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plocha\Plocha\skola\Bc\"/>
    </mc:Choice>
  </mc:AlternateContent>
  <xr:revisionPtr revIDLastSave="0" documentId="13_ncr:1_{2DED4FCF-2493-4528-9F0C-47A6ABDA1367}" xr6:coauthVersionLast="47" xr6:coauthVersionMax="47" xr10:uidLastSave="{00000000-0000-0000-0000-000000000000}"/>
  <workbookProtection workbookAlgorithmName="SHA-512" workbookHashValue="tiv2hFzoFA7H+gOOFv1n51VGknn1eFpOz5eMx5qEPMFluUoTRtvCzNfTJ6gUDAN0oDRI2o6Ai5P6DgXDkzUGSQ==" workbookSaltValue="900rrAhP4XtXVqo6cYZ0RA==" workbookSpinCount="100000" lockStructure="1"/>
  <bookViews>
    <workbookView xWindow="14295" yWindow="0" windowWidth="14610" windowHeight="15585" activeTab="2" xr2:uid="{4069ED2E-1310-4219-8478-8B9C60877F14}"/>
  </bookViews>
  <sheets>
    <sheet name="NRTC" sheetId="1" r:id="rId1"/>
    <sheet name="Graf NRTC" sheetId="6" r:id="rId2"/>
    <sheet name="NRSC" sheetId="3" r:id="rId3"/>
    <sheet name="Graf NRSC" sheetId="9" r:id="rId4"/>
    <sheet name="NRSC s lin. přechodem" sheetId="5" r:id="rId5"/>
    <sheet name="Graf NRSC s lin. přechodem" sheetId="10" r:id="rId6"/>
    <sheet name="WHTC + WHSC" sheetId="2" r:id="rId7"/>
    <sheet name="Graf WHTC + WHSC" sheetId="7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Q21" i="5"/>
  <c r="Q44" i="5"/>
  <c r="R63" i="5"/>
  <c r="R64" i="5"/>
  <c r="R65" i="5"/>
  <c r="R66" i="5"/>
  <c r="R62" i="5"/>
  <c r="Q63" i="5"/>
  <c r="Q64" i="5"/>
  <c r="Q65" i="5"/>
  <c r="Q66" i="5"/>
  <c r="Q62" i="5"/>
  <c r="AQ29" i="5"/>
  <c r="AQ36" i="5"/>
  <c r="AW29" i="5"/>
  <c r="AW36" i="5"/>
  <c r="AP29" i="5"/>
  <c r="AP36" i="5"/>
  <c r="AT29" i="5"/>
  <c r="AU29" i="5"/>
  <c r="AV29" i="5"/>
  <c r="AT36" i="5"/>
  <c r="AU36" i="5"/>
  <c r="AV36" i="5"/>
  <c r="AS29" i="5" a="1"/>
  <c r="AS29" i="5"/>
  <c r="AS36" i="5" a="1"/>
  <c r="AS36" i="5"/>
  <c r="Q29" i="5"/>
  <c r="AR29" i="5" a="1"/>
  <c r="AR29" i="5" s="1"/>
  <c r="AR36" i="5" a="1"/>
  <c r="AR36" i="5"/>
  <c r="AR44" i="5" a="1"/>
  <c r="AR44" i="5" s="1"/>
  <c r="AT44" i="5" s="1"/>
  <c r="Q36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AF14" i="5" a="1"/>
  <c r="AF14" i="5" s="1"/>
  <c r="AC14" i="5" a="1"/>
  <c r="AC14" i="5" s="1"/>
  <c r="AC15" i="5" s="1"/>
  <c r="L14" i="5"/>
  <c r="AF13" i="5"/>
  <c r="AC13" i="5"/>
  <c r="L13" i="5"/>
  <c r="AC12" i="5"/>
  <c r="AC7" i="5" s="1"/>
  <c r="L12" i="5"/>
  <c r="AF11" i="5"/>
  <c r="AC11" i="5"/>
  <c r="L11" i="5"/>
  <c r="L10" i="5"/>
  <c r="L9" i="5"/>
  <c r="L8" i="5"/>
  <c r="L7" i="5"/>
  <c r="L6" i="5"/>
  <c r="L5" i="5"/>
  <c r="L4" i="5"/>
  <c r="S33" i="3"/>
  <c r="AS44" i="5" l="1" a="1"/>
  <c r="AS44" i="5" s="1"/>
  <c r="AU44" i="5" s="1"/>
  <c r="AV44" i="5" s="1"/>
  <c r="W62" i="5"/>
  <c r="W63" i="5"/>
  <c r="W64" i="5"/>
  <c r="AC6" i="5"/>
  <c r="AI19" i="5" s="1" a="1"/>
  <c r="AI19" i="5" s="1"/>
  <c r="AI18" i="5" s="1" a="1"/>
  <c r="AI18" i="5" s="1"/>
  <c r="AI22" i="5" s="1"/>
  <c r="AC17" i="5"/>
  <c r="AF12" i="5"/>
  <c r="T34" i="3"/>
  <c r="T35" i="3"/>
  <c r="T36" i="3"/>
  <c r="T37" i="3"/>
  <c r="T33" i="3"/>
  <c r="S34" i="3"/>
  <c r="S35" i="3"/>
  <c r="S36" i="3"/>
  <c r="S37" i="3"/>
  <c r="AR33" i="3" a="1"/>
  <c r="AR33" i="3" s="1"/>
  <c r="AS33" i="3" s="1" a="1"/>
  <c r="AS33" i="3" s="1"/>
  <c r="AU33" i="3" s="1"/>
  <c r="AR37" i="3" a="1"/>
  <c r="AR37" i="3" s="1"/>
  <c r="AS37" i="3" s="1" a="1"/>
  <c r="AS37" i="3" s="1"/>
  <c r="AU37" i="3" s="1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AF13" i="3"/>
  <c r="AF14" i="3" s="1" a="1"/>
  <c r="AF14" i="3" s="1"/>
  <c r="AC13" i="3"/>
  <c r="AC14" i="3" s="1" a="1"/>
  <c r="AC14" i="3" s="1"/>
  <c r="AC15" i="3" s="1"/>
  <c r="L13" i="3"/>
  <c r="AC12" i="3"/>
  <c r="AC7" i="3" s="1"/>
  <c r="L12" i="3"/>
  <c r="AF11" i="3"/>
  <c r="S26" i="3" s="1"/>
  <c r="AR26" i="3" s="1" a="1"/>
  <c r="AR26" i="3" s="1"/>
  <c r="AC11" i="3"/>
  <c r="S13" i="3" s="1"/>
  <c r="AR13" i="3" s="1" a="1"/>
  <c r="AR13" i="3" s="1"/>
  <c r="AS13" i="3" s="1" a="1"/>
  <c r="AS13" i="3" s="1"/>
  <c r="AU13" i="3" s="1"/>
  <c r="L11" i="3"/>
  <c r="L10" i="3"/>
  <c r="L9" i="3"/>
  <c r="L8" i="3"/>
  <c r="L7" i="3"/>
  <c r="L6" i="3"/>
  <c r="L5" i="3"/>
  <c r="L4" i="3"/>
  <c r="S11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4" i="1"/>
  <c r="AI13" i="5" a="1"/>
  <c r="AQ44" i="5" l="1"/>
  <c r="AP44" i="5" s="1"/>
  <c r="AW44" i="5"/>
  <c r="W65" i="5"/>
  <c r="AI23" i="5"/>
  <c r="AC9" i="5" s="1"/>
  <c r="AI13" i="5"/>
  <c r="AF7" i="5"/>
  <c r="AF6" i="5"/>
  <c r="AL19" i="5" s="1" a="1"/>
  <c r="AL19" i="5" s="1"/>
  <c r="AR36" i="3" a="1"/>
  <c r="AR36" i="3" s="1"/>
  <c r="AS36" i="3" s="1" a="1"/>
  <c r="AS36" i="3" s="1"/>
  <c r="AU36" i="3" s="1"/>
  <c r="AR35" i="3" a="1"/>
  <c r="AR35" i="3" s="1"/>
  <c r="AS35" i="3" s="1" a="1"/>
  <c r="AS35" i="3" s="1"/>
  <c r="AU35" i="3" s="1"/>
  <c r="AR34" i="3" a="1"/>
  <c r="AR34" i="3" s="1"/>
  <c r="AS34" i="3" s="1" a="1"/>
  <c r="AS34" i="3" s="1"/>
  <c r="AU34" i="3" s="1"/>
  <c r="AS26" i="3" a="1"/>
  <c r="AS26" i="3" s="1"/>
  <c r="AU26" i="3" s="1"/>
  <c r="AT26" i="3"/>
  <c r="AT33" i="3"/>
  <c r="AT13" i="3"/>
  <c r="AV13" i="3" s="1"/>
  <c r="AT37" i="3"/>
  <c r="AF12" i="3"/>
  <c r="AF6" i="3" s="1"/>
  <c r="AL19" i="3" s="1" a="1"/>
  <c r="AL19" i="3" s="1"/>
  <c r="AC6" i="3"/>
  <c r="AI19" i="3" a="1"/>
  <c r="AI19" i="3" s="1"/>
  <c r="S12" i="1"/>
  <c r="S7" i="1" s="1"/>
  <c r="AI13" i="3" a="1"/>
  <c r="AL13" i="5" a="1"/>
  <c r="AQ13" i="3" l="1"/>
  <c r="AP13" i="3" s="1"/>
  <c r="AL13" i="5"/>
  <c r="AL23" i="5"/>
  <c r="AL18" i="5" a="1"/>
  <c r="AL18" i="5" s="1"/>
  <c r="AL22" i="5" s="1"/>
  <c r="AI21" i="5"/>
  <c r="AI12" i="5" a="1"/>
  <c r="AI12" i="5" s="1"/>
  <c r="AI16" i="5"/>
  <c r="AI24" i="5" s="1"/>
  <c r="AW26" i="3"/>
  <c r="AW13" i="3"/>
  <c r="AQ26" i="3"/>
  <c r="AT34" i="3"/>
  <c r="AT36" i="3"/>
  <c r="AV37" i="3"/>
  <c r="AQ37" i="3"/>
  <c r="AW37" i="3"/>
  <c r="AT35" i="3"/>
  <c r="AV33" i="3"/>
  <c r="AW33" i="3"/>
  <c r="AQ33" i="3"/>
  <c r="AV26" i="3"/>
  <c r="AF7" i="3"/>
  <c r="AI13" i="3"/>
  <c r="AI23" i="3"/>
  <c r="AI18" i="3" a="1"/>
  <c r="AI18" i="3" s="1"/>
  <c r="AI22" i="3" s="1"/>
  <c r="AL23" i="3"/>
  <c r="AL18" i="3" a="1"/>
  <c r="AL18" i="3" s="1"/>
  <c r="AL22" i="3" s="1"/>
  <c r="S6" i="1"/>
  <c r="AG1802" i="2"/>
  <c r="AF1802" i="2"/>
  <c r="AC1802" i="2"/>
  <c r="J1802" i="2"/>
  <c r="B1802" i="2"/>
  <c r="AG1801" i="2"/>
  <c r="AC1801" i="2" s="1"/>
  <c r="AF1801" i="2"/>
  <c r="J1801" i="2"/>
  <c r="B1801" i="2"/>
  <c r="AG1800" i="2"/>
  <c r="AC1800" i="2" s="1"/>
  <c r="AF1800" i="2"/>
  <c r="J1800" i="2"/>
  <c r="B1800" i="2"/>
  <c r="AG1799" i="2"/>
  <c r="AC1799" i="2" s="1"/>
  <c r="AF1799" i="2"/>
  <c r="J1799" i="2"/>
  <c r="B1799" i="2"/>
  <c r="AG1798" i="2"/>
  <c r="AC1798" i="2" s="1"/>
  <c r="AF1798" i="2"/>
  <c r="J1798" i="2"/>
  <c r="B1798" i="2"/>
  <c r="AG1797" i="2"/>
  <c r="AC1797" i="2" s="1"/>
  <c r="AF1797" i="2"/>
  <c r="J1797" i="2"/>
  <c r="B1797" i="2"/>
  <c r="AG1796" i="2"/>
  <c r="AF1796" i="2"/>
  <c r="AC1796" i="2"/>
  <c r="J1796" i="2"/>
  <c r="B1796" i="2"/>
  <c r="AG1795" i="2"/>
  <c r="AC1795" i="2" s="1"/>
  <c r="AF1795" i="2"/>
  <c r="J1795" i="2"/>
  <c r="B1795" i="2"/>
  <c r="AG1794" i="2"/>
  <c r="AF1794" i="2"/>
  <c r="AC1794" i="2"/>
  <c r="J1794" i="2"/>
  <c r="B1794" i="2"/>
  <c r="AG1793" i="2"/>
  <c r="AF1793" i="2"/>
  <c r="AC1793" i="2"/>
  <c r="J1793" i="2"/>
  <c r="B1793" i="2"/>
  <c r="AG1792" i="2"/>
  <c r="AF1792" i="2"/>
  <c r="AC1792" i="2"/>
  <c r="J1792" i="2"/>
  <c r="B1792" i="2"/>
  <c r="AG1791" i="2"/>
  <c r="AF1791" i="2"/>
  <c r="AC1791" i="2"/>
  <c r="J1791" i="2"/>
  <c r="B1791" i="2"/>
  <c r="AG1790" i="2"/>
  <c r="AC1790" i="2" s="1"/>
  <c r="AF1790" i="2"/>
  <c r="J1790" i="2"/>
  <c r="B1790" i="2"/>
  <c r="AG1789" i="2"/>
  <c r="AF1789" i="2"/>
  <c r="AC1789" i="2"/>
  <c r="J1789" i="2"/>
  <c r="B1789" i="2"/>
  <c r="AG1788" i="2"/>
  <c r="AF1788" i="2"/>
  <c r="AC1788" i="2"/>
  <c r="J1788" i="2"/>
  <c r="B1788" i="2"/>
  <c r="AG1787" i="2"/>
  <c r="AC1787" i="2" s="1"/>
  <c r="AF1787" i="2"/>
  <c r="J1787" i="2"/>
  <c r="B1787" i="2"/>
  <c r="AG1786" i="2"/>
  <c r="AF1786" i="2"/>
  <c r="AC1786" i="2"/>
  <c r="J1786" i="2"/>
  <c r="B1786" i="2"/>
  <c r="AG1785" i="2"/>
  <c r="AC1785" i="2" s="1"/>
  <c r="AF1785" i="2"/>
  <c r="J1785" i="2"/>
  <c r="B1785" i="2"/>
  <c r="AG1784" i="2"/>
  <c r="AC1784" i="2" s="1"/>
  <c r="AF1784" i="2"/>
  <c r="J1784" i="2"/>
  <c r="B1784" i="2"/>
  <c r="AG1783" i="2"/>
  <c r="AF1783" i="2"/>
  <c r="AC1783" i="2"/>
  <c r="J1783" i="2"/>
  <c r="B1783" i="2"/>
  <c r="AG1782" i="2"/>
  <c r="AC1782" i="2" s="1"/>
  <c r="AF1782" i="2"/>
  <c r="J1782" i="2"/>
  <c r="B1782" i="2"/>
  <c r="AG1781" i="2"/>
  <c r="AC1781" i="2" s="1"/>
  <c r="AF1781" i="2"/>
  <c r="J1781" i="2"/>
  <c r="B1781" i="2"/>
  <c r="AG1780" i="2"/>
  <c r="AC1780" i="2" s="1"/>
  <c r="AF1780" i="2"/>
  <c r="J1780" i="2"/>
  <c r="B1780" i="2"/>
  <c r="AG1779" i="2"/>
  <c r="AC1779" i="2" s="1"/>
  <c r="AF1779" i="2"/>
  <c r="J1779" i="2"/>
  <c r="B1779" i="2"/>
  <c r="AG1778" i="2"/>
  <c r="AC1778" i="2" s="1"/>
  <c r="AF1778" i="2"/>
  <c r="J1778" i="2"/>
  <c r="B1778" i="2"/>
  <c r="AG1777" i="2"/>
  <c r="AC1777" i="2" s="1"/>
  <c r="AF1777" i="2"/>
  <c r="J1777" i="2"/>
  <c r="B1777" i="2"/>
  <c r="AG1776" i="2"/>
  <c r="AC1776" i="2" s="1"/>
  <c r="AF1776" i="2"/>
  <c r="J1776" i="2"/>
  <c r="B1776" i="2"/>
  <c r="AG1775" i="2"/>
  <c r="AC1775" i="2" s="1"/>
  <c r="AF1775" i="2"/>
  <c r="J1775" i="2"/>
  <c r="B1775" i="2"/>
  <c r="AG1774" i="2"/>
  <c r="AF1774" i="2"/>
  <c r="AC1774" i="2"/>
  <c r="J1774" i="2"/>
  <c r="B1774" i="2"/>
  <c r="AG1773" i="2"/>
  <c r="AC1773" i="2" s="1"/>
  <c r="AF1773" i="2"/>
  <c r="J1773" i="2"/>
  <c r="B1773" i="2"/>
  <c r="AG1772" i="2"/>
  <c r="AC1772" i="2" s="1"/>
  <c r="AF1772" i="2"/>
  <c r="J1772" i="2"/>
  <c r="B1772" i="2"/>
  <c r="AG1771" i="2"/>
  <c r="AF1771" i="2"/>
  <c r="AC1771" i="2"/>
  <c r="J1771" i="2"/>
  <c r="B1771" i="2"/>
  <c r="AG1770" i="2"/>
  <c r="AC1770" i="2" s="1"/>
  <c r="AF1770" i="2"/>
  <c r="J1770" i="2"/>
  <c r="B1770" i="2"/>
  <c r="AG1769" i="2"/>
  <c r="AF1769" i="2"/>
  <c r="AC1769" i="2"/>
  <c r="J1769" i="2"/>
  <c r="B1769" i="2"/>
  <c r="AG1768" i="2"/>
  <c r="AF1768" i="2"/>
  <c r="AC1768" i="2"/>
  <c r="J1768" i="2"/>
  <c r="B1768" i="2"/>
  <c r="AG1767" i="2"/>
  <c r="AF1767" i="2"/>
  <c r="AC1767" i="2"/>
  <c r="J1767" i="2"/>
  <c r="B1767" i="2"/>
  <c r="AG1766" i="2"/>
  <c r="AF1766" i="2"/>
  <c r="AC1766" i="2"/>
  <c r="J1766" i="2"/>
  <c r="B1766" i="2"/>
  <c r="AG1765" i="2"/>
  <c r="AC1765" i="2" s="1"/>
  <c r="AF1765" i="2"/>
  <c r="J1765" i="2"/>
  <c r="B1765" i="2"/>
  <c r="AG1764" i="2"/>
  <c r="AF1764" i="2"/>
  <c r="AC1764" i="2"/>
  <c r="J1764" i="2"/>
  <c r="B1764" i="2"/>
  <c r="AG1763" i="2"/>
  <c r="AF1763" i="2"/>
  <c r="AC1763" i="2"/>
  <c r="J1763" i="2"/>
  <c r="B1763" i="2"/>
  <c r="AG1762" i="2"/>
  <c r="AC1762" i="2" s="1"/>
  <c r="AF1762" i="2"/>
  <c r="J1762" i="2"/>
  <c r="B1762" i="2"/>
  <c r="AG1761" i="2"/>
  <c r="AF1761" i="2"/>
  <c r="AC1761" i="2"/>
  <c r="J1761" i="2"/>
  <c r="B1761" i="2"/>
  <c r="AG1760" i="2"/>
  <c r="AC1760" i="2" s="1"/>
  <c r="AF1760" i="2"/>
  <c r="J1760" i="2"/>
  <c r="B1760" i="2"/>
  <c r="AG1759" i="2"/>
  <c r="AC1759" i="2" s="1"/>
  <c r="AF1759" i="2"/>
  <c r="J1759" i="2"/>
  <c r="B1759" i="2"/>
  <c r="AG1758" i="2"/>
  <c r="AC1758" i="2" s="1"/>
  <c r="AF1758" i="2"/>
  <c r="J1758" i="2"/>
  <c r="B1758" i="2"/>
  <c r="AG1757" i="2"/>
  <c r="AC1757" i="2" s="1"/>
  <c r="AF1757" i="2"/>
  <c r="J1757" i="2"/>
  <c r="B1757" i="2"/>
  <c r="AG1756" i="2"/>
  <c r="AC1756" i="2" s="1"/>
  <c r="AF1756" i="2"/>
  <c r="J1756" i="2"/>
  <c r="B1756" i="2"/>
  <c r="AG1755" i="2"/>
  <c r="AF1755" i="2"/>
  <c r="AC1755" i="2"/>
  <c r="J1755" i="2"/>
  <c r="B1755" i="2"/>
  <c r="AG1754" i="2"/>
  <c r="AC1754" i="2" s="1"/>
  <c r="AF1754" i="2"/>
  <c r="J1754" i="2"/>
  <c r="B1754" i="2"/>
  <c r="AG1753" i="2"/>
  <c r="AF1753" i="2"/>
  <c r="AC1753" i="2"/>
  <c r="J1753" i="2"/>
  <c r="B1753" i="2"/>
  <c r="AG1752" i="2"/>
  <c r="AF1752" i="2"/>
  <c r="AC1752" i="2"/>
  <c r="J1752" i="2"/>
  <c r="B1752" i="2"/>
  <c r="AG1751" i="2"/>
  <c r="AC1751" i="2" s="1"/>
  <c r="AF1751" i="2"/>
  <c r="J1751" i="2"/>
  <c r="B1751" i="2"/>
  <c r="AG1750" i="2"/>
  <c r="AF1750" i="2"/>
  <c r="AC1750" i="2"/>
  <c r="J1750" i="2"/>
  <c r="B1750" i="2"/>
  <c r="AG1749" i="2"/>
  <c r="AC1749" i="2" s="1"/>
  <c r="AF1749" i="2"/>
  <c r="J1749" i="2"/>
  <c r="B1749" i="2"/>
  <c r="AG1748" i="2"/>
  <c r="AF1748" i="2"/>
  <c r="AC1748" i="2"/>
  <c r="J1748" i="2"/>
  <c r="B1748" i="2"/>
  <c r="AG1747" i="2"/>
  <c r="AF1747" i="2"/>
  <c r="AC1747" i="2"/>
  <c r="J1747" i="2"/>
  <c r="B1747" i="2"/>
  <c r="AG1746" i="2"/>
  <c r="AC1746" i="2" s="1"/>
  <c r="AF1746" i="2"/>
  <c r="J1746" i="2"/>
  <c r="B1746" i="2"/>
  <c r="AG1745" i="2"/>
  <c r="AF1745" i="2"/>
  <c r="AC1745" i="2"/>
  <c r="J1745" i="2"/>
  <c r="B1745" i="2"/>
  <c r="AG1744" i="2"/>
  <c r="AC1744" i="2" s="1"/>
  <c r="AF1744" i="2"/>
  <c r="J1744" i="2"/>
  <c r="B1744" i="2"/>
  <c r="AG1743" i="2"/>
  <c r="AC1743" i="2" s="1"/>
  <c r="AF1743" i="2"/>
  <c r="J1743" i="2"/>
  <c r="B1743" i="2"/>
  <c r="AG1742" i="2"/>
  <c r="AC1742" i="2" s="1"/>
  <c r="AF1742" i="2"/>
  <c r="J1742" i="2"/>
  <c r="B1742" i="2"/>
  <c r="AG1741" i="2"/>
  <c r="AC1741" i="2" s="1"/>
  <c r="AF1741" i="2"/>
  <c r="J1741" i="2"/>
  <c r="B1741" i="2"/>
  <c r="AG1740" i="2"/>
  <c r="AC1740" i="2" s="1"/>
  <c r="AF1740" i="2"/>
  <c r="J1740" i="2"/>
  <c r="B1740" i="2"/>
  <c r="AG1739" i="2"/>
  <c r="AF1739" i="2"/>
  <c r="AC1739" i="2"/>
  <c r="J1739" i="2"/>
  <c r="B1739" i="2"/>
  <c r="AG1738" i="2"/>
  <c r="AC1738" i="2" s="1"/>
  <c r="AF1738" i="2"/>
  <c r="J1738" i="2"/>
  <c r="B1738" i="2"/>
  <c r="AG1737" i="2"/>
  <c r="AF1737" i="2"/>
  <c r="AC1737" i="2"/>
  <c r="J1737" i="2"/>
  <c r="B1737" i="2"/>
  <c r="AG1736" i="2"/>
  <c r="AF1736" i="2"/>
  <c r="AC1736" i="2"/>
  <c r="J1736" i="2"/>
  <c r="B1736" i="2"/>
  <c r="AG1735" i="2"/>
  <c r="AF1735" i="2"/>
  <c r="AC1735" i="2"/>
  <c r="J1735" i="2"/>
  <c r="B1735" i="2"/>
  <c r="AG1734" i="2"/>
  <c r="AF1734" i="2"/>
  <c r="AC1734" i="2"/>
  <c r="J1734" i="2"/>
  <c r="B1734" i="2"/>
  <c r="AG1733" i="2"/>
  <c r="AC1733" i="2" s="1"/>
  <c r="AF1733" i="2"/>
  <c r="J1733" i="2"/>
  <c r="B1733" i="2"/>
  <c r="AG1732" i="2"/>
  <c r="AF1732" i="2"/>
  <c r="AC1732" i="2"/>
  <c r="J1732" i="2"/>
  <c r="B1732" i="2"/>
  <c r="AG1731" i="2"/>
  <c r="AF1731" i="2"/>
  <c r="AC1731" i="2"/>
  <c r="J1731" i="2"/>
  <c r="B1731" i="2"/>
  <c r="AG1730" i="2"/>
  <c r="AC1730" i="2" s="1"/>
  <c r="AF1730" i="2"/>
  <c r="J1730" i="2"/>
  <c r="B1730" i="2"/>
  <c r="AG1729" i="2"/>
  <c r="AF1729" i="2"/>
  <c r="AC1729" i="2"/>
  <c r="J1729" i="2"/>
  <c r="B1729" i="2"/>
  <c r="AG1728" i="2"/>
  <c r="AC1728" i="2" s="1"/>
  <c r="AF1728" i="2"/>
  <c r="J1728" i="2"/>
  <c r="B1728" i="2"/>
  <c r="AG1727" i="2"/>
  <c r="AC1727" i="2" s="1"/>
  <c r="AF1727" i="2"/>
  <c r="J1727" i="2"/>
  <c r="B1727" i="2"/>
  <c r="AG1726" i="2"/>
  <c r="AC1726" i="2" s="1"/>
  <c r="AF1726" i="2"/>
  <c r="J1726" i="2"/>
  <c r="B1726" i="2"/>
  <c r="AG1725" i="2"/>
  <c r="AC1725" i="2" s="1"/>
  <c r="AF1725" i="2"/>
  <c r="J1725" i="2"/>
  <c r="B1725" i="2"/>
  <c r="AG1724" i="2"/>
  <c r="AC1724" i="2" s="1"/>
  <c r="AF1724" i="2"/>
  <c r="J1724" i="2"/>
  <c r="B1724" i="2"/>
  <c r="AG1723" i="2"/>
  <c r="AF1723" i="2"/>
  <c r="AC1723" i="2"/>
  <c r="J1723" i="2"/>
  <c r="B1723" i="2"/>
  <c r="AG1722" i="2"/>
  <c r="AC1722" i="2" s="1"/>
  <c r="AF1722" i="2"/>
  <c r="J1722" i="2"/>
  <c r="B1722" i="2"/>
  <c r="AG1721" i="2"/>
  <c r="AF1721" i="2"/>
  <c r="AC1721" i="2"/>
  <c r="J1721" i="2"/>
  <c r="B1721" i="2"/>
  <c r="AG1720" i="2"/>
  <c r="AF1720" i="2"/>
  <c r="AC1720" i="2"/>
  <c r="J1720" i="2"/>
  <c r="B1720" i="2"/>
  <c r="AG1719" i="2"/>
  <c r="AC1719" i="2" s="1"/>
  <c r="AF1719" i="2"/>
  <c r="J1719" i="2"/>
  <c r="B1719" i="2"/>
  <c r="AG1718" i="2"/>
  <c r="AF1718" i="2"/>
  <c r="AC1718" i="2"/>
  <c r="J1718" i="2"/>
  <c r="B1718" i="2"/>
  <c r="AG1717" i="2"/>
  <c r="AC1717" i="2" s="1"/>
  <c r="AF1717" i="2"/>
  <c r="J1717" i="2"/>
  <c r="B1717" i="2"/>
  <c r="AG1716" i="2"/>
  <c r="AF1716" i="2"/>
  <c r="AC1716" i="2"/>
  <c r="J1716" i="2"/>
  <c r="B1716" i="2"/>
  <c r="AG1715" i="2"/>
  <c r="AF1715" i="2"/>
  <c r="AC1715" i="2"/>
  <c r="J1715" i="2"/>
  <c r="B1715" i="2"/>
  <c r="AG1714" i="2"/>
  <c r="AC1714" i="2" s="1"/>
  <c r="AF1714" i="2"/>
  <c r="J1714" i="2"/>
  <c r="B1714" i="2"/>
  <c r="AG1713" i="2"/>
  <c r="AF1713" i="2"/>
  <c r="AC1713" i="2"/>
  <c r="J1713" i="2"/>
  <c r="B1713" i="2"/>
  <c r="AG1712" i="2"/>
  <c r="AC1712" i="2" s="1"/>
  <c r="AF1712" i="2"/>
  <c r="J1712" i="2"/>
  <c r="B1712" i="2"/>
  <c r="AG1711" i="2"/>
  <c r="AC1711" i="2" s="1"/>
  <c r="AF1711" i="2"/>
  <c r="J1711" i="2"/>
  <c r="B1711" i="2"/>
  <c r="AG1710" i="2"/>
  <c r="AC1710" i="2" s="1"/>
  <c r="AF1710" i="2"/>
  <c r="J1710" i="2"/>
  <c r="B1710" i="2"/>
  <c r="AG1709" i="2"/>
  <c r="AC1709" i="2" s="1"/>
  <c r="AF1709" i="2"/>
  <c r="J1709" i="2"/>
  <c r="B1709" i="2"/>
  <c r="AG1708" i="2"/>
  <c r="AC1708" i="2" s="1"/>
  <c r="AF1708" i="2"/>
  <c r="J1708" i="2"/>
  <c r="B1708" i="2"/>
  <c r="AG1707" i="2"/>
  <c r="AF1707" i="2"/>
  <c r="AC1707" i="2"/>
  <c r="J1707" i="2"/>
  <c r="B1707" i="2"/>
  <c r="AG1706" i="2"/>
  <c r="AC1706" i="2" s="1"/>
  <c r="AF1706" i="2"/>
  <c r="J1706" i="2"/>
  <c r="B1706" i="2"/>
  <c r="AG1705" i="2"/>
  <c r="AF1705" i="2"/>
  <c r="AC1705" i="2"/>
  <c r="J1705" i="2"/>
  <c r="B1705" i="2"/>
  <c r="AG1704" i="2"/>
  <c r="AF1704" i="2"/>
  <c r="AC1704" i="2"/>
  <c r="J1704" i="2"/>
  <c r="B1704" i="2"/>
  <c r="AG1703" i="2"/>
  <c r="AF1703" i="2"/>
  <c r="AC1703" i="2"/>
  <c r="J1703" i="2"/>
  <c r="B1703" i="2"/>
  <c r="AG1702" i="2"/>
  <c r="AF1702" i="2"/>
  <c r="AC1702" i="2"/>
  <c r="J1702" i="2"/>
  <c r="B1702" i="2"/>
  <c r="AG1701" i="2"/>
  <c r="AC1701" i="2" s="1"/>
  <c r="AF1701" i="2"/>
  <c r="J1701" i="2"/>
  <c r="B1701" i="2"/>
  <c r="AG1700" i="2"/>
  <c r="AF1700" i="2"/>
  <c r="AC1700" i="2"/>
  <c r="J1700" i="2"/>
  <c r="B1700" i="2"/>
  <c r="AG1699" i="2"/>
  <c r="AF1699" i="2"/>
  <c r="AC1699" i="2"/>
  <c r="J1699" i="2"/>
  <c r="B1699" i="2"/>
  <c r="AG1698" i="2"/>
  <c r="AC1698" i="2" s="1"/>
  <c r="AF1698" i="2"/>
  <c r="J1698" i="2"/>
  <c r="B1698" i="2"/>
  <c r="AG1697" i="2"/>
  <c r="AF1697" i="2"/>
  <c r="AC1697" i="2"/>
  <c r="J1697" i="2"/>
  <c r="B1697" i="2"/>
  <c r="AG1696" i="2"/>
  <c r="AC1696" i="2" s="1"/>
  <c r="AF1696" i="2"/>
  <c r="J1696" i="2"/>
  <c r="B1696" i="2"/>
  <c r="AG1695" i="2"/>
  <c r="AC1695" i="2" s="1"/>
  <c r="AF1695" i="2"/>
  <c r="J1695" i="2"/>
  <c r="B1695" i="2"/>
  <c r="AG1694" i="2"/>
  <c r="AC1694" i="2" s="1"/>
  <c r="AF1694" i="2"/>
  <c r="J1694" i="2"/>
  <c r="B1694" i="2"/>
  <c r="AG1693" i="2"/>
  <c r="AC1693" i="2" s="1"/>
  <c r="AF1693" i="2"/>
  <c r="J1693" i="2"/>
  <c r="B1693" i="2"/>
  <c r="AG1692" i="2"/>
  <c r="AC1692" i="2" s="1"/>
  <c r="AF1692" i="2"/>
  <c r="J1692" i="2"/>
  <c r="B1692" i="2"/>
  <c r="AG1691" i="2"/>
  <c r="AF1691" i="2"/>
  <c r="AC1691" i="2"/>
  <c r="J1691" i="2"/>
  <c r="B1691" i="2"/>
  <c r="AG1690" i="2"/>
  <c r="AC1690" i="2" s="1"/>
  <c r="AF1690" i="2"/>
  <c r="J1690" i="2"/>
  <c r="B1690" i="2"/>
  <c r="AG1689" i="2"/>
  <c r="AF1689" i="2"/>
  <c r="AC1689" i="2"/>
  <c r="J1689" i="2"/>
  <c r="B1689" i="2"/>
  <c r="AG1688" i="2"/>
  <c r="AF1688" i="2"/>
  <c r="AC1688" i="2"/>
  <c r="J1688" i="2"/>
  <c r="B1688" i="2"/>
  <c r="AG1687" i="2"/>
  <c r="AC1687" i="2" s="1"/>
  <c r="AF1687" i="2"/>
  <c r="J1687" i="2"/>
  <c r="B1687" i="2"/>
  <c r="AG1686" i="2"/>
  <c r="AF1686" i="2"/>
  <c r="AC1686" i="2"/>
  <c r="J1686" i="2"/>
  <c r="B1686" i="2"/>
  <c r="AG1685" i="2"/>
  <c r="AC1685" i="2" s="1"/>
  <c r="AF1685" i="2"/>
  <c r="J1685" i="2"/>
  <c r="B1685" i="2"/>
  <c r="AG1684" i="2"/>
  <c r="AF1684" i="2"/>
  <c r="AC1684" i="2"/>
  <c r="J1684" i="2"/>
  <c r="B1684" i="2"/>
  <c r="AG1683" i="2"/>
  <c r="AF1683" i="2"/>
  <c r="AC1683" i="2"/>
  <c r="J1683" i="2"/>
  <c r="B1683" i="2"/>
  <c r="AG1682" i="2"/>
  <c r="AC1682" i="2" s="1"/>
  <c r="AF1682" i="2"/>
  <c r="J1682" i="2"/>
  <c r="B1682" i="2"/>
  <c r="AG1681" i="2"/>
  <c r="AF1681" i="2"/>
  <c r="AC1681" i="2"/>
  <c r="J1681" i="2"/>
  <c r="B1681" i="2"/>
  <c r="AG1680" i="2"/>
  <c r="AC1680" i="2" s="1"/>
  <c r="AF1680" i="2"/>
  <c r="J1680" i="2"/>
  <c r="B1680" i="2"/>
  <c r="AG1679" i="2"/>
  <c r="AC1679" i="2" s="1"/>
  <c r="AF1679" i="2"/>
  <c r="J1679" i="2"/>
  <c r="B1679" i="2"/>
  <c r="AG1678" i="2"/>
  <c r="AC1678" i="2" s="1"/>
  <c r="AF1678" i="2"/>
  <c r="J1678" i="2"/>
  <c r="B1678" i="2"/>
  <c r="AG1677" i="2"/>
  <c r="AC1677" i="2" s="1"/>
  <c r="AF1677" i="2"/>
  <c r="J1677" i="2"/>
  <c r="B1677" i="2"/>
  <c r="AG1676" i="2"/>
  <c r="AC1676" i="2" s="1"/>
  <c r="AF1676" i="2"/>
  <c r="J1676" i="2"/>
  <c r="B1676" i="2"/>
  <c r="AG1675" i="2"/>
  <c r="AC1675" i="2" s="1"/>
  <c r="AF1675" i="2"/>
  <c r="J1675" i="2"/>
  <c r="B1675" i="2"/>
  <c r="AG1674" i="2"/>
  <c r="AC1674" i="2" s="1"/>
  <c r="AF1674" i="2"/>
  <c r="J1674" i="2"/>
  <c r="B1674" i="2"/>
  <c r="AG1673" i="2"/>
  <c r="AF1673" i="2"/>
  <c r="AC1673" i="2"/>
  <c r="J1673" i="2"/>
  <c r="B1673" i="2"/>
  <c r="AG1672" i="2"/>
  <c r="AC1672" i="2" s="1"/>
  <c r="AF1672" i="2"/>
  <c r="J1672" i="2"/>
  <c r="B1672" i="2"/>
  <c r="AG1671" i="2"/>
  <c r="AF1671" i="2"/>
  <c r="AC1671" i="2"/>
  <c r="J1671" i="2"/>
  <c r="B1671" i="2"/>
  <c r="AG1670" i="2"/>
  <c r="AF1670" i="2"/>
  <c r="AC1670" i="2"/>
  <c r="J1670" i="2"/>
  <c r="B1670" i="2"/>
  <c r="AG1669" i="2"/>
  <c r="AC1669" i="2" s="1"/>
  <c r="AF1669" i="2"/>
  <c r="J1669" i="2"/>
  <c r="B1669" i="2"/>
  <c r="AG1668" i="2"/>
  <c r="AF1668" i="2"/>
  <c r="AC1668" i="2"/>
  <c r="J1668" i="2"/>
  <c r="B1668" i="2"/>
  <c r="AG1667" i="2"/>
  <c r="AF1667" i="2"/>
  <c r="AC1667" i="2"/>
  <c r="J1667" i="2"/>
  <c r="B1667" i="2"/>
  <c r="AG1666" i="2"/>
  <c r="AC1666" i="2" s="1"/>
  <c r="AF1666" i="2"/>
  <c r="J1666" i="2"/>
  <c r="B1666" i="2"/>
  <c r="AG1665" i="2"/>
  <c r="AF1665" i="2"/>
  <c r="AC1665" i="2"/>
  <c r="J1665" i="2"/>
  <c r="B1665" i="2"/>
  <c r="AG1664" i="2"/>
  <c r="AC1664" i="2" s="1"/>
  <c r="AF1664" i="2"/>
  <c r="J1664" i="2"/>
  <c r="B1664" i="2"/>
  <c r="AG1663" i="2"/>
  <c r="AC1663" i="2" s="1"/>
  <c r="AF1663" i="2"/>
  <c r="J1663" i="2"/>
  <c r="B1663" i="2"/>
  <c r="AG1662" i="2"/>
  <c r="AF1662" i="2"/>
  <c r="AC1662" i="2"/>
  <c r="J1662" i="2"/>
  <c r="B1662" i="2"/>
  <c r="AG1661" i="2"/>
  <c r="AC1661" i="2" s="1"/>
  <c r="AF1661" i="2"/>
  <c r="J1661" i="2"/>
  <c r="B1661" i="2"/>
  <c r="AG1660" i="2"/>
  <c r="AC1660" i="2" s="1"/>
  <c r="AF1660" i="2"/>
  <c r="J1660" i="2"/>
  <c r="B1660" i="2"/>
  <c r="AG1659" i="2"/>
  <c r="AC1659" i="2" s="1"/>
  <c r="AF1659" i="2"/>
  <c r="J1659" i="2"/>
  <c r="B1659" i="2"/>
  <c r="AG1658" i="2"/>
  <c r="AC1658" i="2" s="1"/>
  <c r="AF1658" i="2"/>
  <c r="J1658" i="2"/>
  <c r="B1658" i="2"/>
  <c r="AG1657" i="2"/>
  <c r="AF1657" i="2"/>
  <c r="AC1657" i="2"/>
  <c r="J1657" i="2"/>
  <c r="B1657" i="2"/>
  <c r="AG1656" i="2"/>
  <c r="AC1656" i="2" s="1"/>
  <c r="AF1656" i="2"/>
  <c r="J1656" i="2"/>
  <c r="B1656" i="2"/>
  <c r="AG1655" i="2"/>
  <c r="AF1655" i="2"/>
  <c r="AC1655" i="2"/>
  <c r="J1655" i="2"/>
  <c r="B1655" i="2"/>
  <c r="AG1654" i="2"/>
  <c r="AF1654" i="2"/>
  <c r="AC1654" i="2"/>
  <c r="J1654" i="2"/>
  <c r="B1654" i="2"/>
  <c r="AG1653" i="2"/>
  <c r="AC1653" i="2" s="1"/>
  <c r="AF1653" i="2"/>
  <c r="J1653" i="2"/>
  <c r="B1653" i="2"/>
  <c r="AG1652" i="2"/>
  <c r="AF1652" i="2"/>
  <c r="AC1652" i="2"/>
  <c r="J1652" i="2"/>
  <c r="B1652" i="2"/>
  <c r="AG1651" i="2"/>
  <c r="AC1651" i="2" s="1"/>
  <c r="AF1651" i="2"/>
  <c r="J1651" i="2"/>
  <c r="B1651" i="2"/>
  <c r="AG1650" i="2"/>
  <c r="AC1650" i="2" s="1"/>
  <c r="AF1650" i="2"/>
  <c r="J1650" i="2"/>
  <c r="B1650" i="2"/>
  <c r="AG1649" i="2"/>
  <c r="AF1649" i="2"/>
  <c r="AC1649" i="2"/>
  <c r="J1649" i="2"/>
  <c r="B1649" i="2"/>
  <c r="AG1648" i="2"/>
  <c r="AC1648" i="2" s="1"/>
  <c r="AF1648" i="2"/>
  <c r="J1648" i="2"/>
  <c r="B1648" i="2"/>
  <c r="AG1647" i="2"/>
  <c r="AC1647" i="2" s="1"/>
  <c r="AF1647" i="2"/>
  <c r="J1647" i="2"/>
  <c r="B1647" i="2"/>
  <c r="AG1646" i="2"/>
  <c r="AF1646" i="2"/>
  <c r="AC1646" i="2"/>
  <c r="J1646" i="2"/>
  <c r="B1646" i="2"/>
  <c r="AG1645" i="2"/>
  <c r="AC1645" i="2" s="1"/>
  <c r="AF1645" i="2"/>
  <c r="J1645" i="2"/>
  <c r="B1645" i="2"/>
  <c r="AG1644" i="2"/>
  <c r="AC1644" i="2" s="1"/>
  <c r="AF1644" i="2"/>
  <c r="J1644" i="2"/>
  <c r="B1644" i="2"/>
  <c r="AG1643" i="2"/>
  <c r="AC1643" i="2" s="1"/>
  <c r="AF1643" i="2"/>
  <c r="J1643" i="2"/>
  <c r="B1643" i="2"/>
  <c r="AG1642" i="2"/>
  <c r="AC1642" i="2" s="1"/>
  <c r="AF1642" i="2"/>
  <c r="J1642" i="2"/>
  <c r="B1642" i="2"/>
  <c r="AG1641" i="2"/>
  <c r="AF1641" i="2"/>
  <c r="AC1641" i="2"/>
  <c r="J1641" i="2"/>
  <c r="B1641" i="2"/>
  <c r="AG1640" i="2"/>
  <c r="AC1640" i="2" s="1"/>
  <c r="AF1640" i="2"/>
  <c r="J1640" i="2"/>
  <c r="B1640" i="2"/>
  <c r="AG1639" i="2"/>
  <c r="AF1639" i="2"/>
  <c r="AC1639" i="2"/>
  <c r="J1639" i="2"/>
  <c r="B1639" i="2"/>
  <c r="AG1638" i="2"/>
  <c r="AF1638" i="2"/>
  <c r="AC1638" i="2"/>
  <c r="J1638" i="2"/>
  <c r="B1638" i="2"/>
  <c r="AG1637" i="2"/>
  <c r="AC1637" i="2" s="1"/>
  <c r="AF1637" i="2"/>
  <c r="J1637" i="2"/>
  <c r="B1637" i="2"/>
  <c r="AG1636" i="2"/>
  <c r="AF1636" i="2"/>
  <c r="AC1636" i="2"/>
  <c r="J1636" i="2"/>
  <c r="B1636" i="2"/>
  <c r="AG1635" i="2"/>
  <c r="AF1635" i="2"/>
  <c r="AC1635" i="2"/>
  <c r="J1635" i="2"/>
  <c r="B1635" i="2"/>
  <c r="AG1634" i="2"/>
  <c r="AC1634" i="2" s="1"/>
  <c r="AF1634" i="2"/>
  <c r="J1634" i="2"/>
  <c r="B1634" i="2"/>
  <c r="AG1633" i="2"/>
  <c r="AC1633" i="2" s="1"/>
  <c r="AF1633" i="2"/>
  <c r="J1633" i="2"/>
  <c r="B1633" i="2"/>
  <c r="AG1632" i="2"/>
  <c r="AC1632" i="2" s="1"/>
  <c r="AF1632" i="2"/>
  <c r="J1632" i="2"/>
  <c r="B1632" i="2"/>
  <c r="AG1631" i="2"/>
  <c r="AC1631" i="2" s="1"/>
  <c r="AF1631" i="2"/>
  <c r="J1631" i="2"/>
  <c r="B1631" i="2"/>
  <c r="AG1630" i="2"/>
  <c r="AC1630" i="2" s="1"/>
  <c r="AF1630" i="2"/>
  <c r="J1630" i="2"/>
  <c r="B1630" i="2"/>
  <c r="AG1629" i="2"/>
  <c r="AC1629" i="2" s="1"/>
  <c r="AF1629" i="2"/>
  <c r="J1629" i="2"/>
  <c r="B1629" i="2"/>
  <c r="AG1628" i="2"/>
  <c r="AC1628" i="2" s="1"/>
  <c r="AF1628" i="2"/>
  <c r="J1628" i="2"/>
  <c r="B1628" i="2"/>
  <c r="AG1627" i="2"/>
  <c r="AC1627" i="2" s="1"/>
  <c r="AF1627" i="2"/>
  <c r="J1627" i="2"/>
  <c r="B1627" i="2"/>
  <c r="AG1626" i="2"/>
  <c r="AC1626" i="2" s="1"/>
  <c r="AF1626" i="2"/>
  <c r="J1626" i="2"/>
  <c r="B1626" i="2"/>
  <c r="AG1625" i="2"/>
  <c r="AC1625" i="2" s="1"/>
  <c r="AF1625" i="2"/>
  <c r="J1625" i="2"/>
  <c r="B1625" i="2"/>
  <c r="AG1624" i="2"/>
  <c r="AC1624" i="2" s="1"/>
  <c r="AF1624" i="2"/>
  <c r="J1624" i="2"/>
  <c r="B1624" i="2"/>
  <c r="AG1623" i="2"/>
  <c r="AF1623" i="2"/>
  <c r="AC1623" i="2"/>
  <c r="J1623" i="2"/>
  <c r="B1623" i="2"/>
  <c r="AG1622" i="2"/>
  <c r="AF1622" i="2"/>
  <c r="AC1622" i="2"/>
  <c r="J1622" i="2"/>
  <c r="B1622" i="2"/>
  <c r="AG1621" i="2"/>
  <c r="AC1621" i="2" s="1"/>
  <c r="AF1621" i="2"/>
  <c r="J1621" i="2"/>
  <c r="B1621" i="2"/>
  <c r="AG1620" i="2"/>
  <c r="AF1620" i="2"/>
  <c r="AC1620" i="2"/>
  <c r="J1620" i="2"/>
  <c r="B1620" i="2"/>
  <c r="AG1619" i="2"/>
  <c r="AF1619" i="2"/>
  <c r="AC1619" i="2"/>
  <c r="J1619" i="2"/>
  <c r="B1619" i="2"/>
  <c r="AG1618" i="2"/>
  <c r="AC1618" i="2" s="1"/>
  <c r="AF1618" i="2"/>
  <c r="J1618" i="2"/>
  <c r="B1618" i="2"/>
  <c r="AG1617" i="2"/>
  <c r="AF1617" i="2"/>
  <c r="AC1617" i="2"/>
  <c r="J1617" i="2"/>
  <c r="B1617" i="2"/>
  <c r="AG1616" i="2"/>
  <c r="AC1616" i="2" s="1"/>
  <c r="AF1616" i="2"/>
  <c r="J1616" i="2"/>
  <c r="B1616" i="2"/>
  <c r="AG1615" i="2"/>
  <c r="AC1615" i="2" s="1"/>
  <c r="AF1615" i="2"/>
  <c r="J1615" i="2"/>
  <c r="B1615" i="2"/>
  <c r="AG1614" i="2"/>
  <c r="AC1614" i="2" s="1"/>
  <c r="AF1614" i="2"/>
  <c r="J1614" i="2"/>
  <c r="B1614" i="2"/>
  <c r="AG1613" i="2"/>
  <c r="AC1613" i="2" s="1"/>
  <c r="AF1613" i="2"/>
  <c r="J1613" i="2"/>
  <c r="B1613" i="2"/>
  <c r="AG1612" i="2"/>
  <c r="AC1612" i="2" s="1"/>
  <c r="AF1612" i="2"/>
  <c r="J1612" i="2"/>
  <c r="B1612" i="2"/>
  <c r="AG1611" i="2"/>
  <c r="AC1611" i="2" s="1"/>
  <c r="AF1611" i="2"/>
  <c r="J1611" i="2"/>
  <c r="B1611" i="2"/>
  <c r="AG1610" i="2"/>
  <c r="AC1610" i="2" s="1"/>
  <c r="AF1610" i="2"/>
  <c r="J1610" i="2"/>
  <c r="B1610" i="2"/>
  <c r="AG1609" i="2"/>
  <c r="AF1609" i="2"/>
  <c r="AC1609" i="2"/>
  <c r="J1609" i="2"/>
  <c r="B1609" i="2"/>
  <c r="AG1608" i="2"/>
  <c r="AC1608" i="2" s="1"/>
  <c r="AF1608" i="2"/>
  <c r="J1608" i="2"/>
  <c r="B1608" i="2"/>
  <c r="AG1607" i="2"/>
  <c r="AC1607" i="2" s="1"/>
  <c r="AF1607" i="2"/>
  <c r="J1607" i="2"/>
  <c r="B1607" i="2"/>
  <c r="AG1606" i="2"/>
  <c r="AF1606" i="2"/>
  <c r="AC1606" i="2"/>
  <c r="J1606" i="2"/>
  <c r="B1606" i="2"/>
  <c r="AG1605" i="2"/>
  <c r="AC1605" i="2" s="1"/>
  <c r="AF1605" i="2"/>
  <c r="J1605" i="2"/>
  <c r="B1605" i="2"/>
  <c r="AG1604" i="2"/>
  <c r="AF1604" i="2"/>
  <c r="AC1604" i="2"/>
  <c r="J1604" i="2"/>
  <c r="B1604" i="2"/>
  <c r="AG1603" i="2"/>
  <c r="AF1603" i="2"/>
  <c r="AC1603" i="2"/>
  <c r="J1603" i="2"/>
  <c r="B1603" i="2"/>
  <c r="AG1602" i="2"/>
  <c r="AC1602" i="2" s="1"/>
  <c r="AF1602" i="2"/>
  <c r="J1602" i="2"/>
  <c r="B1602" i="2"/>
  <c r="AG1601" i="2"/>
  <c r="AF1601" i="2"/>
  <c r="AC1601" i="2"/>
  <c r="J1601" i="2"/>
  <c r="B1601" i="2"/>
  <c r="AG1600" i="2"/>
  <c r="AC1600" i="2" s="1"/>
  <c r="AF1600" i="2"/>
  <c r="J1600" i="2"/>
  <c r="B1600" i="2"/>
  <c r="AG1599" i="2"/>
  <c r="AC1599" i="2" s="1"/>
  <c r="AF1599" i="2"/>
  <c r="J1599" i="2"/>
  <c r="B1599" i="2"/>
  <c r="AG1598" i="2"/>
  <c r="AC1598" i="2" s="1"/>
  <c r="AF1598" i="2"/>
  <c r="J1598" i="2"/>
  <c r="B1598" i="2"/>
  <c r="AG1597" i="2"/>
  <c r="AC1597" i="2" s="1"/>
  <c r="AF1597" i="2"/>
  <c r="J1597" i="2"/>
  <c r="B1597" i="2"/>
  <c r="AG1596" i="2"/>
  <c r="AC1596" i="2" s="1"/>
  <c r="AF1596" i="2"/>
  <c r="J1596" i="2"/>
  <c r="B1596" i="2"/>
  <c r="AG1595" i="2"/>
  <c r="AF1595" i="2"/>
  <c r="AC1595" i="2"/>
  <c r="J1595" i="2"/>
  <c r="B1595" i="2"/>
  <c r="AG1594" i="2"/>
  <c r="AC1594" i="2" s="1"/>
  <c r="AF1594" i="2"/>
  <c r="J1594" i="2"/>
  <c r="B1594" i="2"/>
  <c r="AG1593" i="2"/>
  <c r="AF1593" i="2"/>
  <c r="AC1593" i="2"/>
  <c r="J1593" i="2"/>
  <c r="B1593" i="2"/>
  <c r="AG1592" i="2"/>
  <c r="AC1592" i="2" s="1"/>
  <c r="AF1592" i="2"/>
  <c r="J1592" i="2"/>
  <c r="B1592" i="2"/>
  <c r="AG1591" i="2"/>
  <c r="AF1591" i="2"/>
  <c r="AC1591" i="2"/>
  <c r="J1591" i="2"/>
  <c r="B1591" i="2"/>
  <c r="AG1590" i="2"/>
  <c r="AF1590" i="2"/>
  <c r="AC1590" i="2"/>
  <c r="J1590" i="2"/>
  <c r="B1590" i="2"/>
  <c r="AG1589" i="2"/>
  <c r="AC1589" i="2" s="1"/>
  <c r="AF1589" i="2"/>
  <c r="J1589" i="2"/>
  <c r="B1589" i="2"/>
  <c r="AG1588" i="2"/>
  <c r="AF1588" i="2"/>
  <c r="AC1588" i="2"/>
  <c r="J1588" i="2"/>
  <c r="B1588" i="2"/>
  <c r="AG1587" i="2"/>
  <c r="AF1587" i="2"/>
  <c r="AC1587" i="2"/>
  <c r="J1587" i="2"/>
  <c r="B1587" i="2"/>
  <c r="AG1586" i="2"/>
  <c r="AC1586" i="2" s="1"/>
  <c r="AF1586" i="2"/>
  <c r="J1586" i="2"/>
  <c r="B1586" i="2"/>
  <c r="AG1585" i="2"/>
  <c r="AF1585" i="2"/>
  <c r="AC1585" i="2"/>
  <c r="J1585" i="2"/>
  <c r="B1585" i="2"/>
  <c r="AG1584" i="2"/>
  <c r="AC1584" i="2" s="1"/>
  <c r="AF1584" i="2"/>
  <c r="J1584" i="2"/>
  <c r="B1584" i="2"/>
  <c r="AG1583" i="2"/>
  <c r="AC1583" i="2" s="1"/>
  <c r="AF1583" i="2"/>
  <c r="J1583" i="2"/>
  <c r="B1583" i="2"/>
  <c r="AG1582" i="2"/>
  <c r="AC1582" i="2" s="1"/>
  <c r="AF1582" i="2"/>
  <c r="J1582" i="2"/>
  <c r="B1582" i="2"/>
  <c r="AG1581" i="2"/>
  <c r="AC1581" i="2" s="1"/>
  <c r="AF1581" i="2"/>
  <c r="J1581" i="2"/>
  <c r="B1581" i="2"/>
  <c r="AG1580" i="2"/>
  <c r="AC1580" i="2" s="1"/>
  <c r="AF1580" i="2"/>
  <c r="J1580" i="2"/>
  <c r="B1580" i="2"/>
  <c r="AG1579" i="2"/>
  <c r="AC1579" i="2" s="1"/>
  <c r="AF1579" i="2"/>
  <c r="J1579" i="2"/>
  <c r="B1579" i="2"/>
  <c r="AG1578" i="2"/>
  <c r="AC1578" i="2" s="1"/>
  <c r="AF1578" i="2"/>
  <c r="J1578" i="2"/>
  <c r="B1578" i="2"/>
  <c r="AG1577" i="2"/>
  <c r="AF1577" i="2"/>
  <c r="AC1577" i="2"/>
  <c r="J1577" i="2"/>
  <c r="B1577" i="2"/>
  <c r="AG1576" i="2"/>
  <c r="AC1576" i="2" s="1"/>
  <c r="AF1576" i="2"/>
  <c r="J1576" i="2"/>
  <c r="B1576" i="2"/>
  <c r="AG1575" i="2"/>
  <c r="AF1575" i="2"/>
  <c r="AC1575" i="2"/>
  <c r="J1575" i="2"/>
  <c r="B1575" i="2"/>
  <c r="AG1574" i="2"/>
  <c r="AF1574" i="2"/>
  <c r="AC1574" i="2"/>
  <c r="J1574" i="2"/>
  <c r="B1574" i="2"/>
  <c r="AG1573" i="2"/>
  <c r="AC1573" i="2" s="1"/>
  <c r="AF1573" i="2"/>
  <c r="J1573" i="2"/>
  <c r="B1573" i="2"/>
  <c r="AG1572" i="2"/>
  <c r="AF1572" i="2"/>
  <c r="AC1572" i="2"/>
  <c r="J1572" i="2"/>
  <c r="B1572" i="2"/>
  <c r="AG1571" i="2"/>
  <c r="AC1571" i="2" s="1"/>
  <c r="AF1571" i="2"/>
  <c r="J1571" i="2"/>
  <c r="B1571" i="2"/>
  <c r="AG1570" i="2"/>
  <c r="AC1570" i="2" s="1"/>
  <c r="AF1570" i="2"/>
  <c r="J1570" i="2"/>
  <c r="B1570" i="2"/>
  <c r="AG1569" i="2"/>
  <c r="AF1569" i="2"/>
  <c r="AC1569" i="2"/>
  <c r="J1569" i="2"/>
  <c r="B1569" i="2"/>
  <c r="AG1568" i="2"/>
  <c r="AC1568" i="2" s="1"/>
  <c r="AF1568" i="2"/>
  <c r="J1568" i="2"/>
  <c r="B1568" i="2"/>
  <c r="AG1567" i="2"/>
  <c r="AC1567" i="2" s="1"/>
  <c r="AF1567" i="2"/>
  <c r="J1567" i="2"/>
  <c r="B1567" i="2"/>
  <c r="AG1566" i="2"/>
  <c r="AC1566" i="2" s="1"/>
  <c r="AF1566" i="2"/>
  <c r="J1566" i="2"/>
  <c r="B1566" i="2"/>
  <c r="AG1565" i="2"/>
  <c r="AC1565" i="2" s="1"/>
  <c r="AF1565" i="2"/>
  <c r="J1565" i="2"/>
  <c r="B1565" i="2"/>
  <c r="AG1564" i="2"/>
  <c r="AC1564" i="2" s="1"/>
  <c r="AF1564" i="2"/>
  <c r="J1564" i="2"/>
  <c r="B1564" i="2"/>
  <c r="AG1563" i="2"/>
  <c r="AC1563" i="2" s="1"/>
  <c r="AF1563" i="2"/>
  <c r="J1563" i="2"/>
  <c r="B1563" i="2"/>
  <c r="AG1562" i="2"/>
  <c r="AC1562" i="2" s="1"/>
  <c r="AF1562" i="2"/>
  <c r="J1562" i="2"/>
  <c r="B1562" i="2"/>
  <c r="AG1561" i="2"/>
  <c r="AF1561" i="2"/>
  <c r="AC1561" i="2"/>
  <c r="J1561" i="2"/>
  <c r="B1561" i="2"/>
  <c r="AG1560" i="2"/>
  <c r="AC1560" i="2" s="1"/>
  <c r="AF1560" i="2"/>
  <c r="J1560" i="2"/>
  <c r="B1560" i="2"/>
  <c r="AG1559" i="2"/>
  <c r="AF1559" i="2"/>
  <c r="AC1559" i="2"/>
  <c r="J1559" i="2"/>
  <c r="B1559" i="2"/>
  <c r="AG1558" i="2"/>
  <c r="AF1558" i="2"/>
  <c r="AC1558" i="2"/>
  <c r="J1558" i="2"/>
  <c r="B1558" i="2"/>
  <c r="AG1557" i="2"/>
  <c r="AC1557" i="2" s="1"/>
  <c r="AF1557" i="2"/>
  <c r="J1557" i="2"/>
  <c r="B1557" i="2"/>
  <c r="AG1556" i="2"/>
  <c r="AF1556" i="2"/>
  <c r="AC1556" i="2"/>
  <c r="J1556" i="2"/>
  <c r="B1556" i="2"/>
  <c r="AG1555" i="2"/>
  <c r="AF1555" i="2"/>
  <c r="AC1555" i="2"/>
  <c r="J1555" i="2"/>
  <c r="B1555" i="2"/>
  <c r="AG1554" i="2"/>
  <c r="AF1554" i="2"/>
  <c r="AC1554" i="2"/>
  <c r="J1554" i="2"/>
  <c r="B1554" i="2"/>
  <c r="AG1553" i="2"/>
  <c r="AC1553" i="2" s="1"/>
  <c r="AF1553" i="2"/>
  <c r="J1553" i="2"/>
  <c r="B1553" i="2"/>
  <c r="AG1552" i="2"/>
  <c r="AC1552" i="2" s="1"/>
  <c r="AF1552" i="2"/>
  <c r="J1552" i="2"/>
  <c r="B1552" i="2"/>
  <c r="AG1551" i="2"/>
  <c r="AC1551" i="2" s="1"/>
  <c r="AF1551" i="2"/>
  <c r="J1551" i="2"/>
  <c r="B1551" i="2"/>
  <c r="AG1550" i="2"/>
  <c r="AC1550" i="2" s="1"/>
  <c r="AF1550" i="2"/>
  <c r="J1550" i="2"/>
  <c r="B1550" i="2"/>
  <c r="AG1549" i="2"/>
  <c r="AC1549" i="2" s="1"/>
  <c r="AF1549" i="2"/>
  <c r="J1549" i="2"/>
  <c r="B1549" i="2"/>
  <c r="AG1548" i="2"/>
  <c r="AC1548" i="2" s="1"/>
  <c r="AF1548" i="2"/>
  <c r="J1548" i="2"/>
  <c r="B1548" i="2"/>
  <c r="AG1547" i="2"/>
  <c r="AC1547" i="2" s="1"/>
  <c r="AF1547" i="2"/>
  <c r="J1547" i="2"/>
  <c r="B1547" i="2"/>
  <c r="AG1546" i="2"/>
  <c r="AC1546" i="2" s="1"/>
  <c r="AF1546" i="2"/>
  <c r="J1546" i="2"/>
  <c r="B1546" i="2"/>
  <c r="AG1545" i="2"/>
  <c r="AF1545" i="2"/>
  <c r="AC1545" i="2"/>
  <c r="J1545" i="2"/>
  <c r="B1545" i="2"/>
  <c r="AG1544" i="2"/>
  <c r="AC1544" i="2" s="1"/>
  <c r="AF1544" i="2"/>
  <c r="J1544" i="2"/>
  <c r="B1544" i="2"/>
  <c r="AG1543" i="2"/>
  <c r="AF1543" i="2"/>
  <c r="AC1543" i="2"/>
  <c r="J1543" i="2"/>
  <c r="B1543" i="2"/>
  <c r="AG1542" i="2"/>
  <c r="AC1542" i="2" s="1"/>
  <c r="AF1542" i="2"/>
  <c r="J1542" i="2"/>
  <c r="B1542" i="2"/>
  <c r="AG1541" i="2"/>
  <c r="AC1541" i="2" s="1"/>
  <c r="AF1541" i="2"/>
  <c r="J1541" i="2"/>
  <c r="B1541" i="2"/>
  <c r="AG1540" i="2"/>
  <c r="AF1540" i="2"/>
  <c r="AC1540" i="2"/>
  <c r="J1540" i="2"/>
  <c r="B1540" i="2"/>
  <c r="AG1539" i="2"/>
  <c r="AF1539" i="2"/>
  <c r="AC1539" i="2"/>
  <c r="J1539" i="2"/>
  <c r="B1539" i="2"/>
  <c r="AG1538" i="2"/>
  <c r="AF1538" i="2"/>
  <c r="AC1538" i="2"/>
  <c r="J1538" i="2"/>
  <c r="B1538" i="2"/>
  <c r="AG1537" i="2"/>
  <c r="AF1537" i="2"/>
  <c r="AC1537" i="2"/>
  <c r="J1537" i="2"/>
  <c r="B1537" i="2"/>
  <c r="AG1536" i="2"/>
  <c r="AC1536" i="2" s="1"/>
  <c r="AF1536" i="2"/>
  <c r="J1536" i="2"/>
  <c r="B1536" i="2"/>
  <c r="AG1535" i="2"/>
  <c r="AC1535" i="2" s="1"/>
  <c r="AF1535" i="2"/>
  <c r="J1535" i="2"/>
  <c r="B1535" i="2"/>
  <c r="AG1534" i="2"/>
  <c r="AF1534" i="2"/>
  <c r="AC1534" i="2"/>
  <c r="J1534" i="2"/>
  <c r="B1534" i="2"/>
  <c r="AG1533" i="2"/>
  <c r="AC1533" i="2" s="1"/>
  <c r="AF1533" i="2"/>
  <c r="J1533" i="2"/>
  <c r="B1533" i="2"/>
  <c r="AG1532" i="2"/>
  <c r="AC1532" i="2" s="1"/>
  <c r="AF1532" i="2"/>
  <c r="J1532" i="2"/>
  <c r="B1532" i="2"/>
  <c r="AG1531" i="2"/>
  <c r="AC1531" i="2" s="1"/>
  <c r="AF1531" i="2"/>
  <c r="J1531" i="2"/>
  <c r="B1531" i="2"/>
  <c r="AG1530" i="2"/>
  <c r="AC1530" i="2" s="1"/>
  <c r="AF1530" i="2"/>
  <c r="J1530" i="2"/>
  <c r="B1530" i="2"/>
  <c r="AG1529" i="2"/>
  <c r="AF1529" i="2"/>
  <c r="AC1529" i="2"/>
  <c r="J1529" i="2"/>
  <c r="B1529" i="2"/>
  <c r="AG1528" i="2"/>
  <c r="AC1528" i="2" s="1"/>
  <c r="AF1528" i="2"/>
  <c r="J1528" i="2"/>
  <c r="B1528" i="2"/>
  <c r="AG1527" i="2"/>
  <c r="AF1527" i="2"/>
  <c r="AC1527" i="2"/>
  <c r="J1527" i="2"/>
  <c r="B1527" i="2"/>
  <c r="AG1526" i="2"/>
  <c r="AF1526" i="2"/>
  <c r="AC1526" i="2"/>
  <c r="J1526" i="2"/>
  <c r="B1526" i="2"/>
  <c r="AG1525" i="2"/>
  <c r="AC1525" i="2" s="1"/>
  <c r="AF1525" i="2"/>
  <c r="J1525" i="2"/>
  <c r="B1525" i="2"/>
  <c r="AG1524" i="2"/>
  <c r="AC1524" i="2" s="1"/>
  <c r="AF1524" i="2"/>
  <c r="J1524" i="2"/>
  <c r="B1524" i="2"/>
  <c r="AG1523" i="2"/>
  <c r="AF1523" i="2"/>
  <c r="AC1523" i="2"/>
  <c r="J1523" i="2"/>
  <c r="B1523" i="2"/>
  <c r="AG1522" i="2"/>
  <c r="AC1522" i="2" s="1"/>
  <c r="AF1522" i="2"/>
  <c r="J1522" i="2"/>
  <c r="B1522" i="2"/>
  <c r="AG1521" i="2"/>
  <c r="AF1521" i="2"/>
  <c r="AC1521" i="2"/>
  <c r="J1521" i="2"/>
  <c r="B1521" i="2"/>
  <c r="AG1520" i="2"/>
  <c r="AC1520" i="2" s="1"/>
  <c r="AF1520" i="2"/>
  <c r="J1520" i="2"/>
  <c r="B1520" i="2"/>
  <c r="AG1519" i="2"/>
  <c r="AC1519" i="2" s="1"/>
  <c r="AF1519" i="2"/>
  <c r="J1519" i="2"/>
  <c r="B1519" i="2"/>
  <c r="AG1518" i="2"/>
  <c r="AC1518" i="2" s="1"/>
  <c r="AF1518" i="2"/>
  <c r="J1518" i="2"/>
  <c r="B1518" i="2"/>
  <c r="AG1517" i="2"/>
  <c r="AC1517" i="2" s="1"/>
  <c r="AF1517" i="2"/>
  <c r="J1517" i="2"/>
  <c r="B1517" i="2"/>
  <c r="AG1516" i="2"/>
  <c r="AC1516" i="2" s="1"/>
  <c r="AF1516" i="2"/>
  <c r="J1516" i="2"/>
  <c r="B1516" i="2"/>
  <c r="AG1515" i="2"/>
  <c r="AC1515" i="2" s="1"/>
  <c r="AF1515" i="2"/>
  <c r="J1515" i="2"/>
  <c r="B1515" i="2"/>
  <c r="AG1514" i="2"/>
  <c r="AC1514" i="2" s="1"/>
  <c r="AF1514" i="2"/>
  <c r="J1514" i="2"/>
  <c r="B1514" i="2"/>
  <c r="AG1513" i="2"/>
  <c r="AC1513" i="2" s="1"/>
  <c r="AF1513" i="2"/>
  <c r="J1513" i="2"/>
  <c r="B1513" i="2"/>
  <c r="AG1512" i="2"/>
  <c r="AC1512" i="2" s="1"/>
  <c r="AF1512" i="2"/>
  <c r="J1512" i="2"/>
  <c r="B1512" i="2"/>
  <c r="AG1511" i="2"/>
  <c r="AF1511" i="2"/>
  <c r="AC1511" i="2"/>
  <c r="J1511" i="2"/>
  <c r="B1511" i="2"/>
  <c r="AG1510" i="2"/>
  <c r="AF1510" i="2"/>
  <c r="AC1510" i="2"/>
  <c r="J1510" i="2"/>
  <c r="B1510" i="2"/>
  <c r="AG1509" i="2"/>
  <c r="AC1509" i="2" s="1"/>
  <c r="AF1509" i="2"/>
  <c r="J1509" i="2"/>
  <c r="B1509" i="2"/>
  <c r="AG1508" i="2"/>
  <c r="AF1508" i="2"/>
  <c r="AC1508" i="2"/>
  <c r="J1508" i="2"/>
  <c r="B1508" i="2"/>
  <c r="AG1507" i="2"/>
  <c r="AF1507" i="2"/>
  <c r="AC1507" i="2"/>
  <c r="J1507" i="2"/>
  <c r="B1507" i="2"/>
  <c r="AG1506" i="2"/>
  <c r="AC1506" i="2" s="1"/>
  <c r="AF1506" i="2"/>
  <c r="J1506" i="2"/>
  <c r="B1506" i="2"/>
  <c r="AG1505" i="2"/>
  <c r="AF1505" i="2"/>
  <c r="AC1505" i="2"/>
  <c r="J1505" i="2"/>
  <c r="B1505" i="2"/>
  <c r="AG1504" i="2"/>
  <c r="AC1504" i="2" s="1"/>
  <c r="AF1504" i="2"/>
  <c r="J1504" i="2"/>
  <c r="B1504" i="2"/>
  <c r="AG1503" i="2"/>
  <c r="AC1503" i="2" s="1"/>
  <c r="AF1503" i="2"/>
  <c r="J1503" i="2"/>
  <c r="B1503" i="2"/>
  <c r="AG1502" i="2"/>
  <c r="AF1502" i="2"/>
  <c r="AC1502" i="2"/>
  <c r="J1502" i="2"/>
  <c r="B1502" i="2"/>
  <c r="AG1501" i="2"/>
  <c r="AC1501" i="2" s="1"/>
  <c r="AF1501" i="2"/>
  <c r="J1501" i="2"/>
  <c r="B1501" i="2"/>
  <c r="AG1500" i="2"/>
  <c r="AC1500" i="2" s="1"/>
  <c r="AF1500" i="2"/>
  <c r="J1500" i="2"/>
  <c r="B1500" i="2"/>
  <c r="AG1499" i="2"/>
  <c r="AC1499" i="2" s="1"/>
  <c r="AF1499" i="2"/>
  <c r="J1499" i="2"/>
  <c r="B1499" i="2"/>
  <c r="AG1498" i="2"/>
  <c r="AC1498" i="2" s="1"/>
  <c r="AF1498" i="2"/>
  <c r="J1498" i="2"/>
  <c r="B1498" i="2"/>
  <c r="AG1497" i="2"/>
  <c r="AF1497" i="2"/>
  <c r="AC1497" i="2"/>
  <c r="J1497" i="2"/>
  <c r="B1497" i="2"/>
  <c r="AG1496" i="2"/>
  <c r="AC1496" i="2" s="1"/>
  <c r="AF1496" i="2"/>
  <c r="J1496" i="2"/>
  <c r="B1496" i="2"/>
  <c r="AG1495" i="2"/>
  <c r="AC1495" i="2" s="1"/>
  <c r="AF1495" i="2"/>
  <c r="J1495" i="2"/>
  <c r="B1495" i="2"/>
  <c r="AG1494" i="2"/>
  <c r="AF1494" i="2"/>
  <c r="AC1494" i="2"/>
  <c r="J1494" i="2"/>
  <c r="B1494" i="2"/>
  <c r="AG1493" i="2"/>
  <c r="AC1493" i="2" s="1"/>
  <c r="AF1493" i="2"/>
  <c r="J1493" i="2"/>
  <c r="B1493" i="2"/>
  <c r="AG1492" i="2"/>
  <c r="AF1492" i="2"/>
  <c r="AC1492" i="2"/>
  <c r="J1492" i="2"/>
  <c r="B1492" i="2"/>
  <c r="AG1491" i="2"/>
  <c r="AF1491" i="2"/>
  <c r="AC1491" i="2"/>
  <c r="J1491" i="2"/>
  <c r="B1491" i="2"/>
  <c r="AG1490" i="2"/>
  <c r="AF1490" i="2"/>
  <c r="AC1490" i="2"/>
  <c r="J1490" i="2"/>
  <c r="B1490" i="2"/>
  <c r="AG1489" i="2"/>
  <c r="AF1489" i="2"/>
  <c r="AC1489" i="2"/>
  <c r="J1489" i="2"/>
  <c r="B1489" i="2"/>
  <c r="AG1488" i="2"/>
  <c r="AC1488" i="2" s="1"/>
  <c r="AF1488" i="2"/>
  <c r="J1488" i="2"/>
  <c r="B1488" i="2"/>
  <c r="AG1487" i="2"/>
  <c r="AC1487" i="2" s="1"/>
  <c r="AF1487" i="2"/>
  <c r="J1487" i="2"/>
  <c r="B1487" i="2"/>
  <c r="AG1486" i="2"/>
  <c r="AC1486" i="2" s="1"/>
  <c r="AF1486" i="2"/>
  <c r="J1486" i="2"/>
  <c r="B1486" i="2"/>
  <c r="AG1485" i="2"/>
  <c r="AC1485" i="2" s="1"/>
  <c r="AF1485" i="2"/>
  <c r="J1485" i="2"/>
  <c r="B1485" i="2"/>
  <c r="AG1484" i="2"/>
  <c r="AC1484" i="2" s="1"/>
  <c r="AF1484" i="2"/>
  <c r="J1484" i="2"/>
  <c r="B1484" i="2"/>
  <c r="AG1483" i="2"/>
  <c r="AC1483" i="2" s="1"/>
  <c r="AF1483" i="2"/>
  <c r="J1483" i="2"/>
  <c r="B1483" i="2"/>
  <c r="AG1482" i="2"/>
  <c r="AC1482" i="2" s="1"/>
  <c r="AF1482" i="2"/>
  <c r="J1482" i="2"/>
  <c r="B1482" i="2"/>
  <c r="AG1481" i="2"/>
  <c r="AF1481" i="2"/>
  <c r="AC1481" i="2"/>
  <c r="J1481" i="2"/>
  <c r="B1481" i="2"/>
  <c r="AG1480" i="2"/>
  <c r="AC1480" i="2" s="1"/>
  <c r="AF1480" i="2"/>
  <c r="J1480" i="2"/>
  <c r="B1480" i="2"/>
  <c r="AG1479" i="2"/>
  <c r="AF1479" i="2"/>
  <c r="AC1479" i="2"/>
  <c r="J1479" i="2"/>
  <c r="B1479" i="2"/>
  <c r="AG1478" i="2"/>
  <c r="AF1478" i="2"/>
  <c r="AC1478" i="2"/>
  <c r="J1478" i="2"/>
  <c r="B1478" i="2"/>
  <c r="AG1477" i="2"/>
  <c r="AC1477" i="2" s="1"/>
  <c r="AF1477" i="2"/>
  <c r="J1477" i="2"/>
  <c r="B1477" i="2"/>
  <c r="AG1476" i="2"/>
  <c r="AF1476" i="2"/>
  <c r="AC1476" i="2"/>
  <c r="J1476" i="2"/>
  <c r="B1476" i="2"/>
  <c r="AG1475" i="2"/>
  <c r="AF1475" i="2"/>
  <c r="AC1475" i="2"/>
  <c r="J1475" i="2"/>
  <c r="B1475" i="2"/>
  <c r="AG1474" i="2"/>
  <c r="AC1474" i="2" s="1"/>
  <c r="AF1474" i="2"/>
  <c r="J1474" i="2"/>
  <c r="B1474" i="2"/>
  <c r="AG1473" i="2"/>
  <c r="AF1473" i="2"/>
  <c r="AC1473" i="2"/>
  <c r="J1473" i="2"/>
  <c r="B1473" i="2"/>
  <c r="AG1472" i="2"/>
  <c r="AC1472" i="2" s="1"/>
  <c r="AF1472" i="2"/>
  <c r="J1472" i="2"/>
  <c r="B1472" i="2"/>
  <c r="AG1471" i="2"/>
  <c r="AC1471" i="2" s="1"/>
  <c r="AF1471" i="2"/>
  <c r="J1471" i="2"/>
  <c r="B1471" i="2"/>
  <c r="AG1470" i="2"/>
  <c r="AF1470" i="2"/>
  <c r="AC1470" i="2"/>
  <c r="J1470" i="2"/>
  <c r="B1470" i="2"/>
  <c r="AG1469" i="2"/>
  <c r="AC1469" i="2" s="1"/>
  <c r="AF1469" i="2"/>
  <c r="J1469" i="2"/>
  <c r="B1469" i="2"/>
  <c r="AG1468" i="2"/>
  <c r="AC1468" i="2" s="1"/>
  <c r="AF1468" i="2"/>
  <c r="J1468" i="2"/>
  <c r="B1468" i="2"/>
  <c r="AG1467" i="2"/>
  <c r="AC1467" i="2" s="1"/>
  <c r="AF1467" i="2"/>
  <c r="J1467" i="2"/>
  <c r="B1467" i="2"/>
  <c r="AG1466" i="2"/>
  <c r="AC1466" i="2" s="1"/>
  <c r="AF1466" i="2"/>
  <c r="J1466" i="2"/>
  <c r="B1466" i="2"/>
  <c r="AG1465" i="2"/>
  <c r="AF1465" i="2"/>
  <c r="AC1465" i="2"/>
  <c r="J1465" i="2"/>
  <c r="B1465" i="2"/>
  <c r="AG1464" i="2"/>
  <c r="AC1464" i="2" s="1"/>
  <c r="AF1464" i="2"/>
  <c r="J1464" i="2"/>
  <c r="B1464" i="2"/>
  <c r="AG1463" i="2"/>
  <c r="AC1463" i="2" s="1"/>
  <c r="AF1463" i="2"/>
  <c r="J1463" i="2"/>
  <c r="B1463" i="2"/>
  <c r="AG1462" i="2"/>
  <c r="AF1462" i="2"/>
  <c r="AC1462" i="2"/>
  <c r="J1462" i="2"/>
  <c r="B1462" i="2"/>
  <c r="AG1461" i="2"/>
  <c r="AC1461" i="2" s="1"/>
  <c r="AF1461" i="2"/>
  <c r="J1461" i="2"/>
  <c r="B1461" i="2"/>
  <c r="AG1460" i="2"/>
  <c r="AF1460" i="2"/>
  <c r="AC1460" i="2"/>
  <c r="J1460" i="2"/>
  <c r="B1460" i="2"/>
  <c r="AG1459" i="2"/>
  <c r="AF1459" i="2"/>
  <c r="AC1459" i="2"/>
  <c r="J1459" i="2"/>
  <c r="B1459" i="2"/>
  <c r="AG1458" i="2"/>
  <c r="AF1458" i="2"/>
  <c r="AC1458" i="2"/>
  <c r="J1458" i="2"/>
  <c r="B1458" i="2"/>
  <c r="AG1457" i="2"/>
  <c r="AF1457" i="2"/>
  <c r="AC1457" i="2"/>
  <c r="J1457" i="2"/>
  <c r="B1457" i="2"/>
  <c r="AG1456" i="2"/>
  <c r="AC1456" i="2" s="1"/>
  <c r="AF1456" i="2"/>
  <c r="J1456" i="2"/>
  <c r="B1456" i="2"/>
  <c r="AG1455" i="2"/>
  <c r="AC1455" i="2" s="1"/>
  <c r="AF1455" i="2"/>
  <c r="J1455" i="2"/>
  <c r="B1455" i="2"/>
  <c r="AG1454" i="2"/>
  <c r="AF1454" i="2"/>
  <c r="AC1454" i="2"/>
  <c r="J1454" i="2"/>
  <c r="B1454" i="2"/>
  <c r="AG1453" i="2"/>
  <c r="AC1453" i="2" s="1"/>
  <c r="AF1453" i="2"/>
  <c r="J1453" i="2"/>
  <c r="B1453" i="2"/>
  <c r="AG1452" i="2"/>
  <c r="AC1452" i="2" s="1"/>
  <c r="AF1452" i="2"/>
  <c r="J1452" i="2"/>
  <c r="B1452" i="2"/>
  <c r="AG1451" i="2"/>
  <c r="AC1451" i="2" s="1"/>
  <c r="AF1451" i="2"/>
  <c r="J1451" i="2"/>
  <c r="B1451" i="2"/>
  <c r="AG1450" i="2"/>
  <c r="AC1450" i="2" s="1"/>
  <c r="AF1450" i="2"/>
  <c r="J1450" i="2"/>
  <c r="B1450" i="2"/>
  <c r="AG1449" i="2"/>
  <c r="AF1449" i="2"/>
  <c r="AC1449" i="2"/>
  <c r="J1449" i="2"/>
  <c r="B1449" i="2"/>
  <c r="AG1448" i="2"/>
  <c r="AC1448" i="2" s="1"/>
  <c r="AF1448" i="2"/>
  <c r="J1448" i="2"/>
  <c r="B1448" i="2"/>
  <c r="AG1447" i="2"/>
  <c r="AF1447" i="2"/>
  <c r="AC1447" i="2"/>
  <c r="J1447" i="2"/>
  <c r="B1447" i="2"/>
  <c r="AG1446" i="2"/>
  <c r="AF1446" i="2"/>
  <c r="AC1446" i="2"/>
  <c r="J1446" i="2"/>
  <c r="B1446" i="2"/>
  <c r="AG1445" i="2"/>
  <c r="AC1445" i="2" s="1"/>
  <c r="AF1445" i="2"/>
  <c r="J1445" i="2"/>
  <c r="B1445" i="2"/>
  <c r="AG1444" i="2"/>
  <c r="AF1444" i="2"/>
  <c r="AC1444" i="2"/>
  <c r="J1444" i="2"/>
  <c r="B1444" i="2"/>
  <c r="AG1443" i="2"/>
  <c r="AF1443" i="2"/>
  <c r="AC1443" i="2"/>
  <c r="J1443" i="2"/>
  <c r="B1443" i="2"/>
  <c r="AG1442" i="2"/>
  <c r="AC1442" i="2" s="1"/>
  <c r="AF1442" i="2"/>
  <c r="J1442" i="2"/>
  <c r="B1442" i="2"/>
  <c r="AG1441" i="2"/>
  <c r="AC1441" i="2" s="1"/>
  <c r="AF1441" i="2"/>
  <c r="J1441" i="2"/>
  <c r="B1441" i="2"/>
  <c r="AG1440" i="2"/>
  <c r="AC1440" i="2" s="1"/>
  <c r="AF1440" i="2"/>
  <c r="J1440" i="2"/>
  <c r="B1440" i="2"/>
  <c r="AG1439" i="2"/>
  <c r="AC1439" i="2" s="1"/>
  <c r="AF1439" i="2"/>
  <c r="J1439" i="2"/>
  <c r="B1439" i="2"/>
  <c r="AG1438" i="2"/>
  <c r="AC1438" i="2" s="1"/>
  <c r="AF1438" i="2"/>
  <c r="J1438" i="2"/>
  <c r="B1438" i="2"/>
  <c r="AG1437" i="2"/>
  <c r="AC1437" i="2" s="1"/>
  <c r="AF1437" i="2"/>
  <c r="J1437" i="2"/>
  <c r="B1437" i="2"/>
  <c r="AG1436" i="2"/>
  <c r="AC1436" i="2" s="1"/>
  <c r="AF1436" i="2"/>
  <c r="J1436" i="2"/>
  <c r="B1436" i="2"/>
  <c r="AG1435" i="2"/>
  <c r="AC1435" i="2" s="1"/>
  <c r="AF1435" i="2"/>
  <c r="J1435" i="2"/>
  <c r="B1435" i="2"/>
  <c r="AG1434" i="2"/>
  <c r="AC1434" i="2" s="1"/>
  <c r="AF1434" i="2"/>
  <c r="J1434" i="2"/>
  <c r="B1434" i="2"/>
  <c r="AG1433" i="2"/>
  <c r="AF1433" i="2"/>
  <c r="AC1433" i="2"/>
  <c r="J1433" i="2"/>
  <c r="B1433" i="2"/>
  <c r="AG1432" i="2"/>
  <c r="AC1432" i="2" s="1"/>
  <c r="AF1432" i="2"/>
  <c r="J1432" i="2"/>
  <c r="B1432" i="2"/>
  <c r="AG1431" i="2"/>
  <c r="AF1431" i="2"/>
  <c r="AC1431" i="2"/>
  <c r="J1431" i="2"/>
  <c r="B1431" i="2"/>
  <c r="AG1430" i="2"/>
  <c r="AF1430" i="2"/>
  <c r="AC1430" i="2"/>
  <c r="J1430" i="2"/>
  <c r="B1430" i="2"/>
  <c r="AG1429" i="2"/>
  <c r="AC1429" i="2" s="1"/>
  <c r="AF1429" i="2"/>
  <c r="J1429" i="2"/>
  <c r="B1429" i="2"/>
  <c r="AG1428" i="2"/>
  <c r="AF1428" i="2"/>
  <c r="AC1428" i="2"/>
  <c r="J1428" i="2"/>
  <c r="B1428" i="2"/>
  <c r="AG1427" i="2"/>
  <c r="AF1427" i="2"/>
  <c r="AC1427" i="2"/>
  <c r="J1427" i="2"/>
  <c r="B1427" i="2"/>
  <c r="AG1426" i="2"/>
  <c r="AF1426" i="2"/>
  <c r="AC1426" i="2"/>
  <c r="J1426" i="2"/>
  <c r="B1426" i="2"/>
  <c r="AG1425" i="2"/>
  <c r="AC1425" i="2" s="1"/>
  <c r="AF1425" i="2"/>
  <c r="J1425" i="2"/>
  <c r="B1425" i="2"/>
  <c r="AG1424" i="2"/>
  <c r="AC1424" i="2" s="1"/>
  <c r="AF1424" i="2"/>
  <c r="J1424" i="2"/>
  <c r="B1424" i="2"/>
  <c r="AG1423" i="2"/>
  <c r="AC1423" i="2" s="1"/>
  <c r="AF1423" i="2"/>
  <c r="J1423" i="2"/>
  <c r="B1423" i="2"/>
  <c r="AG1422" i="2"/>
  <c r="AC1422" i="2" s="1"/>
  <c r="AF1422" i="2"/>
  <c r="J1422" i="2"/>
  <c r="B1422" i="2"/>
  <c r="AG1421" i="2"/>
  <c r="AC1421" i="2" s="1"/>
  <c r="AF1421" i="2"/>
  <c r="J1421" i="2"/>
  <c r="B1421" i="2"/>
  <c r="AG1420" i="2"/>
  <c r="AC1420" i="2" s="1"/>
  <c r="AF1420" i="2"/>
  <c r="J1420" i="2"/>
  <c r="B1420" i="2"/>
  <c r="AG1419" i="2"/>
  <c r="AC1419" i="2" s="1"/>
  <c r="AF1419" i="2"/>
  <c r="J1419" i="2"/>
  <c r="B1419" i="2"/>
  <c r="AG1418" i="2"/>
  <c r="AC1418" i="2" s="1"/>
  <c r="AF1418" i="2"/>
  <c r="J1418" i="2"/>
  <c r="B1418" i="2"/>
  <c r="AG1417" i="2"/>
  <c r="AF1417" i="2"/>
  <c r="AC1417" i="2"/>
  <c r="J1417" i="2"/>
  <c r="B1417" i="2"/>
  <c r="AG1416" i="2"/>
  <c r="AC1416" i="2" s="1"/>
  <c r="AF1416" i="2"/>
  <c r="J1416" i="2"/>
  <c r="B1416" i="2"/>
  <c r="AG1415" i="2"/>
  <c r="AF1415" i="2"/>
  <c r="AC1415" i="2"/>
  <c r="J1415" i="2"/>
  <c r="B1415" i="2"/>
  <c r="AG1414" i="2"/>
  <c r="AF1414" i="2"/>
  <c r="AC1414" i="2"/>
  <c r="J1414" i="2"/>
  <c r="B1414" i="2"/>
  <c r="AG1413" i="2"/>
  <c r="AC1413" i="2" s="1"/>
  <c r="AF1413" i="2"/>
  <c r="J1413" i="2"/>
  <c r="B1413" i="2"/>
  <c r="AG1412" i="2"/>
  <c r="AF1412" i="2"/>
  <c r="AC1412" i="2"/>
  <c r="J1412" i="2"/>
  <c r="B1412" i="2"/>
  <c r="AG1411" i="2"/>
  <c r="AF1411" i="2"/>
  <c r="AC1411" i="2"/>
  <c r="J1411" i="2"/>
  <c r="B1411" i="2"/>
  <c r="AG1410" i="2"/>
  <c r="AF1410" i="2"/>
  <c r="AC1410" i="2"/>
  <c r="J1410" i="2"/>
  <c r="B1410" i="2"/>
  <c r="AG1409" i="2"/>
  <c r="AC1409" i="2" s="1"/>
  <c r="AF1409" i="2"/>
  <c r="J1409" i="2"/>
  <c r="B1409" i="2"/>
  <c r="AG1408" i="2"/>
  <c r="AC1408" i="2" s="1"/>
  <c r="AF1408" i="2"/>
  <c r="J1408" i="2"/>
  <c r="B1408" i="2"/>
  <c r="AG1407" i="2"/>
  <c r="AC1407" i="2" s="1"/>
  <c r="AF1407" i="2"/>
  <c r="J1407" i="2"/>
  <c r="B1407" i="2"/>
  <c r="AG1406" i="2"/>
  <c r="AC1406" i="2" s="1"/>
  <c r="AF1406" i="2"/>
  <c r="J1406" i="2"/>
  <c r="B1406" i="2"/>
  <c r="AG1405" i="2"/>
  <c r="AC1405" i="2" s="1"/>
  <c r="AF1405" i="2"/>
  <c r="J1405" i="2"/>
  <c r="B1405" i="2"/>
  <c r="AG1404" i="2"/>
  <c r="AC1404" i="2" s="1"/>
  <c r="AF1404" i="2"/>
  <c r="J1404" i="2"/>
  <c r="B1404" i="2"/>
  <c r="AG1403" i="2"/>
  <c r="AC1403" i="2" s="1"/>
  <c r="AF1403" i="2"/>
  <c r="J1403" i="2"/>
  <c r="B1403" i="2"/>
  <c r="AG1402" i="2"/>
  <c r="AC1402" i="2" s="1"/>
  <c r="AF1402" i="2"/>
  <c r="J1402" i="2"/>
  <c r="B1402" i="2"/>
  <c r="AG1401" i="2"/>
  <c r="AF1401" i="2"/>
  <c r="AC1401" i="2"/>
  <c r="J1401" i="2"/>
  <c r="B1401" i="2"/>
  <c r="AG1400" i="2"/>
  <c r="AC1400" i="2" s="1"/>
  <c r="AF1400" i="2"/>
  <c r="J1400" i="2"/>
  <c r="B1400" i="2"/>
  <c r="AG1399" i="2"/>
  <c r="AF1399" i="2"/>
  <c r="AC1399" i="2"/>
  <c r="J1399" i="2"/>
  <c r="B1399" i="2"/>
  <c r="AG1398" i="2"/>
  <c r="AC1398" i="2" s="1"/>
  <c r="AF1398" i="2"/>
  <c r="J1398" i="2"/>
  <c r="B1398" i="2"/>
  <c r="AG1397" i="2"/>
  <c r="AC1397" i="2" s="1"/>
  <c r="AF1397" i="2"/>
  <c r="J1397" i="2"/>
  <c r="B1397" i="2"/>
  <c r="AG1396" i="2"/>
  <c r="AF1396" i="2"/>
  <c r="AC1396" i="2"/>
  <c r="J1396" i="2"/>
  <c r="B1396" i="2"/>
  <c r="AG1395" i="2"/>
  <c r="AF1395" i="2"/>
  <c r="AC1395" i="2"/>
  <c r="J1395" i="2"/>
  <c r="B1395" i="2"/>
  <c r="AG1394" i="2"/>
  <c r="AF1394" i="2"/>
  <c r="AC1394" i="2"/>
  <c r="J1394" i="2"/>
  <c r="B1394" i="2"/>
  <c r="AG1393" i="2"/>
  <c r="AC1393" i="2" s="1"/>
  <c r="AF1393" i="2"/>
  <c r="J1393" i="2"/>
  <c r="B1393" i="2"/>
  <c r="AG1392" i="2"/>
  <c r="AC1392" i="2" s="1"/>
  <c r="AF1392" i="2"/>
  <c r="J1392" i="2"/>
  <c r="B1392" i="2"/>
  <c r="AG1391" i="2"/>
  <c r="AC1391" i="2" s="1"/>
  <c r="AF1391" i="2"/>
  <c r="J1391" i="2"/>
  <c r="B1391" i="2"/>
  <c r="AG1390" i="2"/>
  <c r="AC1390" i="2" s="1"/>
  <c r="AF1390" i="2"/>
  <c r="J1390" i="2"/>
  <c r="B1390" i="2"/>
  <c r="AG1389" i="2"/>
  <c r="AC1389" i="2" s="1"/>
  <c r="AF1389" i="2"/>
  <c r="J1389" i="2"/>
  <c r="B1389" i="2"/>
  <c r="AG1388" i="2"/>
  <c r="AC1388" i="2" s="1"/>
  <c r="AF1388" i="2"/>
  <c r="J1388" i="2"/>
  <c r="B1388" i="2"/>
  <c r="AG1387" i="2"/>
  <c r="AC1387" i="2" s="1"/>
  <c r="AF1387" i="2"/>
  <c r="J1387" i="2"/>
  <c r="B1387" i="2"/>
  <c r="AG1386" i="2"/>
  <c r="AC1386" i="2" s="1"/>
  <c r="AF1386" i="2"/>
  <c r="J1386" i="2"/>
  <c r="B1386" i="2"/>
  <c r="AG1385" i="2"/>
  <c r="AF1385" i="2"/>
  <c r="AC1385" i="2"/>
  <c r="J1385" i="2"/>
  <c r="B1385" i="2"/>
  <c r="AG1384" i="2"/>
  <c r="AC1384" i="2" s="1"/>
  <c r="AF1384" i="2"/>
  <c r="J1384" i="2"/>
  <c r="B1384" i="2"/>
  <c r="AG1383" i="2"/>
  <c r="AC1383" i="2" s="1"/>
  <c r="AF1383" i="2"/>
  <c r="J1383" i="2"/>
  <c r="B1383" i="2"/>
  <c r="AG1382" i="2"/>
  <c r="AF1382" i="2"/>
  <c r="AC1382" i="2"/>
  <c r="J1382" i="2"/>
  <c r="B1382" i="2"/>
  <c r="AG1381" i="2"/>
  <c r="AC1381" i="2" s="1"/>
  <c r="AF1381" i="2"/>
  <c r="J1381" i="2"/>
  <c r="B1381" i="2"/>
  <c r="AG1380" i="2"/>
  <c r="AF1380" i="2"/>
  <c r="AC1380" i="2"/>
  <c r="J1380" i="2"/>
  <c r="B1380" i="2"/>
  <c r="AG1379" i="2"/>
  <c r="AF1379" i="2"/>
  <c r="AC1379" i="2"/>
  <c r="J1379" i="2"/>
  <c r="B1379" i="2"/>
  <c r="AG1378" i="2"/>
  <c r="AC1378" i="2" s="1"/>
  <c r="AF1378" i="2"/>
  <c r="J1378" i="2"/>
  <c r="B1378" i="2"/>
  <c r="AG1377" i="2"/>
  <c r="AF1377" i="2"/>
  <c r="AC1377" i="2"/>
  <c r="J1377" i="2"/>
  <c r="B1377" i="2"/>
  <c r="AG1376" i="2"/>
  <c r="AF1376" i="2"/>
  <c r="AC1376" i="2"/>
  <c r="J1376" i="2"/>
  <c r="B1376" i="2"/>
  <c r="AG1375" i="2"/>
  <c r="AC1375" i="2" s="1"/>
  <c r="AF1375" i="2"/>
  <c r="J1375" i="2"/>
  <c r="B1375" i="2"/>
  <c r="AG1374" i="2"/>
  <c r="AF1374" i="2"/>
  <c r="AC1374" i="2"/>
  <c r="J1374" i="2"/>
  <c r="B1374" i="2"/>
  <c r="AG1373" i="2"/>
  <c r="AC1373" i="2" s="1"/>
  <c r="AF1373" i="2"/>
  <c r="J1373" i="2"/>
  <c r="B1373" i="2"/>
  <c r="AG1372" i="2"/>
  <c r="AF1372" i="2"/>
  <c r="AC1372" i="2"/>
  <c r="J1372" i="2"/>
  <c r="B1372" i="2"/>
  <c r="AG1371" i="2"/>
  <c r="AF1371" i="2"/>
  <c r="AC1371" i="2"/>
  <c r="J1371" i="2"/>
  <c r="B1371" i="2"/>
  <c r="AG1370" i="2"/>
  <c r="AC1370" i="2" s="1"/>
  <c r="AF1370" i="2"/>
  <c r="J1370" i="2"/>
  <c r="B1370" i="2"/>
  <c r="AG1369" i="2"/>
  <c r="AC1369" i="2" s="1"/>
  <c r="AF1369" i="2"/>
  <c r="J1369" i="2"/>
  <c r="B1369" i="2"/>
  <c r="AG1368" i="2"/>
  <c r="AF1368" i="2"/>
  <c r="AC1368" i="2"/>
  <c r="J1368" i="2"/>
  <c r="B1368" i="2"/>
  <c r="AG1367" i="2"/>
  <c r="AC1367" i="2" s="1"/>
  <c r="AF1367" i="2"/>
  <c r="J1367" i="2"/>
  <c r="B1367" i="2"/>
  <c r="AG1366" i="2"/>
  <c r="AC1366" i="2" s="1"/>
  <c r="AF1366" i="2"/>
  <c r="J1366" i="2"/>
  <c r="B1366" i="2"/>
  <c r="AG1365" i="2"/>
  <c r="AC1365" i="2" s="1"/>
  <c r="AF1365" i="2"/>
  <c r="J1365" i="2"/>
  <c r="B1365" i="2"/>
  <c r="AG1364" i="2"/>
  <c r="AC1364" i="2" s="1"/>
  <c r="AF1364" i="2"/>
  <c r="J1364" i="2"/>
  <c r="B1364" i="2"/>
  <c r="AG1363" i="2"/>
  <c r="AF1363" i="2"/>
  <c r="AC1363" i="2"/>
  <c r="J1363" i="2"/>
  <c r="B1363" i="2"/>
  <c r="AG1362" i="2"/>
  <c r="AC1362" i="2" s="1"/>
  <c r="AF1362" i="2"/>
  <c r="J1362" i="2"/>
  <c r="B1362" i="2"/>
  <c r="AG1361" i="2"/>
  <c r="AF1361" i="2"/>
  <c r="AC1361" i="2"/>
  <c r="J1361" i="2"/>
  <c r="B1361" i="2"/>
  <c r="AG1360" i="2"/>
  <c r="AF1360" i="2"/>
  <c r="AC1360" i="2"/>
  <c r="J1360" i="2"/>
  <c r="B1360" i="2"/>
  <c r="AG1359" i="2"/>
  <c r="AC1359" i="2" s="1"/>
  <c r="AF1359" i="2"/>
  <c r="J1359" i="2"/>
  <c r="B1359" i="2"/>
  <c r="AG1358" i="2"/>
  <c r="AF1358" i="2"/>
  <c r="AC1358" i="2"/>
  <c r="J1358" i="2"/>
  <c r="B1358" i="2"/>
  <c r="AG1357" i="2"/>
  <c r="AF1357" i="2"/>
  <c r="AC1357" i="2"/>
  <c r="J1357" i="2"/>
  <c r="B1357" i="2"/>
  <c r="AG1356" i="2"/>
  <c r="AF1356" i="2"/>
  <c r="AC1356" i="2"/>
  <c r="J1356" i="2"/>
  <c r="B1356" i="2"/>
  <c r="AG1355" i="2"/>
  <c r="AC1355" i="2" s="1"/>
  <c r="AF1355" i="2"/>
  <c r="J1355" i="2"/>
  <c r="B1355" i="2"/>
  <c r="AG1354" i="2"/>
  <c r="AC1354" i="2" s="1"/>
  <c r="AF1354" i="2"/>
  <c r="J1354" i="2"/>
  <c r="B1354" i="2"/>
  <c r="AG1353" i="2"/>
  <c r="AC1353" i="2" s="1"/>
  <c r="AF1353" i="2"/>
  <c r="J1353" i="2"/>
  <c r="B1353" i="2"/>
  <c r="AG1352" i="2"/>
  <c r="AC1352" i="2" s="1"/>
  <c r="AF1352" i="2"/>
  <c r="J1352" i="2"/>
  <c r="B1352" i="2"/>
  <c r="AG1351" i="2"/>
  <c r="AC1351" i="2" s="1"/>
  <c r="AF1351" i="2"/>
  <c r="J1351" i="2"/>
  <c r="B1351" i="2"/>
  <c r="AG1350" i="2"/>
  <c r="AC1350" i="2" s="1"/>
  <c r="AF1350" i="2"/>
  <c r="J1350" i="2"/>
  <c r="B1350" i="2"/>
  <c r="AG1349" i="2"/>
  <c r="AC1349" i="2" s="1"/>
  <c r="AF1349" i="2"/>
  <c r="J1349" i="2"/>
  <c r="B1349" i="2"/>
  <c r="AG1348" i="2"/>
  <c r="AC1348" i="2" s="1"/>
  <c r="AF1348" i="2"/>
  <c r="J1348" i="2"/>
  <c r="B1348" i="2"/>
  <c r="AG1347" i="2"/>
  <c r="AF1347" i="2"/>
  <c r="AC1347" i="2"/>
  <c r="J1347" i="2"/>
  <c r="B1347" i="2"/>
  <c r="AG1346" i="2"/>
  <c r="AC1346" i="2" s="1"/>
  <c r="AF1346" i="2"/>
  <c r="J1346" i="2"/>
  <c r="B1346" i="2"/>
  <c r="AG1345" i="2"/>
  <c r="AF1345" i="2"/>
  <c r="AC1345" i="2"/>
  <c r="J1345" i="2"/>
  <c r="B1345" i="2"/>
  <c r="AG1344" i="2"/>
  <c r="AC1344" i="2" s="1"/>
  <c r="AF1344" i="2"/>
  <c r="J1344" i="2"/>
  <c r="B1344" i="2"/>
  <c r="AG1343" i="2"/>
  <c r="AC1343" i="2" s="1"/>
  <c r="AF1343" i="2"/>
  <c r="J1343" i="2"/>
  <c r="B1343" i="2"/>
  <c r="AG1342" i="2"/>
  <c r="AF1342" i="2"/>
  <c r="AC1342" i="2"/>
  <c r="J1342" i="2"/>
  <c r="B1342" i="2"/>
  <c r="AG1341" i="2"/>
  <c r="AF1341" i="2"/>
  <c r="AC1341" i="2"/>
  <c r="J1341" i="2"/>
  <c r="B1341" i="2"/>
  <c r="AG1340" i="2"/>
  <c r="AF1340" i="2"/>
  <c r="AC1340" i="2"/>
  <c r="J1340" i="2"/>
  <c r="B1340" i="2"/>
  <c r="AG1339" i="2"/>
  <c r="AC1339" i="2" s="1"/>
  <c r="AF1339" i="2"/>
  <c r="J1339" i="2"/>
  <c r="B1339" i="2"/>
  <c r="AG1338" i="2"/>
  <c r="AC1338" i="2" s="1"/>
  <c r="AF1338" i="2"/>
  <c r="J1338" i="2"/>
  <c r="B1338" i="2"/>
  <c r="AG1337" i="2"/>
  <c r="AC1337" i="2" s="1"/>
  <c r="AF1337" i="2"/>
  <c r="J1337" i="2"/>
  <c r="B1337" i="2"/>
  <c r="AG1336" i="2"/>
  <c r="AC1336" i="2" s="1"/>
  <c r="AF1336" i="2"/>
  <c r="J1336" i="2"/>
  <c r="B1336" i="2"/>
  <c r="AG1335" i="2"/>
  <c r="AC1335" i="2" s="1"/>
  <c r="AF1335" i="2"/>
  <c r="J1335" i="2"/>
  <c r="B1335" i="2"/>
  <c r="AG1334" i="2"/>
  <c r="AC1334" i="2" s="1"/>
  <c r="AF1334" i="2"/>
  <c r="J1334" i="2"/>
  <c r="B1334" i="2"/>
  <c r="AG1333" i="2"/>
  <c r="AC1333" i="2" s="1"/>
  <c r="AF1333" i="2"/>
  <c r="J1333" i="2"/>
  <c r="B1333" i="2"/>
  <c r="AG1332" i="2"/>
  <c r="AC1332" i="2" s="1"/>
  <c r="AF1332" i="2"/>
  <c r="J1332" i="2"/>
  <c r="B1332" i="2"/>
  <c r="AG1331" i="2"/>
  <c r="AF1331" i="2"/>
  <c r="AC1331" i="2"/>
  <c r="J1331" i="2"/>
  <c r="B1331" i="2"/>
  <c r="AG1330" i="2"/>
  <c r="AC1330" i="2" s="1"/>
  <c r="AF1330" i="2"/>
  <c r="J1330" i="2"/>
  <c r="B1330" i="2"/>
  <c r="AG1329" i="2"/>
  <c r="AC1329" i="2" s="1"/>
  <c r="AF1329" i="2"/>
  <c r="J1329" i="2"/>
  <c r="B1329" i="2"/>
  <c r="AG1328" i="2"/>
  <c r="AF1328" i="2"/>
  <c r="AC1328" i="2"/>
  <c r="J1328" i="2"/>
  <c r="B1328" i="2"/>
  <c r="AG1327" i="2"/>
  <c r="AC1327" i="2" s="1"/>
  <c r="AF1327" i="2"/>
  <c r="J1327" i="2"/>
  <c r="B1327" i="2"/>
  <c r="AG1326" i="2"/>
  <c r="AF1326" i="2"/>
  <c r="AC1326" i="2"/>
  <c r="J1326" i="2"/>
  <c r="B1326" i="2"/>
  <c r="AG1325" i="2"/>
  <c r="AF1325" i="2"/>
  <c r="AC1325" i="2"/>
  <c r="J1325" i="2"/>
  <c r="B1325" i="2"/>
  <c r="AG1324" i="2"/>
  <c r="AF1324" i="2"/>
  <c r="AC1324" i="2"/>
  <c r="J1324" i="2"/>
  <c r="B1324" i="2"/>
  <c r="AG1323" i="2"/>
  <c r="AC1323" i="2" s="1"/>
  <c r="AF1323" i="2"/>
  <c r="J1323" i="2"/>
  <c r="B1323" i="2"/>
  <c r="AG1322" i="2"/>
  <c r="AF1322" i="2"/>
  <c r="AC1322" i="2"/>
  <c r="J1322" i="2"/>
  <c r="B1322" i="2"/>
  <c r="AG1321" i="2"/>
  <c r="AC1321" i="2" s="1"/>
  <c r="AF1321" i="2"/>
  <c r="J1321" i="2"/>
  <c r="B1321" i="2"/>
  <c r="AG1320" i="2"/>
  <c r="AF1320" i="2"/>
  <c r="AC1320" i="2"/>
  <c r="J1320" i="2"/>
  <c r="B1320" i="2"/>
  <c r="AG1319" i="2"/>
  <c r="AC1319" i="2" s="1"/>
  <c r="AF1319" i="2"/>
  <c r="J1319" i="2"/>
  <c r="B1319" i="2"/>
  <c r="AG1318" i="2"/>
  <c r="AC1318" i="2" s="1"/>
  <c r="AF1318" i="2"/>
  <c r="J1318" i="2"/>
  <c r="B1318" i="2"/>
  <c r="AG1317" i="2"/>
  <c r="AC1317" i="2" s="1"/>
  <c r="AF1317" i="2"/>
  <c r="J1317" i="2"/>
  <c r="B1317" i="2"/>
  <c r="AG1316" i="2"/>
  <c r="AF1316" i="2"/>
  <c r="AC1316" i="2"/>
  <c r="J1316" i="2"/>
  <c r="B1316" i="2"/>
  <c r="AG1315" i="2"/>
  <c r="AC1315" i="2" s="1"/>
  <c r="AF1315" i="2"/>
  <c r="J1315" i="2"/>
  <c r="B1315" i="2"/>
  <c r="AG1314" i="2"/>
  <c r="AC1314" i="2" s="1"/>
  <c r="AF1314" i="2"/>
  <c r="J1314" i="2"/>
  <c r="B1314" i="2"/>
  <c r="AG1313" i="2"/>
  <c r="AF1313" i="2"/>
  <c r="AC1313" i="2"/>
  <c r="J1313" i="2"/>
  <c r="B1313" i="2"/>
  <c r="AG1312" i="2"/>
  <c r="AF1312" i="2"/>
  <c r="AC1312" i="2"/>
  <c r="J1312" i="2"/>
  <c r="B1312" i="2"/>
  <c r="AG1311" i="2"/>
  <c r="AC1311" i="2" s="1"/>
  <c r="AF1311" i="2"/>
  <c r="J1311" i="2"/>
  <c r="B1311" i="2"/>
  <c r="AG1310" i="2"/>
  <c r="AC1310" i="2" s="1"/>
  <c r="AF1310" i="2"/>
  <c r="J1310" i="2"/>
  <c r="B1310" i="2"/>
  <c r="AG1309" i="2"/>
  <c r="AF1309" i="2"/>
  <c r="AC1309" i="2"/>
  <c r="J1309" i="2"/>
  <c r="B1309" i="2"/>
  <c r="AG1308" i="2"/>
  <c r="AC1308" i="2" s="1"/>
  <c r="AF1308" i="2"/>
  <c r="J1308" i="2"/>
  <c r="B1308" i="2"/>
  <c r="AG1307" i="2"/>
  <c r="AC1307" i="2" s="1"/>
  <c r="AF1307" i="2"/>
  <c r="J1307" i="2"/>
  <c r="B1307" i="2"/>
  <c r="AG1306" i="2"/>
  <c r="AC1306" i="2" s="1"/>
  <c r="AF1306" i="2"/>
  <c r="J1306" i="2"/>
  <c r="B1306" i="2"/>
  <c r="AG1305" i="2"/>
  <c r="AC1305" i="2" s="1"/>
  <c r="AF1305" i="2"/>
  <c r="J1305" i="2"/>
  <c r="B1305" i="2"/>
  <c r="AG1304" i="2"/>
  <c r="AC1304" i="2" s="1"/>
  <c r="AF1304" i="2"/>
  <c r="J1304" i="2"/>
  <c r="B1304" i="2"/>
  <c r="AG1303" i="2"/>
  <c r="AC1303" i="2" s="1"/>
  <c r="AF1303" i="2"/>
  <c r="J1303" i="2"/>
  <c r="B1303" i="2"/>
  <c r="AG1302" i="2"/>
  <c r="AC1302" i="2" s="1"/>
  <c r="AF1302" i="2"/>
  <c r="J1302" i="2"/>
  <c r="B1302" i="2"/>
  <c r="AG1301" i="2"/>
  <c r="AC1301" i="2" s="1"/>
  <c r="AF1301" i="2"/>
  <c r="J1301" i="2"/>
  <c r="B1301" i="2"/>
  <c r="AG1300" i="2"/>
  <c r="AC1300" i="2" s="1"/>
  <c r="AF1300" i="2"/>
  <c r="J1300" i="2"/>
  <c r="B1300" i="2"/>
  <c r="AG1299" i="2"/>
  <c r="AF1299" i="2"/>
  <c r="AC1299" i="2"/>
  <c r="J1299" i="2"/>
  <c r="B1299" i="2"/>
  <c r="AG1298" i="2"/>
  <c r="AC1298" i="2" s="1"/>
  <c r="AF1298" i="2"/>
  <c r="J1298" i="2"/>
  <c r="B1298" i="2"/>
  <c r="AG1297" i="2"/>
  <c r="AF1297" i="2"/>
  <c r="AC1297" i="2"/>
  <c r="J1297" i="2"/>
  <c r="B1297" i="2"/>
  <c r="AG1296" i="2"/>
  <c r="AF1296" i="2"/>
  <c r="AC1296" i="2"/>
  <c r="J1296" i="2"/>
  <c r="B1296" i="2"/>
  <c r="AG1295" i="2"/>
  <c r="AC1295" i="2" s="1"/>
  <c r="AF1295" i="2"/>
  <c r="J1295" i="2"/>
  <c r="B1295" i="2"/>
  <c r="AG1294" i="2"/>
  <c r="AF1294" i="2"/>
  <c r="AC1294" i="2"/>
  <c r="J1294" i="2"/>
  <c r="B1294" i="2"/>
  <c r="AG1293" i="2"/>
  <c r="AF1293" i="2"/>
  <c r="AC1293" i="2"/>
  <c r="J1293" i="2"/>
  <c r="B1293" i="2"/>
  <c r="AG1292" i="2"/>
  <c r="AF1292" i="2"/>
  <c r="AC1292" i="2"/>
  <c r="J1292" i="2"/>
  <c r="B1292" i="2"/>
  <c r="AG1291" i="2"/>
  <c r="AC1291" i="2" s="1"/>
  <c r="AF1291" i="2"/>
  <c r="J1291" i="2"/>
  <c r="B1291" i="2"/>
  <c r="AG1290" i="2"/>
  <c r="AC1290" i="2" s="1"/>
  <c r="AF1290" i="2"/>
  <c r="J1290" i="2"/>
  <c r="B1290" i="2"/>
  <c r="AG1289" i="2"/>
  <c r="AC1289" i="2" s="1"/>
  <c r="AF1289" i="2"/>
  <c r="J1289" i="2"/>
  <c r="B1289" i="2"/>
  <c r="AG1288" i="2"/>
  <c r="AF1288" i="2"/>
  <c r="AC1288" i="2"/>
  <c r="J1288" i="2"/>
  <c r="B1288" i="2"/>
  <c r="AG1287" i="2"/>
  <c r="AC1287" i="2" s="1"/>
  <c r="AF1287" i="2"/>
  <c r="J1287" i="2"/>
  <c r="B1287" i="2"/>
  <c r="AG1286" i="2"/>
  <c r="AC1286" i="2" s="1"/>
  <c r="AF1286" i="2"/>
  <c r="J1286" i="2"/>
  <c r="B1286" i="2"/>
  <c r="AG1285" i="2"/>
  <c r="AC1285" i="2" s="1"/>
  <c r="AF1285" i="2"/>
  <c r="J1285" i="2"/>
  <c r="B1285" i="2"/>
  <c r="AG1284" i="2"/>
  <c r="AC1284" i="2" s="1"/>
  <c r="AF1284" i="2"/>
  <c r="J1284" i="2"/>
  <c r="B1284" i="2"/>
  <c r="AG1283" i="2"/>
  <c r="AF1283" i="2"/>
  <c r="AC1283" i="2"/>
  <c r="J1283" i="2"/>
  <c r="B1283" i="2"/>
  <c r="AG1282" i="2"/>
  <c r="AC1282" i="2" s="1"/>
  <c r="AF1282" i="2"/>
  <c r="J1282" i="2"/>
  <c r="B1282" i="2"/>
  <c r="AG1281" i="2"/>
  <c r="AF1281" i="2"/>
  <c r="AC1281" i="2"/>
  <c r="J1281" i="2"/>
  <c r="B1281" i="2"/>
  <c r="AG1280" i="2"/>
  <c r="AF1280" i="2"/>
  <c r="AC1280" i="2"/>
  <c r="J1280" i="2"/>
  <c r="B1280" i="2"/>
  <c r="AG1279" i="2"/>
  <c r="AC1279" i="2" s="1"/>
  <c r="AF1279" i="2"/>
  <c r="J1279" i="2"/>
  <c r="B1279" i="2"/>
  <c r="AG1278" i="2"/>
  <c r="AC1278" i="2" s="1"/>
  <c r="AF1278" i="2"/>
  <c r="J1278" i="2"/>
  <c r="B1278" i="2"/>
  <c r="AG1277" i="2"/>
  <c r="AF1277" i="2"/>
  <c r="AC1277" i="2"/>
  <c r="J1277" i="2"/>
  <c r="B1277" i="2"/>
  <c r="AG1276" i="2"/>
  <c r="AF1276" i="2"/>
  <c r="AC1276" i="2"/>
  <c r="J1276" i="2"/>
  <c r="B1276" i="2"/>
  <c r="AG1275" i="2"/>
  <c r="AC1275" i="2" s="1"/>
  <c r="AF1275" i="2"/>
  <c r="J1275" i="2"/>
  <c r="B1275" i="2"/>
  <c r="AG1274" i="2"/>
  <c r="AC1274" i="2" s="1"/>
  <c r="AF1274" i="2"/>
  <c r="J1274" i="2"/>
  <c r="B1274" i="2"/>
  <c r="AG1273" i="2"/>
  <c r="AC1273" i="2" s="1"/>
  <c r="AF1273" i="2"/>
  <c r="J1273" i="2"/>
  <c r="B1273" i="2"/>
  <c r="AG1272" i="2"/>
  <c r="AC1272" i="2" s="1"/>
  <c r="AF1272" i="2"/>
  <c r="J1272" i="2"/>
  <c r="B1272" i="2"/>
  <c r="AG1271" i="2"/>
  <c r="AC1271" i="2" s="1"/>
  <c r="AF1271" i="2"/>
  <c r="J1271" i="2"/>
  <c r="B1271" i="2"/>
  <c r="AG1270" i="2"/>
  <c r="AC1270" i="2" s="1"/>
  <c r="AF1270" i="2"/>
  <c r="J1270" i="2"/>
  <c r="B1270" i="2"/>
  <c r="AG1269" i="2"/>
  <c r="AC1269" i="2" s="1"/>
  <c r="AF1269" i="2"/>
  <c r="J1269" i="2"/>
  <c r="B1269" i="2"/>
  <c r="AG1268" i="2"/>
  <c r="AC1268" i="2" s="1"/>
  <c r="AF1268" i="2"/>
  <c r="J1268" i="2"/>
  <c r="B1268" i="2"/>
  <c r="AG1267" i="2"/>
  <c r="AC1267" i="2" s="1"/>
  <c r="AF1267" i="2"/>
  <c r="J1267" i="2"/>
  <c r="B1267" i="2"/>
  <c r="AG1266" i="2"/>
  <c r="AC1266" i="2" s="1"/>
  <c r="AF1266" i="2"/>
  <c r="J1266" i="2"/>
  <c r="B1266" i="2"/>
  <c r="AG1265" i="2"/>
  <c r="AC1265" i="2" s="1"/>
  <c r="AF1265" i="2"/>
  <c r="J1265" i="2"/>
  <c r="B1265" i="2"/>
  <c r="AG1264" i="2"/>
  <c r="AF1264" i="2"/>
  <c r="AC1264" i="2"/>
  <c r="J1264" i="2"/>
  <c r="B1264" i="2"/>
  <c r="AG1263" i="2"/>
  <c r="AC1263" i="2" s="1"/>
  <c r="AF1263" i="2"/>
  <c r="J1263" i="2"/>
  <c r="B1263" i="2"/>
  <c r="AG1262" i="2"/>
  <c r="AF1262" i="2"/>
  <c r="AC1262" i="2"/>
  <c r="J1262" i="2"/>
  <c r="B1262" i="2"/>
  <c r="AG1261" i="2"/>
  <c r="AF1261" i="2"/>
  <c r="AC1261" i="2"/>
  <c r="J1261" i="2"/>
  <c r="B1261" i="2"/>
  <c r="AG1260" i="2"/>
  <c r="AC1260" i="2" s="1"/>
  <c r="AF1260" i="2"/>
  <c r="J1260" i="2"/>
  <c r="B1260" i="2"/>
  <c r="AG1259" i="2"/>
  <c r="AC1259" i="2" s="1"/>
  <c r="AF1259" i="2"/>
  <c r="J1259" i="2"/>
  <c r="B1259" i="2"/>
  <c r="AG1258" i="2"/>
  <c r="AF1258" i="2"/>
  <c r="AC1258" i="2"/>
  <c r="J1258" i="2"/>
  <c r="B1258" i="2"/>
  <c r="AG1257" i="2"/>
  <c r="AF1257" i="2"/>
  <c r="AC1257" i="2"/>
  <c r="J1257" i="2"/>
  <c r="B1257" i="2"/>
  <c r="AG1256" i="2"/>
  <c r="AC1256" i="2" s="1"/>
  <c r="AF1256" i="2"/>
  <c r="J1256" i="2"/>
  <c r="B1256" i="2"/>
  <c r="AG1255" i="2"/>
  <c r="AF1255" i="2"/>
  <c r="AC1255" i="2"/>
  <c r="J1255" i="2"/>
  <c r="B1255" i="2"/>
  <c r="AG1254" i="2"/>
  <c r="AC1254" i="2" s="1"/>
  <c r="AF1254" i="2"/>
  <c r="J1254" i="2"/>
  <c r="B1254" i="2"/>
  <c r="AG1253" i="2"/>
  <c r="AC1253" i="2" s="1"/>
  <c r="AF1253" i="2"/>
  <c r="J1253" i="2"/>
  <c r="B1253" i="2"/>
  <c r="AG1252" i="2"/>
  <c r="AC1252" i="2" s="1"/>
  <c r="AF1252" i="2"/>
  <c r="J1252" i="2"/>
  <c r="B1252" i="2"/>
  <c r="AG1251" i="2"/>
  <c r="AC1251" i="2" s="1"/>
  <c r="AF1251" i="2"/>
  <c r="J1251" i="2"/>
  <c r="B1251" i="2"/>
  <c r="AG1250" i="2"/>
  <c r="AF1250" i="2"/>
  <c r="AC1250" i="2"/>
  <c r="J1250" i="2"/>
  <c r="B1250" i="2"/>
  <c r="AG1249" i="2"/>
  <c r="AF1249" i="2"/>
  <c r="AC1249" i="2"/>
  <c r="J1249" i="2"/>
  <c r="B1249" i="2"/>
  <c r="AG1248" i="2"/>
  <c r="AF1248" i="2"/>
  <c r="AC1248" i="2"/>
  <c r="J1248" i="2"/>
  <c r="B1248" i="2"/>
  <c r="AG1247" i="2"/>
  <c r="AC1247" i="2" s="1"/>
  <c r="AF1247" i="2"/>
  <c r="J1247" i="2"/>
  <c r="B1247" i="2"/>
  <c r="AG1246" i="2"/>
  <c r="AC1246" i="2" s="1"/>
  <c r="AF1246" i="2"/>
  <c r="J1246" i="2"/>
  <c r="B1246" i="2"/>
  <c r="AG1245" i="2"/>
  <c r="AF1245" i="2"/>
  <c r="AC1245" i="2"/>
  <c r="J1245" i="2"/>
  <c r="B1245" i="2"/>
  <c r="AG1244" i="2"/>
  <c r="AC1244" i="2" s="1"/>
  <c r="AF1244" i="2"/>
  <c r="J1244" i="2"/>
  <c r="B1244" i="2"/>
  <c r="AG1243" i="2"/>
  <c r="AC1243" i="2" s="1"/>
  <c r="AF1243" i="2"/>
  <c r="J1243" i="2"/>
  <c r="B1243" i="2"/>
  <c r="AG1242" i="2"/>
  <c r="AF1242" i="2"/>
  <c r="AC1242" i="2"/>
  <c r="J1242" i="2"/>
  <c r="B1242" i="2"/>
  <c r="AG1241" i="2"/>
  <c r="AF1241" i="2"/>
  <c r="AC1241" i="2"/>
  <c r="J1241" i="2"/>
  <c r="B1241" i="2"/>
  <c r="AG1240" i="2"/>
  <c r="AF1240" i="2"/>
  <c r="AC1240" i="2"/>
  <c r="J1240" i="2"/>
  <c r="B1240" i="2"/>
  <c r="AG1239" i="2"/>
  <c r="AC1239" i="2" s="1"/>
  <c r="AF1239" i="2"/>
  <c r="J1239" i="2"/>
  <c r="B1239" i="2"/>
  <c r="AG1238" i="2"/>
  <c r="AC1238" i="2" s="1"/>
  <c r="AF1238" i="2"/>
  <c r="J1238" i="2"/>
  <c r="B1238" i="2"/>
  <c r="AG1237" i="2"/>
  <c r="AF1237" i="2"/>
  <c r="AC1237" i="2"/>
  <c r="J1237" i="2"/>
  <c r="B1237" i="2"/>
  <c r="AG1236" i="2"/>
  <c r="AC1236" i="2" s="1"/>
  <c r="AF1236" i="2"/>
  <c r="J1236" i="2"/>
  <c r="B1236" i="2"/>
  <c r="AG1235" i="2"/>
  <c r="AC1235" i="2" s="1"/>
  <c r="AF1235" i="2"/>
  <c r="J1235" i="2"/>
  <c r="B1235" i="2"/>
  <c r="AG1234" i="2"/>
  <c r="AC1234" i="2" s="1"/>
  <c r="AF1234" i="2"/>
  <c r="J1234" i="2"/>
  <c r="B1234" i="2"/>
  <c r="AG1233" i="2"/>
  <c r="AF1233" i="2"/>
  <c r="AC1233" i="2"/>
  <c r="J1233" i="2"/>
  <c r="B1233" i="2"/>
  <c r="AG1232" i="2"/>
  <c r="AF1232" i="2"/>
  <c r="AC1232" i="2"/>
  <c r="J1232" i="2"/>
  <c r="B1232" i="2"/>
  <c r="AG1231" i="2"/>
  <c r="AC1231" i="2" s="1"/>
  <c r="AF1231" i="2"/>
  <c r="J1231" i="2"/>
  <c r="B1231" i="2"/>
  <c r="AG1230" i="2"/>
  <c r="AF1230" i="2"/>
  <c r="AC1230" i="2"/>
  <c r="J1230" i="2"/>
  <c r="B1230" i="2"/>
  <c r="AG1229" i="2"/>
  <c r="AF1229" i="2"/>
  <c r="AC1229" i="2"/>
  <c r="J1229" i="2"/>
  <c r="B1229" i="2"/>
  <c r="AG1228" i="2"/>
  <c r="AC1228" i="2" s="1"/>
  <c r="AF1228" i="2"/>
  <c r="J1228" i="2"/>
  <c r="B1228" i="2"/>
  <c r="AG1227" i="2"/>
  <c r="AC1227" i="2" s="1"/>
  <c r="AF1227" i="2"/>
  <c r="J1227" i="2"/>
  <c r="B1227" i="2"/>
  <c r="AG1226" i="2"/>
  <c r="AF1226" i="2"/>
  <c r="AC1226" i="2"/>
  <c r="J1226" i="2"/>
  <c r="B1226" i="2"/>
  <c r="AG1225" i="2"/>
  <c r="AF1225" i="2"/>
  <c r="AC1225" i="2"/>
  <c r="J1225" i="2"/>
  <c r="B1225" i="2"/>
  <c r="AG1224" i="2"/>
  <c r="AC1224" i="2" s="1"/>
  <c r="AF1224" i="2"/>
  <c r="J1224" i="2"/>
  <c r="B1224" i="2"/>
  <c r="AG1223" i="2"/>
  <c r="AF1223" i="2"/>
  <c r="AC1223" i="2"/>
  <c r="J1223" i="2"/>
  <c r="B1223" i="2"/>
  <c r="AG1222" i="2"/>
  <c r="AC1222" i="2" s="1"/>
  <c r="AF1222" i="2"/>
  <c r="J1222" i="2"/>
  <c r="B1222" i="2"/>
  <c r="AG1221" i="2"/>
  <c r="AC1221" i="2" s="1"/>
  <c r="AF1221" i="2"/>
  <c r="J1221" i="2"/>
  <c r="B1221" i="2"/>
  <c r="AG1220" i="2"/>
  <c r="AC1220" i="2" s="1"/>
  <c r="AF1220" i="2"/>
  <c r="J1220" i="2"/>
  <c r="B1220" i="2"/>
  <c r="AG1219" i="2"/>
  <c r="AC1219" i="2" s="1"/>
  <c r="AF1219" i="2"/>
  <c r="J1219" i="2"/>
  <c r="B1219" i="2"/>
  <c r="AG1218" i="2"/>
  <c r="AC1218" i="2" s="1"/>
  <c r="AF1218" i="2"/>
  <c r="J1218" i="2"/>
  <c r="B1218" i="2"/>
  <c r="AG1217" i="2"/>
  <c r="AC1217" i="2" s="1"/>
  <c r="AF1217" i="2"/>
  <c r="J1217" i="2"/>
  <c r="B1217" i="2"/>
  <c r="AG1216" i="2"/>
  <c r="AF1216" i="2"/>
  <c r="AC1216" i="2"/>
  <c r="J1216" i="2"/>
  <c r="B1216" i="2"/>
  <c r="AG1215" i="2"/>
  <c r="AC1215" i="2" s="1"/>
  <c r="AF1215" i="2"/>
  <c r="J1215" i="2"/>
  <c r="B1215" i="2"/>
  <c r="AG1214" i="2"/>
  <c r="AF1214" i="2"/>
  <c r="AC1214" i="2"/>
  <c r="J1214" i="2"/>
  <c r="B1214" i="2"/>
  <c r="AG1213" i="2"/>
  <c r="AF1213" i="2"/>
  <c r="AC1213" i="2"/>
  <c r="J1213" i="2"/>
  <c r="B1213" i="2"/>
  <c r="AG1212" i="2"/>
  <c r="AC1212" i="2" s="1"/>
  <c r="AF1212" i="2"/>
  <c r="J1212" i="2"/>
  <c r="B1212" i="2"/>
  <c r="AG1211" i="2"/>
  <c r="AC1211" i="2" s="1"/>
  <c r="AF1211" i="2"/>
  <c r="J1211" i="2"/>
  <c r="B1211" i="2"/>
  <c r="AG1210" i="2"/>
  <c r="AC1210" i="2" s="1"/>
  <c r="AF1210" i="2"/>
  <c r="J1210" i="2"/>
  <c r="B1210" i="2"/>
  <c r="AG1209" i="2"/>
  <c r="AF1209" i="2"/>
  <c r="AC1209" i="2"/>
  <c r="J1209" i="2"/>
  <c r="B1209" i="2"/>
  <c r="AG1208" i="2"/>
  <c r="AC1208" i="2" s="1"/>
  <c r="AF1208" i="2"/>
  <c r="J1208" i="2"/>
  <c r="B1208" i="2"/>
  <c r="AG1207" i="2"/>
  <c r="AC1207" i="2" s="1"/>
  <c r="AF1207" i="2"/>
  <c r="J1207" i="2"/>
  <c r="B1207" i="2"/>
  <c r="AG1206" i="2"/>
  <c r="AC1206" i="2" s="1"/>
  <c r="AF1206" i="2"/>
  <c r="J1206" i="2"/>
  <c r="B1206" i="2"/>
  <c r="AG1205" i="2"/>
  <c r="AF1205" i="2"/>
  <c r="AC1205" i="2"/>
  <c r="J1205" i="2"/>
  <c r="B1205" i="2"/>
  <c r="AG1204" i="2"/>
  <c r="AC1204" i="2" s="1"/>
  <c r="AF1204" i="2"/>
  <c r="J1204" i="2"/>
  <c r="B1204" i="2"/>
  <c r="AG1203" i="2"/>
  <c r="AC1203" i="2" s="1"/>
  <c r="AF1203" i="2"/>
  <c r="J1203" i="2"/>
  <c r="B1203" i="2"/>
  <c r="AG1202" i="2"/>
  <c r="AF1202" i="2"/>
  <c r="AC1202" i="2"/>
  <c r="J1202" i="2"/>
  <c r="B1202" i="2"/>
  <c r="AG1201" i="2"/>
  <c r="AC1201" i="2" s="1"/>
  <c r="AF1201" i="2"/>
  <c r="J1201" i="2"/>
  <c r="B1201" i="2"/>
  <c r="AG1200" i="2"/>
  <c r="AF1200" i="2"/>
  <c r="AC1200" i="2"/>
  <c r="J1200" i="2"/>
  <c r="B1200" i="2"/>
  <c r="AG1199" i="2"/>
  <c r="AC1199" i="2" s="1"/>
  <c r="AF1199" i="2"/>
  <c r="J1199" i="2"/>
  <c r="B1199" i="2"/>
  <c r="AG1198" i="2"/>
  <c r="AF1198" i="2"/>
  <c r="AC1198" i="2"/>
  <c r="J1198" i="2"/>
  <c r="B1198" i="2"/>
  <c r="AG1197" i="2"/>
  <c r="AF1197" i="2"/>
  <c r="AC1197" i="2"/>
  <c r="J1197" i="2"/>
  <c r="B1197" i="2"/>
  <c r="AG1196" i="2"/>
  <c r="AC1196" i="2" s="1"/>
  <c r="AF1196" i="2"/>
  <c r="J1196" i="2"/>
  <c r="B1196" i="2"/>
  <c r="AG1195" i="2"/>
  <c r="AC1195" i="2" s="1"/>
  <c r="AF1195" i="2"/>
  <c r="J1195" i="2"/>
  <c r="B1195" i="2"/>
  <c r="AG1194" i="2"/>
  <c r="AF1194" i="2"/>
  <c r="AC1194" i="2"/>
  <c r="J1194" i="2"/>
  <c r="B1194" i="2"/>
  <c r="AG1193" i="2"/>
  <c r="AF1193" i="2"/>
  <c r="AC1193" i="2"/>
  <c r="J1193" i="2"/>
  <c r="B1193" i="2"/>
  <c r="AG1192" i="2"/>
  <c r="AC1192" i="2" s="1"/>
  <c r="AF1192" i="2"/>
  <c r="J1192" i="2"/>
  <c r="B1192" i="2"/>
  <c r="AG1191" i="2"/>
  <c r="AC1191" i="2" s="1"/>
  <c r="AF1191" i="2"/>
  <c r="J1191" i="2"/>
  <c r="B1191" i="2"/>
  <c r="AG1190" i="2"/>
  <c r="AC1190" i="2" s="1"/>
  <c r="AF1190" i="2"/>
  <c r="J1190" i="2"/>
  <c r="B1190" i="2"/>
  <c r="AG1189" i="2"/>
  <c r="AF1189" i="2"/>
  <c r="AC1189" i="2"/>
  <c r="J1189" i="2"/>
  <c r="B1189" i="2"/>
  <c r="AG1188" i="2"/>
  <c r="AC1188" i="2" s="1"/>
  <c r="AF1188" i="2"/>
  <c r="J1188" i="2"/>
  <c r="B1188" i="2"/>
  <c r="AG1187" i="2"/>
  <c r="AC1187" i="2" s="1"/>
  <c r="AF1187" i="2"/>
  <c r="J1187" i="2"/>
  <c r="B1187" i="2"/>
  <c r="AG1186" i="2"/>
  <c r="AC1186" i="2" s="1"/>
  <c r="AF1186" i="2"/>
  <c r="J1186" i="2"/>
  <c r="B1186" i="2"/>
  <c r="AG1185" i="2"/>
  <c r="AC1185" i="2" s="1"/>
  <c r="AF1185" i="2"/>
  <c r="J1185" i="2"/>
  <c r="B1185" i="2"/>
  <c r="AG1184" i="2"/>
  <c r="AF1184" i="2"/>
  <c r="AC1184" i="2"/>
  <c r="J1184" i="2"/>
  <c r="B1184" i="2"/>
  <c r="AG1183" i="2"/>
  <c r="AC1183" i="2" s="1"/>
  <c r="AF1183" i="2"/>
  <c r="J1183" i="2"/>
  <c r="B1183" i="2"/>
  <c r="AG1182" i="2"/>
  <c r="AF1182" i="2"/>
  <c r="AC1182" i="2"/>
  <c r="J1182" i="2"/>
  <c r="B1182" i="2"/>
  <c r="AG1181" i="2"/>
  <c r="AC1181" i="2" s="1"/>
  <c r="AF1181" i="2"/>
  <c r="J1181" i="2"/>
  <c r="B1181" i="2"/>
  <c r="AG1180" i="2"/>
  <c r="AC1180" i="2" s="1"/>
  <c r="AF1180" i="2"/>
  <c r="J1180" i="2"/>
  <c r="B1180" i="2"/>
  <c r="AG1179" i="2"/>
  <c r="AC1179" i="2" s="1"/>
  <c r="AF1179" i="2"/>
  <c r="J1179" i="2"/>
  <c r="B1179" i="2"/>
  <c r="AG1178" i="2"/>
  <c r="AF1178" i="2"/>
  <c r="AC1178" i="2"/>
  <c r="J1178" i="2"/>
  <c r="B1178" i="2"/>
  <c r="AG1177" i="2"/>
  <c r="AF1177" i="2"/>
  <c r="AC1177" i="2"/>
  <c r="J1177" i="2"/>
  <c r="B1177" i="2"/>
  <c r="AG1176" i="2"/>
  <c r="AC1176" i="2" s="1"/>
  <c r="AF1176" i="2"/>
  <c r="J1176" i="2"/>
  <c r="B1176" i="2"/>
  <c r="AG1175" i="2"/>
  <c r="AC1175" i="2" s="1"/>
  <c r="AF1175" i="2"/>
  <c r="J1175" i="2"/>
  <c r="B1175" i="2"/>
  <c r="AG1174" i="2"/>
  <c r="AC1174" i="2" s="1"/>
  <c r="AF1174" i="2"/>
  <c r="J1174" i="2"/>
  <c r="B1174" i="2"/>
  <c r="AG1173" i="2"/>
  <c r="AF1173" i="2"/>
  <c r="AC1173" i="2"/>
  <c r="J1173" i="2"/>
  <c r="B1173" i="2"/>
  <c r="AG1172" i="2"/>
  <c r="AC1172" i="2" s="1"/>
  <c r="AF1172" i="2"/>
  <c r="J1172" i="2"/>
  <c r="B1172" i="2"/>
  <c r="AG1171" i="2"/>
  <c r="AC1171" i="2" s="1"/>
  <c r="AF1171" i="2"/>
  <c r="J1171" i="2"/>
  <c r="B1171" i="2"/>
  <c r="AG1170" i="2"/>
  <c r="AC1170" i="2" s="1"/>
  <c r="AF1170" i="2"/>
  <c r="J1170" i="2"/>
  <c r="B1170" i="2"/>
  <c r="AG1169" i="2"/>
  <c r="AC1169" i="2" s="1"/>
  <c r="AF1169" i="2"/>
  <c r="J1169" i="2"/>
  <c r="B1169" i="2"/>
  <c r="AG1168" i="2"/>
  <c r="AF1168" i="2"/>
  <c r="AC1168" i="2"/>
  <c r="J1168" i="2"/>
  <c r="B1168" i="2"/>
  <c r="AG1167" i="2"/>
  <c r="AC1167" i="2" s="1"/>
  <c r="AF1167" i="2"/>
  <c r="J1167" i="2"/>
  <c r="B1167" i="2"/>
  <c r="AG1166" i="2"/>
  <c r="AF1166" i="2"/>
  <c r="AC1166" i="2"/>
  <c r="J1166" i="2"/>
  <c r="B1166" i="2"/>
  <c r="AG1165" i="2"/>
  <c r="AF1165" i="2"/>
  <c r="AC1165" i="2"/>
  <c r="J1165" i="2"/>
  <c r="B1165" i="2"/>
  <c r="AG1164" i="2"/>
  <c r="AC1164" i="2" s="1"/>
  <c r="AF1164" i="2"/>
  <c r="J1164" i="2"/>
  <c r="B1164" i="2"/>
  <c r="AG1163" i="2"/>
  <c r="AC1163" i="2" s="1"/>
  <c r="AF1163" i="2"/>
  <c r="J1163" i="2"/>
  <c r="B1163" i="2"/>
  <c r="AG1162" i="2"/>
  <c r="AF1162" i="2"/>
  <c r="AC1162" i="2"/>
  <c r="J1162" i="2"/>
  <c r="B1162" i="2"/>
  <c r="AG1161" i="2"/>
  <c r="AF1161" i="2"/>
  <c r="AC1161" i="2"/>
  <c r="J1161" i="2"/>
  <c r="B1161" i="2"/>
  <c r="AG1160" i="2"/>
  <c r="AC1160" i="2" s="1"/>
  <c r="AF1160" i="2"/>
  <c r="J1160" i="2"/>
  <c r="B1160" i="2"/>
  <c r="AG1159" i="2"/>
  <c r="AC1159" i="2" s="1"/>
  <c r="AF1159" i="2"/>
  <c r="J1159" i="2"/>
  <c r="B1159" i="2"/>
  <c r="AG1158" i="2"/>
  <c r="AC1158" i="2" s="1"/>
  <c r="AF1158" i="2"/>
  <c r="J1158" i="2"/>
  <c r="B1158" i="2"/>
  <c r="AG1157" i="2"/>
  <c r="AF1157" i="2"/>
  <c r="AC1157" i="2"/>
  <c r="J1157" i="2"/>
  <c r="B1157" i="2"/>
  <c r="AG1156" i="2"/>
  <c r="AC1156" i="2" s="1"/>
  <c r="AF1156" i="2"/>
  <c r="J1156" i="2"/>
  <c r="B1156" i="2"/>
  <c r="AG1155" i="2"/>
  <c r="AC1155" i="2" s="1"/>
  <c r="AF1155" i="2"/>
  <c r="J1155" i="2"/>
  <c r="B1155" i="2"/>
  <c r="AG1154" i="2"/>
  <c r="AC1154" i="2" s="1"/>
  <c r="AF1154" i="2"/>
  <c r="J1154" i="2"/>
  <c r="B1154" i="2"/>
  <c r="AG1153" i="2"/>
  <c r="AC1153" i="2" s="1"/>
  <c r="AF1153" i="2"/>
  <c r="J1153" i="2"/>
  <c r="B1153" i="2"/>
  <c r="AG1152" i="2"/>
  <c r="AF1152" i="2"/>
  <c r="AC1152" i="2"/>
  <c r="J1152" i="2"/>
  <c r="B1152" i="2"/>
  <c r="AG1151" i="2"/>
  <c r="AC1151" i="2" s="1"/>
  <c r="AF1151" i="2"/>
  <c r="J1151" i="2"/>
  <c r="B1151" i="2"/>
  <c r="AG1150" i="2"/>
  <c r="AF1150" i="2"/>
  <c r="AC1150" i="2"/>
  <c r="J1150" i="2"/>
  <c r="B1150" i="2"/>
  <c r="AG1149" i="2"/>
  <c r="AF1149" i="2"/>
  <c r="AC1149" i="2"/>
  <c r="J1149" i="2"/>
  <c r="B1149" i="2"/>
  <c r="AG1148" i="2"/>
  <c r="AC1148" i="2" s="1"/>
  <c r="AF1148" i="2"/>
  <c r="J1148" i="2"/>
  <c r="B1148" i="2"/>
  <c r="AG1147" i="2"/>
  <c r="AC1147" i="2" s="1"/>
  <c r="AF1147" i="2"/>
  <c r="J1147" i="2"/>
  <c r="B1147" i="2"/>
  <c r="AG1146" i="2"/>
  <c r="AF1146" i="2"/>
  <c r="AC1146" i="2"/>
  <c r="J1146" i="2"/>
  <c r="B1146" i="2"/>
  <c r="AG1145" i="2"/>
  <c r="AF1145" i="2"/>
  <c r="AC1145" i="2"/>
  <c r="J1145" i="2"/>
  <c r="B1145" i="2"/>
  <c r="AG1144" i="2"/>
  <c r="AC1144" i="2" s="1"/>
  <c r="AF1144" i="2"/>
  <c r="J1144" i="2"/>
  <c r="B1144" i="2"/>
  <c r="AG1143" i="2"/>
  <c r="AF1143" i="2"/>
  <c r="AC1143" i="2"/>
  <c r="J1143" i="2"/>
  <c r="B1143" i="2"/>
  <c r="AG1142" i="2"/>
  <c r="AF1142" i="2"/>
  <c r="AC1142" i="2"/>
  <c r="J1142" i="2"/>
  <c r="B1142" i="2"/>
  <c r="AG1141" i="2"/>
  <c r="AC1141" i="2" s="1"/>
  <c r="AF1141" i="2"/>
  <c r="J1141" i="2"/>
  <c r="B1141" i="2"/>
  <c r="AG1140" i="2"/>
  <c r="AF1140" i="2"/>
  <c r="AC1140" i="2"/>
  <c r="J1140" i="2"/>
  <c r="B1140" i="2"/>
  <c r="AG1139" i="2"/>
  <c r="AF1139" i="2"/>
  <c r="AC1139" i="2"/>
  <c r="J1139" i="2"/>
  <c r="B1139" i="2"/>
  <c r="AG1138" i="2"/>
  <c r="AC1138" i="2" s="1"/>
  <c r="AF1138" i="2"/>
  <c r="J1138" i="2"/>
  <c r="B1138" i="2"/>
  <c r="AG1137" i="2"/>
  <c r="AF1137" i="2"/>
  <c r="AC1137" i="2"/>
  <c r="J1137" i="2"/>
  <c r="B1137" i="2"/>
  <c r="AG1136" i="2"/>
  <c r="AF1136" i="2"/>
  <c r="AC1136" i="2"/>
  <c r="J1136" i="2"/>
  <c r="B1136" i="2"/>
  <c r="AG1135" i="2"/>
  <c r="AC1135" i="2" s="1"/>
  <c r="AF1135" i="2"/>
  <c r="J1135" i="2"/>
  <c r="B1135" i="2"/>
  <c r="AG1134" i="2"/>
  <c r="AC1134" i="2" s="1"/>
  <c r="AF1134" i="2"/>
  <c r="J1134" i="2"/>
  <c r="B1134" i="2"/>
  <c r="AG1133" i="2"/>
  <c r="AC1133" i="2" s="1"/>
  <c r="AF1133" i="2"/>
  <c r="J1133" i="2"/>
  <c r="B1133" i="2"/>
  <c r="AG1132" i="2"/>
  <c r="AF1132" i="2"/>
  <c r="AC1132" i="2"/>
  <c r="J1132" i="2"/>
  <c r="B1132" i="2"/>
  <c r="AG1131" i="2"/>
  <c r="AC1131" i="2" s="1"/>
  <c r="AF1131" i="2"/>
  <c r="J1131" i="2"/>
  <c r="B1131" i="2"/>
  <c r="AG1130" i="2"/>
  <c r="AC1130" i="2" s="1"/>
  <c r="AF1130" i="2"/>
  <c r="J1130" i="2"/>
  <c r="B1130" i="2"/>
  <c r="AG1129" i="2"/>
  <c r="AC1129" i="2" s="1"/>
  <c r="AF1129" i="2"/>
  <c r="J1129" i="2"/>
  <c r="B1129" i="2"/>
  <c r="AG1128" i="2"/>
  <c r="AC1128" i="2" s="1"/>
  <c r="AF1128" i="2"/>
  <c r="J1128" i="2"/>
  <c r="B1128" i="2"/>
  <c r="AG1127" i="2"/>
  <c r="AF1127" i="2"/>
  <c r="AC1127" i="2"/>
  <c r="J1127" i="2"/>
  <c r="B1127" i="2"/>
  <c r="AG1126" i="2"/>
  <c r="AC1126" i="2" s="1"/>
  <c r="AF1126" i="2"/>
  <c r="J1126" i="2"/>
  <c r="B1126" i="2"/>
  <c r="AG1125" i="2"/>
  <c r="AF1125" i="2"/>
  <c r="AC1125" i="2"/>
  <c r="J1125" i="2"/>
  <c r="B1125" i="2"/>
  <c r="AG1124" i="2"/>
  <c r="AF1124" i="2"/>
  <c r="AC1124" i="2"/>
  <c r="J1124" i="2"/>
  <c r="B1124" i="2"/>
  <c r="AG1123" i="2"/>
  <c r="AC1123" i="2" s="1"/>
  <c r="AF1123" i="2"/>
  <c r="J1123" i="2"/>
  <c r="B1123" i="2"/>
  <c r="AG1122" i="2"/>
  <c r="AC1122" i="2" s="1"/>
  <c r="AF1122" i="2"/>
  <c r="J1122" i="2"/>
  <c r="B1122" i="2"/>
  <c r="AG1121" i="2"/>
  <c r="AF1121" i="2"/>
  <c r="AC1121" i="2"/>
  <c r="J1121" i="2"/>
  <c r="B1121" i="2"/>
  <c r="AG1120" i="2"/>
  <c r="AF1120" i="2"/>
  <c r="AC1120" i="2"/>
  <c r="J1120" i="2"/>
  <c r="B1120" i="2"/>
  <c r="AG1119" i="2"/>
  <c r="AC1119" i="2" s="1"/>
  <c r="AF1119" i="2"/>
  <c r="J1119" i="2"/>
  <c r="B1119" i="2"/>
  <c r="AG1118" i="2"/>
  <c r="AC1118" i="2" s="1"/>
  <c r="AF1118" i="2"/>
  <c r="J1118" i="2"/>
  <c r="B1118" i="2"/>
  <c r="AG1117" i="2"/>
  <c r="AC1117" i="2" s="1"/>
  <c r="AF1117" i="2"/>
  <c r="J1117" i="2"/>
  <c r="B1117" i="2"/>
  <c r="AG1116" i="2"/>
  <c r="AC1116" i="2" s="1"/>
  <c r="AF1116" i="2"/>
  <c r="J1116" i="2"/>
  <c r="B1116" i="2"/>
  <c r="AG1115" i="2"/>
  <c r="AC1115" i="2" s="1"/>
  <c r="AF1115" i="2"/>
  <c r="J1115" i="2"/>
  <c r="B1115" i="2"/>
  <c r="AG1114" i="2"/>
  <c r="AC1114" i="2" s="1"/>
  <c r="AF1114" i="2"/>
  <c r="J1114" i="2"/>
  <c r="B1114" i="2"/>
  <c r="AG1113" i="2"/>
  <c r="AC1113" i="2" s="1"/>
  <c r="AF1113" i="2"/>
  <c r="J1113" i="2"/>
  <c r="B1113" i="2"/>
  <c r="AG1112" i="2"/>
  <c r="AC1112" i="2" s="1"/>
  <c r="AF1112" i="2"/>
  <c r="J1112" i="2"/>
  <c r="B1112" i="2"/>
  <c r="AG1111" i="2"/>
  <c r="AF1111" i="2"/>
  <c r="AC1111" i="2"/>
  <c r="J1111" i="2"/>
  <c r="B1111" i="2"/>
  <c r="AG1110" i="2"/>
  <c r="AC1110" i="2" s="1"/>
  <c r="AF1110" i="2"/>
  <c r="J1110" i="2"/>
  <c r="B1110" i="2"/>
  <c r="AG1109" i="2"/>
  <c r="AF1109" i="2"/>
  <c r="AC1109" i="2"/>
  <c r="J1109" i="2"/>
  <c r="B1109" i="2"/>
  <c r="AG1108" i="2"/>
  <c r="AF1108" i="2"/>
  <c r="AC1108" i="2"/>
  <c r="J1108" i="2"/>
  <c r="B1108" i="2"/>
  <c r="AG1107" i="2"/>
  <c r="AC1107" i="2" s="1"/>
  <c r="AF1107" i="2"/>
  <c r="J1107" i="2"/>
  <c r="B1107" i="2"/>
  <c r="AG1106" i="2"/>
  <c r="AC1106" i="2" s="1"/>
  <c r="AF1106" i="2"/>
  <c r="J1106" i="2"/>
  <c r="B1106" i="2"/>
  <c r="AG1105" i="2"/>
  <c r="AC1105" i="2" s="1"/>
  <c r="AF1105" i="2"/>
  <c r="J1105" i="2"/>
  <c r="B1105" i="2"/>
  <c r="AG1104" i="2"/>
  <c r="AF1104" i="2"/>
  <c r="AC1104" i="2"/>
  <c r="J1104" i="2"/>
  <c r="B1104" i="2"/>
  <c r="AG1103" i="2"/>
  <c r="AC1103" i="2" s="1"/>
  <c r="AF1103" i="2"/>
  <c r="J1103" i="2"/>
  <c r="B1103" i="2"/>
  <c r="AG1102" i="2"/>
  <c r="AC1102" i="2" s="1"/>
  <c r="AF1102" i="2"/>
  <c r="J1102" i="2"/>
  <c r="B1102" i="2"/>
  <c r="AG1101" i="2"/>
  <c r="AC1101" i="2" s="1"/>
  <c r="AF1101" i="2"/>
  <c r="J1101" i="2"/>
  <c r="B1101" i="2"/>
  <c r="AG1100" i="2"/>
  <c r="AF1100" i="2"/>
  <c r="AC1100" i="2"/>
  <c r="J1100" i="2"/>
  <c r="B1100" i="2"/>
  <c r="AG1099" i="2"/>
  <c r="AC1099" i="2" s="1"/>
  <c r="AF1099" i="2"/>
  <c r="J1099" i="2"/>
  <c r="B1099" i="2"/>
  <c r="AG1098" i="2"/>
  <c r="AC1098" i="2" s="1"/>
  <c r="AF1098" i="2"/>
  <c r="J1098" i="2"/>
  <c r="B1098" i="2"/>
  <c r="AG1097" i="2"/>
  <c r="AC1097" i="2" s="1"/>
  <c r="AF1097" i="2"/>
  <c r="J1097" i="2"/>
  <c r="B1097" i="2"/>
  <c r="AG1096" i="2"/>
  <c r="AC1096" i="2" s="1"/>
  <c r="AF1096" i="2"/>
  <c r="J1096" i="2"/>
  <c r="B1096" i="2"/>
  <c r="AG1095" i="2"/>
  <c r="AF1095" i="2"/>
  <c r="AC1095" i="2"/>
  <c r="J1095" i="2"/>
  <c r="B1095" i="2"/>
  <c r="AG1094" i="2"/>
  <c r="AC1094" i="2" s="1"/>
  <c r="AF1094" i="2"/>
  <c r="J1094" i="2"/>
  <c r="B1094" i="2"/>
  <c r="AG1093" i="2"/>
  <c r="AF1093" i="2"/>
  <c r="AC1093" i="2"/>
  <c r="J1093" i="2"/>
  <c r="B1093" i="2"/>
  <c r="AG1092" i="2"/>
  <c r="AF1092" i="2"/>
  <c r="AC1092" i="2"/>
  <c r="J1092" i="2"/>
  <c r="B1092" i="2"/>
  <c r="AG1091" i="2"/>
  <c r="AC1091" i="2" s="1"/>
  <c r="AF1091" i="2"/>
  <c r="J1091" i="2"/>
  <c r="B1091" i="2"/>
  <c r="AG1090" i="2"/>
  <c r="AC1090" i="2" s="1"/>
  <c r="AF1090" i="2"/>
  <c r="J1090" i="2"/>
  <c r="B1090" i="2"/>
  <c r="AG1089" i="2"/>
  <c r="AF1089" i="2"/>
  <c r="AC1089" i="2"/>
  <c r="J1089" i="2"/>
  <c r="B1089" i="2"/>
  <c r="AG1088" i="2"/>
  <c r="AF1088" i="2"/>
  <c r="AC1088" i="2"/>
  <c r="J1088" i="2"/>
  <c r="B1088" i="2"/>
  <c r="AG1087" i="2"/>
  <c r="AC1087" i="2" s="1"/>
  <c r="AF1087" i="2"/>
  <c r="J1087" i="2"/>
  <c r="B1087" i="2"/>
  <c r="AG1086" i="2"/>
  <c r="AC1086" i="2" s="1"/>
  <c r="AF1086" i="2"/>
  <c r="J1086" i="2"/>
  <c r="B1086" i="2"/>
  <c r="AG1085" i="2"/>
  <c r="AC1085" i="2" s="1"/>
  <c r="AF1085" i="2"/>
  <c r="J1085" i="2"/>
  <c r="B1085" i="2"/>
  <c r="AG1084" i="2"/>
  <c r="AF1084" i="2"/>
  <c r="AC1084" i="2"/>
  <c r="J1084" i="2"/>
  <c r="B1084" i="2"/>
  <c r="AG1083" i="2"/>
  <c r="AC1083" i="2" s="1"/>
  <c r="AF1083" i="2"/>
  <c r="J1083" i="2"/>
  <c r="B1083" i="2"/>
  <c r="AG1082" i="2"/>
  <c r="AC1082" i="2" s="1"/>
  <c r="AF1082" i="2"/>
  <c r="J1082" i="2"/>
  <c r="B1082" i="2"/>
  <c r="AG1081" i="2"/>
  <c r="AC1081" i="2" s="1"/>
  <c r="AF1081" i="2"/>
  <c r="J1081" i="2"/>
  <c r="B1081" i="2"/>
  <c r="AG1080" i="2"/>
  <c r="AF1080" i="2"/>
  <c r="AC1080" i="2"/>
  <c r="J1080" i="2"/>
  <c r="B1080" i="2"/>
  <c r="AG1079" i="2"/>
  <c r="AF1079" i="2"/>
  <c r="AC1079" i="2"/>
  <c r="J1079" i="2"/>
  <c r="B1079" i="2"/>
  <c r="AG1078" i="2"/>
  <c r="AC1078" i="2" s="1"/>
  <c r="AF1078" i="2"/>
  <c r="J1078" i="2"/>
  <c r="B1078" i="2"/>
  <c r="AG1077" i="2"/>
  <c r="AF1077" i="2"/>
  <c r="AC1077" i="2"/>
  <c r="J1077" i="2"/>
  <c r="B1077" i="2"/>
  <c r="AG1076" i="2"/>
  <c r="AC1076" i="2" s="1"/>
  <c r="AF1076" i="2"/>
  <c r="J1076" i="2"/>
  <c r="B1076" i="2"/>
  <c r="AG1075" i="2"/>
  <c r="AC1075" i="2" s="1"/>
  <c r="AF1075" i="2"/>
  <c r="J1075" i="2"/>
  <c r="B1075" i="2"/>
  <c r="AG1074" i="2"/>
  <c r="AC1074" i="2" s="1"/>
  <c r="AF1074" i="2"/>
  <c r="J1074" i="2"/>
  <c r="B1074" i="2"/>
  <c r="AG1073" i="2"/>
  <c r="AF1073" i="2"/>
  <c r="AC1073" i="2"/>
  <c r="J1073" i="2"/>
  <c r="B1073" i="2"/>
  <c r="AG1072" i="2"/>
  <c r="AC1072" i="2" s="1"/>
  <c r="AF1072" i="2"/>
  <c r="J1072" i="2"/>
  <c r="B1072" i="2"/>
  <c r="AG1071" i="2"/>
  <c r="AC1071" i="2" s="1"/>
  <c r="AF1071" i="2"/>
  <c r="J1071" i="2"/>
  <c r="B1071" i="2"/>
  <c r="AG1070" i="2"/>
  <c r="AF1070" i="2"/>
  <c r="AC1070" i="2"/>
  <c r="J1070" i="2"/>
  <c r="B1070" i="2"/>
  <c r="AG1069" i="2"/>
  <c r="AF1069" i="2"/>
  <c r="AC1069" i="2"/>
  <c r="J1069" i="2"/>
  <c r="B1069" i="2"/>
  <c r="AG1068" i="2"/>
  <c r="AC1068" i="2" s="1"/>
  <c r="AF1068" i="2"/>
  <c r="J1068" i="2"/>
  <c r="B1068" i="2"/>
  <c r="AG1067" i="2"/>
  <c r="AC1067" i="2" s="1"/>
  <c r="AF1067" i="2"/>
  <c r="J1067" i="2"/>
  <c r="B1067" i="2"/>
  <c r="AG1066" i="2"/>
  <c r="AC1066" i="2" s="1"/>
  <c r="AF1066" i="2"/>
  <c r="J1066" i="2"/>
  <c r="B1066" i="2"/>
  <c r="AG1065" i="2"/>
  <c r="AC1065" i="2" s="1"/>
  <c r="AF1065" i="2"/>
  <c r="J1065" i="2"/>
  <c r="B1065" i="2"/>
  <c r="AG1064" i="2"/>
  <c r="AC1064" i="2" s="1"/>
  <c r="AF1064" i="2"/>
  <c r="J1064" i="2"/>
  <c r="B1064" i="2"/>
  <c r="AG1063" i="2"/>
  <c r="AC1063" i="2" s="1"/>
  <c r="AF1063" i="2"/>
  <c r="J1063" i="2"/>
  <c r="B1063" i="2"/>
  <c r="AG1062" i="2"/>
  <c r="AC1062" i="2" s="1"/>
  <c r="AF1062" i="2"/>
  <c r="J1062" i="2"/>
  <c r="B1062" i="2"/>
  <c r="AG1061" i="2"/>
  <c r="AC1061" i="2" s="1"/>
  <c r="AF1061" i="2"/>
  <c r="J1061" i="2"/>
  <c r="B1061" i="2"/>
  <c r="AG1060" i="2"/>
  <c r="AF1060" i="2"/>
  <c r="AC1060" i="2"/>
  <c r="J1060" i="2"/>
  <c r="B1060" i="2"/>
  <c r="AG1059" i="2"/>
  <c r="AC1059" i="2" s="1"/>
  <c r="AF1059" i="2"/>
  <c r="J1059" i="2"/>
  <c r="B1059" i="2"/>
  <c r="AG1058" i="2"/>
  <c r="AF1058" i="2"/>
  <c r="AC1058" i="2"/>
  <c r="J1058" i="2"/>
  <c r="B1058" i="2"/>
  <c r="AG1057" i="2"/>
  <c r="AF1057" i="2"/>
  <c r="AC1057" i="2"/>
  <c r="J1057" i="2"/>
  <c r="B1057" i="2"/>
  <c r="AG1056" i="2"/>
  <c r="AC1056" i="2" s="1"/>
  <c r="AF1056" i="2"/>
  <c r="J1056" i="2"/>
  <c r="B1056" i="2"/>
  <c r="AG1055" i="2"/>
  <c r="AC1055" i="2" s="1"/>
  <c r="AF1055" i="2"/>
  <c r="J1055" i="2"/>
  <c r="B1055" i="2"/>
  <c r="AG1054" i="2"/>
  <c r="AC1054" i="2" s="1"/>
  <c r="AF1054" i="2"/>
  <c r="J1054" i="2"/>
  <c r="B1054" i="2"/>
  <c r="AG1053" i="2"/>
  <c r="AF1053" i="2"/>
  <c r="AC1053" i="2"/>
  <c r="J1053" i="2"/>
  <c r="B1053" i="2"/>
  <c r="AG1052" i="2"/>
  <c r="AC1052" i="2" s="1"/>
  <c r="AF1052" i="2"/>
  <c r="J1052" i="2"/>
  <c r="B1052" i="2"/>
  <c r="AG1051" i="2"/>
  <c r="AC1051" i="2" s="1"/>
  <c r="AF1051" i="2"/>
  <c r="J1051" i="2"/>
  <c r="B1051" i="2"/>
  <c r="AG1050" i="2"/>
  <c r="AC1050" i="2" s="1"/>
  <c r="AF1050" i="2"/>
  <c r="J1050" i="2"/>
  <c r="B1050" i="2"/>
  <c r="AG1049" i="2"/>
  <c r="AC1049" i="2" s="1"/>
  <c r="AF1049" i="2"/>
  <c r="J1049" i="2"/>
  <c r="B1049" i="2"/>
  <c r="AG1048" i="2"/>
  <c r="AC1048" i="2" s="1"/>
  <c r="AF1048" i="2"/>
  <c r="J1048" i="2"/>
  <c r="B1048" i="2"/>
  <c r="AG1047" i="2"/>
  <c r="AC1047" i="2" s="1"/>
  <c r="AF1047" i="2"/>
  <c r="J1047" i="2"/>
  <c r="B1047" i="2"/>
  <c r="AG1046" i="2"/>
  <c r="AC1046" i="2" s="1"/>
  <c r="AF1046" i="2"/>
  <c r="J1046" i="2"/>
  <c r="B1046" i="2"/>
  <c r="AG1045" i="2"/>
  <c r="AF1045" i="2"/>
  <c r="AC1045" i="2"/>
  <c r="J1045" i="2"/>
  <c r="B1045" i="2"/>
  <c r="AG1044" i="2"/>
  <c r="AF1044" i="2"/>
  <c r="AC1044" i="2"/>
  <c r="J1044" i="2"/>
  <c r="B1044" i="2"/>
  <c r="AG1043" i="2"/>
  <c r="AC1043" i="2" s="1"/>
  <c r="AF1043" i="2"/>
  <c r="J1043" i="2"/>
  <c r="B1043" i="2"/>
  <c r="AG1042" i="2"/>
  <c r="AF1042" i="2"/>
  <c r="AC1042" i="2"/>
  <c r="J1042" i="2"/>
  <c r="B1042" i="2"/>
  <c r="AG1041" i="2"/>
  <c r="AF1041" i="2"/>
  <c r="AC1041" i="2"/>
  <c r="J1041" i="2"/>
  <c r="B1041" i="2"/>
  <c r="AG1040" i="2"/>
  <c r="AC1040" i="2" s="1"/>
  <c r="AF1040" i="2"/>
  <c r="J1040" i="2"/>
  <c r="B1040" i="2"/>
  <c r="AG1039" i="2"/>
  <c r="AC1039" i="2" s="1"/>
  <c r="AF1039" i="2"/>
  <c r="J1039" i="2"/>
  <c r="B1039" i="2"/>
  <c r="AG1038" i="2"/>
  <c r="AF1038" i="2"/>
  <c r="AC1038" i="2"/>
  <c r="J1038" i="2"/>
  <c r="B1038" i="2"/>
  <c r="AG1037" i="2"/>
  <c r="AF1037" i="2"/>
  <c r="AC1037" i="2"/>
  <c r="J1037" i="2"/>
  <c r="B1037" i="2"/>
  <c r="AG1036" i="2"/>
  <c r="AC1036" i="2" s="1"/>
  <c r="AF1036" i="2"/>
  <c r="J1036" i="2"/>
  <c r="B1036" i="2"/>
  <c r="AG1035" i="2"/>
  <c r="AF1035" i="2"/>
  <c r="AC1035" i="2"/>
  <c r="J1035" i="2"/>
  <c r="B1035" i="2"/>
  <c r="AG1034" i="2"/>
  <c r="AC1034" i="2" s="1"/>
  <c r="AF1034" i="2"/>
  <c r="J1034" i="2"/>
  <c r="B1034" i="2"/>
  <c r="AG1033" i="2"/>
  <c r="AC1033" i="2" s="1"/>
  <c r="AF1033" i="2"/>
  <c r="J1033" i="2"/>
  <c r="B1033" i="2"/>
  <c r="AG1032" i="2"/>
  <c r="AC1032" i="2" s="1"/>
  <c r="AF1032" i="2"/>
  <c r="J1032" i="2"/>
  <c r="B1032" i="2"/>
  <c r="AG1031" i="2"/>
  <c r="AC1031" i="2" s="1"/>
  <c r="AF1031" i="2"/>
  <c r="J1031" i="2"/>
  <c r="B1031" i="2"/>
  <c r="AG1030" i="2"/>
  <c r="AC1030" i="2" s="1"/>
  <c r="AF1030" i="2"/>
  <c r="J1030" i="2"/>
  <c r="B1030" i="2"/>
  <c r="AG1029" i="2"/>
  <c r="AF1029" i="2"/>
  <c r="AC1029" i="2"/>
  <c r="J1029" i="2"/>
  <c r="B1029" i="2"/>
  <c r="AG1028" i="2"/>
  <c r="AF1028" i="2"/>
  <c r="AC1028" i="2"/>
  <c r="J1028" i="2"/>
  <c r="B1028" i="2"/>
  <c r="AG1027" i="2"/>
  <c r="AC1027" i="2" s="1"/>
  <c r="AF1027" i="2"/>
  <c r="J1027" i="2"/>
  <c r="B1027" i="2"/>
  <c r="AG1026" i="2"/>
  <c r="AF1026" i="2"/>
  <c r="AC1026" i="2"/>
  <c r="J1026" i="2"/>
  <c r="B1026" i="2"/>
  <c r="AG1025" i="2"/>
  <c r="AC1025" i="2" s="1"/>
  <c r="AF1025" i="2"/>
  <c r="J1025" i="2"/>
  <c r="B1025" i="2"/>
  <c r="AG1024" i="2"/>
  <c r="AC1024" i="2" s="1"/>
  <c r="AF1024" i="2"/>
  <c r="J1024" i="2"/>
  <c r="B1024" i="2"/>
  <c r="AG1023" i="2"/>
  <c r="AF1023" i="2"/>
  <c r="AC1023" i="2"/>
  <c r="J1023" i="2"/>
  <c r="B1023" i="2"/>
  <c r="AG1022" i="2"/>
  <c r="AF1022" i="2"/>
  <c r="AC1022" i="2"/>
  <c r="J1022" i="2"/>
  <c r="B1022" i="2"/>
  <c r="AG1021" i="2"/>
  <c r="AF1021" i="2"/>
  <c r="AC1021" i="2"/>
  <c r="J1021" i="2"/>
  <c r="B1021" i="2"/>
  <c r="AG1020" i="2"/>
  <c r="AC1020" i="2" s="1"/>
  <c r="AF1020" i="2"/>
  <c r="J1020" i="2"/>
  <c r="B1020" i="2"/>
  <c r="AG1019" i="2"/>
  <c r="AC1019" i="2" s="1"/>
  <c r="AF1019" i="2"/>
  <c r="J1019" i="2"/>
  <c r="B1019" i="2"/>
  <c r="AG1018" i="2"/>
  <c r="AC1018" i="2" s="1"/>
  <c r="AF1018" i="2"/>
  <c r="J1018" i="2"/>
  <c r="B1018" i="2"/>
  <c r="AG1017" i="2"/>
  <c r="AF1017" i="2"/>
  <c r="AC1017" i="2"/>
  <c r="J1017" i="2"/>
  <c r="B1017" i="2"/>
  <c r="AG1016" i="2"/>
  <c r="AC1016" i="2" s="1"/>
  <c r="AF1016" i="2"/>
  <c r="J1016" i="2"/>
  <c r="B1016" i="2"/>
  <c r="AG1015" i="2"/>
  <c r="AC1015" i="2" s="1"/>
  <c r="AF1015" i="2"/>
  <c r="J1015" i="2"/>
  <c r="B1015" i="2"/>
  <c r="AG1014" i="2"/>
  <c r="AC1014" i="2" s="1"/>
  <c r="AF1014" i="2"/>
  <c r="J1014" i="2"/>
  <c r="B1014" i="2"/>
  <c r="AG1013" i="2"/>
  <c r="AC1013" i="2" s="1"/>
  <c r="AF1013" i="2"/>
  <c r="J1013" i="2"/>
  <c r="B1013" i="2"/>
  <c r="AG1012" i="2"/>
  <c r="AF1012" i="2"/>
  <c r="AC1012" i="2"/>
  <c r="J1012" i="2"/>
  <c r="B1012" i="2"/>
  <c r="AG1011" i="2"/>
  <c r="AC1011" i="2" s="1"/>
  <c r="AF1011" i="2"/>
  <c r="J1011" i="2"/>
  <c r="B1011" i="2"/>
  <c r="AG1010" i="2"/>
  <c r="AF1010" i="2"/>
  <c r="AC1010" i="2"/>
  <c r="J1010" i="2"/>
  <c r="B1010" i="2"/>
  <c r="AG1009" i="2"/>
  <c r="AF1009" i="2"/>
  <c r="AC1009" i="2"/>
  <c r="J1009" i="2"/>
  <c r="B1009" i="2"/>
  <c r="AG1008" i="2"/>
  <c r="AC1008" i="2" s="1"/>
  <c r="AF1008" i="2"/>
  <c r="J1008" i="2"/>
  <c r="B1008" i="2"/>
  <c r="AG1007" i="2"/>
  <c r="AC1007" i="2" s="1"/>
  <c r="AF1007" i="2"/>
  <c r="J1007" i="2"/>
  <c r="B1007" i="2"/>
  <c r="AG1006" i="2"/>
  <c r="AF1006" i="2"/>
  <c r="AC1006" i="2"/>
  <c r="J1006" i="2"/>
  <c r="B1006" i="2"/>
  <c r="AG1005" i="2"/>
  <c r="AC1005" i="2" s="1"/>
  <c r="AF1005" i="2"/>
  <c r="J1005" i="2"/>
  <c r="B1005" i="2"/>
  <c r="AG1004" i="2"/>
  <c r="AF1004" i="2"/>
  <c r="AC1004" i="2"/>
  <c r="J1004" i="2"/>
  <c r="B1004" i="2"/>
  <c r="AG1003" i="2"/>
  <c r="AF1003" i="2"/>
  <c r="AC1003" i="2"/>
  <c r="J1003" i="2"/>
  <c r="B1003" i="2"/>
  <c r="AG1002" i="2"/>
  <c r="AC1002" i="2" s="1"/>
  <c r="AF1002" i="2"/>
  <c r="J1002" i="2"/>
  <c r="B1002" i="2"/>
  <c r="AG1001" i="2"/>
  <c r="AF1001" i="2"/>
  <c r="AC1001" i="2"/>
  <c r="J1001" i="2"/>
  <c r="B1001" i="2"/>
  <c r="AG1000" i="2"/>
  <c r="AF1000" i="2"/>
  <c r="AC1000" i="2"/>
  <c r="J1000" i="2"/>
  <c r="B1000" i="2"/>
  <c r="AG999" i="2"/>
  <c r="AC999" i="2" s="1"/>
  <c r="AF999" i="2"/>
  <c r="J999" i="2"/>
  <c r="B999" i="2"/>
  <c r="AG998" i="2"/>
  <c r="AF998" i="2"/>
  <c r="AC998" i="2"/>
  <c r="J998" i="2"/>
  <c r="B998" i="2"/>
  <c r="AG997" i="2"/>
  <c r="AC997" i="2" s="1"/>
  <c r="AF997" i="2"/>
  <c r="J997" i="2"/>
  <c r="B997" i="2"/>
  <c r="AG996" i="2"/>
  <c r="AF996" i="2"/>
  <c r="AC996" i="2"/>
  <c r="J996" i="2"/>
  <c r="B996" i="2"/>
  <c r="AG995" i="2"/>
  <c r="AC995" i="2" s="1"/>
  <c r="AF995" i="2"/>
  <c r="J995" i="2"/>
  <c r="B995" i="2"/>
  <c r="AG994" i="2"/>
  <c r="AF994" i="2"/>
  <c r="AC994" i="2"/>
  <c r="J994" i="2"/>
  <c r="B994" i="2"/>
  <c r="AG993" i="2"/>
  <c r="AF993" i="2"/>
  <c r="AC993" i="2"/>
  <c r="J993" i="2"/>
  <c r="B993" i="2"/>
  <c r="AG992" i="2"/>
  <c r="AC992" i="2" s="1"/>
  <c r="AF992" i="2"/>
  <c r="J992" i="2"/>
  <c r="B992" i="2"/>
  <c r="AG991" i="2"/>
  <c r="AC991" i="2" s="1"/>
  <c r="AF991" i="2"/>
  <c r="J991" i="2"/>
  <c r="B991" i="2"/>
  <c r="AG990" i="2"/>
  <c r="AC990" i="2" s="1"/>
  <c r="AF990" i="2"/>
  <c r="J990" i="2"/>
  <c r="B990" i="2"/>
  <c r="AG989" i="2"/>
  <c r="AC989" i="2" s="1"/>
  <c r="AF989" i="2"/>
  <c r="J989" i="2"/>
  <c r="B989" i="2"/>
  <c r="AG988" i="2"/>
  <c r="AC988" i="2" s="1"/>
  <c r="AF988" i="2"/>
  <c r="J988" i="2"/>
  <c r="B988" i="2"/>
  <c r="AG987" i="2"/>
  <c r="AC987" i="2" s="1"/>
  <c r="AF987" i="2"/>
  <c r="J987" i="2"/>
  <c r="B987" i="2"/>
  <c r="AG986" i="2"/>
  <c r="AC986" i="2" s="1"/>
  <c r="AF986" i="2"/>
  <c r="J986" i="2"/>
  <c r="B986" i="2"/>
  <c r="AG985" i="2"/>
  <c r="AC985" i="2" s="1"/>
  <c r="AF985" i="2"/>
  <c r="J985" i="2"/>
  <c r="B985" i="2"/>
  <c r="AG984" i="2"/>
  <c r="AF984" i="2"/>
  <c r="AC984" i="2"/>
  <c r="J984" i="2"/>
  <c r="B984" i="2"/>
  <c r="AG983" i="2"/>
  <c r="AC983" i="2" s="1"/>
  <c r="AF983" i="2"/>
  <c r="J983" i="2"/>
  <c r="B983" i="2"/>
  <c r="AG982" i="2"/>
  <c r="AC982" i="2" s="1"/>
  <c r="AF982" i="2"/>
  <c r="J982" i="2"/>
  <c r="B982" i="2"/>
  <c r="AG981" i="2"/>
  <c r="AF981" i="2"/>
  <c r="AC981" i="2"/>
  <c r="J981" i="2"/>
  <c r="B981" i="2"/>
  <c r="AG980" i="2"/>
  <c r="AC980" i="2" s="1"/>
  <c r="AF980" i="2"/>
  <c r="J980" i="2"/>
  <c r="B980" i="2"/>
  <c r="AG979" i="2"/>
  <c r="AF979" i="2"/>
  <c r="AC979" i="2"/>
  <c r="J979" i="2"/>
  <c r="B979" i="2"/>
  <c r="AG978" i="2"/>
  <c r="AF978" i="2"/>
  <c r="AC978" i="2"/>
  <c r="J978" i="2"/>
  <c r="B978" i="2"/>
  <c r="AG977" i="2"/>
  <c r="AF977" i="2"/>
  <c r="AC977" i="2"/>
  <c r="J977" i="2"/>
  <c r="B977" i="2"/>
  <c r="AG976" i="2"/>
  <c r="AC976" i="2" s="1"/>
  <c r="AF976" i="2"/>
  <c r="J976" i="2"/>
  <c r="B976" i="2"/>
  <c r="AG975" i="2"/>
  <c r="AC975" i="2" s="1"/>
  <c r="AF975" i="2"/>
  <c r="J975" i="2"/>
  <c r="B975" i="2"/>
  <c r="AG974" i="2"/>
  <c r="AC974" i="2" s="1"/>
  <c r="AF974" i="2"/>
  <c r="J974" i="2"/>
  <c r="B974" i="2"/>
  <c r="AG973" i="2"/>
  <c r="AF973" i="2"/>
  <c r="AC973" i="2"/>
  <c r="J973" i="2"/>
  <c r="B973" i="2"/>
  <c r="AG972" i="2"/>
  <c r="AC972" i="2" s="1"/>
  <c r="AF972" i="2"/>
  <c r="J972" i="2"/>
  <c r="B972" i="2"/>
  <c r="AG971" i="2"/>
  <c r="AC971" i="2" s="1"/>
  <c r="AF971" i="2"/>
  <c r="J971" i="2"/>
  <c r="B971" i="2"/>
  <c r="AG970" i="2"/>
  <c r="AC970" i="2" s="1"/>
  <c r="AF970" i="2"/>
  <c r="J970" i="2"/>
  <c r="B970" i="2"/>
  <c r="AG969" i="2"/>
  <c r="AC969" i="2" s="1"/>
  <c r="AF969" i="2"/>
  <c r="J969" i="2"/>
  <c r="B969" i="2"/>
  <c r="AG968" i="2"/>
  <c r="AF968" i="2"/>
  <c r="AC968" i="2"/>
  <c r="J968" i="2"/>
  <c r="B968" i="2"/>
  <c r="AG967" i="2"/>
  <c r="AC967" i="2" s="1"/>
  <c r="AF967" i="2"/>
  <c r="J967" i="2"/>
  <c r="B967" i="2"/>
  <c r="AG966" i="2"/>
  <c r="AF966" i="2"/>
  <c r="AC966" i="2"/>
  <c r="J966" i="2"/>
  <c r="B966" i="2"/>
  <c r="AG965" i="2"/>
  <c r="AF965" i="2"/>
  <c r="AC965" i="2"/>
  <c r="J965" i="2"/>
  <c r="B965" i="2"/>
  <c r="AG964" i="2"/>
  <c r="AC964" i="2" s="1"/>
  <c r="AF964" i="2"/>
  <c r="J964" i="2"/>
  <c r="B964" i="2"/>
  <c r="AG963" i="2"/>
  <c r="AF963" i="2"/>
  <c r="AC963" i="2"/>
  <c r="J963" i="2"/>
  <c r="B963" i="2"/>
  <c r="AG962" i="2"/>
  <c r="AF962" i="2"/>
  <c r="AC962" i="2"/>
  <c r="J962" i="2"/>
  <c r="B962" i="2"/>
  <c r="AG961" i="2"/>
  <c r="AC961" i="2" s="1"/>
  <c r="AF961" i="2"/>
  <c r="J961" i="2"/>
  <c r="B961" i="2"/>
  <c r="AG960" i="2"/>
  <c r="AC960" i="2" s="1"/>
  <c r="AF960" i="2"/>
  <c r="J960" i="2"/>
  <c r="B960" i="2"/>
  <c r="AG959" i="2"/>
  <c r="AC959" i="2" s="1"/>
  <c r="AF959" i="2"/>
  <c r="J959" i="2"/>
  <c r="B959" i="2"/>
  <c r="AG958" i="2"/>
  <c r="AC958" i="2" s="1"/>
  <c r="AF958" i="2"/>
  <c r="J958" i="2"/>
  <c r="B958" i="2"/>
  <c r="AG957" i="2"/>
  <c r="AC957" i="2" s="1"/>
  <c r="AF957" i="2"/>
  <c r="J957" i="2"/>
  <c r="B957" i="2"/>
  <c r="AG956" i="2"/>
  <c r="AC956" i="2" s="1"/>
  <c r="AF956" i="2"/>
  <c r="J956" i="2"/>
  <c r="B956" i="2"/>
  <c r="AG955" i="2"/>
  <c r="AC955" i="2" s="1"/>
  <c r="AF955" i="2"/>
  <c r="J955" i="2"/>
  <c r="B955" i="2"/>
  <c r="AG954" i="2"/>
  <c r="AC954" i="2" s="1"/>
  <c r="AF954" i="2"/>
  <c r="J954" i="2"/>
  <c r="B954" i="2"/>
  <c r="AG953" i="2"/>
  <c r="AC953" i="2" s="1"/>
  <c r="AF953" i="2"/>
  <c r="J953" i="2"/>
  <c r="B953" i="2"/>
  <c r="AG952" i="2"/>
  <c r="AF952" i="2"/>
  <c r="AC952" i="2"/>
  <c r="J952" i="2"/>
  <c r="B952" i="2"/>
  <c r="AG951" i="2"/>
  <c r="AC951" i="2" s="1"/>
  <c r="AF951" i="2"/>
  <c r="J951" i="2"/>
  <c r="B951" i="2"/>
  <c r="AG950" i="2"/>
  <c r="AF950" i="2"/>
  <c r="AC950" i="2"/>
  <c r="J950" i="2"/>
  <c r="B950" i="2"/>
  <c r="AG949" i="2"/>
  <c r="AF949" i="2"/>
  <c r="AC949" i="2"/>
  <c r="J949" i="2"/>
  <c r="B949" i="2"/>
  <c r="AG948" i="2"/>
  <c r="AC948" i="2" s="1"/>
  <c r="AF948" i="2"/>
  <c r="J948" i="2"/>
  <c r="B948" i="2"/>
  <c r="AG947" i="2"/>
  <c r="AF947" i="2"/>
  <c r="AC947" i="2"/>
  <c r="J947" i="2"/>
  <c r="B947" i="2"/>
  <c r="AG946" i="2"/>
  <c r="AC946" i="2" s="1"/>
  <c r="AF946" i="2"/>
  <c r="J946" i="2"/>
  <c r="B946" i="2"/>
  <c r="AG945" i="2"/>
  <c r="AF945" i="2"/>
  <c r="AC945" i="2"/>
  <c r="J945" i="2"/>
  <c r="B945" i="2"/>
  <c r="AG944" i="2"/>
  <c r="AF944" i="2"/>
  <c r="AC944" i="2"/>
  <c r="J944" i="2"/>
  <c r="B944" i="2"/>
  <c r="AG943" i="2"/>
  <c r="AC943" i="2" s="1"/>
  <c r="AF943" i="2"/>
  <c r="J943" i="2"/>
  <c r="B943" i="2"/>
  <c r="AG942" i="2"/>
  <c r="AC942" i="2" s="1"/>
  <c r="AF942" i="2"/>
  <c r="J942" i="2"/>
  <c r="B942" i="2"/>
  <c r="AG941" i="2"/>
  <c r="AF941" i="2"/>
  <c r="AC941" i="2"/>
  <c r="J941" i="2"/>
  <c r="B941" i="2"/>
  <c r="AG940" i="2"/>
  <c r="AC940" i="2" s="1"/>
  <c r="AF940" i="2"/>
  <c r="J940" i="2"/>
  <c r="B940" i="2"/>
  <c r="AG939" i="2"/>
  <c r="AC939" i="2" s="1"/>
  <c r="AF939" i="2"/>
  <c r="J939" i="2"/>
  <c r="B939" i="2"/>
  <c r="AG938" i="2"/>
  <c r="AC938" i="2" s="1"/>
  <c r="AF938" i="2"/>
  <c r="J938" i="2"/>
  <c r="B938" i="2"/>
  <c r="AG937" i="2"/>
  <c r="AC937" i="2" s="1"/>
  <c r="AF937" i="2"/>
  <c r="J937" i="2"/>
  <c r="B937" i="2"/>
  <c r="AG936" i="2"/>
  <c r="AF936" i="2"/>
  <c r="AC936" i="2"/>
  <c r="J936" i="2"/>
  <c r="B936" i="2"/>
  <c r="AG935" i="2"/>
  <c r="AC935" i="2" s="1"/>
  <c r="AF935" i="2"/>
  <c r="J935" i="2"/>
  <c r="B935" i="2"/>
  <c r="AG934" i="2"/>
  <c r="AF934" i="2"/>
  <c r="AC934" i="2"/>
  <c r="J934" i="2"/>
  <c r="B934" i="2"/>
  <c r="AG933" i="2"/>
  <c r="AF933" i="2"/>
  <c r="AC933" i="2"/>
  <c r="J933" i="2"/>
  <c r="B933" i="2"/>
  <c r="AG932" i="2"/>
  <c r="AC932" i="2" s="1"/>
  <c r="AF932" i="2"/>
  <c r="J932" i="2"/>
  <c r="B932" i="2"/>
  <c r="AG931" i="2"/>
  <c r="AF931" i="2"/>
  <c r="AC931" i="2"/>
  <c r="J931" i="2"/>
  <c r="B931" i="2"/>
  <c r="AG930" i="2"/>
  <c r="AF930" i="2"/>
  <c r="AC930" i="2"/>
  <c r="J930" i="2"/>
  <c r="B930" i="2"/>
  <c r="AG929" i="2"/>
  <c r="AF929" i="2"/>
  <c r="AC929" i="2"/>
  <c r="J929" i="2"/>
  <c r="B929" i="2"/>
  <c r="AG928" i="2"/>
  <c r="AC928" i="2" s="1"/>
  <c r="AF928" i="2"/>
  <c r="J928" i="2"/>
  <c r="B928" i="2"/>
  <c r="AG927" i="2"/>
  <c r="AC927" i="2" s="1"/>
  <c r="AF927" i="2"/>
  <c r="J927" i="2"/>
  <c r="B927" i="2"/>
  <c r="AG926" i="2"/>
  <c r="AC926" i="2" s="1"/>
  <c r="AF926" i="2"/>
  <c r="J926" i="2"/>
  <c r="B926" i="2"/>
  <c r="AG925" i="2"/>
  <c r="AF925" i="2"/>
  <c r="AC925" i="2"/>
  <c r="J925" i="2"/>
  <c r="B925" i="2"/>
  <c r="AG924" i="2"/>
  <c r="AC924" i="2" s="1"/>
  <c r="AF924" i="2"/>
  <c r="J924" i="2"/>
  <c r="B924" i="2"/>
  <c r="AG923" i="2"/>
  <c r="AC923" i="2" s="1"/>
  <c r="AF923" i="2"/>
  <c r="J923" i="2"/>
  <c r="B923" i="2"/>
  <c r="AG922" i="2"/>
  <c r="AF922" i="2"/>
  <c r="AC922" i="2"/>
  <c r="J922" i="2"/>
  <c r="B922" i="2"/>
  <c r="AG921" i="2"/>
  <c r="AC921" i="2" s="1"/>
  <c r="AF921" i="2"/>
  <c r="J921" i="2"/>
  <c r="B921" i="2"/>
  <c r="AG920" i="2"/>
  <c r="AC920" i="2" s="1"/>
  <c r="AF920" i="2"/>
  <c r="J920" i="2"/>
  <c r="B920" i="2"/>
  <c r="AG919" i="2"/>
  <c r="AC919" i="2" s="1"/>
  <c r="AF919" i="2"/>
  <c r="J919" i="2"/>
  <c r="B919" i="2"/>
  <c r="AG918" i="2"/>
  <c r="AF918" i="2"/>
  <c r="AC918" i="2"/>
  <c r="J918" i="2"/>
  <c r="B918" i="2"/>
  <c r="AG917" i="2"/>
  <c r="AC917" i="2" s="1"/>
  <c r="AF917" i="2"/>
  <c r="J917" i="2"/>
  <c r="B917" i="2"/>
  <c r="AG916" i="2"/>
  <c r="AC916" i="2" s="1"/>
  <c r="AF916" i="2"/>
  <c r="J916" i="2"/>
  <c r="B916" i="2"/>
  <c r="AG915" i="2"/>
  <c r="AF915" i="2"/>
  <c r="AC915" i="2"/>
  <c r="J915" i="2"/>
  <c r="B915" i="2"/>
  <c r="AG914" i="2"/>
  <c r="AF914" i="2"/>
  <c r="AC914" i="2"/>
  <c r="J914" i="2"/>
  <c r="B914" i="2"/>
  <c r="AG913" i="2"/>
  <c r="AF913" i="2"/>
  <c r="AC913" i="2"/>
  <c r="J913" i="2"/>
  <c r="B913" i="2"/>
  <c r="AG912" i="2"/>
  <c r="AC912" i="2" s="1"/>
  <c r="AF912" i="2"/>
  <c r="J912" i="2"/>
  <c r="B912" i="2"/>
  <c r="AG911" i="2"/>
  <c r="AC911" i="2" s="1"/>
  <c r="AF911" i="2"/>
  <c r="J911" i="2"/>
  <c r="B911" i="2"/>
  <c r="AG910" i="2"/>
  <c r="AC910" i="2" s="1"/>
  <c r="AF910" i="2"/>
  <c r="J910" i="2"/>
  <c r="B910" i="2"/>
  <c r="AG909" i="2"/>
  <c r="AF909" i="2"/>
  <c r="AC909" i="2"/>
  <c r="J909" i="2"/>
  <c r="B909" i="2"/>
  <c r="AG908" i="2"/>
  <c r="AC908" i="2" s="1"/>
  <c r="AF908" i="2"/>
  <c r="J908" i="2"/>
  <c r="B908" i="2"/>
  <c r="AG907" i="2"/>
  <c r="AC907" i="2" s="1"/>
  <c r="AF907" i="2"/>
  <c r="J907" i="2"/>
  <c r="B907" i="2"/>
  <c r="AG906" i="2"/>
  <c r="AC906" i="2" s="1"/>
  <c r="AF906" i="2"/>
  <c r="J906" i="2"/>
  <c r="B906" i="2"/>
  <c r="AG905" i="2"/>
  <c r="AC905" i="2" s="1"/>
  <c r="AF905" i="2"/>
  <c r="J905" i="2"/>
  <c r="B905" i="2"/>
  <c r="AG904" i="2"/>
  <c r="AC904" i="2" s="1"/>
  <c r="AF904" i="2"/>
  <c r="J904" i="2"/>
  <c r="B904" i="2"/>
  <c r="AG903" i="2"/>
  <c r="AC903" i="2" s="1"/>
  <c r="AF903" i="2"/>
  <c r="J903" i="2"/>
  <c r="B903" i="2"/>
  <c r="AG902" i="2"/>
  <c r="AF902" i="2"/>
  <c r="AC902" i="2"/>
  <c r="J902" i="2"/>
  <c r="B902" i="2"/>
  <c r="AG901" i="2"/>
  <c r="AF901" i="2"/>
  <c r="AC901" i="2"/>
  <c r="J901" i="2"/>
  <c r="B901" i="2"/>
  <c r="AG900" i="2"/>
  <c r="AC900" i="2" s="1"/>
  <c r="AF900" i="2"/>
  <c r="J900" i="2"/>
  <c r="B900" i="2"/>
  <c r="AG899" i="2"/>
  <c r="AC899" i="2" s="1"/>
  <c r="AF899" i="2"/>
  <c r="J899" i="2"/>
  <c r="B899" i="2"/>
  <c r="AG898" i="2"/>
  <c r="AF898" i="2"/>
  <c r="AC898" i="2"/>
  <c r="J898" i="2"/>
  <c r="B898" i="2"/>
  <c r="AG897" i="2"/>
  <c r="AC897" i="2" s="1"/>
  <c r="AF897" i="2"/>
  <c r="J897" i="2"/>
  <c r="B897" i="2"/>
  <c r="AG896" i="2"/>
  <c r="AC896" i="2" s="1"/>
  <c r="AF896" i="2"/>
  <c r="J896" i="2"/>
  <c r="B896" i="2"/>
  <c r="AG895" i="2"/>
  <c r="AC895" i="2" s="1"/>
  <c r="AF895" i="2"/>
  <c r="J895" i="2"/>
  <c r="B895" i="2"/>
  <c r="AG894" i="2"/>
  <c r="AC894" i="2" s="1"/>
  <c r="AF894" i="2"/>
  <c r="J894" i="2"/>
  <c r="B894" i="2"/>
  <c r="AG893" i="2"/>
  <c r="AC893" i="2" s="1"/>
  <c r="AF893" i="2"/>
  <c r="J893" i="2"/>
  <c r="B893" i="2"/>
  <c r="AG892" i="2"/>
  <c r="AC892" i="2" s="1"/>
  <c r="AF892" i="2"/>
  <c r="J892" i="2"/>
  <c r="B892" i="2"/>
  <c r="AG891" i="2"/>
  <c r="AC891" i="2" s="1"/>
  <c r="AF891" i="2"/>
  <c r="J891" i="2"/>
  <c r="B891" i="2"/>
  <c r="AG890" i="2"/>
  <c r="AC890" i="2" s="1"/>
  <c r="AF890" i="2"/>
  <c r="J890" i="2"/>
  <c r="B890" i="2"/>
  <c r="AG889" i="2"/>
  <c r="AC889" i="2" s="1"/>
  <c r="AF889" i="2"/>
  <c r="J889" i="2"/>
  <c r="B889" i="2"/>
  <c r="AG888" i="2"/>
  <c r="AC888" i="2" s="1"/>
  <c r="AF888" i="2"/>
  <c r="J888" i="2"/>
  <c r="B888" i="2"/>
  <c r="AG887" i="2"/>
  <c r="AC887" i="2" s="1"/>
  <c r="AF887" i="2"/>
  <c r="J887" i="2"/>
  <c r="B887" i="2"/>
  <c r="AG886" i="2"/>
  <c r="AC886" i="2" s="1"/>
  <c r="AF886" i="2"/>
  <c r="J886" i="2"/>
  <c r="B886" i="2"/>
  <c r="AG885" i="2"/>
  <c r="AF885" i="2"/>
  <c r="AC885" i="2"/>
  <c r="J885" i="2"/>
  <c r="B885" i="2"/>
  <c r="AG884" i="2"/>
  <c r="AC884" i="2" s="1"/>
  <c r="AF884" i="2"/>
  <c r="J884" i="2"/>
  <c r="B884" i="2"/>
  <c r="AG883" i="2"/>
  <c r="AF883" i="2"/>
  <c r="AC883" i="2"/>
  <c r="J883" i="2"/>
  <c r="B883" i="2"/>
  <c r="AG882" i="2"/>
  <c r="AF882" i="2"/>
  <c r="AC882" i="2"/>
  <c r="J882" i="2"/>
  <c r="B882" i="2"/>
  <c r="AG881" i="2"/>
  <c r="AC881" i="2" s="1"/>
  <c r="AF881" i="2"/>
  <c r="J881" i="2"/>
  <c r="B881" i="2"/>
  <c r="AG880" i="2"/>
  <c r="AC880" i="2" s="1"/>
  <c r="AF880" i="2"/>
  <c r="J880" i="2"/>
  <c r="B880" i="2"/>
  <c r="AG879" i="2"/>
  <c r="AF879" i="2"/>
  <c r="AC879" i="2"/>
  <c r="J879" i="2"/>
  <c r="B879" i="2"/>
  <c r="AG878" i="2"/>
  <c r="AC878" i="2" s="1"/>
  <c r="AF878" i="2"/>
  <c r="J878" i="2"/>
  <c r="B878" i="2"/>
  <c r="AG877" i="2"/>
  <c r="AF877" i="2"/>
  <c r="AC877" i="2"/>
  <c r="J877" i="2"/>
  <c r="B877" i="2"/>
  <c r="AG876" i="2"/>
  <c r="AF876" i="2"/>
  <c r="AC876" i="2"/>
  <c r="J876" i="2"/>
  <c r="B876" i="2"/>
  <c r="AG875" i="2"/>
  <c r="AF875" i="2"/>
  <c r="AC875" i="2"/>
  <c r="J875" i="2"/>
  <c r="B875" i="2"/>
  <c r="AG874" i="2"/>
  <c r="AC874" i="2" s="1"/>
  <c r="AF874" i="2"/>
  <c r="J874" i="2"/>
  <c r="B874" i="2"/>
  <c r="AG873" i="2"/>
  <c r="AC873" i="2" s="1"/>
  <c r="AF873" i="2"/>
  <c r="J873" i="2"/>
  <c r="B873" i="2"/>
  <c r="AG872" i="2"/>
  <c r="AC872" i="2" s="1"/>
  <c r="AF872" i="2"/>
  <c r="J872" i="2"/>
  <c r="B872" i="2"/>
  <c r="AG871" i="2"/>
  <c r="AC871" i="2" s="1"/>
  <c r="AF871" i="2"/>
  <c r="J871" i="2"/>
  <c r="B871" i="2"/>
  <c r="AG870" i="2"/>
  <c r="AC870" i="2" s="1"/>
  <c r="AF870" i="2"/>
  <c r="J870" i="2"/>
  <c r="B870" i="2"/>
  <c r="AG869" i="2"/>
  <c r="AC869" i="2" s="1"/>
  <c r="AF869" i="2"/>
  <c r="J869" i="2"/>
  <c r="B869" i="2"/>
  <c r="AG868" i="2"/>
  <c r="AC868" i="2" s="1"/>
  <c r="AF868" i="2"/>
  <c r="J868" i="2"/>
  <c r="B868" i="2"/>
  <c r="AG867" i="2"/>
  <c r="AC867" i="2" s="1"/>
  <c r="AF867" i="2"/>
  <c r="J867" i="2"/>
  <c r="B867" i="2"/>
  <c r="AG866" i="2"/>
  <c r="AC866" i="2" s="1"/>
  <c r="AF866" i="2"/>
  <c r="J866" i="2"/>
  <c r="B866" i="2"/>
  <c r="AG865" i="2"/>
  <c r="AC865" i="2" s="1"/>
  <c r="AF865" i="2"/>
  <c r="J865" i="2"/>
  <c r="B865" i="2"/>
  <c r="AG864" i="2"/>
  <c r="AF864" i="2"/>
  <c r="AC864" i="2"/>
  <c r="J864" i="2"/>
  <c r="B864" i="2"/>
  <c r="AG863" i="2"/>
  <c r="AF863" i="2"/>
  <c r="AC863" i="2"/>
  <c r="J863" i="2"/>
  <c r="B863" i="2"/>
  <c r="AG862" i="2"/>
  <c r="AC862" i="2" s="1"/>
  <c r="AF862" i="2"/>
  <c r="J862" i="2"/>
  <c r="B862" i="2"/>
  <c r="AG861" i="2"/>
  <c r="AF861" i="2"/>
  <c r="AC861" i="2"/>
  <c r="J861" i="2"/>
  <c r="B861" i="2"/>
  <c r="AG860" i="2"/>
  <c r="AF860" i="2"/>
  <c r="AC860" i="2"/>
  <c r="J860" i="2"/>
  <c r="B860" i="2"/>
  <c r="AG859" i="2"/>
  <c r="AF859" i="2"/>
  <c r="AC859" i="2"/>
  <c r="J859" i="2"/>
  <c r="B859" i="2"/>
  <c r="AG858" i="2"/>
  <c r="AC858" i="2" s="1"/>
  <c r="AF858" i="2"/>
  <c r="J858" i="2"/>
  <c r="B858" i="2"/>
  <c r="AG857" i="2"/>
  <c r="AC857" i="2" s="1"/>
  <c r="AF857" i="2"/>
  <c r="J857" i="2"/>
  <c r="B857" i="2"/>
  <c r="AG856" i="2"/>
  <c r="AC856" i="2" s="1"/>
  <c r="AF856" i="2"/>
  <c r="J856" i="2"/>
  <c r="B856" i="2"/>
  <c r="AG855" i="2"/>
  <c r="AF855" i="2"/>
  <c r="AC855" i="2"/>
  <c r="J855" i="2"/>
  <c r="B855" i="2"/>
  <c r="AG854" i="2"/>
  <c r="AC854" i="2" s="1"/>
  <c r="AF854" i="2"/>
  <c r="J854" i="2"/>
  <c r="B854" i="2"/>
  <c r="AG853" i="2"/>
  <c r="AC853" i="2" s="1"/>
  <c r="AF853" i="2"/>
  <c r="J853" i="2"/>
  <c r="B853" i="2"/>
  <c r="AG852" i="2"/>
  <c r="AC852" i="2" s="1"/>
  <c r="AF852" i="2"/>
  <c r="J852" i="2"/>
  <c r="B852" i="2"/>
  <c r="AG851" i="2"/>
  <c r="AC851" i="2" s="1"/>
  <c r="AF851" i="2"/>
  <c r="J851" i="2"/>
  <c r="B851" i="2"/>
  <c r="AG850" i="2"/>
  <c r="AC850" i="2" s="1"/>
  <c r="AF850" i="2"/>
  <c r="J850" i="2"/>
  <c r="B850" i="2"/>
  <c r="AG849" i="2"/>
  <c r="AC849" i="2" s="1"/>
  <c r="AF849" i="2"/>
  <c r="J849" i="2"/>
  <c r="B849" i="2"/>
  <c r="AG848" i="2"/>
  <c r="AF848" i="2"/>
  <c r="AC848" i="2"/>
  <c r="J848" i="2"/>
  <c r="B848" i="2"/>
  <c r="AG847" i="2"/>
  <c r="AC847" i="2" s="1"/>
  <c r="AF847" i="2"/>
  <c r="J847" i="2"/>
  <c r="B847" i="2"/>
  <c r="AG846" i="2"/>
  <c r="AC846" i="2" s="1"/>
  <c r="AF846" i="2"/>
  <c r="J846" i="2"/>
  <c r="B846" i="2"/>
  <c r="AG845" i="2"/>
  <c r="AF845" i="2"/>
  <c r="AC845" i="2"/>
  <c r="J845" i="2"/>
  <c r="B845" i="2"/>
  <c r="AG844" i="2"/>
  <c r="AF844" i="2"/>
  <c r="AC844" i="2"/>
  <c r="J844" i="2"/>
  <c r="B844" i="2"/>
  <c r="AG843" i="2"/>
  <c r="AF843" i="2"/>
  <c r="AC843" i="2"/>
  <c r="J843" i="2"/>
  <c r="B843" i="2"/>
  <c r="AG842" i="2"/>
  <c r="AC842" i="2" s="1"/>
  <c r="AF842" i="2"/>
  <c r="J842" i="2"/>
  <c r="B842" i="2"/>
  <c r="AG841" i="2"/>
  <c r="AF841" i="2"/>
  <c r="AC841" i="2"/>
  <c r="J841" i="2"/>
  <c r="B841" i="2"/>
  <c r="AG840" i="2"/>
  <c r="AF840" i="2"/>
  <c r="AC840" i="2"/>
  <c r="J840" i="2"/>
  <c r="B840" i="2"/>
  <c r="AG839" i="2"/>
  <c r="AF839" i="2"/>
  <c r="AC839" i="2"/>
  <c r="J839" i="2"/>
  <c r="B839" i="2"/>
  <c r="AG838" i="2"/>
  <c r="AC838" i="2" s="1"/>
  <c r="AF838" i="2"/>
  <c r="J838" i="2"/>
  <c r="B838" i="2"/>
  <c r="AG837" i="2"/>
  <c r="AC837" i="2" s="1"/>
  <c r="AF837" i="2"/>
  <c r="J837" i="2"/>
  <c r="B837" i="2"/>
  <c r="AG836" i="2"/>
  <c r="AC836" i="2" s="1"/>
  <c r="AF836" i="2"/>
  <c r="J836" i="2"/>
  <c r="B836" i="2"/>
  <c r="AG835" i="2"/>
  <c r="AC835" i="2" s="1"/>
  <c r="AF835" i="2"/>
  <c r="J835" i="2"/>
  <c r="B835" i="2"/>
  <c r="AG834" i="2"/>
  <c r="AC834" i="2" s="1"/>
  <c r="AF834" i="2"/>
  <c r="J834" i="2"/>
  <c r="B834" i="2"/>
  <c r="AG833" i="2"/>
  <c r="AC833" i="2" s="1"/>
  <c r="AF833" i="2"/>
  <c r="J833" i="2"/>
  <c r="B833" i="2"/>
  <c r="AG832" i="2"/>
  <c r="AF832" i="2"/>
  <c r="AC832" i="2"/>
  <c r="J832" i="2"/>
  <c r="B832" i="2"/>
  <c r="AG831" i="2"/>
  <c r="AF831" i="2"/>
  <c r="AC831" i="2"/>
  <c r="J831" i="2"/>
  <c r="B831" i="2"/>
  <c r="AG830" i="2"/>
  <c r="AC830" i="2" s="1"/>
  <c r="AF830" i="2"/>
  <c r="J830" i="2"/>
  <c r="B830" i="2"/>
  <c r="AG829" i="2"/>
  <c r="AF829" i="2"/>
  <c r="AC829" i="2"/>
  <c r="J829" i="2"/>
  <c r="B829" i="2"/>
  <c r="AG828" i="2"/>
  <c r="AF828" i="2"/>
  <c r="AC828" i="2"/>
  <c r="J828" i="2"/>
  <c r="B828" i="2"/>
  <c r="AG827" i="2"/>
  <c r="AC827" i="2" s="1"/>
  <c r="AF827" i="2"/>
  <c r="J827" i="2"/>
  <c r="B827" i="2"/>
  <c r="AG826" i="2"/>
  <c r="AC826" i="2" s="1"/>
  <c r="AF826" i="2"/>
  <c r="J826" i="2"/>
  <c r="B826" i="2"/>
  <c r="AG825" i="2"/>
  <c r="AF825" i="2"/>
  <c r="AC825" i="2"/>
  <c r="J825" i="2"/>
  <c r="B825" i="2"/>
  <c r="AG824" i="2"/>
  <c r="AC824" i="2" s="1"/>
  <c r="AF824" i="2"/>
  <c r="J824" i="2"/>
  <c r="B824" i="2"/>
  <c r="AG823" i="2"/>
  <c r="AC823" i="2" s="1"/>
  <c r="AF823" i="2"/>
  <c r="J823" i="2"/>
  <c r="B823" i="2"/>
  <c r="AG822" i="2"/>
  <c r="AF822" i="2"/>
  <c r="AC822" i="2"/>
  <c r="J822" i="2"/>
  <c r="B822" i="2"/>
  <c r="AG821" i="2"/>
  <c r="AC821" i="2" s="1"/>
  <c r="AF821" i="2"/>
  <c r="J821" i="2"/>
  <c r="B821" i="2"/>
  <c r="AG820" i="2"/>
  <c r="AF820" i="2"/>
  <c r="AC820" i="2"/>
  <c r="J820" i="2"/>
  <c r="B820" i="2"/>
  <c r="AG819" i="2"/>
  <c r="AC819" i="2" s="1"/>
  <c r="AF819" i="2"/>
  <c r="J819" i="2"/>
  <c r="B819" i="2"/>
  <c r="AG818" i="2"/>
  <c r="AC818" i="2" s="1"/>
  <c r="AF818" i="2"/>
  <c r="J818" i="2"/>
  <c r="B818" i="2"/>
  <c r="AG817" i="2"/>
  <c r="AF817" i="2"/>
  <c r="AC817" i="2"/>
  <c r="J817" i="2"/>
  <c r="B817" i="2"/>
  <c r="AG816" i="2"/>
  <c r="AC816" i="2" s="1"/>
  <c r="AF816" i="2"/>
  <c r="J816" i="2"/>
  <c r="B816" i="2"/>
  <c r="AG815" i="2"/>
  <c r="AC815" i="2" s="1"/>
  <c r="AF815" i="2"/>
  <c r="J815" i="2"/>
  <c r="B815" i="2"/>
  <c r="AG814" i="2"/>
  <c r="AC814" i="2" s="1"/>
  <c r="AF814" i="2"/>
  <c r="J814" i="2"/>
  <c r="B814" i="2"/>
  <c r="AG813" i="2"/>
  <c r="AF813" i="2"/>
  <c r="AC813" i="2"/>
  <c r="J813" i="2"/>
  <c r="B813" i="2"/>
  <c r="AG812" i="2"/>
  <c r="AF812" i="2"/>
  <c r="AC812" i="2"/>
  <c r="J812" i="2"/>
  <c r="B812" i="2"/>
  <c r="AG811" i="2"/>
  <c r="AC811" i="2" s="1"/>
  <c r="AF811" i="2"/>
  <c r="J811" i="2"/>
  <c r="B811" i="2"/>
  <c r="AG810" i="2"/>
  <c r="AF810" i="2"/>
  <c r="AC810" i="2"/>
  <c r="J810" i="2"/>
  <c r="B810" i="2"/>
  <c r="AG809" i="2"/>
  <c r="AF809" i="2"/>
  <c r="AC809" i="2"/>
  <c r="J809" i="2"/>
  <c r="B809" i="2"/>
  <c r="AG808" i="2"/>
  <c r="AC808" i="2" s="1"/>
  <c r="AF808" i="2"/>
  <c r="J808" i="2"/>
  <c r="B808" i="2"/>
  <c r="AG807" i="2"/>
  <c r="AC807" i="2" s="1"/>
  <c r="AF807" i="2"/>
  <c r="J807" i="2"/>
  <c r="B807" i="2"/>
  <c r="AG806" i="2"/>
  <c r="AF806" i="2"/>
  <c r="AC806" i="2"/>
  <c r="J806" i="2"/>
  <c r="B806" i="2"/>
  <c r="AG805" i="2"/>
  <c r="AC805" i="2" s="1"/>
  <c r="AF805" i="2"/>
  <c r="J805" i="2"/>
  <c r="B805" i="2"/>
  <c r="AG804" i="2"/>
  <c r="AF804" i="2"/>
  <c r="AC804" i="2"/>
  <c r="J804" i="2"/>
  <c r="B804" i="2"/>
  <c r="AG803" i="2"/>
  <c r="AC803" i="2" s="1"/>
  <c r="AF803" i="2"/>
  <c r="J803" i="2"/>
  <c r="B803" i="2"/>
  <c r="AG802" i="2"/>
  <c r="AC802" i="2" s="1"/>
  <c r="AF802" i="2"/>
  <c r="J802" i="2"/>
  <c r="B802" i="2"/>
  <c r="AG801" i="2"/>
  <c r="AC801" i="2" s="1"/>
  <c r="AF801" i="2"/>
  <c r="J801" i="2"/>
  <c r="B801" i="2"/>
  <c r="AG800" i="2"/>
  <c r="AC800" i="2" s="1"/>
  <c r="AF800" i="2"/>
  <c r="J800" i="2"/>
  <c r="B800" i="2"/>
  <c r="AG799" i="2"/>
  <c r="AC799" i="2" s="1"/>
  <c r="AF799" i="2"/>
  <c r="J799" i="2"/>
  <c r="B799" i="2"/>
  <c r="AG798" i="2"/>
  <c r="AC798" i="2" s="1"/>
  <c r="AF798" i="2"/>
  <c r="J798" i="2"/>
  <c r="B798" i="2"/>
  <c r="AG797" i="2"/>
  <c r="AC797" i="2" s="1"/>
  <c r="AF797" i="2"/>
  <c r="J797" i="2"/>
  <c r="B797" i="2"/>
  <c r="AG796" i="2"/>
  <c r="AF796" i="2"/>
  <c r="AC796" i="2"/>
  <c r="J796" i="2"/>
  <c r="B796" i="2"/>
  <c r="AG795" i="2"/>
  <c r="AC795" i="2" s="1"/>
  <c r="AF795" i="2"/>
  <c r="J795" i="2"/>
  <c r="B795" i="2"/>
  <c r="AG794" i="2"/>
  <c r="AF794" i="2"/>
  <c r="AC794" i="2"/>
  <c r="J794" i="2"/>
  <c r="B794" i="2"/>
  <c r="AG793" i="2"/>
  <c r="AF793" i="2"/>
  <c r="AC793" i="2"/>
  <c r="J793" i="2"/>
  <c r="B793" i="2"/>
  <c r="AG792" i="2"/>
  <c r="AF792" i="2"/>
  <c r="AC792" i="2"/>
  <c r="J792" i="2"/>
  <c r="B792" i="2"/>
  <c r="AG791" i="2"/>
  <c r="AF791" i="2"/>
  <c r="AC791" i="2"/>
  <c r="J791" i="2"/>
  <c r="B791" i="2"/>
  <c r="AG790" i="2"/>
  <c r="AC790" i="2" s="1"/>
  <c r="AF790" i="2"/>
  <c r="J790" i="2"/>
  <c r="B790" i="2"/>
  <c r="AG789" i="2"/>
  <c r="AC789" i="2" s="1"/>
  <c r="AF789" i="2"/>
  <c r="J789" i="2"/>
  <c r="B789" i="2"/>
  <c r="AG788" i="2"/>
  <c r="AF788" i="2"/>
  <c r="AC788" i="2"/>
  <c r="J788" i="2"/>
  <c r="B788" i="2"/>
  <c r="AG787" i="2"/>
  <c r="AC787" i="2" s="1"/>
  <c r="AF787" i="2"/>
  <c r="J787" i="2"/>
  <c r="B787" i="2"/>
  <c r="AG786" i="2"/>
  <c r="AC786" i="2" s="1"/>
  <c r="AF786" i="2"/>
  <c r="J786" i="2"/>
  <c r="B786" i="2"/>
  <c r="AG785" i="2"/>
  <c r="AC785" i="2" s="1"/>
  <c r="AF785" i="2"/>
  <c r="J785" i="2"/>
  <c r="B785" i="2"/>
  <c r="AG784" i="2"/>
  <c r="AC784" i="2" s="1"/>
  <c r="AF784" i="2"/>
  <c r="J784" i="2"/>
  <c r="B784" i="2"/>
  <c r="AG783" i="2"/>
  <c r="AC783" i="2" s="1"/>
  <c r="AF783" i="2"/>
  <c r="J783" i="2"/>
  <c r="B783" i="2"/>
  <c r="AG782" i="2"/>
  <c r="AC782" i="2" s="1"/>
  <c r="AF782" i="2"/>
  <c r="J782" i="2"/>
  <c r="B782" i="2"/>
  <c r="AG781" i="2"/>
  <c r="AF781" i="2"/>
  <c r="AC781" i="2"/>
  <c r="J781" i="2"/>
  <c r="B781" i="2"/>
  <c r="AG780" i="2"/>
  <c r="AF780" i="2"/>
  <c r="AC780" i="2"/>
  <c r="J780" i="2"/>
  <c r="B780" i="2"/>
  <c r="AG779" i="2"/>
  <c r="AC779" i="2" s="1"/>
  <c r="AF779" i="2"/>
  <c r="J779" i="2"/>
  <c r="B779" i="2"/>
  <c r="AG778" i="2"/>
  <c r="AF778" i="2"/>
  <c r="AC778" i="2"/>
  <c r="J778" i="2"/>
  <c r="B778" i="2"/>
  <c r="AG777" i="2"/>
  <c r="AF777" i="2"/>
  <c r="AC777" i="2"/>
  <c r="J777" i="2"/>
  <c r="B777" i="2"/>
  <c r="AG776" i="2"/>
  <c r="AC776" i="2" s="1"/>
  <c r="AF776" i="2"/>
  <c r="J776" i="2"/>
  <c r="B776" i="2"/>
  <c r="AG775" i="2"/>
  <c r="AC775" i="2" s="1"/>
  <c r="AF775" i="2"/>
  <c r="J775" i="2"/>
  <c r="B775" i="2"/>
  <c r="AG774" i="2"/>
  <c r="AC774" i="2" s="1"/>
  <c r="AF774" i="2"/>
  <c r="J774" i="2"/>
  <c r="B774" i="2"/>
  <c r="AG773" i="2"/>
  <c r="AC773" i="2" s="1"/>
  <c r="AF773" i="2"/>
  <c r="J773" i="2"/>
  <c r="B773" i="2"/>
  <c r="AG772" i="2"/>
  <c r="AF772" i="2"/>
  <c r="AC772" i="2"/>
  <c r="J772" i="2"/>
  <c r="B772" i="2"/>
  <c r="AG771" i="2"/>
  <c r="AC771" i="2" s="1"/>
  <c r="AF771" i="2"/>
  <c r="J771" i="2"/>
  <c r="B771" i="2"/>
  <c r="AG770" i="2"/>
  <c r="AC770" i="2" s="1"/>
  <c r="AF770" i="2"/>
  <c r="J770" i="2"/>
  <c r="B770" i="2"/>
  <c r="AG769" i="2"/>
  <c r="AC769" i="2" s="1"/>
  <c r="AF769" i="2"/>
  <c r="J769" i="2"/>
  <c r="B769" i="2"/>
  <c r="AG768" i="2"/>
  <c r="AC768" i="2" s="1"/>
  <c r="AF768" i="2"/>
  <c r="J768" i="2"/>
  <c r="B768" i="2"/>
  <c r="AG767" i="2"/>
  <c r="AF767" i="2"/>
  <c r="AC767" i="2"/>
  <c r="J767" i="2"/>
  <c r="B767" i="2"/>
  <c r="AG766" i="2"/>
  <c r="AC766" i="2" s="1"/>
  <c r="AF766" i="2"/>
  <c r="J766" i="2"/>
  <c r="B766" i="2"/>
  <c r="AG765" i="2"/>
  <c r="AC765" i="2" s="1"/>
  <c r="AF765" i="2"/>
  <c r="J765" i="2"/>
  <c r="B765" i="2"/>
  <c r="AG764" i="2"/>
  <c r="AF764" i="2"/>
  <c r="AC764" i="2"/>
  <c r="J764" i="2"/>
  <c r="B764" i="2"/>
  <c r="AG763" i="2"/>
  <c r="AC763" i="2" s="1"/>
  <c r="AF763" i="2"/>
  <c r="J763" i="2"/>
  <c r="B763" i="2"/>
  <c r="AG762" i="2"/>
  <c r="AF762" i="2"/>
  <c r="AC762" i="2"/>
  <c r="J762" i="2"/>
  <c r="B762" i="2"/>
  <c r="AG761" i="2"/>
  <c r="AF761" i="2"/>
  <c r="AC761" i="2"/>
  <c r="J761" i="2"/>
  <c r="B761" i="2"/>
  <c r="AG760" i="2"/>
  <c r="AC760" i="2" s="1"/>
  <c r="AF760" i="2"/>
  <c r="J760" i="2"/>
  <c r="B760" i="2"/>
  <c r="AG759" i="2"/>
  <c r="AC759" i="2" s="1"/>
  <c r="AF759" i="2"/>
  <c r="J759" i="2"/>
  <c r="B759" i="2"/>
  <c r="AG758" i="2"/>
  <c r="AC758" i="2" s="1"/>
  <c r="AF758" i="2"/>
  <c r="J758" i="2"/>
  <c r="B758" i="2"/>
  <c r="AG757" i="2"/>
  <c r="AC757" i="2" s="1"/>
  <c r="AF757" i="2"/>
  <c r="J757" i="2"/>
  <c r="B757" i="2"/>
  <c r="AG756" i="2"/>
  <c r="AF756" i="2"/>
  <c r="AC756" i="2"/>
  <c r="J756" i="2"/>
  <c r="B756" i="2"/>
  <c r="AG755" i="2"/>
  <c r="AC755" i="2" s="1"/>
  <c r="AF755" i="2"/>
  <c r="J755" i="2"/>
  <c r="B755" i="2"/>
  <c r="AG754" i="2"/>
  <c r="AC754" i="2" s="1"/>
  <c r="AF754" i="2"/>
  <c r="J754" i="2"/>
  <c r="B754" i="2"/>
  <c r="AG753" i="2"/>
  <c r="AC753" i="2" s="1"/>
  <c r="AF753" i="2"/>
  <c r="J753" i="2"/>
  <c r="B753" i="2"/>
  <c r="AG752" i="2"/>
  <c r="AC752" i="2" s="1"/>
  <c r="AF752" i="2"/>
  <c r="J752" i="2"/>
  <c r="B752" i="2"/>
  <c r="AG751" i="2"/>
  <c r="AC751" i="2" s="1"/>
  <c r="AF751" i="2"/>
  <c r="J751" i="2"/>
  <c r="B751" i="2"/>
  <c r="AG750" i="2"/>
  <c r="AC750" i="2" s="1"/>
  <c r="AF750" i="2"/>
  <c r="J750" i="2"/>
  <c r="B750" i="2"/>
  <c r="AG749" i="2"/>
  <c r="AF749" i="2"/>
  <c r="AC749" i="2"/>
  <c r="J749" i="2"/>
  <c r="B749" i="2"/>
  <c r="AG748" i="2"/>
  <c r="AF748" i="2"/>
  <c r="AC748" i="2"/>
  <c r="J748" i="2"/>
  <c r="B748" i="2"/>
  <c r="AG747" i="2"/>
  <c r="AC747" i="2" s="1"/>
  <c r="AF747" i="2"/>
  <c r="J747" i="2"/>
  <c r="B747" i="2"/>
  <c r="AG746" i="2"/>
  <c r="AF746" i="2"/>
  <c r="AC746" i="2"/>
  <c r="J746" i="2"/>
  <c r="B746" i="2"/>
  <c r="AG745" i="2"/>
  <c r="AF745" i="2"/>
  <c r="AC745" i="2"/>
  <c r="J745" i="2"/>
  <c r="B745" i="2"/>
  <c r="AG744" i="2"/>
  <c r="AC744" i="2" s="1"/>
  <c r="AF744" i="2"/>
  <c r="J744" i="2"/>
  <c r="B744" i="2"/>
  <c r="AG743" i="2"/>
  <c r="AC743" i="2" s="1"/>
  <c r="AF743" i="2"/>
  <c r="J743" i="2"/>
  <c r="B743" i="2"/>
  <c r="AG742" i="2"/>
  <c r="AC742" i="2" s="1"/>
  <c r="AF742" i="2"/>
  <c r="J742" i="2"/>
  <c r="B742" i="2"/>
  <c r="AG741" i="2"/>
  <c r="AC741" i="2" s="1"/>
  <c r="AF741" i="2"/>
  <c r="J741" i="2"/>
  <c r="B741" i="2"/>
  <c r="AG740" i="2"/>
  <c r="AC740" i="2" s="1"/>
  <c r="AF740" i="2"/>
  <c r="J740" i="2"/>
  <c r="B740" i="2"/>
  <c r="AG739" i="2"/>
  <c r="AC739" i="2" s="1"/>
  <c r="AF739" i="2"/>
  <c r="J739" i="2"/>
  <c r="B739" i="2"/>
  <c r="AG738" i="2"/>
  <c r="AC738" i="2" s="1"/>
  <c r="AF738" i="2"/>
  <c r="J738" i="2"/>
  <c r="B738" i="2"/>
  <c r="AG737" i="2"/>
  <c r="AC737" i="2" s="1"/>
  <c r="AF737" i="2"/>
  <c r="J737" i="2"/>
  <c r="B737" i="2"/>
  <c r="AG736" i="2"/>
  <c r="AC736" i="2" s="1"/>
  <c r="AF736" i="2"/>
  <c r="J736" i="2"/>
  <c r="B736" i="2"/>
  <c r="AG735" i="2"/>
  <c r="AC735" i="2" s="1"/>
  <c r="AF735" i="2"/>
  <c r="J735" i="2"/>
  <c r="B735" i="2"/>
  <c r="AG734" i="2"/>
  <c r="AC734" i="2" s="1"/>
  <c r="AF734" i="2"/>
  <c r="J734" i="2"/>
  <c r="B734" i="2"/>
  <c r="AG733" i="2"/>
  <c r="AF733" i="2"/>
  <c r="AC733" i="2"/>
  <c r="J733" i="2"/>
  <c r="B733" i="2"/>
  <c r="AG732" i="2"/>
  <c r="AF732" i="2"/>
  <c r="AC732" i="2"/>
  <c r="J732" i="2"/>
  <c r="B732" i="2"/>
  <c r="AG731" i="2"/>
  <c r="AC731" i="2" s="1"/>
  <c r="AF731" i="2"/>
  <c r="J731" i="2"/>
  <c r="B731" i="2"/>
  <c r="AG730" i="2"/>
  <c r="AF730" i="2"/>
  <c r="AC730" i="2"/>
  <c r="J730" i="2"/>
  <c r="B730" i="2"/>
  <c r="AG729" i="2"/>
  <c r="AF729" i="2"/>
  <c r="AC729" i="2"/>
  <c r="J729" i="2"/>
  <c r="B729" i="2"/>
  <c r="AG728" i="2"/>
  <c r="AC728" i="2" s="1"/>
  <c r="AF728" i="2"/>
  <c r="J728" i="2"/>
  <c r="B728" i="2"/>
  <c r="AG727" i="2"/>
  <c r="AC727" i="2" s="1"/>
  <c r="AF727" i="2"/>
  <c r="J727" i="2"/>
  <c r="B727" i="2"/>
  <c r="AG726" i="2"/>
  <c r="AF726" i="2"/>
  <c r="AC726" i="2"/>
  <c r="J726" i="2"/>
  <c r="B726" i="2"/>
  <c r="AG725" i="2"/>
  <c r="AC725" i="2" s="1"/>
  <c r="AF725" i="2"/>
  <c r="J725" i="2"/>
  <c r="B725" i="2"/>
  <c r="AG724" i="2"/>
  <c r="AC724" i="2" s="1"/>
  <c r="AF724" i="2"/>
  <c r="J724" i="2"/>
  <c r="B724" i="2"/>
  <c r="AG723" i="2"/>
  <c r="AC723" i="2" s="1"/>
  <c r="AF723" i="2"/>
  <c r="J723" i="2"/>
  <c r="B723" i="2"/>
  <c r="AG722" i="2"/>
  <c r="AC722" i="2" s="1"/>
  <c r="AF722" i="2"/>
  <c r="J722" i="2"/>
  <c r="B722" i="2"/>
  <c r="AG721" i="2"/>
  <c r="AC721" i="2" s="1"/>
  <c r="AF721" i="2"/>
  <c r="J721" i="2"/>
  <c r="B721" i="2"/>
  <c r="AG720" i="2"/>
  <c r="AC720" i="2" s="1"/>
  <c r="AF720" i="2"/>
  <c r="J720" i="2"/>
  <c r="B720" i="2"/>
  <c r="AG719" i="2"/>
  <c r="AC719" i="2" s="1"/>
  <c r="AF719" i="2"/>
  <c r="J719" i="2"/>
  <c r="B719" i="2"/>
  <c r="AG718" i="2"/>
  <c r="AC718" i="2" s="1"/>
  <c r="AF718" i="2"/>
  <c r="J718" i="2"/>
  <c r="B718" i="2"/>
  <c r="AG717" i="2"/>
  <c r="AF717" i="2"/>
  <c r="AC717" i="2"/>
  <c r="J717" i="2"/>
  <c r="B717" i="2"/>
  <c r="AG716" i="2"/>
  <c r="AF716" i="2"/>
  <c r="AC716" i="2"/>
  <c r="J716" i="2"/>
  <c r="B716" i="2"/>
  <c r="AG715" i="2"/>
  <c r="AC715" i="2" s="1"/>
  <c r="AF715" i="2"/>
  <c r="J715" i="2"/>
  <c r="B715" i="2"/>
  <c r="AG714" i="2"/>
  <c r="AF714" i="2"/>
  <c r="AC714" i="2"/>
  <c r="J714" i="2"/>
  <c r="B714" i="2"/>
  <c r="AG713" i="2"/>
  <c r="AF713" i="2"/>
  <c r="AC713" i="2"/>
  <c r="J713" i="2"/>
  <c r="B713" i="2"/>
  <c r="AG712" i="2"/>
  <c r="AF712" i="2"/>
  <c r="AC712" i="2"/>
  <c r="J712" i="2"/>
  <c r="B712" i="2"/>
  <c r="AG711" i="2"/>
  <c r="AC711" i="2" s="1"/>
  <c r="AF711" i="2"/>
  <c r="J711" i="2"/>
  <c r="B711" i="2"/>
  <c r="AG710" i="2"/>
  <c r="AC710" i="2" s="1"/>
  <c r="AF710" i="2"/>
  <c r="J710" i="2"/>
  <c r="B710" i="2"/>
  <c r="AG709" i="2"/>
  <c r="AF709" i="2"/>
  <c r="AC709" i="2"/>
  <c r="J709" i="2"/>
  <c r="B709" i="2"/>
  <c r="AG708" i="2"/>
  <c r="AC708" i="2" s="1"/>
  <c r="AF708" i="2"/>
  <c r="J708" i="2"/>
  <c r="B708" i="2"/>
  <c r="AG707" i="2"/>
  <c r="AC707" i="2" s="1"/>
  <c r="AF707" i="2"/>
  <c r="J707" i="2"/>
  <c r="B707" i="2"/>
  <c r="AG706" i="2"/>
  <c r="AC706" i="2" s="1"/>
  <c r="AF706" i="2"/>
  <c r="J706" i="2"/>
  <c r="B706" i="2"/>
  <c r="AG705" i="2"/>
  <c r="AC705" i="2" s="1"/>
  <c r="AF705" i="2"/>
  <c r="J705" i="2"/>
  <c r="B705" i="2"/>
  <c r="AG704" i="2"/>
  <c r="AC704" i="2" s="1"/>
  <c r="AF704" i="2"/>
  <c r="J704" i="2"/>
  <c r="B704" i="2"/>
  <c r="AG703" i="2"/>
  <c r="AC703" i="2" s="1"/>
  <c r="AF703" i="2"/>
  <c r="J703" i="2"/>
  <c r="B703" i="2"/>
  <c r="AG702" i="2"/>
  <c r="AC702" i="2" s="1"/>
  <c r="AF702" i="2"/>
  <c r="J702" i="2"/>
  <c r="B702" i="2"/>
  <c r="AG701" i="2"/>
  <c r="AC701" i="2" s="1"/>
  <c r="AF701" i="2"/>
  <c r="J701" i="2"/>
  <c r="B701" i="2"/>
  <c r="AG700" i="2"/>
  <c r="AF700" i="2"/>
  <c r="AC700" i="2"/>
  <c r="J700" i="2"/>
  <c r="B700" i="2"/>
  <c r="AG699" i="2"/>
  <c r="AC699" i="2" s="1"/>
  <c r="AF699" i="2"/>
  <c r="J699" i="2"/>
  <c r="B699" i="2"/>
  <c r="AG698" i="2"/>
  <c r="AF698" i="2"/>
  <c r="AC698" i="2"/>
  <c r="J698" i="2"/>
  <c r="B698" i="2"/>
  <c r="AG697" i="2"/>
  <c r="AF697" i="2"/>
  <c r="AC697" i="2"/>
  <c r="J697" i="2"/>
  <c r="B697" i="2"/>
  <c r="AG696" i="2"/>
  <c r="AC696" i="2" s="1"/>
  <c r="AF696" i="2"/>
  <c r="J696" i="2"/>
  <c r="B696" i="2"/>
  <c r="AG695" i="2"/>
  <c r="AC695" i="2" s="1"/>
  <c r="AF695" i="2"/>
  <c r="J695" i="2"/>
  <c r="B695" i="2"/>
  <c r="AG694" i="2"/>
  <c r="AF694" i="2"/>
  <c r="AC694" i="2"/>
  <c r="J694" i="2"/>
  <c r="B694" i="2"/>
  <c r="AG693" i="2"/>
  <c r="AC693" i="2" s="1"/>
  <c r="AF693" i="2"/>
  <c r="J693" i="2"/>
  <c r="B693" i="2"/>
  <c r="AG692" i="2"/>
  <c r="AF692" i="2"/>
  <c r="AC692" i="2"/>
  <c r="J692" i="2"/>
  <c r="B692" i="2"/>
  <c r="AG691" i="2"/>
  <c r="AF691" i="2"/>
  <c r="AC691" i="2"/>
  <c r="J691" i="2"/>
  <c r="B691" i="2"/>
  <c r="AG690" i="2"/>
  <c r="AF690" i="2"/>
  <c r="AC690" i="2"/>
  <c r="J690" i="2"/>
  <c r="B690" i="2"/>
  <c r="AG689" i="2"/>
  <c r="AC689" i="2" s="1"/>
  <c r="AF689" i="2"/>
  <c r="J689" i="2"/>
  <c r="B689" i="2"/>
  <c r="AG688" i="2"/>
  <c r="AC688" i="2" s="1"/>
  <c r="AF688" i="2"/>
  <c r="J688" i="2"/>
  <c r="B688" i="2"/>
  <c r="AG687" i="2"/>
  <c r="AC687" i="2" s="1"/>
  <c r="AF687" i="2"/>
  <c r="J687" i="2"/>
  <c r="B687" i="2"/>
  <c r="AG686" i="2"/>
  <c r="AC686" i="2" s="1"/>
  <c r="AF686" i="2"/>
  <c r="J686" i="2"/>
  <c r="B686" i="2"/>
  <c r="AG685" i="2"/>
  <c r="AC685" i="2" s="1"/>
  <c r="AF685" i="2"/>
  <c r="J685" i="2"/>
  <c r="B685" i="2"/>
  <c r="AG684" i="2"/>
  <c r="AC684" i="2" s="1"/>
  <c r="AF684" i="2"/>
  <c r="J684" i="2"/>
  <c r="B684" i="2"/>
  <c r="AG683" i="2"/>
  <c r="AC683" i="2" s="1"/>
  <c r="AF683" i="2"/>
  <c r="J683" i="2"/>
  <c r="B683" i="2"/>
  <c r="AG682" i="2"/>
  <c r="AC682" i="2" s="1"/>
  <c r="AF682" i="2"/>
  <c r="J682" i="2"/>
  <c r="B682" i="2"/>
  <c r="AG681" i="2"/>
  <c r="AC681" i="2" s="1"/>
  <c r="AF681" i="2"/>
  <c r="J681" i="2"/>
  <c r="B681" i="2"/>
  <c r="AG680" i="2"/>
  <c r="AC680" i="2" s="1"/>
  <c r="AF680" i="2"/>
  <c r="J680" i="2"/>
  <c r="B680" i="2"/>
  <c r="AG679" i="2"/>
  <c r="AF679" i="2"/>
  <c r="AC679" i="2"/>
  <c r="J679" i="2"/>
  <c r="B679" i="2"/>
  <c r="AG678" i="2"/>
  <c r="AF678" i="2"/>
  <c r="AC678" i="2"/>
  <c r="J678" i="2"/>
  <c r="B678" i="2"/>
  <c r="AG677" i="2"/>
  <c r="AC677" i="2" s="1"/>
  <c r="AF677" i="2"/>
  <c r="J677" i="2"/>
  <c r="B677" i="2"/>
  <c r="AG676" i="2"/>
  <c r="AF676" i="2"/>
  <c r="AC676" i="2"/>
  <c r="J676" i="2"/>
  <c r="B676" i="2"/>
  <c r="AG675" i="2"/>
  <c r="AF675" i="2"/>
  <c r="AC675" i="2"/>
  <c r="J675" i="2"/>
  <c r="B675" i="2"/>
  <c r="AG674" i="2"/>
  <c r="AF674" i="2"/>
  <c r="AC674" i="2"/>
  <c r="J674" i="2"/>
  <c r="B674" i="2"/>
  <c r="AG673" i="2"/>
  <c r="AC673" i="2" s="1"/>
  <c r="AF673" i="2"/>
  <c r="J673" i="2"/>
  <c r="B673" i="2"/>
  <c r="AG672" i="2"/>
  <c r="AC672" i="2" s="1"/>
  <c r="AF672" i="2"/>
  <c r="J672" i="2"/>
  <c r="B672" i="2"/>
  <c r="AG671" i="2"/>
  <c r="AF671" i="2"/>
  <c r="AC671" i="2"/>
  <c r="J671" i="2"/>
  <c r="B671" i="2"/>
  <c r="AG670" i="2"/>
  <c r="AC670" i="2" s="1"/>
  <c r="AF670" i="2"/>
  <c r="J670" i="2"/>
  <c r="B670" i="2"/>
  <c r="AG669" i="2"/>
  <c r="AC669" i="2" s="1"/>
  <c r="AF669" i="2"/>
  <c r="J669" i="2"/>
  <c r="B669" i="2"/>
  <c r="AG668" i="2"/>
  <c r="AC668" i="2" s="1"/>
  <c r="AF668" i="2"/>
  <c r="J668" i="2"/>
  <c r="B668" i="2"/>
  <c r="AG667" i="2"/>
  <c r="AC667" i="2" s="1"/>
  <c r="AF667" i="2"/>
  <c r="J667" i="2"/>
  <c r="B667" i="2"/>
  <c r="AG666" i="2"/>
  <c r="AC666" i="2" s="1"/>
  <c r="AF666" i="2"/>
  <c r="J666" i="2"/>
  <c r="B666" i="2"/>
  <c r="AG665" i="2"/>
  <c r="AC665" i="2" s="1"/>
  <c r="AF665" i="2"/>
  <c r="J665" i="2"/>
  <c r="B665" i="2"/>
  <c r="AG664" i="2"/>
  <c r="AC664" i="2" s="1"/>
  <c r="AF664" i="2"/>
  <c r="J664" i="2"/>
  <c r="B664" i="2"/>
  <c r="AG663" i="2"/>
  <c r="AF663" i="2"/>
  <c r="AC663" i="2"/>
  <c r="J663" i="2"/>
  <c r="B663" i="2"/>
  <c r="AG662" i="2"/>
  <c r="AC662" i="2" s="1"/>
  <c r="AF662" i="2"/>
  <c r="J662" i="2"/>
  <c r="B662" i="2"/>
  <c r="AG661" i="2"/>
  <c r="AC661" i="2" s="1"/>
  <c r="AF661" i="2"/>
  <c r="J661" i="2"/>
  <c r="B661" i="2"/>
  <c r="AG660" i="2"/>
  <c r="AF660" i="2"/>
  <c r="AC660" i="2"/>
  <c r="J660" i="2"/>
  <c r="B660" i="2"/>
  <c r="AG659" i="2"/>
  <c r="AF659" i="2"/>
  <c r="AC659" i="2"/>
  <c r="J659" i="2"/>
  <c r="B659" i="2"/>
  <c r="AG658" i="2"/>
  <c r="AF658" i="2"/>
  <c r="AC658" i="2"/>
  <c r="J658" i="2"/>
  <c r="B658" i="2"/>
  <c r="AG657" i="2"/>
  <c r="AF657" i="2"/>
  <c r="AC657" i="2"/>
  <c r="J657" i="2"/>
  <c r="B657" i="2"/>
  <c r="AG656" i="2"/>
  <c r="AC656" i="2" s="1"/>
  <c r="AF656" i="2"/>
  <c r="J656" i="2"/>
  <c r="B656" i="2"/>
  <c r="AG655" i="2"/>
  <c r="AC655" i="2" s="1"/>
  <c r="AF655" i="2"/>
  <c r="J655" i="2"/>
  <c r="B655" i="2"/>
  <c r="AG654" i="2"/>
  <c r="AF654" i="2"/>
  <c r="AC654" i="2"/>
  <c r="J654" i="2"/>
  <c r="B654" i="2"/>
  <c r="AG653" i="2"/>
  <c r="AC653" i="2" s="1"/>
  <c r="AF653" i="2"/>
  <c r="J653" i="2"/>
  <c r="B653" i="2"/>
  <c r="AG652" i="2"/>
  <c r="AC652" i="2" s="1"/>
  <c r="AF652" i="2"/>
  <c r="J652" i="2"/>
  <c r="B652" i="2"/>
  <c r="AG651" i="2"/>
  <c r="AF651" i="2"/>
  <c r="AC651" i="2"/>
  <c r="J651" i="2"/>
  <c r="B651" i="2"/>
  <c r="AG650" i="2"/>
  <c r="AC650" i="2" s="1"/>
  <c r="AF650" i="2"/>
  <c r="J650" i="2"/>
  <c r="B650" i="2"/>
  <c r="AG649" i="2"/>
  <c r="AF649" i="2"/>
  <c r="AC649" i="2"/>
  <c r="J649" i="2"/>
  <c r="B649" i="2"/>
  <c r="AG648" i="2"/>
  <c r="AC648" i="2" s="1"/>
  <c r="AF648" i="2"/>
  <c r="J648" i="2"/>
  <c r="B648" i="2"/>
  <c r="AG647" i="2"/>
  <c r="AF647" i="2"/>
  <c r="AC647" i="2"/>
  <c r="J647" i="2"/>
  <c r="B647" i="2"/>
  <c r="AG646" i="2"/>
  <c r="AF646" i="2"/>
  <c r="AC646" i="2"/>
  <c r="J646" i="2"/>
  <c r="B646" i="2"/>
  <c r="AG645" i="2"/>
  <c r="AC645" i="2" s="1"/>
  <c r="AF645" i="2"/>
  <c r="J645" i="2"/>
  <c r="B645" i="2"/>
  <c r="AG644" i="2"/>
  <c r="AF644" i="2"/>
  <c r="AC644" i="2"/>
  <c r="J644" i="2"/>
  <c r="B644" i="2"/>
  <c r="AG643" i="2"/>
  <c r="AF643" i="2"/>
  <c r="AC643" i="2"/>
  <c r="J643" i="2"/>
  <c r="B643" i="2"/>
  <c r="AG642" i="2"/>
  <c r="AC642" i="2" s="1"/>
  <c r="AF642" i="2"/>
  <c r="J642" i="2"/>
  <c r="B642" i="2"/>
  <c r="AG641" i="2"/>
  <c r="AC641" i="2" s="1"/>
  <c r="AF641" i="2"/>
  <c r="J641" i="2"/>
  <c r="B641" i="2"/>
  <c r="AG640" i="2"/>
  <c r="AC640" i="2" s="1"/>
  <c r="AF640" i="2"/>
  <c r="J640" i="2"/>
  <c r="B640" i="2"/>
  <c r="AG639" i="2"/>
  <c r="AF639" i="2"/>
  <c r="AC639" i="2"/>
  <c r="J639" i="2"/>
  <c r="B639" i="2"/>
  <c r="AG638" i="2"/>
  <c r="AC638" i="2" s="1"/>
  <c r="AF638" i="2"/>
  <c r="J638" i="2"/>
  <c r="B638" i="2"/>
  <c r="AG637" i="2"/>
  <c r="AC637" i="2" s="1"/>
  <c r="AF637" i="2"/>
  <c r="J637" i="2"/>
  <c r="B637" i="2"/>
  <c r="AG636" i="2"/>
  <c r="AC636" i="2" s="1"/>
  <c r="AF636" i="2"/>
  <c r="J636" i="2"/>
  <c r="B636" i="2"/>
  <c r="AG635" i="2"/>
  <c r="AC635" i="2" s="1"/>
  <c r="AF635" i="2"/>
  <c r="J635" i="2"/>
  <c r="B635" i="2"/>
  <c r="AG634" i="2"/>
  <c r="AC634" i="2" s="1"/>
  <c r="AF634" i="2"/>
  <c r="J634" i="2"/>
  <c r="B634" i="2"/>
  <c r="AG633" i="2"/>
  <c r="AC633" i="2" s="1"/>
  <c r="AF633" i="2"/>
  <c r="J633" i="2"/>
  <c r="B633" i="2"/>
  <c r="AG632" i="2"/>
  <c r="AC632" i="2" s="1"/>
  <c r="AF632" i="2"/>
  <c r="J632" i="2"/>
  <c r="B632" i="2"/>
  <c r="AG631" i="2"/>
  <c r="AF631" i="2"/>
  <c r="AC631" i="2"/>
  <c r="J631" i="2"/>
  <c r="B631" i="2"/>
  <c r="AG630" i="2"/>
  <c r="AF630" i="2"/>
  <c r="AC630" i="2"/>
  <c r="J630" i="2"/>
  <c r="B630" i="2"/>
  <c r="AG629" i="2"/>
  <c r="AC629" i="2" s="1"/>
  <c r="AF629" i="2"/>
  <c r="J629" i="2"/>
  <c r="B629" i="2"/>
  <c r="AG628" i="2"/>
  <c r="AF628" i="2"/>
  <c r="AC628" i="2"/>
  <c r="J628" i="2"/>
  <c r="B628" i="2"/>
  <c r="AG627" i="2"/>
  <c r="AF627" i="2"/>
  <c r="AC627" i="2"/>
  <c r="J627" i="2"/>
  <c r="B627" i="2"/>
  <c r="AG626" i="2"/>
  <c r="AC626" i="2" s="1"/>
  <c r="AF626" i="2"/>
  <c r="J626" i="2"/>
  <c r="B626" i="2"/>
  <c r="AG625" i="2"/>
  <c r="AC625" i="2" s="1"/>
  <c r="AF625" i="2"/>
  <c r="J625" i="2"/>
  <c r="B625" i="2"/>
  <c r="AG624" i="2"/>
  <c r="AC624" i="2" s="1"/>
  <c r="AF624" i="2"/>
  <c r="J624" i="2"/>
  <c r="B624" i="2"/>
  <c r="AG623" i="2"/>
  <c r="AF623" i="2"/>
  <c r="AC623" i="2"/>
  <c r="J623" i="2"/>
  <c r="B623" i="2"/>
  <c r="AG622" i="2"/>
  <c r="AC622" i="2" s="1"/>
  <c r="AF622" i="2"/>
  <c r="J622" i="2"/>
  <c r="B622" i="2"/>
  <c r="AG621" i="2"/>
  <c r="AC621" i="2" s="1"/>
  <c r="AF621" i="2"/>
  <c r="J621" i="2"/>
  <c r="B621" i="2"/>
  <c r="AG620" i="2"/>
  <c r="AC620" i="2" s="1"/>
  <c r="AF620" i="2"/>
  <c r="J620" i="2"/>
  <c r="B620" i="2"/>
  <c r="AG619" i="2"/>
  <c r="AC619" i="2" s="1"/>
  <c r="AF619" i="2"/>
  <c r="J619" i="2"/>
  <c r="B619" i="2"/>
  <c r="AG618" i="2"/>
  <c r="AC618" i="2" s="1"/>
  <c r="AF618" i="2"/>
  <c r="J618" i="2"/>
  <c r="B618" i="2"/>
  <c r="AG617" i="2"/>
  <c r="AF617" i="2"/>
  <c r="AC617" i="2"/>
  <c r="J617" i="2"/>
  <c r="B617" i="2"/>
  <c r="AG616" i="2"/>
  <c r="AC616" i="2" s="1"/>
  <c r="AF616" i="2"/>
  <c r="J616" i="2"/>
  <c r="B616" i="2"/>
  <c r="AG615" i="2"/>
  <c r="AC615" i="2" s="1"/>
  <c r="AF615" i="2"/>
  <c r="J615" i="2"/>
  <c r="B615" i="2"/>
  <c r="AG614" i="2"/>
  <c r="AF614" i="2"/>
  <c r="AC614" i="2"/>
  <c r="J614" i="2"/>
  <c r="B614" i="2"/>
  <c r="AG613" i="2"/>
  <c r="AC613" i="2" s="1"/>
  <c r="AF613" i="2"/>
  <c r="J613" i="2"/>
  <c r="B613" i="2"/>
  <c r="AG612" i="2"/>
  <c r="AF612" i="2"/>
  <c r="AC612" i="2"/>
  <c r="J612" i="2"/>
  <c r="B612" i="2"/>
  <c r="AG611" i="2"/>
  <c r="AF611" i="2"/>
  <c r="AC611" i="2"/>
  <c r="J611" i="2"/>
  <c r="B611" i="2"/>
  <c r="AG610" i="2"/>
  <c r="AF610" i="2"/>
  <c r="AC610" i="2"/>
  <c r="J610" i="2"/>
  <c r="B610" i="2"/>
  <c r="AG609" i="2"/>
  <c r="AC609" i="2" s="1"/>
  <c r="AF609" i="2"/>
  <c r="J609" i="2"/>
  <c r="B609" i="2"/>
  <c r="AG608" i="2"/>
  <c r="AC608" i="2" s="1"/>
  <c r="AF608" i="2"/>
  <c r="J608" i="2"/>
  <c r="B608" i="2"/>
  <c r="AG607" i="2"/>
  <c r="AC607" i="2" s="1"/>
  <c r="AF607" i="2"/>
  <c r="J607" i="2"/>
  <c r="B607" i="2"/>
  <c r="AG606" i="2"/>
  <c r="AF606" i="2"/>
  <c r="AC606" i="2"/>
  <c r="J606" i="2"/>
  <c r="B606" i="2"/>
  <c r="AG605" i="2"/>
  <c r="AC605" i="2" s="1"/>
  <c r="AF605" i="2"/>
  <c r="J605" i="2"/>
  <c r="B605" i="2"/>
  <c r="AG604" i="2"/>
  <c r="AC604" i="2" s="1"/>
  <c r="AF604" i="2"/>
  <c r="J604" i="2"/>
  <c r="B604" i="2"/>
  <c r="AG603" i="2"/>
  <c r="AC603" i="2" s="1"/>
  <c r="AF603" i="2"/>
  <c r="J603" i="2"/>
  <c r="B603" i="2"/>
  <c r="AG602" i="2"/>
  <c r="AC602" i="2" s="1"/>
  <c r="AF602" i="2"/>
  <c r="J602" i="2"/>
  <c r="B602" i="2"/>
  <c r="AG601" i="2"/>
  <c r="AC601" i="2" s="1"/>
  <c r="AF601" i="2"/>
  <c r="J601" i="2"/>
  <c r="B601" i="2"/>
  <c r="AG600" i="2"/>
  <c r="AC600" i="2" s="1"/>
  <c r="AF600" i="2"/>
  <c r="J600" i="2"/>
  <c r="B600" i="2"/>
  <c r="AG599" i="2"/>
  <c r="AF599" i="2"/>
  <c r="AC599" i="2"/>
  <c r="J599" i="2"/>
  <c r="B599" i="2"/>
  <c r="AG598" i="2"/>
  <c r="AF598" i="2"/>
  <c r="AC598" i="2"/>
  <c r="J598" i="2"/>
  <c r="B598" i="2"/>
  <c r="AG597" i="2"/>
  <c r="AC597" i="2" s="1"/>
  <c r="AF597" i="2"/>
  <c r="J597" i="2"/>
  <c r="B597" i="2"/>
  <c r="AG596" i="2"/>
  <c r="AF596" i="2"/>
  <c r="AC596" i="2"/>
  <c r="J596" i="2"/>
  <c r="B596" i="2"/>
  <c r="AG595" i="2"/>
  <c r="AF595" i="2"/>
  <c r="AC595" i="2"/>
  <c r="J595" i="2"/>
  <c r="B595" i="2"/>
  <c r="AG594" i="2"/>
  <c r="AC594" i="2" s="1"/>
  <c r="AF594" i="2"/>
  <c r="J594" i="2"/>
  <c r="B594" i="2"/>
  <c r="AG593" i="2"/>
  <c r="AC593" i="2" s="1"/>
  <c r="AF593" i="2"/>
  <c r="J593" i="2"/>
  <c r="B593" i="2"/>
  <c r="AG592" i="2"/>
  <c r="AC592" i="2" s="1"/>
  <c r="AF592" i="2"/>
  <c r="J592" i="2"/>
  <c r="B592" i="2"/>
  <c r="AG591" i="2"/>
  <c r="AF591" i="2"/>
  <c r="AC591" i="2"/>
  <c r="J591" i="2"/>
  <c r="B591" i="2"/>
  <c r="AG590" i="2"/>
  <c r="AF590" i="2"/>
  <c r="AC590" i="2"/>
  <c r="J590" i="2"/>
  <c r="B590" i="2"/>
  <c r="AG589" i="2"/>
  <c r="AC589" i="2" s="1"/>
  <c r="AF589" i="2"/>
  <c r="J589" i="2"/>
  <c r="B589" i="2"/>
  <c r="AG588" i="2"/>
  <c r="AC588" i="2" s="1"/>
  <c r="AF588" i="2"/>
  <c r="J588" i="2"/>
  <c r="B588" i="2"/>
  <c r="AG587" i="2"/>
  <c r="AC587" i="2" s="1"/>
  <c r="AF587" i="2"/>
  <c r="J587" i="2"/>
  <c r="B587" i="2"/>
  <c r="AG586" i="2"/>
  <c r="AC586" i="2" s="1"/>
  <c r="AF586" i="2"/>
  <c r="J586" i="2"/>
  <c r="B586" i="2"/>
  <c r="AG585" i="2"/>
  <c r="AC585" i="2" s="1"/>
  <c r="AF585" i="2"/>
  <c r="J585" i="2"/>
  <c r="B585" i="2"/>
  <c r="AG584" i="2"/>
  <c r="AC584" i="2" s="1"/>
  <c r="AF584" i="2"/>
  <c r="J584" i="2"/>
  <c r="B584" i="2"/>
  <c r="AG583" i="2"/>
  <c r="AF583" i="2"/>
  <c r="AC583" i="2"/>
  <c r="J583" i="2"/>
  <c r="B583" i="2"/>
  <c r="AG582" i="2"/>
  <c r="AC582" i="2" s="1"/>
  <c r="AF582" i="2"/>
  <c r="J582" i="2"/>
  <c r="B582" i="2"/>
  <c r="AG581" i="2"/>
  <c r="AC581" i="2" s="1"/>
  <c r="AF581" i="2"/>
  <c r="J581" i="2"/>
  <c r="B581" i="2"/>
  <c r="AG580" i="2"/>
  <c r="AF580" i="2"/>
  <c r="AC580" i="2"/>
  <c r="J580" i="2"/>
  <c r="B580" i="2"/>
  <c r="AG579" i="2"/>
  <c r="AF579" i="2"/>
  <c r="AC579" i="2"/>
  <c r="J579" i="2"/>
  <c r="B579" i="2"/>
  <c r="AG578" i="2"/>
  <c r="AF578" i="2"/>
  <c r="AC578" i="2"/>
  <c r="J578" i="2"/>
  <c r="B578" i="2"/>
  <c r="AG577" i="2"/>
  <c r="AC577" i="2" s="1"/>
  <c r="AF577" i="2"/>
  <c r="J577" i="2"/>
  <c r="B577" i="2"/>
  <c r="AG576" i="2"/>
  <c r="AC576" i="2" s="1"/>
  <c r="AF576" i="2"/>
  <c r="J576" i="2"/>
  <c r="B576" i="2"/>
  <c r="AG575" i="2"/>
  <c r="AC575" i="2" s="1"/>
  <c r="AF575" i="2"/>
  <c r="J575" i="2"/>
  <c r="B575" i="2"/>
  <c r="AG574" i="2"/>
  <c r="AC574" i="2" s="1"/>
  <c r="AF574" i="2"/>
  <c r="J574" i="2"/>
  <c r="B574" i="2"/>
  <c r="AG573" i="2"/>
  <c r="AC573" i="2" s="1"/>
  <c r="AF573" i="2"/>
  <c r="J573" i="2"/>
  <c r="B573" i="2"/>
  <c r="AG572" i="2"/>
  <c r="AC572" i="2" s="1"/>
  <c r="AF572" i="2"/>
  <c r="J572" i="2"/>
  <c r="B572" i="2"/>
  <c r="AG571" i="2"/>
  <c r="AC571" i="2" s="1"/>
  <c r="AF571" i="2"/>
  <c r="J571" i="2"/>
  <c r="B571" i="2"/>
  <c r="AG570" i="2"/>
  <c r="AC570" i="2" s="1"/>
  <c r="AF570" i="2"/>
  <c r="J570" i="2"/>
  <c r="B570" i="2"/>
  <c r="AG569" i="2"/>
  <c r="AF569" i="2"/>
  <c r="AC569" i="2"/>
  <c r="J569" i="2"/>
  <c r="B569" i="2"/>
  <c r="AG568" i="2"/>
  <c r="AC568" i="2" s="1"/>
  <c r="AF568" i="2"/>
  <c r="J568" i="2"/>
  <c r="B568" i="2"/>
  <c r="AG567" i="2"/>
  <c r="AF567" i="2"/>
  <c r="AC567" i="2"/>
  <c r="J567" i="2"/>
  <c r="B567" i="2"/>
  <c r="AG566" i="2"/>
  <c r="AF566" i="2"/>
  <c r="AC566" i="2"/>
  <c r="J566" i="2"/>
  <c r="B566" i="2"/>
  <c r="AG565" i="2"/>
  <c r="AC565" i="2" s="1"/>
  <c r="AF565" i="2"/>
  <c r="J565" i="2"/>
  <c r="B565" i="2"/>
  <c r="AG564" i="2"/>
  <c r="AC564" i="2" s="1"/>
  <c r="AF564" i="2"/>
  <c r="J564" i="2"/>
  <c r="B564" i="2"/>
  <c r="AG563" i="2"/>
  <c r="AF563" i="2"/>
  <c r="AC563" i="2"/>
  <c r="J563" i="2"/>
  <c r="B563" i="2"/>
  <c r="AG562" i="2"/>
  <c r="AF562" i="2"/>
  <c r="AC562" i="2"/>
  <c r="J562" i="2"/>
  <c r="B562" i="2"/>
  <c r="AG561" i="2"/>
  <c r="AC561" i="2" s="1"/>
  <c r="AF561" i="2"/>
  <c r="J561" i="2"/>
  <c r="B561" i="2"/>
  <c r="AG560" i="2"/>
  <c r="AC560" i="2" s="1"/>
  <c r="AF560" i="2"/>
  <c r="J560" i="2"/>
  <c r="B560" i="2"/>
  <c r="AG559" i="2"/>
  <c r="AC559" i="2" s="1"/>
  <c r="AF559" i="2"/>
  <c r="J559" i="2"/>
  <c r="B559" i="2"/>
  <c r="AG558" i="2"/>
  <c r="AC558" i="2" s="1"/>
  <c r="AF558" i="2"/>
  <c r="J558" i="2"/>
  <c r="B558" i="2"/>
  <c r="AG557" i="2"/>
  <c r="AC557" i="2" s="1"/>
  <c r="AF557" i="2"/>
  <c r="J557" i="2"/>
  <c r="B557" i="2"/>
  <c r="AG556" i="2"/>
  <c r="AC556" i="2" s="1"/>
  <c r="AF556" i="2"/>
  <c r="J556" i="2"/>
  <c r="B556" i="2"/>
  <c r="AG555" i="2"/>
  <c r="AC555" i="2" s="1"/>
  <c r="AF555" i="2"/>
  <c r="J555" i="2"/>
  <c r="B555" i="2"/>
  <c r="AG554" i="2"/>
  <c r="AC554" i="2" s="1"/>
  <c r="AF554" i="2"/>
  <c r="J554" i="2"/>
  <c r="B554" i="2"/>
  <c r="AG553" i="2"/>
  <c r="AC553" i="2" s="1"/>
  <c r="AF553" i="2"/>
  <c r="J553" i="2"/>
  <c r="B553" i="2"/>
  <c r="AG552" i="2"/>
  <c r="AC552" i="2" s="1"/>
  <c r="AF552" i="2"/>
  <c r="J552" i="2"/>
  <c r="B552" i="2"/>
  <c r="AG551" i="2"/>
  <c r="AF551" i="2"/>
  <c r="AC551" i="2"/>
  <c r="J551" i="2"/>
  <c r="B551" i="2"/>
  <c r="AG550" i="2"/>
  <c r="AF550" i="2"/>
  <c r="AC550" i="2"/>
  <c r="J550" i="2"/>
  <c r="B550" i="2"/>
  <c r="AG549" i="2"/>
  <c r="AC549" i="2" s="1"/>
  <c r="AF549" i="2"/>
  <c r="J549" i="2"/>
  <c r="B549" i="2"/>
  <c r="AG548" i="2"/>
  <c r="AF548" i="2"/>
  <c r="AC548" i="2"/>
  <c r="J548" i="2"/>
  <c r="B548" i="2"/>
  <c r="AG547" i="2"/>
  <c r="AF547" i="2"/>
  <c r="AC547" i="2"/>
  <c r="J547" i="2"/>
  <c r="B547" i="2"/>
  <c r="AG546" i="2"/>
  <c r="AF546" i="2"/>
  <c r="AC546" i="2"/>
  <c r="J546" i="2"/>
  <c r="B546" i="2"/>
  <c r="AG545" i="2"/>
  <c r="AC545" i="2" s="1"/>
  <c r="AF545" i="2"/>
  <c r="J545" i="2"/>
  <c r="B545" i="2"/>
  <c r="AG544" i="2"/>
  <c r="AC544" i="2" s="1"/>
  <c r="AF544" i="2"/>
  <c r="J544" i="2"/>
  <c r="B544" i="2"/>
  <c r="AG543" i="2"/>
  <c r="AF543" i="2"/>
  <c r="AC543" i="2"/>
  <c r="J543" i="2"/>
  <c r="B543" i="2"/>
  <c r="AG542" i="2"/>
  <c r="AC542" i="2" s="1"/>
  <c r="AF542" i="2"/>
  <c r="J542" i="2"/>
  <c r="B542" i="2"/>
  <c r="AG541" i="2"/>
  <c r="AC541" i="2" s="1"/>
  <c r="AF541" i="2"/>
  <c r="J541" i="2"/>
  <c r="B541" i="2"/>
  <c r="AG540" i="2"/>
  <c r="AC540" i="2" s="1"/>
  <c r="AF540" i="2"/>
  <c r="J540" i="2"/>
  <c r="B540" i="2"/>
  <c r="AG539" i="2"/>
  <c r="AC539" i="2" s="1"/>
  <c r="AF539" i="2"/>
  <c r="J539" i="2"/>
  <c r="B539" i="2"/>
  <c r="AG538" i="2"/>
  <c r="AC538" i="2" s="1"/>
  <c r="AF538" i="2"/>
  <c r="J538" i="2"/>
  <c r="B538" i="2"/>
  <c r="AG537" i="2"/>
  <c r="AC537" i="2" s="1"/>
  <c r="AF537" i="2"/>
  <c r="J537" i="2"/>
  <c r="B537" i="2"/>
  <c r="AG536" i="2"/>
  <c r="AC536" i="2" s="1"/>
  <c r="AF536" i="2"/>
  <c r="J536" i="2"/>
  <c r="B536" i="2"/>
  <c r="AG535" i="2"/>
  <c r="AC535" i="2" s="1"/>
  <c r="AF535" i="2"/>
  <c r="J535" i="2"/>
  <c r="B535" i="2"/>
  <c r="AG534" i="2"/>
  <c r="AC534" i="2" s="1"/>
  <c r="AF534" i="2"/>
  <c r="J534" i="2"/>
  <c r="B534" i="2"/>
  <c r="AG533" i="2"/>
  <c r="AC533" i="2" s="1"/>
  <c r="AF533" i="2"/>
  <c r="J533" i="2"/>
  <c r="B533" i="2"/>
  <c r="AG532" i="2"/>
  <c r="AC532" i="2" s="1"/>
  <c r="AF532" i="2"/>
  <c r="J532" i="2"/>
  <c r="B532" i="2"/>
  <c r="AG531" i="2"/>
  <c r="AF531" i="2"/>
  <c r="AC531" i="2"/>
  <c r="J531" i="2"/>
  <c r="B531" i="2"/>
  <c r="AG530" i="2"/>
  <c r="AC530" i="2" s="1"/>
  <c r="AF530" i="2"/>
  <c r="J530" i="2"/>
  <c r="B530" i="2"/>
  <c r="AG529" i="2"/>
  <c r="AF529" i="2"/>
  <c r="AC529" i="2"/>
  <c r="J529" i="2"/>
  <c r="B529" i="2"/>
  <c r="AG528" i="2"/>
  <c r="AF528" i="2"/>
  <c r="AC528" i="2"/>
  <c r="J528" i="2"/>
  <c r="B528" i="2"/>
  <c r="AG527" i="2"/>
  <c r="AC527" i="2" s="1"/>
  <c r="AF527" i="2"/>
  <c r="J527" i="2"/>
  <c r="B527" i="2"/>
  <c r="AG526" i="2"/>
  <c r="AF526" i="2"/>
  <c r="AC526" i="2"/>
  <c r="J526" i="2"/>
  <c r="B526" i="2"/>
  <c r="AG525" i="2"/>
  <c r="AF525" i="2"/>
  <c r="AC525" i="2"/>
  <c r="J525" i="2"/>
  <c r="B525" i="2"/>
  <c r="AG524" i="2"/>
  <c r="AF524" i="2"/>
  <c r="AC524" i="2"/>
  <c r="J524" i="2"/>
  <c r="B524" i="2"/>
  <c r="AG523" i="2"/>
  <c r="AC523" i="2" s="1"/>
  <c r="AF523" i="2"/>
  <c r="J523" i="2"/>
  <c r="B523" i="2"/>
  <c r="AG522" i="2"/>
  <c r="AC522" i="2" s="1"/>
  <c r="AF522" i="2"/>
  <c r="J522" i="2"/>
  <c r="B522" i="2"/>
  <c r="AG521" i="2"/>
  <c r="AF521" i="2"/>
  <c r="AC521" i="2"/>
  <c r="J521" i="2"/>
  <c r="B521" i="2"/>
  <c r="AG520" i="2"/>
  <c r="AC520" i="2" s="1"/>
  <c r="AF520" i="2"/>
  <c r="J520" i="2"/>
  <c r="B520" i="2"/>
  <c r="AG519" i="2"/>
  <c r="AC519" i="2" s="1"/>
  <c r="AF519" i="2"/>
  <c r="J519" i="2"/>
  <c r="B519" i="2"/>
  <c r="AG518" i="2"/>
  <c r="AC518" i="2" s="1"/>
  <c r="AF518" i="2"/>
  <c r="J518" i="2"/>
  <c r="B518" i="2"/>
  <c r="AG517" i="2"/>
  <c r="AC517" i="2" s="1"/>
  <c r="AF517" i="2"/>
  <c r="J517" i="2"/>
  <c r="B517" i="2"/>
  <c r="AG516" i="2"/>
  <c r="AC516" i="2" s="1"/>
  <c r="AF516" i="2"/>
  <c r="J516" i="2"/>
  <c r="B516" i="2"/>
  <c r="AG515" i="2"/>
  <c r="AF515" i="2"/>
  <c r="AC515" i="2"/>
  <c r="J515" i="2"/>
  <c r="B515" i="2"/>
  <c r="AG514" i="2"/>
  <c r="AC514" i="2" s="1"/>
  <c r="AF514" i="2"/>
  <c r="J514" i="2"/>
  <c r="B514" i="2"/>
  <c r="AG513" i="2"/>
  <c r="AF513" i="2"/>
  <c r="AC513" i="2"/>
  <c r="J513" i="2"/>
  <c r="B513" i="2"/>
  <c r="AG512" i="2"/>
  <c r="AF512" i="2"/>
  <c r="AC512" i="2"/>
  <c r="J512" i="2"/>
  <c r="B512" i="2"/>
  <c r="AG511" i="2"/>
  <c r="AC511" i="2" s="1"/>
  <c r="AF511" i="2"/>
  <c r="J511" i="2"/>
  <c r="B511" i="2"/>
  <c r="AG510" i="2"/>
  <c r="AF510" i="2"/>
  <c r="AC510" i="2"/>
  <c r="J510" i="2"/>
  <c r="B510" i="2"/>
  <c r="AG509" i="2"/>
  <c r="AC509" i="2" s="1"/>
  <c r="AF509" i="2"/>
  <c r="J509" i="2"/>
  <c r="B509" i="2"/>
  <c r="AG508" i="2"/>
  <c r="AC508" i="2" s="1"/>
  <c r="AF508" i="2"/>
  <c r="J508" i="2"/>
  <c r="B508" i="2"/>
  <c r="AG507" i="2"/>
  <c r="AC507" i="2" s="1"/>
  <c r="AF507" i="2"/>
  <c r="J507" i="2"/>
  <c r="B507" i="2"/>
  <c r="AG506" i="2"/>
  <c r="AC506" i="2" s="1"/>
  <c r="AF506" i="2"/>
  <c r="J506" i="2"/>
  <c r="B506" i="2"/>
  <c r="AG505" i="2"/>
  <c r="AC505" i="2" s="1"/>
  <c r="AF505" i="2"/>
  <c r="J505" i="2"/>
  <c r="B505" i="2"/>
  <c r="AG504" i="2"/>
  <c r="AC504" i="2" s="1"/>
  <c r="AF504" i="2"/>
  <c r="J504" i="2"/>
  <c r="B504" i="2"/>
  <c r="AG503" i="2"/>
  <c r="AC503" i="2" s="1"/>
  <c r="AF503" i="2"/>
  <c r="J503" i="2"/>
  <c r="B503" i="2"/>
  <c r="AG502" i="2"/>
  <c r="AC502" i="2" s="1"/>
  <c r="AF502" i="2"/>
  <c r="J502" i="2"/>
  <c r="B502" i="2"/>
  <c r="AG501" i="2"/>
  <c r="AC501" i="2" s="1"/>
  <c r="AF501" i="2"/>
  <c r="J501" i="2"/>
  <c r="B501" i="2"/>
  <c r="AG500" i="2"/>
  <c r="AC500" i="2" s="1"/>
  <c r="AF500" i="2"/>
  <c r="J500" i="2"/>
  <c r="B500" i="2"/>
  <c r="AG499" i="2"/>
  <c r="AC499" i="2" s="1"/>
  <c r="AF499" i="2"/>
  <c r="J499" i="2"/>
  <c r="B499" i="2"/>
  <c r="AG498" i="2"/>
  <c r="AC498" i="2" s="1"/>
  <c r="AF498" i="2"/>
  <c r="J498" i="2"/>
  <c r="B498" i="2"/>
  <c r="AG497" i="2"/>
  <c r="AF497" i="2"/>
  <c r="AC497" i="2"/>
  <c r="J497" i="2"/>
  <c r="B497" i="2"/>
  <c r="AG496" i="2"/>
  <c r="AF496" i="2"/>
  <c r="AC496" i="2"/>
  <c r="J496" i="2"/>
  <c r="B496" i="2"/>
  <c r="AG495" i="2"/>
  <c r="AC495" i="2" s="1"/>
  <c r="AF495" i="2"/>
  <c r="J495" i="2"/>
  <c r="B495" i="2"/>
  <c r="AG494" i="2"/>
  <c r="AC494" i="2" s="1"/>
  <c r="AF494" i="2"/>
  <c r="J494" i="2"/>
  <c r="B494" i="2"/>
  <c r="AG493" i="2"/>
  <c r="AF493" i="2"/>
  <c r="AC493" i="2"/>
  <c r="J493" i="2"/>
  <c r="B493" i="2"/>
  <c r="AG492" i="2"/>
  <c r="AC492" i="2" s="1"/>
  <c r="AF492" i="2"/>
  <c r="J492" i="2"/>
  <c r="B492" i="2"/>
  <c r="AG491" i="2"/>
  <c r="AF491" i="2"/>
  <c r="AC491" i="2"/>
  <c r="J491" i="2"/>
  <c r="B491" i="2"/>
  <c r="AG490" i="2"/>
  <c r="AF490" i="2"/>
  <c r="AC490" i="2"/>
  <c r="J490" i="2"/>
  <c r="B490" i="2"/>
  <c r="AG489" i="2"/>
  <c r="AF489" i="2"/>
  <c r="AC489" i="2"/>
  <c r="J489" i="2"/>
  <c r="B489" i="2"/>
  <c r="AG488" i="2"/>
  <c r="AC488" i="2" s="1"/>
  <c r="AF488" i="2"/>
  <c r="J488" i="2"/>
  <c r="B488" i="2"/>
  <c r="AG487" i="2"/>
  <c r="AC487" i="2" s="1"/>
  <c r="AF487" i="2"/>
  <c r="J487" i="2"/>
  <c r="B487" i="2"/>
  <c r="AG486" i="2"/>
  <c r="AC486" i="2" s="1"/>
  <c r="AF486" i="2"/>
  <c r="J486" i="2"/>
  <c r="B486" i="2"/>
  <c r="AG485" i="2"/>
  <c r="AF485" i="2"/>
  <c r="AC485" i="2"/>
  <c r="J485" i="2"/>
  <c r="B485" i="2"/>
  <c r="AG484" i="2"/>
  <c r="AC484" i="2" s="1"/>
  <c r="AF484" i="2"/>
  <c r="J484" i="2"/>
  <c r="B484" i="2"/>
  <c r="AG483" i="2"/>
  <c r="AC483" i="2" s="1"/>
  <c r="AF483" i="2"/>
  <c r="J483" i="2"/>
  <c r="B483" i="2"/>
  <c r="AG482" i="2"/>
  <c r="AC482" i="2" s="1"/>
  <c r="AF482" i="2"/>
  <c r="J482" i="2"/>
  <c r="B482" i="2"/>
  <c r="AG481" i="2"/>
  <c r="AC481" i="2" s="1"/>
  <c r="AF481" i="2"/>
  <c r="J481" i="2"/>
  <c r="B481" i="2"/>
  <c r="AG480" i="2"/>
  <c r="AC480" i="2" s="1"/>
  <c r="AF480" i="2"/>
  <c r="J480" i="2"/>
  <c r="B480" i="2"/>
  <c r="AG479" i="2"/>
  <c r="AC479" i="2" s="1"/>
  <c r="AF479" i="2"/>
  <c r="J479" i="2"/>
  <c r="B479" i="2"/>
  <c r="AG478" i="2"/>
  <c r="AF478" i="2"/>
  <c r="AC478" i="2"/>
  <c r="J478" i="2"/>
  <c r="B478" i="2"/>
  <c r="AG477" i="2"/>
  <c r="AF477" i="2"/>
  <c r="AC477" i="2"/>
  <c r="J477" i="2"/>
  <c r="B477" i="2"/>
  <c r="AG476" i="2"/>
  <c r="AC476" i="2" s="1"/>
  <c r="AF476" i="2"/>
  <c r="J476" i="2"/>
  <c r="B476" i="2"/>
  <c r="AG475" i="2"/>
  <c r="AF475" i="2"/>
  <c r="AC475" i="2"/>
  <c r="J475" i="2"/>
  <c r="B475" i="2"/>
  <c r="AG474" i="2"/>
  <c r="AF474" i="2"/>
  <c r="AC474" i="2"/>
  <c r="J474" i="2"/>
  <c r="B474" i="2"/>
  <c r="AG473" i="2"/>
  <c r="AC473" i="2" s="1"/>
  <c r="AF473" i="2"/>
  <c r="J473" i="2"/>
  <c r="B473" i="2"/>
  <c r="AG472" i="2"/>
  <c r="AC472" i="2" s="1"/>
  <c r="AF472" i="2"/>
  <c r="J472" i="2"/>
  <c r="B472" i="2"/>
  <c r="AG471" i="2"/>
  <c r="AF471" i="2"/>
  <c r="AC471" i="2"/>
  <c r="J471" i="2"/>
  <c r="B471" i="2"/>
  <c r="AG470" i="2"/>
  <c r="AC470" i="2" s="1"/>
  <c r="AF470" i="2"/>
  <c r="J470" i="2"/>
  <c r="B470" i="2"/>
  <c r="AG469" i="2"/>
  <c r="AC469" i="2" s="1"/>
  <c r="AF469" i="2"/>
  <c r="J469" i="2"/>
  <c r="B469" i="2"/>
  <c r="AG468" i="2"/>
  <c r="AF468" i="2"/>
  <c r="AC468" i="2"/>
  <c r="J468" i="2"/>
  <c r="B468" i="2"/>
  <c r="AG467" i="2"/>
  <c r="AF467" i="2"/>
  <c r="AC467" i="2"/>
  <c r="J467" i="2"/>
  <c r="B467" i="2"/>
  <c r="AG466" i="2"/>
  <c r="AF466" i="2"/>
  <c r="AC466" i="2"/>
  <c r="J466" i="2"/>
  <c r="B466" i="2"/>
  <c r="AG465" i="2"/>
  <c r="AF465" i="2"/>
  <c r="AC465" i="2"/>
  <c r="J465" i="2"/>
  <c r="B465" i="2"/>
  <c r="AG464" i="2"/>
  <c r="AC464" i="2" s="1"/>
  <c r="AF464" i="2"/>
  <c r="J464" i="2"/>
  <c r="B464" i="2"/>
  <c r="AG463" i="2"/>
  <c r="AC463" i="2" s="1"/>
  <c r="AF463" i="2"/>
  <c r="J463" i="2"/>
  <c r="B463" i="2"/>
  <c r="AG462" i="2"/>
  <c r="AC462" i="2" s="1"/>
  <c r="AF462" i="2"/>
  <c r="J462" i="2"/>
  <c r="B462" i="2"/>
  <c r="AG461" i="2"/>
  <c r="AC461" i="2" s="1"/>
  <c r="AF461" i="2"/>
  <c r="J461" i="2"/>
  <c r="B461" i="2"/>
  <c r="AG460" i="2"/>
  <c r="AF460" i="2"/>
  <c r="AC460" i="2"/>
  <c r="J460" i="2"/>
  <c r="B460" i="2"/>
  <c r="AG459" i="2"/>
  <c r="AC459" i="2" s="1"/>
  <c r="AF459" i="2"/>
  <c r="J459" i="2"/>
  <c r="B459" i="2"/>
  <c r="AG458" i="2"/>
  <c r="AC458" i="2" s="1"/>
  <c r="AF458" i="2"/>
  <c r="J458" i="2"/>
  <c r="B458" i="2"/>
  <c r="AG457" i="2"/>
  <c r="AF457" i="2"/>
  <c r="AC457" i="2"/>
  <c r="J457" i="2"/>
  <c r="B457" i="2"/>
  <c r="AG456" i="2"/>
  <c r="AC456" i="2" s="1"/>
  <c r="AF456" i="2"/>
  <c r="J456" i="2"/>
  <c r="B456" i="2"/>
  <c r="AG455" i="2"/>
  <c r="AC455" i="2" s="1"/>
  <c r="AF455" i="2"/>
  <c r="J455" i="2"/>
  <c r="B455" i="2"/>
  <c r="AG454" i="2"/>
  <c r="AF454" i="2"/>
  <c r="AC454" i="2"/>
  <c r="J454" i="2"/>
  <c r="B454" i="2"/>
  <c r="AG453" i="2"/>
  <c r="AC453" i="2" s="1"/>
  <c r="AF453" i="2"/>
  <c r="J453" i="2"/>
  <c r="B453" i="2"/>
  <c r="AG452" i="2"/>
  <c r="AC452" i="2" s="1"/>
  <c r="AF452" i="2"/>
  <c r="J452" i="2"/>
  <c r="B452" i="2"/>
  <c r="AG451" i="2"/>
  <c r="AC451" i="2" s="1"/>
  <c r="AF451" i="2"/>
  <c r="J451" i="2"/>
  <c r="B451" i="2"/>
  <c r="AG450" i="2"/>
  <c r="AF450" i="2"/>
  <c r="AC450" i="2"/>
  <c r="J450" i="2"/>
  <c r="B450" i="2"/>
  <c r="AG449" i="2"/>
  <c r="AF449" i="2"/>
  <c r="AC449" i="2"/>
  <c r="J449" i="2"/>
  <c r="B449" i="2"/>
  <c r="AG448" i="2"/>
  <c r="AC448" i="2" s="1"/>
  <c r="AF448" i="2"/>
  <c r="J448" i="2"/>
  <c r="B448" i="2"/>
  <c r="AG447" i="2"/>
  <c r="AF447" i="2"/>
  <c r="AC447" i="2"/>
  <c r="J447" i="2"/>
  <c r="B447" i="2"/>
  <c r="AG446" i="2"/>
  <c r="AF446" i="2"/>
  <c r="AC446" i="2"/>
  <c r="J446" i="2"/>
  <c r="B446" i="2"/>
  <c r="AG445" i="2"/>
  <c r="AF445" i="2"/>
  <c r="AC445" i="2"/>
  <c r="J445" i="2"/>
  <c r="B445" i="2"/>
  <c r="AG444" i="2"/>
  <c r="AC444" i="2" s="1"/>
  <c r="AF444" i="2"/>
  <c r="J444" i="2"/>
  <c r="B444" i="2"/>
  <c r="AG443" i="2"/>
  <c r="AC443" i="2" s="1"/>
  <c r="AF443" i="2"/>
  <c r="J443" i="2"/>
  <c r="B443" i="2"/>
  <c r="AG442" i="2"/>
  <c r="AC442" i="2" s="1"/>
  <c r="AF442" i="2"/>
  <c r="J442" i="2"/>
  <c r="B442" i="2"/>
  <c r="AG441" i="2"/>
  <c r="AC441" i="2" s="1"/>
  <c r="AF441" i="2"/>
  <c r="J441" i="2"/>
  <c r="B441" i="2"/>
  <c r="AG440" i="2"/>
  <c r="AC440" i="2" s="1"/>
  <c r="AF440" i="2"/>
  <c r="J440" i="2"/>
  <c r="B440" i="2"/>
  <c r="AG439" i="2"/>
  <c r="AC439" i="2" s="1"/>
  <c r="AF439" i="2"/>
  <c r="J439" i="2"/>
  <c r="B439" i="2"/>
  <c r="AG438" i="2"/>
  <c r="AF438" i="2"/>
  <c r="AC438" i="2"/>
  <c r="J438" i="2"/>
  <c r="B438" i="2"/>
  <c r="AG437" i="2"/>
  <c r="AC437" i="2" s="1"/>
  <c r="AF437" i="2"/>
  <c r="J437" i="2"/>
  <c r="B437" i="2"/>
  <c r="AG436" i="2"/>
  <c r="AC436" i="2" s="1"/>
  <c r="AF436" i="2"/>
  <c r="J436" i="2"/>
  <c r="B436" i="2"/>
  <c r="AG435" i="2"/>
  <c r="AC435" i="2" s="1"/>
  <c r="AF435" i="2"/>
  <c r="J435" i="2"/>
  <c r="B435" i="2"/>
  <c r="AG434" i="2"/>
  <c r="AF434" i="2"/>
  <c r="AC434" i="2"/>
  <c r="J434" i="2"/>
  <c r="B434" i="2"/>
  <c r="AG433" i="2"/>
  <c r="AC433" i="2" s="1"/>
  <c r="AF433" i="2"/>
  <c r="J433" i="2"/>
  <c r="B433" i="2"/>
  <c r="AG432" i="2"/>
  <c r="AC432" i="2" s="1"/>
  <c r="AF432" i="2"/>
  <c r="J432" i="2"/>
  <c r="B432" i="2"/>
  <c r="AG431" i="2"/>
  <c r="AF431" i="2"/>
  <c r="AC431" i="2"/>
  <c r="J431" i="2"/>
  <c r="B431" i="2"/>
  <c r="AG430" i="2"/>
  <c r="AF430" i="2"/>
  <c r="AC430" i="2"/>
  <c r="J430" i="2"/>
  <c r="B430" i="2"/>
  <c r="AG429" i="2"/>
  <c r="AC429" i="2" s="1"/>
  <c r="AF429" i="2"/>
  <c r="J429" i="2"/>
  <c r="B429" i="2"/>
  <c r="AG428" i="2"/>
  <c r="AF428" i="2"/>
  <c r="AC428" i="2"/>
  <c r="J428" i="2"/>
  <c r="B428" i="2"/>
  <c r="AG427" i="2"/>
  <c r="AF427" i="2"/>
  <c r="AC427" i="2"/>
  <c r="J427" i="2"/>
  <c r="B427" i="2"/>
  <c r="AG426" i="2"/>
  <c r="AC426" i="2" s="1"/>
  <c r="AF426" i="2"/>
  <c r="J426" i="2"/>
  <c r="B426" i="2"/>
  <c r="AG425" i="2"/>
  <c r="AF425" i="2"/>
  <c r="AC425" i="2"/>
  <c r="J425" i="2"/>
  <c r="B425" i="2"/>
  <c r="AG424" i="2"/>
  <c r="AF424" i="2"/>
  <c r="AC424" i="2"/>
  <c r="J424" i="2"/>
  <c r="B424" i="2"/>
  <c r="AG423" i="2"/>
  <c r="AC423" i="2" s="1"/>
  <c r="AF423" i="2"/>
  <c r="J423" i="2"/>
  <c r="B423" i="2"/>
  <c r="AG422" i="2"/>
  <c r="AF422" i="2"/>
  <c r="AC422" i="2"/>
  <c r="J422" i="2"/>
  <c r="B422" i="2"/>
  <c r="AG421" i="2"/>
  <c r="AF421" i="2"/>
  <c r="AC421" i="2"/>
  <c r="J421" i="2"/>
  <c r="B421" i="2"/>
  <c r="AG420" i="2"/>
  <c r="AC420" i="2" s="1"/>
  <c r="AF420" i="2"/>
  <c r="J420" i="2"/>
  <c r="B420" i="2"/>
  <c r="AG419" i="2"/>
  <c r="AC419" i="2" s="1"/>
  <c r="AF419" i="2"/>
  <c r="J419" i="2"/>
  <c r="B419" i="2"/>
  <c r="AG418" i="2"/>
  <c r="AC418" i="2" s="1"/>
  <c r="AF418" i="2"/>
  <c r="J418" i="2"/>
  <c r="B418" i="2"/>
  <c r="AG417" i="2"/>
  <c r="AC417" i="2" s="1"/>
  <c r="AF417" i="2"/>
  <c r="J417" i="2"/>
  <c r="B417" i="2"/>
  <c r="AG416" i="2"/>
  <c r="AF416" i="2"/>
  <c r="AC416" i="2"/>
  <c r="J416" i="2"/>
  <c r="B416" i="2"/>
  <c r="AG415" i="2"/>
  <c r="AC415" i="2" s="1"/>
  <c r="AF415" i="2"/>
  <c r="J415" i="2"/>
  <c r="B415" i="2"/>
  <c r="AG414" i="2"/>
  <c r="AC414" i="2" s="1"/>
  <c r="AF414" i="2"/>
  <c r="J414" i="2"/>
  <c r="B414" i="2"/>
  <c r="AG413" i="2"/>
  <c r="AC413" i="2" s="1"/>
  <c r="AF413" i="2"/>
  <c r="J413" i="2"/>
  <c r="B413" i="2"/>
  <c r="AG412" i="2"/>
  <c r="AC412" i="2" s="1"/>
  <c r="AF412" i="2"/>
  <c r="J412" i="2"/>
  <c r="B412" i="2"/>
  <c r="AG411" i="2"/>
  <c r="AF411" i="2"/>
  <c r="AC411" i="2"/>
  <c r="J411" i="2"/>
  <c r="B411" i="2"/>
  <c r="AG410" i="2"/>
  <c r="AC410" i="2" s="1"/>
  <c r="AF410" i="2"/>
  <c r="J410" i="2"/>
  <c r="B410" i="2"/>
  <c r="AG409" i="2"/>
  <c r="AF409" i="2"/>
  <c r="AC409" i="2"/>
  <c r="J409" i="2"/>
  <c r="B409" i="2"/>
  <c r="AG408" i="2"/>
  <c r="AC408" i="2" s="1"/>
  <c r="AF408" i="2"/>
  <c r="J408" i="2"/>
  <c r="B408" i="2"/>
  <c r="AG407" i="2"/>
  <c r="AC407" i="2" s="1"/>
  <c r="AF407" i="2"/>
  <c r="J407" i="2"/>
  <c r="B407" i="2"/>
  <c r="AG406" i="2"/>
  <c r="AF406" i="2"/>
  <c r="AC406" i="2"/>
  <c r="J406" i="2"/>
  <c r="B406" i="2"/>
  <c r="AG405" i="2"/>
  <c r="AC405" i="2" s="1"/>
  <c r="AF405" i="2"/>
  <c r="J405" i="2"/>
  <c r="B405" i="2"/>
  <c r="AG404" i="2"/>
  <c r="AC404" i="2" s="1"/>
  <c r="AF404" i="2"/>
  <c r="J404" i="2"/>
  <c r="B404" i="2"/>
  <c r="AG403" i="2"/>
  <c r="AC403" i="2" s="1"/>
  <c r="AF403" i="2"/>
  <c r="J403" i="2"/>
  <c r="B403" i="2"/>
  <c r="AG402" i="2"/>
  <c r="AC402" i="2" s="1"/>
  <c r="AF402" i="2"/>
  <c r="J402" i="2"/>
  <c r="B402" i="2"/>
  <c r="AG401" i="2"/>
  <c r="AC401" i="2" s="1"/>
  <c r="AF401" i="2"/>
  <c r="J401" i="2"/>
  <c r="B401" i="2"/>
  <c r="AG400" i="2"/>
  <c r="AF400" i="2"/>
  <c r="AC400" i="2"/>
  <c r="J400" i="2"/>
  <c r="B400" i="2"/>
  <c r="AG399" i="2"/>
  <c r="AC399" i="2" s="1"/>
  <c r="AF399" i="2"/>
  <c r="J399" i="2"/>
  <c r="B399" i="2"/>
  <c r="AG398" i="2"/>
  <c r="AC398" i="2" s="1"/>
  <c r="AF398" i="2"/>
  <c r="J398" i="2"/>
  <c r="B398" i="2"/>
  <c r="AG397" i="2"/>
  <c r="AC397" i="2" s="1"/>
  <c r="AF397" i="2"/>
  <c r="J397" i="2"/>
  <c r="B397" i="2"/>
  <c r="AG396" i="2"/>
  <c r="AC396" i="2" s="1"/>
  <c r="AF396" i="2"/>
  <c r="J396" i="2"/>
  <c r="B396" i="2"/>
  <c r="AG395" i="2"/>
  <c r="AF395" i="2"/>
  <c r="AC395" i="2"/>
  <c r="J395" i="2"/>
  <c r="B395" i="2"/>
  <c r="AG394" i="2"/>
  <c r="AC394" i="2" s="1"/>
  <c r="AF394" i="2"/>
  <c r="J394" i="2"/>
  <c r="B394" i="2"/>
  <c r="AG393" i="2"/>
  <c r="AC393" i="2" s="1"/>
  <c r="AF393" i="2"/>
  <c r="J393" i="2"/>
  <c r="B393" i="2"/>
  <c r="AG392" i="2"/>
  <c r="AF392" i="2"/>
  <c r="AC392" i="2"/>
  <c r="J392" i="2"/>
  <c r="B392" i="2"/>
  <c r="AG391" i="2"/>
  <c r="AC391" i="2" s="1"/>
  <c r="AF391" i="2"/>
  <c r="J391" i="2"/>
  <c r="B391" i="2"/>
  <c r="AG390" i="2"/>
  <c r="AF390" i="2"/>
  <c r="AC390" i="2"/>
  <c r="J390" i="2"/>
  <c r="B390" i="2"/>
  <c r="AG389" i="2"/>
  <c r="AC389" i="2" s="1"/>
  <c r="AF389" i="2"/>
  <c r="J389" i="2"/>
  <c r="B389" i="2"/>
  <c r="AG388" i="2"/>
  <c r="AC388" i="2" s="1"/>
  <c r="AF388" i="2"/>
  <c r="J388" i="2"/>
  <c r="B388" i="2"/>
  <c r="AG387" i="2"/>
  <c r="AC387" i="2" s="1"/>
  <c r="AF387" i="2"/>
  <c r="J387" i="2"/>
  <c r="B387" i="2"/>
  <c r="AG386" i="2"/>
  <c r="AC386" i="2" s="1"/>
  <c r="AF386" i="2"/>
  <c r="J386" i="2"/>
  <c r="B386" i="2"/>
  <c r="AG385" i="2"/>
  <c r="AC385" i="2" s="1"/>
  <c r="AF385" i="2"/>
  <c r="J385" i="2"/>
  <c r="B385" i="2"/>
  <c r="AG384" i="2"/>
  <c r="AF384" i="2"/>
  <c r="AC384" i="2"/>
  <c r="J384" i="2"/>
  <c r="B384" i="2"/>
  <c r="AG383" i="2"/>
  <c r="AC383" i="2" s="1"/>
  <c r="AF383" i="2"/>
  <c r="J383" i="2"/>
  <c r="B383" i="2"/>
  <c r="AG382" i="2"/>
  <c r="AC382" i="2" s="1"/>
  <c r="AF382" i="2"/>
  <c r="J382" i="2"/>
  <c r="B382" i="2"/>
  <c r="AG381" i="2"/>
  <c r="AC381" i="2" s="1"/>
  <c r="AF381" i="2"/>
  <c r="J381" i="2"/>
  <c r="B381" i="2"/>
  <c r="AG380" i="2"/>
  <c r="AF380" i="2"/>
  <c r="AC380" i="2"/>
  <c r="J380" i="2"/>
  <c r="B380" i="2"/>
  <c r="AG379" i="2"/>
  <c r="AF379" i="2"/>
  <c r="AC379" i="2"/>
  <c r="J379" i="2"/>
  <c r="B379" i="2"/>
  <c r="AG378" i="2"/>
  <c r="AC378" i="2" s="1"/>
  <c r="AF378" i="2"/>
  <c r="J378" i="2"/>
  <c r="B378" i="2"/>
  <c r="AG377" i="2"/>
  <c r="AF377" i="2"/>
  <c r="AC377" i="2"/>
  <c r="J377" i="2"/>
  <c r="B377" i="2"/>
  <c r="AG376" i="2"/>
  <c r="AF376" i="2"/>
  <c r="AC376" i="2"/>
  <c r="J376" i="2"/>
  <c r="B376" i="2"/>
  <c r="AG375" i="2"/>
  <c r="AC375" i="2" s="1"/>
  <c r="AF375" i="2"/>
  <c r="J375" i="2"/>
  <c r="B375" i="2"/>
  <c r="AG374" i="2"/>
  <c r="AF374" i="2"/>
  <c r="AC374" i="2"/>
  <c r="J374" i="2"/>
  <c r="B374" i="2"/>
  <c r="AG373" i="2"/>
  <c r="AC373" i="2" s="1"/>
  <c r="AF373" i="2"/>
  <c r="J373" i="2"/>
  <c r="B373" i="2"/>
  <c r="AG372" i="2"/>
  <c r="AC372" i="2" s="1"/>
  <c r="AF372" i="2"/>
  <c r="J372" i="2"/>
  <c r="B372" i="2"/>
  <c r="AG371" i="2"/>
  <c r="AC371" i="2" s="1"/>
  <c r="AF371" i="2"/>
  <c r="J371" i="2"/>
  <c r="B371" i="2"/>
  <c r="AG370" i="2"/>
  <c r="AC370" i="2" s="1"/>
  <c r="AF370" i="2"/>
  <c r="J370" i="2"/>
  <c r="B370" i="2"/>
  <c r="AG369" i="2"/>
  <c r="AC369" i="2" s="1"/>
  <c r="AF369" i="2"/>
  <c r="J369" i="2"/>
  <c r="B369" i="2"/>
  <c r="AG368" i="2"/>
  <c r="AF368" i="2"/>
  <c r="AC368" i="2"/>
  <c r="J368" i="2"/>
  <c r="B368" i="2"/>
  <c r="AG367" i="2"/>
  <c r="AC367" i="2" s="1"/>
  <c r="AF367" i="2"/>
  <c r="J367" i="2"/>
  <c r="B367" i="2"/>
  <c r="AG366" i="2"/>
  <c r="AC366" i="2" s="1"/>
  <c r="AF366" i="2"/>
  <c r="J366" i="2"/>
  <c r="B366" i="2"/>
  <c r="AG365" i="2"/>
  <c r="AC365" i="2" s="1"/>
  <c r="AF365" i="2"/>
  <c r="J365" i="2"/>
  <c r="B365" i="2"/>
  <c r="AG364" i="2"/>
  <c r="AF364" i="2"/>
  <c r="AC364" i="2"/>
  <c r="J364" i="2"/>
  <c r="B364" i="2"/>
  <c r="AG363" i="2"/>
  <c r="AF363" i="2"/>
  <c r="AC363" i="2"/>
  <c r="J363" i="2"/>
  <c r="B363" i="2"/>
  <c r="AG362" i="2"/>
  <c r="AC362" i="2" s="1"/>
  <c r="AF362" i="2"/>
  <c r="J362" i="2"/>
  <c r="B362" i="2"/>
  <c r="AG361" i="2"/>
  <c r="AF361" i="2"/>
  <c r="AC361" i="2"/>
  <c r="J361" i="2"/>
  <c r="B361" i="2"/>
  <c r="AG360" i="2"/>
  <c r="AC360" i="2" s="1"/>
  <c r="AF360" i="2"/>
  <c r="J360" i="2"/>
  <c r="B360" i="2"/>
  <c r="AG359" i="2"/>
  <c r="AC359" i="2" s="1"/>
  <c r="AF359" i="2"/>
  <c r="J359" i="2"/>
  <c r="B359" i="2"/>
  <c r="AG358" i="2"/>
  <c r="AF358" i="2"/>
  <c r="AC358" i="2"/>
  <c r="J358" i="2"/>
  <c r="B358" i="2"/>
  <c r="AG357" i="2"/>
  <c r="AC357" i="2" s="1"/>
  <c r="AF357" i="2"/>
  <c r="J357" i="2"/>
  <c r="B357" i="2"/>
  <c r="AG356" i="2"/>
  <c r="AC356" i="2" s="1"/>
  <c r="AF356" i="2"/>
  <c r="J356" i="2"/>
  <c r="B356" i="2"/>
  <c r="AG355" i="2"/>
  <c r="AC355" i="2" s="1"/>
  <c r="AF355" i="2"/>
  <c r="J355" i="2"/>
  <c r="B355" i="2"/>
  <c r="AG354" i="2"/>
  <c r="AC354" i="2" s="1"/>
  <c r="AF354" i="2"/>
  <c r="J354" i="2"/>
  <c r="B354" i="2"/>
  <c r="AG353" i="2"/>
  <c r="AC353" i="2" s="1"/>
  <c r="AF353" i="2"/>
  <c r="J353" i="2"/>
  <c r="B353" i="2"/>
  <c r="AG352" i="2"/>
  <c r="AF352" i="2"/>
  <c r="AC352" i="2"/>
  <c r="J352" i="2"/>
  <c r="B352" i="2"/>
  <c r="AG351" i="2"/>
  <c r="AC351" i="2" s="1"/>
  <c r="AF351" i="2"/>
  <c r="J351" i="2"/>
  <c r="B351" i="2"/>
  <c r="AG350" i="2"/>
  <c r="AC350" i="2" s="1"/>
  <c r="AF350" i="2"/>
  <c r="J350" i="2"/>
  <c r="B350" i="2"/>
  <c r="AG349" i="2"/>
  <c r="AC349" i="2" s="1"/>
  <c r="AF349" i="2"/>
  <c r="J349" i="2"/>
  <c r="B349" i="2"/>
  <c r="AG348" i="2"/>
  <c r="AC348" i="2" s="1"/>
  <c r="AF348" i="2"/>
  <c r="J348" i="2"/>
  <c r="B348" i="2"/>
  <c r="AG347" i="2"/>
  <c r="AF347" i="2"/>
  <c r="AC347" i="2"/>
  <c r="J347" i="2"/>
  <c r="B347" i="2"/>
  <c r="AG346" i="2"/>
  <c r="AC346" i="2" s="1"/>
  <c r="AF346" i="2"/>
  <c r="J346" i="2"/>
  <c r="B346" i="2"/>
  <c r="AG345" i="2"/>
  <c r="AC345" i="2" s="1"/>
  <c r="AF345" i="2"/>
  <c r="J345" i="2"/>
  <c r="B345" i="2"/>
  <c r="AG344" i="2"/>
  <c r="AF344" i="2"/>
  <c r="AC344" i="2"/>
  <c r="J344" i="2"/>
  <c r="B344" i="2"/>
  <c r="AG343" i="2"/>
  <c r="AC343" i="2" s="1"/>
  <c r="AF343" i="2"/>
  <c r="J343" i="2"/>
  <c r="B343" i="2"/>
  <c r="AG342" i="2"/>
  <c r="AF342" i="2"/>
  <c r="AC342" i="2"/>
  <c r="J342" i="2"/>
  <c r="B342" i="2"/>
  <c r="AG341" i="2"/>
  <c r="AF341" i="2"/>
  <c r="AC341" i="2"/>
  <c r="J341" i="2"/>
  <c r="B341" i="2"/>
  <c r="AG340" i="2"/>
  <c r="AC340" i="2" s="1"/>
  <c r="AF340" i="2"/>
  <c r="J340" i="2"/>
  <c r="B340" i="2"/>
  <c r="AG339" i="2"/>
  <c r="AC339" i="2" s="1"/>
  <c r="AF339" i="2"/>
  <c r="J339" i="2"/>
  <c r="B339" i="2"/>
  <c r="AG338" i="2"/>
  <c r="AC338" i="2" s="1"/>
  <c r="AF338" i="2"/>
  <c r="J338" i="2"/>
  <c r="B338" i="2"/>
  <c r="AG337" i="2"/>
  <c r="AC337" i="2" s="1"/>
  <c r="AF337" i="2"/>
  <c r="J337" i="2"/>
  <c r="B337" i="2"/>
  <c r="AG336" i="2"/>
  <c r="AF336" i="2"/>
  <c r="AC336" i="2"/>
  <c r="J336" i="2"/>
  <c r="B336" i="2"/>
  <c r="AG335" i="2"/>
  <c r="AC335" i="2" s="1"/>
  <c r="AF335" i="2"/>
  <c r="J335" i="2"/>
  <c r="B335" i="2"/>
  <c r="AG334" i="2"/>
  <c r="AC334" i="2" s="1"/>
  <c r="AF334" i="2"/>
  <c r="J334" i="2"/>
  <c r="B334" i="2"/>
  <c r="AG333" i="2"/>
  <c r="AC333" i="2" s="1"/>
  <c r="AF333" i="2"/>
  <c r="J333" i="2"/>
  <c r="B333" i="2"/>
  <c r="AG332" i="2"/>
  <c r="AC332" i="2" s="1"/>
  <c r="AF332" i="2"/>
  <c r="J332" i="2"/>
  <c r="B332" i="2"/>
  <c r="AG331" i="2"/>
  <c r="AF331" i="2"/>
  <c r="AC331" i="2"/>
  <c r="J331" i="2"/>
  <c r="B331" i="2"/>
  <c r="AG330" i="2"/>
  <c r="AC330" i="2" s="1"/>
  <c r="AF330" i="2"/>
  <c r="J330" i="2"/>
  <c r="B330" i="2"/>
  <c r="AG329" i="2"/>
  <c r="AF329" i="2"/>
  <c r="AC329" i="2"/>
  <c r="J329" i="2"/>
  <c r="B329" i="2"/>
  <c r="AG328" i="2"/>
  <c r="AF328" i="2"/>
  <c r="AC328" i="2"/>
  <c r="J328" i="2"/>
  <c r="B328" i="2"/>
  <c r="AG327" i="2"/>
  <c r="AC327" i="2" s="1"/>
  <c r="AF327" i="2"/>
  <c r="J327" i="2"/>
  <c r="B327" i="2"/>
  <c r="AG326" i="2"/>
  <c r="AF326" i="2"/>
  <c r="AC326" i="2"/>
  <c r="J326" i="2"/>
  <c r="B326" i="2"/>
  <c r="AG325" i="2"/>
  <c r="AC325" i="2" s="1"/>
  <c r="AF325" i="2"/>
  <c r="J325" i="2"/>
  <c r="B325" i="2"/>
  <c r="AG324" i="2"/>
  <c r="AC324" i="2" s="1"/>
  <c r="AF324" i="2"/>
  <c r="J324" i="2"/>
  <c r="B324" i="2"/>
  <c r="AG323" i="2"/>
  <c r="AC323" i="2" s="1"/>
  <c r="AF323" i="2"/>
  <c r="J323" i="2"/>
  <c r="B323" i="2"/>
  <c r="AG322" i="2"/>
  <c r="AC322" i="2" s="1"/>
  <c r="AF322" i="2"/>
  <c r="J322" i="2"/>
  <c r="B322" i="2"/>
  <c r="AG321" i="2"/>
  <c r="AC321" i="2" s="1"/>
  <c r="AF321" i="2"/>
  <c r="J321" i="2"/>
  <c r="B321" i="2"/>
  <c r="AG320" i="2"/>
  <c r="AF320" i="2"/>
  <c r="AC320" i="2"/>
  <c r="J320" i="2"/>
  <c r="B320" i="2"/>
  <c r="AG319" i="2"/>
  <c r="AC319" i="2" s="1"/>
  <c r="AF319" i="2"/>
  <c r="J319" i="2"/>
  <c r="B319" i="2"/>
  <c r="AG318" i="2"/>
  <c r="AC318" i="2" s="1"/>
  <c r="AF318" i="2"/>
  <c r="J318" i="2"/>
  <c r="B318" i="2"/>
  <c r="AG317" i="2"/>
  <c r="AC317" i="2" s="1"/>
  <c r="AF317" i="2"/>
  <c r="J317" i="2"/>
  <c r="B317" i="2"/>
  <c r="AG316" i="2"/>
  <c r="AF316" i="2"/>
  <c r="AC316" i="2"/>
  <c r="J316" i="2"/>
  <c r="B316" i="2"/>
  <c r="AG315" i="2"/>
  <c r="AF315" i="2"/>
  <c r="AC315" i="2"/>
  <c r="J315" i="2"/>
  <c r="B315" i="2"/>
  <c r="AG314" i="2"/>
  <c r="AC314" i="2" s="1"/>
  <c r="AF314" i="2"/>
  <c r="J314" i="2"/>
  <c r="B314" i="2"/>
  <c r="AG313" i="2"/>
  <c r="AF313" i="2"/>
  <c r="AC313" i="2"/>
  <c r="J313" i="2"/>
  <c r="B313" i="2"/>
  <c r="AG312" i="2"/>
  <c r="AF312" i="2"/>
  <c r="AC312" i="2"/>
  <c r="J312" i="2"/>
  <c r="B312" i="2"/>
  <c r="AG311" i="2"/>
  <c r="AC311" i="2" s="1"/>
  <c r="AF311" i="2"/>
  <c r="J311" i="2"/>
  <c r="B311" i="2"/>
  <c r="AG310" i="2"/>
  <c r="AF310" i="2"/>
  <c r="AC310" i="2"/>
  <c r="J310" i="2"/>
  <c r="B310" i="2"/>
  <c r="AG309" i="2"/>
  <c r="AC309" i="2" s="1"/>
  <c r="AF309" i="2"/>
  <c r="J309" i="2"/>
  <c r="B309" i="2"/>
  <c r="AG308" i="2"/>
  <c r="AC308" i="2" s="1"/>
  <c r="AF308" i="2"/>
  <c r="J308" i="2"/>
  <c r="B308" i="2"/>
  <c r="AG307" i="2"/>
  <c r="AC307" i="2" s="1"/>
  <c r="AF307" i="2"/>
  <c r="J307" i="2"/>
  <c r="B307" i="2"/>
  <c r="AG306" i="2"/>
  <c r="AC306" i="2" s="1"/>
  <c r="AF306" i="2"/>
  <c r="J306" i="2"/>
  <c r="B306" i="2"/>
  <c r="AG305" i="2"/>
  <c r="AC305" i="2" s="1"/>
  <c r="AF305" i="2"/>
  <c r="J305" i="2"/>
  <c r="B305" i="2"/>
  <c r="AG304" i="2"/>
  <c r="AF304" i="2"/>
  <c r="AC304" i="2"/>
  <c r="J304" i="2"/>
  <c r="B304" i="2"/>
  <c r="AG303" i="2"/>
  <c r="AC303" i="2" s="1"/>
  <c r="AF303" i="2"/>
  <c r="J303" i="2"/>
  <c r="B303" i="2"/>
  <c r="AG302" i="2"/>
  <c r="AC302" i="2" s="1"/>
  <c r="AF302" i="2"/>
  <c r="J302" i="2"/>
  <c r="B302" i="2"/>
  <c r="AG301" i="2"/>
  <c r="AC301" i="2" s="1"/>
  <c r="AF301" i="2"/>
  <c r="J301" i="2"/>
  <c r="B301" i="2"/>
  <c r="AG300" i="2"/>
  <c r="AC300" i="2" s="1"/>
  <c r="AF300" i="2"/>
  <c r="J300" i="2"/>
  <c r="B300" i="2"/>
  <c r="AG299" i="2"/>
  <c r="AF299" i="2"/>
  <c r="AC299" i="2"/>
  <c r="J299" i="2"/>
  <c r="B299" i="2"/>
  <c r="AG298" i="2"/>
  <c r="AC298" i="2" s="1"/>
  <c r="AF298" i="2"/>
  <c r="J298" i="2"/>
  <c r="B298" i="2"/>
  <c r="AG297" i="2"/>
  <c r="AF297" i="2"/>
  <c r="AC297" i="2"/>
  <c r="J297" i="2"/>
  <c r="B297" i="2"/>
  <c r="AG296" i="2"/>
  <c r="AF296" i="2"/>
  <c r="AC296" i="2"/>
  <c r="J296" i="2"/>
  <c r="B296" i="2"/>
  <c r="AG295" i="2"/>
  <c r="AC295" i="2" s="1"/>
  <c r="AF295" i="2"/>
  <c r="J295" i="2"/>
  <c r="B295" i="2"/>
  <c r="AG294" i="2"/>
  <c r="AC294" i="2" s="1"/>
  <c r="AF294" i="2"/>
  <c r="J294" i="2"/>
  <c r="B294" i="2"/>
  <c r="AG293" i="2"/>
  <c r="AC293" i="2" s="1"/>
  <c r="AF293" i="2"/>
  <c r="J293" i="2"/>
  <c r="B293" i="2"/>
  <c r="AG292" i="2"/>
  <c r="AC292" i="2" s="1"/>
  <c r="AF292" i="2"/>
  <c r="J292" i="2"/>
  <c r="B292" i="2"/>
  <c r="AG291" i="2"/>
  <c r="AC291" i="2" s="1"/>
  <c r="AF291" i="2"/>
  <c r="J291" i="2"/>
  <c r="B291" i="2"/>
  <c r="AG290" i="2"/>
  <c r="AC290" i="2" s="1"/>
  <c r="AF290" i="2"/>
  <c r="J290" i="2"/>
  <c r="B290" i="2"/>
  <c r="AG289" i="2"/>
  <c r="AC289" i="2" s="1"/>
  <c r="AF289" i="2"/>
  <c r="J289" i="2"/>
  <c r="B289" i="2"/>
  <c r="AG288" i="2"/>
  <c r="AF288" i="2"/>
  <c r="AC288" i="2"/>
  <c r="J288" i="2"/>
  <c r="B288" i="2"/>
  <c r="AG287" i="2"/>
  <c r="AC287" i="2" s="1"/>
  <c r="AF287" i="2"/>
  <c r="J287" i="2"/>
  <c r="B287" i="2"/>
  <c r="AG286" i="2"/>
  <c r="AC286" i="2" s="1"/>
  <c r="AF286" i="2"/>
  <c r="J286" i="2"/>
  <c r="B286" i="2"/>
  <c r="AG285" i="2"/>
  <c r="AC285" i="2" s="1"/>
  <c r="AF285" i="2"/>
  <c r="J285" i="2"/>
  <c r="B285" i="2"/>
  <c r="AG284" i="2"/>
  <c r="AC284" i="2" s="1"/>
  <c r="AF284" i="2"/>
  <c r="J284" i="2"/>
  <c r="B284" i="2"/>
  <c r="AG283" i="2"/>
  <c r="AF283" i="2"/>
  <c r="AC283" i="2"/>
  <c r="J283" i="2"/>
  <c r="B283" i="2"/>
  <c r="AG282" i="2"/>
  <c r="AC282" i="2" s="1"/>
  <c r="AF282" i="2"/>
  <c r="J282" i="2"/>
  <c r="B282" i="2"/>
  <c r="AG281" i="2"/>
  <c r="AF281" i="2"/>
  <c r="AC281" i="2"/>
  <c r="J281" i="2"/>
  <c r="B281" i="2"/>
  <c r="AG280" i="2"/>
  <c r="AF280" i="2"/>
  <c r="AC280" i="2"/>
  <c r="J280" i="2"/>
  <c r="B280" i="2"/>
  <c r="AG279" i="2"/>
  <c r="AC279" i="2" s="1"/>
  <c r="AF279" i="2"/>
  <c r="J279" i="2"/>
  <c r="B279" i="2"/>
  <c r="AG278" i="2"/>
  <c r="AF278" i="2"/>
  <c r="AC278" i="2"/>
  <c r="J278" i="2"/>
  <c r="B278" i="2"/>
  <c r="AG277" i="2"/>
  <c r="AC277" i="2" s="1"/>
  <c r="AF277" i="2"/>
  <c r="J277" i="2"/>
  <c r="B277" i="2"/>
  <c r="AG276" i="2"/>
  <c r="AF276" i="2"/>
  <c r="AC276" i="2"/>
  <c r="J276" i="2"/>
  <c r="B276" i="2"/>
  <c r="AG275" i="2"/>
  <c r="AC275" i="2" s="1"/>
  <c r="AF275" i="2"/>
  <c r="J275" i="2"/>
  <c r="B275" i="2"/>
  <c r="AG274" i="2"/>
  <c r="AC274" i="2" s="1"/>
  <c r="AF274" i="2"/>
  <c r="J274" i="2"/>
  <c r="B274" i="2"/>
  <c r="AG273" i="2"/>
  <c r="AC273" i="2" s="1"/>
  <c r="AF273" i="2"/>
  <c r="J273" i="2"/>
  <c r="B273" i="2"/>
  <c r="AG272" i="2"/>
  <c r="AF272" i="2"/>
  <c r="AC272" i="2"/>
  <c r="J272" i="2"/>
  <c r="B272" i="2"/>
  <c r="AG271" i="2"/>
  <c r="AC271" i="2" s="1"/>
  <c r="AF271" i="2"/>
  <c r="J271" i="2"/>
  <c r="B271" i="2"/>
  <c r="AG270" i="2"/>
  <c r="AC270" i="2" s="1"/>
  <c r="AF270" i="2"/>
  <c r="J270" i="2"/>
  <c r="B270" i="2"/>
  <c r="AG269" i="2"/>
  <c r="AC269" i="2" s="1"/>
  <c r="AF269" i="2"/>
  <c r="J269" i="2"/>
  <c r="B269" i="2"/>
  <c r="AG268" i="2"/>
  <c r="AC268" i="2" s="1"/>
  <c r="AF268" i="2"/>
  <c r="J268" i="2"/>
  <c r="B268" i="2"/>
  <c r="AG267" i="2"/>
  <c r="AF267" i="2"/>
  <c r="AC267" i="2"/>
  <c r="J267" i="2"/>
  <c r="B267" i="2"/>
  <c r="AG266" i="2"/>
  <c r="AC266" i="2" s="1"/>
  <c r="AF266" i="2"/>
  <c r="J266" i="2"/>
  <c r="B266" i="2"/>
  <c r="AG265" i="2"/>
  <c r="AF265" i="2"/>
  <c r="AC265" i="2"/>
  <c r="J265" i="2"/>
  <c r="B265" i="2"/>
  <c r="AG264" i="2"/>
  <c r="AF264" i="2"/>
  <c r="AC264" i="2"/>
  <c r="J264" i="2"/>
  <c r="B264" i="2"/>
  <c r="AG263" i="2"/>
  <c r="AC263" i="2" s="1"/>
  <c r="AF263" i="2"/>
  <c r="J263" i="2"/>
  <c r="B263" i="2"/>
  <c r="AG262" i="2"/>
  <c r="AF262" i="2"/>
  <c r="AC262" i="2"/>
  <c r="J262" i="2"/>
  <c r="B262" i="2"/>
  <c r="AG261" i="2"/>
  <c r="AC261" i="2" s="1"/>
  <c r="AF261" i="2"/>
  <c r="J261" i="2"/>
  <c r="B261" i="2"/>
  <c r="AG260" i="2"/>
  <c r="AC260" i="2" s="1"/>
  <c r="AF260" i="2"/>
  <c r="J260" i="2"/>
  <c r="B260" i="2"/>
  <c r="AG259" i="2"/>
  <c r="AC259" i="2" s="1"/>
  <c r="AF259" i="2"/>
  <c r="J259" i="2"/>
  <c r="B259" i="2"/>
  <c r="AG258" i="2"/>
  <c r="AC258" i="2" s="1"/>
  <c r="AF258" i="2"/>
  <c r="J258" i="2"/>
  <c r="B258" i="2"/>
  <c r="AG257" i="2"/>
  <c r="AC257" i="2" s="1"/>
  <c r="AF257" i="2"/>
  <c r="J257" i="2"/>
  <c r="B257" i="2"/>
  <c r="AG256" i="2"/>
  <c r="AF256" i="2"/>
  <c r="AC256" i="2"/>
  <c r="J256" i="2"/>
  <c r="B256" i="2"/>
  <c r="AG255" i="2"/>
  <c r="AC255" i="2" s="1"/>
  <c r="AF255" i="2"/>
  <c r="J255" i="2"/>
  <c r="B255" i="2"/>
  <c r="AG254" i="2"/>
  <c r="AC254" i="2" s="1"/>
  <c r="AF254" i="2"/>
  <c r="J254" i="2"/>
  <c r="B254" i="2"/>
  <c r="AG253" i="2"/>
  <c r="AC253" i="2" s="1"/>
  <c r="AF253" i="2"/>
  <c r="J253" i="2"/>
  <c r="B253" i="2"/>
  <c r="AG252" i="2"/>
  <c r="AC252" i="2" s="1"/>
  <c r="AF252" i="2"/>
  <c r="J252" i="2"/>
  <c r="B252" i="2"/>
  <c r="AG251" i="2"/>
  <c r="AF251" i="2"/>
  <c r="AC251" i="2"/>
  <c r="J251" i="2"/>
  <c r="B251" i="2"/>
  <c r="AG250" i="2"/>
  <c r="AC250" i="2" s="1"/>
  <c r="AF250" i="2"/>
  <c r="J250" i="2"/>
  <c r="B250" i="2"/>
  <c r="AG249" i="2"/>
  <c r="AF249" i="2"/>
  <c r="AC249" i="2"/>
  <c r="J249" i="2"/>
  <c r="B249" i="2"/>
  <c r="AG248" i="2"/>
  <c r="AF248" i="2"/>
  <c r="AC248" i="2"/>
  <c r="J248" i="2"/>
  <c r="B248" i="2"/>
  <c r="AG247" i="2"/>
  <c r="AC247" i="2" s="1"/>
  <c r="AF247" i="2"/>
  <c r="J247" i="2"/>
  <c r="B247" i="2"/>
  <c r="AG246" i="2"/>
  <c r="AC246" i="2" s="1"/>
  <c r="AF246" i="2"/>
  <c r="J246" i="2"/>
  <c r="B246" i="2"/>
  <c r="AG245" i="2"/>
  <c r="AF245" i="2"/>
  <c r="AC245" i="2"/>
  <c r="J245" i="2"/>
  <c r="B245" i="2"/>
  <c r="AG244" i="2"/>
  <c r="AF244" i="2"/>
  <c r="AC244" i="2"/>
  <c r="J244" i="2"/>
  <c r="B244" i="2"/>
  <c r="AG243" i="2"/>
  <c r="AC243" i="2" s="1"/>
  <c r="AF243" i="2"/>
  <c r="J243" i="2"/>
  <c r="B243" i="2"/>
  <c r="AG242" i="2"/>
  <c r="AC242" i="2" s="1"/>
  <c r="AF242" i="2"/>
  <c r="J242" i="2"/>
  <c r="B242" i="2"/>
  <c r="AG241" i="2"/>
  <c r="AC241" i="2" s="1"/>
  <c r="AF241" i="2"/>
  <c r="J241" i="2"/>
  <c r="B241" i="2"/>
  <c r="AG240" i="2"/>
  <c r="AF240" i="2"/>
  <c r="AC240" i="2"/>
  <c r="J240" i="2"/>
  <c r="B240" i="2"/>
  <c r="AG239" i="2"/>
  <c r="AC239" i="2" s="1"/>
  <c r="AF239" i="2"/>
  <c r="J239" i="2"/>
  <c r="B239" i="2"/>
  <c r="AG238" i="2"/>
  <c r="AC238" i="2" s="1"/>
  <c r="AF238" i="2"/>
  <c r="J238" i="2"/>
  <c r="B238" i="2"/>
  <c r="AG237" i="2"/>
  <c r="AC237" i="2" s="1"/>
  <c r="AF237" i="2"/>
  <c r="J237" i="2"/>
  <c r="B237" i="2"/>
  <c r="AG236" i="2"/>
  <c r="AF236" i="2"/>
  <c r="AC236" i="2"/>
  <c r="J236" i="2"/>
  <c r="B236" i="2"/>
  <c r="AG235" i="2"/>
  <c r="AC235" i="2" s="1"/>
  <c r="AF235" i="2"/>
  <c r="J235" i="2"/>
  <c r="B235" i="2"/>
  <c r="AG234" i="2"/>
  <c r="AC234" i="2" s="1"/>
  <c r="AF234" i="2"/>
  <c r="J234" i="2"/>
  <c r="B234" i="2"/>
  <c r="AG233" i="2"/>
  <c r="AF233" i="2"/>
  <c r="AC233" i="2"/>
  <c r="J233" i="2"/>
  <c r="B233" i="2"/>
  <c r="AG232" i="2"/>
  <c r="AF232" i="2"/>
  <c r="AC232" i="2"/>
  <c r="J232" i="2"/>
  <c r="B232" i="2"/>
  <c r="AG231" i="2"/>
  <c r="AC231" i="2" s="1"/>
  <c r="AF231" i="2"/>
  <c r="J231" i="2"/>
  <c r="B231" i="2"/>
  <c r="AG230" i="2"/>
  <c r="AF230" i="2"/>
  <c r="AC230" i="2"/>
  <c r="J230" i="2"/>
  <c r="B230" i="2"/>
  <c r="AG229" i="2"/>
  <c r="AC229" i="2" s="1"/>
  <c r="AF229" i="2"/>
  <c r="J229" i="2"/>
  <c r="B229" i="2"/>
  <c r="AG228" i="2"/>
  <c r="AC228" i="2" s="1"/>
  <c r="AF228" i="2"/>
  <c r="J228" i="2"/>
  <c r="B228" i="2"/>
  <c r="AG227" i="2"/>
  <c r="AC227" i="2" s="1"/>
  <c r="AF227" i="2"/>
  <c r="J227" i="2"/>
  <c r="B227" i="2"/>
  <c r="AG226" i="2"/>
  <c r="AC226" i="2" s="1"/>
  <c r="AF226" i="2"/>
  <c r="J226" i="2"/>
  <c r="B226" i="2"/>
  <c r="AG225" i="2"/>
  <c r="AC225" i="2" s="1"/>
  <c r="AF225" i="2"/>
  <c r="J225" i="2"/>
  <c r="B225" i="2"/>
  <c r="AG224" i="2"/>
  <c r="AF224" i="2"/>
  <c r="AC224" i="2"/>
  <c r="J224" i="2"/>
  <c r="B224" i="2"/>
  <c r="AG223" i="2"/>
  <c r="AC223" i="2" s="1"/>
  <c r="AF223" i="2"/>
  <c r="J223" i="2"/>
  <c r="B223" i="2"/>
  <c r="AG222" i="2"/>
  <c r="AC222" i="2" s="1"/>
  <c r="AF222" i="2"/>
  <c r="J222" i="2"/>
  <c r="B222" i="2"/>
  <c r="AG221" i="2"/>
  <c r="AC221" i="2" s="1"/>
  <c r="AF221" i="2"/>
  <c r="J221" i="2"/>
  <c r="B221" i="2"/>
  <c r="AG220" i="2"/>
  <c r="AF220" i="2"/>
  <c r="AC220" i="2"/>
  <c r="J220" i="2"/>
  <c r="B220" i="2"/>
  <c r="AG219" i="2"/>
  <c r="AF219" i="2"/>
  <c r="AC219" i="2"/>
  <c r="J219" i="2"/>
  <c r="B219" i="2"/>
  <c r="AG218" i="2"/>
  <c r="AC218" i="2" s="1"/>
  <c r="AF218" i="2"/>
  <c r="J218" i="2"/>
  <c r="B218" i="2"/>
  <c r="AG217" i="2"/>
  <c r="AC217" i="2" s="1"/>
  <c r="AF217" i="2"/>
  <c r="J217" i="2"/>
  <c r="B217" i="2"/>
  <c r="AG216" i="2"/>
  <c r="AF216" i="2"/>
  <c r="AC216" i="2"/>
  <c r="J216" i="2"/>
  <c r="B216" i="2"/>
  <c r="AG215" i="2"/>
  <c r="AF215" i="2"/>
  <c r="AC215" i="2"/>
  <c r="J215" i="2"/>
  <c r="B215" i="2"/>
  <c r="AG214" i="2"/>
  <c r="AC214" i="2" s="1"/>
  <c r="AF214" i="2"/>
  <c r="J214" i="2"/>
  <c r="B214" i="2"/>
  <c r="AG213" i="2"/>
  <c r="AF213" i="2"/>
  <c r="AC213" i="2"/>
  <c r="J213" i="2"/>
  <c r="B213" i="2"/>
  <c r="AG212" i="2"/>
  <c r="AC212" i="2" s="1"/>
  <c r="AF212" i="2"/>
  <c r="J212" i="2"/>
  <c r="B212" i="2"/>
  <c r="AG211" i="2"/>
  <c r="AC211" i="2" s="1"/>
  <c r="AF211" i="2"/>
  <c r="J211" i="2"/>
  <c r="B211" i="2"/>
  <c r="AG210" i="2"/>
  <c r="AC210" i="2" s="1"/>
  <c r="AF210" i="2"/>
  <c r="J210" i="2"/>
  <c r="B210" i="2"/>
  <c r="AG209" i="2"/>
  <c r="AC209" i="2" s="1"/>
  <c r="AF209" i="2"/>
  <c r="J209" i="2"/>
  <c r="B209" i="2"/>
  <c r="AG208" i="2"/>
  <c r="AF208" i="2"/>
  <c r="AC208" i="2"/>
  <c r="J208" i="2"/>
  <c r="B208" i="2"/>
  <c r="AG207" i="2"/>
  <c r="AC207" i="2" s="1"/>
  <c r="AF207" i="2"/>
  <c r="J207" i="2"/>
  <c r="B207" i="2"/>
  <c r="AG206" i="2"/>
  <c r="AC206" i="2" s="1"/>
  <c r="AF206" i="2"/>
  <c r="J206" i="2"/>
  <c r="B206" i="2"/>
  <c r="AG205" i="2"/>
  <c r="AC205" i="2" s="1"/>
  <c r="AF205" i="2"/>
  <c r="J205" i="2"/>
  <c r="B205" i="2"/>
  <c r="AG204" i="2"/>
  <c r="AF204" i="2"/>
  <c r="AC204" i="2"/>
  <c r="J204" i="2"/>
  <c r="B204" i="2"/>
  <c r="AG203" i="2"/>
  <c r="AC203" i="2" s="1"/>
  <c r="AF203" i="2"/>
  <c r="J203" i="2"/>
  <c r="B203" i="2"/>
  <c r="AG202" i="2"/>
  <c r="AC202" i="2" s="1"/>
  <c r="AF202" i="2"/>
  <c r="J202" i="2"/>
  <c r="B202" i="2"/>
  <c r="AG201" i="2"/>
  <c r="AF201" i="2"/>
  <c r="AC201" i="2"/>
  <c r="J201" i="2"/>
  <c r="B201" i="2"/>
  <c r="AG200" i="2"/>
  <c r="AF200" i="2"/>
  <c r="AC200" i="2"/>
  <c r="J200" i="2"/>
  <c r="B200" i="2"/>
  <c r="AG199" i="2"/>
  <c r="AF199" i="2"/>
  <c r="AC199" i="2"/>
  <c r="J199" i="2"/>
  <c r="B199" i="2"/>
  <c r="AG198" i="2"/>
  <c r="AF198" i="2"/>
  <c r="AC198" i="2"/>
  <c r="J198" i="2"/>
  <c r="B198" i="2"/>
  <c r="AG197" i="2"/>
  <c r="AC197" i="2" s="1"/>
  <c r="AF197" i="2"/>
  <c r="J197" i="2"/>
  <c r="B197" i="2"/>
  <c r="AG196" i="2"/>
  <c r="AC196" i="2" s="1"/>
  <c r="AF196" i="2"/>
  <c r="J196" i="2"/>
  <c r="B196" i="2"/>
  <c r="AG195" i="2"/>
  <c r="AC195" i="2" s="1"/>
  <c r="AF195" i="2"/>
  <c r="J195" i="2"/>
  <c r="B195" i="2"/>
  <c r="AG194" i="2"/>
  <c r="AC194" i="2" s="1"/>
  <c r="AF194" i="2"/>
  <c r="J194" i="2"/>
  <c r="B194" i="2"/>
  <c r="AG193" i="2"/>
  <c r="AC193" i="2" s="1"/>
  <c r="AF193" i="2"/>
  <c r="J193" i="2"/>
  <c r="B193" i="2"/>
  <c r="AG192" i="2"/>
  <c r="AC192" i="2" s="1"/>
  <c r="AF192" i="2"/>
  <c r="J192" i="2"/>
  <c r="B192" i="2"/>
  <c r="AG191" i="2"/>
  <c r="AC191" i="2" s="1"/>
  <c r="AF191" i="2"/>
  <c r="J191" i="2"/>
  <c r="B191" i="2"/>
  <c r="AG190" i="2"/>
  <c r="AC190" i="2" s="1"/>
  <c r="AF190" i="2"/>
  <c r="J190" i="2"/>
  <c r="B190" i="2"/>
  <c r="AG189" i="2"/>
  <c r="AC189" i="2" s="1"/>
  <c r="AF189" i="2"/>
  <c r="J189" i="2"/>
  <c r="B189" i="2"/>
  <c r="AG188" i="2"/>
  <c r="AF188" i="2"/>
  <c r="AC188" i="2"/>
  <c r="J188" i="2"/>
  <c r="B188" i="2"/>
  <c r="AG187" i="2"/>
  <c r="AF187" i="2"/>
  <c r="AC187" i="2"/>
  <c r="J187" i="2"/>
  <c r="B187" i="2"/>
  <c r="AG186" i="2"/>
  <c r="AC186" i="2" s="1"/>
  <c r="AF186" i="2"/>
  <c r="J186" i="2"/>
  <c r="B186" i="2"/>
  <c r="AG185" i="2"/>
  <c r="AC185" i="2" s="1"/>
  <c r="AF185" i="2"/>
  <c r="J185" i="2"/>
  <c r="B185" i="2"/>
  <c r="AG184" i="2"/>
  <c r="AF184" i="2"/>
  <c r="AC184" i="2"/>
  <c r="J184" i="2"/>
  <c r="B184" i="2"/>
  <c r="AG183" i="2"/>
  <c r="AC183" i="2" s="1"/>
  <c r="AF183" i="2"/>
  <c r="J183" i="2"/>
  <c r="B183" i="2"/>
  <c r="AG182" i="2"/>
  <c r="AF182" i="2"/>
  <c r="AC182" i="2"/>
  <c r="J182" i="2"/>
  <c r="B182" i="2"/>
  <c r="AG181" i="2"/>
  <c r="AC181" i="2" s="1"/>
  <c r="AF181" i="2"/>
  <c r="J181" i="2"/>
  <c r="B181" i="2"/>
  <c r="AG180" i="2"/>
  <c r="AC180" i="2" s="1"/>
  <c r="AF180" i="2"/>
  <c r="J180" i="2"/>
  <c r="B180" i="2"/>
  <c r="AG179" i="2"/>
  <c r="AC179" i="2" s="1"/>
  <c r="AF179" i="2"/>
  <c r="J179" i="2"/>
  <c r="B179" i="2"/>
  <c r="AG178" i="2"/>
  <c r="AC178" i="2" s="1"/>
  <c r="AF178" i="2"/>
  <c r="J178" i="2"/>
  <c r="B178" i="2"/>
  <c r="AG177" i="2"/>
  <c r="AC177" i="2" s="1"/>
  <c r="AF177" i="2"/>
  <c r="J177" i="2"/>
  <c r="B177" i="2"/>
  <c r="AG176" i="2"/>
  <c r="AF176" i="2"/>
  <c r="AC176" i="2"/>
  <c r="J176" i="2"/>
  <c r="B176" i="2"/>
  <c r="AG175" i="2"/>
  <c r="AC175" i="2" s="1"/>
  <c r="AF175" i="2"/>
  <c r="J175" i="2"/>
  <c r="B175" i="2"/>
  <c r="AG174" i="2"/>
  <c r="AC174" i="2" s="1"/>
  <c r="AF174" i="2"/>
  <c r="J174" i="2"/>
  <c r="B174" i="2"/>
  <c r="AG173" i="2"/>
  <c r="AC173" i="2" s="1"/>
  <c r="AF173" i="2"/>
  <c r="J173" i="2"/>
  <c r="B173" i="2"/>
  <c r="AG172" i="2"/>
  <c r="AF172" i="2"/>
  <c r="AC172" i="2"/>
  <c r="J172" i="2"/>
  <c r="B172" i="2"/>
  <c r="AG171" i="2"/>
  <c r="AF171" i="2"/>
  <c r="AC171" i="2"/>
  <c r="J171" i="2"/>
  <c r="B171" i="2"/>
  <c r="AG170" i="2"/>
  <c r="AC170" i="2" s="1"/>
  <c r="AF170" i="2"/>
  <c r="J170" i="2"/>
  <c r="B170" i="2"/>
  <c r="AG169" i="2"/>
  <c r="AF169" i="2"/>
  <c r="AC169" i="2"/>
  <c r="J169" i="2"/>
  <c r="B169" i="2"/>
  <c r="AG168" i="2"/>
  <c r="AF168" i="2"/>
  <c r="AC168" i="2"/>
  <c r="J168" i="2"/>
  <c r="B168" i="2"/>
  <c r="AG167" i="2"/>
  <c r="AC167" i="2" s="1"/>
  <c r="AF167" i="2"/>
  <c r="J167" i="2"/>
  <c r="B167" i="2"/>
  <c r="AG166" i="2"/>
  <c r="AF166" i="2"/>
  <c r="AC166" i="2"/>
  <c r="J166" i="2"/>
  <c r="B166" i="2"/>
  <c r="AG165" i="2"/>
  <c r="AC165" i="2" s="1"/>
  <c r="AF165" i="2"/>
  <c r="J165" i="2"/>
  <c r="B165" i="2"/>
  <c r="AG164" i="2"/>
  <c r="AC164" i="2" s="1"/>
  <c r="AF164" i="2"/>
  <c r="J164" i="2"/>
  <c r="B164" i="2"/>
  <c r="AG163" i="2"/>
  <c r="AC163" i="2" s="1"/>
  <c r="AF163" i="2"/>
  <c r="J163" i="2"/>
  <c r="B163" i="2"/>
  <c r="AG162" i="2"/>
  <c r="AC162" i="2" s="1"/>
  <c r="AF162" i="2"/>
  <c r="J162" i="2"/>
  <c r="B162" i="2"/>
  <c r="AG161" i="2"/>
  <c r="AC161" i="2" s="1"/>
  <c r="AF161" i="2"/>
  <c r="J161" i="2"/>
  <c r="B161" i="2"/>
  <c r="AG160" i="2"/>
  <c r="AF160" i="2"/>
  <c r="AC160" i="2"/>
  <c r="J160" i="2"/>
  <c r="B160" i="2"/>
  <c r="AG159" i="2"/>
  <c r="AC159" i="2" s="1"/>
  <c r="AF159" i="2"/>
  <c r="J159" i="2"/>
  <c r="B159" i="2"/>
  <c r="AG158" i="2"/>
  <c r="AC158" i="2" s="1"/>
  <c r="AF158" i="2"/>
  <c r="J158" i="2"/>
  <c r="B158" i="2"/>
  <c r="AG157" i="2"/>
  <c r="AC157" i="2" s="1"/>
  <c r="AF157" i="2"/>
  <c r="J157" i="2"/>
  <c r="B157" i="2"/>
  <c r="AG156" i="2"/>
  <c r="AF156" i="2"/>
  <c r="AC156" i="2"/>
  <c r="J156" i="2"/>
  <c r="B156" i="2"/>
  <c r="AG155" i="2"/>
  <c r="AF155" i="2"/>
  <c r="AC155" i="2"/>
  <c r="J155" i="2"/>
  <c r="B155" i="2"/>
  <c r="AG154" i="2"/>
  <c r="AC154" i="2" s="1"/>
  <c r="AF154" i="2"/>
  <c r="J154" i="2"/>
  <c r="B154" i="2"/>
  <c r="AG153" i="2"/>
  <c r="AF153" i="2"/>
  <c r="AC153" i="2"/>
  <c r="J153" i="2"/>
  <c r="B153" i="2"/>
  <c r="AG152" i="2"/>
  <c r="AC152" i="2" s="1"/>
  <c r="AF152" i="2"/>
  <c r="J152" i="2"/>
  <c r="B152" i="2"/>
  <c r="AG151" i="2"/>
  <c r="AC151" i="2" s="1"/>
  <c r="AF151" i="2"/>
  <c r="J151" i="2"/>
  <c r="B151" i="2"/>
  <c r="AG150" i="2"/>
  <c r="AF150" i="2"/>
  <c r="AC150" i="2"/>
  <c r="J150" i="2"/>
  <c r="B150" i="2"/>
  <c r="AG149" i="2"/>
  <c r="AC149" i="2" s="1"/>
  <c r="AF149" i="2"/>
  <c r="J149" i="2"/>
  <c r="B149" i="2"/>
  <c r="AG148" i="2"/>
  <c r="AC148" i="2" s="1"/>
  <c r="AF148" i="2"/>
  <c r="J148" i="2"/>
  <c r="B148" i="2"/>
  <c r="AG147" i="2"/>
  <c r="AC147" i="2" s="1"/>
  <c r="AF147" i="2"/>
  <c r="J147" i="2"/>
  <c r="B147" i="2"/>
  <c r="AG146" i="2"/>
  <c r="AC146" i="2" s="1"/>
  <c r="AF146" i="2"/>
  <c r="J146" i="2"/>
  <c r="B146" i="2"/>
  <c r="AG145" i="2"/>
  <c r="AC145" i="2" s="1"/>
  <c r="AF145" i="2"/>
  <c r="J145" i="2"/>
  <c r="B145" i="2"/>
  <c r="AG144" i="2"/>
  <c r="AF144" i="2"/>
  <c r="AC144" i="2"/>
  <c r="J144" i="2"/>
  <c r="B144" i="2"/>
  <c r="AG143" i="2"/>
  <c r="AC143" i="2" s="1"/>
  <c r="AF143" i="2"/>
  <c r="J143" i="2"/>
  <c r="B143" i="2"/>
  <c r="AG142" i="2"/>
  <c r="AC142" i="2" s="1"/>
  <c r="AF142" i="2"/>
  <c r="J142" i="2"/>
  <c r="B142" i="2"/>
  <c r="AG141" i="2"/>
  <c r="AC141" i="2" s="1"/>
  <c r="AF141" i="2"/>
  <c r="J141" i="2"/>
  <c r="B141" i="2"/>
  <c r="AG140" i="2"/>
  <c r="AF140" i="2"/>
  <c r="AC140" i="2"/>
  <c r="J140" i="2"/>
  <c r="B140" i="2"/>
  <c r="AG139" i="2"/>
  <c r="AF139" i="2"/>
  <c r="AC139" i="2"/>
  <c r="J139" i="2"/>
  <c r="B139" i="2"/>
  <c r="AG138" i="2"/>
  <c r="AC138" i="2" s="1"/>
  <c r="AF138" i="2"/>
  <c r="J138" i="2"/>
  <c r="B138" i="2"/>
  <c r="AG137" i="2"/>
  <c r="AF137" i="2"/>
  <c r="AC137" i="2"/>
  <c r="J137" i="2"/>
  <c r="B137" i="2"/>
  <c r="AG136" i="2"/>
  <c r="AF136" i="2"/>
  <c r="AC136" i="2"/>
  <c r="J136" i="2"/>
  <c r="B136" i="2"/>
  <c r="AG135" i="2"/>
  <c r="AC135" i="2" s="1"/>
  <c r="AF135" i="2"/>
  <c r="J135" i="2"/>
  <c r="B135" i="2"/>
  <c r="AG134" i="2"/>
  <c r="AC134" i="2" s="1"/>
  <c r="AF134" i="2"/>
  <c r="J134" i="2"/>
  <c r="B134" i="2"/>
  <c r="AG133" i="2"/>
  <c r="AC133" i="2" s="1"/>
  <c r="AF133" i="2"/>
  <c r="J133" i="2"/>
  <c r="B133" i="2"/>
  <c r="AG132" i="2"/>
  <c r="AC132" i="2" s="1"/>
  <c r="AF132" i="2"/>
  <c r="J132" i="2"/>
  <c r="B132" i="2"/>
  <c r="AG131" i="2"/>
  <c r="AC131" i="2" s="1"/>
  <c r="AF131" i="2"/>
  <c r="Y131" i="2"/>
  <c r="J131" i="2"/>
  <c r="B131" i="2"/>
  <c r="AG130" i="2"/>
  <c r="AC130" i="2" s="1"/>
  <c r="AF130" i="2"/>
  <c r="Y130" i="2"/>
  <c r="J130" i="2"/>
  <c r="B130" i="2"/>
  <c r="AG129" i="2"/>
  <c r="AC129" i="2" s="1"/>
  <c r="AF129" i="2"/>
  <c r="Y129" i="2"/>
  <c r="J129" i="2"/>
  <c r="B129" i="2"/>
  <c r="AG128" i="2"/>
  <c r="AF128" i="2"/>
  <c r="AC128" i="2"/>
  <c r="Y128" i="2"/>
  <c r="J128" i="2"/>
  <c r="B128" i="2"/>
  <c r="AG127" i="2"/>
  <c r="AC127" i="2" s="1"/>
  <c r="AF127" i="2"/>
  <c r="Y127" i="2"/>
  <c r="J127" i="2"/>
  <c r="B127" i="2"/>
  <c r="AG126" i="2"/>
  <c r="AF126" i="2"/>
  <c r="AC126" i="2"/>
  <c r="Y126" i="2"/>
  <c r="J126" i="2"/>
  <c r="B126" i="2"/>
  <c r="AG125" i="2"/>
  <c r="AC125" i="2" s="1"/>
  <c r="AF125" i="2"/>
  <c r="Y125" i="2"/>
  <c r="J125" i="2"/>
  <c r="B125" i="2"/>
  <c r="AG124" i="2"/>
  <c r="AC124" i="2" s="1"/>
  <c r="AF124" i="2"/>
  <c r="Y124" i="2"/>
  <c r="J124" i="2"/>
  <c r="B124" i="2"/>
  <c r="AG123" i="2"/>
  <c r="AF123" i="2"/>
  <c r="AC123" i="2"/>
  <c r="Y123" i="2"/>
  <c r="J123" i="2"/>
  <c r="B123" i="2"/>
  <c r="AG122" i="2"/>
  <c r="AF122" i="2"/>
  <c r="AC122" i="2"/>
  <c r="Y122" i="2"/>
  <c r="J122" i="2"/>
  <c r="B122" i="2"/>
  <c r="AG121" i="2"/>
  <c r="AC121" i="2" s="1"/>
  <c r="AF121" i="2"/>
  <c r="Y121" i="2"/>
  <c r="J121" i="2"/>
  <c r="B121" i="2"/>
  <c r="AG120" i="2"/>
  <c r="AF120" i="2"/>
  <c r="AC120" i="2"/>
  <c r="Y120" i="2"/>
  <c r="J120" i="2"/>
  <c r="B120" i="2"/>
  <c r="AG119" i="2"/>
  <c r="AC119" i="2" s="1"/>
  <c r="AF119" i="2"/>
  <c r="Y119" i="2"/>
  <c r="J119" i="2"/>
  <c r="B119" i="2"/>
  <c r="AG118" i="2"/>
  <c r="AF118" i="2"/>
  <c r="AC118" i="2"/>
  <c r="Y118" i="2"/>
  <c r="J118" i="2"/>
  <c r="B118" i="2"/>
  <c r="AG117" i="2"/>
  <c r="AC117" i="2" s="1"/>
  <c r="AF117" i="2"/>
  <c r="Y117" i="2"/>
  <c r="J117" i="2"/>
  <c r="B117" i="2"/>
  <c r="AG116" i="2"/>
  <c r="AC116" i="2" s="1"/>
  <c r="AF116" i="2"/>
  <c r="Y116" i="2"/>
  <c r="J116" i="2"/>
  <c r="B116" i="2"/>
  <c r="AG115" i="2"/>
  <c r="AF115" i="2"/>
  <c r="AC115" i="2"/>
  <c r="Y115" i="2"/>
  <c r="J115" i="2"/>
  <c r="B115" i="2"/>
  <c r="AG114" i="2"/>
  <c r="AF114" i="2"/>
  <c r="AC114" i="2"/>
  <c r="Y114" i="2"/>
  <c r="J114" i="2"/>
  <c r="B114" i="2"/>
  <c r="AG113" i="2"/>
  <c r="AC113" i="2" s="1"/>
  <c r="AF113" i="2"/>
  <c r="Y113" i="2"/>
  <c r="J113" i="2"/>
  <c r="B113" i="2"/>
  <c r="AG112" i="2"/>
  <c r="AF112" i="2"/>
  <c r="AC112" i="2"/>
  <c r="Y112" i="2"/>
  <c r="J112" i="2"/>
  <c r="B112" i="2"/>
  <c r="AG111" i="2"/>
  <c r="AC111" i="2" s="1"/>
  <c r="AF111" i="2"/>
  <c r="Y111" i="2"/>
  <c r="J111" i="2"/>
  <c r="B111" i="2"/>
  <c r="AG110" i="2"/>
  <c r="AF110" i="2"/>
  <c r="AC110" i="2"/>
  <c r="Y110" i="2"/>
  <c r="J110" i="2"/>
  <c r="B110" i="2"/>
  <c r="AG109" i="2"/>
  <c r="AC109" i="2" s="1"/>
  <c r="AF109" i="2"/>
  <c r="Y109" i="2"/>
  <c r="J109" i="2"/>
  <c r="B109" i="2"/>
  <c r="AG108" i="2"/>
  <c r="AC108" i="2" s="1"/>
  <c r="AF108" i="2"/>
  <c r="Y108" i="2"/>
  <c r="J108" i="2"/>
  <c r="B108" i="2"/>
  <c r="AG107" i="2"/>
  <c r="AF107" i="2"/>
  <c r="AC107" i="2"/>
  <c r="Y107" i="2"/>
  <c r="J107" i="2"/>
  <c r="B107" i="2"/>
  <c r="AG106" i="2"/>
  <c r="AF106" i="2"/>
  <c r="AC106" i="2"/>
  <c r="Y106" i="2"/>
  <c r="J106" i="2"/>
  <c r="B106" i="2"/>
  <c r="AG105" i="2"/>
  <c r="AC105" i="2" s="1"/>
  <c r="AF105" i="2"/>
  <c r="Y105" i="2"/>
  <c r="J105" i="2"/>
  <c r="B105" i="2"/>
  <c r="AG104" i="2"/>
  <c r="AC104" i="2" s="1"/>
  <c r="AF104" i="2"/>
  <c r="Y104" i="2"/>
  <c r="J104" i="2"/>
  <c r="B104" i="2"/>
  <c r="AG103" i="2"/>
  <c r="AC103" i="2" s="1"/>
  <c r="AF103" i="2"/>
  <c r="Y103" i="2"/>
  <c r="J103" i="2"/>
  <c r="B103" i="2"/>
  <c r="AG102" i="2"/>
  <c r="AF102" i="2"/>
  <c r="AC102" i="2"/>
  <c r="Y102" i="2"/>
  <c r="J102" i="2"/>
  <c r="B102" i="2"/>
  <c r="AG101" i="2"/>
  <c r="AC101" i="2" s="1"/>
  <c r="AF101" i="2"/>
  <c r="Y101" i="2"/>
  <c r="J101" i="2"/>
  <c r="B101" i="2"/>
  <c r="AG100" i="2"/>
  <c r="AC100" i="2" s="1"/>
  <c r="AF100" i="2"/>
  <c r="Y100" i="2"/>
  <c r="J100" i="2"/>
  <c r="B100" i="2"/>
  <c r="AG99" i="2"/>
  <c r="AF99" i="2"/>
  <c r="AC99" i="2"/>
  <c r="Y99" i="2"/>
  <c r="J99" i="2"/>
  <c r="B99" i="2"/>
  <c r="AG98" i="2"/>
  <c r="AC98" i="2" s="1"/>
  <c r="AF98" i="2"/>
  <c r="Y98" i="2"/>
  <c r="J98" i="2"/>
  <c r="B98" i="2"/>
  <c r="AG97" i="2"/>
  <c r="AC97" i="2" s="1"/>
  <c r="AF97" i="2"/>
  <c r="Y97" i="2"/>
  <c r="J97" i="2"/>
  <c r="B97" i="2"/>
  <c r="AG96" i="2"/>
  <c r="AF96" i="2"/>
  <c r="AC96" i="2"/>
  <c r="Y96" i="2"/>
  <c r="J96" i="2"/>
  <c r="B96" i="2"/>
  <c r="AG95" i="2"/>
  <c r="AC95" i="2" s="1"/>
  <c r="AF95" i="2"/>
  <c r="Y95" i="2"/>
  <c r="J95" i="2"/>
  <c r="B95" i="2"/>
  <c r="AG94" i="2"/>
  <c r="AF94" i="2"/>
  <c r="AC94" i="2"/>
  <c r="Y94" i="2"/>
  <c r="J94" i="2"/>
  <c r="B94" i="2"/>
  <c r="AG93" i="2"/>
  <c r="AC93" i="2" s="1"/>
  <c r="AF93" i="2"/>
  <c r="Y93" i="2"/>
  <c r="J93" i="2"/>
  <c r="B93" i="2"/>
  <c r="AG92" i="2"/>
  <c r="AC92" i="2" s="1"/>
  <c r="AF92" i="2"/>
  <c r="Y92" i="2"/>
  <c r="J92" i="2"/>
  <c r="B92" i="2"/>
  <c r="AG91" i="2"/>
  <c r="AF91" i="2"/>
  <c r="AC91" i="2"/>
  <c r="Y91" i="2"/>
  <c r="J91" i="2"/>
  <c r="B91" i="2"/>
  <c r="AG90" i="2"/>
  <c r="AF90" i="2"/>
  <c r="AC90" i="2"/>
  <c r="Y90" i="2"/>
  <c r="J90" i="2"/>
  <c r="B90" i="2"/>
  <c r="AG89" i="2"/>
  <c r="AC89" i="2" s="1"/>
  <c r="AF89" i="2"/>
  <c r="Y89" i="2"/>
  <c r="J89" i="2"/>
  <c r="B89" i="2"/>
  <c r="AG88" i="2"/>
  <c r="AF88" i="2"/>
  <c r="AC88" i="2"/>
  <c r="Y88" i="2"/>
  <c r="J88" i="2"/>
  <c r="B88" i="2"/>
  <c r="AG87" i="2"/>
  <c r="AC87" i="2" s="1"/>
  <c r="AF87" i="2"/>
  <c r="Y87" i="2"/>
  <c r="J87" i="2"/>
  <c r="B87" i="2"/>
  <c r="AG86" i="2"/>
  <c r="AF86" i="2"/>
  <c r="AC86" i="2"/>
  <c r="Y86" i="2"/>
  <c r="J86" i="2"/>
  <c r="B86" i="2"/>
  <c r="AG85" i="2"/>
  <c r="AC85" i="2" s="1"/>
  <c r="AF85" i="2"/>
  <c r="Y85" i="2"/>
  <c r="J85" i="2"/>
  <c r="B85" i="2"/>
  <c r="AG84" i="2"/>
  <c r="AC84" i="2" s="1"/>
  <c r="AF84" i="2"/>
  <c r="Y84" i="2"/>
  <c r="J84" i="2"/>
  <c r="B84" i="2"/>
  <c r="AG83" i="2"/>
  <c r="AF83" i="2"/>
  <c r="AC83" i="2"/>
  <c r="Y83" i="2"/>
  <c r="J83" i="2"/>
  <c r="B83" i="2"/>
  <c r="AG82" i="2"/>
  <c r="AF82" i="2"/>
  <c r="AC82" i="2"/>
  <c r="Y82" i="2"/>
  <c r="J82" i="2"/>
  <c r="B82" i="2"/>
  <c r="AG81" i="2"/>
  <c r="AC81" i="2" s="1"/>
  <c r="AF81" i="2"/>
  <c r="Y81" i="2"/>
  <c r="J81" i="2"/>
  <c r="B81" i="2"/>
  <c r="AG80" i="2"/>
  <c r="AF80" i="2"/>
  <c r="AC80" i="2"/>
  <c r="Y80" i="2"/>
  <c r="J80" i="2"/>
  <c r="B80" i="2"/>
  <c r="AG79" i="2"/>
  <c r="AC79" i="2" s="1"/>
  <c r="AF79" i="2"/>
  <c r="Y79" i="2"/>
  <c r="J79" i="2"/>
  <c r="B79" i="2"/>
  <c r="AG78" i="2"/>
  <c r="AF78" i="2"/>
  <c r="AC78" i="2"/>
  <c r="Y78" i="2"/>
  <c r="J78" i="2"/>
  <c r="B78" i="2"/>
  <c r="AG77" i="2"/>
  <c r="AC77" i="2" s="1"/>
  <c r="AF77" i="2"/>
  <c r="Y77" i="2"/>
  <c r="J77" i="2"/>
  <c r="B77" i="2"/>
  <c r="AG76" i="2"/>
  <c r="AC76" i="2" s="1"/>
  <c r="AF76" i="2"/>
  <c r="Y76" i="2"/>
  <c r="J76" i="2"/>
  <c r="B76" i="2"/>
  <c r="AG75" i="2"/>
  <c r="AF75" i="2"/>
  <c r="AC75" i="2"/>
  <c r="Y75" i="2"/>
  <c r="J75" i="2"/>
  <c r="B75" i="2"/>
  <c r="AG74" i="2"/>
  <c r="AF74" i="2"/>
  <c r="AC74" i="2"/>
  <c r="Y74" i="2"/>
  <c r="J74" i="2"/>
  <c r="B74" i="2"/>
  <c r="AG73" i="2"/>
  <c r="AC73" i="2" s="1"/>
  <c r="AF73" i="2"/>
  <c r="Y73" i="2"/>
  <c r="J73" i="2"/>
  <c r="B73" i="2"/>
  <c r="AG72" i="2"/>
  <c r="AC72" i="2" s="1"/>
  <c r="AF72" i="2"/>
  <c r="Y72" i="2"/>
  <c r="J72" i="2"/>
  <c r="B72" i="2"/>
  <c r="AG71" i="2"/>
  <c r="AC71" i="2" s="1"/>
  <c r="AF71" i="2"/>
  <c r="Y71" i="2"/>
  <c r="J71" i="2"/>
  <c r="B71" i="2"/>
  <c r="AG70" i="2"/>
  <c r="AF70" i="2"/>
  <c r="AC70" i="2"/>
  <c r="Y70" i="2"/>
  <c r="J70" i="2"/>
  <c r="B70" i="2"/>
  <c r="AG69" i="2"/>
  <c r="AC69" i="2" s="1"/>
  <c r="AF69" i="2"/>
  <c r="Y69" i="2"/>
  <c r="J69" i="2"/>
  <c r="B69" i="2"/>
  <c r="AG68" i="2"/>
  <c r="AC68" i="2" s="1"/>
  <c r="AF68" i="2"/>
  <c r="Y68" i="2"/>
  <c r="J68" i="2"/>
  <c r="B68" i="2"/>
  <c r="AG67" i="2"/>
  <c r="AF67" i="2"/>
  <c r="AC67" i="2"/>
  <c r="Y67" i="2"/>
  <c r="J67" i="2"/>
  <c r="B67" i="2"/>
  <c r="AG66" i="2"/>
  <c r="AC66" i="2" s="1"/>
  <c r="AF66" i="2"/>
  <c r="Y66" i="2"/>
  <c r="J66" i="2"/>
  <c r="B66" i="2"/>
  <c r="AG65" i="2"/>
  <c r="AC65" i="2" s="1"/>
  <c r="AF65" i="2"/>
  <c r="Y65" i="2"/>
  <c r="J65" i="2"/>
  <c r="B65" i="2"/>
  <c r="AG64" i="2"/>
  <c r="AF64" i="2"/>
  <c r="AC64" i="2"/>
  <c r="Y64" i="2"/>
  <c r="J64" i="2"/>
  <c r="B64" i="2"/>
  <c r="AG63" i="2"/>
  <c r="AC63" i="2" s="1"/>
  <c r="AF63" i="2"/>
  <c r="Y63" i="2"/>
  <c r="J63" i="2"/>
  <c r="B63" i="2"/>
  <c r="AG62" i="2"/>
  <c r="AF62" i="2"/>
  <c r="AC62" i="2"/>
  <c r="Y62" i="2"/>
  <c r="J62" i="2"/>
  <c r="B62" i="2"/>
  <c r="AG61" i="2"/>
  <c r="AC61" i="2" s="1"/>
  <c r="AF61" i="2"/>
  <c r="Y61" i="2"/>
  <c r="J61" i="2"/>
  <c r="B61" i="2"/>
  <c r="AG60" i="2"/>
  <c r="AC60" i="2" s="1"/>
  <c r="AF60" i="2"/>
  <c r="Y60" i="2"/>
  <c r="J60" i="2"/>
  <c r="B60" i="2"/>
  <c r="AG59" i="2"/>
  <c r="AF59" i="2"/>
  <c r="AC59" i="2"/>
  <c r="Y59" i="2"/>
  <c r="J59" i="2"/>
  <c r="B59" i="2"/>
  <c r="AG58" i="2"/>
  <c r="AF58" i="2"/>
  <c r="AC58" i="2"/>
  <c r="Y58" i="2"/>
  <c r="J58" i="2"/>
  <c r="B58" i="2"/>
  <c r="AG57" i="2"/>
  <c r="AC57" i="2" s="1"/>
  <c r="AF57" i="2"/>
  <c r="Y57" i="2"/>
  <c r="J57" i="2"/>
  <c r="B57" i="2"/>
  <c r="AG56" i="2"/>
  <c r="AF56" i="2"/>
  <c r="AC56" i="2"/>
  <c r="Y56" i="2"/>
  <c r="J56" i="2"/>
  <c r="B56" i="2"/>
  <c r="AG55" i="2"/>
  <c r="AC55" i="2" s="1"/>
  <c r="AF55" i="2"/>
  <c r="Y55" i="2"/>
  <c r="J55" i="2"/>
  <c r="B55" i="2"/>
  <c r="AG54" i="2"/>
  <c r="AF54" i="2"/>
  <c r="AC54" i="2"/>
  <c r="Y54" i="2"/>
  <c r="J54" i="2"/>
  <c r="B54" i="2"/>
  <c r="AF53" i="2"/>
  <c r="Y53" i="2"/>
  <c r="J53" i="2"/>
  <c r="B53" i="2"/>
  <c r="AF52" i="2"/>
  <c r="Y52" i="2"/>
  <c r="J52" i="2"/>
  <c r="B52" i="2"/>
  <c r="AF51" i="2"/>
  <c r="Y51" i="2"/>
  <c r="J51" i="2"/>
  <c r="B51" i="2"/>
  <c r="AF50" i="2"/>
  <c r="Y50" i="2"/>
  <c r="J50" i="2"/>
  <c r="B50" i="2"/>
  <c r="AF49" i="2"/>
  <c r="Y49" i="2"/>
  <c r="J49" i="2"/>
  <c r="B49" i="2"/>
  <c r="AF48" i="2"/>
  <c r="Y48" i="2"/>
  <c r="J48" i="2"/>
  <c r="B48" i="2"/>
  <c r="AF47" i="2"/>
  <c r="Y47" i="2"/>
  <c r="J47" i="2"/>
  <c r="B47" i="2"/>
  <c r="AF46" i="2"/>
  <c r="Y46" i="2"/>
  <c r="J46" i="2"/>
  <c r="B46" i="2"/>
  <c r="AF45" i="2"/>
  <c r="Y45" i="2"/>
  <c r="J45" i="2"/>
  <c r="B45" i="2"/>
  <c r="AF44" i="2"/>
  <c r="Y44" i="2"/>
  <c r="J44" i="2"/>
  <c r="B44" i="2"/>
  <c r="AF43" i="2"/>
  <c r="Y43" i="2"/>
  <c r="J43" i="2"/>
  <c r="B43" i="2"/>
  <c r="AF42" i="2"/>
  <c r="Y42" i="2"/>
  <c r="J42" i="2"/>
  <c r="B42" i="2"/>
  <c r="AF41" i="2"/>
  <c r="Y41" i="2"/>
  <c r="J41" i="2"/>
  <c r="B41" i="2"/>
  <c r="AF40" i="2"/>
  <c r="Y40" i="2"/>
  <c r="J40" i="2"/>
  <c r="B40" i="2"/>
  <c r="AF39" i="2"/>
  <c r="Y39" i="2"/>
  <c r="J39" i="2"/>
  <c r="B39" i="2"/>
  <c r="AH38" i="2"/>
  <c r="AF38" i="2"/>
  <c r="Y38" i="2"/>
  <c r="J38" i="2"/>
  <c r="B38" i="2"/>
  <c r="AF37" i="2"/>
  <c r="Y37" i="2"/>
  <c r="J37" i="2"/>
  <c r="B37" i="2"/>
  <c r="AF36" i="2"/>
  <c r="Y36" i="2"/>
  <c r="J36" i="2"/>
  <c r="B36" i="2"/>
  <c r="AF35" i="2"/>
  <c r="Y35" i="2"/>
  <c r="J35" i="2"/>
  <c r="B35" i="2"/>
  <c r="AF34" i="2"/>
  <c r="Y34" i="2"/>
  <c r="J34" i="2"/>
  <c r="B34" i="2"/>
  <c r="AF33" i="2"/>
  <c r="Y33" i="2"/>
  <c r="J33" i="2"/>
  <c r="B33" i="2"/>
  <c r="AF32" i="2"/>
  <c r="Y32" i="2"/>
  <c r="J32" i="2"/>
  <c r="B32" i="2"/>
  <c r="AF31" i="2"/>
  <c r="Y31" i="2"/>
  <c r="J31" i="2"/>
  <c r="B31" i="2"/>
  <c r="AF30" i="2"/>
  <c r="Y30" i="2"/>
  <c r="J30" i="2"/>
  <c r="B30" i="2"/>
  <c r="AF29" i="2"/>
  <c r="Y29" i="2"/>
  <c r="J29" i="2"/>
  <c r="B29" i="2"/>
  <c r="AF28" i="2"/>
  <c r="Y28" i="2"/>
  <c r="J28" i="2"/>
  <c r="B28" i="2"/>
  <c r="AF27" i="2"/>
  <c r="Y27" i="2"/>
  <c r="J27" i="2"/>
  <c r="B27" i="2"/>
  <c r="AF26" i="2"/>
  <c r="Y26" i="2"/>
  <c r="J26" i="2"/>
  <c r="B26" i="2"/>
  <c r="AF25" i="2"/>
  <c r="Y25" i="2"/>
  <c r="J25" i="2"/>
  <c r="B25" i="2"/>
  <c r="AF24" i="2"/>
  <c r="Y24" i="2"/>
  <c r="J24" i="2"/>
  <c r="B24" i="2"/>
  <c r="Y23" i="2"/>
  <c r="J23" i="2"/>
  <c r="B23" i="2"/>
  <c r="Y22" i="2"/>
  <c r="J22" i="2"/>
  <c r="B22" i="2"/>
  <c r="J21" i="2"/>
  <c r="B21" i="2"/>
  <c r="J20" i="2"/>
  <c r="B20" i="2"/>
  <c r="J19" i="2"/>
  <c r="B19" i="2"/>
  <c r="J18" i="2"/>
  <c r="B18" i="2"/>
  <c r="J17" i="2"/>
  <c r="B17" i="2"/>
  <c r="J16" i="2"/>
  <c r="B16" i="2"/>
  <c r="J15" i="2"/>
  <c r="B15" i="2"/>
  <c r="J14" i="2"/>
  <c r="B14" i="2"/>
  <c r="J13" i="2"/>
  <c r="B13" i="2"/>
  <c r="J12" i="2"/>
  <c r="B12" i="2"/>
  <c r="J11" i="2"/>
  <c r="B11" i="2"/>
  <c r="J10" i="2"/>
  <c r="B10" i="2"/>
  <c r="J9" i="2"/>
  <c r="B9" i="2"/>
  <c r="J8" i="2"/>
  <c r="B8" i="2"/>
  <c r="J7" i="2"/>
  <c r="B7" i="2"/>
  <c r="J6" i="2"/>
  <c r="B6" i="2"/>
  <c r="BE5" i="2"/>
  <c r="N460" i="2" s="1"/>
  <c r="J5" i="2"/>
  <c r="B5" i="2"/>
  <c r="J4" i="2"/>
  <c r="B4" i="2"/>
  <c r="J3" i="2"/>
  <c r="H3" i="2"/>
  <c r="AH47" i="2" s="1"/>
  <c r="B3" i="2"/>
  <c r="V13" i="1"/>
  <c r="S13" i="1"/>
  <c r="V11" i="1"/>
  <c r="AL13" i="3" a="1"/>
  <c r="AP26" i="3" l="1"/>
  <c r="AH42" i="2"/>
  <c r="AI52" i="2"/>
  <c r="AH39" i="2"/>
  <c r="AI43" i="2"/>
  <c r="AH50" i="2"/>
  <c r="AI47" i="2"/>
  <c r="BE6" i="2"/>
  <c r="BE7" i="2" s="1"/>
  <c r="AH37" i="2"/>
  <c r="AI44" i="2"/>
  <c r="AI51" i="2"/>
  <c r="AH35" i="2"/>
  <c r="AI42" i="2"/>
  <c r="AI53" i="2"/>
  <c r="AI50" i="2"/>
  <c r="AH34" i="2"/>
  <c r="AI34" i="2"/>
  <c r="AI48" i="2"/>
  <c r="AI37" i="2"/>
  <c r="AH45" i="2"/>
  <c r="N697" i="2"/>
  <c r="AH32" i="2"/>
  <c r="AH40" i="2"/>
  <c r="AI45" i="2"/>
  <c r="N456" i="2"/>
  <c r="AI32" i="2"/>
  <c r="AI40" i="2"/>
  <c r="AH48" i="2"/>
  <c r="AG47" i="2" s="1"/>
  <c r="AC47" i="2" s="1"/>
  <c r="AH53" i="2"/>
  <c r="N128" i="2"/>
  <c r="N493" i="2"/>
  <c r="AI35" i="2"/>
  <c r="AH43" i="2"/>
  <c r="AH51" i="2"/>
  <c r="N425" i="2"/>
  <c r="N1009" i="2"/>
  <c r="AI38" i="2"/>
  <c r="AH46" i="2"/>
  <c r="AH33" i="2"/>
  <c r="AH41" i="2"/>
  <c r="AI46" i="2"/>
  <c r="N1383" i="2"/>
  <c r="N832" i="2"/>
  <c r="N535" i="2"/>
  <c r="N1779" i="2"/>
  <c r="N1271" i="2"/>
  <c r="N1137" i="2"/>
  <c r="N1784" i="2"/>
  <c r="N1005" i="2"/>
  <c r="N1002" i="2"/>
  <c r="N881" i="2"/>
  <c r="N1771" i="2"/>
  <c r="N887" i="2"/>
  <c r="N702" i="2"/>
  <c r="N539" i="2"/>
  <c r="N1144" i="2"/>
  <c r="N1141" i="2"/>
  <c r="N995" i="2"/>
  <c r="N1377" i="2"/>
  <c r="N1074" i="2"/>
  <c r="AI33" i="2"/>
  <c r="AI41" i="2"/>
  <c r="AH49" i="2"/>
  <c r="AH36" i="2"/>
  <c r="AI49" i="2"/>
  <c r="N429" i="2"/>
  <c r="BE15" i="2"/>
  <c r="AI36" i="2"/>
  <c r="AH44" i="2"/>
  <c r="AH52" i="2"/>
  <c r="AI39" i="2"/>
  <c r="AG38" i="2" s="1"/>
  <c r="AC38" i="2" s="1"/>
  <c r="AF9" i="5"/>
  <c r="AI20" i="5"/>
  <c r="AI17" i="5"/>
  <c r="AI25" i="5" s="1"/>
  <c r="AL16" i="5"/>
  <c r="AL24" i="5" s="1"/>
  <c r="AL12" i="5" a="1"/>
  <c r="AL12" i="5" s="1"/>
  <c r="AP33" i="3"/>
  <c r="AV35" i="3"/>
  <c r="AQ35" i="3"/>
  <c r="AW35" i="3"/>
  <c r="AP37" i="3"/>
  <c r="AV36" i="3"/>
  <c r="AQ36" i="3"/>
  <c r="AW36" i="3"/>
  <c r="AV34" i="3"/>
  <c r="AQ34" i="3"/>
  <c r="AW34" i="3"/>
  <c r="AC9" i="3"/>
  <c r="AL13" i="3"/>
  <c r="AL12" i="3" s="1" a="1"/>
  <c r="AL12" i="3" s="1"/>
  <c r="AF9" i="3"/>
  <c r="AI12" i="3" a="1"/>
  <c r="AI12" i="3" s="1"/>
  <c r="AI21" i="3"/>
  <c r="AI16" i="3"/>
  <c r="AI24" i="3" s="1"/>
  <c r="AI19" i="1" a="1"/>
  <c r="AI19" i="1" s="1"/>
  <c r="AI23" i="1" s="1"/>
  <c r="V12" i="1"/>
  <c r="AO22" i="2" a="1"/>
  <c r="AI13" i="1" a="1"/>
  <c r="BK14" i="2" a="1"/>
  <c r="AG46" i="2" l="1"/>
  <c r="AC46" i="2" s="1"/>
  <c r="AG42" i="2"/>
  <c r="AC42" i="2" s="1"/>
  <c r="AJ22" i="2" a="1"/>
  <c r="AG34" i="2"/>
  <c r="AC34" i="2" s="1"/>
  <c r="BE4" i="2"/>
  <c r="BE9" i="2"/>
  <c r="BK4" i="2" s="1" a="1"/>
  <c r="BK4" i="2" s="1"/>
  <c r="BJ4" i="2" s="1" a="1"/>
  <c r="BJ4" i="2" s="1"/>
  <c r="BL4" i="2" s="1"/>
  <c r="AG37" i="2"/>
  <c r="AC37" i="2" s="1"/>
  <c r="BE8" i="2"/>
  <c r="AG50" i="2"/>
  <c r="AC50" i="2" s="1"/>
  <c r="AG32" i="2"/>
  <c r="AC32" i="2" s="1"/>
  <c r="AG51" i="2"/>
  <c r="AC51" i="2" s="1"/>
  <c r="AG43" i="2"/>
  <c r="AC43" i="2" s="1"/>
  <c r="AG44" i="2"/>
  <c r="AC44" i="2" s="1"/>
  <c r="AG49" i="2"/>
  <c r="AC49" i="2" s="1"/>
  <c r="AG40" i="2"/>
  <c r="AC40" i="2" s="1"/>
  <c r="AG33" i="2"/>
  <c r="AC33" i="2" s="1"/>
  <c r="AG52" i="2"/>
  <c r="AC52" i="2" s="1"/>
  <c r="AG39" i="2"/>
  <c r="AC39" i="2" s="1"/>
  <c r="AM23" i="2" a="1"/>
  <c r="AM23" i="2" s="1"/>
  <c r="AL23" i="2" s="1"/>
  <c r="AK23" i="2"/>
  <c r="AO22" i="2"/>
  <c r="AK22" i="2" s="1"/>
  <c r="BK14" i="2"/>
  <c r="BJ14" i="2" s="1" a="1"/>
  <c r="BJ14" i="2" s="1"/>
  <c r="AG35" i="2"/>
  <c r="AC35" i="2" s="1"/>
  <c r="BK12" i="2" a="1"/>
  <c r="BK12" i="2" s="1"/>
  <c r="AG41" i="2"/>
  <c r="AC41" i="2" s="1"/>
  <c r="AG48" i="2"/>
  <c r="AC48" i="2" s="1"/>
  <c r="AG45" i="2"/>
  <c r="AC45" i="2" s="1"/>
  <c r="AG36" i="2"/>
  <c r="AC36" i="2" s="1"/>
  <c r="AG53" i="2"/>
  <c r="AC53" i="2" s="1"/>
  <c r="AC10" i="5"/>
  <c r="AC8" i="5" s="1"/>
  <c r="AL17" i="5"/>
  <c r="AL25" i="5" s="1"/>
  <c r="AL20" i="5"/>
  <c r="AL21" i="5" s="1" a="1"/>
  <c r="AL21" i="5" s="1"/>
  <c r="AP36" i="3"/>
  <c r="AP34" i="3"/>
  <c r="AP35" i="3"/>
  <c r="AL16" i="3"/>
  <c r="AL24" i="3" s="1"/>
  <c r="AI20" i="3"/>
  <c r="AI17" i="3"/>
  <c r="AI25" i="3" s="1"/>
  <c r="AL17" i="3"/>
  <c r="AL25" i="3" s="1"/>
  <c r="AL20" i="3"/>
  <c r="AL21" i="3" s="1" a="1"/>
  <c r="AL21" i="3" s="1"/>
  <c r="AI18" i="1" a="1"/>
  <c r="AI18" i="1" s="1"/>
  <c r="AI22" i="1" s="1"/>
  <c r="AI13" i="1"/>
  <c r="AI12" i="1" s="1" a="1"/>
  <c r="AI12" i="1" s="1"/>
  <c r="V7" i="1"/>
  <c r="V6" i="1"/>
  <c r="AL19" i="1" s="1" a="1"/>
  <c r="AL19" i="1" s="1"/>
  <c r="AL13" i="1" a="1"/>
  <c r="BK8" i="2" a="1"/>
  <c r="AI31" i="2" l="1"/>
  <c r="AH31" i="2"/>
  <c r="AG31" i="2" s="1"/>
  <c r="AC31" i="2" s="1"/>
  <c r="AI23" i="2"/>
  <c r="AH29" i="2"/>
  <c r="AH28" i="2"/>
  <c r="AH30" i="2"/>
  <c r="AG29" i="2" s="1"/>
  <c r="AC29" i="2" s="1"/>
  <c r="AH27" i="2"/>
  <c r="AI28" i="2"/>
  <c r="AH25" i="2"/>
  <c r="AH26" i="2"/>
  <c r="AI26" i="2"/>
  <c r="AG25" i="2" s="1"/>
  <c r="AC25" i="2" s="1"/>
  <c r="AH23" i="2"/>
  <c r="AI24" i="2"/>
  <c r="AI27" i="2"/>
  <c r="AI25" i="2"/>
  <c r="AH24" i="2"/>
  <c r="AI30" i="2"/>
  <c r="BK8" i="2"/>
  <c r="AI29" i="2"/>
  <c r="AJ22" i="2"/>
  <c r="AI22" i="2" s="1"/>
  <c r="BM4" i="2"/>
  <c r="BE10" i="2" s="1"/>
  <c r="BK6" i="2" a="1"/>
  <c r="BK6" i="2" s="1"/>
  <c r="AH22" i="2"/>
  <c r="AG22" i="2" s="1"/>
  <c r="AD22" i="2" s="1"/>
  <c r="AF23" i="2"/>
  <c r="BM12" i="2"/>
  <c r="BJ12" i="2" a="1"/>
  <c r="BJ12" i="2" s="1"/>
  <c r="BL12" i="2" s="1"/>
  <c r="BL14" i="2"/>
  <c r="AM22" i="2" a="1"/>
  <c r="AM22" i="2" s="1"/>
  <c r="AL22" i="2" s="1"/>
  <c r="AF22" i="2" s="1"/>
  <c r="BM16" i="2"/>
  <c r="Q25" i="5"/>
  <c r="Q26" i="5"/>
  <c r="Q27" i="5"/>
  <c r="Q28" i="5"/>
  <c r="Q22" i="5"/>
  <c r="V21" i="5" s="1"/>
  <c r="Q23" i="5"/>
  <c r="Q24" i="5"/>
  <c r="E15" i="5"/>
  <c r="BH15" i="5" s="1" a="1"/>
  <c r="BH15" i="5" s="1"/>
  <c r="E78" i="5"/>
  <c r="BH78" i="5" s="1" a="1"/>
  <c r="BH78" i="5" s="1"/>
  <c r="E128" i="5"/>
  <c r="BH128" i="5" s="1" a="1"/>
  <c r="BH128" i="5" s="1"/>
  <c r="E33" i="5"/>
  <c r="BH33" i="5" s="1" a="1"/>
  <c r="BH33" i="5" s="1"/>
  <c r="E37" i="5"/>
  <c r="BH37" i="5" s="1" a="1"/>
  <c r="BH37" i="5" s="1"/>
  <c r="E124" i="5"/>
  <c r="BH124" i="5" s="1" a="1"/>
  <c r="BH124" i="5" s="1"/>
  <c r="E157" i="5"/>
  <c r="BH157" i="5" s="1" a="1"/>
  <c r="BH157" i="5" s="1"/>
  <c r="E185" i="5"/>
  <c r="BH185" i="5" s="1" a="1"/>
  <c r="BH185" i="5" s="1"/>
  <c r="E158" i="5"/>
  <c r="BH158" i="5" s="1" a="1"/>
  <c r="BH158" i="5" s="1"/>
  <c r="E275" i="5"/>
  <c r="BH275" i="5" s="1" a="1"/>
  <c r="BH275" i="5" s="1"/>
  <c r="E117" i="5"/>
  <c r="E54" i="5"/>
  <c r="BH54" i="5" s="1" a="1"/>
  <c r="BH54" i="5" s="1"/>
  <c r="E298" i="5"/>
  <c r="E197" i="5"/>
  <c r="E741" i="5"/>
  <c r="BH741" i="5" s="1" a="1"/>
  <c r="BH741" i="5" s="1"/>
  <c r="E829" i="5"/>
  <c r="E1236" i="5"/>
  <c r="BH1236" i="5" s="1" a="1"/>
  <c r="BH1236" i="5" s="1"/>
  <c r="E1060" i="5"/>
  <c r="BH1060" i="5" s="1" a="1"/>
  <c r="BH1060" i="5" s="1"/>
  <c r="E972" i="5"/>
  <c r="BH972" i="5" s="1" a="1"/>
  <c r="BH972" i="5" s="1"/>
  <c r="E930" i="5"/>
  <c r="BH930" i="5" s="1" a="1"/>
  <c r="BH930" i="5" s="1"/>
  <c r="E809" i="5"/>
  <c r="BH809" i="5" s="1" a="1"/>
  <c r="BH809" i="5" s="1"/>
  <c r="E681" i="5"/>
  <c r="BH681" i="5" s="1" a="1"/>
  <c r="BH681" i="5" s="1"/>
  <c r="E792" i="5"/>
  <c r="BH792" i="5" s="1" a="1"/>
  <c r="BH792" i="5" s="1"/>
  <c r="E699" i="5"/>
  <c r="BH699" i="5" s="1" a="1"/>
  <c r="BH699" i="5" s="1"/>
  <c r="E586" i="5"/>
  <c r="BH586" i="5" s="1" a="1"/>
  <c r="BH586" i="5" s="1"/>
  <c r="E658" i="5"/>
  <c r="BH658" i="5" s="1" a="1"/>
  <c r="BH658" i="5" s="1"/>
  <c r="E606" i="5"/>
  <c r="BH606" i="5" s="1" a="1"/>
  <c r="BH606" i="5" s="1"/>
  <c r="E484" i="5"/>
  <c r="BH484" i="5" s="1" a="1"/>
  <c r="BH484" i="5" s="1"/>
  <c r="E608" i="5"/>
  <c r="E587" i="5"/>
  <c r="E527" i="5"/>
  <c r="BH527" i="5" s="1" a="1"/>
  <c r="BH527" i="5" s="1"/>
  <c r="E403" i="5"/>
  <c r="E417" i="5"/>
  <c r="BH417" i="5" s="1" a="1"/>
  <c r="BH417" i="5" s="1"/>
  <c r="E457" i="5"/>
  <c r="E466" i="5"/>
  <c r="BH466" i="5" s="1" a="1"/>
  <c r="BH466" i="5" s="1"/>
  <c r="E432" i="5"/>
  <c r="BH432" i="5" s="1" a="1"/>
  <c r="BH432" i="5" s="1"/>
  <c r="E340" i="5"/>
  <c r="BH340" i="5" s="1" a="1"/>
  <c r="BH340" i="5" s="1"/>
  <c r="E384" i="5"/>
  <c r="BH384" i="5" s="1" a="1"/>
  <c r="BH384" i="5" s="1"/>
  <c r="E289" i="5"/>
  <c r="BH289" i="5" s="1" a="1"/>
  <c r="BH289" i="5" s="1"/>
  <c r="E306" i="5"/>
  <c r="BH306" i="5" s="1" a="1"/>
  <c r="BH306" i="5" s="1"/>
  <c r="E320" i="5"/>
  <c r="BH320" i="5" s="1" a="1"/>
  <c r="BH320" i="5" s="1"/>
  <c r="E283" i="5"/>
  <c r="BH283" i="5" s="1" a="1"/>
  <c r="BH283" i="5" s="1"/>
  <c r="E226" i="5"/>
  <c r="BH226" i="5" s="1" a="1"/>
  <c r="BH226" i="5" s="1"/>
  <c r="E350" i="5"/>
  <c r="BH350" i="5" s="1" a="1"/>
  <c r="BH350" i="5" s="1"/>
  <c r="E219" i="5"/>
  <c r="E178" i="5"/>
  <c r="E182" i="5"/>
  <c r="BH182" i="5" s="1" a="1"/>
  <c r="BH182" i="5" s="1"/>
  <c r="E245" i="5"/>
  <c r="BH245" i="5" s="1" a="1"/>
  <c r="BH245" i="5" s="1"/>
  <c r="E38" i="5"/>
  <c r="BH38" i="5" s="1" a="1"/>
  <c r="BH38" i="5" s="1"/>
  <c r="E101" i="5"/>
  <c r="BH101" i="5" s="1" a="1"/>
  <c r="BH101" i="5" s="1"/>
  <c r="E232" i="5"/>
  <c r="BH232" i="5" s="1" a="1"/>
  <c r="BH232" i="5" s="1"/>
  <c r="E142" i="5"/>
  <c r="BH142" i="5" s="1" a="1"/>
  <c r="BH142" i="5" s="1"/>
  <c r="E172" i="5"/>
  <c r="BH172" i="5" s="1" a="1"/>
  <c r="BH172" i="5" s="1"/>
  <c r="E151" i="5"/>
  <c r="BH151" i="5" s="1" a="1"/>
  <c r="BH151" i="5" s="1"/>
  <c r="E218" i="5"/>
  <c r="BH218" i="5" s="1" a="1"/>
  <c r="BH218" i="5" s="1"/>
  <c r="E144" i="5"/>
  <c r="BH144" i="5" s="1" a="1"/>
  <c r="BH144" i="5" s="1"/>
  <c r="E9" i="5"/>
  <c r="BH9" i="5" s="1" a="1"/>
  <c r="BH9" i="5" s="1"/>
  <c r="E112" i="5"/>
  <c r="BH112" i="5" s="1" a="1"/>
  <c r="BH112" i="5" s="1"/>
  <c r="E68" i="5"/>
  <c r="BH68" i="5" s="1" a="1"/>
  <c r="BH68" i="5" s="1"/>
  <c r="E34" i="5"/>
  <c r="E110" i="5"/>
  <c r="BH110" i="5" s="1" a="1"/>
  <c r="BH110" i="5" s="1"/>
  <c r="E86" i="5"/>
  <c r="BH86" i="5" s="1" a="1"/>
  <c r="BH86" i="5" s="1"/>
  <c r="E59" i="5"/>
  <c r="BH59" i="5" s="1" a="1"/>
  <c r="BH59" i="5" s="1"/>
  <c r="E339" i="5"/>
  <c r="BH339" i="5" s="1" a="1"/>
  <c r="BH339" i="5" s="1"/>
  <c r="E221" i="5"/>
  <c r="BH221" i="5" s="1" a="1"/>
  <c r="BH221" i="5" s="1"/>
  <c r="E206" i="5"/>
  <c r="BH206" i="5" s="1" a="1"/>
  <c r="BH206" i="5" s="1"/>
  <c r="E99" i="5"/>
  <c r="BH99" i="5" s="1" a="1"/>
  <c r="BH99" i="5" s="1"/>
  <c r="E79" i="5"/>
  <c r="BH79" i="5" s="1" a="1"/>
  <c r="BH79" i="5" s="1"/>
  <c r="E108" i="5"/>
  <c r="BH108" i="5" s="1" a="1"/>
  <c r="BH108" i="5" s="1"/>
  <c r="E13" i="5"/>
  <c r="BH13" i="5" s="1" a="1"/>
  <c r="BH13" i="5" s="1"/>
  <c r="E129" i="5"/>
  <c r="BH129" i="5" s="1" a="1"/>
  <c r="BH129" i="5" s="1"/>
  <c r="E43" i="5"/>
  <c r="BH43" i="5" s="1" a="1"/>
  <c r="BH43" i="5" s="1"/>
  <c r="E24" i="5"/>
  <c r="BH24" i="5" s="1" a="1"/>
  <c r="BH24" i="5" s="1"/>
  <c r="E10" i="5"/>
  <c r="E278" i="5"/>
  <c r="E143" i="5"/>
  <c r="BH143" i="5" s="1" a="1"/>
  <c r="BH143" i="5" s="1"/>
  <c r="E64" i="5"/>
  <c r="E53" i="5"/>
  <c r="BH53" i="5" s="1" a="1"/>
  <c r="BH53" i="5" s="1"/>
  <c r="E50" i="5"/>
  <c r="E936" i="5"/>
  <c r="BH936" i="5" s="1" a="1"/>
  <c r="BH936" i="5" s="1"/>
  <c r="E627" i="5"/>
  <c r="BH627" i="5" s="1" a="1"/>
  <c r="BH627" i="5" s="1"/>
  <c r="E534" i="5"/>
  <c r="BH534" i="5" s="1" a="1"/>
  <c r="BH534" i="5" s="1"/>
  <c r="E433" i="5"/>
  <c r="BH433" i="5" s="1" a="1"/>
  <c r="BH433" i="5" s="1"/>
  <c r="E422" i="5"/>
  <c r="BH422" i="5" s="1" a="1"/>
  <c r="BH422" i="5" s="1"/>
  <c r="E373" i="5"/>
  <c r="BH373" i="5" s="1" a="1"/>
  <c r="BH373" i="5" s="1"/>
  <c r="E234" i="5"/>
  <c r="BH234" i="5" s="1" a="1"/>
  <c r="BH234" i="5" s="1"/>
  <c r="E393" i="5"/>
  <c r="BH393" i="5" s="1" a="1"/>
  <c r="BH393" i="5" s="1"/>
  <c r="E254" i="5"/>
  <c r="BH254" i="5" s="1" a="1"/>
  <c r="BH254" i="5" s="1"/>
  <c r="E133" i="5"/>
  <c r="BH133" i="5" s="1" a="1"/>
  <c r="BH133" i="5" s="1"/>
  <c r="E83" i="5"/>
  <c r="BH83" i="5" s="1" a="1"/>
  <c r="BH83" i="5" s="1"/>
  <c r="E18" i="5"/>
  <c r="BH18" i="5" s="1" a="1"/>
  <c r="BH18" i="5" s="1"/>
  <c r="E853" i="5"/>
  <c r="BH853" i="5" s="1" a="1"/>
  <c r="BH853" i="5" s="1"/>
  <c r="E620" i="5"/>
  <c r="E549" i="5"/>
  <c r="BH549" i="5" s="1" a="1"/>
  <c r="BH549" i="5" s="1"/>
  <c r="E416" i="5"/>
  <c r="BH416" i="5" s="1" a="1"/>
  <c r="BH416" i="5" s="1"/>
  <c r="E501" i="5"/>
  <c r="BH501" i="5" s="1" a="1"/>
  <c r="BH501" i="5" s="1"/>
  <c r="E390" i="5"/>
  <c r="BH390" i="5" s="1" a="1"/>
  <c r="BH390" i="5" s="1"/>
  <c r="E213" i="5"/>
  <c r="BH213" i="5" s="1" a="1"/>
  <c r="BH213" i="5" s="1"/>
  <c r="E1054" i="5"/>
  <c r="BH1054" i="5" s="1" a="1"/>
  <c r="BH1054" i="5" s="1"/>
  <c r="E971" i="5"/>
  <c r="BH971" i="5" s="1" a="1"/>
  <c r="BH971" i="5" s="1"/>
  <c r="E905" i="5"/>
  <c r="BH905" i="5" s="1" a="1"/>
  <c r="BH905" i="5" s="1"/>
  <c r="E803" i="5"/>
  <c r="BH803" i="5" s="1" a="1"/>
  <c r="BH803" i="5" s="1"/>
  <c r="E665" i="5"/>
  <c r="BH665" i="5" s="1" a="1"/>
  <c r="BH665" i="5" s="1"/>
  <c r="E763" i="5"/>
  <c r="BH763" i="5" s="1" a="1"/>
  <c r="BH763" i="5" s="1"/>
  <c r="E682" i="5"/>
  <c r="BH682" i="5" s="1" a="1"/>
  <c r="BH682" i="5" s="1"/>
  <c r="E570" i="5"/>
  <c r="BH570" i="5" s="1" a="1"/>
  <c r="BH570" i="5" s="1"/>
  <c r="E589" i="5"/>
  <c r="BH589" i="5" s="1" a="1"/>
  <c r="BH589" i="5" s="1"/>
  <c r="E591" i="5"/>
  <c r="E655" i="5"/>
  <c r="E599" i="5"/>
  <c r="E600" i="5"/>
  <c r="E522" i="5"/>
  <c r="E401" i="5"/>
  <c r="BH401" i="5" s="1" a="1"/>
  <c r="BH401" i="5" s="1"/>
  <c r="E402" i="5"/>
  <c r="BH402" i="5" s="1" a="1"/>
  <c r="BH402" i="5" s="1"/>
  <c r="E455" i="5"/>
  <c r="BH455" i="5" s="1" a="1"/>
  <c r="BH455" i="5" s="1"/>
  <c r="E442" i="5"/>
  <c r="BH442" i="5" s="1" a="1"/>
  <c r="BH442" i="5" s="1"/>
  <c r="E404" i="5"/>
  <c r="BH404" i="5" s="1" a="1"/>
  <c r="BH404" i="5" s="1"/>
  <c r="E324" i="5"/>
  <c r="BH324" i="5" s="1" a="1"/>
  <c r="BH324" i="5" s="1"/>
  <c r="E354" i="5"/>
  <c r="BH354" i="5" s="1" a="1"/>
  <c r="BH354" i="5" s="1"/>
  <c r="E273" i="5"/>
  <c r="BH273" i="5" s="1" a="1"/>
  <c r="BH273" i="5" s="1"/>
  <c r="E285" i="5"/>
  <c r="BH285" i="5" s="1" a="1"/>
  <c r="BH285" i="5" s="1"/>
  <c r="E312" i="5"/>
  <c r="BH312" i="5" s="1" a="1"/>
  <c r="BH312" i="5" s="1"/>
  <c r="E272" i="5"/>
  <c r="E211" i="5"/>
  <c r="BH211" i="5" s="1" a="1"/>
  <c r="BH211" i="5" s="1"/>
  <c r="E316" i="5"/>
  <c r="E286" i="5"/>
  <c r="E154" i="5"/>
  <c r="E165" i="5"/>
  <c r="BH165" i="5" s="1" a="1"/>
  <c r="BH165" i="5" s="1"/>
  <c r="E222" i="5"/>
  <c r="E11" i="5"/>
  <c r="BH11" i="5" s="1" a="1"/>
  <c r="BH11" i="5" s="1"/>
  <c r="E92" i="5"/>
  <c r="BH92" i="5" s="1" a="1"/>
  <c r="BH92" i="5" s="1"/>
  <c r="E67" i="5"/>
  <c r="BH67" i="5" s="1" a="1"/>
  <c r="BH67" i="5" s="1"/>
  <c r="E126" i="5"/>
  <c r="E147" i="5"/>
  <c r="BH147" i="5" s="1" a="1"/>
  <c r="BH147" i="5" s="1"/>
  <c r="E141" i="5"/>
  <c r="BH141" i="5" s="1" a="1"/>
  <c r="BH141" i="5" s="1"/>
  <c r="E161" i="5"/>
  <c r="BH161" i="5" s="1" a="1"/>
  <c r="BH161" i="5" s="1"/>
  <c r="E97" i="5"/>
  <c r="E27" i="5"/>
  <c r="E93" i="5"/>
  <c r="BH93" i="5" s="1" a="1"/>
  <c r="BH93" i="5" s="1"/>
  <c r="E139" i="5"/>
  <c r="BH139" i="5" s="1" a="1"/>
  <c r="BH139" i="5" s="1"/>
  <c r="E16" i="5"/>
  <c r="E85" i="5"/>
  <c r="BH85" i="5" s="1" a="1"/>
  <c r="BH85" i="5" s="1"/>
  <c r="E131" i="5"/>
  <c r="E150" i="5"/>
  <c r="BH150" i="5" s="1" a="1"/>
  <c r="BH150" i="5" s="1"/>
  <c r="E187" i="5"/>
  <c r="BH187" i="5" s="1" a="1"/>
  <c r="BH187" i="5" s="1"/>
  <c r="E74" i="5"/>
  <c r="BH74" i="5" s="1" a="1"/>
  <c r="BH74" i="5" s="1"/>
  <c r="E201" i="5"/>
  <c r="BH201" i="5" s="1" a="1"/>
  <c r="BH201" i="5" s="1"/>
  <c r="E115" i="5"/>
  <c r="BH115" i="5" s="1" a="1"/>
  <c r="BH115" i="5" s="1"/>
  <c r="E125" i="5"/>
  <c r="BH125" i="5" s="1" a="1"/>
  <c r="BH125" i="5" s="1"/>
  <c r="E145" i="5"/>
  <c r="BH145" i="5" s="1" a="1"/>
  <c r="BH145" i="5" s="1"/>
  <c r="E65" i="5"/>
  <c r="BH65" i="5" s="1" a="1"/>
  <c r="BH65" i="5" s="1"/>
  <c r="E56" i="5"/>
  <c r="BH56" i="5" s="1" a="1"/>
  <c r="BH56" i="5" s="1"/>
  <c r="E20" i="5"/>
  <c r="BH20" i="5" s="1" a="1"/>
  <c r="BH20" i="5" s="1"/>
  <c r="E572" i="5"/>
  <c r="E408" i="5"/>
  <c r="BH408" i="5" s="1" a="1"/>
  <c r="BH408" i="5" s="1"/>
  <c r="E225" i="5"/>
  <c r="E387" i="5"/>
  <c r="BH387" i="5" s="1" a="1"/>
  <c r="BH387" i="5" s="1"/>
  <c r="E335" i="5"/>
  <c r="E164" i="5"/>
  <c r="E106" i="5"/>
  <c r="BH106" i="5" s="1" a="1"/>
  <c r="BH106" i="5" s="1"/>
  <c r="E120" i="5"/>
  <c r="BH120" i="5" s="1" a="1"/>
  <c r="BH120" i="5" s="1"/>
  <c r="E205" i="5"/>
  <c r="BH205" i="5" s="1" a="1"/>
  <c r="BH205" i="5" s="1"/>
  <c r="E198" i="5"/>
  <c r="BH198" i="5" s="1" a="1"/>
  <c r="BH198" i="5" s="1"/>
  <c r="E119" i="5"/>
  <c r="BH119" i="5" s="1" a="1"/>
  <c r="BH119" i="5" s="1"/>
  <c r="E35" i="5"/>
  <c r="BH35" i="5" s="1" a="1"/>
  <c r="BH35" i="5" s="1"/>
  <c r="E47" i="5"/>
  <c r="BH47" i="5" s="1" a="1"/>
  <c r="BH47" i="5" s="1"/>
  <c r="E191" i="5"/>
  <c r="BH191" i="5" s="1" a="1"/>
  <c r="BH191" i="5" s="1"/>
  <c r="E51" i="5"/>
  <c r="BH51" i="5" s="1" a="1"/>
  <c r="BH51" i="5" s="1"/>
  <c r="E5" i="5"/>
  <c r="BH5" i="5" s="1" a="1"/>
  <c r="BH5" i="5" s="1"/>
  <c r="E847" i="5"/>
  <c r="E497" i="5"/>
  <c r="BH497" i="5" s="1" a="1"/>
  <c r="BH497" i="5" s="1"/>
  <c r="E418" i="5"/>
  <c r="BH418" i="5" s="1" a="1"/>
  <c r="BH418" i="5" s="1"/>
  <c r="E414" i="5"/>
  <c r="E244" i="5"/>
  <c r="E63" i="5"/>
  <c r="E263" i="5"/>
  <c r="BH263" i="5" s="1" a="1"/>
  <c r="BH263" i="5" s="1"/>
  <c r="E134" i="5"/>
  <c r="BH134" i="5" s="1" a="1"/>
  <c r="BH134" i="5" s="1"/>
  <c r="E1064" i="5"/>
  <c r="BH1064" i="5" s="1" a="1"/>
  <c r="BH1064" i="5" s="1"/>
  <c r="E500" i="5"/>
  <c r="BH500" i="5" s="1" a="1"/>
  <c r="BH500" i="5" s="1"/>
  <c r="E426" i="5"/>
  <c r="BH426" i="5" s="1" a="1"/>
  <c r="BH426" i="5" s="1"/>
  <c r="E409" i="5"/>
  <c r="BH409" i="5" s="1" a="1"/>
  <c r="BH409" i="5" s="1"/>
  <c r="E388" i="5"/>
  <c r="BH388" i="5" s="1" a="1"/>
  <c r="BH388" i="5" s="1"/>
  <c r="E1179" i="5"/>
  <c r="BH1179" i="5" s="1" a="1"/>
  <c r="BH1179" i="5" s="1"/>
  <c r="E1030" i="5"/>
  <c r="BH1030" i="5" s="1" a="1"/>
  <c r="BH1030" i="5" s="1"/>
  <c r="E967" i="5"/>
  <c r="BH967" i="5" s="1" a="1"/>
  <c r="BH967" i="5" s="1"/>
  <c r="E902" i="5"/>
  <c r="BH902" i="5" s="1" a="1"/>
  <c r="BH902" i="5" s="1"/>
  <c r="E854" i="5"/>
  <c r="E649" i="5"/>
  <c r="BH649" i="5" s="1" a="1"/>
  <c r="BH649" i="5" s="1"/>
  <c r="E740" i="5"/>
  <c r="BH740" i="5" s="1" a="1"/>
  <c r="BH740" i="5" s="1"/>
  <c r="E675" i="5"/>
  <c r="E554" i="5"/>
  <c r="E734" i="5"/>
  <c r="BH734" i="5" s="1" a="1"/>
  <c r="BH734" i="5" s="1"/>
  <c r="E562" i="5"/>
  <c r="BH562" i="5" s="1" a="1"/>
  <c r="BH562" i="5" s="1"/>
  <c r="E613" i="5"/>
  <c r="BH613" i="5" s="1" a="1"/>
  <c r="BH613" i="5" s="1"/>
  <c r="E571" i="5"/>
  <c r="BH571" i="5" s="1" a="1"/>
  <c r="BH571" i="5" s="1"/>
  <c r="E569" i="5"/>
  <c r="BH569" i="5" s="1" a="1"/>
  <c r="BH569" i="5" s="1"/>
  <c r="E520" i="5"/>
  <c r="BH520" i="5" s="1" a="1"/>
  <c r="BH520" i="5" s="1"/>
  <c r="E420" i="5"/>
  <c r="BH420" i="5" s="1" a="1"/>
  <c r="BH420" i="5" s="1"/>
  <c r="E400" i="5"/>
  <c r="BH400" i="5" s="1" a="1"/>
  <c r="BH400" i="5" s="1"/>
  <c r="E512" i="5"/>
  <c r="BH512" i="5" s="1" a="1"/>
  <c r="BH512" i="5" s="1"/>
  <c r="E364" i="5"/>
  <c r="BH364" i="5" s="1" a="1"/>
  <c r="BH364" i="5" s="1"/>
  <c r="E399" i="5"/>
  <c r="BH399" i="5" s="1" a="1"/>
  <c r="BH399" i="5" s="1"/>
  <c r="E435" i="5"/>
  <c r="E329" i="5"/>
  <c r="E257" i="5"/>
  <c r="E377" i="5"/>
  <c r="E311" i="5"/>
  <c r="BH311" i="5" s="1" a="1"/>
  <c r="BH311" i="5" s="1"/>
  <c r="E271" i="5"/>
  <c r="BH271" i="5" s="1" a="1"/>
  <c r="BH271" i="5" s="1"/>
  <c r="E196" i="5"/>
  <c r="BH196" i="5" s="1" a="1"/>
  <c r="BH196" i="5" s="1"/>
  <c r="E299" i="5"/>
  <c r="BH299" i="5" s="1" a="1"/>
  <c r="BH299" i="5" s="1"/>
  <c r="E261" i="5"/>
  <c r="BH261" i="5" s="1" a="1"/>
  <c r="BH261" i="5" s="1"/>
  <c r="E138" i="5"/>
  <c r="BH138" i="5" s="1" a="1"/>
  <c r="BH138" i="5" s="1"/>
  <c r="E152" i="5"/>
  <c r="BH152" i="5" s="1" a="1"/>
  <c r="BH152" i="5" s="1"/>
  <c r="E220" i="5"/>
  <c r="BH220" i="5" s="1" a="1"/>
  <c r="BH220" i="5" s="1"/>
  <c r="E238" i="5"/>
  <c r="BH238" i="5" s="1" a="1"/>
  <c r="BH238" i="5" s="1"/>
  <c r="E48" i="5"/>
  <c r="BH48" i="5" s="1" a="1"/>
  <c r="BH48" i="5" s="1"/>
  <c r="E135" i="5"/>
  <c r="BH135" i="5" s="1" a="1"/>
  <c r="BH135" i="5" s="1"/>
  <c r="E630" i="5"/>
  <c r="BH630" i="5" s="1" a="1"/>
  <c r="BH630" i="5" s="1"/>
  <c r="E550" i="5"/>
  <c r="BH550" i="5" s="1" a="1"/>
  <c r="BH550" i="5" s="1"/>
  <c r="E1176" i="5"/>
  <c r="BH1176" i="5" s="1" a="1"/>
  <c r="BH1176" i="5" s="1"/>
  <c r="E1056" i="5"/>
  <c r="E958" i="5"/>
  <c r="E885" i="5"/>
  <c r="E839" i="5"/>
  <c r="BH839" i="5" s="1" a="1"/>
  <c r="BH839" i="5" s="1"/>
  <c r="E672" i="5"/>
  <c r="BH672" i="5" s="1" a="1"/>
  <c r="BH672" i="5" s="1"/>
  <c r="E731" i="5"/>
  <c r="BH731" i="5" s="1" a="1"/>
  <c r="BH731" i="5" s="1"/>
  <c r="E662" i="5"/>
  <c r="BH662" i="5" s="1" a="1"/>
  <c r="BH662" i="5" s="1"/>
  <c r="E660" i="5"/>
  <c r="BH660" i="5" s="1" a="1"/>
  <c r="BH660" i="5" s="1"/>
  <c r="E687" i="5"/>
  <c r="BH687" i="5" s="1" a="1"/>
  <c r="BH687" i="5" s="1"/>
  <c r="E651" i="5"/>
  <c r="BH651" i="5" s="1" a="1"/>
  <c r="BH651" i="5" s="1"/>
  <c r="E610" i="5"/>
  <c r="BH610" i="5" s="1" a="1"/>
  <c r="BH610" i="5" s="1"/>
  <c r="E553" i="5"/>
  <c r="BH553" i="5" s="1" a="1"/>
  <c r="BH553" i="5" s="1"/>
  <c r="E560" i="5"/>
  <c r="BH560" i="5" s="1" a="1"/>
  <c r="BH560" i="5" s="1"/>
  <c r="E519" i="5"/>
  <c r="BH519" i="5" s="1" a="1"/>
  <c r="BH519" i="5" s="1"/>
  <c r="E383" i="5"/>
  <c r="E555" i="5"/>
  <c r="E487" i="5"/>
  <c r="E349" i="5"/>
  <c r="BH349" i="5" s="1" a="1"/>
  <c r="BH349" i="5" s="1"/>
  <c r="E398" i="5"/>
  <c r="BH398" i="5" s="1" a="1"/>
  <c r="BH398" i="5" s="1"/>
  <c r="E424" i="5"/>
  <c r="BH424" i="5" s="1" a="1"/>
  <c r="BH424" i="5" s="1"/>
  <c r="E428" i="5"/>
  <c r="BH428" i="5" s="1" a="1"/>
  <c r="BH428" i="5" s="1"/>
  <c r="E241" i="5"/>
  <c r="BH241" i="5" s="1" a="1"/>
  <c r="BH241" i="5" s="1"/>
  <c r="E375" i="5"/>
  <c r="BH375" i="5" s="1" a="1"/>
  <c r="BH375" i="5" s="1"/>
  <c r="E391" i="5"/>
  <c r="BH391" i="5" s="1" a="1"/>
  <c r="BH391" i="5" s="1"/>
  <c r="E262" i="5"/>
  <c r="BH262" i="5" s="1" a="1"/>
  <c r="BH262" i="5" s="1"/>
  <c r="E179" i="5"/>
  <c r="BH179" i="5" s="1" a="1"/>
  <c r="BH179" i="5" s="1"/>
  <c r="E265" i="5"/>
  <c r="BH265" i="5" s="1" a="1"/>
  <c r="BH265" i="5" s="1"/>
  <c r="E223" i="5"/>
  <c r="BH223" i="5" s="1" a="1"/>
  <c r="BH223" i="5" s="1"/>
  <c r="E122" i="5"/>
  <c r="BH122" i="5" s="1" a="1"/>
  <c r="BH122" i="5" s="1"/>
  <c r="E136" i="5"/>
  <c r="BH136" i="5" s="1" a="1"/>
  <c r="BH136" i="5" s="1"/>
  <c r="E207" i="5"/>
  <c r="BH207" i="5" s="1" a="1"/>
  <c r="BH207" i="5" s="1"/>
  <c r="E203" i="5"/>
  <c r="BH203" i="5" s="1" a="1"/>
  <c r="BH203" i="5" s="1"/>
  <c r="E281" i="5"/>
  <c r="BH281" i="5" s="1" a="1"/>
  <c r="BH281" i="5" s="1"/>
  <c r="E91" i="5"/>
  <c r="BH91" i="5" s="1" a="1"/>
  <c r="BH91" i="5" s="1"/>
  <c r="E123" i="5"/>
  <c r="E506" i="5"/>
  <c r="BH506" i="5" s="1" a="1"/>
  <c r="BH506" i="5" s="1"/>
  <c r="E258" i="5"/>
  <c r="BH258" i="5" s="1" a="1"/>
  <c r="BH258" i="5" s="1"/>
  <c r="E87" i="5"/>
  <c r="BH87" i="5" s="1" a="1"/>
  <c r="BH87" i="5" s="1"/>
  <c r="E22" i="5"/>
  <c r="BH22" i="5" s="1" a="1"/>
  <c r="BH22" i="5" s="1"/>
  <c r="E249" i="5"/>
  <c r="BH249" i="5" s="1" a="1"/>
  <c r="BH249" i="5" s="1"/>
  <c r="E44" i="5"/>
  <c r="BH44" i="5" s="1" a="1"/>
  <c r="BH44" i="5" s="1"/>
  <c r="E1151" i="5"/>
  <c r="BH1151" i="5" s="1" a="1"/>
  <c r="BH1151" i="5" s="1"/>
  <c r="E1035" i="5"/>
  <c r="BH1035" i="5" s="1" a="1"/>
  <c r="BH1035" i="5" s="1"/>
  <c r="E979" i="5"/>
  <c r="BH979" i="5" s="1" a="1"/>
  <c r="BH979" i="5" s="1"/>
  <c r="E877" i="5"/>
  <c r="BH877" i="5" s="1" a="1"/>
  <c r="BH877" i="5" s="1"/>
  <c r="E819" i="5"/>
  <c r="BH819" i="5" s="1" a="1"/>
  <c r="BH819" i="5" s="1"/>
  <c r="E779" i="5"/>
  <c r="BH779" i="5" s="1" a="1"/>
  <c r="BH779" i="5" s="1"/>
  <c r="E715" i="5"/>
  <c r="E646" i="5"/>
  <c r="E631" i="5"/>
  <c r="E666" i="5"/>
  <c r="BH666" i="5" s="1" a="1"/>
  <c r="BH666" i="5" s="1"/>
  <c r="E594" i="5"/>
  <c r="BH594" i="5" s="1" a="1"/>
  <c r="BH594" i="5" s="1"/>
  <c r="E619" i="5"/>
  <c r="BH619" i="5" s="1" a="1"/>
  <c r="BH619" i="5" s="1"/>
  <c r="E552" i="5"/>
  <c r="BH552" i="5" s="1" a="1"/>
  <c r="BH552" i="5" s="1"/>
  <c r="E511" i="5"/>
  <c r="BH511" i="5" s="1" a="1"/>
  <c r="BH511" i="5" s="1"/>
  <c r="E547" i="5"/>
  <c r="BH547" i="5" s="1" a="1"/>
  <c r="BH547" i="5" s="1"/>
  <c r="E476" i="5"/>
  <c r="BH476" i="5" s="1" a="1"/>
  <c r="BH476" i="5" s="1"/>
  <c r="E386" i="5"/>
  <c r="BH386" i="5" s="1" a="1"/>
  <c r="BH386" i="5" s="1"/>
  <c r="E415" i="5"/>
  <c r="BH415" i="5" s="1" a="1"/>
  <c r="BH415" i="5" s="1"/>
  <c r="E259" i="5"/>
  <c r="BH259" i="5" s="1" a="1"/>
  <c r="BH259" i="5" s="1"/>
  <c r="E160" i="5"/>
  <c r="BH160" i="5" s="1" a="1"/>
  <c r="BH160" i="5" s="1"/>
  <c r="E70" i="5"/>
  <c r="BH70" i="5" s="1" a="1"/>
  <c r="BH70" i="5" s="1"/>
  <c r="E817" i="5"/>
  <c r="E322" i="5"/>
  <c r="E140" i="5"/>
  <c r="E748" i="5"/>
  <c r="BH748" i="5" s="1" a="1"/>
  <c r="BH748" i="5" s="1"/>
  <c r="E1186" i="5"/>
  <c r="BH1186" i="5" s="1" a="1"/>
  <c r="BH1186" i="5" s="1"/>
  <c r="E1029" i="5"/>
  <c r="BH1029" i="5" s="1" a="1"/>
  <c r="BH1029" i="5" s="1"/>
  <c r="E975" i="5"/>
  <c r="BH975" i="5" s="1" a="1"/>
  <c r="BH975" i="5" s="1"/>
  <c r="E857" i="5"/>
  <c r="BH857" i="5" s="1" a="1"/>
  <c r="BH857" i="5" s="1"/>
  <c r="E830" i="5"/>
  <c r="BH830" i="5" s="1" a="1"/>
  <c r="BH830" i="5" s="1"/>
  <c r="E771" i="5"/>
  <c r="BH771" i="5" s="1" a="1"/>
  <c r="BH771" i="5" s="1"/>
  <c r="E749" i="5"/>
  <c r="BH749" i="5" s="1" a="1"/>
  <c r="BH749" i="5" s="1"/>
  <c r="E622" i="5"/>
  <c r="BH622" i="5" s="1" a="1"/>
  <c r="BH622" i="5" s="1"/>
  <c r="E652" i="5"/>
  <c r="BH652" i="5" s="1" a="1"/>
  <c r="BH652" i="5" s="1"/>
  <c r="E663" i="5"/>
  <c r="BH663" i="5" s="1" a="1"/>
  <c r="BH663" i="5" s="1"/>
  <c r="E593" i="5"/>
  <c r="BH593" i="5" s="1" a="1"/>
  <c r="BH593" i="5" s="1"/>
  <c r="E556" i="5"/>
  <c r="BH556" i="5" s="1" a="1"/>
  <c r="BH556" i="5" s="1"/>
  <c r="E548" i="5"/>
  <c r="BH548" i="5" s="1" a="1"/>
  <c r="BH548" i="5" s="1"/>
  <c r="E503" i="5"/>
  <c r="BH503" i="5" s="1" a="1"/>
  <c r="BH503" i="5" s="1"/>
  <c r="E495" i="5"/>
  <c r="E515" i="5"/>
  <c r="E450" i="5"/>
  <c r="BH450" i="5" s="1" a="1"/>
  <c r="BH450" i="5" s="1"/>
  <c r="E460" i="5"/>
  <c r="BH460" i="5" s="1" a="1"/>
  <c r="BH460" i="5" s="1"/>
  <c r="E323" i="5"/>
  <c r="BH323" i="5" s="1" a="1"/>
  <c r="BH323" i="5" s="1"/>
  <c r="E376" i="5"/>
  <c r="BH376" i="5" s="1" a="1"/>
  <c r="BH376" i="5" s="1"/>
  <c r="E395" i="5"/>
  <c r="BH395" i="5" s="1" a="1"/>
  <c r="BH395" i="5" s="1"/>
  <c r="E369" i="5"/>
  <c r="BH369" i="5" s="1" a="1"/>
  <c r="BH369" i="5" s="1"/>
  <c r="E209" i="5"/>
  <c r="BH209" i="5" s="1" a="1"/>
  <c r="BH209" i="5" s="1"/>
  <c r="E389" i="5"/>
  <c r="BH389" i="5" s="1" a="1"/>
  <c r="BH389" i="5" s="1"/>
  <c r="E326" i="5"/>
  <c r="BH326" i="5" s="1" a="1"/>
  <c r="BH326" i="5" s="1"/>
  <c r="E229" i="5"/>
  <c r="BH229" i="5" s="1" a="1"/>
  <c r="BH229" i="5" s="1"/>
  <c r="E153" i="5"/>
  <c r="BH153" i="5" s="1" a="1"/>
  <c r="BH153" i="5" s="1"/>
  <c r="E231" i="5"/>
  <c r="BH231" i="5" s="1" a="1"/>
  <c r="BH231" i="5" s="1"/>
  <c r="E291" i="5"/>
  <c r="BH291" i="5" s="1" a="1"/>
  <c r="BH291" i="5" s="1"/>
  <c r="E90" i="5"/>
  <c r="E104" i="5"/>
  <c r="E190" i="5"/>
  <c r="E155" i="5"/>
  <c r="BH155" i="5" s="1" a="1"/>
  <c r="BH155" i="5" s="1"/>
  <c r="E192" i="5"/>
  <c r="BH192" i="5" s="1" a="1"/>
  <c r="BH192" i="5" s="1"/>
  <c r="E148" i="5"/>
  <c r="BH148" i="5" s="1" a="1"/>
  <c r="BH148" i="5" s="1"/>
  <c r="E84" i="5"/>
  <c r="BH84" i="5" s="1" a="1"/>
  <c r="BH84" i="5" s="1"/>
  <c r="E94" i="5"/>
  <c r="BH94" i="5" s="1" a="1"/>
  <c r="BH94" i="5" s="1"/>
  <c r="E109" i="5"/>
  <c r="BH109" i="5" s="1" a="1"/>
  <c r="BH109" i="5" s="1"/>
  <c r="E30" i="5"/>
  <c r="BH30" i="5" s="1" a="1"/>
  <c r="BH30" i="5" s="1"/>
  <c r="E81" i="5"/>
  <c r="BH81" i="5" s="1" a="1"/>
  <c r="BH81" i="5" s="1"/>
  <c r="E163" i="5"/>
  <c r="BH163" i="5" s="1" a="1"/>
  <c r="BH163" i="5" s="1"/>
  <c r="E1165" i="5"/>
  <c r="BH1165" i="5" s="1" a="1"/>
  <c r="BH1165" i="5" s="1"/>
  <c r="E1042" i="5"/>
  <c r="BH1042" i="5" s="1" a="1"/>
  <c r="BH1042" i="5" s="1"/>
  <c r="E864" i="5"/>
  <c r="BH864" i="5" s="1" a="1"/>
  <c r="BH864" i="5" s="1"/>
  <c r="E848" i="5"/>
  <c r="BH848" i="5" s="1" a="1"/>
  <c r="BH848" i="5" s="1"/>
  <c r="E820" i="5"/>
  <c r="E769" i="5"/>
  <c r="E777" i="5"/>
  <c r="BH777" i="5" s="1" a="1"/>
  <c r="BH777" i="5" s="1"/>
  <c r="E691" i="5"/>
  <c r="E643" i="5"/>
  <c r="E659" i="5"/>
  <c r="BH659" i="5" s="1" a="1"/>
  <c r="BH659" i="5" s="1"/>
  <c r="E592" i="5"/>
  <c r="BH592" i="5" s="1" a="1"/>
  <c r="BH592" i="5" s="1"/>
  <c r="E543" i="5"/>
  <c r="BH543" i="5" s="1" a="1"/>
  <c r="BH543" i="5" s="1"/>
  <c r="E518" i="5"/>
  <c r="BH518" i="5" s="1" a="1"/>
  <c r="BH518" i="5" s="1"/>
  <c r="E493" i="5"/>
  <c r="BH493" i="5" s="1" a="1"/>
  <c r="BH493" i="5" s="1"/>
  <c r="E532" i="5"/>
  <c r="BH532" i="5" s="1" a="1"/>
  <c r="BH532" i="5" s="1"/>
  <c r="E502" i="5"/>
  <c r="BH502" i="5" s="1" a="1"/>
  <c r="BH502" i="5" s="1"/>
  <c r="E443" i="5"/>
  <c r="BH443" i="5" s="1" a="1"/>
  <c r="BH443" i="5" s="1"/>
  <c r="E458" i="5"/>
  <c r="BH458" i="5" s="1" a="1"/>
  <c r="BH458" i="5" s="1"/>
  <c r="E307" i="5"/>
  <c r="BH307" i="5" s="1" a="1"/>
  <c r="BH307" i="5" s="1"/>
  <c r="E359" i="5"/>
  <c r="BH359" i="5" s="1" a="1"/>
  <c r="BH359" i="5" s="1"/>
  <c r="E370" i="5"/>
  <c r="BH370" i="5" s="1" a="1"/>
  <c r="BH370" i="5" s="1"/>
  <c r="E362" i="5"/>
  <c r="E193" i="5"/>
  <c r="BH193" i="5" s="1" a="1"/>
  <c r="BH193" i="5" s="1"/>
  <c r="E368" i="5"/>
  <c r="E325" i="5"/>
  <c r="E194" i="5"/>
  <c r="BH194" i="5" s="1" a="1"/>
  <c r="BH194" i="5" s="1"/>
  <c r="E137" i="5"/>
  <c r="E215" i="5"/>
  <c r="BH215" i="5" s="1" a="1"/>
  <c r="BH215" i="5" s="1"/>
  <c r="E269" i="5"/>
  <c r="BH269" i="5" s="1" a="1"/>
  <c r="BH269" i="5" s="1"/>
  <c r="E360" i="5"/>
  <c r="BH360" i="5" s="1" a="1"/>
  <c r="BH360" i="5" s="1"/>
  <c r="E337" i="5"/>
  <c r="BH337" i="5" s="1" a="1"/>
  <c r="BH337" i="5" s="1"/>
  <c r="E380" i="5"/>
  <c r="BH380" i="5" s="1" a="1"/>
  <c r="BH380" i="5" s="1"/>
  <c r="E288" i="5"/>
  <c r="BH288" i="5" s="1" a="1"/>
  <c r="BH288" i="5" s="1"/>
  <c r="E167" i="5"/>
  <c r="BH167" i="5" s="1" a="1"/>
  <c r="BH167" i="5" s="1"/>
  <c r="E132" i="5"/>
  <c r="E80" i="5"/>
  <c r="BH80" i="5" s="1" a="1"/>
  <c r="BH80" i="5" s="1"/>
  <c r="E69" i="5"/>
  <c r="E103" i="5"/>
  <c r="BH103" i="5" s="1" a="1"/>
  <c r="BH103" i="5" s="1"/>
  <c r="E7" i="5"/>
  <c r="BH7" i="5" s="1" a="1"/>
  <c r="BH7" i="5" s="1"/>
  <c r="E95" i="5"/>
  <c r="BH95" i="5" s="1" a="1"/>
  <c r="BH95" i="5" s="1"/>
  <c r="E61" i="5"/>
  <c r="BH61" i="5" s="1" a="1"/>
  <c r="BH61" i="5" s="1"/>
  <c r="E40" i="5"/>
  <c r="BH40" i="5" s="1" a="1"/>
  <c r="BH40" i="5" s="1"/>
  <c r="E558" i="5"/>
  <c r="BH558" i="5" s="1" a="1"/>
  <c r="BH558" i="5" s="1"/>
  <c r="E237" i="5"/>
  <c r="BH237" i="5" s="1" a="1"/>
  <c r="BH237" i="5" s="1"/>
  <c r="E1148" i="5"/>
  <c r="BH1148" i="5" s="1" a="1"/>
  <c r="BH1148" i="5" s="1"/>
  <c r="E1015" i="5"/>
  <c r="BH1015" i="5" s="1" a="1"/>
  <c r="BH1015" i="5" s="1"/>
  <c r="E1020" i="5"/>
  <c r="BH1020" i="5" s="1" a="1"/>
  <c r="BH1020" i="5" s="1"/>
  <c r="E856" i="5"/>
  <c r="BH856" i="5" s="1" a="1"/>
  <c r="BH856" i="5" s="1"/>
  <c r="E812" i="5"/>
  <c r="BH812" i="5" s="1" a="1"/>
  <c r="BH812" i="5" s="1"/>
  <c r="E716" i="5"/>
  <c r="BH716" i="5" s="1" a="1"/>
  <c r="BH716" i="5" s="1"/>
  <c r="E761" i="5"/>
  <c r="BH761" i="5" s="1" a="1"/>
  <c r="BH761" i="5" s="1"/>
  <c r="E683" i="5"/>
  <c r="E642" i="5"/>
  <c r="BH642" i="5" s="1" a="1"/>
  <c r="BH642" i="5" s="1"/>
  <c r="E639" i="5"/>
  <c r="E578" i="5"/>
  <c r="BH578" i="5" s="1" a="1"/>
  <c r="BH578" i="5" s="1"/>
  <c r="E618" i="5"/>
  <c r="BH618" i="5" s="1" a="1"/>
  <c r="BH618" i="5" s="1"/>
  <c r="E517" i="5"/>
  <c r="BH517" i="5" s="1" a="1"/>
  <c r="BH517" i="5" s="1"/>
  <c r="E489" i="5"/>
  <c r="BH489" i="5" s="1" a="1"/>
  <c r="BH489" i="5" s="1"/>
  <c r="E531" i="5"/>
  <c r="BH531" i="5" s="1" a="1"/>
  <c r="BH531" i="5" s="1"/>
  <c r="E499" i="5"/>
  <c r="BH499" i="5" s="1" a="1"/>
  <c r="BH499" i="5" s="1"/>
  <c r="E545" i="5"/>
  <c r="BH545" i="5" s="1" a="1"/>
  <c r="BH545" i="5" s="1"/>
  <c r="E498" i="5"/>
  <c r="BH498" i="5" s="1" a="1"/>
  <c r="BH498" i="5" s="1"/>
  <c r="E444" i="5"/>
  <c r="BH444" i="5" s="1" a="1"/>
  <c r="BH444" i="5" s="1"/>
  <c r="E344" i="5"/>
  <c r="BH344" i="5" s="1" a="1"/>
  <c r="BH344" i="5" s="1"/>
  <c r="E365" i="5"/>
  <c r="BH365" i="5" s="1" a="1"/>
  <c r="BH365" i="5" s="1"/>
  <c r="E411" i="5"/>
  <c r="BH411" i="5" s="1" a="1"/>
  <c r="BH411" i="5" s="1"/>
  <c r="E177" i="5"/>
  <c r="BH177" i="5" s="1" a="1"/>
  <c r="BH177" i="5" s="1"/>
  <c r="E356" i="5"/>
  <c r="BH356" i="5" s="1" a="1"/>
  <c r="BH356" i="5" s="1"/>
  <c r="E319" i="5"/>
  <c r="BH319" i="5" s="1" a="1"/>
  <c r="BH319" i="5" s="1"/>
  <c r="E162" i="5"/>
  <c r="E121" i="5"/>
  <c r="E200" i="5"/>
  <c r="E239" i="5"/>
  <c r="BH239" i="5" s="1" a="1"/>
  <c r="BH239" i="5" s="1"/>
  <c r="E338" i="5"/>
  <c r="BH338" i="5" s="1" a="1"/>
  <c r="BH338" i="5" s="1"/>
  <c r="E268" i="5"/>
  <c r="BH268" i="5" s="1" a="1"/>
  <c r="BH268" i="5" s="1"/>
  <c r="E336" i="5"/>
  <c r="BH336" i="5" s="1" a="1"/>
  <c r="BH336" i="5" s="1"/>
  <c r="E256" i="5"/>
  <c r="BH256" i="5" s="1" a="1"/>
  <c r="BH256" i="5" s="1"/>
  <c r="E159" i="5"/>
  <c r="BH159" i="5" s="1" a="1"/>
  <c r="BH159" i="5" s="1"/>
  <c r="E116" i="5"/>
  <c r="BH116" i="5" s="1" a="1"/>
  <c r="BH116" i="5" s="1"/>
  <c r="E72" i="5"/>
  <c r="BH72" i="5" s="1" a="1"/>
  <c r="BH72" i="5" s="1"/>
  <c r="E60" i="5"/>
  <c r="BH60" i="5" s="1" a="1"/>
  <c r="BH60" i="5" s="1"/>
  <c r="E77" i="5"/>
  <c r="BH77" i="5" s="1" a="1"/>
  <c r="BH77" i="5" s="1"/>
  <c r="E71" i="5"/>
  <c r="BH71" i="5" s="1" a="1"/>
  <c r="BH71" i="5" s="1"/>
  <c r="E58" i="5"/>
  <c r="BH58" i="5" s="1" a="1"/>
  <c r="BH58" i="5" s="1"/>
  <c r="E57" i="5"/>
  <c r="BH57" i="5" s="1" a="1"/>
  <c r="BH57" i="5" s="1"/>
  <c r="E6" i="5"/>
  <c r="E541" i="5"/>
  <c r="BH541" i="5" s="1" a="1"/>
  <c r="BH541" i="5" s="1"/>
  <c r="E1149" i="5"/>
  <c r="BH1149" i="5" s="1" a="1"/>
  <c r="BH1149" i="5" s="1"/>
  <c r="E1028" i="5"/>
  <c r="BH1028" i="5" s="1" a="1"/>
  <c r="BH1028" i="5" s="1"/>
  <c r="E920" i="5"/>
  <c r="BH920" i="5" s="1" a="1"/>
  <c r="BH920" i="5" s="1"/>
  <c r="E836" i="5"/>
  <c r="BH836" i="5" s="1" a="1"/>
  <c r="BH836" i="5" s="1"/>
  <c r="E801" i="5"/>
  <c r="BH801" i="5" s="1" a="1"/>
  <c r="BH801" i="5" s="1"/>
  <c r="E756" i="5"/>
  <c r="BH756" i="5" s="1" a="1"/>
  <c r="BH756" i="5" s="1"/>
  <c r="E729" i="5"/>
  <c r="BH729" i="5" s="1" a="1"/>
  <c r="BH729" i="5" s="1"/>
  <c r="E676" i="5"/>
  <c r="BH676" i="5" s="1" a="1"/>
  <c r="BH676" i="5" s="1"/>
  <c r="E644" i="5"/>
  <c r="BH644" i="5" s="1" a="1"/>
  <c r="BH644" i="5" s="1"/>
  <c r="E638" i="5"/>
  <c r="BH638" i="5" s="1" a="1"/>
  <c r="BH638" i="5" s="1"/>
  <c r="E567" i="5"/>
  <c r="BH567" i="5" s="1" a="1"/>
  <c r="BH567" i="5" s="1"/>
  <c r="E582" i="5"/>
  <c r="BH582" i="5" s="1" a="1"/>
  <c r="BH582" i="5" s="1"/>
  <c r="E510" i="5"/>
  <c r="BH510" i="5" s="1" a="1"/>
  <c r="BH510" i="5" s="1"/>
  <c r="E463" i="5"/>
  <c r="BH463" i="5" s="1" a="1"/>
  <c r="BH463" i="5" s="1"/>
  <c r="E505" i="5"/>
  <c r="E496" i="5"/>
  <c r="E585" i="5"/>
  <c r="BH585" i="5" s="1" a="1"/>
  <c r="BH585" i="5" s="1"/>
  <c r="E472" i="5"/>
  <c r="BH472" i="5" s="1" a="1"/>
  <c r="BH472" i="5" s="1"/>
  <c r="E374" i="5"/>
  <c r="BH374" i="5" s="1" a="1"/>
  <c r="BH374" i="5" s="1"/>
  <c r="E342" i="5"/>
  <c r="BH342" i="5" s="1" a="1"/>
  <c r="BH342" i="5" s="1"/>
  <c r="E348" i="5"/>
  <c r="BH348" i="5" s="1" a="1"/>
  <c r="BH348" i="5" s="1"/>
  <c r="E410" i="5"/>
  <c r="BH410" i="5" s="1" a="1"/>
  <c r="BH410" i="5" s="1"/>
  <c r="E367" i="5"/>
  <c r="BH367" i="5" s="1" a="1"/>
  <c r="BH367" i="5" s="1"/>
  <c r="E343" i="5"/>
  <c r="BH343" i="5" s="1" a="1"/>
  <c r="BH343" i="5" s="1"/>
  <c r="E310" i="5"/>
  <c r="BH310" i="5" s="1" a="1"/>
  <c r="BH310" i="5" s="1"/>
  <c r="E146" i="5"/>
  <c r="BH146" i="5" s="1" a="1"/>
  <c r="BH146" i="5" s="1"/>
  <c r="E105" i="5"/>
  <c r="BH105" i="5" s="1" a="1"/>
  <c r="BH105" i="5" s="1"/>
  <c r="E302" i="5"/>
  <c r="BH302" i="5" s="1" a="1"/>
  <c r="BH302" i="5" s="1"/>
  <c r="E236" i="5"/>
  <c r="BH236" i="5" s="1" a="1"/>
  <c r="BH236" i="5" s="1"/>
  <c r="E294" i="5"/>
  <c r="BH294" i="5" s="1" a="1"/>
  <c r="BH294" i="5" s="1"/>
  <c r="E100" i="5"/>
  <c r="E786" i="5"/>
  <c r="E214" i="5"/>
  <c r="BH214" i="5" s="1" a="1"/>
  <c r="BH214" i="5" s="1"/>
  <c r="E601" i="5"/>
  <c r="BH601" i="5" s="1" a="1"/>
  <c r="BH601" i="5" s="1"/>
  <c r="E1112" i="5"/>
  <c r="BH1112" i="5" s="1" a="1"/>
  <c r="BH1112" i="5" s="1"/>
  <c r="E1090" i="5"/>
  <c r="BH1090" i="5" s="1" a="1"/>
  <c r="BH1090" i="5" s="1"/>
  <c r="E1024" i="5"/>
  <c r="BH1024" i="5" s="1" a="1"/>
  <c r="BH1024" i="5" s="1"/>
  <c r="E913" i="5"/>
  <c r="BH913" i="5" s="1" a="1"/>
  <c r="BH913" i="5" s="1"/>
  <c r="E775" i="5"/>
  <c r="BH775" i="5" s="1" a="1"/>
  <c r="BH775" i="5" s="1"/>
  <c r="E710" i="5"/>
  <c r="BH710" i="5" s="1" a="1"/>
  <c r="BH710" i="5" s="1"/>
  <c r="E648" i="5"/>
  <c r="BH648" i="5" s="1" a="1"/>
  <c r="BH648" i="5" s="1"/>
  <c r="E690" i="5"/>
  <c r="BH690" i="5" s="1" a="1"/>
  <c r="BH690" i="5" s="1"/>
  <c r="E598" i="5"/>
  <c r="BH598" i="5" s="1" a="1"/>
  <c r="BH598" i="5" s="1"/>
  <c r="E614" i="5"/>
  <c r="BH614" i="5" s="1" a="1"/>
  <c r="BH614" i="5" s="1"/>
  <c r="E626" i="5"/>
  <c r="BH626" i="5" s="1" a="1"/>
  <c r="BH626" i="5" s="1"/>
  <c r="E577" i="5"/>
  <c r="E494" i="5"/>
  <c r="E447" i="5"/>
  <c r="E480" i="5"/>
  <c r="BH480" i="5" s="1" a="1"/>
  <c r="BH480" i="5" s="1"/>
  <c r="E468" i="5"/>
  <c r="BH468" i="5" s="1" a="1"/>
  <c r="BH468" i="5" s="1"/>
  <c r="E528" i="5"/>
  <c r="BH528" i="5" s="1" a="1"/>
  <c r="BH528" i="5" s="1"/>
  <c r="E407" i="5"/>
  <c r="BH407" i="5" s="1" a="1"/>
  <c r="BH407" i="5" s="1"/>
  <c r="E366" i="5"/>
  <c r="BH366" i="5" s="1" a="1"/>
  <c r="BH366" i="5" s="1"/>
  <c r="E346" i="5"/>
  <c r="BH346" i="5" s="1" a="1"/>
  <c r="BH346" i="5" s="1"/>
  <c r="E331" i="5"/>
  <c r="BH331" i="5" s="1" a="1"/>
  <c r="BH331" i="5" s="1"/>
  <c r="E300" i="5"/>
  <c r="BH300" i="5" s="1" a="1"/>
  <c r="BH300" i="5" s="1"/>
  <c r="E358" i="5"/>
  <c r="BH358" i="5" s="1" a="1"/>
  <c r="BH358" i="5" s="1"/>
  <c r="E305" i="5"/>
  <c r="BH305" i="5" s="1" a="1"/>
  <c r="BH305" i="5" s="1"/>
  <c r="E309" i="5"/>
  <c r="BH309" i="5" s="1" a="1"/>
  <c r="BH309" i="5" s="1"/>
  <c r="E130" i="5"/>
  <c r="BH130" i="5" s="1" a="1"/>
  <c r="BH130" i="5" s="1"/>
  <c r="E89" i="5"/>
  <c r="BH89" i="5" s="1" a="1"/>
  <c r="BH89" i="5" s="1"/>
  <c r="E270" i="5"/>
  <c r="E233" i="5"/>
  <c r="E277" i="5"/>
  <c r="E242" i="5"/>
  <c r="BH242" i="5" s="1" a="1"/>
  <c r="BH242" i="5" s="1"/>
  <c r="E255" i="5"/>
  <c r="BH255" i="5" s="1" a="1"/>
  <c r="BH255" i="5" s="1"/>
  <c r="E176" i="5"/>
  <c r="BH176" i="5" s="1" a="1"/>
  <c r="BH176" i="5" s="1"/>
  <c r="E127" i="5"/>
  <c r="BH127" i="5" s="1" a="1"/>
  <c r="BH127" i="5" s="1"/>
  <c r="E75" i="5"/>
  <c r="BH75" i="5" s="1" a="1"/>
  <c r="BH75" i="5" s="1"/>
  <c r="E62" i="5"/>
  <c r="BH62" i="5" s="1" a="1"/>
  <c r="BH62" i="5" s="1"/>
  <c r="E36" i="5"/>
  <c r="BH36" i="5" s="1" a="1"/>
  <c r="BH36" i="5" s="1"/>
  <c r="E31" i="5"/>
  <c r="BH31" i="5" s="1" a="1"/>
  <c r="BH31" i="5" s="1"/>
  <c r="E107" i="5"/>
  <c r="BH107" i="5" s="1" a="1"/>
  <c r="BH107" i="5" s="1"/>
  <c r="E28" i="5"/>
  <c r="BH28" i="5" s="1" a="1"/>
  <c r="BH28" i="5" s="1"/>
  <c r="E52" i="5"/>
  <c r="BH52" i="5" s="1" a="1"/>
  <c r="BH52" i="5" s="1"/>
  <c r="E41" i="5"/>
  <c r="BH41" i="5" s="1" a="1"/>
  <c r="BH41" i="5" s="1"/>
  <c r="E4" i="5"/>
  <c r="BH4" i="5" s="1" a="1"/>
  <c r="BH4" i="5" s="1"/>
  <c r="E1122" i="5"/>
  <c r="E793" i="5"/>
  <c r="E708" i="5"/>
  <c r="BH708" i="5" s="1" a="1"/>
  <c r="BH708" i="5" s="1"/>
  <c r="E703" i="5"/>
  <c r="BH703" i="5" s="1" a="1"/>
  <c r="BH703" i="5" s="1"/>
  <c r="E590" i="5"/>
  <c r="BH590" i="5" s="1" a="1"/>
  <c r="BH590" i="5" s="1"/>
  <c r="E632" i="5"/>
  <c r="BH632" i="5" s="1" a="1"/>
  <c r="BH632" i="5" s="1"/>
  <c r="E437" i="5"/>
  <c r="BH437" i="5" s="1" a="1"/>
  <c r="BH437" i="5" s="1"/>
  <c r="E508" i="5"/>
  <c r="BH508" i="5" s="1" a="1"/>
  <c r="BH508" i="5" s="1"/>
  <c r="E461" i="5"/>
  <c r="BH461" i="5" s="1" a="1"/>
  <c r="BH461" i="5" s="1"/>
  <c r="E488" i="5"/>
  <c r="BH488" i="5" s="1" a="1"/>
  <c r="BH488" i="5" s="1"/>
  <c r="E464" i="5"/>
  <c r="BH464" i="5" s="1" a="1"/>
  <c r="BH464" i="5" s="1"/>
  <c r="E351" i="5"/>
  <c r="BH351" i="5" s="1" a="1"/>
  <c r="BH351" i="5" s="1"/>
  <c r="E504" i="5"/>
  <c r="BH504" i="5" s="1" a="1"/>
  <c r="BH504" i="5" s="1"/>
  <c r="E282" i="5"/>
  <c r="BH282" i="5" s="1" a="1"/>
  <c r="BH282" i="5" s="1"/>
  <c r="E280" i="5"/>
  <c r="BH280" i="5" s="1" a="1"/>
  <c r="BH280" i="5" s="1"/>
  <c r="E279" i="5"/>
  <c r="BH279" i="5" s="1" a="1"/>
  <c r="BH279" i="5" s="1"/>
  <c r="E304" i="5"/>
  <c r="BH304" i="5" s="1" a="1"/>
  <c r="BH304" i="5" s="1"/>
  <c r="E334" i="5"/>
  <c r="E230" i="5"/>
  <c r="BH230" i="5" s="1" a="1"/>
  <c r="BH230" i="5" s="1"/>
  <c r="E224" i="5"/>
  <c r="BH224" i="5" s="1" a="1"/>
  <c r="BH224" i="5" s="1"/>
  <c r="E174" i="5"/>
  <c r="BH174" i="5" s="1" a="1"/>
  <c r="BH174" i="5" s="1"/>
  <c r="E186" i="5"/>
  <c r="BH186" i="5" s="1" a="1"/>
  <c r="BH186" i="5" s="1"/>
  <c r="E12" i="5"/>
  <c r="BH12" i="5" s="1" a="1"/>
  <c r="BH12" i="5" s="1"/>
  <c r="E45" i="5"/>
  <c r="BH45" i="5" s="1" a="1"/>
  <c r="BH45" i="5" s="1"/>
  <c r="E113" i="5"/>
  <c r="BH113" i="5" s="1" a="1"/>
  <c r="BH113" i="5" s="1"/>
  <c r="E955" i="5"/>
  <c r="BH955" i="5" s="1" a="1"/>
  <c r="BH955" i="5" s="1"/>
  <c r="E727" i="5"/>
  <c r="BH727" i="5" s="1" a="1"/>
  <c r="BH727" i="5" s="1"/>
  <c r="E563" i="5"/>
  <c r="BH563" i="5" s="1" a="1"/>
  <c r="BH563" i="5" s="1"/>
  <c r="E462" i="5"/>
  <c r="BH462" i="5" s="1" a="1"/>
  <c r="BH462" i="5" s="1"/>
  <c r="E379" i="5"/>
  <c r="BH379" i="5" s="1" a="1"/>
  <c r="BH379" i="5" s="1"/>
  <c r="E243" i="5"/>
  <c r="BH243" i="5" s="1" a="1"/>
  <c r="BH243" i="5" s="1"/>
  <c r="E173" i="5"/>
  <c r="BH173" i="5" s="1" a="1"/>
  <c r="BH173" i="5" s="1"/>
  <c r="E88" i="5"/>
  <c r="BH88" i="5" s="1" a="1"/>
  <c r="BH88" i="5" s="1"/>
  <c r="E724" i="5"/>
  <c r="E533" i="5"/>
  <c r="E429" i="5"/>
  <c r="BH429" i="5" s="1" a="1"/>
  <c r="BH429" i="5" s="1"/>
  <c r="E352" i="5"/>
  <c r="BH352" i="5" s="1" a="1"/>
  <c r="BH352" i="5" s="1"/>
  <c r="E228" i="5"/>
  <c r="BH228" i="5" s="1" a="1"/>
  <c r="BH228" i="5" s="1"/>
  <c r="E1091" i="5"/>
  <c r="BH1091" i="5" s="1" a="1"/>
  <c r="BH1091" i="5" s="1"/>
  <c r="E1008" i="5"/>
  <c r="BH1008" i="5" s="1" a="1"/>
  <c r="BH1008" i="5" s="1"/>
  <c r="E992" i="5"/>
  <c r="BH992" i="5" s="1" a="1"/>
  <c r="BH992" i="5" s="1"/>
  <c r="E895" i="5"/>
  <c r="BH895" i="5" s="1" a="1"/>
  <c r="BH895" i="5" s="1"/>
  <c r="E778" i="5"/>
  <c r="BH778" i="5" s="1" a="1"/>
  <c r="BH778" i="5" s="1"/>
  <c r="E702" i="5"/>
  <c r="BH702" i="5" s="1" a="1"/>
  <c r="BH702" i="5" s="1"/>
  <c r="E735" i="5"/>
  <c r="BH735" i="5" s="1" a="1"/>
  <c r="BH735" i="5" s="1"/>
  <c r="E714" i="5"/>
  <c r="BH714" i="5" s="1" a="1"/>
  <c r="BH714" i="5" s="1"/>
  <c r="E580" i="5"/>
  <c r="BH580" i="5" s="1" a="1"/>
  <c r="BH580" i="5" s="1"/>
  <c r="E607" i="5"/>
  <c r="BH607" i="5" s="1" a="1"/>
  <c r="BH607" i="5" s="1"/>
  <c r="E525" i="5"/>
  <c r="BH525" i="5" s="1" a="1"/>
  <c r="BH525" i="5" s="1"/>
  <c r="E604" i="5"/>
  <c r="E453" i="5"/>
  <c r="E576" i="5"/>
  <c r="BH576" i="5" s="1" a="1"/>
  <c r="BH576" i="5" s="1"/>
  <c r="E478" i="5"/>
  <c r="BH478" i="5" s="1" a="1"/>
  <c r="BH478" i="5" s="1"/>
  <c r="E465" i="5"/>
  <c r="BH465" i="5" s="1" a="1"/>
  <c r="BH465" i="5" s="1"/>
  <c r="E381" i="5"/>
  <c r="BH381" i="5" s="1" a="1"/>
  <c r="BH381" i="5" s="1"/>
  <c r="E477" i="5"/>
  <c r="BH477" i="5" s="1" a="1"/>
  <c r="BH477" i="5" s="1"/>
  <c r="E353" i="5"/>
  <c r="BH353" i="5" s="1" a="1"/>
  <c r="BH353" i="5" s="1"/>
  <c r="E333" i="5"/>
  <c r="BH333" i="5" s="1" a="1"/>
  <c r="BH333" i="5" s="1"/>
  <c r="E315" i="5"/>
  <c r="BH315" i="5" s="1" a="1"/>
  <c r="BH315" i="5" s="1"/>
  <c r="E295" i="5"/>
  <c r="BH295" i="5" s="1" a="1"/>
  <c r="BH295" i="5" s="1"/>
  <c r="E303" i="5"/>
  <c r="BH303" i="5" s="1" a="1"/>
  <c r="BH303" i="5" s="1"/>
  <c r="E296" i="5"/>
  <c r="BH296" i="5" s="1" a="1"/>
  <c r="BH296" i="5" s="1"/>
  <c r="E301" i="5"/>
  <c r="BH301" i="5" s="1" a="1"/>
  <c r="BH301" i="5" s="1"/>
  <c r="E114" i="5"/>
  <c r="BH114" i="5" s="1" a="1"/>
  <c r="BH114" i="5" s="1"/>
  <c r="E73" i="5"/>
  <c r="BH73" i="5" s="1" a="1"/>
  <c r="BH73" i="5" s="1"/>
  <c r="E247" i="5"/>
  <c r="BH247" i="5" s="1" a="1"/>
  <c r="BH247" i="5" s="1"/>
  <c r="E208" i="5"/>
  <c r="E253" i="5"/>
  <c r="BH253" i="5" s="1" a="1"/>
  <c r="BH253" i="5" s="1"/>
  <c r="E235" i="5"/>
  <c r="BH235" i="5" s="1" a="1"/>
  <c r="BH235" i="5" s="1"/>
  <c r="E252" i="5"/>
  <c r="BH252" i="5" s="1" a="1"/>
  <c r="BH252" i="5" s="1"/>
  <c r="E168" i="5"/>
  <c r="BH168" i="5" s="1" a="1"/>
  <c r="BH168" i="5" s="1"/>
  <c r="E111" i="5"/>
  <c r="BH111" i="5" s="1" a="1"/>
  <c r="BH111" i="5" s="1"/>
  <c r="E55" i="5"/>
  <c r="BH55" i="5" s="1" a="1"/>
  <c r="BH55" i="5" s="1"/>
  <c r="E46" i="5"/>
  <c r="BH46" i="5" s="1" a="1"/>
  <c r="BH46" i="5" s="1"/>
  <c r="E202" i="5"/>
  <c r="BH202" i="5" s="1" a="1"/>
  <c r="BH202" i="5" s="1"/>
  <c r="E267" i="5"/>
  <c r="BH267" i="5" s="1" a="1"/>
  <c r="BH267" i="5" s="1"/>
  <c r="E29" i="5"/>
  <c r="BH29" i="5" s="1" a="1"/>
  <c r="BH29" i="5" s="1"/>
  <c r="E21" i="5"/>
  <c r="BH21" i="5" s="1" a="1"/>
  <c r="BH21" i="5" s="1"/>
  <c r="E49" i="5"/>
  <c r="BH49" i="5" s="1" a="1"/>
  <c r="BH49" i="5" s="1"/>
  <c r="E8" i="5"/>
  <c r="BH8" i="5" s="1" a="1"/>
  <c r="BH8" i="5" s="1"/>
  <c r="E509" i="5"/>
  <c r="BH509" i="5" s="1" a="1"/>
  <c r="BH509" i="5" s="1"/>
  <c r="E274" i="5"/>
  <c r="E240" i="5"/>
  <c r="BH240" i="5" s="1" a="1"/>
  <c r="BH240" i="5" s="1"/>
  <c r="E216" i="5"/>
  <c r="BH216" i="5" s="1" a="1"/>
  <c r="BH216" i="5" s="1"/>
  <c r="E212" i="5"/>
  <c r="BH212" i="5" s="1" a="1"/>
  <c r="BH212" i="5" s="1"/>
  <c r="E23" i="5"/>
  <c r="BH23" i="5" s="1" a="1"/>
  <c r="BH23" i="5" s="1"/>
  <c r="E189" i="5"/>
  <c r="BH189" i="5" s="1" a="1"/>
  <c r="BH189" i="5" s="1"/>
  <c r="E17" i="5"/>
  <c r="BH17" i="5" s="1" a="1"/>
  <c r="BH17" i="5" s="1"/>
  <c r="E25" i="5"/>
  <c r="BH25" i="5" s="1" a="1"/>
  <c r="BH25" i="5" s="1"/>
  <c r="E184" i="5"/>
  <c r="BH184" i="5" s="1" a="1"/>
  <c r="BH184" i="5" s="1"/>
  <c r="E204" i="5"/>
  <c r="BH204" i="5" s="1" a="1"/>
  <c r="BH204" i="5" s="1"/>
  <c r="E181" i="5"/>
  <c r="BH181" i="5" s="1" a="1"/>
  <c r="BH181" i="5" s="1"/>
  <c r="E171" i="5"/>
  <c r="BH171" i="5" s="1" a="1"/>
  <c r="BH171" i="5" s="1"/>
  <c r="E156" i="5"/>
  <c r="BH156" i="5" s="1" a="1"/>
  <c r="BH156" i="5" s="1"/>
  <c r="E19" i="5"/>
  <c r="BH19" i="5" s="1" a="1"/>
  <c r="BH19" i="5" s="1"/>
  <c r="E32" i="5"/>
  <c r="BH32" i="5" s="1" a="1"/>
  <c r="BH32" i="5" s="1"/>
  <c r="E26" i="5"/>
  <c r="E1094" i="5"/>
  <c r="E427" i="5"/>
  <c r="BH427" i="5" s="1" a="1"/>
  <c r="BH427" i="5" s="1"/>
  <c r="E332" i="5"/>
  <c r="BH332" i="5" s="1" a="1"/>
  <c r="BH332" i="5" s="1"/>
  <c r="E308" i="5"/>
  <c r="BH308" i="5" s="1" a="1"/>
  <c r="BH308" i="5" s="1"/>
  <c r="E293" i="5"/>
  <c r="BH293" i="5" s="1" a="1"/>
  <c r="BH293" i="5" s="1"/>
  <c r="E102" i="5"/>
  <c r="BH102" i="5" s="1" a="1"/>
  <c r="BH102" i="5" s="1"/>
  <c r="E928" i="5"/>
  <c r="BH928" i="5" s="1" a="1"/>
  <c r="BH928" i="5" s="1"/>
  <c r="E612" i="5"/>
  <c r="BH612" i="5" s="1" a="1"/>
  <c r="BH612" i="5" s="1"/>
  <c r="E419" i="5"/>
  <c r="BH419" i="5" s="1" a="1"/>
  <c r="BH419" i="5" s="1"/>
  <c r="E363" i="5"/>
  <c r="BH363" i="5" s="1" a="1"/>
  <c r="BH363" i="5" s="1"/>
  <c r="E321" i="5"/>
  <c r="BH321" i="5" s="1" a="1"/>
  <c r="BH321" i="5" s="1"/>
  <c r="E210" i="5"/>
  <c r="BH210" i="5" s="1" a="1"/>
  <c r="BH210" i="5" s="1"/>
  <c r="E963" i="5"/>
  <c r="BH963" i="5" s="1" a="1"/>
  <c r="BH963" i="5" s="1"/>
  <c r="E959" i="5"/>
  <c r="BH959" i="5" s="1" a="1"/>
  <c r="BH959" i="5" s="1"/>
  <c r="E845" i="5"/>
  <c r="BH845" i="5" s="1" a="1"/>
  <c r="BH845" i="5" s="1"/>
  <c r="E686" i="5"/>
  <c r="BH686" i="5" s="1" a="1"/>
  <c r="BH686" i="5" s="1"/>
  <c r="E564" i="5"/>
  <c r="E452" i="5"/>
  <c r="BH452" i="5" s="1" a="1"/>
  <c r="BH452" i="5" s="1"/>
  <c r="E317" i="5"/>
  <c r="BH317" i="5" s="1" a="1"/>
  <c r="BH317" i="5" s="1"/>
  <c r="E98" i="5"/>
  <c r="BH98" i="5" s="1" a="1"/>
  <c r="BH98" i="5" s="1"/>
  <c r="E39" i="5"/>
  <c r="BH39" i="5" s="1" a="1"/>
  <c r="BH39" i="5" s="1"/>
  <c r="E96" i="5"/>
  <c r="BH96" i="5" s="1" a="1"/>
  <c r="BH96" i="5" s="1"/>
  <c r="E1085" i="5"/>
  <c r="BH1085" i="5" s="1" a="1"/>
  <c r="BH1085" i="5" s="1"/>
  <c r="E1011" i="5"/>
  <c r="BH1011" i="5" s="1" a="1"/>
  <c r="BH1011" i="5" s="1"/>
  <c r="E933" i="5"/>
  <c r="BH933" i="5" s="1" a="1"/>
  <c r="BH933" i="5" s="1"/>
  <c r="E835" i="5"/>
  <c r="BH835" i="5" s="1" a="1"/>
  <c r="BH835" i="5" s="1"/>
  <c r="E790" i="5"/>
  <c r="BH790" i="5" s="1" a="1"/>
  <c r="BH790" i="5" s="1"/>
  <c r="E645" i="5"/>
  <c r="BH645" i="5" s="1" a="1"/>
  <c r="BH645" i="5" s="1"/>
  <c r="E657" i="5"/>
  <c r="BH657" i="5" s="1" a="1"/>
  <c r="BH657" i="5" s="1"/>
  <c r="E650" i="5"/>
  <c r="BH650" i="5" s="1" a="1"/>
  <c r="BH650" i="5" s="1"/>
  <c r="E685" i="5"/>
  <c r="BH685" i="5" s="1" a="1"/>
  <c r="BH685" i="5" s="1"/>
  <c r="E584" i="5"/>
  <c r="E624" i="5"/>
  <c r="E574" i="5"/>
  <c r="BH574" i="5" s="1" a="1"/>
  <c r="BH574" i="5" s="1"/>
  <c r="E421" i="5"/>
  <c r="BH421" i="5" s="1" a="1"/>
  <c r="BH421" i="5" s="1"/>
  <c r="E481" i="5"/>
  <c r="BH481" i="5" s="1" a="1"/>
  <c r="BH481" i="5" s="1"/>
  <c r="E449" i="5"/>
  <c r="BH449" i="5" s="1" a="1"/>
  <c r="BH449" i="5" s="1"/>
  <c r="E440" i="5"/>
  <c r="BH440" i="5" s="1" a="1"/>
  <c r="BH440" i="5" s="1"/>
  <c r="E451" i="5"/>
  <c r="BH451" i="5" s="1" a="1"/>
  <c r="BH451" i="5" s="1"/>
  <c r="E473" i="5"/>
  <c r="BH473" i="5" s="1" a="1"/>
  <c r="BH473" i="5" s="1"/>
  <c r="E412" i="5"/>
  <c r="BH412" i="5" s="1" a="1"/>
  <c r="BH412" i="5" s="1"/>
  <c r="E441" i="5"/>
  <c r="BH441" i="5" s="1" a="1"/>
  <c r="BH441" i="5" s="1"/>
  <c r="E467" i="5"/>
  <c r="BH467" i="5" s="1" a="1"/>
  <c r="BH467" i="5" s="1"/>
  <c r="E266" i="5"/>
  <c r="BH266" i="5" s="1" a="1"/>
  <c r="BH266" i="5" s="1"/>
  <c r="E264" i="5"/>
  <c r="BH264" i="5" s="1" a="1"/>
  <c r="BH264" i="5" s="1"/>
  <c r="E328" i="5"/>
  <c r="BH328" i="5" s="1" a="1"/>
  <c r="BH328" i="5" s="1"/>
  <c r="E357" i="5"/>
  <c r="BH357" i="5" s="1" a="1"/>
  <c r="BH357" i="5" s="1"/>
  <c r="E82" i="5"/>
  <c r="E284" i="5"/>
  <c r="E217" i="5"/>
  <c r="E292" i="5"/>
  <c r="BH292" i="5" s="1" a="1"/>
  <c r="BH292" i="5" s="1"/>
  <c r="E276" i="5"/>
  <c r="BH276" i="5" s="1" a="1"/>
  <c r="BH276" i="5" s="1"/>
  <c r="E199" i="5"/>
  <c r="BH199" i="5" s="1" a="1"/>
  <c r="BH199" i="5" s="1"/>
  <c r="E169" i="5"/>
  <c r="BH169" i="5" s="1" a="1"/>
  <c r="BH169" i="5" s="1"/>
  <c r="E175" i="5"/>
  <c r="BH175" i="5" s="1" a="1"/>
  <c r="BH175" i="5" s="1"/>
  <c r="E166" i="5"/>
  <c r="BH166" i="5" s="1" a="1"/>
  <c r="BH166" i="5" s="1"/>
  <c r="E227" i="5"/>
  <c r="BH227" i="5" s="1" a="1"/>
  <c r="BH227" i="5" s="1"/>
  <c r="E183" i="5"/>
  <c r="BH183" i="5" s="1" a="1"/>
  <c r="BH183" i="5" s="1"/>
  <c r="E180" i="5"/>
  <c r="BH180" i="5" s="1" a="1"/>
  <c r="BH180" i="5" s="1"/>
  <c r="E170" i="5"/>
  <c r="BH170" i="5" s="1" a="1"/>
  <c r="BH170" i="5" s="1"/>
  <c r="E195" i="5"/>
  <c r="BH195" i="5" s="1" a="1"/>
  <c r="BH195" i="5" s="1"/>
  <c r="E188" i="5"/>
  <c r="BH188" i="5" s="1" a="1"/>
  <c r="BH188" i="5" s="1"/>
  <c r="E42" i="5"/>
  <c r="BH42" i="5" s="1" a="1"/>
  <c r="BH42" i="5" s="1"/>
  <c r="E118" i="5"/>
  <c r="BH118" i="5" s="1" a="1"/>
  <c r="BH118" i="5" s="1"/>
  <c r="E14" i="5"/>
  <c r="E1078" i="5"/>
  <c r="E960" i="5"/>
  <c r="BH960" i="5" s="1" a="1"/>
  <c r="BH960" i="5" s="1"/>
  <c r="E929" i="5"/>
  <c r="BH929" i="5" s="1" a="1"/>
  <c r="BH929" i="5" s="1"/>
  <c r="E852" i="5"/>
  <c r="BH852" i="5" s="1" a="1"/>
  <c r="BH852" i="5" s="1"/>
  <c r="E772" i="5"/>
  <c r="BH772" i="5" s="1" a="1"/>
  <c r="BH772" i="5" s="1"/>
  <c r="E798" i="5"/>
  <c r="BH798" i="5" s="1" a="1"/>
  <c r="BH798" i="5" s="1"/>
  <c r="E641" i="5"/>
  <c r="BH641" i="5" s="1" a="1"/>
  <c r="BH641" i="5" s="1"/>
  <c r="E692" i="5"/>
  <c r="BH692" i="5" s="1" a="1"/>
  <c r="BH692" i="5" s="1"/>
  <c r="E680" i="5"/>
  <c r="BH680" i="5" s="1" a="1"/>
  <c r="BH680" i="5" s="1"/>
  <c r="E513" i="5"/>
  <c r="BH513" i="5" s="1" a="1"/>
  <c r="BH513" i="5" s="1"/>
  <c r="E596" i="5"/>
  <c r="BH596" i="5" s="1" a="1"/>
  <c r="BH596" i="5" s="1"/>
  <c r="E566" i="5"/>
  <c r="BH566" i="5" s="1" a="1"/>
  <c r="BH566" i="5" s="1"/>
  <c r="E405" i="5"/>
  <c r="BH405" i="5" s="1" a="1"/>
  <c r="BH405" i="5" s="1"/>
  <c r="E479" i="5"/>
  <c r="BH479" i="5" s="1" a="1"/>
  <c r="BH479" i="5" s="1"/>
  <c r="E445" i="5"/>
  <c r="BH445" i="5" s="1" a="1"/>
  <c r="BH445" i="5" s="1"/>
  <c r="E436" i="5"/>
  <c r="BH436" i="5" s="1" a="1"/>
  <c r="BH436" i="5" s="1"/>
  <c r="E448" i="5"/>
  <c r="BH448" i="5" s="1" a="1"/>
  <c r="BH448" i="5" s="1"/>
  <c r="E434" i="5"/>
  <c r="BH434" i="5" s="1" a="1"/>
  <c r="BH434" i="5" s="1"/>
  <c r="E382" i="5"/>
  <c r="BH382" i="5" s="1" a="1"/>
  <c r="BH382" i="5" s="1"/>
  <c r="E439" i="5"/>
  <c r="BH439" i="5" s="1" a="1"/>
  <c r="BH439" i="5" s="1"/>
  <c r="E486" i="5"/>
  <c r="BH486" i="5" s="1" a="1"/>
  <c r="BH486" i="5" s="1"/>
  <c r="E250" i="5"/>
  <c r="BH250" i="5" s="1" a="1"/>
  <c r="BH250" i="5" s="1"/>
  <c r="E392" i="5"/>
  <c r="BH392" i="5" s="1" a="1"/>
  <c r="BH392" i="5" s="1"/>
  <c r="E327" i="5"/>
  <c r="BH327" i="5" s="1" a="1"/>
  <c r="BH327" i="5" s="1"/>
  <c r="E425" i="5"/>
  <c r="BH425" i="5" s="1" a="1"/>
  <c r="BH425" i="5" s="1"/>
  <c r="E66" i="5"/>
  <c r="BH66" i="5" s="1" a="1"/>
  <c r="BH66" i="5" s="1"/>
  <c r="E251" i="5"/>
  <c r="BH251" i="5" s="1" a="1"/>
  <c r="BH251" i="5" s="1"/>
  <c r="E318" i="5"/>
  <c r="BH318" i="5" s="1" a="1"/>
  <c r="BH318" i="5" s="1"/>
  <c r="E246" i="5"/>
  <c r="BH246" i="5" s="1" a="1"/>
  <c r="BH246" i="5" s="1"/>
  <c r="E260" i="5"/>
  <c r="BH260" i="5" s="1" a="1"/>
  <c r="BH260" i="5" s="1"/>
  <c r="E76" i="5"/>
  <c r="BH76" i="5" s="1" a="1"/>
  <c r="BH76" i="5" s="1"/>
  <c r="E149" i="5"/>
  <c r="E347" i="5"/>
  <c r="BH347" i="5" s="1" a="1"/>
  <c r="BH347" i="5" s="1"/>
  <c r="E1214" i="5"/>
  <c r="BH1214" i="5" s="1" a="1"/>
  <c r="BH1214" i="5" s="1"/>
  <c r="E287" i="5"/>
  <c r="BH287" i="5" s="1" a="1"/>
  <c r="BH287" i="5" s="1"/>
  <c r="E297" i="5"/>
  <c r="BH297" i="5" s="1" a="1"/>
  <c r="BH297" i="5" s="1"/>
  <c r="E431" i="5"/>
  <c r="BH431" i="5" s="1" a="1"/>
  <c r="BH431" i="5" s="1"/>
  <c r="E378" i="5"/>
  <c r="BH378" i="5" s="1" a="1"/>
  <c r="BH378" i="5" s="1"/>
  <c r="E361" i="5"/>
  <c r="BH361" i="5" s="1" a="1"/>
  <c r="BH361" i="5" s="1"/>
  <c r="E423" i="5"/>
  <c r="BH423" i="5" s="1" a="1"/>
  <c r="BH423" i="5" s="1"/>
  <c r="E355" i="5"/>
  <c r="BH355" i="5" s="1" a="1"/>
  <c r="BH355" i="5" s="1"/>
  <c r="E459" i="5"/>
  <c r="BH459" i="5" s="1" a="1"/>
  <c r="BH459" i="5" s="1"/>
  <c r="E492" i="5"/>
  <c r="BH492" i="5" s="1" a="1"/>
  <c r="BH492" i="5" s="1"/>
  <c r="E561" i="5"/>
  <c r="E483" i="5"/>
  <c r="BH483" i="5" s="1" a="1"/>
  <c r="BH483" i="5" s="1"/>
  <c r="E637" i="5"/>
  <c r="BH637" i="5" s="1" a="1"/>
  <c r="BH637" i="5" s="1"/>
  <c r="E535" i="5"/>
  <c r="E621" i="5"/>
  <c r="E491" i="5"/>
  <c r="BH491" i="5" s="1" a="1"/>
  <c r="BH491" i="5" s="1"/>
  <c r="E539" i="5"/>
  <c r="BH539" i="5" s="1" a="1"/>
  <c r="BH539" i="5" s="1"/>
  <c r="E529" i="5"/>
  <c r="BH529" i="5" s="1" a="1"/>
  <c r="BH529" i="5" s="1"/>
  <c r="E611" i="5"/>
  <c r="BH611" i="5" s="1" a="1"/>
  <c r="BH611" i="5" s="1"/>
  <c r="E669" i="5"/>
  <c r="BH669" i="5" s="1" a="1"/>
  <c r="BH669" i="5" s="1"/>
  <c r="E701" i="5"/>
  <c r="BH701" i="5" s="1" a="1"/>
  <c r="BH701" i="5" s="1"/>
  <c r="E664" i="5"/>
  <c r="BH664" i="5" s="1" a="1"/>
  <c r="BH664" i="5" s="1"/>
  <c r="E768" i="5"/>
  <c r="BH768" i="5" s="1" a="1"/>
  <c r="BH768" i="5" s="1"/>
  <c r="E747" i="5"/>
  <c r="BH747" i="5" s="1" a="1"/>
  <c r="BH747" i="5" s="1"/>
  <c r="E890" i="5"/>
  <c r="BH890" i="5" s="1" a="1"/>
  <c r="BH890" i="5" s="1"/>
  <c r="E884" i="5"/>
  <c r="BH884" i="5" s="1" a="1"/>
  <c r="BH884" i="5" s="1"/>
  <c r="E931" i="5"/>
  <c r="BH931" i="5" s="1" a="1"/>
  <c r="BH931" i="5" s="1"/>
  <c r="E1010" i="5"/>
  <c r="BH1010" i="5" s="1" a="1"/>
  <c r="BH1010" i="5" s="1"/>
  <c r="E1089" i="5"/>
  <c r="BH1089" i="5" s="1" a="1"/>
  <c r="BH1089" i="5" s="1"/>
  <c r="E1183" i="5"/>
  <c r="BH1183" i="5" s="1" a="1"/>
  <c r="BH1183" i="5" s="1"/>
  <c r="E290" i="5"/>
  <c r="E341" i="5"/>
  <c r="BH341" i="5" s="1" a="1"/>
  <c r="BH341" i="5" s="1"/>
  <c r="E345" i="5"/>
  <c r="BH345" i="5" s="1" a="1"/>
  <c r="BH345" i="5" s="1"/>
  <c r="E474" i="5"/>
  <c r="BH474" i="5" s="1" a="1"/>
  <c r="BH474" i="5" s="1"/>
  <c r="E385" i="5"/>
  <c r="BH385" i="5" s="1" a="1"/>
  <c r="BH385" i="5" s="1"/>
  <c r="E397" i="5"/>
  <c r="BH397" i="5" s="1" a="1"/>
  <c r="BH397" i="5" s="1"/>
  <c r="E314" i="5"/>
  <c r="BH314" i="5" s="1" a="1"/>
  <c r="BH314" i="5" s="1"/>
  <c r="E371" i="5"/>
  <c r="BH371" i="5" s="1" a="1"/>
  <c r="BH371" i="5" s="1"/>
  <c r="E524" i="5"/>
  <c r="BH524" i="5" s="1" a="1"/>
  <c r="BH524" i="5" s="1"/>
  <c r="E536" i="5"/>
  <c r="BH536" i="5" s="1" a="1"/>
  <c r="BH536" i="5" s="1"/>
  <c r="E568" i="5"/>
  <c r="BH568" i="5" s="1" a="1"/>
  <c r="BH568" i="5" s="1"/>
  <c r="E530" i="5"/>
  <c r="BH530" i="5" s="1" a="1"/>
  <c r="BH530" i="5" s="1"/>
  <c r="E438" i="5"/>
  <c r="BH438" i="5" s="1" a="1"/>
  <c r="BH438" i="5" s="1"/>
  <c r="E544" i="5"/>
  <c r="BH544" i="5" s="1" a="1"/>
  <c r="BH544" i="5" s="1"/>
  <c r="E673" i="5"/>
  <c r="BH673" i="5" s="1" a="1"/>
  <c r="BH673" i="5" s="1"/>
  <c r="E507" i="5"/>
  <c r="BH507" i="5" s="1" a="1"/>
  <c r="BH507" i="5" s="1"/>
  <c r="E559" i="5"/>
  <c r="E546" i="5"/>
  <c r="BH546" i="5" s="1" a="1"/>
  <c r="BH546" i="5" s="1"/>
  <c r="E722" i="5"/>
  <c r="BH722" i="5" s="1" a="1"/>
  <c r="BH722" i="5" s="1"/>
  <c r="E689" i="5"/>
  <c r="BH689" i="5" s="1" a="1"/>
  <c r="BH689" i="5" s="1"/>
  <c r="E721" i="5"/>
  <c r="BH721" i="5" s="1" a="1"/>
  <c r="BH721" i="5" s="1"/>
  <c r="E696" i="5"/>
  <c r="BH696" i="5" s="1" a="1"/>
  <c r="BH696" i="5" s="1"/>
  <c r="E791" i="5"/>
  <c r="BH791" i="5" s="1" a="1"/>
  <c r="BH791" i="5" s="1"/>
  <c r="E805" i="5"/>
  <c r="BH805" i="5" s="1" a="1"/>
  <c r="BH805" i="5" s="1"/>
  <c r="E833" i="5"/>
  <c r="BH833" i="5" s="1" a="1"/>
  <c r="BH833" i="5" s="1"/>
  <c r="E912" i="5"/>
  <c r="BH912" i="5" s="1" a="1"/>
  <c r="BH912" i="5" s="1"/>
  <c r="E939" i="5"/>
  <c r="BH939" i="5" s="1" a="1"/>
  <c r="BH939" i="5" s="1"/>
  <c r="E1002" i="5"/>
  <c r="BH1002" i="5" s="1" a="1"/>
  <c r="BH1002" i="5" s="1"/>
  <c r="E1071" i="5"/>
  <c r="BH1071" i="5" s="1" a="1"/>
  <c r="BH1071" i="5" s="1"/>
  <c r="E1189" i="5"/>
  <c r="BH1189" i="5" s="1" a="1"/>
  <c r="BH1189" i="5" s="1"/>
  <c r="E248" i="5"/>
  <c r="BH248" i="5" s="1" a="1"/>
  <c r="BH248" i="5" s="1"/>
  <c r="E372" i="5"/>
  <c r="E313" i="5"/>
  <c r="E394" i="5"/>
  <c r="BH394" i="5" s="1" a="1"/>
  <c r="BH394" i="5" s="1"/>
  <c r="E406" i="5"/>
  <c r="BH406" i="5" s="1" a="1"/>
  <c r="BH406" i="5" s="1"/>
  <c r="E330" i="5"/>
  <c r="BH330" i="5" s="1" a="1"/>
  <c r="BH330" i="5" s="1"/>
  <c r="E396" i="5"/>
  <c r="BH396" i="5" s="1" a="1"/>
  <c r="BH396" i="5" s="1"/>
  <c r="E413" i="5"/>
  <c r="BH413" i="5" s="1" a="1"/>
  <c r="BH413" i="5" s="1"/>
  <c r="E625" i="5"/>
  <c r="BH625" i="5" s="1" a="1"/>
  <c r="BH625" i="5" s="1"/>
  <c r="E521" i="5"/>
  <c r="BH521" i="5" s="1" a="1"/>
  <c r="BH521" i="5" s="1"/>
  <c r="E634" i="5"/>
  <c r="BH634" i="5" s="1" a="1"/>
  <c r="BH634" i="5" s="1"/>
  <c r="E454" i="5"/>
  <c r="BH454" i="5" s="1" a="1"/>
  <c r="BH454" i="5" s="1"/>
  <c r="E581" i="5"/>
  <c r="BH581" i="5" s="1" a="1"/>
  <c r="BH581" i="5" s="1"/>
  <c r="E526" i="5"/>
  <c r="BH526" i="5" s="1" a="1"/>
  <c r="BH526" i="5" s="1"/>
  <c r="E523" i="5"/>
  <c r="BH523" i="5" s="1" a="1"/>
  <c r="BH523" i="5" s="1"/>
  <c r="E575" i="5"/>
  <c r="BH575" i="5" s="1" a="1"/>
  <c r="BH575" i="5" s="1"/>
  <c r="E573" i="5"/>
  <c r="BH573" i="5" s="1" a="1"/>
  <c r="BH573" i="5" s="1"/>
  <c r="E615" i="5"/>
  <c r="E711" i="5"/>
  <c r="E738" i="5"/>
  <c r="BH738" i="5" s="1" a="1"/>
  <c r="BH738" i="5" s="1"/>
  <c r="E712" i="5"/>
  <c r="BH712" i="5" s="1" a="1"/>
  <c r="BH712" i="5" s="1"/>
  <c r="E654" i="5"/>
  <c r="BH654" i="5" s="1" a="1"/>
  <c r="BH654" i="5" s="1"/>
  <c r="E758" i="5"/>
  <c r="BH758" i="5" s="1" a="1"/>
  <c r="BH758" i="5" s="1"/>
  <c r="E883" i="5"/>
  <c r="BH883" i="5" s="1" a="1"/>
  <c r="BH883" i="5" s="1"/>
  <c r="E922" i="5"/>
  <c r="BH922" i="5" s="1" a="1"/>
  <c r="BH922" i="5" s="1"/>
  <c r="E952" i="5"/>
  <c r="BH952" i="5" s="1" a="1"/>
  <c r="BH952" i="5" s="1"/>
  <c r="E1014" i="5"/>
  <c r="BH1014" i="5" s="1" a="1"/>
  <c r="BH1014" i="5" s="1"/>
  <c r="E1059" i="5"/>
  <c r="BH1059" i="5" s="1" a="1"/>
  <c r="BH1059" i="5" s="1"/>
  <c r="E1220" i="5"/>
  <c r="BH1220" i="5" s="1" a="1"/>
  <c r="BH1220" i="5" s="1"/>
  <c r="E994" i="5"/>
  <c r="BH994" i="5" s="1" a="1"/>
  <c r="BH994" i="5" s="1"/>
  <c r="E1061" i="5"/>
  <c r="BH1061" i="5" s="1" a="1"/>
  <c r="BH1061" i="5" s="1"/>
  <c r="E1146" i="5"/>
  <c r="BH1146" i="5" s="1" a="1"/>
  <c r="BH1146" i="5" s="1"/>
  <c r="E1198" i="5"/>
  <c r="BH1198" i="5" s="1" a="1"/>
  <c r="BH1198" i="5" s="1"/>
  <c r="E1047" i="5"/>
  <c r="BH1047" i="5" s="1" a="1"/>
  <c r="BH1047" i="5" s="1"/>
  <c r="E1074" i="5"/>
  <c r="E1210" i="5"/>
  <c r="BH1210" i="5" s="1" a="1"/>
  <c r="BH1210" i="5" s="1"/>
  <c r="E872" i="5"/>
  <c r="BH872" i="5" s="1" a="1"/>
  <c r="BH872" i="5" s="1"/>
  <c r="E957" i="5"/>
  <c r="BH957" i="5" s="1" a="1"/>
  <c r="BH957" i="5" s="1"/>
  <c r="E900" i="5"/>
  <c r="BH900" i="5" s="1" a="1"/>
  <c r="BH900" i="5" s="1"/>
  <c r="E896" i="5"/>
  <c r="BH896" i="5" s="1" a="1"/>
  <c r="BH896" i="5" s="1"/>
  <c r="E991" i="5"/>
  <c r="BH991" i="5" s="1" a="1"/>
  <c r="BH991" i="5" s="1"/>
  <c r="E1013" i="5"/>
  <c r="BH1013" i="5" s="1" a="1"/>
  <c r="BH1013" i="5" s="1"/>
  <c r="E1118" i="5"/>
  <c r="BH1118" i="5" s="1" a="1"/>
  <c r="BH1118" i="5" s="1"/>
  <c r="E1160" i="5"/>
  <c r="BH1160" i="5" s="1" a="1"/>
  <c r="BH1160" i="5" s="1"/>
  <c r="E990" i="5"/>
  <c r="BH990" i="5" s="1" a="1"/>
  <c r="BH990" i="5" s="1"/>
  <c r="E986" i="5"/>
  <c r="BH986" i="5" s="1" a="1"/>
  <c r="BH986" i="5" s="1"/>
  <c r="E999" i="5"/>
  <c r="BH999" i="5" s="1" a="1"/>
  <c r="BH999" i="5" s="1"/>
  <c r="E1086" i="5"/>
  <c r="BH1086" i="5" s="1" a="1"/>
  <c r="BH1086" i="5" s="1"/>
  <c r="E1134" i="5"/>
  <c r="BH1134" i="5" s="1" a="1"/>
  <c r="BH1134" i="5" s="1"/>
  <c r="E1207" i="5"/>
  <c r="BH1207" i="5" s="1" a="1"/>
  <c r="BH1207" i="5" s="1"/>
  <c r="E485" i="5"/>
  <c r="BH485" i="5" s="1" a="1"/>
  <c r="BH485" i="5" s="1"/>
  <c r="E475" i="5"/>
  <c r="BH475" i="5" s="1" a="1"/>
  <c r="BH475" i="5" s="1"/>
  <c r="E514" i="5"/>
  <c r="BH514" i="5" s="1" a="1"/>
  <c r="BH514" i="5" s="1"/>
  <c r="E490" i="5"/>
  <c r="BH490" i="5" s="1" a="1"/>
  <c r="BH490" i="5" s="1"/>
  <c r="E456" i="5"/>
  <c r="BH456" i="5" s="1" a="1"/>
  <c r="BH456" i="5" s="1"/>
  <c r="E542" i="5"/>
  <c r="BH542" i="5" s="1" a="1"/>
  <c r="BH542" i="5" s="1"/>
  <c r="E583" i="5"/>
  <c r="BH583" i="5" s="1" a="1"/>
  <c r="BH583" i="5" s="1"/>
  <c r="E469" i="5"/>
  <c r="BH469" i="5" s="1" a="1"/>
  <c r="BH469" i="5" s="1"/>
  <c r="E551" i="5"/>
  <c r="BH551" i="5" s="1" a="1"/>
  <c r="BH551" i="5" s="1"/>
  <c r="E603" i="5"/>
  <c r="BH603" i="5" s="1" a="1"/>
  <c r="BH603" i="5" s="1"/>
  <c r="E537" i="5"/>
  <c r="BH537" i="5" s="1" a="1"/>
  <c r="BH537" i="5" s="1"/>
  <c r="E557" i="5"/>
  <c r="BH557" i="5" s="1" a="1"/>
  <c r="BH557" i="5" s="1"/>
  <c r="E605" i="5"/>
  <c r="BH605" i="5" s="1" a="1"/>
  <c r="BH605" i="5" s="1"/>
  <c r="E588" i="5"/>
  <c r="BH588" i="5" s="1" a="1"/>
  <c r="BH588" i="5" s="1"/>
  <c r="E674" i="5"/>
  <c r="BH674" i="5" s="1" a="1"/>
  <c r="BH674" i="5" s="1"/>
  <c r="E609" i="5"/>
  <c r="BH609" i="5" s="1" a="1"/>
  <c r="BH609" i="5" s="1"/>
  <c r="E718" i="5"/>
  <c r="E737" i="5"/>
  <c r="BH737" i="5" s="1" a="1"/>
  <c r="BH737" i="5" s="1"/>
  <c r="E796" i="5"/>
  <c r="BH796" i="5" s="1" a="1"/>
  <c r="BH796" i="5" s="1"/>
  <c r="E875" i="5"/>
  <c r="BH875" i="5" s="1" a="1"/>
  <c r="BH875" i="5" s="1"/>
  <c r="E859" i="5"/>
  <c r="BH859" i="5" s="1" a="1"/>
  <c r="BH859" i="5" s="1"/>
  <c r="E897" i="5"/>
  <c r="BH897" i="5" s="1" a="1"/>
  <c r="BH897" i="5" s="1"/>
  <c r="E993" i="5"/>
  <c r="BH993" i="5" s="1" a="1"/>
  <c r="BH993" i="5" s="1"/>
  <c r="E995" i="5"/>
  <c r="BH995" i="5" s="1" a="1"/>
  <c r="BH995" i="5" s="1"/>
  <c r="E1041" i="5"/>
  <c r="BH1041" i="5" s="1" a="1"/>
  <c r="BH1041" i="5" s="1"/>
  <c r="E1115" i="5"/>
  <c r="BH1115" i="5" s="1" a="1"/>
  <c r="BH1115" i="5" s="1"/>
  <c r="E1232" i="5"/>
  <c r="BH1232" i="5" s="1" a="1"/>
  <c r="BH1232" i="5" s="1"/>
  <c r="E471" i="5"/>
  <c r="BH471" i="5" s="1" a="1"/>
  <c r="BH471" i="5" s="1"/>
  <c r="E446" i="5"/>
  <c r="BH446" i="5" s="1" a="1"/>
  <c r="BH446" i="5" s="1"/>
  <c r="E430" i="5"/>
  <c r="BH430" i="5" s="1" a="1"/>
  <c r="BH430" i="5" s="1"/>
  <c r="E647" i="5"/>
  <c r="BH647" i="5" s="1" a="1"/>
  <c r="BH647" i="5" s="1"/>
  <c r="E482" i="5"/>
  <c r="BH482" i="5" s="1" a="1"/>
  <c r="BH482" i="5" s="1"/>
  <c r="E470" i="5"/>
  <c r="E540" i="5"/>
  <c r="BH540" i="5" s="1" a="1"/>
  <c r="BH540" i="5" s="1"/>
  <c r="E579" i="5"/>
  <c r="BH579" i="5" s="1" a="1"/>
  <c r="BH579" i="5" s="1"/>
  <c r="E635" i="5"/>
  <c r="BH635" i="5" s="1" a="1"/>
  <c r="BH635" i="5" s="1"/>
  <c r="E516" i="5"/>
  <c r="BH516" i="5" s="1" a="1"/>
  <c r="BH516" i="5" s="1"/>
  <c r="E595" i="5"/>
  <c r="BH595" i="5" s="1" a="1"/>
  <c r="BH595" i="5" s="1"/>
  <c r="E636" i="5"/>
  <c r="BH636" i="5" s="1" a="1"/>
  <c r="BH636" i="5" s="1"/>
  <c r="E628" i="5"/>
  <c r="BH628" i="5" s="1" a="1"/>
  <c r="BH628" i="5" s="1"/>
  <c r="E538" i="5"/>
  <c r="BH538" i="5" s="1" a="1"/>
  <c r="BH538" i="5" s="1"/>
  <c r="E717" i="5"/>
  <c r="BH717" i="5" s="1" a="1"/>
  <c r="BH717" i="5" s="1"/>
  <c r="E744" i="5"/>
  <c r="BH744" i="5" s="1" a="1"/>
  <c r="BH744" i="5" s="1"/>
  <c r="E750" i="5"/>
  <c r="BH750" i="5" s="1" a="1"/>
  <c r="BH750" i="5" s="1"/>
  <c r="E640" i="5"/>
  <c r="BH640" i="5" s="1" a="1"/>
  <c r="BH640" i="5" s="1"/>
  <c r="E794" i="5"/>
  <c r="BH794" i="5" s="1" a="1"/>
  <c r="BH794" i="5" s="1"/>
  <c r="E843" i="5"/>
  <c r="BH843" i="5" s="1" a="1"/>
  <c r="BH843" i="5" s="1"/>
  <c r="E937" i="5"/>
  <c r="BH937" i="5" s="1" a="1"/>
  <c r="BH937" i="5" s="1"/>
  <c r="E915" i="5"/>
  <c r="E1043" i="5"/>
  <c r="E1027" i="5"/>
  <c r="BH1027" i="5" s="1" a="1"/>
  <c r="BH1027" i="5" s="1"/>
  <c r="E1067" i="5"/>
  <c r="BH1067" i="5" s="1" a="1"/>
  <c r="BH1067" i="5" s="1"/>
  <c r="E1196" i="5"/>
  <c r="BH1196" i="5" s="1" a="1"/>
  <c r="BH1196" i="5" s="1"/>
  <c r="E1044" i="5"/>
  <c r="BH1044" i="5" s="1" a="1"/>
  <c r="BH1044" i="5" s="1"/>
  <c r="E1062" i="5"/>
  <c r="BH1062" i="5" s="1" a="1"/>
  <c r="BH1062" i="5" s="1"/>
  <c r="E1124" i="5"/>
  <c r="BH1124" i="5" s="1" a="1"/>
  <c r="BH1124" i="5" s="1"/>
  <c r="E1168" i="5"/>
  <c r="BH1168" i="5" s="1" a="1"/>
  <c r="BH1168" i="5" s="1"/>
  <c r="E1192" i="5"/>
  <c r="BH1192" i="5" s="1" a="1"/>
  <c r="BH1192" i="5" s="1"/>
  <c r="E842" i="5"/>
  <c r="BH842" i="5" s="1" a="1"/>
  <c r="BH842" i="5" s="1"/>
  <c r="E870" i="5"/>
  <c r="BH870" i="5" s="1" a="1"/>
  <c r="BH870" i="5" s="1"/>
  <c r="E889" i="5"/>
  <c r="BH889" i="5" s="1" a="1"/>
  <c r="BH889" i="5" s="1"/>
  <c r="E891" i="5"/>
  <c r="BH891" i="5" s="1" a="1"/>
  <c r="BH891" i="5" s="1"/>
  <c r="E998" i="5"/>
  <c r="BH998" i="5" s="1" a="1"/>
  <c r="BH998" i="5" s="1"/>
  <c r="E1051" i="5"/>
  <c r="BH1051" i="5" s="1" a="1"/>
  <c r="BH1051" i="5" s="1"/>
  <c r="E1095" i="5"/>
  <c r="BH1095" i="5" s="1" a="1"/>
  <c r="BH1095" i="5" s="1"/>
  <c r="E1084" i="5"/>
  <c r="BH1084" i="5" s="1" a="1"/>
  <c r="BH1084" i="5" s="1"/>
  <c r="E1117" i="5"/>
  <c r="BH1117" i="5" s="1" a="1"/>
  <c r="BH1117" i="5" s="1"/>
  <c r="E1205" i="5"/>
  <c r="BH1205" i="5" s="1" a="1"/>
  <c r="BH1205" i="5" s="1"/>
  <c r="E1200" i="5"/>
  <c r="BH1200" i="5" s="1" a="1"/>
  <c r="BH1200" i="5" s="1"/>
  <c r="E1018" i="5"/>
  <c r="BH1018" i="5" s="1" a="1"/>
  <c r="BH1018" i="5" s="1"/>
  <c r="E1034" i="5"/>
  <c r="BH1034" i="5" s="1" a="1"/>
  <c r="BH1034" i="5" s="1"/>
  <c r="E1072" i="5"/>
  <c r="BH1072" i="5" s="1" a="1"/>
  <c r="BH1072" i="5" s="1"/>
  <c r="E1170" i="5"/>
  <c r="BH1170" i="5" s="1" a="1"/>
  <c r="BH1170" i="5" s="1"/>
  <c r="E1228" i="5"/>
  <c r="BH1228" i="5" s="1" a="1"/>
  <c r="BH1228" i="5" s="1"/>
  <c r="E1209" i="5"/>
  <c r="BH1209" i="5" s="1" a="1"/>
  <c r="BH1209" i="5" s="1"/>
  <c r="E1039" i="5"/>
  <c r="BH1039" i="5" s="1" a="1"/>
  <c r="BH1039" i="5" s="1"/>
  <c r="E1077" i="5"/>
  <c r="BH1077" i="5" s="1" a="1"/>
  <c r="BH1077" i="5" s="1"/>
  <c r="E1155" i="5"/>
  <c r="BH1155" i="5" s="1" a="1"/>
  <c r="BH1155" i="5" s="1"/>
  <c r="E1187" i="5"/>
  <c r="BH1187" i="5" s="1" a="1"/>
  <c r="BH1187" i="5" s="1"/>
  <c r="E1193" i="5"/>
  <c r="BH1193" i="5" s="1" a="1"/>
  <c r="BH1193" i="5" s="1"/>
  <c r="E1241" i="5"/>
  <c r="E1123" i="5"/>
  <c r="BH1123" i="5" s="1" a="1"/>
  <c r="BH1123" i="5" s="1"/>
  <c r="E1181" i="5"/>
  <c r="BH1181" i="5" s="1" a="1"/>
  <c r="BH1181" i="5" s="1"/>
  <c r="E1162" i="5"/>
  <c r="BH1162" i="5" s="1" a="1"/>
  <c r="BH1162" i="5" s="1"/>
  <c r="E1238" i="5"/>
  <c r="BH1238" i="5" s="1" a="1"/>
  <c r="BH1238" i="5" s="1"/>
  <c r="E1107" i="5"/>
  <c r="BH1107" i="5" s="1" a="1"/>
  <c r="BH1107" i="5" s="1"/>
  <c r="E1163" i="5"/>
  <c r="BH1163" i="5" s="1" a="1"/>
  <c r="BH1163" i="5" s="1"/>
  <c r="E1164" i="5"/>
  <c r="BH1164" i="5" s="1" a="1"/>
  <c r="BH1164" i="5" s="1"/>
  <c r="E1203" i="5"/>
  <c r="BH1203" i="5" s="1" a="1"/>
  <c r="BH1203" i="5" s="1"/>
  <c r="E602" i="5"/>
  <c r="BH602" i="5" s="1" a="1"/>
  <c r="BH602" i="5" s="1"/>
  <c r="E678" i="5"/>
  <c r="BH678" i="5" s="1" a="1"/>
  <c r="BH678" i="5" s="1"/>
  <c r="E671" i="5"/>
  <c r="BH671" i="5" s="1" a="1"/>
  <c r="BH671" i="5" s="1"/>
  <c r="E709" i="5"/>
  <c r="BH709" i="5" s="1" a="1"/>
  <c r="BH709" i="5" s="1"/>
  <c r="E597" i="5"/>
  <c r="BH597" i="5" s="1" a="1"/>
  <c r="BH597" i="5" s="1"/>
  <c r="E804" i="5"/>
  <c r="BH804" i="5" s="1" a="1"/>
  <c r="BH804" i="5" s="1"/>
  <c r="E728" i="5"/>
  <c r="BH728" i="5" s="1" a="1"/>
  <c r="BH728" i="5" s="1"/>
  <c r="E799" i="5"/>
  <c r="E860" i="5"/>
  <c r="BH860" i="5" s="1" a="1"/>
  <c r="BH860" i="5" s="1"/>
  <c r="E863" i="5"/>
  <c r="BH863" i="5" s="1" a="1"/>
  <c r="BH863" i="5" s="1"/>
  <c r="E907" i="5"/>
  <c r="BH907" i="5" s="1" a="1"/>
  <c r="BH907" i="5" s="1"/>
  <c r="E977" i="5"/>
  <c r="BH977" i="5" s="1" a="1"/>
  <c r="BH977" i="5" s="1"/>
  <c r="E965" i="5"/>
  <c r="BH965" i="5" s="1" a="1"/>
  <c r="BH965" i="5" s="1"/>
  <c r="E1031" i="5"/>
  <c r="BH1031" i="5" s="1" a="1"/>
  <c r="BH1031" i="5" s="1"/>
  <c r="E1019" i="5"/>
  <c r="BH1019" i="5" s="1" a="1"/>
  <c r="BH1019" i="5" s="1"/>
  <c r="E1116" i="5"/>
  <c r="BH1116" i="5" s="1" a="1"/>
  <c r="BH1116" i="5" s="1"/>
  <c r="E1129" i="5"/>
  <c r="BH1129" i="5" s="1" a="1"/>
  <c r="BH1129" i="5" s="1"/>
  <c r="E1140" i="5"/>
  <c r="BH1140" i="5" s="1" a="1"/>
  <c r="BH1140" i="5" s="1"/>
  <c r="E1174" i="5"/>
  <c r="BH1174" i="5" s="1" a="1"/>
  <c r="BH1174" i="5" s="1"/>
  <c r="E1208" i="5"/>
  <c r="BH1208" i="5" s="1" a="1"/>
  <c r="BH1208" i="5" s="1"/>
  <c r="E565" i="5"/>
  <c r="BH565" i="5" s="1" a="1"/>
  <c r="BH565" i="5" s="1"/>
  <c r="E668" i="5"/>
  <c r="BH668" i="5" s="1" a="1"/>
  <c r="BH668" i="5" s="1"/>
  <c r="E667" i="5"/>
  <c r="BH667" i="5" s="1" a="1"/>
  <c r="BH667" i="5" s="1"/>
  <c r="E694" i="5"/>
  <c r="BH694" i="5" s="1" a="1"/>
  <c r="BH694" i="5" s="1"/>
  <c r="E730" i="5"/>
  <c r="BH730" i="5" s="1" a="1"/>
  <c r="BH730" i="5" s="1"/>
  <c r="E616" i="5"/>
  <c r="BH616" i="5" s="1" a="1"/>
  <c r="BH616" i="5" s="1"/>
  <c r="E684" i="5"/>
  <c r="BH684" i="5" s="1" a="1"/>
  <c r="BH684" i="5" s="1"/>
  <c r="E751" i="5"/>
  <c r="BH751" i="5" s="1" a="1"/>
  <c r="BH751" i="5" s="1"/>
  <c r="E767" i="5"/>
  <c r="BH767" i="5" s="1" a="1"/>
  <c r="BH767" i="5" s="1"/>
  <c r="E879" i="5"/>
  <c r="BH879" i="5" s="1" a="1"/>
  <c r="BH879" i="5" s="1"/>
  <c r="E886" i="5"/>
  <c r="BH886" i="5" s="1" a="1"/>
  <c r="BH886" i="5" s="1"/>
  <c r="E926" i="5"/>
  <c r="BH926" i="5" s="1" a="1"/>
  <c r="BH926" i="5" s="1"/>
  <c r="E984" i="5"/>
  <c r="BH984" i="5" s="1" a="1"/>
  <c r="BH984" i="5" s="1"/>
  <c r="E996" i="5"/>
  <c r="BH996" i="5" s="1" a="1"/>
  <c r="BH996" i="5" s="1"/>
  <c r="E1080" i="5"/>
  <c r="BH1080" i="5" s="1" a="1"/>
  <c r="BH1080" i="5" s="1"/>
  <c r="E1036" i="5"/>
  <c r="BH1036" i="5" s="1" a="1"/>
  <c r="BH1036" i="5" s="1"/>
  <c r="E1120" i="5"/>
  <c r="BH1120" i="5" s="1" a="1"/>
  <c r="BH1120" i="5" s="1"/>
  <c r="E1111" i="5"/>
  <c r="BH1111" i="5" s="1" a="1"/>
  <c r="BH1111" i="5" s="1"/>
  <c r="E1143" i="5"/>
  <c r="BH1143" i="5" s="1" a="1"/>
  <c r="BH1143" i="5" s="1"/>
  <c r="E1182" i="5"/>
  <c r="E1211" i="5"/>
  <c r="BH1211" i="5" s="1" a="1"/>
  <c r="BH1211" i="5" s="1"/>
  <c r="E623" i="5"/>
  <c r="BH623" i="5" s="1" a="1"/>
  <c r="BH623" i="5" s="1"/>
  <c r="E705" i="5"/>
  <c r="BH705" i="5" s="1" a="1"/>
  <c r="BH705" i="5" s="1"/>
  <c r="E700" i="5"/>
  <c r="BH700" i="5" s="1" a="1"/>
  <c r="BH700" i="5" s="1"/>
  <c r="E670" i="5"/>
  <c r="BH670" i="5" s="1" a="1"/>
  <c r="BH670" i="5" s="1"/>
  <c r="E757" i="5"/>
  <c r="BH757" i="5" s="1" a="1"/>
  <c r="BH757" i="5" s="1"/>
  <c r="E697" i="5"/>
  <c r="BH697" i="5" s="1" a="1"/>
  <c r="BH697" i="5" s="1"/>
  <c r="E831" i="5"/>
  <c r="BH831" i="5" s="1" a="1"/>
  <c r="BH831" i="5" s="1"/>
  <c r="E797" i="5"/>
  <c r="BH797" i="5" s="1" a="1"/>
  <c r="BH797" i="5" s="1"/>
  <c r="E840" i="5"/>
  <c r="BH840" i="5" s="1" a="1"/>
  <c r="BH840" i="5" s="1"/>
  <c r="E776" i="5"/>
  <c r="BH776" i="5" s="1" a="1"/>
  <c r="BH776" i="5" s="1"/>
  <c r="E807" i="5"/>
  <c r="BH807" i="5" s="1" a="1"/>
  <c r="BH807" i="5" s="1"/>
  <c r="E821" i="5"/>
  <c r="BH821" i="5" s="1" a="1"/>
  <c r="BH821" i="5" s="1"/>
  <c r="E911" i="5"/>
  <c r="BH911" i="5" s="1" a="1"/>
  <c r="BH911" i="5" s="1"/>
  <c r="E901" i="5"/>
  <c r="BH901" i="5" s="1" a="1"/>
  <c r="BH901" i="5" s="1"/>
  <c r="E888" i="5"/>
  <c r="E951" i="5"/>
  <c r="E948" i="5"/>
  <c r="BH948" i="5" s="1" a="1"/>
  <c r="BH948" i="5" s="1"/>
  <c r="E949" i="5"/>
  <c r="BH949" i="5" s="1" a="1"/>
  <c r="BH949" i="5" s="1"/>
  <c r="E982" i="5"/>
  <c r="BH982" i="5" s="1" a="1"/>
  <c r="BH982" i="5" s="1"/>
  <c r="E968" i="5"/>
  <c r="BH968" i="5" s="1" a="1"/>
  <c r="BH968" i="5" s="1"/>
  <c r="E1001" i="5"/>
  <c r="BH1001" i="5" s="1" a="1"/>
  <c r="BH1001" i="5" s="1"/>
  <c r="E1081" i="5"/>
  <c r="BH1081" i="5" s="1" a="1"/>
  <c r="BH1081" i="5" s="1"/>
  <c r="E1038" i="5"/>
  <c r="BH1038" i="5" s="1" a="1"/>
  <c r="BH1038" i="5" s="1"/>
  <c r="E1053" i="5"/>
  <c r="BH1053" i="5" s="1" a="1"/>
  <c r="BH1053" i="5" s="1"/>
  <c r="E1057" i="5"/>
  <c r="BH1057" i="5" s="1" a="1"/>
  <c r="BH1057" i="5" s="1"/>
  <c r="E1119" i="5"/>
  <c r="BH1119" i="5" s="1" a="1"/>
  <c r="BH1119" i="5" s="1"/>
  <c r="E1096" i="5"/>
  <c r="BH1096" i="5" s="1" a="1"/>
  <c r="BH1096" i="5" s="1"/>
  <c r="E1135" i="5"/>
  <c r="BH1135" i="5" s="1" a="1"/>
  <c r="BH1135" i="5" s="1"/>
  <c r="E1137" i="5"/>
  <c r="BH1137" i="5" s="1" a="1"/>
  <c r="BH1137" i="5" s="1"/>
  <c r="E1153" i="5"/>
  <c r="BH1153" i="5" s="1" a="1"/>
  <c r="BH1153" i="5" s="1"/>
  <c r="E1185" i="5"/>
  <c r="E1169" i="5"/>
  <c r="E1215" i="5"/>
  <c r="BH1215" i="5" s="1" a="1"/>
  <c r="BH1215" i="5" s="1"/>
  <c r="E1233" i="5"/>
  <c r="BH1233" i="5" s="1" a="1"/>
  <c r="BH1233" i="5" s="1"/>
  <c r="E726" i="5"/>
  <c r="BH726" i="5" s="1" a="1"/>
  <c r="BH726" i="5" s="1"/>
  <c r="E725" i="5"/>
  <c r="BH725" i="5" s="1" a="1"/>
  <c r="BH725" i="5" s="1"/>
  <c r="E762" i="5"/>
  <c r="BH762" i="5" s="1" a="1"/>
  <c r="BH762" i="5" s="1"/>
  <c r="E629" i="5"/>
  <c r="BH629" i="5" s="1" a="1"/>
  <c r="BH629" i="5" s="1"/>
  <c r="E746" i="5"/>
  <c r="BH746" i="5" s="1" a="1"/>
  <c r="BH746" i="5" s="1"/>
  <c r="E656" i="5"/>
  <c r="BH656" i="5" s="1" a="1"/>
  <c r="BH656" i="5" s="1"/>
  <c r="E784" i="5"/>
  <c r="BH784" i="5" s="1" a="1"/>
  <c r="BH784" i="5" s="1"/>
  <c r="E814" i="5"/>
  <c r="BH814" i="5" s="1" a="1"/>
  <c r="BH814" i="5" s="1"/>
  <c r="E868" i="5"/>
  <c r="BH868" i="5" s="1" a="1"/>
  <c r="BH868" i="5" s="1"/>
  <c r="E808" i="5"/>
  <c r="BH808" i="5" s="1" a="1"/>
  <c r="BH808" i="5" s="1"/>
  <c r="E871" i="5"/>
  <c r="BH871" i="5" s="1" a="1"/>
  <c r="BH871" i="5" s="1"/>
  <c r="E916" i="5"/>
  <c r="BH916" i="5" s="1" a="1"/>
  <c r="BH916" i="5" s="1"/>
  <c r="E855" i="5"/>
  <c r="BH855" i="5" s="1" a="1"/>
  <c r="BH855" i="5" s="1"/>
  <c r="E921" i="5"/>
  <c r="E858" i="5"/>
  <c r="BH858" i="5" s="1" a="1"/>
  <c r="BH858" i="5" s="1"/>
  <c r="E938" i="5"/>
  <c r="BH938" i="5" s="1" a="1"/>
  <c r="BH938" i="5" s="1"/>
  <c r="E947" i="5"/>
  <c r="BH947" i="5" s="1" a="1"/>
  <c r="BH947" i="5" s="1"/>
  <c r="E923" i="5"/>
  <c r="BH923" i="5" s="1" a="1"/>
  <c r="BH923" i="5" s="1"/>
  <c r="E945" i="5"/>
  <c r="BH945" i="5" s="1" a="1"/>
  <c r="BH945" i="5" s="1"/>
  <c r="E987" i="5"/>
  <c r="BH987" i="5" s="1" a="1"/>
  <c r="BH987" i="5" s="1"/>
  <c r="E934" i="5"/>
  <c r="BH934" i="5" s="1" a="1"/>
  <c r="BH934" i="5" s="1"/>
  <c r="E974" i="5"/>
  <c r="BH974" i="5" s="1" a="1"/>
  <c r="BH974" i="5" s="1"/>
  <c r="E1050" i="5"/>
  <c r="BH1050" i="5" s="1" a="1"/>
  <c r="BH1050" i="5" s="1"/>
  <c r="E1079" i="5"/>
  <c r="BH1079" i="5" s="1" a="1"/>
  <c r="BH1079" i="5" s="1"/>
  <c r="E1045" i="5"/>
  <c r="BH1045" i="5" s="1" a="1"/>
  <c r="BH1045" i="5" s="1"/>
  <c r="E1088" i="5"/>
  <c r="BH1088" i="5" s="1" a="1"/>
  <c r="BH1088" i="5" s="1"/>
  <c r="E1114" i="5"/>
  <c r="BH1114" i="5" s="1" a="1"/>
  <c r="BH1114" i="5" s="1"/>
  <c r="E1130" i="5"/>
  <c r="BH1130" i="5" s="1" a="1"/>
  <c r="BH1130" i="5" s="1"/>
  <c r="E1109" i="5"/>
  <c r="BH1109" i="5" s="1" a="1"/>
  <c r="BH1109" i="5" s="1"/>
  <c r="E1167" i="5"/>
  <c r="BH1167" i="5" s="1" a="1"/>
  <c r="BH1167" i="5" s="1"/>
  <c r="E1166" i="5"/>
  <c r="BH1166" i="5" s="1" a="1"/>
  <c r="BH1166" i="5" s="1"/>
  <c r="E1223" i="5"/>
  <c r="BH1223" i="5" s="1" a="1"/>
  <c r="BH1223" i="5" s="1"/>
  <c r="E1212" i="5"/>
  <c r="BH1212" i="5" s="1" a="1"/>
  <c r="BH1212" i="5" s="1"/>
  <c r="E1216" i="5"/>
  <c r="BH1216" i="5" s="1" a="1"/>
  <c r="BH1216" i="5" s="1"/>
  <c r="E1225" i="5"/>
  <c r="BH1225" i="5" s="1" a="1"/>
  <c r="BH1225" i="5" s="1"/>
  <c r="E823" i="5"/>
  <c r="BH823" i="5" s="1" a="1"/>
  <c r="BH823" i="5" s="1"/>
  <c r="E815" i="5"/>
  <c r="BH815" i="5" s="1" a="1"/>
  <c r="BH815" i="5" s="1"/>
  <c r="E810" i="5"/>
  <c r="BH810" i="5" s="1" a="1"/>
  <c r="BH810" i="5" s="1"/>
  <c r="E811" i="5"/>
  <c r="BH811" i="5" s="1" a="1"/>
  <c r="BH811" i="5" s="1"/>
  <c r="E806" i="5"/>
  <c r="BH806" i="5" s="1" a="1"/>
  <c r="BH806" i="5" s="1"/>
  <c r="E882" i="5"/>
  <c r="BH882" i="5" s="1" a="1"/>
  <c r="BH882" i="5" s="1"/>
  <c r="E873" i="5"/>
  <c r="BH873" i="5" s="1" a="1"/>
  <c r="BH873" i="5" s="1"/>
  <c r="E942" i="5"/>
  <c r="BH942" i="5" s="1" a="1"/>
  <c r="BH942" i="5" s="1"/>
  <c r="E867" i="5"/>
  <c r="BH867" i="5" s="1" a="1"/>
  <c r="BH867" i="5" s="1"/>
  <c r="E950" i="5"/>
  <c r="BH950" i="5" s="1" a="1"/>
  <c r="BH950" i="5" s="1"/>
  <c r="E893" i="5"/>
  <c r="BH893" i="5" s="1" a="1"/>
  <c r="BH893" i="5" s="1"/>
  <c r="E935" i="5"/>
  <c r="BH935" i="5" s="1" a="1"/>
  <c r="BH935" i="5" s="1"/>
  <c r="E954" i="5"/>
  <c r="BH954" i="5" s="1" a="1"/>
  <c r="BH954" i="5" s="1"/>
  <c r="E997" i="5"/>
  <c r="BH997" i="5" s="1" a="1"/>
  <c r="BH997" i="5" s="1"/>
  <c r="E961" i="5"/>
  <c r="BH961" i="5" s="1" a="1"/>
  <c r="BH961" i="5" s="1"/>
  <c r="E989" i="5"/>
  <c r="BH989" i="5" s="1" a="1"/>
  <c r="BH989" i="5" s="1"/>
  <c r="E1012" i="5"/>
  <c r="BH1012" i="5" s="1" a="1"/>
  <c r="BH1012" i="5" s="1"/>
  <c r="E1007" i="5"/>
  <c r="BH1007" i="5" s="1" a="1"/>
  <c r="BH1007" i="5" s="1"/>
  <c r="E1048" i="5"/>
  <c r="BH1048" i="5" s="1" a="1"/>
  <c r="BH1048" i="5" s="1"/>
  <c r="E1106" i="5"/>
  <c r="BH1106" i="5" s="1" a="1"/>
  <c r="BH1106" i="5" s="1"/>
  <c r="E1092" i="5"/>
  <c r="BH1092" i="5" s="1" a="1"/>
  <c r="BH1092" i="5" s="1"/>
  <c r="E1102" i="5"/>
  <c r="BH1102" i="5" s="1" a="1"/>
  <c r="BH1102" i="5" s="1"/>
  <c r="E1141" i="5"/>
  <c r="BH1141" i="5" s="1" a="1"/>
  <c r="BH1141" i="5" s="1"/>
  <c r="E1171" i="5"/>
  <c r="BH1171" i="5" s="1" a="1"/>
  <c r="BH1171" i="5" s="1"/>
  <c r="E1173" i="5"/>
  <c r="BH1173" i="5" s="1" a="1"/>
  <c r="BH1173" i="5" s="1"/>
  <c r="E1188" i="5"/>
  <c r="BH1188" i="5" s="1" a="1"/>
  <c r="BH1188" i="5" s="1"/>
  <c r="E1234" i="5"/>
  <c r="BH1234" i="5" s="1" a="1"/>
  <c r="BH1234" i="5" s="1"/>
  <c r="E1217" i="5"/>
  <c r="BH1217" i="5" s="1" a="1"/>
  <c r="BH1217" i="5" s="1"/>
  <c r="E1230" i="5"/>
  <c r="BH1230" i="5" s="1" a="1"/>
  <c r="BH1230" i="5" s="1"/>
  <c r="E720" i="5"/>
  <c r="BH720" i="5" s="1" a="1"/>
  <c r="BH720" i="5" s="1"/>
  <c r="E736" i="5"/>
  <c r="BH736" i="5" s="1" a="1"/>
  <c r="BH736" i="5" s="1"/>
  <c r="E745" i="5"/>
  <c r="BH745" i="5" s="1" a="1"/>
  <c r="BH745" i="5" s="1"/>
  <c r="E661" i="5"/>
  <c r="BH661" i="5" s="1" a="1"/>
  <c r="BH661" i="5" s="1"/>
  <c r="E774" i="5"/>
  <c r="BH774" i="5" s="1" a="1"/>
  <c r="BH774" i="5" s="1"/>
  <c r="E688" i="5"/>
  <c r="BH688" i="5" s="1" a="1"/>
  <c r="BH688" i="5" s="1"/>
  <c r="E743" i="5"/>
  <c r="BH743" i="5" s="1" a="1"/>
  <c r="BH743" i="5" s="1"/>
  <c r="E846" i="5"/>
  <c r="BH846" i="5" s="1" a="1"/>
  <c r="BH846" i="5" s="1"/>
  <c r="E827" i="5"/>
  <c r="BH827" i="5" s="1" a="1"/>
  <c r="BH827" i="5" s="1"/>
  <c r="E832" i="5"/>
  <c r="BH832" i="5" s="1" a="1"/>
  <c r="BH832" i="5" s="1"/>
  <c r="E825" i="5"/>
  <c r="BH825" i="5" s="1" a="1"/>
  <c r="BH825" i="5" s="1"/>
  <c r="E917" i="5"/>
  <c r="BH917" i="5" s="1" a="1"/>
  <c r="BH917" i="5" s="1"/>
  <c r="E904" i="5"/>
  <c r="BH904" i="5" s="1" a="1"/>
  <c r="BH904" i="5" s="1"/>
  <c r="E1005" i="5"/>
  <c r="BH1005" i="5" s="1" a="1"/>
  <c r="BH1005" i="5" s="1"/>
  <c r="E918" i="5"/>
  <c r="BH918" i="5" s="1" a="1"/>
  <c r="BH918" i="5" s="1"/>
  <c r="E969" i="5"/>
  <c r="BH969" i="5" s="1" a="1"/>
  <c r="BH969" i="5" s="1"/>
  <c r="E898" i="5"/>
  <c r="BH898" i="5" s="1" a="1"/>
  <c r="BH898" i="5" s="1"/>
  <c r="E944" i="5"/>
  <c r="BH944" i="5" s="1" a="1"/>
  <c r="BH944" i="5" s="1"/>
  <c r="E973" i="5"/>
  <c r="BH973" i="5" s="1" a="1"/>
  <c r="BH973" i="5" s="1"/>
  <c r="E1016" i="5"/>
  <c r="BH1016" i="5" s="1" a="1"/>
  <c r="BH1016" i="5" s="1"/>
  <c r="E966" i="5"/>
  <c r="BH966" i="5" s="1" a="1"/>
  <c r="BH966" i="5" s="1"/>
  <c r="E1003" i="5"/>
  <c r="BH1003" i="5" s="1" a="1"/>
  <c r="BH1003" i="5" s="1"/>
  <c r="E1033" i="5"/>
  <c r="BH1033" i="5" s="1" a="1"/>
  <c r="BH1033" i="5" s="1"/>
  <c r="E1023" i="5"/>
  <c r="BH1023" i="5" s="1" a="1"/>
  <c r="BH1023" i="5" s="1"/>
  <c r="E1069" i="5"/>
  <c r="BH1069" i="5" s="1" a="1"/>
  <c r="BH1069" i="5" s="1"/>
  <c r="E1101" i="5"/>
  <c r="BH1101" i="5" s="1" a="1"/>
  <c r="BH1101" i="5" s="1"/>
  <c r="E1093" i="5"/>
  <c r="BH1093" i="5" s="1" a="1"/>
  <c r="BH1093" i="5" s="1"/>
  <c r="E1136" i="5"/>
  <c r="BH1136" i="5" s="1" a="1"/>
  <c r="BH1136" i="5" s="1"/>
  <c r="E1138" i="5"/>
  <c r="BH1138" i="5" s="1" a="1"/>
  <c r="BH1138" i="5" s="1"/>
  <c r="E1199" i="5"/>
  <c r="BH1199" i="5" s="1" a="1"/>
  <c r="BH1199" i="5" s="1"/>
  <c r="E1142" i="5"/>
  <c r="BH1142" i="5" s="1" a="1"/>
  <c r="BH1142" i="5" s="1"/>
  <c r="E1213" i="5"/>
  <c r="BH1213" i="5" s="1" a="1"/>
  <c r="BH1213" i="5" s="1"/>
  <c r="E1221" i="5"/>
  <c r="BH1221" i="5" s="1" a="1"/>
  <c r="BH1221" i="5" s="1"/>
  <c r="E1224" i="5"/>
  <c r="BH1224" i="5" s="1" a="1"/>
  <c r="BH1224" i="5" s="1"/>
  <c r="E1239" i="5"/>
  <c r="BH1239" i="5" s="1" a="1"/>
  <c r="BH1239" i="5" s="1"/>
  <c r="E739" i="5"/>
  <c r="BH739" i="5" s="1" a="1"/>
  <c r="BH739" i="5" s="1"/>
  <c r="E753" i="5"/>
  <c r="BH753" i="5" s="1" a="1"/>
  <c r="BH753" i="5" s="1"/>
  <c r="E754" i="5"/>
  <c r="BH754" i="5" s="1" a="1"/>
  <c r="BH754" i="5" s="1"/>
  <c r="E677" i="5"/>
  <c r="BH677" i="5" s="1" a="1"/>
  <c r="BH677" i="5" s="1"/>
  <c r="E780" i="5"/>
  <c r="BH780" i="5" s="1" a="1"/>
  <c r="BH780" i="5" s="1"/>
  <c r="E704" i="5"/>
  <c r="BH704" i="5" s="1" a="1"/>
  <c r="BH704" i="5" s="1"/>
  <c r="E752" i="5"/>
  <c r="BH752" i="5" s="1" a="1"/>
  <c r="BH752" i="5" s="1"/>
  <c r="E781" i="5"/>
  <c r="BH781" i="5" s="1" a="1"/>
  <c r="BH781" i="5" s="1"/>
  <c r="E844" i="5"/>
  <c r="BH844" i="5" s="1" a="1"/>
  <c r="BH844" i="5" s="1"/>
  <c r="E850" i="5"/>
  <c r="BH850" i="5" s="1" a="1"/>
  <c r="BH850" i="5" s="1"/>
  <c r="E838" i="5"/>
  <c r="BH838" i="5" s="1" a="1"/>
  <c r="BH838" i="5" s="1"/>
  <c r="E874" i="5"/>
  <c r="BH874" i="5" s="1" a="1"/>
  <c r="BH874" i="5" s="1"/>
  <c r="E914" i="5"/>
  <c r="BH914" i="5" s="1" a="1"/>
  <c r="BH914" i="5" s="1"/>
  <c r="E866" i="5"/>
  <c r="BH866" i="5" s="1" a="1"/>
  <c r="BH866" i="5" s="1"/>
  <c r="E940" i="5"/>
  <c r="BH940" i="5" s="1" a="1"/>
  <c r="BH940" i="5" s="1"/>
  <c r="E970" i="5"/>
  <c r="BH970" i="5" s="1" a="1"/>
  <c r="BH970" i="5" s="1"/>
  <c r="E925" i="5"/>
  <c r="BH925" i="5" s="1" a="1"/>
  <c r="BH925" i="5" s="1"/>
  <c r="E962" i="5"/>
  <c r="BH962" i="5" s="1" a="1"/>
  <c r="BH962" i="5" s="1"/>
  <c r="E887" i="5"/>
  <c r="BH887" i="5" s="1" a="1"/>
  <c r="BH887" i="5" s="1"/>
  <c r="E1032" i="5"/>
  <c r="BH1032" i="5" s="1" a="1"/>
  <c r="BH1032" i="5" s="1"/>
  <c r="E1046" i="5"/>
  <c r="BH1046" i="5" s="1" a="1"/>
  <c r="BH1046" i="5" s="1"/>
  <c r="E1004" i="5"/>
  <c r="BH1004" i="5" s="1" a="1"/>
  <c r="BH1004" i="5" s="1"/>
  <c r="E1065" i="5"/>
  <c r="BH1065" i="5" s="1" a="1"/>
  <c r="BH1065" i="5" s="1"/>
  <c r="E1075" i="5"/>
  <c r="BH1075" i="5" s="1" a="1"/>
  <c r="BH1075" i="5" s="1"/>
  <c r="E1070" i="5"/>
  <c r="BH1070" i="5" s="1" a="1"/>
  <c r="BH1070" i="5" s="1"/>
  <c r="E1103" i="5"/>
  <c r="BH1103" i="5" s="1" a="1"/>
  <c r="BH1103" i="5" s="1"/>
  <c r="E1110" i="5"/>
  <c r="BH1110" i="5" s="1" a="1"/>
  <c r="BH1110" i="5" s="1"/>
  <c r="E1121" i="5"/>
  <c r="BH1121" i="5" s="1" a="1"/>
  <c r="BH1121" i="5" s="1"/>
  <c r="E1125" i="5"/>
  <c r="BH1125" i="5" s="1" a="1"/>
  <c r="BH1125" i="5" s="1"/>
  <c r="E1150" i="5"/>
  <c r="BH1150" i="5" s="1" a="1"/>
  <c r="BH1150" i="5" s="1"/>
  <c r="E1144" i="5"/>
  <c r="BH1144" i="5" s="1" a="1"/>
  <c r="BH1144" i="5" s="1"/>
  <c r="E1180" i="5"/>
  <c r="BH1180" i="5" s="1" a="1"/>
  <c r="BH1180" i="5" s="1"/>
  <c r="E1226" i="5"/>
  <c r="BH1226" i="5" s="1" a="1"/>
  <c r="BH1226" i="5" s="1"/>
  <c r="E1227" i="5"/>
  <c r="BH1227" i="5" s="1" a="1"/>
  <c r="BH1227" i="5" s="1"/>
  <c r="E1201" i="5"/>
  <c r="BH1201" i="5" s="1" a="1"/>
  <c r="BH1201" i="5" s="1"/>
  <c r="E698" i="5"/>
  <c r="BH698" i="5" s="1" a="1"/>
  <c r="BH698" i="5" s="1"/>
  <c r="E760" i="5"/>
  <c r="BH760" i="5" s="1" a="1"/>
  <c r="BH760" i="5" s="1"/>
  <c r="E764" i="5"/>
  <c r="BH764" i="5" s="1" a="1"/>
  <c r="BH764" i="5" s="1"/>
  <c r="E693" i="5"/>
  <c r="BH693" i="5" s="1" a="1"/>
  <c r="BH693" i="5" s="1"/>
  <c r="E795" i="5"/>
  <c r="BH795" i="5" s="1" a="1"/>
  <c r="BH795" i="5" s="1"/>
  <c r="E733" i="5"/>
  <c r="BH733" i="5" s="1" a="1"/>
  <c r="BH733" i="5" s="1"/>
  <c r="E759" i="5"/>
  <c r="BH759" i="5" s="1" a="1"/>
  <c r="BH759" i="5" s="1"/>
  <c r="E800" i="5"/>
  <c r="BH800" i="5" s="1" a="1"/>
  <c r="BH800" i="5" s="1"/>
  <c r="E773" i="5"/>
  <c r="BH773" i="5" s="1" a="1"/>
  <c r="BH773" i="5" s="1"/>
  <c r="E824" i="5"/>
  <c r="BH824" i="5" s="1" a="1"/>
  <c r="BH824" i="5" s="1"/>
  <c r="E869" i="5"/>
  <c r="BH869" i="5" s="1" a="1"/>
  <c r="BH869" i="5" s="1"/>
  <c r="E861" i="5"/>
  <c r="BH861" i="5" s="1" a="1"/>
  <c r="BH861" i="5" s="1"/>
  <c r="E981" i="5"/>
  <c r="BH981" i="5" s="1" a="1"/>
  <c r="BH981" i="5" s="1"/>
  <c r="E906" i="5"/>
  <c r="BH906" i="5" s="1" a="1"/>
  <c r="BH906" i="5" s="1"/>
  <c r="E849" i="5"/>
  <c r="BH849" i="5" s="1" a="1"/>
  <c r="BH849" i="5" s="1"/>
  <c r="E978" i="5"/>
  <c r="BH978" i="5" s="1" a="1"/>
  <c r="BH978" i="5" s="1"/>
  <c r="E943" i="5"/>
  <c r="BH943" i="5" s="1" a="1"/>
  <c r="BH943" i="5" s="1"/>
  <c r="E983" i="5"/>
  <c r="BH983" i="5" s="1" a="1"/>
  <c r="BH983" i="5" s="1"/>
  <c r="E892" i="5"/>
  <c r="BH892" i="5" s="1" a="1"/>
  <c r="BH892" i="5" s="1"/>
  <c r="E1068" i="5"/>
  <c r="BH1068" i="5" s="1" a="1"/>
  <c r="BH1068" i="5" s="1"/>
  <c r="E976" i="5"/>
  <c r="BH976" i="5" s="1" a="1"/>
  <c r="BH976" i="5" s="1"/>
  <c r="E1052" i="5"/>
  <c r="BH1052" i="5" s="1" a="1"/>
  <c r="BH1052" i="5" s="1"/>
  <c r="E1040" i="5"/>
  <c r="BH1040" i="5" s="1" a="1"/>
  <c r="BH1040" i="5" s="1"/>
  <c r="E1076" i="5"/>
  <c r="BH1076" i="5" s="1" a="1"/>
  <c r="BH1076" i="5" s="1"/>
  <c r="E1097" i="5"/>
  <c r="BH1097" i="5" s="1" a="1"/>
  <c r="BH1097" i="5" s="1"/>
  <c r="E1058" i="5"/>
  <c r="BH1058" i="5" s="1" a="1"/>
  <c r="BH1058" i="5" s="1"/>
  <c r="E1128" i="5"/>
  <c r="BH1128" i="5" s="1" a="1"/>
  <c r="BH1128" i="5" s="1"/>
  <c r="E1132" i="5"/>
  <c r="BH1132" i="5" s="1" a="1"/>
  <c r="BH1132" i="5" s="1"/>
  <c r="E1126" i="5"/>
  <c r="BH1126" i="5" s="1" a="1"/>
  <c r="BH1126" i="5" s="1"/>
  <c r="E1139" i="5"/>
  <c r="BH1139" i="5" s="1" a="1"/>
  <c r="BH1139" i="5" s="1"/>
  <c r="E1161" i="5"/>
  <c r="BH1161" i="5" s="1" a="1"/>
  <c r="BH1161" i="5" s="1"/>
  <c r="E1191" i="5"/>
  <c r="BH1191" i="5" s="1" a="1"/>
  <c r="BH1191" i="5" s="1"/>
  <c r="E1222" i="5"/>
  <c r="BH1222" i="5" s="1" a="1"/>
  <c r="BH1222" i="5" s="1"/>
  <c r="E1175" i="5"/>
  <c r="BH1175" i="5" s="1" a="1"/>
  <c r="BH1175" i="5" s="1"/>
  <c r="E1206" i="5"/>
  <c r="BH1206" i="5" s="1" a="1"/>
  <c r="BH1206" i="5" s="1"/>
  <c r="E653" i="5"/>
  <c r="BH653" i="5" s="1" a="1"/>
  <c r="BH653" i="5" s="1"/>
  <c r="E783" i="5"/>
  <c r="BH783" i="5" s="1" a="1"/>
  <c r="BH783" i="5" s="1"/>
  <c r="E787" i="5"/>
  <c r="BH787" i="5" s="1" a="1"/>
  <c r="BH787" i="5" s="1"/>
  <c r="E719" i="5"/>
  <c r="BH719" i="5" s="1" a="1"/>
  <c r="BH719" i="5" s="1"/>
  <c r="E679" i="5"/>
  <c r="BH679" i="5" s="1" a="1"/>
  <c r="BH679" i="5" s="1"/>
  <c r="E742" i="5"/>
  <c r="BH742" i="5" s="1" a="1"/>
  <c r="BH742" i="5" s="1"/>
  <c r="E789" i="5"/>
  <c r="BH789" i="5" s="1" a="1"/>
  <c r="BH789" i="5" s="1"/>
  <c r="E813" i="5"/>
  <c r="BH813" i="5" s="1" a="1"/>
  <c r="BH813" i="5" s="1"/>
  <c r="E782" i="5"/>
  <c r="BH782" i="5" s="1" a="1"/>
  <c r="BH782" i="5" s="1"/>
  <c r="E828" i="5"/>
  <c r="BH828" i="5" s="1" a="1"/>
  <c r="BH828" i="5" s="1"/>
  <c r="E878" i="5"/>
  <c r="BH878" i="5" s="1" a="1"/>
  <c r="BH878" i="5" s="1"/>
  <c r="E881" i="5"/>
  <c r="BH881" i="5" s="1" a="1"/>
  <c r="BH881" i="5" s="1"/>
  <c r="E862" i="5"/>
  <c r="BH862" i="5" s="1" a="1"/>
  <c r="BH862" i="5" s="1"/>
  <c r="E909" i="5"/>
  <c r="BH909" i="5" s="1" a="1"/>
  <c r="BH909" i="5" s="1"/>
  <c r="E851" i="5"/>
  <c r="BH851" i="5" s="1" a="1"/>
  <c r="BH851" i="5" s="1"/>
  <c r="E988" i="5"/>
  <c r="BH988" i="5" s="1" a="1"/>
  <c r="BH988" i="5" s="1"/>
  <c r="E956" i="5"/>
  <c r="BH956" i="5" s="1" a="1"/>
  <c r="BH956" i="5" s="1"/>
  <c r="E1021" i="5"/>
  <c r="BH1021" i="5" s="1" a="1"/>
  <c r="BH1021" i="5" s="1"/>
  <c r="E919" i="5"/>
  <c r="BH919" i="5" s="1" a="1"/>
  <c r="BH919" i="5" s="1"/>
  <c r="E980" i="5"/>
  <c r="BH980" i="5" s="1" a="1"/>
  <c r="BH980" i="5" s="1"/>
  <c r="E1000" i="5"/>
  <c r="BH1000" i="5" s="1" a="1"/>
  <c r="BH1000" i="5" s="1"/>
  <c r="E1055" i="5"/>
  <c r="BH1055" i="5" s="1" a="1"/>
  <c r="BH1055" i="5" s="1"/>
  <c r="E1063" i="5"/>
  <c r="BH1063" i="5" s="1" a="1"/>
  <c r="BH1063" i="5" s="1"/>
  <c r="E1087" i="5"/>
  <c r="BH1087" i="5" s="1" a="1"/>
  <c r="BH1087" i="5" s="1"/>
  <c r="E1099" i="5"/>
  <c r="BH1099" i="5" s="1" a="1"/>
  <c r="BH1099" i="5" s="1"/>
  <c r="E1082" i="5"/>
  <c r="BH1082" i="5" s="1" a="1"/>
  <c r="BH1082" i="5" s="1"/>
  <c r="E1133" i="5"/>
  <c r="BH1133" i="5" s="1" a="1"/>
  <c r="BH1133" i="5" s="1"/>
  <c r="E1100" i="5"/>
  <c r="BH1100" i="5" s="1" a="1"/>
  <c r="BH1100" i="5" s="1"/>
  <c r="E1147" i="5"/>
  <c r="BH1147" i="5" s="1" a="1"/>
  <c r="BH1147" i="5" s="1"/>
  <c r="E1145" i="5"/>
  <c r="BH1145" i="5" s="1" a="1"/>
  <c r="BH1145" i="5" s="1"/>
  <c r="E1194" i="5"/>
  <c r="BH1194" i="5" s="1" a="1"/>
  <c r="BH1194" i="5" s="1"/>
  <c r="E1202" i="5"/>
  <c r="BH1202" i="5" s="1" a="1"/>
  <c r="BH1202" i="5" s="1"/>
  <c r="E1219" i="5"/>
  <c r="BH1219" i="5" s="1" a="1"/>
  <c r="BH1219" i="5" s="1"/>
  <c r="E1177" i="5"/>
  <c r="BH1177" i="5" s="1" a="1"/>
  <c r="BH1177" i="5" s="1"/>
  <c r="E1235" i="5"/>
  <c r="BH1235" i="5" s="1" a="1"/>
  <c r="BH1235" i="5" s="1"/>
  <c r="E706" i="5"/>
  <c r="BH706" i="5" s="1" a="1"/>
  <c r="BH706" i="5" s="1"/>
  <c r="E788" i="5"/>
  <c r="BH788" i="5" s="1" a="1"/>
  <c r="BH788" i="5" s="1"/>
  <c r="E755" i="5"/>
  <c r="BH755" i="5" s="1" a="1"/>
  <c r="BH755" i="5" s="1"/>
  <c r="E723" i="5"/>
  <c r="BH723" i="5" s="1" a="1"/>
  <c r="BH723" i="5" s="1"/>
  <c r="E695" i="5"/>
  <c r="BH695" i="5" s="1" a="1"/>
  <c r="BH695" i="5" s="1"/>
  <c r="E617" i="5"/>
  <c r="BH617" i="5" s="1" a="1"/>
  <c r="BH617" i="5" s="1"/>
  <c r="E818" i="5"/>
  <c r="BH818" i="5" s="1" a="1"/>
  <c r="BH818" i="5" s="1"/>
  <c r="E765" i="5"/>
  <c r="BH765" i="5" s="1" a="1"/>
  <c r="BH765" i="5" s="1"/>
  <c r="E785" i="5"/>
  <c r="BH785" i="5" s="1" a="1"/>
  <c r="BH785" i="5" s="1"/>
  <c r="E841" i="5"/>
  <c r="BH841" i="5" s="1" a="1"/>
  <c r="BH841" i="5" s="1"/>
  <c r="E822" i="5"/>
  <c r="BH822" i="5" s="1" a="1"/>
  <c r="BH822" i="5" s="1"/>
  <c r="E894" i="5"/>
  <c r="BH894" i="5" s="1" a="1"/>
  <c r="BH894" i="5" s="1"/>
  <c r="E865" i="5"/>
  <c r="BH865" i="5" s="1" a="1"/>
  <c r="BH865" i="5" s="1"/>
  <c r="E910" i="5"/>
  <c r="BH910" i="5" s="1" a="1"/>
  <c r="BH910" i="5" s="1"/>
  <c r="E880" i="5"/>
  <c r="BH880" i="5" s="1" a="1"/>
  <c r="BH880" i="5" s="1"/>
  <c r="E1017" i="5"/>
  <c r="BH1017" i="5" s="1" a="1"/>
  <c r="BH1017" i="5" s="1"/>
  <c r="E903" i="5"/>
  <c r="BH903" i="5" s="1" a="1"/>
  <c r="BH903" i="5" s="1"/>
  <c r="E953" i="5"/>
  <c r="BH953" i="5" s="1" a="1"/>
  <c r="BH953" i="5" s="1"/>
  <c r="E924" i="5"/>
  <c r="BH924" i="5" s="1" a="1"/>
  <c r="BH924" i="5" s="1"/>
  <c r="E1026" i="5"/>
  <c r="BH1026" i="5" s="1" a="1"/>
  <c r="BH1026" i="5" s="1"/>
  <c r="E1009" i="5"/>
  <c r="BH1009" i="5" s="1" a="1"/>
  <c r="BH1009" i="5" s="1"/>
  <c r="E1066" i="5"/>
  <c r="BH1066" i="5" s="1" a="1"/>
  <c r="BH1066" i="5" s="1"/>
  <c r="E1006" i="5"/>
  <c r="BH1006" i="5" s="1" a="1"/>
  <c r="BH1006" i="5" s="1"/>
  <c r="E1098" i="5"/>
  <c r="BH1098" i="5" s="1" a="1"/>
  <c r="BH1098" i="5" s="1"/>
  <c r="E1037" i="5"/>
  <c r="BH1037" i="5" s="1" a="1"/>
  <c r="BH1037" i="5" s="1"/>
  <c r="E1104" i="5"/>
  <c r="BH1104" i="5" s="1" a="1"/>
  <c r="BH1104" i="5" s="1"/>
  <c r="E1131" i="5"/>
  <c r="BH1131" i="5" s="1" a="1"/>
  <c r="BH1131" i="5" s="1"/>
  <c r="E1105" i="5"/>
  <c r="BH1105" i="5" s="1" a="1"/>
  <c r="BH1105" i="5" s="1"/>
  <c r="E1159" i="5"/>
  <c r="BH1159" i="5" s="1" a="1"/>
  <c r="BH1159" i="5" s="1"/>
  <c r="E1178" i="5"/>
  <c r="BH1178" i="5" s="1" a="1"/>
  <c r="BH1178" i="5" s="1"/>
  <c r="E1157" i="5"/>
  <c r="BH1157" i="5" s="1" a="1"/>
  <c r="BH1157" i="5" s="1"/>
  <c r="E1156" i="5"/>
  <c r="BH1156" i="5" s="1" a="1"/>
  <c r="BH1156" i="5" s="1"/>
  <c r="E1229" i="5"/>
  <c r="BH1229" i="5" s="1" a="1"/>
  <c r="BH1229" i="5" s="1"/>
  <c r="E1184" i="5"/>
  <c r="BH1184" i="5" s="1" a="1"/>
  <c r="BH1184" i="5" s="1"/>
  <c r="E1240" i="5"/>
  <c r="BH1240" i="5" s="1" a="1"/>
  <c r="BH1240" i="5" s="1"/>
  <c r="E707" i="5"/>
  <c r="BH707" i="5" s="1" a="1"/>
  <c r="BH707" i="5" s="1"/>
  <c r="E816" i="5"/>
  <c r="BH816" i="5" s="1" a="1"/>
  <c r="BH816" i="5" s="1"/>
  <c r="E766" i="5"/>
  <c r="BH766" i="5" s="1" a="1"/>
  <c r="BH766" i="5" s="1"/>
  <c r="E732" i="5"/>
  <c r="BH732" i="5" s="1" a="1"/>
  <c r="BH732" i="5" s="1"/>
  <c r="E713" i="5"/>
  <c r="BH713" i="5" s="1" a="1"/>
  <c r="BH713" i="5" s="1"/>
  <c r="E633" i="5"/>
  <c r="BH633" i="5" s="1" a="1"/>
  <c r="BH633" i="5" s="1"/>
  <c r="E826" i="5"/>
  <c r="BH826" i="5" s="1" a="1"/>
  <c r="BH826" i="5" s="1"/>
  <c r="E770" i="5"/>
  <c r="BH770" i="5" s="1" a="1"/>
  <c r="BH770" i="5" s="1"/>
  <c r="E802" i="5"/>
  <c r="BH802" i="5" s="1" a="1"/>
  <c r="BH802" i="5" s="1"/>
  <c r="E837" i="5"/>
  <c r="BH837" i="5" s="1" a="1"/>
  <c r="BH837" i="5" s="1"/>
  <c r="E834" i="5"/>
  <c r="BH834" i="5" s="1" a="1"/>
  <c r="BH834" i="5" s="1"/>
  <c r="E932" i="5"/>
  <c r="BH932" i="5" s="1" a="1"/>
  <c r="BH932" i="5" s="1"/>
  <c r="E876" i="5"/>
  <c r="BH876" i="5" s="1" a="1"/>
  <c r="BH876" i="5" s="1"/>
  <c r="E927" i="5"/>
  <c r="BH927" i="5" s="1" a="1"/>
  <c r="BH927" i="5" s="1"/>
  <c r="E899" i="5"/>
  <c r="BH899" i="5" s="1" a="1"/>
  <c r="BH899" i="5" s="1"/>
  <c r="E946" i="5"/>
  <c r="BH946" i="5" s="1" a="1"/>
  <c r="BH946" i="5" s="1"/>
  <c r="E908" i="5"/>
  <c r="BH908" i="5" s="1" a="1"/>
  <c r="BH908" i="5" s="1"/>
  <c r="E964" i="5"/>
  <c r="BH964" i="5" s="1" a="1"/>
  <c r="BH964" i="5" s="1"/>
  <c r="E941" i="5"/>
  <c r="BH941" i="5" s="1" a="1"/>
  <c r="BH941" i="5" s="1"/>
  <c r="E985" i="5"/>
  <c r="BH985" i="5" s="1" a="1"/>
  <c r="BH985" i="5" s="1"/>
  <c r="E1025" i="5"/>
  <c r="BH1025" i="5" s="1" a="1"/>
  <c r="BH1025" i="5" s="1"/>
  <c r="E1073" i="5"/>
  <c r="BH1073" i="5" s="1" a="1"/>
  <c r="BH1073" i="5" s="1"/>
  <c r="E1022" i="5"/>
  <c r="BH1022" i="5" s="1" a="1"/>
  <c r="BH1022" i="5" s="1"/>
  <c r="E1113" i="5"/>
  <c r="BH1113" i="5" s="1" a="1"/>
  <c r="BH1113" i="5" s="1"/>
  <c r="E1049" i="5"/>
  <c r="BH1049" i="5" s="1" a="1"/>
  <c r="BH1049" i="5" s="1"/>
  <c r="E1083" i="5"/>
  <c r="BH1083" i="5" s="1" a="1"/>
  <c r="BH1083" i="5" s="1"/>
  <c r="E1127" i="5"/>
  <c r="BH1127" i="5" s="1" a="1"/>
  <c r="BH1127" i="5" s="1"/>
  <c r="E1108" i="5"/>
  <c r="BH1108" i="5" s="1" a="1"/>
  <c r="BH1108" i="5" s="1"/>
  <c r="E1154" i="5"/>
  <c r="BH1154" i="5" s="1" a="1"/>
  <c r="BH1154" i="5" s="1"/>
  <c r="E1152" i="5"/>
  <c r="BH1152" i="5" s="1" a="1"/>
  <c r="BH1152" i="5" s="1"/>
  <c r="E1172" i="5"/>
  <c r="BH1172" i="5" s="1" a="1"/>
  <c r="BH1172" i="5" s="1"/>
  <c r="E1158" i="5"/>
  <c r="BH1158" i="5" s="1" a="1"/>
  <c r="BH1158" i="5" s="1"/>
  <c r="E1237" i="5"/>
  <c r="BH1237" i="5" s="1" a="1"/>
  <c r="BH1237" i="5" s="1"/>
  <c r="E1190" i="5"/>
  <c r="BH1190" i="5" s="1" a="1"/>
  <c r="BH1190" i="5" s="1"/>
  <c r="E1195" i="5"/>
  <c r="BH1195" i="5" s="1" a="1"/>
  <c r="BH1195" i="5" s="1"/>
  <c r="E1197" i="5"/>
  <c r="BH1197" i="5" s="1" a="1"/>
  <c r="BH1197" i="5" s="1"/>
  <c r="E1231" i="5"/>
  <c r="BH1231" i="5" s="1" a="1"/>
  <c r="BH1231" i="5" s="1"/>
  <c r="E1204" i="5"/>
  <c r="BH1204" i="5" s="1" a="1"/>
  <c r="BH1204" i="5" s="1"/>
  <c r="E1218" i="5"/>
  <c r="BH1218" i="5" s="1" a="1"/>
  <c r="BH1218" i="5" s="1"/>
  <c r="BH137" i="5" a="1"/>
  <c r="BH137" i="5" s="1"/>
  <c r="BH10" i="5" a="1"/>
  <c r="BH10" i="5" s="1"/>
  <c r="BH561" i="5" a="1"/>
  <c r="BH561" i="5" s="1"/>
  <c r="BH123" i="5" a="1"/>
  <c r="BH123" i="5" s="1"/>
  <c r="BH131" i="5" a="1"/>
  <c r="BH131" i="5" s="1"/>
  <c r="BH555" i="5" a="1"/>
  <c r="BH555" i="5" s="1"/>
  <c r="BH494" i="5" a="1"/>
  <c r="BH494" i="5" s="1"/>
  <c r="BH104" i="5" a="1"/>
  <c r="BH104" i="5" s="1"/>
  <c r="BH457" i="5" a="1"/>
  <c r="BH457" i="5" s="1"/>
  <c r="BH16" i="5" a="1"/>
  <c r="BH16" i="5" s="1"/>
  <c r="BH27" i="5" a="1"/>
  <c r="BH27" i="5" s="1"/>
  <c r="BH97" i="5" a="1"/>
  <c r="BH97" i="5" s="1"/>
  <c r="BH126" i="5" a="1"/>
  <c r="BH126" i="5" s="1"/>
  <c r="BH222" i="5" a="1"/>
  <c r="BH222" i="5" s="1"/>
  <c r="BH154" i="5" a="1"/>
  <c r="BH154" i="5" s="1"/>
  <c r="BH286" i="5" a="1"/>
  <c r="BH286" i="5" s="1"/>
  <c r="BH316" i="5" a="1"/>
  <c r="BH316" i="5" s="1"/>
  <c r="BH272" i="5" a="1"/>
  <c r="BH272" i="5" s="1"/>
  <c r="BH377" i="5" a="1"/>
  <c r="BH377" i="5" s="1"/>
  <c r="BH34" i="5" a="1"/>
  <c r="BH34" i="5" s="1"/>
  <c r="BH178" i="5" a="1"/>
  <c r="BH178" i="5" s="1"/>
  <c r="BH219" i="5" a="1"/>
  <c r="BH219" i="5" s="1"/>
  <c r="BH225" i="5" a="1"/>
  <c r="BH225" i="5" s="1"/>
  <c r="BH655" i="5" a="1"/>
  <c r="BH655" i="5" s="1"/>
  <c r="BH584" i="5" a="1"/>
  <c r="BH584" i="5" s="1"/>
  <c r="BH643" i="5" a="1"/>
  <c r="BH643" i="5" s="1"/>
  <c r="BH646" i="5" a="1"/>
  <c r="BH646" i="5" s="1"/>
  <c r="BH69" i="5" a="1"/>
  <c r="BH69" i="5" s="1"/>
  <c r="BH325" i="5" a="1"/>
  <c r="BH325" i="5" s="1"/>
  <c r="BH90" i="5" a="1"/>
  <c r="BH90" i="5" s="1"/>
  <c r="BH572" i="5" a="1"/>
  <c r="BH572" i="5" s="1"/>
  <c r="BH117" i="5" a="1"/>
  <c r="BH117" i="5" s="1"/>
  <c r="BH298" i="5" a="1"/>
  <c r="BH298" i="5" s="1"/>
  <c r="BH197" i="5" a="1"/>
  <c r="BH197" i="5" s="1"/>
  <c r="BH362" i="5" a="1"/>
  <c r="BH362" i="5" s="1"/>
  <c r="BH515" i="5" a="1"/>
  <c r="BH515" i="5" s="1"/>
  <c r="BH600" i="5" a="1"/>
  <c r="BH600" i="5" s="1"/>
  <c r="BH140" i="5" a="1"/>
  <c r="BH140" i="5" s="1"/>
  <c r="BH63" i="5" a="1"/>
  <c r="BH63" i="5" s="1"/>
  <c r="BH244" i="5" a="1"/>
  <c r="BH244" i="5" s="1"/>
  <c r="BH322" i="5" a="1"/>
  <c r="BH322" i="5" s="1"/>
  <c r="BH257" i="5" a="1"/>
  <c r="BH257" i="5" s="1"/>
  <c r="BH535" i="5" a="1"/>
  <c r="BH535" i="5" s="1"/>
  <c r="BH604" i="5" a="1"/>
  <c r="BH604" i="5" s="1"/>
  <c r="BH675" i="5" a="1"/>
  <c r="BH675" i="5" s="1"/>
  <c r="BH414" i="5" a="1"/>
  <c r="BH414" i="5" s="1"/>
  <c r="BH26" i="5" a="1"/>
  <c r="BH26" i="5" s="1"/>
  <c r="BH149" i="5" a="1"/>
  <c r="BH149" i="5" s="1"/>
  <c r="BH470" i="5" a="1"/>
  <c r="BH470" i="5" s="1"/>
  <c r="BH615" i="5" a="1"/>
  <c r="BH615" i="5" s="1"/>
  <c r="BH631" i="5" a="1"/>
  <c r="BH631" i="5" s="1"/>
  <c r="BH817" i="5" a="1"/>
  <c r="BH817" i="5" s="1"/>
  <c r="BH885" i="5" a="1"/>
  <c r="BH885" i="5" s="1"/>
  <c r="BH599" i="5" a="1"/>
  <c r="BH599" i="5" s="1"/>
  <c r="BH190" i="5" a="1"/>
  <c r="BH190" i="5" s="1"/>
  <c r="BH522" i="5" a="1"/>
  <c r="BH522" i="5" s="1"/>
  <c r="BH335" i="5" a="1"/>
  <c r="BH335" i="5" s="1"/>
  <c r="BH14" i="5" a="1"/>
  <c r="BH14" i="5" s="1"/>
  <c r="BH217" i="5" a="1"/>
  <c r="BH217" i="5" s="1"/>
  <c r="BH284" i="5" a="1"/>
  <c r="BH284" i="5" s="1"/>
  <c r="BH82" i="5" a="1"/>
  <c r="BH82" i="5" s="1"/>
  <c r="BH383" i="5" a="1"/>
  <c r="BH383" i="5" s="1"/>
  <c r="BH505" i="5" a="1"/>
  <c r="BH505" i="5" s="1"/>
  <c r="BH577" i="5" a="1"/>
  <c r="BH577" i="5" s="1"/>
  <c r="BH620" i="5" a="1"/>
  <c r="BH620" i="5" s="1"/>
  <c r="BH847" i="5" a="1"/>
  <c r="BH847" i="5" s="1"/>
  <c r="BH1122" i="5" a="1"/>
  <c r="BH1122" i="5" s="1"/>
  <c r="BH496" i="5" a="1"/>
  <c r="BH496" i="5" s="1"/>
  <c r="BH559" i="5" a="1"/>
  <c r="BH559" i="5" s="1"/>
  <c r="BH793" i="5" a="1"/>
  <c r="BH793" i="5" s="1"/>
  <c r="BH435" i="5" a="1"/>
  <c r="BH435" i="5" s="1"/>
  <c r="BH608" i="5" a="1"/>
  <c r="BH608" i="5" s="1"/>
  <c r="BH921" i="5" a="1"/>
  <c r="BH921" i="5" s="1"/>
  <c r="BH453" i="5" a="1"/>
  <c r="BH453" i="5" s="1"/>
  <c r="BH334" i="5" a="1"/>
  <c r="BH334" i="5" s="1"/>
  <c r="BH274" i="5" a="1"/>
  <c r="BH274" i="5" s="1"/>
  <c r="BH487" i="5" a="1"/>
  <c r="BH487" i="5" s="1"/>
  <c r="BH621" i="5" a="1"/>
  <c r="BH621" i="5" s="1"/>
  <c r="BH799" i="5" a="1"/>
  <c r="BH799" i="5" s="1"/>
  <c r="BH1074" i="5" a="1"/>
  <c r="BH1074" i="5" s="1"/>
  <c r="BH132" i="5" a="1"/>
  <c r="BH132" i="5" s="1"/>
  <c r="BH208" i="5" a="1"/>
  <c r="BH208" i="5" s="1"/>
  <c r="BH290" i="5" a="1"/>
  <c r="BH290" i="5" s="1"/>
  <c r="BH587" i="5" a="1"/>
  <c r="BH587" i="5" s="1"/>
  <c r="BH624" i="5" a="1"/>
  <c r="BH624" i="5" s="1"/>
  <c r="BH591" i="5" a="1"/>
  <c r="BH591" i="5" s="1"/>
  <c r="BH639" i="5" a="1"/>
  <c r="BH639" i="5" s="1"/>
  <c r="BH888" i="5" a="1"/>
  <c r="BH888" i="5" s="1"/>
  <c r="BH951" i="5" a="1"/>
  <c r="BH951" i="5" s="1"/>
  <c r="BH1185" i="5" a="1"/>
  <c r="BH1185" i="5" s="1"/>
  <c r="BH1169" i="5" a="1"/>
  <c r="BH1169" i="5" s="1"/>
  <c r="BH277" i="5" a="1"/>
  <c r="BH277" i="5" s="1"/>
  <c r="BH233" i="5" a="1"/>
  <c r="BH233" i="5" s="1"/>
  <c r="BH270" i="5" a="1"/>
  <c r="BH270" i="5" s="1"/>
  <c r="BH372" i="5" a="1"/>
  <c r="BH372" i="5" s="1"/>
  <c r="BH313" i="5" a="1"/>
  <c r="BH313" i="5" s="1"/>
  <c r="BH403" i="5" a="1"/>
  <c r="BH403" i="5" s="1"/>
  <c r="BH495" i="5" a="1"/>
  <c r="BH495" i="5" s="1"/>
  <c r="BH533" i="5" a="1"/>
  <c r="BH533" i="5" s="1"/>
  <c r="BH711" i="5" a="1"/>
  <c r="BH711" i="5" s="1"/>
  <c r="BH683" i="5" a="1"/>
  <c r="BH683" i="5" s="1"/>
  <c r="BH715" i="5" a="1"/>
  <c r="BH715" i="5" s="1"/>
  <c r="BH769" i="5" a="1"/>
  <c r="BH769" i="5" s="1"/>
  <c r="BH724" i="5" a="1"/>
  <c r="BH724" i="5" s="1"/>
  <c r="BH854" i="5" a="1"/>
  <c r="BH854" i="5" s="1"/>
  <c r="BH1043" i="5" a="1"/>
  <c r="BH1043" i="5" s="1"/>
  <c r="BH1094" i="5" a="1"/>
  <c r="BH1094" i="5" s="1"/>
  <c r="BH50" i="5" a="1"/>
  <c r="BH50" i="5" s="1"/>
  <c r="BH64" i="5" a="1"/>
  <c r="BH64" i="5" s="1"/>
  <c r="BH100" i="5" a="1"/>
  <c r="BH100" i="5" s="1"/>
  <c r="BH278" i="5" a="1"/>
  <c r="BH278" i="5" s="1"/>
  <c r="BH329" i="5" a="1"/>
  <c r="BH329" i="5" s="1"/>
  <c r="BH447" i="5" a="1"/>
  <c r="BH447" i="5" s="1"/>
  <c r="BH691" i="5" a="1"/>
  <c r="BH691" i="5" s="1"/>
  <c r="BH718" i="5" a="1"/>
  <c r="BH718" i="5" s="1"/>
  <c r="BH958" i="5" a="1"/>
  <c r="BH958" i="5" s="1"/>
  <c r="BH1056" i="5" a="1"/>
  <c r="BH1056" i="5" s="1"/>
  <c r="BH1182" i="5" a="1"/>
  <c r="BH1182" i="5" s="1"/>
  <c r="BH1241" i="5" a="1"/>
  <c r="BH1241" i="5" s="1"/>
  <c r="BH368" i="5" a="1"/>
  <c r="BH368" i="5" s="1"/>
  <c r="BH164" i="5" a="1"/>
  <c r="BH164" i="5" s="1"/>
  <c r="BH6" i="5" a="1"/>
  <c r="BH6" i="5" s="1"/>
  <c r="BH200" i="5" a="1"/>
  <c r="BH200" i="5" s="1"/>
  <c r="BH121" i="5" a="1"/>
  <c r="BH121" i="5" s="1"/>
  <c r="BH162" i="5" a="1"/>
  <c r="BH162" i="5" s="1"/>
  <c r="BH564" i="5" a="1"/>
  <c r="BH564" i="5" s="1"/>
  <c r="BH554" i="5" a="1"/>
  <c r="BH554" i="5" s="1"/>
  <c r="BH786" i="5" a="1"/>
  <c r="BH786" i="5" s="1"/>
  <c r="BH820" i="5" a="1"/>
  <c r="BH820" i="5" s="1"/>
  <c r="BH829" i="5" a="1"/>
  <c r="BH829" i="5" s="1"/>
  <c r="BH915" i="5" a="1"/>
  <c r="BH915" i="5" s="1"/>
  <c r="BH1078" i="5" a="1"/>
  <c r="BH1078" i="5" s="1"/>
  <c r="AF10" i="5"/>
  <c r="AF8" i="5" s="1"/>
  <c r="AC10" i="3"/>
  <c r="AF10" i="3"/>
  <c r="AL13" i="1"/>
  <c r="AL12" i="1" s="1" a="1"/>
  <c r="AL12" i="1" s="1"/>
  <c r="AL23" i="1"/>
  <c r="AL18" i="1" a="1"/>
  <c r="AL18" i="1" s="1"/>
  <c r="AL22" i="1" s="1"/>
  <c r="S9" i="1"/>
  <c r="AI21" i="1"/>
  <c r="BM14" i="2"/>
  <c r="BK16" i="2" s="1"/>
  <c r="BL16" i="2"/>
  <c r="AG27" i="2" l="1"/>
  <c r="AC27" i="2" s="1"/>
  <c r="AG23" i="2"/>
  <c r="AC23" i="2" s="1"/>
  <c r="AD23" i="2" s="1"/>
  <c r="AD24" i="2" s="1"/>
  <c r="AD25" i="2" s="1"/>
  <c r="AD26" i="2" s="1"/>
  <c r="AD27" i="2" s="1"/>
  <c r="AD28" i="2" s="1"/>
  <c r="AD29" i="2" s="1"/>
  <c r="AD30" i="2" s="1"/>
  <c r="AD31" i="2" s="1"/>
  <c r="AD32" i="2" s="1"/>
  <c r="AD33" i="2" s="1"/>
  <c r="AD34" i="2" s="1"/>
  <c r="AD35" i="2" s="1"/>
  <c r="AD36" i="2" s="1"/>
  <c r="AD37" i="2" s="1"/>
  <c r="AD38" i="2" s="1"/>
  <c r="AD39" i="2" s="1"/>
  <c r="AD40" i="2" s="1"/>
  <c r="AD41" i="2" s="1"/>
  <c r="AD42" i="2" s="1"/>
  <c r="AD43" i="2" s="1"/>
  <c r="AD44" i="2" s="1"/>
  <c r="AD45" i="2" s="1"/>
  <c r="AD46" i="2" s="1"/>
  <c r="AD47" i="2" s="1"/>
  <c r="AD48" i="2" s="1"/>
  <c r="AD49" i="2" s="1"/>
  <c r="AD50" i="2" s="1"/>
  <c r="AD51" i="2" s="1"/>
  <c r="AD52" i="2" s="1"/>
  <c r="AD53" i="2" s="1"/>
  <c r="AD54" i="2" s="1"/>
  <c r="AD55" i="2" s="1"/>
  <c r="AD56" i="2" s="1"/>
  <c r="AD57" i="2" s="1"/>
  <c r="AD58" i="2" s="1"/>
  <c r="AD59" i="2" s="1"/>
  <c r="AD60" i="2" s="1"/>
  <c r="AD61" i="2" s="1"/>
  <c r="AD62" i="2" s="1"/>
  <c r="AD63" i="2" s="1"/>
  <c r="AD64" i="2" s="1"/>
  <c r="AD65" i="2" s="1"/>
  <c r="AD66" i="2" s="1"/>
  <c r="AD67" i="2" s="1"/>
  <c r="AD68" i="2" s="1"/>
  <c r="AD69" i="2" s="1"/>
  <c r="AD70" i="2" s="1"/>
  <c r="AD71" i="2" s="1"/>
  <c r="AD72" i="2" s="1"/>
  <c r="AD73" i="2" s="1"/>
  <c r="AD74" i="2" s="1"/>
  <c r="AD75" i="2" s="1"/>
  <c r="AD76" i="2" s="1"/>
  <c r="AD77" i="2" s="1"/>
  <c r="AD78" i="2" s="1"/>
  <c r="AD79" i="2" s="1"/>
  <c r="AD80" i="2" s="1"/>
  <c r="AD81" i="2" s="1"/>
  <c r="AD82" i="2" s="1"/>
  <c r="AD83" i="2" s="1"/>
  <c r="AD84" i="2" s="1"/>
  <c r="AD85" i="2" s="1"/>
  <c r="AD86" i="2" s="1"/>
  <c r="AD87" i="2" s="1"/>
  <c r="AD88" i="2" s="1"/>
  <c r="AD89" i="2" s="1"/>
  <c r="AD90" i="2" s="1"/>
  <c r="AD91" i="2" s="1"/>
  <c r="AD92" i="2" s="1"/>
  <c r="AD93" i="2" s="1"/>
  <c r="AD94" i="2" s="1"/>
  <c r="AD95" i="2" s="1"/>
  <c r="AD96" i="2" s="1"/>
  <c r="AD97" i="2" s="1"/>
  <c r="AD98" i="2" s="1"/>
  <c r="AD99" i="2" s="1"/>
  <c r="AD100" i="2" s="1"/>
  <c r="AD101" i="2" s="1"/>
  <c r="AD102" i="2" s="1"/>
  <c r="AD103" i="2" s="1"/>
  <c r="AD104" i="2" s="1"/>
  <c r="AD105" i="2" s="1"/>
  <c r="AD106" i="2" s="1"/>
  <c r="AD107" i="2" s="1"/>
  <c r="AD108" i="2" s="1"/>
  <c r="AD109" i="2" s="1"/>
  <c r="AD110" i="2" s="1"/>
  <c r="AD111" i="2" s="1"/>
  <c r="AD112" i="2" s="1"/>
  <c r="AD113" i="2" s="1"/>
  <c r="AD114" i="2" s="1"/>
  <c r="AD115" i="2" s="1"/>
  <c r="AD116" i="2" s="1"/>
  <c r="AD117" i="2" s="1"/>
  <c r="AD118" i="2" s="1"/>
  <c r="AD119" i="2" s="1"/>
  <c r="AD120" i="2" s="1"/>
  <c r="AD121" i="2" s="1"/>
  <c r="AD122" i="2" s="1"/>
  <c r="AD123" i="2" s="1"/>
  <c r="AD124" i="2" s="1"/>
  <c r="AD125" i="2" s="1"/>
  <c r="AD126" i="2" s="1"/>
  <c r="AD127" i="2" s="1"/>
  <c r="AD128" i="2" s="1"/>
  <c r="AD129" i="2" s="1"/>
  <c r="AD130" i="2" s="1"/>
  <c r="AD131" i="2" s="1"/>
  <c r="AD132" i="2" s="1"/>
  <c r="AD133" i="2" s="1"/>
  <c r="AD134" i="2" s="1"/>
  <c r="AD135" i="2" s="1"/>
  <c r="AD136" i="2" s="1"/>
  <c r="AD137" i="2" s="1"/>
  <c r="AD138" i="2" s="1"/>
  <c r="AD139" i="2" s="1"/>
  <c r="AD140" i="2" s="1"/>
  <c r="AD141" i="2" s="1"/>
  <c r="AD142" i="2" s="1"/>
  <c r="AD143" i="2" s="1"/>
  <c r="AD144" i="2" s="1"/>
  <c r="AD145" i="2" s="1"/>
  <c r="AD146" i="2" s="1"/>
  <c r="AD147" i="2" s="1"/>
  <c r="AD148" i="2" s="1"/>
  <c r="AD149" i="2" s="1"/>
  <c r="AD150" i="2" s="1"/>
  <c r="AD151" i="2" s="1"/>
  <c r="AD152" i="2" s="1"/>
  <c r="AD153" i="2" s="1"/>
  <c r="AD154" i="2" s="1"/>
  <c r="AD155" i="2" s="1"/>
  <c r="AD156" i="2" s="1"/>
  <c r="AD157" i="2" s="1"/>
  <c r="AD158" i="2" s="1"/>
  <c r="AD159" i="2" s="1"/>
  <c r="AD160" i="2" s="1"/>
  <c r="AD161" i="2" s="1"/>
  <c r="AD162" i="2" s="1"/>
  <c r="AD163" i="2" s="1"/>
  <c r="AD164" i="2" s="1"/>
  <c r="AD165" i="2" s="1"/>
  <c r="AD166" i="2" s="1"/>
  <c r="AD167" i="2" s="1"/>
  <c r="AD168" i="2" s="1"/>
  <c r="AD169" i="2" s="1"/>
  <c r="AD170" i="2" s="1"/>
  <c r="AD171" i="2" s="1"/>
  <c r="AD172" i="2" s="1"/>
  <c r="AD173" i="2" s="1"/>
  <c r="AD174" i="2" s="1"/>
  <c r="AD175" i="2" s="1"/>
  <c r="AD176" i="2" s="1"/>
  <c r="AD177" i="2" s="1"/>
  <c r="AD178" i="2" s="1"/>
  <c r="AD179" i="2" s="1"/>
  <c r="AD180" i="2" s="1"/>
  <c r="AD181" i="2" s="1"/>
  <c r="AD182" i="2" s="1"/>
  <c r="AD183" i="2" s="1"/>
  <c r="AD184" i="2" s="1"/>
  <c r="AD185" i="2" s="1"/>
  <c r="AD186" i="2" s="1"/>
  <c r="AD187" i="2" s="1"/>
  <c r="AD188" i="2" s="1"/>
  <c r="AD189" i="2" s="1"/>
  <c r="AD190" i="2" s="1"/>
  <c r="AD191" i="2" s="1"/>
  <c r="AD192" i="2" s="1"/>
  <c r="AD193" i="2" s="1"/>
  <c r="AD194" i="2" s="1"/>
  <c r="AD195" i="2" s="1"/>
  <c r="AD196" i="2" s="1"/>
  <c r="AD197" i="2" s="1"/>
  <c r="AD198" i="2" s="1"/>
  <c r="AD199" i="2" s="1"/>
  <c r="AD200" i="2" s="1"/>
  <c r="AD201" i="2" s="1"/>
  <c r="AD202" i="2" s="1"/>
  <c r="AD203" i="2" s="1"/>
  <c r="AD204" i="2" s="1"/>
  <c r="AD205" i="2" s="1"/>
  <c r="AD206" i="2" s="1"/>
  <c r="AD207" i="2" s="1"/>
  <c r="AD208" i="2" s="1"/>
  <c r="AD209" i="2" s="1"/>
  <c r="AD210" i="2" s="1"/>
  <c r="AD211" i="2" s="1"/>
  <c r="AD212" i="2" s="1"/>
  <c r="AD213" i="2" s="1"/>
  <c r="AD214" i="2" s="1"/>
  <c r="AD215" i="2" s="1"/>
  <c r="AD216" i="2" s="1"/>
  <c r="AD217" i="2" s="1"/>
  <c r="AD218" i="2" s="1"/>
  <c r="AD219" i="2" s="1"/>
  <c r="AD220" i="2" s="1"/>
  <c r="AD221" i="2" s="1"/>
  <c r="AD222" i="2" s="1"/>
  <c r="AD223" i="2" s="1"/>
  <c r="AD224" i="2" s="1"/>
  <c r="AD225" i="2" s="1"/>
  <c r="AD226" i="2" s="1"/>
  <c r="AD227" i="2" s="1"/>
  <c r="AD228" i="2" s="1"/>
  <c r="AD229" i="2" s="1"/>
  <c r="AD230" i="2" s="1"/>
  <c r="AD231" i="2" s="1"/>
  <c r="AD232" i="2" s="1"/>
  <c r="AD233" i="2" s="1"/>
  <c r="AD234" i="2" s="1"/>
  <c r="AD235" i="2" s="1"/>
  <c r="AD236" i="2" s="1"/>
  <c r="AD237" i="2" s="1"/>
  <c r="AD238" i="2" s="1"/>
  <c r="AD239" i="2" s="1"/>
  <c r="AD240" i="2" s="1"/>
  <c r="AD241" i="2" s="1"/>
  <c r="AD242" i="2" s="1"/>
  <c r="AD243" i="2" s="1"/>
  <c r="AD244" i="2" s="1"/>
  <c r="AD245" i="2" s="1"/>
  <c r="AD246" i="2" s="1"/>
  <c r="AD247" i="2" s="1"/>
  <c r="AD248" i="2" s="1"/>
  <c r="AD249" i="2" s="1"/>
  <c r="AD250" i="2" s="1"/>
  <c r="AD251" i="2" s="1"/>
  <c r="AD252" i="2" s="1"/>
  <c r="AD253" i="2" s="1"/>
  <c r="AD254" i="2" s="1"/>
  <c r="AD255" i="2" s="1"/>
  <c r="AD256" i="2" s="1"/>
  <c r="AD257" i="2" s="1"/>
  <c r="AD258" i="2" s="1"/>
  <c r="AD259" i="2" s="1"/>
  <c r="AD260" i="2" s="1"/>
  <c r="AD261" i="2" s="1"/>
  <c r="AD262" i="2" s="1"/>
  <c r="AD263" i="2" s="1"/>
  <c r="AD264" i="2" s="1"/>
  <c r="AD265" i="2" s="1"/>
  <c r="AD266" i="2" s="1"/>
  <c r="AD267" i="2" s="1"/>
  <c r="AD268" i="2" s="1"/>
  <c r="AD269" i="2" s="1"/>
  <c r="AD270" i="2" s="1"/>
  <c r="AD271" i="2" s="1"/>
  <c r="AD272" i="2" s="1"/>
  <c r="AD273" i="2" s="1"/>
  <c r="AD274" i="2" s="1"/>
  <c r="AD275" i="2" s="1"/>
  <c r="AD276" i="2" s="1"/>
  <c r="AD277" i="2" s="1"/>
  <c r="AD278" i="2" s="1"/>
  <c r="AD279" i="2" s="1"/>
  <c r="AD280" i="2" s="1"/>
  <c r="AD281" i="2" s="1"/>
  <c r="AD282" i="2" s="1"/>
  <c r="AD283" i="2" s="1"/>
  <c r="AD284" i="2" s="1"/>
  <c r="AD285" i="2" s="1"/>
  <c r="AD286" i="2" s="1"/>
  <c r="AD287" i="2" s="1"/>
  <c r="AD288" i="2" s="1"/>
  <c r="AD289" i="2" s="1"/>
  <c r="AD290" i="2" s="1"/>
  <c r="AD291" i="2" s="1"/>
  <c r="AD292" i="2" s="1"/>
  <c r="AD293" i="2" s="1"/>
  <c r="AD294" i="2" s="1"/>
  <c r="AD295" i="2" s="1"/>
  <c r="AD296" i="2" s="1"/>
  <c r="AD297" i="2" s="1"/>
  <c r="AD298" i="2" s="1"/>
  <c r="AD299" i="2" s="1"/>
  <c r="AD300" i="2" s="1"/>
  <c r="AD301" i="2" s="1"/>
  <c r="AD302" i="2" s="1"/>
  <c r="AD303" i="2" s="1"/>
  <c r="AD304" i="2" s="1"/>
  <c r="AD305" i="2" s="1"/>
  <c r="AD306" i="2" s="1"/>
  <c r="AD307" i="2" s="1"/>
  <c r="AD308" i="2" s="1"/>
  <c r="AD309" i="2" s="1"/>
  <c r="AD310" i="2" s="1"/>
  <c r="AD311" i="2" s="1"/>
  <c r="AD312" i="2" s="1"/>
  <c r="AD313" i="2" s="1"/>
  <c r="AD314" i="2" s="1"/>
  <c r="AD315" i="2" s="1"/>
  <c r="AD316" i="2" s="1"/>
  <c r="AD317" i="2" s="1"/>
  <c r="AD318" i="2" s="1"/>
  <c r="AD319" i="2" s="1"/>
  <c r="AD320" i="2" s="1"/>
  <c r="AD321" i="2" s="1"/>
  <c r="AD322" i="2" s="1"/>
  <c r="AD323" i="2" s="1"/>
  <c r="AD324" i="2" s="1"/>
  <c r="AD325" i="2" s="1"/>
  <c r="AD326" i="2" s="1"/>
  <c r="AD327" i="2" s="1"/>
  <c r="AD328" i="2" s="1"/>
  <c r="AD329" i="2" s="1"/>
  <c r="AD330" i="2" s="1"/>
  <c r="AD331" i="2" s="1"/>
  <c r="AD332" i="2" s="1"/>
  <c r="AD333" i="2" s="1"/>
  <c r="AD334" i="2" s="1"/>
  <c r="AD335" i="2" s="1"/>
  <c r="AD336" i="2" s="1"/>
  <c r="AD337" i="2" s="1"/>
  <c r="AD338" i="2" s="1"/>
  <c r="AD339" i="2" s="1"/>
  <c r="AD340" i="2" s="1"/>
  <c r="AD341" i="2" s="1"/>
  <c r="AD342" i="2" s="1"/>
  <c r="AD343" i="2" s="1"/>
  <c r="AD344" i="2" s="1"/>
  <c r="AD345" i="2" s="1"/>
  <c r="AD346" i="2" s="1"/>
  <c r="AD347" i="2" s="1"/>
  <c r="AD348" i="2" s="1"/>
  <c r="AD349" i="2" s="1"/>
  <c r="AD350" i="2" s="1"/>
  <c r="AD351" i="2" s="1"/>
  <c r="AD352" i="2" s="1"/>
  <c r="AD353" i="2" s="1"/>
  <c r="AD354" i="2" s="1"/>
  <c r="AD355" i="2" s="1"/>
  <c r="AD356" i="2" s="1"/>
  <c r="AD357" i="2" s="1"/>
  <c r="AD358" i="2" s="1"/>
  <c r="AD359" i="2" s="1"/>
  <c r="AD360" i="2" s="1"/>
  <c r="AD361" i="2" s="1"/>
  <c r="AD362" i="2" s="1"/>
  <c r="AD363" i="2" s="1"/>
  <c r="AD364" i="2" s="1"/>
  <c r="AD365" i="2" s="1"/>
  <c r="AD366" i="2" s="1"/>
  <c r="AD367" i="2" s="1"/>
  <c r="AD368" i="2" s="1"/>
  <c r="AD369" i="2" s="1"/>
  <c r="AD370" i="2" s="1"/>
  <c r="AD371" i="2" s="1"/>
  <c r="AD372" i="2" s="1"/>
  <c r="AD373" i="2" s="1"/>
  <c r="AD374" i="2" s="1"/>
  <c r="AD375" i="2" s="1"/>
  <c r="AD376" i="2" s="1"/>
  <c r="AD377" i="2" s="1"/>
  <c r="AD378" i="2" s="1"/>
  <c r="AD379" i="2" s="1"/>
  <c r="AD380" i="2" s="1"/>
  <c r="AD381" i="2" s="1"/>
  <c r="AD382" i="2" s="1"/>
  <c r="AD383" i="2" s="1"/>
  <c r="AD384" i="2" s="1"/>
  <c r="AD385" i="2" s="1"/>
  <c r="AD386" i="2" s="1"/>
  <c r="AD387" i="2" s="1"/>
  <c r="AD388" i="2" s="1"/>
  <c r="AD389" i="2" s="1"/>
  <c r="AD390" i="2" s="1"/>
  <c r="AD391" i="2" s="1"/>
  <c r="AD392" i="2" s="1"/>
  <c r="AD393" i="2" s="1"/>
  <c r="AD394" i="2" s="1"/>
  <c r="AD395" i="2" s="1"/>
  <c r="AD396" i="2" s="1"/>
  <c r="AD397" i="2" s="1"/>
  <c r="AD398" i="2" s="1"/>
  <c r="AD399" i="2" s="1"/>
  <c r="AD400" i="2" s="1"/>
  <c r="AD401" i="2" s="1"/>
  <c r="AD402" i="2" s="1"/>
  <c r="AD403" i="2" s="1"/>
  <c r="AD404" i="2" s="1"/>
  <c r="AD405" i="2" s="1"/>
  <c r="AD406" i="2" s="1"/>
  <c r="AD407" i="2" s="1"/>
  <c r="AD408" i="2" s="1"/>
  <c r="AD409" i="2" s="1"/>
  <c r="AD410" i="2" s="1"/>
  <c r="AD411" i="2" s="1"/>
  <c r="AD412" i="2" s="1"/>
  <c r="AD413" i="2" s="1"/>
  <c r="AD414" i="2" s="1"/>
  <c r="AD415" i="2" s="1"/>
  <c r="AD416" i="2" s="1"/>
  <c r="AD417" i="2" s="1"/>
  <c r="AD418" i="2" s="1"/>
  <c r="AD419" i="2" s="1"/>
  <c r="AD420" i="2" s="1"/>
  <c r="AD421" i="2" s="1"/>
  <c r="AD422" i="2" s="1"/>
  <c r="AD423" i="2" s="1"/>
  <c r="AD424" i="2" s="1"/>
  <c r="AD425" i="2" s="1"/>
  <c r="AD426" i="2" s="1"/>
  <c r="AD427" i="2" s="1"/>
  <c r="AD428" i="2" s="1"/>
  <c r="AD429" i="2" s="1"/>
  <c r="AD430" i="2" s="1"/>
  <c r="AD431" i="2" s="1"/>
  <c r="AD432" i="2" s="1"/>
  <c r="AD433" i="2" s="1"/>
  <c r="AD434" i="2" s="1"/>
  <c r="AD435" i="2" s="1"/>
  <c r="AD436" i="2" s="1"/>
  <c r="AD437" i="2" s="1"/>
  <c r="AD438" i="2" s="1"/>
  <c r="AD439" i="2" s="1"/>
  <c r="AD440" i="2" s="1"/>
  <c r="AD441" i="2" s="1"/>
  <c r="AD442" i="2" s="1"/>
  <c r="AD443" i="2" s="1"/>
  <c r="AD444" i="2" s="1"/>
  <c r="AD445" i="2" s="1"/>
  <c r="AD446" i="2" s="1"/>
  <c r="AD447" i="2" s="1"/>
  <c r="AD448" i="2" s="1"/>
  <c r="AD449" i="2" s="1"/>
  <c r="AD450" i="2" s="1"/>
  <c r="AD451" i="2" s="1"/>
  <c r="AD452" i="2" s="1"/>
  <c r="AD453" i="2" s="1"/>
  <c r="AD454" i="2" s="1"/>
  <c r="AD455" i="2" s="1"/>
  <c r="AD456" i="2" s="1"/>
  <c r="AD457" i="2" s="1"/>
  <c r="AD458" i="2" s="1"/>
  <c r="AD459" i="2" s="1"/>
  <c r="AD460" i="2" s="1"/>
  <c r="AD461" i="2" s="1"/>
  <c r="AD462" i="2" s="1"/>
  <c r="AD463" i="2" s="1"/>
  <c r="AD464" i="2" s="1"/>
  <c r="AD465" i="2" s="1"/>
  <c r="AD466" i="2" s="1"/>
  <c r="AD467" i="2" s="1"/>
  <c r="AD468" i="2" s="1"/>
  <c r="AD469" i="2" s="1"/>
  <c r="AD470" i="2" s="1"/>
  <c r="AD471" i="2" s="1"/>
  <c r="AD472" i="2" s="1"/>
  <c r="AD473" i="2" s="1"/>
  <c r="AD474" i="2" s="1"/>
  <c r="AD475" i="2" s="1"/>
  <c r="AD476" i="2" s="1"/>
  <c r="AD477" i="2" s="1"/>
  <c r="AD478" i="2" s="1"/>
  <c r="AD479" i="2" s="1"/>
  <c r="AD480" i="2" s="1"/>
  <c r="AD481" i="2" s="1"/>
  <c r="AD482" i="2" s="1"/>
  <c r="AD483" i="2" s="1"/>
  <c r="AD484" i="2" s="1"/>
  <c r="AD485" i="2" s="1"/>
  <c r="AD486" i="2" s="1"/>
  <c r="AD487" i="2" s="1"/>
  <c r="AD488" i="2" s="1"/>
  <c r="AD489" i="2" s="1"/>
  <c r="AD490" i="2" s="1"/>
  <c r="AD491" i="2" s="1"/>
  <c r="AD492" i="2" s="1"/>
  <c r="AD493" i="2" s="1"/>
  <c r="AD494" i="2" s="1"/>
  <c r="AD495" i="2" s="1"/>
  <c r="AD496" i="2" s="1"/>
  <c r="AD497" i="2" s="1"/>
  <c r="AD498" i="2" s="1"/>
  <c r="AD499" i="2" s="1"/>
  <c r="AD500" i="2" s="1"/>
  <c r="AD501" i="2" s="1"/>
  <c r="AD502" i="2" s="1"/>
  <c r="AD503" i="2" s="1"/>
  <c r="AD504" i="2" s="1"/>
  <c r="AD505" i="2" s="1"/>
  <c r="AD506" i="2" s="1"/>
  <c r="AD507" i="2" s="1"/>
  <c r="AD508" i="2" s="1"/>
  <c r="AD509" i="2" s="1"/>
  <c r="AD510" i="2" s="1"/>
  <c r="AD511" i="2" s="1"/>
  <c r="AD512" i="2" s="1"/>
  <c r="AD513" i="2" s="1"/>
  <c r="AD514" i="2" s="1"/>
  <c r="AD515" i="2" s="1"/>
  <c r="AD516" i="2" s="1"/>
  <c r="AD517" i="2" s="1"/>
  <c r="AD518" i="2" s="1"/>
  <c r="AD519" i="2" s="1"/>
  <c r="AD520" i="2" s="1"/>
  <c r="AD521" i="2" s="1"/>
  <c r="AD522" i="2" s="1"/>
  <c r="AD523" i="2" s="1"/>
  <c r="AD524" i="2" s="1"/>
  <c r="AD525" i="2" s="1"/>
  <c r="AD526" i="2" s="1"/>
  <c r="AD527" i="2" s="1"/>
  <c r="AD528" i="2" s="1"/>
  <c r="AD529" i="2" s="1"/>
  <c r="AD530" i="2" s="1"/>
  <c r="AD531" i="2" s="1"/>
  <c r="AD532" i="2" s="1"/>
  <c r="AD533" i="2" s="1"/>
  <c r="AD534" i="2" s="1"/>
  <c r="AD535" i="2" s="1"/>
  <c r="AD536" i="2" s="1"/>
  <c r="AD537" i="2" s="1"/>
  <c r="AD538" i="2" s="1"/>
  <c r="AD539" i="2" s="1"/>
  <c r="AD540" i="2" s="1"/>
  <c r="AD541" i="2" s="1"/>
  <c r="AD542" i="2" s="1"/>
  <c r="AD543" i="2" s="1"/>
  <c r="AD544" i="2" s="1"/>
  <c r="AD545" i="2" s="1"/>
  <c r="AD546" i="2" s="1"/>
  <c r="AD547" i="2" s="1"/>
  <c r="AD548" i="2" s="1"/>
  <c r="AD549" i="2" s="1"/>
  <c r="AD550" i="2" s="1"/>
  <c r="AD551" i="2" s="1"/>
  <c r="AD552" i="2" s="1"/>
  <c r="AD553" i="2" s="1"/>
  <c r="AD554" i="2" s="1"/>
  <c r="AD555" i="2" s="1"/>
  <c r="AD556" i="2" s="1"/>
  <c r="AD557" i="2" s="1"/>
  <c r="AD558" i="2" s="1"/>
  <c r="AD559" i="2" s="1"/>
  <c r="AD560" i="2" s="1"/>
  <c r="AD561" i="2" s="1"/>
  <c r="AD562" i="2" s="1"/>
  <c r="AD563" i="2" s="1"/>
  <c r="AD564" i="2" s="1"/>
  <c r="AD565" i="2" s="1"/>
  <c r="AD566" i="2" s="1"/>
  <c r="AD567" i="2" s="1"/>
  <c r="AD568" i="2" s="1"/>
  <c r="AD569" i="2" s="1"/>
  <c r="AD570" i="2" s="1"/>
  <c r="AD571" i="2" s="1"/>
  <c r="AD572" i="2" s="1"/>
  <c r="AD573" i="2" s="1"/>
  <c r="AD574" i="2" s="1"/>
  <c r="AD575" i="2" s="1"/>
  <c r="AD576" i="2" s="1"/>
  <c r="AD577" i="2" s="1"/>
  <c r="AD578" i="2" s="1"/>
  <c r="AD579" i="2" s="1"/>
  <c r="AD580" i="2" s="1"/>
  <c r="AD581" i="2" s="1"/>
  <c r="AD582" i="2" s="1"/>
  <c r="AD583" i="2" s="1"/>
  <c r="AD584" i="2" s="1"/>
  <c r="AD585" i="2" s="1"/>
  <c r="AD586" i="2" s="1"/>
  <c r="AD587" i="2" s="1"/>
  <c r="AD588" i="2" s="1"/>
  <c r="AD589" i="2" s="1"/>
  <c r="AD590" i="2" s="1"/>
  <c r="AD591" i="2" s="1"/>
  <c r="AD592" i="2" s="1"/>
  <c r="AD593" i="2" s="1"/>
  <c r="AD594" i="2" s="1"/>
  <c r="AD595" i="2" s="1"/>
  <c r="AD596" i="2" s="1"/>
  <c r="AD597" i="2" s="1"/>
  <c r="AD598" i="2" s="1"/>
  <c r="AD599" i="2" s="1"/>
  <c r="AD600" i="2" s="1"/>
  <c r="AD601" i="2" s="1"/>
  <c r="AD602" i="2" s="1"/>
  <c r="AD603" i="2" s="1"/>
  <c r="AD604" i="2" s="1"/>
  <c r="AD605" i="2" s="1"/>
  <c r="AD606" i="2" s="1"/>
  <c r="AD607" i="2" s="1"/>
  <c r="AD608" i="2" s="1"/>
  <c r="AD609" i="2" s="1"/>
  <c r="AD610" i="2" s="1"/>
  <c r="AD611" i="2" s="1"/>
  <c r="AD612" i="2" s="1"/>
  <c r="AD613" i="2" s="1"/>
  <c r="AD614" i="2" s="1"/>
  <c r="AD615" i="2" s="1"/>
  <c r="AD616" i="2" s="1"/>
  <c r="AD617" i="2" s="1"/>
  <c r="AD618" i="2" s="1"/>
  <c r="AD619" i="2" s="1"/>
  <c r="AD620" i="2" s="1"/>
  <c r="AD621" i="2" s="1"/>
  <c r="AD622" i="2" s="1"/>
  <c r="AD623" i="2" s="1"/>
  <c r="AD624" i="2" s="1"/>
  <c r="AD625" i="2" s="1"/>
  <c r="AD626" i="2" s="1"/>
  <c r="AD627" i="2" s="1"/>
  <c r="AD628" i="2" s="1"/>
  <c r="AD629" i="2" s="1"/>
  <c r="AD630" i="2" s="1"/>
  <c r="AD631" i="2" s="1"/>
  <c r="AD632" i="2" s="1"/>
  <c r="AD633" i="2" s="1"/>
  <c r="AD634" i="2" s="1"/>
  <c r="AD635" i="2" s="1"/>
  <c r="AD636" i="2" s="1"/>
  <c r="AD637" i="2" s="1"/>
  <c r="AD638" i="2" s="1"/>
  <c r="AD639" i="2" s="1"/>
  <c r="AD640" i="2" s="1"/>
  <c r="AD641" i="2" s="1"/>
  <c r="AD642" i="2" s="1"/>
  <c r="AD643" i="2" s="1"/>
  <c r="AD644" i="2" s="1"/>
  <c r="AD645" i="2" s="1"/>
  <c r="AD646" i="2" s="1"/>
  <c r="AD647" i="2" s="1"/>
  <c r="AD648" i="2" s="1"/>
  <c r="AD649" i="2" s="1"/>
  <c r="AD650" i="2" s="1"/>
  <c r="AD651" i="2" s="1"/>
  <c r="AD652" i="2" s="1"/>
  <c r="AD653" i="2" s="1"/>
  <c r="AD654" i="2" s="1"/>
  <c r="AD655" i="2" s="1"/>
  <c r="AD656" i="2" s="1"/>
  <c r="AD657" i="2" s="1"/>
  <c r="AD658" i="2" s="1"/>
  <c r="AD659" i="2" s="1"/>
  <c r="AD660" i="2" s="1"/>
  <c r="AD661" i="2" s="1"/>
  <c r="AD662" i="2" s="1"/>
  <c r="AD663" i="2" s="1"/>
  <c r="AD664" i="2" s="1"/>
  <c r="AD665" i="2" s="1"/>
  <c r="AD666" i="2" s="1"/>
  <c r="AD667" i="2" s="1"/>
  <c r="AD668" i="2" s="1"/>
  <c r="AD669" i="2" s="1"/>
  <c r="AD670" i="2" s="1"/>
  <c r="AD671" i="2" s="1"/>
  <c r="AD672" i="2" s="1"/>
  <c r="AD673" i="2" s="1"/>
  <c r="AD674" i="2" s="1"/>
  <c r="AD675" i="2" s="1"/>
  <c r="AD676" i="2" s="1"/>
  <c r="AD677" i="2" s="1"/>
  <c r="AD678" i="2" s="1"/>
  <c r="AD679" i="2" s="1"/>
  <c r="AD680" i="2" s="1"/>
  <c r="AD681" i="2" s="1"/>
  <c r="AD682" i="2" s="1"/>
  <c r="AD683" i="2" s="1"/>
  <c r="AD684" i="2" s="1"/>
  <c r="AD685" i="2" s="1"/>
  <c r="AD686" i="2" s="1"/>
  <c r="AD687" i="2" s="1"/>
  <c r="AD688" i="2" s="1"/>
  <c r="AD689" i="2" s="1"/>
  <c r="AD690" i="2" s="1"/>
  <c r="AD691" i="2" s="1"/>
  <c r="AD692" i="2" s="1"/>
  <c r="AD693" i="2" s="1"/>
  <c r="AD694" i="2" s="1"/>
  <c r="AD695" i="2" s="1"/>
  <c r="AD696" i="2" s="1"/>
  <c r="AD697" i="2" s="1"/>
  <c r="AD698" i="2" s="1"/>
  <c r="AD699" i="2" s="1"/>
  <c r="AD700" i="2" s="1"/>
  <c r="AD701" i="2" s="1"/>
  <c r="AD702" i="2" s="1"/>
  <c r="AD703" i="2" s="1"/>
  <c r="AD704" i="2" s="1"/>
  <c r="AD705" i="2" s="1"/>
  <c r="AD706" i="2" s="1"/>
  <c r="AD707" i="2" s="1"/>
  <c r="AD708" i="2" s="1"/>
  <c r="AD709" i="2" s="1"/>
  <c r="AD710" i="2" s="1"/>
  <c r="AD711" i="2" s="1"/>
  <c r="AD712" i="2" s="1"/>
  <c r="AD713" i="2" s="1"/>
  <c r="AD714" i="2" s="1"/>
  <c r="AD715" i="2" s="1"/>
  <c r="AD716" i="2" s="1"/>
  <c r="AD717" i="2" s="1"/>
  <c r="AD718" i="2" s="1"/>
  <c r="AD719" i="2" s="1"/>
  <c r="AD720" i="2" s="1"/>
  <c r="AD721" i="2" s="1"/>
  <c r="AD722" i="2" s="1"/>
  <c r="AD723" i="2" s="1"/>
  <c r="AD724" i="2" s="1"/>
  <c r="AD725" i="2" s="1"/>
  <c r="AD726" i="2" s="1"/>
  <c r="AD727" i="2" s="1"/>
  <c r="AD728" i="2" s="1"/>
  <c r="AD729" i="2" s="1"/>
  <c r="AD730" i="2" s="1"/>
  <c r="AD731" i="2" s="1"/>
  <c r="AD732" i="2" s="1"/>
  <c r="AD733" i="2" s="1"/>
  <c r="AD734" i="2" s="1"/>
  <c r="AD735" i="2" s="1"/>
  <c r="AD736" i="2" s="1"/>
  <c r="AD737" i="2" s="1"/>
  <c r="AD738" i="2" s="1"/>
  <c r="AD739" i="2" s="1"/>
  <c r="AD740" i="2" s="1"/>
  <c r="AD741" i="2" s="1"/>
  <c r="AD742" i="2" s="1"/>
  <c r="AD743" i="2" s="1"/>
  <c r="AD744" i="2" s="1"/>
  <c r="AD745" i="2" s="1"/>
  <c r="AD746" i="2" s="1"/>
  <c r="AD747" i="2" s="1"/>
  <c r="AD748" i="2" s="1"/>
  <c r="AD749" i="2" s="1"/>
  <c r="AD750" i="2" s="1"/>
  <c r="AD751" i="2" s="1"/>
  <c r="AD752" i="2" s="1"/>
  <c r="AD753" i="2" s="1"/>
  <c r="AD754" i="2" s="1"/>
  <c r="AD755" i="2" s="1"/>
  <c r="AD756" i="2" s="1"/>
  <c r="AD757" i="2" s="1"/>
  <c r="AD758" i="2" s="1"/>
  <c r="AD759" i="2" s="1"/>
  <c r="AD760" i="2" s="1"/>
  <c r="AD761" i="2" s="1"/>
  <c r="AD762" i="2" s="1"/>
  <c r="AD763" i="2" s="1"/>
  <c r="AD764" i="2" s="1"/>
  <c r="AD765" i="2" s="1"/>
  <c r="AD766" i="2" s="1"/>
  <c r="AD767" i="2" s="1"/>
  <c r="AD768" i="2" s="1"/>
  <c r="AD769" i="2" s="1"/>
  <c r="AD770" i="2" s="1"/>
  <c r="AD771" i="2" s="1"/>
  <c r="AD772" i="2" s="1"/>
  <c r="AD773" i="2" s="1"/>
  <c r="AD774" i="2" s="1"/>
  <c r="AD775" i="2" s="1"/>
  <c r="AD776" i="2" s="1"/>
  <c r="AD777" i="2" s="1"/>
  <c r="AD778" i="2" s="1"/>
  <c r="AD779" i="2" s="1"/>
  <c r="AD780" i="2" s="1"/>
  <c r="AD781" i="2" s="1"/>
  <c r="AD782" i="2" s="1"/>
  <c r="AD783" i="2" s="1"/>
  <c r="AD784" i="2" s="1"/>
  <c r="AD785" i="2" s="1"/>
  <c r="AD786" i="2" s="1"/>
  <c r="AD787" i="2" s="1"/>
  <c r="AD788" i="2" s="1"/>
  <c r="AD789" i="2" s="1"/>
  <c r="AD790" i="2" s="1"/>
  <c r="AD791" i="2" s="1"/>
  <c r="AD792" i="2" s="1"/>
  <c r="AD793" i="2" s="1"/>
  <c r="AD794" i="2" s="1"/>
  <c r="AD795" i="2" s="1"/>
  <c r="AD796" i="2" s="1"/>
  <c r="AD797" i="2" s="1"/>
  <c r="AD798" i="2" s="1"/>
  <c r="AD799" i="2" s="1"/>
  <c r="AD800" i="2" s="1"/>
  <c r="AD801" i="2" s="1"/>
  <c r="AD802" i="2" s="1"/>
  <c r="AD803" i="2" s="1"/>
  <c r="AD804" i="2" s="1"/>
  <c r="AD805" i="2" s="1"/>
  <c r="AD806" i="2" s="1"/>
  <c r="AD807" i="2" s="1"/>
  <c r="AD808" i="2" s="1"/>
  <c r="AD809" i="2" s="1"/>
  <c r="AD810" i="2" s="1"/>
  <c r="AD811" i="2" s="1"/>
  <c r="AD812" i="2" s="1"/>
  <c r="AD813" i="2" s="1"/>
  <c r="AD814" i="2" s="1"/>
  <c r="AD815" i="2" s="1"/>
  <c r="AD816" i="2" s="1"/>
  <c r="AD817" i="2" s="1"/>
  <c r="AD818" i="2" s="1"/>
  <c r="AD819" i="2" s="1"/>
  <c r="AD820" i="2" s="1"/>
  <c r="AD821" i="2" s="1"/>
  <c r="AD822" i="2" s="1"/>
  <c r="AD823" i="2" s="1"/>
  <c r="AD824" i="2" s="1"/>
  <c r="AD825" i="2" s="1"/>
  <c r="AD826" i="2" s="1"/>
  <c r="AD827" i="2" s="1"/>
  <c r="AD828" i="2" s="1"/>
  <c r="AD829" i="2" s="1"/>
  <c r="AD830" i="2" s="1"/>
  <c r="AD831" i="2" s="1"/>
  <c r="AD832" i="2" s="1"/>
  <c r="AD833" i="2" s="1"/>
  <c r="AD834" i="2" s="1"/>
  <c r="AD835" i="2" s="1"/>
  <c r="AD836" i="2" s="1"/>
  <c r="AD837" i="2" s="1"/>
  <c r="AD838" i="2" s="1"/>
  <c r="AD839" i="2" s="1"/>
  <c r="AD840" i="2" s="1"/>
  <c r="AD841" i="2" s="1"/>
  <c r="AD842" i="2" s="1"/>
  <c r="AD843" i="2" s="1"/>
  <c r="AD844" i="2" s="1"/>
  <c r="AD845" i="2" s="1"/>
  <c r="AD846" i="2" s="1"/>
  <c r="AD847" i="2" s="1"/>
  <c r="AD848" i="2" s="1"/>
  <c r="AD849" i="2" s="1"/>
  <c r="AD850" i="2" s="1"/>
  <c r="AD851" i="2" s="1"/>
  <c r="AD852" i="2" s="1"/>
  <c r="AD853" i="2" s="1"/>
  <c r="AD854" i="2" s="1"/>
  <c r="AD855" i="2" s="1"/>
  <c r="AD856" i="2" s="1"/>
  <c r="AD857" i="2" s="1"/>
  <c r="AD858" i="2" s="1"/>
  <c r="AD859" i="2" s="1"/>
  <c r="AD860" i="2" s="1"/>
  <c r="AD861" i="2" s="1"/>
  <c r="AD862" i="2" s="1"/>
  <c r="AD863" i="2" s="1"/>
  <c r="AD864" i="2" s="1"/>
  <c r="AD865" i="2" s="1"/>
  <c r="AD866" i="2" s="1"/>
  <c r="AD867" i="2" s="1"/>
  <c r="AD868" i="2" s="1"/>
  <c r="AD869" i="2" s="1"/>
  <c r="AD870" i="2" s="1"/>
  <c r="AD871" i="2" s="1"/>
  <c r="AD872" i="2" s="1"/>
  <c r="AD873" i="2" s="1"/>
  <c r="AD874" i="2" s="1"/>
  <c r="AD875" i="2" s="1"/>
  <c r="AD876" i="2" s="1"/>
  <c r="AD877" i="2" s="1"/>
  <c r="AD878" i="2" s="1"/>
  <c r="AD879" i="2" s="1"/>
  <c r="AD880" i="2" s="1"/>
  <c r="AD881" i="2" s="1"/>
  <c r="AD882" i="2" s="1"/>
  <c r="AD883" i="2" s="1"/>
  <c r="AD884" i="2" s="1"/>
  <c r="AD885" i="2" s="1"/>
  <c r="AD886" i="2" s="1"/>
  <c r="AD887" i="2" s="1"/>
  <c r="AD888" i="2" s="1"/>
  <c r="AD889" i="2" s="1"/>
  <c r="AD890" i="2" s="1"/>
  <c r="AD891" i="2" s="1"/>
  <c r="AD892" i="2" s="1"/>
  <c r="AD893" i="2" s="1"/>
  <c r="AD894" i="2" s="1"/>
  <c r="AD895" i="2" s="1"/>
  <c r="AD896" i="2" s="1"/>
  <c r="AD897" i="2" s="1"/>
  <c r="AD898" i="2" s="1"/>
  <c r="AD899" i="2" s="1"/>
  <c r="AD900" i="2" s="1"/>
  <c r="AD901" i="2" s="1"/>
  <c r="AD902" i="2" s="1"/>
  <c r="AD903" i="2" s="1"/>
  <c r="AD904" i="2" s="1"/>
  <c r="AD905" i="2" s="1"/>
  <c r="AD906" i="2" s="1"/>
  <c r="AD907" i="2" s="1"/>
  <c r="AD908" i="2" s="1"/>
  <c r="AD909" i="2" s="1"/>
  <c r="AD910" i="2" s="1"/>
  <c r="AD911" i="2" s="1"/>
  <c r="AD912" i="2" s="1"/>
  <c r="AD913" i="2" s="1"/>
  <c r="AD914" i="2" s="1"/>
  <c r="AD915" i="2" s="1"/>
  <c r="AD916" i="2" s="1"/>
  <c r="AD917" i="2" s="1"/>
  <c r="AD918" i="2" s="1"/>
  <c r="AD919" i="2" s="1"/>
  <c r="AD920" i="2" s="1"/>
  <c r="AD921" i="2" s="1"/>
  <c r="AD922" i="2" s="1"/>
  <c r="AD923" i="2" s="1"/>
  <c r="AD924" i="2" s="1"/>
  <c r="AD925" i="2" s="1"/>
  <c r="AD926" i="2" s="1"/>
  <c r="AD927" i="2" s="1"/>
  <c r="AD928" i="2" s="1"/>
  <c r="AD929" i="2" s="1"/>
  <c r="AD930" i="2" s="1"/>
  <c r="AD931" i="2" s="1"/>
  <c r="AD932" i="2" s="1"/>
  <c r="AD933" i="2" s="1"/>
  <c r="AD934" i="2" s="1"/>
  <c r="AD935" i="2" s="1"/>
  <c r="AD936" i="2" s="1"/>
  <c r="AD937" i="2" s="1"/>
  <c r="AD938" i="2" s="1"/>
  <c r="AD939" i="2" s="1"/>
  <c r="AD940" i="2" s="1"/>
  <c r="AD941" i="2" s="1"/>
  <c r="AD942" i="2" s="1"/>
  <c r="AD943" i="2" s="1"/>
  <c r="AD944" i="2" s="1"/>
  <c r="AD945" i="2" s="1"/>
  <c r="AD946" i="2" s="1"/>
  <c r="AD947" i="2" s="1"/>
  <c r="AD948" i="2" s="1"/>
  <c r="AD949" i="2" s="1"/>
  <c r="AD950" i="2" s="1"/>
  <c r="AD951" i="2" s="1"/>
  <c r="AD952" i="2" s="1"/>
  <c r="AD953" i="2" s="1"/>
  <c r="AD954" i="2" s="1"/>
  <c r="AD955" i="2" s="1"/>
  <c r="AD956" i="2" s="1"/>
  <c r="AD957" i="2" s="1"/>
  <c r="AD958" i="2" s="1"/>
  <c r="AD959" i="2" s="1"/>
  <c r="AD960" i="2" s="1"/>
  <c r="AD961" i="2" s="1"/>
  <c r="AD962" i="2" s="1"/>
  <c r="AD963" i="2" s="1"/>
  <c r="AD964" i="2" s="1"/>
  <c r="AD965" i="2" s="1"/>
  <c r="AD966" i="2" s="1"/>
  <c r="AD967" i="2" s="1"/>
  <c r="AD968" i="2" s="1"/>
  <c r="AD969" i="2" s="1"/>
  <c r="AD970" i="2" s="1"/>
  <c r="AD971" i="2" s="1"/>
  <c r="AD972" i="2" s="1"/>
  <c r="AD973" i="2" s="1"/>
  <c r="AD974" i="2" s="1"/>
  <c r="AD975" i="2" s="1"/>
  <c r="AD976" i="2" s="1"/>
  <c r="AD977" i="2" s="1"/>
  <c r="AD978" i="2" s="1"/>
  <c r="AD979" i="2" s="1"/>
  <c r="AD980" i="2" s="1"/>
  <c r="AD981" i="2" s="1"/>
  <c r="AD982" i="2" s="1"/>
  <c r="AD983" i="2" s="1"/>
  <c r="AD984" i="2" s="1"/>
  <c r="AD985" i="2" s="1"/>
  <c r="AD986" i="2" s="1"/>
  <c r="AD987" i="2" s="1"/>
  <c r="AD988" i="2" s="1"/>
  <c r="AD989" i="2" s="1"/>
  <c r="AD990" i="2" s="1"/>
  <c r="AD991" i="2" s="1"/>
  <c r="AD992" i="2" s="1"/>
  <c r="AD993" i="2" s="1"/>
  <c r="AD994" i="2" s="1"/>
  <c r="AD995" i="2" s="1"/>
  <c r="AD996" i="2" s="1"/>
  <c r="AD997" i="2" s="1"/>
  <c r="AD998" i="2" s="1"/>
  <c r="AD999" i="2" s="1"/>
  <c r="AD1000" i="2" s="1"/>
  <c r="AD1001" i="2" s="1"/>
  <c r="AD1002" i="2" s="1"/>
  <c r="AD1003" i="2" s="1"/>
  <c r="AD1004" i="2" s="1"/>
  <c r="AD1005" i="2" s="1"/>
  <c r="AD1006" i="2" s="1"/>
  <c r="AD1007" i="2" s="1"/>
  <c r="AD1008" i="2" s="1"/>
  <c r="AD1009" i="2" s="1"/>
  <c r="AD1010" i="2" s="1"/>
  <c r="AD1011" i="2" s="1"/>
  <c r="AD1012" i="2" s="1"/>
  <c r="AD1013" i="2" s="1"/>
  <c r="AD1014" i="2" s="1"/>
  <c r="AD1015" i="2" s="1"/>
  <c r="AD1016" i="2" s="1"/>
  <c r="AD1017" i="2" s="1"/>
  <c r="AD1018" i="2" s="1"/>
  <c r="AD1019" i="2" s="1"/>
  <c r="AD1020" i="2" s="1"/>
  <c r="AD1021" i="2" s="1"/>
  <c r="AD1022" i="2" s="1"/>
  <c r="AD1023" i="2" s="1"/>
  <c r="AD1024" i="2" s="1"/>
  <c r="AD1025" i="2" s="1"/>
  <c r="AD1026" i="2" s="1"/>
  <c r="AD1027" i="2" s="1"/>
  <c r="AD1028" i="2" s="1"/>
  <c r="AD1029" i="2" s="1"/>
  <c r="AD1030" i="2" s="1"/>
  <c r="AD1031" i="2" s="1"/>
  <c r="AD1032" i="2" s="1"/>
  <c r="AD1033" i="2" s="1"/>
  <c r="AD1034" i="2" s="1"/>
  <c r="AD1035" i="2" s="1"/>
  <c r="AD1036" i="2" s="1"/>
  <c r="AD1037" i="2" s="1"/>
  <c r="AD1038" i="2" s="1"/>
  <c r="AD1039" i="2" s="1"/>
  <c r="AD1040" i="2" s="1"/>
  <c r="AD1041" i="2" s="1"/>
  <c r="AD1042" i="2" s="1"/>
  <c r="AD1043" i="2" s="1"/>
  <c r="AD1044" i="2" s="1"/>
  <c r="AD1045" i="2" s="1"/>
  <c r="AD1046" i="2" s="1"/>
  <c r="AD1047" i="2" s="1"/>
  <c r="AD1048" i="2" s="1"/>
  <c r="AD1049" i="2" s="1"/>
  <c r="AD1050" i="2" s="1"/>
  <c r="AD1051" i="2" s="1"/>
  <c r="AD1052" i="2" s="1"/>
  <c r="AD1053" i="2" s="1"/>
  <c r="AD1054" i="2" s="1"/>
  <c r="AD1055" i="2" s="1"/>
  <c r="AD1056" i="2" s="1"/>
  <c r="AD1057" i="2" s="1"/>
  <c r="AD1058" i="2" s="1"/>
  <c r="AD1059" i="2" s="1"/>
  <c r="AD1060" i="2" s="1"/>
  <c r="AD1061" i="2" s="1"/>
  <c r="AD1062" i="2" s="1"/>
  <c r="AD1063" i="2" s="1"/>
  <c r="AD1064" i="2" s="1"/>
  <c r="AD1065" i="2" s="1"/>
  <c r="AD1066" i="2" s="1"/>
  <c r="AD1067" i="2" s="1"/>
  <c r="AD1068" i="2" s="1"/>
  <c r="AD1069" i="2" s="1"/>
  <c r="AD1070" i="2" s="1"/>
  <c r="AD1071" i="2" s="1"/>
  <c r="AD1072" i="2" s="1"/>
  <c r="AD1073" i="2" s="1"/>
  <c r="AD1074" i="2" s="1"/>
  <c r="AD1075" i="2" s="1"/>
  <c r="AD1076" i="2" s="1"/>
  <c r="AD1077" i="2" s="1"/>
  <c r="AD1078" i="2" s="1"/>
  <c r="AD1079" i="2" s="1"/>
  <c r="AD1080" i="2" s="1"/>
  <c r="AD1081" i="2" s="1"/>
  <c r="AD1082" i="2" s="1"/>
  <c r="AD1083" i="2" s="1"/>
  <c r="AD1084" i="2" s="1"/>
  <c r="AD1085" i="2" s="1"/>
  <c r="AD1086" i="2" s="1"/>
  <c r="AD1087" i="2" s="1"/>
  <c r="AD1088" i="2" s="1"/>
  <c r="AD1089" i="2" s="1"/>
  <c r="AD1090" i="2" s="1"/>
  <c r="AD1091" i="2" s="1"/>
  <c r="AD1092" i="2" s="1"/>
  <c r="AD1093" i="2" s="1"/>
  <c r="AD1094" i="2" s="1"/>
  <c r="AD1095" i="2" s="1"/>
  <c r="AD1096" i="2" s="1"/>
  <c r="AD1097" i="2" s="1"/>
  <c r="AD1098" i="2" s="1"/>
  <c r="AD1099" i="2" s="1"/>
  <c r="AD1100" i="2" s="1"/>
  <c r="AD1101" i="2" s="1"/>
  <c r="AD1102" i="2" s="1"/>
  <c r="AD1103" i="2" s="1"/>
  <c r="AD1104" i="2" s="1"/>
  <c r="AD1105" i="2" s="1"/>
  <c r="AD1106" i="2" s="1"/>
  <c r="AD1107" i="2" s="1"/>
  <c r="AD1108" i="2" s="1"/>
  <c r="AD1109" i="2" s="1"/>
  <c r="AD1110" i="2" s="1"/>
  <c r="AD1111" i="2" s="1"/>
  <c r="AD1112" i="2" s="1"/>
  <c r="AD1113" i="2" s="1"/>
  <c r="AD1114" i="2" s="1"/>
  <c r="AD1115" i="2" s="1"/>
  <c r="AD1116" i="2" s="1"/>
  <c r="AD1117" i="2" s="1"/>
  <c r="AD1118" i="2" s="1"/>
  <c r="AD1119" i="2" s="1"/>
  <c r="AD1120" i="2" s="1"/>
  <c r="AD1121" i="2" s="1"/>
  <c r="AD1122" i="2" s="1"/>
  <c r="AD1123" i="2" s="1"/>
  <c r="AD1124" i="2" s="1"/>
  <c r="AD1125" i="2" s="1"/>
  <c r="AD1126" i="2" s="1"/>
  <c r="AD1127" i="2" s="1"/>
  <c r="AD1128" i="2" s="1"/>
  <c r="AD1129" i="2" s="1"/>
  <c r="AD1130" i="2" s="1"/>
  <c r="AD1131" i="2" s="1"/>
  <c r="AD1132" i="2" s="1"/>
  <c r="AD1133" i="2" s="1"/>
  <c r="AD1134" i="2" s="1"/>
  <c r="AD1135" i="2" s="1"/>
  <c r="AD1136" i="2" s="1"/>
  <c r="AD1137" i="2" s="1"/>
  <c r="AD1138" i="2" s="1"/>
  <c r="AD1139" i="2" s="1"/>
  <c r="AD1140" i="2" s="1"/>
  <c r="AD1141" i="2" s="1"/>
  <c r="AD1142" i="2" s="1"/>
  <c r="AD1143" i="2" s="1"/>
  <c r="AD1144" i="2" s="1"/>
  <c r="AD1145" i="2" s="1"/>
  <c r="AD1146" i="2" s="1"/>
  <c r="AD1147" i="2" s="1"/>
  <c r="AD1148" i="2" s="1"/>
  <c r="AD1149" i="2" s="1"/>
  <c r="AD1150" i="2" s="1"/>
  <c r="AD1151" i="2" s="1"/>
  <c r="AD1152" i="2" s="1"/>
  <c r="AD1153" i="2" s="1"/>
  <c r="AD1154" i="2" s="1"/>
  <c r="AD1155" i="2" s="1"/>
  <c r="AD1156" i="2" s="1"/>
  <c r="AD1157" i="2" s="1"/>
  <c r="AD1158" i="2" s="1"/>
  <c r="AD1159" i="2" s="1"/>
  <c r="AD1160" i="2" s="1"/>
  <c r="AD1161" i="2" s="1"/>
  <c r="AD1162" i="2" s="1"/>
  <c r="AD1163" i="2" s="1"/>
  <c r="AD1164" i="2" s="1"/>
  <c r="AD1165" i="2" s="1"/>
  <c r="AD1166" i="2" s="1"/>
  <c r="AD1167" i="2" s="1"/>
  <c r="AD1168" i="2" s="1"/>
  <c r="AD1169" i="2" s="1"/>
  <c r="AD1170" i="2" s="1"/>
  <c r="AD1171" i="2" s="1"/>
  <c r="AD1172" i="2" s="1"/>
  <c r="AD1173" i="2" s="1"/>
  <c r="AD1174" i="2" s="1"/>
  <c r="AD1175" i="2" s="1"/>
  <c r="AD1176" i="2" s="1"/>
  <c r="AD1177" i="2" s="1"/>
  <c r="AD1178" i="2" s="1"/>
  <c r="AD1179" i="2" s="1"/>
  <c r="AD1180" i="2" s="1"/>
  <c r="AD1181" i="2" s="1"/>
  <c r="AD1182" i="2" s="1"/>
  <c r="AD1183" i="2" s="1"/>
  <c r="AD1184" i="2" s="1"/>
  <c r="AD1185" i="2" s="1"/>
  <c r="AD1186" i="2" s="1"/>
  <c r="AD1187" i="2" s="1"/>
  <c r="AD1188" i="2" s="1"/>
  <c r="AD1189" i="2" s="1"/>
  <c r="AD1190" i="2" s="1"/>
  <c r="AD1191" i="2" s="1"/>
  <c r="AD1192" i="2" s="1"/>
  <c r="AD1193" i="2" s="1"/>
  <c r="AD1194" i="2" s="1"/>
  <c r="AD1195" i="2" s="1"/>
  <c r="AD1196" i="2" s="1"/>
  <c r="AD1197" i="2" s="1"/>
  <c r="AD1198" i="2" s="1"/>
  <c r="AD1199" i="2" s="1"/>
  <c r="AD1200" i="2" s="1"/>
  <c r="AD1201" i="2" s="1"/>
  <c r="AD1202" i="2" s="1"/>
  <c r="AD1203" i="2" s="1"/>
  <c r="AD1204" i="2" s="1"/>
  <c r="AD1205" i="2" s="1"/>
  <c r="AD1206" i="2" s="1"/>
  <c r="AD1207" i="2" s="1"/>
  <c r="AD1208" i="2" s="1"/>
  <c r="AD1209" i="2" s="1"/>
  <c r="AD1210" i="2" s="1"/>
  <c r="AD1211" i="2" s="1"/>
  <c r="AD1212" i="2" s="1"/>
  <c r="AD1213" i="2" s="1"/>
  <c r="AD1214" i="2" s="1"/>
  <c r="AD1215" i="2" s="1"/>
  <c r="AD1216" i="2" s="1"/>
  <c r="AD1217" i="2" s="1"/>
  <c r="AD1218" i="2" s="1"/>
  <c r="AD1219" i="2" s="1"/>
  <c r="AD1220" i="2" s="1"/>
  <c r="AD1221" i="2" s="1"/>
  <c r="AD1222" i="2" s="1"/>
  <c r="AD1223" i="2" s="1"/>
  <c r="AD1224" i="2" s="1"/>
  <c r="AD1225" i="2" s="1"/>
  <c r="AD1226" i="2" s="1"/>
  <c r="AD1227" i="2" s="1"/>
  <c r="AD1228" i="2" s="1"/>
  <c r="AD1229" i="2" s="1"/>
  <c r="AD1230" i="2" s="1"/>
  <c r="AD1231" i="2" s="1"/>
  <c r="AD1232" i="2" s="1"/>
  <c r="AD1233" i="2" s="1"/>
  <c r="AD1234" i="2" s="1"/>
  <c r="AD1235" i="2" s="1"/>
  <c r="AD1236" i="2" s="1"/>
  <c r="AD1237" i="2" s="1"/>
  <c r="AD1238" i="2" s="1"/>
  <c r="AD1239" i="2" s="1"/>
  <c r="AD1240" i="2" s="1"/>
  <c r="AD1241" i="2" s="1"/>
  <c r="AD1242" i="2" s="1"/>
  <c r="AD1243" i="2" s="1"/>
  <c r="AD1244" i="2" s="1"/>
  <c r="AD1245" i="2" s="1"/>
  <c r="AD1246" i="2" s="1"/>
  <c r="AD1247" i="2" s="1"/>
  <c r="AD1248" i="2" s="1"/>
  <c r="AD1249" i="2" s="1"/>
  <c r="AD1250" i="2" s="1"/>
  <c r="AD1251" i="2" s="1"/>
  <c r="AD1252" i="2" s="1"/>
  <c r="AD1253" i="2" s="1"/>
  <c r="AD1254" i="2" s="1"/>
  <c r="AD1255" i="2" s="1"/>
  <c r="AD1256" i="2" s="1"/>
  <c r="AD1257" i="2" s="1"/>
  <c r="AD1258" i="2" s="1"/>
  <c r="AD1259" i="2" s="1"/>
  <c r="AD1260" i="2" s="1"/>
  <c r="AD1261" i="2" s="1"/>
  <c r="AD1262" i="2" s="1"/>
  <c r="AD1263" i="2" s="1"/>
  <c r="AD1264" i="2" s="1"/>
  <c r="AD1265" i="2" s="1"/>
  <c r="AD1266" i="2" s="1"/>
  <c r="AD1267" i="2" s="1"/>
  <c r="AD1268" i="2" s="1"/>
  <c r="AD1269" i="2" s="1"/>
  <c r="AD1270" i="2" s="1"/>
  <c r="AD1271" i="2" s="1"/>
  <c r="AD1272" i="2" s="1"/>
  <c r="AD1273" i="2" s="1"/>
  <c r="AD1274" i="2" s="1"/>
  <c r="AD1275" i="2" s="1"/>
  <c r="AD1276" i="2" s="1"/>
  <c r="AD1277" i="2" s="1"/>
  <c r="AD1278" i="2" s="1"/>
  <c r="AD1279" i="2" s="1"/>
  <c r="AD1280" i="2" s="1"/>
  <c r="AD1281" i="2" s="1"/>
  <c r="AD1282" i="2" s="1"/>
  <c r="AD1283" i="2" s="1"/>
  <c r="AD1284" i="2" s="1"/>
  <c r="AD1285" i="2" s="1"/>
  <c r="AD1286" i="2" s="1"/>
  <c r="AD1287" i="2" s="1"/>
  <c r="AD1288" i="2" s="1"/>
  <c r="AD1289" i="2" s="1"/>
  <c r="AD1290" i="2" s="1"/>
  <c r="AD1291" i="2" s="1"/>
  <c r="AD1292" i="2" s="1"/>
  <c r="AD1293" i="2" s="1"/>
  <c r="AD1294" i="2" s="1"/>
  <c r="AD1295" i="2" s="1"/>
  <c r="AD1296" i="2" s="1"/>
  <c r="AD1297" i="2" s="1"/>
  <c r="AD1298" i="2" s="1"/>
  <c r="AD1299" i="2" s="1"/>
  <c r="AD1300" i="2" s="1"/>
  <c r="AD1301" i="2" s="1"/>
  <c r="AD1302" i="2" s="1"/>
  <c r="AD1303" i="2" s="1"/>
  <c r="AD1304" i="2" s="1"/>
  <c r="AD1305" i="2" s="1"/>
  <c r="AD1306" i="2" s="1"/>
  <c r="AD1307" i="2" s="1"/>
  <c r="AD1308" i="2" s="1"/>
  <c r="AD1309" i="2" s="1"/>
  <c r="AD1310" i="2" s="1"/>
  <c r="AD1311" i="2" s="1"/>
  <c r="AD1312" i="2" s="1"/>
  <c r="AD1313" i="2" s="1"/>
  <c r="AD1314" i="2" s="1"/>
  <c r="AD1315" i="2" s="1"/>
  <c r="AD1316" i="2" s="1"/>
  <c r="AD1317" i="2" s="1"/>
  <c r="AD1318" i="2" s="1"/>
  <c r="AD1319" i="2" s="1"/>
  <c r="AD1320" i="2" s="1"/>
  <c r="AD1321" i="2" s="1"/>
  <c r="AD1322" i="2" s="1"/>
  <c r="AD1323" i="2" s="1"/>
  <c r="AD1324" i="2" s="1"/>
  <c r="AD1325" i="2" s="1"/>
  <c r="AD1326" i="2" s="1"/>
  <c r="AD1327" i="2" s="1"/>
  <c r="AD1328" i="2" s="1"/>
  <c r="AD1329" i="2" s="1"/>
  <c r="AD1330" i="2" s="1"/>
  <c r="AD1331" i="2" s="1"/>
  <c r="AD1332" i="2" s="1"/>
  <c r="AD1333" i="2" s="1"/>
  <c r="AD1334" i="2" s="1"/>
  <c r="AD1335" i="2" s="1"/>
  <c r="AD1336" i="2" s="1"/>
  <c r="AD1337" i="2" s="1"/>
  <c r="AD1338" i="2" s="1"/>
  <c r="AD1339" i="2" s="1"/>
  <c r="AD1340" i="2" s="1"/>
  <c r="AD1341" i="2" s="1"/>
  <c r="AD1342" i="2" s="1"/>
  <c r="AD1343" i="2" s="1"/>
  <c r="AD1344" i="2" s="1"/>
  <c r="AD1345" i="2" s="1"/>
  <c r="AD1346" i="2" s="1"/>
  <c r="AD1347" i="2" s="1"/>
  <c r="AD1348" i="2" s="1"/>
  <c r="AD1349" i="2" s="1"/>
  <c r="AD1350" i="2" s="1"/>
  <c r="AD1351" i="2" s="1"/>
  <c r="AD1352" i="2" s="1"/>
  <c r="AD1353" i="2" s="1"/>
  <c r="AD1354" i="2" s="1"/>
  <c r="AD1355" i="2" s="1"/>
  <c r="AD1356" i="2" s="1"/>
  <c r="AD1357" i="2" s="1"/>
  <c r="AD1358" i="2" s="1"/>
  <c r="AD1359" i="2" s="1"/>
  <c r="AD1360" i="2" s="1"/>
  <c r="AD1361" i="2" s="1"/>
  <c r="AD1362" i="2" s="1"/>
  <c r="AD1363" i="2" s="1"/>
  <c r="AD1364" i="2" s="1"/>
  <c r="AD1365" i="2" s="1"/>
  <c r="AD1366" i="2" s="1"/>
  <c r="AD1367" i="2" s="1"/>
  <c r="AD1368" i="2" s="1"/>
  <c r="AD1369" i="2" s="1"/>
  <c r="AD1370" i="2" s="1"/>
  <c r="AD1371" i="2" s="1"/>
  <c r="AD1372" i="2" s="1"/>
  <c r="AD1373" i="2" s="1"/>
  <c r="AD1374" i="2" s="1"/>
  <c r="AD1375" i="2" s="1"/>
  <c r="AD1376" i="2" s="1"/>
  <c r="AD1377" i="2" s="1"/>
  <c r="AD1378" i="2" s="1"/>
  <c r="AD1379" i="2" s="1"/>
  <c r="AD1380" i="2" s="1"/>
  <c r="AD1381" i="2" s="1"/>
  <c r="AD1382" i="2" s="1"/>
  <c r="AD1383" i="2" s="1"/>
  <c r="AD1384" i="2" s="1"/>
  <c r="AD1385" i="2" s="1"/>
  <c r="AD1386" i="2" s="1"/>
  <c r="AD1387" i="2" s="1"/>
  <c r="AD1388" i="2" s="1"/>
  <c r="AD1389" i="2" s="1"/>
  <c r="AD1390" i="2" s="1"/>
  <c r="AD1391" i="2" s="1"/>
  <c r="AD1392" i="2" s="1"/>
  <c r="AD1393" i="2" s="1"/>
  <c r="AD1394" i="2" s="1"/>
  <c r="AD1395" i="2" s="1"/>
  <c r="AD1396" i="2" s="1"/>
  <c r="AD1397" i="2" s="1"/>
  <c r="AD1398" i="2" s="1"/>
  <c r="AD1399" i="2" s="1"/>
  <c r="AD1400" i="2" s="1"/>
  <c r="AD1401" i="2" s="1"/>
  <c r="AD1402" i="2" s="1"/>
  <c r="AD1403" i="2" s="1"/>
  <c r="AD1404" i="2" s="1"/>
  <c r="AD1405" i="2" s="1"/>
  <c r="AD1406" i="2" s="1"/>
  <c r="AD1407" i="2" s="1"/>
  <c r="AD1408" i="2" s="1"/>
  <c r="AD1409" i="2" s="1"/>
  <c r="AD1410" i="2" s="1"/>
  <c r="AD1411" i="2" s="1"/>
  <c r="AD1412" i="2" s="1"/>
  <c r="AD1413" i="2" s="1"/>
  <c r="AD1414" i="2" s="1"/>
  <c r="AD1415" i="2" s="1"/>
  <c r="AD1416" i="2" s="1"/>
  <c r="AD1417" i="2" s="1"/>
  <c r="AD1418" i="2" s="1"/>
  <c r="AD1419" i="2" s="1"/>
  <c r="AD1420" i="2" s="1"/>
  <c r="AD1421" i="2" s="1"/>
  <c r="AD1422" i="2" s="1"/>
  <c r="AD1423" i="2" s="1"/>
  <c r="AD1424" i="2" s="1"/>
  <c r="AD1425" i="2" s="1"/>
  <c r="AD1426" i="2" s="1"/>
  <c r="AD1427" i="2" s="1"/>
  <c r="AD1428" i="2" s="1"/>
  <c r="AD1429" i="2" s="1"/>
  <c r="AD1430" i="2" s="1"/>
  <c r="AD1431" i="2" s="1"/>
  <c r="AD1432" i="2" s="1"/>
  <c r="AD1433" i="2" s="1"/>
  <c r="AD1434" i="2" s="1"/>
  <c r="AD1435" i="2" s="1"/>
  <c r="AD1436" i="2" s="1"/>
  <c r="AD1437" i="2" s="1"/>
  <c r="AD1438" i="2" s="1"/>
  <c r="AD1439" i="2" s="1"/>
  <c r="AD1440" i="2" s="1"/>
  <c r="AD1441" i="2" s="1"/>
  <c r="AD1442" i="2" s="1"/>
  <c r="AD1443" i="2" s="1"/>
  <c r="AD1444" i="2" s="1"/>
  <c r="AD1445" i="2" s="1"/>
  <c r="AD1446" i="2" s="1"/>
  <c r="AD1447" i="2" s="1"/>
  <c r="AD1448" i="2" s="1"/>
  <c r="AD1449" i="2" s="1"/>
  <c r="AD1450" i="2" s="1"/>
  <c r="AD1451" i="2" s="1"/>
  <c r="AD1452" i="2" s="1"/>
  <c r="AD1453" i="2" s="1"/>
  <c r="AD1454" i="2" s="1"/>
  <c r="AD1455" i="2" s="1"/>
  <c r="AD1456" i="2" s="1"/>
  <c r="AD1457" i="2" s="1"/>
  <c r="AD1458" i="2" s="1"/>
  <c r="AD1459" i="2" s="1"/>
  <c r="AD1460" i="2" s="1"/>
  <c r="AD1461" i="2" s="1"/>
  <c r="AD1462" i="2" s="1"/>
  <c r="AD1463" i="2" s="1"/>
  <c r="AD1464" i="2" s="1"/>
  <c r="AD1465" i="2" s="1"/>
  <c r="AD1466" i="2" s="1"/>
  <c r="AD1467" i="2" s="1"/>
  <c r="AD1468" i="2" s="1"/>
  <c r="AD1469" i="2" s="1"/>
  <c r="AD1470" i="2" s="1"/>
  <c r="AD1471" i="2" s="1"/>
  <c r="AD1472" i="2" s="1"/>
  <c r="AD1473" i="2" s="1"/>
  <c r="AD1474" i="2" s="1"/>
  <c r="AD1475" i="2" s="1"/>
  <c r="AD1476" i="2" s="1"/>
  <c r="AD1477" i="2" s="1"/>
  <c r="AD1478" i="2" s="1"/>
  <c r="AD1479" i="2" s="1"/>
  <c r="AD1480" i="2" s="1"/>
  <c r="AD1481" i="2" s="1"/>
  <c r="AD1482" i="2" s="1"/>
  <c r="AD1483" i="2" s="1"/>
  <c r="AD1484" i="2" s="1"/>
  <c r="AD1485" i="2" s="1"/>
  <c r="AD1486" i="2" s="1"/>
  <c r="AD1487" i="2" s="1"/>
  <c r="AD1488" i="2" s="1"/>
  <c r="AD1489" i="2" s="1"/>
  <c r="AD1490" i="2" s="1"/>
  <c r="AD1491" i="2" s="1"/>
  <c r="AD1492" i="2" s="1"/>
  <c r="AD1493" i="2" s="1"/>
  <c r="AD1494" i="2" s="1"/>
  <c r="AD1495" i="2" s="1"/>
  <c r="AD1496" i="2" s="1"/>
  <c r="AD1497" i="2" s="1"/>
  <c r="AD1498" i="2" s="1"/>
  <c r="AD1499" i="2" s="1"/>
  <c r="AD1500" i="2" s="1"/>
  <c r="AD1501" i="2" s="1"/>
  <c r="AD1502" i="2" s="1"/>
  <c r="AD1503" i="2" s="1"/>
  <c r="AD1504" i="2" s="1"/>
  <c r="AD1505" i="2" s="1"/>
  <c r="AD1506" i="2" s="1"/>
  <c r="AD1507" i="2" s="1"/>
  <c r="AD1508" i="2" s="1"/>
  <c r="AD1509" i="2" s="1"/>
  <c r="AD1510" i="2" s="1"/>
  <c r="AD1511" i="2" s="1"/>
  <c r="AD1512" i="2" s="1"/>
  <c r="AD1513" i="2" s="1"/>
  <c r="AD1514" i="2" s="1"/>
  <c r="AD1515" i="2" s="1"/>
  <c r="AD1516" i="2" s="1"/>
  <c r="AD1517" i="2" s="1"/>
  <c r="AD1518" i="2" s="1"/>
  <c r="AD1519" i="2" s="1"/>
  <c r="AD1520" i="2" s="1"/>
  <c r="AD1521" i="2" s="1"/>
  <c r="AD1522" i="2" s="1"/>
  <c r="AD1523" i="2" s="1"/>
  <c r="AD1524" i="2" s="1"/>
  <c r="AD1525" i="2" s="1"/>
  <c r="AD1526" i="2" s="1"/>
  <c r="AD1527" i="2" s="1"/>
  <c r="AD1528" i="2" s="1"/>
  <c r="AD1529" i="2" s="1"/>
  <c r="AD1530" i="2" s="1"/>
  <c r="AD1531" i="2" s="1"/>
  <c r="AD1532" i="2" s="1"/>
  <c r="AD1533" i="2" s="1"/>
  <c r="AD1534" i="2" s="1"/>
  <c r="AD1535" i="2" s="1"/>
  <c r="AD1536" i="2" s="1"/>
  <c r="AD1537" i="2" s="1"/>
  <c r="AD1538" i="2" s="1"/>
  <c r="AD1539" i="2" s="1"/>
  <c r="AD1540" i="2" s="1"/>
  <c r="AD1541" i="2" s="1"/>
  <c r="AD1542" i="2" s="1"/>
  <c r="AD1543" i="2" s="1"/>
  <c r="AD1544" i="2" s="1"/>
  <c r="AD1545" i="2" s="1"/>
  <c r="AD1546" i="2" s="1"/>
  <c r="AD1547" i="2" s="1"/>
  <c r="AD1548" i="2" s="1"/>
  <c r="AD1549" i="2" s="1"/>
  <c r="AD1550" i="2" s="1"/>
  <c r="AD1551" i="2" s="1"/>
  <c r="AD1552" i="2" s="1"/>
  <c r="AD1553" i="2" s="1"/>
  <c r="AD1554" i="2" s="1"/>
  <c r="AD1555" i="2" s="1"/>
  <c r="AD1556" i="2" s="1"/>
  <c r="AD1557" i="2" s="1"/>
  <c r="AD1558" i="2" s="1"/>
  <c r="AD1559" i="2" s="1"/>
  <c r="AD1560" i="2" s="1"/>
  <c r="AD1561" i="2" s="1"/>
  <c r="AD1562" i="2" s="1"/>
  <c r="AD1563" i="2" s="1"/>
  <c r="AD1564" i="2" s="1"/>
  <c r="AD1565" i="2" s="1"/>
  <c r="AD1566" i="2" s="1"/>
  <c r="AD1567" i="2" s="1"/>
  <c r="AD1568" i="2" s="1"/>
  <c r="AD1569" i="2" s="1"/>
  <c r="AD1570" i="2" s="1"/>
  <c r="AD1571" i="2" s="1"/>
  <c r="AD1572" i="2" s="1"/>
  <c r="AD1573" i="2" s="1"/>
  <c r="AD1574" i="2" s="1"/>
  <c r="AD1575" i="2" s="1"/>
  <c r="AD1576" i="2" s="1"/>
  <c r="AD1577" i="2" s="1"/>
  <c r="AD1578" i="2" s="1"/>
  <c r="AD1579" i="2" s="1"/>
  <c r="AD1580" i="2" s="1"/>
  <c r="AD1581" i="2" s="1"/>
  <c r="AD1582" i="2" s="1"/>
  <c r="AD1583" i="2" s="1"/>
  <c r="AD1584" i="2" s="1"/>
  <c r="AD1585" i="2" s="1"/>
  <c r="AD1586" i="2" s="1"/>
  <c r="AD1587" i="2" s="1"/>
  <c r="AD1588" i="2" s="1"/>
  <c r="AD1589" i="2" s="1"/>
  <c r="AD1590" i="2" s="1"/>
  <c r="AD1591" i="2" s="1"/>
  <c r="AD1592" i="2" s="1"/>
  <c r="AD1593" i="2" s="1"/>
  <c r="AD1594" i="2" s="1"/>
  <c r="AD1595" i="2" s="1"/>
  <c r="AD1596" i="2" s="1"/>
  <c r="AD1597" i="2" s="1"/>
  <c r="AD1598" i="2" s="1"/>
  <c r="AD1599" i="2" s="1"/>
  <c r="AD1600" i="2" s="1"/>
  <c r="AD1601" i="2" s="1"/>
  <c r="AD1602" i="2" s="1"/>
  <c r="AD1603" i="2" s="1"/>
  <c r="AD1604" i="2" s="1"/>
  <c r="AD1605" i="2" s="1"/>
  <c r="AD1606" i="2" s="1"/>
  <c r="AD1607" i="2" s="1"/>
  <c r="AD1608" i="2" s="1"/>
  <c r="AD1609" i="2" s="1"/>
  <c r="AD1610" i="2" s="1"/>
  <c r="AD1611" i="2" s="1"/>
  <c r="AD1612" i="2" s="1"/>
  <c r="AD1613" i="2" s="1"/>
  <c r="AD1614" i="2" s="1"/>
  <c r="AD1615" i="2" s="1"/>
  <c r="AD1616" i="2" s="1"/>
  <c r="AD1617" i="2" s="1"/>
  <c r="AD1618" i="2" s="1"/>
  <c r="AD1619" i="2" s="1"/>
  <c r="AD1620" i="2" s="1"/>
  <c r="AD1621" i="2" s="1"/>
  <c r="AD1622" i="2" s="1"/>
  <c r="AD1623" i="2" s="1"/>
  <c r="AD1624" i="2" s="1"/>
  <c r="AD1625" i="2" s="1"/>
  <c r="AD1626" i="2" s="1"/>
  <c r="AD1627" i="2" s="1"/>
  <c r="AD1628" i="2" s="1"/>
  <c r="AD1629" i="2" s="1"/>
  <c r="AD1630" i="2" s="1"/>
  <c r="AD1631" i="2" s="1"/>
  <c r="AD1632" i="2" s="1"/>
  <c r="AD1633" i="2" s="1"/>
  <c r="AD1634" i="2" s="1"/>
  <c r="AD1635" i="2" s="1"/>
  <c r="AD1636" i="2" s="1"/>
  <c r="AD1637" i="2" s="1"/>
  <c r="AD1638" i="2" s="1"/>
  <c r="AD1639" i="2" s="1"/>
  <c r="AD1640" i="2" s="1"/>
  <c r="AD1641" i="2" s="1"/>
  <c r="AD1642" i="2" s="1"/>
  <c r="AD1643" i="2" s="1"/>
  <c r="AD1644" i="2" s="1"/>
  <c r="AD1645" i="2" s="1"/>
  <c r="AD1646" i="2" s="1"/>
  <c r="AD1647" i="2" s="1"/>
  <c r="AD1648" i="2" s="1"/>
  <c r="AD1649" i="2" s="1"/>
  <c r="AD1650" i="2" s="1"/>
  <c r="AD1651" i="2" s="1"/>
  <c r="AD1652" i="2" s="1"/>
  <c r="AD1653" i="2" s="1"/>
  <c r="AD1654" i="2" s="1"/>
  <c r="AD1655" i="2" s="1"/>
  <c r="AD1656" i="2" s="1"/>
  <c r="AD1657" i="2" s="1"/>
  <c r="AD1658" i="2" s="1"/>
  <c r="AD1659" i="2" s="1"/>
  <c r="AD1660" i="2" s="1"/>
  <c r="AD1661" i="2" s="1"/>
  <c r="AD1662" i="2" s="1"/>
  <c r="AD1663" i="2" s="1"/>
  <c r="AD1664" i="2" s="1"/>
  <c r="AD1665" i="2" s="1"/>
  <c r="AD1666" i="2" s="1"/>
  <c r="AD1667" i="2" s="1"/>
  <c r="AD1668" i="2" s="1"/>
  <c r="AD1669" i="2" s="1"/>
  <c r="AD1670" i="2" s="1"/>
  <c r="AD1671" i="2" s="1"/>
  <c r="AD1672" i="2" s="1"/>
  <c r="AD1673" i="2" s="1"/>
  <c r="AD1674" i="2" s="1"/>
  <c r="AD1675" i="2" s="1"/>
  <c r="AD1676" i="2" s="1"/>
  <c r="AD1677" i="2" s="1"/>
  <c r="AD1678" i="2" s="1"/>
  <c r="AD1679" i="2" s="1"/>
  <c r="AD1680" i="2" s="1"/>
  <c r="AD1681" i="2" s="1"/>
  <c r="AD1682" i="2" s="1"/>
  <c r="AD1683" i="2" s="1"/>
  <c r="AD1684" i="2" s="1"/>
  <c r="AD1685" i="2" s="1"/>
  <c r="AD1686" i="2" s="1"/>
  <c r="AD1687" i="2" s="1"/>
  <c r="AD1688" i="2" s="1"/>
  <c r="AD1689" i="2" s="1"/>
  <c r="AD1690" i="2" s="1"/>
  <c r="AD1691" i="2" s="1"/>
  <c r="AD1692" i="2" s="1"/>
  <c r="AD1693" i="2" s="1"/>
  <c r="AD1694" i="2" s="1"/>
  <c r="AD1695" i="2" s="1"/>
  <c r="AD1696" i="2" s="1"/>
  <c r="AD1697" i="2" s="1"/>
  <c r="AD1698" i="2" s="1"/>
  <c r="AD1699" i="2" s="1"/>
  <c r="AD1700" i="2" s="1"/>
  <c r="AD1701" i="2" s="1"/>
  <c r="AD1702" i="2" s="1"/>
  <c r="AD1703" i="2" s="1"/>
  <c r="AD1704" i="2" s="1"/>
  <c r="AD1705" i="2" s="1"/>
  <c r="AD1706" i="2" s="1"/>
  <c r="AD1707" i="2" s="1"/>
  <c r="AD1708" i="2" s="1"/>
  <c r="AD1709" i="2" s="1"/>
  <c r="AD1710" i="2" s="1"/>
  <c r="AD1711" i="2" s="1"/>
  <c r="AD1712" i="2" s="1"/>
  <c r="AD1713" i="2" s="1"/>
  <c r="AD1714" i="2" s="1"/>
  <c r="AD1715" i="2" s="1"/>
  <c r="AD1716" i="2" s="1"/>
  <c r="AD1717" i="2" s="1"/>
  <c r="AD1718" i="2" s="1"/>
  <c r="AD1719" i="2" s="1"/>
  <c r="AD1720" i="2" s="1"/>
  <c r="AD1721" i="2" s="1"/>
  <c r="AD1722" i="2" s="1"/>
  <c r="AD1723" i="2" s="1"/>
  <c r="AD1724" i="2" s="1"/>
  <c r="AD1725" i="2" s="1"/>
  <c r="AD1726" i="2" s="1"/>
  <c r="AD1727" i="2" s="1"/>
  <c r="AD1728" i="2" s="1"/>
  <c r="AD1729" i="2" s="1"/>
  <c r="AD1730" i="2" s="1"/>
  <c r="AD1731" i="2" s="1"/>
  <c r="AD1732" i="2" s="1"/>
  <c r="AD1733" i="2" s="1"/>
  <c r="AD1734" i="2" s="1"/>
  <c r="AD1735" i="2" s="1"/>
  <c r="AD1736" i="2" s="1"/>
  <c r="AD1737" i="2" s="1"/>
  <c r="AD1738" i="2" s="1"/>
  <c r="AD1739" i="2" s="1"/>
  <c r="AD1740" i="2" s="1"/>
  <c r="AD1741" i="2" s="1"/>
  <c r="AD1742" i="2" s="1"/>
  <c r="AD1743" i="2" s="1"/>
  <c r="AD1744" i="2" s="1"/>
  <c r="AD1745" i="2" s="1"/>
  <c r="AD1746" i="2" s="1"/>
  <c r="AD1747" i="2" s="1"/>
  <c r="AD1748" i="2" s="1"/>
  <c r="AD1749" i="2" s="1"/>
  <c r="AD1750" i="2" s="1"/>
  <c r="AD1751" i="2" s="1"/>
  <c r="AD1752" i="2" s="1"/>
  <c r="AD1753" i="2" s="1"/>
  <c r="AD1754" i="2" s="1"/>
  <c r="AD1755" i="2" s="1"/>
  <c r="AD1756" i="2" s="1"/>
  <c r="AD1757" i="2" s="1"/>
  <c r="AD1758" i="2" s="1"/>
  <c r="AD1759" i="2" s="1"/>
  <c r="AD1760" i="2" s="1"/>
  <c r="AD1761" i="2" s="1"/>
  <c r="AD1762" i="2" s="1"/>
  <c r="AD1763" i="2" s="1"/>
  <c r="AD1764" i="2" s="1"/>
  <c r="AD1765" i="2" s="1"/>
  <c r="AD1766" i="2" s="1"/>
  <c r="AD1767" i="2" s="1"/>
  <c r="AD1768" i="2" s="1"/>
  <c r="AD1769" i="2" s="1"/>
  <c r="AD1770" i="2" s="1"/>
  <c r="AD1771" i="2" s="1"/>
  <c r="AD1772" i="2" s="1"/>
  <c r="AD1773" i="2" s="1"/>
  <c r="AD1774" i="2" s="1"/>
  <c r="AD1775" i="2" s="1"/>
  <c r="AD1776" i="2" s="1"/>
  <c r="AD1777" i="2" s="1"/>
  <c r="AD1778" i="2" s="1"/>
  <c r="AD1779" i="2" s="1"/>
  <c r="AD1780" i="2" s="1"/>
  <c r="AD1781" i="2" s="1"/>
  <c r="AD1782" i="2" s="1"/>
  <c r="AD1783" i="2" s="1"/>
  <c r="AD1784" i="2" s="1"/>
  <c r="AD1785" i="2" s="1"/>
  <c r="AD1786" i="2" s="1"/>
  <c r="AD1787" i="2" s="1"/>
  <c r="AD1788" i="2" s="1"/>
  <c r="AD1789" i="2" s="1"/>
  <c r="AD1790" i="2" s="1"/>
  <c r="AD1791" i="2" s="1"/>
  <c r="AD1792" i="2" s="1"/>
  <c r="AD1793" i="2" s="1"/>
  <c r="AD1794" i="2" s="1"/>
  <c r="AD1795" i="2" s="1"/>
  <c r="AD1796" i="2" s="1"/>
  <c r="AD1797" i="2" s="1"/>
  <c r="AD1798" i="2" s="1"/>
  <c r="AD1799" i="2" s="1"/>
  <c r="AD1800" i="2" s="1"/>
  <c r="AD1801" i="2" s="1"/>
  <c r="AD1802" i="2" s="1"/>
  <c r="AG26" i="2"/>
  <c r="AC26" i="2" s="1"/>
  <c r="AG24" i="2"/>
  <c r="AC24" i="2" s="1"/>
  <c r="AG30" i="2"/>
  <c r="AC30" i="2" s="1"/>
  <c r="AG28" i="2"/>
  <c r="AC28" i="2" s="1"/>
  <c r="BM6" i="2"/>
  <c r="BJ6" i="2" a="1"/>
  <c r="BJ6" i="2" s="1"/>
  <c r="BL6" i="2" s="1"/>
  <c r="BM8" i="2"/>
  <c r="BJ8" i="2" a="1"/>
  <c r="BJ8" i="2" s="1"/>
  <c r="BM10" i="2"/>
  <c r="AJ8" i="2"/>
  <c r="AK8" i="2"/>
  <c r="AC22" i="2"/>
  <c r="BJ16" i="2"/>
  <c r="AA19" i="2" s="1"/>
  <c r="V24" i="5"/>
  <c r="AR27" i="5" a="1"/>
  <c r="AR27" i="5" s="1"/>
  <c r="AS27" i="5" s="1" a="1"/>
  <c r="AS27" i="5" s="1"/>
  <c r="AU27" i="5" s="1"/>
  <c r="AR26" i="5" a="1"/>
  <c r="AR26" i="5" s="1"/>
  <c r="AT26" i="5" s="1"/>
  <c r="AR23" i="5" a="1"/>
  <c r="AR23" i="5" s="1"/>
  <c r="AR22" i="5" a="1"/>
  <c r="AR22" i="5" s="1"/>
  <c r="AR25" i="5" a="1"/>
  <c r="AR25" i="5" s="1"/>
  <c r="Q40" i="5"/>
  <c r="Q41" i="5"/>
  <c r="Q42" i="5"/>
  <c r="Q43" i="5"/>
  <c r="AR28" i="5" a="1"/>
  <c r="AR28" i="5" s="1"/>
  <c r="V28" i="5"/>
  <c r="AR24" i="5" a="1"/>
  <c r="AR24" i="5" s="1"/>
  <c r="AR21" i="5" a="1"/>
  <c r="AR21" i="5" s="1"/>
  <c r="BI1107" i="5" a="1"/>
  <c r="BI1107" i="5" s="1"/>
  <c r="BK1107" i="5" s="1"/>
  <c r="BJ1107" i="5"/>
  <c r="BJ879" i="5"/>
  <c r="BI879" i="5" a="1"/>
  <c r="BI879" i="5" s="1"/>
  <c r="BK879" i="5" s="1"/>
  <c r="BJ710" i="5"/>
  <c r="BI710" i="5" a="1"/>
  <c r="BI710" i="5" s="1"/>
  <c r="BK710" i="5" s="1"/>
  <c r="BI523" i="5" a="1"/>
  <c r="BI523" i="5" s="1"/>
  <c r="BK523" i="5" s="1"/>
  <c r="BJ523" i="5"/>
  <c r="BI468" i="5" a="1"/>
  <c r="BI468" i="5" s="1"/>
  <c r="BK468" i="5" s="1"/>
  <c r="BJ468" i="5"/>
  <c r="BJ408" i="5"/>
  <c r="BI408" i="5" a="1"/>
  <c r="BI408" i="5" s="1"/>
  <c r="BK408" i="5" s="1"/>
  <c r="BJ374" i="5"/>
  <c r="BI374" i="5" a="1"/>
  <c r="BI374" i="5" s="1"/>
  <c r="BK374" i="5" s="1"/>
  <c r="BJ250" i="5"/>
  <c r="BI250" i="5" a="1"/>
  <c r="BI250" i="5" s="1"/>
  <c r="BK250" i="5" s="1"/>
  <c r="BJ641" i="5"/>
  <c r="BI641" i="5" a="1"/>
  <c r="BI641" i="5" s="1"/>
  <c r="BK641" i="5" s="1"/>
  <c r="BJ525" i="5"/>
  <c r="BI525" i="5" a="1"/>
  <c r="BI525" i="5" s="1"/>
  <c r="BK525" i="5" s="1"/>
  <c r="BI146" i="5" a="1"/>
  <c r="BI146" i="5" s="1"/>
  <c r="BK146" i="5" s="1"/>
  <c r="BJ146" i="5"/>
  <c r="BJ1204" i="5"/>
  <c r="BI1204" i="5" a="1"/>
  <c r="BI1204" i="5" s="1"/>
  <c r="BK1204" i="5" s="1"/>
  <c r="BJ680" i="5"/>
  <c r="BI680" i="5" a="1"/>
  <c r="BI680" i="5" s="1"/>
  <c r="BK680" i="5" s="1"/>
  <c r="BJ576" i="5"/>
  <c r="BI576" i="5" a="1"/>
  <c r="BI576" i="5" s="1"/>
  <c r="BK576" i="5" s="1"/>
  <c r="BJ623" i="5"/>
  <c r="BI623" i="5" a="1"/>
  <c r="BI623" i="5" s="1"/>
  <c r="BK623" i="5" s="1"/>
  <c r="BI1164" i="5" a="1"/>
  <c r="BI1164" i="5" s="1"/>
  <c r="BK1164" i="5" s="1"/>
  <c r="BJ1164" i="5"/>
  <c r="BJ995" i="5"/>
  <c r="BI995" i="5" a="1"/>
  <c r="BI995" i="5" s="1"/>
  <c r="BK995" i="5" s="1"/>
  <c r="BI883" i="5" a="1"/>
  <c r="BI883" i="5" s="1"/>
  <c r="BK883" i="5" s="1"/>
  <c r="BJ883" i="5"/>
  <c r="BJ627" i="5"/>
  <c r="BI627" i="5" a="1"/>
  <c r="BI627" i="5" s="1"/>
  <c r="BK627" i="5" s="1"/>
  <c r="BI1210" i="5" a="1"/>
  <c r="BI1210" i="5" s="1"/>
  <c r="BK1210" i="5" s="1"/>
  <c r="BJ1210" i="5"/>
  <c r="BJ1078" i="5"/>
  <c r="BI1078" i="5" a="1"/>
  <c r="BI1078" i="5" s="1"/>
  <c r="BK1078" i="5" s="1"/>
  <c r="BJ554" i="5"/>
  <c r="BI554" i="5" a="1"/>
  <c r="BI554" i="5" s="1"/>
  <c r="BK554" i="5" s="1"/>
  <c r="BJ503" i="5"/>
  <c r="BI503" i="5" a="1"/>
  <c r="BI503" i="5" s="1"/>
  <c r="BK503" i="5" s="1"/>
  <c r="BI1228" i="5" a="1"/>
  <c r="BI1228" i="5" s="1"/>
  <c r="BK1228" i="5" s="1"/>
  <c r="BJ1228" i="5"/>
  <c r="BJ1116" i="5"/>
  <c r="BI1116" i="5" a="1"/>
  <c r="BI1116" i="5" s="1"/>
  <c r="BK1116" i="5" s="1"/>
  <c r="BJ928" i="5"/>
  <c r="BI928" i="5" a="1"/>
  <c r="BI928" i="5" s="1"/>
  <c r="BK928" i="5" s="1"/>
  <c r="BI747" i="5" a="1"/>
  <c r="BI747" i="5" s="1"/>
  <c r="BK747" i="5" s="1"/>
  <c r="BJ747" i="5"/>
  <c r="BJ51" i="5"/>
  <c r="BI51" i="5" a="1"/>
  <c r="BI51" i="5" s="1"/>
  <c r="BK51" i="5" s="1"/>
  <c r="BI87" i="5" a="1"/>
  <c r="BI87" i="5" s="1"/>
  <c r="BK87" i="5" s="1"/>
  <c r="BJ87" i="5"/>
  <c r="BI1174" i="5" a="1"/>
  <c r="BI1174" i="5" s="1"/>
  <c r="BK1174" i="5" s="1"/>
  <c r="BJ1174" i="5"/>
  <c r="BI1094" i="5" a="1"/>
  <c r="BI1094" i="5" s="1"/>
  <c r="BK1094" i="5" s="1"/>
  <c r="BJ1094" i="5"/>
  <c r="BJ979" i="5"/>
  <c r="BI979" i="5" a="1"/>
  <c r="BI979" i="5" s="1"/>
  <c r="BK979" i="5" s="1"/>
  <c r="BJ835" i="5"/>
  <c r="BI835" i="5" a="1"/>
  <c r="BI835" i="5" s="1"/>
  <c r="BK835" i="5" s="1"/>
  <c r="BJ330" i="5"/>
  <c r="BI330" i="5" a="1"/>
  <c r="BI330" i="5" s="1"/>
  <c r="BK330" i="5" s="1"/>
  <c r="BI130" i="5" a="1"/>
  <c r="BI130" i="5" s="1"/>
  <c r="BK130" i="5" s="1"/>
  <c r="BJ130" i="5"/>
  <c r="BJ52" i="5"/>
  <c r="BI52" i="5" a="1"/>
  <c r="BI52" i="5" s="1"/>
  <c r="BK52" i="5" s="1"/>
  <c r="BJ776" i="5"/>
  <c r="BI776" i="5" a="1"/>
  <c r="BI776" i="5" s="1"/>
  <c r="BK776" i="5" s="1"/>
  <c r="BJ673" i="5"/>
  <c r="BI673" i="5" a="1"/>
  <c r="BI673" i="5" s="1"/>
  <c r="BK673" i="5" s="1"/>
  <c r="BI945" i="5" a="1"/>
  <c r="BI945" i="5" s="1"/>
  <c r="BK945" i="5" s="1"/>
  <c r="BJ945" i="5"/>
  <c r="BI159" i="5" a="1"/>
  <c r="BI159" i="5" s="1"/>
  <c r="BK159" i="5" s="1"/>
  <c r="BJ159" i="5"/>
  <c r="BJ929" i="5"/>
  <c r="BI929" i="5" a="1"/>
  <c r="BI929" i="5" s="1"/>
  <c r="BK929" i="5" s="1"/>
  <c r="BJ1010" i="5"/>
  <c r="BI1010" i="5" a="1"/>
  <c r="BI1010" i="5" s="1"/>
  <c r="BK1010" i="5" s="1"/>
  <c r="BJ930" i="5"/>
  <c r="BI930" i="5" a="1"/>
  <c r="BI930" i="5" s="1"/>
  <c r="BK930" i="5" s="1"/>
  <c r="BJ786" i="5"/>
  <c r="BI786" i="5" a="1"/>
  <c r="BI786" i="5" s="1"/>
  <c r="BK786" i="5" s="1"/>
  <c r="BJ564" i="5"/>
  <c r="BI564" i="5" a="1"/>
  <c r="BI564" i="5" s="1"/>
  <c r="BK564" i="5" s="1"/>
  <c r="BI571" i="5" a="1"/>
  <c r="BI571" i="5" s="1"/>
  <c r="BK571" i="5" s="1"/>
  <c r="BJ571" i="5"/>
  <c r="BJ492" i="5"/>
  <c r="BI492" i="5" a="1"/>
  <c r="BI492" i="5" s="1"/>
  <c r="BK492" i="5" s="1"/>
  <c r="BI162" i="5" a="1"/>
  <c r="BI162" i="5" s="1"/>
  <c r="BK162" i="5" s="1"/>
  <c r="BJ162" i="5"/>
  <c r="BJ13" i="5"/>
  <c r="BI13" i="5" a="1"/>
  <c r="BI13" i="5" s="1"/>
  <c r="BK13" i="5" s="1"/>
  <c r="BJ1030" i="5"/>
  <c r="BI1030" i="5" a="1"/>
  <c r="BI1030" i="5" s="1"/>
  <c r="BK1030" i="5" s="1"/>
  <c r="BJ416" i="5"/>
  <c r="BI416" i="5" a="1"/>
  <c r="BI416" i="5" s="1"/>
  <c r="BK416" i="5" s="1"/>
  <c r="BJ395" i="5"/>
  <c r="BI395" i="5" a="1"/>
  <c r="BI395" i="5" s="1"/>
  <c r="BK395" i="5" s="1"/>
  <c r="BJ934" i="5"/>
  <c r="BI934" i="5" a="1"/>
  <c r="BI934" i="5" s="1"/>
  <c r="BK934" i="5" s="1"/>
  <c r="BI686" i="5" a="1"/>
  <c r="BI686" i="5" s="1"/>
  <c r="BK686" i="5" s="1"/>
  <c r="BJ686" i="5"/>
  <c r="BI840" i="5" a="1"/>
  <c r="BI840" i="5" s="1"/>
  <c r="BK840" i="5" s="1"/>
  <c r="BJ840" i="5"/>
  <c r="BJ587" i="5"/>
  <c r="BI587" i="5" a="1"/>
  <c r="BI587" i="5" s="1"/>
  <c r="BK587" i="5" s="1"/>
  <c r="BJ314" i="5"/>
  <c r="BI314" i="5" a="1"/>
  <c r="BI314" i="5" s="1"/>
  <c r="BK314" i="5" s="1"/>
  <c r="BI794" i="5" a="1"/>
  <c r="BI794" i="5" s="1"/>
  <c r="BK794" i="5" s="1"/>
  <c r="BJ794" i="5"/>
  <c r="BI43" i="5" a="1"/>
  <c r="BI43" i="5" s="1"/>
  <c r="BK43" i="5" s="1"/>
  <c r="BJ43" i="5"/>
  <c r="BJ77" i="5"/>
  <c r="BI77" i="5" a="1"/>
  <c r="BI77" i="5" s="1"/>
  <c r="BK77" i="5" s="1"/>
  <c r="BJ477" i="5"/>
  <c r="BI477" i="5" a="1"/>
  <c r="BI477" i="5" s="1"/>
  <c r="BK477" i="5" s="1"/>
  <c r="BJ288" i="5"/>
  <c r="BI288" i="5" a="1"/>
  <c r="BI288" i="5" s="1"/>
  <c r="BK288" i="5" s="1"/>
  <c r="BJ1186" i="5"/>
  <c r="BI1186" i="5" a="1"/>
  <c r="BI1186" i="5" s="1"/>
  <c r="BK1186" i="5" s="1"/>
  <c r="BJ958" i="5"/>
  <c r="BI958" i="5" a="1"/>
  <c r="BI958" i="5" s="1"/>
  <c r="BK958" i="5" s="1"/>
  <c r="BJ691" i="5"/>
  <c r="BI691" i="5" a="1"/>
  <c r="BI691" i="5" s="1"/>
  <c r="BK691" i="5" s="1"/>
  <c r="BI507" i="5" a="1"/>
  <c r="BI507" i="5" s="1"/>
  <c r="BK507" i="5" s="1"/>
  <c r="BJ507" i="5"/>
  <c r="BJ191" i="5"/>
  <c r="BI191" i="5" a="1"/>
  <c r="BI191" i="5" s="1"/>
  <c r="BK191" i="5" s="1"/>
  <c r="BJ1205" i="5"/>
  <c r="BI1205" i="5" a="1"/>
  <c r="BI1205" i="5" s="1"/>
  <c r="BK1205" i="5" s="1"/>
  <c r="BJ1020" i="5"/>
  <c r="BI1020" i="5" a="1"/>
  <c r="BI1020" i="5" s="1"/>
  <c r="BK1020" i="5" s="1"/>
  <c r="BJ741" i="5"/>
  <c r="BI741" i="5" a="1"/>
  <c r="BI741" i="5" s="1"/>
  <c r="BK741" i="5" s="1"/>
  <c r="BJ659" i="5"/>
  <c r="BI659" i="5" a="1"/>
  <c r="BI659" i="5" s="1"/>
  <c r="BK659" i="5" s="1"/>
  <c r="BI127" i="5" a="1"/>
  <c r="BI127" i="5" s="1"/>
  <c r="BK127" i="5" s="1"/>
  <c r="BJ127" i="5"/>
  <c r="BI1057" i="5" a="1"/>
  <c r="BI1057" i="5" s="1"/>
  <c r="BK1057" i="5" s="1"/>
  <c r="BJ1057" i="5"/>
  <c r="BI797" i="5" a="1"/>
  <c r="BI797" i="5" s="1"/>
  <c r="BK797" i="5" s="1"/>
  <c r="BJ797" i="5"/>
  <c r="BJ519" i="5"/>
  <c r="BI519" i="5" a="1"/>
  <c r="BI519" i="5" s="1"/>
  <c r="BK519" i="5" s="1"/>
  <c r="BI955" i="5" a="1"/>
  <c r="BI955" i="5" s="1"/>
  <c r="BK955" i="5" s="1"/>
  <c r="BJ955" i="5"/>
  <c r="BJ820" i="5"/>
  <c r="BI820" i="5" a="1"/>
  <c r="BI820" i="5" s="1"/>
  <c r="BK820" i="5" s="1"/>
  <c r="BJ413" i="5"/>
  <c r="BI413" i="5" a="1"/>
  <c r="BI413" i="5" s="1"/>
  <c r="BK413" i="5" s="1"/>
  <c r="BJ121" i="5"/>
  <c r="BI121" i="5" a="1"/>
  <c r="BI121" i="5" s="1"/>
  <c r="BK121" i="5" s="1"/>
  <c r="BJ656" i="5"/>
  <c r="BI656" i="5" a="1"/>
  <c r="BI656" i="5" s="1"/>
  <c r="BK656" i="5" s="1"/>
  <c r="BI996" i="5" a="1"/>
  <c r="BI996" i="5" s="1"/>
  <c r="BK996" i="5" s="1"/>
  <c r="BJ996" i="5"/>
  <c r="BI1095" i="5" a="1"/>
  <c r="BI1095" i="5" s="1"/>
  <c r="BK1095" i="5" s="1"/>
  <c r="BJ1095" i="5"/>
  <c r="BJ845" i="5"/>
  <c r="BI845" i="5" a="1"/>
  <c r="BI845" i="5" s="1"/>
  <c r="BK845" i="5" s="1"/>
  <c r="BJ771" i="5"/>
  <c r="BI771" i="5" a="1"/>
  <c r="BI771" i="5" s="1"/>
  <c r="BK771" i="5" s="1"/>
  <c r="BJ538" i="5"/>
  <c r="BI538" i="5" a="1"/>
  <c r="BI538" i="5" s="1"/>
  <c r="BK538" i="5" s="1"/>
  <c r="BI465" i="5" a="1"/>
  <c r="BI465" i="5" s="1"/>
  <c r="BK465" i="5" s="1"/>
  <c r="BJ465" i="5"/>
  <c r="BJ105" i="5"/>
  <c r="BI105" i="5" a="1"/>
  <c r="BI105" i="5" s="1"/>
  <c r="BK105" i="5" s="1"/>
  <c r="BJ192" i="5"/>
  <c r="BI192" i="5" a="1"/>
  <c r="BI192" i="5" s="1"/>
  <c r="BK192" i="5" s="1"/>
  <c r="BJ1053" i="5"/>
  <c r="BI1053" i="5" a="1"/>
  <c r="BI1053" i="5" s="1"/>
  <c r="BK1053" i="5" s="1"/>
  <c r="BJ676" i="5"/>
  <c r="BI676" i="5" a="1"/>
  <c r="BI676" i="5" s="1"/>
  <c r="BK676" i="5" s="1"/>
  <c r="BJ508" i="5"/>
  <c r="BI508" i="5" a="1"/>
  <c r="BI508" i="5" s="1"/>
  <c r="BK508" i="5" s="1"/>
  <c r="BJ385" i="5"/>
  <c r="BI385" i="5" a="1"/>
  <c r="BI385" i="5" s="1"/>
  <c r="BK385" i="5" s="1"/>
  <c r="BI405" i="5" a="1"/>
  <c r="BI405" i="5" s="1"/>
  <c r="BK405" i="5" s="1"/>
  <c r="BJ405" i="5"/>
  <c r="BI1146" i="5" a="1"/>
  <c r="BI1146" i="5" s="1"/>
  <c r="BK1146" i="5" s="1"/>
  <c r="BJ1146" i="5"/>
  <c r="BJ1120" i="5"/>
  <c r="BI1120" i="5" a="1"/>
  <c r="BI1120" i="5" s="1"/>
  <c r="BK1120" i="5" s="1"/>
  <c r="BJ731" i="5"/>
  <c r="BI731" i="5" a="1"/>
  <c r="BI731" i="5" s="1"/>
  <c r="BK731" i="5" s="1"/>
  <c r="BI234" i="5" a="1"/>
  <c r="BI234" i="5" s="1"/>
  <c r="BK234" i="5" s="1"/>
  <c r="BJ234" i="5"/>
  <c r="BJ256" i="5"/>
  <c r="BI256" i="5" a="1"/>
  <c r="BI256" i="5" s="1"/>
  <c r="BK256" i="5" s="1"/>
  <c r="BI1092" i="5" a="1"/>
  <c r="BI1092" i="5" s="1"/>
  <c r="BK1092" i="5" s="1"/>
  <c r="BJ1092" i="5"/>
  <c r="BJ282" i="5"/>
  <c r="BI282" i="5" a="1"/>
  <c r="BI282" i="5" s="1"/>
  <c r="BK282" i="5" s="1"/>
  <c r="BJ580" i="5"/>
  <c r="BI580" i="5" a="1"/>
  <c r="BI580" i="5" s="1"/>
  <c r="BK580" i="5" s="1"/>
  <c r="BI864" i="5" a="1"/>
  <c r="BI864" i="5" s="1"/>
  <c r="BK864" i="5" s="1"/>
  <c r="BJ864" i="5"/>
  <c r="BI977" i="5" a="1"/>
  <c r="BI977" i="5" s="1"/>
  <c r="BK977" i="5" s="1"/>
  <c r="BJ977" i="5"/>
  <c r="BI715" i="5" a="1"/>
  <c r="BI715" i="5" s="1"/>
  <c r="BK715" i="5" s="1"/>
  <c r="BJ715" i="5"/>
  <c r="BI394" i="5" a="1"/>
  <c r="BI394" i="5" s="1"/>
  <c r="BK394" i="5" s="1"/>
  <c r="BJ394" i="5"/>
  <c r="BI75" i="5" a="1"/>
  <c r="BI75" i="5" s="1"/>
  <c r="BK75" i="5" s="1"/>
  <c r="BJ75" i="5"/>
  <c r="BJ4" i="5"/>
  <c r="BI4" i="5" a="1"/>
  <c r="BI4" i="5" s="1"/>
  <c r="BK4" i="5" s="1"/>
  <c r="BI831" i="5" a="1"/>
  <c r="BI831" i="5" s="1"/>
  <c r="BK831" i="5" s="1"/>
  <c r="BJ831" i="5"/>
  <c r="H1236" i="5"/>
  <c r="H1240" i="5"/>
  <c r="H1235" i="5"/>
  <c r="H1226" i="5"/>
  <c r="H1239" i="5"/>
  <c r="H1186" i="5"/>
  <c r="H1230" i="5"/>
  <c r="H1234" i="5"/>
  <c r="H1229" i="5"/>
  <c r="H1217" i="5"/>
  <c r="H1214" i="5"/>
  <c r="H1238" i="5"/>
  <c r="H1237" i="5"/>
  <c r="H1218" i="5"/>
  <c r="H1241" i="5"/>
  <c r="H1231" i="5"/>
  <c r="H1227" i="5"/>
  <c r="H1224" i="5"/>
  <c r="H1205" i="5"/>
  <c r="H1201" i="5"/>
  <c r="H1233" i="5"/>
  <c r="H1210" i="5"/>
  <c r="H1216" i="5"/>
  <c r="H1225" i="5"/>
  <c r="H1215" i="5"/>
  <c r="H1204" i="5"/>
  <c r="H1195" i="5"/>
  <c r="H1183" i="5"/>
  <c r="H1228" i="5"/>
  <c r="H1208" i="5"/>
  <c r="H1199" i="5"/>
  <c r="H1232" i="5"/>
  <c r="H1213" i="5"/>
  <c r="H1221" i="5"/>
  <c r="H1222" i="5"/>
  <c r="H1175" i="5"/>
  <c r="H1200" i="5"/>
  <c r="H1184" i="5"/>
  <c r="H1178" i="5"/>
  <c r="H1172" i="5"/>
  <c r="H1167" i="5"/>
  <c r="H1212" i="5"/>
  <c r="H1207" i="5"/>
  <c r="H1202" i="5"/>
  <c r="H1203" i="5"/>
  <c r="H1191" i="5"/>
  <c r="H1177" i="5"/>
  <c r="H1220" i="5"/>
  <c r="H1194" i="5"/>
  <c r="H1193" i="5"/>
  <c r="H1181" i="5"/>
  <c r="H1171" i="5"/>
  <c r="H1173" i="5"/>
  <c r="H1219" i="5"/>
  <c r="H1211" i="5"/>
  <c r="H1197" i="5"/>
  <c r="H1196" i="5"/>
  <c r="H1187" i="5"/>
  <c r="H1176" i="5"/>
  <c r="H1168" i="5"/>
  <c r="H1223" i="5"/>
  <c r="H1185" i="5"/>
  <c r="H1209" i="5"/>
  <c r="H1179" i="5"/>
  <c r="H1198" i="5"/>
  <c r="H1192" i="5"/>
  <c r="H1169" i="5"/>
  <c r="H1162" i="5"/>
  <c r="H1170" i="5"/>
  <c r="H1157" i="5"/>
  <c r="H1149" i="5"/>
  <c r="H1189" i="5"/>
  <c r="H1161" i="5"/>
  <c r="H1180" i="5"/>
  <c r="H1166" i="5"/>
  <c r="H1156" i="5"/>
  <c r="H1165" i="5"/>
  <c r="H1160" i="5"/>
  <c r="H1174" i="5"/>
  <c r="H1206" i="5"/>
  <c r="H1163" i="5"/>
  <c r="H1190" i="5"/>
  <c r="H1164" i="5"/>
  <c r="H1150" i="5"/>
  <c r="H1134" i="5"/>
  <c r="H1182" i="5"/>
  <c r="H1124" i="5"/>
  <c r="H1188" i="5"/>
  <c r="H1155" i="5"/>
  <c r="H1153" i="5"/>
  <c r="H1144" i="5"/>
  <c r="H1129" i="5"/>
  <c r="H1136" i="5"/>
  <c r="H1151" i="5"/>
  <c r="H1125" i="5"/>
  <c r="H1122" i="5"/>
  <c r="H1146" i="5"/>
  <c r="H1135" i="5"/>
  <c r="H1131" i="5"/>
  <c r="H1128" i="5"/>
  <c r="H1119" i="5"/>
  <c r="H1154" i="5"/>
  <c r="H1159" i="5"/>
  <c r="H1147" i="5"/>
  <c r="H1152" i="5"/>
  <c r="H1141" i="5"/>
  <c r="H1140" i="5"/>
  <c r="H1139" i="5"/>
  <c r="H1145" i="5"/>
  <c r="H1143" i="5"/>
  <c r="H1138" i="5"/>
  <c r="H1158" i="5"/>
  <c r="H1115" i="5"/>
  <c r="H1112" i="5"/>
  <c r="H1103" i="5"/>
  <c r="H1098" i="5"/>
  <c r="H1123" i="5"/>
  <c r="H1118" i="5"/>
  <c r="H1132" i="5"/>
  <c r="H1121" i="5"/>
  <c r="H1117" i="5"/>
  <c r="H1085" i="5"/>
  <c r="H1080" i="5"/>
  <c r="H1142" i="5"/>
  <c r="H1130" i="5"/>
  <c r="H1107" i="5"/>
  <c r="H1087" i="5"/>
  <c r="H1082" i="5"/>
  <c r="H1113" i="5"/>
  <c r="H1110" i="5"/>
  <c r="H1104" i="5"/>
  <c r="H1127" i="5"/>
  <c r="H1108" i="5"/>
  <c r="H1105" i="5"/>
  <c r="H1057" i="5"/>
  <c r="H1148" i="5"/>
  <c r="H1120" i="5"/>
  <c r="H1114" i="5"/>
  <c r="H1111" i="5"/>
  <c r="H1091" i="5"/>
  <c r="H1068" i="5"/>
  <c r="H1065" i="5"/>
  <c r="H1053" i="5"/>
  <c r="H1089" i="5"/>
  <c r="H1077" i="5"/>
  <c r="H1058" i="5"/>
  <c r="H1055" i="5"/>
  <c r="H1050" i="5"/>
  <c r="H1102" i="5"/>
  <c r="H1101" i="5"/>
  <c r="H1100" i="5"/>
  <c r="H1088" i="5"/>
  <c r="H1137" i="5"/>
  <c r="H1106" i="5"/>
  <c r="H1099" i="5"/>
  <c r="H1126" i="5"/>
  <c r="H1081" i="5"/>
  <c r="H1076" i="5"/>
  <c r="H1073" i="5"/>
  <c r="H1047" i="5"/>
  <c r="H1042" i="5"/>
  <c r="H1133" i="5"/>
  <c r="H1066" i="5"/>
  <c r="H1064" i="5"/>
  <c r="H1063" i="5"/>
  <c r="H1061" i="5"/>
  <c r="H1059" i="5"/>
  <c r="H1056" i="5"/>
  <c r="H1097" i="5"/>
  <c r="H1067" i="5"/>
  <c r="H1062" i="5"/>
  <c r="H1109" i="5"/>
  <c r="H1116" i="5"/>
  <c r="H1095" i="5"/>
  <c r="H1092" i="5"/>
  <c r="H1078" i="5"/>
  <c r="H1036" i="5"/>
  <c r="H1071" i="5"/>
  <c r="H1086" i="5"/>
  <c r="H1072" i="5"/>
  <c r="H1079" i="5"/>
  <c r="H1052" i="5"/>
  <c r="H1038" i="5"/>
  <c r="H1096" i="5"/>
  <c r="H1093" i="5"/>
  <c r="H1090" i="5"/>
  <c r="H1075" i="5"/>
  <c r="H1094" i="5"/>
  <c r="H1084" i="5"/>
  <c r="H1048" i="5"/>
  <c r="H1030" i="5"/>
  <c r="H1013" i="5"/>
  <c r="H994" i="5"/>
  <c r="H989" i="5"/>
  <c r="H1070" i="5"/>
  <c r="H1083" i="5"/>
  <c r="H1019" i="5"/>
  <c r="H1001" i="5"/>
  <c r="H1035" i="5"/>
  <c r="H1029" i="5"/>
  <c r="H1049" i="5"/>
  <c r="H1040" i="5"/>
  <c r="H1039" i="5"/>
  <c r="H1037" i="5"/>
  <c r="H1034" i="5"/>
  <c r="H1025" i="5"/>
  <c r="H1041" i="5"/>
  <c r="H1033" i="5"/>
  <c r="H1012" i="5"/>
  <c r="H1003" i="5"/>
  <c r="H1069" i="5"/>
  <c r="H1028" i="5"/>
  <c r="H1018" i="5"/>
  <c r="H1054" i="5"/>
  <c r="H1021" i="5"/>
  <c r="H1074" i="5"/>
  <c r="H1044" i="5"/>
  <c r="H1043" i="5"/>
  <c r="H1032" i="5"/>
  <c r="H1024" i="5"/>
  <c r="H1008" i="5"/>
  <c r="H1000" i="5"/>
  <c r="H995" i="5"/>
  <c r="H1051" i="5"/>
  <c r="H1027" i="5"/>
  <c r="H1045" i="5"/>
  <c r="H1031" i="5"/>
  <c r="H1060" i="5"/>
  <c r="H1014" i="5"/>
  <c r="H1002" i="5"/>
  <c r="H992" i="5"/>
  <c r="H986" i="5"/>
  <c r="H981" i="5"/>
  <c r="H976" i="5"/>
  <c r="H971" i="5"/>
  <c r="H1009" i="5"/>
  <c r="H1046" i="5"/>
  <c r="H1022" i="5"/>
  <c r="H983" i="5"/>
  <c r="H999" i="5"/>
  <c r="H991" i="5"/>
  <c r="H988" i="5"/>
  <c r="H978" i="5"/>
  <c r="H973" i="5"/>
  <c r="H946" i="5"/>
  <c r="H941" i="5"/>
  <c r="H1015" i="5"/>
  <c r="H1010" i="5"/>
  <c r="H1011" i="5"/>
  <c r="H998" i="5"/>
  <c r="H1023" i="5"/>
  <c r="H980" i="5"/>
  <c r="H975" i="5"/>
  <c r="H1026" i="5"/>
  <c r="H970" i="5"/>
  <c r="H965" i="5"/>
  <c r="H997" i="5"/>
  <c r="H987" i="5"/>
  <c r="H1020" i="5"/>
  <c r="H1016" i="5"/>
  <c r="H972" i="5"/>
  <c r="H967" i="5"/>
  <c r="H940" i="5"/>
  <c r="H935" i="5"/>
  <c r="H1017" i="5"/>
  <c r="H1006" i="5"/>
  <c r="H1005" i="5"/>
  <c r="H1004" i="5"/>
  <c r="H996" i="5"/>
  <c r="H958" i="5"/>
  <c r="H945" i="5"/>
  <c r="H929" i="5"/>
  <c r="H904" i="5"/>
  <c r="H899" i="5"/>
  <c r="H872" i="5"/>
  <c r="H867" i="5"/>
  <c r="H979" i="5"/>
  <c r="H966" i="5"/>
  <c r="H949" i="5"/>
  <c r="H936" i="5"/>
  <c r="H974" i="5"/>
  <c r="H964" i="5"/>
  <c r="H953" i="5"/>
  <c r="H993" i="5"/>
  <c r="H963" i="5"/>
  <c r="H962" i="5"/>
  <c r="H957" i="5"/>
  <c r="H944" i="5"/>
  <c r="H961" i="5"/>
  <c r="H952" i="5"/>
  <c r="H939" i="5"/>
  <c r="H931" i="5"/>
  <c r="H928" i="5"/>
  <c r="H908" i="5"/>
  <c r="H903" i="5"/>
  <c r="H876" i="5"/>
  <c r="H871" i="5"/>
  <c r="H1007" i="5"/>
  <c r="H943" i="5"/>
  <c r="H925" i="5"/>
  <c r="H956" i="5"/>
  <c r="H947" i="5"/>
  <c r="H920" i="5"/>
  <c r="H915" i="5"/>
  <c r="H888" i="5"/>
  <c r="H984" i="5"/>
  <c r="H960" i="5"/>
  <c r="H934" i="5"/>
  <c r="H910" i="5"/>
  <c r="H905" i="5"/>
  <c r="H878" i="5"/>
  <c r="H873" i="5"/>
  <c r="H977" i="5"/>
  <c r="H951" i="5"/>
  <c r="H938" i="5"/>
  <c r="H927" i="5"/>
  <c r="H900" i="5"/>
  <c r="H895" i="5"/>
  <c r="H990" i="5"/>
  <c r="H955" i="5"/>
  <c r="H942" i="5"/>
  <c r="H930" i="5"/>
  <c r="H922" i="5"/>
  <c r="H917" i="5"/>
  <c r="H985" i="5"/>
  <c r="H950" i="5"/>
  <c r="H982" i="5"/>
  <c r="H968" i="5"/>
  <c r="H954" i="5"/>
  <c r="H948" i="5"/>
  <c r="H898" i="5"/>
  <c r="H887" i="5"/>
  <c r="H919" i="5"/>
  <c r="H918" i="5"/>
  <c r="H902" i="5"/>
  <c r="H901" i="5"/>
  <c r="H879" i="5"/>
  <c r="H969" i="5"/>
  <c r="H886" i="5"/>
  <c r="H863" i="5"/>
  <c r="H926" i="5"/>
  <c r="H907" i="5"/>
  <c r="H921" i="5"/>
  <c r="H909" i="5"/>
  <c r="H912" i="5"/>
  <c r="H911" i="5"/>
  <c r="H884" i="5"/>
  <c r="H877" i="5"/>
  <c r="H870" i="5"/>
  <c r="H959" i="5"/>
  <c r="H937" i="5"/>
  <c r="H852" i="5"/>
  <c r="H850" i="5"/>
  <c r="H848" i="5"/>
  <c r="H846" i="5"/>
  <c r="H914" i="5"/>
  <c r="H913" i="5"/>
  <c r="H883" i="5"/>
  <c r="H865" i="5"/>
  <c r="H862" i="5"/>
  <c r="H923" i="5"/>
  <c r="H875" i="5"/>
  <c r="H854" i="5"/>
  <c r="H932" i="5"/>
  <c r="H924" i="5"/>
  <c r="H897" i="5"/>
  <c r="H892" i="5"/>
  <c r="H880" i="5"/>
  <c r="H890" i="5"/>
  <c r="H859" i="5"/>
  <c r="H857" i="5"/>
  <c r="H847" i="5"/>
  <c r="H860" i="5"/>
  <c r="H858" i="5"/>
  <c r="H806" i="5"/>
  <c r="H933" i="5"/>
  <c r="H906" i="5"/>
  <c r="H916" i="5"/>
  <c r="H891" i="5"/>
  <c r="H893" i="5"/>
  <c r="H889" i="5"/>
  <c r="H874" i="5"/>
  <c r="H844" i="5"/>
  <c r="H839" i="5"/>
  <c r="H826" i="5"/>
  <c r="H894" i="5"/>
  <c r="H855" i="5"/>
  <c r="H881" i="5"/>
  <c r="H861" i="5"/>
  <c r="H869" i="5"/>
  <c r="H838" i="5"/>
  <c r="H829" i="5"/>
  <c r="H809" i="5"/>
  <c r="H842" i="5"/>
  <c r="H815" i="5"/>
  <c r="H812" i="5"/>
  <c r="H833" i="5"/>
  <c r="H818" i="5"/>
  <c r="H788" i="5"/>
  <c r="H783" i="5"/>
  <c r="H837" i="5"/>
  <c r="H856" i="5"/>
  <c r="H853" i="5"/>
  <c r="H849" i="5"/>
  <c r="H841" i="5"/>
  <c r="H824" i="5"/>
  <c r="H832" i="5"/>
  <c r="H866" i="5"/>
  <c r="H817" i="5"/>
  <c r="H814" i="5"/>
  <c r="H802" i="5"/>
  <c r="H896" i="5"/>
  <c r="H851" i="5"/>
  <c r="H835" i="5"/>
  <c r="H885" i="5"/>
  <c r="H803" i="5"/>
  <c r="H798" i="5"/>
  <c r="H827" i="5"/>
  <c r="H820" i="5"/>
  <c r="H810" i="5"/>
  <c r="H791" i="5"/>
  <c r="H868" i="5"/>
  <c r="H836" i="5"/>
  <c r="H830" i="5"/>
  <c r="H811" i="5"/>
  <c r="H834" i="5"/>
  <c r="H800" i="5"/>
  <c r="H781" i="5"/>
  <c r="H813" i="5"/>
  <c r="H787" i="5"/>
  <c r="H784" i="5"/>
  <c r="H760" i="5"/>
  <c r="H758" i="5"/>
  <c r="H756" i="5"/>
  <c r="H754" i="5"/>
  <c r="H752" i="5"/>
  <c r="H750" i="5"/>
  <c r="H748" i="5"/>
  <c r="H746" i="5"/>
  <c r="H744" i="5"/>
  <c r="H742" i="5"/>
  <c r="H740" i="5"/>
  <c r="H738" i="5"/>
  <c r="H736" i="5"/>
  <c r="H734" i="5"/>
  <c r="H732" i="5"/>
  <c r="H730" i="5"/>
  <c r="H728" i="5"/>
  <c r="H726" i="5"/>
  <c r="H724" i="5"/>
  <c r="H722" i="5"/>
  <c r="H720" i="5"/>
  <c r="H718" i="5"/>
  <c r="H716" i="5"/>
  <c r="H714" i="5"/>
  <c r="H712" i="5"/>
  <c r="H864" i="5"/>
  <c r="H828" i="5"/>
  <c r="H821" i="5"/>
  <c r="H790" i="5"/>
  <c r="H772" i="5"/>
  <c r="H882" i="5"/>
  <c r="H843" i="5"/>
  <c r="H831" i="5"/>
  <c r="H825" i="5"/>
  <c r="H799" i="5"/>
  <c r="H796" i="5"/>
  <c r="H777" i="5"/>
  <c r="H840" i="5"/>
  <c r="H805" i="5"/>
  <c r="H780" i="5"/>
  <c r="H774" i="5"/>
  <c r="H816" i="5"/>
  <c r="H845" i="5"/>
  <c r="H807" i="5"/>
  <c r="H823" i="5"/>
  <c r="H797" i="5"/>
  <c r="H794" i="5"/>
  <c r="H778" i="5"/>
  <c r="H747" i="5"/>
  <c r="H822" i="5"/>
  <c r="H779" i="5"/>
  <c r="H771" i="5"/>
  <c r="H769" i="5"/>
  <c r="H757" i="5"/>
  <c r="H751" i="5"/>
  <c r="H713" i="5"/>
  <c r="H695" i="5"/>
  <c r="H679" i="5"/>
  <c r="H663" i="5"/>
  <c r="H647" i="5"/>
  <c r="H631" i="5"/>
  <c r="H615" i="5"/>
  <c r="H795" i="5"/>
  <c r="H785" i="5"/>
  <c r="H770" i="5"/>
  <c r="H737" i="5"/>
  <c r="H710" i="5"/>
  <c r="H702" i="5"/>
  <c r="H686" i="5"/>
  <c r="H670" i="5"/>
  <c r="H654" i="5"/>
  <c r="H638" i="5"/>
  <c r="H773" i="5"/>
  <c r="H767" i="5"/>
  <c r="H723" i="5"/>
  <c r="H719" i="5"/>
  <c r="H693" i="5"/>
  <c r="H677" i="5"/>
  <c r="H786" i="5"/>
  <c r="H768" i="5"/>
  <c r="H741" i="5"/>
  <c r="H700" i="5"/>
  <c r="H684" i="5"/>
  <c r="H668" i="5"/>
  <c r="H652" i="5"/>
  <c r="H792" i="5"/>
  <c r="H766" i="5"/>
  <c r="H755" i="5"/>
  <c r="H727" i="5"/>
  <c r="H691" i="5"/>
  <c r="H675" i="5"/>
  <c r="H659" i="5"/>
  <c r="H643" i="5"/>
  <c r="H627" i="5"/>
  <c r="H819" i="5"/>
  <c r="H808" i="5"/>
  <c r="H804" i="5"/>
  <c r="H775" i="5"/>
  <c r="H765" i="5"/>
  <c r="H764" i="5"/>
  <c r="H745" i="5"/>
  <c r="H707" i="5"/>
  <c r="H698" i="5"/>
  <c r="H682" i="5"/>
  <c r="H793" i="5"/>
  <c r="H763" i="5"/>
  <c r="H762" i="5"/>
  <c r="H749" i="5"/>
  <c r="H776" i="5"/>
  <c r="H761" i="5"/>
  <c r="H735" i="5"/>
  <c r="H709" i="5"/>
  <c r="H703" i="5"/>
  <c r="H782" i="5"/>
  <c r="H753" i="5"/>
  <c r="H801" i="5"/>
  <c r="H789" i="5"/>
  <c r="H628" i="5"/>
  <c r="H620" i="5"/>
  <c r="H595" i="5"/>
  <c r="H658" i="5"/>
  <c r="H733" i="5"/>
  <c r="H739" i="5"/>
  <c r="H708" i="5"/>
  <c r="H699" i="5"/>
  <c r="H743" i="5"/>
  <c r="H689" i="5"/>
  <c r="H687" i="5"/>
  <c r="H685" i="5"/>
  <c r="H680" i="5"/>
  <c r="H678" i="5"/>
  <c r="H673" i="5"/>
  <c r="H671" i="5"/>
  <c r="H669" i="5"/>
  <c r="H633" i="5"/>
  <c r="H613" i="5"/>
  <c r="H721" i="5"/>
  <c r="H717" i="5"/>
  <c r="H701" i="5"/>
  <c r="H683" i="5"/>
  <c r="H676" i="5"/>
  <c r="H651" i="5"/>
  <c r="H688" i="5"/>
  <c r="H672" i="5"/>
  <c r="H759" i="5"/>
  <c r="H692" i="5"/>
  <c r="H667" i="5"/>
  <c r="H666" i="5"/>
  <c r="H655" i="5"/>
  <c r="H694" i="5"/>
  <c r="H711" i="5"/>
  <c r="H704" i="5"/>
  <c r="H725" i="5"/>
  <c r="H664" i="5"/>
  <c r="H642" i="5"/>
  <c r="H623" i="5"/>
  <c r="H617" i="5"/>
  <c r="H609" i="5"/>
  <c r="H588" i="5"/>
  <c r="H584" i="5"/>
  <c r="H568" i="5"/>
  <c r="H552" i="5"/>
  <c r="H536" i="5"/>
  <c r="H729" i="5"/>
  <c r="H706" i="5"/>
  <c r="H681" i="5"/>
  <c r="H648" i="5"/>
  <c r="H630" i="5"/>
  <c r="H606" i="5"/>
  <c r="H590" i="5"/>
  <c r="H656" i="5"/>
  <c r="H622" i="5"/>
  <c r="H603" i="5"/>
  <c r="H594" i="5"/>
  <c r="H592" i="5"/>
  <c r="H661" i="5"/>
  <c r="H657" i="5"/>
  <c r="H644" i="5"/>
  <c r="H705" i="5"/>
  <c r="H653" i="5"/>
  <c r="H715" i="5"/>
  <c r="H665" i="5"/>
  <c r="H649" i="5"/>
  <c r="H605" i="5"/>
  <c r="H578" i="5"/>
  <c r="H562" i="5"/>
  <c r="H674" i="5"/>
  <c r="H662" i="5"/>
  <c r="H645" i="5"/>
  <c r="H602" i="5"/>
  <c r="H589" i="5"/>
  <c r="H697" i="5"/>
  <c r="H650" i="5"/>
  <c r="H626" i="5"/>
  <c r="H619" i="5"/>
  <c r="H646" i="5"/>
  <c r="H614" i="5"/>
  <c r="H593" i="5"/>
  <c r="H690" i="5"/>
  <c r="H635" i="5"/>
  <c r="H634" i="5"/>
  <c r="H625" i="5"/>
  <c r="H610" i="5"/>
  <c r="H597" i="5"/>
  <c r="H731" i="5"/>
  <c r="H591" i="5"/>
  <c r="H570" i="5"/>
  <c r="H550" i="5"/>
  <c r="H535" i="5"/>
  <c r="H533" i="5"/>
  <c r="H527" i="5"/>
  <c r="H511" i="5"/>
  <c r="H495" i="5"/>
  <c r="H636" i="5"/>
  <c r="H583" i="5"/>
  <c r="H567" i="5"/>
  <c r="H596" i="5"/>
  <c r="H541" i="5"/>
  <c r="H624" i="5"/>
  <c r="H572" i="5"/>
  <c r="H564" i="5"/>
  <c r="H556" i="5"/>
  <c r="H543" i="5"/>
  <c r="H523" i="5"/>
  <c r="H507" i="5"/>
  <c r="H641" i="5"/>
  <c r="H607" i="5"/>
  <c r="H582" i="5"/>
  <c r="H569" i="5"/>
  <c r="H514" i="5"/>
  <c r="H498" i="5"/>
  <c r="H482" i="5"/>
  <c r="H696" i="5"/>
  <c r="H618" i="5"/>
  <c r="H577" i="5"/>
  <c r="H561" i="5"/>
  <c r="H545" i="5"/>
  <c r="H530" i="5"/>
  <c r="H521" i="5"/>
  <c r="H505" i="5"/>
  <c r="H489" i="5"/>
  <c r="H598" i="5"/>
  <c r="H581" i="5"/>
  <c r="H632" i="5"/>
  <c r="H604" i="5"/>
  <c r="H574" i="5"/>
  <c r="H566" i="5"/>
  <c r="H558" i="5"/>
  <c r="H551" i="5"/>
  <c r="H549" i="5"/>
  <c r="H616" i="5"/>
  <c r="H599" i="5"/>
  <c r="H660" i="5"/>
  <c r="H611" i="5"/>
  <c r="H608" i="5"/>
  <c r="H571" i="5"/>
  <c r="H563" i="5"/>
  <c r="H555" i="5"/>
  <c r="H538" i="5"/>
  <c r="H640" i="5"/>
  <c r="H637" i="5"/>
  <c r="H580" i="5"/>
  <c r="H540" i="5"/>
  <c r="H524" i="5"/>
  <c r="H629" i="5"/>
  <c r="H639" i="5"/>
  <c r="H612" i="5"/>
  <c r="H601" i="5"/>
  <c r="H548" i="5"/>
  <c r="H544" i="5"/>
  <c r="H499" i="5"/>
  <c r="H467" i="5"/>
  <c r="H451" i="5"/>
  <c r="H435" i="5"/>
  <c r="H419" i="5"/>
  <c r="H403" i="5"/>
  <c r="H587" i="5"/>
  <c r="H573" i="5"/>
  <c r="H516" i="5"/>
  <c r="H515" i="5"/>
  <c r="H490" i="5"/>
  <c r="H600" i="5"/>
  <c r="H621" i="5"/>
  <c r="H576" i="5"/>
  <c r="H508" i="5"/>
  <c r="H586" i="5"/>
  <c r="H513" i="5"/>
  <c r="H497" i="5"/>
  <c r="H486" i="5"/>
  <c r="H477" i="5"/>
  <c r="H461" i="5"/>
  <c r="H445" i="5"/>
  <c r="H546" i="5"/>
  <c r="H537" i="5"/>
  <c r="H483" i="5"/>
  <c r="H468" i="5"/>
  <c r="H452" i="5"/>
  <c r="H436" i="5"/>
  <c r="H565" i="5"/>
  <c r="H553" i="5"/>
  <c r="H512" i="5"/>
  <c r="H585" i="5"/>
  <c r="H547" i="5"/>
  <c r="H528" i="5"/>
  <c r="H526" i="5"/>
  <c r="H531" i="5"/>
  <c r="H518" i="5"/>
  <c r="H510" i="5"/>
  <c r="H500" i="5"/>
  <c r="H494" i="5"/>
  <c r="H579" i="5"/>
  <c r="H575" i="5"/>
  <c r="H557" i="5"/>
  <c r="H554" i="5"/>
  <c r="H539" i="5"/>
  <c r="H534" i="5"/>
  <c r="H517" i="5"/>
  <c r="H487" i="5"/>
  <c r="H476" i="5"/>
  <c r="H502" i="5"/>
  <c r="H475" i="5"/>
  <c r="H470" i="5"/>
  <c r="H466" i="5"/>
  <c r="H459" i="5"/>
  <c r="H434" i="5"/>
  <c r="H431" i="5"/>
  <c r="H422" i="5"/>
  <c r="H405" i="5"/>
  <c r="H390" i="5"/>
  <c r="H519" i="5"/>
  <c r="H441" i="5"/>
  <c r="H424" i="5"/>
  <c r="H407" i="5"/>
  <c r="H392" i="5"/>
  <c r="H381" i="5"/>
  <c r="H532" i="5"/>
  <c r="H480" i="5"/>
  <c r="H474" i="5"/>
  <c r="H525" i="5"/>
  <c r="H529" i="5"/>
  <c r="H479" i="5"/>
  <c r="H506" i="5"/>
  <c r="H491" i="5"/>
  <c r="H473" i="5"/>
  <c r="H492" i="5"/>
  <c r="H478" i="5"/>
  <c r="H450" i="5"/>
  <c r="H443" i="5"/>
  <c r="H421" i="5"/>
  <c r="H406" i="5"/>
  <c r="H560" i="5"/>
  <c r="H542" i="5"/>
  <c r="H522" i="5"/>
  <c r="H509" i="5"/>
  <c r="H472" i="5"/>
  <c r="H464" i="5"/>
  <c r="H439" i="5"/>
  <c r="H432" i="5"/>
  <c r="H425" i="5"/>
  <c r="H520" i="5"/>
  <c r="H504" i="5"/>
  <c r="H488" i="5"/>
  <c r="H449" i="5"/>
  <c r="H447" i="5"/>
  <c r="H414" i="5"/>
  <c r="H409" i="5"/>
  <c r="H404" i="5"/>
  <c r="H399" i="5"/>
  <c r="H383" i="5"/>
  <c r="H379" i="5"/>
  <c r="H493" i="5"/>
  <c r="H453" i="5"/>
  <c r="H426" i="5"/>
  <c r="H496" i="5"/>
  <c r="H484" i="5"/>
  <c r="H455" i="5"/>
  <c r="H503" i="5"/>
  <c r="H457" i="5"/>
  <c r="H456" i="5"/>
  <c r="H454" i="5"/>
  <c r="H418" i="5"/>
  <c r="H408" i="5"/>
  <c r="H471" i="5"/>
  <c r="H458" i="5"/>
  <c r="H462" i="5"/>
  <c r="H460" i="5"/>
  <c r="H485" i="5"/>
  <c r="H423" i="5"/>
  <c r="H501" i="5"/>
  <c r="H465" i="5"/>
  <c r="H437" i="5"/>
  <c r="H433" i="5"/>
  <c r="H416" i="5"/>
  <c r="H401" i="5"/>
  <c r="H391" i="5"/>
  <c r="H369" i="5"/>
  <c r="H353" i="5"/>
  <c r="H559" i="5"/>
  <c r="H444" i="5"/>
  <c r="H388" i="5"/>
  <c r="H337" i="5"/>
  <c r="H321" i="5"/>
  <c r="H305" i="5"/>
  <c r="H382" i="5"/>
  <c r="H371" i="5"/>
  <c r="H355" i="5"/>
  <c r="H328" i="5"/>
  <c r="H312" i="5"/>
  <c r="H469" i="5"/>
  <c r="H429" i="5"/>
  <c r="H420" i="5"/>
  <c r="H412" i="5"/>
  <c r="H446" i="5"/>
  <c r="H417" i="5"/>
  <c r="H398" i="5"/>
  <c r="H376" i="5"/>
  <c r="H359" i="5"/>
  <c r="H344" i="5"/>
  <c r="H342" i="5"/>
  <c r="H402" i="5"/>
  <c r="H400" i="5"/>
  <c r="H397" i="5"/>
  <c r="H413" i="5"/>
  <c r="H396" i="5"/>
  <c r="H373" i="5"/>
  <c r="H363" i="5"/>
  <c r="H346" i="5"/>
  <c r="H395" i="5"/>
  <c r="H385" i="5"/>
  <c r="H370" i="5"/>
  <c r="H365" i="5"/>
  <c r="H348" i="5"/>
  <c r="H331" i="5"/>
  <c r="H315" i="5"/>
  <c r="H430" i="5"/>
  <c r="H427" i="5"/>
  <c r="H394" i="5"/>
  <c r="H378" i="5"/>
  <c r="H352" i="5"/>
  <c r="H350" i="5"/>
  <c r="H338" i="5"/>
  <c r="H322" i="5"/>
  <c r="H481" i="5"/>
  <c r="H448" i="5"/>
  <c r="H354" i="5"/>
  <c r="H329" i="5"/>
  <c r="H313" i="5"/>
  <c r="H393" i="5"/>
  <c r="H384" i="5"/>
  <c r="H375" i="5"/>
  <c r="H410" i="5"/>
  <c r="H358" i="5"/>
  <c r="H327" i="5"/>
  <c r="H311" i="5"/>
  <c r="H463" i="5"/>
  <c r="H442" i="5"/>
  <c r="H440" i="5"/>
  <c r="H438" i="5"/>
  <c r="H411" i="5"/>
  <c r="H364" i="5"/>
  <c r="H349" i="5"/>
  <c r="H372" i="5"/>
  <c r="H361" i="5"/>
  <c r="H303" i="5"/>
  <c r="H280" i="5"/>
  <c r="H264" i="5"/>
  <c r="H248" i="5"/>
  <c r="H232" i="5"/>
  <c r="H367" i="5"/>
  <c r="H341" i="5"/>
  <c r="H340" i="5"/>
  <c r="H287" i="5"/>
  <c r="H271" i="5"/>
  <c r="H255" i="5"/>
  <c r="H239" i="5"/>
  <c r="H223" i="5"/>
  <c r="H207" i="5"/>
  <c r="H191" i="5"/>
  <c r="H175" i="5"/>
  <c r="H299" i="5"/>
  <c r="H278" i="5"/>
  <c r="H262" i="5"/>
  <c r="H246" i="5"/>
  <c r="H306" i="5"/>
  <c r="H285" i="5"/>
  <c r="H415" i="5"/>
  <c r="H377" i="5"/>
  <c r="H302" i="5"/>
  <c r="H294" i="5"/>
  <c r="H283" i="5"/>
  <c r="H387" i="5"/>
  <c r="H362" i="5"/>
  <c r="H343" i="5"/>
  <c r="H389" i="5"/>
  <c r="H368" i="5"/>
  <c r="H356" i="5"/>
  <c r="H334" i="5"/>
  <c r="H332" i="5"/>
  <c r="H330" i="5"/>
  <c r="H320" i="5"/>
  <c r="H318" i="5"/>
  <c r="H316" i="5"/>
  <c r="H314" i="5"/>
  <c r="H298" i="5"/>
  <c r="H288" i="5"/>
  <c r="H272" i="5"/>
  <c r="H347" i="5"/>
  <c r="H336" i="5"/>
  <c r="H335" i="5"/>
  <c r="H333" i="5"/>
  <c r="H326" i="5"/>
  <c r="H325" i="5"/>
  <c r="H323" i="5"/>
  <c r="H319" i="5"/>
  <c r="H317" i="5"/>
  <c r="H310" i="5"/>
  <c r="H309" i="5"/>
  <c r="H428" i="5"/>
  <c r="H380" i="5"/>
  <c r="H360" i="5"/>
  <c r="H308" i="5"/>
  <c r="H277" i="5"/>
  <c r="H300" i="5"/>
  <c r="H295" i="5"/>
  <c r="H374" i="5"/>
  <c r="H351" i="5"/>
  <c r="H345" i="5"/>
  <c r="H339" i="5"/>
  <c r="H357" i="5"/>
  <c r="H284" i="5"/>
  <c r="H251" i="5"/>
  <c r="H244" i="5"/>
  <c r="H234" i="5"/>
  <c r="H213" i="5"/>
  <c r="H198" i="5"/>
  <c r="H181" i="5"/>
  <c r="H166" i="5"/>
  <c r="H160" i="5"/>
  <c r="H144" i="5"/>
  <c r="H128" i="5"/>
  <c r="H112" i="5"/>
  <c r="H96" i="5"/>
  <c r="H80" i="5"/>
  <c r="H64" i="5"/>
  <c r="H304" i="5"/>
  <c r="H290" i="5"/>
  <c r="H265" i="5"/>
  <c r="H258" i="5"/>
  <c r="H231" i="5"/>
  <c r="H215" i="5"/>
  <c r="H183" i="5"/>
  <c r="H151" i="5"/>
  <c r="H135" i="5"/>
  <c r="H119" i="5"/>
  <c r="H103" i="5"/>
  <c r="H87" i="5"/>
  <c r="H71" i="5"/>
  <c r="H270" i="5"/>
  <c r="H247" i="5"/>
  <c r="H240" i="5"/>
  <c r="H217" i="5"/>
  <c r="H200" i="5"/>
  <c r="H254" i="5"/>
  <c r="H228" i="5"/>
  <c r="H219" i="5"/>
  <c r="H202" i="5"/>
  <c r="H187" i="5"/>
  <c r="H386" i="5"/>
  <c r="H261" i="5"/>
  <c r="H221" i="5"/>
  <c r="H206" i="5"/>
  <c r="H204" i="5"/>
  <c r="H296" i="5"/>
  <c r="H286" i="5"/>
  <c r="H269" i="5"/>
  <c r="H236" i="5"/>
  <c r="H233" i="5"/>
  <c r="H307" i="5"/>
  <c r="H291" i="5"/>
  <c r="H250" i="5"/>
  <c r="H243" i="5"/>
  <c r="H225" i="5"/>
  <c r="H210" i="5"/>
  <c r="H292" i="5"/>
  <c r="H257" i="5"/>
  <c r="H253" i="5"/>
  <c r="H230" i="5"/>
  <c r="H212" i="5"/>
  <c r="H279" i="5"/>
  <c r="H276" i="5"/>
  <c r="H260" i="5"/>
  <c r="H214" i="5"/>
  <c r="H197" i="5"/>
  <c r="H182" i="5"/>
  <c r="H165" i="5"/>
  <c r="H152" i="5"/>
  <c r="H136" i="5"/>
  <c r="H120" i="5"/>
  <c r="H104" i="5"/>
  <c r="H88" i="5"/>
  <c r="H268" i="5"/>
  <c r="H249" i="5"/>
  <c r="H242" i="5"/>
  <c r="H235" i="5"/>
  <c r="H297" i="5"/>
  <c r="H263" i="5"/>
  <c r="H256" i="5"/>
  <c r="H227" i="5"/>
  <c r="H216" i="5"/>
  <c r="H201" i="5"/>
  <c r="H184" i="5"/>
  <c r="H169" i="5"/>
  <c r="H150" i="5"/>
  <c r="H134" i="5"/>
  <c r="H118" i="5"/>
  <c r="H102" i="5"/>
  <c r="H366" i="5"/>
  <c r="H275" i="5"/>
  <c r="H267" i="5"/>
  <c r="H238" i="5"/>
  <c r="H218" i="5"/>
  <c r="H203" i="5"/>
  <c r="H186" i="5"/>
  <c r="H282" i="5"/>
  <c r="H273" i="5"/>
  <c r="H259" i="5"/>
  <c r="H229" i="5"/>
  <c r="H209" i="5"/>
  <c r="H194" i="5"/>
  <c r="H289" i="5"/>
  <c r="H266" i="5"/>
  <c r="H241" i="5"/>
  <c r="H237" i="5"/>
  <c r="H226" i="5"/>
  <c r="H176" i="5"/>
  <c r="H65" i="5"/>
  <c r="H52" i="5"/>
  <c r="H32" i="5"/>
  <c r="H252" i="5"/>
  <c r="H168" i="5"/>
  <c r="H149" i="5"/>
  <c r="H208" i="5"/>
  <c r="H154" i="5"/>
  <c r="H138" i="5"/>
  <c r="H281" i="5"/>
  <c r="H224" i="5"/>
  <c r="H220" i="5"/>
  <c r="H192" i="5"/>
  <c r="H174" i="5"/>
  <c r="H167" i="5"/>
  <c r="H159" i="5"/>
  <c r="H143" i="5"/>
  <c r="H127" i="5"/>
  <c r="H111" i="5"/>
  <c r="H95" i="5"/>
  <c r="H81" i="5"/>
  <c r="H301" i="5"/>
  <c r="H293" i="5"/>
  <c r="H193" i="5"/>
  <c r="H153" i="5"/>
  <c r="H148" i="5"/>
  <c r="H137" i="5"/>
  <c r="H132" i="5"/>
  <c r="H121" i="5"/>
  <c r="H116" i="5"/>
  <c r="H105" i="5"/>
  <c r="H173" i="5"/>
  <c r="H158" i="5"/>
  <c r="H142" i="5"/>
  <c r="H126" i="5"/>
  <c r="H110" i="5"/>
  <c r="H91" i="5"/>
  <c r="H84" i="5"/>
  <c r="H72" i="5"/>
  <c r="H62" i="5"/>
  <c r="H46" i="5"/>
  <c r="H53" i="5"/>
  <c r="H33" i="5"/>
  <c r="H274" i="5"/>
  <c r="H245" i="5"/>
  <c r="H172" i="5"/>
  <c r="H164" i="5"/>
  <c r="H147" i="5"/>
  <c r="H131" i="5"/>
  <c r="H115" i="5"/>
  <c r="H99" i="5"/>
  <c r="H94" i="5"/>
  <c r="H69" i="5"/>
  <c r="H60" i="5"/>
  <c r="H44" i="5"/>
  <c r="H36" i="5"/>
  <c r="H25" i="5"/>
  <c r="H324" i="5"/>
  <c r="H185" i="5"/>
  <c r="H171" i="5"/>
  <c r="H157" i="5"/>
  <c r="H141" i="5"/>
  <c r="H125" i="5"/>
  <c r="H109" i="5"/>
  <c r="H77" i="5"/>
  <c r="H222" i="5"/>
  <c r="H180" i="5"/>
  <c r="H163" i="5"/>
  <c r="H90" i="5"/>
  <c r="H83" i="5"/>
  <c r="H74" i="5"/>
  <c r="H58" i="5"/>
  <c r="H42" i="5"/>
  <c r="H211" i="5"/>
  <c r="H195" i="5"/>
  <c r="H188" i="5"/>
  <c r="H162" i="5"/>
  <c r="H146" i="5"/>
  <c r="H130" i="5"/>
  <c r="H114" i="5"/>
  <c r="H98" i="5"/>
  <c r="H66" i="5"/>
  <c r="H49" i="5"/>
  <c r="H29" i="5"/>
  <c r="H196" i="5"/>
  <c r="H161" i="5"/>
  <c r="H145" i="5"/>
  <c r="H129" i="5"/>
  <c r="H190" i="5"/>
  <c r="H177" i="5"/>
  <c r="H155" i="5"/>
  <c r="H205" i="5"/>
  <c r="H122" i="5"/>
  <c r="H107" i="5"/>
  <c r="H12" i="5"/>
  <c r="H179" i="5"/>
  <c r="H124" i="5"/>
  <c r="H37" i="5"/>
  <c r="H113" i="5"/>
  <c r="H86" i="5"/>
  <c r="H35" i="5"/>
  <c r="H15" i="5"/>
  <c r="H11" i="5"/>
  <c r="H189" i="5"/>
  <c r="H117" i="5"/>
  <c r="H97" i="5"/>
  <c r="H92" i="5"/>
  <c r="H89" i="5"/>
  <c r="H70" i="5"/>
  <c r="H75" i="5"/>
  <c r="H28" i="5"/>
  <c r="H178" i="5"/>
  <c r="H76" i="5"/>
  <c r="H108" i="5"/>
  <c r="H27" i="5"/>
  <c r="H140" i="5"/>
  <c r="H123" i="5"/>
  <c r="H93" i="5"/>
  <c r="H61" i="5"/>
  <c r="H59" i="5"/>
  <c r="H56" i="5"/>
  <c r="H54" i="5"/>
  <c r="H51" i="5"/>
  <c r="H47" i="5"/>
  <c r="H45" i="5"/>
  <c r="H43" i="5"/>
  <c r="H40" i="5"/>
  <c r="H38" i="5"/>
  <c r="H156" i="5"/>
  <c r="H106" i="5"/>
  <c r="H100" i="5"/>
  <c r="H57" i="5"/>
  <c r="H50" i="5"/>
  <c r="H48" i="5"/>
  <c r="H41" i="5"/>
  <c r="H8" i="5"/>
  <c r="H31" i="5"/>
  <c r="H199" i="5"/>
  <c r="H67" i="5"/>
  <c r="H55" i="5"/>
  <c r="H39" i="5"/>
  <c r="H170" i="5"/>
  <c r="H68" i="5"/>
  <c r="H34" i="5"/>
  <c r="H139" i="5"/>
  <c r="H85" i="5"/>
  <c r="H82" i="5"/>
  <c r="H79" i="5"/>
  <c r="H133" i="5"/>
  <c r="H101" i="5"/>
  <c r="H22" i="5"/>
  <c r="H21" i="5"/>
  <c r="H9" i="5"/>
  <c r="H23" i="5"/>
  <c r="H24" i="5"/>
  <c r="H73" i="5"/>
  <c r="H17" i="5"/>
  <c r="H6" i="5"/>
  <c r="H5" i="5"/>
  <c r="H4" i="5"/>
  <c r="H63" i="5"/>
  <c r="H30" i="5"/>
  <c r="H14" i="5"/>
  <c r="H26" i="5"/>
  <c r="H18" i="5"/>
  <c r="H13" i="5"/>
  <c r="H10" i="5"/>
  <c r="H20" i="5"/>
  <c r="H19" i="5"/>
  <c r="H7" i="5"/>
  <c r="H78" i="5"/>
  <c r="H16" i="5"/>
  <c r="AF15" i="5"/>
  <c r="AF17" i="5" s="1"/>
  <c r="BJ268" i="5"/>
  <c r="BI268" i="5" a="1"/>
  <c r="BI268" i="5" s="1"/>
  <c r="BK268" i="5" s="1"/>
  <c r="BI96" i="5" a="1"/>
  <c r="BI96" i="5" s="1"/>
  <c r="BK96" i="5" s="1"/>
  <c r="BJ96" i="5"/>
  <c r="BJ1238" i="5"/>
  <c r="BI1238" i="5" a="1"/>
  <c r="BI1238" i="5" s="1"/>
  <c r="BK1238" i="5" s="1"/>
  <c r="BI1187" i="5" a="1"/>
  <c r="BI1187" i="5" s="1"/>
  <c r="BK1187" i="5" s="1"/>
  <c r="BJ1187" i="5"/>
  <c r="BI937" i="5" a="1"/>
  <c r="BI937" i="5" s="1"/>
  <c r="BK937" i="5" s="1"/>
  <c r="BJ937" i="5"/>
  <c r="BJ790" i="5"/>
  <c r="BI790" i="5" a="1"/>
  <c r="BI790" i="5" s="1"/>
  <c r="BK790" i="5" s="1"/>
  <c r="BJ434" i="5"/>
  <c r="BI434" i="5" a="1"/>
  <c r="BI434" i="5" s="1"/>
  <c r="BK434" i="5" s="1"/>
  <c r="BI1056" i="5" a="1"/>
  <c r="BI1056" i="5" s="1"/>
  <c r="BK1056" i="5" s="1"/>
  <c r="BJ1056" i="5"/>
  <c r="BJ450" i="5"/>
  <c r="BI450" i="5" a="1"/>
  <c r="BI450" i="5" s="1"/>
  <c r="BK450" i="5" s="1"/>
  <c r="BI302" i="5" a="1"/>
  <c r="BI302" i="5" s="1"/>
  <c r="BK302" i="5" s="1"/>
  <c r="BJ302" i="5"/>
  <c r="BJ854" i="5"/>
  <c r="BI854" i="5" a="1"/>
  <c r="BI854" i="5" s="1"/>
  <c r="BK854" i="5" s="1"/>
  <c r="BJ1038" i="5"/>
  <c r="BI1038" i="5" a="1"/>
  <c r="BI1038" i="5" s="1"/>
  <c r="BK1038" i="5" s="1"/>
  <c r="BI888" i="5" a="1"/>
  <c r="BI888" i="5" s="1"/>
  <c r="BK888" i="5" s="1"/>
  <c r="BJ888" i="5"/>
  <c r="BJ697" i="5"/>
  <c r="BI697" i="5" a="1"/>
  <c r="BI697" i="5" s="1"/>
  <c r="BK697" i="5" s="1"/>
  <c r="BJ208" i="5"/>
  <c r="BI208" i="5" a="1"/>
  <c r="BI208" i="5" s="1"/>
  <c r="BK208" i="5" s="1"/>
  <c r="BJ84" i="5"/>
  <c r="BI84" i="5" a="1"/>
  <c r="BI84" i="5" s="1"/>
  <c r="BK84" i="5" s="1"/>
  <c r="BJ751" i="5"/>
  <c r="BI751" i="5" a="1"/>
  <c r="BI751" i="5" s="1"/>
  <c r="BK751" i="5" s="1"/>
  <c r="BJ224" i="5"/>
  <c r="BI224" i="5" a="1"/>
  <c r="BI224" i="5" s="1"/>
  <c r="BK224" i="5" s="1"/>
  <c r="BI877" i="5" a="1"/>
  <c r="BI877" i="5" s="1"/>
  <c r="BK877" i="5" s="1"/>
  <c r="BJ877" i="5"/>
  <c r="BJ354" i="5"/>
  <c r="BI354" i="5" a="1"/>
  <c r="BI354" i="5" s="1"/>
  <c r="BK354" i="5" s="1"/>
  <c r="BI71" i="5" a="1"/>
  <c r="BI71" i="5" s="1"/>
  <c r="BK71" i="5" s="1"/>
  <c r="BJ71" i="5"/>
  <c r="BJ809" i="5"/>
  <c r="BI809" i="5" a="1"/>
  <c r="BI809" i="5" s="1"/>
  <c r="BK809" i="5" s="1"/>
  <c r="BJ889" i="5"/>
  <c r="BI889" i="5" a="1"/>
  <c r="BI889" i="5" s="1"/>
  <c r="BK889" i="5" s="1"/>
  <c r="BJ648" i="5"/>
  <c r="BI648" i="5" a="1"/>
  <c r="BI648" i="5" s="1"/>
  <c r="BK648" i="5" s="1"/>
  <c r="BI509" i="5" a="1"/>
  <c r="BI509" i="5" s="1"/>
  <c r="BK509" i="5" s="1"/>
  <c r="BJ509" i="5"/>
  <c r="BJ403" i="5"/>
  <c r="BI403" i="5" a="1"/>
  <c r="BI403" i="5" s="1"/>
  <c r="BK403" i="5" s="1"/>
  <c r="BI313" i="5" a="1"/>
  <c r="BI313" i="5" s="1"/>
  <c r="BK313" i="5" s="1"/>
  <c r="BJ313" i="5"/>
  <c r="BJ1048" i="5"/>
  <c r="BI1048" i="5" a="1"/>
  <c r="BI1048" i="5" s="1"/>
  <c r="BK1048" i="5" s="1"/>
  <c r="BI1081" i="5" a="1"/>
  <c r="BI1081" i="5" s="1"/>
  <c r="BK1081" i="5" s="1"/>
  <c r="BJ1081" i="5"/>
  <c r="BJ628" i="5"/>
  <c r="BI628" i="5" a="1"/>
  <c r="BI628" i="5" s="1"/>
  <c r="BK628" i="5" s="1"/>
  <c r="BI474" i="5" a="1"/>
  <c r="BI474" i="5" s="1"/>
  <c r="BK474" i="5" s="1"/>
  <c r="BJ474" i="5"/>
  <c r="BI1134" i="5" a="1"/>
  <c r="BI1134" i="5" s="1"/>
  <c r="BK1134" i="5" s="1"/>
  <c r="BJ1134" i="5"/>
  <c r="BI621" i="5" a="1"/>
  <c r="BI621" i="5" s="1"/>
  <c r="BK621" i="5" s="1"/>
  <c r="BJ621" i="5"/>
  <c r="BI40" i="5" a="1"/>
  <c r="BI40" i="5" s="1"/>
  <c r="BK40" i="5" s="1"/>
  <c r="BJ40" i="5"/>
  <c r="BJ164" i="5"/>
  <c r="BI164" i="5" a="1"/>
  <c r="BI164" i="5" s="1"/>
  <c r="BK164" i="5" s="1"/>
  <c r="BJ1034" i="5"/>
  <c r="BI1034" i="5" a="1"/>
  <c r="BI1034" i="5" s="1"/>
  <c r="BK1034" i="5" s="1"/>
  <c r="BJ200" i="5"/>
  <c r="BI200" i="5" a="1"/>
  <c r="BI200" i="5" s="1"/>
  <c r="BK200" i="5" s="1"/>
  <c r="BJ933" i="5"/>
  <c r="BI933" i="5" a="1"/>
  <c r="BI933" i="5" s="1"/>
  <c r="BK933" i="5" s="1"/>
  <c r="BI702" i="5" a="1"/>
  <c r="BI702" i="5" s="1"/>
  <c r="BK702" i="5" s="1"/>
  <c r="BJ702" i="5"/>
  <c r="BJ1039" i="5"/>
  <c r="BI1039" i="5" a="1"/>
  <c r="BI1039" i="5" s="1"/>
  <c r="BK1039" i="5" s="1"/>
  <c r="BJ1036" i="5"/>
  <c r="BI1036" i="5" a="1"/>
  <c r="BI1036" i="5" s="1"/>
  <c r="BK1036" i="5" s="1"/>
  <c r="BJ965" i="5"/>
  <c r="BI965" i="5" a="1"/>
  <c r="BI965" i="5" s="1"/>
  <c r="BK965" i="5" s="1"/>
  <c r="BJ231" i="5"/>
  <c r="BI231" i="5" a="1"/>
  <c r="BI231" i="5" s="1"/>
  <c r="BK231" i="5" s="1"/>
  <c r="BJ984" i="5"/>
  <c r="BI984" i="5" a="1"/>
  <c r="BI984" i="5" s="1"/>
  <c r="BK984" i="5" s="1"/>
  <c r="BI750" i="5" a="1"/>
  <c r="BI750" i="5" s="1"/>
  <c r="BK750" i="5" s="1"/>
  <c r="BJ750" i="5"/>
  <c r="BI524" i="5" a="1"/>
  <c r="BI524" i="5" s="1"/>
  <c r="BK524" i="5" s="1"/>
  <c r="BJ524" i="5"/>
  <c r="BJ100" i="5"/>
  <c r="BI100" i="5" a="1"/>
  <c r="BI100" i="5" s="1"/>
  <c r="BK100" i="5" s="1"/>
  <c r="BI53" i="5" a="1"/>
  <c r="BI53" i="5" s="1"/>
  <c r="BK53" i="5" s="1"/>
  <c r="BJ53" i="5"/>
  <c r="BJ1018" i="5"/>
  <c r="BI1018" i="5" a="1"/>
  <c r="BI1018" i="5" s="1"/>
  <c r="BK1018" i="5" s="1"/>
  <c r="BJ801" i="5"/>
  <c r="BI801" i="5" a="1"/>
  <c r="BI801" i="5" s="1"/>
  <c r="BK801" i="5" s="1"/>
  <c r="BJ461" i="5"/>
  <c r="BI461" i="5" a="1"/>
  <c r="BI461" i="5" s="1"/>
  <c r="BK461" i="5" s="1"/>
  <c r="BJ258" i="5"/>
  <c r="BI258" i="5" a="1"/>
  <c r="BI258" i="5" s="1"/>
  <c r="BK258" i="5" s="1"/>
  <c r="BJ757" i="5"/>
  <c r="BI757" i="5" a="1"/>
  <c r="BI757" i="5" s="1"/>
  <c r="BK757" i="5" s="1"/>
  <c r="BJ1085" i="5"/>
  <c r="BI1085" i="5" a="1"/>
  <c r="BI1085" i="5" s="1"/>
  <c r="BK1085" i="5" s="1"/>
  <c r="BJ842" i="5"/>
  <c r="BI842" i="5" a="1"/>
  <c r="BI842" i="5" s="1"/>
  <c r="BK842" i="5" s="1"/>
  <c r="BJ280" i="5"/>
  <c r="BI280" i="5" a="1"/>
  <c r="BI280" i="5" s="1"/>
  <c r="BK280" i="5" s="1"/>
  <c r="BJ1241" i="5"/>
  <c r="BI1241" i="5" a="1"/>
  <c r="BI1241" i="5" s="1"/>
  <c r="BK1241" i="5" s="1"/>
  <c r="BJ1091" i="5"/>
  <c r="BI1091" i="5" a="1"/>
  <c r="BI1091" i="5" s="1"/>
  <c r="BK1091" i="5" s="1"/>
  <c r="BJ1028" i="5"/>
  <c r="BI1028" i="5" a="1"/>
  <c r="BI1028" i="5" s="1"/>
  <c r="BK1028" i="5" s="1"/>
  <c r="BI390" i="5" a="1"/>
  <c r="BI390" i="5" s="1"/>
  <c r="BK390" i="5" s="1"/>
  <c r="BJ390" i="5"/>
  <c r="BI50" i="5" a="1"/>
  <c r="BI50" i="5" s="1"/>
  <c r="BK50" i="5" s="1"/>
  <c r="BJ50" i="5"/>
  <c r="BJ167" i="5"/>
  <c r="BI167" i="5" a="1"/>
  <c r="BI167" i="5" s="1"/>
  <c r="BK167" i="5" s="1"/>
  <c r="BI1155" i="5" a="1"/>
  <c r="BI1155" i="5" s="1"/>
  <c r="BK1155" i="5" s="1"/>
  <c r="BJ1155" i="5"/>
  <c r="BI630" i="5" a="1"/>
  <c r="BI630" i="5" s="1"/>
  <c r="BK630" i="5" s="1"/>
  <c r="BJ630" i="5"/>
  <c r="BJ233" i="5"/>
  <c r="BI233" i="5" a="1"/>
  <c r="BI233" i="5" s="1"/>
  <c r="BK233" i="5" s="1"/>
  <c r="BJ1137" i="5"/>
  <c r="BI1137" i="5" a="1"/>
  <c r="BI1137" i="5" s="1"/>
  <c r="BK1137" i="5" s="1"/>
  <c r="BJ1001" i="5"/>
  <c r="BI1001" i="5" a="1"/>
  <c r="BI1001" i="5" s="1"/>
  <c r="BK1001" i="5" s="1"/>
  <c r="BJ911" i="5"/>
  <c r="BI911" i="5" a="1"/>
  <c r="BI911" i="5" s="1"/>
  <c r="BK911" i="5" s="1"/>
  <c r="BJ235" i="5"/>
  <c r="BI235" i="5" a="1"/>
  <c r="BI235" i="5" s="1"/>
  <c r="BK235" i="5" s="1"/>
  <c r="BJ21" i="5"/>
  <c r="BI21" i="5" a="1"/>
  <c r="BI21" i="5" s="1"/>
  <c r="BK21" i="5" s="1"/>
  <c r="BJ684" i="5"/>
  <c r="BI684" i="5" a="1"/>
  <c r="BI684" i="5" s="1"/>
  <c r="BK684" i="5" s="1"/>
  <c r="BJ1011" i="5"/>
  <c r="BI1011" i="5" a="1"/>
  <c r="BI1011" i="5" s="1"/>
  <c r="BK1011" i="5" s="1"/>
  <c r="BJ805" i="5"/>
  <c r="BI805" i="5" a="1"/>
  <c r="BI805" i="5" s="1"/>
  <c r="BK805" i="5" s="1"/>
  <c r="BJ1013" i="5"/>
  <c r="BI1013" i="5" a="1"/>
  <c r="BI1013" i="5" s="1"/>
  <c r="BK1013" i="5" s="1"/>
  <c r="BJ895" i="5"/>
  <c r="BI895" i="5" a="1"/>
  <c r="BI895" i="5" s="1"/>
  <c r="BK895" i="5" s="1"/>
  <c r="BI239" i="5" a="1"/>
  <c r="BI239" i="5" s="1"/>
  <c r="BK239" i="5" s="1"/>
  <c r="BJ239" i="5"/>
  <c r="BI756" i="5" a="1"/>
  <c r="BI756" i="5" s="1"/>
  <c r="BK756" i="5" s="1"/>
  <c r="BJ756" i="5"/>
  <c r="BJ987" i="5"/>
  <c r="BI987" i="5" a="1"/>
  <c r="BI987" i="5" s="1"/>
  <c r="BK987" i="5" s="1"/>
  <c r="BI586" i="5" a="1"/>
  <c r="BI586" i="5" s="1"/>
  <c r="BK586" i="5" s="1"/>
  <c r="BJ586" i="5"/>
  <c r="BJ148" i="5"/>
  <c r="BI148" i="5" a="1"/>
  <c r="BI148" i="5" s="1"/>
  <c r="BK148" i="5" s="1"/>
  <c r="BJ897" i="5"/>
  <c r="BI897" i="5" a="1"/>
  <c r="BI897" i="5" s="1"/>
  <c r="BK897" i="5" s="1"/>
  <c r="BJ860" i="5"/>
  <c r="BI860" i="5" a="1"/>
  <c r="BI860" i="5" s="1"/>
  <c r="BK860" i="5" s="1"/>
  <c r="BI718" i="5" a="1"/>
  <c r="BI718" i="5" s="1"/>
  <c r="BK718" i="5" s="1"/>
  <c r="BJ718" i="5"/>
  <c r="BJ447" i="5"/>
  <c r="BI447" i="5" a="1"/>
  <c r="BI447" i="5" s="1"/>
  <c r="BK447" i="5" s="1"/>
  <c r="BJ1115" i="5"/>
  <c r="BI1115" i="5" a="1"/>
  <c r="BI1115" i="5" s="1"/>
  <c r="BK1115" i="5" s="1"/>
  <c r="BJ1002" i="5"/>
  <c r="BI1002" i="5" a="1"/>
  <c r="BI1002" i="5" s="1"/>
  <c r="BK1002" i="5" s="1"/>
  <c r="BJ372" i="5"/>
  <c r="BI372" i="5" a="1"/>
  <c r="BI372" i="5" s="1"/>
  <c r="BK372" i="5" s="1"/>
  <c r="BJ639" i="5"/>
  <c r="BI639" i="5" a="1"/>
  <c r="BI639" i="5" s="1"/>
  <c r="BK639" i="5" s="1"/>
  <c r="BJ440" i="5"/>
  <c r="BI440" i="5" a="1"/>
  <c r="BI440" i="5" s="1"/>
  <c r="BK440" i="5" s="1"/>
  <c r="BJ1074" i="5"/>
  <c r="BI1074" i="5" a="1"/>
  <c r="BI1074" i="5" s="1"/>
  <c r="BK1074" i="5" s="1"/>
  <c r="BJ990" i="5"/>
  <c r="BI990" i="5" a="1"/>
  <c r="BI990" i="5" s="1"/>
  <c r="BK990" i="5" s="1"/>
  <c r="BJ859" i="5"/>
  <c r="BI859" i="5" a="1"/>
  <c r="BI859" i="5" s="1"/>
  <c r="BK859" i="5" s="1"/>
  <c r="BI343" i="5" a="1"/>
  <c r="BI343" i="5" s="1"/>
  <c r="BK343" i="5" s="1"/>
  <c r="BJ343" i="5"/>
  <c r="BJ890" i="5"/>
  <c r="BI890" i="5" a="1"/>
  <c r="BI890" i="5" s="1"/>
  <c r="BK890" i="5" s="1"/>
  <c r="BI663" i="5" a="1"/>
  <c r="BI663" i="5" s="1"/>
  <c r="BK663" i="5" s="1"/>
  <c r="BJ663" i="5"/>
  <c r="BI422" i="5" a="1"/>
  <c r="BI422" i="5" s="1"/>
  <c r="BK422" i="5" s="1"/>
  <c r="BJ422" i="5"/>
  <c r="BJ264" i="5"/>
  <c r="BI264" i="5" a="1"/>
  <c r="BI264" i="5" s="1"/>
  <c r="BK264" i="5" s="1"/>
  <c r="BJ64" i="5"/>
  <c r="BI64" i="5" a="1"/>
  <c r="BI64" i="5" s="1"/>
  <c r="BK64" i="5" s="1"/>
  <c r="BJ1236" i="5"/>
  <c r="BI1236" i="5" a="1"/>
  <c r="BI1236" i="5" s="1"/>
  <c r="BK1236" i="5" s="1"/>
  <c r="BJ767" i="5"/>
  <c r="BI767" i="5" a="1"/>
  <c r="BI767" i="5" s="1"/>
  <c r="BK767" i="5" s="1"/>
  <c r="BJ683" i="5"/>
  <c r="BI683" i="5" a="1"/>
  <c r="BI683" i="5" s="1"/>
  <c r="BK683" i="5" s="1"/>
  <c r="BI443" i="5" a="1"/>
  <c r="BI443" i="5" s="1"/>
  <c r="BK443" i="5" s="1"/>
  <c r="BJ443" i="5"/>
  <c r="BJ277" i="5"/>
  <c r="BI277" i="5" a="1"/>
  <c r="BI277" i="5" s="1"/>
  <c r="BK277" i="5" s="1"/>
  <c r="BI31" i="5" a="1"/>
  <c r="BI31" i="5" s="1"/>
  <c r="BK31" i="5" s="1"/>
  <c r="BJ31" i="5"/>
  <c r="BJ968" i="5"/>
  <c r="BI968" i="5" a="1"/>
  <c r="BI968" i="5" s="1"/>
  <c r="BK968" i="5" s="1"/>
  <c r="BJ708" i="5"/>
  <c r="BI708" i="5" a="1"/>
  <c r="BI708" i="5" s="1"/>
  <c r="BK708" i="5" s="1"/>
  <c r="BJ1165" i="5"/>
  <c r="BI1165" i="5" a="1"/>
  <c r="BI1165" i="5" s="1"/>
  <c r="BK1165" i="5" s="1"/>
  <c r="BJ657" i="5"/>
  <c r="BI657" i="5" a="1"/>
  <c r="BI657" i="5" s="1"/>
  <c r="BK657" i="5" s="1"/>
  <c r="BJ116" i="5"/>
  <c r="BI116" i="5" a="1"/>
  <c r="BI116" i="5" s="1"/>
  <c r="BK116" i="5" s="1"/>
  <c r="BJ1014" i="5"/>
  <c r="BI1014" i="5" a="1"/>
  <c r="BI1014" i="5" s="1"/>
  <c r="BK1014" i="5" s="1"/>
  <c r="BI1015" i="5" a="1"/>
  <c r="BI1015" i="5" s="1"/>
  <c r="BK1015" i="5" s="1"/>
  <c r="BJ1015" i="5"/>
  <c r="BJ81" i="5"/>
  <c r="BI81" i="5" a="1"/>
  <c r="BI81" i="5" s="1"/>
  <c r="BK81" i="5" s="1"/>
  <c r="BJ1215" i="5"/>
  <c r="BI1215" i="5" a="1"/>
  <c r="BI1215" i="5" s="1"/>
  <c r="BK1215" i="5" s="1"/>
  <c r="BJ905" i="5"/>
  <c r="BI905" i="5" a="1"/>
  <c r="BI905" i="5" s="1"/>
  <c r="BK905" i="5" s="1"/>
  <c r="BJ812" i="5"/>
  <c r="BI812" i="5" a="1"/>
  <c r="BI812" i="5" s="1"/>
  <c r="BK812" i="5" s="1"/>
  <c r="BJ1118" i="5"/>
  <c r="BI1118" i="5" a="1"/>
  <c r="BI1118" i="5" s="1"/>
  <c r="BK1118" i="5" s="1"/>
  <c r="BI724" i="5" a="1"/>
  <c r="BI724" i="5" s="1"/>
  <c r="BK724" i="5" s="1"/>
  <c r="BJ724" i="5"/>
  <c r="BJ526" i="5"/>
  <c r="BI526" i="5" a="1"/>
  <c r="BI526" i="5" s="1"/>
  <c r="BK526" i="5" s="1"/>
  <c r="BI248" i="5" a="1"/>
  <c r="BI248" i="5" s="1"/>
  <c r="BK248" i="5" s="1"/>
  <c r="BJ248" i="5"/>
  <c r="BJ242" i="5"/>
  <c r="BI242" i="5" a="1"/>
  <c r="BI242" i="5" s="1"/>
  <c r="BK242" i="5" s="1"/>
  <c r="BJ700" i="5"/>
  <c r="BI700" i="5" a="1"/>
  <c r="BI700" i="5" s="1"/>
  <c r="BK700" i="5" s="1"/>
  <c r="BJ545" i="5"/>
  <c r="BI545" i="5" a="1"/>
  <c r="BI545" i="5" s="1"/>
  <c r="BK545" i="5" s="1"/>
  <c r="BJ290" i="5"/>
  <c r="BI290" i="5" a="1"/>
  <c r="BI290" i="5" s="1"/>
  <c r="BK290" i="5" s="1"/>
  <c r="BI252" i="5" a="1"/>
  <c r="BI252" i="5" s="1"/>
  <c r="BK252" i="5" s="1"/>
  <c r="BJ252" i="5"/>
  <c r="BJ8" i="5"/>
  <c r="BI8" i="5" a="1"/>
  <c r="BI8" i="5" s="1"/>
  <c r="BK8" i="5" s="1"/>
  <c r="BI1044" i="5" a="1"/>
  <c r="BI1044" i="5" s="1"/>
  <c r="BK1044" i="5" s="1"/>
  <c r="BJ1044" i="5"/>
  <c r="BJ884" i="5"/>
  <c r="BI884" i="5" a="1"/>
  <c r="BI884" i="5" s="1"/>
  <c r="BK884" i="5" s="1"/>
  <c r="BJ497" i="5"/>
  <c r="BI497" i="5" a="1"/>
  <c r="BI497" i="5" s="1"/>
  <c r="BK497" i="5" s="1"/>
  <c r="BI1112" i="5" a="1"/>
  <c r="BI1112" i="5" s="1"/>
  <c r="BK1112" i="5" s="1"/>
  <c r="BJ1112" i="5"/>
  <c r="BI353" i="5" a="1"/>
  <c r="BI353" i="5" s="1"/>
  <c r="BK353" i="5" s="1"/>
  <c r="BJ353" i="5"/>
  <c r="BJ58" i="5"/>
  <c r="BI58" i="5" a="1"/>
  <c r="BI58" i="5" s="1"/>
  <c r="BK58" i="5" s="1"/>
  <c r="BI1220" i="5" a="1"/>
  <c r="BI1220" i="5" s="1"/>
  <c r="BK1220" i="5" s="1"/>
  <c r="BJ1220" i="5"/>
  <c r="BJ779" i="5"/>
  <c r="BI779" i="5" a="1"/>
  <c r="BI779" i="5" s="1"/>
  <c r="BK779" i="5" s="1"/>
  <c r="BI575" i="5" a="1"/>
  <c r="BI575" i="5" s="1"/>
  <c r="BK575" i="5" s="1"/>
  <c r="BJ575" i="5"/>
  <c r="BJ520" i="5"/>
  <c r="BI520" i="5" a="1"/>
  <c r="BI520" i="5" s="1"/>
  <c r="BK520" i="5" s="1"/>
  <c r="BJ612" i="5"/>
  <c r="BI612" i="5" a="1"/>
  <c r="BI612" i="5" s="1"/>
  <c r="BK612" i="5" s="1"/>
  <c r="BJ5" i="5"/>
  <c r="BI5" i="5" a="1"/>
  <c r="BI5" i="5" s="1"/>
  <c r="BK5" i="5" s="1"/>
  <c r="BJ994" i="5"/>
  <c r="BI994" i="5" a="1"/>
  <c r="BI994" i="5" s="1"/>
  <c r="BK994" i="5" s="1"/>
  <c r="BI915" i="5" a="1"/>
  <c r="BI915" i="5" s="1"/>
  <c r="BK915" i="5" s="1"/>
  <c r="BJ915" i="5"/>
  <c r="BJ539" i="5"/>
  <c r="BI539" i="5" a="1"/>
  <c r="BI539" i="5" s="1"/>
  <c r="BK539" i="5" s="1"/>
  <c r="BJ437" i="5"/>
  <c r="BI437" i="5" a="1"/>
  <c r="BI437" i="5" s="1"/>
  <c r="BK437" i="5" s="1"/>
  <c r="BI1123" i="5" a="1"/>
  <c r="BI1123" i="5" s="1"/>
  <c r="BK1123" i="5" s="1"/>
  <c r="BJ1123" i="5"/>
  <c r="BJ664" i="5"/>
  <c r="BI664" i="5" a="1"/>
  <c r="BI664" i="5" s="1"/>
  <c r="BK664" i="5" s="1"/>
  <c r="BJ305" i="5"/>
  <c r="BI305" i="5" a="1"/>
  <c r="BI305" i="5" s="1"/>
  <c r="BK305" i="5" s="1"/>
  <c r="BJ249" i="5"/>
  <c r="BI249" i="5" a="1"/>
  <c r="BI249" i="5" s="1"/>
  <c r="BK249" i="5" s="1"/>
  <c r="BI459" i="5" a="1"/>
  <c r="BI459" i="5" s="1"/>
  <c r="BK459" i="5" s="1"/>
  <c r="BJ459" i="5"/>
  <c r="BJ168" i="5"/>
  <c r="BI168" i="5" a="1"/>
  <c r="BI168" i="5" s="1"/>
  <c r="BK168" i="5" s="1"/>
  <c r="BJ957" i="5"/>
  <c r="BI957" i="5" a="1"/>
  <c r="BI957" i="5" s="1"/>
  <c r="BK957" i="5" s="1"/>
  <c r="BJ891" i="5"/>
  <c r="BI891" i="5" a="1"/>
  <c r="BI891" i="5" s="1"/>
  <c r="BK891" i="5" s="1"/>
  <c r="BI1192" i="5" a="1"/>
  <c r="BI1192" i="5" s="1"/>
  <c r="BK1192" i="5" s="1"/>
  <c r="BJ1192" i="5"/>
  <c r="BJ1008" i="5"/>
  <c r="BI1008" i="5" a="1"/>
  <c r="BI1008" i="5" s="1"/>
  <c r="BK1008" i="5" s="1"/>
  <c r="BJ829" i="5"/>
  <c r="BI829" i="5" a="1"/>
  <c r="BI829" i="5" s="1"/>
  <c r="BK829" i="5" s="1"/>
  <c r="BJ701" i="5"/>
  <c r="BI701" i="5" a="1"/>
  <c r="BI701" i="5" s="1"/>
  <c r="BK701" i="5" s="1"/>
  <c r="BJ418" i="5"/>
  <c r="BI418" i="5" a="1"/>
  <c r="BI418" i="5" s="1"/>
  <c r="BK418" i="5" s="1"/>
  <c r="BI72" i="5" a="1"/>
  <c r="BI72" i="5" s="1"/>
  <c r="BK72" i="5" s="1"/>
  <c r="BJ72" i="5"/>
  <c r="BJ57" i="5"/>
  <c r="BI57" i="5" a="1"/>
  <c r="BI57" i="5" s="1"/>
  <c r="BK57" i="5" s="1"/>
  <c r="BJ644" i="5"/>
  <c r="BI644" i="5" a="1"/>
  <c r="BI644" i="5" s="1"/>
  <c r="BK644" i="5" s="1"/>
  <c r="BI119" i="5" a="1"/>
  <c r="BI119" i="5" s="1"/>
  <c r="BK119" i="5" s="1"/>
  <c r="BJ119" i="5"/>
  <c r="BI758" i="5" a="1"/>
  <c r="BI758" i="5" s="1"/>
  <c r="BK758" i="5" s="1"/>
  <c r="BJ758" i="5"/>
  <c r="BJ455" i="5"/>
  <c r="BI455" i="5" a="1"/>
  <c r="BI455" i="5" s="1"/>
  <c r="BK455" i="5" s="1"/>
  <c r="BJ991" i="5"/>
  <c r="BI991" i="5" a="1"/>
  <c r="BI991" i="5" s="1"/>
  <c r="BK991" i="5" s="1"/>
  <c r="BJ772" i="5"/>
  <c r="BI772" i="5" a="1"/>
  <c r="BI772" i="5" s="1"/>
  <c r="BK772" i="5" s="1"/>
  <c r="BI351" i="5" a="1"/>
  <c r="BI351" i="5" s="1"/>
  <c r="BK351" i="5" s="1"/>
  <c r="BJ351" i="5"/>
  <c r="BJ310" i="5"/>
  <c r="BI310" i="5" a="1"/>
  <c r="BI310" i="5" s="1"/>
  <c r="BK310" i="5" s="1"/>
  <c r="BJ1218" i="5"/>
  <c r="BI1218" i="5" a="1"/>
  <c r="BI1218" i="5" s="1"/>
  <c r="BK1218" i="5" s="1"/>
  <c r="BI533" i="5" a="1"/>
  <c r="BI533" i="5" s="1"/>
  <c r="BK533" i="5" s="1"/>
  <c r="BJ533" i="5"/>
  <c r="BI296" i="5" a="1"/>
  <c r="BI296" i="5" s="1"/>
  <c r="BK296" i="5" s="1"/>
  <c r="BJ296" i="5"/>
  <c r="BI111" i="5" a="1"/>
  <c r="BI111" i="5" s="1"/>
  <c r="BK111" i="5" s="1"/>
  <c r="BJ111" i="5"/>
  <c r="BJ690" i="5"/>
  <c r="BI690" i="5" a="1"/>
  <c r="BI690" i="5" s="1"/>
  <c r="BK690" i="5" s="1"/>
  <c r="BJ674" i="5"/>
  <c r="BI674" i="5" a="1"/>
  <c r="BI674" i="5" s="1"/>
  <c r="BK674" i="5" s="1"/>
  <c r="BI60" i="5" a="1"/>
  <c r="BI60" i="5" s="1"/>
  <c r="BK60" i="5" s="1"/>
  <c r="BJ60" i="5"/>
  <c r="BJ6" i="5"/>
  <c r="BI6" i="5" a="1"/>
  <c r="BI6" i="5" s="1"/>
  <c r="BK6" i="5" s="1"/>
  <c r="BJ916" i="5"/>
  <c r="BI916" i="5" a="1"/>
  <c r="BI916" i="5" s="1"/>
  <c r="BK916" i="5" s="1"/>
  <c r="BI1189" i="5" a="1"/>
  <c r="BI1189" i="5" s="1"/>
  <c r="BK1189" i="5" s="1"/>
  <c r="BJ1189" i="5"/>
  <c r="BJ1182" i="5"/>
  <c r="BI1182" i="5" a="1"/>
  <c r="BI1182" i="5" s="1"/>
  <c r="BK1182" i="5" s="1"/>
  <c r="BI1062" i="5" a="1"/>
  <c r="BI1062" i="5" s="1"/>
  <c r="BK1062" i="5" s="1"/>
  <c r="BJ1062" i="5"/>
  <c r="BJ922" i="5"/>
  <c r="BI922" i="5" a="1"/>
  <c r="BI922" i="5" s="1"/>
  <c r="BK922" i="5" s="1"/>
  <c r="BJ342" i="5"/>
  <c r="BI342" i="5" a="1"/>
  <c r="BI342" i="5" s="1"/>
  <c r="BK342" i="5" s="1"/>
  <c r="BJ294" i="5"/>
  <c r="BI294" i="5" a="1"/>
  <c r="BI294" i="5" s="1"/>
  <c r="BK294" i="5" s="1"/>
  <c r="BJ1102" i="5"/>
  <c r="BI1102" i="5" a="1"/>
  <c r="BI1102" i="5" s="1"/>
  <c r="BK1102" i="5" s="1"/>
  <c r="BI1043" i="5" a="1"/>
  <c r="BI1043" i="5" s="1"/>
  <c r="BK1043" i="5" s="1"/>
  <c r="BJ1043" i="5"/>
  <c r="BI836" i="5" a="1"/>
  <c r="BI836" i="5" s="1"/>
  <c r="BK836" i="5" s="1"/>
  <c r="BJ836" i="5"/>
  <c r="BJ769" i="5"/>
  <c r="BI769" i="5" a="1"/>
  <c r="BI769" i="5" s="1"/>
  <c r="BK769" i="5" s="1"/>
  <c r="BJ396" i="5"/>
  <c r="BI396" i="5" a="1"/>
  <c r="BI396" i="5" s="1"/>
  <c r="BK396" i="5" s="1"/>
  <c r="BJ309" i="5"/>
  <c r="BI309" i="5" a="1"/>
  <c r="BI309" i="5" s="1"/>
  <c r="BK309" i="5" s="1"/>
  <c r="BI255" i="5" a="1"/>
  <c r="BI255" i="5" s="1"/>
  <c r="BK255" i="5" s="1"/>
  <c r="BJ255" i="5"/>
  <c r="BJ1197" i="5"/>
  <c r="BI1197" i="5" a="1"/>
  <c r="BI1197" i="5" s="1"/>
  <c r="BK1197" i="5" s="1"/>
  <c r="BJ114" i="5"/>
  <c r="BI114" i="5" a="1"/>
  <c r="BI114" i="5" s="1"/>
  <c r="BK114" i="5" s="1"/>
  <c r="BJ12" i="5"/>
  <c r="BI12" i="5" a="1"/>
  <c r="BI12" i="5" s="1"/>
  <c r="BK12" i="5" s="1"/>
  <c r="BI856" i="5" a="1"/>
  <c r="BI856" i="5" s="1"/>
  <c r="BK856" i="5" s="1"/>
  <c r="BJ856" i="5"/>
  <c r="BJ534" i="5"/>
  <c r="BI534" i="5" a="1"/>
  <c r="BI534" i="5" s="1"/>
  <c r="BK534" i="5" s="1"/>
  <c r="BI329" i="5" a="1"/>
  <c r="BI329" i="5" s="1"/>
  <c r="BK329" i="5" s="1"/>
  <c r="BJ329" i="5"/>
  <c r="BI44" i="5" a="1"/>
  <c r="BI44" i="5" s="1"/>
  <c r="BK44" i="5" s="1"/>
  <c r="BJ44" i="5"/>
  <c r="BJ606" i="5"/>
  <c r="BI606" i="5" a="1"/>
  <c r="BI606" i="5" s="1"/>
  <c r="BK606" i="5" s="1"/>
  <c r="BJ89" i="5"/>
  <c r="BI89" i="5" a="1"/>
  <c r="BI89" i="5" s="1"/>
  <c r="BK89" i="5" s="1"/>
  <c r="BJ176" i="5"/>
  <c r="BI176" i="5" a="1"/>
  <c r="BI176" i="5" s="1"/>
  <c r="BK176" i="5" s="1"/>
  <c r="BJ1195" i="5"/>
  <c r="BI1195" i="5" a="1"/>
  <c r="BI1195" i="5" s="1"/>
  <c r="BK1195" i="5" s="1"/>
  <c r="BJ1135" i="5"/>
  <c r="BI1135" i="5" a="1"/>
  <c r="BI1135" i="5" s="1"/>
  <c r="BK1135" i="5" s="1"/>
  <c r="BJ948" i="5"/>
  <c r="BI948" i="5" a="1"/>
  <c r="BI948" i="5" s="1"/>
  <c r="BK948" i="5" s="1"/>
  <c r="BI821" i="5" a="1"/>
  <c r="BI821" i="5" s="1"/>
  <c r="BK821" i="5" s="1"/>
  <c r="BJ821" i="5"/>
  <c r="BJ512" i="5"/>
  <c r="BI512" i="5" a="1"/>
  <c r="BI512" i="5" s="1"/>
  <c r="BK512" i="5" s="1"/>
  <c r="BJ202" i="5"/>
  <c r="BI202" i="5" a="1"/>
  <c r="BI202" i="5" s="1"/>
  <c r="BK202" i="5" s="1"/>
  <c r="BJ1047" i="5"/>
  <c r="BI1047" i="5" a="1"/>
  <c r="BI1047" i="5" s="1"/>
  <c r="BK1047" i="5" s="1"/>
  <c r="BI748" i="5" a="1"/>
  <c r="BI748" i="5" s="1"/>
  <c r="BK748" i="5" s="1"/>
  <c r="BJ748" i="5"/>
  <c r="BI355" i="5" a="1"/>
  <c r="BI355" i="5" s="1"/>
  <c r="BK355" i="5" s="1"/>
  <c r="BJ355" i="5"/>
  <c r="BJ297" i="5"/>
  <c r="BI297" i="5" a="1"/>
  <c r="BI297" i="5" s="1"/>
  <c r="BK297" i="5" s="1"/>
  <c r="BJ212" i="5"/>
  <c r="BI212" i="5" a="1"/>
  <c r="BI212" i="5" s="1"/>
  <c r="BK212" i="5" s="1"/>
  <c r="BJ1203" i="5"/>
  <c r="BI1203" i="5" a="1"/>
  <c r="BI1203" i="5" s="1"/>
  <c r="BK1203" i="5" s="1"/>
  <c r="BJ367" i="5"/>
  <c r="BI367" i="5" a="1"/>
  <c r="BI367" i="5" s="1"/>
  <c r="BK367" i="5" s="1"/>
  <c r="BJ625" i="5"/>
  <c r="BI625" i="5" a="1"/>
  <c r="BI625" i="5" s="1"/>
  <c r="BK625" i="5" s="1"/>
  <c r="BI94" i="5" a="1"/>
  <c r="BI94" i="5" s="1"/>
  <c r="BK94" i="5" s="1"/>
  <c r="BJ94" i="5"/>
  <c r="BI775" i="5" a="1"/>
  <c r="BI775" i="5" s="1"/>
  <c r="BK775" i="5" s="1"/>
  <c r="BJ775" i="5"/>
  <c r="BJ619" i="5"/>
  <c r="BI619" i="5" a="1"/>
  <c r="BI619" i="5" s="1"/>
  <c r="BK619" i="5" s="1"/>
  <c r="BJ276" i="5"/>
  <c r="BI276" i="5" a="1"/>
  <c r="BI276" i="5" s="1"/>
  <c r="BK276" i="5" s="1"/>
  <c r="BJ568" i="5"/>
  <c r="BI568" i="5" a="1"/>
  <c r="BI568" i="5" s="1"/>
  <c r="BK568" i="5" s="1"/>
  <c r="BI7" i="5" a="1"/>
  <c r="BI7" i="5" s="1"/>
  <c r="BK7" i="5" s="1"/>
  <c r="BJ7" i="5"/>
  <c r="BJ885" i="5"/>
  <c r="BI885" i="5" a="1"/>
  <c r="BI885" i="5" s="1"/>
  <c r="BK885" i="5" s="1"/>
  <c r="BJ819" i="5"/>
  <c r="BI819" i="5" a="1"/>
  <c r="BI819" i="5" s="1"/>
  <c r="BK819" i="5" s="1"/>
  <c r="BI647" i="5" a="1"/>
  <c r="BI647" i="5" s="1"/>
  <c r="BK647" i="5" s="1"/>
  <c r="BJ647" i="5"/>
  <c r="BJ19" i="5"/>
  <c r="BI19" i="5" a="1"/>
  <c r="BI19" i="5" s="1"/>
  <c r="BK19" i="5" s="1"/>
  <c r="BJ1237" i="5"/>
  <c r="BI1237" i="5" a="1"/>
  <c r="BI1237" i="5" s="1"/>
  <c r="BK1237" i="5" s="1"/>
  <c r="BJ1073" i="5"/>
  <c r="BI1073" i="5" a="1"/>
  <c r="BI1073" i="5" s="1"/>
  <c r="BK1073" i="5" s="1"/>
  <c r="BJ908" i="5"/>
  <c r="BI908" i="5" a="1"/>
  <c r="BI908" i="5" s="1"/>
  <c r="BK908" i="5" s="1"/>
  <c r="BJ607" i="5"/>
  <c r="BI607" i="5" a="1"/>
  <c r="BI607" i="5" s="1"/>
  <c r="BK607" i="5" s="1"/>
  <c r="BJ18" i="5"/>
  <c r="BI18" i="5" a="1"/>
  <c r="BI18" i="5" s="1"/>
  <c r="BK18" i="5" s="1"/>
  <c r="BJ910" i="5"/>
  <c r="BI910" i="5" a="1"/>
  <c r="BI910" i="5" s="1"/>
  <c r="BK910" i="5" s="1"/>
  <c r="BJ632" i="5"/>
  <c r="BI632" i="5" a="1"/>
  <c r="BI632" i="5" s="1"/>
  <c r="BK632" i="5" s="1"/>
  <c r="BJ441" i="5"/>
  <c r="BI441" i="5" a="1"/>
  <c r="BI441" i="5" s="1"/>
  <c r="BK441" i="5" s="1"/>
  <c r="BJ629" i="5"/>
  <c r="BI629" i="5" a="1"/>
  <c r="BI629" i="5" s="1"/>
  <c r="BK629" i="5" s="1"/>
  <c r="BJ129" i="5"/>
  <c r="BI129" i="5" a="1"/>
  <c r="BI129" i="5" s="1"/>
  <c r="BK129" i="5" s="1"/>
  <c r="BI605" i="5" a="1"/>
  <c r="BI605" i="5" s="1"/>
  <c r="BK605" i="5" s="1"/>
  <c r="BJ605" i="5"/>
  <c r="BJ451" i="5"/>
  <c r="BI451" i="5" a="1"/>
  <c r="BI451" i="5" s="1"/>
  <c r="BK451" i="5" s="1"/>
  <c r="BI315" i="5" a="1"/>
  <c r="BI315" i="5" s="1"/>
  <c r="BK315" i="5" s="1"/>
  <c r="BJ315" i="5"/>
  <c r="BJ172" i="5"/>
  <c r="BI172" i="5" a="1"/>
  <c r="BI172" i="5" s="1"/>
  <c r="BK172" i="5" s="1"/>
  <c r="BI1191" i="5" a="1"/>
  <c r="BI1191" i="5" s="1"/>
  <c r="BK1191" i="5" s="1"/>
  <c r="BJ1191" i="5"/>
  <c r="BJ795" i="5"/>
  <c r="BI795" i="5" a="1"/>
  <c r="BI795" i="5" s="1"/>
  <c r="BK795" i="5" s="1"/>
  <c r="BI622" i="5" a="1"/>
  <c r="BI622" i="5" s="1"/>
  <c r="BK622" i="5" s="1"/>
  <c r="BJ622" i="5"/>
  <c r="BJ961" i="5"/>
  <c r="BI961" i="5" a="1"/>
  <c r="BI961" i="5" s="1"/>
  <c r="BK961" i="5" s="1"/>
  <c r="BI1151" i="5" a="1"/>
  <c r="BI1151" i="5" s="1"/>
  <c r="BK1151" i="5" s="1"/>
  <c r="BJ1151" i="5"/>
  <c r="BJ1217" i="5"/>
  <c r="BI1217" i="5" a="1"/>
  <c r="BI1217" i="5" s="1"/>
  <c r="BK1217" i="5" s="1"/>
  <c r="BJ753" i="5"/>
  <c r="BI753" i="5" a="1"/>
  <c r="BI753" i="5" s="1"/>
  <c r="BK753" i="5" s="1"/>
  <c r="BJ668" i="5"/>
  <c r="BI668" i="5" a="1"/>
  <c r="BI668" i="5" s="1"/>
  <c r="BK668" i="5" s="1"/>
  <c r="BJ552" i="5"/>
  <c r="BI552" i="5" a="1"/>
  <c r="BI552" i="5" s="1"/>
  <c r="BK552" i="5" s="1"/>
  <c r="BI427" i="5" a="1"/>
  <c r="BI427" i="5" s="1"/>
  <c r="BK427" i="5" s="1"/>
  <c r="BJ427" i="5"/>
  <c r="BJ220" i="5"/>
  <c r="BI220" i="5" a="1"/>
  <c r="BI220" i="5" s="1"/>
  <c r="BK220" i="5" s="1"/>
  <c r="BI376" i="5" a="1"/>
  <c r="BI376" i="5" s="1"/>
  <c r="BK376" i="5" s="1"/>
  <c r="BJ376" i="5"/>
  <c r="BJ265" i="5"/>
  <c r="BI265" i="5" a="1"/>
  <c r="BI265" i="5" s="1"/>
  <c r="BK265" i="5" s="1"/>
  <c r="BJ596" i="5"/>
  <c r="BI596" i="5" a="1"/>
  <c r="BI596" i="5" s="1"/>
  <c r="BK596" i="5" s="1"/>
  <c r="BJ531" i="5"/>
  <c r="BI531" i="5" a="1"/>
  <c r="BI531" i="5" s="1"/>
  <c r="BK531" i="5" s="1"/>
  <c r="BJ240" i="5"/>
  <c r="BI240" i="5" a="1"/>
  <c r="BI240" i="5" s="1"/>
  <c r="BK240" i="5" s="1"/>
  <c r="BI808" i="5" a="1"/>
  <c r="BI808" i="5" s="1"/>
  <c r="BK808" i="5" s="1"/>
  <c r="BJ808" i="5"/>
  <c r="BI303" i="5" a="1"/>
  <c r="BI303" i="5" s="1"/>
  <c r="BK303" i="5" s="1"/>
  <c r="BJ303" i="5"/>
  <c r="BI1190" i="5" a="1"/>
  <c r="BI1190" i="5" s="1"/>
  <c r="BK1190" i="5" s="1"/>
  <c r="BJ1190" i="5"/>
  <c r="BJ870" i="5"/>
  <c r="BI870" i="5" a="1"/>
  <c r="BI870" i="5" s="1"/>
  <c r="BK870" i="5" s="1"/>
  <c r="BI370" i="5" a="1"/>
  <c r="BI370" i="5" s="1"/>
  <c r="BK370" i="5" s="1"/>
  <c r="BJ370" i="5"/>
  <c r="BJ42" i="5"/>
  <c r="BI42" i="5" a="1"/>
  <c r="BI42" i="5" s="1"/>
  <c r="BK42" i="5" s="1"/>
  <c r="BI1212" i="5" a="1"/>
  <c r="BI1212" i="5" s="1"/>
  <c r="BK1212" i="5" s="1"/>
  <c r="BJ1212" i="5"/>
  <c r="BJ717" i="5"/>
  <c r="BI717" i="5" a="1"/>
  <c r="BI717" i="5" s="1"/>
  <c r="BK717" i="5" s="1"/>
  <c r="BJ792" i="5"/>
  <c r="BI792" i="5" a="1"/>
  <c r="BI792" i="5" s="1"/>
  <c r="BK792" i="5" s="1"/>
  <c r="BI635" i="5" a="1"/>
  <c r="BI635" i="5" s="1"/>
  <c r="BK635" i="5" s="1"/>
  <c r="BJ635" i="5"/>
  <c r="BI430" i="5" a="1"/>
  <c r="BI430" i="5" s="1"/>
  <c r="BK430" i="5" s="1"/>
  <c r="BJ430" i="5"/>
  <c r="BJ333" i="5"/>
  <c r="BI333" i="5" a="1"/>
  <c r="BI333" i="5" s="1"/>
  <c r="BK333" i="5" s="1"/>
  <c r="BJ204" i="5"/>
  <c r="BI204" i="5" a="1"/>
  <c r="BI204" i="5" s="1"/>
  <c r="BK204" i="5" s="1"/>
  <c r="BI24" i="5" a="1"/>
  <c r="BI24" i="5" s="1"/>
  <c r="BK24" i="5" s="1"/>
  <c r="BJ24" i="5"/>
  <c r="BJ1127" i="5"/>
  <c r="BI1127" i="5" a="1"/>
  <c r="BI1127" i="5" s="1"/>
  <c r="BK1127" i="5" s="1"/>
  <c r="BJ633" i="5"/>
  <c r="BI633" i="5" a="1"/>
  <c r="BI633" i="5" s="1"/>
  <c r="BK633" i="5" s="1"/>
  <c r="BJ460" i="5"/>
  <c r="BI460" i="5" a="1"/>
  <c r="BI460" i="5" s="1"/>
  <c r="BK460" i="5" s="1"/>
  <c r="BJ63" i="5"/>
  <c r="BI63" i="5" a="1"/>
  <c r="BI63" i="5" s="1"/>
  <c r="BK63" i="5" s="1"/>
  <c r="BJ140" i="5"/>
  <c r="BI140" i="5" a="1"/>
  <c r="BI140" i="5" s="1"/>
  <c r="BK140" i="5" s="1"/>
  <c r="BI1178" i="5" a="1"/>
  <c r="BI1178" i="5" s="1"/>
  <c r="BK1178" i="5" s="1"/>
  <c r="BJ1178" i="5"/>
  <c r="BJ924" i="5"/>
  <c r="BI924" i="5" a="1"/>
  <c r="BI924" i="5" s="1"/>
  <c r="BK924" i="5" s="1"/>
  <c r="BI417" i="5" a="1"/>
  <c r="BI417" i="5" s="1"/>
  <c r="BK417" i="5" s="1"/>
  <c r="BJ417" i="5"/>
  <c r="BI321" i="5" a="1"/>
  <c r="BI321" i="5" s="1"/>
  <c r="BK321" i="5" s="1"/>
  <c r="BJ321" i="5"/>
  <c r="BI158" i="5" a="1"/>
  <c r="BI158" i="5" s="1"/>
  <c r="BK158" i="5" s="1"/>
  <c r="BJ158" i="5"/>
  <c r="BJ1227" i="5"/>
  <c r="BI1227" i="5" a="1"/>
  <c r="BI1227" i="5" s="1"/>
  <c r="BK1227" i="5" s="1"/>
  <c r="BJ1147" i="5"/>
  <c r="BI1147" i="5" a="1"/>
  <c r="BI1147" i="5" s="1"/>
  <c r="BK1147" i="5" s="1"/>
  <c r="BJ1063" i="5"/>
  <c r="BI1063" i="5" a="1"/>
  <c r="BI1063" i="5" s="1"/>
  <c r="BK1063" i="5" s="1"/>
  <c r="BJ1021" i="5"/>
  <c r="BI1021" i="5" a="1"/>
  <c r="BI1021" i="5" s="1"/>
  <c r="BK1021" i="5" s="1"/>
  <c r="BJ783" i="5"/>
  <c r="BI783" i="5" a="1"/>
  <c r="BI783" i="5" s="1"/>
  <c r="BK783" i="5" s="1"/>
  <c r="BI763" i="5" a="1"/>
  <c r="BI763" i="5" s="1"/>
  <c r="BK763" i="5" s="1"/>
  <c r="BJ763" i="5"/>
  <c r="BJ1124" i="5"/>
  <c r="BI1124" i="5" a="1"/>
  <c r="BI1124" i="5" s="1"/>
  <c r="BK1124" i="5" s="1"/>
  <c r="BJ976" i="5"/>
  <c r="BI976" i="5" a="1"/>
  <c r="BI976" i="5" s="1"/>
  <c r="BK976" i="5" s="1"/>
  <c r="BI824" i="5" a="1"/>
  <c r="BI824" i="5" s="1"/>
  <c r="BK824" i="5" s="1"/>
  <c r="BJ824" i="5"/>
  <c r="BJ530" i="5"/>
  <c r="BI530" i="5" a="1"/>
  <c r="BI530" i="5" s="1"/>
  <c r="BK530" i="5" s="1"/>
  <c r="BJ377" i="5"/>
  <c r="BI377" i="5" a="1"/>
  <c r="BI377" i="5" s="1"/>
  <c r="BK377" i="5" s="1"/>
  <c r="BJ1200" i="5"/>
  <c r="BI1200" i="5" a="1"/>
  <c r="BI1200" i="5" s="1"/>
  <c r="BK1200" i="5" s="1"/>
  <c r="BJ1065" i="5"/>
  <c r="BI1065" i="5" a="1"/>
  <c r="BI1065" i="5" s="1"/>
  <c r="BK1065" i="5" s="1"/>
  <c r="BI752" i="5" a="1"/>
  <c r="BI752" i="5" s="1"/>
  <c r="BK752" i="5" s="1"/>
  <c r="BJ752" i="5"/>
  <c r="BJ873" i="5"/>
  <c r="BI873" i="5" a="1"/>
  <c r="BI873" i="5" s="1"/>
  <c r="BK873" i="5" s="1"/>
  <c r="BJ1213" i="5"/>
  <c r="BI1213" i="5" a="1"/>
  <c r="BI1213" i="5" s="1"/>
  <c r="BK1213" i="5" s="1"/>
  <c r="BJ1093" i="5"/>
  <c r="BI1093" i="5" a="1"/>
  <c r="BI1093" i="5" s="1"/>
  <c r="BK1093" i="5" s="1"/>
  <c r="BJ825" i="5"/>
  <c r="BI825" i="5" a="1"/>
  <c r="BI825" i="5" s="1"/>
  <c r="BK825" i="5" s="1"/>
  <c r="BJ688" i="5"/>
  <c r="BI688" i="5" a="1"/>
  <c r="BI688" i="5" s="1"/>
  <c r="BK688" i="5" s="1"/>
  <c r="BI709" i="5" a="1"/>
  <c r="BI709" i="5" s="1"/>
  <c r="BK709" i="5" s="1"/>
  <c r="BJ709" i="5"/>
  <c r="BJ542" i="5"/>
  <c r="BI542" i="5" a="1"/>
  <c r="BI542" i="5" s="1"/>
  <c r="BK542" i="5" s="1"/>
  <c r="BI307" i="5" a="1"/>
  <c r="BI307" i="5" s="1"/>
  <c r="BK307" i="5" s="1"/>
  <c r="BJ307" i="5"/>
  <c r="BJ177" i="5"/>
  <c r="BI177" i="5" a="1"/>
  <c r="BI177" i="5" s="1"/>
  <c r="BK177" i="5" s="1"/>
  <c r="BJ145" i="5"/>
  <c r="BI145" i="5" a="1"/>
  <c r="BI145" i="5" s="1"/>
  <c r="BK145" i="5" s="1"/>
  <c r="BJ1171" i="5"/>
  <c r="BI1171" i="5" a="1"/>
  <c r="BI1171" i="5" s="1"/>
  <c r="BK1171" i="5" s="1"/>
  <c r="BI559" i="5" a="1"/>
  <c r="BI559" i="5" s="1"/>
  <c r="BK559" i="5" s="1"/>
  <c r="BJ559" i="5"/>
  <c r="BI360" i="5" a="1"/>
  <c r="BI360" i="5" s="1"/>
  <c r="BK360" i="5" s="1"/>
  <c r="BJ360" i="5"/>
  <c r="BI1117" i="5" a="1"/>
  <c r="BI1117" i="5" s="1"/>
  <c r="BK1117" i="5" s="1"/>
  <c r="BJ1117" i="5"/>
  <c r="BJ1035" i="5"/>
  <c r="BI1035" i="5" a="1"/>
  <c r="BI1035" i="5" s="1"/>
  <c r="BK1035" i="5" s="1"/>
  <c r="BI986" i="5" a="1"/>
  <c r="BI986" i="5" s="1"/>
  <c r="BK986" i="5" s="1"/>
  <c r="BJ986" i="5"/>
  <c r="BJ796" i="5"/>
  <c r="BI796" i="5" a="1"/>
  <c r="BI796" i="5" s="1"/>
  <c r="BK796" i="5" s="1"/>
  <c r="BJ777" i="5"/>
  <c r="BI777" i="5" a="1"/>
  <c r="BI777" i="5" s="1"/>
  <c r="BK777" i="5" s="1"/>
  <c r="BJ620" i="5"/>
  <c r="BI620" i="5" a="1"/>
  <c r="BI620" i="5" s="1"/>
  <c r="BK620" i="5" s="1"/>
  <c r="BJ544" i="5"/>
  <c r="BI544" i="5" a="1"/>
  <c r="BI544" i="5" s="1"/>
  <c r="BK544" i="5" s="1"/>
  <c r="BJ82" i="5"/>
  <c r="BI82" i="5" a="1"/>
  <c r="BI82" i="5" s="1"/>
  <c r="BK82" i="5" s="1"/>
  <c r="BJ199" i="5"/>
  <c r="BI199" i="5" a="1"/>
  <c r="BI199" i="5" s="1"/>
  <c r="BK199" i="5" s="1"/>
  <c r="BI183" i="5" a="1"/>
  <c r="BI183" i="5" s="1"/>
  <c r="BK183" i="5" s="1"/>
  <c r="BJ183" i="5"/>
  <c r="BI942" i="5" a="1"/>
  <c r="BI942" i="5" s="1"/>
  <c r="BK942" i="5" s="1"/>
  <c r="BJ942" i="5"/>
  <c r="BI30" i="5" a="1"/>
  <c r="BI30" i="5" s="1"/>
  <c r="BK30" i="5" s="1"/>
  <c r="BJ30" i="5"/>
  <c r="BI599" i="5" a="1"/>
  <c r="BI599" i="5" s="1"/>
  <c r="BK599" i="5" s="1"/>
  <c r="BJ599" i="5"/>
  <c r="BJ1206" i="5"/>
  <c r="BI1206" i="5" a="1"/>
  <c r="BI1206" i="5" s="1"/>
  <c r="BK1206" i="5" s="1"/>
  <c r="BI1163" i="5" a="1"/>
  <c r="BI1163" i="5" s="1"/>
  <c r="BK1163" i="5" s="1"/>
  <c r="BJ1163" i="5"/>
  <c r="BI1086" i="5" a="1"/>
  <c r="BI1086" i="5" s="1"/>
  <c r="BK1086" i="5" s="1"/>
  <c r="BJ1086" i="5"/>
  <c r="BJ967" i="5"/>
  <c r="BI967" i="5" a="1"/>
  <c r="BI967" i="5" s="1"/>
  <c r="BK967" i="5" s="1"/>
  <c r="BJ778" i="5"/>
  <c r="BI778" i="5" a="1"/>
  <c r="BI778" i="5" s="1"/>
  <c r="BK778" i="5" s="1"/>
  <c r="BI631" i="5" a="1"/>
  <c r="BI631" i="5" s="1"/>
  <c r="BK631" i="5" s="1"/>
  <c r="BJ631" i="5"/>
  <c r="BJ579" i="5"/>
  <c r="BI579" i="5" a="1"/>
  <c r="BI579" i="5" s="1"/>
  <c r="BK579" i="5" s="1"/>
  <c r="BJ425" i="5"/>
  <c r="BI425" i="5" a="1"/>
  <c r="BI425" i="5" s="1"/>
  <c r="BK425" i="5" s="1"/>
  <c r="BJ260" i="5"/>
  <c r="BI260" i="5" a="1"/>
  <c r="BI260" i="5" s="1"/>
  <c r="BK260" i="5" s="1"/>
  <c r="BI546" i="5" a="1"/>
  <c r="BI546" i="5" s="1"/>
  <c r="BK546" i="5" s="1"/>
  <c r="BJ546" i="5"/>
  <c r="BJ834" i="5"/>
  <c r="BI834" i="5" a="1"/>
  <c r="BI834" i="5" s="1"/>
  <c r="BK834" i="5" s="1"/>
  <c r="BJ594" i="5"/>
  <c r="BI594" i="5" a="1"/>
  <c r="BI594" i="5" s="1"/>
  <c r="BK594" i="5" s="1"/>
  <c r="BI454" i="5" a="1"/>
  <c r="BI454" i="5" s="1"/>
  <c r="BK454" i="5" s="1"/>
  <c r="BJ454" i="5"/>
  <c r="BJ244" i="5"/>
  <c r="BI244" i="5" a="1"/>
  <c r="BI244" i="5" s="1"/>
  <c r="BK244" i="5" s="1"/>
  <c r="BJ997" i="5"/>
  <c r="BI997" i="5" a="1"/>
  <c r="BI997" i="5" s="1"/>
  <c r="BK997" i="5" s="1"/>
  <c r="BJ1239" i="5"/>
  <c r="BI1239" i="5" a="1"/>
  <c r="BI1239" i="5" s="1"/>
  <c r="BK1239" i="5" s="1"/>
  <c r="BJ1098" i="5"/>
  <c r="BI1098" i="5" a="1"/>
  <c r="BI1098" i="5" s="1"/>
  <c r="BK1098" i="5" s="1"/>
  <c r="BJ755" i="5"/>
  <c r="BI755" i="5" a="1"/>
  <c r="BI755" i="5" s="1"/>
  <c r="BK755" i="5" s="1"/>
  <c r="BJ652" i="5"/>
  <c r="BI652" i="5" a="1"/>
  <c r="BI652" i="5" s="1"/>
  <c r="BK652" i="5" s="1"/>
  <c r="BI518" i="5" a="1"/>
  <c r="BI518" i="5" s="1"/>
  <c r="BK518" i="5" s="1"/>
  <c r="BJ518" i="5"/>
  <c r="BI388" i="5" a="1"/>
  <c r="BI388" i="5" s="1"/>
  <c r="BK388" i="5" s="1"/>
  <c r="BJ388" i="5"/>
  <c r="BI197" i="5" a="1"/>
  <c r="BI197" i="5" s="1"/>
  <c r="BK197" i="5" s="1"/>
  <c r="BJ197" i="5"/>
  <c r="BI489" i="5" a="1"/>
  <c r="BI489" i="5" s="1"/>
  <c r="BK489" i="5" s="1"/>
  <c r="BJ489" i="5"/>
  <c r="BI881" i="5" a="1"/>
  <c r="BI881" i="5" s="1"/>
  <c r="BK881" i="5" s="1"/>
  <c r="BJ881" i="5"/>
  <c r="BJ789" i="5"/>
  <c r="BI789" i="5" a="1"/>
  <c r="BI789" i="5" s="1"/>
  <c r="BK789" i="5" s="1"/>
  <c r="BI226" i="5" a="1"/>
  <c r="BI226" i="5" s="1"/>
  <c r="BK226" i="5" s="1"/>
  <c r="BJ226" i="5"/>
  <c r="BI245" i="5" a="1"/>
  <c r="BI245" i="5" s="1"/>
  <c r="BK245" i="5" s="1"/>
  <c r="BJ245" i="5"/>
  <c r="BJ218" i="5"/>
  <c r="BI218" i="5" a="1"/>
  <c r="BI218" i="5" s="1"/>
  <c r="BK218" i="5" s="1"/>
  <c r="BJ1058" i="5"/>
  <c r="BI1058" i="5" a="1"/>
  <c r="BI1058" i="5" s="1"/>
  <c r="BK1058" i="5" s="1"/>
  <c r="BI613" i="5" a="1"/>
  <c r="BI613" i="5" s="1"/>
  <c r="BK613" i="5" s="1"/>
  <c r="BJ613" i="5"/>
  <c r="BJ286" i="5"/>
  <c r="BI286" i="5" a="1"/>
  <c r="BI286" i="5" s="1"/>
  <c r="BK286" i="5" s="1"/>
  <c r="BJ97" i="5"/>
  <c r="BI97" i="5" a="1"/>
  <c r="BI97" i="5" s="1"/>
  <c r="BK97" i="5" s="1"/>
  <c r="BI150" i="5" a="1"/>
  <c r="BI150" i="5" s="1"/>
  <c r="BK150" i="5" s="1"/>
  <c r="BJ150" i="5"/>
  <c r="BI452" i="5" a="1"/>
  <c r="BI452" i="5" s="1"/>
  <c r="BK452" i="5" s="1"/>
  <c r="BJ452" i="5"/>
  <c r="BI999" i="5" a="1"/>
  <c r="BI999" i="5" s="1"/>
  <c r="BK999" i="5" s="1"/>
  <c r="BJ999" i="5"/>
  <c r="BJ359" i="5"/>
  <c r="BI359" i="5" a="1"/>
  <c r="BI359" i="5" s="1"/>
  <c r="BK359" i="5" s="1"/>
  <c r="BJ1121" i="5"/>
  <c r="BI1121" i="5" a="1"/>
  <c r="BI1121" i="5" s="1"/>
  <c r="BK1121" i="5" s="1"/>
  <c r="BI874" i="5" a="1"/>
  <c r="BI874" i="5" s="1"/>
  <c r="BK874" i="5" s="1"/>
  <c r="BJ874" i="5"/>
  <c r="BI739" i="5" a="1"/>
  <c r="BI739" i="5" s="1"/>
  <c r="BK739" i="5" s="1"/>
  <c r="BJ739" i="5"/>
  <c r="BJ196" i="5"/>
  <c r="BI196" i="5" a="1"/>
  <c r="BI196" i="5" s="1"/>
  <c r="BK196" i="5" s="1"/>
  <c r="BJ238" i="5"/>
  <c r="BI238" i="5" a="1"/>
  <c r="BI238" i="5" s="1"/>
  <c r="BK238" i="5" s="1"/>
  <c r="BI135" i="5" a="1"/>
  <c r="BI135" i="5" s="1"/>
  <c r="BK135" i="5" s="1"/>
  <c r="BJ135" i="5"/>
  <c r="BJ966" i="5"/>
  <c r="BI966" i="5" a="1"/>
  <c r="BI966" i="5" s="1"/>
  <c r="BK966" i="5" s="1"/>
  <c r="BJ969" i="5"/>
  <c r="BI969" i="5" a="1"/>
  <c r="BI969" i="5" s="1"/>
  <c r="BK969" i="5" s="1"/>
  <c r="BJ774" i="5"/>
  <c r="BI774" i="5" a="1"/>
  <c r="BI774" i="5" s="1"/>
  <c r="BK774" i="5" s="1"/>
  <c r="BJ537" i="5"/>
  <c r="BI537" i="5" a="1"/>
  <c r="BI537" i="5" s="1"/>
  <c r="BK537" i="5" s="1"/>
  <c r="BJ281" i="5"/>
  <c r="BI281" i="5" a="1"/>
  <c r="BI281" i="5" s="1"/>
  <c r="BK281" i="5" s="1"/>
  <c r="BJ1130" i="5"/>
  <c r="BI1130" i="5" a="1"/>
  <c r="BI1130" i="5" s="1"/>
  <c r="BK1130" i="5" s="1"/>
  <c r="BI1059" i="5" a="1"/>
  <c r="BI1059" i="5" s="1"/>
  <c r="BK1059" i="5" s="1"/>
  <c r="BJ1059" i="5"/>
  <c r="BI803" i="5" a="1"/>
  <c r="BI803" i="5" s="1"/>
  <c r="BK803" i="5" s="1"/>
  <c r="BJ803" i="5"/>
  <c r="BI495" i="5" a="1"/>
  <c r="BI495" i="5" s="1"/>
  <c r="BK495" i="5" s="1"/>
  <c r="BJ495" i="5"/>
  <c r="BJ270" i="5"/>
  <c r="BI270" i="5" a="1"/>
  <c r="BI270" i="5" s="1"/>
  <c r="BK270" i="5" s="1"/>
  <c r="BJ1096" i="5"/>
  <c r="BI1096" i="5" a="1"/>
  <c r="BI1096" i="5" s="1"/>
  <c r="BK1096" i="5" s="1"/>
  <c r="BI807" i="5" a="1"/>
  <c r="BI807" i="5" s="1"/>
  <c r="BK807" i="5" s="1"/>
  <c r="BJ807" i="5"/>
  <c r="BJ591" i="5"/>
  <c r="BI591" i="5" a="1"/>
  <c r="BI591" i="5" s="1"/>
  <c r="BK591" i="5" s="1"/>
  <c r="BJ371" i="5"/>
  <c r="BI371" i="5" a="1"/>
  <c r="BI371" i="5" s="1"/>
  <c r="BK371" i="5" s="1"/>
  <c r="BJ345" i="5"/>
  <c r="BI345" i="5" a="1"/>
  <c r="BI345" i="5" s="1"/>
  <c r="BK345" i="5" s="1"/>
  <c r="BJ73" i="5"/>
  <c r="BI73" i="5" a="1"/>
  <c r="BI73" i="5" s="1"/>
  <c r="BK73" i="5" s="1"/>
  <c r="BJ423" i="5"/>
  <c r="BI423" i="5" a="1"/>
  <c r="BI423" i="5" s="1"/>
  <c r="BK423" i="5" s="1"/>
  <c r="BI287" i="5" a="1"/>
  <c r="BI287" i="5" s="1"/>
  <c r="BK287" i="5" s="1"/>
  <c r="BJ287" i="5"/>
  <c r="BJ174" i="5"/>
  <c r="BI174" i="5" a="1"/>
  <c r="BI174" i="5" s="1"/>
  <c r="BK174" i="5" s="1"/>
  <c r="BJ806" i="5"/>
  <c r="BI806" i="5" a="1"/>
  <c r="BI806" i="5" s="1"/>
  <c r="BK806" i="5" s="1"/>
  <c r="BJ528" i="5"/>
  <c r="BI528" i="5" a="1"/>
  <c r="BI528" i="5" s="1"/>
  <c r="BK528" i="5" s="1"/>
  <c r="BJ180" i="5"/>
  <c r="BI180" i="5" a="1"/>
  <c r="BI180" i="5" s="1"/>
  <c r="BK180" i="5" s="1"/>
  <c r="BI118" i="5" a="1"/>
  <c r="BI118" i="5" s="1"/>
  <c r="BK118" i="5" s="1"/>
  <c r="BJ118" i="5"/>
  <c r="BI1045" i="5" a="1"/>
  <c r="BI1045" i="5" s="1"/>
  <c r="BK1045" i="5" s="1"/>
  <c r="BJ1045" i="5"/>
  <c r="BJ529" i="5"/>
  <c r="BI529" i="5" a="1"/>
  <c r="BI529" i="5" s="1"/>
  <c r="BK529" i="5" s="1"/>
  <c r="BJ1149" i="5"/>
  <c r="BI1149" i="5" a="1"/>
  <c r="BI1149" i="5" s="1"/>
  <c r="BK1149" i="5" s="1"/>
  <c r="BI857" i="5" a="1"/>
  <c r="BI857" i="5" s="1"/>
  <c r="BK857" i="5" s="1"/>
  <c r="BJ857" i="5"/>
  <c r="BJ32" i="5"/>
  <c r="BI32" i="5" a="1"/>
  <c r="BI32" i="5" s="1"/>
  <c r="BK32" i="5" s="1"/>
  <c r="BI1067" i="5" a="1"/>
  <c r="BI1067" i="5" s="1"/>
  <c r="BK1067" i="5" s="1"/>
  <c r="BJ1067" i="5"/>
  <c r="BJ946" i="5"/>
  <c r="BI946" i="5" a="1"/>
  <c r="BI946" i="5" s="1"/>
  <c r="BK946" i="5" s="1"/>
  <c r="BJ480" i="5"/>
  <c r="BI480" i="5" a="1"/>
  <c r="BI480" i="5" s="1"/>
  <c r="BK480" i="5" s="1"/>
  <c r="BJ257" i="5"/>
  <c r="BI257" i="5" a="1"/>
  <c r="BI257" i="5" s="1"/>
  <c r="BK257" i="5" s="1"/>
  <c r="BJ133" i="5"/>
  <c r="BI133" i="5" a="1"/>
  <c r="BI133" i="5" s="1"/>
  <c r="BK133" i="5" s="1"/>
  <c r="BI765" i="5" a="1"/>
  <c r="BI765" i="5" s="1"/>
  <c r="BK765" i="5" s="1"/>
  <c r="BJ765" i="5"/>
  <c r="BJ185" i="5"/>
  <c r="BI185" i="5" a="1"/>
  <c r="BI185" i="5" s="1"/>
  <c r="BK185" i="5" s="1"/>
  <c r="BI389" i="5" a="1"/>
  <c r="BI389" i="5" s="1"/>
  <c r="BK389" i="5" s="1"/>
  <c r="BJ389" i="5"/>
  <c r="BI1198" i="5" a="1"/>
  <c r="BI1198" i="5" s="1"/>
  <c r="BK1198" i="5" s="1"/>
  <c r="BJ1198" i="5"/>
  <c r="BJ1100" i="5"/>
  <c r="BI1100" i="5" a="1"/>
  <c r="BI1100" i="5" s="1"/>
  <c r="BK1100" i="5" s="1"/>
  <c r="BI956" i="5" a="1"/>
  <c r="BI956" i="5" s="1"/>
  <c r="BK956" i="5" s="1"/>
  <c r="BJ956" i="5"/>
  <c r="BJ653" i="5"/>
  <c r="BI653" i="5" a="1"/>
  <c r="BI653" i="5" s="1"/>
  <c r="BK653" i="5" s="1"/>
  <c r="BI569" i="5" a="1"/>
  <c r="BI569" i="5" s="1"/>
  <c r="BK569" i="5" s="1"/>
  <c r="BJ569" i="5"/>
  <c r="BJ411" i="5"/>
  <c r="BI411" i="5" a="1"/>
  <c r="BI411" i="5" s="1"/>
  <c r="BK411" i="5" s="1"/>
  <c r="BJ38" i="5"/>
  <c r="BI38" i="5" a="1"/>
  <c r="BI38" i="5" s="1"/>
  <c r="BK38" i="5" s="1"/>
  <c r="BJ1161" i="5"/>
  <c r="BI1161" i="5" a="1"/>
  <c r="BI1161" i="5" s="1"/>
  <c r="BK1161" i="5" s="1"/>
  <c r="BJ727" i="5"/>
  <c r="BI727" i="5" a="1"/>
  <c r="BI727" i="5" s="1"/>
  <c r="BK727" i="5" s="1"/>
  <c r="BJ404" i="5"/>
  <c r="BI404" i="5" a="1"/>
  <c r="BI404" i="5" s="1"/>
  <c r="BK404" i="5" s="1"/>
  <c r="BJ154" i="5"/>
  <c r="BI154" i="5" a="1"/>
  <c r="BI154" i="5" s="1"/>
  <c r="BK154" i="5" s="1"/>
  <c r="BI59" i="5" a="1"/>
  <c r="BI59" i="5" s="1"/>
  <c r="BK59" i="5" s="1"/>
  <c r="BJ59" i="5"/>
  <c r="BI950" i="5" a="1"/>
  <c r="BI950" i="5" s="1"/>
  <c r="BK950" i="5" s="1"/>
  <c r="BJ950" i="5"/>
  <c r="BJ457" i="5"/>
  <c r="BI457" i="5" a="1"/>
  <c r="BI457" i="5" s="1"/>
  <c r="BK457" i="5" s="1"/>
  <c r="BJ1226" i="5"/>
  <c r="BI1226" i="5" a="1"/>
  <c r="BI1226" i="5" s="1"/>
  <c r="BK1226" i="5" s="1"/>
  <c r="BJ925" i="5"/>
  <c r="BI925" i="5" a="1"/>
  <c r="BI925" i="5" s="1"/>
  <c r="BK925" i="5" s="1"/>
  <c r="BI565" i="5" a="1"/>
  <c r="BI565" i="5" s="1"/>
  <c r="BK565" i="5" s="1"/>
  <c r="BJ565" i="5"/>
  <c r="BI550" i="5" a="1"/>
  <c r="BI550" i="5" s="1"/>
  <c r="BK550" i="5" s="1"/>
  <c r="BJ550" i="5"/>
  <c r="BI407" i="5" a="1"/>
  <c r="BI407" i="5" s="1"/>
  <c r="BK407" i="5" s="1"/>
  <c r="BJ407" i="5"/>
  <c r="BJ300" i="5"/>
  <c r="BI300" i="5" a="1"/>
  <c r="BI300" i="5" s="1"/>
  <c r="BK300" i="5" s="1"/>
  <c r="BJ832" i="5"/>
  <c r="BI832" i="5" a="1"/>
  <c r="BI832" i="5" s="1"/>
  <c r="BK832" i="5" s="1"/>
  <c r="BJ603" i="5"/>
  <c r="BI603" i="5" a="1"/>
  <c r="BI603" i="5" s="1"/>
  <c r="BK603" i="5" s="1"/>
  <c r="BJ456" i="5"/>
  <c r="BI456" i="5" a="1"/>
  <c r="BI456" i="5" s="1"/>
  <c r="BK456" i="5" s="1"/>
  <c r="BJ387" i="5"/>
  <c r="BI387" i="5" a="1"/>
  <c r="BI387" i="5" s="1"/>
  <c r="BK387" i="5" s="1"/>
  <c r="BJ223" i="5"/>
  <c r="BI223" i="5" a="1"/>
  <c r="BI223" i="5" s="1"/>
  <c r="BK223" i="5" s="1"/>
  <c r="BJ65" i="5"/>
  <c r="BI65" i="5" a="1"/>
  <c r="BI65" i="5" s="1"/>
  <c r="BK65" i="5" s="1"/>
  <c r="BJ893" i="5"/>
  <c r="BI893" i="5" a="1"/>
  <c r="BI893" i="5" s="1"/>
  <c r="BK893" i="5" s="1"/>
  <c r="BJ107" i="5"/>
  <c r="BI107" i="5" a="1"/>
  <c r="BI107" i="5" s="1"/>
  <c r="BK107" i="5" s="1"/>
  <c r="BI1169" i="5" a="1"/>
  <c r="BI1169" i="5" s="1"/>
  <c r="BK1169" i="5" s="1"/>
  <c r="BJ1169" i="5"/>
  <c r="BI951" i="5" a="1"/>
  <c r="BI951" i="5" s="1"/>
  <c r="BK951" i="5" s="1"/>
  <c r="BJ951" i="5"/>
  <c r="BJ609" i="5"/>
  <c r="BI609" i="5" a="1"/>
  <c r="BI609" i="5" s="1"/>
  <c r="BK609" i="5" s="1"/>
  <c r="BJ532" i="5"/>
  <c r="BI532" i="5" a="1"/>
  <c r="BI532" i="5" s="1"/>
  <c r="BK532" i="5" s="1"/>
  <c r="BJ267" i="5"/>
  <c r="BI267" i="5" a="1"/>
  <c r="BI267" i="5" s="1"/>
  <c r="BK267" i="5" s="1"/>
  <c r="BJ132" i="5"/>
  <c r="BI132" i="5" a="1"/>
  <c r="BI132" i="5" s="1"/>
  <c r="BK132" i="5" s="1"/>
  <c r="BI1179" i="5" a="1"/>
  <c r="BI1179" i="5" s="1"/>
  <c r="BK1179" i="5" s="1"/>
  <c r="BJ1179" i="5"/>
  <c r="BJ963" i="5"/>
  <c r="BI963" i="5" a="1"/>
  <c r="BI963" i="5" s="1"/>
  <c r="BK963" i="5" s="1"/>
  <c r="BJ872" i="5"/>
  <c r="BI872" i="5" a="1"/>
  <c r="BI872" i="5" s="1"/>
  <c r="BK872" i="5" s="1"/>
  <c r="BI654" i="5" a="1"/>
  <c r="BI654" i="5" s="1"/>
  <c r="BK654" i="5" s="1"/>
  <c r="BJ654" i="5"/>
  <c r="BI274" i="5" a="1"/>
  <c r="BI274" i="5" s="1"/>
  <c r="BK274" i="5" s="1"/>
  <c r="BJ274" i="5"/>
  <c r="BJ334" i="5"/>
  <c r="BI334" i="5" a="1"/>
  <c r="BI334" i="5" s="1"/>
  <c r="BK334" i="5" s="1"/>
  <c r="BJ17" i="5"/>
  <c r="BI17" i="5" a="1"/>
  <c r="BI17" i="5" s="1"/>
  <c r="BK17" i="5" s="1"/>
  <c r="BJ221" i="5"/>
  <c r="BI221" i="5" a="1"/>
  <c r="BI221" i="5" s="1"/>
  <c r="BK221" i="5" s="1"/>
  <c r="BI746" i="5" a="1"/>
  <c r="BI746" i="5" s="1"/>
  <c r="BK746" i="5" s="1"/>
  <c r="BJ746" i="5"/>
  <c r="BJ435" i="5"/>
  <c r="BI435" i="5" a="1"/>
  <c r="BI435" i="5" s="1"/>
  <c r="BK435" i="5" s="1"/>
  <c r="BI421" i="5" a="1"/>
  <c r="BI421" i="5" s="1"/>
  <c r="BK421" i="5" s="1"/>
  <c r="BJ421" i="5"/>
  <c r="BJ1122" i="5"/>
  <c r="BI1122" i="5" a="1"/>
  <c r="BI1122" i="5" s="1"/>
  <c r="BK1122" i="5" s="1"/>
  <c r="BI913" i="5" a="1"/>
  <c r="BI913" i="5" s="1"/>
  <c r="BK913" i="5" s="1"/>
  <c r="BJ913" i="5"/>
  <c r="BJ597" i="5"/>
  <c r="BI597" i="5" a="1"/>
  <c r="BI597" i="5" s="1"/>
  <c r="BK597" i="5" s="1"/>
  <c r="BJ810" i="5"/>
  <c r="BI810" i="5" a="1"/>
  <c r="BI810" i="5" s="1"/>
  <c r="BK810" i="5" s="1"/>
  <c r="BJ1207" i="5"/>
  <c r="BI1207" i="5" a="1"/>
  <c r="BI1207" i="5" s="1"/>
  <c r="BK1207" i="5" s="1"/>
  <c r="BI975" i="5" a="1"/>
  <c r="BI975" i="5" s="1"/>
  <c r="BK975" i="5" s="1"/>
  <c r="BJ975" i="5"/>
  <c r="BI761" i="5" a="1"/>
  <c r="BI761" i="5" s="1"/>
  <c r="BK761" i="5" s="1"/>
  <c r="BJ761" i="5"/>
  <c r="BI615" i="5" a="1"/>
  <c r="BI615" i="5" s="1"/>
  <c r="BK615" i="5" s="1"/>
  <c r="BJ615" i="5"/>
  <c r="BJ446" i="5"/>
  <c r="BI446" i="5" a="1"/>
  <c r="BI446" i="5" s="1"/>
  <c r="BK446" i="5" s="1"/>
  <c r="BI181" i="5" a="1"/>
  <c r="BI181" i="5" s="1"/>
  <c r="BK181" i="5" s="1"/>
  <c r="BJ181" i="5"/>
  <c r="BJ414" i="5"/>
  <c r="BI414" i="5" a="1"/>
  <c r="BI414" i="5" s="1"/>
  <c r="BK414" i="5" s="1"/>
  <c r="BI1158" i="5" a="1"/>
  <c r="BI1158" i="5" s="1"/>
  <c r="BK1158" i="5" s="1"/>
  <c r="BJ1158" i="5"/>
  <c r="BJ1025" i="5"/>
  <c r="BI1025" i="5" a="1"/>
  <c r="BI1025" i="5" s="1"/>
  <c r="BK1025" i="5" s="1"/>
  <c r="BJ675" i="5"/>
  <c r="BI675" i="5" a="1"/>
  <c r="BI675" i="5" s="1"/>
  <c r="BK675" i="5" s="1"/>
  <c r="BI442" i="5" a="1"/>
  <c r="BI442" i="5" s="1"/>
  <c r="BK442" i="5" s="1"/>
  <c r="BJ442" i="5"/>
  <c r="BJ352" i="5"/>
  <c r="BI352" i="5" a="1"/>
  <c r="BI352" i="5" s="1"/>
  <c r="BK352" i="5" s="1"/>
  <c r="BJ254" i="5"/>
  <c r="BI254" i="5" a="1"/>
  <c r="BI254" i="5" s="1"/>
  <c r="BK254" i="5" s="1"/>
  <c r="BI151" i="5" a="1"/>
  <c r="BI151" i="5" s="1"/>
  <c r="BK151" i="5" s="1"/>
  <c r="BJ151" i="5"/>
  <c r="BJ865" i="5"/>
  <c r="BI865" i="5" a="1"/>
  <c r="BI865" i="5" s="1"/>
  <c r="BK865" i="5" s="1"/>
  <c r="BI611" i="5" a="1"/>
  <c r="BI611" i="5" s="1"/>
  <c r="BK611" i="5" s="1"/>
  <c r="BJ611" i="5"/>
  <c r="BI331" i="5" a="1"/>
  <c r="BI331" i="5" s="1"/>
  <c r="BK331" i="5" s="1"/>
  <c r="BJ331" i="5"/>
  <c r="BJ128" i="5"/>
  <c r="BI128" i="5" a="1"/>
  <c r="BI128" i="5" s="1"/>
  <c r="BK128" i="5" s="1"/>
  <c r="BI79" i="5" a="1"/>
  <c r="BI79" i="5" s="1"/>
  <c r="BK79" i="5" s="1"/>
  <c r="BJ79" i="5"/>
  <c r="BI734" i="5" a="1"/>
  <c r="BI734" i="5" s="1"/>
  <c r="BK734" i="5" s="1"/>
  <c r="BJ734" i="5"/>
  <c r="BI366" i="5" a="1"/>
  <c r="BI366" i="5" s="1"/>
  <c r="BK366" i="5" s="1"/>
  <c r="BJ366" i="5"/>
  <c r="BJ584" i="5"/>
  <c r="BI584" i="5" a="1"/>
  <c r="BI584" i="5" s="1"/>
  <c r="BK584" i="5" s="1"/>
  <c r="BJ350" i="5"/>
  <c r="BI350" i="5" a="1"/>
  <c r="BI350" i="5" s="1"/>
  <c r="BK350" i="5" s="1"/>
  <c r="BJ1068" i="5"/>
  <c r="BI1068" i="5" a="1"/>
  <c r="BI1068" i="5" s="1"/>
  <c r="BK1068" i="5" s="1"/>
  <c r="BI849" i="5" a="1"/>
  <c r="BI849" i="5" s="1"/>
  <c r="BK849" i="5" s="1"/>
  <c r="BJ849" i="5"/>
  <c r="BJ499" i="5"/>
  <c r="BI499" i="5" a="1"/>
  <c r="BI499" i="5" s="1"/>
  <c r="BK499" i="5" s="1"/>
  <c r="BJ67" i="5"/>
  <c r="BI67" i="5" a="1"/>
  <c r="BI67" i="5" s="1"/>
  <c r="BK67" i="5" s="1"/>
  <c r="BJ974" i="5"/>
  <c r="BI974" i="5" a="1"/>
  <c r="BI974" i="5" s="1"/>
  <c r="BK974" i="5" s="1"/>
  <c r="BI848" i="5" a="1"/>
  <c r="BI848" i="5" s="1"/>
  <c r="BK848" i="5" s="1"/>
  <c r="BJ848" i="5"/>
  <c r="BI1004" i="5" a="1"/>
  <c r="BI1004" i="5" s="1"/>
  <c r="BK1004" i="5" s="1"/>
  <c r="BJ1004" i="5"/>
  <c r="BJ193" i="5"/>
  <c r="BI193" i="5" a="1"/>
  <c r="BI193" i="5" s="1"/>
  <c r="BK193" i="5" s="1"/>
  <c r="BJ299" i="5"/>
  <c r="BI299" i="5" a="1"/>
  <c r="BI299" i="5" s="1"/>
  <c r="BK299" i="5" s="1"/>
  <c r="BJ86" i="5"/>
  <c r="BI86" i="5" a="1"/>
  <c r="BI86" i="5" s="1"/>
  <c r="BK86" i="5" s="1"/>
  <c r="BJ735" i="5"/>
  <c r="BI735" i="5" a="1"/>
  <c r="BI735" i="5" s="1"/>
  <c r="BK735" i="5" s="1"/>
  <c r="BI1181" i="5" a="1"/>
  <c r="BI1181" i="5" s="1"/>
  <c r="BK1181" i="5" s="1"/>
  <c r="BJ1181" i="5"/>
  <c r="BJ1101" i="5"/>
  <c r="BI1101" i="5" a="1"/>
  <c r="BI1101" i="5" s="1"/>
  <c r="BK1101" i="5" s="1"/>
  <c r="BJ398" i="5"/>
  <c r="BI398" i="5" a="1"/>
  <c r="BI398" i="5" s="1"/>
  <c r="BK398" i="5" s="1"/>
  <c r="BJ201" i="5"/>
  <c r="BI201" i="5" a="1"/>
  <c r="BI201" i="5" s="1"/>
  <c r="BK201" i="5" s="1"/>
  <c r="BJ29" i="5"/>
  <c r="BI29" i="5" a="1"/>
  <c r="BI29" i="5" s="1"/>
  <c r="BK29" i="5" s="1"/>
  <c r="BI1007" i="5" a="1"/>
  <c r="BI1007" i="5" s="1"/>
  <c r="BK1007" i="5" s="1"/>
  <c r="BJ1007" i="5"/>
  <c r="BJ1064" i="5"/>
  <c r="BI1064" i="5" a="1"/>
  <c r="BI1064" i="5" s="1"/>
  <c r="BK1064" i="5" s="1"/>
  <c r="BJ926" i="5"/>
  <c r="BI926" i="5" a="1"/>
  <c r="BI926" i="5" s="1"/>
  <c r="BK926" i="5" s="1"/>
  <c r="BJ582" i="5"/>
  <c r="BI582" i="5" a="1"/>
  <c r="BI582" i="5" s="1"/>
  <c r="BK582" i="5" s="1"/>
  <c r="BI420" i="5" a="1"/>
  <c r="BI420" i="5" s="1"/>
  <c r="BK420" i="5" s="1"/>
  <c r="BJ420" i="5"/>
  <c r="BJ1233" i="5"/>
  <c r="BI1233" i="5" a="1"/>
  <c r="BI1233" i="5" s="1"/>
  <c r="BK1233" i="5" s="1"/>
  <c r="BI793" i="5" a="1"/>
  <c r="BI793" i="5" s="1"/>
  <c r="BK793" i="5" s="1"/>
  <c r="BJ793" i="5"/>
  <c r="BJ1214" i="5"/>
  <c r="BI1214" i="5" a="1"/>
  <c r="BI1214" i="5" s="1"/>
  <c r="BK1214" i="5" s="1"/>
  <c r="BJ1027" i="5"/>
  <c r="BI1027" i="5" a="1"/>
  <c r="BI1027" i="5" s="1"/>
  <c r="BK1027" i="5" s="1"/>
  <c r="BJ939" i="5"/>
  <c r="BI939" i="5" a="1"/>
  <c r="BI939" i="5" s="1"/>
  <c r="BK939" i="5" s="1"/>
  <c r="BJ636" i="5"/>
  <c r="BI636" i="5" a="1"/>
  <c r="BI636" i="5" s="1"/>
  <c r="BK636" i="5" s="1"/>
  <c r="BJ428" i="5"/>
  <c r="BI428" i="5" a="1"/>
  <c r="BI428" i="5" s="1"/>
  <c r="BK428" i="5" s="1"/>
  <c r="BJ169" i="5"/>
  <c r="BI169" i="5" a="1"/>
  <c r="BI169" i="5" s="1"/>
  <c r="BK169" i="5" s="1"/>
  <c r="BJ14" i="5"/>
  <c r="BI14" i="5" a="1"/>
  <c r="BI14" i="5" s="1"/>
  <c r="BK14" i="5" s="1"/>
  <c r="BJ444" i="5"/>
  <c r="BI444" i="5" a="1"/>
  <c r="BI444" i="5" s="1"/>
  <c r="BK444" i="5" s="1"/>
  <c r="BI522" i="5" a="1"/>
  <c r="BI522" i="5" s="1"/>
  <c r="BK522" i="5" s="1"/>
  <c r="BJ522" i="5"/>
  <c r="BI1184" i="5" a="1"/>
  <c r="BI1184" i="5" s="1"/>
  <c r="BK1184" i="5" s="1"/>
  <c r="BJ1184" i="5"/>
  <c r="BJ817" i="5"/>
  <c r="BI817" i="5" a="1"/>
  <c r="BI817" i="5" s="1"/>
  <c r="BK817" i="5" s="1"/>
  <c r="BI540" i="5" a="1"/>
  <c r="BI540" i="5" s="1"/>
  <c r="BK540" i="5" s="1"/>
  <c r="BJ540" i="5"/>
  <c r="BI365" i="5" a="1"/>
  <c r="BI365" i="5" s="1"/>
  <c r="BK365" i="5" s="1"/>
  <c r="BJ365" i="5"/>
  <c r="BJ66" i="5"/>
  <c r="BI66" i="5" a="1"/>
  <c r="BI66" i="5" s="1"/>
  <c r="BK66" i="5" s="1"/>
  <c r="BJ1083" i="5"/>
  <c r="BI1083" i="5" a="1"/>
  <c r="BI1083" i="5" s="1"/>
  <c r="BK1083" i="5" s="1"/>
  <c r="BJ837" i="5"/>
  <c r="BI837" i="5" a="1"/>
  <c r="BI837" i="5" s="1"/>
  <c r="BK837" i="5" s="1"/>
  <c r="BJ713" i="5"/>
  <c r="BI713" i="5" a="1"/>
  <c r="BI713" i="5" s="1"/>
  <c r="BK713" i="5" s="1"/>
  <c r="BJ293" i="5"/>
  <c r="BI293" i="5" a="1"/>
  <c r="BI293" i="5" s="1"/>
  <c r="BK293" i="5" s="1"/>
  <c r="BJ83" i="5"/>
  <c r="BI83" i="5" a="1"/>
  <c r="BI83" i="5" s="1"/>
  <c r="BK83" i="5" s="1"/>
  <c r="BJ868" i="5"/>
  <c r="BI868" i="5" a="1"/>
  <c r="BI868" i="5" s="1"/>
  <c r="BK868" i="5" s="1"/>
  <c r="BJ1159" i="5"/>
  <c r="BI1159" i="5" a="1"/>
  <c r="BI1159" i="5" s="1"/>
  <c r="BK1159" i="5" s="1"/>
  <c r="BJ953" i="5"/>
  <c r="BI953" i="5" a="1"/>
  <c r="BI953" i="5" s="1"/>
  <c r="BK953" i="5" s="1"/>
  <c r="BJ818" i="5"/>
  <c r="BI818" i="5" a="1"/>
  <c r="BI818" i="5" s="1"/>
  <c r="BK818" i="5" s="1"/>
  <c r="BJ788" i="5"/>
  <c r="BI788" i="5" a="1"/>
  <c r="BI788" i="5" s="1"/>
  <c r="BK788" i="5" s="1"/>
  <c r="BJ600" i="5"/>
  <c r="BI600" i="5" a="1"/>
  <c r="BI600" i="5" s="1"/>
  <c r="BK600" i="5" s="1"/>
  <c r="BJ1219" i="5"/>
  <c r="BI1219" i="5" a="1"/>
  <c r="BI1219" i="5" s="1"/>
  <c r="BK1219" i="5" s="1"/>
  <c r="BJ1055" i="5"/>
  <c r="BI1055" i="5" a="1"/>
  <c r="BI1055" i="5" s="1"/>
  <c r="BK1055" i="5" s="1"/>
  <c r="BI742" i="5" a="1"/>
  <c r="BI742" i="5" s="1"/>
  <c r="BK742" i="5" s="1"/>
  <c r="BJ742" i="5"/>
  <c r="BI637" i="5" a="1"/>
  <c r="BI637" i="5" s="1"/>
  <c r="BK637" i="5" s="1"/>
  <c r="BJ637" i="5"/>
  <c r="BI498" i="5" a="1"/>
  <c r="BI498" i="5" s="1"/>
  <c r="BK498" i="5" s="1"/>
  <c r="BJ498" i="5"/>
  <c r="BJ527" i="5"/>
  <c r="BI527" i="5" a="1"/>
  <c r="BI527" i="5" s="1"/>
  <c r="BK527" i="5" s="1"/>
  <c r="BI194" i="5" a="1"/>
  <c r="BI194" i="5" s="1"/>
  <c r="BK194" i="5" s="1"/>
  <c r="BJ194" i="5"/>
  <c r="BI1097" i="5" a="1"/>
  <c r="BI1097" i="5" s="1"/>
  <c r="BK1097" i="5" s="1"/>
  <c r="BJ1097" i="5"/>
  <c r="BJ773" i="5"/>
  <c r="BI773" i="5" a="1"/>
  <c r="BI773" i="5" s="1"/>
  <c r="BK773" i="5" s="1"/>
  <c r="BI693" i="5" a="1"/>
  <c r="BI693" i="5" s="1"/>
  <c r="BK693" i="5" s="1"/>
  <c r="BJ693" i="5"/>
  <c r="BI566" i="5" a="1"/>
  <c r="BI566" i="5" s="1"/>
  <c r="BK566" i="5" s="1"/>
  <c r="BJ566" i="5"/>
  <c r="BI312" i="5" a="1"/>
  <c r="BI312" i="5" s="1"/>
  <c r="BK312" i="5" s="1"/>
  <c r="BJ312" i="5"/>
  <c r="BJ27" i="5"/>
  <c r="BI27" i="5" a="1"/>
  <c r="BI27" i="5" s="1"/>
  <c r="BK27" i="5" s="1"/>
  <c r="BJ386" i="5"/>
  <c r="BI386" i="5" a="1"/>
  <c r="BI386" i="5" s="1"/>
  <c r="BK386" i="5" s="1"/>
  <c r="BI215" i="5" a="1"/>
  <c r="BI215" i="5" s="1"/>
  <c r="BK215" i="5" s="1"/>
  <c r="BJ215" i="5"/>
  <c r="BJ1110" i="5"/>
  <c r="BI1110" i="5" a="1"/>
  <c r="BI1110" i="5" s="1"/>
  <c r="BK1110" i="5" s="1"/>
  <c r="BJ970" i="5"/>
  <c r="BI970" i="5" a="1"/>
  <c r="BI970" i="5" s="1"/>
  <c r="BK970" i="5" s="1"/>
  <c r="BJ838" i="5"/>
  <c r="BI838" i="5" a="1"/>
  <c r="BI838" i="5" s="1"/>
  <c r="BK838" i="5" s="1"/>
  <c r="BJ704" i="5"/>
  <c r="BI704" i="5" a="1"/>
  <c r="BI704" i="5" s="1"/>
  <c r="BK704" i="5" s="1"/>
  <c r="BI323" i="5" a="1"/>
  <c r="BI323" i="5" s="1"/>
  <c r="BK323" i="5" s="1"/>
  <c r="BJ323" i="5"/>
  <c r="BI918" i="5" a="1"/>
  <c r="BI918" i="5" s="1"/>
  <c r="BK918" i="5" s="1"/>
  <c r="BJ918" i="5"/>
  <c r="BJ671" i="5"/>
  <c r="BI671" i="5" a="1"/>
  <c r="BI671" i="5" s="1"/>
  <c r="BK671" i="5" s="1"/>
  <c r="BJ490" i="5"/>
  <c r="BI490" i="5" a="1"/>
  <c r="BI490" i="5" s="1"/>
  <c r="BK490" i="5" s="1"/>
  <c r="BJ122" i="5"/>
  <c r="BI122" i="5" a="1"/>
  <c r="BI122" i="5" s="1"/>
  <c r="BK122" i="5" s="1"/>
  <c r="BJ815" i="5"/>
  <c r="BI815" i="5" a="1"/>
  <c r="BI815" i="5" s="1"/>
  <c r="BK815" i="5" s="1"/>
  <c r="BJ341" i="5"/>
  <c r="BI341" i="5" a="1"/>
  <c r="BI341" i="5" s="1"/>
  <c r="BK341" i="5" s="1"/>
  <c r="BJ247" i="5"/>
  <c r="BI247" i="5" a="1"/>
  <c r="BI247" i="5" s="1"/>
  <c r="BK247" i="5" s="1"/>
  <c r="BJ1240" i="5"/>
  <c r="BI1240" i="5" a="1"/>
  <c r="BI1240" i="5" s="1"/>
  <c r="BK1240" i="5" s="1"/>
  <c r="BI1143" i="5" a="1"/>
  <c r="BI1143" i="5" s="1"/>
  <c r="BK1143" i="5" s="1"/>
  <c r="BJ1143" i="5"/>
  <c r="BJ972" i="5"/>
  <c r="BI972" i="5" a="1"/>
  <c r="BI972" i="5" s="1"/>
  <c r="BK972" i="5" s="1"/>
  <c r="BJ669" i="5"/>
  <c r="BI669" i="5" a="1"/>
  <c r="BI669" i="5" s="1"/>
  <c r="BK669" i="5" s="1"/>
  <c r="BI738" i="5" a="1"/>
  <c r="BI738" i="5" s="1"/>
  <c r="BK738" i="5" s="1"/>
  <c r="BJ738" i="5"/>
  <c r="BJ99" i="5"/>
  <c r="BI99" i="5" a="1"/>
  <c r="BI99" i="5" s="1"/>
  <c r="BK99" i="5" s="1"/>
  <c r="BJ496" i="5"/>
  <c r="BI496" i="5" a="1"/>
  <c r="BI496" i="5" s="1"/>
  <c r="BK496" i="5" s="1"/>
  <c r="BJ1077" i="5"/>
  <c r="BI1077" i="5" a="1"/>
  <c r="BI1077" i="5" s="1"/>
  <c r="BK1077" i="5" s="1"/>
  <c r="BI665" i="5" a="1"/>
  <c r="BI665" i="5" s="1"/>
  <c r="BK665" i="5" s="1"/>
  <c r="BJ665" i="5"/>
  <c r="BJ479" i="5"/>
  <c r="BI479" i="5" a="1"/>
  <c r="BI479" i="5" s="1"/>
  <c r="BK479" i="5" s="1"/>
  <c r="BI476" i="5" a="1"/>
  <c r="BI476" i="5" s="1"/>
  <c r="BK476" i="5" s="1"/>
  <c r="BJ476" i="5"/>
  <c r="BI284" i="5" a="1"/>
  <c r="BI284" i="5" s="1"/>
  <c r="BK284" i="5" s="1"/>
  <c r="BJ284" i="5"/>
  <c r="BJ923" i="5"/>
  <c r="BI923" i="5" a="1"/>
  <c r="BI923" i="5" s="1"/>
  <c r="BK923" i="5" s="1"/>
  <c r="BJ960" i="5"/>
  <c r="BI960" i="5" a="1"/>
  <c r="BI960" i="5" s="1"/>
  <c r="BK960" i="5" s="1"/>
  <c r="BJ536" i="5"/>
  <c r="BI536" i="5" a="1"/>
  <c r="BI536" i="5" s="1"/>
  <c r="BK536" i="5" s="1"/>
  <c r="BJ1029" i="5"/>
  <c r="BI1029" i="5" a="1"/>
  <c r="BI1029" i="5" s="1"/>
  <c r="BK1029" i="5" s="1"/>
  <c r="BJ614" i="5"/>
  <c r="BI614" i="5" a="1"/>
  <c r="BI614" i="5" s="1"/>
  <c r="BK614" i="5" s="1"/>
  <c r="BJ415" i="5"/>
  <c r="BI415" i="5" a="1"/>
  <c r="BI415" i="5" s="1"/>
  <c r="BK415" i="5" s="1"/>
  <c r="BJ184" i="5"/>
  <c r="BI184" i="5" a="1"/>
  <c r="BI184" i="5" s="1"/>
  <c r="BK184" i="5" s="1"/>
  <c r="BJ171" i="5"/>
  <c r="BI171" i="5" a="1"/>
  <c r="BI171" i="5" s="1"/>
  <c r="BK171" i="5" s="1"/>
  <c r="BJ26" i="5"/>
  <c r="BI26" i="5" a="1"/>
  <c r="BI26" i="5" s="1"/>
  <c r="BK26" i="5" s="1"/>
  <c r="BI899" i="5" a="1"/>
  <c r="BI899" i="5" s="1"/>
  <c r="BK899" i="5" s="1"/>
  <c r="BJ899" i="5"/>
  <c r="BI732" i="5" a="1"/>
  <c r="BI732" i="5" s="1"/>
  <c r="BK732" i="5" s="1"/>
  <c r="BJ732" i="5"/>
  <c r="BJ703" i="5"/>
  <c r="BI703" i="5" a="1"/>
  <c r="BI703" i="5" s="1"/>
  <c r="BK703" i="5" s="1"/>
  <c r="BJ500" i="5"/>
  <c r="BI500" i="5" a="1"/>
  <c r="BI500" i="5" s="1"/>
  <c r="BK500" i="5" s="1"/>
  <c r="BJ547" i="5"/>
  <c r="BI547" i="5" a="1"/>
  <c r="BI547" i="5" s="1"/>
  <c r="BK547" i="5" s="1"/>
  <c r="BJ462" i="5"/>
  <c r="BI462" i="5" a="1"/>
  <c r="BI462" i="5" s="1"/>
  <c r="BK462" i="5" s="1"/>
  <c r="BJ1175" i="5"/>
  <c r="BI1175" i="5" a="1"/>
  <c r="BI1175" i="5" s="1"/>
  <c r="BK1175" i="5" s="1"/>
  <c r="BI1105" i="5" a="1"/>
  <c r="BI1105" i="5" s="1"/>
  <c r="BK1105" i="5" s="1"/>
  <c r="BJ1105" i="5"/>
  <c r="BI1006" i="5" a="1"/>
  <c r="BI1006" i="5" s="1"/>
  <c r="BK1006" i="5" s="1"/>
  <c r="BJ1006" i="5"/>
  <c r="BJ488" i="5"/>
  <c r="BI488" i="5" a="1"/>
  <c r="BI488" i="5" s="1"/>
  <c r="BK488" i="5" s="1"/>
  <c r="BJ298" i="5"/>
  <c r="BI298" i="5" a="1"/>
  <c r="BI298" i="5" s="1"/>
  <c r="BK298" i="5" s="1"/>
  <c r="BI78" i="5" a="1"/>
  <c r="BI78" i="5" s="1"/>
  <c r="BK78" i="5" s="1"/>
  <c r="BJ78" i="5"/>
  <c r="BI920" i="5" a="1"/>
  <c r="BI920" i="5" s="1"/>
  <c r="BK920" i="5" s="1"/>
  <c r="BJ920" i="5"/>
  <c r="BJ1133" i="5"/>
  <c r="BI1133" i="5" a="1"/>
  <c r="BI1133" i="5" s="1"/>
  <c r="BK1133" i="5" s="1"/>
  <c r="BJ988" i="5"/>
  <c r="BI988" i="5" a="1"/>
  <c r="BI988" i="5" s="1"/>
  <c r="BK988" i="5" s="1"/>
  <c r="BJ878" i="5"/>
  <c r="BI878" i="5" a="1"/>
  <c r="BI878" i="5" s="1"/>
  <c r="BK878" i="5" s="1"/>
  <c r="BJ592" i="5"/>
  <c r="BI592" i="5" a="1"/>
  <c r="BI592" i="5" s="1"/>
  <c r="BK592" i="5" s="1"/>
  <c r="BJ1225" i="5"/>
  <c r="BI1225" i="5" a="1"/>
  <c r="BI1225" i="5" s="1"/>
  <c r="BK1225" i="5" s="1"/>
  <c r="BI1139" i="5" a="1"/>
  <c r="BI1139" i="5" s="1"/>
  <c r="BK1139" i="5" s="1"/>
  <c r="BJ1139" i="5"/>
  <c r="BJ892" i="5"/>
  <c r="BI892" i="5" a="1"/>
  <c r="BI892" i="5" s="1"/>
  <c r="BK892" i="5" s="1"/>
  <c r="BJ906" i="5"/>
  <c r="BI906" i="5" a="1"/>
  <c r="BI906" i="5" s="1"/>
  <c r="BK906" i="5" s="1"/>
  <c r="BJ764" i="5"/>
  <c r="BI764" i="5" a="1"/>
  <c r="BI764" i="5" s="1"/>
  <c r="BK764" i="5" s="1"/>
  <c r="BI373" i="5" a="1"/>
  <c r="BI373" i="5" s="1"/>
  <c r="BK373" i="5" s="1"/>
  <c r="BJ373" i="5"/>
  <c r="BI126" i="5" a="1"/>
  <c r="BI126" i="5" s="1"/>
  <c r="BK126" i="5" s="1"/>
  <c r="BJ126" i="5"/>
  <c r="BI811" i="5" a="1"/>
  <c r="BI811" i="5" s="1"/>
  <c r="BK811" i="5" s="1"/>
  <c r="BJ811" i="5"/>
  <c r="BI858" i="5" a="1"/>
  <c r="BI858" i="5" s="1"/>
  <c r="BK858" i="5" s="1"/>
  <c r="BJ858" i="5"/>
  <c r="BJ326" i="5"/>
  <c r="BI326" i="5" a="1"/>
  <c r="BI326" i="5" s="1"/>
  <c r="BK326" i="5" s="1"/>
  <c r="BJ1180" i="5"/>
  <c r="BI1180" i="5" a="1"/>
  <c r="BI1180" i="5" s="1"/>
  <c r="BK1180" i="5" s="1"/>
  <c r="BJ780" i="5"/>
  <c r="BI780" i="5" a="1"/>
  <c r="BI780" i="5" s="1"/>
  <c r="BK780" i="5" s="1"/>
  <c r="BI730" i="5" a="1"/>
  <c r="BI730" i="5" s="1"/>
  <c r="BK730" i="5" s="1"/>
  <c r="BJ730" i="5"/>
  <c r="BJ567" i="5"/>
  <c r="BI567" i="5" a="1"/>
  <c r="BI567" i="5" s="1"/>
  <c r="BK567" i="5" s="1"/>
  <c r="BJ483" i="5"/>
  <c r="BI483" i="5" a="1"/>
  <c r="BI483" i="5" s="1"/>
  <c r="BK483" i="5" s="1"/>
  <c r="BJ85" i="5"/>
  <c r="BI85" i="5" a="1"/>
  <c r="BI85" i="5" s="1"/>
  <c r="BK85" i="5" s="1"/>
  <c r="BJ356" i="5"/>
  <c r="BI356" i="5" a="1"/>
  <c r="BI356" i="5" s="1"/>
  <c r="BK356" i="5" s="1"/>
  <c r="BI1142" i="5" a="1"/>
  <c r="BI1142" i="5" s="1"/>
  <c r="BK1142" i="5" s="1"/>
  <c r="BJ1142" i="5"/>
  <c r="BJ1069" i="5"/>
  <c r="BI1069" i="5" a="1"/>
  <c r="BI1069" i="5" s="1"/>
  <c r="BK1069" i="5" s="1"/>
  <c r="BJ1016" i="5"/>
  <c r="BI1016" i="5" a="1"/>
  <c r="BI1016" i="5" s="1"/>
  <c r="BK1016" i="5" s="1"/>
  <c r="BJ827" i="5"/>
  <c r="BI827" i="5" a="1"/>
  <c r="BI827" i="5" s="1"/>
  <c r="BK827" i="5" s="1"/>
  <c r="BJ561" i="5"/>
  <c r="BI561" i="5" a="1"/>
  <c r="BI561" i="5" s="1"/>
  <c r="BK561" i="5" s="1"/>
  <c r="BI344" i="5" a="1"/>
  <c r="BI344" i="5" s="1"/>
  <c r="BK344" i="5" s="1"/>
  <c r="BJ344" i="5"/>
  <c r="BI319" i="5" a="1"/>
  <c r="BI319" i="5" s="1"/>
  <c r="BK319" i="5" s="1"/>
  <c r="BJ319" i="5"/>
  <c r="BI338" i="5" a="1"/>
  <c r="BI338" i="5" s="1"/>
  <c r="BK338" i="5" s="1"/>
  <c r="BJ338" i="5"/>
  <c r="BI882" i="5" a="1"/>
  <c r="BI882" i="5" s="1"/>
  <c r="BK882" i="5" s="1"/>
  <c r="BJ882" i="5"/>
  <c r="BJ1088" i="5"/>
  <c r="BI1088" i="5" a="1"/>
  <c r="BI1088" i="5" s="1"/>
  <c r="BK1088" i="5" s="1"/>
  <c r="BI762" i="5" a="1"/>
  <c r="BI762" i="5" s="1"/>
  <c r="BK762" i="5" s="1"/>
  <c r="BJ762" i="5"/>
  <c r="BJ368" i="5"/>
  <c r="BI368" i="5" a="1"/>
  <c r="BI368" i="5" s="1"/>
  <c r="BK368" i="5" s="1"/>
  <c r="BI712" i="5" a="1"/>
  <c r="BI712" i="5" s="1"/>
  <c r="BK712" i="5" s="1"/>
  <c r="BJ712" i="5"/>
  <c r="BI511" i="5" a="1"/>
  <c r="BI511" i="5" s="1"/>
  <c r="BK511" i="5" s="1"/>
  <c r="BJ511" i="5"/>
  <c r="BI1196" i="5" a="1"/>
  <c r="BI1196" i="5" s="1"/>
  <c r="BK1196" i="5" s="1"/>
  <c r="BJ1196" i="5"/>
  <c r="BJ902" i="5"/>
  <c r="BI902" i="5" a="1"/>
  <c r="BI902" i="5" s="1"/>
  <c r="BK902" i="5" s="1"/>
  <c r="BJ711" i="5"/>
  <c r="BI711" i="5" a="1"/>
  <c r="BI711" i="5" s="1"/>
  <c r="BK711" i="5" s="1"/>
  <c r="BI491" i="5" a="1"/>
  <c r="BI491" i="5" s="1"/>
  <c r="BK491" i="5" s="1"/>
  <c r="BJ491" i="5"/>
  <c r="BI406" i="5" a="1"/>
  <c r="BI406" i="5" s="1"/>
  <c r="BK406" i="5" s="1"/>
  <c r="BJ406" i="5"/>
  <c r="BI28" i="5" a="1"/>
  <c r="BI28" i="5" s="1"/>
  <c r="BK28" i="5" s="1"/>
  <c r="BJ28" i="5"/>
  <c r="BI1079" i="5" a="1"/>
  <c r="BI1079" i="5" s="1"/>
  <c r="BK1079" i="5" s="1"/>
  <c r="BJ1079" i="5"/>
  <c r="BJ1185" i="5"/>
  <c r="BI1185" i="5" a="1"/>
  <c r="BI1185" i="5" s="1"/>
  <c r="BK1185" i="5" s="1"/>
  <c r="BJ1119" i="5"/>
  <c r="BI1119" i="5" a="1"/>
  <c r="BI1119" i="5" s="1"/>
  <c r="BK1119" i="5" s="1"/>
  <c r="BJ624" i="5"/>
  <c r="BI624" i="5" a="1"/>
  <c r="BI624" i="5" s="1"/>
  <c r="BK624" i="5" s="1"/>
  <c r="BJ401" i="5"/>
  <c r="BI401" i="5" a="1"/>
  <c r="BI401" i="5" s="1"/>
  <c r="BK401" i="5" s="1"/>
  <c r="BJ120" i="5"/>
  <c r="BI120" i="5" a="1"/>
  <c r="BI120" i="5" s="1"/>
  <c r="BK120" i="5" s="1"/>
  <c r="BJ361" i="5"/>
  <c r="BI361" i="5" a="1"/>
  <c r="BI361" i="5" s="1"/>
  <c r="BK361" i="5" s="1"/>
  <c r="BI279" i="5" a="1"/>
  <c r="BI279" i="5" s="1"/>
  <c r="BK279" i="5" s="1"/>
  <c r="BJ279" i="5"/>
  <c r="BI230" i="5" a="1"/>
  <c r="BI230" i="5" s="1"/>
  <c r="BK230" i="5" s="1"/>
  <c r="BJ230" i="5"/>
  <c r="BJ39" i="5"/>
  <c r="BI39" i="5" a="1"/>
  <c r="BI39" i="5" s="1"/>
  <c r="BK39" i="5" s="1"/>
  <c r="BJ358" i="5"/>
  <c r="BI358" i="5" a="1"/>
  <c r="BI358" i="5" s="1"/>
  <c r="BK358" i="5" s="1"/>
  <c r="BJ80" i="5"/>
  <c r="BI80" i="5" a="1"/>
  <c r="BI80" i="5" s="1"/>
  <c r="BK80" i="5" s="1"/>
  <c r="BJ699" i="5"/>
  <c r="BI699" i="5" a="1"/>
  <c r="BI699" i="5" s="1"/>
  <c r="BK699" i="5" s="1"/>
  <c r="BI651" i="5" a="1"/>
  <c r="BI651" i="5" s="1"/>
  <c r="BK651" i="5" s="1"/>
  <c r="BJ651" i="5"/>
  <c r="BJ501" i="5"/>
  <c r="BI501" i="5" a="1"/>
  <c r="BI501" i="5" s="1"/>
  <c r="BK501" i="5" s="1"/>
  <c r="BI886" i="5" a="1"/>
  <c r="BI886" i="5" s="1"/>
  <c r="BK886" i="5" s="1"/>
  <c r="BJ886" i="5"/>
  <c r="BJ47" i="5"/>
  <c r="BI47" i="5" a="1"/>
  <c r="BI47" i="5" s="1"/>
  <c r="BK47" i="5" s="1"/>
  <c r="BJ269" i="5"/>
  <c r="BI269" i="5" a="1"/>
  <c r="BI269" i="5" s="1"/>
  <c r="BK269" i="5" s="1"/>
  <c r="BJ1172" i="5"/>
  <c r="BI1172" i="5" a="1"/>
  <c r="BI1172" i="5" s="1"/>
  <c r="BK1172" i="5" s="1"/>
  <c r="BI985" i="5" a="1"/>
  <c r="BI985" i="5" s="1"/>
  <c r="BK985" i="5" s="1"/>
  <c r="BJ985" i="5"/>
  <c r="BJ243" i="5"/>
  <c r="BI243" i="5" a="1"/>
  <c r="BI243" i="5" s="1"/>
  <c r="BK243" i="5" s="1"/>
  <c r="BJ894" i="5"/>
  <c r="BI894" i="5" a="1"/>
  <c r="BI894" i="5" s="1"/>
  <c r="BK894" i="5" s="1"/>
  <c r="BI458" i="5" a="1"/>
  <c r="BI458" i="5" s="1"/>
  <c r="BK458" i="5" s="1"/>
  <c r="BJ458" i="5"/>
  <c r="BJ237" i="5"/>
  <c r="BI237" i="5" a="1"/>
  <c r="BI237" i="5" s="1"/>
  <c r="BK237" i="5" s="1"/>
  <c r="BJ54" i="5"/>
  <c r="BI54" i="5" a="1"/>
  <c r="BI54" i="5" s="1"/>
  <c r="BK54" i="5" s="1"/>
  <c r="BJ157" i="5"/>
  <c r="BI157" i="5" a="1"/>
  <c r="BI157" i="5" s="1"/>
  <c r="BK157" i="5" s="1"/>
  <c r="BJ1223" i="5"/>
  <c r="BI1223" i="5" a="1"/>
  <c r="BI1223" i="5" s="1"/>
  <c r="BK1223" i="5" s="1"/>
  <c r="BJ493" i="5"/>
  <c r="BI493" i="5" a="1"/>
  <c r="BI493" i="5" s="1"/>
  <c r="BK493" i="5" s="1"/>
  <c r="BJ325" i="5"/>
  <c r="BI325" i="5" a="1"/>
  <c r="BI325" i="5" s="1"/>
  <c r="BK325" i="5" s="1"/>
  <c r="BJ1202" i="5"/>
  <c r="BI1202" i="5" a="1"/>
  <c r="BI1202" i="5" s="1"/>
  <c r="BK1202" i="5" s="1"/>
  <c r="BJ1000" i="5"/>
  <c r="BI1000" i="5" a="1"/>
  <c r="BI1000" i="5" s="1"/>
  <c r="BK1000" i="5" s="1"/>
  <c r="BJ646" i="5"/>
  <c r="BI646" i="5" a="1"/>
  <c r="BI646" i="5" s="1"/>
  <c r="BK646" i="5" s="1"/>
  <c r="BJ225" i="5"/>
  <c r="BI225" i="5" a="1"/>
  <c r="BI225" i="5" s="1"/>
  <c r="BK225" i="5" s="1"/>
  <c r="BJ101" i="5"/>
  <c r="BI101" i="5" a="1"/>
  <c r="BI101" i="5" s="1"/>
  <c r="BK101" i="5" s="1"/>
  <c r="BI112" i="5" a="1"/>
  <c r="BI112" i="5" s="1"/>
  <c r="BK112" i="5" s="1"/>
  <c r="BJ112" i="5"/>
  <c r="BJ106" i="5"/>
  <c r="BI106" i="5" a="1"/>
  <c r="BI106" i="5" s="1"/>
  <c r="BK106" i="5" s="1"/>
  <c r="BJ642" i="5"/>
  <c r="BI642" i="5" a="1"/>
  <c r="BI642" i="5" s="1"/>
  <c r="BK642" i="5" s="1"/>
  <c r="BI400" i="5" a="1"/>
  <c r="BI400" i="5" s="1"/>
  <c r="BK400" i="5" s="1"/>
  <c r="BJ400" i="5"/>
  <c r="BI103" i="5" a="1"/>
  <c r="BI103" i="5" s="1"/>
  <c r="BK103" i="5" s="1"/>
  <c r="BJ103" i="5"/>
  <c r="BJ1103" i="5"/>
  <c r="BI1103" i="5" a="1"/>
  <c r="BI1103" i="5" s="1"/>
  <c r="BK1103" i="5" s="1"/>
  <c r="BJ1046" i="5"/>
  <c r="BI1046" i="5" a="1"/>
  <c r="BI1046" i="5" s="1"/>
  <c r="BK1046" i="5" s="1"/>
  <c r="BI850" i="5" a="1"/>
  <c r="BI850" i="5" s="1"/>
  <c r="BK850" i="5" s="1"/>
  <c r="BJ850" i="5"/>
  <c r="BJ261" i="5"/>
  <c r="BI261" i="5" a="1"/>
  <c r="BI261" i="5" s="1"/>
  <c r="BK261" i="5" s="1"/>
  <c r="BI661" i="5" a="1"/>
  <c r="BI661" i="5" s="1"/>
  <c r="BK661" i="5" s="1"/>
  <c r="BJ661" i="5"/>
  <c r="BJ551" i="5"/>
  <c r="BI551" i="5" a="1"/>
  <c r="BI551" i="5" s="1"/>
  <c r="BK551" i="5" s="1"/>
  <c r="BJ391" i="5"/>
  <c r="BI391" i="5" a="1"/>
  <c r="BI391" i="5" s="1"/>
  <c r="BK391" i="5" s="1"/>
  <c r="BI436" i="5" a="1"/>
  <c r="BI436" i="5" s="1"/>
  <c r="BK436" i="5" s="1"/>
  <c r="BJ436" i="5"/>
  <c r="BJ1166" i="5"/>
  <c r="BI1166" i="5" a="1"/>
  <c r="BI1166" i="5" s="1"/>
  <c r="BK1166" i="5" s="1"/>
  <c r="BI721" i="5" a="1"/>
  <c r="BI721" i="5" s="1"/>
  <c r="BK721" i="5" s="1"/>
  <c r="BJ721" i="5"/>
  <c r="BI798" i="5" a="1"/>
  <c r="BI798" i="5" s="1"/>
  <c r="BK798" i="5" s="1"/>
  <c r="BJ798" i="5"/>
  <c r="BJ992" i="5"/>
  <c r="BI992" i="5" a="1"/>
  <c r="BI992" i="5" s="1"/>
  <c r="BK992" i="5" s="1"/>
  <c r="BI847" i="5" a="1"/>
  <c r="BI847" i="5" s="1"/>
  <c r="BK847" i="5" s="1"/>
  <c r="BJ847" i="5"/>
  <c r="BI728" i="5" a="1"/>
  <c r="BI728" i="5" s="1"/>
  <c r="BK728" i="5" s="1"/>
  <c r="BJ728" i="5"/>
  <c r="BI289" i="5" a="1"/>
  <c r="BI289" i="5" s="1"/>
  <c r="BK289" i="5" s="1"/>
  <c r="BJ289" i="5"/>
  <c r="BJ175" i="5"/>
  <c r="BI175" i="5" a="1"/>
  <c r="BI175" i="5" s="1"/>
  <c r="BK175" i="5" s="1"/>
  <c r="BJ170" i="5"/>
  <c r="BI170" i="5" a="1"/>
  <c r="BI170" i="5" s="1"/>
  <c r="BK170" i="5" s="1"/>
  <c r="BI335" i="5" a="1"/>
  <c r="BI335" i="5" s="1"/>
  <c r="BK335" i="5" s="1"/>
  <c r="BJ335" i="5"/>
  <c r="BJ855" i="5"/>
  <c r="BI855" i="5" a="1"/>
  <c r="BI855" i="5" s="1"/>
  <c r="BK855" i="5" s="1"/>
  <c r="BI384" i="5" a="1"/>
  <c r="BI384" i="5" s="1"/>
  <c r="BK384" i="5" s="1"/>
  <c r="BJ384" i="5"/>
  <c r="BI1232" i="5" a="1"/>
  <c r="BI1232" i="5" s="1"/>
  <c r="BK1232" i="5" s="1"/>
  <c r="BJ1232" i="5"/>
  <c r="BI1111" i="5" a="1"/>
  <c r="BI1111" i="5" s="1"/>
  <c r="BK1111" i="5" s="1"/>
  <c r="BJ1111" i="5"/>
  <c r="BI1090" i="5" a="1"/>
  <c r="BI1090" i="5" s="1"/>
  <c r="BK1090" i="5" s="1"/>
  <c r="BJ1090" i="5"/>
  <c r="BJ931" i="5"/>
  <c r="BI931" i="5" a="1"/>
  <c r="BI931" i="5" s="1"/>
  <c r="BK931" i="5" s="1"/>
  <c r="BI649" i="5" a="1"/>
  <c r="BI649" i="5" s="1"/>
  <c r="BK649" i="5" s="1"/>
  <c r="BJ649" i="5"/>
  <c r="BI744" i="5" a="1"/>
  <c r="BI744" i="5" s="1"/>
  <c r="BK744" i="5" s="1"/>
  <c r="BJ744" i="5"/>
  <c r="BI471" i="5" a="1"/>
  <c r="BI471" i="5" s="1"/>
  <c r="BK471" i="5" s="1"/>
  <c r="BJ471" i="5"/>
  <c r="BJ76" i="5"/>
  <c r="BI76" i="5" a="1"/>
  <c r="BI76" i="5" s="1"/>
  <c r="BK76" i="5" s="1"/>
  <c r="BJ1049" i="5"/>
  <c r="BI1049" i="5" a="1"/>
  <c r="BI1049" i="5" s="1"/>
  <c r="BK1049" i="5" s="1"/>
  <c r="BI802" i="5" a="1"/>
  <c r="BI802" i="5" s="1"/>
  <c r="BK802" i="5" s="1"/>
  <c r="BJ802" i="5"/>
  <c r="BI322" i="5" a="1"/>
  <c r="BI322" i="5" s="1"/>
  <c r="BK322" i="5" s="1"/>
  <c r="BJ322" i="5"/>
  <c r="BJ144" i="5"/>
  <c r="BI144" i="5" a="1"/>
  <c r="BI144" i="5" s="1"/>
  <c r="BK144" i="5" s="1"/>
  <c r="BJ1229" i="5"/>
  <c r="BI1229" i="5" a="1"/>
  <c r="BI1229" i="5" s="1"/>
  <c r="BK1229" i="5" s="1"/>
  <c r="BJ903" i="5"/>
  <c r="BI903" i="5" a="1"/>
  <c r="BI903" i="5" s="1"/>
  <c r="BK903" i="5" s="1"/>
  <c r="BJ617" i="5"/>
  <c r="BI617" i="5" a="1"/>
  <c r="BI617" i="5" s="1"/>
  <c r="BK617" i="5" s="1"/>
  <c r="BJ706" i="5"/>
  <c r="BI706" i="5" a="1"/>
  <c r="BI706" i="5" s="1"/>
  <c r="BK706" i="5" s="1"/>
  <c r="BI590" i="5" a="1"/>
  <c r="BI590" i="5" s="1"/>
  <c r="BK590" i="5" s="1"/>
  <c r="BJ590" i="5"/>
  <c r="BI362" i="5" a="1"/>
  <c r="BI362" i="5" s="1"/>
  <c r="BK362" i="5" s="1"/>
  <c r="BJ362" i="5"/>
  <c r="BI349" i="5" a="1"/>
  <c r="BI349" i="5" s="1"/>
  <c r="BK349" i="5" s="1"/>
  <c r="BJ349" i="5"/>
  <c r="BJ285" i="5"/>
  <c r="BI285" i="5" a="1"/>
  <c r="BI285" i="5" s="1"/>
  <c r="BK285" i="5" s="1"/>
  <c r="BJ1126" i="5"/>
  <c r="BI1126" i="5" a="1"/>
  <c r="BI1126" i="5" s="1"/>
  <c r="BK1126" i="5" s="1"/>
  <c r="BJ1076" i="5"/>
  <c r="BI1076" i="5" a="1"/>
  <c r="BI1076" i="5" s="1"/>
  <c r="BK1076" i="5" s="1"/>
  <c r="BJ800" i="5"/>
  <c r="BI800" i="5" a="1"/>
  <c r="BI800" i="5" s="1"/>
  <c r="BK800" i="5" s="1"/>
  <c r="BJ510" i="5"/>
  <c r="BI510" i="5" a="1"/>
  <c r="BI510" i="5" s="1"/>
  <c r="BK510" i="5" s="1"/>
  <c r="BJ272" i="5"/>
  <c r="BI272" i="5" a="1"/>
  <c r="BI272" i="5" s="1"/>
  <c r="BK272" i="5" s="1"/>
  <c r="BI165" i="5" a="1"/>
  <c r="BI165" i="5" s="1"/>
  <c r="BK165" i="5" s="1"/>
  <c r="BJ165" i="5"/>
  <c r="BJ147" i="5"/>
  <c r="BI147" i="5" a="1"/>
  <c r="BI147" i="5" s="1"/>
  <c r="BK147" i="5" s="1"/>
  <c r="BJ93" i="5"/>
  <c r="BI93" i="5" a="1"/>
  <c r="BI93" i="5" s="1"/>
  <c r="BK93" i="5" s="1"/>
  <c r="BJ104" i="5"/>
  <c r="BI104" i="5" a="1"/>
  <c r="BI104" i="5" s="1"/>
  <c r="BK104" i="5" s="1"/>
  <c r="BJ737" i="5"/>
  <c r="BI737" i="5" a="1"/>
  <c r="BI737" i="5" s="1"/>
  <c r="BK737" i="5" s="1"/>
  <c r="BJ940" i="5"/>
  <c r="BI940" i="5" a="1"/>
  <c r="BI940" i="5" s="1"/>
  <c r="BK940" i="5" s="1"/>
  <c r="BJ399" i="5"/>
  <c r="BI399" i="5" a="1"/>
  <c r="BI399" i="5" s="1"/>
  <c r="BK399" i="5" s="1"/>
  <c r="BJ375" i="5"/>
  <c r="BI375" i="5" a="1"/>
  <c r="BI375" i="5" s="1"/>
  <c r="BK375" i="5" s="1"/>
  <c r="BI506" i="5" a="1"/>
  <c r="BI506" i="5" s="1"/>
  <c r="BK506" i="5" s="1"/>
  <c r="BJ506" i="5"/>
  <c r="BI1199" i="5" a="1"/>
  <c r="BI1199" i="5" s="1"/>
  <c r="BK1199" i="5" s="1"/>
  <c r="BJ1199" i="5"/>
  <c r="BJ1005" i="5"/>
  <c r="BI1005" i="5" a="1"/>
  <c r="BI1005" i="5" s="1"/>
  <c r="BK1005" i="5" s="1"/>
  <c r="BJ678" i="5"/>
  <c r="BI678" i="5" a="1"/>
  <c r="BI678" i="5" s="1"/>
  <c r="BK678" i="5" s="1"/>
  <c r="BJ136" i="5"/>
  <c r="BI136" i="5" a="1"/>
  <c r="BI136" i="5" s="1"/>
  <c r="BK136" i="5" s="1"/>
  <c r="BJ123" i="5"/>
  <c r="BI123" i="5" a="1"/>
  <c r="BI123" i="5" s="1"/>
  <c r="BK123" i="5" s="1"/>
  <c r="BJ236" i="5"/>
  <c r="BI236" i="5" a="1"/>
  <c r="BI236" i="5" s="1"/>
  <c r="BK236" i="5" s="1"/>
  <c r="BI143" i="5" a="1"/>
  <c r="BI143" i="5" s="1"/>
  <c r="BK143" i="5" s="1"/>
  <c r="BJ143" i="5"/>
  <c r="BJ70" i="5"/>
  <c r="BI70" i="5" a="1"/>
  <c r="BI70" i="5" s="1"/>
  <c r="BK70" i="5" s="1"/>
  <c r="BJ1054" i="5"/>
  <c r="BI1054" i="5" a="1"/>
  <c r="BI1054" i="5" s="1"/>
  <c r="BK1054" i="5" s="1"/>
  <c r="BJ912" i="5"/>
  <c r="BI912" i="5" a="1"/>
  <c r="BI912" i="5" s="1"/>
  <c r="BK912" i="5" s="1"/>
  <c r="BJ1153" i="5"/>
  <c r="BI1153" i="5" a="1"/>
  <c r="BI1153" i="5" s="1"/>
  <c r="BK1153" i="5" s="1"/>
  <c r="BI670" i="5" a="1"/>
  <c r="BI670" i="5" s="1"/>
  <c r="BK670" i="5" s="1"/>
  <c r="BJ670" i="5"/>
  <c r="BJ749" i="5"/>
  <c r="BI749" i="5" a="1"/>
  <c r="BI749" i="5" s="1"/>
  <c r="BK749" i="5" s="1"/>
  <c r="BJ45" i="5"/>
  <c r="BI45" i="5" a="1"/>
  <c r="BI45" i="5" s="1"/>
  <c r="BK45" i="5" s="1"/>
  <c r="BJ453" i="5"/>
  <c r="BI453" i="5" a="1"/>
  <c r="BI453" i="5" s="1"/>
  <c r="BK453" i="5" s="1"/>
  <c r="BJ1042" i="5"/>
  <c r="BI1042" i="5" a="1"/>
  <c r="BI1042" i="5" s="1"/>
  <c r="BK1042" i="5" s="1"/>
  <c r="BJ1162" i="5"/>
  <c r="BI1162" i="5" a="1"/>
  <c r="BI1162" i="5" s="1"/>
  <c r="BK1162" i="5" s="1"/>
  <c r="BJ1080" i="5"/>
  <c r="BI1080" i="5" a="1"/>
  <c r="BI1080" i="5" s="1"/>
  <c r="BK1080" i="5" s="1"/>
  <c r="BI505" i="5" a="1"/>
  <c r="BI505" i="5" s="1"/>
  <c r="BK505" i="5" s="1"/>
  <c r="BJ505" i="5"/>
  <c r="BJ217" i="5"/>
  <c r="BI217" i="5" a="1"/>
  <c r="BI217" i="5" s="1"/>
  <c r="BK217" i="5" s="1"/>
  <c r="BI645" i="5" a="1"/>
  <c r="BI645" i="5" s="1"/>
  <c r="BK645" i="5" s="1"/>
  <c r="BJ645" i="5"/>
  <c r="BJ205" i="5"/>
  <c r="BI205" i="5" a="1"/>
  <c r="BI205" i="5" s="1"/>
  <c r="BK205" i="5" s="1"/>
  <c r="BJ409" i="5"/>
  <c r="BI409" i="5" a="1"/>
  <c r="BI409" i="5" s="1"/>
  <c r="BK409" i="5" s="1"/>
  <c r="BJ1072" i="5"/>
  <c r="BI1072" i="5" a="1"/>
  <c r="BI1072" i="5" s="1"/>
  <c r="BK1072" i="5" s="1"/>
  <c r="BJ843" i="5"/>
  <c r="BI843" i="5" a="1"/>
  <c r="BI843" i="5" s="1"/>
  <c r="BK843" i="5" s="1"/>
  <c r="BJ251" i="5"/>
  <c r="BI251" i="5" a="1"/>
  <c r="BI251" i="5" s="1"/>
  <c r="BK251" i="5" s="1"/>
  <c r="BI1141" i="5" a="1"/>
  <c r="BI1141" i="5" s="1"/>
  <c r="BK1141" i="5" s="1"/>
  <c r="BJ1141" i="5"/>
  <c r="BJ1152" i="5"/>
  <c r="BI1152" i="5" a="1"/>
  <c r="BI1152" i="5" s="1"/>
  <c r="BK1152" i="5" s="1"/>
  <c r="BJ927" i="5"/>
  <c r="BI927" i="5" a="1"/>
  <c r="BI927" i="5" s="1"/>
  <c r="BK927" i="5" s="1"/>
  <c r="BJ766" i="5"/>
  <c r="BI766" i="5" a="1"/>
  <c r="BI766" i="5" s="1"/>
  <c r="BK766" i="5" s="1"/>
  <c r="BJ604" i="5"/>
  <c r="BI604" i="5" a="1"/>
  <c r="BI604" i="5" s="1"/>
  <c r="BK604" i="5" s="1"/>
  <c r="BJ317" i="5"/>
  <c r="BI317" i="5" a="1"/>
  <c r="BI317" i="5" s="1"/>
  <c r="BK317" i="5" s="1"/>
  <c r="BJ173" i="5"/>
  <c r="BI173" i="5" a="1"/>
  <c r="BI173" i="5" s="1"/>
  <c r="BK173" i="5" s="1"/>
  <c r="BI102" i="5" a="1"/>
  <c r="BI102" i="5" s="1"/>
  <c r="BK102" i="5" s="1"/>
  <c r="BJ102" i="5"/>
  <c r="BJ9" i="5"/>
  <c r="BI9" i="5" a="1"/>
  <c r="BI9" i="5" s="1"/>
  <c r="BK9" i="5" s="1"/>
  <c r="BJ1066" i="5"/>
  <c r="BI1066" i="5" a="1"/>
  <c r="BI1066" i="5" s="1"/>
  <c r="BK1066" i="5" s="1"/>
  <c r="BJ15" i="5"/>
  <c r="BI15" i="5" a="1"/>
  <c r="BI15" i="5" s="1"/>
  <c r="BK15" i="5" s="1"/>
  <c r="BJ266" i="5"/>
  <c r="BI266" i="5" a="1"/>
  <c r="BI266" i="5" s="1"/>
  <c r="BK266" i="5" s="1"/>
  <c r="BI830" i="5" a="1"/>
  <c r="BI830" i="5" s="1"/>
  <c r="BK830" i="5" s="1"/>
  <c r="BJ830" i="5"/>
  <c r="BI1082" i="5" a="1"/>
  <c r="BI1082" i="5" s="1"/>
  <c r="BK1082" i="5" s="1"/>
  <c r="BJ1082" i="5"/>
  <c r="BJ828" i="5"/>
  <c r="BI828" i="5" a="1"/>
  <c r="BI828" i="5" s="1"/>
  <c r="BK828" i="5" s="1"/>
  <c r="BJ679" i="5"/>
  <c r="BI679" i="5" a="1"/>
  <c r="BI679" i="5" s="1"/>
  <c r="BK679" i="5" s="1"/>
  <c r="BJ655" i="5"/>
  <c r="BI655" i="5" a="1"/>
  <c r="BI655" i="5" s="1"/>
  <c r="BK655" i="5" s="1"/>
  <c r="BI634" i="5" a="1"/>
  <c r="BI634" i="5" s="1"/>
  <c r="BK634" i="5" s="1"/>
  <c r="BJ634" i="5"/>
  <c r="BJ219" i="5"/>
  <c r="BI219" i="5" a="1"/>
  <c r="BI219" i="5" s="1"/>
  <c r="BK219" i="5" s="1"/>
  <c r="BJ34" i="5"/>
  <c r="BI34" i="5" a="1"/>
  <c r="BI34" i="5" s="1"/>
  <c r="BK34" i="5" s="1"/>
  <c r="BJ1224" i="5"/>
  <c r="BI1224" i="5" a="1"/>
  <c r="BI1224" i="5" s="1"/>
  <c r="BK1224" i="5" s="1"/>
  <c r="BI983" i="5" a="1"/>
  <c r="BI983" i="5" s="1"/>
  <c r="BK983" i="5" s="1"/>
  <c r="BJ983" i="5"/>
  <c r="BI981" i="5" a="1"/>
  <c r="BI981" i="5" s="1"/>
  <c r="BK981" i="5" s="1"/>
  <c r="BJ981" i="5"/>
  <c r="BJ1209" i="5"/>
  <c r="BI1209" i="5" a="1"/>
  <c r="BI1209" i="5" s="1"/>
  <c r="BK1209" i="5" s="1"/>
  <c r="BI259" i="5" a="1"/>
  <c r="BI259" i="5" s="1"/>
  <c r="BK259" i="5" s="1"/>
  <c r="BJ259" i="5"/>
  <c r="BI1032" i="5" a="1"/>
  <c r="BI1032" i="5" s="1"/>
  <c r="BK1032" i="5" s="1"/>
  <c r="BJ1032" i="5"/>
  <c r="BI694" i="5" a="1"/>
  <c r="BI694" i="5" s="1"/>
  <c r="BK694" i="5" s="1"/>
  <c r="BJ694" i="5"/>
  <c r="BJ610" i="5"/>
  <c r="BI610" i="5" a="1"/>
  <c r="BI610" i="5" s="1"/>
  <c r="BK610" i="5" s="1"/>
  <c r="BJ138" i="5"/>
  <c r="BI138" i="5" a="1"/>
  <c r="BI138" i="5" s="1"/>
  <c r="BK138" i="5" s="1"/>
  <c r="BJ48" i="5"/>
  <c r="BI48" i="5" a="1"/>
  <c r="BI48" i="5" s="1"/>
  <c r="BK48" i="5" s="1"/>
  <c r="BJ187" i="5"/>
  <c r="BI187" i="5" a="1"/>
  <c r="BI187" i="5" s="1"/>
  <c r="BK187" i="5" s="1"/>
  <c r="BI1208" i="5" a="1"/>
  <c r="BI1208" i="5" s="1"/>
  <c r="BK1208" i="5" s="1"/>
  <c r="BJ1208" i="5"/>
  <c r="BJ973" i="5"/>
  <c r="BI973" i="5" a="1"/>
  <c r="BI973" i="5" s="1"/>
  <c r="BK973" i="5" s="1"/>
  <c r="BI846" i="5" a="1"/>
  <c r="BI846" i="5" s="1"/>
  <c r="BK846" i="5" s="1"/>
  <c r="BJ846" i="5"/>
  <c r="BJ745" i="5"/>
  <c r="BI745" i="5" a="1"/>
  <c r="BI745" i="5" s="1"/>
  <c r="BK745" i="5" s="1"/>
  <c r="BJ340" i="5"/>
  <c r="BI340" i="5" a="1"/>
  <c r="BI340" i="5" s="1"/>
  <c r="BK340" i="5" s="1"/>
  <c r="BJ91" i="5"/>
  <c r="BI91" i="5" a="1"/>
  <c r="BI91" i="5" s="1"/>
  <c r="BK91" i="5" s="1"/>
  <c r="BI56" i="5" a="1"/>
  <c r="BI56" i="5" s="1"/>
  <c r="BK56" i="5" s="1"/>
  <c r="BJ56" i="5"/>
  <c r="BJ589" i="5"/>
  <c r="BI589" i="5" a="1"/>
  <c r="BI589" i="5" s="1"/>
  <c r="BK589" i="5" s="1"/>
  <c r="BI10" i="5" a="1"/>
  <c r="BI10" i="5" s="1"/>
  <c r="BK10" i="5" s="1"/>
  <c r="BJ10" i="5"/>
  <c r="BJ982" i="5"/>
  <c r="BI982" i="5" a="1"/>
  <c r="BI982" i="5" s="1"/>
  <c r="BK982" i="5" s="1"/>
  <c r="BJ901" i="5"/>
  <c r="BI901" i="5" a="1"/>
  <c r="BI901" i="5" s="1"/>
  <c r="BK901" i="5" s="1"/>
  <c r="BJ689" i="5"/>
  <c r="BI689" i="5" a="1"/>
  <c r="BI689" i="5" s="1"/>
  <c r="BK689" i="5" s="1"/>
  <c r="BI618" i="5" a="1"/>
  <c r="BI618" i="5" s="1"/>
  <c r="BK618" i="5" s="1"/>
  <c r="BJ618" i="5"/>
  <c r="BJ397" i="5"/>
  <c r="BI397" i="5" a="1"/>
  <c r="BI397" i="5" s="1"/>
  <c r="BK397" i="5" s="1"/>
  <c r="BI1050" i="5" a="1"/>
  <c r="BI1050" i="5" s="1"/>
  <c r="BK1050" i="5" s="1"/>
  <c r="BJ1050" i="5"/>
  <c r="BI1193" i="5" a="1"/>
  <c r="BI1193" i="5" s="1"/>
  <c r="BK1193" i="5" s="1"/>
  <c r="BJ1193" i="5"/>
  <c r="BJ1170" i="5"/>
  <c r="BI1170" i="5" a="1"/>
  <c r="BI1170" i="5" s="1"/>
  <c r="BK1170" i="5" s="1"/>
  <c r="BJ1019" i="5"/>
  <c r="BI1019" i="5" a="1"/>
  <c r="BI1019" i="5" s="1"/>
  <c r="BK1019" i="5" s="1"/>
  <c r="BI993" i="5" a="1"/>
  <c r="BI993" i="5" s="1"/>
  <c r="BK993" i="5" s="1"/>
  <c r="BJ993" i="5"/>
  <c r="BJ799" i="5"/>
  <c r="BI799" i="5" a="1"/>
  <c r="BI799" i="5" s="1"/>
  <c r="BK799" i="5" s="1"/>
  <c r="BJ581" i="5"/>
  <c r="BI581" i="5" a="1"/>
  <c r="BI581" i="5" s="1"/>
  <c r="BK581" i="5" s="1"/>
  <c r="BI585" i="5" a="1"/>
  <c r="BI585" i="5" s="1"/>
  <c r="BK585" i="5" s="1"/>
  <c r="BJ585" i="5"/>
  <c r="BJ378" i="5"/>
  <c r="BI378" i="5" a="1"/>
  <c r="BI378" i="5" s="1"/>
  <c r="BK378" i="5" s="1"/>
  <c r="BJ98" i="5"/>
  <c r="BI98" i="5" a="1"/>
  <c r="BI98" i="5" s="1"/>
  <c r="BK98" i="5" s="1"/>
  <c r="BJ23" i="5"/>
  <c r="BI23" i="5" a="1"/>
  <c r="BI23" i="5" s="1"/>
  <c r="BK23" i="5" s="1"/>
  <c r="BJ473" i="5"/>
  <c r="BI473" i="5" a="1"/>
  <c r="BI473" i="5" s="1"/>
  <c r="BK473" i="5" s="1"/>
  <c r="BJ61" i="5"/>
  <c r="BI61" i="5" a="1"/>
  <c r="BI61" i="5" s="1"/>
  <c r="BK61" i="5" s="1"/>
  <c r="BI1071" i="5" a="1"/>
  <c r="BI1071" i="5" s="1"/>
  <c r="BK1071" i="5" s="1"/>
  <c r="BJ1071" i="5"/>
  <c r="BJ936" i="5"/>
  <c r="BI936" i="5" a="1"/>
  <c r="BI936" i="5" s="1"/>
  <c r="BK936" i="5" s="1"/>
  <c r="BJ833" i="5"/>
  <c r="BI833" i="5" a="1"/>
  <c r="BI833" i="5" s="1"/>
  <c r="BK833" i="5" s="1"/>
  <c r="BJ392" i="5"/>
  <c r="BI392" i="5" a="1"/>
  <c r="BI392" i="5" s="1"/>
  <c r="BK392" i="5" s="1"/>
  <c r="BJ195" i="5"/>
  <c r="BI195" i="5" a="1"/>
  <c r="BI195" i="5" s="1"/>
  <c r="BK195" i="5" s="1"/>
  <c r="BJ1173" i="5"/>
  <c r="BI1173" i="5" a="1"/>
  <c r="BI1173" i="5" s="1"/>
  <c r="BK1173" i="5" s="1"/>
  <c r="BJ863" i="5"/>
  <c r="BI863" i="5" a="1"/>
  <c r="BI863" i="5" s="1"/>
  <c r="BK863" i="5" s="1"/>
  <c r="BJ595" i="5"/>
  <c r="BI595" i="5" a="1"/>
  <c r="BI595" i="5" s="1"/>
  <c r="BK595" i="5" s="1"/>
  <c r="BJ470" i="5"/>
  <c r="BI470" i="5" a="1"/>
  <c r="BI470" i="5" s="1"/>
  <c r="BK470" i="5" s="1"/>
  <c r="BJ941" i="5"/>
  <c r="BI941" i="5" a="1"/>
  <c r="BI941" i="5" s="1"/>
  <c r="BK941" i="5" s="1"/>
  <c r="BI588" i="5" a="1"/>
  <c r="BI588" i="5" s="1"/>
  <c r="BK588" i="5" s="1"/>
  <c r="BJ588" i="5"/>
  <c r="BJ393" i="5"/>
  <c r="BI393" i="5" a="1"/>
  <c r="BI393" i="5" s="1"/>
  <c r="BK393" i="5" s="1"/>
  <c r="BI214" i="5" a="1"/>
  <c r="BI214" i="5" s="1"/>
  <c r="BK214" i="5" s="1"/>
  <c r="BJ214" i="5"/>
  <c r="BI134" i="5" a="1"/>
  <c r="BI134" i="5" s="1"/>
  <c r="BK134" i="5" s="1"/>
  <c r="BJ134" i="5"/>
  <c r="BJ291" i="5"/>
  <c r="BI291" i="5" a="1"/>
  <c r="BI291" i="5" s="1"/>
  <c r="BK291" i="5" s="1"/>
  <c r="BJ1131" i="5"/>
  <c r="BI1131" i="5" a="1"/>
  <c r="BI1131" i="5" s="1"/>
  <c r="BK1131" i="5" s="1"/>
  <c r="BI822" i="5" a="1"/>
  <c r="BI822" i="5" s="1"/>
  <c r="BK822" i="5" s="1"/>
  <c r="BJ822" i="5"/>
  <c r="BJ593" i="5"/>
  <c r="BI593" i="5" a="1"/>
  <c r="BI593" i="5" s="1"/>
  <c r="BK593" i="5" s="1"/>
  <c r="BI438" i="5" a="1"/>
  <c r="BI438" i="5" s="1"/>
  <c r="BK438" i="5" s="1"/>
  <c r="BJ438" i="5"/>
  <c r="BI213" i="5" a="1"/>
  <c r="BI213" i="5" s="1"/>
  <c r="BK213" i="5" s="1"/>
  <c r="BJ213" i="5"/>
  <c r="BJ124" i="5"/>
  <c r="BI124" i="5" a="1"/>
  <c r="BI124" i="5" s="1"/>
  <c r="BK124" i="5" s="1"/>
  <c r="BJ947" i="5"/>
  <c r="BI947" i="5" a="1"/>
  <c r="BI947" i="5" s="1"/>
  <c r="BK947" i="5" s="1"/>
  <c r="BJ1194" i="5"/>
  <c r="BI1194" i="5" a="1"/>
  <c r="BI1194" i="5" s="1"/>
  <c r="BK1194" i="5" s="1"/>
  <c r="BI980" i="5" a="1"/>
  <c r="BI980" i="5" s="1"/>
  <c r="BK980" i="5" s="1"/>
  <c r="BJ980" i="5"/>
  <c r="BJ692" i="5"/>
  <c r="BI692" i="5" a="1"/>
  <c r="BI692" i="5" s="1"/>
  <c r="BK692" i="5" s="1"/>
  <c r="BI502" i="5" a="1"/>
  <c r="BI502" i="5" s="1"/>
  <c r="BK502" i="5" s="1"/>
  <c r="BJ502" i="5"/>
  <c r="BI760" i="5" a="1"/>
  <c r="BI760" i="5" s="1"/>
  <c r="BK760" i="5" s="1"/>
  <c r="BJ760" i="5"/>
  <c r="BI658" i="5" a="1"/>
  <c r="BI658" i="5" s="1"/>
  <c r="BK658" i="5" s="1"/>
  <c r="BJ658" i="5"/>
  <c r="BJ560" i="5"/>
  <c r="BI560" i="5" a="1"/>
  <c r="BI560" i="5" s="1"/>
  <c r="BK560" i="5" s="1"/>
  <c r="BJ448" i="5"/>
  <c r="BI448" i="5" a="1"/>
  <c r="BI448" i="5" s="1"/>
  <c r="BK448" i="5" s="1"/>
  <c r="BI504" i="5" a="1"/>
  <c r="BI504" i="5" s="1"/>
  <c r="BK504" i="5" s="1"/>
  <c r="BJ504" i="5"/>
  <c r="BJ222" i="5"/>
  <c r="BI222" i="5" a="1"/>
  <c r="BI222" i="5" s="1"/>
  <c r="BK222" i="5" s="1"/>
  <c r="BJ672" i="5"/>
  <c r="BI672" i="5" a="1"/>
  <c r="BI672" i="5" s="1"/>
  <c r="BK672" i="5" s="1"/>
  <c r="BJ784" i="5"/>
  <c r="BI784" i="5" a="1"/>
  <c r="BI784" i="5" s="1"/>
  <c r="BK784" i="5" s="1"/>
  <c r="BJ687" i="5"/>
  <c r="BI687" i="5" a="1"/>
  <c r="BI687" i="5" s="1"/>
  <c r="BK687" i="5" s="1"/>
  <c r="BI1144" i="5" a="1"/>
  <c r="BI1144" i="5" s="1"/>
  <c r="BK1144" i="5" s="1"/>
  <c r="BJ1144" i="5"/>
  <c r="BJ1070" i="5"/>
  <c r="BI1070" i="5" a="1"/>
  <c r="BI1070" i="5" s="1"/>
  <c r="BK1070" i="5" s="1"/>
  <c r="BI844" i="5" a="1"/>
  <c r="BI844" i="5" s="1"/>
  <c r="BK844" i="5" s="1"/>
  <c r="BJ844" i="5"/>
  <c r="BJ521" i="5"/>
  <c r="BI521" i="5" a="1"/>
  <c r="BI521" i="5" s="1"/>
  <c r="BK521" i="5" s="1"/>
  <c r="BI1023" i="5" a="1"/>
  <c r="BI1023" i="5" s="1"/>
  <c r="BK1023" i="5" s="1"/>
  <c r="BJ1023" i="5"/>
  <c r="BI602" i="5" a="1"/>
  <c r="BI602" i="5" s="1"/>
  <c r="BK602" i="5" s="1"/>
  <c r="BJ602" i="5"/>
  <c r="BJ469" i="5"/>
  <c r="BI469" i="5" a="1"/>
  <c r="BI469" i="5" s="1"/>
  <c r="BK469" i="5" s="1"/>
  <c r="BI514" i="5" a="1"/>
  <c r="BI514" i="5" s="1"/>
  <c r="BK514" i="5" s="1"/>
  <c r="BJ514" i="5"/>
  <c r="BI486" i="5" a="1"/>
  <c r="BI486" i="5" s="1"/>
  <c r="BK486" i="5" s="1"/>
  <c r="BJ486" i="5"/>
  <c r="BJ62" i="5"/>
  <c r="BI62" i="5" a="1"/>
  <c r="BI62" i="5" s="1"/>
  <c r="BK62" i="5" s="1"/>
  <c r="BJ1231" i="5"/>
  <c r="BI1231" i="5" a="1"/>
  <c r="BI1231" i="5" s="1"/>
  <c r="BK1231" i="5" s="1"/>
  <c r="BJ301" i="5"/>
  <c r="BI301" i="5" a="1"/>
  <c r="BI301" i="5" s="1"/>
  <c r="BK301" i="5" s="1"/>
  <c r="BJ253" i="5"/>
  <c r="BI253" i="5" a="1"/>
  <c r="BI253" i="5" s="1"/>
  <c r="BK253" i="5" s="1"/>
  <c r="BJ55" i="5"/>
  <c r="BI55" i="5" a="1"/>
  <c r="BI55" i="5" s="1"/>
  <c r="BK55" i="5" s="1"/>
  <c r="BJ49" i="5"/>
  <c r="BI49" i="5" a="1"/>
  <c r="BI49" i="5" s="1"/>
  <c r="BK49" i="5" s="1"/>
  <c r="BJ216" i="5"/>
  <c r="BI216" i="5" a="1"/>
  <c r="BI216" i="5" s="1"/>
  <c r="BK216" i="5" s="1"/>
  <c r="BJ598" i="5"/>
  <c r="BI598" i="5" a="1"/>
  <c r="BI598" i="5" s="1"/>
  <c r="BK598" i="5" s="1"/>
  <c r="BJ153" i="5"/>
  <c r="BI153" i="5" a="1"/>
  <c r="BI153" i="5" s="1"/>
  <c r="BK153" i="5" s="1"/>
  <c r="BJ896" i="5"/>
  <c r="BI896" i="5" a="1"/>
  <c r="BI896" i="5" s="1"/>
  <c r="BK896" i="5" s="1"/>
  <c r="BI1168" i="5" a="1"/>
  <c r="BI1168" i="5" s="1"/>
  <c r="BK1168" i="5" s="1"/>
  <c r="BJ1168" i="5"/>
  <c r="BJ791" i="5"/>
  <c r="BI791" i="5" a="1"/>
  <c r="BI791" i="5" s="1"/>
  <c r="BK791" i="5" s="1"/>
  <c r="BJ541" i="5"/>
  <c r="BI541" i="5" a="1"/>
  <c r="BI541" i="5" s="1"/>
  <c r="BK541" i="5" s="1"/>
  <c r="BJ292" i="5"/>
  <c r="BI292" i="5" a="1"/>
  <c r="BI292" i="5" s="1"/>
  <c r="BK292" i="5" s="1"/>
  <c r="BI166" i="5" a="1"/>
  <c r="BI166" i="5" s="1"/>
  <c r="BK166" i="5" s="1"/>
  <c r="BJ166" i="5"/>
  <c r="BI989" i="5" a="1"/>
  <c r="BI989" i="5" s="1"/>
  <c r="BK989" i="5" s="1"/>
  <c r="BJ989" i="5"/>
  <c r="BJ814" i="5"/>
  <c r="BI814" i="5" a="1"/>
  <c r="BI814" i="5" s="1"/>
  <c r="BK814" i="5" s="1"/>
  <c r="BJ1031" i="5"/>
  <c r="BI1031" i="5" a="1"/>
  <c r="BI1031" i="5" s="1"/>
  <c r="BK1031" i="5" s="1"/>
  <c r="BI959" i="5" a="1"/>
  <c r="BI959" i="5" s="1"/>
  <c r="BK959" i="5" s="1"/>
  <c r="BJ959" i="5"/>
  <c r="BJ682" i="5"/>
  <c r="BI682" i="5" a="1"/>
  <c r="BI682" i="5" s="1"/>
  <c r="BK682" i="5" s="1"/>
  <c r="BJ273" i="5"/>
  <c r="BI273" i="5" a="1"/>
  <c r="BI273" i="5" s="1"/>
  <c r="BK273" i="5" s="1"/>
  <c r="BJ149" i="5"/>
  <c r="BI149" i="5" a="1"/>
  <c r="BI149" i="5" s="1"/>
  <c r="BK149" i="5" s="1"/>
  <c r="BJ156" i="5"/>
  <c r="BI156" i="5" a="1"/>
  <c r="BI156" i="5" s="1"/>
  <c r="BK156" i="5" s="1"/>
  <c r="BJ1201" i="5"/>
  <c r="BI1201" i="5" a="1"/>
  <c r="BI1201" i="5" s="1"/>
  <c r="BK1201" i="5" s="1"/>
  <c r="BJ1113" i="5"/>
  <c r="BI1113" i="5" a="1"/>
  <c r="BI1113" i="5" s="1"/>
  <c r="BK1113" i="5" s="1"/>
  <c r="BI770" i="5" a="1"/>
  <c r="BI770" i="5" s="1"/>
  <c r="BK770" i="5" s="1"/>
  <c r="BJ770" i="5"/>
  <c r="BI722" i="5" a="1"/>
  <c r="BI722" i="5" s="1"/>
  <c r="BK722" i="5" s="1"/>
  <c r="BJ722" i="5"/>
  <c r="BI548" i="5" a="1"/>
  <c r="BI548" i="5" s="1"/>
  <c r="BK548" i="5" s="1"/>
  <c r="BJ548" i="5"/>
  <c r="BJ419" i="5"/>
  <c r="BI419" i="5" a="1"/>
  <c r="BI419" i="5" s="1"/>
  <c r="BK419" i="5" s="1"/>
  <c r="BI1129" i="5" a="1"/>
  <c r="BI1129" i="5" s="1"/>
  <c r="BK1129" i="5" s="1"/>
  <c r="BJ1129" i="5"/>
  <c r="BJ1017" i="5"/>
  <c r="BI1017" i="5" a="1"/>
  <c r="BI1017" i="5" s="1"/>
  <c r="BK1017" i="5" s="1"/>
  <c r="BJ662" i="5"/>
  <c r="BI662" i="5" a="1"/>
  <c r="BI662" i="5" s="1"/>
  <c r="BK662" i="5" s="1"/>
  <c r="BJ478" i="5"/>
  <c r="BI478" i="5" a="1"/>
  <c r="BI478" i="5" s="1"/>
  <c r="BK478" i="5" s="1"/>
  <c r="BI241" i="5" a="1"/>
  <c r="BI241" i="5" s="1"/>
  <c r="BK241" i="5" s="1"/>
  <c r="BJ241" i="5"/>
  <c r="BJ117" i="5"/>
  <c r="BI117" i="5" a="1"/>
  <c r="BI117" i="5" s="1"/>
  <c r="BK117" i="5" s="1"/>
  <c r="BI740" i="5" a="1"/>
  <c r="BI740" i="5" s="1"/>
  <c r="BK740" i="5" s="1"/>
  <c r="BJ740" i="5"/>
  <c r="BJ851" i="5"/>
  <c r="BI851" i="5" a="1"/>
  <c r="BI851" i="5" s="1"/>
  <c r="BK851" i="5" s="1"/>
  <c r="BJ719" i="5"/>
  <c r="BI719" i="5" a="1"/>
  <c r="BI719" i="5" s="1"/>
  <c r="BK719" i="5" s="1"/>
  <c r="BJ432" i="5"/>
  <c r="BI432" i="5" a="1"/>
  <c r="BI432" i="5" s="1"/>
  <c r="BK432" i="5" s="1"/>
  <c r="BJ232" i="5"/>
  <c r="BI232" i="5" a="1"/>
  <c r="BI232" i="5" s="1"/>
  <c r="BK232" i="5" s="1"/>
  <c r="BI1109" i="5" a="1"/>
  <c r="BI1109" i="5" s="1"/>
  <c r="BK1109" i="5" s="1"/>
  <c r="BJ1109" i="5"/>
  <c r="BJ1040" i="5"/>
  <c r="BI1040" i="5" a="1"/>
  <c r="BI1040" i="5" s="1"/>
  <c r="BK1040" i="5" s="1"/>
  <c r="BJ861" i="5"/>
  <c r="BI861" i="5" a="1"/>
  <c r="BI861" i="5" s="1"/>
  <c r="BK861" i="5" s="1"/>
  <c r="BJ759" i="5"/>
  <c r="BI759" i="5" a="1"/>
  <c r="BI759" i="5" s="1"/>
  <c r="BK759" i="5" s="1"/>
  <c r="BI677" i="5" a="1"/>
  <c r="BI677" i="5" s="1"/>
  <c r="BK677" i="5" s="1"/>
  <c r="BJ677" i="5"/>
  <c r="BJ667" i="5"/>
  <c r="BI667" i="5" a="1"/>
  <c r="BI667" i="5" s="1"/>
  <c r="BK667" i="5" s="1"/>
  <c r="BJ558" i="5"/>
  <c r="BI558" i="5" a="1"/>
  <c r="BI558" i="5" s="1"/>
  <c r="BK558" i="5" s="1"/>
  <c r="BJ311" i="5"/>
  <c r="BI311" i="5" a="1"/>
  <c r="BI311" i="5" s="1"/>
  <c r="BK311" i="5" s="1"/>
  <c r="BJ74" i="5"/>
  <c r="BI74" i="5" a="1"/>
  <c r="BI74" i="5" s="1"/>
  <c r="BK74" i="5" s="1"/>
  <c r="BI198" i="5" a="1"/>
  <c r="BI198" i="5" s="1"/>
  <c r="BK198" i="5" s="1"/>
  <c r="BJ198" i="5"/>
  <c r="BI1138" i="5" a="1"/>
  <c r="BI1138" i="5" s="1"/>
  <c r="BK1138" i="5" s="1"/>
  <c r="BJ1138" i="5"/>
  <c r="BJ904" i="5"/>
  <c r="BI904" i="5" a="1"/>
  <c r="BI904" i="5" s="1"/>
  <c r="BK904" i="5" s="1"/>
  <c r="BI736" i="5" a="1"/>
  <c r="BI736" i="5" s="1"/>
  <c r="BK736" i="5" s="1"/>
  <c r="BJ736" i="5"/>
  <c r="BI262" i="5" a="1"/>
  <c r="BI262" i="5" s="1"/>
  <c r="BK262" i="5" s="1"/>
  <c r="BJ262" i="5"/>
  <c r="BJ115" i="5"/>
  <c r="BI115" i="5" a="1"/>
  <c r="BI115" i="5" s="1"/>
  <c r="BK115" i="5" s="1"/>
  <c r="BJ1084" i="5"/>
  <c r="BI1084" i="5" a="1"/>
  <c r="BI1084" i="5" s="1"/>
  <c r="BK1084" i="5" s="1"/>
  <c r="BJ412" i="5"/>
  <c r="BI412" i="5" a="1"/>
  <c r="BI412" i="5" s="1"/>
  <c r="BK412" i="5" s="1"/>
  <c r="BJ601" i="5"/>
  <c r="BI601" i="5" a="1"/>
  <c r="BI601" i="5" s="1"/>
  <c r="BK601" i="5" s="1"/>
  <c r="BI229" i="5" a="1"/>
  <c r="BI229" i="5" s="1"/>
  <c r="BK229" i="5" s="1"/>
  <c r="BJ229" i="5"/>
  <c r="BJ1160" i="5"/>
  <c r="BI1160" i="5" a="1"/>
  <c r="BI1160" i="5" s="1"/>
  <c r="BK1160" i="5" s="1"/>
  <c r="BJ1089" i="5"/>
  <c r="BI1089" i="5" a="1"/>
  <c r="BI1089" i="5" s="1"/>
  <c r="BK1089" i="5" s="1"/>
  <c r="BI875" i="5" a="1"/>
  <c r="BI875" i="5" s="1"/>
  <c r="BK875" i="5" s="1"/>
  <c r="BJ875" i="5"/>
  <c r="BJ466" i="5"/>
  <c r="BI466" i="5" a="1"/>
  <c r="BI466" i="5" s="1"/>
  <c r="BK466" i="5" s="1"/>
  <c r="BJ318" i="5"/>
  <c r="BI318" i="5" a="1"/>
  <c r="BI318" i="5" s="1"/>
  <c r="BK318" i="5" s="1"/>
  <c r="BJ935" i="5"/>
  <c r="BI935" i="5" a="1"/>
  <c r="BI935" i="5" s="1"/>
  <c r="BK935" i="5" s="1"/>
  <c r="BJ1114" i="5"/>
  <c r="BI1114" i="5" a="1"/>
  <c r="BI1114" i="5" s="1"/>
  <c r="BK1114" i="5" s="1"/>
  <c r="BJ964" i="5"/>
  <c r="BI964" i="5" a="1"/>
  <c r="BI964" i="5" s="1"/>
  <c r="BK964" i="5" s="1"/>
  <c r="BI876" i="5" a="1"/>
  <c r="BI876" i="5" s="1"/>
  <c r="BK876" i="5" s="1"/>
  <c r="BJ876" i="5"/>
  <c r="BI348" i="5" a="1"/>
  <c r="BI348" i="5" s="1"/>
  <c r="BK348" i="5" s="1"/>
  <c r="BJ348" i="5"/>
  <c r="BJ263" i="5"/>
  <c r="BI263" i="5" a="1"/>
  <c r="BI263" i="5" s="1"/>
  <c r="BK263" i="5" s="1"/>
  <c r="BJ1156" i="5"/>
  <c r="BI1156" i="5" a="1"/>
  <c r="BI1156" i="5" s="1"/>
  <c r="BK1156" i="5" s="1"/>
  <c r="BJ1009" i="5"/>
  <c r="BI1009" i="5" a="1"/>
  <c r="BI1009" i="5" s="1"/>
  <c r="BK1009" i="5" s="1"/>
  <c r="BJ841" i="5"/>
  <c r="BI841" i="5" a="1"/>
  <c r="BI841" i="5" s="1"/>
  <c r="BK841" i="5" s="1"/>
  <c r="BJ484" i="5"/>
  <c r="BI484" i="5" a="1"/>
  <c r="BI484" i="5" s="1"/>
  <c r="BK484" i="5" s="1"/>
  <c r="BI364" i="5" a="1"/>
  <c r="BI364" i="5" s="1"/>
  <c r="BK364" i="5" s="1"/>
  <c r="BJ364" i="5"/>
  <c r="BJ306" i="5"/>
  <c r="BI306" i="5" a="1"/>
  <c r="BI306" i="5" s="1"/>
  <c r="BK306" i="5" s="1"/>
  <c r="BJ228" i="5"/>
  <c r="BI228" i="5" a="1"/>
  <c r="BI228" i="5" s="1"/>
  <c r="BK228" i="5" s="1"/>
  <c r="BI1106" i="5" a="1"/>
  <c r="BI1106" i="5" s="1"/>
  <c r="BK1106" i="5" s="1"/>
  <c r="BJ1106" i="5"/>
  <c r="BJ90" i="5"/>
  <c r="BI90" i="5" a="1"/>
  <c r="BI90" i="5" s="1"/>
  <c r="BK90" i="5" s="1"/>
  <c r="BJ69" i="5"/>
  <c r="BI69" i="5" a="1"/>
  <c r="BI69" i="5" s="1"/>
  <c r="BK69" i="5" s="1"/>
  <c r="BJ1145" i="5"/>
  <c r="BI1145" i="5" a="1"/>
  <c r="BI1145" i="5" s="1"/>
  <c r="BK1145" i="5" s="1"/>
  <c r="BI1099" i="5" a="1"/>
  <c r="BI1099" i="5" s="1"/>
  <c r="BK1099" i="5" s="1"/>
  <c r="BJ1099" i="5"/>
  <c r="BI782" i="5" a="1"/>
  <c r="BI782" i="5" s="1"/>
  <c r="BK782" i="5" s="1"/>
  <c r="BJ782" i="5"/>
  <c r="BJ574" i="5"/>
  <c r="BI574" i="5" a="1"/>
  <c r="BI574" i="5" s="1"/>
  <c r="BK574" i="5" s="1"/>
  <c r="BI178" i="5" a="1"/>
  <c r="BI178" i="5" s="1"/>
  <c r="BK178" i="5" s="1"/>
  <c r="BJ178" i="5"/>
  <c r="BJ1222" i="5"/>
  <c r="BI1222" i="5" a="1"/>
  <c r="BI1222" i="5" s="1"/>
  <c r="BK1222" i="5" s="1"/>
  <c r="BI1132" i="5" a="1"/>
  <c r="BI1132" i="5" s="1"/>
  <c r="BK1132" i="5" s="1"/>
  <c r="BJ1132" i="5"/>
  <c r="BJ943" i="5"/>
  <c r="BI943" i="5" a="1"/>
  <c r="BI943" i="5" s="1"/>
  <c r="BK943" i="5" s="1"/>
  <c r="BJ472" i="5"/>
  <c r="BI472" i="5" a="1"/>
  <c r="BI472" i="5" s="1"/>
  <c r="BK472" i="5" s="1"/>
  <c r="BJ211" i="5"/>
  <c r="BI211" i="5" a="1"/>
  <c r="BI211" i="5" s="1"/>
  <c r="BK211" i="5" s="1"/>
  <c r="BJ141" i="5"/>
  <c r="BI141" i="5" a="1"/>
  <c r="BI141" i="5" s="1"/>
  <c r="BK141" i="5" s="1"/>
  <c r="BJ139" i="5"/>
  <c r="BI139" i="5" a="1"/>
  <c r="BI139" i="5" s="1"/>
  <c r="BK139" i="5" s="1"/>
  <c r="BJ729" i="5"/>
  <c r="BI729" i="5" a="1"/>
  <c r="BI729" i="5" s="1"/>
  <c r="BK729" i="5" s="1"/>
  <c r="BJ160" i="5"/>
  <c r="BI160" i="5" a="1"/>
  <c r="BI160" i="5" s="1"/>
  <c r="BK160" i="5" s="1"/>
  <c r="BJ109" i="5"/>
  <c r="BI109" i="5" a="1"/>
  <c r="BI109" i="5" s="1"/>
  <c r="BK109" i="5" s="1"/>
  <c r="BJ1150" i="5"/>
  <c r="BI1150" i="5" a="1"/>
  <c r="BI1150" i="5" s="1"/>
  <c r="BK1150" i="5" s="1"/>
  <c r="BJ866" i="5"/>
  <c r="BI866" i="5" a="1"/>
  <c r="BI866" i="5" s="1"/>
  <c r="BK866" i="5" s="1"/>
  <c r="BI754" i="5" a="1"/>
  <c r="BI754" i="5" s="1"/>
  <c r="BK754" i="5" s="1"/>
  <c r="BJ754" i="5"/>
  <c r="BJ363" i="5"/>
  <c r="BI363" i="5" a="1"/>
  <c r="BI363" i="5" s="1"/>
  <c r="BK363" i="5" s="1"/>
  <c r="BJ152" i="5"/>
  <c r="BI152" i="5" a="1"/>
  <c r="BI152" i="5" s="1"/>
  <c r="BK152" i="5" s="1"/>
  <c r="BI110" i="5" a="1"/>
  <c r="BI110" i="5" s="1"/>
  <c r="BK110" i="5" s="1"/>
  <c r="BJ110" i="5"/>
  <c r="BJ1167" i="5"/>
  <c r="BI1167" i="5" a="1"/>
  <c r="BI1167" i="5" s="1"/>
  <c r="BK1167" i="5" s="1"/>
  <c r="BJ1216" i="5"/>
  <c r="BI1216" i="5" a="1"/>
  <c r="BI1216" i="5" s="1"/>
  <c r="BK1216" i="5" s="1"/>
  <c r="BJ1033" i="5"/>
  <c r="BI1033" i="5" a="1"/>
  <c r="BI1033" i="5" s="1"/>
  <c r="BK1033" i="5" s="1"/>
  <c r="BI944" i="5" a="1"/>
  <c r="BI944" i="5" s="1"/>
  <c r="BK944" i="5" s="1"/>
  <c r="BJ944" i="5"/>
  <c r="BJ207" i="5"/>
  <c r="BI207" i="5" a="1"/>
  <c r="BI207" i="5" s="1"/>
  <c r="BK207" i="5" s="1"/>
  <c r="BJ20" i="5"/>
  <c r="BI20" i="5" a="1"/>
  <c r="BI20" i="5" s="1"/>
  <c r="BK20" i="5" s="1"/>
  <c r="BJ696" i="5"/>
  <c r="BI696" i="5" a="1"/>
  <c r="BI696" i="5" s="1"/>
  <c r="BK696" i="5" s="1"/>
  <c r="BJ666" i="5"/>
  <c r="BI666" i="5" a="1"/>
  <c r="BI666" i="5" s="1"/>
  <c r="BK666" i="5" s="1"/>
  <c r="BI463" i="5" a="1"/>
  <c r="BI463" i="5" s="1"/>
  <c r="BK463" i="5" s="1"/>
  <c r="BJ463" i="5"/>
  <c r="BJ336" i="5"/>
  <c r="BI336" i="5" a="1"/>
  <c r="BI336" i="5" s="1"/>
  <c r="BK336" i="5" s="1"/>
  <c r="BJ206" i="5"/>
  <c r="BI206" i="5" a="1"/>
  <c r="BI206" i="5" s="1"/>
  <c r="BK206" i="5" s="1"/>
  <c r="BJ938" i="5"/>
  <c r="BI938" i="5" a="1"/>
  <c r="BI938" i="5" s="1"/>
  <c r="BK938" i="5" s="1"/>
  <c r="BI543" i="5" a="1"/>
  <c r="BI543" i="5" s="1"/>
  <c r="BK543" i="5" s="1"/>
  <c r="BJ543" i="5"/>
  <c r="BI95" i="5" a="1"/>
  <c r="BI95" i="5" s="1"/>
  <c r="BK95" i="5" s="1"/>
  <c r="BJ95" i="5"/>
  <c r="BJ1148" i="5"/>
  <c r="BI1148" i="5" a="1"/>
  <c r="BI1148" i="5" s="1"/>
  <c r="BK1148" i="5" s="1"/>
  <c r="BJ685" i="5"/>
  <c r="BI685" i="5" a="1"/>
  <c r="BI685" i="5" s="1"/>
  <c r="BK685" i="5" s="1"/>
  <c r="BJ553" i="5"/>
  <c r="BI553" i="5" a="1"/>
  <c r="BI553" i="5" s="1"/>
  <c r="BK553" i="5" s="1"/>
  <c r="BI278" i="5" a="1"/>
  <c r="BI278" i="5" s="1"/>
  <c r="BK278" i="5" s="1"/>
  <c r="BJ278" i="5"/>
  <c r="BI36" i="5" a="1"/>
  <c r="BI36" i="5" s="1"/>
  <c r="BK36" i="5" s="1"/>
  <c r="BJ36" i="5"/>
  <c r="BJ41" i="5"/>
  <c r="BI41" i="5" a="1"/>
  <c r="BI41" i="5" s="1"/>
  <c r="BK41" i="5" s="1"/>
  <c r="BJ949" i="5"/>
  <c r="BI949" i="5" a="1"/>
  <c r="BI949" i="5" s="1"/>
  <c r="BK949" i="5" s="1"/>
  <c r="BJ705" i="5"/>
  <c r="BI705" i="5" a="1"/>
  <c r="BI705" i="5" s="1"/>
  <c r="BK705" i="5" s="1"/>
  <c r="BJ46" i="5"/>
  <c r="BI46" i="5" a="1"/>
  <c r="BI46" i="5" s="1"/>
  <c r="BK46" i="5" s="1"/>
  <c r="BJ952" i="5"/>
  <c r="BI952" i="5" a="1"/>
  <c r="BI952" i="5" s="1"/>
  <c r="BK952" i="5" s="1"/>
  <c r="BI638" i="5" a="1"/>
  <c r="BI638" i="5" s="1"/>
  <c r="BK638" i="5" s="1"/>
  <c r="BJ638" i="5"/>
  <c r="BJ487" i="5"/>
  <c r="BI487" i="5" a="1"/>
  <c r="BI487" i="5" s="1"/>
  <c r="BK487" i="5" s="1"/>
  <c r="BI431" i="5" a="1"/>
  <c r="BI431" i="5" s="1"/>
  <c r="BK431" i="5" s="1"/>
  <c r="BJ431" i="5"/>
  <c r="BI186" i="5" a="1"/>
  <c r="BI186" i="5" s="1"/>
  <c r="BK186" i="5" s="1"/>
  <c r="BJ186" i="5"/>
  <c r="BI426" i="5" a="1"/>
  <c r="BI426" i="5" s="1"/>
  <c r="BK426" i="5" s="1"/>
  <c r="BJ426" i="5"/>
  <c r="BJ1061" i="5"/>
  <c r="BI1061" i="5" a="1"/>
  <c r="BI1061" i="5" s="1"/>
  <c r="BK1061" i="5" s="1"/>
  <c r="BJ907" i="5"/>
  <c r="BI907" i="5" a="1"/>
  <c r="BI907" i="5" s="1"/>
  <c r="BK907" i="5" s="1"/>
  <c r="BI839" i="5" a="1"/>
  <c r="BI839" i="5" s="1"/>
  <c r="BK839" i="5" s="1"/>
  <c r="BJ839" i="5"/>
  <c r="BJ383" i="5"/>
  <c r="BI383" i="5" a="1"/>
  <c r="BI383" i="5" s="1"/>
  <c r="BK383" i="5" s="1"/>
  <c r="BI328" i="5" a="1"/>
  <c r="BI328" i="5" s="1"/>
  <c r="BK328" i="5" s="1"/>
  <c r="BJ328" i="5"/>
  <c r="BJ227" i="5"/>
  <c r="BI227" i="5" a="1"/>
  <c r="BI227" i="5" s="1"/>
  <c r="BK227" i="5" s="1"/>
  <c r="BJ108" i="5"/>
  <c r="BI108" i="5" a="1"/>
  <c r="BI108" i="5" s="1"/>
  <c r="BK108" i="5" s="1"/>
  <c r="BJ337" i="5"/>
  <c r="BI337" i="5" a="1"/>
  <c r="BI337" i="5" s="1"/>
  <c r="BK337" i="5" s="1"/>
  <c r="BJ900" i="5"/>
  <c r="BI900" i="5" a="1"/>
  <c r="BI900" i="5" s="1"/>
  <c r="BK900" i="5" s="1"/>
  <c r="BI716" i="5" a="1"/>
  <c r="BI716" i="5" s="1"/>
  <c r="BK716" i="5" s="1"/>
  <c r="BJ716" i="5"/>
  <c r="BI482" i="5" a="1"/>
  <c r="BI482" i="5" s="1"/>
  <c r="BK482" i="5" s="1"/>
  <c r="BJ482" i="5"/>
  <c r="BJ379" i="5"/>
  <c r="BI379" i="5" a="1"/>
  <c r="BI379" i="5" s="1"/>
  <c r="BK379" i="5" s="1"/>
  <c r="BJ347" i="5"/>
  <c r="BI347" i="5" a="1"/>
  <c r="BI347" i="5" s="1"/>
  <c r="BK347" i="5" s="1"/>
  <c r="BJ113" i="5"/>
  <c r="BI113" i="5" a="1"/>
  <c r="BI113" i="5" s="1"/>
  <c r="BK113" i="5" s="1"/>
  <c r="BJ1154" i="5"/>
  <c r="BI1154" i="5" a="1"/>
  <c r="BI1154" i="5" s="1"/>
  <c r="BK1154" i="5" s="1"/>
  <c r="BI816" i="5" a="1"/>
  <c r="BI816" i="5" s="1"/>
  <c r="BK816" i="5" s="1"/>
  <c r="BJ816" i="5"/>
  <c r="BI535" i="5" a="1"/>
  <c r="BI535" i="5" s="1"/>
  <c r="BK535" i="5" s="1"/>
  <c r="BJ535" i="5"/>
  <c r="BJ332" i="5"/>
  <c r="BI332" i="5" a="1"/>
  <c r="BI332" i="5" s="1"/>
  <c r="BK332" i="5" s="1"/>
  <c r="BI68" i="5" a="1"/>
  <c r="BI68" i="5" s="1"/>
  <c r="BK68" i="5" s="1"/>
  <c r="BJ68" i="5"/>
  <c r="BJ1104" i="5"/>
  <c r="BI1104" i="5" a="1"/>
  <c r="BI1104" i="5" s="1"/>
  <c r="BK1104" i="5" s="1"/>
  <c r="BJ880" i="5"/>
  <c r="BI880" i="5" a="1"/>
  <c r="BI880" i="5" s="1"/>
  <c r="BK880" i="5" s="1"/>
  <c r="BJ695" i="5"/>
  <c r="BI695" i="5" a="1"/>
  <c r="BI695" i="5" s="1"/>
  <c r="BK695" i="5" s="1"/>
  <c r="BJ1230" i="5"/>
  <c r="BI1230" i="5" a="1"/>
  <c r="BI1230" i="5" s="1"/>
  <c r="BK1230" i="5" s="1"/>
  <c r="BJ919" i="5"/>
  <c r="BI919" i="5" a="1"/>
  <c r="BI919" i="5" s="1"/>
  <c r="BK919" i="5" s="1"/>
  <c r="BI909" i="5" a="1"/>
  <c r="BI909" i="5" s="1"/>
  <c r="BK909" i="5" s="1"/>
  <c r="BJ909" i="5"/>
  <c r="BJ439" i="5"/>
  <c r="BI439" i="5" a="1"/>
  <c r="BI439" i="5" s="1"/>
  <c r="BK439" i="5" s="1"/>
  <c r="BJ320" i="5"/>
  <c r="BI320" i="5" a="1"/>
  <c r="BI320" i="5" s="1"/>
  <c r="BK320" i="5" s="1"/>
  <c r="BI142" i="5" a="1"/>
  <c r="BI142" i="5" s="1"/>
  <c r="BK142" i="5" s="1"/>
  <c r="BJ142" i="5"/>
  <c r="BI1188" i="5" a="1"/>
  <c r="BI1188" i="5" s="1"/>
  <c r="BK1188" i="5" s="1"/>
  <c r="BJ1188" i="5"/>
  <c r="BJ464" i="5"/>
  <c r="BI464" i="5" a="1"/>
  <c r="BI464" i="5" s="1"/>
  <c r="BK464" i="5" s="1"/>
  <c r="BJ573" i="5"/>
  <c r="BI573" i="5" a="1"/>
  <c r="BI573" i="5" s="1"/>
  <c r="BK573" i="5" s="1"/>
  <c r="BI410" i="5" a="1"/>
  <c r="BI410" i="5" s="1"/>
  <c r="BK410" i="5" s="1"/>
  <c r="BJ410" i="5"/>
  <c r="BJ316" i="5"/>
  <c r="BI316" i="5" a="1"/>
  <c r="BI316" i="5" s="1"/>
  <c r="BK316" i="5" s="1"/>
  <c r="BI1012" i="5" a="1"/>
  <c r="BI1012" i="5" s="1"/>
  <c r="BK1012" i="5" s="1"/>
  <c r="BJ1012" i="5"/>
  <c r="BI725" i="5" a="1"/>
  <c r="BI725" i="5" s="1"/>
  <c r="BK725" i="5" s="1"/>
  <c r="BJ725" i="5"/>
  <c r="BJ1211" i="5"/>
  <c r="BI1211" i="5" a="1"/>
  <c r="BI1211" i="5" s="1"/>
  <c r="BK1211" i="5" s="1"/>
  <c r="BI887" i="5" a="1"/>
  <c r="BI887" i="5" s="1"/>
  <c r="BK887" i="5" s="1"/>
  <c r="BJ887" i="5"/>
  <c r="BJ1234" i="5"/>
  <c r="BI1234" i="5" a="1"/>
  <c r="BI1234" i="5" s="1"/>
  <c r="BK1234" i="5" s="1"/>
  <c r="BI1136" i="5" a="1"/>
  <c r="BI1136" i="5" s="1"/>
  <c r="BK1136" i="5" s="1"/>
  <c r="BJ1136" i="5"/>
  <c r="BJ743" i="5"/>
  <c r="BI743" i="5" a="1"/>
  <c r="BI743" i="5" s="1"/>
  <c r="BK743" i="5" s="1"/>
  <c r="BI475" i="5" a="1"/>
  <c r="BI475" i="5" s="1"/>
  <c r="BK475" i="5" s="1"/>
  <c r="BJ475" i="5"/>
  <c r="BJ324" i="5"/>
  <c r="BI324" i="5" a="1"/>
  <c r="BI324" i="5" s="1"/>
  <c r="BK324" i="5" s="1"/>
  <c r="BI1183" i="5" a="1"/>
  <c r="BI1183" i="5" s="1"/>
  <c r="BK1183" i="5" s="1"/>
  <c r="BJ1183" i="5"/>
  <c r="BJ1051" i="5"/>
  <c r="BI1051" i="5" a="1"/>
  <c r="BI1051" i="5" s="1"/>
  <c r="BK1051" i="5" s="1"/>
  <c r="BJ681" i="5"/>
  <c r="BI681" i="5" a="1"/>
  <c r="BI681" i="5" s="1"/>
  <c r="BK681" i="5" s="1"/>
  <c r="BI616" i="5" a="1"/>
  <c r="BI616" i="5" s="1"/>
  <c r="BK616" i="5" s="1"/>
  <c r="BJ616" i="5"/>
  <c r="BI562" i="5" a="1"/>
  <c r="BI562" i="5" s="1"/>
  <c r="BK562" i="5" s="1"/>
  <c r="BJ562" i="5"/>
  <c r="BJ481" i="5"/>
  <c r="BI481" i="5" a="1"/>
  <c r="BI481" i="5" s="1"/>
  <c r="BK481" i="5" s="1"/>
  <c r="BJ921" i="5"/>
  <c r="BI921" i="5" a="1"/>
  <c r="BI921" i="5" s="1"/>
  <c r="BK921" i="5" s="1"/>
  <c r="BJ155" i="5"/>
  <c r="BI155" i="5" a="1"/>
  <c r="BI155" i="5" s="1"/>
  <c r="BK155" i="5" s="1"/>
  <c r="BI570" i="5" a="1"/>
  <c r="BI570" i="5" s="1"/>
  <c r="BK570" i="5" s="1"/>
  <c r="BJ570" i="5"/>
  <c r="BJ424" i="5"/>
  <c r="BI424" i="5" a="1"/>
  <c r="BI424" i="5" s="1"/>
  <c r="BK424" i="5" s="1"/>
  <c r="BJ577" i="5"/>
  <c r="BI577" i="5" a="1"/>
  <c r="BI577" i="5" s="1"/>
  <c r="BK577" i="5" s="1"/>
  <c r="BJ188" i="5"/>
  <c r="BI188" i="5" a="1"/>
  <c r="BI188" i="5" s="1"/>
  <c r="BK188" i="5" s="1"/>
  <c r="BJ549" i="5"/>
  <c r="BI549" i="5" a="1"/>
  <c r="BI549" i="5" s="1"/>
  <c r="BK549" i="5" s="1"/>
  <c r="BI726" i="5" a="1"/>
  <c r="BI726" i="5" s="1"/>
  <c r="BK726" i="5" s="1"/>
  <c r="BJ726" i="5"/>
  <c r="BJ640" i="5"/>
  <c r="BI640" i="5" a="1"/>
  <c r="BI640" i="5" s="1"/>
  <c r="BK640" i="5" s="1"/>
  <c r="BJ1176" i="5"/>
  <c r="BI1176" i="5" a="1"/>
  <c r="BI1176" i="5" s="1"/>
  <c r="BK1176" i="5" s="1"/>
  <c r="BJ998" i="5"/>
  <c r="BI998" i="5" a="1"/>
  <c r="BI998" i="5" s="1"/>
  <c r="BK998" i="5" s="1"/>
  <c r="BI768" i="5" a="1"/>
  <c r="BI768" i="5" s="1"/>
  <c r="BK768" i="5" s="1"/>
  <c r="BJ768" i="5"/>
  <c r="BJ516" i="5"/>
  <c r="BI516" i="5" a="1"/>
  <c r="BI516" i="5" s="1"/>
  <c r="BK516" i="5" s="1"/>
  <c r="BJ382" i="5"/>
  <c r="BI382" i="5" a="1"/>
  <c r="BI382" i="5" s="1"/>
  <c r="BK382" i="5" s="1"/>
  <c r="BJ1177" i="5"/>
  <c r="BI1177" i="5" a="1"/>
  <c r="BI1177" i="5" s="1"/>
  <c r="BK1177" i="5" s="1"/>
  <c r="BI1108" i="5" a="1"/>
  <c r="BI1108" i="5" s="1"/>
  <c r="BK1108" i="5" s="1"/>
  <c r="BJ1108" i="5"/>
  <c r="BJ1022" i="5"/>
  <c r="BI1022" i="5" a="1"/>
  <c r="BI1022" i="5" s="1"/>
  <c r="BK1022" i="5" s="1"/>
  <c r="BJ932" i="5"/>
  <c r="BI932" i="5" a="1"/>
  <c r="BI932" i="5" s="1"/>
  <c r="BK932" i="5" s="1"/>
  <c r="BJ826" i="5"/>
  <c r="BI826" i="5" a="1"/>
  <c r="BI826" i="5" s="1"/>
  <c r="BK826" i="5" s="1"/>
  <c r="BJ381" i="5"/>
  <c r="BI381" i="5" a="1"/>
  <c r="BI381" i="5" s="1"/>
  <c r="BK381" i="5" s="1"/>
  <c r="BI369" i="5" a="1"/>
  <c r="BI369" i="5" s="1"/>
  <c r="BK369" i="5" s="1"/>
  <c r="BJ369" i="5"/>
  <c r="BJ308" i="5"/>
  <c r="BI308" i="5" a="1"/>
  <c r="BI308" i="5" s="1"/>
  <c r="BK308" i="5" s="1"/>
  <c r="BI163" i="5" a="1"/>
  <c r="BI163" i="5" s="1"/>
  <c r="BK163" i="5" s="1"/>
  <c r="BJ163" i="5"/>
  <c r="BJ88" i="5"/>
  <c r="BI88" i="5" a="1"/>
  <c r="BI88" i="5" s="1"/>
  <c r="BK88" i="5" s="1"/>
  <c r="BJ723" i="5"/>
  <c r="BI723" i="5" a="1"/>
  <c r="BI723" i="5" s="1"/>
  <c r="BK723" i="5" s="1"/>
  <c r="BI650" i="5" a="1"/>
  <c r="BI650" i="5" s="1"/>
  <c r="BK650" i="5" s="1"/>
  <c r="BJ650" i="5"/>
  <c r="BI429" i="5" a="1"/>
  <c r="BI429" i="5" s="1"/>
  <c r="BK429" i="5" s="1"/>
  <c r="BJ429" i="5"/>
  <c r="BI37" i="5" a="1"/>
  <c r="BI37" i="5" s="1"/>
  <c r="BK37" i="5" s="1"/>
  <c r="BJ37" i="5"/>
  <c r="BJ572" i="5"/>
  <c r="BI572" i="5" a="1"/>
  <c r="BI572" i="5" s="1"/>
  <c r="BK572" i="5" s="1"/>
  <c r="BJ871" i="5"/>
  <c r="BI871" i="5" a="1"/>
  <c r="BI871" i="5" s="1"/>
  <c r="BK871" i="5" s="1"/>
  <c r="BJ1087" i="5"/>
  <c r="BI1087" i="5" a="1"/>
  <c r="BI1087" i="5" s="1"/>
  <c r="BK1087" i="5" s="1"/>
  <c r="BJ813" i="5"/>
  <c r="BI813" i="5" a="1"/>
  <c r="BI813" i="5" s="1"/>
  <c r="BK813" i="5" s="1"/>
  <c r="BJ787" i="5"/>
  <c r="BI787" i="5" a="1"/>
  <c r="BI787" i="5" s="1"/>
  <c r="BK787" i="5" s="1"/>
  <c r="BJ643" i="5"/>
  <c r="BI643" i="5" a="1"/>
  <c r="BI643" i="5" s="1"/>
  <c r="BK643" i="5" s="1"/>
  <c r="BJ402" i="5"/>
  <c r="BI402" i="5" a="1"/>
  <c r="BI402" i="5" s="1"/>
  <c r="BK402" i="5" s="1"/>
  <c r="BJ867" i="5"/>
  <c r="BI867" i="5" a="1"/>
  <c r="BI867" i="5" s="1"/>
  <c r="BK867" i="5" s="1"/>
  <c r="BI1052" i="5" a="1"/>
  <c r="BI1052" i="5" s="1"/>
  <c r="BK1052" i="5" s="1"/>
  <c r="BJ1052" i="5"/>
  <c r="BJ733" i="5"/>
  <c r="BI733" i="5" a="1"/>
  <c r="BI733" i="5" s="1"/>
  <c r="BK733" i="5" s="1"/>
  <c r="BJ698" i="5"/>
  <c r="BI698" i="5" a="1"/>
  <c r="BI698" i="5" s="1"/>
  <c r="BK698" i="5" s="1"/>
  <c r="BI563" i="5" a="1"/>
  <c r="BI563" i="5" s="1"/>
  <c r="BK563" i="5" s="1"/>
  <c r="BJ563" i="5"/>
  <c r="BI11" i="5" a="1"/>
  <c r="BI11" i="5" s="1"/>
  <c r="BK11" i="5" s="1"/>
  <c r="BJ11" i="5"/>
  <c r="BJ16" i="5"/>
  <c r="BI16" i="5" a="1"/>
  <c r="BI16" i="5" s="1"/>
  <c r="BK16" i="5" s="1"/>
  <c r="BI626" i="5" a="1"/>
  <c r="BI626" i="5" s="1"/>
  <c r="BK626" i="5" s="1"/>
  <c r="BJ626" i="5"/>
  <c r="BJ445" i="5"/>
  <c r="BI445" i="5" a="1"/>
  <c r="BI445" i="5" s="1"/>
  <c r="BK445" i="5" s="1"/>
  <c r="BI1075" i="5" a="1"/>
  <c r="BI1075" i="5" s="1"/>
  <c r="BK1075" i="5" s="1"/>
  <c r="BJ1075" i="5"/>
  <c r="BI914" i="5" a="1"/>
  <c r="BI914" i="5" s="1"/>
  <c r="BK914" i="5" s="1"/>
  <c r="BJ914" i="5"/>
  <c r="BJ781" i="5"/>
  <c r="BI781" i="5" a="1"/>
  <c r="BI781" i="5" s="1"/>
  <c r="BK781" i="5" s="1"/>
  <c r="BJ494" i="5"/>
  <c r="BI494" i="5" a="1"/>
  <c r="BI494" i="5" s="1"/>
  <c r="BK494" i="5" s="1"/>
  <c r="BI555" i="5" a="1"/>
  <c r="BI555" i="5" s="1"/>
  <c r="BK555" i="5" s="1"/>
  <c r="BJ555" i="5"/>
  <c r="BJ131" i="5"/>
  <c r="BI131" i="5" a="1"/>
  <c r="BI131" i="5" s="1"/>
  <c r="BK131" i="5" s="1"/>
  <c r="BJ917" i="5"/>
  <c r="BI917" i="5" a="1"/>
  <c r="BI917" i="5" s="1"/>
  <c r="BK917" i="5" s="1"/>
  <c r="BJ583" i="5"/>
  <c r="BI583" i="5" a="1"/>
  <c r="BI583" i="5" s="1"/>
  <c r="BK583" i="5" s="1"/>
  <c r="BI179" i="5" a="1"/>
  <c r="BI179" i="5" s="1"/>
  <c r="BK179" i="5" s="1"/>
  <c r="BJ179" i="5"/>
  <c r="BI203" i="5" a="1"/>
  <c r="BI203" i="5" s="1"/>
  <c r="BK203" i="5" s="1"/>
  <c r="BJ203" i="5"/>
  <c r="BJ125" i="5"/>
  <c r="BI125" i="5" a="1"/>
  <c r="BI125" i="5" s="1"/>
  <c r="BK125" i="5" s="1"/>
  <c r="BI35" i="5" a="1"/>
  <c r="BI35" i="5" s="1"/>
  <c r="BK35" i="5" s="1"/>
  <c r="BJ35" i="5"/>
  <c r="BJ1024" i="5"/>
  <c r="BI1024" i="5" a="1"/>
  <c r="BI1024" i="5" s="1"/>
  <c r="BK1024" i="5" s="1"/>
  <c r="BI852" i="5" a="1"/>
  <c r="BI852" i="5" s="1"/>
  <c r="BK852" i="5" s="1"/>
  <c r="BJ852" i="5"/>
  <c r="BI304" i="5" a="1"/>
  <c r="BI304" i="5" s="1"/>
  <c r="BK304" i="5" s="1"/>
  <c r="BJ304" i="5"/>
  <c r="BI189" i="5" a="1"/>
  <c r="BI189" i="5" s="1"/>
  <c r="BK189" i="5" s="1"/>
  <c r="BJ189" i="5"/>
  <c r="BJ25" i="5"/>
  <c r="BI25" i="5" a="1"/>
  <c r="BI25" i="5" s="1"/>
  <c r="BK25" i="5" s="1"/>
  <c r="BJ608" i="5"/>
  <c r="BI608" i="5" a="1"/>
  <c r="BI608" i="5" s="1"/>
  <c r="BK608" i="5" s="1"/>
  <c r="BI853" i="5" a="1"/>
  <c r="BI853" i="5" s="1"/>
  <c r="BK853" i="5" s="1"/>
  <c r="BJ853" i="5"/>
  <c r="BJ1235" i="5"/>
  <c r="BI1235" i="5" a="1"/>
  <c r="BI1235" i="5" s="1"/>
  <c r="BK1235" i="5" s="1"/>
  <c r="BI1140" i="5" a="1"/>
  <c r="BI1140" i="5" s="1"/>
  <c r="BK1140" i="5" s="1"/>
  <c r="BJ1140" i="5"/>
  <c r="BI1041" i="5" a="1"/>
  <c r="BI1041" i="5" s="1"/>
  <c r="BK1041" i="5" s="1"/>
  <c r="BJ1041" i="5"/>
  <c r="BJ971" i="5"/>
  <c r="BI971" i="5" a="1"/>
  <c r="BI971" i="5" s="1"/>
  <c r="BK971" i="5" s="1"/>
  <c r="BJ804" i="5"/>
  <c r="BI804" i="5" a="1"/>
  <c r="BI804" i="5" s="1"/>
  <c r="BK804" i="5" s="1"/>
  <c r="BJ660" i="5"/>
  <c r="BI660" i="5" a="1"/>
  <c r="BI660" i="5" s="1"/>
  <c r="BK660" i="5" s="1"/>
  <c r="BJ433" i="5"/>
  <c r="BI433" i="5" a="1"/>
  <c r="BI433" i="5" s="1"/>
  <c r="BK433" i="5" s="1"/>
  <c r="BJ346" i="5"/>
  <c r="BI346" i="5" a="1"/>
  <c r="BI346" i="5" s="1"/>
  <c r="BK346" i="5" s="1"/>
  <c r="BJ357" i="5"/>
  <c r="BI357" i="5" a="1"/>
  <c r="BI357" i="5" s="1"/>
  <c r="BK357" i="5" s="1"/>
  <c r="BJ954" i="5"/>
  <c r="BI954" i="5" a="1"/>
  <c r="BI954" i="5" s="1"/>
  <c r="BK954" i="5" s="1"/>
  <c r="BJ190" i="5"/>
  <c r="BI190" i="5" a="1"/>
  <c r="BI190" i="5" s="1"/>
  <c r="BK190" i="5" s="1"/>
  <c r="BI1060" i="5" a="1"/>
  <c r="BI1060" i="5" s="1"/>
  <c r="BK1060" i="5" s="1"/>
  <c r="BJ1060" i="5"/>
  <c r="BI714" i="5" a="1"/>
  <c r="BI714" i="5" s="1"/>
  <c r="BK714" i="5" s="1"/>
  <c r="BJ714" i="5"/>
  <c r="BJ327" i="5"/>
  <c r="BI327" i="5" a="1"/>
  <c r="BI327" i="5" s="1"/>
  <c r="BK327" i="5" s="1"/>
  <c r="BI246" i="5" a="1"/>
  <c r="BI246" i="5" s="1"/>
  <c r="BK246" i="5" s="1"/>
  <c r="BJ246" i="5"/>
  <c r="BJ823" i="5"/>
  <c r="BI823" i="5" a="1"/>
  <c r="BI823" i="5" s="1"/>
  <c r="BK823" i="5" s="1"/>
  <c r="BJ449" i="5"/>
  <c r="BI449" i="5" a="1"/>
  <c r="BI449" i="5" s="1"/>
  <c r="BK449" i="5" s="1"/>
  <c r="BJ707" i="5"/>
  <c r="BI707" i="5" a="1"/>
  <c r="BI707" i="5" s="1"/>
  <c r="BK707" i="5" s="1"/>
  <c r="BJ380" i="5"/>
  <c r="BI380" i="5" a="1"/>
  <c r="BI380" i="5" s="1"/>
  <c r="BK380" i="5" s="1"/>
  <c r="BJ1157" i="5"/>
  <c r="BI1157" i="5" a="1"/>
  <c r="BI1157" i="5" s="1"/>
  <c r="BK1157" i="5" s="1"/>
  <c r="BI1037" i="5" a="1"/>
  <c r="BI1037" i="5" s="1"/>
  <c r="BK1037" i="5" s="1"/>
  <c r="BJ1037" i="5"/>
  <c r="BJ1026" i="5"/>
  <c r="BI1026" i="5" a="1"/>
  <c r="BI1026" i="5" s="1"/>
  <c r="BK1026" i="5" s="1"/>
  <c r="BI785" i="5" a="1"/>
  <c r="BI785" i="5" s="1"/>
  <c r="BK785" i="5" s="1"/>
  <c r="BJ785" i="5"/>
  <c r="BI515" i="5" a="1"/>
  <c r="BI515" i="5" s="1"/>
  <c r="BK515" i="5" s="1"/>
  <c r="BJ515" i="5"/>
  <c r="BJ210" i="5"/>
  <c r="BI210" i="5" a="1"/>
  <c r="BI210" i="5" s="1"/>
  <c r="BK210" i="5" s="1"/>
  <c r="BI275" i="5" a="1"/>
  <c r="BI275" i="5" s="1"/>
  <c r="BK275" i="5" s="1"/>
  <c r="BJ275" i="5"/>
  <c r="BJ33" i="5"/>
  <c r="BI33" i="5" a="1"/>
  <c r="BI33" i="5" s="1"/>
  <c r="BK33" i="5" s="1"/>
  <c r="BJ513" i="5"/>
  <c r="BI513" i="5" a="1"/>
  <c r="BI513" i="5" s="1"/>
  <c r="BK513" i="5" s="1"/>
  <c r="BJ862" i="5"/>
  <c r="BI862" i="5" a="1"/>
  <c r="BI862" i="5" s="1"/>
  <c r="BK862" i="5" s="1"/>
  <c r="BJ517" i="5"/>
  <c r="BI517" i="5" a="1"/>
  <c r="BI517" i="5" s="1"/>
  <c r="BK517" i="5" s="1"/>
  <c r="BJ283" i="5"/>
  <c r="BI283" i="5" a="1"/>
  <c r="BI283" i="5" s="1"/>
  <c r="BK283" i="5" s="1"/>
  <c r="BI182" i="5" a="1"/>
  <c r="BI182" i="5" s="1"/>
  <c r="BK182" i="5" s="1"/>
  <c r="BJ182" i="5"/>
  <c r="BJ1128" i="5"/>
  <c r="BI1128" i="5" a="1"/>
  <c r="BI1128" i="5" s="1"/>
  <c r="BK1128" i="5" s="1"/>
  <c r="BJ978" i="5"/>
  <c r="BI978" i="5" a="1"/>
  <c r="BI978" i="5" s="1"/>
  <c r="BK978" i="5" s="1"/>
  <c r="BJ869" i="5"/>
  <c r="BI869" i="5" a="1"/>
  <c r="BI869" i="5" s="1"/>
  <c r="BK869" i="5" s="1"/>
  <c r="BI578" i="5" a="1"/>
  <c r="BI578" i="5" s="1"/>
  <c r="BK578" i="5" s="1"/>
  <c r="BJ578" i="5"/>
  <c r="BJ339" i="5"/>
  <c r="BI339" i="5" a="1"/>
  <c r="BI339" i="5" s="1"/>
  <c r="BK339" i="5" s="1"/>
  <c r="BI209" i="5" a="1"/>
  <c r="BI209" i="5" s="1"/>
  <c r="BK209" i="5" s="1"/>
  <c r="BJ209" i="5"/>
  <c r="BJ92" i="5"/>
  <c r="BI92" i="5" a="1"/>
  <c r="BI92" i="5" s="1"/>
  <c r="BK92" i="5" s="1"/>
  <c r="BI161" i="5" a="1"/>
  <c r="BI161" i="5" s="1"/>
  <c r="BK161" i="5" s="1"/>
  <c r="BJ161" i="5"/>
  <c r="BJ22" i="5"/>
  <c r="BI22" i="5" a="1"/>
  <c r="BI22" i="5" s="1"/>
  <c r="BK22" i="5" s="1"/>
  <c r="BJ556" i="5"/>
  <c r="BI556" i="5" a="1"/>
  <c r="BI556" i="5" s="1"/>
  <c r="BK556" i="5" s="1"/>
  <c r="BJ1125" i="5"/>
  <c r="BI1125" i="5" a="1"/>
  <c r="BI1125" i="5" s="1"/>
  <c r="BK1125" i="5" s="1"/>
  <c r="BJ962" i="5"/>
  <c r="BI962" i="5" a="1"/>
  <c r="BI962" i="5" s="1"/>
  <c r="BK962" i="5" s="1"/>
  <c r="BJ467" i="5"/>
  <c r="BI467" i="5" a="1"/>
  <c r="BI467" i="5" s="1"/>
  <c r="BK467" i="5" s="1"/>
  <c r="BI271" i="5" a="1"/>
  <c r="BI271" i="5" s="1"/>
  <c r="BK271" i="5" s="1"/>
  <c r="BJ271" i="5"/>
  <c r="BJ1221" i="5"/>
  <c r="BI1221" i="5" a="1"/>
  <c r="BI1221" i="5" s="1"/>
  <c r="BK1221" i="5" s="1"/>
  <c r="BJ1003" i="5"/>
  <c r="BI1003" i="5" a="1"/>
  <c r="BI1003" i="5" s="1"/>
  <c r="BK1003" i="5" s="1"/>
  <c r="BJ898" i="5"/>
  <c r="BI898" i="5" a="1"/>
  <c r="BI898" i="5" s="1"/>
  <c r="BK898" i="5" s="1"/>
  <c r="BI720" i="5" a="1"/>
  <c r="BI720" i="5" s="1"/>
  <c r="BK720" i="5" s="1"/>
  <c r="BJ720" i="5"/>
  <c r="BJ557" i="5"/>
  <c r="BI557" i="5" a="1"/>
  <c r="BI557" i="5" s="1"/>
  <c r="BK557" i="5" s="1"/>
  <c r="BJ485" i="5"/>
  <c r="BI485" i="5" a="1"/>
  <c r="BI485" i="5" s="1"/>
  <c r="BK485" i="5" s="1"/>
  <c r="BI295" i="5" a="1"/>
  <c r="BI295" i="5" s="1"/>
  <c r="BK295" i="5" s="1"/>
  <c r="BJ295" i="5"/>
  <c r="BJ137" i="5"/>
  <c r="BI137" i="5" a="1"/>
  <c r="BI137" i="5" s="1"/>
  <c r="BK137" i="5" s="1"/>
  <c r="AF8" i="3"/>
  <c r="H70" i="3" s="1"/>
  <c r="AZ70" i="3" s="1" a="1"/>
  <c r="AZ70" i="3" s="1"/>
  <c r="AC8" i="3"/>
  <c r="E1115" i="3" s="1"/>
  <c r="BH1115" i="3" s="1" a="1"/>
  <c r="BH1115" i="3" s="1"/>
  <c r="V9" i="1"/>
  <c r="AL17" i="1"/>
  <c r="AL16" i="1"/>
  <c r="AI16" i="1"/>
  <c r="AI24" i="1" s="1"/>
  <c r="BK10" i="2" l="1"/>
  <c r="BL10" i="2"/>
  <c r="BL8" i="2"/>
  <c r="BJ10" i="2" s="1"/>
  <c r="AL8" i="2"/>
  <c r="AE24" i="2" s="1"/>
  <c r="BE12" i="2"/>
  <c r="AS26" i="5" a="1"/>
  <c r="AS26" i="5" s="1"/>
  <c r="AU26" i="5" s="1"/>
  <c r="AV26" i="5" s="1"/>
  <c r="AR40" i="5" a="1"/>
  <c r="AR40" i="5" s="1"/>
  <c r="AS40" i="5" s="1" a="1"/>
  <c r="AS40" i="5" s="1"/>
  <c r="AU40" i="5" s="1"/>
  <c r="AR41" i="5" a="1"/>
  <c r="AR41" i="5" s="1"/>
  <c r="AS41" i="5" s="1" a="1"/>
  <c r="AS41" i="5" s="1"/>
  <c r="AU41" i="5" s="1"/>
  <c r="AT27" i="5"/>
  <c r="AS28" i="5" a="1"/>
  <c r="AS28" i="5" s="1"/>
  <c r="AU28" i="5" s="1"/>
  <c r="AT28" i="5"/>
  <c r="Q39" i="5"/>
  <c r="Q38" i="5"/>
  <c r="Q37" i="5"/>
  <c r="V40" i="5"/>
  <c r="AR43" i="5" a="1"/>
  <c r="AR43" i="5" s="1"/>
  <c r="V42" i="5"/>
  <c r="V43" i="5"/>
  <c r="AR42" i="5" a="1"/>
  <c r="AR42" i="5" s="1"/>
  <c r="V41" i="5"/>
  <c r="E1234" i="3"/>
  <c r="BH1234" i="3" s="1" a="1"/>
  <c r="BH1234" i="3" s="1"/>
  <c r="H835" i="3"/>
  <c r="AZ835" i="3" s="1" a="1"/>
  <c r="AZ835" i="3" s="1"/>
  <c r="BL275" i="5"/>
  <c r="BG275" i="5"/>
  <c r="BM275" i="5"/>
  <c r="BL1041" i="5"/>
  <c r="BG1041" i="5"/>
  <c r="BM1041" i="5"/>
  <c r="BL650" i="5"/>
  <c r="BM650" i="5"/>
  <c r="BG650" i="5"/>
  <c r="BL556" i="5"/>
  <c r="BM556" i="5"/>
  <c r="BG556" i="5"/>
  <c r="BL978" i="5"/>
  <c r="BG978" i="5"/>
  <c r="BM978" i="5"/>
  <c r="BL190" i="5"/>
  <c r="BM190" i="5"/>
  <c r="BG190" i="5"/>
  <c r="BL131" i="5"/>
  <c r="BG131" i="5"/>
  <c r="BM131" i="5"/>
  <c r="BL16" i="5"/>
  <c r="BM16" i="5"/>
  <c r="BG16" i="5"/>
  <c r="BL643" i="5"/>
  <c r="BM643" i="5"/>
  <c r="BG643" i="5"/>
  <c r="BL932" i="5"/>
  <c r="BM932" i="5"/>
  <c r="BG932" i="5"/>
  <c r="BL1176" i="5"/>
  <c r="BM1176" i="5"/>
  <c r="BG1176" i="5"/>
  <c r="BL155" i="5"/>
  <c r="BG155" i="5"/>
  <c r="BM155" i="5"/>
  <c r="BL324" i="5"/>
  <c r="BG324" i="5"/>
  <c r="BM324" i="5"/>
  <c r="BL439" i="5"/>
  <c r="BM439" i="5"/>
  <c r="BG439" i="5"/>
  <c r="BL332" i="5"/>
  <c r="BM332" i="5"/>
  <c r="BG332" i="5"/>
  <c r="BL907" i="5"/>
  <c r="BM907" i="5"/>
  <c r="BG907" i="5"/>
  <c r="BL46" i="5"/>
  <c r="BM46" i="5"/>
  <c r="BG46" i="5"/>
  <c r="BL1148" i="5"/>
  <c r="BG1148" i="5"/>
  <c r="BM1148" i="5"/>
  <c r="BL696" i="5"/>
  <c r="BM696" i="5"/>
  <c r="BG696" i="5"/>
  <c r="BL152" i="5"/>
  <c r="BG152" i="5"/>
  <c r="BM152" i="5"/>
  <c r="BL139" i="5"/>
  <c r="BG139" i="5"/>
  <c r="BM139" i="5"/>
  <c r="BL574" i="5"/>
  <c r="BM574" i="5"/>
  <c r="BG574" i="5"/>
  <c r="BL306" i="5"/>
  <c r="BM306" i="5"/>
  <c r="BG306" i="5"/>
  <c r="BL1160" i="5"/>
  <c r="BM1160" i="5"/>
  <c r="BG1160" i="5"/>
  <c r="BL904" i="5"/>
  <c r="BG904" i="5"/>
  <c r="BM904" i="5"/>
  <c r="BL851" i="5"/>
  <c r="BG851" i="5"/>
  <c r="BM851" i="5"/>
  <c r="BL419" i="5"/>
  <c r="BG419" i="5"/>
  <c r="BM419" i="5"/>
  <c r="BL273" i="5"/>
  <c r="BG273" i="5"/>
  <c r="BM273" i="5"/>
  <c r="BL541" i="5"/>
  <c r="BG541" i="5"/>
  <c r="BM541" i="5"/>
  <c r="BL49" i="5"/>
  <c r="BG49" i="5"/>
  <c r="BM49" i="5"/>
  <c r="BL469" i="5"/>
  <c r="BG469" i="5"/>
  <c r="BM469" i="5"/>
  <c r="BL784" i="5"/>
  <c r="BG784" i="5"/>
  <c r="BM784" i="5"/>
  <c r="BL593" i="5"/>
  <c r="BM593" i="5"/>
  <c r="BG593" i="5"/>
  <c r="BL941" i="5"/>
  <c r="BM941" i="5"/>
  <c r="BG941" i="5"/>
  <c r="BL936" i="5"/>
  <c r="BG936" i="5"/>
  <c r="BM936" i="5"/>
  <c r="BL581" i="5"/>
  <c r="BG581" i="5"/>
  <c r="BM581" i="5"/>
  <c r="BL340" i="5"/>
  <c r="BG340" i="5"/>
  <c r="BM340" i="5"/>
  <c r="BL610" i="5"/>
  <c r="BG610" i="5"/>
  <c r="BM610" i="5"/>
  <c r="BL34" i="5"/>
  <c r="BM34" i="5"/>
  <c r="BG34" i="5"/>
  <c r="BL266" i="5"/>
  <c r="BG266" i="5"/>
  <c r="BM266" i="5"/>
  <c r="BL766" i="5"/>
  <c r="BG766" i="5"/>
  <c r="BM766" i="5"/>
  <c r="BL205" i="5"/>
  <c r="BM205" i="5"/>
  <c r="BG205" i="5"/>
  <c r="BL45" i="5"/>
  <c r="BM45" i="5"/>
  <c r="BG45" i="5"/>
  <c r="BL236" i="5"/>
  <c r="BM236" i="5"/>
  <c r="BG236" i="5"/>
  <c r="BL399" i="5"/>
  <c r="BG399" i="5"/>
  <c r="BM399" i="5"/>
  <c r="BL510" i="5"/>
  <c r="BM510" i="5"/>
  <c r="BG510" i="5"/>
  <c r="BL706" i="5"/>
  <c r="BM706" i="5"/>
  <c r="BG706" i="5"/>
  <c r="BL76" i="5"/>
  <c r="BM76" i="5"/>
  <c r="BG76" i="5"/>
  <c r="BL992" i="5"/>
  <c r="BG992" i="5"/>
  <c r="BM992" i="5"/>
  <c r="BL261" i="5"/>
  <c r="BM261" i="5"/>
  <c r="BG261" i="5"/>
  <c r="BL106" i="5"/>
  <c r="BM106" i="5"/>
  <c r="BG106" i="5"/>
  <c r="BL493" i="5"/>
  <c r="BM493" i="5"/>
  <c r="BG493" i="5"/>
  <c r="BL80" i="5"/>
  <c r="BG80" i="5"/>
  <c r="BM80" i="5"/>
  <c r="BL624" i="5"/>
  <c r="BM624" i="5"/>
  <c r="BG624" i="5"/>
  <c r="BL902" i="5"/>
  <c r="BG902" i="5"/>
  <c r="BM902" i="5"/>
  <c r="BL356" i="5"/>
  <c r="BM356" i="5"/>
  <c r="BG356" i="5"/>
  <c r="BL1225" i="5"/>
  <c r="BM1225" i="5"/>
  <c r="BG1225" i="5"/>
  <c r="BL488" i="5"/>
  <c r="BM488" i="5"/>
  <c r="BG488" i="5"/>
  <c r="BL536" i="5"/>
  <c r="BM536" i="5"/>
  <c r="BG536" i="5"/>
  <c r="BL496" i="5"/>
  <c r="BM496" i="5"/>
  <c r="BG496" i="5"/>
  <c r="BL341" i="5"/>
  <c r="BM341" i="5"/>
  <c r="BG341" i="5"/>
  <c r="BL838" i="5"/>
  <c r="BG838" i="5"/>
  <c r="BM838" i="5"/>
  <c r="BL1055" i="5"/>
  <c r="BG1055" i="5"/>
  <c r="BM1055" i="5"/>
  <c r="BL83" i="5"/>
  <c r="BM83" i="5"/>
  <c r="BG83" i="5"/>
  <c r="BL817" i="5"/>
  <c r="BM817" i="5"/>
  <c r="BG817" i="5"/>
  <c r="BL939" i="5"/>
  <c r="BM939" i="5"/>
  <c r="BG939" i="5"/>
  <c r="BL1064" i="5"/>
  <c r="BM1064" i="5"/>
  <c r="BG1064" i="5"/>
  <c r="BL86" i="5"/>
  <c r="BG86" i="5"/>
  <c r="BM86" i="5"/>
  <c r="BL1025" i="5"/>
  <c r="BM1025" i="5"/>
  <c r="BG1025" i="5"/>
  <c r="BL1207" i="5"/>
  <c r="BM1207" i="5"/>
  <c r="BG1207" i="5"/>
  <c r="BL221" i="5"/>
  <c r="BG221" i="5"/>
  <c r="BM221" i="5"/>
  <c r="BL132" i="5"/>
  <c r="BM132" i="5"/>
  <c r="BG132" i="5"/>
  <c r="BL65" i="5"/>
  <c r="BM65" i="5"/>
  <c r="BG65" i="5"/>
  <c r="BL404" i="5"/>
  <c r="BM404" i="5"/>
  <c r="BG404" i="5"/>
  <c r="BL1100" i="5"/>
  <c r="BM1100" i="5"/>
  <c r="BG1100" i="5"/>
  <c r="BL946" i="5"/>
  <c r="BG946" i="5"/>
  <c r="BM946" i="5"/>
  <c r="BL180" i="5"/>
  <c r="BG180" i="5"/>
  <c r="BM180" i="5"/>
  <c r="BL345" i="5"/>
  <c r="BM345" i="5"/>
  <c r="BG345" i="5"/>
  <c r="BL238" i="5"/>
  <c r="BG238" i="5"/>
  <c r="BM238" i="5"/>
  <c r="BL789" i="5"/>
  <c r="BM789" i="5"/>
  <c r="BG789" i="5"/>
  <c r="BL1098" i="5"/>
  <c r="BM1098" i="5"/>
  <c r="BG1098" i="5"/>
  <c r="BL260" i="5"/>
  <c r="BM260" i="5"/>
  <c r="BG260" i="5"/>
  <c r="BL1206" i="5"/>
  <c r="BM1206" i="5"/>
  <c r="BG1206" i="5"/>
  <c r="BL620" i="5"/>
  <c r="BM620" i="5"/>
  <c r="BG620" i="5"/>
  <c r="BL1171" i="5"/>
  <c r="BM1171" i="5"/>
  <c r="BG1171" i="5"/>
  <c r="BL1093" i="5"/>
  <c r="BG1093" i="5"/>
  <c r="BM1093" i="5"/>
  <c r="BL1227" i="5"/>
  <c r="BM1227" i="5"/>
  <c r="BG1227" i="5"/>
  <c r="BL460" i="5"/>
  <c r="BM460" i="5"/>
  <c r="BG460" i="5"/>
  <c r="BL792" i="5"/>
  <c r="BG792" i="5"/>
  <c r="BM792" i="5"/>
  <c r="BL552" i="5"/>
  <c r="BG552" i="5"/>
  <c r="BM552" i="5"/>
  <c r="BL632" i="5"/>
  <c r="BG632" i="5"/>
  <c r="BM632" i="5"/>
  <c r="BL1047" i="5"/>
  <c r="BG1047" i="5"/>
  <c r="BM1047" i="5"/>
  <c r="BL89" i="5"/>
  <c r="BG89" i="5"/>
  <c r="BM89" i="5"/>
  <c r="BL1197" i="5"/>
  <c r="BM1197" i="5"/>
  <c r="BG1197" i="5"/>
  <c r="BL294" i="5"/>
  <c r="BM294" i="5"/>
  <c r="BG294" i="5"/>
  <c r="BL168" i="5"/>
  <c r="BM168" i="5"/>
  <c r="BG168" i="5"/>
  <c r="BL58" i="5"/>
  <c r="BG58" i="5"/>
  <c r="BM58" i="5"/>
  <c r="BL290" i="5"/>
  <c r="BM290" i="5"/>
  <c r="BG290" i="5"/>
  <c r="BL812" i="5"/>
  <c r="BM812" i="5"/>
  <c r="BG812" i="5"/>
  <c r="BL1165" i="5"/>
  <c r="BG1165" i="5"/>
  <c r="BM1165" i="5"/>
  <c r="BL1236" i="5"/>
  <c r="BG1236" i="5"/>
  <c r="BM1236" i="5"/>
  <c r="BL990" i="5"/>
  <c r="BG990" i="5"/>
  <c r="BM990" i="5"/>
  <c r="BL895" i="5"/>
  <c r="BG895" i="5"/>
  <c r="BM895" i="5"/>
  <c r="BL1001" i="5"/>
  <c r="BG1001" i="5"/>
  <c r="BM1001" i="5"/>
  <c r="BL1028" i="5"/>
  <c r="BG1028" i="5"/>
  <c r="BM1028" i="5"/>
  <c r="BL461" i="5"/>
  <c r="BM461" i="5"/>
  <c r="BG461" i="5"/>
  <c r="BL231" i="5"/>
  <c r="BG231" i="5"/>
  <c r="BM231" i="5"/>
  <c r="BL164" i="5"/>
  <c r="BM164" i="5"/>
  <c r="BG164" i="5"/>
  <c r="BL854" i="5"/>
  <c r="BG854" i="5"/>
  <c r="BM854" i="5"/>
  <c r="AZ18" i="5" a="1"/>
  <c r="AZ18" i="5" s="1"/>
  <c r="AZ133" i="5" a="1"/>
  <c r="AZ133" i="5" s="1"/>
  <c r="AZ50" i="5" a="1"/>
  <c r="AZ50" i="5" s="1"/>
  <c r="AZ123" i="5" a="1"/>
  <c r="AZ123" i="5" s="1"/>
  <c r="AZ205" i="5" a="1"/>
  <c r="AZ205" i="5" s="1"/>
  <c r="AZ188" i="5" a="1"/>
  <c r="AZ188" i="5" s="1"/>
  <c r="AZ171" i="5" a="1"/>
  <c r="AZ171" i="5" s="1"/>
  <c r="AZ274" i="5" a="1"/>
  <c r="AZ274" i="5" s="1"/>
  <c r="AZ132" i="5" a="1"/>
  <c r="AZ132" i="5" s="1"/>
  <c r="AZ220" i="5" a="1"/>
  <c r="AZ220" i="5" s="1"/>
  <c r="AZ266" i="5" a="1"/>
  <c r="AZ266" i="5" s="1"/>
  <c r="AZ118" i="5" a="1"/>
  <c r="AZ118" i="5" s="1"/>
  <c r="AZ104" i="5" a="1"/>
  <c r="AZ104" i="5" s="1"/>
  <c r="AZ210" i="5" a="1"/>
  <c r="AZ210" i="5" s="1"/>
  <c r="AZ187" i="5" a="1"/>
  <c r="AZ187" i="5" s="1"/>
  <c r="AZ183" i="5" a="1"/>
  <c r="AZ183" i="5" s="1"/>
  <c r="AZ198" i="5" a="1"/>
  <c r="AZ198" i="5" s="1"/>
  <c r="AZ380" i="5" a="1"/>
  <c r="AZ380" i="5" s="1"/>
  <c r="AZ314" i="5" a="1"/>
  <c r="AZ314" i="5" s="1"/>
  <c r="AZ377" i="5" a="1"/>
  <c r="AZ377" i="5" s="1"/>
  <c r="AZ340" i="5" a="1"/>
  <c r="AZ340" i="5" s="1"/>
  <c r="AZ463" i="5" a="1"/>
  <c r="AZ463" i="5" s="1"/>
  <c r="AZ352" i="5" a="1"/>
  <c r="AZ352" i="5" s="1"/>
  <c r="AZ413" i="5" a="1"/>
  <c r="AZ413" i="5" s="1"/>
  <c r="AZ328" i="5" a="1"/>
  <c r="AZ328" i="5" s="1"/>
  <c r="AZ437" i="5" a="1"/>
  <c r="AZ437" i="5" s="1"/>
  <c r="AZ484" i="5" a="1"/>
  <c r="AZ484" i="5" s="1"/>
  <c r="AZ425" i="5" a="1"/>
  <c r="AZ425" i="5" s="1"/>
  <c r="AZ491" i="5" a="1"/>
  <c r="AZ491" i="5" s="1"/>
  <c r="AZ422" i="5" a="1"/>
  <c r="AZ422" i="5" s="1"/>
  <c r="AZ579" i="5" a="1"/>
  <c r="AZ579" i="5" s="1"/>
  <c r="AZ483" i="5" a="1"/>
  <c r="AZ483" i="5" s="1"/>
  <c r="AZ516" i="5" a="1"/>
  <c r="AZ516" i="5" s="1"/>
  <c r="AZ540" i="5" a="1"/>
  <c r="AZ540" i="5" s="1"/>
  <c r="AZ566" i="5" a="1"/>
  <c r="AZ566" i="5" s="1"/>
  <c r="AZ498" i="5" a="1"/>
  <c r="AZ498" i="5" s="1"/>
  <c r="AZ583" i="5" a="1"/>
  <c r="AZ583" i="5" s="1"/>
  <c r="AZ690" i="5" a="1"/>
  <c r="AZ690" i="5" s="1"/>
  <c r="AZ649" i="5" a="1"/>
  <c r="AZ649" i="5" s="1"/>
  <c r="AZ648" i="5" a="1"/>
  <c r="AZ648" i="5" s="1"/>
  <c r="AZ711" i="5" a="1"/>
  <c r="AZ711" i="5" s="1"/>
  <c r="AZ633" i="5" a="1"/>
  <c r="AZ633" i="5" s="1"/>
  <c r="AZ620" i="5" a="1"/>
  <c r="AZ620" i="5" s="1"/>
  <c r="AZ698" i="5" a="1"/>
  <c r="AZ698" i="5" s="1"/>
  <c r="AZ766" i="5" a="1"/>
  <c r="AZ766" i="5" s="1"/>
  <c r="AZ654" i="5" a="1"/>
  <c r="AZ654" i="5" s="1"/>
  <c r="AZ751" i="5" a="1"/>
  <c r="AZ751" i="5" s="1"/>
  <c r="AZ805" i="5" a="1"/>
  <c r="AZ805" i="5" s="1"/>
  <c r="AZ716" i="5" a="1"/>
  <c r="AZ716" i="5" s="1"/>
  <c r="AZ748" i="5" a="1"/>
  <c r="AZ748" i="5" s="1"/>
  <c r="AZ868" i="5" a="1"/>
  <c r="AZ868" i="5" s="1"/>
  <c r="AZ824" i="5" a="1"/>
  <c r="AZ824" i="5" s="1"/>
  <c r="AZ869" i="5" a="1"/>
  <c r="AZ869" i="5" s="1"/>
  <c r="AZ858" i="5" a="1"/>
  <c r="AZ858" i="5" s="1"/>
  <c r="AZ883" i="5" a="1"/>
  <c r="AZ883" i="5" s="1"/>
  <c r="AZ907" i="5" a="1"/>
  <c r="AZ907" i="5" s="1"/>
  <c r="AZ950" i="5" a="1"/>
  <c r="AZ950" i="5" s="1"/>
  <c r="AZ905" i="5" a="1"/>
  <c r="AZ905" i="5" s="1"/>
  <c r="AZ908" i="5" a="1"/>
  <c r="AZ908" i="5" s="1"/>
  <c r="AZ966" i="5" a="1"/>
  <c r="AZ966" i="5" s="1"/>
  <c r="AZ967" i="5" a="1"/>
  <c r="AZ967" i="5" s="1"/>
  <c r="AZ941" i="5" a="1"/>
  <c r="AZ941" i="5" s="1"/>
  <c r="AZ1002" i="5" a="1"/>
  <c r="AZ1002" i="5" s="1"/>
  <c r="AZ1054" i="5" a="1"/>
  <c r="AZ1054" i="5" s="1"/>
  <c r="AZ1001" i="5" a="1"/>
  <c r="AZ1001" i="5" s="1"/>
  <c r="AZ1052" i="5" a="1"/>
  <c r="AZ1052" i="5" s="1"/>
  <c r="AZ1061" i="5" a="1"/>
  <c r="AZ1061" i="5" s="1"/>
  <c r="AZ1101" i="5" a="1"/>
  <c r="AZ1101" i="5" s="1"/>
  <c r="AZ1105" i="5" a="1"/>
  <c r="AZ1105" i="5" s="1"/>
  <c r="AZ1118" i="5" a="1"/>
  <c r="AZ1118" i="5" s="1"/>
  <c r="AZ1154" i="5" a="1"/>
  <c r="AZ1154" i="5" s="1"/>
  <c r="AZ1182" i="5" a="1"/>
  <c r="AZ1182" i="5" s="1"/>
  <c r="AZ1157" i="5" a="1"/>
  <c r="AZ1157" i="5" s="1"/>
  <c r="AZ1219" i="5" a="1"/>
  <c r="AZ1219" i="5" s="1"/>
  <c r="AZ1184" i="5" a="1"/>
  <c r="AZ1184" i="5" s="1"/>
  <c r="AZ1210" i="5" a="1"/>
  <c r="AZ1210" i="5" s="1"/>
  <c r="AZ1186" i="5" a="1"/>
  <c r="AZ1186" i="5" s="1"/>
  <c r="BL977" i="5"/>
  <c r="BG977" i="5"/>
  <c r="BM977" i="5"/>
  <c r="BL162" i="5"/>
  <c r="BG162" i="5"/>
  <c r="BM162" i="5"/>
  <c r="BL159" i="5"/>
  <c r="BM159" i="5"/>
  <c r="BG159" i="5"/>
  <c r="BL1228" i="5"/>
  <c r="BM1228" i="5"/>
  <c r="BG1228" i="5"/>
  <c r="BL1164" i="5"/>
  <c r="BG1164" i="5"/>
  <c r="BM1164" i="5"/>
  <c r="BL163" i="5"/>
  <c r="BM163" i="5"/>
  <c r="BG163" i="5"/>
  <c r="BL382" i="5"/>
  <c r="BG382" i="5"/>
  <c r="BM382" i="5"/>
  <c r="BL1150" i="5"/>
  <c r="BM1150" i="5"/>
  <c r="BG1150" i="5"/>
  <c r="BL285" i="5"/>
  <c r="BG285" i="5"/>
  <c r="BM285" i="5"/>
  <c r="BL1233" i="5"/>
  <c r="BM1233" i="5"/>
  <c r="BG1233" i="5"/>
  <c r="BL720" i="5"/>
  <c r="BM720" i="5"/>
  <c r="BG720" i="5"/>
  <c r="BL852" i="5"/>
  <c r="BM852" i="5"/>
  <c r="BG852" i="5"/>
  <c r="BL1140" i="5"/>
  <c r="BG1140" i="5"/>
  <c r="BM1140" i="5"/>
  <c r="BL555" i="5"/>
  <c r="BM555" i="5"/>
  <c r="BG555" i="5"/>
  <c r="BL11" i="5"/>
  <c r="BG11" i="5"/>
  <c r="BM11" i="5"/>
  <c r="BL475" i="5"/>
  <c r="BM475" i="5"/>
  <c r="BG475" i="5"/>
  <c r="BL909" i="5"/>
  <c r="BM909" i="5"/>
  <c r="BG909" i="5"/>
  <c r="BL535" i="5"/>
  <c r="BG535" i="5"/>
  <c r="BM535" i="5"/>
  <c r="BL95" i="5"/>
  <c r="BG95" i="5"/>
  <c r="BM95" i="5"/>
  <c r="BL782" i="5"/>
  <c r="BG782" i="5"/>
  <c r="BM782" i="5"/>
  <c r="BL364" i="5"/>
  <c r="BG364" i="5"/>
  <c r="BM364" i="5"/>
  <c r="BL229" i="5"/>
  <c r="BG229" i="5"/>
  <c r="BM229" i="5"/>
  <c r="BL1138" i="5"/>
  <c r="BG1138" i="5"/>
  <c r="BM1138" i="5"/>
  <c r="BL740" i="5"/>
  <c r="BG740" i="5"/>
  <c r="BM740" i="5"/>
  <c r="BL548" i="5"/>
  <c r="BM548" i="5"/>
  <c r="BG548" i="5"/>
  <c r="BL602" i="5"/>
  <c r="BG602" i="5"/>
  <c r="BM602" i="5"/>
  <c r="BL822" i="5"/>
  <c r="BG822" i="5"/>
  <c r="BM822" i="5"/>
  <c r="BL1071" i="5"/>
  <c r="BG1071" i="5"/>
  <c r="BM1071" i="5"/>
  <c r="BL694" i="5"/>
  <c r="BM694" i="5"/>
  <c r="BG694" i="5"/>
  <c r="BL645" i="5"/>
  <c r="BG645" i="5"/>
  <c r="BM645" i="5"/>
  <c r="BL471" i="5"/>
  <c r="BM471" i="5"/>
  <c r="BG471" i="5"/>
  <c r="BL798" i="5"/>
  <c r="BG798" i="5"/>
  <c r="BM798" i="5"/>
  <c r="BL850" i="5"/>
  <c r="BM850" i="5"/>
  <c r="BG850" i="5"/>
  <c r="BL112" i="5"/>
  <c r="BM112" i="5"/>
  <c r="BG112" i="5"/>
  <c r="BL1196" i="5"/>
  <c r="BG1196" i="5"/>
  <c r="BM1196" i="5"/>
  <c r="BL319" i="5"/>
  <c r="BM319" i="5"/>
  <c r="BG319" i="5"/>
  <c r="BL811" i="5"/>
  <c r="BM811" i="5"/>
  <c r="BG811" i="5"/>
  <c r="BL1006" i="5"/>
  <c r="BG1006" i="5"/>
  <c r="BM1006" i="5"/>
  <c r="BL899" i="5"/>
  <c r="BM899" i="5"/>
  <c r="BG899" i="5"/>
  <c r="BL1184" i="5"/>
  <c r="BM1184" i="5"/>
  <c r="BG1184" i="5"/>
  <c r="BL1007" i="5"/>
  <c r="BM1007" i="5"/>
  <c r="BG1007" i="5"/>
  <c r="BL611" i="5"/>
  <c r="BM611" i="5"/>
  <c r="BG611" i="5"/>
  <c r="BL1158" i="5"/>
  <c r="BG1158" i="5"/>
  <c r="BM1158" i="5"/>
  <c r="BL565" i="5"/>
  <c r="BM565" i="5"/>
  <c r="BG565" i="5"/>
  <c r="BL1198" i="5"/>
  <c r="BG1198" i="5"/>
  <c r="BM1198" i="5"/>
  <c r="BL1067" i="5"/>
  <c r="BG1067" i="5"/>
  <c r="BM1067" i="5"/>
  <c r="BL881" i="5"/>
  <c r="BM881" i="5"/>
  <c r="BG881" i="5"/>
  <c r="BL599" i="5"/>
  <c r="BG599" i="5"/>
  <c r="BM599" i="5"/>
  <c r="BL158" i="5"/>
  <c r="BM158" i="5"/>
  <c r="BG158" i="5"/>
  <c r="BL255" i="5"/>
  <c r="BM255" i="5"/>
  <c r="BG255" i="5"/>
  <c r="BL459" i="5"/>
  <c r="BM459" i="5"/>
  <c r="BG459" i="5"/>
  <c r="BL353" i="5"/>
  <c r="BG353" i="5"/>
  <c r="BM353" i="5"/>
  <c r="BL40" i="5"/>
  <c r="BM40" i="5"/>
  <c r="BG40" i="5"/>
  <c r="BL302" i="5"/>
  <c r="BM302" i="5"/>
  <c r="BG302" i="5"/>
  <c r="AZ26" i="5" a="1"/>
  <c r="AZ26" i="5" s="1"/>
  <c r="AZ79" i="5" a="1"/>
  <c r="AZ79" i="5" s="1"/>
  <c r="AZ57" i="5" a="1"/>
  <c r="AZ57" i="5" s="1"/>
  <c r="AZ140" i="5" a="1"/>
  <c r="AZ140" i="5" s="1"/>
  <c r="AZ35" i="5" a="1"/>
  <c r="AZ35" i="5" s="1"/>
  <c r="AZ155" i="5" a="1"/>
  <c r="AZ155" i="5" s="1"/>
  <c r="AZ195" i="5" a="1"/>
  <c r="AZ195" i="5" s="1"/>
  <c r="AZ185" i="5" a="1"/>
  <c r="AZ185" i="5" s="1"/>
  <c r="AZ33" i="5" a="1"/>
  <c r="AZ33" i="5" s="1"/>
  <c r="AZ137" i="5" a="1"/>
  <c r="AZ137" i="5" s="1"/>
  <c r="AZ224" i="5" a="1"/>
  <c r="AZ224" i="5" s="1"/>
  <c r="AZ289" i="5" a="1"/>
  <c r="AZ289" i="5" s="1"/>
  <c r="AZ134" i="5" a="1"/>
  <c r="AZ134" i="5" s="1"/>
  <c r="AZ120" i="5" a="1"/>
  <c r="AZ120" i="5" s="1"/>
  <c r="AZ225" i="5" a="1"/>
  <c r="AZ225" i="5" s="1"/>
  <c r="AZ202" i="5" a="1"/>
  <c r="AZ202" i="5" s="1"/>
  <c r="AZ215" i="5" a="1"/>
  <c r="AZ215" i="5" s="1"/>
  <c r="AZ213" i="5" a="1"/>
  <c r="AZ213" i="5" s="1"/>
  <c r="AZ428" i="5" a="1"/>
  <c r="AZ428" i="5" s="1"/>
  <c r="AZ316" i="5" a="1"/>
  <c r="AZ316" i="5" s="1"/>
  <c r="AZ415" i="5" a="1"/>
  <c r="AZ415" i="5" s="1"/>
  <c r="AZ341" i="5" a="1"/>
  <c r="AZ341" i="5" s="1"/>
  <c r="AZ311" i="5" a="1"/>
  <c r="AZ311" i="5" s="1"/>
  <c r="AZ378" i="5" a="1"/>
  <c r="AZ378" i="5" s="1"/>
  <c r="AZ397" i="5" a="1"/>
  <c r="AZ397" i="5" s="1"/>
  <c r="AZ355" i="5" a="1"/>
  <c r="AZ355" i="5" s="1"/>
  <c r="AZ465" i="5" a="1"/>
  <c r="AZ465" i="5" s="1"/>
  <c r="AZ496" i="5" a="1"/>
  <c r="AZ496" i="5" s="1"/>
  <c r="AZ432" i="5" a="1"/>
  <c r="AZ432" i="5" s="1"/>
  <c r="AZ506" i="5" a="1"/>
  <c r="AZ506" i="5" s="1"/>
  <c r="AZ431" i="5" a="1"/>
  <c r="AZ431" i="5" s="1"/>
  <c r="AZ494" i="5" a="1"/>
  <c r="AZ494" i="5" s="1"/>
  <c r="AZ537" i="5" a="1"/>
  <c r="AZ537" i="5" s="1"/>
  <c r="AZ573" i="5" a="1"/>
  <c r="AZ573" i="5" s="1"/>
  <c r="AZ580" i="5" a="1"/>
  <c r="AZ580" i="5" s="1"/>
  <c r="AZ574" i="5" a="1"/>
  <c r="AZ574" i="5" s="1"/>
  <c r="AZ514" i="5" a="1"/>
  <c r="AZ514" i="5" s="1"/>
  <c r="AZ636" i="5" a="1"/>
  <c r="AZ636" i="5" s="1"/>
  <c r="AZ593" i="5" a="1"/>
  <c r="AZ593" i="5" s="1"/>
  <c r="AZ665" i="5" a="1"/>
  <c r="AZ665" i="5" s="1"/>
  <c r="AZ681" i="5" a="1"/>
  <c r="AZ681" i="5" s="1"/>
  <c r="AZ694" i="5" a="1"/>
  <c r="AZ694" i="5" s="1"/>
  <c r="AZ669" i="5" a="1"/>
  <c r="AZ669" i="5" s="1"/>
  <c r="AZ628" i="5" a="1"/>
  <c r="AZ628" i="5" s="1"/>
  <c r="AZ707" i="5" a="1"/>
  <c r="AZ707" i="5" s="1"/>
  <c r="AZ792" i="5" a="1"/>
  <c r="AZ792" i="5" s="1"/>
  <c r="AZ670" i="5" a="1"/>
  <c r="AZ670" i="5" s="1"/>
  <c r="AZ757" i="5" a="1"/>
  <c r="AZ757" i="5" s="1"/>
  <c r="AZ840" i="5" a="1"/>
  <c r="AZ840" i="5" s="1"/>
  <c r="AZ718" i="5" a="1"/>
  <c r="AZ718" i="5" s="1"/>
  <c r="AZ750" i="5" a="1"/>
  <c r="AZ750" i="5" s="1"/>
  <c r="AZ791" i="5" a="1"/>
  <c r="AZ791" i="5" s="1"/>
  <c r="AZ841" i="5" a="1"/>
  <c r="AZ841" i="5" s="1"/>
  <c r="AZ861" i="5" a="1"/>
  <c r="AZ861" i="5" s="1"/>
  <c r="AZ860" i="5" a="1"/>
  <c r="AZ860" i="5" s="1"/>
  <c r="AZ913" i="5" a="1"/>
  <c r="AZ913" i="5" s="1"/>
  <c r="AZ926" i="5" a="1"/>
  <c r="AZ926" i="5" s="1"/>
  <c r="AZ985" i="5" a="1"/>
  <c r="AZ985" i="5" s="1"/>
  <c r="AZ910" i="5" a="1"/>
  <c r="AZ910" i="5" s="1"/>
  <c r="AZ928" i="5" a="1"/>
  <c r="AZ928" i="5" s="1"/>
  <c r="AZ979" i="5" a="1"/>
  <c r="AZ979" i="5" s="1"/>
  <c r="AZ972" i="5" a="1"/>
  <c r="AZ972" i="5" s="1"/>
  <c r="AZ946" i="5" a="1"/>
  <c r="AZ946" i="5" s="1"/>
  <c r="AZ1014" i="5" a="1"/>
  <c r="AZ1014" i="5" s="1"/>
  <c r="AZ1018" i="5" a="1"/>
  <c r="AZ1018" i="5" s="1"/>
  <c r="AZ1019" i="5" a="1"/>
  <c r="AZ1019" i="5" s="1"/>
  <c r="AZ1079" i="5" a="1"/>
  <c r="AZ1079" i="5" s="1"/>
  <c r="AZ1063" i="5" a="1"/>
  <c r="AZ1063" i="5" s="1"/>
  <c r="AZ1102" i="5" a="1"/>
  <c r="AZ1102" i="5" s="1"/>
  <c r="AZ1108" i="5" a="1"/>
  <c r="AZ1108" i="5" s="1"/>
  <c r="AZ1123" i="5" a="1"/>
  <c r="AZ1123" i="5" s="1"/>
  <c r="AZ1119" i="5" a="1"/>
  <c r="AZ1119" i="5" s="1"/>
  <c r="AZ1134" i="5" a="1"/>
  <c r="AZ1134" i="5" s="1"/>
  <c r="AZ1170" i="5" a="1"/>
  <c r="AZ1170" i="5" s="1"/>
  <c r="AZ1173" i="5" a="1"/>
  <c r="AZ1173" i="5" s="1"/>
  <c r="AZ1200" i="5" a="1"/>
  <c r="AZ1200" i="5" s="1"/>
  <c r="AZ1233" i="5" a="1"/>
  <c r="AZ1233" i="5" s="1"/>
  <c r="AZ1239" i="5" a="1"/>
  <c r="AZ1239" i="5" s="1"/>
  <c r="BL1120" i="5"/>
  <c r="BG1120" i="5"/>
  <c r="BM1120" i="5"/>
  <c r="BL105" i="5"/>
  <c r="BG105" i="5"/>
  <c r="BM105" i="5"/>
  <c r="BL121" i="5"/>
  <c r="BM121" i="5"/>
  <c r="BG121" i="5"/>
  <c r="BL659" i="5"/>
  <c r="BM659" i="5"/>
  <c r="BG659" i="5"/>
  <c r="BL958" i="5"/>
  <c r="BG958" i="5"/>
  <c r="BM958" i="5"/>
  <c r="BL587" i="5"/>
  <c r="BM587" i="5"/>
  <c r="BG587" i="5"/>
  <c r="BL979" i="5"/>
  <c r="BM979" i="5"/>
  <c r="BG979" i="5"/>
  <c r="BL250" i="5"/>
  <c r="BG250" i="5"/>
  <c r="BM250" i="5"/>
  <c r="BL954" i="5"/>
  <c r="BM954" i="5"/>
  <c r="BG954" i="5"/>
  <c r="BL1022" i="5"/>
  <c r="BG1022" i="5"/>
  <c r="BM1022" i="5"/>
  <c r="BL1061" i="5"/>
  <c r="BG1061" i="5"/>
  <c r="BM1061" i="5"/>
  <c r="BL682" i="5"/>
  <c r="BM682" i="5"/>
  <c r="BG682" i="5"/>
  <c r="BL470" i="5"/>
  <c r="BG470" i="5"/>
  <c r="BM470" i="5"/>
  <c r="BL800" i="5"/>
  <c r="BG800" i="5"/>
  <c r="BM800" i="5"/>
  <c r="BL1223" i="5"/>
  <c r="BM1223" i="5"/>
  <c r="BG1223" i="5"/>
  <c r="BL970" i="5"/>
  <c r="BG970" i="5"/>
  <c r="BM970" i="5"/>
  <c r="BL1027" i="5"/>
  <c r="BM1027" i="5"/>
  <c r="BG1027" i="5"/>
  <c r="BL145" i="5"/>
  <c r="BM145" i="5"/>
  <c r="BG145" i="5"/>
  <c r="BL668" i="5"/>
  <c r="BM668" i="5"/>
  <c r="BG668" i="5"/>
  <c r="BL202" i="5"/>
  <c r="BM202" i="5"/>
  <c r="BG202" i="5"/>
  <c r="BL860" i="5"/>
  <c r="BG860" i="5"/>
  <c r="BM860" i="5"/>
  <c r="AZ100" i="5" a="1"/>
  <c r="AZ100" i="5" s="1"/>
  <c r="AZ53" i="5" a="1"/>
  <c r="AZ53" i="5" s="1"/>
  <c r="AZ243" i="5" a="1"/>
  <c r="AZ243" i="5" s="1"/>
  <c r="AZ285" i="5" a="1"/>
  <c r="AZ285" i="5" s="1"/>
  <c r="AZ371" i="5" a="1"/>
  <c r="AZ371" i="5" s="1"/>
  <c r="AZ500" i="5" a="1"/>
  <c r="AZ500" i="5" s="1"/>
  <c r="AZ569" i="5" a="1"/>
  <c r="AZ569" i="5" s="1"/>
  <c r="AZ706" i="5" a="1"/>
  <c r="AZ706" i="5" s="1"/>
  <c r="AZ652" i="5" a="1"/>
  <c r="AZ652" i="5" s="1"/>
  <c r="AZ752" i="5" a="1"/>
  <c r="AZ752" i="5" s="1"/>
  <c r="AZ847" i="5" a="1"/>
  <c r="AZ847" i="5" s="1"/>
  <c r="AZ931" i="5" a="1"/>
  <c r="AZ931" i="5" s="1"/>
  <c r="AZ1060" i="5" a="1"/>
  <c r="AZ1060" i="5" s="1"/>
  <c r="AZ1064" i="5" a="1"/>
  <c r="AZ1064" i="5" s="1"/>
  <c r="AZ1162" i="5" a="1"/>
  <c r="AZ1162" i="5" s="1"/>
  <c r="AZ1201" i="5" a="1"/>
  <c r="AZ1201" i="5" s="1"/>
  <c r="AZ1226" i="5" a="1"/>
  <c r="AZ1226" i="5" s="1"/>
  <c r="BL344" i="5"/>
  <c r="BG344" i="5"/>
  <c r="BM344" i="5"/>
  <c r="BL900" i="5"/>
  <c r="BG900" i="5"/>
  <c r="BM900" i="5"/>
  <c r="AZ211" i="5" a="1"/>
  <c r="AZ211" i="5" s="1"/>
  <c r="BL335" i="5"/>
  <c r="BG335" i="5"/>
  <c r="BM335" i="5"/>
  <c r="BL511" i="5"/>
  <c r="BG511" i="5"/>
  <c r="BM511" i="5"/>
  <c r="BL738" i="5"/>
  <c r="BG738" i="5"/>
  <c r="BM738" i="5"/>
  <c r="BL739" i="5"/>
  <c r="BM739" i="5"/>
  <c r="BG739" i="5"/>
  <c r="BL30" i="5"/>
  <c r="BM30" i="5"/>
  <c r="BG30" i="5"/>
  <c r="BL1212" i="5"/>
  <c r="BM1212" i="5"/>
  <c r="BG1212" i="5"/>
  <c r="AZ106" i="5" a="1"/>
  <c r="AZ106" i="5" s="1"/>
  <c r="BL357" i="5"/>
  <c r="BG357" i="5"/>
  <c r="BM357" i="5"/>
  <c r="BL903" i="5"/>
  <c r="BM903" i="5"/>
  <c r="BG903" i="5"/>
  <c r="BL878" i="5"/>
  <c r="BG878" i="5"/>
  <c r="BM878" i="5"/>
  <c r="BL387" i="5"/>
  <c r="BG387" i="5"/>
  <c r="BM387" i="5"/>
  <c r="BL701" i="5"/>
  <c r="BG701" i="5"/>
  <c r="BM701" i="5"/>
  <c r="BL944" i="5"/>
  <c r="BG944" i="5"/>
  <c r="BM944" i="5"/>
  <c r="BL259" i="5"/>
  <c r="BG259" i="5"/>
  <c r="BM259" i="5"/>
  <c r="BL1141" i="5"/>
  <c r="BM1141" i="5"/>
  <c r="BG1141" i="5"/>
  <c r="BL712" i="5"/>
  <c r="BM712" i="5"/>
  <c r="BG712" i="5"/>
  <c r="BL373" i="5"/>
  <c r="BM373" i="5"/>
  <c r="BG373" i="5"/>
  <c r="BL284" i="5"/>
  <c r="BM284" i="5"/>
  <c r="BG284" i="5"/>
  <c r="BL1004" i="5"/>
  <c r="BG1004" i="5"/>
  <c r="BM1004" i="5"/>
  <c r="BL613" i="5"/>
  <c r="BM613" i="5"/>
  <c r="BG613" i="5"/>
  <c r="BL631" i="5"/>
  <c r="BM631" i="5"/>
  <c r="BG631" i="5"/>
  <c r="BL942" i="5"/>
  <c r="BG942" i="5"/>
  <c r="BM942" i="5"/>
  <c r="BL986" i="5"/>
  <c r="BG986" i="5"/>
  <c r="BM986" i="5"/>
  <c r="BL307" i="5"/>
  <c r="BG307" i="5"/>
  <c r="BM307" i="5"/>
  <c r="BL752" i="5"/>
  <c r="BG752" i="5"/>
  <c r="BM752" i="5"/>
  <c r="BL763" i="5"/>
  <c r="BM763" i="5"/>
  <c r="BG763" i="5"/>
  <c r="BL24" i="5"/>
  <c r="BM24" i="5"/>
  <c r="BG24" i="5"/>
  <c r="BL7" i="5"/>
  <c r="BM7" i="5"/>
  <c r="BG7" i="5"/>
  <c r="BL821" i="5"/>
  <c r="BM821" i="5"/>
  <c r="BG821" i="5"/>
  <c r="BL329" i="5"/>
  <c r="BG329" i="5"/>
  <c r="BM329" i="5"/>
  <c r="BL1062" i="5"/>
  <c r="BG1062" i="5"/>
  <c r="BM1062" i="5"/>
  <c r="BL111" i="5"/>
  <c r="BG111" i="5"/>
  <c r="BM111" i="5"/>
  <c r="BL31" i="5"/>
  <c r="BG31" i="5"/>
  <c r="BM31" i="5"/>
  <c r="BL422" i="5"/>
  <c r="BM422" i="5"/>
  <c r="BG422" i="5"/>
  <c r="BL630" i="5"/>
  <c r="BG630" i="5"/>
  <c r="BM630" i="5"/>
  <c r="BL53" i="5"/>
  <c r="BM53" i="5"/>
  <c r="BG53" i="5"/>
  <c r="BL1134" i="5"/>
  <c r="BG1134" i="5"/>
  <c r="BM1134" i="5"/>
  <c r="BL1056" i="5"/>
  <c r="BG1056" i="5"/>
  <c r="BM1056" i="5"/>
  <c r="AZ4" i="5" a="1"/>
  <c r="AZ4" i="5" s="1"/>
  <c r="AZ34" i="5" a="1"/>
  <c r="AZ34" i="5" s="1"/>
  <c r="AZ38" i="5" a="1"/>
  <c r="AZ38" i="5" s="1"/>
  <c r="AZ178" i="5" a="1"/>
  <c r="AZ178" i="5" s="1"/>
  <c r="AZ124" i="5" a="1"/>
  <c r="AZ124" i="5" s="1"/>
  <c r="AZ145" i="5" a="1"/>
  <c r="AZ145" i="5" s="1"/>
  <c r="AZ74" i="5" a="1"/>
  <c r="AZ74" i="5" s="1"/>
  <c r="AZ44" i="5" a="1"/>
  <c r="AZ44" i="5" s="1"/>
  <c r="AZ72" i="5" a="1"/>
  <c r="AZ72" i="5" s="1"/>
  <c r="AZ293" i="5" a="1"/>
  <c r="AZ293" i="5" s="1"/>
  <c r="AZ208" i="5" a="1"/>
  <c r="AZ208" i="5" s="1"/>
  <c r="AZ259" i="5" a="1"/>
  <c r="AZ259" i="5" s="1"/>
  <c r="AZ201" i="5" a="1"/>
  <c r="AZ201" i="5" s="1"/>
  <c r="AZ182" i="5" a="1"/>
  <c r="AZ182" i="5" s="1"/>
  <c r="AZ307" i="5" a="1"/>
  <c r="AZ307" i="5" s="1"/>
  <c r="AZ200" i="5" a="1"/>
  <c r="AZ200" i="5" s="1"/>
  <c r="AZ290" i="5" a="1"/>
  <c r="AZ290" i="5" s="1"/>
  <c r="AZ284" i="5" a="1"/>
  <c r="AZ284" i="5" s="1"/>
  <c r="AZ319" i="5" a="1"/>
  <c r="AZ319" i="5" s="1"/>
  <c r="AZ332" i="5" a="1"/>
  <c r="AZ332" i="5" s="1"/>
  <c r="AZ262" i="5" a="1"/>
  <c r="AZ262" i="5" s="1"/>
  <c r="AZ264" i="5" a="1"/>
  <c r="AZ264" i="5" s="1"/>
  <c r="AZ375" i="5" a="1"/>
  <c r="AZ375" i="5" s="1"/>
  <c r="AZ315" i="5" a="1"/>
  <c r="AZ315" i="5" s="1"/>
  <c r="AZ344" i="5" a="1"/>
  <c r="AZ344" i="5" s="1"/>
  <c r="AZ321" i="5" a="1"/>
  <c r="AZ321" i="5" s="1"/>
  <c r="AZ460" i="5" a="1"/>
  <c r="AZ460" i="5" s="1"/>
  <c r="AZ379" i="5" a="1"/>
  <c r="AZ379" i="5" s="1"/>
  <c r="AZ509" i="5" a="1"/>
  <c r="AZ509" i="5" s="1"/>
  <c r="AZ474" i="5" a="1"/>
  <c r="AZ474" i="5" s="1"/>
  <c r="AZ470" i="5" a="1"/>
  <c r="AZ470" i="5" s="1"/>
  <c r="AZ531" i="5" a="1"/>
  <c r="AZ531" i="5" s="1"/>
  <c r="AZ477" i="5" a="1"/>
  <c r="AZ477" i="5" s="1"/>
  <c r="AZ435" i="5" a="1"/>
  <c r="AZ435" i="5" s="1"/>
  <c r="AZ555" i="5" a="1"/>
  <c r="AZ555" i="5" s="1"/>
  <c r="AZ598" i="5" a="1"/>
  <c r="AZ598" i="5" s="1"/>
  <c r="AZ641" i="5" a="1"/>
  <c r="AZ641" i="5" s="1"/>
  <c r="AZ533" i="5" a="1"/>
  <c r="AZ533" i="5" s="1"/>
  <c r="AZ626" i="5" a="1"/>
  <c r="AZ626" i="5" s="1"/>
  <c r="AZ644" i="5" a="1"/>
  <c r="AZ644" i="5" s="1"/>
  <c r="AZ552" i="5" a="1"/>
  <c r="AZ552" i="5" s="1"/>
  <c r="AZ692" i="5" a="1"/>
  <c r="AZ692" i="5" s="1"/>
  <c r="AZ680" i="5" a="1"/>
  <c r="AZ680" i="5" s="1"/>
  <c r="AZ782" i="5" a="1"/>
  <c r="AZ782" i="5" s="1"/>
  <c r="AZ775" i="5" a="1"/>
  <c r="AZ775" i="5" s="1"/>
  <c r="AZ700" i="5" a="1"/>
  <c r="AZ700" i="5" s="1"/>
  <c r="AZ737" i="5" a="1"/>
  <c r="AZ737" i="5" s="1"/>
  <c r="AZ822" i="5" a="1"/>
  <c r="AZ822" i="5" s="1"/>
  <c r="AZ825" i="5" a="1"/>
  <c r="AZ825" i="5" s="1"/>
  <c r="AZ726" i="5" a="1"/>
  <c r="AZ726" i="5" s="1"/>
  <c r="AZ758" i="5" a="1"/>
  <c r="AZ758" i="5" s="1"/>
  <c r="AZ798" i="5" a="1"/>
  <c r="AZ798" i="5" s="1"/>
  <c r="AZ837" i="5" a="1"/>
  <c r="AZ837" i="5" s="1"/>
  <c r="AZ826" i="5" a="1"/>
  <c r="AZ826" i="5" s="1"/>
  <c r="AZ890" i="5" a="1"/>
  <c r="AZ890" i="5" s="1"/>
  <c r="AZ850" i="5" a="1"/>
  <c r="AZ850" i="5" s="1"/>
  <c r="AZ879" i="5" a="1"/>
  <c r="AZ879" i="5" s="1"/>
  <c r="AZ942" i="5" a="1"/>
  <c r="AZ942" i="5" s="1"/>
  <c r="AZ888" i="5" a="1"/>
  <c r="AZ888" i="5" s="1"/>
  <c r="AZ961" i="5" a="1"/>
  <c r="AZ961" i="5" s="1"/>
  <c r="AZ904" i="5" a="1"/>
  <c r="AZ904" i="5" s="1"/>
  <c r="AZ997" i="5" a="1"/>
  <c r="AZ997" i="5" s="1"/>
  <c r="AZ991" i="5" a="1"/>
  <c r="AZ991" i="5" s="1"/>
  <c r="AZ1027" i="5" a="1"/>
  <c r="AZ1027" i="5" s="1"/>
  <c r="AZ1012" i="5" a="1"/>
  <c r="AZ1012" i="5" s="1"/>
  <c r="AZ994" i="5" a="1"/>
  <c r="AZ994" i="5" s="1"/>
  <c r="AZ1036" i="5" a="1"/>
  <c r="AZ1036" i="5" s="1"/>
  <c r="AZ1042" i="5" a="1"/>
  <c r="AZ1042" i="5" s="1"/>
  <c r="AZ1077" i="5" a="1"/>
  <c r="AZ1077" i="5" s="1"/>
  <c r="AZ1113" i="5" a="1"/>
  <c r="AZ1113" i="5" s="1"/>
  <c r="AZ1115" i="5" a="1"/>
  <c r="AZ1115" i="5" s="1"/>
  <c r="AZ1146" i="5" a="1"/>
  <c r="AZ1146" i="5" s="1"/>
  <c r="AZ1163" i="5" a="1"/>
  <c r="AZ1163" i="5" s="1"/>
  <c r="AZ1198" i="5" a="1"/>
  <c r="AZ1198" i="5" s="1"/>
  <c r="AZ1194" i="5" a="1"/>
  <c r="AZ1194" i="5" s="1"/>
  <c r="AZ1213" i="5" a="1"/>
  <c r="AZ1213" i="5" s="1"/>
  <c r="AZ1227" i="5" a="1"/>
  <c r="AZ1227" i="5" s="1"/>
  <c r="AZ1236" i="5" a="1"/>
  <c r="AZ1236" i="5" s="1"/>
  <c r="BL580" i="5"/>
  <c r="BG580" i="5"/>
  <c r="BM580" i="5"/>
  <c r="BL538" i="5"/>
  <c r="BG538" i="5"/>
  <c r="BM538" i="5"/>
  <c r="BL820" i="5"/>
  <c r="BM820" i="5"/>
  <c r="BG820" i="5"/>
  <c r="BL1020" i="5"/>
  <c r="BM1020" i="5"/>
  <c r="BG1020" i="5"/>
  <c r="BL288" i="5"/>
  <c r="BM288" i="5"/>
  <c r="BG288" i="5"/>
  <c r="BL673" i="5"/>
  <c r="BM673" i="5"/>
  <c r="BG673" i="5"/>
  <c r="BL554" i="5"/>
  <c r="BG554" i="5"/>
  <c r="BM554" i="5"/>
  <c r="BL576" i="5"/>
  <c r="BM576" i="5"/>
  <c r="BG576" i="5"/>
  <c r="BL408" i="5"/>
  <c r="BM408" i="5"/>
  <c r="BG408" i="5"/>
  <c r="BL640" i="5"/>
  <c r="BG640" i="5"/>
  <c r="BM640" i="5"/>
  <c r="BL705" i="5"/>
  <c r="BM705" i="5"/>
  <c r="BG705" i="5"/>
  <c r="BL964" i="5"/>
  <c r="BG964" i="5"/>
  <c r="BM964" i="5"/>
  <c r="BL55" i="5"/>
  <c r="BG55" i="5"/>
  <c r="BM55" i="5"/>
  <c r="BL940" i="5"/>
  <c r="BG940" i="5"/>
  <c r="BM940" i="5"/>
  <c r="BL85" i="5"/>
  <c r="BM85" i="5"/>
  <c r="BG85" i="5"/>
  <c r="BL99" i="5"/>
  <c r="BM99" i="5"/>
  <c r="BG99" i="5"/>
  <c r="BL293" i="5"/>
  <c r="BG293" i="5"/>
  <c r="BM293" i="5"/>
  <c r="BL299" i="5"/>
  <c r="BM299" i="5"/>
  <c r="BG299" i="5"/>
  <c r="BL97" i="5"/>
  <c r="BM97" i="5"/>
  <c r="BG97" i="5"/>
  <c r="BL910" i="5"/>
  <c r="BG910" i="5"/>
  <c r="BM910" i="5"/>
  <c r="BL994" i="5"/>
  <c r="BG994" i="5"/>
  <c r="BM994" i="5"/>
  <c r="AZ150" i="5" a="1"/>
  <c r="AZ150" i="5" s="1"/>
  <c r="BL410" i="5"/>
  <c r="BM410" i="5"/>
  <c r="BG410" i="5"/>
  <c r="BL634" i="5"/>
  <c r="BG634" i="5"/>
  <c r="BM634" i="5"/>
  <c r="BL744" i="5"/>
  <c r="BG744" i="5"/>
  <c r="BM744" i="5"/>
  <c r="BL1097" i="5"/>
  <c r="BG1097" i="5"/>
  <c r="BM1097" i="5"/>
  <c r="BL44" i="5"/>
  <c r="BG44" i="5"/>
  <c r="BM44" i="5"/>
  <c r="AZ85" i="5" a="1"/>
  <c r="AZ85" i="5" s="1"/>
  <c r="AZ113" i="5" a="1"/>
  <c r="AZ113" i="5" s="1"/>
  <c r="AZ46" i="5" a="1"/>
  <c r="AZ46" i="5" s="1"/>
  <c r="AZ209" i="5" a="1"/>
  <c r="AZ209" i="5" s="1"/>
  <c r="AZ228" i="5" a="1"/>
  <c r="AZ228" i="5" s="1"/>
  <c r="AZ244" i="5" a="1"/>
  <c r="AZ244" i="5" s="1"/>
  <c r="AZ306" i="5" a="1"/>
  <c r="AZ306" i="5" s="1"/>
  <c r="AZ427" i="5" a="1"/>
  <c r="AZ427" i="5" s="1"/>
  <c r="AZ423" i="5" a="1"/>
  <c r="AZ423" i="5" s="1"/>
  <c r="AZ464" i="5" a="1"/>
  <c r="AZ464" i="5" s="1"/>
  <c r="AZ510" i="5" a="1"/>
  <c r="AZ510" i="5" s="1"/>
  <c r="AZ640" i="5" a="1"/>
  <c r="AZ640" i="5" s="1"/>
  <c r="AZ511" i="5" a="1"/>
  <c r="AZ511" i="5" s="1"/>
  <c r="AZ666" i="5" a="1"/>
  <c r="AZ666" i="5" s="1"/>
  <c r="AZ764" i="5" a="1"/>
  <c r="AZ764" i="5" s="1"/>
  <c r="AZ771" i="5" a="1"/>
  <c r="AZ771" i="5" s="1"/>
  <c r="AZ722" i="5" a="1"/>
  <c r="AZ722" i="5" s="1"/>
  <c r="AZ853" i="5" a="1"/>
  <c r="AZ853" i="5" s="1"/>
  <c r="AZ846" i="5" a="1"/>
  <c r="AZ846" i="5" s="1"/>
  <c r="AZ939" i="5" a="1"/>
  <c r="AZ939" i="5" s="1"/>
  <c r="AZ978" i="5" a="1"/>
  <c r="AZ978" i="5" s="1"/>
  <c r="AZ1070" i="5" a="1"/>
  <c r="AZ1070" i="5" s="1"/>
  <c r="AZ1055" i="5" a="1"/>
  <c r="AZ1055" i="5" s="1"/>
  <c r="AZ1131" i="5" a="1"/>
  <c r="AZ1131" i="5" s="1"/>
  <c r="AZ1181" i="5" a="1"/>
  <c r="AZ1181" i="5" s="1"/>
  <c r="BL413" i="5"/>
  <c r="BG413" i="5"/>
  <c r="BM413" i="5"/>
  <c r="BL374" i="5"/>
  <c r="BG374" i="5"/>
  <c r="BM374" i="5"/>
  <c r="BL117" i="5"/>
  <c r="BM117" i="5"/>
  <c r="BG117" i="5"/>
  <c r="BL901" i="5"/>
  <c r="BM901" i="5"/>
  <c r="BG901" i="5"/>
  <c r="BL1152" i="5"/>
  <c r="BG1152" i="5"/>
  <c r="BM1152" i="5"/>
  <c r="BL136" i="5"/>
  <c r="BG136" i="5"/>
  <c r="BM136" i="5"/>
  <c r="BL101" i="5"/>
  <c r="BM101" i="5"/>
  <c r="BG101" i="5"/>
  <c r="BL713" i="5"/>
  <c r="BG713" i="5"/>
  <c r="BM713" i="5"/>
  <c r="BL193" i="5"/>
  <c r="BG193" i="5"/>
  <c r="BM193" i="5"/>
  <c r="BL414" i="5"/>
  <c r="BG414" i="5"/>
  <c r="BM414" i="5"/>
  <c r="BL1161" i="5"/>
  <c r="BM1161" i="5"/>
  <c r="BG1161" i="5"/>
  <c r="BL281" i="5"/>
  <c r="BM281" i="5"/>
  <c r="BG281" i="5"/>
  <c r="BL286" i="5"/>
  <c r="BM286" i="5"/>
  <c r="BG286" i="5"/>
  <c r="BL579" i="5"/>
  <c r="BG579" i="5"/>
  <c r="BM579" i="5"/>
  <c r="BL690" i="5"/>
  <c r="BG690" i="5"/>
  <c r="BM690" i="5"/>
  <c r="BL249" i="5"/>
  <c r="BM249" i="5"/>
  <c r="BG249" i="5"/>
  <c r="BL1215" i="5"/>
  <c r="BM1215" i="5"/>
  <c r="BG1215" i="5"/>
  <c r="BL897" i="5"/>
  <c r="BG897" i="5"/>
  <c r="BM897" i="5"/>
  <c r="BL1018" i="5"/>
  <c r="BG1018" i="5"/>
  <c r="BM1018" i="5"/>
  <c r="BL450" i="5"/>
  <c r="BM450" i="5"/>
  <c r="BG450" i="5"/>
  <c r="AZ37" i="5" a="1"/>
  <c r="AZ37" i="5" s="1"/>
  <c r="AZ62" i="5" a="1"/>
  <c r="AZ62" i="5" s="1"/>
  <c r="AZ184" i="5" a="1"/>
  <c r="AZ184" i="5" s="1"/>
  <c r="AZ291" i="5" a="1"/>
  <c r="AZ291" i="5" s="1"/>
  <c r="AZ317" i="5" a="1"/>
  <c r="AZ317" i="5" s="1"/>
  <c r="AZ410" i="5" a="1"/>
  <c r="AZ410" i="5" s="1"/>
  <c r="AZ342" i="5" a="1"/>
  <c r="AZ342" i="5" s="1"/>
  <c r="AZ472" i="5" a="1"/>
  <c r="AZ472" i="5" s="1"/>
  <c r="AZ461" i="5" a="1"/>
  <c r="AZ461" i="5" s="1"/>
  <c r="AZ607" i="5" a="1"/>
  <c r="AZ607" i="5" s="1"/>
  <c r="AZ536" i="5" a="1"/>
  <c r="AZ536" i="5" s="1"/>
  <c r="AZ753" i="5" a="1"/>
  <c r="AZ753" i="5" s="1"/>
  <c r="AZ710" i="5" a="1"/>
  <c r="AZ710" i="5" s="1"/>
  <c r="AZ756" i="5" a="1"/>
  <c r="AZ756" i="5" s="1"/>
  <c r="AZ848" i="5" a="1"/>
  <c r="AZ848" i="5" s="1"/>
  <c r="AZ952" i="5" a="1"/>
  <c r="AZ952" i="5" s="1"/>
  <c r="AZ987" i="5" a="1"/>
  <c r="AZ987" i="5" s="1"/>
  <c r="AZ989" i="5" a="1"/>
  <c r="AZ989" i="5" s="1"/>
  <c r="AZ1133" i="5" a="1"/>
  <c r="AZ1133" i="5" s="1"/>
  <c r="AZ1135" i="5" a="1"/>
  <c r="AZ1135" i="5" s="1"/>
  <c r="AZ1190" i="5" a="1"/>
  <c r="AZ1190" i="5" s="1"/>
  <c r="AZ1192" i="5" a="1"/>
  <c r="AZ1192" i="5" s="1"/>
  <c r="AZ1221" i="5" a="1"/>
  <c r="AZ1221" i="5" s="1"/>
  <c r="AZ1240" i="5" a="1"/>
  <c r="AZ1240" i="5" s="1"/>
  <c r="BL1174" i="5"/>
  <c r="BG1174" i="5"/>
  <c r="BM1174" i="5"/>
  <c r="BL186" i="5"/>
  <c r="BM186" i="5"/>
  <c r="BG186" i="5"/>
  <c r="BL505" i="5"/>
  <c r="BM505" i="5"/>
  <c r="BG505" i="5"/>
  <c r="BL230" i="5"/>
  <c r="BM230" i="5"/>
  <c r="BG230" i="5"/>
  <c r="BL1079" i="5"/>
  <c r="BG1079" i="5"/>
  <c r="BM1079" i="5"/>
  <c r="BL194" i="5"/>
  <c r="BG194" i="5"/>
  <c r="BM194" i="5"/>
  <c r="BL151" i="5"/>
  <c r="BM151" i="5"/>
  <c r="BG151" i="5"/>
  <c r="BL913" i="5"/>
  <c r="BM913" i="5"/>
  <c r="BG913" i="5"/>
  <c r="BL807" i="5"/>
  <c r="BM807" i="5"/>
  <c r="BG807" i="5"/>
  <c r="BL874" i="5"/>
  <c r="BG874" i="5"/>
  <c r="BM874" i="5"/>
  <c r="BL197" i="5"/>
  <c r="BM197" i="5"/>
  <c r="BG197" i="5"/>
  <c r="BL1221" i="5"/>
  <c r="BG1221" i="5"/>
  <c r="BM1221" i="5"/>
  <c r="BL92" i="5"/>
  <c r="BM92" i="5"/>
  <c r="BG92" i="5"/>
  <c r="BL283" i="5"/>
  <c r="BG283" i="5"/>
  <c r="BM283" i="5"/>
  <c r="BL823" i="5"/>
  <c r="BG823" i="5"/>
  <c r="BM823" i="5"/>
  <c r="BL346" i="5"/>
  <c r="BM346" i="5"/>
  <c r="BG346" i="5"/>
  <c r="BL125" i="5"/>
  <c r="BM125" i="5"/>
  <c r="BG125" i="5"/>
  <c r="BL781" i="5"/>
  <c r="BM781" i="5"/>
  <c r="BG781" i="5"/>
  <c r="BL698" i="5"/>
  <c r="BG698" i="5"/>
  <c r="BM698" i="5"/>
  <c r="BL1087" i="5"/>
  <c r="BM1087" i="5"/>
  <c r="BG1087" i="5"/>
  <c r="BL1177" i="5"/>
  <c r="BM1177" i="5"/>
  <c r="BG1177" i="5"/>
  <c r="BL549" i="5"/>
  <c r="BM549" i="5"/>
  <c r="BG549" i="5"/>
  <c r="BL573" i="5"/>
  <c r="BM573" i="5"/>
  <c r="BG573" i="5"/>
  <c r="BL1230" i="5"/>
  <c r="BG1230" i="5"/>
  <c r="BM1230" i="5"/>
  <c r="BL1154" i="5"/>
  <c r="BG1154" i="5"/>
  <c r="BM1154" i="5"/>
  <c r="BL108" i="5"/>
  <c r="BM108" i="5"/>
  <c r="BG108" i="5"/>
  <c r="BL41" i="5"/>
  <c r="BM41" i="5"/>
  <c r="BG41" i="5"/>
  <c r="BL938" i="5"/>
  <c r="BG938" i="5"/>
  <c r="BM938" i="5"/>
  <c r="BL866" i="5"/>
  <c r="BG866" i="5"/>
  <c r="BM866" i="5"/>
  <c r="BL472" i="5"/>
  <c r="BG472" i="5"/>
  <c r="BM472" i="5"/>
  <c r="BL1145" i="5"/>
  <c r="BM1145" i="5"/>
  <c r="BG1145" i="5"/>
  <c r="BL841" i="5"/>
  <c r="BM841" i="5"/>
  <c r="BG841" i="5"/>
  <c r="BL935" i="5"/>
  <c r="BM935" i="5"/>
  <c r="BG935" i="5"/>
  <c r="BL412" i="5"/>
  <c r="BM412" i="5"/>
  <c r="BG412" i="5"/>
  <c r="BL74" i="5"/>
  <c r="BM74" i="5"/>
  <c r="BG74" i="5"/>
  <c r="BL1040" i="5"/>
  <c r="BM1040" i="5"/>
  <c r="BG1040" i="5"/>
  <c r="BL1031" i="5"/>
  <c r="BM1031" i="5"/>
  <c r="BG1031" i="5"/>
  <c r="BL896" i="5"/>
  <c r="BG896" i="5"/>
  <c r="BM896" i="5"/>
  <c r="BL301" i="5"/>
  <c r="BM301" i="5"/>
  <c r="BG301" i="5"/>
  <c r="BL521" i="5"/>
  <c r="BM521" i="5"/>
  <c r="BG521" i="5"/>
  <c r="BL1194" i="5"/>
  <c r="BG1194" i="5"/>
  <c r="BM1194" i="5"/>
  <c r="BL291" i="5"/>
  <c r="BM291" i="5"/>
  <c r="BG291" i="5"/>
  <c r="BL863" i="5"/>
  <c r="BM863" i="5"/>
  <c r="BG863" i="5"/>
  <c r="BL473" i="5"/>
  <c r="BM473" i="5"/>
  <c r="BG473" i="5"/>
  <c r="BL1019" i="5"/>
  <c r="BG1019" i="5"/>
  <c r="BM1019" i="5"/>
  <c r="BL982" i="5"/>
  <c r="BM982" i="5"/>
  <c r="BG982" i="5"/>
  <c r="BL973" i="5"/>
  <c r="BM973" i="5"/>
  <c r="BG973" i="5"/>
  <c r="BL655" i="5"/>
  <c r="BM655" i="5"/>
  <c r="BG655" i="5"/>
  <c r="BL9" i="5"/>
  <c r="BG9" i="5"/>
  <c r="BM9" i="5"/>
  <c r="BL1153" i="5"/>
  <c r="BG1153" i="5"/>
  <c r="BM1153" i="5"/>
  <c r="BL678" i="5"/>
  <c r="BM678" i="5"/>
  <c r="BG678" i="5"/>
  <c r="BL104" i="5"/>
  <c r="BG104" i="5"/>
  <c r="BM104" i="5"/>
  <c r="BL1126" i="5"/>
  <c r="BG1126" i="5"/>
  <c r="BM1126" i="5"/>
  <c r="BL1229" i="5"/>
  <c r="BM1229" i="5"/>
  <c r="BG1229" i="5"/>
  <c r="BL170" i="5"/>
  <c r="BG170" i="5"/>
  <c r="BM170" i="5"/>
  <c r="BL1166" i="5"/>
  <c r="BG1166" i="5"/>
  <c r="BM1166" i="5"/>
  <c r="BL1103" i="5"/>
  <c r="BG1103" i="5"/>
  <c r="BM1103" i="5"/>
  <c r="BL225" i="5"/>
  <c r="BG225" i="5"/>
  <c r="BM225" i="5"/>
  <c r="BL54" i="5"/>
  <c r="BG54" i="5"/>
  <c r="BM54" i="5"/>
  <c r="BL47" i="5"/>
  <c r="BM47" i="5"/>
  <c r="BG47" i="5"/>
  <c r="BL561" i="5"/>
  <c r="BM561" i="5"/>
  <c r="BG561" i="5"/>
  <c r="BL567" i="5"/>
  <c r="BG567" i="5"/>
  <c r="BM567" i="5"/>
  <c r="BL988" i="5"/>
  <c r="BG988" i="5"/>
  <c r="BM988" i="5"/>
  <c r="BL1175" i="5"/>
  <c r="BM1175" i="5"/>
  <c r="BG1175" i="5"/>
  <c r="BL171" i="5"/>
  <c r="BG171" i="5"/>
  <c r="BM171" i="5"/>
  <c r="BL669" i="5"/>
  <c r="BM669" i="5"/>
  <c r="BG669" i="5"/>
  <c r="BL490" i="5"/>
  <c r="BG490" i="5"/>
  <c r="BM490" i="5"/>
  <c r="BL788" i="5"/>
  <c r="BG788" i="5"/>
  <c r="BM788" i="5"/>
  <c r="BL837" i="5"/>
  <c r="BM837" i="5"/>
  <c r="BG837" i="5"/>
  <c r="BL444" i="5"/>
  <c r="BM444" i="5"/>
  <c r="BG444" i="5"/>
  <c r="BL201" i="5"/>
  <c r="BM201" i="5"/>
  <c r="BG201" i="5"/>
  <c r="BL584" i="5"/>
  <c r="BM584" i="5"/>
  <c r="BG584" i="5"/>
  <c r="BL609" i="5"/>
  <c r="BG609" i="5"/>
  <c r="BM609" i="5"/>
  <c r="BL456" i="5"/>
  <c r="BM456" i="5"/>
  <c r="BG456" i="5"/>
  <c r="BL1226" i="5"/>
  <c r="BG1226" i="5"/>
  <c r="BM1226" i="5"/>
  <c r="BL38" i="5"/>
  <c r="BG38" i="5"/>
  <c r="BM38" i="5"/>
  <c r="BL185" i="5"/>
  <c r="BM185" i="5"/>
  <c r="BG185" i="5"/>
  <c r="BL174" i="5"/>
  <c r="BM174" i="5"/>
  <c r="BG174" i="5"/>
  <c r="BL537" i="5"/>
  <c r="BG537" i="5"/>
  <c r="BM537" i="5"/>
  <c r="BL244" i="5"/>
  <c r="BG244" i="5"/>
  <c r="BM244" i="5"/>
  <c r="BL42" i="5"/>
  <c r="BG42" i="5"/>
  <c r="BM42" i="5"/>
  <c r="BL596" i="5"/>
  <c r="BG596" i="5"/>
  <c r="BM596" i="5"/>
  <c r="BL1217" i="5"/>
  <c r="BG1217" i="5"/>
  <c r="BM1217" i="5"/>
  <c r="BL451" i="5"/>
  <c r="BM451" i="5"/>
  <c r="BG451" i="5"/>
  <c r="BL607" i="5"/>
  <c r="BM607" i="5"/>
  <c r="BG607" i="5"/>
  <c r="BL1203" i="5"/>
  <c r="BM1203" i="5"/>
  <c r="BG1203" i="5"/>
  <c r="BL396" i="5"/>
  <c r="BG396" i="5"/>
  <c r="BM396" i="5"/>
  <c r="BL455" i="5"/>
  <c r="BM455" i="5"/>
  <c r="BG455" i="5"/>
  <c r="BL829" i="5"/>
  <c r="BG829" i="5"/>
  <c r="BM829" i="5"/>
  <c r="BL305" i="5"/>
  <c r="BG305" i="5"/>
  <c r="BM305" i="5"/>
  <c r="BL612" i="5"/>
  <c r="BG612" i="5"/>
  <c r="BM612" i="5"/>
  <c r="BL497" i="5"/>
  <c r="BG497" i="5"/>
  <c r="BM497" i="5"/>
  <c r="BL242" i="5"/>
  <c r="BG242" i="5"/>
  <c r="BM242" i="5"/>
  <c r="BL81" i="5"/>
  <c r="BM81" i="5"/>
  <c r="BG81" i="5"/>
  <c r="BL639" i="5"/>
  <c r="BM639" i="5"/>
  <c r="BG639" i="5"/>
  <c r="BL148" i="5"/>
  <c r="BM148" i="5"/>
  <c r="BG148" i="5"/>
  <c r="BL1011" i="5"/>
  <c r="BM1011" i="5"/>
  <c r="BG1011" i="5"/>
  <c r="BL280" i="5"/>
  <c r="BG280" i="5"/>
  <c r="BM280" i="5"/>
  <c r="BL1039" i="5"/>
  <c r="BG1039" i="5"/>
  <c r="BM1039" i="5"/>
  <c r="BL648" i="5"/>
  <c r="BG648" i="5"/>
  <c r="BM648" i="5"/>
  <c r="BL84" i="5"/>
  <c r="BG84" i="5"/>
  <c r="BM84" i="5"/>
  <c r="AZ5" i="5" a="1"/>
  <c r="AZ5" i="5" s="1"/>
  <c r="AZ68" i="5" a="1"/>
  <c r="AZ68" i="5" s="1"/>
  <c r="AZ40" i="5" a="1"/>
  <c r="AZ40" i="5" s="1"/>
  <c r="AZ28" i="5" a="1"/>
  <c r="AZ28" i="5" s="1"/>
  <c r="AZ179" i="5" a="1"/>
  <c r="AZ179" i="5" s="1"/>
  <c r="AZ161" i="5" a="1"/>
  <c r="AZ161" i="5" s="1"/>
  <c r="AZ83" i="5" a="1"/>
  <c r="AZ83" i="5" s="1"/>
  <c r="AZ60" i="5" a="1"/>
  <c r="AZ60" i="5" s="1"/>
  <c r="AZ84" i="5" a="1"/>
  <c r="AZ84" i="5" s="1"/>
  <c r="AZ301" i="5" a="1"/>
  <c r="AZ301" i="5" s="1"/>
  <c r="AZ149" i="5" a="1"/>
  <c r="AZ149" i="5" s="1"/>
  <c r="AZ273" i="5" a="1"/>
  <c r="AZ273" i="5" s="1"/>
  <c r="AZ216" i="5" a="1"/>
  <c r="AZ216" i="5" s="1"/>
  <c r="AZ197" i="5" a="1"/>
  <c r="AZ197" i="5" s="1"/>
  <c r="AZ233" i="5" a="1"/>
  <c r="AZ233" i="5" s="1"/>
  <c r="AZ217" i="5" a="1"/>
  <c r="AZ217" i="5" s="1"/>
  <c r="AZ304" i="5" a="1"/>
  <c r="AZ304" i="5" s="1"/>
  <c r="AZ357" i="5" a="1"/>
  <c r="AZ357" i="5" s="1"/>
  <c r="AZ323" i="5" a="1"/>
  <c r="AZ323" i="5" s="1"/>
  <c r="AZ334" i="5" a="1"/>
  <c r="AZ334" i="5" s="1"/>
  <c r="AZ278" i="5" a="1"/>
  <c r="AZ278" i="5" s="1"/>
  <c r="AZ280" i="5" a="1"/>
  <c r="AZ280" i="5" s="1"/>
  <c r="AZ384" i="5" a="1"/>
  <c r="AZ384" i="5" s="1"/>
  <c r="AZ331" i="5" a="1"/>
  <c r="AZ331" i="5" s="1"/>
  <c r="AZ359" i="5" a="1"/>
  <c r="AZ359" i="5" s="1"/>
  <c r="AZ337" i="5" a="1"/>
  <c r="AZ337" i="5" s="1"/>
  <c r="AZ462" i="5" a="1"/>
  <c r="AZ462" i="5" s="1"/>
  <c r="AZ383" i="5" a="1"/>
  <c r="AZ383" i="5" s="1"/>
  <c r="AZ522" i="5" a="1"/>
  <c r="AZ522" i="5" s="1"/>
  <c r="AZ480" i="5" a="1"/>
  <c r="AZ480" i="5" s="1"/>
  <c r="AZ475" i="5" a="1"/>
  <c r="AZ475" i="5" s="1"/>
  <c r="AZ526" i="5" a="1"/>
  <c r="AZ526" i="5" s="1"/>
  <c r="AZ486" i="5" a="1"/>
  <c r="AZ486" i="5" s="1"/>
  <c r="AZ451" i="5" a="1"/>
  <c r="AZ451" i="5" s="1"/>
  <c r="AZ563" i="5" a="1"/>
  <c r="AZ563" i="5" s="1"/>
  <c r="AZ489" i="5" a="1"/>
  <c r="AZ489" i="5" s="1"/>
  <c r="AZ507" i="5" a="1"/>
  <c r="AZ507" i="5" s="1"/>
  <c r="AZ535" i="5" a="1"/>
  <c r="AZ535" i="5" s="1"/>
  <c r="AZ650" i="5" a="1"/>
  <c r="AZ650" i="5" s="1"/>
  <c r="AZ657" i="5" a="1"/>
  <c r="AZ657" i="5" s="1"/>
  <c r="AZ568" i="5" a="1"/>
  <c r="AZ568" i="5" s="1"/>
  <c r="AZ759" i="5" a="1"/>
  <c r="AZ759" i="5" s="1"/>
  <c r="AZ685" i="5" a="1"/>
  <c r="AZ685" i="5" s="1"/>
  <c r="AZ703" i="5" a="1"/>
  <c r="AZ703" i="5" s="1"/>
  <c r="AZ804" i="5" a="1"/>
  <c r="AZ804" i="5" s="1"/>
  <c r="AZ741" i="5" a="1"/>
  <c r="AZ741" i="5" s="1"/>
  <c r="AZ770" i="5" a="1"/>
  <c r="AZ770" i="5" s="1"/>
  <c r="AZ747" i="5" a="1"/>
  <c r="AZ747" i="5" s="1"/>
  <c r="AZ831" i="5" a="1"/>
  <c r="AZ831" i="5" s="1"/>
  <c r="AZ728" i="5" a="1"/>
  <c r="AZ728" i="5" s="1"/>
  <c r="AZ760" i="5" a="1"/>
  <c r="AZ760" i="5" s="1"/>
  <c r="AZ803" i="5" a="1"/>
  <c r="AZ803" i="5" s="1"/>
  <c r="AZ783" i="5" a="1"/>
  <c r="AZ783" i="5" s="1"/>
  <c r="AZ839" i="5" a="1"/>
  <c r="AZ839" i="5" s="1"/>
  <c r="AZ880" i="5" a="1"/>
  <c r="AZ880" i="5" s="1"/>
  <c r="AZ852" i="5" a="1"/>
  <c r="AZ852" i="5" s="1"/>
  <c r="AZ901" i="5" a="1"/>
  <c r="AZ901" i="5" s="1"/>
  <c r="AZ955" i="5" a="1"/>
  <c r="AZ955" i="5" s="1"/>
  <c r="AZ915" i="5" a="1"/>
  <c r="AZ915" i="5" s="1"/>
  <c r="AZ944" i="5" a="1"/>
  <c r="AZ944" i="5" s="1"/>
  <c r="AZ929" i="5" a="1"/>
  <c r="AZ929" i="5" s="1"/>
  <c r="AZ965" i="5" a="1"/>
  <c r="AZ965" i="5" s="1"/>
  <c r="AZ999" i="5" a="1"/>
  <c r="AZ999" i="5" s="1"/>
  <c r="AZ1051" i="5" a="1"/>
  <c r="AZ1051" i="5" s="1"/>
  <c r="AZ1033" i="5" a="1"/>
  <c r="AZ1033" i="5" s="1"/>
  <c r="AZ1013" i="5" a="1"/>
  <c r="AZ1013" i="5" s="1"/>
  <c r="AZ1078" i="5" a="1"/>
  <c r="AZ1078" i="5" s="1"/>
  <c r="AZ1047" i="5" a="1"/>
  <c r="AZ1047" i="5" s="1"/>
  <c r="AZ1089" i="5" a="1"/>
  <c r="AZ1089" i="5" s="1"/>
  <c r="AZ1082" i="5" a="1"/>
  <c r="AZ1082" i="5" s="1"/>
  <c r="AZ1158" i="5" a="1"/>
  <c r="AZ1158" i="5" s="1"/>
  <c r="AZ1122" i="5" a="1"/>
  <c r="AZ1122" i="5" s="1"/>
  <c r="AZ1206" i="5" a="1"/>
  <c r="AZ1206" i="5" s="1"/>
  <c r="AZ1179" i="5" a="1"/>
  <c r="AZ1179" i="5" s="1"/>
  <c r="AZ1220" i="5" a="1"/>
  <c r="AZ1220" i="5" s="1"/>
  <c r="AZ1232" i="5" a="1"/>
  <c r="AZ1232" i="5" s="1"/>
  <c r="AZ1231" i="5" a="1"/>
  <c r="AZ1231" i="5" s="1"/>
  <c r="BL831" i="5"/>
  <c r="BM831" i="5"/>
  <c r="BG831" i="5"/>
  <c r="BL955" i="5"/>
  <c r="BM955" i="5"/>
  <c r="BG955" i="5"/>
  <c r="BL87" i="5"/>
  <c r="BG87" i="5"/>
  <c r="BM87" i="5"/>
  <c r="BL468" i="5"/>
  <c r="BM468" i="5"/>
  <c r="BG468" i="5"/>
  <c r="BL22" i="5"/>
  <c r="BG22" i="5"/>
  <c r="BM22" i="5"/>
  <c r="BL316" i="5"/>
  <c r="BM316" i="5"/>
  <c r="BG316" i="5"/>
  <c r="BL20" i="5"/>
  <c r="BG20" i="5"/>
  <c r="BM20" i="5"/>
  <c r="BL759" i="5"/>
  <c r="BM759" i="5"/>
  <c r="BG759" i="5"/>
  <c r="BL219" i="5"/>
  <c r="BG219" i="5"/>
  <c r="BM219" i="5"/>
  <c r="BL960" i="5"/>
  <c r="BG960" i="5"/>
  <c r="BM960" i="5"/>
  <c r="BL1219" i="5"/>
  <c r="BG1219" i="5"/>
  <c r="BM1219" i="5"/>
  <c r="BL528" i="5"/>
  <c r="BM528" i="5"/>
  <c r="BG528" i="5"/>
  <c r="BL717" i="5"/>
  <c r="BM717" i="5"/>
  <c r="BG717" i="5"/>
  <c r="BL772" i="5"/>
  <c r="BM772" i="5"/>
  <c r="BG772" i="5"/>
  <c r="BL545" i="5"/>
  <c r="BM545" i="5"/>
  <c r="BG545" i="5"/>
  <c r="BL1137" i="5"/>
  <c r="BG1137" i="5"/>
  <c r="BM1137" i="5"/>
  <c r="BL965" i="5"/>
  <c r="BG965" i="5"/>
  <c r="BM965" i="5"/>
  <c r="AZ14" i="5" a="1"/>
  <c r="AZ14" i="5" s="1"/>
  <c r="AZ177" i="5" a="1"/>
  <c r="AZ177" i="5" s="1"/>
  <c r="AZ194" i="5" a="1"/>
  <c r="AZ194" i="5" s="1"/>
  <c r="AZ231" i="5" a="1"/>
  <c r="AZ231" i="5" s="1"/>
  <c r="AZ318" i="5" a="1"/>
  <c r="AZ318" i="5" s="1"/>
  <c r="AZ400" i="5" a="1"/>
  <c r="AZ400" i="5" s="1"/>
  <c r="AZ479" i="5" a="1"/>
  <c r="AZ479" i="5" s="1"/>
  <c r="AZ587" i="5" a="1"/>
  <c r="AZ587" i="5" s="1"/>
  <c r="AZ614" i="5" a="1"/>
  <c r="AZ614" i="5" s="1"/>
  <c r="AZ789" i="5" a="1"/>
  <c r="AZ789" i="5" s="1"/>
  <c r="AZ777" i="5" a="1"/>
  <c r="AZ777" i="5" s="1"/>
  <c r="AZ881" i="5" a="1"/>
  <c r="AZ881" i="5" s="1"/>
  <c r="AZ917" i="5" a="1"/>
  <c r="AZ917" i="5" s="1"/>
  <c r="AZ1016" i="5" a="1"/>
  <c r="AZ1016" i="5" s="1"/>
  <c r="AZ1072" i="5" a="1"/>
  <c r="AZ1072" i="5" s="1"/>
  <c r="AZ1128" i="5" a="1"/>
  <c r="AZ1128" i="5" s="1"/>
  <c r="AZ1175" i="5" a="1"/>
  <c r="AZ1175" i="5" s="1"/>
  <c r="BL465" i="5"/>
  <c r="BG465" i="5"/>
  <c r="BM465" i="5"/>
  <c r="BL840" i="5"/>
  <c r="BG840" i="5"/>
  <c r="BM840" i="5"/>
  <c r="BL35" i="5"/>
  <c r="BG35" i="5"/>
  <c r="BM35" i="5"/>
  <c r="BL1168" i="5"/>
  <c r="BG1168" i="5"/>
  <c r="BM1168" i="5"/>
  <c r="BL846" i="5"/>
  <c r="BM846" i="5"/>
  <c r="BG846" i="5"/>
  <c r="AZ63" i="5" a="1"/>
  <c r="AZ63" i="5" s="1"/>
  <c r="BL686" i="5"/>
  <c r="BG686" i="5"/>
  <c r="BM686" i="5"/>
  <c r="BL504" i="5"/>
  <c r="BM504" i="5"/>
  <c r="BG504" i="5"/>
  <c r="BL649" i="5"/>
  <c r="BG649" i="5"/>
  <c r="BM649" i="5"/>
  <c r="BL215" i="5"/>
  <c r="BG215" i="5"/>
  <c r="BM215" i="5"/>
  <c r="BL793" i="5"/>
  <c r="BM793" i="5"/>
  <c r="BG793" i="5"/>
  <c r="BL181" i="5"/>
  <c r="BM181" i="5"/>
  <c r="BG181" i="5"/>
  <c r="BL274" i="5"/>
  <c r="BM274" i="5"/>
  <c r="BG274" i="5"/>
  <c r="BL857" i="5"/>
  <c r="BM857" i="5"/>
  <c r="BG857" i="5"/>
  <c r="BL417" i="5"/>
  <c r="BM417" i="5"/>
  <c r="BG417" i="5"/>
  <c r="BL271" i="5"/>
  <c r="BM271" i="5"/>
  <c r="BG271" i="5"/>
  <c r="BL209" i="5"/>
  <c r="BM209" i="5"/>
  <c r="BG209" i="5"/>
  <c r="BL246" i="5"/>
  <c r="BG246" i="5"/>
  <c r="BM246" i="5"/>
  <c r="BL203" i="5"/>
  <c r="BG203" i="5"/>
  <c r="BM203" i="5"/>
  <c r="BL914" i="5"/>
  <c r="BM914" i="5"/>
  <c r="BG914" i="5"/>
  <c r="BL616" i="5"/>
  <c r="BM616" i="5"/>
  <c r="BG616" i="5"/>
  <c r="BL431" i="5"/>
  <c r="BM431" i="5"/>
  <c r="BG431" i="5"/>
  <c r="BL36" i="5"/>
  <c r="BM36" i="5"/>
  <c r="BG36" i="5"/>
  <c r="BL1109" i="5"/>
  <c r="BM1109" i="5"/>
  <c r="BG1109" i="5"/>
  <c r="BL844" i="5"/>
  <c r="BM844" i="5"/>
  <c r="BG844" i="5"/>
  <c r="BL134" i="5"/>
  <c r="BG134" i="5"/>
  <c r="BM134" i="5"/>
  <c r="BL10" i="5"/>
  <c r="BG10" i="5"/>
  <c r="BM10" i="5"/>
  <c r="BL1208" i="5"/>
  <c r="BM1208" i="5"/>
  <c r="BG1208" i="5"/>
  <c r="BL102" i="5"/>
  <c r="BG102" i="5"/>
  <c r="BM102" i="5"/>
  <c r="BL436" i="5"/>
  <c r="BG436" i="5"/>
  <c r="BM436" i="5"/>
  <c r="BL103" i="5"/>
  <c r="BM103" i="5"/>
  <c r="BG103" i="5"/>
  <c r="BL886" i="5"/>
  <c r="BG886" i="5"/>
  <c r="BM886" i="5"/>
  <c r="BL279" i="5"/>
  <c r="BM279" i="5"/>
  <c r="BG279" i="5"/>
  <c r="BL28" i="5"/>
  <c r="BG28" i="5"/>
  <c r="BM28" i="5"/>
  <c r="BL730" i="5"/>
  <c r="BG730" i="5"/>
  <c r="BM730" i="5"/>
  <c r="BL476" i="5"/>
  <c r="BM476" i="5"/>
  <c r="BG476" i="5"/>
  <c r="BL848" i="5"/>
  <c r="BM848" i="5"/>
  <c r="BG848" i="5"/>
  <c r="BL366" i="5"/>
  <c r="BG366" i="5"/>
  <c r="BM366" i="5"/>
  <c r="BL654" i="5"/>
  <c r="BG654" i="5"/>
  <c r="BM654" i="5"/>
  <c r="BL951" i="5"/>
  <c r="BG951" i="5"/>
  <c r="BM951" i="5"/>
  <c r="BL765" i="5"/>
  <c r="BM765" i="5"/>
  <c r="BG765" i="5"/>
  <c r="BL287" i="5"/>
  <c r="BM287" i="5"/>
  <c r="BG287" i="5"/>
  <c r="BL388" i="5"/>
  <c r="BG388" i="5"/>
  <c r="BM388" i="5"/>
  <c r="BL454" i="5"/>
  <c r="BG454" i="5"/>
  <c r="BM454" i="5"/>
  <c r="BL183" i="5"/>
  <c r="BM183" i="5"/>
  <c r="BG183" i="5"/>
  <c r="BL370" i="5"/>
  <c r="BM370" i="5"/>
  <c r="BG370" i="5"/>
  <c r="BL1151" i="5"/>
  <c r="BG1151" i="5"/>
  <c r="BM1151" i="5"/>
  <c r="BL605" i="5"/>
  <c r="BG605" i="5"/>
  <c r="BM605" i="5"/>
  <c r="BL296" i="5"/>
  <c r="BM296" i="5"/>
  <c r="BG296" i="5"/>
  <c r="BL758" i="5"/>
  <c r="BM758" i="5"/>
  <c r="BG758" i="5"/>
  <c r="BL248" i="5"/>
  <c r="BG248" i="5"/>
  <c r="BM248" i="5"/>
  <c r="BL1015" i="5"/>
  <c r="BG1015" i="5"/>
  <c r="BM1015" i="5"/>
  <c r="BL663" i="5"/>
  <c r="BG663" i="5"/>
  <c r="BM663" i="5"/>
  <c r="BL586" i="5"/>
  <c r="BM586" i="5"/>
  <c r="BG586" i="5"/>
  <c r="BL1155" i="5"/>
  <c r="BM1155" i="5"/>
  <c r="BG1155" i="5"/>
  <c r="BL702" i="5"/>
  <c r="BG702" i="5"/>
  <c r="BM702" i="5"/>
  <c r="BL474" i="5"/>
  <c r="BM474" i="5"/>
  <c r="BG474" i="5"/>
  <c r="BL268" i="5"/>
  <c r="BG268" i="5"/>
  <c r="BM268" i="5"/>
  <c r="AZ6" i="5" a="1"/>
  <c r="AZ6" i="5" s="1"/>
  <c r="AZ170" i="5" a="1"/>
  <c r="AZ170" i="5" s="1"/>
  <c r="AZ43" i="5" a="1"/>
  <c r="AZ43" i="5" s="1"/>
  <c r="AZ75" i="5" a="1"/>
  <c r="AZ75" i="5" s="1"/>
  <c r="AZ12" i="5" a="1"/>
  <c r="AZ12" i="5" s="1"/>
  <c r="AZ196" i="5" a="1"/>
  <c r="AZ196" i="5" s="1"/>
  <c r="AZ90" i="5" a="1"/>
  <c r="AZ90" i="5" s="1"/>
  <c r="AZ69" i="5" a="1"/>
  <c r="AZ69" i="5" s="1"/>
  <c r="AZ91" i="5" a="1"/>
  <c r="AZ91" i="5" s="1"/>
  <c r="AZ81" i="5" a="1"/>
  <c r="AZ81" i="5" s="1"/>
  <c r="AZ168" i="5" a="1"/>
  <c r="AZ168" i="5" s="1"/>
  <c r="AZ282" i="5" a="1"/>
  <c r="AZ282" i="5" s="1"/>
  <c r="AZ227" i="5" a="1"/>
  <c r="AZ227" i="5" s="1"/>
  <c r="AZ214" i="5" a="1"/>
  <c r="AZ214" i="5" s="1"/>
  <c r="AZ236" i="5" a="1"/>
  <c r="AZ236" i="5" s="1"/>
  <c r="AZ240" i="5" a="1"/>
  <c r="AZ240" i="5" s="1"/>
  <c r="AZ64" i="5" a="1"/>
  <c r="AZ64" i="5" s="1"/>
  <c r="AZ339" i="5" a="1"/>
  <c r="AZ339" i="5" s="1"/>
  <c r="AZ325" i="5" a="1"/>
  <c r="AZ325" i="5" s="1"/>
  <c r="AZ356" i="5" a="1"/>
  <c r="AZ356" i="5" s="1"/>
  <c r="AZ299" i="5" a="1"/>
  <c r="AZ299" i="5" s="1"/>
  <c r="AZ303" i="5" a="1"/>
  <c r="AZ303" i="5" s="1"/>
  <c r="AZ393" i="5" a="1"/>
  <c r="AZ393" i="5" s="1"/>
  <c r="AZ348" i="5" a="1"/>
  <c r="AZ348" i="5" s="1"/>
  <c r="AZ376" i="5" a="1"/>
  <c r="AZ376" i="5" s="1"/>
  <c r="AZ388" i="5" a="1"/>
  <c r="AZ388" i="5" s="1"/>
  <c r="AZ458" i="5" a="1"/>
  <c r="AZ458" i="5" s="1"/>
  <c r="AZ399" i="5" a="1"/>
  <c r="AZ399" i="5" s="1"/>
  <c r="AZ542" i="5" a="1"/>
  <c r="AZ542" i="5" s="1"/>
  <c r="AZ532" i="5" a="1"/>
  <c r="AZ532" i="5" s="1"/>
  <c r="AZ502" i="5" a="1"/>
  <c r="AZ502" i="5" s="1"/>
  <c r="AZ528" i="5" a="1"/>
  <c r="AZ528" i="5" s="1"/>
  <c r="AZ497" i="5" a="1"/>
  <c r="AZ497" i="5" s="1"/>
  <c r="AZ467" i="5" a="1"/>
  <c r="AZ467" i="5" s="1"/>
  <c r="AZ571" i="5" a="1"/>
  <c r="AZ571" i="5" s="1"/>
  <c r="AZ505" i="5" a="1"/>
  <c r="AZ505" i="5" s="1"/>
  <c r="AZ523" i="5" a="1"/>
  <c r="AZ523" i="5" s="1"/>
  <c r="AZ550" i="5" a="1"/>
  <c r="AZ550" i="5" s="1"/>
  <c r="AZ697" i="5" a="1"/>
  <c r="AZ697" i="5" s="1"/>
  <c r="AZ661" i="5" a="1"/>
  <c r="AZ661" i="5" s="1"/>
  <c r="AZ584" i="5" a="1"/>
  <c r="AZ584" i="5" s="1"/>
  <c r="AZ672" i="5" a="1"/>
  <c r="AZ672" i="5" s="1"/>
  <c r="AZ687" i="5" a="1"/>
  <c r="AZ687" i="5" s="1"/>
  <c r="AZ709" i="5" a="1"/>
  <c r="AZ709" i="5" s="1"/>
  <c r="AZ808" i="5" a="1"/>
  <c r="AZ808" i="5" s="1"/>
  <c r="AZ768" i="5" a="1"/>
  <c r="AZ768" i="5" s="1"/>
  <c r="AZ785" i="5" a="1"/>
  <c r="AZ785" i="5" s="1"/>
  <c r="AZ778" i="5" a="1"/>
  <c r="AZ778" i="5" s="1"/>
  <c r="AZ843" i="5" a="1"/>
  <c r="AZ843" i="5" s="1"/>
  <c r="AZ730" i="5" a="1"/>
  <c r="AZ730" i="5" s="1"/>
  <c r="AZ784" i="5" a="1"/>
  <c r="AZ784" i="5" s="1"/>
  <c r="AZ885" i="5" a="1"/>
  <c r="AZ885" i="5" s="1"/>
  <c r="AZ788" i="5" a="1"/>
  <c r="AZ788" i="5" s="1"/>
  <c r="AZ844" i="5" a="1"/>
  <c r="AZ844" i="5" s="1"/>
  <c r="AZ892" i="5" a="1"/>
  <c r="AZ892" i="5" s="1"/>
  <c r="AZ937" i="5" a="1"/>
  <c r="AZ937" i="5" s="1"/>
  <c r="AZ902" i="5" a="1"/>
  <c r="AZ902" i="5" s="1"/>
  <c r="AZ990" i="5" a="1"/>
  <c r="AZ990" i="5" s="1"/>
  <c r="AZ920" i="5" a="1"/>
  <c r="AZ920" i="5" s="1"/>
  <c r="AZ957" i="5" a="1"/>
  <c r="AZ957" i="5" s="1"/>
  <c r="AZ945" i="5" a="1"/>
  <c r="AZ945" i="5" s="1"/>
  <c r="AZ970" i="5" a="1"/>
  <c r="AZ970" i="5" s="1"/>
  <c r="AZ983" i="5" a="1"/>
  <c r="AZ983" i="5" s="1"/>
  <c r="AZ995" i="5" a="1"/>
  <c r="AZ995" i="5" s="1"/>
  <c r="AZ1041" i="5" a="1"/>
  <c r="AZ1041" i="5" s="1"/>
  <c r="AZ1030" i="5" a="1"/>
  <c r="AZ1030" i="5" s="1"/>
  <c r="AZ1092" i="5" a="1"/>
  <c r="AZ1092" i="5" s="1"/>
  <c r="AZ1073" i="5" a="1"/>
  <c r="AZ1073" i="5" s="1"/>
  <c r="AZ1053" i="5" a="1"/>
  <c r="AZ1053" i="5" s="1"/>
  <c r="AZ1087" i="5" a="1"/>
  <c r="AZ1087" i="5" s="1"/>
  <c r="AZ1138" i="5" a="1"/>
  <c r="AZ1138" i="5" s="1"/>
  <c r="AZ1125" i="5" a="1"/>
  <c r="AZ1125" i="5" s="1"/>
  <c r="AZ1174" i="5" a="1"/>
  <c r="AZ1174" i="5" s="1"/>
  <c r="AZ1209" i="5" a="1"/>
  <c r="AZ1209" i="5" s="1"/>
  <c r="AZ1177" i="5" a="1"/>
  <c r="AZ1177" i="5" s="1"/>
  <c r="AZ1199" i="5" a="1"/>
  <c r="AZ1199" i="5" s="1"/>
  <c r="AZ1241" i="5" a="1"/>
  <c r="AZ1241" i="5" s="1"/>
  <c r="BL282" i="5"/>
  <c r="BG282" i="5"/>
  <c r="BM282" i="5"/>
  <c r="BL385" i="5"/>
  <c r="BG385" i="5"/>
  <c r="BM385" i="5"/>
  <c r="BL771" i="5"/>
  <c r="BM771" i="5"/>
  <c r="BG771" i="5"/>
  <c r="BL1205" i="5"/>
  <c r="BG1205" i="5"/>
  <c r="BM1205" i="5"/>
  <c r="BL477" i="5"/>
  <c r="BM477" i="5"/>
  <c r="BG477" i="5"/>
  <c r="BL934" i="5"/>
  <c r="BG934" i="5"/>
  <c r="BM934" i="5"/>
  <c r="BL564" i="5"/>
  <c r="BM564" i="5"/>
  <c r="BG564" i="5"/>
  <c r="BL776" i="5"/>
  <c r="BG776" i="5"/>
  <c r="BM776" i="5"/>
  <c r="BL1078" i="5"/>
  <c r="BM1078" i="5"/>
  <c r="BG1078" i="5"/>
  <c r="BL680" i="5"/>
  <c r="BG680" i="5"/>
  <c r="BM680" i="5"/>
  <c r="BL543" i="5"/>
  <c r="BG543" i="5"/>
  <c r="BM543" i="5"/>
  <c r="BL1026" i="5"/>
  <c r="BM1026" i="5"/>
  <c r="BG1026" i="5"/>
  <c r="BL733" i="5"/>
  <c r="BM733" i="5"/>
  <c r="BG733" i="5"/>
  <c r="BL695" i="5"/>
  <c r="BG695" i="5"/>
  <c r="BM695" i="5"/>
  <c r="BL69" i="5"/>
  <c r="BG69" i="5"/>
  <c r="BM69" i="5"/>
  <c r="BL478" i="5"/>
  <c r="BG478" i="5"/>
  <c r="BM478" i="5"/>
  <c r="BL947" i="5"/>
  <c r="BM947" i="5"/>
  <c r="BG947" i="5"/>
  <c r="BL931" i="5"/>
  <c r="BM931" i="5"/>
  <c r="BG931" i="5"/>
  <c r="BL462" i="5"/>
  <c r="BM462" i="5"/>
  <c r="BG462" i="5"/>
  <c r="BL527" i="5"/>
  <c r="BM527" i="5"/>
  <c r="BG527" i="5"/>
  <c r="BL1122" i="5"/>
  <c r="BG1122" i="5"/>
  <c r="BM1122" i="5"/>
  <c r="BL457" i="5"/>
  <c r="BM457" i="5"/>
  <c r="BG457" i="5"/>
  <c r="BL774" i="5"/>
  <c r="BG774" i="5"/>
  <c r="BM774" i="5"/>
  <c r="BL924" i="5"/>
  <c r="BG924" i="5"/>
  <c r="BM924" i="5"/>
  <c r="BL534" i="5"/>
  <c r="BM534" i="5"/>
  <c r="BG534" i="5"/>
  <c r="BL769" i="5"/>
  <c r="BM769" i="5"/>
  <c r="BG769" i="5"/>
  <c r="BL1182" i="5"/>
  <c r="BG1182" i="5"/>
  <c r="BM1182" i="5"/>
  <c r="BL1008" i="5"/>
  <c r="BG1008" i="5"/>
  <c r="BM1008" i="5"/>
  <c r="BL664" i="5"/>
  <c r="BM664" i="5"/>
  <c r="BG664" i="5"/>
  <c r="BL520" i="5"/>
  <c r="BM520" i="5"/>
  <c r="BG520" i="5"/>
  <c r="BL884" i="5"/>
  <c r="BG884" i="5"/>
  <c r="BM884" i="5"/>
  <c r="BL277" i="5"/>
  <c r="BM277" i="5"/>
  <c r="BG277" i="5"/>
  <c r="BL372" i="5"/>
  <c r="BM372" i="5"/>
  <c r="BG372" i="5"/>
  <c r="BL684" i="5"/>
  <c r="BG684" i="5"/>
  <c r="BM684" i="5"/>
  <c r="BL842" i="5"/>
  <c r="BG842" i="5"/>
  <c r="BM842" i="5"/>
  <c r="BL100" i="5"/>
  <c r="BM100" i="5"/>
  <c r="BG100" i="5"/>
  <c r="BL889" i="5"/>
  <c r="BG889" i="5"/>
  <c r="BM889" i="5"/>
  <c r="BL208" i="5"/>
  <c r="BM208" i="5"/>
  <c r="BG208" i="5"/>
  <c r="AZ17" i="5" a="1"/>
  <c r="AZ17" i="5" s="1"/>
  <c r="AZ39" i="5" a="1"/>
  <c r="AZ39" i="5" s="1"/>
  <c r="AZ45" i="5" a="1"/>
  <c r="AZ45" i="5" s="1"/>
  <c r="AZ70" i="5" a="1"/>
  <c r="AZ70" i="5" s="1"/>
  <c r="AZ29" i="5" a="1"/>
  <c r="AZ29" i="5" s="1"/>
  <c r="AZ163" i="5" a="1"/>
  <c r="AZ163" i="5" s="1"/>
  <c r="AZ94" i="5" a="1"/>
  <c r="AZ94" i="5" s="1"/>
  <c r="AZ110" i="5" a="1"/>
  <c r="AZ110" i="5" s="1"/>
  <c r="AZ95" i="5" a="1"/>
  <c r="AZ95" i="5" s="1"/>
  <c r="AZ252" i="5" a="1"/>
  <c r="AZ252" i="5" s="1"/>
  <c r="AZ186" i="5" a="1"/>
  <c r="AZ186" i="5" s="1"/>
  <c r="AZ256" i="5" a="1"/>
  <c r="AZ256" i="5" s="1"/>
  <c r="AZ260" i="5" a="1"/>
  <c r="AZ260" i="5" s="1"/>
  <c r="AZ269" i="5" a="1"/>
  <c r="AZ269" i="5" s="1"/>
  <c r="AZ247" i="5" a="1"/>
  <c r="AZ247" i="5" s="1"/>
  <c r="AZ80" i="5" a="1"/>
  <c r="AZ80" i="5" s="1"/>
  <c r="AZ345" i="5" a="1"/>
  <c r="AZ345" i="5" s="1"/>
  <c r="AZ326" i="5" a="1"/>
  <c r="AZ326" i="5" s="1"/>
  <c r="AZ368" i="5" a="1"/>
  <c r="AZ368" i="5" s="1"/>
  <c r="AZ175" i="5" a="1"/>
  <c r="AZ175" i="5" s="1"/>
  <c r="AZ361" i="5" a="1"/>
  <c r="AZ361" i="5" s="1"/>
  <c r="AZ313" i="5" a="1"/>
  <c r="AZ313" i="5" s="1"/>
  <c r="AZ365" i="5" a="1"/>
  <c r="AZ365" i="5" s="1"/>
  <c r="AZ398" i="5" a="1"/>
  <c r="AZ398" i="5" s="1"/>
  <c r="AZ444" i="5" a="1"/>
  <c r="AZ444" i="5" s="1"/>
  <c r="AZ471" i="5" a="1"/>
  <c r="AZ471" i="5" s="1"/>
  <c r="AZ404" i="5" a="1"/>
  <c r="AZ404" i="5" s="1"/>
  <c r="AZ560" i="5" a="1"/>
  <c r="AZ560" i="5" s="1"/>
  <c r="AZ381" i="5" a="1"/>
  <c r="AZ381" i="5" s="1"/>
  <c r="AZ476" i="5" a="1"/>
  <c r="AZ476" i="5" s="1"/>
  <c r="AZ547" i="5" a="1"/>
  <c r="AZ547" i="5" s="1"/>
  <c r="AZ513" i="5" a="1"/>
  <c r="AZ513" i="5" s="1"/>
  <c r="AZ499" i="5" a="1"/>
  <c r="AZ499" i="5" s="1"/>
  <c r="AZ608" i="5" a="1"/>
  <c r="AZ608" i="5" s="1"/>
  <c r="AZ521" i="5" a="1"/>
  <c r="AZ521" i="5" s="1"/>
  <c r="AZ543" i="5" a="1"/>
  <c r="AZ543" i="5" s="1"/>
  <c r="AZ570" i="5" a="1"/>
  <c r="AZ570" i="5" s="1"/>
  <c r="AZ589" i="5" a="1"/>
  <c r="AZ589" i="5" s="1"/>
  <c r="AZ592" i="5" a="1"/>
  <c r="AZ592" i="5" s="1"/>
  <c r="AZ588" i="5" a="1"/>
  <c r="AZ588" i="5" s="1"/>
  <c r="AZ688" i="5" a="1"/>
  <c r="AZ688" i="5" s="1"/>
  <c r="AZ689" i="5" a="1"/>
  <c r="AZ689" i="5" s="1"/>
  <c r="AZ735" i="5" a="1"/>
  <c r="AZ735" i="5" s="1"/>
  <c r="AZ819" i="5" a="1"/>
  <c r="AZ819" i="5" s="1"/>
  <c r="AZ786" i="5" a="1"/>
  <c r="AZ786" i="5" s="1"/>
  <c r="AZ795" i="5" a="1"/>
  <c r="AZ795" i="5" s="1"/>
  <c r="AZ794" i="5" a="1"/>
  <c r="AZ794" i="5" s="1"/>
  <c r="AZ882" i="5" a="1"/>
  <c r="AZ882" i="5" s="1"/>
  <c r="AZ732" i="5" a="1"/>
  <c r="AZ732" i="5" s="1"/>
  <c r="AZ787" i="5" a="1"/>
  <c r="AZ787" i="5" s="1"/>
  <c r="AZ835" i="5" a="1"/>
  <c r="AZ835" i="5" s="1"/>
  <c r="AZ818" i="5" a="1"/>
  <c r="AZ818" i="5" s="1"/>
  <c r="AZ874" i="5" a="1"/>
  <c r="AZ874" i="5" s="1"/>
  <c r="AZ897" i="5" a="1"/>
  <c r="AZ897" i="5" s="1"/>
  <c r="AZ959" i="5" a="1"/>
  <c r="AZ959" i="5" s="1"/>
  <c r="AZ918" i="5" a="1"/>
  <c r="AZ918" i="5" s="1"/>
  <c r="AZ895" i="5" a="1"/>
  <c r="AZ895" i="5" s="1"/>
  <c r="AZ947" i="5" a="1"/>
  <c r="AZ947" i="5" s="1"/>
  <c r="AZ962" i="5" a="1"/>
  <c r="AZ962" i="5" s="1"/>
  <c r="AZ958" i="5" a="1"/>
  <c r="AZ958" i="5" s="1"/>
  <c r="AZ1026" i="5" a="1"/>
  <c r="AZ1026" i="5" s="1"/>
  <c r="AZ1022" i="5" a="1"/>
  <c r="AZ1022" i="5" s="1"/>
  <c r="AZ1000" i="5" a="1"/>
  <c r="AZ1000" i="5" s="1"/>
  <c r="AZ1025" i="5" a="1"/>
  <c r="AZ1025" i="5" s="1"/>
  <c r="AZ1048" i="5" a="1"/>
  <c r="AZ1048" i="5" s="1"/>
  <c r="AZ1095" i="5" a="1"/>
  <c r="AZ1095" i="5" s="1"/>
  <c r="AZ1076" i="5" a="1"/>
  <c r="AZ1076" i="5" s="1"/>
  <c r="AZ1065" i="5" a="1"/>
  <c r="AZ1065" i="5" s="1"/>
  <c r="AZ1107" i="5" a="1"/>
  <c r="AZ1107" i="5" s="1"/>
  <c r="AZ1143" i="5" a="1"/>
  <c r="AZ1143" i="5" s="1"/>
  <c r="AZ1151" i="5" a="1"/>
  <c r="AZ1151" i="5" s="1"/>
  <c r="AZ1160" i="5" a="1"/>
  <c r="AZ1160" i="5" s="1"/>
  <c r="AZ1185" i="5" a="1"/>
  <c r="AZ1185" i="5" s="1"/>
  <c r="AZ1191" i="5" a="1"/>
  <c r="AZ1191" i="5" s="1"/>
  <c r="AZ1208" i="5" a="1"/>
  <c r="AZ1208" i="5" s="1"/>
  <c r="AZ1218" i="5" a="1"/>
  <c r="AZ1218" i="5" s="1"/>
  <c r="BL1092" i="5"/>
  <c r="BM1092" i="5"/>
  <c r="BG1092" i="5"/>
  <c r="BL1210" i="5"/>
  <c r="BM1210" i="5"/>
  <c r="BG1210" i="5"/>
  <c r="BL523" i="5"/>
  <c r="BM523" i="5"/>
  <c r="BG523" i="5"/>
  <c r="BL707" i="5"/>
  <c r="BM707" i="5"/>
  <c r="BG707" i="5"/>
  <c r="BL723" i="5"/>
  <c r="BG723" i="5"/>
  <c r="BM723" i="5"/>
  <c r="BL672" i="5"/>
  <c r="BG672" i="5"/>
  <c r="BM672" i="5"/>
  <c r="BL689" i="5"/>
  <c r="BM689" i="5"/>
  <c r="BG689" i="5"/>
  <c r="BL123" i="5"/>
  <c r="BG123" i="5"/>
  <c r="BM123" i="5"/>
  <c r="BL855" i="5"/>
  <c r="BM855" i="5"/>
  <c r="BG855" i="5"/>
  <c r="BL1119" i="5"/>
  <c r="BG1119" i="5"/>
  <c r="BM1119" i="5"/>
  <c r="BL592" i="5"/>
  <c r="BM592" i="5"/>
  <c r="BG592" i="5"/>
  <c r="BL1068" i="5"/>
  <c r="BM1068" i="5"/>
  <c r="BG1068" i="5"/>
  <c r="BL223" i="5"/>
  <c r="BM223" i="5"/>
  <c r="BG223" i="5"/>
  <c r="BL1130" i="5"/>
  <c r="BG1130" i="5"/>
  <c r="BM1130" i="5"/>
  <c r="BL425" i="5"/>
  <c r="BM425" i="5"/>
  <c r="BG425" i="5"/>
  <c r="BL976" i="5"/>
  <c r="BG976" i="5"/>
  <c r="BM976" i="5"/>
  <c r="BL172" i="5"/>
  <c r="BG172" i="5"/>
  <c r="BM172" i="5"/>
  <c r="BL606" i="5"/>
  <c r="BM606" i="5"/>
  <c r="BG606" i="5"/>
  <c r="BL1013" i="5"/>
  <c r="BM1013" i="5"/>
  <c r="BG1013" i="5"/>
  <c r="BL403" i="5"/>
  <c r="BG403" i="5"/>
  <c r="BM403" i="5"/>
  <c r="AZ27" i="5" a="1"/>
  <c r="AZ27" i="5" s="1"/>
  <c r="AZ281" i="5" a="1"/>
  <c r="AZ281" i="5" s="1"/>
  <c r="AZ234" i="5" a="1"/>
  <c r="AZ234" i="5" s="1"/>
  <c r="AZ394" i="5" a="1"/>
  <c r="AZ394" i="5" s="1"/>
  <c r="AZ439" i="5" a="1"/>
  <c r="AZ439" i="5" s="1"/>
  <c r="AZ604" i="5" a="1"/>
  <c r="AZ604" i="5" s="1"/>
  <c r="AZ671" i="5" a="1"/>
  <c r="AZ671" i="5" s="1"/>
  <c r="AZ720" i="5" a="1"/>
  <c r="AZ720" i="5" s="1"/>
  <c r="AZ863" i="5" a="1"/>
  <c r="AZ863" i="5" s="1"/>
  <c r="AZ1028" i="5" a="1"/>
  <c r="AZ1028" i="5" s="1"/>
  <c r="AZ1150" i="5" a="1"/>
  <c r="AZ1150" i="5" s="1"/>
  <c r="BL864" i="5"/>
  <c r="BG864" i="5"/>
  <c r="BM864" i="5"/>
  <c r="BL726" i="5"/>
  <c r="BM726" i="5"/>
  <c r="BG726" i="5"/>
  <c r="BL426" i="5"/>
  <c r="BM426" i="5"/>
  <c r="BG426" i="5"/>
  <c r="BL1023" i="5"/>
  <c r="BM1023" i="5"/>
  <c r="BG1023" i="5"/>
  <c r="BL993" i="5"/>
  <c r="BM993" i="5"/>
  <c r="BG993" i="5"/>
  <c r="BL621" i="5"/>
  <c r="BM621" i="5"/>
  <c r="BG621" i="5"/>
  <c r="BL96" i="5"/>
  <c r="BM96" i="5"/>
  <c r="BG96" i="5"/>
  <c r="AZ108" i="5" a="1"/>
  <c r="AZ108" i="5" s="1"/>
  <c r="AZ42" i="5" a="1"/>
  <c r="AZ42" i="5" s="1"/>
  <c r="AZ138" i="5" a="1"/>
  <c r="AZ138" i="5" s="1"/>
  <c r="AZ152" i="5" a="1"/>
  <c r="AZ152" i="5" s="1"/>
  <c r="AZ258" i="5" a="1"/>
  <c r="AZ258" i="5" s="1"/>
  <c r="AZ320" i="5" a="1"/>
  <c r="AZ320" i="5" s="1"/>
  <c r="AZ402" i="5" a="1"/>
  <c r="AZ402" i="5" s="1"/>
  <c r="AZ453" i="5" a="1"/>
  <c r="AZ453" i="5" s="1"/>
  <c r="AZ459" i="5" a="1"/>
  <c r="AZ459" i="5" s="1"/>
  <c r="AZ445" i="5" a="1"/>
  <c r="AZ445" i="5" s="1"/>
  <c r="AZ632" i="5" a="1"/>
  <c r="AZ632" i="5" s="1"/>
  <c r="AZ653" i="5" a="1"/>
  <c r="AZ653" i="5" s="1"/>
  <c r="AZ729" i="5" a="1"/>
  <c r="AZ729" i="5" s="1"/>
  <c r="AZ801" i="5" a="1"/>
  <c r="AZ801" i="5" s="1"/>
  <c r="AZ668" i="5" a="1"/>
  <c r="AZ668" i="5" s="1"/>
  <c r="AZ796" i="5" a="1"/>
  <c r="AZ796" i="5" s="1"/>
  <c r="AZ820" i="5" a="1"/>
  <c r="AZ820" i="5" s="1"/>
  <c r="AZ855" i="5" a="1"/>
  <c r="AZ855" i="5" s="1"/>
  <c r="AZ922" i="5" a="1"/>
  <c r="AZ922" i="5" s="1"/>
  <c r="AZ872" i="5" a="1"/>
  <c r="AZ872" i="5" s="1"/>
  <c r="AZ1031" i="5" a="1"/>
  <c r="AZ1031" i="5" s="1"/>
  <c r="AZ1086" i="5" a="1"/>
  <c r="AZ1086" i="5" s="1"/>
  <c r="AZ1104" i="5" a="1"/>
  <c r="AZ1104" i="5" s="1"/>
  <c r="AZ1164" i="5" a="1"/>
  <c r="AZ1164" i="5" s="1"/>
  <c r="AZ1205" i="5" a="1"/>
  <c r="AZ1205" i="5" s="1"/>
  <c r="BL741" i="5"/>
  <c r="BM741" i="5"/>
  <c r="BG741" i="5"/>
  <c r="BL623" i="5"/>
  <c r="BG623" i="5"/>
  <c r="BM623" i="5"/>
  <c r="BL449" i="5"/>
  <c r="BM449" i="5"/>
  <c r="BG449" i="5"/>
  <c r="BL813" i="5"/>
  <c r="BG813" i="5"/>
  <c r="BM813" i="5"/>
  <c r="BL481" i="5"/>
  <c r="BM481" i="5"/>
  <c r="BG481" i="5"/>
  <c r="BL919" i="5"/>
  <c r="BM919" i="5"/>
  <c r="BG919" i="5"/>
  <c r="BL211" i="5"/>
  <c r="BG211" i="5"/>
  <c r="BM211" i="5"/>
  <c r="BL1114" i="5"/>
  <c r="BG1114" i="5"/>
  <c r="BM1114" i="5"/>
  <c r="BL1131" i="5"/>
  <c r="BM1131" i="5"/>
  <c r="BG1131" i="5"/>
  <c r="BL269" i="5"/>
  <c r="BM269" i="5"/>
  <c r="BG269" i="5"/>
  <c r="BL923" i="5"/>
  <c r="BM923" i="5"/>
  <c r="BG923" i="5"/>
  <c r="BL600" i="5"/>
  <c r="BM600" i="5"/>
  <c r="BG600" i="5"/>
  <c r="BL29" i="5"/>
  <c r="BM29" i="5"/>
  <c r="BG29" i="5"/>
  <c r="BL865" i="5"/>
  <c r="BM865" i="5"/>
  <c r="BG865" i="5"/>
  <c r="BL532" i="5"/>
  <c r="BM532" i="5"/>
  <c r="BG532" i="5"/>
  <c r="BL806" i="5"/>
  <c r="BG806" i="5"/>
  <c r="BM806" i="5"/>
  <c r="BL997" i="5"/>
  <c r="BM997" i="5"/>
  <c r="BG997" i="5"/>
  <c r="BL177" i="5"/>
  <c r="BG177" i="5"/>
  <c r="BM177" i="5"/>
  <c r="BL1127" i="5"/>
  <c r="BM1127" i="5"/>
  <c r="BG1127" i="5"/>
  <c r="BL753" i="5"/>
  <c r="BG753" i="5"/>
  <c r="BM753" i="5"/>
  <c r="BL885" i="5"/>
  <c r="BM885" i="5"/>
  <c r="BG885" i="5"/>
  <c r="BL512" i="5"/>
  <c r="BM512" i="5"/>
  <c r="BG512" i="5"/>
  <c r="BL922" i="5"/>
  <c r="BM922" i="5"/>
  <c r="BG922" i="5"/>
  <c r="BL264" i="5"/>
  <c r="BG264" i="5"/>
  <c r="BM264" i="5"/>
  <c r="BL233" i="5"/>
  <c r="BG233" i="5"/>
  <c r="BM233" i="5"/>
  <c r="AZ76" i="5" a="1"/>
  <c r="AZ76" i="5" s="1"/>
  <c r="AZ58" i="5" a="1"/>
  <c r="AZ58" i="5" s="1"/>
  <c r="AZ154" i="5" a="1"/>
  <c r="AZ154" i="5" s="1"/>
  <c r="AZ165" i="5" a="1"/>
  <c r="AZ165" i="5" s="1"/>
  <c r="AZ251" i="5" a="1"/>
  <c r="AZ251" i="5" s="1"/>
  <c r="AZ330" i="5" a="1"/>
  <c r="AZ330" i="5" s="1"/>
  <c r="AZ430" i="5" a="1"/>
  <c r="AZ430" i="5" s="1"/>
  <c r="AZ493" i="5" a="1"/>
  <c r="AZ493" i="5" s="1"/>
  <c r="AZ518" i="5" a="1"/>
  <c r="AZ518" i="5" s="1"/>
  <c r="AZ538" i="5" a="1"/>
  <c r="AZ538" i="5" s="1"/>
  <c r="AZ527" i="5" a="1"/>
  <c r="AZ527" i="5" s="1"/>
  <c r="AZ667" i="5" a="1"/>
  <c r="AZ667" i="5" s="1"/>
  <c r="AZ684" i="5" a="1"/>
  <c r="AZ684" i="5" s="1"/>
  <c r="AZ799" i="5" a="1"/>
  <c r="AZ799" i="5" s="1"/>
  <c r="AZ827" i="5" a="1"/>
  <c r="AZ827" i="5" s="1"/>
  <c r="AZ859" i="5" a="1"/>
  <c r="AZ859" i="5" s="1"/>
  <c r="AZ969" i="5" a="1"/>
  <c r="AZ969" i="5" s="1"/>
  <c r="AZ899" i="5" a="1"/>
  <c r="AZ899" i="5" s="1"/>
  <c r="AZ988" i="5" a="1"/>
  <c r="AZ988" i="5" s="1"/>
  <c r="AZ1071" i="5" a="1"/>
  <c r="AZ1071" i="5" s="1"/>
  <c r="AZ1058" i="5" a="1"/>
  <c r="AZ1058" i="5" s="1"/>
  <c r="AZ1224" i="5" a="1"/>
  <c r="AZ1224" i="5" s="1"/>
  <c r="BL853" i="5"/>
  <c r="BG853" i="5"/>
  <c r="BM853" i="5"/>
  <c r="BL562" i="5"/>
  <c r="BG562" i="5"/>
  <c r="BM562" i="5"/>
  <c r="BL137" i="5"/>
  <c r="BG137" i="5"/>
  <c r="BM137" i="5"/>
  <c r="BL188" i="5"/>
  <c r="BG188" i="5"/>
  <c r="BM188" i="5"/>
  <c r="BL227" i="5"/>
  <c r="BM227" i="5"/>
  <c r="BG227" i="5"/>
  <c r="BL1084" i="5"/>
  <c r="BM1084" i="5"/>
  <c r="BG1084" i="5"/>
  <c r="BL814" i="5"/>
  <c r="BG814" i="5"/>
  <c r="BM814" i="5"/>
  <c r="BL1173" i="5"/>
  <c r="BM1173" i="5"/>
  <c r="BG1173" i="5"/>
  <c r="BL679" i="5"/>
  <c r="BG679" i="5"/>
  <c r="BM679" i="5"/>
  <c r="BL93" i="5"/>
  <c r="BM93" i="5"/>
  <c r="BG93" i="5"/>
  <c r="BL1133" i="5"/>
  <c r="BM1133" i="5"/>
  <c r="BG1133" i="5"/>
  <c r="BL972" i="5"/>
  <c r="BM972" i="5"/>
  <c r="BG972" i="5"/>
  <c r="BL818" i="5"/>
  <c r="BG818" i="5"/>
  <c r="BM818" i="5"/>
  <c r="BL14" i="5"/>
  <c r="BG14" i="5"/>
  <c r="BM14" i="5"/>
  <c r="BL254" i="5"/>
  <c r="BM254" i="5"/>
  <c r="BG254" i="5"/>
  <c r="BL603" i="5"/>
  <c r="BG603" i="5"/>
  <c r="BM603" i="5"/>
  <c r="BL1149" i="5"/>
  <c r="BG1149" i="5"/>
  <c r="BM1149" i="5"/>
  <c r="BL1096" i="5"/>
  <c r="BM1096" i="5"/>
  <c r="BG1096" i="5"/>
  <c r="BL542" i="5"/>
  <c r="BG542" i="5"/>
  <c r="BM542" i="5"/>
  <c r="BL783" i="5"/>
  <c r="BM783" i="5"/>
  <c r="BG783" i="5"/>
  <c r="BL204" i="5"/>
  <c r="BG204" i="5"/>
  <c r="BM204" i="5"/>
  <c r="BL265" i="5"/>
  <c r="BG265" i="5"/>
  <c r="BM265" i="5"/>
  <c r="BL568" i="5"/>
  <c r="BM568" i="5"/>
  <c r="BG568" i="5"/>
  <c r="BL212" i="5"/>
  <c r="BG212" i="5"/>
  <c r="BM212" i="5"/>
  <c r="BL295" i="5"/>
  <c r="BG295" i="5"/>
  <c r="BM295" i="5"/>
  <c r="BL1037" i="5"/>
  <c r="BG1037" i="5"/>
  <c r="BM1037" i="5"/>
  <c r="BL179" i="5"/>
  <c r="BM179" i="5"/>
  <c r="BG179" i="5"/>
  <c r="BL1075" i="5"/>
  <c r="BG1075" i="5"/>
  <c r="BM1075" i="5"/>
  <c r="BL1052" i="5"/>
  <c r="BM1052" i="5"/>
  <c r="BG1052" i="5"/>
  <c r="BL369" i="5"/>
  <c r="BM369" i="5"/>
  <c r="BG369" i="5"/>
  <c r="BL887" i="5"/>
  <c r="BM887" i="5"/>
  <c r="BG887" i="5"/>
  <c r="BL1188" i="5"/>
  <c r="BG1188" i="5"/>
  <c r="BM1188" i="5"/>
  <c r="BL328" i="5"/>
  <c r="BM328" i="5"/>
  <c r="BG328" i="5"/>
  <c r="BL278" i="5"/>
  <c r="BM278" i="5"/>
  <c r="BG278" i="5"/>
  <c r="BL1132" i="5"/>
  <c r="BG1132" i="5"/>
  <c r="BM1132" i="5"/>
  <c r="BL989" i="5"/>
  <c r="BM989" i="5"/>
  <c r="BG989" i="5"/>
  <c r="BL214" i="5"/>
  <c r="BM214" i="5"/>
  <c r="BG214" i="5"/>
  <c r="BL1193" i="5"/>
  <c r="BM1193" i="5"/>
  <c r="BG1193" i="5"/>
  <c r="BL981" i="5"/>
  <c r="BM981" i="5"/>
  <c r="BG981" i="5"/>
  <c r="BL1199" i="5"/>
  <c r="BM1199" i="5"/>
  <c r="BG1199" i="5"/>
  <c r="BL349" i="5"/>
  <c r="BG349" i="5"/>
  <c r="BM349" i="5"/>
  <c r="BL322" i="5"/>
  <c r="BM322" i="5"/>
  <c r="BG322" i="5"/>
  <c r="BL1090" i="5"/>
  <c r="BM1090" i="5"/>
  <c r="BG1090" i="5"/>
  <c r="BL289" i="5"/>
  <c r="BG289" i="5"/>
  <c r="BM289" i="5"/>
  <c r="BL458" i="5"/>
  <c r="BG458" i="5"/>
  <c r="BM458" i="5"/>
  <c r="BL406" i="5"/>
  <c r="BM406" i="5"/>
  <c r="BG406" i="5"/>
  <c r="BL762" i="5"/>
  <c r="BG762" i="5"/>
  <c r="BM762" i="5"/>
  <c r="BL920" i="5"/>
  <c r="BG920" i="5"/>
  <c r="BM920" i="5"/>
  <c r="BL1143" i="5"/>
  <c r="BM1143" i="5"/>
  <c r="BG1143" i="5"/>
  <c r="BL918" i="5"/>
  <c r="BG918" i="5"/>
  <c r="BM918" i="5"/>
  <c r="BL498" i="5"/>
  <c r="BG498" i="5"/>
  <c r="BM498" i="5"/>
  <c r="BL420" i="5"/>
  <c r="BM420" i="5"/>
  <c r="BG420" i="5"/>
  <c r="BL734" i="5"/>
  <c r="BG734" i="5"/>
  <c r="BM734" i="5"/>
  <c r="BL615" i="5"/>
  <c r="BM615" i="5"/>
  <c r="BG615" i="5"/>
  <c r="BL421" i="5"/>
  <c r="BG421" i="5"/>
  <c r="BM421" i="5"/>
  <c r="BL1169" i="5"/>
  <c r="BG1169" i="5"/>
  <c r="BM1169" i="5"/>
  <c r="BL950" i="5"/>
  <c r="BG950" i="5"/>
  <c r="BM950" i="5"/>
  <c r="BL569" i="5"/>
  <c r="BM569" i="5"/>
  <c r="BG569" i="5"/>
  <c r="BL518" i="5"/>
  <c r="BM518" i="5"/>
  <c r="BG518" i="5"/>
  <c r="BL1117" i="5"/>
  <c r="BG1117" i="5"/>
  <c r="BM1117" i="5"/>
  <c r="BL709" i="5"/>
  <c r="BM709" i="5"/>
  <c r="BG709" i="5"/>
  <c r="BL1178" i="5"/>
  <c r="BM1178" i="5"/>
  <c r="BG1178" i="5"/>
  <c r="BL376" i="5"/>
  <c r="BG376" i="5"/>
  <c r="BM376" i="5"/>
  <c r="BL856" i="5"/>
  <c r="BG856" i="5"/>
  <c r="BM856" i="5"/>
  <c r="BL836" i="5"/>
  <c r="BM836" i="5"/>
  <c r="BG836" i="5"/>
  <c r="BL1189" i="5"/>
  <c r="BM1189" i="5"/>
  <c r="BG1189" i="5"/>
  <c r="BL533" i="5"/>
  <c r="BG533" i="5"/>
  <c r="BM533" i="5"/>
  <c r="BL119" i="5"/>
  <c r="BM119" i="5"/>
  <c r="BG119" i="5"/>
  <c r="BL1192" i="5"/>
  <c r="BM1192" i="5"/>
  <c r="BG1192" i="5"/>
  <c r="BL1123" i="5"/>
  <c r="BM1123" i="5"/>
  <c r="BG1123" i="5"/>
  <c r="BL575" i="5"/>
  <c r="BG575" i="5"/>
  <c r="BM575" i="5"/>
  <c r="BL1044" i="5"/>
  <c r="BM1044" i="5"/>
  <c r="BG1044" i="5"/>
  <c r="BL443" i="5"/>
  <c r="BG443" i="5"/>
  <c r="BM443" i="5"/>
  <c r="BL524" i="5"/>
  <c r="BM524" i="5"/>
  <c r="BG524" i="5"/>
  <c r="AZ16" i="5" a="1"/>
  <c r="AZ16" i="5" s="1"/>
  <c r="AZ73" i="5" a="1"/>
  <c r="AZ73" i="5" s="1"/>
  <c r="AZ55" i="5" a="1"/>
  <c r="AZ55" i="5" s="1"/>
  <c r="AZ47" i="5" a="1"/>
  <c r="AZ47" i="5" s="1"/>
  <c r="AZ89" i="5" a="1"/>
  <c r="AZ89" i="5" s="1"/>
  <c r="AZ49" i="5" a="1"/>
  <c r="AZ49" i="5" s="1"/>
  <c r="AZ180" i="5" a="1"/>
  <c r="AZ180" i="5" s="1"/>
  <c r="AZ99" i="5" a="1"/>
  <c r="AZ99" i="5" s="1"/>
  <c r="AZ126" i="5" a="1"/>
  <c r="AZ126" i="5" s="1"/>
  <c r="AZ111" i="5" a="1"/>
  <c r="AZ111" i="5" s="1"/>
  <c r="AZ32" i="5" a="1"/>
  <c r="AZ32" i="5" s="1"/>
  <c r="AZ203" i="5" a="1"/>
  <c r="AZ203" i="5" s="1"/>
  <c r="AZ263" i="5" a="1"/>
  <c r="AZ263" i="5" s="1"/>
  <c r="AZ276" i="5" a="1"/>
  <c r="AZ276" i="5" s="1"/>
  <c r="AZ286" i="5" a="1"/>
  <c r="AZ286" i="5" s="1"/>
  <c r="AZ270" i="5" a="1"/>
  <c r="AZ270" i="5" s="1"/>
  <c r="AZ96" i="5" a="1"/>
  <c r="AZ96" i="5" s="1"/>
  <c r="AZ351" i="5" a="1"/>
  <c r="AZ351" i="5" s="1"/>
  <c r="AZ333" i="5" a="1"/>
  <c r="AZ333" i="5" s="1"/>
  <c r="AZ389" i="5" a="1"/>
  <c r="AZ389" i="5" s="1"/>
  <c r="AZ191" i="5" a="1"/>
  <c r="AZ191" i="5" s="1"/>
  <c r="AZ372" i="5" a="1"/>
  <c r="AZ372" i="5" s="1"/>
  <c r="AZ329" i="5" a="1"/>
  <c r="AZ329" i="5" s="1"/>
  <c r="AZ370" i="5" a="1"/>
  <c r="AZ370" i="5" s="1"/>
  <c r="AZ417" i="5" a="1"/>
  <c r="AZ417" i="5" s="1"/>
  <c r="AZ559" i="5" a="1"/>
  <c r="AZ559" i="5" s="1"/>
  <c r="AZ408" i="5" a="1"/>
  <c r="AZ408" i="5" s="1"/>
  <c r="AZ409" i="5" a="1"/>
  <c r="AZ409" i="5" s="1"/>
  <c r="AZ406" i="5" a="1"/>
  <c r="AZ406" i="5" s="1"/>
  <c r="AZ392" i="5" a="1"/>
  <c r="AZ392" i="5" s="1"/>
  <c r="AZ487" i="5" a="1"/>
  <c r="AZ487" i="5" s="1"/>
  <c r="AZ585" i="5" a="1"/>
  <c r="AZ585" i="5" s="1"/>
  <c r="AZ586" i="5" a="1"/>
  <c r="AZ586" i="5" s="1"/>
  <c r="AZ544" i="5" a="1"/>
  <c r="AZ544" i="5" s="1"/>
  <c r="AZ611" i="5" a="1"/>
  <c r="AZ611" i="5" s="1"/>
  <c r="AZ530" i="5" a="1"/>
  <c r="AZ530" i="5" s="1"/>
  <c r="AZ556" i="5" a="1"/>
  <c r="AZ556" i="5" s="1"/>
  <c r="AZ591" i="5" a="1"/>
  <c r="AZ591" i="5" s="1"/>
  <c r="AZ602" i="5" a="1"/>
  <c r="AZ602" i="5" s="1"/>
  <c r="AZ594" i="5" a="1"/>
  <c r="AZ594" i="5" s="1"/>
  <c r="AZ609" i="5" a="1"/>
  <c r="AZ609" i="5" s="1"/>
  <c r="AZ651" i="5" a="1"/>
  <c r="AZ651" i="5" s="1"/>
  <c r="AZ743" i="5" a="1"/>
  <c r="AZ743" i="5" s="1"/>
  <c r="AZ761" i="5" a="1"/>
  <c r="AZ761" i="5" s="1"/>
  <c r="AZ627" i="5" a="1"/>
  <c r="AZ627" i="5" s="1"/>
  <c r="AZ677" i="5" a="1"/>
  <c r="AZ677" i="5" s="1"/>
  <c r="AZ615" i="5" a="1"/>
  <c r="AZ615" i="5" s="1"/>
  <c r="AZ797" i="5" a="1"/>
  <c r="AZ797" i="5" s="1"/>
  <c r="AZ772" i="5" a="1"/>
  <c r="AZ772" i="5" s="1"/>
  <c r="AZ734" i="5" a="1"/>
  <c r="AZ734" i="5" s="1"/>
  <c r="AZ813" i="5" a="1"/>
  <c r="AZ813" i="5" s="1"/>
  <c r="AZ851" i="5" a="1"/>
  <c r="AZ851" i="5" s="1"/>
  <c r="AZ833" i="5" a="1"/>
  <c r="AZ833" i="5" s="1"/>
  <c r="AZ889" i="5" a="1"/>
  <c r="AZ889" i="5" s="1"/>
  <c r="AZ924" i="5" a="1"/>
  <c r="AZ924" i="5" s="1"/>
  <c r="AZ870" i="5" a="1"/>
  <c r="AZ870" i="5" s="1"/>
  <c r="AZ919" i="5" a="1"/>
  <c r="AZ919" i="5" s="1"/>
  <c r="AZ900" i="5" a="1"/>
  <c r="AZ900" i="5" s="1"/>
  <c r="AZ956" i="5" a="1"/>
  <c r="AZ956" i="5" s="1"/>
  <c r="AZ963" i="5" a="1"/>
  <c r="AZ963" i="5" s="1"/>
  <c r="AZ996" i="5" a="1"/>
  <c r="AZ996" i="5" s="1"/>
  <c r="AZ975" i="5" a="1"/>
  <c r="AZ975" i="5" s="1"/>
  <c r="AZ1046" i="5" a="1"/>
  <c r="AZ1046" i="5" s="1"/>
  <c r="AZ1008" i="5" a="1"/>
  <c r="AZ1008" i="5" s="1"/>
  <c r="AZ1034" i="5" a="1"/>
  <c r="AZ1034" i="5" s="1"/>
  <c r="AZ1084" i="5" a="1"/>
  <c r="AZ1084" i="5" s="1"/>
  <c r="AZ1116" i="5" a="1"/>
  <c r="AZ1116" i="5" s="1"/>
  <c r="AZ1081" i="5" a="1"/>
  <c r="AZ1081" i="5" s="1"/>
  <c r="AZ1068" i="5" a="1"/>
  <c r="AZ1068" i="5" s="1"/>
  <c r="AZ1130" i="5" a="1"/>
  <c r="AZ1130" i="5" s="1"/>
  <c r="AZ1145" i="5" a="1"/>
  <c r="AZ1145" i="5" s="1"/>
  <c r="AZ1136" i="5" a="1"/>
  <c r="AZ1136" i="5" s="1"/>
  <c r="AZ1165" i="5" a="1"/>
  <c r="AZ1165" i="5" s="1"/>
  <c r="AZ1223" i="5" a="1"/>
  <c r="AZ1223" i="5" s="1"/>
  <c r="AZ1203" i="5" a="1"/>
  <c r="AZ1203" i="5" s="1"/>
  <c r="AZ1228" i="5" a="1"/>
  <c r="AZ1228" i="5" s="1"/>
  <c r="AZ1237" i="5" a="1"/>
  <c r="AZ1237" i="5" s="1"/>
  <c r="BL4" i="5"/>
  <c r="BM4" i="5"/>
  <c r="BG4" i="5"/>
  <c r="BL508" i="5"/>
  <c r="BM508" i="5"/>
  <c r="BG508" i="5"/>
  <c r="BL845" i="5"/>
  <c r="BG845" i="5"/>
  <c r="BM845" i="5"/>
  <c r="BL519" i="5"/>
  <c r="BM519" i="5"/>
  <c r="BG519" i="5"/>
  <c r="BL77" i="5"/>
  <c r="BG77" i="5"/>
  <c r="BM77" i="5"/>
  <c r="BL395" i="5"/>
  <c r="BG395" i="5"/>
  <c r="BM395" i="5"/>
  <c r="BL786" i="5"/>
  <c r="BG786" i="5"/>
  <c r="BM786" i="5"/>
  <c r="BL52" i="5"/>
  <c r="BM52" i="5"/>
  <c r="BG52" i="5"/>
  <c r="BL51" i="5"/>
  <c r="BM51" i="5"/>
  <c r="BG51" i="5"/>
  <c r="BL1204" i="5"/>
  <c r="BG1204" i="5"/>
  <c r="BM1204" i="5"/>
  <c r="BL799" i="5"/>
  <c r="BG799" i="5"/>
  <c r="BM799" i="5"/>
  <c r="BL749" i="5"/>
  <c r="BM749" i="5"/>
  <c r="BG749" i="5"/>
  <c r="BL815" i="5"/>
  <c r="BM815" i="5"/>
  <c r="BG815" i="5"/>
  <c r="BL267" i="5"/>
  <c r="BG267" i="5"/>
  <c r="BM267" i="5"/>
  <c r="BL371" i="5"/>
  <c r="BM371" i="5"/>
  <c r="BG371" i="5"/>
  <c r="BL1239" i="5"/>
  <c r="BM1239" i="5"/>
  <c r="BG1239" i="5"/>
  <c r="BL1213" i="5"/>
  <c r="BG1213" i="5"/>
  <c r="BM1213" i="5"/>
  <c r="BL240" i="5"/>
  <c r="BG240" i="5"/>
  <c r="BM240" i="5"/>
  <c r="BL625" i="5"/>
  <c r="BG625" i="5"/>
  <c r="BM625" i="5"/>
  <c r="BL674" i="5"/>
  <c r="BG674" i="5"/>
  <c r="BM674" i="5"/>
  <c r="BL905" i="5"/>
  <c r="BM905" i="5"/>
  <c r="BG905" i="5"/>
  <c r="BL1091" i="5"/>
  <c r="BG1091" i="5"/>
  <c r="BM1091" i="5"/>
  <c r="BL224" i="5"/>
  <c r="BG224" i="5"/>
  <c r="BM224" i="5"/>
  <c r="AZ82" i="5" a="1"/>
  <c r="AZ82" i="5" s="1"/>
  <c r="AZ324" i="5" a="1"/>
  <c r="AZ324" i="5" s="1"/>
  <c r="AZ136" i="5" a="1"/>
  <c r="AZ136" i="5" s="1"/>
  <c r="AZ309" i="5" a="1"/>
  <c r="AZ309" i="5" s="1"/>
  <c r="AZ327" i="5" a="1"/>
  <c r="AZ327" i="5" s="1"/>
  <c r="AZ426" i="5" a="1"/>
  <c r="AZ426" i="5" s="1"/>
  <c r="AZ546" i="5" a="1"/>
  <c r="AZ546" i="5" s="1"/>
  <c r="AZ495" i="5" a="1"/>
  <c r="AZ495" i="5" s="1"/>
  <c r="AZ655" i="5" a="1"/>
  <c r="AZ655" i="5" s="1"/>
  <c r="AZ686" i="5" a="1"/>
  <c r="AZ686" i="5" s="1"/>
  <c r="AZ810" i="5" a="1"/>
  <c r="AZ810" i="5" s="1"/>
  <c r="AZ914" i="5" a="1"/>
  <c r="AZ914" i="5" s="1"/>
  <c r="AZ867" i="5" a="1"/>
  <c r="AZ867" i="5" s="1"/>
  <c r="AZ1127" i="5" a="1"/>
  <c r="AZ1127" i="5" s="1"/>
  <c r="BL1094" i="5"/>
  <c r="BM1094" i="5"/>
  <c r="BG1094" i="5"/>
  <c r="BL182" i="5"/>
  <c r="BG182" i="5"/>
  <c r="BM182" i="5"/>
  <c r="BL1099" i="5"/>
  <c r="BG1099" i="5"/>
  <c r="BM1099" i="5"/>
  <c r="BL722" i="5"/>
  <c r="BG722" i="5"/>
  <c r="BM722" i="5"/>
  <c r="BL980" i="5"/>
  <c r="BG980" i="5"/>
  <c r="BM980" i="5"/>
  <c r="BL1032" i="5"/>
  <c r="BG1032" i="5"/>
  <c r="BM1032" i="5"/>
  <c r="BL670" i="5"/>
  <c r="BM670" i="5"/>
  <c r="BG670" i="5"/>
  <c r="BL126" i="5"/>
  <c r="BM126" i="5"/>
  <c r="BG126" i="5"/>
  <c r="BL489" i="5"/>
  <c r="BM489" i="5"/>
  <c r="BG489" i="5"/>
  <c r="AZ190" i="5" a="1"/>
  <c r="AZ190" i="5" s="1"/>
  <c r="AZ169" i="5" a="1"/>
  <c r="AZ169" i="5" s="1"/>
  <c r="AZ358" i="5" a="1"/>
  <c r="AZ358" i="5" s="1"/>
  <c r="AZ582" i="5" a="1"/>
  <c r="AZ582" i="5" s="1"/>
  <c r="AZ886" i="5" a="1"/>
  <c r="AZ886" i="5" s="1"/>
  <c r="BL1003" i="5"/>
  <c r="BM1003" i="5"/>
  <c r="BG1003" i="5"/>
  <c r="BL207" i="5"/>
  <c r="BM207" i="5"/>
  <c r="BG207" i="5"/>
  <c r="BL253" i="5"/>
  <c r="BG253" i="5"/>
  <c r="BM253" i="5"/>
  <c r="BL217" i="5"/>
  <c r="BM217" i="5"/>
  <c r="BG217" i="5"/>
  <c r="BL39" i="5"/>
  <c r="BG39" i="5"/>
  <c r="BM39" i="5"/>
  <c r="BL122" i="5"/>
  <c r="BM122" i="5"/>
  <c r="BG122" i="5"/>
  <c r="BL1214" i="5"/>
  <c r="BM1214" i="5"/>
  <c r="BG1214" i="5"/>
  <c r="BL350" i="5"/>
  <c r="BG350" i="5"/>
  <c r="BM350" i="5"/>
  <c r="BL334" i="5"/>
  <c r="BG334" i="5"/>
  <c r="BM334" i="5"/>
  <c r="BL591" i="5"/>
  <c r="BM591" i="5"/>
  <c r="BG591" i="5"/>
  <c r="BL1124" i="5"/>
  <c r="BG1124" i="5"/>
  <c r="BM1124" i="5"/>
  <c r="BL531" i="5"/>
  <c r="BG531" i="5"/>
  <c r="BM531" i="5"/>
  <c r="BL18" i="5"/>
  <c r="BG18" i="5"/>
  <c r="BM18" i="5"/>
  <c r="BL367" i="5"/>
  <c r="BG367" i="5"/>
  <c r="BM367" i="5"/>
  <c r="BL309" i="5"/>
  <c r="BG309" i="5"/>
  <c r="BM309" i="5"/>
  <c r="BL991" i="5"/>
  <c r="BM991" i="5"/>
  <c r="BG991" i="5"/>
  <c r="BL700" i="5"/>
  <c r="BG700" i="5"/>
  <c r="BM700" i="5"/>
  <c r="BL440" i="5"/>
  <c r="BM440" i="5"/>
  <c r="BG440" i="5"/>
  <c r="BL1241" i="5"/>
  <c r="BM1241" i="5"/>
  <c r="BG1241" i="5"/>
  <c r="BL751" i="5"/>
  <c r="BG751" i="5"/>
  <c r="BM751" i="5"/>
  <c r="AZ156" i="5" a="1"/>
  <c r="AZ156" i="5" s="1"/>
  <c r="AZ36" i="5" a="1"/>
  <c r="AZ36" i="5" s="1"/>
  <c r="AZ229" i="5" a="1"/>
  <c r="AZ229" i="5" s="1"/>
  <c r="AZ265" i="5" a="1"/>
  <c r="AZ265" i="5" s="1"/>
  <c r="AZ248" i="5" a="1"/>
  <c r="AZ248" i="5" s="1"/>
  <c r="AZ305" i="5" a="1"/>
  <c r="AZ305" i="5" s="1"/>
  <c r="AZ525" i="5" a="1"/>
  <c r="AZ525" i="5" s="1"/>
  <c r="AZ419" i="5" a="1"/>
  <c r="AZ419" i="5" s="1"/>
  <c r="AZ619" i="5" a="1"/>
  <c r="AZ619" i="5" s="1"/>
  <c r="AZ765" i="5" a="1"/>
  <c r="AZ765" i="5" s="1"/>
  <c r="AZ724" i="5" a="1"/>
  <c r="AZ724" i="5" s="1"/>
  <c r="AZ894" i="5" a="1"/>
  <c r="AZ894" i="5" s="1"/>
  <c r="AZ984" i="5" a="1"/>
  <c r="AZ984" i="5" s="1"/>
  <c r="AZ1045" i="5" a="1"/>
  <c r="AZ1045" i="5" s="1"/>
  <c r="AZ1110" i="5" a="1"/>
  <c r="AZ1110" i="5" s="1"/>
  <c r="BL785" i="5"/>
  <c r="BM785" i="5"/>
  <c r="BG785" i="5"/>
  <c r="BL1136" i="5"/>
  <c r="BG1136" i="5"/>
  <c r="BM1136" i="5"/>
  <c r="BL464" i="5"/>
  <c r="BG464" i="5"/>
  <c r="BM464" i="5"/>
  <c r="BL113" i="5"/>
  <c r="BM113" i="5"/>
  <c r="BG113" i="5"/>
  <c r="BL943" i="5"/>
  <c r="BM943" i="5"/>
  <c r="BG943" i="5"/>
  <c r="BL311" i="5"/>
  <c r="BG311" i="5"/>
  <c r="BM311" i="5"/>
  <c r="BL153" i="5"/>
  <c r="BG153" i="5"/>
  <c r="BM153" i="5"/>
  <c r="BL23" i="5"/>
  <c r="BM23" i="5"/>
  <c r="BG23" i="5"/>
  <c r="BL1209" i="5"/>
  <c r="BG1209" i="5"/>
  <c r="BM1209" i="5"/>
  <c r="BL1005" i="5"/>
  <c r="BM1005" i="5"/>
  <c r="BG1005" i="5"/>
  <c r="BL175" i="5"/>
  <c r="BM175" i="5"/>
  <c r="BG175" i="5"/>
  <c r="BL237" i="5"/>
  <c r="BG237" i="5"/>
  <c r="BM237" i="5"/>
  <c r="BL184" i="5"/>
  <c r="BM184" i="5"/>
  <c r="BG184" i="5"/>
  <c r="BL671" i="5"/>
  <c r="BM671" i="5"/>
  <c r="BG671" i="5"/>
  <c r="BL1083" i="5"/>
  <c r="BG1083" i="5"/>
  <c r="BM1083" i="5"/>
  <c r="BL398" i="5"/>
  <c r="BM398" i="5"/>
  <c r="BG398" i="5"/>
  <c r="BL446" i="5"/>
  <c r="BM446" i="5"/>
  <c r="BG446" i="5"/>
  <c r="BL411" i="5"/>
  <c r="BM411" i="5"/>
  <c r="BG411" i="5"/>
  <c r="BL1121" i="5"/>
  <c r="BM1121" i="5"/>
  <c r="BG1121" i="5"/>
  <c r="BL1035" i="5"/>
  <c r="BG1035" i="5"/>
  <c r="BM1035" i="5"/>
  <c r="BL1065" i="5"/>
  <c r="BG1065" i="5"/>
  <c r="BM1065" i="5"/>
  <c r="BL908" i="5"/>
  <c r="BM908" i="5"/>
  <c r="BG908" i="5"/>
  <c r="BL948" i="5"/>
  <c r="BG948" i="5"/>
  <c r="BM948" i="5"/>
  <c r="BL467" i="5"/>
  <c r="BM467" i="5"/>
  <c r="BG467" i="5"/>
  <c r="BL339" i="5"/>
  <c r="BG339" i="5"/>
  <c r="BM339" i="5"/>
  <c r="BL862" i="5"/>
  <c r="BG862" i="5"/>
  <c r="BM862" i="5"/>
  <c r="BL327" i="5"/>
  <c r="BG327" i="5"/>
  <c r="BM327" i="5"/>
  <c r="BL660" i="5"/>
  <c r="BG660" i="5"/>
  <c r="BM660" i="5"/>
  <c r="BL25" i="5"/>
  <c r="BM25" i="5"/>
  <c r="BG25" i="5"/>
  <c r="BL572" i="5"/>
  <c r="BG572" i="5"/>
  <c r="BM572" i="5"/>
  <c r="BL516" i="5"/>
  <c r="BG516" i="5"/>
  <c r="BM516" i="5"/>
  <c r="BL577" i="5"/>
  <c r="BM577" i="5"/>
  <c r="BG577" i="5"/>
  <c r="BL681" i="5"/>
  <c r="BG681" i="5"/>
  <c r="BM681" i="5"/>
  <c r="BL880" i="5"/>
  <c r="BG880" i="5"/>
  <c r="BM880" i="5"/>
  <c r="BL347" i="5"/>
  <c r="BM347" i="5"/>
  <c r="BG347" i="5"/>
  <c r="BL487" i="5"/>
  <c r="BM487" i="5"/>
  <c r="BG487" i="5"/>
  <c r="BL336" i="5"/>
  <c r="BM336" i="5"/>
  <c r="BG336" i="5"/>
  <c r="BL1216" i="5"/>
  <c r="BM1216" i="5"/>
  <c r="BG1216" i="5"/>
  <c r="BL109" i="5"/>
  <c r="BM109" i="5"/>
  <c r="BG109" i="5"/>
  <c r="BL90" i="5"/>
  <c r="BM90" i="5"/>
  <c r="BG90" i="5"/>
  <c r="BL1156" i="5"/>
  <c r="BM1156" i="5"/>
  <c r="BG1156" i="5"/>
  <c r="BL466" i="5"/>
  <c r="BG466" i="5"/>
  <c r="BM466" i="5"/>
  <c r="BL115" i="5"/>
  <c r="BM115" i="5"/>
  <c r="BG115" i="5"/>
  <c r="BL558" i="5"/>
  <c r="BM558" i="5"/>
  <c r="BG558" i="5"/>
  <c r="BL232" i="5"/>
  <c r="BM232" i="5"/>
  <c r="BG232" i="5"/>
  <c r="BL662" i="5"/>
  <c r="BM662" i="5"/>
  <c r="BG662" i="5"/>
  <c r="BL1201" i="5"/>
  <c r="BG1201" i="5"/>
  <c r="BM1201" i="5"/>
  <c r="BL598" i="5"/>
  <c r="BG598" i="5"/>
  <c r="BM598" i="5"/>
  <c r="BL62" i="5"/>
  <c r="BG62" i="5"/>
  <c r="BM62" i="5"/>
  <c r="BL1070" i="5"/>
  <c r="BM1070" i="5"/>
  <c r="BG1070" i="5"/>
  <c r="BL560" i="5"/>
  <c r="BM560" i="5"/>
  <c r="BG560" i="5"/>
  <c r="BL124" i="5"/>
  <c r="BM124" i="5"/>
  <c r="BG124" i="5"/>
  <c r="BL195" i="5"/>
  <c r="BG195" i="5"/>
  <c r="BM195" i="5"/>
  <c r="BL98" i="5"/>
  <c r="BM98" i="5"/>
  <c r="BG98" i="5"/>
  <c r="BL589" i="5"/>
  <c r="BM589" i="5"/>
  <c r="BG589" i="5"/>
  <c r="BL187" i="5"/>
  <c r="BG187" i="5"/>
  <c r="BM187" i="5"/>
  <c r="BL828" i="5"/>
  <c r="BG828" i="5"/>
  <c r="BM828" i="5"/>
  <c r="BL173" i="5"/>
  <c r="BM173" i="5"/>
  <c r="BG173" i="5"/>
  <c r="BL843" i="5"/>
  <c r="BM843" i="5"/>
  <c r="BG843" i="5"/>
  <c r="BL1162" i="5"/>
  <c r="BM1162" i="5"/>
  <c r="BG1162" i="5"/>
  <c r="BL1054" i="5"/>
  <c r="BM1054" i="5"/>
  <c r="BG1054" i="5"/>
  <c r="BL147" i="5"/>
  <c r="BM147" i="5"/>
  <c r="BG147" i="5"/>
  <c r="BL391" i="5"/>
  <c r="BG391" i="5"/>
  <c r="BM391" i="5"/>
  <c r="BL1000" i="5"/>
  <c r="BG1000" i="5"/>
  <c r="BM1000" i="5"/>
  <c r="BL501" i="5"/>
  <c r="BM501" i="5"/>
  <c r="BG501" i="5"/>
  <c r="BL361" i="5"/>
  <c r="BG361" i="5"/>
  <c r="BM361" i="5"/>
  <c r="BL1016" i="5"/>
  <c r="BG1016" i="5"/>
  <c r="BM1016" i="5"/>
  <c r="BL780" i="5"/>
  <c r="BG780" i="5"/>
  <c r="BM780" i="5"/>
  <c r="BL906" i="5"/>
  <c r="BG906" i="5"/>
  <c r="BM906" i="5"/>
  <c r="BL547" i="5"/>
  <c r="BG547" i="5"/>
  <c r="BM547" i="5"/>
  <c r="BL415" i="5"/>
  <c r="BM415" i="5"/>
  <c r="BG415" i="5"/>
  <c r="BL479" i="5"/>
  <c r="BM479" i="5"/>
  <c r="BG479" i="5"/>
  <c r="BL27" i="5"/>
  <c r="BM27" i="5"/>
  <c r="BG27" i="5"/>
  <c r="BL953" i="5"/>
  <c r="BM953" i="5"/>
  <c r="BG953" i="5"/>
  <c r="BL66" i="5"/>
  <c r="BG66" i="5"/>
  <c r="BM66" i="5"/>
  <c r="BL169" i="5"/>
  <c r="BM169" i="5"/>
  <c r="BG169" i="5"/>
  <c r="BL1101" i="5"/>
  <c r="BG1101" i="5"/>
  <c r="BM1101" i="5"/>
  <c r="BL974" i="5"/>
  <c r="BG974" i="5"/>
  <c r="BM974" i="5"/>
  <c r="BL352" i="5"/>
  <c r="BG352" i="5"/>
  <c r="BM352" i="5"/>
  <c r="BL872" i="5"/>
  <c r="BG872" i="5"/>
  <c r="BM872" i="5"/>
  <c r="BL832" i="5"/>
  <c r="BG832" i="5"/>
  <c r="BM832" i="5"/>
  <c r="BL133" i="5"/>
  <c r="BM133" i="5"/>
  <c r="BG133" i="5"/>
  <c r="BL529" i="5"/>
  <c r="BG529" i="5"/>
  <c r="BM529" i="5"/>
  <c r="BL423" i="5"/>
  <c r="BM423" i="5"/>
  <c r="BG423" i="5"/>
  <c r="BL270" i="5"/>
  <c r="BM270" i="5"/>
  <c r="BG270" i="5"/>
  <c r="BL969" i="5"/>
  <c r="BM969" i="5"/>
  <c r="BG969" i="5"/>
  <c r="BL359" i="5"/>
  <c r="BG359" i="5"/>
  <c r="BM359" i="5"/>
  <c r="BL218" i="5"/>
  <c r="BM218" i="5"/>
  <c r="BG218" i="5"/>
  <c r="BL594" i="5"/>
  <c r="BM594" i="5"/>
  <c r="BG594" i="5"/>
  <c r="BL967" i="5"/>
  <c r="BM967" i="5"/>
  <c r="BG967" i="5"/>
  <c r="BL199" i="5"/>
  <c r="BM199" i="5"/>
  <c r="BG199" i="5"/>
  <c r="BL1200" i="5"/>
  <c r="BM1200" i="5"/>
  <c r="BG1200" i="5"/>
  <c r="BL1021" i="5"/>
  <c r="BM1021" i="5"/>
  <c r="BG1021" i="5"/>
  <c r="BL333" i="5"/>
  <c r="BG333" i="5"/>
  <c r="BM333" i="5"/>
  <c r="BL870" i="5"/>
  <c r="BG870" i="5"/>
  <c r="BM870" i="5"/>
  <c r="BL961" i="5"/>
  <c r="BG961" i="5"/>
  <c r="BM961" i="5"/>
  <c r="BL129" i="5"/>
  <c r="BG129" i="5"/>
  <c r="BM129" i="5"/>
  <c r="BL1073" i="5"/>
  <c r="BG1073" i="5"/>
  <c r="BM1073" i="5"/>
  <c r="BL276" i="5"/>
  <c r="BM276" i="5"/>
  <c r="BG276" i="5"/>
  <c r="BL297" i="5"/>
  <c r="BG297" i="5"/>
  <c r="BM297" i="5"/>
  <c r="BL1135" i="5"/>
  <c r="BM1135" i="5"/>
  <c r="BG1135" i="5"/>
  <c r="BL526" i="5"/>
  <c r="BG526" i="5"/>
  <c r="BM526" i="5"/>
  <c r="BL1014" i="5"/>
  <c r="BG1014" i="5"/>
  <c r="BM1014" i="5"/>
  <c r="BL890" i="5"/>
  <c r="BG890" i="5"/>
  <c r="BM890" i="5"/>
  <c r="BL1002" i="5"/>
  <c r="BG1002" i="5"/>
  <c r="BM1002" i="5"/>
  <c r="BL987" i="5"/>
  <c r="BM987" i="5"/>
  <c r="BG987" i="5"/>
  <c r="BL21" i="5"/>
  <c r="BM21" i="5"/>
  <c r="BG21" i="5"/>
  <c r="BL167" i="5"/>
  <c r="BM167" i="5"/>
  <c r="BG167" i="5"/>
  <c r="BL1085" i="5"/>
  <c r="BM1085" i="5"/>
  <c r="BG1085" i="5"/>
  <c r="BL933" i="5"/>
  <c r="BM933" i="5"/>
  <c r="BG933" i="5"/>
  <c r="BL628" i="5"/>
  <c r="BG628" i="5"/>
  <c r="BM628" i="5"/>
  <c r="BL809" i="5"/>
  <c r="BG809" i="5"/>
  <c r="BM809" i="5"/>
  <c r="BL697" i="5"/>
  <c r="BG697" i="5"/>
  <c r="BM697" i="5"/>
  <c r="BL434" i="5"/>
  <c r="BG434" i="5"/>
  <c r="BM434" i="5"/>
  <c r="AZ78" i="5" a="1"/>
  <c r="AZ78" i="5" s="1"/>
  <c r="AZ24" i="5" a="1"/>
  <c r="AZ24" i="5" s="1"/>
  <c r="AZ67" i="5" a="1"/>
  <c r="AZ67" i="5" s="1"/>
  <c r="AZ51" i="5" a="1"/>
  <c r="AZ51" i="5" s="1"/>
  <c r="AZ92" i="5" a="1"/>
  <c r="AZ92" i="5" s="1"/>
  <c r="AZ66" i="5" a="1"/>
  <c r="AZ66" i="5" s="1"/>
  <c r="AZ222" i="5" a="1"/>
  <c r="AZ222" i="5" s="1"/>
  <c r="AZ115" i="5" a="1"/>
  <c r="AZ115" i="5" s="1"/>
  <c r="AZ142" i="5" a="1"/>
  <c r="AZ142" i="5" s="1"/>
  <c r="AZ127" i="5" a="1"/>
  <c r="AZ127" i="5" s="1"/>
  <c r="AZ52" i="5" a="1"/>
  <c r="AZ52" i="5" s="1"/>
  <c r="AZ218" i="5" a="1"/>
  <c r="AZ218" i="5" s="1"/>
  <c r="AZ297" i="5" a="1"/>
  <c r="AZ297" i="5" s="1"/>
  <c r="AZ279" i="5" a="1"/>
  <c r="AZ279" i="5" s="1"/>
  <c r="AZ296" i="5" a="1"/>
  <c r="AZ296" i="5" s="1"/>
  <c r="AZ71" i="5" a="1"/>
  <c r="AZ71" i="5" s="1"/>
  <c r="AZ112" i="5" a="1"/>
  <c r="AZ112" i="5" s="1"/>
  <c r="AZ374" i="5" a="1"/>
  <c r="AZ374" i="5" s="1"/>
  <c r="AZ335" i="5" a="1"/>
  <c r="AZ335" i="5" s="1"/>
  <c r="AZ343" i="5" a="1"/>
  <c r="AZ343" i="5" s="1"/>
  <c r="AZ207" i="5" a="1"/>
  <c r="AZ207" i="5" s="1"/>
  <c r="AZ349" i="5" a="1"/>
  <c r="AZ349" i="5" s="1"/>
  <c r="AZ354" i="5" a="1"/>
  <c r="AZ354" i="5" s="1"/>
  <c r="AZ385" i="5" a="1"/>
  <c r="AZ385" i="5" s="1"/>
  <c r="AZ446" i="5" a="1"/>
  <c r="AZ446" i="5" s="1"/>
  <c r="AZ353" i="5" a="1"/>
  <c r="AZ353" i="5" s="1"/>
  <c r="AZ418" i="5" a="1"/>
  <c r="AZ418" i="5" s="1"/>
  <c r="AZ414" i="5" a="1"/>
  <c r="AZ414" i="5" s="1"/>
  <c r="AZ421" i="5" a="1"/>
  <c r="AZ421" i="5" s="1"/>
  <c r="AZ407" i="5" a="1"/>
  <c r="AZ407" i="5" s="1"/>
  <c r="AZ517" i="5" a="1"/>
  <c r="AZ517" i="5" s="1"/>
  <c r="AZ512" i="5" a="1"/>
  <c r="AZ512" i="5" s="1"/>
  <c r="AZ508" i="5" a="1"/>
  <c r="AZ508" i="5" s="1"/>
  <c r="AZ548" i="5" a="1"/>
  <c r="AZ548" i="5" s="1"/>
  <c r="AZ660" i="5" a="1"/>
  <c r="AZ660" i="5" s="1"/>
  <c r="AZ545" i="5" a="1"/>
  <c r="AZ545" i="5" s="1"/>
  <c r="AZ564" i="5" a="1"/>
  <c r="AZ564" i="5" s="1"/>
  <c r="AZ731" i="5" a="1"/>
  <c r="AZ731" i="5" s="1"/>
  <c r="AZ645" i="5" a="1"/>
  <c r="AZ645" i="5" s="1"/>
  <c r="AZ603" i="5" a="1"/>
  <c r="AZ603" i="5" s="1"/>
  <c r="AZ617" i="5" a="1"/>
  <c r="AZ617" i="5" s="1"/>
  <c r="AZ676" i="5" a="1"/>
  <c r="AZ676" i="5" s="1"/>
  <c r="AZ699" i="5" a="1"/>
  <c r="AZ699" i="5" s="1"/>
  <c r="AZ776" i="5" a="1"/>
  <c r="AZ776" i="5" s="1"/>
  <c r="AZ643" i="5" a="1"/>
  <c r="AZ643" i="5" s="1"/>
  <c r="AZ693" i="5" a="1"/>
  <c r="AZ693" i="5" s="1"/>
  <c r="AZ631" i="5" a="1"/>
  <c r="AZ631" i="5" s="1"/>
  <c r="AZ823" i="5" a="1"/>
  <c r="AZ823" i="5" s="1"/>
  <c r="AZ790" i="5" a="1"/>
  <c r="AZ790" i="5" s="1"/>
  <c r="AZ736" i="5" a="1"/>
  <c r="AZ736" i="5" s="1"/>
  <c r="AZ781" i="5" a="1"/>
  <c r="AZ781" i="5" s="1"/>
  <c r="AZ896" i="5" a="1"/>
  <c r="AZ896" i="5" s="1"/>
  <c r="AZ812" i="5" a="1"/>
  <c r="AZ812" i="5" s="1"/>
  <c r="AZ893" i="5" a="1"/>
  <c r="AZ893" i="5" s="1"/>
  <c r="AZ932" i="5" a="1"/>
  <c r="AZ932" i="5" s="1"/>
  <c r="AZ877" i="5" a="1"/>
  <c r="AZ877" i="5" s="1"/>
  <c r="AZ887" i="5" a="1"/>
  <c r="AZ887" i="5" s="1"/>
  <c r="AZ927" i="5" a="1"/>
  <c r="AZ927" i="5" s="1"/>
  <c r="AZ925" i="5" a="1"/>
  <c r="AZ925" i="5" s="1"/>
  <c r="AZ993" i="5" a="1"/>
  <c r="AZ993" i="5" s="1"/>
  <c r="AZ1004" i="5" a="1"/>
  <c r="AZ1004" i="5" s="1"/>
  <c r="AZ980" i="5" a="1"/>
  <c r="AZ980" i="5" s="1"/>
  <c r="AZ1009" i="5" a="1"/>
  <c r="AZ1009" i="5" s="1"/>
  <c r="AZ1024" i="5" a="1"/>
  <c r="AZ1024" i="5" s="1"/>
  <c r="AZ1037" i="5" a="1"/>
  <c r="AZ1037" i="5" s="1"/>
  <c r="AZ1094" i="5" a="1"/>
  <c r="AZ1094" i="5" s="1"/>
  <c r="AZ1109" i="5" a="1"/>
  <c r="AZ1109" i="5" s="1"/>
  <c r="AZ1126" i="5" a="1"/>
  <c r="AZ1126" i="5" s="1"/>
  <c r="AZ1091" i="5" a="1"/>
  <c r="AZ1091" i="5" s="1"/>
  <c r="AZ1142" i="5" a="1"/>
  <c r="AZ1142" i="5" s="1"/>
  <c r="AZ1139" i="5" a="1"/>
  <c r="AZ1139" i="5" s="1"/>
  <c r="AZ1129" i="5" a="1"/>
  <c r="AZ1129" i="5" s="1"/>
  <c r="AZ1156" i="5" a="1"/>
  <c r="AZ1156" i="5" s="1"/>
  <c r="AZ1168" i="5" a="1"/>
  <c r="AZ1168" i="5" s="1"/>
  <c r="AZ1202" i="5" a="1"/>
  <c r="AZ1202" i="5" s="1"/>
  <c r="AZ1183" i="5" a="1"/>
  <c r="AZ1183" i="5" s="1"/>
  <c r="AZ1238" i="5" a="1"/>
  <c r="AZ1238" i="5" s="1"/>
  <c r="BL75" i="5"/>
  <c r="BG75" i="5"/>
  <c r="BM75" i="5"/>
  <c r="BL1095" i="5"/>
  <c r="BM1095" i="5"/>
  <c r="BG1095" i="5"/>
  <c r="BL797" i="5"/>
  <c r="BM797" i="5"/>
  <c r="BG797" i="5"/>
  <c r="BL43" i="5"/>
  <c r="BM43" i="5"/>
  <c r="BG43" i="5"/>
  <c r="BL130" i="5"/>
  <c r="BG130" i="5"/>
  <c r="BM130" i="5"/>
  <c r="BL747" i="5"/>
  <c r="BM747" i="5"/>
  <c r="BG747" i="5"/>
  <c r="BL146" i="5"/>
  <c r="BM146" i="5"/>
  <c r="BG146" i="5"/>
  <c r="BL787" i="5"/>
  <c r="BM787" i="5"/>
  <c r="BG787" i="5"/>
  <c r="BL692" i="5"/>
  <c r="BM692" i="5"/>
  <c r="BG692" i="5"/>
  <c r="BL810" i="5"/>
  <c r="BG810" i="5"/>
  <c r="BM810" i="5"/>
  <c r="AZ1050" i="5" a="1"/>
  <c r="AZ1050" i="5" s="1"/>
  <c r="BL515" i="5"/>
  <c r="BG515" i="5"/>
  <c r="BM515" i="5"/>
  <c r="BL563" i="5"/>
  <c r="BM563" i="5"/>
  <c r="BG563" i="5"/>
  <c r="BL816" i="5"/>
  <c r="BG816" i="5"/>
  <c r="BM816" i="5"/>
  <c r="BL721" i="5"/>
  <c r="BM721" i="5"/>
  <c r="BG721" i="5"/>
  <c r="BL315" i="5"/>
  <c r="BG315" i="5"/>
  <c r="BM315" i="5"/>
  <c r="BL1186" i="5"/>
  <c r="BM1186" i="5"/>
  <c r="BG1186" i="5"/>
  <c r="BL88" i="5"/>
  <c r="BM88" i="5"/>
  <c r="BG88" i="5"/>
  <c r="BL1046" i="5"/>
  <c r="BM1046" i="5"/>
  <c r="BG1046" i="5"/>
  <c r="BL571" i="5"/>
  <c r="BG571" i="5"/>
  <c r="BM571" i="5"/>
  <c r="BL241" i="5"/>
  <c r="BG241" i="5"/>
  <c r="BM241" i="5"/>
  <c r="BL871" i="5"/>
  <c r="BM871" i="5"/>
  <c r="BG871" i="5"/>
  <c r="BL1231" i="5"/>
  <c r="BG1231" i="5"/>
  <c r="BM1231" i="5"/>
  <c r="BL1170" i="5"/>
  <c r="BG1170" i="5"/>
  <c r="BM1170" i="5"/>
  <c r="BL912" i="5"/>
  <c r="BG912" i="5"/>
  <c r="BM912" i="5"/>
  <c r="BL764" i="5"/>
  <c r="BG764" i="5"/>
  <c r="BM764" i="5"/>
  <c r="BL714" i="5"/>
  <c r="BG714" i="5"/>
  <c r="BM714" i="5"/>
  <c r="BL189" i="5"/>
  <c r="BG189" i="5"/>
  <c r="BM189" i="5"/>
  <c r="BL37" i="5"/>
  <c r="BM37" i="5"/>
  <c r="BG37" i="5"/>
  <c r="BL768" i="5"/>
  <c r="BM768" i="5"/>
  <c r="BG768" i="5"/>
  <c r="BL142" i="5"/>
  <c r="BM142" i="5"/>
  <c r="BG142" i="5"/>
  <c r="BL638" i="5"/>
  <c r="BM638" i="5"/>
  <c r="BG638" i="5"/>
  <c r="BL463" i="5"/>
  <c r="BG463" i="5"/>
  <c r="BM463" i="5"/>
  <c r="BL1106" i="5"/>
  <c r="BM1106" i="5"/>
  <c r="BG1106" i="5"/>
  <c r="BL875" i="5"/>
  <c r="BM875" i="5"/>
  <c r="BG875" i="5"/>
  <c r="BL262" i="5"/>
  <c r="BG262" i="5"/>
  <c r="BM262" i="5"/>
  <c r="BL166" i="5"/>
  <c r="BM166" i="5"/>
  <c r="BG166" i="5"/>
  <c r="BL486" i="5"/>
  <c r="BG486" i="5"/>
  <c r="BM486" i="5"/>
  <c r="BL1144" i="5"/>
  <c r="BG1144" i="5"/>
  <c r="BM1144" i="5"/>
  <c r="BL658" i="5"/>
  <c r="BG658" i="5"/>
  <c r="BM658" i="5"/>
  <c r="BL213" i="5"/>
  <c r="BG213" i="5"/>
  <c r="BM213" i="5"/>
  <c r="BL1050" i="5"/>
  <c r="BG1050" i="5"/>
  <c r="BM1050" i="5"/>
  <c r="BL56" i="5"/>
  <c r="BM56" i="5"/>
  <c r="BG56" i="5"/>
  <c r="BL983" i="5"/>
  <c r="BM983" i="5"/>
  <c r="BG983" i="5"/>
  <c r="BL1082" i="5"/>
  <c r="BM1082" i="5"/>
  <c r="BG1082" i="5"/>
  <c r="BL506" i="5"/>
  <c r="BG506" i="5"/>
  <c r="BM506" i="5"/>
  <c r="BL165" i="5"/>
  <c r="BM165" i="5"/>
  <c r="BG165" i="5"/>
  <c r="BL362" i="5"/>
  <c r="BM362" i="5"/>
  <c r="BG362" i="5"/>
  <c r="BL802" i="5"/>
  <c r="BG802" i="5"/>
  <c r="BM802" i="5"/>
  <c r="BL1111" i="5"/>
  <c r="BG1111" i="5"/>
  <c r="BM1111" i="5"/>
  <c r="BL728" i="5"/>
  <c r="BG728" i="5"/>
  <c r="BM728" i="5"/>
  <c r="BL400" i="5"/>
  <c r="BM400" i="5"/>
  <c r="BG400" i="5"/>
  <c r="BL651" i="5"/>
  <c r="BM651" i="5"/>
  <c r="BG651" i="5"/>
  <c r="BL491" i="5"/>
  <c r="BG491" i="5"/>
  <c r="BM491" i="5"/>
  <c r="BL78" i="5"/>
  <c r="BM78" i="5"/>
  <c r="BG78" i="5"/>
  <c r="BL665" i="5"/>
  <c r="BG665" i="5"/>
  <c r="BM665" i="5"/>
  <c r="BL323" i="5"/>
  <c r="BG323" i="5"/>
  <c r="BM323" i="5"/>
  <c r="BL312" i="5"/>
  <c r="BM312" i="5"/>
  <c r="BG312" i="5"/>
  <c r="BL637" i="5"/>
  <c r="BM637" i="5"/>
  <c r="BG637" i="5"/>
  <c r="BL365" i="5"/>
  <c r="BG365" i="5"/>
  <c r="BM365" i="5"/>
  <c r="BL1181" i="5"/>
  <c r="BM1181" i="5"/>
  <c r="BG1181" i="5"/>
  <c r="BL79" i="5"/>
  <c r="BG79" i="5"/>
  <c r="BM79" i="5"/>
  <c r="BL442" i="5"/>
  <c r="BG442" i="5"/>
  <c r="BM442" i="5"/>
  <c r="BL761" i="5"/>
  <c r="BM761" i="5"/>
  <c r="BG761" i="5"/>
  <c r="BL59" i="5"/>
  <c r="BM59" i="5"/>
  <c r="BG59" i="5"/>
  <c r="BL1045" i="5"/>
  <c r="BG1045" i="5"/>
  <c r="BM1045" i="5"/>
  <c r="BL495" i="5"/>
  <c r="BM495" i="5"/>
  <c r="BG495" i="5"/>
  <c r="BL999" i="5"/>
  <c r="BM999" i="5"/>
  <c r="BG999" i="5"/>
  <c r="BL245" i="5"/>
  <c r="BG245" i="5"/>
  <c r="BM245" i="5"/>
  <c r="BL1086" i="5"/>
  <c r="BM1086" i="5"/>
  <c r="BG1086" i="5"/>
  <c r="BL360" i="5"/>
  <c r="BM360" i="5"/>
  <c r="BG360" i="5"/>
  <c r="BL430" i="5"/>
  <c r="BM430" i="5"/>
  <c r="BG430" i="5"/>
  <c r="BL1190" i="5"/>
  <c r="BM1190" i="5"/>
  <c r="BG1190" i="5"/>
  <c r="BL622" i="5"/>
  <c r="BG622" i="5"/>
  <c r="BM622" i="5"/>
  <c r="BL355" i="5"/>
  <c r="BM355" i="5"/>
  <c r="BG355" i="5"/>
  <c r="BL1043" i="5"/>
  <c r="BG1043" i="5"/>
  <c r="BM1043" i="5"/>
  <c r="BL724" i="5"/>
  <c r="BG724" i="5"/>
  <c r="BM724" i="5"/>
  <c r="BL343" i="5"/>
  <c r="BM343" i="5"/>
  <c r="BG343" i="5"/>
  <c r="BL756" i="5"/>
  <c r="BG756" i="5"/>
  <c r="BM756" i="5"/>
  <c r="BL50" i="5"/>
  <c r="BM50" i="5"/>
  <c r="BG50" i="5"/>
  <c r="BL750" i="5"/>
  <c r="BG750" i="5"/>
  <c r="BM750" i="5"/>
  <c r="BL1081" i="5"/>
  <c r="BG1081" i="5"/>
  <c r="BM1081" i="5"/>
  <c r="BL71" i="5"/>
  <c r="BG71" i="5"/>
  <c r="BM71" i="5"/>
  <c r="BL888" i="5"/>
  <c r="BM888" i="5"/>
  <c r="BG888" i="5"/>
  <c r="AZ7" i="5" a="1"/>
  <c r="AZ7" i="5" s="1"/>
  <c r="AZ23" i="5" a="1"/>
  <c r="AZ23" i="5" s="1"/>
  <c r="AZ199" i="5" a="1"/>
  <c r="AZ199" i="5" s="1"/>
  <c r="AZ54" i="5" a="1"/>
  <c r="AZ54" i="5" s="1"/>
  <c r="AZ97" i="5" a="1"/>
  <c r="AZ97" i="5" s="1"/>
  <c r="AZ98" i="5" a="1"/>
  <c r="AZ98" i="5" s="1"/>
  <c r="AZ77" i="5" a="1"/>
  <c r="AZ77" i="5" s="1"/>
  <c r="AZ131" i="5" a="1"/>
  <c r="AZ131" i="5" s="1"/>
  <c r="AZ158" i="5" a="1"/>
  <c r="AZ158" i="5" s="1"/>
  <c r="AZ143" i="5" a="1"/>
  <c r="AZ143" i="5" s="1"/>
  <c r="AZ65" i="5" a="1"/>
  <c r="AZ65" i="5" s="1"/>
  <c r="AZ238" i="5" a="1"/>
  <c r="AZ238" i="5" s="1"/>
  <c r="AZ235" i="5" a="1"/>
  <c r="AZ235" i="5" s="1"/>
  <c r="AZ212" i="5" a="1"/>
  <c r="AZ212" i="5" s="1"/>
  <c r="AZ204" i="5" a="1"/>
  <c r="AZ204" i="5" s="1"/>
  <c r="AZ87" i="5" a="1"/>
  <c r="AZ87" i="5" s="1"/>
  <c r="AZ128" i="5" a="1"/>
  <c r="AZ128" i="5" s="1"/>
  <c r="AZ295" i="5" a="1"/>
  <c r="AZ295" i="5" s="1"/>
  <c r="AZ336" i="5" a="1"/>
  <c r="AZ336" i="5" s="1"/>
  <c r="AZ362" i="5" a="1"/>
  <c r="AZ362" i="5" s="1"/>
  <c r="AZ223" i="5" a="1"/>
  <c r="AZ223" i="5" s="1"/>
  <c r="AZ364" i="5" a="1"/>
  <c r="AZ364" i="5" s="1"/>
  <c r="AZ448" i="5" a="1"/>
  <c r="AZ448" i="5" s="1"/>
  <c r="AZ395" i="5" a="1"/>
  <c r="AZ395" i="5" s="1"/>
  <c r="AZ412" i="5" a="1"/>
  <c r="AZ412" i="5" s="1"/>
  <c r="AZ369" i="5" a="1"/>
  <c r="AZ369" i="5" s="1"/>
  <c r="AZ454" i="5" a="1"/>
  <c r="AZ454" i="5" s="1"/>
  <c r="AZ447" i="5" a="1"/>
  <c r="AZ447" i="5" s="1"/>
  <c r="AZ443" i="5" a="1"/>
  <c r="AZ443" i="5" s="1"/>
  <c r="AZ424" i="5" a="1"/>
  <c r="AZ424" i="5" s="1"/>
  <c r="AZ534" i="5" a="1"/>
  <c r="AZ534" i="5" s="1"/>
  <c r="AZ553" i="5" a="1"/>
  <c r="AZ553" i="5" s="1"/>
  <c r="AZ576" i="5" a="1"/>
  <c r="AZ576" i="5" s="1"/>
  <c r="AZ601" i="5" a="1"/>
  <c r="AZ601" i="5" s="1"/>
  <c r="AZ599" i="5" a="1"/>
  <c r="AZ599" i="5" s="1"/>
  <c r="AZ561" i="5" a="1"/>
  <c r="AZ561" i="5" s="1"/>
  <c r="AZ572" i="5" a="1"/>
  <c r="AZ572" i="5" s="1"/>
  <c r="AZ597" i="5" a="1"/>
  <c r="AZ597" i="5" s="1"/>
  <c r="AZ662" i="5" a="1"/>
  <c r="AZ662" i="5" s="1"/>
  <c r="AZ622" i="5" a="1"/>
  <c r="AZ622" i="5" s="1"/>
  <c r="AZ623" i="5" a="1"/>
  <c r="AZ623" i="5" s="1"/>
  <c r="AZ683" i="5" a="1"/>
  <c r="AZ683" i="5" s="1"/>
  <c r="AZ708" i="5" a="1"/>
  <c r="AZ708" i="5" s="1"/>
  <c r="AZ749" i="5" a="1"/>
  <c r="AZ749" i="5" s="1"/>
  <c r="AZ659" i="5" a="1"/>
  <c r="AZ659" i="5" s="1"/>
  <c r="AZ719" i="5" a="1"/>
  <c r="AZ719" i="5" s="1"/>
  <c r="AZ647" i="5" a="1"/>
  <c r="AZ647" i="5" s="1"/>
  <c r="AZ807" i="5" a="1"/>
  <c r="AZ807" i="5" s="1"/>
  <c r="AZ821" i="5" a="1"/>
  <c r="AZ821" i="5" s="1"/>
  <c r="AZ738" i="5" a="1"/>
  <c r="AZ738" i="5" s="1"/>
  <c r="AZ800" i="5" a="1"/>
  <c r="AZ800" i="5" s="1"/>
  <c r="AZ802" i="5" a="1"/>
  <c r="AZ802" i="5" s="1"/>
  <c r="AZ815" i="5" a="1"/>
  <c r="AZ815" i="5" s="1"/>
  <c r="AZ891" i="5" a="1"/>
  <c r="AZ891" i="5" s="1"/>
  <c r="AZ854" i="5" a="1"/>
  <c r="AZ854" i="5" s="1"/>
  <c r="AZ884" i="5" a="1"/>
  <c r="AZ884" i="5" s="1"/>
  <c r="AZ898" i="5" a="1"/>
  <c r="AZ898" i="5" s="1"/>
  <c r="AZ938" i="5" a="1"/>
  <c r="AZ938" i="5" s="1"/>
  <c r="AZ943" i="5" a="1"/>
  <c r="AZ943" i="5" s="1"/>
  <c r="AZ953" i="5" a="1"/>
  <c r="AZ953" i="5" s="1"/>
  <c r="AZ1005" i="5" a="1"/>
  <c r="AZ1005" i="5" s="1"/>
  <c r="AZ1023" i="5" a="1"/>
  <c r="AZ1023" i="5" s="1"/>
  <c r="AZ971" i="5" a="1"/>
  <c r="AZ971" i="5" s="1"/>
  <c r="AZ1032" i="5" a="1"/>
  <c r="AZ1032" i="5" s="1"/>
  <c r="AZ1039" i="5" a="1"/>
  <c r="AZ1039" i="5" s="1"/>
  <c r="AZ1075" i="5" a="1"/>
  <c r="AZ1075" i="5" s="1"/>
  <c r="AZ1062" i="5" a="1"/>
  <c r="AZ1062" i="5" s="1"/>
  <c r="AZ1099" i="5" a="1"/>
  <c r="AZ1099" i="5" s="1"/>
  <c r="AZ1111" i="5" a="1"/>
  <c r="AZ1111" i="5" s="1"/>
  <c r="AZ1080" i="5" a="1"/>
  <c r="AZ1080" i="5" s="1"/>
  <c r="AZ1140" i="5" a="1"/>
  <c r="AZ1140" i="5" s="1"/>
  <c r="AZ1144" i="5" a="1"/>
  <c r="AZ1144" i="5" s="1"/>
  <c r="AZ1166" i="5" a="1"/>
  <c r="AZ1166" i="5" s="1"/>
  <c r="AZ1176" i="5" a="1"/>
  <c r="AZ1176" i="5" s="1"/>
  <c r="AZ1207" i="5" a="1"/>
  <c r="AZ1207" i="5" s="1"/>
  <c r="AZ1195" i="5" a="1"/>
  <c r="AZ1195" i="5" s="1"/>
  <c r="AZ1214" i="5" a="1"/>
  <c r="AZ1214" i="5" s="1"/>
  <c r="BL256" i="5"/>
  <c r="BM256" i="5"/>
  <c r="BG256" i="5"/>
  <c r="BL676" i="5"/>
  <c r="BG676" i="5"/>
  <c r="BM676" i="5"/>
  <c r="BL191" i="5"/>
  <c r="BM191" i="5"/>
  <c r="BG191" i="5"/>
  <c r="BL416" i="5"/>
  <c r="BG416" i="5"/>
  <c r="BM416" i="5"/>
  <c r="BL930" i="5"/>
  <c r="BM930" i="5"/>
  <c r="BG930" i="5"/>
  <c r="BL627" i="5"/>
  <c r="BM627" i="5"/>
  <c r="BG627" i="5"/>
  <c r="BL710" i="5"/>
  <c r="BM710" i="5"/>
  <c r="BG710" i="5"/>
  <c r="BL1128" i="5"/>
  <c r="BM1128" i="5"/>
  <c r="BG1128" i="5"/>
  <c r="BL141" i="5"/>
  <c r="BM141" i="5"/>
  <c r="BG141" i="5"/>
  <c r="BL791" i="5"/>
  <c r="BM791" i="5"/>
  <c r="BG791" i="5"/>
  <c r="BL15" i="5"/>
  <c r="BM15" i="5"/>
  <c r="BG15" i="5"/>
  <c r="BL17" i="5"/>
  <c r="BM17" i="5"/>
  <c r="BG17" i="5"/>
  <c r="BL708" i="5"/>
  <c r="BG708" i="5"/>
  <c r="BM708" i="5"/>
  <c r="BL161" i="5"/>
  <c r="BG161" i="5"/>
  <c r="BM161" i="5"/>
  <c r="BL1108" i="5"/>
  <c r="BG1108" i="5"/>
  <c r="BM1108" i="5"/>
  <c r="BL754" i="5"/>
  <c r="BG754" i="5"/>
  <c r="BM754" i="5"/>
  <c r="BL959" i="5"/>
  <c r="BM959" i="5"/>
  <c r="BG959" i="5"/>
  <c r="BL522" i="5"/>
  <c r="BM522" i="5"/>
  <c r="BG522" i="5"/>
  <c r="AZ153" i="5" a="1"/>
  <c r="AZ153" i="5" s="1"/>
  <c r="BL503" i="5"/>
  <c r="BM503" i="5"/>
  <c r="BG503" i="5"/>
  <c r="BL494" i="5"/>
  <c r="BM494" i="5"/>
  <c r="BG494" i="5"/>
  <c r="BL861" i="5"/>
  <c r="BM861" i="5"/>
  <c r="BG861" i="5"/>
  <c r="BL595" i="5"/>
  <c r="BM595" i="5"/>
  <c r="BG595" i="5"/>
  <c r="BL26" i="5"/>
  <c r="BM26" i="5"/>
  <c r="BG26" i="5"/>
  <c r="BL32" i="5"/>
  <c r="BM32" i="5"/>
  <c r="BG32" i="5"/>
  <c r="BL5" i="5"/>
  <c r="BM5" i="5"/>
  <c r="BG5" i="5"/>
  <c r="BL517" i="5"/>
  <c r="BG517" i="5"/>
  <c r="BM517" i="5"/>
  <c r="BL1234" i="5"/>
  <c r="BG1234" i="5"/>
  <c r="BM1234" i="5"/>
  <c r="BL1009" i="5"/>
  <c r="BM1009" i="5"/>
  <c r="BG1009" i="5"/>
  <c r="BL1058" i="5"/>
  <c r="BM1058" i="5"/>
  <c r="BG1058" i="5"/>
  <c r="BL485" i="5"/>
  <c r="BM485" i="5"/>
  <c r="BG485" i="5"/>
  <c r="BL962" i="5"/>
  <c r="BG962" i="5"/>
  <c r="BM962" i="5"/>
  <c r="BL513" i="5"/>
  <c r="BM513" i="5"/>
  <c r="BG513" i="5"/>
  <c r="BL1157" i="5"/>
  <c r="BG1157" i="5"/>
  <c r="BM1157" i="5"/>
  <c r="BL804" i="5"/>
  <c r="BM804" i="5"/>
  <c r="BG804" i="5"/>
  <c r="BL583" i="5"/>
  <c r="BM583" i="5"/>
  <c r="BG583" i="5"/>
  <c r="BL445" i="5"/>
  <c r="BM445" i="5"/>
  <c r="BG445" i="5"/>
  <c r="BL867" i="5"/>
  <c r="BG867" i="5"/>
  <c r="BM867" i="5"/>
  <c r="BL381" i="5"/>
  <c r="BM381" i="5"/>
  <c r="BG381" i="5"/>
  <c r="BL424" i="5"/>
  <c r="BG424" i="5"/>
  <c r="BM424" i="5"/>
  <c r="BL1051" i="5"/>
  <c r="BG1051" i="5"/>
  <c r="BM1051" i="5"/>
  <c r="BL1211" i="5"/>
  <c r="BM1211" i="5"/>
  <c r="BG1211" i="5"/>
  <c r="BL1104" i="5"/>
  <c r="BM1104" i="5"/>
  <c r="BG1104" i="5"/>
  <c r="BL379" i="5"/>
  <c r="BM379" i="5"/>
  <c r="BG379" i="5"/>
  <c r="BL383" i="5"/>
  <c r="BG383" i="5"/>
  <c r="BM383" i="5"/>
  <c r="BL553" i="5"/>
  <c r="BM553" i="5"/>
  <c r="BG553" i="5"/>
  <c r="BL1167" i="5"/>
  <c r="BG1167" i="5"/>
  <c r="BM1167" i="5"/>
  <c r="BL160" i="5"/>
  <c r="BM160" i="5"/>
  <c r="BG160" i="5"/>
  <c r="BL1222" i="5"/>
  <c r="BG1222" i="5"/>
  <c r="BM1222" i="5"/>
  <c r="BL263" i="5"/>
  <c r="BM263" i="5"/>
  <c r="BG263" i="5"/>
  <c r="BL667" i="5"/>
  <c r="BG667" i="5"/>
  <c r="BM667" i="5"/>
  <c r="BL432" i="5"/>
  <c r="BG432" i="5"/>
  <c r="BM432" i="5"/>
  <c r="BL1017" i="5"/>
  <c r="BM1017" i="5"/>
  <c r="BG1017" i="5"/>
  <c r="BL156" i="5"/>
  <c r="BG156" i="5"/>
  <c r="BM156" i="5"/>
  <c r="BL393" i="5"/>
  <c r="BG393" i="5"/>
  <c r="BM393" i="5"/>
  <c r="BL392" i="5"/>
  <c r="BG392" i="5"/>
  <c r="BM392" i="5"/>
  <c r="BL378" i="5"/>
  <c r="BM378" i="5"/>
  <c r="BG378" i="5"/>
  <c r="BL48" i="5"/>
  <c r="BG48" i="5"/>
  <c r="BM48" i="5"/>
  <c r="BL317" i="5"/>
  <c r="BG317" i="5"/>
  <c r="BM317" i="5"/>
  <c r="BL1072" i="5"/>
  <c r="BM1072" i="5"/>
  <c r="BG1072" i="5"/>
  <c r="BL1042" i="5"/>
  <c r="BM1042" i="5"/>
  <c r="BG1042" i="5"/>
  <c r="BL70" i="5"/>
  <c r="BG70" i="5"/>
  <c r="BM70" i="5"/>
  <c r="BL551" i="5"/>
  <c r="BM551" i="5"/>
  <c r="BG551" i="5"/>
  <c r="BL1202" i="5"/>
  <c r="BM1202" i="5"/>
  <c r="BG1202" i="5"/>
  <c r="BL894" i="5"/>
  <c r="BG894" i="5"/>
  <c r="BM894" i="5"/>
  <c r="BL120" i="5"/>
  <c r="BG120" i="5"/>
  <c r="BM120" i="5"/>
  <c r="BL1088" i="5"/>
  <c r="BM1088" i="5"/>
  <c r="BG1088" i="5"/>
  <c r="BL1069" i="5"/>
  <c r="BG1069" i="5"/>
  <c r="BM1069" i="5"/>
  <c r="BL1180" i="5"/>
  <c r="BM1180" i="5"/>
  <c r="BG1180" i="5"/>
  <c r="BL892" i="5"/>
  <c r="BG892" i="5"/>
  <c r="BM892" i="5"/>
  <c r="BL500" i="5"/>
  <c r="BG500" i="5"/>
  <c r="BM500" i="5"/>
  <c r="BL614" i="5"/>
  <c r="BG614" i="5"/>
  <c r="BM614" i="5"/>
  <c r="BL1240" i="5"/>
  <c r="BM1240" i="5"/>
  <c r="BG1240" i="5"/>
  <c r="BL1159" i="5"/>
  <c r="BM1159" i="5"/>
  <c r="BG1159" i="5"/>
  <c r="BL428" i="5"/>
  <c r="BG428" i="5"/>
  <c r="BM428" i="5"/>
  <c r="BL582" i="5"/>
  <c r="BM582" i="5"/>
  <c r="BG582" i="5"/>
  <c r="BL67" i="5"/>
  <c r="BG67" i="5"/>
  <c r="BM67" i="5"/>
  <c r="BL435" i="5"/>
  <c r="BG435" i="5"/>
  <c r="BM435" i="5"/>
  <c r="BL963" i="5"/>
  <c r="BM963" i="5"/>
  <c r="BG963" i="5"/>
  <c r="BL107" i="5"/>
  <c r="BG107" i="5"/>
  <c r="BM107" i="5"/>
  <c r="BL300" i="5"/>
  <c r="BG300" i="5"/>
  <c r="BM300" i="5"/>
  <c r="BL653" i="5"/>
  <c r="BM653" i="5"/>
  <c r="BG653" i="5"/>
  <c r="BL257" i="5"/>
  <c r="BG257" i="5"/>
  <c r="BM257" i="5"/>
  <c r="BL966" i="5"/>
  <c r="BG966" i="5"/>
  <c r="BM966" i="5"/>
  <c r="BL652" i="5"/>
  <c r="BG652" i="5"/>
  <c r="BM652" i="5"/>
  <c r="BL834" i="5"/>
  <c r="BG834" i="5"/>
  <c r="BM834" i="5"/>
  <c r="BL82" i="5"/>
  <c r="BG82" i="5"/>
  <c r="BM82" i="5"/>
  <c r="BL688" i="5"/>
  <c r="BM688" i="5"/>
  <c r="BG688" i="5"/>
  <c r="BL377" i="5"/>
  <c r="BG377" i="5"/>
  <c r="BM377" i="5"/>
  <c r="BL1063" i="5"/>
  <c r="BG1063" i="5"/>
  <c r="BM1063" i="5"/>
  <c r="BL140" i="5"/>
  <c r="BG140" i="5"/>
  <c r="BM140" i="5"/>
  <c r="BL220" i="5"/>
  <c r="BG220" i="5"/>
  <c r="BM220" i="5"/>
  <c r="BL629" i="5"/>
  <c r="BG629" i="5"/>
  <c r="BM629" i="5"/>
  <c r="BL1237" i="5"/>
  <c r="BG1237" i="5"/>
  <c r="BM1237" i="5"/>
  <c r="BL619" i="5"/>
  <c r="BG619" i="5"/>
  <c r="BM619" i="5"/>
  <c r="BL1195" i="5"/>
  <c r="BM1195" i="5"/>
  <c r="BG1195" i="5"/>
  <c r="BL12" i="5"/>
  <c r="BM12" i="5"/>
  <c r="BG12" i="5"/>
  <c r="BL916" i="5"/>
  <c r="BG916" i="5"/>
  <c r="BM916" i="5"/>
  <c r="BL1218" i="5"/>
  <c r="BG1218" i="5"/>
  <c r="BM1218" i="5"/>
  <c r="BL644" i="5"/>
  <c r="BG644" i="5"/>
  <c r="BM644" i="5"/>
  <c r="BL891" i="5"/>
  <c r="BG891" i="5"/>
  <c r="BM891" i="5"/>
  <c r="BL437" i="5"/>
  <c r="BG437" i="5"/>
  <c r="BM437" i="5"/>
  <c r="BL779" i="5"/>
  <c r="BM779" i="5"/>
  <c r="BG779" i="5"/>
  <c r="BL8" i="5"/>
  <c r="BG8" i="5"/>
  <c r="BM8" i="5"/>
  <c r="BL116" i="5"/>
  <c r="BM116" i="5"/>
  <c r="BG116" i="5"/>
  <c r="BL683" i="5"/>
  <c r="BG683" i="5"/>
  <c r="BM683" i="5"/>
  <c r="BL1115" i="5"/>
  <c r="BM1115" i="5"/>
  <c r="BG1115" i="5"/>
  <c r="BL235" i="5"/>
  <c r="BG235" i="5"/>
  <c r="BM235" i="5"/>
  <c r="BL757" i="5"/>
  <c r="BG757" i="5"/>
  <c r="BM757" i="5"/>
  <c r="BL200" i="5"/>
  <c r="BG200" i="5"/>
  <c r="BM200" i="5"/>
  <c r="BL790" i="5"/>
  <c r="BG790" i="5"/>
  <c r="BM790" i="5"/>
  <c r="AZ19" i="5" a="1"/>
  <c r="AZ19" i="5" s="1"/>
  <c r="AZ9" i="5" a="1"/>
  <c r="AZ9" i="5" s="1"/>
  <c r="AZ31" i="5" a="1"/>
  <c r="AZ31" i="5" s="1"/>
  <c r="AZ56" i="5" a="1"/>
  <c r="AZ56" i="5" s="1"/>
  <c r="AZ117" i="5" a="1"/>
  <c r="AZ117" i="5" s="1"/>
  <c r="AZ114" i="5" a="1"/>
  <c r="AZ114" i="5" s="1"/>
  <c r="AZ109" i="5" a="1"/>
  <c r="AZ109" i="5" s="1"/>
  <c r="AZ147" i="5" a="1"/>
  <c r="AZ147" i="5" s="1"/>
  <c r="AZ173" i="5" a="1"/>
  <c r="AZ173" i="5" s="1"/>
  <c r="AZ159" i="5" a="1"/>
  <c r="AZ159" i="5" s="1"/>
  <c r="AZ176" i="5" a="1"/>
  <c r="AZ176" i="5" s="1"/>
  <c r="AZ267" i="5" a="1"/>
  <c r="AZ267" i="5" s="1"/>
  <c r="AZ242" i="5" a="1"/>
  <c r="AZ242" i="5" s="1"/>
  <c r="AZ230" i="5" a="1"/>
  <c r="AZ230" i="5" s="1"/>
  <c r="AZ206" i="5" a="1"/>
  <c r="AZ206" i="5" s="1"/>
  <c r="AZ103" i="5" a="1"/>
  <c r="AZ103" i="5" s="1"/>
  <c r="AZ144" i="5" a="1"/>
  <c r="AZ144" i="5" s="1"/>
  <c r="AZ300" i="5" a="1"/>
  <c r="AZ300" i="5" s="1"/>
  <c r="AZ347" i="5" a="1"/>
  <c r="AZ347" i="5" s="1"/>
  <c r="AZ387" i="5" a="1"/>
  <c r="AZ387" i="5" s="1"/>
  <c r="AZ239" i="5" a="1"/>
  <c r="AZ239" i="5" s="1"/>
  <c r="AZ411" i="5" a="1"/>
  <c r="AZ411" i="5" s="1"/>
  <c r="AZ481" i="5" a="1"/>
  <c r="AZ481" i="5" s="1"/>
  <c r="AZ346" i="5" a="1"/>
  <c r="AZ346" i="5" s="1"/>
  <c r="AZ420" i="5" a="1"/>
  <c r="AZ420" i="5" s="1"/>
  <c r="AZ391" i="5" a="1"/>
  <c r="AZ391" i="5" s="1"/>
  <c r="AZ456" i="5" a="1"/>
  <c r="AZ456" i="5" s="1"/>
  <c r="AZ449" i="5" a="1"/>
  <c r="AZ449" i="5" s="1"/>
  <c r="AZ450" i="5" a="1"/>
  <c r="AZ450" i="5" s="1"/>
  <c r="AZ441" i="5" a="1"/>
  <c r="AZ441" i="5" s="1"/>
  <c r="AZ539" i="5" a="1"/>
  <c r="AZ539" i="5" s="1"/>
  <c r="AZ565" i="5" a="1"/>
  <c r="AZ565" i="5" s="1"/>
  <c r="AZ621" i="5" a="1"/>
  <c r="AZ621" i="5" s="1"/>
  <c r="AZ612" i="5" a="1"/>
  <c r="AZ612" i="5" s="1"/>
  <c r="AZ616" i="5" a="1"/>
  <c r="AZ616" i="5" s="1"/>
  <c r="AZ577" i="5" a="1"/>
  <c r="AZ577" i="5" s="1"/>
  <c r="AZ624" i="5" a="1"/>
  <c r="AZ624" i="5" s="1"/>
  <c r="AZ610" i="5" a="1"/>
  <c r="AZ610" i="5" s="1"/>
  <c r="AZ674" i="5" a="1"/>
  <c r="AZ674" i="5" s="1"/>
  <c r="AZ656" i="5" a="1"/>
  <c r="AZ656" i="5" s="1"/>
  <c r="AZ642" i="5" a="1"/>
  <c r="AZ642" i="5" s="1"/>
  <c r="AZ701" i="5" a="1"/>
  <c r="AZ701" i="5" s="1"/>
  <c r="AZ739" i="5" a="1"/>
  <c r="AZ739" i="5" s="1"/>
  <c r="AZ762" i="5" a="1"/>
  <c r="AZ762" i="5" s="1"/>
  <c r="AZ675" i="5" a="1"/>
  <c r="AZ675" i="5" s="1"/>
  <c r="AZ723" i="5" a="1"/>
  <c r="AZ723" i="5" s="1"/>
  <c r="AZ663" i="5" a="1"/>
  <c r="AZ663" i="5" s="1"/>
  <c r="AZ845" i="5" a="1"/>
  <c r="AZ845" i="5" s="1"/>
  <c r="AZ828" i="5" a="1"/>
  <c r="AZ828" i="5" s="1"/>
  <c r="AZ740" i="5" a="1"/>
  <c r="AZ740" i="5" s="1"/>
  <c r="AZ834" i="5" a="1"/>
  <c r="AZ834" i="5" s="1"/>
  <c r="AZ814" i="5" a="1"/>
  <c r="AZ814" i="5" s="1"/>
  <c r="AZ842" i="5" a="1"/>
  <c r="AZ842" i="5" s="1"/>
  <c r="AZ916" i="5" a="1"/>
  <c r="AZ916" i="5" s="1"/>
  <c r="AZ875" i="5" a="1"/>
  <c r="AZ875" i="5" s="1"/>
  <c r="AZ911" i="5" a="1"/>
  <c r="AZ911" i="5" s="1"/>
  <c r="AZ948" i="5" a="1"/>
  <c r="AZ948" i="5" s="1"/>
  <c r="AZ951" i="5" a="1"/>
  <c r="AZ951" i="5" s="1"/>
  <c r="AZ1007" i="5" a="1"/>
  <c r="AZ1007" i="5" s="1"/>
  <c r="AZ964" i="5" a="1"/>
  <c r="AZ964" i="5" s="1"/>
  <c r="AZ1006" i="5" a="1"/>
  <c r="AZ1006" i="5" s="1"/>
  <c r="AZ998" i="5" a="1"/>
  <c r="AZ998" i="5" s="1"/>
  <c r="AZ976" i="5" a="1"/>
  <c r="AZ976" i="5" s="1"/>
  <c r="AZ1043" i="5" a="1"/>
  <c r="AZ1043" i="5" s="1"/>
  <c r="AZ1040" i="5" a="1"/>
  <c r="AZ1040" i="5" s="1"/>
  <c r="AZ1090" i="5" a="1"/>
  <c r="AZ1090" i="5" s="1"/>
  <c r="AZ1067" i="5" a="1"/>
  <c r="AZ1067" i="5" s="1"/>
  <c r="AZ1106" i="5" a="1"/>
  <c r="AZ1106" i="5" s="1"/>
  <c r="AZ1114" i="5" a="1"/>
  <c r="AZ1114" i="5" s="1"/>
  <c r="AZ1085" i="5" a="1"/>
  <c r="AZ1085" i="5" s="1"/>
  <c r="AZ1141" i="5" a="1"/>
  <c r="AZ1141" i="5" s="1"/>
  <c r="AZ1153" i="5" a="1"/>
  <c r="AZ1153" i="5" s="1"/>
  <c r="AZ1180" i="5" a="1"/>
  <c r="AZ1180" i="5" s="1"/>
  <c r="AZ1187" i="5" a="1"/>
  <c r="AZ1187" i="5" s="1"/>
  <c r="AZ1212" i="5" a="1"/>
  <c r="AZ1212" i="5" s="1"/>
  <c r="AZ1204" i="5" a="1"/>
  <c r="AZ1204" i="5" s="1"/>
  <c r="AZ1217" i="5" a="1"/>
  <c r="AZ1217" i="5" s="1"/>
  <c r="BL394" i="5"/>
  <c r="BG394" i="5"/>
  <c r="BM394" i="5"/>
  <c r="BL234" i="5"/>
  <c r="BG234" i="5"/>
  <c r="BM234" i="5"/>
  <c r="BL996" i="5"/>
  <c r="BM996" i="5"/>
  <c r="BG996" i="5"/>
  <c r="BL1057" i="5"/>
  <c r="BG1057" i="5"/>
  <c r="BM1057" i="5"/>
  <c r="BL507" i="5"/>
  <c r="BG507" i="5"/>
  <c r="BM507" i="5"/>
  <c r="BL794" i="5"/>
  <c r="BG794" i="5"/>
  <c r="BM794" i="5"/>
  <c r="BL883" i="5"/>
  <c r="BM883" i="5"/>
  <c r="BG883" i="5"/>
  <c r="BL210" i="5"/>
  <c r="BG210" i="5"/>
  <c r="BM210" i="5"/>
  <c r="BL921" i="5"/>
  <c r="BG921" i="5"/>
  <c r="BM921" i="5"/>
  <c r="BL745" i="5"/>
  <c r="BM745" i="5"/>
  <c r="BG745" i="5"/>
  <c r="BL358" i="5"/>
  <c r="BM358" i="5"/>
  <c r="BG358" i="5"/>
  <c r="BL64" i="5"/>
  <c r="BM64" i="5"/>
  <c r="BG64" i="5"/>
  <c r="BL198" i="5"/>
  <c r="BG198" i="5"/>
  <c r="BM198" i="5"/>
  <c r="BL1105" i="5"/>
  <c r="BG1105" i="5"/>
  <c r="BM1105" i="5"/>
  <c r="BL492" i="5"/>
  <c r="BM492" i="5"/>
  <c r="BG492" i="5"/>
  <c r="BL737" i="5"/>
  <c r="BM737" i="5"/>
  <c r="BG737" i="5"/>
  <c r="BL1185" i="5"/>
  <c r="BM1185" i="5"/>
  <c r="BG1185" i="5"/>
  <c r="BL873" i="5"/>
  <c r="BM873" i="5"/>
  <c r="BG873" i="5"/>
  <c r="BL308" i="5"/>
  <c r="BG308" i="5"/>
  <c r="BM308" i="5"/>
  <c r="BL1033" i="5"/>
  <c r="BG1033" i="5"/>
  <c r="BM1033" i="5"/>
  <c r="BL1080" i="5"/>
  <c r="BM1080" i="5"/>
  <c r="BG1080" i="5"/>
  <c r="BL827" i="5"/>
  <c r="BM827" i="5"/>
  <c r="BG827" i="5"/>
  <c r="BL778" i="5"/>
  <c r="BG778" i="5"/>
  <c r="BM778" i="5"/>
  <c r="BL578" i="5"/>
  <c r="BG578" i="5"/>
  <c r="BM578" i="5"/>
  <c r="BL1060" i="5"/>
  <c r="BM1060" i="5"/>
  <c r="BG1060" i="5"/>
  <c r="BL570" i="5"/>
  <c r="BG570" i="5"/>
  <c r="BM570" i="5"/>
  <c r="BL1183" i="5"/>
  <c r="BM1183" i="5"/>
  <c r="BG1183" i="5"/>
  <c r="BL725" i="5"/>
  <c r="BM725" i="5"/>
  <c r="BG725" i="5"/>
  <c r="BL68" i="5"/>
  <c r="BM68" i="5"/>
  <c r="BG68" i="5"/>
  <c r="BL482" i="5"/>
  <c r="BG482" i="5"/>
  <c r="BM482" i="5"/>
  <c r="BL839" i="5"/>
  <c r="BM839" i="5"/>
  <c r="BG839" i="5"/>
  <c r="BL110" i="5"/>
  <c r="BM110" i="5"/>
  <c r="BG110" i="5"/>
  <c r="BL178" i="5"/>
  <c r="BG178" i="5"/>
  <c r="BM178" i="5"/>
  <c r="BL348" i="5"/>
  <c r="BM348" i="5"/>
  <c r="BG348" i="5"/>
  <c r="BL736" i="5"/>
  <c r="BG736" i="5"/>
  <c r="BM736" i="5"/>
  <c r="BL677" i="5"/>
  <c r="BG677" i="5"/>
  <c r="BM677" i="5"/>
  <c r="BL1129" i="5"/>
  <c r="BM1129" i="5"/>
  <c r="BG1129" i="5"/>
  <c r="BL514" i="5"/>
  <c r="BG514" i="5"/>
  <c r="BM514" i="5"/>
  <c r="BL760" i="5"/>
  <c r="BG760" i="5"/>
  <c r="BM760" i="5"/>
  <c r="BL438" i="5"/>
  <c r="BG438" i="5"/>
  <c r="BM438" i="5"/>
  <c r="BL588" i="5"/>
  <c r="BG588" i="5"/>
  <c r="BM588" i="5"/>
  <c r="BL585" i="5"/>
  <c r="BM585" i="5"/>
  <c r="BG585" i="5"/>
  <c r="BL830" i="5"/>
  <c r="BG830" i="5"/>
  <c r="BM830" i="5"/>
  <c r="BL143" i="5"/>
  <c r="BG143" i="5"/>
  <c r="BM143" i="5"/>
  <c r="BL590" i="5"/>
  <c r="BG590" i="5"/>
  <c r="BM590" i="5"/>
  <c r="BL1232" i="5"/>
  <c r="BG1232" i="5"/>
  <c r="BM1232" i="5"/>
  <c r="BL847" i="5"/>
  <c r="BG847" i="5"/>
  <c r="BM847" i="5"/>
  <c r="BL661" i="5"/>
  <c r="BG661" i="5"/>
  <c r="BM661" i="5"/>
  <c r="BL882" i="5"/>
  <c r="BM882" i="5"/>
  <c r="BG882" i="5"/>
  <c r="BL1142" i="5"/>
  <c r="BG1142" i="5"/>
  <c r="BM1142" i="5"/>
  <c r="BL1139" i="5"/>
  <c r="BM1139" i="5"/>
  <c r="BG1139" i="5"/>
  <c r="BL566" i="5"/>
  <c r="BM566" i="5"/>
  <c r="BG566" i="5"/>
  <c r="BL742" i="5"/>
  <c r="BG742" i="5"/>
  <c r="BM742" i="5"/>
  <c r="BL540" i="5"/>
  <c r="BM540" i="5"/>
  <c r="BG540" i="5"/>
  <c r="BL975" i="5"/>
  <c r="BM975" i="5"/>
  <c r="BG975" i="5"/>
  <c r="BL746" i="5"/>
  <c r="BG746" i="5"/>
  <c r="BM746" i="5"/>
  <c r="BL1179" i="5"/>
  <c r="BM1179" i="5"/>
  <c r="BG1179" i="5"/>
  <c r="BL407" i="5"/>
  <c r="BM407" i="5"/>
  <c r="BG407" i="5"/>
  <c r="BL956" i="5"/>
  <c r="BG956" i="5"/>
  <c r="BM956" i="5"/>
  <c r="BL118" i="5"/>
  <c r="BM118" i="5"/>
  <c r="BG118" i="5"/>
  <c r="BL803" i="5"/>
  <c r="BM803" i="5"/>
  <c r="BG803" i="5"/>
  <c r="BL135" i="5"/>
  <c r="BM135" i="5"/>
  <c r="BG135" i="5"/>
  <c r="BL452" i="5"/>
  <c r="BM452" i="5"/>
  <c r="BG452" i="5"/>
  <c r="BL226" i="5"/>
  <c r="BM226" i="5"/>
  <c r="BG226" i="5"/>
  <c r="BL546" i="5"/>
  <c r="BM546" i="5"/>
  <c r="BG546" i="5"/>
  <c r="BL1163" i="5"/>
  <c r="BM1163" i="5"/>
  <c r="BG1163" i="5"/>
  <c r="BL559" i="5"/>
  <c r="BG559" i="5"/>
  <c r="BM559" i="5"/>
  <c r="BL635" i="5"/>
  <c r="BM635" i="5"/>
  <c r="BG635" i="5"/>
  <c r="BL303" i="5"/>
  <c r="BG303" i="5"/>
  <c r="BM303" i="5"/>
  <c r="BL427" i="5"/>
  <c r="BG427" i="5"/>
  <c r="BM427" i="5"/>
  <c r="BL775" i="5"/>
  <c r="BG775" i="5"/>
  <c r="BM775" i="5"/>
  <c r="BL748" i="5"/>
  <c r="BM748" i="5"/>
  <c r="BG748" i="5"/>
  <c r="BL1220" i="5"/>
  <c r="BG1220" i="5"/>
  <c r="BM1220" i="5"/>
  <c r="BL252" i="5"/>
  <c r="BM252" i="5"/>
  <c r="BG252" i="5"/>
  <c r="BL239" i="5"/>
  <c r="BM239" i="5"/>
  <c r="BG239" i="5"/>
  <c r="BL390" i="5"/>
  <c r="BG390" i="5"/>
  <c r="BM390" i="5"/>
  <c r="BL937" i="5"/>
  <c r="BM937" i="5"/>
  <c r="BG937" i="5"/>
  <c r="AZ20" i="5" a="1"/>
  <c r="AZ20" i="5" s="1"/>
  <c r="AZ21" i="5" a="1"/>
  <c r="AZ21" i="5" s="1"/>
  <c r="AZ8" i="5" a="1"/>
  <c r="AZ8" i="5" s="1"/>
  <c r="AZ59" i="5" a="1"/>
  <c r="AZ59" i="5" s="1"/>
  <c r="AZ189" i="5" a="1"/>
  <c r="AZ189" i="5" s="1"/>
  <c r="AZ130" i="5" a="1"/>
  <c r="AZ130" i="5" s="1"/>
  <c r="AZ125" i="5" a="1"/>
  <c r="AZ125" i="5" s="1"/>
  <c r="AZ164" i="5" a="1"/>
  <c r="AZ164" i="5" s="1"/>
  <c r="AZ105" i="5" a="1"/>
  <c r="AZ105" i="5" s="1"/>
  <c r="AZ167" i="5" a="1"/>
  <c r="AZ167" i="5" s="1"/>
  <c r="AZ226" i="5" a="1"/>
  <c r="AZ226" i="5" s="1"/>
  <c r="AZ275" i="5" a="1"/>
  <c r="AZ275" i="5" s="1"/>
  <c r="AZ249" i="5" a="1"/>
  <c r="AZ249" i="5" s="1"/>
  <c r="AZ253" i="5" a="1"/>
  <c r="AZ253" i="5" s="1"/>
  <c r="AZ221" i="5" a="1"/>
  <c r="AZ221" i="5" s="1"/>
  <c r="AZ119" i="5" a="1"/>
  <c r="AZ119" i="5" s="1"/>
  <c r="AZ160" i="5" a="1"/>
  <c r="AZ160" i="5" s="1"/>
  <c r="AZ277" i="5" a="1"/>
  <c r="AZ277" i="5" s="1"/>
  <c r="AZ272" i="5" a="1"/>
  <c r="AZ272" i="5" s="1"/>
  <c r="AZ283" i="5" a="1"/>
  <c r="AZ283" i="5" s="1"/>
  <c r="AZ255" i="5" a="1"/>
  <c r="AZ255" i="5" s="1"/>
  <c r="AZ438" i="5" a="1"/>
  <c r="AZ438" i="5" s="1"/>
  <c r="AZ322" i="5" a="1"/>
  <c r="AZ322" i="5" s="1"/>
  <c r="AZ363" i="5" a="1"/>
  <c r="AZ363" i="5" s="1"/>
  <c r="AZ429" i="5" a="1"/>
  <c r="AZ429" i="5" s="1"/>
  <c r="AZ401" i="5" a="1"/>
  <c r="AZ401" i="5" s="1"/>
  <c r="AZ457" i="5" a="1"/>
  <c r="AZ457" i="5" s="1"/>
  <c r="AZ488" i="5" a="1"/>
  <c r="AZ488" i="5" s="1"/>
  <c r="AZ478" i="5" a="1"/>
  <c r="AZ478" i="5" s="1"/>
  <c r="AZ519" i="5" a="1"/>
  <c r="AZ519" i="5" s="1"/>
  <c r="AZ554" i="5" a="1"/>
  <c r="AZ554" i="5" s="1"/>
  <c r="AZ436" i="5" a="1"/>
  <c r="AZ436" i="5" s="1"/>
  <c r="AZ600" i="5" a="1"/>
  <c r="AZ600" i="5" s="1"/>
  <c r="AZ639" i="5" a="1"/>
  <c r="AZ639" i="5" s="1"/>
  <c r="AZ549" i="5" a="1"/>
  <c r="AZ549" i="5" s="1"/>
  <c r="AZ618" i="5" a="1"/>
  <c r="AZ618" i="5" s="1"/>
  <c r="AZ541" i="5" a="1"/>
  <c r="AZ541" i="5" s="1"/>
  <c r="AZ625" i="5" a="1"/>
  <c r="AZ625" i="5" s="1"/>
  <c r="AZ562" i="5" a="1"/>
  <c r="AZ562" i="5" s="1"/>
  <c r="AZ590" i="5" a="1"/>
  <c r="AZ590" i="5" s="1"/>
  <c r="AZ664" i="5" a="1"/>
  <c r="AZ664" i="5" s="1"/>
  <c r="AZ717" i="5" a="1"/>
  <c r="AZ717" i="5" s="1"/>
  <c r="AZ733" i="5" a="1"/>
  <c r="AZ733" i="5" s="1"/>
  <c r="AZ763" i="5" a="1"/>
  <c r="AZ763" i="5" s="1"/>
  <c r="AZ691" i="5" a="1"/>
  <c r="AZ691" i="5" s="1"/>
  <c r="AZ767" i="5" a="1"/>
  <c r="AZ767" i="5" s="1"/>
  <c r="AZ679" i="5" a="1"/>
  <c r="AZ679" i="5" s="1"/>
  <c r="AZ816" i="5" a="1"/>
  <c r="AZ816" i="5" s="1"/>
  <c r="AZ864" i="5" a="1"/>
  <c r="AZ864" i="5" s="1"/>
  <c r="AZ742" i="5" a="1"/>
  <c r="AZ742" i="5" s="1"/>
  <c r="AZ811" i="5" a="1"/>
  <c r="AZ811" i="5" s="1"/>
  <c r="AZ817" i="5" a="1"/>
  <c r="AZ817" i="5" s="1"/>
  <c r="AZ809" i="5" a="1"/>
  <c r="AZ809" i="5" s="1"/>
  <c r="AZ906" i="5" a="1"/>
  <c r="AZ906" i="5" s="1"/>
  <c r="AZ923" i="5" a="1"/>
  <c r="AZ923" i="5" s="1"/>
  <c r="AZ912" i="5" a="1"/>
  <c r="AZ912" i="5" s="1"/>
  <c r="AZ954" i="5" a="1"/>
  <c r="AZ954" i="5" s="1"/>
  <c r="AZ977" i="5" a="1"/>
  <c r="AZ977" i="5" s="1"/>
  <c r="AZ871" i="5" a="1"/>
  <c r="AZ871" i="5" s="1"/>
  <c r="AZ974" i="5" a="1"/>
  <c r="AZ974" i="5" s="1"/>
  <c r="AZ1017" i="5" a="1"/>
  <c r="AZ1017" i="5" s="1"/>
  <c r="AZ1011" i="5" a="1"/>
  <c r="AZ1011" i="5" s="1"/>
  <c r="AZ981" i="5" a="1"/>
  <c r="AZ981" i="5" s="1"/>
  <c r="AZ1044" i="5" a="1"/>
  <c r="AZ1044" i="5" s="1"/>
  <c r="AZ1049" i="5" a="1"/>
  <c r="AZ1049" i="5" s="1"/>
  <c r="AZ1093" i="5" a="1"/>
  <c r="AZ1093" i="5" s="1"/>
  <c r="AZ1097" i="5" a="1"/>
  <c r="AZ1097" i="5" s="1"/>
  <c r="AZ1137" i="5" a="1"/>
  <c r="AZ1137" i="5" s="1"/>
  <c r="AZ1120" i="5" a="1"/>
  <c r="AZ1120" i="5" s="1"/>
  <c r="AZ1117" i="5" a="1"/>
  <c r="AZ1117" i="5" s="1"/>
  <c r="AZ1152" i="5" a="1"/>
  <c r="AZ1152" i="5" s="1"/>
  <c r="AZ1155" i="5" a="1"/>
  <c r="AZ1155" i="5" s="1"/>
  <c r="AZ1161" i="5" a="1"/>
  <c r="AZ1161" i="5" s="1"/>
  <c r="AZ1196" i="5" a="1"/>
  <c r="AZ1196" i="5" s="1"/>
  <c r="AZ1167" i="5" a="1"/>
  <c r="AZ1167" i="5" s="1"/>
  <c r="AZ1215" i="5" a="1"/>
  <c r="AZ1215" i="5" s="1"/>
  <c r="AZ1229" i="5" a="1"/>
  <c r="AZ1229" i="5" s="1"/>
  <c r="BL1053" i="5"/>
  <c r="BG1053" i="5"/>
  <c r="BM1053" i="5"/>
  <c r="BL1030" i="5"/>
  <c r="BG1030" i="5"/>
  <c r="BM1030" i="5"/>
  <c r="BL1010" i="5"/>
  <c r="BG1010" i="5"/>
  <c r="BM1010" i="5"/>
  <c r="BL330" i="5"/>
  <c r="BM330" i="5"/>
  <c r="BG330" i="5"/>
  <c r="BL928" i="5"/>
  <c r="BG928" i="5"/>
  <c r="BM928" i="5"/>
  <c r="BL525" i="5"/>
  <c r="BG525" i="5"/>
  <c r="BM525" i="5"/>
  <c r="BL879" i="5"/>
  <c r="BM879" i="5"/>
  <c r="BG879" i="5"/>
  <c r="BL898" i="5"/>
  <c r="BM898" i="5"/>
  <c r="BG898" i="5"/>
  <c r="BL1024" i="5"/>
  <c r="BM1024" i="5"/>
  <c r="BG1024" i="5"/>
  <c r="BL363" i="5"/>
  <c r="BM363" i="5"/>
  <c r="BG363" i="5"/>
  <c r="BL927" i="5"/>
  <c r="BM927" i="5"/>
  <c r="BG927" i="5"/>
  <c r="BL617" i="5"/>
  <c r="BG617" i="5"/>
  <c r="BM617" i="5"/>
  <c r="BL1172" i="5"/>
  <c r="BM1172" i="5"/>
  <c r="BG1172" i="5"/>
  <c r="BL773" i="5"/>
  <c r="BM773" i="5"/>
  <c r="BG773" i="5"/>
  <c r="BL727" i="5"/>
  <c r="BM727" i="5"/>
  <c r="BG727" i="5"/>
  <c r="BL196" i="5"/>
  <c r="BM196" i="5"/>
  <c r="BG196" i="5"/>
  <c r="BL777" i="5"/>
  <c r="BM777" i="5"/>
  <c r="BG777" i="5"/>
  <c r="BL633" i="5"/>
  <c r="BG633" i="5"/>
  <c r="BM633" i="5"/>
  <c r="BL819" i="5"/>
  <c r="BG819" i="5"/>
  <c r="BM819" i="5"/>
  <c r="BL342" i="5"/>
  <c r="BG342" i="5"/>
  <c r="BM342" i="5"/>
  <c r="BL418" i="5"/>
  <c r="BG418" i="5"/>
  <c r="BM418" i="5"/>
  <c r="BL1074" i="5"/>
  <c r="BM1074" i="5"/>
  <c r="BG1074" i="5"/>
  <c r="BL801" i="5"/>
  <c r="BG801" i="5"/>
  <c r="BM801" i="5"/>
  <c r="BL1238" i="5"/>
  <c r="BG1238" i="5"/>
  <c r="BM1238" i="5"/>
  <c r="AZ86" i="5" a="1"/>
  <c r="AZ86" i="5" s="1"/>
  <c r="AZ148" i="5" a="1"/>
  <c r="AZ148" i="5" s="1"/>
  <c r="AZ219" i="5" a="1"/>
  <c r="AZ219" i="5" s="1"/>
  <c r="AZ367" i="5" a="1"/>
  <c r="AZ367" i="5" s="1"/>
  <c r="AZ501" i="5" a="1"/>
  <c r="AZ501" i="5" s="1"/>
  <c r="AZ434" i="5" a="1"/>
  <c r="AZ434" i="5" s="1"/>
  <c r="AZ637" i="5" a="1"/>
  <c r="AZ637" i="5" s="1"/>
  <c r="AZ715" i="5" a="1"/>
  <c r="AZ715" i="5" s="1"/>
  <c r="AZ745" i="5" a="1"/>
  <c r="AZ745" i="5" s="1"/>
  <c r="AZ769" i="5" a="1"/>
  <c r="AZ769" i="5" s="1"/>
  <c r="AZ849" i="5" a="1"/>
  <c r="AZ849" i="5" s="1"/>
  <c r="AZ934" i="5" a="1"/>
  <c r="AZ934" i="5" s="1"/>
  <c r="AZ973" i="5" a="1"/>
  <c r="AZ973" i="5" s="1"/>
  <c r="AZ1083" i="5" a="1"/>
  <c r="AZ1083" i="5" s="1"/>
  <c r="AZ1098" i="5" a="1"/>
  <c r="AZ1098" i="5" s="1"/>
  <c r="AZ1171" i="5" a="1"/>
  <c r="AZ1171" i="5" s="1"/>
  <c r="BL1146" i="5"/>
  <c r="BM1146" i="5"/>
  <c r="BG1146" i="5"/>
  <c r="BL945" i="5"/>
  <c r="BM945" i="5"/>
  <c r="BG945" i="5"/>
  <c r="BL389" i="5"/>
  <c r="BG389" i="5"/>
  <c r="BM389" i="5"/>
  <c r="BL321" i="5"/>
  <c r="BG321" i="5"/>
  <c r="BM321" i="5"/>
  <c r="BL1112" i="5"/>
  <c r="BG1112" i="5"/>
  <c r="BM1112" i="5"/>
  <c r="BL509" i="5"/>
  <c r="BM509" i="5"/>
  <c r="BG509" i="5"/>
  <c r="AZ30" i="5" a="1"/>
  <c r="AZ30" i="5" s="1"/>
  <c r="AZ25" i="5" a="1"/>
  <c r="AZ25" i="5" s="1"/>
  <c r="AZ250" i="5" a="1"/>
  <c r="AZ250" i="5" s="1"/>
  <c r="AZ310" i="5" a="1"/>
  <c r="AZ310" i="5" s="1"/>
  <c r="AZ232" i="5" a="1"/>
  <c r="AZ232" i="5" s="1"/>
  <c r="AZ382" i="5" a="1"/>
  <c r="AZ382" i="5" s="1"/>
  <c r="AZ529" i="5" a="1"/>
  <c r="AZ529" i="5" s="1"/>
  <c r="AZ403" i="5" a="1"/>
  <c r="AZ403" i="5" s="1"/>
  <c r="AZ646" i="5" a="1"/>
  <c r="AZ646" i="5" s="1"/>
  <c r="AZ673" i="5" a="1"/>
  <c r="AZ673" i="5" s="1"/>
  <c r="AZ702" i="5" a="1"/>
  <c r="AZ702" i="5" s="1"/>
  <c r="AZ754" i="5" a="1"/>
  <c r="AZ754" i="5" s="1"/>
  <c r="AZ857" i="5" a="1"/>
  <c r="AZ857" i="5" s="1"/>
  <c r="AZ960" i="5" a="1"/>
  <c r="AZ960" i="5" s="1"/>
  <c r="AZ1020" i="5" a="1"/>
  <c r="AZ1020" i="5" s="1"/>
  <c r="AZ1069" i="5" a="1"/>
  <c r="AZ1069" i="5" s="1"/>
  <c r="AZ1066" i="5" a="1"/>
  <c r="AZ1066" i="5" s="1"/>
  <c r="AZ1103" i="5" a="1"/>
  <c r="AZ1103" i="5" s="1"/>
  <c r="AZ1169" i="5" a="1"/>
  <c r="AZ1169" i="5" s="1"/>
  <c r="AZ1222" i="5" a="1"/>
  <c r="AZ1222" i="5" s="1"/>
  <c r="AZ1235" i="5" a="1"/>
  <c r="AZ1235" i="5" s="1"/>
  <c r="BL1235" i="5"/>
  <c r="BG1235" i="5"/>
  <c r="BM1235" i="5"/>
  <c r="BL743" i="5"/>
  <c r="BM743" i="5"/>
  <c r="BG743" i="5"/>
  <c r="BL949" i="5"/>
  <c r="BG949" i="5"/>
  <c r="BM949" i="5"/>
  <c r="BL484" i="5"/>
  <c r="BG484" i="5"/>
  <c r="BM484" i="5"/>
  <c r="BL61" i="5"/>
  <c r="BM61" i="5"/>
  <c r="BG61" i="5"/>
  <c r="BL1066" i="5"/>
  <c r="BM1066" i="5"/>
  <c r="BG1066" i="5"/>
  <c r="BL1076" i="5"/>
  <c r="BM1076" i="5"/>
  <c r="BG1076" i="5"/>
  <c r="BL157" i="5"/>
  <c r="BM157" i="5"/>
  <c r="BG157" i="5"/>
  <c r="BL483" i="5"/>
  <c r="BM483" i="5"/>
  <c r="BG483" i="5"/>
  <c r="BL1110" i="5"/>
  <c r="BG1110" i="5"/>
  <c r="BM1110" i="5"/>
  <c r="BL597" i="5"/>
  <c r="BG597" i="5"/>
  <c r="BM597" i="5"/>
  <c r="BL796" i="5"/>
  <c r="BG796" i="5"/>
  <c r="BM796" i="5"/>
  <c r="BL968" i="5"/>
  <c r="BG968" i="5"/>
  <c r="BM968" i="5"/>
  <c r="BL805" i="5"/>
  <c r="BG805" i="5"/>
  <c r="BM805" i="5"/>
  <c r="AZ139" i="5" a="1"/>
  <c r="AZ139" i="5" s="1"/>
  <c r="AZ129" i="5" a="1"/>
  <c r="AZ129" i="5" s="1"/>
  <c r="AZ193" i="5" a="1"/>
  <c r="AZ193" i="5" s="1"/>
  <c r="AZ254" i="5" a="1"/>
  <c r="AZ254" i="5" s="1"/>
  <c r="AZ246" i="5" a="1"/>
  <c r="AZ246" i="5" s="1"/>
  <c r="AZ485" i="5" a="1"/>
  <c r="AZ485" i="5" s="1"/>
  <c r="AZ466" i="5" a="1"/>
  <c r="AZ466" i="5" s="1"/>
  <c r="AZ581" i="5" a="1"/>
  <c r="AZ581" i="5" s="1"/>
  <c r="AZ705" i="5" a="1"/>
  <c r="AZ705" i="5" s="1"/>
  <c r="AZ678" i="5" a="1"/>
  <c r="AZ678" i="5" s="1"/>
  <c r="AZ779" i="5" a="1"/>
  <c r="AZ779" i="5" s="1"/>
  <c r="AZ856" i="5" a="1"/>
  <c r="AZ856" i="5" s="1"/>
  <c r="AZ930" i="5" a="1"/>
  <c r="AZ930" i="5" s="1"/>
  <c r="AZ1003" i="5" a="1"/>
  <c r="AZ1003" i="5" s="1"/>
  <c r="AZ1112" i="5" a="1"/>
  <c r="AZ1112" i="5" s="1"/>
  <c r="AZ1193" i="5" a="1"/>
  <c r="AZ1193" i="5" s="1"/>
  <c r="BL405" i="5"/>
  <c r="BG405" i="5"/>
  <c r="BM405" i="5"/>
  <c r="BL770" i="5"/>
  <c r="BG770" i="5"/>
  <c r="BM770" i="5"/>
  <c r="BL433" i="5"/>
  <c r="BM433" i="5"/>
  <c r="BG433" i="5"/>
  <c r="BL318" i="5"/>
  <c r="BG318" i="5"/>
  <c r="BM318" i="5"/>
  <c r="BL1113" i="5"/>
  <c r="BM1113" i="5"/>
  <c r="BG1113" i="5"/>
  <c r="BL448" i="5"/>
  <c r="BM448" i="5"/>
  <c r="BG448" i="5"/>
  <c r="BL251" i="5"/>
  <c r="BM251" i="5"/>
  <c r="BG251" i="5"/>
  <c r="BL144" i="5"/>
  <c r="BM144" i="5"/>
  <c r="BG144" i="5"/>
  <c r="BL646" i="5"/>
  <c r="BM646" i="5"/>
  <c r="BG646" i="5"/>
  <c r="BL368" i="5"/>
  <c r="BM368" i="5"/>
  <c r="BG368" i="5"/>
  <c r="BL386" i="5"/>
  <c r="BM386" i="5"/>
  <c r="BG386" i="5"/>
  <c r="BL304" i="5"/>
  <c r="BG304" i="5"/>
  <c r="BM304" i="5"/>
  <c r="BL626" i="5"/>
  <c r="BM626" i="5"/>
  <c r="BG626" i="5"/>
  <c r="BL429" i="5"/>
  <c r="BM429" i="5"/>
  <c r="BG429" i="5"/>
  <c r="BL557" i="5"/>
  <c r="BM557" i="5"/>
  <c r="BG557" i="5"/>
  <c r="BL1125" i="5"/>
  <c r="BG1125" i="5"/>
  <c r="BM1125" i="5"/>
  <c r="BL869" i="5"/>
  <c r="BG869" i="5"/>
  <c r="BM869" i="5"/>
  <c r="BL33" i="5"/>
  <c r="BM33" i="5"/>
  <c r="BG33" i="5"/>
  <c r="BL380" i="5"/>
  <c r="BG380" i="5"/>
  <c r="BM380" i="5"/>
  <c r="BL971" i="5"/>
  <c r="BG971" i="5"/>
  <c r="BM971" i="5"/>
  <c r="BL917" i="5"/>
  <c r="BM917" i="5"/>
  <c r="BG917" i="5"/>
  <c r="BL402" i="5"/>
  <c r="BM402" i="5"/>
  <c r="BG402" i="5"/>
  <c r="BL826" i="5"/>
  <c r="BG826" i="5"/>
  <c r="BM826" i="5"/>
  <c r="BL998" i="5"/>
  <c r="BM998" i="5"/>
  <c r="BG998" i="5"/>
  <c r="BL320" i="5"/>
  <c r="BG320" i="5"/>
  <c r="BM320" i="5"/>
  <c r="BL952" i="5"/>
  <c r="BG952" i="5"/>
  <c r="BM952" i="5"/>
  <c r="BL685" i="5"/>
  <c r="BM685" i="5"/>
  <c r="BG685" i="5"/>
  <c r="BL666" i="5"/>
  <c r="BM666" i="5"/>
  <c r="BG666" i="5"/>
  <c r="BL729" i="5"/>
  <c r="BM729" i="5"/>
  <c r="BG729" i="5"/>
  <c r="BL228" i="5"/>
  <c r="BM228" i="5"/>
  <c r="BG228" i="5"/>
  <c r="BL1089" i="5"/>
  <c r="BG1089" i="5"/>
  <c r="BM1089" i="5"/>
  <c r="BL719" i="5"/>
  <c r="BM719" i="5"/>
  <c r="BG719" i="5"/>
  <c r="BL149" i="5"/>
  <c r="BM149" i="5"/>
  <c r="BG149" i="5"/>
  <c r="BL292" i="5"/>
  <c r="BM292" i="5"/>
  <c r="BG292" i="5"/>
  <c r="BL216" i="5"/>
  <c r="BM216" i="5"/>
  <c r="BG216" i="5"/>
  <c r="BL687" i="5"/>
  <c r="BM687" i="5"/>
  <c r="BG687" i="5"/>
  <c r="BL833" i="5"/>
  <c r="BM833" i="5"/>
  <c r="BG833" i="5"/>
  <c r="BL397" i="5"/>
  <c r="BM397" i="5"/>
  <c r="BG397" i="5"/>
  <c r="BL91" i="5"/>
  <c r="BG91" i="5"/>
  <c r="BM91" i="5"/>
  <c r="BL138" i="5"/>
  <c r="BM138" i="5"/>
  <c r="BG138" i="5"/>
  <c r="BL1224" i="5"/>
  <c r="BG1224" i="5"/>
  <c r="BM1224" i="5"/>
  <c r="BL604" i="5"/>
  <c r="BG604" i="5"/>
  <c r="BM604" i="5"/>
  <c r="BL409" i="5"/>
  <c r="BG409" i="5"/>
  <c r="BM409" i="5"/>
  <c r="BL453" i="5"/>
  <c r="BG453" i="5"/>
  <c r="BM453" i="5"/>
  <c r="BL375" i="5"/>
  <c r="BM375" i="5"/>
  <c r="BG375" i="5"/>
  <c r="BL272" i="5"/>
  <c r="BM272" i="5"/>
  <c r="BG272" i="5"/>
  <c r="BL1049" i="5"/>
  <c r="BG1049" i="5"/>
  <c r="BM1049" i="5"/>
  <c r="BL642" i="5"/>
  <c r="BM642" i="5"/>
  <c r="BG642" i="5"/>
  <c r="BL325" i="5"/>
  <c r="BM325" i="5"/>
  <c r="BG325" i="5"/>
  <c r="BL243" i="5"/>
  <c r="BM243" i="5"/>
  <c r="BG243" i="5"/>
  <c r="BL699" i="5"/>
  <c r="BM699" i="5"/>
  <c r="BG699" i="5"/>
  <c r="BL401" i="5"/>
  <c r="BG401" i="5"/>
  <c r="BM401" i="5"/>
  <c r="BL711" i="5"/>
  <c r="BM711" i="5"/>
  <c r="BG711" i="5"/>
  <c r="BL326" i="5"/>
  <c r="BG326" i="5"/>
  <c r="BM326" i="5"/>
  <c r="BL298" i="5"/>
  <c r="BM298" i="5"/>
  <c r="BG298" i="5"/>
  <c r="BL703" i="5"/>
  <c r="BM703" i="5"/>
  <c r="BG703" i="5"/>
  <c r="BL1029" i="5"/>
  <c r="BM1029" i="5"/>
  <c r="BG1029" i="5"/>
  <c r="BL1077" i="5"/>
  <c r="BG1077" i="5"/>
  <c r="BM1077" i="5"/>
  <c r="BL247" i="5"/>
  <c r="BM247" i="5"/>
  <c r="BG247" i="5"/>
  <c r="BL704" i="5"/>
  <c r="BG704" i="5"/>
  <c r="BM704" i="5"/>
  <c r="BL868" i="5"/>
  <c r="BG868" i="5"/>
  <c r="BM868" i="5"/>
  <c r="BL636" i="5"/>
  <c r="BM636" i="5"/>
  <c r="BG636" i="5"/>
  <c r="BL926" i="5"/>
  <c r="BG926" i="5"/>
  <c r="BM926" i="5"/>
  <c r="BL735" i="5"/>
  <c r="BM735" i="5"/>
  <c r="BG735" i="5"/>
  <c r="BL499" i="5"/>
  <c r="BM499" i="5"/>
  <c r="BG499" i="5"/>
  <c r="BL128" i="5"/>
  <c r="BM128" i="5"/>
  <c r="BG128" i="5"/>
  <c r="BL675" i="5"/>
  <c r="BM675" i="5"/>
  <c r="BG675" i="5"/>
  <c r="BL893" i="5"/>
  <c r="BM893" i="5"/>
  <c r="BG893" i="5"/>
  <c r="BL154" i="5"/>
  <c r="BM154" i="5"/>
  <c r="BG154" i="5"/>
  <c r="BL480" i="5"/>
  <c r="BG480" i="5"/>
  <c r="BM480" i="5"/>
  <c r="BL73" i="5"/>
  <c r="BG73" i="5"/>
  <c r="BM73" i="5"/>
  <c r="BL755" i="5"/>
  <c r="BM755" i="5"/>
  <c r="BG755" i="5"/>
  <c r="BL544" i="5"/>
  <c r="BG544" i="5"/>
  <c r="BM544" i="5"/>
  <c r="BL825" i="5"/>
  <c r="BM825" i="5"/>
  <c r="BG825" i="5"/>
  <c r="BL530" i="5"/>
  <c r="BM530" i="5"/>
  <c r="BG530" i="5"/>
  <c r="BL1147" i="5"/>
  <c r="BM1147" i="5"/>
  <c r="BG1147" i="5"/>
  <c r="BL63" i="5"/>
  <c r="BG63" i="5"/>
  <c r="BM63" i="5"/>
  <c r="BL795" i="5"/>
  <c r="BM795" i="5"/>
  <c r="BG795" i="5"/>
  <c r="BL441" i="5"/>
  <c r="BM441" i="5"/>
  <c r="BG441" i="5"/>
  <c r="BL19" i="5"/>
  <c r="BG19" i="5"/>
  <c r="BM19" i="5"/>
  <c r="BL176" i="5"/>
  <c r="BM176" i="5"/>
  <c r="BG176" i="5"/>
  <c r="BL114" i="5"/>
  <c r="BG114" i="5"/>
  <c r="BM114" i="5"/>
  <c r="BL1102" i="5"/>
  <c r="BM1102" i="5"/>
  <c r="BG1102" i="5"/>
  <c r="BL6" i="5"/>
  <c r="BG6" i="5"/>
  <c r="BM6" i="5"/>
  <c r="BL310" i="5"/>
  <c r="BM310" i="5"/>
  <c r="BG310" i="5"/>
  <c r="BL57" i="5"/>
  <c r="BG57" i="5"/>
  <c r="BM57" i="5"/>
  <c r="BL957" i="5"/>
  <c r="BM957" i="5"/>
  <c r="BG957" i="5"/>
  <c r="BL539" i="5"/>
  <c r="BG539" i="5"/>
  <c r="BM539" i="5"/>
  <c r="BL1118" i="5"/>
  <c r="BG1118" i="5"/>
  <c r="BM1118" i="5"/>
  <c r="BL657" i="5"/>
  <c r="BM657" i="5"/>
  <c r="BG657" i="5"/>
  <c r="BL767" i="5"/>
  <c r="BM767" i="5"/>
  <c r="BG767" i="5"/>
  <c r="BL859" i="5"/>
  <c r="BM859" i="5"/>
  <c r="BG859" i="5"/>
  <c r="BL447" i="5"/>
  <c r="BG447" i="5"/>
  <c r="BM447" i="5"/>
  <c r="BL911" i="5"/>
  <c r="BG911" i="5"/>
  <c r="BM911" i="5"/>
  <c r="BL258" i="5"/>
  <c r="BG258" i="5"/>
  <c r="BM258" i="5"/>
  <c r="BL984" i="5"/>
  <c r="BG984" i="5"/>
  <c r="BM984" i="5"/>
  <c r="BL1034" i="5"/>
  <c r="BM1034" i="5"/>
  <c r="BG1034" i="5"/>
  <c r="BL1048" i="5"/>
  <c r="BM1048" i="5"/>
  <c r="BG1048" i="5"/>
  <c r="BL354" i="5"/>
  <c r="BM354" i="5"/>
  <c r="BG354" i="5"/>
  <c r="BL1038" i="5"/>
  <c r="BM1038" i="5"/>
  <c r="BG1038" i="5"/>
  <c r="AZ10" i="5" a="1"/>
  <c r="AZ10" i="5" s="1"/>
  <c r="AZ22" i="5" a="1"/>
  <c r="AZ22" i="5" s="1"/>
  <c r="AZ41" i="5" a="1"/>
  <c r="AZ41" i="5" s="1"/>
  <c r="AZ61" i="5" a="1"/>
  <c r="AZ61" i="5" s="1"/>
  <c r="AZ11" i="5" a="1"/>
  <c r="AZ11" i="5" s="1"/>
  <c r="AZ107" i="5" a="1"/>
  <c r="AZ107" i="5" s="1"/>
  <c r="AZ146" i="5" a="1"/>
  <c r="AZ146" i="5" s="1"/>
  <c r="AZ141" i="5" a="1"/>
  <c r="AZ141" i="5" s="1"/>
  <c r="AZ172" i="5" a="1"/>
  <c r="AZ172" i="5" s="1"/>
  <c r="AZ116" i="5" a="1"/>
  <c r="AZ116" i="5" s="1"/>
  <c r="AZ174" i="5" a="1"/>
  <c r="AZ174" i="5" s="1"/>
  <c r="AZ237" i="5" a="1"/>
  <c r="AZ237" i="5" s="1"/>
  <c r="AZ366" i="5" a="1"/>
  <c r="AZ366" i="5" s="1"/>
  <c r="AZ268" i="5" a="1"/>
  <c r="AZ268" i="5" s="1"/>
  <c r="AZ257" i="5" a="1"/>
  <c r="AZ257" i="5" s="1"/>
  <c r="AZ261" i="5" a="1"/>
  <c r="AZ261" i="5" s="1"/>
  <c r="AZ135" i="5" a="1"/>
  <c r="AZ135" i="5" s="1"/>
  <c r="AZ166" i="5" a="1"/>
  <c r="AZ166" i="5" s="1"/>
  <c r="AZ308" i="5" a="1"/>
  <c r="AZ308" i="5" s="1"/>
  <c r="AZ288" i="5" a="1"/>
  <c r="AZ288" i="5" s="1"/>
  <c r="AZ294" i="5" a="1"/>
  <c r="AZ294" i="5" s="1"/>
  <c r="AZ271" i="5" a="1"/>
  <c r="AZ271" i="5" s="1"/>
  <c r="AZ440" i="5" a="1"/>
  <c r="AZ440" i="5" s="1"/>
  <c r="AZ338" i="5" a="1"/>
  <c r="AZ338" i="5" s="1"/>
  <c r="AZ373" i="5" a="1"/>
  <c r="AZ373" i="5" s="1"/>
  <c r="AZ469" i="5" a="1"/>
  <c r="AZ469" i="5" s="1"/>
  <c r="AZ416" i="5" a="1"/>
  <c r="AZ416" i="5" s="1"/>
  <c r="AZ503" i="5" a="1"/>
  <c r="AZ503" i="5" s="1"/>
  <c r="AZ504" i="5" a="1"/>
  <c r="AZ504" i="5" s="1"/>
  <c r="AZ492" i="5" a="1"/>
  <c r="AZ492" i="5" s="1"/>
  <c r="AZ390" i="5" a="1"/>
  <c r="AZ390" i="5" s="1"/>
  <c r="AZ557" i="5" a="1"/>
  <c r="AZ557" i="5" s="1"/>
  <c r="AZ452" i="5" a="1"/>
  <c r="AZ452" i="5" s="1"/>
  <c r="AZ490" i="5" a="1"/>
  <c r="AZ490" i="5" s="1"/>
  <c r="AZ629" i="5" a="1"/>
  <c r="AZ629" i="5" s="1"/>
  <c r="AZ551" i="5" a="1"/>
  <c r="AZ551" i="5" s="1"/>
  <c r="AZ696" i="5" a="1"/>
  <c r="AZ696" i="5" s="1"/>
  <c r="AZ596" i="5" a="1"/>
  <c r="AZ596" i="5" s="1"/>
  <c r="AZ634" i="5" a="1"/>
  <c r="AZ634" i="5" s="1"/>
  <c r="AZ578" i="5" a="1"/>
  <c r="AZ578" i="5" s="1"/>
  <c r="AZ606" i="5" a="1"/>
  <c r="AZ606" i="5" s="1"/>
  <c r="AZ725" i="5" a="1"/>
  <c r="AZ725" i="5" s="1"/>
  <c r="AZ721" i="5" a="1"/>
  <c r="AZ721" i="5" s="1"/>
  <c r="AZ658" i="5" a="1"/>
  <c r="AZ658" i="5" s="1"/>
  <c r="AZ793" i="5" a="1"/>
  <c r="AZ793" i="5" s="1"/>
  <c r="AZ727" i="5" a="1"/>
  <c r="AZ727" i="5" s="1"/>
  <c r="AZ773" i="5" a="1"/>
  <c r="AZ773" i="5" s="1"/>
  <c r="AZ695" i="5" a="1"/>
  <c r="AZ695" i="5" s="1"/>
  <c r="AZ774" i="5" a="1"/>
  <c r="AZ774" i="5" s="1"/>
  <c r="AZ712" i="5" a="1"/>
  <c r="AZ712" i="5" s="1"/>
  <c r="AZ744" i="5" a="1"/>
  <c r="AZ744" i="5" s="1"/>
  <c r="AZ830" i="5" a="1"/>
  <c r="AZ830" i="5" s="1"/>
  <c r="AZ866" i="5" a="1"/>
  <c r="AZ866" i="5" s="1"/>
  <c r="AZ829" i="5" a="1"/>
  <c r="AZ829" i="5" s="1"/>
  <c r="AZ933" i="5" a="1"/>
  <c r="AZ933" i="5" s="1"/>
  <c r="AZ862" i="5" a="1"/>
  <c r="AZ862" i="5" s="1"/>
  <c r="AZ909" i="5" a="1"/>
  <c r="AZ909" i="5" s="1"/>
  <c r="AZ968" i="5" a="1"/>
  <c r="AZ968" i="5" s="1"/>
  <c r="AZ873" i="5" a="1"/>
  <c r="AZ873" i="5" s="1"/>
  <c r="AZ876" i="5" a="1"/>
  <c r="AZ876" i="5" s="1"/>
  <c r="AZ936" i="5" a="1"/>
  <c r="AZ936" i="5" s="1"/>
  <c r="AZ935" i="5" a="1"/>
  <c r="AZ935" i="5" s="1"/>
  <c r="AZ1010" i="5" a="1"/>
  <c r="AZ1010" i="5" s="1"/>
  <c r="AZ986" i="5" a="1"/>
  <c r="AZ986" i="5" s="1"/>
  <c r="AZ1074" i="5" a="1"/>
  <c r="AZ1074" i="5" s="1"/>
  <c r="AZ1029" i="5" a="1"/>
  <c r="AZ1029" i="5" s="1"/>
  <c r="AZ1096" i="5" a="1"/>
  <c r="AZ1096" i="5" s="1"/>
  <c r="AZ1056" i="5" a="1"/>
  <c r="AZ1056" i="5" s="1"/>
  <c r="AZ1088" i="5" a="1"/>
  <c r="AZ1088" i="5" s="1"/>
  <c r="AZ1148" i="5" a="1"/>
  <c r="AZ1148" i="5" s="1"/>
  <c r="AZ1121" i="5" a="1"/>
  <c r="AZ1121" i="5" s="1"/>
  <c r="AZ1147" i="5" a="1"/>
  <c r="AZ1147" i="5" s="1"/>
  <c r="AZ1188" i="5" a="1"/>
  <c r="AZ1188" i="5" s="1"/>
  <c r="AZ1189" i="5" a="1"/>
  <c r="AZ1189" i="5" s="1"/>
  <c r="AZ1197" i="5" a="1"/>
  <c r="AZ1197" i="5" s="1"/>
  <c r="AZ1172" i="5" a="1"/>
  <c r="AZ1172" i="5" s="1"/>
  <c r="AZ1225" i="5" a="1"/>
  <c r="AZ1225" i="5" s="1"/>
  <c r="AZ1234" i="5" a="1"/>
  <c r="AZ1234" i="5" s="1"/>
  <c r="BL715" i="5"/>
  <c r="BM715" i="5"/>
  <c r="BG715" i="5"/>
  <c r="BL127" i="5"/>
  <c r="BM127" i="5"/>
  <c r="BG127" i="5"/>
  <c r="BL1107" i="5"/>
  <c r="BG1107" i="5"/>
  <c r="BM1107" i="5"/>
  <c r="BL337" i="5"/>
  <c r="BM337" i="5"/>
  <c r="BG337" i="5"/>
  <c r="BL601" i="5"/>
  <c r="BG601" i="5"/>
  <c r="BM601" i="5"/>
  <c r="BL222" i="5"/>
  <c r="BM222" i="5"/>
  <c r="BG222" i="5"/>
  <c r="BL925" i="5"/>
  <c r="BM925" i="5"/>
  <c r="BG925" i="5"/>
  <c r="BL1036" i="5"/>
  <c r="BM1036" i="5"/>
  <c r="BG1036" i="5"/>
  <c r="BL608" i="5"/>
  <c r="BM608" i="5"/>
  <c r="BG608" i="5"/>
  <c r="BL206" i="5"/>
  <c r="BG206" i="5"/>
  <c r="BM206" i="5"/>
  <c r="BL1012" i="5"/>
  <c r="BG1012" i="5"/>
  <c r="BM1012" i="5"/>
  <c r="BL716" i="5"/>
  <c r="BG716" i="5"/>
  <c r="BM716" i="5"/>
  <c r="BL876" i="5"/>
  <c r="BG876" i="5"/>
  <c r="BM876" i="5"/>
  <c r="BL502" i="5"/>
  <c r="BM502" i="5"/>
  <c r="BG502" i="5"/>
  <c r="BL618" i="5"/>
  <c r="BG618" i="5"/>
  <c r="BM618" i="5"/>
  <c r="BL384" i="5"/>
  <c r="BM384" i="5"/>
  <c r="BG384" i="5"/>
  <c r="BL985" i="5"/>
  <c r="BM985" i="5"/>
  <c r="BG985" i="5"/>
  <c r="BL338" i="5"/>
  <c r="BM338" i="5"/>
  <c r="BG338" i="5"/>
  <c r="BL858" i="5"/>
  <c r="BG858" i="5"/>
  <c r="BM858" i="5"/>
  <c r="BL732" i="5"/>
  <c r="BG732" i="5"/>
  <c r="BM732" i="5"/>
  <c r="BL693" i="5"/>
  <c r="BG693" i="5"/>
  <c r="BM693" i="5"/>
  <c r="BL849" i="5"/>
  <c r="BG849" i="5"/>
  <c r="BM849" i="5"/>
  <c r="BL331" i="5"/>
  <c r="BM331" i="5"/>
  <c r="BG331" i="5"/>
  <c r="BL550" i="5"/>
  <c r="BM550" i="5"/>
  <c r="BG550" i="5"/>
  <c r="BL1059" i="5"/>
  <c r="BM1059" i="5"/>
  <c r="BG1059" i="5"/>
  <c r="BL150" i="5"/>
  <c r="BG150" i="5"/>
  <c r="BM150" i="5"/>
  <c r="BL824" i="5"/>
  <c r="BG824" i="5"/>
  <c r="BM824" i="5"/>
  <c r="BL808" i="5"/>
  <c r="BG808" i="5"/>
  <c r="BM808" i="5"/>
  <c r="BL1191" i="5"/>
  <c r="BG1191" i="5"/>
  <c r="BM1191" i="5"/>
  <c r="BL647" i="5"/>
  <c r="BM647" i="5"/>
  <c r="BG647" i="5"/>
  <c r="BL94" i="5"/>
  <c r="BG94" i="5"/>
  <c r="BM94" i="5"/>
  <c r="BL60" i="5"/>
  <c r="BG60" i="5"/>
  <c r="BM60" i="5"/>
  <c r="BL351" i="5"/>
  <c r="BM351" i="5"/>
  <c r="BG351" i="5"/>
  <c r="BL72" i="5"/>
  <c r="BG72" i="5"/>
  <c r="BM72" i="5"/>
  <c r="BL915" i="5"/>
  <c r="BM915" i="5"/>
  <c r="BG915" i="5"/>
  <c r="BL718" i="5"/>
  <c r="BM718" i="5"/>
  <c r="BG718" i="5"/>
  <c r="BL313" i="5"/>
  <c r="BM313" i="5"/>
  <c r="BG313" i="5"/>
  <c r="BL877" i="5"/>
  <c r="BG877" i="5"/>
  <c r="BM877" i="5"/>
  <c r="BL1187" i="5"/>
  <c r="BM1187" i="5"/>
  <c r="BG1187" i="5"/>
  <c r="AZ13" i="5" a="1"/>
  <c r="AZ13" i="5" s="1"/>
  <c r="AZ101" i="5" a="1"/>
  <c r="AZ101" i="5" s="1"/>
  <c r="AZ48" i="5" a="1"/>
  <c r="AZ48" i="5" s="1"/>
  <c r="AZ93" i="5" a="1"/>
  <c r="AZ93" i="5" s="1"/>
  <c r="AZ15" i="5" a="1"/>
  <c r="AZ15" i="5" s="1"/>
  <c r="AZ122" i="5" a="1"/>
  <c r="AZ122" i="5" s="1"/>
  <c r="AZ162" i="5" a="1"/>
  <c r="AZ162" i="5" s="1"/>
  <c r="AZ157" i="5" a="1"/>
  <c r="AZ157" i="5" s="1"/>
  <c r="AZ245" i="5" a="1"/>
  <c r="AZ245" i="5" s="1"/>
  <c r="AZ121" i="5" a="1"/>
  <c r="AZ121" i="5" s="1"/>
  <c r="AZ192" i="5" a="1"/>
  <c r="AZ192" i="5" s="1"/>
  <c r="AZ241" i="5" a="1"/>
  <c r="AZ241" i="5" s="1"/>
  <c r="AZ102" i="5" a="1"/>
  <c r="AZ102" i="5" s="1"/>
  <c r="AZ88" i="5" a="1"/>
  <c r="AZ88" i="5" s="1"/>
  <c r="AZ292" i="5" a="1"/>
  <c r="AZ292" i="5" s="1"/>
  <c r="AZ386" i="5" a="1"/>
  <c r="AZ386" i="5" s="1"/>
  <c r="AZ151" i="5" a="1"/>
  <c r="AZ151" i="5" s="1"/>
  <c r="AZ181" i="5" a="1"/>
  <c r="AZ181" i="5" s="1"/>
  <c r="AZ360" i="5" a="1"/>
  <c r="AZ360" i="5" s="1"/>
  <c r="AZ298" i="5" a="1"/>
  <c r="AZ298" i="5" s="1"/>
  <c r="AZ302" i="5" a="1"/>
  <c r="AZ302" i="5" s="1"/>
  <c r="AZ287" i="5" a="1"/>
  <c r="AZ287" i="5" s="1"/>
  <c r="AZ442" i="5" a="1"/>
  <c r="AZ442" i="5" s="1"/>
  <c r="AZ350" i="5" a="1"/>
  <c r="AZ350" i="5" s="1"/>
  <c r="AZ396" i="5" a="1"/>
  <c r="AZ396" i="5" s="1"/>
  <c r="AZ312" i="5" a="1"/>
  <c r="AZ312" i="5" s="1"/>
  <c r="AZ433" i="5" a="1"/>
  <c r="AZ433" i="5" s="1"/>
  <c r="AZ455" i="5" a="1"/>
  <c r="AZ455" i="5" s="1"/>
  <c r="AZ520" i="5" a="1"/>
  <c r="AZ520" i="5" s="1"/>
  <c r="AZ473" i="5" a="1"/>
  <c r="AZ473" i="5" s="1"/>
  <c r="AZ405" i="5" a="1"/>
  <c r="AZ405" i="5" s="1"/>
  <c r="AZ575" i="5" a="1"/>
  <c r="AZ575" i="5" s="1"/>
  <c r="AZ468" i="5" a="1"/>
  <c r="AZ468" i="5" s="1"/>
  <c r="AZ515" i="5" a="1"/>
  <c r="AZ515" i="5" s="1"/>
  <c r="AZ524" i="5" a="1"/>
  <c r="AZ524" i="5" s="1"/>
  <c r="AZ558" i="5" a="1"/>
  <c r="AZ558" i="5" s="1"/>
  <c r="AZ482" i="5" a="1"/>
  <c r="AZ482" i="5" s="1"/>
  <c r="AZ567" i="5" a="1"/>
  <c r="AZ567" i="5" s="1"/>
  <c r="AZ635" i="5" a="1"/>
  <c r="AZ635" i="5" s="1"/>
  <c r="AZ605" i="5" a="1"/>
  <c r="AZ605" i="5" s="1"/>
  <c r="AZ630" i="5" a="1"/>
  <c r="AZ630" i="5" s="1"/>
  <c r="AZ704" i="5" a="1"/>
  <c r="AZ704" i="5" s="1"/>
  <c r="AZ613" i="5" a="1"/>
  <c r="AZ613" i="5" s="1"/>
  <c r="AZ595" i="5" a="1"/>
  <c r="AZ595" i="5" s="1"/>
  <c r="AZ682" i="5" a="1"/>
  <c r="AZ682" i="5" s="1"/>
  <c r="AZ755" i="5" a="1"/>
  <c r="AZ755" i="5" s="1"/>
  <c r="AZ638" i="5" a="1"/>
  <c r="AZ638" i="5" s="1"/>
  <c r="AZ713" i="5" a="1"/>
  <c r="AZ713" i="5" s="1"/>
  <c r="AZ780" i="5" a="1"/>
  <c r="AZ780" i="5" s="1"/>
  <c r="AZ714" i="5" a="1"/>
  <c r="AZ714" i="5" s="1"/>
  <c r="AZ746" i="5" a="1"/>
  <c r="AZ746" i="5" s="1"/>
  <c r="AZ836" i="5" a="1"/>
  <c r="AZ836" i="5" s="1"/>
  <c r="AZ832" i="5" a="1"/>
  <c r="AZ832" i="5" s="1"/>
  <c r="AZ838" i="5" a="1"/>
  <c r="AZ838" i="5" s="1"/>
  <c r="AZ806" i="5" a="1"/>
  <c r="AZ806" i="5" s="1"/>
  <c r="AZ865" i="5" a="1"/>
  <c r="AZ865" i="5" s="1"/>
  <c r="AZ921" i="5" a="1"/>
  <c r="AZ921" i="5" s="1"/>
  <c r="AZ982" i="5" a="1"/>
  <c r="AZ982" i="5" s="1"/>
  <c r="AZ878" i="5" a="1"/>
  <c r="AZ878" i="5" s="1"/>
  <c r="AZ903" i="5" a="1"/>
  <c r="AZ903" i="5" s="1"/>
  <c r="AZ949" i="5" a="1"/>
  <c r="AZ949" i="5" s="1"/>
  <c r="AZ940" i="5" a="1"/>
  <c r="AZ940" i="5" s="1"/>
  <c r="AZ1015" i="5" a="1"/>
  <c r="AZ1015" i="5" s="1"/>
  <c r="AZ992" i="5" a="1"/>
  <c r="AZ992" i="5" s="1"/>
  <c r="AZ1021" i="5" a="1"/>
  <c r="AZ1021" i="5" s="1"/>
  <c r="AZ1035" i="5" a="1"/>
  <c r="AZ1035" i="5" s="1"/>
  <c r="AZ1038" i="5" a="1"/>
  <c r="AZ1038" i="5" s="1"/>
  <c r="AZ1059" i="5" a="1"/>
  <c r="AZ1059" i="5" s="1"/>
  <c r="AZ1100" i="5" a="1"/>
  <c r="AZ1100" i="5" s="1"/>
  <c r="AZ1057" i="5" a="1"/>
  <c r="AZ1057" i="5" s="1"/>
  <c r="AZ1132" i="5" a="1"/>
  <c r="AZ1132" i="5" s="1"/>
  <c r="AZ1159" i="5" a="1"/>
  <c r="AZ1159" i="5" s="1"/>
  <c r="AZ1124" i="5" a="1"/>
  <c r="AZ1124" i="5" s="1"/>
  <c r="AZ1149" i="5" a="1"/>
  <c r="AZ1149" i="5" s="1"/>
  <c r="AZ1211" i="5" a="1"/>
  <c r="AZ1211" i="5" s="1"/>
  <c r="AZ1178" i="5" a="1"/>
  <c r="AZ1178" i="5" s="1"/>
  <c r="AZ1216" i="5" a="1"/>
  <c r="AZ1216" i="5" s="1"/>
  <c r="AZ1230" i="5" a="1"/>
  <c r="AZ1230" i="5" s="1"/>
  <c r="BL731" i="5"/>
  <c r="BM731" i="5"/>
  <c r="BG731" i="5"/>
  <c r="BL192" i="5"/>
  <c r="BG192" i="5"/>
  <c r="BM192" i="5"/>
  <c r="BL656" i="5"/>
  <c r="BG656" i="5"/>
  <c r="BM656" i="5"/>
  <c r="BL691" i="5"/>
  <c r="BM691" i="5"/>
  <c r="BG691" i="5"/>
  <c r="BL314" i="5"/>
  <c r="BG314" i="5"/>
  <c r="BM314" i="5"/>
  <c r="BL13" i="5"/>
  <c r="BM13" i="5"/>
  <c r="BG13" i="5"/>
  <c r="BL929" i="5"/>
  <c r="BM929" i="5"/>
  <c r="BG929" i="5"/>
  <c r="BL835" i="5"/>
  <c r="BG835" i="5"/>
  <c r="BM835" i="5"/>
  <c r="BL1116" i="5"/>
  <c r="BG1116" i="5"/>
  <c r="BM1116" i="5"/>
  <c r="BL995" i="5"/>
  <c r="BG995" i="5"/>
  <c r="BM995" i="5"/>
  <c r="BL641" i="5"/>
  <c r="BG641" i="5"/>
  <c r="BM641" i="5"/>
  <c r="E1129" i="3"/>
  <c r="BH1129" i="3" s="1" a="1"/>
  <c r="BH1129" i="3" s="1"/>
  <c r="E1041" i="3"/>
  <c r="BH1041" i="3" s="1" a="1"/>
  <c r="BH1041" i="3" s="1"/>
  <c r="E676" i="3"/>
  <c r="BH676" i="3" s="1" a="1"/>
  <c r="BH676" i="3" s="1"/>
  <c r="E1217" i="3"/>
  <c r="BH1217" i="3" s="1" a="1"/>
  <c r="BH1217" i="3" s="1"/>
  <c r="H738" i="3"/>
  <c r="AZ738" i="3" s="1" a="1"/>
  <c r="AZ738" i="3" s="1"/>
  <c r="E1066" i="3"/>
  <c r="BH1066" i="3" s="1" a="1"/>
  <c r="BH1066" i="3" s="1"/>
  <c r="H795" i="3"/>
  <c r="AZ795" i="3" s="1" a="1"/>
  <c r="AZ795" i="3" s="1"/>
  <c r="E965" i="3"/>
  <c r="BH965" i="3" s="1" a="1"/>
  <c r="BH965" i="3" s="1"/>
  <c r="H744" i="3"/>
  <c r="AZ744" i="3" s="1" a="1"/>
  <c r="AZ744" i="3" s="1"/>
  <c r="E1213" i="3"/>
  <c r="BH1213" i="3" s="1" a="1"/>
  <c r="BH1213" i="3" s="1"/>
  <c r="H866" i="3"/>
  <c r="AZ866" i="3" s="1" a="1"/>
  <c r="AZ866" i="3" s="1"/>
  <c r="E969" i="3"/>
  <c r="BH969" i="3" s="1" a="1"/>
  <c r="BH969" i="3" s="1"/>
  <c r="H867" i="3"/>
  <c r="AZ867" i="3" s="1" a="1"/>
  <c r="AZ867" i="3" s="1"/>
  <c r="E943" i="3"/>
  <c r="BH943" i="3" s="1" a="1"/>
  <c r="BH943" i="3" s="1"/>
  <c r="H900" i="3"/>
  <c r="AZ900" i="3" s="1" a="1"/>
  <c r="AZ900" i="3" s="1"/>
  <c r="E900" i="3"/>
  <c r="BH900" i="3" s="1" a="1"/>
  <c r="BH900" i="3" s="1"/>
  <c r="H922" i="3"/>
  <c r="AZ922" i="3" s="1" a="1"/>
  <c r="AZ922" i="3" s="1"/>
  <c r="E1237" i="3"/>
  <c r="BH1237" i="3" s="1" a="1"/>
  <c r="BH1237" i="3" s="1"/>
  <c r="E912" i="3"/>
  <c r="BH912" i="3" s="1" a="1"/>
  <c r="BH912" i="3" s="1"/>
  <c r="H1021" i="3"/>
  <c r="AZ1021" i="3" s="1" a="1"/>
  <c r="AZ1021" i="3" s="1"/>
  <c r="E1165" i="3"/>
  <c r="BH1165" i="3" s="1" a="1"/>
  <c r="BH1165" i="3" s="1"/>
  <c r="E1177" i="3"/>
  <c r="BH1177" i="3" s="1" a="1"/>
  <c r="BH1177" i="3" s="1"/>
  <c r="H968" i="3"/>
  <c r="AZ968" i="3" s="1" a="1"/>
  <c r="AZ968" i="3" s="1"/>
  <c r="E1172" i="3"/>
  <c r="BH1172" i="3" s="1" a="1"/>
  <c r="BH1172" i="3" s="1"/>
  <c r="E1017" i="3"/>
  <c r="BH1017" i="3" s="1" a="1"/>
  <c r="BH1017" i="3" s="1"/>
  <c r="E769" i="3"/>
  <c r="BH769" i="3" s="1" a="1"/>
  <c r="BH769" i="3" s="1"/>
  <c r="E1108" i="3"/>
  <c r="BH1108" i="3" s="1" a="1"/>
  <c r="BH1108" i="3" s="1"/>
  <c r="E917" i="3"/>
  <c r="BH917" i="3" s="1" a="1"/>
  <c r="BH917" i="3" s="1"/>
  <c r="E782" i="3"/>
  <c r="BH782" i="3" s="1" a="1"/>
  <c r="BH782" i="3" s="1"/>
  <c r="E1123" i="3"/>
  <c r="BH1123" i="3" s="1" a="1"/>
  <c r="BH1123" i="3" s="1"/>
  <c r="E970" i="3"/>
  <c r="BH970" i="3" s="1" a="1"/>
  <c r="BH970" i="3" s="1"/>
  <c r="E653" i="3"/>
  <c r="BH653" i="3" s="1" a="1"/>
  <c r="BH653" i="3" s="1"/>
  <c r="E938" i="3"/>
  <c r="BH938" i="3" s="1" a="1"/>
  <c r="BH938" i="3" s="1"/>
  <c r="E953" i="3"/>
  <c r="BH953" i="3" s="1" a="1"/>
  <c r="BH953" i="3" s="1"/>
  <c r="E822" i="3"/>
  <c r="BH822" i="3" s="1" a="1"/>
  <c r="BH822" i="3" s="1"/>
  <c r="E1227" i="3"/>
  <c r="BH1227" i="3" s="1" a="1"/>
  <c r="BH1227" i="3" s="1"/>
  <c r="H387" i="3"/>
  <c r="AZ387" i="3" s="1" a="1"/>
  <c r="AZ387" i="3" s="1"/>
  <c r="E631" i="3"/>
  <c r="BH631" i="3" s="1" a="1"/>
  <c r="BH631" i="3" s="1"/>
  <c r="H902" i="3"/>
  <c r="AZ902" i="3" s="1" a="1"/>
  <c r="AZ902" i="3" s="1"/>
  <c r="E603" i="3"/>
  <c r="BH603" i="3" s="1" a="1"/>
  <c r="BH603" i="3" s="1"/>
  <c r="H925" i="3"/>
  <c r="AZ925" i="3" s="1" a="1"/>
  <c r="AZ925" i="3" s="1"/>
  <c r="E297" i="3"/>
  <c r="BH297" i="3" s="1" a="1"/>
  <c r="BH297" i="3" s="1"/>
  <c r="H777" i="3"/>
  <c r="AZ777" i="3" s="1" a="1"/>
  <c r="AZ777" i="3" s="1"/>
  <c r="E165" i="3"/>
  <c r="BH165" i="3" s="1" a="1"/>
  <c r="BH165" i="3" s="1"/>
  <c r="E401" i="3"/>
  <c r="BH401" i="3" s="1" a="1"/>
  <c r="BH401" i="3" s="1"/>
  <c r="E455" i="3"/>
  <c r="BH455" i="3" s="1" a="1"/>
  <c r="BH455" i="3" s="1"/>
  <c r="H899" i="3"/>
  <c r="AZ899" i="3" s="1" a="1"/>
  <c r="AZ899" i="3" s="1"/>
  <c r="E412" i="3"/>
  <c r="BH412" i="3" s="1" a="1"/>
  <c r="BH412" i="3" s="1"/>
  <c r="H713" i="3"/>
  <c r="AZ713" i="3" s="1" a="1"/>
  <c r="AZ713" i="3" s="1"/>
  <c r="E508" i="3"/>
  <c r="BH508" i="3" s="1" a="1"/>
  <c r="BH508" i="3" s="1"/>
  <c r="E1241" i="3"/>
  <c r="BH1241" i="3" s="1" a="1"/>
  <c r="BH1241" i="3" s="1"/>
  <c r="E245" i="3"/>
  <c r="BH245" i="3" s="1" a="1"/>
  <c r="BH245" i="3" s="1"/>
  <c r="E803" i="3"/>
  <c r="BH803" i="3" s="1" a="1"/>
  <c r="BH803" i="3" s="1"/>
  <c r="E1067" i="3"/>
  <c r="BH1067" i="3" s="1" a="1"/>
  <c r="BH1067" i="3" s="1"/>
  <c r="E1195" i="3"/>
  <c r="BH1195" i="3" s="1" a="1"/>
  <c r="BH1195" i="3" s="1"/>
  <c r="E1236" i="3"/>
  <c r="BH1236" i="3" s="1" a="1"/>
  <c r="BH1236" i="3" s="1"/>
  <c r="E979" i="3"/>
  <c r="BH979" i="3" s="1" a="1"/>
  <c r="BH979" i="3" s="1"/>
  <c r="H1209" i="3"/>
  <c r="AZ1209" i="3" s="1" a="1"/>
  <c r="AZ1209" i="3" s="1"/>
  <c r="H1181" i="3"/>
  <c r="AZ1181" i="3" s="1" a="1"/>
  <c r="AZ1181" i="3" s="1"/>
  <c r="H1041" i="3"/>
  <c r="AZ1041" i="3" s="1" a="1"/>
  <c r="AZ1041" i="3" s="1"/>
  <c r="E1104" i="3"/>
  <c r="BH1104" i="3" s="1" a="1"/>
  <c r="BH1104" i="3" s="1"/>
  <c r="E300" i="3"/>
  <c r="BH300" i="3" s="1" a="1"/>
  <c r="BH300" i="3" s="1"/>
  <c r="E692" i="3"/>
  <c r="BH692" i="3" s="1" a="1"/>
  <c r="BH692" i="3" s="1"/>
  <c r="E1121" i="3"/>
  <c r="BH1121" i="3" s="1" a="1"/>
  <c r="BH1121" i="3" s="1"/>
  <c r="E1158" i="3"/>
  <c r="BH1158" i="3" s="1" a="1"/>
  <c r="BH1158" i="3" s="1"/>
  <c r="E1230" i="3"/>
  <c r="BH1230" i="3" s="1" a="1"/>
  <c r="BH1230" i="3" s="1"/>
  <c r="E940" i="3"/>
  <c r="BH940" i="3" s="1" a="1"/>
  <c r="BH940" i="3" s="1"/>
  <c r="H1124" i="3"/>
  <c r="AZ1124" i="3" s="1" a="1"/>
  <c r="AZ1124" i="3" s="1"/>
  <c r="H1186" i="3"/>
  <c r="AZ1186" i="3" s="1" a="1"/>
  <c r="AZ1186" i="3" s="1"/>
  <c r="H1034" i="3"/>
  <c r="AZ1034" i="3" s="1" a="1"/>
  <c r="AZ1034" i="3" s="1"/>
  <c r="E1155" i="3"/>
  <c r="BH1155" i="3" s="1" a="1"/>
  <c r="BH1155" i="3" s="1"/>
  <c r="E484" i="3"/>
  <c r="BH484" i="3" s="1" a="1"/>
  <c r="BH484" i="3" s="1"/>
  <c r="E30" i="3"/>
  <c r="BH30" i="3" s="1" a="1"/>
  <c r="BH30" i="3" s="1"/>
  <c r="E1107" i="3"/>
  <c r="BH1107" i="3" s="1" a="1"/>
  <c r="BH1107" i="3" s="1"/>
  <c r="E1140" i="3"/>
  <c r="BH1140" i="3" s="1" a="1"/>
  <c r="BH1140" i="3" s="1"/>
  <c r="E1146" i="3"/>
  <c r="BH1146" i="3" s="1" a="1"/>
  <c r="BH1146" i="3" s="1"/>
  <c r="H302" i="3"/>
  <c r="AZ302" i="3" s="1" a="1"/>
  <c r="AZ302" i="3" s="1"/>
  <c r="H1176" i="3"/>
  <c r="AZ1176" i="3" s="1" a="1"/>
  <c r="AZ1176" i="3" s="1"/>
  <c r="H1217" i="3"/>
  <c r="AZ1217" i="3" s="1" a="1"/>
  <c r="AZ1217" i="3" s="1"/>
  <c r="H1116" i="3"/>
  <c r="AZ1116" i="3" s="1" a="1"/>
  <c r="AZ1116" i="3" s="1"/>
  <c r="E1043" i="3"/>
  <c r="BH1043" i="3" s="1" a="1"/>
  <c r="BH1043" i="3" s="1"/>
  <c r="E624" i="3"/>
  <c r="BH624" i="3" s="1" a="1"/>
  <c r="BH624" i="3" s="1"/>
  <c r="E266" i="3"/>
  <c r="BH266" i="3" s="1" a="1"/>
  <c r="BH266" i="3" s="1"/>
  <c r="E1052" i="3"/>
  <c r="BH1052" i="3" s="1" a="1"/>
  <c r="BH1052" i="3" s="1"/>
  <c r="E1191" i="3"/>
  <c r="BH1191" i="3" s="1" a="1"/>
  <c r="BH1191" i="3" s="1"/>
  <c r="E1136" i="3"/>
  <c r="BH1136" i="3" s="1" a="1"/>
  <c r="BH1136" i="3" s="1"/>
  <c r="H323" i="3"/>
  <c r="AZ323" i="3" s="1" a="1"/>
  <c r="AZ323" i="3" s="1"/>
  <c r="H290" i="3"/>
  <c r="AZ290" i="3" s="1" a="1"/>
  <c r="AZ290" i="3" s="1"/>
  <c r="H1237" i="3"/>
  <c r="AZ1237" i="3" s="1" a="1"/>
  <c r="AZ1237" i="3" s="1"/>
  <c r="H1225" i="3"/>
  <c r="AZ1225" i="3" s="1" a="1"/>
  <c r="AZ1225" i="3" s="1"/>
  <c r="E698" i="3"/>
  <c r="BH698" i="3" s="1" a="1"/>
  <c r="BH698" i="3" s="1"/>
  <c r="E761" i="3"/>
  <c r="BH761" i="3" s="1" a="1"/>
  <c r="BH761" i="3" s="1"/>
  <c r="E346" i="3"/>
  <c r="BH346" i="3" s="1" a="1"/>
  <c r="BH346" i="3" s="1"/>
  <c r="H321" i="3"/>
  <c r="AZ321" i="3" s="1" a="1"/>
  <c r="AZ321" i="3" s="1"/>
  <c r="H1206" i="3"/>
  <c r="AZ1206" i="3" s="1" a="1"/>
  <c r="AZ1206" i="3" s="1"/>
  <c r="E1214" i="3"/>
  <c r="BH1214" i="3" s="1" a="1"/>
  <c r="BH1214" i="3" s="1"/>
  <c r="E808" i="3"/>
  <c r="BH808" i="3" s="1" a="1"/>
  <c r="BH808" i="3" s="1"/>
  <c r="E981" i="3"/>
  <c r="BH981" i="3" s="1" a="1"/>
  <c r="BH981" i="3" s="1"/>
  <c r="E470" i="3"/>
  <c r="BH470" i="3" s="1" a="1"/>
  <c r="BH470" i="3" s="1"/>
  <c r="E1036" i="3"/>
  <c r="BH1036" i="3" s="1" a="1"/>
  <c r="BH1036" i="3" s="1"/>
  <c r="E1100" i="3"/>
  <c r="BH1100" i="3" s="1" a="1"/>
  <c r="BH1100" i="3" s="1"/>
  <c r="E1065" i="3"/>
  <c r="BH1065" i="3" s="1" a="1"/>
  <c r="BH1065" i="3" s="1"/>
  <c r="H501" i="3"/>
  <c r="AZ501" i="3" s="1" a="1"/>
  <c r="AZ501" i="3" s="1"/>
  <c r="H336" i="3"/>
  <c r="AZ336" i="3" s="1" a="1"/>
  <c r="AZ336" i="3" s="1"/>
  <c r="H384" i="3"/>
  <c r="AZ384" i="3" s="1" a="1"/>
  <c r="AZ384" i="3" s="1"/>
  <c r="E1134" i="3"/>
  <c r="BH1134" i="3" s="1" a="1"/>
  <c r="BH1134" i="3" s="1"/>
  <c r="E800" i="3"/>
  <c r="BH800" i="3" s="1" a="1"/>
  <c r="BH800" i="3" s="1"/>
  <c r="E668" i="3"/>
  <c r="BH668" i="3" s="1" a="1"/>
  <c r="BH668" i="3" s="1"/>
  <c r="E494" i="3"/>
  <c r="BH494" i="3" s="1" a="1"/>
  <c r="BH494" i="3" s="1"/>
  <c r="E1060" i="3"/>
  <c r="BH1060" i="3" s="1" a="1"/>
  <c r="BH1060" i="3" s="1"/>
  <c r="E1047" i="3"/>
  <c r="BH1047" i="3" s="1" a="1"/>
  <c r="BH1047" i="3" s="1"/>
  <c r="E1154" i="3"/>
  <c r="BH1154" i="3" s="1" a="1"/>
  <c r="BH1154" i="3" s="1"/>
  <c r="H523" i="3"/>
  <c r="AZ523" i="3" s="1" a="1"/>
  <c r="AZ523" i="3" s="1"/>
  <c r="H452" i="3"/>
  <c r="AZ452" i="3" s="1" a="1"/>
  <c r="AZ452" i="3" s="1"/>
  <c r="H431" i="3"/>
  <c r="AZ431" i="3" s="1" a="1"/>
  <c r="AZ431" i="3" s="1"/>
  <c r="E1080" i="3"/>
  <c r="BH1080" i="3" s="1" a="1"/>
  <c r="BH1080" i="3" s="1"/>
  <c r="E532" i="3"/>
  <c r="BH532" i="3" s="1" a="1"/>
  <c r="BH532" i="3" s="1"/>
  <c r="E697" i="3"/>
  <c r="BH697" i="3" s="1" a="1"/>
  <c r="BH697" i="3" s="1"/>
  <c r="E586" i="3"/>
  <c r="BH586" i="3" s="1" a="1"/>
  <c r="BH586" i="3" s="1"/>
  <c r="E998" i="3"/>
  <c r="BH998" i="3" s="1" a="1"/>
  <c r="BH998" i="3" s="1"/>
  <c r="E1020" i="3"/>
  <c r="BH1020" i="3" s="1" a="1"/>
  <c r="BH1020" i="3" s="1"/>
  <c r="E1132" i="3"/>
  <c r="BH1132" i="3" s="1" a="1"/>
  <c r="BH1132" i="3" s="1"/>
  <c r="H595" i="3"/>
  <c r="AZ595" i="3" s="1" a="1"/>
  <c r="AZ595" i="3" s="1"/>
  <c r="H283" i="3"/>
  <c r="AZ283" i="3" s="1" a="1"/>
  <c r="AZ283" i="3" s="1"/>
  <c r="H363" i="3"/>
  <c r="AZ363" i="3" s="1" a="1"/>
  <c r="AZ363" i="3" s="1"/>
  <c r="E1235" i="3"/>
  <c r="BH1235" i="3" s="1" a="1"/>
  <c r="BH1235" i="3" s="1"/>
  <c r="E1055" i="3"/>
  <c r="BH1055" i="3" s="1" a="1"/>
  <c r="BH1055" i="3" s="1"/>
  <c r="E1054" i="3"/>
  <c r="BH1054" i="3" s="1" a="1"/>
  <c r="BH1054" i="3" s="1"/>
  <c r="E436" i="3"/>
  <c r="BH436" i="3" s="1" a="1"/>
  <c r="BH436" i="3" s="1"/>
  <c r="E1025" i="3"/>
  <c r="BH1025" i="3" s="1" a="1"/>
  <c r="BH1025" i="3" s="1"/>
  <c r="E1087" i="3"/>
  <c r="BH1087" i="3" s="1" a="1"/>
  <c r="BH1087" i="3" s="1"/>
  <c r="E1089" i="3"/>
  <c r="BH1089" i="3" s="1" a="1"/>
  <c r="BH1089" i="3" s="1"/>
  <c r="H616" i="3"/>
  <c r="AZ616" i="3" s="1" a="1"/>
  <c r="AZ616" i="3" s="1"/>
  <c r="H514" i="3"/>
  <c r="AZ514" i="3" s="1" a="1"/>
  <c r="AZ514" i="3" s="1"/>
  <c r="H494" i="3"/>
  <c r="AZ494" i="3" s="1" a="1"/>
  <c r="AZ494" i="3" s="1"/>
  <c r="E1173" i="3"/>
  <c r="BH1173" i="3" s="1" a="1"/>
  <c r="BH1173" i="3" s="1"/>
  <c r="E1070" i="3"/>
  <c r="BH1070" i="3" s="1" a="1"/>
  <c r="BH1070" i="3" s="1"/>
  <c r="E1021" i="3"/>
  <c r="BH1021" i="3" s="1" a="1"/>
  <c r="BH1021" i="3" s="1"/>
  <c r="E482" i="3"/>
  <c r="BH482" i="3" s="1" a="1"/>
  <c r="BH482" i="3" s="1"/>
  <c r="E945" i="3"/>
  <c r="BH945" i="3" s="1" a="1"/>
  <c r="BH945" i="3" s="1"/>
  <c r="E1035" i="3"/>
  <c r="BH1035" i="3" s="1" a="1"/>
  <c r="BH1035" i="3" s="1"/>
  <c r="E1099" i="3"/>
  <c r="BH1099" i="3" s="1" a="1"/>
  <c r="BH1099" i="3" s="1"/>
  <c r="H685" i="3"/>
  <c r="AZ685" i="3" s="1" a="1"/>
  <c r="AZ685" i="3" s="1"/>
  <c r="H691" i="3"/>
  <c r="AZ691" i="3" s="1" a="1"/>
  <c r="AZ691" i="3" s="1"/>
  <c r="H423" i="3"/>
  <c r="AZ423" i="3" s="1" a="1"/>
  <c r="AZ423" i="3" s="1"/>
  <c r="E1176" i="3"/>
  <c r="BH1176" i="3" s="1" a="1"/>
  <c r="BH1176" i="3" s="1"/>
  <c r="E1004" i="3"/>
  <c r="BH1004" i="3" s="1" a="1"/>
  <c r="BH1004" i="3" s="1"/>
  <c r="E27" i="3"/>
  <c r="BH27" i="3" s="1" a="1"/>
  <c r="BH27" i="3" s="1"/>
  <c r="E751" i="3"/>
  <c r="BH751" i="3" s="1" a="1"/>
  <c r="BH751" i="3" s="1"/>
  <c r="E1238" i="3"/>
  <c r="BH1238" i="3" s="1" a="1"/>
  <c r="BH1238" i="3" s="1"/>
  <c r="E937" i="3"/>
  <c r="BH937" i="3" s="1" a="1"/>
  <c r="BH937" i="3" s="1"/>
  <c r="E1007" i="3"/>
  <c r="BH1007" i="3" s="1" a="1"/>
  <c r="BH1007" i="3" s="1"/>
  <c r="E1000" i="3"/>
  <c r="BH1000" i="3" s="1" a="1"/>
  <c r="BH1000" i="3" s="1"/>
  <c r="H614" i="3"/>
  <c r="AZ614" i="3" s="1" a="1"/>
  <c r="AZ614" i="3" s="1"/>
  <c r="H613" i="3"/>
  <c r="AZ613" i="3" s="1" a="1"/>
  <c r="AZ613" i="3" s="1"/>
  <c r="H622" i="3"/>
  <c r="AZ622" i="3" s="1" a="1"/>
  <c r="AZ622" i="3" s="1"/>
  <c r="E924" i="3"/>
  <c r="BH924" i="3" s="1" a="1"/>
  <c r="BH924" i="3" s="1"/>
  <c r="E855" i="3"/>
  <c r="BH855" i="3" s="1" a="1"/>
  <c r="BH855" i="3" s="1"/>
  <c r="E189" i="3"/>
  <c r="BH189" i="3" s="1" a="1"/>
  <c r="BH189" i="3" s="1"/>
  <c r="E1011" i="3"/>
  <c r="BH1011" i="3" s="1" a="1"/>
  <c r="BH1011" i="3" s="1"/>
  <c r="E509" i="3"/>
  <c r="BH509" i="3" s="1" a="1"/>
  <c r="BH509" i="3" s="1"/>
  <c r="E611" i="3"/>
  <c r="BH611" i="3" s="1" a="1"/>
  <c r="BH611" i="3" s="1"/>
  <c r="E963" i="3"/>
  <c r="BH963" i="3" s="1" a="1"/>
  <c r="BH963" i="3" s="1"/>
  <c r="E1083" i="3"/>
  <c r="BH1083" i="3" s="1" a="1"/>
  <c r="BH1083" i="3" s="1"/>
  <c r="E1095" i="3"/>
  <c r="BH1095" i="3" s="1" a="1"/>
  <c r="BH1095" i="3" s="1"/>
  <c r="E876" i="3"/>
  <c r="BH876" i="3" s="1" a="1"/>
  <c r="BH876" i="3" s="1"/>
  <c r="H1046" i="3"/>
  <c r="AZ1046" i="3" s="1" a="1"/>
  <c r="AZ1046" i="3" s="1"/>
  <c r="H776" i="3"/>
  <c r="AZ776" i="3" s="1" a="1"/>
  <c r="AZ776" i="3" s="1"/>
  <c r="H676" i="3"/>
  <c r="AZ676" i="3" s="1" a="1"/>
  <c r="AZ676" i="3" s="1"/>
  <c r="E1048" i="3"/>
  <c r="BH1048" i="3" s="1" a="1"/>
  <c r="BH1048" i="3" s="1"/>
  <c r="E596" i="3"/>
  <c r="BH596" i="3" s="1" a="1"/>
  <c r="BH596" i="3" s="1"/>
  <c r="E805" i="3"/>
  <c r="BH805" i="3" s="1" a="1"/>
  <c r="BH805" i="3" s="1"/>
  <c r="E867" i="3"/>
  <c r="BH867" i="3" s="1" a="1"/>
  <c r="BH867" i="3" s="1"/>
  <c r="E635" i="3"/>
  <c r="BH635" i="3" s="1" a="1"/>
  <c r="BH635" i="3" s="1"/>
  <c r="E1002" i="3"/>
  <c r="BH1002" i="3" s="1" a="1"/>
  <c r="BH1002" i="3" s="1"/>
  <c r="E1015" i="3"/>
  <c r="BH1015" i="3" s="1" a="1"/>
  <c r="BH1015" i="3" s="1"/>
  <c r="E1200" i="3"/>
  <c r="BH1200" i="3" s="1" a="1"/>
  <c r="BH1200" i="3" s="1"/>
  <c r="H116" i="3"/>
  <c r="AZ116" i="3" s="1" a="1"/>
  <c r="AZ116" i="3" s="1"/>
  <c r="H1094" i="3"/>
  <c r="AZ1094" i="3" s="1" a="1"/>
  <c r="AZ1094" i="3" s="1"/>
  <c r="H932" i="3"/>
  <c r="AZ932" i="3" s="1" a="1"/>
  <c r="AZ932" i="3" s="1"/>
  <c r="H761" i="3"/>
  <c r="AZ761" i="3" s="1" a="1"/>
  <c r="AZ761" i="3" s="1"/>
  <c r="E996" i="3"/>
  <c r="BH996" i="3" s="1" a="1"/>
  <c r="BH996" i="3" s="1"/>
  <c r="E400" i="3"/>
  <c r="BH400" i="3" s="1" a="1"/>
  <c r="BH400" i="3" s="1"/>
  <c r="E881" i="3"/>
  <c r="BH881" i="3" s="1" a="1"/>
  <c r="BH881" i="3" s="1"/>
  <c r="E897" i="3"/>
  <c r="BH897" i="3" s="1" a="1"/>
  <c r="BH897" i="3" s="1"/>
  <c r="H810" i="3"/>
  <c r="AZ810" i="3" s="1" a="1"/>
  <c r="AZ810" i="3" s="1"/>
  <c r="E905" i="3"/>
  <c r="BH905" i="3" s="1" a="1"/>
  <c r="BH905" i="3" s="1"/>
  <c r="E478" i="3"/>
  <c r="BH478" i="3" s="1" a="1"/>
  <c r="BH478" i="3" s="1"/>
  <c r="E831" i="3"/>
  <c r="BH831" i="3" s="1" a="1"/>
  <c r="BH831" i="3" s="1"/>
  <c r="E67" i="3"/>
  <c r="BH67" i="3" s="1" a="1"/>
  <c r="BH67" i="3" s="1"/>
  <c r="E941" i="3"/>
  <c r="BH941" i="3" s="1" a="1"/>
  <c r="BH941" i="3" s="1"/>
  <c r="H898" i="3"/>
  <c r="AZ898" i="3" s="1" a="1"/>
  <c r="AZ898" i="3" s="1"/>
  <c r="H27" i="3"/>
  <c r="AZ27" i="3" s="1" a="1"/>
  <c r="AZ27" i="3" s="1"/>
  <c r="E954" i="3"/>
  <c r="BH954" i="3" s="1" a="1"/>
  <c r="BH954" i="3" s="1"/>
  <c r="E316" i="3"/>
  <c r="BH316" i="3" s="1" a="1"/>
  <c r="BH316" i="3" s="1"/>
  <c r="E841" i="3"/>
  <c r="BH841" i="3" s="1" a="1"/>
  <c r="BH841" i="3" s="1"/>
  <c r="E95" i="3"/>
  <c r="BH95" i="3" s="1" a="1"/>
  <c r="BH95" i="3" s="1"/>
  <c r="E838" i="3"/>
  <c r="BH838" i="3" s="1" a="1"/>
  <c r="BH838" i="3" s="1"/>
  <c r="E480" i="3"/>
  <c r="BH480" i="3" s="1" a="1"/>
  <c r="BH480" i="3" s="1"/>
  <c r="E1168" i="3"/>
  <c r="BH1168" i="3" s="1" a="1"/>
  <c r="BH1168" i="3" s="1"/>
  <c r="E1096" i="3"/>
  <c r="BH1096" i="3" s="1" a="1"/>
  <c r="BH1096" i="3" s="1"/>
  <c r="E642" i="3"/>
  <c r="BH642" i="3" s="1" a="1"/>
  <c r="BH642" i="3" s="1"/>
  <c r="E1051" i="3"/>
  <c r="BH1051" i="3" s="1" a="1"/>
  <c r="BH1051" i="3" s="1"/>
  <c r="E536" i="3"/>
  <c r="BH536" i="3" s="1" a="1"/>
  <c r="BH536" i="3" s="1"/>
  <c r="E799" i="3"/>
  <c r="BH799" i="3" s="1" a="1"/>
  <c r="BH799" i="3" s="1"/>
  <c r="E471" i="3"/>
  <c r="BH471" i="3" s="1" a="1"/>
  <c r="BH471" i="3" s="1"/>
  <c r="E1207" i="3"/>
  <c r="BH1207" i="3" s="1" a="1"/>
  <c r="BH1207" i="3" s="1"/>
  <c r="E827" i="3"/>
  <c r="BH827" i="3" s="1" a="1"/>
  <c r="BH827" i="3" s="1"/>
  <c r="E646" i="3"/>
  <c r="BH646" i="3" s="1" a="1"/>
  <c r="BH646" i="3" s="1"/>
  <c r="E1163" i="3"/>
  <c r="BH1163" i="3" s="1" a="1"/>
  <c r="BH1163" i="3" s="1"/>
  <c r="E489" i="3"/>
  <c r="BH489" i="3" s="1" a="1"/>
  <c r="BH489" i="3" s="1"/>
  <c r="E836" i="3"/>
  <c r="BH836" i="3" s="1" a="1"/>
  <c r="BH836" i="3" s="1"/>
  <c r="E1180" i="3"/>
  <c r="BH1180" i="3" s="1" a="1"/>
  <c r="BH1180" i="3" s="1"/>
  <c r="E1018" i="3"/>
  <c r="BH1018" i="3" s="1" a="1"/>
  <c r="BH1018" i="3" s="1"/>
  <c r="E758" i="3"/>
  <c r="BH758" i="3" s="1" a="1"/>
  <c r="BH758" i="3" s="1"/>
  <c r="E591" i="3"/>
  <c r="BH591" i="3" s="1" a="1"/>
  <c r="BH591" i="3" s="1"/>
  <c r="E879" i="3"/>
  <c r="BH879" i="3" s="1" a="1"/>
  <c r="BH879" i="3" s="1"/>
  <c r="E880" i="3"/>
  <c r="BH880" i="3" s="1" a="1"/>
  <c r="BH880" i="3" s="1"/>
  <c r="E328" i="3"/>
  <c r="BH328" i="3" s="1" a="1"/>
  <c r="BH328" i="3" s="1"/>
  <c r="E825" i="3"/>
  <c r="BH825" i="3" s="1" a="1"/>
  <c r="BH825" i="3" s="1"/>
  <c r="E779" i="3"/>
  <c r="BH779" i="3" s="1" a="1"/>
  <c r="BH779" i="3" s="1"/>
  <c r="E448" i="3"/>
  <c r="BH448" i="3" s="1" a="1"/>
  <c r="BH448" i="3" s="1"/>
  <c r="E415" i="3"/>
  <c r="BH415" i="3" s="1" a="1"/>
  <c r="BH415" i="3" s="1"/>
  <c r="E1128" i="3"/>
  <c r="BH1128" i="3" s="1" a="1"/>
  <c r="BH1128" i="3" s="1"/>
  <c r="E74" i="3"/>
  <c r="BH74" i="3" s="1" a="1"/>
  <c r="BH74" i="3" s="1"/>
  <c r="E866" i="3"/>
  <c r="BH866" i="3" s="1" a="1"/>
  <c r="BH866" i="3" s="1"/>
  <c r="E190" i="3"/>
  <c r="BH190" i="3" s="1" a="1"/>
  <c r="BH190" i="3" s="1"/>
  <c r="E167" i="3"/>
  <c r="BH167" i="3" s="1" a="1"/>
  <c r="BH167" i="3" s="1"/>
  <c r="E744" i="3"/>
  <c r="BH744" i="3" s="1" a="1"/>
  <c r="BH744" i="3" s="1"/>
  <c r="E1189" i="3"/>
  <c r="BH1189" i="3" s="1" a="1"/>
  <c r="BH1189" i="3" s="1"/>
  <c r="E886" i="3"/>
  <c r="BH886" i="3" s="1" a="1"/>
  <c r="BH886" i="3" s="1"/>
  <c r="E409" i="3"/>
  <c r="BH409" i="3" s="1" a="1"/>
  <c r="BH409" i="3" s="1"/>
  <c r="H399" i="3"/>
  <c r="AZ399" i="3" s="1" a="1"/>
  <c r="AZ399" i="3" s="1"/>
  <c r="H327" i="3"/>
  <c r="AZ327" i="3" s="1" a="1"/>
  <c r="AZ327" i="3" s="1"/>
  <c r="H770" i="3"/>
  <c r="AZ770" i="3" s="1" a="1"/>
  <c r="AZ770" i="3" s="1"/>
  <c r="H241" i="3"/>
  <c r="AZ241" i="3" s="1" a="1"/>
  <c r="AZ241" i="3" s="1"/>
  <c r="H929" i="3"/>
  <c r="AZ929" i="3" s="1" a="1"/>
  <c r="AZ929" i="3" s="1"/>
  <c r="H479" i="3"/>
  <c r="AZ479" i="3" s="1" a="1"/>
  <c r="AZ479" i="3" s="1"/>
  <c r="H919" i="3"/>
  <c r="AZ919" i="3" s="1" a="1"/>
  <c r="AZ919" i="3" s="1"/>
  <c r="E1212" i="3"/>
  <c r="BH1212" i="3" s="1" a="1"/>
  <c r="BH1212" i="3" s="1"/>
  <c r="E638" i="3"/>
  <c r="BH638" i="3" s="1" a="1"/>
  <c r="BH638" i="3" s="1"/>
  <c r="E765" i="3"/>
  <c r="BH765" i="3" s="1" a="1"/>
  <c r="BH765" i="3" s="1"/>
  <c r="E951" i="3"/>
  <c r="BH951" i="3" s="1" a="1"/>
  <c r="BH951" i="3" s="1"/>
  <c r="E372" i="3"/>
  <c r="BH372" i="3" s="1" a="1"/>
  <c r="BH372" i="3" s="1"/>
  <c r="E1141" i="3"/>
  <c r="BH1141" i="3" s="1" a="1"/>
  <c r="BH1141" i="3" s="1"/>
  <c r="E304" i="3"/>
  <c r="BH304" i="3" s="1" a="1"/>
  <c r="BH304" i="3" s="1"/>
  <c r="E862" i="3"/>
  <c r="BH862" i="3" s="1" a="1"/>
  <c r="BH862" i="3" s="1"/>
  <c r="E445" i="3"/>
  <c r="BH445" i="3" s="1" a="1"/>
  <c r="BH445" i="3" s="1"/>
  <c r="E780" i="3"/>
  <c r="BH780" i="3" s="1" a="1"/>
  <c r="BH780" i="3" s="1"/>
  <c r="H1134" i="3"/>
  <c r="AZ1134" i="3" s="1" a="1"/>
  <c r="AZ1134" i="3" s="1"/>
  <c r="H413" i="3"/>
  <c r="AZ413" i="3" s="1" a="1"/>
  <c r="AZ413" i="3" s="1"/>
  <c r="H193" i="3"/>
  <c r="AZ193" i="3" s="1" a="1"/>
  <c r="AZ193" i="3" s="1"/>
  <c r="H802" i="3"/>
  <c r="AZ802" i="3" s="1" a="1"/>
  <c r="AZ802" i="3" s="1"/>
  <c r="H282" i="3"/>
  <c r="AZ282" i="3" s="1" a="1"/>
  <c r="AZ282" i="3" s="1"/>
  <c r="H969" i="3"/>
  <c r="AZ969" i="3" s="1" a="1"/>
  <c r="AZ969" i="3" s="1"/>
  <c r="H374" i="3"/>
  <c r="AZ374" i="3" s="1" a="1"/>
  <c r="AZ374" i="3" s="1"/>
  <c r="H934" i="3"/>
  <c r="AZ934" i="3" s="1" a="1"/>
  <c r="AZ934" i="3" s="1"/>
  <c r="E1225" i="3"/>
  <c r="BH1225" i="3" s="1" a="1"/>
  <c r="BH1225" i="3" s="1"/>
  <c r="E740" i="3"/>
  <c r="BH740" i="3" s="1" a="1"/>
  <c r="BH740" i="3" s="1"/>
  <c r="E763" i="3"/>
  <c r="BH763" i="3" s="1" a="1"/>
  <c r="BH763" i="3" s="1"/>
  <c r="E915" i="3"/>
  <c r="BH915" i="3" s="1" a="1"/>
  <c r="BH915" i="3" s="1"/>
  <c r="E413" i="3"/>
  <c r="BH413" i="3" s="1" a="1"/>
  <c r="BH413" i="3" s="1"/>
  <c r="E1181" i="3"/>
  <c r="BH1181" i="3" s="1" a="1"/>
  <c r="BH1181" i="3" s="1"/>
  <c r="E191" i="3"/>
  <c r="BH191" i="3" s="1" a="1"/>
  <c r="BH191" i="3" s="1"/>
  <c r="E852" i="3"/>
  <c r="BH852" i="3" s="1" a="1"/>
  <c r="BH852" i="3" s="1"/>
  <c r="E358" i="3"/>
  <c r="BH358" i="3" s="1" a="1"/>
  <c r="BH358" i="3" s="1"/>
  <c r="E790" i="3"/>
  <c r="BH790" i="3" s="1" a="1"/>
  <c r="BH790" i="3" s="1"/>
  <c r="H1233" i="3"/>
  <c r="AZ1233" i="3" s="1" a="1"/>
  <c r="AZ1233" i="3" s="1"/>
  <c r="H442" i="3"/>
  <c r="AZ442" i="3" s="1" a="1"/>
  <c r="AZ442" i="3" s="1"/>
  <c r="H571" i="3"/>
  <c r="AZ571" i="3" s="1" a="1"/>
  <c r="AZ571" i="3" s="1"/>
  <c r="H947" i="3"/>
  <c r="AZ947" i="3" s="1" a="1"/>
  <c r="AZ947" i="3" s="1"/>
  <c r="H28" i="3"/>
  <c r="AZ28" i="3" s="1" a="1"/>
  <c r="AZ28" i="3" s="1"/>
  <c r="H465" i="3"/>
  <c r="AZ465" i="3" s="1" a="1"/>
  <c r="AZ465" i="3" s="1"/>
  <c r="H940" i="3"/>
  <c r="AZ940" i="3" s="1" a="1"/>
  <c r="AZ940" i="3" s="1"/>
  <c r="H388" i="3"/>
  <c r="AZ388" i="3" s="1" a="1"/>
  <c r="AZ388" i="3" s="1"/>
  <c r="H937" i="3"/>
  <c r="AZ937" i="3" s="1" a="1"/>
  <c r="AZ937" i="3" s="1"/>
  <c r="H541" i="3"/>
  <c r="AZ541" i="3" s="1" a="1"/>
  <c r="AZ541" i="3" s="1"/>
  <c r="H1062" i="3"/>
  <c r="AZ1062" i="3" s="1" a="1"/>
  <c r="AZ1062" i="3" s="1"/>
  <c r="E1171" i="3"/>
  <c r="BH1171" i="3" s="1" a="1"/>
  <c r="BH1171" i="3" s="1"/>
  <c r="E647" i="3"/>
  <c r="BH647" i="3" s="1" a="1"/>
  <c r="BH647" i="3" s="1"/>
  <c r="E768" i="3"/>
  <c r="BH768" i="3" s="1" a="1"/>
  <c r="BH768" i="3" s="1"/>
  <c r="E834" i="3"/>
  <c r="BH834" i="3" s="1" a="1"/>
  <c r="BH834" i="3" s="1"/>
  <c r="E458" i="3"/>
  <c r="BH458" i="3" s="1" a="1"/>
  <c r="BH458" i="3" s="1"/>
  <c r="E735" i="3"/>
  <c r="BH735" i="3" s="1" a="1"/>
  <c r="BH735" i="3" s="1"/>
  <c r="E265" i="3"/>
  <c r="BH265" i="3" s="1" a="1"/>
  <c r="BH265" i="3" s="1"/>
  <c r="E961" i="3"/>
  <c r="BH961" i="3" s="1" a="1"/>
  <c r="BH961" i="3" s="1"/>
  <c r="E762" i="3"/>
  <c r="BH762" i="3" s="1" a="1"/>
  <c r="BH762" i="3" s="1"/>
  <c r="E795" i="3"/>
  <c r="BH795" i="3" s="1" a="1"/>
  <c r="BH795" i="3" s="1"/>
  <c r="H997" i="3"/>
  <c r="AZ997" i="3" s="1" a="1"/>
  <c r="AZ997" i="3" s="1"/>
  <c r="H416" i="3"/>
  <c r="AZ416" i="3" s="1" a="1"/>
  <c r="AZ416" i="3" s="1"/>
  <c r="H464" i="3"/>
  <c r="AZ464" i="3" s="1" a="1"/>
  <c r="AZ464" i="3" s="1"/>
  <c r="H1077" i="3"/>
  <c r="AZ1077" i="3" s="1" a="1"/>
  <c r="AZ1077" i="3" s="1"/>
  <c r="H528" i="3"/>
  <c r="AZ528" i="3" s="1" a="1"/>
  <c r="AZ528" i="3" s="1"/>
  <c r="H1122" i="3"/>
  <c r="AZ1122" i="3" s="1" a="1"/>
  <c r="AZ1122" i="3" s="1"/>
  <c r="H587" i="3"/>
  <c r="AZ587" i="3" s="1" a="1"/>
  <c r="AZ587" i="3" s="1"/>
  <c r="H1222" i="3"/>
  <c r="AZ1222" i="3" s="1" a="1"/>
  <c r="AZ1222" i="3" s="1"/>
  <c r="E1073" i="3"/>
  <c r="BH1073" i="3" s="1" a="1"/>
  <c r="BH1073" i="3" s="1"/>
  <c r="E414" i="3"/>
  <c r="BH414" i="3" s="1" a="1"/>
  <c r="BH414" i="3" s="1"/>
  <c r="E607" i="3"/>
  <c r="BH607" i="3" s="1" a="1"/>
  <c r="BH607" i="3" s="1"/>
  <c r="E713" i="3"/>
  <c r="BH713" i="3" s="1" a="1"/>
  <c r="BH713" i="3" s="1"/>
  <c r="E637" i="3"/>
  <c r="BH637" i="3" s="1" a="1"/>
  <c r="BH637" i="3" s="1"/>
  <c r="E851" i="3"/>
  <c r="BH851" i="3" s="1" a="1"/>
  <c r="BH851" i="3" s="1"/>
  <c r="E342" i="3"/>
  <c r="BH342" i="3" s="1" a="1"/>
  <c r="BH342" i="3" s="1"/>
  <c r="E1233" i="3"/>
  <c r="BH1233" i="3" s="1" a="1"/>
  <c r="BH1233" i="3" s="1"/>
  <c r="E722" i="3"/>
  <c r="BH722" i="3" s="1" a="1"/>
  <c r="BH722" i="3" s="1"/>
  <c r="E952" i="3"/>
  <c r="BH952" i="3" s="1" a="1"/>
  <c r="BH952" i="3" s="1"/>
  <c r="H1174" i="3"/>
  <c r="AZ1174" i="3" s="1" a="1"/>
  <c r="AZ1174" i="3" s="1"/>
  <c r="H784" i="3"/>
  <c r="AZ784" i="3" s="1" a="1"/>
  <c r="AZ784" i="3" s="1"/>
  <c r="H50" i="3"/>
  <c r="AZ50" i="3" s="1" a="1"/>
  <c r="AZ50" i="3" s="1"/>
  <c r="H390" i="3"/>
  <c r="AZ390" i="3" s="1" a="1"/>
  <c r="AZ390" i="3" s="1"/>
  <c r="H598" i="3"/>
  <c r="AZ598" i="3" s="1" a="1"/>
  <c r="AZ598" i="3" s="1"/>
  <c r="H1104" i="3"/>
  <c r="AZ1104" i="3" s="1" a="1"/>
  <c r="AZ1104" i="3" s="1"/>
  <c r="H658" i="3"/>
  <c r="AZ658" i="3" s="1" a="1"/>
  <c r="AZ658" i="3" s="1"/>
  <c r="H1140" i="3"/>
  <c r="AZ1140" i="3" s="1" a="1"/>
  <c r="AZ1140" i="3" s="1"/>
  <c r="H636" i="3"/>
  <c r="AZ636" i="3" s="1" a="1"/>
  <c r="AZ636" i="3" s="1"/>
  <c r="H1221" i="3"/>
  <c r="AZ1221" i="3" s="1" a="1"/>
  <c r="AZ1221" i="3" s="1"/>
  <c r="E955" i="3"/>
  <c r="BH955" i="3" s="1" a="1"/>
  <c r="BH955" i="3" s="1"/>
  <c r="E1215" i="3"/>
  <c r="BH1215" i="3" s="1" a="1"/>
  <c r="BH1215" i="3" s="1"/>
  <c r="E660" i="3"/>
  <c r="BH660" i="3" s="1" a="1"/>
  <c r="BH660" i="3" s="1"/>
  <c r="E645" i="3"/>
  <c r="BH645" i="3" s="1" a="1"/>
  <c r="BH645" i="3" s="1"/>
  <c r="E687" i="3"/>
  <c r="BH687" i="3" s="1" a="1"/>
  <c r="BH687" i="3" s="1"/>
  <c r="E974" i="3"/>
  <c r="BH974" i="3" s="1" a="1"/>
  <c r="BH974" i="3" s="1"/>
  <c r="E460" i="3"/>
  <c r="BH460" i="3" s="1" a="1"/>
  <c r="BH460" i="3" s="1"/>
  <c r="E29" i="3"/>
  <c r="BH29" i="3" s="1" a="1"/>
  <c r="BH29" i="3" s="1"/>
  <c r="E708" i="3"/>
  <c r="BH708" i="3" s="1" a="1"/>
  <c r="BH708" i="3" s="1"/>
  <c r="E1198" i="3"/>
  <c r="BH1198" i="3" s="1" a="1"/>
  <c r="BH1198" i="3" s="1"/>
  <c r="E1014" i="3"/>
  <c r="BH1014" i="3" s="1" a="1"/>
  <c r="BH1014" i="3" s="1"/>
  <c r="H1081" i="3"/>
  <c r="AZ1081" i="3" s="1" a="1"/>
  <c r="AZ1081" i="3" s="1"/>
  <c r="H800" i="3"/>
  <c r="AZ800" i="3" s="1" a="1"/>
  <c r="AZ800" i="3" s="1"/>
  <c r="H597" i="3"/>
  <c r="AZ597" i="3" s="1" a="1"/>
  <c r="AZ597" i="3" s="1"/>
  <c r="H1114" i="3"/>
  <c r="AZ1114" i="3" s="1" a="1"/>
  <c r="AZ1114" i="3" s="1"/>
  <c r="H638" i="3"/>
  <c r="AZ638" i="3" s="1" a="1"/>
  <c r="AZ638" i="3" s="1"/>
  <c r="H1148" i="3"/>
  <c r="AZ1148" i="3" s="1" a="1"/>
  <c r="AZ1148" i="3" s="1"/>
  <c r="H820" i="3"/>
  <c r="AZ820" i="3" s="1" a="1"/>
  <c r="AZ820" i="3" s="1"/>
  <c r="E1169" i="3"/>
  <c r="BH1169" i="3" s="1" a="1"/>
  <c r="BH1169" i="3" s="1"/>
  <c r="E944" i="3"/>
  <c r="BH944" i="3" s="1" a="1"/>
  <c r="BH944" i="3" s="1"/>
  <c r="E1111" i="3"/>
  <c r="BH1111" i="3" s="1" a="1"/>
  <c r="BH1111" i="3" s="1"/>
  <c r="E517" i="3"/>
  <c r="BH517" i="3" s="1" a="1"/>
  <c r="BH517" i="3" s="1"/>
  <c r="E516" i="3"/>
  <c r="BH516" i="3" s="1" a="1"/>
  <c r="BH516" i="3" s="1"/>
  <c r="E821" i="3"/>
  <c r="BH821" i="3" s="1" a="1"/>
  <c r="BH821" i="3" s="1"/>
  <c r="E1057" i="3"/>
  <c r="BH1057" i="3" s="1" a="1"/>
  <c r="BH1057" i="3" s="1"/>
  <c r="E496" i="3"/>
  <c r="BH496" i="3" s="1" a="1"/>
  <c r="BH496" i="3" s="1"/>
  <c r="E171" i="3"/>
  <c r="BH171" i="3" s="1" a="1"/>
  <c r="BH171" i="3" s="1"/>
  <c r="E657" i="3"/>
  <c r="BH657" i="3" s="1" a="1"/>
  <c r="BH657" i="3" s="1"/>
  <c r="E427" i="3"/>
  <c r="BH427" i="3" s="1" a="1"/>
  <c r="BH427" i="3" s="1"/>
  <c r="E898" i="3"/>
  <c r="BH898" i="3" s="1" a="1"/>
  <c r="BH898" i="3" s="1"/>
  <c r="H1152" i="3"/>
  <c r="AZ1152" i="3" s="1" a="1"/>
  <c r="AZ1152" i="3" s="1"/>
  <c r="E337" i="3"/>
  <c r="BH337" i="3" s="1" a="1"/>
  <c r="BH337" i="3" s="1"/>
  <c r="E726" i="3"/>
  <c r="BH726" i="3" s="1" a="1"/>
  <c r="BH726" i="3" s="1"/>
  <c r="E714" i="3"/>
  <c r="BH714" i="3" s="1" a="1"/>
  <c r="BH714" i="3" s="1"/>
  <c r="E1040" i="3"/>
  <c r="BH1040" i="3" s="1" a="1"/>
  <c r="BH1040" i="3" s="1"/>
  <c r="H150" i="3"/>
  <c r="AZ150" i="3" s="1" a="1"/>
  <c r="AZ150" i="3" s="1"/>
  <c r="E423" i="3"/>
  <c r="BH423" i="3" s="1" a="1"/>
  <c r="BH423" i="3" s="1"/>
  <c r="E806" i="3"/>
  <c r="BH806" i="3" s="1" a="1"/>
  <c r="BH806" i="3" s="1"/>
  <c r="E804" i="3"/>
  <c r="BH804" i="3" s="1" a="1"/>
  <c r="BH804" i="3" s="1"/>
  <c r="E890" i="3"/>
  <c r="BH890" i="3" s="1" a="1"/>
  <c r="BH890" i="3" s="1"/>
  <c r="E992" i="3"/>
  <c r="BH992" i="3" s="1" a="1"/>
  <c r="BH992" i="3" s="1"/>
  <c r="E250" i="3"/>
  <c r="BH250" i="3" s="1" a="1"/>
  <c r="BH250" i="3" s="1"/>
  <c r="H838" i="3"/>
  <c r="AZ838" i="3" s="1" a="1"/>
  <c r="AZ838" i="3" s="1"/>
  <c r="H257" i="3"/>
  <c r="AZ257" i="3" s="1" a="1"/>
  <c r="AZ257" i="3" s="1"/>
  <c r="H860" i="3"/>
  <c r="AZ860" i="3" s="1" a="1"/>
  <c r="AZ860" i="3" s="1"/>
  <c r="H869" i="3"/>
  <c r="AZ869" i="3" s="1" a="1"/>
  <c r="AZ869" i="3" s="1"/>
  <c r="H1011" i="3"/>
  <c r="AZ1011" i="3" s="1" a="1"/>
  <c r="AZ1011" i="3" s="1"/>
  <c r="H340" i="3"/>
  <c r="AZ340" i="3" s="1" a="1"/>
  <c r="AZ340" i="3" s="1"/>
  <c r="H639" i="3"/>
  <c r="AZ639" i="3" s="1" a="1"/>
  <c r="AZ639" i="3" s="1"/>
  <c r="H861" i="3"/>
  <c r="AZ861" i="3" s="1" a="1"/>
  <c r="AZ861" i="3" s="1"/>
  <c r="H1169" i="3"/>
  <c r="AZ1169" i="3" s="1" a="1"/>
  <c r="AZ1169" i="3" s="1"/>
  <c r="H422" i="3"/>
  <c r="AZ422" i="3" s="1" a="1"/>
  <c r="AZ422" i="3" s="1"/>
  <c r="H759" i="3"/>
  <c r="AZ759" i="3" s="1" a="1"/>
  <c r="AZ759" i="3" s="1"/>
  <c r="H955" i="3"/>
  <c r="AZ955" i="3" s="1" a="1"/>
  <c r="AZ955" i="3" s="1"/>
  <c r="H269" i="3"/>
  <c r="AZ269" i="3" s="1" a="1"/>
  <c r="AZ269" i="3" s="1"/>
  <c r="H539" i="3"/>
  <c r="AZ539" i="3" s="1" a="1"/>
  <c r="AZ539" i="3" s="1"/>
  <c r="H852" i="3"/>
  <c r="AZ852" i="3" s="1" a="1"/>
  <c r="AZ852" i="3" s="1"/>
  <c r="H1059" i="3"/>
  <c r="AZ1059" i="3" s="1" a="1"/>
  <c r="AZ1059" i="3" s="1"/>
  <c r="E1179" i="3"/>
  <c r="BH1179" i="3" s="1" a="1"/>
  <c r="BH1179" i="3" s="1"/>
  <c r="E1186" i="3"/>
  <c r="BH1186" i="3" s="1" a="1"/>
  <c r="BH1186" i="3" s="1"/>
  <c r="E901" i="3"/>
  <c r="BH901" i="3" s="1" a="1"/>
  <c r="BH901" i="3" s="1"/>
  <c r="E565" i="3"/>
  <c r="BH565" i="3" s="1" a="1"/>
  <c r="BH565" i="3" s="1"/>
  <c r="E1069" i="3"/>
  <c r="BH1069" i="3" s="1" a="1"/>
  <c r="BH1069" i="3" s="1"/>
  <c r="E752" i="3"/>
  <c r="BH752" i="3" s="1" a="1"/>
  <c r="BH752" i="3" s="1"/>
  <c r="E1231" i="3"/>
  <c r="BH1231" i="3" s="1" a="1"/>
  <c r="BH1231" i="3" s="1"/>
  <c r="E837" i="3"/>
  <c r="BH837" i="3" s="1" a="1"/>
  <c r="BH837" i="3" s="1"/>
  <c r="E527" i="3"/>
  <c r="BH527" i="3" s="1" a="1"/>
  <c r="BH527" i="3" s="1"/>
  <c r="E391" i="3"/>
  <c r="BH391" i="3" s="1" a="1"/>
  <c r="BH391" i="3" s="1"/>
  <c r="E865" i="3"/>
  <c r="BH865" i="3" s="1" a="1"/>
  <c r="BH865" i="3" s="1"/>
  <c r="E610" i="3"/>
  <c r="BH610" i="3" s="1" a="1"/>
  <c r="BH610" i="3" s="1"/>
  <c r="E1088" i="3"/>
  <c r="BH1088" i="3" s="1" a="1"/>
  <c r="BH1088" i="3" s="1"/>
  <c r="E236" i="3"/>
  <c r="BH236" i="3" s="1" a="1"/>
  <c r="BH236" i="3" s="1"/>
  <c r="E538" i="3"/>
  <c r="BH538" i="3" s="1" a="1"/>
  <c r="BH538" i="3" s="1"/>
  <c r="E977" i="3"/>
  <c r="BH977" i="3" s="1" a="1"/>
  <c r="BH977" i="3" s="1"/>
  <c r="E318" i="3"/>
  <c r="BH318" i="3" s="1" a="1"/>
  <c r="BH318" i="3" s="1"/>
  <c r="E461" i="3"/>
  <c r="BH461" i="3" s="1" a="1"/>
  <c r="BH461" i="3" s="1"/>
  <c r="E932" i="3"/>
  <c r="BH932" i="3" s="1" a="1"/>
  <c r="BH932" i="3" s="1"/>
  <c r="E778" i="3"/>
  <c r="BH778" i="3" s="1" a="1"/>
  <c r="BH778" i="3" s="1"/>
  <c r="E35" i="3"/>
  <c r="BH35" i="3" s="1" a="1"/>
  <c r="BH35" i="3" s="1"/>
  <c r="E878" i="3"/>
  <c r="BH878" i="3" s="1" a="1"/>
  <c r="BH878" i="3" s="1"/>
  <c r="H1220" i="3"/>
  <c r="AZ1220" i="3" s="1" a="1"/>
  <c r="AZ1220" i="3" s="1"/>
  <c r="E959" i="3"/>
  <c r="BH959" i="3" s="1" a="1"/>
  <c r="BH959" i="3" s="1"/>
  <c r="H960" i="3"/>
  <c r="AZ960" i="3" s="1" a="1"/>
  <c r="AZ960" i="3" s="1"/>
  <c r="H549" i="3"/>
  <c r="AZ549" i="3" s="1" a="1"/>
  <c r="AZ549" i="3" s="1"/>
  <c r="H378" i="3"/>
  <c r="AZ378" i="3" s="1" a="1"/>
  <c r="AZ378" i="3" s="1"/>
  <c r="H381" i="3"/>
  <c r="AZ381" i="3" s="1" a="1"/>
  <c r="AZ381" i="3" s="1"/>
  <c r="H824" i="3"/>
  <c r="AZ824" i="3" s="1" a="1"/>
  <c r="AZ824" i="3" s="1"/>
  <c r="H893" i="3"/>
  <c r="AZ893" i="3" s="1" a="1"/>
  <c r="AZ893" i="3" s="1"/>
  <c r="H1232" i="3"/>
  <c r="AZ1232" i="3" s="1" a="1"/>
  <c r="AZ1232" i="3" s="1"/>
  <c r="H383" i="3"/>
  <c r="AZ383" i="3" s="1" a="1"/>
  <c r="AZ383" i="3" s="1"/>
  <c r="H684" i="3"/>
  <c r="AZ684" i="3" s="1" a="1"/>
  <c r="AZ684" i="3" s="1"/>
  <c r="H953" i="3"/>
  <c r="AZ953" i="3" s="1" a="1"/>
  <c r="AZ953" i="3" s="1"/>
  <c r="H236" i="3"/>
  <c r="AZ236" i="3" s="1" a="1"/>
  <c r="AZ236" i="3" s="1"/>
  <c r="H492" i="3"/>
  <c r="AZ492" i="3" s="1" a="1"/>
  <c r="AZ492" i="3" s="1"/>
  <c r="H703" i="3"/>
  <c r="AZ703" i="3" s="1" a="1"/>
  <c r="AZ703" i="3" s="1"/>
  <c r="H1042" i="3"/>
  <c r="AZ1042" i="3" s="1" a="1"/>
  <c r="AZ1042" i="3" s="1"/>
  <c r="E1222" i="3"/>
  <c r="BH1222" i="3" s="1" a="1"/>
  <c r="BH1222" i="3" s="1"/>
  <c r="E1204" i="3"/>
  <c r="BH1204" i="3" s="1" a="1"/>
  <c r="BH1204" i="3" s="1"/>
  <c r="E853" i="3"/>
  <c r="BH853" i="3" s="1" a="1"/>
  <c r="BH853" i="3" s="1"/>
  <c r="E506" i="3"/>
  <c r="BH506" i="3" s="1" a="1"/>
  <c r="BH506" i="3" s="1"/>
  <c r="E1090" i="3"/>
  <c r="BH1090" i="3" s="1" a="1"/>
  <c r="BH1090" i="3" s="1"/>
  <c r="E651" i="3"/>
  <c r="BH651" i="3" s="1" a="1"/>
  <c r="BH651" i="3" s="1"/>
  <c r="E1210" i="3"/>
  <c r="BH1210" i="3" s="1" a="1"/>
  <c r="BH1210" i="3" s="1"/>
  <c r="E764" i="3"/>
  <c r="BH764" i="3" s="1" a="1"/>
  <c r="BH764" i="3" s="1"/>
  <c r="E554" i="3"/>
  <c r="BH554" i="3" s="1" a="1"/>
  <c r="BH554" i="3" s="1"/>
  <c r="E453" i="3"/>
  <c r="BH453" i="3" s="1" a="1"/>
  <c r="BH453" i="3" s="1"/>
  <c r="E907" i="3"/>
  <c r="BH907" i="3" s="1" a="1"/>
  <c r="BH907" i="3" s="1"/>
  <c r="E798" i="3"/>
  <c r="BH798" i="3" s="1" a="1"/>
  <c r="BH798" i="3" s="1"/>
  <c r="E1159" i="3"/>
  <c r="BH1159" i="3" s="1" a="1"/>
  <c r="BH1159" i="3" s="1"/>
  <c r="E314" i="3"/>
  <c r="BH314" i="3" s="1" a="1"/>
  <c r="BH314" i="3" s="1"/>
  <c r="E641" i="3"/>
  <c r="BH641" i="3" s="1" a="1"/>
  <c r="BH641" i="3" s="1"/>
  <c r="E1006" i="3"/>
  <c r="BH1006" i="3" s="1" a="1"/>
  <c r="BH1006" i="3" s="1"/>
  <c r="E141" i="3"/>
  <c r="BH141" i="3" s="1" a="1"/>
  <c r="BH141" i="3" s="1"/>
  <c r="E542" i="3"/>
  <c r="BH542" i="3" s="1" a="1"/>
  <c r="BH542" i="3" s="1"/>
  <c r="E1058" i="3"/>
  <c r="BH1058" i="3" s="1" a="1"/>
  <c r="BH1058" i="3" s="1"/>
  <c r="E829" i="3"/>
  <c r="BH829" i="3" s="1" a="1"/>
  <c r="BH829" i="3" s="1"/>
  <c r="E89" i="3"/>
  <c r="BH89" i="3" s="1" a="1"/>
  <c r="BH89" i="3" s="1"/>
  <c r="E987" i="3"/>
  <c r="BH987" i="3" s="1" a="1"/>
  <c r="BH987" i="3" s="1"/>
  <c r="H1226" i="3"/>
  <c r="AZ1226" i="3" s="1" a="1"/>
  <c r="AZ1226" i="3" s="1"/>
  <c r="E930" i="3"/>
  <c r="BH930" i="3" s="1" a="1"/>
  <c r="BH930" i="3" s="1"/>
  <c r="H1168" i="3"/>
  <c r="AZ1168" i="3" s="1" a="1"/>
  <c r="AZ1168" i="3" s="1"/>
  <c r="H701" i="3"/>
  <c r="AZ701" i="3" s="1" a="1"/>
  <c r="AZ701" i="3" s="1"/>
  <c r="H589" i="3"/>
  <c r="AZ589" i="3" s="1" a="1"/>
  <c r="AZ589" i="3" s="1"/>
  <c r="H335" i="3"/>
  <c r="AZ335" i="3" s="1" a="1"/>
  <c r="AZ335" i="3" s="1"/>
  <c r="H646" i="3"/>
  <c r="AZ646" i="3" s="1" a="1"/>
  <c r="AZ646" i="3" s="1"/>
  <c r="H943" i="3"/>
  <c r="AZ943" i="3" s="1" a="1"/>
  <c r="AZ943" i="3" s="1"/>
  <c r="H1223" i="3"/>
  <c r="AZ1223" i="3" s="1" a="1"/>
  <c r="AZ1223" i="3" s="1"/>
  <c r="H425" i="3"/>
  <c r="AZ425" i="3" s="1" a="1"/>
  <c r="AZ425" i="3" s="1"/>
  <c r="H878" i="3"/>
  <c r="AZ878" i="3" s="1" a="1"/>
  <c r="AZ878" i="3" s="1"/>
  <c r="H1070" i="3"/>
  <c r="AZ1070" i="3" s="1" a="1"/>
  <c r="AZ1070" i="3" s="1"/>
  <c r="H270" i="3"/>
  <c r="AZ270" i="3" s="1" a="1"/>
  <c r="AZ270" i="3" s="1"/>
  <c r="H559" i="3"/>
  <c r="AZ559" i="3" s="1" a="1"/>
  <c r="AZ559" i="3" s="1"/>
  <c r="H722" i="3"/>
  <c r="AZ722" i="3" s="1" a="1"/>
  <c r="AZ722" i="3" s="1"/>
  <c r="H1060" i="3"/>
  <c r="AZ1060" i="3" s="1" a="1"/>
  <c r="AZ1060" i="3" s="1"/>
  <c r="E1240" i="3"/>
  <c r="BH1240" i="3" s="1" a="1"/>
  <c r="BH1240" i="3" s="1"/>
  <c r="E1229" i="3"/>
  <c r="BH1229" i="3" s="1" a="1"/>
  <c r="BH1229" i="3" s="1"/>
  <c r="E823" i="3"/>
  <c r="BH823" i="3" s="1" a="1"/>
  <c r="BH823" i="3" s="1"/>
  <c r="E553" i="3"/>
  <c r="BH553" i="3" s="1" a="1"/>
  <c r="BH553" i="3" s="1"/>
  <c r="E989" i="3"/>
  <c r="BH989" i="3" s="1" a="1"/>
  <c r="BH989" i="3" s="1"/>
  <c r="E710" i="3"/>
  <c r="BH710" i="3" s="1" a="1"/>
  <c r="BH710" i="3" s="1"/>
  <c r="E1183" i="3"/>
  <c r="BH1183" i="3" s="1" a="1"/>
  <c r="BH1183" i="3" s="1"/>
  <c r="E791" i="3"/>
  <c r="BH791" i="3" s="1" a="1"/>
  <c r="BH791" i="3" s="1"/>
  <c r="E515" i="3"/>
  <c r="BH515" i="3" s="1" a="1"/>
  <c r="BH515" i="3" s="1"/>
  <c r="E512" i="3"/>
  <c r="BH512" i="3" s="1" a="1"/>
  <c r="BH512" i="3" s="1"/>
  <c r="E926" i="3"/>
  <c r="BH926" i="3" s="1" a="1"/>
  <c r="BH926" i="3" s="1"/>
  <c r="E717" i="3"/>
  <c r="BH717" i="3" s="1" a="1"/>
  <c r="BH717" i="3" s="1"/>
  <c r="E1119" i="3"/>
  <c r="BH1119" i="3" s="1" a="1"/>
  <c r="BH1119" i="3" s="1"/>
  <c r="E306" i="3"/>
  <c r="BH306" i="3" s="1" a="1"/>
  <c r="BH306" i="3" s="1"/>
  <c r="E573" i="3"/>
  <c r="BH573" i="3" s="1" a="1"/>
  <c r="BH573" i="3" s="1"/>
  <c r="E1059" i="3"/>
  <c r="BH1059" i="3" s="1" a="1"/>
  <c r="BH1059" i="3" s="1"/>
  <c r="E199" i="3"/>
  <c r="BH199" i="3" s="1" a="1"/>
  <c r="BH199" i="3" s="1"/>
  <c r="E534" i="3"/>
  <c r="BH534" i="3" s="1" a="1"/>
  <c r="BH534" i="3" s="1"/>
  <c r="E1063" i="3"/>
  <c r="BH1063" i="3" s="1" a="1"/>
  <c r="BH1063" i="3" s="1"/>
  <c r="E910" i="3"/>
  <c r="BH910" i="3" s="1" a="1"/>
  <c r="BH910" i="3" s="1"/>
  <c r="E130" i="3"/>
  <c r="BH130" i="3" s="1" a="1"/>
  <c r="BH130" i="3" s="1"/>
  <c r="E916" i="3"/>
  <c r="BH916" i="3" s="1" a="1"/>
  <c r="BH916" i="3" s="1"/>
  <c r="E925" i="3"/>
  <c r="BH925" i="3" s="1" a="1"/>
  <c r="BH925" i="3" s="1"/>
  <c r="E650" i="3"/>
  <c r="BH650" i="3" s="1" a="1"/>
  <c r="BH650" i="3" s="1"/>
  <c r="H25" i="3"/>
  <c r="AZ25" i="3" s="1" a="1"/>
  <c r="AZ25" i="3" s="1"/>
  <c r="H915" i="3"/>
  <c r="AZ915" i="3" s="1" a="1"/>
  <c r="AZ915" i="3" s="1"/>
  <c r="E143" i="3"/>
  <c r="BH143" i="3" s="1" a="1"/>
  <c r="BH143" i="3" s="1"/>
  <c r="H427" i="3"/>
  <c r="AZ427" i="3" s="1" a="1"/>
  <c r="AZ427" i="3" s="1"/>
  <c r="H665" i="3"/>
  <c r="AZ665" i="3" s="1" a="1"/>
  <c r="AZ665" i="3" s="1"/>
  <c r="H936" i="3"/>
  <c r="AZ936" i="3" s="1" a="1"/>
  <c r="AZ936" i="3" s="1"/>
  <c r="H1229" i="3"/>
  <c r="AZ1229" i="3" s="1" a="1"/>
  <c r="AZ1229" i="3" s="1"/>
  <c r="H476" i="3"/>
  <c r="AZ476" i="3" s="1" a="1"/>
  <c r="AZ476" i="3" s="1"/>
  <c r="H779" i="3"/>
  <c r="AZ779" i="3" s="1" a="1"/>
  <c r="AZ779" i="3" s="1"/>
  <c r="H1003" i="3"/>
  <c r="AZ1003" i="3" s="1" a="1"/>
  <c r="AZ1003" i="3" s="1"/>
  <c r="H204" i="3"/>
  <c r="AZ204" i="3" s="1" a="1"/>
  <c r="AZ204" i="3" s="1"/>
  <c r="H625" i="3"/>
  <c r="AZ625" i="3" s="1" a="1"/>
  <c r="AZ625" i="3" s="1"/>
  <c r="H754" i="3"/>
  <c r="AZ754" i="3" s="1" a="1"/>
  <c r="AZ754" i="3" s="1"/>
  <c r="H1132" i="3"/>
  <c r="AZ1132" i="3" s="1" a="1"/>
  <c r="AZ1132" i="3" s="1"/>
  <c r="E1197" i="3"/>
  <c r="BH1197" i="3" s="1" a="1"/>
  <c r="BH1197" i="3" s="1"/>
  <c r="E1201" i="3"/>
  <c r="BH1201" i="3" s="1" a="1"/>
  <c r="BH1201" i="3" s="1"/>
  <c r="E857" i="3"/>
  <c r="BH857" i="3" s="1" a="1"/>
  <c r="BH857" i="3" s="1"/>
  <c r="E514" i="3"/>
  <c r="BH514" i="3" s="1" a="1"/>
  <c r="BH514" i="3" s="1"/>
  <c r="E931" i="3"/>
  <c r="BH931" i="3" s="1" a="1"/>
  <c r="BH931" i="3" s="1"/>
  <c r="E652" i="3"/>
  <c r="BH652" i="3" s="1" a="1"/>
  <c r="BH652" i="3" s="1"/>
  <c r="E1130" i="3"/>
  <c r="BH1130" i="3" s="1" a="1"/>
  <c r="BH1130" i="3" s="1"/>
  <c r="E743" i="3"/>
  <c r="BH743" i="3" s="1" a="1"/>
  <c r="BH743" i="3" s="1"/>
  <c r="E384" i="3"/>
  <c r="BH384" i="3" s="1" a="1"/>
  <c r="BH384" i="3" s="1"/>
  <c r="E499" i="3"/>
  <c r="BH499" i="3" s="1" a="1"/>
  <c r="BH499" i="3" s="1"/>
  <c r="E935" i="3"/>
  <c r="BH935" i="3" s="1" a="1"/>
  <c r="BH935" i="3" s="1"/>
  <c r="E787" i="3"/>
  <c r="BH787" i="3" s="1" a="1"/>
  <c r="BH787" i="3" s="1"/>
  <c r="E1228" i="3"/>
  <c r="BH1228" i="3" s="1" a="1"/>
  <c r="BH1228" i="3" s="1"/>
  <c r="E343" i="3"/>
  <c r="BH343" i="3" s="1" a="1"/>
  <c r="BH343" i="3" s="1"/>
  <c r="E716" i="3"/>
  <c r="BH716" i="3" s="1" a="1"/>
  <c r="BH716" i="3" s="1"/>
  <c r="E1034" i="3"/>
  <c r="BH1034" i="3" s="1" a="1"/>
  <c r="BH1034" i="3" s="1"/>
  <c r="E278" i="3"/>
  <c r="BH278" i="3" s="1" a="1"/>
  <c r="BH278" i="3" s="1"/>
  <c r="E505" i="3"/>
  <c r="BH505" i="3" s="1" a="1"/>
  <c r="BH505" i="3" s="1"/>
  <c r="E1074" i="3"/>
  <c r="BH1074" i="3" s="1" a="1"/>
  <c r="BH1074" i="3" s="1"/>
  <c r="E933" i="3"/>
  <c r="BH933" i="3" s="1" a="1"/>
  <c r="BH933" i="3" s="1"/>
  <c r="E224" i="3"/>
  <c r="BH224" i="3" s="1" a="1"/>
  <c r="BH224" i="3" s="1"/>
  <c r="E1078" i="3"/>
  <c r="BH1078" i="3" s="1" a="1"/>
  <c r="BH1078" i="3" s="1"/>
  <c r="E792" i="3"/>
  <c r="BH792" i="3" s="1" a="1"/>
  <c r="BH792" i="3" s="1"/>
  <c r="E725" i="3"/>
  <c r="BH725" i="3" s="1" a="1"/>
  <c r="BH725" i="3" s="1"/>
  <c r="H260" i="3"/>
  <c r="AZ260" i="3" s="1" a="1"/>
  <c r="AZ260" i="3" s="1"/>
  <c r="H853" i="3"/>
  <c r="AZ853" i="3" s="1" a="1"/>
  <c r="AZ853" i="3" s="1"/>
  <c r="H1175" i="3"/>
  <c r="AZ1175" i="3" s="1" a="1"/>
  <c r="AZ1175" i="3" s="1"/>
  <c r="H475" i="3"/>
  <c r="AZ475" i="3" s="1" a="1"/>
  <c r="AZ475" i="3" s="1"/>
  <c r="H706" i="3"/>
  <c r="AZ706" i="3" s="1" a="1"/>
  <c r="AZ706" i="3" s="1"/>
  <c r="H984" i="3"/>
  <c r="AZ984" i="3" s="1" a="1"/>
  <c r="AZ984" i="3" s="1"/>
  <c r="H169" i="3"/>
  <c r="AZ169" i="3" s="1" a="1"/>
  <c r="AZ169" i="3" s="1"/>
  <c r="H561" i="3"/>
  <c r="AZ561" i="3" s="1" a="1"/>
  <c r="AZ561" i="3" s="1"/>
  <c r="H805" i="3"/>
  <c r="AZ805" i="3" s="1" a="1"/>
  <c r="AZ805" i="3" s="1"/>
  <c r="H1055" i="3"/>
  <c r="AZ1055" i="3" s="1" a="1"/>
  <c r="AZ1055" i="3" s="1"/>
  <c r="H239" i="3"/>
  <c r="AZ239" i="3" s="1" a="1"/>
  <c r="AZ239" i="3" s="1"/>
  <c r="H643" i="3"/>
  <c r="AZ643" i="3" s="1" a="1"/>
  <c r="AZ643" i="3" s="1"/>
  <c r="H786" i="3"/>
  <c r="AZ786" i="3" s="1" a="1"/>
  <c r="AZ786" i="3" s="1"/>
  <c r="H1190" i="3"/>
  <c r="AZ1190" i="3" s="1" a="1"/>
  <c r="AZ1190" i="3" s="1"/>
  <c r="E1160" i="3"/>
  <c r="BH1160" i="3" s="1" a="1"/>
  <c r="BH1160" i="3" s="1"/>
  <c r="E1109" i="3"/>
  <c r="BH1109" i="3" s="1" a="1"/>
  <c r="BH1109" i="3" s="1"/>
  <c r="E828" i="3"/>
  <c r="BH828" i="3" s="1" a="1"/>
  <c r="BH828" i="3" s="1"/>
  <c r="E464" i="3"/>
  <c r="BH464" i="3" s="1" a="1"/>
  <c r="BH464" i="3" s="1"/>
  <c r="E884" i="3"/>
  <c r="BH884" i="3" s="1" a="1"/>
  <c r="BH884" i="3" s="1"/>
  <c r="E679" i="3"/>
  <c r="BH679" i="3" s="1" a="1"/>
  <c r="BH679" i="3" s="1"/>
  <c r="E1127" i="3"/>
  <c r="BH1127" i="3" s="1" a="1"/>
  <c r="BH1127" i="3" s="1"/>
  <c r="E874" i="3"/>
  <c r="BH874" i="3" s="1" a="1"/>
  <c r="BH874" i="3" s="1"/>
  <c r="E443" i="3"/>
  <c r="BH443" i="3" s="1" a="1"/>
  <c r="BH443" i="3" s="1"/>
  <c r="E523" i="3"/>
  <c r="BH523" i="3" s="1" a="1"/>
  <c r="BH523" i="3" s="1"/>
  <c r="E982" i="3"/>
  <c r="BH982" i="3" s="1" a="1"/>
  <c r="BH982" i="3" s="1"/>
  <c r="E670" i="3"/>
  <c r="BH670" i="3" s="1" a="1"/>
  <c r="BH670" i="3" s="1"/>
  <c r="E139" i="3"/>
  <c r="BH139" i="3" s="1" a="1"/>
  <c r="BH139" i="3" s="1"/>
  <c r="E347" i="3"/>
  <c r="BH347" i="3" s="1" a="1"/>
  <c r="BH347" i="3" s="1"/>
  <c r="E750" i="3"/>
  <c r="BH750" i="3" s="1" a="1"/>
  <c r="BH750" i="3" s="1"/>
  <c r="E1166" i="3"/>
  <c r="BH1166" i="3" s="1" a="1"/>
  <c r="BH1166" i="3" s="1"/>
  <c r="E239" i="3"/>
  <c r="BH239" i="3" s="1" a="1"/>
  <c r="BH239" i="3" s="1"/>
  <c r="E500" i="3"/>
  <c r="BH500" i="3" s="1" a="1"/>
  <c r="BH500" i="3" s="1"/>
  <c r="E271" i="3"/>
  <c r="BH271" i="3" s="1" a="1"/>
  <c r="BH271" i="3" s="1"/>
  <c r="E1184" i="3"/>
  <c r="BH1184" i="3" s="1" a="1"/>
  <c r="BH1184" i="3" s="1"/>
  <c r="E320" i="3"/>
  <c r="BH320" i="3" s="1" a="1"/>
  <c r="BH320" i="3" s="1"/>
  <c r="E1081" i="3"/>
  <c r="BH1081" i="3" s="1" a="1"/>
  <c r="BH1081" i="3" s="1"/>
  <c r="E784" i="3"/>
  <c r="BH784" i="3" s="1" a="1"/>
  <c r="BH784" i="3" s="1"/>
  <c r="E1194" i="3"/>
  <c r="BH1194" i="3" s="1" a="1"/>
  <c r="BH1194" i="3" s="1"/>
  <c r="H745" i="3"/>
  <c r="AZ745" i="3" s="1" a="1"/>
  <c r="AZ745" i="3" s="1"/>
  <c r="H1159" i="3"/>
  <c r="AZ1159" i="3" s="1" a="1"/>
  <c r="AZ1159" i="3" s="1"/>
  <c r="H875" i="3"/>
  <c r="AZ875" i="3" s="1" a="1"/>
  <c r="AZ875" i="3" s="1"/>
  <c r="H380" i="3"/>
  <c r="AZ380" i="3" s="1" a="1"/>
  <c r="AZ380" i="3" s="1"/>
  <c r="H490" i="3"/>
  <c r="AZ490" i="3" s="1" a="1"/>
  <c r="AZ490" i="3" s="1"/>
  <c r="H836" i="3"/>
  <c r="AZ836" i="3" s="1" a="1"/>
  <c r="AZ836" i="3" s="1"/>
  <c r="H975" i="3"/>
  <c r="AZ975" i="3" s="1" a="1"/>
  <c r="AZ975" i="3" s="1"/>
  <c r="H274" i="3"/>
  <c r="AZ274" i="3" s="1" a="1"/>
  <c r="AZ274" i="3" s="1"/>
  <c r="H538" i="3"/>
  <c r="AZ538" i="3" s="1" a="1"/>
  <c r="AZ538" i="3" s="1"/>
  <c r="H842" i="3"/>
  <c r="AZ842" i="3" s="1" a="1"/>
  <c r="AZ842" i="3" s="1"/>
  <c r="H1096" i="3"/>
  <c r="AZ1096" i="3" s="1" a="1"/>
  <c r="AZ1096" i="3" s="1"/>
  <c r="H200" i="3"/>
  <c r="AZ200" i="3" s="1" a="1"/>
  <c r="AZ200" i="3" s="1"/>
  <c r="H520" i="3"/>
  <c r="AZ520" i="3" s="1" a="1"/>
  <c r="AZ520" i="3" s="1"/>
  <c r="H862" i="3"/>
  <c r="AZ862" i="3" s="1" a="1"/>
  <c r="AZ862" i="3" s="1"/>
  <c r="H1129" i="3"/>
  <c r="AZ1129" i="3" s="1" a="1"/>
  <c r="AZ1129" i="3" s="1"/>
  <c r="E1120" i="3"/>
  <c r="BH1120" i="3" s="1" a="1"/>
  <c r="BH1120" i="3" s="1"/>
  <c r="E1148" i="3"/>
  <c r="BH1148" i="3" s="1" a="1"/>
  <c r="BH1148" i="3" s="1"/>
  <c r="E777" i="3"/>
  <c r="BH777" i="3" s="1" a="1"/>
  <c r="BH777" i="3" s="1"/>
  <c r="E518" i="3"/>
  <c r="BH518" i="3" s="1" a="1"/>
  <c r="BH518" i="3" s="1"/>
  <c r="E923" i="3"/>
  <c r="BH923" i="3" s="1" a="1"/>
  <c r="BH923" i="3" s="1"/>
  <c r="E612" i="3"/>
  <c r="BH612" i="3" s="1" a="1"/>
  <c r="BH612" i="3" s="1"/>
  <c r="E1149" i="3"/>
  <c r="BH1149" i="3" s="1" a="1"/>
  <c r="BH1149" i="3" s="1"/>
  <c r="E739" i="3"/>
  <c r="BH739" i="3" s="1" a="1"/>
  <c r="BH739" i="3" s="1"/>
  <c r="E186" i="3"/>
  <c r="BH186" i="3" s="1" a="1"/>
  <c r="BH186" i="3" s="1"/>
  <c r="E529" i="3"/>
  <c r="BH529" i="3" s="1" a="1"/>
  <c r="BH529" i="3" s="1"/>
  <c r="E939" i="3"/>
  <c r="BH939" i="3" s="1" a="1"/>
  <c r="BH939" i="3" s="1"/>
  <c r="E734" i="3"/>
  <c r="BH734" i="3" s="1" a="1"/>
  <c r="BH734" i="3" s="1"/>
  <c r="E50" i="3"/>
  <c r="BH50" i="3" s="1" a="1"/>
  <c r="BH50" i="3" s="1"/>
  <c r="E227" i="3"/>
  <c r="BH227" i="3" s="1" a="1"/>
  <c r="BH227" i="3" s="1"/>
  <c r="E817" i="3"/>
  <c r="BH817" i="3" s="1" a="1"/>
  <c r="BH817" i="3" s="1"/>
  <c r="E1142" i="3"/>
  <c r="BH1142" i="3" s="1" a="1"/>
  <c r="BH1142" i="3" s="1"/>
  <c r="E325" i="3"/>
  <c r="BH325" i="3" s="1" a="1"/>
  <c r="BH325" i="3" s="1"/>
  <c r="E561" i="3"/>
  <c r="BH561" i="3" s="1" a="1"/>
  <c r="BH561" i="3" s="1"/>
  <c r="E359" i="3"/>
  <c r="BH359" i="3" s="1" a="1"/>
  <c r="BH359" i="3" s="1"/>
  <c r="E1224" i="3"/>
  <c r="BH1224" i="3" s="1" a="1"/>
  <c r="BH1224" i="3" s="1"/>
  <c r="E296" i="3"/>
  <c r="BH296" i="3" s="1" a="1"/>
  <c r="BH296" i="3" s="1"/>
  <c r="H1099" i="3"/>
  <c r="AZ1099" i="3" s="1" a="1"/>
  <c r="AZ1099" i="3" s="1"/>
  <c r="E776" i="3"/>
  <c r="BH776" i="3" s="1" a="1"/>
  <c r="BH776" i="3" s="1"/>
  <c r="E973" i="3"/>
  <c r="BH973" i="3" s="1" a="1"/>
  <c r="BH973" i="3" s="1"/>
  <c r="H1155" i="3"/>
  <c r="AZ1155" i="3" s="1" a="1"/>
  <c r="AZ1155" i="3" s="1"/>
  <c r="H112" i="3"/>
  <c r="AZ112" i="3" s="1" a="1"/>
  <c r="AZ112" i="3" s="1"/>
  <c r="H765" i="3"/>
  <c r="AZ765" i="3" s="1" a="1"/>
  <c r="AZ765" i="3" s="1"/>
  <c r="H224" i="3"/>
  <c r="AZ224" i="3" s="1" a="1"/>
  <c r="AZ224" i="3" s="1"/>
  <c r="H515" i="3"/>
  <c r="AZ515" i="3" s="1" a="1"/>
  <c r="AZ515" i="3" s="1"/>
  <c r="H793" i="3"/>
  <c r="AZ793" i="3" s="1" a="1"/>
  <c r="AZ793" i="3" s="1"/>
  <c r="H1038" i="3"/>
  <c r="AZ1038" i="3" s="1" a="1"/>
  <c r="AZ1038" i="3" s="1"/>
  <c r="H164" i="3"/>
  <c r="AZ164" i="3" s="1" a="1"/>
  <c r="AZ164" i="3" s="1"/>
  <c r="H619" i="3"/>
  <c r="AZ619" i="3" s="1" a="1"/>
  <c r="AZ619" i="3" s="1"/>
  <c r="H712" i="3"/>
  <c r="AZ712" i="3" s="1" a="1"/>
  <c r="AZ712" i="3" s="1"/>
  <c r="H1072" i="3"/>
  <c r="AZ1072" i="3" s="1" a="1"/>
  <c r="AZ1072" i="3" s="1"/>
  <c r="H352" i="3"/>
  <c r="AZ352" i="3" s="1" a="1"/>
  <c r="AZ352" i="3" s="1"/>
  <c r="H642" i="3"/>
  <c r="AZ642" i="3" s="1" a="1"/>
  <c r="AZ642" i="3" s="1"/>
  <c r="H892" i="3"/>
  <c r="AZ892" i="3" s="1" a="1"/>
  <c r="AZ892" i="3" s="1"/>
  <c r="H1139" i="3"/>
  <c r="AZ1139" i="3" s="1" a="1"/>
  <c r="AZ1139" i="3" s="1"/>
  <c r="E1196" i="3"/>
  <c r="BH1196" i="3" s="1" a="1"/>
  <c r="BH1196" i="3" s="1"/>
  <c r="E1116" i="3"/>
  <c r="BH1116" i="3" s="1" a="1"/>
  <c r="BH1116" i="3" s="1"/>
  <c r="E801" i="3"/>
  <c r="BH801" i="3" s="1" a="1"/>
  <c r="BH801" i="3" s="1"/>
  <c r="E416" i="3"/>
  <c r="BH416" i="3" s="1" a="1"/>
  <c r="BH416" i="3" s="1"/>
  <c r="E871" i="3"/>
  <c r="BH871" i="3" s="1" a="1"/>
  <c r="BH871" i="3" s="1"/>
  <c r="E696" i="3"/>
  <c r="BH696" i="3" s="1" a="1"/>
  <c r="BH696" i="3" s="1"/>
  <c r="E1042" i="3"/>
  <c r="BH1042" i="3" s="1" a="1"/>
  <c r="BH1042" i="3" s="1"/>
  <c r="E733" i="3"/>
  <c r="BH733" i="3" s="1" a="1"/>
  <c r="BH733" i="3" s="1"/>
  <c r="E219" i="3"/>
  <c r="BH219" i="3" s="1" a="1"/>
  <c r="BH219" i="3" s="1"/>
  <c r="E581" i="3"/>
  <c r="BH581" i="3" s="1" a="1"/>
  <c r="BH581" i="3" s="1"/>
  <c r="E985" i="3"/>
  <c r="BH985" i="3" s="1" a="1"/>
  <c r="BH985" i="3" s="1"/>
  <c r="E861" i="3"/>
  <c r="BH861" i="3" s="1" a="1"/>
  <c r="BH861" i="3" s="1"/>
  <c r="E17" i="3"/>
  <c r="BH17" i="3" s="1" a="1"/>
  <c r="BH17" i="3" s="1"/>
  <c r="E424" i="3"/>
  <c r="BH424" i="3" s="1" a="1"/>
  <c r="BH424" i="3" s="1"/>
  <c r="E738" i="3"/>
  <c r="BH738" i="3" s="1" a="1"/>
  <c r="BH738" i="3" s="1"/>
  <c r="E1152" i="3"/>
  <c r="BH1152" i="3" s="1" a="1"/>
  <c r="BH1152" i="3" s="1"/>
  <c r="E327" i="3"/>
  <c r="BH327" i="3" s="1" a="1"/>
  <c r="BH327" i="3" s="1"/>
  <c r="E667" i="3"/>
  <c r="BH667" i="3" s="1" a="1"/>
  <c r="BH667" i="3" s="1"/>
  <c r="E472" i="3"/>
  <c r="BH472" i="3" s="1" a="1"/>
  <c r="BH472" i="3" s="1"/>
  <c r="E1216" i="3"/>
  <c r="BH1216" i="3" s="1" a="1"/>
  <c r="BH1216" i="3" s="1"/>
  <c r="E282" i="3"/>
  <c r="BH282" i="3" s="1" a="1"/>
  <c r="BH282" i="3" s="1"/>
  <c r="H912" i="3"/>
  <c r="AZ912" i="3" s="1" a="1"/>
  <c r="AZ912" i="3" s="1"/>
  <c r="E707" i="3"/>
  <c r="BH707" i="3" s="1" a="1"/>
  <c r="BH707" i="3" s="1"/>
  <c r="E997" i="3"/>
  <c r="BH997" i="3" s="1" a="1"/>
  <c r="BH997" i="3" s="1"/>
  <c r="H1133" i="3"/>
  <c r="AZ1133" i="3" s="1" a="1"/>
  <c r="AZ1133" i="3" s="1"/>
  <c r="H313" i="3"/>
  <c r="AZ313" i="3" s="1" a="1"/>
  <c r="AZ313" i="3" s="1"/>
  <c r="E1185" i="3"/>
  <c r="BH1185" i="3" s="1" a="1"/>
  <c r="BH1185" i="3" s="1"/>
  <c r="H258" i="3"/>
  <c r="AZ258" i="3" s="1" a="1"/>
  <c r="AZ258" i="3" s="1"/>
  <c r="H696" i="3"/>
  <c r="AZ696" i="3" s="1" a="1"/>
  <c r="AZ696" i="3" s="1"/>
  <c r="H580" i="3"/>
  <c r="AZ580" i="3" s="1" a="1"/>
  <c r="AZ580" i="3" s="1"/>
  <c r="H863" i="3"/>
  <c r="AZ863" i="3" s="1" a="1"/>
  <c r="AZ863" i="3" s="1"/>
  <c r="H285" i="3"/>
  <c r="AZ285" i="3" s="1" a="1"/>
  <c r="AZ285" i="3" s="1"/>
  <c r="H584" i="3"/>
  <c r="AZ584" i="3" s="1" a="1"/>
  <c r="AZ584" i="3" s="1"/>
  <c r="H664" i="3"/>
  <c r="AZ664" i="3" s="1" a="1"/>
  <c r="AZ664" i="3" s="1"/>
  <c r="H1102" i="3"/>
  <c r="AZ1102" i="3" s="1" a="1"/>
  <c r="AZ1102" i="3" s="1"/>
  <c r="H348" i="3"/>
  <c r="AZ348" i="3" s="1" a="1"/>
  <c r="AZ348" i="3" s="1"/>
  <c r="H511" i="3"/>
  <c r="AZ511" i="3" s="1" a="1"/>
  <c r="AZ511" i="3" s="1"/>
  <c r="H830" i="3"/>
  <c r="AZ830" i="3" s="1" a="1"/>
  <c r="AZ830" i="3" s="1"/>
  <c r="H1144" i="3"/>
  <c r="AZ1144" i="3" s="1" a="1"/>
  <c r="AZ1144" i="3" s="1"/>
  <c r="H338" i="3"/>
  <c r="AZ338" i="3" s="1" a="1"/>
  <c r="AZ338" i="3" s="1"/>
  <c r="H675" i="3"/>
  <c r="AZ675" i="3" s="1" a="1"/>
  <c r="AZ675" i="3" s="1"/>
  <c r="H877" i="3"/>
  <c r="AZ877" i="3" s="1" a="1"/>
  <c r="AZ877" i="3" s="1"/>
  <c r="H1200" i="3"/>
  <c r="AZ1200" i="3" s="1" a="1"/>
  <c r="AZ1200" i="3" s="1"/>
  <c r="E1156" i="3"/>
  <c r="BH1156" i="3" s="1" a="1"/>
  <c r="BH1156" i="3" s="1"/>
  <c r="E1056" i="3"/>
  <c r="BH1056" i="3" s="1" a="1"/>
  <c r="BH1056" i="3" s="1"/>
  <c r="E753" i="3"/>
  <c r="BH753" i="3" s="1" a="1"/>
  <c r="BH753" i="3" s="1"/>
  <c r="E1208" i="3"/>
  <c r="BH1208" i="3" s="1" a="1"/>
  <c r="BH1208" i="3" s="1"/>
  <c r="E843" i="3"/>
  <c r="BH843" i="3" s="1" a="1"/>
  <c r="BH843" i="3" s="1"/>
  <c r="E498" i="3"/>
  <c r="BH498" i="3" s="1" a="1"/>
  <c r="BH498" i="3" s="1"/>
  <c r="E1030" i="3"/>
  <c r="BH1030" i="3" s="1" a="1"/>
  <c r="BH1030" i="3" s="1"/>
  <c r="E606" i="3"/>
  <c r="BH606" i="3" s="1" a="1"/>
  <c r="BH606" i="3" s="1"/>
  <c r="E284" i="3"/>
  <c r="BH284" i="3" s="1" a="1"/>
  <c r="BH284" i="3" s="1"/>
  <c r="E618" i="3"/>
  <c r="BH618" i="3" s="1" a="1"/>
  <c r="BH618" i="3" s="1"/>
  <c r="E1049" i="3"/>
  <c r="BH1049" i="3" s="1" a="1"/>
  <c r="BH1049" i="3" s="1"/>
  <c r="E934" i="3"/>
  <c r="BH934" i="3" s="1" a="1"/>
  <c r="BH934" i="3" s="1"/>
  <c r="E152" i="3"/>
  <c r="BH152" i="3" s="1" a="1"/>
  <c r="BH152" i="3" s="1"/>
  <c r="E321" i="3"/>
  <c r="BH321" i="3" s="1" a="1"/>
  <c r="BH321" i="3" s="1"/>
  <c r="E748" i="3"/>
  <c r="BH748" i="3" s="1" a="1"/>
  <c r="BH748" i="3" s="1"/>
  <c r="E13" i="3"/>
  <c r="BH13" i="3" s="1" a="1"/>
  <c r="BH13" i="3" s="1"/>
  <c r="E354" i="3"/>
  <c r="BH354" i="3" s="1" a="1"/>
  <c r="BH354" i="3" s="1"/>
  <c r="E654" i="3"/>
  <c r="BH654" i="3" s="1" a="1"/>
  <c r="BH654" i="3" s="1"/>
  <c r="E353" i="3"/>
  <c r="BH353" i="3" s="1" a="1"/>
  <c r="BH353" i="3" s="1"/>
  <c r="E773" i="3"/>
  <c r="BH773" i="3" s="1" a="1"/>
  <c r="BH773" i="3" s="1"/>
  <c r="E440" i="3"/>
  <c r="BH440" i="3" s="1" a="1"/>
  <c r="BH440" i="3" s="1"/>
  <c r="H1126" i="3"/>
  <c r="AZ1126" i="3" s="1" a="1"/>
  <c r="AZ1126" i="3" s="1"/>
  <c r="E1038" i="3"/>
  <c r="BH1038" i="3" s="1" a="1"/>
  <c r="BH1038" i="3" s="1"/>
  <c r="E723" i="3"/>
  <c r="BH723" i="3" s="1" a="1"/>
  <c r="BH723" i="3" s="1"/>
  <c r="H1005" i="3"/>
  <c r="AZ1005" i="3" s="1" a="1"/>
  <c r="AZ1005" i="3" s="1"/>
  <c r="H963" i="3"/>
  <c r="AZ963" i="3" s="1" a="1"/>
  <c r="AZ963" i="3" s="1"/>
  <c r="E162" i="3"/>
  <c r="BH162" i="3" s="1" a="1"/>
  <c r="BH162" i="3" s="1"/>
  <c r="H889" i="3"/>
  <c r="AZ889" i="3" s="1" a="1"/>
  <c r="AZ889" i="3" s="1"/>
  <c r="H916" i="3"/>
  <c r="AZ916" i="3" s="1" a="1"/>
  <c r="AZ916" i="3" s="1"/>
  <c r="H1118" i="3"/>
  <c r="AZ1118" i="3" s="1" a="1"/>
  <c r="AZ1118" i="3" s="1"/>
  <c r="H948" i="3"/>
  <c r="AZ948" i="3" s="1" a="1"/>
  <c r="AZ948" i="3" s="1"/>
  <c r="H996" i="3"/>
  <c r="AZ996" i="3" s="1" a="1"/>
  <c r="AZ996" i="3" s="1"/>
  <c r="H198" i="3"/>
  <c r="AZ198" i="3" s="1" a="1"/>
  <c r="AZ198" i="3" s="1"/>
  <c r="E96" i="3"/>
  <c r="BH96" i="3" s="1" a="1"/>
  <c r="BH96" i="3" s="1"/>
  <c r="H1043" i="3"/>
  <c r="AZ1043" i="3" s="1" a="1"/>
  <c r="AZ1043" i="3" s="1"/>
  <c r="H1085" i="3"/>
  <c r="AZ1085" i="3" s="1" a="1"/>
  <c r="AZ1085" i="3" s="1"/>
  <c r="H524" i="3"/>
  <c r="AZ524" i="3" s="1" a="1"/>
  <c r="AZ524" i="3" s="1"/>
  <c r="E380" i="3"/>
  <c r="BH380" i="3" s="1" a="1"/>
  <c r="BH380" i="3" s="1"/>
  <c r="E605" i="3"/>
  <c r="BH605" i="3" s="1" a="1"/>
  <c r="BH605" i="3" s="1"/>
  <c r="E571" i="3"/>
  <c r="BH571" i="3" s="1" a="1"/>
  <c r="BH571" i="3" s="1"/>
  <c r="E550" i="3"/>
  <c r="BH550" i="3" s="1" a="1"/>
  <c r="BH550" i="3" s="1"/>
  <c r="E425" i="3"/>
  <c r="BH425" i="3" s="1" a="1"/>
  <c r="BH425" i="3" s="1"/>
  <c r="E248" i="3"/>
  <c r="BH248" i="3" s="1" a="1"/>
  <c r="BH248" i="3" s="1"/>
  <c r="E1077" i="3"/>
  <c r="BH1077" i="3" s="1" a="1"/>
  <c r="BH1077" i="3" s="1"/>
  <c r="E920" i="3"/>
  <c r="BH920" i="3" s="1" a="1"/>
  <c r="BH920" i="3" s="1"/>
  <c r="E598" i="3"/>
  <c r="BH598" i="3" s="1" a="1"/>
  <c r="BH598" i="3" s="1"/>
  <c r="E312" i="3"/>
  <c r="BH312" i="3" s="1" a="1"/>
  <c r="BH312" i="3" s="1"/>
  <c r="E727" i="3"/>
  <c r="BH727" i="3" s="1" a="1"/>
  <c r="BH727" i="3" s="1"/>
  <c r="E1061" i="3"/>
  <c r="BH1061" i="3" s="1" a="1"/>
  <c r="BH1061" i="3" s="1"/>
  <c r="E870" i="3"/>
  <c r="BH870" i="3" s="1" a="1"/>
  <c r="BH870" i="3" s="1"/>
  <c r="E40" i="3"/>
  <c r="BH40" i="3" s="1" a="1"/>
  <c r="BH40" i="3" s="1"/>
  <c r="E465" i="3"/>
  <c r="BH465" i="3" s="1" a="1"/>
  <c r="BH465" i="3" s="1"/>
  <c r="E626" i="3"/>
  <c r="BH626" i="3" s="1" a="1"/>
  <c r="BH626" i="3" s="1"/>
  <c r="E1093" i="3"/>
  <c r="BH1093" i="3" s="1" a="1"/>
  <c r="BH1093" i="3" s="1"/>
  <c r="E119" i="3"/>
  <c r="BH119" i="3" s="1" a="1"/>
  <c r="BH119" i="3" s="1"/>
  <c r="E457" i="3"/>
  <c r="BH457" i="3" s="1" a="1"/>
  <c r="BH457" i="3" s="1"/>
  <c r="E995" i="3"/>
  <c r="BH995" i="3" s="1" a="1"/>
  <c r="BH995" i="3" s="1"/>
  <c r="E772" i="3"/>
  <c r="BH772" i="3" s="1" a="1"/>
  <c r="BH772" i="3" s="1"/>
  <c r="E1157" i="3"/>
  <c r="BH1157" i="3" s="1" a="1"/>
  <c r="BH1157" i="3" s="1"/>
  <c r="E636" i="3"/>
  <c r="BH636" i="3" s="1" a="1"/>
  <c r="BH636" i="3" s="1"/>
  <c r="E835" i="3"/>
  <c r="BH835" i="3" s="1" a="1"/>
  <c r="BH835" i="3" s="1"/>
  <c r="E125" i="3"/>
  <c r="BH125" i="3" s="1" a="1"/>
  <c r="BH125" i="3" s="1"/>
  <c r="E392" i="3"/>
  <c r="BH392" i="3" s="1" a="1"/>
  <c r="BH392" i="3" s="1"/>
  <c r="E893" i="3"/>
  <c r="BH893" i="3" s="1" a="1"/>
  <c r="BH893" i="3" s="1"/>
  <c r="E147" i="3"/>
  <c r="BH147" i="3" s="1" a="1"/>
  <c r="BH147" i="3" s="1"/>
  <c r="E78" i="3"/>
  <c r="BH78" i="3" s="1" a="1"/>
  <c r="BH78" i="3" s="1"/>
  <c r="E168" i="3"/>
  <c r="BH168" i="3" s="1" a="1"/>
  <c r="BH168" i="3" s="1"/>
  <c r="E756" i="3"/>
  <c r="BH756" i="3" s="1" a="1"/>
  <c r="BH756" i="3" s="1"/>
  <c r="E68" i="3"/>
  <c r="BH68" i="3" s="1" a="1"/>
  <c r="BH68" i="3" s="1"/>
  <c r="E438" i="3"/>
  <c r="BH438" i="3" s="1" a="1"/>
  <c r="BH438" i="3" s="1"/>
  <c r="E815" i="3"/>
  <c r="BH815" i="3" s="1" a="1"/>
  <c r="BH815" i="3" s="1"/>
  <c r="E326" i="3"/>
  <c r="BH326" i="3" s="1" a="1"/>
  <c r="BH326" i="3" s="1"/>
  <c r="E771" i="3"/>
  <c r="BH771" i="3" s="1" a="1"/>
  <c r="BH771" i="3" s="1"/>
  <c r="E212" i="3"/>
  <c r="BH212" i="3" s="1" a="1"/>
  <c r="BH212" i="3" s="1"/>
  <c r="E338" i="3"/>
  <c r="BH338" i="3" s="1" a="1"/>
  <c r="BH338" i="3" s="1"/>
  <c r="E712" i="3"/>
  <c r="BH712" i="3" s="1" a="1"/>
  <c r="BH712" i="3" s="1"/>
  <c r="E91" i="3"/>
  <c r="BH91" i="3" s="1" a="1"/>
  <c r="BH91" i="3" s="1"/>
  <c r="E229" i="3"/>
  <c r="BH229" i="3" s="1" a="1"/>
  <c r="BH229" i="3" s="1"/>
  <c r="H517" i="3"/>
  <c r="AZ517" i="3" s="1" a="1"/>
  <c r="AZ517" i="3" s="1"/>
  <c r="H142" i="3"/>
  <c r="AZ142" i="3" s="1" a="1"/>
  <c r="AZ142" i="3" s="1"/>
  <c r="H19" i="3"/>
  <c r="AZ19" i="3" s="1" a="1"/>
  <c r="AZ19" i="3" s="1"/>
  <c r="H1093" i="3"/>
  <c r="AZ1093" i="3" s="1" a="1"/>
  <c r="AZ1093" i="3" s="1"/>
  <c r="H1219" i="3"/>
  <c r="AZ1219" i="3" s="1" a="1"/>
  <c r="AZ1219" i="3" s="1"/>
  <c r="H1153" i="3"/>
  <c r="AZ1153" i="3" s="1" a="1"/>
  <c r="AZ1153" i="3" s="1"/>
  <c r="H176" i="3"/>
  <c r="AZ176" i="3" s="1" a="1"/>
  <c r="AZ176" i="3" s="1"/>
  <c r="H655" i="3"/>
  <c r="AZ655" i="3" s="1" a="1"/>
  <c r="AZ655" i="3" s="1"/>
  <c r="H551" i="3"/>
  <c r="AZ551" i="3" s="1" a="1"/>
  <c r="AZ551" i="3" s="1"/>
  <c r="H1185" i="3"/>
  <c r="AZ1185" i="3" s="1" a="1"/>
  <c r="AZ1185" i="3" s="1"/>
  <c r="H596" i="3"/>
  <c r="AZ596" i="3" s="1" a="1"/>
  <c r="AZ596" i="3" s="1"/>
  <c r="H432" i="3"/>
  <c r="AZ432" i="3" s="1" a="1"/>
  <c r="AZ432" i="3" s="1"/>
  <c r="H81" i="3"/>
  <c r="AZ81" i="3" s="1" a="1"/>
  <c r="AZ81" i="3" s="1"/>
  <c r="H833" i="3"/>
  <c r="AZ833" i="3" s="1" a="1"/>
  <c r="AZ833" i="3" s="1"/>
  <c r="H83" i="3"/>
  <c r="AZ83" i="3" s="1" a="1"/>
  <c r="AZ83" i="3" s="1"/>
  <c r="H1239" i="3"/>
  <c r="AZ1239" i="3" s="1" a="1"/>
  <c r="AZ1239" i="3" s="1"/>
  <c r="H248" i="3"/>
  <c r="AZ248" i="3" s="1" a="1"/>
  <c r="AZ248" i="3" s="1"/>
  <c r="H709" i="3"/>
  <c r="AZ709" i="3" s="1" a="1"/>
  <c r="AZ709" i="3" s="1"/>
  <c r="H540" i="3"/>
  <c r="AZ540" i="3" s="1" a="1"/>
  <c r="AZ540" i="3" s="1"/>
  <c r="H796" i="3"/>
  <c r="AZ796" i="3" s="1" a="1"/>
  <c r="AZ796" i="3" s="1"/>
  <c r="H813" i="3"/>
  <c r="AZ813" i="3" s="1" a="1"/>
  <c r="AZ813" i="3" s="1"/>
  <c r="H305" i="3"/>
  <c r="AZ305" i="3" s="1" a="1"/>
  <c r="AZ305" i="3" s="1"/>
  <c r="H41" i="3"/>
  <c r="AZ41" i="3" s="1" a="1"/>
  <c r="AZ41" i="3" s="1"/>
  <c r="H46" i="3"/>
  <c r="AZ46" i="3" s="1" a="1"/>
  <c r="AZ46" i="3" s="1"/>
  <c r="H256" i="3"/>
  <c r="AZ256" i="3" s="1" a="1"/>
  <c r="AZ256" i="3" s="1"/>
  <c r="H119" i="3"/>
  <c r="AZ119" i="3" s="1" a="1"/>
  <c r="AZ119" i="3" s="1"/>
  <c r="H261" i="3"/>
  <c r="AZ261" i="3" s="1" a="1"/>
  <c r="AZ261" i="3" s="1"/>
  <c r="H489" i="3"/>
  <c r="AZ489" i="3" s="1" a="1"/>
  <c r="AZ489" i="3" s="1"/>
  <c r="H730" i="3"/>
  <c r="AZ730" i="3" s="1" a="1"/>
  <c r="AZ730" i="3" s="1"/>
  <c r="H591" i="3"/>
  <c r="AZ591" i="3" s="1" a="1"/>
  <c r="AZ591" i="3" s="1"/>
  <c r="H77" i="3"/>
  <c r="AZ77" i="3" s="1" a="1"/>
  <c r="AZ77" i="3" s="1"/>
  <c r="H278" i="3"/>
  <c r="AZ278" i="3" s="1" a="1"/>
  <c r="AZ278" i="3" s="1"/>
  <c r="H292" i="3"/>
  <c r="AZ292" i="3" s="1" a="1"/>
  <c r="AZ292" i="3" s="1"/>
  <c r="H286" i="3"/>
  <c r="AZ286" i="3" s="1" a="1"/>
  <c r="AZ286" i="3" s="1"/>
  <c r="H306" i="3"/>
  <c r="AZ306" i="3" s="1" a="1"/>
  <c r="AZ306" i="3" s="1"/>
  <c r="H935" i="3"/>
  <c r="AZ935" i="3" s="1" a="1"/>
  <c r="AZ935" i="3" s="1"/>
  <c r="H883" i="3"/>
  <c r="AZ883" i="3" s="1" a="1"/>
  <c r="AZ883" i="3" s="1"/>
  <c r="H649" i="3"/>
  <c r="AZ649" i="3" s="1" a="1"/>
  <c r="AZ649" i="3" s="1"/>
  <c r="H165" i="3"/>
  <c r="AZ165" i="3" s="1" a="1"/>
  <c r="AZ165" i="3" s="1"/>
  <c r="H215" i="3"/>
  <c r="AZ215" i="3" s="1" a="1"/>
  <c r="AZ215" i="3" s="1"/>
  <c r="H254" i="3"/>
  <c r="AZ254" i="3" s="1" a="1"/>
  <c r="AZ254" i="3" s="1"/>
  <c r="H419" i="3"/>
  <c r="AZ419" i="3" s="1" a="1"/>
  <c r="AZ419" i="3" s="1"/>
  <c r="H485" i="3"/>
  <c r="AZ485" i="3" s="1" a="1"/>
  <c r="AZ485" i="3" s="1"/>
  <c r="H688" i="3"/>
  <c r="AZ688" i="3" s="1" a="1"/>
  <c r="AZ688" i="3" s="1"/>
  <c r="H667" i="3"/>
  <c r="AZ667" i="3" s="1" a="1"/>
  <c r="AZ667" i="3" s="1"/>
  <c r="H1149" i="3"/>
  <c r="AZ1149" i="3" s="1" a="1"/>
  <c r="AZ1149" i="3" s="1"/>
  <c r="H981" i="3"/>
  <c r="AZ981" i="3" s="1" a="1"/>
  <c r="AZ981" i="3" s="1"/>
  <c r="H743" i="3"/>
  <c r="AZ743" i="3" s="1" a="1"/>
  <c r="AZ743" i="3" s="1"/>
  <c r="H404" i="3"/>
  <c r="AZ404" i="3" s="1" a="1"/>
  <c r="AZ404" i="3" s="1"/>
  <c r="H477" i="3"/>
  <c r="AZ477" i="3" s="1" a="1"/>
  <c r="AZ477" i="3" s="1"/>
  <c r="H315" i="3"/>
  <c r="AZ315" i="3" s="1" a="1"/>
  <c r="AZ315" i="3" s="1"/>
  <c r="H555" i="3"/>
  <c r="AZ555" i="3" s="1" a="1"/>
  <c r="AZ555" i="3" s="1"/>
  <c r="H747" i="3"/>
  <c r="AZ747" i="3" s="1" a="1"/>
  <c r="AZ747" i="3" s="1"/>
  <c r="H280" i="3"/>
  <c r="AZ280" i="3" s="1" a="1"/>
  <c r="AZ280" i="3" s="1"/>
  <c r="H913" i="3"/>
  <c r="AZ913" i="3" s="1" a="1"/>
  <c r="AZ913" i="3" s="1"/>
  <c r="H358" i="3"/>
  <c r="AZ358" i="3" s="1" a="1"/>
  <c r="AZ358" i="3" s="1"/>
  <c r="H507" i="3"/>
  <c r="AZ507" i="3" s="1" a="1"/>
  <c r="AZ507" i="3" s="1"/>
  <c r="H480" i="3"/>
  <c r="AZ480" i="3" s="1" a="1"/>
  <c r="AZ480" i="3" s="1"/>
  <c r="H593" i="3"/>
  <c r="AZ593" i="3" s="1" a="1"/>
  <c r="AZ593" i="3" s="1"/>
  <c r="H850" i="3"/>
  <c r="AZ850" i="3" s="1" a="1"/>
  <c r="AZ850" i="3" s="1"/>
  <c r="H1068" i="3"/>
  <c r="AZ1068" i="3" s="1" a="1"/>
  <c r="AZ1068" i="3" s="1"/>
  <c r="H446" i="3"/>
  <c r="AZ446" i="3" s="1" a="1"/>
  <c r="AZ446" i="3" s="1"/>
  <c r="H782" i="3"/>
  <c r="AZ782" i="3" s="1" a="1"/>
  <c r="AZ782" i="3" s="1"/>
  <c r="H491" i="3"/>
  <c r="AZ491" i="3" s="1" a="1"/>
  <c r="AZ491" i="3" s="1"/>
  <c r="H567" i="3"/>
  <c r="AZ567" i="3" s="1" a="1"/>
  <c r="AZ567" i="3" s="1"/>
  <c r="H698" i="3"/>
  <c r="AZ698" i="3" s="1" a="1"/>
  <c r="AZ698" i="3" s="1"/>
  <c r="H594" i="3"/>
  <c r="AZ594" i="3" s="1" a="1"/>
  <c r="AZ594" i="3" s="1"/>
  <c r="H720" i="3"/>
  <c r="AZ720" i="3" s="1" a="1"/>
  <c r="AZ720" i="3" s="1"/>
  <c r="H1091" i="3"/>
  <c r="AZ1091" i="3" s="1" a="1"/>
  <c r="AZ1091" i="3" s="1"/>
  <c r="H466" i="3"/>
  <c r="AZ466" i="3" s="1" a="1"/>
  <c r="AZ466" i="3" s="1"/>
  <c r="H97" i="3"/>
  <c r="AZ97" i="3" s="1" a="1"/>
  <c r="AZ97" i="3" s="1"/>
  <c r="H503" i="3"/>
  <c r="AZ503" i="3" s="1" a="1"/>
  <c r="AZ503" i="3" s="1"/>
  <c r="H903" i="3"/>
  <c r="AZ903" i="3" s="1" a="1"/>
  <c r="AZ903" i="3" s="1"/>
  <c r="H845" i="3"/>
  <c r="AZ845" i="3" s="1" a="1"/>
  <c r="AZ845" i="3" s="1"/>
  <c r="H548" i="3"/>
  <c r="AZ548" i="3" s="1" a="1"/>
  <c r="AZ548" i="3" s="1"/>
  <c r="H837" i="3"/>
  <c r="AZ837" i="3" s="1" a="1"/>
  <c r="AZ837" i="3" s="1"/>
  <c r="H756" i="3"/>
  <c r="AZ756" i="3" s="1" a="1"/>
  <c r="AZ756" i="3" s="1"/>
  <c r="H1105" i="3"/>
  <c r="AZ1105" i="3" s="1" a="1"/>
  <c r="AZ1105" i="3" s="1"/>
  <c r="H434" i="3"/>
  <c r="AZ434" i="3" s="1" a="1"/>
  <c r="AZ434" i="3" s="1"/>
  <c r="H950" i="3"/>
  <c r="AZ950" i="3" s="1" a="1"/>
  <c r="AZ950" i="3" s="1"/>
  <c r="H826" i="3"/>
  <c r="AZ826" i="3" s="1" a="1"/>
  <c r="AZ826" i="3" s="1"/>
  <c r="H219" i="3"/>
  <c r="AZ219" i="3" s="1" a="1"/>
  <c r="AZ219" i="3" s="1"/>
  <c r="H1238" i="3"/>
  <c r="AZ1238" i="3" s="1" a="1"/>
  <c r="AZ1238" i="3" s="1"/>
  <c r="H807" i="3"/>
  <c r="AZ807" i="3" s="1" a="1"/>
  <c r="AZ807" i="3" s="1"/>
  <c r="H130" i="3"/>
  <c r="AZ130" i="3" s="1" a="1"/>
  <c r="AZ130" i="3" s="1"/>
  <c r="H1030" i="3"/>
  <c r="AZ1030" i="3" s="1" a="1"/>
  <c r="AZ1030" i="3" s="1"/>
  <c r="H31" i="3"/>
  <c r="AZ31" i="3" s="1" a="1"/>
  <c r="AZ31" i="3" s="1"/>
  <c r="H1195" i="3"/>
  <c r="AZ1195" i="3" s="1" a="1"/>
  <c r="AZ1195" i="3" s="1"/>
  <c r="H583" i="3"/>
  <c r="AZ583" i="3" s="1" a="1"/>
  <c r="AZ583" i="3" s="1"/>
  <c r="H359" i="3"/>
  <c r="AZ359" i="3" s="1" a="1"/>
  <c r="AZ359" i="3" s="1"/>
  <c r="H79" i="3"/>
  <c r="AZ79" i="3" s="1" a="1"/>
  <c r="AZ79" i="3" s="1"/>
  <c r="H988" i="3"/>
  <c r="AZ988" i="3" s="1" a="1"/>
  <c r="AZ988" i="3" s="1"/>
  <c r="H657" i="3"/>
  <c r="AZ657" i="3" s="1" a="1"/>
  <c r="AZ657" i="3" s="1"/>
  <c r="H1189" i="3"/>
  <c r="AZ1189" i="3" s="1" a="1"/>
  <c r="AZ1189" i="3" s="1"/>
  <c r="H516" i="3"/>
  <c r="AZ516" i="3" s="1" a="1"/>
  <c r="AZ516" i="3" s="1"/>
  <c r="H35" i="3"/>
  <c r="AZ35" i="3" s="1" a="1"/>
  <c r="AZ35" i="3" s="1"/>
  <c r="H930" i="3"/>
  <c r="AZ930" i="3" s="1" a="1"/>
  <c r="AZ930" i="3" s="1"/>
  <c r="H161" i="3"/>
  <c r="AZ161" i="3" s="1" a="1"/>
  <c r="AZ161" i="3" s="1"/>
  <c r="H1112" i="3"/>
  <c r="AZ1112" i="3" s="1" a="1"/>
  <c r="AZ1112" i="3" s="1"/>
  <c r="H391" i="3"/>
  <c r="AZ391" i="3" s="1" a="1"/>
  <c r="AZ391" i="3" s="1"/>
  <c r="H1165" i="3"/>
  <c r="AZ1165" i="3" s="1" a="1"/>
  <c r="AZ1165" i="3" s="1"/>
  <c r="H717" i="3"/>
  <c r="AZ717" i="3" s="1" a="1"/>
  <c r="AZ717" i="3" s="1"/>
  <c r="H376" i="3"/>
  <c r="AZ376" i="3" s="1" a="1"/>
  <c r="AZ376" i="3" s="1"/>
  <c r="H187" i="3"/>
  <c r="AZ187" i="3" s="1" a="1"/>
  <c r="AZ187" i="3" s="1"/>
  <c r="H1020" i="3"/>
  <c r="AZ1020" i="3" s="1" a="1"/>
  <c r="AZ1020" i="3" s="1"/>
  <c r="H704" i="3"/>
  <c r="AZ704" i="3" s="1" a="1"/>
  <c r="AZ704" i="3" s="1"/>
  <c r="H1048" i="3"/>
  <c r="AZ1048" i="3" s="1" a="1"/>
  <c r="AZ1048" i="3" s="1"/>
  <c r="H265" i="3"/>
  <c r="AZ265" i="3" s="1" a="1"/>
  <c r="AZ265" i="3" s="1"/>
  <c r="H1026" i="3"/>
  <c r="AZ1026" i="3" s="1" a="1"/>
  <c r="AZ1026" i="3" s="1"/>
  <c r="H995" i="3"/>
  <c r="AZ995" i="3" s="1" a="1"/>
  <c r="AZ995" i="3" s="1"/>
  <c r="H49" i="3"/>
  <c r="AZ49" i="3" s="1" a="1"/>
  <c r="AZ49" i="3" s="1"/>
  <c r="H550" i="3"/>
  <c r="AZ550" i="3" s="1" a="1"/>
  <c r="AZ550" i="3" s="1"/>
  <c r="H609" i="3"/>
  <c r="AZ609" i="3" s="1" a="1"/>
  <c r="AZ609" i="3" s="1"/>
  <c r="H1138" i="3"/>
  <c r="AZ1138" i="3" s="1" a="1"/>
  <c r="AZ1138" i="3" s="1"/>
  <c r="H1171" i="3"/>
  <c r="AZ1171" i="3" s="1" a="1"/>
  <c r="AZ1171" i="3" s="1"/>
  <c r="H139" i="3"/>
  <c r="AZ139" i="3" s="1" a="1"/>
  <c r="AZ139" i="3" s="1"/>
  <c r="H1067" i="3"/>
  <c r="AZ1067" i="3" s="1" a="1"/>
  <c r="AZ1067" i="3" s="1"/>
  <c r="H310" i="3"/>
  <c r="AZ310" i="3" s="1" a="1"/>
  <c r="AZ310" i="3" s="1"/>
  <c r="H502" i="3"/>
  <c r="AZ502" i="3" s="1" a="1"/>
  <c r="AZ502" i="3" s="1"/>
  <c r="H429" i="3"/>
  <c r="AZ429" i="3" s="1" a="1"/>
  <c r="AZ429" i="3" s="1"/>
  <c r="H88" i="3"/>
  <c r="AZ88" i="3" s="1" a="1"/>
  <c r="AZ88" i="3" s="1"/>
  <c r="H983" i="3"/>
  <c r="AZ983" i="3" s="1" a="1"/>
  <c r="AZ983" i="3" s="1"/>
  <c r="H708" i="3"/>
  <c r="AZ708" i="3" s="1" a="1"/>
  <c r="AZ708" i="3" s="1"/>
  <c r="H468" i="3"/>
  <c r="AZ468" i="3" s="1" a="1"/>
  <c r="AZ468" i="3" s="1"/>
  <c r="H15" i="3"/>
  <c r="AZ15" i="3" s="1" a="1"/>
  <c r="AZ15" i="3" s="1"/>
  <c r="H1023" i="3"/>
  <c r="AZ1023" i="3" s="1" a="1"/>
  <c r="AZ1023" i="3" s="1"/>
  <c r="H184" i="3"/>
  <c r="AZ184" i="3" s="1" a="1"/>
  <c r="AZ184" i="3" s="1"/>
  <c r="H364" i="3"/>
  <c r="AZ364" i="3" s="1" a="1"/>
  <c r="AZ364" i="3" s="1"/>
  <c r="H203" i="3"/>
  <c r="AZ203" i="3" s="1" a="1"/>
  <c r="AZ203" i="3" s="1"/>
  <c r="H1092" i="3"/>
  <c r="AZ1092" i="3" s="1" a="1"/>
  <c r="AZ1092" i="3" s="1"/>
  <c r="H341" i="3"/>
  <c r="AZ341" i="3" s="1" a="1"/>
  <c r="AZ341" i="3" s="1"/>
  <c r="H478" i="3"/>
  <c r="AZ478" i="3" s="1" a="1"/>
  <c r="AZ478" i="3" s="1"/>
  <c r="H460" i="3"/>
  <c r="AZ460" i="3" s="1" a="1"/>
  <c r="AZ460" i="3" s="1"/>
  <c r="H191" i="3"/>
  <c r="AZ191" i="3" s="1" a="1"/>
  <c r="AZ191" i="3" s="1"/>
  <c r="H1117" i="3"/>
  <c r="AZ1117" i="3" s="1" a="1"/>
  <c r="AZ1117" i="3" s="1"/>
  <c r="H799" i="3"/>
  <c r="AZ799" i="3" s="1" a="1"/>
  <c r="AZ799" i="3" s="1"/>
  <c r="H303" i="3"/>
  <c r="AZ303" i="3" s="1" a="1"/>
  <c r="AZ303" i="3" s="1"/>
  <c r="H196" i="3"/>
  <c r="AZ196" i="3" s="1" a="1"/>
  <c r="AZ196" i="3" s="1"/>
  <c r="H1162" i="3"/>
  <c r="AZ1162" i="3" s="1" a="1"/>
  <c r="AZ1162" i="3" s="1"/>
  <c r="H871" i="3"/>
  <c r="AZ871" i="3" s="1" a="1"/>
  <c r="AZ871" i="3" s="1"/>
  <c r="H493" i="3"/>
  <c r="AZ493" i="3" s="1" a="1"/>
  <c r="AZ493" i="3" s="1"/>
  <c r="H729" i="3"/>
  <c r="AZ729" i="3" s="1" a="1"/>
  <c r="AZ729" i="3" s="1"/>
  <c r="H18" i="3"/>
  <c r="AZ18" i="3" s="1" a="1"/>
  <c r="AZ18" i="3" s="1"/>
  <c r="H758" i="3"/>
  <c r="AZ758" i="3" s="1" a="1"/>
  <c r="AZ758" i="3" s="1"/>
  <c r="H453" i="3"/>
  <c r="AZ453" i="3" s="1" a="1"/>
  <c r="AZ453" i="3" s="1"/>
  <c r="H356" i="3"/>
  <c r="AZ356" i="3" s="1" a="1"/>
  <c r="AZ356" i="3" s="1"/>
  <c r="H582" i="3"/>
  <c r="AZ582" i="3" s="1" a="1"/>
  <c r="AZ582" i="3" s="1"/>
  <c r="H577" i="3"/>
  <c r="AZ577" i="3" s="1" a="1"/>
  <c r="AZ577" i="3" s="1"/>
  <c r="H694" i="3"/>
  <c r="AZ694" i="3" s="1" a="1"/>
  <c r="AZ694" i="3" s="1"/>
  <c r="H223" i="3"/>
  <c r="AZ223" i="3" s="1" a="1"/>
  <c r="AZ223" i="3" s="1"/>
  <c r="H1198" i="3"/>
  <c r="AZ1198" i="3" s="1" a="1"/>
  <c r="AZ1198" i="3" s="1"/>
  <c r="H822" i="3"/>
  <c r="AZ822" i="3" s="1" a="1"/>
  <c r="AZ822" i="3" s="1"/>
  <c r="H568" i="3"/>
  <c r="AZ568" i="3" s="1" a="1"/>
  <c r="AZ568" i="3" s="1"/>
  <c r="H263" i="3"/>
  <c r="AZ263" i="3" s="1" a="1"/>
  <c r="AZ263" i="3" s="1"/>
  <c r="H635" i="3"/>
  <c r="AZ635" i="3" s="1" a="1"/>
  <c r="AZ635" i="3" s="1"/>
  <c r="H80" i="3"/>
  <c r="AZ80" i="3" s="1" a="1"/>
  <c r="AZ80" i="3" s="1"/>
  <c r="E396" i="3"/>
  <c r="BH396" i="3" s="1" a="1"/>
  <c r="BH396" i="3" s="1"/>
  <c r="E403" i="3"/>
  <c r="BH403" i="3" s="1" a="1"/>
  <c r="BH403" i="3" s="1"/>
  <c r="H1113" i="3"/>
  <c r="AZ1113" i="3" s="1" a="1"/>
  <c r="AZ1113" i="3" s="1"/>
  <c r="H894" i="3"/>
  <c r="AZ894" i="3" s="1" a="1"/>
  <c r="AZ894" i="3" s="1"/>
  <c r="H57" i="3"/>
  <c r="AZ57" i="3" s="1" a="1"/>
  <c r="AZ57" i="3" s="1"/>
  <c r="E555" i="3"/>
  <c r="BH555" i="3" s="1" a="1"/>
  <c r="BH555" i="3" s="1"/>
  <c r="E1193" i="3"/>
  <c r="BH1193" i="3" s="1" a="1"/>
  <c r="BH1193" i="3" s="1"/>
  <c r="E402" i="3"/>
  <c r="BH402" i="3" s="1" a="1"/>
  <c r="BH402" i="3" s="1"/>
  <c r="E669" i="3"/>
  <c r="BH669" i="3" s="1" a="1"/>
  <c r="BH669" i="3" s="1"/>
  <c r="E102" i="3"/>
  <c r="BH102" i="3" s="1" a="1"/>
  <c r="BH102" i="3" s="1"/>
  <c r="E1045" i="3"/>
  <c r="BH1045" i="3" s="1" a="1"/>
  <c r="BH1045" i="3" s="1"/>
  <c r="H279" i="3"/>
  <c r="AZ279" i="3" s="1" a="1"/>
  <c r="AZ279" i="3" s="1"/>
  <c r="E503" i="3"/>
  <c r="BH503" i="3" s="1" a="1"/>
  <c r="BH503" i="3" s="1"/>
  <c r="E62" i="3"/>
  <c r="BH62" i="3" s="1" a="1"/>
  <c r="BH62" i="3" s="1"/>
  <c r="H857" i="3"/>
  <c r="AZ857" i="3" s="1" a="1"/>
  <c r="AZ857" i="3" s="1"/>
  <c r="E850" i="3"/>
  <c r="BH850" i="3" s="1" a="1"/>
  <c r="BH850" i="3" s="1"/>
  <c r="H177" i="3"/>
  <c r="AZ177" i="3" s="1" a="1"/>
  <c r="AZ177" i="3" s="1"/>
  <c r="H1007" i="3"/>
  <c r="AZ1007" i="3" s="1" a="1"/>
  <c r="AZ1007" i="3" s="1"/>
  <c r="H725" i="3"/>
  <c r="AZ725" i="3" s="1" a="1"/>
  <c r="AZ725" i="3" s="1"/>
  <c r="H603" i="3"/>
  <c r="AZ603" i="3" s="1" a="1"/>
  <c r="AZ603" i="3" s="1"/>
  <c r="H554" i="3"/>
  <c r="AZ554" i="3" s="1" a="1"/>
  <c r="AZ554" i="3" s="1"/>
  <c r="H578" i="3"/>
  <c r="AZ578" i="3" s="1" a="1"/>
  <c r="AZ578" i="3" s="1"/>
  <c r="H732" i="3"/>
  <c r="AZ732" i="3" s="1" a="1"/>
  <c r="AZ732" i="3" s="1"/>
  <c r="H618" i="3"/>
  <c r="AZ618" i="3" s="1" a="1"/>
  <c r="AZ618" i="3" s="1"/>
  <c r="H752" i="3"/>
  <c r="AZ752" i="3" s="1" a="1"/>
  <c r="AZ752" i="3" s="1"/>
  <c r="H163" i="3"/>
  <c r="AZ163" i="3" s="1" a="1"/>
  <c r="AZ163" i="3" s="1"/>
  <c r="H721" i="3"/>
  <c r="AZ721" i="3" s="1" a="1"/>
  <c r="AZ721" i="3" s="1"/>
  <c r="H483" i="3"/>
  <c r="AZ483" i="3" s="1" a="1"/>
  <c r="AZ483" i="3" s="1"/>
  <c r="H232" i="3"/>
  <c r="AZ232" i="3" s="1" a="1"/>
  <c r="AZ232" i="3" s="1"/>
  <c r="H206" i="3"/>
  <c r="AZ206" i="3" s="1" a="1"/>
  <c r="AZ206" i="3" s="1"/>
  <c r="H86" i="3"/>
  <c r="AZ86" i="3" s="1" a="1"/>
  <c r="AZ86" i="3" s="1"/>
  <c r="H1033" i="3"/>
  <c r="AZ1033" i="3" s="1" a="1"/>
  <c r="AZ1033" i="3" s="1"/>
  <c r="H488" i="3"/>
  <c r="AZ488" i="3" s="1" a="1"/>
  <c r="AZ488" i="3" s="1"/>
  <c r="H1199" i="3"/>
  <c r="AZ1199" i="3" s="1" a="1"/>
  <c r="AZ1199" i="3" s="1"/>
  <c r="H545" i="3"/>
  <c r="AZ545" i="3" s="1" a="1"/>
  <c r="AZ545" i="3" s="1"/>
  <c r="H369" i="3"/>
  <c r="AZ369" i="3" s="1" a="1"/>
  <c r="AZ369" i="3" s="1"/>
  <c r="H207" i="3"/>
  <c r="AZ207" i="3" s="1" a="1"/>
  <c r="AZ207" i="3" s="1"/>
  <c r="H68" i="3"/>
  <c r="AZ68" i="3" s="1" a="1"/>
  <c r="AZ68" i="3" s="1"/>
  <c r="H1227" i="3"/>
  <c r="AZ1227" i="3" s="1" a="1"/>
  <c r="AZ1227" i="3" s="1"/>
  <c r="H974" i="3"/>
  <c r="AZ974" i="3" s="1" a="1"/>
  <c r="AZ974" i="3" s="1"/>
  <c r="H317" i="3"/>
  <c r="AZ317" i="3" s="1" a="1"/>
  <c r="AZ317" i="3" s="1"/>
  <c r="H1207" i="3"/>
  <c r="AZ1207" i="3" s="1" a="1"/>
  <c r="AZ1207" i="3" s="1"/>
  <c r="H146" i="3"/>
  <c r="AZ146" i="3" s="1" a="1"/>
  <c r="AZ146" i="3" s="1"/>
  <c r="H85" i="3"/>
  <c r="AZ85" i="3" s="1" a="1"/>
  <c r="AZ85" i="3" s="1"/>
  <c r="H52" i="3"/>
  <c r="AZ52" i="3" s="1" a="1"/>
  <c r="AZ52" i="3" s="1"/>
  <c r="H993" i="3"/>
  <c r="AZ993" i="3" s="1" a="1"/>
  <c r="AZ993" i="3" s="1"/>
  <c r="H908" i="3"/>
  <c r="AZ908" i="3" s="1" a="1"/>
  <c r="AZ908" i="3" s="1"/>
  <c r="S20" i="3"/>
  <c r="S21" i="3"/>
  <c r="S22" i="3"/>
  <c r="AR22" i="3" s="1" a="1"/>
  <c r="AR22" i="3" s="1"/>
  <c r="AT22" i="3" s="1"/>
  <c r="H43" i="3"/>
  <c r="AZ43" i="3" s="1" a="1"/>
  <c r="AZ43" i="3" s="1"/>
  <c r="S19" i="3"/>
  <c r="E1206" i="3"/>
  <c r="BH1206" i="3" s="1" a="1"/>
  <c r="BH1206" i="3" s="1"/>
  <c r="E449" i="3"/>
  <c r="BH449" i="3" s="1" a="1"/>
  <c r="BH449" i="3" s="1"/>
  <c r="E558" i="3"/>
  <c r="BH558" i="3" s="1" a="1"/>
  <c r="BH558" i="3" s="1"/>
  <c r="E936" i="3"/>
  <c r="BH936" i="3" s="1" a="1"/>
  <c r="BH936" i="3" s="1"/>
  <c r="E366" i="3"/>
  <c r="BH366" i="3" s="1" a="1"/>
  <c r="BH366" i="3" s="1"/>
  <c r="E157" i="3"/>
  <c r="BH157" i="3" s="1" a="1"/>
  <c r="BH157" i="3" s="1"/>
  <c r="E628" i="3"/>
  <c r="BH628" i="3" s="1" a="1"/>
  <c r="BH628" i="3" s="1"/>
  <c r="E666" i="3"/>
  <c r="BH666" i="3" s="1" a="1"/>
  <c r="BH666" i="3" s="1"/>
  <c r="H199" i="3"/>
  <c r="AZ199" i="3" s="1" a="1"/>
  <c r="AZ199" i="3" s="1"/>
  <c r="H832" i="3"/>
  <c r="AZ832" i="3" s="1" a="1"/>
  <c r="AZ832" i="3" s="1"/>
  <c r="H436" i="3"/>
  <c r="AZ436" i="3" s="1" a="1"/>
  <c r="AZ436" i="3" s="1"/>
  <c r="H75" i="3"/>
  <c r="AZ75" i="3" s="1" a="1"/>
  <c r="AZ75" i="3" s="1"/>
  <c r="H1065" i="3"/>
  <c r="AZ1065" i="3" s="1" a="1"/>
  <c r="AZ1065" i="3" s="1"/>
  <c r="H115" i="3"/>
  <c r="AZ115" i="3" s="1" a="1"/>
  <c r="AZ115" i="3" s="1"/>
  <c r="H105" i="3"/>
  <c r="AZ105" i="3" s="1" a="1"/>
  <c r="AZ105" i="3" s="1"/>
  <c r="H803" i="3"/>
  <c r="AZ803" i="3" s="1" a="1"/>
  <c r="AZ803" i="3" s="1"/>
  <c r="H370" i="3"/>
  <c r="AZ370" i="3" s="1" a="1"/>
  <c r="AZ370" i="3" s="1"/>
  <c r="H126" i="3"/>
  <c r="AZ126" i="3" s="1" a="1"/>
  <c r="AZ126" i="3" s="1"/>
  <c r="H917" i="3"/>
  <c r="AZ917" i="3" s="1" a="1"/>
  <c r="AZ917" i="3" s="1"/>
  <c r="H62" i="3"/>
  <c r="AZ62" i="3" s="1" a="1"/>
  <c r="AZ62" i="3" s="1"/>
  <c r="H84" i="3"/>
  <c r="AZ84" i="3" s="1" a="1"/>
  <c r="AZ84" i="3" s="1"/>
  <c r="H644" i="3"/>
  <c r="AZ644" i="3" s="1" a="1"/>
  <c r="AZ644" i="3" s="1"/>
  <c r="H273" i="3"/>
  <c r="AZ273" i="3" s="1" a="1"/>
  <c r="AZ273" i="3" s="1"/>
  <c r="E811" i="3"/>
  <c r="BH811" i="3" s="1" a="1"/>
  <c r="BH811" i="3" s="1"/>
  <c r="H1230" i="3"/>
  <c r="AZ1230" i="3" s="1" a="1"/>
  <c r="AZ1230" i="3" s="1"/>
  <c r="H1166" i="3"/>
  <c r="AZ1166" i="3" s="1" a="1"/>
  <c r="AZ1166" i="3" s="1"/>
  <c r="E216" i="3"/>
  <c r="BH216" i="3" s="1" a="1"/>
  <c r="BH216" i="3" s="1"/>
  <c r="E883" i="3"/>
  <c r="BH883" i="3" s="1" a="1"/>
  <c r="BH883" i="3" s="1"/>
  <c r="E84" i="3"/>
  <c r="BH84" i="3" s="1" a="1"/>
  <c r="BH84" i="3" s="1"/>
  <c r="BJ84" i="3" s="1"/>
  <c r="E397" i="3"/>
  <c r="BH397" i="3" s="1" a="1"/>
  <c r="BH397" i="3" s="1"/>
  <c r="E76" i="3"/>
  <c r="BH76" i="3" s="1" a="1"/>
  <c r="BH76" i="3" s="1"/>
  <c r="E200" i="3"/>
  <c r="BH200" i="3" s="1" a="1"/>
  <c r="BH200" i="3" s="1"/>
  <c r="E732" i="3"/>
  <c r="BH732" i="3" s="1" a="1"/>
  <c r="BH732" i="3" s="1"/>
  <c r="E699" i="3"/>
  <c r="BH699" i="3" s="1" a="1"/>
  <c r="BH699" i="3" s="1"/>
  <c r="E112" i="3"/>
  <c r="BH112" i="3" s="1" a="1"/>
  <c r="BH112" i="3" s="1"/>
  <c r="E704" i="3"/>
  <c r="BH704" i="3" s="1" a="1"/>
  <c r="BH704" i="3" s="1"/>
  <c r="E233" i="3"/>
  <c r="BH233" i="3" s="1" a="1"/>
  <c r="BH233" i="3" s="1"/>
  <c r="E632" i="3"/>
  <c r="BH632" i="3" s="1" a="1"/>
  <c r="BH632" i="3" s="1"/>
  <c r="E781" i="3"/>
  <c r="BH781" i="3" s="1" a="1"/>
  <c r="BH781" i="3" s="1"/>
  <c r="E48" i="3"/>
  <c r="BH48" i="3" s="1" a="1"/>
  <c r="BH48" i="3" s="1"/>
  <c r="E365" i="3"/>
  <c r="BH365" i="3" s="1" a="1"/>
  <c r="BH365" i="3" s="1"/>
  <c r="E557" i="3"/>
  <c r="BH557" i="3" s="1" a="1"/>
  <c r="BH557" i="3" s="1"/>
  <c r="E495" i="3"/>
  <c r="BH495" i="3" s="1" a="1"/>
  <c r="BH495" i="3" s="1"/>
  <c r="E1072" i="3"/>
  <c r="BH1072" i="3" s="1" a="1"/>
  <c r="BH1072" i="3" s="1"/>
  <c r="E120" i="3"/>
  <c r="BH120" i="3" s="1" a="1"/>
  <c r="BH120" i="3" s="1"/>
  <c r="E38" i="3"/>
  <c r="BH38" i="3" s="1" a="1"/>
  <c r="BH38" i="3" s="1"/>
  <c r="E286" i="3"/>
  <c r="BH286" i="3" s="1" a="1"/>
  <c r="BH286" i="3" s="1"/>
  <c r="E138" i="3"/>
  <c r="BH138" i="3" s="1" a="1"/>
  <c r="BH138" i="3" s="1"/>
  <c r="H1150" i="3"/>
  <c r="AZ1150" i="3" s="1" a="1"/>
  <c r="AZ1150" i="3" s="1"/>
  <c r="H872" i="3"/>
  <c r="AZ872" i="3" s="1" a="1"/>
  <c r="AZ872" i="3" s="1"/>
  <c r="E135" i="3"/>
  <c r="BH135" i="3" s="1" a="1"/>
  <c r="BH135" i="3" s="1"/>
  <c r="E695" i="3"/>
  <c r="BH695" i="3" s="1" a="1"/>
  <c r="BH695" i="3" s="1"/>
  <c r="H450" i="3"/>
  <c r="AZ450" i="3" s="1" a="1"/>
  <c r="AZ450" i="3" s="1"/>
  <c r="E98" i="3"/>
  <c r="BH98" i="3" s="1" a="1"/>
  <c r="BH98" i="3" s="1"/>
  <c r="E481" i="3"/>
  <c r="BH481" i="3" s="1" a="1"/>
  <c r="BH481" i="3" s="1"/>
  <c r="H170" i="3"/>
  <c r="AZ170" i="3" s="1" a="1"/>
  <c r="AZ170" i="3" s="1"/>
  <c r="H624" i="3"/>
  <c r="AZ624" i="3" s="1" a="1"/>
  <c r="AZ624" i="3" s="1"/>
  <c r="H1125" i="3"/>
  <c r="AZ1125" i="3" s="1" a="1"/>
  <c r="AZ1125" i="3" s="1"/>
  <c r="E674" i="3"/>
  <c r="BH674" i="3" s="1" a="1"/>
  <c r="BH674" i="3" s="1"/>
  <c r="H354" i="3"/>
  <c r="AZ354" i="3" s="1" a="1"/>
  <c r="AZ354" i="3" s="1"/>
  <c r="H250" i="3"/>
  <c r="AZ250" i="3" s="1" a="1"/>
  <c r="AZ250" i="3" s="1"/>
  <c r="E122" i="3"/>
  <c r="BH122" i="3" s="1" a="1"/>
  <c r="BH122" i="3" s="1"/>
  <c r="E1239" i="3"/>
  <c r="BH1239" i="3" s="1" a="1"/>
  <c r="BH1239" i="3" s="1"/>
  <c r="E1153" i="3"/>
  <c r="BH1153" i="3" s="1" a="1"/>
  <c r="BH1153" i="3" s="1"/>
  <c r="E794" i="3"/>
  <c r="BH794" i="3" s="1" a="1"/>
  <c r="BH794" i="3" s="1"/>
  <c r="E613" i="3"/>
  <c r="BH613" i="3" s="1" a="1"/>
  <c r="BH613" i="3" s="1"/>
  <c r="E964" i="3"/>
  <c r="BH964" i="3" s="1" a="1"/>
  <c r="BH964" i="3" s="1"/>
  <c r="E622" i="3"/>
  <c r="BH622" i="3" s="1" a="1"/>
  <c r="BH622" i="3" s="1"/>
  <c r="E1188" i="3"/>
  <c r="BH1188" i="3" s="1" a="1"/>
  <c r="BH1188" i="3" s="1"/>
  <c r="E682" i="3"/>
  <c r="BH682" i="3" s="1" a="1"/>
  <c r="BH682" i="3" s="1"/>
  <c r="E575" i="3"/>
  <c r="BH575" i="3" s="1" a="1"/>
  <c r="BH575" i="3" s="1"/>
  <c r="E428" i="3"/>
  <c r="BH428" i="3" s="1" a="1"/>
  <c r="BH428" i="3" s="1"/>
  <c r="E590" i="3"/>
  <c r="BH590" i="3" s="1" a="1"/>
  <c r="BH590" i="3" s="1"/>
  <c r="E1097" i="3"/>
  <c r="BH1097" i="3" s="1" a="1"/>
  <c r="BH1097" i="3" s="1"/>
  <c r="E889" i="3"/>
  <c r="BH889" i="3" s="1" a="1"/>
  <c r="BH889" i="3" s="1"/>
  <c r="E83" i="3"/>
  <c r="BH83" i="3" s="1" a="1"/>
  <c r="BH83" i="3" s="1"/>
  <c r="E247" i="3"/>
  <c r="BH247" i="3" s="1" a="1"/>
  <c r="BH247" i="3" s="1"/>
  <c r="E649" i="3"/>
  <c r="BH649" i="3" s="1" a="1"/>
  <c r="BH649" i="3" s="1"/>
  <c r="E895" i="3"/>
  <c r="BH895" i="3" s="1" a="1"/>
  <c r="BH895" i="3" s="1"/>
  <c r="E57" i="3"/>
  <c r="BH57" i="3" s="1" a="1"/>
  <c r="BH57" i="3" s="1"/>
  <c r="E243" i="3"/>
  <c r="BH243" i="3" s="1" a="1"/>
  <c r="BH243" i="3" s="1"/>
  <c r="E747" i="3"/>
  <c r="BH747" i="3" s="1" a="1"/>
  <c r="BH747" i="3" s="1"/>
  <c r="E375" i="3"/>
  <c r="BH375" i="3" s="1" a="1"/>
  <c r="BH375" i="3" s="1"/>
  <c r="E1101" i="3"/>
  <c r="BH1101" i="3" s="1" a="1"/>
  <c r="BH1101" i="3" s="1"/>
  <c r="E25" i="3"/>
  <c r="BH25" i="3" s="1" a="1"/>
  <c r="BH25" i="3" s="1"/>
  <c r="E842" i="3"/>
  <c r="BH842" i="3" s="1" a="1"/>
  <c r="BH842" i="3" s="1"/>
  <c r="H1203" i="3"/>
  <c r="AZ1203" i="3" s="1" a="1"/>
  <c r="AZ1203" i="3" s="1"/>
  <c r="E267" i="3"/>
  <c r="BH267" i="3" s="1" a="1"/>
  <c r="BH267" i="3" s="1"/>
  <c r="E887" i="3"/>
  <c r="BH887" i="3" s="1" a="1"/>
  <c r="BH887" i="3" s="1"/>
  <c r="H497" i="3"/>
  <c r="AZ497" i="3" s="1" a="1"/>
  <c r="AZ497" i="3" s="1"/>
  <c r="H844" i="3"/>
  <c r="AZ844" i="3" s="1" a="1"/>
  <c r="AZ844" i="3" s="1"/>
  <c r="H789" i="3"/>
  <c r="AZ789" i="3" s="1" a="1"/>
  <c r="AZ789" i="3" s="1"/>
  <c r="H839" i="3"/>
  <c r="AZ839" i="3" s="1" a="1"/>
  <c r="AZ839" i="3" s="1"/>
  <c r="H574" i="3"/>
  <c r="AZ574" i="3" s="1" a="1"/>
  <c r="AZ574" i="3" s="1"/>
  <c r="H152" i="3"/>
  <c r="AZ152" i="3" s="1" a="1"/>
  <c r="AZ152" i="3" s="1"/>
  <c r="H1008" i="3"/>
  <c r="AZ1008" i="3" s="1" a="1"/>
  <c r="AZ1008" i="3" s="1"/>
  <c r="H601" i="3"/>
  <c r="AZ601" i="3" s="1" a="1"/>
  <c r="AZ601" i="3" s="1"/>
  <c r="H344" i="3"/>
  <c r="AZ344" i="3" s="1" a="1"/>
  <c r="AZ344" i="3" s="1"/>
  <c r="H1028" i="3"/>
  <c r="AZ1028" i="3" s="1" a="1"/>
  <c r="AZ1028" i="3" s="1"/>
  <c r="H733" i="3"/>
  <c r="AZ733" i="3" s="1" a="1"/>
  <c r="AZ733" i="3" s="1"/>
  <c r="E388" i="3"/>
  <c r="BH388" i="3" s="1" a="1"/>
  <c r="BH388" i="3" s="1"/>
  <c r="H185" i="3"/>
  <c r="AZ185" i="3" s="1" a="1"/>
  <c r="AZ185" i="3" s="1"/>
  <c r="E45" i="3"/>
  <c r="BH45" i="3" s="1" a="1"/>
  <c r="BH45" i="3" s="1"/>
  <c r="E562" i="3"/>
  <c r="BH562" i="3" s="1" a="1"/>
  <c r="BH562" i="3" s="1"/>
  <c r="H188" i="3"/>
  <c r="AZ188" i="3" s="1" a="1"/>
  <c r="AZ188" i="3" s="1"/>
  <c r="E53" i="3"/>
  <c r="BH53" i="3" s="1" a="1"/>
  <c r="BH53" i="3" s="1"/>
  <c r="E766" i="3"/>
  <c r="BH766" i="3" s="1" a="1"/>
  <c r="BH766" i="3" s="1"/>
  <c r="H225" i="3"/>
  <c r="AZ225" i="3" s="1" a="1"/>
  <c r="AZ225" i="3" s="1"/>
  <c r="H957" i="3"/>
  <c r="AZ957" i="3" s="1" a="1"/>
  <c r="AZ957" i="3" s="1"/>
  <c r="BA957" i="3" s="1" a="1"/>
  <c r="BA957" i="3" s="1"/>
  <c r="BC957" i="3" s="1"/>
  <c r="E468" i="3"/>
  <c r="BH468" i="3" s="1" a="1"/>
  <c r="BH468" i="3" s="1"/>
  <c r="BI468" i="3" s="1" a="1"/>
  <c r="BI468" i="3" s="1"/>
  <c r="BK468" i="3" s="1"/>
  <c r="H337" i="3"/>
  <c r="AZ337" i="3" s="1" a="1"/>
  <c r="AZ337" i="3" s="1"/>
  <c r="H222" i="3"/>
  <c r="AZ222" i="3" s="1" a="1"/>
  <c r="AZ222" i="3" s="1"/>
  <c r="E258" i="3"/>
  <c r="BH258" i="3" s="1" a="1"/>
  <c r="BH258" i="3" s="1"/>
  <c r="E724" i="3"/>
  <c r="BH724" i="3" s="1" a="1"/>
  <c r="BH724" i="3" s="1"/>
  <c r="E1219" i="3"/>
  <c r="BH1219" i="3" s="1" a="1"/>
  <c r="BH1219" i="3" s="1"/>
  <c r="E1126" i="3"/>
  <c r="BH1126" i="3" s="1" a="1"/>
  <c r="BH1126" i="3" s="1"/>
  <c r="H1100" i="3"/>
  <c r="AZ1100" i="3" s="1" a="1"/>
  <c r="AZ1100" i="3" s="1"/>
  <c r="E1092" i="3"/>
  <c r="BH1092" i="3" s="1" a="1"/>
  <c r="BH1092" i="3" s="1"/>
  <c r="E549" i="3"/>
  <c r="BH549" i="3" s="1" a="1"/>
  <c r="BH549" i="3" s="1"/>
  <c r="E1009" i="3"/>
  <c r="BH1009" i="3" s="1" a="1"/>
  <c r="BH1009" i="3" s="1"/>
  <c r="E848" i="3"/>
  <c r="BH848" i="3" s="1" a="1"/>
  <c r="BH848" i="3" s="1"/>
  <c r="E88" i="3"/>
  <c r="BH88" i="3" s="1" a="1"/>
  <c r="BH88" i="3" s="1"/>
  <c r="E462" i="3"/>
  <c r="BH462" i="3" s="1" a="1"/>
  <c r="BH462" i="3" s="1"/>
  <c r="E942" i="3"/>
  <c r="BH942" i="3" s="1" a="1"/>
  <c r="BH942" i="3" s="1"/>
  <c r="H847" i="3"/>
  <c r="AZ847" i="3" s="1" a="1"/>
  <c r="AZ847" i="3" s="1"/>
  <c r="H1031" i="3"/>
  <c r="AZ1031" i="3" s="1" a="1"/>
  <c r="AZ1031" i="3" s="1"/>
  <c r="E658" i="3"/>
  <c r="BH658" i="3" s="1" a="1"/>
  <c r="BH658" i="3" s="1"/>
  <c r="BI658" i="3" s="1" a="1"/>
  <c r="BI658" i="3" s="1"/>
  <c r="BK658" i="3" s="1"/>
  <c r="E819" i="3"/>
  <c r="BH819" i="3" s="1" a="1"/>
  <c r="BH819" i="3" s="1"/>
  <c r="E854" i="3"/>
  <c r="BH854" i="3" s="1" a="1"/>
  <c r="BH854" i="3" s="1"/>
  <c r="H168" i="3"/>
  <c r="AZ168" i="3" s="1" a="1"/>
  <c r="AZ168" i="3" s="1"/>
  <c r="H677" i="3"/>
  <c r="AZ677" i="3" s="1" a="1"/>
  <c r="AZ677" i="3" s="1"/>
  <c r="H1173" i="3"/>
  <c r="AZ1173" i="3" s="1" a="1"/>
  <c r="AZ1173" i="3" s="1"/>
  <c r="H1236" i="3"/>
  <c r="AZ1236" i="3" s="1" a="1"/>
  <c r="AZ1236" i="3" s="1"/>
  <c r="H437" i="3"/>
  <c r="AZ437" i="3" s="1" a="1"/>
  <c r="AZ437" i="3" s="1"/>
  <c r="H849" i="3"/>
  <c r="AZ849" i="3" s="1" a="1"/>
  <c r="AZ849" i="3" s="1"/>
  <c r="BB849" i="3" s="1"/>
  <c r="H686" i="3"/>
  <c r="AZ686" i="3" s="1" a="1"/>
  <c r="AZ686" i="3" s="1"/>
  <c r="H140" i="3"/>
  <c r="AZ140" i="3" s="1" a="1"/>
  <c r="AZ140" i="3" s="1"/>
  <c r="H620" i="3"/>
  <c r="AZ620" i="3" s="1" a="1"/>
  <c r="AZ620" i="3" s="1"/>
  <c r="H1146" i="3"/>
  <c r="AZ1146" i="3" s="1" a="1"/>
  <c r="AZ1146" i="3" s="1"/>
  <c r="H173" i="3"/>
  <c r="AZ173" i="3" s="1" a="1"/>
  <c r="AZ173" i="3" s="1"/>
  <c r="H854" i="3"/>
  <c r="AZ854" i="3" s="1" a="1"/>
  <c r="AZ854" i="3" s="1"/>
  <c r="H96" i="3"/>
  <c r="AZ96" i="3" s="1" a="1"/>
  <c r="AZ96" i="3" s="1"/>
  <c r="H271" i="3"/>
  <c r="AZ271" i="3" s="1" a="1"/>
  <c r="AZ271" i="3" s="1"/>
  <c r="BB271" i="3" s="1"/>
  <c r="H967" i="3"/>
  <c r="AZ967" i="3" s="1" a="1"/>
  <c r="AZ967" i="3" s="1"/>
  <c r="H210" i="3"/>
  <c r="AZ210" i="3" s="1" a="1"/>
  <c r="AZ210" i="3" s="1"/>
  <c r="H627" i="3"/>
  <c r="AZ627" i="3" s="1" a="1"/>
  <c r="AZ627" i="3" s="1"/>
  <c r="H1218" i="3"/>
  <c r="AZ1218" i="3" s="1" a="1"/>
  <c r="AZ1218" i="3" s="1"/>
  <c r="H395" i="3"/>
  <c r="AZ395" i="3" s="1" a="1"/>
  <c r="AZ395" i="3" s="1"/>
  <c r="H762" i="3"/>
  <c r="AZ762" i="3" s="1" a="1"/>
  <c r="AZ762" i="3" s="1"/>
  <c r="E665" i="3"/>
  <c r="BH665" i="3" s="1" a="1"/>
  <c r="BH665" i="3" s="1"/>
  <c r="E32" i="3"/>
  <c r="BH32" i="3" s="1" a="1"/>
  <c r="BH32" i="3" s="1"/>
  <c r="H367" i="3"/>
  <c r="AZ367" i="3" s="1" a="1"/>
  <c r="AZ367" i="3" s="1"/>
  <c r="E439" i="3"/>
  <c r="BH439" i="3" s="1" a="1"/>
  <c r="BH439" i="3" s="1"/>
  <c r="H1163" i="3"/>
  <c r="AZ1163" i="3" s="1" a="1"/>
  <c r="AZ1163" i="3" s="1"/>
  <c r="H259" i="3"/>
  <c r="AZ259" i="3" s="1" a="1"/>
  <c r="AZ259" i="3" s="1"/>
  <c r="E202" i="3"/>
  <c r="BH202" i="3" s="1" a="1"/>
  <c r="BH202" i="3" s="1"/>
  <c r="BJ202" i="3" s="1"/>
  <c r="H914" i="3"/>
  <c r="AZ914" i="3" s="1" a="1"/>
  <c r="AZ914" i="3" s="1"/>
  <c r="BB914" i="3" s="1"/>
  <c r="E991" i="3"/>
  <c r="BH991" i="3" s="1" a="1"/>
  <c r="BH991" i="3" s="1"/>
  <c r="E105" i="3"/>
  <c r="BH105" i="3" s="1" a="1"/>
  <c r="BH105" i="3" s="1"/>
  <c r="BI105" i="3" s="1" a="1"/>
  <c r="BI105" i="3" s="1"/>
  <c r="BK105" i="3" s="1"/>
  <c r="H629" i="3"/>
  <c r="AZ629" i="3" s="1" a="1"/>
  <c r="AZ629" i="3" s="1"/>
  <c r="E597" i="3"/>
  <c r="BH597" i="3" s="1" a="1"/>
  <c r="BH597" i="3" s="1"/>
  <c r="H1211" i="3"/>
  <c r="AZ1211" i="3" s="1" a="1"/>
  <c r="AZ1211" i="3" s="1"/>
  <c r="H247" i="3"/>
  <c r="AZ247" i="3" s="1" a="1"/>
  <c r="AZ247" i="3" s="1"/>
  <c r="E184" i="3"/>
  <c r="BH184" i="3" s="1" a="1"/>
  <c r="BH184" i="3" s="1"/>
  <c r="H255" i="3"/>
  <c r="AZ255" i="3" s="1" a="1"/>
  <c r="AZ255" i="3" s="1"/>
  <c r="H921" i="3"/>
  <c r="AZ921" i="3" s="1" a="1"/>
  <c r="AZ921" i="3" s="1"/>
  <c r="H1182" i="3"/>
  <c r="AZ1182" i="3" s="1" a="1"/>
  <c r="AZ1182" i="3" s="1"/>
  <c r="H144" i="3"/>
  <c r="AZ144" i="3" s="1" a="1"/>
  <c r="AZ144" i="3" s="1"/>
  <c r="H1082" i="3"/>
  <c r="AZ1082" i="3" s="1" a="1"/>
  <c r="AZ1082" i="3" s="1"/>
  <c r="H205" i="3"/>
  <c r="AZ205" i="3" s="1" a="1"/>
  <c r="AZ205" i="3" s="1"/>
  <c r="E1187" i="3"/>
  <c r="BH1187" i="3" s="1" a="1"/>
  <c r="BH1187" i="3" s="1"/>
  <c r="E473" i="3"/>
  <c r="BH473" i="3" s="1" a="1"/>
  <c r="BH473" i="3" s="1"/>
  <c r="E1010" i="3"/>
  <c r="BH1010" i="3" s="1" a="1"/>
  <c r="BH1010" i="3" s="1"/>
  <c r="E856" i="3"/>
  <c r="BH856" i="3" s="1" a="1"/>
  <c r="BH856" i="3" s="1"/>
  <c r="E63" i="3"/>
  <c r="BH63" i="3" s="1" a="1"/>
  <c r="BH63" i="3" s="1"/>
  <c r="E450" i="3"/>
  <c r="BH450" i="3" s="1" a="1"/>
  <c r="BH450" i="3" s="1"/>
  <c r="BI450" i="3" s="1" a="1"/>
  <c r="BI450" i="3" s="1"/>
  <c r="BK450" i="3" s="1"/>
  <c r="E913" i="3"/>
  <c r="BH913" i="3" s="1" a="1"/>
  <c r="BH913" i="3" s="1"/>
  <c r="H885" i="3"/>
  <c r="AZ885" i="3" s="1" a="1"/>
  <c r="AZ885" i="3" s="1"/>
  <c r="H1074" i="3"/>
  <c r="AZ1074" i="3" s="1" a="1"/>
  <c r="AZ1074" i="3" s="1"/>
  <c r="BA1074" i="3" s="1" a="1"/>
  <c r="BA1074" i="3" s="1"/>
  <c r="BC1074" i="3" s="1"/>
  <c r="E671" i="3"/>
  <c r="BH671" i="3" s="1" a="1"/>
  <c r="BH671" i="3" s="1"/>
  <c r="E755" i="3"/>
  <c r="BH755" i="3" s="1" a="1"/>
  <c r="BH755" i="3" s="1"/>
  <c r="E840" i="3"/>
  <c r="BH840" i="3" s="1" a="1"/>
  <c r="BH840" i="3" s="1"/>
  <c r="H179" i="3"/>
  <c r="AZ179" i="3" s="1" a="1"/>
  <c r="AZ179" i="3" s="1"/>
  <c r="H585" i="3"/>
  <c r="AZ585" i="3" s="1" a="1"/>
  <c r="AZ585" i="3" s="1"/>
  <c r="H1183" i="3"/>
  <c r="AZ1183" i="3" s="1" a="1"/>
  <c r="AZ1183" i="3" s="1"/>
  <c r="H110" i="3"/>
  <c r="AZ110" i="3" s="1" a="1"/>
  <c r="AZ110" i="3" s="1"/>
  <c r="H372" i="3"/>
  <c r="AZ372" i="3" s="1" a="1"/>
  <c r="AZ372" i="3" s="1"/>
  <c r="H910" i="3"/>
  <c r="AZ910" i="3" s="1" a="1"/>
  <c r="AZ910" i="3" s="1"/>
  <c r="BB910" i="3" s="1"/>
  <c r="H588" i="3"/>
  <c r="AZ588" i="3" s="1" a="1"/>
  <c r="AZ588" i="3" s="1"/>
  <c r="H262" i="3"/>
  <c r="AZ262" i="3" s="1" a="1"/>
  <c r="AZ262" i="3" s="1"/>
  <c r="H749" i="3"/>
  <c r="AZ749" i="3" s="1" a="1"/>
  <c r="AZ749" i="3" s="1"/>
  <c r="BB749" i="3" s="1"/>
  <c r="H1131" i="3"/>
  <c r="AZ1131" i="3" s="1" a="1"/>
  <c r="AZ1131" i="3" s="1"/>
  <c r="H227" i="3"/>
  <c r="AZ227" i="3" s="1" a="1"/>
  <c r="AZ227" i="3" s="1"/>
  <c r="H702" i="3"/>
  <c r="AZ702" i="3" s="1" a="1"/>
  <c r="AZ702" i="3" s="1"/>
  <c r="H192" i="3"/>
  <c r="AZ192" i="3" s="1" a="1"/>
  <c r="AZ192" i="3" s="1"/>
  <c r="H410" i="3"/>
  <c r="AZ410" i="3" s="1" a="1"/>
  <c r="AZ410" i="3" s="1"/>
  <c r="H1039" i="3"/>
  <c r="AZ1039" i="3" s="1" a="1"/>
  <c r="AZ1039" i="3" s="1"/>
  <c r="H249" i="3"/>
  <c r="AZ249" i="3" s="1" a="1"/>
  <c r="AZ249" i="3" s="1"/>
  <c r="H645" i="3"/>
  <c r="AZ645" i="3" s="1" a="1"/>
  <c r="AZ645" i="3" s="1"/>
  <c r="BB645" i="3" s="1"/>
  <c r="H45" i="3"/>
  <c r="AZ45" i="3" s="1" a="1"/>
  <c r="AZ45" i="3" s="1"/>
  <c r="H333" i="3"/>
  <c r="AZ333" i="3" s="1" a="1"/>
  <c r="AZ333" i="3" s="1"/>
  <c r="H858" i="3"/>
  <c r="AZ858" i="3" s="1" a="1"/>
  <c r="AZ858" i="3" s="1"/>
  <c r="E601" i="3"/>
  <c r="BH601" i="3" s="1" a="1"/>
  <c r="BH601" i="3" s="1"/>
  <c r="E18" i="3"/>
  <c r="BH18" i="3" s="1" a="1"/>
  <c r="BH18" i="3" s="1"/>
  <c r="H403" i="3"/>
  <c r="AZ403" i="3" s="1" a="1"/>
  <c r="AZ403" i="3" s="1"/>
  <c r="E273" i="3"/>
  <c r="BH273" i="3" s="1" a="1"/>
  <c r="BH273" i="3" s="1"/>
  <c r="BJ273" i="3" s="1"/>
  <c r="H1161" i="3"/>
  <c r="AZ1161" i="3" s="1" a="1"/>
  <c r="AZ1161" i="3" s="1"/>
  <c r="BB1161" i="3" s="1"/>
  <c r="H133" i="3"/>
  <c r="AZ133" i="3" s="1" a="1"/>
  <c r="AZ133" i="3" s="1"/>
  <c r="E262" i="3"/>
  <c r="BH262" i="3" s="1" a="1"/>
  <c r="BH262" i="3" s="1"/>
  <c r="H746" i="3"/>
  <c r="AZ746" i="3" s="1" a="1"/>
  <c r="AZ746" i="3" s="1"/>
  <c r="E919" i="3"/>
  <c r="BH919" i="3" s="1" a="1"/>
  <c r="BH919" i="3" s="1"/>
  <c r="BI919" i="3" s="1" a="1"/>
  <c r="BI919" i="3" s="1"/>
  <c r="BK919" i="3" s="1"/>
  <c r="E175" i="3"/>
  <c r="BH175" i="3" s="1" a="1"/>
  <c r="BH175" i="3" s="1"/>
  <c r="H630" i="3"/>
  <c r="AZ630" i="3" s="1" a="1"/>
  <c r="AZ630" i="3" s="1"/>
  <c r="E544" i="3"/>
  <c r="BH544" i="3" s="1" a="1"/>
  <c r="BH544" i="3" s="1"/>
  <c r="H1057" i="3"/>
  <c r="AZ1057" i="3" s="1" a="1"/>
  <c r="AZ1057" i="3" s="1"/>
  <c r="H5" i="3"/>
  <c r="AZ5" i="3" s="1" a="1"/>
  <c r="AZ5" i="3" s="1"/>
  <c r="E339" i="3"/>
  <c r="BH339" i="3" s="1" a="1"/>
  <c r="BH339" i="3" s="1"/>
  <c r="BJ339" i="3" s="1"/>
  <c r="H132" i="3"/>
  <c r="AZ132" i="3" s="1" a="1"/>
  <c r="AZ132" i="3" s="1"/>
  <c r="H714" i="3"/>
  <c r="AZ714" i="3" s="1" a="1"/>
  <c r="AZ714" i="3" s="1"/>
  <c r="H715" i="3"/>
  <c r="AZ715" i="3" s="1" a="1"/>
  <c r="AZ715" i="3" s="1"/>
  <c r="BA715" i="3" s="1" a="1"/>
  <c r="BA715" i="3" s="1"/>
  <c r="BC715" i="3" s="1"/>
  <c r="H143" i="3"/>
  <c r="AZ143" i="3" s="1" a="1"/>
  <c r="AZ143" i="3" s="1"/>
  <c r="H879" i="3"/>
  <c r="AZ879" i="3" s="1" a="1"/>
  <c r="AZ879" i="3" s="1"/>
  <c r="BB879" i="3" s="1"/>
  <c r="H69" i="3"/>
  <c r="AZ69" i="3" s="1" a="1"/>
  <c r="AZ69" i="3" s="1"/>
  <c r="BB69" i="3" s="1"/>
  <c r="E1144" i="3"/>
  <c r="BH1144" i="3" s="1" a="1"/>
  <c r="BH1144" i="3" s="1"/>
  <c r="BI1144" i="3" s="1" a="1"/>
  <c r="BI1144" i="3" s="1"/>
  <c r="BK1144" i="3" s="1"/>
  <c r="E644" i="3"/>
  <c r="BH644" i="3" s="1" a="1"/>
  <c r="BH644" i="3" s="1"/>
  <c r="E1062" i="3"/>
  <c r="BH1062" i="3" s="1" a="1"/>
  <c r="BH1062" i="3" s="1"/>
  <c r="E896" i="3"/>
  <c r="BH896" i="3" s="1" a="1"/>
  <c r="BH896" i="3" s="1"/>
  <c r="E181" i="3"/>
  <c r="BH181" i="3" s="1" a="1"/>
  <c r="BH181" i="3" s="1"/>
  <c r="E530" i="3"/>
  <c r="BH530" i="3" s="1" a="1"/>
  <c r="BH530" i="3" s="1"/>
  <c r="E999" i="3"/>
  <c r="BH999" i="3" s="1" a="1"/>
  <c r="BH999" i="3" s="1"/>
  <c r="H1010" i="3"/>
  <c r="AZ1010" i="3" s="1" a="1"/>
  <c r="AZ1010" i="3" s="1"/>
  <c r="H1123" i="3"/>
  <c r="AZ1123" i="3" s="1" a="1"/>
  <c r="AZ1123" i="3" s="1"/>
  <c r="BA1123" i="3" s="1" a="1"/>
  <c r="BA1123" i="3" s="1"/>
  <c r="BC1123" i="3" s="1"/>
  <c r="E643" i="3"/>
  <c r="BH643" i="3" s="1" a="1"/>
  <c r="BH643" i="3" s="1"/>
  <c r="E1005" i="3"/>
  <c r="BH1005" i="3" s="1" a="1"/>
  <c r="BH1005" i="3" s="1"/>
  <c r="E1202" i="3"/>
  <c r="BH1202" i="3" s="1" a="1"/>
  <c r="BH1202" i="3" s="1"/>
  <c r="H131" i="3"/>
  <c r="AZ131" i="3" s="1" a="1"/>
  <c r="AZ131" i="3" s="1"/>
  <c r="BB131" i="3" s="1"/>
  <c r="H640" i="3"/>
  <c r="AZ640" i="3" s="1" a="1"/>
  <c r="AZ640" i="3" s="1"/>
  <c r="BA640" i="3" s="1" a="1"/>
  <c r="BA640" i="3" s="1"/>
  <c r="BC640" i="3" s="1"/>
  <c r="H1216" i="3"/>
  <c r="AZ1216" i="3" s="1" a="1"/>
  <c r="AZ1216" i="3" s="1"/>
  <c r="BA1216" i="3" s="1" a="1"/>
  <c r="BA1216" i="3" s="1"/>
  <c r="BC1216" i="3" s="1"/>
  <c r="H190" i="3"/>
  <c r="AZ190" i="3" s="1" a="1"/>
  <c r="AZ190" i="3" s="1"/>
  <c r="BB190" i="3" s="1"/>
  <c r="H495" i="3"/>
  <c r="AZ495" i="3" s="1" a="1"/>
  <c r="AZ495" i="3" s="1"/>
  <c r="BA495" i="3" s="1" a="1"/>
  <c r="BA495" i="3" s="1"/>
  <c r="BC495" i="3" s="1"/>
  <c r="H979" i="3"/>
  <c r="AZ979" i="3" s="1" a="1"/>
  <c r="AZ979" i="3" s="1"/>
  <c r="H767" i="3"/>
  <c r="AZ767" i="3" s="1" a="1"/>
  <c r="AZ767" i="3" s="1"/>
  <c r="H153" i="3"/>
  <c r="AZ153" i="3" s="1" a="1"/>
  <c r="AZ153" i="3" s="1"/>
  <c r="H817" i="3"/>
  <c r="AZ817" i="3" s="1" a="1"/>
  <c r="AZ817" i="3" s="1"/>
  <c r="H1193" i="3"/>
  <c r="AZ1193" i="3" s="1" a="1"/>
  <c r="AZ1193" i="3" s="1"/>
  <c r="H401" i="3"/>
  <c r="AZ401" i="3" s="1" a="1"/>
  <c r="AZ401" i="3" s="1"/>
  <c r="H864" i="3"/>
  <c r="AZ864" i="3" s="1" a="1"/>
  <c r="AZ864" i="3" s="1"/>
  <c r="H37" i="3"/>
  <c r="AZ37" i="3" s="1" a="1"/>
  <c r="AZ37" i="3" s="1"/>
  <c r="H512" i="3"/>
  <c r="AZ512" i="3" s="1" a="1"/>
  <c r="AZ512" i="3" s="1"/>
  <c r="BA512" i="3" s="1" a="1"/>
  <c r="BA512" i="3" s="1"/>
  <c r="BC512" i="3" s="1"/>
  <c r="H1058" i="3"/>
  <c r="AZ1058" i="3" s="1" a="1"/>
  <c r="AZ1058" i="3" s="1"/>
  <c r="H362" i="3"/>
  <c r="AZ362" i="3" s="1" a="1"/>
  <c r="AZ362" i="3" s="1"/>
  <c r="H831" i="3"/>
  <c r="AZ831" i="3" s="1" a="1"/>
  <c r="AZ831" i="3" s="1"/>
  <c r="BA831" i="3" s="1" a="1"/>
  <c r="BA831" i="3" s="1"/>
  <c r="BC831" i="3" s="1"/>
  <c r="H72" i="3"/>
  <c r="AZ72" i="3" s="1" a="1"/>
  <c r="AZ72" i="3" s="1"/>
  <c r="BA72" i="3" s="1" a="1"/>
  <c r="BA72" i="3" s="1"/>
  <c r="BC72" i="3" s="1"/>
  <c r="H351" i="3"/>
  <c r="AZ351" i="3" s="1" a="1"/>
  <c r="AZ351" i="3" s="1"/>
  <c r="BA351" i="3" s="1" a="1"/>
  <c r="BA351" i="3" s="1"/>
  <c r="BC351" i="3" s="1"/>
  <c r="H992" i="3"/>
  <c r="AZ992" i="3" s="1" a="1"/>
  <c r="AZ992" i="3" s="1"/>
  <c r="BB992" i="3" s="1"/>
  <c r="E566" i="3"/>
  <c r="BH566" i="3" s="1" a="1"/>
  <c r="BH566" i="3" s="1"/>
  <c r="E85" i="3"/>
  <c r="BH85" i="3" s="1" a="1"/>
  <c r="BH85" i="3" s="1"/>
  <c r="H93" i="3"/>
  <c r="AZ93" i="3" s="1" a="1"/>
  <c r="AZ93" i="3" s="1"/>
  <c r="E319" i="3"/>
  <c r="BH319" i="3" s="1" a="1"/>
  <c r="BH319" i="3" s="1"/>
  <c r="BJ319" i="3" s="1"/>
  <c r="H1037" i="3"/>
  <c r="AZ1037" i="3" s="1" a="1"/>
  <c r="AZ1037" i="3" s="1"/>
  <c r="E1114" i="3"/>
  <c r="BH1114" i="3" s="1" a="1"/>
  <c r="BH1114" i="3" s="1"/>
  <c r="E298" i="3"/>
  <c r="BH298" i="3" s="1" a="1"/>
  <c r="BH298" i="3" s="1"/>
  <c r="H710" i="3"/>
  <c r="AZ710" i="3" s="1" a="1"/>
  <c r="AZ710" i="3" s="1"/>
  <c r="BA710" i="3" s="1" a="1"/>
  <c r="BA710" i="3" s="1"/>
  <c r="BC710" i="3" s="1"/>
  <c r="E745" i="3"/>
  <c r="BH745" i="3" s="1" a="1"/>
  <c r="BH745" i="3" s="1"/>
  <c r="BJ745" i="3" s="1"/>
  <c r="E33" i="3"/>
  <c r="BH33" i="3" s="1" a="1"/>
  <c r="BH33" i="3" s="1"/>
  <c r="H602" i="3"/>
  <c r="AZ602" i="3" s="1" a="1"/>
  <c r="AZ602" i="3" s="1"/>
  <c r="E488" i="3"/>
  <c r="BH488" i="3" s="1" a="1"/>
  <c r="BH488" i="3" s="1"/>
  <c r="H1167" i="3"/>
  <c r="AZ1167" i="3" s="1" a="1"/>
  <c r="AZ1167" i="3" s="1"/>
  <c r="BA1167" i="3" s="1" a="1"/>
  <c r="BA1167" i="3" s="1"/>
  <c r="BC1167" i="3" s="1"/>
  <c r="H21" i="3"/>
  <c r="AZ21" i="3" s="1" a="1"/>
  <c r="AZ21" i="3" s="1"/>
  <c r="E220" i="3"/>
  <c r="BH220" i="3" s="1" a="1"/>
  <c r="BH220" i="3" s="1"/>
  <c r="H300" i="3"/>
  <c r="AZ300" i="3" s="1" a="1"/>
  <c r="AZ300" i="3" s="1"/>
  <c r="BB300" i="3" s="1"/>
  <c r="H791" i="3"/>
  <c r="AZ791" i="3" s="1" a="1"/>
  <c r="AZ791" i="3" s="1"/>
  <c r="BB791" i="3" s="1"/>
  <c r="H544" i="3"/>
  <c r="AZ544" i="3" s="1" a="1"/>
  <c r="AZ544" i="3" s="1"/>
  <c r="H1045" i="3"/>
  <c r="AZ1045" i="3" s="1" a="1"/>
  <c r="AZ1045" i="3" s="1"/>
  <c r="H772" i="3"/>
  <c r="AZ772" i="3" s="1" a="1"/>
  <c r="AZ772" i="3" s="1"/>
  <c r="H881" i="3"/>
  <c r="AZ881" i="3" s="1" a="1"/>
  <c r="AZ881" i="3" s="1"/>
  <c r="E1161" i="3"/>
  <c r="BH1161" i="3" s="1" a="1"/>
  <c r="BH1161" i="3" s="1"/>
  <c r="E640" i="3"/>
  <c r="BH640" i="3" s="1" a="1"/>
  <c r="BH640" i="3" s="1"/>
  <c r="E1086" i="3"/>
  <c r="BH1086" i="3" s="1" a="1"/>
  <c r="BH1086" i="3" s="1"/>
  <c r="BI1086" i="3" s="1" a="1"/>
  <c r="BI1086" i="3" s="1"/>
  <c r="BK1086" i="3" s="1"/>
  <c r="E892" i="3"/>
  <c r="BH892" i="3" s="1" a="1"/>
  <c r="BH892" i="3" s="1"/>
  <c r="BJ892" i="3" s="1"/>
  <c r="E192" i="3"/>
  <c r="BH192" i="3" s="1" a="1"/>
  <c r="BH192" i="3" s="1"/>
  <c r="E602" i="3"/>
  <c r="BH602" i="3" s="1" a="1"/>
  <c r="BH602" i="3" s="1"/>
  <c r="E1039" i="3"/>
  <c r="BH1039" i="3" s="1" a="1"/>
  <c r="BH1039" i="3" s="1"/>
  <c r="H1009" i="3"/>
  <c r="AZ1009" i="3" s="1" a="1"/>
  <c r="AZ1009" i="3" s="1"/>
  <c r="H1120" i="3"/>
  <c r="AZ1120" i="3" s="1" a="1"/>
  <c r="AZ1120" i="3" s="1"/>
  <c r="E491" i="3"/>
  <c r="BH491" i="3" s="1" a="1"/>
  <c r="BH491" i="3" s="1"/>
  <c r="BJ491" i="3" s="1"/>
  <c r="E1203" i="3"/>
  <c r="BH1203" i="3" s="1" a="1"/>
  <c r="BH1203" i="3" s="1"/>
  <c r="BI1203" i="3" s="1" a="1"/>
  <c r="BI1203" i="3" s="1"/>
  <c r="BK1203" i="3" s="1"/>
  <c r="E1046" i="3"/>
  <c r="BH1046" i="3" s="1" a="1"/>
  <c r="BH1046" i="3" s="1"/>
  <c r="BJ1046" i="3" s="1"/>
  <c r="H106" i="3"/>
  <c r="AZ106" i="3" s="1" a="1"/>
  <c r="AZ106" i="3" s="1"/>
  <c r="H723" i="3"/>
  <c r="AZ723" i="3" s="1" a="1"/>
  <c r="AZ723" i="3" s="1"/>
  <c r="H392" i="3"/>
  <c r="AZ392" i="3" s="1" a="1"/>
  <c r="AZ392" i="3" s="1"/>
  <c r="BA392" i="3" s="1" a="1"/>
  <c r="BA392" i="3" s="1"/>
  <c r="BC392" i="3" s="1"/>
  <c r="H64" i="3"/>
  <c r="AZ64" i="3" s="1" a="1"/>
  <c r="AZ64" i="3" s="1"/>
  <c r="H462" i="3"/>
  <c r="AZ462" i="3" s="1" a="1"/>
  <c r="AZ462" i="3" s="1"/>
  <c r="H994" i="3"/>
  <c r="AZ994" i="3" s="1" a="1"/>
  <c r="AZ994" i="3" s="1"/>
  <c r="H828" i="3"/>
  <c r="AZ828" i="3" s="1" a="1"/>
  <c r="AZ828" i="3" s="1"/>
  <c r="H296" i="3"/>
  <c r="AZ296" i="3" s="1" a="1"/>
  <c r="AZ296" i="3" s="1"/>
  <c r="BB296" i="3" s="1"/>
  <c r="H773" i="3"/>
  <c r="AZ773" i="3" s="1" a="1"/>
  <c r="AZ773" i="3" s="1"/>
  <c r="H1241" i="3"/>
  <c r="AZ1241" i="3" s="1" a="1"/>
  <c r="AZ1241" i="3" s="1"/>
  <c r="H430" i="3"/>
  <c r="AZ430" i="3" s="1" a="1"/>
  <c r="AZ430" i="3" s="1"/>
  <c r="H788" i="3"/>
  <c r="AZ788" i="3" s="1" a="1"/>
  <c r="AZ788" i="3" s="1"/>
  <c r="BA788" i="3" s="1" a="1"/>
  <c r="BA788" i="3" s="1"/>
  <c r="BC788" i="3" s="1"/>
  <c r="H90" i="3"/>
  <c r="AZ90" i="3" s="1" a="1"/>
  <c r="AZ90" i="3" s="1"/>
  <c r="BB90" i="3" s="1"/>
  <c r="H565" i="3"/>
  <c r="AZ565" i="3" s="1" a="1"/>
  <c r="AZ565" i="3" s="1"/>
  <c r="BA565" i="3" s="1" a="1"/>
  <c r="BA565" i="3" s="1"/>
  <c r="BC565" i="3" s="1"/>
  <c r="H1063" i="3"/>
  <c r="AZ1063" i="3" s="1" a="1"/>
  <c r="AZ1063" i="3" s="1"/>
  <c r="BA1063" i="3" s="1" a="1"/>
  <c r="BA1063" i="3" s="1"/>
  <c r="BC1063" i="3" s="1"/>
  <c r="H314" i="3"/>
  <c r="AZ314" i="3" s="1" a="1"/>
  <c r="AZ314" i="3" s="1"/>
  <c r="BA314" i="3" s="1" a="1"/>
  <c r="BA314" i="3" s="1"/>
  <c r="BC314" i="3" s="1"/>
  <c r="H650" i="3"/>
  <c r="AZ650" i="3" s="1" a="1"/>
  <c r="AZ650" i="3" s="1"/>
  <c r="H17" i="3"/>
  <c r="AZ17" i="3" s="1" a="1"/>
  <c r="AZ17" i="3" s="1"/>
  <c r="H458" i="3"/>
  <c r="AZ458" i="3" s="1" a="1"/>
  <c r="AZ458" i="3" s="1"/>
  <c r="BA458" i="3" s="1" a="1"/>
  <c r="BA458" i="3" s="1"/>
  <c r="BC458" i="3" s="1"/>
  <c r="H987" i="3"/>
  <c r="AZ987" i="3" s="1" a="1"/>
  <c r="AZ987" i="3" s="1"/>
  <c r="E537" i="3"/>
  <c r="BH537" i="3" s="1" a="1"/>
  <c r="BH537" i="3" s="1"/>
  <c r="E44" i="3"/>
  <c r="BH44" i="3" s="1" a="1"/>
  <c r="BH44" i="3" s="1"/>
  <c r="H183" i="3"/>
  <c r="AZ183" i="3" s="1" a="1"/>
  <c r="AZ183" i="3" s="1"/>
  <c r="E356" i="3"/>
  <c r="BH356" i="3" s="1" a="1"/>
  <c r="BH356" i="3" s="1"/>
  <c r="H1029" i="3"/>
  <c r="AZ1029" i="3" s="1" a="1"/>
  <c r="AZ1029" i="3" s="1"/>
  <c r="BA1029" i="3" s="1" a="1"/>
  <c r="BA1029" i="3" s="1"/>
  <c r="BC1029" i="3" s="1"/>
  <c r="E1024" i="3"/>
  <c r="BH1024" i="3" s="1" a="1"/>
  <c r="BH1024" i="3" s="1"/>
  <c r="E352" i="3"/>
  <c r="BH352" i="3" s="1" a="1"/>
  <c r="BH352" i="3" s="1"/>
  <c r="H825" i="3"/>
  <c r="AZ825" i="3" s="1" a="1"/>
  <c r="AZ825" i="3" s="1"/>
  <c r="BA825" i="3" s="1" a="1"/>
  <c r="BA825" i="3" s="1"/>
  <c r="BC825" i="3" s="1"/>
  <c r="E709" i="3"/>
  <c r="BH709" i="3" s="1" a="1"/>
  <c r="BH709" i="3" s="1"/>
  <c r="E140" i="3"/>
  <c r="BH140" i="3" s="1" a="1"/>
  <c r="BH140" i="3" s="1"/>
  <c r="BJ140" i="3" s="1"/>
  <c r="H487" i="3"/>
  <c r="AZ487" i="3" s="1" a="1"/>
  <c r="AZ487" i="3" s="1"/>
  <c r="BB487" i="3" s="1"/>
  <c r="E533" i="3"/>
  <c r="BH533" i="3" s="1" a="1"/>
  <c r="BH533" i="3" s="1"/>
  <c r="BI533" i="3" s="1" a="1"/>
  <c r="BI533" i="3" s="1"/>
  <c r="BK533" i="3" s="1"/>
  <c r="H1071" i="3"/>
  <c r="AZ1071" i="3" s="1" a="1"/>
  <c r="AZ1071" i="3" s="1"/>
  <c r="E1091" i="3"/>
  <c r="BH1091" i="3" s="1" a="1"/>
  <c r="BH1091" i="3" s="1"/>
  <c r="E235" i="3"/>
  <c r="BH235" i="3" s="1" a="1"/>
  <c r="BH235" i="3" s="1"/>
  <c r="H136" i="3"/>
  <c r="AZ136" i="3" s="1" a="1"/>
  <c r="AZ136" i="3" s="1"/>
  <c r="H521" i="3"/>
  <c r="AZ521" i="3" s="1" a="1"/>
  <c r="AZ521" i="3" s="1"/>
  <c r="H375" i="3"/>
  <c r="AZ375" i="3" s="1" a="1"/>
  <c r="AZ375" i="3" s="1"/>
  <c r="H299" i="3"/>
  <c r="AZ299" i="3" s="1" a="1"/>
  <c r="AZ299" i="3" s="1"/>
  <c r="H672" i="3"/>
  <c r="AZ672" i="3" s="1" a="1"/>
  <c r="AZ672" i="3" s="1"/>
  <c r="H681" i="3"/>
  <c r="AZ681" i="3" s="1" a="1"/>
  <c r="AZ681" i="3" s="1"/>
  <c r="E1211" i="3"/>
  <c r="BH1211" i="3" s="1" a="1"/>
  <c r="BH1211" i="3" s="1"/>
  <c r="E621" i="3"/>
  <c r="BH621" i="3" s="1" a="1"/>
  <c r="BH621" i="3" s="1"/>
  <c r="E1079" i="3"/>
  <c r="BH1079" i="3" s="1" a="1"/>
  <c r="BH1079" i="3" s="1"/>
  <c r="E976" i="3"/>
  <c r="BH976" i="3" s="1" a="1"/>
  <c r="BH976" i="3" s="1"/>
  <c r="BJ976" i="3" s="1"/>
  <c r="E197" i="3"/>
  <c r="BH197" i="3" s="1" a="1"/>
  <c r="BH197" i="3" s="1"/>
  <c r="BI197" i="3" s="1" a="1"/>
  <c r="BI197" i="3" s="1"/>
  <c r="BK197" i="3" s="1"/>
  <c r="E721" i="3"/>
  <c r="BH721" i="3" s="1" a="1"/>
  <c r="BH721" i="3" s="1"/>
  <c r="BJ721" i="3" s="1"/>
  <c r="E1028" i="3"/>
  <c r="BH1028" i="3" s="1" a="1"/>
  <c r="BH1028" i="3" s="1"/>
  <c r="BI1028" i="3" s="1" a="1"/>
  <c r="BI1028" i="3" s="1"/>
  <c r="BK1028" i="3" s="1"/>
  <c r="H1095" i="3"/>
  <c r="AZ1095" i="3" s="1" a="1"/>
  <c r="AZ1095" i="3" s="1"/>
  <c r="H1076" i="3"/>
  <c r="AZ1076" i="3" s="1" a="1"/>
  <c r="AZ1076" i="3" s="1"/>
  <c r="BB1076" i="3" s="1"/>
  <c r="E572" i="3"/>
  <c r="BH572" i="3" s="1" a="1"/>
  <c r="BH572" i="3" s="1"/>
  <c r="BI572" i="3" s="1" a="1"/>
  <c r="BI572" i="3" s="1"/>
  <c r="BK572" i="3" s="1"/>
  <c r="E1138" i="3"/>
  <c r="BH1138" i="3" s="1" a="1"/>
  <c r="BH1138" i="3" s="1"/>
  <c r="BI1138" i="3" s="1" a="1"/>
  <c r="BI1138" i="3" s="1"/>
  <c r="BK1138" i="3" s="1"/>
  <c r="E1135" i="3"/>
  <c r="BH1135" i="3" s="1" a="1"/>
  <c r="BH1135" i="3" s="1"/>
  <c r="H246" i="3"/>
  <c r="AZ246" i="3" s="1" a="1"/>
  <c r="AZ246" i="3" s="1"/>
  <c r="H870" i="3"/>
  <c r="AZ870" i="3" s="1" a="1"/>
  <c r="AZ870" i="3" s="1"/>
  <c r="H244" i="3"/>
  <c r="AZ244" i="3" s="1" a="1"/>
  <c r="AZ244" i="3" s="1"/>
  <c r="H14" i="3"/>
  <c r="AZ14" i="3" s="1" a="1"/>
  <c r="AZ14" i="3" s="1"/>
  <c r="BB14" i="3" s="1"/>
  <c r="H519" i="3"/>
  <c r="AZ519" i="3" s="1" a="1"/>
  <c r="AZ519" i="3" s="1"/>
  <c r="H1097" i="3"/>
  <c r="AZ1097" i="3" s="1" a="1"/>
  <c r="AZ1097" i="3" s="1"/>
  <c r="H734" i="3"/>
  <c r="AZ734" i="3" s="1" a="1"/>
  <c r="AZ734" i="3" s="1"/>
  <c r="BB734" i="3" s="1"/>
  <c r="H343" i="3"/>
  <c r="AZ343" i="3" s="1" a="1"/>
  <c r="AZ343" i="3" s="1"/>
  <c r="BB343" i="3" s="1"/>
  <c r="H848" i="3"/>
  <c r="AZ848" i="3" s="1" a="1"/>
  <c r="AZ848" i="3" s="1"/>
  <c r="BA848" i="3" s="1" a="1"/>
  <c r="BA848" i="3" s="1"/>
  <c r="BC848" i="3" s="1"/>
  <c r="H326" i="3"/>
  <c r="AZ326" i="3" s="1" a="1"/>
  <c r="AZ326" i="3" s="1"/>
  <c r="BB326" i="3" s="1"/>
  <c r="H420" i="3"/>
  <c r="AZ420" i="3" s="1" a="1"/>
  <c r="AZ420" i="3" s="1"/>
  <c r="BB420" i="3" s="1"/>
  <c r="H931" i="3"/>
  <c r="AZ931" i="3" s="1" a="1"/>
  <c r="AZ931" i="3" s="1"/>
  <c r="H154" i="3"/>
  <c r="AZ154" i="3" s="1" a="1"/>
  <c r="AZ154" i="3" s="1"/>
  <c r="H563" i="3"/>
  <c r="AZ563" i="3" s="1" a="1"/>
  <c r="AZ563" i="3" s="1"/>
  <c r="BB563" i="3" s="1"/>
  <c r="H1130" i="3"/>
  <c r="AZ1130" i="3" s="1" a="1"/>
  <c r="AZ1130" i="3" s="1"/>
  <c r="BA1130" i="3" s="1" a="1"/>
  <c r="BA1130" i="3" s="1"/>
  <c r="BC1130" i="3" s="1"/>
  <c r="H353" i="3"/>
  <c r="AZ353" i="3" s="1" a="1"/>
  <c r="AZ353" i="3" s="1"/>
  <c r="H819" i="3"/>
  <c r="AZ819" i="3" s="1" a="1"/>
  <c r="AZ819" i="3" s="1"/>
  <c r="H23" i="3"/>
  <c r="AZ23" i="3" s="1" a="1"/>
  <c r="AZ23" i="3" s="1"/>
  <c r="H534" i="3"/>
  <c r="AZ534" i="3" s="1" a="1"/>
  <c r="AZ534" i="3" s="1"/>
  <c r="BB534" i="3" s="1"/>
  <c r="H1050" i="3"/>
  <c r="AZ1050" i="3" s="1" a="1"/>
  <c r="AZ1050" i="3" s="1"/>
  <c r="BB1050" i="3" s="1"/>
  <c r="E551" i="3"/>
  <c r="BH551" i="3" s="1" a="1"/>
  <c r="BH551" i="3" s="1"/>
  <c r="E142" i="3"/>
  <c r="BH142" i="3" s="1" a="1"/>
  <c r="BH142" i="3" s="1"/>
  <c r="H228" i="3"/>
  <c r="AZ228" i="3" s="1" a="1"/>
  <c r="AZ228" i="3" s="1"/>
  <c r="E393" i="3"/>
  <c r="BH393" i="3" s="1" a="1"/>
  <c r="BH393" i="3" s="1"/>
  <c r="BI393" i="3" s="1" a="1"/>
  <c r="BI393" i="3" s="1"/>
  <c r="BK393" i="3" s="1"/>
  <c r="H941" i="3"/>
  <c r="AZ941" i="3" s="1" a="1"/>
  <c r="AZ941" i="3" s="1"/>
  <c r="BA941" i="3" s="1" a="1"/>
  <c r="BA941" i="3" s="1"/>
  <c r="BC941" i="3" s="1"/>
  <c r="E1031" i="3"/>
  <c r="BH1031" i="3" s="1" a="1"/>
  <c r="BH1031" i="3" s="1"/>
  <c r="BI1031" i="3" s="1" a="1"/>
  <c r="BI1031" i="3" s="1"/>
  <c r="BK1031" i="3" s="1"/>
  <c r="E244" i="3"/>
  <c r="BH244" i="3" s="1" a="1"/>
  <c r="BH244" i="3" s="1"/>
  <c r="BJ244" i="3" s="1"/>
  <c r="H741" i="3"/>
  <c r="AZ741" i="3" s="1" a="1"/>
  <c r="AZ741" i="3" s="1"/>
  <c r="BB741" i="3" s="1"/>
  <c r="E688" i="3"/>
  <c r="BH688" i="3" s="1" a="1"/>
  <c r="BH688" i="3" s="1"/>
  <c r="E54" i="3"/>
  <c r="BH54" i="3" s="1" a="1"/>
  <c r="BH54" i="3" s="1"/>
  <c r="BJ54" i="3" s="1"/>
  <c r="H294" i="3"/>
  <c r="AZ294" i="3" s="1" a="1"/>
  <c r="AZ294" i="3" s="1"/>
  <c r="BA294" i="3" s="1" a="1"/>
  <c r="BA294" i="3" s="1"/>
  <c r="BC294" i="3" s="1"/>
  <c r="E493" i="3"/>
  <c r="BH493" i="3" s="1" a="1"/>
  <c r="BH493" i="3" s="1"/>
  <c r="H1013" i="3"/>
  <c r="AZ1013" i="3" s="1" a="1"/>
  <c r="AZ1013" i="3" s="1"/>
  <c r="E986" i="3"/>
  <c r="BH986" i="3" s="1" a="1"/>
  <c r="BH986" i="3" s="1"/>
  <c r="BI986" i="3" s="1" a="1"/>
  <c r="BI986" i="3" s="1"/>
  <c r="BK986" i="3" s="1"/>
  <c r="E15" i="3"/>
  <c r="BH15" i="3" s="1" a="1"/>
  <c r="BH15" i="3" s="1"/>
  <c r="BJ15" i="3" s="1"/>
  <c r="H22" i="3"/>
  <c r="AZ22" i="3" s="1" a="1"/>
  <c r="AZ22" i="3" s="1"/>
  <c r="BB22" i="3" s="1"/>
  <c r="H552" i="3"/>
  <c r="AZ552" i="3" s="1" a="1"/>
  <c r="AZ552" i="3" s="1"/>
  <c r="H654" i="3"/>
  <c r="AZ654" i="3" s="1" a="1"/>
  <c r="AZ654" i="3" s="1"/>
  <c r="H481" i="3"/>
  <c r="AZ481" i="3" s="1" a="1"/>
  <c r="AZ481" i="3" s="1"/>
  <c r="BA481" i="3" s="1" a="1"/>
  <c r="BA481" i="3" s="1"/>
  <c r="BC481" i="3" s="1"/>
  <c r="H237" i="3"/>
  <c r="AZ237" i="3" s="1" a="1"/>
  <c r="AZ237" i="3" s="1"/>
  <c r="BB237" i="3" s="1"/>
  <c r="H1157" i="3"/>
  <c r="AZ1157" i="3" s="1" a="1"/>
  <c r="AZ1157" i="3" s="1"/>
  <c r="BA1157" i="3" s="1" a="1"/>
  <c r="BA1157" i="3" s="1"/>
  <c r="BC1157" i="3" s="1"/>
  <c r="E749" i="3"/>
  <c r="BH749" i="3" s="1" a="1"/>
  <c r="BH749" i="3" s="1"/>
  <c r="BI749" i="3" s="1" a="1"/>
  <c r="BI749" i="3" s="1"/>
  <c r="BK749" i="3" s="1"/>
  <c r="E363" i="3"/>
  <c r="BH363" i="3" s="1" a="1"/>
  <c r="BH363" i="3" s="1"/>
  <c r="BI363" i="3" s="1" a="1"/>
  <c r="BI363" i="3" s="1"/>
  <c r="BK363" i="3" s="1"/>
  <c r="E661" i="3"/>
  <c r="BH661" i="3" s="1" a="1"/>
  <c r="BH661" i="3" s="1"/>
  <c r="BI661" i="3" s="1" a="1"/>
  <c r="BI661" i="3" s="1"/>
  <c r="BK661" i="3" s="1"/>
  <c r="E1145" i="3"/>
  <c r="BH1145" i="3" s="1" a="1"/>
  <c r="BH1145" i="3" s="1"/>
  <c r="BJ1145" i="3" s="1"/>
  <c r="E1084" i="3"/>
  <c r="BH1084" i="3" s="1" a="1"/>
  <c r="BH1084" i="3" s="1"/>
  <c r="BI1084" i="3" s="1" a="1"/>
  <c r="BI1084" i="3" s="1"/>
  <c r="BK1084" i="3" s="1"/>
  <c r="E178" i="3"/>
  <c r="BH178" i="3" s="1" a="1"/>
  <c r="BH178" i="3" s="1"/>
  <c r="BI178" i="3" s="1" a="1"/>
  <c r="BI178" i="3" s="1"/>
  <c r="BK178" i="3" s="1"/>
  <c r="E634" i="3"/>
  <c r="BH634" i="3" s="1" a="1"/>
  <c r="BH634" i="3" s="1"/>
  <c r="E1151" i="3"/>
  <c r="BH1151" i="3" s="1" a="1"/>
  <c r="BH1151" i="3" s="1"/>
  <c r="H1088" i="3"/>
  <c r="AZ1088" i="3" s="1" a="1"/>
  <c r="AZ1088" i="3" s="1"/>
  <c r="H1188" i="3"/>
  <c r="AZ1188" i="3" s="1" a="1"/>
  <c r="AZ1188" i="3" s="1"/>
  <c r="E1226" i="3"/>
  <c r="BH1226" i="3" s="1" a="1"/>
  <c r="BH1226" i="3" s="1"/>
  <c r="BI1226" i="3" s="1" a="1"/>
  <c r="BI1226" i="3" s="1"/>
  <c r="BK1226" i="3" s="1"/>
  <c r="E922" i="3"/>
  <c r="BH922" i="3" s="1" a="1"/>
  <c r="BH922" i="3" s="1"/>
  <c r="E813" i="3"/>
  <c r="BH813" i="3" s="1" a="1"/>
  <c r="BH813" i="3" s="1"/>
  <c r="H400" i="3"/>
  <c r="AZ400" i="3" s="1" a="1"/>
  <c r="AZ400" i="3" s="1"/>
  <c r="BB400" i="3" s="1"/>
  <c r="H774" i="3"/>
  <c r="AZ774" i="3" s="1" a="1"/>
  <c r="AZ774" i="3" s="1"/>
  <c r="BB774" i="3" s="1"/>
  <c r="H389" i="3"/>
  <c r="AZ389" i="3" s="1" a="1"/>
  <c r="AZ389" i="3" s="1"/>
  <c r="BB389" i="3" s="1"/>
  <c r="H180" i="3"/>
  <c r="AZ180" i="3" s="1" a="1"/>
  <c r="AZ180" i="3" s="1"/>
  <c r="BA180" i="3" s="1" a="1"/>
  <c r="BA180" i="3" s="1"/>
  <c r="BC180" i="3" s="1"/>
  <c r="H558" i="3"/>
  <c r="AZ558" i="3" s="1" a="1"/>
  <c r="AZ558" i="3" s="1"/>
  <c r="BB558" i="3" s="1"/>
  <c r="H1179" i="3"/>
  <c r="AZ1179" i="3" s="1" a="1"/>
  <c r="AZ1179" i="3" s="1"/>
  <c r="BB1179" i="3" s="1"/>
  <c r="H1170" i="3"/>
  <c r="AZ1170" i="3" s="1" a="1"/>
  <c r="AZ1170" i="3" s="1"/>
  <c r="H463" i="3"/>
  <c r="AZ463" i="3" s="1" a="1"/>
  <c r="AZ463" i="3" s="1"/>
  <c r="BB463" i="3" s="1"/>
  <c r="H740" i="3"/>
  <c r="AZ740" i="3" s="1" a="1"/>
  <c r="AZ740" i="3" s="1"/>
  <c r="BA740" i="3" s="1" a="1"/>
  <c r="BA740" i="3" s="1"/>
  <c r="BC740" i="3" s="1"/>
  <c r="H6" i="3"/>
  <c r="AZ6" i="3" s="1" a="1"/>
  <c r="AZ6" i="3" s="1"/>
  <c r="H443" i="3"/>
  <c r="AZ443" i="3" s="1" a="1"/>
  <c r="AZ443" i="3" s="1"/>
  <c r="H906" i="3"/>
  <c r="AZ906" i="3" s="1" a="1"/>
  <c r="AZ906" i="3" s="1"/>
  <c r="BA906" i="3" s="1" a="1"/>
  <c r="BA906" i="3" s="1"/>
  <c r="BC906" i="3" s="1"/>
  <c r="H330" i="3"/>
  <c r="AZ330" i="3" s="1" a="1"/>
  <c r="AZ330" i="3" s="1"/>
  <c r="BB330" i="3" s="1"/>
  <c r="H755" i="3"/>
  <c r="AZ755" i="3" s="1" a="1"/>
  <c r="AZ755" i="3" s="1"/>
  <c r="BB755" i="3" s="1"/>
  <c r="H1107" i="3"/>
  <c r="AZ1107" i="3" s="1" a="1"/>
  <c r="AZ1107" i="3" s="1"/>
  <c r="H347" i="3"/>
  <c r="AZ347" i="3" s="1" a="1"/>
  <c r="AZ347" i="3" s="1"/>
  <c r="H938" i="3"/>
  <c r="AZ938" i="3" s="1" a="1"/>
  <c r="AZ938" i="3" s="1"/>
  <c r="BA938" i="3" s="1" a="1"/>
  <c r="BA938" i="3" s="1"/>
  <c r="BC938" i="3" s="1"/>
  <c r="H91" i="3"/>
  <c r="AZ91" i="3" s="1" a="1"/>
  <c r="AZ91" i="3" s="1"/>
  <c r="BA91" i="3" s="1" a="1"/>
  <c r="BA91" i="3" s="1"/>
  <c r="BC91" i="3" s="1"/>
  <c r="H590" i="3"/>
  <c r="AZ590" i="3" s="1" a="1"/>
  <c r="AZ590" i="3" s="1"/>
  <c r="BB590" i="3" s="1"/>
  <c r="H1178" i="3"/>
  <c r="AZ1178" i="3" s="1" a="1"/>
  <c r="AZ1178" i="3" s="1"/>
  <c r="BB1178" i="3" s="1"/>
  <c r="E289" i="3"/>
  <c r="BH289" i="3" s="1" a="1"/>
  <c r="BH289" i="3" s="1"/>
  <c r="BJ289" i="3" s="1"/>
  <c r="H907" i="3"/>
  <c r="AZ907" i="3" s="1" a="1"/>
  <c r="AZ907" i="3" s="1"/>
  <c r="BB907" i="3" s="1"/>
  <c r="E1167" i="3"/>
  <c r="BH1167" i="3" s="1" a="1"/>
  <c r="BH1167" i="3" s="1"/>
  <c r="E291" i="3"/>
  <c r="BH291" i="3" s="1" a="1"/>
  <c r="BH291" i="3" s="1"/>
  <c r="BJ291" i="3" s="1"/>
  <c r="H674" i="3"/>
  <c r="AZ674" i="3" s="1" a="1"/>
  <c r="AZ674" i="3" s="1"/>
  <c r="E786" i="3"/>
  <c r="BH786" i="3" s="1" a="1"/>
  <c r="BH786" i="3" s="1"/>
  <c r="E52" i="3"/>
  <c r="BH52" i="3" s="1" a="1"/>
  <c r="BH52" i="3" s="1"/>
  <c r="BI52" i="3" s="1" a="1"/>
  <c r="BI52" i="3" s="1"/>
  <c r="BK52" i="3" s="1"/>
  <c r="H406" i="3"/>
  <c r="AZ406" i="3" s="1" a="1"/>
  <c r="AZ406" i="3" s="1"/>
  <c r="BA406" i="3" s="1" a="1"/>
  <c r="BA406" i="3" s="1"/>
  <c r="BC406" i="3" s="1"/>
  <c r="E546" i="3"/>
  <c r="BH546" i="3" s="1" a="1"/>
  <c r="BH546" i="3" s="1"/>
  <c r="BJ546" i="3" s="1"/>
  <c r="E111" i="3"/>
  <c r="BH111" i="3" s="1" a="1"/>
  <c r="BH111" i="3" s="1"/>
  <c r="BJ111" i="3" s="1"/>
  <c r="H102" i="3"/>
  <c r="AZ102" i="3" s="1" a="1"/>
  <c r="AZ102" i="3" s="1"/>
  <c r="E231" i="3"/>
  <c r="BH231" i="3" s="1" a="1"/>
  <c r="BH231" i="3" s="1"/>
  <c r="H581" i="3"/>
  <c r="AZ581" i="3" s="1" a="1"/>
  <c r="AZ581" i="3" s="1"/>
  <c r="E672" i="3"/>
  <c r="BH672" i="3" s="1" a="1"/>
  <c r="BH672" i="3" s="1"/>
  <c r="BJ672" i="3" s="1"/>
  <c r="H1064" i="3"/>
  <c r="AZ1064" i="3" s="1" a="1"/>
  <c r="AZ1064" i="3" s="1"/>
  <c r="BA1064" i="3" s="1" a="1"/>
  <c r="BA1064" i="3" s="1"/>
  <c r="BC1064" i="3" s="1"/>
  <c r="E1098" i="3"/>
  <c r="BH1098" i="3" s="1" a="1"/>
  <c r="BH1098" i="3" s="1"/>
  <c r="BI1098" i="3" s="1" a="1"/>
  <c r="BI1098" i="3" s="1"/>
  <c r="BK1098" i="3" s="1"/>
  <c r="E451" i="3"/>
  <c r="BH451" i="3" s="1" a="1"/>
  <c r="BH451" i="3" s="1"/>
  <c r="BJ451" i="3" s="1"/>
  <c r="H1127" i="3"/>
  <c r="AZ1127" i="3" s="1" a="1"/>
  <c r="AZ1127" i="3" s="1"/>
  <c r="BB1127" i="3" s="1"/>
  <c r="H814" i="3"/>
  <c r="AZ814" i="3" s="1" a="1"/>
  <c r="AZ814" i="3" s="1"/>
  <c r="BB814" i="3" s="1"/>
  <c r="H109" i="3"/>
  <c r="AZ109" i="3" s="1" a="1"/>
  <c r="AZ109" i="3" s="1"/>
  <c r="BB109" i="3" s="1"/>
  <c r="H117" i="3"/>
  <c r="AZ117" i="3" s="1" a="1"/>
  <c r="AZ117" i="3" s="1"/>
  <c r="BA117" i="3" s="1" a="1"/>
  <c r="BA117" i="3" s="1"/>
  <c r="BC117" i="3" s="1"/>
  <c r="E967" i="3"/>
  <c r="BH967" i="3" s="1" a="1"/>
  <c r="BH967" i="3" s="1"/>
  <c r="BJ967" i="3" s="1"/>
  <c r="E374" i="3"/>
  <c r="BH374" i="3" s="1" a="1"/>
  <c r="BH374" i="3" s="1"/>
  <c r="BI374" i="3" s="1" a="1"/>
  <c r="BI374" i="3" s="1"/>
  <c r="BK374" i="3" s="1"/>
  <c r="E729" i="3"/>
  <c r="BH729" i="3" s="1" a="1"/>
  <c r="BH729" i="3" s="1"/>
  <c r="BI729" i="3" s="1" a="1"/>
  <c r="BI729" i="3" s="1"/>
  <c r="BK729" i="3" s="1"/>
  <c r="E664" i="3"/>
  <c r="BH664" i="3" s="1" a="1"/>
  <c r="BH664" i="3" s="1"/>
  <c r="BI664" i="3" s="1" a="1"/>
  <c r="BI664" i="3" s="1"/>
  <c r="BK664" i="3" s="1"/>
  <c r="E1221" i="3"/>
  <c r="BH1221" i="3" s="1" a="1"/>
  <c r="BH1221" i="3" s="1"/>
  <c r="E295" i="3"/>
  <c r="BH295" i="3" s="1" a="1"/>
  <c r="BH295" i="3" s="1"/>
  <c r="E774" i="3"/>
  <c r="BH774" i="3" s="1" a="1"/>
  <c r="BH774" i="3" s="1"/>
  <c r="H1201" i="3"/>
  <c r="AZ1201" i="3" s="1" a="1"/>
  <c r="AZ1201" i="3" s="1"/>
  <c r="BB1201" i="3" s="1"/>
  <c r="H766" i="3"/>
  <c r="AZ766" i="3" s="1" a="1"/>
  <c r="AZ766" i="3" s="1"/>
  <c r="BB766" i="3" s="1"/>
  <c r="E847" i="3"/>
  <c r="BH847" i="3" s="1" a="1"/>
  <c r="BH847" i="3" s="1"/>
  <c r="BI847" i="3" s="1" a="1"/>
  <c r="BI847" i="3" s="1"/>
  <c r="BK847" i="3" s="1"/>
  <c r="E962" i="3"/>
  <c r="BH962" i="3" s="1" a="1"/>
  <c r="BH962" i="3" s="1"/>
  <c r="BJ962" i="3" s="1"/>
  <c r="E839" i="3"/>
  <c r="BH839" i="3" s="1" a="1"/>
  <c r="BH839" i="3" s="1"/>
  <c r="BI839" i="3" s="1" a="1"/>
  <c r="BI839" i="3" s="1"/>
  <c r="BK839" i="3" s="1"/>
  <c r="H95" i="3"/>
  <c r="AZ95" i="3" s="1" a="1"/>
  <c r="AZ95" i="3" s="1"/>
  <c r="BB95" i="3" s="1"/>
  <c r="H451" i="3"/>
  <c r="AZ451" i="3" s="1" a="1"/>
  <c r="AZ451" i="3" s="1"/>
  <c r="BB451" i="3" s="1"/>
  <c r="H977" i="3"/>
  <c r="AZ977" i="3" s="1" a="1"/>
  <c r="AZ977" i="3" s="1"/>
  <c r="BA977" i="3" s="1" a="1"/>
  <c r="BA977" i="3" s="1"/>
  <c r="BC977" i="3" s="1"/>
  <c r="H780" i="3"/>
  <c r="AZ780" i="3" s="1" a="1"/>
  <c r="AZ780" i="3" s="1"/>
  <c r="BA780" i="3" s="1" a="1"/>
  <c r="BA780" i="3" s="1"/>
  <c r="BC780" i="3" s="1"/>
  <c r="H291" i="3"/>
  <c r="AZ291" i="3" s="1" a="1"/>
  <c r="AZ291" i="3" s="1"/>
  <c r="H797" i="3"/>
  <c r="AZ797" i="3" s="1" a="1"/>
  <c r="AZ797" i="3" s="1"/>
  <c r="H304" i="3"/>
  <c r="AZ304" i="3" s="1" a="1"/>
  <c r="AZ304" i="3" s="1"/>
  <c r="BA304" i="3" s="1" a="1"/>
  <c r="BA304" i="3" s="1"/>
  <c r="BC304" i="3" s="1"/>
  <c r="H53" i="3"/>
  <c r="AZ53" i="3" s="1" a="1"/>
  <c r="AZ53" i="3" s="1"/>
  <c r="BB53" i="3" s="1"/>
  <c r="H421" i="3"/>
  <c r="AZ421" i="3" s="1" a="1"/>
  <c r="AZ421" i="3" s="1"/>
  <c r="H1015" i="3"/>
  <c r="AZ1015" i="3" s="1" a="1"/>
  <c r="AZ1015" i="3" s="1"/>
  <c r="H39" i="3"/>
  <c r="AZ39" i="3" s="1" a="1"/>
  <c r="AZ39" i="3" s="1"/>
  <c r="H498" i="3"/>
  <c r="AZ498" i="3" s="1" a="1"/>
  <c r="AZ498" i="3" s="1"/>
  <c r="BB498" i="3" s="1"/>
  <c r="H1180" i="3"/>
  <c r="AZ1180" i="3" s="1" a="1"/>
  <c r="AZ1180" i="3" s="1"/>
  <c r="BB1180" i="3" s="1"/>
  <c r="H417" i="3"/>
  <c r="AZ417" i="3" s="1" a="1"/>
  <c r="AZ417" i="3" s="1"/>
  <c r="BB417" i="3" s="1"/>
  <c r="H711" i="3"/>
  <c r="AZ711" i="3" s="1" a="1"/>
  <c r="AZ711" i="3" s="1"/>
  <c r="BB711" i="3" s="1"/>
  <c r="H166" i="3"/>
  <c r="AZ166" i="3" s="1" a="1"/>
  <c r="AZ166" i="3" s="1"/>
  <c r="BB166" i="3" s="1"/>
  <c r="H529" i="3"/>
  <c r="AZ529" i="3" s="1" a="1"/>
  <c r="AZ529" i="3" s="1"/>
  <c r="BB529" i="3" s="1"/>
  <c r="H976" i="3"/>
  <c r="AZ976" i="3" s="1" a="1"/>
  <c r="AZ976" i="3" s="1"/>
  <c r="BA976" i="3" s="1" a="1"/>
  <c r="BA976" i="3" s="1"/>
  <c r="BC976" i="3" s="1"/>
  <c r="H162" i="3"/>
  <c r="AZ162" i="3" s="1" a="1"/>
  <c r="AZ162" i="3" s="1"/>
  <c r="BB162" i="3" s="1"/>
  <c r="H771" i="3"/>
  <c r="AZ771" i="3" s="1" a="1"/>
  <c r="AZ771" i="3" s="1"/>
  <c r="BA771" i="3" s="1" a="1"/>
  <c r="BA771" i="3" s="1"/>
  <c r="BC771" i="3" s="1"/>
  <c r="H1196" i="3"/>
  <c r="AZ1196" i="3" s="1" a="1"/>
  <c r="AZ1196" i="3" s="1"/>
  <c r="E280" i="3"/>
  <c r="BH280" i="3" s="1" a="1"/>
  <c r="BH280" i="3" s="1"/>
  <c r="BJ280" i="3" s="1"/>
  <c r="H751" i="3"/>
  <c r="AZ751" i="3" s="1" a="1"/>
  <c r="AZ751" i="3" s="1"/>
  <c r="BB751" i="3" s="1"/>
  <c r="E903" i="3"/>
  <c r="BH903" i="3" s="1" a="1"/>
  <c r="BH903" i="3" s="1"/>
  <c r="BI903" i="3" s="1" a="1"/>
  <c r="BI903" i="3" s="1"/>
  <c r="BK903" i="3" s="1"/>
  <c r="E154" i="3"/>
  <c r="BH154" i="3" s="1" a="1"/>
  <c r="BH154" i="3" s="1"/>
  <c r="BJ154" i="3" s="1"/>
  <c r="H319" i="3"/>
  <c r="AZ319" i="3" s="1" a="1"/>
  <c r="AZ319" i="3" s="1"/>
  <c r="E616" i="3"/>
  <c r="BH616" i="3" s="1" a="1"/>
  <c r="BH616" i="3" s="1"/>
  <c r="H1160" i="3"/>
  <c r="AZ1160" i="3" s="1" a="1"/>
  <c r="AZ1160" i="3" s="1"/>
  <c r="BB1160" i="3" s="1"/>
  <c r="H122" i="3"/>
  <c r="AZ122" i="3" s="1" a="1"/>
  <c r="AZ122" i="3" s="1"/>
  <c r="BB122" i="3" s="1"/>
  <c r="E431" i="3"/>
  <c r="BH431" i="3" s="1" a="1"/>
  <c r="BH431" i="3" s="1"/>
  <c r="BJ431" i="3" s="1"/>
  <c r="H834" i="3"/>
  <c r="AZ834" i="3" s="1" a="1"/>
  <c r="AZ834" i="3" s="1"/>
  <c r="BA834" i="3" s="1" a="1"/>
  <c r="BA834" i="3" s="1"/>
  <c r="BC834" i="3" s="1"/>
  <c r="E1209" i="3"/>
  <c r="BH1209" i="3" s="1" a="1"/>
  <c r="BH1209" i="3" s="1"/>
  <c r="BJ1209" i="3" s="1"/>
  <c r="E24" i="3"/>
  <c r="BH24" i="3" s="1" a="1"/>
  <c r="BH24" i="3" s="1"/>
  <c r="BI24" i="3" s="1" a="1"/>
  <c r="BI24" i="3" s="1"/>
  <c r="BK24" i="3" s="1"/>
  <c r="H397" i="3"/>
  <c r="AZ397" i="3" s="1" a="1"/>
  <c r="AZ397" i="3" s="1"/>
  <c r="BB397" i="3" s="1"/>
  <c r="E344" i="3"/>
  <c r="BH344" i="3" s="1" a="1"/>
  <c r="BH344" i="3" s="1"/>
  <c r="BJ344" i="3" s="1"/>
  <c r="H846" i="3"/>
  <c r="AZ846" i="3" s="1" a="1"/>
  <c r="AZ846" i="3" s="1"/>
  <c r="BB846" i="3" s="1"/>
  <c r="E252" i="3"/>
  <c r="BH252" i="3" s="1" a="1"/>
  <c r="BH252" i="3" s="1"/>
  <c r="BI252" i="3" s="1" a="1"/>
  <c r="BI252" i="3" s="1"/>
  <c r="BK252" i="3" s="1"/>
  <c r="H441" i="3"/>
  <c r="AZ441" i="3" s="1" a="1"/>
  <c r="AZ441" i="3" s="1"/>
  <c r="BA441" i="3" s="1" a="1"/>
  <c r="BA441" i="3" s="1"/>
  <c r="BC441" i="3" s="1"/>
  <c r="H671" i="3"/>
  <c r="AZ671" i="3" s="1" a="1"/>
  <c r="AZ671" i="3" s="1"/>
  <c r="BA671" i="3" s="1" a="1"/>
  <c r="BA671" i="3" s="1"/>
  <c r="BC671" i="3" s="1"/>
  <c r="H275" i="3"/>
  <c r="AZ275" i="3" s="1" a="1"/>
  <c r="AZ275" i="3" s="1"/>
  <c r="BB275" i="3" s="1"/>
  <c r="H566" i="3"/>
  <c r="AZ566" i="3" s="1" a="1"/>
  <c r="AZ566" i="3" s="1"/>
  <c r="BB566" i="3" s="1"/>
  <c r="H1002" i="3"/>
  <c r="AZ1002" i="3" s="1" a="1"/>
  <c r="AZ1002" i="3" s="1"/>
  <c r="H562" i="3"/>
  <c r="AZ562" i="3" s="1" a="1"/>
  <c r="AZ562" i="3" s="1"/>
  <c r="H409" i="3"/>
  <c r="AZ409" i="3" s="1" a="1"/>
  <c r="AZ409" i="3" s="1"/>
  <c r="BA409" i="3" s="1" a="1"/>
  <c r="BA409" i="3" s="1"/>
  <c r="BC409" i="3" s="1"/>
  <c r="H407" i="3"/>
  <c r="AZ407" i="3" s="1" a="1"/>
  <c r="AZ407" i="3" s="1"/>
  <c r="BA407" i="3" s="1" a="1"/>
  <c r="BA407" i="3" s="1"/>
  <c r="BC407" i="3" s="1"/>
  <c r="H757" i="3"/>
  <c r="AZ757" i="3" s="1" a="1"/>
  <c r="AZ757" i="3" s="1"/>
  <c r="BB757" i="3" s="1"/>
  <c r="H1228" i="3"/>
  <c r="AZ1228" i="3" s="1" a="1"/>
  <c r="AZ1228" i="3" s="1"/>
  <c r="BB1228" i="3" s="1"/>
  <c r="H99" i="3"/>
  <c r="AZ99" i="3" s="1" a="1"/>
  <c r="AZ99" i="3" s="1"/>
  <c r="BB99" i="3" s="1"/>
  <c r="H739" i="3"/>
  <c r="AZ739" i="3" s="1" a="1"/>
  <c r="AZ739" i="3" s="1"/>
  <c r="BB739" i="3" s="1"/>
  <c r="H1001" i="3"/>
  <c r="AZ1001" i="3" s="1" a="1"/>
  <c r="AZ1001" i="3" s="1"/>
  <c r="BB1001" i="3" s="1"/>
  <c r="H964" i="3"/>
  <c r="AZ964" i="3" s="1" a="1"/>
  <c r="AZ964" i="3" s="1"/>
  <c r="BB964" i="3" s="1"/>
  <c r="H201" i="3"/>
  <c r="AZ201" i="3" s="1" a="1"/>
  <c r="AZ201" i="3" s="1"/>
  <c r="BA201" i="3" s="1" a="1"/>
  <c r="BA201" i="3" s="1"/>
  <c r="BC201" i="3" s="1"/>
  <c r="H682" i="3"/>
  <c r="AZ682" i="3" s="1" a="1"/>
  <c r="AZ682" i="3" s="1"/>
  <c r="H748" i="3"/>
  <c r="AZ748" i="3" s="1" a="1"/>
  <c r="AZ748" i="3" s="1"/>
  <c r="H266" i="3"/>
  <c r="AZ266" i="3" s="1" a="1"/>
  <c r="AZ266" i="3" s="1"/>
  <c r="BB266" i="3" s="1"/>
  <c r="H980" i="3"/>
  <c r="AZ980" i="3" s="1" a="1"/>
  <c r="AZ980" i="3" s="1"/>
  <c r="BA980" i="3" s="1" a="1"/>
  <c r="BA980" i="3" s="1"/>
  <c r="BC980" i="3" s="1"/>
  <c r="H1154" i="3"/>
  <c r="AZ1154" i="3" s="1" a="1"/>
  <c r="AZ1154" i="3" s="1"/>
  <c r="BB1154" i="3" s="1"/>
  <c r="H1202" i="3"/>
  <c r="AZ1202" i="3" s="1" a="1"/>
  <c r="AZ1202" i="3" s="1"/>
  <c r="H209" i="3"/>
  <c r="AZ209" i="3" s="1" a="1"/>
  <c r="AZ209" i="3" s="1"/>
  <c r="H1022" i="3"/>
  <c r="AZ1022" i="3" s="1" a="1"/>
  <c r="AZ1022" i="3" s="1"/>
  <c r="BA1022" i="3" s="1" a="1"/>
  <c r="BA1022" i="3" s="1"/>
  <c r="BC1022" i="3" s="1"/>
  <c r="H426" i="3"/>
  <c r="AZ426" i="3" s="1" a="1"/>
  <c r="AZ426" i="3" s="1"/>
  <c r="BA426" i="3" s="1" a="1"/>
  <c r="BA426" i="3" s="1"/>
  <c r="BC426" i="3" s="1"/>
  <c r="H652" i="3"/>
  <c r="AZ652" i="3" s="1" a="1"/>
  <c r="AZ652" i="3" s="1"/>
  <c r="BB652" i="3" s="1"/>
  <c r="H1098" i="3"/>
  <c r="AZ1098" i="3" s="1" a="1"/>
  <c r="AZ1098" i="3" s="1"/>
  <c r="BA1098" i="3" s="1" a="1"/>
  <c r="BA1098" i="3" s="1"/>
  <c r="BC1098" i="3" s="1"/>
  <c r="H923" i="3"/>
  <c r="AZ923" i="3" s="1" a="1"/>
  <c r="AZ923" i="3" s="1"/>
  <c r="BA923" i="3" s="1" a="1"/>
  <c r="BA923" i="3" s="1"/>
  <c r="BC923" i="3" s="1"/>
  <c r="H666" i="3"/>
  <c r="AZ666" i="3" s="1" a="1"/>
  <c r="AZ666" i="3" s="1"/>
  <c r="BB666" i="3" s="1"/>
  <c r="H240" i="3"/>
  <c r="AZ240" i="3" s="1" a="1"/>
  <c r="AZ240" i="3" s="1"/>
  <c r="BA240" i="3" s="1" a="1"/>
  <c r="BA240" i="3" s="1"/>
  <c r="BC240" i="3" s="1"/>
  <c r="H670" i="3"/>
  <c r="AZ670" i="3" s="1" a="1"/>
  <c r="AZ670" i="3" s="1"/>
  <c r="BB670" i="3" s="1"/>
  <c r="H1014" i="3"/>
  <c r="AZ1014" i="3" s="1" a="1"/>
  <c r="AZ1014" i="3" s="1"/>
  <c r="BB1014" i="3" s="1"/>
  <c r="H147" i="3"/>
  <c r="AZ147" i="3" s="1" a="1"/>
  <c r="AZ147" i="3" s="1"/>
  <c r="BA147" i="3" s="1" a="1"/>
  <c r="BA147" i="3" s="1"/>
  <c r="BC147" i="3" s="1"/>
  <c r="H459" i="3"/>
  <c r="AZ459" i="3" s="1" a="1"/>
  <c r="AZ459" i="3" s="1"/>
  <c r="BB459" i="3" s="1"/>
  <c r="H888" i="3"/>
  <c r="AZ888" i="3" s="1" a="1"/>
  <c r="AZ888" i="3" s="1"/>
  <c r="BB888" i="3" s="1"/>
  <c r="H816" i="3"/>
  <c r="AZ816" i="3" s="1" a="1"/>
  <c r="AZ816" i="3" s="1"/>
  <c r="BA816" i="3" s="1" a="1"/>
  <c r="BA816" i="3" s="1"/>
  <c r="BC816" i="3" s="1"/>
  <c r="H615" i="3"/>
  <c r="AZ615" i="3" s="1" a="1"/>
  <c r="AZ615" i="3" s="1"/>
  <c r="BA615" i="3" s="1" a="1"/>
  <c r="BA615" i="3" s="1"/>
  <c r="BC615" i="3" s="1"/>
  <c r="H30" i="3"/>
  <c r="AZ30" i="3" s="1" a="1"/>
  <c r="AZ30" i="3" s="1"/>
  <c r="H408" i="3"/>
  <c r="AZ408" i="3" s="1" a="1"/>
  <c r="AZ408" i="3" s="1"/>
  <c r="H962" i="3"/>
  <c r="AZ962" i="3" s="1" a="1"/>
  <c r="AZ962" i="3" s="1"/>
  <c r="BB962" i="3" s="1"/>
  <c r="H874" i="3"/>
  <c r="AZ874" i="3" s="1" a="1"/>
  <c r="AZ874" i="3" s="1"/>
  <c r="BB874" i="3" s="1"/>
  <c r="H349" i="3"/>
  <c r="AZ349" i="3" s="1" a="1"/>
  <c r="AZ349" i="3" s="1"/>
  <c r="BB349" i="3" s="1"/>
  <c r="H680" i="3"/>
  <c r="AZ680" i="3" s="1" a="1"/>
  <c r="AZ680" i="3" s="1"/>
  <c r="BB680" i="3" s="1"/>
  <c r="H769" i="3"/>
  <c r="AZ769" i="3" s="1" a="1"/>
  <c r="AZ769" i="3" s="1"/>
  <c r="BB769" i="3" s="1"/>
  <c r="H440" i="3"/>
  <c r="AZ440" i="3" s="1" a="1"/>
  <c r="AZ440" i="3" s="1"/>
  <c r="BA440" i="3" s="1" a="1"/>
  <c r="BA440" i="3" s="1"/>
  <c r="BC440" i="3" s="1"/>
  <c r="H89" i="3"/>
  <c r="AZ89" i="3" s="1" a="1"/>
  <c r="AZ89" i="3" s="1"/>
  <c r="BB89" i="3" s="1"/>
  <c r="H120" i="3"/>
  <c r="AZ120" i="3" s="1" a="1"/>
  <c r="AZ120" i="3" s="1"/>
  <c r="BA120" i="3" s="1" a="1"/>
  <c r="BA120" i="3" s="1"/>
  <c r="BC120" i="3" s="1"/>
  <c r="H175" i="3"/>
  <c r="AZ175" i="3" s="1" a="1"/>
  <c r="AZ175" i="3" s="1"/>
  <c r="BA175" i="3" s="1" a="1"/>
  <c r="BA175" i="3" s="1"/>
  <c r="BC175" i="3" s="1"/>
  <c r="H679" i="3"/>
  <c r="AZ679" i="3" s="1" a="1"/>
  <c r="AZ679" i="3" s="1"/>
  <c r="BB679" i="3" s="1"/>
  <c r="E971" i="3"/>
  <c r="BH971" i="3" s="1" a="1"/>
  <c r="BH971" i="3" s="1"/>
  <c r="BI971" i="3" s="1" a="1"/>
  <c r="BI971" i="3" s="1"/>
  <c r="BK971" i="3" s="1"/>
  <c r="E444" i="3"/>
  <c r="BH444" i="3" s="1" a="1"/>
  <c r="BH444" i="3" s="1"/>
  <c r="BJ444" i="3" s="1"/>
  <c r="E421" i="3"/>
  <c r="BH421" i="3" s="1" a="1"/>
  <c r="BH421" i="3" s="1"/>
  <c r="BI421" i="3" s="1" a="1"/>
  <c r="BI421" i="3" s="1"/>
  <c r="BK421" i="3" s="1"/>
  <c r="E487" i="3"/>
  <c r="BH487" i="3" s="1" a="1"/>
  <c r="BH487" i="3" s="1"/>
  <c r="BI487" i="3" s="1" a="1"/>
  <c r="BI487" i="3" s="1"/>
  <c r="BK487" i="3" s="1"/>
  <c r="E1016" i="3"/>
  <c r="BH1016" i="3" s="1" a="1"/>
  <c r="BH1016" i="3" s="1"/>
  <c r="E385" i="3"/>
  <c r="BH385" i="3" s="1" a="1"/>
  <c r="BH385" i="3" s="1"/>
  <c r="E520" i="3"/>
  <c r="BH520" i="3" s="1" a="1"/>
  <c r="BH520" i="3" s="1"/>
  <c r="BI520" i="3" s="1" a="1"/>
  <c r="BI520" i="3" s="1"/>
  <c r="BK520" i="3" s="1"/>
  <c r="E988" i="3"/>
  <c r="BH988" i="3" s="1" a="1"/>
  <c r="BH988" i="3" s="1"/>
  <c r="BJ988" i="3" s="1"/>
  <c r="E947" i="3"/>
  <c r="BH947" i="3" s="1" a="1"/>
  <c r="BH947" i="3" s="1"/>
  <c r="BJ947" i="3" s="1"/>
  <c r="E984" i="3"/>
  <c r="BH984" i="3" s="1" a="1"/>
  <c r="BH984" i="3" s="1"/>
  <c r="BI984" i="3" s="1" a="1"/>
  <c r="BI984" i="3" s="1"/>
  <c r="BK984" i="3" s="1"/>
  <c r="E398" i="3"/>
  <c r="BH398" i="3" s="1" a="1"/>
  <c r="BH398" i="3" s="1"/>
  <c r="BI398" i="3" s="1" a="1"/>
  <c r="BI398" i="3" s="1"/>
  <c r="BK398" i="3" s="1"/>
  <c r="E927" i="3"/>
  <c r="BH927" i="3" s="1" a="1"/>
  <c r="BH927" i="3" s="1"/>
  <c r="BI927" i="3" s="1" a="1"/>
  <c r="BI927" i="3" s="1"/>
  <c r="BK927" i="3" s="1"/>
  <c r="E170" i="3"/>
  <c r="BH170" i="3" s="1" a="1"/>
  <c r="BH170" i="3" s="1"/>
  <c r="BJ170" i="3" s="1"/>
  <c r="E222" i="3"/>
  <c r="BH222" i="3" s="1" a="1"/>
  <c r="BH222" i="3" s="1"/>
  <c r="BI222" i="3" s="1" a="1"/>
  <c r="BI222" i="3" s="1"/>
  <c r="BK222" i="3" s="1"/>
  <c r="E582" i="3"/>
  <c r="BH582" i="3" s="1" a="1"/>
  <c r="BH582" i="3" s="1"/>
  <c r="BI582" i="3" s="1" a="1"/>
  <c r="BI582" i="3" s="1"/>
  <c r="BK582" i="3" s="1"/>
  <c r="E209" i="3"/>
  <c r="BH209" i="3" s="1" a="1"/>
  <c r="BH209" i="3" s="1"/>
  <c r="H415" i="3"/>
  <c r="AZ415" i="3" s="1" a="1"/>
  <c r="AZ415" i="3" s="1"/>
  <c r="BA415" i="3" s="1" a="1"/>
  <c r="BA415" i="3" s="1"/>
  <c r="BC415" i="3" s="1"/>
  <c r="H689" i="3"/>
  <c r="AZ689" i="3" s="1" a="1"/>
  <c r="AZ689" i="3" s="1"/>
  <c r="H208" i="3"/>
  <c r="AZ208" i="3" s="1" a="1"/>
  <c r="AZ208" i="3" s="1"/>
  <c r="H572" i="3"/>
  <c r="AZ572" i="3" s="1" a="1"/>
  <c r="AZ572" i="3" s="1"/>
  <c r="BB572" i="3" s="1"/>
  <c r="H307" i="3"/>
  <c r="AZ307" i="3" s="1" a="1"/>
  <c r="AZ307" i="3" s="1"/>
  <c r="H1240" i="3"/>
  <c r="AZ1240" i="3" s="1" a="1"/>
  <c r="AZ1240" i="3" s="1"/>
  <c r="E136" i="3"/>
  <c r="BH136" i="3" s="1" a="1"/>
  <c r="BH136" i="3" s="1"/>
  <c r="BJ136" i="3" s="1"/>
  <c r="E310" i="3"/>
  <c r="BH310" i="3" s="1" a="1"/>
  <c r="BH310" i="3" s="1"/>
  <c r="BI310" i="3" s="1" a="1"/>
  <c r="BI310" i="3" s="1"/>
  <c r="BK310" i="3" s="1"/>
  <c r="E341" i="3"/>
  <c r="BH341" i="3" s="1" a="1"/>
  <c r="BH341" i="3" s="1"/>
  <c r="BJ341" i="3" s="1"/>
  <c r="E121" i="3"/>
  <c r="BH121" i="3" s="1" a="1"/>
  <c r="BH121" i="3" s="1"/>
  <c r="BJ121" i="3" s="1"/>
  <c r="E109" i="3"/>
  <c r="BH109" i="3" s="1" a="1"/>
  <c r="BH109" i="3" s="1"/>
  <c r="BJ109" i="3" s="1"/>
  <c r="E86" i="3"/>
  <c r="BH86" i="3" s="1" a="1"/>
  <c r="BH86" i="3" s="1"/>
  <c r="BI86" i="3" s="1" a="1"/>
  <c r="BI86" i="3" s="1"/>
  <c r="BK86" i="3" s="1"/>
  <c r="E26" i="3"/>
  <c r="BH26" i="3" s="1" a="1"/>
  <c r="BH26" i="3" s="1"/>
  <c r="BJ26" i="3" s="1"/>
  <c r="E685" i="3"/>
  <c r="BH685" i="3" s="1" a="1"/>
  <c r="BH685" i="3" s="1"/>
  <c r="BI685" i="3" s="1" a="1"/>
  <c r="BI685" i="3" s="1"/>
  <c r="BK685" i="3" s="1"/>
  <c r="S7" i="3"/>
  <c r="S8" i="3"/>
  <c r="S9" i="3"/>
  <c r="E446" i="3"/>
  <c r="BH446" i="3" s="1" a="1"/>
  <c r="BH446" i="3" s="1"/>
  <c r="BI446" i="3" s="1" a="1"/>
  <c r="BI446" i="3" s="1"/>
  <c r="BK446" i="3" s="1"/>
  <c r="S6" i="3"/>
  <c r="E39" i="3"/>
  <c r="BH39" i="3" s="1" a="1"/>
  <c r="BH39" i="3" s="1"/>
  <c r="BJ39" i="3" s="1"/>
  <c r="E10" i="3"/>
  <c r="BH10" i="3" s="1" a="1"/>
  <c r="BH10" i="3" s="1"/>
  <c r="E161" i="3"/>
  <c r="BH161" i="3" s="1" a="1"/>
  <c r="BH161" i="3" s="1"/>
  <c r="E580" i="3"/>
  <c r="BH580" i="3" s="1" a="1"/>
  <c r="BH580" i="3" s="1"/>
  <c r="BI580" i="3" s="1" a="1"/>
  <c r="BI580" i="3" s="1"/>
  <c r="BK580" i="3" s="1"/>
  <c r="E694" i="3"/>
  <c r="BH694" i="3" s="1" a="1"/>
  <c r="BH694" i="3" s="1"/>
  <c r="BI694" i="3" s="1" a="1"/>
  <c r="BI694" i="3" s="1"/>
  <c r="BK694" i="3" s="1"/>
  <c r="H697" i="3"/>
  <c r="AZ697" i="3" s="1" a="1"/>
  <c r="AZ697" i="3" s="1"/>
  <c r="BA697" i="3" s="1" a="1"/>
  <c r="BA697" i="3" s="1"/>
  <c r="BC697" i="3" s="1"/>
  <c r="H798" i="3"/>
  <c r="AZ798" i="3" s="1" a="1"/>
  <c r="AZ798" i="3" s="1"/>
  <c r="BB798" i="3" s="1"/>
  <c r="H125" i="3"/>
  <c r="AZ125" i="3" s="1" a="1"/>
  <c r="AZ125" i="3" s="1"/>
  <c r="BB125" i="3" s="1"/>
  <c r="H92" i="3"/>
  <c r="AZ92" i="3" s="1" a="1"/>
  <c r="AZ92" i="3" s="1"/>
  <c r="BB92" i="3" s="1"/>
  <c r="H138" i="3"/>
  <c r="AZ138" i="3" s="1" a="1"/>
  <c r="AZ138" i="3" s="1"/>
  <c r="BA138" i="3" s="1" a="1"/>
  <c r="BA138" i="3" s="1"/>
  <c r="BC138" i="3" s="1"/>
  <c r="H1141" i="3"/>
  <c r="AZ1141" i="3" s="1" a="1"/>
  <c r="AZ1141" i="3" s="1"/>
  <c r="BA1141" i="3" s="1" a="1"/>
  <c r="BA1141" i="3" s="1"/>
  <c r="BC1141" i="3" s="1"/>
  <c r="H73" i="3"/>
  <c r="AZ73" i="3" s="1" a="1"/>
  <c r="AZ73" i="3" s="1"/>
  <c r="BB73" i="3" s="1"/>
  <c r="H1079" i="3"/>
  <c r="AZ1079" i="3" s="1" a="1"/>
  <c r="AZ1079" i="3" s="1"/>
  <c r="BB1079" i="3" s="1"/>
  <c r="H393" i="3"/>
  <c r="AZ393" i="3" s="1" a="1"/>
  <c r="AZ393" i="3" s="1"/>
  <c r="BB393" i="3" s="1"/>
  <c r="H252" i="3"/>
  <c r="AZ252" i="3" s="1" a="1"/>
  <c r="AZ252" i="3" s="1"/>
  <c r="BB252" i="3" s="1"/>
  <c r="H661" i="3"/>
  <c r="AZ661" i="3" s="1" a="1"/>
  <c r="AZ661" i="3" s="1"/>
  <c r="BB661" i="3" s="1"/>
  <c r="H818" i="3"/>
  <c r="AZ818" i="3" s="1" a="1"/>
  <c r="AZ818" i="3" s="1"/>
  <c r="BB818" i="3" s="1"/>
  <c r="H1205" i="3"/>
  <c r="AZ1205" i="3" s="1" a="1"/>
  <c r="AZ1205" i="3" s="1"/>
  <c r="H24" i="3"/>
  <c r="AZ24" i="3" s="1" a="1"/>
  <c r="AZ24" i="3" s="1"/>
  <c r="H942" i="3"/>
  <c r="AZ942" i="3" s="1" a="1"/>
  <c r="AZ942" i="3" s="1"/>
  <c r="BB942" i="3" s="1"/>
  <c r="H781" i="3"/>
  <c r="AZ781" i="3" s="1" a="1"/>
  <c r="AZ781" i="3" s="1"/>
  <c r="BB781" i="3" s="1"/>
  <c r="H637" i="3"/>
  <c r="AZ637" i="3" s="1" a="1"/>
  <c r="AZ637" i="3" s="1"/>
  <c r="BB637" i="3" s="1"/>
  <c r="H1197" i="3"/>
  <c r="AZ1197" i="3" s="1" a="1"/>
  <c r="AZ1197" i="3" s="1"/>
  <c r="BB1197" i="3" s="1"/>
  <c r="H530" i="3"/>
  <c r="AZ530" i="3" s="1" a="1"/>
  <c r="AZ530" i="3" s="1"/>
  <c r="BA530" i="3" s="1" a="1"/>
  <c r="BA530" i="3" s="1"/>
  <c r="BC530" i="3" s="1"/>
  <c r="H626" i="3"/>
  <c r="AZ626" i="3" s="1" a="1"/>
  <c r="AZ626" i="3" s="1"/>
  <c r="BB626" i="3" s="1"/>
  <c r="H1051" i="3"/>
  <c r="AZ1051" i="3" s="1" a="1"/>
  <c r="AZ1051" i="3" s="1"/>
  <c r="BA1051" i="3" s="1" a="1"/>
  <c r="BA1051" i="3" s="1"/>
  <c r="BC1051" i="3" s="1"/>
  <c r="H26" i="3"/>
  <c r="AZ26" i="3" s="1" a="1"/>
  <c r="AZ26" i="3" s="1"/>
  <c r="BB26" i="3" s="1"/>
  <c r="H726" i="3"/>
  <c r="AZ726" i="3" s="1" a="1"/>
  <c r="AZ726" i="3" s="1"/>
  <c r="BA726" i="3" s="1" a="1"/>
  <c r="BA726" i="3" s="1"/>
  <c r="BC726" i="3" s="1"/>
  <c r="H467" i="3"/>
  <c r="AZ467" i="3" s="1" a="1"/>
  <c r="AZ467" i="3" s="1"/>
  <c r="E1037" i="3"/>
  <c r="BH1037" i="3" s="1" a="1"/>
  <c r="BH1037" i="3" s="1"/>
  <c r="BJ1037" i="3" s="1"/>
  <c r="H662" i="3"/>
  <c r="AZ662" i="3" s="1" a="1"/>
  <c r="AZ662" i="3" s="1"/>
  <c r="BB662" i="3" s="1"/>
  <c r="H1000" i="3"/>
  <c r="AZ1000" i="3" s="1" a="1"/>
  <c r="AZ1000" i="3" s="1"/>
  <c r="BB1000" i="3" s="1"/>
  <c r="H435" i="3"/>
  <c r="AZ435" i="3" s="1" a="1"/>
  <c r="AZ435" i="3" s="1"/>
  <c r="BB435" i="3" s="1"/>
  <c r="H592" i="3"/>
  <c r="AZ592" i="3" s="1" a="1"/>
  <c r="AZ592" i="3" s="1"/>
  <c r="H1012" i="3"/>
  <c r="AZ1012" i="3" s="1" a="1"/>
  <c r="AZ1012" i="3" s="1"/>
  <c r="H763" i="3"/>
  <c r="AZ763" i="3" s="1" a="1"/>
  <c r="AZ763" i="3" s="1"/>
  <c r="BA763" i="3" s="1" a="1"/>
  <c r="BA763" i="3" s="1"/>
  <c r="BC763" i="3" s="1"/>
  <c r="H623" i="3"/>
  <c r="AZ623" i="3" s="1" a="1"/>
  <c r="AZ623" i="3" s="1"/>
  <c r="BB623" i="3" s="1"/>
  <c r="H277" i="3"/>
  <c r="AZ277" i="3" s="1" a="1"/>
  <c r="AZ277" i="3" s="1"/>
  <c r="BA277" i="3" s="1" a="1"/>
  <c r="BA277" i="3" s="1"/>
  <c r="BC277" i="3" s="1"/>
  <c r="H700" i="3"/>
  <c r="AZ700" i="3" s="1" a="1"/>
  <c r="AZ700" i="3" s="1"/>
  <c r="BB700" i="3" s="1"/>
  <c r="E456" i="3"/>
  <c r="BH456" i="3" s="1" a="1"/>
  <c r="BH456" i="3" s="1"/>
  <c r="BI456" i="3" s="1" a="1"/>
  <c r="BI456" i="3" s="1"/>
  <c r="BK456" i="3" s="1"/>
  <c r="E149" i="3"/>
  <c r="BH149" i="3" s="1" a="1"/>
  <c r="BH149" i="3" s="1"/>
  <c r="BJ149" i="3" s="1"/>
  <c r="E367" i="3"/>
  <c r="BH367" i="3" s="1" a="1"/>
  <c r="BH367" i="3" s="1"/>
  <c r="BI367" i="3" s="1" a="1"/>
  <c r="BI367" i="3" s="1"/>
  <c r="BK367" i="3" s="1"/>
  <c r="E204" i="3"/>
  <c r="BH204" i="3" s="1" a="1"/>
  <c r="BH204" i="3" s="1"/>
  <c r="BJ204" i="3" s="1"/>
  <c r="E541" i="3"/>
  <c r="BH541" i="3" s="1" a="1"/>
  <c r="BH541" i="3" s="1"/>
  <c r="BJ541" i="3" s="1"/>
  <c r="E166" i="3"/>
  <c r="BH166" i="3" s="1" a="1"/>
  <c r="BH166" i="3" s="1"/>
  <c r="BI166" i="3" s="1" a="1"/>
  <c r="BI166" i="3" s="1"/>
  <c r="BK166" i="3" s="1"/>
  <c r="H1145" i="3"/>
  <c r="AZ1145" i="3" s="1" a="1"/>
  <c r="AZ1145" i="3" s="1"/>
  <c r="BB1145" i="3" s="1"/>
  <c r="H113" i="3"/>
  <c r="AZ113" i="3" s="1" a="1"/>
  <c r="AZ113" i="3" s="1"/>
  <c r="BB113" i="3" s="1"/>
  <c r="H840" i="3"/>
  <c r="AZ840" i="3" s="1" a="1"/>
  <c r="AZ840" i="3" s="1"/>
  <c r="BB840" i="3" s="1"/>
  <c r="H360" i="3"/>
  <c r="AZ360" i="3" s="1" a="1"/>
  <c r="AZ360" i="3" s="1"/>
  <c r="BB360" i="3" s="1"/>
  <c r="H499" i="3"/>
  <c r="AZ499" i="3" s="1" a="1"/>
  <c r="AZ499" i="3" s="1"/>
  <c r="H1035" i="3"/>
  <c r="AZ1035" i="3" s="1" a="1"/>
  <c r="AZ1035" i="3" s="1"/>
  <c r="H373" i="3"/>
  <c r="AZ373" i="3" s="1" a="1"/>
  <c r="AZ373" i="3" s="1"/>
  <c r="BA373" i="3" s="1" a="1"/>
  <c r="BA373" i="3" s="1"/>
  <c r="BC373" i="3" s="1"/>
  <c r="H783" i="3"/>
  <c r="AZ783" i="3" s="1" a="1"/>
  <c r="AZ783" i="3" s="1"/>
  <c r="BB783" i="3" s="1"/>
  <c r="H876" i="3"/>
  <c r="AZ876" i="3" s="1" a="1"/>
  <c r="AZ876" i="3" s="1"/>
  <c r="BA876" i="3" s="1" a="1"/>
  <c r="BA876" i="3" s="1"/>
  <c r="BC876" i="3" s="1"/>
  <c r="H496" i="3"/>
  <c r="AZ496" i="3" s="1" a="1"/>
  <c r="AZ496" i="3" s="1"/>
  <c r="BB496" i="3" s="1"/>
  <c r="H1016" i="3"/>
  <c r="AZ1016" i="3" s="1" a="1"/>
  <c r="AZ1016" i="3" s="1"/>
  <c r="BB1016" i="3" s="1"/>
  <c r="H1234" i="3"/>
  <c r="AZ1234" i="3" s="1" a="1"/>
  <c r="AZ1234" i="3" s="1"/>
  <c r="BA1234" i="3" s="1" a="1"/>
  <c r="BA1234" i="3" s="1"/>
  <c r="BC1234" i="3" s="1"/>
  <c r="H886" i="3"/>
  <c r="AZ886" i="3" s="1" a="1"/>
  <c r="AZ886" i="3" s="1"/>
  <c r="BA886" i="3" s="1" a="1"/>
  <c r="BA886" i="3" s="1"/>
  <c r="BC886" i="3" s="1"/>
  <c r="H51" i="3"/>
  <c r="AZ51" i="3" s="1" a="1"/>
  <c r="AZ51" i="3" s="1"/>
  <c r="BA51" i="3" s="1" a="1"/>
  <c r="BA51" i="3" s="1"/>
  <c r="BC51" i="3" s="1"/>
  <c r="H253" i="3"/>
  <c r="AZ253" i="3" s="1" a="1"/>
  <c r="AZ253" i="3" s="1"/>
  <c r="BB253" i="3" s="1"/>
  <c r="H865" i="3"/>
  <c r="AZ865" i="3" s="1" a="1"/>
  <c r="AZ865" i="3" s="1"/>
  <c r="BA865" i="3" s="1" a="1"/>
  <c r="BA865" i="3" s="1"/>
  <c r="BC865" i="3" s="1"/>
  <c r="H346" i="3"/>
  <c r="AZ346" i="3" s="1" a="1"/>
  <c r="AZ346" i="3" s="1"/>
  <c r="BB346" i="3" s="1"/>
  <c r="H320" i="3"/>
  <c r="AZ320" i="3" s="1" a="1"/>
  <c r="AZ320" i="3" s="1"/>
  <c r="BB320" i="3" s="1"/>
  <c r="H394" i="3"/>
  <c r="AZ394" i="3" s="1" a="1"/>
  <c r="AZ394" i="3" s="1"/>
  <c r="BB394" i="3" s="1"/>
  <c r="H424" i="3"/>
  <c r="AZ424" i="3" s="1" a="1"/>
  <c r="AZ424" i="3" s="1"/>
  <c r="BA424" i="3" s="1" a="1"/>
  <c r="BA424" i="3" s="1"/>
  <c r="BC424" i="3" s="1"/>
  <c r="H1191" i="3"/>
  <c r="AZ1191" i="3" s="1" a="1"/>
  <c r="AZ1191" i="3" s="1"/>
  <c r="H457" i="3"/>
  <c r="AZ457" i="3" s="1" a="1"/>
  <c r="AZ457" i="3" s="1"/>
  <c r="H678" i="3"/>
  <c r="AZ678" i="3" s="1" a="1"/>
  <c r="AZ678" i="3" s="1"/>
  <c r="BB678" i="3" s="1"/>
  <c r="H508" i="3"/>
  <c r="AZ508" i="3" s="1" a="1"/>
  <c r="AZ508" i="3" s="1"/>
  <c r="BB508" i="3" s="1"/>
  <c r="H33" i="3"/>
  <c r="AZ33" i="3" s="1" a="1"/>
  <c r="AZ33" i="3" s="1"/>
  <c r="BB33" i="3" s="1"/>
  <c r="H718" i="3"/>
  <c r="AZ718" i="3" s="1" a="1"/>
  <c r="AZ718" i="3" s="1"/>
  <c r="BB718" i="3" s="1"/>
  <c r="E217" i="3"/>
  <c r="BH217" i="3" s="1" a="1"/>
  <c r="BH217" i="3" s="1"/>
  <c r="BI217" i="3" s="1" a="1"/>
  <c r="BI217" i="3" s="1"/>
  <c r="BK217" i="3" s="1"/>
  <c r="E868" i="3"/>
  <c r="BH868" i="3" s="1" a="1"/>
  <c r="BH868" i="3" s="1"/>
  <c r="BI868" i="3" s="1" a="1"/>
  <c r="BI868" i="3" s="1"/>
  <c r="BK868" i="3" s="1"/>
  <c r="E483" i="3"/>
  <c r="BH483" i="3" s="1" a="1"/>
  <c r="BH483" i="3" s="1"/>
  <c r="BI483" i="3" s="1" a="1"/>
  <c r="BI483" i="3" s="1"/>
  <c r="BK483" i="3" s="1"/>
  <c r="E118" i="3"/>
  <c r="BH118" i="3" s="1" a="1"/>
  <c r="BH118" i="3" s="1"/>
  <c r="BJ118" i="3" s="1"/>
  <c r="E43" i="3"/>
  <c r="BH43" i="3" s="1" a="1"/>
  <c r="BH43" i="3" s="1"/>
  <c r="BJ43" i="3" s="1"/>
  <c r="E255" i="3"/>
  <c r="BH255" i="3" s="1" a="1"/>
  <c r="BH255" i="3" s="1"/>
  <c r="BJ255" i="3" s="1"/>
  <c r="E513" i="3"/>
  <c r="BH513" i="3" s="1" a="1"/>
  <c r="BH513" i="3" s="1"/>
  <c r="BI513" i="3" s="1" a="1"/>
  <c r="BI513" i="3" s="1"/>
  <c r="BK513" i="3" s="1"/>
  <c r="E1164" i="3"/>
  <c r="BH1164" i="3" s="1" a="1"/>
  <c r="BH1164" i="3" s="1"/>
  <c r="BJ1164" i="3" s="1"/>
  <c r="E287" i="3"/>
  <c r="BH287" i="3" s="1" a="1"/>
  <c r="BH287" i="3" s="1"/>
  <c r="BI287" i="3" s="1" a="1"/>
  <c r="BI287" i="3" s="1"/>
  <c r="BK287" i="3" s="1"/>
  <c r="E206" i="3"/>
  <c r="BH206" i="3" s="1" a="1"/>
  <c r="BH206" i="3" s="1"/>
  <c r="BI206" i="3" s="1" a="1"/>
  <c r="BI206" i="3" s="1"/>
  <c r="BK206" i="3" s="1"/>
  <c r="E226" i="3"/>
  <c r="BH226" i="3" s="1" a="1"/>
  <c r="BH226" i="3" s="1"/>
  <c r="E1220" i="3"/>
  <c r="BH1220" i="3" s="1" a="1"/>
  <c r="BH1220" i="3" s="1"/>
  <c r="E103" i="3"/>
  <c r="BH103" i="3" s="1" a="1"/>
  <c r="BH103" i="3" s="1"/>
  <c r="BJ103" i="3" s="1"/>
  <c r="E463" i="3"/>
  <c r="BH463" i="3" s="1" a="1"/>
  <c r="BH463" i="3" s="1"/>
  <c r="BI463" i="3" s="1" a="1"/>
  <c r="BI463" i="3" s="1"/>
  <c r="BK463" i="3" s="1"/>
  <c r="E1032" i="3"/>
  <c r="BH1032" i="3" s="1" a="1"/>
  <c r="BH1032" i="3" s="1"/>
  <c r="BJ1032" i="3" s="1"/>
  <c r="E395" i="3"/>
  <c r="BH395" i="3" s="1" a="1"/>
  <c r="BH395" i="3" s="1"/>
  <c r="BJ395" i="3" s="1"/>
  <c r="E902" i="3"/>
  <c r="BH902" i="3" s="1" a="1"/>
  <c r="BH902" i="3" s="1"/>
  <c r="BJ902" i="3" s="1"/>
  <c r="E240" i="3"/>
  <c r="BH240" i="3" s="1" a="1"/>
  <c r="BH240" i="3" s="1"/>
  <c r="BI240" i="3" s="1" a="1"/>
  <c r="BI240" i="3" s="1"/>
  <c r="BK240" i="3" s="1"/>
  <c r="E833" i="3"/>
  <c r="BH833" i="3" s="1" a="1"/>
  <c r="BH833" i="3" s="1"/>
  <c r="BJ833" i="3" s="1"/>
  <c r="E207" i="3"/>
  <c r="BH207" i="3" s="1" a="1"/>
  <c r="BH207" i="3" s="1"/>
  <c r="BI207" i="3" s="1" a="1"/>
  <c r="BI207" i="3" s="1"/>
  <c r="BK207" i="3" s="1"/>
  <c r="E585" i="3"/>
  <c r="BH585" i="3" s="1" a="1"/>
  <c r="BH585" i="3" s="1"/>
  <c r="BI585" i="3" s="1" a="1"/>
  <c r="BI585" i="3" s="1"/>
  <c r="BK585" i="3" s="1"/>
  <c r="E117" i="3"/>
  <c r="BH117" i="3" s="1" a="1"/>
  <c r="BH117" i="3" s="1"/>
  <c r="BI117" i="3" s="1" a="1"/>
  <c r="BI117" i="3" s="1"/>
  <c r="BK117" i="3" s="1"/>
  <c r="E485" i="3"/>
  <c r="BH485" i="3" s="1" a="1"/>
  <c r="BH485" i="3" s="1"/>
  <c r="BI485" i="3" s="1" a="1"/>
  <c r="BI485" i="3" s="1"/>
  <c r="BK485" i="3" s="1"/>
  <c r="E151" i="3"/>
  <c r="BH151" i="3" s="1" a="1"/>
  <c r="BH151" i="3" s="1"/>
  <c r="BJ151" i="3" s="1"/>
  <c r="E335" i="3"/>
  <c r="BH335" i="3" s="1" a="1"/>
  <c r="BH335" i="3" s="1"/>
  <c r="BJ335" i="3" s="1"/>
  <c r="E1022" i="3"/>
  <c r="BH1022" i="3" s="1" a="1"/>
  <c r="BH1022" i="3" s="1"/>
  <c r="BI1022" i="3" s="1" a="1"/>
  <c r="BI1022" i="3" s="1"/>
  <c r="BK1022" i="3" s="1"/>
  <c r="E978" i="3"/>
  <c r="BH978" i="3" s="1" a="1"/>
  <c r="BH978" i="3" s="1"/>
  <c r="E759" i="3"/>
  <c r="BH759" i="3" s="1" a="1"/>
  <c r="BH759" i="3" s="1"/>
  <c r="E741" i="3"/>
  <c r="BH741" i="3" s="1" a="1"/>
  <c r="BH741" i="3" s="1"/>
  <c r="BJ741" i="3" s="1"/>
  <c r="E408" i="3"/>
  <c r="BH408" i="3" s="1" a="1"/>
  <c r="BH408" i="3" s="1"/>
  <c r="BJ408" i="3" s="1"/>
  <c r="E958" i="3"/>
  <c r="BH958" i="3" s="1" a="1"/>
  <c r="BH958" i="3" s="1"/>
  <c r="BI958" i="3" s="1" a="1"/>
  <c r="BI958" i="3" s="1"/>
  <c r="BK958" i="3" s="1"/>
  <c r="E627" i="3"/>
  <c r="BH627" i="3" s="1" a="1"/>
  <c r="BH627" i="3" s="1"/>
  <c r="BI627" i="3" s="1" a="1"/>
  <c r="BI627" i="3" s="1"/>
  <c r="BK627" i="3" s="1"/>
  <c r="E203" i="3"/>
  <c r="BH203" i="3" s="1" a="1"/>
  <c r="BH203" i="3" s="1"/>
  <c r="BI203" i="3" s="1" a="1"/>
  <c r="BI203" i="3" s="1"/>
  <c r="BK203" i="3" s="1"/>
  <c r="E179" i="3"/>
  <c r="BH179" i="3" s="1" a="1"/>
  <c r="BH179" i="3" s="1"/>
  <c r="BJ179" i="3" s="1"/>
  <c r="E195" i="3"/>
  <c r="BH195" i="3" s="1" a="1"/>
  <c r="BH195" i="3" s="1"/>
  <c r="BJ195" i="3" s="1"/>
  <c r="E223" i="3"/>
  <c r="BH223" i="3" s="1" a="1"/>
  <c r="BH223" i="3" s="1"/>
  <c r="BI223" i="3" s="1" a="1"/>
  <c r="BI223" i="3" s="1"/>
  <c r="BK223" i="3" s="1"/>
  <c r="E614" i="3"/>
  <c r="BH614" i="3" s="1" a="1"/>
  <c r="BH614" i="3" s="1"/>
  <c r="BJ614" i="3" s="1"/>
  <c r="E159" i="3"/>
  <c r="BH159" i="3" s="1" a="1"/>
  <c r="BH159" i="3" s="1"/>
  <c r="BJ159" i="3" s="1"/>
  <c r="E770" i="3"/>
  <c r="BH770" i="3" s="1" a="1"/>
  <c r="BH770" i="3" s="1"/>
  <c r="BI770" i="3" s="1" a="1"/>
  <c r="BI770" i="3" s="1"/>
  <c r="BK770" i="3" s="1"/>
  <c r="E270" i="3"/>
  <c r="BH270" i="3" s="1" a="1"/>
  <c r="BH270" i="3" s="1"/>
  <c r="BJ270" i="3" s="1"/>
  <c r="E818" i="3"/>
  <c r="BH818" i="3" s="1" a="1"/>
  <c r="BH818" i="3" s="1"/>
  <c r="BI818" i="3" s="1" a="1"/>
  <c r="BI818" i="3" s="1"/>
  <c r="BK818" i="3" s="1"/>
  <c r="E302" i="3"/>
  <c r="BH302" i="3" s="1" a="1"/>
  <c r="BH302" i="3" s="1"/>
  <c r="BJ302" i="3" s="1"/>
  <c r="E891" i="3"/>
  <c r="BH891" i="3" s="1" a="1"/>
  <c r="BH891" i="3" s="1"/>
  <c r="BI891" i="3" s="1" a="1"/>
  <c r="BI891" i="3" s="1"/>
  <c r="BK891" i="3" s="1"/>
  <c r="E419" i="3"/>
  <c r="BH419" i="3" s="1" a="1"/>
  <c r="BH419" i="3" s="1"/>
  <c r="E812" i="3"/>
  <c r="BH812" i="3" s="1" a="1"/>
  <c r="BH812" i="3" s="1"/>
  <c r="BJ812" i="3" s="1"/>
  <c r="E283" i="3"/>
  <c r="BH283" i="3" s="1" a="1"/>
  <c r="BH283" i="3" s="1"/>
  <c r="BJ283" i="3" s="1"/>
  <c r="E911" i="3"/>
  <c r="BH911" i="3" s="1" a="1"/>
  <c r="BH911" i="3" s="1"/>
  <c r="BI911" i="3" s="1" a="1"/>
  <c r="BI911" i="3" s="1"/>
  <c r="BK911" i="3" s="1"/>
  <c r="E684" i="3"/>
  <c r="BH684" i="3" s="1" a="1"/>
  <c r="BH684" i="3" s="1"/>
  <c r="BI684" i="3" s="1" a="1"/>
  <c r="BI684" i="3" s="1"/>
  <c r="BK684" i="3" s="1"/>
  <c r="E1174" i="3"/>
  <c r="BH1174" i="3" s="1" a="1"/>
  <c r="BH1174" i="3" s="1"/>
  <c r="BJ1174" i="3" s="1"/>
  <c r="E1103" i="3"/>
  <c r="BH1103" i="3" s="1" a="1"/>
  <c r="BH1103" i="3" s="1"/>
  <c r="BI1103" i="3" s="1" a="1"/>
  <c r="BI1103" i="3" s="1"/>
  <c r="BK1103" i="3" s="1"/>
  <c r="E454" i="3"/>
  <c r="BH454" i="3" s="1" a="1"/>
  <c r="BH454" i="3" s="1"/>
  <c r="BJ454" i="3" s="1"/>
  <c r="E960" i="3"/>
  <c r="BH960" i="3" s="1" a="1"/>
  <c r="BH960" i="3" s="1"/>
  <c r="BI960" i="3" s="1" a="1"/>
  <c r="BI960" i="3" s="1"/>
  <c r="BK960" i="3" s="1"/>
  <c r="E1232" i="3"/>
  <c r="BH1232" i="3" s="1" a="1"/>
  <c r="BH1232" i="3" s="1"/>
  <c r="BJ1232" i="3" s="1"/>
  <c r="E807" i="3"/>
  <c r="BH807" i="3" s="1" a="1"/>
  <c r="BH807" i="3" s="1"/>
  <c r="BI807" i="3" s="1" a="1"/>
  <c r="BI807" i="3" s="1"/>
  <c r="BK807" i="3" s="1"/>
  <c r="E604" i="3"/>
  <c r="BH604" i="3" s="1" a="1"/>
  <c r="BH604" i="3" s="1"/>
  <c r="E254" i="3"/>
  <c r="BH254" i="3" s="1" a="1"/>
  <c r="BH254" i="3" s="1"/>
  <c r="BI254" i="3" s="1" a="1"/>
  <c r="BI254" i="3" s="1"/>
  <c r="BK254" i="3" s="1"/>
  <c r="E5" i="3"/>
  <c r="BH5" i="3" s="1" a="1"/>
  <c r="BH5" i="3" s="1"/>
  <c r="BJ5" i="3" s="1"/>
  <c r="E689" i="3"/>
  <c r="BH689" i="3" s="1" a="1"/>
  <c r="BH689" i="3" s="1"/>
  <c r="BI689" i="3" s="1" a="1"/>
  <c r="BI689" i="3" s="1"/>
  <c r="BK689" i="3" s="1"/>
  <c r="E447" i="3"/>
  <c r="BH447" i="3" s="1" a="1"/>
  <c r="BH447" i="3" s="1"/>
  <c r="E730" i="3"/>
  <c r="BH730" i="3" s="1" a="1"/>
  <c r="BH730" i="3" s="1"/>
  <c r="BJ730" i="3" s="1"/>
  <c r="E832" i="3"/>
  <c r="BH832" i="3" s="1" a="1"/>
  <c r="BH832" i="3" s="1"/>
  <c r="BI832" i="3" s="1" a="1"/>
  <c r="BI832" i="3" s="1"/>
  <c r="BK832" i="3" s="1"/>
  <c r="E8" i="3"/>
  <c r="BH8" i="3" s="1" a="1"/>
  <c r="BH8" i="3" s="1"/>
  <c r="BI8" i="3" s="1" a="1"/>
  <c r="BI8" i="3" s="1"/>
  <c r="BK8" i="3" s="1"/>
  <c r="E543" i="3"/>
  <c r="BH543" i="3" s="1" a="1"/>
  <c r="BH543" i="3" s="1"/>
  <c r="BJ543" i="3" s="1"/>
  <c r="E260" i="3"/>
  <c r="BH260" i="3" s="1" a="1"/>
  <c r="BH260" i="3" s="1"/>
  <c r="BJ260" i="3" s="1"/>
  <c r="E703" i="3"/>
  <c r="BH703" i="3" s="1" a="1"/>
  <c r="BH703" i="3" s="1"/>
  <c r="BI703" i="3" s="1" a="1"/>
  <c r="BI703" i="3" s="1"/>
  <c r="BK703" i="3" s="1"/>
  <c r="E411" i="3"/>
  <c r="BH411" i="3" s="1" a="1"/>
  <c r="BH411" i="3" s="1"/>
  <c r="BJ411" i="3" s="1"/>
  <c r="E1082" i="3"/>
  <c r="BH1082" i="3" s="1" a="1"/>
  <c r="BH1082" i="3" s="1"/>
  <c r="BJ1082" i="3" s="1"/>
  <c r="E71" i="3"/>
  <c r="BH71" i="3" s="1" a="1"/>
  <c r="BH71" i="3" s="1"/>
  <c r="BJ71" i="3" s="1"/>
  <c r="E442" i="3"/>
  <c r="BH442" i="3" s="1" a="1"/>
  <c r="BH442" i="3" s="1"/>
  <c r="BJ442" i="3" s="1"/>
  <c r="E124" i="3"/>
  <c r="BH124" i="3" s="1" a="1"/>
  <c r="BH124" i="3" s="1"/>
  <c r="BJ124" i="3" s="1"/>
  <c r="E592" i="3"/>
  <c r="BH592" i="3" s="1" a="1"/>
  <c r="BH592" i="3" s="1"/>
  <c r="BI592" i="3" s="1" a="1"/>
  <c r="BI592" i="3" s="1"/>
  <c r="BK592" i="3" s="1"/>
  <c r="E334" i="3"/>
  <c r="BH334" i="3" s="1" a="1"/>
  <c r="BH334" i="3" s="1"/>
  <c r="BI334" i="3" s="1" a="1"/>
  <c r="BI334" i="3" s="1"/>
  <c r="BK334" i="3" s="1"/>
  <c r="E846" i="3"/>
  <c r="BH846" i="3" s="1" a="1"/>
  <c r="BH846" i="3" s="1"/>
  <c r="BJ846" i="3" s="1"/>
  <c r="E1068" i="3"/>
  <c r="BH1068" i="3" s="1" a="1"/>
  <c r="BH1068" i="3" s="1"/>
  <c r="BI1068" i="3" s="1" a="1"/>
  <c r="BI1068" i="3" s="1"/>
  <c r="BK1068" i="3" s="1"/>
  <c r="E1075" i="3"/>
  <c r="BH1075" i="3" s="1" a="1"/>
  <c r="BH1075" i="3" s="1"/>
  <c r="E308" i="3"/>
  <c r="BH308" i="3" s="1" a="1"/>
  <c r="BH308" i="3" s="1"/>
  <c r="BI308" i="3" s="1" a="1"/>
  <c r="BI308" i="3" s="1"/>
  <c r="BK308" i="3" s="1"/>
  <c r="E1003" i="3"/>
  <c r="BH1003" i="3" s="1" a="1"/>
  <c r="BH1003" i="3" s="1"/>
  <c r="BJ1003" i="3" s="1"/>
  <c r="E1131" i="3"/>
  <c r="BH1131" i="3" s="1" a="1"/>
  <c r="BH1131" i="3" s="1"/>
  <c r="BI1131" i="3" s="1" a="1"/>
  <c r="BI1131" i="3" s="1"/>
  <c r="BK1131" i="3" s="1"/>
  <c r="E711" i="3"/>
  <c r="BH711" i="3" s="1" a="1"/>
  <c r="BH711" i="3" s="1"/>
  <c r="BJ711" i="3" s="1"/>
  <c r="E376" i="3"/>
  <c r="BH376" i="3" s="1" a="1"/>
  <c r="BH376" i="3" s="1"/>
  <c r="BI376" i="3" s="1" a="1"/>
  <c r="BI376" i="3" s="1"/>
  <c r="BK376" i="3" s="1"/>
  <c r="E126" i="3"/>
  <c r="BH126" i="3" s="1" a="1"/>
  <c r="BH126" i="3" s="1"/>
  <c r="BI126" i="3" s="1" a="1"/>
  <c r="BI126" i="3" s="1"/>
  <c r="BK126" i="3" s="1"/>
  <c r="E1064" i="3"/>
  <c r="BH1064" i="3" s="1" a="1"/>
  <c r="BH1064" i="3" s="1"/>
  <c r="BI1064" i="3" s="1" a="1"/>
  <c r="BI1064" i="3" s="1"/>
  <c r="BK1064" i="3" s="1"/>
  <c r="E760" i="3"/>
  <c r="BH760" i="3" s="1" a="1"/>
  <c r="BH760" i="3" s="1"/>
  <c r="BI760" i="3" s="1" a="1"/>
  <c r="BI760" i="3" s="1"/>
  <c r="BK760" i="3" s="1"/>
  <c r="E899" i="3"/>
  <c r="BH899" i="3" s="1" a="1"/>
  <c r="BH899" i="3" s="1"/>
  <c r="BI899" i="3" s="1" a="1"/>
  <c r="BI899" i="3" s="1"/>
  <c r="BK899" i="3" s="1"/>
  <c r="E568" i="3"/>
  <c r="BH568" i="3" s="1" a="1"/>
  <c r="BH568" i="3" s="1"/>
  <c r="BJ568" i="3" s="1"/>
  <c r="E348" i="3"/>
  <c r="BH348" i="3" s="1" a="1"/>
  <c r="BH348" i="3" s="1"/>
  <c r="BJ348" i="3" s="1"/>
  <c r="E909" i="3"/>
  <c r="BH909" i="3" s="1" a="1"/>
  <c r="BH909" i="3" s="1"/>
  <c r="BJ909" i="3" s="1"/>
  <c r="E569" i="3"/>
  <c r="BH569" i="3" s="1" a="1"/>
  <c r="BH569" i="3" s="1"/>
  <c r="BI569" i="3" s="1" a="1"/>
  <c r="BI569" i="3" s="1"/>
  <c r="BK569" i="3" s="1"/>
  <c r="E510" i="3"/>
  <c r="BH510" i="3" s="1" a="1"/>
  <c r="BH510" i="3" s="1"/>
  <c r="BJ510" i="3" s="1"/>
  <c r="E809" i="3"/>
  <c r="BH809" i="3" s="1" a="1"/>
  <c r="BH809" i="3" s="1"/>
  <c r="BJ809" i="3" s="1"/>
  <c r="E894" i="3"/>
  <c r="BH894" i="3" s="1" a="1"/>
  <c r="BH894" i="3" s="1"/>
  <c r="BJ894" i="3" s="1"/>
  <c r="E60" i="3"/>
  <c r="BH60" i="3" s="1" a="1"/>
  <c r="BH60" i="3" s="1"/>
  <c r="BI60" i="3" s="1" a="1"/>
  <c r="BI60" i="3" s="1"/>
  <c r="BK60" i="3" s="1"/>
  <c r="E519" i="3"/>
  <c r="BH519" i="3" s="1" a="1"/>
  <c r="BH519" i="3" s="1"/>
  <c r="BI519" i="3" s="1" a="1"/>
  <c r="BI519" i="3" s="1"/>
  <c r="BK519" i="3" s="1"/>
  <c r="E110" i="3"/>
  <c r="BH110" i="3" s="1" a="1"/>
  <c r="BH110" i="3" s="1"/>
  <c r="BJ110" i="3" s="1"/>
  <c r="E785" i="3"/>
  <c r="BH785" i="3" s="1" a="1"/>
  <c r="BH785" i="3" s="1"/>
  <c r="BI785" i="3" s="1" a="1"/>
  <c r="BI785" i="3" s="1"/>
  <c r="BK785" i="3" s="1"/>
  <c r="E467" i="3"/>
  <c r="BH467" i="3" s="1" a="1"/>
  <c r="BH467" i="3" s="1"/>
  <c r="BJ467" i="3" s="1"/>
  <c r="E1112" i="3"/>
  <c r="BH1112" i="3" s="1" a="1"/>
  <c r="BH1112" i="3" s="1"/>
  <c r="BI1112" i="3" s="1" a="1"/>
  <c r="BI1112" i="3" s="1"/>
  <c r="BK1112" i="3" s="1"/>
  <c r="E90" i="3"/>
  <c r="BH90" i="3" s="1" a="1"/>
  <c r="BH90" i="3" s="1"/>
  <c r="BI90" i="3" s="1" a="1"/>
  <c r="BI90" i="3" s="1"/>
  <c r="BK90" i="3" s="1"/>
  <c r="E564" i="3"/>
  <c r="BH564" i="3" s="1" a="1"/>
  <c r="BH564" i="3" s="1"/>
  <c r="BI564" i="3" s="1" a="1"/>
  <c r="BI564" i="3" s="1"/>
  <c r="BK564" i="3" s="1"/>
  <c r="E153" i="3"/>
  <c r="BH153" i="3" s="1" a="1"/>
  <c r="BH153" i="3" s="1"/>
  <c r="BJ153" i="3" s="1"/>
  <c r="E659" i="3"/>
  <c r="BH659" i="3" s="1" a="1"/>
  <c r="BH659" i="3" s="1"/>
  <c r="BJ659" i="3" s="1"/>
  <c r="E329" i="3"/>
  <c r="BH329" i="3" s="1" a="1"/>
  <c r="BH329" i="3" s="1"/>
  <c r="BI329" i="3" s="1" a="1"/>
  <c r="BI329" i="3" s="1"/>
  <c r="BK329" i="3" s="1"/>
  <c r="E904" i="3"/>
  <c r="BH904" i="3" s="1" a="1"/>
  <c r="BH904" i="3" s="1"/>
  <c r="BJ904" i="3" s="1"/>
  <c r="E1205" i="3"/>
  <c r="BH1205" i="3" s="1" a="1"/>
  <c r="BH1205" i="3" s="1"/>
  <c r="BJ1205" i="3" s="1"/>
  <c r="E1117" i="3"/>
  <c r="BH1117" i="3" s="1" a="1"/>
  <c r="BH1117" i="3" s="1"/>
  <c r="BI1117" i="3" s="1" a="1"/>
  <c r="BI1117" i="3" s="1"/>
  <c r="BK1117" i="3" s="1"/>
  <c r="E1125" i="3"/>
  <c r="BH1125" i="3" s="1" a="1"/>
  <c r="BH1125" i="3" s="1"/>
  <c r="BJ1125" i="3" s="1"/>
  <c r="E459" i="3"/>
  <c r="BH459" i="3" s="1" a="1"/>
  <c r="BH459" i="3" s="1"/>
  <c r="BI459" i="3" s="1" a="1"/>
  <c r="BI459" i="3" s="1"/>
  <c r="BK459" i="3" s="1"/>
  <c r="E983" i="3"/>
  <c r="BH983" i="3" s="1" a="1"/>
  <c r="BH983" i="3" s="1"/>
  <c r="BJ983" i="3" s="1"/>
  <c r="E1147" i="3"/>
  <c r="BH1147" i="3" s="1" a="1"/>
  <c r="BH1147" i="3" s="1"/>
  <c r="BI1147" i="3" s="1" a="1"/>
  <c r="BI1147" i="3" s="1"/>
  <c r="BK1147" i="3" s="1"/>
  <c r="E662" i="3"/>
  <c r="BH662" i="3" s="1" a="1"/>
  <c r="BH662" i="3" s="1"/>
  <c r="BI662" i="3" s="1" a="1"/>
  <c r="BI662" i="3" s="1"/>
  <c r="BK662" i="3" s="1"/>
  <c r="E303" i="3"/>
  <c r="BH303" i="3" s="1" a="1"/>
  <c r="BH303" i="3" s="1"/>
  <c r="BI303" i="3" s="1" a="1"/>
  <c r="BI303" i="3" s="1"/>
  <c r="BK303" i="3" s="1"/>
  <c r="E28" i="3"/>
  <c r="BH28" i="3" s="1" a="1"/>
  <c r="BH28" i="3" s="1"/>
  <c r="BJ28" i="3" s="1"/>
  <c r="E1026" i="3"/>
  <c r="BH1026" i="3" s="1" a="1"/>
  <c r="BH1026" i="3" s="1"/>
  <c r="BJ1026" i="3" s="1"/>
  <c r="E736" i="3"/>
  <c r="BH736" i="3" s="1" a="1"/>
  <c r="BH736" i="3" s="1"/>
  <c r="BI736" i="3" s="1" a="1"/>
  <c r="BI736" i="3" s="1"/>
  <c r="BK736" i="3" s="1"/>
  <c r="E844" i="3"/>
  <c r="BH844" i="3" s="1" a="1"/>
  <c r="BH844" i="3" s="1"/>
  <c r="BJ844" i="3" s="1"/>
  <c r="E521" i="3"/>
  <c r="BH521" i="3" s="1" a="1"/>
  <c r="BH521" i="3" s="1"/>
  <c r="BJ521" i="3" s="1"/>
  <c r="E350" i="3"/>
  <c r="BH350" i="3" s="1" a="1"/>
  <c r="BH350" i="3" s="1"/>
  <c r="BJ350" i="3" s="1"/>
  <c r="E888" i="3"/>
  <c r="BH888" i="3" s="1" a="1"/>
  <c r="BH888" i="3" s="1"/>
  <c r="BJ888" i="3" s="1"/>
  <c r="E648" i="3"/>
  <c r="BH648" i="3" s="1" a="1"/>
  <c r="BH648" i="3" s="1"/>
  <c r="BI648" i="3" s="1" a="1"/>
  <c r="BI648" i="3" s="1"/>
  <c r="BK648" i="3" s="1"/>
  <c r="E869" i="3"/>
  <c r="BH869" i="3" s="1" a="1"/>
  <c r="BH869" i="3" s="1"/>
  <c r="BI869" i="3" s="1" a="1"/>
  <c r="BI869" i="3" s="1"/>
  <c r="BK869" i="3" s="1"/>
  <c r="E69" i="3"/>
  <c r="BH69" i="3" s="1" a="1"/>
  <c r="BH69" i="3" s="1"/>
  <c r="BI69" i="3" s="1" a="1"/>
  <c r="BI69" i="3" s="1"/>
  <c r="BK69" i="3" s="1"/>
  <c r="E1001" i="3"/>
  <c r="BH1001" i="3" s="1" a="1"/>
  <c r="BH1001" i="3" s="1"/>
  <c r="BJ1001" i="3" s="1"/>
  <c r="E41" i="3"/>
  <c r="BH41" i="3" s="1" a="1"/>
  <c r="BH41" i="3" s="1"/>
  <c r="BI41" i="3" s="1" a="1"/>
  <c r="BI41" i="3" s="1"/>
  <c r="BK41" i="3" s="1"/>
  <c r="E584" i="3"/>
  <c r="BH584" i="3" s="1" a="1"/>
  <c r="BH584" i="3" s="1"/>
  <c r="BI584" i="3" s="1" a="1"/>
  <c r="BI584" i="3" s="1"/>
  <c r="BK584" i="3" s="1"/>
  <c r="E269" i="3"/>
  <c r="BH269" i="3" s="1" a="1"/>
  <c r="BH269" i="3" s="1"/>
  <c r="BJ269" i="3" s="1"/>
  <c r="E715" i="3"/>
  <c r="BH715" i="3" s="1" a="1"/>
  <c r="BH715" i="3" s="1"/>
  <c r="BJ715" i="3" s="1"/>
  <c r="E87" i="3"/>
  <c r="BH87" i="3" s="1" a="1"/>
  <c r="BH87" i="3" s="1"/>
  <c r="BI87" i="3" s="1" a="1"/>
  <c r="BI87" i="3" s="1"/>
  <c r="BK87" i="3" s="1"/>
  <c r="E422" i="3"/>
  <c r="BH422" i="3" s="1" a="1"/>
  <c r="BH422" i="3" s="1"/>
  <c r="BJ422" i="3" s="1"/>
  <c r="E1192" i="3"/>
  <c r="BH1192" i="3" s="1" a="1"/>
  <c r="BH1192" i="3" s="1"/>
  <c r="BI1192" i="3" s="1" a="1"/>
  <c r="BI1192" i="3" s="1"/>
  <c r="BK1192" i="3" s="1"/>
  <c r="E70" i="3"/>
  <c r="BH70" i="3" s="1" a="1"/>
  <c r="BH70" i="3" s="1"/>
  <c r="BI70" i="3" s="1" a="1"/>
  <c r="BI70" i="3" s="1"/>
  <c r="BK70" i="3" s="1"/>
  <c r="E548" i="3"/>
  <c r="BH548" i="3" s="1" a="1"/>
  <c r="BH548" i="3" s="1"/>
  <c r="BJ548" i="3" s="1"/>
  <c r="E221" i="3"/>
  <c r="BH221" i="3" s="1" a="1"/>
  <c r="BH221" i="3" s="1"/>
  <c r="BI221" i="3" s="1" a="1"/>
  <c r="BI221" i="3" s="1"/>
  <c r="BK221" i="3" s="1"/>
  <c r="E702" i="3"/>
  <c r="BH702" i="3" s="1" a="1"/>
  <c r="BH702" i="3" s="1"/>
  <c r="BJ702" i="3" s="1"/>
  <c r="E276" i="3"/>
  <c r="BH276" i="3" s="1" a="1"/>
  <c r="BH276" i="3" s="1"/>
  <c r="BJ276" i="3" s="1"/>
  <c r="E1013" i="3"/>
  <c r="BH1013" i="3" s="1" a="1"/>
  <c r="BH1013" i="3" s="1"/>
  <c r="BI1013" i="3" s="1" a="1"/>
  <c r="BI1013" i="3" s="1"/>
  <c r="BK1013" i="3" s="1"/>
  <c r="E625" i="3"/>
  <c r="BH625" i="3" s="1" a="1"/>
  <c r="BH625" i="3" s="1"/>
  <c r="BJ625" i="3" s="1"/>
  <c r="E1106" i="3"/>
  <c r="BH1106" i="3" s="1" a="1"/>
  <c r="BH1106" i="3" s="1"/>
  <c r="BI1106" i="3" s="1" a="1"/>
  <c r="BI1106" i="3" s="1"/>
  <c r="BK1106" i="3" s="1"/>
  <c r="E1223" i="3"/>
  <c r="BH1223" i="3" s="1" a="1"/>
  <c r="BH1223" i="3" s="1"/>
  <c r="BJ1223" i="3" s="1"/>
  <c r="E577" i="3"/>
  <c r="BH577" i="3" s="1" a="1"/>
  <c r="BH577" i="3" s="1"/>
  <c r="BI577" i="3" s="1" a="1"/>
  <c r="BI577" i="3" s="1"/>
  <c r="BK577" i="3" s="1"/>
  <c r="E1033" i="3"/>
  <c r="BH1033" i="3" s="1" a="1"/>
  <c r="BH1033" i="3" s="1"/>
  <c r="BI1033" i="3" s="1" a="1"/>
  <c r="BI1033" i="3" s="1"/>
  <c r="BK1033" i="3" s="1"/>
  <c r="E1102" i="3"/>
  <c r="BH1102" i="3" s="1" a="1"/>
  <c r="BH1102" i="3" s="1"/>
  <c r="BI1102" i="3" s="1" a="1"/>
  <c r="BI1102" i="3" s="1"/>
  <c r="BK1102" i="3" s="1"/>
  <c r="E677" i="3"/>
  <c r="BH677" i="3" s="1" a="1"/>
  <c r="BH677" i="3" s="1"/>
  <c r="BJ677" i="3" s="1"/>
  <c r="E301" i="3"/>
  <c r="BH301" i="3" s="1" a="1"/>
  <c r="BH301" i="3" s="1"/>
  <c r="BJ301" i="3" s="1"/>
  <c r="E115" i="3"/>
  <c r="BH115" i="3" s="1" a="1"/>
  <c r="BH115" i="3" s="1"/>
  <c r="BI115" i="3" s="1" a="1"/>
  <c r="BI115" i="3" s="1"/>
  <c r="BK115" i="3" s="1"/>
  <c r="E980" i="3"/>
  <c r="BH980" i="3" s="1" a="1"/>
  <c r="BH980" i="3" s="1"/>
  <c r="BI980" i="3" s="1" a="1"/>
  <c r="BI980" i="3" s="1"/>
  <c r="BK980" i="3" s="1"/>
  <c r="E599" i="3"/>
  <c r="BH599" i="3" s="1" a="1"/>
  <c r="BH599" i="3" s="1"/>
  <c r="BJ599" i="3" s="1"/>
  <c r="E673" i="3"/>
  <c r="BH673" i="3" s="1" a="1"/>
  <c r="BH673" i="3" s="1"/>
  <c r="BI673" i="3" s="1" a="1"/>
  <c r="BI673" i="3" s="1"/>
  <c r="BK673" i="3" s="1"/>
  <c r="E501" i="3"/>
  <c r="BH501" i="3" s="1" a="1"/>
  <c r="BH501" i="3" s="1"/>
  <c r="BJ501" i="3" s="1"/>
  <c r="E182" i="3"/>
  <c r="BH182" i="3" s="1" a="1"/>
  <c r="BH182" i="3" s="1"/>
  <c r="BI182" i="3" s="1" a="1"/>
  <c r="BI182" i="3" s="1"/>
  <c r="BK182" i="3" s="1"/>
  <c r="E859" i="3"/>
  <c r="BH859" i="3" s="1" a="1"/>
  <c r="BH859" i="3" s="1"/>
  <c r="BI859" i="3" s="1" a="1"/>
  <c r="BI859" i="3" s="1"/>
  <c r="BK859" i="3" s="1"/>
  <c r="E234" i="3"/>
  <c r="BH234" i="3" s="1" a="1"/>
  <c r="BH234" i="3" s="1"/>
  <c r="BJ234" i="3" s="1"/>
  <c r="E511" i="3"/>
  <c r="BH511" i="3" s="1" a="1"/>
  <c r="BH511" i="3" s="1"/>
  <c r="BI511" i="3" s="1" a="1"/>
  <c r="BI511" i="3" s="1"/>
  <c r="BK511" i="3" s="1"/>
  <c r="E589" i="3"/>
  <c r="BH589" i="3" s="1" a="1"/>
  <c r="BH589" i="3" s="1"/>
  <c r="BJ589" i="3" s="1"/>
  <c r="E387" i="3"/>
  <c r="BH387" i="3" s="1" a="1"/>
  <c r="BH387" i="3" s="1"/>
  <c r="BJ387" i="3" s="1"/>
  <c r="E1190" i="3"/>
  <c r="BH1190" i="3" s="1" a="1"/>
  <c r="BH1190" i="3" s="1"/>
  <c r="BJ1190" i="3" s="1"/>
  <c r="E176" i="3"/>
  <c r="BH176" i="3" s="1" a="1"/>
  <c r="BH176" i="3" s="1"/>
  <c r="BI176" i="3" s="1" a="1"/>
  <c r="BI176" i="3" s="1"/>
  <c r="BK176" i="3" s="1"/>
  <c r="E608" i="3"/>
  <c r="BH608" i="3" s="1" a="1"/>
  <c r="BH608" i="3" s="1"/>
  <c r="BJ608" i="3" s="1"/>
  <c r="E332" i="3"/>
  <c r="BH332" i="3" s="1" a="1"/>
  <c r="BH332" i="3" s="1"/>
  <c r="BJ332" i="3" s="1"/>
  <c r="E858" i="3"/>
  <c r="BH858" i="3" s="1" a="1"/>
  <c r="BH858" i="3" s="1"/>
  <c r="BJ858" i="3" s="1"/>
  <c r="E292" i="3"/>
  <c r="BH292" i="3" s="1" a="1"/>
  <c r="BH292" i="3" s="1"/>
  <c r="BJ292" i="3" s="1"/>
  <c r="E1118" i="3"/>
  <c r="BH1118" i="3" s="1" a="1"/>
  <c r="BH1118" i="3" s="1"/>
  <c r="BJ1118" i="3" s="1"/>
  <c r="E174" i="3"/>
  <c r="BH174" i="3" s="1" a="1"/>
  <c r="BH174" i="3" s="1"/>
  <c r="BI174" i="3" s="1" a="1"/>
  <c r="BI174" i="3" s="1"/>
  <c r="BK174" i="3" s="1"/>
  <c r="E497" i="3"/>
  <c r="BH497" i="3" s="1" a="1"/>
  <c r="BH497" i="3" s="1"/>
  <c r="BI497" i="3" s="1" a="1"/>
  <c r="BI497" i="3" s="1"/>
  <c r="BK497" i="3" s="1"/>
  <c r="E237" i="3"/>
  <c r="BH237" i="3" s="1" a="1"/>
  <c r="BH237" i="3" s="1"/>
  <c r="BJ237" i="3" s="1"/>
  <c r="E731" i="3"/>
  <c r="BH731" i="3" s="1" a="1"/>
  <c r="BH731" i="3" s="1"/>
  <c r="BJ731" i="3" s="1"/>
  <c r="E908" i="3"/>
  <c r="BH908" i="3" s="1" a="1"/>
  <c r="BH908" i="3" s="1"/>
  <c r="BJ908" i="3" s="1"/>
  <c r="E1076" i="3"/>
  <c r="BH1076" i="3" s="1" a="1"/>
  <c r="BH1076" i="3" s="1"/>
  <c r="BI1076" i="3" s="1" a="1"/>
  <c r="BI1076" i="3" s="1"/>
  <c r="BK1076" i="3" s="1"/>
  <c r="E1143" i="3"/>
  <c r="BH1143" i="3" s="1" a="1"/>
  <c r="BH1143" i="3" s="1"/>
  <c r="BJ1143" i="3" s="1"/>
  <c r="E863" i="3"/>
  <c r="BH863" i="3" s="1" a="1"/>
  <c r="BH863" i="3" s="1"/>
  <c r="BJ863" i="3" s="1"/>
  <c r="E1199" i="3"/>
  <c r="BH1199" i="3" s="1" a="1"/>
  <c r="BH1199" i="3" s="1"/>
  <c r="BJ1199" i="3" s="1"/>
  <c r="E820" i="3"/>
  <c r="BH820" i="3" s="1" a="1"/>
  <c r="BH820" i="3" s="1"/>
  <c r="BJ820" i="3" s="1"/>
  <c r="E474" i="3"/>
  <c r="BH474" i="3" s="1" a="1"/>
  <c r="BH474" i="3" s="1"/>
  <c r="BJ474" i="3" s="1"/>
  <c r="E357" i="3"/>
  <c r="BH357" i="3" s="1" a="1"/>
  <c r="BH357" i="3" s="1"/>
  <c r="BJ357" i="3" s="1"/>
  <c r="E1122" i="3"/>
  <c r="BH1122" i="3" s="1" a="1"/>
  <c r="BH1122" i="3" s="1"/>
  <c r="BI1122" i="3" s="1" a="1"/>
  <c r="BI1122" i="3" s="1"/>
  <c r="BK1122" i="3" s="1"/>
  <c r="E737" i="3"/>
  <c r="BH737" i="3" s="1" a="1"/>
  <c r="BH737" i="3" s="1"/>
  <c r="BI737" i="3" s="1" a="1"/>
  <c r="BI737" i="3" s="1"/>
  <c r="BK737" i="3" s="1"/>
  <c r="E949" i="3"/>
  <c r="BH949" i="3" s="1" a="1"/>
  <c r="BH949" i="3" s="1"/>
  <c r="BJ949" i="3" s="1"/>
  <c r="E588" i="3"/>
  <c r="BH588" i="3" s="1" a="1"/>
  <c r="BH588" i="3" s="1"/>
  <c r="BI588" i="3" s="1" a="1"/>
  <c r="BI588" i="3" s="1"/>
  <c r="BK588" i="3" s="1"/>
  <c r="E259" i="3"/>
  <c r="BH259" i="3" s="1" a="1"/>
  <c r="BH259" i="3" s="1"/>
  <c r="BJ259" i="3" s="1"/>
  <c r="E990" i="3"/>
  <c r="BH990" i="3" s="1" a="1"/>
  <c r="BH990" i="3" s="1"/>
  <c r="BI990" i="3" s="1" a="1"/>
  <c r="BI990" i="3" s="1"/>
  <c r="BK990" i="3" s="1"/>
  <c r="E609" i="3"/>
  <c r="BH609" i="3" s="1" a="1"/>
  <c r="BH609" i="3" s="1"/>
  <c r="BJ609" i="3" s="1"/>
  <c r="E307" i="3"/>
  <c r="BH307" i="3" s="1" a="1"/>
  <c r="BH307" i="3" s="1"/>
  <c r="BI307" i="3" s="1" a="1"/>
  <c r="BI307" i="3" s="1"/>
  <c r="BK307" i="3" s="1"/>
  <c r="E131" i="3"/>
  <c r="BH131" i="3" s="1" a="1"/>
  <c r="BH131" i="3" s="1"/>
  <c r="BI131" i="3" s="1" a="1"/>
  <c r="BI131" i="3" s="1"/>
  <c r="BK131" i="3" s="1"/>
  <c r="E975" i="3"/>
  <c r="BH975" i="3" s="1" a="1"/>
  <c r="BH975" i="3" s="1"/>
  <c r="BJ975" i="3" s="1"/>
  <c r="E678" i="3"/>
  <c r="BH678" i="3" s="1" a="1"/>
  <c r="BH678" i="3" s="1"/>
  <c r="BI678" i="3" s="1" a="1"/>
  <c r="BI678" i="3" s="1"/>
  <c r="BK678" i="3" s="1"/>
  <c r="E277" i="3"/>
  <c r="BH277" i="3" s="1" a="1"/>
  <c r="BH277" i="3" s="1"/>
  <c r="BJ277" i="3" s="1"/>
  <c r="E104" i="3"/>
  <c r="BH104" i="3" s="1" a="1"/>
  <c r="BH104" i="3" s="1"/>
  <c r="BJ104" i="3" s="1"/>
  <c r="E948" i="3"/>
  <c r="BH948" i="3" s="1" a="1"/>
  <c r="BH948" i="3" s="1"/>
  <c r="BI948" i="3" s="1" a="1"/>
  <c r="BI948" i="3" s="1"/>
  <c r="BK948" i="3" s="1"/>
  <c r="E675" i="3"/>
  <c r="BH675" i="3" s="1" a="1"/>
  <c r="BH675" i="3" s="1"/>
  <c r="BJ675" i="3" s="1"/>
  <c r="E826" i="3"/>
  <c r="BH826" i="3" s="1" a="1"/>
  <c r="BH826" i="3" s="1"/>
  <c r="BJ826" i="3" s="1"/>
  <c r="E570" i="3"/>
  <c r="BH570" i="3" s="1" a="1"/>
  <c r="BH570" i="3" s="1"/>
  <c r="BI570" i="3" s="1" a="1"/>
  <c r="BI570" i="3" s="1"/>
  <c r="BK570" i="3" s="1"/>
  <c r="E180" i="3"/>
  <c r="BH180" i="3" s="1" a="1"/>
  <c r="BH180" i="3" s="1"/>
  <c r="BI180" i="3" s="1" a="1"/>
  <c r="BI180" i="3" s="1"/>
  <c r="BK180" i="3" s="1"/>
  <c r="E824" i="3"/>
  <c r="BH824" i="3" s="1" a="1"/>
  <c r="BH824" i="3" s="1"/>
  <c r="BI824" i="3" s="1" a="1"/>
  <c r="BI824" i="3" s="1"/>
  <c r="BK824" i="3" s="1"/>
  <c r="E950" i="3"/>
  <c r="BH950" i="3" s="1" a="1"/>
  <c r="BH950" i="3" s="1"/>
  <c r="BJ950" i="3" s="1"/>
  <c r="E475" i="3"/>
  <c r="BH475" i="3" s="1" a="1"/>
  <c r="BH475" i="3" s="1"/>
  <c r="BJ475" i="3" s="1"/>
  <c r="E718" i="3"/>
  <c r="BH718" i="3" s="1" a="1"/>
  <c r="BH718" i="3" s="1"/>
  <c r="BI718" i="3" s="1" a="1"/>
  <c r="BI718" i="3" s="1"/>
  <c r="BK718" i="3" s="1"/>
  <c r="E1012" i="3"/>
  <c r="BH1012" i="3" s="1" a="1"/>
  <c r="BH1012" i="3" s="1"/>
  <c r="BI1012" i="3" s="1" a="1"/>
  <c r="BI1012" i="3" s="1"/>
  <c r="BK1012" i="3" s="1"/>
  <c r="E525" i="3"/>
  <c r="BH525" i="3" s="1" a="1"/>
  <c r="BH525" i="3" s="1"/>
  <c r="BI525" i="3" s="1" a="1"/>
  <c r="BI525" i="3" s="1"/>
  <c r="BK525" i="3" s="1"/>
  <c r="E788" i="3"/>
  <c r="BH788" i="3" s="1" a="1"/>
  <c r="BH788" i="3" s="1"/>
  <c r="BI788" i="3" s="1" a="1"/>
  <c r="BI788" i="3" s="1"/>
  <c r="BK788" i="3" s="1"/>
  <c r="E1137" i="3"/>
  <c r="BH1137" i="3" s="1" a="1"/>
  <c r="BH1137" i="3" s="1"/>
  <c r="BJ1137" i="3" s="1"/>
  <c r="E1182" i="3"/>
  <c r="BH1182" i="3" s="1" a="1"/>
  <c r="BH1182" i="3" s="1"/>
  <c r="BJ1182" i="3" s="1"/>
  <c r="E1218" i="3"/>
  <c r="BH1218" i="3" s="1" a="1"/>
  <c r="BH1218" i="3" s="1"/>
  <c r="BI1218" i="3" s="1" a="1"/>
  <c r="BI1218" i="3" s="1"/>
  <c r="BK1218" i="3" s="1"/>
  <c r="E705" i="3"/>
  <c r="BH705" i="3" s="1" a="1"/>
  <c r="BH705" i="3" s="1"/>
  <c r="BJ705" i="3" s="1"/>
  <c r="E156" i="3"/>
  <c r="BH156" i="3" s="1" a="1"/>
  <c r="BH156" i="3" s="1"/>
  <c r="BI156" i="3" s="1" a="1"/>
  <c r="BI156" i="3" s="1"/>
  <c r="BK156" i="3" s="1"/>
  <c r="E492" i="3"/>
  <c r="BH492" i="3" s="1" a="1"/>
  <c r="BH492" i="3" s="1"/>
  <c r="BJ492" i="3" s="1"/>
  <c r="E1178" i="3"/>
  <c r="BH1178" i="3" s="1" a="1"/>
  <c r="BH1178" i="3" s="1"/>
  <c r="BI1178" i="3" s="1" a="1"/>
  <c r="BI1178" i="3" s="1"/>
  <c r="BK1178" i="3" s="1"/>
  <c r="E99" i="3"/>
  <c r="BH99" i="3" s="1" a="1"/>
  <c r="BH99" i="3" s="1"/>
  <c r="BJ99" i="3" s="1"/>
  <c r="E507" i="3"/>
  <c r="BH507" i="3" s="1" a="1"/>
  <c r="BH507" i="3" s="1"/>
  <c r="BJ507" i="3" s="1"/>
  <c r="H633" i="3"/>
  <c r="AZ633" i="3" s="1" a="1"/>
  <c r="AZ633" i="3" s="1"/>
  <c r="BB633" i="3" s="1"/>
  <c r="H101" i="3"/>
  <c r="AZ101" i="3" s="1" a="1"/>
  <c r="AZ101" i="3" s="1"/>
  <c r="BA101" i="3" s="1" a="1"/>
  <c r="BA101" i="3" s="1"/>
  <c r="BC101" i="3" s="1"/>
  <c r="H385" i="3"/>
  <c r="AZ385" i="3" s="1" a="1"/>
  <c r="AZ385" i="3" s="1"/>
  <c r="BB385" i="3" s="1"/>
  <c r="H560" i="3"/>
  <c r="AZ560" i="3" s="1" a="1"/>
  <c r="AZ560" i="3" s="1"/>
  <c r="BA560" i="3" s="1" a="1"/>
  <c r="BA560" i="3" s="1"/>
  <c r="BC560" i="3" s="1"/>
  <c r="H1135" i="3"/>
  <c r="AZ1135" i="3" s="1" a="1"/>
  <c r="AZ1135" i="3" s="1"/>
  <c r="BA1135" i="3" s="1" a="1"/>
  <c r="BA1135" i="3" s="1"/>
  <c r="BC1135" i="3" s="1"/>
  <c r="H103" i="3"/>
  <c r="AZ103" i="3" s="1" a="1"/>
  <c r="AZ103" i="3" s="1"/>
  <c r="BA103" i="3" s="1" a="1"/>
  <c r="BA103" i="3" s="1"/>
  <c r="BC103" i="3" s="1"/>
  <c r="H9" i="3"/>
  <c r="AZ9" i="3" s="1" a="1"/>
  <c r="AZ9" i="3" s="1"/>
  <c r="BB9" i="3" s="1"/>
  <c r="H78" i="3"/>
  <c r="AZ78" i="3" s="1" a="1"/>
  <c r="AZ78" i="3" s="1"/>
  <c r="BA78" i="3" s="1" a="1"/>
  <c r="BA78" i="3" s="1"/>
  <c r="BC78" i="3" s="1"/>
  <c r="H121" i="3"/>
  <c r="AZ121" i="3" s="1" a="1"/>
  <c r="AZ121" i="3" s="1"/>
  <c r="BA121" i="3" s="1" a="1"/>
  <c r="BA121" i="3" s="1"/>
  <c r="BC121" i="3" s="1"/>
  <c r="H186" i="3"/>
  <c r="AZ186" i="3" s="1" a="1"/>
  <c r="AZ186" i="3" s="1"/>
  <c r="BB186" i="3" s="1"/>
  <c r="H243" i="3"/>
  <c r="AZ243" i="3" s="1" a="1"/>
  <c r="AZ243" i="3" s="1"/>
  <c r="BA243" i="3" s="1" a="1"/>
  <c r="BA243" i="3" s="1"/>
  <c r="BC243" i="3" s="1"/>
  <c r="H350" i="3"/>
  <c r="AZ350" i="3" s="1" a="1"/>
  <c r="AZ350" i="3" s="1"/>
  <c r="BB350" i="3" s="1"/>
  <c r="H361" i="3"/>
  <c r="AZ361" i="3" s="1" a="1"/>
  <c r="AZ361" i="3" s="1"/>
  <c r="BB361" i="3" s="1"/>
  <c r="H579" i="3"/>
  <c r="AZ579" i="3" s="1" a="1"/>
  <c r="AZ579" i="3" s="1"/>
  <c r="BB579" i="3" s="1"/>
  <c r="H505" i="3"/>
  <c r="AZ505" i="3" s="1" a="1"/>
  <c r="AZ505" i="3" s="1"/>
  <c r="BA505" i="3" s="1" a="1"/>
  <c r="BA505" i="3" s="1"/>
  <c r="BC505" i="3" s="1"/>
  <c r="H287" i="3"/>
  <c r="AZ287" i="3" s="1" a="1"/>
  <c r="AZ287" i="3" s="1"/>
  <c r="BB287" i="3" s="1"/>
  <c r="H605" i="3"/>
  <c r="AZ605" i="3" s="1" a="1"/>
  <c r="AZ605" i="3" s="1"/>
  <c r="BB605" i="3" s="1"/>
  <c r="H513" i="3"/>
  <c r="AZ513" i="3" s="1" a="1"/>
  <c r="AZ513" i="3" s="1"/>
  <c r="BB513" i="3" s="1"/>
  <c r="H1164" i="3"/>
  <c r="AZ1164" i="3" s="1" a="1"/>
  <c r="AZ1164" i="3" s="1"/>
  <c r="BA1164" i="3" s="1" a="1"/>
  <c r="BA1164" i="3" s="1"/>
  <c r="BC1164" i="3" s="1"/>
  <c r="H533" i="3"/>
  <c r="AZ533" i="3" s="1" a="1"/>
  <c r="AZ533" i="3" s="1"/>
  <c r="BB533" i="3" s="1"/>
  <c r="H1187" i="3"/>
  <c r="AZ1187" i="3" s="1" a="1"/>
  <c r="AZ1187" i="3" s="1"/>
  <c r="BA1187" i="3" s="1" a="1"/>
  <c r="BA1187" i="3" s="1"/>
  <c r="BC1187" i="3" s="1"/>
  <c r="H355" i="3"/>
  <c r="AZ355" i="3" s="1" a="1"/>
  <c r="AZ355" i="3" s="1"/>
  <c r="BA355" i="3" s="1" a="1"/>
  <c r="BA355" i="3" s="1"/>
  <c r="BC355" i="3" s="1"/>
  <c r="H971" i="3"/>
  <c r="AZ971" i="3" s="1" a="1"/>
  <c r="AZ971" i="3" s="1"/>
  <c r="BB971" i="3" s="1"/>
  <c r="H181" i="3"/>
  <c r="AZ181" i="3" s="1" a="1"/>
  <c r="AZ181" i="3" s="1"/>
  <c r="BB181" i="3" s="1"/>
  <c r="H841" i="3"/>
  <c r="AZ841" i="3" s="1" a="1"/>
  <c r="AZ841" i="3" s="1"/>
  <c r="BB841" i="3" s="1"/>
  <c r="H12" i="3"/>
  <c r="AZ12" i="3" s="1" a="1"/>
  <c r="AZ12" i="3" s="1"/>
  <c r="BA12" i="3" s="1" a="1"/>
  <c r="BA12" i="3" s="1"/>
  <c r="BC12" i="3" s="1"/>
  <c r="H607" i="3"/>
  <c r="AZ607" i="3" s="1" a="1"/>
  <c r="AZ607" i="3" s="1"/>
  <c r="BB607" i="3" s="1"/>
  <c r="H873" i="3"/>
  <c r="AZ873" i="3" s="1" a="1"/>
  <c r="AZ873" i="3" s="1"/>
  <c r="BB873" i="3" s="1"/>
  <c r="H659" i="3"/>
  <c r="AZ659" i="3" s="1" a="1"/>
  <c r="AZ659" i="3" s="1"/>
  <c r="BA659" i="3" s="1" a="1"/>
  <c r="BA659" i="3" s="1"/>
  <c r="BC659" i="3" s="1"/>
  <c r="H297" i="3"/>
  <c r="AZ297" i="3" s="1" a="1"/>
  <c r="AZ297" i="3" s="1"/>
  <c r="BA297" i="3" s="1" a="1"/>
  <c r="BA297" i="3" s="1"/>
  <c r="BC297" i="3" s="1"/>
  <c r="H10" i="3"/>
  <c r="AZ10" i="3" s="1" a="1"/>
  <c r="AZ10" i="3" s="1"/>
  <c r="BA10" i="3" s="1" a="1"/>
  <c r="BA10" i="3" s="1"/>
  <c r="BC10" i="3" s="1"/>
  <c r="H843" i="3"/>
  <c r="AZ843" i="3" s="1" a="1"/>
  <c r="AZ843" i="3" s="1"/>
  <c r="BB843" i="3" s="1"/>
  <c r="H546" i="3"/>
  <c r="AZ546" i="3" s="1" a="1"/>
  <c r="AZ546" i="3" s="1"/>
  <c r="BB546" i="3" s="1"/>
  <c r="H293" i="3"/>
  <c r="AZ293" i="3" s="1" a="1"/>
  <c r="AZ293" i="3" s="1"/>
  <c r="BB293" i="3" s="1"/>
  <c r="H1235" i="3"/>
  <c r="AZ1235" i="3" s="1" a="1"/>
  <c r="AZ1235" i="3" s="1"/>
  <c r="BA1235" i="3" s="1" a="1"/>
  <c r="BA1235" i="3" s="1"/>
  <c r="BC1235" i="3" s="1"/>
  <c r="H794" i="3"/>
  <c r="AZ794" i="3" s="1" a="1"/>
  <c r="AZ794" i="3" s="1"/>
  <c r="BB794" i="3" s="1"/>
  <c r="H586" i="3"/>
  <c r="AZ586" i="3" s="1" a="1"/>
  <c r="AZ586" i="3" s="1"/>
  <c r="BA586" i="3" s="1" a="1"/>
  <c r="BA586" i="3" s="1"/>
  <c r="BC586" i="3" s="1"/>
  <c r="H328" i="3"/>
  <c r="AZ328" i="3" s="1" a="1"/>
  <c r="AZ328" i="3" s="1"/>
  <c r="BB328" i="3" s="1"/>
  <c r="H1156" i="3"/>
  <c r="AZ1156" i="3" s="1" a="1"/>
  <c r="AZ1156" i="3" s="1"/>
  <c r="BA1156" i="3" s="1" a="1"/>
  <c r="BA1156" i="3" s="1"/>
  <c r="BC1156" i="3" s="1"/>
  <c r="H742" i="3"/>
  <c r="AZ742" i="3" s="1" a="1"/>
  <c r="AZ742" i="3" s="1"/>
  <c r="BB742" i="3" s="1"/>
  <c r="H510" i="3"/>
  <c r="AZ510" i="3" s="1" a="1"/>
  <c r="AZ510" i="3" s="1"/>
  <c r="BB510" i="3" s="1"/>
  <c r="H226" i="3"/>
  <c r="AZ226" i="3" s="1" a="1"/>
  <c r="AZ226" i="3" s="1"/>
  <c r="BA226" i="3" s="1" a="1"/>
  <c r="BA226" i="3" s="1"/>
  <c r="BC226" i="3" s="1"/>
  <c r="H641" i="3"/>
  <c r="AZ641" i="3" s="1" a="1"/>
  <c r="AZ641" i="3" s="1"/>
  <c r="BA641" i="3" s="1" a="1"/>
  <c r="BA641" i="3" s="1"/>
  <c r="BC641" i="3" s="1"/>
  <c r="H851" i="3"/>
  <c r="AZ851" i="3" s="1" a="1"/>
  <c r="AZ851" i="3" s="1"/>
  <c r="BB851" i="3" s="1"/>
  <c r="H543" i="3"/>
  <c r="AZ543" i="3" s="1" a="1"/>
  <c r="AZ543" i="3" s="1"/>
  <c r="BB543" i="3" s="1"/>
  <c r="H298" i="3"/>
  <c r="AZ298" i="3" s="1" a="1"/>
  <c r="AZ298" i="3" s="1"/>
  <c r="BB298" i="3" s="1"/>
  <c r="H172" i="3"/>
  <c r="AZ172" i="3" s="1" a="1"/>
  <c r="AZ172" i="3" s="1"/>
  <c r="BB172" i="3" s="1"/>
  <c r="H486" i="3"/>
  <c r="AZ486" i="3" s="1" a="1"/>
  <c r="AZ486" i="3" s="1"/>
  <c r="BA486" i="3" s="1" a="1"/>
  <c r="BA486" i="3" s="1"/>
  <c r="BC486" i="3" s="1"/>
  <c r="H1054" i="3"/>
  <c r="AZ1054" i="3" s="1" a="1"/>
  <c r="AZ1054" i="3" s="1"/>
  <c r="BB1054" i="3" s="1"/>
  <c r="H604" i="3"/>
  <c r="AZ604" i="3" s="1" a="1"/>
  <c r="AZ604" i="3" s="1"/>
  <c r="BA604" i="3" s="1" a="1"/>
  <c r="BA604" i="3" s="1"/>
  <c r="BC604" i="3" s="1"/>
  <c r="H461" i="3"/>
  <c r="AZ461" i="3" s="1" a="1"/>
  <c r="AZ461" i="3" s="1"/>
  <c r="BB461" i="3" s="1"/>
  <c r="H11" i="3"/>
  <c r="AZ11" i="3" s="1" a="1"/>
  <c r="AZ11" i="3" s="1"/>
  <c r="BA11" i="3" s="1" a="1"/>
  <c r="BA11" i="3" s="1"/>
  <c r="BC11" i="3" s="1"/>
  <c r="H707" i="3"/>
  <c r="AZ707" i="3" s="1" a="1"/>
  <c r="AZ707" i="3" s="1"/>
  <c r="BA707" i="3" s="1" a="1"/>
  <c r="BA707" i="3" s="1"/>
  <c r="BC707" i="3" s="1"/>
  <c r="H1087" i="3"/>
  <c r="AZ1087" i="3" s="1" a="1"/>
  <c r="AZ1087" i="3" s="1"/>
  <c r="BA1087" i="3" s="1" a="1"/>
  <c r="BA1087" i="3" s="1"/>
  <c r="BC1087" i="3" s="1"/>
  <c r="H808" i="3"/>
  <c r="AZ808" i="3" s="1" a="1"/>
  <c r="AZ808" i="3" s="1"/>
  <c r="BB808" i="3" s="1"/>
  <c r="H433" i="3"/>
  <c r="AZ433" i="3" s="1" a="1"/>
  <c r="AZ433" i="3" s="1"/>
  <c r="BA433" i="3" s="1" a="1"/>
  <c r="BA433" i="3" s="1"/>
  <c r="BC433" i="3" s="1"/>
  <c r="H214" i="3"/>
  <c r="AZ214" i="3" s="1" a="1"/>
  <c r="AZ214" i="3" s="1"/>
  <c r="BB214" i="3" s="1"/>
  <c r="H970" i="3"/>
  <c r="AZ970" i="3" s="1" a="1"/>
  <c r="AZ970" i="3" s="1"/>
  <c r="BB970" i="3" s="1"/>
  <c r="H1080" i="3"/>
  <c r="AZ1080" i="3" s="1" a="1"/>
  <c r="AZ1080" i="3" s="1"/>
  <c r="BB1080" i="3" s="1"/>
  <c r="H1194" i="3"/>
  <c r="AZ1194" i="3" s="1" a="1"/>
  <c r="AZ1194" i="3" s="1"/>
  <c r="BB1194" i="3" s="1"/>
  <c r="H235" i="3"/>
  <c r="AZ235" i="3" s="1" a="1"/>
  <c r="AZ235" i="3" s="1"/>
  <c r="BA235" i="3" s="1" a="1"/>
  <c r="BA235" i="3" s="1"/>
  <c r="BC235" i="3" s="1"/>
  <c r="H331" i="3"/>
  <c r="AZ331" i="3" s="1" a="1"/>
  <c r="AZ331" i="3" s="1"/>
  <c r="BB331" i="3" s="1"/>
  <c r="H628" i="3"/>
  <c r="AZ628" i="3" s="1" a="1"/>
  <c r="AZ628" i="3" s="1"/>
  <c r="BA628" i="3" s="1" a="1"/>
  <c r="BA628" i="3" s="1"/>
  <c r="BC628" i="3" s="1"/>
  <c r="H111" i="3"/>
  <c r="AZ111" i="3" s="1" a="1"/>
  <c r="AZ111" i="3" s="1"/>
  <c r="BA111" i="3" s="1" a="1"/>
  <c r="BA111" i="3" s="1"/>
  <c r="BC111" i="3" s="1"/>
  <c r="H308" i="3"/>
  <c r="AZ308" i="3" s="1" a="1"/>
  <c r="AZ308" i="3" s="1"/>
  <c r="BB308" i="3" s="1"/>
  <c r="H311" i="3"/>
  <c r="AZ311" i="3" s="1" a="1"/>
  <c r="AZ311" i="3" s="1"/>
  <c r="BB311" i="3" s="1"/>
  <c r="H575" i="3"/>
  <c r="AZ575" i="3" s="1" a="1"/>
  <c r="AZ575" i="3" s="1"/>
  <c r="BB575" i="3" s="1"/>
  <c r="H811" i="3"/>
  <c r="AZ811" i="3" s="1" a="1"/>
  <c r="AZ811" i="3" s="1"/>
  <c r="BA811" i="3" s="1" a="1"/>
  <c r="BA811" i="3" s="1"/>
  <c r="BC811" i="3" s="1"/>
  <c r="H887" i="3"/>
  <c r="AZ887" i="3" s="1" a="1"/>
  <c r="AZ887" i="3" s="1"/>
  <c r="BB887" i="3" s="1"/>
  <c r="H1103" i="3"/>
  <c r="AZ1103" i="3" s="1" a="1"/>
  <c r="AZ1103" i="3" s="1"/>
  <c r="BB1103" i="3" s="1"/>
  <c r="H8" i="3"/>
  <c r="AZ8" i="3" s="1" a="1"/>
  <c r="AZ8" i="3" s="1"/>
  <c r="BA8" i="3" s="1" a="1"/>
  <c r="BA8" i="3" s="1"/>
  <c r="BC8" i="3" s="1"/>
  <c r="H7" i="3"/>
  <c r="AZ7" i="3" s="1" a="1"/>
  <c r="AZ7" i="3" s="1"/>
  <c r="BB7" i="3" s="1"/>
  <c r="H145" i="3"/>
  <c r="AZ145" i="3" s="1" a="1"/>
  <c r="AZ145" i="3" s="1"/>
  <c r="BB145" i="3" s="1"/>
  <c r="H509" i="3"/>
  <c r="AZ509" i="3" s="1" a="1"/>
  <c r="AZ509" i="3" s="1"/>
  <c r="BB509" i="3" s="1"/>
  <c r="H610" i="3"/>
  <c r="AZ610" i="3" s="1" a="1"/>
  <c r="AZ610" i="3" s="1"/>
  <c r="BB610" i="3" s="1"/>
  <c r="H669" i="3"/>
  <c r="AZ669" i="3" s="1" a="1"/>
  <c r="AZ669" i="3" s="1"/>
  <c r="BA669" i="3" s="1" a="1"/>
  <c r="BA669" i="3" s="1"/>
  <c r="BC669" i="3" s="1"/>
  <c r="H124" i="3"/>
  <c r="AZ124" i="3" s="1" a="1"/>
  <c r="AZ124" i="3" s="1"/>
  <c r="BA124" i="3" s="1" a="1"/>
  <c r="BA124" i="3" s="1"/>
  <c r="BC124" i="3" s="1"/>
  <c r="H724" i="3"/>
  <c r="AZ724" i="3" s="1" a="1"/>
  <c r="AZ724" i="3" s="1"/>
  <c r="BA724" i="3" s="1" a="1"/>
  <c r="BA724" i="3" s="1"/>
  <c r="BC724" i="3" s="1"/>
  <c r="H267" i="3"/>
  <c r="AZ267" i="3" s="1" a="1"/>
  <c r="AZ267" i="3" s="1"/>
  <c r="BB267" i="3" s="1"/>
  <c r="H933" i="3"/>
  <c r="AZ933" i="3" s="1" a="1"/>
  <c r="AZ933" i="3" s="1"/>
  <c r="BB933" i="3" s="1"/>
  <c r="H276" i="3"/>
  <c r="AZ276" i="3" s="1" a="1"/>
  <c r="AZ276" i="3" s="1"/>
  <c r="BA276" i="3" s="1" a="1"/>
  <c r="BA276" i="3" s="1"/>
  <c r="BC276" i="3" s="1"/>
  <c r="H1044" i="3"/>
  <c r="AZ1044" i="3" s="1" a="1"/>
  <c r="AZ1044" i="3" s="1"/>
  <c r="BB1044" i="3" s="1"/>
  <c r="H472" i="3"/>
  <c r="AZ472" i="3" s="1" a="1"/>
  <c r="AZ472" i="3" s="1"/>
  <c r="BA472" i="3" s="1" a="1"/>
  <c r="BA472" i="3" s="1"/>
  <c r="BC472" i="3" s="1"/>
  <c r="H1101" i="3"/>
  <c r="AZ1101" i="3" s="1" a="1"/>
  <c r="AZ1101" i="3" s="1"/>
  <c r="BA1101" i="3" s="1" a="1"/>
  <c r="BA1101" i="3" s="1"/>
  <c r="BC1101" i="3" s="1"/>
  <c r="H379" i="3"/>
  <c r="AZ379" i="3" s="1" a="1"/>
  <c r="AZ379" i="3" s="1"/>
  <c r="BB379" i="3" s="1"/>
  <c r="H1018" i="3"/>
  <c r="AZ1018" i="3" s="1" a="1"/>
  <c r="AZ1018" i="3" s="1"/>
  <c r="BB1018" i="3" s="1"/>
  <c r="H411" i="3"/>
  <c r="AZ411" i="3" s="1" a="1"/>
  <c r="AZ411" i="3" s="1"/>
  <c r="BA411" i="3" s="1" a="1"/>
  <c r="BA411" i="3" s="1"/>
  <c r="BC411" i="3" s="1"/>
  <c r="H1036" i="3"/>
  <c r="AZ1036" i="3" s="1" a="1"/>
  <c r="AZ1036" i="3" s="1"/>
  <c r="BA1036" i="3" s="1" a="1"/>
  <c r="BA1036" i="3" s="1"/>
  <c r="BC1036" i="3" s="1"/>
  <c r="H944" i="3"/>
  <c r="AZ944" i="3" s="1" a="1"/>
  <c r="AZ944" i="3" s="1"/>
  <c r="BB944" i="3" s="1"/>
  <c r="H632" i="3"/>
  <c r="AZ632" i="3" s="1" a="1"/>
  <c r="AZ632" i="3" s="1"/>
  <c r="BA632" i="3" s="1" a="1"/>
  <c r="BA632" i="3" s="1"/>
  <c r="BC632" i="3" s="1"/>
  <c r="H473" i="3"/>
  <c r="AZ473" i="3" s="1" a="1"/>
  <c r="AZ473" i="3" s="1"/>
  <c r="BB473" i="3" s="1"/>
  <c r="H1158" i="3"/>
  <c r="AZ1158" i="3" s="1" a="1"/>
  <c r="AZ1158" i="3" s="1"/>
  <c r="BB1158" i="3" s="1"/>
  <c r="H716" i="3"/>
  <c r="AZ716" i="3" s="1" a="1"/>
  <c r="AZ716" i="3" s="1"/>
  <c r="BB716" i="3" s="1"/>
  <c r="H449" i="3"/>
  <c r="AZ449" i="3" s="1" a="1"/>
  <c r="AZ449" i="3" s="1"/>
  <c r="BA449" i="3" s="1" a="1"/>
  <c r="BA449" i="3" s="1"/>
  <c r="BC449" i="3" s="1"/>
  <c r="H128" i="3"/>
  <c r="AZ128" i="3" s="1" a="1"/>
  <c r="AZ128" i="3" s="1"/>
  <c r="BA128" i="3" s="1" a="1"/>
  <c r="BA128" i="3" s="1"/>
  <c r="BC128" i="3" s="1"/>
  <c r="H1052" i="3"/>
  <c r="AZ1052" i="3" s="1" a="1"/>
  <c r="AZ1052" i="3" s="1"/>
  <c r="BA1052" i="3" s="1" a="1"/>
  <c r="BA1052" i="3" s="1"/>
  <c r="BC1052" i="3" s="1"/>
  <c r="H737" i="3"/>
  <c r="AZ737" i="3" s="1" a="1"/>
  <c r="AZ737" i="3" s="1"/>
  <c r="BA737" i="3" s="1" a="1"/>
  <c r="BA737" i="3" s="1"/>
  <c r="BC737" i="3" s="1"/>
  <c r="H428" i="3"/>
  <c r="AZ428" i="3" s="1" a="1"/>
  <c r="AZ428" i="3" s="1"/>
  <c r="BA428" i="3" s="1" a="1"/>
  <c r="BA428" i="3" s="1"/>
  <c r="BC428" i="3" s="1"/>
  <c r="H82" i="3"/>
  <c r="AZ82" i="3" s="1" a="1"/>
  <c r="AZ82" i="3" s="1"/>
  <c r="BB82" i="3" s="1"/>
  <c r="H954" i="3"/>
  <c r="AZ954" i="3" s="1" a="1"/>
  <c r="AZ954" i="3" s="1"/>
  <c r="BB954" i="3" s="1"/>
  <c r="H656" i="3"/>
  <c r="AZ656" i="3" s="1" a="1"/>
  <c r="AZ656" i="3" s="1"/>
  <c r="BA656" i="3" s="1" a="1"/>
  <c r="BA656" i="3" s="1"/>
  <c r="BC656" i="3" s="1"/>
  <c r="H182" i="3"/>
  <c r="AZ182" i="3" s="1" a="1"/>
  <c r="AZ182" i="3" s="1"/>
  <c r="BB182" i="3" s="1"/>
  <c r="H1212" i="3"/>
  <c r="AZ1212" i="3" s="1" a="1"/>
  <c r="AZ1212" i="3" s="1"/>
  <c r="BB1212" i="3" s="1"/>
  <c r="H949" i="3"/>
  <c r="AZ949" i="3" s="1" a="1"/>
  <c r="AZ949" i="3" s="1"/>
  <c r="BB949" i="3" s="1"/>
  <c r="H653" i="3"/>
  <c r="AZ653" i="3" s="1" a="1"/>
  <c r="AZ653" i="3" s="1"/>
  <c r="BA653" i="3" s="1" a="1"/>
  <c r="BA653" i="3" s="1"/>
  <c r="BC653" i="3" s="1"/>
  <c r="H211" i="3"/>
  <c r="AZ211" i="3" s="1" a="1"/>
  <c r="AZ211" i="3" s="1"/>
  <c r="BB211" i="3" s="1"/>
  <c r="H1121" i="3"/>
  <c r="AZ1121" i="3" s="1" a="1"/>
  <c r="AZ1121" i="3" s="1"/>
  <c r="BB1121" i="3" s="1"/>
  <c r="H418" i="3"/>
  <c r="AZ418" i="3" s="1" a="1"/>
  <c r="AZ418" i="3" s="1"/>
  <c r="BA418" i="3" s="1" a="1"/>
  <c r="BA418" i="3" s="1"/>
  <c r="BC418" i="3" s="1"/>
  <c r="H891" i="3"/>
  <c r="AZ891" i="3" s="1" a="1"/>
  <c r="AZ891" i="3" s="1"/>
  <c r="BA891" i="3" s="1" a="1"/>
  <c r="BA891" i="3" s="1"/>
  <c r="BC891" i="3" s="1"/>
  <c r="H527" i="3"/>
  <c r="AZ527" i="3" s="1" a="1"/>
  <c r="AZ527" i="3" s="1"/>
  <c r="BA527" i="3" s="1" a="1"/>
  <c r="BA527" i="3" s="1"/>
  <c r="BC527" i="3" s="1"/>
  <c r="H195" i="3"/>
  <c r="AZ195" i="3" s="1" a="1"/>
  <c r="AZ195" i="3" s="1"/>
  <c r="BB195" i="3" s="1"/>
  <c r="H1128" i="3"/>
  <c r="AZ1128" i="3" s="1" a="1"/>
  <c r="AZ1128" i="3" s="1"/>
  <c r="BA1128" i="3" s="1" a="1"/>
  <c r="BA1128" i="3" s="1"/>
  <c r="BC1128" i="3" s="1"/>
  <c r="H334" i="3"/>
  <c r="AZ334" i="3" s="1" a="1"/>
  <c r="AZ334" i="3" s="1"/>
  <c r="BB334" i="3" s="1"/>
  <c r="H945" i="3"/>
  <c r="AZ945" i="3" s="1" a="1"/>
  <c r="AZ945" i="3" s="1"/>
  <c r="BB945" i="3" s="1"/>
  <c r="H537" i="3"/>
  <c r="AZ537" i="3" s="1" a="1"/>
  <c r="AZ537" i="3" s="1"/>
  <c r="BB537" i="3" s="1"/>
  <c r="H242" i="3"/>
  <c r="AZ242" i="3" s="1" a="1"/>
  <c r="AZ242" i="3" s="1"/>
  <c r="BA242" i="3" s="1" a="1"/>
  <c r="BA242" i="3" s="1"/>
  <c r="BC242" i="3" s="1"/>
  <c r="H939" i="3"/>
  <c r="AZ939" i="3" s="1" a="1"/>
  <c r="AZ939" i="3" s="1"/>
  <c r="BB939" i="3" s="1"/>
  <c r="H1049" i="3"/>
  <c r="AZ1049" i="3" s="1" a="1"/>
  <c r="AZ1049" i="3" s="1"/>
  <c r="BA1049" i="3" s="1" a="1"/>
  <c r="BA1049" i="3" s="1"/>
  <c r="BC1049" i="3" s="1"/>
  <c r="H1075" i="3"/>
  <c r="AZ1075" i="3" s="1" a="1"/>
  <c r="AZ1075" i="3" s="1"/>
  <c r="BB1075" i="3" s="1"/>
  <c r="H801" i="3"/>
  <c r="AZ801" i="3" s="1" a="1"/>
  <c r="AZ801" i="3" s="1"/>
  <c r="BA801" i="3" s="1" a="1"/>
  <c r="BA801" i="3" s="1"/>
  <c r="BC801" i="3" s="1"/>
  <c r="H778" i="3"/>
  <c r="AZ778" i="3" s="1" a="1"/>
  <c r="AZ778" i="3" s="1"/>
  <c r="BB778" i="3" s="1"/>
  <c r="H38" i="3"/>
  <c r="AZ38" i="3" s="1" a="1"/>
  <c r="AZ38" i="3" s="1"/>
  <c r="BB38" i="3" s="1"/>
  <c r="H439" i="3"/>
  <c r="AZ439" i="3" s="1" a="1"/>
  <c r="AZ439" i="3" s="1"/>
  <c r="BA439" i="3" s="1" a="1"/>
  <c r="BA439" i="3" s="1"/>
  <c r="BC439" i="3" s="1"/>
  <c r="H1204" i="3"/>
  <c r="AZ1204" i="3" s="1" a="1"/>
  <c r="AZ1204" i="3" s="1"/>
  <c r="BB1204" i="3" s="1"/>
  <c r="H1047" i="3"/>
  <c r="AZ1047" i="3" s="1" a="1"/>
  <c r="AZ1047" i="3" s="1"/>
  <c r="BB1047" i="3" s="1"/>
  <c r="H160" i="3"/>
  <c r="AZ160" i="3" s="1" a="1"/>
  <c r="AZ160" i="3" s="1"/>
  <c r="BB160" i="3" s="1"/>
  <c r="H474" i="3"/>
  <c r="AZ474" i="3" s="1" a="1"/>
  <c r="AZ474" i="3" s="1"/>
  <c r="BB474" i="3" s="1"/>
  <c r="H576" i="3"/>
  <c r="AZ576" i="3" s="1" a="1"/>
  <c r="AZ576" i="3" s="1"/>
  <c r="BA576" i="3" s="1" a="1"/>
  <c r="BA576" i="3" s="1"/>
  <c r="BC576" i="3" s="1"/>
  <c r="H792" i="3"/>
  <c r="AZ792" i="3" s="1" a="1"/>
  <c r="AZ792" i="3" s="1"/>
  <c r="BA792" i="3" s="1" a="1"/>
  <c r="BA792" i="3" s="1"/>
  <c r="BC792" i="3" s="1"/>
  <c r="H1208" i="3"/>
  <c r="AZ1208" i="3" s="1" a="1"/>
  <c r="AZ1208" i="3" s="1"/>
  <c r="BB1208" i="3" s="1"/>
  <c r="H197" i="3"/>
  <c r="AZ197" i="3" s="1" a="1"/>
  <c r="AZ197" i="3" s="1"/>
  <c r="BB197" i="3" s="1"/>
  <c r="H396" i="3"/>
  <c r="AZ396" i="3" s="1" a="1"/>
  <c r="AZ396" i="3" s="1"/>
  <c r="BB396" i="3" s="1"/>
  <c r="H727" i="3"/>
  <c r="AZ727" i="3" s="1" a="1"/>
  <c r="AZ727" i="3" s="1"/>
  <c r="BA727" i="3" s="1" a="1"/>
  <c r="BA727" i="3" s="1"/>
  <c r="BC727" i="3" s="1"/>
  <c r="H904" i="3"/>
  <c r="AZ904" i="3" s="1" a="1"/>
  <c r="AZ904" i="3" s="1"/>
  <c r="BB904" i="3" s="1"/>
  <c r="H1151" i="3"/>
  <c r="AZ1151" i="3" s="1" a="1"/>
  <c r="AZ1151" i="3" s="1"/>
  <c r="BB1151" i="3" s="1"/>
  <c r="H506" i="3"/>
  <c r="AZ506" i="3" s="1" a="1"/>
  <c r="AZ506" i="3" s="1"/>
  <c r="BB506" i="3" s="1"/>
  <c r="H54" i="3"/>
  <c r="AZ54" i="3" s="1" a="1"/>
  <c r="AZ54" i="3" s="1"/>
  <c r="BB54" i="3" s="1"/>
  <c r="H868" i="3"/>
  <c r="AZ868" i="3" s="1" a="1"/>
  <c r="AZ868" i="3" s="1"/>
  <c r="BB868" i="3" s="1"/>
  <c r="H402" i="3"/>
  <c r="AZ402" i="3" s="1" a="1"/>
  <c r="AZ402" i="3" s="1"/>
  <c r="BA402" i="3" s="1" a="1"/>
  <c r="BA402" i="3" s="1"/>
  <c r="BC402" i="3" s="1"/>
  <c r="H1177" i="3"/>
  <c r="AZ1177" i="3" s="1" a="1"/>
  <c r="AZ1177" i="3" s="1"/>
  <c r="BA1177" i="3" s="1" a="1"/>
  <c r="BA1177" i="3" s="1"/>
  <c r="BC1177" i="3" s="1"/>
  <c r="H504" i="3"/>
  <c r="AZ504" i="3" s="1" a="1"/>
  <c r="AZ504" i="3" s="1"/>
  <c r="BB504" i="3" s="1"/>
  <c r="H174" i="3"/>
  <c r="AZ174" i="3" s="1" a="1"/>
  <c r="AZ174" i="3" s="1"/>
  <c r="BB174" i="3" s="1"/>
  <c r="H668" i="3"/>
  <c r="AZ668" i="3" s="1" a="1"/>
  <c r="AZ668" i="3" s="1"/>
  <c r="BB668" i="3" s="1"/>
  <c r="H171" i="3"/>
  <c r="AZ171" i="3" s="1" a="1"/>
  <c r="AZ171" i="3" s="1"/>
  <c r="BB171" i="3" s="1"/>
  <c r="H972" i="3"/>
  <c r="AZ972" i="3" s="1" a="1"/>
  <c r="AZ972" i="3" s="1"/>
  <c r="BB972" i="3" s="1"/>
  <c r="H909" i="3"/>
  <c r="AZ909" i="3" s="1" a="1"/>
  <c r="AZ909" i="3" s="1"/>
  <c r="BB909" i="3" s="1"/>
  <c r="H570" i="3"/>
  <c r="AZ570" i="3" s="1" a="1"/>
  <c r="AZ570" i="3" s="1"/>
  <c r="BB570" i="3" s="1"/>
  <c r="H229" i="3"/>
  <c r="AZ229" i="3" s="1" a="1"/>
  <c r="AZ229" i="3" s="1"/>
  <c r="BA229" i="3" s="1" a="1"/>
  <c r="BA229" i="3" s="1"/>
  <c r="BC229" i="3" s="1"/>
  <c r="H1136" i="3"/>
  <c r="AZ1136" i="3" s="1" a="1"/>
  <c r="AZ1136" i="3" s="1"/>
  <c r="BB1136" i="3" s="1"/>
  <c r="H683" i="3"/>
  <c r="AZ683" i="3" s="1" a="1"/>
  <c r="AZ683" i="3" s="1"/>
  <c r="BB683" i="3" s="1"/>
  <c r="H377" i="3"/>
  <c r="AZ377" i="3" s="1" a="1"/>
  <c r="AZ377" i="3" s="1"/>
  <c r="BA377" i="3" s="1" a="1"/>
  <c r="BA377" i="3" s="1"/>
  <c r="BC377" i="3" s="1"/>
  <c r="H20" i="3"/>
  <c r="AZ20" i="3" s="1" a="1"/>
  <c r="AZ20" i="3" s="1"/>
  <c r="BA20" i="3" s="1" a="1"/>
  <c r="BA20" i="3" s="1"/>
  <c r="BC20" i="3" s="1"/>
  <c r="H965" i="3"/>
  <c r="AZ965" i="3" s="1" a="1"/>
  <c r="AZ965" i="3" s="1"/>
  <c r="BB965" i="3" s="1"/>
  <c r="H455" i="3"/>
  <c r="AZ455" i="3" s="1" a="1"/>
  <c r="AZ455" i="3" s="1"/>
  <c r="BB455" i="3" s="1"/>
  <c r="H149" i="3"/>
  <c r="AZ149" i="3" s="1" a="1"/>
  <c r="AZ149" i="3" s="1"/>
  <c r="BA149" i="3" s="1" a="1"/>
  <c r="BA149" i="3" s="1"/>
  <c r="BC149" i="3" s="1"/>
  <c r="H1089" i="3"/>
  <c r="AZ1089" i="3" s="1" a="1"/>
  <c r="AZ1089" i="3" s="1"/>
  <c r="BB1089" i="3" s="1"/>
  <c r="H663" i="3"/>
  <c r="AZ663" i="3" s="1" a="1"/>
  <c r="AZ663" i="3" s="1"/>
  <c r="BB663" i="3" s="1"/>
  <c r="H345" i="3"/>
  <c r="AZ345" i="3" s="1" a="1"/>
  <c r="AZ345" i="3" s="1"/>
  <c r="BB345" i="3" s="1"/>
  <c r="H42" i="3"/>
  <c r="AZ42" i="3" s="1" a="1"/>
  <c r="AZ42" i="3" s="1"/>
  <c r="BB42" i="3" s="1"/>
  <c r="H982" i="3"/>
  <c r="AZ982" i="3" s="1" a="1"/>
  <c r="AZ982" i="3" s="1"/>
  <c r="BB982" i="3" s="1"/>
  <c r="H599" i="3"/>
  <c r="AZ599" i="3" s="1" a="1"/>
  <c r="AZ599" i="3" s="1"/>
  <c r="BA599" i="3" s="1" a="1"/>
  <c r="BA599" i="3" s="1"/>
  <c r="BC599" i="3" s="1"/>
  <c r="H151" i="3"/>
  <c r="AZ151" i="3" s="1" a="1"/>
  <c r="AZ151" i="3" s="1"/>
  <c r="BA151" i="3" s="1" a="1"/>
  <c r="BA151" i="3" s="1"/>
  <c r="BC151" i="3" s="1"/>
  <c r="H1040" i="3"/>
  <c r="AZ1040" i="3" s="1" a="1"/>
  <c r="AZ1040" i="3" s="1"/>
  <c r="BA1040" i="3" s="1" a="1"/>
  <c r="BA1040" i="3" s="1"/>
  <c r="BC1040" i="3" s="1"/>
  <c r="H1214" i="3"/>
  <c r="AZ1214" i="3" s="1" a="1"/>
  <c r="AZ1214" i="3" s="1"/>
  <c r="BB1214" i="3" s="1"/>
  <c r="H736" i="3"/>
  <c r="AZ736" i="3" s="1" a="1"/>
  <c r="AZ736" i="3" s="1"/>
  <c r="BB736" i="3" s="1"/>
  <c r="H405" i="3"/>
  <c r="AZ405" i="3" s="1" a="1"/>
  <c r="AZ405" i="3" s="1"/>
  <c r="BB405" i="3" s="1"/>
  <c r="H13" i="3"/>
  <c r="AZ13" i="3" s="1" a="1"/>
  <c r="AZ13" i="3" s="1"/>
  <c r="BA13" i="3" s="1" a="1"/>
  <c r="BA13" i="3" s="1"/>
  <c r="BC13" i="3" s="1"/>
  <c r="H823" i="3"/>
  <c r="AZ823" i="3" s="1" a="1"/>
  <c r="AZ823" i="3" s="1"/>
  <c r="BB823" i="3" s="1"/>
  <c r="H1108" i="3"/>
  <c r="AZ1108" i="3" s="1" a="1"/>
  <c r="AZ1108" i="3" s="1"/>
  <c r="BA1108" i="3" s="1" a="1"/>
  <c r="BA1108" i="3" s="1"/>
  <c r="BC1108" i="3" s="1"/>
  <c r="H775" i="3"/>
  <c r="AZ775" i="3" s="1" a="1"/>
  <c r="AZ775" i="3" s="1"/>
  <c r="BB775" i="3" s="1"/>
  <c r="H325" i="3"/>
  <c r="AZ325" i="3" s="1" a="1"/>
  <c r="AZ325" i="3" s="1"/>
  <c r="BB325" i="3" s="1"/>
  <c r="H108" i="3"/>
  <c r="AZ108" i="3" s="1" a="1"/>
  <c r="AZ108" i="3" s="1"/>
  <c r="BB108" i="3" s="1"/>
  <c r="H895" i="3"/>
  <c r="AZ895" i="3" s="1" a="1"/>
  <c r="AZ895" i="3" s="1"/>
  <c r="BB895" i="3" s="1"/>
  <c r="H991" i="3"/>
  <c r="AZ991" i="3" s="1" a="1"/>
  <c r="AZ991" i="3" s="1"/>
  <c r="BA991" i="3" s="1" a="1"/>
  <c r="BA991" i="3" s="1"/>
  <c r="BC991" i="3" s="1"/>
  <c r="H67" i="3"/>
  <c r="AZ67" i="3" s="1" a="1"/>
  <c r="AZ67" i="3" s="1"/>
  <c r="BB67" i="3" s="1"/>
  <c r="H98" i="3"/>
  <c r="AZ98" i="3" s="1" a="1"/>
  <c r="AZ98" i="3" s="1"/>
  <c r="BB98" i="3" s="1"/>
  <c r="H368" i="3"/>
  <c r="AZ368" i="3" s="1" a="1"/>
  <c r="AZ368" i="3" s="1"/>
  <c r="BA368" i="3" s="1" a="1"/>
  <c r="BA368" i="3" s="1"/>
  <c r="BC368" i="3" s="1"/>
  <c r="H660" i="3"/>
  <c r="AZ660" i="3" s="1" a="1"/>
  <c r="AZ660" i="3" s="1"/>
  <c r="BB660" i="3" s="1"/>
  <c r="H129" i="3"/>
  <c r="AZ129" i="3" s="1" a="1"/>
  <c r="AZ129" i="3" s="1"/>
  <c r="BA129" i="3" s="1" a="1"/>
  <c r="BA129" i="3" s="1"/>
  <c r="BC129" i="3" s="1"/>
  <c r="H155" i="3"/>
  <c r="AZ155" i="3" s="1" a="1"/>
  <c r="AZ155" i="3" s="1"/>
  <c r="BA155" i="3" s="1" a="1"/>
  <c r="BA155" i="3" s="1"/>
  <c r="BC155" i="3" s="1"/>
  <c r="H218" i="3"/>
  <c r="AZ218" i="3" s="1" a="1"/>
  <c r="AZ218" i="3" s="1"/>
  <c r="BA218" i="3" s="1" a="1"/>
  <c r="BA218" i="3" s="1"/>
  <c r="BC218" i="3" s="1"/>
  <c r="H532" i="3"/>
  <c r="AZ532" i="3" s="1" a="1"/>
  <c r="AZ532" i="3" s="1"/>
  <c r="BB532" i="3" s="1"/>
  <c r="H731" i="3"/>
  <c r="AZ731" i="3" s="1" a="1"/>
  <c r="AZ731" i="3" s="1"/>
  <c r="BA731" i="3" s="1" a="1"/>
  <c r="BA731" i="3" s="1"/>
  <c r="BC731" i="3" s="1"/>
  <c r="H911" i="3"/>
  <c r="AZ911" i="3" s="1" a="1"/>
  <c r="AZ911" i="3" s="1"/>
  <c r="BA911" i="3" s="1" a="1"/>
  <c r="BA911" i="3" s="1"/>
  <c r="BC911" i="3" s="1"/>
  <c r="H60" i="3"/>
  <c r="AZ60" i="3" s="1" a="1"/>
  <c r="AZ60" i="3" s="1"/>
  <c r="BB60" i="3" s="1"/>
  <c r="H212" i="3"/>
  <c r="AZ212" i="3" s="1" a="1"/>
  <c r="AZ212" i="3" s="1"/>
  <c r="BB212" i="3" s="1"/>
  <c r="H445" i="3"/>
  <c r="AZ445" i="3" s="1" a="1"/>
  <c r="AZ445" i="3" s="1"/>
  <c r="BA445" i="3" s="1" a="1"/>
  <c r="BA445" i="3" s="1"/>
  <c r="BC445" i="3" s="1"/>
  <c r="H648" i="3"/>
  <c r="AZ648" i="3" s="1" a="1"/>
  <c r="AZ648" i="3" s="1"/>
  <c r="BA648" i="3" s="1" a="1"/>
  <c r="BA648" i="3" s="1"/>
  <c r="BC648" i="3" s="1"/>
  <c r="H1032" i="3"/>
  <c r="AZ1032" i="3" s="1" a="1"/>
  <c r="AZ1032" i="3" s="1"/>
  <c r="BA1032" i="3" s="1" a="1"/>
  <c r="BA1032" i="3" s="1"/>
  <c r="BC1032" i="3" s="1"/>
  <c r="H1111" i="3"/>
  <c r="AZ1111" i="3" s="1" a="1"/>
  <c r="AZ1111" i="3" s="1"/>
  <c r="BB1111" i="3" s="1"/>
  <c r="H526" i="3"/>
  <c r="AZ526" i="3" s="1" a="1"/>
  <c r="AZ526" i="3" s="1"/>
  <c r="BB526" i="3" s="1"/>
  <c r="H71" i="3"/>
  <c r="AZ71" i="3" s="1" a="1"/>
  <c r="AZ71" i="3" s="1"/>
  <c r="BB71" i="3" s="1"/>
  <c r="H728" i="3"/>
  <c r="AZ728" i="3" s="1" a="1"/>
  <c r="AZ728" i="3" s="1"/>
  <c r="BB728" i="3" s="1"/>
  <c r="H454" i="3"/>
  <c r="AZ454" i="3" s="1" a="1"/>
  <c r="AZ454" i="3" s="1"/>
  <c r="BB454" i="3" s="1"/>
  <c r="H1231" i="3"/>
  <c r="AZ1231" i="3" s="1" a="1"/>
  <c r="AZ1231" i="3" s="1"/>
  <c r="BB1231" i="3" s="1"/>
  <c r="H606" i="3"/>
  <c r="AZ606" i="3" s="1" a="1"/>
  <c r="AZ606" i="3" s="1"/>
  <c r="BA606" i="3" s="1" a="1"/>
  <c r="BA606" i="3" s="1"/>
  <c r="BC606" i="3" s="1"/>
  <c r="H127" i="3"/>
  <c r="AZ127" i="3" s="1" a="1"/>
  <c r="AZ127" i="3" s="1"/>
  <c r="BA127" i="3" s="1" a="1"/>
  <c r="BA127" i="3" s="1"/>
  <c r="BC127" i="3" s="1"/>
  <c r="H760" i="3"/>
  <c r="AZ760" i="3" s="1" a="1"/>
  <c r="AZ760" i="3" s="1"/>
  <c r="BA760" i="3" s="1" a="1"/>
  <c r="BA760" i="3" s="1"/>
  <c r="BC760" i="3" s="1"/>
  <c r="H289" i="3"/>
  <c r="AZ289" i="3" s="1" a="1"/>
  <c r="AZ289" i="3" s="1"/>
  <c r="BA289" i="3" s="1" a="1"/>
  <c r="BA289" i="3" s="1"/>
  <c r="BC289" i="3" s="1"/>
  <c r="H990" i="3"/>
  <c r="AZ990" i="3" s="1" a="1"/>
  <c r="AZ990" i="3" s="1"/>
  <c r="BA990" i="3" s="1" a="1"/>
  <c r="BA990" i="3" s="1"/>
  <c r="BC990" i="3" s="1"/>
  <c r="H890" i="3"/>
  <c r="AZ890" i="3" s="1" a="1"/>
  <c r="AZ890" i="3" s="1"/>
  <c r="BA890" i="3" s="1" a="1"/>
  <c r="BA890" i="3" s="1"/>
  <c r="BC890" i="3" s="1"/>
  <c r="H611" i="3"/>
  <c r="AZ611" i="3" s="1" a="1"/>
  <c r="AZ611" i="3" s="1"/>
  <c r="BA611" i="3" s="1" a="1"/>
  <c r="BA611" i="3" s="1"/>
  <c r="BC611" i="3" s="1"/>
  <c r="H245" i="3"/>
  <c r="AZ245" i="3" s="1" a="1"/>
  <c r="AZ245" i="3" s="1"/>
  <c r="BB245" i="3" s="1"/>
  <c r="H1084" i="3"/>
  <c r="AZ1084" i="3" s="1" a="1"/>
  <c r="AZ1084" i="3" s="1"/>
  <c r="BA1084" i="3" s="1" a="1"/>
  <c r="BA1084" i="3" s="1"/>
  <c r="BC1084" i="3" s="1"/>
  <c r="H735" i="3"/>
  <c r="AZ735" i="3" s="1" a="1"/>
  <c r="AZ735" i="3" s="1"/>
  <c r="BA735" i="3" s="1" a="1"/>
  <c r="BA735" i="3" s="1"/>
  <c r="BC735" i="3" s="1"/>
  <c r="H366" i="3"/>
  <c r="AZ366" i="3" s="1" a="1"/>
  <c r="AZ366" i="3" s="1"/>
  <c r="BA366" i="3" s="1" a="1"/>
  <c r="BA366" i="3" s="1"/>
  <c r="BC366" i="3" s="1"/>
  <c r="H34" i="3"/>
  <c r="AZ34" i="3" s="1" a="1"/>
  <c r="AZ34" i="3" s="1"/>
  <c r="BA34" i="3" s="1" a="1"/>
  <c r="BA34" i="3" s="1"/>
  <c r="BC34" i="3" s="1"/>
  <c r="H920" i="3"/>
  <c r="AZ920" i="3" s="1" a="1"/>
  <c r="AZ920" i="3" s="1"/>
  <c r="BA920" i="3" s="1" a="1"/>
  <c r="BA920" i="3" s="1"/>
  <c r="BC920" i="3" s="1"/>
  <c r="H531" i="3"/>
  <c r="AZ531" i="3" s="1" a="1"/>
  <c r="AZ531" i="3" s="1"/>
  <c r="BA531" i="3" s="1" a="1"/>
  <c r="BA531" i="3" s="1"/>
  <c r="BC531" i="3" s="1"/>
  <c r="H231" i="3"/>
  <c r="AZ231" i="3" s="1" a="1"/>
  <c r="AZ231" i="3" s="1"/>
  <c r="BB231" i="3" s="1"/>
  <c r="H1069" i="3"/>
  <c r="AZ1069" i="3" s="1" a="1"/>
  <c r="AZ1069" i="3" s="1"/>
  <c r="BB1069" i="3" s="1"/>
  <c r="H719" i="3"/>
  <c r="AZ719" i="3" s="1" a="1"/>
  <c r="AZ719" i="3" s="1"/>
  <c r="BB719" i="3" s="1"/>
  <c r="H339" i="3"/>
  <c r="AZ339" i="3" s="1" a="1"/>
  <c r="AZ339" i="3" s="1"/>
  <c r="BB339" i="3" s="1"/>
  <c r="H40" i="3"/>
  <c r="AZ40" i="3" s="1" a="1"/>
  <c r="AZ40" i="3" s="1"/>
  <c r="BB40" i="3" s="1"/>
  <c r="H897" i="3"/>
  <c r="AZ897" i="3" s="1" a="1"/>
  <c r="AZ897" i="3" s="1"/>
  <c r="BB897" i="3" s="1"/>
  <c r="H535" i="3"/>
  <c r="AZ535" i="3" s="1" a="1"/>
  <c r="AZ535" i="3" s="1"/>
  <c r="BA535" i="3" s="1" a="1"/>
  <c r="BA535" i="3" s="1"/>
  <c r="BC535" i="3" s="1"/>
  <c r="H217" i="3"/>
  <c r="AZ217" i="3" s="1" a="1"/>
  <c r="AZ217" i="3" s="1"/>
  <c r="BB217" i="3" s="1"/>
  <c r="H966" i="3"/>
  <c r="AZ966" i="3" s="1" a="1"/>
  <c r="AZ966" i="3" s="1"/>
  <c r="BB966" i="3" s="1"/>
  <c r="H1215" i="3"/>
  <c r="AZ1215" i="3" s="1" a="1"/>
  <c r="AZ1215" i="3" s="1"/>
  <c r="BB1215" i="3" s="1"/>
  <c r="H856" i="3"/>
  <c r="AZ856" i="3" s="1" a="1"/>
  <c r="AZ856" i="3" s="1"/>
  <c r="BA856" i="3" s="1" a="1"/>
  <c r="BA856" i="3" s="1"/>
  <c r="BC856" i="3" s="1"/>
  <c r="H500" i="3"/>
  <c r="AZ500" i="3" s="1" a="1"/>
  <c r="AZ500" i="3" s="1"/>
  <c r="BB500" i="3" s="1"/>
  <c r="H157" i="3"/>
  <c r="AZ157" i="3" s="1" a="1"/>
  <c r="AZ157" i="3" s="1"/>
  <c r="BB157" i="3" s="1"/>
  <c r="H647" i="3"/>
  <c r="AZ647" i="3" s="1" a="1"/>
  <c r="AZ647" i="3" s="1"/>
  <c r="BB647" i="3" s="1"/>
  <c r="H1024" i="3"/>
  <c r="AZ1024" i="3" s="1" a="1"/>
  <c r="AZ1024" i="3" s="1"/>
  <c r="BB1024" i="3" s="1"/>
  <c r="H612" i="3"/>
  <c r="AZ612" i="3" s="1" a="1"/>
  <c r="AZ612" i="3" s="1"/>
  <c r="BB612" i="3" s="1"/>
  <c r="H281" i="3"/>
  <c r="AZ281" i="3" s="1" a="1"/>
  <c r="AZ281" i="3" s="1"/>
  <c r="BA281" i="3" s="1" a="1"/>
  <c r="BA281" i="3" s="1"/>
  <c r="BC281" i="3" s="1"/>
  <c r="H855" i="3"/>
  <c r="AZ855" i="3" s="1" a="1"/>
  <c r="AZ855" i="3" s="1"/>
  <c r="BA855" i="3" s="1" a="1"/>
  <c r="BA855" i="3" s="1"/>
  <c r="BC855" i="3" s="1"/>
  <c r="H986" i="3"/>
  <c r="AZ986" i="3" s="1" a="1"/>
  <c r="AZ986" i="3" s="1"/>
  <c r="BB986" i="3" s="1"/>
  <c r="H536" i="3"/>
  <c r="AZ536" i="3" s="1" a="1"/>
  <c r="AZ536" i="3" s="1"/>
  <c r="BB536" i="3" s="1"/>
  <c r="H318" i="3"/>
  <c r="AZ318" i="3" s="1" a="1"/>
  <c r="AZ318" i="3" s="1"/>
  <c r="BB318" i="3" s="1"/>
  <c r="H141" i="3"/>
  <c r="AZ141" i="3" s="1" a="1"/>
  <c r="AZ141" i="3" s="1"/>
  <c r="BB141" i="3" s="1"/>
  <c r="H753" i="3"/>
  <c r="AZ753" i="3" s="1" a="1"/>
  <c r="AZ753" i="3" s="1"/>
  <c r="BB753" i="3" s="1"/>
  <c r="H956" i="3"/>
  <c r="AZ956" i="3" s="1" a="1"/>
  <c r="AZ956" i="3" s="1"/>
  <c r="BA956" i="3" s="1" a="1"/>
  <c r="BA956" i="3" s="1"/>
  <c r="BC956" i="3" s="1"/>
  <c r="H444" i="3"/>
  <c r="AZ444" i="3" s="1" a="1"/>
  <c r="AZ444" i="3" s="1"/>
  <c r="BB444" i="3" s="1"/>
  <c r="H118" i="3"/>
  <c r="AZ118" i="3" s="1" a="1"/>
  <c r="AZ118" i="3" s="1"/>
  <c r="BB118" i="3" s="1"/>
  <c r="H189" i="3"/>
  <c r="AZ189" i="3" s="1" a="1"/>
  <c r="AZ189" i="3" s="1"/>
  <c r="BB189" i="3" s="1"/>
  <c r="H556" i="3"/>
  <c r="AZ556" i="3" s="1" a="1"/>
  <c r="AZ556" i="3" s="1"/>
  <c r="BA556" i="3" s="1" a="1"/>
  <c r="BA556" i="3" s="1"/>
  <c r="BC556" i="3" s="1"/>
  <c r="H695" i="3"/>
  <c r="AZ695" i="3" s="1" a="1"/>
  <c r="AZ695" i="3" s="1"/>
  <c r="BB695" i="3" s="1"/>
  <c r="H1056" i="3"/>
  <c r="AZ1056" i="3" s="1" a="1"/>
  <c r="AZ1056" i="3" s="1"/>
  <c r="BA1056" i="3" s="1" a="1"/>
  <c r="BA1056" i="3" s="1"/>
  <c r="BC1056" i="3" s="1"/>
  <c r="H158" i="3"/>
  <c r="AZ158" i="3" s="1" a="1"/>
  <c r="AZ158" i="3" s="1"/>
  <c r="BA158" i="3" s="1" a="1"/>
  <c r="BA158" i="3" s="1"/>
  <c r="BC158" i="3" s="1"/>
  <c r="H272" i="3"/>
  <c r="AZ272" i="3" s="1" a="1"/>
  <c r="AZ272" i="3" s="1"/>
  <c r="BB272" i="3" s="1"/>
  <c r="H469" i="3"/>
  <c r="AZ469" i="3" s="1" a="1"/>
  <c r="AZ469" i="3" s="1"/>
  <c r="BB469" i="3" s="1"/>
  <c r="H896" i="3"/>
  <c r="AZ896" i="3" s="1" a="1"/>
  <c r="AZ896" i="3" s="1"/>
  <c r="BB896" i="3" s="1"/>
  <c r="H1106" i="3"/>
  <c r="AZ1106" i="3" s="1" a="1"/>
  <c r="AZ1106" i="3" s="1"/>
  <c r="BA1106" i="3" s="1" a="1"/>
  <c r="BA1106" i="3" s="1"/>
  <c r="BC1106" i="3" s="1"/>
  <c r="H692" i="3"/>
  <c r="AZ692" i="3" s="1" a="1"/>
  <c r="AZ692" i="3" s="1"/>
  <c r="BB692" i="3" s="1"/>
  <c r="H233" i="3"/>
  <c r="AZ233" i="3" s="1" a="1"/>
  <c r="AZ233" i="3" s="1"/>
  <c r="BA233" i="3" s="1" a="1"/>
  <c r="BA233" i="3" s="1"/>
  <c r="BC233" i="3" s="1"/>
  <c r="H829" i="3"/>
  <c r="AZ829" i="3" s="1" a="1"/>
  <c r="AZ829" i="3" s="1"/>
  <c r="BB829" i="3" s="1"/>
  <c r="H518" i="3"/>
  <c r="AZ518" i="3" s="1" a="1"/>
  <c r="AZ518" i="3" s="1"/>
  <c r="BB518" i="3" s="1"/>
  <c r="H673" i="3"/>
  <c r="AZ673" i="3" s="1" a="1"/>
  <c r="AZ673" i="3" s="1"/>
  <c r="BA673" i="3" s="1" a="1"/>
  <c r="BA673" i="3" s="1"/>
  <c r="BC673" i="3" s="1"/>
  <c r="H167" i="3"/>
  <c r="AZ167" i="3" s="1" a="1"/>
  <c r="AZ167" i="3" s="1"/>
  <c r="BA167" i="3" s="1" a="1"/>
  <c r="BA167" i="3" s="1"/>
  <c r="BC167" i="3" s="1"/>
  <c r="H952" i="3"/>
  <c r="AZ952" i="3" s="1" a="1"/>
  <c r="AZ952" i="3" s="1"/>
  <c r="BA952" i="3" s="1" a="1"/>
  <c r="BA952" i="3" s="1"/>
  <c r="BC952" i="3" s="1"/>
  <c r="H264" i="3"/>
  <c r="AZ264" i="3" s="1" a="1"/>
  <c r="AZ264" i="3" s="1"/>
  <c r="BA264" i="3" s="1" a="1"/>
  <c r="BA264" i="3" s="1"/>
  <c r="BC264" i="3" s="1"/>
  <c r="H1086" i="3"/>
  <c r="AZ1086" i="3" s="1" a="1"/>
  <c r="AZ1086" i="3" s="1"/>
  <c r="BB1086" i="3" s="1"/>
  <c r="H951" i="3"/>
  <c r="AZ951" i="3" s="1" a="1"/>
  <c r="AZ951" i="3" s="1"/>
  <c r="BB951" i="3" s="1"/>
  <c r="H448" i="3"/>
  <c r="AZ448" i="3" s="1" a="1"/>
  <c r="AZ448" i="3" s="1"/>
  <c r="BB448" i="3" s="1"/>
  <c r="H107" i="3"/>
  <c r="AZ107" i="3" s="1" a="1"/>
  <c r="AZ107" i="3" s="1"/>
  <c r="BB107" i="3" s="1"/>
  <c r="H1110" i="3"/>
  <c r="AZ1110" i="3" s="1" a="1"/>
  <c r="AZ1110" i="3" s="1"/>
  <c r="BB1110" i="3" s="1"/>
  <c r="H634" i="3"/>
  <c r="AZ634" i="3" s="1" a="1"/>
  <c r="AZ634" i="3" s="1"/>
  <c r="BB634" i="3" s="1"/>
  <c r="H216" i="3"/>
  <c r="AZ216" i="3" s="1" a="1"/>
  <c r="AZ216" i="3" s="1"/>
  <c r="BA216" i="3" s="1" a="1"/>
  <c r="BA216" i="3" s="1"/>
  <c r="BC216" i="3" s="1"/>
  <c r="H159" i="3"/>
  <c r="AZ159" i="3" s="1" a="1"/>
  <c r="AZ159" i="3" s="1"/>
  <c r="BB159" i="3" s="1"/>
  <c r="H750" i="3"/>
  <c r="AZ750" i="3" s="1" a="1"/>
  <c r="AZ750" i="3" s="1"/>
  <c r="BA750" i="3" s="1" a="1"/>
  <c r="BA750" i="3" s="1"/>
  <c r="BC750" i="3" s="1"/>
  <c r="H414" i="3"/>
  <c r="AZ414" i="3" s="1" a="1"/>
  <c r="AZ414" i="3" s="1"/>
  <c r="BA414" i="3" s="1" a="1"/>
  <c r="BA414" i="3" s="1"/>
  <c r="BC414" i="3" s="1"/>
  <c r="H87" i="3"/>
  <c r="AZ87" i="3" s="1" a="1"/>
  <c r="AZ87" i="3" s="1"/>
  <c r="BB87" i="3" s="1"/>
  <c r="H1019" i="3"/>
  <c r="AZ1019" i="3" s="1" a="1"/>
  <c r="AZ1019" i="3" s="1"/>
  <c r="BB1019" i="3" s="1"/>
  <c r="H617" i="3"/>
  <c r="AZ617" i="3" s="1" a="1"/>
  <c r="AZ617" i="3" s="1"/>
  <c r="BA617" i="3" s="1" a="1"/>
  <c r="BA617" i="3" s="1"/>
  <c r="BC617" i="3" s="1"/>
  <c r="H316" i="3"/>
  <c r="AZ316" i="3" s="1" a="1"/>
  <c r="AZ316" i="3" s="1"/>
  <c r="BB316" i="3" s="1"/>
  <c r="H961" i="3"/>
  <c r="AZ961" i="3" s="1" a="1"/>
  <c r="AZ961" i="3" s="1"/>
  <c r="BA961" i="3" s="1" a="1"/>
  <c r="BA961" i="3" s="1"/>
  <c r="BC961" i="3" s="1"/>
  <c r="H882" i="3"/>
  <c r="AZ882" i="3" s="1" a="1"/>
  <c r="AZ882" i="3" s="1"/>
  <c r="BA882" i="3" s="1" a="1"/>
  <c r="BA882" i="3" s="1"/>
  <c r="BC882" i="3" s="1"/>
  <c r="H553" i="3"/>
  <c r="AZ553" i="3" s="1" a="1"/>
  <c r="AZ553" i="3" s="1"/>
  <c r="BA553" i="3" s="1" a="1"/>
  <c r="BA553" i="3" s="1"/>
  <c r="BC553" i="3" s="1"/>
  <c r="H202" i="3"/>
  <c r="AZ202" i="3" s="1" a="1"/>
  <c r="AZ202" i="3" s="1"/>
  <c r="BA202" i="3" s="1" a="1"/>
  <c r="BA202" i="3" s="1"/>
  <c r="BC202" i="3" s="1"/>
  <c r="H978" i="3"/>
  <c r="AZ978" i="3" s="1" a="1"/>
  <c r="AZ978" i="3" s="1"/>
  <c r="BA978" i="3" s="1" a="1"/>
  <c r="BA978" i="3" s="1"/>
  <c r="BC978" i="3" s="1"/>
  <c r="H1147" i="3"/>
  <c r="AZ1147" i="3" s="1" a="1"/>
  <c r="AZ1147" i="3" s="1"/>
  <c r="BB1147" i="3" s="1"/>
  <c r="H880" i="3"/>
  <c r="AZ880" i="3" s="1" a="1"/>
  <c r="AZ880" i="3" s="1"/>
  <c r="BB880" i="3" s="1"/>
  <c r="H342" i="3"/>
  <c r="AZ342" i="3" s="1" a="1"/>
  <c r="AZ342" i="3" s="1"/>
  <c r="BB342" i="3" s="1"/>
  <c r="H61" i="3"/>
  <c r="AZ61" i="3" s="1" a="1"/>
  <c r="AZ61" i="3" s="1"/>
  <c r="BA61" i="3" s="1" a="1"/>
  <c r="BA61" i="3" s="1"/>
  <c r="BC61" i="3" s="1"/>
  <c r="H651" i="3"/>
  <c r="AZ651" i="3" s="1" a="1"/>
  <c r="AZ651" i="3" s="1"/>
  <c r="BB651" i="3" s="1"/>
  <c r="H1017" i="3"/>
  <c r="AZ1017" i="3" s="1" a="1"/>
  <c r="AZ1017" i="3" s="1"/>
  <c r="BA1017" i="3" s="1" a="1"/>
  <c r="BA1017" i="3" s="1"/>
  <c r="BC1017" i="3" s="1"/>
  <c r="H699" i="3"/>
  <c r="AZ699" i="3" s="1" a="1"/>
  <c r="AZ699" i="3" s="1"/>
  <c r="BA699" i="3" s="1" a="1"/>
  <c r="BA699" i="3" s="1"/>
  <c r="BC699" i="3" s="1"/>
  <c r="H220" i="3"/>
  <c r="AZ220" i="3" s="1" a="1"/>
  <c r="AZ220" i="3" s="1"/>
  <c r="BA220" i="3" s="1" a="1"/>
  <c r="BA220" i="3" s="1"/>
  <c r="BC220" i="3" s="1"/>
  <c r="H926" i="3"/>
  <c r="AZ926" i="3" s="1" a="1"/>
  <c r="AZ926" i="3" s="1"/>
  <c r="BB926" i="3" s="1"/>
  <c r="H924" i="3"/>
  <c r="AZ924" i="3" s="1" a="1"/>
  <c r="AZ924" i="3" s="1"/>
  <c r="BB924" i="3" s="1"/>
  <c r="H251" i="3"/>
  <c r="AZ251" i="3" s="1" a="1"/>
  <c r="AZ251" i="3" s="1"/>
  <c r="BA251" i="3" s="1" a="1"/>
  <c r="BA251" i="3" s="1"/>
  <c r="BC251" i="3" s="1"/>
  <c r="H357" i="3"/>
  <c r="AZ357" i="3" s="1" a="1"/>
  <c r="AZ357" i="3" s="1"/>
  <c r="BB357" i="3" s="1"/>
  <c r="H134" i="3"/>
  <c r="AZ134" i="3" s="1" a="1"/>
  <c r="AZ134" i="3" s="1"/>
  <c r="BB134" i="3" s="1"/>
  <c r="H918" i="3"/>
  <c r="AZ918" i="3" s="1" a="1"/>
  <c r="AZ918" i="3" s="1"/>
  <c r="BA918" i="3" s="1" a="1"/>
  <c r="BA918" i="3" s="1"/>
  <c r="BC918" i="3" s="1"/>
  <c r="H569" i="3"/>
  <c r="AZ569" i="3" s="1" a="1"/>
  <c r="AZ569" i="3" s="1"/>
  <c r="BA569" i="3" s="1" a="1"/>
  <c r="BA569" i="3" s="1"/>
  <c r="BC569" i="3" s="1"/>
  <c r="H806" i="3"/>
  <c r="AZ806" i="3" s="1" a="1"/>
  <c r="AZ806" i="3" s="1"/>
  <c r="BA806" i="3" s="1" a="1"/>
  <c r="BA806" i="3" s="1"/>
  <c r="BC806" i="3" s="1"/>
  <c r="H1109" i="3"/>
  <c r="AZ1109" i="3" s="1" a="1"/>
  <c r="AZ1109" i="3" s="1"/>
  <c r="BA1109" i="3" s="1" a="1"/>
  <c r="BA1109" i="3" s="1"/>
  <c r="BC1109" i="3" s="1"/>
  <c r="H312" i="3"/>
  <c r="AZ312" i="3" s="1" a="1"/>
  <c r="AZ312" i="3" s="1"/>
  <c r="BB312" i="3" s="1"/>
  <c r="H288" i="3"/>
  <c r="AZ288" i="3" s="1" a="1"/>
  <c r="AZ288" i="3" s="1"/>
  <c r="BB288" i="3" s="1"/>
  <c r="H484" i="3"/>
  <c r="AZ484" i="3" s="1" a="1"/>
  <c r="AZ484" i="3" s="1"/>
  <c r="BB484" i="3" s="1"/>
  <c r="H959" i="3"/>
  <c r="AZ959" i="3" s="1" a="1"/>
  <c r="AZ959" i="3" s="1"/>
  <c r="BA959" i="3" s="1" a="1"/>
  <c r="BA959" i="3" s="1"/>
  <c r="BC959" i="3" s="1"/>
  <c r="H1090" i="3"/>
  <c r="AZ1090" i="3" s="1" a="1"/>
  <c r="AZ1090" i="3" s="1"/>
  <c r="BB1090" i="3" s="1"/>
  <c r="H58" i="3"/>
  <c r="AZ58" i="3" s="1" a="1"/>
  <c r="AZ58" i="3" s="1"/>
  <c r="BB58" i="3" s="1"/>
  <c r="H365" i="3"/>
  <c r="AZ365" i="3" s="1" a="1"/>
  <c r="AZ365" i="3" s="1"/>
  <c r="BB365" i="3" s="1"/>
  <c r="H809" i="3"/>
  <c r="AZ809" i="3" s="1" a="1"/>
  <c r="AZ809" i="3" s="1"/>
  <c r="BB809" i="3" s="1"/>
  <c r="H901" i="3"/>
  <c r="AZ901" i="3" s="1" a="1"/>
  <c r="AZ901" i="3" s="1"/>
  <c r="BB901" i="3" s="1"/>
  <c r="H322" i="3"/>
  <c r="AZ322" i="3" s="1" a="1"/>
  <c r="AZ322" i="3" s="1"/>
  <c r="BB322" i="3" s="1"/>
  <c r="H1142" i="3"/>
  <c r="AZ1142" i="3" s="1" a="1"/>
  <c r="AZ1142" i="3" s="1"/>
  <c r="BB1142" i="3" s="1"/>
  <c r="H705" i="3"/>
  <c r="AZ705" i="3" s="1" a="1"/>
  <c r="AZ705" i="3" s="1"/>
  <c r="BB705" i="3" s="1"/>
  <c r="H371" i="3"/>
  <c r="AZ371" i="3" s="1" a="1"/>
  <c r="AZ371" i="3" s="1"/>
  <c r="BA371" i="3" s="1" a="1"/>
  <c r="BA371" i="3" s="1"/>
  <c r="BC371" i="3" s="1"/>
  <c r="H946" i="3"/>
  <c r="AZ946" i="3" s="1" a="1"/>
  <c r="AZ946" i="3" s="1"/>
  <c r="BA946" i="3" s="1" a="1"/>
  <c r="BA946" i="3" s="1"/>
  <c r="BC946" i="3" s="1"/>
  <c r="H522" i="3"/>
  <c r="AZ522" i="3" s="1" a="1"/>
  <c r="AZ522" i="3" s="1"/>
  <c r="BA522" i="3" s="1" a="1"/>
  <c r="BA522" i="3" s="1"/>
  <c r="BC522" i="3" s="1"/>
  <c r="H1224" i="3"/>
  <c r="AZ1224" i="3" s="1" a="1"/>
  <c r="AZ1224" i="3" s="1"/>
  <c r="BA1224" i="3" s="1" a="1"/>
  <c r="BA1224" i="3" s="1"/>
  <c r="BC1224" i="3" s="1"/>
  <c r="H690" i="3"/>
  <c r="AZ690" i="3" s="1" a="1"/>
  <c r="AZ690" i="3" s="1"/>
  <c r="BB690" i="3" s="1"/>
  <c r="H213" i="3"/>
  <c r="AZ213" i="3" s="1" a="1"/>
  <c r="AZ213" i="3" s="1"/>
  <c r="BB213" i="3" s="1"/>
  <c r="H764" i="3"/>
  <c r="AZ764" i="3" s="1" a="1"/>
  <c r="AZ764" i="3" s="1"/>
  <c r="BB764" i="3" s="1"/>
  <c r="H1053" i="3"/>
  <c r="AZ1053" i="3" s="1" a="1"/>
  <c r="AZ1053" i="3" s="1"/>
  <c r="BB1053" i="3" s="1"/>
  <c r="H621" i="3"/>
  <c r="AZ621" i="3" s="1" a="1"/>
  <c r="AZ621" i="3" s="1"/>
  <c r="BA621" i="3" s="1" a="1"/>
  <c r="BA621" i="3" s="1"/>
  <c r="BC621" i="3" s="1"/>
  <c r="H456" i="3"/>
  <c r="AZ456" i="3" s="1" a="1"/>
  <c r="AZ456" i="3" s="1"/>
  <c r="BB456" i="3" s="1"/>
  <c r="H1172" i="3"/>
  <c r="AZ1172" i="3" s="1" a="1"/>
  <c r="AZ1172" i="3" s="1"/>
  <c r="BA1172" i="3" s="1" a="1"/>
  <c r="BA1172" i="3" s="1"/>
  <c r="BC1172" i="3" s="1"/>
  <c r="H815" i="3"/>
  <c r="AZ815" i="3" s="1" a="1"/>
  <c r="AZ815" i="3" s="1"/>
  <c r="BB815" i="3" s="1"/>
  <c r="H301" i="3"/>
  <c r="AZ301" i="3" s="1" a="1"/>
  <c r="AZ301" i="3" s="1"/>
  <c r="BB301" i="3" s="1"/>
  <c r="H137" i="3"/>
  <c r="AZ137" i="3" s="1" a="1"/>
  <c r="AZ137" i="3" s="1"/>
  <c r="BA137" i="3" s="1" a="1"/>
  <c r="BA137" i="3" s="1"/>
  <c r="BC137" i="3" s="1"/>
  <c r="H958" i="3"/>
  <c r="AZ958" i="3" s="1" a="1"/>
  <c r="AZ958" i="3" s="1"/>
  <c r="BA958" i="3" s="1" a="1"/>
  <c r="BA958" i="3" s="1"/>
  <c r="BC958" i="3" s="1"/>
  <c r="H547" i="3"/>
  <c r="AZ547" i="3" s="1" a="1"/>
  <c r="AZ547" i="3" s="1"/>
  <c r="BB547" i="3" s="1"/>
  <c r="H268" i="3"/>
  <c r="AZ268" i="3" s="1" a="1"/>
  <c r="AZ268" i="3" s="1"/>
  <c r="BA268" i="3" s="1" a="1"/>
  <c r="BA268" i="3" s="1"/>
  <c r="BC268" i="3" s="1"/>
  <c r="H1137" i="3"/>
  <c r="AZ1137" i="3" s="1" a="1"/>
  <c r="AZ1137" i="3" s="1"/>
  <c r="BA1137" i="3" s="1" a="1"/>
  <c r="BA1137" i="3" s="1"/>
  <c r="BC1137" i="3" s="1"/>
  <c r="H821" i="3"/>
  <c r="AZ821" i="3" s="1" a="1"/>
  <c r="AZ821" i="3" s="1"/>
  <c r="BA821" i="3" s="1" a="1"/>
  <c r="BA821" i="3" s="1"/>
  <c r="BC821" i="3" s="1"/>
  <c r="H470" i="3"/>
  <c r="AZ470" i="3" s="1" a="1"/>
  <c r="AZ470" i="3" s="1"/>
  <c r="BB470" i="3" s="1"/>
  <c r="H56" i="3"/>
  <c r="AZ56" i="3" s="1" a="1"/>
  <c r="AZ56" i="3" s="1"/>
  <c r="BA56" i="3" s="1" a="1"/>
  <c r="BA56" i="3" s="1"/>
  <c r="BC56" i="3" s="1"/>
  <c r="H1119" i="3"/>
  <c r="AZ1119" i="3" s="1" a="1"/>
  <c r="AZ1119" i="3" s="1"/>
  <c r="BB1119" i="3" s="1"/>
  <c r="H693" i="3"/>
  <c r="AZ693" i="3" s="1" a="1"/>
  <c r="AZ693" i="3" s="1"/>
  <c r="BB693" i="3" s="1"/>
  <c r="H332" i="3"/>
  <c r="AZ332" i="3" s="1" a="1"/>
  <c r="AZ332" i="3" s="1"/>
  <c r="BA332" i="3" s="1" a="1"/>
  <c r="BA332" i="3" s="1"/>
  <c r="BC332" i="3" s="1"/>
  <c r="H1210" i="3"/>
  <c r="AZ1210" i="3" s="1" a="1"/>
  <c r="AZ1210" i="3" s="1"/>
  <c r="BA1210" i="3" s="1" a="1"/>
  <c r="BA1210" i="3" s="1"/>
  <c r="BC1210" i="3" s="1"/>
  <c r="H284" i="3"/>
  <c r="AZ284" i="3" s="1" a="1"/>
  <c r="AZ284" i="3" s="1"/>
  <c r="BB284" i="3" s="1"/>
  <c r="H928" i="3"/>
  <c r="AZ928" i="3" s="1" a="1"/>
  <c r="AZ928" i="3" s="1"/>
  <c r="BA928" i="3" s="1" a="1"/>
  <c r="BA928" i="3" s="1"/>
  <c r="BC928" i="3" s="1"/>
  <c r="H525" i="3"/>
  <c r="AZ525" i="3" s="1" a="1"/>
  <c r="AZ525" i="3" s="1"/>
  <c r="BA525" i="3" s="1" a="1"/>
  <c r="BA525" i="3" s="1"/>
  <c r="BC525" i="3" s="1"/>
  <c r="H194" i="3"/>
  <c r="AZ194" i="3" s="1" a="1"/>
  <c r="AZ194" i="3" s="1"/>
  <c r="BA194" i="3" s="1" a="1"/>
  <c r="BA194" i="3" s="1"/>
  <c r="BC194" i="3" s="1"/>
  <c r="H927" i="3"/>
  <c r="AZ927" i="3" s="1" a="1"/>
  <c r="AZ927" i="3" s="1"/>
  <c r="BB927" i="3" s="1"/>
  <c r="H1078" i="3"/>
  <c r="AZ1078" i="3" s="1" a="1"/>
  <c r="AZ1078" i="3" s="1"/>
  <c r="BB1078" i="3" s="1"/>
  <c r="H787" i="3"/>
  <c r="AZ787" i="3" s="1" a="1"/>
  <c r="AZ787" i="3" s="1"/>
  <c r="BB787" i="3" s="1"/>
  <c r="H386" i="3"/>
  <c r="AZ386" i="3" s="1" a="1"/>
  <c r="AZ386" i="3" s="1"/>
  <c r="BB386" i="3" s="1"/>
  <c r="H36" i="3"/>
  <c r="AZ36" i="3" s="1" a="1"/>
  <c r="AZ36" i="3" s="1"/>
  <c r="BA36" i="3" s="1" a="1"/>
  <c r="BA36" i="3" s="1"/>
  <c r="BC36" i="3" s="1"/>
  <c r="H1006" i="3"/>
  <c r="AZ1006" i="3" s="1" a="1"/>
  <c r="AZ1006" i="3" s="1"/>
  <c r="BB1006" i="3" s="1"/>
  <c r="H1027" i="3"/>
  <c r="AZ1027" i="3" s="1" a="1"/>
  <c r="AZ1027" i="3" s="1"/>
  <c r="BB1027" i="3" s="1"/>
  <c r="H999" i="3"/>
  <c r="AZ999" i="3" s="1" a="1"/>
  <c r="AZ999" i="3" s="1"/>
  <c r="BA999" i="3" s="1" a="1"/>
  <c r="BA999" i="3" s="1"/>
  <c r="BC999" i="3" s="1"/>
  <c r="H827" i="3"/>
  <c r="AZ827" i="3" s="1" a="1"/>
  <c r="AZ827" i="3" s="1"/>
  <c r="BA827" i="3" s="1" a="1"/>
  <c r="BA827" i="3" s="1"/>
  <c r="BC827" i="3" s="1"/>
  <c r="H482" i="3"/>
  <c r="AZ482" i="3" s="1" a="1"/>
  <c r="AZ482" i="3" s="1"/>
  <c r="BA482" i="3" s="1" a="1"/>
  <c r="BA482" i="3" s="1"/>
  <c r="BC482" i="3" s="1"/>
  <c r="H238" i="3"/>
  <c r="AZ238" i="3" s="1" a="1"/>
  <c r="AZ238" i="3" s="1"/>
  <c r="BB238" i="3" s="1"/>
  <c r="H989" i="3"/>
  <c r="AZ989" i="3" s="1" a="1"/>
  <c r="AZ989" i="3" s="1"/>
  <c r="BB989" i="3" s="1"/>
  <c r="H785" i="3"/>
  <c r="AZ785" i="3" s="1" a="1"/>
  <c r="AZ785" i="3" s="1"/>
  <c r="BB785" i="3" s="1"/>
  <c r="H398" i="3"/>
  <c r="AZ398" i="3" s="1" a="1"/>
  <c r="AZ398" i="3" s="1"/>
  <c r="BB398" i="3" s="1"/>
  <c r="H309" i="3"/>
  <c r="AZ309" i="3" s="1" a="1"/>
  <c r="AZ309" i="3" s="1"/>
  <c r="BB309" i="3" s="1"/>
  <c r="H985" i="3"/>
  <c r="AZ985" i="3" s="1" a="1"/>
  <c r="AZ985" i="3" s="1"/>
  <c r="BA985" i="3" s="1" a="1"/>
  <c r="BA985" i="3" s="1"/>
  <c r="BC985" i="3" s="1"/>
  <c r="H44" i="3"/>
  <c r="AZ44" i="3" s="1" a="1"/>
  <c r="AZ44" i="3" s="1"/>
  <c r="BB44" i="3" s="1"/>
  <c r="H156" i="3"/>
  <c r="AZ156" i="3" s="1" a="1"/>
  <c r="AZ156" i="3" s="1"/>
  <c r="BB156" i="3" s="1"/>
  <c r="H471" i="3"/>
  <c r="AZ471" i="3" s="1" a="1"/>
  <c r="AZ471" i="3" s="1"/>
  <c r="BA471" i="3" s="1" a="1"/>
  <c r="BA471" i="3" s="1"/>
  <c r="BC471" i="3" s="1"/>
  <c r="H564" i="3"/>
  <c r="AZ564" i="3" s="1" a="1"/>
  <c r="AZ564" i="3" s="1"/>
  <c r="BB564" i="3" s="1"/>
  <c r="H1061" i="3"/>
  <c r="AZ1061" i="3" s="1" a="1"/>
  <c r="AZ1061" i="3" s="1"/>
  <c r="BB1061" i="3" s="1"/>
  <c r="H123" i="3"/>
  <c r="AZ123" i="3" s="1" a="1"/>
  <c r="AZ123" i="3" s="1"/>
  <c r="BB123" i="3" s="1"/>
  <c r="H324" i="3"/>
  <c r="AZ324" i="3" s="1" a="1"/>
  <c r="AZ324" i="3" s="1"/>
  <c r="BB324" i="3" s="1"/>
  <c r="H573" i="3"/>
  <c r="AZ573" i="3" s="1" a="1"/>
  <c r="AZ573" i="3" s="1"/>
  <c r="BB573" i="3" s="1"/>
  <c r="H608" i="3"/>
  <c r="AZ608" i="3" s="1" a="1"/>
  <c r="AZ608" i="3" s="1"/>
  <c r="BB608" i="3" s="1"/>
  <c r="H631" i="3"/>
  <c r="AZ631" i="3" s="1" a="1"/>
  <c r="AZ631" i="3" s="1"/>
  <c r="BB631" i="3" s="1"/>
  <c r="H790" i="3"/>
  <c r="AZ790" i="3" s="1" a="1"/>
  <c r="AZ790" i="3" s="1"/>
  <c r="BA790" i="3" s="1" a="1"/>
  <c r="BA790" i="3" s="1"/>
  <c r="BC790" i="3" s="1"/>
  <c r="H1025" i="3"/>
  <c r="AZ1025" i="3" s="1" a="1"/>
  <c r="AZ1025" i="3" s="1"/>
  <c r="BB1025" i="3" s="1"/>
  <c r="H1184" i="3"/>
  <c r="AZ1184" i="3" s="1" a="1"/>
  <c r="AZ1184" i="3" s="1"/>
  <c r="BB1184" i="3" s="1"/>
  <c r="H1192" i="3"/>
  <c r="AZ1192" i="3" s="1" a="1"/>
  <c r="AZ1192" i="3" s="1"/>
  <c r="BB1192" i="3" s="1"/>
  <c r="H4" i="3"/>
  <c r="H63" i="3"/>
  <c r="AZ63" i="3" s="1" a="1"/>
  <c r="AZ63" i="3" s="1"/>
  <c r="BB63" i="3" s="1"/>
  <c r="H234" i="3"/>
  <c r="AZ234" i="3" s="1" a="1"/>
  <c r="AZ234" i="3" s="1"/>
  <c r="BB234" i="3" s="1"/>
  <c r="H382" i="3"/>
  <c r="AZ382" i="3" s="1" a="1"/>
  <c r="AZ382" i="3" s="1"/>
  <c r="BA382" i="3" s="1" a="1"/>
  <c r="BA382" i="3" s="1"/>
  <c r="BC382" i="3" s="1"/>
  <c r="H998" i="3"/>
  <c r="AZ998" i="3" s="1" a="1"/>
  <c r="AZ998" i="3" s="1"/>
  <c r="BB998" i="3" s="1"/>
  <c r="H804" i="3"/>
  <c r="AZ804" i="3" s="1" a="1"/>
  <c r="AZ804" i="3" s="1"/>
  <c r="BB804" i="3" s="1"/>
  <c r="H47" i="3"/>
  <c r="AZ47" i="3" s="1" a="1"/>
  <c r="AZ47" i="3" s="1"/>
  <c r="BB47" i="3" s="1"/>
  <c r="H48" i="3"/>
  <c r="AZ48" i="3" s="1" a="1"/>
  <c r="AZ48" i="3" s="1"/>
  <c r="BA48" i="3" s="1" a="1"/>
  <c r="BA48" i="3" s="1"/>
  <c r="BC48" i="3" s="1"/>
  <c r="H55" i="3"/>
  <c r="AZ55" i="3" s="1" a="1"/>
  <c r="AZ55" i="3" s="1"/>
  <c r="BA55" i="3" s="1" a="1"/>
  <c r="BA55" i="3" s="1"/>
  <c r="BC55" i="3" s="1"/>
  <c r="H66" i="3"/>
  <c r="AZ66" i="3" s="1" a="1"/>
  <c r="AZ66" i="3" s="1"/>
  <c r="BB66" i="3" s="1"/>
  <c r="H221" i="3"/>
  <c r="AZ221" i="3" s="1" a="1"/>
  <c r="AZ221" i="3" s="1"/>
  <c r="BA221" i="3" s="1" a="1"/>
  <c r="BA221" i="3" s="1"/>
  <c r="BC221" i="3" s="1"/>
  <c r="H329" i="3"/>
  <c r="AZ329" i="3" s="1" a="1"/>
  <c r="AZ329" i="3" s="1"/>
  <c r="BA329" i="3" s="1" a="1"/>
  <c r="BA329" i="3" s="1"/>
  <c r="BC329" i="3" s="1"/>
  <c r="H412" i="3"/>
  <c r="AZ412" i="3" s="1" a="1"/>
  <c r="AZ412" i="3" s="1"/>
  <c r="BB412" i="3" s="1"/>
  <c r="H447" i="3"/>
  <c r="AZ447" i="3" s="1" a="1"/>
  <c r="AZ447" i="3" s="1"/>
  <c r="BA447" i="3" s="1" a="1"/>
  <c r="BA447" i="3" s="1"/>
  <c r="BC447" i="3" s="1"/>
  <c r="H600" i="3"/>
  <c r="AZ600" i="3" s="1" a="1"/>
  <c r="AZ600" i="3" s="1"/>
  <c r="BA600" i="3" s="1" a="1"/>
  <c r="BA600" i="3" s="1"/>
  <c r="BC600" i="3" s="1"/>
  <c r="H812" i="3"/>
  <c r="AZ812" i="3" s="1" a="1"/>
  <c r="AZ812" i="3" s="1"/>
  <c r="BB812" i="3" s="1"/>
  <c r="H768" i="3"/>
  <c r="AZ768" i="3" s="1" a="1"/>
  <c r="AZ768" i="3" s="1"/>
  <c r="BA768" i="3" s="1" a="1"/>
  <c r="BA768" i="3" s="1"/>
  <c r="BC768" i="3" s="1"/>
  <c r="H859" i="3"/>
  <c r="AZ859" i="3" s="1" a="1"/>
  <c r="AZ859" i="3" s="1"/>
  <c r="BA859" i="3" s="1" a="1"/>
  <c r="BA859" i="3" s="1"/>
  <c r="BC859" i="3" s="1"/>
  <c r="H973" i="3"/>
  <c r="AZ973" i="3" s="1" a="1"/>
  <c r="AZ973" i="3" s="1"/>
  <c r="BB973" i="3" s="1"/>
  <c r="H884" i="3"/>
  <c r="AZ884" i="3" s="1" a="1"/>
  <c r="AZ884" i="3" s="1"/>
  <c r="BB884" i="3" s="1"/>
  <c r="H905" i="3"/>
  <c r="AZ905" i="3" s="1" a="1"/>
  <c r="AZ905" i="3" s="1"/>
  <c r="BB905" i="3" s="1"/>
  <c r="H1115" i="3"/>
  <c r="AZ1115" i="3" s="1" a="1"/>
  <c r="AZ1115" i="3" s="1"/>
  <c r="BA1115" i="3" s="1" a="1"/>
  <c r="BA1115" i="3" s="1"/>
  <c r="BC1115" i="3" s="1"/>
  <c r="H557" i="3"/>
  <c r="AZ557" i="3" s="1" a="1"/>
  <c r="AZ557" i="3" s="1"/>
  <c r="BA557" i="3" s="1" a="1"/>
  <c r="BA557" i="3" s="1"/>
  <c r="BC557" i="3" s="1"/>
  <c r="H16" i="3"/>
  <c r="AZ16" i="3" s="1" a="1"/>
  <c r="AZ16" i="3" s="1"/>
  <c r="BA16" i="3" s="1" a="1"/>
  <c r="BA16" i="3" s="1"/>
  <c r="BC16" i="3" s="1"/>
  <c r="H65" i="3"/>
  <c r="AZ65" i="3" s="1" a="1"/>
  <c r="AZ65" i="3" s="1"/>
  <c r="BB65" i="3" s="1"/>
  <c r="H100" i="3"/>
  <c r="AZ100" i="3" s="1" a="1"/>
  <c r="AZ100" i="3" s="1"/>
  <c r="BB100" i="3" s="1"/>
  <c r="E81" i="3"/>
  <c r="BH81" i="3" s="1" a="1"/>
  <c r="BH81" i="3" s="1"/>
  <c r="BJ81" i="3" s="1"/>
  <c r="H1066" i="3"/>
  <c r="AZ1066" i="3" s="1" a="1"/>
  <c r="AZ1066" i="3" s="1"/>
  <c r="BB1066" i="3" s="1"/>
  <c r="E429" i="3"/>
  <c r="BH429" i="3" s="1" a="1"/>
  <c r="BH429" i="3" s="1"/>
  <c r="BJ429" i="3" s="1"/>
  <c r="E576" i="3"/>
  <c r="BH576" i="3" s="1" a="1"/>
  <c r="BH576" i="3" s="1"/>
  <c r="BI576" i="3" s="1" a="1"/>
  <c r="BI576" i="3" s="1"/>
  <c r="BK576" i="3" s="1"/>
  <c r="E106" i="3"/>
  <c r="BH106" i="3" s="1" a="1"/>
  <c r="BH106" i="3" s="1"/>
  <c r="BJ106" i="3" s="1"/>
  <c r="E469" i="3"/>
  <c r="BH469" i="3" s="1" a="1"/>
  <c r="BH469" i="3" s="1"/>
  <c r="BJ469" i="3" s="1"/>
  <c r="E51" i="3"/>
  <c r="BH51" i="3" s="1" a="1"/>
  <c r="BH51" i="3" s="1"/>
  <c r="BI51" i="3" s="1" a="1"/>
  <c r="BI51" i="3" s="1"/>
  <c r="BK51" i="3" s="1"/>
  <c r="E441" i="3"/>
  <c r="BH441" i="3" s="1" a="1"/>
  <c r="BH441" i="3" s="1"/>
  <c r="BJ441" i="3" s="1"/>
  <c r="E185" i="3"/>
  <c r="BH185" i="3" s="1" a="1"/>
  <c r="BH185" i="3" s="1"/>
  <c r="BJ185" i="3" s="1"/>
  <c r="E437" i="3"/>
  <c r="BH437" i="3" s="1" a="1"/>
  <c r="BH437" i="3" s="1"/>
  <c r="BJ437" i="3" s="1"/>
  <c r="E213" i="3"/>
  <c r="BH213" i="3" s="1" a="1"/>
  <c r="BH213" i="3" s="1"/>
  <c r="BJ213" i="3" s="1"/>
  <c r="E742" i="3"/>
  <c r="BH742" i="3" s="1" a="1"/>
  <c r="BH742" i="3" s="1"/>
  <c r="BI742" i="3" s="1" a="1"/>
  <c r="BI742" i="3" s="1"/>
  <c r="BK742" i="3" s="1"/>
  <c r="H438" i="3"/>
  <c r="AZ438" i="3" s="1" a="1"/>
  <c r="AZ438" i="3" s="1"/>
  <c r="BA438" i="3" s="1" a="1"/>
  <c r="BA438" i="3" s="1"/>
  <c r="BC438" i="3" s="1"/>
  <c r="H1143" i="3"/>
  <c r="AZ1143" i="3" s="1" a="1"/>
  <c r="AZ1143" i="3" s="1"/>
  <c r="BB1143" i="3" s="1"/>
  <c r="H295" i="3"/>
  <c r="AZ295" i="3" s="1" a="1"/>
  <c r="AZ295" i="3" s="1"/>
  <c r="BB295" i="3" s="1"/>
  <c r="H104" i="3"/>
  <c r="AZ104" i="3" s="1" a="1"/>
  <c r="AZ104" i="3" s="1"/>
  <c r="BA104" i="3" s="1" a="1"/>
  <c r="BA104" i="3" s="1"/>
  <c r="BC104" i="3" s="1"/>
  <c r="H29" i="3"/>
  <c r="AZ29" i="3" s="1" a="1"/>
  <c r="AZ29" i="3" s="1"/>
  <c r="BA29" i="3" s="1" a="1"/>
  <c r="BA29" i="3" s="1"/>
  <c r="BC29" i="3" s="1"/>
  <c r="H230" i="3"/>
  <c r="AZ230" i="3" s="1" a="1"/>
  <c r="AZ230" i="3" s="1"/>
  <c r="BA230" i="3" s="1" a="1"/>
  <c r="BA230" i="3" s="1"/>
  <c r="BC230" i="3" s="1"/>
  <c r="H76" i="3"/>
  <c r="AZ76" i="3" s="1" a="1"/>
  <c r="AZ76" i="3" s="1"/>
  <c r="BB76" i="3" s="1"/>
  <c r="H1004" i="3"/>
  <c r="AZ1004" i="3" s="1" a="1"/>
  <c r="AZ1004" i="3" s="1"/>
  <c r="BA1004" i="3" s="1" a="1"/>
  <c r="BA1004" i="3" s="1"/>
  <c r="BC1004" i="3" s="1"/>
  <c r="E814" i="3"/>
  <c r="BH814" i="3" s="1" a="1"/>
  <c r="BH814" i="3" s="1"/>
  <c r="BI814" i="3" s="1" a="1"/>
  <c r="BI814" i="3" s="1"/>
  <c r="BK814" i="3" s="1"/>
  <c r="E20" i="3"/>
  <c r="BH20" i="3" s="1" a="1"/>
  <c r="BH20" i="3" s="1"/>
  <c r="BJ20" i="3" s="1"/>
  <c r="E639" i="3"/>
  <c r="BH639" i="3" s="1" a="1"/>
  <c r="BH639" i="3" s="1"/>
  <c r="BI639" i="3" s="1" a="1"/>
  <c r="BI639" i="3" s="1"/>
  <c r="BK639" i="3" s="1"/>
  <c r="E211" i="3"/>
  <c r="BH211" i="3" s="1" a="1"/>
  <c r="BH211" i="3" s="1"/>
  <c r="BI211" i="3" s="1" a="1"/>
  <c r="BI211" i="3" s="1"/>
  <c r="BK211" i="3" s="1"/>
  <c r="E540" i="3"/>
  <c r="BH540" i="3" s="1" a="1"/>
  <c r="BH540" i="3" s="1"/>
  <c r="BI540" i="3" s="1" a="1"/>
  <c r="BI540" i="3" s="1"/>
  <c r="BK540" i="3" s="1"/>
  <c r="E502" i="3"/>
  <c r="BH502" i="3" s="1" a="1"/>
  <c r="BH502" i="3" s="1"/>
  <c r="BJ502" i="3" s="1"/>
  <c r="E108" i="3"/>
  <c r="BH108" i="3" s="1" a="1"/>
  <c r="BH108" i="3" s="1"/>
  <c r="BI108" i="3" s="1" a="1"/>
  <c r="BI108" i="3" s="1"/>
  <c r="BK108" i="3" s="1"/>
  <c r="E173" i="3"/>
  <c r="BH173" i="3" s="1" a="1"/>
  <c r="BH173" i="3" s="1"/>
  <c r="BI173" i="3" s="1" a="1"/>
  <c r="BI173" i="3" s="1"/>
  <c r="BK173" i="3" s="1"/>
  <c r="E177" i="3"/>
  <c r="BH177" i="3" s="1" a="1"/>
  <c r="BH177" i="3" s="1"/>
  <c r="BI177" i="3" s="1" a="1"/>
  <c r="BI177" i="3" s="1"/>
  <c r="BK177" i="3" s="1"/>
  <c r="E371" i="3"/>
  <c r="BH371" i="3" s="1" a="1"/>
  <c r="BH371" i="3" s="1"/>
  <c r="BJ371" i="3" s="1"/>
  <c r="E133" i="3"/>
  <c r="BH133" i="3" s="1" a="1"/>
  <c r="BH133" i="3" s="1"/>
  <c r="BJ133" i="3" s="1"/>
  <c r="E113" i="3"/>
  <c r="BH113" i="3" s="1" a="1"/>
  <c r="BH113" i="3" s="1"/>
  <c r="BI113" i="3" s="1" a="1"/>
  <c r="BI113" i="3" s="1"/>
  <c r="BK113" i="3" s="1"/>
  <c r="E72" i="3"/>
  <c r="BH72" i="3" s="1" a="1"/>
  <c r="BH72" i="3" s="1"/>
  <c r="BI72" i="3" s="1" a="1"/>
  <c r="BI72" i="3" s="1"/>
  <c r="BK72" i="3" s="1"/>
  <c r="H1073" i="3"/>
  <c r="AZ1073" i="3" s="1" a="1"/>
  <c r="AZ1073" i="3" s="1"/>
  <c r="BB1073" i="3" s="1"/>
  <c r="H32" i="3"/>
  <c r="AZ32" i="3" s="1" a="1"/>
  <c r="AZ32" i="3" s="1"/>
  <c r="BB32" i="3" s="1"/>
  <c r="H59" i="3"/>
  <c r="AZ59" i="3" s="1" a="1"/>
  <c r="AZ59" i="3" s="1"/>
  <c r="BB59" i="3" s="1"/>
  <c r="H178" i="3"/>
  <c r="AZ178" i="3" s="1" a="1"/>
  <c r="AZ178" i="3" s="1"/>
  <c r="BB178" i="3" s="1"/>
  <c r="H1083" i="3"/>
  <c r="AZ1083" i="3" s="1" a="1"/>
  <c r="AZ1083" i="3" s="1"/>
  <c r="BA1083" i="3" s="1" a="1"/>
  <c r="BA1083" i="3" s="1"/>
  <c r="BC1083" i="3" s="1"/>
  <c r="H148" i="3"/>
  <c r="AZ148" i="3" s="1" a="1"/>
  <c r="AZ148" i="3" s="1"/>
  <c r="BB148" i="3" s="1"/>
  <c r="H135" i="3"/>
  <c r="AZ135" i="3" s="1" a="1"/>
  <c r="AZ135" i="3" s="1"/>
  <c r="BA135" i="3" s="1" a="1"/>
  <c r="BA135" i="3" s="1"/>
  <c r="BC135" i="3" s="1"/>
  <c r="H74" i="3"/>
  <c r="AZ74" i="3" s="1" a="1"/>
  <c r="AZ74" i="3" s="1"/>
  <c r="BA74" i="3" s="1" a="1"/>
  <c r="BA74" i="3" s="1"/>
  <c r="BC74" i="3" s="1"/>
  <c r="H94" i="3"/>
  <c r="AZ94" i="3" s="1" a="1"/>
  <c r="AZ94" i="3" s="1"/>
  <c r="BA94" i="3" s="1" a="1"/>
  <c r="BA94" i="3" s="1"/>
  <c r="BC94" i="3" s="1"/>
  <c r="AF15" i="3"/>
  <c r="AF17" i="3" s="1"/>
  <c r="S24" i="3" s="1"/>
  <c r="H687" i="3"/>
  <c r="AZ687" i="3" s="1" a="1"/>
  <c r="AZ687" i="3" s="1"/>
  <c r="BA687" i="3" s="1" a="1"/>
  <c r="BA687" i="3" s="1"/>
  <c r="BC687" i="3" s="1"/>
  <c r="H114" i="3"/>
  <c r="AZ114" i="3" s="1" a="1"/>
  <c r="AZ114" i="3" s="1"/>
  <c r="BA114" i="3" s="1" a="1"/>
  <c r="BA114" i="3" s="1"/>
  <c r="BC114" i="3" s="1"/>
  <c r="H542" i="3"/>
  <c r="AZ542" i="3" s="1" a="1"/>
  <c r="AZ542" i="3" s="1"/>
  <c r="BB542" i="3" s="1"/>
  <c r="H1213" i="3"/>
  <c r="AZ1213" i="3" s="1" a="1"/>
  <c r="AZ1213" i="3" s="1"/>
  <c r="BA1213" i="3" s="1" a="1"/>
  <c r="BA1213" i="3" s="1"/>
  <c r="BC1213" i="3" s="1"/>
  <c r="E681" i="3"/>
  <c r="BH681" i="3" s="1" a="1"/>
  <c r="BH681" i="3" s="1"/>
  <c r="BI681" i="3" s="1" a="1"/>
  <c r="BI681" i="3" s="1"/>
  <c r="BK681" i="3" s="1"/>
  <c r="E528" i="3"/>
  <c r="BH528" i="3" s="1" a="1"/>
  <c r="BH528" i="3" s="1"/>
  <c r="BI528" i="3" s="1" a="1"/>
  <c r="BI528" i="3" s="1"/>
  <c r="BK528" i="3" s="1"/>
  <c r="E410" i="3"/>
  <c r="BH410" i="3" s="1" a="1"/>
  <c r="BH410" i="3" s="1"/>
  <c r="BJ410" i="3" s="1"/>
  <c r="E225" i="3"/>
  <c r="BH225" i="3" s="1" a="1"/>
  <c r="BH225" i="3" s="1"/>
  <c r="BJ225" i="3" s="1"/>
  <c r="E275" i="3"/>
  <c r="BH275" i="3" s="1" a="1"/>
  <c r="BH275" i="3" s="1"/>
  <c r="BJ275" i="3" s="1"/>
  <c r="E330" i="3"/>
  <c r="BH330" i="3" s="1" a="1"/>
  <c r="BH330" i="3" s="1"/>
  <c r="BI330" i="3" s="1" a="1"/>
  <c r="BI330" i="3" s="1"/>
  <c r="BK330" i="3" s="1"/>
  <c r="E683" i="3"/>
  <c r="BH683" i="3" s="1" a="1"/>
  <c r="BH683" i="3" s="1"/>
  <c r="BJ683" i="3" s="1"/>
  <c r="E728" i="3"/>
  <c r="BH728" i="3" s="1" a="1"/>
  <c r="BH728" i="3" s="1"/>
  <c r="BJ728" i="3" s="1"/>
  <c r="E972" i="3"/>
  <c r="BH972" i="3" s="1" a="1"/>
  <c r="BH972" i="3" s="1"/>
  <c r="BI972" i="3" s="1" a="1"/>
  <c r="BI972" i="3" s="1"/>
  <c r="BK972" i="3" s="1"/>
  <c r="E426" i="3"/>
  <c r="BH426" i="3" s="1" a="1"/>
  <c r="BH426" i="3" s="1"/>
  <c r="BI426" i="3" s="1" a="1"/>
  <c r="BI426" i="3" s="1"/>
  <c r="BK426" i="3" s="1"/>
  <c r="E75" i="3"/>
  <c r="BH75" i="3" s="1" a="1"/>
  <c r="BH75" i="3" s="1"/>
  <c r="BI75" i="3" s="1" a="1"/>
  <c r="BI75" i="3" s="1"/>
  <c r="BK75" i="3" s="1"/>
  <c r="E430" i="3"/>
  <c r="BH430" i="3" s="1" a="1"/>
  <c r="BH430" i="3" s="1"/>
  <c r="BJ430" i="3" s="1"/>
  <c r="E107" i="3"/>
  <c r="BH107" i="3" s="1" a="1"/>
  <c r="BH107" i="3" s="1"/>
  <c r="BI107" i="3" s="1" a="1"/>
  <c r="BI107" i="3" s="1"/>
  <c r="BK107" i="3" s="1"/>
  <c r="E399" i="3"/>
  <c r="BH399" i="3" s="1" a="1"/>
  <c r="BH399" i="3" s="1"/>
  <c r="BI399" i="3" s="1" a="1"/>
  <c r="BI399" i="3" s="1"/>
  <c r="BK399" i="3" s="1"/>
  <c r="E594" i="3"/>
  <c r="BH594" i="3" s="1" a="1"/>
  <c r="BH594" i="3" s="1"/>
  <c r="BI594" i="3" s="1" a="1"/>
  <c r="BI594" i="3" s="1"/>
  <c r="BK594" i="3" s="1"/>
  <c r="E885" i="3"/>
  <c r="BH885" i="3" s="1" a="1"/>
  <c r="BH885" i="3" s="1"/>
  <c r="BI885" i="3" s="1" a="1"/>
  <c r="BI885" i="3" s="1"/>
  <c r="BK885" i="3" s="1"/>
  <c r="E22" i="3"/>
  <c r="BH22" i="3" s="1" a="1"/>
  <c r="BH22" i="3" s="1"/>
  <c r="BJ22" i="3" s="1"/>
  <c r="E914" i="3"/>
  <c r="BH914" i="3" s="1" a="1"/>
  <c r="BH914" i="3" s="1"/>
  <c r="BJ914" i="3" s="1"/>
  <c r="E218" i="3"/>
  <c r="BH218" i="3" s="1" a="1"/>
  <c r="BH218" i="3" s="1"/>
  <c r="BJ218" i="3" s="1"/>
  <c r="E369" i="3"/>
  <c r="BH369" i="3" s="1" a="1"/>
  <c r="BH369" i="3" s="1"/>
  <c r="BI369" i="3" s="1" a="1"/>
  <c r="BI369" i="3" s="1"/>
  <c r="BK369" i="3" s="1"/>
  <c r="E1094" i="3"/>
  <c r="BH1094" i="3" s="1" a="1"/>
  <c r="BH1094" i="3" s="1"/>
  <c r="BI1094" i="3" s="1" a="1"/>
  <c r="BI1094" i="3" s="1"/>
  <c r="BK1094" i="3" s="1"/>
  <c r="E578" i="3"/>
  <c r="BH578" i="3" s="1" a="1"/>
  <c r="BH578" i="3" s="1"/>
  <c r="BJ578" i="3" s="1"/>
  <c r="E64" i="3"/>
  <c r="BH64" i="3" s="1" a="1"/>
  <c r="BH64" i="3" s="1"/>
  <c r="BJ64" i="3" s="1"/>
  <c r="E719" i="3"/>
  <c r="BH719" i="3" s="1" a="1"/>
  <c r="BH719" i="3" s="1"/>
  <c r="BJ719" i="3" s="1"/>
  <c r="E921" i="3"/>
  <c r="BH921" i="3" s="1" a="1"/>
  <c r="BH921" i="3" s="1"/>
  <c r="BI921" i="3" s="1" a="1"/>
  <c r="BI921" i="3" s="1"/>
  <c r="BK921" i="3" s="1"/>
  <c r="E946" i="3"/>
  <c r="BH946" i="3" s="1" a="1"/>
  <c r="BH946" i="3" s="1"/>
  <c r="BJ946" i="3" s="1"/>
  <c r="E418" i="3"/>
  <c r="BH418" i="3" s="1" a="1"/>
  <c r="BH418" i="3" s="1"/>
  <c r="BJ418" i="3" s="1"/>
  <c r="E928" i="3"/>
  <c r="BH928" i="3" s="1" a="1"/>
  <c r="BH928" i="3" s="1"/>
  <c r="BJ928" i="3" s="1"/>
  <c r="E993" i="3"/>
  <c r="BH993" i="3" s="1" a="1"/>
  <c r="BH993" i="3" s="1"/>
  <c r="BJ993" i="3" s="1"/>
  <c r="E656" i="3"/>
  <c r="BH656" i="3" s="1" a="1"/>
  <c r="BH656" i="3" s="1"/>
  <c r="BI656" i="3" s="1" a="1"/>
  <c r="BI656" i="3" s="1"/>
  <c r="BK656" i="3" s="1"/>
  <c r="E407" i="3"/>
  <c r="BH407" i="3" s="1" a="1"/>
  <c r="BH407" i="3" s="1"/>
  <c r="BI407" i="3" s="1" a="1"/>
  <c r="BI407" i="3" s="1"/>
  <c r="BK407" i="3" s="1"/>
  <c r="E524" i="3"/>
  <c r="BH524" i="3" s="1" a="1"/>
  <c r="BH524" i="3" s="1"/>
  <c r="BI524" i="3" s="1" a="1"/>
  <c r="BI524" i="3" s="1"/>
  <c r="BK524" i="3" s="1"/>
  <c r="E526" i="3"/>
  <c r="BH526" i="3" s="1" a="1"/>
  <c r="BH526" i="3" s="1"/>
  <c r="BJ526" i="3" s="1"/>
  <c r="E383" i="3"/>
  <c r="BH383" i="3" s="1" a="1"/>
  <c r="BH383" i="3" s="1"/>
  <c r="BI383" i="3" s="1" a="1"/>
  <c r="BI383" i="3" s="1"/>
  <c r="BK383" i="3" s="1"/>
  <c r="E579" i="3"/>
  <c r="BH579" i="3" s="1" a="1"/>
  <c r="BH579" i="3" s="1"/>
  <c r="BJ579" i="3" s="1"/>
  <c r="E595" i="3"/>
  <c r="BH595" i="3" s="1" a="1"/>
  <c r="BH595" i="3" s="1"/>
  <c r="BI595" i="3" s="1" a="1"/>
  <c r="BI595" i="3" s="1"/>
  <c r="BK595" i="3" s="1"/>
  <c r="E194" i="3"/>
  <c r="BH194" i="3" s="1" a="1"/>
  <c r="BH194" i="3" s="1"/>
  <c r="BI194" i="3" s="1" a="1"/>
  <c r="BI194" i="3" s="1"/>
  <c r="BK194" i="3" s="1"/>
  <c r="E164" i="3"/>
  <c r="BH164" i="3" s="1" a="1"/>
  <c r="BH164" i="3" s="1"/>
  <c r="BI164" i="3" s="1" a="1"/>
  <c r="BI164" i="3" s="1"/>
  <c r="BK164" i="3" s="1"/>
  <c r="E288" i="3"/>
  <c r="BH288" i="3" s="1" a="1"/>
  <c r="BH288" i="3" s="1"/>
  <c r="BJ288" i="3" s="1"/>
  <c r="E539" i="3"/>
  <c r="BH539" i="3" s="1" a="1"/>
  <c r="BH539" i="3" s="1"/>
  <c r="BJ539" i="3" s="1"/>
  <c r="E249" i="3"/>
  <c r="BH249" i="3" s="1" a="1"/>
  <c r="BH249" i="3" s="1"/>
  <c r="BJ249" i="3" s="1"/>
  <c r="E193" i="3"/>
  <c r="BH193" i="3" s="1" a="1"/>
  <c r="BH193" i="3" s="1"/>
  <c r="BI193" i="3" s="1" a="1"/>
  <c r="BI193" i="3" s="1"/>
  <c r="BK193" i="3" s="1"/>
  <c r="E92" i="3"/>
  <c r="BH92" i="3" s="1" a="1"/>
  <c r="BH92" i="3" s="1"/>
  <c r="BJ92" i="3" s="1"/>
  <c r="E56" i="3"/>
  <c r="BH56" i="3" s="1" a="1"/>
  <c r="BH56" i="3" s="1"/>
  <c r="BJ56" i="3" s="1"/>
  <c r="E435" i="3"/>
  <c r="BH435" i="3" s="1" a="1"/>
  <c r="BH435" i="3" s="1"/>
  <c r="BJ435" i="3" s="1"/>
  <c r="E433" i="3"/>
  <c r="BH433" i="3" s="1" a="1"/>
  <c r="BH433" i="3" s="1"/>
  <c r="BJ433" i="3" s="1"/>
  <c r="E783" i="3"/>
  <c r="BH783" i="3" s="1" a="1"/>
  <c r="BH783" i="3" s="1"/>
  <c r="BI783" i="3" s="1" a="1"/>
  <c r="BI783" i="3" s="1"/>
  <c r="BK783" i="3" s="1"/>
  <c r="E305" i="3"/>
  <c r="BH305" i="3" s="1" a="1"/>
  <c r="BH305" i="3" s="1"/>
  <c r="BI305" i="3" s="1" a="1"/>
  <c r="BI305" i="3" s="1"/>
  <c r="BK305" i="3" s="1"/>
  <c r="E746" i="3"/>
  <c r="BH746" i="3" s="1" a="1"/>
  <c r="BH746" i="3" s="1"/>
  <c r="BJ746" i="3" s="1"/>
  <c r="E241" i="3"/>
  <c r="BH241" i="3" s="1" a="1"/>
  <c r="BH241" i="3" s="1"/>
  <c r="BI241" i="3" s="1" a="1"/>
  <c r="BI241" i="3" s="1"/>
  <c r="BK241" i="3" s="1"/>
  <c r="E382" i="3"/>
  <c r="BH382" i="3" s="1" a="1"/>
  <c r="BH382" i="3" s="1"/>
  <c r="BJ382" i="3" s="1"/>
  <c r="E148" i="3"/>
  <c r="BH148" i="3" s="1" a="1"/>
  <c r="BH148" i="3" s="1"/>
  <c r="BJ148" i="3" s="1"/>
  <c r="E789" i="3"/>
  <c r="BH789" i="3" s="1" a="1"/>
  <c r="BH789" i="3" s="1"/>
  <c r="BJ789" i="3" s="1"/>
  <c r="E1071" i="3"/>
  <c r="BH1071" i="3" s="1" a="1"/>
  <c r="BH1071" i="3" s="1"/>
  <c r="BI1071" i="3" s="1" a="1"/>
  <c r="BI1071" i="3" s="1"/>
  <c r="BK1071" i="3" s="1"/>
  <c r="E150" i="3"/>
  <c r="BH150" i="3" s="1" a="1"/>
  <c r="BH150" i="3" s="1"/>
  <c r="BI150" i="3" s="1" a="1"/>
  <c r="BI150" i="3" s="1"/>
  <c r="BK150" i="3" s="1"/>
  <c r="E21" i="3"/>
  <c r="BH21" i="3" s="1" a="1"/>
  <c r="BH21" i="3" s="1"/>
  <c r="BI21" i="3" s="1" a="1"/>
  <c r="BI21" i="3" s="1"/>
  <c r="BK21" i="3" s="1"/>
  <c r="E797" i="3"/>
  <c r="BH797" i="3" s="1" a="1"/>
  <c r="BH797" i="3" s="1"/>
  <c r="BI797" i="3" s="1" a="1"/>
  <c r="BI797" i="3" s="1"/>
  <c r="BK797" i="3" s="1"/>
  <c r="E816" i="3"/>
  <c r="BH816" i="3" s="1" a="1"/>
  <c r="BH816" i="3" s="1"/>
  <c r="BJ816" i="3" s="1"/>
  <c r="E210" i="3"/>
  <c r="BH210" i="3" s="1" a="1"/>
  <c r="BH210" i="3" s="1"/>
  <c r="BJ210" i="3" s="1"/>
  <c r="E256" i="3"/>
  <c r="BH256" i="3" s="1" a="1"/>
  <c r="BH256" i="3" s="1"/>
  <c r="BJ256" i="3" s="1"/>
  <c r="E574" i="3"/>
  <c r="BH574" i="3" s="1" a="1"/>
  <c r="BH574" i="3" s="1"/>
  <c r="BI574" i="3" s="1" a="1"/>
  <c r="BI574" i="3" s="1"/>
  <c r="BK574" i="3" s="1"/>
  <c r="E404" i="3"/>
  <c r="BH404" i="3" s="1" a="1"/>
  <c r="BH404" i="3" s="1"/>
  <c r="BJ404" i="3" s="1"/>
  <c r="E479" i="3"/>
  <c r="BH479" i="3" s="1" a="1"/>
  <c r="BH479" i="3" s="1"/>
  <c r="BJ479" i="3" s="1"/>
  <c r="E405" i="3"/>
  <c r="BH405" i="3" s="1" a="1"/>
  <c r="BH405" i="3" s="1"/>
  <c r="BI405" i="3" s="1" a="1"/>
  <c r="BI405" i="3" s="1"/>
  <c r="BK405" i="3" s="1"/>
  <c r="E929" i="3"/>
  <c r="BH929" i="3" s="1" a="1"/>
  <c r="BH929" i="3" s="1"/>
  <c r="BJ929" i="3" s="1"/>
  <c r="E36" i="3"/>
  <c r="BH36" i="3" s="1" a="1"/>
  <c r="BH36" i="3" s="1"/>
  <c r="BJ36" i="3" s="1"/>
  <c r="E169" i="3"/>
  <c r="BH169" i="3" s="1" a="1"/>
  <c r="BH169" i="3" s="1"/>
  <c r="BI169" i="3" s="1" a="1"/>
  <c r="BI169" i="3" s="1"/>
  <c r="BK169" i="3" s="1"/>
  <c r="E877" i="3"/>
  <c r="BH877" i="3" s="1" a="1"/>
  <c r="BH877" i="3" s="1"/>
  <c r="BI877" i="3" s="1" a="1"/>
  <c r="BI877" i="3" s="1"/>
  <c r="BK877" i="3" s="1"/>
  <c r="E285" i="3"/>
  <c r="BH285" i="3" s="1" a="1"/>
  <c r="BH285" i="3" s="1"/>
  <c r="BJ285" i="3" s="1"/>
  <c r="E389" i="3"/>
  <c r="BH389" i="3" s="1" a="1"/>
  <c r="BH389" i="3" s="1"/>
  <c r="BJ389" i="3" s="1"/>
  <c r="E340" i="3"/>
  <c r="BH340" i="3" s="1" a="1"/>
  <c r="BH340" i="3" s="1"/>
  <c r="BI340" i="3" s="1" a="1"/>
  <c r="BI340" i="3" s="1"/>
  <c r="BK340" i="3" s="1"/>
  <c r="E700" i="3"/>
  <c r="BH700" i="3" s="1" a="1"/>
  <c r="BH700" i="3" s="1"/>
  <c r="BJ700" i="3" s="1"/>
  <c r="E294" i="3"/>
  <c r="BH294" i="3" s="1" a="1"/>
  <c r="BH294" i="3" s="1"/>
  <c r="BJ294" i="3" s="1"/>
  <c r="E361" i="3"/>
  <c r="BH361" i="3" s="1" a="1"/>
  <c r="BH361" i="3" s="1"/>
  <c r="BI361" i="3" s="1" a="1"/>
  <c r="BI361" i="3" s="1"/>
  <c r="BK361" i="3" s="1"/>
  <c r="E386" i="3"/>
  <c r="BH386" i="3" s="1" a="1"/>
  <c r="BH386" i="3" s="1"/>
  <c r="BI386" i="3" s="1" a="1"/>
  <c r="BI386" i="3" s="1"/>
  <c r="BK386" i="3" s="1"/>
  <c r="E58" i="3"/>
  <c r="BH58" i="3" s="1" a="1"/>
  <c r="BH58" i="3" s="1"/>
  <c r="BJ58" i="3" s="1"/>
  <c r="E114" i="3"/>
  <c r="BH114" i="3" s="1" a="1"/>
  <c r="BH114" i="3" s="1"/>
  <c r="BJ114" i="3" s="1"/>
  <c r="E34" i="3"/>
  <c r="BH34" i="3" s="1" a="1"/>
  <c r="BH34" i="3" s="1"/>
  <c r="BJ34" i="3" s="1"/>
  <c r="E1110" i="3"/>
  <c r="BH1110" i="3" s="1" a="1"/>
  <c r="BH1110" i="3" s="1"/>
  <c r="BI1110" i="3" s="1" a="1"/>
  <c r="BI1110" i="3" s="1"/>
  <c r="BK1110" i="3" s="1"/>
  <c r="E261" i="3"/>
  <c r="BH261" i="3" s="1" a="1"/>
  <c r="BH261" i="3" s="1"/>
  <c r="BJ261" i="3" s="1"/>
  <c r="E1150" i="3"/>
  <c r="BH1150" i="3" s="1" a="1"/>
  <c r="BH1150" i="3" s="1"/>
  <c r="BI1150" i="3" s="1" a="1"/>
  <c r="BI1150" i="3" s="1"/>
  <c r="BK1150" i="3" s="1"/>
  <c r="E257" i="3"/>
  <c r="BH257" i="3" s="1" a="1"/>
  <c r="BH257" i="3" s="1"/>
  <c r="BI257" i="3" s="1" a="1"/>
  <c r="BI257" i="3" s="1"/>
  <c r="BK257" i="3" s="1"/>
  <c r="E324" i="3"/>
  <c r="BH324" i="3" s="1" a="1"/>
  <c r="BH324" i="3" s="1"/>
  <c r="BI324" i="3" s="1" a="1"/>
  <c r="BI324" i="3" s="1"/>
  <c r="BK324" i="3" s="1"/>
  <c r="E14" i="3"/>
  <c r="BH14" i="3" s="1" a="1"/>
  <c r="BH14" i="3" s="1"/>
  <c r="BI14" i="3" s="1" a="1"/>
  <c r="BI14" i="3" s="1"/>
  <c r="BK14" i="3" s="1"/>
  <c r="E188" i="3"/>
  <c r="BH188" i="3" s="1" a="1"/>
  <c r="BH188" i="3" s="1"/>
  <c r="BJ188" i="3" s="1"/>
  <c r="E872" i="3"/>
  <c r="BH872" i="3" s="1" a="1"/>
  <c r="BH872" i="3" s="1"/>
  <c r="BI872" i="3" s="1" a="1"/>
  <c r="BI872" i="3" s="1"/>
  <c r="BK872" i="3" s="1"/>
  <c r="E313" i="3"/>
  <c r="BH313" i="3" s="1" a="1"/>
  <c r="BH313" i="3" s="1"/>
  <c r="BI313" i="3" s="1" a="1"/>
  <c r="BI313" i="3" s="1"/>
  <c r="BK313" i="3" s="1"/>
  <c r="E1029" i="3"/>
  <c r="BH1029" i="3" s="1" a="1"/>
  <c r="BH1029" i="3" s="1"/>
  <c r="BJ1029" i="3" s="1"/>
  <c r="E476" i="3"/>
  <c r="BH476" i="3" s="1" a="1"/>
  <c r="BH476" i="3" s="1"/>
  <c r="BI476" i="3" s="1" a="1"/>
  <c r="BI476" i="3" s="1"/>
  <c r="BK476" i="3" s="1"/>
  <c r="E906" i="3"/>
  <c r="BH906" i="3" s="1" a="1"/>
  <c r="BH906" i="3" s="1"/>
  <c r="BI906" i="3" s="1" a="1"/>
  <c r="BI906" i="3" s="1"/>
  <c r="BK906" i="3" s="1"/>
  <c r="E757" i="3"/>
  <c r="BH757" i="3" s="1" a="1"/>
  <c r="BH757" i="3" s="1"/>
  <c r="BJ757" i="3" s="1"/>
  <c r="E477" i="3"/>
  <c r="BH477" i="3" s="1" a="1"/>
  <c r="BH477" i="3" s="1"/>
  <c r="BI477" i="3" s="1" a="1"/>
  <c r="BI477" i="3" s="1"/>
  <c r="BK477" i="3" s="1"/>
  <c r="E61" i="3"/>
  <c r="BH61" i="3" s="1" a="1"/>
  <c r="BH61" i="3" s="1"/>
  <c r="BI61" i="3" s="1" a="1"/>
  <c r="BI61" i="3" s="1"/>
  <c r="BK61" i="3" s="1"/>
  <c r="E134" i="3"/>
  <c r="BH134" i="3" s="1" a="1"/>
  <c r="BH134" i="3" s="1"/>
  <c r="BI134" i="3" s="1" a="1"/>
  <c r="BI134" i="3" s="1"/>
  <c r="BK134" i="3" s="1"/>
  <c r="E882" i="3"/>
  <c r="BH882" i="3" s="1" a="1"/>
  <c r="BH882" i="3" s="1"/>
  <c r="BJ882" i="3" s="1"/>
  <c r="E336" i="3"/>
  <c r="BH336" i="3" s="1" a="1"/>
  <c r="BH336" i="3" s="1"/>
  <c r="BI336" i="3" s="1" a="1"/>
  <c r="BI336" i="3" s="1"/>
  <c r="BK336" i="3" s="1"/>
  <c r="E434" i="3"/>
  <c r="BH434" i="3" s="1" a="1"/>
  <c r="BH434" i="3" s="1"/>
  <c r="BJ434" i="3" s="1"/>
  <c r="E94" i="3"/>
  <c r="BH94" i="3" s="1" a="1"/>
  <c r="BH94" i="3" s="1"/>
  <c r="BJ94" i="3" s="1"/>
  <c r="E187" i="3"/>
  <c r="BH187" i="3" s="1" a="1"/>
  <c r="BH187" i="3" s="1"/>
  <c r="BJ187" i="3" s="1"/>
  <c r="E531" i="3"/>
  <c r="BH531" i="3" s="1" a="1"/>
  <c r="BH531" i="3" s="1"/>
  <c r="BI531" i="3" s="1" a="1"/>
  <c r="BI531" i="3" s="1"/>
  <c r="BK531" i="3" s="1"/>
  <c r="E315" i="3"/>
  <c r="BH315" i="3" s="1" a="1"/>
  <c r="BH315" i="3" s="1"/>
  <c r="BI315" i="3" s="1" a="1"/>
  <c r="BI315" i="3" s="1"/>
  <c r="BK315" i="3" s="1"/>
  <c r="E873" i="3"/>
  <c r="BH873" i="3" s="1" a="1"/>
  <c r="BH873" i="3" s="1"/>
  <c r="BJ873" i="3" s="1"/>
  <c r="E205" i="3"/>
  <c r="BH205" i="3" s="1" a="1"/>
  <c r="BH205" i="3" s="1"/>
  <c r="BI205" i="3" s="1" a="1"/>
  <c r="BI205" i="3" s="1"/>
  <c r="BK205" i="3" s="1"/>
  <c r="E633" i="3"/>
  <c r="BH633" i="3" s="1" a="1"/>
  <c r="BH633" i="3" s="1"/>
  <c r="BJ633" i="3" s="1"/>
  <c r="E583" i="3"/>
  <c r="BH583" i="3" s="1" a="1"/>
  <c r="BH583" i="3" s="1"/>
  <c r="BJ583" i="3" s="1"/>
  <c r="E322" i="3"/>
  <c r="BH322" i="3" s="1" a="1"/>
  <c r="BH322" i="3" s="1"/>
  <c r="BI322" i="3" s="1" a="1"/>
  <c r="BI322" i="3" s="1"/>
  <c r="BK322" i="3" s="1"/>
  <c r="E264" i="3"/>
  <c r="BH264" i="3" s="1" a="1"/>
  <c r="BH264" i="3" s="1"/>
  <c r="BI264" i="3" s="1" a="1"/>
  <c r="BI264" i="3" s="1"/>
  <c r="BK264" i="3" s="1"/>
  <c r="E559" i="3"/>
  <c r="BH559" i="3" s="1" a="1"/>
  <c r="BH559" i="3" s="1"/>
  <c r="BJ559" i="3" s="1"/>
  <c r="E1023" i="3"/>
  <c r="BH1023" i="3" s="1" a="1"/>
  <c r="BH1023" i="3" s="1"/>
  <c r="BI1023" i="3" s="1" a="1"/>
  <c r="BI1023" i="3" s="1"/>
  <c r="BK1023" i="3" s="1"/>
  <c r="E600" i="3"/>
  <c r="BH600" i="3" s="1" a="1"/>
  <c r="BH600" i="3" s="1"/>
  <c r="BJ600" i="3" s="1"/>
  <c r="E994" i="3"/>
  <c r="BH994" i="3" s="1" a="1"/>
  <c r="BH994" i="3" s="1"/>
  <c r="BJ994" i="3" s="1"/>
  <c r="E420" i="3"/>
  <c r="BH420" i="3" s="1" a="1"/>
  <c r="BH420" i="3" s="1"/>
  <c r="BI420" i="3" s="1" a="1"/>
  <c r="BI420" i="3" s="1"/>
  <c r="BK420" i="3" s="1"/>
  <c r="E253" i="3"/>
  <c r="BH253" i="3" s="1" a="1"/>
  <c r="BH253" i="3" s="1"/>
  <c r="BI253" i="3" s="1" a="1"/>
  <c r="BI253" i="3" s="1"/>
  <c r="BK253" i="3" s="1"/>
  <c r="E116" i="3"/>
  <c r="BH116" i="3" s="1" a="1"/>
  <c r="BH116" i="3" s="1"/>
  <c r="BI116" i="3" s="1" a="1"/>
  <c r="BI116" i="3" s="1"/>
  <c r="BK116" i="3" s="1"/>
  <c r="E629" i="3"/>
  <c r="BH629" i="3" s="1" a="1"/>
  <c r="BH629" i="3" s="1"/>
  <c r="BI629" i="3" s="1" a="1"/>
  <c r="BI629" i="3" s="1"/>
  <c r="BK629" i="3" s="1"/>
  <c r="E7" i="3"/>
  <c r="BH7" i="3" s="1" a="1"/>
  <c r="BH7" i="3" s="1"/>
  <c r="BI7" i="3" s="1" a="1"/>
  <c r="BI7" i="3" s="1"/>
  <c r="BK7" i="3" s="1"/>
  <c r="E373" i="3"/>
  <c r="BH373" i="3" s="1" a="1"/>
  <c r="BH373" i="3" s="1"/>
  <c r="BJ373" i="3" s="1"/>
  <c r="E198" i="3"/>
  <c r="BH198" i="3" s="1" a="1"/>
  <c r="BH198" i="3" s="1"/>
  <c r="BI198" i="3" s="1" a="1"/>
  <c r="BI198" i="3" s="1"/>
  <c r="BK198" i="3" s="1"/>
  <c r="E228" i="3"/>
  <c r="BH228" i="3" s="1" a="1"/>
  <c r="BH228" i="3" s="1"/>
  <c r="BI228" i="3" s="1" a="1"/>
  <c r="BI228" i="3" s="1"/>
  <c r="BK228" i="3" s="1"/>
  <c r="E360" i="3"/>
  <c r="BH360" i="3" s="1" a="1"/>
  <c r="BH360" i="3" s="1"/>
  <c r="BI360" i="3" s="1" a="1"/>
  <c r="BI360" i="3" s="1"/>
  <c r="BK360" i="3" s="1"/>
  <c r="E966" i="3"/>
  <c r="BH966" i="3" s="1" a="1"/>
  <c r="BH966" i="3" s="1"/>
  <c r="BI966" i="3" s="1" a="1"/>
  <c r="BI966" i="3" s="1"/>
  <c r="BK966" i="3" s="1"/>
  <c r="E1019" i="3"/>
  <c r="BH1019" i="3" s="1" a="1"/>
  <c r="BH1019" i="3" s="1"/>
  <c r="BI1019" i="3" s="1" a="1"/>
  <c r="BI1019" i="3" s="1"/>
  <c r="BK1019" i="3" s="1"/>
  <c r="E46" i="3"/>
  <c r="BH46" i="3" s="1" a="1"/>
  <c r="BH46" i="3" s="1"/>
  <c r="BI46" i="3" s="1" a="1"/>
  <c r="BI46" i="3" s="1"/>
  <c r="BK46" i="3" s="1"/>
  <c r="E47" i="3"/>
  <c r="BH47" i="3" s="1" a="1"/>
  <c r="BH47" i="3" s="1"/>
  <c r="BI47" i="3" s="1" a="1"/>
  <c r="BI47" i="3" s="1"/>
  <c r="BK47" i="3" s="1"/>
  <c r="E968" i="3"/>
  <c r="BH968" i="3" s="1" a="1"/>
  <c r="BH968" i="3" s="1"/>
  <c r="BJ968" i="3" s="1"/>
  <c r="E42" i="3"/>
  <c r="BH42" i="3" s="1" a="1"/>
  <c r="BH42" i="3" s="1"/>
  <c r="BJ42" i="3" s="1"/>
  <c r="E331" i="3"/>
  <c r="BH331" i="3" s="1" a="1"/>
  <c r="BH331" i="3" s="1"/>
  <c r="BI331" i="3" s="1" a="1"/>
  <c r="BI331" i="3" s="1"/>
  <c r="BK331" i="3" s="1"/>
  <c r="E630" i="3"/>
  <c r="BH630" i="3" s="1" a="1"/>
  <c r="BH630" i="3" s="1"/>
  <c r="BI630" i="3" s="1" a="1"/>
  <c r="BI630" i="3" s="1"/>
  <c r="BK630" i="3" s="1"/>
  <c r="E615" i="3"/>
  <c r="BH615" i="3" s="1" a="1"/>
  <c r="BH615" i="3" s="1"/>
  <c r="BJ615" i="3" s="1"/>
  <c r="E563" i="3"/>
  <c r="BH563" i="3" s="1" a="1"/>
  <c r="BH563" i="3" s="1"/>
  <c r="BJ563" i="3" s="1"/>
  <c r="E620" i="3"/>
  <c r="BH620" i="3" s="1" a="1"/>
  <c r="BH620" i="3" s="1"/>
  <c r="BJ620" i="3" s="1"/>
  <c r="E263" i="3"/>
  <c r="BH263" i="3" s="1" a="1"/>
  <c r="BH263" i="3" s="1"/>
  <c r="BI263" i="3" s="1" a="1"/>
  <c r="BI263" i="3" s="1"/>
  <c r="BK263" i="3" s="1"/>
  <c r="E155" i="3"/>
  <c r="BH155" i="3" s="1" a="1"/>
  <c r="BH155" i="3" s="1"/>
  <c r="BJ155" i="3" s="1"/>
  <c r="E311" i="3"/>
  <c r="BH311" i="3" s="1" a="1"/>
  <c r="BH311" i="3" s="1"/>
  <c r="BI311" i="3" s="1" a="1"/>
  <c r="BI311" i="3" s="1"/>
  <c r="BK311" i="3" s="1"/>
  <c r="E290" i="3"/>
  <c r="BH290" i="3" s="1" a="1"/>
  <c r="BH290" i="3" s="1"/>
  <c r="BJ290" i="3" s="1"/>
  <c r="E345" i="3"/>
  <c r="BH345" i="3" s="1" a="1"/>
  <c r="BH345" i="3" s="1"/>
  <c r="BJ345" i="3" s="1"/>
  <c r="E232" i="3"/>
  <c r="BH232" i="3" s="1" a="1"/>
  <c r="BH232" i="3" s="1"/>
  <c r="BJ232" i="3" s="1"/>
  <c r="E77" i="3"/>
  <c r="BH77" i="3" s="1" a="1"/>
  <c r="BH77" i="3" s="1"/>
  <c r="BJ77" i="3" s="1"/>
  <c r="E145" i="3"/>
  <c r="BH145" i="3" s="1" a="1"/>
  <c r="BH145" i="3" s="1"/>
  <c r="BJ145" i="3" s="1"/>
  <c r="E19" i="3"/>
  <c r="BH19" i="3" s="1" a="1"/>
  <c r="BH19" i="3" s="1"/>
  <c r="BJ19" i="3" s="1"/>
  <c r="E6" i="3"/>
  <c r="BH6" i="3" s="1" a="1"/>
  <c r="BH6" i="3" s="1"/>
  <c r="BJ6" i="3" s="1"/>
  <c r="E163" i="3"/>
  <c r="BH163" i="3" s="1" a="1"/>
  <c r="BH163" i="3" s="1"/>
  <c r="BJ163" i="3" s="1"/>
  <c r="E362" i="3"/>
  <c r="BH362" i="3" s="1" a="1"/>
  <c r="BH362" i="3" s="1"/>
  <c r="BI362" i="3" s="1" a="1"/>
  <c r="BI362" i="3" s="1"/>
  <c r="BK362" i="3" s="1"/>
  <c r="E272" i="3"/>
  <c r="BH272" i="3" s="1" a="1"/>
  <c r="BH272" i="3" s="1"/>
  <c r="BJ272" i="3" s="1"/>
  <c r="E368" i="3"/>
  <c r="BH368" i="3" s="1" a="1"/>
  <c r="BH368" i="3" s="1"/>
  <c r="BI368" i="3" s="1" a="1"/>
  <c r="BI368" i="3" s="1"/>
  <c r="BK368" i="3" s="1"/>
  <c r="E79" i="3"/>
  <c r="BH79" i="3" s="1" a="1"/>
  <c r="BH79" i="3" s="1"/>
  <c r="BJ79" i="3" s="1"/>
  <c r="E97" i="3"/>
  <c r="BH97" i="3" s="1" a="1"/>
  <c r="BH97" i="3" s="1"/>
  <c r="BJ97" i="3" s="1"/>
  <c r="E406" i="3"/>
  <c r="BH406" i="3" s="1" a="1"/>
  <c r="BH406" i="3" s="1"/>
  <c r="BJ406" i="3" s="1"/>
  <c r="E1162" i="3"/>
  <c r="BH1162" i="3" s="1" a="1"/>
  <c r="BH1162" i="3" s="1"/>
  <c r="BI1162" i="3" s="1" a="1"/>
  <c r="BI1162" i="3" s="1"/>
  <c r="BK1162" i="3" s="1"/>
  <c r="E279" i="3"/>
  <c r="BH279" i="3" s="1" a="1"/>
  <c r="BH279" i="3" s="1"/>
  <c r="BJ279" i="3" s="1"/>
  <c r="E349" i="3"/>
  <c r="BH349" i="3" s="1" a="1"/>
  <c r="BH349" i="3" s="1"/>
  <c r="BI349" i="3" s="1" a="1"/>
  <c r="BI349" i="3" s="1"/>
  <c r="BK349" i="3" s="1"/>
  <c r="E701" i="3"/>
  <c r="BH701" i="3" s="1" a="1"/>
  <c r="BH701" i="3" s="1"/>
  <c r="BJ701" i="3" s="1"/>
  <c r="E593" i="3"/>
  <c r="BH593" i="3" s="1" a="1"/>
  <c r="BH593" i="3" s="1"/>
  <c r="BJ593" i="3" s="1"/>
  <c r="E364" i="3"/>
  <c r="BH364" i="3" s="1" a="1"/>
  <c r="BH364" i="3" s="1"/>
  <c r="BI364" i="3" s="1" a="1"/>
  <c r="BI364" i="3" s="1"/>
  <c r="BK364" i="3" s="1"/>
  <c r="E274" i="3"/>
  <c r="BH274" i="3" s="1" a="1"/>
  <c r="BH274" i="3" s="1"/>
  <c r="BI274" i="3" s="1" a="1"/>
  <c r="BI274" i="3" s="1"/>
  <c r="BK274" i="3" s="1"/>
  <c r="E251" i="3"/>
  <c r="BH251" i="3" s="1" a="1"/>
  <c r="BH251" i="3" s="1"/>
  <c r="BI251" i="3" s="1" a="1"/>
  <c r="BI251" i="3" s="1"/>
  <c r="BK251" i="3" s="1"/>
  <c r="E9" i="3"/>
  <c r="BH9" i="3" s="1" a="1"/>
  <c r="BH9" i="3" s="1"/>
  <c r="BI9" i="3" s="1" a="1"/>
  <c r="BI9" i="3" s="1"/>
  <c r="BK9" i="3" s="1"/>
  <c r="E183" i="3"/>
  <c r="BH183" i="3" s="1" a="1"/>
  <c r="BH183" i="3" s="1"/>
  <c r="BI183" i="3" s="1" a="1"/>
  <c r="BI183" i="3" s="1"/>
  <c r="BK183" i="3" s="1"/>
  <c r="E65" i="3"/>
  <c r="BH65" i="3" s="1" a="1"/>
  <c r="BH65" i="3" s="1"/>
  <c r="BI65" i="3" s="1" a="1"/>
  <c r="BI65" i="3" s="1"/>
  <c r="BK65" i="3" s="1"/>
  <c r="E93" i="3"/>
  <c r="BH93" i="3" s="1" a="1"/>
  <c r="BH93" i="3" s="1"/>
  <c r="BJ93" i="3" s="1"/>
  <c r="E452" i="3"/>
  <c r="BH452" i="3" s="1" a="1"/>
  <c r="BH452" i="3" s="1"/>
  <c r="BI452" i="3" s="1" a="1"/>
  <c r="BI452" i="3" s="1"/>
  <c r="BK452" i="3" s="1"/>
  <c r="E796" i="3"/>
  <c r="BH796" i="3" s="1" a="1"/>
  <c r="BH796" i="3" s="1"/>
  <c r="BJ796" i="3" s="1"/>
  <c r="E309" i="3"/>
  <c r="BH309" i="3" s="1" a="1"/>
  <c r="BH309" i="3" s="1"/>
  <c r="BJ309" i="3" s="1"/>
  <c r="E73" i="3"/>
  <c r="BH73" i="3" s="1" a="1"/>
  <c r="BH73" i="3" s="1"/>
  <c r="BI73" i="3" s="1" a="1"/>
  <c r="BI73" i="3" s="1"/>
  <c r="BK73" i="3" s="1"/>
  <c r="E128" i="3"/>
  <c r="BH128" i="3" s="1" a="1"/>
  <c r="BH128" i="3" s="1"/>
  <c r="BI128" i="3" s="1" a="1"/>
  <c r="BI128" i="3" s="1"/>
  <c r="BK128" i="3" s="1"/>
  <c r="E246" i="3"/>
  <c r="BH246" i="3" s="1" a="1"/>
  <c r="BH246" i="3" s="1"/>
  <c r="BJ246" i="3" s="1"/>
  <c r="E587" i="3"/>
  <c r="BH587" i="3" s="1" a="1"/>
  <c r="BH587" i="3" s="1"/>
  <c r="BJ587" i="3" s="1"/>
  <c r="E146" i="3"/>
  <c r="BH146" i="3" s="1" a="1"/>
  <c r="BH146" i="3" s="1"/>
  <c r="BJ146" i="3" s="1"/>
  <c r="E281" i="3"/>
  <c r="BH281" i="3" s="1" a="1"/>
  <c r="BH281" i="3" s="1"/>
  <c r="BI281" i="3" s="1" a="1"/>
  <c r="BI281" i="3" s="1"/>
  <c r="BK281" i="3" s="1"/>
  <c r="E323" i="3"/>
  <c r="BH323" i="3" s="1" a="1"/>
  <c r="BH323" i="3" s="1"/>
  <c r="BJ323" i="3" s="1"/>
  <c r="E132" i="3"/>
  <c r="BH132" i="3" s="1" a="1"/>
  <c r="BH132" i="3" s="1"/>
  <c r="BJ132" i="3" s="1"/>
  <c r="E355" i="3"/>
  <c r="BH355" i="3" s="1" a="1"/>
  <c r="BH355" i="3" s="1"/>
  <c r="BJ355" i="3" s="1"/>
  <c r="E215" i="3"/>
  <c r="BH215" i="3" s="1" a="1"/>
  <c r="BH215" i="3" s="1"/>
  <c r="BI215" i="3" s="1" a="1"/>
  <c r="BI215" i="3" s="1"/>
  <c r="BK215" i="3" s="1"/>
  <c r="E160" i="3"/>
  <c r="BH160" i="3" s="1" a="1"/>
  <c r="BH160" i="3" s="1"/>
  <c r="BJ160" i="3" s="1"/>
  <c r="E82" i="3"/>
  <c r="BH82" i="3" s="1" a="1"/>
  <c r="BH82" i="3" s="1"/>
  <c r="BI82" i="3" s="1" a="1"/>
  <c r="BI82" i="3" s="1"/>
  <c r="BK82" i="3" s="1"/>
  <c r="E144" i="3"/>
  <c r="BH144" i="3" s="1" a="1"/>
  <c r="BH144" i="3" s="1"/>
  <c r="BJ144" i="3" s="1"/>
  <c r="E1085" i="3"/>
  <c r="BH1085" i="3" s="1" a="1"/>
  <c r="BH1085" i="3" s="1"/>
  <c r="BJ1085" i="3" s="1"/>
  <c r="E137" i="3"/>
  <c r="BH137" i="3" s="1" a="1"/>
  <c r="BH137" i="3" s="1"/>
  <c r="BJ137" i="3" s="1"/>
  <c r="E1124" i="3"/>
  <c r="BH1124" i="3" s="1" a="1"/>
  <c r="BH1124" i="3" s="1"/>
  <c r="BJ1124" i="3" s="1"/>
  <c r="E293" i="3"/>
  <c r="BH293" i="3" s="1" a="1"/>
  <c r="BH293" i="3" s="1"/>
  <c r="BI293" i="3" s="1" a="1"/>
  <c r="BI293" i="3" s="1"/>
  <c r="BK293" i="3" s="1"/>
  <c r="E619" i="3"/>
  <c r="BH619" i="3" s="1" a="1"/>
  <c r="BH619" i="3" s="1"/>
  <c r="BJ619" i="3" s="1"/>
  <c r="E299" i="3"/>
  <c r="BH299" i="3" s="1" a="1"/>
  <c r="BH299" i="3" s="1"/>
  <c r="BJ299" i="3" s="1"/>
  <c r="E4" i="3"/>
  <c r="BH4" i="3" s="1" a="1"/>
  <c r="BH4" i="3" s="1"/>
  <c r="BI4" i="3" s="1" a="1"/>
  <c r="BI4" i="3" s="1"/>
  <c r="BK4" i="3" s="1"/>
  <c r="E59" i="3"/>
  <c r="BH59" i="3" s="1" a="1"/>
  <c r="BH59" i="3" s="1"/>
  <c r="BI59" i="3" s="1" a="1"/>
  <c r="BI59" i="3" s="1"/>
  <c r="BK59" i="3" s="1"/>
  <c r="E317" i="3"/>
  <c r="BH317" i="3" s="1" a="1"/>
  <c r="BH317" i="3" s="1"/>
  <c r="BI317" i="3" s="1" a="1"/>
  <c r="BI317" i="3" s="1"/>
  <c r="BK317" i="3" s="1"/>
  <c r="E16" i="3"/>
  <c r="BH16" i="3" s="1" a="1"/>
  <c r="BH16" i="3" s="1"/>
  <c r="BI16" i="3" s="1" a="1"/>
  <c r="BI16" i="3" s="1"/>
  <c r="BK16" i="3" s="1"/>
  <c r="E875" i="3"/>
  <c r="BH875" i="3" s="1" a="1"/>
  <c r="BH875" i="3" s="1"/>
  <c r="BI875" i="3" s="1" a="1"/>
  <c r="BI875" i="3" s="1"/>
  <c r="BK875" i="3" s="1"/>
  <c r="E158" i="3"/>
  <c r="BH158" i="3" s="1" a="1"/>
  <c r="BH158" i="3" s="1"/>
  <c r="BI158" i="3" s="1" a="1"/>
  <c r="BI158" i="3" s="1"/>
  <c r="BK158" i="3" s="1"/>
  <c r="E100" i="3"/>
  <c r="BH100" i="3" s="1" a="1"/>
  <c r="BH100" i="3" s="1"/>
  <c r="BI100" i="3" s="1" a="1"/>
  <c r="BI100" i="3" s="1"/>
  <c r="BK100" i="3" s="1"/>
  <c r="E390" i="3"/>
  <c r="BH390" i="3" s="1" a="1"/>
  <c r="BH390" i="3" s="1"/>
  <c r="BI390" i="3" s="1" a="1"/>
  <c r="BI390" i="3" s="1"/>
  <c r="BK390" i="3" s="1"/>
  <c r="E208" i="3"/>
  <c r="BH208" i="3" s="1" a="1"/>
  <c r="BH208" i="3" s="1"/>
  <c r="BJ208" i="3" s="1"/>
  <c r="E1050" i="3"/>
  <c r="BH1050" i="3" s="1" a="1"/>
  <c r="BH1050" i="3" s="1"/>
  <c r="BI1050" i="3" s="1" a="1"/>
  <c r="BI1050" i="3" s="1"/>
  <c r="BK1050" i="3" s="1"/>
  <c r="E242" i="3"/>
  <c r="BH242" i="3" s="1" a="1"/>
  <c r="BH242" i="3" s="1"/>
  <c r="BJ242" i="3" s="1"/>
  <c r="E957" i="3"/>
  <c r="BH957" i="3" s="1" a="1"/>
  <c r="BH957" i="3" s="1"/>
  <c r="BJ957" i="3" s="1"/>
  <c r="E504" i="3"/>
  <c r="BH504" i="3" s="1" a="1"/>
  <c r="BH504" i="3" s="1"/>
  <c r="BI504" i="3" s="1" a="1"/>
  <c r="BI504" i="3" s="1"/>
  <c r="BK504" i="3" s="1"/>
  <c r="E849" i="3"/>
  <c r="BH849" i="3" s="1" a="1"/>
  <c r="BH849" i="3" s="1"/>
  <c r="BI849" i="3" s="1" a="1"/>
  <c r="BI849" i="3" s="1"/>
  <c r="BK849" i="3" s="1"/>
  <c r="E1170" i="3"/>
  <c r="BH1170" i="3" s="1" a="1"/>
  <c r="BH1170" i="3" s="1"/>
  <c r="BJ1170" i="3" s="1"/>
  <c r="E567" i="3"/>
  <c r="BH567" i="3" s="1" a="1"/>
  <c r="BH567" i="3" s="1"/>
  <c r="BJ567" i="3" s="1"/>
  <c r="E378" i="3"/>
  <c r="BH378" i="3" s="1" a="1"/>
  <c r="BH378" i="3" s="1"/>
  <c r="BJ378" i="3" s="1"/>
  <c r="E552" i="3"/>
  <c r="BH552" i="3" s="1" a="1"/>
  <c r="BH552" i="3" s="1"/>
  <c r="BI552" i="3" s="1" a="1"/>
  <c r="BI552" i="3" s="1"/>
  <c r="BK552" i="3" s="1"/>
  <c r="E1105" i="3"/>
  <c r="BH1105" i="3" s="1" a="1"/>
  <c r="BH1105" i="3" s="1"/>
  <c r="BI1105" i="3" s="1" a="1"/>
  <c r="BI1105" i="3" s="1"/>
  <c r="BK1105" i="3" s="1"/>
  <c r="E956" i="3"/>
  <c r="BH956" i="3" s="1" a="1"/>
  <c r="BH956" i="3" s="1"/>
  <c r="BJ956" i="3" s="1"/>
  <c r="E706" i="3"/>
  <c r="BH706" i="3" s="1" a="1"/>
  <c r="BH706" i="3" s="1"/>
  <c r="BJ706" i="3" s="1"/>
  <c r="E66" i="3"/>
  <c r="BH66" i="3" s="1" a="1"/>
  <c r="BH66" i="3" s="1"/>
  <c r="BI66" i="3" s="1" a="1"/>
  <c r="BI66" i="3" s="1"/>
  <c r="BK66" i="3" s="1"/>
  <c r="E663" i="3"/>
  <c r="BH663" i="3" s="1" a="1"/>
  <c r="BH663" i="3" s="1"/>
  <c r="BJ663" i="3" s="1"/>
  <c r="E1053" i="3"/>
  <c r="BH1053" i="3" s="1" a="1"/>
  <c r="BH1053" i="3" s="1"/>
  <c r="BJ1053" i="3" s="1"/>
  <c r="E172" i="3"/>
  <c r="BH172" i="3" s="1" a="1"/>
  <c r="BH172" i="3" s="1"/>
  <c r="BI172" i="3" s="1" a="1"/>
  <c r="BI172" i="3" s="1"/>
  <c r="BK172" i="3" s="1"/>
  <c r="E80" i="3"/>
  <c r="BH80" i="3" s="1" a="1"/>
  <c r="BH80" i="3" s="1"/>
  <c r="BI80" i="3" s="1" a="1"/>
  <c r="BI80" i="3" s="1"/>
  <c r="BK80" i="3" s="1"/>
  <c r="E37" i="3"/>
  <c r="BH37" i="3" s="1" a="1"/>
  <c r="BH37" i="3" s="1"/>
  <c r="BJ37" i="3" s="1"/>
  <c r="E810" i="3"/>
  <c r="BH810" i="3" s="1" a="1"/>
  <c r="BH810" i="3" s="1"/>
  <c r="BJ810" i="3" s="1"/>
  <c r="E691" i="3"/>
  <c r="BH691" i="3" s="1" a="1"/>
  <c r="BH691" i="3" s="1"/>
  <c r="BJ691" i="3" s="1"/>
  <c r="E864" i="3"/>
  <c r="BH864" i="3" s="1" a="1"/>
  <c r="BH864" i="3" s="1"/>
  <c r="BJ864" i="3" s="1"/>
  <c r="E1175" i="3"/>
  <c r="BH1175" i="3" s="1" a="1"/>
  <c r="BH1175" i="3" s="1"/>
  <c r="BJ1175" i="3" s="1"/>
  <c r="E547" i="3"/>
  <c r="BH547" i="3" s="1" a="1"/>
  <c r="BH547" i="3" s="1"/>
  <c r="BJ547" i="3" s="1"/>
  <c r="E379" i="3"/>
  <c r="BH379" i="3" s="1" a="1"/>
  <c r="BH379" i="3" s="1"/>
  <c r="BI379" i="3" s="1" a="1"/>
  <c r="BI379" i="3" s="1"/>
  <c r="BK379" i="3" s="1"/>
  <c r="E196" i="3"/>
  <c r="BH196" i="3" s="1" a="1"/>
  <c r="BH196" i="3" s="1"/>
  <c r="BJ196" i="3" s="1"/>
  <c r="E230" i="3"/>
  <c r="BH230" i="3" s="1" a="1"/>
  <c r="BH230" i="3" s="1"/>
  <c r="BJ230" i="3" s="1"/>
  <c r="E1027" i="3"/>
  <c r="BH1027" i="3" s="1" a="1"/>
  <c r="BH1027" i="3" s="1"/>
  <c r="BJ1027" i="3" s="1"/>
  <c r="E830" i="3"/>
  <c r="BH830" i="3" s="1" a="1"/>
  <c r="BH830" i="3" s="1"/>
  <c r="BJ830" i="3" s="1"/>
  <c r="E617" i="3"/>
  <c r="BH617" i="3" s="1" a="1"/>
  <c r="BH617" i="3" s="1"/>
  <c r="BJ617" i="3" s="1"/>
  <c r="E1139" i="3"/>
  <c r="BH1139" i="3" s="1" a="1"/>
  <c r="BH1139" i="3" s="1"/>
  <c r="BJ1139" i="3" s="1"/>
  <c r="E545" i="3"/>
  <c r="BH545" i="3" s="1" a="1"/>
  <c r="BH545" i="3" s="1"/>
  <c r="BJ545" i="3" s="1"/>
  <c r="E1008" i="3"/>
  <c r="BH1008" i="3" s="1" a="1"/>
  <c r="BH1008" i="3" s="1"/>
  <c r="BI1008" i="3" s="1" a="1"/>
  <c r="BI1008" i="3" s="1"/>
  <c r="BK1008" i="3" s="1"/>
  <c r="E11" i="3"/>
  <c r="BH11" i="3" s="1" a="1"/>
  <c r="BH11" i="3" s="1"/>
  <c r="BI11" i="3" s="1" a="1"/>
  <c r="BI11" i="3" s="1"/>
  <c r="BK11" i="3" s="1"/>
  <c r="E49" i="3"/>
  <c r="BH49" i="3" s="1" a="1"/>
  <c r="BH49" i="3" s="1"/>
  <c r="BJ49" i="3" s="1"/>
  <c r="E127" i="3"/>
  <c r="BH127" i="3" s="1" a="1"/>
  <c r="BH127" i="3" s="1"/>
  <c r="BJ127" i="3" s="1"/>
  <c r="E623" i="3"/>
  <c r="BH623" i="3" s="1" a="1"/>
  <c r="BH623" i="3" s="1"/>
  <c r="BJ623" i="3" s="1"/>
  <c r="E720" i="3"/>
  <c r="BH720" i="3" s="1" a="1"/>
  <c r="BH720" i="3" s="1"/>
  <c r="BI720" i="3" s="1" a="1"/>
  <c r="BI720" i="3" s="1"/>
  <c r="BK720" i="3" s="1"/>
  <c r="E1044" i="3"/>
  <c r="BH1044" i="3" s="1" a="1"/>
  <c r="BH1044" i="3" s="1"/>
  <c r="BI1044" i="3" s="1" a="1"/>
  <c r="BI1044" i="3" s="1"/>
  <c r="BK1044" i="3" s="1"/>
  <c r="E535" i="3"/>
  <c r="BH535" i="3" s="1" a="1"/>
  <c r="BH535" i="3" s="1"/>
  <c r="BJ535" i="3" s="1"/>
  <c r="E560" i="3"/>
  <c r="BH560" i="3" s="1" a="1"/>
  <c r="BH560" i="3" s="1"/>
  <c r="BI560" i="3" s="1" a="1"/>
  <c r="BI560" i="3" s="1"/>
  <c r="BK560" i="3" s="1"/>
  <c r="E370" i="3"/>
  <c r="BH370" i="3" s="1" a="1"/>
  <c r="BH370" i="3" s="1"/>
  <c r="BJ370" i="3" s="1"/>
  <c r="E238" i="3"/>
  <c r="BH238" i="3" s="1" a="1"/>
  <c r="BH238" i="3" s="1"/>
  <c r="BJ238" i="3" s="1"/>
  <c r="E101" i="3"/>
  <c r="BH101" i="3" s="1" a="1"/>
  <c r="BH101" i="3" s="1"/>
  <c r="BJ101" i="3" s="1"/>
  <c r="E123" i="3"/>
  <c r="BH123" i="3" s="1" a="1"/>
  <c r="BH123" i="3" s="1"/>
  <c r="BJ123" i="3" s="1"/>
  <c r="E845" i="3"/>
  <c r="BH845" i="3" s="1" a="1"/>
  <c r="BH845" i="3" s="1"/>
  <c r="BJ845" i="3" s="1"/>
  <c r="E754" i="3"/>
  <c r="BH754" i="3" s="1" a="1"/>
  <c r="BH754" i="3" s="1"/>
  <c r="BI754" i="3" s="1" a="1"/>
  <c r="BI754" i="3" s="1"/>
  <c r="BK754" i="3" s="1"/>
  <c r="E522" i="3"/>
  <c r="BH522" i="3" s="1" a="1"/>
  <c r="BH522" i="3" s="1"/>
  <c r="BJ522" i="3" s="1"/>
  <c r="E918" i="3"/>
  <c r="BH918" i="3" s="1" a="1"/>
  <c r="BH918" i="3" s="1"/>
  <c r="BJ918" i="3" s="1"/>
  <c r="E466" i="3"/>
  <c r="BH466" i="3" s="1" a="1"/>
  <c r="BH466" i="3" s="1"/>
  <c r="BI466" i="3" s="1" a="1"/>
  <c r="BI466" i="3" s="1"/>
  <c r="BK466" i="3" s="1"/>
  <c r="E793" i="3"/>
  <c r="BH793" i="3" s="1" a="1"/>
  <c r="BH793" i="3" s="1"/>
  <c r="BI793" i="3" s="1" a="1"/>
  <c r="BI793" i="3" s="1"/>
  <c r="BK793" i="3" s="1"/>
  <c r="E23" i="3"/>
  <c r="BH23" i="3" s="1" a="1"/>
  <c r="BH23" i="3" s="1"/>
  <c r="BI23" i="3" s="1" a="1"/>
  <c r="BI23" i="3" s="1"/>
  <c r="BK23" i="3" s="1"/>
  <c r="E31" i="3"/>
  <c r="BH31" i="3" s="1" a="1"/>
  <c r="BH31" i="3" s="1"/>
  <c r="BJ31" i="3" s="1"/>
  <c r="E432" i="3"/>
  <c r="BH432" i="3" s="1" a="1"/>
  <c r="BH432" i="3" s="1"/>
  <c r="BJ432" i="3" s="1"/>
  <c r="E655" i="3"/>
  <c r="BH655" i="3" s="1" a="1"/>
  <c r="BH655" i="3" s="1"/>
  <c r="BI655" i="3" s="1" a="1"/>
  <c r="BI655" i="3" s="1"/>
  <c r="BK655" i="3" s="1"/>
  <c r="E686" i="3"/>
  <c r="BH686" i="3" s="1" a="1"/>
  <c r="BH686" i="3" s="1"/>
  <c r="BI686" i="3" s="1" a="1"/>
  <c r="BI686" i="3" s="1"/>
  <c r="BK686" i="3" s="1"/>
  <c r="E377" i="3"/>
  <c r="BH377" i="3" s="1" a="1"/>
  <c r="BH377" i="3" s="1"/>
  <c r="BI377" i="3" s="1" a="1"/>
  <c r="BI377" i="3" s="1"/>
  <c r="BK377" i="3" s="1"/>
  <c r="E333" i="3"/>
  <c r="BH333" i="3" s="1" a="1"/>
  <c r="BH333" i="3" s="1"/>
  <c r="BI333" i="3" s="1" a="1"/>
  <c r="BI333" i="3" s="1"/>
  <c r="BK333" i="3" s="1"/>
  <c r="E381" i="3"/>
  <c r="BH381" i="3" s="1" a="1"/>
  <c r="BH381" i="3" s="1"/>
  <c r="BJ381" i="3" s="1"/>
  <c r="E129" i="3"/>
  <c r="BH129" i="3" s="1" a="1"/>
  <c r="BH129" i="3" s="1"/>
  <c r="BI129" i="3" s="1" a="1"/>
  <c r="BI129" i="3" s="1"/>
  <c r="BK129" i="3" s="1"/>
  <c r="E490" i="3"/>
  <c r="BH490" i="3" s="1" a="1"/>
  <c r="BH490" i="3" s="1"/>
  <c r="BI490" i="3" s="1" a="1"/>
  <c r="BI490" i="3" s="1"/>
  <c r="BK490" i="3" s="1"/>
  <c r="E12" i="3"/>
  <c r="BH12" i="3" s="1" a="1"/>
  <c r="BH12" i="3" s="1"/>
  <c r="BI12" i="3" s="1" a="1"/>
  <c r="BI12" i="3" s="1"/>
  <c r="BK12" i="3" s="1"/>
  <c r="E802" i="3"/>
  <c r="BH802" i="3" s="1" a="1"/>
  <c r="BH802" i="3" s="1"/>
  <c r="BI802" i="3" s="1" a="1"/>
  <c r="BI802" i="3" s="1"/>
  <c r="BK802" i="3" s="1"/>
  <c r="E775" i="3"/>
  <c r="BH775" i="3" s="1" a="1"/>
  <c r="BH775" i="3" s="1"/>
  <c r="BJ775" i="3" s="1"/>
  <c r="E556" i="3"/>
  <c r="BH556" i="3" s="1" a="1"/>
  <c r="BH556" i="3" s="1"/>
  <c r="BI556" i="3" s="1" a="1"/>
  <c r="BI556" i="3" s="1"/>
  <c r="BK556" i="3" s="1"/>
  <c r="E690" i="3"/>
  <c r="BH690" i="3" s="1" a="1"/>
  <c r="BH690" i="3" s="1"/>
  <c r="BJ690" i="3" s="1"/>
  <c r="E417" i="3"/>
  <c r="BH417" i="3" s="1" a="1"/>
  <c r="BH417" i="3" s="1"/>
  <c r="BJ417" i="3" s="1"/>
  <c r="E680" i="3"/>
  <c r="BH680" i="3" s="1" a="1"/>
  <c r="BH680" i="3" s="1"/>
  <c r="BJ680" i="3" s="1"/>
  <c r="E1133" i="3"/>
  <c r="BH1133" i="3" s="1" a="1"/>
  <c r="BH1133" i="3" s="1"/>
  <c r="BJ1133" i="3" s="1"/>
  <c r="E1113" i="3"/>
  <c r="BH1113" i="3" s="1" a="1"/>
  <c r="BH1113" i="3" s="1"/>
  <c r="BI1113" i="3" s="1" a="1"/>
  <c r="BI1113" i="3" s="1"/>
  <c r="BK1113" i="3" s="1"/>
  <c r="E55" i="3"/>
  <c r="BH55" i="3" s="1" a="1"/>
  <c r="BH55" i="3" s="1"/>
  <c r="BJ55" i="3" s="1"/>
  <c r="E394" i="3"/>
  <c r="BH394" i="3" s="1" a="1"/>
  <c r="BH394" i="3" s="1"/>
  <c r="BJ394" i="3" s="1"/>
  <c r="E486" i="3"/>
  <c r="BH486" i="3" s="1" a="1"/>
  <c r="BH486" i="3" s="1"/>
  <c r="BJ486" i="3" s="1"/>
  <c r="E351" i="3"/>
  <c r="BH351" i="3" s="1" a="1"/>
  <c r="BH351" i="3" s="1"/>
  <c r="BI351" i="3" s="1" a="1"/>
  <c r="BI351" i="3" s="1"/>
  <c r="BK351" i="3" s="1"/>
  <c r="E201" i="3"/>
  <c r="BH201" i="3" s="1" a="1"/>
  <c r="BH201" i="3" s="1"/>
  <c r="BJ201" i="3" s="1"/>
  <c r="E268" i="3"/>
  <c r="BH268" i="3" s="1" a="1"/>
  <c r="BH268" i="3" s="1"/>
  <c r="BJ268" i="3" s="1"/>
  <c r="E693" i="3"/>
  <c r="BH693" i="3" s="1" a="1"/>
  <c r="BH693" i="3" s="1"/>
  <c r="BJ693" i="3" s="1"/>
  <c r="E860" i="3"/>
  <c r="BH860" i="3" s="1" a="1"/>
  <c r="BH860" i="3" s="1"/>
  <c r="BI860" i="3" s="1" a="1"/>
  <c r="BI860" i="3" s="1"/>
  <c r="BK860" i="3" s="1"/>
  <c r="E214" i="3"/>
  <c r="BH214" i="3" s="1" a="1"/>
  <c r="BH214" i="3" s="1"/>
  <c r="BJ214" i="3" s="1"/>
  <c r="E767" i="3"/>
  <c r="BH767" i="3" s="1" a="1"/>
  <c r="BH767" i="3" s="1"/>
  <c r="BI767" i="3" s="1" a="1"/>
  <c r="BI767" i="3" s="1"/>
  <c r="BK767" i="3" s="1"/>
  <c r="BI566" i="3" a="1"/>
  <c r="BI566" i="3" s="1"/>
  <c r="BK566" i="3" s="1"/>
  <c r="BJ566" i="3"/>
  <c r="BB337" i="3"/>
  <c r="BA337" i="3" a="1"/>
  <c r="BA337" i="3" s="1"/>
  <c r="BC337" i="3" s="1"/>
  <c r="BJ1238" i="3"/>
  <c r="BI1238" i="3" a="1"/>
  <c r="BI1238" i="3" s="1"/>
  <c r="BK1238" i="3" s="1"/>
  <c r="BI111" i="3" a="1"/>
  <c r="BI111" i="3" s="1"/>
  <c r="BK111" i="3" s="1"/>
  <c r="BA1116" i="3" a="1"/>
  <c r="BA1116" i="3" s="1"/>
  <c r="BC1116" i="3" s="1"/>
  <c r="BB1116" i="3"/>
  <c r="BJ1067" i="3"/>
  <c r="BI1067" i="3" a="1"/>
  <c r="BI1067" i="3" s="1"/>
  <c r="BK1067" i="3" s="1"/>
  <c r="BJ1036" i="3"/>
  <c r="BI1036" i="3" a="1"/>
  <c r="BI1036" i="3" s="1"/>
  <c r="BK1036" i="3" s="1"/>
  <c r="BI1025" i="3" a="1"/>
  <c r="BI1025" i="3" s="1"/>
  <c r="BK1025" i="3" s="1"/>
  <c r="BJ1025" i="3"/>
  <c r="BJ661" i="3"/>
  <c r="BJ436" i="3"/>
  <c r="BI436" i="3" a="1"/>
  <c r="BI436" i="3" s="1"/>
  <c r="BK436" i="3" s="1"/>
  <c r="BA754" i="3" a="1"/>
  <c r="BA754" i="3" s="1"/>
  <c r="BC754" i="3" s="1"/>
  <c r="BB754" i="3"/>
  <c r="BB761" i="3"/>
  <c r="BA761" i="3" a="1"/>
  <c r="BA761" i="3" s="1"/>
  <c r="BC761" i="3" s="1"/>
  <c r="BB541" i="3"/>
  <c r="BA541" i="3" a="1"/>
  <c r="BA541" i="3" s="1"/>
  <c r="BC541" i="3" s="1"/>
  <c r="BA200" i="3" a="1"/>
  <c r="BA200" i="3" s="1"/>
  <c r="BC200" i="3" s="1"/>
  <c r="BB200" i="3"/>
  <c r="BB269" i="3"/>
  <c r="BA269" i="3" a="1"/>
  <c r="BA269" i="3" s="1"/>
  <c r="BC269" i="3" s="1"/>
  <c r="BB358" i="3"/>
  <c r="BA358" i="3" a="1"/>
  <c r="BA358" i="3" s="1"/>
  <c r="BC358" i="3" s="1"/>
  <c r="BB85" i="3"/>
  <c r="BA85" i="3" a="1"/>
  <c r="BA85" i="3" s="1"/>
  <c r="BC85" i="3" s="1"/>
  <c r="BJ991" i="3"/>
  <c r="BI991" i="3" a="1"/>
  <c r="BI991" i="3" s="1"/>
  <c r="BK991" i="3" s="1"/>
  <c r="BI867" i="3" a="1"/>
  <c r="BI867" i="3" s="1"/>
  <c r="BK867" i="3" s="1"/>
  <c r="BJ867" i="3"/>
  <c r="BJ472" i="3"/>
  <c r="BI472" i="3" a="1"/>
  <c r="BI472" i="3" s="1"/>
  <c r="BK472" i="3" s="1"/>
  <c r="BB854" i="3"/>
  <c r="BA854" i="3" a="1"/>
  <c r="BA854" i="3" s="1"/>
  <c r="BC854" i="3" s="1"/>
  <c r="BA119" i="3" a="1"/>
  <c r="BA119" i="3" s="1"/>
  <c r="BC119" i="3" s="1"/>
  <c r="BB119" i="3"/>
  <c r="BI1219" i="3" a="1"/>
  <c r="BI1219" i="3" s="1"/>
  <c r="BK1219" i="3" s="1"/>
  <c r="BJ1219" i="3"/>
  <c r="BJ813" i="3"/>
  <c r="BI813" i="3" a="1"/>
  <c r="BI813" i="3" s="1"/>
  <c r="BK813" i="3" s="1"/>
  <c r="BA1193" i="3" a="1"/>
  <c r="BA1193" i="3" s="1"/>
  <c r="BC1193" i="3" s="1"/>
  <c r="BB1193" i="3"/>
  <c r="BB581" i="3"/>
  <c r="BA581" i="3" a="1"/>
  <c r="BA581" i="3" s="1"/>
  <c r="BC581" i="3" s="1"/>
  <c r="BB373" i="3"/>
  <c r="BJ1116" i="3"/>
  <c r="BI1116" i="3" a="1"/>
  <c r="BI1116" i="3" s="1"/>
  <c r="BK1116" i="3" s="1"/>
  <c r="BI1039" i="3" a="1"/>
  <c r="BI1039" i="3" s="1"/>
  <c r="BK1039" i="3" s="1"/>
  <c r="BJ1039" i="3"/>
  <c r="BJ304" i="3"/>
  <c r="BI304" i="3" a="1"/>
  <c r="BI304" i="3" s="1"/>
  <c r="BK304" i="3" s="1"/>
  <c r="BJ27" i="3"/>
  <c r="BI27" i="3" a="1"/>
  <c r="BI27" i="3" s="1"/>
  <c r="BK27" i="3" s="1"/>
  <c r="BB1149" i="3"/>
  <c r="BA1149" i="3" a="1"/>
  <c r="BA1149" i="3" s="1"/>
  <c r="BC1149" i="3" s="1"/>
  <c r="BJ1220" i="3"/>
  <c r="BI1220" i="3" a="1"/>
  <c r="BI1220" i="3" s="1"/>
  <c r="BK1220" i="3" s="1"/>
  <c r="BJ1111" i="3"/>
  <c r="BI1111" i="3" a="1"/>
  <c r="BI1111" i="3" s="1"/>
  <c r="BK1111" i="3" s="1"/>
  <c r="BJ1070" i="3"/>
  <c r="BI1070" i="3" a="1"/>
  <c r="BI1070" i="3" s="1"/>
  <c r="BK1070" i="3" s="1"/>
  <c r="BI18" i="3" a="1"/>
  <c r="BI18" i="3" s="1"/>
  <c r="BK18" i="3" s="1"/>
  <c r="BJ18" i="3"/>
  <c r="BA627" i="3" a="1"/>
  <c r="BA627" i="3" s="1"/>
  <c r="BC627" i="3" s="1"/>
  <c r="BB627" i="3"/>
  <c r="BA744" i="3" a="1"/>
  <c r="BA744" i="3" s="1"/>
  <c r="BC744" i="3" s="1"/>
  <c r="BB744" i="3"/>
  <c r="BJ1172" i="3"/>
  <c r="BI1172" i="3" a="1"/>
  <c r="BI1172" i="3" s="1"/>
  <c r="BK1172" i="3" s="1"/>
  <c r="BJ453" i="3"/>
  <c r="BI453" i="3" a="1"/>
  <c r="BI453" i="3" s="1"/>
  <c r="BK453" i="3" s="1"/>
  <c r="BJ366" i="3"/>
  <c r="BI366" i="3" a="1"/>
  <c r="BI366" i="3" s="1"/>
  <c r="BK366" i="3" s="1"/>
  <c r="BB1041" i="3"/>
  <c r="BA1041" i="3" a="1"/>
  <c r="BA1041" i="3" s="1"/>
  <c r="BC1041" i="3" s="1"/>
  <c r="BA675" i="3" a="1"/>
  <c r="BA675" i="3" s="1"/>
  <c r="BC675" i="3" s="1"/>
  <c r="BB675" i="3"/>
  <c r="BB363" i="3"/>
  <c r="BA363" i="3" a="1"/>
  <c r="BA363" i="3" s="1"/>
  <c r="BC363" i="3" s="1"/>
  <c r="BB176" i="3"/>
  <c r="BA176" i="3" a="1"/>
  <c r="BA176" i="3" s="1"/>
  <c r="BC176" i="3" s="1"/>
  <c r="BJ1055" i="3"/>
  <c r="BI1055" i="3" a="1"/>
  <c r="BI1055" i="3" s="1"/>
  <c r="BK1055" i="3" s="1"/>
  <c r="BB618" i="3"/>
  <c r="BA618" i="3" a="1"/>
  <c r="BA618" i="3" s="1"/>
  <c r="BC618" i="3" s="1"/>
  <c r="BB305" i="3"/>
  <c r="BA305" i="3" a="1"/>
  <c r="BA305" i="3" s="1"/>
  <c r="BC305" i="3" s="1"/>
  <c r="BJ985" i="3"/>
  <c r="BI985" i="3" a="1"/>
  <c r="BI985" i="3" s="1"/>
  <c r="BK985" i="3" s="1"/>
  <c r="BJ936" i="3"/>
  <c r="BI936" i="3" a="1"/>
  <c r="BI936" i="3" s="1"/>
  <c r="BK936" i="3" s="1"/>
  <c r="BI358" i="3" a="1"/>
  <c r="BI358" i="3" s="1"/>
  <c r="BK358" i="3" s="1"/>
  <c r="BJ358" i="3"/>
  <c r="BI278" i="3" a="1"/>
  <c r="BI278" i="3" s="1"/>
  <c r="BK278" i="3" s="1"/>
  <c r="BJ278" i="3"/>
  <c r="BJ266" i="3"/>
  <c r="BI266" i="3" a="1"/>
  <c r="BI266" i="3" s="1"/>
  <c r="BK266" i="3" s="1"/>
  <c r="BI29" i="3" a="1"/>
  <c r="BI29" i="3" s="1"/>
  <c r="BK29" i="3" s="1"/>
  <c r="BJ29" i="3"/>
  <c r="BA838" i="3" a="1"/>
  <c r="BA838" i="3" s="1"/>
  <c r="BC838" i="3" s="1"/>
  <c r="BB838" i="3"/>
  <c r="BA375" i="3" a="1"/>
  <c r="BA375" i="3" s="1"/>
  <c r="BC375" i="3" s="1"/>
  <c r="BB375" i="3"/>
  <c r="BJ1119" i="3"/>
  <c r="BI1119" i="3" a="1"/>
  <c r="BI1119" i="3" s="1"/>
  <c r="BK1119" i="3" s="1"/>
  <c r="BI897" i="3" a="1"/>
  <c r="BI897" i="3" s="1"/>
  <c r="BK897" i="3" s="1"/>
  <c r="BJ897" i="3"/>
  <c r="BI724" i="3" a="1"/>
  <c r="BI724" i="3" s="1"/>
  <c r="BK724" i="3" s="1"/>
  <c r="BJ724" i="3"/>
  <c r="BI455" i="3" a="1"/>
  <c r="BI455" i="3" s="1"/>
  <c r="BK455" i="3" s="1"/>
  <c r="BJ455" i="3"/>
  <c r="BJ236" i="3"/>
  <c r="BI236" i="3" a="1"/>
  <c r="BI236" i="3" s="1"/>
  <c r="BK236" i="3" s="1"/>
  <c r="BA462" i="3" a="1"/>
  <c r="BA462" i="3" s="1"/>
  <c r="BC462" i="3" s="1"/>
  <c r="BB462" i="3"/>
  <c r="BB364" i="3"/>
  <c r="BA364" i="3" a="1"/>
  <c r="BA364" i="3" s="1"/>
  <c r="BC364" i="3" s="1"/>
  <c r="BA967" i="3" a="1"/>
  <c r="BA967" i="3" s="1"/>
  <c r="BC967" i="3" s="1"/>
  <c r="BB967" i="3"/>
  <c r="BI1140" i="3" a="1"/>
  <c r="BI1140" i="3" s="1"/>
  <c r="BK1140" i="3" s="1"/>
  <c r="BJ1140" i="3"/>
  <c r="BJ709" i="3"/>
  <c r="BI709" i="3" a="1"/>
  <c r="BI709" i="3" s="1"/>
  <c r="BK709" i="3" s="1"/>
  <c r="BA1225" i="3" a="1"/>
  <c r="BA1225" i="3" s="1"/>
  <c r="BC1225" i="3" s="1"/>
  <c r="BB1225" i="3"/>
  <c r="BJ1002" i="3"/>
  <c r="BI1002" i="3" a="1"/>
  <c r="BI1002" i="3" s="1"/>
  <c r="BK1002" i="3" s="1"/>
  <c r="BA1132" i="3" a="1"/>
  <c r="BA1132" i="3" s="1"/>
  <c r="BC1132" i="3" s="1"/>
  <c r="BB1132" i="3"/>
  <c r="BA1021" i="3" a="1"/>
  <c r="BA1021" i="3" s="1"/>
  <c r="BC1021" i="3" s="1"/>
  <c r="BB1021" i="3"/>
  <c r="BA643" i="3" a="1"/>
  <c r="BA643" i="3" s="1"/>
  <c r="BC643" i="3" s="1"/>
  <c r="BB643" i="3"/>
  <c r="BJ1233" i="3"/>
  <c r="BI1233" i="3" a="1"/>
  <c r="BI1233" i="3" s="1"/>
  <c r="BK1233" i="3" s="1"/>
  <c r="BB682" i="3"/>
  <c r="BA682" i="3" a="1"/>
  <c r="BA682" i="3" s="1"/>
  <c r="BC682" i="3" s="1"/>
  <c r="BJ1237" i="3"/>
  <c r="BI1237" i="3" a="1"/>
  <c r="BI1237" i="3" s="1"/>
  <c r="BK1237" i="3" s="1"/>
  <c r="BI945" i="3" a="1"/>
  <c r="BI945" i="3" s="1"/>
  <c r="BK945" i="3" s="1"/>
  <c r="BJ945" i="3"/>
  <c r="BJ601" i="3"/>
  <c r="BI601" i="3" a="1"/>
  <c r="BI601" i="3" s="1"/>
  <c r="BK601" i="3" s="1"/>
  <c r="BB1060" i="3"/>
  <c r="BA1060" i="3" a="1"/>
  <c r="BA1060" i="3" s="1"/>
  <c r="BC1060" i="3" s="1"/>
  <c r="BB347" i="3"/>
  <c r="BA347" i="3" a="1"/>
  <c r="BA347" i="3" s="1"/>
  <c r="BC347" i="3" s="1"/>
  <c r="BB45" i="3"/>
  <c r="BA45" i="3" a="1"/>
  <c r="BA45" i="3" s="1"/>
  <c r="BC45" i="3" s="1"/>
  <c r="BJ856" i="3"/>
  <c r="BI856" i="3" a="1"/>
  <c r="BI856" i="3" s="1"/>
  <c r="BK856" i="3" s="1"/>
  <c r="BI654" i="3" a="1"/>
  <c r="BI654" i="3" s="1"/>
  <c r="BK654" i="3" s="1"/>
  <c r="BJ654" i="3"/>
  <c r="BJ423" i="3"/>
  <c r="BI423" i="3" a="1"/>
  <c r="BI423" i="3" s="1"/>
  <c r="BK423" i="3" s="1"/>
  <c r="BB1026" i="3"/>
  <c r="BA1026" i="3" a="1"/>
  <c r="BA1026" i="3" s="1"/>
  <c r="BC1026" i="3" s="1"/>
  <c r="BA875" i="3" a="1"/>
  <c r="BA875" i="3" s="1"/>
  <c r="BC875" i="3" s="1"/>
  <c r="BB875" i="3"/>
  <c r="BB837" i="3"/>
  <c r="BA837" i="3" a="1"/>
  <c r="BA837" i="3" s="1"/>
  <c r="BC837" i="3" s="1"/>
  <c r="BB450" i="3"/>
  <c r="BA450" i="3" a="1"/>
  <c r="BA450" i="3" s="1"/>
  <c r="BC450" i="3" s="1"/>
  <c r="BJ886" i="3"/>
  <c r="BI886" i="3" a="1"/>
  <c r="BI886" i="3" s="1"/>
  <c r="BK886" i="3" s="1"/>
  <c r="BJ445" i="3"/>
  <c r="BI445" i="3" a="1"/>
  <c r="BI445" i="3" s="1"/>
  <c r="BK445" i="3" s="1"/>
  <c r="BB1195" i="3"/>
  <c r="BA1195" i="3" a="1"/>
  <c r="BA1195" i="3" s="1"/>
  <c r="BC1195" i="3" s="1"/>
  <c r="BI1190" i="3" a="1"/>
  <c r="BI1190" i="3" s="1"/>
  <c r="BK1190" i="3" s="1"/>
  <c r="BJ674" i="3"/>
  <c r="BI674" i="3" a="1"/>
  <c r="BI674" i="3" s="1"/>
  <c r="BK674" i="3" s="1"/>
  <c r="BA1238" i="3" a="1"/>
  <c r="BA1238" i="3" s="1"/>
  <c r="BC1238" i="3" s="1"/>
  <c r="BB1238" i="3"/>
  <c r="BB1057" i="3"/>
  <c r="BA1057" i="3" a="1"/>
  <c r="BA1057" i="3" s="1"/>
  <c r="BC1057" i="3" s="1"/>
  <c r="BB1048" i="3"/>
  <c r="BA1048" i="3" a="1"/>
  <c r="BA1048" i="3" s="1"/>
  <c r="BC1048" i="3" s="1"/>
  <c r="BB870" i="3"/>
  <c r="BA870" i="3" a="1"/>
  <c r="BA870" i="3" s="1"/>
  <c r="BC870" i="3" s="1"/>
  <c r="BB588" i="3"/>
  <c r="BA588" i="3" a="1"/>
  <c r="BA588" i="3" s="1"/>
  <c r="BC588" i="3" s="1"/>
  <c r="BJ916" i="3"/>
  <c r="BI916" i="3" a="1"/>
  <c r="BI916" i="3" s="1"/>
  <c r="BK916" i="3" s="1"/>
  <c r="BJ473" i="3"/>
  <c r="BI473" i="3" a="1"/>
  <c r="BI473" i="3" s="1"/>
  <c r="BK473" i="3" s="1"/>
  <c r="BI326" i="3" a="1"/>
  <c r="BI326" i="3" s="1"/>
  <c r="BK326" i="3" s="1"/>
  <c r="BJ326" i="3"/>
  <c r="BA1153" i="3" a="1"/>
  <c r="BA1153" i="3" s="1"/>
  <c r="BC1153" i="3" s="1"/>
  <c r="BB1153" i="3"/>
  <c r="BJ1035" i="3"/>
  <c r="BI1035" i="3" a="1"/>
  <c r="BI1035" i="3" s="1"/>
  <c r="BK1035" i="3" s="1"/>
  <c r="BB256" i="3"/>
  <c r="BA256" i="3" a="1"/>
  <c r="BA256" i="3" s="1"/>
  <c r="BC256" i="3" s="1"/>
  <c r="BI825" i="3" a="1"/>
  <c r="BI825" i="3" s="1"/>
  <c r="BK825" i="3" s="1"/>
  <c r="BJ825" i="3"/>
  <c r="BJ561" i="3"/>
  <c r="BI561" i="3" a="1"/>
  <c r="BI561" i="3" s="1"/>
  <c r="BK561" i="3" s="1"/>
  <c r="BJ1107" i="3"/>
  <c r="BI1107" i="3" a="1"/>
  <c r="BI1107" i="3" s="1"/>
  <c r="BK1107" i="3" s="1"/>
  <c r="BJ1108" i="3"/>
  <c r="BI1108" i="3" a="1"/>
  <c r="BI1108" i="3" s="1"/>
  <c r="BK1108" i="3" s="1"/>
  <c r="BI744" i="3" a="1"/>
  <c r="BI744" i="3" s="1"/>
  <c r="BK744" i="3" s="1"/>
  <c r="BJ744" i="3"/>
  <c r="BI714" i="3" a="1"/>
  <c r="BI714" i="3" s="1"/>
  <c r="BK714" i="3" s="1"/>
  <c r="BJ714" i="3"/>
  <c r="BI157" i="3" a="1"/>
  <c r="BI157" i="3" s="1"/>
  <c r="BK157" i="3" s="1"/>
  <c r="BJ157" i="3"/>
  <c r="BB1222" i="3"/>
  <c r="BA1222" i="3" a="1"/>
  <c r="BA1222" i="3" s="1"/>
  <c r="BC1222" i="3" s="1"/>
  <c r="BA722" i="3" a="1"/>
  <c r="BA722" i="3" s="1"/>
  <c r="BC722" i="3" s="1"/>
  <c r="BB722" i="3"/>
  <c r="BA625" i="3" a="1"/>
  <c r="BA625" i="3" s="1"/>
  <c r="BC625" i="3" s="1"/>
  <c r="BB625" i="3"/>
  <c r="BB239" i="3"/>
  <c r="BA239" i="3" a="1"/>
  <c r="BA239" i="3" s="1"/>
  <c r="BC239" i="3" s="1"/>
  <c r="BA258" i="3" a="1"/>
  <c r="BA258" i="3" s="1"/>
  <c r="BC258" i="3" s="1"/>
  <c r="BB258" i="3"/>
  <c r="BI1208" i="3" a="1"/>
  <c r="BI1208" i="3" s="1"/>
  <c r="BK1208" i="3" s="1"/>
  <c r="BJ1208" i="3"/>
  <c r="BJ1130" i="3"/>
  <c r="BI1130" i="3" a="1"/>
  <c r="BI1130" i="3" s="1"/>
  <c r="BK1130" i="3" s="1"/>
  <c r="BJ944" i="3"/>
  <c r="BI944" i="3" a="1"/>
  <c r="BI944" i="3" s="1"/>
  <c r="BK944" i="3" s="1"/>
  <c r="BJ729" i="3"/>
  <c r="BI707" i="3" a="1"/>
  <c r="BI707" i="3" s="1"/>
  <c r="BK707" i="3" s="1"/>
  <c r="BJ707" i="3"/>
  <c r="BB1185" i="3"/>
  <c r="BA1185" i="3" a="1"/>
  <c r="BA1185" i="3" s="1"/>
  <c r="BC1185" i="3" s="1"/>
  <c r="BB1167" i="3"/>
  <c r="BB752" i="3"/>
  <c r="BA752" i="3" a="1"/>
  <c r="BA752" i="3" s="1"/>
  <c r="BC752" i="3" s="1"/>
  <c r="BA205" i="3" a="1"/>
  <c r="BA205" i="3" s="1"/>
  <c r="BC205" i="3" s="1"/>
  <c r="BB205" i="3"/>
  <c r="BJ1074" i="3"/>
  <c r="BI1074" i="3" a="1"/>
  <c r="BI1074" i="3" s="1"/>
  <c r="BK1074" i="3" s="1"/>
  <c r="BI926" i="3" a="1"/>
  <c r="BI926" i="3" s="1"/>
  <c r="BK926" i="3" s="1"/>
  <c r="BJ926" i="3"/>
  <c r="BI346" i="3" a="1"/>
  <c r="BI346" i="3" s="1"/>
  <c r="BK346" i="3" s="1"/>
  <c r="BJ346" i="3"/>
  <c r="BA1045" i="3" a="1"/>
  <c r="BA1045" i="3" s="1"/>
  <c r="BC1045" i="3" s="1"/>
  <c r="BB1045" i="3"/>
  <c r="BB832" i="3"/>
  <c r="BA832" i="3" a="1"/>
  <c r="BA832" i="3" s="1"/>
  <c r="BC832" i="3" s="1"/>
  <c r="BA219" i="3" a="1"/>
  <c r="BA219" i="3" s="1"/>
  <c r="BC219" i="3" s="1"/>
  <c r="BB219" i="3"/>
  <c r="BJ347" i="3"/>
  <c r="BI347" i="3" a="1"/>
  <c r="BI347" i="3" s="1"/>
  <c r="BK347" i="3" s="1"/>
  <c r="BI265" i="3" a="1"/>
  <c r="BI265" i="3" s="1"/>
  <c r="BK265" i="3" s="1"/>
  <c r="BJ265" i="3"/>
  <c r="BJ190" i="3"/>
  <c r="BI190" i="3" a="1"/>
  <c r="BI190" i="3" s="1"/>
  <c r="BK190" i="3" s="1"/>
  <c r="BJ40" i="3"/>
  <c r="BI40" i="3" a="1"/>
  <c r="BI40" i="3" s="1"/>
  <c r="BK40" i="3" s="1"/>
  <c r="BB947" i="3"/>
  <c r="BA947" i="3" a="1"/>
  <c r="BA947" i="3" s="1"/>
  <c r="BC947" i="3" s="1"/>
  <c r="BA315" i="3" a="1"/>
  <c r="BA315" i="3" s="1"/>
  <c r="BC315" i="3" s="1"/>
  <c r="BB315" i="3"/>
  <c r="BJ1138" i="3"/>
  <c r="BB1105" i="3"/>
  <c r="BA1105" i="3" a="1"/>
  <c r="BA1105" i="3" s="1"/>
  <c r="BC1105" i="3" s="1"/>
  <c r="BB507" i="3"/>
  <c r="BA507" i="3" a="1"/>
  <c r="BA507" i="3" s="1"/>
  <c r="BC507" i="3" s="1"/>
  <c r="BB1122" i="3"/>
  <c r="BA1122" i="3" a="1"/>
  <c r="BA1122" i="3" s="1"/>
  <c r="BC1122" i="3" s="1"/>
  <c r="BB937" i="3"/>
  <c r="BA937" i="3" a="1"/>
  <c r="BA937" i="3" s="1"/>
  <c r="BC937" i="3" s="1"/>
  <c r="BI938" i="3" a="1"/>
  <c r="BI938" i="3" s="1"/>
  <c r="BK938" i="3" s="1"/>
  <c r="BJ938" i="3"/>
  <c r="BB494" i="3"/>
  <c r="BA494" i="3" a="1"/>
  <c r="BA494" i="3" s="1"/>
  <c r="BC494" i="3" s="1"/>
  <c r="BI1165" i="3" a="1"/>
  <c r="BI1165" i="3" s="1"/>
  <c r="BK1165" i="3" s="1"/>
  <c r="BJ1165" i="3"/>
  <c r="BI937" i="3" a="1"/>
  <c r="BI937" i="3" s="1"/>
  <c r="BK937" i="3" s="1"/>
  <c r="BJ937" i="3"/>
  <c r="BB1042" i="3"/>
  <c r="BA1042" i="3" a="1"/>
  <c r="BA1042" i="3" s="1"/>
  <c r="BC1042" i="3" s="1"/>
  <c r="BB622" i="3"/>
  <c r="BA622" i="3" a="1"/>
  <c r="BA622" i="3" s="1"/>
  <c r="BC622" i="3" s="1"/>
  <c r="BI353" i="3" a="1"/>
  <c r="BI353" i="3" s="1"/>
  <c r="BK353" i="3" s="1"/>
  <c r="BJ353" i="3"/>
  <c r="BJ375" i="3"/>
  <c r="BI375" i="3" a="1"/>
  <c r="BI375" i="3" s="1"/>
  <c r="BK375" i="3" s="1"/>
  <c r="BJ142" i="3"/>
  <c r="BI142" i="3" a="1"/>
  <c r="BI142" i="3" s="1"/>
  <c r="BK142" i="3" s="1"/>
  <c r="BI1222" i="3" a="1"/>
  <c r="BI1222" i="3" s="1"/>
  <c r="BK1222" i="3" s="1"/>
  <c r="BJ1222" i="3"/>
  <c r="BJ1009" i="3"/>
  <c r="BI1009" i="3" a="1"/>
  <c r="BI1009" i="3" s="1"/>
  <c r="BK1009" i="3" s="1"/>
  <c r="BI776" i="3" a="1"/>
  <c r="BI776" i="3" s="1"/>
  <c r="BK776" i="3" s="1"/>
  <c r="BJ776" i="3"/>
  <c r="BJ624" i="3"/>
  <c r="BI624" i="3" a="1"/>
  <c r="BI624" i="3" s="1"/>
  <c r="BK624" i="3" s="1"/>
  <c r="BJ316" i="3"/>
  <c r="BI316" i="3" a="1"/>
  <c r="BI316" i="3" s="1"/>
  <c r="BK316" i="3" s="1"/>
  <c r="BJ167" i="3"/>
  <c r="BI167" i="3" a="1"/>
  <c r="BI167" i="3" s="1"/>
  <c r="BK167" i="3" s="1"/>
  <c r="BI74" i="3" a="1"/>
  <c r="BI74" i="3" s="1"/>
  <c r="BK74" i="3" s="1"/>
  <c r="BJ74" i="3"/>
  <c r="BB577" i="3"/>
  <c r="BA577" i="3" a="1"/>
  <c r="BA577" i="3" s="1"/>
  <c r="BC577" i="3" s="1"/>
  <c r="BA203" i="3" a="1"/>
  <c r="BA203" i="3" s="1"/>
  <c r="BC203" i="3" s="1"/>
  <c r="BB203" i="3"/>
  <c r="BB502" i="3"/>
  <c r="BA502" i="3" a="1"/>
  <c r="BA502" i="3" s="1"/>
  <c r="BC502" i="3" s="1"/>
  <c r="BJ919" i="3"/>
  <c r="BJ550" i="3"/>
  <c r="BI550" i="3" a="1"/>
  <c r="BI550" i="3" s="1"/>
  <c r="BK550" i="3" s="1"/>
  <c r="BI342" i="3" a="1"/>
  <c r="BI342" i="3" s="1"/>
  <c r="BK342" i="3" s="1"/>
  <c r="BJ342" i="3"/>
  <c r="BJ343" i="3"/>
  <c r="BI343" i="3" a="1"/>
  <c r="BI343" i="3" s="1"/>
  <c r="BK343" i="3" s="1"/>
  <c r="BI17" i="3" a="1"/>
  <c r="BI17" i="3" s="1"/>
  <c r="BK17" i="3" s="1"/>
  <c r="BJ17" i="3"/>
  <c r="BB913" i="3"/>
  <c r="BA913" i="3" a="1"/>
  <c r="BA913" i="3" s="1"/>
  <c r="BC913" i="3" s="1"/>
  <c r="BJ898" i="3"/>
  <c r="BI898" i="3" a="1"/>
  <c r="BI898" i="3" s="1"/>
  <c r="BK898" i="3" s="1"/>
  <c r="BJ641" i="3"/>
  <c r="BI641" i="3" a="1"/>
  <c r="BI641" i="3" s="1"/>
  <c r="BK641" i="3" s="1"/>
  <c r="BI462" i="3" a="1"/>
  <c r="BI462" i="3" s="1"/>
  <c r="BK462" i="3" s="1"/>
  <c r="BJ462" i="3"/>
  <c r="BB858" i="3"/>
  <c r="BA858" i="3" a="1"/>
  <c r="BA858" i="3" s="1"/>
  <c r="BC858" i="3" s="1"/>
  <c r="BB799" i="3"/>
  <c r="BA799" i="3" a="1"/>
  <c r="BA799" i="3" s="1"/>
  <c r="BC799" i="3" s="1"/>
  <c r="BI1007" i="3" a="1"/>
  <c r="BI1007" i="3" s="1"/>
  <c r="BK1007" i="3" s="1"/>
  <c r="BJ1007" i="3"/>
  <c r="BJ459" i="3"/>
  <c r="BJ262" i="3"/>
  <c r="BI262" i="3" a="1"/>
  <c r="BI262" i="3" s="1"/>
  <c r="BK262" i="3" s="1"/>
  <c r="BI687" i="3" a="1"/>
  <c r="BI687" i="3" s="1"/>
  <c r="BK687" i="3" s="1"/>
  <c r="BJ687" i="3"/>
  <c r="BI1123" i="3" a="1"/>
  <c r="BI1123" i="3" s="1"/>
  <c r="BK1123" i="3" s="1"/>
  <c r="BJ1123" i="3"/>
  <c r="BJ1060" i="3"/>
  <c r="BI1060" i="3" a="1"/>
  <c r="BI1060" i="3" s="1"/>
  <c r="BK1060" i="3" s="1"/>
  <c r="BJ1121" i="3"/>
  <c r="BI1121" i="3" a="1"/>
  <c r="BI1121" i="3" s="1"/>
  <c r="BK1121" i="3" s="1"/>
  <c r="BJ850" i="3"/>
  <c r="BI850" i="3" a="1"/>
  <c r="BI850" i="3" s="1"/>
  <c r="BK850" i="3" s="1"/>
  <c r="BJ755" i="3"/>
  <c r="BI755" i="3" a="1"/>
  <c r="BI755" i="3" s="1"/>
  <c r="BK755" i="3" s="1"/>
  <c r="BB922" i="3"/>
  <c r="BA922" i="3" a="1"/>
  <c r="BA922" i="3" s="1"/>
  <c r="BC922" i="3" s="1"/>
  <c r="BB115" i="3"/>
  <c r="BA115" i="3" a="1"/>
  <c r="BA115" i="3" s="1"/>
  <c r="BC115" i="3" s="1"/>
  <c r="BB227" i="3"/>
  <c r="BA227" i="3" a="1"/>
  <c r="BA227" i="3" s="1"/>
  <c r="BC227" i="3" s="1"/>
  <c r="BB196" i="3"/>
  <c r="BA196" i="3" a="1"/>
  <c r="BA196" i="3" s="1"/>
  <c r="BC196" i="3" s="1"/>
  <c r="BA346" i="3" a="1"/>
  <c r="BA346" i="3" s="1"/>
  <c r="BC346" i="3" s="1"/>
  <c r="BJ1058" i="3"/>
  <c r="BI1058" i="3" a="1"/>
  <c r="BI1058" i="3" s="1"/>
  <c r="BK1058" i="3" s="1"/>
  <c r="BJ804" i="3"/>
  <c r="BI804" i="3" a="1"/>
  <c r="BI804" i="3" s="1"/>
  <c r="BK804" i="3" s="1"/>
  <c r="BJ450" i="3"/>
  <c r="BA1030" i="3" a="1"/>
  <c r="BA1030" i="3" s="1"/>
  <c r="BC1030" i="3" s="1"/>
  <c r="BB1030" i="3"/>
  <c r="BA645" i="3" a="1"/>
  <c r="BA645" i="3" s="1"/>
  <c r="BC645" i="3" s="1"/>
  <c r="BJ119" i="3"/>
  <c r="BI119" i="3" a="1"/>
  <c r="BI119" i="3" s="1"/>
  <c r="BK119" i="3" s="1"/>
  <c r="BB848" i="3"/>
  <c r="BB491" i="3"/>
  <c r="BA491" i="3" a="1"/>
  <c r="BA491" i="3" s="1"/>
  <c r="BC491" i="3" s="1"/>
  <c r="BA90" i="3" a="1"/>
  <c r="BA90" i="3" s="1"/>
  <c r="BC90" i="3" s="1"/>
  <c r="BJ1171" i="3"/>
  <c r="BI1171" i="3" a="1"/>
  <c r="BI1171" i="3" s="1"/>
  <c r="BK1171" i="3" s="1"/>
  <c r="BJ840" i="3"/>
  <c r="BI840" i="3" a="1"/>
  <c r="BI840" i="3" s="1"/>
  <c r="BK840" i="3" s="1"/>
  <c r="BA1220" i="3" a="1"/>
  <c r="BA1220" i="3" s="1"/>
  <c r="BC1220" i="3" s="1"/>
  <c r="BB1220" i="3"/>
  <c r="BA1028" i="3" a="1"/>
  <c r="BA1028" i="3" s="1"/>
  <c r="BC1028" i="3" s="1"/>
  <c r="BB1028" i="3"/>
  <c r="BJ1114" i="3"/>
  <c r="BI1114" i="3" a="1"/>
  <c r="BI1114" i="3" s="1"/>
  <c r="BK1114" i="3" s="1"/>
  <c r="BJ643" i="3"/>
  <c r="BI643" i="3" a="1"/>
  <c r="BI643" i="3" s="1"/>
  <c r="BK643" i="3" s="1"/>
  <c r="BB257" i="3"/>
  <c r="BA257" i="3" a="1"/>
  <c r="BA257" i="3" s="1"/>
  <c r="BC257" i="3" s="1"/>
  <c r="BJ965" i="3"/>
  <c r="BI965" i="3" a="1"/>
  <c r="BI965" i="3" s="1"/>
  <c r="BK965" i="3" s="1"/>
  <c r="BA899" i="3" a="1"/>
  <c r="BA899" i="3" s="1"/>
  <c r="BC899" i="3" s="1"/>
  <c r="BB899" i="3"/>
  <c r="BB805" i="3"/>
  <c r="BA805" i="3" a="1"/>
  <c r="BA805" i="3" s="1"/>
  <c r="BC805" i="3" s="1"/>
  <c r="BA1139" i="3" a="1"/>
  <c r="BA1139" i="3" s="1"/>
  <c r="BC1139" i="3" s="1"/>
  <c r="BB1139" i="3"/>
  <c r="BB820" i="3"/>
  <c r="BA820" i="3" a="1"/>
  <c r="BA820" i="3" s="1"/>
  <c r="BC820" i="3" s="1"/>
  <c r="BA559" i="3" a="1"/>
  <c r="BA559" i="3" s="1"/>
  <c r="BC559" i="3" s="1"/>
  <c r="BB559" i="3"/>
  <c r="BB423" i="3"/>
  <c r="BA423" i="3" a="1"/>
  <c r="BA423" i="3" s="1"/>
  <c r="BC423" i="3" s="1"/>
  <c r="BB338" i="3"/>
  <c r="BA338" i="3" a="1"/>
  <c r="BA338" i="3" s="1"/>
  <c r="BC338" i="3" s="1"/>
  <c r="BA400" i="3" a="1"/>
  <c r="BA400" i="3" s="1"/>
  <c r="BC400" i="3" s="1"/>
  <c r="BB720" i="3"/>
  <c r="BA720" i="3" a="1"/>
  <c r="BA720" i="3" s="1"/>
  <c r="BC720" i="3" s="1"/>
  <c r="BJ1228" i="3"/>
  <c r="BI1228" i="3" a="1"/>
  <c r="BI1228" i="3" s="1"/>
  <c r="BK1228" i="3" s="1"/>
  <c r="BI470" i="3" a="1"/>
  <c r="BI470" i="3" s="1"/>
  <c r="BK470" i="3" s="1"/>
  <c r="BJ470" i="3"/>
  <c r="BJ171" i="3"/>
  <c r="BI171" i="3" a="1"/>
  <c r="BI171" i="3" s="1"/>
  <c r="BK171" i="3" s="1"/>
  <c r="BB549" i="3"/>
  <c r="BA549" i="3" a="1"/>
  <c r="BA549" i="3" s="1"/>
  <c r="BC549" i="3" s="1"/>
  <c r="BB424" i="3"/>
  <c r="BI1034" i="3" a="1"/>
  <c r="BI1034" i="3" s="1"/>
  <c r="BK1034" i="3" s="1"/>
  <c r="BJ1034" i="3"/>
  <c r="BI925" i="3" a="1"/>
  <c r="BI925" i="3" s="1"/>
  <c r="BK925" i="3" s="1"/>
  <c r="BJ925" i="3"/>
  <c r="BJ761" i="3"/>
  <c r="BI761" i="3" a="1"/>
  <c r="BI761" i="3" s="1"/>
  <c r="BK761" i="3" s="1"/>
  <c r="BJ95" i="3"/>
  <c r="BI95" i="3" a="1"/>
  <c r="BI95" i="3" s="1"/>
  <c r="BK95" i="3" s="1"/>
  <c r="BA1179" i="3" a="1"/>
  <c r="BA1179" i="3" s="1"/>
  <c r="BC1179" i="3" s="1"/>
  <c r="BB780" i="3"/>
  <c r="BI762" i="3" a="1"/>
  <c r="BI762" i="3" s="1"/>
  <c r="BK762" i="3" s="1"/>
  <c r="BJ762" i="3"/>
  <c r="BA1000" i="3" a="1"/>
  <c r="BA1000" i="3" s="1"/>
  <c r="BC1000" i="3" s="1"/>
  <c r="BJ602" i="3"/>
  <c r="BI602" i="3" a="1"/>
  <c r="BI602" i="3" s="1"/>
  <c r="BK602" i="3" s="1"/>
  <c r="BB1206" i="3"/>
  <c r="BA1206" i="3" a="1"/>
  <c r="BA1206" i="3" s="1"/>
  <c r="BC1206" i="3" s="1"/>
  <c r="BB867" i="3"/>
  <c r="BA867" i="3" a="1"/>
  <c r="BA867" i="3" s="1"/>
  <c r="BC867" i="3" s="1"/>
  <c r="BB779" i="3"/>
  <c r="BA779" i="3" a="1"/>
  <c r="BA779" i="3" s="1"/>
  <c r="BC779" i="3" s="1"/>
  <c r="BB691" i="3"/>
  <c r="BA691" i="3" a="1"/>
  <c r="BA691" i="3" s="1"/>
  <c r="BC691" i="3" s="1"/>
  <c r="BJ913" i="3"/>
  <c r="BI913" i="3" a="1"/>
  <c r="BI913" i="3" s="1"/>
  <c r="BK913" i="3" s="1"/>
  <c r="BB1129" i="3"/>
  <c r="BA1129" i="3" a="1"/>
  <c r="BA1129" i="3" s="1"/>
  <c r="BC1129" i="3" s="1"/>
  <c r="BB934" i="3"/>
  <c r="BA934" i="3" a="1"/>
  <c r="BA934" i="3" s="1"/>
  <c r="BC934" i="3" s="1"/>
  <c r="BB587" i="3"/>
  <c r="BA587" i="3" a="1"/>
  <c r="BA587" i="3" s="1"/>
  <c r="BC587" i="3" s="1"/>
  <c r="BB204" i="3"/>
  <c r="BA204" i="3" a="1"/>
  <c r="BA204" i="3" s="1"/>
  <c r="BC204" i="3" s="1"/>
  <c r="BJ933" i="3"/>
  <c r="BI933" i="3" a="1"/>
  <c r="BI933" i="3" s="1"/>
  <c r="BK933" i="3" s="1"/>
  <c r="BI138" i="3" a="1"/>
  <c r="BI138" i="3" s="1"/>
  <c r="BK138" i="3" s="1"/>
  <c r="BJ138" i="3"/>
  <c r="BB550" i="3"/>
  <c r="BA550" i="3" a="1"/>
  <c r="BA550" i="3" s="1"/>
  <c r="BC550" i="3" s="1"/>
  <c r="BJ870" i="3"/>
  <c r="BI870" i="3" a="1"/>
  <c r="BI870" i="3" s="1"/>
  <c r="BK870" i="3" s="1"/>
  <c r="BJ708" i="3"/>
  <c r="BI708" i="3" a="1"/>
  <c r="BI708" i="3" s="1"/>
  <c r="BK708" i="3" s="1"/>
  <c r="BJ626" i="3"/>
  <c r="BI626" i="3" a="1"/>
  <c r="BI626" i="3" s="1"/>
  <c r="BK626" i="3" s="1"/>
  <c r="BJ668" i="3"/>
  <c r="BI668" i="3" a="1"/>
  <c r="BI668" i="3" s="1"/>
  <c r="BK668" i="3" s="1"/>
  <c r="BJ327" i="3"/>
  <c r="BI327" i="3" a="1"/>
  <c r="BI327" i="3" s="1"/>
  <c r="BK327" i="3" s="1"/>
  <c r="BB782" i="3"/>
  <c r="BA782" i="3" a="1"/>
  <c r="BA782" i="3" s="1"/>
  <c r="BC782" i="3" s="1"/>
  <c r="BB516" i="3"/>
  <c r="BA516" i="3" a="1"/>
  <c r="BA516" i="3" s="1"/>
  <c r="BC516" i="3" s="1"/>
  <c r="BA143" i="3" a="1"/>
  <c r="BA143" i="3" s="1"/>
  <c r="BC143" i="3" s="1"/>
  <c r="BB143" i="3"/>
  <c r="BA249" i="3" a="1"/>
  <c r="BA249" i="3" s="1"/>
  <c r="BC249" i="3" s="1"/>
  <c r="BB249" i="3"/>
  <c r="BI1239" i="3" a="1"/>
  <c r="BI1239" i="3" s="1"/>
  <c r="BK1239" i="3" s="1"/>
  <c r="BJ1239" i="3"/>
  <c r="BJ424" i="3"/>
  <c r="BI424" i="3" a="1"/>
  <c r="BI424" i="3" s="1"/>
  <c r="BK424" i="3" s="1"/>
  <c r="BJ152" i="3"/>
  <c r="BI152" i="3" a="1"/>
  <c r="BI152" i="3" s="1"/>
  <c r="BK152" i="3" s="1"/>
  <c r="BA499" i="3" a="1"/>
  <c r="BA499" i="3" s="1"/>
  <c r="BC499" i="3" s="1"/>
  <c r="BB499" i="3"/>
  <c r="BB1088" i="3"/>
  <c r="BA1088" i="3" a="1"/>
  <c r="BA1088" i="3" s="1"/>
  <c r="BC1088" i="3" s="1"/>
  <c r="BJ1021" i="3"/>
  <c r="BI1021" i="3" a="1"/>
  <c r="BI1021" i="3" s="1"/>
  <c r="BK1021" i="3" s="1"/>
  <c r="BB729" i="3"/>
  <c r="BA729" i="3" a="1"/>
  <c r="BA729" i="3" s="1"/>
  <c r="BC729" i="3" s="1"/>
  <c r="BA391" i="3" a="1"/>
  <c r="BA391" i="3" s="1"/>
  <c r="BC391" i="3" s="1"/>
  <c r="BB391" i="3"/>
  <c r="BJ1100" i="3"/>
  <c r="BI1100" i="3" a="1"/>
  <c r="BI1100" i="3" s="1"/>
  <c r="BK1100" i="3" s="1"/>
  <c r="BJ969" i="3"/>
  <c r="BI969" i="3" a="1"/>
  <c r="BI969" i="3" s="1"/>
  <c r="BK969" i="3" s="1"/>
  <c r="BI122" i="3" a="1"/>
  <c r="BI122" i="3" s="1"/>
  <c r="BK122" i="3" s="1"/>
  <c r="BJ122" i="3"/>
  <c r="BB878" i="3"/>
  <c r="BA878" i="3" a="1"/>
  <c r="BA878" i="3" s="1"/>
  <c r="BC878" i="3" s="1"/>
  <c r="BB511" i="3"/>
  <c r="BA511" i="3" a="1"/>
  <c r="BA511" i="3" s="1"/>
  <c r="BC511" i="3" s="1"/>
  <c r="BB37" i="3"/>
  <c r="BA37" i="3" a="1"/>
  <c r="BA37" i="3" s="1"/>
  <c r="BC37" i="3" s="1"/>
  <c r="BB1059" i="3"/>
  <c r="BA1059" i="3" a="1"/>
  <c r="BA1059" i="3" s="1"/>
  <c r="BC1059" i="3" s="1"/>
  <c r="BA703" i="3" a="1"/>
  <c r="BA703" i="3" s="1"/>
  <c r="BC703" i="3" s="1"/>
  <c r="BB703" i="3"/>
  <c r="BB676" i="3"/>
  <c r="BA676" i="3" a="1"/>
  <c r="BA676" i="3" s="1"/>
  <c r="BC676" i="3" s="1"/>
  <c r="BA431" i="3" a="1"/>
  <c r="BA431" i="3" s="1"/>
  <c r="BC431" i="3" s="1"/>
  <c r="BB431" i="3"/>
  <c r="BB49" i="3"/>
  <c r="BA49" i="3" a="1"/>
  <c r="BA49" i="3" s="1"/>
  <c r="BC49" i="3" s="1"/>
  <c r="BB187" i="3"/>
  <c r="BA187" i="3" a="1"/>
  <c r="BA187" i="3" s="1"/>
  <c r="BC187" i="3" s="1"/>
  <c r="BI1161" i="3" a="1"/>
  <c r="BI1161" i="3" s="1"/>
  <c r="BK1161" i="3" s="1"/>
  <c r="BJ1161" i="3"/>
  <c r="BI328" i="3" a="1"/>
  <c r="BI328" i="3" s="1"/>
  <c r="BK328" i="3" s="1"/>
  <c r="BJ328" i="3"/>
  <c r="BA154" i="3" a="1"/>
  <c r="BA154" i="3" s="1"/>
  <c r="BC154" i="3" s="1"/>
  <c r="BB154" i="3"/>
  <c r="BI1187" i="3" a="1"/>
  <c r="BI1187" i="3" s="1"/>
  <c r="BK1187" i="3" s="1"/>
  <c r="BJ1187" i="3"/>
  <c r="BI534" i="3" a="1"/>
  <c r="BI534" i="3" s="1"/>
  <c r="BK534" i="3" s="1"/>
  <c r="BJ534" i="3"/>
  <c r="BI412" i="3" a="1"/>
  <c r="BI412" i="3" s="1"/>
  <c r="BK412" i="3" s="1"/>
  <c r="BJ412" i="3"/>
  <c r="BJ199" i="3"/>
  <c r="BI199" i="3" a="1"/>
  <c r="BI199" i="3" s="1"/>
  <c r="BK199" i="3" s="1"/>
  <c r="BA1173" i="3" a="1"/>
  <c r="BA1173" i="3" s="1"/>
  <c r="BC1173" i="3" s="1"/>
  <c r="BB1173" i="3"/>
  <c r="BA1008" i="3" a="1"/>
  <c r="BA1008" i="3" s="1"/>
  <c r="BC1008" i="3" s="1"/>
  <c r="BB1008" i="3"/>
  <c r="BJ391" i="3"/>
  <c r="BI391" i="3" a="1"/>
  <c r="BI391" i="3" s="1"/>
  <c r="BK391" i="3" s="1"/>
  <c r="BJ50" i="3"/>
  <c r="BI50" i="3" a="1"/>
  <c r="BI50" i="3" s="1"/>
  <c r="BK50" i="3" s="1"/>
  <c r="BB871" i="3"/>
  <c r="BA871" i="3" a="1"/>
  <c r="BA871" i="3" s="1"/>
  <c r="BC871" i="3" s="1"/>
  <c r="BB825" i="3"/>
  <c r="BJ852" i="3"/>
  <c r="BI852" i="3" a="1"/>
  <c r="BI852" i="3" s="1"/>
  <c r="BK852" i="3" s="1"/>
  <c r="BJ616" i="3"/>
  <c r="BI616" i="3" a="1"/>
  <c r="BI616" i="3" s="1"/>
  <c r="BK616" i="3" s="1"/>
  <c r="BA1146" i="3" a="1"/>
  <c r="BA1146" i="3" s="1"/>
  <c r="BC1146" i="3" s="1"/>
  <c r="BB1146" i="3"/>
  <c r="BJ1083" i="3"/>
  <c r="BI1083" i="3" a="1"/>
  <c r="BI1083" i="3" s="1"/>
  <c r="BK1083" i="3" s="1"/>
  <c r="BB1055" i="3"/>
  <c r="BA1055" i="3" a="1"/>
  <c r="BA1055" i="3" s="1"/>
  <c r="BC1055" i="3" s="1"/>
  <c r="BB290" i="3"/>
  <c r="BA290" i="3" a="1"/>
  <c r="BA290" i="3" s="1"/>
  <c r="BC290" i="3" s="1"/>
  <c r="BJ884" i="3"/>
  <c r="BI884" i="3" a="1"/>
  <c r="BI884" i="3" s="1"/>
  <c r="BK884" i="3" s="1"/>
  <c r="BI271" i="3" a="1"/>
  <c r="BI271" i="3" s="1"/>
  <c r="BK271" i="3" s="1"/>
  <c r="BJ271" i="3"/>
  <c r="BB1216" i="3"/>
  <c r="BB1031" i="3"/>
  <c r="BA1031" i="3" a="1"/>
  <c r="BA1031" i="3" s="1"/>
  <c r="BC1031" i="3" s="1"/>
  <c r="BA974" i="3" a="1"/>
  <c r="BA974" i="3" s="1"/>
  <c r="BC974" i="3" s="1"/>
  <c r="BB974" i="3"/>
  <c r="BA457" i="3" a="1"/>
  <c r="BA457" i="3" s="1"/>
  <c r="BC457" i="3" s="1"/>
  <c r="BB457" i="3"/>
  <c r="BI1188" i="3" a="1"/>
  <c r="BI1188" i="3" s="1"/>
  <c r="BK1188" i="3" s="1"/>
  <c r="BJ1188" i="3"/>
  <c r="BI1135" i="3" a="1"/>
  <c r="BI1135" i="3" s="1"/>
  <c r="BK1135" i="3" s="1"/>
  <c r="BJ1135" i="3"/>
  <c r="BJ931" i="3"/>
  <c r="BI931" i="3" a="1"/>
  <c r="BI931" i="3" s="1"/>
  <c r="BK931" i="3" s="1"/>
  <c r="BI13" i="3" a="1"/>
  <c r="BI13" i="3" s="1"/>
  <c r="BK13" i="3" s="1"/>
  <c r="BJ13" i="3"/>
  <c r="BB192" i="3"/>
  <c r="BA192" i="3" a="1"/>
  <c r="BA192" i="3" s="1"/>
  <c r="BC192" i="3" s="1"/>
  <c r="BI1080" i="3" a="1"/>
  <c r="BI1080" i="3" s="1"/>
  <c r="BK1080" i="3" s="1"/>
  <c r="BJ1080" i="3"/>
  <c r="BI396" i="3" a="1"/>
  <c r="BI396" i="3" s="1"/>
  <c r="BK396" i="3" s="1"/>
  <c r="BJ396" i="3"/>
  <c r="BJ465" i="3"/>
  <c r="BI465" i="3" a="1"/>
  <c r="BI465" i="3" s="1"/>
  <c r="BK465" i="3" s="1"/>
  <c r="BJ306" i="3"/>
  <c r="BI306" i="3" a="1"/>
  <c r="BI306" i="3" s="1"/>
  <c r="BK306" i="3" s="1"/>
  <c r="BI165" i="3" a="1"/>
  <c r="BI165" i="3" s="1"/>
  <c r="BK165" i="3" s="1"/>
  <c r="BJ165" i="3"/>
  <c r="BI189" i="3" a="1"/>
  <c r="BI189" i="3" s="1"/>
  <c r="BK189" i="3" s="1"/>
  <c r="BJ189" i="3"/>
  <c r="BB996" i="3"/>
  <c r="BA996" i="3" a="1"/>
  <c r="BA996" i="3" s="1"/>
  <c r="BC996" i="3" s="1"/>
  <c r="BB748" i="3"/>
  <c r="BA748" i="3" a="1"/>
  <c r="BA748" i="3" s="1"/>
  <c r="BC748" i="3" s="1"/>
  <c r="BB188" i="3"/>
  <c r="BA188" i="3" a="1"/>
  <c r="BA188" i="3" s="1"/>
  <c r="BC188" i="3" s="1"/>
  <c r="BJ771" i="3"/>
  <c r="BI771" i="3" a="1"/>
  <c r="BI771" i="3" s="1"/>
  <c r="BK771" i="3" s="1"/>
  <c r="BI298" i="3" a="1"/>
  <c r="BI298" i="3" s="1"/>
  <c r="BK298" i="3" s="1"/>
  <c r="BJ298" i="3"/>
  <c r="BJ562" i="3"/>
  <c r="BI562" i="3" a="1"/>
  <c r="BI562" i="3" s="1"/>
  <c r="BK562" i="3" s="1"/>
  <c r="BJ161" i="3"/>
  <c r="BI161" i="3" a="1"/>
  <c r="BI161" i="3" s="1"/>
  <c r="BK161" i="3" s="1"/>
  <c r="BB422" i="3"/>
  <c r="BA422" i="3" a="1"/>
  <c r="BA422" i="3" s="1"/>
  <c r="BC422" i="3" s="1"/>
  <c r="BA164" i="3" a="1"/>
  <c r="BA164" i="3" s="1"/>
  <c r="BC164" i="3" s="1"/>
  <c r="BB164" i="3"/>
  <c r="BB83" i="3"/>
  <c r="BA83" i="3" a="1"/>
  <c r="BA83" i="3" s="1"/>
  <c r="BC83" i="3" s="1"/>
  <c r="BJ1127" i="3"/>
  <c r="BI1127" i="3" a="1"/>
  <c r="BI1127" i="3" s="1"/>
  <c r="BK1127" i="3" s="1"/>
  <c r="BJ665" i="3"/>
  <c r="BI665" i="3" a="1"/>
  <c r="BI665" i="3" s="1"/>
  <c r="BK665" i="3" s="1"/>
  <c r="BB150" i="3"/>
  <c r="BA150" i="3" a="1"/>
  <c r="BA150" i="3" s="1"/>
  <c r="BC150" i="3" s="1"/>
  <c r="BJ1061" i="3"/>
  <c r="BI1061" i="3" a="1"/>
  <c r="BI1061" i="3" s="1"/>
  <c r="BK1061" i="3" s="1"/>
  <c r="BJ558" i="3"/>
  <c r="BI558" i="3" a="1"/>
  <c r="BI558" i="3" s="1"/>
  <c r="BK558" i="3" s="1"/>
  <c r="BB1198" i="3"/>
  <c r="BA1198" i="3" a="1"/>
  <c r="BA1198" i="3" s="1"/>
  <c r="BC1198" i="3" s="1"/>
  <c r="BA644" i="3" a="1"/>
  <c r="BA644" i="3" s="1"/>
  <c r="BC644" i="3" s="1"/>
  <c r="BB644" i="3"/>
  <c r="BB585" i="3"/>
  <c r="BA585" i="3" a="1"/>
  <c r="BA585" i="3" s="1"/>
  <c r="BC585" i="3" s="1"/>
  <c r="BB286" i="3"/>
  <c r="BA286" i="3" a="1"/>
  <c r="BA286" i="3" s="1"/>
  <c r="BC286" i="3" s="1"/>
  <c r="BJ640" i="3"/>
  <c r="BI640" i="3" a="1"/>
  <c r="BI640" i="3" s="1"/>
  <c r="BK640" i="3" s="1"/>
  <c r="BJ337" i="3"/>
  <c r="BI337" i="3" a="1"/>
  <c r="BI337" i="3" s="1"/>
  <c r="BK337" i="3" s="1"/>
  <c r="BJ325" i="3"/>
  <c r="BI325" i="3" a="1"/>
  <c r="BI325" i="3" s="1"/>
  <c r="BK325" i="3" s="1"/>
  <c r="BB1182" i="3"/>
  <c r="BA1182" i="3" a="1"/>
  <c r="BA1182" i="3" s="1"/>
  <c r="BC1182" i="3" s="1"/>
  <c r="BA950" i="3" a="1"/>
  <c r="BA950" i="3" s="1"/>
  <c r="BC950" i="3" s="1"/>
  <c r="BB950" i="3"/>
  <c r="BB565" i="3"/>
  <c r="BJ610" i="3"/>
  <c r="BI610" i="3" a="1"/>
  <c r="BI610" i="3" s="1"/>
  <c r="BK610" i="3" s="1"/>
  <c r="BA408" i="3" a="1"/>
  <c r="BA408" i="3" s="1"/>
  <c r="BC408" i="3" s="1"/>
  <c r="BB408" i="3"/>
  <c r="BJ1159" i="3"/>
  <c r="BI1159" i="3" a="1"/>
  <c r="BI1159" i="3" s="1"/>
  <c r="BK1159" i="3" s="1"/>
  <c r="BJ986" i="3"/>
  <c r="BI267" i="3" a="1"/>
  <c r="BI267" i="3" s="1"/>
  <c r="BK267" i="3" s="1"/>
  <c r="BJ267" i="3"/>
  <c r="BJ96" i="3"/>
  <c r="BI96" i="3" a="1"/>
  <c r="BI96" i="3" s="1"/>
  <c r="BK96" i="3" s="1"/>
  <c r="BB714" i="3"/>
  <c r="BA714" i="3" a="1"/>
  <c r="BA714" i="3" s="1"/>
  <c r="BC714" i="3" s="1"/>
  <c r="BB826" i="3"/>
  <c r="BA826" i="3" a="1"/>
  <c r="BA826" i="3" s="1"/>
  <c r="BC826" i="3" s="1"/>
  <c r="BA399" i="3" a="1"/>
  <c r="BA399" i="3" s="1"/>
  <c r="BC399" i="3" s="1"/>
  <c r="BB399" i="3"/>
  <c r="BJ1213" i="3"/>
  <c r="BI1213" i="3" a="1"/>
  <c r="BI1213" i="3" s="1"/>
  <c r="BK1213" i="3" s="1"/>
  <c r="BI1015" i="3" a="1"/>
  <c r="BI1015" i="3" s="1"/>
  <c r="BK1015" i="3" s="1"/>
  <c r="BJ1015" i="3"/>
  <c r="BA1148" i="3" a="1"/>
  <c r="BA1148" i="3" s="1"/>
  <c r="BC1148" i="3" s="1"/>
  <c r="BB1148" i="3"/>
  <c r="BA1221" i="3" a="1"/>
  <c r="BA1221" i="3" s="1"/>
  <c r="BC1221" i="3" s="1"/>
  <c r="BB1221" i="3"/>
  <c r="BB892" i="3"/>
  <c r="BA892" i="3" a="1"/>
  <c r="BA892" i="3" s="1"/>
  <c r="BC892" i="3" s="1"/>
  <c r="BB1190" i="3"/>
  <c r="BA1190" i="3" a="1"/>
  <c r="BA1190" i="3" s="1"/>
  <c r="BC1190" i="3" s="1"/>
  <c r="BB636" i="3"/>
  <c r="BA636" i="3" a="1"/>
  <c r="BA636" i="3" s="1"/>
  <c r="BC636" i="3" s="1"/>
  <c r="BB374" i="3"/>
  <c r="BA374" i="3" a="1"/>
  <c r="BA374" i="3" s="1"/>
  <c r="BC374" i="3" s="1"/>
  <c r="BI1079" i="3" a="1"/>
  <c r="BI1079" i="3" s="1"/>
  <c r="BK1079" i="3" s="1"/>
  <c r="BJ1079" i="3"/>
  <c r="BJ359" i="3"/>
  <c r="BI359" i="3" a="1"/>
  <c r="BI359" i="3" s="1"/>
  <c r="BK359" i="3" s="1"/>
  <c r="BB1092" i="3"/>
  <c r="BA1092" i="3" a="1"/>
  <c r="BA1092" i="3" s="1"/>
  <c r="BC1092" i="3" s="1"/>
  <c r="BA910" i="3" a="1"/>
  <c r="BA910" i="3" s="1"/>
  <c r="BC910" i="3" s="1"/>
  <c r="BJ1056" i="3"/>
  <c r="BI1056" i="3" a="1"/>
  <c r="BI1056" i="3" s="1"/>
  <c r="BK1056" i="3" s="1"/>
  <c r="BI790" i="3" a="1"/>
  <c r="BI790" i="3" s="1"/>
  <c r="BK790" i="3" s="1"/>
  <c r="BJ790" i="3"/>
  <c r="BJ243" i="3"/>
  <c r="BI243" i="3" a="1"/>
  <c r="BI243" i="3" s="1"/>
  <c r="BK243" i="3" s="1"/>
  <c r="BI141" i="3" a="1"/>
  <c r="BI141" i="3" s="1"/>
  <c r="BK141" i="3" s="1"/>
  <c r="BJ141" i="3"/>
  <c r="BB362" i="3"/>
  <c r="BA362" i="3" a="1"/>
  <c r="BA362" i="3" s="1"/>
  <c r="BC362" i="3" s="1"/>
  <c r="BB228" i="3"/>
  <c r="BA228" i="3" a="1"/>
  <c r="BA228" i="3" s="1"/>
  <c r="BC228" i="3" s="1"/>
  <c r="BB198" i="3"/>
  <c r="BA198" i="3" a="1"/>
  <c r="BA198" i="3" s="1"/>
  <c r="BC198" i="3" s="1"/>
  <c r="BJ692" i="3"/>
  <c r="BI692" i="3" a="1"/>
  <c r="BI692" i="3" s="1"/>
  <c r="BK692" i="3" s="1"/>
  <c r="BJ667" i="3"/>
  <c r="BI667" i="3" a="1"/>
  <c r="BI667" i="3" s="1"/>
  <c r="BK667" i="3" s="1"/>
  <c r="BI247" i="3" a="1"/>
  <c r="BI247" i="3" s="1"/>
  <c r="BK247" i="3" s="1"/>
  <c r="BJ247" i="3"/>
  <c r="BA1125" i="3" a="1"/>
  <c r="BA1125" i="3" s="1"/>
  <c r="BC1125" i="3" s="1"/>
  <c r="BB1125" i="3"/>
  <c r="BB733" i="3"/>
  <c r="BA733" i="3" a="1"/>
  <c r="BA733" i="3" s="1"/>
  <c r="BC733" i="3" s="1"/>
  <c r="BB344" i="3"/>
  <c r="BA344" i="3" a="1"/>
  <c r="BA344" i="3" s="1"/>
  <c r="BC344" i="3" s="1"/>
  <c r="BI772" i="3" a="1"/>
  <c r="BI772" i="3" s="1"/>
  <c r="BK772" i="3" s="1"/>
  <c r="BJ772" i="3"/>
  <c r="BJ658" i="3"/>
  <c r="BA544" i="3" a="1"/>
  <c r="BA544" i="3" s="1"/>
  <c r="BC544" i="3" s="1"/>
  <c r="BB544" i="3"/>
  <c r="BA932" i="3" a="1"/>
  <c r="BA932" i="3" s="1"/>
  <c r="BC932" i="3" s="1"/>
  <c r="BB932" i="3"/>
  <c r="BB759" i="3"/>
  <c r="BA759" i="3" a="1"/>
  <c r="BA759" i="3" s="1"/>
  <c r="BC759" i="3" s="1"/>
  <c r="BB619" i="3"/>
  <c r="BA619" i="3" a="1"/>
  <c r="BA619" i="3" s="1"/>
  <c r="BC619" i="3" s="1"/>
  <c r="BA1207" i="3" a="1"/>
  <c r="BA1207" i="3" s="1"/>
  <c r="BC1207" i="3" s="1"/>
  <c r="BB1207" i="3"/>
  <c r="BI963" i="3" a="1"/>
  <c r="BI963" i="3" s="1"/>
  <c r="BK963" i="3" s="1"/>
  <c r="BJ963" i="3"/>
  <c r="BB852" i="3"/>
  <c r="BA852" i="3" a="1"/>
  <c r="BA852" i="3" s="1"/>
  <c r="BC852" i="3" s="1"/>
  <c r="BA642" i="3" a="1"/>
  <c r="BA642" i="3" s="1"/>
  <c r="BC642" i="3" s="1"/>
  <c r="BB642" i="3"/>
  <c r="BB270" i="3"/>
  <c r="BA270" i="3" a="1"/>
  <c r="BA270" i="3" s="1"/>
  <c r="BC270" i="3" s="1"/>
  <c r="BB1200" i="3"/>
  <c r="BA1200" i="3" a="1"/>
  <c r="BA1200" i="3" s="1"/>
  <c r="BC1200" i="3" s="1"/>
  <c r="BB1034" i="3"/>
  <c r="BA1034" i="3" a="1"/>
  <c r="BA1034" i="3" s="1"/>
  <c r="BC1034" i="3" s="1"/>
  <c r="BB968" i="3"/>
  <c r="BA968" i="3" a="1"/>
  <c r="BA968" i="3" s="1"/>
  <c r="BC968" i="3" s="1"/>
  <c r="BB862" i="3"/>
  <c r="BA862" i="3" a="1"/>
  <c r="BA862" i="3" s="1"/>
  <c r="BC862" i="3" s="1"/>
  <c r="BJ831" i="3"/>
  <c r="BI831" i="3" a="1"/>
  <c r="BI831" i="3" s="1"/>
  <c r="BK831" i="3" s="1"/>
  <c r="BB96" i="3"/>
  <c r="BA96" i="3" a="1"/>
  <c r="BA96" i="3" s="1"/>
  <c r="BC96" i="3" s="1"/>
  <c r="BJ318" i="3"/>
  <c r="BI318" i="3" a="1"/>
  <c r="BI318" i="3" s="1"/>
  <c r="BK318" i="3" s="1"/>
  <c r="BJ67" i="3"/>
  <c r="BI67" i="3" a="1"/>
  <c r="BI67" i="3" s="1"/>
  <c r="BK67" i="3" s="1"/>
  <c r="BB562" i="3"/>
  <c r="BA562" i="3" a="1"/>
  <c r="BA562" i="3" s="1"/>
  <c r="BC562" i="3" s="1"/>
  <c r="BJ1166" i="3"/>
  <c r="BI1166" i="3" a="1"/>
  <c r="BI1166" i="3" s="1"/>
  <c r="BK1166" i="3" s="1"/>
  <c r="BJ1097" i="3"/>
  <c r="BI1097" i="3" a="1"/>
  <c r="BI1097" i="3" s="1"/>
  <c r="BK1097" i="3" s="1"/>
  <c r="BI915" i="3" a="1"/>
  <c r="BI915" i="3" s="1"/>
  <c r="BK915" i="3" s="1"/>
  <c r="BJ915" i="3"/>
  <c r="BJ536" i="3"/>
  <c r="BI536" i="3" a="1"/>
  <c r="BI536" i="3" s="1"/>
  <c r="BK536" i="3" s="1"/>
  <c r="BJ321" i="3"/>
  <c r="BI321" i="3" a="1"/>
  <c r="BI321" i="3" s="1"/>
  <c r="BK321" i="3" s="1"/>
  <c r="BI139" i="3" a="1"/>
  <c r="BI139" i="3" s="1"/>
  <c r="BK139" i="3" s="1"/>
  <c r="BJ139" i="3"/>
  <c r="BJ1212" i="3"/>
  <c r="BI1212" i="3" a="1"/>
  <c r="BI1212" i="3" s="1"/>
  <c r="BK1212" i="3" s="1"/>
  <c r="BI78" i="3" a="1"/>
  <c r="BI78" i="3" s="1"/>
  <c r="BK78" i="3" s="1"/>
  <c r="BJ78" i="3"/>
  <c r="BB872" i="3"/>
  <c r="BA872" i="3" a="1"/>
  <c r="BA872" i="3" s="1"/>
  <c r="BC872" i="3" s="1"/>
  <c r="BB1217" i="3"/>
  <c r="BA1217" i="3" a="1"/>
  <c r="BA1217" i="3" s="1"/>
  <c r="BC1217" i="3" s="1"/>
  <c r="BJ751" i="3"/>
  <c r="BI751" i="3" a="1"/>
  <c r="BI751" i="3" s="1"/>
  <c r="BK751" i="3" s="1"/>
  <c r="BB1062" i="3"/>
  <c r="BA1062" i="3" a="1"/>
  <c r="BA1062" i="3" s="1"/>
  <c r="BC1062" i="3" s="1"/>
  <c r="BA492" i="3" a="1"/>
  <c r="BA492" i="3" s="1"/>
  <c r="BC492" i="3" s="1"/>
  <c r="BB492" i="3"/>
  <c r="BJ1129" i="3"/>
  <c r="BI1129" i="3" a="1"/>
  <c r="BI1129" i="3" s="1"/>
  <c r="BK1129" i="3" s="1"/>
  <c r="BI798" i="3" a="1"/>
  <c r="BI798" i="3" s="1"/>
  <c r="BK798" i="3" s="1"/>
  <c r="BJ798" i="3"/>
  <c r="BA384" i="3" a="1"/>
  <c r="BA384" i="3" s="1"/>
  <c r="BC384" i="3" s="1"/>
  <c r="BB384" i="3"/>
  <c r="BI586" i="3" a="1"/>
  <c r="BI586" i="3" s="1"/>
  <c r="BK586" i="3" s="1"/>
  <c r="BJ586" i="3"/>
  <c r="BJ91" i="3"/>
  <c r="BI91" i="3" a="1"/>
  <c r="BI91" i="3" s="1"/>
  <c r="BK91" i="3" s="1"/>
  <c r="BB786" i="3"/>
  <c r="BA786" i="3" a="1"/>
  <c r="BA786" i="3" s="1"/>
  <c r="BC786" i="3" s="1"/>
  <c r="BB520" i="3"/>
  <c r="BA520" i="3" a="1"/>
  <c r="BA520" i="3" s="1"/>
  <c r="BC520" i="3" s="1"/>
  <c r="BA236" i="3" a="1"/>
  <c r="BA236" i="3" s="1"/>
  <c r="BC236" i="3" s="1"/>
  <c r="BB236" i="3"/>
  <c r="BA23" i="3" a="1"/>
  <c r="BA23" i="3" s="1"/>
  <c r="BC23" i="3" s="1"/>
  <c r="BB23" i="3"/>
  <c r="BJ1120" i="3"/>
  <c r="BI1120" i="3" a="1"/>
  <c r="BI1120" i="3" s="1"/>
  <c r="BK1120" i="3" s="1"/>
  <c r="BJ781" i="3"/>
  <c r="BI781" i="3" a="1"/>
  <c r="BI781" i="3" s="1"/>
  <c r="BK781" i="3" s="1"/>
  <c r="BJ523" i="3"/>
  <c r="BI523" i="3" a="1"/>
  <c r="BI523" i="3" s="1"/>
  <c r="BK523" i="3" s="1"/>
  <c r="BI480" i="3" a="1"/>
  <c r="BI480" i="3" s="1"/>
  <c r="BK480" i="3" s="1"/>
  <c r="BJ480" i="3"/>
  <c r="BA1163" i="3" a="1"/>
  <c r="BA1163" i="3" s="1"/>
  <c r="BC1163" i="3" s="1"/>
  <c r="BB1163" i="3"/>
  <c r="BA833" i="3" a="1"/>
  <c r="BA833" i="3" s="1"/>
  <c r="BC833" i="3" s="1"/>
  <c r="BB833" i="3"/>
  <c r="BA620" i="3" a="1"/>
  <c r="BA620" i="3" s="1"/>
  <c r="BC620" i="3" s="1"/>
  <c r="BB620" i="3"/>
  <c r="BA210" i="3" a="1"/>
  <c r="BA210" i="3" s="1"/>
  <c r="BC210" i="3" s="1"/>
  <c r="BB210" i="3"/>
  <c r="BJ1152" i="3"/>
  <c r="BI1152" i="3" a="1"/>
  <c r="BI1152" i="3" s="1"/>
  <c r="BK1152" i="3" s="1"/>
  <c r="BJ725" i="3"/>
  <c r="BI725" i="3" a="1"/>
  <c r="BI725" i="3" s="1"/>
  <c r="BK725" i="3" s="1"/>
  <c r="BJ494" i="3"/>
  <c r="BI494" i="3" a="1"/>
  <c r="BI494" i="3" s="1"/>
  <c r="BK494" i="3" s="1"/>
  <c r="BI30" i="3" a="1"/>
  <c r="BI30" i="3" s="1"/>
  <c r="BK30" i="3" s="1"/>
  <c r="BJ30" i="3"/>
  <c r="BB915" i="3"/>
  <c r="BA915" i="3" a="1"/>
  <c r="BA915" i="3" s="1"/>
  <c r="BC915" i="3" s="1"/>
  <c r="BB765" i="3"/>
  <c r="BA765" i="3" a="1"/>
  <c r="BA765" i="3" s="1"/>
  <c r="BC765" i="3" s="1"/>
  <c r="BI1185" i="3" a="1"/>
  <c r="BI1185" i="3" s="1"/>
  <c r="BK1185" i="3" s="1"/>
  <c r="BJ1185" i="3"/>
  <c r="BI773" i="3" a="1"/>
  <c r="BI773" i="3" s="1"/>
  <c r="BK773" i="3" s="1"/>
  <c r="BJ773" i="3"/>
  <c r="BI780" i="3" a="1"/>
  <c r="BI780" i="3" s="1"/>
  <c r="BK780" i="3" s="1"/>
  <c r="BJ780" i="3"/>
  <c r="BI191" i="3" a="1"/>
  <c r="BI191" i="3" s="1"/>
  <c r="BK191" i="3" s="1"/>
  <c r="BJ191" i="3"/>
  <c r="BA1159" i="3" a="1"/>
  <c r="BA1159" i="3" s="1"/>
  <c r="BC1159" i="3" s="1"/>
  <c r="BB1159" i="3"/>
  <c r="BB898" i="3"/>
  <c r="BA898" i="3" a="1"/>
  <c r="BA898" i="3" s="1"/>
  <c r="BC898" i="3" s="1"/>
  <c r="BJ982" i="3"/>
  <c r="BI982" i="3" a="1"/>
  <c r="BI982" i="3" s="1"/>
  <c r="BK982" i="3" s="1"/>
  <c r="BB299" i="3"/>
  <c r="BA299" i="3" a="1"/>
  <c r="BA299" i="3" s="1"/>
  <c r="BC299" i="3" s="1"/>
  <c r="BI1052" i="3" a="1"/>
  <c r="BI1052" i="3" s="1"/>
  <c r="BK1052" i="3" s="1"/>
  <c r="BJ1052" i="3"/>
  <c r="BI748" i="3" a="1"/>
  <c r="BI748" i="3" s="1"/>
  <c r="BK748" i="3" s="1"/>
  <c r="BJ748" i="3"/>
  <c r="BB900" i="3"/>
  <c r="BA900" i="3" a="1"/>
  <c r="BA900" i="3" s="1"/>
  <c r="BC900" i="3" s="1"/>
  <c r="BB713" i="3"/>
  <c r="BA713" i="3" a="1"/>
  <c r="BA713" i="3" s="1"/>
  <c r="BC713" i="3" s="1"/>
  <c r="BB539" i="3"/>
  <c r="BA539" i="3" a="1"/>
  <c r="BA539" i="3" s="1"/>
  <c r="BC539" i="3" s="1"/>
  <c r="BB479" i="3"/>
  <c r="BA479" i="3" a="1"/>
  <c r="BA479" i="3" s="1"/>
  <c r="BC479" i="3" s="1"/>
  <c r="BJ1227" i="3"/>
  <c r="BI1227" i="3" a="1"/>
  <c r="BI1227" i="3" s="1"/>
  <c r="BK1227" i="3" s="1"/>
  <c r="BJ1126" i="3"/>
  <c r="BI1126" i="3" a="1"/>
  <c r="BI1126" i="3" s="1"/>
  <c r="BK1126" i="3" s="1"/>
  <c r="BI734" i="3" a="1"/>
  <c r="BI734" i="3" s="1"/>
  <c r="BK734" i="3" s="1"/>
  <c r="BJ734" i="3"/>
  <c r="BA963" i="3" a="1"/>
  <c r="BA963" i="3" s="1"/>
  <c r="BC963" i="3" s="1"/>
  <c r="BB963" i="3"/>
  <c r="BB591" i="3"/>
  <c r="BA591" i="3" a="1"/>
  <c r="BA591" i="3" s="1"/>
  <c r="BC591" i="3" s="1"/>
  <c r="BA15" i="3" a="1"/>
  <c r="BA15" i="3" s="1"/>
  <c r="BC15" i="3" s="1"/>
  <c r="BB15" i="3"/>
  <c r="BJ932" i="3"/>
  <c r="BI932" i="3" a="1"/>
  <c r="BI932" i="3" s="1"/>
  <c r="BK932" i="3" s="1"/>
  <c r="BI239" i="3" a="1"/>
  <c r="BI239" i="3" s="1"/>
  <c r="BK239" i="3" s="1"/>
  <c r="BJ239" i="3"/>
  <c r="BB1150" i="3"/>
  <c r="BA1150" i="3" a="1"/>
  <c r="BA1150" i="3" s="1"/>
  <c r="BC1150" i="3" s="1"/>
  <c r="BA306" i="3" a="1"/>
  <c r="BA306" i="3" s="1"/>
  <c r="BC306" i="3" s="1"/>
  <c r="BB306" i="3"/>
  <c r="BA79" i="3" a="1"/>
  <c r="BA79" i="3" s="1"/>
  <c r="BC79" i="3" s="1"/>
  <c r="BB79" i="3"/>
  <c r="BJ1090" i="3"/>
  <c r="BI1090" i="3" a="1"/>
  <c r="BI1090" i="3" s="1"/>
  <c r="BK1090" i="3" s="1"/>
  <c r="BJ481" i="3"/>
  <c r="BI481" i="3" a="1"/>
  <c r="BI481" i="3" s="1"/>
  <c r="BK481" i="3" s="1"/>
  <c r="BA1005" i="3" a="1"/>
  <c r="BA1005" i="3" s="1"/>
  <c r="BC1005" i="3" s="1"/>
  <c r="BB1005" i="3"/>
  <c r="BA624" i="3" a="1"/>
  <c r="BA624" i="3" s="1"/>
  <c r="BC624" i="3" s="1"/>
  <c r="BB624" i="3"/>
  <c r="BB497" i="3"/>
  <c r="BA497" i="3" a="1"/>
  <c r="BA497" i="3" s="1"/>
  <c r="BC497" i="3" s="1"/>
  <c r="BJ220" i="3"/>
  <c r="BI220" i="3" a="1"/>
  <c r="BI220" i="3" s="1"/>
  <c r="BK220" i="3" s="1"/>
  <c r="BB654" i="3"/>
  <c r="BA654" i="3" a="1"/>
  <c r="BA654" i="3" s="1"/>
  <c r="BC654" i="3" s="1"/>
  <c r="BJ10" i="3"/>
  <c r="BI10" i="3" a="1"/>
  <c r="BI10" i="3" s="1"/>
  <c r="BK10" i="3" s="1"/>
  <c r="BB953" i="3"/>
  <c r="BA953" i="3" a="1"/>
  <c r="BA953" i="3" s="1"/>
  <c r="BC953" i="3" s="1"/>
  <c r="BJ657" i="3"/>
  <c r="BI657" i="3" a="1"/>
  <c r="BI657" i="3" s="1"/>
  <c r="BK657" i="3" s="1"/>
  <c r="BI458" i="3" a="1"/>
  <c r="BI458" i="3" s="1"/>
  <c r="BK458" i="3" s="1"/>
  <c r="BJ458" i="3"/>
  <c r="BJ998" i="3"/>
  <c r="BI998" i="3" a="1"/>
  <c r="BI998" i="3" s="1"/>
  <c r="BK998" i="3" s="1"/>
  <c r="BA919" i="3" a="1"/>
  <c r="BA919" i="3" s="1"/>
  <c r="BC919" i="3" s="1"/>
  <c r="BB919" i="3"/>
  <c r="BI489" i="3" a="1"/>
  <c r="BI489" i="3" s="1"/>
  <c r="BK489" i="3" s="1"/>
  <c r="BJ489" i="3"/>
  <c r="BB877" i="3"/>
  <c r="BA877" i="3" a="1"/>
  <c r="BA877" i="3" s="1"/>
  <c r="BC877" i="3" s="1"/>
  <c r="BA352" i="3" a="1"/>
  <c r="BA352" i="3" s="1"/>
  <c r="BC352" i="3" s="1"/>
  <c r="BB352" i="3"/>
  <c r="BB17" i="3"/>
  <c r="BA17" i="3" a="1"/>
  <c r="BA17" i="3" s="1"/>
  <c r="BC17" i="3" s="1"/>
  <c r="BJ573" i="3"/>
  <c r="BI573" i="3" a="1"/>
  <c r="BI573" i="3" s="1"/>
  <c r="BK573" i="3" s="1"/>
  <c r="BJ628" i="3"/>
  <c r="BI628" i="3" a="1"/>
  <c r="BI628" i="3" s="1"/>
  <c r="BK628" i="3" s="1"/>
  <c r="BA784" i="3" a="1"/>
  <c r="BA784" i="3" s="1"/>
  <c r="BC784" i="3" s="1"/>
  <c r="BB784" i="3"/>
  <c r="BJ1077" i="3"/>
  <c r="BI1077" i="3" a="1"/>
  <c r="BI1077" i="3" s="1"/>
  <c r="BK1077" i="3" s="1"/>
  <c r="BI811" i="3" a="1"/>
  <c r="BI811" i="3" s="1"/>
  <c r="BK811" i="3" s="1"/>
  <c r="BJ811" i="3"/>
  <c r="BJ354" i="3"/>
  <c r="BI354" i="3" a="1"/>
  <c r="BI354" i="3" s="1"/>
  <c r="BK354" i="3" s="1"/>
  <c r="BJ57" i="3"/>
  <c r="BI57" i="3" a="1"/>
  <c r="BI57" i="3" s="1"/>
  <c r="BK57" i="3" s="1"/>
  <c r="BB1211" i="3"/>
  <c r="BA1211" i="3" a="1"/>
  <c r="BA1211" i="3" s="1"/>
  <c r="BC1211" i="3" s="1"/>
  <c r="BB24" i="3"/>
  <c r="BA24" i="3" a="1"/>
  <c r="BA24" i="3" s="1"/>
  <c r="BC24" i="3" s="1"/>
  <c r="BJ636" i="3"/>
  <c r="BI636" i="3" a="1"/>
  <c r="BI636" i="3" s="1"/>
  <c r="BK636" i="3" s="1"/>
  <c r="BJ227" i="3"/>
  <c r="BI227" i="3" a="1"/>
  <c r="BI227" i="3" s="1"/>
  <c r="BK227" i="3" s="1"/>
  <c r="BI314" i="3" a="1"/>
  <c r="BI314" i="3" s="1"/>
  <c r="BK314" i="3" s="1"/>
  <c r="BJ314" i="3"/>
  <c r="BJ83" i="3"/>
  <c r="BI83" i="3" a="1"/>
  <c r="BI83" i="3" s="1"/>
  <c r="BK83" i="3" s="1"/>
  <c r="BB655" i="3"/>
  <c r="BA655" i="3" a="1"/>
  <c r="BA655" i="3" s="1"/>
  <c r="BC655" i="3" s="1"/>
  <c r="BJ1088" i="3"/>
  <c r="BI1088" i="3" a="1"/>
  <c r="BI1088" i="3" s="1"/>
  <c r="BK1088" i="3" s="1"/>
  <c r="BJ905" i="3"/>
  <c r="BI905" i="3" a="1"/>
  <c r="BI905" i="3" s="1"/>
  <c r="BK905" i="3" s="1"/>
  <c r="BB1233" i="3"/>
  <c r="BA1233" i="3" a="1"/>
  <c r="BA1233" i="3" s="1"/>
  <c r="BC1233" i="3" s="1"/>
  <c r="BB1170" i="3"/>
  <c r="BA1170" i="3" a="1"/>
  <c r="BA1170" i="3" s="1"/>
  <c r="BC1170" i="3" s="1"/>
  <c r="BB828" i="3"/>
  <c r="BA828" i="3" a="1"/>
  <c r="BA828" i="3" s="1"/>
  <c r="BC828" i="3" s="1"/>
  <c r="BJ1158" i="3"/>
  <c r="BI1158" i="3" a="1"/>
  <c r="BI1158" i="3" s="1"/>
  <c r="BK1158" i="3" s="1"/>
  <c r="BA1144" i="3" a="1"/>
  <c r="BA1144" i="3" s="1"/>
  <c r="BC1144" i="3" s="1"/>
  <c r="BB1144" i="3"/>
  <c r="BB282" i="3"/>
  <c r="BA282" i="3" a="1"/>
  <c r="BA282" i="3" s="1"/>
  <c r="BC282" i="3" s="1"/>
  <c r="BI1217" i="3" a="1"/>
  <c r="BI1217" i="3" s="1"/>
  <c r="BK1217" i="3" s="1"/>
  <c r="BJ1217" i="3"/>
  <c r="BI1066" i="3" a="1"/>
  <c r="BI1066" i="3" s="1"/>
  <c r="BK1066" i="3" s="1"/>
  <c r="BJ1066" i="3"/>
  <c r="BJ943" i="3"/>
  <c r="BI943" i="3" a="1"/>
  <c r="BI943" i="3" s="1"/>
  <c r="BK943" i="3" s="1"/>
  <c r="BI750" i="3" a="1"/>
  <c r="BI750" i="3" s="1"/>
  <c r="BK750" i="3" s="1"/>
  <c r="BJ750" i="3"/>
  <c r="BA1072" i="3" a="1"/>
  <c r="BA1072" i="3" s="1"/>
  <c r="BC1072" i="3" s="1"/>
  <c r="BB1072" i="3"/>
  <c r="BA638" i="3" a="1"/>
  <c r="BA638" i="3" s="1"/>
  <c r="BC638" i="3" s="1"/>
  <c r="BB638" i="3"/>
  <c r="BB514" i="3"/>
  <c r="BA514" i="3" a="1"/>
  <c r="BA514" i="3" s="1"/>
  <c r="BC514" i="3" s="1"/>
  <c r="BA283" i="3" a="1"/>
  <c r="BA283" i="3" s="1"/>
  <c r="BC283" i="3" s="1"/>
  <c r="BB283" i="3"/>
  <c r="BJ866" i="3"/>
  <c r="BI866" i="3" a="1"/>
  <c r="BI866" i="3" s="1"/>
  <c r="BK866" i="3" s="1"/>
  <c r="BJ1024" i="3"/>
  <c r="BI1024" i="3" a="1"/>
  <c r="BI1024" i="3" s="1"/>
  <c r="BK1024" i="3" s="1"/>
  <c r="BI821" i="3" a="1"/>
  <c r="BI821" i="3" s="1"/>
  <c r="BK821" i="3" s="1"/>
  <c r="BJ821" i="3"/>
  <c r="BJ499" i="3"/>
  <c r="BI499" i="3" a="1"/>
  <c r="BI499" i="3" s="1"/>
  <c r="BK499" i="3" s="1"/>
  <c r="BA1199" i="3" a="1"/>
  <c r="BA1199" i="3" s="1"/>
  <c r="BC1199" i="3" s="1"/>
  <c r="BB1199" i="3"/>
  <c r="BB495" i="3"/>
  <c r="BB356" i="3"/>
  <c r="BA356" i="3" a="1"/>
  <c r="BA356" i="3" s="1"/>
  <c r="BC356" i="3" s="1"/>
  <c r="BA432" i="3" a="1"/>
  <c r="BA432" i="3" s="1"/>
  <c r="BC432" i="3" s="1"/>
  <c r="BB432" i="3"/>
  <c r="BA1176" i="3" a="1"/>
  <c r="BA1176" i="3" s="1"/>
  <c r="BC1176" i="3" s="1"/>
  <c r="BB1176" i="3"/>
  <c r="BB1094" i="3"/>
  <c r="BA1094" i="3" a="1"/>
  <c r="BA1094" i="3" s="1"/>
  <c r="BC1094" i="3" s="1"/>
  <c r="BA327" i="3" a="1"/>
  <c r="BA327" i="3" s="1"/>
  <c r="BC327" i="3" s="1"/>
  <c r="BB327" i="3"/>
  <c r="BB686" i="3"/>
  <c r="BA686" i="3" a="1"/>
  <c r="BA686" i="3" s="1"/>
  <c r="BC686" i="3" s="1"/>
  <c r="BA376" i="3" a="1"/>
  <c r="BA376" i="3" s="1"/>
  <c r="BC376" i="3" s="1"/>
  <c r="BB376" i="3"/>
  <c r="BI1014" i="3" a="1"/>
  <c r="BI1014" i="3" s="1"/>
  <c r="BK1014" i="3" s="1"/>
  <c r="BJ1014" i="3"/>
  <c r="BJ801" i="3"/>
  <c r="BI801" i="3" a="1"/>
  <c r="BI801" i="3" s="1"/>
  <c r="BK801" i="3" s="1"/>
  <c r="BI506" i="3" a="1"/>
  <c r="BI506" i="3" s="1"/>
  <c r="BK506" i="3" s="1"/>
  <c r="BJ506" i="3"/>
  <c r="BA701" i="3" a="1"/>
  <c r="BA701" i="3" s="1"/>
  <c r="BC701" i="3" s="1"/>
  <c r="BB701" i="3"/>
  <c r="BA694" i="3" a="1"/>
  <c r="BA694" i="3" s="1"/>
  <c r="BC694" i="3" s="1"/>
  <c r="BB694" i="3"/>
  <c r="BB443" i="3"/>
  <c r="BA443" i="3" a="1"/>
  <c r="BA443" i="3" s="1"/>
  <c r="BC443" i="3" s="1"/>
  <c r="BA31" i="3" a="1"/>
  <c r="BA31" i="3" s="1"/>
  <c r="BC31" i="3" s="1"/>
  <c r="BB31" i="3"/>
  <c r="BB279" i="3"/>
  <c r="BA279" i="3" a="1"/>
  <c r="BA279" i="3" s="1"/>
  <c r="BC279" i="3" s="1"/>
  <c r="BJ827" i="3"/>
  <c r="BI827" i="3" a="1"/>
  <c r="BI827" i="3" s="1"/>
  <c r="BK827" i="3" s="1"/>
  <c r="BI651" i="3" a="1"/>
  <c r="BI651" i="3" s="1"/>
  <c r="BK651" i="3" s="1"/>
  <c r="BJ651" i="3"/>
  <c r="BB1082" i="3"/>
  <c r="BA1082" i="3" a="1"/>
  <c r="BA1082" i="3" s="1"/>
  <c r="BC1082" i="3" s="1"/>
  <c r="BA889" i="3" a="1"/>
  <c r="BA889" i="3" s="1"/>
  <c r="BC889" i="3" s="1"/>
  <c r="BB889" i="3"/>
  <c r="BB453" i="3"/>
  <c r="BA453" i="3" a="1"/>
  <c r="BA453" i="3" s="1"/>
  <c r="BC453" i="3" s="1"/>
  <c r="BB552" i="3"/>
  <c r="BA552" i="3" a="1"/>
  <c r="BA552" i="3" s="1"/>
  <c r="BC552" i="3" s="1"/>
  <c r="BI978" i="3" a="1"/>
  <c r="BI978" i="3" s="1"/>
  <c r="BK978" i="3" s="1"/>
  <c r="BJ978" i="3"/>
  <c r="BJ733" i="3"/>
  <c r="BI733" i="3" a="1"/>
  <c r="BI733" i="3" s="1"/>
  <c r="BK733" i="3" s="1"/>
  <c r="BA1140" i="3" a="1"/>
  <c r="BA1140" i="3" s="1"/>
  <c r="BC1140" i="3" s="1"/>
  <c r="BB1140" i="3"/>
  <c r="BB969" i="3"/>
  <c r="BA969" i="3" a="1"/>
  <c r="BA969" i="3" s="1"/>
  <c r="BC969" i="3" s="1"/>
  <c r="BA712" i="3" a="1"/>
  <c r="BA712" i="3" s="1"/>
  <c r="BC712" i="3" s="1"/>
  <c r="BB712" i="3"/>
  <c r="BJ841" i="3"/>
  <c r="BI841" i="3" a="1"/>
  <c r="BI841" i="3" s="1"/>
  <c r="BK841" i="3" s="1"/>
  <c r="BJ634" i="3"/>
  <c r="BI634" i="3" a="1"/>
  <c r="BI634" i="3" s="1"/>
  <c r="BK634" i="3" s="1"/>
  <c r="BJ571" i="3"/>
  <c r="BI571" i="3" a="1"/>
  <c r="BI571" i="3" s="1"/>
  <c r="BK571" i="3" s="1"/>
  <c r="BA917" i="3" a="1"/>
  <c r="BA917" i="3" s="1"/>
  <c r="BC917" i="3" s="1"/>
  <c r="BB917" i="3"/>
  <c r="BB261" i="3"/>
  <c r="BA261" i="3" a="1"/>
  <c r="BA261" i="3" s="1"/>
  <c r="BC261" i="3" s="1"/>
  <c r="BB369" i="3"/>
  <c r="BA369" i="3" a="1"/>
  <c r="BA369" i="3" s="1"/>
  <c r="BC369" i="3" s="1"/>
  <c r="BJ835" i="3"/>
  <c r="BI835" i="3" a="1"/>
  <c r="BI835" i="3" s="1"/>
  <c r="BK835" i="3" s="1"/>
  <c r="BJ1065" i="3"/>
  <c r="BI1065" i="3" a="1"/>
  <c r="BI1065" i="3" s="1"/>
  <c r="BK1065" i="3" s="1"/>
  <c r="BI581" i="3" a="1"/>
  <c r="BI581" i="3" s="1"/>
  <c r="BK581" i="3" s="1"/>
  <c r="BJ581" i="3"/>
  <c r="BA861" i="3" a="1"/>
  <c r="BA861" i="3" s="1"/>
  <c r="BC861" i="3" s="1"/>
  <c r="BB861" i="3"/>
  <c r="BA738" i="3" a="1"/>
  <c r="BA738" i="3" s="1"/>
  <c r="BC738" i="3" s="1"/>
  <c r="BB738" i="3"/>
  <c r="BB639" i="3"/>
  <c r="BA639" i="3" a="1"/>
  <c r="BA639" i="3" s="1"/>
  <c r="BC639" i="3" s="1"/>
  <c r="BB340" i="3"/>
  <c r="BA340" i="3" a="1"/>
  <c r="BA340" i="3" s="1"/>
  <c r="BC340" i="3" s="1"/>
  <c r="BB323" i="3"/>
  <c r="BA323" i="3" a="1"/>
  <c r="BA323" i="3" s="1"/>
  <c r="BC323" i="3" s="1"/>
  <c r="BB380" i="3"/>
  <c r="BA380" i="3" a="1"/>
  <c r="BA380" i="3" s="1"/>
  <c r="BC380" i="3" s="1"/>
  <c r="BI857" i="3" a="1"/>
  <c r="BI857" i="3" s="1"/>
  <c r="BK857" i="3" s="1"/>
  <c r="BJ857" i="3"/>
  <c r="BJ464" i="3"/>
  <c r="BI464" i="3" a="1"/>
  <c r="BI464" i="3" s="1"/>
  <c r="BK464" i="3" s="1"/>
  <c r="BI184" i="3" a="1"/>
  <c r="BI184" i="3" s="1"/>
  <c r="BK184" i="3" s="1"/>
  <c r="BJ184" i="3"/>
  <c r="BI84" i="3" a="1"/>
  <c r="BI84" i="3" s="1"/>
  <c r="BK84" i="3" s="1"/>
  <c r="BB578" i="3"/>
  <c r="BA578" i="3" a="1"/>
  <c r="BA578" i="3" s="1"/>
  <c r="BC578" i="3" s="1"/>
  <c r="BI339" i="3" a="1"/>
  <c r="BI339" i="3" s="1"/>
  <c r="BK339" i="3" s="1"/>
  <c r="BI698" i="3" a="1"/>
  <c r="BI698" i="3" s="1"/>
  <c r="BK698" i="3" s="1"/>
  <c r="BJ698" i="3"/>
  <c r="BI758" i="3" a="1"/>
  <c r="BI758" i="3" s="1"/>
  <c r="BK758" i="3" s="1"/>
  <c r="BJ758" i="3"/>
  <c r="BJ696" i="3"/>
  <c r="BI696" i="3" a="1"/>
  <c r="BI696" i="3" s="1"/>
  <c r="BK696" i="3" s="1"/>
  <c r="BI448" i="3" a="1"/>
  <c r="BI448" i="3" s="1"/>
  <c r="BK448" i="3" s="1"/>
  <c r="BJ448" i="3"/>
  <c r="BA1009" i="3" a="1"/>
  <c r="BA1009" i="3" s="1"/>
  <c r="BC1009" i="3" s="1"/>
  <c r="BB1009" i="3"/>
  <c r="BB721" i="3"/>
  <c r="BA721" i="3" a="1"/>
  <c r="BA721" i="3" s="1"/>
  <c r="BC721" i="3" s="1"/>
  <c r="BB551" i="3"/>
  <c r="BA551" i="3" a="1"/>
  <c r="BA551" i="3" s="1"/>
  <c r="BC551" i="3" s="1"/>
  <c r="BJ981" i="3"/>
  <c r="BI981" i="3" a="1"/>
  <c r="BI981" i="3" s="1"/>
  <c r="BK981" i="3" s="1"/>
  <c r="BJ837" i="3"/>
  <c r="BI837" i="3" a="1"/>
  <c r="BI837" i="3" s="1"/>
  <c r="BK837" i="3" s="1"/>
  <c r="BJ645" i="3"/>
  <c r="BI645" i="3" a="1"/>
  <c r="BI645" i="3" s="1"/>
  <c r="BK645" i="3" s="1"/>
  <c r="BA1183" i="3" a="1"/>
  <c r="BA1183" i="3" s="1"/>
  <c r="BC1183" i="3" s="1"/>
  <c r="BB1183" i="3"/>
  <c r="BJ1196" i="3"/>
  <c r="BI1196" i="3" a="1"/>
  <c r="BI1196" i="3" s="1"/>
  <c r="BK1196" i="3" s="1"/>
  <c r="BJ1078" i="3"/>
  <c r="BI1078" i="3" a="1"/>
  <c r="BI1078" i="3" s="1"/>
  <c r="BK1078" i="3" s="1"/>
  <c r="BI881" i="3" a="1"/>
  <c r="BI881" i="3" s="1"/>
  <c r="BK881" i="3" s="1"/>
  <c r="BJ881" i="3"/>
  <c r="BA446" i="3" a="1"/>
  <c r="BA446" i="3" s="1"/>
  <c r="BC446" i="3" s="1"/>
  <c r="BB446" i="3"/>
  <c r="BJ1087" i="3"/>
  <c r="BI1087" i="3" a="1"/>
  <c r="BI1087" i="3" s="1"/>
  <c r="BK1087" i="3" s="1"/>
  <c r="BJ836" i="3"/>
  <c r="BI836" i="3" a="1"/>
  <c r="BI836" i="3" s="1"/>
  <c r="BK836" i="3" s="1"/>
  <c r="BI644" i="3" a="1"/>
  <c r="BI644" i="3" s="1"/>
  <c r="BK644" i="3" s="1"/>
  <c r="BJ644" i="3"/>
  <c r="BJ457" i="3"/>
  <c r="BI457" i="3" a="1"/>
  <c r="BI457" i="3" s="1"/>
  <c r="BK457" i="3" s="1"/>
  <c r="BA1186" i="3" a="1"/>
  <c r="BA1186" i="3" s="1"/>
  <c r="BC1186" i="3" s="1"/>
  <c r="BB1186" i="3"/>
  <c r="BB321" i="3"/>
  <c r="BA321" i="3" a="1"/>
  <c r="BA321" i="3" s="1"/>
  <c r="BC321" i="3" s="1"/>
  <c r="BB112" i="3"/>
  <c r="BA112" i="3" a="1"/>
  <c r="BA112" i="3" s="1"/>
  <c r="BC112" i="3" s="1"/>
  <c r="BI997" i="3" a="1"/>
  <c r="BI997" i="3" s="1"/>
  <c r="BK997" i="3" s="1"/>
  <c r="BJ997" i="3"/>
  <c r="BJ669" i="3"/>
  <c r="BI669" i="3" a="1"/>
  <c r="BI669" i="3" s="1"/>
  <c r="BK669" i="3" s="1"/>
  <c r="BB367" i="3"/>
  <c r="BA367" i="3" a="1"/>
  <c r="BA367" i="3" s="1"/>
  <c r="BC367" i="3" s="1"/>
  <c r="BJ1179" i="3"/>
  <c r="BI1179" i="3" a="1"/>
  <c r="BI1179" i="3" s="1"/>
  <c r="BK1179" i="3" s="1"/>
  <c r="BJ787" i="3"/>
  <c r="BI787" i="3" a="1"/>
  <c r="BI787" i="3" s="1"/>
  <c r="BK787" i="3" s="1"/>
  <c r="BJ312" i="3"/>
  <c r="BI312" i="3" a="1"/>
  <c r="BI312" i="3" s="1"/>
  <c r="BK312" i="3" s="1"/>
  <c r="BI48" i="3" a="1"/>
  <c r="BI48" i="3" s="1"/>
  <c r="BK48" i="3" s="1"/>
  <c r="BJ48" i="3"/>
  <c r="BB43" i="3"/>
  <c r="BA43" i="3" a="1"/>
  <c r="BA43" i="3" s="1"/>
  <c r="BC43" i="3" s="1"/>
  <c r="BI1000" i="3" a="1"/>
  <c r="BI1000" i="3" s="1"/>
  <c r="BK1000" i="3" s="1"/>
  <c r="BJ1000" i="3"/>
  <c r="BB1102" i="3"/>
  <c r="BA1102" i="3" a="1"/>
  <c r="BA1102" i="3" s="1"/>
  <c r="BC1102" i="3" s="1"/>
  <c r="BB836" i="3"/>
  <c r="BA836" i="3" a="1"/>
  <c r="BA836" i="3" s="1"/>
  <c r="BC836" i="3" s="1"/>
  <c r="BB595" i="3"/>
  <c r="BA595" i="3" a="1"/>
  <c r="BA595" i="3" s="1"/>
  <c r="BC595" i="3" s="1"/>
  <c r="BA490" i="3" a="1"/>
  <c r="BA490" i="3" s="1"/>
  <c r="BC490" i="3" s="1"/>
  <c r="BB490" i="3"/>
  <c r="BI740" i="3" a="1"/>
  <c r="BI740" i="3" s="1"/>
  <c r="BK740" i="3" s="1"/>
  <c r="BJ740" i="3"/>
  <c r="BI518" i="3" a="1"/>
  <c r="BI518" i="3" s="1"/>
  <c r="BK518" i="3" s="1"/>
  <c r="BJ518" i="3"/>
  <c r="BJ250" i="3"/>
  <c r="BI250" i="3" a="1"/>
  <c r="BI250" i="3" s="1"/>
  <c r="BK250" i="3" s="1"/>
  <c r="BB1033" i="3"/>
  <c r="BA1033" i="3" a="1"/>
  <c r="BA1033" i="3" s="1"/>
  <c r="BC1033" i="3" s="1"/>
  <c r="BB908" i="3"/>
  <c r="BA908" i="3" a="1"/>
  <c r="BA908" i="3" s="1"/>
  <c r="BC908" i="3" s="1"/>
  <c r="BB410" i="3"/>
  <c r="BA410" i="3" a="1"/>
  <c r="BA410" i="3" s="1"/>
  <c r="BC410" i="3" s="1"/>
  <c r="BB81" i="3"/>
  <c r="BA81" i="3" a="1"/>
  <c r="BA81" i="3" s="1"/>
  <c r="BC81" i="3" s="1"/>
  <c r="BB265" i="3"/>
  <c r="BA265" i="3" a="1"/>
  <c r="BA265" i="3" s="1"/>
  <c r="BC265" i="3" s="1"/>
  <c r="BJ1197" i="3"/>
  <c r="BI1197" i="3" a="1"/>
  <c r="BI1197" i="3" s="1"/>
  <c r="BK1197" i="3" s="1"/>
  <c r="BI1045" i="3" a="1"/>
  <c r="BI1045" i="3" s="1"/>
  <c r="BK1045" i="3" s="1"/>
  <c r="BJ1045" i="3"/>
  <c r="BI622" i="3" a="1"/>
  <c r="BI622" i="3" s="1"/>
  <c r="BK622" i="3" s="1"/>
  <c r="BJ622" i="3"/>
  <c r="BI85" i="3" a="1"/>
  <c r="BI85" i="3" s="1"/>
  <c r="BK85" i="3" s="1"/>
  <c r="BJ85" i="3"/>
  <c r="BB333" i="3"/>
  <c r="BA333" i="3" a="1"/>
  <c r="BA333" i="3" s="1"/>
  <c r="BC333" i="3" s="1"/>
  <c r="BI1010" i="3" a="1"/>
  <c r="BI1010" i="3" s="1"/>
  <c r="BK1010" i="3" s="1"/>
  <c r="BJ1010" i="3"/>
  <c r="BI764" i="3" a="1"/>
  <c r="BI764" i="3" s="1"/>
  <c r="BK764" i="3" s="1"/>
  <c r="BJ764" i="3"/>
  <c r="BB797" i="3"/>
  <c r="BA797" i="3" a="1"/>
  <c r="BA797" i="3" s="1"/>
  <c r="BC797" i="3" s="1"/>
  <c r="BB601" i="3"/>
  <c r="BA601" i="3" a="1"/>
  <c r="BA601" i="3" s="1"/>
  <c r="BC601" i="3" s="1"/>
  <c r="BJ670" i="3"/>
  <c r="BI670" i="3" a="1"/>
  <c r="BI670" i="3" s="1"/>
  <c r="BK670" i="3" s="1"/>
  <c r="BJ493" i="3"/>
  <c r="BI493" i="3" a="1"/>
  <c r="BI493" i="3" s="1"/>
  <c r="BK493" i="3" s="1"/>
  <c r="BI147" i="3" a="1"/>
  <c r="BI147" i="3" s="1"/>
  <c r="BK147" i="3" s="1"/>
  <c r="BJ147" i="3"/>
  <c r="BB404" i="3"/>
  <c r="BA404" i="3" a="1"/>
  <c r="BA404" i="3" s="1"/>
  <c r="BC404" i="3" s="1"/>
  <c r="BB341" i="3"/>
  <c r="BA341" i="3" a="1"/>
  <c r="BA341" i="3" s="1"/>
  <c r="BC341" i="3" s="1"/>
  <c r="BI1195" i="3" a="1"/>
  <c r="BI1195" i="3" s="1"/>
  <c r="BK1195" i="3" s="1"/>
  <c r="BJ1195" i="3"/>
  <c r="BJ900" i="3"/>
  <c r="BI900" i="3" a="1"/>
  <c r="BI900" i="3" s="1"/>
  <c r="BK900" i="3" s="1"/>
  <c r="BA1096" i="3" a="1"/>
  <c r="BA1096" i="3" s="1"/>
  <c r="BC1096" i="3" s="1"/>
  <c r="BB1096" i="3"/>
  <c r="BA613" i="3" a="1"/>
  <c r="BA613" i="3" s="1"/>
  <c r="BC613" i="3" s="1"/>
  <c r="BB613" i="3"/>
  <c r="BA528" i="3" a="1"/>
  <c r="BA528" i="3" s="1"/>
  <c r="BC528" i="3" s="1"/>
  <c r="BB528" i="3"/>
  <c r="BA452" i="3" a="1"/>
  <c r="BA452" i="3" s="1"/>
  <c r="BC452" i="3" s="1"/>
  <c r="BB452" i="3"/>
  <c r="BJ468" i="3"/>
  <c r="BA667" i="3" a="1"/>
  <c r="BA667" i="3" s="1"/>
  <c r="BC667" i="3" s="1"/>
  <c r="BB667" i="3"/>
  <c r="BA672" i="3" a="1"/>
  <c r="BA672" i="3" s="1"/>
  <c r="BC672" i="3" s="1"/>
  <c r="BB672" i="3"/>
  <c r="BB488" i="3"/>
  <c r="BA488" i="3" a="1"/>
  <c r="BA488" i="3" s="1"/>
  <c r="BC488" i="3" s="1"/>
  <c r="BB225" i="3"/>
  <c r="BA225" i="3" a="1"/>
  <c r="BA225" i="3" s="1"/>
  <c r="BC225" i="3" s="1"/>
  <c r="BI1151" i="3" a="1"/>
  <c r="BI1151" i="3" s="1"/>
  <c r="BK1151" i="3" s="1"/>
  <c r="BJ1151" i="3"/>
  <c r="BJ538" i="3"/>
  <c r="BI538" i="3" a="1"/>
  <c r="BI538" i="3" s="1"/>
  <c r="BK538" i="3" s="1"/>
  <c r="BJ484" i="3"/>
  <c r="BI484" i="3" a="1"/>
  <c r="BI484" i="3" s="1"/>
  <c r="BK484" i="3" s="1"/>
  <c r="BJ219" i="3"/>
  <c r="BI219" i="3" a="1"/>
  <c r="BI219" i="3" s="1"/>
  <c r="BK219" i="3" s="1"/>
  <c r="BJ105" i="3"/>
  <c r="BA62" i="3" a="1"/>
  <c r="BA62" i="3" s="1"/>
  <c r="BC62" i="3" s="1"/>
  <c r="BB62" i="3"/>
  <c r="BJ1069" i="3"/>
  <c r="BI1069" i="3" a="1"/>
  <c r="BI1069" i="3" s="1"/>
  <c r="BK1069" i="3" s="1"/>
  <c r="BB1124" i="3"/>
  <c r="BA1124" i="3" a="1"/>
  <c r="BA1124" i="3" s="1"/>
  <c r="BC1124" i="3" s="1"/>
  <c r="BB614" i="3"/>
  <c r="BA614" i="3" a="1"/>
  <c r="BA614" i="3" s="1"/>
  <c r="BC614" i="3" s="1"/>
  <c r="BA6" i="3" a="1"/>
  <c r="BA6" i="3" s="1"/>
  <c r="BC6" i="3" s="1"/>
  <c r="BB6" i="3"/>
  <c r="BB222" i="3"/>
  <c r="BA222" i="3" a="1"/>
  <c r="BA222" i="3" s="1"/>
  <c r="BC222" i="3" s="1"/>
  <c r="BI1109" i="3" a="1"/>
  <c r="BI1109" i="3" s="1"/>
  <c r="BK1109" i="3" s="1"/>
  <c r="BJ1109" i="3"/>
  <c r="BJ934" i="3"/>
  <c r="BI934" i="3" a="1"/>
  <c r="BI934" i="3" s="1"/>
  <c r="BK934" i="3" s="1"/>
  <c r="BJ828" i="3"/>
  <c r="BI828" i="3" a="1"/>
  <c r="BI828" i="3" s="1"/>
  <c r="BK828" i="3" s="1"/>
  <c r="BI212" i="3" a="1"/>
  <c r="BI212" i="3" s="1"/>
  <c r="BK212" i="3" s="1"/>
  <c r="BJ212" i="3"/>
  <c r="BB1196" i="3"/>
  <c r="BA1196" i="3" a="1"/>
  <c r="BA1196" i="3" s="1"/>
  <c r="BC1196" i="3" s="1"/>
  <c r="BB1020" i="3"/>
  <c r="BA1020" i="3" a="1"/>
  <c r="BA1020" i="3" s="1"/>
  <c r="BC1020" i="3" s="1"/>
  <c r="BA165" i="3" a="1"/>
  <c r="BA165" i="3" s="1"/>
  <c r="BC165" i="3" s="1"/>
  <c r="BB165" i="3"/>
  <c r="BJ1049" i="3"/>
  <c r="BI1049" i="3" a="1"/>
  <c r="BI1049" i="3" s="1"/>
  <c r="BK1049" i="3" s="1"/>
  <c r="BI800" i="3" a="1"/>
  <c r="BI800" i="3" s="1"/>
  <c r="BK800" i="3" s="1"/>
  <c r="BJ800" i="3"/>
  <c r="BI710" i="3" a="1"/>
  <c r="BI710" i="3" s="1"/>
  <c r="BK710" i="3" s="1"/>
  <c r="BJ710" i="3"/>
  <c r="BI607" i="3" a="1"/>
  <c r="BI607" i="3" s="1"/>
  <c r="BK607" i="3" s="1"/>
  <c r="BJ607" i="3"/>
  <c r="BJ517" i="3"/>
  <c r="BI517" i="3" a="1"/>
  <c r="BI517" i="3" s="1"/>
  <c r="BK517" i="3" s="1"/>
  <c r="BI380" i="3" a="1"/>
  <c r="BI380" i="3" s="1"/>
  <c r="BK380" i="3" s="1"/>
  <c r="BJ380" i="3"/>
  <c r="BB803" i="3"/>
  <c r="BA803" i="3" a="1"/>
  <c r="BA803" i="3" s="1"/>
  <c r="BC803" i="3" s="1"/>
  <c r="BB467" i="3"/>
  <c r="BA467" i="3" a="1"/>
  <c r="BA467" i="3" s="1"/>
  <c r="BC467" i="3" s="1"/>
  <c r="BB437" i="3"/>
  <c r="BA437" i="3" a="1"/>
  <c r="BA437" i="3" s="1"/>
  <c r="BC437" i="3" s="1"/>
  <c r="BI1210" i="3" a="1"/>
  <c r="BI1210" i="3" s="1"/>
  <c r="BK1210" i="3" s="1"/>
  <c r="BJ1210" i="3"/>
  <c r="BI1092" i="3" a="1"/>
  <c r="BI1092" i="3" s="1"/>
  <c r="BK1092" i="3" s="1"/>
  <c r="BJ1092" i="3"/>
  <c r="BJ920" i="3"/>
  <c r="BI920" i="3" a="1"/>
  <c r="BI920" i="3" s="1"/>
  <c r="BK920" i="3" s="1"/>
  <c r="BJ713" i="3"/>
  <c r="BI713" i="3" a="1"/>
  <c r="BI713" i="3" s="1"/>
  <c r="BK713" i="3" s="1"/>
  <c r="BA916" i="3" a="1"/>
  <c r="BA916" i="3" s="1"/>
  <c r="BC916" i="3" s="1"/>
  <c r="BB916" i="3"/>
  <c r="BB1100" i="3"/>
  <c r="BA1100" i="3" a="1"/>
  <c r="BA1100" i="3" s="1"/>
  <c r="BC1100" i="3" s="1"/>
  <c r="BB994" i="3"/>
  <c r="BA994" i="3" a="1"/>
  <c r="BA994" i="3" s="1"/>
  <c r="BC994" i="3" s="1"/>
  <c r="BB869" i="3"/>
  <c r="BA869" i="3" a="1"/>
  <c r="BA869" i="3" s="1"/>
  <c r="BC869" i="3" s="1"/>
  <c r="BB746" i="3"/>
  <c r="BA746" i="3" a="1"/>
  <c r="BA746" i="3" s="1"/>
  <c r="BC746" i="3" s="1"/>
  <c r="BA173" i="3" a="1"/>
  <c r="BA173" i="3" s="1"/>
  <c r="BC173" i="3" s="1"/>
  <c r="BB173" i="3"/>
  <c r="BB52" i="3"/>
  <c r="BA52" i="3" a="1"/>
  <c r="BA52" i="3" s="1"/>
  <c r="BC52" i="3" s="1"/>
  <c r="BI1115" i="3" a="1"/>
  <c r="BI1115" i="3" s="1"/>
  <c r="BK1115" i="3" s="1"/>
  <c r="BJ1115" i="3"/>
  <c r="BJ842" i="3"/>
  <c r="BI842" i="3" a="1"/>
  <c r="BI842" i="3" s="1"/>
  <c r="BK842" i="3" s="1"/>
  <c r="BI216" i="3" a="1"/>
  <c r="BI216" i="3" s="1"/>
  <c r="BK216" i="3" s="1"/>
  <c r="BJ216" i="3"/>
  <c r="BJ135" i="3"/>
  <c r="BI135" i="3" a="1"/>
  <c r="BI135" i="3" s="1"/>
  <c r="BK135" i="3" s="1"/>
  <c r="BA955" i="3" a="1"/>
  <c r="BA955" i="3" s="1"/>
  <c r="BC955" i="3" s="1"/>
  <c r="BB955" i="3"/>
  <c r="BB929" i="3"/>
  <c r="BA929" i="3" a="1"/>
  <c r="BA929" i="3" s="1"/>
  <c r="BC929" i="3" s="1"/>
  <c r="BA842" i="3" a="1"/>
  <c r="BA842" i="3" s="1"/>
  <c r="BC842" i="3" s="1"/>
  <c r="BB842" i="3"/>
  <c r="BB684" i="3"/>
  <c r="BA684" i="3" a="1"/>
  <c r="BA684" i="3" s="1"/>
  <c r="BC684" i="3" s="1"/>
  <c r="BB425" i="3"/>
  <c r="BA425" i="3" a="1"/>
  <c r="BA425" i="3" s="1"/>
  <c r="BC425" i="3" s="1"/>
  <c r="BJ930" i="3"/>
  <c r="BI930" i="3" a="1"/>
  <c r="BI930" i="3" s="1"/>
  <c r="BK930" i="3" s="1"/>
  <c r="BI756" i="3" a="1"/>
  <c r="BI756" i="3" s="1"/>
  <c r="BK756" i="3" s="1"/>
  <c r="BJ756" i="3"/>
  <c r="BJ688" i="3"/>
  <c r="BI688" i="3" a="1"/>
  <c r="BI688" i="3" s="1"/>
  <c r="BK688" i="3" s="1"/>
  <c r="BJ388" i="3"/>
  <c r="BI388" i="3" a="1"/>
  <c r="BI388" i="3" s="1"/>
  <c r="BK388" i="3" s="1"/>
  <c r="BI248" i="3" a="1"/>
  <c r="BI248" i="3" s="1"/>
  <c r="BK248" i="3" s="1"/>
  <c r="BJ248" i="3"/>
  <c r="BB1120" i="3"/>
  <c r="BA1120" i="3" a="1"/>
  <c r="BA1120" i="3" s="1"/>
  <c r="BC1120" i="3" s="1"/>
  <c r="BA84" i="3" a="1"/>
  <c r="BA84" i="3" s="1"/>
  <c r="BC84" i="3" s="1"/>
  <c r="BB84" i="3"/>
  <c r="BJ1054" i="3"/>
  <c r="BI1054" i="3" a="1"/>
  <c r="BI1054" i="3" s="1"/>
  <c r="BK1054" i="3" s="1"/>
  <c r="BJ862" i="3"/>
  <c r="BI862" i="3" a="1"/>
  <c r="BI862" i="3" s="1"/>
  <c r="BK862" i="3" s="1"/>
  <c r="BI747" i="3" a="1"/>
  <c r="BI747" i="3" s="1"/>
  <c r="BK747" i="3" s="1"/>
  <c r="BJ747" i="3"/>
  <c r="BI488" i="3" a="1"/>
  <c r="BI488" i="3" s="1"/>
  <c r="BK488" i="3" s="1"/>
  <c r="BJ488" i="3"/>
  <c r="BJ300" i="3"/>
  <c r="BI300" i="3" a="1"/>
  <c r="BI300" i="3" s="1"/>
  <c r="BK300" i="3" s="1"/>
  <c r="BJ1146" i="3"/>
  <c r="BI1146" i="3" a="1"/>
  <c r="BI1146" i="3" s="1"/>
  <c r="BK1146" i="3" s="1"/>
  <c r="BJ1154" i="3"/>
  <c r="BI1154" i="3" a="1"/>
  <c r="BI1154" i="3" s="1"/>
  <c r="BK1154" i="3" s="1"/>
  <c r="BJ1017" i="3"/>
  <c r="BI1017" i="3" a="1"/>
  <c r="BI1017" i="3" s="1"/>
  <c r="BK1017" i="3" s="1"/>
  <c r="BJ979" i="3"/>
  <c r="BI979" i="3" a="1"/>
  <c r="BI979" i="3" s="1"/>
  <c r="BK979" i="3" s="1"/>
  <c r="BI786" i="3" a="1"/>
  <c r="BI786" i="3" s="1"/>
  <c r="BK786" i="3" s="1"/>
  <c r="BJ786" i="3"/>
  <c r="BB1229" i="3"/>
  <c r="BA1229" i="3" a="1"/>
  <c r="BA1229" i="3" s="1"/>
  <c r="BC1229" i="3" s="1"/>
  <c r="BA940" i="3" a="1"/>
  <c r="BA940" i="3" s="1"/>
  <c r="BC940" i="3" s="1"/>
  <c r="BB940" i="3"/>
  <c r="BB475" i="3"/>
  <c r="BA475" i="3" a="1"/>
  <c r="BA475" i="3" s="1"/>
  <c r="BC475" i="3" s="1"/>
  <c r="BA465" i="3" a="1"/>
  <c r="BA465" i="3" s="1"/>
  <c r="BC465" i="3" s="1"/>
  <c r="BB465" i="3"/>
  <c r="BB285" i="3"/>
  <c r="BA285" i="3" a="1"/>
  <c r="BA285" i="3" s="1"/>
  <c r="BC285" i="3" s="1"/>
  <c r="BB39" i="3"/>
  <c r="BA39" i="3" a="1"/>
  <c r="BA39" i="3" s="1"/>
  <c r="BC39" i="3" s="1"/>
  <c r="BI1211" i="3" a="1"/>
  <c r="BI1211" i="3" s="1"/>
  <c r="BK1211" i="3" s="1"/>
  <c r="BJ1211" i="3"/>
  <c r="BA259" i="3" a="1"/>
  <c r="BA259" i="3" s="1"/>
  <c r="BC259" i="3" s="1"/>
  <c r="BB259" i="3"/>
  <c r="BJ1030" i="3"/>
  <c r="BI1030" i="3" a="1"/>
  <c r="BI1030" i="3" s="1"/>
  <c r="BK1030" i="3" s="1"/>
  <c r="BJ769" i="3"/>
  <c r="BI769" i="3" a="1"/>
  <c r="BI769" i="3" s="1"/>
  <c r="BK769" i="3" s="1"/>
  <c r="BA451" i="3" a="1"/>
  <c r="BA451" i="3" s="1"/>
  <c r="BC451" i="3" s="1"/>
  <c r="BJ32" i="3"/>
  <c r="BI32" i="3" a="1"/>
  <c r="BI32" i="3" s="1"/>
  <c r="BK32" i="3" s="1"/>
  <c r="BB771" i="3"/>
  <c r="BB263" i="3"/>
  <c r="BA263" i="3" a="1"/>
  <c r="BA263" i="3" s="1"/>
  <c r="BC263" i="3" s="1"/>
  <c r="BJ941" i="3"/>
  <c r="BI941" i="3" a="1"/>
  <c r="BI941" i="3" s="1"/>
  <c r="BK941" i="3" s="1"/>
  <c r="BJ532" i="3"/>
  <c r="BI532" i="3" a="1"/>
  <c r="BI532" i="3" s="1"/>
  <c r="BK532" i="3" s="1"/>
  <c r="BB857" i="3"/>
  <c r="BA857" i="3" a="1"/>
  <c r="BA857" i="3" s="1"/>
  <c r="BC857" i="3" s="1"/>
  <c r="BB64" i="3"/>
  <c r="BA64" i="3" a="1"/>
  <c r="BA64" i="3" s="1"/>
  <c r="BC64" i="3" s="1"/>
  <c r="BA35" i="3" a="1"/>
  <c r="BA35" i="3" s="1"/>
  <c r="BC35" i="3" s="1"/>
  <c r="BB35" i="3"/>
  <c r="BJ1229" i="3"/>
  <c r="BI1229" i="3" a="1"/>
  <c r="BI1229" i="3" s="1"/>
  <c r="BK1229" i="3" s="1"/>
  <c r="BJ1148" i="3"/>
  <c r="BI1148" i="3" a="1"/>
  <c r="BI1148" i="3" s="1"/>
  <c r="BK1148" i="3" s="1"/>
  <c r="BA810" i="3" a="1"/>
  <c r="BA810" i="3" s="1"/>
  <c r="BC810" i="3" s="1"/>
  <c r="BB810" i="3"/>
  <c r="BJ1062" i="3"/>
  <c r="BI1062" i="3" a="1"/>
  <c r="BI1062" i="3" s="1"/>
  <c r="BK1062" i="3" s="1"/>
  <c r="BJ415" i="3"/>
  <c r="BI415" i="3" a="1"/>
  <c r="BI415" i="3" s="1"/>
  <c r="BK415" i="3" s="1"/>
  <c r="BB698" i="3"/>
  <c r="BA698" i="3" a="1"/>
  <c r="BA698" i="3" s="1"/>
  <c r="BC698" i="3" s="1"/>
  <c r="BB493" i="3"/>
  <c r="BA493" i="3" a="1"/>
  <c r="BA493" i="3" s="1"/>
  <c r="BC493" i="3" s="1"/>
  <c r="BI861" i="3" a="1"/>
  <c r="BI861" i="3" s="1"/>
  <c r="BK861" i="3" s="1"/>
  <c r="BJ861" i="3"/>
  <c r="BB984" i="3"/>
  <c r="BA984" i="3" a="1"/>
  <c r="BA984" i="3" s="1"/>
  <c r="BC984" i="3" s="1"/>
  <c r="BA706" i="3" a="1"/>
  <c r="BA706" i="3" s="1"/>
  <c r="BC706" i="3" s="1"/>
  <c r="BB706" i="3"/>
  <c r="BB584" i="3"/>
  <c r="BA584" i="3" a="1"/>
  <c r="BA584" i="3" s="1"/>
  <c r="BC584" i="3" s="1"/>
  <c r="BB215" i="3"/>
  <c r="BA215" i="3" a="1"/>
  <c r="BA215" i="3" s="1"/>
  <c r="BC215" i="3" s="1"/>
  <c r="BJ1043" i="3"/>
  <c r="BI1043" i="3" a="1"/>
  <c r="BI1043" i="3" s="1"/>
  <c r="BK1043" i="3" s="1"/>
  <c r="BJ779" i="3"/>
  <c r="BI779" i="3" a="1"/>
  <c r="BI779" i="3" s="1"/>
  <c r="BK779" i="3" s="1"/>
  <c r="BJ653" i="3"/>
  <c r="BI653" i="3" a="1"/>
  <c r="BI653" i="3" s="1"/>
  <c r="BK653" i="3" s="1"/>
  <c r="BJ553" i="3"/>
  <c r="BI553" i="3" a="1"/>
  <c r="BI553" i="3" s="1"/>
  <c r="BK553" i="3" s="1"/>
  <c r="BJ416" i="3"/>
  <c r="BI416" i="3" a="1"/>
  <c r="BI416" i="3" s="1"/>
  <c r="BK416" i="3" s="1"/>
  <c r="BB1097" i="3"/>
  <c r="BA1097" i="3" a="1"/>
  <c r="BA1097" i="3" s="1"/>
  <c r="BC1097" i="3" s="1"/>
  <c r="BA914" i="3" a="1"/>
  <c r="BA914" i="3" s="1"/>
  <c r="BC914" i="3" s="1"/>
  <c r="BB319" i="3"/>
  <c r="BA319" i="3" a="1"/>
  <c r="BA319" i="3" s="1"/>
  <c r="BC319" i="3" s="1"/>
  <c r="BB19" i="3"/>
  <c r="BA19" i="3" a="1"/>
  <c r="BA19" i="3" s="1"/>
  <c r="BC19" i="3" s="1"/>
  <c r="BB18" i="3"/>
  <c r="BA18" i="3" a="1"/>
  <c r="BA18" i="3" s="1"/>
  <c r="BC18" i="3" s="1"/>
  <c r="BJ1101" i="3"/>
  <c r="BI1101" i="3" a="1"/>
  <c r="BI1101" i="3" s="1"/>
  <c r="BK1101" i="3" s="1"/>
  <c r="BI1005" i="3" a="1"/>
  <c r="BI1005" i="3" s="1"/>
  <c r="BK1005" i="3" s="1"/>
  <c r="BJ1005" i="3"/>
  <c r="BI768" i="3" a="1"/>
  <c r="BI768" i="3" s="1"/>
  <c r="BK768" i="3" s="1"/>
  <c r="BJ768" i="3"/>
  <c r="BJ400" i="3"/>
  <c r="BI400" i="3" a="1"/>
  <c r="BI400" i="3" s="1"/>
  <c r="BK400" i="3" s="1"/>
  <c r="BI365" i="3" a="1"/>
  <c r="BI365" i="3" s="1"/>
  <c r="BK365" i="3" s="1"/>
  <c r="BJ365" i="3"/>
  <c r="BJ286" i="3"/>
  <c r="BI286" i="3" a="1"/>
  <c r="BI286" i="3" s="1"/>
  <c r="BK286" i="3" s="1"/>
  <c r="BA1013" i="3" a="1"/>
  <c r="BA1013" i="3" s="1"/>
  <c r="BC1013" i="3" s="1"/>
  <c r="BB1013" i="3"/>
  <c r="BB789" i="3"/>
  <c r="BA789" i="3" a="1"/>
  <c r="BA789" i="3" s="1"/>
  <c r="BC789" i="3" s="1"/>
  <c r="BB580" i="3"/>
  <c r="BA580" i="3" a="1"/>
  <c r="BA580" i="3" s="1"/>
  <c r="BC580" i="3" s="1"/>
  <c r="BB421" i="3"/>
  <c r="BA421" i="3" a="1"/>
  <c r="BA421" i="3" s="1"/>
  <c r="BC421" i="3" s="1"/>
  <c r="BB466" i="3"/>
  <c r="BA466" i="3" a="1"/>
  <c r="BA466" i="3" s="1"/>
  <c r="BC466" i="3" s="1"/>
  <c r="BB161" i="3"/>
  <c r="BA161" i="3" a="1"/>
  <c r="BA161" i="3" s="1"/>
  <c r="BC161" i="3" s="1"/>
  <c r="BA1162" i="3" a="1"/>
  <c r="BA1162" i="3" s="1"/>
  <c r="BC1162" i="3" s="1"/>
  <c r="BB1162" i="3"/>
  <c r="BI1168" i="3" a="1"/>
  <c r="BI1168" i="3" s="1"/>
  <c r="BK1168" i="3" s="1"/>
  <c r="BJ1168" i="3"/>
  <c r="BB413" i="3"/>
  <c r="BA413" i="3" a="1"/>
  <c r="BA413" i="3" s="1"/>
  <c r="BC413" i="3" s="1"/>
  <c r="BB250" i="3"/>
  <c r="BA250" i="3" a="1"/>
  <c r="BA250" i="3" s="1"/>
  <c r="BC250" i="3" s="1"/>
  <c r="BI1141" i="3" a="1"/>
  <c r="BI1141" i="3" s="1"/>
  <c r="BK1141" i="3" s="1"/>
  <c r="BJ1141" i="3"/>
  <c r="BJ1073" i="3"/>
  <c r="BI1073" i="3" a="1"/>
  <c r="BI1073" i="3" s="1"/>
  <c r="BK1073" i="3" s="1"/>
  <c r="BJ989" i="3"/>
  <c r="BI989" i="3" a="1"/>
  <c r="BI989" i="3" s="1"/>
  <c r="BK989" i="3" s="1"/>
  <c r="BJ806" i="3"/>
  <c r="BI806" i="3" a="1"/>
  <c r="BI806" i="3" s="1"/>
  <c r="BK806" i="3" s="1"/>
  <c r="BB1118" i="3"/>
  <c r="BA1118" i="3" a="1"/>
  <c r="BA1118" i="3" s="1"/>
  <c r="BC1118" i="3" s="1"/>
  <c r="BA819" i="3" a="1"/>
  <c r="BA819" i="3" s="1"/>
  <c r="BC819" i="3" s="1"/>
  <c r="BB819" i="3"/>
  <c r="BA681" i="3" a="1"/>
  <c r="BA681" i="3" s="1"/>
  <c r="BC681" i="3" s="1"/>
  <c r="BB681" i="3"/>
  <c r="BI1136" i="3" a="1"/>
  <c r="BI1136" i="3" s="1"/>
  <c r="BK1136" i="3" s="1"/>
  <c r="BJ1136" i="3"/>
  <c r="BB1223" i="3"/>
  <c r="BA1223" i="3" a="1"/>
  <c r="BA1223" i="3" s="1"/>
  <c r="BC1223" i="3" s="1"/>
  <c r="BA1114" i="3" a="1"/>
  <c r="BA1114" i="3" s="1"/>
  <c r="BC1114" i="3" s="1"/>
  <c r="BB1114" i="3"/>
  <c r="BB1046" i="3"/>
  <c r="BA1046" i="3" a="1"/>
  <c r="BA1046" i="3" s="1"/>
  <c r="BC1046" i="3" s="1"/>
  <c r="BB925" i="3"/>
  <c r="BA925" i="3" a="1"/>
  <c r="BA925" i="3" s="1"/>
  <c r="BC925" i="3" s="1"/>
  <c r="BB664" i="3"/>
  <c r="BA664" i="3" a="1"/>
  <c r="BA664" i="3" s="1"/>
  <c r="BC664" i="3" s="1"/>
  <c r="BB427" i="3"/>
  <c r="BA427" i="3" a="1"/>
  <c r="BA427" i="3" s="1"/>
  <c r="BC427" i="3" s="1"/>
  <c r="BB191" i="3"/>
  <c r="BA191" i="3" a="1"/>
  <c r="BA191" i="3" s="1"/>
  <c r="BC191" i="3" s="1"/>
  <c r="BB50" i="3"/>
  <c r="BA50" i="3" a="1"/>
  <c r="BA50" i="3" s="1"/>
  <c r="BC50" i="3" s="1"/>
  <c r="BI1081" i="3" a="1"/>
  <c r="BI1081" i="3" s="1"/>
  <c r="BK1081" i="3" s="1"/>
  <c r="BJ1081" i="3"/>
  <c r="BJ924" i="3"/>
  <c r="BI924" i="3" a="1"/>
  <c r="BI924" i="3" s="1"/>
  <c r="BK924" i="3" s="1"/>
  <c r="BJ102" i="3"/>
  <c r="BI102" i="3" a="1"/>
  <c r="BI102" i="3" s="1"/>
  <c r="BK102" i="3" s="1"/>
  <c r="BB850" i="3"/>
  <c r="BA850" i="3" a="1"/>
  <c r="BA850" i="3" s="1"/>
  <c r="BC850" i="3" s="1"/>
  <c r="BA594" i="3" a="1"/>
  <c r="BA594" i="3" s="1"/>
  <c r="BC594" i="3" s="1"/>
  <c r="BB594" i="3"/>
  <c r="BB77" i="3"/>
  <c r="BA77" i="3" a="1"/>
  <c r="BA77" i="3" s="1"/>
  <c r="BC77" i="3" s="1"/>
  <c r="BI1104" i="3" a="1"/>
  <c r="BI1104" i="3" s="1"/>
  <c r="BK1104" i="3" s="1"/>
  <c r="BJ1104" i="3"/>
  <c r="BA734" i="3" a="1"/>
  <c r="BA734" i="3" s="1"/>
  <c r="BC734" i="3" s="1"/>
  <c r="BB548" i="3"/>
  <c r="BA548" i="3" a="1"/>
  <c r="BA548" i="3" s="1"/>
  <c r="BC548" i="3" s="1"/>
  <c r="BI855" i="3" a="1"/>
  <c r="BI855" i="3" s="1"/>
  <c r="BK855" i="3" s="1"/>
  <c r="BJ855" i="3"/>
  <c r="BJ642" i="3"/>
  <c r="BI642" i="3" a="1"/>
  <c r="BI642" i="3" s="1"/>
  <c r="BK642" i="3" s="1"/>
  <c r="BI631" i="3" a="1"/>
  <c r="BI631" i="3" s="1"/>
  <c r="BK631" i="3" s="1"/>
  <c r="BJ631" i="3"/>
  <c r="BJ554" i="3"/>
  <c r="BI554" i="3" a="1"/>
  <c r="BI554" i="3" s="1"/>
  <c r="BK554" i="3" s="1"/>
  <c r="BI62" i="3" a="1"/>
  <c r="BI62" i="3" s="1"/>
  <c r="BK62" i="3" s="1"/>
  <c r="BJ62" i="3"/>
  <c r="BI912" i="3" a="1"/>
  <c r="BI912" i="3" s="1"/>
  <c r="BK912" i="3" s="1"/>
  <c r="BJ912" i="3"/>
  <c r="BJ229" i="3"/>
  <c r="BI229" i="3" a="1"/>
  <c r="BI229" i="3" s="1"/>
  <c r="BK229" i="3" s="1"/>
  <c r="BB1237" i="3"/>
  <c r="BA1237" i="3" a="1"/>
  <c r="BA1237" i="3" s="1"/>
  <c r="BC1237" i="3" s="1"/>
  <c r="BA1003" i="3" a="1"/>
  <c r="BA1003" i="3" s="1"/>
  <c r="BC1003" i="3" s="1"/>
  <c r="BB1003" i="3"/>
  <c r="BB658" i="3"/>
  <c r="BA658" i="3" a="1"/>
  <c r="BA658" i="3" s="1"/>
  <c r="BC658" i="3" s="1"/>
  <c r="BA383" i="3" a="1"/>
  <c r="BA383" i="3" s="1"/>
  <c r="BC383" i="3" s="1"/>
  <c r="BB383" i="3"/>
  <c r="BJ1240" i="3"/>
  <c r="BI1240" i="3" a="1"/>
  <c r="BI1240" i="3" s="1"/>
  <c r="BK1240" i="3" s="1"/>
  <c r="BJ1176" i="3"/>
  <c r="BI1176" i="3" a="1"/>
  <c r="BI1176" i="3" s="1"/>
  <c r="BK1176" i="3" s="1"/>
  <c r="BI727" i="3" a="1"/>
  <c r="BI727" i="3" s="1"/>
  <c r="BK727" i="3" s="1"/>
  <c r="BJ727" i="3"/>
  <c r="BI226" i="3" a="1"/>
  <c r="BI226" i="3" s="1"/>
  <c r="BK226" i="3" s="1"/>
  <c r="BJ226" i="3"/>
  <c r="BJ848" i="3"/>
  <c r="BI848" i="3" a="1"/>
  <c r="BI848" i="3" s="1"/>
  <c r="BK848" i="3" s="1"/>
  <c r="BI549" i="3" a="1"/>
  <c r="BI549" i="3" s="1"/>
  <c r="BK549" i="3" s="1"/>
  <c r="BJ549" i="3"/>
  <c r="BI284" i="3" a="1"/>
  <c r="BI284" i="3" s="1"/>
  <c r="BK284" i="3" s="1"/>
  <c r="BJ284" i="3"/>
  <c r="BJ186" i="3"/>
  <c r="BI186" i="3" a="1"/>
  <c r="BI186" i="3" s="1"/>
  <c r="BK186" i="3" s="1"/>
  <c r="BB1134" i="3"/>
  <c r="BA1134" i="3" a="1"/>
  <c r="BA1134" i="3" s="1"/>
  <c r="BC1134" i="3" s="1"/>
  <c r="BB524" i="3"/>
  <c r="BA524" i="3" a="1"/>
  <c r="BA524" i="3" s="1"/>
  <c r="BC524" i="3" s="1"/>
  <c r="BB353" i="3"/>
  <c r="BA353" i="3" a="1"/>
  <c r="BA353" i="3" s="1"/>
  <c r="BC353" i="3" s="1"/>
  <c r="BB247" i="3"/>
  <c r="BA247" i="3" a="1"/>
  <c r="BA247" i="3" s="1"/>
  <c r="BC247" i="3" s="1"/>
  <c r="BJ1132" i="3"/>
  <c r="BI1132" i="3" a="1"/>
  <c r="BI1132" i="3" s="1"/>
  <c r="BK1132" i="3" s="1"/>
  <c r="BJ1041" i="3"/>
  <c r="BI1041" i="3" a="1"/>
  <c r="BI1041" i="3" s="1"/>
  <c r="BK1041" i="3" s="1"/>
  <c r="BJ940" i="3"/>
  <c r="BI940" i="3" a="1"/>
  <c r="BI940" i="3" s="1"/>
  <c r="BK940" i="3" s="1"/>
  <c r="BJ829" i="3"/>
  <c r="BI829" i="3" a="1"/>
  <c r="BI829" i="3" s="1"/>
  <c r="BK829" i="3" s="1"/>
  <c r="BI716" i="3" a="1"/>
  <c r="BI716" i="3" s="1"/>
  <c r="BK716" i="3" s="1"/>
  <c r="BJ716" i="3"/>
  <c r="BA936" i="3" a="1"/>
  <c r="BA936" i="3" s="1"/>
  <c r="BC936" i="3" s="1"/>
  <c r="BB936" i="3"/>
  <c r="BA665" i="3" a="1"/>
  <c r="BA665" i="3" s="1"/>
  <c r="BC665" i="3" s="1"/>
  <c r="BB665" i="3"/>
  <c r="BB685" i="3"/>
  <c r="BA685" i="3" a="1"/>
  <c r="BA685" i="3" s="1"/>
  <c r="BC685" i="3" s="1"/>
  <c r="BB501" i="3"/>
  <c r="BA501" i="3" a="1"/>
  <c r="BA501" i="3" s="1"/>
  <c r="BC501" i="3" s="1"/>
  <c r="BJ1051" i="3"/>
  <c r="BI1051" i="3" a="1"/>
  <c r="BI1051" i="3" s="1"/>
  <c r="BK1051" i="3" s="1"/>
  <c r="BJ901" i="3"/>
  <c r="BI901" i="3" a="1"/>
  <c r="BI901" i="3" s="1"/>
  <c r="BK901" i="3" s="1"/>
  <c r="BI794" i="3" a="1"/>
  <c r="BI794" i="3" s="1"/>
  <c r="BK794" i="3" s="1"/>
  <c r="BJ794" i="3"/>
  <c r="BI514" i="3" a="1"/>
  <c r="BI514" i="3" s="1"/>
  <c r="BK514" i="3" s="1"/>
  <c r="BJ514" i="3"/>
  <c r="BB1203" i="3"/>
  <c r="BA1203" i="3" a="1"/>
  <c r="BA1203" i="3" s="1"/>
  <c r="BC1203" i="3" s="1"/>
  <c r="BA1012" i="3" a="1"/>
  <c r="BA1012" i="3" s="1"/>
  <c r="BC1012" i="3" s="1"/>
  <c r="BB1012" i="3"/>
  <c r="BB800" i="3"/>
  <c r="BA800" i="3" a="1"/>
  <c r="BA800" i="3" s="1"/>
  <c r="BC800" i="3" s="1"/>
  <c r="BB105" i="3"/>
  <c r="BA105" i="3" a="1"/>
  <c r="BA105" i="3" s="1"/>
  <c r="BC105" i="3" s="1"/>
  <c r="BI1207" i="3" a="1"/>
  <c r="BI1207" i="3" s="1"/>
  <c r="BK1207" i="3" s="1"/>
  <c r="BJ1207" i="3"/>
  <c r="BB1226" i="3"/>
  <c r="BA1226" i="3" a="1"/>
  <c r="BA1226" i="3" s="1"/>
  <c r="BC1226" i="3" s="1"/>
  <c r="BB102" i="3"/>
  <c r="BA102" i="3" a="1"/>
  <c r="BA102" i="3" s="1"/>
  <c r="BC102" i="3" s="1"/>
  <c r="BI887" i="3" a="1"/>
  <c r="BI887" i="3" s="1"/>
  <c r="BK887" i="3" s="1"/>
  <c r="BJ887" i="3"/>
  <c r="BI652" i="3" a="1"/>
  <c r="BI652" i="3" s="1"/>
  <c r="BK652" i="3" s="1"/>
  <c r="BJ652" i="3"/>
  <c r="BJ1157" i="3"/>
  <c r="BI1157" i="3" a="1"/>
  <c r="BI1157" i="3" s="1"/>
  <c r="BK1157" i="3" s="1"/>
  <c r="BB773" i="3"/>
  <c r="BA773" i="3" a="1"/>
  <c r="BA773" i="3" s="1"/>
  <c r="BC773" i="3" s="1"/>
  <c r="BA649" i="3" a="1"/>
  <c r="BA649" i="3" s="1"/>
  <c r="BC649" i="3" s="1"/>
  <c r="BB649" i="3"/>
  <c r="BB460" i="3"/>
  <c r="BA460" i="3" a="1"/>
  <c r="BA460" i="3" s="1"/>
  <c r="BC460" i="3" s="1"/>
  <c r="BB372" i="3"/>
  <c r="BA372" i="3" a="1"/>
  <c r="BA372" i="3" s="1"/>
  <c r="BC372" i="3" s="1"/>
  <c r="BB255" i="3"/>
  <c r="BA255" i="3" a="1"/>
  <c r="BA255" i="3" s="1"/>
  <c r="BC255" i="3" s="1"/>
  <c r="BI413" i="3" a="1"/>
  <c r="BI413" i="3" s="1"/>
  <c r="BK413" i="3" s="1"/>
  <c r="BJ413" i="3"/>
  <c r="BB1205" i="3"/>
  <c r="BA1205" i="3" a="1"/>
  <c r="BA1205" i="3" s="1"/>
  <c r="BC1205" i="3" s="1"/>
  <c r="BB434" i="3"/>
  <c r="BA434" i="3" a="1"/>
  <c r="BA434" i="3" s="1"/>
  <c r="BC434" i="3" s="1"/>
  <c r="BJ876" i="3"/>
  <c r="BI876" i="3" a="1"/>
  <c r="BI876" i="3" s="1"/>
  <c r="BK876" i="3" s="1"/>
  <c r="BJ799" i="3"/>
  <c r="BI799" i="3" a="1"/>
  <c r="BI799" i="3" s="1"/>
  <c r="BK799" i="3" s="1"/>
  <c r="BJ542" i="3"/>
  <c r="BI542" i="3" a="1"/>
  <c r="BI542" i="3" s="1"/>
  <c r="BK542" i="3" s="1"/>
  <c r="BB1209" i="3"/>
  <c r="BA1209" i="3" a="1"/>
  <c r="BA1209" i="3" s="1"/>
  <c r="BC1209" i="3" s="1"/>
  <c r="BB1077" i="3"/>
  <c r="BA1077" i="3" a="1"/>
  <c r="BA1077" i="3" s="1"/>
  <c r="BC1077" i="3" s="1"/>
  <c r="BB597" i="3"/>
  <c r="BA597" i="3" a="1"/>
  <c r="BA597" i="3" s="1"/>
  <c r="BC597" i="3" s="1"/>
  <c r="BI505" i="3" a="1"/>
  <c r="BI505" i="3" s="1"/>
  <c r="BK505" i="3" s="1"/>
  <c r="BJ505" i="3"/>
  <c r="BI782" i="3" a="1"/>
  <c r="BI782" i="3" s="1"/>
  <c r="BK782" i="3" s="1"/>
  <c r="BJ782" i="3"/>
  <c r="BB41" i="3"/>
  <c r="BA41" i="3" a="1"/>
  <c r="BA41" i="3" s="1"/>
  <c r="BC41" i="3" s="1"/>
  <c r="BJ1149" i="3"/>
  <c r="BI1149" i="3" a="1"/>
  <c r="BI1149" i="3" s="1"/>
  <c r="BK1149" i="3" s="1"/>
  <c r="BI752" i="3" a="1"/>
  <c r="BI752" i="3" s="1"/>
  <c r="BK752" i="3" s="1"/>
  <c r="BJ752" i="3"/>
  <c r="BJ498" i="3"/>
  <c r="BI498" i="3" a="1"/>
  <c r="BI498" i="3" s="1"/>
  <c r="BK498" i="3" s="1"/>
  <c r="BB864" i="3"/>
  <c r="BA864" i="3" a="1"/>
  <c r="BA864" i="3" s="1"/>
  <c r="BC864" i="3" s="1"/>
  <c r="BB254" i="3"/>
  <c r="BA254" i="3" a="1"/>
  <c r="BA254" i="3" s="1"/>
  <c r="BC254" i="3" s="1"/>
  <c r="BB93" i="3"/>
  <c r="BA93" i="3" a="1"/>
  <c r="BA93" i="3" s="1"/>
  <c r="BC93" i="3" s="1"/>
  <c r="BJ973" i="3"/>
  <c r="BI973" i="3" a="1"/>
  <c r="BI973" i="3" s="1"/>
  <c r="BK973" i="3" s="1"/>
  <c r="BJ822" i="3"/>
  <c r="BI822" i="3" a="1"/>
  <c r="BI822" i="3" s="1"/>
  <c r="BK822" i="3" s="1"/>
  <c r="BI515" i="3" a="1"/>
  <c r="BI515" i="3" s="1"/>
  <c r="BK515" i="3" s="1"/>
  <c r="BJ515" i="3"/>
  <c r="BJ308" i="3"/>
  <c r="BJ878" i="3"/>
  <c r="BI878" i="3" a="1"/>
  <c r="BI878" i="3" s="1"/>
  <c r="BK878" i="3" s="1"/>
  <c r="BB997" i="3"/>
  <c r="BA997" i="3" a="1"/>
  <c r="BA997" i="3" s="1"/>
  <c r="BC997" i="3" s="1"/>
  <c r="BB1138" i="3"/>
  <c r="BA1138" i="3" a="1"/>
  <c r="BA1138" i="3" s="1"/>
  <c r="BC1138" i="3" s="1"/>
  <c r="BB468" i="3"/>
  <c r="BA468" i="3" a="1"/>
  <c r="BA468" i="3" s="1"/>
  <c r="BC468" i="3" s="1"/>
  <c r="BJ704" i="3"/>
  <c r="BI704" i="3" a="1"/>
  <c r="BI704" i="3" s="1"/>
  <c r="BK704" i="3" s="1"/>
  <c r="BB1181" i="3"/>
  <c r="BA1181" i="3" a="1"/>
  <c r="BA1181" i="3" s="1"/>
  <c r="BC1181" i="3" s="1"/>
  <c r="BA830" i="3" a="1"/>
  <c r="BA830" i="3" s="1"/>
  <c r="BC830" i="3" s="1"/>
  <c r="BB830" i="3"/>
  <c r="BA538" i="3" a="1"/>
  <c r="BA538" i="3" s="1"/>
  <c r="BC538" i="3" s="1"/>
  <c r="BB538" i="3"/>
  <c r="BB241" i="3"/>
  <c r="BA241" i="3" a="1"/>
  <c r="BA241" i="3" s="1"/>
  <c r="BC241" i="3" s="1"/>
  <c r="BI1167" i="3" a="1"/>
  <c r="BI1167" i="3" s="1"/>
  <c r="BK1167" i="3" s="1"/>
  <c r="BJ1167" i="3"/>
  <c r="BJ76" i="3"/>
  <c r="BI76" i="3" a="1"/>
  <c r="BI76" i="3" s="1"/>
  <c r="BK76" i="3" s="1"/>
  <c r="BB1227" i="3"/>
  <c r="BA1227" i="3" a="1"/>
  <c r="BA1227" i="3" s="1"/>
  <c r="BC1227" i="3" s="1"/>
  <c r="BJ992" i="3"/>
  <c r="BI992" i="3" a="1"/>
  <c r="BI992" i="3" s="1"/>
  <c r="BK992" i="3" s="1"/>
  <c r="BI474" i="3" a="1"/>
  <c r="BI474" i="3" s="1"/>
  <c r="BK474" i="3" s="1"/>
  <c r="BB995" i="3"/>
  <c r="BA995" i="3" a="1"/>
  <c r="BA995" i="3" s="1"/>
  <c r="BC995" i="3" s="1"/>
  <c r="BB912" i="3"/>
  <c r="BA912" i="3" a="1"/>
  <c r="BA912" i="3" s="1"/>
  <c r="BC912" i="3" s="1"/>
  <c r="BB351" i="3"/>
  <c r="BJ143" i="3"/>
  <c r="BI143" i="3" a="1"/>
  <c r="BI143" i="3" s="1"/>
  <c r="BK143" i="3" s="1"/>
  <c r="BI112" i="3" a="1"/>
  <c r="BI112" i="3" s="1"/>
  <c r="BK112" i="3" s="1"/>
  <c r="BJ112" i="3"/>
  <c r="BB866" i="3"/>
  <c r="BA866" i="3" a="1"/>
  <c r="BA866" i="3" s="1"/>
  <c r="BC866" i="3" s="1"/>
  <c r="BB523" i="3"/>
  <c r="BA523" i="3" a="1"/>
  <c r="BA523" i="3" s="1"/>
  <c r="BC523" i="3" s="1"/>
  <c r="BB387" i="3"/>
  <c r="BA387" i="3" a="1"/>
  <c r="BA387" i="3" s="1"/>
  <c r="BC387" i="3" s="1"/>
  <c r="BB302" i="3"/>
  <c r="BA302" i="3" a="1"/>
  <c r="BA302" i="3" s="1"/>
  <c r="BC302" i="3" s="1"/>
  <c r="BJ1231" i="3"/>
  <c r="BI1231" i="3" a="1"/>
  <c r="BI1231" i="3" s="1"/>
  <c r="BK1231" i="3" s="1"/>
  <c r="BI1183" i="3" a="1"/>
  <c r="BI1183" i="3" s="1"/>
  <c r="BK1183" i="3" s="1"/>
  <c r="BJ1183" i="3"/>
  <c r="BB603" i="3"/>
  <c r="BA603" i="3" a="1"/>
  <c r="BA603" i="3" s="1"/>
  <c r="BC603" i="3" s="1"/>
  <c r="BB177" i="3"/>
  <c r="BA177" i="3" a="1"/>
  <c r="BA177" i="3" s="1"/>
  <c r="BC177" i="3" s="1"/>
  <c r="BA262" i="3" a="1"/>
  <c r="BA262" i="3" s="1"/>
  <c r="BC262" i="3" s="1"/>
  <c r="BB262" i="3"/>
  <c r="BB1007" i="3"/>
  <c r="BA1007" i="3" a="1"/>
  <c r="BA1007" i="3" s="1"/>
  <c r="BC1007" i="3" s="1"/>
  <c r="BB1067" i="3"/>
  <c r="BA1067" i="3" a="1"/>
  <c r="BA1067" i="3" s="1"/>
  <c r="BC1067" i="3" s="1"/>
  <c r="BI955" i="3" a="1"/>
  <c r="BI955" i="3" s="1"/>
  <c r="BK955" i="3" s="1"/>
  <c r="BJ955" i="3"/>
  <c r="BI923" i="3" a="1"/>
  <c r="BI923" i="3" s="1"/>
  <c r="BK923" i="3" s="1"/>
  <c r="BJ923" i="3"/>
  <c r="BJ808" i="3"/>
  <c r="BI808" i="3" a="1"/>
  <c r="BI808" i="3" s="1"/>
  <c r="BK808" i="3" s="1"/>
  <c r="BB930" i="3"/>
  <c r="BA930" i="3" a="1"/>
  <c r="BA930" i="3" s="1"/>
  <c r="BC930" i="3" s="1"/>
  <c r="BJ743" i="3"/>
  <c r="BI743" i="3" a="1"/>
  <c r="BI743" i="3" s="1"/>
  <c r="BK743" i="3" s="1"/>
  <c r="BI590" i="3" a="1"/>
  <c r="BI590" i="3" s="1"/>
  <c r="BK590" i="3" s="1"/>
  <c r="BJ590" i="3"/>
  <c r="BB207" i="3"/>
  <c r="BA207" i="3" a="1"/>
  <c r="BA207" i="3" s="1"/>
  <c r="BC207" i="3" s="1"/>
  <c r="BJ1234" i="3"/>
  <c r="BI1234" i="3" a="1"/>
  <c r="BI1234" i="3" s="1"/>
  <c r="BK1234" i="3" s="1"/>
  <c r="BI815" i="3" a="1"/>
  <c r="BI815" i="3" s="1"/>
  <c r="BK815" i="3" s="1"/>
  <c r="BJ815" i="3"/>
  <c r="BB795" i="3"/>
  <c r="BA795" i="3" a="1"/>
  <c r="BA795" i="3" s="1"/>
  <c r="BC795" i="3" s="1"/>
  <c r="BI1016" i="3" a="1"/>
  <c r="BI1016" i="3" s="1"/>
  <c r="BK1016" i="3" s="1"/>
  <c r="BJ1016" i="3"/>
  <c r="BI273" i="3" a="1"/>
  <c r="BI273" i="3" s="1"/>
  <c r="BK273" i="3" s="1"/>
  <c r="BB1133" i="3"/>
  <c r="BA1133" i="3" a="1"/>
  <c r="BA1133" i="3" s="1"/>
  <c r="BC1133" i="3" s="1"/>
  <c r="BA948" i="3" a="1"/>
  <c r="BA948" i="3" s="1"/>
  <c r="BC948" i="3" s="1"/>
  <c r="BB948" i="3"/>
  <c r="BB153" i="3"/>
  <c r="BA153" i="3" a="1"/>
  <c r="BA153" i="3" s="1"/>
  <c r="BC153" i="3" s="1"/>
  <c r="BB21" i="3"/>
  <c r="BA21" i="3" a="1"/>
  <c r="BA21" i="3" s="1"/>
  <c r="BC21" i="3" s="1"/>
  <c r="BJ557" i="3"/>
  <c r="BI557" i="3" a="1"/>
  <c r="BI557" i="3" s="1"/>
  <c r="BK557" i="3" s="1"/>
  <c r="BB894" i="3"/>
  <c r="BA894" i="3" a="1"/>
  <c r="BA894" i="3" s="1"/>
  <c r="BC894" i="3" s="1"/>
  <c r="BA657" i="3" a="1"/>
  <c r="BA657" i="3" s="1"/>
  <c r="BC657" i="3" s="1"/>
  <c r="BB657" i="3"/>
  <c r="BA483" i="3" a="1"/>
  <c r="BA483" i="3" s="1"/>
  <c r="BC483" i="3" s="1"/>
  <c r="BB483" i="3"/>
  <c r="BI1095" i="3" a="1"/>
  <c r="BI1095" i="3" s="1"/>
  <c r="BK1095" i="3" s="1"/>
  <c r="BJ1095" i="3"/>
  <c r="BI970" i="3" a="1"/>
  <c r="BI970" i="3" s="1"/>
  <c r="BK970" i="3" s="1"/>
  <c r="BJ970" i="3"/>
  <c r="BI883" i="3" a="1"/>
  <c r="BI883" i="3" s="1"/>
  <c r="BK883" i="3" s="1"/>
  <c r="BJ883" i="3"/>
  <c r="BI397" i="3" a="1"/>
  <c r="BI397" i="3" s="1"/>
  <c r="BK397" i="3" s="1"/>
  <c r="BJ397" i="3"/>
  <c r="BB1232" i="3"/>
  <c r="BA1232" i="3" a="1"/>
  <c r="BA1232" i="3" s="1"/>
  <c r="BC1232" i="3" s="1"/>
  <c r="BB902" i="3"/>
  <c r="BA902" i="3" a="1"/>
  <c r="BA902" i="3" s="1"/>
  <c r="BC902" i="3" s="1"/>
  <c r="BB335" i="3"/>
  <c r="BA335" i="3" a="1"/>
  <c r="BA335" i="3" s="1"/>
  <c r="BC335" i="3" s="1"/>
  <c r="BB88" i="3"/>
  <c r="BA88" i="3" a="1"/>
  <c r="BA88" i="3" s="1"/>
  <c r="BC88" i="3" s="1"/>
  <c r="BI753" i="3" a="1"/>
  <c r="BI753" i="3" s="1"/>
  <c r="BK753" i="3" s="1"/>
  <c r="BJ753" i="3"/>
  <c r="BJ647" i="3"/>
  <c r="BI647" i="3" a="1"/>
  <c r="BI647" i="3" s="1"/>
  <c r="BK647" i="3" s="1"/>
  <c r="BJ414" i="3"/>
  <c r="BI414" i="3" a="1"/>
  <c r="BI414" i="3" s="1"/>
  <c r="BK414" i="3" s="1"/>
  <c r="BJ1038" i="3"/>
  <c r="BI1038" i="3" a="1"/>
  <c r="BI1038" i="3" s="1"/>
  <c r="BK1038" i="3" s="1"/>
  <c r="BJ765" i="3"/>
  <c r="BI765" i="3" a="1"/>
  <c r="BI765" i="3" s="1"/>
  <c r="BK765" i="3" s="1"/>
  <c r="BB1219" i="3"/>
  <c r="BA1219" i="3" a="1"/>
  <c r="BA1219" i="3" s="1"/>
  <c r="BC1219" i="3" s="1"/>
  <c r="BA303" i="3" a="1"/>
  <c r="BA303" i="3" s="1"/>
  <c r="BC303" i="3" s="1"/>
  <c r="BB303" i="3"/>
  <c r="BB378" i="3"/>
  <c r="BA378" i="3" a="1"/>
  <c r="BA378" i="3" s="1"/>
  <c r="BC378" i="3" s="1"/>
  <c r="BB110" i="3"/>
  <c r="BA110" i="3" a="1"/>
  <c r="BA110" i="3" s="1"/>
  <c r="BC110" i="3" s="1"/>
  <c r="BJ1059" i="3"/>
  <c r="BI1059" i="3" a="1"/>
  <c r="BI1059" i="3" s="1"/>
  <c r="BK1059" i="3" s="1"/>
  <c r="BI967" i="3" a="1"/>
  <c r="BI967" i="3" s="1"/>
  <c r="BK967" i="3" s="1"/>
  <c r="BI682" i="3" a="1"/>
  <c r="BI682" i="3" s="1"/>
  <c r="BK682" i="3" s="1"/>
  <c r="BJ682" i="3"/>
  <c r="BJ384" i="3"/>
  <c r="BI384" i="3" a="1"/>
  <c r="BI384" i="3" s="1"/>
  <c r="BK384" i="3" s="1"/>
  <c r="BJ1006" i="3"/>
  <c r="BI1006" i="3" a="1"/>
  <c r="BI1006" i="3" s="1"/>
  <c r="BK1006" i="3" s="1"/>
  <c r="BJ735" i="3"/>
  <c r="BI735" i="3" a="1"/>
  <c r="BI735" i="3" s="1"/>
  <c r="BK735" i="3" s="1"/>
  <c r="BJ403" i="3"/>
  <c r="BI403" i="3" a="1"/>
  <c r="BI403" i="3" s="1"/>
  <c r="BK403" i="3" s="1"/>
  <c r="BJ1215" i="3"/>
  <c r="BI1215" i="3" a="1"/>
  <c r="BI1215" i="3" s="1"/>
  <c r="BK1215" i="3" s="1"/>
  <c r="BJ891" i="3"/>
  <c r="BI766" i="3" a="1"/>
  <c r="BI766" i="3" s="1"/>
  <c r="BK766" i="3" s="1"/>
  <c r="BJ766" i="3"/>
  <c r="BI245" i="3" a="1"/>
  <c r="BI245" i="3" s="1"/>
  <c r="BK245" i="3" s="1"/>
  <c r="BJ245" i="3"/>
  <c r="BA1188" i="3" a="1"/>
  <c r="BA1188" i="3" s="1"/>
  <c r="BC1188" i="3" s="1"/>
  <c r="BB1188" i="3"/>
  <c r="BA1058" i="3" a="1"/>
  <c r="BA1058" i="3" s="1"/>
  <c r="BC1058" i="3" s="1"/>
  <c r="BB1058" i="3"/>
  <c r="BA209" i="3" a="1"/>
  <c r="BA209" i="3" s="1"/>
  <c r="BC209" i="3" s="1"/>
  <c r="BB209" i="3"/>
  <c r="BB132" i="3"/>
  <c r="BA132" i="3" a="1"/>
  <c r="BA132" i="3" s="1"/>
  <c r="BC132" i="3" s="1"/>
  <c r="BB68" i="3"/>
  <c r="BA68" i="3" a="1"/>
  <c r="BA68" i="3" s="1"/>
  <c r="BC68" i="3" s="1"/>
  <c r="BI530" i="3" a="1"/>
  <c r="BI530" i="3" s="1"/>
  <c r="BK530" i="3" s="1"/>
  <c r="BJ530" i="3"/>
  <c r="BB943" i="3"/>
  <c r="BA943" i="3" a="1"/>
  <c r="BA943" i="3" s="1"/>
  <c r="BC943" i="3" s="1"/>
  <c r="BB802" i="3"/>
  <c r="BA802" i="3" a="1"/>
  <c r="BA802" i="3" s="1"/>
  <c r="BC802" i="3" s="1"/>
  <c r="BB646" i="3"/>
  <c r="BA646" i="3" a="1"/>
  <c r="BA646" i="3" s="1"/>
  <c r="BC646" i="3" s="1"/>
  <c r="BA464" i="3" a="1"/>
  <c r="BA464" i="3" s="1"/>
  <c r="BC464" i="3" s="1"/>
  <c r="BB464" i="3"/>
  <c r="BB223" i="3"/>
  <c r="BA223" i="3" a="1"/>
  <c r="BA223" i="3" s="1"/>
  <c r="BC223" i="3" s="1"/>
  <c r="BJ1225" i="3"/>
  <c r="BI1225" i="3" a="1"/>
  <c r="BI1225" i="3" s="1"/>
  <c r="BK1225" i="3" s="1"/>
  <c r="BI777" i="3" a="1"/>
  <c r="BI777" i="3" s="1"/>
  <c r="BK777" i="3" s="1"/>
  <c r="BJ777" i="3"/>
  <c r="BJ613" i="3"/>
  <c r="BI613" i="3" a="1"/>
  <c r="BI613" i="3" s="1"/>
  <c r="BK613" i="3" s="1"/>
  <c r="BB1093" i="3"/>
  <c r="BA1093" i="3" a="1"/>
  <c r="BA1093" i="3" s="1"/>
  <c r="BC1093" i="3" s="1"/>
  <c r="BB571" i="3"/>
  <c r="BA571" i="3" a="1"/>
  <c r="BA571" i="3" s="1"/>
  <c r="BC571" i="3" s="1"/>
  <c r="BB208" i="3"/>
  <c r="BA208" i="3" a="1"/>
  <c r="BA208" i="3" s="1"/>
  <c r="BC208" i="3" s="1"/>
  <c r="BB140" i="3"/>
  <c r="BA140" i="3" a="1"/>
  <c r="BA140" i="3" s="1"/>
  <c r="BC140" i="3" s="1"/>
  <c r="BI632" i="3" a="1"/>
  <c r="BI632" i="3" s="1"/>
  <c r="BK632" i="3" s="1"/>
  <c r="BJ632" i="3"/>
  <c r="BB489" i="3"/>
  <c r="BA489" i="3" a="1"/>
  <c r="BA489" i="3" s="1"/>
  <c r="BC489" i="3" s="1"/>
  <c r="BB80" i="3"/>
  <c r="BA80" i="3" a="1"/>
  <c r="BA80" i="3" s="1"/>
  <c r="BC80" i="3" s="1"/>
  <c r="BJ679" i="3"/>
  <c r="BI679" i="3" a="1"/>
  <c r="BI679" i="3" s="1"/>
  <c r="BK679" i="3" s="1"/>
  <c r="BJ596" i="3"/>
  <c r="BI596" i="3" a="1"/>
  <c r="BI596" i="3" s="1"/>
  <c r="BK596" i="3" s="1"/>
  <c r="BA554" i="3" a="1"/>
  <c r="BA554" i="3" s="1"/>
  <c r="BC554" i="3" s="1"/>
  <c r="BB554" i="3"/>
  <c r="BB183" i="3"/>
  <c r="BA183" i="3" a="1"/>
  <c r="BA183" i="3" s="1"/>
  <c r="BC183" i="3" s="1"/>
  <c r="BJ874" i="3"/>
  <c r="BI874" i="3" a="1"/>
  <c r="BI874" i="3" s="1"/>
  <c r="BK874" i="3" s="1"/>
  <c r="BJ516" i="3"/>
  <c r="BI516" i="3" a="1"/>
  <c r="BI516" i="3" s="1"/>
  <c r="BK516" i="3" s="1"/>
  <c r="BJ125" i="3"/>
  <c r="BI125" i="3" a="1"/>
  <c r="BI125" i="3" s="1"/>
  <c r="BK125" i="3" s="1"/>
  <c r="BB635" i="3"/>
  <c r="BA635" i="3" a="1"/>
  <c r="BA635" i="3" s="1"/>
  <c r="BC635" i="3" s="1"/>
  <c r="BI1091" i="3" a="1"/>
  <c r="BI1091" i="3" s="1"/>
  <c r="BK1091" i="3" s="1"/>
  <c r="BJ1091" i="3"/>
  <c r="BJ338" i="3"/>
  <c r="BI338" i="3" a="1"/>
  <c r="BI338" i="3" s="1"/>
  <c r="BK338" i="3" s="1"/>
  <c r="BB403" i="3"/>
  <c r="BA403" i="3" a="1"/>
  <c r="BA403" i="3" s="1"/>
  <c r="BC403" i="3" s="1"/>
  <c r="BI1191" i="3" a="1"/>
  <c r="BI1191" i="3" s="1"/>
  <c r="BK1191" i="3" s="1"/>
  <c r="BJ1191" i="3"/>
  <c r="BI1047" i="3" a="1"/>
  <c r="BI1047" i="3" s="1"/>
  <c r="BK1047" i="3" s="1"/>
  <c r="BJ1047" i="3"/>
  <c r="BI907" i="3" a="1"/>
  <c r="BI907" i="3" s="1"/>
  <c r="BK907" i="3" s="1"/>
  <c r="BJ907" i="3"/>
  <c r="BJ637" i="3"/>
  <c r="BI637" i="3" a="1"/>
  <c r="BI637" i="3" s="1"/>
  <c r="BK637" i="3" s="1"/>
  <c r="BA1070" i="3" a="1"/>
  <c r="BA1070" i="3" s="1"/>
  <c r="BC1070" i="3" s="1"/>
  <c r="BB1070" i="3"/>
  <c r="BB776" i="3"/>
  <c r="BA776" i="3" a="1"/>
  <c r="BA776" i="3" s="1"/>
  <c r="BC776" i="3" s="1"/>
  <c r="BB561" i="3"/>
  <c r="BA561" i="3" a="1"/>
  <c r="BA561" i="3" s="1"/>
  <c r="BC561" i="3" s="1"/>
  <c r="BA274" i="3" a="1"/>
  <c r="BA274" i="3" s="1"/>
  <c r="BC274" i="3" s="1"/>
  <c r="BB274" i="3"/>
  <c r="BJ803" i="3"/>
  <c r="BI803" i="3" a="1"/>
  <c r="BI803" i="3" s="1"/>
  <c r="BK803" i="3" s="1"/>
  <c r="BJ258" i="3"/>
  <c r="BI258" i="3" a="1"/>
  <c r="BI258" i="3" s="1"/>
  <c r="BK258" i="3" s="1"/>
  <c r="BJ120" i="3"/>
  <c r="BI120" i="3" a="1"/>
  <c r="BI120" i="3" s="1"/>
  <c r="BK120" i="3" s="1"/>
  <c r="BB1239" i="3"/>
  <c r="BA1239" i="3" a="1"/>
  <c r="BA1239" i="3" s="1"/>
  <c r="BC1239" i="3" s="1"/>
  <c r="BA1002" i="3" a="1"/>
  <c r="BA1002" i="3" s="1"/>
  <c r="BC1002" i="3" s="1"/>
  <c r="BB1002" i="3"/>
  <c r="BB512" i="3"/>
  <c r="BJ1241" i="3"/>
  <c r="BI1241" i="3" a="1"/>
  <c r="BI1241" i="3" s="1"/>
  <c r="BK1241" i="3" s="1"/>
  <c r="BJ449" i="3"/>
  <c r="BI449" i="3" a="1"/>
  <c r="BI449" i="3" s="1"/>
  <c r="BK449" i="3" s="1"/>
  <c r="BJ372" i="3"/>
  <c r="BI372" i="3" a="1"/>
  <c r="BI372" i="3" s="1"/>
  <c r="BK372" i="3" s="1"/>
  <c r="BB715" i="3"/>
  <c r="BJ1236" i="3"/>
  <c r="BI1236" i="3" a="1"/>
  <c r="BI1236" i="3" s="1"/>
  <c r="BK1236" i="3" s="1"/>
  <c r="BJ1200" i="3"/>
  <c r="BI1200" i="3" a="1"/>
  <c r="BI1200" i="3" s="1"/>
  <c r="BK1200" i="3" s="1"/>
  <c r="BJ1089" i="3"/>
  <c r="BI1089" i="3" a="1"/>
  <c r="BI1089" i="3" s="1"/>
  <c r="BK1089" i="3" s="1"/>
  <c r="BI917" i="3" a="1"/>
  <c r="BI917" i="3" s="1"/>
  <c r="BK917" i="3" s="1"/>
  <c r="BJ917" i="3"/>
  <c r="BJ231" i="3"/>
  <c r="BI231" i="3" a="1"/>
  <c r="BI231" i="3" s="1"/>
  <c r="BK231" i="3" s="1"/>
  <c r="BA1104" i="3" a="1"/>
  <c r="BA1104" i="3" s="1"/>
  <c r="BC1104" i="3" s="1"/>
  <c r="BB1104" i="3"/>
  <c r="BA1038" i="3" a="1"/>
  <c r="BA1038" i="3" s="1"/>
  <c r="BC1038" i="3" s="1"/>
  <c r="BB1038" i="3"/>
  <c r="BB893" i="3"/>
  <c r="BA893" i="3" a="1"/>
  <c r="BA893" i="3" s="1"/>
  <c r="BC893" i="3" s="1"/>
  <c r="BB835" i="3"/>
  <c r="BA835" i="3" a="1"/>
  <c r="BA835" i="3" s="1"/>
  <c r="BC835" i="3" s="1"/>
  <c r="BB616" i="3"/>
  <c r="BA616" i="3" a="1"/>
  <c r="BA616" i="3" s="1"/>
  <c r="BC616" i="3" s="1"/>
  <c r="BB193" i="3"/>
  <c r="BA193" i="3" a="1"/>
  <c r="BA193" i="3" s="1"/>
  <c r="BC193" i="3" s="1"/>
  <c r="BB116" i="3"/>
  <c r="BA116" i="3" a="1"/>
  <c r="BA116" i="3" s="1"/>
  <c r="BC116" i="3" s="1"/>
  <c r="BB46" i="3"/>
  <c r="BA46" i="3" a="1"/>
  <c r="BA46" i="3" s="1"/>
  <c r="BC46" i="3" s="1"/>
  <c r="BB5" i="3"/>
  <c r="BA5" i="3" a="1"/>
  <c r="BA5" i="3" s="1"/>
  <c r="BC5" i="3" s="1"/>
  <c r="BJ287" i="3"/>
  <c r="BI853" i="3" a="1"/>
  <c r="BI853" i="3" s="1"/>
  <c r="BK853" i="3" s="1"/>
  <c r="BJ853" i="3"/>
  <c r="BJ676" i="3"/>
  <c r="BI676" i="3" a="1"/>
  <c r="BI676" i="3" s="1"/>
  <c r="BK676" i="3" s="1"/>
  <c r="BA126" i="3" a="1"/>
  <c r="BA126" i="3" s="1"/>
  <c r="BC126" i="3" s="1"/>
  <c r="BB126" i="3"/>
  <c r="BI871" i="3" a="1"/>
  <c r="BI871" i="3" s="1"/>
  <c r="BK871" i="3" s="1"/>
  <c r="BJ871" i="3"/>
  <c r="BJ478" i="3"/>
  <c r="BI478" i="3" a="1"/>
  <c r="BI478" i="3" s="1"/>
  <c r="BK478" i="3" s="1"/>
  <c r="BB1189" i="3"/>
  <c r="BA1189" i="3" a="1"/>
  <c r="BA1189" i="3" s="1"/>
  <c r="BC1189" i="3" s="1"/>
  <c r="BA822" i="3" a="1"/>
  <c r="BA822" i="3" s="1"/>
  <c r="BC822" i="3" s="1"/>
  <c r="BB822" i="3"/>
  <c r="BJ834" i="3"/>
  <c r="BI834" i="3" a="1"/>
  <c r="BI834" i="3" s="1"/>
  <c r="BK834" i="3" s="1"/>
  <c r="BB777" i="3"/>
  <c r="BA777" i="3" a="1"/>
  <c r="BA777" i="3" s="1"/>
  <c r="BC777" i="3" s="1"/>
  <c r="BB388" i="3"/>
  <c r="BA388" i="3" a="1"/>
  <c r="BA388" i="3" s="1"/>
  <c r="BC388" i="3" s="1"/>
  <c r="BA336" i="3" a="1"/>
  <c r="BA336" i="3" s="1"/>
  <c r="BC336" i="3" s="1"/>
  <c r="BB336" i="3"/>
  <c r="BI496" i="3" a="1"/>
  <c r="BI496" i="3" s="1"/>
  <c r="BK496" i="3" s="1"/>
  <c r="BJ496" i="3"/>
  <c r="BA696" i="3" a="1"/>
  <c r="BA696" i="3" s="1"/>
  <c r="BC696" i="3" s="1"/>
  <c r="BB696" i="3"/>
  <c r="BI1011" i="3" a="1"/>
  <c r="BI1011" i="3" s="1"/>
  <c r="BK1011" i="3" s="1"/>
  <c r="BJ1011" i="3"/>
  <c r="BI922" i="3" a="1"/>
  <c r="BI922" i="3" s="1"/>
  <c r="BK922" i="3" s="1"/>
  <c r="BJ922" i="3"/>
  <c r="BI297" i="3" a="1"/>
  <c r="BI297" i="3" s="1"/>
  <c r="BK297" i="3" s="1"/>
  <c r="BJ297" i="3"/>
  <c r="BB987" i="3"/>
  <c r="BA987" i="3" a="1"/>
  <c r="BA987" i="3" s="1"/>
  <c r="BC987" i="3" s="1"/>
  <c r="BB772" i="3"/>
  <c r="BA772" i="3" a="1"/>
  <c r="BA772" i="3" s="1"/>
  <c r="BC772" i="3" s="1"/>
  <c r="BI792" i="3" a="1"/>
  <c r="BI792" i="3" s="1"/>
  <c r="BK792" i="3" s="1"/>
  <c r="BJ792" i="3"/>
  <c r="BJ356" i="3"/>
  <c r="BI356" i="3" a="1"/>
  <c r="BI356" i="3" s="1"/>
  <c r="BK356" i="3" s="1"/>
  <c r="BB1169" i="3"/>
  <c r="BA1169" i="3" a="1"/>
  <c r="BA1169" i="3" s="1"/>
  <c r="BC1169" i="3" s="1"/>
  <c r="BB793" i="3"/>
  <c r="BA793" i="3" a="1"/>
  <c r="BA793" i="3" s="1"/>
  <c r="BC793" i="3" s="1"/>
  <c r="BB278" i="3"/>
  <c r="BA278" i="3" a="1"/>
  <c r="BA278" i="3" s="1"/>
  <c r="BC278" i="3" s="1"/>
  <c r="BI952" i="3" a="1"/>
  <c r="BI952" i="3" s="1"/>
  <c r="BK952" i="3" s="1"/>
  <c r="BJ952" i="3"/>
  <c r="BI565" i="3" a="1"/>
  <c r="BI565" i="3" s="1"/>
  <c r="BK565" i="3" s="1"/>
  <c r="BJ565" i="3"/>
  <c r="BJ209" i="3"/>
  <c r="BI209" i="3" a="1"/>
  <c r="BI209" i="3" s="1"/>
  <c r="BK209" i="3" s="1"/>
  <c r="BA629" i="3" a="1"/>
  <c r="BA629" i="3" s="1"/>
  <c r="BC629" i="3" s="1"/>
  <c r="BB629" i="3"/>
  <c r="BB478" i="3"/>
  <c r="BA478" i="3" a="1"/>
  <c r="BA478" i="3" s="1"/>
  <c r="BC478" i="3" s="1"/>
  <c r="BA28" i="3" a="1"/>
  <c r="BA28" i="3" s="1"/>
  <c r="BC28" i="3" s="1"/>
  <c r="BB28" i="3"/>
  <c r="BA1035" i="3" a="1"/>
  <c r="BA1035" i="3" s="1"/>
  <c r="BC1035" i="3" s="1"/>
  <c r="BB1035" i="3"/>
  <c r="BJ1204" i="3"/>
  <c r="BI1204" i="3" a="1"/>
  <c r="BI1204" i="3" s="1"/>
  <c r="BK1204" i="3" s="1"/>
  <c r="BJ1063" i="3"/>
  <c r="BI1063" i="3" a="1"/>
  <c r="BI1063" i="3" s="1"/>
  <c r="BK1063" i="3" s="1"/>
  <c r="BI939" i="3" a="1"/>
  <c r="BI939" i="3" s="1"/>
  <c r="BK939" i="3" s="1"/>
  <c r="BJ939" i="3"/>
  <c r="BI763" i="3" a="1"/>
  <c r="BI763" i="3" s="1"/>
  <c r="BK763" i="3" s="1"/>
  <c r="BJ763" i="3"/>
  <c r="BJ660" i="3"/>
  <c r="BI660" i="3" a="1"/>
  <c r="BI660" i="3" s="1"/>
  <c r="BK660" i="3" s="1"/>
  <c r="BJ175" i="3"/>
  <c r="BI175" i="3" a="1"/>
  <c r="BI175" i="3" s="1"/>
  <c r="BK175" i="3" s="1"/>
  <c r="BI68" i="3" a="1"/>
  <c r="BI68" i="3" s="1"/>
  <c r="BK68" i="3" s="1"/>
  <c r="BJ68" i="3"/>
  <c r="BB1191" i="3"/>
  <c r="BA1191" i="3" a="1"/>
  <c r="BA1191" i="3" s="1"/>
  <c r="BC1191" i="3" s="1"/>
  <c r="BA1166" i="3" a="1"/>
  <c r="BA1166" i="3" s="1"/>
  <c r="BC1166" i="3" s="1"/>
  <c r="BB1166" i="3"/>
  <c r="BJ1134" i="3"/>
  <c r="BI1134" i="3" a="1"/>
  <c r="BI1134" i="3" s="1"/>
  <c r="BK1134" i="3" s="1"/>
  <c r="BB630" i="3"/>
  <c r="BA630" i="3" a="1"/>
  <c r="BA630" i="3" s="1"/>
  <c r="BC630" i="3" s="1"/>
  <c r="BJ739" i="3"/>
  <c r="BI739" i="3" a="1"/>
  <c r="BI739" i="3" s="1"/>
  <c r="BK739" i="3" s="1"/>
  <c r="BJ443" i="3"/>
  <c r="BI443" i="3" a="1"/>
  <c r="BI443" i="3" s="1"/>
  <c r="BK443" i="3" s="1"/>
  <c r="BA1218" i="3" a="1"/>
  <c r="BA1218" i="3" s="1"/>
  <c r="BC1218" i="3" s="1"/>
  <c r="BB1218" i="3"/>
  <c r="BA313" i="3" a="1"/>
  <c r="BA313" i="3" s="1"/>
  <c r="BC313" i="3" s="1"/>
  <c r="BB313" i="3"/>
  <c r="BI1186" i="3" a="1"/>
  <c r="BI1186" i="3" s="1"/>
  <c r="BK1186" i="3" s="1"/>
  <c r="BJ1186" i="3"/>
  <c r="BI544" i="3" a="1"/>
  <c r="BI544" i="3" s="1"/>
  <c r="BK544" i="3" s="1"/>
  <c r="BJ544" i="3"/>
  <c r="BJ235" i="3"/>
  <c r="BI235" i="3" a="1"/>
  <c r="BI235" i="3" s="1"/>
  <c r="BK235" i="3" s="1"/>
  <c r="BB1117" i="3"/>
  <c r="BA1117" i="3" a="1"/>
  <c r="BA1117" i="3" s="1"/>
  <c r="BC1117" i="3" s="1"/>
  <c r="BB863" i="3"/>
  <c r="BA863" i="3" a="1"/>
  <c r="BA863" i="3" s="1"/>
  <c r="BC863" i="3" s="1"/>
  <c r="BB602" i="3"/>
  <c r="BA602" i="3" a="1"/>
  <c r="BA602" i="3" s="1"/>
  <c r="BC602" i="3" s="1"/>
  <c r="BB517" i="3"/>
  <c r="BA517" i="3" a="1"/>
  <c r="BA517" i="3" s="1"/>
  <c r="BC517" i="3" s="1"/>
  <c r="BB246" i="3"/>
  <c r="BA246" i="3" a="1"/>
  <c r="BA246" i="3" s="1"/>
  <c r="BC246" i="3" s="1"/>
  <c r="BI671" i="3" a="1"/>
  <c r="BI671" i="3" s="1"/>
  <c r="BK671" i="3" s="1"/>
  <c r="BJ671" i="3"/>
  <c r="BI439" i="3" a="1"/>
  <c r="BI439" i="3" s="1"/>
  <c r="BK439" i="3" s="1"/>
  <c r="BJ439" i="3"/>
  <c r="BB770" i="3"/>
  <c r="BA770" i="3" a="1"/>
  <c r="BA770" i="3" s="1"/>
  <c r="BC770" i="3" s="1"/>
  <c r="BB824" i="3"/>
  <c r="BA824" i="3" a="1"/>
  <c r="BA824" i="3" s="1"/>
  <c r="BC824" i="3" s="1"/>
  <c r="BA598" i="3" a="1"/>
  <c r="BA598" i="3" s="1"/>
  <c r="BC598" i="3" s="1"/>
  <c r="BB598" i="3"/>
  <c r="BA515" i="3" a="1"/>
  <c r="BA515" i="3" s="1"/>
  <c r="BC515" i="3" s="1"/>
  <c r="BB515" i="3"/>
  <c r="BB381" i="3"/>
  <c r="BA381" i="3" a="1"/>
  <c r="BA381" i="3" s="1"/>
  <c r="BC381" i="3" s="1"/>
  <c r="BB224" i="3"/>
  <c r="BA224" i="3" a="1"/>
  <c r="BA224" i="3" s="1"/>
  <c r="BC224" i="3" s="1"/>
  <c r="BB555" i="3"/>
  <c r="BA555" i="3" a="1"/>
  <c r="BA555" i="3" s="1"/>
  <c r="BC555" i="3" s="1"/>
  <c r="BI638" i="3" a="1"/>
  <c r="BI638" i="3" s="1"/>
  <c r="BK638" i="3" s="1"/>
  <c r="BJ638" i="3"/>
  <c r="BB981" i="3"/>
  <c r="BA981" i="3" a="1"/>
  <c r="BA981" i="3" s="1"/>
  <c r="BC981" i="3" s="1"/>
  <c r="BA310" i="3" a="1"/>
  <c r="BA310" i="3" s="1"/>
  <c r="BC310" i="3" s="1"/>
  <c r="BB310" i="3"/>
  <c r="BB847" i="3"/>
  <c r="BA847" i="3" a="1"/>
  <c r="BA847" i="3" s="1"/>
  <c r="BC847" i="3" s="1"/>
  <c r="BA436" i="3" a="1"/>
  <c r="BA436" i="3" s="1"/>
  <c r="BC436" i="3" s="1"/>
  <c r="BB436" i="3"/>
  <c r="BJ612" i="3"/>
  <c r="BI612" i="3" a="1"/>
  <c r="BI612" i="3" s="1"/>
  <c r="BK612" i="3" s="1"/>
  <c r="BB1043" i="3"/>
  <c r="BA1043" i="3" a="1"/>
  <c r="BA1043" i="3" s="1"/>
  <c r="BC1043" i="3" s="1"/>
  <c r="BB921" i="3"/>
  <c r="BA921" i="3" a="1"/>
  <c r="BA921" i="3" s="1"/>
  <c r="BC921" i="3" s="1"/>
  <c r="BA931" i="3" a="1"/>
  <c r="BA931" i="3" s="1"/>
  <c r="BC931" i="3" s="1"/>
  <c r="BB931" i="3"/>
  <c r="BB130" i="3"/>
  <c r="BA130" i="3" a="1"/>
  <c r="BA130" i="3" s="1"/>
  <c r="BC130" i="3" s="1"/>
  <c r="BI1181" i="3" a="1"/>
  <c r="BI1181" i="3" s="1"/>
  <c r="BK1181" i="3" s="1"/>
  <c r="BJ1181" i="3"/>
  <c r="BI603" i="3" a="1"/>
  <c r="BI603" i="3" s="1"/>
  <c r="BK603" i="3" s="1"/>
  <c r="BJ603" i="3"/>
  <c r="BB906" i="3"/>
  <c r="BA677" i="3" a="1"/>
  <c r="BA677" i="3" s="1"/>
  <c r="BC677" i="3" s="1"/>
  <c r="BB677" i="3"/>
  <c r="BA184" i="3" a="1"/>
  <c r="BA184" i="3" s="1"/>
  <c r="BC184" i="3" s="1"/>
  <c r="BB184" i="3"/>
  <c r="BI1020" i="3" a="1"/>
  <c r="BI1020" i="3" s="1"/>
  <c r="BK1020" i="3" s="1"/>
  <c r="BJ1020" i="3"/>
  <c r="BI851" i="3" a="1"/>
  <c r="BI851" i="3" s="1"/>
  <c r="BK851" i="3" s="1"/>
  <c r="BJ851" i="3"/>
  <c r="BB476" i="3"/>
  <c r="BA476" i="3" a="1"/>
  <c r="BA476" i="3" s="1"/>
  <c r="BC476" i="3" s="1"/>
  <c r="BB348" i="3"/>
  <c r="BA348" i="3" a="1"/>
  <c r="BA348" i="3" s="1"/>
  <c r="BC348" i="3" s="1"/>
  <c r="BB169" i="3"/>
  <c r="BA169" i="3" a="1"/>
  <c r="BA169" i="3" s="1"/>
  <c r="BC169" i="3" s="1"/>
  <c r="BJ996" i="3"/>
  <c r="BI996" i="3" a="1"/>
  <c r="BI996" i="3" s="1"/>
  <c r="BK996" i="3" s="1"/>
  <c r="BI200" i="3" a="1"/>
  <c r="BI200" i="3" s="1"/>
  <c r="BK200" i="3" s="1"/>
  <c r="BJ200" i="3"/>
  <c r="BB592" i="3"/>
  <c r="BA592" i="3" a="1"/>
  <c r="BA592" i="3" s="1"/>
  <c r="BC592" i="3" s="1"/>
  <c r="BB419" i="3"/>
  <c r="BA419" i="3" a="1"/>
  <c r="BA419" i="3" s="1"/>
  <c r="BC419" i="3" s="1"/>
  <c r="BB170" i="3"/>
  <c r="BA170" i="3" a="1"/>
  <c r="BA170" i="3" s="1"/>
  <c r="BC170" i="3" s="1"/>
  <c r="BJ1235" i="3"/>
  <c r="BI1235" i="3" a="1"/>
  <c r="BI1235" i="3" s="1"/>
  <c r="BK1235" i="3" s="1"/>
  <c r="BJ890" i="3"/>
  <c r="BI890" i="3" a="1"/>
  <c r="BI890" i="3" s="1"/>
  <c r="BK890" i="3" s="1"/>
  <c r="BJ723" i="3"/>
  <c r="BI723" i="3" a="1"/>
  <c r="BI723" i="3" s="1"/>
  <c r="BK723" i="3" s="1"/>
  <c r="BJ447" i="3"/>
  <c r="BI447" i="3" a="1"/>
  <c r="BI447" i="3" s="1"/>
  <c r="BK447" i="3" s="1"/>
  <c r="BJ428" i="3"/>
  <c r="BI428" i="3" a="1"/>
  <c r="BI428" i="3" s="1"/>
  <c r="BK428" i="3" s="1"/>
  <c r="BB1091" i="3"/>
  <c r="BA1091" i="3" a="1"/>
  <c r="BA1091" i="3" s="1"/>
  <c r="BC1091" i="3" s="1"/>
  <c r="BB743" i="3"/>
  <c r="BA743" i="3" a="1"/>
  <c r="BA743" i="3" s="1"/>
  <c r="BC743" i="3" s="1"/>
  <c r="BJ1230" i="3"/>
  <c r="BI1230" i="3" a="1"/>
  <c r="BI1230" i="3" s="1"/>
  <c r="BK1230" i="3" s="1"/>
  <c r="BJ1177" i="3"/>
  <c r="BI1177" i="3" a="1"/>
  <c r="BI1177" i="3" s="1"/>
  <c r="BK1177" i="3" s="1"/>
  <c r="BI1099" i="3" a="1"/>
  <c r="BI1099" i="3" s="1"/>
  <c r="BK1099" i="3" s="1"/>
  <c r="BJ1099" i="3"/>
  <c r="BJ953" i="3"/>
  <c r="BI953" i="3" a="1"/>
  <c r="BI953" i="3" s="1"/>
  <c r="BK953" i="3" s="1"/>
  <c r="BJ419" i="3"/>
  <c r="BI419" i="3" a="1"/>
  <c r="BI419" i="3" s="1"/>
  <c r="BK419" i="3" s="1"/>
  <c r="BA975" i="3" a="1"/>
  <c r="BA975" i="3" s="1"/>
  <c r="BC975" i="3" s="1"/>
  <c r="BB975" i="3"/>
  <c r="BB152" i="3"/>
  <c r="BA152" i="3" a="1"/>
  <c r="BA152" i="3" s="1"/>
  <c r="BC152" i="3" s="1"/>
  <c r="BA390" i="3" a="1"/>
  <c r="BA390" i="3" s="1"/>
  <c r="BC390" i="3" s="1"/>
  <c r="BB390" i="3"/>
  <c r="BJ1214" i="3"/>
  <c r="BI1214" i="3" a="1"/>
  <c r="BI1214" i="3" s="1"/>
  <c r="BK1214" i="3" s="1"/>
  <c r="BI823" i="3" a="1"/>
  <c r="BI823" i="3" s="1"/>
  <c r="BK823" i="3" s="1"/>
  <c r="BJ823" i="3"/>
  <c r="BB983" i="3"/>
  <c r="BA983" i="3" a="1"/>
  <c r="BA983" i="3" s="1"/>
  <c r="BC983" i="3" s="1"/>
  <c r="BA582" i="3" a="1"/>
  <c r="BA582" i="3" s="1"/>
  <c r="BC582" i="3" s="1"/>
  <c r="BB582" i="3"/>
  <c r="BJ438" i="3"/>
  <c r="BI438" i="3" a="1"/>
  <c r="BI438" i="3" s="1"/>
  <c r="BK438" i="3" s="1"/>
  <c r="BJ352" i="3"/>
  <c r="BI352" i="3" a="1"/>
  <c r="BI352" i="3" s="1"/>
  <c r="BK352" i="3" s="1"/>
  <c r="BB25" i="3"/>
  <c r="BA25" i="3" a="1"/>
  <c r="BA25" i="3" s="1"/>
  <c r="BC25" i="3" s="1"/>
  <c r="BI646" i="3" a="1"/>
  <c r="BI646" i="3" s="1"/>
  <c r="BK646" i="3" s="1"/>
  <c r="BJ646" i="3"/>
  <c r="BB1171" i="3"/>
  <c r="BA1171" i="3" a="1"/>
  <c r="BA1171" i="3" s="1"/>
  <c r="BC1171" i="3" s="1"/>
  <c r="BB1112" i="3"/>
  <c r="BA1112" i="3" a="1"/>
  <c r="BA1112" i="3" s="1"/>
  <c r="BC1112" i="3" s="1"/>
  <c r="BB979" i="3"/>
  <c r="BA979" i="3" a="1"/>
  <c r="BA979" i="3" s="1"/>
  <c r="BC979" i="3" s="1"/>
  <c r="BA609" i="3" a="1"/>
  <c r="BA609" i="3" s="1"/>
  <c r="BC609" i="3" s="1"/>
  <c r="BB609" i="3"/>
  <c r="BB30" i="3"/>
  <c r="BA30" i="3" a="1"/>
  <c r="BA30" i="3" s="1"/>
  <c r="BC30" i="3" s="1"/>
  <c r="BB57" i="3"/>
  <c r="BA57" i="3" a="1"/>
  <c r="BA57" i="3" s="1"/>
  <c r="BC57" i="3" s="1"/>
  <c r="BB139" i="3"/>
  <c r="BA139" i="3" a="1"/>
  <c r="BA139" i="3" s="1"/>
  <c r="BC139" i="3" s="1"/>
  <c r="BB1085" i="3"/>
  <c r="BA1085" i="3" a="1"/>
  <c r="BA1085" i="3" s="1"/>
  <c r="BC1085" i="3" s="1"/>
  <c r="BJ880" i="3"/>
  <c r="BI880" i="3" a="1"/>
  <c r="BI880" i="3" s="1"/>
  <c r="BK880" i="3" s="1"/>
  <c r="BI38" i="3" a="1"/>
  <c r="BI38" i="3" s="1"/>
  <c r="BK38" i="3" s="1"/>
  <c r="BJ38" i="3"/>
  <c r="BB1081" i="3"/>
  <c r="BA1081" i="3" a="1"/>
  <c r="BA1081" i="3" s="1"/>
  <c r="BC1081" i="3" s="1"/>
  <c r="BB441" i="3"/>
  <c r="BA146" i="3" a="1"/>
  <c r="BA146" i="3" s="1"/>
  <c r="BC146" i="3" s="1"/>
  <c r="BB146" i="3"/>
  <c r="BJ618" i="3"/>
  <c r="BI618" i="3" a="1"/>
  <c r="BI618" i="3" s="1"/>
  <c r="BK618" i="3" s="1"/>
  <c r="BJ1153" i="3"/>
  <c r="BI1153" i="3" a="1"/>
  <c r="BI1153" i="3" s="1"/>
  <c r="BK1153" i="3" s="1"/>
  <c r="BI35" i="3" a="1"/>
  <c r="BI35" i="3" s="1"/>
  <c r="BK35" i="3" s="1"/>
  <c r="BJ35" i="3"/>
  <c r="BB1095" i="3"/>
  <c r="BA1095" i="3" a="1"/>
  <c r="BA1095" i="3" s="1"/>
  <c r="BC1095" i="3" s="1"/>
  <c r="BA1039" i="3" a="1"/>
  <c r="BA1039" i="3" s="1"/>
  <c r="BC1039" i="3" s="1"/>
  <c r="BB1039" i="3"/>
  <c r="BB650" i="3"/>
  <c r="BA650" i="3" a="1"/>
  <c r="BA650" i="3" s="1"/>
  <c r="BC650" i="3" s="1"/>
  <c r="BB568" i="3"/>
  <c r="BA568" i="3" a="1"/>
  <c r="BA568" i="3" s="1"/>
  <c r="BC568" i="3" s="1"/>
  <c r="BA395" i="3" a="1"/>
  <c r="BA395" i="3" s="1"/>
  <c r="BC395" i="3" s="1"/>
  <c r="BB395" i="3"/>
  <c r="BI879" i="3" a="1"/>
  <c r="BI879" i="3" s="1"/>
  <c r="BK879" i="3" s="1"/>
  <c r="BJ879" i="3"/>
  <c r="BJ664" i="3"/>
  <c r="BJ621" i="3"/>
  <c r="BI621" i="3" a="1"/>
  <c r="BI621" i="3" s="1"/>
  <c r="BK621" i="3" s="1"/>
  <c r="BA903" i="3" a="1"/>
  <c r="BA903" i="3" s="1"/>
  <c r="BC903" i="3" s="1"/>
  <c r="BB903" i="3"/>
  <c r="BB708" i="3"/>
  <c r="BA708" i="3" a="1"/>
  <c r="BA708" i="3" s="1"/>
  <c r="BC708" i="3" s="1"/>
  <c r="BA271" i="3" a="1"/>
  <c r="BA271" i="3" s="1"/>
  <c r="BC271" i="3" s="1"/>
  <c r="BA244" i="3" a="1"/>
  <c r="BA244" i="3" s="1"/>
  <c r="BC244" i="3" s="1"/>
  <c r="BB244" i="3"/>
  <c r="BI611" i="3" a="1"/>
  <c r="BI611" i="3" s="1"/>
  <c r="BK611" i="3" s="1"/>
  <c r="BJ611" i="3"/>
  <c r="BJ1144" i="3"/>
  <c r="BI726" i="3" a="1"/>
  <c r="BI726" i="3" s="1"/>
  <c r="BK726" i="3" s="1"/>
  <c r="BJ726" i="3"/>
  <c r="BA1202" i="3" a="1"/>
  <c r="BA1202" i="3" s="1"/>
  <c r="BC1202" i="3" s="1"/>
  <c r="BB1202" i="3"/>
  <c r="BA589" i="3" a="1"/>
  <c r="BA589" i="3" s="1"/>
  <c r="BC589" i="3" s="1"/>
  <c r="BB589" i="3"/>
  <c r="BJ1206" i="3"/>
  <c r="BI1206" i="3" a="1"/>
  <c r="BI1206" i="3" s="1"/>
  <c r="BK1206" i="3" s="1"/>
  <c r="BJ401" i="3"/>
  <c r="BI401" i="3" a="1"/>
  <c r="BI401" i="3" s="1"/>
  <c r="BK401" i="3" s="1"/>
  <c r="BJ192" i="3"/>
  <c r="BI192" i="3" a="1"/>
  <c r="BI192" i="3" s="1"/>
  <c r="BK192" i="3" s="1"/>
  <c r="BJ63" i="3"/>
  <c r="BI63" i="3" a="1"/>
  <c r="BI63" i="3" s="1"/>
  <c r="BK63" i="3" s="1"/>
  <c r="BA849" i="3" a="1"/>
  <c r="BA849" i="3" s="1"/>
  <c r="BC849" i="3" s="1"/>
  <c r="BB758" i="3"/>
  <c r="BA758" i="3" a="1"/>
  <c r="BA758" i="3" s="1"/>
  <c r="BC758" i="3" s="1"/>
  <c r="BI527" i="3" a="1"/>
  <c r="BI527" i="3" s="1"/>
  <c r="BK527" i="3" s="1"/>
  <c r="BJ527" i="3"/>
  <c r="BJ162" i="3"/>
  <c r="BI162" i="3" a="1"/>
  <c r="BI162" i="3" s="1"/>
  <c r="BK162" i="3" s="1"/>
  <c r="BA755" i="3" a="1"/>
  <c r="BA755" i="3" s="1"/>
  <c r="BC755" i="3" s="1"/>
  <c r="BI1096" i="3" a="1"/>
  <c r="BI1096" i="3" s="1"/>
  <c r="BK1096" i="3" s="1"/>
  <c r="BJ1096" i="3"/>
  <c r="BI1004" i="3" a="1"/>
  <c r="BI1004" i="3" s="1"/>
  <c r="BK1004" i="3" s="1"/>
  <c r="BJ1004" i="3"/>
  <c r="BI635" i="3" a="1"/>
  <c r="BI635" i="3" s="1"/>
  <c r="BK635" i="3" s="1"/>
  <c r="BJ635" i="3"/>
  <c r="BA307" i="3" a="1"/>
  <c r="BA307" i="3" s="1"/>
  <c r="BC307" i="3" s="1"/>
  <c r="BB307" i="3"/>
  <c r="BB429" i="3"/>
  <c r="BA429" i="3" a="1"/>
  <c r="BA429" i="3" s="1"/>
  <c r="BC429" i="3" s="1"/>
  <c r="BA27" i="3" a="1"/>
  <c r="BA27" i="3" s="1"/>
  <c r="BC27" i="3" s="1"/>
  <c r="BB27" i="3"/>
  <c r="BJ1042" i="3"/>
  <c r="BI1042" i="3" a="1"/>
  <c r="BI1042" i="3" s="1"/>
  <c r="BK1042" i="3" s="1"/>
  <c r="BJ795" i="3"/>
  <c r="BI795" i="3" a="1"/>
  <c r="BI795" i="3" s="1"/>
  <c r="BK795" i="3" s="1"/>
  <c r="BI537" i="3" a="1"/>
  <c r="BI537" i="3" s="1"/>
  <c r="BK537" i="3" s="1"/>
  <c r="BJ537" i="3"/>
  <c r="BJ482" i="3"/>
  <c r="BI482" i="3" a="1"/>
  <c r="BI482" i="3" s="1"/>
  <c r="BK482" i="3" s="1"/>
  <c r="BB1015" i="3"/>
  <c r="BA1015" i="3" a="1"/>
  <c r="BA1015" i="3" s="1"/>
  <c r="BC1015" i="3" s="1"/>
  <c r="BB883" i="3"/>
  <c r="BA883" i="3" a="1"/>
  <c r="BA883" i="3" s="1"/>
  <c r="BC883" i="3" s="1"/>
  <c r="BI712" i="3" a="1"/>
  <c r="BI712" i="3" s="1"/>
  <c r="BK712" i="3" s="1"/>
  <c r="BJ712" i="3"/>
  <c r="BA688" i="3" a="1"/>
  <c r="BA688" i="3" s="1"/>
  <c r="BC688" i="3" s="1"/>
  <c r="BB688" i="3"/>
  <c r="BI1173" i="3" a="1"/>
  <c r="BI1173" i="3" s="1"/>
  <c r="BK1173" i="3" s="1"/>
  <c r="BJ1173" i="3"/>
  <c r="BJ606" i="3"/>
  <c r="BI606" i="3" a="1"/>
  <c r="BI606" i="3" s="1"/>
  <c r="BK606" i="3" s="1"/>
  <c r="BB144" i="3"/>
  <c r="BA144" i="3" a="1"/>
  <c r="BA144" i="3" s="1"/>
  <c r="BC144" i="3" s="1"/>
  <c r="BI1163" i="3" a="1"/>
  <c r="BI1163" i="3" s="1"/>
  <c r="BK1163" i="3" s="1"/>
  <c r="BJ1163" i="3"/>
  <c r="BA1126" i="3" a="1"/>
  <c r="BA1126" i="3" s="1"/>
  <c r="BC1126" i="3" s="1"/>
  <c r="BB1126" i="3"/>
  <c r="BB885" i="3"/>
  <c r="BA885" i="3" a="1"/>
  <c r="BA885" i="3" s="1"/>
  <c r="BC885" i="3" s="1"/>
  <c r="BB317" i="3"/>
  <c r="BA317" i="3" a="1"/>
  <c r="BA317" i="3" s="1"/>
  <c r="BC317" i="3" s="1"/>
  <c r="BB292" i="3"/>
  <c r="BA292" i="3" a="1"/>
  <c r="BA292" i="3" s="1"/>
  <c r="BC292" i="3" s="1"/>
  <c r="BB596" i="3"/>
  <c r="BA596" i="3" a="1"/>
  <c r="BA596" i="3" s="1"/>
  <c r="BC596" i="3" s="1"/>
  <c r="BI1198" i="3" a="1"/>
  <c r="BI1198" i="3" s="1"/>
  <c r="BK1198" i="3" s="1"/>
  <c r="BJ1198" i="3"/>
  <c r="BJ295" i="3"/>
  <c r="BI295" i="3" a="1"/>
  <c r="BI295" i="3" s="1"/>
  <c r="BK295" i="3" s="1"/>
  <c r="BJ181" i="3"/>
  <c r="BI181" i="3" a="1"/>
  <c r="BI181" i="3" s="1"/>
  <c r="BK181" i="3" s="1"/>
  <c r="BI88" i="3" a="1"/>
  <c r="BI88" i="3" s="1"/>
  <c r="BK88" i="3" s="1"/>
  <c r="BJ88" i="3"/>
  <c r="BB545" i="3"/>
  <c r="BA545" i="3" a="1"/>
  <c r="BA545" i="3" s="1"/>
  <c r="BC545" i="3" s="1"/>
  <c r="BB1241" i="3"/>
  <c r="BA1241" i="3" a="1"/>
  <c r="BA1241" i="3" s="1"/>
  <c r="BC1241" i="3" s="1"/>
  <c r="BB796" i="3"/>
  <c r="BA796" i="3" a="1"/>
  <c r="BA796" i="3" s="1"/>
  <c r="BC796" i="3" s="1"/>
  <c r="BB747" i="3"/>
  <c r="BA747" i="3" a="1"/>
  <c r="BA747" i="3" s="1"/>
  <c r="BC747" i="3" s="1"/>
  <c r="BJ1201" i="3"/>
  <c r="BI1201" i="3" a="1"/>
  <c r="BI1201" i="3" s="1"/>
  <c r="BK1201" i="3" s="1"/>
  <c r="BI732" i="3" a="1"/>
  <c r="BI732" i="3" s="1"/>
  <c r="BK732" i="3" s="1"/>
  <c r="BJ732" i="3"/>
  <c r="BJ987" i="3"/>
  <c r="BI987" i="3" a="1"/>
  <c r="BI987" i="3" s="1"/>
  <c r="BK987" i="3" s="1"/>
  <c r="BA704" i="3" a="1"/>
  <c r="BA704" i="3" s="1"/>
  <c r="BC704" i="3" s="1"/>
  <c r="BB704" i="3"/>
  <c r="BB593" i="3"/>
  <c r="BA593" i="3" a="1"/>
  <c r="BA593" i="3" s="1"/>
  <c r="BC593" i="3" s="1"/>
  <c r="BA485" i="3" a="1"/>
  <c r="BA485" i="3" s="1"/>
  <c r="BC485" i="3" s="1"/>
  <c r="BB485" i="3"/>
  <c r="BI1221" i="3" a="1"/>
  <c r="BI1221" i="3" s="1"/>
  <c r="BK1221" i="3" s="1"/>
  <c r="BJ1221" i="3"/>
  <c r="BI1072" i="3" a="1"/>
  <c r="BI1072" i="3" s="1"/>
  <c r="BK1072" i="3" s="1"/>
  <c r="BJ1072" i="3"/>
  <c r="BI1018" i="3" a="1"/>
  <c r="BI1018" i="3" s="1"/>
  <c r="BK1018" i="3" s="1"/>
  <c r="BJ1018" i="3"/>
  <c r="BB1099" i="3"/>
  <c r="BA1099" i="3" a="1"/>
  <c r="BA1099" i="3" s="1"/>
  <c r="BC1099" i="3" s="1"/>
  <c r="BB503" i="3"/>
  <c r="BA503" i="3" a="1"/>
  <c r="BA503" i="3" s="1"/>
  <c r="BC503" i="3" s="1"/>
  <c r="BJ695" i="3"/>
  <c r="BI695" i="3" a="1"/>
  <c r="BI695" i="3" s="1"/>
  <c r="BK695" i="3" s="1"/>
  <c r="BB960" i="3"/>
  <c r="BA960" i="3" a="1"/>
  <c r="BA960" i="3" s="1"/>
  <c r="BC960" i="3" s="1"/>
  <c r="BB370" i="3"/>
  <c r="BA370" i="3" a="1"/>
  <c r="BA370" i="3" s="1"/>
  <c r="BC370" i="3" s="1"/>
  <c r="BJ1057" i="3"/>
  <c r="BI1057" i="3" a="1"/>
  <c r="BI1057" i="3" s="1"/>
  <c r="BK1057" i="3" s="1"/>
  <c r="BJ819" i="3"/>
  <c r="BI819" i="3" a="1"/>
  <c r="BI819" i="3" s="1"/>
  <c r="BK819" i="3" s="1"/>
  <c r="BJ699" i="3"/>
  <c r="BI699" i="3" a="1"/>
  <c r="BI699" i="3" s="1"/>
  <c r="BK699" i="3" s="1"/>
  <c r="BB762" i="3"/>
  <c r="BA762" i="3" a="1"/>
  <c r="BA762" i="3" s="1"/>
  <c r="BC762" i="3" s="1"/>
  <c r="BB674" i="3"/>
  <c r="BA674" i="3" a="1"/>
  <c r="BA674" i="3" s="1"/>
  <c r="BC674" i="3" s="1"/>
  <c r="BA300" i="3" a="1"/>
  <c r="BA300" i="3" s="1"/>
  <c r="BC300" i="3" s="1"/>
  <c r="BJ509" i="3"/>
  <c r="BI509" i="3" a="1"/>
  <c r="BI509" i="3" s="1"/>
  <c r="BK509" i="3" s="1"/>
  <c r="BI233" i="3" a="1"/>
  <c r="BI233" i="3" s="1"/>
  <c r="BK233" i="3" s="1"/>
  <c r="BJ233" i="3"/>
  <c r="BA106" i="3" a="1"/>
  <c r="BA106" i="3" s="1"/>
  <c r="BC106" i="3" s="1"/>
  <c r="BB106" i="3"/>
  <c r="BJ320" i="3"/>
  <c r="BI320" i="3" a="1"/>
  <c r="BI320" i="3" s="1"/>
  <c r="BK320" i="3" s="1"/>
  <c r="BB1174" i="3"/>
  <c r="BA1174" i="3" a="1"/>
  <c r="BA1174" i="3" s="1"/>
  <c r="BC1174" i="3" s="1"/>
  <c r="BB723" i="3"/>
  <c r="BA723" i="3" a="1"/>
  <c r="BA723" i="3" s="1"/>
  <c r="BC723" i="3" s="1"/>
  <c r="BJ575" i="3"/>
  <c r="BI575" i="3" a="1"/>
  <c r="BI575" i="3" s="1"/>
  <c r="BK575" i="3" s="1"/>
  <c r="BJ168" i="3"/>
  <c r="BI168" i="3" a="1"/>
  <c r="BI168" i="3" s="1"/>
  <c r="BK168" i="3" s="1"/>
  <c r="BB935" i="3"/>
  <c r="BA935" i="3" a="1"/>
  <c r="BA935" i="3" s="1"/>
  <c r="BC935" i="3" s="1"/>
  <c r="BI1189" i="3" a="1"/>
  <c r="BI1189" i="3" s="1"/>
  <c r="BK1189" i="3" s="1"/>
  <c r="BJ1189" i="3"/>
  <c r="BB853" i="3"/>
  <c r="BA853" i="3" a="1"/>
  <c r="BA853" i="3" s="1"/>
  <c r="BC853" i="3" s="1"/>
  <c r="BJ1184" i="3"/>
  <c r="BI1184" i="3" a="1"/>
  <c r="BI1184" i="3" s="1"/>
  <c r="BK1184" i="3" s="1"/>
  <c r="BJ44" i="3"/>
  <c r="BI44" i="3" a="1"/>
  <c r="BI44" i="3" s="1"/>
  <c r="BK44" i="3" s="1"/>
  <c r="BB1010" i="3"/>
  <c r="BA1010" i="3" a="1"/>
  <c r="BA1010" i="3" s="1"/>
  <c r="BC1010" i="3" s="1"/>
  <c r="BB567" i="3"/>
  <c r="BA567" i="3" a="1"/>
  <c r="BA567" i="3" s="1"/>
  <c r="BC567" i="3" s="1"/>
  <c r="BB163" i="3"/>
  <c r="BA163" i="3" a="1"/>
  <c r="BA163" i="3" s="1"/>
  <c r="BC163" i="3" s="1"/>
  <c r="BI784" i="3" a="1"/>
  <c r="BI784" i="3" s="1"/>
  <c r="BK784" i="3" s="1"/>
  <c r="BJ784" i="3"/>
  <c r="BJ555" i="3"/>
  <c r="BI555" i="3" a="1"/>
  <c r="BI555" i="3" s="1"/>
  <c r="BK555" i="3" s="1"/>
  <c r="BB807" i="3"/>
  <c r="BA807" i="3" a="1"/>
  <c r="BA807" i="3" s="1"/>
  <c r="BC807" i="3" s="1"/>
  <c r="BA480" i="3" a="1"/>
  <c r="BA480" i="3" s="1"/>
  <c r="BC480" i="3" s="1"/>
  <c r="BB480" i="3"/>
  <c r="BI893" i="3" a="1"/>
  <c r="BI893" i="3" s="1"/>
  <c r="BK893" i="3" s="1"/>
  <c r="BJ893" i="3"/>
  <c r="BI471" i="3" a="1"/>
  <c r="BI471" i="3" s="1"/>
  <c r="BK471" i="3" s="1"/>
  <c r="BJ471" i="3"/>
  <c r="BJ409" i="3"/>
  <c r="BI409" i="3" a="1"/>
  <c r="BI409" i="3" s="1"/>
  <c r="BK409" i="3" s="1"/>
  <c r="BJ130" i="3"/>
  <c r="BI130" i="3" a="1"/>
  <c r="BI130" i="3" s="1"/>
  <c r="BK130" i="3" s="1"/>
  <c r="BB442" i="3"/>
  <c r="BA442" i="3" a="1"/>
  <c r="BA442" i="3" s="1"/>
  <c r="BC442" i="3" s="1"/>
  <c r="BA709" i="3" a="1"/>
  <c r="BA709" i="3" s="1"/>
  <c r="BC709" i="3" s="1"/>
  <c r="BB709" i="3"/>
  <c r="BB1168" i="3"/>
  <c r="BA1168" i="3" a="1"/>
  <c r="BA1168" i="3" s="1"/>
  <c r="BC1168" i="3" s="1"/>
  <c r="BI1194" i="3" a="1"/>
  <c r="BI1194" i="3" s="1"/>
  <c r="BK1194" i="3" s="1"/>
  <c r="BJ1194" i="3"/>
  <c r="BI954" i="3" a="1"/>
  <c r="BI954" i="3" s="1"/>
  <c r="BK954" i="3" s="1"/>
  <c r="BJ954" i="3"/>
  <c r="BJ495" i="3"/>
  <c r="BI495" i="3" a="1"/>
  <c r="BI495" i="3" s="1"/>
  <c r="BK495" i="3" s="1"/>
  <c r="BB1107" i="3"/>
  <c r="BA1107" i="3" a="1"/>
  <c r="BA1107" i="3" s="1"/>
  <c r="BC1107" i="3" s="1"/>
  <c r="BB1113" i="3"/>
  <c r="BA1113" i="3" a="1"/>
  <c r="BA1113" i="3" s="1"/>
  <c r="BC1113" i="3" s="1"/>
  <c r="BA993" i="3" a="1"/>
  <c r="BA993" i="3" s="1"/>
  <c r="BC993" i="3" s="1"/>
  <c r="BB993" i="3"/>
  <c r="BJ98" i="3"/>
  <c r="BI98" i="3" a="1"/>
  <c r="BI98" i="3" s="1"/>
  <c r="BK98" i="3" s="1"/>
  <c r="BI865" i="3" a="1"/>
  <c r="BI865" i="3" s="1"/>
  <c r="BK865" i="3" s="1"/>
  <c r="BJ865" i="3"/>
  <c r="BJ529" i="3"/>
  <c r="BI529" i="3" a="1"/>
  <c r="BI529" i="3" s="1"/>
  <c r="BK529" i="3" s="1"/>
  <c r="BA1065" i="3" a="1"/>
  <c r="BA1065" i="3" s="1"/>
  <c r="BC1065" i="3" s="1"/>
  <c r="BB1065" i="3"/>
  <c r="BB280" i="3"/>
  <c r="BA280" i="3" a="1"/>
  <c r="BA280" i="3" s="1"/>
  <c r="BC280" i="3" s="1"/>
  <c r="BI1155" i="3" a="1"/>
  <c r="BI1155" i="3" s="1"/>
  <c r="BK1155" i="3" s="1"/>
  <c r="BJ1155" i="3"/>
  <c r="BB540" i="3"/>
  <c r="BA540" i="3" a="1"/>
  <c r="BA540" i="3" s="1"/>
  <c r="BC540" i="3" s="1"/>
  <c r="BI961" i="3" a="1"/>
  <c r="BI961" i="3" s="1"/>
  <c r="BK961" i="3" s="1"/>
  <c r="BJ961" i="3"/>
  <c r="BJ666" i="3"/>
  <c r="BI666" i="3" a="1"/>
  <c r="BI666" i="3" s="1"/>
  <c r="BK666" i="3" s="1"/>
  <c r="BJ605" i="3"/>
  <c r="BI605" i="3" a="1"/>
  <c r="BI605" i="3" s="1"/>
  <c r="BK605" i="3" s="1"/>
  <c r="BA730" i="3" a="1"/>
  <c r="BA730" i="3" s="1"/>
  <c r="BC730" i="3" s="1"/>
  <c r="BB730" i="3"/>
  <c r="BB689" i="3"/>
  <c r="BA689" i="3" a="1"/>
  <c r="BA689" i="3" s="1"/>
  <c r="BC689" i="3" s="1"/>
  <c r="BA521" i="3" a="1"/>
  <c r="BA521" i="3" s="1"/>
  <c r="BC521" i="3" s="1"/>
  <c r="BB521" i="3"/>
  <c r="BI650" i="3" a="1"/>
  <c r="BI650" i="3" s="1"/>
  <c r="BK650" i="3" s="1"/>
  <c r="BJ650" i="3"/>
  <c r="BB1074" i="3"/>
  <c r="BA179" i="3" a="1"/>
  <c r="BA179" i="3" s="1"/>
  <c r="BC179" i="3" s="1"/>
  <c r="BB179" i="3"/>
  <c r="BJ402" i="3"/>
  <c r="BI402" i="3" a="1"/>
  <c r="BI402" i="3" s="1"/>
  <c r="BK402" i="3" s="1"/>
  <c r="BA291" i="3" a="1"/>
  <c r="BA291" i="3" s="1"/>
  <c r="BC291" i="3" s="1"/>
  <c r="BB291" i="3"/>
  <c r="BJ1156" i="3"/>
  <c r="BI1156" i="3" a="1"/>
  <c r="BI1156" i="3" s="1"/>
  <c r="BK1156" i="3" s="1"/>
  <c r="BI974" i="3" a="1"/>
  <c r="BI974" i="3" s="1"/>
  <c r="BK974" i="3" s="1"/>
  <c r="BJ974" i="3"/>
  <c r="BJ485" i="3"/>
  <c r="BJ282" i="3"/>
  <c r="BI282" i="3" a="1"/>
  <c r="BI282" i="3" s="1"/>
  <c r="BK282" i="3" s="1"/>
  <c r="BJ224" i="3"/>
  <c r="BI224" i="3" a="1"/>
  <c r="BI224" i="3" s="1"/>
  <c r="BK224" i="3" s="1"/>
  <c r="BB745" i="3"/>
  <c r="BA745" i="3" a="1"/>
  <c r="BA745" i="3" s="1"/>
  <c r="BC745" i="3" s="1"/>
  <c r="BB354" i="3"/>
  <c r="BA354" i="3" a="1"/>
  <c r="BA354" i="3" s="1"/>
  <c r="BC354" i="3" s="1"/>
  <c r="BJ1202" i="3"/>
  <c r="BI1202" i="3" a="1"/>
  <c r="BI1202" i="3" s="1"/>
  <c r="BK1202" i="3" s="1"/>
  <c r="BJ1180" i="3"/>
  <c r="BI1180" i="3" a="1"/>
  <c r="BI1180" i="3" s="1"/>
  <c r="BK1180" i="3" s="1"/>
  <c r="BJ551" i="3"/>
  <c r="BI551" i="3" a="1"/>
  <c r="BI551" i="3" s="1"/>
  <c r="BK551" i="3" s="1"/>
  <c r="BA844" i="3" a="1"/>
  <c r="BA844" i="3" s="1"/>
  <c r="BC844" i="3" s="1"/>
  <c r="BB844" i="3"/>
  <c r="BI889" i="3" a="1"/>
  <c r="BI889" i="3" s="1"/>
  <c r="BK889" i="3" s="1"/>
  <c r="BJ889" i="3"/>
  <c r="BJ25" i="3"/>
  <c r="BI25" i="3" a="1"/>
  <c r="BI25" i="3" s="1"/>
  <c r="BK25" i="3" s="1"/>
  <c r="BB845" i="3"/>
  <c r="BA845" i="3" a="1"/>
  <c r="BA845" i="3" s="1"/>
  <c r="BC845" i="3" s="1"/>
  <c r="BB1152" i="3"/>
  <c r="BA1152" i="3" a="1"/>
  <c r="BA1152" i="3" s="1"/>
  <c r="BC1152" i="3" s="1"/>
  <c r="BB1068" i="3"/>
  <c r="BA1068" i="3" a="1"/>
  <c r="BA1068" i="3" s="1"/>
  <c r="BC1068" i="3" s="1"/>
  <c r="BB732" i="3"/>
  <c r="BA732" i="3" a="1"/>
  <c r="BA732" i="3" s="1"/>
  <c r="BC732" i="3" s="1"/>
  <c r="BB430" i="3"/>
  <c r="BA430" i="3" a="1"/>
  <c r="BA430" i="3" s="1"/>
  <c r="BC430" i="3" s="1"/>
  <c r="BJ951" i="3"/>
  <c r="BI951" i="3" a="1"/>
  <c r="BI951" i="3" s="1"/>
  <c r="BK951" i="3" s="1"/>
  <c r="BJ759" i="3"/>
  <c r="BI759" i="3" a="1"/>
  <c r="BI759" i="3" s="1"/>
  <c r="BK759" i="3" s="1"/>
  <c r="BJ513" i="3"/>
  <c r="BI959" i="3" a="1"/>
  <c r="BI959" i="3" s="1"/>
  <c r="BK959" i="3" s="1"/>
  <c r="BJ959" i="3"/>
  <c r="BB767" i="3"/>
  <c r="BA767" i="3" a="1"/>
  <c r="BA767" i="3" s="1"/>
  <c r="BC767" i="3" s="1"/>
  <c r="BB813" i="3"/>
  <c r="BA813" i="3" a="1"/>
  <c r="BA813" i="3" s="1"/>
  <c r="BC813" i="3" s="1"/>
  <c r="BJ597" i="3"/>
  <c r="BI597" i="3" a="1"/>
  <c r="BI597" i="3" s="1"/>
  <c r="BK597" i="3" s="1"/>
  <c r="BJ392" i="3"/>
  <c r="BI392" i="3" a="1"/>
  <c r="BI392" i="3" s="1"/>
  <c r="BK392" i="3" s="1"/>
  <c r="BA1175" i="3" a="1"/>
  <c r="BA1175" i="3" s="1"/>
  <c r="BC1175" i="3" s="1"/>
  <c r="BB1175" i="3"/>
  <c r="BA133" i="3" a="1"/>
  <c r="BA133" i="3" s="1"/>
  <c r="BC133" i="3" s="1"/>
  <c r="BB133" i="3"/>
  <c r="BI1142" i="3" a="1"/>
  <c r="BI1142" i="3" s="1"/>
  <c r="BK1142" i="3" s="1"/>
  <c r="BJ1142" i="3"/>
  <c r="BB519" i="3"/>
  <c r="BA519" i="3" a="1"/>
  <c r="BA519" i="3" s="1"/>
  <c r="BC519" i="3" s="1"/>
  <c r="BJ942" i="3"/>
  <c r="BI942" i="3" a="1"/>
  <c r="BI942" i="3" s="1"/>
  <c r="BK942" i="3" s="1"/>
  <c r="BB1022" i="3"/>
  <c r="BB702" i="3"/>
  <c r="BA702" i="3" a="1"/>
  <c r="BA702" i="3" s="1"/>
  <c r="BC702" i="3" s="1"/>
  <c r="BB273" i="3"/>
  <c r="BA273" i="3" a="1"/>
  <c r="BA273" i="3" s="1"/>
  <c r="BC273" i="3" s="1"/>
  <c r="BI817" i="3" a="1"/>
  <c r="BI817" i="3" s="1"/>
  <c r="BK817" i="3" s="1"/>
  <c r="BJ817" i="3"/>
  <c r="BJ999" i="3"/>
  <c r="BI999" i="3" a="1"/>
  <c r="BI999" i="3" s="1"/>
  <c r="BK999" i="3" s="1"/>
  <c r="BI895" i="3" a="1"/>
  <c r="BI895" i="3" s="1"/>
  <c r="BK895" i="3" s="1"/>
  <c r="BJ895" i="3"/>
  <c r="BI722" i="3" a="1"/>
  <c r="BI722" i="3" s="1"/>
  <c r="BK722" i="3" s="1"/>
  <c r="BJ722" i="3"/>
  <c r="BJ461" i="3"/>
  <c r="BI461" i="3" a="1"/>
  <c r="BI461" i="3" s="1"/>
  <c r="BK461" i="3" s="1"/>
  <c r="BJ89" i="3"/>
  <c r="BI89" i="3" a="1"/>
  <c r="BI89" i="3" s="1"/>
  <c r="BK89" i="3" s="1"/>
  <c r="BB401" i="3"/>
  <c r="BA401" i="3" a="1"/>
  <c r="BA401" i="3" s="1"/>
  <c r="BC401" i="3" s="1"/>
  <c r="BB583" i="3"/>
  <c r="BA583" i="3" a="1"/>
  <c r="BA583" i="3" s="1"/>
  <c r="BC583" i="3" s="1"/>
  <c r="BJ1169" i="3"/>
  <c r="BI1169" i="3" a="1"/>
  <c r="BI1169" i="3" s="1"/>
  <c r="BK1169" i="3" s="1"/>
  <c r="BI1093" i="3" a="1"/>
  <c r="BI1093" i="3" s="1"/>
  <c r="BK1093" i="3" s="1"/>
  <c r="BJ1093" i="3"/>
  <c r="BJ1040" i="3"/>
  <c r="BI1040" i="3" a="1"/>
  <c r="BI1040" i="3" s="1"/>
  <c r="BK1040" i="3" s="1"/>
  <c r="BJ697" i="3"/>
  <c r="BI697" i="3" a="1"/>
  <c r="BI697" i="3" s="1"/>
  <c r="BK697" i="3" s="1"/>
  <c r="BA1165" i="3" a="1"/>
  <c r="BA1165" i="3" s="1"/>
  <c r="BC1165" i="3" s="1"/>
  <c r="BB1165" i="3"/>
  <c r="BB260" i="3"/>
  <c r="BA260" i="3" a="1"/>
  <c r="BA260" i="3" s="1"/>
  <c r="BC260" i="3" s="1"/>
  <c r="BB86" i="3"/>
  <c r="BA86" i="3" a="1"/>
  <c r="BA86" i="3" s="1"/>
  <c r="BC86" i="3" s="1"/>
  <c r="BB248" i="3"/>
  <c r="BA248" i="3" a="1"/>
  <c r="BA248" i="3" s="1"/>
  <c r="BC248" i="3" s="1"/>
  <c r="BB168" i="3"/>
  <c r="BA168" i="3" a="1"/>
  <c r="BA168" i="3" s="1"/>
  <c r="BC168" i="3" s="1"/>
  <c r="BJ1160" i="3"/>
  <c r="BI1160" i="3" a="1"/>
  <c r="BI1160" i="3" s="1"/>
  <c r="BK1160" i="3" s="1"/>
  <c r="BJ1128" i="3"/>
  <c r="BI1128" i="3" a="1"/>
  <c r="BI1128" i="3" s="1"/>
  <c r="BK1128" i="3" s="1"/>
  <c r="BI805" i="3" a="1"/>
  <c r="BI805" i="3" s="1"/>
  <c r="BK805" i="3" s="1"/>
  <c r="BJ805" i="3"/>
  <c r="BI512" i="3" a="1"/>
  <c r="BI512" i="3" s="1"/>
  <c r="BK512" i="3" s="1"/>
  <c r="BJ512" i="3"/>
  <c r="BB1236" i="3"/>
  <c r="BA1236" i="3" a="1"/>
  <c r="BA1236" i="3" s="1"/>
  <c r="BC1236" i="3" s="1"/>
  <c r="BI1075" i="3" a="1"/>
  <c r="BI1075" i="3" s="1"/>
  <c r="BK1075" i="3" s="1"/>
  <c r="BJ1075" i="3"/>
  <c r="BI778" i="3" a="1"/>
  <c r="BI778" i="3" s="1"/>
  <c r="BK778" i="3" s="1"/>
  <c r="BJ778" i="3"/>
  <c r="BJ440" i="3"/>
  <c r="BI440" i="3" a="1"/>
  <c r="BI440" i="3" s="1"/>
  <c r="BK440" i="3" s="1"/>
  <c r="BB988" i="3"/>
  <c r="BA988" i="3" a="1"/>
  <c r="BA988" i="3" s="1"/>
  <c r="BC988" i="3" s="1"/>
  <c r="BA1011" i="3" a="1"/>
  <c r="BA1011" i="3" s="1"/>
  <c r="BC1011" i="3" s="1"/>
  <c r="BB1011" i="3"/>
  <c r="BB860" i="3"/>
  <c r="BA860" i="3" a="1"/>
  <c r="BA860" i="3" s="1"/>
  <c r="BC860" i="3" s="1"/>
  <c r="BB199" i="3"/>
  <c r="BA199" i="3" a="1"/>
  <c r="BA199" i="3" s="1"/>
  <c r="BC199" i="3" s="1"/>
  <c r="BB1230" i="3"/>
  <c r="BA1230" i="3" a="1"/>
  <c r="BA1230" i="3" s="1"/>
  <c r="BC1230" i="3" s="1"/>
  <c r="BB756" i="3"/>
  <c r="BA756" i="3" a="1"/>
  <c r="BA756" i="3" s="1"/>
  <c r="BC756" i="3" s="1"/>
  <c r="BJ935" i="3"/>
  <c r="BI935" i="3" a="1"/>
  <c r="BI935" i="3" s="1"/>
  <c r="BK935" i="3" s="1"/>
  <c r="BI202" i="3" a="1"/>
  <c r="BI202" i="3" s="1"/>
  <c r="BK202" i="3" s="1"/>
  <c r="BJ41" i="3"/>
  <c r="BA1037" i="3" a="1"/>
  <c r="BA1037" i="3" s="1"/>
  <c r="BC1037" i="3" s="1"/>
  <c r="BB1037" i="3"/>
  <c r="BA416" i="3" a="1"/>
  <c r="BA416" i="3" s="1"/>
  <c r="BC416" i="3" s="1"/>
  <c r="BB416" i="3"/>
  <c r="BB136" i="3"/>
  <c r="BA136" i="3" a="1"/>
  <c r="BA136" i="3" s="1"/>
  <c r="BC136" i="3" s="1"/>
  <c r="BJ977" i="3"/>
  <c r="BI977" i="3" a="1"/>
  <c r="BI977" i="3" s="1"/>
  <c r="BK977" i="3" s="1"/>
  <c r="BJ717" i="3"/>
  <c r="BI717" i="3" a="1"/>
  <c r="BI717" i="3" s="1"/>
  <c r="BK717" i="3" s="1"/>
  <c r="BJ425" i="3"/>
  <c r="BI425" i="3" a="1"/>
  <c r="BI425" i="3" s="1"/>
  <c r="BK425" i="3" s="1"/>
  <c r="BA839" i="3" a="1"/>
  <c r="BA839" i="3" s="1"/>
  <c r="BC839" i="3" s="1"/>
  <c r="BB839" i="3"/>
  <c r="BB70" i="3"/>
  <c r="BA70" i="3" a="1"/>
  <c r="BA70" i="3" s="1"/>
  <c r="BC70" i="3" s="1"/>
  <c r="BJ460" i="3"/>
  <c r="BI460" i="3" a="1"/>
  <c r="BI460" i="3" s="1"/>
  <c r="BK460" i="3" s="1"/>
  <c r="BI1216" i="3" a="1"/>
  <c r="BI1216" i="3" s="1"/>
  <c r="BK1216" i="3" s="1"/>
  <c r="BJ1216" i="3"/>
  <c r="BJ964" i="3"/>
  <c r="BI964" i="3" a="1"/>
  <c r="BI964" i="3" s="1"/>
  <c r="BK964" i="3" s="1"/>
  <c r="BJ896" i="3"/>
  <c r="BI896" i="3" a="1"/>
  <c r="BI896" i="3" s="1"/>
  <c r="BK896" i="3" s="1"/>
  <c r="BI296" i="3" a="1"/>
  <c r="BI296" i="3" s="1"/>
  <c r="BK296" i="3" s="1"/>
  <c r="BJ296" i="3"/>
  <c r="BB725" i="3"/>
  <c r="BA725" i="3" a="1"/>
  <c r="BA725" i="3" s="1"/>
  <c r="BC725" i="3" s="1"/>
  <c r="BB185" i="3"/>
  <c r="BA185" i="3" a="1"/>
  <c r="BA185" i="3" s="1"/>
  <c r="BC185" i="3" s="1"/>
  <c r="BJ995" i="3"/>
  <c r="BI995" i="3" a="1"/>
  <c r="BI995" i="3" s="1"/>
  <c r="BK995" i="3" s="1"/>
  <c r="BI738" i="3" a="1"/>
  <c r="BI738" i="3" s="1"/>
  <c r="BK738" i="3" s="1"/>
  <c r="BJ738" i="3"/>
  <c r="BJ508" i="3"/>
  <c r="BI508" i="3" a="1"/>
  <c r="BI508" i="3" s="1"/>
  <c r="BK508" i="3" s="1"/>
  <c r="BB574" i="3"/>
  <c r="BA574" i="3" a="1"/>
  <c r="BA574" i="3" s="1"/>
  <c r="BC574" i="3" s="1"/>
  <c r="BB477" i="3"/>
  <c r="BA477" i="3" a="1"/>
  <c r="BA477" i="3" s="1"/>
  <c r="BC477" i="3" s="1"/>
  <c r="BB206" i="3"/>
  <c r="BA206" i="3" a="1"/>
  <c r="BA206" i="3" s="1"/>
  <c r="BC206" i="3" s="1"/>
  <c r="BJ1224" i="3"/>
  <c r="BI1224" i="3" a="1"/>
  <c r="BI1224" i="3" s="1"/>
  <c r="BK1224" i="3" s="1"/>
  <c r="BJ45" i="3"/>
  <c r="BI45" i="3" a="1"/>
  <c r="BI45" i="3" s="1"/>
  <c r="BK45" i="3" s="1"/>
  <c r="BJ649" i="3"/>
  <c r="BI649" i="3" a="1"/>
  <c r="BI649" i="3" s="1"/>
  <c r="BK649" i="3" s="1"/>
  <c r="BJ503" i="3"/>
  <c r="BI503" i="3" a="1"/>
  <c r="BI503" i="3" s="1"/>
  <c r="BK503" i="3" s="1"/>
  <c r="BI319" i="3" a="1"/>
  <c r="BI319" i="3" s="1"/>
  <c r="BK319" i="3" s="1"/>
  <c r="BB1155" i="3"/>
  <c r="BA1155" i="3" a="1"/>
  <c r="BA1155" i="3" s="1"/>
  <c r="BC1155" i="3" s="1"/>
  <c r="BJ854" i="3"/>
  <c r="BI854" i="3" a="1"/>
  <c r="BI854" i="3" s="1"/>
  <c r="BK854" i="3" s="1"/>
  <c r="BI385" i="3" a="1"/>
  <c r="BI385" i="3" s="1"/>
  <c r="BK385" i="3" s="1"/>
  <c r="BJ385" i="3"/>
  <c r="BJ1048" i="3"/>
  <c r="BI1048" i="3" a="1"/>
  <c r="BI1048" i="3" s="1"/>
  <c r="BK1048" i="3" s="1"/>
  <c r="BI774" i="3" a="1"/>
  <c r="BI774" i="3" s="1"/>
  <c r="BK774" i="3" s="1"/>
  <c r="BJ774" i="3"/>
  <c r="BI604" i="3" a="1"/>
  <c r="BI604" i="3" s="1"/>
  <c r="BK604" i="3" s="1"/>
  <c r="BJ604" i="3"/>
  <c r="BJ487" i="3"/>
  <c r="BB1023" i="3"/>
  <c r="BA1023" i="3" a="1"/>
  <c r="BA1023" i="3" s="1"/>
  <c r="BC1023" i="3" s="1"/>
  <c r="BA359" i="3" a="1"/>
  <c r="BA359" i="3" s="1"/>
  <c r="BC359" i="3" s="1"/>
  <c r="BB359" i="3"/>
  <c r="BJ843" i="3"/>
  <c r="BI843" i="3" a="1"/>
  <c r="BI843" i="3" s="1"/>
  <c r="BK843" i="3" s="1"/>
  <c r="BB817" i="3"/>
  <c r="BA817" i="3" a="1"/>
  <c r="BA817" i="3" s="1"/>
  <c r="BC817" i="3" s="1"/>
  <c r="BB142" i="3"/>
  <c r="BA142" i="3" a="1"/>
  <c r="BA142" i="3" s="1"/>
  <c r="BC142" i="3" s="1"/>
  <c r="BJ1193" i="3"/>
  <c r="BI1193" i="3" a="1"/>
  <c r="BI1193" i="3" s="1"/>
  <c r="BK1193" i="3" s="1"/>
  <c r="BJ791" i="3"/>
  <c r="BI791" i="3" a="1"/>
  <c r="BI791" i="3" s="1"/>
  <c r="BK791" i="3" s="1"/>
  <c r="BI598" i="3" a="1"/>
  <c r="BI598" i="3" s="1"/>
  <c r="BK598" i="3" s="1"/>
  <c r="BJ598" i="3"/>
  <c r="BJ591" i="3"/>
  <c r="BI591" i="3" a="1"/>
  <c r="BI591" i="3" s="1"/>
  <c r="BK591" i="3" s="1"/>
  <c r="BB1131" i="3"/>
  <c r="BA1131" i="3" a="1"/>
  <c r="BA1131" i="3" s="1"/>
  <c r="BC1131" i="3" s="1"/>
  <c r="BB75" i="3"/>
  <c r="BA75" i="3" a="1"/>
  <c r="BA75" i="3" s="1"/>
  <c r="BC75" i="3" s="1"/>
  <c r="BJ910" i="3"/>
  <c r="BI910" i="3" a="1"/>
  <c r="BI910" i="3" s="1"/>
  <c r="BK910" i="3" s="1"/>
  <c r="BJ838" i="3"/>
  <c r="BI838" i="3" a="1"/>
  <c r="BI838" i="3" s="1"/>
  <c r="BK838" i="3" s="1"/>
  <c r="BJ500" i="3"/>
  <c r="BI500" i="3" a="1"/>
  <c r="BI500" i="3" s="1"/>
  <c r="BK500" i="3" s="1"/>
  <c r="BI53" i="3" a="1"/>
  <c r="BI53" i="3" s="1"/>
  <c r="BK53" i="3" s="1"/>
  <c r="BJ53" i="3"/>
  <c r="BB1240" i="3"/>
  <c r="BA1240" i="3" a="1"/>
  <c r="BA1240" i="3" s="1"/>
  <c r="BC1240" i="3" s="1"/>
  <c r="BB717" i="3"/>
  <c r="BA717" i="3" a="1"/>
  <c r="BA717" i="3" s="1"/>
  <c r="BC717" i="3" s="1"/>
  <c r="BI909" i="3" a="1"/>
  <c r="BI909" i="3" s="1"/>
  <c r="BK909" i="3" s="1"/>
  <c r="BJ33" i="3"/>
  <c r="BI33" i="3" a="1"/>
  <c r="BI33" i="3" s="1"/>
  <c r="BK33" i="3" s="1"/>
  <c r="BB1071" i="3"/>
  <c r="BA1071" i="3" a="1"/>
  <c r="BA1071" i="3" s="1"/>
  <c r="BC1071" i="3" s="1"/>
  <c r="BB97" i="3"/>
  <c r="BA97" i="3" a="1"/>
  <c r="BA97" i="3" s="1"/>
  <c r="BC97" i="3" s="1"/>
  <c r="BJ427" i="3"/>
  <c r="BI427" i="3" a="1"/>
  <c r="BI427" i="3" s="1"/>
  <c r="BK427" i="3" s="1"/>
  <c r="BA881" i="3" a="1"/>
  <c r="BA881" i="3" s="1"/>
  <c r="BC881" i="3" s="1"/>
  <c r="BB881" i="3"/>
  <c r="BB232" i="3"/>
  <c r="BA232" i="3" a="1"/>
  <c r="BA232" i="3" s="1"/>
  <c r="BC232" i="3" s="1"/>
  <c r="AL25" i="1"/>
  <c r="AI17" i="1"/>
  <c r="AI25" i="1" s="1"/>
  <c r="AI20" i="1"/>
  <c r="AL24" i="1"/>
  <c r="AL20" i="1"/>
  <c r="AL21" i="1" s="1" a="1"/>
  <c r="AL21" i="1" s="1"/>
  <c r="BJ572" i="3" l="1"/>
  <c r="BA623" i="3" a="1"/>
  <c r="BA623" i="3" s="1"/>
  <c r="BC623" i="3" s="1"/>
  <c r="BI54" i="3" a="1"/>
  <c r="BI54" i="3" s="1"/>
  <c r="BK54" i="3" s="1"/>
  <c r="BB458" i="3"/>
  <c r="BA463" i="3" a="1"/>
  <c r="BA463" i="3" s="1"/>
  <c r="BC463" i="3" s="1"/>
  <c r="BA1127" i="3" a="1"/>
  <c r="BA1127" i="3" s="1"/>
  <c r="BC1127" i="3" s="1"/>
  <c r="BI1145" i="3" a="1"/>
  <c r="BI1145" i="3" s="1"/>
  <c r="BK1145" i="3" s="1"/>
  <c r="BA774" i="3" a="1"/>
  <c r="BA774" i="3" s="1"/>
  <c r="BC774" i="3" s="1"/>
  <c r="BA1076" i="3" a="1"/>
  <c r="BA1076" i="3" s="1"/>
  <c r="BC1076" i="3" s="1"/>
  <c r="BD1076" i="3" s="1"/>
  <c r="BA237" i="3" a="1"/>
  <c r="BA237" i="3" s="1"/>
  <c r="BC237" i="3" s="1"/>
  <c r="BE237" i="3" s="1"/>
  <c r="BA1201" i="3" a="1"/>
  <c r="BA1201" i="3" s="1"/>
  <c r="BC1201" i="3" s="1"/>
  <c r="BD1201" i="3" s="1"/>
  <c r="BA814" i="3" a="1"/>
  <c r="BA814" i="3" s="1"/>
  <c r="BC814" i="3" s="1"/>
  <c r="BD814" i="3" s="1"/>
  <c r="BB938" i="3"/>
  <c r="BD938" i="3" s="1"/>
  <c r="BB788" i="3"/>
  <c r="BA739" i="3" a="1"/>
  <c r="BA739" i="3" s="1"/>
  <c r="BC739" i="3" s="1"/>
  <c r="BD739" i="3" s="1"/>
  <c r="BA749" i="3" a="1"/>
  <c r="BA749" i="3" s="1"/>
  <c r="BC749" i="3" s="1"/>
  <c r="BD749" i="3" s="1"/>
  <c r="BB1063" i="3"/>
  <c r="BD1063" i="3" s="1"/>
  <c r="BA389" i="3" a="1"/>
  <c r="BA389" i="3" s="1"/>
  <c r="BC389" i="3" s="1"/>
  <c r="BI1046" i="3" a="1"/>
  <c r="BI1046" i="3" s="1"/>
  <c r="BK1046" i="3" s="1"/>
  <c r="BG1046" i="3" s="1"/>
  <c r="BI283" i="3" a="1"/>
  <c r="BI283" i="3" s="1"/>
  <c r="BK283" i="3" s="1"/>
  <c r="BB409" i="3"/>
  <c r="BI988" i="3" a="1"/>
  <c r="BI988" i="3" s="1"/>
  <c r="BK988" i="3" s="1"/>
  <c r="BI344" i="3" a="1"/>
  <c r="BI344" i="3" s="1"/>
  <c r="BK344" i="3" s="1"/>
  <c r="BA131" i="3" a="1"/>
  <c r="BA131" i="3" s="1"/>
  <c r="BC131" i="3" s="1"/>
  <c r="BJ580" i="3"/>
  <c r="BM580" i="3" s="1"/>
  <c r="BB392" i="3"/>
  <c r="AY392" i="3" s="1"/>
  <c r="BB481" i="3"/>
  <c r="BE481" i="3" s="1"/>
  <c r="BB831" i="3"/>
  <c r="BD831" i="3" s="1"/>
  <c r="BI741" i="3" a="1"/>
  <c r="BI741" i="3" s="1"/>
  <c r="BK741" i="3" s="1"/>
  <c r="BM741" i="3" s="1"/>
  <c r="BJ1084" i="3"/>
  <c r="BB976" i="3"/>
  <c r="BE976" i="3" s="1"/>
  <c r="BA166" i="3" a="1"/>
  <c r="BA166" i="3" s="1"/>
  <c r="BC166" i="3" s="1"/>
  <c r="BD166" i="3" s="1"/>
  <c r="BA1001" i="3" a="1"/>
  <c r="BA1001" i="3" s="1"/>
  <c r="BC1001" i="3" s="1"/>
  <c r="BE1001" i="3" s="1"/>
  <c r="BA962" i="3" a="1"/>
  <c r="BA962" i="3" s="1"/>
  <c r="BC962" i="3" s="1"/>
  <c r="BA122" i="3" a="1"/>
  <c r="BA122" i="3" s="1"/>
  <c r="BC122" i="3" s="1"/>
  <c r="BD122" i="3" s="1"/>
  <c r="BI291" i="3" a="1"/>
  <c r="BI291" i="3" s="1"/>
  <c r="BK291" i="3" s="1"/>
  <c r="BL291" i="3" s="1"/>
  <c r="BA508" i="3" a="1"/>
  <c r="BA508" i="3" s="1"/>
  <c r="BC508" i="3" s="1"/>
  <c r="BA563" i="3" a="1"/>
  <c r="BA563" i="3" s="1"/>
  <c r="BC563" i="3" s="1"/>
  <c r="BA1160" i="3" a="1"/>
  <c r="BA1160" i="3" s="1"/>
  <c r="BC1160" i="3" s="1"/>
  <c r="BA498" i="3" a="1"/>
  <c r="BA498" i="3" s="1"/>
  <c r="BC498" i="3" s="1"/>
  <c r="BB426" i="3"/>
  <c r="BD426" i="3" s="1"/>
  <c r="BA766" i="3" a="1"/>
  <c r="BA766" i="3" s="1"/>
  <c r="BC766" i="3" s="1"/>
  <c r="BE766" i="3" s="1"/>
  <c r="BA1180" i="3" a="1"/>
  <c r="BA1180" i="3" s="1"/>
  <c r="BC1180" i="3" s="1"/>
  <c r="BE1180" i="3" s="1"/>
  <c r="BB91" i="3"/>
  <c r="AY91" i="3" s="1"/>
  <c r="BB407" i="3"/>
  <c r="AY407" i="3" s="1"/>
  <c r="BB640" i="3"/>
  <c r="BD640" i="3" s="1"/>
  <c r="BJ393" i="3"/>
  <c r="BM393" i="3" s="1"/>
  <c r="BB957" i="3"/>
  <c r="AY957" i="3" s="1"/>
  <c r="BA343" i="3" a="1"/>
  <c r="BA343" i="3" s="1"/>
  <c r="BC343" i="3" s="1"/>
  <c r="BD343" i="3" s="1"/>
  <c r="BI715" i="3" a="1"/>
  <c r="BI715" i="3" s="1"/>
  <c r="BK715" i="3" s="1"/>
  <c r="BI672" i="3" a="1"/>
  <c r="BI672" i="3" s="1"/>
  <c r="BK672" i="3" s="1"/>
  <c r="BM672" i="3" s="1"/>
  <c r="BA397" i="3" a="1"/>
  <c r="BA397" i="3" s="1"/>
  <c r="BC397" i="3" s="1"/>
  <c r="AY397" i="3" s="1"/>
  <c r="BA781" i="3" a="1"/>
  <c r="BA781" i="3" s="1"/>
  <c r="BC781" i="3" s="1"/>
  <c r="AY781" i="3" s="1"/>
  <c r="BI976" i="3" a="1"/>
  <c r="BI976" i="3" s="1"/>
  <c r="BK976" i="3" s="1"/>
  <c r="BB72" i="3"/>
  <c r="BJ463" i="3"/>
  <c r="BJ694" i="3"/>
  <c r="BL694" i="3" s="1"/>
  <c r="BA783" i="3" a="1"/>
  <c r="BA783" i="3" s="1"/>
  <c r="BC783" i="3" s="1"/>
  <c r="BD783" i="3" s="1"/>
  <c r="BB876" i="3"/>
  <c r="BD876" i="3" s="1"/>
  <c r="BA678" i="3" a="1"/>
  <c r="BA678" i="3" s="1"/>
  <c r="BC678" i="3" s="1"/>
  <c r="AY678" i="3" s="1"/>
  <c r="BA942" i="3" a="1"/>
  <c r="BA942" i="3" s="1"/>
  <c r="BC942" i="3" s="1"/>
  <c r="BD942" i="3" s="1"/>
  <c r="BJ310" i="3"/>
  <c r="BL310" i="3" s="1"/>
  <c r="BJ1131" i="3"/>
  <c r="BL1131" i="3" s="1"/>
  <c r="BA874" i="3" a="1"/>
  <c r="BA874" i="3" s="1"/>
  <c r="BC874" i="3" s="1"/>
  <c r="BE874" i="3" s="1"/>
  <c r="BJ520" i="3"/>
  <c r="BG520" i="3" s="1"/>
  <c r="BI507" i="3" a="1"/>
  <c r="BI507" i="3" s="1"/>
  <c r="BK507" i="3" s="1"/>
  <c r="BL507" i="3" s="1"/>
  <c r="BJ570" i="3"/>
  <c r="BG570" i="3" s="1"/>
  <c r="BE11" i="2"/>
  <c r="BI269" i="3" a="1"/>
  <c r="BI269" i="3" s="1"/>
  <c r="BK269" i="3" s="1"/>
  <c r="BL269" i="3" s="1"/>
  <c r="BJ519" i="3"/>
  <c r="BI730" i="3" a="1"/>
  <c r="BI730" i="3" s="1"/>
  <c r="BK730" i="3" s="1"/>
  <c r="BB763" i="3"/>
  <c r="BJ60" i="3"/>
  <c r="BL60" i="3" s="1"/>
  <c r="BI103" i="3" a="1"/>
  <c r="BI103" i="3" s="1"/>
  <c r="BK103" i="3" s="1"/>
  <c r="BM103" i="3" s="1"/>
  <c r="BA666" i="3" a="1"/>
  <c r="BA666" i="3" s="1"/>
  <c r="BC666" i="3" s="1"/>
  <c r="BD666" i="3" s="1"/>
  <c r="BI26" i="3" a="1"/>
  <c r="BI26" i="3" s="1"/>
  <c r="BK26" i="3" s="1"/>
  <c r="BM26" i="3" s="1"/>
  <c r="BJ8" i="3"/>
  <c r="BL8" i="3" s="1"/>
  <c r="BI812" i="3" a="1"/>
  <c r="BI812" i="3" s="1"/>
  <c r="BK812" i="3" s="1"/>
  <c r="BL812" i="3" s="1"/>
  <c r="BI136" i="3" a="1"/>
  <c r="BI136" i="3" s="1"/>
  <c r="BK136" i="3" s="1"/>
  <c r="BM136" i="3" s="1"/>
  <c r="BI110" i="3" a="1"/>
  <c r="BI110" i="3" s="1"/>
  <c r="BK110" i="3" s="1"/>
  <c r="BL110" i="3" s="1"/>
  <c r="BJ1102" i="3"/>
  <c r="BL1102" i="3" s="1"/>
  <c r="BI408" i="3" a="1"/>
  <c r="BI408" i="3" s="1"/>
  <c r="BK408" i="3" s="1"/>
  <c r="BI677" i="3" a="1"/>
  <c r="BI677" i="3" s="1"/>
  <c r="BK677" i="3" s="1"/>
  <c r="BM677" i="3" s="1"/>
  <c r="BI983" i="3" a="1"/>
  <c r="BI983" i="3" s="1"/>
  <c r="BK983" i="3" s="1"/>
  <c r="BL983" i="3" s="1"/>
  <c r="BJ662" i="3"/>
  <c r="BL662" i="3" s="1"/>
  <c r="BB977" i="3"/>
  <c r="BB1157" i="3"/>
  <c r="BA879" i="3" a="1"/>
  <c r="BA879" i="3" s="1"/>
  <c r="BC879" i="3" s="1"/>
  <c r="BI140" i="3" a="1"/>
  <c r="BI140" i="3" s="1"/>
  <c r="BK140" i="3" s="1"/>
  <c r="BL140" i="3" s="1"/>
  <c r="BI721" i="3" a="1"/>
  <c r="BI721" i="3" s="1"/>
  <c r="BK721" i="3" s="1"/>
  <c r="BM721" i="3" s="1"/>
  <c r="BJ960" i="3"/>
  <c r="BG960" i="3" s="1"/>
  <c r="BB834" i="3"/>
  <c r="BE834" i="3" s="1"/>
  <c r="BI71" i="3" a="1"/>
  <c r="BI71" i="3" s="1"/>
  <c r="BK71" i="3" s="1"/>
  <c r="BM71" i="3" s="1"/>
  <c r="BJ899" i="3"/>
  <c r="BM899" i="3" s="1"/>
  <c r="BJ197" i="3"/>
  <c r="BL197" i="3" s="1"/>
  <c r="BJ24" i="3"/>
  <c r="BG24" i="3" s="1"/>
  <c r="BA95" i="3" a="1"/>
  <c r="BA95" i="3" s="1"/>
  <c r="BC95" i="3" s="1"/>
  <c r="AY95" i="3" s="1"/>
  <c r="BI491" i="3" a="1"/>
  <c r="BI491" i="3" s="1"/>
  <c r="BK491" i="3" s="1"/>
  <c r="BB941" i="3"/>
  <c r="AY941" i="3" s="1"/>
  <c r="BB1141" i="3"/>
  <c r="BD1141" i="3" s="1"/>
  <c r="BJ222" i="3"/>
  <c r="BL222" i="3" s="1"/>
  <c r="BJ1103" i="3"/>
  <c r="BG1103" i="3" s="1"/>
  <c r="BJ252" i="3"/>
  <c r="BL252" i="3" s="1"/>
  <c r="BJ749" i="3"/>
  <c r="BL749" i="3" s="1"/>
  <c r="BB147" i="3"/>
  <c r="BE147" i="3" s="1"/>
  <c r="BA417" i="3" a="1"/>
  <c r="BA417" i="3" s="1"/>
  <c r="BC417" i="3" s="1"/>
  <c r="BD417" i="3" s="1"/>
  <c r="BA769" i="3" a="1"/>
  <c r="BA769" i="3" s="1"/>
  <c r="BC769" i="3" s="1"/>
  <c r="AY769" i="3" s="1"/>
  <c r="BA670" i="3" a="1"/>
  <c r="BA670" i="3" s="1"/>
  <c r="BC670" i="3" s="1"/>
  <c r="BD670" i="3" s="1"/>
  <c r="BA757" i="3" a="1"/>
  <c r="BA757" i="3" s="1"/>
  <c r="BC757" i="3" s="1"/>
  <c r="BD757" i="3" s="1"/>
  <c r="BA558" i="3" a="1"/>
  <c r="BA558" i="3" s="1"/>
  <c r="BC558" i="3" s="1"/>
  <c r="BD558" i="3" s="1"/>
  <c r="BI431" i="3" a="1"/>
  <c r="BI431" i="3" s="1"/>
  <c r="BK431" i="3" s="1"/>
  <c r="BM431" i="3" s="1"/>
  <c r="BA162" i="3" a="1"/>
  <c r="BA162" i="3" s="1"/>
  <c r="BC162" i="3" s="1"/>
  <c r="AY162" i="3" s="1"/>
  <c r="BA109" i="3" a="1"/>
  <c r="BA109" i="3" s="1"/>
  <c r="BC109" i="3" s="1"/>
  <c r="BD109" i="3" s="1"/>
  <c r="BA964" i="3" a="1"/>
  <c r="BA964" i="3" s="1"/>
  <c r="BC964" i="3" s="1"/>
  <c r="BE964" i="3" s="1"/>
  <c r="BA652" i="3" a="1"/>
  <c r="BA652" i="3" s="1"/>
  <c r="BC652" i="3" s="1"/>
  <c r="BD652" i="3" s="1"/>
  <c r="BA679" i="3" a="1"/>
  <c r="BA679" i="3" s="1"/>
  <c r="BC679" i="3" s="1"/>
  <c r="BD679" i="3" s="1"/>
  <c r="BJ685" i="3"/>
  <c r="BL685" i="3" s="1"/>
  <c r="BA992" i="3" a="1"/>
  <c r="BA992" i="3" s="1"/>
  <c r="BC992" i="3" s="1"/>
  <c r="AY992" i="3" s="1"/>
  <c r="BJ363" i="3"/>
  <c r="BJ207" i="3"/>
  <c r="BL207" i="3" s="1"/>
  <c r="BB51" i="3"/>
  <c r="BE51" i="3" s="1"/>
  <c r="BA487" i="3" a="1"/>
  <c r="BA487" i="3" s="1"/>
  <c r="BC487" i="3" s="1"/>
  <c r="BD487" i="3" s="1"/>
  <c r="BA1178" i="3" a="1"/>
  <c r="BA1178" i="3" s="1"/>
  <c r="BC1178" i="3" s="1"/>
  <c r="AY1178" i="3" s="1"/>
  <c r="BI170" i="3" a="1"/>
  <c r="BI170" i="3" s="1"/>
  <c r="BK170" i="3" s="1"/>
  <c r="BL170" i="3" s="1"/>
  <c r="BJ564" i="3"/>
  <c r="BL564" i="3" s="1"/>
  <c r="BA791" i="3" a="1"/>
  <c r="BA791" i="3" s="1"/>
  <c r="BC791" i="3" s="1"/>
  <c r="BD791" i="3" s="1"/>
  <c r="BJ1028" i="3"/>
  <c r="BL1028" i="3" s="1"/>
  <c r="BA190" i="3" a="1"/>
  <c r="BA190" i="3" s="1"/>
  <c r="BC190" i="3" s="1"/>
  <c r="BD190" i="3" s="1"/>
  <c r="BA590" i="3" a="1"/>
  <c r="BA590" i="3" s="1"/>
  <c r="BC590" i="3" s="1"/>
  <c r="BE590" i="3" s="1"/>
  <c r="BJ533" i="3"/>
  <c r="BM533" i="3" s="1"/>
  <c r="BB440" i="3"/>
  <c r="BD440" i="3" s="1"/>
  <c r="BJ86" i="3"/>
  <c r="BL86" i="3" s="1"/>
  <c r="BB1064" i="3"/>
  <c r="AY1064" i="3" s="1"/>
  <c r="BA69" i="3" a="1"/>
  <c r="BA69" i="3" s="1"/>
  <c r="BC69" i="3" s="1"/>
  <c r="AY69" i="3" s="1"/>
  <c r="BA326" i="3" a="1"/>
  <c r="BA326" i="3" s="1"/>
  <c r="BC326" i="3" s="1"/>
  <c r="BI1209" i="3" a="1"/>
  <c r="BI1209" i="3" s="1"/>
  <c r="BK1209" i="3" s="1"/>
  <c r="BG1209" i="3" s="1"/>
  <c r="BJ1098" i="3"/>
  <c r="BL1098" i="3" s="1"/>
  <c r="BB314" i="3"/>
  <c r="BD314" i="3" s="1"/>
  <c r="BJ1203" i="3"/>
  <c r="BM1203" i="3" s="1"/>
  <c r="BI159" i="3" a="1"/>
  <c r="BI159" i="3" s="1"/>
  <c r="BK159" i="3" s="1"/>
  <c r="BL159" i="3" s="1"/>
  <c r="BJ166" i="3"/>
  <c r="BG166" i="3" s="1"/>
  <c r="BJ456" i="3"/>
  <c r="BG456" i="3" s="1"/>
  <c r="BJ367" i="3"/>
  <c r="BL367" i="3" s="1"/>
  <c r="BA1161" i="3" a="1"/>
  <c r="BA1161" i="3" s="1"/>
  <c r="BC1161" i="3" s="1"/>
  <c r="BD1161" i="3" s="1"/>
  <c r="BI858" i="3" a="1"/>
  <c r="BI858" i="3" s="1"/>
  <c r="BK858" i="3" s="1"/>
  <c r="BG858" i="3" s="1"/>
  <c r="BJ1031" i="3"/>
  <c r="BL1031" i="3" s="1"/>
  <c r="BI244" i="3" a="1"/>
  <c r="BI244" i="3" s="1"/>
  <c r="BK244" i="3" s="1"/>
  <c r="BL244" i="3" s="1"/>
  <c r="BA637" i="3" a="1"/>
  <c r="BA637" i="3" s="1"/>
  <c r="BC637" i="3" s="1"/>
  <c r="AY637" i="3" s="1"/>
  <c r="BB138" i="3"/>
  <c r="AY138" i="3" s="1"/>
  <c r="BI341" i="3" a="1"/>
  <c r="BI341" i="3" s="1"/>
  <c r="BK341" i="3" s="1"/>
  <c r="BM341" i="3" s="1"/>
  <c r="BA349" i="3" a="1"/>
  <c r="BA349" i="3" s="1"/>
  <c r="BC349" i="3" s="1"/>
  <c r="BE349" i="3" s="1"/>
  <c r="BJ984" i="3"/>
  <c r="BL984" i="3" s="1"/>
  <c r="BA33" i="3" a="1"/>
  <c r="BA33" i="3" s="1"/>
  <c r="BC33" i="3" s="1"/>
  <c r="BD33" i="3" s="1"/>
  <c r="BB277" i="3"/>
  <c r="AY277" i="3" s="1"/>
  <c r="BB697" i="3"/>
  <c r="BD697" i="3" s="1"/>
  <c r="BJ847" i="3"/>
  <c r="BG847" i="3" s="1"/>
  <c r="BI543" i="3" a="1"/>
  <c r="BI543" i="3" s="1"/>
  <c r="BK543" i="3" s="1"/>
  <c r="BL543" i="3" s="1"/>
  <c r="BI1032" i="3" a="1"/>
  <c r="BI1032" i="3" s="1"/>
  <c r="BK1032" i="3" s="1"/>
  <c r="BM1032" i="3" s="1"/>
  <c r="BJ911" i="3"/>
  <c r="BG911" i="3" s="1"/>
  <c r="BJ958" i="3"/>
  <c r="BL958" i="3" s="1"/>
  <c r="BI301" i="3" a="1"/>
  <c r="BI301" i="3" s="1"/>
  <c r="BK301" i="3" s="1"/>
  <c r="BM301" i="3" s="1"/>
  <c r="BI99" i="3" a="1"/>
  <c r="BI99" i="3" s="1"/>
  <c r="BK99" i="3" s="1"/>
  <c r="BL99" i="3" s="1"/>
  <c r="BA700" i="3" a="1"/>
  <c r="BA700" i="3" s="1"/>
  <c r="BC700" i="3" s="1"/>
  <c r="BE700" i="3" s="1"/>
  <c r="BJ785" i="3"/>
  <c r="BL785" i="3" s="1"/>
  <c r="BI467" i="3" a="1"/>
  <c r="BI467" i="3" s="1"/>
  <c r="BK467" i="3" s="1"/>
  <c r="BM467" i="3" s="1"/>
  <c r="BA798" i="3" a="1"/>
  <c r="BA798" i="3" s="1"/>
  <c r="BC798" i="3" s="1"/>
  <c r="BD798" i="3" s="1"/>
  <c r="BJ87" i="3"/>
  <c r="BL87" i="3" s="1"/>
  <c r="BJ303" i="3"/>
  <c r="BL303" i="3" s="1"/>
  <c r="AE23" i="2"/>
  <c r="AE27" i="2"/>
  <c r="AE22" i="2"/>
  <c r="AE30" i="2"/>
  <c r="AE29" i="2"/>
  <c r="BA252" i="3" a="1"/>
  <c r="BA252" i="3" s="1"/>
  <c r="BC252" i="3" s="1"/>
  <c r="AY252" i="3" s="1"/>
  <c r="BI846" i="3" a="1"/>
  <c r="BI846" i="3" s="1"/>
  <c r="BK846" i="3" s="1"/>
  <c r="BG846" i="3" s="1"/>
  <c r="BJ156" i="3"/>
  <c r="BM156" i="3" s="1"/>
  <c r="BJ1022" i="3"/>
  <c r="BG1022" i="3" s="1"/>
  <c r="BI894" i="3" a="1"/>
  <c r="BI894" i="3" s="1"/>
  <c r="BK894" i="3" s="1"/>
  <c r="BG894" i="3" s="1"/>
  <c r="BI39" i="3" a="1"/>
  <c r="BI39" i="3" s="1"/>
  <c r="BK39" i="3" s="1"/>
  <c r="BG39" i="3" s="1"/>
  <c r="BB659" i="3"/>
  <c r="BE659" i="3" s="1"/>
  <c r="BJ176" i="3"/>
  <c r="BM176" i="3" s="1"/>
  <c r="AE25" i="2"/>
  <c r="AE28" i="2"/>
  <c r="AE26" i="2"/>
  <c r="AL9" i="2"/>
  <c r="AA24" i="2" s="1" a="1"/>
  <c r="AA24" i="2" s="1"/>
  <c r="BI904" i="3" a="1"/>
  <c r="BI904" i="3" s="1"/>
  <c r="BK904" i="3" s="1"/>
  <c r="BL904" i="3" s="1"/>
  <c r="BJ421" i="3"/>
  <c r="BG421" i="3" s="1"/>
  <c r="BJ971" i="3"/>
  <c r="BM971" i="3" s="1"/>
  <c r="BB415" i="3"/>
  <c r="BE415" i="3" s="1"/>
  <c r="BA393" i="3" a="1"/>
  <c r="BA393" i="3" s="1"/>
  <c r="BC393" i="3" s="1"/>
  <c r="BE393" i="3" s="1"/>
  <c r="BA22" i="3" a="1"/>
  <c r="BA22" i="3" s="1"/>
  <c r="BC22" i="3" s="1"/>
  <c r="BD22" i="3" s="1"/>
  <c r="BI444" i="3" a="1"/>
  <c r="BI444" i="3" s="1"/>
  <c r="BK444" i="3" s="1"/>
  <c r="BL444" i="3" s="1"/>
  <c r="BB671" i="3"/>
  <c r="AY671" i="3" s="1"/>
  <c r="BB710" i="3"/>
  <c r="BE710" i="3" s="1"/>
  <c r="BA113" i="3" a="1"/>
  <c r="BA113" i="3" s="1"/>
  <c r="BC113" i="3" s="1"/>
  <c r="BD113" i="3" s="1"/>
  <c r="BB816" i="3"/>
  <c r="BD816" i="3" s="1"/>
  <c r="BA534" i="3" a="1"/>
  <c r="BA534" i="3" s="1"/>
  <c r="BC534" i="3" s="1"/>
  <c r="BD534" i="3" s="1"/>
  <c r="BA818" i="3" a="1"/>
  <c r="BA818" i="3" s="1"/>
  <c r="BC818" i="3" s="1"/>
  <c r="BD818" i="3" s="1"/>
  <c r="BI820" i="3" a="1"/>
  <c r="BI820" i="3" s="1"/>
  <c r="BK820" i="3" s="1"/>
  <c r="BL820" i="3" s="1"/>
  <c r="BI892" i="3" a="1"/>
  <c r="BI892" i="3" s="1"/>
  <c r="BK892" i="3" s="1"/>
  <c r="BL892" i="3" s="1"/>
  <c r="BB1123" i="3"/>
  <c r="BE1123" i="3" s="1"/>
  <c r="BJ948" i="3"/>
  <c r="BL948" i="3" s="1"/>
  <c r="BJ374" i="3"/>
  <c r="BL374" i="3" s="1"/>
  <c r="BI1037" i="3" a="1"/>
  <c r="BI1037" i="3" s="1"/>
  <c r="BK1037" i="3" s="1"/>
  <c r="BG1037" i="3" s="1"/>
  <c r="BB294" i="3"/>
  <c r="BD294" i="3" s="1"/>
  <c r="BI1205" i="3" a="1"/>
  <c r="BI1205" i="3" s="1"/>
  <c r="BK1205" i="3" s="1"/>
  <c r="BL1205" i="3" s="1"/>
  <c r="BI809" i="3" a="1"/>
  <c r="BI809" i="3" s="1"/>
  <c r="BK809" i="3" s="1"/>
  <c r="BL809" i="3" s="1"/>
  <c r="BJ1226" i="3"/>
  <c r="BL1226" i="3" s="1"/>
  <c r="BA330" i="3" a="1"/>
  <c r="BA330" i="3" s="1"/>
  <c r="BC330" i="3" s="1"/>
  <c r="BE330" i="3" s="1"/>
  <c r="BB1029" i="3"/>
  <c r="BE1029" i="3" s="1"/>
  <c r="BI154" i="3" a="1"/>
  <c r="BI154" i="3" s="1"/>
  <c r="BK154" i="3" s="1"/>
  <c r="BM154" i="3" s="1"/>
  <c r="BA661" i="3" a="1"/>
  <c r="BA661" i="3" s="1"/>
  <c r="BC661" i="3" s="1"/>
  <c r="AY661" i="3" s="1"/>
  <c r="BA266" i="3" a="1"/>
  <c r="BA266" i="3" s="1"/>
  <c r="BC266" i="3" s="1"/>
  <c r="BD266" i="3" s="1"/>
  <c r="BA1154" i="3" a="1"/>
  <c r="BA1154" i="3" s="1"/>
  <c r="BC1154" i="3" s="1"/>
  <c r="BE1154" i="3" s="1"/>
  <c r="BI15" i="3" a="1"/>
  <c r="BI15" i="3" s="1"/>
  <c r="BK15" i="3" s="1"/>
  <c r="BI151" i="3" a="1"/>
  <c r="BI151" i="3" s="1"/>
  <c r="BK151" i="3" s="1"/>
  <c r="BL151" i="3" s="1"/>
  <c r="BB980" i="3"/>
  <c r="BD980" i="3" s="1"/>
  <c r="BB740" i="3"/>
  <c r="BD740" i="3" s="1"/>
  <c r="BJ869" i="3"/>
  <c r="BL869" i="3" s="1"/>
  <c r="BI335" i="3" a="1"/>
  <c r="BI335" i="3" s="1"/>
  <c r="BK335" i="3" s="1"/>
  <c r="BL335" i="3" s="1"/>
  <c r="BJ818" i="3"/>
  <c r="BL818" i="3" s="1"/>
  <c r="BJ446" i="3"/>
  <c r="BL446" i="3" s="1"/>
  <c r="BI863" i="3" a="1"/>
  <c r="BI863" i="3" s="1"/>
  <c r="BK863" i="3" s="1"/>
  <c r="BL863" i="3" s="1"/>
  <c r="BA1145" i="3" a="1"/>
  <c r="BA1145" i="3" s="1"/>
  <c r="BC1145" i="3" s="1"/>
  <c r="BD1145" i="3" s="1"/>
  <c r="BA566" i="3" a="1"/>
  <c r="BA566" i="3" s="1"/>
  <c r="BC566" i="3" s="1"/>
  <c r="BE566" i="3" s="1"/>
  <c r="BB406" i="3"/>
  <c r="BE406" i="3" s="1"/>
  <c r="BA320" i="3" a="1"/>
  <c r="BA320" i="3" s="1"/>
  <c r="BC320" i="3" s="1"/>
  <c r="BD320" i="3" s="1"/>
  <c r="BI745" i="3" a="1"/>
  <c r="BI745" i="3" s="1"/>
  <c r="BK745" i="3" s="1"/>
  <c r="BL745" i="3" s="1"/>
  <c r="BI280" i="3" a="1"/>
  <c r="BI280" i="3" s="1"/>
  <c r="BK280" i="3" s="1"/>
  <c r="BL280" i="3" s="1"/>
  <c r="BA14" i="3" a="1"/>
  <c r="BA14" i="3" s="1"/>
  <c r="BC14" i="3" s="1"/>
  <c r="AY14" i="3" s="1"/>
  <c r="BA275" i="3" a="1"/>
  <c r="BA275" i="3" s="1"/>
  <c r="BC275" i="3" s="1"/>
  <c r="BD275" i="3" s="1"/>
  <c r="BI546" i="3" a="1"/>
  <c r="BI546" i="3" s="1"/>
  <c r="BK546" i="3" s="1"/>
  <c r="BL546" i="3" s="1"/>
  <c r="BA840" i="3" a="1"/>
  <c r="BA840" i="3" s="1"/>
  <c r="BC840" i="3" s="1"/>
  <c r="BD840" i="3" s="1"/>
  <c r="BJ52" i="3"/>
  <c r="BL52" i="3" s="1"/>
  <c r="BA53" i="3" a="1"/>
  <c r="BA53" i="3" s="1"/>
  <c r="BC53" i="3" s="1"/>
  <c r="AY53" i="3" s="1"/>
  <c r="BI277" i="3" a="1"/>
  <c r="BI277" i="3" s="1"/>
  <c r="BK277" i="3" s="1"/>
  <c r="BM277" i="3" s="1"/>
  <c r="BI270" i="3" a="1"/>
  <c r="BI270" i="3" s="1"/>
  <c r="BK270" i="3" s="1"/>
  <c r="BG270" i="3" s="1"/>
  <c r="BB615" i="3"/>
  <c r="BE615" i="3" s="1"/>
  <c r="BA888" i="3" a="1"/>
  <c r="BA888" i="3" s="1"/>
  <c r="BC888" i="3" s="1"/>
  <c r="AY888" i="3" s="1"/>
  <c r="BJ903" i="3"/>
  <c r="BM903" i="3" s="1"/>
  <c r="BA1050" i="3" a="1"/>
  <c r="BA1050" i="3" s="1"/>
  <c r="BC1050" i="3" s="1"/>
  <c r="BE1050" i="3" s="1"/>
  <c r="BA296" i="3" a="1"/>
  <c r="BA296" i="3" s="1"/>
  <c r="BC296" i="3" s="1"/>
  <c r="BE296" i="3" s="1"/>
  <c r="BJ1086" i="3"/>
  <c r="BG1086" i="3" s="1"/>
  <c r="BB304" i="3"/>
  <c r="BD304" i="3" s="1"/>
  <c r="BA459" i="3" a="1"/>
  <c r="BA459" i="3" s="1"/>
  <c r="BC459" i="3" s="1"/>
  <c r="BE459" i="3" s="1"/>
  <c r="BJ178" i="3"/>
  <c r="BL178" i="3" s="1"/>
  <c r="BA751" i="3" a="1"/>
  <c r="BA751" i="3" s="1"/>
  <c r="BC751" i="3" s="1"/>
  <c r="BD751" i="3" s="1"/>
  <c r="BA394" i="3" a="1"/>
  <c r="BA394" i="3" s="1"/>
  <c r="BC394" i="3" s="1"/>
  <c r="BE394" i="3" s="1"/>
  <c r="BJ254" i="3"/>
  <c r="BM254" i="3" s="1"/>
  <c r="BJ1106" i="3"/>
  <c r="BL1106" i="3" s="1"/>
  <c r="BA907" i="3" a="1"/>
  <c r="BA907" i="3" s="1"/>
  <c r="BC907" i="3" s="1"/>
  <c r="BE907" i="3" s="1"/>
  <c r="BJ376" i="3"/>
  <c r="BG376" i="3" s="1"/>
  <c r="BB1098" i="3"/>
  <c r="BD1098" i="3" s="1"/>
  <c r="BA125" i="3" a="1"/>
  <c r="BA125" i="3" s="1"/>
  <c r="BC125" i="3" s="1"/>
  <c r="AY125" i="3" s="1"/>
  <c r="BA73" i="3" a="1"/>
  <c r="BA73" i="3" s="1"/>
  <c r="BC73" i="3" s="1"/>
  <c r="BD73" i="3" s="1"/>
  <c r="BA99" i="3" a="1"/>
  <c r="BA99" i="3" s="1"/>
  <c r="BC99" i="3" s="1"/>
  <c r="BD99" i="3" s="1"/>
  <c r="BB1234" i="3"/>
  <c r="BD1234" i="3" s="1"/>
  <c r="BA626" i="3" a="1"/>
  <c r="BA626" i="3" s="1"/>
  <c r="BC626" i="3" s="1"/>
  <c r="BE626" i="3" s="1"/>
  <c r="BA1016" i="3" a="1"/>
  <c r="BA1016" i="3" s="1"/>
  <c r="BC1016" i="3" s="1"/>
  <c r="BD1016" i="3" s="1"/>
  <c r="BI451" i="3" a="1"/>
  <c r="BI451" i="3" s="1"/>
  <c r="BK451" i="3" s="1"/>
  <c r="BM451" i="3" s="1"/>
  <c r="BJ398" i="3"/>
  <c r="BL398" i="3" s="1"/>
  <c r="BA680" i="3" a="1"/>
  <c r="BA680" i="3" s="1"/>
  <c r="BC680" i="3" s="1"/>
  <c r="BD680" i="3" s="1"/>
  <c r="BA741" i="3" a="1"/>
  <c r="BA741" i="3" s="1"/>
  <c r="BC741" i="3" s="1"/>
  <c r="BD741" i="3" s="1"/>
  <c r="BB201" i="3"/>
  <c r="BD201" i="3" s="1"/>
  <c r="BA711" i="3" a="1"/>
  <c r="BA711" i="3" s="1"/>
  <c r="BC711" i="3" s="1"/>
  <c r="AY711" i="3" s="1"/>
  <c r="BI395" i="3" a="1"/>
  <c r="BI395" i="3" s="1"/>
  <c r="BK395" i="3" s="1"/>
  <c r="BL395" i="3" s="1"/>
  <c r="BA1228" i="3" a="1"/>
  <c r="BA1228" i="3" s="1"/>
  <c r="BC1228" i="3" s="1"/>
  <c r="BD1228" i="3" s="1"/>
  <c r="BB1130" i="3"/>
  <c r="AY1130" i="3" s="1"/>
  <c r="BA420" i="3" a="1"/>
  <c r="BA420" i="3" s="1"/>
  <c r="BC420" i="3" s="1"/>
  <c r="BD420" i="3" s="1"/>
  <c r="BI962" i="3" a="1"/>
  <c r="BI962" i="3" s="1"/>
  <c r="BK962" i="3" s="1"/>
  <c r="BL962" i="3" s="1"/>
  <c r="BB180" i="3"/>
  <c r="BD180" i="3" s="1"/>
  <c r="BI121" i="3" a="1"/>
  <c r="BI121" i="3" s="1"/>
  <c r="BK121" i="3" s="1"/>
  <c r="BL121" i="3" s="1"/>
  <c r="BA1014" i="3" a="1"/>
  <c r="BA1014" i="3" s="1"/>
  <c r="BC1014" i="3" s="1"/>
  <c r="AY1014" i="3" s="1"/>
  <c r="BB530" i="3"/>
  <c r="BD530" i="3" s="1"/>
  <c r="BI289" i="3" a="1"/>
  <c r="BI289" i="3" s="1"/>
  <c r="BK289" i="3" s="1"/>
  <c r="BL289" i="3" s="1"/>
  <c r="BA529" i="3" a="1"/>
  <c r="BA529" i="3" s="1"/>
  <c r="BC529" i="3" s="1"/>
  <c r="BD529" i="3" s="1"/>
  <c r="BJ684" i="3"/>
  <c r="BG684" i="3" s="1"/>
  <c r="BI43" i="3" a="1"/>
  <c r="BI43" i="3" s="1"/>
  <c r="BK43" i="3" s="1"/>
  <c r="BL43" i="3" s="1"/>
  <c r="BB923" i="3"/>
  <c r="BD923" i="3" s="1"/>
  <c r="BJ90" i="3"/>
  <c r="BL90" i="3" s="1"/>
  <c r="BA1197" i="3" a="1"/>
  <c r="BA1197" i="3" s="1"/>
  <c r="BC1197" i="3" s="1"/>
  <c r="BE1197" i="3" s="1"/>
  <c r="BB1051" i="3"/>
  <c r="BD1051" i="3" s="1"/>
  <c r="BB240" i="3"/>
  <c r="BD240" i="3" s="1"/>
  <c r="BI521" i="3" a="1"/>
  <c r="BI521" i="3" s="1"/>
  <c r="BK521" i="3" s="1"/>
  <c r="BG521" i="3" s="1"/>
  <c r="BI255" i="3" a="1"/>
  <c r="BI255" i="3" s="1"/>
  <c r="BK255" i="3" s="1"/>
  <c r="BL255" i="3" s="1"/>
  <c r="BJ927" i="3"/>
  <c r="BG927" i="3" s="1"/>
  <c r="BJ117" i="3"/>
  <c r="BL117" i="3" s="1"/>
  <c r="BI568" i="3" a="1"/>
  <c r="BI568" i="3" s="1"/>
  <c r="BK568" i="3" s="1"/>
  <c r="BL568" i="3" s="1"/>
  <c r="BJ980" i="3"/>
  <c r="BL980" i="3" s="1"/>
  <c r="BJ868" i="3"/>
  <c r="BL868" i="3" s="1"/>
  <c r="BA718" i="3" a="1"/>
  <c r="BA718" i="3" s="1"/>
  <c r="BC718" i="3" s="1"/>
  <c r="BD718" i="3" s="1"/>
  <c r="BB886" i="3"/>
  <c r="BD886" i="3" s="1"/>
  <c r="BI442" i="3" a="1"/>
  <c r="BI442" i="3" s="1"/>
  <c r="BK442" i="3" s="1"/>
  <c r="BL442" i="3" s="1"/>
  <c r="BA26" i="3" a="1"/>
  <c r="BA26" i="3" s="1"/>
  <c r="BC26" i="3" s="1"/>
  <c r="BD26" i="3" s="1"/>
  <c r="BA92" i="3" a="1"/>
  <c r="BA92" i="3" s="1"/>
  <c r="BC92" i="3" s="1"/>
  <c r="BD92" i="3" s="1"/>
  <c r="BI124" i="3" a="1"/>
  <c r="BI124" i="3" s="1"/>
  <c r="BK124" i="3" s="1"/>
  <c r="BL124" i="3" s="1"/>
  <c r="BI908" i="3" a="1"/>
  <c r="BI908" i="3" s="1"/>
  <c r="BK908" i="3" s="1"/>
  <c r="BM908" i="3" s="1"/>
  <c r="BI702" i="3" a="1"/>
  <c r="BI702" i="3" s="1"/>
  <c r="BK702" i="3" s="1"/>
  <c r="BL702" i="3" s="1"/>
  <c r="BJ807" i="3"/>
  <c r="BL807" i="3" s="1"/>
  <c r="BJ990" i="3"/>
  <c r="BG990" i="3" s="1"/>
  <c r="BJ497" i="3"/>
  <c r="BL497" i="3" s="1"/>
  <c r="BA794" i="3" a="1"/>
  <c r="BA794" i="3" s="1"/>
  <c r="BC794" i="3" s="1"/>
  <c r="AY794" i="3" s="1"/>
  <c r="BJ203" i="3"/>
  <c r="BL203" i="3" s="1"/>
  <c r="BB117" i="3"/>
  <c r="BD117" i="3" s="1"/>
  <c r="BB120" i="3"/>
  <c r="AY120" i="3" s="1"/>
  <c r="BJ221" i="3"/>
  <c r="BM221" i="3" s="1"/>
  <c r="BJ788" i="3"/>
  <c r="BM788" i="3" s="1"/>
  <c r="BI179" i="3" a="1"/>
  <c r="BI179" i="3" s="1"/>
  <c r="BK179" i="3" s="1"/>
  <c r="BL179" i="3" s="1"/>
  <c r="BI1174" i="3" a="1"/>
  <c r="BI1174" i="3" s="1"/>
  <c r="BK1174" i="3" s="1"/>
  <c r="BL1174" i="3" s="1"/>
  <c r="BI902" i="3" a="1"/>
  <c r="BI902" i="3" s="1"/>
  <c r="BK902" i="3" s="1"/>
  <c r="BL902" i="3" s="1"/>
  <c r="BB726" i="3"/>
  <c r="AY726" i="3" s="1"/>
  <c r="BJ582" i="3"/>
  <c r="BL582" i="3" s="1"/>
  <c r="BA496" i="3" a="1"/>
  <c r="BA496" i="3" s="1"/>
  <c r="BC496" i="3" s="1"/>
  <c r="BE496" i="3" s="1"/>
  <c r="BB865" i="3"/>
  <c r="AY865" i="3" s="1"/>
  <c r="BA846" i="3" a="1"/>
  <c r="BA846" i="3" s="1"/>
  <c r="BC846" i="3" s="1"/>
  <c r="BD846" i="3" s="1"/>
  <c r="BA1079" i="3" a="1"/>
  <c r="BA1079" i="3" s="1"/>
  <c r="BC1079" i="3" s="1"/>
  <c r="AY1079" i="3" s="1"/>
  <c r="BI541" i="3" a="1"/>
  <c r="BI541" i="3" s="1"/>
  <c r="BK541" i="3" s="1"/>
  <c r="BL541" i="3" s="1"/>
  <c r="BI1082" i="3" a="1"/>
  <c r="BI1082" i="3" s="1"/>
  <c r="BK1082" i="3" s="1"/>
  <c r="BL1082" i="3" s="1"/>
  <c r="BI454" i="3" a="1"/>
  <c r="BI454" i="3" s="1"/>
  <c r="BK454" i="3" s="1"/>
  <c r="BL454" i="3" s="1"/>
  <c r="BJ307" i="3"/>
  <c r="BL307" i="3" s="1"/>
  <c r="BJ240" i="3"/>
  <c r="BL240" i="3" s="1"/>
  <c r="BJ673" i="3"/>
  <c r="BL673" i="3" s="1"/>
  <c r="BJ648" i="3"/>
  <c r="BL648" i="3" s="1"/>
  <c r="BI1182" i="3" a="1"/>
  <c r="BI1182" i="3" s="1"/>
  <c r="BK1182" i="3" s="1"/>
  <c r="BM1182" i="3" s="1"/>
  <c r="BJ126" i="3"/>
  <c r="BL126" i="3" s="1"/>
  <c r="BA662" i="3" a="1"/>
  <c r="BA662" i="3" s="1"/>
  <c r="BC662" i="3" s="1"/>
  <c r="BI1164" i="3" a="1"/>
  <c r="BI1164" i="3" s="1"/>
  <c r="BK1164" i="3" s="1"/>
  <c r="BL1164" i="3" s="1"/>
  <c r="BJ69" i="3"/>
  <c r="BM69" i="3" s="1"/>
  <c r="BJ678" i="3"/>
  <c r="BG678" i="3" s="1"/>
  <c r="BI260" i="3" a="1"/>
  <c r="BI260" i="3" s="1"/>
  <c r="BK260" i="3" s="1"/>
  <c r="BL260" i="3" s="1"/>
  <c r="BI149" i="3" a="1"/>
  <c r="BI149" i="3" s="1"/>
  <c r="BK149" i="3" s="1"/>
  <c r="BG149" i="3" s="1"/>
  <c r="BI348" i="3" a="1"/>
  <c r="BI348" i="3" s="1"/>
  <c r="BK348" i="3" s="1"/>
  <c r="BG348" i="3" s="1"/>
  <c r="BJ1064" i="3"/>
  <c r="BM1064" i="3" s="1"/>
  <c r="BJ329" i="3"/>
  <c r="BL329" i="3" s="1"/>
  <c r="BI411" i="3" a="1"/>
  <c r="BI411" i="3" s="1"/>
  <c r="BK411" i="3" s="1"/>
  <c r="BL411" i="3" s="1"/>
  <c r="BI475" i="3" a="1"/>
  <c r="BI475" i="3" s="1"/>
  <c r="BK475" i="3" s="1"/>
  <c r="BL475" i="3" s="1"/>
  <c r="BJ115" i="3"/>
  <c r="BL115" i="3" s="1"/>
  <c r="BJ1013" i="3"/>
  <c r="BL1013" i="3" s="1"/>
  <c r="BB10" i="3"/>
  <c r="BD10" i="3" s="1"/>
  <c r="BA145" i="3" a="1"/>
  <c r="BA145" i="3" s="1"/>
  <c r="BC145" i="3" s="1"/>
  <c r="BD145" i="3" s="1"/>
  <c r="BB560" i="3"/>
  <c r="BE560" i="3" s="1"/>
  <c r="BA808" i="3" a="1"/>
  <c r="BA808" i="3" s="1"/>
  <c r="BC808" i="3" s="1"/>
  <c r="BD808" i="3" s="1"/>
  <c r="BB586" i="3"/>
  <c r="BD586" i="3" s="1"/>
  <c r="BI609" i="3" a="1"/>
  <c r="BI609" i="3" s="1"/>
  <c r="BK609" i="3" s="1"/>
  <c r="BL609" i="3" s="1"/>
  <c r="BJ511" i="3"/>
  <c r="BL511" i="3" s="1"/>
  <c r="BA293" i="3" a="1"/>
  <c r="BA293" i="3" s="1"/>
  <c r="BC293" i="3" s="1"/>
  <c r="BD293" i="3" s="1"/>
  <c r="BI292" i="3" a="1"/>
  <c r="BI292" i="3" s="1"/>
  <c r="BK292" i="3" s="1"/>
  <c r="BG292" i="3" s="1"/>
  <c r="BI599" i="3" a="1"/>
  <c r="BI599" i="3" s="1"/>
  <c r="BK599" i="3" s="1"/>
  <c r="BG599" i="3" s="1"/>
  <c r="BJ1218" i="3"/>
  <c r="BM1218" i="3" s="1"/>
  <c r="BI589" i="3" a="1"/>
  <c r="BI589" i="3" s="1"/>
  <c r="BK589" i="3" s="1"/>
  <c r="BG589" i="3" s="1"/>
  <c r="BJ627" i="3"/>
  <c r="BM627" i="3" s="1"/>
  <c r="BJ736" i="3"/>
  <c r="BG736" i="3" s="1"/>
  <c r="BJ588" i="3"/>
  <c r="BL588" i="3" s="1"/>
  <c r="BA385" i="3" a="1"/>
  <c r="BA385" i="3" s="1"/>
  <c r="BC385" i="3" s="1"/>
  <c r="AY385" i="3" s="1"/>
  <c r="BF1028" i="5"/>
  <c r="F1028" i="5" s="1"/>
  <c r="BF792" i="5"/>
  <c r="F792" i="5" s="1"/>
  <c r="BF65" i="5"/>
  <c r="F65" i="5" s="1"/>
  <c r="BF493" i="5"/>
  <c r="F493" i="5" s="1"/>
  <c r="BF581" i="5"/>
  <c r="F581" i="5" s="1"/>
  <c r="AQ28" i="5"/>
  <c r="AW27" i="5"/>
  <c r="AQ27" i="5"/>
  <c r="AQ26" i="5"/>
  <c r="AW26" i="5"/>
  <c r="AP26" i="5" s="1"/>
  <c r="R26" i="5" s="1"/>
  <c r="AV27" i="5"/>
  <c r="AT40" i="5"/>
  <c r="AV40" i="5" s="1"/>
  <c r="AT41" i="5"/>
  <c r="AV41" i="5" s="1"/>
  <c r="AW28" i="5"/>
  <c r="AR38" i="5" a="1"/>
  <c r="AR38" i="5" s="1"/>
  <c r="AS38" i="5" s="1" a="1"/>
  <c r="AS38" i="5" s="1"/>
  <c r="AU38" i="5" s="1"/>
  <c r="BI422" i="3" a="1"/>
  <c r="BI422" i="3" s="1"/>
  <c r="BK422" i="3" s="1"/>
  <c r="BL422" i="3" s="1"/>
  <c r="BJ703" i="3"/>
  <c r="BG703" i="3" s="1"/>
  <c r="BJ174" i="3"/>
  <c r="BL174" i="3" s="1"/>
  <c r="BJ70" i="3"/>
  <c r="BG70" i="3" s="1"/>
  <c r="BA537" i="3" a="1"/>
  <c r="BA537" i="3" s="1"/>
  <c r="BC537" i="3" s="1"/>
  <c r="AY537" i="3" s="1"/>
  <c r="BI259" i="3" a="1"/>
  <c r="BI259" i="3" s="1"/>
  <c r="BK259" i="3" s="1"/>
  <c r="BL259" i="3" s="1"/>
  <c r="BB1164" i="3"/>
  <c r="BE1164" i="3" s="1"/>
  <c r="BA575" i="3" a="1"/>
  <c r="BA575" i="3" s="1"/>
  <c r="BC575" i="3" s="1"/>
  <c r="BD575" i="3" s="1"/>
  <c r="AS42" i="5" a="1"/>
  <c r="AS42" i="5" s="1"/>
  <c r="AU42" i="5" s="1"/>
  <c r="AT42" i="5"/>
  <c r="AS43" i="5" a="1"/>
  <c r="AS43" i="5" s="1"/>
  <c r="AU43" i="5" s="1"/>
  <c r="AT43" i="5"/>
  <c r="AV28" i="5"/>
  <c r="AR39" i="5" a="1"/>
  <c r="AR39" i="5" s="1"/>
  <c r="V38" i="5"/>
  <c r="V39" i="5"/>
  <c r="V36" i="5"/>
  <c r="AR37" i="5" a="1"/>
  <c r="AR37" i="5" s="1"/>
  <c r="V37" i="5"/>
  <c r="BF1165" i="5"/>
  <c r="F1165" i="5" s="1"/>
  <c r="BF620" i="5"/>
  <c r="F620" i="5" s="1"/>
  <c r="BF86" i="5"/>
  <c r="F86" i="5" s="1"/>
  <c r="BF139" i="5"/>
  <c r="F139" i="5" s="1"/>
  <c r="BF978" i="5"/>
  <c r="F978" i="5" s="1"/>
  <c r="BF439" i="5"/>
  <c r="F439" i="5" s="1"/>
  <c r="BB1101" i="3"/>
  <c r="BE1101" i="3" s="1"/>
  <c r="BF180" i="5"/>
  <c r="F180" i="5" s="1"/>
  <c r="BF85" i="5"/>
  <c r="F85" i="5" s="1"/>
  <c r="BF854" i="5"/>
  <c r="F854" i="5" s="1"/>
  <c r="BF89" i="5"/>
  <c r="F89" i="5" s="1"/>
  <c r="BF341" i="5"/>
  <c r="F341" i="5" s="1"/>
  <c r="BF399" i="5"/>
  <c r="F399" i="5" s="1"/>
  <c r="BF541" i="5"/>
  <c r="F541" i="5" s="1"/>
  <c r="BA982" i="3" a="1"/>
  <c r="BA982" i="3" s="1"/>
  <c r="BC982" i="3" s="1"/>
  <c r="BD982" i="3" s="1"/>
  <c r="BF1158" i="5"/>
  <c r="F1158" i="5" s="1"/>
  <c r="BF822" i="5"/>
  <c r="F822" i="5" s="1"/>
  <c r="BA851" i="3" a="1"/>
  <c r="BA851" i="3" s="1"/>
  <c r="BC851" i="3" s="1"/>
  <c r="AY851" i="3" s="1"/>
  <c r="BA182" i="3" a="1"/>
  <c r="BA182" i="3" s="1"/>
  <c r="BC182" i="3" s="1"/>
  <c r="BD182" i="3" s="1"/>
  <c r="BB486" i="3"/>
  <c r="BE486" i="3" s="1"/>
  <c r="BB355" i="3"/>
  <c r="BD355" i="3" s="1"/>
  <c r="BI947" i="3" a="1"/>
  <c r="BI947" i="3" s="1"/>
  <c r="BK947" i="3" s="1"/>
  <c r="BL947" i="3" s="1"/>
  <c r="BA742" i="3" a="1"/>
  <c r="BA742" i="3" s="1"/>
  <c r="BC742" i="3" s="1"/>
  <c r="BD742" i="3" s="1"/>
  <c r="BJ1012" i="3"/>
  <c r="BL1012" i="3" s="1"/>
  <c r="BI109" i="3" a="1"/>
  <c r="BI109" i="3" s="1"/>
  <c r="BK109" i="3" s="1"/>
  <c r="BM109" i="3" s="1"/>
  <c r="BJ217" i="3"/>
  <c r="BL217" i="3" s="1"/>
  <c r="BJ839" i="3"/>
  <c r="BL839" i="3" s="1"/>
  <c r="BI1143" i="3" a="1"/>
  <c r="BI1143" i="3" s="1"/>
  <c r="BK1143" i="3" s="1"/>
  <c r="BL1143" i="3" s="1"/>
  <c r="BJ824" i="3"/>
  <c r="BL824" i="3" s="1"/>
  <c r="BJ1192" i="3"/>
  <c r="BL1192" i="3" s="1"/>
  <c r="BA605" i="3" a="1"/>
  <c r="BA605" i="3" s="1"/>
  <c r="BC605" i="3" s="1"/>
  <c r="BD605" i="3" s="1"/>
  <c r="BJ832" i="3"/>
  <c r="BL832" i="3" s="1"/>
  <c r="BI501" i="3" a="1"/>
  <c r="BI501" i="3" s="1"/>
  <c r="BK501" i="3" s="1"/>
  <c r="BL501" i="3" s="1"/>
  <c r="BA513" i="3" a="1"/>
  <c r="BA513" i="3" s="1"/>
  <c r="BC513" i="3" s="1"/>
  <c r="BE513" i="3" s="1"/>
  <c r="BB101" i="3"/>
  <c r="BD101" i="3" s="1"/>
  <c r="BJ1112" i="3"/>
  <c r="BL1112" i="3" s="1"/>
  <c r="BB604" i="3"/>
  <c r="BE604" i="3" s="1"/>
  <c r="BA1194" i="3" a="1"/>
  <c r="BA1194" i="3" s="1"/>
  <c r="BC1194" i="3" s="1"/>
  <c r="BD1194" i="3" s="1"/>
  <c r="BB1036" i="3"/>
  <c r="AY1036" i="3" s="1"/>
  <c r="BJ182" i="3"/>
  <c r="BL182" i="3" s="1"/>
  <c r="BF148" i="5"/>
  <c r="F148" i="5" s="1"/>
  <c r="BF244" i="5"/>
  <c r="F244" i="5" s="1"/>
  <c r="BF1175" i="5"/>
  <c r="F1175" i="5" s="1"/>
  <c r="BF655" i="5"/>
  <c r="F655" i="5" s="1"/>
  <c r="BF841" i="5"/>
  <c r="F841" i="5" s="1"/>
  <c r="BF346" i="5"/>
  <c r="F346" i="5" s="1"/>
  <c r="BF345" i="5"/>
  <c r="F345" i="5" s="1"/>
  <c r="BF510" i="5"/>
  <c r="F510" i="5" s="1"/>
  <c r="BI950" i="3" a="1"/>
  <c r="BI950" i="3" s="1"/>
  <c r="BK950" i="3" s="1"/>
  <c r="BG950" i="3" s="1"/>
  <c r="BB229" i="3"/>
  <c r="BD229" i="3" s="1"/>
  <c r="BF987" i="5"/>
  <c r="F987" i="5" s="1"/>
  <c r="BF967" i="5"/>
  <c r="F967" i="5" s="1"/>
  <c r="BF953" i="5"/>
  <c r="F953" i="5" s="1"/>
  <c r="BF843" i="5"/>
  <c r="F843" i="5" s="1"/>
  <c r="BF115" i="5"/>
  <c r="F115" i="5" s="1"/>
  <c r="BF327" i="5"/>
  <c r="F327" i="5" s="1"/>
  <c r="BF97" i="5"/>
  <c r="F97" i="5" s="1"/>
  <c r="BF820" i="5"/>
  <c r="F820" i="5" s="1"/>
  <c r="BI1199" i="3" a="1"/>
  <c r="BI1199" i="3" s="1"/>
  <c r="BK1199" i="3" s="1"/>
  <c r="BM1199" i="3" s="1"/>
  <c r="BF731" i="5"/>
  <c r="F731" i="5" s="1"/>
  <c r="BF545" i="5"/>
  <c r="F545" i="5" s="1"/>
  <c r="BF1217" i="5"/>
  <c r="F1217" i="5" s="1"/>
  <c r="BF678" i="5"/>
  <c r="F678" i="5" s="1"/>
  <c r="BF74" i="5"/>
  <c r="F74" i="5" s="1"/>
  <c r="BF505" i="5"/>
  <c r="F505" i="5" s="1"/>
  <c r="BA668" i="3" a="1"/>
  <c r="BA668" i="3" s="1"/>
  <c r="BC668" i="3" s="1"/>
  <c r="BE668" i="3" s="1"/>
  <c r="BF351" i="5"/>
  <c r="F351" i="5" s="1"/>
  <c r="BF985" i="5"/>
  <c r="F985" i="5" s="1"/>
  <c r="BF715" i="5"/>
  <c r="F715" i="5" s="1"/>
  <c r="BF441" i="5"/>
  <c r="F441" i="5" s="1"/>
  <c r="BF557" i="5"/>
  <c r="F557" i="5" s="1"/>
  <c r="BF50" i="5"/>
  <c r="F50" i="5" s="1"/>
  <c r="BF59" i="5"/>
  <c r="F59" i="5" s="1"/>
  <c r="BF802" i="5"/>
  <c r="F802" i="5" s="1"/>
  <c r="BF1186" i="5"/>
  <c r="F1186" i="5" s="1"/>
  <c r="BF177" i="5"/>
  <c r="F177" i="5" s="1"/>
  <c r="BF855" i="5"/>
  <c r="F855" i="5" s="1"/>
  <c r="BF669" i="5"/>
  <c r="F669" i="5" s="1"/>
  <c r="BF579" i="5"/>
  <c r="F579" i="5" s="1"/>
  <c r="BB78" i="3"/>
  <c r="BD78" i="3" s="1"/>
  <c r="BB111" i="3"/>
  <c r="BD111" i="3" s="1"/>
  <c r="BJ1122" i="3"/>
  <c r="BL1122" i="3" s="1"/>
  <c r="BF1032" i="5"/>
  <c r="F1032" i="5" s="1"/>
  <c r="BF183" i="5"/>
  <c r="F183" i="5" s="1"/>
  <c r="BF102" i="5"/>
  <c r="F102" i="5" s="1"/>
  <c r="BF87" i="5"/>
  <c r="F87" i="5" s="1"/>
  <c r="BF1018" i="5"/>
  <c r="F1018" i="5" s="1"/>
  <c r="BF24" i="5"/>
  <c r="F24" i="5" s="1"/>
  <c r="BF30" i="5"/>
  <c r="F30" i="5" s="1"/>
  <c r="BF105" i="5"/>
  <c r="F105" i="5" s="1"/>
  <c r="BF535" i="5"/>
  <c r="F535" i="5" s="1"/>
  <c r="BJ1117" i="3"/>
  <c r="BL1117" i="3" s="1"/>
  <c r="BF481" i="5"/>
  <c r="F481" i="5" s="1"/>
  <c r="BF1059" i="5"/>
  <c r="F1059" i="5" s="1"/>
  <c r="BF608" i="5"/>
  <c r="F608" i="5" s="1"/>
  <c r="BF957" i="5"/>
  <c r="F957" i="5" s="1"/>
  <c r="BF73" i="5"/>
  <c r="F73" i="5" s="1"/>
  <c r="BF298" i="5"/>
  <c r="F298" i="5" s="1"/>
  <c r="BF91" i="5"/>
  <c r="F91" i="5" s="1"/>
  <c r="BF826" i="5"/>
  <c r="F826" i="5" s="1"/>
  <c r="BF251" i="5"/>
  <c r="F251" i="5" s="1"/>
  <c r="BF61" i="5"/>
  <c r="F61" i="5" s="1"/>
  <c r="BF427" i="5"/>
  <c r="F427" i="5" s="1"/>
  <c r="BF514" i="5"/>
  <c r="F514" i="5" s="1"/>
  <c r="BF794" i="5"/>
  <c r="F794" i="5" s="1"/>
  <c r="BF790" i="5"/>
  <c r="F790" i="5" s="1"/>
  <c r="BF619" i="5"/>
  <c r="F619" i="5" s="1"/>
  <c r="BF963" i="5"/>
  <c r="F963" i="5" s="1"/>
  <c r="BF551" i="5"/>
  <c r="F551" i="5" s="1"/>
  <c r="BF160" i="5"/>
  <c r="F160" i="5" s="1"/>
  <c r="BF962" i="5"/>
  <c r="F962" i="5" s="1"/>
  <c r="BF430" i="5"/>
  <c r="F430" i="5" s="1"/>
  <c r="BF323" i="5"/>
  <c r="F323" i="5" s="1"/>
  <c r="BF213" i="5"/>
  <c r="F213" i="5" s="1"/>
  <c r="BF797" i="5"/>
  <c r="F797" i="5" s="1"/>
  <c r="BF870" i="5"/>
  <c r="F870" i="5" s="1"/>
  <c r="BF352" i="5"/>
  <c r="F352" i="5" s="1"/>
  <c r="BF598" i="5"/>
  <c r="F598" i="5" s="1"/>
  <c r="BF398" i="5"/>
  <c r="F398" i="5" s="1"/>
  <c r="BF269" i="5"/>
  <c r="F269" i="5" s="1"/>
  <c r="BF1023" i="5"/>
  <c r="F1023" i="5" s="1"/>
  <c r="BF172" i="5"/>
  <c r="F172" i="5" s="1"/>
  <c r="BF1092" i="5"/>
  <c r="F1092" i="5" s="1"/>
  <c r="BF457" i="5"/>
  <c r="F457" i="5" s="1"/>
  <c r="BF915" i="5"/>
  <c r="F915" i="5" s="1"/>
  <c r="BF875" i="5"/>
  <c r="F875" i="5" s="1"/>
  <c r="BF1046" i="5"/>
  <c r="F1046" i="5" s="1"/>
  <c r="BF594" i="5"/>
  <c r="F594" i="5" s="1"/>
  <c r="BF1005" i="5"/>
  <c r="F1005" i="5" s="1"/>
  <c r="BF984" i="5"/>
  <c r="F984" i="5" s="1"/>
  <c r="BF19" i="5"/>
  <c r="F19" i="5" s="1"/>
  <c r="BF735" i="5"/>
  <c r="F735" i="5" s="1"/>
  <c r="BF642" i="5"/>
  <c r="F642" i="5" s="1"/>
  <c r="BF719" i="5"/>
  <c r="F719" i="5" s="1"/>
  <c r="BF1125" i="5"/>
  <c r="F1125" i="5" s="1"/>
  <c r="BF805" i="5"/>
  <c r="F805" i="5" s="1"/>
  <c r="BF452" i="5"/>
  <c r="F452" i="5" s="1"/>
  <c r="BF847" i="5"/>
  <c r="F847" i="5" s="1"/>
  <c r="BF839" i="5"/>
  <c r="F839" i="5" s="1"/>
  <c r="BF492" i="5"/>
  <c r="F492" i="5" s="1"/>
  <c r="BF8" i="5"/>
  <c r="F8" i="5" s="1"/>
  <c r="BF688" i="5"/>
  <c r="F688" i="5" s="1"/>
  <c r="BF392" i="5"/>
  <c r="F392" i="5" s="1"/>
  <c r="BF890" i="5"/>
  <c r="F890" i="5" s="1"/>
  <c r="BF479" i="5"/>
  <c r="F479" i="5" s="1"/>
  <c r="BF1156" i="5"/>
  <c r="F1156" i="5" s="1"/>
  <c r="BF1044" i="5"/>
  <c r="F1044" i="5" s="1"/>
  <c r="BF1199" i="5"/>
  <c r="F1199" i="5" s="1"/>
  <c r="BF212" i="5"/>
  <c r="F212" i="5" s="1"/>
  <c r="BF1173" i="5"/>
  <c r="F1173" i="5" s="1"/>
  <c r="BF1127" i="5"/>
  <c r="F1127" i="5" s="1"/>
  <c r="BF449" i="5"/>
  <c r="F449" i="5" s="1"/>
  <c r="BF986" i="5"/>
  <c r="F986" i="5" s="1"/>
  <c r="BF800" i="5"/>
  <c r="F800" i="5" s="1"/>
  <c r="BF468" i="5"/>
  <c r="F468" i="5" s="1"/>
  <c r="BF1166" i="5"/>
  <c r="F1166" i="5" s="1"/>
  <c r="BF7" i="5"/>
  <c r="F7" i="5" s="1"/>
  <c r="BF701" i="5"/>
  <c r="F701" i="5" s="1"/>
  <c r="BF877" i="5"/>
  <c r="F877" i="5" s="1"/>
  <c r="BF849" i="5"/>
  <c r="F849" i="5" s="1"/>
  <c r="BF222" i="5"/>
  <c r="F222" i="5" s="1"/>
  <c r="BF893" i="5"/>
  <c r="F893" i="5" s="1"/>
  <c r="BF401" i="5"/>
  <c r="F401" i="5" s="1"/>
  <c r="BF971" i="5"/>
  <c r="F971" i="5" s="1"/>
  <c r="BF318" i="5"/>
  <c r="F318" i="5" s="1"/>
  <c r="BF559" i="5"/>
  <c r="F559" i="5" s="1"/>
  <c r="BF736" i="5"/>
  <c r="F736" i="5" s="1"/>
  <c r="BF235" i="5"/>
  <c r="F235" i="5" s="1"/>
  <c r="BF220" i="5"/>
  <c r="F220" i="5" s="1"/>
  <c r="BF582" i="5"/>
  <c r="F582" i="5" s="1"/>
  <c r="BF1072" i="5"/>
  <c r="F1072" i="5" s="1"/>
  <c r="BF383" i="5"/>
  <c r="F383" i="5" s="1"/>
  <c r="BF1009" i="5"/>
  <c r="F1009" i="5" s="1"/>
  <c r="BF710" i="5"/>
  <c r="F710" i="5" s="1"/>
  <c r="BF122" i="5"/>
  <c r="F122" i="5" s="1"/>
  <c r="BF274" i="5"/>
  <c r="F274" i="5" s="1"/>
  <c r="BF201" i="5"/>
  <c r="F201" i="5" s="1"/>
  <c r="BF151" i="5"/>
  <c r="F151" i="5" s="1"/>
  <c r="BF387" i="5"/>
  <c r="F387" i="5" s="1"/>
  <c r="BF145" i="5"/>
  <c r="F145" i="5" s="1"/>
  <c r="BF1138" i="5"/>
  <c r="F1138" i="5" s="1"/>
  <c r="BF1203" i="5"/>
  <c r="F1203" i="5" s="1"/>
  <c r="BF444" i="5"/>
  <c r="F444" i="5" s="1"/>
  <c r="BF549" i="5"/>
  <c r="F549" i="5" s="1"/>
  <c r="BF194" i="5"/>
  <c r="F194" i="5" s="1"/>
  <c r="BI118" i="3" a="1"/>
  <c r="BI118" i="3" s="1"/>
  <c r="BK118" i="3" s="1"/>
  <c r="BL118" i="3" s="1"/>
  <c r="BI1232" i="3" a="1"/>
  <c r="BI1232" i="3" s="1"/>
  <c r="BK1232" i="3" s="1"/>
  <c r="BL1232" i="3" s="1"/>
  <c r="BA253" i="3" a="1"/>
  <c r="BA253" i="3" s="1"/>
  <c r="BC253" i="3" s="1"/>
  <c r="BD253" i="3" s="1"/>
  <c r="BB433" i="3"/>
  <c r="BD433" i="3" s="1"/>
  <c r="BA1192" i="3" a="1"/>
  <c r="BA1192" i="3" s="1"/>
  <c r="BC1192" i="3" s="1"/>
  <c r="BD1192" i="3" s="1"/>
  <c r="BA360" i="3" a="1"/>
  <c r="BA360" i="3" s="1"/>
  <c r="BC360" i="3" s="1"/>
  <c r="BD360" i="3" s="1"/>
  <c r="BB175" i="3"/>
  <c r="BD175" i="3" s="1"/>
  <c r="BI614" i="3" a="1"/>
  <c r="BI614" i="3" s="1"/>
  <c r="BK614" i="3" s="1"/>
  <c r="BL614" i="3" s="1"/>
  <c r="BJ689" i="3"/>
  <c r="BL689" i="3" s="1"/>
  <c r="BA509" i="3" a="1"/>
  <c r="BA509" i="3" s="1"/>
  <c r="BC509" i="3" s="1"/>
  <c r="BD509" i="3" s="1"/>
  <c r="BJ206" i="3"/>
  <c r="BM206" i="3" s="1"/>
  <c r="BI204" i="3" a="1"/>
  <c r="BI204" i="3" s="1"/>
  <c r="BK204" i="3" s="1"/>
  <c r="BM204" i="3" s="1"/>
  <c r="BA572" i="3" a="1"/>
  <c r="BA572" i="3" s="1"/>
  <c r="BC572" i="3" s="1"/>
  <c r="BE572" i="3" s="1"/>
  <c r="BJ585" i="3"/>
  <c r="BL585" i="3" s="1"/>
  <c r="BA211" i="3" a="1"/>
  <c r="BA211" i="3" s="1"/>
  <c r="BC211" i="3" s="1"/>
  <c r="AY211" i="3" s="1"/>
  <c r="BA1090" i="3" a="1"/>
  <c r="BA1090" i="3" s="1"/>
  <c r="BC1090" i="3" s="1"/>
  <c r="AY1090" i="3" s="1"/>
  <c r="BB1156" i="3"/>
  <c r="BD1156" i="3" s="1"/>
  <c r="BI731" i="3" a="1"/>
  <c r="BI731" i="3" s="1"/>
  <c r="BK731" i="3" s="1"/>
  <c r="BM731" i="3" s="1"/>
  <c r="BI659" i="3" a="1"/>
  <c r="BI659" i="3" s="1"/>
  <c r="BK659" i="3" s="1"/>
  <c r="BM659" i="3" s="1"/>
  <c r="BF239" i="5"/>
  <c r="F239" i="5" s="1"/>
  <c r="BF956" i="5"/>
  <c r="F956" i="5" s="1"/>
  <c r="BF830" i="5"/>
  <c r="F830" i="5" s="1"/>
  <c r="BF672" i="5"/>
  <c r="F672" i="5" s="1"/>
  <c r="BF1182" i="5"/>
  <c r="F1182" i="5" s="1"/>
  <c r="BF543" i="5"/>
  <c r="F543" i="5" s="1"/>
  <c r="BF1161" i="5"/>
  <c r="F1161" i="5" s="1"/>
  <c r="BF611" i="5"/>
  <c r="F611" i="5" s="1"/>
  <c r="BJ525" i="3"/>
  <c r="BG525" i="3" s="1"/>
  <c r="BA444" i="3" a="1"/>
  <c r="BA444" i="3" s="1"/>
  <c r="BC444" i="3" s="1"/>
  <c r="BD444" i="3" s="1"/>
  <c r="BF690" i="5"/>
  <c r="F690" i="5" s="1"/>
  <c r="BF772" i="5"/>
  <c r="F772" i="5" s="1"/>
  <c r="BF1053" i="5"/>
  <c r="F1053" i="5" s="1"/>
  <c r="BF437" i="5"/>
  <c r="F437" i="5" s="1"/>
  <c r="BF834" i="5"/>
  <c r="F834" i="5" s="1"/>
  <c r="BF892" i="5"/>
  <c r="F892" i="5" s="1"/>
  <c r="BF381" i="5"/>
  <c r="F381" i="5" s="1"/>
  <c r="BF595" i="5"/>
  <c r="F595" i="5" s="1"/>
  <c r="BF959" i="5"/>
  <c r="F959" i="5" s="1"/>
  <c r="BF256" i="5"/>
  <c r="F256" i="5" s="1"/>
  <c r="BF526" i="5"/>
  <c r="F526" i="5" s="1"/>
  <c r="BF948" i="5"/>
  <c r="F948" i="5" s="1"/>
  <c r="BF1213" i="5"/>
  <c r="F1213" i="5" s="1"/>
  <c r="BF1123" i="5"/>
  <c r="F1123" i="5" s="1"/>
  <c r="BF615" i="5"/>
  <c r="F615" i="5" s="1"/>
  <c r="BF1193" i="5"/>
  <c r="F1193" i="5" s="1"/>
  <c r="BF265" i="5"/>
  <c r="F265" i="5" s="1"/>
  <c r="BF1084" i="5"/>
  <c r="F1084" i="5" s="1"/>
  <c r="BF288" i="5"/>
  <c r="F288" i="5" s="1"/>
  <c r="BF179" i="5"/>
  <c r="F179" i="5" s="1"/>
  <c r="BF644" i="5"/>
  <c r="F644" i="5" s="1"/>
  <c r="BF966" i="5"/>
  <c r="F966" i="5" s="1"/>
  <c r="BF1069" i="5"/>
  <c r="F1069" i="5" s="1"/>
  <c r="BF1108" i="5"/>
  <c r="F1108" i="5" s="1"/>
  <c r="BF724" i="5"/>
  <c r="F724" i="5" s="1"/>
  <c r="BF79" i="5"/>
  <c r="F79" i="5" s="1"/>
  <c r="BF506" i="5"/>
  <c r="F506" i="5" s="1"/>
  <c r="BF816" i="5"/>
  <c r="F816" i="5" s="1"/>
  <c r="BF780" i="5"/>
  <c r="F780" i="5" s="1"/>
  <c r="BF336" i="5"/>
  <c r="F336" i="5" s="1"/>
  <c r="BF1065" i="5"/>
  <c r="F1065" i="5" s="1"/>
  <c r="BF367" i="5"/>
  <c r="F367" i="5" s="1"/>
  <c r="BF783" i="5"/>
  <c r="F783" i="5" s="1"/>
  <c r="BF848" i="5"/>
  <c r="F848" i="5" s="1"/>
  <c r="BF616" i="5"/>
  <c r="F616" i="5" s="1"/>
  <c r="BF639" i="5"/>
  <c r="F639" i="5" s="1"/>
  <c r="BF973" i="5"/>
  <c r="F973" i="5" s="1"/>
  <c r="BF1145" i="5"/>
  <c r="F1145" i="5" s="1"/>
  <c r="BF630" i="5"/>
  <c r="F630" i="5" s="1"/>
  <c r="BF1004" i="5"/>
  <c r="F1004" i="5" s="1"/>
  <c r="BF192" i="5"/>
  <c r="F192" i="5" s="1"/>
  <c r="BF858" i="5"/>
  <c r="F858" i="5" s="1"/>
  <c r="BF1107" i="5"/>
  <c r="F1107" i="5" s="1"/>
  <c r="BF330" i="5"/>
  <c r="F330" i="5" s="1"/>
  <c r="BF226" i="5"/>
  <c r="F226" i="5" s="1"/>
  <c r="BF661" i="5"/>
  <c r="F661" i="5" s="1"/>
  <c r="BF1002" i="5"/>
  <c r="F1002" i="5" s="1"/>
  <c r="BF27" i="5"/>
  <c r="F27" i="5" s="1"/>
  <c r="BF173" i="5"/>
  <c r="F173" i="5" s="1"/>
  <c r="BF466" i="5"/>
  <c r="F466" i="5" s="1"/>
  <c r="BF862" i="5"/>
  <c r="F862" i="5" s="1"/>
  <c r="BF1241" i="5"/>
  <c r="F1241" i="5" s="1"/>
  <c r="BF253" i="5"/>
  <c r="F253" i="5" s="1"/>
  <c r="BF674" i="5"/>
  <c r="F674" i="5" s="1"/>
  <c r="BF443" i="5"/>
  <c r="F443" i="5" s="1"/>
  <c r="BF950" i="5"/>
  <c r="F950" i="5" s="1"/>
  <c r="BF349" i="5"/>
  <c r="F349" i="5" s="1"/>
  <c r="BF295" i="5"/>
  <c r="F295" i="5" s="1"/>
  <c r="BF679" i="5"/>
  <c r="F679" i="5" s="1"/>
  <c r="BF592" i="5"/>
  <c r="F592" i="5" s="1"/>
  <c r="BF1168" i="5"/>
  <c r="F1168" i="5" s="1"/>
  <c r="BF511" i="5"/>
  <c r="F511" i="5" s="1"/>
  <c r="BF1223" i="5"/>
  <c r="F1223" i="5" s="1"/>
  <c r="BF57" i="5"/>
  <c r="F57" i="5" s="1"/>
  <c r="BF480" i="5"/>
  <c r="F480" i="5" s="1"/>
  <c r="BF397" i="5"/>
  <c r="F397" i="5" s="1"/>
  <c r="BF484" i="5"/>
  <c r="F484" i="5" s="1"/>
  <c r="BF1146" i="5"/>
  <c r="F1146" i="5" s="1"/>
  <c r="BF1024" i="5"/>
  <c r="F1024" i="5" s="1"/>
  <c r="BF200" i="5"/>
  <c r="F200" i="5" s="1"/>
  <c r="BF1237" i="5"/>
  <c r="F1237" i="5" s="1"/>
  <c r="BF435" i="5"/>
  <c r="F435" i="5" s="1"/>
  <c r="BF70" i="5"/>
  <c r="F70" i="5" s="1"/>
  <c r="BF1167" i="5"/>
  <c r="F1167" i="5" s="1"/>
  <c r="BF485" i="5"/>
  <c r="F485" i="5" s="1"/>
  <c r="BF141" i="5"/>
  <c r="F141" i="5" s="1"/>
  <c r="BF360" i="5"/>
  <c r="F360" i="5" s="1"/>
  <c r="BF665" i="5"/>
  <c r="F665" i="5" s="1"/>
  <c r="BF658" i="5"/>
  <c r="F658" i="5" s="1"/>
  <c r="BF1170" i="5"/>
  <c r="F1170" i="5" s="1"/>
  <c r="BF350" i="5"/>
  <c r="F350" i="5" s="1"/>
  <c r="BF126" i="5"/>
  <c r="F126" i="5" s="1"/>
  <c r="BF51" i="5"/>
  <c r="F51" i="5" s="1"/>
  <c r="BF233" i="5"/>
  <c r="F233" i="5" s="1"/>
  <c r="BF231" i="5"/>
  <c r="F231" i="5" s="1"/>
  <c r="BF632" i="5"/>
  <c r="F632" i="5" s="1"/>
  <c r="BF769" i="5"/>
  <c r="F769" i="5" s="1"/>
  <c r="BF168" i="5"/>
  <c r="F168" i="5" s="1"/>
  <c r="BF789" i="5"/>
  <c r="F789" i="5" s="1"/>
  <c r="BF83" i="5"/>
  <c r="F83" i="5" s="1"/>
  <c r="BF46" i="5"/>
  <c r="F46" i="5" s="1"/>
  <c r="BF191" i="5"/>
  <c r="F191" i="5" s="1"/>
  <c r="BF218" i="5"/>
  <c r="F218" i="5" s="1"/>
  <c r="BF828" i="5"/>
  <c r="F828" i="5" s="1"/>
  <c r="BF339" i="5"/>
  <c r="F339" i="5" s="1"/>
  <c r="BF1209" i="5"/>
  <c r="F1209" i="5" s="1"/>
  <c r="BF1169" i="5"/>
  <c r="F1169" i="5" s="1"/>
  <c r="BF1039" i="5"/>
  <c r="F1039" i="5" s="1"/>
  <c r="BF490" i="5"/>
  <c r="F490" i="5" s="1"/>
  <c r="BF698" i="5"/>
  <c r="F698" i="5" s="1"/>
  <c r="BF554" i="5"/>
  <c r="F554" i="5" s="1"/>
  <c r="BF1067" i="5"/>
  <c r="F1067" i="5" s="1"/>
  <c r="BF645" i="5"/>
  <c r="F645" i="5" s="1"/>
  <c r="BF13" i="5"/>
  <c r="F13" i="5" s="1"/>
  <c r="BF331" i="5"/>
  <c r="F331" i="5" s="1"/>
  <c r="BF310" i="5"/>
  <c r="F310" i="5" s="1"/>
  <c r="BF154" i="5"/>
  <c r="F154" i="5" s="1"/>
  <c r="BF949" i="5"/>
  <c r="F949" i="5" s="1"/>
  <c r="BF757" i="5"/>
  <c r="F757" i="5" s="1"/>
  <c r="BF75" i="5"/>
  <c r="F75" i="5" s="1"/>
  <c r="BF1101" i="5"/>
  <c r="F1101" i="5" s="1"/>
  <c r="BF572" i="5"/>
  <c r="F572" i="5" s="1"/>
  <c r="BF458" i="5"/>
  <c r="F458" i="5" s="1"/>
  <c r="BF818" i="5"/>
  <c r="F818" i="5" s="1"/>
  <c r="BF264" i="5"/>
  <c r="F264" i="5" s="1"/>
  <c r="BF1114" i="5"/>
  <c r="F1114" i="5" s="1"/>
  <c r="BF726" i="5"/>
  <c r="F726" i="5" s="1"/>
  <c r="BF100" i="5"/>
  <c r="F100" i="5" s="1"/>
  <c r="BF527" i="5"/>
  <c r="F527" i="5" s="1"/>
  <c r="BF857" i="5"/>
  <c r="F857" i="5" s="1"/>
  <c r="BF455" i="5"/>
  <c r="F455" i="5" s="1"/>
  <c r="BF584" i="5"/>
  <c r="F584" i="5" s="1"/>
  <c r="BF521" i="5"/>
  <c r="F521" i="5" s="1"/>
  <c r="BF1230" i="5"/>
  <c r="F1230" i="5" s="1"/>
  <c r="BF913" i="5"/>
  <c r="F913" i="5" s="1"/>
  <c r="BF450" i="5"/>
  <c r="F450" i="5" s="1"/>
  <c r="BF901" i="5"/>
  <c r="F901" i="5" s="1"/>
  <c r="BF1212" i="5"/>
  <c r="F1212" i="5" s="1"/>
  <c r="BF668" i="5"/>
  <c r="F668" i="5" s="1"/>
  <c r="BF121" i="5"/>
  <c r="F121" i="5" s="1"/>
  <c r="BF922" i="5"/>
  <c r="F922" i="5" s="1"/>
  <c r="BF211" i="5"/>
  <c r="F211" i="5" s="1"/>
  <c r="BF864" i="5"/>
  <c r="F864" i="5" s="1"/>
  <c r="BF824" i="5"/>
  <c r="F824" i="5" s="1"/>
  <c r="BF1012" i="5"/>
  <c r="F1012" i="5" s="1"/>
  <c r="BF321" i="5"/>
  <c r="F321" i="5" s="1"/>
  <c r="BF748" i="5"/>
  <c r="F748" i="5" s="1"/>
  <c r="BF746" i="5"/>
  <c r="F746" i="5" s="1"/>
  <c r="BF438" i="5"/>
  <c r="F438" i="5" s="1"/>
  <c r="BF578" i="5"/>
  <c r="F578" i="5" s="1"/>
  <c r="BF12" i="5"/>
  <c r="F12" i="5" s="1"/>
  <c r="BF300" i="5"/>
  <c r="F300" i="5" s="1"/>
  <c r="BF894" i="5"/>
  <c r="F894" i="5" s="1"/>
  <c r="BF263" i="5"/>
  <c r="F263" i="5" s="1"/>
  <c r="BF1157" i="5"/>
  <c r="F1157" i="5" s="1"/>
  <c r="BF1013" i="5"/>
  <c r="F1013" i="5" s="1"/>
  <c r="BF523" i="5"/>
  <c r="F523" i="5" s="1"/>
  <c r="BF1197" i="5"/>
  <c r="F1197" i="5" s="1"/>
  <c r="BB243" i="3"/>
  <c r="BE243" i="3" s="1"/>
  <c r="BA186" i="3" a="1"/>
  <c r="BA186" i="3" s="1"/>
  <c r="BC186" i="3" s="1"/>
  <c r="AY186" i="3" s="1"/>
  <c r="BA510" i="3" a="1"/>
  <c r="BA510" i="3" s="1"/>
  <c r="BC510" i="3" s="1"/>
  <c r="BE510" i="3" s="1"/>
  <c r="BF777" i="5"/>
  <c r="F777" i="5" s="1"/>
  <c r="BF761" i="5"/>
  <c r="F761" i="5" s="1"/>
  <c r="BF638" i="5"/>
  <c r="F638" i="5" s="1"/>
  <c r="BF969" i="5"/>
  <c r="F969" i="5" s="1"/>
  <c r="BF547" i="5"/>
  <c r="F547" i="5" s="1"/>
  <c r="BF589" i="5"/>
  <c r="F589" i="5" s="1"/>
  <c r="BF109" i="5"/>
  <c r="F109" i="5" s="1"/>
  <c r="BF153" i="5"/>
  <c r="F153" i="5" s="1"/>
  <c r="BF508" i="5"/>
  <c r="F508" i="5" s="1"/>
  <c r="BF997" i="5"/>
  <c r="F997" i="5" s="1"/>
  <c r="BF741" i="5"/>
  <c r="F741" i="5" s="1"/>
  <c r="BF123" i="5"/>
  <c r="F123" i="5" s="1"/>
  <c r="BF664" i="5"/>
  <c r="F664" i="5" s="1"/>
  <c r="BF733" i="5"/>
  <c r="F733" i="5" s="1"/>
  <c r="BF465" i="5"/>
  <c r="F465" i="5" s="1"/>
  <c r="BF717" i="5"/>
  <c r="F717" i="5" s="1"/>
  <c r="BF1011" i="5"/>
  <c r="F1011" i="5" s="1"/>
  <c r="BF42" i="5"/>
  <c r="F42" i="5" s="1"/>
  <c r="BF171" i="5"/>
  <c r="F171" i="5" s="1"/>
  <c r="BF9" i="5"/>
  <c r="F9" i="5" s="1"/>
  <c r="BF935" i="5"/>
  <c r="F935" i="5" s="1"/>
  <c r="BF125" i="5"/>
  <c r="F125" i="5" s="1"/>
  <c r="BF1174" i="5"/>
  <c r="F1174" i="5" s="1"/>
  <c r="BF286" i="5"/>
  <c r="F286" i="5" s="1"/>
  <c r="BF994" i="5"/>
  <c r="F994" i="5" s="1"/>
  <c r="BF1134" i="5"/>
  <c r="F1134" i="5" s="1"/>
  <c r="BF631" i="5"/>
  <c r="F631" i="5" s="1"/>
  <c r="BF682" i="5"/>
  <c r="F682" i="5" s="1"/>
  <c r="BF936" i="5"/>
  <c r="F936" i="5" s="1"/>
  <c r="BB226" i="3"/>
  <c r="BE226" i="3" s="1"/>
  <c r="BI1223" i="3" a="1"/>
  <c r="BI1223" i="3" s="1"/>
  <c r="BK1223" i="3" s="1"/>
  <c r="BL1223" i="3" s="1"/>
  <c r="BI975" i="3" a="1"/>
  <c r="BI975" i="3" s="1"/>
  <c r="BK975" i="3" s="1"/>
  <c r="BG975" i="3" s="1"/>
  <c r="BF691" i="5"/>
  <c r="F691" i="5" s="1"/>
  <c r="BF313" i="5"/>
  <c r="F313" i="5" s="1"/>
  <c r="BF693" i="5"/>
  <c r="F693" i="5" s="1"/>
  <c r="BF601" i="5"/>
  <c r="F601" i="5" s="1"/>
  <c r="BF354" i="5"/>
  <c r="F354" i="5" s="1"/>
  <c r="BF1102" i="5"/>
  <c r="F1102" i="5" s="1"/>
  <c r="BF675" i="5"/>
  <c r="F675" i="5" s="1"/>
  <c r="BF699" i="5"/>
  <c r="F699" i="5" s="1"/>
  <c r="BF380" i="5"/>
  <c r="F380" i="5" s="1"/>
  <c r="BF433" i="5"/>
  <c r="F433" i="5" s="1"/>
  <c r="BF1235" i="5"/>
  <c r="F1235" i="5" s="1"/>
  <c r="BF525" i="5"/>
  <c r="F525" i="5" s="1"/>
  <c r="BF1163" i="5"/>
  <c r="F1163" i="5" s="1"/>
  <c r="BF1142" i="5"/>
  <c r="F1142" i="5" s="1"/>
  <c r="BF348" i="5"/>
  <c r="F348" i="5" s="1"/>
  <c r="BF873" i="5"/>
  <c r="F873" i="5" s="1"/>
  <c r="BF234" i="5"/>
  <c r="F234" i="5" s="1"/>
  <c r="BF21" i="5"/>
  <c r="F21" i="5" s="1"/>
  <c r="BF199" i="5"/>
  <c r="F199" i="5" s="1"/>
  <c r="BF1162" i="5"/>
  <c r="F1162" i="5" s="1"/>
  <c r="BF660" i="5"/>
  <c r="F660" i="5" s="1"/>
  <c r="BF518" i="5"/>
  <c r="F518" i="5" s="1"/>
  <c r="BF1090" i="5"/>
  <c r="F1090" i="5" s="1"/>
  <c r="BF1133" i="5"/>
  <c r="F1133" i="5" s="1"/>
  <c r="BF1229" i="5"/>
  <c r="F1229" i="5" s="1"/>
  <c r="BF896" i="5"/>
  <c r="F896" i="5" s="1"/>
  <c r="BF897" i="5"/>
  <c r="F897" i="5" s="1"/>
  <c r="BF640" i="5"/>
  <c r="F640" i="5" s="1"/>
  <c r="BF763" i="5"/>
  <c r="F763" i="5" s="1"/>
  <c r="BF878" i="5"/>
  <c r="F878" i="5" s="1"/>
  <c r="BF739" i="5"/>
  <c r="F739" i="5" s="1"/>
  <c r="BF344" i="5"/>
  <c r="F344" i="5" s="1"/>
  <c r="BF850" i="5"/>
  <c r="F850" i="5" s="1"/>
  <c r="BF909" i="5"/>
  <c r="F909" i="5" s="1"/>
  <c r="BF1001" i="5"/>
  <c r="F1001" i="5" s="1"/>
  <c r="BF460" i="5"/>
  <c r="F460" i="5" s="1"/>
  <c r="BF132" i="5"/>
  <c r="F132" i="5" s="1"/>
  <c r="BF356" i="5"/>
  <c r="F356" i="5" s="1"/>
  <c r="BJ223" i="3"/>
  <c r="BL223" i="3" s="1"/>
  <c r="BB632" i="3"/>
  <c r="BD632" i="3" s="1"/>
  <c r="BJ592" i="3"/>
  <c r="BL592" i="3" s="1"/>
  <c r="BF1116" i="5"/>
  <c r="F1116" i="5" s="1"/>
  <c r="BF539" i="5"/>
  <c r="F539" i="5" s="1"/>
  <c r="BF1195" i="5"/>
  <c r="F1195" i="5" s="1"/>
  <c r="BF1202" i="5"/>
  <c r="F1202" i="5" s="1"/>
  <c r="BF1222" i="5"/>
  <c r="F1222" i="5" s="1"/>
  <c r="BF513" i="5"/>
  <c r="F513" i="5" s="1"/>
  <c r="BF1190" i="5"/>
  <c r="F1190" i="5" s="1"/>
  <c r="BF312" i="5"/>
  <c r="F312" i="5" s="1"/>
  <c r="BF1050" i="5"/>
  <c r="F1050" i="5" s="1"/>
  <c r="BF764" i="5"/>
  <c r="F764" i="5" s="1"/>
  <c r="BF591" i="5"/>
  <c r="F591" i="5" s="1"/>
  <c r="BF799" i="5"/>
  <c r="F799" i="5" s="1"/>
  <c r="BF993" i="5"/>
  <c r="F993" i="5" s="1"/>
  <c r="BF606" i="5"/>
  <c r="F606" i="5" s="1"/>
  <c r="BF1210" i="5"/>
  <c r="F1210" i="5" s="1"/>
  <c r="BF774" i="5"/>
  <c r="F774" i="5" s="1"/>
  <c r="BF564" i="5"/>
  <c r="F564" i="5" s="1"/>
  <c r="BF296" i="5"/>
  <c r="F296" i="5" s="1"/>
  <c r="BF279" i="5"/>
  <c r="F279" i="5" s="1"/>
  <c r="BF209" i="5"/>
  <c r="F209" i="5" s="1"/>
  <c r="BF20" i="5"/>
  <c r="F20" i="5" s="1"/>
  <c r="BF302" i="5"/>
  <c r="F302" i="5" s="1"/>
  <c r="BF1006" i="5"/>
  <c r="F1006" i="5" s="1"/>
  <c r="BF229" i="5"/>
  <c r="F229" i="5" s="1"/>
  <c r="BF163" i="5"/>
  <c r="F163" i="5" s="1"/>
  <c r="BB12" i="3"/>
  <c r="BD12" i="3" s="1"/>
  <c r="BI1125" i="3" a="1"/>
  <c r="BI1125" i="3" s="1"/>
  <c r="BK1125" i="3" s="1"/>
  <c r="BL1125" i="3" s="1"/>
  <c r="BI276" i="3" a="1"/>
  <c r="BI276" i="3" s="1"/>
  <c r="BK276" i="3" s="1"/>
  <c r="BM276" i="3" s="1"/>
  <c r="BA533" i="3" a="1"/>
  <c r="BA533" i="3" s="1"/>
  <c r="BC533" i="3" s="1"/>
  <c r="BD533" i="3" s="1"/>
  <c r="BA455" i="3" a="1"/>
  <c r="BA455" i="3" s="1"/>
  <c r="BC455" i="3" s="1"/>
  <c r="BD455" i="3" s="1"/>
  <c r="BF447" i="5"/>
  <c r="F447" i="5" s="1"/>
  <c r="BF63" i="5"/>
  <c r="F63" i="5" s="1"/>
  <c r="BF868" i="5"/>
  <c r="F868" i="5" s="1"/>
  <c r="BF375" i="5"/>
  <c r="F375" i="5" s="1"/>
  <c r="BF729" i="5"/>
  <c r="F729" i="5" s="1"/>
  <c r="BF626" i="5"/>
  <c r="F626" i="5" s="1"/>
  <c r="BF597" i="5"/>
  <c r="F597" i="5" s="1"/>
  <c r="BF196" i="5"/>
  <c r="F196" i="5" s="1"/>
  <c r="BF754" i="5"/>
  <c r="F754" i="5" s="1"/>
  <c r="BF343" i="5"/>
  <c r="F343" i="5" s="1"/>
  <c r="BF442" i="5"/>
  <c r="F442" i="5" s="1"/>
  <c r="BF165" i="5"/>
  <c r="F165" i="5" s="1"/>
  <c r="BF142" i="5"/>
  <c r="F142" i="5" s="1"/>
  <c r="BF721" i="5"/>
  <c r="F721" i="5" s="1"/>
  <c r="BF692" i="5"/>
  <c r="F692" i="5" s="1"/>
  <c r="BF1239" i="5"/>
  <c r="F1239" i="5" s="1"/>
  <c r="BF4" i="5"/>
  <c r="F4" i="5" s="1"/>
  <c r="BF689" i="5"/>
  <c r="F689" i="5" s="1"/>
  <c r="BF1008" i="5"/>
  <c r="F1008" i="5" s="1"/>
  <c r="BF1026" i="5"/>
  <c r="F1026" i="5" s="1"/>
  <c r="BF366" i="5"/>
  <c r="F366" i="5" s="1"/>
  <c r="BF281" i="5"/>
  <c r="F281" i="5" s="1"/>
  <c r="BF1097" i="5"/>
  <c r="F1097" i="5" s="1"/>
  <c r="BF53" i="5"/>
  <c r="F53" i="5" s="1"/>
  <c r="BF613" i="5"/>
  <c r="F613" i="5" s="1"/>
  <c r="BF1061" i="5"/>
  <c r="F1061" i="5" s="1"/>
  <c r="BF720" i="5"/>
  <c r="F720" i="5" s="1"/>
  <c r="BF939" i="5"/>
  <c r="F939" i="5" s="1"/>
  <c r="BJ1068" i="3"/>
  <c r="BG1068" i="3" s="1"/>
  <c r="BB707" i="3"/>
  <c r="BD707" i="3" s="1"/>
  <c r="BA610" i="3" a="1"/>
  <c r="BA610" i="3" s="1"/>
  <c r="BC610" i="3" s="1"/>
  <c r="BD610" i="3" s="1"/>
  <c r="BA89" i="3" a="1"/>
  <c r="BA89" i="3" s="1"/>
  <c r="BC89" i="3" s="1"/>
  <c r="AY89" i="3" s="1"/>
  <c r="BB1187" i="3"/>
  <c r="BE1187" i="3" s="1"/>
  <c r="BI844" i="3" a="1"/>
  <c r="BI844" i="3" s="1"/>
  <c r="BK844" i="3" s="1"/>
  <c r="BM844" i="3" s="1"/>
  <c r="BI705" i="3" a="1"/>
  <c r="BI705" i="3" s="1"/>
  <c r="BK705" i="3" s="1"/>
  <c r="BM705" i="3" s="1"/>
  <c r="BI5" i="3" a="1"/>
  <c r="BI5" i="3" s="1"/>
  <c r="BK5" i="3" s="1"/>
  <c r="BL5" i="3" s="1"/>
  <c r="BJ1076" i="3"/>
  <c r="BG1076" i="3" s="1"/>
  <c r="BI1137" i="3" a="1"/>
  <c r="BI1137" i="3" s="1"/>
  <c r="BK1137" i="3" s="1"/>
  <c r="BG1137" i="3" s="1"/>
  <c r="BA841" i="3" a="1"/>
  <c r="BA841" i="3" s="1"/>
  <c r="BC841" i="3" s="1"/>
  <c r="AY841" i="3" s="1"/>
  <c r="BF656" i="5"/>
  <c r="F656" i="5" s="1"/>
  <c r="BF732" i="5"/>
  <c r="F732" i="5" s="1"/>
  <c r="BF337" i="5"/>
  <c r="F337" i="5" s="1"/>
  <c r="BF418" i="5"/>
  <c r="F418" i="5" s="1"/>
  <c r="BF928" i="5"/>
  <c r="F928" i="5" s="1"/>
  <c r="BF546" i="5"/>
  <c r="F546" i="5" s="1"/>
  <c r="BF882" i="5"/>
  <c r="F882" i="5" s="1"/>
  <c r="BF178" i="5"/>
  <c r="F178" i="5" s="1"/>
  <c r="BF1185" i="5"/>
  <c r="F1185" i="5" s="1"/>
  <c r="BF394" i="5"/>
  <c r="F394" i="5" s="1"/>
  <c r="BF1159" i="5"/>
  <c r="F1159" i="5" s="1"/>
  <c r="BF1104" i="5"/>
  <c r="F1104" i="5" s="1"/>
  <c r="BF930" i="5"/>
  <c r="F930" i="5" s="1"/>
  <c r="BF175" i="5"/>
  <c r="F175" i="5" s="1"/>
  <c r="BF722" i="5"/>
  <c r="F722" i="5" s="1"/>
  <c r="BF524" i="5"/>
  <c r="F524" i="5" s="1"/>
  <c r="BF569" i="5"/>
  <c r="F569" i="5" s="1"/>
  <c r="BF322" i="5"/>
  <c r="F322" i="5" s="1"/>
  <c r="BF1037" i="5"/>
  <c r="F1037" i="5" s="1"/>
  <c r="BF93" i="5"/>
  <c r="F93" i="5" s="1"/>
  <c r="BF885" i="5"/>
  <c r="F885" i="5" s="1"/>
  <c r="BF268" i="5"/>
  <c r="F268" i="5" s="1"/>
  <c r="BF10" i="5"/>
  <c r="F10" i="5" s="1"/>
  <c r="BF793" i="5"/>
  <c r="F793" i="5" s="1"/>
  <c r="BF846" i="5"/>
  <c r="F846" i="5" s="1"/>
  <c r="BF831" i="5"/>
  <c r="F831" i="5" s="1"/>
  <c r="BF84" i="5"/>
  <c r="F84" i="5" s="1"/>
  <c r="BF607" i="5"/>
  <c r="F607" i="5" s="1"/>
  <c r="BF837" i="5"/>
  <c r="F837" i="5" s="1"/>
  <c r="BF1126" i="5"/>
  <c r="F1126" i="5" s="1"/>
  <c r="BF1031" i="5"/>
  <c r="F1031" i="5" s="1"/>
  <c r="BF1177" i="5"/>
  <c r="F1177" i="5" s="1"/>
  <c r="BF1079" i="5"/>
  <c r="F1079" i="5" s="1"/>
  <c r="BF1215" i="5"/>
  <c r="F1215" i="5" s="1"/>
  <c r="BF413" i="5"/>
  <c r="F413" i="5" s="1"/>
  <c r="BF408" i="5"/>
  <c r="F408" i="5" s="1"/>
  <c r="BF752" i="5"/>
  <c r="F752" i="5" s="1"/>
  <c r="BF903" i="5"/>
  <c r="F903" i="5" s="1"/>
  <c r="BF738" i="5"/>
  <c r="F738" i="5" s="1"/>
  <c r="BF970" i="5"/>
  <c r="F970" i="5" s="1"/>
  <c r="BF599" i="5"/>
  <c r="F599" i="5" s="1"/>
  <c r="BF798" i="5"/>
  <c r="F798" i="5" s="1"/>
  <c r="BF475" i="5"/>
  <c r="F475" i="5" s="1"/>
  <c r="BB20" i="3"/>
  <c r="BD20" i="3" s="1"/>
  <c r="BB402" i="3"/>
  <c r="BD402" i="3" s="1"/>
  <c r="BB611" i="3"/>
  <c r="AY611" i="3" s="1"/>
  <c r="BJ718" i="3"/>
  <c r="BM718" i="3" s="1"/>
  <c r="BI302" i="3" a="1"/>
  <c r="BI302" i="3" s="1"/>
  <c r="BK302" i="3" s="1"/>
  <c r="BM302" i="3" s="1"/>
  <c r="BJ483" i="3"/>
  <c r="BG483" i="3" s="1"/>
  <c r="BI234" i="3" a="1"/>
  <c r="BI234" i="3" s="1"/>
  <c r="BK234" i="3" s="1"/>
  <c r="BG234" i="3" s="1"/>
  <c r="BI510" i="3" a="1"/>
  <c r="BI510" i="3" s="1"/>
  <c r="BK510" i="3" s="1"/>
  <c r="BL510" i="3" s="1"/>
  <c r="BI548" i="3" a="1"/>
  <c r="BI548" i="3" s="1"/>
  <c r="BK548" i="3" s="1"/>
  <c r="BL548" i="3" s="1"/>
  <c r="BI1001" i="3" a="1"/>
  <c r="BI1001" i="3" s="1"/>
  <c r="BK1001" i="3" s="1"/>
  <c r="BL1001" i="3" s="1"/>
  <c r="BF835" i="5"/>
  <c r="F835" i="5" s="1"/>
  <c r="BF316" i="5"/>
  <c r="F316" i="5" s="1"/>
  <c r="BF874" i="5"/>
  <c r="F874" i="5" s="1"/>
  <c r="BF136" i="5"/>
  <c r="F136" i="5" s="1"/>
  <c r="BF940" i="5"/>
  <c r="F940" i="5" s="1"/>
  <c r="BF259" i="5"/>
  <c r="F259" i="5" s="1"/>
  <c r="BF860" i="5"/>
  <c r="F860" i="5" s="1"/>
  <c r="BF958" i="5"/>
  <c r="F958" i="5" s="1"/>
  <c r="BF1183" i="5"/>
  <c r="F1183" i="5" s="1"/>
  <c r="BF358" i="5"/>
  <c r="F358" i="5" s="1"/>
  <c r="BF1017" i="5"/>
  <c r="F1017" i="5" s="1"/>
  <c r="BF445" i="5"/>
  <c r="F445" i="5" s="1"/>
  <c r="BF494" i="5"/>
  <c r="F494" i="5" s="1"/>
  <c r="BF768" i="5"/>
  <c r="F768" i="5" s="1"/>
  <c r="BF787" i="5"/>
  <c r="F787" i="5" s="1"/>
  <c r="BF297" i="5"/>
  <c r="F297" i="5" s="1"/>
  <c r="BF423" i="5"/>
  <c r="F423" i="5" s="1"/>
  <c r="BF195" i="5"/>
  <c r="F195" i="5" s="1"/>
  <c r="BF943" i="5"/>
  <c r="F943" i="5" s="1"/>
  <c r="BF371" i="5"/>
  <c r="F371" i="5" s="1"/>
  <c r="BF119" i="5"/>
  <c r="F119" i="5" s="1"/>
  <c r="BF420" i="5"/>
  <c r="F420" i="5" s="1"/>
  <c r="BF989" i="5"/>
  <c r="F989" i="5" s="1"/>
  <c r="BF188" i="5"/>
  <c r="F188" i="5" s="1"/>
  <c r="BA7" i="3" a="1"/>
  <c r="BA7" i="3" s="1"/>
  <c r="BC7" i="3" s="1"/>
  <c r="BE7" i="3" s="1"/>
  <c r="BA1080" i="3" a="1"/>
  <c r="BA1080" i="3" s="1"/>
  <c r="BC1080" i="3" s="1"/>
  <c r="AY1080" i="3" s="1"/>
  <c r="BI833" i="3" a="1"/>
  <c r="BI833" i="3" s="1"/>
  <c r="BK833" i="3" s="1"/>
  <c r="BL833" i="3" s="1"/>
  <c r="BA214" i="3" a="1"/>
  <c r="BA214" i="3" s="1"/>
  <c r="BC214" i="3" s="1"/>
  <c r="BD214" i="3" s="1"/>
  <c r="BI237" i="3" a="1"/>
  <c r="BI237" i="3" s="1"/>
  <c r="BK237" i="3" s="1"/>
  <c r="BG237" i="3" s="1"/>
  <c r="BA971" i="3" a="1"/>
  <c r="BA971" i="3" s="1"/>
  <c r="BC971" i="3" s="1"/>
  <c r="BD971" i="3" s="1"/>
  <c r="BA181" i="3" a="1"/>
  <c r="BA181" i="3" s="1"/>
  <c r="BC181" i="3" s="1"/>
  <c r="BE181" i="3" s="1"/>
  <c r="BB1135" i="3"/>
  <c r="BD1135" i="3" s="1"/>
  <c r="BA435" i="3" a="1"/>
  <c r="BA435" i="3" s="1"/>
  <c r="BC435" i="3" s="1"/>
  <c r="BD435" i="3" s="1"/>
  <c r="BJ770" i="3"/>
  <c r="BL770" i="3" s="1"/>
  <c r="BJ760" i="3"/>
  <c r="BL760" i="3" s="1"/>
  <c r="BB218" i="3"/>
  <c r="AY218" i="3" s="1"/>
  <c r="BI153" i="3" a="1"/>
  <c r="BI153" i="3" s="1"/>
  <c r="BK153" i="3" s="1"/>
  <c r="BL153" i="3" s="1"/>
  <c r="BI350" i="3" a="1"/>
  <c r="BI350" i="3" s="1"/>
  <c r="BK350" i="3" s="1"/>
  <c r="BM350" i="3" s="1"/>
  <c r="BI195" i="3" a="1"/>
  <c r="BI195" i="3" s="1"/>
  <c r="BK195" i="3" s="1"/>
  <c r="BM195" i="3" s="1"/>
  <c r="BJ569" i="3"/>
  <c r="BL569" i="3" s="1"/>
  <c r="BJ334" i="3"/>
  <c r="BG334" i="3" s="1"/>
  <c r="BA778" i="3" a="1"/>
  <c r="BA778" i="3" s="1"/>
  <c r="BC778" i="3" s="1"/>
  <c r="BD778" i="3" s="1"/>
  <c r="BF1034" i="5"/>
  <c r="F1034" i="5" s="1"/>
  <c r="BF499" i="5"/>
  <c r="F499" i="5" s="1"/>
  <c r="BF342" i="5"/>
  <c r="F342" i="5" s="1"/>
  <c r="BF1081" i="5"/>
  <c r="F1081" i="5" s="1"/>
  <c r="BF728" i="5"/>
  <c r="F728" i="5" s="1"/>
  <c r="BF576" i="5"/>
  <c r="F576" i="5" s="1"/>
  <c r="BF881" i="5"/>
  <c r="F881" i="5" s="1"/>
  <c r="BF471" i="5"/>
  <c r="F471" i="5" s="1"/>
  <c r="BF11" i="5"/>
  <c r="F11" i="5" s="1"/>
  <c r="BF990" i="5"/>
  <c r="F990" i="5" s="1"/>
  <c r="BF1093" i="5"/>
  <c r="F1093" i="5" s="1"/>
  <c r="BF1207" i="5"/>
  <c r="F1207" i="5" s="1"/>
  <c r="BF624" i="5"/>
  <c r="F624" i="5" s="1"/>
  <c r="BF610" i="5"/>
  <c r="F610" i="5" s="1"/>
  <c r="BF306" i="5"/>
  <c r="F306" i="5" s="1"/>
  <c r="BF131" i="5"/>
  <c r="F131" i="5" s="1"/>
  <c r="BB1108" i="3"/>
  <c r="BE1108" i="3" s="1"/>
  <c r="BB535" i="3"/>
  <c r="BD535" i="3" s="1"/>
  <c r="BI387" i="3" a="1"/>
  <c r="BI387" i="3" s="1"/>
  <c r="BK387" i="3" s="1"/>
  <c r="BL387" i="3" s="1"/>
  <c r="BF1131" i="5"/>
  <c r="F1131" i="5" s="1"/>
  <c r="BF426" i="5"/>
  <c r="F426" i="5" s="1"/>
  <c r="BF889" i="5"/>
  <c r="F889" i="5" s="1"/>
  <c r="BF1122" i="5"/>
  <c r="F1122" i="5" s="1"/>
  <c r="BF477" i="5"/>
  <c r="F477" i="5" s="1"/>
  <c r="BF103" i="5"/>
  <c r="F103" i="5" s="1"/>
  <c r="BF417" i="5"/>
  <c r="F417" i="5" s="1"/>
  <c r="BF22" i="5"/>
  <c r="F22" i="5" s="1"/>
  <c r="BF807" i="5"/>
  <c r="F807" i="5" s="1"/>
  <c r="BF821" i="5"/>
  <c r="F821" i="5" s="1"/>
  <c r="BF202" i="5"/>
  <c r="F202" i="5" s="1"/>
  <c r="BF353" i="5"/>
  <c r="F353" i="5" s="1"/>
  <c r="BF319" i="5"/>
  <c r="F319" i="5" s="1"/>
  <c r="BF1228" i="5"/>
  <c r="F1228" i="5" s="1"/>
  <c r="BF45" i="5"/>
  <c r="F45" i="5" s="1"/>
  <c r="BF419" i="5"/>
  <c r="F419" i="5" s="1"/>
  <c r="BB411" i="3"/>
  <c r="BD411" i="3" s="1"/>
  <c r="BA245" i="3" a="1"/>
  <c r="BA245" i="3" s="1"/>
  <c r="BC245" i="3" s="1"/>
  <c r="AY245" i="3" s="1"/>
  <c r="BF767" i="5"/>
  <c r="F767" i="5" s="1"/>
  <c r="BF685" i="5"/>
  <c r="F685" i="5" s="1"/>
  <c r="BF483" i="5"/>
  <c r="F483" i="5" s="1"/>
  <c r="BF509" i="5"/>
  <c r="F509" i="5" s="1"/>
  <c r="BF773" i="5"/>
  <c r="F773" i="5" s="1"/>
  <c r="BF252" i="5"/>
  <c r="F252" i="5" s="1"/>
  <c r="BF407" i="5"/>
  <c r="F407" i="5" s="1"/>
  <c r="BF585" i="5"/>
  <c r="F585" i="5" s="1"/>
  <c r="BF570" i="5"/>
  <c r="F570" i="5" s="1"/>
  <c r="BF745" i="5"/>
  <c r="F745" i="5" s="1"/>
  <c r="BF161" i="5"/>
  <c r="F161" i="5" s="1"/>
  <c r="BF1043" i="5"/>
  <c r="F1043" i="5" s="1"/>
  <c r="BF37" i="5"/>
  <c r="F37" i="5" s="1"/>
  <c r="BF529" i="5"/>
  <c r="F529" i="5" s="1"/>
  <c r="BF124" i="5"/>
  <c r="F124" i="5" s="1"/>
  <c r="BF487" i="5"/>
  <c r="F487" i="5" s="1"/>
  <c r="BF113" i="5"/>
  <c r="F113" i="5" s="1"/>
  <c r="BF18" i="5"/>
  <c r="F18" i="5" s="1"/>
  <c r="BF498" i="5"/>
  <c r="F498" i="5" s="1"/>
  <c r="BF723" i="5"/>
  <c r="F723" i="5" s="1"/>
  <c r="BF680" i="5"/>
  <c r="F680" i="5" s="1"/>
  <c r="BF1015" i="5"/>
  <c r="F1015" i="5" s="1"/>
  <c r="BF476" i="5"/>
  <c r="F476" i="5" s="1"/>
  <c r="BF914" i="5"/>
  <c r="F914" i="5" s="1"/>
  <c r="BF634" i="5"/>
  <c r="F634" i="5" s="1"/>
  <c r="BF1007" i="5"/>
  <c r="F1007" i="5" s="1"/>
  <c r="BF548" i="5"/>
  <c r="F548" i="5" s="1"/>
  <c r="BF285" i="5"/>
  <c r="F285" i="5" s="1"/>
  <c r="BF76" i="5"/>
  <c r="F76" i="5" s="1"/>
  <c r="BF784" i="5"/>
  <c r="F784" i="5" s="1"/>
  <c r="BF1187" i="5"/>
  <c r="F1187" i="5" s="1"/>
  <c r="BF925" i="5"/>
  <c r="F925" i="5" s="1"/>
  <c r="BF1238" i="5"/>
  <c r="F1238" i="5" s="1"/>
  <c r="BF898" i="5"/>
  <c r="F898" i="5" s="1"/>
  <c r="BF629" i="5"/>
  <c r="F629" i="5" s="1"/>
  <c r="BF67" i="5"/>
  <c r="F67" i="5" s="1"/>
  <c r="BF1042" i="5"/>
  <c r="F1042" i="5" s="1"/>
  <c r="BF553" i="5"/>
  <c r="F553" i="5" s="1"/>
  <c r="BF1058" i="5"/>
  <c r="F1058" i="5" s="1"/>
  <c r="BF916" i="5"/>
  <c r="F916" i="5" s="1"/>
  <c r="BF120" i="5"/>
  <c r="F120" i="5" s="1"/>
  <c r="BF667" i="5"/>
  <c r="F667" i="5" s="1"/>
  <c r="BF804" i="5"/>
  <c r="F804" i="5" s="1"/>
  <c r="BF708" i="5"/>
  <c r="F708" i="5" s="1"/>
  <c r="BF355" i="5"/>
  <c r="F355" i="5" s="1"/>
  <c r="BF365" i="5"/>
  <c r="F365" i="5" s="1"/>
  <c r="BF983" i="5"/>
  <c r="F983" i="5" s="1"/>
  <c r="BF189" i="5"/>
  <c r="F189" i="5" s="1"/>
  <c r="BF515" i="5"/>
  <c r="F515" i="5" s="1"/>
  <c r="BF747" i="5"/>
  <c r="F747" i="5" s="1"/>
  <c r="BF1073" i="5"/>
  <c r="F1073" i="5" s="1"/>
  <c r="BF133" i="5"/>
  <c r="F133" i="5" s="1"/>
  <c r="BF361" i="5"/>
  <c r="F361" i="5" s="1"/>
  <c r="BF560" i="5"/>
  <c r="F560" i="5" s="1"/>
  <c r="BF347" i="5"/>
  <c r="F347" i="5" s="1"/>
  <c r="BF1121" i="5"/>
  <c r="F1121" i="5" s="1"/>
  <c r="BF531" i="5"/>
  <c r="F531" i="5" s="1"/>
  <c r="BF815" i="5"/>
  <c r="F815" i="5" s="1"/>
  <c r="BF1189" i="5"/>
  <c r="F1189" i="5" s="1"/>
  <c r="BF278" i="5"/>
  <c r="F278" i="5" s="1"/>
  <c r="BF1096" i="5"/>
  <c r="F1096" i="5" s="1"/>
  <c r="BF96" i="5"/>
  <c r="F96" i="5" s="1"/>
  <c r="BF403" i="5"/>
  <c r="F403" i="5" s="1"/>
  <c r="BF707" i="5"/>
  <c r="F707" i="5" s="1"/>
  <c r="BF534" i="5"/>
  <c r="F534" i="5" s="1"/>
  <c r="BF1078" i="5"/>
  <c r="F1078" i="5" s="1"/>
  <c r="BF730" i="5"/>
  <c r="F730" i="5" s="1"/>
  <c r="BF410" i="5"/>
  <c r="F410" i="5" s="1"/>
  <c r="BF293" i="5"/>
  <c r="F293" i="5" s="1"/>
  <c r="BF580" i="5"/>
  <c r="F580" i="5" s="1"/>
  <c r="BF1184" i="5"/>
  <c r="F1184" i="5" s="1"/>
  <c r="BF1150" i="5"/>
  <c r="F1150" i="5" s="1"/>
  <c r="BF258" i="5"/>
  <c r="F258" i="5" s="1"/>
  <c r="BF926" i="5"/>
  <c r="F926" i="5" s="1"/>
  <c r="BF1049" i="5"/>
  <c r="F1049" i="5" s="1"/>
  <c r="BF1089" i="5"/>
  <c r="F1089" i="5" s="1"/>
  <c r="BF968" i="5"/>
  <c r="F968" i="5" s="1"/>
  <c r="BF676" i="5"/>
  <c r="F676" i="5" s="1"/>
  <c r="BF463" i="5"/>
  <c r="F463" i="5" s="1"/>
  <c r="BF700" i="5"/>
  <c r="F700" i="5" s="1"/>
  <c r="BF845" i="5"/>
  <c r="F845" i="5" s="1"/>
  <c r="BF695" i="5"/>
  <c r="F695" i="5" s="1"/>
  <c r="BF840" i="5"/>
  <c r="F840" i="5" s="1"/>
  <c r="BF1139" i="5"/>
  <c r="F1139" i="5" s="1"/>
  <c r="BF308" i="5"/>
  <c r="F308" i="5" s="1"/>
  <c r="BF996" i="5"/>
  <c r="F996" i="5" s="1"/>
  <c r="BF462" i="5"/>
  <c r="F462" i="5" s="1"/>
  <c r="BF771" i="5"/>
  <c r="F771" i="5" s="1"/>
  <c r="BF396" i="5"/>
  <c r="F396" i="5" s="1"/>
  <c r="BF170" i="5"/>
  <c r="F170" i="5" s="1"/>
  <c r="BF301" i="5"/>
  <c r="F301" i="5" s="1"/>
  <c r="BF573" i="5"/>
  <c r="F573" i="5" s="1"/>
  <c r="BF117" i="5"/>
  <c r="F117" i="5" s="1"/>
  <c r="BF255" i="5"/>
  <c r="F255" i="5" s="1"/>
  <c r="BF112" i="5"/>
  <c r="F112" i="5" s="1"/>
  <c r="BF162" i="5"/>
  <c r="F162" i="5" s="1"/>
  <c r="BF758" i="5"/>
  <c r="F758" i="5" s="1"/>
  <c r="BF28" i="5"/>
  <c r="F28" i="5" s="1"/>
  <c r="BF246" i="5"/>
  <c r="F246" i="5" s="1"/>
  <c r="BF99" i="5"/>
  <c r="F99" i="5" s="1"/>
  <c r="BB1059" i="5"/>
  <c r="BA1059" i="5" a="1"/>
  <c r="BA1059" i="5" s="1"/>
  <c r="BC1059" i="5" s="1"/>
  <c r="BB405" i="5"/>
  <c r="BA405" i="5" a="1"/>
  <c r="BA405" i="5" s="1"/>
  <c r="BC405" i="5" s="1"/>
  <c r="BA121" i="5" a="1"/>
  <c r="BA121" i="5" s="1"/>
  <c r="BC121" i="5" s="1"/>
  <c r="BB121" i="5"/>
  <c r="BB1188" i="5"/>
  <c r="BA1188" i="5" a="1"/>
  <c r="BA1188" i="5" s="1"/>
  <c r="BC1188" i="5" s="1"/>
  <c r="BB1056" i="5"/>
  <c r="BA1056" i="5" a="1"/>
  <c r="BA1056" i="5" s="1"/>
  <c r="BC1056" i="5" s="1"/>
  <c r="BB390" i="5"/>
  <c r="BA390" i="5" a="1"/>
  <c r="BA390" i="5" s="1"/>
  <c r="BC390" i="5" s="1"/>
  <c r="BA257" i="5" a="1"/>
  <c r="BA257" i="5" s="1"/>
  <c r="BC257" i="5" s="1"/>
  <c r="BB257" i="5"/>
  <c r="BB172" i="5"/>
  <c r="BA172" i="5" a="1"/>
  <c r="BA172" i="5" s="1"/>
  <c r="BC172" i="5" s="1"/>
  <c r="BF216" i="5"/>
  <c r="F216" i="5" s="1"/>
  <c r="BB193" i="5"/>
  <c r="BA193" i="5" a="1"/>
  <c r="BA193" i="5" s="1"/>
  <c r="BC193" i="5" s="1"/>
  <c r="BB1069" i="5"/>
  <c r="BA1069" i="5" a="1"/>
  <c r="BA1069" i="5" s="1"/>
  <c r="BC1069" i="5" s="1"/>
  <c r="BB702" i="5"/>
  <c r="BA702" i="5" a="1"/>
  <c r="BA702" i="5" s="1"/>
  <c r="BC702" i="5" s="1"/>
  <c r="BA1117" i="5" a="1"/>
  <c r="BA1117" i="5" s="1"/>
  <c r="BC1117" i="5" s="1"/>
  <c r="BB1117" i="5"/>
  <c r="BB871" i="5"/>
  <c r="BA871" i="5" a="1"/>
  <c r="BA871" i="5" s="1"/>
  <c r="BC871" i="5" s="1"/>
  <c r="BB864" i="5"/>
  <c r="BA864" i="5" a="1"/>
  <c r="BA864" i="5" s="1"/>
  <c r="BC864" i="5" s="1"/>
  <c r="BA625" i="5" a="1"/>
  <c r="BA625" i="5" s="1"/>
  <c r="BC625" i="5" s="1"/>
  <c r="BB625" i="5"/>
  <c r="BB600" i="5"/>
  <c r="BA600" i="5" a="1"/>
  <c r="BA600" i="5" s="1"/>
  <c r="BC600" i="5" s="1"/>
  <c r="BA457" i="5" a="1"/>
  <c r="BA457" i="5" s="1"/>
  <c r="BC457" i="5" s="1"/>
  <c r="BB457" i="5"/>
  <c r="BB130" i="5"/>
  <c r="BA130" i="5" a="1"/>
  <c r="BA130" i="5" s="1"/>
  <c r="BC130" i="5" s="1"/>
  <c r="BF135" i="5"/>
  <c r="F135" i="5" s="1"/>
  <c r="BF1232" i="5"/>
  <c r="F1232" i="5" s="1"/>
  <c r="BF482" i="5"/>
  <c r="F482" i="5" s="1"/>
  <c r="BF1105" i="5"/>
  <c r="F1105" i="5" s="1"/>
  <c r="BB701" i="5"/>
  <c r="BA701" i="5" a="1"/>
  <c r="BA701" i="5" s="1"/>
  <c r="BC701" i="5" s="1"/>
  <c r="BB539" i="5"/>
  <c r="BA539" i="5" a="1"/>
  <c r="BA539" i="5" s="1"/>
  <c r="BC539" i="5" s="1"/>
  <c r="BA230" i="5" a="1"/>
  <c r="BA230" i="5" s="1"/>
  <c r="BC230" i="5" s="1"/>
  <c r="BB230" i="5"/>
  <c r="BF653" i="5"/>
  <c r="F653" i="5" s="1"/>
  <c r="BA153" i="5" a="1"/>
  <c r="BA153" i="5" s="1"/>
  <c r="BC153" i="5" s="1"/>
  <c r="BB153" i="5"/>
  <c r="BA1176" i="5" a="1"/>
  <c r="BA1176" i="5" s="1"/>
  <c r="BC1176" i="5" s="1"/>
  <c r="BB1176" i="5"/>
  <c r="BB854" i="5"/>
  <c r="BA854" i="5" a="1"/>
  <c r="BA854" i="5" s="1"/>
  <c r="BC854" i="5" s="1"/>
  <c r="BB807" i="5"/>
  <c r="BA807" i="5" a="1"/>
  <c r="BA807" i="5" s="1"/>
  <c r="BC807" i="5" s="1"/>
  <c r="BA158" i="5" a="1"/>
  <c r="BA158" i="5" s="1"/>
  <c r="BC158" i="5" s="1"/>
  <c r="BB158" i="5"/>
  <c r="BB199" i="5"/>
  <c r="BA199" i="5" a="1"/>
  <c r="BA199" i="5" s="1"/>
  <c r="BC199" i="5" s="1"/>
  <c r="BF1181" i="5"/>
  <c r="F1181" i="5" s="1"/>
  <c r="BF1082" i="5"/>
  <c r="F1082" i="5" s="1"/>
  <c r="BF563" i="5"/>
  <c r="F563" i="5" s="1"/>
  <c r="BB781" i="5"/>
  <c r="BA781" i="5" a="1"/>
  <c r="BA781" i="5" s="1"/>
  <c r="BC781" i="5" s="1"/>
  <c r="BB335" i="5"/>
  <c r="BA335" i="5" a="1"/>
  <c r="BA335" i="5" s="1"/>
  <c r="BC335" i="5" s="1"/>
  <c r="BA142" i="5" a="1"/>
  <c r="BA142" i="5" s="1"/>
  <c r="BC142" i="5" s="1"/>
  <c r="BB142" i="5"/>
  <c r="BF1085" i="5"/>
  <c r="F1085" i="5" s="1"/>
  <c r="BF1021" i="5"/>
  <c r="F1021" i="5" s="1"/>
  <c r="BF147" i="5"/>
  <c r="F147" i="5" s="1"/>
  <c r="BF662" i="5"/>
  <c r="F662" i="5" s="1"/>
  <c r="BF671" i="5"/>
  <c r="F671" i="5" s="1"/>
  <c r="BA1127" i="5" a="1"/>
  <c r="BA1127" i="5" s="1"/>
  <c r="BC1127" i="5" s="1"/>
  <c r="BB1127" i="5"/>
  <c r="BB1015" i="5"/>
  <c r="BA1015" i="5" a="1"/>
  <c r="BA1015" i="5" s="1"/>
  <c r="BC1015" i="5" s="1"/>
  <c r="BB638" i="5"/>
  <c r="BA638" i="5" a="1"/>
  <c r="BA638" i="5" s="1"/>
  <c r="BC638" i="5" s="1"/>
  <c r="BB558" i="5"/>
  <c r="BA558" i="5" a="1"/>
  <c r="BA558" i="5" s="1"/>
  <c r="BC558" i="5" s="1"/>
  <c r="BA396" i="5" a="1"/>
  <c r="BA396" i="5" s="1"/>
  <c r="BC396" i="5" s="1"/>
  <c r="BB396" i="5"/>
  <c r="BA292" i="5" a="1"/>
  <c r="BA292" i="5" s="1"/>
  <c r="BC292" i="5" s="1"/>
  <c r="BB292" i="5"/>
  <c r="BB909" i="5"/>
  <c r="BA909" i="5" a="1"/>
  <c r="BA909" i="5" s="1"/>
  <c r="BC909" i="5" s="1"/>
  <c r="BB830" i="5"/>
  <c r="BA830" i="5" a="1"/>
  <c r="BA830" i="5" s="1"/>
  <c r="BC830" i="5" s="1"/>
  <c r="BB606" i="5"/>
  <c r="BA606" i="5" a="1"/>
  <c r="BA606" i="5" s="1"/>
  <c r="BC606" i="5" s="1"/>
  <c r="BB551" i="5"/>
  <c r="BA551" i="5" a="1"/>
  <c r="BA551" i="5" s="1"/>
  <c r="BC551" i="5" s="1"/>
  <c r="BB373" i="5"/>
  <c r="BA373" i="5" a="1"/>
  <c r="BA373" i="5" s="1"/>
  <c r="BC373" i="5" s="1"/>
  <c r="BA288" i="5" a="1"/>
  <c r="BA288" i="5" s="1"/>
  <c r="BC288" i="5" s="1"/>
  <c r="BB288" i="5"/>
  <c r="BB268" i="5"/>
  <c r="BA268" i="5" a="1"/>
  <c r="BA268" i="5" s="1"/>
  <c r="BC268" i="5" s="1"/>
  <c r="BB61" i="5"/>
  <c r="BA61" i="5" a="1"/>
  <c r="BA61" i="5" s="1"/>
  <c r="BC61" i="5" s="1"/>
  <c r="BF755" i="5"/>
  <c r="F755" i="5" s="1"/>
  <c r="BF703" i="5"/>
  <c r="F703" i="5" s="1"/>
  <c r="BF138" i="5"/>
  <c r="F138" i="5" s="1"/>
  <c r="BF998" i="5"/>
  <c r="F998" i="5" s="1"/>
  <c r="BF144" i="5"/>
  <c r="F144" i="5" s="1"/>
  <c r="BB581" i="5"/>
  <c r="BA581" i="5" a="1"/>
  <c r="BA581" i="5" s="1"/>
  <c r="BC581" i="5" s="1"/>
  <c r="BF1066" i="5"/>
  <c r="F1066" i="5" s="1"/>
  <c r="BB86" i="5"/>
  <c r="BA86" i="5" a="1"/>
  <c r="BA86" i="5" s="1"/>
  <c r="BC86" i="5" s="1"/>
  <c r="BB1044" i="5"/>
  <c r="BA1044" i="5" a="1"/>
  <c r="BA1044" i="5" s="1"/>
  <c r="BC1044" i="5" s="1"/>
  <c r="BA816" i="5" a="1"/>
  <c r="BA816" i="5" s="1"/>
  <c r="BC816" i="5" s="1"/>
  <c r="BB816" i="5"/>
  <c r="BB733" i="5"/>
  <c r="BA733" i="5" a="1"/>
  <c r="BA733" i="5" s="1"/>
  <c r="BC733" i="5" s="1"/>
  <c r="BB438" i="5"/>
  <c r="BA438" i="5" a="1"/>
  <c r="BA438" i="5" s="1"/>
  <c r="BC438" i="5" s="1"/>
  <c r="BB1187" i="5"/>
  <c r="BA1187" i="5" a="1"/>
  <c r="BA1187" i="5" s="1"/>
  <c r="BC1187" i="5" s="1"/>
  <c r="BA1114" i="5" a="1"/>
  <c r="BA1114" i="5" s="1"/>
  <c r="BC1114" i="5" s="1"/>
  <c r="BB1114" i="5"/>
  <c r="BB1043" i="5"/>
  <c r="BA1043" i="5" a="1"/>
  <c r="BA1043" i="5" s="1"/>
  <c r="BC1043" i="5" s="1"/>
  <c r="BB951" i="5"/>
  <c r="BA951" i="5" a="1"/>
  <c r="BA951" i="5" s="1"/>
  <c r="BC951" i="5" s="1"/>
  <c r="BB663" i="5"/>
  <c r="BA663" i="5" a="1"/>
  <c r="BA663" i="5" s="1"/>
  <c r="BC663" i="5" s="1"/>
  <c r="BB577" i="5"/>
  <c r="BA577" i="5" a="1"/>
  <c r="BA577" i="5" s="1"/>
  <c r="BC577" i="5" s="1"/>
  <c r="BB441" i="5"/>
  <c r="BA441" i="5" a="1"/>
  <c r="BA441" i="5" s="1"/>
  <c r="BC441" i="5" s="1"/>
  <c r="BA147" i="5" a="1"/>
  <c r="BA147" i="5" s="1"/>
  <c r="BC147" i="5" s="1"/>
  <c r="BB147" i="5"/>
  <c r="BF779" i="5"/>
  <c r="F779" i="5" s="1"/>
  <c r="BF82" i="5"/>
  <c r="F82" i="5" s="1"/>
  <c r="BF500" i="5"/>
  <c r="F500" i="5" s="1"/>
  <c r="BF393" i="5"/>
  <c r="F393" i="5" s="1"/>
  <c r="BF424" i="5"/>
  <c r="F424" i="5" s="1"/>
  <c r="BF26" i="5"/>
  <c r="F26" i="5" s="1"/>
  <c r="BF1128" i="5"/>
  <c r="F1128" i="5" s="1"/>
  <c r="BA1062" i="5" a="1"/>
  <c r="BA1062" i="5" s="1"/>
  <c r="BC1062" i="5" s="1"/>
  <c r="BB1062" i="5"/>
  <c r="BA599" i="5" a="1"/>
  <c r="BA599" i="5" s="1"/>
  <c r="BC599" i="5" s="1"/>
  <c r="BB599" i="5"/>
  <c r="BB87" i="5"/>
  <c r="BA87" i="5" a="1"/>
  <c r="BA87" i="5" s="1"/>
  <c r="BC87" i="5" s="1"/>
  <c r="BA131" i="5" a="1"/>
  <c r="BA131" i="5" s="1"/>
  <c r="BC131" i="5" s="1"/>
  <c r="BB131" i="5"/>
  <c r="BB1037" i="5"/>
  <c r="BA1037" i="5" a="1"/>
  <c r="BA1037" i="5" s="1"/>
  <c r="BC1037" i="5" s="1"/>
  <c r="BF434" i="5"/>
  <c r="F434" i="5" s="1"/>
  <c r="BF464" i="5"/>
  <c r="F464" i="5" s="1"/>
  <c r="BB169" i="5"/>
  <c r="BA169" i="5" a="1"/>
  <c r="BA169" i="5" s="1"/>
  <c r="BC169" i="5" s="1"/>
  <c r="BB1228" i="5"/>
  <c r="BA1228" i="5" a="1"/>
  <c r="BA1228" i="5" s="1"/>
  <c r="BC1228" i="5" s="1"/>
  <c r="BJ737" i="3"/>
  <c r="BM737" i="3" s="1"/>
  <c r="BA612" i="3" a="1"/>
  <c r="BA612" i="3" s="1"/>
  <c r="BC612" i="3" s="1"/>
  <c r="BD612" i="3" s="1"/>
  <c r="BA1124" i="5" a="1"/>
  <c r="BA1124" i="5" s="1"/>
  <c r="BC1124" i="5" s="1"/>
  <c r="BB1124" i="5"/>
  <c r="BB940" i="5"/>
  <c r="BA940" i="5" a="1"/>
  <c r="BA940" i="5" s="1"/>
  <c r="BC940" i="5" s="1"/>
  <c r="BB921" i="5"/>
  <c r="BA921" i="5" a="1"/>
  <c r="BA921" i="5" s="1"/>
  <c r="BC921" i="5" s="1"/>
  <c r="BB836" i="5"/>
  <c r="BA836" i="5" a="1"/>
  <c r="BA836" i="5" s="1"/>
  <c r="BC836" i="5" s="1"/>
  <c r="BB298" i="5"/>
  <c r="BA298" i="5" a="1"/>
  <c r="BA298" i="5" s="1"/>
  <c r="BC298" i="5" s="1"/>
  <c r="BB245" i="5"/>
  <c r="BA245" i="5" a="1"/>
  <c r="BA245" i="5" s="1"/>
  <c r="BC245" i="5" s="1"/>
  <c r="BA93" i="5" a="1"/>
  <c r="BA93" i="5" s="1"/>
  <c r="BC93" i="5" s="1"/>
  <c r="BB93" i="5"/>
  <c r="BA1234" i="5" a="1"/>
  <c r="BA1234" i="5" s="1"/>
  <c r="BC1234" i="5" s="1"/>
  <c r="BB1234" i="5"/>
  <c r="BA930" i="5" a="1"/>
  <c r="BA930" i="5" s="1"/>
  <c r="BC930" i="5" s="1"/>
  <c r="BB930" i="5"/>
  <c r="BA129" i="5" a="1"/>
  <c r="BA129" i="5" s="1"/>
  <c r="BC129" i="5" s="1"/>
  <c r="BB129" i="5"/>
  <c r="BA1235" i="5" a="1"/>
  <c r="BA1235" i="5" s="1"/>
  <c r="BC1235" i="5" s="1"/>
  <c r="BB1235" i="5"/>
  <c r="BB232" i="5"/>
  <c r="BA232" i="5" a="1"/>
  <c r="BA232" i="5" s="1"/>
  <c r="BC232" i="5" s="1"/>
  <c r="BB849" i="5"/>
  <c r="BA849" i="5" a="1"/>
  <c r="BA849" i="5" s="1"/>
  <c r="BC849" i="5" s="1"/>
  <c r="BB434" i="5"/>
  <c r="BA434" i="5" a="1"/>
  <c r="BA434" i="5" s="1"/>
  <c r="BC434" i="5" s="1"/>
  <c r="BA1167" i="5" a="1"/>
  <c r="BA1167" i="5" s="1"/>
  <c r="BC1167" i="5" s="1"/>
  <c r="BB1167" i="5"/>
  <c r="BB1120" i="5"/>
  <c r="BA1120" i="5" a="1"/>
  <c r="BA1120" i="5" s="1"/>
  <c r="BC1120" i="5" s="1"/>
  <c r="BB541" i="5"/>
  <c r="BA541" i="5" a="1"/>
  <c r="BA541" i="5" s="1"/>
  <c r="BC541" i="5" s="1"/>
  <c r="BB226" i="5"/>
  <c r="BA226" i="5" a="1"/>
  <c r="BA226" i="5" s="1"/>
  <c r="BC226" i="5" s="1"/>
  <c r="BB189" i="5"/>
  <c r="BA189" i="5" a="1"/>
  <c r="BA189" i="5" s="1"/>
  <c r="BC189" i="5" s="1"/>
  <c r="BF210" i="5"/>
  <c r="F210" i="5" s="1"/>
  <c r="BA814" i="5" a="1"/>
  <c r="BA814" i="5" s="1"/>
  <c r="BC814" i="5" s="1"/>
  <c r="BB814" i="5"/>
  <c r="BB642" i="5"/>
  <c r="BA642" i="5" a="1"/>
  <c r="BA642" i="5" s="1"/>
  <c r="BC642" i="5" s="1"/>
  <c r="BB347" i="5"/>
  <c r="BA347" i="5" a="1"/>
  <c r="BA347" i="5" s="1"/>
  <c r="BC347" i="5" s="1"/>
  <c r="BB9" i="5"/>
  <c r="BA9" i="5" a="1"/>
  <c r="BA9" i="5" s="1"/>
  <c r="BC9" i="5" s="1"/>
  <c r="BB1166" i="5"/>
  <c r="BA1166" i="5" a="1"/>
  <c r="BA1166" i="5" s="1"/>
  <c r="BC1166" i="5" s="1"/>
  <c r="BA447" i="5" a="1"/>
  <c r="BA447" i="5" s="1"/>
  <c r="BC447" i="5" s="1"/>
  <c r="BB447" i="5"/>
  <c r="BB1129" i="5"/>
  <c r="BA1129" i="5" a="1"/>
  <c r="BA1129" i="5" s="1"/>
  <c r="BC1129" i="5" s="1"/>
  <c r="BI357" i="3" a="1"/>
  <c r="BI357" i="3" s="1"/>
  <c r="BK357" i="3" s="1"/>
  <c r="BL357" i="3" s="1"/>
  <c r="BB641" i="3"/>
  <c r="BD641" i="3" s="1"/>
  <c r="BA325" i="3" a="1"/>
  <c r="BA325" i="3" s="1"/>
  <c r="BC325" i="3" s="1"/>
  <c r="BD325" i="3" s="1"/>
  <c r="BB1052" i="3"/>
  <c r="AY1052" i="3" s="1"/>
  <c r="BB428" i="3"/>
  <c r="AY428" i="3" s="1"/>
  <c r="BA843" i="3" a="1"/>
  <c r="BA843" i="3" s="1"/>
  <c r="BC843" i="3" s="1"/>
  <c r="AY843" i="3" s="1"/>
  <c r="BJ180" i="3"/>
  <c r="BL180" i="3" s="1"/>
  <c r="BF641" i="5"/>
  <c r="F641" i="5" s="1"/>
  <c r="BA1230" i="5" a="1"/>
  <c r="BA1230" i="5" s="1"/>
  <c r="BC1230" i="5" s="1"/>
  <c r="BB1230" i="5"/>
  <c r="BA746" i="5" a="1"/>
  <c r="BA746" i="5" s="1"/>
  <c r="BC746" i="5" s="1"/>
  <c r="BB746" i="5"/>
  <c r="BB630" i="5"/>
  <c r="BA630" i="5" a="1"/>
  <c r="BA630" i="5" s="1"/>
  <c r="BC630" i="5" s="1"/>
  <c r="BB473" i="5"/>
  <c r="BA473" i="5" a="1"/>
  <c r="BA473" i="5" s="1"/>
  <c r="BC473" i="5" s="1"/>
  <c r="BA88" i="5" a="1"/>
  <c r="BA88" i="5" s="1"/>
  <c r="BC88" i="5" s="1"/>
  <c r="BB88" i="5"/>
  <c r="BB48" i="5"/>
  <c r="BA48" i="5" a="1"/>
  <c r="BA48" i="5" s="1"/>
  <c r="BC48" i="5" s="1"/>
  <c r="BF60" i="5"/>
  <c r="F60" i="5" s="1"/>
  <c r="BF384" i="5"/>
  <c r="F384" i="5" s="1"/>
  <c r="BB935" i="5"/>
  <c r="BA935" i="5" a="1"/>
  <c r="BA935" i="5" s="1"/>
  <c r="BC935" i="5" s="1"/>
  <c r="BB727" i="5"/>
  <c r="BA727" i="5" a="1"/>
  <c r="BA727" i="5" s="1"/>
  <c r="BC727" i="5" s="1"/>
  <c r="BB492" i="5"/>
  <c r="BA492" i="5" a="1"/>
  <c r="BA492" i="5" s="1"/>
  <c r="BC492" i="5" s="1"/>
  <c r="BA338" i="5" a="1"/>
  <c r="BA338" i="5" s="1"/>
  <c r="BC338" i="5" s="1"/>
  <c r="BB338" i="5"/>
  <c r="BB41" i="5"/>
  <c r="BA41" i="5" a="1"/>
  <c r="BA41" i="5" s="1"/>
  <c r="BC41" i="5" s="1"/>
  <c r="BF1048" i="5"/>
  <c r="F1048" i="5" s="1"/>
  <c r="BF114" i="5"/>
  <c r="F114" i="5" s="1"/>
  <c r="BF128" i="5"/>
  <c r="F128" i="5" s="1"/>
  <c r="BF243" i="5"/>
  <c r="F243" i="5" s="1"/>
  <c r="BF292" i="5"/>
  <c r="F292" i="5" s="1"/>
  <c r="BF33" i="5"/>
  <c r="F33" i="5" s="1"/>
  <c r="BF770" i="5"/>
  <c r="F770" i="5" s="1"/>
  <c r="BA856" i="5" a="1"/>
  <c r="BA856" i="5" s="1"/>
  <c r="BC856" i="5" s="1"/>
  <c r="BB856" i="5"/>
  <c r="BB466" i="5"/>
  <c r="BA466" i="5" a="1"/>
  <c r="BA466" i="5" s="1"/>
  <c r="BC466" i="5" s="1"/>
  <c r="BF819" i="5"/>
  <c r="F819" i="5" s="1"/>
  <c r="BF1010" i="5"/>
  <c r="F1010" i="5" s="1"/>
  <c r="BB1196" i="5"/>
  <c r="BA1196" i="5" a="1"/>
  <c r="BA1196" i="5" s="1"/>
  <c r="BC1196" i="5" s="1"/>
  <c r="BB977" i="5"/>
  <c r="BA977" i="5" a="1"/>
  <c r="BA977" i="5" s="1"/>
  <c r="BC977" i="5" s="1"/>
  <c r="BA436" i="5" a="1"/>
  <c r="BA436" i="5" s="1"/>
  <c r="BC436" i="5" s="1"/>
  <c r="BB436" i="5"/>
  <c r="BB255" i="5"/>
  <c r="BA255" i="5" a="1"/>
  <c r="BA255" i="5" s="1"/>
  <c r="BC255" i="5" s="1"/>
  <c r="BB119" i="5"/>
  <c r="BA119" i="5" a="1"/>
  <c r="BA119" i="5" s="1"/>
  <c r="BC119" i="5" s="1"/>
  <c r="BB167" i="5"/>
  <c r="BA167" i="5" a="1"/>
  <c r="BA167" i="5" s="1"/>
  <c r="BC167" i="5" s="1"/>
  <c r="BF937" i="5"/>
  <c r="F937" i="5" s="1"/>
  <c r="BF803" i="5"/>
  <c r="F803" i="5" s="1"/>
  <c r="BF590" i="5"/>
  <c r="F590" i="5" s="1"/>
  <c r="BF68" i="5"/>
  <c r="F68" i="5" s="1"/>
  <c r="BF198" i="5"/>
  <c r="F198" i="5" s="1"/>
  <c r="BA976" i="5" a="1"/>
  <c r="BA976" i="5" s="1"/>
  <c r="BC976" i="5" s="1"/>
  <c r="BB976" i="5"/>
  <c r="BA300" i="5" a="1"/>
  <c r="BA300" i="5" s="1"/>
  <c r="BC300" i="5" s="1"/>
  <c r="BB300" i="5"/>
  <c r="BB242" i="5"/>
  <c r="BA242" i="5" a="1"/>
  <c r="BA242" i="5" s="1"/>
  <c r="BC242" i="5" s="1"/>
  <c r="BF522" i="5"/>
  <c r="F522" i="5" s="1"/>
  <c r="BB647" i="5"/>
  <c r="BA647" i="5" a="1"/>
  <c r="BA647" i="5" s="1"/>
  <c r="BC647" i="5" s="1"/>
  <c r="BB77" i="5"/>
  <c r="BA77" i="5" a="1"/>
  <c r="BA77" i="5" s="1"/>
  <c r="BC77" i="5" s="1"/>
  <c r="BB112" i="5"/>
  <c r="BA112" i="5" a="1"/>
  <c r="BA112" i="5" s="1"/>
  <c r="BC112" i="5" s="1"/>
  <c r="BA813" i="5" a="1"/>
  <c r="BA813" i="5" s="1"/>
  <c r="BC813" i="5" s="1"/>
  <c r="BB813" i="5"/>
  <c r="BB1128" i="3"/>
  <c r="BD1128" i="3" s="1"/>
  <c r="BI608" i="3" a="1"/>
  <c r="BI608" i="3" s="1"/>
  <c r="BK608" i="3" s="1"/>
  <c r="BM608" i="3" s="1"/>
  <c r="BB755" i="5"/>
  <c r="BA755" i="5" a="1"/>
  <c r="BA755" i="5" s="1"/>
  <c r="BC755" i="5" s="1"/>
  <c r="BA350" i="5" a="1"/>
  <c r="BA350" i="5" s="1"/>
  <c r="BC350" i="5" s="1"/>
  <c r="BB350" i="5"/>
  <c r="BB360" i="5"/>
  <c r="BA360" i="5" a="1"/>
  <c r="BA360" i="5" s="1"/>
  <c r="BC360" i="5" s="1"/>
  <c r="BB1147" i="5"/>
  <c r="BA1147" i="5" a="1"/>
  <c r="BA1147" i="5" s="1"/>
  <c r="BC1147" i="5" s="1"/>
  <c r="BA1096" i="5" a="1"/>
  <c r="BA1096" i="5" s="1"/>
  <c r="BC1096" i="5" s="1"/>
  <c r="BB1096" i="5"/>
  <c r="BA862" i="5" a="1"/>
  <c r="BA862" i="5" s="1"/>
  <c r="BC862" i="5" s="1"/>
  <c r="BB862" i="5"/>
  <c r="BB744" i="5"/>
  <c r="BA744" i="5" a="1"/>
  <c r="BA744" i="5" s="1"/>
  <c r="BC744" i="5" s="1"/>
  <c r="BB578" i="5"/>
  <c r="BA578" i="5" a="1"/>
  <c r="BA578" i="5" s="1"/>
  <c r="BC578" i="5" s="1"/>
  <c r="BB629" i="5"/>
  <c r="BA629" i="5" a="1"/>
  <c r="BA629" i="5" s="1"/>
  <c r="BC629" i="5" s="1"/>
  <c r="BB308" i="5"/>
  <c r="BA308" i="5" a="1"/>
  <c r="BA308" i="5" s="1"/>
  <c r="BC308" i="5" s="1"/>
  <c r="BA1222" i="5" a="1"/>
  <c r="BA1222" i="5" s="1"/>
  <c r="BC1222" i="5" s="1"/>
  <c r="BB1222" i="5"/>
  <c r="BA1020" i="5" a="1"/>
  <c r="BA1020" i="5" s="1"/>
  <c r="BC1020" i="5" s="1"/>
  <c r="BB1020" i="5"/>
  <c r="BB673" i="5"/>
  <c r="BA673" i="5" a="1"/>
  <c r="BA673" i="5" s="1"/>
  <c r="BC673" i="5" s="1"/>
  <c r="BB1171" i="5"/>
  <c r="BA1171" i="5" a="1"/>
  <c r="BA1171" i="5" s="1"/>
  <c r="BC1171" i="5" s="1"/>
  <c r="BB809" i="5"/>
  <c r="BA809" i="5" a="1"/>
  <c r="BA809" i="5" s="1"/>
  <c r="BC809" i="5" s="1"/>
  <c r="BA679" i="5" a="1"/>
  <c r="BA679" i="5" s="1"/>
  <c r="BC679" i="5" s="1"/>
  <c r="BB679" i="5"/>
  <c r="BB717" i="5"/>
  <c r="BA717" i="5" a="1"/>
  <c r="BA717" i="5" s="1"/>
  <c r="BC717" i="5" s="1"/>
  <c r="BB221" i="5"/>
  <c r="BA221" i="5" a="1"/>
  <c r="BA221" i="5" s="1"/>
  <c r="BC221" i="5" s="1"/>
  <c r="BA1106" i="5" a="1"/>
  <c r="BA1106" i="5" s="1"/>
  <c r="BC1106" i="5" s="1"/>
  <c r="BB1106" i="5"/>
  <c r="BA948" i="5" a="1"/>
  <c r="BA948" i="5" s="1"/>
  <c r="BC948" i="5" s="1"/>
  <c r="BB948" i="5"/>
  <c r="BB723" i="5"/>
  <c r="BA723" i="5" a="1"/>
  <c r="BA723" i="5" s="1"/>
  <c r="BC723" i="5" s="1"/>
  <c r="BA656" i="5" a="1"/>
  <c r="BA656" i="5" s="1"/>
  <c r="BC656" i="5" s="1"/>
  <c r="BB656" i="5"/>
  <c r="BB450" i="5"/>
  <c r="BA450" i="5" a="1"/>
  <c r="BA450" i="5" s="1"/>
  <c r="BC450" i="5" s="1"/>
  <c r="BA346" i="5" a="1"/>
  <c r="BA346" i="5" s="1"/>
  <c r="BC346" i="5" s="1"/>
  <c r="BB346" i="5"/>
  <c r="BA109" i="5" a="1"/>
  <c r="BA109" i="5" s="1"/>
  <c r="BC109" i="5" s="1"/>
  <c r="BB109" i="5"/>
  <c r="BB1075" i="5"/>
  <c r="BA1075" i="5" a="1"/>
  <c r="BA1075" i="5" s="1"/>
  <c r="BC1075" i="5" s="1"/>
  <c r="BA953" i="5" a="1"/>
  <c r="BA953" i="5" s="1"/>
  <c r="BC953" i="5" s="1"/>
  <c r="BB953" i="5"/>
  <c r="BB891" i="5"/>
  <c r="BA891" i="5" a="1"/>
  <c r="BA891" i="5" s="1"/>
  <c r="BC891" i="5" s="1"/>
  <c r="BB601" i="5"/>
  <c r="BA601" i="5" a="1"/>
  <c r="BA601" i="5" s="1"/>
  <c r="BC601" i="5" s="1"/>
  <c r="BB7" i="5"/>
  <c r="BA7" i="5" a="1"/>
  <c r="BA7" i="5" s="1"/>
  <c r="BC7" i="5" s="1"/>
  <c r="BB1050" i="5"/>
  <c r="BA1050" i="5" a="1"/>
  <c r="BA1050" i="5" s="1"/>
  <c r="BC1050" i="5" s="1"/>
  <c r="BB1139" i="5"/>
  <c r="BA1139" i="5" a="1"/>
  <c r="BA1139" i="5" s="1"/>
  <c r="BC1139" i="5" s="1"/>
  <c r="BB676" i="5"/>
  <c r="BA676" i="5" a="1"/>
  <c r="BA676" i="5" s="1"/>
  <c r="BC676" i="5" s="1"/>
  <c r="BB353" i="5"/>
  <c r="BA353" i="5" a="1"/>
  <c r="BA353" i="5" s="1"/>
  <c r="BC353" i="5" s="1"/>
  <c r="BB975" i="5"/>
  <c r="BA975" i="5" a="1"/>
  <c r="BA975" i="5" s="1"/>
  <c r="BC975" i="5" s="1"/>
  <c r="BB734" i="5"/>
  <c r="BA734" i="5" a="1"/>
  <c r="BA734" i="5" s="1"/>
  <c r="BC734" i="5" s="1"/>
  <c r="BB602" i="5"/>
  <c r="BA602" i="5" a="1"/>
  <c r="BA602" i="5" s="1"/>
  <c r="BC602" i="5" s="1"/>
  <c r="BA417" i="5" a="1"/>
  <c r="BA417" i="5" s="1"/>
  <c r="BC417" i="5" s="1"/>
  <c r="BB417" i="5"/>
  <c r="BI1118" i="3" a="1"/>
  <c r="BI1118" i="3" s="1"/>
  <c r="BK1118" i="3" s="1"/>
  <c r="BG1118" i="3" s="1"/>
  <c r="BA1204" i="3" a="1"/>
  <c r="BA1204" i="3" s="1"/>
  <c r="BC1204" i="3" s="1"/>
  <c r="BD1204" i="3" s="1"/>
  <c r="BF314" i="5"/>
  <c r="F314" i="5" s="1"/>
  <c r="BA1159" i="5" a="1"/>
  <c r="BA1159" i="5" s="1"/>
  <c r="BC1159" i="5" s="1"/>
  <c r="BB1159" i="5"/>
  <c r="BB1038" i="5"/>
  <c r="BA1038" i="5" a="1"/>
  <c r="BA1038" i="5" s="1"/>
  <c r="BC1038" i="5" s="1"/>
  <c r="BA949" i="5" a="1"/>
  <c r="BA949" i="5" s="1"/>
  <c r="BC949" i="5" s="1"/>
  <c r="BB949" i="5"/>
  <c r="BB865" i="5"/>
  <c r="BA865" i="5" a="1"/>
  <c r="BA865" i="5" s="1"/>
  <c r="BC865" i="5" s="1"/>
  <c r="BA524" i="5" a="1"/>
  <c r="BA524" i="5" s="1"/>
  <c r="BC524" i="5" s="1"/>
  <c r="BB524" i="5"/>
  <c r="BB520" i="5"/>
  <c r="BA520" i="5" a="1"/>
  <c r="BA520" i="5" s="1"/>
  <c r="BC520" i="5" s="1"/>
  <c r="BB157" i="5"/>
  <c r="BA157" i="5" a="1"/>
  <c r="BA157" i="5" s="1"/>
  <c r="BC157" i="5" s="1"/>
  <c r="BF150" i="5"/>
  <c r="F150" i="5" s="1"/>
  <c r="BF206" i="5"/>
  <c r="F206" i="5" s="1"/>
  <c r="BA1225" i="5" a="1"/>
  <c r="BA1225" i="5" s="1"/>
  <c r="BC1225" i="5" s="1"/>
  <c r="BB1225" i="5"/>
  <c r="BB936" i="5"/>
  <c r="BA936" i="5" a="1"/>
  <c r="BA936" i="5" s="1"/>
  <c r="BC936" i="5" s="1"/>
  <c r="BB504" i="5"/>
  <c r="BA504" i="5" a="1"/>
  <c r="BA504" i="5" s="1"/>
  <c r="BC504" i="5" s="1"/>
  <c r="BB141" i="5"/>
  <c r="BA141" i="5" a="1"/>
  <c r="BA141" i="5" s="1"/>
  <c r="BC141" i="5" s="1"/>
  <c r="BA22" i="5" a="1"/>
  <c r="BA22" i="5" s="1"/>
  <c r="BC22" i="5" s="1"/>
  <c r="BB22" i="5"/>
  <c r="BF859" i="5"/>
  <c r="F859" i="5" s="1"/>
  <c r="BF1147" i="5"/>
  <c r="F1147" i="5" s="1"/>
  <c r="BF704" i="5"/>
  <c r="F704" i="5" s="1"/>
  <c r="BF453" i="5"/>
  <c r="F453" i="5" s="1"/>
  <c r="BF666" i="5"/>
  <c r="F666" i="5" s="1"/>
  <c r="BF304" i="5"/>
  <c r="F304" i="5" s="1"/>
  <c r="BB139" i="5"/>
  <c r="BA139" i="5" a="1"/>
  <c r="BA139" i="5" s="1"/>
  <c r="BC139" i="5" s="1"/>
  <c r="BF1110" i="5"/>
  <c r="F1110" i="5" s="1"/>
  <c r="BB310" i="5"/>
  <c r="BA310" i="5" a="1"/>
  <c r="BA310" i="5" s="1"/>
  <c r="BC310" i="5" s="1"/>
  <c r="BF1112" i="5"/>
  <c r="F1112" i="5" s="1"/>
  <c r="BA501" i="5" a="1"/>
  <c r="BA501" i="5" s="1"/>
  <c r="BC501" i="5" s="1"/>
  <c r="BB501" i="5"/>
  <c r="BF1172" i="5"/>
  <c r="F1172" i="5" s="1"/>
  <c r="BB981" i="5"/>
  <c r="BA981" i="5" a="1"/>
  <c r="BA981" i="5" s="1"/>
  <c r="BC981" i="5" s="1"/>
  <c r="BA554" i="5" a="1"/>
  <c r="BA554" i="5" s="1"/>
  <c r="BC554" i="5" s="1"/>
  <c r="BB554" i="5"/>
  <c r="BA401" i="5" a="1"/>
  <c r="BA401" i="5" s="1"/>
  <c r="BC401" i="5" s="1"/>
  <c r="BB401" i="5"/>
  <c r="BF775" i="5"/>
  <c r="F775" i="5" s="1"/>
  <c r="BF975" i="5"/>
  <c r="F975" i="5" s="1"/>
  <c r="BF760" i="5"/>
  <c r="F760" i="5" s="1"/>
  <c r="BF778" i="5"/>
  <c r="F778" i="5" s="1"/>
  <c r="BF883" i="5"/>
  <c r="F883" i="5" s="1"/>
  <c r="BF1115" i="5"/>
  <c r="F1115" i="5" s="1"/>
  <c r="BF140" i="5"/>
  <c r="F140" i="5" s="1"/>
  <c r="BF428" i="5"/>
  <c r="F428" i="5" s="1"/>
  <c r="BF317" i="5"/>
  <c r="F317" i="5" s="1"/>
  <c r="BF379" i="5"/>
  <c r="F379" i="5" s="1"/>
  <c r="BF1234" i="5"/>
  <c r="F1234" i="5" s="1"/>
  <c r="BF17" i="5"/>
  <c r="F17" i="5" s="1"/>
  <c r="BB719" i="5"/>
  <c r="BA719" i="5" a="1"/>
  <c r="BA719" i="5" s="1"/>
  <c r="BC719" i="5" s="1"/>
  <c r="BA454" i="5" a="1"/>
  <c r="BA454" i="5" s="1"/>
  <c r="BC454" i="5" s="1"/>
  <c r="BB454" i="5"/>
  <c r="BF245" i="5"/>
  <c r="F245" i="5" s="1"/>
  <c r="BF491" i="5"/>
  <c r="F491" i="5" s="1"/>
  <c r="BF486" i="5"/>
  <c r="F486" i="5" s="1"/>
  <c r="BF871" i="5"/>
  <c r="F871" i="5" s="1"/>
  <c r="BA71" i="5" a="1"/>
  <c r="BA71" i="5" s="1"/>
  <c r="BC71" i="5" s="1"/>
  <c r="BB71" i="5"/>
  <c r="BB324" i="5"/>
  <c r="BA324" i="5" a="1"/>
  <c r="BA324" i="5" s="1"/>
  <c r="BC324" i="5" s="1"/>
  <c r="BA171" i="3" a="1"/>
  <c r="BA171" i="3" s="1"/>
  <c r="BC171" i="3" s="1"/>
  <c r="BD171" i="3" s="1"/>
  <c r="BA287" i="3" a="1"/>
  <c r="BA287" i="3" s="1"/>
  <c r="BC287" i="3" s="1"/>
  <c r="AY287" i="3" s="1"/>
  <c r="BF995" i="5"/>
  <c r="F995" i="5" s="1"/>
  <c r="BA1216" i="5" a="1"/>
  <c r="BA1216" i="5" s="1"/>
  <c r="BC1216" i="5" s="1"/>
  <c r="BB1216" i="5"/>
  <c r="BA605" i="5" a="1"/>
  <c r="BA605" i="5" s="1"/>
  <c r="BC605" i="5" s="1"/>
  <c r="BB605" i="5"/>
  <c r="BA515" i="5" a="1"/>
  <c r="BA515" i="5" s="1"/>
  <c r="BC515" i="5" s="1"/>
  <c r="BB515" i="5"/>
  <c r="BB102" i="5"/>
  <c r="BA102" i="5" a="1"/>
  <c r="BA102" i="5" s="1"/>
  <c r="BC102" i="5" s="1"/>
  <c r="BF94" i="5"/>
  <c r="F94" i="5" s="1"/>
  <c r="BF618" i="5"/>
  <c r="F618" i="5" s="1"/>
  <c r="BB793" i="5"/>
  <c r="BA793" i="5" a="1"/>
  <c r="BA793" i="5" s="1"/>
  <c r="BC793" i="5" s="1"/>
  <c r="BA490" i="5" a="1"/>
  <c r="BA490" i="5" s="1"/>
  <c r="BC490" i="5" s="1"/>
  <c r="BB490" i="5"/>
  <c r="BA440" i="5" a="1"/>
  <c r="BA440" i="5" s="1"/>
  <c r="BC440" i="5" s="1"/>
  <c r="BB440" i="5"/>
  <c r="BB366" i="5"/>
  <c r="BA366" i="5" a="1"/>
  <c r="BA366" i="5" s="1"/>
  <c r="BC366" i="5" s="1"/>
  <c r="BF176" i="5"/>
  <c r="F176" i="5" s="1"/>
  <c r="BF325" i="5"/>
  <c r="F325" i="5" s="1"/>
  <c r="BF149" i="5"/>
  <c r="F149" i="5" s="1"/>
  <c r="BF869" i="5"/>
  <c r="F869" i="5" s="1"/>
  <c r="BF405" i="5"/>
  <c r="F405" i="5" s="1"/>
  <c r="BA779" i="5" a="1"/>
  <c r="BA779" i="5" s="1"/>
  <c r="BC779" i="5" s="1"/>
  <c r="BB779" i="5"/>
  <c r="BB1098" i="5"/>
  <c r="BA1098" i="5" a="1"/>
  <c r="BA1098" i="5" s="1"/>
  <c r="BC1098" i="5" s="1"/>
  <c r="BA769" i="5" a="1"/>
  <c r="BA769" i="5" s="1"/>
  <c r="BC769" i="5" s="1"/>
  <c r="BB769" i="5"/>
  <c r="BB367" i="5"/>
  <c r="BA367" i="5" a="1"/>
  <c r="BA367" i="5" s="1"/>
  <c r="BC367" i="5" s="1"/>
  <c r="BF633" i="5"/>
  <c r="F633" i="5" s="1"/>
  <c r="BF1030" i="5"/>
  <c r="F1030" i="5" s="1"/>
  <c r="BA1137" i="5" a="1"/>
  <c r="BA1137" i="5" s="1"/>
  <c r="BC1137" i="5" s="1"/>
  <c r="BB1137" i="5"/>
  <c r="BB817" i="5"/>
  <c r="BA817" i="5" a="1"/>
  <c r="BA817" i="5" s="1"/>
  <c r="BC817" i="5" s="1"/>
  <c r="BA664" i="5" a="1"/>
  <c r="BA664" i="5" s="1"/>
  <c r="BC664" i="5" s="1"/>
  <c r="BB664" i="5"/>
  <c r="BB429" i="5"/>
  <c r="BA429" i="5" a="1"/>
  <c r="BA429" i="5" s="1"/>
  <c r="BC429" i="5" s="1"/>
  <c r="BB59" i="5"/>
  <c r="BA59" i="5" a="1"/>
  <c r="BA59" i="5" s="1"/>
  <c r="BC59" i="5" s="1"/>
  <c r="BA998" i="5" a="1"/>
  <c r="BA998" i="5" s="1"/>
  <c r="BC998" i="5" s="1"/>
  <c r="BB998" i="5"/>
  <c r="BB911" i="5"/>
  <c r="BA911" i="5" a="1"/>
  <c r="BA911" i="5" s="1"/>
  <c r="BC911" i="5" s="1"/>
  <c r="BB675" i="5"/>
  <c r="BA675" i="5" a="1"/>
  <c r="BA675" i="5" s="1"/>
  <c r="BC675" i="5" s="1"/>
  <c r="BA612" i="5" a="1"/>
  <c r="BA612" i="5" s="1"/>
  <c r="BC612" i="5" s="1"/>
  <c r="BB612" i="5"/>
  <c r="BA449" i="5" a="1"/>
  <c r="BA449" i="5" s="1"/>
  <c r="BC449" i="5" s="1"/>
  <c r="BB449" i="5"/>
  <c r="BB267" i="5"/>
  <c r="BA267" i="5" a="1"/>
  <c r="BA267" i="5" s="1"/>
  <c r="BC267" i="5" s="1"/>
  <c r="BB114" i="5"/>
  <c r="BA114" i="5" a="1"/>
  <c r="BA114" i="5" s="1"/>
  <c r="BC114" i="5" s="1"/>
  <c r="BB19" i="5"/>
  <c r="BA19" i="5" a="1"/>
  <c r="BA19" i="5" s="1"/>
  <c r="BC19" i="5" s="1"/>
  <c r="BF107" i="5"/>
  <c r="F107" i="5" s="1"/>
  <c r="BB1144" i="5"/>
  <c r="BA1144" i="5" a="1"/>
  <c r="BA1144" i="5" s="1"/>
  <c r="BC1144" i="5" s="1"/>
  <c r="BA815" i="5" a="1"/>
  <c r="BA815" i="5" s="1"/>
  <c r="BC815" i="5" s="1"/>
  <c r="BB815" i="5"/>
  <c r="BA622" i="5" a="1"/>
  <c r="BA622" i="5" s="1"/>
  <c r="BC622" i="5" s="1"/>
  <c r="BB622" i="5"/>
  <c r="BB576" i="5"/>
  <c r="BA576" i="5" a="1"/>
  <c r="BA576" i="5" s="1"/>
  <c r="BC576" i="5" s="1"/>
  <c r="BA790" i="5" a="1"/>
  <c r="BA790" i="5" s="1"/>
  <c r="BC790" i="5" s="1"/>
  <c r="BB790" i="5"/>
  <c r="BA810" i="5" a="1"/>
  <c r="BA810" i="5" s="1"/>
  <c r="BC810" i="5" s="1"/>
  <c r="BB810" i="5"/>
  <c r="BB1136" i="5"/>
  <c r="BA1136" i="5" a="1"/>
  <c r="BA1136" i="5" s="1"/>
  <c r="BC1136" i="5" s="1"/>
  <c r="BB714" i="5"/>
  <c r="BA714" i="5" a="1"/>
  <c r="BA714" i="5" s="1"/>
  <c r="BC714" i="5" s="1"/>
  <c r="BB682" i="5"/>
  <c r="BA682" i="5" a="1"/>
  <c r="BA682" i="5" s="1"/>
  <c r="BC682" i="5" s="1"/>
  <c r="BB442" i="5"/>
  <c r="BA442" i="5" a="1"/>
  <c r="BA442" i="5" s="1"/>
  <c r="BC442" i="5" s="1"/>
  <c r="BB101" i="5"/>
  <c r="BA101" i="5" a="1"/>
  <c r="BA101" i="5" s="1"/>
  <c r="BC101" i="5" s="1"/>
  <c r="BF718" i="5"/>
  <c r="F718" i="5" s="1"/>
  <c r="BA1121" i="5" a="1"/>
  <c r="BA1121" i="5" s="1"/>
  <c r="BC1121" i="5" s="1"/>
  <c r="BB1121" i="5"/>
  <c r="BA1029" i="5" a="1"/>
  <c r="BA1029" i="5" s="1"/>
  <c r="BC1029" i="5" s="1"/>
  <c r="BB1029" i="5"/>
  <c r="BA712" i="5" a="1"/>
  <c r="BA712" i="5" s="1"/>
  <c r="BC712" i="5" s="1"/>
  <c r="BB712" i="5"/>
  <c r="BB166" i="5"/>
  <c r="BA166" i="5" a="1"/>
  <c r="BA166" i="5" s="1"/>
  <c r="BC166" i="5" s="1"/>
  <c r="BB146" i="5"/>
  <c r="BA146" i="5" a="1"/>
  <c r="BA146" i="5" s="1"/>
  <c r="BC146" i="5" s="1"/>
  <c r="BF326" i="5"/>
  <c r="F326" i="5" s="1"/>
  <c r="BF402" i="5"/>
  <c r="F402" i="5" s="1"/>
  <c r="BF448" i="5"/>
  <c r="F448" i="5" s="1"/>
  <c r="BB1193" i="5"/>
  <c r="BA1193" i="5" a="1"/>
  <c r="BA1193" i="5" s="1"/>
  <c r="BC1193" i="5" s="1"/>
  <c r="BA485" i="5" a="1"/>
  <c r="BA485" i="5" s="1"/>
  <c r="BC485" i="5" s="1"/>
  <c r="BB485" i="5"/>
  <c r="BB646" i="5"/>
  <c r="BA646" i="5" a="1"/>
  <c r="BA646" i="5" s="1"/>
  <c r="BC646" i="5" s="1"/>
  <c r="BF801" i="5"/>
  <c r="F801" i="5" s="1"/>
  <c r="BF879" i="5"/>
  <c r="F879" i="5" s="1"/>
  <c r="BA1161" i="5" a="1"/>
  <c r="BA1161" i="5" s="1"/>
  <c r="BC1161" i="5" s="1"/>
  <c r="BB1161" i="5"/>
  <c r="BA1011" i="5" a="1"/>
  <c r="BA1011" i="5" s="1"/>
  <c r="BC1011" i="5" s="1"/>
  <c r="BB1011" i="5"/>
  <c r="BA618" i="5" a="1"/>
  <c r="BA618" i="5" s="1"/>
  <c r="BC618" i="5" s="1"/>
  <c r="BB618" i="5"/>
  <c r="BB283" i="5"/>
  <c r="BA283" i="5" a="1"/>
  <c r="BA283" i="5" s="1"/>
  <c r="BC283" i="5" s="1"/>
  <c r="BB674" i="5"/>
  <c r="BA674" i="5" a="1"/>
  <c r="BA674" i="5" s="1"/>
  <c r="BC674" i="5" s="1"/>
  <c r="BB481" i="5"/>
  <c r="BA481" i="5" a="1"/>
  <c r="BA481" i="5" s="1"/>
  <c r="BC481" i="5" s="1"/>
  <c r="BB144" i="5"/>
  <c r="BA144" i="5" a="1"/>
  <c r="BA144" i="5" s="1"/>
  <c r="BC144" i="5" s="1"/>
  <c r="BF891" i="5"/>
  <c r="F891" i="5" s="1"/>
  <c r="BF652" i="5"/>
  <c r="F652" i="5" s="1"/>
  <c r="BF1180" i="5"/>
  <c r="F1180" i="5" s="1"/>
  <c r="BF156" i="5"/>
  <c r="F156" i="5" s="1"/>
  <c r="BF867" i="5"/>
  <c r="F867" i="5" s="1"/>
  <c r="BF861" i="5"/>
  <c r="F861" i="5" s="1"/>
  <c r="BF627" i="5"/>
  <c r="F627" i="5" s="1"/>
  <c r="BB1214" i="5"/>
  <c r="BA1214" i="5" a="1"/>
  <c r="BA1214" i="5" s="1"/>
  <c r="BC1214" i="5" s="1"/>
  <c r="BB943" i="5"/>
  <c r="BA943" i="5" a="1"/>
  <c r="BA943" i="5" s="1"/>
  <c r="BC943" i="5" s="1"/>
  <c r="BA369" i="5" a="1"/>
  <c r="BA369" i="5" s="1"/>
  <c r="BC369" i="5" s="1"/>
  <c r="BB369" i="5"/>
  <c r="BF756" i="5"/>
  <c r="F756" i="5" s="1"/>
  <c r="BF362" i="5"/>
  <c r="F362" i="5" s="1"/>
  <c r="BF315" i="5"/>
  <c r="F315" i="5" s="1"/>
  <c r="BA1091" i="5" a="1"/>
  <c r="BA1091" i="5" s="1"/>
  <c r="BC1091" i="5" s="1"/>
  <c r="BB1091" i="5"/>
  <c r="BB92" i="5"/>
  <c r="BA92" i="5" a="1"/>
  <c r="BA92" i="5" s="1"/>
  <c r="BC92" i="5" s="1"/>
  <c r="BA525" i="5" a="1"/>
  <c r="BA525" i="5" s="1"/>
  <c r="BC525" i="5" s="1"/>
  <c r="BB525" i="5"/>
  <c r="BA933" i="3" a="1"/>
  <c r="BA933" i="3" s="1"/>
  <c r="BC933" i="3" s="1"/>
  <c r="BE933" i="3" s="1"/>
  <c r="BA339" i="3" a="1"/>
  <c r="BA339" i="3" s="1"/>
  <c r="BC339" i="3" s="1"/>
  <c r="BD339" i="3" s="1"/>
  <c r="BA311" i="3" a="1"/>
  <c r="BA311" i="3" s="1"/>
  <c r="BC311" i="3" s="1"/>
  <c r="BE311" i="3" s="1"/>
  <c r="BI711" i="3" a="1"/>
  <c r="BI711" i="3" s="1"/>
  <c r="BK711" i="3" s="1"/>
  <c r="BM711" i="3" s="1"/>
  <c r="BA350" i="3" a="1"/>
  <c r="BA350" i="3" s="1"/>
  <c r="BC350" i="3" s="1"/>
  <c r="BD350" i="3" s="1"/>
  <c r="BB1035" i="5"/>
  <c r="BA1035" i="5" a="1"/>
  <c r="BA1035" i="5" s="1"/>
  <c r="BC1035" i="5" s="1"/>
  <c r="BB903" i="5"/>
  <c r="BA903" i="5" a="1"/>
  <c r="BA903" i="5" s="1"/>
  <c r="BC903" i="5" s="1"/>
  <c r="BA635" i="5" a="1"/>
  <c r="BA635" i="5" s="1"/>
  <c r="BC635" i="5" s="1"/>
  <c r="BB635" i="5"/>
  <c r="BB181" i="5"/>
  <c r="BA181" i="5" a="1"/>
  <c r="BA181" i="5" s="1"/>
  <c r="BC181" i="5" s="1"/>
  <c r="BA1172" i="5" a="1"/>
  <c r="BA1172" i="5" s="1"/>
  <c r="BC1172" i="5" s="1"/>
  <c r="BB1172" i="5"/>
  <c r="BA876" i="5" a="1"/>
  <c r="BA876" i="5" s="1"/>
  <c r="BC876" i="5" s="1"/>
  <c r="BB876" i="5"/>
  <c r="BB933" i="5"/>
  <c r="BA933" i="5" a="1"/>
  <c r="BA933" i="5" s="1"/>
  <c r="BC933" i="5" s="1"/>
  <c r="BB658" i="5"/>
  <c r="BA658" i="5" a="1"/>
  <c r="BA658" i="5" s="1"/>
  <c r="BC658" i="5" s="1"/>
  <c r="BB634" i="5"/>
  <c r="BA634" i="5" a="1"/>
  <c r="BA634" i="5" s="1"/>
  <c r="BC634" i="5" s="1"/>
  <c r="BA452" i="5" a="1"/>
  <c r="BA452" i="5" s="1"/>
  <c r="BC452" i="5" s="1"/>
  <c r="BB452" i="5"/>
  <c r="BB503" i="5"/>
  <c r="BA503" i="5" a="1"/>
  <c r="BA503" i="5" s="1"/>
  <c r="BC503" i="5" s="1"/>
  <c r="BB237" i="5"/>
  <c r="BA237" i="5" a="1"/>
  <c r="BA237" i="5" s="1"/>
  <c r="BC237" i="5" s="1"/>
  <c r="BF530" i="5"/>
  <c r="F530" i="5" s="1"/>
  <c r="BF247" i="5"/>
  <c r="F247" i="5" s="1"/>
  <c r="BF409" i="5"/>
  <c r="F409" i="5" s="1"/>
  <c r="BF386" i="5"/>
  <c r="F386" i="5" s="1"/>
  <c r="BB960" i="5"/>
  <c r="BA960" i="5" a="1"/>
  <c r="BA960" i="5" s="1"/>
  <c r="BC960" i="5" s="1"/>
  <c r="BA250" i="5" a="1"/>
  <c r="BA250" i="5" s="1"/>
  <c r="BC250" i="5" s="1"/>
  <c r="BB250" i="5"/>
  <c r="BA1083" i="5" a="1"/>
  <c r="BA1083" i="5" s="1"/>
  <c r="BC1083" i="5" s="1"/>
  <c r="BB1083" i="5"/>
  <c r="BB745" i="5"/>
  <c r="BA745" i="5" a="1"/>
  <c r="BA745" i="5" s="1"/>
  <c r="BC745" i="5" s="1"/>
  <c r="BF617" i="5"/>
  <c r="F617" i="5" s="1"/>
  <c r="BB954" i="5"/>
  <c r="BA954" i="5" a="1"/>
  <c r="BA954" i="5" s="1"/>
  <c r="BC954" i="5" s="1"/>
  <c r="BA105" i="5" a="1"/>
  <c r="BA105" i="5" s="1"/>
  <c r="BC105" i="5" s="1"/>
  <c r="BB105" i="5"/>
  <c r="BF540" i="5"/>
  <c r="F540" i="5" s="1"/>
  <c r="BF827" i="5"/>
  <c r="F827" i="5" s="1"/>
  <c r="BA1153" i="5" a="1"/>
  <c r="BA1153" i="5" s="1"/>
  <c r="BC1153" i="5" s="1"/>
  <c r="BB1153" i="5"/>
  <c r="BA875" i="5" a="1"/>
  <c r="BA875" i="5" s="1"/>
  <c r="BC875" i="5" s="1"/>
  <c r="BB875" i="5"/>
  <c r="BB740" i="5"/>
  <c r="BA740" i="5" a="1"/>
  <c r="BA740" i="5" s="1"/>
  <c r="BC740" i="5" s="1"/>
  <c r="BA762" i="5" a="1"/>
  <c r="BA762" i="5" s="1"/>
  <c r="BC762" i="5" s="1"/>
  <c r="BB762" i="5"/>
  <c r="BF683" i="5"/>
  <c r="F683" i="5" s="1"/>
  <c r="BF1063" i="5"/>
  <c r="F1063" i="5" s="1"/>
  <c r="BF48" i="5"/>
  <c r="F48" i="5" s="1"/>
  <c r="BF517" i="5"/>
  <c r="F517" i="5" s="1"/>
  <c r="BF15" i="5"/>
  <c r="F15" i="5" s="1"/>
  <c r="BB1140" i="5"/>
  <c r="BA1140" i="5" a="1"/>
  <c r="BA1140" i="5" s="1"/>
  <c r="BC1140" i="5" s="1"/>
  <c r="BA802" i="5" a="1"/>
  <c r="BA802" i="5" s="1"/>
  <c r="BC802" i="5" s="1"/>
  <c r="BB802" i="5"/>
  <c r="BB235" i="5"/>
  <c r="BA235" i="5" a="1"/>
  <c r="BA235" i="5" s="1"/>
  <c r="BC235" i="5" s="1"/>
  <c r="BF810" i="5"/>
  <c r="F810" i="5" s="1"/>
  <c r="BA980" i="5" a="1"/>
  <c r="BA980" i="5" s="1"/>
  <c r="BC980" i="5" s="1"/>
  <c r="BB980" i="5"/>
  <c r="BB305" i="5"/>
  <c r="BA305" i="5" a="1"/>
  <c r="BA305" i="5" s="1"/>
  <c r="BC305" i="5" s="1"/>
  <c r="BA736" i="3" a="1"/>
  <c r="BA736" i="3" s="1"/>
  <c r="BC736" i="3" s="1"/>
  <c r="AY736" i="3" s="1"/>
  <c r="BA334" i="3" a="1"/>
  <c r="BA334" i="3" s="1"/>
  <c r="BC334" i="3" s="1"/>
  <c r="BD334" i="3" s="1"/>
  <c r="BB576" i="3"/>
  <c r="BD576" i="3" s="1"/>
  <c r="BJ1147" i="3"/>
  <c r="BL1147" i="3" s="1"/>
  <c r="BI104" i="3" a="1"/>
  <c r="BI104" i="3" s="1"/>
  <c r="BK104" i="3" s="1"/>
  <c r="BG104" i="3" s="1"/>
  <c r="BA546" i="3" a="1"/>
  <c r="BA546" i="3" s="1"/>
  <c r="BC546" i="3" s="1"/>
  <c r="BE546" i="3" s="1"/>
  <c r="BA1178" i="5" a="1"/>
  <c r="BA1178" i="5" s="1"/>
  <c r="BC1178" i="5" s="1"/>
  <c r="BB1178" i="5"/>
  <c r="BB1132" i="5"/>
  <c r="BA1132" i="5" a="1"/>
  <c r="BA1132" i="5" s="1"/>
  <c r="BC1132" i="5" s="1"/>
  <c r="BB806" i="5"/>
  <c r="BA806" i="5" a="1"/>
  <c r="BA806" i="5" s="1"/>
  <c r="BC806" i="5" s="1"/>
  <c r="BB455" i="5"/>
  <c r="BA455" i="5" a="1"/>
  <c r="BA455" i="5" s="1"/>
  <c r="BC455" i="5" s="1"/>
  <c r="BB241" i="5"/>
  <c r="BA241" i="5" a="1"/>
  <c r="BA241" i="5" s="1"/>
  <c r="BC241" i="5" s="1"/>
  <c r="BA162" i="5" a="1"/>
  <c r="BA162" i="5" s="1"/>
  <c r="BC162" i="5" s="1"/>
  <c r="BB162" i="5"/>
  <c r="BF647" i="5"/>
  <c r="F647" i="5" s="1"/>
  <c r="BF502" i="5"/>
  <c r="F502" i="5" s="1"/>
  <c r="BB1169" i="5"/>
  <c r="BA1169" i="5" a="1"/>
  <c r="BA1169" i="5" s="1"/>
  <c r="BC1169" i="5" s="1"/>
  <c r="BA403" i="5" a="1"/>
  <c r="BA403" i="5" s="1"/>
  <c r="BC403" i="5" s="1"/>
  <c r="BB403" i="5"/>
  <c r="BB219" i="5"/>
  <c r="BA219" i="5" a="1"/>
  <c r="BA219" i="5" s="1"/>
  <c r="BC219" i="5" s="1"/>
  <c r="BB1097" i="5"/>
  <c r="BA1097" i="5" a="1"/>
  <c r="BA1097" i="5" s="1"/>
  <c r="BC1097" i="5" s="1"/>
  <c r="BA811" i="5" a="1"/>
  <c r="BA811" i="5" s="1"/>
  <c r="BC811" i="5" s="1"/>
  <c r="BB811" i="5"/>
  <c r="BA767" i="5" a="1"/>
  <c r="BA767" i="5" s="1"/>
  <c r="BC767" i="5" s="1"/>
  <c r="BB767" i="5"/>
  <c r="BB519" i="5"/>
  <c r="BA519" i="5" a="1"/>
  <c r="BA519" i="5" s="1"/>
  <c r="BC519" i="5" s="1"/>
  <c r="BA272" i="5" a="1"/>
  <c r="BA272" i="5" s="1"/>
  <c r="BC272" i="5" s="1"/>
  <c r="BB272" i="5"/>
  <c r="BB253" i="5"/>
  <c r="BA253" i="5" a="1"/>
  <c r="BA253" i="5" s="1"/>
  <c r="BC253" i="5" s="1"/>
  <c r="BA1217" i="5" a="1"/>
  <c r="BA1217" i="5" s="1"/>
  <c r="BC1217" i="5" s="1"/>
  <c r="BB1217" i="5"/>
  <c r="BB1006" i="5"/>
  <c r="BA1006" i="5" a="1"/>
  <c r="BA1006" i="5" s="1"/>
  <c r="BC1006" i="5" s="1"/>
  <c r="BA610" i="5" a="1"/>
  <c r="BA610" i="5" s="1"/>
  <c r="BC610" i="5" s="1"/>
  <c r="BB610" i="5"/>
  <c r="BB621" i="5"/>
  <c r="BA621" i="5" a="1"/>
  <c r="BA621" i="5" s="1"/>
  <c r="BC621" i="5" s="1"/>
  <c r="BA411" i="5" a="1"/>
  <c r="BA411" i="5" s="1"/>
  <c r="BC411" i="5" s="1"/>
  <c r="BB411" i="5"/>
  <c r="BA176" i="5" a="1"/>
  <c r="BA176" i="5" s="1"/>
  <c r="BC176" i="5" s="1"/>
  <c r="BB176" i="5"/>
  <c r="BB800" i="5"/>
  <c r="BA800" i="5" a="1"/>
  <c r="BA800" i="5" s="1"/>
  <c r="BC800" i="5" s="1"/>
  <c r="BB662" i="5"/>
  <c r="BA662" i="5" a="1"/>
  <c r="BA662" i="5" s="1"/>
  <c r="BC662" i="5" s="1"/>
  <c r="BA553" i="5" a="1"/>
  <c r="BA553" i="5" s="1"/>
  <c r="BC553" i="5" s="1"/>
  <c r="BB553" i="5"/>
  <c r="BB932" i="5"/>
  <c r="BA932" i="5" a="1"/>
  <c r="BA932" i="5" s="1"/>
  <c r="BC932" i="5" s="1"/>
  <c r="BB645" i="5"/>
  <c r="BA645" i="5" a="1"/>
  <c r="BA645" i="5" s="1"/>
  <c r="BC645" i="5" s="1"/>
  <c r="BA512" i="5" a="1"/>
  <c r="BA512" i="5" s="1"/>
  <c r="BC512" i="5" s="1"/>
  <c r="BB512" i="5"/>
  <c r="BA354" i="5" a="1"/>
  <c r="BA354" i="5" s="1"/>
  <c r="BC354" i="5" s="1"/>
  <c r="BB354" i="5"/>
  <c r="BB51" i="5"/>
  <c r="BA51" i="5" a="1"/>
  <c r="BA51" i="5" s="1"/>
  <c r="BC51" i="5" s="1"/>
  <c r="BA655" i="5" a="1"/>
  <c r="BA655" i="5" s="1"/>
  <c r="BC655" i="5" s="1"/>
  <c r="BB655" i="5"/>
  <c r="BB611" i="5"/>
  <c r="BA611" i="5" a="1"/>
  <c r="BA611" i="5" s="1"/>
  <c r="BC611" i="5" s="1"/>
  <c r="BB827" i="5"/>
  <c r="BA827" i="5" a="1"/>
  <c r="BA827" i="5" s="1"/>
  <c r="BC827" i="5" s="1"/>
  <c r="BB595" i="5"/>
  <c r="BA595" i="5" a="1"/>
  <c r="BA595" i="5" s="1"/>
  <c r="BC595" i="5" s="1"/>
  <c r="BA468" i="5" a="1"/>
  <c r="BA468" i="5" s="1"/>
  <c r="BC468" i="5" s="1"/>
  <c r="BB468" i="5"/>
  <c r="BB151" i="5"/>
  <c r="BA151" i="5" a="1"/>
  <c r="BA151" i="5" s="1"/>
  <c r="BC151" i="5" s="1"/>
  <c r="BA1197" i="5" a="1"/>
  <c r="BA1197" i="5" s="1"/>
  <c r="BC1197" i="5" s="1"/>
  <c r="BB1197" i="5"/>
  <c r="BB1148" i="5"/>
  <c r="BA1148" i="5" a="1"/>
  <c r="BA1148" i="5" s="1"/>
  <c r="BC1148" i="5" s="1"/>
  <c r="BB1074" i="5"/>
  <c r="BA1074" i="5" a="1"/>
  <c r="BA1074" i="5" s="1"/>
  <c r="BC1074" i="5" s="1"/>
  <c r="BB873" i="5"/>
  <c r="BA873" i="5" a="1"/>
  <c r="BA873" i="5" s="1"/>
  <c r="BC873" i="5" s="1"/>
  <c r="BA829" i="5" a="1"/>
  <c r="BA829" i="5" s="1"/>
  <c r="BC829" i="5" s="1"/>
  <c r="BB829" i="5"/>
  <c r="BB774" i="5"/>
  <c r="BA774" i="5" a="1"/>
  <c r="BA774" i="5" s="1"/>
  <c r="BC774" i="5" s="1"/>
  <c r="BA596" i="5" a="1"/>
  <c r="BA596" i="5" s="1"/>
  <c r="BC596" i="5" s="1"/>
  <c r="BB596" i="5"/>
  <c r="BB271" i="5"/>
  <c r="BA271" i="5" a="1"/>
  <c r="BA271" i="5" s="1"/>
  <c r="BC271" i="5" s="1"/>
  <c r="BB135" i="5"/>
  <c r="BA135" i="5" a="1"/>
  <c r="BA135" i="5" s="1"/>
  <c r="BC135" i="5" s="1"/>
  <c r="BB107" i="5"/>
  <c r="BA107" i="5" a="1"/>
  <c r="BA107" i="5" s="1"/>
  <c r="BC107" i="5" s="1"/>
  <c r="BA10" i="5" a="1"/>
  <c r="BA10" i="5" s="1"/>
  <c r="BC10" i="5" s="1"/>
  <c r="BB10" i="5"/>
  <c r="BF711" i="5"/>
  <c r="F711" i="5" s="1"/>
  <c r="BF833" i="5"/>
  <c r="F833" i="5" s="1"/>
  <c r="BF917" i="5"/>
  <c r="F917" i="5" s="1"/>
  <c r="BF1113" i="5"/>
  <c r="F1113" i="5" s="1"/>
  <c r="BA246" i="5" a="1"/>
  <c r="BA246" i="5" s="1"/>
  <c r="BC246" i="5" s="1"/>
  <c r="BB246" i="5"/>
  <c r="BB1103" i="5"/>
  <c r="BA1103" i="5" a="1"/>
  <c r="BA1103" i="5" s="1"/>
  <c r="BC1103" i="5" s="1"/>
  <c r="BF1074" i="5"/>
  <c r="F1074" i="5" s="1"/>
  <c r="BA1155" i="5" a="1"/>
  <c r="BA1155" i="5" s="1"/>
  <c r="BC1155" i="5" s="1"/>
  <c r="BB1155" i="5"/>
  <c r="BA691" i="5" a="1"/>
  <c r="BA691" i="5" s="1"/>
  <c r="BC691" i="5" s="1"/>
  <c r="BB691" i="5"/>
  <c r="BB590" i="5"/>
  <c r="BA590" i="5" a="1"/>
  <c r="BA590" i="5" s="1"/>
  <c r="BC590" i="5" s="1"/>
  <c r="BB549" i="5"/>
  <c r="BA549" i="5" a="1"/>
  <c r="BA549" i="5" s="1"/>
  <c r="BC549" i="5" s="1"/>
  <c r="BA478" i="5" a="1"/>
  <c r="BA478" i="5" s="1"/>
  <c r="BC478" i="5" s="1"/>
  <c r="BB478" i="5"/>
  <c r="BB8" i="5"/>
  <c r="BA8" i="5" a="1"/>
  <c r="BA8" i="5" s="1"/>
  <c r="BC8" i="5" s="1"/>
  <c r="BF110" i="5"/>
  <c r="F110" i="5" s="1"/>
  <c r="BF737" i="5"/>
  <c r="F737" i="5" s="1"/>
  <c r="BA1141" i="5" a="1"/>
  <c r="BA1141" i="5" s="1"/>
  <c r="BC1141" i="5" s="1"/>
  <c r="BB1141" i="5"/>
  <c r="BA456" i="5" a="1"/>
  <c r="BA456" i="5" s="1"/>
  <c r="BC456" i="5" s="1"/>
  <c r="BB456" i="5"/>
  <c r="BB159" i="5"/>
  <c r="BA159" i="5" a="1"/>
  <c r="BA159" i="5" s="1"/>
  <c r="BC159" i="5" s="1"/>
  <c r="BB117" i="5"/>
  <c r="BA117" i="5" a="1"/>
  <c r="BA117" i="5" s="1"/>
  <c r="BC117" i="5" s="1"/>
  <c r="BB1080" i="5"/>
  <c r="BA1080" i="5" a="1"/>
  <c r="BA1080" i="5" s="1"/>
  <c r="BC1080" i="5" s="1"/>
  <c r="BA938" i="5" a="1"/>
  <c r="BA938" i="5" s="1"/>
  <c r="BC938" i="5" s="1"/>
  <c r="BB938" i="5"/>
  <c r="BA597" i="5" a="1"/>
  <c r="BA597" i="5" s="1"/>
  <c r="BC597" i="5" s="1"/>
  <c r="BB597" i="5"/>
  <c r="BB295" i="5"/>
  <c r="BA295" i="5" a="1"/>
  <c r="BA295" i="5" s="1"/>
  <c r="BC295" i="5" s="1"/>
  <c r="BB238" i="5"/>
  <c r="BA238" i="5" a="1"/>
  <c r="BA238" i="5" s="1"/>
  <c r="BC238" i="5" s="1"/>
  <c r="BB631" i="5"/>
  <c r="BA631" i="5" a="1"/>
  <c r="BA631" i="5" s="1"/>
  <c r="BC631" i="5" s="1"/>
  <c r="BB349" i="5"/>
  <c r="BA349" i="5" a="1"/>
  <c r="BA349" i="5" s="1"/>
  <c r="BC349" i="5" s="1"/>
  <c r="BB1045" i="5"/>
  <c r="BA1045" i="5" a="1"/>
  <c r="BA1045" i="5" s="1"/>
  <c r="BC1045" i="5" s="1"/>
  <c r="BA265" i="5" a="1"/>
  <c r="BA265" i="5" s="1"/>
  <c r="BC265" i="5" s="1"/>
  <c r="BB265" i="5"/>
  <c r="BA919" i="5" a="1"/>
  <c r="BA919" i="5" s="1"/>
  <c r="BC919" i="5" s="1"/>
  <c r="BB919" i="5"/>
  <c r="BB1211" i="5"/>
  <c r="BA1211" i="5" a="1"/>
  <c r="BA1211" i="5" s="1"/>
  <c r="BC1211" i="5" s="1"/>
  <c r="BB1021" i="5"/>
  <c r="BA1021" i="5" a="1"/>
  <c r="BA1021" i="5" s="1"/>
  <c r="BC1021" i="5" s="1"/>
  <c r="BA780" i="5" a="1"/>
  <c r="BA780" i="5" s="1"/>
  <c r="BC780" i="5" s="1"/>
  <c r="BB780" i="5"/>
  <c r="BB567" i="5"/>
  <c r="BA567" i="5" a="1"/>
  <c r="BA567" i="5" s="1"/>
  <c r="BC567" i="5" s="1"/>
  <c r="BB287" i="5"/>
  <c r="BA287" i="5" a="1"/>
  <c r="BA287" i="5" s="1"/>
  <c r="BC287" i="5" s="1"/>
  <c r="BA13" i="5" a="1"/>
  <c r="BA13" i="5" s="1"/>
  <c r="BC13" i="5" s="1"/>
  <c r="BB13" i="5"/>
  <c r="BF550" i="5"/>
  <c r="F550" i="5" s="1"/>
  <c r="BF1036" i="5"/>
  <c r="F1036" i="5" s="1"/>
  <c r="BB721" i="5"/>
  <c r="BA721" i="5" a="1"/>
  <c r="BA721" i="5" s="1"/>
  <c r="BC721" i="5" s="1"/>
  <c r="BA416" i="5" a="1"/>
  <c r="BA416" i="5" s="1"/>
  <c r="BC416" i="5" s="1"/>
  <c r="BB416" i="5"/>
  <c r="BB261" i="5"/>
  <c r="BA261" i="5" a="1"/>
  <c r="BA261" i="5" s="1"/>
  <c r="BC261" i="5" s="1"/>
  <c r="BB174" i="5"/>
  <c r="BA174" i="5" a="1"/>
  <c r="BA174" i="5" s="1"/>
  <c r="BC174" i="5" s="1"/>
  <c r="BF657" i="5"/>
  <c r="F657" i="5" s="1"/>
  <c r="BF825" i="5"/>
  <c r="F825" i="5" s="1"/>
  <c r="BF1077" i="5"/>
  <c r="F1077" i="5" s="1"/>
  <c r="BF604" i="5"/>
  <c r="F604" i="5" s="1"/>
  <c r="BF952" i="5"/>
  <c r="F952" i="5" s="1"/>
  <c r="BF368" i="5"/>
  <c r="F368" i="5" s="1"/>
  <c r="BB1112" i="5"/>
  <c r="BA1112" i="5" a="1"/>
  <c r="BA1112" i="5" s="1"/>
  <c r="BC1112" i="5" s="1"/>
  <c r="BB678" i="5"/>
  <c r="BA678" i="5" a="1"/>
  <c r="BA678" i="5" s="1"/>
  <c r="BC678" i="5" s="1"/>
  <c r="BF157" i="5"/>
  <c r="F157" i="5" s="1"/>
  <c r="BA857" i="5" a="1"/>
  <c r="BA857" i="5" s="1"/>
  <c r="BC857" i="5" s="1"/>
  <c r="BB857" i="5"/>
  <c r="BF389" i="5"/>
  <c r="F389" i="5" s="1"/>
  <c r="BF927" i="5"/>
  <c r="F927" i="5" s="1"/>
  <c r="BB1229" i="5"/>
  <c r="BA1229" i="5" a="1"/>
  <c r="BA1229" i="5" s="1"/>
  <c r="BC1229" i="5" s="1"/>
  <c r="BA912" i="5" a="1"/>
  <c r="BA912" i="5" s="1"/>
  <c r="BC912" i="5" s="1"/>
  <c r="BB912" i="5"/>
  <c r="BB363" i="5"/>
  <c r="BA363" i="5" a="1"/>
  <c r="BA363" i="5" s="1"/>
  <c r="BC363" i="5" s="1"/>
  <c r="BB164" i="5"/>
  <c r="BA164" i="5" a="1"/>
  <c r="BA164" i="5" s="1"/>
  <c r="BC164" i="5" s="1"/>
  <c r="BB21" i="5"/>
  <c r="BA21" i="5" a="1"/>
  <c r="BA21" i="5" s="1"/>
  <c r="BC21" i="5" s="1"/>
  <c r="BF303" i="5"/>
  <c r="F303" i="5" s="1"/>
  <c r="BF742" i="5"/>
  <c r="F742" i="5" s="1"/>
  <c r="BF1129" i="5"/>
  <c r="F1129" i="5" s="1"/>
  <c r="BF1080" i="5"/>
  <c r="F1080" i="5" s="1"/>
  <c r="BF507" i="5"/>
  <c r="F507" i="5" s="1"/>
  <c r="BB1090" i="5"/>
  <c r="BA1090" i="5" a="1"/>
  <c r="BA1090" i="5" s="1"/>
  <c r="BC1090" i="5" s="1"/>
  <c r="BB964" i="5"/>
  <c r="BA964" i="5" a="1"/>
  <c r="BA964" i="5" s="1"/>
  <c r="BC964" i="5" s="1"/>
  <c r="BB916" i="5"/>
  <c r="BA916" i="5" a="1"/>
  <c r="BA916" i="5" s="1"/>
  <c r="BC916" i="5" s="1"/>
  <c r="BB103" i="5"/>
  <c r="BA103" i="5" a="1"/>
  <c r="BA103" i="5" s="1"/>
  <c r="BC103" i="5" s="1"/>
  <c r="BF116" i="5"/>
  <c r="F116" i="5" s="1"/>
  <c r="BF377" i="5"/>
  <c r="F377" i="5" s="1"/>
  <c r="BF1240" i="5"/>
  <c r="F1240" i="5" s="1"/>
  <c r="BF378" i="5"/>
  <c r="F378" i="5" s="1"/>
  <c r="BF1211" i="5"/>
  <c r="F1211" i="5" s="1"/>
  <c r="BF5" i="5"/>
  <c r="F5" i="5" s="1"/>
  <c r="BF791" i="5"/>
  <c r="F791" i="5" s="1"/>
  <c r="BA1195" i="5" a="1"/>
  <c r="BA1195" i="5" s="1"/>
  <c r="BC1195" i="5" s="1"/>
  <c r="BB1195" i="5"/>
  <c r="BB1032" i="5"/>
  <c r="BA1032" i="5" a="1"/>
  <c r="BA1032" i="5" s="1"/>
  <c r="BC1032" i="5" s="1"/>
  <c r="BB898" i="5"/>
  <c r="BA898" i="5" a="1"/>
  <c r="BA898" i="5" s="1"/>
  <c r="BC898" i="5" s="1"/>
  <c r="BB749" i="5"/>
  <c r="BA749" i="5" a="1"/>
  <c r="BA749" i="5" s="1"/>
  <c r="BC749" i="5" s="1"/>
  <c r="BA65" i="5" a="1"/>
  <c r="BA65" i="5" s="1"/>
  <c r="BC65" i="5" s="1"/>
  <c r="BB65" i="5"/>
  <c r="BA1109" i="5" a="1"/>
  <c r="BA1109" i="5" s="1"/>
  <c r="BC1109" i="5" s="1"/>
  <c r="BB1109" i="5"/>
  <c r="BB333" i="5"/>
  <c r="BA333" i="5" a="1"/>
  <c r="BA333" i="5" s="1"/>
  <c r="BC333" i="5" s="1"/>
  <c r="BA1057" i="5" a="1"/>
  <c r="BA1057" i="5" s="1"/>
  <c r="BC1057" i="5" s="1"/>
  <c r="BB1057" i="5"/>
  <c r="BB878" i="5"/>
  <c r="BA878" i="5" a="1"/>
  <c r="BA878" i="5" s="1"/>
  <c r="BC878" i="5" s="1"/>
  <c r="BB838" i="5"/>
  <c r="BA838" i="5" a="1"/>
  <c r="BA838" i="5" s="1"/>
  <c r="BC838" i="5" s="1"/>
  <c r="BB575" i="5"/>
  <c r="BA575" i="5" a="1"/>
  <c r="BA575" i="5" s="1"/>
  <c r="BC575" i="5" s="1"/>
  <c r="BB433" i="5"/>
  <c r="BA433" i="5" a="1"/>
  <c r="BA433" i="5" s="1"/>
  <c r="BC433" i="5" s="1"/>
  <c r="BA386" i="5" a="1"/>
  <c r="BA386" i="5" s="1"/>
  <c r="BC386" i="5" s="1"/>
  <c r="BB386" i="5"/>
  <c r="BB122" i="5"/>
  <c r="BA122" i="5" a="1"/>
  <c r="BA122" i="5" s="1"/>
  <c r="BC122" i="5" s="1"/>
  <c r="BF1191" i="5"/>
  <c r="F1191" i="5" s="1"/>
  <c r="BF876" i="5"/>
  <c r="F876" i="5" s="1"/>
  <c r="BB1088" i="5"/>
  <c r="BA1088" i="5" a="1"/>
  <c r="BA1088" i="5" s="1"/>
  <c r="BC1088" i="5" s="1"/>
  <c r="BB695" i="5"/>
  <c r="BA695" i="5" a="1"/>
  <c r="BA695" i="5" s="1"/>
  <c r="BC695" i="5" s="1"/>
  <c r="BB557" i="5"/>
  <c r="BA557" i="5" a="1"/>
  <c r="BA557" i="5" s="1"/>
  <c r="BC557" i="5" s="1"/>
  <c r="BB254" i="5"/>
  <c r="BA254" i="5" a="1"/>
  <c r="BA254" i="5" s="1"/>
  <c r="BC254" i="5" s="1"/>
  <c r="BB529" i="5"/>
  <c r="BA529" i="5" a="1"/>
  <c r="BA529" i="5" s="1"/>
  <c r="BC529" i="5" s="1"/>
  <c r="BB25" i="5"/>
  <c r="BA25" i="5" a="1"/>
  <c r="BA25" i="5" s="1"/>
  <c r="BC25" i="5" s="1"/>
  <c r="BB715" i="5"/>
  <c r="BA715" i="5" a="1"/>
  <c r="BA715" i="5" s="1"/>
  <c r="BC715" i="5" s="1"/>
  <c r="BA148" i="5" a="1"/>
  <c r="BA148" i="5" s="1"/>
  <c r="BC148" i="5" s="1"/>
  <c r="BB148" i="5"/>
  <c r="BB1152" i="5"/>
  <c r="BA1152" i="5" a="1"/>
  <c r="BA1152" i="5" s="1"/>
  <c r="BC1152" i="5" s="1"/>
  <c r="BA1093" i="5" a="1"/>
  <c r="BA1093" i="5" s="1"/>
  <c r="BC1093" i="5" s="1"/>
  <c r="BB1093" i="5"/>
  <c r="BB1017" i="5"/>
  <c r="BA1017" i="5" a="1"/>
  <c r="BA1017" i="5" s="1"/>
  <c r="BC1017" i="5" s="1"/>
  <c r="BB277" i="5"/>
  <c r="BA277" i="5" a="1"/>
  <c r="BA277" i="5" s="1"/>
  <c r="BC277" i="5" s="1"/>
  <c r="BA249" i="5" a="1"/>
  <c r="BA249" i="5" s="1"/>
  <c r="BC249" i="5" s="1"/>
  <c r="BB249" i="5"/>
  <c r="BB1204" i="5"/>
  <c r="BA1204" i="5" a="1"/>
  <c r="BA1204" i="5" s="1"/>
  <c r="BC1204" i="5" s="1"/>
  <c r="BB1040" i="5"/>
  <c r="BA1040" i="5" a="1"/>
  <c r="BA1040" i="5" s="1"/>
  <c r="BC1040" i="5" s="1"/>
  <c r="BB828" i="5"/>
  <c r="BA828" i="5" a="1"/>
  <c r="BA828" i="5" s="1"/>
  <c r="BC828" i="5" s="1"/>
  <c r="BB739" i="5"/>
  <c r="BA739" i="5" a="1"/>
  <c r="BA739" i="5" s="1"/>
  <c r="BC739" i="5" s="1"/>
  <c r="BB624" i="5"/>
  <c r="BA624" i="5" a="1"/>
  <c r="BA624" i="5" s="1"/>
  <c r="BC624" i="5" s="1"/>
  <c r="BB971" i="5"/>
  <c r="BA971" i="5" a="1"/>
  <c r="BA971" i="5" s="1"/>
  <c r="BC971" i="5" s="1"/>
  <c r="BB738" i="5"/>
  <c r="BA738" i="5" a="1"/>
  <c r="BA738" i="5" s="1"/>
  <c r="BC738" i="5" s="1"/>
  <c r="BB572" i="5"/>
  <c r="BA572" i="5" a="1"/>
  <c r="BA572" i="5" s="1"/>
  <c r="BC572" i="5" s="1"/>
  <c r="BB993" i="5"/>
  <c r="BA993" i="5" a="1"/>
  <c r="BA993" i="5" s="1"/>
  <c r="BC993" i="5" s="1"/>
  <c r="BB693" i="5"/>
  <c r="BA693" i="5" a="1"/>
  <c r="BA693" i="5" s="1"/>
  <c r="BC693" i="5" s="1"/>
  <c r="BB407" i="5"/>
  <c r="BA407" i="5" a="1"/>
  <c r="BA407" i="5" s="1"/>
  <c r="BC407" i="5" s="1"/>
  <c r="BB207" i="5"/>
  <c r="BA207" i="5" a="1"/>
  <c r="BA207" i="5" s="1"/>
  <c r="BC207" i="5" s="1"/>
  <c r="BB218" i="5"/>
  <c r="BA218" i="5" a="1"/>
  <c r="BA218" i="5" s="1"/>
  <c r="BC218" i="5" s="1"/>
  <c r="BA984" i="5" a="1"/>
  <c r="BA984" i="5" s="1"/>
  <c r="BC984" i="5" s="1"/>
  <c r="BB984" i="5"/>
  <c r="BA1116" i="5" a="1"/>
  <c r="BA1116" i="5" s="1"/>
  <c r="BC1116" i="5" s="1"/>
  <c r="BB1116" i="5"/>
  <c r="BB1100" i="5"/>
  <c r="BA1100" i="5" a="1"/>
  <c r="BA1100" i="5" s="1"/>
  <c r="BC1100" i="5" s="1"/>
  <c r="BB992" i="5"/>
  <c r="BA992" i="5" a="1"/>
  <c r="BA992" i="5" s="1"/>
  <c r="BC992" i="5" s="1"/>
  <c r="BA832" i="5" a="1"/>
  <c r="BA832" i="5" s="1"/>
  <c r="BC832" i="5" s="1"/>
  <c r="BB832" i="5"/>
  <c r="BB613" i="5"/>
  <c r="BA613" i="5" a="1"/>
  <c r="BA613" i="5" s="1"/>
  <c r="BC613" i="5" s="1"/>
  <c r="BA192" i="5" a="1"/>
  <c r="BA192" i="5" s="1"/>
  <c r="BC192" i="5" s="1"/>
  <c r="BB192" i="5"/>
  <c r="BF72" i="5"/>
  <c r="F72" i="5" s="1"/>
  <c r="BF338" i="5"/>
  <c r="F338" i="5" s="1"/>
  <c r="BF127" i="5"/>
  <c r="F127" i="5" s="1"/>
  <c r="BB986" i="5"/>
  <c r="BA986" i="5" a="1"/>
  <c r="BA986" i="5" s="1"/>
  <c r="BC986" i="5" s="1"/>
  <c r="BB116" i="5"/>
  <c r="BA116" i="5" a="1"/>
  <c r="BA116" i="5" s="1"/>
  <c r="BC116" i="5" s="1"/>
  <c r="BF1038" i="5"/>
  <c r="F1038" i="5" s="1"/>
  <c r="BF6" i="5"/>
  <c r="F6" i="5" s="1"/>
  <c r="BF687" i="5"/>
  <c r="F687" i="5" s="1"/>
  <c r="BA1003" i="5" a="1"/>
  <c r="BA1003" i="5" s="1"/>
  <c r="BC1003" i="5" s="1"/>
  <c r="BB1003" i="5"/>
  <c r="BF743" i="5"/>
  <c r="F743" i="5" s="1"/>
  <c r="BA1066" i="5" a="1"/>
  <c r="BA1066" i="5" s="1"/>
  <c r="BC1066" i="5" s="1"/>
  <c r="BB1066" i="5"/>
  <c r="BB973" i="5"/>
  <c r="BA973" i="5" a="1"/>
  <c r="BA973" i="5" s="1"/>
  <c r="BC973" i="5" s="1"/>
  <c r="BA974" i="5" a="1"/>
  <c r="BA974" i="5" s="1"/>
  <c r="BC974" i="5" s="1"/>
  <c r="BB974" i="5"/>
  <c r="BB742" i="5"/>
  <c r="BA742" i="5" a="1"/>
  <c r="BA742" i="5" s="1"/>
  <c r="BC742" i="5" s="1"/>
  <c r="BB562" i="5"/>
  <c r="BA562" i="5" a="1"/>
  <c r="BA562" i="5" s="1"/>
  <c r="BC562" i="5" s="1"/>
  <c r="BA639" i="5" a="1"/>
  <c r="BA639" i="5" s="1"/>
  <c r="BC639" i="5" s="1"/>
  <c r="BB639" i="5"/>
  <c r="BB488" i="5"/>
  <c r="BA488" i="5" a="1"/>
  <c r="BA488" i="5" s="1"/>
  <c r="BC488" i="5" s="1"/>
  <c r="BA322" i="5" a="1"/>
  <c r="BA322" i="5" s="1"/>
  <c r="BC322" i="5" s="1"/>
  <c r="BB322" i="5"/>
  <c r="BB565" i="5"/>
  <c r="BA565" i="5" a="1"/>
  <c r="BA565" i="5" s="1"/>
  <c r="BC565" i="5" s="1"/>
  <c r="BB391" i="5"/>
  <c r="BA391" i="5" a="1"/>
  <c r="BA391" i="5" s="1"/>
  <c r="BC391" i="5" s="1"/>
  <c r="BA239" i="5" a="1"/>
  <c r="BA239" i="5" s="1"/>
  <c r="BC239" i="5" s="1"/>
  <c r="BB239" i="5"/>
  <c r="BB206" i="5"/>
  <c r="BA206" i="5" a="1"/>
  <c r="BA206" i="5" s="1"/>
  <c r="BC206" i="5" s="1"/>
  <c r="BA173" i="5" a="1"/>
  <c r="BA173" i="5" s="1"/>
  <c r="BC173" i="5" s="1"/>
  <c r="BB173" i="5"/>
  <c r="BB56" i="5"/>
  <c r="BA56" i="5" a="1"/>
  <c r="BA56" i="5" s="1"/>
  <c r="BC56" i="5" s="1"/>
  <c r="BB1207" i="5"/>
  <c r="BA1207" i="5" a="1"/>
  <c r="BA1207" i="5" s="1"/>
  <c r="BC1207" i="5" s="1"/>
  <c r="BA1111" i="5" a="1"/>
  <c r="BA1111" i="5" s="1"/>
  <c r="BC1111" i="5" s="1"/>
  <c r="BB1111" i="5"/>
  <c r="BB143" i="5"/>
  <c r="BA143" i="5" a="1"/>
  <c r="BA143" i="5" s="1"/>
  <c r="BC143" i="5" s="1"/>
  <c r="BA54" i="5" a="1"/>
  <c r="BA54" i="5" s="1"/>
  <c r="BC54" i="5" s="1"/>
  <c r="BB54" i="5"/>
  <c r="BB812" i="5"/>
  <c r="BA812" i="5" a="1"/>
  <c r="BA812" i="5" s="1"/>
  <c r="BC812" i="5" s="1"/>
  <c r="BB643" i="5"/>
  <c r="BA643" i="5" a="1"/>
  <c r="BA643" i="5" s="1"/>
  <c r="BC643" i="5" s="1"/>
  <c r="BB52" i="5"/>
  <c r="BA52" i="5" a="1"/>
  <c r="BA52" i="5" s="1"/>
  <c r="BC52" i="5" s="1"/>
  <c r="BA982" i="5" a="1"/>
  <c r="BA982" i="5" s="1"/>
  <c r="BC982" i="5" s="1"/>
  <c r="BB982" i="5"/>
  <c r="BB713" i="5"/>
  <c r="BA713" i="5" a="1"/>
  <c r="BA713" i="5" s="1"/>
  <c r="BC713" i="5" s="1"/>
  <c r="BA482" i="5" a="1"/>
  <c r="BA482" i="5" s="1"/>
  <c r="BC482" i="5" s="1"/>
  <c r="BB482" i="5"/>
  <c r="BB312" i="5"/>
  <c r="BA312" i="5" a="1"/>
  <c r="BA312" i="5" s="1"/>
  <c r="BC312" i="5" s="1"/>
  <c r="BB15" i="5"/>
  <c r="BA15" i="5" a="1"/>
  <c r="BA15" i="5" s="1"/>
  <c r="BC15" i="5" s="1"/>
  <c r="BB1189" i="5"/>
  <c r="BA1189" i="5" a="1"/>
  <c r="BA1189" i="5" s="1"/>
  <c r="BC1189" i="5" s="1"/>
  <c r="BB968" i="5"/>
  <c r="BA968" i="5" a="1"/>
  <c r="BA968" i="5" s="1"/>
  <c r="BC968" i="5" s="1"/>
  <c r="BA866" i="5" a="1"/>
  <c r="BA866" i="5" s="1"/>
  <c r="BC866" i="5" s="1"/>
  <c r="BB866" i="5"/>
  <c r="BB725" i="5"/>
  <c r="BA725" i="5" a="1"/>
  <c r="BA725" i="5" s="1"/>
  <c r="BC725" i="5" s="1"/>
  <c r="BA696" i="5" a="1"/>
  <c r="BA696" i="5" s="1"/>
  <c r="BC696" i="5" s="1"/>
  <c r="BB696" i="5"/>
  <c r="BA469" i="5" a="1"/>
  <c r="BA469" i="5" s="1"/>
  <c r="BC469" i="5" s="1"/>
  <c r="BB469" i="5"/>
  <c r="BB294" i="5"/>
  <c r="BA294" i="5" a="1"/>
  <c r="BA294" i="5" s="1"/>
  <c r="BC294" i="5" s="1"/>
  <c r="BB11" i="5"/>
  <c r="BA11" i="5" a="1"/>
  <c r="BA11" i="5" s="1"/>
  <c r="BC11" i="5" s="1"/>
  <c r="BF1118" i="5"/>
  <c r="F1118" i="5" s="1"/>
  <c r="BF544" i="5"/>
  <c r="F544" i="5" s="1"/>
  <c r="BF1029" i="5"/>
  <c r="F1029" i="5" s="1"/>
  <c r="BF1224" i="5"/>
  <c r="F1224" i="5" s="1"/>
  <c r="BF320" i="5"/>
  <c r="F320" i="5" s="1"/>
  <c r="BF646" i="5"/>
  <c r="F646" i="5" s="1"/>
  <c r="BB705" i="5"/>
  <c r="BA705" i="5" a="1"/>
  <c r="BA705" i="5" s="1"/>
  <c r="BC705" i="5" s="1"/>
  <c r="BF1076" i="5"/>
  <c r="F1076" i="5" s="1"/>
  <c r="BB754" i="5"/>
  <c r="BA754" i="5" a="1"/>
  <c r="BA754" i="5" s="1"/>
  <c r="BC754" i="5" s="1"/>
  <c r="BF945" i="5"/>
  <c r="F945" i="5" s="1"/>
  <c r="BB934" i="5"/>
  <c r="BA934" i="5" a="1"/>
  <c r="BA934" i="5" s="1"/>
  <c r="BC934" i="5" s="1"/>
  <c r="BB637" i="5"/>
  <c r="BA637" i="5" a="1"/>
  <c r="BA637" i="5" s="1"/>
  <c r="BC637" i="5" s="1"/>
  <c r="BF363" i="5"/>
  <c r="F363" i="5" s="1"/>
  <c r="BA1215" i="5" a="1"/>
  <c r="BA1215" i="5" s="1"/>
  <c r="BC1215" i="5" s="1"/>
  <c r="BB1215" i="5"/>
  <c r="BB923" i="5"/>
  <c r="BA923" i="5" a="1"/>
  <c r="BA923" i="5" s="1"/>
  <c r="BC923" i="5" s="1"/>
  <c r="BB763" i="5"/>
  <c r="BA763" i="5" a="1"/>
  <c r="BA763" i="5" s="1"/>
  <c r="BC763" i="5" s="1"/>
  <c r="BB275" i="5"/>
  <c r="BA275" i="5" a="1"/>
  <c r="BA275" i="5" s="1"/>
  <c r="BC275" i="5" s="1"/>
  <c r="BA125" i="5" a="1"/>
  <c r="BA125" i="5" s="1"/>
  <c r="BC125" i="5" s="1"/>
  <c r="BB125" i="5"/>
  <c r="BF635" i="5"/>
  <c r="F635" i="5" s="1"/>
  <c r="BF566" i="5"/>
  <c r="F566" i="5" s="1"/>
  <c r="BF677" i="5"/>
  <c r="F677" i="5" s="1"/>
  <c r="BF1033" i="5"/>
  <c r="F1033" i="5" s="1"/>
  <c r="BF1057" i="5"/>
  <c r="F1057" i="5" s="1"/>
  <c r="BB1085" i="5"/>
  <c r="BA1085" i="5" a="1"/>
  <c r="BA1085" i="5" s="1"/>
  <c r="BC1085" i="5" s="1"/>
  <c r="BB1007" i="5"/>
  <c r="BA1007" i="5" a="1"/>
  <c r="BA1007" i="5" s="1"/>
  <c r="BC1007" i="5" s="1"/>
  <c r="BA842" i="5" a="1"/>
  <c r="BA842" i="5" s="1"/>
  <c r="BC842" i="5" s="1"/>
  <c r="BB842" i="5"/>
  <c r="BB387" i="5"/>
  <c r="BA387" i="5" a="1"/>
  <c r="BA387" i="5" s="1"/>
  <c r="BC387" i="5" s="1"/>
  <c r="BF614" i="5"/>
  <c r="F614" i="5" s="1"/>
  <c r="BF1051" i="5"/>
  <c r="F1051" i="5" s="1"/>
  <c r="BF32" i="5"/>
  <c r="F32" i="5" s="1"/>
  <c r="BB821" i="5"/>
  <c r="BA821" i="5" a="1"/>
  <c r="BA821" i="5" s="1"/>
  <c r="BC821" i="5" s="1"/>
  <c r="BA708" i="5" a="1"/>
  <c r="BA708" i="5" s="1"/>
  <c r="BC708" i="5" s="1"/>
  <c r="BB708" i="5"/>
  <c r="BB1168" i="5"/>
  <c r="BA1168" i="5" a="1"/>
  <c r="BA1168" i="5" s="1"/>
  <c r="BC1168" i="5" s="1"/>
  <c r="BA564" i="5" a="1"/>
  <c r="BA564" i="5" s="1"/>
  <c r="BC564" i="5" s="1"/>
  <c r="BB564" i="5"/>
  <c r="BB127" i="5"/>
  <c r="BA127" i="5" a="1"/>
  <c r="BA127" i="5" s="1"/>
  <c r="BC127" i="5" s="1"/>
  <c r="BB36" i="5"/>
  <c r="BA36" i="5" a="1"/>
  <c r="BA36" i="5" s="1"/>
  <c r="BC36" i="5" s="1"/>
  <c r="BB392" i="5"/>
  <c r="BA392" i="5" a="1"/>
  <c r="BA392" i="5" s="1"/>
  <c r="BC392" i="5" s="1"/>
  <c r="BF929" i="5"/>
  <c r="F929" i="5" s="1"/>
  <c r="BA1149" i="5" a="1"/>
  <c r="BA1149" i="5" s="1"/>
  <c r="BC1149" i="5" s="1"/>
  <c r="BB1149" i="5"/>
  <c r="BA704" i="5" a="1"/>
  <c r="BA704" i="5" s="1"/>
  <c r="BC704" i="5" s="1"/>
  <c r="BB704" i="5"/>
  <c r="BB302" i="5"/>
  <c r="BA302" i="5" a="1"/>
  <c r="BA302" i="5" s="1"/>
  <c r="BC302" i="5" s="1"/>
  <c r="BF808" i="5"/>
  <c r="F808" i="5" s="1"/>
  <c r="BF716" i="5"/>
  <c r="F716" i="5" s="1"/>
  <c r="BB1010" i="5"/>
  <c r="BA1010" i="5" a="1"/>
  <c r="BA1010" i="5" s="1"/>
  <c r="BC1010" i="5" s="1"/>
  <c r="BB773" i="5"/>
  <c r="BA773" i="5" a="1"/>
  <c r="BA773" i="5" s="1"/>
  <c r="BC773" i="5" s="1"/>
  <c r="BF911" i="5"/>
  <c r="F911" i="5" s="1"/>
  <c r="BF795" i="5"/>
  <c r="F795" i="5" s="1"/>
  <c r="BF636" i="5"/>
  <c r="F636" i="5" s="1"/>
  <c r="BF272" i="5"/>
  <c r="F272" i="5" s="1"/>
  <c r="BF228" i="5"/>
  <c r="F228" i="5" s="1"/>
  <c r="BF429" i="5"/>
  <c r="F429" i="5" s="1"/>
  <c r="BF796" i="5"/>
  <c r="F796" i="5" s="1"/>
  <c r="BA382" i="5" a="1"/>
  <c r="BA382" i="5" s="1"/>
  <c r="BC382" i="5" s="1"/>
  <c r="BB382" i="5"/>
  <c r="BA30" i="5" a="1"/>
  <c r="BA30" i="5" s="1"/>
  <c r="BC30" i="5" s="1"/>
  <c r="BB30" i="5"/>
  <c r="BF727" i="5"/>
  <c r="F727" i="5" s="1"/>
  <c r="BB1049" i="5"/>
  <c r="BA1049" i="5" a="1"/>
  <c r="BA1049" i="5" s="1"/>
  <c r="BC1049" i="5" s="1"/>
  <c r="BA906" i="5" a="1"/>
  <c r="BA906" i="5" s="1"/>
  <c r="BC906" i="5" s="1"/>
  <c r="BB906" i="5"/>
  <c r="BB160" i="5"/>
  <c r="BA160" i="5" a="1"/>
  <c r="BA160" i="5" s="1"/>
  <c r="BC160" i="5" s="1"/>
  <c r="BB20" i="5"/>
  <c r="BA20" i="5" a="1"/>
  <c r="BA20" i="5" s="1"/>
  <c r="BC20" i="5" s="1"/>
  <c r="BF1220" i="5"/>
  <c r="F1220" i="5" s="1"/>
  <c r="BF1179" i="5"/>
  <c r="F1179" i="5" s="1"/>
  <c r="BF588" i="5"/>
  <c r="F588" i="5" s="1"/>
  <c r="BF1060" i="5"/>
  <c r="F1060" i="5" s="1"/>
  <c r="BF921" i="5"/>
  <c r="F921" i="5" s="1"/>
  <c r="BB1212" i="5"/>
  <c r="BA1212" i="5" a="1"/>
  <c r="BA1212" i="5" s="1"/>
  <c r="BC1212" i="5" s="1"/>
  <c r="BB845" i="5"/>
  <c r="BA845" i="5" a="1"/>
  <c r="BA845" i="5" s="1"/>
  <c r="BC845" i="5" s="1"/>
  <c r="BB31" i="5"/>
  <c r="BA31" i="5" a="1"/>
  <c r="BA31" i="5" s="1"/>
  <c r="BC31" i="5" s="1"/>
  <c r="BB1099" i="5"/>
  <c r="BA1099" i="5" a="1"/>
  <c r="BA1099" i="5" s="1"/>
  <c r="BC1099" i="5" s="1"/>
  <c r="BB1023" i="5"/>
  <c r="BA1023" i="5" a="1"/>
  <c r="BA1023" i="5" s="1"/>
  <c r="BC1023" i="5" s="1"/>
  <c r="BB561" i="5"/>
  <c r="BA561" i="5" a="1"/>
  <c r="BA561" i="5" s="1"/>
  <c r="BC561" i="5" s="1"/>
  <c r="BA448" i="5" a="1"/>
  <c r="BA448" i="5" s="1"/>
  <c r="BC448" i="5" s="1"/>
  <c r="BB448" i="5"/>
  <c r="BB776" i="5"/>
  <c r="BA776" i="5" a="1"/>
  <c r="BA776" i="5" s="1"/>
  <c r="BC776" i="5" s="1"/>
  <c r="BB414" i="5"/>
  <c r="BA414" i="5" a="1"/>
  <c r="BA414" i="5" s="1"/>
  <c r="BC414" i="5" s="1"/>
  <c r="BB724" i="5"/>
  <c r="BA724" i="5" a="1"/>
  <c r="BA724" i="5" s="1"/>
  <c r="BC724" i="5" s="1"/>
  <c r="BB582" i="5"/>
  <c r="BA582" i="5" a="1"/>
  <c r="BA582" i="5" s="1"/>
  <c r="BC582" i="5" s="1"/>
  <c r="BB374" i="5"/>
  <c r="BA374" i="5" a="1"/>
  <c r="BA374" i="5" s="1"/>
  <c r="BC374" i="5" s="1"/>
  <c r="BA1110" i="5" a="1"/>
  <c r="BA1110" i="5" s="1"/>
  <c r="BC1110" i="5" s="1"/>
  <c r="BB1110" i="5"/>
  <c r="BB765" i="5"/>
  <c r="BA765" i="5" a="1"/>
  <c r="BA765" i="5" s="1"/>
  <c r="BC765" i="5" s="1"/>
  <c r="BA358" i="5" a="1"/>
  <c r="BA358" i="5" s="1"/>
  <c r="BC358" i="5" s="1"/>
  <c r="BB358" i="5"/>
  <c r="BB1165" i="5"/>
  <c r="BA1165" i="5" a="1"/>
  <c r="BA1165" i="5" s="1"/>
  <c r="BC1165" i="5" s="1"/>
  <c r="BB1046" i="5"/>
  <c r="BA1046" i="5" a="1"/>
  <c r="BA1046" i="5" s="1"/>
  <c r="BC1046" i="5" s="1"/>
  <c r="BA530" i="5" a="1"/>
  <c r="BA530" i="5" s="1"/>
  <c r="BC530" i="5" s="1"/>
  <c r="BB530" i="5"/>
  <c r="BB487" i="5"/>
  <c r="BA487" i="5" a="1"/>
  <c r="BA487" i="5" s="1"/>
  <c r="BC487" i="5" s="1"/>
  <c r="BB389" i="5"/>
  <c r="BA389" i="5" a="1"/>
  <c r="BA389" i="5" s="1"/>
  <c r="BC389" i="5" s="1"/>
  <c r="BB286" i="5"/>
  <c r="BA286" i="5" a="1"/>
  <c r="BA286" i="5" s="1"/>
  <c r="BC286" i="5" s="1"/>
  <c r="BB855" i="5"/>
  <c r="BA855" i="5" a="1"/>
  <c r="BA855" i="5" s="1"/>
  <c r="BC855" i="5" s="1"/>
  <c r="BA394" i="5" a="1"/>
  <c r="BA394" i="5" s="1"/>
  <c r="BC394" i="5" s="1"/>
  <c r="BB394" i="5"/>
  <c r="BB895" i="5"/>
  <c r="BA895" i="5" a="1"/>
  <c r="BA895" i="5" s="1"/>
  <c r="BC895" i="5" s="1"/>
  <c r="BB543" i="5"/>
  <c r="BA543" i="5" a="1"/>
  <c r="BA543" i="5" s="1"/>
  <c r="BC543" i="5" s="1"/>
  <c r="BB476" i="5"/>
  <c r="BA476" i="5" a="1"/>
  <c r="BA476" i="5" s="1"/>
  <c r="BC476" i="5" s="1"/>
  <c r="BB1125" i="5"/>
  <c r="BA1125" i="5" a="1"/>
  <c r="BA1125" i="5" s="1"/>
  <c r="BC1125" i="5" s="1"/>
  <c r="BB945" i="5"/>
  <c r="BA945" i="5" a="1"/>
  <c r="BA945" i="5" s="1"/>
  <c r="BC945" i="5" s="1"/>
  <c r="BA808" i="5" a="1"/>
  <c r="BA808" i="5" s="1"/>
  <c r="BC808" i="5" s="1"/>
  <c r="BB808" i="5"/>
  <c r="BB542" i="5"/>
  <c r="BA542" i="5" a="1"/>
  <c r="BA542" i="5" s="1"/>
  <c r="BC542" i="5" s="1"/>
  <c r="BB348" i="5"/>
  <c r="BA348" i="5" a="1"/>
  <c r="BA348" i="5" s="1"/>
  <c r="BC348" i="5" s="1"/>
  <c r="BA339" i="5" a="1"/>
  <c r="BA339" i="5" s="1"/>
  <c r="BC339" i="5" s="1"/>
  <c r="BB339" i="5"/>
  <c r="BB227" i="5"/>
  <c r="BA227" i="5" a="1"/>
  <c r="BA227" i="5" s="1"/>
  <c r="BC227" i="5" s="1"/>
  <c r="BF248" i="5"/>
  <c r="F248" i="5" s="1"/>
  <c r="BF203" i="5"/>
  <c r="F203" i="5" s="1"/>
  <c r="BF35" i="5"/>
  <c r="F35" i="5" s="1"/>
  <c r="BB728" i="5"/>
  <c r="BA728" i="5" a="1"/>
  <c r="BA728" i="5" s="1"/>
  <c r="BC728" i="5" s="1"/>
  <c r="BA273" i="5" a="1"/>
  <c r="BA273" i="5" s="1"/>
  <c r="BC273" i="5" s="1"/>
  <c r="BB273" i="5"/>
  <c r="BA848" i="5" a="1"/>
  <c r="BA848" i="5" s="1"/>
  <c r="BC848" i="5" s="1"/>
  <c r="BB848" i="5"/>
  <c r="BA291" i="5" a="1"/>
  <c r="BA291" i="5" s="1"/>
  <c r="BC291" i="5" s="1"/>
  <c r="BB291" i="5"/>
  <c r="BB244" i="5"/>
  <c r="BA244" i="5" a="1"/>
  <c r="BA244" i="5" s="1"/>
  <c r="BC244" i="5" s="1"/>
  <c r="BB85" i="5"/>
  <c r="BA85" i="5" a="1"/>
  <c r="BA85" i="5" s="1"/>
  <c r="BC85" i="5" s="1"/>
  <c r="BA1198" i="5" a="1"/>
  <c r="BA1198" i="5" s="1"/>
  <c r="BC1198" i="5" s="1"/>
  <c r="BB1198" i="5"/>
  <c r="BB1077" i="5"/>
  <c r="BA1077" i="5" a="1"/>
  <c r="BA1077" i="5" s="1"/>
  <c r="BC1077" i="5" s="1"/>
  <c r="BB692" i="5"/>
  <c r="BA692" i="5" a="1"/>
  <c r="BA692" i="5" s="1"/>
  <c r="BC692" i="5" s="1"/>
  <c r="BB641" i="5"/>
  <c r="BA641" i="5" a="1"/>
  <c r="BA641" i="5" s="1"/>
  <c r="BC641" i="5" s="1"/>
  <c r="BB321" i="5"/>
  <c r="BA321" i="5" a="1"/>
  <c r="BA321" i="5" s="1"/>
  <c r="BC321" i="5" s="1"/>
  <c r="BB293" i="5"/>
  <c r="BA293" i="5" a="1"/>
  <c r="BA293" i="5" s="1"/>
  <c r="BC293" i="5" s="1"/>
  <c r="BB211" i="5"/>
  <c r="BA211" i="5" a="1"/>
  <c r="BA211" i="5" s="1"/>
  <c r="BC211" i="5" s="1"/>
  <c r="BB652" i="5"/>
  <c r="BA652" i="5" a="1"/>
  <c r="BA652" i="5" s="1"/>
  <c r="BC652" i="5" s="1"/>
  <c r="BF659" i="5"/>
  <c r="F659" i="5" s="1"/>
  <c r="BB1123" i="5"/>
  <c r="BA1123" i="5" a="1"/>
  <c r="BA1123" i="5" s="1"/>
  <c r="BC1123" i="5" s="1"/>
  <c r="BB860" i="5"/>
  <c r="BA860" i="5" a="1"/>
  <c r="BA860" i="5" s="1"/>
  <c r="BC860" i="5" s="1"/>
  <c r="BB718" i="5"/>
  <c r="BA718" i="5" a="1"/>
  <c r="BA718" i="5" s="1"/>
  <c r="BC718" i="5" s="1"/>
  <c r="BA496" i="5" a="1"/>
  <c r="BA496" i="5" s="1"/>
  <c r="BC496" i="5" s="1"/>
  <c r="BB496" i="5"/>
  <c r="BB213" i="5"/>
  <c r="BA213" i="5" a="1"/>
  <c r="BA213" i="5" s="1"/>
  <c r="BC213" i="5" s="1"/>
  <c r="BA289" i="5" a="1"/>
  <c r="BA289" i="5" s="1"/>
  <c r="BC289" i="5" s="1"/>
  <c r="BB289" i="5"/>
  <c r="BB79" i="5"/>
  <c r="BA79" i="5" a="1"/>
  <c r="BA79" i="5" s="1"/>
  <c r="BC79" i="5" s="1"/>
  <c r="BF740" i="5"/>
  <c r="F740" i="5" s="1"/>
  <c r="BB1002" i="5"/>
  <c r="BA1002" i="5" a="1"/>
  <c r="BA1002" i="5" s="1"/>
  <c r="BC1002" i="5" s="1"/>
  <c r="BA905" i="5" a="1"/>
  <c r="BA905" i="5" s="1"/>
  <c r="BC905" i="5" s="1"/>
  <c r="BB905" i="5"/>
  <c r="BB751" i="5"/>
  <c r="BA751" i="5" a="1"/>
  <c r="BA751" i="5" s="1"/>
  <c r="BC751" i="5" s="1"/>
  <c r="BB340" i="5"/>
  <c r="BA340" i="5" a="1"/>
  <c r="BA340" i="5" s="1"/>
  <c r="BC340" i="5" s="1"/>
  <c r="BB187" i="5"/>
  <c r="BA187" i="5" a="1"/>
  <c r="BA187" i="5" s="1"/>
  <c r="BC187" i="5" s="1"/>
  <c r="BB220" i="5"/>
  <c r="BA220" i="5" a="1"/>
  <c r="BA220" i="5" s="1"/>
  <c r="BC220" i="5" s="1"/>
  <c r="BF812" i="5"/>
  <c r="F812" i="5" s="1"/>
  <c r="BF1206" i="5"/>
  <c r="F1206" i="5" s="1"/>
  <c r="BF1064" i="5"/>
  <c r="F1064" i="5" s="1"/>
  <c r="BF106" i="5"/>
  <c r="F106" i="5" s="1"/>
  <c r="BF152" i="5"/>
  <c r="F152" i="5" s="1"/>
  <c r="BF556" i="5"/>
  <c r="F556" i="5" s="1"/>
  <c r="BB623" i="5"/>
  <c r="BA623" i="5" a="1"/>
  <c r="BA623" i="5" s="1"/>
  <c r="BC623" i="5" s="1"/>
  <c r="BA534" i="5" a="1"/>
  <c r="BA534" i="5" s="1"/>
  <c r="BC534" i="5" s="1"/>
  <c r="BB534" i="5"/>
  <c r="BA412" i="5" a="1"/>
  <c r="BA412" i="5" s="1"/>
  <c r="BC412" i="5" s="1"/>
  <c r="BB412" i="5"/>
  <c r="BA362" i="5" a="1"/>
  <c r="BA362" i="5" s="1"/>
  <c r="BC362" i="5" s="1"/>
  <c r="BB362" i="5"/>
  <c r="BA97" i="5" a="1"/>
  <c r="BA97" i="5" s="1"/>
  <c r="BC97" i="5" s="1"/>
  <c r="BB97" i="5"/>
  <c r="BF888" i="5"/>
  <c r="F888" i="5" s="1"/>
  <c r="BF999" i="5"/>
  <c r="F999" i="5" s="1"/>
  <c r="BF651" i="5"/>
  <c r="F651" i="5" s="1"/>
  <c r="BF166" i="5"/>
  <c r="F166" i="5" s="1"/>
  <c r="BF241" i="5"/>
  <c r="F241" i="5" s="1"/>
  <c r="BF130" i="5"/>
  <c r="F130" i="5" s="1"/>
  <c r="BB1183" i="5"/>
  <c r="BA1183" i="5" a="1"/>
  <c r="BA1183" i="5" s="1"/>
  <c r="BC1183" i="5" s="1"/>
  <c r="BB736" i="5"/>
  <c r="BA736" i="5" a="1"/>
  <c r="BA736" i="5" s="1"/>
  <c r="BC736" i="5" s="1"/>
  <c r="BB222" i="5"/>
  <c r="BA222" i="5" a="1"/>
  <c r="BA222" i="5" s="1"/>
  <c r="BC222" i="5" s="1"/>
  <c r="BB24" i="5"/>
  <c r="BA24" i="5" a="1"/>
  <c r="BA24" i="5" s="1"/>
  <c r="BC24" i="5" s="1"/>
  <c r="BF628" i="5"/>
  <c r="F628" i="5" s="1"/>
  <c r="BF577" i="5"/>
  <c r="F577" i="5" s="1"/>
  <c r="BB619" i="5"/>
  <c r="BA619" i="5" a="1"/>
  <c r="BA619" i="5" s="1"/>
  <c r="BC619" i="5" s="1"/>
  <c r="BF1094" i="5"/>
  <c r="F1094" i="5" s="1"/>
  <c r="BB309" i="5"/>
  <c r="BA309" i="5" a="1"/>
  <c r="BA309" i="5" s="1"/>
  <c r="BC309" i="5" s="1"/>
  <c r="BF1091" i="5"/>
  <c r="F1091" i="5" s="1"/>
  <c r="BF395" i="5"/>
  <c r="F395" i="5" s="1"/>
  <c r="BB1081" i="5"/>
  <c r="BA1081" i="5" a="1"/>
  <c r="BA1081" i="5" s="1"/>
  <c r="BC1081" i="5" s="1"/>
  <c r="BB851" i="5"/>
  <c r="BA851" i="5" a="1"/>
  <c r="BA851" i="5" s="1"/>
  <c r="BC851" i="5" s="1"/>
  <c r="BA677" i="5" a="1"/>
  <c r="BA677" i="5" s="1"/>
  <c r="BC677" i="5" s="1"/>
  <c r="BB677" i="5"/>
  <c r="BB609" i="5"/>
  <c r="BA609" i="5" a="1"/>
  <c r="BA609" i="5" s="1"/>
  <c r="BC609" i="5" s="1"/>
  <c r="BB276" i="5"/>
  <c r="BA276" i="5" a="1"/>
  <c r="BA276" i="5" s="1"/>
  <c r="BC276" i="5" s="1"/>
  <c r="BA89" i="5" a="1"/>
  <c r="BA89" i="5" s="1"/>
  <c r="BC89" i="5" s="1"/>
  <c r="BB89" i="5"/>
  <c r="BF376" i="5"/>
  <c r="F376" i="5" s="1"/>
  <c r="BF762" i="5"/>
  <c r="F762" i="5" s="1"/>
  <c r="BF887" i="5"/>
  <c r="F887" i="5" s="1"/>
  <c r="BF254" i="5"/>
  <c r="F254" i="5" s="1"/>
  <c r="BB251" i="5"/>
  <c r="BA251" i="5" a="1"/>
  <c r="BA251" i="5" s="1"/>
  <c r="BC251" i="5" s="1"/>
  <c r="BF865" i="5"/>
  <c r="F865" i="5" s="1"/>
  <c r="BB1104" i="5"/>
  <c r="BA1104" i="5" a="1"/>
  <c r="BA1104" i="5" s="1"/>
  <c r="BC1104" i="5" s="1"/>
  <c r="BB402" i="5"/>
  <c r="BA402" i="5" a="1"/>
  <c r="BA402" i="5" s="1"/>
  <c r="BC402" i="5" s="1"/>
  <c r="BB108" i="5"/>
  <c r="BA108" i="5" a="1"/>
  <c r="BA108" i="5" s="1"/>
  <c r="BC108" i="5" s="1"/>
  <c r="BB863" i="5"/>
  <c r="BA863" i="5" a="1"/>
  <c r="BA863" i="5" s="1"/>
  <c r="BC863" i="5" s="1"/>
  <c r="BF223" i="5"/>
  <c r="F223" i="5" s="1"/>
  <c r="BB835" i="5"/>
  <c r="BA835" i="5" a="1"/>
  <c r="BA835" i="5" s="1"/>
  <c r="BC835" i="5" s="1"/>
  <c r="BB795" i="5"/>
  <c r="BA795" i="5" a="1"/>
  <c r="BA795" i="5" s="1"/>
  <c r="BC795" i="5" s="1"/>
  <c r="BB521" i="5"/>
  <c r="BA521" i="5" a="1"/>
  <c r="BA521" i="5" s="1"/>
  <c r="BC521" i="5" s="1"/>
  <c r="BF277" i="5"/>
  <c r="F277" i="5" s="1"/>
  <c r="BF478" i="5"/>
  <c r="F478" i="5" s="1"/>
  <c r="BB1030" i="5"/>
  <c r="BA1030" i="5" a="1"/>
  <c r="BA1030" i="5" s="1"/>
  <c r="BC1030" i="5" s="1"/>
  <c r="BB730" i="5"/>
  <c r="BA730" i="5" a="1"/>
  <c r="BA730" i="5" s="1"/>
  <c r="BC730" i="5" s="1"/>
  <c r="BB393" i="5"/>
  <c r="BA393" i="5" a="1"/>
  <c r="BA393" i="5" s="1"/>
  <c r="BC393" i="5" s="1"/>
  <c r="BB170" i="5"/>
  <c r="BA170" i="5" a="1"/>
  <c r="BA170" i="5" s="1"/>
  <c r="BC170" i="5" s="1"/>
  <c r="BF702" i="5"/>
  <c r="F702" i="5" s="1"/>
  <c r="BF951" i="5"/>
  <c r="F951" i="5" s="1"/>
  <c r="BF1109" i="5"/>
  <c r="F1109" i="5" s="1"/>
  <c r="BF504" i="5"/>
  <c r="F504" i="5" s="1"/>
  <c r="BB1016" i="5"/>
  <c r="BA1016" i="5" a="1"/>
  <c r="BA1016" i="5" s="1"/>
  <c r="BC1016" i="5" s="1"/>
  <c r="BF960" i="5"/>
  <c r="F960" i="5" s="1"/>
  <c r="BB1232" i="5"/>
  <c r="BA1232" i="5" a="1"/>
  <c r="BA1232" i="5" s="1"/>
  <c r="BC1232" i="5" s="1"/>
  <c r="BB650" i="5"/>
  <c r="BA650" i="5" a="1"/>
  <c r="BA650" i="5" s="1"/>
  <c r="BC650" i="5" s="1"/>
  <c r="BB384" i="5"/>
  <c r="BA384" i="5" a="1"/>
  <c r="BA384" i="5" s="1"/>
  <c r="BC384" i="5" s="1"/>
  <c r="BB304" i="5"/>
  <c r="BA304" i="5" a="1"/>
  <c r="BA304" i="5" s="1"/>
  <c r="BC304" i="5" s="1"/>
  <c r="BB83" i="5"/>
  <c r="BA83" i="5" a="1"/>
  <c r="BA83" i="5" s="1"/>
  <c r="BC83" i="5" s="1"/>
  <c r="BB5" i="5"/>
  <c r="BA5" i="5" a="1"/>
  <c r="BA5" i="5" s="1"/>
  <c r="BC5" i="5" s="1"/>
  <c r="BF497" i="5"/>
  <c r="F497" i="5" s="1"/>
  <c r="BF38" i="5"/>
  <c r="F38" i="5" s="1"/>
  <c r="BF47" i="5"/>
  <c r="F47" i="5" s="1"/>
  <c r="BF473" i="5"/>
  <c r="F473" i="5" s="1"/>
  <c r="BF938" i="5"/>
  <c r="F938" i="5" s="1"/>
  <c r="BF1221" i="5"/>
  <c r="F1221" i="5" s="1"/>
  <c r="BA1135" i="5" a="1"/>
  <c r="BA1135" i="5" s="1"/>
  <c r="BC1135" i="5" s="1"/>
  <c r="BB1135" i="5"/>
  <c r="BF713" i="5"/>
  <c r="F713" i="5" s="1"/>
  <c r="BB1070" i="5"/>
  <c r="BA1070" i="5" a="1"/>
  <c r="BA1070" i="5" s="1"/>
  <c r="BC1070" i="5" s="1"/>
  <c r="BA722" i="5" a="1"/>
  <c r="BA722" i="5" s="1"/>
  <c r="BC722" i="5" s="1"/>
  <c r="BB722" i="5"/>
  <c r="BF964" i="5"/>
  <c r="F964" i="5" s="1"/>
  <c r="BA991" i="5" a="1"/>
  <c r="BA991" i="5" s="1"/>
  <c r="BC991" i="5" s="1"/>
  <c r="BB991" i="5"/>
  <c r="BA307" i="5" a="1"/>
  <c r="BA307" i="5" s="1"/>
  <c r="BC307" i="5" s="1"/>
  <c r="BB307" i="5"/>
  <c r="BF111" i="5"/>
  <c r="F111" i="5" s="1"/>
  <c r="BF712" i="5"/>
  <c r="F712" i="5" s="1"/>
  <c r="BA285" i="5" a="1"/>
  <c r="BA285" i="5" s="1"/>
  <c r="BC285" i="5" s="1"/>
  <c r="BB285" i="5"/>
  <c r="BF954" i="5"/>
  <c r="F954" i="5" s="1"/>
  <c r="BB1200" i="5"/>
  <c r="BA1200" i="5" a="1"/>
  <c r="BA1200" i="5" s="1"/>
  <c r="BC1200" i="5" s="1"/>
  <c r="BA928" i="5" a="1"/>
  <c r="BA928" i="5" s="1"/>
  <c r="BC928" i="5" s="1"/>
  <c r="BB928" i="5"/>
  <c r="BA628" i="5" a="1"/>
  <c r="BA628" i="5" s="1"/>
  <c r="BC628" i="5" s="1"/>
  <c r="BB628" i="5"/>
  <c r="BB215" i="5"/>
  <c r="BA215" i="5" a="1"/>
  <c r="BA215" i="5" s="1"/>
  <c r="BC215" i="5" s="1"/>
  <c r="BF1198" i="5"/>
  <c r="F1198" i="5" s="1"/>
  <c r="BF694" i="5"/>
  <c r="F694" i="5" s="1"/>
  <c r="BF1140" i="5"/>
  <c r="F1140" i="5" s="1"/>
  <c r="BB633" i="5"/>
  <c r="BA633" i="5" a="1"/>
  <c r="BA633" i="5" s="1"/>
  <c r="BC633" i="5" s="1"/>
  <c r="BA437" i="5" a="1"/>
  <c r="BA437" i="5" s="1"/>
  <c r="BC437" i="5" s="1"/>
  <c r="BB437" i="5"/>
  <c r="BF266" i="5"/>
  <c r="F266" i="5" s="1"/>
  <c r="BF904" i="5"/>
  <c r="F904" i="5" s="1"/>
  <c r="BF643" i="5"/>
  <c r="F643" i="5" s="1"/>
  <c r="BA126" i="5" a="1"/>
  <c r="BA126" i="5" s="1"/>
  <c r="BC126" i="5" s="1"/>
  <c r="BB126" i="5"/>
  <c r="BB1071" i="5"/>
  <c r="BA1071" i="5" a="1"/>
  <c r="BA1071" i="5" s="1"/>
  <c r="BC1071" i="5" s="1"/>
  <c r="BA538" i="5" a="1"/>
  <c r="BA538" i="5" s="1"/>
  <c r="BC538" i="5" s="1"/>
  <c r="BB538" i="5"/>
  <c r="BB1086" i="5"/>
  <c r="BA1086" i="5" a="1"/>
  <c r="BA1086" i="5" s="1"/>
  <c r="BC1086" i="5" s="1"/>
  <c r="BB653" i="5"/>
  <c r="BA653" i="5" a="1"/>
  <c r="BA653" i="5" s="1"/>
  <c r="BC653" i="5" s="1"/>
  <c r="BB234" i="5"/>
  <c r="BA234" i="5" a="1"/>
  <c r="BA234" i="5" s="1"/>
  <c r="BC234" i="5" s="1"/>
  <c r="BA1022" i="5" a="1"/>
  <c r="BA1022" i="5" s="1"/>
  <c r="BC1022" i="5" s="1"/>
  <c r="BB1022" i="5"/>
  <c r="BB368" i="5"/>
  <c r="BA368" i="5" a="1"/>
  <c r="BA368" i="5" s="1"/>
  <c r="BC368" i="5" s="1"/>
  <c r="BA269" i="5" a="1"/>
  <c r="BA269" i="5" s="1"/>
  <c r="BC269" i="5" s="1"/>
  <c r="BB269" i="5"/>
  <c r="BA110" i="5" a="1"/>
  <c r="BA110" i="5" s="1"/>
  <c r="BC110" i="5" s="1"/>
  <c r="BB110" i="5"/>
  <c r="BB70" i="5"/>
  <c r="BA70" i="5" a="1"/>
  <c r="BA70" i="5" s="1"/>
  <c r="BC70" i="5" s="1"/>
  <c r="BB697" i="5"/>
  <c r="BA697" i="5" a="1"/>
  <c r="BA697" i="5" s="1"/>
  <c r="BC697" i="5" s="1"/>
  <c r="BB467" i="5"/>
  <c r="BA467" i="5" a="1"/>
  <c r="BA467" i="5" s="1"/>
  <c r="BC467" i="5" s="1"/>
  <c r="BA1082" i="5" a="1"/>
  <c r="BA1082" i="5" s="1"/>
  <c r="BC1082" i="5" s="1"/>
  <c r="BB1082" i="5"/>
  <c r="BA944" i="5" a="1"/>
  <c r="BA944" i="5" s="1"/>
  <c r="BC944" i="5" s="1"/>
  <c r="BB944" i="5"/>
  <c r="BB839" i="5"/>
  <c r="BA839" i="5" a="1"/>
  <c r="BA839" i="5" s="1"/>
  <c r="BC839" i="5" s="1"/>
  <c r="BA831" i="5" a="1"/>
  <c r="BA831" i="5" s="1"/>
  <c r="BC831" i="5" s="1"/>
  <c r="BB831" i="5"/>
  <c r="BA703" i="5" a="1"/>
  <c r="BA703" i="5" s="1"/>
  <c r="BC703" i="5" s="1"/>
  <c r="BB703" i="5"/>
  <c r="BA486" i="5" a="1"/>
  <c r="BA486" i="5" s="1"/>
  <c r="BC486" i="5" s="1"/>
  <c r="BB486" i="5"/>
  <c r="BB383" i="5"/>
  <c r="BA383" i="5" a="1"/>
  <c r="BA383" i="5" s="1"/>
  <c r="BC383" i="5" s="1"/>
  <c r="BB461" i="5"/>
  <c r="BA461" i="5" a="1"/>
  <c r="BA461" i="5" s="1"/>
  <c r="BC461" i="5" s="1"/>
  <c r="BB150" i="5"/>
  <c r="BA150" i="5" a="1"/>
  <c r="BA150" i="5" s="1"/>
  <c r="BC150" i="5" s="1"/>
  <c r="BB1042" i="5"/>
  <c r="BA1042" i="5" a="1"/>
  <c r="BA1042" i="5" s="1"/>
  <c r="BC1042" i="5" s="1"/>
  <c r="BB798" i="5"/>
  <c r="BA798" i="5" a="1"/>
  <c r="BA798" i="5" s="1"/>
  <c r="BC798" i="5" s="1"/>
  <c r="BB737" i="5"/>
  <c r="BA737" i="5" a="1"/>
  <c r="BA737" i="5" s="1"/>
  <c r="BC737" i="5" s="1"/>
  <c r="BB470" i="5"/>
  <c r="BA470" i="5" a="1"/>
  <c r="BA470" i="5" s="1"/>
  <c r="BC470" i="5" s="1"/>
  <c r="BB344" i="5"/>
  <c r="BA344" i="5" a="1"/>
  <c r="BA344" i="5" s="1"/>
  <c r="BC344" i="5" s="1"/>
  <c r="BA332" i="5" a="1"/>
  <c r="BA332" i="5" s="1"/>
  <c r="BC332" i="5" s="1"/>
  <c r="BB332" i="5"/>
  <c r="BA1064" i="5" a="1"/>
  <c r="BA1064" i="5" s="1"/>
  <c r="BC1064" i="5" s="1"/>
  <c r="BB1064" i="5"/>
  <c r="BB840" i="5"/>
  <c r="BA840" i="5" a="1"/>
  <c r="BA840" i="5" s="1"/>
  <c r="BC840" i="5" s="1"/>
  <c r="BA537" i="5" a="1"/>
  <c r="BA537" i="5" s="1"/>
  <c r="BC537" i="5" s="1"/>
  <c r="BB537" i="5"/>
  <c r="BA26" i="5" a="1"/>
  <c r="BA26" i="5" s="1"/>
  <c r="BC26" i="5" s="1"/>
  <c r="BB26" i="5"/>
  <c r="BA1157" i="5" a="1"/>
  <c r="BA1157" i="5" s="1"/>
  <c r="BC1157" i="5" s="1"/>
  <c r="BB1157" i="5"/>
  <c r="BB824" i="5"/>
  <c r="BA824" i="5" a="1"/>
  <c r="BA824" i="5" s="1"/>
  <c r="BC824" i="5" s="1"/>
  <c r="BA579" i="5" a="1"/>
  <c r="BA579" i="5" s="1"/>
  <c r="BC579" i="5" s="1"/>
  <c r="BB579" i="5"/>
  <c r="BB132" i="5"/>
  <c r="BA132" i="5" a="1"/>
  <c r="BA132" i="5" s="1"/>
  <c r="BC132" i="5" s="1"/>
  <c r="BB518" i="5"/>
  <c r="BA518" i="5" a="1"/>
  <c r="BA518" i="5" s="1"/>
  <c r="BC518" i="5" s="1"/>
  <c r="BB820" i="5"/>
  <c r="BA820" i="5" a="1"/>
  <c r="BA820" i="5" s="1"/>
  <c r="BC820" i="5" s="1"/>
  <c r="BA632" i="5" a="1"/>
  <c r="BA632" i="5" s="1"/>
  <c r="BC632" i="5" s="1"/>
  <c r="BB632" i="5"/>
  <c r="BB320" i="5"/>
  <c r="BA320" i="5" a="1"/>
  <c r="BA320" i="5" s="1"/>
  <c r="BC320" i="5" s="1"/>
  <c r="BA720" i="5" a="1"/>
  <c r="BA720" i="5" s="1"/>
  <c r="BC720" i="5" s="1"/>
  <c r="BB720" i="5"/>
  <c r="BB1160" i="5"/>
  <c r="BA1160" i="5" a="1"/>
  <c r="BA1160" i="5" s="1"/>
  <c r="BC1160" i="5" s="1"/>
  <c r="BA1076" i="5" a="1"/>
  <c r="BA1076" i="5" s="1"/>
  <c r="BC1076" i="5" s="1"/>
  <c r="BB1076" i="5"/>
  <c r="BB918" i="5"/>
  <c r="BA918" i="5" a="1"/>
  <c r="BA918" i="5" s="1"/>
  <c r="BC918" i="5" s="1"/>
  <c r="BA786" i="5" a="1"/>
  <c r="BA786" i="5" s="1"/>
  <c r="BC786" i="5" s="1"/>
  <c r="BB786" i="5"/>
  <c r="BB588" i="5"/>
  <c r="BA588" i="5" a="1"/>
  <c r="BA588" i="5" s="1"/>
  <c r="BC588" i="5" s="1"/>
  <c r="BB1199" i="5"/>
  <c r="BA1199" i="5" a="1"/>
  <c r="BA1199" i="5" s="1"/>
  <c r="BC1199" i="5" s="1"/>
  <c r="BA1138" i="5" a="1"/>
  <c r="BA1138" i="5" s="1"/>
  <c r="BC1138" i="5" s="1"/>
  <c r="BB1138" i="5"/>
  <c r="BB892" i="5"/>
  <c r="BA892" i="5" a="1"/>
  <c r="BA892" i="5" s="1"/>
  <c r="BC892" i="5" s="1"/>
  <c r="BA709" i="5" a="1"/>
  <c r="BA709" i="5" s="1"/>
  <c r="BC709" i="5" s="1"/>
  <c r="BB709" i="5"/>
  <c r="BB399" i="5"/>
  <c r="BA399" i="5" a="1"/>
  <c r="BA399" i="5" s="1"/>
  <c r="BC399" i="5" s="1"/>
  <c r="BB282" i="5"/>
  <c r="BA282" i="5" a="1"/>
  <c r="BA282" i="5" s="1"/>
  <c r="BC282" i="5" s="1"/>
  <c r="BB90" i="5"/>
  <c r="BA90" i="5" a="1"/>
  <c r="BA90" i="5" s="1"/>
  <c r="BC90" i="5" s="1"/>
  <c r="BA917" i="5" a="1"/>
  <c r="BA917" i="5" s="1"/>
  <c r="BC917" i="5" s="1"/>
  <c r="BB917" i="5"/>
  <c r="BA194" i="5" a="1"/>
  <c r="BA194" i="5" s="1"/>
  <c r="BC194" i="5" s="1"/>
  <c r="BB194" i="5"/>
  <c r="BB1220" i="5"/>
  <c r="BA1220" i="5" a="1"/>
  <c r="BA1220" i="5" s="1"/>
  <c r="BC1220" i="5" s="1"/>
  <c r="BB1033" i="5"/>
  <c r="BA1033" i="5" a="1"/>
  <c r="BA1033" i="5" s="1"/>
  <c r="BC1033" i="5" s="1"/>
  <c r="BB535" i="5"/>
  <c r="BA535" i="5" a="1"/>
  <c r="BA535" i="5" s="1"/>
  <c r="BC535" i="5" s="1"/>
  <c r="BB149" i="5"/>
  <c r="BA149" i="5" a="1"/>
  <c r="BA149" i="5" s="1"/>
  <c r="BC149" i="5" s="1"/>
  <c r="BA161" i="5" a="1"/>
  <c r="BA161" i="5" s="1"/>
  <c r="BC161" i="5" s="1"/>
  <c r="BB161" i="5"/>
  <c r="BA1133" i="5" a="1"/>
  <c r="BA1133" i="5" s="1"/>
  <c r="BC1133" i="5" s="1"/>
  <c r="BB1133" i="5"/>
  <c r="BA756" i="5" a="1"/>
  <c r="BA756" i="5" s="1"/>
  <c r="BC756" i="5" s="1"/>
  <c r="BB756" i="5"/>
  <c r="BB472" i="5"/>
  <c r="BA472" i="5" a="1"/>
  <c r="BA472" i="5" s="1"/>
  <c r="BC472" i="5" s="1"/>
  <c r="BB184" i="5"/>
  <c r="BA184" i="5" a="1"/>
  <c r="BA184" i="5" s="1"/>
  <c r="BC184" i="5" s="1"/>
  <c r="BF374" i="5"/>
  <c r="F374" i="5" s="1"/>
  <c r="BB510" i="5"/>
  <c r="BA510" i="5" a="1"/>
  <c r="BA510" i="5" s="1"/>
  <c r="BC510" i="5" s="1"/>
  <c r="BF673" i="5"/>
  <c r="F673" i="5" s="1"/>
  <c r="BA1163" i="5" a="1"/>
  <c r="BA1163" i="5" s="1"/>
  <c r="BC1163" i="5" s="1"/>
  <c r="BB1163" i="5"/>
  <c r="BB997" i="5"/>
  <c r="BA997" i="5" a="1"/>
  <c r="BA997" i="5" s="1"/>
  <c r="BC997" i="5" s="1"/>
  <c r="BB879" i="5"/>
  <c r="BA879" i="5" a="1"/>
  <c r="BA879" i="5" s="1"/>
  <c r="BC879" i="5" s="1"/>
  <c r="BB552" i="5"/>
  <c r="BA552" i="5" a="1"/>
  <c r="BA552" i="5" s="1"/>
  <c r="BC552" i="5" s="1"/>
  <c r="BB598" i="5"/>
  <c r="BA598" i="5" a="1"/>
  <c r="BA598" i="5" s="1"/>
  <c r="BC598" i="5" s="1"/>
  <c r="BA72" i="5" a="1"/>
  <c r="BA72" i="5" s="1"/>
  <c r="BC72" i="5" s="1"/>
  <c r="BB72" i="5"/>
  <c r="BA178" i="5" a="1"/>
  <c r="BA178" i="5" s="1"/>
  <c r="BC178" i="5" s="1"/>
  <c r="BB178" i="5"/>
  <c r="BA243" i="5" a="1"/>
  <c r="BA243" i="5" s="1"/>
  <c r="BC243" i="5" s="1"/>
  <c r="BB243" i="5"/>
  <c r="BB1108" i="5"/>
  <c r="BA1108" i="5" a="1"/>
  <c r="BA1108" i="5" s="1"/>
  <c r="BC1108" i="5" s="1"/>
  <c r="BB1018" i="5"/>
  <c r="BA1018" i="5" a="1"/>
  <c r="BA1018" i="5" s="1"/>
  <c r="BC1018" i="5" s="1"/>
  <c r="BB861" i="5"/>
  <c r="BA861" i="5" a="1"/>
  <c r="BA861" i="5" s="1"/>
  <c r="BC861" i="5" s="1"/>
  <c r="BB636" i="5"/>
  <c r="BA636" i="5" a="1"/>
  <c r="BA636" i="5" s="1"/>
  <c r="BC636" i="5" s="1"/>
  <c r="BB341" i="5"/>
  <c r="BA341" i="5" a="1"/>
  <c r="BA341" i="5" s="1"/>
  <c r="BC341" i="5" s="1"/>
  <c r="BB155" i="5"/>
  <c r="BA155" i="5" a="1"/>
  <c r="BA155" i="5" s="1"/>
  <c r="BC155" i="5" s="1"/>
  <c r="BF899" i="5"/>
  <c r="F899" i="5" s="1"/>
  <c r="BF382" i="5"/>
  <c r="F382" i="5" s="1"/>
  <c r="BB1101" i="5"/>
  <c r="BA1101" i="5" a="1"/>
  <c r="BA1101" i="5" s="1"/>
  <c r="BC1101" i="5" s="1"/>
  <c r="BA950" i="5" a="1"/>
  <c r="BA950" i="5" s="1"/>
  <c r="BC950" i="5" s="1"/>
  <c r="BB950" i="5"/>
  <c r="BB711" i="5"/>
  <c r="BA711" i="5" a="1"/>
  <c r="BA711" i="5" s="1"/>
  <c r="BC711" i="5" s="1"/>
  <c r="BA498" i="5" a="1"/>
  <c r="BA498" i="5" s="1"/>
  <c r="BC498" i="5" s="1"/>
  <c r="BB498" i="5"/>
  <c r="BB328" i="5"/>
  <c r="BA328" i="5" a="1"/>
  <c r="BA328" i="5" s="1"/>
  <c r="BC328" i="5" s="1"/>
  <c r="BB377" i="5"/>
  <c r="BA377" i="5" a="1"/>
  <c r="BA377" i="5" s="1"/>
  <c r="BC377" i="5" s="1"/>
  <c r="BF290" i="5"/>
  <c r="F290" i="5" s="1"/>
  <c r="BF260" i="5"/>
  <c r="F260" i="5" s="1"/>
  <c r="BF261" i="5"/>
  <c r="F261" i="5" s="1"/>
  <c r="BF941" i="5"/>
  <c r="F941" i="5" s="1"/>
  <c r="BF696" i="5"/>
  <c r="F696" i="5" s="1"/>
  <c r="BF650" i="5"/>
  <c r="F650" i="5" s="1"/>
  <c r="BB424" i="5"/>
  <c r="BA424" i="5" a="1"/>
  <c r="BA424" i="5" s="1"/>
  <c r="BC424" i="5" s="1"/>
  <c r="BB336" i="5"/>
  <c r="BA336" i="5" a="1"/>
  <c r="BA336" i="5" s="1"/>
  <c r="BC336" i="5" s="1"/>
  <c r="BA212" i="5" a="1"/>
  <c r="BA212" i="5" s="1"/>
  <c r="BC212" i="5" s="1"/>
  <c r="BB212" i="5"/>
  <c r="BF71" i="5"/>
  <c r="F71" i="5" s="1"/>
  <c r="BF495" i="5"/>
  <c r="F495" i="5" s="1"/>
  <c r="BF400" i="5"/>
  <c r="F400" i="5" s="1"/>
  <c r="BF262" i="5"/>
  <c r="F262" i="5" s="1"/>
  <c r="BF571" i="5"/>
  <c r="F571" i="5" s="1"/>
  <c r="BF43" i="5"/>
  <c r="F43" i="5" s="1"/>
  <c r="BB925" i="5"/>
  <c r="BA925" i="5" a="1"/>
  <c r="BA925" i="5" s="1"/>
  <c r="BC925" i="5" s="1"/>
  <c r="BB893" i="5"/>
  <c r="BA893" i="5" a="1"/>
  <c r="BA893" i="5" s="1"/>
  <c r="BC893" i="5" s="1"/>
  <c r="BB699" i="5"/>
  <c r="BA699" i="5" a="1"/>
  <c r="BA699" i="5" s="1"/>
  <c r="BC699" i="5" s="1"/>
  <c r="BB731" i="5"/>
  <c r="BA731" i="5" a="1"/>
  <c r="BA731" i="5" s="1"/>
  <c r="BC731" i="5" s="1"/>
  <c r="BA508" i="5" a="1"/>
  <c r="BA508" i="5" s="1"/>
  <c r="BC508" i="5" s="1"/>
  <c r="BB508" i="5"/>
  <c r="BB78" i="5"/>
  <c r="BA78" i="5" a="1"/>
  <c r="BA78" i="5" s="1"/>
  <c r="BC78" i="5" s="1"/>
  <c r="BF933" i="5"/>
  <c r="F933" i="5" s="1"/>
  <c r="BF333" i="5"/>
  <c r="F333" i="5" s="1"/>
  <c r="BF974" i="5"/>
  <c r="F974" i="5" s="1"/>
  <c r="BF391" i="5"/>
  <c r="F391" i="5" s="1"/>
  <c r="BF1201" i="5"/>
  <c r="F1201" i="5" s="1"/>
  <c r="BF516" i="5"/>
  <c r="F516" i="5" s="1"/>
  <c r="BF1083" i="5"/>
  <c r="F1083" i="5" s="1"/>
  <c r="BB229" i="5"/>
  <c r="BA229" i="5" a="1"/>
  <c r="BA229" i="5" s="1"/>
  <c r="BC229" i="5" s="1"/>
  <c r="BF440" i="5"/>
  <c r="F440" i="5" s="1"/>
  <c r="BF207" i="5"/>
  <c r="F207" i="5" s="1"/>
  <c r="BB190" i="5"/>
  <c r="BA190" i="5" a="1"/>
  <c r="BA190" i="5" s="1"/>
  <c r="BC190" i="5" s="1"/>
  <c r="BA495" i="5" a="1"/>
  <c r="BA495" i="5" s="1"/>
  <c r="BC495" i="5" s="1"/>
  <c r="BB495" i="5"/>
  <c r="BF905" i="5"/>
  <c r="F905" i="5" s="1"/>
  <c r="BF77" i="5"/>
  <c r="F77" i="5" s="1"/>
  <c r="BB1237" i="5"/>
  <c r="BA1237" i="5" a="1"/>
  <c r="BA1237" i="5" s="1"/>
  <c r="BC1237" i="5" s="1"/>
  <c r="BB996" i="5"/>
  <c r="BA996" i="5" a="1"/>
  <c r="BA996" i="5" s="1"/>
  <c r="BC996" i="5" s="1"/>
  <c r="BA627" i="5" a="1"/>
  <c r="BA627" i="5" s="1"/>
  <c r="BC627" i="5" s="1"/>
  <c r="BB627" i="5"/>
  <c r="BB594" i="5"/>
  <c r="BA594" i="5" a="1"/>
  <c r="BA594" i="5" s="1"/>
  <c r="BC594" i="5" s="1"/>
  <c r="BA370" i="5" a="1"/>
  <c r="BA370" i="5" s="1"/>
  <c r="BC370" i="5" s="1"/>
  <c r="BB370" i="5"/>
  <c r="BA47" i="5" a="1"/>
  <c r="BA47" i="5" s="1"/>
  <c r="BC47" i="5" s="1"/>
  <c r="BB47" i="5"/>
  <c r="BF1178" i="5"/>
  <c r="F1178" i="5" s="1"/>
  <c r="BF406" i="5"/>
  <c r="F406" i="5" s="1"/>
  <c r="BF369" i="5"/>
  <c r="F369" i="5" s="1"/>
  <c r="BF14" i="5"/>
  <c r="F14" i="5" s="1"/>
  <c r="BA165" i="5" a="1"/>
  <c r="BA165" i="5" s="1"/>
  <c r="BC165" i="5" s="1"/>
  <c r="BB165" i="5"/>
  <c r="BF29" i="5"/>
  <c r="F29" i="5" s="1"/>
  <c r="BF1068" i="5"/>
  <c r="F1068" i="5" s="1"/>
  <c r="BB1026" i="5"/>
  <c r="BA1026" i="5" a="1"/>
  <c r="BA1026" i="5" s="1"/>
  <c r="BC1026" i="5" s="1"/>
  <c r="BA398" i="5" a="1"/>
  <c r="BA398" i="5" s="1"/>
  <c r="BC398" i="5" s="1"/>
  <c r="BB398" i="5"/>
  <c r="BB260" i="5"/>
  <c r="BA260" i="5" a="1"/>
  <c r="BA260" i="5" s="1"/>
  <c r="BC260" i="5" s="1"/>
  <c r="BF884" i="5"/>
  <c r="F884" i="5" s="1"/>
  <c r="BF69" i="5"/>
  <c r="F69" i="5" s="1"/>
  <c r="BB1087" i="5"/>
  <c r="BA1087" i="5" a="1"/>
  <c r="BA1087" i="5" s="1"/>
  <c r="BC1087" i="5" s="1"/>
  <c r="BA957" i="5" a="1"/>
  <c r="BA957" i="5" s="1"/>
  <c r="BC957" i="5" s="1"/>
  <c r="BB957" i="5"/>
  <c r="BB844" i="5"/>
  <c r="BA844" i="5" a="1"/>
  <c r="BA844" i="5" s="1"/>
  <c r="BC844" i="5" s="1"/>
  <c r="BB843" i="5"/>
  <c r="BA843" i="5" a="1"/>
  <c r="BA843" i="5" s="1"/>
  <c r="BC843" i="5" s="1"/>
  <c r="BA64" i="5" a="1"/>
  <c r="BA64" i="5" s="1"/>
  <c r="BC64" i="5" s="1"/>
  <c r="BB64" i="5"/>
  <c r="BF1155" i="5"/>
  <c r="F1155" i="5" s="1"/>
  <c r="BF654" i="5"/>
  <c r="F654" i="5" s="1"/>
  <c r="BF36" i="5"/>
  <c r="F36" i="5" s="1"/>
  <c r="BF686" i="5"/>
  <c r="F686" i="5" s="1"/>
  <c r="BA587" i="5" a="1"/>
  <c r="BA587" i="5" s="1"/>
  <c r="BC587" i="5" s="1"/>
  <c r="BB587" i="5"/>
  <c r="BB177" i="5"/>
  <c r="BA177" i="5" a="1"/>
  <c r="BA177" i="5" s="1"/>
  <c r="BC177" i="5" s="1"/>
  <c r="BF219" i="5"/>
  <c r="F219" i="5" s="1"/>
  <c r="BB915" i="5"/>
  <c r="BA915" i="5" a="1"/>
  <c r="BA915" i="5" s="1"/>
  <c r="BC915" i="5" s="1"/>
  <c r="BB280" i="5"/>
  <c r="BA280" i="5" a="1"/>
  <c r="BA280" i="5" s="1"/>
  <c r="BC280" i="5" s="1"/>
  <c r="BB217" i="5"/>
  <c r="BA217" i="5" a="1"/>
  <c r="BA217" i="5" s="1"/>
  <c r="BC217" i="5" s="1"/>
  <c r="BF612" i="5"/>
  <c r="F612" i="5" s="1"/>
  <c r="BF1226" i="5"/>
  <c r="F1226" i="5" s="1"/>
  <c r="BF54" i="5"/>
  <c r="F54" i="5" s="1"/>
  <c r="BF863" i="5"/>
  <c r="F863" i="5" s="1"/>
  <c r="BF41" i="5"/>
  <c r="F41" i="5" s="1"/>
  <c r="BF197" i="5"/>
  <c r="F197" i="5" s="1"/>
  <c r="BB1240" i="5"/>
  <c r="BA1240" i="5" a="1"/>
  <c r="BA1240" i="5" s="1"/>
  <c r="BC1240" i="5" s="1"/>
  <c r="BF101" i="5"/>
  <c r="F101" i="5" s="1"/>
  <c r="BB771" i="5"/>
  <c r="BA771" i="5" a="1"/>
  <c r="BA771" i="5" s="1"/>
  <c r="BC771" i="5" s="1"/>
  <c r="BA228" i="5" a="1"/>
  <c r="BA228" i="5" s="1"/>
  <c r="BC228" i="5" s="1"/>
  <c r="BB228" i="5"/>
  <c r="BF44" i="5"/>
  <c r="F44" i="5" s="1"/>
  <c r="BF705" i="5"/>
  <c r="F705" i="5" s="1"/>
  <c r="BB1236" i="5"/>
  <c r="BA1236" i="5" a="1"/>
  <c r="BA1236" i="5" s="1"/>
  <c r="BC1236" i="5" s="1"/>
  <c r="BB182" i="5"/>
  <c r="BA182" i="5" a="1"/>
  <c r="BA182" i="5" s="1"/>
  <c r="BC182" i="5" s="1"/>
  <c r="BA38" i="5" a="1"/>
  <c r="BA38" i="5" s="1"/>
  <c r="BC38" i="5" s="1"/>
  <c r="BB38" i="5"/>
  <c r="BF1062" i="5"/>
  <c r="F1062" i="5" s="1"/>
  <c r="BF1141" i="5"/>
  <c r="F1141" i="5" s="1"/>
  <c r="BF900" i="5"/>
  <c r="F900" i="5" s="1"/>
  <c r="BB706" i="5"/>
  <c r="BA706" i="5" a="1"/>
  <c r="BA706" i="5" s="1"/>
  <c r="BC706" i="5" s="1"/>
  <c r="BF250" i="5"/>
  <c r="F250" i="5" s="1"/>
  <c r="BB1173" i="5"/>
  <c r="BA1173" i="5" a="1"/>
  <c r="BA1173" i="5" s="1"/>
  <c r="BC1173" i="5" s="1"/>
  <c r="BB910" i="5"/>
  <c r="BA910" i="5" a="1"/>
  <c r="BA910" i="5" s="1"/>
  <c r="BC910" i="5" s="1"/>
  <c r="BB757" i="5"/>
  <c r="BA757" i="5" a="1"/>
  <c r="BA757" i="5" s="1"/>
  <c r="BC757" i="5" s="1"/>
  <c r="BB465" i="5"/>
  <c r="BA465" i="5" a="1"/>
  <c r="BA465" i="5" s="1"/>
  <c r="BC465" i="5" s="1"/>
  <c r="BA224" i="5" a="1"/>
  <c r="BA224" i="5" s="1"/>
  <c r="BC224" i="5" s="1"/>
  <c r="BB224" i="5"/>
  <c r="BF565" i="5"/>
  <c r="F565" i="5" s="1"/>
  <c r="BF1071" i="5"/>
  <c r="F1071" i="5" s="1"/>
  <c r="BF852" i="5"/>
  <c r="F852" i="5" s="1"/>
  <c r="BB941" i="5"/>
  <c r="BA941" i="5" a="1"/>
  <c r="BA941" i="5" s="1"/>
  <c r="BC941" i="5" s="1"/>
  <c r="BF895" i="5"/>
  <c r="F895" i="5" s="1"/>
  <c r="BF1227" i="5"/>
  <c r="F1227" i="5" s="1"/>
  <c r="BF221" i="5"/>
  <c r="F221" i="5" s="1"/>
  <c r="BF902" i="5"/>
  <c r="F902" i="5" s="1"/>
  <c r="BF34" i="5"/>
  <c r="F34" i="5" s="1"/>
  <c r="BF1160" i="5"/>
  <c r="F1160" i="5" s="1"/>
  <c r="BF16" i="5"/>
  <c r="F16" i="5" s="1"/>
  <c r="BB1005" i="5"/>
  <c r="BA1005" i="5" a="1"/>
  <c r="BA1005" i="5" s="1"/>
  <c r="BC1005" i="5" s="1"/>
  <c r="BA884" i="5" a="1"/>
  <c r="BA884" i="5" s="1"/>
  <c r="BC884" i="5" s="1"/>
  <c r="BB884" i="5"/>
  <c r="BA659" i="5" a="1"/>
  <c r="BA659" i="5" s="1"/>
  <c r="BC659" i="5" s="1"/>
  <c r="BB659" i="5"/>
  <c r="BB443" i="5"/>
  <c r="BA443" i="5" a="1"/>
  <c r="BA443" i="5" s="1"/>
  <c r="BC443" i="5" s="1"/>
  <c r="BA395" i="5" a="1"/>
  <c r="BA395" i="5" s="1"/>
  <c r="BC395" i="5" s="1"/>
  <c r="BB395" i="5"/>
  <c r="BF912" i="5"/>
  <c r="F912" i="5" s="1"/>
  <c r="BB1202" i="5"/>
  <c r="BA1202" i="5" a="1"/>
  <c r="BA1202" i="5" s="1"/>
  <c r="BC1202" i="5" s="1"/>
  <c r="BB1142" i="5"/>
  <c r="BA1142" i="5" a="1"/>
  <c r="BA1142" i="5" s="1"/>
  <c r="BC1142" i="5" s="1"/>
  <c r="BB1024" i="5"/>
  <c r="BA1024" i="5" a="1"/>
  <c r="BA1024" i="5" s="1"/>
  <c r="BC1024" i="5" s="1"/>
  <c r="BB823" i="5"/>
  <c r="BA823" i="5" a="1"/>
  <c r="BA823" i="5" s="1"/>
  <c r="BC823" i="5" s="1"/>
  <c r="BB418" i="5"/>
  <c r="BA418" i="5" a="1"/>
  <c r="BA418" i="5" s="1"/>
  <c r="BC418" i="5" s="1"/>
  <c r="BB66" i="5"/>
  <c r="BA66" i="5" a="1"/>
  <c r="BA66" i="5" s="1"/>
  <c r="BC66" i="5" s="1"/>
  <c r="BF276" i="5"/>
  <c r="F276" i="5" s="1"/>
  <c r="BF1016" i="5"/>
  <c r="F1016" i="5" s="1"/>
  <c r="BF1035" i="5"/>
  <c r="F1035" i="5" s="1"/>
  <c r="BA419" i="5" a="1"/>
  <c r="BA419" i="5" s="1"/>
  <c r="BC419" i="5" s="1"/>
  <c r="BB419" i="5"/>
  <c r="BF1214" i="5"/>
  <c r="F1214" i="5" s="1"/>
  <c r="BF980" i="5"/>
  <c r="F980" i="5" s="1"/>
  <c r="BB867" i="5"/>
  <c r="BA867" i="5" a="1"/>
  <c r="BA867" i="5" s="1"/>
  <c r="BC867" i="5" s="1"/>
  <c r="BA136" i="5" a="1"/>
  <c r="BA136" i="5" s="1"/>
  <c r="BC136" i="5" s="1"/>
  <c r="BB136" i="5"/>
  <c r="BF1204" i="5"/>
  <c r="F1204" i="5" s="1"/>
  <c r="BA1084" i="5" a="1"/>
  <c r="BA1084" i="5" s="1"/>
  <c r="BC1084" i="5" s="1"/>
  <c r="BB1084" i="5"/>
  <c r="BA870" i="5" a="1"/>
  <c r="BA870" i="5" s="1"/>
  <c r="BC870" i="5" s="1"/>
  <c r="BB870" i="5"/>
  <c r="BB263" i="5"/>
  <c r="BA263" i="5" a="1"/>
  <c r="BA263" i="5" s="1"/>
  <c r="BC263" i="5" s="1"/>
  <c r="BA99" i="5" a="1"/>
  <c r="BA99" i="5" s="1"/>
  <c r="BC99" i="5" s="1"/>
  <c r="BB99" i="5"/>
  <c r="BF533" i="5"/>
  <c r="F533" i="5" s="1"/>
  <c r="BF1132" i="5"/>
  <c r="F1132" i="5" s="1"/>
  <c r="BF542" i="5"/>
  <c r="F542" i="5" s="1"/>
  <c r="BF137" i="5"/>
  <c r="F137" i="5" s="1"/>
  <c r="BF623" i="5"/>
  <c r="F623" i="5" s="1"/>
  <c r="BA1151" i="5" a="1"/>
  <c r="BA1151" i="5" s="1"/>
  <c r="BC1151" i="5" s="1"/>
  <c r="BB1151" i="5"/>
  <c r="BA381" i="5" a="1"/>
  <c r="BA381" i="5" s="1"/>
  <c r="BC381" i="5" s="1"/>
  <c r="BB381" i="5"/>
  <c r="BA365" i="5" a="1"/>
  <c r="BA365" i="5" s="1"/>
  <c r="BC365" i="5" s="1"/>
  <c r="BB365" i="5"/>
  <c r="BB326" i="5"/>
  <c r="BA326" i="5" a="1"/>
  <c r="BA326" i="5" s="1"/>
  <c r="BC326" i="5" s="1"/>
  <c r="BF1205" i="5"/>
  <c r="F1205" i="5" s="1"/>
  <c r="BA1177" i="5" a="1"/>
  <c r="BA1177" i="5" s="1"/>
  <c r="BC1177" i="5" s="1"/>
  <c r="BB1177" i="5"/>
  <c r="BA1041" i="5" a="1"/>
  <c r="BA1041" i="5" s="1"/>
  <c r="BC1041" i="5" s="1"/>
  <c r="BB1041" i="5"/>
  <c r="BB550" i="5"/>
  <c r="BA550" i="5" a="1"/>
  <c r="BA550" i="5" s="1"/>
  <c r="BC550" i="5" s="1"/>
  <c r="BB497" i="5"/>
  <c r="BA497" i="5" a="1"/>
  <c r="BA497" i="5" s="1"/>
  <c r="BC497" i="5" s="1"/>
  <c r="BB303" i="5"/>
  <c r="BA303" i="5" a="1"/>
  <c r="BA303" i="5" s="1"/>
  <c r="BC303" i="5" s="1"/>
  <c r="BB168" i="5"/>
  <c r="BA168" i="5" a="1"/>
  <c r="BA168" i="5" s="1"/>
  <c r="BC168" i="5" s="1"/>
  <c r="BB196" i="5"/>
  <c r="BA196" i="5" a="1"/>
  <c r="BA196" i="5" s="1"/>
  <c r="BC196" i="5" s="1"/>
  <c r="BB6" i="5"/>
  <c r="BA6" i="5" a="1"/>
  <c r="BA6" i="5" s="1"/>
  <c r="BC6" i="5" s="1"/>
  <c r="BF454" i="5"/>
  <c r="F454" i="5" s="1"/>
  <c r="BF1208" i="5"/>
  <c r="F1208" i="5" s="1"/>
  <c r="BF181" i="5"/>
  <c r="F181" i="5" s="1"/>
  <c r="BB747" i="5"/>
  <c r="BA747" i="5" a="1"/>
  <c r="BA747" i="5" s="1"/>
  <c r="BC747" i="5" s="1"/>
  <c r="BB685" i="5"/>
  <c r="BA685" i="5" a="1"/>
  <c r="BA685" i="5" s="1"/>
  <c r="BC685" i="5" s="1"/>
  <c r="BA462" i="5" a="1"/>
  <c r="BA462" i="5" s="1"/>
  <c r="BC462" i="5" s="1"/>
  <c r="BB462" i="5"/>
  <c r="BB978" i="5"/>
  <c r="BA978" i="5" a="1"/>
  <c r="BA978" i="5" s="1"/>
  <c r="BC978" i="5" s="1"/>
  <c r="BA1146" i="5" a="1"/>
  <c r="BA1146" i="5" s="1"/>
  <c r="BC1146" i="5" s="1"/>
  <c r="BB1146" i="5"/>
  <c r="BA700" i="5" a="1"/>
  <c r="BA700" i="5" s="1"/>
  <c r="BC700" i="5" s="1"/>
  <c r="BB700" i="5"/>
  <c r="BB474" i="5"/>
  <c r="BA474" i="5" a="1"/>
  <c r="BA474" i="5" s="1"/>
  <c r="BC474" i="5" s="1"/>
  <c r="BB319" i="5"/>
  <c r="BA319" i="5" a="1"/>
  <c r="BA319" i="5" s="1"/>
  <c r="BC319" i="5" s="1"/>
  <c r="BF470" i="5"/>
  <c r="F470" i="5" s="1"/>
  <c r="BB1102" i="5"/>
  <c r="BA1102" i="5" a="1"/>
  <c r="BA1102" i="5" s="1"/>
  <c r="BC1102" i="5" s="1"/>
  <c r="BB669" i="5"/>
  <c r="BA669" i="5" a="1"/>
  <c r="BA669" i="5" s="1"/>
  <c r="BC669" i="5" s="1"/>
  <c r="BF158" i="5"/>
  <c r="F158" i="5" s="1"/>
  <c r="BF977" i="5"/>
  <c r="F977" i="5" s="1"/>
  <c r="BB654" i="5"/>
  <c r="BA654" i="5" a="1"/>
  <c r="BA654" i="5" s="1"/>
  <c r="BC654" i="5" s="1"/>
  <c r="BA648" i="5" a="1"/>
  <c r="BA648" i="5" s="1"/>
  <c r="BC648" i="5" s="1"/>
  <c r="BB648" i="5"/>
  <c r="BA566" i="5" a="1"/>
  <c r="BA566" i="5" s="1"/>
  <c r="BC566" i="5" s="1"/>
  <c r="BB566" i="5"/>
  <c r="BB422" i="5"/>
  <c r="BA422" i="5" a="1"/>
  <c r="BA422" i="5" s="1"/>
  <c r="BC422" i="5" s="1"/>
  <c r="BA210" i="5" a="1"/>
  <c r="BA210" i="5" s="1"/>
  <c r="BC210" i="5" s="1"/>
  <c r="BB210" i="5"/>
  <c r="BB123" i="5"/>
  <c r="BA123" i="5" a="1"/>
  <c r="BA123" i="5" s="1"/>
  <c r="BC123" i="5" s="1"/>
  <c r="BF164" i="5"/>
  <c r="F164" i="5" s="1"/>
  <c r="BF1047" i="5"/>
  <c r="F1047" i="5" s="1"/>
  <c r="BF946" i="5"/>
  <c r="F946" i="5" s="1"/>
  <c r="BF496" i="5"/>
  <c r="F496" i="5" s="1"/>
  <c r="BF236" i="5"/>
  <c r="F236" i="5" s="1"/>
  <c r="BF273" i="5"/>
  <c r="F273" i="5" s="1"/>
  <c r="BF324" i="5"/>
  <c r="F324" i="5" s="1"/>
  <c r="BB406" i="5"/>
  <c r="BA406" i="5" a="1"/>
  <c r="BA406" i="5" s="1"/>
  <c r="BC406" i="5" s="1"/>
  <c r="BB351" i="5"/>
  <c r="BA351" i="5" a="1"/>
  <c r="BA351" i="5" s="1"/>
  <c r="BC351" i="5" s="1"/>
  <c r="BB799" i="5"/>
  <c r="BA799" i="5" a="1"/>
  <c r="BA799" i="5" s="1"/>
  <c r="BC799" i="5" s="1"/>
  <c r="BB493" i="5"/>
  <c r="BA493" i="5" a="1"/>
  <c r="BA493" i="5" s="1"/>
  <c r="BC493" i="5" s="1"/>
  <c r="BB796" i="5"/>
  <c r="BA796" i="5" a="1"/>
  <c r="BA796" i="5" s="1"/>
  <c r="BC796" i="5" s="1"/>
  <c r="BA281" i="5" a="1"/>
  <c r="BA281" i="5" s="1"/>
  <c r="BC281" i="5" s="1"/>
  <c r="BB281" i="5"/>
  <c r="BB1218" i="5"/>
  <c r="BA1218" i="5" a="1"/>
  <c r="BA1218" i="5" s="1"/>
  <c r="BC1218" i="5" s="1"/>
  <c r="BB1095" i="5"/>
  <c r="BA1095" i="5" a="1"/>
  <c r="BA1095" i="5" s="1"/>
  <c r="BC1095" i="5" s="1"/>
  <c r="BB958" i="5"/>
  <c r="BA958" i="5" a="1"/>
  <c r="BA958" i="5" s="1"/>
  <c r="BC958" i="5" s="1"/>
  <c r="BB787" i="5"/>
  <c r="BA787" i="5" a="1"/>
  <c r="BA787" i="5" s="1"/>
  <c r="BC787" i="5" s="1"/>
  <c r="BB592" i="5"/>
  <c r="BA592" i="5" a="1"/>
  <c r="BA592" i="5" s="1"/>
  <c r="BC592" i="5" s="1"/>
  <c r="BB608" i="5"/>
  <c r="BA608" i="5" a="1"/>
  <c r="BA608" i="5" s="1"/>
  <c r="BC608" i="5" s="1"/>
  <c r="BB560" i="5"/>
  <c r="BA560" i="5" a="1"/>
  <c r="BA560" i="5" s="1"/>
  <c r="BC560" i="5" s="1"/>
  <c r="BB45" i="5"/>
  <c r="BA45" i="5" a="1"/>
  <c r="BA45" i="5" s="1"/>
  <c r="BC45" i="5" s="1"/>
  <c r="BB778" i="5"/>
  <c r="BA778" i="5" a="1"/>
  <c r="BA778" i="5" s="1"/>
  <c r="BC778" i="5" s="1"/>
  <c r="BA528" i="5" a="1"/>
  <c r="BA528" i="5" s="1"/>
  <c r="BC528" i="5" s="1"/>
  <c r="BB528" i="5"/>
  <c r="BA240" i="5" a="1"/>
  <c r="BA240" i="5" s="1"/>
  <c r="BC240" i="5" s="1"/>
  <c r="BB240" i="5"/>
  <c r="BB1179" i="5"/>
  <c r="BA1179" i="5" a="1"/>
  <c r="BA1179" i="5" s="1"/>
  <c r="BC1179" i="5" s="1"/>
  <c r="BA1089" i="5" a="1"/>
  <c r="BA1089" i="5" s="1"/>
  <c r="BC1089" i="5" s="1"/>
  <c r="BB1089" i="5"/>
  <c r="BA1051" i="5" a="1"/>
  <c r="BA1051" i="5" s="1"/>
  <c r="BC1051" i="5" s="1"/>
  <c r="BB1051" i="5"/>
  <c r="BB507" i="5"/>
  <c r="BA507" i="5" a="1"/>
  <c r="BA507" i="5" s="1"/>
  <c r="BC507" i="5" s="1"/>
  <c r="BB526" i="5"/>
  <c r="BA526" i="5" a="1"/>
  <c r="BA526" i="5" s="1"/>
  <c r="BC526" i="5" s="1"/>
  <c r="BB301" i="5"/>
  <c r="BA301" i="5" a="1"/>
  <c r="BA301" i="5" s="1"/>
  <c r="BC301" i="5" s="1"/>
  <c r="BA179" i="5" a="1"/>
  <c r="BA179" i="5" s="1"/>
  <c r="BC179" i="5" s="1"/>
  <c r="BB179" i="5"/>
  <c r="BB1221" i="5"/>
  <c r="BA1221" i="5" a="1"/>
  <c r="BA1221" i="5" s="1"/>
  <c r="BC1221" i="5" s="1"/>
  <c r="BB989" i="5"/>
  <c r="BA989" i="5" a="1"/>
  <c r="BA989" i="5" s="1"/>
  <c r="BC989" i="5" s="1"/>
  <c r="BB710" i="5"/>
  <c r="BA710" i="5" a="1"/>
  <c r="BA710" i="5" s="1"/>
  <c r="BC710" i="5" s="1"/>
  <c r="BB62" i="5"/>
  <c r="BA62" i="5" a="1"/>
  <c r="BA62" i="5" s="1"/>
  <c r="BC62" i="5" s="1"/>
  <c r="BA764" i="5" a="1"/>
  <c r="BA764" i="5" s="1"/>
  <c r="BC764" i="5" s="1"/>
  <c r="BB764" i="5"/>
  <c r="BB464" i="5"/>
  <c r="BA464" i="5" a="1"/>
  <c r="BA464" i="5" s="1"/>
  <c r="BC464" i="5" s="1"/>
  <c r="BA209" i="5" a="1"/>
  <c r="BA209" i="5" s="1"/>
  <c r="BC209" i="5" s="1"/>
  <c r="BB209" i="5"/>
  <c r="BA1227" i="5" a="1"/>
  <c r="BA1227" i="5" s="1"/>
  <c r="BC1227" i="5" s="1"/>
  <c r="BB1227" i="5"/>
  <c r="BA1036" i="5" a="1"/>
  <c r="BA1036" i="5" s="1"/>
  <c r="BC1036" i="5" s="1"/>
  <c r="BB1036" i="5"/>
  <c r="BA850" i="5" a="1"/>
  <c r="BA850" i="5" s="1"/>
  <c r="BC850" i="5" s="1"/>
  <c r="BB850" i="5"/>
  <c r="BB758" i="5"/>
  <c r="BA758" i="5" a="1"/>
  <c r="BA758" i="5" s="1"/>
  <c r="BC758" i="5" s="1"/>
  <c r="BA555" i="5" a="1"/>
  <c r="BA555" i="5" s="1"/>
  <c r="BC555" i="5" s="1"/>
  <c r="BB555" i="5"/>
  <c r="BA1060" i="5" a="1"/>
  <c r="BA1060" i="5" s="1"/>
  <c r="BC1060" i="5" s="1"/>
  <c r="BB1060" i="5"/>
  <c r="BA53" i="5" a="1"/>
  <c r="BA53" i="5" s="1"/>
  <c r="BC53" i="5" s="1"/>
  <c r="BB53" i="5"/>
  <c r="BB1014" i="5"/>
  <c r="BA1014" i="5" a="1"/>
  <c r="BA1014" i="5" s="1"/>
  <c r="BC1014" i="5" s="1"/>
  <c r="BA985" i="5" a="1"/>
  <c r="BA985" i="5" s="1"/>
  <c r="BC985" i="5" s="1"/>
  <c r="BB985" i="5"/>
  <c r="BA841" i="5" a="1"/>
  <c r="BA841" i="5" s="1"/>
  <c r="BC841" i="5" s="1"/>
  <c r="BB841" i="5"/>
  <c r="BB494" i="5"/>
  <c r="BA494" i="5" a="1"/>
  <c r="BA494" i="5" s="1"/>
  <c r="BC494" i="5" s="1"/>
  <c r="BA415" i="5" a="1"/>
  <c r="BA415" i="5" s="1"/>
  <c r="BC415" i="5" s="1"/>
  <c r="BB415" i="5"/>
  <c r="BB202" i="5"/>
  <c r="BA202" i="5" a="1"/>
  <c r="BA202" i="5" s="1"/>
  <c r="BC202" i="5" s="1"/>
  <c r="BB35" i="5"/>
  <c r="BA35" i="5" a="1"/>
  <c r="BA35" i="5" s="1"/>
  <c r="BC35" i="5" s="1"/>
  <c r="BB1186" i="5"/>
  <c r="BA1186" i="5" a="1"/>
  <c r="BA1186" i="5" s="1"/>
  <c r="BC1186" i="5" s="1"/>
  <c r="BA1061" i="5" a="1"/>
  <c r="BA1061" i="5" s="1"/>
  <c r="BC1061" i="5" s="1"/>
  <c r="BB1061" i="5"/>
  <c r="BB868" i="5"/>
  <c r="BA868" i="5" a="1"/>
  <c r="BA868" i="5" s="1"/>
  <c r="BC868" i="5" s="1"/>
  <c r="BB413" i="5"/>
  <c r="BA413" i="5" a="1"/>
  <c r="BA413" i="5" s="1"/>
  <c r="BC413" i="5" s="1"/>
  <c r="BB314" i="5"/>
  <c r="BA314" i="5" a="1"/>
  <c r="BA314" i="5" s="1"/>
  <c r="BC314" i="5" s="1"/>
  <c r="BF58" i="5"/>
  <c r="F58" i="5" s="1"/>
  <c r="BF1098" i="5"/>
  <c r="F1098" i="5" s="1"/>
  <c r="BF817" i="5"/>
  <c r="F817" i="5" s="1"/>
  <c r="BF992" i="5"/>
  <c r="F992" i="5" s="1"/>
  <c r="BF593" i="5"/>
  <c r="F593" i="5" s="1"/>
  <c r="BF1148" i="5"/>
  <c r="F1148" i="5" s="1"/>
  <c r="BF1041" i="5"/>
  <c r="F1041" i="5" s="1"/>
  <c r="BF1003" i="5"/>
  <c r="F1003" i="5" s="1"/>
  <c r="BB546" i="5"/>
  <c r="BA546" i="5" a="1"/>
  <c r="BA546" i="5" s="1"/>
  <c r="BC546" i="5" s="1"/>
  <c r="BA1145" i="5" a="1"/>
  <c r="BA1145" i="5" s="1"/>
  <c r="BC1145" i="5" s="1"/>
  <c r="BB1145" i="5"/>
  <c r="BB544" i="5"/>
  <c r="BA544" i="5" a="1"/>
  <c r="BA544" i="5" s="1"/>
  <c r="BC544" i="5" s="1"/>
  <c r="BB203" i="5"/>
  <c r="BA203" i="5" a="1"/>
  <c r="BA203" i="5" s="1"/>
  <c r="BC203" i="5" s="1"/>
  <c r="BA180" i="5" a="1"/>
  <c r="BA180" i="5" s="1"/>
  <c r="BC180" i="5" s="1"/>
  <c r="BB180" i="5"/>
  <c r="BB55" i="5"/>
  <c r="BA55" i="5" a="1"/>
  <c r="BA55" i="5" s="1"/>
  <c r="BC55" i="5" s="1"/>
  <c r="BF709" i="5"/>
  <c r="F709" i="5" s="1"/>
  <c r="BF1052" i="5"/>
  <c r="F1052" i="5" s="1"/>
  <c r="BB988" i="5"/>
  <c r="BA988" i="5" a="1"/>
  <c r="BA988" i="5" s="1"/>
  <c r="BC988" i="5" s="1"/>
  <c r="BA684" i="5" a="1"/>
  <c r="BA684" i="5" s="1"/>
  <c r="BC684" i="5" s="1"/>
  <c r="BB684" i="5"/>
  <c r="BB154" i="5"/>
  <c r="BA154" i="5" a="1"/>
  <c r="BA154" i="5" s="1"/>
  <c r="BC154" i="5" s="1"/>
  <c r="BF600" i="5"/>
  <c r="F600" i="5" s="1"/>
  <c r="BA1031" i="5" a="1"/>
  <c r="BA1031" i="5" s="1"/>
  <c r="BC1031" i="5" s="1"/>
  <c r="BB1031" i="5"/>
  <c r="BB668" i="5"/>
  <c r="BA668" i="5" a="1"/>
  <c r="BA668" i="5" s="1"/>
  <c r="BC668" i="5" s="1"/>
  <c r="BB445" i="5"/>
  <c r="BA445" i="5" a="1"/>
  <c r="BA445" i="5" s="1"/>
  <c r="BC445" i="5" s="1"/>
  <c r="BB258" i="5"/>
  <c r="BA258" i="5" a="1"/>
  <c r="BA258" i="5" s="1"/>
  <c r="BC258" i="5" s="1"/>
  <c r="BA671" i="5" a="1"/>
  <c r="BA671" i="5" s="1"/>
  <c r="BC671" i="5" s="1"/>
  <c r="BB671" i="5"/>
  <c r="BB959" i="5"/>
  <c r="BA959" i="5" a="1"/>
  <c r="BA959" i="5" s="1"/>
  <c r="BC959" i="5" s="1"/>
  <c r="BB819" i="5"/>
  <c r="BA819" i="5" a="1"/>
  <c r="BA819" i="5" s="1"/>
  <c r="BC819" i="5" s="1"/>
  <c r="BA256" i="5" a="1"/>
  <c r="BA256" i="5" s="1"/>
  <c r="BC256" i="5" s="1"/>
  <c r="BB256" i="5"/>
  <c r="BB94" i="5"/>
  <c r="BA94" i="5" a="1"/>
  <c r="BA94" i="5" s="1"/>
  <c r="BC94" i="5" s="1"/>
  <c r="BF520" i="5"/>
  <c r="F520" i="5" s="1"/>
  <c r="BB995" i="5"/>
  <c r="BA995" i="5" a="1"/>
  <c r="BA995" i="5" s="1"/>
  <c r="BC995" i="5" s="1"/>
  <c r="BB920" i="5"/>
  <c r="BA920" i="5" a="1"/>
  <c r="BA920" i="5" s="1"/>
  <c r="BC920" i="5" s="1"/>
  <c r="BA687" i="5" a="1"/>
  <c r="BA687" i="5" s="1"/>
  <c r="BC687" i="5" s="1"/>
  <c r="BB687" i="5"/>
  <c r="BA458" i="5" a="1"/>
  <c r="BA458" i="5" s="1"/>
  <c r="BC458" i="5" s="1"/>
  <c r="BB458" i="5"/>
  <c r="BF586" i="5"/>
  <c r="F586" i="5" s="1"/>
  <c r="BF431" i="5"/>
  <c r="F431" i="5" s="1"/>
  <c r="BB63" i="5"/>
  <c r="BA63" i="5" a="1"/>
  <c r="BA63" i="5" s="1"/>
  <c r="BC63" i="5" s="1"/>
  <c r="BA881" i="5" a="1"/>
  <c r="BA881" i="5" s="1"/>
  <c r="BC881" i="5" s="1"/>
  <c r="BB881" i="5"/>
  <c r="BA479" i="5" a="1"/>
  <c r="BA479" i="5" s="1"/>
  <c r="BC479" i="5" s="1"/>
  <c r="BB479" i="5"/>
  <c r="BF759" i="5"/>
  <c r="F759" i="5" s="1"/>
  <c r="BA955" i="5" a="1"/>
  <c r="BA955" i="5" s="1"/>
  <c r="BC955" i="5" s="1"/>
  <c r="BB955" i="5"/>
  <c r="BA783" i="5" a="1"/>
  <c r="BA783" i="5" s="1"/>
  <c r="BC783" i="5" s="1"/>
  <c r="BB783" i="5"/>
  <c r="BB759" i="5"/>
  <c r="BA759" i="5" a="1"/>
  <c r="BA759" i="5" s="1"/>
  <c r="BC759" i="5" s="1"/>
  <c r="BB337" i="5"/>
  <c r="BA337" i="5" a="1"/>
  <c r="BA337" i="5" s="1"/>
  <c r="BC337" i="5" s="1"/>
  <c r="BA278" i="5" a="1"/>
  <c r="BA278" i="5" s="1"/>
  <c r="BC278" i="5" s="1"/>
  <c r="BB278" i="5"/>
  <c r="BF305" i="5"/>
  <c r="F305" i="5" s="1"/>
  <c r="BF456" i="5"/>
  <c r="F456" i="5" s="1"/>
  <c r="BF225" i="5"/>
  <c r="F225" i="5" s="1"/>
  <c r="BF291" i="5"/>
  <c r="F291" i="5" s="1"/>
  <c r="BF108" i="5"/>
  <c r="F108" i="5" s="1"/>
  <c r="BB342" i="5"/>
  <c r="BA342" i="5" a="1"/>
  <c r="BA342" i="5" s="1"/>
  <c r="BC342" i="5" s="1"/>
  <c r="BA644" i="5" a="1"/>
  <c r="BA644" i="5" s="1"/>
  <c r="BC644" i="5" s="1"/>
  <c r="BB644" i="5"/>
  <c r="BB435" i="5"/>
  <c r="BA435" i="5" a="1"/>
  <c r="BA435" i="5" s="1"/>
  <c r="BC435" i="5" s="1"/>
  <c r="BB509" i="5"/>
  <c r="BA509" i="5" a="1"/>
  <c r="BA509" i="5" s="1"/>
  <c r="BC509" i="5" s="1"/>
  <c r="BB315" i="5"/>
  <c r="BA315" i="5" a="1"/>
  <c r="BA315" i="5" s="1"/>
  <c r="BC315" i="5" s="1"/>
  <c r="BB284" i="5"/>
  <c r="BA284" i="5" a="1"/>
  <c r="BA284" i="5" s="1"/>
  <c r="BC284" i="5" s="1"/>
  <c r="BB201" i="5"/>
  <c r="BA201" i="5" a="1"/>
  <c r="BA201" i="5" s="1"/>
  <c r="BC201" i="5" s="1"/>
  <c r="BB44" i="5"/>
  <c r="BA44" i="5" a="1"/>
  <c r="BA44" i="5" s="1"/>
  <c r="BC44" i="5" s="1"/>
  <c r="BF329" i="5"/>
  <c r="F329" i="5" s="1"/>
  <c r="BF979" i="5"/>
  <c r="F979" i="5" s="1"/>
  <c r="BB1170" i="5"/>
  <c r="BA1170" i="5" a="1"/>
  <c r="BA1170" i="5" s="1"/>
  <c r="BC1170" i="5" s="1"/>
  <c r="BA514" i="5" a="1"/>
  <c r="BA514" i="5" s="1"/>
  <c r="BC514" i="5" s="1"/>
  <c r="BB514" i="5"/>
  <c r="BB431" i="5"/>
  <c r="BA431" i="5" a="1"/>
  <c r="BA431" i="5" s="1"/>
  <c r="BC431" i="5" s="1"/>
  <c r="BB355" i="5"/>
  <c r="BA355" i="5" a="1"/>
  <c r="BA355" i="5" s="1"/>
  <c r="BC355" i="5" s="1"/>
  <c r="BA1182" i="5" a="1"/>
  <c r="BA1182" i="5" s="1"/>
  <c r="BC1182" i="5" s="1"/>
  <c r="BB1182" i="5"/>
  <c r="BA1052" i="5" a="1"/>
  <c r="BA1052" i="5" s="1"/>
  <c r="BC1052" i="5" s="1"/>
  <c r="BB1052" i="5"/>
  <c r="BB907" i="5"/>
  <c r="BA907" i="5" a="1"/>
  <c r="BA907" i="5" s="1"/>
  <c r="BC907" i="5" s="1"/>
  <c r="BA491" i="5" a="1"/>
  <c r="BA491" i="5" s="1"/>
  <c r="BC491" i="5" s="1"/>
  <c r="BB491" i="5"/>
  <c r="BB274" i="5"/>
  <c r="BA274" i="5" a="1"/>
  <c r="BA274" i="5" s="1"/>
  <c r="BC274" i="5" s="1"/>
  <c r="BA963" i="5" a="1"/>
  <c r="BA963" i="5" s="1"/>
  <c r="BC963" i="5" s="1"/>
  <c r="BB963" i="5"/>
  <c r="BB924" i="5"/>
  <c r="BA924" i="5" a="1"/>
  <c r="BA924" i="5" s="1"/>
  <c r="BC924" i="5" s="1"/>
  <c r="BA761" i="5" a="1"/>
  <c r="BA761" i="5" s="1"/>
  <c r="BC761" i="5" s="1"/>
  <c r="BB761" i="5"/>
  <c r="BB409" i="5"/>
  <c r="BA409" i="5" a="1"/>
  <c r="BA409" i="5" s="1"/>
  <c r="BC409" i="5" s="1"/>
  <c r="BA329" i="5" a="1"/>
  <c r="BA329" i="5" s="1"/>
  <c r="BC329" i="5" s="1"/>
  <c r="BB329" i="5"/>
  <c r="BF918" i="5"/>
  <c r="F918" i="5" s="1"/>
  <c r="BF562" i="5"/>
  <c r="F562" i="5" s="1"/>
  <c r="BB58" i="5"/>
  <c r="BA58" i="5" a="1"/>
  <c r="BA58" i="5" s="1"/>
  <c r="BC58" i="5" s="1"/>
  <c r="BB872" i="5"/>
  <c r="BA872" i="5" a="1"/>
  <c r="BA872" i="5" s="1"/>
  <c r="BC872" i="5" s="1"/>
  <c r="BF976" i="5"/>
  <c r="F976" i="5" s="1"/>
  <c r="BA1143" i="5" a="1"/>
  <c r="BA1143" i="5" s="1"/>
  <c r="BC1143" i="5" s="1"/>
  <c r="BB1143" i="5"/>
  <c r="BA1048" i="5" a="1"/>
  <c r="BA1048" i="5" s="1"/>
  <c r="BC1048" i="5" s="1"/>
  <c r="BB1048" i="5"/>
  <c r="BA499" i="5" a="1"/>
  <c r="BA499" i="5" s="1"/>
  <c r="BC499" i="5" s="1"/>
  <c r="BB499" i="5"/>
  <c r="BA313" i="5" a="1"/>
  <c r="BA313" i="5" s="1"/>
  <c r="BC313" i="5" s="1"/>
  <c r="BB313" i="5"/>
  <c r="BA345" i="5" a="1"/>
  <c r="BA345" i="5" s="1"/>
  <c r="BC345" i="5" s="1"/>
  <c r="BB345" i="5"/>
  <c r="BF842" i="5"/>
  <c r="F842" i="5" s="1"/>
  <c r="BA1053" i="5" a="1"/>
  <c r="BA1053" i="5" s="1"/>
  <c r="BC1053" i="5" s="1"/>
  <c r="BB1053" i="5"/>
  <c r="BB788" i="5"/>
  <c r="BA788" i="5" a="1"/>
  <c r="BA788" i="5" s="1"/>
  <c r="BC788" i="5" s="1"/>
  <c r="BB523" i="5"/>
  <c r="BA523" i="5" a="1"/>
  <c r="BA523" i="5" s="1"/>
  <c r="BC523" i="5" s="1"/>
  <c r="BA388" i="5" a="1"/>
  <c r="BA388" i="5" s="1"/>
  <c r="BC388" i="5" s="1"/>
  <c r="BB388" i="5"/>
  <c r="BF388" i="5"/>
  <c r="F388" i="5" s="1"/>
  <c r="BA1175" i="5" a="1"/>
  <c r="BA1175" i="5" s="1"/>
  <c r="BC1175" i="5" s="1"/>
  <c r="BB1175" i="5"/>
  <c r="BB770" i="5"/>
  <c r="BA770" i="5" a="1"/>
  <c r="BA770" i="5" s="1"/>
  <c r="BC770" i="5" s="1"/>
  <c r="BB475" i="5"/>
  <c r="BA475" i="5" a="1"/>
  <c r="BA475" i="5" s="1"/>
  <c r="BC475" i="5" s="1"/>
  <c r="BB28" i="5"/>
  <c r="BA28" i="5" a="1"/>
  <c r="BA28" i="5" s="1"/>
  <c r="BC28" i="5" s="1"/>
  <c r="BF537" i="5"/>
  <c r="F537" i="5" s="1"/>
  <c r="BF988" i="5"/>
  <c r="F988" i="5" s="1"/>
  <c r="BF823" i="5"/>
  <c r="F823" i="5" s="1"/>
  <c r="BB753" i="5"/>
  <c r="BA753" i="5" a="1"/>
  <c r="BA753" i="5" s="1"/>
  <c r="BC753" i="5" s="1"/>
  <c r="BB939" i="5"/>
  <c r="BA939" i="5" a="1"/>
  <c r="BA939" i="5" s="1"/>
  <c r="BC939" i="5" s="1"/>
  <c r="BB423" i="5"/>
  <c r="BA423" i="5" a="1"/>
  <c r="BA423" i="5" s="1"/>
  <c r="BC423" i="5" s="1"/>
  <c r="BB1115" i="5"/>
  <c r="BA1115" i="5" a="1"/>
  <c r="BA1115" i="5" s="1"/>
  <c r="BC1115" i="5" s="1"/>
  <c r="BB904" i="5"/>
  <c r="BA904" i="5" a="1"/>
  <c r="BA904" i="5" s="1"/>
  <c r="BC904" i="5" s="1"/>
  <c r="BB890" i="5"/>
  <c r="BA890" i="5" a="1"/>
  <c r="BA890" i="5" s="1"/>
  <c r="BC890" i="5" s="1"/>
  <c r="BB726" i="5"/>
  <c r="BA726" i="5" a="1"/>
  <c r="BA726" i="5" s="1"/>
  <c r="BC726" i="5" s="1"/>
  <c r="BB775" i="5"/>
  <c r="BA775" i="5" a="1"/>
  <c r="BA775" i="5" s="1"/>
  <c r="BC775" i="5" s="1"/>
  <c r="BB626" i="5"/>
  <c r="BA626" i="5" a="1"/>
  <c r="BA626" i="5" s="1"/>
  <c r="BC626" i="5" s="1"/>
  <c r="BB34" i="5"/>
  <c r="BA34" i="5" a="1"/>
  <c r="BA34" i="5" s="1"/>
  <c r="BC34" i="5" s="1"/>
  <c r="BB931" i="5"/>
  <c r="BA931" i="5" a="1"/>
  <c r="BA931" i="5" s="1"/>
  <c r="BC931" i="5" s="1"/>
  <c r="BA569" i="5" a="1"/>
  <c r="BA569" i="5" s="1"/>
  <c r="BC569" i="5" s="1"/>
  <c r="BB569" i="5"/>
  <c r="BB100" i="5"/>
  <c r="BA100" i="5" a="1"/>
  <c r="BA100" i="5" s="1"/>
  <c r="BC100" i="5" s="1"/>
  <c r="BA1063" i="5" a="1"/>
  <c r="BA1063" i="5" s="1"/>
  <c r="BC1063" i="5" s="1"/>
  <c r="BB1063" i="5"/>
  <c r="BA946" i="5" a="1"/>
  <c r="BA946" i="5" s="1"/>
  <c r="BC946" i="5" s="1"/>
  <c r="BB946" i="5"/>
  <c r="BA670" i="5" a="1"/>
  <c r="BA670" i="5" s="1"/>
  <c r="BC670" i="5" s="1"/>
  <c r="BB670" i="5"/>
  <c r="BB694" i="5"/>
  <c r="BA694" i="5" a="1"/>
  <c r="BA694" i="5" s="1"/>
  <c r="BC694" i="5" s="1"/>
  <c r="BA137" i="5" a="1"/>
  <c r="BA137" i="5" s="1"/>
  <c r="BC137" i="5" s="1"/>
  <c r="BB137" i="5"/>
  <c r="BB140" i="5"/>
  <c r="BA140" i="5" a="1"/>
  <c r="BA140" i="5" s="1"/>
  <c r="BC140" i="5" s="1"/>
  <c r="BB1154" i="5"/>
  <c r="BA1154" i="5" a="1"/>
  <c r="BA1154" i="5" s="1"/>
  <c r="BC1154" i="5" s="1"/>
  <c r="BB967" i="5"/>
  <c r="BA967" i="5" a="1"/>
  <c r="BA967" i="5" s="1"/>
  <c r="BC967" i="5" s="1"/>
  <c r="BB748" i="5"/>
  <c r="BA748" i="5" a="1"/>
  <c r="BA748" i="5" s="1"/>
  <c r="BC748" i="5" s="1"/>
  <c r="BB766" i="5"/>
  <c r="BA766" i="5" a="1"/>
  <c r="BA766" i="5" s="1"/>
  <c r="BC766" i="5" s="1"/>
  <c r="BA649" i="5" a="1"/>
  <c r="BA649" i="5" s="1"/>
  <c r="BC649" i="5" s="1"/>
  <c r="BB649" i="5"/>
  <c r="BA540" i="5" a="1"/>
  <c r="BA540" i="5" s="1"/>
  <c r="BC540" i="5" s="1"/>
  <c r="BB540" i="5"/>
  <c r="BA380" i="5" a="1"/>
  <c r="BA380" i="5" s="1"/>
  <c r="BC380" i="5" s="1"/>
  <c r="BB380" i="5"/>
  <c r="BA104" i="5" a="1"/>
  <c r="BA104" i="5" s="1"/>
  <c r="BC104" i="5" s="1"/>
  <c r="BB104" i="5"/>
  <c r="BB171" i="5"/>
  <c r="BA171" i="5" a="1"/>
  <c r="BA171" i="5" s="1"/>
  <c r="BC171" i="5" s="1"/>
  <c r="BA50" i="5" a="1"/>
  <c r="BA50" i="5" s="1"/>
  <c r="BC50" i="5" s="1"/>
  <c r="BB50" i="5"/>
  <c r="BF1100" i="5"/>
  <c r="F1100" i="5" s="1"/>
  <c r="BF536" i="5"/>
  <c r="F536" i="5" s="1"/>
  <c r="BF155" i="5"/>
  <c r="F155" i="5" s="1"/>
  <c r="BB1126" i="5"/>
  <c r="BA1126" i="5" a="1"/>
  <c r="BA1126" i="5" s="1"/>
  <c r="BC1126" i="5" s="1"/>
  <c r="BA927" i="5" a="1"/>
  <c r="BA927" i="5" s="1"/>
  <c r="BC927" i="5" s="1"/>
  <c r="BB927" i="5"/>
  <c r="BF1014" i="5"/>
  <c r="F1014" i="5" s="1"/>
  <c r="BF359" i="5"/>
  <c r="F359" i="5" s="1"/>
  <c r="BF415" i="5"/>
  <c r="F415" i="5" s="1"/>
  <c r="BF187" i="5"/>
  <c r="F187" i="5" s="1"/>
  <c r="BF90" i="5"/>
  <c r="F90" i="5" s="1"/>
  <c r="BF467" i="5"/>
  <c r="F467" i="5" s="1"/>
  <c r="BF23" i="5"/>
  <c r="F23" i="5" s="1"/>
  <c r="BB894" i="5"/>
  <c r="BA894" i="5" a="1"/>
  <c r="BA894" i="5" s="1"/>
  <c r="BC894" i="5" s="1"/>
  <c r="BB156" i="5"/>
  <c r="BA156" i="5" a="1"/>
  <c r="BA156" i="5" s="1"/>
  <c r="BC156" i="5" s="1"/>
  <c r="BF1124" i="5"/>
  <c r="F1124" i="5" s="1"/>
  <c r="BA886" i="5" a="1"/>
  <c r="BA886" i="5" s="1"/>
  <c r="BC886" i="5" s="1"/>
  <c r="BB886" i="5"/>
  <c r="BF489" i="5"/>
  <c r="F489" i="5" s="1"/>
  <c r="BF267" i="5"/>
  <c r="F267" i="5" s="1"/>
  <c r="BA1034" i="5" a="1"/>
  <c r="BA1034" i="5" s="1"/>
  <c r="BC1034" i="5" s="1"/>
  <c r="BB1034" i="5"/>
  <c r="BB889" i="5"/>
  <c r="BA889" i="5" a="1"/>
  <c r="BA889" i="5" s="1"/>
  <c r="BC889" i="5" s="1"/>
  <c r="BB591" i="5"/>
  <c r="BA591" i="5" a="1"/>
  <c r="BA591" i="5" s="1"/>
  <c r="BC591" i="5" s="1"/>
  <c r="BB96" i="5"/>
  <c r="BA96" i="5" a="1"/>
  <c r="BA96" i="5" s="1"/>
  <c r="BC96" i="5" s="1"/>
  <c r="BB73" i="5"/>
  <c r="BA73" i="5" a="1"/>
  <c r="BA73" i="5" s="1"/>
  <c r="BC73" i="5" s="1"/>
  <c r="BF575" i="5"/>
  <c r="F575" i="5" s="1"/>
  <c r="BF421" i="5"/>
  <c r="F421" i="5" s="1"/>
  <c r="BF981" i="5"/>
  <c r="F981" i="5" s="1"/>
  <c r="BF568" i="5"/>
  <c r="F568" i="5" s="1"/>
  <c r="BF814" i="5"/>
  <c r="F814" i="5" s="1"/>
  <c r="BB899" i="5"/>
  <c r="BA899" i="5" a="1"/>
  <c r="BA899" i="5" s="1"/>
  <c r="BC899" i="5" s="1"/>
  <c r="BF512" i="5"/>
  <c r="F512" i="5" s="1"/>
  <c r="BF919" i="5"/>
  <c r="F919" i="5" s="1"/>
  <c r="BB1205" i="5"/>
  <c r="BA1205" i="5" a="1"/>
  <c r="BA1205" i="5" s="1"/>
  <c r="BC1205" i="5" s="1"/>
  <c r="BF621" i="5"/>
  <c r="F621" i="5" s="1"/>
  <c r="BA1150" i="5" a="1"/>
  <c r="BA1150" i="5" s="1"/>
  <c r="BC1150" i="5" s="1"/>
  <c r="BB1150" i="5"/>
  <c r="BA604" i="5" a="1"/>
  <c r="BA604" i="5" s="1"/>
  <c r="BC604" i="5" s="1"/>
  <c r="BB604" i="5"/>
  <c r="BB27" i="5"/>
  <c r="BA27" i="5" a="1"/>
  <c r="BA27" i="5" s="1"/>
  <c r="BC27" i="5" s="1"/>
  <c r="BB1208" i="5"/>
  <c r="BA1208" i="5" a="1"/>
  <c r="BA1208" i="5" s="1"/>
  <c r="BC1208" i="5" s="1"/>
  <c r="BA732" i="5" a="1"/>
  <c r="BA732" i="5" s="1"/>
  <c r="BC732" i="5" s="1"/>
  <c r="BB732" i="5"/>
  <c r="BB589" i="5"/>
  <c r="BA589" i="5" a="1"/>
  <c r="BA589" i="5" s="1"/>
  <c r="BC589" i="5" s="1"/>
  <c r="BA163" i="5" a="1"/>
  <c r="BA163" i="5" s="1"/>
  <c r="BC163" i="5" s="1"/>
  <c r="BB163" i="5"/>
  <c r="BB39" i="5"/>
  <c r="BA39" i="5" a="1"/>
  <c r="BA39" i="5" s="1"/>
  <c r="BC39" i="5" s="1"/>
  <c r="BF924" i="5"/>
  <c r="F924" i="5" s="1"/>
  <c r="BF776" i="5"/>
  <c r="F776" i="5" s="1"/>
  <c r="BB1209" i="5"/>
  <c r="BA1209" i="5" a="1"/>
  <c r="BA1209" i="5" s="1"/>
  <c r="BC1209" i="5" s="1"/>
  <c r="BB983" i="5"/>
  <c r="BA983" i="5" a="1"/>
  <c r="BA983" i="5" s="1"/>
  <c r="BC983" i="5" s="1"/>
  <c r="BA990" i="5" a="1"/>
  <c r="BA990" i="5" s="1"/>
  <c r="BC990" i="5" s="1"/>
  <c r="BB990" i="5"/>
  <c r="BB785" i="5"/>
  <c r="BA785" i="5" a="1"/>
  <c r="BA785" i="5" s="1"/>
  <c r="BC785" i="5" s="1"/>
  <c r="BA672" i="5" a="1"/>
  <c r="BA672" i="5" s="1"/>
  <c r="BC672" i="5" s="1"/>
  <c r="BB672" i="5"/>
  <c r="BB502" i="5"/>
  <c r="BA502" i="5" a="1"/>
  <c r="BA502" i="5" s="1"/>
  <c r="BC502" i="5" s="1"/>
  <c r="BB299" i="5"/>
  <c r="BA299" i="5" a="1"/>
  <c r="BA299" i="5" s="1"/>
  <c r="BC299" i="5" s="1"/>
  <c r="BA81" i="5" a="1"/>
  <c r="BA81" i="5" s="1"/>
  <c r="BC81" i="5" s="1"/>
  <c r="BB81" i="5"/>
  <c r="BA12" i="5" a="1"/>
  <c r="BA12" i="5" s="1"/>
  <c r="BC12" i="5" s="1"/>
  <c r="BB12" i="5"/>
  <c r="BF605" i="5"/>
  <c r="F605" i="5" s="1"/>
  <c r="BF886" i="5"/>
  <c r="F886" i="5" s="1"/>
  <c r="BF271" i="5"/>
  <c r="F271" i="5" s="1"/>
  <c r="BA14" i="5" a="1"/>
  <c r="BA14" i="5" s="1"/>
  <c r="BC14" i="5" s="1"/>
  <c r="BB14" i="5"/>
  <c r="BF955" i="5"/>
  <c r="F955" i="5" s="1"/>
  <c r="BB999" i="5"/>
  <c r="BA999" i="5" a="1"/>
  <c r="BA999" i="5" s="1"/>
  <c r="BC999" i="5" s="1"/>
  <c r="BB901" i="5"/>
  <c r="BA901" i="5" a="1"/>
  <c r="BA901" i="5" s="1"/>
  <c r="BC901" i="5" s="1"/>
  <c r="BA803" i="5" a="1"/>
  <c r="BA803" i="5" s="1"/>
  <c r="BC803" i="5" s="1"/>
  <c r="BB803" i="5"/>
  <c r="BB568" i="5"/>
  <c r="BA568" i="5" a="1"/>
  <c r="BA568" i="5" s="1"/>
  <c r="BC568" i="5" s="1"/>
  <c r="BA233" i="5" a="1"/>
  <c r="BA233" i="5" s="1"/>
  <c r="BC233" i="5" s="1"/>
  <c r="BB233" i="5"/>
  <c r="BA84" i="5" a="1"/>
  <c r="BA84" i="5" s="1"/>
  <c r="BC84" i="5" s="1"/>
  <c r="BB84" i="5"/>
  <c r="BF648" i="5"/>
  <c r="F648" i="5" s="1"/>
  <c r="BF451" i="5"/>
  <c r="F451" i="5" s="1"/>
  <c r="BF788" i="5"/>
  <c r="F788" i="5" s="1"/>
  <c r="BF104" i="5"/>
  <c r="F104" i="5" s="1"/>
  <c r="BF1040" i="5"/>
  <c r="F1040" i="5" s="1"/>
  <c r="BF1087" i="5"/>
  <c r="F1087" i="5" s="1"/>
  <c r="BF230" i="5"/>
  <c r="F230" i="5" s="1"/>
  <c r="BB410" i="5"/>
  <c r="BA410" i="5" a="1"/>
  <c r="BA410" i="5" s="1"/>
  <c r="BC410" i="5" s="1"/>
  <c r="BA37" i="5" a="1"/>
  <c r="BA37" i="5" s="1"/>
  <c r="BC37" i="5" s="1"/>
  <c r="BB37" i="5"/>
  <c r="BF249" i="5"/>
  <c r="F249" i="5" s="1"/>
  <c r="BB1181" i="5"/>
  <c r="BA1181" i="5" a="1"/>
  <c r="BA1181" i="5" s="1"/>
  <c r="BC1181" i="5" s="1"/>
  <c r="BA846" i="5" a="1"/>
  <c r="BA846" i="5" s="1"/>
  <c r="BC846" i="5" s="1"/>
  <c r="BB846" i="5"/>
  <c r="BF910" i="5"/>
  <c r="F910" i="5" s="1"/>
  <c r="BF1020" i="5"/>
  <c r="F1020" i="5" s="1"/>
  <c r="BA1213" i="5" a="1"/>
  <c r="BA1213" i="5" s="1"/>
  <c r="BC1213" i="5" s="1"/>
  <c r="BB1213" i="5"/>
  <c r="BA994" i="5" a="1"/>
  <c r="BA994" i="5" s="1"/>
  <c r="BC994" i="5" s="1"/>
  <c r="BB994" i="5"/>
  <c r="BB375" i="5"/>
  <c r="BA375" i="5" a="1"/>
  <c r="BA375" i="5" s="1"/>
  <c r="BC375" i="5" s="1"/>
  <c r="BF307" i="5"/>
  <c r="F307" i="5" s="1"/>
  <c r="BF357" i="5"/>
  <c r="F357" i="5" s="1"/>
  <c r="BB1226" i="5"/>
  <c r="BA1226" i="5" a="1"/>
  <c r="BA1226" i="5" s="1"/>
  <c r="BC1226" i="5" s="1"/>
  <c r="BF1027" i="5"/>
  <c r="F1027" i="5" s="1"/>
  <c r="BF1120" i="5"/>
  <c r="F1120" i="5" s="1"/>
  <c r="BB574" i="5"/>
  <c r="BA574" i="5" a="1"/>
  <c r="BA574" i="5" s="1"/>
  <c r="BC574" i="5" s="1"/>
  <c r="BB397" i="5"/>
  <c r="BA397" i="5" a="1"/>
  <c r="BA397" i="5" s="1"/>
  <c r="BC397" i="5" s="1"/>
  <c r="BA316" i="5" a="1"/>
  <c r="BA316" i="5" s="1"/>
  <c r="BC316" i="5" s="1"/>
  <c r="BB316" i="5"/>
  <c r="BA225" i="5" a="1"/>
  <c r="BA225" i="5" s="1"/>
  <c r="BC225" i="5" s="1"/>
  <c r="BB225" i="5"/>
  <c r="BB33" i="5"/>
  <c r="BA33" i="5" a="1"/>
  <c r="BA33" i="5" s="1"/>
  <c r="BC33" i="5" s="1"/>
  <c r="BF40" i="5"/>
  <c r="F40" i="5" s="1"/>
  <c r="BF811" i="5"/>
  <c r="F811" i="5" s="1"/>
  <c r="BF364" i="5"/>
  <c r="F364" i="5" s="1"/>
  <c r="BF1164" i="5"/>
  <c r="F1164" i="5" s="1"/>
  <c r="BB966" i="5"/>
  <c r="BA966" i="5" a="1"/>
  <c r="BA966" i="5" s="1"/>
  <c r="BC966" i="5" s="1"/>
  <c r="BB883" i="5"/>
  <c r="BA883" i="5" a="1"/>
  <c r="BA883" i="5" s="1"/>
  <c r="BC883" i="5" s="1"/>
  <c r="BB352" i="5"/>
  <c r="BA352" i="5" a="1"/>
  <c r="BA352" i="5" s="1"/>
  <c r="BC352" i="5" s="1"/>
  <c r="BB364" i="5"/>
  <c r="BA364" i="5" a="1"/>
  <c r="BA364" i="5" s="1"/>
  <c r="BC364" i="5" s="1"/>
  <c r="BB128" i="5"/>
  <c r="BA128" i="5" a="1"/>
  <c r="BA128" i="5" s="1"/>
  <c r="BC128" i="5" s="1"/>
  <c r="BB23" i="5"/>
  <c r="BA23" i="5" a="1"/>
  <c r="BA23" i="5" s="1"/>
  <c r="BC23" i="5" s="1"/>
  <c r="BF750" i="5"/>
  <c r="F750" i="5" s="1"/>
  <c r="BF1045" i="5"/>
  <c r="F1045" i="5" s="1"/>
  <c r="BF1111" i="5"/>
  <c r="F1111" i="5" s="1"/>
  <c r="BF1106" i="5"/>
  <c r="F1106" i="5" s="1"/>
  <c r="BF88" i="5"/>
  <c r="F88" i="5" s="1"/>
  <c r="BF1095" i="5"/>
  <c r="F1095" i="5" s="1"/>
  <c r="BB1009" i="5"/>
  <c r="BA1009" i="5" a="1"/>
  <c r="BA1009" i="5" s="1"/>
  <c r="BC1009" i="5" s="1"/>
  <c r="BA887" i="5" a="1"/>
  <c r="BA887" i="5" s="1"/>
  <c r="BC887" i="5" s="1"/>
  <c r="BB887" i="5"/>
  <c r="BA545" i="5" a="1"/>
  <c r="BA545" i="5" s="1"/>
  <c r="BC545" i="5" s="1"/>
  <c r="BB545" i="5"/>
  <c r="BA517" i="5" a="1"/>
  <c r="BA517" i="5" s="1"/>
  <c r="BC517" i="5" s="1"/>
  <c r="BB517" i="5"/>
  <c r="BB343" i="5"/>
  <c r="BA343" i="5" a="1"/>
  <c r="BA343" i="5" s="1"/>
  <c r="BC343" i="5" s="1"/>
  <c r="BA296" i="5" a="1"/>
  <c r="BA296" i="5" s="1"/>
  <c r="BC296" i="5" s="1"/>
  <c r="BB296" i="5"/>
  <c r="BF167" i="5"/>
  <c r="F167" i="5" s="1"/>
  <c r="BF1200" i="5"/>
  <c r="F1200" i="5" s="1"/>
  <c r="BF169" i="5"/>
  <c r="F169" i="5" s="1"/>
  <c r="BF1054" i="5"/>
  <c r="F1054" i="5" s="1"/>
  <c r="BF232" i="5"/>
  <c r="F232" i="5" s="1"/>
  <c r="BF25" i="5"/>
  <c r="F25" i="5" s="1"/>
  <c r="BF184" i="5"/>
  <c r="F184" i="5" s="1"/>
  <c r="BF991" i="5"/>
  <c r="F991" i="5" s="1"/>
  <c r="BA914" i="5" a="1"/>
  <c r="BA914" i="5" s="1"/>
  <c r="BC914" i="5" s="1"/>
  <c r="BB914" i="5"/>
  <c r="BB426" i="5"/>
  <c r="BA426" i="5" a="1"/>
  <c r="BA426" i="5" s="1"/>
  <c r="BC426" i="5" s="1"/>
  <c r="BF625" i="5"/>
  <c r="F625" i="5" s="1"/>
  <c r="BF519" i="5"/>
  <c r="F519" i="5" s="1"/>
  <c r="BA1130" i="5" a="1"/>
  <c r="BA1130" i="5" s="1"/>
  <c r="BC1130" i="5" s="1"/>
  <c r="BB1130" i="5"/>
  <c r="BA772" i="5" a="1"/>
  <c r="BA772" i="5" s="1"/>
  <c r="BC772" i="5" s="1"/>
  <c r="BB772" i="5"/>
  <c r="BB586" i="5"/>
  <c r="BA586" i="5" a="1"/>
  <c r="BA586" i="5" s="1"/>
  <c r="BC586" i="5" s="1"/>
  <c r="BF1117" i="5"/>
  <c r="F1117" i="5" s="1"/>
  <c r="BF289" i="5"/>
  <c r="F289" i="5" s="1"/>
  <c r="BF1075" i="5"/>
  <c r="F1075" i="5" s="1"/>
  <c r="BF972" i="5"/>
  <c r="F972" i="5" s="1"/>
  <c r="BB667" i="5"/>
  <c r="BA667" i="5" a="1"/>
  <c r="BA667" i="5" s="1"/>
  <c r="BC667" i="5" s="1"/>
  <c r="BF923" i="5"/>
  <c r="F923" i="5" s="1"/>
  <c r="BA152" i="5" a="1"/>
  <c r="BA152" i="5" s="1"/>
  <c r="BC152" i="5" s="1"/>
  <c r="BB152" i="5"/>
  <c r="BF1119" i="5"/>
  <c r="F1119" i="5" s="1"/>
  <c r="BB897" i="5"/>
  <c r="BA897" i="5" a="1"/>
  <c r="BA897" i="5" s="1"/>
  <c r="BC897" i="5" s="1"/>
  <c r="BB735" i="5"/>
  <c r="BA735" i="5" a="1"/>
  <c r="BA735" i="5" s="1"/>
  <c r="BC735" i="5" s="1"/>
  <c r="BB186" i="5"/>
  <c r="BA186" i="5" a="1"/>
  <c r="BA186" i="5" s="1"/>
  <c r="BC186" i="5" s="1"/>
  <c r="BA236" i="5" a="1"/>
  <c r="BA236" i="5" s="1"/>
  <c r="BC236" i="5" s="1"/>
  <c r="BB236" i="5"/>
  <c r="BF663" i="5"/>
  <c r="F663" i="5" s="1"/>
  <c r="BA1128" i="5" a="1"/>
  <c r="BA1128" i="5" s="1"/>
  <c r="BC1128" i="5" s="1"/>
  <c r="BB1128" i="5"/>
  <c r="BA400" i="5" a="1"/>
  <c r="BA400" i="5" s="1"/>
  <c r="BC400" i="5" s="1"/>
  <c r="BB400" i="5"/>
  <c r="BB1206" i="5"/>
  <c r="BA1206" i="5" a="1"/>
  <c r="BA1206" i="5" s="1"/>
  <c r="BC1206" i="5" s="1"/>
  <c r="BB1047" i="5"/>
  <c r="BA1047" i="5" a="1"/>
  <c r="BA1047" i="5" s="1"/>
  <c r="BC1047" i="5" s="1"/>
  <c r="BB741" i="5"/>
  <c r="BA741" i="5" a="1"/>
  <c r="BA741" i="5" s="1"/>
  <c r="BC741" i="5" s="1"/>
  <c r="BA489" i="5" a="1"/>
  <c r="BA489" i="5" s="1"/>
  <c r="BC489" i="5" s="1"/>
  <c r="BB489" i="5"/>
  <c r="BA480" i="5" a="1"/>
  <c r="BA480" i="5" s="1"/>
  <c r="BC480" i="5" s="1"/>
  <c r="BB480" i="5"/>
  <c r="BB359" i="5"/>
  <c r="BA359" i="5" a="1"/>
  <c r="BA359" i="5" s="1"/>
  <c r="BC359" i="5" s="1"/>
  <c r="BB334" i="5"/>
  <c r="BA334" i="5" a="1"/>
  <c r="BA334" i="5" s="1"/>
  <c r="BC334" i="5" s="1"/>
  <c r="BF829" i="5"/>
  <c r="F829" i="5" s="1"/>
  <c r="BF609" i="5"/>
  <c r="F609" i="5" s="1"/>
  <c r="BF1103" i="5"/>
  <c r="F1103" i="5" s="1"/>
  <c r="BF1194" i="5"/>
  <c r="F1194" i="5" s="1"/>
  <c r="BF1154" i="5"/>
  <c r="F1154" i="5" s="1"/>
  <c r="BB1192" i="5"/>
  <c r="BA1192" i="5" a="1"/>
  <c r="BA1192" i="5" s="1"/>
  <c r="BC1192" i="5" s="1"/>
  <c r="BA987" i="5" a="1"/>
  <c r="BA987" i="5" s="1"/>
  <c r="BC987" i="5" s="1"/>
  <c r="BB987" i="5"/>
  <c r="BF1152" i="5"/>
  <c r="F1152" i="5" s="1"/>
  <c r="BA666" i="5" a="1"/>
  <c r="BA666" i="5" s="1"/>
  <c r="BC666" i="5" s="1"/>
  <c r="BB666" i="5"/>
  <c r="BB46" i="5"/>
  <c r="BA46" i="5" a="1"/>
  <c r="BA46" i="5" s="1"/>
  <c r="BC46" i="5" s="1"/>
  <c r="BF744" i="5"/>
  <c r="F744" i="5" s="1"/>
  <c r="BA825" i="5" a="1"/>
  <c r="BA825" i="5" s="1"/>
  <c r="BC825" i="5" s="1"/>
  <c r="BB825" i="5"/>
  <c r="BB782" i="5"/>
  <c r="BA782" i="5" a="1"/>
  <c r="BA782" i="5" s="1"/>
  <c r="BC782" i="5" s="1"/>
  <c r="BB379" i="5"/>
  <c r="BA379" i="5" a="1"/>
  <c r="BA379" i="5" s="1"/>
  <c r="BC379" i="5" s="1"/>
  <c r="BB259" i="5"/>
  <c r="BA259" i="5" a="1"/>
  <c r="BA259" i="5" s="1"/>
  <c r="BC259" i="5" s="1"/>
  <c r="BB74" i="5"/>
  <c r="BA74" i="5" a="1"/>
  <c r="BA74" i="5" s="1"/>
  <c r="BC74" i="5" s="1"/>
  <c r="BF944" i="5"/>
  <c r="F944" i="5" s="1"/>
  <c r="BB847" i="5"/>
  <c r="BA847" i="5" a="1"/>
  <c r="BA847" i="5" s="1"/>
  <c r="BC847" i="5" s="1"/>
  <c r="BB500" i="5"/>
  <c r="BA500" i="5" a="1"/>
  <c r="BA500" i="5" s="1"/>
  <c r="BC500" i="5" s="1"/>
  <c r="BF587" i="5"/>
  <c r="F587" i="5" s="1"/>
  <c r="BA1134" i="5" a="1"/>
  <c r="BA1134" i="5" s="1"/>
  <c r="BC1134" i="5" s="1"/>
  <c r="BB1134" i="5"/>
  <c r="BB926" i="5"/>
  <c r="BA926" i="5" a="1"/>
  <c r="BA926" i="5" s="1"/>
  <c r="BC926" i="5" s="1"/>
  <c r="BA791" i="5" a="1"/>
  <c r="BA791" i="5" s="1"/>
  <c r="BC791" i="5" s="1"/>
  <c r="BB791" i="5"/>
  <c r="BB681" i="5"/>
  <c r="BA681" i="5" a="1"/>
  <c r="BA681" i="5" s="1"/>
  <c r="BC681" i="5" s="1"/>
  <c r="BF602" i="5"/>
  <c r="F602" i="5" s="1"/>
  <c r="BF1233" i="5"/>
  <c r="F1233" i="5" s="1"/>
  <c r="BB1210" i="5"/>
  <c r="BA1210" i="5" a="1"/>
  <c r="BA1210" i="5" s="1"/>
  <c r="BC1210" i="5" s="1"/>
  <c r="BA516" i="5" a="1"/>
  <c r="BA516" i="5" s="1"/>
  <c r="BC516" i="5" s="1"/>
  <c r="BB516" i="5"/>
  <c r="BB118" i="5"/>
  <c r="BA118" i="5" a="1"/>
  <c r="BA118" i="5" s="1"/>
  <c r="BC118" i="5" s="1"/>
  <c r="BB133" i="5"/>
  <c r="BA133" i="5" a="1"/>
  <c r="BA133" i="5" s="1"/>
  <c r="BC133" i="5" s="1"/>
  <c r="BF1236" i="5"/>
  <c r="F1236" i="5" s="1"/>
  <c r="BF1171" i="5"/>
  <c r="F1171" i="5" s="1"/>
  <c r="BF1025" i="5"/>
  <c r="F1025" i="5" s="1"/>
  <c r="BF80" i="5"/>
  <c r="F80" i="5" s="1"/>
  <c r="BF340" i="5"/>
  <c r="F340" i="5" s="1"/>
  <c r="BF574" i="5"/>
  <c r="F574" i="5" s="1"/>
  <c r="BF190" i="5"/>
  <c r="F190" i="5" s="1"/>
  <c r="BF390" i="5"/>
  <c r="F390" i="5" s="1"/>
  <c r="BF118" i="5"/>
  <c r="F118" i="5" s="1"/>
  <c r="BF143" i="5"/>
  <c r="F143" i="5" s="1"/>
  <c r="BF725" i="5"/>
  <c r="F725" i="5" s="1"/>
  <c r="BF64" i="5"/>
  <c r="F64" i="5" s="1"/>
  <c r="BB1180" i="5"/>
  <c r="BA1180" i="5" a="1"/>
  <c r="BA1180" i="5" s="1"/>
  <c r="BC1180" i="5" s="1"/>
  <c r="BA1067" i="5" a="1"/>
  <c r="BA1067" i="5" s="1"/>
  <c r="BC1067" i="5" s="1"/>
  <c r="BB1067" i="5"/>
  <c r="BB834" i="5"/>
  <c r="BA834" i="5" a="1"/>
  <c r="BA834" i="5" s="1"/>
  <c r="BC834" i="5" s="1"/>
  <c r="BA616" i="5" a="1"/>
  <c r="BA616" i="5" s="1"/>
  <c r="BC616" i="5" s="1"/>
  <c r="BB616" i="5"/>
  <c r="BA420" i="5" a="1"/>
  <c r="BA420" i="5" s="1"/>
  <c r="BC420" i="5" s="1"/>
  <c r="BB420" i="5"/>
  <c r="BF1218" i="5"/>
  <c r="F1218" i="5" s="1"/>
  <c r="BF257" i="5"/>
  <c r="F257" i="5" s="1"/>
  <c r="BF1088" i="5"/>
  <c r="F1088" i="5" s="1"/>
  <c r="BF432" i="5"/>
  <c r="F432" i="5" s="1"/>
  <c r="BF583" i="5"/>
  <c r="F583" i="5" s="1"/>
  <c r="BF503" i="5"/>
  <c r="F503" i="5" s="1"/>
  <c r="BF416" i="5"/>
  <c r="F416" i="5" s="1"/>
  <c r="BA1039" i="5" a="1"/>
  <c r="BA1039" i="5" s="1"/>
  <c r="BC1039" i="5" s="1"/>
  <c r="BB1039" i="5"/>
  <c r="BB98" i="5"/>
  <c r="BA98" i="5" a="1"/>
  <c r="BA98" i="5" s="1"/>
  <c r="BC98" i="5" s="1"/>
  <c r="BF1086" i="5"/>
  <c r="F1086" i="5" s="1"/>
  <c r="BF78" i="5"/>
  <c r="F78" i="5" s="1"/>
  <c r="BF1144" i="5"/>
  <c r="F1144" i="5" s="1"/>
  <c r="BF1231" i="5"/>
  <c r="F1231" i="5" s="1"/>
  <c r="BF146" i="5"/>
  <c r="F146" i="5" s="1"/>
  <c r="BA1156" i="5" a="1"/>
  <c r="BA1156" i="5" s="1"/>
  <c r="BC1156" i="5" s="1"/>
  <c r="BB1156" i="5"/>
  <c r="BB896" i="5"/>
  <c r="BA896" i="5" a="1"/>
  <c r="BA896" i="5" s="1"/>
  <c r="BC896" i="5" s="1"/>
  <c r="BA617" i="5" a="1"/>
  <c r="BA617" i="5" s="1"/>
  <c r="BC617" i="5" s="1"/>
  <c r="BB617" i="5"/>
  <c r="BA446" i="5" a="1"/>
  <c r="BA446" i="5" s="1"/>
  <c r="BC446" i="5" s="1"/>
  <c r="BB446" i="5"/>
  <c r="BB279" i="5"/>
  <c r="BA279" i="5" a="1"/>
  <c r="BA279" i="5" s="1"/>
  <c r="BC279" i="5" s="1"/>
  <c r="BF697" i="5"/>
  <c r="F697" i="5" s="1"/>
  <c r="BF129" i="5"/>
  <c r="F129" i="5" s="1"/>
  <c r="BF832" i="5"/>
  <c r="F832" i="5" s="1"/>
  <c r="BF501" i="5"/>
  <c r="F501" i="5" s="1"/>
  <c r="BF1070" i="5"/>
  <c r="F1070" i="5" s="1"/>
  <c r="BF880" i="5"/>
  <c r="F880" i="5" s="1"/>
  <c r="BF411" i="5"/>
  <c r="F411" i="5" s="1"/>
  <c r="BF1136" i="5"/>
  <c r="F1136" i="5" s="1"/>
  <c r="BF39" i="5"/>
  <c r="F39" i="5" s="1"/>
  <c r="BF1099" i="5"/>
  <c r="F1099" i="5" s="1"/>
  <c r="BB82" i="5"/>
  <c r="BA82" i="5" a="1"/>
  <c r="BA82" i="5" s="1"/>
  <c r="BC82" i="5" s="1"/>
  <c r="BF52" i="5"/>
  <c r="F52" i="5" s="1"/>
  <c r="BA1203" i="5" a="1"/>
  <c r="BA1203" i="5" s="1"/>
  <c r="BC1203" i="5" s="1"/>
  <c r="BB1203" i="5"/>
  <c r="BB1008" i="5"/>
  <c r="BA1008" i="5" a="1"/>
  <c r="BA1008" i="5" s="1"/>
  <c r="BC1008" i="5" s="1"/>
  <c r="BB743" i="5"/>
  <c r="BA743" i="5" a="1"/>
  <c r="BA743" i="5" s="1"/>
  <c r="BC743" i="5" s="1"/>
  <c r="BB372" i="5"/>
  <c r="BA372" i="5" a="1"/>
  <c r="BA372" i="5" s="1"/>
  <c r="BC372" i="5" s="1"/>
  <c r="BB270" i="5"/>
  <c r="BA270" i="5" a="1"/>
  <c r="BA270" i="5" s="1"/>
  <c r="BC270" i="5" s="1"/>
  <c r="BB49" i="5"/>
  <c r="BA49" i="5" a="1"/>
  <c r="BA49" i="5" s="1"/>
  <c r="BC49" i="5" s="1"/>
  <c r="BB16" i="5"/>
  <c r="BA16" i="5" a="1"/>
  <c r="BA16" i="5" s="1"/>
  <c r="BC16" i="5" s="1"/>
  <c r="BF836" i="5"/>
  <c r="F836" i="5" s="1"/>
  <c r="BF1143" i="5"/>
  <c r="F1143" i="5" s="1"/>
  <c r="BF328" i="5"/>
  <c r="F328" i="5" s="1"/>
  <c r="BF1149" i="5"/>
  <c r="F1149" i="5" s="1"/>
  <c r="BF853" i="5"/>
  <c r="F853" i="5" s="1"/>
  <c r="BB969" i="5"/>
  <c r="BA969" i="5" a="1"/>
  <c r="BA969" i="5" s="1"/>
  <c r="BC969" i="5" s="1"/>
  <c r="BA430" i="5" a="1"/>
  <c r="BA430" i="5" s="1"/>
  <c r="BC430" i="5" s="1"/>
  <c r="BB430" i="5"/>
  <c r="BF806" i="5"/>
  <c r="F806" i="5" s="1"/>
  <c r="BB922" i="5"/>
  <c r="BA922" i="5" a="1"/>
  <c r="BA922" i="5" s="1"/>
  <c r="BC922" i="5" s="1"/>
  <c r="BA459" i="5" a="1"/>
  <c r="BA459" i="5" s="1"/>
  <c r="BC459" i="5" s="1"/>
  <c r="BB459" i="5"/>
  <c r="BF425" i="5"/>
  <c r="F425" i="5" s="1"/>
  <c r="BB962" i="5"/>
  <c r="BA962" i="5" a="1"/>
  <c r="BA962" i="5" s="1"/>
  <c r="BC962" i="5" s="1"/>
  <c r="BA882" i="5" a="1"/>
  <c r="BA882" i="5" s="1"/>
  <c r="BC882" i="5" s="1"/>
  <c r="BB882" i="5"/>
  <c r="BA404" i="5" a="1"/>
  <c r="BA404" i="5" s="1"/>
  <c r="BC404" i="5" s="1"/>
  <c r="BB404" i="5"/>
  <c r="BB361" i="5"/>
  <c r="BA361" i="5" a="1"/>
  <c r="BA361" i="5" s="1"/>
  <c r="BC361" i="5" s="1"/>
  <c r="BB29" i="5"/>
  <c r="BA29" i="5" a="1"/>
  <c r="BA29" i="5" s="1"/>
  <c r="BC29" i="5" s="1"/>
  <c r="BB17" i="5"/>
  <c r="BA17" i="5" a="1"/>
  <c r="BA17" i="5" s="1"/>
  <c r="BC17" i="5" s="1"/>
  <c r="BF684" i="5"/>
  <c r="F684" i="5" s="1"/>
  <c r="BF931" i="5"/>
  <c r="F931" i="5" s="1"/>
  <c r="BF385" i="5"/>
  <c r="F385" i="5" s="1"/>
  <c r="BB376" i="5"/>
  <c r="BA376" i="5" a="1"/>
  <c r="BA376" i="5" s="1"/>
  <c r="BC376" i="5" s="1"/>
  <c r="BA75" i="5" a="1"/>
  <c r="BA75" i="5" s="1"/>
  <c r="BC75" i="5" s="1"/>
  <c r="BB75" i="5"/>
  <c r="BF287" i="5"/>
  <c r="F287" i="5" s="1"/>
  <c r="BF134" i="5"/>
  <c r="F134" i="5" s="1"/>
  <c r="BF215" i="5"/>
  <c r="F215" i="5" s="1"/>
  <c r="BB777" i="5"/>
  <c r="BA777" i="5" a="1"/>
  <c r="BA777" i="5" s="1"/>
  <c r="BC777" i="5" s="1"/>
  <c r="BF528" i="5"/>
  <c r="F528" i="5" s="1"/>
  <c r="BA323" i="5" a="1"/>
  <c r="BA323" i="5" s="1"/>
  <c r="BC323" i="5" s="1"/>
  <c r="BB323" i="5"/>
  <c r="BF81" i="5"/>
  <c r="F81" i="5" s="1"/>
  <c r="BF174" i="5"/>
  <c r="F174" i="5" s="1"/>
  <c r="BF567" i="5"/>
  <c r="F567" i="5" s="1"/>
  <c r="BF982" i="5"/>
  <c r="F982" i="5" s="1"/>
  <c r="BF472" i="5"/>
  <c r="F472" i="5" s="1"/>
  <c r="BF283" i="5"/>
  <c r="F283" i="5" s="1"/>
  <c r="BF414" i="5"/>
  <c r="F414" i="5" s="1"/>
  <c r="BB1131" i="5"/>
  <c r="BA1131" i="5" a="1"/>
  <c r="BA1131" i="5" s="1"/>
  <c r="BC1131" i="5" s="1"/>
  <c r="BA427" i="5" a="1"/>
  <c r="BA427" i="5" s="1"/>
  <c r="BC427" i="5" s="1"/>
  <c r="BB427" i="5"/>
  <c r="BB1113" i="5"/>
  <c r="BA1113" i="5" a="1"/>
  <c r="BA1113" i="5" s="1"/>
  <c r="BC1113" i="5" s="1"/>
  <c r="BB961" i="5"/>
  <c r="BA961" i="5" a="1"/>
  <c r="BA961" i="5" s="1"/>
  <c r="BC961" i="5" s="1"/>
  <c r="BA477" i="5" a="1"/>
  <c r="BA477" i="5" s="1"/>
  <c r="BC477" i="5" s="1"/>
  <c r="BB477" i="5"/>
  <c r="BF422" i="5"/>
  <c r="F422" i="5" s="1"/>
  <c r="BF284" i="5"/>
  <c r="F284" i="5" s="1"/>
  <c r="BB1201" i="5"/>
  <c r="BA1201" i="5" a="1"/>
  <c r="BA1201" i="5" s="1"/>
  <c r="BC1201" i="5" s="1"/>
  <c r="BA1239" i="5" a="1"/>
  <c r="BA1239" i="5" s="1"/>
  <c r="BC1239" i="5" s="1"/>
  <c r="BB1239" i="5"/>
  <c r="BB580" i="5"/>
  <c r="BA580" i="5" a="1"/>
  <c r="BA580" i="5" s="1"/>
  <c r="BC580" i="5" s="1"/>
  <c r="BB428" i="5"/>
  <c r="BA428" i="5" a="1"/>
  <c r="BA428" i="5" s="1"/>
  <c r="BC428" i="5" s="1"/>
  <c r="BB1001" i="5"/>
  <c r="BA1001" i="5" a="1"/>
  <c r="BA1001" i="5" s="1"/>
  <c r="BC1001" i="5" s="1"/>
  <c r="BB698" i="5"/>
  <c r="BA698" i="5" a="1"/>
  <c r="BA698" i="5" s="1"/>
  <c r="BC698" i="5" s="1"/>
  <c r="BB425" i="5"/>
  <c r="BA425" i="5" a="1"/>
  <c r="BA425" i="5" s="1"/>
  <c r="BC425" i="5" s="1"/>
  <c r="BB198" i="5"/>
  <c r="BA198" i="5" a="1"/>
  <c r="BA198" i="5" s="1"/>
  <c r="BC198" i="5" s="1"/>
  <c r="BB188" i="5"/>
  <c r="BA188" i="5" a="1"/>
  <c r="BA188" i="5" s="1"/>
  <c r="BC188" i="5" s="1"/>
  <c r="BF461" i="5"/>
  <c r="F461" i="5" s="1"/>
  <c r="BF552" i="5"/>
  <c r="F552" i="5" s="1"/>
  <c r="BF404" i="5"/>
  <c r="F404" i="5" s="1"/>
  <c r="BF488" i="5"/>
  <c r="F488" i="5" s="1"/>
  <c r="BF205" i="5"/>
  <c r="F205" i="5" s="1"/>
  <c r="BF851" i="5"/>
  <c r="F851" i="5" s="1"/>
  <c r="BF1176" i="5"/>
  <c r="F1176" i="5" s="1"/>
  <c r="BB956" i="5"/>
  <c r="BA956" i="5" a="1"/>
  <c r="BA956" i="5" s="1"/>
  <c r="BC956" i="5" s="1"/>
  <c r="BB556" i="5"/>
  <c r="BA556" i="5" a="1"/>
  <c r="BA556" i="5" s="1"/>
  <c r="BC556" i="5" s="1"/>
  <c r="BA585" i="5" a="1"/>
  <c r="BA585" i="5" s="1"/>
  <c r="BC585" i="5" s="1"/>
  <c r="BB585" i="5"/>
  <c r="BB408" i="5"/>
  <c r="BA408" i="5" a="1"/>
  <c r="BA408" i="5" s="1"/>
  <c r="BC408" i="5" s="1"/>
  <c r="BB32" i="5"/>
  <c r="BA32" i="5" a="1"/>
  <c r="BA32" i="5" s="1"/>
  <c r="BC32" i="5" s="1"/>
  <c r="BB76" i="5"/>
  <c r="BA76" i="5" a="1"/>
  <c r="BA76" i="5" s="1"/>
  <c r="BC76" i="5" s="1"/>
  <c r="BB801" i="5"/>
  <c r="BA801" i="5" a="1"/>
  <c r="BA801" i="5" s="1"/>
  <c r="BC801" i="5" s="1"/>
  <c r="BB439" i="5"/>
  <c r="BA439" i="5" a="1"/>
  <c r="BA439" i="5" s="1"/>
  <c r="BC439" i="5" s="1"/>
  <c r="BA1107" i="5" a="1"/>
  <c r="BA1107" i="5" s="1"/>
  <c r="BC1107" i="5" s="1"/>
  <c r="BB1107" i="5"/>
  <c r="BA1025" i="5" a="1"/>
  <c r="BA1025" i="5" s="1"/>
  <c r="BC1025" i="5" s="1"/>
  <c r="BB1025" i="5"/>
  <c r="BB947" i="5"/>
  <c r="BA947" i="5" a="1"/>
  <c r="BA947" i="5" s="1"/>
  <c r="BC947" i="5" s="1"/>
  <c r="BB874" i="5"/>
  <c r="BA874" i="5" a="1"/>
  <c r="BA874" i="5" s="1"/>
  <c r="BC874" i="5" s="1"/>
  <c r="BB570" i="5"/>
  <c r="BA570" i="5" a="1"/>
  <c r="BA570" i="5" s="1"/>
  <c r="BC570" i="5" s="1"/>
  <c r="BB513" i="5"/>
  <c r="BA513" i="5" a="1"/>
  <c r="BA513" i="5" s="1"/>
  <c r="BC513" i="5" s="1"/>
  <c r="BB80" i="5"/>
  <c r="BA80" i="5" a="1"/>
  <c r="BA80" i="5" s="1"/>
  <c r="BC80" i="5" s="1"/>
  <c r="BB1073" i="5"/>
  <c r="BA1073" i="5" a="1"/>
  <c r="BA1073" i="5" s="1"/>
  <c r="BC1073" i="5" s="1"/>
  <c r="BA885" i="5" a="1"/>
  <c r="BA885" i="5" s="1"/>
  <c r="BC885" i="5" s="1"/>
  <c r="BB885" i="5"/>
  <c r="BB584" i="5"/>
  <c r="BA584" i="5" a="1"/>
  <c r="BA584" i="5" s="1"/>
  <c r="BC584" i="5" s="1"/>
  <c r="BB505" i="5"/>
  <c r="BA505" i="5" a="1"/>
  <c r="BA505" i="5" s="1"/>
  <c r="BC505" i="5" s="1"/>
  <c r="BB356" i="5"/>
  <c r="BA356" i="5" a="1"/>
  <c r="BA356" i="5" s="1"/>
  <c r="BC356" i="5" s="1"/>
  <c r="BA91" i="5" a="1"/>
  <c r="BA91" i="5" s="1"/>
  <c r="BC91" i="5" s="1"/>
  <c r="BB91" i="5"/>
  <c r="BF1151" i="5"/>
  <c r="F1151" i="5" s="1"/>
  <c r="BB789" i="5"/>
  <c r="BA789" i="5" a="1"/>
  <c r="BA789" i="5" s="1"/>
  <c r="BC789" i="5" s="1"/>
  <c r="BF965" i="5"/>
  <c r="F965" i="5" s="1"/>
  <c r="BB1078" i="5"/>
  <c r="BA1078" i="5" a="1"/>
  <c r="BA1078" i="5" s="1"/>
  <c r="BC1078" i="5" s="1"/>
  <c r="BA965" i="5" a="1"/>
  <c r="BA965" i="5" s="1"/>
  <c r="BC965" i="5" s="1"/>
  <c r="BB965" i="5"/>
  <c r="BA197" i="5" a="1"/>
  <c r="BA197" i="5" s="1"/>
  <c r="BC197" i="5" s="1"/>
  <c r="BB197" i="5"/>
  <c r="BB40" i="5"/>
  <c r="BA40" i="5" a="1"/>
  <c r="BA40" i="5" s="1"/>
  <c r="BC40" i="5" s="1"/>
  <c r="BB536" i="5"/>
  <c r="BA536" i="5" a="1"/>
  <c r="BA536" i="5" s="1"/>
  <c r="BC536" i="5" s="1"/>
  <c r="BB317" i="5"/>
  <c r="BA317" i="5" a="1"/>
  <c r="BA317" i="5" s="1"/>
  <c r="BC317" i="5" s="1"/>
  <c r="BA511" i="5" a="1"/>
  <c r="BA511" i="5" s="1"/>
  <c r="BC511" i="5" s="1"/>
  <c r="BB511" i="5"/>
  <c r="BA1012" i="5" a="1"/>
  <c r="BA1012" i="5" s="1"/>
  <c r="BC1012" i="5" s="1"/>
  <c r="BB1012" i="5"/>
  <c r="BA826" i="5" a="1"/>
  <c r="BA826" i="5" s="1"/>
  <c r="BC826" i="5" s="1"/>
  <c r="BB826" i="5"/>
  <c r="BB533" i="5"/>
  <c r="BA533" i="5" a="1"/>
  <c r="BA533" i="5" s="1"/>
  <c r="BC533" i="5" s="1"/>
  <c r="BB290" i="5"/>
  <c r="BA290" i="5" a="1"/>
  <c r="BA290" i="5" s="1"/>
  <c r="BC290" i="5" s="1"/>
  <c r="BA145" i="5" a="1"/>
  <c r="BA145" i="5" s="1"/>
  <c r="BC145" i="5" s="1"/>
  <c r="BB145" i="5"/>
  <c r="BB4" i="5"/>
  <c r="BA4" i="5" a="1"/>
  <c r="BA4" i="5" s="1"/>
  <c r="BC4" i="5" s="1"/>
  <c r="BB106" i="5"/>
  <c r="BA106" i="5" a="1"/>
  <c r="BA106" i="5" s="1"/>
  <c r="BC106" i="5" s="1"/>
  <c r="BB972" i="5"/>
  <c r="BA972" i="5" a="1"/>
  <c r="BA972" i="5" s="1"/>
  <c r="BC972" i="5" s="1"/>
  <c r="BA792" i="5" a="1"/>
  <c r="BA792" i="5" s="1"/>
  <c r="BC792" i="5" s="1"/>
  <c r="BB792" i="5"/>
  <c r="BB506" i="5"/>
  <c r="BA506" i="5" a="1"/>
  <c r="BA506" i="5" s="1"/>
  <c r="BC506" i="5" s="1"/>
  <c r="BB378" i="5"/>
  <c r="BA378" i="5" a="1"/>
  <c r="BA378" i="5" s="1"/>
  <c r="BC378" i="5" s="1"/>
  <c r="BA120" i="5" a="1"/>
  <c r="BA120" i="5" s="1"/>
  <c r="BC120" i="5" s="1"/>
  <c r="BB120" i="5"/>
  <c r="BB57" i="5"/>
  <c r="BA57" i="5" a="1"/>
  <c r="BA57" i="5" s="1"/>
  <c r="BC57" i="5" s="1"/>
  <c r="BF782" i="5"/>
  <c r="F782" i="5" s="1"/>
  <c r="BB1118" i="5"/>
  <c r="BA1118" i="5" a="1"/>
  <c r="BA1118" i="5" s="1"/>
  <c r="BC1118" i="5" s="1"/>
  <c r="BB716" i="5"/>
  <c r="BA716" i="5" a="1"/>
  <c r="BA716" i="5" s="1"/>
  <c r="BC716" i="5" s="1"/>
  <c r="BB690" i="5"/>
  <c r="BA690" i="5" a="1"/>
  <c r="BA690" i="5" s="1"/>
  <c r="BC690" i="5" s="1"/>
  <c r="BB463" i="5"/>
  <c r="BA463" i="5" a="1"/>
  <c r="BA463" i="5" s="1"/>
  <c r="BC463" i="5" s="1"/>
  <c r="BF294" i="5"/>
  <c r="F294" i="5" s="1"/>
  <c r="BF238" i="5"/>
  <c r="F238" i="5" s="1"/>
  <c r="BF1055" i="5"/>
  <c r="F1055" i="5" s="1"/>
  <c r="BF706" i="5"/>
  <c r="F706" i="5" s="1"/>
  <c r="BF469" i="5"/>
  <c r="F469" i="5" s="1"/>
  <c r="BF907" i="5"/>
  <c r="F907" i="5" s="1"/>
  <c r="BF275" i="5"/>
  <c r="F275" i="5" s="1"/>
  <c r="BF66" i="5"/>
  <c r="F66" i="5" s="1"/>
  <c r="BF558" i="5"/>
  <c r="F558" i="5" s="1"/>
  <c r="BF237" i="5"/>
  <c r="F237" i="5" s="1"/>
  <c r="BF309" i="5"/>
  <c r="F309" i="5" s="1"/>
  <c r="BB327" i="5"/>
  <c r="BA327" i="5" a="1"/>
  <c r="BA327" i="5" s="1"/>
  <c r="BC327" i="5" s="1"/>
  <c r="BF240" i="5"/>
  <c r="F240" i="5" s="1"/>
  <c r="BB1223" i="5"/>
  <c r="BA1223" i="5" a="1"/>
  <c r="BA1223" i="5" s="1"/>
  <c r="BC1223" i="5" s="1"/>
  <c r="BB1068" i="5"/>
  <c r="BA1068" i="5" a="1"/>
  <c r="BA1068" i="5" s="1"/>
  <c r="BC1068" i="5" s="1"/>
  <c r="BB833" i="5"/>
  <c r="BA833" i="5" a="1"/>
  <c r="BA833" i="5" s="1"/>
  <c r="BC833" i="5" s="1"/>
  <c r="BA797" i="5" a="1"/>
  <c r="BA797" i="5" s="1"/>
  <c r="BC797" i="5" s="1"/>
  <c r="BB797" i="5"/>
  <c r="BB559" i="5"/>
  <c r="BA559" i="5" a="1"/>
  <c r="BA559" i="5" s="1"/>
  <c r="BC559" i="5" s="1"/>
  <c r="BB111" i="5"/>
  <c r="BA111" i="5" a="1"/>
  <c r="BA111" i="5" s="1"/>
  <c r="BC111" i="5" s="1"/>
  <c r="BB1224" i="5"/>
  <c r="BA1224" i="5" a="1"/>
  <c r="BA1224" i="5" s="1"/>
  <c r="BC1224" i="5" s="1"/>
  <c r="BA453" i="5" a="1"/>
  <c r="BA453" i="5" s="1"/>
  <c r="BC453" i="5" s="1"/>
  <c r="BB453" i="5"/>
  <c r="BB138" i="5"/>
  <c r="BA138" i="5" a="1"/>
  <c r="BA138" i="5" s="1"/>
  <c r="BC138" i="5" s="1"/>
  <c r="BA1191" i="5" a="1"/>
  <c r="BA1191" i="5" s="1"/>
  <c r="BC1191" i="5" s="1"/>
  <c r="BB1191" i="5"/>
  <c r="BA547" i="5" a="1"/>
  <c r="BA547" i="5" s="1"/>
  <c r="BC547" i="5" s="1"/>
  <c r="BB547" i="5"/>
  <c r="BA471" i="5" a="1"/>
  <c r="BA471" i="5" s="1"/>
  <c r="BC471" i="5" s="1"/>
  <c r="BB471" i="5"/>
  <c r="BB247" i="5"/>
  <c r="BA247" i="5" a="1"/>
  <c r="BA247" i="5" s="1"/>
  <c r="BC247" i="5" s="1"/>
  <c r="BB252" i="5"/>
  <c r="BA252" i="5" a="1"/>
  <c r="BA252" i="5" s="1"/>
  <c r="BC252" i="5" s="1"/>
  <c r="BA1174" i="5" a="1"/>
  <c r="BA1174" i="5" s="1"/>
  <c r="BC1174" i="5" s="1"/>
  <c r="BB1174" i="5"/>
  <c r="BB902" i="5"/>
  <c r="BA902" i="5" a="1"/>
  <c r="BA902" i="5" s="1"/>
  <c r="BC902" i="5" s="1"/>
  <c r="BB768" i="5"/>
  <c r="BA768" i="5" a="1"/>
  <c r="BA768" i="5" s="1"/>
  <c r="BC768" i="5" s="1"/>
  <c r="BB532" i="5"/>
  <c r="BA532" i="5" a="1"/>
  <c r="BA532" i="5" s="1"/>
  <c r="BC532" i="5" s="1"/>
  <c r="BB318" i="5"/>
  <c r="BA318" i="5" a="1"/>
  <c r="BA318" i="5" s="1"/>
  <c r="BC318" i="5" s="1"/>
  <c r="BB1231" i="5"/>
  <c r="BA1231" i="5" a="1"/>
  <c r="BA1231" i="5" s="1"/>
  <c r="BC1231" i="5" s="1"/>
  <c r="BA852" i="5" a="1"/>
  <c r="BA852" i="5" s="1"/>
  <c r="BC852" i="5" s="1"/>
  <c r="BB852" i="5"/>
  <c r="BB760" i="5"/>
  <c r="BA760" i="5" a="1"/>
  <c r="BA760" i="5" s="1"/>
  <c r="BC760" i="5" s="1"/>
  <c r="BB804" i="5"/>
  <c r="BA804" i="5" a="1"/>
  <c r="BA804" i="5" s="1"/>
  <c r="BC804" i="5" s="1"/>
  <c r="BA563" i="5" a="1"/>
  <c r="BA563" i="5" s="1"/>
  <c r="BC563" i="5" s="1"/>
  <c r="BB563" i="5"/>
  <c r="BA1190" i="5" a="1"/>
  <c r="BA1190" i="5" s="1"/>
  <c r="BC1190" i="5" s="1"/>
  <c r="BB1190" i="5"/>
  <c r="BA952" i="5" a="1"/>
  <c r="BA952" i="5" s="1"/>
  <c r="BC952" i="5" s="1"/>
  <c r="BB952" i="5"/>
  <c r="BB607" i="5"/>
  <c r="BA607" i="5" a="1"/>
  <c r="BA607" i="5" s="1"/>
  <c r="BC607" i="5" s="1"/>
  <c r="BB1055" i="5"/>
  <c r="BA1055" i="5" a="1"/>
  <c r="BA1055" i="5" s="1"/>
  <c r="BC1055" i="5" s="1"/>
  <c r="BA113" i="5" a="1"/>
  <c r="BA113" i="5" s="1"/>
  <c r="BC113" i="5" s="1"/>
  <c r="BB113" i="5"/>
  <c r="BA1194" i="5" a="1"/>
  <c r="BA1194" i="5" s="1"/>
  <c r="BC1194" i="5" s="1"/>
  <c r="BB1194" i="5"/>
  <c r="BB888" i="5"/>
  <c r="BA888" i="5" a="1"/>
  <c r="BA888" i="5" s="1"/>
  <c r="BC888" i="5" s="1"/>
  <c r="BB531" i="5"/>
  <c r="BA531" i="5" a="1"/>
  <c r="BA531" i="5" s="1"/>
  <c r="BC531" i="5" s="1"/>
  <c r="BB460" i="5"/>
  <c r="BA460" i="5" a="1"/>
  <c r="BA460" i="5" s="1"/>
  <c r="BC460" i="5" s="1"/>
  <c r="BA264" i="5" a="1"/>
  <c r="BA264" i="5" s="1"/>
  <c r="BC264" i="5" s="1"/>
  <c r="BB264" i="5"/>
  <c r="BA200" i="5" a="1"/>
  <c r="BA200" i="5" s="1"/>
  <c r="BC200" i="5" s="1"/>
  <c r="BB200" i="5"/>
  <c r="BB371" i="5"/>
  <c r="BA371" i="5" a="1"/>
  <c r="BA371" i="5" s="1"/>
  <c r="BC371" i="5" s="1"/>
  <c r="BB1233" i="5"/>
  <c r="BA1233" i="5" a="1"/>
  <c r="BA1233" i="5" s="1"/>
  <c r="BC1233" i="5" s="1"/>
  <c r="BB1119" i="5"/>
  <c r="BA1119" i="5" a="1"/>
  <c r="BA1119" i="5" s="1"/>
  <c r="BC1119" i="5" s="1"/>
  <c r="BA1079" i="5" a="1"/>
  <c r="BA1079" i="5" s="1"/>
  <c r="BC1079" i="5" s="1"/>
  <c r="BB1079" i="5"/>
  <c r="BA913" i="5" a="1"/>
  <c r="BA913" i="5" s="1"/>
  <c r="BC913" i="5" s="1"/>
  <c r="BB913" i="5"/>
  <c r="BB750" i="5"/>
  <c r="BA750" i="5" a="1"/>
  <c r="BA750" i="5" s="1"/>
  <c r="BC750" i="5" s="1"/>
  <c r="BA665" i="5" a="1"/>
  <c r="BA665" i="5" s="1"/>
  <c r="BC665" i="5" s="1"/>
  <c r="BB665" i="5"/>
  <c r="BB185" i="5"/>
  <c r="BA185" i="5" a="1"/>
  <c r="BA185" i="5" s="1"/>
  <c r="BC185" i="5" s="1"/>
  <c r="BB858" i="5"/>
  <c r="BA858" i="5" a="1"/>
  <c r="BA858" i="5" s="1"/>
  <c r="BC858" i="5" s="1"/>
  <c r="BA620" i="5" a="1"/>
  <c r="BA620" i="5" s="1"/>
  <c r="BC620" i="5" s="1"/>
  <c r="BB620" i="5"/>
  <c r="BB484" i="5"/>
  <c r="BA484" i="5" a="1"/>
  <c r="BA484" i="5" s="1"/>
  <c r="BC484" i="5" s="1"/>
  <c r="BB266" i="5"/>
  <c r="BA266" i="5" a="1"/>
  <c r="BA266" i="5" s="1"/>
  <c r="BC266" i="5" s="1"/>
  <c r="BB18" i="5"/>
  <c r="BA18" i="5" a="1"/>
  <c r="BA18" i="5" s="1"/>
  <c r="BC18" i="5" s="1"/>
  <c r="AT24" i="5"/>
  <c r="AS24" i="5" a="1"/>
  <c r="AS24" i="5" s="1"/>
  <c r="AU24" i="5" s="1"/>
  <c r="BA603" i="5" a="1"/>
  <c r="BA603" i="5" s="1"/>
  <c r="BC603" i="5" s="1"/>
  <c r="BB603" i="5"/>
  <c r="BA660" i="5" a="1"/>
  <c r="BA660" i="5" s="1"/>
  <c r="BC660" i="5" s="1"/>
  <c r="BB660" i="5"/>
  <c r="BA421" i="5" a="1"/>
  <c r="BA421" i="5" s="1"/>
  <c r="BC421" i="5" s="1"/>
  <c r="BB421" i="5"/>
  <c r="BA385" i="5" a="1"/>
  <c r="BA385" i="5" s="1"/>
  <c r="BC385" i="5" s="1"/>
  <c r="BB385" i="5"/>
  <c r="BA297" i="5" a="1"/>
  <c r="BA297" i="5" s="1"/>
  <c r="BC297" i="5" s="1"/>
  <c r="BB297" i="5"/>
  <c r="BF809" i="5"/>
  <c r="F809" i="5" s="1"/>
  <c r="BF961" i="5"/>
  <c r="F961" i="5" s="1"/>
  <c r="BF872" i="5"/>
  <c r="F872" i="5" s="1"/>
  <c r="BF1000" i="5"/>
  <c r="F1000" i="5" s="1"/>
  <c r="BF62" i="5"/>
  <c r="F62" i="5" s="1"/>
  <c r="BF681" i="5"/>
  <c r="F681" i="5" s="1"/>
  <c r="BF446" i="5"/>
  <c r="F446" i="5" s="1"/>
  <c r="BF785" i="5"/>
  <c r="F785" i="5" s="1"/>
  <c r="BB248" i="5"/>
  <c r="BA248" i="5" a="1"/>
  <c r="BA248" i="5" s="1"/>
  <c r="BC248" i="5" s="1"/>
  <c r="BF751" i="5"/>
  <c r="F751" i="5" s="1"/>
  <c r="BF217" i="5"/>
  <c r="F217" i="5" s="1"/>
  <c r="BF182" i="5"/>
  <c r="F182" i="5" s="1"/>
  <c r="BA686" i="5" a="1"/>
  <c r="BA686" i="5" s="1"/>
  <c r="BC686" i="5" s="1"/>
  <c r="BB686" i="5"/>
  <c r="BF224" i="5"/>
  <c r="F224" i="5" s="1"/>
  <c r="BF786" i="5"/>
  <c r="F786" i="5" s="1"/>
  <c r="BB651" i="5"/>
  <c r="BA651" i="5" a="1"/>
  <c r="BA651" i="5" s="1"/>
  <c r="BC651" i="5" s="1"/>
  <c r="BA191" i="5" a="1"/>
  <c r="BA191" i="5" s="1"/>
  <c r="BC191" i="5" s="1"/>
  <c r="BB191" i="5"/>
  <c r="AT21" i="5"/>
  <c r="AS21" i="5" a="1"/>
  <c r="AS21" i="5" s="1"/>
  <c r="AU21" i="5" s="1"/>
  <c r="BF856" i="5"/>
  <c r="F856" i="5" s="1"/>
  <c r="BF920" i="5"/>
  <c r="F920" i="5" s="1"/>
  <c r="BF1188" i="5"/>
  <c r="F1188" i="5" s="1"/>
  <c r="BF603" i="5"/>
  <c r="F603" i="5" s="1"/>
  <c r="BB527" i="5"/>
  <c r="BA527" i="5" a="1"/>
  <c r="BA527" i="5" s="1"/>
  <c r="BC527" i="5" s="1"/>
  <c r="BB330" i="5"/>
  <c r="BA330" i="5" a="1"/>
  <c r="BA330" i="5" s="1"/>
  <c r="BC330" i="5" s="1"/>
  <c r="BF532" i="5"/>
  <c r="F532" i="5" s="1"/>
  <c r="BB1164" i="5"/>
  <c r="BA1164" i="5" a="1"/>
  <c r="BA1164" i="5" s="1"/>
  <c r="BC1164" i="5" s="1"/>
  <c r="BB729" i="5"/>
  <c r="BA729" i="5" a="1"/>
  <c r="BA729" i="5" s="1"/>
  <c r="BC729" i="5" s="1"/>
  <c r="BB42" i="5"/>
  <c r="BA42" i="5" a="1"/>
  <c r="BA42" i="5" s="1"/>
  <c r="BC42" i="5" s="1"/>
  <c r="BB1028" i="5"/>
  <c r="BA1028" i="5" a="1"/>
  <c r="BA1028" i="5" s="1"/>
  <c r="BC1028" i="5" s="1"/>
  <c r="BF1130" i="5"/>
  <c r="F1130" i="5" s="1"/>
  <c r="BB818" i="5"/>
  <c r="BA818" i="5" a="1"/>
  <c r="BA818" i="5" s="1"/>
  <c r="BC818" i="5" s="1"/>
  <c r="BB794" i="5"/>
  <c r="BA794" i="5" a="1"/>
  <c r="BA794" i="5" s="1"/>
  <c r="BC794" i="5" s="1"/>
  <c r="BB689" i="5"/>
  <c r="BA689" i="5" a="1"/>
  <c r="BA689" i="5" s="1"/>
  <c r="BC689" i="5" s="1"/>
  <c r="BF372" i="5"/>
  <c r="F372" i="5" s="1"/>
  <c r="BF947" i="5"/>
  <c r="F947" i="5" s="1"/>
  <c r="BF282" i="5"/>
  <c r="F282" i="5" s="1"/>
  <c r="BB1092" i="5"/>
  <c r="BA1092" i="5" a="1"/>
  <c r="BA1092" i="5" s="1"/>
  <c r="BC1092" i="5" s="1"/>
  <c r="BB970" i="5"/>
  <c r="BA970" i="5" a="1"/>
  <c r="BA970" i="5" s="1"/>
  <c r="BC970" i="5" s="1"/>
  <c r="BB937" i="5"/>
  <c r="BA937" i="5" a="1"/>
  <c r="BA937" i="5" s="1"/>
  <c r="BC937" i="5" s="1"/>
  <c r="BB325" i="5"/>
  <c r="BA325" i="5" a="1"/>
  <c r="BA325" i="5" s="1"/>
  <c r="BC325" i="5" s="1"/>
  <c r="BB214" i="5"/>
  <c r="BA214" i="5" a="1"/>
  <c r="BA214" i="5" s="1"/>
  <c r="BC214" i="5" s="1"/>
  <c r="BB43" i="5"/>
  <c r="BA43" i="5" a="1"/>
  <c r="BA43" i="5" s="1"/>
  <c r="BC43" i="5" s="1"/>
  <c r="BF474" i="5"/>
  <c r="F474" i="5" s="1"/>
  <c r="BF765" i="5"/>
  <c r="F765" i="5" s="1"/>
  <c r="BF844" i="5"/>
  <c r="F844" i="5" s="1"/>
  <c r="BF649" i="5"/>
  <c r="F649" i="5" s="1"/>
  <c r="BB1072" i="5"/>
  <c r="BA1072" i="5" a="1"/>
  <c r="BA1072" i="5" s="1"/>
  <c r="BC1072" i="5" s="1"/>
  <c r="BF1219" i="5"/>
  <c r="F1219" i="5" s="1"/>
  <c r="BA1122" i="5" a="1"/>
  <c r="BA1122" i="5" s="1"/>
  <c r="BC1122" i="5" s="1"/>
  <c r="BB1122" i="5"/>
  <c r="BB929" i="5"/>
  <c r="BA929" i="5" a="1"/>
  <c r="BA929" i="5" s="1"/>
  <c r="BC929" i="5" s="1"/>
  <c r="BA657" i="5" a="1"/>
  <c r="BA657" i="5" s="1"/>
  <c r="BC657" i="5" s="1"/>
  <c r="BB657" i="5"/>
  <c r="BB451" i="5"/>
  <c r="BA451" i="5" a="1"/>
  <c r="BA451" i="5" s="1"/>
  <c r="BC451" i="5" s="1"/>
  <c r="BB331" i="5"/>
  <c r="BA331" i="5" a="1"/>
  <c r="BA331" i="5" s="1"/>
  <c r="BC331" i="5" s="1"/>
  <c r="BB357" i="5"/>
  <c r="BA357" i="5" a="1"/>
  <c r="BA357" i="5" s="1"/>
  <c r="BC357" i="5" s="1"/>
  <c r="BB60" i="5"/>
  <c r="BA60" i="5" a="1"/>
  <c r="BA60" i="5" s="1"/>
  <c r="BC60" i="5" s="1"/>
  <c r="BF242" i="5"/>
  <c r="F242" i="5" s="1"/>
  <c r="BF185" i="5"/>
  <c r="F185" i="5" s="1"/>
  <c r="BF561" i="5"/>
  <c r="F561" i="5" s="1"/>
  <c r="BF1019" i="5"/>
  <c r="F1019" i="5" s="1"/>
  <c r="BF866" i="5"/>
  <c r="F866" i="5" s="1"/>
  <c r="BF92" i="5"/>
  <c r="F92" i="5" s="1"/>
  <c r="BF193" i="5"/>
  <c r="F193" i="5" s="1"/>
  <c r="BB853" i="5"/>
  <c r="BA853" i="5" a="1"/>
  <c r="BA853" i="5" s="1"/>
  <c r="BC853" i="5" s="1"/>
  <c r="BA306" i="5" a="1"/>
  <c r="BA306" i="5" s="1"/>
  <c r="BC306" i="5" s="1"/>
  <c r="BB306" i="5"/>
  <c r="BF55" i="5"/>
  <c r="F55" i="5" s="1"/>
  <c r="BB822" i="5"/>
  <c r="BA822" i="5" a="1"/>
  <c r="BA822" i="5" s="1"/>
  <c r="BC822" i="5" s="1"/>
  <c r="BA680" i="5" a="1"/>
  <c r="BA680" i="5" s="1"/>
  <c r="BC680" i="5" s="1"/>
  <c r="BB680" i="5"/>
  <c r="BA208" i="5" a="1"/>
  <c r="BA208" i="5" s="1"/>
  <c r="BC208" i="5" s="1"/>
  <c r="BB208" i="5"/>
  <c r="BB124" i="5"/>
  <c r="BA124" i="5" a="1"/>
  <c r="BA124" i="5" s="1"/>
  <c r="BC124" i="5" s="1"/>
  <c r="BF31" i="5"/>
  <c r="F31" i="5" s="1"/>
  <c r="BF373" i="5"/>
  <c r="F373" i="5" s="1"/>
  <c r="BF335" i="5"/>
  <c r="F335" i="5" s="1"/>
  <c r="BB1162" i="5"/>
  <c r="BA1162" i="5" a="1"/>
  <c r="BA1162" i="5" s="1"/>
  <c r="BC1162" i="5" s="1"/>
  <c r="BB752" i="5"/>
  <c r="BA752" i="5" a="1"/>
  <c r="BA752" i="5" s="1"/>
  <c r="BC752" i="5" s="1"/>
  <c r="BF1022" i="5"/>
  <c r="F1022" i="5" s="1"/>
  <c r="BA979" i="5" a="1"/>
  <c r="BA979" i="5" s="1"/>
  <c r="BC979" i="5" s="1"/>
  <c r="BB979" i="5"/>
  <c r="BB134" i="5"/>
  <c r="BA134" i="5" a="1"/>
  <c r="BA134" i="5" s="1"/>
  <c r="BC134" i="5" s="1"/>
  <c r="BF555" i="5"/>
  <c r="F555" i="5" s="1"/>
  <c r="BB1184" i="5"/>
  <c r="BA1184" i="5" a="1"/>
  <c r="BA1184" i="5" s="1"/>
  <c r="BC1184" i="5" s="1"/>
  <c r="BB1105" i="5"/>
  <c r="BA1105" i="5" a="1"/>
  <c r="BA1105" i="5" s="1"/>
  <c r="BC1105" i="5" s="1"/>
  <c r="BA908" i="5" a="1"/>
  <c r="BA908" i="5" s="1"/>
  <c r="BC908" i="5" s="1"/>
  <c r="BB908" i="5"/>
  <c r="BB583" i="5"/>
  <c r="BA583" i="5" a="1"/>
  <c r="BA583" i="5" s="1"/>
  <c r="BC583" i="5" s="1"/>
  <c r="BA483" i="5" a="1"/>
  <c r="BA483" i="5" s="1"/>
  <c r="BC483" i="5" s="1"/>
  <c r="BB483" i="5"/>
  <c r="BA183" i="5" a="1"/>
  <c r="BA183" i="5" s="1"/>
  <c r="BC183" i="5" s="1"/>
  <c r="BB183" i="5"/>
  <c r="BF1225" i="5"/>
  <c r="F1225" i="5" s="1"/>
  <c r="BF766" i="5"/>
  <c r="F766" i="5" s="1"/>
  <c r="BF932" i="5"/>
  <c r="F932" i="5" s="1"/>
  <c r="BB683" i="5"/>
  <c r="BA683" i="5" a="1"/>
  <c r="BA683" i="5" s="1"/>
  <c r="BC683" i="5" s="1"/>
  <c r="BA223" i="5" a="1"/>
  <c r="BA223" i="5" s="1"/>
  <c r="BC223" i="5" s="1"/>
  <c r="BB223" i="5"/>
  <c r="BB204" i="5"/>
  <c r="BA204" i="5" a="1"/>
  <c r="BA204" i="5" s="1"/>
  <c r="BC204" i="5" s="1"/>
  <c r="AT22" i="5"/>
  <c r="AS22" i="5" a="1"/>
  <c r="AS22" i="5" s="1"/>
  <c r="AU22" i="5" s="1"/>
  <c r="BF622" i="5"/>
  <c r="F622" i="5" s="1"/>
  <c r="BF637" i="5"/>
  <c r="F637" i="5" s="1"/>
  <c r="BF56" i="5"/>
  <c r="F56" i="5" s="1"/>
  <c r="BF714" i="5"/>
  <c r="F714" i="5" s="1"/>
  <c r="BB1238" i="5"/>
  <c r="BA1238" i="5" a="1"/>
  <c r="BA1238" i="5" s="1"/>
  <c r="BC1238" i="5" s="1"/>
  <c r="BA1094" i="5" a="1"/>
  <c r="BA1094" i="5" s="1"/>
  <c r="BC1094" i="5" s="1"/>
  <c r="BB1094" i="5"/>
  <c r="BA1004" i="5" a="1"/>
  <c r="BA1004" i="5" s="1"/>
  <c r="BC1004" i="5" s="1"/>
  <c r="BB1004" i="5"/>
  <c r="BA877" i="5" a="1"/>
  <c r="BA877" i="5" s="1"/>
  <c r="BC877" i="5" s="1"/>
  <c r="BB877" i="5"/>
  <c r="BB548" i="5"/>
  <c r="BA548" i="5" a="1"/>
  <c r="BA548" i="5" s="1"/>
  <c r="BC548" i="5" s="1"/>
  <c r="BA115" i="5" a="1"/>
  <c r="BA115" i="5" s="1"/>
  <c r="BC115" i="5" s="1"/>
  <c r="BB115" i="5"/>
  <c r="BB67" i="5"/>
  <c r="BA67" i="5" a="1"/>
  <c r="BA67" i="5" s="1"/>
  <c r="BC67" i="5" s="1"/>
  <c r="BF1135" i="5"/>
  <c r="F1135" i="5" s="1"/>
  <c r="BF270" i="5"/>
  <c r="F270" i="5" s="1"/>
  <c r="BF906" i="5"/>
  <c r="F906" i="5" s="1"/>
  <c r="BF98" i="5"/>
  <c r="F98" i="5" s="1"/>
  <c r="BF1216" i="5"/>
  <c r="F1216" i="5" s="1"/>
  <c r="BF908" i="5"/>
  <c r="F908" i="5" s="1"/>
  <c r="BF311" i="5"/>
  <c r="F311" i="5" s="1"/>
  <c r="BF334" i="5"/>
  <c r="F334" i="5" s="1"/>
  <c r="BF670" i="5"/>
  <c r="F670" i="5" s="1"/>
  <c r="BF749" i="5"/>
  <c r="F749" i="5" s="1"/>
  <c r="BB900" i="5"/>
  <c r="BA900" i="5" a="1"/>
  <c r="BA900" i="5" s="1"/>
  <c r="BC900" i="5" s="1"/>
  <c r="BB615" i="5"/>
  <c r="BA615" i="5" a="1"/>
  <c r="BA615" i="5" s="1"/>
  <c r="BC615" i="5" s="1"/>
  <c r="BF1192" i="5"/>
  <c r="F1192" i="5" s="1"/>
  <c r="BF734" i="5"/>
  <c r="F734" i="5" s="1"/>
  <c r="BF214" i="5"/>
  <c r="F214" i="5" s="1"/>
  <c r="BF204" i="5"/>
  <c r="F204" i="5" s="1"/>
  <c r="BF227" i="5"/>
  <c r="F227" i="5" s="1"/>
  <c r="BA1058" i="5" a="1"/>
  <c r="BA1058" i="5" s="1"/>
  <c r="BC1058" i="5" s="1"/>
  <c r="BB1058" i="5"/>
  <c r="BB859" i="5"/>
  <c r="BA859" i="5" a="1"/>
  <c r="BA859" i="5" s="1"/>
  <c r="BC859" i="5" s="1"/>
  <c r="BF753" i="5"/>
  <c r="F753" i="5" s="1"/>
  <c r="BF813" i="5"/>
  <c r="F813" i="5" s="1"/>
  <c r="BB1185" i="5"/>
  <c r="BA1185" i="5" a="1"/>
  <c r="BA1185" i="5" s="1"/>
  <c r="BC1185" i="5" s="1"/>
  <c r="BA1065" i="5" a="1"/>
  <c r="BA1065" i="5" s="1"/>
  <c r="BC1065" i="5" s="1"/>
  <c r="BB1065" i="5"/>
  <c r="BB1000" i="5"/>
  <c r="BA1000" i="5" a="1"/>
  <c r="BA1000" i="5" s="1"/>
  <c r="BC1000" i="5" s="1"/>
  <c r="BA688" i="5" a="1"/>
  <c r="BA688" i="5" s="1"/>
  <c r="BC688" i="5" s="1"/>
  <c r="BB688" i="5"/>
  <c r="BB444" i="5"/>
  <c r="BA444" i="5" a="1"/>
  <c r="BA444" i="5" s="1"/>
  <c r="BC444" i="5" s="1"/>
  <c r="BB175" i="5"/>
  <c r="BA175" i="5" a="1"/>
  <c r="BA175" i="5" s="1"/>
  <c r="BC175" i="5" s="1"/>
  <c r="BB95" i="5"/>
  <c r="BA95" i="5" a="1"/>
  <c r="BA95" i="5" s="1"/>
  <c r="BC95" i="5" s="1"/>
  <c r="BF208" i="5"/>
  <c r="F208" i="5" s="1"/>
  <c r="BF934" i="5"/>
  <c r="F934" i="5" s="1"/>
  <c r="BB1241" i="5"/>
  <c r="BA1241" i="5" a="1"/>
  <c r="BA1241" i="5" s="1"/>
  <c r="BC1241" i="5" s="1"/>
  <c r="BB784" i="5"/>
  <c r="BA784" i="5" a="1"/>
  <c r="BA784" i="5" s="1"/>
  <c r="BC784" i="5" s="1"/>
  <c r="BB661" i="5"/>
  <c r="BA661" i="5" a="1"/>
  <c r="BA661" i="5" s="1"/>
  <c r="BC661" i="5" s="1"/>
  <c r="BA571" i="5" a="1"/>
  <c r="BA571" i="5" s="1"/>
  <c r="BC571" i="5" s="1"/>
  <c r="BB571" i="5"/>
  <c r="BB69" i="5"/>
  <c r="BA69" i="5" a="1"/>
  <c r="BA69" i="5" s="1"/>
  <c r="BC69" i="5" s="1"/>
  <c r="BF370" i="5"/>
  <c r="F370" i="5" s="1"/>
  <c r="BF436" i="5"/>
  <c r="F436" i="5" s="1"/>
  <c r="BB614" i="5"/>
  <c r="BA614" i="5" a="1"/>
  <c r="BA614" i="5" s="1"/>
  <c r="BC614" i="5" s="1"/>
  <c r="BB231" i="5"/>
  <c r="BA231" i="5" a="1"/>
  <c r="BA231" i="5" s="1"/>
  <c r="BC231" i="5" s="1"/>
  <c r="BF1137" i="5"/>
  <c r="F1137" i="5" s="1"/>
  <c r="BB1158" i="5"/>
  <c r="BA1158" i="5" a="1"/>
  <c r="BA1158" i="5" s="1"/>
  <c r="BC1158" i="5" s="1"/>
  <c r="BB1013" i="5"/>
  <c r="BA1013" i="5" a="1"/>
  <c r="BA1013" i="5" s="1"/>
  <c r="BC1013" i="5" s="1"/>
  <c r="BA880" i="5" a="1"/>
  <c r="BA880" i="5" s="1"/>
  <c r="BC880" i="5" s="1"/>
  <c r="BB880" i="5"/>
  <c r="BB522" i="5"/>
  <c r="BA522" i="5" a="1"/>
  <c r="BA522" i="5" s="1"/>
  <c r="BC522" i="5" s="1"/>
  <c r="BB216" i="5"/>
  <c r="BA216" i="5" a="1"/>
  <c r="BA216" i="5" s="1"/>
  <c r="BC216" i="5" s="1"/>
  <c r="BB68" i="5"/>
  <c r="BA68" i="5" a="1"/>
  <c r="BA68" i="5" s="1"/>
  <c r="BC68" i="5" s="1"/>
  <c r="BF280" i="5"/>
  <c r="F280" i="5" s="1"/>
  <c r="BF596" i="5"/>
  <c r="F596" i="5" s="1"/>
  <c r="BF1153" i="5"/>
  <c r="F1153" i="5" s="1"/>
  <c r="BF412" i="5"/>
  <c r="F412" i="5" s="1"/>
  <c r="BF781" i="5"/>
  <c r="F781" i="5" s="1"/>
  <c r="BF186" i="5"/>
  <c r="F186" i="5" s="1"/>
  <c r="BB640" i="5"/>
  <c r="BA640" i="5" a="1"/>
  <c r="BA640" i="5" s="1"/>
  <c r="BC640" i="5" s="1"/>
  <c r="BF299" i="5"/>
  <c r="F299" i="5" s="1"/>
  <c r="BF538" i="5"/>
  <c r="F538" i="5" s="1"/>
  <c r="BB1027" i="5"/>
  <c r="BA1027" i="5" a="1"/>
  <c r="BA1027" i="5" s="1"/>
  <c r="BC1027" i="5" s="1"/>
  <c r="BA942" i="5" a="1"/>
  <c r="BA942" i="5" s="1"/>
  <c r="BC942" i="5" s="1"/>
  <c r="BB942" i="5"/>
  <c r="BB837" i="5"/>
  <c r="BA837" i="5" a="1"/>
  <c r="BA837" i="5" s="1"/>
  <c r="BC837" i="5" s="1"/>
  <c r="BB262" i="5"/>
  <c r="BA262" i="5" a="1"/>
  <c r="BA262" i="5" s="1"/>
  <c r="BC262" i="5" s="1"/>
  <c r="BF1056" i="5"/>
  <c r="F1056" i="5" s="1"/>
  <c r="BF942" i="5"/>
  <c r="F942" i="5" s="1"/>
  <c r="BB1019" i="5"/>
  <c r="BA1019" i="5" a="1"/>
  <c r="BA1019" i="5" s="1"/>
  <c r="BC1019" i="5" s="1"/>
  <c r="BB707" i="5"/>
  <c r="BA707" i="5" a="1"/>
  <c r="BA707" i="5" s="1"/>
  <c r="BC707" i="5" s="1"/>
  <c r="BB593" i="5"/>
  <c r="BA593" i="5" a="1"/>
  <c r="BA593" i="5" s="1"/>
  <c r="BC593" i="5" s="1"/>
  <c r="BB573" i="5"/>
  <c r="BA573" i="5" a="1"/>
  <c r="BA573" i="5" s="1"/>
  <c r="BC573" i="5" s="1"/>
  <c r="BB432" i="5"/>
  <c r="BA432" i="5" a="1"/>
  <c r="BA432" i="5" s="1"/>
  <c r="BC432" i="5" s="1"/>
  <c r="BB311" i="5"/>
  <c r="BA311" i="5" a="1"/>
  <c r="BA311" i="5" s="1"/>
  <c r="BC311" i="5" s="1"/>
  <c r="BA195" i="5" a="1"/>
  <c r="BA195" i="5" s="1"/>
  <c r="BC195" i="5" s="1"/>
  <c r="BB195" i="5"/>
  <c r="BF459" i="5"/>
  <c r="F459" i="5" s="1"/>
  <c r="BF1196" i="5"/>
  <c r="F1196" i="5" s="1"/>
  <c r="BF95" i="5"/>
  <c r="F95" i="5" s="1"/>
  <c r="BF159" i="5"/>
  <c r="F159" i="5" s="1"/>
  <c r="BB1219" i="5"/>
  <c r="BA1219" i="5" a="1"/>
  <c r="BA1219" i="5" s="1"/>
  <c r="BC1219" i="5" s="1"/>
  <c r="BB1054" i="5"/>
  <c r="BA1054" i="5" a="1"/>
  <c r="BA1054" i="5" s="1"/>
  <c r="BC1054" i="5" s="1"/>
  <c r="BB869" i="5"/>
  <c r="BA869" i="5" a="1"/>
  <c r="BA869" i="5" s="1"/>
  <c r="BC869" i="5" s="1"/>
  <c r="BB805" i="5"/>
  <c r="BA805" i="5" a="1"/>
  <c r="BA805" i="5" s="1"/>
  <c r="BC805" i="5" s="1"/>
  <c r="BB205" i="5"/>
  <c r="BA205" i="5" a="1"/>
  <c r="BA205" i="5" s="1"/>
  <c r="BC205" i="5" s="1"/>
  <c r="BF838" i="5"/>
  <c r="F838" i="5" s="1"/>
  <c r="BF49" i="5"/>
  <c r="F49" i="5" s="1"/>
  <c r="BF332" i="5"/>
  <c r="F332" i="5" s="1"/>
  <c r="BA579" i="3" a="1"/>
  <c r="BA579" i="3" s="1"/>
  <c r="BC579" i="3" s="1"/>
  <c r="AY579" i="3" s="1"/>
  <c r="BB377" i="3"/>
  <c r="BE377" i="3" s="1"/>
  <c r="BB297" i="3"/>
  <c r="BE297" i="3" s="1"/>
  <c r="BB149" i="3"/>
  <c r="BD149" i="3" s="1"/>
  <c r="BI492" i="3" a="1"/>
  <c r="BI492" i="3" s="1"/>
  <c r="BK492" i="3" s="1"/>
  <c r="BL492" i="3" s="1"/>
  <c r="BA361" i="3" a="1"/>
  <c r="BA361" i="3" s="1"/>
  <c r="BC361" i="3" s="1"/>
  <c r="BD361" i="3" s="1"/>
  <c r="BB1235" i="3"/>
  <c r="BD1235" i="3" s="1"/>
  <c r="BA1212" i="3" a="1"/>
  <c r="BA1212" i="3" s="1"/>
  <c r="BC1212" i="3" s="1"/>
  <c r="AY1212" i="3" s="1"/>
  <c r="BJ584" i="3"/>
  <c r="BL584" i="3" s="1"/>
  <c r="BJ1178" i="3"/>
  <c r="BM1178" i="3" s="1"/>
  <c r="BI1026" i="3" a="1"/>
  <c r="BI1026" i="3" s="1"/>
  <c r="BK1026" i="3" s="1"/>
  <c r="BL1026" i="3" s="1"/>
  <c r="BJ859" i="3"/>
  <c r="BG859" i="3" s="1"/>
  <c r="BJ131" i="3"/>
  <c r="BM131" i="3" s="1"/>
  <c r="BA909" i="3" a="1"/>
  <c r="BA909" i="3" s="1"/>
  <c r="BC909" i="3" s="1"/>
  <c r="BD909" i="3" s="1"/>
  <c r="BJ1033" i="3"/>
  <c r="BL1033" i="3" s="1"/>
  <c r="BA461" i="3" a="1"/>
  <c r="BA461" i="3" s="1"/>
  <c r="BC461" i="3" s="1"/>
  <c r="AY461" i="3" s="1"/>
  <c r="BA9" i="3" a="1"/>
  <c r="BA9" i="3" s="1"/>
  <c r="BC9" i="3" s="1"/>
  <c r="BD9" i="3" s="1"/>
  <c r="BA331" i="3" a="1"/>
  <c r="BA331" i="3" s="1"/>
  <c r="BC331" i="3" s="1"/>
  <c r="BE331" i="3" s="1"/>
  <c r="BI1003" i="3" a="1"/>
  <c r="BI1003" i="3" s="1"/>
  <c r="BK1003" i="3" s="1"/>
  <c r="BL1003" i="3" s="1"/>
  <c r="BB669" i="3"/>
  <c r="AY669" i="3" s="1"/>
  <c r="BA873" i="3" a="1"/>
  <c r="BA873" i="3" s="1"/>
  <c r="BC873" i="3" s="1"/>
  <c r="BE873" i="3" s="1"/>
  <c r="BI888" i="3" a="1"/>
  <c r="BI888" i="3" s="1"/>
  <c r="BK888" i="3" s="1"/>
  <c r="BL888" i="3" s="1"/>
  <c r="BA1147" i="3" a="1"/>
  <c r="BA1147" i="3" s="1"/>
  <c r="BC1147" i="3" s="1"/>
  <c r="BD1147" i="3" s="1"/>
  <c r="BB505" i="3"/>
  <c r="BD505" i="3" s="1"/>
  <c r="BI332" i="3" a="1"/>
  <c r="BI332" i="3" s="1"/>
  <c r="BK332" i="3" s="1"/>
  <c r="BL332" i="3" s="1"/>
  <c r="BA195" i="3" a="1"/>
  <c r="BA195" i="3" s="1"/>
  <c r="BC195" i="3" s="1"/>
  <c r="AY195" i="3" s="1"/>
  <c r="BA1054" i="3" a="1"/>
  <c r="BA1054" i="3" s="1"/>
  <c r="BC1054" i="3" s="1"/>
  <c r="BE1054" i="3" s="1"/>
  <c r="BA1121" i="3" a="1"/>
  <c r="BA1121" i="3" s="1"/>
  <c r="BC1121" i="3" s="1"/>
  <c r="AY1121" i="3" s="1"/>
  <c r="BI28" i="3" a="1"/>
  <c r="BI28" i="3" s="1"/>
  <c r="BK28" i="3" s="1"/>
  <c r="BL28" i="3" s="1"/>
  <c r="BI949" i="3" a="1"/>
  <c r="BI949" i="3" s="1"/>
  <c r="BK949" i="3" s="1"/>
  <c r="BM949" i="3" s="1"/>
  <c r="BA972" i="3" a="1"/>
  <c r="BA972" i="3" s="1"/>
  <c r="BC972" i="3" s="1"/>
  <c r="BD972" i="3" s="1"/>
  <c r="BA172" i="3" a="1"/>
  <c r="BA172" i="3" s="1"/>
  <c r="BC172" i="3" s="1"/>
  <c r="BD172" i="3" s="1"/>
  <c r="BB276" i="3"/>
  <c r="BD276" i="3" s="1"/>
  <c r="BB920" i="3"/>
  <c r="BD920" i="3" s="1"/>
  <c r="BA108" i="3" a="1"/>
  <c r="BA108" i="3" s="1"/>
  <c r="BC108" i="3" s="1"/>
  <c r="BE108" i="3" s="1"/>
  <c r="BA633" i="3" a="1"/>
  <c r="BA633" i="3" s="1"/>
  <c r="BC633" i="3" s="1"/>
  <c r="BD633" i="3" s="1"/>
  <c r="BA473" i="3" a="1"/>
  <c r="BA473" i="3" s="1"/>
  <c r="BC473" i="3" s="1"/>
  <c r="BE473" i="3" s="1"/>
  <c r="BB527" i="3"/>
  <c r="BD527" i="3" s="1"/>
  <c r="BB628" i="3"/>
  <c r="BD628" i="3" s="1"/>
  <c r="BA1208" i="3" a="1"/>
  <c r="BA1208" i="3" s="1"/>
  <c r="BC1208" i="3" s="1"/>
  <c r="BE1208" i="3" s="1"/>
  <c r="BA312" i="3" a="1"/>
  <c r="BA312" i="3" s="1"/>
  <c r="BC312" i="3" s="1"/>
  <c r="BD312" i="3" s="1"/>
  <c r="BA607" i="3" a="1"/>
  <c r="BA607" i="3" s="1"/>
  <c r="BC607" i="3" s="1"/>
  <c r="BE607" i="3" s="1"/>
  <c r="BB599" i="3"/>
  <c r="BD599" i="3" s="1"/>
  <c r="BB128" i="3"/>
  <c r="AY128" i="3" s="1"/>
  <c r="BB129" i="3"/>
  <c r="AY129" i="3" s="1"/>
  <c r="BA87" i="3" a="1"/>
  <c r="BA87" i="3" s="1"/>
  <c r="BC87" i="3" s="1"/>
  <c r="AY87" i="3" s="1"/>
  <c r="BB531" i="3"/>
  <c r="AY531" i="3" s="1"/>
  <c r="BB855" i="3"/>
  <c r="BD855" i="3" s="1"/>
  <c r="BB1040" i="3"/>
  <c r="BD1040" i="3" s="1"/>
  <c r="BA63" i="3" a="1"/>
  <c r="BA63" i="3" s="1"/>
  <c r="BC63" i="3" s="1"/>
  <c r="BD63" i="3" s="1"/>
  <c r="BA396" i="3" a="1"/>
  <c r="BA396" i="3" s="1"/>
  <c r="BC396" i="3" s="1"/>
  <c r="AY396" i="3" s="1"/>
  <c r="BA328" i="3" a="1"/>
  <c r="BA328" i="3" s="1"/>
  <c r="BC328" i="3" s="1"/>
  <c r="BD328" i="3" s="1"/>
  <c r="BB801" i="3"/>
  <c r="AY801" i="3" s="1"/>
  <c r="BB16" i="3"/>
  <c r="BD16" i="3" s="1"/>
  <c r="BB985" i="3"/>
  <c r="BE985" i="3" s="1"/>
  <c r="BA1215" i="3" a="1"/>
  <c r="BA1215" i="3" s="1"/>
  <c r="BC1215" i="3" s="1"/>
  <c r="AY1215" i="3" s="1"/>
  <c r="BB911" i="3"/>
  <c r="BD911" i="3" s="1"/>
  <c r="BB1049" i="3"/>
  <c r="AY1049" i="3" s="1"/>
  <c r="BB959" i="3"/>
  <c r="BE959" i="3" s="1"/>
  <c r="BB216" i="3"/>
  <c r="BD216" i="3" s="1"/>
  <c r="BI441" i="3" a="1"/>
  <c r="BI441" i="3" s="1"/>
  <c r="BK441" i="3" s="1"/>
  <c r="BG441" i="3" s="1"/>
  <c r="BI429" i="3" a="1"/>
  <c r="BI429" i="3" s="1"/>
  <c r="BK429" i="3" s="1"/>
  <c r="BG429" i="3" s="1"/>
  <c r="BA412" i="3" a="1"/>
  <c r="BA412" i="3" s="1"/>
  <c r="BC412" i="3" s="1"/>
  <c r="BE412" i="3" s="1"/>
  <c r="BI625" i="3" a="1"/>
  <c r="BI625" i="3" s="1"/>
  <c r="BK625" i="3" s="1"/>
  <c r="BM625" i="3" s="1"/>
  <c r="BA949" i="3" a="1"/>
  <c r="BA949" i="3" s="1"/>
  <c r="BC949" i="3" s="1"/>
  <c r="BD949" i="3" s="1"/>
  <c r="BA1044" i="3" a="1"/>
  <c r="BA1044" i="3" s="1"/>
  <c r="BC1044" i="3" s="1"/>
  <c r="AY1044" i="3" s="1"/>
  <c r="BJ577" i="3"/>
  <c r="BG577" i="3" s="1"/>
  <c r="BB121" i="3"/>
  <c r="AY121" i="3" s="1"/>
  <c r="BB890" i="3"/>
  <c r="BD890" i="3" s="1"/>
  <c r="BB418" i="3"/>
  <c r="BD418" i="3" s="1"/>
  <c r="BA213" i="3" a="1"/>
  <c r="BA213" i="3" s="1"/>
  <c r="BC213" i="3" s="1"/>
  <c r="AY213" i="3" s="1"/>
  <c r="BB952" i="3"/>
  <c r="BD952" i="3" s="1"/>
  <c r="BA954" i="3" a="1"/>
  <c r="BA954" i="3" s="1"/>
  <c r="BC954" i="3" s="1"/>
  <c r="BD954" i="3" s="1"/>
  <c r="BA118" i="3" a="1"/>
  <c r="BA118" i="3" s="1"/>
  <c r="BC118" i="3" s="1"/>
  <c r="BD118" i="3" s="1"/>
  <c r="BA823" i="3" a="1"/>
  <c r="BA823" i="3" s="1"/>
  <c r="BC823" i="3" s="1"/>
  <c r="BE823" i="3" s="1"/>
  <c r="BI826" i="3" a="1"/>
  <c r="BI826" i="3" s="1"/>
  <c r="BK826" i="3" s="1"/>
  <c r="BL826" i="3" s="1"/>
  <c r="BB617" i="3"/>
  <c r="BD617" i="3" s="1"/>
  <c r="BA608" i="3" a="1"/>
  <c r="BA608" i="3" s="1"/>
  <c r="BC608" i="3" s="1"/>
  <c r="AY608" i="3" s="1"/>
  <c r="BA160" i="3" a="1"/>
  <c r="BA160" i="3" s="1"/>
  <c r="BC160" i="3" s="1"/>
  <c r="AY160" i="3" s="1"/>
  <c r="BB445" i="3"/>
  <c r="BE445" i="3" s="1"/>
  <c r="BA1069" i="3" a="1"/>
  <c r="BA1069" i="3" s="1"/>
  <c r="BC1069" i="3" s="1"/>
  <c r="BE1069" i="3" s="1"/>
  <c r="BB194" i="3"/>
  <c r="BE194" i="3" s="1"/>
  <c r="BB606" i="3"/>
  <c r="AY606" i="3" s="1"/>
  <c r="BB811" i="3"/>
  <c r="AY811" i="3" s="1"/>
  <c r="BB8" i="3"/>
  <c r="BD8" i="3" s="1"/>
  <c r="BB449" i="3"/>
  <c r="BD449" i="3" s="1"/>
  <c r="BJ51" i="3"/>
  <c r="BL51" i="3" s="1"/>
  <c r="BA298" i="3" a="1"/>
  <c r="BA298" i="3" s="1"/>
  <c r="BC298" i="3" s="1"/>
  <c r="AY298" i="3" s="1"/>
  <c r="BB724" i="3"/>
  <c r="AY724" i="3" s="1"/>
  <c r="BA500" i="3" a="1"/>
  <c r="BA500" i="3" s="1"/>
  <c r="BC500" i="3" s="1"/>
  <c r="BD500" i="3" s="1"/>
  <c r="BA705" i="3" a="1"/>
  <c r="BA705" i="3" s="1"/>
  <c r="BC705" i="3" s="1"/>
  <c r="BD705" i="3" s="1"/>
  <c r="BA526" i="3" a="1"/>
  <c r="BA526" i="3" s="1"/>
  <c r="BC526" i="3" s="1"/>
  <c r="BD526" i="3" s="1"/>
  <c r="BA716" i="3" a="1"/>
  <c r="BA716" i="3" s="1"/>
  <c r="BC716" i="3" s="1"/>
  <c r="AY716" i="3" s="1"/>
  <c r="BA506" i="3" a="1"/>
  <c r="BA506" i="3" s="1"/>
  <c r="BC506" i="3" s="1"/>
  <c r="AY506" i="3" s="1"/>
  <c r="BB891" i="3"/>
  <c r="AY891" i="3" s="1"/>
  <c r="BA543" i="3" a="1"/>
  <c r="BA543" i="3" s="1"/>
  <c r="BC543" i="3" s="1"/>
  <c r="AY543" i="3" s="1"/>
  <c r="BA1089" i="3" a="1"/>
  <c r="BA1089" i="3" s="1"/>
  <c r="BC1089" i="3" s="1"/>
  <c r="BD1089" i="3" s="1"/>
  <c r="BB124" i="3"/>
  <c r="BE124" i="3" s="1"/>
  <c r="BB1109" i="3"/>
  <c r="BD1109" i="3" s="1"/>
  <c r="BI675" i="3" a="1"/>
  <c r="BI675" i="3" s="1"/>
  <c r="BK675" i="3" s="1"/>
  <c r="BG675" i="3" s="1"/>
  <c r="BA647" i="3" a="1"/>
  <c r="BA647" i="3" s="1"/>
  <c r="BC647" i="3" s="1"/>
  <c r="AY647" i="3" s="1"/>
  <c r="BA504" i="3" a="1"/>
  <c r="BA504" i="3" s="1"/>
  <c r="BC504" i="3" s="1"/>
  <c r="BD504" i="3" s="1"/>
  <c r="BA42" i="3" a="1"/>
  <c r="BA42" i="3" s="1"/>
  <c r="BC42" i="3" s="1"/>
  <c r="BD42" i="3" s="1"/>
  <c r="BA67" i="3" a="1"/>
  <c r="BA67" i="3" s="1"/>
  <c r="BC67" i="3" s="1"/>
  <c r="BD67" i="3" s="1"/>
  <c r="BB1177" i="3"/>
  <c r="AY1177" i="3" s="1"/>
  <c r="BA1047" i="3" a="1"/>
  <c r="BA1047" i="3" s="1"/>
  <c r="BC1047" i="3" s="1"/>
  <c r="BD1047" i="3" s="1"/>
  <c r="BA812" i="3" a="1"/>
  <c r="BA812" i="3" s="1"/>
  <c r="BC812" i="3" s="1"/>
  <c r="BE812" i="3" s="1"/>
  <c r="BA71" i="3" a="1"/>
  <c r="BA71" i="3" s="1"/>
  <c r="BC71" i="3" s="1"/>
  <c r="BD71" i="3" s="1"/>
  <c r="BA469" i="3" a="1"/>
  <c r="BA469" i="3" s="1"/>
  <c r="BC469" i="3" s="1"/>
  <c r="BD469" i="3" s="1"/>
  <c r="BB34" i="3"/>
  <c r="AY34" i="3" s="1"/>
  <c r="BA157" i="3" a="1"/>
  <c r="BA157" i="3" s="1"/>
  <c r="BC157" i="3" s="1"/>
  <c r="BD157" i="3" s="1"/>
  <c r="BB958" i="3"/>
  <c r="AY958" i="3" s="1"/>
  <c r="BB135" i="3"/>
  <c r="BE135" i="3" s="1"/>
  <c r="BA107" i="3" a="1"/>
  <c r="BA107" i="3" s="1"/>
  <c r="BC107" i="3" s="1"/>
  <c r="BE107" i="3" s="1"/>
  <c r="BB439" i="3"/>
  <c r="BD439" i="3" s="1"/>
  <c r="BB569" i="3"/>
  <c r="BE569" i="3" s="1"/>
  <c r="BB382" i="3"/>
  <c r="BD382" i="3" s="1"/>
  <c r="BA1078" i="3" a="1"/>
  <c r="BA1078" i="3" s="1"/>
  <c r="BC1078" i="3" s="1"/>
  <c r="BE1078" i="3" s="1"/>
  <c r="BA288" i="3" a="1"/>
  <c r="BA288" i="3" s="1"/>
  <c r="BC288" i="3" s="1"/>
  <c r="BD288" i="3" s="1"/>
  <c r="BA660" i="3" a="1"/>
  <c r="BA660" i="3" s="1"/>
  <c r="BC660" i="3" s="1"/>
  <c r="AY660" i="3" s="1"/>
  <c r="BA357" i="3" a="1"/>
  <c r="BA357" i="3" s="1"/>
  <c r="BC357" i="3" s="1"/>
  <c r="BD357" i="3" s="1"/>
  <c r="BB158" i="3"/>
  <c r="AY158" i="3" s="1"/>
  <c r="BB1224" i="3"/>
  <c r="AY1224" i="3" s="1"/>
  <c r="BA470" i="3" a="1"/>
  <c r="BA470" i="3" s="1"/>
  <c r="BC470" i="3" s="1"/>
  <c r="BD470" i="3" s="1"/>
  <c r="BA951" i="3" a="1"/>
  <c r="BA951" i="3" s="1"/>
  <c r="BC951" i="3" s="1"/>
  <c r="BE951" i="3" s="1"/>
  <c r="BB264" i="3"/>
  <c r="BD264" i="3" s="1"/>
  <c r="BB961" i="3"/>
  <c r="BE961" i="3" s="1"/>
  <c r="BA1143" i="3" a="1"/>
  <c r="BA1143" i="3" s="1"/>
  <c r="BC1143" i="3" s="1"/>
  <c r="BD1143" i="3" s="1"/>
  <c r="BA1027" i="3" a="1"/>
  <c r="BA1027" i="3" s="1"/>
  <c r="BC1027" i="3" s="1"/>
  <c r="BE1027" i="3" s="1"/>
  <c r="BA231" i="3" a="1"/>
  <c r="BA231" i="3" s="1"/>
  <c r="BC231" i="3" s="1"/>
  <c r="AY231" i="3" s="1"/>
  <c r="BB1056" i="3"/>
  <c r="BE1056" i="3" s="1"/>
  <c r="BA573" i="3" a="1"/>
  <c r="BA573" i="3" s="1"/>
  <c r="BC573" i="3" s="1"/>
  <c r="BE573" i="3" s="1"/>
  <c r="BA1142" i="3" a="1"/>
  <c r="BA1142" i="3" s="1"/>
  <c r="BC1142" i="3" s="1"/>
  <c r="BE1142" i="3" s="1"/>
  <c r="BB368" i="3"/>
  <c r="BE368" i="3" s="1"/>
  <c r="BB1210" i="3"/>
  <c r="BD1210" i="3" s="1"/>
  <c r="BI371" i="3" a="1"/>
  <c r="BI371" i="3" s="1"/>
  <c r="BK371" i="3" s="1"/>
  <c r="BL371" i="3" s="1"/>
  <c r="BA1024" i="3" a="1"/>
  <c r="BA1024" i="3" s="1"/>
  <c r="BC1024" i="3" s="1"/>
  <c r="BD1024" i="3" s="1"/>
  <c r="BB242" i="3"/>
  <c r="BE242" i="3" s="1"/>
  <c r="BB332" i="3"/>
  <c r="AY332" i="3" s="1"/>
  <c r="BA1151" i="3" a="1"/>
  <c r="BA1151" i="3" s="1"/>
  <c r="BC1151" i="3" s="1"/>
  <c r="AY1151" i="3" s="1"/>
  <c r="BA989" i="3" a="1"/>
  <c r="BA989" i="3" s="1"/>
  <c r="BC989" i="3" s="1"/>
  <c r="BD989" i="3" s="1"/>
  <c r="BB792" i="3"/>
  <c r="BD792" i="3" s="1"/>
  <c r="BB856" i="3"/>
  <c r="BD856" i="3" s="1"/>
  <c r="BA98" i="3" a="1"/>
  <c r="BA98" i="3" s="1"/>
  <c r="BC98" i="3" s="1"/>
  <c r="AY98" i="3" s="1"/>
  <c r="BA379" i="3" a="1"/>
  <c r="BA379" i="3" s="1"/>
  <c r="BC379" i="3" s="1"/>
  <c r="BD379" i="3" s="1"/>
  <c r="BB727" i="3"/>
  <c r="BD727" i="3" s="1"/>
  <c r="BA939" i="3" a="1"/>
  <c r="BA939" i="3" s="1"/>
  <c r="BC939" i="3" s="1"/>
  <c r="BD939" i="3" s="1"/>
  <c r="BB11" i="3"/>
  <c r="BD11" i="3" s="1"/>
  <c r="BB127" i="3"/>
  <c r="BE127" i="3" s="1"/>
  <c r="BA631" i="3" a="1"/>
  <c r="BA631" i="3" s="1"/>
  <c r="BC631" i="3" s="1"/>
  <c r="BD631" i="3" s="1"/>
  <c r="BA1136" i="3" a="1"/>
  <c r="BA1136" i="3" s="1"/>
  <c r="BC1136" i="3" s="1"/>
  <c r="BD1136" i="3" s="1"/>
  <c r="BA272" i="3" a="1"/>
  <c r="BA272" i="3" s="1"/>
  <c r="BC272" i="3" s="1"/>
  <c r="BD272" i="3" s="1"/>
  <c r="BB656" i="3"/>
  <c r="BD656" i="3" s="1"/>
  <c r="BA880" i="3" a="1"/>
  <c r="BA880" i="3" s="1"/>
  <c r="BC880" i="3" s="1"/>
  <c r="BD880" i="3" s="1"/>
  <c r="BB235" i="3"/>
  <c r="AY235" i="3" s="1"/>
  <c r="BA728" i="3" a="1"/>
  <c r="BA728" i="3" s="1"/>
  <c r="BC728" i="3" s="1"/>
  <c r="BD728" i="3" s="1"/>
  <c r="BA683" i="3" a="1"/>
  <c r="BA683" i="3" s="1"/>
  <c r="BC683" i="3" s="1"/>
  <c r="AY683" i="3" s="1"/>
  <c r="BA719" i="3" a="1"/>
  <c r="BA719" i="3" s="1"/>
  <c r="BC719" i="3" s="1"/>
  <c r="AY719" i="3" s="1"/>
  <c r="BB790" i="3"/>
  <c r="BE790" i="3" s="1"/>
  <c r="BB946" i="3"/>
  <c r="BD946" i="3" s="1"/>
  <c r="BB621" i="3"/>
  <c r="BD621" i="3" s="1"/>
  <c r="BB1017" i="3"/>
  <c r="BE1017" i="3" s="1"/>
  <c r="BA536" i="3" a="1"/>
  <c r="BA536" i="3" s="1"/>
  <c r="BC536" i="3" s="1"/>
  <c r="AY536" i="3" s="1"/>
  <c r="BA887" i="3" a="1"/>
  <c r="BA887" i="3" s="1"/>
  <c r="BC887" i="3" s="1"/>
  <c r="AY887" i="3" s="1"/>
  <c r="BA1075" i="3" a="1"/>
  <c r="BA1075" i="3" s="1"/>
  <c r="BC1075" i="3" s="1"/>
  <c r="BD1075" i="3" s="1"/>
  <c r="BA189" i="3" a="1"/>
  <c r="BA189" i="3" s="1"/>
  <c r="BC189" i="3" s="1"/>
  <c r="BD189" i="3" s="1"/>
  <c r="BA174" i="3" a="1"/>
  <c r="BA174" i="3" s="1"/>
  <c r="BC174" i="3" s="1"/>
  <c r="BD174" i="3" s="1"/>
  <c r="BB366" i="3"/>
  <c r="BD366" i="3" s="1"/>
  <c r="BB220" i="3"/>
  <c r="BE220" i="3" s="1"/>
  <c r="BA456" i="3" a="1"/>
  <c r="BA456" i="3" s="1"/>
  <c r="BC456" i="3" s="1"/>
  <c r="BD456" i="3" s="1"/>
  <c r="BA1214" i="3" a="1"/>
  <c r="BA1214" i="3" s="1"/>
  <c r="BC1214" i="3" s="1"/>
  <c r="BE1214" i="3" s="1"/>
  <c r="BI106" i="3" a="1"/>
  <c r="BI106" i="3" s="1"/>
  <c r="BK106" i="3" s="1"/>
  <c r="BL106" i="3" s="1"/>
  <c r="BB202" i="3"/>
  <c r="BD202" i="3" s="1"/>
  <c r="BA123" i="3" a="1"/>
  <c r="BA123" i="3" s="1"/>
  <c r="BC123" i="3" s="1"/>
  <c r="BE123" i="3" s="1"/>
  <c r="BA927" i="3" a="1"/>
  <c r="BA927" i="3" s="1"/>
  <c r="BC927" i="3" s="1"/>
  <c r="AY927" i="3" s="1"/>
  <c r="BA693" i="3" a="1"/>
  <c r="BA693" i="3" s="1"/>
  <c r="BC693" i="3" s="1"/>
  <c r="BD693" i="3" s="1"/>
  <c r="BB61" i="3"/>
  <c r="AY61" i="3" s="1"/>
  <c r="BB48" i="3"/>
  <c r="BD48" i="3" s="1"/>
  <c r="BA787" i="3" a="1"/>
  <c r="BA787" i="3" s="1"/>
  <c r="BC787" i="3" s="1"/>
  <c r="BD787" i="3" s="1"/>
  <c r="BA159" i="3" a="1"/>
  <c r="BA159" i="3" s="1"/>
  <c r="BC159" i="3" s="1"/>
  <c r="BD159" i="3" s="1"/>
  <c r="BA484" i="3" a="1"/>
  <c r="BA484" i="3" s="1"/>
  <c r="BC484" i="3" s="1"/>
  <c r="AY484" i="3" s="1"/>
  <c r="BB1115" i="3"/>
  <c r="BD1115" i="3" s="1"/>
  <c r="BA1053" i="3" a="1"/>
  <c r="BA1053" i="3" s="1"/>
  <c r="BC1053" i="3" s="1"/>
  <c r="BE1053" i="3" s="1"/>
  <c r="BB648" i="3"/>
  <c r="BD648" i="3" s="1"/>
  <c r="BA986" i="3" a="1"/>
  <c r="BA986" i="3" s="1"/>
  <c r="BC986" i="3" s="1"/>
  <c r="BE986" i="3" s="1"/>
  <c r="BI928" i="3" a="1"/>
  <c r="BI928" i="3" s="1"/>
  <c r="BK928" i="3" s="1"/>
  <c r="BL928" i="3" s="1"/>
  <c r="BI526" i="3" a="1"/>
  <c r="BI526" i="3" s="1"/>
  <c r="BK526" i="3" s="1"/>
  <c r="BG526" i="3" s="1"/>
  <c r="BB1084" i="3"/>
  <c r="BD1084" i="3" s="1"/>
  <c r="BA1158" i="3" a="1"/>
  <c r="BA1158" i="3" s="1"/>
  <c r="BC1158" i="3" s="1"/>
  <c r="BD1158" i="3" s="1"/>
  <c r="BA547" i="3" a="1"/>
  <c r="BA547" i="3" s="1"/>
  <c r="BC547" i="3" s="1"/>
  <c r="BD547" i="3" s="1"/>
  <c r="BA884" i="3" a="1"/>
  <c r="BA884" i="3" s="1"/>
  <c r="BC884" i="3" s="1"/>
  <c r="AY884" i="3" s="1"/>
  <c r="BJ75" i="3"/>
  <c r="BM75" i="3" s="1"/>
  <c r="BA134" i="3" a="1"/>
  <c r="BA134" i="3" s="1"/>
  <c r="BC134" i="3" s="1"/>
  <c r="AY134" i="3" s="1"/>
  <c r="BA764" i="3" a="1"/>
  <c r="BA764" i="3" s="1"/>
  <c r="BC764" i="3" s="1"/>
  <c r="BD764" i="3" s="1"/>
  <c r="BB525" i="3"/>
  <c r="BD525" i="3" s="1"/>
  <c r="BB928" i="3"/>
  <c r="BD928" i="3" s="1"/>
  <c r="BA1119" i="3" a="1"/>
  <c r="BA1119" i="3" s="1"/>
  <c r="BC1119" i="3" s="1"/>
  <c r="BD1119" i="3" s="1"/>
  <c r="BA318" i="3" a="1"/>
  <c r="BA318" i="3" s="1"/>
  <c r="BC318" i="3" s="1"/>
  <c r="BD318" i="3" s="1"/>
  <c r="BA924" i="3" a="1"/>
  <c r="BA924" i="3" s="1"/>
  <c r="BC924" i="3" s="1"/>
  <c r="BD924" i="3" s="1"/>
  <c r="BA141" i="3" a="1"/>
  <c r="BA141" i="3" s="1"/>
  <c r="BC141" i="3" s="1"/>
  <c r="BD141" i="3" s="1"/>
  <c r="BI683" i="3" a="1"/>
  <c r="BI683" i="3" s="1"/>
  <c r="BK683" i="3" s="1"/>
  <c r="BM683" i="3" s="1"/>
  <c r="BJ639" i="3"/>
  <c r="BL639" i="3" s="1"/>
  <c r="BA1025" i="3" a="1"/>
  <c r="BA1025" i="3" s="1"/>
  <c r="BC1025" i="3" s="1"/>
  <c r="AY1025" i="3" s="1"/>
  <c r="BB699" i="3"/>
  <c r="BE699" i="3" s="1"/>
  <c r="BA60" i="3" a="1"/>
  <c r="BA60" i="3" s="1"/>
  <c r="BC60" i="3" s="1"/>
  <c r="BD60" i="3" s="1"/>
  <c r="BA944" i="3" a="1"/>
  <c r="BA944" i="3" s="1"/>
  <c r="BC944" i="3" s="1"/>
  <c r="BD944" i="3" s="1"/>
  <c r="BJ72" i="3"/>
  <c r="BL72" i="3" s="1"/>
  <c r="BB1087" i="3"/>
  <c r="BE1087" i="3" s="1"/>
  <c r="BA178" i="3" a="1"/>
  <c r="BA178" i="3" s="1"/>
  <c r="BC178" i="3" s="1"/>
  <c r="BD178" i="3" s="1"/>
  <c r="BA518" i="3" a="1"/>
  <c r="BA518" i="3" s="1"/>
  <c r="BC518" i="3" s="1"/>
  <c r="BE518" i="3" s="1"/>
  <c r="BA690" i="3" a="1"/>
  <c r="BA690" i="3" s="1"/>
  <c r="BC690" i="3" s="1"/>
  <c r="BD690" i="3" s="1"/>
  <c r="BB673" i="3"/>
  <c r="BD673" i="3" s="1"/>
  <c r="BB827" i="3"/>
  <c r="BD827" i="3" s="1"/>
  <c r="BA284" i="3" a="1"/>
  <c r="BA284" i="3" s="1"/>
  <c r="BC284" i="3" s="1"/>
  <c r="BD284" i="3" s="1"/>
  <c r="BA904" i="3" a="1"/>
  <c r="BA904" i="3" s="1"/>
  <c r="BC904" i="3" s="1"/>
  <c r="BD904" i="3" s="1"/>
  <c r="BA753" i="3" a="1"/>
  <c r="BA753" i="3" s="1"/>
  <c r="BC753" i="3" s="1"/>
  <c r="BD753" i="3" s="1"/>
  <c r="BA815" i="3" a="1"/>
  <c r="BA815" i="3" s="1"/>
  <c r="BC815" i="3" s="1"/>
  <c r="BD815" i="3" s="1"/>
  <c r="BA1019" i="3" a="1"/>
  <c r="BA1019" i="3" s="1"/>
  <c r="BC1019" i="3" s="1"/>
  <c r="BD1019" i="3" s="1"/>
  <c r="BI225" i="3" a="1"/>
  <c r="BI225" i="3" s="1"/>
  <c r="BK225" i="3" s="1"/>
  <c r="BM225" i="3" s="1"/>
  <c r="BA324" i="3" a="1"/>
  <c r="BA324" i="3" s="1"/>
  <c r="BC324" i="3" s="1"/>
  <c r="BD324" i="3" s="1"/>
  <c r="BB1172" i="3"/>
  <c r="BD1172" i="3" s="1"/>
  <c r="BI81" i="3" a="1"/>
  <c r="BI81" i="3" s="1"/>
  <c r="BK81" i="3" s="1"/>
  <c r="BL81" i="3" s="1"/>
  <c r="BB221" i="3"/>
  <c r="AY221" i="3" s="1"/>
  <c r="BA809" i="3" a="1"/>
  <c r="BA809" i="3" s="1"/>
  <c r="BC809" i="3" s="1"/>
  <c r="BD809" i="3" s="1"/>
  <c r="BA398" i="3" a="1"/>
  <c r="BA398" i="3" s="1"/>
  <c r="BC398" i="3" s="1"/>
  <c r="AY398" i="3" s="1"/>
  <c r="BA532" i="3" a="1"/>
  <c r="BA532" i="3" s="1"/>
  <c r="BC532" i="3" s="1"/>
  <c r="BD532" i="3" s="1"/>
  <c r="BB600" i="3"/>
  <c r="BD600" i="3" s="1"/>
  <c r="BA405" i="3" a="1"/>
  <c r="BA405" i="3" s="1"/>
  <c r="BC405" i="3" s="1"/>
  <c r="AY405" i="3" s="1"/>
  <c r="BA342" i="3" a="1"/>
  <c r="BA342" i="3" s="1"/>
  <c r="BC342" i="3" s="1"/>
  <c r="BD342" i="3" s="1"/>
  <c r="BB482" i="3"/>
  <c r="BD482" i="3" s="1"/>
  <c r="BA896" i="3" a="1"/>
  <c r="BA896" i="3" s="1"/>
  <c r="BC896" i="3" s="1"/>
  <c r="BD896" i="3" s="1"/>
  <c r="BA365" i="3" a="1"/>
  <c r="BA365" i="3" s="1"/>
  <c r="BC365" i="3" s="1"/>
  <c r="BE365" i="3" s="1"/>
  <c r="BA785" i="3" a="1"/>
  <c r="BA785" i="3" s="1"/>
  <c r="BC785" i="3" s="1"/>
  <c r="BD785" i="3" s="1"/>
  <c r="BB289" i="3"/>
  <c r="AY289" i="3" s="1"/>
  <c r="BA40" i="3" a="1"/>
  <c r="BA40" i="3" s="1"/>
  <c r="BC40" i="3" s="1"/>
  <c r="BD40" i="3" s="1"/>
  <c r="BB151" i="3"/>
  <c r="BE151" i="3" s="1"/>
  <c r="BB13" i="3"/>
  <c r="AY13" i="3" s="1"/>
  <c r="BA926" i="3" a="1"/>
  <c r="BA926" i="3" s="1"/>
  <c r="BC926" i="3" s="1"/>
  <c r="BE926" i="3" s="1"/>
  <c r="BB281" i="3"/>
  <c r="BD281" i="3" s="1"/>
  <c r="BA965" i="3" a="1"/>
  <c r="BA965" i="3" s="1"/>
  <c r="BC965" i="3" s="1"/>
  <c r="BD965" i="3" s="1"/>
  <c r="BI719" i="3" a="1"/>
  <c r="BI719" i="3" s="1"/>
  <c r="BK719" i="3" s="1"/>
  <c r="BL719" i="3" s="1"/>
  <c r="BA1231" i="3" a="1"/>
  <c r="BA1231" i="3" s="1"/>
  <c r="BC1231" i="3" s="1"/>
  <c r="BD1231" i="3" s="1"/>
  <c r="BB731" i="3"/>
  <c r="BD731" i="3" s="1"/>
  <c r="BA76" i="3" a="1"/>
  <c r="BA76" i="3" s="1"/>
  <c r="BC76" i="3" s="1"/>
  <c r="AY76" i="3" s="1"/>
  <c r="BA897" i="3" a="1"/>
  <c r="BA897" i="3" s="1"/>
  <c r="BC897" i="3" s="1"/>
  <c r="BD897" i="3" s="1"/>
  <c r="BB737" i="3"/>
  <c r="BD737" i="3" s="1"/>
  <c r="BA82" i="3" a="1"/>
  <c r="BA82" i="3" s="1"/>
  <c r="BC82" i="3" s="1"/>
  <c r="BE82" i="3" s="1"/>
  <c r="BA197" i="3" a="1"/>
  <c r="BA197" i="3" s="1"/>
  <c r="BC197" i="3" s="1"/>
  <c r="BD197" i="3" s="1"/>
  <c r="BA454" i="3" a="1"/>
  <c r="BA454" i="3" s="1"/>
  <c r="BC454" i="3" s="1"/>
  <c r="BD454" i="3" s="1"/>
  <c r="BA945" i="3" a="1"/>
  <c r="BA945" i="3" s="1"/>
  <c r="BC945" i="3" s="1"/>
  <c r="BD945" i="3" s="1"/>
  <c r="BB750" i="3"/>
  <c r="AY750" i="3" s="1"/>
  <c r="BA1184" i="3" a="1"/>
  <c r="BA1184" i="3" s="1"/>
  <c r="BC1184" i="3" s="1"/>
  <c r="AY1184" i="3" s="1"/>
  <c r="BB991" i="3"/>
  <c r="BE991" i="3" s="1"/>
  <c r="BA570" i="3" a="1"/>
  <c r="BA570" i="3" s="1"/>
  <c r="BC570" i="3" s="1"/>
  <c r="BE570" i="3" s="1"/>
  <c r="BB956" i="3"/>
  <c r="BD956" i="3" s="1"/>
  <c r="BA634" i="3" a="1"/>
  <c r="BA634" i="3" s="1"/>
  <c r="BC634" i="3" s="1"/>
  <c r="BE634" i="3" s="1"/>
  <c r="BB472" i="3"/>
  <c r="BE472" i="3" s="1"/>
  <c r="BA692" i="3" a="1"/>
  <c r="BA692" i="3" s="1"/>
  <c r="BC692" i="3" s="1"/>
  <c r="AY692" i="3" s="1"/>
  <c r="BB990" i="3"/>
  <c r="BE990" i="3" s="1"/>
  <c r="BA308" i="3" a="1"/>
  <c r="BA308" i="3" s="1"/>
  <c r="BC308" i="3" s="1"/>
  <c r="BD308" i="3" s="1"/>
  <c r="BA309" i="3" a="1"/>
  <c r="BA309" i="3" s="1"/>
  <c r="BC309" i="3" s="1"/>
  <c r="BD309" i="3" s="1"/>
  <c r="BA829" i="3" a="1"/>
  <c r="BA829" i="3" s="1"/>
  <c r="BC829" i="3" s="1"/>
  <c r="AY829" i="3" s="1"/>
  <c r="BB653" i="3"/>
  <c r="BD653" i="3" s="1"/>
  <c r="BA1110" i="3" a="1"/>
  <c r="BA1110" i="3" s="1"/>
  <c r="BC1110" i="3" s="1"/>
  <c r="AY1110" i="3" s="1"/>
  <c r="BB29" i="3"/>
  <c r="AY29" i="3" s="1"/>
  <c r="BA54" i="3" a="1"/>
  <c r="BA54" i="3" s="1"/>
  <c r="BC54" i="3" s="1"/>
  <c r="BE54" i="3" s="1"/>
  <c r="BB233" i="3"/>
  <c r="BD233" i="3" s="1"/>
  <c r="BB1083" i="3"/>
  <c r="BD1083" i="3" s="1"/>
  <c r="BA1103" i="3" a="1"/>
  <c r="BA1103" i="3" s="1"/>
  <c r="BC1103" i="3" s="1"/>
  <c r="AY1103" i="3" s="1"/>
  <c r="BJ330" i="3"/>
  <c r="BM330" i="3" s="1"/>
  <c r="BJ814" i="3"/>
  <c r="BL814" i="3" s="1"/>
  <c r="BI36" i="3" a="1"/>
  <c r="BI36" i="3" s="1"/>
  <c r="BK36" i="3" s="1"/>
  <c r="BL36" i="3" s="1"/>
  <c r="BB414" i="3"/>
  <c r="BD414" i="3" s="1"/>
  <c r="BI746" i="3" a="1"/>
  <c r="BI746" i="3" s="1"/>
  <c r="BK746" i="3" s="1"/>
  <c r="BM746" i="3" s="1"/>
  <c r="BB1213" i="3"/>
  <c r="BD1213" i="3" s="1"/>
  <c r="BB230" i="3"/>
  <c r="BD230" i="3" s="1"/>
  <c r="BJ595" i="3"/>
  <c r="BL595" i="3" s="1"/>
  <c r="BB999" i="3"/>
  <c r="BD999" i="3" s="1"/>
  <c r="BB55" i="3"/>
  <c r="BD55" i="3" s="1"/>
  <c r="BA1066" i="3" a="1"/>
  <c r="BA1066" i="3" s="1"/>
  <c r="BC1066" i="3" s="1"/>
  <c r="BD1066" i="3" s="1"/>
  <c r="S25" i="3"/>
  <c r="BB114" i="3"/>
  <c r="BE114" i="3" s="1"/>
  <c r="BB557" i="3"/>
  <c r="AY557" i="3" s="1"/>
  <c r="BA1006" i="3" a="1"/>
  <c r="BA1006" i="3" s="1"/>
  <c r="BC1006" i="3" s="1"/>
  <c r="BD1006" i="3" s="1"/>
  <c r="BB978" i="3"/>
  <c r="BE978" i="3" s="1"/>
  <c r="BA901" i="3" a="1"/>
  <c r="BA901" i="3" s="1"/>
  <c r="BC901" i="3" s="1"/>
  <c r="AY901" i="3" s="1"/>
  <c r="BB806" i="3"/>
  <c r="AY806" i="3" s="1"/>
  <c r="BA966" i="3" a="1"/>
  <c r="BA966" i="3" s="1"/>
  <c r="BC966" i="3" s="1"/>
  <c r="BD966" i="3" s="1"/>
  <c r="BA301" i="3" a="1"/>
  <c r="BA301" i="3" s="1"/>
  <c r="BC301" i="3" s="1"/>
  <c r="BE301" i="3" s="1"/>
  <c r="BB438" i="3"/>
  <c r="BD438" i="3" s="1"/>
  <c r="BI410" i="3" a="1"/>
  <c r="BI410" i="3" s="1"/>
  <c r="BK410" i="3" s="1"/>
  <c r="BL410" i="3" s="1"/>
  <c r="BA775" i="3" a="1"/>
  <c r="BA775" i="3" s="1"/>
  <c r="BC775" i="3" s="1"/>
  <c r="AY775" i="3" s="1"/>
  <c r="BB821" i="3"/>
  <c r="BE821" i="3" s="1"/>
  <c r="BA234" i="3" a="1"/>
  <c r="BA234" i="3" s="1"/>
  <c r="BC234" i="3" s="1"/>
  <c r="BD234" i="3" s="1"/>
  <c r="BA1061" i="3" a="1"/>
  <c r="BA1061" i="3" s="1"/>
  <c r="BC1061" i="3" s="1"/>
  <c r="BD1061" i="3" s="1"/>
  <c r="BJ972" i="3"/>
  <c r="BG972" i="3" s="1"/>
  <c r="BB768" i="3"/>
  <c r="BD768" i="3" s="1"/>
  <c r="BB687" i="3"/>
  <c r="BD687" i="3" s="1"/>
  <c r="BA156" i="3" a="1"/>
  <c r="BA156" i="3" s="1"/>
  <c r="BC156" i="3" s="1"/>
  <c r="AY156" i="3" s="1"/>
  <c r="BA58" i="3" a="1"/>
  <c r="BA58" i="3" s="1"/>
  <c r="BC58" i="3" s="1"/>
  <c r="AY58" i="3" s="1"/>
  <c r="BJ921" i="3"/>
  <c r="BG921" i="3" s="1"/>
  <c r="BA564" i="3" a="1"/>
  <c r="BA564" i="3" s="1"/>
  <c r="BC564" i="3" s="1"/>
  <c r="BD564" i="3" s="1"/>
  <c r="BA322" i="3" a="1"/>
  <c r="BA322" i="3" s="1"/>
  <c r="BC322" i="3" s="1"/>
  <c r="BD322" i="3" s="1"/>
  <c r="BI275" i="3" a="1"/>
  <c r="BI275" i="3" s="1"/>
  <c r="BK275" i="3" s="1"/>
  <c r="BM275" i="3" s="1"/>
  <c r="BB137" i="3"/>
  <c r="BD137" i="3" s="1"/>
  <c r="BA973" i="3" a="1"/>
  <c r="BA973" i="3" s="1"/>
  <c r="BC973" i="3" s="1"/>
  <c r="BD973" i="3" s="1"/>
  <c r="BB167" i="3"/>
  <c r="AY167" i="3" s="1"/>
  <c r="BI502" i="3" a="1"/>
  <c r="BI502" i="3" s="1"/>
  <c r="BK502" i="3" s="1"/>
  <c r="BL502" i="3" s="1"/>
  <c r="BA386" i="3" a="1"/>
  <c r="BA386" i="3" s="1"/>
  <c r="BC386" i="3" s="1"/>
  <c r="BD386" i="3" s="1"/>
  <c r="BA695" i="3" a="1"/>
  <c r="BA695" i="3" s="1"/>
  <c r="BC695" i="3" s="1"/>
  <c r="BD695" i="3" s="1"/>
  <c r="BA1111" i="3" a="1"/>
  <c r="BA1111" i="3" s="1"/>
  <c r="BC1111" i="3" s="1"/>
  <c r="AY1111" i="3" s="1"/>
  <c r="BB1137" i="3"/>
  <c r="BD1137" i="3" s="1"/>
  <c r="BA804" i="3" a="1"/>
  <c r="BA804" i="3" s="1"/>
  <c r="BC804" i="3" s="1"/>
  <c r="BD804" i="3" s="1"/>
  <c r="BB882" i="3"/>
  <c r="BD882" i="3" s="1"/>
  <c r="BA448" i="3" a="1"/>
  <c r="BA448" i="3" s="1"/>
  <c r="BC448" i="3" s="1"/>
  <c r="BD448" i="3" s="1"/>
  <c r="BA474" i="3" a="1"/>
  <c r="BA474" i="3" s="1"/>
  <c r="BC474" i="3" s="1"/>
  <c r="BE474" i="3" s="1"/>
  <c r="BA868" i="3" a="1"/>
  <c r="BA868" i="3" s="1"/>
  <c r="BC868" i="3" s="1"/>
  <c r="BE868" i="3" s="1"/>
  <c r="BA38" i="3" a="1"/>
  <c r="BA38" i="3" s="1"/>
  <c r="BC38" i="3" s="1"/>
  <c r="BD38" i="3" s="1"/>
  <c r="BI249" i="3" a="1"/>
  <c r="BI249" i="3" s="1"/>
  <c r="BK249" i="3" s="1"/>
  <c r="BG249" i="3" s="1"/>
  <c r="BI946" i="3" a="1"/>
  <c r="BI946" i="3" s="1"/>
  <c r="BK946" i="3" s="1"/>
  <c r="BL946" i="3" s="1"/>
  <c r="BB36" i="3"/>
  <c r="AY36" i="3" s="1"/>
  <c r="BA316" i="3" a="1"/>
  <c r="BA316" i="3" s="1"/>
  <c r="BC316" i="3" s="1"/>
  <c r="BE316" i="3" s="1"/>
  <c r="BJ540" i="3"/>
  <c r="BL540" i="3" s="1"/>
  <c r="BB103" i="3"/>
  <c r="BD103" i="3" s="1"/>
  <c r="BB760" i="3"/>
  <c r="BD760" i="3" s="1"/>
  <c r="BA1018" i="3" a="1"/>
  <c r="BA1018" i="3" s="1"/>
  <c r="BC1018" i="3" s="1"/>
  <c r="AY1018" i="3" s="1"/>
  <c r="BA44" i="3" a="1"/>
  <c r="BA44" i="3" s="1"/>
  <c r="BC44" i="3" s="1"/>
  <c r="BD44" i="3" s="1"/>
  <c r="BA970" i="3" a="1"/>
  <c r="BA970" i="3" s="1"/>
  <c r="BC970" i="3" s="1"/>
  <c r="BD970" i="3" s="1"/>
  <c r="BB522" i="3"/>
  <c r="BE522" i="3" s="1"/>
  <c r="BA267" i="3" a="1"/>
  <c r="BA267" i="3" s="1"/>
  <c r="BC267" i="3" s="1"/>
  <c r="AY267" i="3" s="1"/>
  <c r="BJ211" i="3"/>
  <c r="BL211" i="3" s="1"/>
  <c r="BA345" i="3" a="1"/>
  <c r="BA345" i="3" s="1"/>
  <c r="BC345" i="3" s="1"/>
  <c r="AY345" i="3" s="1"/>
  <c r="BB251" i="3"/>
  <c r="BE251" i="3" s="1"/>
  <c r="BA212" i="3" a="1"/>
  <c r="BA212" i="3" s="1"/>
  <c r="BC212" i="3" s="1"/>
  <c r="BD212" i="3" s="1"/>
  <c r="BJ177" i="3"/>
  <c r="BM177" i="3" s="1"/>
  <c r="BA47" i="3" a="1"/>
  <c r="BA47" i="3" s="1"/>
  <c r="BC47" i="3" s="1"/>
  <c r="BE47" i="3" s="1"/>
  <c r="BJ576" i="3"/>
  <c r="BL576" i="3" s="1"/>
  <c r="BA217" i="3" a="1"/>
  <c r="BA217" i="3" s="1"/>
  <c r="BC217" i="3" s="1"/>
  <c r="BE217" i="3" s="1"/>
  <c r="BI437" i="3" a="1"/>
  <c r="BI437" i="3" s="1"/>
  <c r="BK437" i="3" s="1"/>
  <c r="BL437" i="3" s="1"/>
  <c r="BB1032" i="3"/>
  <c r="BD1032" i="3" s="1"/>
  <c r="BB74" i="3"/>
  <c r="AY74" i="3" s="1"/>
  <c r="BJ173" i="3"/>
  <c r="BM173" i="3" s="1"/>
  <c r="BB859" i="3"/>
  <c r="BD859" i="3" s="1"/>
  <c r="BJ742" i="3"/>
  <c r="BL742" i="3" s="1"/>
  <c r="BJ108" i="3"/>
  <c r="BL108" i="3" s="1"/>
  <c r="BA1086" i="3" a="1"/>
  <c r="BA1086" i="3" s="1"/>
  <c r="BC1086" i="3" s="1"/>
  <c r="BD1086" i="3" s="1"/>
  <c r="BA905" i="3" a="1"/>
  <c r="BA905" i="3" s="1"/>
  <c r="BC905" i="3" s="1"/>
  <c r="AY905" i="3" s="1"/>
  <c r="BB553" i="3"/>
  <c r="BD553" i="3" s="1"/>
  <c r="BI430" i="3" a="1"/>
  <c r="BI430" i="3" s="1"/>
  <c r="BK430" i="3" s="1"/>
  <c r="BM430" i="3" s="1"/>
  <c r="BB268" i="3"/>
  <c r="AY268" i="3" s="1"/>
  <c r="BI213" i="3" a="1"/>
  <c r="BI213" i="3" s="1"/>
  <c r="BK213" i="3" s="1"/>
  <c r="BM213" i="3" s="1"/>
  <c r="BA663" i="3" a="1"/>
  <c r="BA663" i="3" s="1"/>
  <c r="BC663" i="3" s="1"/>
  <c r="BD663" i="3" s="1"/>
  <c r="BB556" i="3"/>
  <c r="BE556" i="3" s="1"/>
  <c r="BA998" i="3" a="1"/>
  <c r="BA998" i="3" s="1"/>
  <c r="BC998" i="3" s="1"/>
  <c r="BD998" i="3" s="1"/>
  <c r="BA895" i="3" a="1"/>
  <c r="BA895" i="3" s="1"/>
  <c r="BC895" i="3" s="1"/>
  <c r="BD895" i="3" s="1"/>
  <c r="BB918" i="3"/>
  <c r="BD918" i="3" s="1"/>
  <c r="BB735" i="3"/>
  <c r="BD735" i="3" s="1"/>
  <c r="BB371" i="3"/>
  <c r="AY371" i="3" s="1"/>
  <c r="BB471" i="3"/>
  <c r="BD471" i="3" s="1"/>
  <c r="BB329" i="3"/>
  <c r="BD329" i="3" s="1"/>
  <c r="BB56" i="3"/>
  <c r="BD56" i="3" s="1"/>
  <c r="BA148" i="3" a="1"/>
  <c r="BA148" i="3" s="1"/>
  <c r="BC148" i="3" s="1"/>
  <c r="BE148" i="3" s="1"/>
  <c r="BJ426" i="3"/>
  <c r="BL426" i="3" s="1"/>
  <c r="BB1106" i="3"/>
  <c r="BE1106" i="3" s="1"/>
  <c r="BJ164" i="3"/>
  <c r="BM164" i="3" s="1"/>
  <c r="BJ369" i="3"/>
  <c r="BG369" i="3" s="1"/>
  <c r="BB447" i="3"/>
  <c r="BD447" i="3" s="1"/>
  <c r="BB1004" i="3"/>
  <c r="BD1004" i="3" s="1"/>
  <c r="BJ1094" i="3"/>
  <c r="BG1094" i="3" s="1"/>
  <c r="BA59" i="3" a="1"/>
  <c r="BA59" i="3" s="1"/>
  <c r="BC59" i="3" s="1"/>
  <c r="BD59" i="3" s="1"/>
  <c r="BJ399" i="3"/>
  <c r="BL399" i="3" s="1"/>
  <c r="BA651" i="3" a="1"/>
  <c r="BA651" i="3" s="1"/>
  <c r="BC651" i="3" s="1"/>
  <c r="BD651" i="3" s="1"/>
  <c r="BB155" i="3"/>
  <c r="AY155" i="3" s="1"/>
  <c r="BA238" i="3" a="1"/>
  <c r="BA238" i="3" s="1"/>
  <c r="BC238" i="3" s="1"/>
  <c r="AY238" i="3" s="1"/>
  <c r="BJ193" i="3"/>
  <c r="BL193" i="3" s="1"/>
  <c r="BA1073" i="3" a="1"/>
  <c r="BA1073" i="3" s="1"/>
  <c r="BC1073" i="3" s="1"/>
  <c r="BD1073" i="3" s="1"/>
  <c r="BI22" i="3" a="1"/>
  <c r="BI22" i="3" s="1"/>
  <c r="BK22" i="3" s="1"/>
  <c r="BL22" i="3" s="1"/>
  <c r="BI929" i="3" a="1"/>
  <c r="BI929" i="3" s="1"/>
  <c r="BK929" i="3" s="1"/>
  <c r="BG929" i="3" s="1"/>
  <c r="BB104" i="3"/>
  <c r="AY104" i="3" s="1"/>
  <c r="BJ528" i="3"/>
  <c r="BL528" i="3" s="1"/>
  <c r="BJ383" i="3"/>
  <c r="BM383" i="3" s="1"/>
  <c r="BI914" i="3" a="1"/>
  <c r="BI914" i="3" s="1"/>
  <c r="BK914" i="3" s="1"/>
  <c r="BM914" i="3" s="1"/>
  <c r="BI433" i="3" a="1"/>
  <c r="BI433" i="3" s="1"/>
  <c r="BK433" i="3" s="1"/>
  <c r="BL433" i="3" s="1"/>
  <c r="BJ194" i="3"/>
  <c r="BL194" i="3" s="1"/>
  <c r="BI185" i="3" a="1"/>
  <c r="BI185" i="3" s="1"/>
  <c r="BK185" i="3" s="1"/>
  <c r="BM185" i="3" s="1"/>
  <c r="BA32" i="3" a="1"/>
  <c r="BA32" i="3" s="1"/>
  <c r="BC32" i="3" s="1"/>
  <c r="BE32" i="3" s="1"/>
  <c r="BI58" i="3" a="1"/>
  <c r="BI58" i="3" s="1"/>
  <c r="BK58" i="3" s="1"/>
  <c r="BL58" i="3" s="1"/>
  <c r="BJ405" i="3"/>
  <c r="BL405" i="3" s="1"/>
  <c r="BI728" i="3" a="1"/>
  <c r="BI728" i="3" s="1"/>
  <c r="BK728" i="3" s="1"/>
  <c r="BM728" i="3" s="1"/>
  <c r="BI285" i="3" a="1"/>
  <c r="BI285" i="3" s="1"/>
  <c r="BK285" i="3" s="1"/>
  <c r="BL285" i="3" s="1"/>
  <c r="BJ150" i="3"/>
  <c r="BG150" i="3" s="1"/>
  <c r="BI469" i="3" a="1"/>
  <c r="BI469" i="3" s="1"/>
  <c r="BK469" i="3" s="1"/>
  <c r="BL469" i="3" s="1"/>
  <c r="BI64" i="3" a="1"/>
  <c r="BI64" i="3" s="1"/>
  <c r="BK64" i="3" s="1"/>
  <c r="BM64" i="3" s="1"/>
  <c r="BI20" i="3" a="1"/>
  <c r="BI20" i="3" s="1"/>
  <c r="BK20" i="3" s="1"/>
  <c r="BL20" i="3" s="1"/>
  <c r="BI148" i="3" a="1"/>
  <c r="BI148" i="3" s="1"/>
  <c r="BK148" i="3" s="1"/>
  <c r="BM148" i="3" s="1"/>
  <c r="BJ594" i="3"/>
  <c r="BL594" i="3" s="1"/>
  <c r="BJ877" i="3"/>
  <c r="BL877" i="3" s="1"/>
  <c r="BI382" i="3" a="1"/>
  <c r="BI382" i="3" s="1"/>
  <c r="BK382" i="3" s="1"/>
  <c r="BG382" i="3" s="1"/>
  <c r="BJ14" i="3"/>
  <c r="BG14" i="3" s="1"/>
  <c r="BI188" i="3" a="1"/>
  <c r="BI188" i="3" s="1"/>
  <c r="BK188" i="3" s="1"/>
  <c r="BL188" i="3" s="1"/>
  <c r="BJ315" i="3"/>
  <c r="BG315" i="3" s="1"/>
  <c r="BI700" i="3" a="1"/>
  <c r="BI700" i="3" s="1"/>
  <c r="BK700" i="3" s="1"/>
  <c r="BL700" i="3" s="1"/>
  <c r="BJ340" i="3"/>
  <c r="BL340" i="3" s="1"/>
  <c r="BJ1110" i="3"/>
  <c r="BL1110" i="3" s="1"/>
  <c r="BA542" i="3" a="1"/>
  <c r="BA542" i="3" s="1"/>
  <c r="BC542" i="3" s="1"/>
  <c r="BD542" i="3" s="1"/>
  <c r="BI633" i="3" a="1"/>
  <c r="BI633" i="3" s="1"/>
  <c r="BK633" i="3" s="1"/>
  <c r="BL633" i="3" s="1"/>
  <c r="BJ407" i="3"/>
  <c r="BL407" i="3" s="1"/>
  <c r="BJ783" i="3"/>
  <c r="BL783" i="3" s="1"/>
  <c r="S23" i="3"/>
  <c r="BJ872" i="3"/>
  <c r="BL872" i="3" s="1"/>
  <c r="BI434" i="3" a="1"/>
  <c r="BI434" i="3" s="1"/>
  <c r="BK434" i="3" s="1"/>
  <c r="BM434" i="3" s="1"/>
  <c r="BJ524" i="3"/>
  <c r="BL524" i="3" s="1"/>
  <c r="BI56" i="3" a="1"/>
  <c r="BI56" i="3" s="1"/>
  <c r="BK56" i="3" s="1"/>
  <c r="BL56" i="3" s="1"/>
  <c r="BJ885" i="3"/>
  <c r="BL885" i="3" s="1"/>
  <c r="BJ797" i="3"/>
  <c r="BG797" i="3" s="1"/>
  <c r="BI133" i="3" a="1"/>
  <c r="BI133" i="3" s="1"/>
  <c r="BK133" i="3" s="1"/>
  <c r="BM133" i="3" s="1"/>
  <c r="BI435" i="3" a="1"/>
  <c r="BI435" i="3" s="1"/>
  <c r="BK435" i="3" s="1"/>
  <c r="BL435" i="3" s="1"/>
  <c r="BJ241" i="3"/>
  <c r="BL241" i="3" s="1"/>
  <c r="BJ257" i="3"/>
  <c r="BL257" i="3" s="1"/>
  <c r="BI261" i="3" a="1"/>
  <c r="BI261" i="3" s="1"/>
  <c r="BK261" i="3" s="1"/>
  <c r="BG261" i="3" s="1"/>
  <c r="BI404" i="3" a="1"/>
  <c r="BI404" i="3" s="1"/>
  <c r="BK404" i="3" s="1"/>
  <c r="BL404" i="3" s="1"/>
  <c r="BJ336" i="3"/>
  <c r="BL336" i="3" s="1"/>
  <c r="BJ305" i="3"/>
  <c r="BM305" i="3" s="1"/>
  <c r="BJ113" i="3"/>
  <c r="BM113" i="3" s="1"/>
  <c r="BJ681" i="3"/>
  <c r="BL681" i="3" s="1"/>
  <c r="BJ630" i="3"/>
  <c r="BM630" i="3" s="1"/>
  <c r="BA100" i="3" a="1"/>
  <c r="BA100" i="3" s="1"/>
  <c r="BC100" i="3" s="1"/>
  <c r="BD100" i="3" s="1"/>
  <c r="BA66" i="3" a="1"/>
  <c r="BA66" i="3" s="1"/>
  <c r="BC66" i="3" s="1"/>
  <c r="BD66" i="3" s="1"/>
  <c r="BJ656" i="3"/>
  <c r="BL656" i="3" s="1"/>
  <c r="BJ574" i="3"/>
  <c r="BL574" i="3" s="1"/>
  <c r="BJ361" i="3"/>
  <c r="BL361" i="3" s="1"/>
  <c r="BJ531" i="3"/>
  <c r="BL531" i="3" s="1"/>
  <c r="BI155" i="3" a="1"/>
  <c r="BI155" i="3" s="1"/>
  <c r="BK155" i="3" s="1"/>
  <c r="BL155" i="3" s="1"/>
  <c r="BJ61" i="3"/>
  <c r="BL61" i="3" s="1"/>
  <c r="BJ386" i="3"/>
  <c r="BL386" i="3" s="1"/>
  <c r="BI256" i="3" a="1"/>
  <c r="BI256" i="3" s="1"/>
  <c r="BK256" i="3" s="1"/>
  <c r="BL256" i="3" s="1"/>
  <c r="BB94" i="3"/>
  <c r="BD94" i="3" s="1"/>
  <c r="BA65" i="3" a="1"/>
  <c r="BA65" i="3" s="1"/>
  <c r="BC65" i="3" s="1"/>
  <c r="BD65" i="3" s="1"/>
  <c r="BJ107" i="3"/>
  <c r="BM107" i="3" s="1"/>
  <c r="BI993" i="3" a="1"/>
  <c r="BI993" i="3" s="1"/>
  <c r="BK993" i="3" s="1"/>
  <c r="BL993" i="3" s="1"/>
  <c r="BA295" i="3" a="1"/>
  <c r="BA295" i="3" s="1"/>
  <c r="BC295" i="3" s="1"/>
  <c r="AY295" i="3" s="1"/>
  <c r="BI218" i="3" a="1"/>
  <c r="BI218" i="3" s="1"/>
  <c r="BK218" i="3" s="1"/>
  <c r="BM218" i="3" s="1"/>
  <c r="BI539" i="3" a="1"/>
  <c r="BI539" i="3" s="1"/>
  <c r="BK539" i="3" s="1"/>
  <c r="BM539" i="3" s="1"/>
  <c r="BI288" i="3" a="1"/>
  <c r="BI288" i="3" s="1"/>
  <c r="BK288" i="3" s="1"/>
  <c r="BM288" i="3" s="1"/>
  <c r="BI559" i="3" a="1"/>
  <c r="BI559" i="3" s="1"/>
  <c r="BK559" i="3" s="1"/>
  <c r="BL559" i="3" s="1"/>
  <c r="BI34" i="3" a="1"/>
  <c r="BI34" i="3" s="1"/>
  <c r="BK34" i="3" s="1"/>
  <c r="BM34" i="3" s="1"/>
  <c r="BJ134" i="3"/>
  <c r="BL134" i="3" s="1"/>
  <c r="BJ477" i="3"/>
  <c r="BM477" i="3" s="1"/>
  <c r="BI114" i="3" a="1"/>
  <c r="BI114" i="3" s="1"/>
  <c r="BK114" i="3" s="1"/>
  <c r="BL114" i="3" s="1"/>
  <c r="BI145" i="3" a="1"/>
  <c r="BI145" i="3" s="1"/>
  <c r="BK145" i="3" s="1"/>
  <c r="BL145" i="3" s="1"/>
  <c r="BJ476" i="3"/>
  <c r="BG476" i="3" s="1"/>
  <c r="BI579" i="3" a="1"/>
  <c r="BI579" i="3" s="1"/>
  <c r="BK579" i="3" s="1"/>
  <c r="BG579" i="3" s="1"/>
  <c r="BI615" i="3" a="1"/>
  <c r="BI615" i="3" s="1"/>
  <c r="BK615" i="3" s="1"/>
  <c r="BM615" i="3" s="1"/>
  <c r="BI563" i="3" a="1"/>
  <c r="BI563" i="3" s="1"/>
  <c r="BK563" i="3" s="1"/>
  <c r="BL563" i="3" s="1"/>
  <c r="BJ1150" i="3"/>
  <c r="BL1150" i="3" s="1"/>
  <c r="BJ21" i="3"/>
  <c r="BL21" i="3" s="1"/>
  <c r="BJ198" i="3"/>
  <c r="BL198" i="3" s="1"/>
  <c r="BJ629" i="3"/>
  <c r="BL629" i="3" s="1"/>
  <c r="BJ324" i="3"/>
  <c r="BL324" i="3" s="1"/>
  <c r="BI92" i="3" a="1"/>
  <c r="BI92" i="3" s="1"/>
  <c r="BK92" i="3" s="1"/>
  <c r="BL92" i="3" s="1"/>
  <c r="BI968" i="3" a="1"/>
  <c r="BI968" i="3" s="1"/>
  <c r="BK968" i="3" s="1"/>
  <c r="BL968" i="3" s="1"/>
  <c r="BI600" i="3" a="1"/>
  <c r="BI600" i="3" s="1"/>
  <c r="BK600" i="3" s="1"/>
  <c r="BL600" i="3" s="1"/>
  <c r="BI418" i="3" a="1"/>
  <c r="BI418" i="3" s="1"/>
  <c r="BK418" i="3" s="1"/>
  <c r="BL418" i="3" s="1"/>
  <c r="BJ169" i="3"/>
  <c r="BG169" i="3" s="1"/>
  <c r="BI757" i="3" a="1"/>
  <c r="BI757" i="3" s="1"/>
  <c r="BK757" i="3" s="1"/>
  <c r="BL757" i="3" s="1"/>
  <c r="BI210" i="3" a="1"/>
  <c r="BI210" i="3" s="1"/>
  <c r="BK210" i="3" s="1"/>
  <c r="BL210" i="3" s="1"/>
  <c r="BJ322" i="3"/>
  <c r="BG322" i="3" s="1"/>
  <c r="BI389" i="3" a="1"/>
  <c r="BI389" i="3" s="1"/>
  <c r="BK389" i="3" s="1"/>
  <c r="BL389" i="3" s="1"/>
  <c r="BI789" i="3" a="1"/>
  <c r="BI789" i="3" s="1"/>
  <c r="BK789" i="3" s="1"/>
  <c r="BL789" i="3" s="1"/>
  <c r="BI1029" i="3" a="1"/>
  <c r="BI1029" i="3" s="1"/>
  <c r="BK1029" i="3" s="1"/>
  <c r="BL1029" i="3" s="1"/>
  <c r="BJ1071" i="3"/>
  <c r="BL1071" i="3" s="1"/>
  <c r="BI246" i="3" a="1"/>
  <c r="BI246" i="3" s="1"/>
  <c r="BK246" i="3" s="1"/>
  <c r="BM246" i="3" s="1"/>
  <c r="BI816" i="3" a="1"/>
  <c r="BI816" i="3" s="1"/>
  <c r="BK816" i="3" s="1"/>
  <c r="BG816" i="3" s="1"/>
  <c r="BI479" i="3" a="1"/>
  <c r="BI479" i="3" s="1"/>
  <c r="BK479" i="3" s="1"/>
  <c r="BL479" i="3" s="1"/>
  <c r="BI578" i="3" a="1"/>
  <c r="BI578" i="3" s="1"/>
  <c r="BK578" i="3" s="1"/>
  <c r="BL578" i="3" s="1"/>
  <c r="BI873" i="3" a="1"/>
  <c r="BI873" i="3" s="1"/>
  <c r="BK873" i="3" s="1"/>
  <c r="BM873" i="3" s="1"/>
  <c r="BJ311" i="3"/>
  <c r="BL311" i="3" s="1"/>
  <c r="BJ906" i="3"/>
  <c r="BL906" i="3" s="1"/>
  <c r="BJ7" i="3"/>
  <c r="BG7" i="3" s="1"/>
  <c r="BJ1023" i="3"/>
  <c r="BM1023" i="3" s="1"/>
  <c r="BI279" i="3" a="1"/>
  <c r="BI279" i="3" s="1"/>
  <c r="BK279" i="3" s="1"/>
  <c r="BL279" i="3" s="1"/>
  <c r="BI42" i="3" a="1"/>
  <c r="BI42" i="3" s="1"/>
  <c r="BK42" i="3" s="1"/>
  <c r="BL42" i="3" s="1"/>
  <c r="BJ46" i="3"/>
  <c r="BL46" i="3" s="1"/>
  <c r="BJ313" i="3"/>
  <c r="BM313" i="3" s="1"/>
  <c r="BI77" i="3" a="1"/>
  <c r="BI77" i="3" s="1"/>
  <c r="BK77" i="3" s="1"/>
  <c r="BL77" i="3" s="1"/>
  <c r="BJ1019" i="3"/>
  <c r="BL1019" i="3" s="1"/>
  <c r="BJ364" i="3"/>
  <c r="BL364" i="3" s="1"/>
  <c r="BJ264" i="3"/>
  <c r="BG264" i="3" s="1"/>
  <c r="BJ420" i="3"/>
  <c r="BL420" i="3" s="1"/>
  <c r="BI93" i="3" a="1"/>
  <c r="BI93" i="3" s="1"/>
  <c r="BK93" i="3" s="1"/>
  <c r="BG93" i="3" s="1"/>
  <c r="BJ116" i="3"/>
  <c r="BL116" i="3" s="1"/>
  <c r="BI94" i="3" a="1"/>
  <c r="BI94" i="3" s="1"/>
  <c r="BK94" i="3" s="1"/>
  <c r="BL94" i="3" s="1"/>
  <c r="BJ251" i="3"/>
  <c r="BL251" i="3" s="1"/>
  <c r="BI373" i="3" a="1"/>
  <c r="BI373" i="3" s="1"/>
  <c r="BK373" i="3" s="1"/>
  <c r="BG373" i="3" s="1"/>
  <c r="BJ253" i="3"/>
  <c r="BG253" i="3" s="1"/>
  <c r="BI620" i="3" a="1"/>
  <c r="BI620" i="3" s="1"/>
  <c r="BK620" i="3" s="1"/>
  <c r="BM620" i="3" s="1"/>
  <c r="BJ47" i="3"/>
  <c r="BL47" i="3" s="1"/>
  <c r="BI187" i="3" a="1"/>
  <c r="BI187" i="3" s="1"/>
  <c r="BK187" i="3" s="1"/>
  <c r="BL187" i="3" s="1"/>
  <c r="BI6" i="3" a="1"/>
  <c r="BI6" i="3" s="1"/>
  <c r="BK6" i="3" s="1"/>
  <c r="BL6" i="3" s="1"/>
  <c r="BI355" i="3" a="1"/>
  <c r="BI355" i="3" s="1"/>
  <c r="BK355" i="3" s="1"/>
  <c r="BL355" i="3" s="1"/>
  <c r="BI19" i="3" a="1"/>
  <c r="BI19" i="3" s="1"/>
  <c r="BK19" i="3" s="1"/>
  <c r="BL19" i="3" s="1"/>
  <c r="BJ9" i="3"/>
  <c r="BG9" i="3" s="1"/>
  <c r="BJ205" i="3"/>
  <c r="BL205" i="3" s="1"/>
  <c r="BI290" i="3" a="1"/>
  <c r="BI290" i="3" s="1"/>
  <c r="BK290" i="3" s="1"/>
  <c r="BM290" i="3" s="1"/>
  <c r="BI583" i="3" a="1"/>
  <c r="BI583" i="3" s="1"/>
  <c r="BK583" i="3" s="1"/>
  <c r="BL583" i="3" s="1"/>
  <c r="BJ362" i="3"/>
  <c r="BM362" i="3" s="1"/>
  <c r="BI272" i="3" a="1"/>
  <c r="BI272" i="3" s="1"/>
  <c r="BK272" i="3" s="1"/>
  <c r="BM272" i="3" s="1"/>
  <c r="BI294" i="3" a="1"/>
  <c r="BI294" i="3" s="1"/>
  <c r="BK294" i="3" s="1"/>
  <c r="BM294" i="3" s="1"/>
  <c r="BJ1162" i="3"/>
  <c r="BG1162" i="3" s="1"/>
  <c r="BI882" i="3" a="1"/>
  <c r="BI882" i="3" s="1"/>
  <c r="BK882" i="3" s="1"/>
  <c r="BL882" i="3" s="1"/>
  <c r="BJ349" i="3"/>
  <c r="BG349" i="3" s="1"/>
  <c r="BJ228" i="3"/>
  <c r="BL228" i="3" s="1"/>
  <c r="BJ331" i="3"/>
  <c r="BG331" i="3" s="1"/>
  <c r="AS22" i="3" a="1"/>
  <c r="AS22" i="3" s="1"/>
  <c r="AU22" i="3" s="1"/>
  <c r="AW22" i="3" s="1"/>
  <c r="BJ452" i="3"/>
  <c r="BG452" i="3" s="1"/>
  <c r="BJ158" i="3"/>
  <c r="BL158" i="3" s="1"/>
  <c r="AR21" i="3" a="1"/>
  <c r="AR21" i="3" s="1"/>
  <c r="AS21" i="3" s="1" a="1"/>
  <c r="AS21" i="3" s="1"/>
  <c r="AU21" i="3" s="1"/>
  <c r="AR20" i="3" a="1"/>
  <c r="AR20" i="3" s="1"/>
  <c r="AS20" i="3" s="1" a="1"/>
  <c r="AS20" i="3" s="1"/>
  <c r="AU20" i="3" s="1"/>
  <c r="AR7" i="3" a="1"/>
  <c r="AR7" i="3" s="1"/>
  <c r="AS7" i="3" s="1" a="1"/>
  <c r="AS7" i="3" s="1"/>
  <c r="AU7" i="3" s="1"/>
  <c r="AR19" i="3" a="1"/>
  <c r="AR19" i="3" s="1"/>
  <c r="AS19" i="3" s="1" a="1"/>
  <c r="AS19" i="3" s="1"/>
  <c r="AU19" i="3" s="1"/>
  <c r="AR9" i="3" a="1"/>
  <c r="AR9" i="3" s="1"/>
  <c r="AT9" i="3" s="1"/>
  <c r="AR8" i="3" a="1"/>
  <c r="AR8" i="3" s="1"/>
  <c r="AS8" i="3" s="1" a="1"/>
  <c r="AS8" i="3" s="1"/>
  <c r="AU8" i="3" s="1"/>
  <c r="AR24" i="3" a="1"/>
  <c r="AR24" i="3" s="1"/>
  <c r="AS24" i="3" s="1" a="1"/>
  <c r="AS24" i="3" s="1"/>
  <c r="AU24" i="3" s="1"/>
  <c r="AZ4" i="3" a="1"/>
  <c r="AZ4" i="3" s="1"/>
  <c r="BI345" i="3" a="1"/>
  <c r="BI345" i="3" s="1"/>
  <c r="BK345" i="3" s="1"/>
  <c r="BL345" i="3" s="1"/>
  <c r="BI232" i="3" a="1"/>
  <c r="BI232" i="3" s="1"/>
  <c r="BK232" i="3" s="1"/>
  <c r="BG232" i="3" s="1"/>
  <c r="BI701" i="3" a="1"/>
  <c r="BI701" i="3" s="1"/>
  <c r="BK701" i="3" s="1"/>
  <c r="BL701" i="3" s="1"/>
  <c r="BJ360" i="3"/>
  <c r="BL360" i="3" s="1"/>
  <c r="BI146" i="3" a="1"/>
  <c r="BI146" i="3" s="1"/>
  <c r="BK146" i="3" s="1"/>
  <c r="BM146" i="3" s="1"/>
  <c r="BJ281" i="3"/>
  <c r="BM281" i="3" s="1"/>
  <c r="BJ966" i="3"/>
  <c r="BL966" i="3" s="1"/>
  <c r="BJ65" i="3"/>
  <c r="BL65" i="3" s="1"/>
  <c r="BI994" i="3" a="1"/>
  <c r="BI994" i="3" s="1"/>
  <c r="BK994" i="3" s="1"/>
  <c r="BM994" i="3" s="1"/>
  <c r="BI132" i="3" a="1"/>
  <c r="BI132" i="3" s="1"/>
  <c r="BK132" i="3" s="1"/>
  <c r="BG132" i="3" s="1"/>
  <c r="BI144" i="3" a="1"/>
  <c r="BI144" i="3" s="1"/>
  <c r="BK144" i="3" s="1"/>
  <c r="BL144" i="3" s="1"/>
  <c r="BJ1050" i="3"/>
  <c r="BM1050" i="3" s="1"/>
  <c r="BJ73" i="3"/>
  <c r="BL73" i="3" s="1"/>
  <c r="BI406" i="3" a="1"/>
  <c r="BI406" i="3" s="1"/>
  <c r="BK406" i="3" s="1"/>
  <c r="BM406" i="3" s="1"/>
  <c r="BJ293" i="3"/>
  <c r="BL293" i="3" s="1"/>
  <c r="BI160" i="3" a="1"/>
  <c r="BI160" i="3" s="1"/>
  <c r="BK160" i="3" s="1"/>
  <c r="BG160" i="3" s="1"/>
  <c r="BJ274" i="3"/>
  <c r="BL274" i="3" s="1"/>
  <c r="BJ183" i="3"/>
  <c r="BL183" i="3" s="1"/>
  <c r="BI163" i="3" a="1"/>
  <c r="BI163" i="3" s="1"/>
  <c r="BK163" i="3" s="1"/>
  <c r="BG163" i="3" s="1"/>
  <c r="BI706" i="3" a="1"/>
  <c r="BI706" i="3" s="1"/>
  <c r="BK706" i="3" s="1"/>
  <c r="BL706" i="3" s="1"/>
  <c r="BJ172" i="3"/>
  <c r="BM172" i="3" s="1"/>
  <c r="BI956" i="3" a="1"/>
  <c r="BI956" i="3" s="1"/>
  <c r="BK956" i="3" s="1"/>
  <c r="BM956" i="3" s="1"/>
  <c r="BJ875" i="3"/>
  <c r="BL875" i="3" s="1"/>
  <c r="BJ390" i="3"/>
  <c r="BG390" i="3" s="1"/>
  <c r="BI299" i="3" a="1"/>
  <c r="BI299" i="3" s="1"/>
  <c r="BK299" i="3" s="1"/>
  <c r="BL299" i="3" s="1"/>
  <c r="BJ128" i="3"/>
  <c r="BM128" i="3" s="1"/>
  <c r="BI97" i="3" a="1"/>
  <c r="BI97" i="3" s="1"/>
  <c r="BK97" i="3" s="1"/>
  <c r="BG97" i="3" s="1"/>
  <c r="BI587" i="3" a="1"/>
  <c r="BI587" i="3" s="1"/>
  <c r="BK587" i="3" s="1"/>
  <c r="BL587" i="3" s="1"/>
  <c r="BJ4" i="3"/>
  <c r="BM4" i="3" s="1"/>
  <c r="BI378" i="3" a="1"/>
  <c r="BI378" i="3" s="1"/>
  <c r="BK378" i="3" s="1"/>
  <c r="BL378" i="3" s="1"/>
  <c r="BI567" i="3" a="1"/>
  <c r="BI567" i="3" s="1"/>
  <c r="BK567" i="3" s="1"/>
  <c r="BL567" i="3" s="1"/>
  <c r="BI547" i="3" a="1"/>
  <c r="BI547" i="3" s="1"/>
  <c r="BK547" i="3" s="1"/>
  <c r="BL547" i="3" s="1"/>
  <c r="BI1175" i="3" a="1"/>
  <c r="BI1175" i="3" s="1"/>
  <c r="BK1175" i="3" s="1"/>
  <c r="BG1175" i="3" s="1"/>
  <c r="BI1027" i="3" a="1"/>
  <c r="BI1027" i="3" s="1"/>
  <c r="BK1027" i="3" s="1"/>
  <c r="BL1027" i="3" s="1"/>
  <c r="BI323" i="3" a="1"/>
  <c r="BI323" i="3" s="1"/>
  <c r="BK323" i="3" s="1"/>
  <c r="BL323" i="3" s="1"/>
  <c r="BI196" i="3" a="1"/>
  <c r="BI196" i="3" s="1"/>
  <c r="BK196" i="3" s="1"/>
  <c r="BM196" i="3" s="1"/>
  <c r="BJ317" i="3"/>
  <c r="BL317" i="3" s="1"/>
  <c r="BI593" i="3" a="1"/>
  <c r="BI593" i="3" s="1"/>
  <c r="BK593" i="3" s="1"/>
  <c r="BL593" i="3" s="1"/>
  <c r="AR6" i="3" a="1"/>
  <c r="AR6" i="3" s="1"/>
  <c r="AT6" i="3" s="1"/>
  <c r="BI238" i="3" a="1"/>
  <c r="BI238" i="3" s="1"/>
  <c r="BK238" i="3" s="1"/>
  <c r="BL238" i="3" s="1"/>
  <c r="BJ720" i="3"/>
  <c r="BM720" i="3" s="1"/>
  <c r="BI796" i="3" a="1"/>
  <c r="BI796" i="3" s="1"/>
  <c r="BK796" i="3" s="1"/>
  <c r="BL796" i="3" s="1"/>
  <c r="BJ215" i="3"/>
  <c r="BL215" i="3" s="1"/>
  <c r="BI1053" i="3" a="1"/>
  <c r="BI1053" i="3" s="1"/>
  <c r="BK1053" i="3" s="1"/>
  <c r="BG1053" i="3" s="1"/>
  <c r="BJ82" i="3"/>
  <c r="BM82" i="3" s="1"/>
  <c r="BI830" i="3" a="1"/>
  <c r="BI830" i="3" s="1"/>
  <c r="BK830" i="3" s="1"/>
  <c r="BL830" i="3" s="1"/>
  <c r="BI79" i="3" a="1"/>
  <c r="BI79" i="3" s="1"/>
  <c r="BK79" i="3" s="1"/>
  <c r="BM79" i="3" s="1"/>
  <c r="BJ66" i="3"/>
  <c r="BL66" i="3" s="1"/>
  <c r="BJ368" i="3"/>
  <c r="BL368" i="3" s="1"/>
  <c r="BJ263" i="3"/>
  <c r="BL263" i="3" s="1"/>
  <c r="BJ100" i="3"/>
  <c r="BL100" i="3" s="1"/>
  <c r="BI1085" i="3" a="1"/>
  <c r="BI1085" i="3" s="1"/>
  <c r="BK1085" i="3" s="1"/>
  <c r="BG1085" i="3" s="1"/>
  <c r="BJ849" i="3"/>
  <c r="BL849" i="3" s="1"/>
  <c r="BI137" i="3" a="1"/>
  <c r="BI137" i="3" s="1"/>
  <c r="BK137" i="3" s="1"/>
  <c r="BL137" i="3" s="1"/>
  <c r="BI1133" i="3" a="1"/>
  <c r="BI1133" i="3" s="1"/>
  <c r="BK1133" i="3" s="1"/>
  <c r="BL1133" i="3" s="1"/>
  <c r="BI123" i="3" a="1"/>
  <c r="BI123" i="3" s="1"/>
  <c r="BK123" i="3" s="1"/>
  <c r="BL123" i="3" s="1"/>
  <c r="BI1124" i="3" a="1"/>
  <c r="BI1124" i="3" s="1"/>
  <c r="BK1124" i="3" s="1"/>
  <c r="BL1124" i="3" s="1"/>
  <c r="BJ504" i="3"/>
  <c r="BL504" i="3" s="1"/>
  <c r="BI309" i="3" a="1"/>
  <c r="BI309" i="3" s="1"/>
  <c r="BK309" i="3" s="1"/>
  <c r="BG309" i="3" s="1"/>
  <c r="BI31" i="3" a="1"/>
  <c r="BI31" i="3" s="1"/>
  <c r="BK31" i="3" s="1"/>
  <c r="BL31" i="3" s="1"/>
  <c r="BI810" i="3" a="1"/>
  <c r="BI810" i="3" s="1"/>
  <c r="BK810" i="3" s="1"/>
  <c r="BL810" i="3" s="1"/>
  <c r="BJ59" i="3"/>
  <c r="BL59" i="3" s="1"/>
  <c r="BJ11" i="3"/>
  <c r="BL11" i="3" s="1"/>
  <c r="BJ1044" i="3"/>
  <c r="BM1044" i="3" s="1"/>
  <c r="BI957" i="3" a="1"/>
  <c r="BI957" i="3" s="1"/>
  <c r="BK957" i="3" s="1"/>
  <c r="BL957" i="3" s="1"/>
  <c r="BI37" i="3" a="1"/>
  <c r="BI37" i="3" s="1"/>
  <c r="BK37" i="3" s="1"/>
  <c r="BM37" i="3" s="1"/>
  <c r="BI49" i="3" a="1"/>
  <c r="BI49" i="3" s="1"/>
  <c r="BK49" i="3" s="1"/>
  <c r="BM49" i="3" s="1"/>
  <c r="BJ552" i="3"/>
  <c r="BL552" i="3" s="1"/>
  <c r="BJ686" i="3"/>
  <c r="BL686" i="3" s="1"/>
  <c r="BJ560" i="3"/>
  <c r="BL560" i="3" s="1"/>
  <c r="BI663" i="3" a="1"/>
  <c r="BI663" i="3" s="1"/>
  <c r="BK663" i="3" s="1"/>
  <c r="BL663" i="3" s="1"/>
  <c r="BJ466" i="3"/>
  <c r="BL466" i="3" s="1"/>
  <c r="BI918" i="3" a="1"/>
  <c r="BI918" i="3" s="1"/>
  <c r="BK918" i="3" s="1"/>
  <c r="BM918" i="3" s="1"/>
  <c r="BJ1105" i="3"/>
  <c r="BL1105" i="3" s="1"/>
  <c r="BI623" i="3" a="1"/>
  <c r="BI623" i="3" s="1"/>
  <c r="BK623" i="3" s="1"/>
  <c r="BL623" i="3" s="1"/>
  <c r="BI417" i="3" a="1"/>
  <c r="BI417" i="3" s="1"/>
  <c r="BK417" i="3" s="1"/>
  <c r="BL417" i="3" s="1"/>
  <c r="BI619" i="3" a="1"/>
  <c r="BI619" i="3" s="1"/>
  <c r="BK619" i="3" s="1"/>
  <c r="BL619" i="3" s="1"/>
  <c r="BI617" i="3" a="1"/>
  <c r="BI617" i="3" s="1"/>
  <c r="BK617" i="3" s="1"/>
  <c r="BL617" i="3" s="1"/>
  <c r="BJ23" i="3"/>
  <c r="BL23" i="3" s="1"/>
  <c r="BI864" i="3" a="1"/>
  <c r="BI864" i="3" s="1"/>
  <c r="BK864" i="3" s="1"/>
  <c r="BL864" i="3" s="1"/>
  <c r="BI1170" i="3" a="1"/>
  <c r="BI1170" i="3" s="1"/>
  <c r="BK1170" i="3" s="1"/>
  <c r="BM1170" i="3" s="1"/>
  <c r="BJ16" i="3"/>
  <c r="BL16" i="3" s="1"/>
  <c r="BI230" i="3" a="1"/>
  <c r="BI230" i="3" s="1"/>
  <c r="BK230" i="3" s="1"/>
  <c r="BL230" i="3" s="1"/>
  <c r="BJ379" i="3"/>
  <c r="BM379" i="3" s="1"/>
  <c r="BI208" i="3" a="1"/>
  <c r="BI208" i="3" s="1"/>
  <c r="BK208" i="3" s="1"/>
  <c r="BG208" i="3" s="1"/>
  <c r="BI693" i="3" a="1"/>
  <c r="BI693" i="3" s="1"/>
  <c r="BK693" i="3" s="1"/>
  <c r="BL693" i="3" s="1"/>
  <c r="BI1139" i="3" a="1"/>
  <c r="BI1139" i="3" s="1"/>
  <c r="BK1139" i="3" s="1"/>
  <c r="BL1139" i="3" s="1"/>
  <c r="BJ655" i="3"/>
  <c r="BL655" i="3" s="1"/>
  <c r="BJ1113" i="3"/>
  <c r="BG1113" i="3" s="1"/>
  <c r="BI370" i="3" a="1"/>
  <c r="BI370" i="3" s="1"/>
  <c r="BK370" i="3" s="1"/>
  <c r="BM370" i="3" s="1"/>
  <c r="BI242" i="3" a="1"/>
  <c r="BI242" i="3" s="1"/>
  <c r="BK242" i="3" s="1"/>
  <c r="BL242" i="3" s="1"/>
  <c r="BI535" i="3" a="1"/>
  <c r="BI535" i="3" s="1"/>
  <c r="BK535" i="3" s="1"/>
  <c r="BM535" i="3" s="1"/>
  <c r="BI845" i="3" a="1"/>
  <c r="BI845" i="3" s="1"/>
  <c r="BK845" i="3" s="1"/>
  <c r="BL845" i="3" s="1"/>
  <c r="BJ12" i="3"/>
  <c r="BG12" i="3" s="1"/>
  <c r="BJ80" i="3"/>
  <c r="BM80" i="3" s="1"/>
  <c r="BJ377" i="3"/>
  <c r="BL377" i="3" s="1"/>
  <c r="BI268" i="3" a="1"/>
  <c r="BI268" i="3" s="1"/>
  <c r="BK268" i="3" s="1"/>
  <c r="BL268" i="3" s="1"/>
  <c r="BI127" i="3" a="1"/>
  <c r="BI127" i="3" s="1"/>
  <c r="BK127" i="3" s="1"/>
  <c r="BL127" i="3" s="1"/>
  <c r="BJ556" i="3"/>
  <c r="BM556" i="3" s="1"/>
  <c r="BI522" i="3" a="1"/>
  <c r="BI522" i="3" s="1"/>
  <c r="BK522" i="3" s="1"/>
  <c r="BL522" i="3" s="1"/>
  <c r="BJ793" i="3"/>
  <c r="BL793" i="3" s="1"/>
  <c r="BI691" i="3" a="1"/>
  <c r="BI691" i="3" s="1"/>
  <c r="BK691" i="3" s="1"/>
  <c r="BM691" i="3" s="1"/>
  <c r="BI381" i="3" a="1"/>
  <c r="BI381" i="3" s="1"/>
  <c r="BK381" i="3" s="1"/>
  <c r="BL381" i="3" s="1"/>
  <c r="BI690" i="3" a="1"/>
  <c r="BI690" i="3" s="1"/>
  <c r="BK690" i="3" s="1"/>
  <c r="BL690" i="3" s="1"/>
  <c r="BJ490" i="3"/>
  <c r="BL490" i="3" s="1"/>
  <c r="BJ802" i="3"/>
  <c r="BL802" i="3" s="1"/>
  <c r="BJ1008" i="3"/>
  <c r="BL1008" i="3" s="1"/>
  <c r="BI101" i="3" a="1"/>
  <c r="BI101" i="3" s="1"/>
  <c r="BK101" i="3" s="1"/>
  <c r="BL101" i="3" s="1"/>
  <c r="BJ351" i="3"/>
  <c r="BG351" i="3" s="1"/>
  <c r="BI214" i="3" a="1"/>
  <c r="BI214" i="3" s="1"/>
  <c r="BK214" i="3" s="1"/>
  <c r="BL214" i="3" s="1"/>
  <c r="BJ754" i="3"/>
  <c r="BL754" i="3" s="1"/>
  <c r="BJ767" i="3"/>
  <c r="BL767" i="3" s="1"/>
  <c r="BI394" i="3" a="1"/>
  <c r="BI394" i="3" s="1"/>
  <c r="BK394" i="3" s="1"/>
  <c r="BL394" i="3" s="1"/>
  <c r="BJ860" i="3"/>
  <c r="BL860" i="3" s="1"/>
  <c r="BI545" i="3" a="1"/>
  <c r="BI545" i="3" s="1"/>
  <c r="BK545" i="3" s="1"/>
  <c r="BG545" i="3" s="1"/>
  <c r="BI775" i="3" a="1"/>
  <c r="BI775" i="3" s="1"/>
  <c r="BK775" i="3" s="1"/>
  <c r="BL775" i="3" s="1"/>
  <c r="BJ333" i="3"/>
  <c r="BL333" i="3" s="1"/>
  <c r="BI55" i="3" a="1"/>
  <c r="BI55" i="3" s="1"/>
  <c r="BK55" i="3" s="1"/>
  <c r="BG55" i="3" s="1"/>
  <c r="BI432" i="3" a="1"/>
  <c r="BI432" i="3" s="1"/>
  <c r="BK432" i="3" s="1"/>
  <c r="BG432" i="3" s="1"/>
  <c r="BI680" i="3" a="1"/>
  <c r="BI680" i="3" s="1"/>
  <c r="BK680" i="3" s="1"/>
  <c r="BL680" i="3" s="1"/>
  <c r="BI201" i="3" a="1"/>
  <c r="BI201" i="3" s="1"/>
  <c r="BK201" i="3" s="1"/>
  <c r="BL201" i="3" s="1"/>
  <c r="BJ129" i="3"/>
  <c r="BG129" i="3" s="1"/>
  <c r="BI486" i="3" a="1"/>
  <c r="BI486" i="3" s="1"/>
  <c r="BK486" i="3" s="1"/>
  <c r="BG486" i="3" s="1"/>
  <c r="BL296" i="3"/>
  <c r="BG296" i="3"/>
  <c r="BM296" i="3"/>
  <c r="BL521" i="3"/>
  <c r="BM521" i="3"/>
  <c r="BL817" i="3"/>
  <c r="BG817" i="3"/>
  <c r="BM817" i="3"/>
  <c r="BD133" i="3"/>
  <c r="BE133" i="3"/>
  <c r="AY133" i="3"/>
  <c r="BL471" i="3"/>
  <c r="BG471" i="3"/>
  <c r="BM471" i="3"/>
  <c r="BL784" i="3"/>
  <c r="BG784" i="3"/>
  <c r="BM784" i="3"/>
  <c r="BD106" i="3"/>
  <c r="BE106" i="3"/>
  <c r="AY106" i="3"/>
  <c r="BD485" i="3"/>
  <c r="AY485" i="3"/>
  <c r="BE485" i="3"/>
  <c r="BL88" i="3"/>
  <c r="BM88" i="3"/>
  <c r="BG88" i="3"/>
  <c r="BG442" i="3"/>
  <c r="AY560" i="3"/>
  <c r="BL38" i="3"/>
  <c r="BG38" i="3"/>
  <c r="BM38" i="3"/>
  <c r="BD609" i="3"/>
  <c r="AY609" i="3"/>
  <c r="BE609" i="3"/>
  <c r="BL646" i="3"/>
  <c r="BM646" i="3"/>
  <c r="BG646" i="3"/>
  <c r="BD975" i="3"/>
  <c r="AY975" i="3"/>
  <c r="BE975" i="3"/>
  <c r="BL603" i="3"/>
  <c r="BG603" i="3"/>
  <c r="BM603" i="3"/>
  <c r="BD512" i="3"/>
  <c r="BE512" i="3"/>
  <c r="AY512" i="3"/>
  <c r="BL907" i="3"/>
  <c r="BG907" i="3"/>
  <c r="BM907" i="3"/>
  <c r="BD1157" i="3"/>
  <c r="BE1157" i="3"/>
  <c r="AY1157" i="3"/>
  <c r="BL777" i="3"/>
  <c r="BG777" i="3"/>
  <c r="BM777" i="3"/>
  <c r="BD209" i="3"/>
  <c r="BE209" i="3"/>
  <c r="AY209" i="3"/>
  <c r="BL891" i="3"/>
  <c r="BG891" i="3"/>
  <c r="BM891" i="3"/>
  <c r="BL682" i="3"/>
  <c r="BM682" i="3"/>
  <c r="BG682" i="3"/>
  <c r="BD657" i="3"/>
  <c r="AY657" i="3"/>
  <c r="BE657" i="3"/>
  <c r="BD948" i="3"/>
  <c r="BE948" i="3"/>
  <c r="AY948" i="3"/>
  <c r="BL1183" i="3"/>
  <c r="BG1183" i="3"/>
  <c r="BM1183" i="3"/>
  <c r="BL112" i="3"/>
  <c r="BG112" i="3"/>
  <c r="BM112" i="3"/>
  <c r="BL1207" i="3"/>
  <c r="BM1207" i="3"/>
  <c r="BG1207" i="3"/>
  <c r="BL794" i="3"/>
  <c r="BM794" i="3"/>
  <c r="BG794" i="3"/>
  <c r="BL855" i="3"/>
  <c r="BM855" i="3"/>
  <c r="BG855" i="3"/>
  <c r="BL1104" i="3"/>
  <c r="BM1104" i="3"/>
  <c r="BG1104" i="3"/>
  <c r="BD914" i="3"/>
  <c r="BE914" i="3"/>
  <c r="AY914" i="3"/>
  <c r="BD810" i="3"/>
  <c r="BE810" i="3"/>
  <c r="AY810" i="3"/>
  <c r="BD35" i="3"/>
  <c r="BE35" i="3"/>
  <c r="AY35" i="3"/>
  <c r="BD173" i="3"/>
  <c r="BE173" i="3"/>
  <c r="AY173" i="3"/>
  <c r="BD452" i="3"/>
  <c r="BE452" i="3"/>
  <c r="AY452" i="3"/>
  <c r="BL1010" i="3"/>
  <c r="BG1010" i="3"/>
  <c r="BM1010" i="3"/>
  <c r="BL85" i="3"/>
  <c r="BM85" i="3"/>
  <c r="BG85" i="3"/>
  <c r="BL518" i="3"/>
  <c r="BG518" i="3"/>
  <c r="BM518" i="3"/>
  <c r="BD446" i="3"/>
  <c r="BE446" i="3"/>
  <c r="AY446" i="3"/>
  <c r="BL698" i="3"/>
  <c r="BG698" i="3"/>
  <c r="BM698" i="3"/>
  <c r="BL184" i="3"/>
  <c r="BM184" i="3"/>
  <c r="BG184" i="3"/>
  <c r="BL978" i="3"/>
  <c r="BM978" i="3"/>
  <c r="BG978" i="3"/>
  <c r="BD31" i="3"/>
  <c r="BE31" i="3"/>
  <c r="AY31" i="3"/>
  <c r="BL811" i="3"/>
  <c r="BG811" i="3"/>
  <c r="BM811" i="3"/>
  <c r="BL489" i="3"/>
  <c r="BG489" i="3"/>
  <c r="BM489" i="3"/>
  <c r="BD963" i="3"/>
  <c r="BE963" i="3"/>
  <c r="AY963" i="3"/>
  <c r="BL1052" i="3"/>
  <c r="BM1052" i="3"/>
  <c r="BG1052" i="3"/>
  <c r="BL773" i="3"/>
  <c r="BM773" i="3"/>
  <c r="BG773" i="3"/>
  <c r="BD384" i="3"/>
  <c r="AY384" i="3"/>
  <c r="BE384" i="3"/>
  <c r="BD544" i="3"/>
  <c r="BE544" i="3"/>
  <c r="AY544" i="3"/>
  <c r="BD458" i="3"/>
  <c r="AY458" i="3"/>
  <c r="BE458" i="3"/>
  <c r="BL189" i="3"/>
  <c r="BM189" i="3"/>
  <c r="BG189" i="3"/>
  <c r="BL1080" i="3"/>
  <c r="BM1080" i="3"/>
  <c r="BG1080" i="3"/>
  <c r="BL1188" i="3"/>
  <c r="BG1188" i="3"/>
  <c r="BM1188" i="3"/>
  <c r="BL1187" i="3"/>
  <c r="BM1187" i="3"/>
  <c r="BG1187" i="3"/>
  <c r="BL74" i="3"/>
  <c r="BG74" i="3"/>
  <c r="BM74" i="3"/>
  <c r="BL938" i="3"/>
  <c r="BM938" i="3"/>
  <c r="BG938" i="3"/>
  <c r="BD1045" i="3"/>
  <c r="AY1045" i="3"/>
  <c r="BE1045" i="3"/>
  <c r="BL1208" i="3"/>
  <c r="BG1208" i="3"/>
  <c r="BM1208" i="3"/>
  <c r="BD1225" i="3"/>
  <c r="BE1225" i="3"/>
  <c r="AY1225" i="3"/>
  <c r="BL455" i="3"/>
  <c r="BG455" i="3"/>
  <c r="BM455" i="3"/>
  <c r="BD375" i="3"/>
  <c r="BE375" i="3"/>
  <c r="AY375" i="3"/>
  <c r="BL18" i="3"/>
  <c r="BG18" i="3"/>
  <c r="BM18" i="3"/>
  <c r="BD1193" i="3"/>
  <c r="AY1193" i="3"/>
  <c r="BE1193" i="3"/>
  <c r="BL1025" i="3"/>
  <c r="BM1025" i="3"/>
  <c r="BG1025" i="3"/>
  <c r="BL513" i="3"/>
  <c r="BM513" i="3"/>
  <c r="BG513" i="3"/>
  <c r="BL33" i="3"/>
  <c r="BG33" i="3"/>
  <c r="BM33" i="3"/>
  <c r="BL500" i="3"/>
  <c r="BM500" i="3"/>
  <c r="BG500" i="3"/>
  <c r="BD142" i="3"/>
  <c r="AY142" i="3"/>
  <c r="BE142" i="3"/>
  <c r="BL45" i="3"/>
  <c r="BG45" i="3"/>
  <c r="BM45" i="3"/>
  <c r="BL508" i="3"/>
  <c r="BM508" i="3"/>
  <c r="BG508" i="3"/>
  <c r="BD70" i="3"/>
  <c r="BE70" i="3"/>
  <c r="AY70" i="3"/>
  <c r="BL717" i="3"/>
  <c r="BG717" i="3"/>
  <c r="BM717" i="3"/>
  <c r="BL202" i="3"/>
  <c r="BG202" i="3"/>
  <c r="BM202" i="3"/>
  <c r="BD86" i="3"/>
  <c r="AY86" i="3"/>
  <c r="BE86" i="3"/>
  <c r="BL697" i="3"/>
  <c r="BM697" i="3"/>
  <c r="BG697" i="3"/>
  <c r="BD401" i="3"/>
  <c r="AY401" i="3"/>
  <c r="BE401" i="3"/>
  <c r="BL461" i="3"/>
  <c r="BM461" i="3"/>
  <c r="BG461" i="3"/>
  <c r="BL408" i="3"/>
  <c r="BM408" i="3"/>
  <c r="BG408" i="3"/>
  <c r="BD732" i="3"/>
  <c r="BE732" i="3"/>
  <c r="AY732" i="3"/>
  <c r="BL25" i="3"/>
  <c r="BM25" i="3"/>
  <c r="BG25" i="3"/>
  <c r="BL224" i="3"/>
  <c r="BM224" i="3"/>
  <c r="BG224" i="3"/>
  <c r="BL605" i="3"/>
  <c r="BM605" i="3"/>
  <c r="BG605" i="3"/>
  <c r="BD1107" i="3"/>
  <c r="BE1107" i="3"/>
  <c r="AY1107" i="3"/>
  <c r="BD762" i="3"/>
  <c r="BE762" i="3"/>
  <c r="AY762" i="3"/>
  <c r="BD370" i="3"/>
  <c r="BE370" i="3"/>
  <c r="AY370" i="3"/>
  <c r="BL987" i="3"/>
  <c r="BM987" i="3"/>
  <c r="BG987" i="3"/>
  <c r="BD796" i="3"/>
  <c r="AY796" i="3"/>
  <c r="BE796" i="3"/>
  <c r="BD596" i="3"/>
  <c r="AY596" i="3"/>
  <c r="BE596" i="3"/>
  <c r="BD429" i="3"/>
  <c r="AY429" i="3"/>
  <c r="BE429" i="3"/>
  <c r="BL621" i="3"/>
  <c r="BM621" i="3"/>
  <c r="BG621" i="3"/>
  <c r="BD568" i="3"/>
  <c r="AY568" i="3"/>
  <c r="BE568" i="3"/>
  <c r="BL352" i="3"/>
  <c r="BM352" i="3"/>
  <c r="BG352" i="3"/>
  <c r="BG398" i="3"/>
  <c r="BD743" i="3"/>
  <c r="BE743" i="3"/>
  <c r="AY743" i="3"/>
  <c r="BD169" i="3"/>
  <c r="BE169" i="3"/>
  <c r="AY169" i="3"/>
  <c r="BD1043" i="3"/>
  <c r="BE1043" i="3"/>
  <c r="AY1043" i="3"/>
  <c r="BD981" i="3"/>
  <c r="AY981" i="3"/>
  <c r="BE981" i="3"/>
  <c r="BD224" i="3"/>
  <c r="BE224" i="3"/>
  <c r="AY224" i="3"/>
  <c r="BD1117" i="3"/>
  <c r="BE1117" i="3"/>
  <c r="AY1117" i="3"/>
  <c r="BL739" i="3"/>
  <c r="BM739" i="3"/>
  <c r="BG739" i="3"/>
  <c r="BL1063" i="3"/>
  <c r="BM1063" i="3"/>
  <c r="BG1063" i="3"/>
  <c r="BL356" i="3"/>
  <c r="BG356" i="3"/>
  <c r="BM356" i="3"/>
  <c r="BD772" i="3"/>
  <c r="AY772" i="3"/>
  <c r="BE772" i="3"/>
  <c r="BD616" i="3"/>
  <c r="AY616" i="3"/>
  <c r="BE616" i="3"/>
  <c r="BL596" i="3"/>
  <c r="BM596" i="3"/>
  <c r="BG596" i="3"/>
  <c r="BD208" i="3"/>
  <c r="AY208" i="3"/>
  <c r="BE208" i="3"/>
  <c r="BD646" i="3"/>
  <c r="AY646" i="3"/>
  <c r="BE646" i="3"/>
  <c r="BD378" i="3"/>
  <c r="AY378" i="3"/>
  <c r="BE378" i="3"/>
  <c r="BL1038" i="3"/>
  <c r="BG1038" i="3"/>
  <c r="BM1038" i="3"/>
  <c r="BD902" i="3"/>
  <c r="BE902" i="3"/>
  <c r="AY902" i="3"/>
  <c r="BL1234" i="3"/>
  <c r="BM1234" i="3"/>
  <c r="BG1234" i="3"/>
  <c r="BD930" i="3"/>
  <c r="BE930" i="3"/>
  <c r="AY930" i="3"/>
  <c r="BD1067" i="3"/>
  <c r="BE1067" i="3"/>
  <c r="AY1067" i="3"/>
  <c r="BL474" i="3"/>
  <c r="BM474" i="3"/>
  <c r="BG474" i="3"/>
  <c r="BL76" i="3"/>
  <c r="BM76" i="3"/>
  <c r="BG76" i="3"/>
  <c r="BD997" i="3"/>
  <c r="AY997" i="3"/>
  <c r="BE997" i="3"/>
  <c r="BD41" i="3"/>
  <c r="BE41" i="3"/>
  <c r="AY41" i="3"/>
  <c r="BD1205" i="3"/>
  <c r="AY1205" i="3"/>
  <c r="BE1205" i="3"/>
  <c r="BD524" i="3"/>
  <c r="BE524" i="3"/>
  <c r="AY524" i="3"/>
  <c r="BD774" i="3"/>
  <c r="AY774" i="3"/>
  <c r="BE774" i="3"/>
  <c r="BD658" i="3"/>
  <c r="BE658" i="3"/>
  <c r="AY658" i="3"/>
  <c r="BD50" i="3"/>
  <c r="AY50" i="3"/>
  <c r="BE50" i="3"/>
  <c r="BD413" i="3"/>
  <c r="BE413" i="3"/>
  <c r="AY413" i="3"/>
  <c r="BD18" i="3"/>
  <c r="BE18" i="3"/>
  <c r="AY18" i="3"/>
  <c r="BL653" i="3"/>
  <c r="BM653" i="3"/>
  <c r="BG653" i="3"/>
  <c r="BD984" i="3"/>
  <c r="AY984" i="3"/>
  <c r="BE984" i="3"/>
  <c r="BD771" i="3"/>
  <c r="AY771" i="3"/>
  <c r="BE771" i="3"/>
  <c r="BD285" i="3"/>
  <c r="BE285" i="3"/>
  <c r="AY285" i="3"/>
  <c r="BD69" i="3"/>
  <c r="BE69" i="3"/>
  <c r="BL688" i="3"/>
  <c r="BG688" i="3"/>
  <c r="BM688" i="3"/>
  <c r="BD929" i="3"/>
  <c r="BE929" i="3"/>
  <c r="AY929" i="3"/>
  <c r="BL828" i="3"/>
  <c r="BM828" i="3"/>
  <c r="BG828" i="3"/>
  <c r="BD225" i="3"/>
  <c r="BE225" i="3"/>
  <c r="AY225" i="3"/>
  <c r="BD341" i="3"/>
  <c r="BE341" i="3"/>
  <c r="AY341" i="3"/>
  <c r="BD81" i="3"/>
  <c r="BE81" i="3"/>
  <c r="AY81" i="3"/>
  <c r="BL1196" i="3"/>
  <c r="BG1196" i="3"/>
  <c r="BM1196" i="3"/>
  <c r="BL837" i="3"/>
  <c r="BM837" i="3"/>
  <c r="BG837" i="3"/>
  <c r="BD639" i="3"/>
  <c r="BE639" i="3"/>
  <c r="AY639" i="3"/>
  <c r="BM902" i="3"/>
  <c r="BG902" i="3"/>
  <c r="BD1082" i="3"/>
  <c r="AY1082" i="3"/>
  <c r="BE1082" i="3"/>
  <c r="BL801" i="3"/>
  <c r="BG801" i="3"/>
  <c r="BM801" i="3"/>
  <c r="BD1094" i="3"/>
  <c r="AY1094" i="3"/>
  <c r="BE1094" i="3"/>
  <c r="BL866" i="3"/>
  <c r="BG866" i="3"/>
  <c r="BM866" i="3"/>
  <c r="BL943" i="3"/>
  <c r="BG943" i="3"/>
  <c r="BM943" i="3"/>
  <c r="BL905" i="3"/>
  <c r="BG905" i="3"/>
  <c r="BM905" i="3"/>
  <c r="BL628" i="3"/>
  <c r="BG628" i="3"/>
  <c r="BM628" i="3"/>
  <c r="BL721" i="3"/>
  <c r="BG721" i="3"/>
  <c r="BL321" i="3"/>
  <c r="BG321" i="3"/>
  <c r="BM321" i="3"/>
  <c r="BD562" i="3"/>
  <c r="BE562" i="3"/>
  <c r="AY562" i="3"/>
  <c r="BD1034" i="3"/>
  <c r="AY1034" i="3"/>
  <c r="BE1034" i="3"/>
  <c r="BD228" i="3"/>
  <c r="AY228" i="3"/>
  <c r="BE228" i="3"/>
  <c r="BD892" i="3"/>
  <c r="BE892" i="3"/>
  <c r="AY892" i="3"/>
  <c r="BD714" i="3"/>
  <c r="BE714" i="3"/>
  <c r="AY714" i="3"/>
  <c r="BL558" i="3"/>
  <c r="BG558" i="3"/>
  <c r="BM558" i="3"/>
  <c r="BL161" i="3"/>
  <c r="BG161" i="3"/>
  <c r="BM161" i="3"/>
  <c r="BL1083" i="3"/>
  <c r="BG1083" i="3"/>
  <c r="BM1083" i="3"/>
  <c r="BL852" i="3"/>
  <c r="BM852" i="3"/>
  <c r="BG852" i="3"/>
  <c r="BD511" i="3"/>
  <c r="BE511" i="3"/>
  <c r="AY511" i="3"/>
  <c r="BL1021" i="3"/>
  <c r="BG1021" i="3"/>
  <c r="BM1021" i="3"/>
  <c r="BL424" i="3"/>
  <c r="BG424" i="3"/>
  <c r="BM424" i="3"/>
  <c r="BD550" i="3"/>
  <c r="AY550" i="3"/>
  <c r="BE550" i="3"/>
  <c r="BL602" i="3"/>
  <c r="BG602" i="3"/>
  <c r="BM602" i="3"/>
  <c r="BD780" i="3"/>
  <c r="BE780" i="3"/>
  <c r="AY780" i="3"/>
  <c r="BD424" i="3"/>
  <c r="AY424" i="3"/>
  <c r="BE424" i="3"/>
  <c r="BL1228" i="3"/>
  <c r="BG1228" i="3"/>
  <c r="BM1228" i="3"/>
  <c r="BL1171" i="3"/>
  <c r="BG1171" i="3"/>
  <c r="BM1171" i="3"/>
  <c r="BD115" i="3"/>
  <c r="AY115" i="3"/>
  <c r="BE115" i="3"/>
  <c r="BL1060" i="3"/>
  <c r="BG1060" i="3"/>
  <c r="BM1060" i="3"/>
  <c r="BL459" i="3"/>
  <c r="BG459" i="3"/>
  <c r="BM459" i="3"/>
  <c r="BL898" i="3"/>
  <c r="BM898" i="3"/>
  <c r="BG898" i="3"/>
  <c r="BL919" i="3"/>
  <c r="BG919" i="3"/>
  <c r="BM919" i="3"/>
  <c r="BL40" i="3"/>
  <c r="BG40" i="3"/>
  <c r="BM40" i="3"/>
  <c r="BD752" i="3"/>
  <c r="AY752" i="3"/>
  <c r="BE752" i="3"/>
  <c r="BD1222" i="3"/>
  <c r="AY1222" i="3"/>
  <c r="BE1222" i="3"/>
  <c r="BL674" i="3"/>
  <c r="BM674" i="3"/>
  <c r="BG674" i="3"/>
  <c r="BL886" i="3"/>
  <c r="BG886" i="3"/>
  <c r="BM886" i="3"/>
  <c r="BL423" i="3"/>
  <c r="BM423" i="3"/>
  <c r="BG423" i="3"/>
  <c r="BL936" i="3"/>
  <c r="BM936" i="3"/>
  <c r="BG936" i="3"/>
  <c r="BD363" i="3"/>
  <c r="AY363" i="3"/>
  <c r="BE363" i="3"/>
  <c r="BL304" i="3"/>
  <c r="BG304" i="3"/>
  <c r="BM304" i="3"/>
  <c r="BD269" i="3"/>
  <c r="AY269" i="3"/>
  <c r="BE269" i="3"/>
  <c r="BD1071" i="3"/>
  <c r="AY1071" i="3"/>
  <c r="BE1071" i="3"/>
  <c r="BL1048" i="3"/>
  <c r="BM1048" i="3"/>
  <c r="BG1048" i="3"/>
  <c r="BL385" i="3"/>
  <c r="BM385" i="3"/>
  <c r="BG385" i="3"/>
  <c r="BL738" i="3"/>
  <c r="BM738" i="3"/>
  <c r="BG738" i="3"/>
  <c r="BL778" i="3"/>
  <c r="BM778" i="3"/>
  <c r="BG778" i="3"/>
  <c r="BL512" i="3"/>
  <c r="BM512" i="3"/>
  <c r="BG512" i="3"/>
  <c r="BD1175" i="3"/>
  <c r="BE1175" i="3"/>
  <c r="AY1175" i="3"/>
  <c r="BL959" i="3"/>
  <c r="BM959" i="3"/>
  <c r="BG959" i="3"/>
  <c r="BD179" i="3"/>
  <c r="AY179" i="3"/>
  <c r="BE179" i="3"/>
  <c r="BL650" i="3"/>
  <c r="BG650" i="3"/>
  <c r="BM650" i="3"/>
  <c r="BD709" i="3"/>
  <c r="AY709" i="3"/>
  <c r="BE709" i="3"/>
  <c r="BL1163" i="3"/>
  <c r="BM1163" i="3"/>
  <c r="BG1163" i="3"/>
  <c r="BL1046" i="3"/>
  <c r="BM1046" i="3"/>
  <c r="BL726" i="3"/>
  <c r="BM726" i="3"/>
  <c r="BG726" i="3"/>
  <c r="BL823" i="3"/>
  <c r="BG823" i="3"/>
  <c r="BM823" i="3"/>
  <c r="BD184" i="3"/>
  <c r="AY184" i="3"/>
  <c r="BE184" i="3"/>
  <c r="BL1181" i="3"/>
  <c r="BM1181" i="3"/>
  <c r="BG1181" i="3"/>
  <c r="BD1166" i="3"/>
  <c r="BE1166" i="3"/>
  <c r="AY1166" i="3"/>
  <c r="BL565" i="3"/>
  <c r="BG565" i="3"/>
  <c r="BM565" i="3"/>
  <c r="BD696" i="3"/>
  <c r="BE696" i="3"/>
  <c r="AY696" i="3"/>
  <c r="BD274" i="3"/>
  <c r="AY274" i="3"/>
  <c r="BE274" i="3"/>
  <c r="BL1047" i="3"/>
  <c r="BM1047" i="3"/>
  <c r="BG1047" i="3"/>
  <c r="BG983" i="3"/>
  <c r="BM983" i="3"/>
  <c r="BD303" i="3"/>
  <c r="BE303" i="3"/>
  <c r="AY303" i="3"/>
  <c r="BL716" i="3"/>
  <c r="BM716" i="3"/>
  <c r="BG716" i="3"/>
  <c r="BL226" i="3"/>
  <c r="BM226" i="3"/>
  <c r="BG226" i="3"/>
  <c r="BD1003" i="3"/>
  <c r="AY1003" i="3"/>
  <c r="BE1003" i="3"/>
  <c r="BL861" i="3"/>
  <c r="BM861" i="3"/>
  <c r="BG861" i="3"/>
  <c r="BD465" i="3"/>
  <c r="AY465" i="3"/>
  <c r="BE465" i="3"/>
  <c r="BL786" i="3"/>
  <c r="BM786" i="3"/>
  <c r="BG786" i="3"/>
  <c r="BD84" i="3"/>
  <c r="BE84" i="3"/>
  <c r="AY84" i="3"/>
  <c r="BL756" i="3"/>
  <c r="BG756" i="3"/>
  <c r="BM756" i="3"/>
  <c r="BD955" i="3"/>
  <c r="BE955" i="3"/>
  <c r="AY955" i="3"/>
  <c r="BL380" i="3"/>
  <c r="BM380" i="3"/>
  <c r="BG380" i="3"/>
  <c r="BD165" i="3"/>
  <c r="AY165" i="3"/>
  <c r="BE165" i="3"/>
  <c r="BD528" i="3"/>
  <c r="AY528" i="3"/>
  <c r="BE528" i="3"/>
  <c r="BL740" i="3"/>
  <c r="BM740" i="3"/>
  <c r="BG740" i="3"/>
  <c r="BL1000" i="3"/>
  <c r="BG1000" i="3"/>
  <c r="BM1000" i="3"/>
  <c r="BD738" i="3"/>
  <c r="AY738" i="3"/>
  <c r="BE738" i="3"/>
  <c r="BD1140" i="3"/>
  <c r="BE1140" i="3"/>
  <c r="AY1140" i="3"/>
  <c r="BD1176" i="3"/>
  <c r="AY1176" i="3"/>
  <c r="BE1176" i="3"/>
  <c r="BL1066" i="3"/>
  <c r="BM1066" i="3"/>
  <c r="BG1066" i="3"/>
  <c r="BD624" i="3"/>
  <c r="AY624" i="3"/>
  <c r="BE624" i="3"/>
  <c r="BD306" i="3"/>
  <c r="AY306" i="3"/>
  <c r="BE306" i="3"/>
  <c r="BL1185" i="3"/>
  <c r="BM1185" i="3"/>
  <c r="BG1185" i="3"/>
  <c r="BD1163" i="3"/>
  <c r="BE1163" i="3"/>
  <c r="AY1163" i="3"/>
  <c r="BD236" i="3"/>
  <c r="BE236" i="3"/>
  <c r="AY236" i="3"/>
  <c r="BL963" i="3"/>
  <c r="BG963" i="3"/>
  <c r="BM963" i="3"/>
  <c r="BD1125" i="3"/>
  <c r="BE1125" i="3"/>
  <c r="AY1125" i="3"/>
  <c r="BD1221" i="3"/>
  <c r="AY1221" i="3"/>
  <c r="BE1221" i="3"/>
  <c r="BD950" i="3"/>
  <c r="AY950" i="3"/>
  <c r="BE950" i="3"/>
  <c r="BL298" i="3"/>
  <c r="BG298" i="3"/>
  <c r="BM298" i="3"/>
  <c r="BL165" i="3"/>
  <c r="BM165" i="3"/>
  <c r="BG165" i="3"/>
  <c r="BD457" i="3"/>
  <c r="AY457" i="3"/>
  <c r="BE457" i="3"/>
  <c r="BL271" i="3"/>
  <c r="BG271" i="3"/>
  <c r="BM271" i="3"/>
  <c r="BD825" i="3"/>
  <c r="AY825" i="3"/>
  <c r="BE825" i="3"/>
  <c r="BD154" i="3"/>
  <c r="BE154" i="3"/>
  <c r="AY154" i="3"/>
  <c r="BD400" i="3"/>
  <c r="BE400" i="3"/>
  <c r="AY400" i="3"/>
  <c r="BL1123" i="3"/>
  <c r="BG1123" i="3"/>
  <c r="BM1123" i="3"/>
  <c r="BL1007" i="3"/>
  <c r="BG1007" i="3"/>
  <c r="BM1007" i="3"/>
  <c r="BL346" i="3"/>
  <c r="BG346" i="3"/>
  <c r="BM346" i="3"/>
  <c r="BD1167" i="3"/>
  <c r="BE1167" i="3"/>
  <c r="AY1167" i="3"/>
  <c r="BL157" i="3"/>
  <c r="BM157" i="3"/>
  <c r="BG157" i="3"/>
  <c r="BL1190" i="3"/>
  <c r="BG1190" i="3"/>
  <c r="BM1190" i="3"/>
  <c r="BD643" i="3"/>
  <c r="AY643" i="3"/>
  <c r="BE643" i="3"/>
  <c r="BL724" i="3"/>
  <c r="BM724" i="3"/>
  <c r="BG724" i="3"/>
  <c r="BD675" i="3"/>
  <c r="BE675" i="3"/>
  <c r="AY675" i="3"/>
  <c r="BD744" i="3"/>
  <c r="AY744" i="3"/>
  <c r="BE744" i="3"/>
  <c r="BD200" i="3"/>
  <c r="AY200" i="3"/>
  <c r="BE200" i="3"/>
  <c r="BL427" i="3"/>
  <c r="BG427" i="3"/>
  <c r="BM427" i="3"/>
  <c r="BD1131" i="3"/>
  <c r="BE1131" i="3"/>
  <c r="AY1131" i="3"/>
  <c r="BL672" i="3"/>
  <c r="BG672" i="3"/>
  <c r="BL909" i="3"/>
  <c r="BG909" i="3"/>
  <c r="BM909" i="3"/>
  <c r="BL838" i="3"/>
  <c r="BG838" i="3"/>
  <c r="BM838" i="3"/>
  <c r="BL283" i="3"/>
  <c r="BM283" i="3"/>
  <c r="BG283" i="3"/>
  <c r="BL1224" i="3"/>
  <c r="BG1224" i="3"/>
  <c r="BM1224" i="3"/>
  <c r="BL977" i="3"/>
  <c r="BM977" i="3"/>
  <c r="BG977" i="3"/>
  <c r="BD860" i="3"/>
  <c r="AY860" i="3"/>
  <c r="BE860" i="3"/>
  <c r="BL1040" i="3"/>
  <c r="BM1040" i="3"/>
  <c r="BG1040" i="3"/>
  <c r="BD273" i="3"/>
  <c r="BE273" i="3"/>
  <c r="AY273" i="3"/>
  <c r="BD1068" i="3"/>
  <c r="BE1068" i="3"/>
  <c r="AY1068" i="3"/>
  <c r="BL282" i="3"/>
  <c r="BG282" i="3"/>
  <c r="BM282" i="3"/>
  <c r="BD163" i="3"/>
  <c r="BE163" i="3"/>
  <c r="AY163" i="3"/>
  <c r="BD237" i="3"/>
  <c r="AY237" i="3"/>
  <c r="BD409" i="3"/>
  <c r="BE409" i="3"/>
  <c r="AY409" i="3"/>
  <c r="BD300" i="3"/>
  <c r="AY300" i="3"/>
  <c r="BE300" i="3"/>
  <c r="BD593" i="3"/>
  <c r="BE593" i="3"/>
  <c r="AY593" i="3"/>
  <c r="BD1241" i="3"/>
  <c r="AY1241" i="3"/>
  <c r="BE1241" i="3"/>
  <c r="BL181" i="3"/>
  <c r="BM181" i="3"/>
  <c r="BG181" i="3"/>
  <c r="BD292" i="3"/>
  <c r="BE292" i="3"/>
  <c r="AY292" i="3"/>
  <c r="BL482" i="3"/>
  <c r="BG482" i="3"/>
  <c r="BM482" i="3"/>
  <c r="BD758" i="3"/>
  <c r="AY758" i="3"/>
  <c r="BE758" i="3"/>
  <c r="BL1206" i="3"/>
  <c r="BG1206" i="3"/>
  <c r="BM1206" i="3"/>
  <c r="BD271" i="3"/>
  <c r="BE271" i="3"/>
  <c r="AY271" i="3"/>
  <c r="BL1153" i="3"/>
  <c r="BM1153" i="3"/>
  <c r="BG1153" i="3"/>
  <c r="BL880" i="3"/>
  <c r="BG880" i="3"/>
  <c r="BM880" i="3"/>
  <c r="BL438" i="3"/>
  <c r="BM438" i="3"/>
  <c r="BG438" i="3"/>
  <c r="BL419" i="3"/>
  <c r="BM419" i="3"/>
  <c r="BG419" i="3"/>
  <c r="BD1091" i="3"/>
  <c r="BE1091" i="3"/>
  <c r="AY1091" i="3"/>
  <c r="BD170" i="3"/>
  <c r="AY170" i="3"/>
  <c r="BE170" i="3"/>
  <c r="BD348" i="3"/>
  <c r="BE348" i="3"/>
  <c r="AY348" i="3"/>
  <c r="BD381" i="3"/>
  <c r="BE381" i="3"/>
  <c r="AY381" i="3"/>
  <c r="BL1204" i="3"/>
  <c r="BG1204" i="3"/>
  <c r="BM1204" i="3"/>
  <c r="BD478" i="3"/>
  <c r="BE478" i="3"/>
  <c r="AY478" i="3"/>
  <c r="BL676" i="3"/>
  <c r="BM676" i="3"/>
  <c r="BG676" i="3"/>
  <c r="BD835" i="3"/>
  <c r="BE835" i="3"/>
  <c r="AY835" i="3"/>
  <c r="BL338" i="3"/>
  <c r="BG338" i="3"/>
  <c r="BM338" i="3"/>
  <c r="BL516" i="3"/>
  <c r="BG516" i="3"/>
  <c r="BM516" i="3"/>
  <c r="BL679" i="3"/>
  <c r="BM679" i="3"/>
  <c r="BG679" i="3"/>
  <c r="BD571" i="3"/>
  <c r="BE571" i="3"/>
  <c r="AY571" i="3"/>
  <c r="BD802" i="3"/>
  <c r="AY802" i="3"/>
  <c r="BE802" i="3"/>
  <c r="BL735" i="3"/>
  <c r="BG735" i="3"/>
  <c r="BM735" i="3"/>
  <c r="BL967" i="3"/>
  <c r="BM967" i="3"/>
  <c r="BG967" i="3"/>
  <c r="BD1232" i="3"/>
  <c r="BE1232" i="3"/>
  <c r="AY1232" i="3"/>
  <c r="BD894" i="3"/>
  <c r="BE894" i="3"/>
  <c r="AY894" i="3"/>
  <c r="BD1133" i="3"/>
  <c r="AY1133" i="3"/>
  <c r="BE1133" i="3"/>
  <c r="BL1231" i="3"/>
  <c r="BM1231" i="3"/>
  <c r="BG1231" i="3"/>
  <c r="BL143" i="3"/>
  <c r="BM143" i="3"/>
  <c r="BG143" i="3"/>
  <c r="BL878" i="3"/>
  <c r="BG878" i="3"/>
  <c r="BM878" i="3"/>
  <c r="BL799" i="3"/>
  <c r="BG799" i="3"/>
  <c r="BM799" i="3"/>
  <c r="BD372" i="3"/>
  <c r="BE372" i="3"/>
  <c r="AY372" i="3"/>
  <c r="BD105" i="3"/>
  <c r="AY105" i="3"/>
  <c r="BE105" i="3"/>
  <c r="BL901" i="3"/>
  <c r="BG901" i="3"/>
  <c r="BM901" i="3"/>
  <c r="BD1134" i="3"/>
  <c r="BE1134" i="3"/>
  <c r="AY1134" i="3"/>
  <c r="BL102" i="3"/>
  <c r="BM102" i="3"/>
  <c r="BG102" i="3"/>
  <c r="BD191" i="3"/>
  <c r="BE191" i="3"/>
  <c r="AY191" i="3"/>
  <c r="BL806" i="3"/>
  <c r="BG806" i="3"/>
  <c r="BM806" i="3"/>
  <c r="BL779" i="3"/>
  <c r="BG779" i="3"/>
  <c r="BM779" i="3"/>
  <c r="BD64" i="3"/>
  <c r="BE64" i="3"/>
  <c r="AY64" i="3"/>
  <c r="BL32" i="3"/>
  <c r="BG32" i="3"/>
  <c r="BM32" i="3"/>
  <c r="BD746" i="3"/>
  <c r="BE746" i="3"/>
  <c r="AY746" i="3"/>
  <c r="BL713" i="3"/>
  <c r="BG713" i="3"/>
  <c r="BM713" i="3"/>
  <c r="BL934" i="3"/>
  <c r="BM934" i="3"/>
  <c r="BG934" i="3"/>
  <c r="BD488" i="3"/>
  <c r="BE488" i="3"/>
  <c r="AY488" i="3"/>
  <c r="BD404" i="3"/>
  <c r="BE404" i="3"/>
  <c r="AY404" i="3"/>
  <c r="BL787" i="3"/>
  <c r="BM787" i="3"/>
  <c r="BG787" i="3"/>
  <c r="BL669" i="3"/>
  <c r="BM669" i="3"/>
  <c r="BG669" i="3"/>
  <c r="BL457" i="3"/>
  <c r="BM457" i="3"/>
  <c r="BG457" i="3"/>
  <c r="BL981" i="3"/>
  <c r="BG981" i="3"/>
  <c r="BM981" i="3"/>
  <c r="BL339" i="3"/>
  <c r="BM339" i="3"/>
  <c r="BG339" i="3"/>
  <c r="BL464" i="3"/>
  <c r="BM464" i="3"/>
  <c r="BG464" i="3"/>
  <c r="BD552" i="3"/>
  <c r="BE552" i="3"/>
  <c r="AY552" i="3"/>
  <c r="BD463" i="3"/>
  <c r="AY463" i="3"/>
  <c r="BE463" i="3"/>
  <c r="BD356" i="3"/>
  <c r="AY356" i="3"/>
  <c r="BE356" i="3"/>
  <c r="BL1024" i="3"/>
  <c r="BG1024" i="3"/>
  <c r="BM1024" i="3"/>
  <c r="BL1088" i="3"/>
  <c r="BM1088" i="3"/>
  <c r="BG1088" i="3"/>
  <c r="BD24" i="3"/>
  <c r="AY24" i="3"/>
  <c r="BE24" i="3"/>
  <c r="BL1077" i="3"/>
  <c r="BG1077" i="3"/>
  <c r="BM1077" i="3"/>
  <c r="BL573" i="3"/>
  <c r="BG573" i="3"/>
  <c r="BM573" i="3"/>
  <c r="BD654" i="3"/>
  <c r="AY654" i="3"/>
  <c r="BE654" i="3"/>
  <c r="BL982" i="3"/>
  <c r="BG982" i="3"/>
  <c r="BM982" i="3"/>
  <c r="BL725" i="3"/>
  <c r="BM725" i="3"/>
  <c r="BG725" i="3"/>
  <c r="BL751" i="3"/>
  <c r="BM751" i="3"/>
  <c r="BG751" i="3"/>
  <c r="BL536" i="3"/>
  <c r="BM536" i="3"/>
  <c r="BG536" i="3"/>
  <c r="BD1200" i="3"/>
  <c r="AY1200" i="3"/>
  <c r="BE1200" i="3"/>
  <c r="BD362" i="3"/>
  <c r="BE362" i="3"/>
  <c r="AY362" i="3"/>
  <c r="BL96" i="3"/>
  <c r="BM96" i="3"/>
  <c r="BG96" i="3"/>
  <c r="BD286" i="3"/>
  <c r="BE286" i="3"/>
  <c r="AY286" i="3"/>
  <c r="BL665" i="3"/>
  <c r="BM665" i="3"/>
  <c r="BG665" i="3"/>
  <c r="BD192" i="3"/>
  <c r="AY192" i="3"/>
  <c r="BE192" i="3"/>
  <c r="BD49" i="3"/>
  <c r="AY49" i="3"/>
  <c r="BE49" i="3"/>
  <c r="BD878" i="3"/>
  <c r="BE878" i="3"/>
  <c r="AY878" i="3"/>
  <c r="BD516" i="3"/>
  <c r="AY516" i="3"/>
  <c r="BE516" i="3"/>
  <c r="BD549" i="3"/>
  <c r="BE549" i="3"/>
  <c r="AY549" i="3"/>
  <c r="BD90" i="3"/>
  <c r="BE90" i="3"/>
  <c r="AY90" i="3"/>
  <c r="BL119" i="3"/>
  <c r="BM119" i="3"/>
  <c r="BG119" i="3"/>
  <c r="BL450" i="3"/>
  <c r="BG450" i="3"/>
  <c r="BM450" i="3"/>
  <c r="BD922" i="3"/>
  <c r="BE922" i="3"/>
  <c r="AY922" i="3"/>
  <c r="BL167" i="3"/>
  <c r="BM167" i="3"/>
  <c r="BG167" i="3"/>
  <c r="BD1042" i="3"/>
  <c r="AY1042" i="3"/>
  <c r="BE1042" i="3"/>
  <c r="BL190" i="3"/>
  <c r="BM190" i="3"/>
  <c r="BG190" i="3"/>
  <c r="BL1107" i="3"/>
  <c r="BG1107" i="3"/>
  <c r="BM1107" i="3"/>
  <c r="BD588" i="3"/>
  <c r="BE588" i="3"/>
  <c r="AY588" i="3"/>
  <c r="BL601" i="3"/>
  <c r="BG601" i="3"/>
  <c r="BM601" i="3"/>
  <c r="BL709" i="3"/>
  <c r="BG709" i="3"/>
  <c r="BM709" i="3"/>
  <c r="BL985" i="3"/>
  <c r="BM985" i="3"/>
  <c r="BG985" i="3"/>
  <c r="BL1036" i="3"/>
  <c r="BM1036" i="3"/>
  <c r="BG1036" i="3"/>
  <c r="BD844" i="3"/>
  <c r="BE844" i="3"/>
  <c r="AY844" i="3"/>
  <c r="BL319" i="3"/>
  <c r="BG319" i="3"/>
  <c r="BM319" i="3"/>
  <c r="BD839" i="3"/>
  <c r="BE839" i="3"/>
  <c r="AY839" i="3"/>
  <c r="BL1075" i="3"/>
  <c r="BM1075" i="3"/>
  <c r="BG1075" i="3"/>
  <c r="BL805" i="3"/>
  <c r="BG805" i="3"/>
  <c r="BM805" i="3"/>
  <c r="BL1093" i="3"/>
  <c r="BM1093" i="3"/>
  <c r="BG1093" i="3"/>
  <c r="BL722" i="3"/>
  <c r="BM722" i="3"/>
  <c r="BG722" i="3"/>
  <c r="BL1155" i="3"/>
  <c r="BM1155" i="3"/>
  <c r="BG1155" i="3"/>
  <c r="BL893" i="3"/>
  <c r="BM893" i="3"/>
  <c r="BG893" i="3"/>
  <c r="BL1018" i="3"/>
  <c r="BM1018" i="3"/>
  <c r="BG1018" i="3"/>
  <c r="BD704" i="3"/>
  <c r="AY704" i="3"/>
  <c r="BE704" i="3"/>
  <c r="BL1173" i="3"/>
  <c r="BM1173" i="3"/>
  <c r="BG1173" i="3"/>
  <c r="BL537" i="3"/>
  <c r="BM537" i="3"/>
  <c r="BG537" i="3"/>
  <c r="BD307" i="3"/>
  <c r="BE307" i="3"/>
  <c r="AY307" i="3"/>
  <c r="BD849" i="3"/>
  <c r="AY849" i="3"/>
  <c r="BE849" i="3"/>
  <c r="BD677" i="3"/>
  <c r="BE677" i="3"/>
  <c r="AY677" i="3"/>
  <c r="BD515" i="3"/>
  <c r="BE515" i="3"/>
  <c r="AY515" i="3"/>
  <c r="BL439" i="3"/>
  <c r="BG439" i="3"/>
  <c r="BM439" i="3"/>
  <c r="BD1127" i="3"/>
  <c r="BE1127" i="3"/>
  <c r="AY1127" i="3"/>
  <c r="BD1035" i="3"/>
  <c r="BE1035" i="3"/>
  <c r="AY1035" i="3"/>
  <c r="BD629" i="3"/>
  <c r="AY629" i="3"/>
  <c r="BE629" i="3"/>
  <c r="BL792" i="3"/>
  <c r="BG792" i="3"/>
  <c r="BM792" i="3"/>
  <c r="BL853" i="3"/>
  <c r="BM853" i="3"/>
  <c r="BG853" i="3"/>
  <c r="BL917" i="3"/>
  <c r="BG917" i="3"/>
  <c r="BM917" i="3"/>
  <c r="BD1002" i="3"/>
  <c r="AY1002" i="3"/>
  <c r="BE1002" i="3"/>
  <c r="BL1191" i="3"/>
  <c r="BM1191" i="3"/>
  <c r="BG1191" i="3"/>
  <c r="BD1058" i="3"/>
  <c r="BE1058" i="3"/>
  <c r="AY1058" i="3"/>
  <c r="BD879" i="3"/>
  <c r="BE879" i="3"/>
  <c r="AY879" i="3"/>
  <c r="BL1109" i="3"/>
  <c r="BG1109" i="3"/>
  <c r="BM1109" i="3"/>
  <c r="BD672" i="3"/>
  <c r="AY672" i="3"/>
  <c r="BE672" i="3"/>
  <c r="BD613" i="3"/>
  <c r="BE613" i="3"/>
  <c r="AY613" i="3"/>
  <c r="BD490" i="3"/>
  <c r="AY490" i="3"/>
  <c r="BE490" i="3"/>
  <c r="BL997" i="3"/>
  <c r="BM997" i="3"/>
  <c r="BG997" i="3"/>
  <c r="BL644" i="3"/>
  <c r="BM644" i="3"/>
  <c r="BG644" i="3"/>
  <c r="BL857" i="3"/>
  <c r="BM857" i="3"/>
  <c r="BG857" i="3"/>
  <c r="BD861" i="3"/>
  <c r="BE861" i="3"/>
  <c r="AY861" i="3"/>
  <c r="BL651" i="3"/>
  <c r="BM651" i="3"/>
  <c r="BG651" i="3"/>
  <c r="BL1014" i="3"/>
  <c r="BG1014" i="3"/>
  <c r="BM1014" i="3"/>
  <c r="BD283" i="3"/>
  <c r="BE283" i="3"/>
  <c r="AY283" i="3"/>
  <c r="BL1217" i="3"/>
  <c r="BG1217" i="3"/>
  <c r="BM1217" i="3"/>
  <c r="BD919" i="3"/>
  <c r="BE919" i="3"/>
  <c r="AY919" i="3"/>
  <c r="BL480" i="3"/>
  <c r="BM480" i="3"/>
  <c r="BG480" i="3"/>
  <c r="BL798" i="3"/>
  <c r="BG798" i="3"/>
  <c r="BM798" i="3"/>
  <c r="BL915" i="3"/>
  <c r="BG915" i="3"/>
  <c r="BM915" i="3"/>
  <c r="BD976" i="3"/>
  <c r="AY976" i="3"/>
  <c r="BD1207" i="3"/>
  <c r="AY1207" i="3"/>
  <c r="BE1207" i="3"/>
  <c r="BL344" i="3"/>
  <c r="BG344" i="3"/>
  <c r="BM344" i="3"/>
  <c r="BD431" i="3"/>
  <c r="BE431" i="3"/>
  <c r="AY431" i="3"/>
  <c r="BL122" i="3"/>
  <c r="BG122" i="3"/>
  <c r="BM122" i="3"/>
  <c r="BD1000" i="3"/>
  <c r="BE1000" i="3"/>
  <c r="AY1000" i="3"/>
  <c r="BL687" i="3"/>
  <c r="BM687" i="3"/>
  <c r="BG687" i="3"/>
  <c r="BL265" i="3"/>
  <c r="BM265" i="3"/>
  <c r="BG265" i="3"/>
  <c r="BG507" i="3"/>
  <c r="BM507" i="3"/>
  <c r="BD258" i="3"/>
  <c r="BE258" i="3"/>
  <c r="AY258" i="3"/>
  <c r="BD1153" i="3"/>
  <c r="BE1153" i="3"/>
  <c r="AY1153" i="3"/>
  <c r="BD1021" i="3"/>
  <c r="AY1021" i="3"/>
  <c r="BE1021" i="3"/>
  <c r="BD838" i="3"/>
  <c r="AY838" i="3"/>
  <c r="BE838" i="3"/>
  <c r="BL1039" i="3"/>
  <c r="BG1039" i="3"/>
  <c r="BM1039" i="3"/>
  <c r="BL910" i="3"/>
  <c r="BG910" i="3"/>
  <c r="BM910" i="3"/>
  <c r="BD817" i="3"/>
  <c r="BE817" i="3"/>
  <c r="AY817" i="3"/>
  <c r="BD1023" i="3"/>
  <c r="AY1023" i="3"/>
  <c r="BE1023" i="3"/>
  <c r="BL854" i="3"/>
  <c r="BM854" i="3"/>
  <c r="BG854" i="3"/>
  <c r="BL995" i="3"/>
  <c r="BM995" i="3"/>
  <c r="BG995" i="3"/>
  <c r="BL896" i="3"/>
  <c r="BM896" i="3"/>
  <c r="BG896" i="3"/>
  <c r="BD260" i="3"/>
  <c r="BE260" i="3"/>
  <c r="AY260" i="3"/>
  <c r="AY739" i="3"/>
  <c r="BE739" i="3"/>
  <c r="BL392" i="3"/>
  <c r="BM392" i="3"/>
  <c r="BG392" i="3"/>
  <c r="BD1152" i="3"/>
  <c r="BE1152" i="3"/>
  <c r="AY1152" i="3"/>
  <c r="BL1180" i="3"/>
  <c r="BM1180" i="3"/>
  <c r="BG1180" i="3"/>
  <c r="BL485" i="3"/>
  <c r="BM485" i="3"/>
  <c r="BG485" i="3"/>
  <c r="BL666" i="3"/>
  <c r="BG666" i="3"/>
  <c r="BM666" i="3"/>
  <c r="BG291" i="3"/>
  <c r="BM291" i="3"/>
  <c r="AY426" i="3"/>
  <c r="BD567" i="3"/>
  <c r="BE567" i="3"/>
  <c r="AY567" i="3"/>
  <c r="BD853" i="3"/>
  <c r="BE853" i="3"/>
  <c r="AY853" i="3"/>
  <c r="BD723" i="3"/>
  <c r="AY723" i="3"/>
  <c r="BE723" i="3"/>
  <c r="BD960" i="3"/>
  <c r="BE960" i="3"/>
  <c r="AY960" i="3"/>
  <c r="BL695" i="3"/>
  <c r="BG695" i="3"/>
  <c r="BM695" i="3"/>
  <c r="BD708" i="3"/>
  <c r="AY708" i="3"/>
  <c r="BE708" i="3"/>
  <c r="BD650" i="3"/>
  <c r="AY650" i="3"/>
  <c r="BE650" i="3"/>
  <c r="BD25" i="3"/>
  <c r="AY25" i="3"/>
  <c r="BE25" i="3"/>
  <c r="BL1214" i="3"/>
  <c r="BM1214" i="3"/>
  <c r="BG1214" i="3"/>
  <c r="BL428" i="3"/>
  <c r="BM428" i="3"/>
  <c r="BG428" i="3"/>
  <c r="BD419" i="3"/>
  <c r="AY419" i="3"/>
  <c r="BE419" i="3"/>
  <c r="BD476" i="3"/>
  <c r="BE476" i="3"/>
  <c r="AY476" i="3"/>
  <c r="BD130" i="3"/>
  <c r="AY130" i="3"/>
  <c r="BE130" i="3"/>
  <c r="BL612" i="3"/>
  <c r="BG612" i="3"/>
  <c r="BM612" i="3"/>
  <c r="BL235" i="3"/>
  <c r="BG235" i="3"/>
  <c r="BM235" i="3"/>
  <c r="BD630" i="3"/>
  <c r="BE630" i="3"/>
  <c r="AY630" i="3"/>
  <c r="BD1191" i="3"/>
  <c r="BE1191" i="3"/>
  <c r="AY1191" i="3"/>
  <c r="BD987" i="3"/>
  <c r="BE987" i="3"/>
  <c r="AY987" i="3"/>
  <c r="BL834" i="3"/>
  <c r="BM834" i="3"/>
  <c r="BG834" i="3"/>
  <c r="BL478" i="3"/>
  <c r="BM478" i="3"/>
  <c r="BG478" i="3"/>
  <c r="BD893" i="3"/>
  <c r="AY893" i="3"/>
  <c r="BE893" i="3"/>
  <c r="BL372" i="3"/>
  <c r="BG372" i="3"/>
  <c r="BM372" i="3"/>
  <c r="BD561" i="3"/>
  <c r="AY561" i="3"/>
  <c r="BE561" i="3"/>
  <c r="BL874" i="3"/>
  <c r="BM874" i="3"/>
  <c r="BG874" i="3"/>
  <c r="BD943" i="3"/>
  <c r="AY943" i="3"/>
  <c r="BE943" i="3"/>
  <c r="BL1215" i="3"/>
  <c r="BM1215" i="3"/>
  <c r="BG1215" i="3"/>
  <c r="BL1059" i="3"/>
  <c r="BM1059" i="3"/>
  <c r="BG1059" i="3"/>
  <c r="BL414" i="3"/>
  <c r="BG414" i="3"/>
  <c r="BM414" i="3"/>
  <c r="BL557" i="3"/>
  <c r="BM557" i="3"/>
  <c r="BG557" i="3"/>
  <c r="BL273" i="3"/>
  <c r="BG273" i="3"/>
  <c r="BM273" i="3"/>
  <c r="BD207" i="3"/>
  <c r="AY207" i="3"/>
  <c r="BE207" i="3"/>
  <c r="BD1007" i="3"/>
  <c r="AY1007" i="3"/>
  <c r="BE1007" i="3"/>
  <c r="BL704" i="3"/>
  <c r="BM704" i="3"/>
  <c r="BG704" i="3"/>
  <c r="BD597" i="3"/>
  <c r="AY597" i="3"/>
  <c r="BE597" i="3"/>
  <c r="BL876" i="3"/>
  <c r="BG876" i="3"/>
  <c r="BM876" i="3"/>
  <c r="BL341" i="3"/>
  <c r="BD460" i="3"/>
  <c r="AY460" i="3"/>
  <c r="BE460" i="3"/>
  <c r="BD800" i="3"/>
  <c r="AY800" i="3"/>
  <c r="BE800" i="3"/>
  <c r="BL829" i="3"/>
  <c r="BM829" i="3"/>
  <c r="BG829" i="3"/>
  <c r="BD1237" i="3"/>
  <c r="BE1237" i="3"/>
  <c r="AY1237" i="3"/>
  <c r="BL976" i="3"/>
  <c r="BM976" i="3"/>
  <c r="BG976" i="3"/>
  <c r="BD77" i="3"/>
  <c r="BE77" i="3"/>
  <c r="AY77" i="3"/>
  <c r="BD427" i="3"/>
  <c r="AY427" i="3"/>
  <c r="BE427" i="3"/>
  <c r="BL989" i="3"/>
  <c r="BM989" i="3"/>
  <c r="BG989" i="3"/>
  <c r="BD161" i="3"/>
  <c r="AY161" i="3"/>
  <c r="BE161" i="3"/>
  <c r="BL286" i="3"/>
  <c r="BM286" i="3"/>
  <c r="BG286" i="3"/>
  <c r="BD19" i="3"/>
  <c r="AY19" i="3"/>
  <c r="BE19" i="3"/>
  <c r="BD1097" i="3"/>
  <c r="BE1097" i="3"/>
  <c r="AY1097" i="3"/>
  <c r="BL1043" i="3"/>
  <c r="BG1043" i="3"/>
  <c r="BM1043" i="3"/>
  <c r="BL1148" i="3"/>
  <c r="BG1148" i="3"/>
  <c r="BM1148" i="3"/>
  <c r="BD451" i="3"/>
  <c r="AY451" i="3"/>
  <c r="BE451" i="3"/>
  <c r="BD475" i="3"/>
  <c r="BE475" i="3"/>
  <c r="AY475" i="3"/>
  <c r="BL979" i="3"/>
  <c r="BM979" i="3"/>
  <c r="BG979" i="3"/>
  <c r="BL300" i="3"/>
  <c r="BM300" i="3"/>
  <c r="BG300" i="3"/>
  <c r="BL930" i="3"/>
  <c r="BM930" i="3"/>
  <c r="BG930" i="3"/>
  <c r="BL135" i="3"/>
  <c r="BM135" i="3"/>
  <c r="BG135" i="3"/>
  <c r="BD869" i="3"/>
  <c r="BE869" i="3"/>
  <c r="AY869" i="3"/>
  <c r="BL920" i="3"/>
  <c r="BG920" i="3"/>
  <c r="BM920" i="3"/>
  <c r="BL105" i="3"/>
  <c r="BM105" i="3"/>
  <c r="BG105" i="3"/>
  <c r="BD410" i="3"/>
  <c r="AY410" i="3"/>
  <c r="BE410" i="3"/>
  <c r="BD43" i="3"/>
  <c r="BE43" i="3"/>
  <c r="AY43" i="3"/>
  <c r="BD551" i="3"/>
  <c r="BE551" i="3"/>
  <c r="AY551" i="3"/>
  <c r="BL572" i="3"/>
  <c r="BG572" i="3"/>
  <c r="BM572" i="3"/>
  <c r="BD443" i="3"/>
  <c r="AY443" i="3"/>
  <c r="BE443" i="3"/>
  <c r="BD495" i="3"/>
  <c r="AY495" i="3"/>
  <c r="BE495" i="3"/>
  <c r="BL1158" i="3"/>
  <c r="BG1158" i="3"/>
  <c r="BM1158" i="3"/>
  <c r="BL932" i="3"/>
  <c r="BM932" i="3"/>
  <c r="BG932" i="3"/>
  <c r="BD520" i="3"/>
  <c r="BE520" i="3"/>
  <c r="AY520" i="3"/>
  <c r="BL831" i="3"/>
  <c r="BM831" i="3"/>
  <c r="BG831" i="3"/>
  <c r="BD585" i="3"/>
  <c r="BE585" i="3"/>
  <c r="AY585" i="3"/>
  <c r="BL1061" i="3"/>
  <c r="BG1061" i="3"/>
  <c r="BM1061" i="3"/>
  <c r="BL771" i="3"/>
  <c r="BM771" i="3"/>
  <c r="BG771" i="3"/>
  <c r="BL306" i="3"/>
  <c r="BG306" i="3"/>
  <c r="BM306" i="3"/>
  <c r="BD871" i="3"/>
  <c r="BE871" i="3"/>
  <c r="AY871" i="3"/>
  <c r="BD1088" i="3"/>
  <c r="AY1088" i="3"/>
  <c r="BE1088" i="3"/>
  <c r="BD782" i="3"/>
  <c r="AY782" i="3"/>
  <c r="BE782" i="3"/>
  <c r="BD1179" i="3"/>
  <c r="BE1179" i="3"/>
  <c r="AY1179" i="3"/>
  <c r="BL171" i="3"/>
  <c r="BM171" i="3"/>
  <c r="BG171" i="3"/>
  <c r="BD338" i="3"/>
  <c r="AY338" i="3"/>
  <c r="BE338" i="3"/>
  <c r="BD805" i="3"/>
  <c r="BE805" i="3"/>
  <c r="AY805" i="3"/>
  <c r="BL804" i="3"/>
  <c r="BM804" i="3"/>
  <c r="BG804" i="3"/>
  <c r="BD799" i="3"/>
  <c r="BE799" i="3"/>
  <c r="AY799" i="3"/>
  <c r="BD502" i="3"/>
  <c r="BE502" i="3"/>
  <c r="AY502" i="3"/>
  <c r="BL316" i="3"/>
  <c r="BM316" i="3"/>
  <c r="BG316" i="3"/>
  <c r="BL142" i="3"/>
  <c r="BM142" i="3"/>
  <c r="BG142" i="3"/>
  <c r="BD937" i="3"/>
  <c r="BE937" i="3"/>
  <c r="AY937" i="3"/>
  <c r="BD1185" i="3"/>
  <c r="AY1185" i="3"/>
  <c r="BE1185" i="3"/>
  <c r="BL561" i="3"/>
  <c r="BG561" i="3"/>
  <c r="BM561" i="3"/>
  <c r="BD870" i="3"/>
  <c r="BE870" i="3"/>
  <c r="AY870" i="3"/>
  <c r="BD450" i="3"/>
  <c r="BE450" i="3"/>
  <c r="AY450" i="3"/>
  <c r="BD1041" i="3"/>
  <c r="BE1041" i="3"/>
  <c r="AY1041" i="3"/>
  <c r="BL813" i="3"/>
  <c r="BG813" i="3"/>
  <c r="BM813" i="3"/>
  <c r="BL472" i="3"/>
  <c r="BG472" i="3"/>
  <c r="BM472" i="3"/>
  <c r="BD541" i="3"/>
  <c r="AY541" i="3"/>
  <c r="BE541" i="3"/>
  <c r="BL1067" i="3"/>
  <c r="BG1067" i="3"/>
  <c r="BM1067" i="3"/>
  <c r="BL889" i="3"/>
  <c r="BM889" i="3"/>
  <c r="BG889" i="3"/>
  <c r="BL1072" i="3"/>
  <c r="BG1072" i="3"/>
  <c r="BM1072" i="3"/>
  <c r="BL635" i="3"/>
  <c r="BG635" i="3"/>
  <c r="BM635" i="3"/>
  <c r="BD589" i="3"/>
  <c r="BE589" i="3"/>
  <c r="AY589" i="3"/>
  <c r="BD1039" i="3"/>
  <c r="BE1039" i="3"/>
  <c r="AY1039" i="3"/>
  <c r="BD582" i="3"/>
  <c r="AY582" i="3"/>
  <c r="BE582" i="3"/>
  <c r="BD390" i="3"/>
  <c r="AY390" i="3"/>
  <c r="BE390" i="3"/>
  <c r="BD906" i="3"/>
  <c r="BE906" i="3"/>
  <c r="AY906" i="3"/>
  <c r="BD436" i="3"/>
  <c r="BE436" i="3"/>
  <c r="AY436" i="3"/>
  <c r="BL638" i="3"/>
  <c r="BM638" i="3"/>
  <c r="BG638" i="3"/>
  <c r="BD598" i="3"/>
  <c r="AY598" i="3"/>
  <c r="BE598" i="3"/>
  <c r="BL671" i="3"/>
  <c r="BM671" i="3"/>
  <c r="BG671" i="3"/>
  <c r="BL544" i="3"/>
  <c r="BG544" i="3"/>
  <c r="BM544" i="3"/>
  <c r="BL68" i="3"/>
  <c r="BM68" i="3"/>
  <c r="BG68" i="3"/>
  <c r="BL952" i="3"/>
  <c r="BG952" i="3"/>
  <c r="BM952" i="3"/>
  <c r="BL496" i="3"/>
  <c r="BM496" i="3"/>
  <c r="BG496" i="3"/>
  <c r="BL871" i="3"/>
  <c r="BM871" i="3"/>
  <c r="BG871" i="3"/>
  <c r="BD1038" i="3"/>
  <c r="AY1038" i="3"/>
  <c r="BE1038" i="3"/>
  <c r="BL1091" i="3"/>
  <c r="BM1091" i="3"/>
  <c r="BG1091" i="3"/>
  <c r="BL397" i="3"/>
  <c r="BG397" i="3"/>
  <c r="BM397" i="3"/>
  <c r="BL1016" i="3"/>
  <c r="BG1016" i="3"/>
  <c r="BM1016" i="3"/>
  <c r="BL590" i="3"/>
  <c r="BG590" i="3"/>
  <c r="BM590" i="3"/>
  <c r="BD262" i="3"/>
  <c r="BE262" i="3"/>
  <c r="AY262" i="3"/>
  <c r="BL1167" i="3"/>
  <c r="BG1167" i="3"/>
  <c r="BM1167" i="3"/>
  <c r="BL413" i="3"/>
  <c r="BM413" i="3"/>
  <c r="BG413" i="3"/>
  <c r="BL652" i="3"/>
  <c r="BM652" i="3"/>
  <c r="BG652" i="3"/>
  <c r="BD1012" i="3"/>
  <c r="BE1012" i="3"/>
  <c r="AY1012" i="3"/>
  <c r="BL727" i="3"/>
  <c r="BG727" i="3"/>
  <c r="BM727" i="3"/>
  <c r="BL62" i="3"/>
  <c r="BM62" i="3"/>
  <c r="BG62" i="3"/>
  <c r="BL1136" i="3"/>
  <c r="BG1136" i="3"/>
  <c r="BM1136" i="3"/>
  <c r="BL365" i="3"/>
  <c r="BG365" i="3"/>
  <c r="BM365" i="3"/>
  <c r="BD940" i="3"/>
  <c r="AY940" i="3"/>
  <c r="BE940" i="3"/>
  <c r="BL488" i="3"/>
  <c r="BG488" i="3"/>
  <c r="BM488" i="3"/>
  <c r="BL216" i="3"/>
  <c r="BG216" i="3"/>
  <c r="BM216" i="3"/>
  <c r="BL1092" i="3"/>
  <c r="BG1092" i="3"/>
  <c r="BM1092" i="3"/>
  <c r="BD667" i="3"/>
  <c r="AY667" i="3"/>
  <c r="BE667" i="3"/>
  <c r="BD1096" i="3"/>
  <c r="AY1096" i="3"/>
  <c r="BE1096" i="3"/>
  <c r="BL622" i="3"/>
  <c r="BG622" i="3"/>
  <c r="BM622" i="3"/>
  <c r="BD694" i="3"/>
  <c r="AY694" i="3"/>
  <c r="BE694" i="3"/>
  <c r="BD1005" i="3"/>
  <c r="BE1005" i="3"/>
  <c r="AY1005" i="3"/>
  <c r="BL734" i="3"/>
  <c r="BM734" i="3"/>
  <c r="BG734" i="3"/>
  <c r="BL247" i="3"/>
  <c r="BM247" i="3"/>
  <c r="BG247" i="3"/>
  <c r="BL141" i="3"/>
  <c r="BG141" i="3"/>
  <c r="BM141" i="3"/>
  <c r="BL1079" i="3"/>
  <c r="BG1079" i="3"/>
  <c r="BM1079" i="3"/>
  <c r="BD1148" i="3"/>
  <c r="AY1148" i="3"/>
  <c r="BE1148" i="3"/>
  <c r="BL267" i="3"/>
  <c r="BG267" i="3"/>
  <c r="BM267" i="3"/>
  <c r="BD644" i="3"/>
  <c r="AY644" i="3"/>
  <c r="BE644" i="3"/>
  <c r="BD1008" i="3"/>
  <c r="BE1008" i="3"/>
  <c r="AY1008" i="3"/>
  <c r="BL138" i="3"/>
  <c r="BM138" i="3"/>
  <c r="BG138" i="3"/>
  <c r="BL470" i="3"/>
  <c r="BM470" i="3"/>
  <c r="BG470" i="3"/>
  <c r="BD899" i="3"/>
  <c r="AY899" i="3"/>
  <c r="BE899" i="3"/>
  <c r="BD203" i="3"/>
  <c r="BE203" i="3"/>
  <c r="AY203" i="3"/>
  <c r="BL926" i="3"/>
  <c r="BM926" i="3"/>
  <c r="BG926" i="3"/>
  <c r="BL825" i="3"/>
  <c r="BM825" i="3"/>
  <c r="BG825" i="3"/>
  <c r="BL654" i="3"/>
  <c r="BM654" i="3"/>
  <c r="BG654" i="3"/>
  <c r="BL945" i="3"/>
  <c r="BM945" i="3"/>
  <c r="BG945" i="3"/>
  <c r="BL897" i="3"/>
  <c r="BG897" i="3"/>
  <c r="BM897" i="3"/>
  <c r="BL29" i="3"/>
  <c r="BM29" i="3"/>
  <c r="BG29" i="3"/>
  <c r="BL1219" i="3"/>
  <c r="BG1219" i="3"/>
  <c r="BM1219" i="3"/>
  <c r="BL867" i="3"/>
  <c r="BG867" i="3"/>
  <c r="BM867" i="3"/>
  <c r="BD1116" i="3"/>
  <c r="AY1116" i="3"/>
  <c r="BE1116" i="3"/>
  <c r="BD717" i="3"/>
  <c r="AY717" i="3"/>
  <c r="BE717" i="3"/>
  <c r="BL591" i="3"/>
  <c r="BG591" i="3"/>
  <c r="BM591" i="3"/>
  <c r="BL503" i="3"/>
  <c r="BM503" i="3"/>
  <c r="BG503" i="3"/>
  <c r="BD206" i="3"/>
  <c r="BE206" i="3"/>
  <c r="AY206" i="3"/>
  <c r="BE275" i="3"/>
  <c r="BL964" i="3"/>
  <c r="BM964" i="3"/>
  <c r="BG964" i="3"/>
  <c r="BD136" i="3"/>
  <c r="BE136" i="3"/>
  <c r="AY136" i="3"/>
  <c r="BL935" i="3"/>
  <c r="BM935" i="3"/>
  <c r="BG935" i="3"/>
  <c r="BL1128" i="3"/>
  <c r="BM1128" i="3"/>
  <c r="BG1128" i="3"/>
  <c r="BD389" i="3"/>
  <c r="BE389" i="3"/>
  <c r="AY389" i="3"/>
  <c r="BL1169" i="3"/>
  <c r="BG1169" i="3"/>
  <c r="BM1169" i="3"/>
  <c r="BD702" i="3"/>
  <c r="AY702" i="3"/>
  <c r="BE702" i="3"/>
  <c r="BD519" i="3"/>
  <c r="BE519" i="3"/>
  <c r="AY519" i="3"/>
  <c r="BL597" i="3"/>
  <c r="BG597" i="3"/>
  <c r="BM597" i="3"/>
  <c r="BL1202" i="3"/>
  <c r="BG1202" i="3"/>
  <c r="BM1202" i="3"/>
  <c r="BD280" i="3"/>
  <c r="BE280" i="3"/>
  <c r="AY280" i="3"/>
  <c r="BL529" i="3"/>
  <c r="BG529" i="3"/>
  <c r="BM529" i="3"/>
  <c r="BL495" i="3"/>
  <c r="BM495" i="3"/>
  <c r="BG495" i="3"/>
  <c r="BD442" i="3"/>
  <c r="AY442" i="3"/>
  <c r="BE442" i="3"/>
  <c r="BD1010" i="3"/>
  <c r="BE1010" i="3"/>
  <c r="AY1010" i="3"/>
  <c r="BD545" i="3"/>
  <c r="BE545" i="3"/>
  <c r="AY545" i="3"/>
  <c r="BL295" i="3"/>
  <c r="BM295" i="3"/>
  <c r="BG295" i="3"/>
  <c r="BD317" i="3"/>
  <c r="AY317" i="3"/>
  <c r="BE317" i="3"/>
  <c r="BD144" i="3"/>
  <c r="AY144" i="3"/>
  <c r="BE144" i="3"/>
  <c r="BL1144" i="3"/>
  <c r="BM1144" i="3"/>
  <c r="BG1144" i="3"/>
  <c r="BL618" i="3"/>
  <c r="BG618" i="3"/>
  <c r="BM618" i="3"/>
  <c r="BD1085" i="3"/>
  <c r="AY1085" i="3"/>
  <c r="BE1085" i="3"/>
  <c r="BD979" i="3"/>
  <c r="AY979" i="3"/>
  <c r="BE979" i="3"/>
  <c r="BL953" i="3"/>
  <c r="BM953" i="3"/>
  <c r="BG953" i="3"/>
  <c r="BL447" i="3"/>
  <c r="BG447" i="3"/>
  <c r="BM447" i="3"/>
  <c r="BD592" i="3"/>
  <c r="BE592" i="3"/>
  <c r="AY592" i="3"/>
  <c r="BL1134" i="3"/>
  <c r="BG1134" i="3"/>
  <c r="BM1134" i="3"/>
  <c r="BL287" i="3"/>
  <c r="BG287" i="3"/>
  <c r="BM287" i="3"/>
  <c r="BL1089" i="3"/>
  <c r="BG1089" i="3"/>
  <c r="BM1089" i="3"/>
  <c r="BL449" i="3"/>
  <c r="BM449" i="3"/>
  <c r="BG449" i="3"/>
  <c r="BD1239" i="3"/>
  <c r="BE1239" i="3"/>
  <c r="AY1239" i="3"/>
  <c r="BD776" i="3"/>
  <c r="BE776" i="3"/>
  <c r="AY776" i="3"/>
  <c r="BD1093" i="3"/>
  <c r="BE1093" i="3"/>
  <c r="AY1093" i="3"/>
  <c r="BL1225" i="3"/>
  <c r="BM1225" i="3"/>
  <c r="BG1225" i="3"/>
  <c r="BD1219" i="3"/>
  <c r="AY1219" i="3"/>
  <c r="BE1219" i="3"/>
  <c r="BL647" i="3"/>
  <c r="BM647" i="3"/>
  <c r="BG647" i="3"/>
  <c r="BD21" i="3"/>
  <c r="BE21" i="3"/>
  <c r="AY21" i="3"/>
  <c r="BD351" i="3"/>
  <c r="BE351" i="3"/>
  <c r="AY351" i="3"/>
  <c r="BL992" i="3"/>
  <c r="BM992" i="3"/>
  <c r="BG992" i="3"/>
  <c r="BD468" i="3"/>
  <c r="BE468" i="3"/>
  <c r="AY468" i="3"/>
  <c r="BD93" i="3"/>
  <c r="AY93" i="3"/>
  <c r="BE93" i="3"/>
  <c r="BD1077" i="3"/>
  <c r="BE1077" i="3"/>
  <c r="AY1077" i="3"/>
  <c r="BL1051" i="3"/>
  <c r="BM1051" i="3"/>
  <c r="BG1051" i="3"/>
  <c r="BL940" i="3"/>
  <c r="BG940" i="3"/>
  <c r="BM940" i="3"/>
  <c r="BL186" i="3"/>
  <c r="BM186" i="3"/>
  <c r="BG186" i="3"/>
  <c r="BD664" i="3"/>
  <c r="BE664" i="3"/>
  <c r="AY664" i="3"/>
  <c r="BL1073" i="3"/>
  <c r="BG1073" i="3"/>
  <c r="BM1073" i="3"/>
  <c r="BD466" i="3"/>
  <c r="BE466" i="3"/>
  <c r="AY466" i="3"/>
  <c r="BL415" i="3"/>
  <c r="BM415" i="3"/>
  <c r="BG415" i="3"/>
  <c r="BL1229" i="3"/>
  <c r="BG1229" i="3"/>
  <c r="BM1229" i="3"/>
  <c r="BD857" i="3"/>
  <c r="BE857" i="3"/>
  <c r="AY857" i="3"/>
  <c r="BL769" i="3"/>
  <c r="BG769" i="3"/>
  <c r="BM769" i="3"/>
  <c r="BL1017" i="3"/>
  <c r="BM1017" i="3"/>
  <c r="BG1017" i="3"/>
  <c r="BD1120" i="3"/>
  <c r="BE1120" i="3"/>
  <c r="AY1120" i="3"/>
  <c r="BD994" i="3"/>
  <c r="AY994" i="3"/>
  <c r="BE994" i="3"/>
  <c r="BL517" i="3"/>
  <c r="BG517" i="3"/>
  <c r="BM517" i="3"/>
  <c r="BD222" i="3"/>
  <c r="AY222" i="3"/>
  <c r="BE222" i="3"/>
  <c r="BL1069" i="3"/>
  <c r="BG1069" i="3"/>
  <c r="BM1069" i="3"/>
  <c r="BL219" i="3"/>
  <c r="BM219" i="3"/>
  <c r="BG219" i="3"/>
  <c r="BD601" i="3"/>
  <c r="BE601" i="3"/>
  <c r="AY601" i="3"/>
  <c r="BD333" i="3"/>
  <c r="AY333" i="3"/>
  <c r="BE333" i="3"/>
  <c r="BD908" i="3"/>
  <c r="AY908" i="3"/>
  <c r="BE908" i="3"/>
  <c r="BD595" i="3"/>
  <c r="BE595" i="3"/>
  <c r="AY595" i="3"/>
  <c r="BL1179" i="3"/>
  <c r="BG1179" i="3"/>
  <c r="BM1179" i="3"/>
  <c r="BD112" i="3"/>
  <c r="AY112" i="3"/>
  <c r="BE112" i="3"/>
  <c r="BD721" i="3"/>
  <c r="BE721" i="3"/>
  <c r="AY721" i="3"/>
  <c r="BL835" i="3"/>
  <c r="BM835" i="3"/>
  <c r="BG835" i="3"/>
  <c r="BD623" i="3"/>
  <c r="AY623" i="3"/>
  <c r="BE623" i="3"/>
  <c r="BL827" i="3"/>
  <c r="BG827" i="3"/>
  <c r="BM827" i="3"/>
  <c r="BD514" i="3"/>
  <c r="BE514" i="3"/>
  <c r="AY514" i="3"/>
  <c r="BD655" i="3"/>
  <c r="BE655" i="3"/>
  <c r="AY655" i="3"/>
  <c r="BL998" i="3"/>
  <c r="BG998" i="3"/>
  <c r="BM998" i="3"/>
  <c r="BL220" i="3"/>
  <c r="BM220" i="3"/>
  <c r="BG220" i="3"/>
  <c r="BD479" i="3"/>
  <c r="BE479" i="3"/>
  <c r="AY479" i="3"/>
  <c r="BD898" i="3"/>
  <c r="BE898" i="3"/>
  <c r="AY898" i="3"/>
  <c r="BD765" i="3"/>
  <c r="AY765" i="3"/>
  <c r="BE765" i="3"/>
  <c r="BL523" i="3"/>
  <c r="BG523" i="3"/>
  <c r="BM523" i="3"/>
  <c r="BD786" i="3"/>
  <c r="AY786" i="3"/>
  <c r="BE786" i="3"/>
  <c r="BL1129" i="3"/>
  <c r="BM1129" i="3"/>
  <c r="BG1129" i="3"/>
  <c r="BD1217" i="3"/>
  <c r="BE1217" i="3"/>
  <c r="AY1217" i="3"/>
  <c r="BL1212" i="3"/>
  <c r="BG1212" i="3"/>
  <c r="BM1212" i="3"/>
  <c r="BL1097" i="3"/>
  <c r="BG1097" i="3"/>
  <c r="BM1097" i="3"/>
  <c r="BL67" i="3"/>
  <c r="BG67" i="3"/>
  <c r="BM67" i="3"/>
  <c r="BD619" i="3"/>
  <c r="AY619" i="3"/>
  <c r="BE619" i="3"/>
  <c r="BL658" i="3"/>
  <c r="BG658" i="3"/>
  <c r="BM658" i="3"/>
  <c r="BL610" i="3"/>
  <c r="BG610" i="3"/>
  <c r="BM610" i="3"/>
  <c r="BD1182" i="3"/>
  <c r="BE1182" i="3"/>
  <c r="AY1182" i="3"/>
  <c r="BL562" i="3"/>
  <c r="BM562" i="3"/>
  <c r="BG562" i="3"/>
  <c r="BD188" i="3"/>
  <c r="AY188" i="3"/>
  <c r="BE188" i="3"/>
  <c r="BL465" i="3"/>
  <c r="BM465" i="3"/>
  <c r="BG465" i="3"/>
  <c r="BL884" i="3"/>
  <c r="BG884" i="3"/>
  <c r="BM884" i="3"/>
  <c r="BD676" i="3"/>
  <c r="BE676" i="3"/>
  <c r="AY676" i="3"/>
  <c r="BL969" i="3"/>
  <c r="BM969" i="3"/>
  <c r="BG969" i="3"/>
  <c r="BL327" i="3"/>
  <c r="BM327" i="3"/>
  <c r="BG327" i="3"/>
  <c r="BL913" i="3"/>
  <c r="BM913" i="3"/>
  <c r="BG913" i="3"/>
  <c r="BL95" i="3"/>
  <c r="BG95" i="3"/>
  <c r="BM95" i="3"/>
  <c r="BD720" i="3"/>
  <c r="AY720" i="3"/>
  <c r="BE720" i="3"/>
  <c r="BD423" i="3"/>
  <c r="BE423" i="3"/>
  <c r="AY423" i="3"/>
  <c r="BL643" i="3"/>
  <c r="BM643" i="3"/>
  <c r="BG643" i="3"/>
  <c r="BD645" i="3"/>
  <c r="AY645" i="3"/>
  <c r="BE645" i="3"/>
  <c r="BL1058" i="3"/>
  <c r="BG1058" i="3"/>
  <c r="BM1058" i="3"/>
  <c r="BD858" i="3"/>
  <c r="AY858" i="3"/>
  <c r="BE858" i="3"/>
  <c r="BD913" i="3"/>
  <c r="BE913" i="3"/>
  <c r="AY913" i="3"/>
  <c r="BL624" i="3"/>
  <c r="BM624" i="3"/>
  <c r="BG624" i="3"/>
  <c r="BL375" i="3"/>
  <c r="BM375" i="3"/>
  <c r="BG375" i="3"/>
  <c r="BD1122" i="3"/>
  <c r="AY1122" i="3"/>
  <c r="BE1122" i="3"/>
  <c r="BL1138" i="3"/>
  <c r="BG1138" i="3"/>
  <c r="BM1138" i="3"/>
  <c r="BL347" i="3"/>
  <c r="BM347" i="3"/>
  <c r="BG347" i="3"/>
  <c r="BD1048" i="3"/>
  <c r="BE1048" i="3"/>
  <c r="AY1048" i="3"/>
  <c r="BD837" i="3"/>
  <c r="BE837" i="3"/>
  <c r="AY837" i="3"/>
  <c r="BD364" i="3"/>
  <c r="BE364" i="3"/>
  <c r="AY364" i="3"/>
  <c r="BD305" i="3"/>
  <c r="BE305" i="3"/>
  <c r="AY305" i="3"/>
  <c r="BL1070" i="3"/>
  <c r="BG1070" i="3"/>
  <c r="BM1070" i="3"/>
  <c r="BL1116" i="3"/>
  <c r="BM1116" i="3"/>
  <c r="BG1116" i="3"/>
  <c r="BD761" i="3"/>
  <c r="AY761" i="3"/>
  <c r="BE761" i="3"/>
  <c r="BD416" i="3"/>
  <c r="BE416" i="3"/>
  <c r="AY416" i="3"/>
  <c r="BL974" i="3"/>
  <c r="BM974" i="3"/>
  <c r="BG974" i="3"/>
  <c r="BD480" i="3"/>
  <c r="AY480" i="3"/>
  <c r="BE480" i="3"/>
  <c r="BL233" i="3"/>
  <c r="BM233" i="3"/>
  <c r="BG233" i="3"/>
  <c r="BL1221" i="3"/>
  <c r="BM1221" i="3"/>
  <c r="BG1221" i="3"/>
  <c r="BL732" i="3"/>
  <c r="BM732" i="3"/>
  <c r="BG732" i="3"/>
  <c r="BL1004" i="3"/>
  <c r="BG1004" i="3"/>
  <c r="BM1004" i="3"/>
  <c r="BD903" i="3"/>
  <c r="BE903" i="3"/>
  <c r="AY903" i="3"/>
  <c r="BL1099" i="3"/>
  <c r="BM1099" i="3"/>
  <c r="BG1099" i="3"/>
  <c r="BL297" i="3"/>
  <c r="BM297" i="3"/>
  <c r="BG297" i="3"/>
  <c r="BD336" i="3"/>
  <c r="AY336" i="3"/>
  <c r="BE336" i="3"/>
  <c r="BD126" i="3"/>
  <c r="AY126" i="3"/>
  <c r="BE126" i="3"/>
  <c r="BD1104" i="3"/>
  <c r="BE1104" i="3"/>
  <c r="AY1104" i="3"/>
  <c r="BD1070" i="3"/>
  <c r="AY1070" i="3"/>
  <c r="BE1070" i="3"/>
  <c r="BL530" i="3"/>
  <c r="BM530" i="3"/>
  <c r="BG530" i="3"/>
  <c r="BD1188" i="3"/>
  <c r="AY1188" i="3"/>
  <c r="BE1188" i="3"/>
  <c r="BL753" i="3"/>
  <c r="BM753" i="3"/>
  <c r="BG753" i="3"/>
  <c r="BL883" i="3"/>
  <c r="BG883" i="3"/>
  <c r="BM883" i="3"/>
  <c r="BM1103" i="3"/>
  <c r="BL782" i="3"/>
  <c r="BG782" i="3"/>
  <c r="BM782" i="3"/>
  <c r="BD649" i="3"/>
  <c r="BE649" i="3"/>
  <c r="AY649" i="3"/>
  <c r="BL887" i="3"/>
  <c r="BM887" i="3"/>
  <c r="BG887" i="3"/>
  <c r="BL284" i="3"/>
  <c r="BM284" i="3"/>
  <c r="BG284" i="3"/>
  <c r="BD681" i="3"/>
  <c r="AY681" i="3"/>
  <c r="BE681" i="3"/>
  <c r="BL1141" i="3"/>
  <c r="BM1141" i="3"/>
  <c r="BG1141" i="3"/>
  <c r="BL747" i="3"/>
  <c r="BG747" i="3"/>
  <c r="BM747" i="3"/>
  <c r="BL1210" i="3"/>
  <c r="BG1210" i="3"/>
  <c r="BM1210" i="3"/>
  <c r="BL607" i="3"/>
  <c r="BM607" i="3"/>
  <c r="BG607" i="3"/>
  <c r="BD6" i="3"/>
  <c r="AY6" i="3"/>
  <c r="BE6" i="3"/>
  <c r="BD62" i="3"/>
  <c r="AY62" i="3"/>
  <c r="BE62" i="3"/>
  <c r="BL1045" i="3"/>
  <c r="BG1045" i="3"/>
  <c r="BM1045" i="3"/>
  <c r="BL463" i="3"/>
  <c r="BM463" i="3"/>
  <c r="BG463" i="3"/>
  <c r="BD1183" i="3"/>
  <c r="AY1183" i="3"/>
  <c r="BE1183" i="3"/>
  <c r="BD1009" i="3"/>
  <c r="BE1009" i="3"/>
  <c r="AY1009" i="3"/>
  <c r="BD701" i="3"/>
  <c r="AY701" i="3"/>
  <c r="BE701" i="3"/>
  <c r="BD376" i="3"/>
  <c r="AY376" i="3"/>
  <c r="BE376" i="3"/>
  <c r="BD638" i="3"/>
  <c r="AY638" i="3"/>
  <c r="BE638" i="3"/>
  <c r="BD784" i="3"/>
  <c r="AY784" i="3"/>
  <c r="BE784" i="3"/>
  <c r="BL458" i="3"/>
  <c r="BM458" i="3"/>
  <c r="BG458" i="3"/>
  <c r="BL772" i="3"/>
  <c r="BG772" i="3"/>
  <c r="BM772" i="3"/>
  <c r="BD910" i="3"/>
  <c r="BE910" i="3"/>
  <c r="AY910" i="3"/>
  <c r="BL1015" i="3"/>
  <c r="BM1015" i="3"/>
  <c r="BG1015" i="3"/>
  <c r="BL396" i="3"/>
  <c r="BG396" i="3"/>
  <c r="BM396" i="3"/>
  <c r="BL13" i="3"/>
  <c r="BM13" i="3"/>
  <c r="BG13" i="3"/>
  <c r="BD1173" i="3"/>
  <c r="AY1173" i="3"/>
  <c r="BE1173" i="3"/>
  <c r="BD703" i="3"/>
  <c r="BE703" i="3"/>
  <c r="AY703" i="3"/>
  <c r="BD499" i="3"/>
  <c r="AY499" i="3"/>
  <c r="BE499" i="3"/>
  <c r="BL1239" i="3"/>
  <c r="BM1239" i="3"/>
  <c r="BG1239" i="3"/>
  <c r="BL762" i="3"/>
  <c r="BM762" i="3"/>
  <c r="BG762" i="3"/>
  <c r="BD559" i="3"/>
  <c r="AY559" i="3"/>
  <c r="BE559" i="3"/>
  <c r="BL17" i="3"/>
  <c r="BM17" i="3"/>
  <c r="BG17" i="3"/>
  <c r="BL776" i="3"/>
  <c r="BG776" i="3"/>
  <c r="BM776" i="3"/>
  <c r="BL353" i="3"/>
  <c r="BG353" i="3"/>
  <c r="BM353" i="3"/>
  <c r="BL937" i="3"/>
  <c r="BG937" i="3"/>
  <c r="BM937" i="3"/>
  <c r="BD315" i="3"/>
  <c r="BE315" i="3"/>
  <c r="AY315" i="3"/>
  <c r="BL707" i="3"/>
  <c r="BM707" i="3"/>
  <c r="BG707" i="3"/>
  <c r="BL714" i="3"/>
  <c r="BG714" i="3"/>
  <c r="BM714" i="3"/>
  <c r="BL326" i="3"/>
  <c r="BG326" i="3"/>
  <c r="BM326" i="3"/>
  <c r="BD875" i="3"/>
  <c r="AY875" i="3"/>
  <c r="BE875" i="3"/>
  <c r="BD1132" i="3"/>
  <c r="BE1132" i="3"/>
  <c r="AY1132" i="3"/>
  <c r="BD119" i="3"/>
  <c r="BE119" i="3"/>
  <c r="AY119" i="3"/>
  <c r="BD754" i="3"/>
  <c r="AY754" i="3"/>
  <c r="BE754" i="3"/>
  <c r="BL961" i="3"/>
  <c r="BG961" i="3"/>
  <c r="BM961" i="3"/>
  <c r="BL865" i="3"/>
  <c r="BM865" i="3"/>
  <c r="BG865" i="3"/>
  <c r="BL487" i="3"/>
  <c r="BM487" i="3"/>
  <c r="BG487" i="3"/>
  <c r="BL649" i="3"/>
  <c r="BG649" i="3"/>
  <c r="BM649" i="3"/>
  <c r="BD477" i="3"/>
  <c r="BE477" i="3"/>
  <c r="AY477" i="3"/>
  <c r="BD185" i="3"/>
  <c r="AY185" i="3"/>
  <c r="BE185" i="3"/>
  <c r="BD756" i="3"/>
  <c r="AY756" i="3"/>
  <c r="BE756" i="3"/>
  <c r="BL1160" i="3"/>
  <c r="BM1160" i="3"/>
  <c r="BG1160" i="3"/>
  <c r="BL999" i="3"/>
  <c r="BM999" i="3"/>
  <c r="BG999" i="3"/>
  <c r="BD767" i="3"/>
  <c r="BE767" i="3"/>
  <c r="AY767" i="3"/>
  <c r="BL759" i="3"/>
  <c r="BM759" i="3"/>
  <c r="BG759" i="3"/>
  <c r="BD354" i="3"/>
  <c r="AY354" i="3"/>
  <c r="BE354" i="3"/>
  <c r="BD131" i="3"/>
  <c r="AY131" i="3"/>
  <c r="BE131" i="3"/>
  <c r="BD1168" i="3"/>
  <c r="AY1168" i="3"/>
  <c r="BE1168" i="3"/>
  <c r="BL44" i="3"/>
  <c r="BM44" i="3"/>
  <c r="BG44" i="3"/>
  <c r="BD935" i="3"/>
  <c r="AY935" i="3"/>
  <c r="BE935" i="3"/>
  <c r="BL699" i="3"/>
  <c r="BM699" i="3"/>
  <c r="BG699" i="3"/>
  <c r="BD503" i="3"/>
  <c r="AY503" i="3"/>
  <c r="BE503" i="3"/>
  <c r="BD885" i="3"/>
  <c r="BE885" i="3"/>
  <c r="AY885" i="3"/>
  <c r="BL795" i="3"/>
  <c r="BG795" i="3"/>
  <c r="BM795" i="3"/>
  <c r="BL63" i="3"/>
  <c r="BM63" i="3"/>
  <c r="BG63" i="3"/>
  <c r="BL664" i="3"/>
  <c r="BG664" i="3"/>
  <c r="BM664" i="3"/>
  <c r="BD1095" i="3"/>
  <c r="AY1095" i="3"/>
  <c r="BE1095" i="3"/>
  <c r="BD139" i="3"/>
  <c r="AY139" i="3"/>
  <c r="BE139" i="3"/>
  <c r="BD1112" i="3"/>
  <c r="AY1112" i="3"/>
  <c r="BE1112" i="3"/>
  <c r="BD508" i="3"/>
  <c r="AY508" i="3"/>
  <c r="BE508" i="3"/>
  <c r="AY349" i="3"/>
  <c r="BD847" i="3"/>
  <c r="AY847" i="3"/>
  <c r="BE847" i="3"/>
  <c r="BD824" i="3"/>
  <c r="AY824" i="3"/>
  <c r="BE824" i="3"/>
  <c r="BD246" i="3"/>
  <c r="AY246" i="3"/>
  <c r="BE246" i="3"/>
  <c r="BL175" i="3"/>
  <c r="BM175" i="3"/>
  <c r="BG175" i="3"/>
  <c r="BD5" i="3"/>
  <c r="BE5" i="3"/>
  <c r="AY5" i="3"/>
  <c r="BL1200" i="3"/>
  <c r="BG1200" i="3"/>
  <c r="BM1200" i="3"/>
  <c r="BL120" i="3"/>
  <c r="BM120" i="3"/>
  <c r="BG120" i="3"/>
  <c r="BD403" i="3"/>
  <c r="BE403" i="3"/>
  <c r="AY403" i="3"/>
  <c r="BD183" i="3"/>
  <c r="AY183" i="3"/>
  <c r="BE183" i="3"/>
  <c r="BD80" i="3"/>
  <c r="AY80" i="3"/>
  <c r="BE80" i="3"/>
  <c r="BL1006" i="3"/>
  <c r="BG1006" i="3"/>
  <c r="BM1006" i="3"/>
  <c r="BD763" i="3"/>
  <c r="AY763" i="3"/>
  <c r="BE763" i="3"/>
  <c r="BD153" i="3"/>
  <c r="AY153" i="3"/>
  <c r="BE153" i="3"/>
  <c r="BD795" i="3"/>
  <c r="AY795" i="3"/>
  <c r="BE795" i="3"/>
  <c r="BL808" i="3"/>
  <c r="BM808" i="3"/>
  <c r="BG808" i="3"/>
  <c r="BD177" i="3"/>
  <c r="AY177" i="3"/>
  <c r="BE177" i="3"/>
  <c r="BD302" i="3"/>
  <c r="AY302" i="3"/>
  <c r="BE302" i="3"/>
  <c r="BD241" i="3"/>
  <c r="BE241" i="3"/>
  <c r="AY241" i="3"/>
  <c r="BL308" i="3"/>
  <c r="BG308" i="3"/>
  <c r="BM308" i="3"/>
  <c r="BD254" i="3"/>
  <c r="AY254" i="3"/>
  <c r="BE254" i="3"/>
  <c r="BL498" i="3"/>
  <c r="BM498" i="3"/>
  <c r="BG498" i="3"/>
  <c r="BD1209" i="3"/>
  <c r="BE1209" i="3"/>
  <c r="AY1209" i="3"/>
  <c r="BD1203" i="3"/>
  <c r="AY1203" i="3"/>
  <c r="BE1203" i="3"/>
  <c r="BD501" i="3"/>
  <c r="AY501" i="3"/>
  <c r="BE501" i="3"/>
  <c r="BL1041" i="3"/>
  <c r="BM1041" i="3"/>
  <c r="BG1041" i="3"/>
  <c r="BD548" i="3"/>
  <c r="AY548" i="3"/>
  <c r="BE548" i="3"/>
  <c r="BL924" i="3"/>
  <c r="BG924" i="3"/>
  <c r="BM924" i="3"/>
  <c r="BD925" i="3"/>
  <c r="BE925" i="3"/>
  <c r="AY925" i="3"/>
  <c r="BD421" i="3"/>
  <c r="AY421" i="3"/>
  <c r="BE421" i="3"/>
  <c r="BL400" i="3"/>
  <c r="BG400" i="3"/>
  <c r="BM400" i="3"/>
  <c r="BD319" i="3"/>
  <c r="BE319" i="3"/>
  <c r="AY319" i="3"/>
  <c r="BL1030" i="3"/>
  <c r="BG1030" i="3"/>
  <c r="BM1030" i="3"/>
  <c r="BD1229" i="3"/>
  <c r="BE1229" i="3"/>
  <c r="AY1229" i="3"/>
  <c r="BL1154" i="3"/>
  <c r="BM1154" i="3"/>
  <c r="BG1154" i="3"/>
  <c r="BL842" i="3"/>
  <c r="BG842" i="3"/>
  <c r="BM842" i="3"/>
  <c r="BD1100" i="3"/>
  <c r="BE1100" i="3"/>
  <c r="AY1100" i="3"/>
  <c r="BD1020" i="3"/>
  <c r="AY1020" i="3"/>
  <c r="BE1020" i="3"/>
  <c r="BL484" i="3"/>
  <c r="BG484" i="3"/>
  <c r="BM484" i="3"/>
  <c r="BD1033" i="3"/>
  <c r="BE1033" i="3"/>
  <c r="AY1033" i="3"/>
  <c r="BD836" i="3"/>
  <c r="AY836" i="3"/>
  <c r="BE836" i="3"/>
  <c r="BD367" i="3"/>
  <c r="BE367" i="3"/>
  <c r="AY367" i="3"/>
  <c r="BL836" i="3"/>
  <c r="BG836" i="3"/>
  <c r="BM836" i="3"/>
  <c r="BD578" i="3"/>
  <c r="BE578" i="3"/>
  <c r="AY578" i="3"/>
  <c r="BD828" i="3"/>
  <c r="BE828" i="3"/>
  <c r="AY828" i="3"/>
  <c r="BL83" i="3"/>
  <c r="BM83" i="3"/>
  <c r="BG83" i="3"/>
  <c r="BD17" i="3"/>
  <c r="BE17" i="3"/>
  <c r="AY17" i="3"/>
  <c r="BL481" i="3"/>
  <c r="BM481" i="3"/>
  <c r="BG481" i="3"/>
  <c r="BD539" i="3"/>
  <c r="AY539" i="3"/>
  <c r="BE539" i="3"/>
  <c r="BD299" i="3"/>
  <c r="AY299" i="3"/>
  <c r="BE299" i="3"/>
  <c r="BD915" i="3"/>
  <c r="BE915" i="3"/>
  <c r="AY915" i="3"/>
  <c r="BL1152" i="3"/>
  <c r="BG1152" i="3"/>
  <c r="BM1152" i="3"/>
  <c r="BL91" i="3"/>
  <c r="BG91" i="3"/>
  <c r="BM91" i="3"/>
  <c r="BL1166" i="3"/>
  <c r="BG1166" i="3"/>
  <c r="BM1166" i="3"/>
  <c r="BL318" i="3"/>
  <c r="BM318" i="3"/>
  <c r="BG318" i="3"/>
  <c r="BD759" i="3"/>
  <c r="AY759" i="3"/>
  <c r="BE759" i="3"/>
  <c r="BL667" i="3"/>
  <c r="BM667" i="3"/>
  <c r="BG667" i="3"/>
  <c r="BL243" i="3"/>
  <c r="BG243" i="3"/>
  <c r="BM243" i="3"/>
  <c r="BD1198" i="3"/>
  <c r="AY1198" i="3"/>
  <c r="BE1198" i="3"/>
  <c r="BD150" i="3"/>
  <c r="BE150" i="3"/>
  <c r="AY150" i="3"/>
  <c r="BL1127" i="3"/>
  <c r="BG1127" i="3"/>
  <c r="BM1127" i="3"/>
  <c r="BD290" i="3"/>
  <c r="BE290" i="3"/>
  <c r="AY290" i="3"/>
  <c r="BL50" i="3"/>
  <c r="BM50" i="3"/>
  <c r="BG50" i="3"/>
  <c r="BL1100" i="3"/>
  <c r="BM1100" i="3"/>
  <c r="BG1100" i="3"/>
  <c r="BL668" i="3"/>
  <c r="BG668" i="3"/>
  <c r="BM668" i="3"/>
  <c r="BD204" i="3"/>
  <c r="BE204" i="3"/>
  <c r="AY204" i="3"/>
  <c r="BD691" i="3"/>
  <c r="BE691" i="3"/>
  <c r="AY691" i="3"/>
  <c r="BL491" i="3"/>
  <c r="BG491" i="3"/>
  <c r="BM491" i="3"/>
  <c r="BL965" i="3"/>
  <c r="BM965" i="3"/>
  <c r="BG965" i="3"/>
  <c r="BL1114" i="3"/>
  <c r="BM1114" i="3"/>
  <c r="BG1114" i="3"/>
  <c r="BD491" i="3"/>
  <c r="BE491" i="3"/>
  <c r="AY491" i="3"/>
  <c r="BD346" i="3"/>
  <c r="BE346" i="3"/>
  <c r="AY346" i="3"/>
  <c r="BL755" i="3"/>
  <c r="BM755" i="3"/>
  <c r="BG755" i="3"/>
  <c r="BL1074" i="3"/>
  <c r="BG1074" i="3"/>
  <c r="BM1074" i="3"/>
  <c r="BD239" i="3"/>
  <c r="AY239" i="3"/>
  <c r="BE239" i="3"/>
  <c r="BD1057" i="3"/>
  <c r="AY1057" i="3"/>
  <c r="BE1057" i="3"/>
  <c r="BL856" i="3"/>
  <c r="BM856" i="3"/>
  <c r="BG856" i="3"/>
  <c r="BL1237" i="3"/>
  <c r="BM1237" i="3"/>
  <c r="BG1237" i="3"/>
  <c r="BL266" i="3"/>
  <c r="BM266" i="3"/>
  <c r="BG266" i="3"/>
  <c r="BD618" i="3"/>
  <c r="AY618" i="3"/>
  <c r="BE618" i="3"/>
  <c r="BL366" i="3"/>
  <c r="BM366" i="3"/>
  <c r="BG366" i="3"/>
  <c r="BL1111" i="3"/>
  <c r="BM1111" i="3"/>
  <c r="BG1111" i="3"/>
  <c r="BD373" i="3"/>
  <c r="BE373" i="3"/>
  <c r="AY373" i="3"/>
  <c r="BL991" i="3"/>
  <c r="BG991" i="3"/>
  <c r="BM991" i="3"/>
  <c r="BL111" i="3"/>
  <c r="BG111" i="3"/>
  <c r="BM111" i="3"/>
  <c r="BD97" i="3"/>
  <c r="BE97" i="3"/>
  <c r="AY97" i="3"/>
  <c r="BD881" i="3"/>
  <c r="BE881" i="3"/>
  <c r="AY881" i="3"/>
  <c r="BL604" i="3"/>
  <c r="BM604" i="3"/>
  <c r="BG604" i="3"/>
  <c r="BL1216" i="3"/>
  <c r="BG1216" i="3"/>
  <c r="BM1216" i="3"/>
  <c r="BD1037" i="3"/>
  <c r="AY1037" i="3"/>
  <c r="BE1037" i="3"/>
  <c r="BD1165" i="3"/>
  <c r="AY1165" i="3"/>
  <c r="BE1165" i="3"/>
  <c r="BD1022" i="3"/>
  <c r="BE1022" i="3"/>
  <c r="AY1022" i="3"/>
  <c r="BD1074" i="3"/>
  <c r="AY1074" i="3"/>
  <c r="BE1074" i="3"/>
  <c r="BD521" i="3"/>
  <c r="BE521" i="3"/>
  <c r="AY521" i="3"/>
  <c r="BL954" i="3"/>
  <c r="BM954" i="3"/>
  <c r="BG954" i="3"/>
  <c r="BD1126" i="3"/>
  <c r="BE1126" i="3"/>
  <c r="AY1126" i="3"/>
  <c r="BD688" i="3"/>
  <c r="BE688" i="3"/>
  <c r="AY688" i="3"/>
  <c r="BL1096" i="3"/>
  <c r="BM1096" i="3"/>
  <c r="BG1096" i="3"/>
  <c r="BD1202" i="3"/>
  <c r="BE1202" i="3"/>
  <c r="AY1202" i="3"/>
  <c r="BL611" i="3"/>
  <c r="BM611" i="3"/>
  <c r="BG611" i="3"/>
  <c r="BL879" i="3"/>
  <c r="BM879" i="3"/>
  <c r="BG879" i="3"/>
  <c r="BL35" i="3"/>
  <c r="BM35" i="3"/>
  <c r="BG35" i="3"/>
  <c r="BD146" i="3"/>
  <c r="AY146" i="3"/>
  <c r="BE146" i="3"/>
  <c r="BL200" i="3"/>
  <c r="BG200" i="3"/>
  <c r="BM200" i="3"/>
  <c r="BL1186" i="3"/>
  <c r="BG1186" i="3"/>
  <c r="BM1186" i="3"/>
  <c r="BL922" i="3"/>
  <c r="BG922" i="3"/>
  <c r="BM922" i="3"/>
  <c r="BD554" i="3"/>
  <c r="AY554" i="3"/>
  <c r="BE554" i="3"/>
  <c r="BL245" i="3"/>
  <c r="BG245" i="3"/>
  <c r="BM245" i="3"/>
  <c r="BL970" i="3"/>
  <c r="BM970" i="3"/>
  <c r="BG970" i="3"/>
  <c r="BL923" i="3"/>
  <c r="BG923" i="3"/>
  <c r="BM923" i="3"/>
  <c r="BD538" i="3"/>
  <c r="BE538" i="3"/>
  <c r="AY538" i="3"/>
  <c r="BL515" i="3"/>
  <c r="BM515" i="3"/>
  <c r="BG515" i="3"/>
  <c r="BL752" i="3"/>
  <c r="BG752" i="3"/>
  <c r="BM752" i="3"/>
  <c r="BL549" i="3"/>
  <c r="BM549" i="3"/>
  <c r="BG549" i="3"/>
  <c r="BD734" i="3"/>
  <c r="BE734" i="3"/>
  <c r="AY734" i="3"/>
  <c r="BL1081" i="3"/>
  <c r="BG1081" i="3"/>
  <c r="BM1081" i="3"/>
  <c r="BD819" i="3"/>
  <c r="AY819" i="3"/>
  <c r="BE819" i="3"/>
  <c r="BL768" i="3"/>
  <c r="BG768" i="3"/>
  <c r="BM768" i="3"/>
  <c r="BD259" i="3"/>
  <c r="BE259" i="3"/>
  <c r="AY259" i="3"/>
  <c r="BL248" i="3"/>
  <c r="BM248" i="3"/>
  <c r="BG248" i="3"/>
  <c r="BL1115" i="3"/>
  <c r="BG1115" i="3"/>
  <c r="BM1115" i="3"/>
  <c r="BL710" i="3"/>
  <c r="BG710" i="3"/>
  <c r="BM710" i="3"/>
  <c r="BL147" i="3"/>
  <c r="BM147" i="3"/>
  <c r="BG147" i="3"/>
  <c r="BL48" i="3"/>
  <c r="BG48" i="3"/>
  <c r="BM48" i="3"/>
  <c r="BD977" i="3"/>
  <c r="AY977" i="3"/>
  <c r="BE977" i="3"/>
  <c r="BL448" i="3"/>
  <c r="BG448" i="3"/>
  <c r="BM448" i="3"/>
  <c r="BL581" i="3"/>
  <c r="BM581" i="3"/>
  <c r="BG581" i="3"/>
  <c r="BD1199" i="3"/>
  <c r="AY1199" i="3"/>
  <c r="BE1199" i="3"/>
  <c r="BD1072" i="3"/>
  <c r="AY1072" i="3"/>
  <c r="BE1072" i="3"/>
  <c r="BL314" i="3"/>
  <c r="BG314" i="3"/>
  <c r="BM314" i="3"/>
  <c r="BD352" i="3"/>
  <c r="AY352" i="3"/>
  <c r="BE352" i="3"/>
  <c r="BD15" i="3"/>
  <c r="AY15" i="3"/>
  <c r="BE15" i="3"/>
  <c r="BD1159" i="3"/>
  <c r="BE1159" i="3"/>
  <c r="AY1159" i="3"/>
  <c r="BD210" i="3"/>
  <c r="AY210" i="3"/>
  <c r="BE210" i="3"/>
  <c r="BD932" i="3"/>
  <c r="BE932" i="3"/>
  <c r="AY932" i="3"/>
  <c r="BL790" i="3"/>
  <c r="BG790" i="3"/>
  <c r="BM790" i="3"/>
  <c r="BL986" i="3"/>
  <c r="BG986" i="3"/>
  <c r="BM986" i="3"/>
  <c r="BD974" i="3"/>
  <c r="BE974" i="3"/>
  <c r="AY974" i="3"/>
  <c r="BD1146" i="3"/>
  <c r="AY1146" i="3"/>
  <c r="BE1146" i="3"/>
  <c r="BL328" i="3"/>
  <c r="BG328" i="3"/>
  <c r="BM328" i="3"/>
  <c r="BD391" i="3"/>
  <c r="AY391" i="3"/>
  <c r="BE391" i="3"/>
  <c r="BD249" i="3"/>
  <c r="AY249" i="3"/>
  <c r="BE249" i="3"/>
  <c r="BD1028" i="3"/>
  <c r="AY1028" i="3"/>
  <c r="BE1028" i="3"/>
  <c r="BL462" i="3"/>
  <c r="BM462" i="3"/>
  <c r="BG462" i="3"/>
  <c r="BL1165" i="3"/>
  <c r="BG1165" i="3"/>
  <c r="BM1165" i="3"/>
  <c r="BD219" i="3"/>
  <c r="BE219" i="3"/>
  <c r="AY219" i="3"/>
  <c r="BD625" i="3"/>
  <c r="AY625" i="3"/>
  <c r="BE625" i="3"/>
  <c r="BL744" i="3"/>
  <c r="BG744" i="3"/>
  <c r="BM744" i="3"/>
  <c r="BD1238" i="3"/>
  <c r="AY1238" i="3"/>
  <c r="BE1238" i="3"/>
  <c r="BL1140" i="3"/>
  <c r="BM1140" i="3"/>
  <c r="BG1140" i="3"/>
  <c r="BD462" i="3"/>
  <c r="BE462" i="3"/>
  <c r="AY462" i="3"/>
  <c r="BL278" i="3"/>
  <c r="BM278" i="3"/>
  <c r="BG278" i="3"/>
  <c r="BD72" i="3"/>
  <c r="AY72" i="3"/>
  <c r="BE72" i="3"/>
  <c r="BD232" i="3"/>
  <c r="AY232" i="3"/>
  <c r="BE232" i="3"/>
  <c r="BD1240" i="3"/>
  <c r="AY1240" i="3"/>
  <c r="BE1240" i="3"/>
  <c r="BL791" i="3"/>
  <c r="BM791" i="3"/>
  <c r="BG791" i="3"/>
  <c r="BL843" i="3"/>
  <c r="BM843" i="3"/>
  <c r="BG843" i="3"/>
  <c r="BD574" i="3"/>
  <c r="BE574" i="3"/>
  <c r="AY574" i="3"/>
  <c r="BD725" i="3"/>
  <c r="AY725" i="3"/>
  <c r="BE725" i="3"/>
  <c r="BD1230" i="3"/>
  <c r="BE1230" i="3"/>
  <c r="AY1230" i="3"/>
  <c r="BD813" i="3"/>
  <c r="BE813" i="3"/>
  <c r="AY813" i="3"/>
  <c r="BL951" i="3"/>
  <c r="BG951" i="3"/>
  <c r="BM951" i="3"/>
  <c r="BD845" i="3"/>
  <c r="AY845" i="3"/>
  <c r="BE845" i="3"/>
  <c r="BL1156" i="3"/>
  <c r="BG1156" i="3"/>
  <c r="BM1156" i="3"/>
  <c r="BD540" i="3"/>
  <c r="AY540" i="3"/>
  <c r="BE540" i="3"/>
  <c r="BL98" i="3"/>
  <c r="BM98" i="3"/>
  <c r="BG98" i="3"/>
  <c r="BD807" i="3"/>
  <c r="BE807" i="3"/>
  <c r="AY807" i="3"/>
  <c r="BD1174" i="3"/>
  <c r="AY1174" i="3"/>
  <c r="BE1174" i="3"/>
  <c r="BL509" i="3"/>
  <c r="BG509" i="3"/>
  <c r="BM509" i="3"/>
  <c r="BL819" i="3"/>
  <c r="BM819" i="3"/>
  <c r="BG819" i="3"/>
  <c r="BL1201" i="3"/>
  <c r="BM1201" i="3"/>
  <c r="BG1201" i="3"/>
  <c r="BE992" i="3"/>
  <c r="BL1042" i="3"/>
  <c r="BM1042" i="3"/>
  <c r="BG1042" i="3"/>
  <c r="BL192" i="3"/>
  <c r="BM192" i="3"/>
  <c r="BG192" i="3"/>
  <c r="BD57" i="3"/>
  <c r="AY57" i="3"/>
  <c r="BE57" i="3"/>
  <c r="BD1171" i="3"/>
  <c r="AY1171" i="3"/>
  <c r="BE1171" i="3"/>
  <c r="BD983" i="3"/>
  <c r="AY983" i="3"/>
  <c r="BE983" i="3"/>
  <c r="BL1177" i="3"/>
  <c r="BG1177" i="3"/>
  <c r="BM1177" i="3"/>
  <c r="BL723" i="3"/>
  <c r="BG723" i="3"/>
  <c r="BM723" i="3"/>
  <c r="BD770" i="3"/>
  <c r="BE770" i="3"/>
  <c r="AY770" i="3"/>
  <c r="BD517" i="3"/>
  <c r="AY517" i="3"/>
  <c r="BE517" i="3"/>
  <c r="BL660" i="3"/>
  <c r="BM660" i="3"/>
  <c r="BG660" i="3"/>
  <c r="BD278" i="3"/>
  <c r="BE278" i="3"/>
  <c r="AY278" i="3"/>
  <c r="BD388" i="3"/>
  <c r="AY388" i="3"/>
  <c r="BE388" i="3"/>
  <c r="BD46" i="3"/>
  <c r="BE46" i="3"/>
  <c r="AY46" i="3"/>
  <c r="BL1236" i="3"/>
  <c r="BG1236" i="3"/>
  <c r="BM1236" i="3"/>
  <c r="BL1241" i="3"/>
  <c r="BM1241" i="3"/>
  <c r="BG1241" i="3"/>
  <c r="BL258" i="3"/>
  <c r="BM258" i="3"/>
  <c r="BG258" i="3"/>
  <c r="BD489" i="3"/>
  <c r="BE489" i="3"/>
  <c r="AY489" i="3"/>
  <c r="BD110" i="3"/>
  <c r="AY110" i="3"/>
  <c r="BE110" i="3"/>
  <c r="BL743" i="3"/>
  <c r="BM743" i="3"/>
  <c r="BG743" i="3"/>
  <c r="BD603" i="3"/>
  <c r="AY603" i="3"/>
  <c r="BE603" i="3"/>
  <c r="BD387" i="3"/>
  <c r="BE387" i="3"/>
  <c r="AY387" i="3"/>
  <c r="BD912" i="3"/>
  <c r="BE912" i="3"/>
  <c r="AY912" i="3"/>
  <c r="BD498" i="3"/>
  <c r="AY498" i="3"/>
  <c r="BE498" i="3"/>
  <c r="BD1138" i="3"/>
  <c r="AY1138" i="3"/>
  <c r="BE1138" i="3"/>
  <c r="BD773" i="3"/>
  <c r="AY773" i="3"/>
  <c r="BE773" i="3"/>
  <c r="BD685" i="3"/>
  <c r="BE685" i="3"/>
  <c r="AY685" i="3"/>
  <c r="BL1132" i="3"/>
  <c r="BM1132" i="3"/>
  <c r="BG1132" i="3"/>
  <c r="BL1176" i="3"/>
  <c r="BM1176" i="3"/>
  <c r="BG1176" i="3"/>
  <c r="BL229" i="3"/>
  <c r="BM229" i="3"/>
  <c r="BG229" i="3"/>
  <c r="BL554" i="3"/>
  <c r="BM554" i="3"/>
  <c r="BG554" i="3"/>
  <c r="BD1046" i="3"/>
  <c r="BE1046" i="3"/>
  <c r="AY1046" i="3"/>
  <c r="BD580" i="3"/>
  <c r="BE580" i="3"/>
  <c r="AY580" i="3"/>
  <c r="BD215" i="3"/>
  <c r="BE215" i="3"/>
  <c r="AY215" i="3"/>
  <c r="BD493" i="3"/>
  <c r="BE493" i="3"/>
  <c r="AY493" i="3"/>
  <c r="BL1062" i="3"/>
  <c r="BM1062" i="3"/>
  <c r="BG1062" i="3"/>
  <c r="BL532" i="3"/>
  <c r="BG532" i="3"/>
  <c r="BM532" i="3"/>
  <c r="BL1146" i="3"/>
  <c r="BM1146" i="3"/>
  <c r="BG1146" i="3"/>
  <c r="BL862" i="3"/>
  <c r="BG862" i="3"/>
  <c r="BM862" i="3"/>
  <c r="BD425" i="3"/>
  <c r="AY425" i="3"/>
  <c r="BE425" i="3"/>
  <c r="BD437" i="3"/>
  <c r="BE437" i="3"/>
  <c r="AY437" i="3"/>
  <c r="BD614" i="3"/>
  <c r="AY614" i="3"/>
  <c r="BE614" i="3"/>
  <c r="BL538" i="3"/>
  <c r="BG538" i="3"/>
  <c r="BM538" i="3"/>
  <c r="BL468" i="3"/>
  <c r="BG468" i="3"/>
  <c r="BM468" i="3"/>
  <c r="BD797" i="3"/>
  <c r="AY797" i="3"/>
  <c r="BE797" i="3"/>
  <c r="BL1197" i="3"/>
  <c r="BM1197" i="3"/>
  <c r="BG1197" i="3"/>
  <c r="BD1102" i="3"/>
  <c r="AY1102" i="3"/>
  <c r="BE1102" i="3"/>
  <c r="BD321" i="3"/>
  <c r="BE321" i="3"/>
  <c r="AY321" i="3"/>
  <c r="BL1087" i="3"/>
  <c r="BG1087" i="3"/>
  <c r="BM1087" i="3"/>
  <c r="BD380" i="3"/>
  <c r="BE380" i="3"/>
  <c r="AY380" i="3"/>
  <c r="BD369" i="3"/>
  <c r="AY369" i="3"/>
  <c r="BE369" i="3"/>
  <c r="BL571" i="3"/>
  <c r="BM571" i="3"/>
  <c r="BG571" i="3"/>
  <c r="BD453" i="3"/>
  <c r="AY453" i="3"/>
  <c r="BE453" i="3"/>
  <c r="BD686" i="3"/>
  <c r="BE686" i="3"/>
  <c r="AY686" i="3"/>
  <c r="BD1170" i="3"/>
  <c r="BE1170" i="3"/>
  <c r="AY1170" i="3"/>
  <c r="BD1211" i="3"/>
  <c r="BE1211" i="3"/>
  <c r="AY1211" i="3"/>
  <c r="BL657" i="3"/>
  <c r="BG657" i="3"/>
  <c r="BM657" i="3"/>
  <c r="BD1150" i="3"/>
  <c r="BE1150" i="3"/>
  <c r="AY1150" i="3"/>
  <c r="BL1126" i="3"/>
  <c r="BG1126" i="3"/>
  <c r="BM1126" i="3"/>
  <c r="BD713" i="3"/>
  <c r="BE713" i="3"/>
  <c r="AY713" i="3"/>
  <c r="BL781" i="3"/>
  <c r="BG781" i="3"/>
  <c r="BM781" i="3"/>
  <c r="AY122" i="3"/>
  <c r="BD872" i="3"/>
  <c r="BE872" i="3"/>
  <c r="AY872" i="3"/>
  <c r="BD270" i="3"/>
  <c r="BE270" i="3"/>
  <c r="AY270" i="3"/>
  <c r="BD344" i="3"/>
  <c r="BE344" i="3"/>
  <c r="AY344" i="3"/>
  <c r="BL692" i="3"/>
  <c r="BM692" i="3"/>
  <c r="BG692" i="3"/>
  <c r="BD1092" i="3"/>
  <c r="AY1092" i="3"/>
  <c r="BE1092" i="3"/>
  <c r="BD374" i="3"/>
  <c r="BE374" i="3"/>
  <c r="AY374" i="3"/>
  <c r="BL1213" i="3"/>
  <c r="BG1213" i="3"/>
  <c r="BM1213" i="3"/>
  <c r="BL325" i="3"/>
  <c r="BM325" i="3"/>
  <c r="BG325" i="3"/>
  <c r="BD83" i="3"/>
  <c r="AY83" i="3"/>
  <c r="BE83" i="3"/>
  <c r="BD748" i="3"/>
  <c r="BE748" i="3"/>
  <c r="AY748" i="3"/>
  <c r="BD1055" i="3"/>
  <c r="AY1055" i="3"/>
  <c r="BE1055" i="3"/>
  <c r="BL391" i="3"/>
  <c r="BG391" i="3"/>
  <c r="BM391" i="3"/>
  <c r="BL199" i="3"/>
  <c r="BM199" i="3"/>
  <c r="BG199" i="3"/>
  <c r="BD1059" i="3"/>
  <c r="BE1059" i="3"/>
  <c r="AY1059" i="3"/>
  <c r="BL626" i="3"/>
  <c r="BG626" i="3"/>
  <c r="BM626" i="3"/>
  <c r="BD587" i="3"/>
  <c r="BE587" i="3"/>
  <c r="AY587" i="3"/>
  <c r="BD779" i="3"/>
  <c r="BE779" i="3"/>
  <c r="AY779" i="3"/>
  <c r="BL761" i="3"/>
  <c r="BM761" i="3"/>
  <c r="BG761" i="3"/>
  <c r="BD820" i="3"/>
  <c r="BE820" i="3"/>
  <c r="AY820" i="3"/>
  <c r="BD848" i="3"/>
  <c r="BE848" i="3"/>
  <c r="AY848" i="3"/>
  <c r="BD196" i="3"/>
  <c r="AY196" i="3"/>
  <c r="BE196" i="3"/>
  <c r="BL850" i="3"/>
  <c r="BG850" i="3"/>
  <c r="BM850" i="3"/>
  <c r="BL343" i="3"/>
  <c r="BM343" i="3"/>
  <c r="BG343" i="3"/>
  <c r="BD577" i="3"/>
  <c r="AY577" i="3"/>
  <c r="BE577" i="3"/>
  <c r="BL715" i="3"/>
  <c r="BG715" i="3"/>
  <c r="BM715" i="3"/>
  <c r="BL729" i="3"/>
  <c r="BG729" i="3"/>
  <c r="BM729" i="3"/>
  <c r="BD256" i="3"/>
  <c r="AY256" i="3"/>
  <c r="BE256" i="3"/>
  <c r="BL473" i="3"/>
  <c r="BG473" i="3"/>
  <c r="BM473" i="3"/>
  <c r="BD1026" i="3"/>
  <c r="BE1026" i="3"/>
  <c r="AY1026" i="3"/>
  <c r="BD45" i="3"/>
  <c r="BE45" i="3"/>
  <c r="AY45" i="3"/>
  <c r="BD682" i="3"/>
  <c r="BE682" i="3"/>
  <c r="AY682" i="3"/>
  <c r="BL1119" i="3"/>
  <c r="BG1119" i="3"/>
  <c r="BM1119" i="3"/>
  <c r="BL1220" i="3"/>
  <c r="BG1220" i="3"/>
  <c r="BM1220" i="3"/>
  <c r="BD581" i="3"/>
  <c r="AY581" i="3"/>
  <c r="BE581" i="3"/>
  <c r="BD85" i="3"/>
  <c r="AY85" i="3"/>
  <c r="BE85" i="3"/>
  <c r="BL1238" i="3"/>
  <c r="BG1238" i="3"/>
  <c r="BM1238" i="3"/>
  <c r="BL53" i="3"/>
  <c r="BG53" i="3"/>
  <c r="BM53" i="3"/>
  <c r="BD359" i="3"/>
  <c r="AY359" i="3"/>
  <c r="BE359" i="3"/>
  <c r="BL774" i="3"/>
  <c r="BG774" i="3"/>
  <c r="BM774" i="3"/>
  <c r="BL41" i="3"/>
  <c r="BG41" i="3"/>
  <c r="BM41" i="3"/>
  <c r="BL1142" i="3"/>
  <c r="BM1142" i="3"/>
  <c r="BG1142" i="3"/>
  <c r="BD291" i="3"/>
  <c r="BE291" i="3"/>
  <c r="AY291" i="3"/>
  <c r="BD993" i="3"/>
  <c r="BE993" i="3"/>
  <c r="AY993" i="3"/>
  <c r="BL712" i="3"/>
  <c r="BM712" i="3"/>
  <c r="BG712" i="3"/>
  <c r="BL527" i="3"/>
  <c r="BM527" i="3"/>
  <c r="BG527" i="3"/>
  <c r="BD244" i="3"/>
  <c r="BE244" i="3"/>
  <c r="AY244" i="3"/>
  <c r="BD441" i="3"/>
  <c r="AY441" i="3"/>
  <c r="BE441" i="3"/>
  <c r="BL851" i="3"/>
  <c r="BM851" i="3"/>
  <c r="BG851" i="3"/>
  <c r="BD931" i="3"/>
  <c r="BE931" i="3"/>
  <c r="AY931" i="3"/>
  <c r="BD310" i="3"/>
  <c r="BE310" i="3"/>
  <c r="AY310" i="3"/>
  <c r="BD313" i="3"/>
  <c r="AY313" i="3"/>
  <c r="BE313" i="3"/>
  <c r="BD1218" i="3"/>
  <c r="AY1218" i="3"/>
  <c r="BE1218" i="3"/>
  <c r="BL763" i="3"/>
  <c r="BG763" i="3"/>
  <c r="BM763" i="3"/>
  <c r="BL1011" i="3"/>
  <c r="BM1011" i="3"/>
  <c r="BG1011" i="3"/>
  <c r="BD822" i="3"/>
  <c r="AY822" i="3"/>
  <c r="BE822" i="3"/>
  <c r="BL632" i="3"/>
  <c r="BG632" i="3"/>
  <c r="BM632" i="3"/>
  <c r="BL766" i="3"/>
  <c r="BG766" i="3"/>
  <c r="BM766" i="3"/>
  <c r="BL1095" i="3"/>
  <c r="BM1095" i="3"/>
  <c r="BG1095" i="3"/>
  <c r="BL730" i="3"/>
  <c r="BG730" i="3"/>
  <c r="BM730" i="3"/>
  <c r="BL955" i="3"/>
  <c r="BM955" i="3"/>
  <c r="BG955" i="3"/>
  <c r="BD830" i="3"/>
  <c r="BE830" i="3"/>
  <c r="AY830" i="3"/>
  <c r="BD665" i="3"/>
  <c r="BE665" i="3"/>
  <c r="AY665" i="3"/>
  <c r="BL631" i="3"/>
  <c r="BG631" i="3"/>
  <c r="BM631" i="3"/>
  <c r="BD594" i="3"/>
  <c r="AY594" i="3"/>
  <c r="BE594" i="3"/>
  <c r="BD1114" i="3"/>
  <c r="BE1114" i="3"/>
  <c r="AY1114" i="3"/>
  <c r="BL1168" i="3"/>
  <c r="BM1168" i="3"/>
  <c r="BG1168" i="3"/>
  <c r="BL1005" i="3"/>
  <c r="BM1005" i="3"/>
  <c r="BG1005" i="3"/>
  <c r="BL1211" i="3"/>
  <c r="BM1211" i="3"/>
  <c r="BG1211" i="3"/>
  <c r="BL800" i="3"/>
  <c r="BM800" i="3"/>
  <c r="BG800" i="3"/>
  <c r="BL1151" i="3"/>
  <c r="BM1151" i="3"/>
  <c r="BG1151" i="3"/>
  <c r="BD1186" i="3"/>
  <c r="AY1186" i="3"/>
  <c r="BE1186" i="3"/>
  <c r="BL881" i="3"/>
  <c r="BG881" i="3"/>
  <c r="BM881" i="3"/>
  <c r="BD712" i="3"/>
  <c r="BE712" i="3"/>
  <c r="AY712" i="3"/>
  <c r="BD327" i="3"/>
  <c r="AY327" i="3"/>
  <c r="BE327" i="3"/>
  <c r="BL239" i="3"/>
  <c r="BM239" i="3"/>
  <c r="BG239" i="3"/>
  <c r="BL176" i="3"/>
  <c r="BL191" i="3"/>
  <c r="BM191" i="3"/>
  <c r="BG191" i="3"/>
  <c r="BL30" i="3"/>
  <c r="BG30" i="3"/>
  <c r="BM30" i="3"/>
  <c r="BD620" i="3"/>
  <c r="AY620" i="3"/>
  <c r="BE620" i="3"/>
  <c r="BD492" i="3"/>
  <c r="BE492" i="3"/>
  <c r="AY492" i="3"/>
  <c r="BL78" i="3"/>
  <c r="BM78" i="3"/>
  <c r="BG78" i="3"/>
  <c r="BL139" i="3"/>
  <c r="BG139" i="3"/>
  <c r="BM139" i="3"/>
  <c r="BD642" i="3"/>
  <c r="BE642" i="3"/>
  <c r="AY642" i="3"/>
  <c r="BD399" i="3"/>
  <c r="AY399" i="3"/>
  <c r="BE399" i="3"/>
  <c r="BD164" i="3"/>
  <c r="BE164" i="3"/>
  <c r="AY164" i="3"/>
  <c r="BL412" i="3"/>
  <c r="BG412" i="3"/>
  <c r="BM412" i="3"/>
  <c r="BL1161" i="3"/>
  <c r="BG1161" i="3"/>
  <c r="BM1161" i="3"/>
  <c r="BD143" i="3"/>
  <c r="BE143" i="3"/>
  <c r="AY143" i="3"/>
  <c r="BL925" i="3"/>
  <c r="BG925" i="3"/>
  <c r="BM925" i="3"/>
  <c r="BD1139" i="3"/>
  <c r="AY1139" i="3"/>
  <c r="BE1139" i="3"/>
  <c r="BD1220" i="3"/>
  <c r="AY1220" i="3"/>
  <c r="BE1220" i="3"/>
  <c r="BM87" i="3"/>
  <c r="BG87" i="3"/>
  <c r="BL342" i="3"/>
  <c r="BG342" i="3"/>
  <c r="BM342" i="3"/>
  <c r="BD205" i="3"/>
  <c r="AY205" i="3"/>
  <c r="BE205" i="3"/>
  <c r="BL358" i="3"/>
  <c r="BM358" i="3"/>
  <c r="BG358" i="3"/>
  <c r="BD627" i="3"/>
  <c r="AY627" i="3"/>
  <c r="BE627" i="3"/>
  <c r="BD1011" i="3"/>
  <c r="AY1011" i="3"/>
  <c r="BE1011" i="3"/>
  <c r="BL598" i="3"/>
  <c r="BM598" i="3"/>
  <c r="BG598" i="3"/>
  <c r="BD75" i="3"/>
  <c r="BE75" i="3"/>
  <c r="AY75" i="3"/>
  <c r="BL1193" i="3"/>
  <c r="BM1193" i="3"/>
  <c r="BG1193" i="3"/>
  <c r="BD1155" i="3"/>
  <c r="AY1155" i="3"/>
  <c r="BE1155" i="3"/>
  <c r="BL460" i="3"/>
  <c r="BM460" i="3"/>
  <c r="BG460" i="3"/>
  <c r="BL425" i="3"/>
  <c r="BM425" i="3"/>
  <c r="BG425" i="3"/>
  <c r="BD988" i="3"/>
  <c r="AY988" i="3"/>
  <c r="BE988" i="3"/>
  <c r="BD1236" i="3"/>
  <c r="AY1236" i="3"/>
  <c r="BE1236" i="3"/>
  <c r="BD168" i="3"/>
  <c r="BE168" i="3"/>
  <c r="AY168" i="3"/>
  <c r="BD583" i="3"/>
  <c r="AY583" i="3"/>
  <c r="BE583" i="3"/>
  <c r="BL89" i="3"/>
  <c r="BG89" i="3"/>
  <c r="BM89" i="3"/>
  <c r="BD689" i="3"/>
  <c r="BE689" i="3"/>
  <c r="AY689" i="3"/>
  <c r="BL130" i="3"/>
  <c r="BM130" i="3"/>
  <c r="BG130" i="3"/>
  <c r="BL1184" i="3"/>
  <c r="BM1184" i="3"/>
  <c r="BG1184" i="3"/>
  <c r="BL168" i="3"/>
  <c r="BG168" i="3"/>
  <c r="BM168" i="3"/>
  <c r="BL320" i="3"/>
  <c r="BM320" i="3"/>
  <c r="BG320" i="3"/>
  <c r="BL1057" i="3"/>
  <c r="BG1057" i="3"/>
  <c r="BM1057" i="3"/>
  <c r="BD1099" i="3"/>
  <c r="BE1099" i="3"/>
  <c r="AY1099" i="3"/>
  <c r="BD747" i="3"/>
  <c r="BE747" i="3"/>
  <c r="AY747" i="3"/>
  <c r="BD883" i="3"/>
  <c r="BE883" i="3"/>
  <c r="AY883" i="3"/>
  <c r="BD755" i="3"/>
  <c r="AY755" i="3"/>
  <c r="BE755" i="3"/>
  <c r="BL401" i="3"/>
  <c r="BG401" i="3"/>
  <c r="BM401" i="3"/>
  <c r="BD30" i="3"/>
  <c r="AY30" i="3"/>
  <c r="BE30" i="3"/>
  <c r="BL1230" i="3"/>
  <c r="BG1230" i="3"/>
  <c r="BM1230" i="3"/>
  <c r="BL890" i="3"/>
  <c r="BG890" i="3"/>
  <c r="BM890" i="3"/>
  <c r="BD555" i="3"/>
  <c r="AY555" i="3"/>
  <c r="BE555" i="3"/>
  <c r="BD602" i="3"/>
  <c r="AY602" i="3"/>
  <c r="BE602" i="3"/>
  <c r="BD563" i="3"/>
  <c r="BE563" i="3"/>
  <c r="AY563" i="3"/>
  <c r="BL209" i="3"/>
  <c r="BG209" i="3"/>
  <c r="BM209" i="3"/>
  <c r="BD793" i="3"/>
  <c r="BE793" i="3"/>
  <c r="AY793" i="3"/>
  <c r="BD777" i="3"/>
  <c r="AY777" i="3"/>
  <c r="BE777" i="3"/>
  <c r="BD116" i="3"/>
  <c r="BE116" i="3"/>
  <c r="AY116" i="3"/>
  <c r="BD635" i="3"/>
  <c r="BE635" i="3"/>
  <c r="AY635" i="3"/>
  <c r="BD962" i="3"/>
  <c r="BE962" i="3"/>
  <c r="AY962" i="3"/>
  <c r="BD223" i="3"/>
  <c r="BE223" i="3"/>
  <c r="AY223" i="3"/>
  <c r="BD68" i="3"/>
  <c r="BE68" i="3"/>
  <c r="AY68" i="3"/>
  <c r="BL54" i="3"/>
  <c r="BG54" i="3"/>
  <c r="BM54" i="3"/>
  <c r="BL384" i="3"/>
  <c r="BG384" i="3"/>
  <c r="BM384" i="3"/>
  <c r="BD88" i="3"/>
  <c r="BE88" i="3"/>
  <c r="AY88" i="3"/>
  <c r="BD523" i="3"/>
  <c r="AY523" i="3"/>
  <c r="BE523" i="3"/>
  <c r="BD995" i="3"/>
  <c r="BE995" i="3"/>
  <c r="AY995" i="3"/>
  <c r="BL822" i="3"/>
  <c r="BG822" i="3"/>
  <c r="BM822" i="3"/>
  <c r="BL1149" i="3"/>
  <c r="BG1149" i="3"/>
  <c r="BM1149" i="3"/>
  <c r="BD788" i="3"/>
  <c r="BE788" i="3"/>
  <c r="AY788" i="3"/>
  <c r="BL542" i="3"/>
  <c r="BG542" i="3"/>
  <c r="BM542" i="3"/>
  <c r="BD434" i="3"/>
  <c r="BE434" i="3"/>
  <c r="AY434" i="3"/>
  <c r="BD255" i="3"/>
  <c r="BE255" i="3"/>
  <c r="AY255" i="3"/>
  <c r="BD102" i="3"/>
  <c r="AY102" i="3"/>
  <c r="BE102" i="3"/>
  <c r="BD247" i="3"/>
  <c r="AY247" i="3"/>
  <c r="BE247" i="3"/>
  <c r="BL848" i="3"/>
  <c r="BM848" i="3"/>
  <c r="BG848" i="3"/>
  <c r="BL1240" i="3"/>
  <c r="BG1240" i="3"/>
  <c r="BM1240" i="3"/>
  <c r="BD1118" i="3"/>
  <c r="BE1118" i="3"/>
  <c r="AY1118" i="3"/>
  <c r="BD789" i="3"/>
  <c r="AY789" i="3"/>
  <c r="BE789" i="3"/>
  <c r="BL416" i="3"/>
  <c r="BG416" i="3"/>
  <c r="BM416" i="3"/>
  <c r="BD584" i="3"/>
  <c r="AY584" i="3"/>
  <c r="BE584" i="3"/>
  <c r="BL941" i="3"/>
  <c r="BM941" i="3"/>
  <c r="BG941" i="3"/>
  <c r="BL388" i="3"/>
  <c r="BM388" i="3"/>
  <c r="BG388" i="3"/>
  <c r="BD684" i="3"/>
  <c r="AY684" i="3"/>
  <c r="BE684" i="3"/>
  <c r="BD52" i="3"/>
  <c r="BE52" i="3"/>
  <c r="AY52" i="3"/>
  <c r="BD467" i="3"/>
  <c r="AY467" i="3"/>
  <c r="BE467" i="3"/>
  <c r="BD1196" i="3"/>
  <c r="BE1196" i="3"/>
  <c r="AY1196" i="3"/>
  <c r="BD1124" i="3"/>
  <c r="BE1124" i="3"/>
  <c r="AY1124" i="3"/>
  <c r="BL900" i="3"/>
  <c r="BG900" i="3"/>
  <c r="BM900" i="3"/>
  <c r="BL493" i="3"/>
  <c r="BG493" i="3"/>
  <c r="BM493" i="3"/>
  <c r="BD265" i="3"/>
  <c r="AY265" i="3"/>
  <c r="BE265" i="3"/>
  <c r="BL250" i="3"/>
  <c r="BG250" i="3"/>
  <c r="BM250" i="3"/>
  <c r="BL312" i="3"/>
  <c r="BM312" i="3"/>
  <c r="BG312" i="3"/>
  <c r="BL696" i="3"/>
  <c r="BG696" i="3"/>
  <c r="BM696" i="3"/>
  <c r="BD323" i="3"/>
  <c r="BE323" i="3"/>
  <c r="AY323" i="3"/>
  <c r="BL1065" i="3"/>
  <c r="BG1065" i="3"/>
  <c r="BM1065" i="3"/>
  <c r="BD261" i="3"/>
  <c r="BE261" i="3"/>
  <c r="AY261" i="3"/>
  <c r="BL634" i="3"/>
  <c r="BM634" i="3"/>
  <c r="BG634" i="3"/>
  <c r="AY798" i="3"/>
  <c r="BD279" i="3"/>
  <c r="AY279" i="3"/>
  <c r="BE279" i="3"/>
  <c r="BL499" i="3"/>
  <c r="BG499" i="3"/>
  <c r="BM499" i="3"/>
  <c r="BD282" i="3"/>
  <c r="BE282" i="3"/>
  <c r="AY282" i="3"/>
  <c r="BD1233" i="3"/>
  <c r="BE1233" i="3"/>
  <c r="AY1233" i="3"/>
  <c r="BL227" i="3"/>
  <c r="BM227" i="3"/>
  <c r="BG227" i="3"/>
  <c r="BL57" i="3"/>
  <c r="BG57" i="3"/>
  <c r="BM57" i="3"/>
  <c r="BD877" i="3"/>
  <c r="BE877" i="3"/>
  <c r="AY877" i="3"/>
  <c r="BD953" i="3"/>
  <c r="BE953" i="3"/>
  <c r="AY953" i="3"/>
  <c r="BD326" i="3"/>
  <c r="AY326" i="3"/>
  <c r="BE326" i="3"/>
  <c r="BL1090" i="3"/>
  <c r="BM1090" i="3"/>
  <c r="BG1090" i="3"/>
  <c r="BD591" i="3"/>
  <c r="AY591" i="3"/>
  <c r="BE591" i="3"/>
  <c r="BL1227" i="3"/>
  <c r="BM1227" i="3"/>
  <c r="BG1227" i="3"/>
  <c r="BD900" i="3"/>
  <c r="BE900" i="3"/>
  <c r="AY900" i="3"/>
  <c r="BL1120" i="3"/>
  <c r="BM1120" i="3"/>
  <c r="BG1120" i="3"/>
  <c r="BD96" i="3"/>
  <c r="BE96" i="3"/>
  <c r="AY96" i="3"/>
  <c r="BD862" i="3"/>
  <c r="AY862" i="3"/>
  <c r="BE862" i="3"/>
  <c r="BD636" i="3"/>
  <c r="AY636" i="3"/>
  <c r="BE636" i="3"/>
  <c r="BL1159" i="3"/>
  <c r="BG1159" i="3"/>
  <c r="BM1159" i="3"/>
  <c r="BL337" i="3"/>
  <c r="BG337" i="3"/>
  <c r="BM337" i="3"/>
  <c r="BL363" i="3"/>
  <c r="BM363" i="3"/>
  <c r="BG363" i="3"/>
  <c r="BD996" i="3"/>
  <c r="BE996" i="3"/>
  <c r="AY996" i="3"/>
  <c r="BL931" i="3"/>
  <c r="BM931" i="3"/>
  <c r="BG931" i="3"/>
  <c r="BD1031" i="3"/>
  <c r="BE1031" i="3"/>
  <c r="AY1031" i="3"/>
  <c r="BD729" i="3"/>
  <c r="AY729" i="3"/>
  <c r="BE729" i="3"/>
  <c r="BL708" i="3"/>
  <c r="BG708" i="3"/>
  <c r="BM708" i="3"/>
  <c r="BD934" i="3"/>
  <c r="AY934" i="3"/>
  <c r="BE934" i="3"/>
  <c r="BD867" i="3"/>
  <c r="BE867" i="3"/>
  <c r="AY867" i="3"/>
  <c r="BD257" i="3"/>
  <c r="BE257" i="3"/>
  <c r="AY257" i="3"/>
  <c r="BD227" i="3"/>
  <c r="BE227" i="3"/>
  <c r="AY227" i="3"/>
  <c r="BL1121" i="3"/>
  <c r="BG1121" i="3"/>
  <c r="BM1121" i="3"/>
  <c r="BL641" i="3"/>
  <c r="BG641" i="3"/>
  <c r="BM641" i="3"/>
  <c r="BL1009" i="3"/>
  <c r="BM1009" i="3"/>
  <c r="BG1009" i="3"/>
  <c r="BD507" i="3"/>
  <c r="AY507" i="3"/>
  <c r="BE507" i="3"/>
  <c r="BL944" i="3"/>
  <c r="BM944" i="3"/>
  <c r="BG944" i="3"/>
  <c r="BL1108" i="3"/>
  <c r="BG1108" i="3"/>
  <c r="BM1108" i="3"/>
  <c r="BD1195" i="3"/>
  <c r="AY1195" i="3"/>
  <c r="BE1195" i="3"/>
  <c r="BD347" i="3"/>
  <c r="AY347" i="3"/>
  <c r="BE347" i="3"/>
  <c r="BL1084" i="3"/>
  <c r="BM1084" i="3"/>
  <c r="BG1084" i="3"/>
  <c r="BL1055" i="3"/>
  <c r="BG1055" i="3"/>
  <c r="BM1055" i="3"/>
  <c r="BL453" i="3"/>
  <c r="BG453" i="3"/>
  <c r="BM453" i="3"/>
  <c r="BD1149" i="3"/>
  <c r="AY1149" i="3"/>
  <c r="BE1149" i="3"/>
  <c r="BD854" i="3"/>
  <c r="BE854" i="3"/>
  <c r="AY854" i="3"/>
  <c r="BD358" i="3"/>
  <c r="AY358" i="3"/>
  <c r="BE358" i="3"/>
  <c r="BL436" i="3"/>
  <c r="BG436" i="3"/>
  <c r="BM436" i="3"/>
  <c r="BD337" i="3"/>
  <c r="BE337" i="3"/>
  <c r="AY337" i="3"/>
  <c r="BL895" i="3"/>
  <c r="BM895" i="3"/>
  <c r="BG895" i="3"/>
  <c r="BD730" i="3"/>
  <c r="BE730" i="3"/>
  <c r="AY730" i="3"/>
  <c r="BD1065" i="3"/>
  <c r="BE1065" i="3"/>
  <c r="AY1065" i="3"/>
  <c r="BL1194" i="3"/>
  <c r="BG1194" i="3"/>
  <c r="BM1194" i="3"/>
  <c r="BL1189" i="3"/>
  <c r="BM1189" i="3"/>
  <c r="BG1189" i="3"/>
  <c r="BL1198" i="3"/>
  <c r="BG1198" i="3"/>
  <c r="BM1198" i="3"/>
  <c r="BD27" i="3"/>
  <c r="BE27" i="3"/>
  <c r="AY27" i="3"/>
  <c r="BD395" i="3"/>
  <c r="AY395" i="3"/>
  <c r="BE395" i="3"/>
  <c r="BL1020" i="3"/>
  <c r="BG1020" i="3"/>
  <c r="BM1020" i="3"/>
  <c r="BL939" i="3"/>
  <c r="BG939" i="3"/>
  <c r="BM939" i="3"/>
  <c r="BD28" i="3"/>
  <c r="BE28" i="3"/>
  <c r="AY28" i="3"/>
  <c r="BD464" i="3"/>
  <c r="BE464" i="3"/>
  <c r="AY464" i="3"/>
  <c r="BD1160" i="3"/>
  <c r="AY1160" i="3"/>
  <c r="BE1160" i="3"/>
  <c r="BD483" i="3"/>
  <c r="BE483" i="3"/>
  <c r="AY483" i="3"/>
  <c r="BL815" i="3"/>
  <c r="BG815" i="3"/>
  <c r="BM815" i="3"/>
  <c r="BL505" i="3"/>
  <c r="BM505" i="3"/>
  <c r="BG505" i="3"/>
  <c r="BL514" i="3"/>
  <c r="BM514" i="3"/>
  <c r="BG514" i="3"/>
  <c r="BD936" i="3"/>
  <c r="AY936" i="3"/>
  <c r="BE936" i="3"/>
  <c r="BD383" i="3"/>
  <c r="BE383" i="3"/>
  <c r="AY383" i="3"/>
  <c r="BL912" i="3"/>
  <c r="BM912" i="3"/>
  <c r="BG912" i="3"/>
  <c r="BD1162" i="3"/>
  <c r="BE1162" i="3"/>
  <c r="AY1162" i="3"/>
  <c r="BD1013" i="3"/>
  <c r="AY1013" i="3"/>
  <c r="BE1013" i="3"/>
  <c r="BD706" i="3"/>
  <c r="AY706" i="3"/>
  <c r="BE706" i="3"/>
  <c r="BD842" i="3"/>
  <c r="BE842" i="3"/>
  <c r="AY842" i="3"/>
  <c r="BD916" i="3"/>
  <c r="BE916" i="3"/>
  <c r="AY916" i="3"/>
  <c r="BL212" i="3"/>
  <c r="BG212" i="3"/>
  <c r="BM212" i="3"/>
  <c r="BL1195" i="3"/>
  <c r="BM1195" i="3"/>
  <c r="BG1195" i="3"/>
  <c r="BL764" i="3"/>
  <c r="BM764" i="3"/>
  <c r="BG764" i="3"/>
  <c r="BL758" i="3"/>
  <c r="BM758" i="3"/>
  <c r="BG758" i="3"/>
  <c r="BL84" i="3"/>
  <c r="BM84" i="3"/>
  <c r="BG84" i="3"/>
  <c r="BD917" i="3"/>
  <c r="BE917" i="3"/>
  <c r="AY917" i="3"/>
  <c r="BD889" i="3"/>
  <c r="AY889" i="3"/>
  <c r="BE889" i="3"/>
  <c r="BL506" i="3"/>
  <c r="BG506" i="3"/>
  <c r="BM506" i="3"/>
  <c r="BD432" i="3"/>
  <c r="AY432" i="3"/>
  <c r="BE432" i="3"/>
  <c r="BL821" i="3"/>
  <c r="BM821" i="3"/>
  <c r="BG821" i="3"/>
  <c r="BL750" i="3"/>
  <c r="BM750" i="3"/>
  <c r="BG750" i="3"/>
  <c r="BD1144" i="3"/>
  <c r="BE1144" i="3"/>
  <c r="AY1144" i="3"/>
  <c r="BD79" i="3"/>
  <c r="AY79" i="3"/>
  <c r="BE79" i="3"/>
  <c r="BL748" i="3"/>
  <c r="BG748" i="3"/>
  <c r="BM748" i="3"/>
  <c r="BL570" i="3"/>
  <c r="BM570" i="3"/>
  <c r="BL780" i="3"/>
  <c r="BM780" i="3"/>
  <c r="BG780" i="3"/>
  <c r="BD833" i="3"/>
  <c r="AY833" i="3"/>
  <c r="BE833" i="3"/>
  <c r="BD23" i="3"/>
  <c r="BE23" i="3"/>
  <c r="AY23" i="3"/>
  <c r="BL586" i="3"/>
  <c r="BM586" i="3"/>
  <c r="BG586" i="3"/>
  <c r="BD408" i="3"/>
  <c r="AY408" i="3"/>
  <c r="BE408" i="3"/>
  <c r="BD565" i="3"/>
  <c r="AY565" i="3"/>
  <c r="BE565" i="3"/>
  <c r="BL1135" i="3"/>
  <c r="BM1135" i="3"/>
  <c r="BG1135" i="3"/>
  <c r="BL534" i="3"/>
  <c r="BM534" i="3"/>
  <c r="BG534" i="3"/>
  <c r="BL1034" i="3"/>
  <c r="BG1034" i="3"/>
  <c r="BM1034" i="3"/>
  <c r="BD1030" i="3"/>
  <c r="AY1030" i="3"/>
  <c r="BE1030" i="3"/>
  <c r="BL1222" i="3"/>
  <c r="BG1222" i="3"/>
  <c r="BM1222" i="3"/>
  <c r="BD722" i="3"/>
  <c r="AY722" i="3"/>
  <c r="BE722" i="3"/>
  <c r="BD967" i="3"/>
  <c r="AY967" i="3"/>
  <c r="BE967" i="3"/>
  <c r="BL661" i="3"/>
  <c r="BM661" i="3"/>
  <c r="BG661" i="3"/>
  <c r="BL566" i="3"/>
  <c r="BM566" i="3"/>
  <c r="BG566" i="3"/>
  <c r="BD199" i="3"/>
  <c r="BE199" i="3"/>
  <c r="AY199" i="3"/>
  <c r="BL440" i="3"/>
  <c r="BM440" i="3"/>
  <c r="BG440" i="3"/>
  <c r="BD248" i="3"/>
  <c r="BE248" i="3"/>
  <c r="AY248" i="3"/>
  <c r="BL519" i="3"/>
  <c r="BM519" i="3"/>
  <c r="BG519" i="3"/>
  <c r="BL942" i="3"/>
  <c r="BG942" i="3"/>
  <c r="BM942" i="3"/>
  <c r="BD430" i="3"/>
  <c r="BE430" i="3"/>
  <c r="AY430" i="3"/>
  <c r="BL551" i="3"/>
  <c r="BG551" i="3"/>
  <c r="BM551" i="3"/>
  <c r="BD745" i="3"/>
  <c r="AY745" i="3"/>
  <c r="BE745" i="3"/>
  <c r="BL402" i="3"/>
  <c r="BM402" i="3"/>
  <c r="BG402" i="3"/>
  <c r="BL393" i="3"/>
  <c r="BG393" i="3"/>
  <c r="BD1113" i="3"/>
  <c r="BE1113" i="3"/>
  <c r="AY1113" i="3"/>
  <c r="BL409" i="3"/>
  <c r="BM409" i="3"/>
  <c r="BG409" i="3"/>
  <c r="BL555" i="3"/>
  <c r="BM555" i="3"/>
  <c r="BG555" i="3"/>
  <c r="BL575" i="3"/>
  <c r="BM575" i="3"/>
  <c r="BG575" i="3"/>
  <c r="BG677" i="3"/>
  <c r="BD674" i="3"/>
  <c r="AY674" i="3"/>
  <c r="BE674" i="3"/>
  <c r="BL606" i="3"/>
  <c r="BG606" i="3"/>
  <c r="BM606" i="3"/>
  <c r="BD1015" i="3"/>
  <c r="BE1015" i="3"/>
  <c r="AY1015" i="3"/>
  <c r="BL162" i="3"/>
  <c r="BM162" i="3"/>
  <c r="BG162" i="3"/>
  <c r="BD1081" i="3"/>
  <c r="AY1081" i="3"/>
  <c r="BE1081" i="3"/>
  <c r="BL1145" i="3"/>
  <c r="BG1145" i="3"/>
  <c r="BM1145" i="3"/>
  <c r="BL15" i="3"/>
  <c r="BG15" i="3"/>
  <c r="BM15" i="3"/>
  <c r="BD152" i="3"/>
  <c r="BE152" i="3"/>
  <c r="AY152" i="3"/>
  <c r="BL1235" i="3"/>
  <c r="BG1235" i="3"/>
  <c r="BM1235" i="3"/>
  <c r="BL996" i="3"/>
  <c r="BM996" i="3"/>
  <c r="BG996" i="3"/>
  <c r="BD921" i="3"/>
  <c r="BE921" i="3"/>
  <c r="AY921" i="3"/>
  <c r="BD863" i="3"/>
  <c r="BE863" i="3"/>
  <c r="AY863" i="3"/>
  <c r="BD662" i="3"/>
  <c r="AY662" i="3"/>
  <c r="BE662" i="3"/>
  <c r="BL443" i="3"/>
  <c r="BG443" i="3"/>
  <c r="BM443" i="3"/>
  <c r="BD1169" i="3"/>
  <c r="BE1169" i="3"/>
  <c r="AY1169" i="3"/>
  <c r="BD1189" i="3"/>
  <c r="AY1189" i="3"/>
  <c r="BE1189" i="3"/>
  <c r="BD193" i="3"/>
  <c r="BE193" i="3"/>
  <c r="AY193" i="3"/>
  <c r="BL231" i="3"/>
  <c r="BM231" i="3"/>
  <c r="BG231" i="3"/>
  <c r="BD715" i="3"/>
  <c r="BE715" i="3"/>
  <c r="AY715" i="3"/>
  <c r="BL803" i="3"/>
  <c r="BM803" i="3"/>
  <c r="BG803" i="3"/>
  <c r="BL637" i="3"/>
  <c r="BG637" i="3"/>
  <c r="BM637" i="3"/>
  <c r="BL125" i="3"/>
  <c r="BG125" i="3"/>
  <c r="BM125" i="3"/>
  <c r="BD140" i="3"/>
  <c r="AY140" i="3"/>
  <c r="BE140" i="3"/>
  <c r="BL613" i="3"/>
  <c r="BM613" i="3"/>
  <c r="BG613" i="3"/>
  <c r="BD132" i="3"/>
  <c r="AY132" i="3"/>
  <c r="BE132" i="3"/>
  <c r="BL403" i="3"/>
  <c r="BM403" i="3"/>
  <c r="BG403" i="3"/>
  <c r="BL765" i="3"/>
  <c r="BG765" i="3"/>
  <c r="BM765" i="3"/>
  <c r="BD335" i="3"/>
  <c r="BE335" i="3"/>
  <c r="AY335" i="3"/>
  <c r="BE781" i="3"/>
  <c r="BD866" i="3"/>
  <c r="AY866" i="3"/>
  <c r="BE866" i="3"/>
  <c r="BD1227" i="3"/>
  <c r="BE1227" i="3"/>
  <c r="AY1227" i="3"/>
  <c r="BD1181" i="3"/>
  <c r="BE1181" i="3"/>
  <c r="AY1181" i="3"/>
  <c r="BL973" i="3"/>
  <c r="BG973" i="3"/>
  <c r="BM973" i="3"/>
  <c r="BD864" i="3"/>
  <c r="BE864" i="3"/>
  <c r="AY864" i="3"/>
  <c r="BL1157" i="3"/>
  <c r="BG1157" i="3"/>
  <c r="BM1157" i="3"/>
  <c r="BD1226" i="3"/>
  <c r="AY1226" i="3"/>
  <c r="BE1226" i="3"/>
  <c r="BD353" i="3"/>
  <c r="BE353" i="3"/>
  <c r="AY353" i="3"/>
  <c r="BL642" i="3"/>
  <c r="BM642" i="3"/>
  <c r="BG642" i="3"/>
  <c r="BD850" i="3"/>
  <c r="BE850" i="3"/>
  <c r="AY850" i="3"/>
  <c r="BD1223" i="3"/>
  <c r="AY1223" i="3"/>
  <c r="BE1223" i="3"/>
  <c r="BD250" i="3"/>
  <c r="BE250" i="3"/>
  <c r="AY250" i="3"/>
  <c r="BL1101" i="3"/>
  <c r="BM1101" i="3"/>
  <c r="BG1101" i="3"/>
  <c r="BL553" i="3"/>
  <c r="BG553" i="3"/>
  <c r="BM553" i="3"/>
  <c r="BD698" i="3"/>
  <c r="BE698" i="3"/>
  <c r="AY698" i="3"/>
  <c r="BE138" i="3"/>
  <c r="BD263" i="3"/>
  <c r="BE263" i="3"/>
  <c r="AY263" i="3"/>
  <c r="BD39" i="3"/>
  <c r="AY39" i="3"/>
  <c r="BE39" i="3"/>
  <c r="BL1054" i="3"/>
  <c r="BG1054" i="3"/>
  <c r="BM1054" i="3"/>
  <c r="BL580" i="3"/>
  <c r="BG580" i="3"/>
  <c r="BD803" i="3"/>
  <c r="AY803" i="3"/>
  <c r="BE803" i="3"/>
  <c r="BL1049" i="3"/>
  <c r="BM1049" i="3"/>
  <c r="BG1049" i="3"/>
  <c r="BL988" i="3"/>
  <c r="BM988" i="3"/>
  <c r="BG988" i="3"/>
  <c r="BL670" i="3"/>
  <c r="BG670" i="3"/>
  <c r="BM670" i="3"/>
  <c r="BL1078" i="3"/>
  <c r="BM1078" i="3"/>
  <c r="BG1078" i="3"/>
  <c r="BL645" i="3"/>
  <c r="BM645" i="3"/>
  <c r="BG645" i="3"/>
  <c r="BD340" i="3"/>
  <c r="BE340" i="3"/>
  <c r="AY340" i="3"/>
  <c r="BL841" i="3"/>
  <c r="BG841" i="3"/>
  <c r="BM841" i="3"/>
  <c r="BD969" i="3"/>
  <c r="BE969" i="3"/>
  <c r="AY969" i="3"/>
  <c r="BL733" i="3"/>
  <c r="BG733" i="3"/>
  <c r="BM733" i="3"/>
  <c r="BL636" i="3"/>
  <c r="BG636" i="3"/>
  <c r="BM636" i="3"/>
  <c r="BL354" i="3"/>
  <c r="BG354" i="3"/>
  <c r="BM354" i="3"/>
  <c r="BL10" i="3"/>
  <c r="BM10" i="3"/>
  <c r="BG10" i="3"/>
  <c r="BD497" i="3"/>
  <c r="AY497" i="3"/>
  <c r="BE497" i="3"/>
  <c r="BL494" i="3"/>
  <c r="BM494" i="3"/>
  <c r="BG494" i="3"/>
  <c r="BD1062" i="3"/>
  <c r="BE1062" i="3"/>
  <c r="AY1062" i="3"/>
  <c r="BD968" i="3"/>
  <c r="BE968" i="3"/>
  <c r="AY968" i="3"/>
  <c r="BD852" i="3"/>
  <c r="BE852" i="3"/>
  <c r="AY852" i="3"/>
  <c r="BD733" i="3"/>
  <c r="AY733" i="3"/>
  <c r="BE733" i="3"/>
  <c r="BD198" i="3"/>
  <c r="AY198" i="3"/>
  <c r="BE198" i="3"/>
  <c r="BL1056" i="3"/>
  <c r="BG1056" i="3"/>
  <c r="BM1056" i="3"/>
  <c r="BL359" i="3"/>
  <c r="BM359" i="3"/>
  <c r="BG359" i="3"/>
  <c r="BD1190" i="3"/>
  <c r="BE1190" i="3"/>
  <c r="AY1190" i="3"/>
  <c r="BD826" i="3"/>
  <c r="AY826" i="3"/>
  <c r="BE826" i="3"/>
  <c r="BL640" i="3"/>
  <c r="BG640" i="3"/>
  <c r="BM640" i="3"/>
  <c r="BD422" i="3"/>
  <c r="BE422" i="3"/>
  <c r="AY422" i="3"/>
  <c r="BD1216" i="3"/>
  <c r="AY1216" i="3"/>
  <c r="BE1216" i="3"/>
  <c r="BL616" i="3"/>
  <c r="BG616" i="3"/>
  <c r="BM616" i="3"/>
  <c r="BD187" i="3"/>
  <c r="BE187" i="3"/>
  <c r="AY187" i="3"/>
  <c r="BD37" i="3"/>
  <c r="AY37" i="3"/>
  <c r="BE37" i="3"/>
  <c r="BL152" i="3"/>
  <c r="BM152" i="3"/>
  <c r="BG152" i="3"/>
  <c r="BL870" i="3"/>
  <c r="BG870" i="3"/>
  <c r="BM870" i="3"/>
  <c r="BL933" i="3"/>
  <c r="BM933" i="3"/>
  <c r="BG933" i="3"/>
  <c r="BD1129" i="3"/>
  <c r="AY1129" i="3"/>
  <c r="BE1129" i="3"/>
  <c r="BD1206" i="3"/>
  <c r="AY1206" i="3"/>
  <c r="BE1206" i="3"/>
  <c r="BL840" i="3"/>
  <c r="BM840" i="3"/>
  <c r="BG840" i="3"/>
  <c r="BG685" i="3"/>
  <c r="BM685" i="3"/>
  <c r="BL262" i="3"/>
  <c r="BM262" i="3"/>
  <c r="BG262" i="3"/>
  <c r="BL550" i="3"/>
  <c r="BM550" i="3"/>
  <c r="BG550" i="3"/>
  <c r="BD622" i="3"/>
  <c r="BE622" i="3"/>
  <c r="AY622" i="3"/>
  <c r="BD494" i="3"/>
  <c r="AY494" i="3"/>
  <c r="BE494" i="3"/>
  <c r="BD1105" i="3"/>
  <c r="BE1105" i="3"/>
  <c r="AY1105" i="3"/>
  <c r="BD947" i="3"/>
  <c r="AY947" i="3"/>
  <c r="BE947" i="3"/>
  <c r="BD832" i="3"/>
  <c r="AY832" i="3"/>
  <c r="BE832" i="3"/>
  <c r="BL1130" i="3"/>
  <c r="BG1130" i="3"/>
  <c r="BM1130" i="3"/>
  <c r="BL1035" i="3"/>
  <c r="BG1035" i="3"/>
  <c r="BM1035" i="3"/>
  <c r="BL916" i="3"/>
  <c r="BG916" i="3"/>
  <c r="BM916" i="3"/>
  <c r="BL445" i="3"/>
  <c r="BM445" i="3"/>
  <c r="BG445" i="3"/>
  <c r="BD1060" i="3"/>
  <c r="BE1060" i="3"/>
  <c r="AY1060" i="3"/>
  <c r="BL1233" i="3"/>
  <c r="BM1233" i="3"/>
  <c r="BG1233" i="3"/>
  <c r="BL1002" i="3"/>
  <c r="BG1002" i="3"/>
  <c r="BM1002" i="3"/>
  <c r="BL236" i="3"/>
  <c r="BM236" i="3"/>
  <c r="BG236" i="3"/>
  <c r="BD176" i="3"/>
  <c r="BE176" i="3"/>
  <c r="AY176" i="3"/>
  <c r="BL1172" i="3"/>
  <c r="BG1172" i="3"/>
  <c r="BM1172" i="3"/>
  <c r="BL27" i="3"/>
  <c r="BG27" i="3"/>
  <c r="BM27" i="3"/>
  <c r="S10" i="1"/>
  <c r="S8" i="1" s="1"/>
  <c r="AC17" i="3" s="1"/>
  <c r="V10" i="1"/>
  <c r="AY1076" i="3" l="1"/>
  <c r="BM140" i="3"/>
  <c r="BM60" i="3"/>
  <c r="BE426" i="3"/>
  <c r="BG60" i="3"/>
  <c r="BL960" i="3"/>
  <c r="BG103" i="3"/>
  <c r="BL103" i="3"/>
  <c r="AY783" i="3"/>
  <c r="AX783" i="3" s="1"/>
  <c r="I783" i="3" s="1"/>
  <c r="BE783" i="3"/>
  <c r="BM960" i="3"/>
  <c r="AY834" i="3"/>
  <c r="BE1130" i="3"/>
  <c r="AX1130" i="3" s="1"/>
  <c r="I1130" i="3" s="1"/>
  <c r="BD834" i="3"/>
  <c r="BE392" i="3"/>
  <c r="BD392" i="3"/>
  <c r="AX392" i="3" s="1"/>
  <c r="I392" i="3" s="1"/>
  <c r="AY766" i="3"/>
  <c r="BD766" i="3"/>
  <c r="AX766" i="3" s="1"/>
  <c r="I766" i="3" s="1"/>
  <c r="AY666" i="3"/>
  <c r="AY670" i="3"/>
  <c r="AY1180" i="3"/>
  <c r="BD1180" i="3"/>
  <c r="AY876" i="3"/>
  <c r="BG140" i="3"/>
  <c r="BE1076" i="3"/>
  <c r="AX1076" i="3" s="1"/>
  <c r="I1076" i="3" s="1"/>
  <c r="BM376" i="3"/>
  <c r="BD1130" i="3"/>
  <c r="BE876" i="3"/>
  <c r="AX876" i="3" s="1"/>
  <c r="I876" i="3" s="1"/>
  <c r="AY481" i="3"/>
  <c r="BD481" i="3"/>
  <c r="BE678" i="3"/>
  <c r="BD678" i="3"/>
  <c r="AY831" i="3"/>
  <c r="BG26" i="3"/>
  <c r="BE666" i="3"/>
  <c r="BE1201" i="3"/>
  <c r="BM694" i="3"/>
  <c r="BF694" i="3" s="1"/>
  <c r="F694" i="3" s="1"/>
  <c r="BL26" i="3"/>
  <c r="AY1201" i="3"/>
  <c r="BG694" i="3"/>
  <c r="BE670" i="3"/>
  <c r="AX670" i="3" s="1"/>
  <c r="I670" i="3" s="1"/>
  <c r="BM847" i="3"/>
  <c r="BE91" i="3"/>
  <c r="BL847" i="3"/>
  <c r="BD91" i="3"/>
  <c r="AX91" i="3" s="1"/>
  <c r="I91" i="3" s="1"/>
  <c r="AY814" i="3"/>
  <c r="BL1037" i="3"/>
  <c r="BE831" i="3"/>
  <c r="AX831" i="3" s="1"/>
  <c r="I831" i="3" s="1"/>
  <c r="BM1037" i="3"/>
  <c r="AY942" i="3"/>
  <c r="BG159" i="3"/>
  <c r="BM159" i="3"/>
  <c r="BE814" i="3"/>
  <c r="BE942" i="3"/>
  <c r="BE938" i="3"/>
  <c r="BD407" i="3"/>
  <c r="AY938" i="3"/>
  <c r="BE1063" i="3"/>
  <c r="BE749" i="3"/>
  <c r="AX749" i="3" s="1"/>
  <c r="I749" i="3" s="1"/>
  <c r="AY1063" i="3"/>
  <c r="AY749" i="3"/>
  <c r="BL677" i="3"/>
  <c r="BD941" i="3"/>
  <c r="BE122" i="3"/>
  <c r="AX122" i="3" s="1"/>
  <c r="I122" i="3" s="1"/>
  <c r="BE397" i="3"/>
  <c r="BD397" i="3"/>
  <c r="AX397" i="3" s="1"/>
  <c r="I397" i="3" s="1"/>
  <c r="BM1131" i="3"/>
  <c r="AY640" i="3"/>
  <c r="BE407" i="3"/>
  <c r="BG1131" i="3"/>
  <c r="BE640" i="3"/>
  <c r="BG1028" i="3"/>
  <c r="BL899" i="3"/>
  <c r="BF899" i="3" s="1"/>
  <c r="F899" i="3" s="1"/>
  <c r="BM310" i="3"/>
  <c r="BL741" i="3"/>
  <c r="BF741" i="3" s="1"/>
  <c r="F741" i="3" s="1"/>
  <c r="BG899" i="3"/>
  <c r="BG310" i="3"/>
  <c r="BF310" i="3" s="1"/>
  <c r="F310" i="3" s="1"/>
  <c r="BG741" i="3"/>
  <c r="BG197" i="3"/>
  <c r="BF197" i="3" s="1"/>
  <c r="F197" i="3" s="1"/>
  <c r="BM8" i="3"/>
  <c r="BE957" i="3"/>
  <c r="BG136" i="3"/>
  <c r="BG8" i="3"/>
  <c r="BD957" i="3"/>
  <c r="BL71" i="3"/>
  <c r="BL136" i="3"/>
  <c r="BF136" i="3" s="1"/>
  <c r="F136" i="3" s="1"/>
  <c r="BD874" i="3"/>
  <c r="BD1001" i="3"/>
  <c r="BM520" i="3"/>
  <c r="BL520" i="3"/>
  <c r="BM110" i="3"/>
  <c r="BF110" i="3" s="1"/>
  <c r="F110" i="3" s="1"/>
  <c r="BG110" i="3"/>
  <c r="AY166" i="3"/>
  <c r="AX166" i="3" s="1"/>
  <c r="I166" i="3" s="1"/>
  <c r="BE166" i="3"/>
  <c r="AY874" i="3"/>
  <c r="AY1001" i="3"/>
  <c r="BL911" i="3"/>
  <c r="BE343" i="3"/>
  <c r="AX343" i="3" s="1"/>
  <c r="I343" i="3" s="1"/>
  <c r="AY343" i="3"/>
  <c r="BD560" i="3"/>
  <c r="AX560" i="3" s="1"/>
  <c r="I560" i="3" s="1"/>
  <c r="BD138" i="3"/>
  <c r="BG467" i="3"/>
  <c r="BE1064" i="3"/>
  <c r="BL684" i="3"/>
  <c r="BM269" i="3"/>
  <c r="BL467" i="3"/>
  <c r="BG662" i="3"/>
  <c r="BM126" i="3"/>
  <c r="BF126" i="3" s="1"/>
  <c r="F126" i="3" s="1"/>
  <c r="BM684" i="3"/>
  <c r="BM442" i="3"/>
  <c r="BD781" i="3"/>
  <c r="AX781" i="3" s="1"/>
  <c r="I781" i="3" s="1"/>
  <c r="BG269" i="3"/>
  <c r="BF269" i="3" s="1"/>
  <c r="F269" i="3" s="1"/>
  <c r="BD1064" i="3"/>
  <c r="BM662" i="3"/>
  <c r="BF662" i="3" s="1"/>
  <c r="F662" i="3" s="1"/>
  <c r="BD459" i="3"/>
  <c r="BG222" i="3"/>
  <c r="BF222" i="3" s="1"/>
  <c r="F222" i="3" s="1"/>
  <c r="BM222" i="3"/>
  <c r="BE1141" i="3"/>
  <c r="AX1141" i="3" s="1"/>
  <c r="I1141" i="3" s="1"/>
  <c r="BG812" i="3"/>
  <c r="BM812" i="3"/>
  <c r="BG71" i="3"/>
  <c r="BG1102" i="3"/>
  <c r="BM1028" i="3"/>
  <c r="BM1102" i="3"/>
  <c r="BF1102" i="3" s="1"/>
  <c r="F1102" i="3" s="1"/>
  <c r="BM911" i="3"/>
  <c r="BM809" i="3"/>
  <c r="BM117" i="3"/>
  <c r="BF117" i="3" s="1"/>
  <c r="F117" i="3" s="1"/>
  <c r="BE679" i="3"/>
  <c r="AX679" i="3" s="1"/>
  <c r="I679" i="3" s="1"/>
  <c r="AY679" i="3"/>
  <c r="AY1141" i="3"/>
  <c r="BG335" i="3"/>
  <c r="BF335" i="3" s="1"/>
  <c r="F335" i="3" s="1"/>
  <c r="BG568" i="3"/>
  <c r="BF568" i="3" s="1"/>
  <c r="F568" i="3" s="1"/>
  <c r="BE1079" i="3"/>
  <c r="BL24" i="3"/>
  <c r="BF24" i="3" s="1"/>
  <c r="F24" i="3" s="1"/>
  <c r="BD1079" i="3"/>
  <c r="BM197" i="3"/>
  <c r="AY1050" i="3"/>
  <c r="BD1050" i="3"/>
  <c r="AX1050" i="3" s="1"/>
  <c r="I1050" i="3" s="1"/>
  <c r="BD95" i="3"/>
  <c r="BD590" i="3"/>
  <c r="AX590" i="3" s="1"/>
  <c r="I590" i="3" s="1"/>
  <c r="BG903" i="3"/>
  <c r="AY109" i="3"/>
  <c r="BD330" i="3"/>
  <c r="BE95" i="3"/>
  <c r="BD566" i="3"/>
  <c r="BE671" i="3"/>
  <c r="BM24" i="3"/>
  <c r="BG301" i="3"/>
  <c r="BL301" i="3"/>
  <c r="BF301" i="3" s="1"/>
  <c r="F301" i="3" s="1"/>
  <c r="BE652" i="3"/>
  <c r="AX652" i="3" s="1"/>
  <c r="I652" i="3" s="1"/>
  <c r="BE941" i="3"/>
  <c r="BM335" i="3"/>
  <c r="BD671" i="3"/>
  <c r="BM858" i="3"/>
  <c r="BD349" i="3"/>
  <c r="AX349" i="3" s="1"/>
  <c r="I349" i="3" s="1"/>
  <c r="BD992" i="3"/>
  <c r="AX992" i="3" s="1"/>
  <c r="I992" i="3" s="1"/>
  <c r="AY566" i="3"/>
  <c r="BE109" i="3"/>
  <c r="BL376" i="3"/>
  <c r="BF376" i="3" s="1"/>
  <c r="F376" i="3" s="1"/>
  <c r="BE14" i="3"/>
  <c r="BL1209" i="3"/>
  <c r="BM984" i="3"/>
  <c r="BF984" i="3" s="1"/>
  <c r="F984" i="3" s="1"/>
  <c r="BG749" i="3"/>
  <c r="BL1103" i="3"/>
  <c r="BF1103" i="3" s="1"/>
  <c r="F1103" i="3" s="1"/>
  <c r="BG341" i="3"/>
  <c r="BF341" i="3" s="1"/>
  <c r="F341" i="3" s="1"/>
  <c r="BG252" i="3"/>
  <c r="BM252" i="3"/>
  <c r="BF252" i="3" s="1"/>
  <c r="F252" i="3" s="1"/>
  <c r="BE751" i="3"/>
  <c r="AX751" i="3" s="1"/>
  <c r="I751" i="3" s="1"/>
  <c r="BM820" i="3"/>
  <c r="BF820" i="3" s="1"/>
  <c r="F820" i="3" s="1"/>
  <c r="BM207" i="3"/>
  <c r="AY275" i="3"/>
  <c r="BG207" i="3"/>
  <c r="BF207" i="3" s="1"/>
  <c r="F207" i="3" s="1"/>
  <c r="AY51" i="3"/>
  <c r="BM749" i="3"/>
  <c r="BM1209" i="3"/>
  <c r="AY147" i="3"/>
  <c r="BD865" i="3"/>
  <c r="AX865" i="3" s="1"/>
  <c r="I865" i="3" s="1"/>
  <c r="BD147" i="3"/>
  <c r="AX147" i="3" s="1"/>
  <c r="I147" i="3" s="1"/>
  <c r="BD51" i="3"/>
  <c r="AX51" i="3" s="1"/>
  <c r="I51" i="3" s="1"/>
  <c r="AY33" i="3"/>
  <c r="BE33" i="3"/>
  <c r="BE417" i="3"/>
  <c r="AX417" i="3" s="1"/>
  <c r="I417" i="3" s="1"/>
  <c r="AY417" i="3"/>
  <c r="BM1098" i="3"/>
  <c r="BF1098" i="3" s="1"/>
  <c r="F1098" i="3" s="1"/>
  <c r="BE697" i="3"/>
  <c r="AX697" i="3" s="1"/>
  <c r="I697" i="3" s="1"/>
  <c r="BG1098" i="3"/>
  <c r="BE487" i="3"/>
  <c r="AX487" i="3" s="1"/>
  <c r="I487" i="3" s="1"/>
  <c r="AY697" i="3"/>
  <c r="BG984" i="3"/>
  <c r="AY487" i="3"/>
  <c r="AY1123" i="3"/>
  <c r="AY394" i="3"/>
  <c r="BE769" i="3"/>
  <c r="BE277" i="3"/>
  <c r="BD277" i="3"/>
  <c r="AX277" i="3" s="1"/>
  <c r="I277" i="3" s="1"/>
  <c r="AY314" i="3"/>
  <c r="BG1203" i="3"/>
  <c r="BL1203" i="3"/>
  <c r="BF1203" i="3" s="1"/>
  <c r="F1203" i="3" s="1"/>
  <c r="BD1123" i="3"/>
  <c r="AX1123" i="3" s="1"/>
  <c r="I1123" i="3" s="1"/>
  <c r="BE846" i="3"/>
  <c r="AX846" i="3" s="1"/>
  <c r="I846" i="3" s="1"/>
  <c r="BE314" i="3"/>
  <c r="AX314" i="3" s="1"/>
  <c r="I314" i="3" s="1"/>
  <c r="BE1178" i="3"/>
  <c r="BD1178" i="3"/>
  <c r="BL1032" i="3"/>
  <c r="BF1032" i="3" s="1"/>
  <c r="F1032" i="3" s="1"/>
  <c r="BG1064" i="3"/>
  <c r="BE294" i="3"/>
  <c r="AY294" i="3"/>
  <c r="BG497" i="3"/>
  <c r="AY757" i="3"/>
  <c r="BM497" i="3"/>
  <c r="BF497" i="3" s="1"/>
  <c r="F497" i="3" s="1"/>
  <c r="BM541" i="3"/>
  <c r="BE757" i="3"/>
  <c r="AX757" i="3" s="1"/>
  <c r="I757" i="3" s="1"/>
  <c r="BM456" i="3"/>
  <c r="AY393" i="3"/>
  <c r="BG541" i="3"/>
  <c r="BD615" i="3"/>
  <c r="BD769" i="3"/>
  <c r="BG117" i="3"/>
  <c r="BD393" i="3"/>
  <c r="BL277" i="3"/>
  <c r="BL431" i="3"/>
  <c r="BF431" i="3" s="1"/>
  <c r="F431" i="3" s="1"/>
  <c r="BL990" i="3"/>
  <c r="AY1145" i="3"/>
  <c r="BG962" i="3"/>
  <c r="AY415" i="3"/>
  <c r="BL166" i="3"/>
  <c r="BF166" i="3" s="1"/>
  <c r="F166" i="3" s="1"/>
  <c r="BG971" i="3"/>
  <c r="BE1145" i="3"/>
  <c r="AX1145" i="3" s="1"/>
  <c r="I1145" i="3" s="1"/>
  <c r="BM962" i="3"/>
  <c r="BF962" i="3" s="1"/>
  <c r="F962" i="3" s="1"/>
  <c r="BD415" i="3"/>
  <c r="AX415" i="3" s="1"/>
  <c r="I415" i="3" s="1"/>
  <c r="AY615" i="3"/>
  <c r="BL971" i="3"/>
  <c r="BF971" i="3" s="1"/>
  <c r="F971" i="3" s="1"/>
  <c r="BM568" i="3"/>
  <c r="AY22" i="3"/>
  <c r="AX22" i="3" s="1"/>
  <c r="I22" i="3" s="1"/>
  <c r="BM367" i="3"/>
  <c r="BF367" i="3" s="1"/>
  <c r="F367" i="3" s="1"/>
  <c r="BE22" i="3"/>
  <c r="BG367" i="3"/>
  <c r="BG431" i="3"/>
  <c r="BL846" i="3"/>
  <c r="BG307" i="3"/>
  <c r="BF307" i="3" s="1"/>
  <c r="F307" i="3" s="1"/>
  <c r="BE888" i="3"/>
  <c r="AY1098" i="3"/>
  <c r="BG454" i="3"/>
  <c r="BE117" i="3"/>
  <c r="AX117" i="3" s="1"/>
  <c r="I117" i="3" s="1"/>
  <c r="BM307" i="3"/>
  <c r="AY420" i="3"/>
  <c r="BD888" i="3"/>
  <c r="AX888" i="3" s="1"/>
  <c r="I888" i="3" s="1"/>
  <c r="BE1098" i="3"/>
  <c r="AX1098" i="3" s="1"/>
  <c r="I1098" i="3" s="1"/>
  <c r="BM454" i="3"/>
  <c r="BL903" i="3"/>
  <c r="BF903" i="3" s="1"/>
  <c r="F903" i="3" s="1"/>
  <c r="AY99" i="3"/>
  <c r="BM446" i="3"/>
  <c r="BF446" i="3" s="1"/>
  <c r="F446" i="3" s="1"/>
  <c r="BE420" i="3"/>
  <c r="AX420" i="3" s="1"/>
  <c r="I420" i="3" s="1"/>
  <c r="BE1161" i="3"/>
  <c r="BG121" i="3"/>
  <c r="BL927" i="3"/>
  <c r="BG543" i="3"/>
  <c r="BL736" i="3"/>
  <c r="BE99" i="3"/>
  <c r="BM444" i="3"/>
  <c r="BF444" i="3" s="1"/>
  <c r="F444" i="3" s="1"/>
  <c r="AY1161" i="3"/>
  <c r="BM121" i="3"/>
  <c r="BF121" i="3" s="1"/>
  <c r="F121" i="3" s="1"/>
  <c r="BE125" i="3"/>
  <c r="BM846" i="3"/>
  <c r="BE794" i="3"/>
  <c r="BM543" i="3"/>
  <c r="BF543" i="3" s="1"/>
  <c r="F543" i="3" s="1"/>
  <c r="BM863" i="3"/>
  <c r="BE190" i="3"/>
  <c r="BE73" i="3"/>
  <c r="AX73" i="3" s="1"/>
  <c r="I73" i="3" s="1"/>
  <c r="BG203" i="3"/>
  <c r="BD794" i="3"/>
  <c r="AY558" i="3"/>
  <c r="BG863" i="3"/>
  <c r="BF863" i="3" s="1"/>
  <c r="F863" i="3" s="1"/>
  <c r="AY190" i="3"/>
  <c r="AX190" i="3" s="1"/>
  <c r="I190" i="3" s="1"/>
  <c r="AY73" i="3"/>
  <c r="BG277" i="3"/>
  <c r="BG818" i="3"/>
  <c r="BE252" i="3"/>
  <c r="BM203" i="3"/>
  <c r="AY180" i="3"/>
  <c r="AX180" i="3" s="1"/>
  <c r="I180" i="3" s="1"/>
  <c r="BE558" i="3"/>
  <c r="AX558" i="3" s="1"/>
  <c r="I558" i="3" s="1"/>
  <c r="BM564" i="3"/>
  <c r="BF564" i="3" s="1"/>
  <c r="F564" i="3" s="1"/>
  <c r="BM270" i="3"/>
  <c r="BM170" i="3"/>
  <c r="BG255" i="3"/>
  <c r="BM818" i="3"/>
  <c r="BD252" i="3"/>
  <c r="BE180" i="3"/>
  <c r="BG156" i="3"/>
  <c r="BE162" i="3"/>
  <c r="BM990" i="3"/>
  <c r="BM166" i="3"/>
  <c r="BM1226" i="3"/>
  <c r="BG564" i="3"/>
  <c r="BL270" i="3"/>
  <c r="BF270" i="3" s="1"/>
  <c r="F270" i="3" s="1"/>
  <c r="BG170" i="3"/>
  <c r="BF170" i="3" s="1"/>
  <c r="F170" i="3" s="1"/>
  <c r="BM958" i="3"/>
  <c r="BF958" i="3" s="1"/>
  <c r="F958" i="3" s="1"/>
  <c r="BM255" i="3"/>
  <c r="BF255" i="3" s="1"/>
  <c r="F255" i="3" s="1"/>
  <c r="BL156" i="3"/>
  <c r="BD162" i="3"/>
  <c r="AX162" i="3" s="1"/>
  <c r="I162" i="3" s="1"/>
  <c r="BM1082" i="3"/>
  <c r="BF1082" i="3" s="1"/>
  <c r="F1082" i="3" s="1"/>
  <c r="BG1226" i="3"/>
  <c r="BG958" i="3"/>
  <c r="AY964" i="3"/>
  <c r="BD964" i="3"/>
  <c r="AX964" i="3" s="1"/>
  <c r="I964" i="3" s="1"/>
  <c r="AY652" i="3"/>
  <c r="BL533" i="3"/>
  <c r="BF533" i="3" s="1"/>
  <c r="F533" i="3" s="1"/>
  <c r="BL894" i="3"/>
  <c r="BD626" i="3"/>
  <c r="AX626" i="3" s="1"/>
  <c r="I626" i="3" s="1"/>
  <c r="BG1031" i="3"/>
  <c r="AY700" i="3"/>
  <c r="BD406" i="3"/>
  <c r="AX406" i="3" s="1"/>
  <c r="I406" i="3" s="1"/>
  <c r="BD700" i="3"/>
  <c r="AX700" i="3" s="1"/>
  <c r="I700" i="3" s="1"/>
  <c r="BG533" i="3"/>
  <c r="BE1234" i="3"/>
  <c r="BL858" i="3"/>
  <c r="AY710" i="3"/>
  <c r="BG154" i="3"/>
  <c r="BM1031" i="3"/>
  <c r="BF1031" i="3" s="1"/>
  <c r="F1031" i="3" s="1"/>
  <c r="BG785" i="3"/>
  <c r="BF785" i="3" s="1"/>
  <c r="F785" i="3" s="1"/>
  <c r="BD125" i="3"/>
  <c r="BG244" i="3"/>
  <c r="BF244" i="3" s="1"/>
  <c r="F244" i="3" s="1"/>
  <c r="BG446" i="3"/>
  <c r="BE791" i="3"/>
  <c r="AX791" i="3" s="1"/>
  <c r="I791" i="3" s="1"/>
  <c r="BL456" i="3"/>
  <c r="BM244" i="3"/>
  <c r="AY791" i="3"/>
  <c r="AY590" i="3"/>
  <c r="BM1022" i="3"/>
  <c r="BG1032" i="3"/>
  <c r="BL39" i="3"/>
  <c r="BF39" i="3" s="1"/>
  <c r="F39" i="3" s="1"/>
  <c r="AY330" i="3"/>
  <c r="BL1022" i="3"/>
  <c r="BG1205" i="3"/>
  <c r="BL154" i="3"/>
  <c r="AY406" i="3"/>
  <c r="BG745" i="3"/>
  <c r="BD659" i="3"/>
  <c r="AX659" i="3" s="1"/>
  <c r="I659" i="3" s="1"/>
  <c r="BD637" i="3"/>
  <c r="AY440" i="3"/>
  <c r="BE440" i="3"/>
  <c r="AX440" i="3" s="1"/>
  <c r="I440" i="3" s="1"/>
  <c r="BM1086" i="3"/>
  <c r="AY659" i="3"/>
  <c r="BM39" i="3"/>
  <c r="BE637" i="3"/>
  <c r="BL1086" i="3"/>
  <c r="BM745" i="3"/>
  <c r="BF745" i="3" s="1"/>
  <c r="F745" i="3" s="1"/>
  <c r="BM785" i="3"/>
  <c r="BM115" i="3"/>
  <c r="BF115" i="3" s="1"/>
  <c r="F115" i="3" s="1"/>
  <c r="BG86" i="3"/>
  <c r="AY626" i="3"/>
  <c r="BD710" i="3"/>
  <c r="AX710" i="3" s="1"/>
  <c r="I710" i="3" s="1"/>
  <c r="BE320" i="3"/>
  <c r="AY1234" i="3"/>
  <c r="AX1234" i="3" s="1"/>
  <c r="I1234" i="3" s="1"/>
  <c r="AY320" i="3"/>
  <c r="AX320" i="3" s="1"/>
  <c r="I320" i="3" s="1"/>
  <c r="BM86" i="3"/>
  <c r="BF86" i="3" s="1"/>
  <c r="F86" i="3" s="1"/>
  <c r="BE113" i="3"/>
  <c r="AX113" i="3" s="1"/>
  <c r="I113" i="3" s="1"/>
  <c r="AY113" i="3"/>
  <c r="BE798" i="3"/>
  <c r="BG176" i="3"/>
  <c r="BF176" i="3" s="1"/>
  <c r="F176" i="3" s="1"/>
  <c r="BG126" i="3"/>
  <c r="BM1174" i="3"/>
  <c r="BF1174" i="3" s="1"/>
  <c r="F1174" i="3" s="1"/>
  <c r="BG908" i="3"/>
  <c r="BL908" i="3"/>
  <c r="BF908" i="3" s="1"/>
  <c r="F908" i="3" s="1"/>
  <c r="BD296" i="3"/>
  <c r="BG99" i="3"/>
  <c r="BG444" i="3"/>
  <c r="BG1082" i="3"/>
  <c r="BM927" i="3"/>
  <c r="BM894" i="3"/>
  <c r="BD1014" i="3"/>
  <c r="BG809" i="3"/>
  <c r="BM99" i="3"/>
  <c r="BF99" i="3" s="1"/>
  <c r="F99" i="3" s="1"/>
  <c r="BM1205" i="3"/>
  <c r="BF1205" i="3" s="1"/>
  <c r="F1205" i="3" s="1"/>
  <c r="BE530" i="3"/>
  <c r="AY530" i="3"/>
  <c r="AX530" i="3" s="1"/>
  <c r="I530" i="3" s="1"/>
  <c r="AY296" i="3"/>
  <c r="AY1029" i="3"/>
  <c r="BD1029" i="3"/>
  <c r="AX1029" i="3" s="1"/>
  <c r="I1029" i="3" s="1"/>
  <c r="BM421" i="3"/>
  <c r="BM702" i="3"/>
  <c r="BF702" i="3" s="1"/>
  <c r="F702" i="3" s="1"/>
  <c r="BE53" i="3"/>
  <c r="BG395" i="3"/>
  <c r="BF395" i="3" s="1"/>
  <c r="F395" i="3" s="1"/>
  <c r="BD53" i="3"/>
  <c r="BM149" i="3"/>
  <c r="BG904" i="3"/>
  <c r="BL292" i="3"/>
  <c r="BD711" i="3"/>
  <c r="BL149" i="3"/>
  <c r="BF149" i="3" s="1"/>
  <c r="F149" i="3" s="1"/>
  <c r="BM904" i="3"/>
  <c r="BF904" i="3" s="1"/>
  <c r="F904" i="3" s="1"/>
  <c r="AY846" i="3"/>
  <c r="AH15" i="2" a="1"/>
  <c r="AH15" i="2" s="1"/>
  <c r="BE13" i="2" s="1"/>
  <c r="M1713" i="2" s="1"/>
  <c r="BM292" i="3"/>
  <c r="BM303" i="3"/>
  <c r="AY496" i="3"/>
  <c r="BE1051" i="3"/>
  <c r="AX1051" i="3" s="1"/>
  <c r="I1051" i="3" s="1"/>
  <c r="BE711" i="3"/>
  <c r="AY907" i="3"/>
  <c r="BG303" i="3"/>
  <c r="BF303" i="3" s="1"/>
  <c r="F303" i="3" s="1"/>
  <c r="BG374" i="3"/>
  <c r="BF374" i="3" s="1"/>
  <c r="F374" i="3" s="1"/>
  <c r="AY240" i="3"/>
  <c r="AX240" i="3" s="1"/>
  <c r="I240" i="3" s="1"/>
  <c r="BD496" i="3"/>
  <c r="AY751" i="3"/>
  <c r="BM869" i="3"/>
  <c r="BF869" i="3" s="1"/>
  <c r="F869" i="3" s="1"/>
  <c r="BD907" i="3"/>
  <c r="AX907" i="3" s="1"/>
  <c r="I907" i="3" s="1"/>
  <c r="BM807" i="3"/>
  <c r="BF807" i="3" s="1"/>
  <c r="F807" i="3" s="1"/>
  <c r="BE1228" i="3"/>
  <c r="BG820" i="3"/>
  <c r="BM374" i="3"/>
  <c r="AY1051" i="3"/>
  <c r="BL421" i="3"/>
  <c r="BE240" i="3"/>
  <c r="BG869" i="3"/>
  <c r="BG807" i="3"/>
  <c r="AY1228" i="3"/>
  <c r="AX1228" i="3" s="1"/>
  <c r="I1228" i="3" s="1"/>
  <c r="BG702" i="3"/>
  <c r="BG582" i="3"/>
  <c r="BG151" i="3"/>
  <c r="BF151" i="3" s="1"/>
  <c r="F151" i="3" s="1"/>
  <c r="BD394" i="3"/>
  <c r="BE980" i="3"/>
  <c r="AX980" i="3" s="1"/>
  <c r="I980" i="3" s="1"/>
  <c r="BD1197" i="3"/>
  <c r="AX1197" i="3" s="1"/>
  <c r="I1197" i="3" s="1"/>
  <c r="AY980" i="3"/>
  <c r="AY1197" i="3"/>
  <c r="BM151" i="3"/>
  <c r="AA25" i="2" a="1"/>
  <c r="AA25" i="2" s="1"/>
  <c r="AA36" i="2" s="1"/>
  <c r="AB28" i="2" s="1" a="1"/>
  <c r="AB28" i="2" s="1"/>
  <c r="BM582" i="3"/>
  <c r="BF582" i="3" s="1"/>
  <c r="F582" i="3" s="1"/>
  <c r="BG1164" i="3"/>
  <c r="AY808" i="3"/>
  <c r="BG254" i="3"/>
  <c r="AY740" i="3"/>
  <c r="BE808" i="3"/>
  <c r="AX808" i="3" s="1"/>
  <c r="I808" i="3" s="1"/>
  <c r="BM43" i="3"/>
  <c r="BG1106" i="3"/>
  <c r="BG892" i="3"/>
  <c r="BF892" i="3" s="1"/>
  <c r="F892" i="3" s="1"/>
  <c r="BL254" i="3"/>
  <c r="BE740" i="3"/>
  <c r="AX740" i="3" s="1"/>
  <c r="I740" i="3" s="1"/>
  <c r="BG43" i="3"/>
  <c r="BF43" i="3" s="1"/>
  <c r="F43" i="3" s="1"/>
  <c r="BE201" i="3"/>
  <c r="BM1106" i="3"/>
  <c r="BF1106" i="3" s="1"/>
  <c r="F1106" i="3" s="1"/>
  <c r="BG1174" i="3"/>
  <c r="BM892" i="3"/>
  <c r="AY923" i="3"/>
  <c r="AY680" i="3"/>
  <c r="BL69" i="3"/>
  <c r="BE840" i="3"/>
  <c r="AX840" i="3" s="1"/>
  <c r="I840" i="3" s="1"/>
  <c r="AY201" i="3"/>
  <c r="AX201" i="3" s="1"/>
  <c r="I201" i="3" s="1"/>
  <c r="BM546" i="3"/>
  <c r="BF546" i="3" s="1"/>
  <c r="F546" i="3" s="1"/>
  <c r="BG90" i="3"/>
  <c r="AY840" i="3"/>
  <c r="AY741" i="3"/>
  <c r="BL451" i="3"/>
  <c r="BF451" i="3" s="1"/>
  <c r="F451" i="3" s="1"/>
  <c r="BG124" i="3"/>
  <c r="BG546" i="3"/>
  <c r="BM90" i="3"/>
  <c r="BF90" i="3" s="1"/>
  <c r="F90" i="3" s="1"/>
  <c r="BM398" i="3"/>
  <c r="BE680" i="3"/>
  <c r="AX680" i="3" s="1"/>
  <c r="I680" i="3" s="1"/>
  <c r="BE741" i="3"/>
  <c r="AX741" i="3" s="1"/>
  <c r="I741" i="3" s="1"/>
  <c r="BM52" i="3"/>
  <c r="BF52" i="3" s="1"/>
  <c r="F52" i="3" s="1"/>
  <c r="BM124" i="3"/>
  <c r="BF124" i="3" s="1"/>
  <c r="F124" i="3" s="1"/>
  <c r="BG948" i="3"/>
  <c r="BE26" i="3"/>
  <c r="BG52" i="3"/>
  <c r="BM948" i="3"/>
  <c r="BF948" i="3" s="1"/>
  <c r="F948" i="3" s="1"/>
  <c r="BE865" i="3"/>
  <c r="BE1014" i="3"/>
  <c r="BM395" i="3"/>
  <c r="BG115" i="3"/>
  <c r="BD14" i="3"/>
  <c r="AX14" i="3" s="1"/>
  <c r="I14" i="3" s="1"/>
  <c r="AY304" i="3"/>
  <c r="AX304" i="3" s="1"/>
  <c r="I304" i="3" s="1"/>
  <c r="AY1154" i="3"/>
  <c r="BE661" i="3"/>
  <c r="BE304" i="3"/>
  <c r="BD1154" i="3"/>
  <c r="AX1154" i="3" s="1"/>
  <c r="I1154" i="3" s="1"/>
  <c r="BD661" i="3"/>
  <c r="AY529" i="3"/>
  <c r="AX529" i="3" s="1"/>
  <c r="I529" i="3" s="1"/>
  <c r="BG451" i="3"/>
  <c r="AY459" i="3"/>
  <c r="BE529" i="3"/>
  <c r="BM280" i="3"/>
  <c r="BF280" i="3" s="1"/>
  <c r="F280" i="3" s="1"/>
  <c r="BE266" i="3"/>
  <c r="AX266" i="3" s="1"/>
  <c r="I266" i="3" s="1"/>
  <c r="BG280" i="3"/>
  <c r="BE816" i="3"/>
  <c r="AX816" i="3" s="1"/>
  <c r="I816" i="3" s="1"/>
  <c r="AY117" i="3"/>
  <c r="AY818" i="3"/>
  <c r="AY266" i="3"/>
  <c r="AY816" i="3"/>
  <c r="BE818" i="3"/>
  <c r="AX818" i="3" s="1"/>
  <c r="I818" i="3" s="1"/>
  <c r="BG1013" i="3"/>
  <c r="BM178" i="3"/>
  <c r="BG868" i="3"/>
  <c r="BG289" i="3"/>
  <c r="BM1013" i="3"/>
  <c r="BF1013" i="3" s="1"/>
  <c r="F1013" i="3" s="1"/>
  <c r="BG178" i="3"/>
  <c r="BF178" i="3" s="1"/>
  <c r="F178" i="3" s="1"/>
  <c r="BM289" i="3"/>
  <c r="BF289" i="3" s="1"/>
  <c r="F289" i="3" s="1"/>
  <c r="AY534" i="3"/>
  <c r="AY1016" i="3"/>
  <c r="BE534" i="3"/>
  <c r="AX534" i="3" s="1"/>
  <c r="I534" i="3" s="1"/>
  <c r="BE1016" i="3"/>
  <c r="AX1016" i="3" s="1"/>
  <c r="I1016" i="3" s="1"/>
  <c r="AA37" i="2"/>
  <c r="BM1164" i="3"/>
  <c r="BF1164" i="3" s="1"/>
  <c r="F1164" i="3" s="1"/>
  <c r="BE923" i="3"/>
  <c r="AX923" i="3" s="1"/>
  <c r="I923" i="3" s="1"/>
  <c r="BE726" i="3"/>
  <c r="BD726" i="3"/>
  <c r="BE586" i="3"/>
  <c r="AX586" i="3" s="1"/>
  <c r="I586" i="3" s="1"/>
  <c r="AY586" i="3"/>
  <c r="AY26" i="3"/>
  <c r="AX26" i="3" s="1"/>
  <c r="I26" i="3" s="1"/>
  <c r="AY92" i="3"/>
  <c r="BE92" i="3"/>
  <c r="AX92" i="3" s="1"/>
  <c r="I92" i="3" s="1"/>
  <c r="BL788" i="3"/>
  <c r="BF788" i="3" s="1"/>
  <c r="F788" i="3" s="1"/>
  <c r="BM179" i="3"/>
  <c r="BE886" i="3"/>
  <c r="AY145" i="3"/>
  <c r="BL221" i="3"/>
  <c r="BG179" i="3"/>
  <c r="BF179" i="3" s="1"/>
  <c r="F179" i="3" s="1"/>
  <c r="AY886" i="3"/>
  <c r="AX886" i="3" s="1"/>
  <c r="I886" i="3" s="1"/>
  <c r="BM980" i="3"/>
  <c r="BF980" i="3" s="1"/>
  <c r="F980" i="3" s="1"/>
  <c r="BE145" i="3"/>
  <c r="AX145" i="3" s="1"/>
  <c r="I145" i="3" s="1"/>
  <c r="BE120" i="3"/>
  <c r="BG980" i="3"/>
  <c r="BD120" i="3"/>
  <c r="BE10" i="3"/>
  <c r="BM673" i="3"/>
  <c r="BF673" i="3" s="1"/>
  <c r="F673" i="3" s="1"/>
  <c r="AY10" i="3"/>
  <c r="AX10" i="3" s="1"/>
  <c r="I10" i="3" s="1"/>
  <c r="BM868" i="3"/>
  <c r="BF868" i="3" s="1"/>
  <c r="F868" i="3" s="1"/>
  <c r="BM648" i="3"/>
  <c r="BF648" i="3" s="1"/>
  <c r="F648" i="3" s="1"/>
  <c r="BG648" i="3"/>
  <c r="BG673" i="3"/>
  <c r="BE718" i="3"/>
  <c r="AX718" i="3" s="1"/>
  <c r="I718" i="3" s="1"/>
  <c r="AY718" i="3"/>
  <c r="BL1182" i="3"/>
  <c r="BF1182" i="3" s="1"/>
  <c r="F1182" i="3" s="1"/>
  <c r="BG788" i="3"/>
  <c r="BM240" i="3"/>
  <c r="BM174" i="3"/>
  <c r="BG1182" i="3"/>
  <c r="BG221" i="3"/>
  <c r="BG174" i="3"/>
  <c r="BF174" i="3" s="1"/>
  <c r="F174" i="3" s="1"/>
  <c r="BG69" i="3"/>
  <c r="BG240" i="3"/>
  <c r="BF240" i="3" s="1"/>
  <c r="F240" i="3" s="1"/>
  <c r="BL1064" i="3"/>
  <c r="BF1064" i="3" s="1"/>
  <c r="F1064" i="3" s="1"/>
  <c r="BM678" i="3"/>
  <c r="BM260" i="3"/>
  <c r="BF260" i="3" s="1"/>
  <c r="F260" i="3" s="1"/>
  <c r="BL678" i="3"/>
  <c r="BG260" i="3"/>
  <c r="BM609" i="3"/>
  <c r="BF609" i="3" s="1"/>
  <c r="F609" i="3" s="1"/>
  <c r="BG609" i="3"/>
  <c r="BM511" i="3"/>
  <c r="BF511" i="3" s="1"/>
  <c r="F511" i="3" s="1"/>
  <c r="BG511" i="3"/>
  <c r="BG329" i="3"/>
  <c r="BF329" i="3" s="1"/>
  <c r="F329" i="3" s="1"/>
  <c r="BM329" i="3"/>
  <c r="BM348" i="3"/>
  <c r="BM411" i="3"/>
  <c r="BL348" i="3"/>
  <c r="BG411" i="3"/>
  <c r="BF411" i="3" s="1"/>
  <c r="F411" i="3" s="1"/>
  <c r="BM475" i="3"/>
  <c r="BF475" i="3" s="1"/>
  <c r="F475" i="3" s="1"/>
  <c r="BG475" i="3"/>
  <c r="AY293" i="3"/>
  <c r="AY575" i="3"/>
  <c r="BE293" i="3"/>
  <c r="AX293" i="3" s="1"/>
  <c r="I293" i="3" s="1"/>
  <c r="BE575" i="3"/>
  <c r="AX575" i="3" s="1"/>
  <c r="I575" i="3" s="1"/>
  <c r="BL599" i="3"/>
  <c r="BM599" i="3"/>
  <c r="BL1218" i="3"/>
  <c r="BG1218" i="3"/>
  <c r="BL589" i="3"/>
  <c r="BM736" i="3"/>
  <c r="BG627" i="3"/>
  <c r="BL627" i="3"/>
  <c r="BF627" i="3" s="1"/>
  <c r="F627" i="3" s="1"/>
  <c r="BM589" i="3"/>
  <c r="BD385" i="3"/>
  <c r="AX385" i="3" s="1"/>
  <c r="I385" i="3" s="1"/>
  <c r="BM703" i="3"/>
  <c r="BL703" i="3"/>
  <c r="BE385" i="3"/>
  <c r="BM588" i="3"/>
  <c r="BF588" i="3" s="1"/>
  <c r="F588" i="3" s="1"/>
  <c r="BG588" i="3"/>
  <c r="BL705" i="3"/>
  <c r="BF705" i="3" s="1"/>
  <c r="F705" i="3" s="1"/>
  <c r="BG705" i="3"/>
  <c r="BM422" i="3"/>
  <c r="BF422" i="3" s="1"/>
  <c r="F422" i="3" s="1"/>
  <c r="BG422" i="3"/>
  <c r="AQ24" i="5"/>
  <c r="AP27" i="5"/>
  <c r="R27" i="5" s="1"/>
  <c r="AQ22" i="5"/>
  <c r="AW41" i="5"/>
  <c r="AP41" i="5" s="1"/>
  <c r="AQ41" i="5"/>
  <c r="AQ43" i="5"/>
  <c r="AW40" i="5"/>
  <c r="AP40" i="5" s="1"/>
  <c r="R40" i="5" s="1"/>
  <c r="AQ40" i="5"/>
  <c r="AQ42" i="5"/>
  <c r="BD7" i="3"/>
  <c r="BM70" i="3"/>
  <c r="BL70" i="3"/>
  <c r="BF70" i="3" s="1"/>
  <c r="F70" i="3" s="1"/>
  <c r="BD537" i="3"/>
  <c r="AQ21" i="5"/>
  <c r="BE537" i="3"/>
  <c r="AY7" i="3"/>
  <c r="AY1164" i="3"/>
  <c r="BD1164" i="3"/>
  <c r="AX1164" i="3" s="1"/>
  <c r="I1164" i="3" s="1"/>
  <c r="AW42" i="5"/>
  <c r="BG259" i="3"/>
  <c r="AW22" i="5"/>
  <c r="AT38" i="5"/>
  <c r="BM259" i="3"/>
  <c r="BF259" i="3" s="1"/>
  <c r="F259" i="3" s="1"/>
  <c r="AW43" i="5"/>
  <c r="AW21" i="5"/>
  <c r="AW24" i="5"/>
  <c r="BG824" i="3"/>
  <c r="BL1137" i="3"/>
  <c r="BM1137" i="3"/>
  <c r="BD668" i="3"/>
  <c r="AX668" i="3" s="1"/>
  <c r="I668" i="3" s="1"/>
  <c r="AY78" i="3"/>
  <c r="BG510" i="3"/>
  <c r="BE78" i="3"/>
  <c r="AX78" i="3" s="1"/>
  <c r="I78" i="3" s="1"/>
  <c r="BE111" i="3"/>
  <c r="AX111" i="3" s="1"/>
  <c r="I111" i="3" s="1"/>
  <c r="BE1052" i="3"/>
  <c r="BD108" i="3"/>
  <c r="AX108" i="3" s="1"/>
  <c r="I108" i="3" s="1"/>
  <c r="AP28" i="5"/>
  <c r="R28" i="5" s="1"/>
  <c r="BE742" i="3"/>
  <c r="AX742" i="3" s="1"/>
  <c r="I742" i="3" s="1"/>
  <c r="AY612" i="3"/>
  <c r="BG350" i="3"/>
  <c r="BE612" i="3"/>
  <c r="AX612" i="3" s="1"/>
  <c r="I612" i="3" s="1"/>
  <c r="BM1118" i="3"/>
  <c r="BL1118" i="3"/>
  <c r="BD1187" i="3"/>
  <c r="AX1187" i="3" s="1"/>
  <c r="I1187" i="3" s="1"/>
  <c r="AY742" i="3"/>
  <c r="AY1187" i="3"/>
  <c r="BM153" i="3"/>
  <c r="BG153" i="3"/>
  <c r="BF153" i="3" s="1"/>
  <c r="F153" i="3" s="1"/>
  <c r="BG585" i="3"/>
  <c r="BD1036" i="3"/>
  <c r="BE361" i="3"/>
  <c r="AS37" i="5" a="1"/>
  <c r="AS37" i="5" s="1"/>
  <c r="AU37" i="5" s="1"/>
  <c r="AT37" i="5"/>
  <c r="AS39" i="5" a="1"/>
  <c r="AS39" i="5" s="1"/>
  <c r="AU39" i="5" s="1"/>
  <c r="AT39" i="5"/>
  <c r="AV43" i="5"/>
  <c r="AV42" i="5"/>
  <c r="BD546" i="3"/>
  <c r="AX546" i="3" s="1"/>
  <c r="I546" i="3" s="1"/>
  <c r="BE1036" i="3"/>
  <c r="BM585" i="3"/>
  <c r="BF585" i="3" s="1"/>
  <c r="F585" i="3" s="1"/>
  <c r="BD1101" i="3"/>
  <c r="AX1101" i="3" s="1"/>
  <c r="I1101" i="3" s="1"/>
  <c r="BE632" i="3"/>
  <c r="AX632" i="3" s="1"/>
  <c r="I632" i="3" s="1"/>
  <c r="BM118" i="3"/>
  <c r="BF118" i="3" s="1"/>
  <c r="F118" i="3" s="1"/>
  <c r="BE211" i="3"/>
  <c r="BD211" i="3"/>
  <c r="AX211" i="3" s="1"/>
  <c r="I211" i="3" s="1"/>
  <c r="BM182" i="3"/>
  <c r="BG182" i="3"/>
  <c r="BF182" i="3" s="1"/>
  <c r="F182" i="3" s="1"/>
  <c r="BG217" i="3"/>
  <c r="BF217" i="3" s="1"/>
  <c r="F217" i="3" s="1"/>
  <c r="AY632" i="3"/>
  <c r="AY1101" i="3"/>
  <c r="BD1090" i="3"/>
  <c r="BM217" i="3"/>
  <c r="BG592" i="3"/>
  <c r="BF592" i="3" s="1"/>
  <c r="F592" i="3" s="1"/>
  <c r="BG195" i="3"/>
  <c r="BL109" i="3"/>
  <c r="BF109" i="3" s="1"/>
  <c r="F109" i="3" s="1"/>
  <c r="BG1012" i="3"/>
  <c r="BM1012" i="3"/>
  <c r="BF1012" i="3" s="1"/>
  <c r="F1012" i="3" s="1"/>
  <c r="BE20" i="3"/>
  <c r="BE1204" i="3"/>
  <c r="AX1204" i="3" s="1"/>
  <c r="I1204" i="3" s="1"/>
  <c r="BG118" i="3"/>
  <c r="AY1156" i="3"/>
  <c r="BD396" i="3"/>
  <c r="AX396" i="3" s="1"/>
  <c r="I396" i="3" s="1"/>
  <c r="BL334" i="3"/>
  <c r="BF334" i="3" s="1"/>
  <c r="F334" i="3" s="1"/>
  <c r="BM1076" i="3"/>
  <c r="BM569" i="3"/>
  <c r="BM824" i="3"/>
  <c r="BF824" i="3" s="1"/>
  <c r="F824" i="3" s="1"/>
  <c r="BL1076" i="3"/>
  <c r="BG569" i="3"/>
  <c r="BF569" i="3" s="1"/>
  <c r="F569" i="3" s="1"/>
  <c r="BL1199" i="3"/>
  <c r="BF1199" i="3" s="1"/>
  <c r="F1199" i="3" s="1"/>
  <c r="BM1143" i="3"/>
  <c r="BF1143" i="3" s="1"/>
  <c r="F1143" i="3" s="1"/>
  <c r="AY243" i="3"/>
  <c r="BD611" i="3"/>
  <c r="BM839" i="3"/>
  <c r="BF839" i="3" s="1"/>
  <c r="F839" i="3" s="1"/>
  <c r="BM1232" i="3"/>
  <c r="BG1143" i="3"/>
  <c r="BG608" i="3"/>
  <c r="BG839" i="3"/>
  <c r="BG1232" i="3"/>
  <c r="BF1232" i="3" s="1"/>
  <c r="F1232" i="3" s="1"/>
  <c r="BE611" i="3"/>
  <c r="BL608" i="3"/>
  <c r="BF608" i="3" s="1"/>
  <c r="F608" i="3" s="1"/>
  <c r="BG731" i="3"/>
  <c r="BL731" i="3"/>
  <c r="BF731" i="3" s="1"/>
  <c r="F731" i="3" s="1"/>
  <c r="BG833" i="3"/>
  <c r="BE1156" i="3"/>
  <c r="AX1156" i="3" s="1"/>
  <c r="I1156" i="3" s="1"/>
  <c r="BM334" i="3"/>
  <c r="BE253" i="3"/>
  <c r="AX253" i="3" s="1"/>
  <c r="I253" i="3" s="1"/>
  <c r="BE396" i="3"/>
  <c r="AY971" i="3"/>
  <c r="BE971" i="3"/>
  <c r="AX971" i="3" s="1"/>
  <c r="I971" i="3" s="1"/>
  <c r="BD1052" i="3"/>
  <c r="BE1090" i="3"/>
  <c r="BG109" i="3"/>
  <c r="BL195" i="3"/>
  <c r="AY20" i="3"/>
  <c r="AX20" i="3" s="1"/>
  <c r="I20" i="3" s="1"/>
  <c r="BG501" i="3"/>
  <c r="BF501" i="3" s="1"/>
  <c r="F501" i="3" s="1"/>
  <c r="BM501" i="3"/>
  <c r="BL350" i="3"/>
  <c r="BF350" i="3" s="1"/>
  <c r="F350" i="3" s="1"/>
  <c r="BG844" i="3"/>
  <c r="BM592" i="3"/>
  <c r="BL844" i="3"/>
  <c r="BF844" i="3" s="1"/>
  <c r="F844" i="3" s="1"/>
  <c r="BM950" i="3"/>
  <c r="AY668" i="3"/>
  <c r="AY1135" i="3"/>
  <c r="AY111" i="3"/>
  <c r="BL950" i="3"/>
  <c r="BM832" i="3"/>
  <c r="BF832" i="3" s="1"/>
  <c r="F832" i="3" s="1"/>
  <c r="BG832" i="3"/>
  <c r="BE175" i="3"/>
  <c r="BE851" i="3"/>
  <c r="BE182" i="3"/>
  <c r="BM510" i="3"/>
  <c r="BF510" i="3" s="1"/>
  <c r="F510" i="3" s="1"/>
  <c r="AY175" i="3"/>
  <c r="AX175" i="3" s="1"/>
  <c r="I175" i="3" s="1"/>
  <c r="AY368" i="3"/>
  <c r="BE428" i="3"/>
  <c r="BG1122" i="3"/>
  <c r="BD843" i="3"/>
  <c r="BD851" i="3"/>
  <c r="BG387" i="3"/>
  <c r="BF387" i="3" s="1"/>
  <c r="F387" i="3" s="1"/>
  <c r="BE982" i="3"/>
  <c r="AX982" i="3" s="1"/>
  <c r="I982" i="3" s="1"/>
  <c r="BD368" i="3"/>
  <c r="AX368" i="3" s="1"/>
  <c r="I368" i="3" s="1"/>
  <c r="BD428" i="3"/>
  <c r="BE505" i="3"/>
  <c r="AX505" i="3" s="1"/>
  <c r="I505" i="3" s="1"/>
  <c r="BM1122" i="3"/>
  <c r="BF1122" i="3" s="1"/>
  <c r="F1122" i="3" s="1"/>
  <c r="BM387" i="3"/>
  <c r="AY982" i="3"/>
  <c r="BD181" i="3"/>
  <c r="AY182" i="3"/>
  <c r="AX182" i="3" s="1"/>
  <c r="I182" i="3" s="1"/>
  <c r="AY933" i="3"/>
  <c r="BL206" i="3"/>
  <c r="BG770" i="3"/>
  <c r="BD486" i="3"/>
  <c r="AX486" i="3" s="1"/>
  <c r="I486" i="3" s="1"/>
  <c r="BG276" i="3"/>
  <c r="AY604" i="3"/>
  <c r="BL276" i="3"/>
  <c r="BL1178" i="3"/>
  <c r="BF1178" i="3" s="1"/>
  <c r="F1178" i="3" s="1"/>
  <c r="BM1112" i="3"/>
  <c r="BF1112" i="3" s="1"/>
  <c r="F1112" i="3" s="1"/>
  <c r="AY707" i="3"/>
  <c r="BG1112" i="3"/>
  <c r="BG1178" i="3"/>
  <c r="AY311" i="3"/>
  <c r="BD195" i="3"/>
  <c r="AX195" i="3" s="1"/>
  <c r="I195" i="3" s="1"/>
  <c r="BE707" i="3"/>
  <c r="AX707" i="3" s="1"/>
  <c r="I707" i="3" s="1"/>
  <c r="BD607" i="3"/>
  <c r="AX607" i="3" s="1"/>
  <c r="I607" i="3" s="1"/>
  <c r="BG206" i="3"/>
  <c r="AY486" i="3"/>
  <c r="BM770" i="3"/>
  <c r="BF770" i="3" s="1"/>
  <c r="F770" i="3" s="1"/>
  <c r="BD604" i="3"/>
  <c r="AX604" i="3" s="1"/>
  <c r="I604" i="3" s="1"/>
  <c r="AY610" i="3"/>
  <c r="BG947" i="3"/>
  <c r="AY1194" i="3"/>
  <c r="BE533" i="3"/>
  <c r="AX533" i="3" s="1"/>
  <c r="I533" i="3" s="1"/>
  <c r="BL525" i="3"/>
  <c r="AY533" i="3"/>
  <c r="BM947" i="3"/>
  <c r="BF947" i="3" s="1"/>
  <c r="F947" i="3" s="1"/>
  <c r="BE1194" i="3"/>
  <c r="AX1194" i="3" s="1"/>
  <c r="I1194" i="3" s="1"/>
  <c r="BE355" i="3"/>
  <c r="AX355" i="3" s="1"/>
  <c r="I355" i="3" s="1"/>
  <c r="AY355" i="3"/>
  <c r="BD572" i="3"/>
  <c r="AX572" i="3" s="1"/>
  <c r="I572" i="3" s="1"/>
  <c r="BL737" i="3"/>
  <c r="BF737" i="3" s="1"/>
  <c r="F737" i="3" s="1"/>
  <c r="BE325" i="3"/>
  <c r="BG1147" i="3"/>
  <c r="AY253" i="3"/>
  <c r="BM833" i="3"/>
  <c r="BF833" i="3" s="1"/>
  <c r="F833" i="3" s="1"/>
  <c r="BE1109" i="3"/>
  <c r="AX1109" i="3" s="1"/>
  <c r="I1109" i="3" s="1"/>
  <c r="AY605" i="3"/>
  <c r="AX605" i="3" s="1"/>
  <c r="I605" i="3" s="1"/>
  <c r="AY510" i="3"/>
  <c r="AY226" i="3"/>
  <c r="AY361" i="3"/>
  <c r="AX361" i="3" s="1"/>
  <c r="I361" i="3" s="1"/>
  <c r="BM1192" i="3"/>
  <c r="BF1192" i="3" s="1"/>
  <c r="F1192" i="3" s="1"/>
  <c r="BG1192" i="3"/>
  <c r="BE439" i="3"/>
  <c r="AX439" i="3" s="1"/>
  <c r="I439" i="3" s="1"/>
  <c r="AY1109" i="3"/>
  <c r="BE605" i="3"/>
  <c r="BL659" i="3"/>
  <c r="BF659" i="3" s="1"/>
  <c r="F659" i="3" s="1"/>
  <c r="BG1199" i="3"/>
  <c r="BD510" i="3"/>
  <c r="AX510" i="3" s="1"/>
  <c r="I510" i="3" s="1"/>
  <c r="BD226" i="3"/>
  <c r="AY439" i="3"/>
  <c r="BL104" i="3"/>
  <c r="BE186" i="3"/>
  <c r="BM975" i="3"/>
  <c r="AY360" i="3"/>
  <c r="BL975" i="3"/>
  <c r="BE360" i="3"/>
  <c r="AX360" i="3" s="1"/>
  <c r="I360" i="3" s="1"/>
  <c r="BM234" i="3"/>
  <c r="BM237" i="3"/>
  <c r="BL234" i="3"/>
  <c r="BE669" i="3"/>
  <c r="BE801" i="3"/>
  <c r="BD801" i="3"/>
  <c r="AX801" i="3" s="1"/>
  <c r="I801" i="3" s="1"/>
  <c r="BD484" i="3"/>
  <c r="BE484" i="3"/>
  <c r="BE535" i="3"/>
  <c r="AX535" i="3" s="1"/>
  <c r="I535" i="3" s="1"/>
  <c r="AY1142" i="3"/>
  <c r="AY325" i="3"/>
  <c r="AX325" i="3" s="1"/>
  <c r="I325" i="3" s="1"/>
  <c r="BL237" i="3"/>
  <c r="BF237" i="3" s="1"/>
  <c r="F237" i="3" s="1"/>
  <c r="BM104" i="3"/>
  <c r="BM1117" i="3"/>
  <c r="BF1117" i="3" s="1"/>
  <c r="F1117" i="3" s="1"/>
  <c r="BG1117" i="3"/>
  <c r="BD127" i="3"/>
  <c r="AX127" i="3" s="1"/>
  <c r="I127" i="3" s="1"/>
  <c r="BD873" i="3"/>
  <c r="AX873" i="3" s="1"/>
  <c r="I873" i="3" s="1"/>
  <c r="BE843" i="3"/>
  <c r="BE1147" i="3"/>
  <c r="AX1147" i="3" s="1"/>
  <c r="I1147" i="3" s="1"/>
  <c r="AY1147" i="3"/>
  <c r="AY377" i="3"/>
  <c r="BG614" i="3"/>
  <c r="AY985" i="3"/>
  <c r="BD377" i="3"/>
  <c r="BM614" i="3"/>
  <c r="BF614" i="3" s="1"/>
  <c r="F614" i="3" s="1"/>
  <c r="BE334" i="3"/>
  <c r="BM548" i="3"/>
  <c r="AY12" i="3"/>
  <c r="AX12" i="3" s="1"/>
  <c r="I12" i="3" s="1"/>
  <c r="BD513" i="3"/>
  <c r="AX513" i="3" s="1"/>
  <c r="I513" i="3" s="1"/>
  <c r="BE12" i="3"/>
  <c r="BD933" i="3"/>
  <c r="AX933" i="3" s="1"/>
  <c r="I933" i="3" s="1"/>
  <c r="BE1135" i="3"/>
  <c r="AX1135" i="3" s="1"/>
  <c r="I1135" i="3" s="1"/>
  <c r="BE245" i="3"/>
  <c r="AY229" i="3"/>
  <c r="BM689" i="3"/>
  <c r="BF689" i="3" s="1"/>
  <c r="F689" i="3" s="1"/>
  <c r="BD245" i="3"/>
  <c r="AX245" i="3" s="1"/>
  <c r="I245" i="3" s="1"/>
  <c r="BE229" i="3"/>
  <c r="AX229" i="3" s="1"/>
  <c r="I229" i="3" s="1"/>
  <c r="BG689" i="3"/>
  <c r="BE101" i="3"/>
  <c r="AX101" i="3" s="1"/>
  <c r="I101" i="3" s="1"/>
  <c r="AY101" i="3"/>
  <c r="AY171" i="3"/>
  <c r="AX171" i="3" s="1"/>
  <c r="I171" i="3" s="1"/>
  <c r="BE171" i="3"/>
  <c r="AY513" i="3"/>
  <c r="BM525" i="3"/>
  <c r="BE1212" i="3"/>
  <c r="BL1068" i="3"/>
  <c r="BM1125" i="3"/>
  <c r="BF1125" i="3" s="1"/>
  <c r="F1125" i="3" s="1"/>
  <c r="AY339" i="3"/>
  <c r="AY1208" i="3"/>
  <c r="BD1208" i="3"/>
  <c r="AX1208" i="3" s="1"/>
  <c r="I1208" i="3" s="1"/>
  <c r="AY505" i="3"/>
  <c r="BM760" i="3"/>
  <c r="BF760" i="3" s="1"/>
  <c r="F760" i="3" s="1"/>
  <c r="BD1054" i="3"/>
  <c r="AX1054" i="3" s="1"/>
  <c r="I1054" i="3" s="1"/>
  <c r="AY444" i="3"/>
  <c r="BD89" i="3"/>
  <c r="AY607" i="3"/>
  <c r="BE195" i="3"/>
  <c r="BE287" i="3"/>
  <c r="BG737" i="3"/>
  <c r="BD218" i="3"/>
  <c r="AX218" i="3" s="1"/>
  <c r="I218" i="3" s="1"/>
  <c r="BE599" i="3"/>
  <c r="AX599" i="3" s="1"/>
  <c r="I599" i="3" s="1"/>
  <c r="AY572" i="3"/>
  <c r="BD311" i="3"/>
  <c r="BD287" i="3"/>
  <c r="BE610" i="3"/>
  <c r="AX610" i="3" s="1"/>
  <c r="I610" i="3" s="1"/>
  <c r="BG204" i="3"/>
  <c r="AY959" i="3"/>
  <c r="BL204" i="3"/>
  <c r="BD959" i="3"/>
  <c r="AX959" i="3" s="1"/>
  <c r="I959" i="3" s="1"/>
  <c r="BG711" i="3"/>
  <c r="BM1026" i="3"/>
  <c r="BF1026" i="3" s="1"/>
  <c r="F1026" i="3" s="1"/>
  <c r="AY455" i="3"/>
  <c r="BE1049" i="3"/>
  <c r="AY350" i="3"/>
  <c r="BL711" i="3"/>
  <c r="BF711" i="3" s="1"/>
  <c r="F711" i="3" s="1"/>
  <c r="BG1026" i="3"/>
  <c r="BE455" i="3"/>
  <c r="AX455" i="3" s="1"/>
  <c r="I455" i="3" s="1"/>
  <c r="BD1049" i="3"/>
  <c r="BM223" i="3"/>
  <c r="BE350" i="3"/>
  <c r="AX350" i="3" s="1"/>
  <c r="I350" i="3" s="1"/>
  <c r="BG223" i="3"/>
  <c r="BF223" i="3" s="1"/>
  <c r="F223" i="3" s="1"/>
  <c r="AY1054" i="3"/>
  <c r="AY599" i="3"/>
  <c r="BE444" i="3"/>
  <c r="AX444" i="3" s="1"/>
  <c r="I444" i="3" s="1"/>
  <c r="BE89" i="3"/>
  <c r="BG760" i="3"/>
  <c r="BE218" i="3"/>
  <c r="AY509" i="3"/>
  <c r="AY641" i="3"/>
  <c r="BE641" i="3"/>
  <c r="AX641" i="3" s="1"/>
  <c r="I641" i="3" s="1"/>
  <c r="BD186" i="3"/>
  <c r="AX186" i="3" s="1"/>
  <c r="I186" i="3" s="1"/>
  <c r="BD569" i="3"/>
  <c r="BM483" i="3"/>
  <c r="BD167" i="3"/>
  <c r="AY297" i="3"/>
  <c r="AY108" i="3"/>
  <c r="BL577" i="3"/>
  <c r="AY331" i="3"/>
  <c r="BG718" i="3"/>
  <c r="BL483" i="3"/>
  <c r="BD297" i="3"/>
  <c r="BD331" i="3"/>
  <c r="BL718" i="3"/>
  <c r="BF718" i="3" s="1"/>
  <c r="F718" i="3" s="1"/>
  <c r="BD1108" i="3"/>
  <c r="AX1108" i="3" s="1"/>
  <c r="I1108" i="3" s="1"/>
  <c r="BD669" i="3"/>
  <c r="BM357" i="3"/>
  <c r="BF357" i="3" s="1"/>
  <c r="F357" i="3" s="1"/>
  <c r="AY334" i="3"/>
  <c r="AX334" i="3" s="1"/>
  <c r="I334" i="3" s="1"/>
  <c r="BD243" i="3"/>
  <c r="BG357" i="3"/>
  <c r="BM1003" i="3"/>
  <c r="BF1003" i="3" s="1"/>
  <c r="F1003" i="3" s="1"/>
  <c r="BE1080" i="3"/>
  <c r="AY576" i="3"/>
  <c r="BG1003" i="3"/>
  <c r="BG302" i="3"/>
  <c r="BD1080" i="3"/>
  <c r="BE841" i="3"/>
  <c r="BE576" i="3"/>
  <c r="AX576" i="3" s="1"/>
  <c r="I576" i="3" s="1"/>
  <c r="BL302" i="3"/>
  <c r="BG659" i="3"/>
  <c r="BM1147" i="3"/>
  <c r="BF1147" i="3" s="1"/>
  <c r="F1147" i="3" s="1"/>
  <c r="BD841" i="3"/>
  <c r="BE1192" i="3"/>
  <c r="AX1192" i="3" s="1"/>
  <c r="I1192" i="3" s="1"/>
  <c r="BE433" i="3"/>
  <c r="AX433" i="3" s="1"/>
  <c r="I433" i="3" s="1"/>
  <c r="BE149" i="3"/>
  <c r="BE214" i="3"/>
  <c r="BE606" i="3"/>
  <c r="BE633" i="3"/>
  <c r="AX633" i="3" s="1"/>
  <c r="I633" i="3" s="1"/>
  <c r="BG1223" i="3"/>
  <c r="BF1223" i="3" s="1"/>
  <c r="F1223" i="3" s="1"/>
  <c r="AY1056" i="3"/>
  <c r="AY1192" i="3"/>
  <c r="AY433" i="3"/>
  <c r="AY63" i="3"/>
  <c r="AX63" i="3" s="1"/>
  <c r="I63" i="3" s="1"/>
  <c r="AY149" i="3"/>
  <c r="AX149" i="3" s="1"/>
  <c r="I149" i="3" s="1"/>
  <c r="BE63" i="3"/>
  <c r="BM1223" i="3"/>
  <c r="BD1056" i="3"/>
  <c r="AX1056" i="3" s="1"/>
  <c r="I1056" i="3" s="1"/>
  <c r="AY920" i="3"/>
  <c r="AY214" i="3"/>
  <c r="AX214" i="3" s="1"/>
  <c r="I214" i="3" s="1"/>
  <c r="AY633" i="3"/>
  <c r="BE920" i="3"/>
  <c r="AX920" i="3" s="1"/>
  <c r="I920" i="3" s="1"/>
  <c r="AY778" i="3"/>
  <c r="BE778" i="3"/>
  <c r="AX778" i="3" s="1"/>
  <c r="I778" i="3" s="1"/>
  <c r="BD606" i="3"/>
  <c r="AX606" i="3" s="1"/>
  <c r="I606" i="3" s="1"/>
  <c r="BM437" i="3"/>
  <c r="BF437" i="3" s="1"/>
  <c r="F437" i="3" s="1"/>
  <c r="AY573" i="3"/>
  <c r="AY764" i="3"/>
  <c r="BE121" i="3"/>
  <c r="BG437" i="3"/>
  <c r="AY569" i="3"/>
  <c r="BD573" i="3"/>
  <c r="AX573" i="3" s="1"/>
  <c r="I573" i="3" s="1"/>
  <c r="AY855" i="3"/>
  <c r="AY1143" i="3"/>
  <c r="BE1143" i="3"/>
  <c r="AX1143" i="3" s="1"/>
  <c r="I1143" i="3" s="1"/>
  <c r="AY1204" i="3"/>
  <c r="BD634" i="3"/>
  <c r="AX634" i="3" s="1"/>
  <c r="I634" i="3" s="1"/>
  <c r="BE693" i="3"/>
  <c r="AX693" i="3" s="1"/>
  <c r="I693" i="3" s="1"/>
  <c r="BE134" i="3"/>
  <c r="BE946" i="3"/>
  <c r="AX946" i="3" s="1"/>
  <c r="I946" i="3" s="1"/>
  <c r="AY556" i="3"/>
  <c r="BE958" i="3"/>
  <c r="BD556" i="3"/>
  <c r="AX556" i="3" s="1"/>
  <c r="I556" i="3" s="1"/>
  <c r="BD1069" i="3"/>
  <c r="AX1069" i="3" s="1"/>
  <c r="I1069" i="3" s="1"/>
  <c r="BD958" i="3"/>
  <c r="BE855" i="3"/>
  <c r="AX855" i="3" s="1"/>
  <c r="I855" i="3" s="1"/>
  <c r="BD134" i="3"/>
  <c r="AY946" i="3"/>
  <c r="BD61" i="3"/>
  <c r="AX61" i="3" s="1"/>
  <c r="I61" i="3" s="1"/>
  <c r="BE137" i="3"/>
  <c r="AX137" i="3" s="1"/>
  <c r="I137" i="3" s="1"/>
  <c r="BD47" i="3"/>
  <c r="AX47" i="3" s="1"/>
  <c r="I47" i="3" s="1"/>
  <c r="BG625" i="3"/>
  <c r="BE543" i="3"/>
  <c r="AY135" i="3"/>
  <c r="BD543" i="3"/>
  <c r="AY966" i="3"/>
  <c r="AY1027" i="3"/>
  <c r="BD1027" i="3"/>
  <c r="AX1027" i="3" s="1"/>
  <c r="I1027" i="3" s="1"/>
  <c r="BL625" i="3"/>
  <c r="BF625" i="3" s="1"/>
  <c r="F625" i="3" s="1"/>
  <c r="BD445" i="3"/>
  <c r="AX445" i="3" s="1"/>
  <c r="I445" i="3" s="1"/>
  <c r="AY382" i="3"/>
  <c r="AX382" i="3" s="1"/>
  <c r="I382" i="3" s="1"/>
  <c r="AY435" i="3"/>
  <c r="BE736" i="3"/>
  <c r="BM584" i="3"/>
  <c r="BF584" i="3" s="1"/>
  <c r="F584" i="3" s="1"/>
  <c r="BG548" i="3"/>
  <c r="BF548" i="3" s="1"/>
  <c r="F548" i="3" s="1"/>
  <c r="BM332" i="3"/>
  <c r="BD1212" i="3"/>
  <c r="BE339" i="3"/>
  <c r="AX339" i="3" s="1"/>
  <c r="I339" i="3" s="1"/>
  <c r="BG332" i="3"/>
  <c r="BF332" i="3" s="1"/>
  <c r="F332" i="3" s="1"/>
  <c r="BE382" i="3"/>
  <c r="AY411" i="3"/>
  <c r="AX411" i="3" s="1"/>
  <c r="I411" i="3" s="1"/>
  <c r="BE628" i="3"/>
  <c r="BE1215" i="3"/>
  <c r="BG584" i="3"/>
  <c r="BG180" i="3"/>
  <c r="BF180" i="3" s="1"/>
  <c r="F180" i="3" s="1"/>
  <c r="AY412" i="3"/>
  <c r="BE411" i="3"/>
  <c r="AY1235" i="3"/>
  <c r="AX1235" i="3" s="1"/>
  <c r="I1235" i="3" s="1"/>
  <c r="BD736" i="3"/>
  <c r="BG1001" i="3"/>
  <c r="BE1235" i="3"/>
  <c r="BM1068" i="3"/>
  <c r="BE506" i="3"/>
  <c r="BE435" i="3"/>
  <c r="AX435" i="3" s="1"/>
  <c r="I435" i="3" s="1"/>
  <c r="BM1001" i="3"/>
  <c r="BF1001" i="3" s="1"/>
  <c r="F1001" i="3" s="1"/>
  <c r="BG1125" i="3"/>
  <c r="BE312" i="3"/>
  <c r="AY312" i="3"/>
  <c r="AX312" i="3" s="1"/>
  <c r="I312" i="3" s="1"/>
  <c r="BE509" i="3"/>
  <c r="AX509" i="3" s="1"/>
  <c r="I509" i="3" s="1"/>
  <c r="BE927" i="3"/>
  <c r="BE167" i="3"/>
  <c r="BM577" i="3"/>
  <c r="BD473" i="3"/>
  <c r="AX473" i="3" s="1"/>
  <c r="I473" i="3" s="1"/>
  <c r="BD927" i="3"/>
  <c r="AY535" i="3"/>
  <c r="BD1142" i="3"/>
  <c r="AX1142" i="3" s="1"/>
  <c r="I1142" i="3" s="1"/>
  <c r="AY628" i="3"/>
  <c r="AX628" i="3" s="1"/>
  <c r="I628" i="3" s="1"/>
  <c r="BE939" i="3"/>
  <c r="BE890" i="3"/>
  <c r="BE8" i="3"/>
  <c r="AY181" i="3"/>
  <c r="AY939" i="3"/>
  <c r="AX939" i="3" s="1"/>
  <c r="I939" i="3" s="1"/>
  <c r="BL429" i="3"/>
  <c r="AY890" i="3"/>
  <c r="AX890" i="3" s="1"/>
  <c r="I890" i="3" s="1"/>
  <c r="AY873" i="3"/>
  <c r="AY1108" i="3"/>
  <c r="AY8" i="3"/>
  <c r="AX8" i="3" s="1"/>
  <c r="I8" i="3" s="1"/>
  <c r="BM429" i="3"/>
  <c r="BD506" i="3"/>
  <c r="BM145" i="3"/>
  <c r="BF145" i="3" s="1"/>
  <c r="F145" i="3" s="1"/>
  <c r="BD107" i="3"/>
  <c r="AX107" i="3" s="1"/>
  <c r="I107" i="3" s="1"/>
  <c r="BD806" i="3"/>
  <c r="AX806" i="3" s="1"/>
  <c r="I806" i="3" s="1"/>
  <c r="AY9" i="3"/>
  <c r="AX9" i="3" s="1"/>
  <c r="I9" i="3" s="1"/>
  <c r="BD160" i="3"/>
  <c r="AX160" i="3" s="1"/>
  <c r="I160" i="3" s="1"/>
  <c r="BD961" i="3"/>
  <c r="AX961" i="3" s="1"/>
  <c r="I961" i="3" s="1"/>
  <c r="BG5" i="3"/>
  <c r="BF5" i="3" s="1"/>
  <c r="F5" i="3" s="1"/>
  <c r="BE461" i="3"/>
  <c r="AY281" i="3"/>
  <c r="BE276" i="3"/>
  <c r="BL330" i="3"/>
  <c r="AY157" i="3"/>
  <c r="AX157" i="3" s="1"/>
  <c r="I157" i="3" s="1"/>
  <c r="BD461" i="3"/>
  <c r="AY276" i="3"/>
  <c r="AX276" i="3" s="1"/>
  <c r="I276" i="3" s="1"/>
  <c r="AY856" i="3"/>
  <c r="BE38" i="3"/>
  <c r="BE579" i="3"/>
  <c r="AY926" i="3"/>
  <c r="BE608" i="3"/>
  <c r="AY1040" i="3"/>
  <c r="AY402" i="3"/>
  <c r="AY123" i="3"/>
  <c r="BE402" i="3"/>
  <c r="AX402" i="3" s="1"/>
  <c r="I402" i="3" s="1"/>
  <c r="BD579" i="3"/>
  <c r="AX579" i="3" s="1"/>
  <c r="I579" i="3" s="1"/>
  <c r="BE901" i="3"/>
  <c r="BE34" i="3"/>
  <c r="BD123" i="3"/>
  <c r="AX123" i="3" s="1"/>
  <c r="I123" i="3" s="1"/>
  <c r="AY564" i="3"/>
  <c r="BE1040" i="3"/>
  <c r="AX1040" i="3" s="1"/>
  <c r="I1040" i="3" s="1"/>
  <c r="BD412" i="3"/>
  <c r="BD926" i="3"/>
  <c r="AX926" i="3" s="1"/>
  <c r="I926" i="3" s="1"/>
  <c r="BD901" i="3"/>
  <c r="BD34" i="3"/>
  <c r="AX34" i="3" s="1"/>
  <c r="I34" i="3" s="1"/>
  <c r="BE1128" i="3"/>
  <c r="AX1128" i="3" s="1"/>
  <c r="I1128" i="3" s="1"/>
  <c r="BM369" i="3"/>
  <c r="BE564" i="3"/>
  <c r="AX564" i="3" s="1"/>
  <c r="I564" i="3" s="1"/>
  <c r="BD891" i="3"/>
  <c r="AX891" i="3" s="1"/>
  <c r="I891" i="3" s="1"/>
  <c r="BD608" i="3"/>
  <c r="BE160" i="3"/>
  <c r="BE268" i="3"/>
  <c r="AY1128" i="3"/>
  <c r="AY172" i="3"/>
  <c r="AX172" i="3" s="1"/>
  <c r="I172" i="3" s="1"/>
  <c r="BE9" i="3"/>
  <c r="BD268" i="3"/>
  <c r="AX268" i="3" s="1"/>
  <c r="I268" i="3" s="1"/>
  <c r="BE172" i="3"/>
  <c r="BE212" i="3"/>
  <c r="BD531" i="3"/>
  <c r="BE719" i="3"/>
  <c r="AY961" i="3"/>
  <c r="BM5" i="3"/>
  <c r="BD719" i="3"/>
  <c r="BM81" i="3"/>
  <c r="BF81" i="3" s="1"/>
  <c r="F81" i="3" s="1"/>
  <c r="AY944" i="3"/>
  <c r="BE157" i="3"/>
  <c r="BE891" i="3"/>
  <c r="AY792" i="3"/>
  <c r="BE944" i="3"/>
  <c r="AX944" i="3" s="1"/>
  <c r="I944" i="3" s="1"/>
  <c r="BE792" i="3"/>
  <c r="AX792" i="3" s="1"/>
  <c r="I792" i="3" s="1"/>
  <c r="AY38" i="3"/>
  <c r="AX38" i="3" s="1"/>
  <c r="I38" i="3" s="1"/>
  <c r="BD869" i="5"/>
  <c r="BE869" i="5"/>
  <c r="AY869" i="5"/>
  <c r="BD573" i="5"/>
  <c r="AY573" i="5"/>
  <c r="BE573" i="5"/>
  <c r="BD1027" i="5"/>
  <c r="BE1027" i="5"/>
  <c r="AY1027" i="5"/>
  <c r="BD522" i="5"/>
  <c r="AY522" i="5"/>
  <c r="BE522" i="5"/>
  <c r="BD571" i="5"/>
  <c r="AY571" i="5"/>
  <c r="BE571" i="5"/>
  <c r="BD1238" i="5"/>
  <c r="BE1238" i="5"/>
  <c r="AY1238" i="5"/>
  <c r="BD979" i="5"/>
  <c r="BE979" i="5"/>
  <c r="AY979" i="5"/>
  <c r="BD1164" i="5"/>
  <c r="BE1164" i="5"/>
  <c r="AY1164" i="5"/>
  <c r="BD266" i="5"/>
  <c r="BE266" i="5"/>
  <c r="AY266" i="5"/>
  <c r="BD888" i="5"/>
  <c r="BE888" i="5"/>
  <c r="AY888" i="5"/>
  <c r="BD804" i="5"/>
  <c r="AY804" i="5"/>
  <c r="BE804" i="5"/>
  <c r="BD1224" i="5"/>
  <c r="BE1224" i="5"/>
  <c r="AY1224" i="5"/>
  <c r="BD716" i="5"/>
  <c r="BE716" i="5"/>
  <c r="AY716" i="5"/>
  <c r="BD91" i="5"/>
  <c r="BE91" i="5"/>
  <c r="AY91" i="5"/>
  <c r="BD617" i="5"/>
  <c r="AY617" i="5"/>
  <c r="BE617" i="5"/>
  <c r="BD516" i="5"/>
  <c r="BE516" i="5"/>
  <c r="AY516" i="5"/>
  <c r="BD500" i="5"/>
  <c r="BE500" i="5"/>
  <c r="AY500" i="5"/>
  <c r="BD46" i="5"/>
  <c r="BE46" i="5"/>
  <c r="AY46" i="5"/>
  <c r="BD359" i="5"/>
  <c r="BE359" i="5"/>
  <c r="AY359" i="5"/>
  <c r="BD236" i="5"/>
  <c r="BE236" i="5"/>
  <c r="AY236" i="5"/>
  <c r="BD352" i="5"/>
  <c r="AY352" i="5"/>
  <c r="BE352" i="5"/>
  <c r="BD397" i="5"/>
  <c r="BE397" i="5"/>
  <c r="AY397" i="5"/>
  <c r="BD1208" i="5"/>
  <c r="BE1208" i="5"/>
  <c r="AY1208" i="5"/>
  <c r="BD1126" i="5"/>
  <c r="AY1126" i="5"/>
  <c r="BE1126" i="5"/>
  <c r="BD946" i="5"/>
  <c r="BE946" i="5"/>
  <c r="AY946" i="5"/>
  <c r="BD1053" i="5"/>
  <c r="AY1053" i="5"/>
  <c r="BE1053" i="5"/>
  <c r="BD491" i="5"/>
  <c r="AY491" i="5"/>
  <c r="BE491" i="5"/>
  <c r="BD445" i="5"/>
  <c r="BE445" i="5"/>
  <c r="AY445" i="5"/>
  <c r="BD180" i="5"/>
  <c r="BE180" i="5"/>
  <c r="AY180" i="5"/>
  <c r="BD415" i="5"/>
  <c r="AY415" i="5"/>
  <c r="BE415" i="5"/>
  <c r="BD1089" i="5"/>
  <c r="AY1089" i="5"/>
  <c r="BE1089" i="5"/>
  <c r="BD419" i="5"/>
  <c r="AY419" i="5"/>
  <c r="BE419" i="5"/>
  <c r="BD1202" i="5"/>
  <c r="AY1202" i="5"/>
  <c r="BE1202" i="5"/>
  <c r="BD228" i="5"/>
  <c r="AY228" i="5"/>
  <c r="BE228" i="5"/>
  <c r="BD280" i="5"/>
  <c r="BE280" i="5"/>
  <c r="AY280" i="5"/>
  <c r="BD165" i="5"/>
  <c r="AY165" i="5"/>
  <c r="BE165" i="5"/>
  <c r="BD155" i="5"/>
  <c r="BE155" i="5"/>
  <c r="AY155" i="5"/>
  <c r="BD184" i="5"/>
  <c r="BE184" i="5"/>
  <c r="AY184" i="5"/>
  <c r="BD1220" i="5"/>
  <c r="BE1220" i="5"/>
  <c r="AY1220" i="5"/>
  <c r="BD320" i="5"/>
  <c r="BE320" i="5"/>
  <c r="AY320" i="5"/>
  <c r="BD798" i="5"/>
  <c r="BE798" i="5"/>
  <c r="AY798" i="5"/>
  <c r="BD839" i="5"/>
  <c r="BE839" i="5"/>
  <c r="AY839" i="5"/>
  <c r="BD368" i="5"/>
  <c r="BE368" i="5"/>
  <c r="AY368" i="5"/>
  <c r="BD1070" i="5"/>
  <c r="AY1070" i="5"/>
  <c r="BE1070" i="5"/>
  <c r="BD393" i="5"/>
  <c r="AY393" i="5"/>
  <c r="BE393" i="5"/>
  <c r="BD276" i="5"/>
  <c r="BE276" i="5"/>
  <c r="AY276" i="5"/>
  <c r="BD289" i="5"/>
  <c r="BE289" i="5"/>
  <c r="AY289" i="5"/>
  <c r="BD211" i="5"/>
  <c r="AY211" i="5"/>
  <c r="BE211" i="5"/>
  <c r="BD244" i="5"/>
  <c r="AY244" i="5"/>
  <c r="BE244" i="5"/>
  <c r="BD394" i="5"/>
  <c r="AY394" i="5"/>
  <c r="BE394" i="5"/>
  <c r="BD358" i="5"/>
  <c r="AY358" i="5"/>
  <c r="BE358" i="5"/>
  <c r="BD448" i="5"/>
  <c r="AY448" i="5"/>
  <c r="BE448" i="5"/>
  <c r="BD934" i="5"/>
  <c r="BE934" i="5"/>
  <c r="AY934" i="5"/>
  <c r="BD294" i="5"/>
  <c r="AY294" i="5"/>
  <c r="BE294" i="5"/>
  <c r="BD312" i="5"/>
  <c r="AY312" i="5"/>
  <c r="BE312" i="5"/>
  <c r="BD143" i="5"/>
  <c r="BE143" i="5"/>
  <c r="AY143" i="5"/>
  <c r="BD565" i="5"/>
  <c r="BE565" i="5"/>
  <c r="AY565" i="5"/>
  <c r="BD148" i="5"/>
  <c r="BE148" i="5"/>
  <c r="AY148" i="5"/>
  <c r="BD1211" i="5"/>
  <c r="AY1211" i="5"/>
  <c r="BE1211" i="5"/>
  <c r="BD8" i="5"/>
  <c r="BE8" i="5"/>
  <c r="AY8" i="5"/>
  <c r="BD829" i="5"/>
  <c r="BE829" i="5"/>
  <c r="AY829" i="5"/>
  <c r="BD553" i="5"/>
  <c r="AY553" i="5"/>
  <c r="BE553" i="5"/>
  <c r="BD1217" i="5"/>
  <c r="AY1217" i="5"/>
  <c r="BE1217" i="5"/>
  <c r="BD403" i="5"/>
  <c r="AY403" i="5"/>
  <c r="BE403" i="5"/>
  <c r="BD1178" i="5"/>
  <c r="BE1178" i="5"/>
  <c r="AY1178" i="5"/>
  <c r="BD283" i="5"/>
  <c r="AY283" i="5"/>
  <c r="BE283" i="5"/>
  <c r="BD442" i="5"/>
  <c r="AY442" i="5"/>
  <c r="BE442" i="5"/>
  <c r="BD622" i="5"/>
  <c r="BE622" i="5"/>
  <c r="AY622" i="5"/>
  <c r="BD1216" i="5"/>
  <c r="BE1216" i="5"/>
  <c r="AY1216" i="5"/>
  <c r="BD719" i="5"/>
  <c r="BE719" i="5"/>
  <c r="AY719" i="5"/>
  <c r="BD7" i="5"/>
  <c r="AY7" i="5"/>
  <c r="BE7" i="5"/>
  <c r="BD1171" i="5"/>
  <c r="AY1171" i="5"/>
  <c r="BE1171" i="5"/>
  <c r="BD112" i="5"/>
  <c r="BE112" i="5"/>
  <c r="AY112" i="5"/>
  <c r="BD466" i="5"/>
  <c r="BE466" i="5"/>
  <c r="AY466" i="5"/>
  <c r="BD1230" i="5"/>
  <c r="BE1230" i="5"/>
  <c r="AY1230" i="5"/>
  <c r="BD1120" i="5"/>
  <c r="BE1120" i="5"/>
  <c r="AY1120" i="5"/>
  <c r="BD781" i="5"/>
  <c r="AY781" i="5"/>
  <c r="BE781" i="5"/>
  <c r="BD600" i="5"/>
  <c r="AY600" i="5"/>
  <c r="BE600" i="5"/>
  <c r="BD223" i="5"/>
  <c r="AY223" i="5"/>
  <c r="BE223" i="5"/>
  <c r="BD956" i="5"/>
  <c r="BE956" i="5"/>
  <c r="AY956" i="5"/>
  <c r="BD423" i="5"/>
  <c r="BE423" i="5"/>
  <c r="AY423" i="5"/>
  <c r="BD880" i="5"/>
  <c r="AY880" i="5"/>
  <c r="BE880" i="5"/>
  <c r="BD444" i="5"/>
  <c r="AY444" i="5"/>
  <c r="BE444" i="5"/>
  <c r="BD183" i="5"/>
  <c r="BE183" i="5"/>
  <c r="AY183" i="5"/>
  <c r="BD822" i="5"/>
  <c r="BE822" i="5"/>
  <c r="AY822" i="5"/>
  <c r="BD357" i="5"/>
  <c r="AY357" i="5"/>
  <c r="BE357" i="5"/>
  <c r="BD297" i="5"/>
  <c r="BE297" i="5"/>
  <c r="AY297" i="5"/>
  <c r="BD1194" i="5"/>
  <c r="BE1194" i="5"/>
  <c r="AY1194" i="5"/>
  <c r="BD106" i="5"/>
  <c r="BE106" i="5"/>
  <c r="AY106" i="5"/>
  <c r="BD317" i="5"/>
  <c r="AY317" i="5"/>
  <c r="BE317" i="5"/>
  <c r="BD570" i="5"/>
  <c r="BE570" i="5"/>
  <c r="AY570" i="5"/>
  <c r="BD32" i="5"/>
  <c r="BE32" i="5"/>
  <c r="AY32" i="5"/>
  <c r="BD962" i="5"/>
  <c r="AY962" i="5"/>
  <c r="BE962" i="5"/>
  <c r="BD82" i="5"/>
  <c r="AY82" i="5"/>
  <c r="BE82" i="5"/>
  <c r="BD666" i="5"/>
  <c r="AY666" i="5"/>
  <c r="BE666" i="5"/>
  <c r="BD480" i="5"/>
  <c r="AY480" i="5"/>
  <c r="BE480" i="5"/>
  <c r="BD1009" i="5"/>
  <c r="AY1009" i="5"/>
  <c r="BE1009" i="5"/>
  <c r="BD846" i="5"/>
  <c r="AY846" i="5"/>
  <c r="BE846" i="5"/>
  <c r="BD84" i="5"/>
  <c r="BE84" i="5"/>
  <c r="AY84" i="5"/>
  <c r="BD766" i="5"/>
  <c r="AY766" i="5"/>
  <c r="BE766" i="5"/>
  <c r="BD726" i="5"/>
  <c r="BE726" i="5"/>
  <c r="AY726" i="5"/>
  <c r="BD58" i="5"/>
  <c r="AY58" i="5"/>
  <c r="BE58" i="5"/>
  <c r="BD342" i="5"/>
  <c r="BE342" i="5"/>
  <c r="AY342" i="5"/>
  <c r="BD995" i="5"/>
  <c r="BE995" i="5"/>
  <c r="AY995" i="5"/>
  <c r="BD758" i="5"/>
  <c r="BE758" i="5"/>
  <c r="AY758" i="5"/>
  <c r="BD710" i="5"/>
  <c r="AY710" i="5"/>
  <c r="BE710" i="5"/>
  <c r="BD592" i="5"/>
  <c r="BE592" i="5"/>
  <c r="AY592" i="5"/>
  <c r="BD799" i="5"/>
  <c r="AY799" i="5"/>
  <c r="BE799" i="5"/>
  <c r="BD319" i="5"/>
  <c r="BE319" i="5"/>
  <c r="AY319" i="5"/>
  <c r="BD1177" i="5"/>
  <c r="AY1177" i="5"/>
  <c r="BE1177" i="5"/>
  <c r="BD99" i="5"/>
  <c r="AY99" i="5"/>
  <c r="BE99" i="5"/>
  <c r="BD1173" i="5"/>
  <c r="BE1173" i="5"/>
  <c r="AY1173" i="5"/>
  <c r="BD844" i="5"/>
  <c r="AY844" i="5"/>
  <c r="BE844" i="5"/>
  <c r="BD1237" i="5"/>
  <c r="BE1237" i="5"/>
  <c r="AY1237" i="5"/>
  <c r="BD194" i="5"/>
  <c r="BE194" i="5"/>
  <c r="AY194" i="5"/>
  <c r="BD632" i="5"/>
  <c r="AY632" i="5"/>
  <c r="BE632" i="5"/>
  <c r="BD537" i="5"/>
  <c r="BE537" i="5"/>
  <c r="AY537" i="5"/>
  <c r="BD944" i="5"/>
  <c r="AY944" i="5"/>
  <c r="BE944" i="5"/>
  <c r="BD1022" i="5"/>
  <c r="BE1022" i="5"/>
  <c r="AY1022" i="5"/>
  <c r="BD384" i="5"/>
  <c r="AY384" i="5"/>
  <c r="BE384" i="5"/>
  <c r="BD108" i="5"/>
  <c r="AY108" i="5"/>
  <c r="BE108" i="5"/>
  <c r="BD97" i="5"/>
  <c r="BE97" i="5"/>
  <c r="AY97" i="5"/>
  <c r="BD291" i="5"/>
  <c r="AY291" i="5"/>
  <c r="BE291" i="5"/>
  <c r="BD348" i="5"/>
  <c r="BE348" i="5"/>
  <c r="AY348" i="5"/>
  <c r="BD1149" i="5"/>
  <c r="AY1149" i="5"/>
  <c r="BE1149" i="5"/>
  <c r="BD821" i="5"/>
  <c r="AY821" i="5"/>
  <c r="BE821" i="5"/>
  <c r="BD469" i="5"/>
  <c r="BE469" i="5"/>
  <c r="AY469" i="5"/>
  <c r="BD482" i="5"/>
  <c r="BE482" i="5"/>
  <c r="AY482" i="5"/>
  <c r="BD1111" i="5"/>
  <c r="AY1111" i="5"/>
  <c r="BE1111" i="5"/>
  <c r="BD322" i="5"/>
  <c r="BE322" i="5"/>
  <c r="AY322" i="5"/>
  <c r="BD613" i="5"/>
  <c r="AY613" i="5"/>
  <c r="BE613" i="5"/>
  <c r="BD407" i="5"/>
  <c r="AY407" i="5"/>
  <c r="BE407" i="5"/>
  <c r="BD828" i="5"/>
  <c r="AY828" i="5"/>
  <c r="BE828" i="5"/>
  <c r="BD333" i="5"/>
  <c r="AY333" i="5"/>
  <c r="BE333" i="5"/>
  <c r="BD919" i="5"/>
  <c r="AY919" i="5"/>
  <c r="BE919" i="5"/>
  <c r="BD938" i="5"/>
  <c r="BE938" i="5"/>
  <c r="AY938" i="5"/>
  <c r="BD478" i="5"/>
  <c r="AY478" i="5"/>
  <c r="BE478" i="5"/>
  <c r="BD827" i="5"/>
  <c r="BE827" i="5"/>
  <c r="AY827" i="5"/>
  <c r="BD1153" i="5"/>
  <c r="BE1153" i="5"/>
  <c r="AY1153" i="5"/>
  <c r="BD960" i="5"/>
  <c r="AY960" i="5"/>
  <c r="BE960" i="5"/>
  <c r="BD933" i="5"/>
  <c r="AY933" i="5"/>
  <c r="BE933" i="5"/>
  <c r="BD1214" i="5"/>
  <c r="BE1214" i="5"/>
  <c r="AY1214" i="5"/>
  <c r="BD618" i="5"/>
  <c r="AY618" i="5"/>
  <c r="BE618" i="5"/>
  <c r="BD366" i="5"/>
  <c r="BE366" i="5"/>
  <c r="AY366" i="5"/>
  <c r="BD520" i="5"/>
  <c r="BE520" i="5"/>
  <c r="AY520" i="5"/>
  <c r="BD1096" i="5"/>
  <c r="AY1096" i="5"/>
  <c r="BE1096" i="5"/>
  <c r="BD856" i="5"/>
  <c r="BE856" i="5"/>
  <c r="AY856" i="5"/>
  <c r="BD727" i="5"/>
  <c r="AY727" i="5"/>
  <c r="BE727" i="5"/>
  <c r="BD9" i="5"/>
  <c r="BE9" i="5"/>
  <c r="AY9" i="5"/>
  <c r="BD1167" i="5"/>
  <c r="AY1167" i="5"/>
  <c r="BE1167" i="5"/>
  <c r="BD93" i="5"/>
  <c r="AY93" i="5"/>
  <c r="BE93" i="5"/>
  <c r="BD951" i="5"/>
  <c r="BE951" i="5"/>
  <c r="AY951" i="5"/>
  <c r="BD86" i="5"/>
  <c r="BE86" i="5"/>
  <c r="AY86" i="5"/>
  <c r="BD373" i="5"/>
  <c r="BE373" i="5"/>
  <c r="AY373" i="5"/>
  <c r="BD638" i="5"/>
  <c r="AY638" i="5"/>
  <c r="BE638" i="5"/>
  <c r="BD230" i="5"/>
  <c r="AY230" i="5"/>
  <c r="BE230" i="5"/>
  <c r="BD625" i="5"/>
  <c r="AY625" i="5"/>
  <c r="BE625" i="5"/>
  <c r="BD172" i="5"/>
  <c r="AY172" i="5"/>
  <c r="BE172" i="5"/>
  <c r="BD343" i="5"/>
  <c r="BE343" i="5"/>
  <c r="AY343" i="5"/>
  <c r="BD163" i="5"/>
  <c r="BE163" i="5"/>
  <c r="AY163" i="5"/>
  <c r="BD355" i="5"/>
  <c r="BE355" i="5"/>
  <c r="AY355" i="5"/>
  <c r="BD1218" i="5"/>
  <c r="BE1218" i="5"/>
  <c r="AY1218" i="5"/>
  <c r="BM441" i="3"/>
  <c r="BL441" i="3"/>
  <c r="BD1054" i="5"/>
  <c r="AY1054" i="5"/>
  <c r="BE1054" i="5"/>
  <c r="BD593" i="5"/>
  <c r="AY593" i="5"/>
  <c r="BE593" i="5"/>
  <c r="BD688" i="5"/>
  <c r="BE688" i="5"/>
  <c r="AY688" i="5"/>
  <c r="BD686" i="5"/>
  <c r="AY686" i="5"/>
  <c r="BE686" i="5"/>
  <c r="BD484" i="5"/>
  <c r="BE484" i="5"/>
  <c r="AY484" i="5"/>
  <c r="BD1119" i="5"/>
  <c r="AY1119" i="5"/>
  <c r="BE1119" i="5"/>
  <c r="BD760" i="5"/>
  <c r="BE760" i="5"/>
  <c r="AY760" i="5"/>
  <c r="BD252" i="5"/>
  <c r="BE252" i="5"/>
  <c r="AY252" i="5"/>
  <c r="BD111" i="5"/>
  <c r="AY111" i="5"/>
  <c r="BE111" i="5"/>
  <c r="BD1118" i="5"/>
  <c r="BE1118" i="5"/>
  <c r="AY1118" i="5"/>
  <c r="BD188" i="5"/>
  <c r="BE188" i="5"/>
  <c r="AY188" i="5"/>
  <c r="BD1201" i="5"/>
  <c r="AY1201" i="5"/>
  <c r="BE1201" i="5"/>
  <c r="BD376" i="5"/>
  <c r="AY376" i="5"/>
  <c r="BE376" i="5"/>
  <c r="BD16" i="5"/>
  <c r="AY16" i="5"/>
  <c r="BE16" i="5"/>
  <c r="BD847" i="5"/>
  <c r="AY847" i="5"/>
  <c r="BE847" i="5"/>
  <c r="BD883" i="5"/>
  <c r="BE883" i="5"/>
  <c r="AY883" i="5"/>
  <c r="BD574" i="5"/>
  <c r="AY574" i="5"/>
  <c r="BE574" i="5"/>
  <c r="BD983" i="5"/>
  <c r="AY983" i="5"/>
  <c r="BE983" i="5"/>
  <c r="BD27" i="5"/>
  <c r="BE27" i="5"/>
  <c r="AY27" i="5"/>
  <c r="BD1063" i="5"/>
  <c r="BE1063" i="5"/>
  <c r="AY1063" i="5"/>
  <c r="BD28" i="5"/>
  <c r="AY28" i="5"/>
  <c r="BE28" i="5"/>
  <c r="BD479" i="5"/>
  <c r="AY479" i="5"/>
  <c r="BE479" i="5"/>
  <c r="BD668" i="5"/>
  <c r="AY668" i="5"/>
  <c r="BE668" i="5"/>
  <c r="BD850" i="5"/>
  <c r="BE850" i="5"/>
  <c r="AY850" i="5"/>
  <c r="BD422" i="5"/>
  <c r="BE422" i="5"/>
  <c r="AY422" i="5"/>
  <c r="BD395" i="5"/>
  <c r="AY395" i="5"/>
  <c r="BE395" i="5"/>
  <c r="BD915" i="5"/>
  <c r="BE915" i="5"/>
  <c r="AY915" i="5"/>
  <c r="BD957" i="5"/>
  <c r="AY957" i="5"/>
  <c r="BE957" i="5"/>
  <c r="BD377" i="5"/>
  <c r="AY377" i="5"/>
  <c r="BE377" i="5"/>
  <c r="BD341" i="5"/>
  <c r="BE341" i="5"/>
  <c r="AY341" i="5"/>
  <c r="BD598" i="5"/>
  <c r="AY598" i="5"/>
  <c r="BE598" i="5"/>
  <c r="BD472" i="5"/>
  <c r="BE472" i="5"/>
  <c r="AY472" i="5"/>
  <c r="BD1199" i="5"/>
  <c r="AY1199" i="5"/>
  <c r="BE1199" i="5"/>
  <c r="BD1042" i="5"/>
  <c r="BE1042" i="5"/>
  <c r="AY1042" i="5"/>
  <c r="BD1200" i="5"/>
  <c r="BE1200" i="5"/>
  <c r="AY1200" i="5"/>
  <c r="BD1135" i="5"/>
  <c r="AY1135" i="5"/>
  <c r="BE1135" i="5"/>
  <c r="BD730" i="5"/>
  <c r="BE730" i="5"/>
  <c r="AY730" i="5"/>
  <c r="BD609" i="5"/>
  <c r="AY609" i="5"/>
  <c r="BE609" i="5"/>
  <c r="BD220" i="5"/>
  <c r="AY220" i="5"/>
  <c r="BE220" i="5"/>
  <c r="BD293" i="5"/>
  <c r="AY293" i="5"/>
  <c r="BE293" i="5"/>
  <c r="BD125" i="5"/>
  <c r="AY125" i="5"/>
  <c r="BE125" i="5"/>
  <c r="BD1003" i="5"/>
  <c r="AY1003" i="5"/>
  <c r="BE1003" i="5"/>
  <c r="BD832" i="5"/>
  <c r="AY832" i="5"/>
  <c r="BE832" i="5"/>
  <c r="BD1109" i="5"/>
  <c r="AY1109" i="5"/>
  <c r="BE1109" i="5"/>
  <c r="BD678" i="5"/>
  <c r="AY678" i="5"/>
  <c r="BE678" i="5"/>
  <c r="BD721" i="5"/>
  <c r="BE721" i="5"/>
  <c r="AY721" i="5"/>
  <c r="BD1140" i="5"/>
  <c r="AY1140" i="5"/>
  <c r="BE1140" i="5"/>
  <c r="BD876" i="5"/>
  <c r="AY876" i="5"/>
  <c r="BE876" i="5"/>
  <c r="BD682" i="5"/>
  <c r="AY682" i="5"/>
  <c r="BE682" i="5"/>
  <c r="BD815" i="5"/>
  <c r="BE815" i="5"/>
  <c r="AY815" i="5"/>
  <c r="BD675" i="5"/>
  <c r="AY675" i="5"/>
  <c r="BE675" i="5"/>
  <c r="BD440" i="5"/>
  <c r="BE440" i="5"/>
  <c r="AY440" i="5"/>
  <c r="BD981" i="5"/>
  <c r="BE981" i="5"/>
  <c r="AY981" i="5"/>
  <c r="BD22" i="5"/>
  <c r="AY22" i="5"/>
  <c r="BE22" i="5"/>
  <c r="BD524" i="5"/>
  <c r="BE524" i="5"/>
  <c r="AY524" i="5"/>
  <c r="BD602" i="5"/>
  <c r="BE602" i="5"/>
  <c r="AY602" i="5"/>
  <c r="BD601" i="5"/>
  <c r="AY601" i="5"/>
  <c r="BE601" i="5"/>
  <c r="BD723" i="5"/>
  <c r="AY723" i="5"/>
  <c r="BE723" i="5"/>
  <c r="BD673" i="5"/>
  <c r="AY673" i="5"/>
  <c r="BE673" i="5"/>
  <c r="BD77" i="5"/>
  <c r="BE77" i="5"/>
  <c r="AY77" i="5"/>
  <c r="BD167" i="5"/>
  <c r="AY167" i="5"/>
  <c r="BE167" i="5"/>
  <c r="BD1228" i="5"/>
  <c r="BE1228" i="5"/>
  <c r="AY1228" i="5"/>
  <c r="BD257" i="5"/>
  <c r="AY257" i="5"/>
  <c r="BE257" i="5"/>
  <c r="BD483" i="5"/>
  <c r="BE483" i="5"/>
  <c r="AY483" i="5"/>
  <c r="BD306" i="5"/>
  <c r="BE306" i="5"/>
  <c r="AY306" i="5"/>
  <c r="BD330" i="5"/>
  <c r="BE330" i="5"/>
  <c r="AY330" i="5"/>
  <c r="BD385" i="5"/>
  <c r="BE385" i="5"/>
  <c r="AY385" i="5"/>
  <c r="BD852" i="5"/>
  <c r="BE852" i="5"/>
  <c r="AY852" i="5"/>
  <c r="BD4" i="5"/>
  <c r="AY4" i="5"/>
  <c r="BE4" i="5"/>
  <c r="BD356" i="5"/>
  <c r="AY356" i="5"/>
  <c r="BE356" i="5"/>
  <c r="BD408" i="5"/>
  <c r="BE408" i="5"/>
  <c r="AY408" i="5"/>
  <c r="BD489" i="5"/>
  <c r="BE489" i="5"/>
  <c r="AY489" i="5"/>
  <c r="BD586" i="5"/>
  <c r="BE586" i="5"/>
  <c r="AY586" i="5"/>
  <c r="BD12" i="5"/>
  <c r="BE12" i="5"/>
  <c r="AY12" i="5"/>
  <c r="BD156" i="5"/>
  <c r="AY156" i="5"/>
  <c r="BE156" i="5"/>
  <c r="BD748" i="5"/>
  <c r="BE748" i="5"/>
  <c r="AY748" i="5"/>
  <c r="BD890" i="5"/>
  <c r="BE890" i="5"/>
  <c r="AY890" i="5"/>
  <c r="BD345" i="5"/>
  <c r="BE345" i="5"/>
  <c r="AY345" i="5"/>
  <c r="BD907" i="5"/>
  <c r="AY907" i="5"/>
  <c r="BE907" i="5"/>
  <c r="BD44" i="5"/>
  <c r="AY44" i="5"/>
  <c r="BE44" i="5"/>
  <c r="BD1031" i="5"/>
  <c r="BE1031" i="5"/>
  <c r="AY1031" i="5"/>
  <c r="BD203" i="5"/>
  <c r="AY203" i="5"/>
  <c r="BE203" i="5"/>
  <c r="BD314" i="5"/>
  <c r="BE314" i="5"/>
  <c r="AY314" i="5"/>
  <c r="BD494" i="5"/>
  <c r="AY494" i="5"/>
  <c r="BE494" i="5"/>
  <c r="BD989" i="5"/>
  <c r="BE989" i="5"/>
  <c r="AY989" i="5"/>
  <c r="BD1179" i="5"/>
  <c r="AY1179" i="5"/>
  <c r="BE1179" i="5"/>
  <c r="BD787" i="5"/>
  <c r="BE787" i="5"/>
  <c r="AY787" i="5"/>
  <c r="BD351" i="5"/>
  <c r="BE351" i="5"/>
  <c r="AY351" i="5"/>
  <c r="BD566" i="5"/>
  <c r="BE566" i="5"/>
  <c r="AY566" i="5"/>
  <c r="BD474" i="5"/>
  <c r="AY474" i="5"/>
  <c r="BE474" i="5"/>
  <c r="BD771" i="5"/>
  <c r="AY771" i="5"/>
  <c r="BE771" i="5"/>
  <c r="BD756" i="5"/>
  <c r="AY756" i="5"/>
  <c r="BE756" i="5"/>
  <c r="BD917" i="5"/>
  <c r="AY917" i="5"/>
  <c r="BE917" i="5"/>
  <c r="BD1082" i="5"/>
  <c r="AY1082" i="5"/>
  <c r="BE1082" i="5"/>
  <c r="BD650" i="5"/>
  <c r="BE650" i="5"/>
  <c r="AY650" i="5"/>
  <c r="BD402" i="5"/>
  <c r="BE402" i="5"/>
  <c r="AY402" i="5"/>
  <c r="BD677" i="5"/>
  <c r="AY677" i="5"/>
  <c r="BE677" i="5"/>
  <c r="BD362" i="5"/>
  <c r="BE362" i="5"/>
  <c r="AY362" i="5"/>
  <c r="BD855" i="5"/>
  <c r="BE855" i="5"/>
  <c r="AY855" i="5"/>
  <c r="BD765" i="5"/>
  <c r="AY765" i="5"/>
  <c r="BE765" i="5"/>
  <c r="BD561" i="5"/>
  <c r="BE561" i="5"/>
  <c r="AY561" i="5"/>
  <c r="BD754" i="5"/>
  <c r="BE754" i="5"/>
  <c r="AY754" i="5"/>
  <c r="BD696" i="5"/>
  <c r="AY696" i="5"/>
  <c r="BE696" i="5"/>
  <c r="BD693" i="5"/>
  <c r="BE693" i="5"/>
  <c r="AY693" i="5"/>
  <c r="BD1040" i="5"/>
  <c r="BE1040" i="5"/>
  <c r="AY1040" i="5"/>
  <c r="BD715" i="5"/>
  <c r="AY715" i="5"/>
  <c r="BE715" i="5"/>
  <c r="BD122" i="5"/>
  <c r="BE122" i="5"/>
  <c r="AY122" i="5"/>
  <c r="BD21" i="5"/>
  <c r="BE21" i="5"/>
  <c r="AY21" i="5"/>
  <c r="BD265" i="5"/>
  <c r="BE265" i="5"/>
  <c r="AY265" i="5"/>
  <c r="BD873" i="5"/>
  <c r="AY873" i="5"/>
  <c r="BE873" i="5"/>
  <c r="BD611" i="5"/>
  <c r="AY611" i="5"/>
  <c r="BE611" i="5"/>
  <c r="BD662" i="5"/>
  <c r="AY662" i="5"/>
  <c r="BE662" i="5"/>
  <c r="BD253" i="5"/>
  <c r="AY253" i="5"/>
  <c r="BE253" i="5"/>
  <c r="BD1169" i="5"/>
  <c r="AY1169" i="5"/>
  <c r="BE1169" i="5"/>
  <c r="BD525" i="5"/>
  <c r="BE525" i="5"/>
  <c r="AY525" i="5"/>
  <c r="BD1011" i="5"/>
  <c r="AY1011" i="5"/>
  <c r="BE1011" i="5"/>
  <c r="BD146" i="5"/>
  <c r="AY146" i="5"/>
  <c r="BE146" i="5"/>
  <c r="BD948" i="5"/>
  <c r="AY948" i="5"/>
  <c r="BE948" i="5"/>
  <c r="BD1020" i="5"/>
  <c r="BE1020" i="5"/>
  <c r="AY1020" i="5"/>
  <c r="BD935" i="5"/>
  <c r="BE935" i="5"/>
  <c r="AY935" i="5"/>
  <c r="BD347" i="5"/>
  <c r="AY347" i="5"/>
  <c r="BE347" i="5"/>
  <c r="BD1043" i="5"/>
  <c r="AY1043" i="5"/>
  <c r="BE1043" i="5"/>
  <c r="BD551" i="5"/>
  <c r="BE551" i="5"/>
  <c r="AY551" i="5"/>
  <c r="BD1015" i="5"/>
  <c r="AY1015" i="5"/>
  <c r="BE1015" i="5"/>
  <c r="BD231" i="5"/>
  <c r="AY231" i="5"/>
  <c r="BE231" i="5"/>
  <c r="BD952" i="5"/>
  <c r="AY952" i="5"/>
  <c r="BE952" i="5"/>
  <c r="BD23" i="5"/>
  <c r="BE23" i="5"/>
  <c r="AY23" i="5"/>
  <c r="BD1205" i="5"/>
  <c r="AY1205" i="5"/>
  <c r="BE1205" i="5"/>
  <c r="BD1048" i="5"/>
  <c r="BE1048" i="5"/>
  <c r="AY1048" i="5"/>
  <c r="BD301" i="5"/>
  <c r="AY301" i="5"/>
  <c r="BE301" i="5"/>
  <c r="BD1125" i="5"/>
  <c r="BE1125" i="5"/>
  <c r="AY1125" i="5"/>
  <c r="BD305" i="5"/>
  <c r="BE305" i="5"/>
  <c r="AY305" i="5"/>
  <c r="BD542" i="5"/>
  <c r="BE542" i="5"/>
  <c r="AY542" i="5"/>
  <c r="BE527" i="3"/>
  <c r="AX527" i="3" s="1"/>
  <c r="I527" i="3" s="1"/>
  <c r="BD1219" i="5"/>
  <c r="AY1219" i="5"/>
  <c r="BE1219" i="5"/>
  <c r="BD707" i="5"/>
  <c r="AY707" i="5"/>
  <c r="BE707" i="5"/>
  <c r="BD640" i="5"/>
  <c r="AY640" i="5"/>
  <c r="BE640" i="5"/>
  <c r="BD1013" i="5"/>
  <c r="AY1013" i="5"/>
  <c r="BE1013" i="5"/>
  <c r="BD67" i="5"/>
  <c r="AY67" i="5"/>
  <c r="BE67" i="5"/>
  <c r="BD752" i="5"/>
  <c r="BE752" i="5"/>
  <c r="AY752" i="5"/>
  <c r="BD43" i="5"/>
  <c r="BE43" i="5"/>
  <c r="AY43" i="5"/>
  <c r="BD1233" i="5"/>
  <c r="AY1233" i="5"/>
  <c r="BE1233" i="5"/>
  <c r="BD247" i="5"/>
  <c r="BE247" i="5"/>
  <c r="AY247" i="5"/>
  <c r="BD559" i="5"/>
  <c r="BE559" i="5"/>
  <c r="AY559" i="5"/>
  <c r="BD145" i="5"/>
  <c r="BE145" i="5"/>
  <c r="AY145" i="5"/>
  <c r="BD585" i="5"/>
  <c r="BE585" i="5"/>
  <c r="AY585" i="5"/>
  <c r="BD198" i="5"/>
  <c r="BE198" i="5"/>
  <c r="AY198" i="5"/>
  <c r="BD49" i="5"/>
  <c r="AY49" i="5"/>
  <c r="BE49" i="5"/>
  <c r="BD1156" i="5"/>
  <c r="BE1156" i="5"/>
  <c r="AY1156" i="5"/>
  <c r="BD987" i="5"/>
  <c r="BE987" i="5"/>
  <c r="AY987" i="5"/>
  <c r="BD772" i="5"/>
  <c r="AY772" i="5"/>
  <c r="BE772" i="5"/>
  <c r="BD966" i="5"/>
  <c r="BE966" i="5"/>
  <c r="AY966" i="5"/>
  <c r="BD1181" i="5"/>
  <c r="BE1181" i="5"/>
  <c r="AY1181" i="5"/>
  <c r="BD1209" i="5"/>
  <c r="AY1209" i="5"/>
  <c r="BE1209" i="5"/>
  <c r="BD73" i="5"/>
  <c r="BE73" i="5"/>
  <c r="AY73" i="5"/>
  <c r="BD50" i="5"/>
  <c r="BE50" i="5"/>
  <c r="AY50" i="5"/>
  <c r="BD475" i="5"/>
  <c r="BE475" i="5"/>
  <c r="AY475" i="5"/>
  <c r="BD329" i="5"/>
  <c r="AY329" i="5"/>
  <c r="BE329" i="5"/>
  <c r="BD1052" i="5"/>
  <c r="AY1052" i="5"/>
  <c r="BE1052" i="5"/>
  <c r="BD881" i="5"/>
  <c r="AY881" i="5"/>
  <c r="BE881" i="5"/>
  <c r="BD94" i="5"/>
  <c r="BE94" i="5"/>
  <c r="AY94" i="5"/>
  <c r="BD841" i="5"/>
  <c r="BE841" i="5"/>
  <c r="AY841" i="5"/>
  <c r="BD1036" i="5"/>
  <c r="AY1036" i="5"/>
  <c r="BE1036" i="5"/>
  <c r="BD240" i="5"/>
  <c r="BE240" i="5"/>
  <c r="AY240" i="5"/>
  <c r="BD700" i="5"/>
  <c r="AY700" i="5"/>
  <c r="BE700" i="5"/>
  <c r="BD6" i="5"/>
  <c r="AY6" i="5"/>
  <c r="BE6" i="5"/>
  <c r="BD263" i="5"/>
  <c r="BE263" i="5"/>
  <c r="AY263" i="5"/>
  <c r="BD941" i="5"/>
  <c r="BE941" i="5"/>
  <c r="AY941" i="5"/>
  <c r="BD706" i="5"/>
  <c r="BE706" i="5"/>
  <c r="AY706" i="5"/>
  <c r="BD495" i="5"/>
  <c r="AY495" i="5"/>
  <c r="BE495" i="5"/>
  <c r="BD78" i="5"/>
  <c r="BE78" i="5"/>
  <c r="AY78" i="5"/>
  <c r="BD328" i="5"/>
  <c r="BE328" i="5"/>
  <c r="AY328" i="5"/>
  <c r="BD636" i="5"/>
  <c r="BE636" i="5"/>
  <c r="AY636" i="5"/>
  <c r="BD552" i="5"/>
  <c r="BE552" i="5"/>
  <c r="AY552" i="5"/>
  <c r="BD588" i="5"/>
  <c r="BE588" i="5"/>
  <c r="AY588" i="5"/>
  <c r="BD820" i="5"/>
  <c r="AY820" i="5"/>
  <c r="BE820" i="5"/>
  <c r="BD840" i="5"/>
  <c r="BE840" i="5"/>
  <c r="AY840" i="5"/>
  <c r="BD150" i="5"/>
  <c r="BE150" i="5"/>
  <c r="AY150" i="5"/>
  <c r="BD234" i="5"/>
  <c r="BE234" i="5"/>
  <c r="AY234" i="5"/>
  <c r="BD437" i="5"/>
  <c r="AY437" i="5"/>
  <c r="BE437" i="5"/>
  <c r="BD285" i="5"/>
  <c r="BE285" i="5"/>
  <c r="AY285" i="5"/>
  <c r="BD1030" i="5"/>
  <c r="BE1030" i="5"/>
  <c r="AY1030" i="5"/>
  <c r="BD24" i="5"/>
  <c r="AY24" i="5"/>
  <c r="BE24" i="5"/>
  <c r="BD187" i="5"/>
  <c r="AY187" i="5"/>
  <c r="BE187" i="5"/>
  <c r="BD496" i="5"/>
  <c r="AY496" i="5"/>
  <c r="BE496" i="5"/>
  <c r="BD321" i="5"/>
  <c r="AY321" i="5"/>
  <c r="BE321" i="5"/>
  <c r="BD808" i="5"/>
  <c r="BE808" i="5"/>
  <c r="AY808" i="5"/>
  <c r="BD1110" i="5"/>
  <c r="AY1110" i="5"/>
  <c r="BE1110" i="5"/>
  <c r="BD20" i="5"/>
  <c r="AY20" i="5"/>
  <c r="BE20" i="5"/>
  <c r="BD713" i="5"/>
  <c r="AY713" i="5"/>
  <c r="BE713" i="5"/>
  <c r="BD1207" i="5"/>
  <c r="BE1207" i="5"/>
  <c r="AY1207" i="5"/>
  <c r="BD488" i="5"/>
  <c r="BE488" i="5"/>
  <c r="AY488" i="5"/>
  <c r="BD386" i="5"/>
  <c r="AY386" i="5"/>
  <c r="BE386" i="5"/>
  <c r="BD65" i="5"/>
  <c r="AY65" i="5"/>
  <c r="BE65" i="5"/>
  <c r="BD1112" i="5"/>
  <c r="BE1112" i="5"/>
  <c r="AY1112" i="5"/>
  <c r="BD1080" i="5"/>
  <c r="AY1080" i="5"/>
  <c r="BE1080" i="5"/>
  <c r="BD549" i="5"/>
  <c r="AY549" i="5"/>
  <c r="BE549" i="5"/>
  <c r="BD10" i="5"/>
  <c r="AY10" i="5"/>
  <c r="BE10" i="5"/>
  <c r="BD655" i="5"/>
  <c r="BE655" i="5"/>
  <c r="AY655" i="5"/>
  <c r="BD272" i="5"/>
  <c r="BE272" i="5"/>
  <c r="AY272" i="5"/>
  <c r="BD1172" i="5"/>
  <c r="BE1172" i="5"/>
  <c r="AY1172" i="5"/>
  <c r="BD714" i="5"/>
  <c r="BE714" i="5"/>
  <c r="AY714" i="5"/>
  <c r="BD911" i="5"/>
  <c r="BE911" i="5"/>
  <c r="AY911" i="5"/>
  <c r="BD367" i="5"/>
  <c r="BE367" i="5"/>
  <c r="AY367" i="5"/>
  <c r="BD490" i="5"/>
  <c r="BE490" i="5"/>
  <c r="AY490" i="5"/>
  <c r="BD501" i="5"/>
  <c r="AY501" i="5"/>
  <c r="BE501" i="5"/>
  <c r="BD734" i="5"/>
  <c r="BE734" i="5"/>
  <c r="AY734" i="5"/>
  <c r="BD891" i="5"/>
  <c r="AY891" i="5"/>
  <c r="BE891" i="5"/>
  <c r="BD1147" i="5"/>
  <c r="BE1147" i="5"/>
  <c r="AY1147" i="5"/>
  <c r="BD647" i="5"/>
  <c r="AY647" i="5"/>
  <c r="BE647" i="5"/>
  <c r="BD119" i="5"/>
  <c r="AY119" i="5"/>
  <c r="BE119" i="5"/>
  <c r="BD434" i="5"/>
  <c r="AY434" i="5"/>
  <c r="BE434" i="5"/>
  <c r="BD245" i="5"/>
  <c r="BE245" i="5"/>
  <c r="AY245" i="5"/>
  <c r="BD169" i="5"/>
  <c r="AY169" i="5"/>
  <c r="BE169" i="5"/>
  <c r="BD1114" i="5"/>
  <c r="BE1114" i="5"/>
  <c r="AY1114" i="5"/>
  <c r="BD581" i="5"/>
  <c r="BE581" i="5"/>
  <c r="AY581" i="5"/>
  <c r="BD1127" i="5"/>
  <c r="BE1127" i="5"/>
  <c r="AY1127" i="5"/>
  <c r="BD539" i="5"/>
  <c r="BE539" i="5"/>
  <c r="AY539" i="5"/>
  <c r="BD864" i="5"/>
  <c r="BE864" i="5"/>
  <c r="AY864" i="5"/>
  <c r="BD661" i="5"/>
  <c r="BE661" i="5"/>
  <c r="AY661" i="5"/>
  <c r="BD331" i="5"/>
  <c r="BE331" i="5"/>
  <c r="AY331" i="5"/>
  <c r="BD689" i="5"/>
  <c r="AY689" i="5"/>
  <c r="BE689" i="5"/>
  <c r="BD620" i="5"/>
  <c r="BE620" i="5"/>
  <c r="AY620" i="5"/>
  <c r="BD113" i="5"/>
  <c r="BE113" i="5"/>
  <c r="AY113" i="5"/>
  <c r="BD536" i="5"/>
  <c r="AY536" i="5"/>
  <c r="BE536" i="5"/>
  <c r="BD874" i="5"/>
  <c r="AY874" i="5"/>
  <c r="BE874" i="5"/>
  <c r="BD459" i="5"/>
  <c r="AY459" i="5"/>
  <c r="BE459" i="5"/>
  <c r="BD896" i="5"/>
  <c r="BE896" i="5"/>
  <c r="AY896" i="5"/>
  <c r="BD1210" i="5"/>
  <c r="BE1210" i="5"/>
  <c r="AY1210" i="5"/>
  <c r="BD186" i="5"/>
  <c r="BE186" i="5"/>
  <c r="AY186" i="5"/>
  <c r="BD233" i="5"/>
  <c r="AY233" i="5"/>
  <c r="BE233" i="5"/>
  <c r="BD604" i="5"/>
  <c r="BE604" i="5"/>
  <c r="AY604" i="5"/>
  <c r="BD848" i="5"/>
  <c r="AY848" i="5"/>
  <c r="BE848" i="5"/>
  <c r="BG1033" i="3"/>
  <c r="AY690" i="3"/>
  <c r="BM888" i="3"/>
  <c r="AY328" i="3"/>
  <c r="AX328" i="3" s="1"/>
  <c r="I328" i="3" s="1"/>
  <c r="BM1033" i="3"/>
  <c r="BF1033" i="3" s="1"/>
  <c r="F1033" i="3" s="1"/>
  <c r="AY527" i="3"/>
  <c r="BE600" i="3"/>
  <c r="AX600" i="3" s="1"/>
  <c r="I600" i="3" s="1"/>
  <c r="BM180" i="3"/>
  <c r="BD784" i="5"/>
  <c r="AY784" i="5"/>
  <c r="BE784" i="5"/>
  <c r="BD1000" i="5"/>
  <c r="BE1000" i="5"/>
  <c r="AY1000" i="5"/>
  <c r="BD115" i="5"/>
  <c r="AY115" i="5"/>
  <c r="BE115" i="5"/>
  <c r="BD451" i="5"/>
  <c r="BE451" i="5"/>
  <c r="AY451" i="5"/>
  <c r="BD794" i="5"/>
  <c r="BE794" i="5"/>
  <c r="AY794" i="5"/>
  <c r="BD527" i="5"/>
  <c r="BE527" i="5"/>
  <c r="AY527" i="5"/>
  <c r="BD421" i="5"/>
  <c r="BE421" i="5"/>
  <c r="AY421" i="5"/>
  <c r="BD471" i="5"/>
  <c r="BE471" i="5"/>
  <c r="AY471" i="5"/>
  <c r="BD797" i="5"/>
  <c r="BE797" i="5"/>
  <c r="AY797" i="5"/>
  <c r="BD57" i="5"/>
  <c r="BE57" i="5"/>
  <c r="AY57" i="5"/>
  <c r="BD40" i="5"/>
  <c r="BE40" i="5"/>
  <c r="AY40" i="5"/>
  <c r="BD505" i="5"/>
  <c r="BE505" i="5"/>
  <c r="AY505" i="5"/>
  <c r="BD947" i="5"/>
  <c r="BE947" i="5"/>
  <c r="AY947" i="5"/>
  <c r="BD477" i="5"/>
  <c r="BE477" i="5"/>
  <c r="AY477" i="5"/>
  <c r="BD74" i="5"/>
  <c r="BE74" i="5"/>
  <c r="AY74" i="5"/>
  <c r="BD735" i="5"/>
  <c r="BE735" i="5"/>
  <c r="AY735" i="5"/>
  <c r="BD81" i="5"/>
  <c r="BE81" i="5"/>
  <c r="AY81" i="5"/>
  <c r="BD1150" i="5"/>
  <c r="AY1150" i="5"/>
  <c r="BE1150" i="5"/>
  <c r="BD894" i="5"/>
  <c r="BE894" i="5"/>
  <c r="AY894" i="5"/>
  <c r="BD967" i="5"/>
  <c r="AY967" i="5"/>
  <c r="BE967" i="5"/>
  <c r="BD100" i="5"/>
  <c r="BE100" i="5"/>
  <c r="AY100" i="5"/>
  <c r="BD904" i="5"/>
  <c r="AY904" i="5"/>
  <c r="BE904" i="5"/>
  <c r="BD313" i="5"/>
  <c r="AY313" i="5"/>
  <c r="BE313" i="5"/>
  <c r="BD201" i="5"/>
  <c r="BE201" i="5"/>
  <c r="AY201" i="5"/>
  <c r="BD256" i="5"/>
  <c r="BE256" i="5"/>
  <c r="AY256" i="5"/>
  <c r="BD544" i="5"/>
  <c r="BE544" i="5"/>
  <c r="AY544" i="5"/>
  <c r="BD413" i="5"/>
  <c r="AY413" i="5"/>
  <c r="BE413" i="5"/>
  <c r="BD1221" i="5"/>
  <c r="AY1221" i="5"/>
  <c r="BE1221" i="5"/>
  <c r="BD958" i="5"/>
  <c r="BE958" i="5"/>
  <c r="AY958" i="5"/>
  <c r="BD406" i="5"/>
  <c r="AY406" i="5"/>
  <c r="BE406" i="5"/>
  <c r="BD648" i="5"/>
  <c r="AY648" i="5"/>
  <c r="BE648" i="5"/>
  <c r="BD326" i="5"/>
  <c r="BE326" i="5"/>
  <c r="AY326" i="5"/>
  <c r="BD870" i="5"/>
  <c r="AY870" i="5"/>
  <c r="BE870" i="5"/>
  <c r="BD443" i="5"/>
  <c r="BE443" i="5"/>
  <c r="AY443" i="5"/>
  <c r="BD177" i="5"/>
  <c r="AY177" i="5"/>
  <c r="BE177" i="5"/>
  <c r="BD1087" i="5"/>
  <c r="AY1087" i="5"/>
  <c r="BE1087" i="5"/>
  <c r="BD508" i="5"/>
  <c r="AY508" i="5"/>
  <c r="BE508" i="5"/>
  <c r="BD212" i="5"/>
  <c r="AY212" i="5"/>
  <c r="BE212" i="5"/>
  <c r="BD498" i="5"/>
  <c r="AY498" i="5"/>
  <c r="BE498" i="5"/>
  <c r="BD1133" i="5"/>
  <c r="BE1133" i="5"/>
  <c r="AY1133" i="5"/>
  <c r="BD786" i="5"/>
  <c r="AY786" i="5"/>
  <c r="BE786" i="5"/>
  <c r="BD1064" i="5"/>
  <c r="BE1064" i="5"/>
  <c r="AY1064" i="5"/>
  <c r="BD1232" i="5"/>
  <c r="BE1232" i="5"/>
  <c r="AY1232" i="5"/>
  <c r="BD1104" i="5"/>
  <c r="AY1104" i="5"/>
  <c r="BE1104" i="5"/>
  <c r="BD412" i="5"/>
  <c r="BE412" i="5"/>
  <c r="AY412" i="5"/>
  <c r="BD273" i="5"/>
  <c r="AY273" i="5"/>
  <c r="BE273" i="5"/>
  <c r="BD286" i="5"/>
  <c r="BE286" i="5"/>
  <c r="AY286" i="5"/>
  <c r="BD1023" i="5"/>
  <c r="AY1023" i="5"/>
  <c r="BE1023" i="5"/>
  <c r="BD392" i="5"/>
  <c r="AY392" i="5"/>
  <c r="BE392" i="5"/>
  <c r="BD275" i="5"/>
  <c r="BE275" i="5"/>
  <c r="AY275" i="5"/>
  <c r="BD982" i="5"/>
  <c r="BE982" i="5"/>
  <c r="AY982" i="5"/>
  <c r="BD639" i="5"/>
  <c r="AY639" i="5"/>
  <c r="BE639" i="5"/>
  <c r="BD992" i="5"/>
  <c r="BE992" i="5"/>
  <c r="AY992" i="5"/>
  <c r="BD993" i="5"/>
  <c r="AY993" i="5"/>
  <c r="BE993" i="5"/>
  <c r="BD1204" i="5"/>
  <c r="BE1204" i="5"/>
  <c r="AY1204" i="5"/>
  <c r="BD25" i="5"/>
  <c r="BE25" i="5"/>
  <c r="AY25" i="5"/>
  <c r="BD164" i="5"/>
  <c r="AY164" i="5"/>
  <c r="BE164" i="5"/>
  <c r="BD13" i="5"/>
  <c r="AY13" i="5"/>
  <c r="BE13" i="5"/>
  <c r="BD1074" i="5"/>
  <c r="BE1074" i="5"/>
  <c r="AY1074" i="5"/>
  <c r="BD800" i="5"/>
  <c r="AY800" i="5"/>
  <c r="BE800" i="5"/>
  <c r="BD105" i="5"/>
  <c r="BE105" i="5"/>
  <c r="AY105" i="5"/>
  <c r="BD1161" i="5"/>
  <c r="BE1161" i="5"/>
  <c r="AY1161" i="5"/>
  <c r="BD166" i="5"/>
  <c r="AY166" i="5"/>
  <c r="BE166" i="5"/>
  <c r="BD1144" i="5"/>
  <c r="AY1144" i="5"/>
  <c r="BE1144" i="5"/>
  <c r="BD998" i="5"/>
  <c r="AY998" i="5"/>
  <c r="BE998" i="5"/>
  <c r="BD769" i="5"/>
  <c r="AY769" i="5"/>
  <c r="BE769" i="5"/>
  <c r="BD141" i="5"/>
  <c r="AY141" i="5"/>
  <c r="BE141" i="5"/>
  <c r="BD865" i="5"/>
  <c r="BE865" i="5"/>
  <c r="AY865" i="5"/>
  <c r="BD953" i="5"/>
  <c r="AY953" i="5"/>
  <c r="BE953" i="5"/>
  <c r="BD1106" i="5"/>
  <c r="BE1106" i="5"/>
  <c r="AY1106" i="5"/>
  <c r="BD1222" i="5"/>
  <c r="BE1222" i="5"/>
  <c r="AY1222" i="5"/>
  <c r="BD642" i="5"/>
  <c r="BE642" i="5"/>
  <c r="AY642" i="5"/>
  <c r="BD606" i="5"/>
  <c r="BE606" i="5"/>
  <c r="AY606" i="5"/>
  <c r="BD199" i="5"/>
  <c r="BE199" i="5"/>
  <c r="AY199" i="5"/>
  <c r="BD390" i="5"/>
  <c r="AY390" i="5"/>
  <c r="BE390" i="5"/>
  <c r="BD213" i="5"/>
  <c r="BE213" i="5"/>
  <c r="AY213" i="5"/>
  <c r="BM492" i="3"/>
  <c r="BF492" i="3" s="1"/>
  <c r="F492" i="3" s="1"/>
  <c r="BE690" i="3"/>
  <c r="AX690" i="3" s="1"/>
  <c r="I690" i="3" s="1"/>
  <c r="BG888" i="3"/>
  <c r="BF888" i="3" s="1"/>
  <c r="F888" i="3" s="1"/>
  <c r="BE328" i="3"/>
  <c r="AY546" i="3"/>
  <c r="AY972" i="3"/>
  <c r="AY600" i="3"/>
  <c r="BE787" i="3"/>
  <c r="AX787" i="3" s="1"/>
  <c r="I787" i="3" s="1"/>
  <c r="BD1019" i="5"/>
  <c r="AY1019" i="5"/>
  <c r="BE1019" i="5"/>
  <c r="BD1158" i="5"/>
  <c r="AY1158" i="5"/>
  <c r="BE1158" i="5"/>
  <c r="BD1065" i="5"/>
  <c r="AY1065" i="5"/>
  <c r="BE1065" i="5"/>
  <c r="BD615" i="5"/>
  <c r="BE615" i="5"/>
  <c r="AY615" i="5"/>
  <c r="AV22" i="5"/>
  <c r="BD583" i="5"/>
  <c r="AY583" i="5"/>
  <c r="BE583" i="5"/>
  <c r="BD1162" i="5"/>
  <c r="BE1162" i="5"/>
  <c r="AY1162" i="5"/>
  <c r="BD853" i="5"/>
  <c r="BE853" i="5"/>
  <c r="AY853" i="5"/>
  <c r="BD657" i="5"/>
  <c r="AY657" i="5"/>
  <c r="BE657" i="5"/>
  <c r="BD214" i="5"/>
  <c r="BE214" i="5"/>
  <c r="AY214" i="5"/>
  <c r="BD858" i="5"/>
  <c r="AY858" i="5"/>
  <c r="BE858" i="5"/>
  <c r="BD371" i="5"/>
  <c r="BE371" i="5"/>
  <c r="AY371" i="5"/>
  <c r="BD1055" i="5"/>
  <c r="AY1055" i="5"/>
  <c r="BE1055" i="5"/>
  <c r="BD1231" i="5"/>
  <c r="AY1231" i="5"/>
  <c r="BE1231" i="5"/>
  <c r="BD120" i="5"/>
  <c r="AY120" i="5"/>
  <c r="BE120" i="5"/>
  <c r="BD197" i="5"/>
  <c r="AY197" i="5"/>
  <c r="BE197" i="5"/>
  <c r="BD1025" i="5"/>
  <c r="AY1025" i="5"/>
  <c r="BE1025" i="5"/>
  <c r="BD425" i="5"/>
  <c r="AY425" i="5"/>
  <c r="BE425" i="5"/>
  <c r="BD323" i="5"/>
  <c r="AY323" i="5"/>
  <c r="BE323" i="5"/>
  <c r="BD922" i="5"/>
  <c r="BE922" i="5"/>
  <c r="AY922" i="5"/>
  <c r="BD270" i="5"/>
  <c r="BE270" i="5"/>
  <c r="AY270" i="5"/>
  <c r="BD420" i="5"/>
  <c r="AY420" i="5"/>
  <c r="BE420" i="5"/>
  <c r="BD741" i="5"/>
  <c r="AY741" i="5"/>
  <c r="BE741" i="5"/>
  <c r="BD1130" i="5"/>
  <c r="BE1130" i="5"/>
  <c r="AY1130" i="5"/>
  <c r="BD296" i="5"/>
  <c r="AY296" i="5"/>
  <c r="BE296" i="5"/>
  <c r="BD1226" i="5"/>
  <c r="BE1226" i="5"/>
  <c r="AY1226" i="5"/>
  <c r="BD37" i="5"/>
  <c r="BE37" i="5"/>
  <c r="AY37" i="5"/>
  <c r="BD568" i="5"/>
  <c r="BE568" i="5"/>
  <c r="AY568" i="5"/>
  <c r="BD96" i="5"/>
  <c r="BE96" i="5"/>
  <c r="AY96" i="5"/>
  <c r="BD569" i="5"/>
  <c r="BE569" i="5"/>
  <c r="AY569" i="5"/>
  <c r="BD770" i="5"/>
  <c r="BE770" i="5"/>
  <c r="AY770" i="5"/>
  <c r="BD1182" i="5"/>
  <c r="BE1182" i="5"/>
  <c r="AY1182" i="5"/>
  <c r="BD1145" i="5"/>
  <c r="BE1145" i="5"/>
  <c r="AY1145" i="5"/>
  <c r="BD985" i="5"/>
  <c r="AY985" i="5"/>
  <c r="BE985" i="5"/>
  <c r="BD1227" i="5"/>
  <c r="AY1227" i="5"/>
  <c r="BE1227" i="5"/>
  <c r="BD179" i="5"/>
  <c r="BE179" i="5"/>
  <c r="AY179" i="5"/>
  <c r="BD528" i="5"/>
  <c r="AY528" i="5"/>
  <c r="BE528" i="5"/>
  <c r="BD1146" i="5"/>
  <c r="AY1146" i="5"/>
  <c r="BE1146" i="5"/>
  <c r="BD196" i="5"/>
  <c r="BE196" i="5"/>
  <c r="AY196" i="5"/>
  <c r="BD365" i="5"/>
  <c r="AY365" i="5"/>
  <c r="BE365" i="5"/>
  <c r="BD66" i="5"/>
  <c r="AY66" i="5"/>
  <c r="BE66" i="5"/>
  <c r="BD659" i="5"/>
  <c r="AY659" i="5"/>
  <c r="BE659" i="5"/>
  <c r="BD1240" i="5"/>
  <c r="BE1240" i="5"/>
  <c r="AY1240" i="5"/>
  <c r="BD587" i="5"/>
  <c r="BE587" i="5"/>
  <c r="AY587" i="5"/>
  <c r="BD47" i="5"/>
  <c r="AY47" i="5"/>
  <c r="BE47" i="5"/>
  <c r="BD861" i="5"/>
  <c r="AY861" i="5"/>
  <c r="BE861" i="5"/>
  <c r="BD879" i="5"/>
  <c r="BE879" i="5"/>
  <c r="AY879" i="5"/>
  <c r="BD90" i="5"/>
  <c r="BE90" i="5"/>
  <c r="AY90" i="5"/>
  <c r="BD518" i="5"/>
  <c r="BE518" i="5"/>
  <c r="AY518" i="5"/>
  <c r="BD461" i="5"/>
  <c r="AY461" i="5"/>
  <c r="BE461" i="5"/>
  <c r="BD467" i="5"/>
  <c r="AY467" i="5"/>
  <c r="BE467" i="5"/>
  <c r="BD653" i="5"/>
  <c r="AY653" i="5"/>
  <c r="BE653" i="5"/>
  <c r="BD851" i="5"/>
  <c r="AY851" i="5"/>
  <c r="BE851" i="5"/>
  <c r="BD222" i="5"/>
  <c r="AY222" i="5"/>
  <c r="BE222" i="5"/>
  <c r="BD340" i="5"/>
  <c r="AY340" i="5"/>
  <c r="BE340" i="5"/>
  <c r="BD641" i="5"/>
  <c r="AY641" i="5"/>
  <c r="BE641" i="5"/>
  <c r="BD160" i="5"/>
  <c r="AY160" i="5"/>
  <c r="BE160" i="5"/>
  <c r="BD387" i="5"/>
  <c r="BE387" i="5"/>
  <c r="AY387" i="5"/>
  <c r="BD705" i="5"/>
  <c r="AY705" i="5"/>
  <c r="BE705" i="5"/>
  <c r="BD725" i="5"/>
  <c r="BE725" i="5"/>
  <c r="AY725" i="5"/>
  <c r="BD56" i="5"/>
  <c r="BE56" i="5"/>
  <c r="AY56" i="5"/>
  <c r="BD249" i="5"/>
  <c r="BE249" i="5"/>
  <c r="AY249" i="5"/>
  <c r="BD103" i="5"/>
  <c r="AY103" i="5"/>
  <c r="BE103" i="5"/>
  <c r="BD1045" i="5"/>
  <c r="BE1045" i="5"/>
  <c r="AY1045" i="5"/>
  <c r="BD117" i="5"/>
  <c r="BE117" i="5"/>
  <c r="AY117" i="5"/>
  <c r="BD590" i="5"/>
  <c r="BE590" i="5"/>
  <c r="AY590" i="5"/>
  <c r="BD176" i="5"/>
  <c r="AY176" i="5"/>
  <c r="BE176" i="5"/>
  <c r="BD162" i="5"/>
  <c r="AY162" i="5"/>
  <c r="BE162" i="5"/>
  <c r="BD92" i="5"/>
  <c r="AY92" i="5"/>
  <c r="BE92" i="5"/>
  <c r="BD712" i="5"/>
  <c r="AY712" i="5"/>
  <c r="BE712" i="5"/>
  <c r="BD1136" i="5"/>
  <c r="AY1136" i="5"/>
  <c r="BE1136" i="5"/>
  <c r="BD324" i="5"/>
  <c r="AY324" i="5"/>
  <c r="BE324" i="5"/>
  <c r="BD949" i="5"/>
  <c r="BE949" i="5"/>
  <c r="AY949" i="5"/>
  <c r="BD975" i="5"/>
  <c r="BE975" i="5"/>
  <c r="AY975" i="5"/>
  <c r="BD360" i="5"/>
  <c r="BE360" i="5"/>
  <c r="AY360" i="5"/>
  <c r="BD255" i="5"/>
  <c r="BE255" i="5"/>
  <c r="AY255" i="5"/>
  <c r="BD814" i="5"/>
  <c r="BE814" i="5"/>
  <c r="AY814" i="5"/>
  <c r="BD849" i="5"/>
  <c r="BE849" i="5"/>
  <c r="AY849" i="5"/>
  <c r="BD298" i="5"/>
  <c r="BE298" i="5"/>
  <c r="AY298" i="5"/>
  <c r="BD158" i="5"/>
  <c r="BE158" i="5"/>
  <c r="AY158" i="5"/>
  <c r="BD701" i="5"/>
  <c r="BE701" i="5"/>
  <c r="AY701" i="5"/>
  <c r="BD871" i="5"/>
  <c r="AY871" i="5"/>
  <c r="BE871" i="5"/>
  <c r="BD603" i="5"/>
  <c r="BE603" i="5"/>
  <c r="AY603" i="5"/>
  <c r="BD378" i="5"/>
  <c r="AY378" i="5"/>
  <c r="BE378" i="5"/>
  <c r="BD152" i="5"/>
  <c r="AY152" i="5"/>
  <c r="BE152" i="5"/>
  <c r="BG492" i="3"/>
  <c r="BE1213" i="3"/>
  <c r="AX1213" i="3" s="1"/>
  <c r="I1213" i="3" s="1"/>
  <c r="BE531" i="3"/>
  <c r="BE972" i="3"/>
  <c r="AX972" i="3" s="1"/>
  <c r="I972" i="3" s="1"/>
  <c r="AY473" i="3"/>
  <c r="BE536" i="3"/>
  <c r="AY787" i="3"/>
  <c r="BD1241" i="5"/>
  <c r="AY1241" i="5"/>
  <c r="BE1241" i="5"/>
  <c r="BD908" i="5"/>
  <c r="AY908" i="5"/>
  <c r="BE908" i="5"/>
  <c r="BD818" i="5"/>
  <c r="BE818" i="5"/>
  <c r="AY818" i="5"/>
  <c r="BD660" i="5"/>
  <c r="BE660" i="5"/>
  <c r="AY660" i="5"/>
  <c r="BD200" i="5"/>
  <c r="AY200" i="5"/>
  <c r="BE200" i="5"/>
  <c r="BD547" i="5"/>
  <c r="AY547" i="5"/>
  <c r="BE547" i="5"/>
  <c r="BD290" i="5"/>
  <c r="AY290" i="5"/>
  <c r="BE290" i="5"/>
  <c r="BD584" i="5"/>
  <c r="BE584" i="5"/>
  <c r="AY584" i="5"/>
  <c r="BD556" i="5"/>
  <c r="BE556" i="5"/>
  <c r="AY556" i="5"/>
  <c r="BD17" i="5"/>
  <c r="BE17" i="5"/>
  <c r="AY17" i="5"/>
  <c r="BD681" i="5"/>
  <c r="BE681" i="5"/>
  <c r="AY681" i="5"/>
  <c r="BD259" i="5"/>
  <c r="BE259" i="5"/>
  <c r="AY259" i="5"/>
  <c r="BD1192" i="5"/>
  <c r="BE1192" i="5"/>
  <c r="AY1192" i="5"/>
  <c r="BD897" i="5"/>
  <c r="AY897" i="5"/>
  <c r="BE897" i="5"/>
  <c r="BD803" i="5"/>
  <c r="BE803" i="5"/>
  <c r="AY803" i="5"/>
  <c r="BD171" i="5"/>
  <c r="AY171" i="5"/>
  <c r="BE171" i="5"/>
  <c r="BD1154" i="5"/>
  <c r="AY1154" i="5"/>
  <c r="BE1154" i="5"/>
  <c r="BD1115" i="5"/>
  <c r="AY1115" i="5"/>
  <c r="BE1115" i="5"/>
  <c r="BD1175" i="5"/>
  <c r="BE1175" i="5"/>
  <c r="AY1175" i="5"/>
  <c r="BD499" i="5"/>
  <c r="BE499" i="5"/>
  <c r="AY499" i="5"/>
  <c r="BD409" i="5"/>
  <c r="BE409" i="5"/>
  <c r="AY409" i="5"/>
  <c r="BD284" i="5"/>
  <c r="BE284" i="5"/>
  <c r="AY284" i="5"/>
  <c r="BD278" i="5"/>
  <c r="AY278" i="5"/>
  <c r="BE278" i="5"/>
  <c r="BD63" i="5"/>
  <c r="AY63" i="5"/>
  <c r="BE63" i="5"/>
  <c r="BD154" i="5"/>
  <c r="BE154" i="5"/>
  <c r="AY154" i="5"/>
  <c r="BD868" i="5"/>
  <c r="AY868" i="5"/>
  <c r="BE868" i="5"/>
  <c r="BD1095" i="5"/>
  <c r="AY1095" i="5"/>
  <c r="BE1095" i="5"/>
  <c r="BD1084" i="5"/>
  <c r="AY1084" i="5"/>
  <c r="BE1084" i="5"/>
  <c r="BD190" i="5"/>
  <c r="AY190" i="5"/>
  <c r="BE190" i="5"/>
  <c r="BD161" i="5"/>
  <c r="BE161" i="5"/>
  <c r="AY161" i="5"/>
  <c r="BD332" i="5"/>
  <c r="BE332" i="5"/>
  <c r="AY332" i="5"/>
  <c r="BD633" i="5"/>
  <c r="BE633" i="5"/>
  <c r="AY633" i="5"/>
  <c r="BD534" i="5"/>
  <c r="BE534" i="5"/>
  <c r="AY534" i="5"/>
  <c r="BD718" i="5"/>
  <c r="AY718" i="5"/>
  <c r="BE718" i="5"/>
  <c r="BD945" i="5"/>
  <c r="AY945" i="5"/>
  <c r="BE945" i="5"/>
  <c r="BD389" i="5"/>
  <c r="AY389" i="5"/>
  <c r="BE389" i="5"/>
  <c r="BD374" i="5"/>
  <c r="AY374" i="5"/>
  <c r="BE374" i="5"/>
  <c r="BD1099" i="5"/>
  <c r="AY1099" i="5"/>
  <c r="BE1099" i="5"/>
  <c r="BD906" i="5"/>
  <c r="AY906" i="5"/>
  <c r="BE906" i="5"/>
  <c r="BD36" i="5"/>
  <c r="BE36" i="5"/>
  <c r="AY36" i="5"/>
  <c r="BD842" i="5"/>
  <c r="BE842" i="5"/>
  <c r="AY842" i="5"/>
  <c r="BD763" i="5"/>
  <c r="BE763" i="5"/>
  <c r="AY763" i="5"/>
  <c r="BD866" i="5"/>
  <c r="AY866" i="5"/>
  <c r="BE866" i="5"/>
  <c r="BD173" i="5"/>
  <c r="BE173" i="5"/>
  <c r="AY173" i="5"/>
  <c r="BD1100" i="5"/>
  <c r="AY1100" i="5"/>
  <c r="BE1100" i="5"/>
  <c r="BD572" i="5"/>
  <c r="BE572" i="5"/>
  <c r="AY572" i="5"/>
  <c r="BD529" i="5"/>
  <c r="BE529" i="5"/>
  <c r="AY529" i="5"/>
  <c r="BD433" i="5"/>
  <c r="BE433" i="5"/>
  <c r="AY433" i="5"/>
  <c r="BD749" i="5"/>
  <c r="BE749" i="5"/>
  <c r="AY749" i="5"/>
  <c r="BD363" i="5"/>
  <c r="AY363" i="5"/>
  <c r="BE363" i="5"/>
  <c r="BD691" i="5"/>
  <c r="AY691" i="5"/>
  <c r="BE691" i="5"/>
  <c r="BD107" i="5"/>
  <c r="BE107" i="5"/>
  <c r="AY107" i="5"/>
  <c r="BD1148" i="5"/>
  <c r="AY1148" i="5"/>
  <c r="BE1148" i="5"/>
  <c r="BD51" i="5"/>
  <c r="AY51" i="5"/>
  <c r="BE51" i="5"/>
  <c r="BD519" i="5"/>
  <c r="AY519" i="5"/>
  <c r="BE519" i="5"/>
  <c r="BD237" i="5"/>
  <c r="BE237" i="5"/>
  <c r="AY237" i="5"/>
  <c r="BD181" i="5"/>
  <c r="BE181" i="5"/>
  <c r="AY181" i="5"/>
  <c r="BD1091" i="5"/>
  <c r="BE1091" i="5"/>
  <c r="AY1091" i="5"/>
  <c r="BD810" i="5"/>
  <c r="BE810" i="5"/>
  <c r="AY810" i="5"/>
  <c r="BD793" i="5"/>
  <c r="AY793" i="5"/>
  <c r="BE793" i="5"/>
  <c r="BD71" i="5"/>
  <c r="BE71" i="5"/>
  <c r="AY71" i="5"/>
  <c r="BD504" i="5"/>
  <c r="AY504" i="5"/>
  <c r="BE504" i="5"/>
  <c r="BD350" i="5"/>
  <c r="AY350" i="5"/>
  <c r="BE350" i="5"/>
  <c r="BD242" i="5"/>
  <c r="AY242" i="5"/>
  <c r="BE242" i="5"/>
  <c r="BD436" i="5"/>
  <c r="BE436" i="5"/>
  <c r="AY436" i="5"/>
  <c r="BD48" i="5"/>
  <c r="AY48" i="5"/>
  <c r="BE48" i="5"/>
  <c r="BD1187" i="5"/>
  <c r="AY1187" i="5"/>
  <c r="BE1187" i="5"/>
  <c r="BD830" i="5"/>
  <c r="BE830" i="5"/>
  <c r="AY830" i="5"/>
  <c r="BD1117" i="5"/>
  <c r="BE1117" i="5"/>
  <c r="AY1117" i="5"/>
  <c r="BD1056" i="5"/>
  <c r="AY1056" i="5"/>
  <c r="BE1056" i="5"/>
  <c r="BD877" i="5"/>
  <c r="AY877" i="5"/>
  <c r="BE877" i="5"/>
  <c r="BD1191" i="5"/>
  <c r="AY1191" i="5"/>
  <c r="BE1191" i="5"/>
  <c r="BD29" i="5"/>
  <c r="AY29" i="5"/>
  <c r="BE29" i="5"/>
  <c r="BD410" i="5"/>
  <c r="BE410" i="5"/>
  <c r="AY410" i="5"/>
  <c r="BD140" i="5"/>
  <c r="AY140" i="5"/>
  <c r="BE140" i="5"/>
  <c r="BD778" i="5"/>
  <c r="AY778" i="5"/>
  <c r="BE778" i="5"/>
  <c r="BD950" i="5"/>
  <c r="BE950" i="5"/>
  <c r="AY950" i="5"/>
  <c r="BD486" i="5"/>
  <c r="BE486" i="5"/>
  <c r="AY486" i="5"/>
  <c r="BD487" i="5"/>
  <c r="BE487" i="5"/>
  <c r="AY487" i="5"/>
  <c r="BD241" i="5"/>
  <c r="BE241" i="5"/>
  <c r="AY241" i="5"/>
  <c r="BD990" i="3"/>
  <c r="AX990" i="3" s="1"/>
  <c r="I990" i="3" s="1"/>
  <c r="BD536" i="3"/>
  <c r="BD900" i="5"/>
  <c r="BE900" i="5"/>
  <c r="AY900" i="5"/>
  <c r="BD548" i="5"/>
  <c r="AY548" i="5"/>
  <c r="BE548" i="5"/>
  <c r="BD204" i="5"/>
  <c r="AY204" i="5"/>
  <c r="BE204" i="5"/>
  <c r="BD325" i="5"/>
  <c r="BE325" i="5"/>
  <c r="AY325" i="5"/>
  <c r="BD248" i="5"/>
  <c r="BE248" i="5"/>
  <c r="AY248" i="5"/>
  <c r="BD185" i="5"/>
  <c r="BE185" i="5"/>
  <c r="AY185" i="5"/>
  <c r="BD607" i="5"/>
  <c r="AY607" i="5"/>
  <c r="BE607" i="5"/>
  <c r="BD318" i="5"/>
  <c r="AY318" i="5"/>
  <c r="BE318" i="5"/>
  <c r="BD833" i="5"/>
  <c r="BE833" i="5"/>
  <c r="AY833" i="5"/>
  <c r="BD965" i="5"/>
  <c r="BE965" i="5"/>
  <c r="AY965" i="5"/>
  <c r="BD885" i="5"/>
  <c r="AY885" i="5"/>
  <c r="BE885" i="5"/>
  <c r="BD1107" i="5"/>
  <c r="AY1107" i="5"/>
  <c r="BE1107" i="5"/>
  <c r="BD698" i="5"/>
  <c r="AY698" i="5"/>
  <c r="BE698" i="5"/>
  <c r="BD961" i="5"/>
  <c r="AY961" i="5"/>
  <c r="BE961" i="5"/>
  <c r="BD430" i="5"/>
  <c r="BE430" i="5"/>
  <c r="AY430" i="5"/>
  <c r="BD372" i="5"/>
  <c r="BE372" i="5"/>
  <c r="AY372" i="5"/>
  <c r="BD616" i="5"/>
  <c r="AY616" i="5"/>
  <c r="BE616" i="5"/>
  <c r="BD791" i="5"/>
  <c r="AY791" i="5"/>
  <c r="BE791" i="5"/>
  <c r="BD1047" i="5"/>
  <c r="AY1047" i="5"/>
  <c r="BE1047" i="5"/>
  <c r="BD299" i="5"/>
  <c r="BE299" i="5"/>
  <c r="AY299" i="5"/>
  <c r="BD39" i="5"/>
  <c r="BE39" i="5"/>
  <c r="AY39" i="5"/>
  <c r="BD591" i="5"/>
  <c r="AY591" i="5"/>
  <c r="BE591" i="5"/>
  <c r="BD104" i="5"/>
  <c r="AY104" i="5"/>
  <c r="BE104" i="5"/>
  <c r="BD761" i="5"/>
  <c r="BE761" i="5"/>
  <c r="AY761" i="5"/>
  <c r="BD819" i="5"/>
  <c r="BE819" i="5"/>
  <c r="AY819" i="5"/>
  <c r="BD684" i="5"/>
  <c r="AY684" i="5"/>
  <c r="BE684" i="5"/>
  <c r="BD1061" i="5"/>
  <c r="BE1061" i="5"/>
  <c r="AY1061" i="5"/>
  <c r="BD209" i="5"/>
  <c r="BE209" i="5"/>
  <c r="AY209" i="5"/>
  <c r="BD654" i="5"/>
  <c r="AY654" i="5"/>
  <c r="BE654" i="5"/>
  <c r="BD168" i="5"/>
  <c r="BE168" i="5"/>
  <c r="AY168" i="5"/>
  <c r="BD381" i="5"/>
  <c r="AY381" i="5"/>
  <c r="BE381" i="5"/>
  <c r="BD418" i="5"/>
  <c r="AY418" i="5"/>
  <c r="BE418" i="5"/>
  <c r="BD884" i="5"/>
  <c r="BE884" i="5"/>
  <c r="AY884" i="5"/>
  <c r="BD224" i="5"/>
  <c r="BE224" i="5"/>
  <c r="AY224" i="5"/>
  <c r="BD38" i="5"/>
  <c r="AY38" i="5"/>
  <c r="BE38" i="5"/>
  <c r="BD370" i="5"/>
  <c r="AY370" i="5"/>
  <c r="BE370" i="5"/>
  <c r="BD731" i="5"/>
  <c r="BE731" i="5"/>
  <c r="AY731" i="5"/>
  <c r="BD336" i="5"/>
  <c r="BE336" i="5"/>
  <c r="AY336" i="5"/>
  <c r="BD711" i="5"/>
  <c r="BE711" i="5"/>
  <c r="AY711" i="5"/>
  <c r="BD1018" i="5"/>
  <c r="AY1018" i="5"/>
  <c r="BE1018" i="5"/>
  <c r="BD997" i="5"/>
  <c r="AY997" i="5"/>
  <c r="BE997" i="5"/>
  <c r="BD282" i="5"/>
  <c r="BE282" i="5"/>
  <c r="AY282" i="5"/>
  <c r="BD918" i="5"/>
  <c r="BE918" i="5"/>
  <c r="AY918" i="5"/>
  <c r="BD132" i="5"/>
  <c r="BE132" i="5"/>
  <c r="AY132" i="5"/>
  <c r="BD383" i="5"/>
  <c r="AY383" i="5"/>
  <c r="BE383" i="5"/>
  <c r="BD697" i="5"/>
  <c r="BE697" i="5"/>
  <c r="AY697" i="5"/>
  <c r="BD1086" i="5"/>
  <c r="AY1086" i="5"/>
  <c r="BE1086" i="5"/>
  <c r="BD307" i="5"/>
  <c r="AY307" i="5"/>
  <c r="BE307" i="5"/>
  <c r="BD1016" i="5"/>
  <c r="BE1016" i="5"/>
  <c r="AY1016" i="5"/>
  <c r="BD521" i="5"/>
  <c r="AY521" i="5"/>
  <c r="BE521" i="5"/>
  <c r="BD251" i="5"/>
  <c r="BE251" i="5"/>
  <c r="AY251" i="5"/>
  <c r="BD1081" i="5"/>
  <c r="BE1081" i="5"/>
  <c r="AY1081" i="5"/>
  <c r="BD736" i="5"/>
  <c r="BE736" i="5"/>
  <c r="AY736" i="5"/>
  <c r="BD751" i="5"/>
  <c r="AY751" i="5"/>
  <c r="BE751" i="5"/>
  <c r="BD692" i="5"/>
  <c r="AY692" i="5"/>
  <c r="BE692" i="5"/>
  <c r="BD728" i="5"/>
  <c r="BE728" i="5"/>
  <c r="AY728" i="5"/>
  <c r="BD773" i="5"/>
  <c r="AY773" i="5"/>
  <c r="BE773" i="5"/>
  <c r="BD52" i="5"/>
  <c r="BE52" i="5"/>
  <c r="AY52" i="5"/>
  <c r="BD562" i="5"/>
  <c r="BE562" i="5"/>
  <c r="AY562" i="5"/>
  <c r="BD116" i="5"/>
  <c r="BE116" i="5"/>
  <c r="AY116" i="5"/>
  <c r="BD1116" i="5"/>
  <c r="BE1116" i="5"/>
  <c r="AY1116" i="5"/>
  <c r="BD916" i="5"/>
  <c r="BE916" i="5"/>
  <c r="AY916" i="5"/>
  <c r="BD912" i="5"/>
  <c r="AY912" i="5"/>
  <c r="BE912" i="5"/>
  <c r="BD287" i="5"/>
  <c r="BE287" i="5"/>
  <c r="AY287" i="5"/>
  <c r="BD349" i="5"/>
  <c r="AY349" i="5"/>
  <c r="BE349" i="5"/>
  <c r="BD159" i="5"/>
  <c r="AY159" i="5"/>
  <c r="BE159" i="5"/>
  <c r="BD1197" i="5"/>
  <c r="AY1197" i="5"/>
  <c r="BE1197" i="5"/>
  <c r="BD354" i="5"/>
  <c r="BE354" i="5"/>
  <c r="AY354" i="5"/>
  <c r="BD411" i="5"/>
  <c r="BE411" i="5"/>
  <c r="AY411" i="5"/>
  <c r="BD767" i="5"/>
  <c r="AY767" i="5"/>
  <c r="BE767" i="5"/>
  <c r="BD954" i="5"/>
  <c r="BE954" i="5"/>
  <c r="AY954" i="5"/>
  <c r="BD635" i="5"/>
  <c r="BE635" i="5"/>
  <c r="AY635" i="5"/>
  <c r="BD1029" i="5"/>
  <c r="AY1029" i="5"/>
  <c r="BE1029" i="5"/>
  <c r="BD19" i="5"/>
  <c r="BE19" i="5"/>
  <c r="AY19" i="5"/>
  <c r="BD59" i="5"/>
  <c r="BE59" i="5"/>
  <c r="AY59" i="5"/>
  <c r="BD1098" i="5"/>
  <c r="BE1098" i="5"/>
  <c r="AY1098" i="5"/>
  <c r="BD310" i="5"/>
  <c r="BE310" i="5"/>
  <c r="AY310" i="5"/>
  <c r="BD353" i="5"/>
  <c r="BE353" i="5"/>
  <c r="AY353" i="5"/>
  <c r="BD1075" i="5"/>
  <c r="BE1075" i="5"/>
  <c r="AY1075" i="5"/>
  <c r="BD221" i="5"/>
  <c r="AY221" i="5"/>
  <c r="BE221" i="5"/>
  <c r="BD308" i="5"/>
  <c r="AY308" i="5"/>
  <c r="BE308" i="5"/>
  <c r="BD300" i="5"/>
  <c r="BE300" i="5"/>
  <c r="AY300" i="5"/>
  <c r="BD88" i="5"/>
  <c r="BE88" i="5"/>
  <c r="AY88" i="5"/>
  <c r="BD232" i="5"/>
  <c r="BE232" i="5"/>
  <c r="AY232" i="5"/>
  <c r="BD836" i="5"/>
  <c r="AY836" i="5"/>
  <c r="BE836" i="5"/>
  <c r="BD1037" i="5"/>
  <c r="BE1037" i="5"/>
  <c r="AY1037" i="5"/>
  <c r="BD147" i="5"/>
  <c r="BE147" i="5"/>
  <c r="AY147" i="5"/>
  <c r="BD665" i="5"/>
  <c r="BE665" i="5"/>
  <c r="AY665" i="5"/>
  <c r="BD931" i="5"/>
  <c r="BE931" i="5"/>
  <c r="AY931" i="5"/>
  <c r="BD579" i="5"/>
  <c r="BE579" i="5"/>
  <c r="AY579" i="5"/>
  <c r="BD860" i="5"/>
  <c r="AY860" i="5"/>
  <c r="BE860" i="5"/>
  <c r="BD923" i="5"/>
  <c r="BE923" i="5"/>
  <c r="AY923" i="5"/>
  <c r="BD738" i="5"/>
  <c r="BE738" i="5"/>
  <c r="AY738" i="5"/>
  <c r="BD277" i="5"/>
  <c r="BE277" i="5"/>
  <c r="AY277" i="5"/>
  <c r="BD254" i="5"/>
  <c r="BE254" i="5"/>
  <c r="AY254" i="5"/>
  <c r="BD575" i="5"/>
  <c r="BE575" i="5"/>
  <c r="AY575" i="5"/>
  <c r="BD898" i="5"/>
  <c r="AY898" i="5"/>
  <c r="BE898" i="5"/>
  <c r="AS23" i="5" a="1"/>
  <c r="AS23" i="5" s="1"/>
  <c r="AU23" i="5" s="1"/>
  <c r="AT23" i="5"/>
  <c r="BD503" i="5"/>
  <c r="AY503" i="5"/>
  <c r="BE503" i="5"/>
  <c r="AT25" i="5"/>
  <c r="AS25" i="5" a="1"/>
  <c r="AS25" i="5" s="1"/>
  <c r="AU25" i="5" s="1"/>
  <c r="BD779" i="5"/>
  <c r="BE779" i="5"/>
  <c r="AY779" i="5"/>
  <c r="BD936" i="5"/>
  <c r="BE936" i="5"/>
  <c r="AY936" i="5"/>
  <c r="BD1038" i="5"/>
  <c r="AY1038" i="5"/>
  <c r="BE1038" i="5"/>
  <c r="BD109" i="5"/>
  <c r="AY109" i="5"/>
  <c r="BE109" i="5"/>
  <c r="BD1235" i="5"/>
  <c r="AY1235" i="5"/>
  <c r="BE1235" i="5"/>
  <c r="BD131" i="5"/>
  <c r="AY131" i="5"/>
  <c r="BE131" i="5"/>
  <c r="BD438" i="5"/>
  <c r="AY438" i="5"/>
  <c r="BE438" i="5"/>
  <c r="BD909" i="5"/>
  <c r="BE909" i="5"/>
  <c r="AY909" i="5"/>
  <c r="BD807" i="5"/>
  <c r="BE807" i="5"/>
  <c r="AY807" i="5"/>
  <c r="BD1188" i="5"/>
  <c r="BE1188" i="5"/>
  <c r="AY1188" i="5"/>
  <c r="BD262" i="5"/>
  <c r="AY262" i="5"/>
  <c r="BE262" i="5"/>
  <c r="BD1105" i="5"/>
  <c r="BE1105" i="5"/>
  <c r="AY1105" i="5"/>
  <c r="BD1122" i="5"/>
  <c r="AY1122" i="5"/>
  <c r="BE1122" i="5"/>
  <c r="BD937" i="5"/>
  <c r="AY937" i="5"/>
  <c r="BE937" i="5"/>
  <c r="BD1028" i="5"/>
  <c r="AY1028" i="5"/>
  <c r="BE1028" i="5"/>
  <c r="BD532" i="5"/>
  <c r="AY532" i="5"/>
  <c r="BE532" i="5"/>
  <c r="BD1068" i="5"/>
  <c r="BE1068" i="5"/>
  <c r="AY1068" i="5"/>
  <c r="BD826" i="5"/>
  <c r="BE826" i="5"/>
  <c r="AY826" i="5"/>
  <c r="BD1001" i="5"/>
  <c r="BE1001" i="5"/>
  <c r="AY1001" i="5"/>
  <c r="BD1113" i="5"/>
  <c r="AY1113" i="5"/>
  <c r="BE1113" i="5"/>
  <c r="BD777" i="5"/>
  <c r="AY777" i="5"/>
  <c r="BE777" i="5"/>
  <c r="BD743" i="5"/>
  <c r="BE743" i="5"/>
  <c r="AY743" i="5"/>
  <c r="BD1206" i="5"/>
  <c r="BE1206" i="5"/>
  <c r="AY1206" i="5"/>
  <c r="BD517" i="5"/>
  <c r="AY517" i="5"/>
  <c r="BE517" i="5"/>
  <c r="BD33" i="5"/>
  <c r="AY33" i="5"/>
  <c r="BE33" i="5"/>
  <c r="BD375" i="5"/>
  <c r="AY375" i="5"/>
  <c r="BE375" i="5"/>
  <c r="BD901" i="5"/>
  <c r="AY901" i="5"/>
  <c r="BE901" i="5"/>
  <c r="BD502" i="5"/>
  <c r="BE502" i="5"/>
  <c r="AY502" i="5"/>
  <c r="BD889" i="5"/>
  <c r="BE889" i="5"/>
  <c r="AY889" i="5"/>
  <c r="BD380" i="5"/>
  <c r="BE380" i="5"/>
  <c r="AY380" i="5"/>
  <c r="BD137" i="5"/>
  <c r="BE137" i="5"/>
  <c r="AY137" i="5"/>
  <c r="BD388" i="5"/>
  <c r="BE388" i="5"/>
  <c r="AY388" i="5"/>
  <c r="BD337" i="5"/>
  <c r="BE337" i="5"/>
  <c r="AY337" i="5"/>
  <c r="BD458" i="5"/>
  <c r="AY458" i="5"/>
  <c r="BE458" i="5"/>
  <c r="BD959" i="5"/>
  <c r="BE959" i="5"/>
  <c r="AY959" i="5"/>
  <c r="BD53" i="5"/>
  <c r="BE53" i="5"/>
  <c r="AY53" i="5"/>
  <c r="BD281" i="5"/>
  <c r="AY281" i="5"/>
  <c r="BE281" i="5"/>
  <c r="BD462" i="5"/>
  <c r="AY462" i="5"/>
  <c r="BE462" i="5"/>
  <c r="BD303" i="5"/>
  <c r="BE303" i="5"/>
  <c r="AY303" i="5"/>
  <c r="BD1151" i="5"/>
  <c r="BE1151" i="5"/>
  <c r="AY1151" i="5"/>
  <c r="BD136" i="5"/>
  <c r="AY136" i="5"/>
  <c r="BE136" i="5"/>
  <c r="BD823" i="5"/>
  <c r="AY823" i="5"/>
  <c r="BE823" i="5"/>
  <c r="BD398" i="5"/>
  <c r="AY398" i="5"/>
  <c r="BE398" i="5"/>
  <c r="BD699" i="5"/>
  <c r="AY699" i="5"/>
  <c r="BE699" i="5"/>
  <c r="BD424" i="5"/>
  <c r="AY424" i="5"/>
  <c r="BE424" i="5"/>
  <c r="BD1108" i="5"/>
  <c r="BE1108" i="5"/>
  <c r="AY1108" i="5"/>
  <c r="BD149" i="5"/>
  <c r="BE149" i="5"/>
  <c r="AY149" i="5"/>
  <c r="BD399" i="5"/>
  <c r="AY399" i="5"/>
  <c r="BE399" i="5"/>
  <c r="BD344" i="5"/>
  <c r="AY344" i="5"/>
  <c r="BE344" i="5"/>
  <c r="BD70" i="5"/>
  <c r="BE70" i="5"/>
  <c r="AY70" i="5"/>
  <c r="BD991" i="5"/>
  <c r="AY991" i="5"/>
  <c r="BE991" i="5"/>
  <c r="BD795" i="5"/>
  <c r="BE795" i="5"/>
  <c r="AY795" i="5"/>
  <c r="BD1183" i="5"/>
  <c r="AY1183" i="5"/>
  <c r="BE1183" i="5"/>
  <c r="BD623" i="5"/>
  <c r="AY623" i="5"/>
  <c r="BE623" i="5"/>
  <c r="BD1077" i="5"/>
  <c r="AY1077" i="5"/>
  <c r="BE1077" i="5"/>
  <c r="BD530" i="5"/>
  <c r="AY530" i="5"/>
  <c r="BE530" i="5"/>
  <c r="BD1049" i="5"/>
  <c r="BE1049" i="5"/>
  <c r="AY1049" i="5"/>
  <c r="BD1010" i="5"/>
  <c r="AY1010" i="5"/>
  <c r="BE1010" i="5"/>
  <c r="BD564" i="5"/>
  <c r="AY564" i="5"/>
  <c r="BE564" i="5"/>
  <c r="BD1007" i="5"/>
  <c r="BE1007" i="5"/>
  <c r="AY1007" i="5"/>
  <c r="BD1215" i="5"/>
  <c r="AY1215" i="5"/>
  <c r="BE1215" i="5"/>
  <c r="BD968" i="5"/>
  <c r="BE968" i="5"/>
  <c r="AY968" i="5"/>
  <c r="BD643" i="5"/>
  <c r="BE643" i="5"/>
  <c r="AY643" i="5"/>
  <c r="BD206" i="5"/>
  <c r="AY206" i="5"/>
  <c r="BE206" i="5"/>
  <c r="BD742" i="5"/>
  <c r="AY742" i="5"/>
  <c r="BE742" i="5"/>
  <c r="BD986" i="5"/>
  <c r="AY986" i="5"/>
  <c r="BE986" i="5"/>
  <c r="BD984" i="5"/>
  <c r="AY984" i="5"/>
  <c r="BE984" i="5"/>
  <c r="BD964" i="5"/>
  <c r="BE964" i="5"/>
  <c r="AY964" i="5"/>
  <c r="BD567" i="5"/>
  <c r="BE567" i="5"/>
  <c r="AY567" i="5"/>
  <c r="BD631" i="5"/>
  <c r="BE631" i="5"/>
  <c r="AY631" i="5"/>
  <c r="BD512" i="5"/>
  <c r="BE512" i="5"/>
  <c r="AY512" i="5"/>
  <c r="BD811" i="5"/>
  <c r="BE811" i="5"/>
  <c r="AY811" i="5"/>
  <c r="BD980" i="5"/>
  <c r="BE980" i="5"/>
  <c r="AY980" i="5"/>
  <c r="BD452" i="5"/>
  <c r="BE452" i="5"/>
  <c r="AY452" i="5"/>
  <c r="BD144" i="5"/>
  <c r="BE144" i="5"/>
  <c r="AY144" i="5"/>
  <c r="BD646" i="5"/>
  <c r="AY646" i="5"/>
  <c r="BE646" i="5"/>
  <c r="BD1121" i="5"/>
  <c r="AY1121" i="5"/>
  <c r="BE1121" i="5"/>
  <c r="BD114" i="5"/>
  <c r="AY114" i="5"/>
  <c r="BE114" i="5"/>
  <c r="BD429" i="5"/>
  <c r="BE429" i="5"/>
  <c r="AY429" i="5"/>
  <c r="BD1225" i="5"/>
  <c r="AY1225" i="5"/>
  <c r="BE1225" i="5"/>
  <c r="BD1159" i="5"/>
  <c r="BE1159" i="5"/>
  <c r="AY1159" i="5"/>
  <c r="BD676" i="5"/>
  <c r="BE676" i="5"/>
  <c r="AY676" i="5"/>
  <c r="BD717" i="5"/>
  <c r="BE717" i="5"/>
  <c r="AY717" i="5"/>
  <c r="BD629" i="5"/>
  <c r="AY629" i="5"/>
  <c r="BE629" i="5"/>
  <c r="BD755" i="5"/>
  <c r="AY755" i="5"/>
  <c r="BE755" i="5"/>
  <c r="BD976" i="5"/>
  <c r="BE976" i="5"/>
  <c r="AY976" i="5"/>
  <c r="BD977" i="5"/>
  <c r="BE977" i="5"/>
  <c r="AY977" i="5"/>
  <c r="BD189" i="5"/>
  <c r="AY189" i="5"/>
  <c r="BE189" i="5"/>
  <c r="BD921" i="5"/>
  <c r="BE921" i="5"/>
  <c r="AY921" i="5"/>
  <c r="BD292" i="5"/>
  <c r="BE292" i="5"/>
  <c r="AY292" i="5"/>
  <c r="BD702" i="5"/>
  <c r="AY702" i="5"/>
  <c r="BE702" i="5"/>
  <c r="BD121" i="5"/>
  <c r="BE121" i="5"/>
  <c r="AY121" i="5"/>
  <c r="BD195" i="5"/>
  <c r="BE195" i="5"/>
  <c r="AY195" i="5"/>
  <c r="BD315" i="5"/>
  <c r="BE315" i="5"/>
  <c r="AY315" i="5"/>
  <c r="BD1014" i="5"/>
  <c r="AY1014" i="5"/>
  <c r="BE1014" i="5"/>
  <c r="BD260" i="5"/>
  <c r="AY260" i="5"/>
  <c r="BE260" i="5"/>
  <c r="BD1163" i="5"/>
  <c r="BE1163" i="5"/>
  <c r="AY1163" i="5"/>
  <c r="BD538" i="5"/>
  <c r="AY538" i="5"/>
  <c r="BE538" i="5"/>
  <c r="BD582" i="5"/>
  <c r="BE582" i="5"/>
  <c r="AY582" i="5"/>
  <c r="BD614" i="5"/>
  <c r="BE614" i="5"/>
  <c r="AY614" i="5"/>
  <c r="BD1004" i="5"/>
  <c r="BE1004" i="5"/>
  <c r="AY1004" i="5"/>
  <c r="BD124" i="5"/>
  <c r="BE124" i="5"/>
  <c r="AY124" i="5"/>
  <c r="AV21" i="5"/>
  <c r="BD1190" i="5"/>
  <c r="BE1190" i="5"/>
  <c r="AY1190" i="5"/>
  <c r="BD506" i="5"/>
  <c r="AY506" i="5"/>
  <c r="BE506" i="5"/>
  <c r="BD1078" i="5"/>
  <c r="BE1078" i="5"/>
  <c r="AY1078" i="5"/>
  <c r="BD1073" i="5"/>
  <c r="AY1073" i="5"/>
  <c r="BE1073" i="5"/>
  <c r="BD439" i="5"/>
  <c r="BE439" i="5"/>
  <c r="AY439" i="5"/>
  <c r="BD427" i="5"/>
  <c r="BE427" i="5"/>
  <c r="AY427" i="5"/>
  <c r="BD361" i="5"/>
  <c r="AY361" i="5"/>
  <c r="BE361" i="5"/>
  <c r="BD969" i="5"/>
  <c r="BE969" i="5"/>
  <c r="AY969" i="5"/>
  <c r="BD834" i="5"/>
  <c r="AY834" i="5"/>
  <c r="BE834" i="5"/>
  <c r="BD926" i="5"/>
  <c r="BE926" i="5"/>
  <c r="AY926" i="5"/>
  <c r="BD782" i="5"/>
  <c r="BE782" i="5"/>
  <c r="AY782" i="5"/>
  <c r="BD400" i="5"/>
  <c r="AY400" i="5"/>
  <c r="BE400" i="5"/>
  <c r="BD426" i="5"/>
  <c r="AY426" i="5"/>
  <c r="BE426" i="5"/>
  <c r="BD128" i="5"/>
  <c r="BE128" i="5"/>
  <c r="AY128" i="5"/>
  <c r="BD225" i="5"/>
  <c r="AY225" i="5"/>
  <c r="BE225" i="5"/>
  <c r="BD994" i="5"/>
  <c r="AY994" i="5"/>
  <c r="BE994" i="5"/>
  <c r="BD672" i="5"/>
  <c r="BE672" i="5"/>
  <c r="AY672" i="5"/>
  <c r="BD1034" i="5"/>
  <c r="BE1034" i="5"/>
  <c r="AY1034" i="5"/>
  <c r="BD34" i="5"/>
  <c r="BE34" i="5"/>
  <c r="AY34" i="5"/>
  <c r="BD939" i="5"/>
  <c r="BE939" i="5"/>
  <c r="AY939" i="5"/>
  <c r="BD1143" i="5"/>
  <c r="BE1143" i="5"/>
  <c r="AY1143" i="5"/>
  <c r="BD924" i="5"/>
  <c r="AY924" i="5"/>
  <c r="BE924" i="5"/>
  <c r="BD431" i="5"/>
  <c r="AY431" i="5"/>
  <c r="BE431" i="5"/>
  <c r="BD509" i="5"/>
  <c r="BE509" i="5"/>
  <c r="AY509" i="5"/>
  <c r="BD671" i="5"/>
  <c r="AY671" i="5"/>
  <c r="BE671" i="5"/>
  <c r="BD988" i="5"/>
  <c r="AY988" i="5"/>
  <c r="BE988" i="5"/>
  <c r="BD1186" i="5"/>
  <c r="BE1186" i="5"/>
  <c r="AY1186" i="5"/>
  <c r="BD464" i="5"/>
  <c r="AY464" i="5"/>
  <c r="BE464" i="5"/>
  <c r="BD526" i="5"/>
  <c r="AY526" i="5"/>
  <c r="BE526" i="5"/>
  <c r="BD45" i="5"/>
  <c r="AY45" i="5"/>
  <c r="BE45" i="5"/>
  <c r="BD1005" i="5"/>
  <c r="AY1005" i="5"/>
  <c r="BE1005" i="5"/>
  <c r="BD465" i="5"/>
  <c r="BE465" i="5"/>
  <c r="AY465" i="5"/>
  <c r="BD182" i="5"/>
  <c r="BE182" i="5"/>
  <c r="AY182" i="5"/>
  <c r="BD594" i="5"/>
  <c r="BE594" i="5"/>
  <c r="AY594" i="5"/>
  <c r="BD229" i="5"/>
  <c r="BE229" i="5"/>
  <c r="AY229" i="5"/>
  <c r="BD243" i="5"/>
  <c r="BE243" i="5"/>
  <c r="AY243" i="5"/>
  <c r="BD709" i="5"/>
  <c r="BE709" i="5"/>
  <c r="AY709" i="5"/>
  <c r="BD703" i="5"/>
  <c r="AY703" i="5"/>
  <c r="BE703" i="5"/>
  <c r="BD110" i="5"/>
  <c r="AY110" i="5"/>
  <c r="BE110" i="5"/>
  <c r="BD5" i="5"/>
  <c r="BE5" i="5"/>
  <c r="AY5" i="5"/>
  <c r="BD1123" i="5"/>
  <c r="AY1123" i="5"/>
  <c r="BE1123" i="5"/>
  <c r="BD1198" i="5"/>
  <c r="AY1198" i="5"/>
  <c r="BE1198" i="5"/>
  <c r="BD476" i="5"/>
  <c r="BE476" i="5"/>
  <c r="AY476" i="5"/>
  <c r="BD724" i="5"/>
  <c r="BE724" i="5"/>
  <c r="AY724" i="5"/>
  <c r="BD845" i="5"/>
  <c r="AY845" i="5"/>
  <c r="BE845" i="5"/>
  <c r="BD239" i="5"/>
  <c r="AY239" i="5"/>
  <c r="BE239" i="5"/>
  <c r="BD974" i="5"/>
  <c r="AY974" i="5"/>
  <c r="BE974" i="5"/>
  <c r="BD971" i="5"/>
  <c r="AY971" i="5"/>
  <c r="BE971" i="5"/>
  <c r="BD1017" i="5"/>
  <c r="AY1017" i="5"/>
  <c r="BE1017" i="5"/>
  <c r="BD557" i="5"/>
  <c r="BE557" i="5"/>
  <c r="AY557" i="5"/>
  <c r="BD838" i="5"/>
  <c r="BE838" i="5"/>
  <c r="AY838" i="5"/>
  <c r="BD1032" i="5"/>
  <c r="AY1032" i="5"/>
  <c r="BE1032" i="5"/>
  <c r="BD1229" i="5"/>
  <c r="AY1229" i="5"/>
  <c r="BE1229" i="5"/>
  <c r="BD780" i="5"/>
  <c r="AY780" i="5"/>
  <c r="BE780" i="5"/>
  <c r="BD1141" i="5"/>
  <c r="AY1141" i="5"/>
  <c r="BE1141" i="5"/>
  <c r="BD271" i="5"/>
  <c r="BE271" i="5"/>
  <c r="AY271" i="5"/>
  <c r="BD151" i="5"/>
  <c r="BE151" i="5"/>
  <c r="AY151" i="5"/>
  <c r="BD621" i="5"/>
  <c r="BE621" i="5"/>
  <c r="AY621" i="5"/>
  <c r="BD455" i="5"/>
  <c r="BE455" i="5"/>
  <c r="AY455" i="5"/>
  <c r="BD762" i="5"/>
  <c r="AY762" i="5"/>
  <c r="BE762" i="5"/>
  <c r="BD745" i="5"/>
  <c r="BE745" i="5"/>
  <c r="AY745" i="5"/>
  <c r="BD903" i="5"/>
  <c r="AY903" i="5"/>
  <c r="BE903" i="5"/>
  <c r="BD485" i="5"/>
  <c r="AY485" i="5"/>
  <c r="BE485" i="5"/>
  <c r="BD664" i="5"/>
  <c r="AY664" i="5"/>
  <c r="BE664" i="5"/>
  <c r="BD102" i="5"/>
  <c r="BE102" i="5"/>
  <c r="AY102" i="5"/>
  <c r="BD139" i="5"/>
  <c r="BE139" i="5"/>
  <c r="AY139" i="5"/>
  <c r="BD346" i="5"/>
  <c r="AY346" i="5"/>
  <c r="BE346" i="5"/>
  <c r="BD679" i="5"/>
  <c r="BE679" i="5"/>
  <c r="AY679" i="5"/>
  <c r="BD41" i="5"/>
  <c r="BE41" i="5"/>
  <c r="AY41" i="5"/>
  <c r="BD473" i="5"/>
  <c r="AY473" i="5"/>
  <c r="BE473" i="5"/>
  <c r="BD1129" i="5"/>
  <c r="BE1129" i="5"/>
  <c r="AY1129" i="5"/>
  <c r="BD129" i="5"/>
  <c r="BE129" i="5"/>
  <c r="AY129" i="5"/>
  <c r="BD441" i="5"/>
  <c r="BE441" i="5"/>
  <c r="AY441" i="5"/>
  <c r="BD733" i="5"/>
  <c r="BE733" i="5"/>
  <c r="AY733" i="5"/>
  <c r="BD61" i="5"/>
  <c r="BE61" i="5"/>
  <c r="AY61" i="5"/>
  <c r="BD142" i="5"/>
  <c r="AY142" i="5"/>
  <c r="BE142" i="5"/>
  <c r="BD854" i="5"/>
  <c r="AY854" i="5"/>
  <c r="BE854" i="5"/>
  <c r="BD456" i="5"/>
  <c r="BE456" i="5"/>
  <c r="AY456" i="5"/>
  <c r="BD205" i="5"/>
  <c r="AY205" i="5"/>
  <c r="BE205" i="5"/>
  <c r="BD311" i="5"/>
  <c r="AY311" i="5"/>
  <c r="BE311" i="5"/>
  <c r="BD837" i="5"/>
  <c r="AY837" i="5"/>
  <c r="BE837" i="5"/>
  <c r="BD68" i="5"/>
  <c r="AY68" i="5"/>
  <c r="BE68" i="5"/>
  <c r="BD683" i="5"/>
  <c r="AY683" i="5"/>
  <c r="BE683" i="5"/>
  <c r="BD1184" i="5"/>
  <c r="BE1184" i="5"/>
  <c r="AY1184" i="5"/>
  <c r="BD208" i="5"/>
  <c r="AY208" i="5"/>
  <c r="BE208" i="5"/>
  <c r="BD970" i="5"/>
  <c r="BE970" i="5"/>
  <c r="AY970" i="5"/>
  <c r="BD42" i="5"/>
  <c r="BE42" i="5"/>
  <c r="AY42" i="5"/>
  <c r="BD191" i="5"/>
  <c r="AY191" i="5"/>
  <c r="BE191" i="5"/>
  <c r="AV24" i="5"/>
  <c r="BD750" i="5"/>
  <c r="AY750" i="5"/>
  <c r="BE750" i="5"/>
  <c r="BD460" i="5"/>
  <c r="AY460" i="5"/>
  <c r="BE460" i="5"/>
  <c r="BD768" i="5"/>
  <c r="BE768" i="5"/>
  <c r="AY768" i="5"/>
  <c r="BD138" i="5"/>
  <c r="BE138" i="5"/>
  <c r="AY138" i="5"/>
  <c r="BD1223" i="5"/>
  <c r="AY1223" i="5"/>
  <c r="BE1223" i="5"/>
  <c r="BD463" i="5"/>
  <c r="AY463" i="5"/>
  <c r="BE463" i="5"/>
  <c r="BD792" i="5"/>
  <c r="AY792" i="5"/>
  <c r="BE792" i="5"/>
  <c r="BD1012" i="5"/>
  <c r="BE1012" i="5"/>
  <c r="AY1012" i="5"/>
  <c r="BD428" i="5"/>
  <c r="AY428" i="5"/>
  <c r="BE428" i="5"/>
  <c r="BD404" i="5"/>
  <c r="AY404" i="5"/>
  <c r="BE404" i="5"/>
  <c r="BD1008" i="5"/>
  <c r="AY1008" i="5"/>
  <c r="BE1008" i="5"/>
  <c r="BD98" i="5"/>
  <c r="BE98" i="5"/>
  <c r="AY98" i="5"/>
  <c r="BD1067" i="5"/>
  <c r="AY1067" i="5"/>
  <c r="BE1067" i="5"/>
  <c r="BD1134" i="5"/>
  <c r="BE1134" i="5"/>
  <c r="AY1134" i="5"/>
  <c r="BD825" i="5"/>
  <c r="AY825" i="5"/>
  <c r="BE825" i="5"/>
  <c r="BD914" i="5"/>
  <c r="BE914" i="5"/>
  <c r="AY914" i="5"/>
  <c r="BD545" i="5"/>
  <c r="BE545" i="5"/>
  <c r="AY545" i="5"/>
  <c r="BD999" i="5"/>
  <c r="AY999" i="5"/>
  <c r="BE999" i="5"/>
  <c r="BD589" i="5"/>
  <c r="BE589" i="5"/>
  <c r="AY589" i="5"/>
  <c r="BD540" i="5"/>
  <c r="BE540" i="5"/>
  <c r="AY540" i="5"/>
  <c r="BD963" i="5"/>
  <c r="BE963" i="5"/>
  <c r="AY963" i="5"/>
  <c r="BD514" i="5"/>
  <c r="AY514" i="5"/>
  <c r="BE514" i="5"/>
  <c r="BD759" i="5"/>
  <c r="BE759" i="5"/>
  <c r="AY759" i="5"/>
  <c r="BD687" i="5"/>
  <c r="AY687" i="5"/>
  <c r="BE687" i="5"/>
  <c r="BD1060" i="5"/>
  <c r="BE1060" i="5"/>
  <c r="AY1060" i="5"/>
  <c r="BD764" i="5"/>
  <c r="BE764" i="5"/>
  <c r="AY764" i="5"/>
  <c r="BD669" i="5"/>
  <c r="AY669" i="5"/>
  <c r="BE669" i="5"/>
  <c r="BD497" i="5"/>
  <c r="AY497" i="5"/>
  <c r="BE497" i="5"/>
  <c r="BD1024" i="5"/>
  <c r="AY1024" i="5"/>
  <c r="BE1024" i="5"/>
  <c r="BD64" i="5"/>
  <c r="BE64" i="5"/>
  <c r="AY64" i="5"/>
  <c r="BD627" i="5"/>
  <c r="BE627" i="5"/>
  <c r="AY627" i="5"/>
  <c r="BD893" i="5"/>
  <c r="BE893" i="5"/>
  <c r="AY893" i="5"/>
  <c r="BD1101" i="5"/>
  <c r="AY1101" i="5"/>
  <c r="BE1101" i="5"/>
  <c r="BD535" i="5"/>
  <c r="BE535" i="5"/>
  <c r="AY535" i="5"/>
  <c r="BD1160" i="5"/>
  <c r="AY1160" i="5"/>
  <c r="BE1160" i="5"/>
  <c r="BD824" i="5"/>
  <c r="BE824" i="5"/>
  <c r="AY824" i="5"/>
  <c r="BD470" i="5"/>
  <c r="BE470" i="5"/>
  <c r="AY470" i="5"/>
  <c r="BD1071" i="5"/>
  <c r="BE1071" i="5"/>
  <c r="AY1071" i="5"/>
  <c r="BD215" i="5"/>
  <c r="BE215" i="5"/>
  <c r="AY215" i="5"/>
  <c r="BD835" i="5"/>
  <c r="AY835" i="5"/>
  <c r="BE835" i="5"/>
  <c r="BD309" i="5"/>
  <c r="AY309" i="5"/>
  <c r="BE309" i="5"/>
  <c r="BD1002" i="5"/>
  <c r="AY1002" i="5"/>
  <c r="BE1002" i="5"/>
  <c r="BD30" i="5"/>
  <c r="AY30" i="5"/>
  <c r="BE30" i="5"/>
  <c r="BD1085" i="5"/>
  <c r="BE1085" i="5"/>
  <c r="AY1085" i="5"/>
  <c r="BD1189" i="5"/>
  <c r="AY1189" i="5"/>
  <c r="BE1189" i="5"/>
  <c r="BD812" i="5"/>
  <c r="BE812" i="5"/>
  <c r="AY812" i="5"/>
  <c r="BD1093" i="5"/>
  <c r="BE1093" i="5"/>
  <c r="AY1093" i="5"/>
  <c r="BD1195" i="5"/>
  <c r="AY1195" i="5"/>
  <c r="BE1195" i="5"/>
  <c r="BD1090" i="5"/>
  <c r="BE1090" i="5"/>
  <c r="AY1090" i="5"/>
  <c r="BD174" i="5"/>
  <c r="AY174" i="5"/>
  <c r="BE174" i="5"/>
  <c r="BD238" i="5"/>
  <c r="BE238" i="5"/>
  <c r="AY238" i="5"/>
  <c r="BD596" i="5"/>
  <c r="BE596" i="5"/>
  <c r="AY596" i="5"/>
  <c r="BD468" i="5"/>
  <c r="BE468" i="5"/>
  <c r="AY468" i="5"/>
  <c r="BD610" i="5"/>
  <c r="BE610" i="5"/>
  <c r="AY610" i="5"/>
  <c r="BD1083" i="5"/>
  <c r="AY1083" i="5"/>
  <c r="BE1083" i="5"/>
  <c r="BD369" i="5"/>
  <c r="BE369" i="5"/>
  <c r="AY369" i="5"/>
  <c r="BD481" i="5"/>
  <c r="BE481" i="5"/>
  <c r="AY481" i="5"/>
  <c r="BD790" i="5"/>
  <c r="AY790" i="5"/>
  <c r="BE790" i="5"/>
  <c r="BD267" i="5"/>
  <c r="AY267" i="5"/>
  <c r="BE267" i="5"/>
  <c r="BD515" i="5"/>
  <c r="BE515" i="5"/>
  <c r="AY515" i="5"/>
  <c r="BD1139" i="5"/>
  <c r="BE1139" i="5"/>
  <c r="AY1139" i="5"/>
  <c r="BD578" i="5"/>
  <c r="BE578" i="5"/>
  <c r="AY578" i="5"/>
  <c r="BD1196" i="5"/>
  <c r="BE1196" i="5"/>
  <c r="AY1196" i="5"/>
  <c r="BD338" i="5"/>
  <c r="AY338" i="5"/>
  <c r="BE338" i="5"/>
  <c r="BD447" i="5"/>
  <c r="AY447" i="5"/>
  <c r="BE447" i="5"/>
  <c r="BD226" i="5"/>
  <c r="BE226" i="5"/>
  <c r="AY226" i="5"/>
  <c r="BD940" i="5"/>
  <c r="AY940" i="5"/>
  <c r="BE940" i="5"/>
  <c r="BD87" i="5"/>
  <c r="AY87" i="5"/>
  <c r="BE87" i="5"/>
  <c r="BD816" i="5"/>
  <c r="BE816" i="5"/>
  <c r="AY816" i="5"/>
  <c r="BD396" i="5"/>
  <c r="AY396" i="5"/>
  <c r="BE396" i="5"/>
  <c r="BD1176" i="5"/>
  <c r="AY1176" i="5"/>
  <c r="BE1176" i="5"/>
  <c r="BD130" i="5"/>
  <c r="BE130" i="5"/>
  <c r="AY130" i="5"/>
  <c r="BD1069" i="5"/>
  <c r="AY1069" i="5"/>
  <c r="BE1069" i="5"/>
  <c r="BD905" i="5"/>
  <c r="BE905" i="5"/>
  <c r="AY905" i="5"/>
  <c r="BD127" i="5"/>
  <c r="AY127" i="5"/>
  <c r="BE127" i="5"/>
  <c r="BD1155" i="5"/>
  <c r="BE1155" i="5"/>
  <c r="AY1155" i="5"/>
  <c r="BD942" i="5"/>
  <c r="AY942" i="5"/>
  <c r="BE942" i="5"/>
  <c r="BD95" i="5"/>
  <c r="AY95" i="5"/>
  <c r="BE95" i="5"/>
  <c r="BD859" i="5"/>
  <c r="AY859" i="5"/>
  <c r="BE859" i="5"/>
  <c r="BD1094" i="5"/>
  <c r="BE1094" i="5"/>
  <c r="AY1094" i="5"/>
  <c r="BD913" i="5"/>
  <c r="BE913" i="5"/>
  <c r="AY913" i="5"/>
  <c r="BD563" i="5"/>
  <c r="AY563" i="5"/>
  <c r="BE563" i="5"/>
  <c r="BD453" i="5"/>
  <c r="BE453" i="5"/>
  <c r="AY453" i="5"/>
  <c r="BD80" i="5"/>
  <c r="AY80" i="5"/>
  <c r="BE80" i="5"/>
  <c r="BD801" i="5"/>
  <c r="BE801" i="5"/>
  <c r="AY801" i="5"/>
  <c r="BD1203" i="5"/>
  <c r="AY1203" i="5"/>
  <c r="BE1203" i="5"/>
  <c r="BD279" i="5"/>
  <c r="AY279" i="5"/>
  <c r="BE279" i="5"/>
  <c r="BD1039" i="5"/>
  <c r="AY1039" i="5"/>
  <c r="BE1039" i="5"/>
  <c r="BD133" i="5"/>
  <c r="BE133" i="5"/>
  <c r="AY133" i="5"/>
  <c r="BD1128" i="5"/>
  <c r="BE1128" i="5"/>
  <c r="AY1128" i="5"/>
  <c r="BD667" i="5"/>
  <c r="BE667" i="5"/>
  <c r="AY667" i="5"/>
  <c r="BD364" i="5"/>
  <c r="BE364" i="5"/>
  <c r="AY364" i="5"/>
  <c r="BD316" i="5"/>
  <c r="BE316" i="5"/>
  <c r="AY316" i="5"/>
  <c r="BD1213" i="5"/>
  <c r="AY1213" i="5"/>
  <c r="BE1213" i="5"/>
  <c r="BD732" i="5"/>
  <c r="AY732" i="5"/>
  <c r="BE732" i="5"/>
  <c r="BD899" i="5"/>
  <c r="BE899" i="5"/>
  <c r="AY899" i="5"/>
  <c r="BD927" i="5"/>
  <c r="AY927" i="5"/>
  <c r="BE927" i="5"/>
  <c r="BD694" i="5"/>
  <c r="AY694" i="5"/>
  <c r="BE694" i="5"/>
  <c r="BD626" i="5"/>
  <c r="BE626" i="5"/>
  <c r="AY626" i="5"/>
  <c r="BD753" i="5"/>
  <c r="BE753" i="5"/>
  <c r="AY753" i="5"/>
  <c r="BD523" i="5"/>
  <c r="AY523" i="5"/>
  <c r="BE523" i="5"/>
  <c r="BD435" i="5"/>
  <c r="AY435" i="5"/>
  <c r="BE435" i="5"/>
  <c r="BD783" i="5"/>
  <c r="BE783" i="5"/>
  <c r="AY783" i="5"/>
  <c r="BD35" i="5"/>
  <c r="BE35" i="5"/>
  <c r="AY35" i="5"/>
  <c r="BD507" i="5"/>
  <c r="AY507" i="5"/>
  <c r="BE507" i="5"/>
  <c r="BD560" i="5"/>
  <c r="BE560" i="5"/>
  <c r="AY560" i="5"/>
  <c r="BD796" i="5"/>
  <c r="AY796" i="5"/>
  <c r="BE796" i="5"/>
  <c r="BD685" i="5"/>
  <c r="AY685" i="5"/>
  <c r="BE685" i="5"/>
  <c r="BD867" i="5"/>
  <c r="BE867" i="5"/>
  <c r="AY867" i="5"/>
  <c r="BD757" i="5"/>
  <c r="AY757" i="5"/>
  <c r="BE757" i="5"/>
  <c r="BD1236" i="5"/>
  <c r="BE1236" i="5"/>
  <c r="AY1236" i="5"/>
  <c r="BD1026" i="5"/>
  <c r="BE1026" i="5"/>
  <c r="AY1026" i="5"/>
  <c r="BD178" i="5"/>
  <c r="BE178" i="5"/>
  <c r="AY178" i="5"/>
  <c r="BD510" i="5"/>
  <c r="AY510" i="5"/>
  <c r="BE510" i="5"/>
  <c r="BD720" i="5"/>
  <c r="BE720" i="5"/>
  <c r="AY720" i="5"/>
  <c r="BD1157" i="5"/>
  <c r="BE1157" i="5"/>
  <c r="AY1157" i="5"/>
  <c r="BD831" i="5"/>
  <c r="BE831" i="5"/>
  <c r="AY831" i="5"/>
  <c r="BD269" i="5"/>
  <c r="AY269" i="5"/>
  <c r="BE269" i="5"/>
  <c r="BD126" i="5"/>
  <c r="AY126" i="5"/>
  <c r="BE126" i="5"/>
  <c r="BD628" i="5"/>
  <c r="BE628" i="5"/>
  <c r="AY628" i="5"/>
  <c r="BD722" i="5"/>
  <c r="BE722" i="5"/>
  <c r="AY722" i="5"/>
  <c r="BD83" i="5"/>
  <c r="BE83" i="5"/>
  <c r="AY83" i="5"/>
  <c r="BD89" i="5"/>
  <c r="BE89" i="5"/>
  <c r="AY89" i="5"/>
  <c r="BD227" i="5"/>
  <c r="AY227" i="5"/>
  <c r="BE227" i="5"/>
  <c r="BD543" i="5"/>
  <c r="BE543" i="5"/>
  <c r="AY543" i="5"/>
  <c r="BD1046" i="5"/>
  <c r="BE1046" i="5"/>
  <c r="AY1046" i="5"/>
  <c r="BD414" i="5"/>
  <c r="AY414" i="5"/>
  <c r="BE414" i="5"/>
  <c r="BD1212" i="5"/>
  <c r="AY1212" i="5"/>
  <c r="BE1212" i="5"/>
  <c r="BD1168" i="5"/>
  <c r="BE1168" i="5"/>
  <c r="AY1168" i="5"/>
  <c r="BD54" i="5"/>
  <c r="AY54" i="5"/>
  <c r="BE54" i="5"/>
  <c r="BD218" i="5"/>
  <c r="BE218" i="5"/>
  <c r="AY218" i="5"/>
  <c r="BD624" i="5"/>
  <c r="AY624" i="5"/>
  <c r="BE624" i="5"/>
  <c r="BD695" i="5"/>
  <c r="BE695" i="5"/>
  <c r="AY695" i="5"/>
  <c r="BD878" i="5"/>
  <c r="AY878" i="5"/>
  <c r="BE878" i="5"/>
  <c r="BD1103" i="5"/>
  <c r="BE1103" i="5"/>
  <c r="AY1103" i="5"/>
  <c r="BD645" i="5"/>
  <c r="BE645" i="5"/>
  <c r="AY645" i="5"/>
  <c r="BD1097" i="5"/>
  <c r="BE1097" i="5"/>
  <c r="AY1097" i="5"/>
  <c r="BD806" i="5"/>
  <c r="BE806" i="5"/>
  <c r="AY806" i="5"/>
  <c r="BD634" i="5"/>
  <c r="AY634" i="5"/>
  <c r="BE634" i="5"/>
  <c r="BD1035" i="5"/>
  <c r="AY1035" i="5"/>
  <c r="BE1035" i="5"/>
  <c r="BD449" i="5"/>
  <c r="BE449" i="5"/>
  <c r="AY449" i="5"/>
  <c r="BD454" i="5"/>
  <c r="AY454" i="5"/>
  <c r="BE454" i="5"/>
  <c r="BD401" i="5"/>
  <c r="AY401" i="5"/>
  <c r="BE401" i="5"/>
  <c r="BD813" i="5"/>
  <c r="BE813" i="5"/>
  <c r="AY813" i="5"/>
  <c r="BD630" i="5"/>
  <c r="BE630" i="5"/>
  <c r="AY630" i="5"/>
  <c r="BD930" i="5"/>
  <c r="AY930" i="5"/>
  <c r="BE930" i="5"/>
  <c r="BD1124" i="5"/>
  <c r="BE1124" i="5"/>
  <c r="AY1124" i="5"/>
  <c r="BD599" i="5"/>
  <c r="BE599" i="5"/>
  <c r="AY599" i="5"/>
  <c r="BD577" i="5"/>
  <c r="AY577" i="5"/>
  <c r="BE577" i="5"/>
  <c r="BD268" i="5"/>
  <c r="BE268" i="5"/>
  <c r="AY268" i="5"/>
  <c r="BD457" i="5"/>
  <c r="AY457" i="5"/>
  <c r="BE457" i="5"/>
  <c r="BD405" i="5"/>
  <c r="BE405" i="5"/>
  <c r="AY405" i="5"/>
  <c r="BD1185" i="5"/>
  <c r="AY1185" i="5"/>
  <c r="BE1185" i="5"/>
  <c r="BD264" i="5"/>
  <c r="AY264" i="5"/>
  <c r="BE264" i="5"/>
  <c r="BD533" i="5"/>
  <c r="BE533" i="5"/>
  <c r="AY533" i="5"/>
  <c r="BD546" i="5"/>
  <c r="BE546" i="5"/>
  <c r="AY546" i="5"/>
  <c r="BD805" i="5"/>
  <c r="AY805" i="5"/>
  <c r="BE805" i="5"/>
  <c r="BD432" i="5"/>
  <c r="AY432" i="5"/>
  <c r="BE432" i="5"/>
  <c r="BD216" i="5"/>
  <c r="AY216" i="5"/>
  <c r="BE216" i="5"/>
  <c r="BD1058" i="5"/>
  <c r="AY1058" i="5"/>
  <c r="BE1058" i="5"/>
  <c r="BD680" i="5"/>
  <c r="AY680" i="5"/>
  <c r="BE680" i="5"/>
  <c r="BD1072" i="5"/>
  <c r="BE1072" i="5"/>
  <c r="AY1072" i="5"/>
  <c r="BD1092" i="5"/>
  <c r="BE1092" i="5"/>
  <c r="AY1092" i="5"/>
  <c r="BD729" i="5"/>
  <c r="BE729" i="5"/>
  <c r="AY729" i="5"/>
  <c r="BD18" i="5"/>
  <c r="AY18" i="5"/>
  <c r="BE18" i="5"/>
  <c r="BD531" i="5"/>
  <c r="BE531" i="5"/>
  <c r="AY531" i="5"/>
  <c r="BD902" i="5"/>
  <c r="AY902" i="5"/>
  <c r="BE902" i="5"/>
  <c r="BD690" i="5"/>
  <c r="BE690" i="5"/>
  <c r="AY690" i="5"/>
  <c r="BD511" i="5"/>
  <c r="BE511" i="5"/>
  <c r="AY511" i="5"/>
  <c r="BD789" i="5"/>
  <c r="AY789" i="5"/>
  <c r="BE789" i="5"/>
  <c r="BD580" i="5"/>
  <c r="AY580" i="5"/>
  <c r="BE580" i="5"/>
  <c r="BD1131" i="5"/>
  <c r="BE1131" i="5"/>
  <c r="AY1131" i="5"/>
  <c r="BD882" i="5"/>
  <c r="BE882" i="5"/>
  <c r="AY882" i="5"/>
  <c r="BD446" i="5"/>
  <c r="AY446" i="5"/>
  <c r="BE446" i="5"/>
  <c r="BD334" i="5"/>
  <c r="AY334" i="5"/>
  <c r="BE334" i="5"/>
  <c r="BD887" i="5"/>
  <c r="AY887" i="5"/>
  <c r="BE887" i="5"/>
  <c r="BD14" i="5"/>
  <c r="AY14" i="5"/>
  <c r="BE14" i="5"/>
  <c r="BD785" i="5"/>
  <c r="AY785" i="5"/>
  <c r="BE785" i="5"/>
  <c r="BD649" i="5"/>
  <c r="AY649" i="5"/>
  <c r="BE649" i="5"/>
  <c r="BD670" i="5"/>
  <c r="BE670" i="5"/>
  <c r="AY670" i="5"/>
  <c r="BD644" i="5"/>
  <c r="AY644" i="5"/>
  <c r="BE644" i="5"/>
  <c r="BD258" i="5"/>
  <c r="AY258" i="5"/>
  <c r="BE258" i="5"/>
  <c r="BD555" i="5"/>
  <c r="AY555" i="5"/>
  <c r="BE555" i="5"/>
  <c r="BD1051" i="5"/>
  <c r="AY1051" i="5"/>
  <c r="BE1051" i="5"/>
  <c r="BD123" i="5"/>
  <c r="BE123" i="5"/>
  <c r="AY123" i="5"/>
  <c r="BD1102" i="5"/>
  <c r="AY1102" i="5"/>
  <c r="BE1102" i="5"/>
  <c r="BD550" i="5"/>
  <c r="BE550" i="5"/>
  <c r="AY550" i="5"/>
  <c r="BD1142" i="5"/>
  <c r="BE1142" i="5"/>
  <c r="AY1142" i="5"/>
  <c r="BD217" i="5"/>
  <c r="BE217" i="5"/>
  <c r="AY217" i="5"/>
  <c r="BD925" i="5"/>
  <c r="BE925" i="5"/>
  <c r="AY925" i="5"/>
  <c r="BD1033" i="5"/>
  <c r="AY1033" i="5"/>
  <c r="BE1033" i="5"/>
  <c r="BD892" i="5"/>
  <c r="BE892" i="5"/>
  <c r="AY892" i="5"/>
  <c r="BD737" i="5"/>
  <c r="AY737" i="5"/>
  <c r="BE737" i="5"/>
  <c r="BD170" i="5"/>
  <c r="BE170" i="5"/>
  <c r="AY170" i="5"/>
  <c r="BD652" i="5"/>
  <c r="AY652" i="5"/>
  <c r="BE652" i="5"/>
  <c r="BD85" i="5"/>
  <c r="AY85" i="5"/>
  <c r="BE85" i="5"/>
  <c r="BD339" i="5"/>
  <c r="AY339" i="5"/>
  <c r="BE339" i="5"/>
  <c r="BD382" i="5"/>
  <c r="AY382" i="5"/>
  <c r="BE382" i="5"/>
  <c r="BD302" i="5"/>
  <c r="AY302" i="5"/>
  <c r="BE302" i="5"/>
  <c r="BD708" i="5"/>
  <c r="BE708" i="5"/>
  <c r="AY708" i="5"/>
  <c r="BD637" i="5"/>
  <c r="BE637" i="5"/>
  <c r="AY637" i="5"/>
  <c r="BD11" i="5"/>
  <c r="AY11" i="5"/>
  <c r="BE11" i="5"/>
  <c r="BD15" i="5"/>
  <c r="BE15" i="5"/>
  <c r="AY15" i="5"/>
  <c r="BD391" i="5"/>
  <c r="BE391" i="5"/>
  <c r="AY391" i="5"/>
  <c r="BD973" i="5"/>
  <c r="AY973" i="5"/>
  <c r="BE973" i="5"/>
  <c r="BD192" i="5"/>
  <c r="AY192" i="5"/>
  <c r="BE192" i="5"/>
  <c r="BD1057" i="5"/>
  <c r="BE1057" i="5"/>
  <c r="AY1057" i="5"/>
  <c r="BD857" i="5"/>
  <c r="BE857" i="5"/>
  <c r="AY857" i="5"/>
  <c r="BD261" i="5"/>
  <c r="AY261" i="5"/>
  <c r="BE261" i="5"/>
  <c r="BD1021" i="5"/>
  <c r="AY1021" i="5"/>
  <c r="BE1021" i="5"/>
  <c r="BD295" i="5"/>
  <c r="BE295" i="5"/>
  <c r="AY295" i="5"/>
  <c r="BD246" i="5"/>
  <c r="AY246" i="5"/>
  <c r="BE246" i="5"/>
  <c r="BD235" i="5"/>
  <c r="BE235" i="5"/>
  <c r="AY235" i="5"/>
  <c r="BD740" i="5"/>
  <c r="BE740" i="5"/>
  <c r="AY740" i="5"/>
  <c r="BD250" i="5"/>
  <c r="BE250" i="5"/>
  <c r="AY250" i="5"/>
  <c r="BD674" i="5"/>
  <c r="BE674" i="5"/>
  <c r="AY674" i="5"/>
  <c r="BD1193" i="5"/>
  <c r="AY1193" i="5"/>
  <c r="BE1193" i="5"/>
  <c r="BD101" i="5"/>
  <c r="BE101" i="5"/>
  <c r="AY101" i="5"/>
  <c r="BD817" i="5"/>
  <c r="BE817" i="5"/>
  <c r="AY817" i="5"/>
  <c r="BD605" i="5"/>
  <c r="BE605" i="5"/>
  <c r="AY605" i="5"/>
  <c r="BD1050" i="5"/>
  <c r="AY1050" i="5"/>
  <c r="BE1050" i="5"/>
  <c r="BD450" i="5"/>
  <c r="BE450" i="5"/>
  <c r="AY450" i="5"/>
  <c r="BD809" i="5"/>
  <c r="BE809" i="5"/>
  <c r="AY809" i="5"/>
  <c r="BD744" i="5"/>
  <c r="AY744" i="5"/>
  <c r="BE744" i="5"/>
  <c r="BD746" i="5"/>
  <c r="AY746" i="5"/>
  <c r="BE746" i="5"/>
  <c r="BD541" i="5"/>
  <c r="AY541" i="5"/>
  <c r="BE541" i="5"/>
  <c r="BD288" i="5"/>
  <c r="AY288" i="5"/>
  <c r="BE288" i="5"/>
  <c r="BD335" i="5"/>
  <c r="BE335" i="5"/>
  <c r="AY335" i="5"/>
  <c r="BD153" i="5"/>
  <c r="AY153" i="5"/>
  <c r="BE153" i="5"/>
  <c r="BD193" i="5"/>
  <c r="BE193" i="5"/>
  <c r="AY193" i="5"/>
  <c r="BD929" i="5"/>
  <c r="BE929" i="5"/>
  <c r="AY929" i="5"/>
  <c r="BD379" i="5"/>
  <c r="BE379" i="5"/>
  <c r="AY379" i="5"/>
  <c r="BD978" i="5"/>
  <c r="AY978" i="5"/>
  <c r="BE978" i="5"/>
  <c r="BD1076" i="5"/>
  <c r="AY1076" i="5"/>
  <c r="BE1076" i="5"/>
  <c r="BD31" i="5"/>
  <c r="AY31" i="5"/>
  <c r="BE31" i="5"/>
  <c r="BD135" i="5"/>
  <c r="AY135" i="5"/>
  <c r="BE135" i="5"/>
  <c r="BD69" i="5"/>
  <c r="AY69" i="5"/>
  <c r="BE69" i="5"/>
  <c r="BD175" i="5"/>
  <c r="AY175" i="5"/>
  <c r="BE175" i="5"/>
  <c r="BD134" i="5"/>
  <c r="BE134" i="5"/>
  <c r="AY134" i="5"/>
  <c r="BD60" i="5"/>
  <c r="AY60" i="5"/>
  <c r="BE60" i="5"/>
  <c r="BD651" i="5"/>
  <c r="BE651" i="5"/>
  <c r="AY651" i="5"/>
  <c r="BD1079" i="5"/>
  <c r="BE1079" i="5"/>
  <c r="AY1079" i="5"/>
  <c r="BD1174" i="5"/>
  <c r="BE1174" i="5"/>
  <c r="AY1174" i="5"/>
  <c r="BD327" i="5"/>
  <c r="AY327" i="5"/>
  <c r="BE327" i="5"/>
  <c r="BD972" i="5"/>
  <c r="AY972" i="5"/>
  <c r="BE972" i="5"/>
  <c r="BD513" i="5"/>
  <c r="BE513" i="5"/>
  <c r="AY513" i="5"/>
  <c r="BD76" i="5"/>
  <c r="AY76" i="5"/>
  <c r="BE76" i="5"/>
  <c r="BD1239" i="5"/>
  <c r="AY1239" i="5"/>
  <c r="BE1239" i="5"/>
  <c r="BD75" i="5"/>
  <c r="BE75" i="5"/>
  <c r="AY75" i="5"/>
  <c r="BD1180" i="5"/>
  <c r="BE1180" i="5"/>
  <c r="AY1180" i="5"/>
  <c r="BD118" i="5"/>
  <c r="BE118" i="5"/>
  <c r="AY118" i="5"/>
  <c r="BD990" i="5"/>
  <c r="BE990" i="5"/>
  <c r="AY990" i="5"/>
  <c r="BD886" i="5"/>
  <c r="BE886" i="5"/>
  <c r="AY886" i="5"/>
  <c r="BD775" i="5"/>
  <c r="BE775" i="5"/>
  <c r="AY775" i="5"/>
  <c r="BD788" i="5"/>
  <c r="BE788" i="5"/>
  <c r="AY788" i="5"/>
  <c r="BD872" i="5"/>
  <c r="BE872" i="5"/>
  <c r="AY872" i="5"/>
  <c r="BD274" i="5"/>
  <c r="AY274" i="5"/>
  <c r="BE274" i="5"/>
  <c r="BD1170" i="5"/>
  <c r="AY1170" i="5"/>
  <c r="BE1170" i="5"/>
  <c r="BD955" i="5"/>
  <c r="BE955" i="5"/>
  <c r="AY955" i="5"/>
  <c r="BD920" i="5"/>
  <c r="AY920" i="5"/>
  <c r="BE920" i="5"/>
  <c r="BD55" i="5"/>
  <c r="BE55" i="5"/>
  <c r="AY55" i="5"/>
  <c r="BD202" i="5"/>
  <c r="BE202" i="5"/>
  <c r="AY202" i="5"/>
  <c r="BD62" i="5"/>
  <c r="BE62" i="5"/>
  <c r="AY62" i="5"/>
  <c r="BD608" i="5"/>
  <c r="AY608" i="5"/>
  <c r="BE608" i="5"/>
  <c r="BD493" i="5"/>
  <c r="BE493" i="5"/>
  <c r="AY493" i="5"/>
  <c r="BD210" i="5"/>
  <c r="AY210" i="5"/>
  <c r="BE210" i="5"/>
  <c r="BD747" i="5"/>
  <c r="BE747" i="5"/>
  <c r="AY747" i="5"/>
  <c r="BD1041" i="5"/>
  <c r="AY1041" i="5"/>
  <c r="BE1041" i="5"/>
  <c r="BD910" i="5"/>
  <c r="AY910" i="5"/>
  <c r="BE910" i="5"/>
  <c r="BD843" i="5"/>
  <c r="BE843" i="5"/>
  <c r="AY843" i="5"/>
  <c r="BD996" i="5"/>
  <c r="BE996" i="5"/>
  <c r="AY996" i="5"/>
  <c r="BD72" i="5"/>
  <c r="BE72" i="5"/>
  <c r="AY72" i="5"/>
  <c r="BD1138" i="5"/>
  <c r="BE1138" i="5"/>
  <c r="AY1138" i="5"/>
  <c r="BD26" i="5"/>
  <c r="BE26" i="5"/>
  <c r="AY26" i="5"/>
  <c r="BD928" i="5"/>
  <c r="BE928" i="5"/>
  <c r="AY928" i="5"/>
  <c r="BD304" i="5"/>
  <c r="BE304" i="5"/>
  <c r="AY304" i="5"/>
  <c r="BD863" i="5"/>
  <c r="BE863" i="5"/>
  <c r="AY863" i="5"/>
  <c r="BD619" i="5"/>
  <c r="BE619" i="5"/>
  <c r="AY619" i="5"/>
  <c r="BD79" i="5"/>
  <c r="AY79" i="5"/>
  <c r="BE79" i="5"/>
  <c r="BD895" i="5"/>
  <c r="AY895" i="5"/>
  <c r="BE895" i="5"/>
  <c r="BD1165" i="5"/>
  <c r="BE1165" i="5"/>
  <c r="AY1165" i="5"/>
  <c r="BD776" i="5"/>
  <c r="AY776" i="5"/>
  <c r="BE776" i="5"/>
  <c r="BD704" i="5"/>
  <c r="AY704" i="5"/>
  <c r="BE704" i="5"/>
  <c r="BD1066" i="5"/>
  <c r="AY1066" i="5"/>
  <c r="BE1066" i="5"/>
  <c r="BD207" i="5"/>
  <c r="BE207" i="5"/>
  <c r="AY207" i="5"/>
  <c r="BD739" i="5"/>
  <c r="BE739" i="5"/>
  <c r="AY739" i="5"/>
  <c r="BD1152" i="5"/>
  <c r="AY1152" i="5"/>
  <c r="BE1152" i="5"/>
  <c r="BD1088" i="5"/>
  <c r="AY1088" i="5"/>
  <c r="BE1088" i="5"/>
  <c r="BD416" i="5"/>
  <c r="BE416" i="5"/>
  <c r="AY416" i="5"/>
  <c r="BD597" i="5"/>
  <c r="AY597" i="5"/>
  <c r="BE597" i="5"/>
  <c r="BD774" i="5"/>
  <c r="AY774" i="5"/>
  <c r="BE774" i="5"/>
  <c r="BD595" i="5"/>
  <c r="AY595" i="5"/>
  <c r="BE595" i="5"/>
  <c r="BD932" i="5"/>
  <c r="BE932" i="5"/>
  <c r="AY932" i="5"/>
  <c r="BD1006" i="5"/>
  <c r="BE1006" i="5"/>
  <c r="AY1006" i="5"/>
  <c r="BD219" i="5"/>
  <c r="AY219" i="5"/>
  <c r="BE219" i="5"/>
  <c r="BD1132" i="5"/>
  <c r="AY1132" i="5"/>
  <c r="BE1132" i="5"/>
  <c r="BD802" i="5"/>
  <c r="BE802" i="5"/>
  <c r="AY802" i="5"/>
  <c r="BD875" i="5"/>
  <c r="AY875" i="5"/>
  <c r="BE875" i="5"/>
  <c r="BD658" i="5"/>
  <c r="BE658" i="5"/>
  <c r="AY658" i="5"/>
  <c r="BD943" i="5"/>
  <c r="BE943" i="5"/>
  <c r="AY943" i="5"/>
  <c r="BD576" i="5"/>
  <c r="BE576" i="5"/>
  <c r="AY576" i="5"/>
  <c r="BD612" i="5"/>
  <c r="BE612" i="5"/>
  <c r="AY612" i="5"/>
  <c r="BD1137" i="5"/>
  <c r="BE1137" i="5"/>
  <c r="AY1137" i="5"/>
  <c r="BD554" i="5"/>
  <c r="BE554" i="5"/>
  <c r="AY554" i="5"/>
  <c r="BD157" i="5"/>
  <c r="BE157" i="5"/>
  <c r="AY157" i="5"/>
  <c r="BD417" i="5"/>
  <c r="AY417" i="5"/>
  <c r="BE417" i="5"/>
  <c r="BD656" i="5"/>
  <c r="BE656" i="5"/>
  <c r="AY656" i="5"/>
  <c r="BD862" i="5"/>
  <c r="BE862" i="5"/>
  <c r="AY862" i="5"/>
  <c r="BD492" i="5"/>
  <c r="BE492" i="5"/>
  <c r="AY492" i="5"/>
  <c r="BD1166" i="5"/>
  <c r="AY1166" i="5"/>
  <c r="BE1166" i="5"/>
  <c r="BD1234" i="5"/>
  <c r="BE1234" i="5"/>
  <c r="AY1234" i="5"/>
  <c r="BD1062" i="5"/>
  <c r="BE1062" i="5"/>
  <c r="AY1062" i="5"/>
  <c r="BD663" i="5"/>
  <c r="BE663" i="5"/>
  <c r="AY663" i="5"/>
  <c r="BD1044" i="5"/>
  <c r="AY1044" i="5"/>
  <c r="BE1044" i="5"/>
  <c r="BD558" i="5"/>
  <c r="AY558" i="5"/>
  <c r="BE558" i="5"/>
  <c r="BD1059" i="5"/>
  <c r="AY1059" i="5"/>
  <c r="BE1059" i="5"/>
  <c r="BE87" i="3"/>
  <c r="BG28" i="3"/>
  <c r="BF28" i="3" s="1"/>
  <c r="F28" i="3" s="1"/>
  <c r="BG949" i="3"/>
  <c r="BL949" i="3"/>
  <c r="BF949" i="3" s="1"/>
  <c r="F949" i="3" s="1"/>
  <c r="BE128" i="3"/>
  <c r="BD1121" i="3"/>
  <c r="BD87" i="3"/>
  <c r="BE129" i="3"/>
  <c r="BD129" i="3"/>
  <c r="BD128" i="3"/>
  <c r="BL859" i="3"/>
  <c r="AY909" i="3"/>
  <c r="BG131" i="3"/>
  <c r="BM28" i="3"/>
  <c r="BE470" i="3"/>
  <c r="AX470" i="3" s="1"/>
  <c r="I470" i="3" s="1"/>
  <c r="BE909" i="3"/>
  <c r="AX909" i="3" s="1"/>
  <c r="I909" i="3" s="1"/>
  <c r="BL131" i="3"/>
  <c r="BF131" i="3" s="1"/>
  <c r="F131" i="3" s="1"/>
  <c r="BM859" i="3"/>
  <c r="BE1121" i="3"/>
  <c r="BM675" i="3"/>
  <c r="AY532" i="3"/>
  <c r="BL675" i="3"/>
  <c r="AY998" i="3"/>
  <c r="BE727" i="3"/>
  <c r="AX727" i="3" s="1"/>
  <c r="I727" i="3" s="1"/>
  <c r="BE811" i="3"/>
  <c r="BD811" i="3"/>
  <c r="AY16" i="3"/>
  <c r="AX16" i="3" s="1"/>
  <c r="I16" i="3" s="1"/>
  <c r="BE48" i="3"/>
  <c r="AX48" i="3" s="1"/>
  <c r="I48" i="3" s="1"/>
  <c r="BE418" i="3"/>
  <c r="AX418" i="3" s="1"/>
  <c r="I418" i="3" s="1"/>
  <c r="BD213" i="3"/>
  <c r="AX213" i="3" s="1"/>
  <c r="I213" i="3" s="1"/>
  <c r="BE324" i="3"/>
  <c r="BE58" i="3"/>
  <c r="BE553" i="3"/>
  <c r="AX553" i="3" s="1"/>
  <c r="I553" i="3" s="1"/>
  <c r="AY553" i="3"/>
  <c r="BE526" i="3"/>
  <c r="AX526" i="3" s="1"/>
  <c r="I526" i="3" s="1"/>
  <c r="BD1215" i="3"/>
  <c r="AX1215" i="3" s="1"/>
  <c r="I1215" i="3" s="1"/>
  <c r="AY1106" i="3"/>
  <c r="BE216" i="3"/>
  <c r="AY216" i="3"/>
  <c r="AX216" i="3" s="1"/>
  <c r="I216" i="3" s="1"/>
  <c r="BM826" i="3"/>
  <c r="BF826" i="3" s="1"/>
  <c r="F826" i="3" s="1"/>
  <c r="BE71" i="3"/>
  <c r="BE911" i="3"/>
  <c r="AX911" i="3" s="1"/>
  <c r="I911" i="3" s="1"/>
  <c r="AY911" i="3"/>
  <c r="BD985" i="3"/>
  <c r="AX985" i="3" s="1"/>
  <c r="I985" i="3" s="1"/>
  <c r="BE16" i="3"/>
  <c r="BG826" i="3"/>
  <c r="BD518" i="3"/>
  <c r="AX518" i="3" s="1"/>
  <c r="I518" i="3" s="1"/>
  <c r="AY194" i="3"/>
  <c r="BD194" i="3"/>
  <c r="BE61" i="3"/>
  <c r="BD135" i="3"/>
  <c r="AX135" i="3" s="1"/>
  <c r="I135" i="3" s="1"/>
  <c r="BE856" i="3"/>
  <c r="AX856" i="3" s="1"/>
  <c r="I856" i="3" s="1"/>
  <c r="BG275" i="3"/>
  <c r="AY445" i="3"/>
  <c r="AY790" i="3"/>
  <c r="BG914" i="3"/>
  <c r="AY1087" i="3"/>
  <c r="AY178" i="3"/>
  <c r="AX178" i="3" s="1"/>
  <c r="I178" i="3" s="1"/>
  <c r="BD790" i="3"/>
  <c r="AX790" i="3" s="1"/>
  <c r="I790" i="3" s="1"/>
  <c r="AY107" i="3"/>
  <c r="BL746" i="3"/>
  <c r="BF746" i="3" s="1"/>
  <c r="F746" i="3" s="1"/>
  <c r="BE998" i="3"/>
  <c r="AX998" i="3" s="1"/>
  <c r="I998" i="3" s="1"/>
  <c r="BE532" i="3"/>
  <c r="AX532" i="3" s="1"/>
  <c r="I532" i="3" s="1"/>
  <c r="BG145" i="3"/>
  <c r="AY48" i="3"/>
  <c r="AY727" i="3"/>
  <c r="BE764" i="3"/>
  <c r="AX764" i="3" s="1"/>
  <c r="I764" i="3" s="1"/>
  <c r="AY472" i="3"/>
  <c r="AY124" i="3"/>
  <c r="BD217" i="3"/>
  <c r="BE1044" i="3"/>
  <c r="BD472" i="3"/>
  <c r="AX472" i="3" s="1"/>
  <c r="I472" i="3" s="1"/>
  <c r="BD124" i="3"/>
  <c r="AX124" i="3" s="1"/>
  <c r="I124" i="3" s="1"/>
  <c r="BM576" i="3"/>
  <c r="BF576" i="3" s="1"/>
  <c r="F576" i="3" s="1"/>
  <c r="BM814" i="3"/>
  <c r="BF814" i="3" s="1"/>
  <c r="F814" i="3" s="1"/>
  <c r="BD1017" i="3"/>
  <c r="AX1017" i="3" s="1"/>
  <c r="I1017" i="3" s="1"/>
  <c r="BD1044" i="3"/>
  <c r="AY1089" i="3"/>
  <c r="BG576" i="3"/>
  <c r="AY379" i="3"/>
  <c r="AX379" i="3" s="1"/>
  <c r="I379" i="3" s="1"/>
  <c r="AY316" i="3"/>
  <c r="AY1017" i="3"/>
  <c r="BE379" i="3"/>
  <c r="BE1089" i="3"/>
  <c r="AX1089" i="3" s="1"/>
  <c r="I1089" i="3" s="1"/>
  <c r="AY1069" i="3"/>
  <c r="BD316" i="3"/>
  <c r="AX316" i="3" s="1"/>
  <c r="I316" i="3" s="1"/>
  <c r="BD98" i="3"/>
  <c r="BM1094" i="3"/>
  <c r="BE231" i="3"/>
  <c r="AY59" i="3"/>
  <c r="BD231" i="3"/>
  <c r="AY973" i="3"/>
  <c r="BE59" i="3"/>
  <c r="AX59" i="3" s="1"/>
  <c r="I59" i="3" s="1"/>
  <c r="AY137" i="3"/>
  <c r="BE1231" i="3"/>
  <c r="BE973" i="3"/>
  <c r="AX973" i="3" s="1"/>
  <c r="I973" i="3" s="1"/>
  <c r="AY949" i="3"/>
  <c r="BE949" i="3"/>
  <c r="AX949" i="3" s="1"/>
  <c r="I949" i="3" s="1"/>
  <c r="BD36" i="3"/>
  <c r="AX36" i="3" s="1"/>
  <c r="I36" i="3" s="1"/>
  <c r="BD692" i="3"/>
  <c r="BE692" i="3"/>
  <c r="AY127" i="3"/>
  <c r="BE213" i="3"/>
  <c r="BE235" i="3"/>
  <c r="BD823" i="3"/>
  <c r="AX823" i="3" s="1"/>
  <c r="I823" i="3" s="1"/>
  <c r="BL369" i="3"/>
  <c r="BD121" i="3"/>
  <c r="BE1224" i="3"/>
  <c r="BE1177" i="3"/>
  <c r="BD1224" i="3"/>
  <c r="AX1224" i="3" s="1"/>
  <c r="I1224" i="3" s="1"/>
  <c r="AY418" i="3"/>
  <c r="BD1177" i="3"/>
  <c r="BM51" i="3"/>
  <c r="BF51" i="3" s="1"/>
  <c r="F51" i="3" s="1"/>
  <c r="BG51" i="3"/>
  <c r="AY1078" i="3"/>
  <c r="BE264" i="3"/>
  <c r="BE724" i="3"/>
  <c r="AY1047" i="3"/>
  <c r="BD1078" i="3"/>
  <c r="AX1078" i="3" s="1"/>
  <c r="I1078" i="3" s="1"/>
  <c r="AY264" i="3"/>
  <c r="AX264" i="3" s="1"/>
  <c r="I264" i="3" s="1"/>
  <c r="AY1053" i="3"/>
  <c r="BD724" i="3"/>
  <c r="BE1047" i="3"/>
  <c r="AX1047" i="3" s="1"/>
  <c r="I1047" i="3" s="1"/>
  <c r="BE1136" i="3"/>
  <c r="AX1136" i="3" s="1"/>
  <c r="I1136" i="3" s="1"/>
  <c r="AY1214" i="3"/>
  <c r="BE332" i="3"/>
  <c r="BD1214" i="3"/>
  <c r="AY220" i="3"/>
  <c r="AY986" i="3"/>
  <c r="BD332" i="3"/>
  <c r="AX332" i="3" s="1"/>
  <c r="I332" i="3" s="1"/>
  <c r="BD235" i="3"/>
  <c r="BE705" i="3"/>
  <c r="AX705" i="3" s="1"/>
  <c r="I705" i="3" s="1"/>
  <c r="BE104" i="3"/>
  <c r="AY812" i="3"/>
  <c r="BE954" i="3"/>
  <c r="AX954" i="3" s="1"/>
  <c r="I954" i="3" s="1"/>
  <c r="BD750" i="3"/>
  <c r="BD220" i="3"/>
  <c r="AY705" i="3"/>
  <c r="BD812" i="3"/>
  <c r="AX812" i="3" s="1"/>
  <c r="I812" i="3" s="1"/>
  <c r="AY954" i="3"/>
  <c r="BE557" i="3"/>
  <c r="AY823" i="3"/>
  <c r="BM211" i="3"/>
  <c r="BL526" i="3"/>
  <c r="BG211" i="3"/>
  <c r="BF211" i="3" s="1"/>
  <c r="F211" i="3" s="1"/>
  <c r="AY1024" i="3"/>
  <c r="AY357" i="3"/>
  <c r="BE500" i="3"/>
  <c r="BE357" i="3"/>
  <c r="AX357" i="3" s="1"/>
  <c r="I357" i="3" s="1"/>
  <c r="AY500" i="3"/>
  <c r="AX500" i="3" s="1"/>
  <c r="I500" i="3" s="1"/>
  <c r="AY952" i="3"/>
  <c r="BE952" i="3"/>
  <c r="AX952" i="3" s="1"/>
  <c r="I952" i="3" s="1"/>
  <c r="AY118" i="3"/>
  <c r="BE118" i="3"/>
  <c r="AX118" i="3" s="1"/>
  <c r="I118" i="3" s="1"/>
  <c r="AY202" i="3"/>
  <c r="AX202" i="3" s="1"/>
  <c r="I202" i="3" s="1"/>
  <c r="BE13" i="3"/>
  <c r="BL921" i="3"/>
  <c r="AY991" i="3"/>
  <c r="BD1103" i="3"/>
  <c r="BD683" i="3"/>
  <c r="BE1158" i="3"/>
  <c r="AX1158" i="3" s="1"/>
  <c r="I1158" i="3" s="1"/>
  <c r="BM921" i="3"/>
  <c r="BD13" i="3"/>
  <c r="AX13" i="3" s="1"/>
  <c r="I13" i="3" s="1"/>
  <c r="BL430" i="3"/>
  <c r="BF430" i="3" s="1"/>
  <c r="F430" i="3" s="1"/>
  <c r="BD716" i="3"/>
  <c r="BD991" i="3"/>
  <c r="AX991" i="3" s="1"/>
  <c r="I991" i="3" s="1"/>
  <c r="BL213" i="3"/>
  <c r="BE202" i="3"/>
  <c r="BG430" i="3"/>
  <c r="BD868" i="3"/>
  <c r="AX868" i="3" s="1"/>
  <c r="I868" i="3" s="1"/>
  <c r="BE989" i="3"/>
  <c r="AX989" i="3" s="1"/>
  <c r="I989" i="3" s="1"/>
  <c r="BD58" i="3"/>
  <c r="AY951" i="3"/>
  <c r="BE1172" i="3"/>
  <c r="AX1172" i="3" s="1"/>
  <c r="I1172" i="3" s="1"/>
  <c r="AY989" i="3"/>
  <c r="AY1172" i="3"/>
  <c r="BD951" i="3"/>
  <c r="AX951" i="3" s="1"/>
  <c r="I951" i="3" s="1"/>
  <c r="AY71" i="3"/>
  <c r="AX71" i="3" s="1"/>
  <c r="I71" i="3" s="1"/>
  <c r="BE60" i="3"/>
  <c r="AY251" i="3"/>
  <c r="BG383" i="3"/>
  <c r="BE617" i="3"/>
  <c r="AX617" i="3" s="1"/>
  <c r="I617" i="3" s="1"/>
  <c r="AY617" i="3"/>
  <c r="BL383" i="3"/>
  <c r="AY526" i="3"/>
  <c r="BE683" i="3"/>
  <c r="BE716" i="3"/>
  <c r="BD884" i="3"/>
  <c r="AX884" i="3" s="1"/>
  <c r="I884" i="3" s="1"/>
  <c r="AY60" i="3"/>
  <c r="AX60" i="3" s="1"/>
  <c r="I60" i="3" s="1"/>
  <c r="AY978" i="3"/>
  <c r="BD978" i="3"/>
  <c r="AX978" i="3" s="1"/>
  <c r="I978" i="3" s="1"/>
  <c r="AY469" i="3"/>
  <c r="BL249" i="3"/>
  <c r="BF249" i="3" s="1"/>
  <c r="F249" i="3" s="1"/>
  <c r="BE1103" i="3"/>
  <c r="AY504" i="3"/>
  <c r="BE298" i="3"/>
  <c r="BE504" i="3"/>
  <c r="AX504" i="3" s="1"/>
  <c r="I504" i="3" s="1"/>
  <c r="AY449" i="3"/>
  <c r="BD647" i="3"/>
  <c r="BD298" i="3"/>
  <c r="AX298" i="3" s="1"/>
  <c r="I298" i="3" s="1"/>
  <c r="BE647" i="3"/>
  <c r="BE449" i="3"/>
  <c r="AX449" i="3" s="1"/>
  <c r="I449" i="3" s="1"/>
  <c r="S10" i="3"/>
  <c r="S11" i="3"/>
  <c r="BE1115" i="3"/>
  <c r="AX1115" i="3" s="1"/>
  <c r="I1115" i="3" s="1"/>
  <c r="AY1075" i="3"/>
  <c r="AY1115" i="3"/>
  <c r="BE1075" i="3"/>
  <c r="AX1075" i="3" s="1"/>
  <c r="I1075" i="3" s="1"/>
  <c r="AY1136" i="3"/>
  <c r="BD1053" i="3"/>
  <c r="AX1053" i="3" s="1"/>
  <c r="I1053" i="3" s="1"/>
  <c r="BE42" i="3"/>
  <c r="AY1158" i="3"/>
  <c r="AY42" i="3"/>
  <c r="AX42" i="3" s="1"/>
  <c r="I42" i="3" s="1"/>
  <c r="BG164" i="3"/>
  <c r="BE469" i="3"/>
  <c r="AX469" i="3" s="1"/>
  <c r="I469" i="3" s="1"/>
  <c r="BL164" i="3"/>
  <c r="AY174" i="3"/>
  <c r="AX174" i="3" s="1"/>
  <c r="I174" i="3" s="1"/>
  <c r="BD660" i="3"/>
  <c r="BE174" i="3"/>
  <c r="AY648" i="3"/>
  <c r="BE98" i="3"/>
  <c r="BM194" i="3"/>
  <c r="AY693" i="3"/>
  <c r="BG639" i="3"/>
  <c r="BD54" i="3"/>
  <c r="AX54" i="3" s="1"/>
  <c r="I54" i="3" s="1"/>
  <c r="BG133" i="3"/>
  <c r="AY366" i="3"/>
  <c r="AY272" i="3"/>
  <c r="BE272" i="3"/>
  <c r="AX272" i="3" s="1"/>
  <c r="I272" i="3" s="1"/>
  <c r="BE366" i="3"/>
  <c r="AX366" i="3" s="1"/>
  <c r="I366" i="3" s="1"/>
  <c r="BE67" i="3"/>
  <c r="AY288" i="3"/>
  <c r="AY55" i="3"/>
  <c r="AY67" i="3"/>
  <c r="AX67" i="3" s="1"/>
  <c r="I67" i="3" s="1"/>
  <c r="BE288" i="3"/>
  <c r="AX288" i="3" s="1"/>
  <c r="I288" i="3" s="1"/>
  <c r="BE1210" i="3"/>
  <c r="AX1210" i="3" s="1"/>
  <c r="I1210" i="3" s="1"/>
  <c r="BM371" i="3"/>
  <c r="BF371" i="3" s="1"/>
  <c r="F371" i="3" s="1"/>
  <c r="BE660" i="3"/>
  <c r="AY1210" i="3"/>
  <c r="BG371" i="3"/>
  <c r="BE1151" i="3"/>
  <c r="AY470" i="3"/>
  <c r="BD1151" i="3"/>
  <c r="BM106" i="3"/>
  <c r="BF106" i="3" s="1"/>
  <c r="F106" i="3" s="1"/>
  <c r="BE1084" i="3"/>
  <c r="AX1084" i="3" s="1"/>
  <c r="I1084" i="3" s="1"/>
  <c r="AY1006" i="3"/>
  <c r="BE1006" i="3"/>
  <c r="AX1006" i="3" s="1"/>
  <c r="I1006" i="3" s="1"/>
  <c r="BE1184" i="3"/>
  <c r="AY1084" i="3"/>
  <c r="BD1184" i="3"/>
  <c r="BD345" i="3"/>
  <c r="BD986" i="3"/>
  <c r="AX986" i="3" s="1"/>
  <c r="I986" i="3" s="1"/>
  <c r="BE1024" i="3"/>
  <c r="AX1024" i="3" s="1"/>
  <c r="I1024" i="3" s="1"/>
  <c r="BE55" i="3"/>
  <c r="AX55" i="3" s="1"/>
  <c r="I55" i="3" s="1"/>
  <c r="AY242" i="3"/>
  <c r="BD158" i="3"/>
  <c r="AX158" i="3" s="1"/>
  <c r="I158" i="3" s="1"/>
  <c r="AY114" i="3"/>
  <c r="AY728" i="3"/>
  <c r="BD242" i="3"/>
  <c r="BE158" i="3"/>
  <c r="BD114" i="3"/>
  <c r="AX114" i="3" s="1"/>
  <c r="I114" i="3" s="1"/>
  <c r="BE728" i="3"/>
  <c r="AX728" i="3" s="1"/>
  <c r="I728" i="3" s="1"/>
  <c r="BE1083" i="3"/>
  <c r="AX1083" i="3" s="1"/>
  <c r="I1083" i="3" s="1"/>
  <c r="BE1019" i="3"/>
  <c r="AX1019" i="3" s="1"/>
  <c r="I1019" i="3" s="1"/>
  <c r="AY880" i="3"/>
  <c r="AY1083" i="3"/>
  <c r="BE656" i="3"/>
  <c r="AX656" i="3" s="1"/>
  <c r="I656" i="3" s="1"/>
  <c r="BE456" i="3"/>
  <c r="AX456" i="3" s="1"/>
  <c r="I456" i="3" s="1"/>
  <c r="AY1019" i="3"/>
  <c r="BE880" i="3"/>
  <c r="AX880" i="3" s="1"/>
  <c r="I880" i="3" s="1"/>
  <c r="AY151" i="3"/>
  <c r="AY656" i="3"/>
  <c r="AY456" i="3"/>
  <c r="AY54" i="3"/>
  <c r="BD151" i="3"/>
  <c r="BD474" i="3"/>
  <c r="AX474" i="3" s="1"/>
  <c r="I474" i="3" s="1"/>
  <c r="BG106" i="3"/>
  <c r="BE999" i="3"/>
  <c r="AX999" i="3" s="1"/>
  <c r="I999" i="3" s="1"/>
  <c r="BD405" i="3"/>
  <c r="BD1106" i="3"/>
  <c r="AX1106" i="3" s="1"/>
  <c r="I1106" i="3" s="1"/>
  <c r="AY999" i="3"/>
  <c r="AY189" i="3"/>
  <c r="AX189" i="3" s="1"/>
  <c r="I189" i="3" s="1"/>
  <c r="BE189" i="3"/>
  <c r="BE405" i="3"/>
  <c r="AY631" i="3"/>
  <c r="BD887" i="3"/>
  <c r="AX887" i="3" s="1"/>
  <c r="I887" i="3" s="1"/>
  <c r="BE631" i="3"/>
  <c r="AX631" i="3" s="1"/>
  <c r="I631" i="3" s="1"/>
  <c r="BE230" i="3"/>
  <c r="AX230" i="3" s="1"/>
  <c r="I230" i="3" s="1"/>
  <c r="BE11" i="3"/>
  <c r="AY230" i="3"/>
  <c r="AY1213" i="3"/>
  <c r="BE1032" i="3"/>
  <c r="AX1032" i="3" s="1"/>
  <c r="I1032" i="3" s="1"/>
  <c r="AY1032" i="3"/>
  <c r="BM719" i="3"/>
  <c r="BF719" i="3" s="1"/>
  <c r="F719" i="3" s="1"/>
  <c r="AY525" i="3"/>
  <c r="AY11" i="3"/>
  <c r="AX11" i="3" s="1"/>
  <c r="I11" i="3" s="1"/>
  <c r="BE525" i="3"/>
  <c r="AX525" i="3" s="1"/>
  <c r="I525" i="3" s="1"/>
  <c r="AY1231" i="3"/>
  <c r="AX1231" i="3" s="1"/>
  <c r="I1231" i="3" s="1"/>
  <c r="BG185" i="3"/>
  <c r="AY159" i="3"/>
  <c r="AX159" i="3" s="1"/>
  <c r="I159" i="3" s="1"/>
  <c r="AY731" i="3"/>
  <c r="BG719" i="3"/>
  <c r="AY621" i="3"/>
  <c r="BL185" i="3"/>
  <c r="BE414" i="3"/>
  <c r="AX414" i="3" s="1"/>
  <c r="I414" i="3" s="1"/>
  <c r="AY518" i="3"/>
  <c r="BE159" i="3"/>
  <c r="AY217" i="3"/>
  <c r="BL75" i="3"/>
  <c r="BF75" i="3" s="1"/>
  <c r="F75" i="3" s="1"/>
  <c r="BE731" i="3"/>
  <c r="AX731" i="3" s="1"/>
  <c r="I731" i="3" s="1"/>
  <c r="BE621" i="3"/>
  <c r="AX621" i="3" s="1"/>
  <c r="I621" i="3" s="1"/>
  <c r="BG746" i="3"/>
  <c r="BE438" i="3"/>
  <c r="AX438" i="3" s="1"/>
  <c r="I438" i="3" s="1"/>
  <c r="AY414" i="3"/>
  <c r="BE398" i="3"/>
  <c r="AY438" i="3"/>
  <c r="BE1004" i="3"/>
  <c r="AX1004" i="3" s="1"/>
  <c r="I1004" i="3" s="1"/>
  <c r="BE36" i="3"/>
  <c r="BD76" i="3"/>
  <c r="BD32" i="3"/>
  <c r="BE887" i="3"/>
  <c r="BG399" i="3"/>
  <c r="AY990" i="3"/>
  <c r="BE178" i="3"/>
  <c r="BE76" i="3"/>
  <c r="BG410" i="3"/>
  <c r="BF410" i="3" s="1"/>
  <c r="F410" i="3" s="1"/>
  <c r="AY301" i="3"/>
  <c r="BE156" i="3"/>
  <c r="BE648" i="3"/>
  <c r="AX648" i="3" s="1"/>
  <c r="I648" i="3" s="1"/>
  <c r="BE750" i="3"/>
  <c r="BM526" i="3"/>
  <c r="BM639" i="3"/>
  <c r="BF639" i="3" s="1"/>
  <c r="F639" i="3" s="1"/>
  <c r="BG225" i="3"/>
  <c r="BE905" i="3"/>
  <c r="BD156" i="3"/>
  <c r="AX156" i="3" s="1"/>
  <c r="I156" i="3" s="1"/>
  <c r="BL225" i="3"/>
  <c r="BE289" i="3"/>
  <c r="BE448" i="3"/>
  <c r="AX448" i="3" s="1"/>
  <c r="I448" i="3" s="1"/>
  <c r="BD905" i="3"/>
  <c r="AY233" i="3"/>
  <c r="BM928" i="3"/>
  <c r="BF928" i="3" s="1"/>
  <c r="F928" i="3" s="1"/>
  <c r="BE1025" i="3"/>
  <c r="BD289" i="3"/>
  <c r="BD104" i="3"/>
  <c r="BE233" i="3"/>
  <c r="AX233" i="3" s="1"/>
  <c r="I233" i="3" s="1"/>
  <c r="BG928" i="3"/>
  <c r="BE945" i="3"/>
  <c r="AX945" i="3" s="1"/>
  <c r="I945" i="3" s="1"/>
  <c r="BG426" i="3"/>
  <c r="BD1025" i="3"/>
  <c r="AY945" i="3"/>
  <c r="BM426" i="3"/>
  <c r="BF426" i="3" s="1"/>
  <c r="F426" i="3" s="1"/>
  <c r="BD557" i="3"/>
  <c r="AY40" i="3"/>
  <c r="AX40" i="3" s="1"/>
  <c r="I40" i="3" s="1"/>
  <c r="BE40" i="3"/>
  <c r="AY448" i="3"/>
  <c r="BL275" i="3"/>
  <c r="BF275" i="3" s="1"/>
  <c r="F275" i="3" s="1"/>
  <c r="BD1087" i="3"/>
  <c r="AX1087" i="3" s="1"/>
  <c r="I1087" i="3" s="1"/>
  <c r="BG72" i="3"/>
  <c r="BF72" i="3" s="1"/>
  <c r="F72" i="3" s="1"/>
  <c r="AY447" i="3"/>
  <c r="BM946" i="3"/>
  <c r="BF946" i="3" s="1"/>
  <c r="F946" i="3" s="1"/>
  <c r="AY212" i="3"/>
  <c r="AX212" i="3" s="1"/>
  <c r="I212" i="3" s="1"/>
  <c r="AY634" i="3"/>
  <c r="AY965" i="3"/>
  <c r="BM36" i="3"/>
  <c r="BE447" i="3"/>
  <c r="AX447" i="3" s="1"/>
  <c r="I447" i="3" s="1"/>
  <c r="BG330" i="3"/>
  <c r="BG946" i="3"/>
  <c r="BD699" i="3"/>
  <c r="AX699" i="3" s="1"/>
  <c r="I699" i="3" s="1"/>
  <c r="BE806" i="3"/>
  <c r="AY474" i="3"/>
  <c r="BE345" i="3"/>
  <c r="BE884" i="3"/>
  <c r="AY547" i="3"/>
  <c r="AX547" i="3" s="1"/>
  <c r="I547" i="3" s="1"/>
  <c r="BE663" i="3"/>
  <c r="AX663" i="3" s="1"/>
  <c r="I663" i="3" s="1"/>
  <c r="BE965" i="3"/>
  <c r="AX965" i="3" s="1"/>
  <c r="I965" i="3" s="1"/>
  <c r="BG36" i="3"/>
  <c r="BF36" i="3" s="1"/>
  <c r="F36" i="3" s="1"/>
  <c r="AY699" i="3"/>
  <c r="BE547" i="3"/>
  <c r="AY1004" i="3"/>
  <c r="BE966" i="3"/>
  <c r="AX966" i="3" s="1"/>
  <c r="I966" i="3" s="1"/>
  <c r="AY324" i="3"/>
  <c r="AX324" i="3" s="1"/>
  <c r="I324" i="3" s="1"/>
  <c r="AY47" i="3"/>
  <c r="AY570" i="3"/>
  <c r="BL914" i="3"/>
  <c r="BF914" i="3" s="1"/>
  <c r="F914" i="3" s="1"/>
  <c r="BL382" i="3"/>
  <c r="BF382" i="3" s="1"/>
  <c r="F382" i="3" s="1"/>
  <c r="BG75" i="3"/>
  <c r="AY663" i="3"/>
  <c r="BE809" i="3"/>
  <c r="AX809" i="3" s="1"/>
  <c r="I809" i="3" s="1"/>
  <c r="BE322" i="3"/>
  <c r="AY809" i="3"/>
  <c r="AY322" i="3"/>
  <c r="AX322" i="3" s="1"/>
  <c r="I322" i="3" s="1"/>
  <c r="BG574" i="3"/>
  <c r="BG213" i="3"/>
  <c r="BG433" i="3"/>
  <c r="BM502" i="3"/>
  <c r="BF502" i="3" s="1"/>
  <c r="F502" i="3" s="1"/>
  <c r="AY308" i="3"/>
  <c r="AX308" i="3" s="1"/>
  <c r="I308" i="3" s="1"/>
  <c r="BG502" i="3"/>
  <c r="BE308" i="3"/>
  <c r="AY815" i="3"/>
  <c r="AY522" i="3"/>
  <c r="BE815" i="3"/>
  <c r="AX815" i="3" s="1"/>
  <c r="I815" i="3" s="1"/>
  <c r="BD522" i="3"/>
  <c r="AX522" i="3" s="1"/>
  <c r="I522" i="3" s="1"/>
  <c r="AY804" i="3"/>
  <c r="AX804" i="3" s="1"/>
  <c r="I804" i="3" s="1"/>
  <c r="BE804" i="3"/>
  <c r="BE1111" i="3"/>
  <c r="AY868" i="3"/>
  <c r="BE1119" i="3"/>
  <c r="AX1119" i="3" s="1"/>
  <c r="I1119" i="3" s="1"/>
  <c r="BE74" i="3"/>
  <c r="AY342" i="3"/>
  <c r="AX342" i="3" s="1"/>
  <c r="I342" i="3" s="1"/>
  <c r="BD82" i="3"/>
  <c r="AX82" i="3" s="1"/>
  <c r="I82" i="3" s="1"/>
  <c r="BD829" i="3"/>
  <c r="AY1119" i="3"/>
  <c r="BE342" i="3"/>
  <c r="AY309" i="3"/>
  <c r="AX309" i="3" s="1"/>
  <c r="I309" i="3" s="1"/>
  <c r="BE309" i="3"/>
  <c r="AY928" i="3"/>
  <c r="AY827" i="3"/>
  <c r="BG540" i="3"/>
  <c r="BM595" i="3"/>
  <c r="BF595" i="3" s="1"/>
  <c r="F595" i="3" s="1"/>
  <c r="BE827" i="3"/>
  <c r="AX827" i="3" s="1"/>
  <c r="I827" i="3" s="1"/>
  <c r="BM540" i="3"/>
  <c r="BF540" i="3" s="1"/>
  <c r="F540" i="3" s="1"/>
  <c r="BG595" i="3"/>
  <c r="BE155" i="3"/>
  <c r="AY653" i="3"/>
  <c r="BE653" i="3"/>
  <c r="AX653" i="3" s="1"/>
  <c r="I653" i="3" s="1"/>
  <c r="AY924" i="3"/>
  <c r="BE924" i="3"/>
  <c r="AX924" i="3" s="1"/>
  <c r="I924" i="3" s="1"/>
  <c r="BE737" i="3"/>
  <c r="AX737" i="3" s="1"/>
  <c r="I737" i="3" s="1"/>
  <c r="AY737" i="3"/>
  <c r="BD155" i="3"/>
  <c r="AX155" i="3" s="1"/>
  <c r="I155" i="3" s="1"/>
  <c r="BE897" i="3"/>
  <c r="AX897" i="3" s="1"/>
  <c r="I897" i="3" s="1"/>
  <c r="BE928" i="3"/>
  <c r="AX928" i="3" s="1"/>
  <c r="I928" i="3" s="1"/>
  <c r="AY897" i="3"/>
  <c r="BE482" i="3"/>
  <c r="AX482" i="3" s="1"/>
  <c r="I482" i="3" s="1"/>
  <c r="BE284" i="3"/>
  <c r="AX284" i="3" s="1"/>
  <c r="I284" i="3" s="1"/>
  <c r="AY284" i="3"/>
  <c r="AY673" i="3"/>
  <c r="AY482" i="3"/>
  <c r="BE673" i="3"/>
  <c r="AX673" i="3" s="1"/>
  <c r="I673" i="3" s="1"/>
  <c r="BE904" i="3"/>
  <c r="AX904" i="3" s="1"/>
  <c r="I904" i="3" s="1"/>
  <c r="AY904" i="3"/>
  <c r="BE318" i="3"/>
  <c r="AX318" i="3" s="1"/>
  <c r="I318" i="3" s="1"/>
  <c r="BE1110" i="3"/>
  <c r="BD1110" i="3"/>
  <c r="BE1066" i="3"/>
  <c r="AX1066" i="3" s="1"/>
  <c r="I1066" i="3" s="1"/>
  <c r="AY1066" i="3"/>
  <c r="AY82" i="3"/>
  <c r="BE768" i="3"/>
  <c r="AX768" i="3" s="1"/>
  <c r="I768" i="3" s="1"/>
  <c r="BG683" i="3"/>
  <c r="BD1111" i="3"/>
  <c r="BL683" i="3"/>
  <c r="BF683" i="3" s="1"/>
  <c r="F683" i="3" s="1"/>
  <c r="AY365" i="3"/>
  <c r="BM108" i="3"/>
  <c r="BF108" i="3" s="1"/>
  <c r="F108" i="3" s="1"/>
  <c r="BE29" i="3"/>
  <c r="AY318" i="3"/>
  <c r="BL972" i="3"/>
  <c r="BE785" i="3"/>
  <c r="BD365" i="3"/>
  <c r="BG108" i="3"/>
  <c r="BD29" i="3"/>
  <c r="AX29" i="3" s="1"/>
  <c r="I29" i="3" s="1"/>
  <c r="AY753" i="3"/>
  <c r="AY454" i="3"/>
  <c r="BE753" i="3"/>
  <c r="AX753" i="3" s="1"/>
  <c r="I753" i="3" s="1"/>
  <c r="AY768" i="3"/>
  <c r="BE454" i="3"/>
  <c r="AX454" i="3" s="1"/>
  <c r="I454" i="3" s="1"/>
  <c r="AY896" i="3"/>
  <c r="BE56" i="3"/>
  <c r="AX56" i="3" s="1"/>
  <c r="I56" i="3" s="1"/>
  <c r="AY1137" i="3"/>
  <c r="BM742" i="3"/>
  <c r="BF742" i="3" s="1"/>
  <c r="F742" i="3" s="1"/>
  <c r="BM972" i="3"/>
  <c r="AY44" i="3"/>
  <c r="AX44" i="3" s="1"/>
  <c r="I44" i="3" s="1"/>
  <c r="BE896" i="3"/>
  <c r="AX896" i="3" s="1"/>
  <c r="I896" i="3" s="1"/>
  <c r="BE970" i="3"/>
  <c r="AX970" i="3" s="1"/>
  <c r="I970" i="3" s="1"/>
  <c r="AY56" i="3"/>
  <c r="AY197" i="3"/>
  <c r="AX197" i="3" s="1"/>
  <c r="I197" i="3" s="1"/>
  <c r="BE1137" i="3"/>
  <c r="AX1137" i="3" s="1"/>
  <c r="I1137" i="3" s="1"/>
  <c r="AY141" i="3"/>
  <c r="BG742" i="3"/>
  <c r="BE141" i="3"/>
  <c r="AX141" i="3" s="1"/>
  <c r="I141" i="3" s="1"/>
  <c r="AY785" i="3"/>
  <c r="AX785" i="3" s="1"/>
  <c r="I785" i="3" s="1"/>
  <c r="BE829" i="3"/>
  <c r="AY970" i="3"/>
  <c r="BE197" i="3"/>
  <c r="BL177" i="3"/>
  <c r="BD221" i="3"/>
  <c r="AX221" i="3" s="1"/>
  <c r="I221" i="3" s="1"/>
  <c r="BG814" i="3"/>
  <c r="BD570" i="3"/>
  <c r="BD398" i="3"/>
  <c r="AX398" i="3" s="1"/>
  <c r="I398" i="3" s="1"/>
  <c r="BD251" i="3"/>
  <c r="BD301" i="3"/>
  <c r="AX301" i="3" s="1"/>
  <c r="I301" i="3" s="1"/>
  <c r="BM249" i="3"/>
  <c r="BE281" i="3"/>
  <c r="AX281" i="3" s="1"/>
  <c r="I281" i="3" s="1"/>
  <c r="BM433" i="3"/>
  <c r="BF433" i="3" s="1"/>
  <c r="F433" i="3" s="1"/>
  <c r="BM72" i="3"/>
  <c r="BE956" i="3"/>
  <c r="AX956" i="3" s="1"/>
  <c r="I956" i="3" s="1"/>
  <c r="BG81" i="3"/>
  <c r="AY956" i="3"/>
  <c r="BG177" i="3"/>
  <c r="BE221" i="3"/>
  <c r="BL1094" i="3"/>
  <c r="BL173" i="3"/>
  <c r="AY735" i="3"/>
  <c r="BE735" i="3"/>
  <c r="AX735" i="3" s="1"/>
  <c r="I735" i="3" s="1"/>
  <c r="AY1061" i="3"/>
  <c r="BD821" i="3"/>
  <c r="AX821" i="3" s="1"/>
  <c r="I821" i="3" s="1"/>
  <c r="BE1018" i="3"/>
  <c r="AY471" i="3"/>
  <c r="BE859" i="3"/>
  <c r="AX859" i="3" s="1"/>
  <c r="I859" i="3" s="1"/>
  <c r="BG633" i="3"/>
  <c r="BE238" i="3"/>
  <c r="AY821" i="3"/>
  <c r="BE371" i="3"/>
  <c r="BE1061" i="3"/>
  <c r="AX1061" i="3" s="1"/>
  <c r="I1061" i="3" s="1"/>
  <c r="BM633" i="3"/>
  <c r="BF633" i="3" s="1"/>
  <c r="F633" i="3" s="1"/>
  <c r="BE775" i="3"/>
  <c r="BM410" i="3"/>
  <c r="BD775" i="3"/>
  <c r="AY103" i="3"/>
  <c r="BD1018" i="3"/>
  <c r="BE471" i="3"/>
  <c r="AX471" i="3" s="1"/>
  <c r="I471" i="3" s="1"/>
  <c r="AY859" i="3"/>
  <c r="AY695" i="3"/>
  <c r="BE695" i="3"/>
  <c r="AX695" i="3" s="1"/>
  <c r="I695" i="3" s="1"/>
  <c r="BD74" i="3"/>
  <c r="BD371" i="3"/>
  <c r="BD238" i="3"/>
  <c r="AX238" i="3" s="1"/>
  <c r="I238" i="3" s="1"/>
  <c r="BE103" i="3"/>
  <c r="AX103" i="3" s="1"/>
  <c r="I103" i="3" s="1"/>
  <c r="BE895" i="3"/>
  <c r="AX895" i="3" s="1"/>
  <c r="I895" i="3" s="1"/>
  <c r="AY918" i="3"/>
  <c r="BE44" i="3"/>
  <c r="BL728" i="3"/>
  <c r="BF728" i="3" s="1"/>
  <c r="F728" i="3" s="1"/>
  <c r="BM193" i="3"/>
  <c r="AY386" i="3"/>
  <c r="AX386" i="3" s="1"/>
  <c r="I386" i="3" s="1"/>
  <c r="AY234" i="3"/>
  <c r="BE651" i="3"/>
  <c r="AX651" i="3" s="1"/>
  <c r="I651" i="3" s="1"/>
  <c r="AY895" i="3"/>
  <c r="BE918" i="3"/>
  <c r="AX918" i="3" s="1"/>
  <c r="I918" i="3" s="1"/>
  <c r="AY760" i="3"/>
  <c r="BG173" i="3"/>
  <c r="BG193" i="3"/>
  <c r="BF193" i="3" s="1"/>
  <c r="F193" i="3" s="1"/>
  <c r="BE386" i="3"/>
  <c r="BE234" i="3"/>
  <c r="AX234" i="3" s="1"/>
  <c r="I234" i="3" s="1"/>
  <c r="AY651" i="3"/>
  <c r="BE760" i="3"/>
  <c r="AX760" i="3" s="1"/>
  <c r="I760" i="3" s="1"/>
  <c r="BE882" i="3"/>
  <c r="AY882" i="3"/>
  <c r="AX882" i="3" s="1"/>
  <c r="I882" i="3" s="1"/>
  <c r="BE267" i="3"/>
  <c r="BD267" i="3"/>
  <c r="AX267" i="3" s="1"/>
  <c r="I267" i="3" s="1"/>
  <c r="AY687" i="3"/>
  <c r="BE687" i="3"/>
  <c r="AX687" i="3" s="1"/>
  <c r="I687" i="3" s="1"/>
  <c r="AY1073" i="3"/>
  <c r="AX1073" i="3" s="1"/>
  <c r="I1073" i="3" s="1"/>
  <c r="AY148" i="3"/>
  <c r="BE1073" i="3"/>
  <c r="BD148" i="3"/>
  <c r="AX148" i="3" s="1"/>
  <c r="I148" i="3" s="1"/>
  <c r="BE329" i="3"/>
  <c r="AY329" i="3"/>
  <c r="AX329" i="3" s="1"/>
  <c r="I329" i="3" s="1"/>
  <c r="BE1086" i="3"/>
  <c r="AX1086" i="3" s="1"/>
  <c r="I1086" i="3" s="1"/>
  <c r="BM469" i="3"/>
  <c r="BF469" i="3" s="1"/>
  <c r="F469" i="3" s="1"/>
  <c r="AY1086" i="3"/>
  <c r="BM399" i="3"/>
  <c r="BF399" i="3" s="1"/>
  <c r="F399" i="3" s="1"/>
  <c r="AY94" i="3"/>
  <c r="BM256" i="3"/>
  <c r="BF256" i="3" s="1"/>
  <c r="F256" i="3" s="1"/>
  <c r="BG728" i="3"/>
  <c r="BE94" i="3"/>
  <c r="AX94" i="3" s="1"/>
  <c r="I94" i="3" s="1"/>
  <c r="BM241" i="3"/>
  <c r="BG194" i="3"/>
  <c r="BF194" i="3" s="1"/>
  <c r="F194" i="3" s="1"/>
  <c r="BL14" i="3"/>
  <c r="BF14" i="3" s="1"/>
  <c r="F14" i="3" s="1"/>
  <c r="BL929" i="3"/>
  <c r="BM929" i="3"/>
  <c r="BM22" i="3"/>
  <c r="BG22" i="3"/>
  <c r="BF22" i="3" s="1"/>
  <c r="F22" i="3" s="1"/>
  <c r="BM528" i="3"/>
  <c r="BF528" i="3" s="1"/>
  <c r="F528" i="3" s="1"/>
  <c r="BG528" i="3"/>
  <c r="S12" i="3"/>
  <c r="BG336" i="3"/>
  <c r="BF336" i="3" s="1"/>
  <c r="F336" i="3" s="1"/>
  <c r="BG469" i="3"/>
  <c r="BG305" i="3"/>
  <c r="BL305" i="3"/>
  <c r="BM407" i="3"/>
  <c r="BF407" i="3" s="1"/>
  <c r="F407" i="3" s="1"/>
  <c r="BG407" i="3"/>
  <c r="BM285" i="3"/>
  <c r="BF285" i="3" s="1"/>
  <c r="F285" i="3" s="1"/>
  <c r="BE65" i="3"/>
  <c r="BG285" i="3"/>
  <c r="AY32" i="3"/>
  <c r="BG1110" i="3"/>
  <c r="BG700" i="3"/>
  <c r="BM1110" i="3"/>
  <c r="BF1110" i="3" s="1"/>
  <c r="F1110" i="3" s="1"/>
  <c r="BM188" i="3"/>
  <c r="BM20" i="3"/>
  <c r="BG20" i="3"/>
  <c r="BF20" i="3" s="1"/>
  <c r="F20" i="3" s="1"/>
  <c r="BL218" i="3"/>
  <c r="BG386" i="3"/>
  <c r="BF386" i="3" s="1"/>
  <c r="F386" i="3" s="1"/>
  <c r="BM58" i="3"/>
  <c r="BF58" i="3" s="1"/>
  <c r="F58" i="3" s="1"/>
  <c r="BM386" i="3"/>
  <c r="BG58" i="3"/>
  <c r="BM257" i="3"/>
  <c r="BF257" i="3" s="1"/>
  <c r="F257" i="3" s="1"/>
  <c r="BG218" i="3"/>
  <c r="BG257" i="3"/>
  <c r="BM783" i="3"/>
  <c r="BG783" i="3"/>
  <c r="BF783" i="3" s="1"/>
  <c r="F783" i="3" s="1"/>
  <c r="BL150" i="3"/>
  <c r="BF150" i="3" s="1"/>
  <c r="F150" i="3" s="1"/>
  <c r="BG64" i="3"/>
  <c r="BL64" i="3"/>
  <c r="BG256" i="3"/>
  <c r="BG405" i="3"/>
  <c r="BM150" i="3"/>
  <c r="BM405" i="3"/>
  <c r="BF405" i="3" s="1"/>
  <c r="F405" i="3" s="1"/>
  <c r="BM14" i="3"/>
  <c r="BM877" i="3"/>
  <c r="BF877" i="3" s="1"/>
  <c r="F877" i="3" s="1"/>
  <c r="BG877" i="3"/>
  <c r="BG594" i="3"/>
  <c r="BG993" i="3"/>
  <c r="BL434" i="3"/>
  <c r="BF434" i="3" s="1"/>
  <c r="F434" i="3" s="1"/>
  <c r="AY66" i="3"/>
  <c r="AX66" i="3" s="1"/>
  <c r="I66" i="3" s="1"/>
  <c r="BM594" i="3"/>
  <c r="BF594" i="3" s="1"/>
  <c r="F594" i="3" s="1"/>
  <c r="BE66" i="3"/>
  <c r="BG630" i="3"/>
  <c r="AY542" i="3"/>
  <c r="BE542" i="3"/>
  <c r="AX542" i="3" s="1"/>
  <c r="I542" i="3" s="1"/>
  <c r="BM885" i="3"/>
  <c r="BM382" i="3"/>
  <c r="BL797" i="3"/>
  <c r="BF797" i="3" s="1"/>
  <c r="F797" i="3" s="1"/>
  <c r="BG885" i="3"/>
  <c r="BF885" i="3" s="1"/>
  <c r="F885" i="3" s="1"/>
  <c r="BM315" i="3"/>
  <c r="BL315" i="3"/>
  <c r="BL133" i="3"/>
  <c r="BF133" i="3" s="1"/>
  <c r="F133" i="3" s="1"/>
  <c r="BG435" i="3"/>
  <c r="BM435" i="3"/>
  <c r="BF435" i="3" s="1"/>
  <c r="F435" i="3" s="1"/>
  <c r="BG188" i="3"/>
  <c r="BF188" i="3" s="1"/>
  <c r="F188" i="3" s="1"/>
  <c r="BM700" i="3"/>
  <c r="BF700" i="3" s="1"/>
  <c r="F700" i="3" s="1"/>
  <c r="BM61" i="3"/>
  <c r="BM340" i="3"/>
  <c r="BF340" i="3" s="1"/>
  <c r="F340" i="3" s="1"/>
  <c r="BG340" i="3"/>
  <c r="BG148" i="3"/>
  <c r="BL148" i="3"/>
  <c r="BF148" i="3" s="1"/>
  <c r="F148" i="3" s="1"/>
  <c r="BG210" i="3"/>
  <c r="BF210" i="3" s="1"/>
  <c r="F210" i="3" s="1"/>
  <c r="BM210" i="3"/>
  <c r="BG434" i="3"/>
  <c r="BD295" i="3"/>
  <c r="AX295" i="3" s="1"/>
  <c r="I295" i="3" s="1"/>
  <c r="BG524" i="3"/>
  <c r="BL539" i="3"/>
  <c r="BF539" i="3" s="1"/>
  <c r="F539" i="3" s="1"/>
  <c r="BM524" i="3"/>
  <c r="BF524" i="3" s="1"/>
  <c r="F524" i="3" s="1"/>
  <c r="BM872" i="3"/>
  <c r="BF872" i="3" s="1"/>
  <c r="F872" i="3" s="1"/>
  <c r="BG872" i="3"/>
  <c r="AY100" i="3"/>
  <c r="BM56" i="3"/>
  <c r="BF56" i="3" s="1"/>
  <c r="F56" i="3" s="1"/>
  <c r="BE100" i="3"/>
  <c r="AX100" i="3" s="1"/>
  <c r="I100" i="3" s="1"/>
  <c r="BG56" i="3"/>
  <c r="BG539" i="3"/>
  <c r="BG656" i="3"/>
  <c r="BM656" i="3"/>
  <c r="BF656" i="3" s="1"/>
  <c r="F656" i="3" s="1"/>
  <c r="BE295" i="3"/>
  <c r="BM797" i="3"/>
  <c r="BM261" i="3"/>
  <c r="BG615" i="3"/>
  <c r="BG107" i="3"/>
  <c r="BL261" i="3"/>
  <c r="BL615" i="3"/>
  <c r="BL579" i="3"/>
  <c r="BF579" i="3" s="1"/>
  <c r="F579" i="3" s="1"/>
  <c r="BL107" i="3"/>
  <c r="BF107" i="3" s="1"/>
  <c r="F107" i="3" s="1"/>
  <c r="BM336" i="3"/>
  <c r="BM993" i="3"/>
  <c r="BF993" i="3" s="1"/>
  <c r="F993" i="3" s="1"/>
  <c r="BG198" i="3"/>
  <c r="BF198" i="3" s="1"/>
  <c r="F198" i="3" s="1"/>
  <c r="BG681" i="3"/>
  <c r="BM198" i="3"/>
  <c r="BG404" i="3"/>
  <c r="BF404" i="3" s="1"/>
  <c r="F404" i="3" s="1"/>
  <c r="BM681" i="3"/>
  <c r="BF681" i="3" s="1"/>
  <c r="F681" i="3" s="1"/>
  <c r="BM404" i="3"/>
  <c r="BM629" i="3"/>
  <c r="BG241" i="3"/>
  <c r="BF241" i="3" s="1"/>
  <c r="F241" i="3" s="1"/>
  <c r="BL630" i="3"/>
  <c r="BF630" i="3" s="1"/>
  <c r="F630" i="3" s="1"/>
  <c r="AY65" i="3"/>
  <c r="AX65" i="3" s="1"/>
  <c r="I65" i="3" s="1"/>
  <c r="BL113" i="3"/>
  <c r="BF113" i="3" s="1"/>
  <c r="F113" i="3" s="1"/>
  <c r="BG61" i="3"/>
  <c r="BF61" i="3" s="1"/>
  <c r="F61" i="3" s="1"/>
  <c r="BL313" i="3"/>
  <c r="BF313" i="3" s="1"/>
  <c r="F313" i="3" s="1"/>
  <c r="BG629" i="3"/>
  <c r="BF629" i="3" s="1"/>
  <c r="F629" i="3" s="1"/>
  <c r="BG113" i="3"/>
  <c r="BM42" i="3"/>
  <c r="BM361" i="3"/>
  <c r="BM574" i="3"/>
  <c r="BF574" i="3" s="1"/>
  <c r="F574" i="3" s="1"/>
  <c r="BM155" i="3"/>
  <c r="BG155" i="3"/>
  <c r="BF155" i="3" s="1"/>
  <c r="F155" i="3" s="1"/>
  <c r="BL169" i="3"/>
  <c r="BF169" i="3" s="1"/>
  <c r="F169" i="3" s="1"/>
  <c r="BG47" i="3"/>
  <c r="BG361" i="3"/>
  <c r="BF361" i="3" s="1"/>
  <c r="F361" i="3" s="1"/>
  <c r="BL331" i="3"/>
  <c r="BF331" i="3" s="1"/>
  <c r="F331" i="3" s="1"/>
  <c r="BG757" i="3"/>
  <c r="BM757" i="3"/>
  <c r="BF757" i="3" s="1"/>
  <c r="F757" i="3" s="1"/>
  <c r="BG477" i="3"/>
  <c r="BL477" i="3"/>
  <c r="BF477" i="3" s="1"/>
  <c r="F477" i="3" s="1"/>
  <c r="BG531" i="3"/>
  <c r="BM531" i="3"/>
  <c r="BF531" i="3" s="1"/>
  <c r="F531" i="3" s="1"/>
  <c r="BM279" i="3"/>
  <c r="BF279" i="3" s="1"/>
  <c r="F279" i="3" s="1"/>
  <c r="BM114" i="3"/>
  <c r="BF114" i="3" s="1"/>
  <c r="F114" i="3" s="1"/>
  <c r="BG279" i="3"/>
  <c r="BG114" i="3"/>
  <c r="BL34" i="3"/>
  <c r="BG34" i="3"/>
  <c r="BG288" i="3"/>
  <c r="BM93" i="3"/>
  <c r="BM479" i="3"/>
  <c r="BF479" i="3" s="1"/>
  <c r="F479" i="3" s="1"/>
  <c r="BL288" i="3"/>
  <c r="BF288" i="3" s="1"/>
  <c r="F288" i="3" s="1"/>
  <c r="BL93" i="3"/>
  <c r="BG479" i="3"/>
  <c r="BM578" i="3"/>
  <c r="BF578" i="3" s="1"/>
  <c r="F578" i="3" s="1"/>
  <c r="BG578" i="3"/>
  <c r="BM418" i="3"/>
  <c r="BF418" i="3" s="1"/>
  <c r="F418" i="3" s="1"/>
  <c r="BM134" i="3"/>
  <c r="BF134" i="3" s="1"/>
  <c r="F134" i="3" s="1"/>
  <c r="BG134" i="3"/>
  <c r="BL349" i="3"/>
  <c r="BM559" i="3"/>
  <c r="BF559" i="3" s="1"/>
  <c r="F559" i="3" s="1"/>
  <c r="BG559" i="3"/>
  <c r="BG418" i="3"/>
  <c r="BM47" i="3"/>
  <c r="BF47" i="3" s="1"/>
  <c r="F47" i="3" s="1"/>
  <c r="BL146" i="3"/>
  <c r="BF146" i="3" s="1"/>
  <c r="F146" i="3" s="1"/>
  <c r="BL476" i="3"/>
  <c r="BG42" i="3"/>
  <c r="BF42" i="3" s="1"/>
  <c r="F42" i="3" s="1"/>
  <c r="BM476" i="3"/>
  <c r="BL322" i="3"/>
  <c r="BF322" i="3" s="1"/>
  <c r="F322" i="3" s="1"/>
  <c r="BL7" i="3"/>
  <c r="BF7" i="3" s="1"/>
  <c r="F7" i="3" s="1"/>
  <c r="BM322" i="3"/>
  <c r="BM331" i="3"/>
  <c r="BG706" i="3"/>
  <c r="BG563" i="3"/>
  <c r="BM19" i="3"/>
  <c r="BG19" i="3"/>
  <c r="BF19" i="3" s="1"/>
  <c r="F19" i="3" s="1"/>
  <c r="BG389" i="3"/>
  <c r="BM563" i="3"/>
  <c r="BF563" i="3" s="1"/>
  <c r="F563" i="3" s="1"/>
  <c r="BM579" i="3"/>
  <c r="BG789" i="3"/>
  <c r="BM389" i="3"/>
  <c r="BF389" i="3" s="1"/>
  <c r="F389" i="3" s="1"/>
  <c r="BM816" i="3"/>
  <c r="BL816" i="3"/>
  <c r="BM1071" i="3"/>
  <c r="BF1071" i="3" s="1"/>
  <c r="F1071" i="3" s="1"/>
  <c r="BG1071" i="3"/>
  <c r="BG1150" i="3"/>
  <c r="BM1150" i="3"/>
  <c r="BF1150" i="3" s="1"/>
  <c r="F1150" i="3" s="1"/>
  <c r="BG21" i="3"/>
  <c r="BF21" i="3" s="1"/>
  <c r="F21" i="3" s="1"/>
  <c r="BM21" i="3"/>
  <c r="BG246" i="3"/>
  <c r="BL246" i="3"/>
  <c r="BM1162" i="3"/>
  <c r="BL1162" i="3"/>
  <c r="BF1162" i="3" s="1"/>
  <c r="F1162" i="3" s="1"/>
  <c r="BG906" i="3"/>
  <c r="BG968" i="3"/>
  <c r="BG600" i="3"/>
  <c r="BM600" i="3"/>
  <c r="BF600" i="3" s="1"/>
  <c r="F600" i="3" s="1"/>
  <c r="BG251" i="3"/>
  <c r="BF251" i="3" s="1"/>
  <c r="F251" i="3" s="1"/>
  <c r="BM906" i="3"/>
  <c r="BF906" i="3" s="1"/>
  <c r="F906" i="3" s="1"/>
  <c r="BM251" i="3"/>
  <c r="BM373" i="3"/>
  <c r="BL373" i="3"/>
  <c r="BM324" i="3"/>
  <c r="BM882" i="3"/>
  <c r="BM968" i="3"/>
  <c r="BF968" i="3" s="1"/>
  <c r="F968" i="3" s="1"/>
  <c r="BG324" i="3"/>
  <c r="BF324" i="3" s="1"/>
  <c r="F324" i="3" s="1"/>
  <c r="BG92" i="3"/>
  <c r="BG311" i="3"/>
  <c r="BF311" i="3" s="1"/>
  <c r="F311" i="3" s="1"/>
  <c r="BM311" i="3"/>
  <c r="BM92" i="3"/>
  <c r="BF92" i="3" s="1"/>
  <c r="F92" i="3" s="1"/>
  <c r="BG882" i="3"/>
  <c r="BF882" i="3" s="1"/>
  <c r="F882" i="3" s="1"/>
  <c r="BG228" i="3"/>
  <c r="BL1023" i="3"/>
  <c r="BF1023" i="3" s="1"/>
  <c r="F1023" i="3" s="1"/>
  <c r="BL9" i="3"/>
  <c r="BF9" i="3" s="1"/>
  <c r="F9" i="3" s="1"/>
  <c r="BM789" i="3"/>
  <c r="BF789" i="3" s="1"/>
  <c r="F789" i="3" s="1"/>
  <c r="BG146" i="3"/>
  <c r="BM46" i="3"/>
  <c r="BF46" i="3" s="1"/>
  <c r="F46" i="3" s="1"/>
  <c r="BG46" i="3"/>
  <c r="BG6" i="3"/>
  <c r="BF6" i="3" s="1"/>
  <c r="F6" i="3" s="1"/>
  <c r="BG187" i="3"/>
  <c r="BF187" i="3" s="1"/>
  <c r="F187" i="3" s="1"/>
  <c r="BM6" i="3"/>
  <c r="BM187" i="3"/>
  <c r="BM355" i="3"/>
  <c r="BF355" i="3" s="1"/>
  <c r="F355" i="3" s="1"/>
  <c r="BL620" i="3"/>
  <c r="BM169" i="3"/>
  <c r="BM364" i="3"/>
  <c r="BM1019" i="3"/>
  <c r="BF1019" i="3" s="1"/>
  <c r="F1019" i="3" s="1"/>
  <c r="BG355" i="3"/>
  <c r="BG1019" i="3"/>
  <c r="BG364" i="3"/>
  <c r="BF364" i="3" s="1"/>
  <c r="F364" i="3" s="1"/>
  <c r="BG205" i="3"/>
  <c r="BF205" i="3" s="1"/>
  <c r="F205" i="3" s="1"/>
  <c r="BG158" i="3"/>
  <c r="BF158" i="3" s="1"/>
  <c r="F158" i="3" s="1"/>
  <c r="BM77" i="3"/>
  <c r="BF77" i="3" s="1"/>
  <c r="F77" i="3" s="1"/>
  <c r="BM205" i="3"/>
  <c r="BG77" i="3"/>
  <c r="BG1029" i="3"/>
  <c r="BM1029" i="3"/>
  <c r="BF1029" i="3" s="1"/>
  <c r="F1029" i="3" s="1"/>
  <c r="BM9" i="3"/>
  <c r="BG313" i="3"/>
  <c r="BM253" i="3"/>
  <c r="BL873" i="3"/>
  <c r="BF873" i="3" s="1"/>
  <c r="F873" i="3" s="1"/>
  <c r="BM7" i="3"/>
  <c r="BL253" i="3"/>
  <c r="BG1023" i="3"/>
  <c r="BG873" i="3"/>
  <c r="BG1027" i="3"/>
  <c r="BL362" i="3"/>
  <c r="BG420" i="3"/>
  <c r="BG272" i="3"/>
  <c r="BL264" i="3"/>
  <c r="BF264" i="3" s="1"/>
  <c r="F264" i="3" s="1"/>
  <c r="BM264" i="3"/>
  <c r="BG294" i="3"/>
  <c r="BM420" i="3"/>
  <c r="BF420" i="3" s="1"/>
  <c r="F420" i="3" s="1"/>
  <c r="BG94" i="3"/>
  <c r="BL272" i="3"/>
  <c r="BF272" i="3" s="1"/>
  <c r="F272" i="3" s="1"/>
  <c r="BL290" i="3"/>
  <c r="BF290" i="3" s="1"/>
  <c r="F290" i="3" s="1"/>
  <c r="BM94" i="3"/>
  <c r="BF94" i="3" s="1"/>
  <c r="F94" i="3" s="1"/>
  <c r="BG116" i="3"/>
  <c r="BM116" i="3"/>
  <c r="BF116" i="3" s="1"/>
  <c r="F116" i="3" s="1"/>
  <c r="BG701" i="3"/>
  <c r="BG620" i="3"/>
  <c r="BM228" i="3"/>
  <c r="BF228" i="3" s="1"/>
  <c r="F228" i="3" s="1"/>
  <c r="BM158" i="3"/>
  <c r="BG583" i="3"/>
  <c r="BM583" i="3"/>
  <c r="BF583" i="3" s="1"/>
  <c r="F583" i="3" s="1"/>
  <c r="BG290" i="3"/>
  <c r="BG362" i="3"/>
  <c r="BL294" i="3"/>
  <c r="BF294" i="3" s="1"/>
  <c r="F294" i="3" s="1"/>
  <c r="BL452" i="3"/>
  <c r="BF452" i="3" s="1"/>
  <c r="F452" i="3" s="1"/>
  <c r="BM360" i="3"/>
  <c r="BF360" i="3" s="1"/>
  <c r="F360" i="3" s="1"/>
  <c r="BG360" i="3"/>
  <c r="BM452" i="3"/>
  <c r="AQ22" i="3"/>
  <c r="BM349" i="3"/>
  <c r="AV22" i="3"/>
  <c r="AP22" i="3" s="1"/>
  <c r="T22" i="3" s="1"/>
  <c r="BG281" i="3"/>
  <c r="BG966" i="3"/>
  <c r="BL281" i="3"/>
  <c r="BF281" i="3" s="1"/>
  <c r="F281" i="3" s="1"/>
  <c r="BG994" i="3"/>
  <c r="BG547" i="3"/>
  <c r="BF547" i="3" s="1"/>
  <c r="F547" i="3" s="1"/>
  <c r="BM1027" i="3"/>
  <c r="BF1027" i="3" s="1"/>
  <c r="F1027" i="3" s="1"/>
  <c r="BM345" i="3"/>
  <c r="BF345" i="3" s="1"/>
  <c r="F345" i="3" s="1"/>
  <c r="BL232" i="3"/>
  <c r="BG183" i="3"/>
  <c r="BF183" i="3" s="1"/>
  <c r="F183" i="3" s="1"/>
  <c r="BM183" i="3"/>
  <c r="BM232" i="3"/>
  <c r="BL994" i="3"/>
  <c r="BF994" i="3" s="1"/>
  <c r="F994" i="3" s="1"/>
  <c r="AS9" i="3" a="1"/>
  <c r="AS9" i="3" s="1"/>
  <c r="AU9" i="3" s="1"/>
  <c r="AW9" i="3" s="1"/>
  <c r="AR25" i="3" a="1"/>
  <c r="AR25" i="3" s="1"/>
  <c r="AS25" i="3" s="1" a="1"/>
  <c r="AS25" i="3" s="1"/>
  <c r="AU25" i="3" s="1"/>
  <c r="AT7" i="3"/>
  <c r="AR23" i="3" a="1"/>
  <c r="AR23" i="3" s="1"/>
  <c r="AS23" i="3" s="1" a="1"/>
  <c r="AS23" i="3" s="1"/>
  <c r="AU23" i="3" s="1"/>
  <c r="AT8" i="3"/>
  <c r="AT19" i="3"/>
  <c r="BG100" i="3"/>
  <c r="BM966" i="3"/>
  <c r="BF966" i="3" s="1"/>
  <c r="F966" i="3" s="1"/>
  <c r="AT20" i="3"/>
  <c r="AV20" i="3" s="1"/>
  <c r="BG345" i="3"/>
  <c r="AT21" i="3"/>
  <c r="BM701" i="3"/>
  <c r="BF701" i="3" s="1"/>
  <c r="F701" i="3" s="1"/>
  <c r="AT24" i="3"/>
  <c r="BL160" i="3"/>
  <c r="BF160" i="3" s="1"/>
  <c r="F160" i="3" s="1"/>
  <c r="BM547" i="3"/>
  <c r="BG268" i="3"/>
  <c r="BF268" i="3" s="1"/>
  <c r="F268" i="3" s="1"/>
  <c r="BG4" i="3"/>
  <c r="BM132" i="3"/>
  <c r="BA4" i="3" a="1"/>
  <c r="BA4" i="3" s="1"/>
  <c r="BC4" i="3" s="1"/>
  <c r="BB4" i="3"/>
  <c r="BL132" i="3"/>
  <c r="BG65" i="3"/>
  <c r="BF65" i="3" s="1"/>
  <c r="F65" i="3" s="1"/>
  <c r="BM65" i="3"/>
  <c r="BM144" i="3"/>
  <c r="BF144" i="3" s="1"/>
  <c r="F144" i="3" s="1"/>
  <c r="BL97" i="3"/>
  <c r="BL4" i="3"/>
  <c r="BM73" i="3"/>
  <c r="BF73" i="3" s="1"/>
  <c r="F73" i="3" s="1"/>
  <c r="BG73" i="3"/>
  <c r="BL406" i="3"/>
  <c r="BF406" i="3" s="1"/>
  <c r="F406" i="3" s="1"/>
  <c r="BG144" i="3"/>
  <c r="BG1050" i="3"/>
  <c r="BL1050" i="3"/>
  <c r="BF1050" i="3" s="1"/>
  <c r="F1050" i="3" s="1"/>
  <c r="BM378" i="3"/>
  <c r="BG378" i="3"/>
  <c r="BF378" i="3" s="1"/>
  <c r="F378" i="3" s="1"/>
  <c r="BM293" i="3"/>
  <c r="BF293" i="3" s="1"/>
  <c r="F293" i="3" s="1"/>
  <c r="BG406" i="3"/>
  <c r="BG323" i="3"/>
  <c r="BF323" i="3" s="1"/>
  <c r="F323" i="3" s="1"/>
  <c r="BM323" i="3"/>
  <c r="BM163" i="3"/>
  <c r="BL163" i="3"/>
  <c r="BF163" i="3" s="1"/>
  <c r="F163" i="3" s="1"/>
  <c r="AS6" i="3" a="1"/>
  <c r="AS6" i="3" s="1"/>
  <c r="AU6" i="3" s="1"/>
  <c r="AV6" i="3" s="1"/>
  <c r="BL172" i="3"/>
  <c r="BG956" i="3"/>
  <c r="BM593" i="3"/>
  <c r="BF593" i="3" s="1"/>
  <c r="F593" i="3" s="1"/>
  <c r="BL956" i="3"/>
  <c r="BF956" i="3" s="1"/>
  <c r="F956" i="3" s="1"/>
  <c r="BG593" i="3"/>
  <c r="BG172" i="3"/>
  <c r="BM160" i="3"/>
  <c r="BG293" i="3"/>
  <c r="BG567" i="3"/>
  <c r="BF567" i="3" s="1"/>
  <c r="F567" i="3" s="1"/>
  <c r="BM97" i="3"/>
  <c r="BM101" i="3"/>
  <c r="BF101" i="3" s="1"/>
  <c r="F101" i="3" s="1"/>
  <c r="BM706" i="3"/>
  <c r="BF706" i="3" s="1"/>
  <c r="F706" i="3" s="1"/>
  <c r="BG587" i="3"/>
  <c r="BG31" i="3"/>
  <c r="BF31" i="3" s="1"/>
  <c r="F31" i="3" s="1"/>
  <c r="BM31" i="3"/>
  <c r="BG535" i="3"/>
  <c r="BL535" i="3"/>
  <c r="BF535" i="3" s="1"/>
  <c r="F535" i="3" s="1"/>
  <c r="BM1175" i="3"/>
  <c r="BL1175" i="3"/>
  <c r="BG299" i="3"/>
  <c r="BF299" i="3" s="1"/>
  <c r="F299" i="3" s="1"/>
  <c r="BG274" i="3"/>
  <c r="BM299" i="3"/>
  <c r="BG875" i="3"/>
  <c r="BM274" i="3"/>
  <c r="BF274" i="3" s="1"/>
  <c r="F274" i="3" s="1"/>
  <c r="BM875" i="3"/>
  <c r="BF875" i="3" s="1"/>
  <c r="F875" i="3" s="1"/>
  <c r="BM567" i="3"/>
  <c r="BL128" i="3"/>
  <c r="BF128" i="3" s="1"/>
  <c r="F128" i="3" s="1"/>
  <c r="BM390" i="3"/>
  <c r="BL390" i="3"/>
  <c r="BM238" i="3"/>
  <c r="BG128" i="3"/>
  <c r="BL196" i="3"/>
  <c r="BM587" i="3"/>
  <c r="BF587" i="3" s="1"/>
  <c r="F587" i="3" s="1"/>
  <c r="BG317" i="3"/>
  <c r="BM317" i="3"/>
  <c r="BF317" i="3" s="1"/>
  <c r="F317" i="3" s="1"/>
  <c r="BG238" i="3"/>
  <c r="BF238" i="3" s="1"/>
  <c r="F238" i="3" s="1"/>
  <c r="BG690" i="3"/>
  <c r="BM690" i="3"/>
  <c r="BF690" i="3" s="1"/>
  <c r="F690" i="3" s="1"/>
  <c r="BG123" i="3"/>
  <c r="BM123" i="3"/>
  <c r="BF123" i="3" s="1"/>
  <c r="F123" i="3" s="1"/>
  <c r="BG196" i="3"/>
  <c r="BM1008" i="3"/>
  <c r="BF1008" i="3" s="1"/>
  <c r="F1008" i="3" s="1"/>
  <c r="BM504" i="3"/>
  <c r="BF504" i="3" s="1"/>
  <c r="F504" i="3" s="1"/>
  <c r="BL720" i="3"/>
  <c r="BF720" i="3" s="1"/>
  <c r="F720" i="3" s="1"/>
  <c r="BL309" i="3"/>
  <c r="BF309" i="3" s="1"/>
  <c r="F309" i="3" s="1"/>
  <c r="BG504" i="3"/>
  <c r="BG720" i="3"/>
  <c r="BG1008" i="3"/>
  <c r="BG796" i="3"/>
  <c r="BF796" i="3" s="1"/>
  <c r="F796" i="3" s="1"/>
  <c r="BM796" i="3"/>
  <c r="BG1124" i="3"/>
  <c r="BG242" i="3"/>
  <c r="BF242" i="3" s="1"/>
  <c r="F242" i="3" s="1"/>
  <c r="BG623" i="3"/>
  <c r="BM242" i="3"/>
  <c r="BM623" i="3"/>
  <c r="BF623" i="3" s="1"/>
  <c r="F623" i="3" s="1"/>
  <c r="BM309" i="3"/>
  <c r="BM368" i="3"/>
  <c r="BF368" i="3" s="1"/>
  <c r="F368" i="3" s="1"/>
  <c r="BM1053" i="3"/>
  <c r="BL1053" i="3"/>
  <c r="BM417" i="3"/>
  <c r="BF417" i="3" s="1"/>
  <c r="F417" i="3" s="1"/>
  <c r="BG619" i="3"/>
  <c r="BF619" i="3" s="1"/>
  <c r="F619" i="3" s="1"/>
  <c r="BG417" i="3"/>
  <c r="BM619" i="3"/>
  <c r="BG845" i="3"/>
  <c r="BG101" i="3"/>
  <c r="BG59" i="3"/>
  <c r="BM59" i="3"/>
  <c r="BF59" i="3" s="1"/>
  <c r="F59" i="3" s="1"/>
  <c r="BM351" i="3"/>
  <c r="BL82" i="3"/>
  <c r="BF82" i="3" s="1"/>
  <c r="F82" i="3" s="1"/>
  <c r="BL351" i="3"/>
  <c r="BM810" i="3"/>
  <c r="BF810" i="3" s="1"/>
  <c r="F810" i="3" s="1"/>
  <c r="BG864" i="3"/>
  <c r="BF864" i="3" s="1"/>
  <c r="F864" i="3" s="1"/>
  <c r="BG377" i="3"/>
  <c r="BF377" i="3" s="1"/>
  <c r="F377" i="3" s="1"/>
  <c r="BM377" i="3"/>
  <c r="BG66" i="3"/>
  <c r="BF66" i="3" s="1"/>
  <c r="F66" i="3" s="1"/>
  <c r="BG810" i="3"/>
  <c r="BM830" i="3"/>
  <c r="BF830" i="3" s="1"/>
  <c r="F830" i="3" s="1"/>
  <c r="BM864" i="3"/>
  <c r="BG767" i="3"/>
  <c r="BG830" i="3"/>
  <c r="BM767" i="3"/>
  <c r="BF767" i="3" s="1"/>
  <c r="F767" i="3" s="1"/>
  <c r="BM11" i="3"/>
  <c r="BM845" i="3"/>
  <c r="BF845" i="3" s="1"/>
  <c r="F845" i="3" s="1"/>
  <c r="BG82" i="3"/>
  <c r="BM66" i="3"/>
  <c r="BM23" i="3"/>
  <c r="BM268" i="3"/>
  <c r="BG368" i="3"/>
  <c r="BM957" i="3"/>
  <c r="BF957" i="3" s="1"/>
  <c r="F957" i="3" s="1"/>
  <c r="BG957" i="3"/>
  <c r="BG1170" i="3"/>
  <c r="BL1170" i="3"/>
  <c r="BF1170" i="3" s="1"/>
  <c r="F1170" i="3" s="1"/>
  <c r="BG215" i="3"/>
  <c r="BF215" i="3" s="1"/>
  <c r="F215" i="3" s="1"/>
  <c r="BL37" i="3"/>
  <c r="BG16" i="3"/>
  <c r="BF16" i="3" s="1"/>
  <c r="F16" i="3" s="1"/>
  <c r="BL1044" i="3"/>
  <c r="BF1044" i="3" s="1"/>
  <c r="F1044" i="3" s="1"/>
  <c r="BM16" i="3"/>
  <c r="BG860" i="3"/>
  <c r="BG263" i="3"/>
  <c r="BF263" i="3" s="1"/>
  <c r="F263" i="3" s="1"/>
  <c r="BM263" i="3"/>
  <c r="BG37" i="3"/>
  <c r="BG79" i="3"/>
  <c r="BG793" i="3"/>
  <c r="BL79" i="3"/>
  <c r="BF79" i="3" s="1"/>
  <c r="F79" i="3" s="1"/>
  <c r="BM100" i="3"/>
  <c r="BF100" i="3" s="1"/>
  <c r="F100" i="3" s="1"/>
  <c r="BG11" i="3"/>
  <c r="BF11" i="3" s="1"/>
  <c r="F11" i="3" s="1"/>
  <c r="BG23" i="3"/>
  <c r="BF23" i="3" s="1"/>
  <c r="F23" i="3" s="1"/>
  <c r="BM1124" i="3"/>
  <c r="BF1124" i="3" s="1"/>
  <c r="F1124" i="3" s="1"/>
  <c r="BM215" i="3"/>
  <c r="BM1085" i="3"/>
  <c r="BL1085" i="3"/>
  <c r="BL486" i="3"/>
  <c r="BM1139" i="3"/>
  <c r="BF1139" i="3" s="1"/>
  <c r="F1139" i="3" s="1"/>
  <c r="BM432" i="3"/>
  <c r="BG137" i="3"/>
  <c r="BM137" i="3"/>
  <c r="BF137" i="3" s="1"/>
  <c r="F137" i="3" s="1"/>
  <c r="BM793" i="3"/>
  <c r="BF793" i="3" s="1"/>
  <c r="F793" i="3" s="1"/>
  <c r="BG849" i="3"/>
  <c r="BM849" i="3"/>
  <c r="BF849" i="3" s="1"/>
  <c r="F849" i="3" s="1"/>
  <c r="BM1133" i="3"/>
  <c r="BF1133" i="3" s="1"/>
  <c r="F1133" i="3" s="1"/>
  <c r="BL432" i="3"/>
  <c r="BG1133" i="3"/>
  <c r="BL208" i="3"/>
  <c r="BF208" i="3" s="1"/>
  <c r="F208" i="3" s="1"/>
  <c r="BL545" i="3"/>
  <c r="BG333" i="3"/>
  <c r="BF333" i="3" s="1"/>
  <c r="F333" i="3" s="1"/>
  <c r="BL691" i="3"/>
  <c r="BF691" i="3" s="1"/>
  <c r="F691" i="3" s="1"/>
  <c r="BM333" i="3"/>
  <c r="BL556" i="3"/>
  <c r="BF556" i="3" s="1"/>
  <c r="F556" i="3" s="1"/>
  <c r="BG552" i="3"/>
  <c r="BM552" i="3"/>
  <c r="BF552" i="3" s="1"/>
  <c r="F552" i="3" s="1"/>
  <c r="BM208" i="3"/>
  <c r="BM545" i="3"/>
  <c r="BG691" i="3"/>
  <c r="BG1139" i="3"/>
  <c r="BM655" i="3"/>
  <c r="BF655" i="3" s="1"/>
  <c r="F655" i="3" s="1"/>
  <c r="BL918" i="3"/>
  <c r="BF918" i="3" s="1"/>
  <c r="F918" i="3" s="1"/>
  <c r="BG918" i="3"/>
  <c r="BM693" i="3"/>
  <c r="BF693" i="3" s="1"/>
  <c r="F693" i="3" s="1"/>
  <c r="BG655" i="3"/>
  <c r="BG663" i="3"/>
  <c r="BG693" i="3"/>
  <c r="BM663" i="3"/>
  <c r="BF663" i="3" s="1"/>
  <c r="F663" i="3" s="1"/>
  <c r="BL49" i="3"/>
  <c r="BF49" i="3" s="1"/>
  <c r="F49" i="3" s="1"/>
  <c r="BM55" i="3"/>
  <c r="BL55" i="3"/>
  <c r="BM860" i="3"/>
  <c r="BF860" i="3" s="1"/>
  <c r="F860" i="3" s="1"/>
  <c r="BG686" i="3"/>
  <c r="BM560" i="3"/>
  <c r="BF560" i="3" s="1"/>
  <c r="F560" i="3" s="1"/>
  <c r="BM466" i="3"/>
  <c r="BF466" i="3" s="1"/>
  <c r="F466" i="3" s="1"/>
  <c r="BM381" i="3"/>
  <c r="BM686" i="3"/>
  <c r="BF686" i="3" s="1"/>
  <c r="F686" i="3" s="1"/>
  <c r="BG560" i="3"/>
  <c r="BG466" i="3"/>
  <c r="BG381" i="3"/>
  <c r="BF381" i="3" s="1"/>
  <c r="F381" i="3" s="1"/>
  <c r="BL379" i="3"/>
  <c r="BG1044" i="3"/>
  <c r="BM394" i="3"/>
  <c r="BG394" i="3"/>
  <c r="BF394" i="3" s="1"/>
  <c r="F394" i="3" s="1"/>
  <c r="BG49" i="3"/>
  <c r="BG370" i="3"/>
  <c r="BL370" i="3"/>
  <c r="BG802" i="3"/>
  <c r="BF802" i="3" s="1"/>
  <c r="F802" i="3" s="1"/>
  <c r="BM802" i="3"/>
  <c r="BG1105" i="3"/>
  <c r="BM1105" i="3"/>
  <c r="BF1105" i="3" s="1"/>
  <c r="F1105" i="3" s="1"/>
  <c r="BM230" i="3"/>
  <c r="BF230" i="3" s="1"/>
  <c r="F230" i="3" s="1"/>
  <c r="BG230" i="3"/>
  <c r="BM522" i="3"/>
  <c r="BF522" i="3" s="1"/>
  <c r="F522" i="3" s="1"/>
  <c r="BM775" i="3"/>
  <c r="BF775" i="3" s="1"/>
  <c r="F775" i="3" s="1"/>
  <c r="BG522" i="3"/>
  <c r="BG556" i="3"/>
  <c r="BG379" i="3"/>
  <c r="BG775" i="3"/>
  <c r="BM490" i="3"/>
  <c r="BF490" i="3" s="1"/>
  <c r="F490" i="3" s="1"/>
  <c r="BM617" i="3"/>
  <c r="BF617" i="3" s="1"/>
  <c r="F617" i="3" s="1"/>
  <c r="BG490" i="3"/>
  <c r="BG617" i="3"/>
  <c r="BG127" i="3"/>
  <c r="BM127" i="3"/>
  <c r="BF127" i="3" s="1"/>
  <c r="F127" i="3" s="1"/>
  <c r="BM1113" i="3"/>
  <c r="BL1113" i="3"/>
  <c r="BM12" i="3"/>
  <c r="BL12" i="3"/>
  <c r="BF12" i="3" s="1"/>
  <c r="F12" i="3" s="1"/>
  <c r="BG80" i="3"/>
  <c r="BL80" i="3"/>
  <c r="BF80" i="3" s="1"/>
  <c r="F80" i="3" s="1"/>
  <c r="BG754" i="3"/>
  <c r="BM754" i="3"/>
  <c r="BF754" i="3" s="1"/>
  <c r="F754" i="3" s="1"/>
  <c r="BM486" i="3"/>
  <c r="BG214" i="3"/>
  <c r="BF214" i="3" s="1"/>
  <c r="F214" i="3" s="1"/>
  <c r="BM214" i="3"/>
  <c r="BM129" i="3"/>
  <c r="BL129" i="3"/>
  <c r="BM201" i="3"/>
  <c r="BG201" i="3"/>
  <c r="BF201" i="3" s="1"/>
  <c r="F201" i="3" s="1"/>
  <c r="BM680" i="3"/>
  <c r="BF680" i="3" s="1"/>
  <c r="F680" i="3" s="1"/>
  <c r="BG680" i="3"/>
  <c r="BF1211" i="3"/>
  <c r="F1211" i="3" s="1"/>
  <c r="BF328" i="3"/>
  <c r="F328" i="3" s="1"/>
  <c r="AX1072" i="3"/>
  <c r="I1072" i="3" s="1"/>
  <c r="AX259" i="3"/>
  <c r="I259" i="3" s="1"/>
  <c r="BF667" i="3"/>
  <c r="F667" i="3" s="1"/>
  <c r="AX119" i="3"/>
  <c r="I119" i="3" s="1"/>
  <c r="BF762" i="3"/>
  <c r="F762" i="3" s="1"/>
  <c r="BF562" i="3"/>
  <c r="F562" i="3" s="1"/>
  <c r="BF212" i="3"/>
  <c r="F212" i="3" s="1"/>
  <c r="BF941" i="3"/>
  <c r="F941" i="3" s="1"/>
  <c r="BF342" i="3"/>
  <c r="F342" i="3" s="1"/>
  <c r="AX642" i="3"/>
  <c r="I642" i="3" s="1"/>
  <c r="BF761" i="3"/>
  <c r="F761" i="3" s="1"/>
  <c r="BF554" i="3"/>
  <c r="F554" i="3" s="1"/>
  <c r="BF743" i="3"/>
  <c r="F743" i="3" s="1"/>
  <c r="BF843" i="3"/>
  <c r="F843" i="3" s="1"/>
  <c r="BF200" i="3"/>
  <c r="F200" i="3" s="1"/>
  <c r="AX874" i="3"/>
  <c r="I874" i="3" s="1"/>
  <c r="AX403" i="3"/>
  <c r="I403" i="3" s="1"/>
  <c r="AX185" i="3"/>
  <c r="I185" i="3" s="1"/>
  <c r="AX913" i="3"/>
  <c r="I913" i="3" s="1"/>
  <c r="BF969" i="3"/>
  <c r="F969" i="3" s="1"/>
  <c r="BF529" i="3"/>
  <c r="F529" i="3" s="1"/>
  <c r="BF267" i="3"/>
  <c r="F267" i="3" s="1"/>
  <c r="BF413" i="3"/>
  <c r="F413" i="3" s="1"/>
  <c r="AX1041" i="3"/>
  <c r="I1041" i="3" s="1"/>
  <c r="BF930" i="3"/>
  <c r="F930" i="3" s="1"/>
  <c r="BF704" i="3"/>
  <c r="F704" i="3" s="1"/>
  <c r="BF428" i="3"/>
  <c r="F428" i="3" s="1"/>
  <c r="BF854" i="3"/>
  <c r="F854" i="3" s="1"/>
  <c r="AX258" i="3"/>
  <c r="I258" i="3" s="1"/>
  <c r="BF1226" i="3"/>
  <c r="F1226" i="3" s="1"/>
  <c r="BF319" i="3"/>
  <c r="F319" i="3" s="1"/>
  <c r="BF513" i="3"/>
  <c r="F513" i="3" s="1"/>
  <c r="BF1104" i="3"/>
  <c r="F1104" i="3" s="1"/>
  <c r="BF777" i="3"/>
  <c r="F777" i="3" s="1"/>
  <c r="BF890" i="3"/>
  <c r="F890" i="3" s="1"/>
  <c r="BF748" i="3"/>
  <c r="F748" i="3" s="1"/>
  <c r="AX678" i="3"/>
  <c r="I678" i="3" s="1"/>
  <c r="AX337" i="3"/>
  <c r="I337" i="3" s="1"/>
  <c r="BF1108" i="3"/>
  <c r="F1108" i="3" s="1"/>
  <c r="AX934" i="3"/>
  <c r="I934" i="3" s="1"/>
  <c r="AX636" i="3"/>
  <c r="I636" i="3" s="1"/>
  <c r="BF57" i="3"/>
  <c r="F57" i="3" s="1"/>
  <c r="AX434" i="3"/>
  <c r="I434" i="3" s="1"/>
  <c r="BF54" i="3"/>
  <c r="F54" i="3" s="1"/>
  <c r="BF209" i="3"/>
  <c r="F209" i="3" s="1"/>
  <c r="AX168" i="3"/>
  <c r="I168" i="3" s="1"/>
  <c r="BF1161" i="3"/>
  <c r="F1161" i="3" s="1"/>
  <c r="AX244" i="3"/>
  <c r="I244" i="3" s="1"/>
  <c r="BF1142" i="3"/>
  <c r="F1142" i="3" s="1"/>
  <c r="BF1119" i="3"/>
  <c r="F1119" i="3" s="1"/>
  <c r="BF850" i="3"/>
  <c r="F850" i="3" s="1"/>
  <c r="BF391" i="3"/>
  <c r="F391" i="3" s="1"/>
  <c r="AX99" i="3"/>
  <c r="I99" i="3" s="1"/>
  <c r="AX1126" i="3"/>
  <c r="I1126" i="3" s="1"/>
  <c r="BF1237" i="3"/>
  <c r="F1237" i="3" s="1"/>
  <c r="BF481" i="3"/>
  <c r="F481" i="3" s="1"/>
  <c r="BF1030" i="3"/>
  <c r="F1030" i="3" s="1"/>
  <c r="AX1203" i="3"/>
  <c r="I1203" i="3" s="1"/>
  <c r="BF664" i="3"/>
  <c r="F664" i="3" s="1"/>
  <c r="BF44" i="3"/>
  <c r="F44" i="3" s="1"/>
  <c r="BF772" i="3"/>
  <c r="F772" i="3" s="1"/>
  <c r="AX649" i="3"/>
  <c r="I649" i="3" s="1"/>
  <c r="BF297" i="3"/>
  <c r="F297" i="3" s="1"/>
  <c r="BF233" i="3"/>
  <c r="F233" i="3" s="1"/>
  <c r="AX720" i="3"/>
  <c r="I720" i="3" s="1"/>
  <c r="AX908" i="3"/>
  <c r="I908" i="3" s="1"/>
  <c r="AX468" i="3"/>
  <c r="I468" i="3" s="1"/>
  <c r="AX776" i="3"/>
  <c r="I776" i="3" s="1"/>
  <c r="AX979" i="3"/>
  <c r="I979" i="3" s="1"/>
  <c r="AX702" i="3"/>
  <c r="I702" i="3" s="1"/>
  <c r="AX717" i="3"/>
  <c r="I717" i="3" s="1"/>
  <c r="AX899" i="3"/>
  <c r="I899" i="3" s="1"/>
  <c r="BF1136" i="3"/>
  <c r="F1136" i="3" s="1"/>
  <c r="AX582" i="3"/>
  <c r="I582" i="3" s="1"/>
  <c r="AX1185" i="3"/>
  <c r="I1185" i="3" s="1"/>
  <c r="AX1179" i="3"/>
  <c r="I1179" i="3" s="1"/>
  <c r="AX1167" i="3"/>
  <c r="I1167" i="3" s="1"/>
  <c r="BF1066" i="3"/>
  <c r="F1066" i="3" s="1"/>
  <c r="BF1163" i="3"/>
  <c r="F1163" i="3" s="1"/>
  <c r="BF512" i="3"/>
  <c r="F512" i="3" s="1"/>
  <c r="AX176" i="3"/>
  <c r="I176" i="3" s="1"/>
  <c r="BF1145" i="3"/>
  <c r="F1145" i="3" s="1"/>
  <c r="AX674" i="3"/>
  <c r="I674" i="3" s="1"/>
  <c r="BF661" i="3"/>
  <c r="F661" i="3" s="1"/>
  <c r="AX408" i="3"/>
  <c r="I408" i="3" s="1"/>
  <c r="BF506" i="3"/>
  <c r="F506" i="3" s="1"/>
  <c r="AX1162" i="3"/>
  <c r="I1162" i="3" s="1"/>
  <c r="BF1189" i="3"/>
  <c r="F1189" i="3" s="1"/>
  <c r="BF1055" i="3"/>
  <c r="F1055" i="3" s="1"/>
  <c r="BF641" i="3"/>
  <c r="F641" i="3" s="1"/>
  <c r="AX279" i="3"/>
  <c r="I279" i="3" s="1"/>
  <c r="AX1155" i="3"/>
  <c r="I1155" i="3" s="1"/>
  <c r="AX1186" i="3"/>
  <c r="I1186" i="3" s="1"/>
  <c r="BF53" i="3"/>
  <c r="F53" i="3" s="1"/>
  <c r="BF729" i="3"/>
  <c r="F729" i="3" s="1"/>
  <c r="AX369" i="3"/>
  <c r="I369" i="3" s="1"/>
  <c r="AX425" i="3"/>
  <c r="I425" i="3" s="1"/>
  <c r="BF723" i="3"/>
  <c r="F723" i="3" s="1"/>
  <c r="BF1156" i="3"/>
  <c r="F1156" i="3" s="1"/>
  <c r="BF744" i="3"/>
  <c r="F744" i="3" s="1"/>
  <c r="BF111" i="3"/>
  <c r="F111" i="3" s="1"/>
  <c r="AX1161" i="3"/>
  <c r="I1161" i="3" s="1"/>
  <c r="BF91" i="3"/>
  <c r="F91" i="3" s="1"/>
  <c r="AX241" i="3"/>
  <c r="I241" i="3" s="1"/>
  <c r="BF714" i="3"/>
  <c r="F714" i="3" s="1"/>
  <c r="AX638" i="3"/>
  <c r="I638" i="3" s="1"/>
  <c r="BF747" i="3"/>
  <c r="F747" i="3" s="1"/>
  <c r="AX1188" i="3"/>
  <c r="I1188" i="3" s="1"/>
  <c r="BF1070" i="3"/>
  <c r="F1070" i="3" s="1"/>
  <c r="BF220" i="3"/>
  <c r="F220" i="3" s="1"/>
  <c r="BF897" i="3"/>
  <c r="F897" i="3" s="1"/>
  <c r="AX667" i="3"/>
  <c r="I667" i="3" s="1"/>
  <c r="BF635" i="3"/>
  <c r="F635" i="3" s="1"/>
  <c r="AX443" i="3"/>
  <c r="I443" i="3" s="1"/>
  <c r="AX427" i="3"/>
  <c r="I427" i="3" s="1"/>
  <c r="BF485" i="3"/>
  <c r="F485" i="3" s="1"/>
  <c r="BF792" i="3"/>
  <c r="F792" i="3" s="1"/>
  <c r="BF190" i="3"/>
  <c r="F190" i="3" s="1"/>
  <c r="AX516" i="3"/>
  <c r="I516" i="3" s="1"/>
  <c r="AX1200" i="3"/>
  <c r="I1200" i="3" s="1"/>
  <c r="BF1024" i="3"/>
  <c r="F1024" i="3" s="1"/>
  <c r="BF516" i="3"/>
  <c r="F516" i="3" s="1"/>
  <c r="AX381" i="3"/>
  <c r="I381" i="3" s="1"/>
  <c r="AX154" i="3"/>
  <c r="I154" i="3" s="1"/>
  <c r="BF823" i="3"/>
  <c r="F823" i="3" s="1"/>
  <c r="BF1060" i="3"/>
  <c r="F1060" i="3" s="1"/>
  <c r="AX1082" i="3"/>
  <c r="I1082" i="3" s="1"/>
  <c r="AX109" i="3"/>
  <c r="I109" i="3" s="1"/>
  <c r="BF1234" i="3"/>
  <c r="F1234" i="3" s="1"/>
  <c r="AX209" i="3"/>
  <c r="I209" i="3" s="1"/>
  <c r="AX138" i="3"/>
  <c r="I138" i="3" s="1"/>
  <c r="BF403" i="3"/>
  <c r="F403" i="3" s="1"/>
  <c r="AX1031" i="3"/>
  <c r="I1031" i="3" s="1"/>
  <c r="AX594" i="3"/>
  <c r="I594" i="3" s="1"/>
  <c r="AX223" i="3"/>
  <c r="I223" i="3" s="1"/>
  <c r="AX602" i="3"/>
  <c r="I602" i="3" s="1"/>
  <c r="AX755" i="3"/>
  <c r="I755" i="3" s="1"/>
  <c r="AX988" i="3"/>
  <c r="I988" i="3" s="1"/>
  <c r="AX164" i="3"/>
  <c r="I164" i="3" s="1"/>
  <c r="BF632" i="3"/>
  <c r="F632" i="3" s="1"/>
  <c r="BF538" i="3"/>
  <c r="F538" i="3" s="1"/>
  <c r="AX580" i="3"/>
  <c r="I580" i="3" s="1"/>
  <c r="AX1138" i="3"/>
  <c r="I1138" i="3" s="1"/>
  <c r="AX517" i="3"/>
  <c r="I517" i="3" s="1"/>
  <c r="AX1230" i="3"/>
  <c r="I1230" i="3" s="1"/>
  <c r="AX819" i="3"/>
  <c r="I819" i="3" s="1"/>
  <c r="BF922" i="3"/>
  <c r="F922" i="3" s="1"/>
  <c r="AX1057" i="3"/>
  <c r="I1057" i="3" s="1"/>
  <c r="BF491" i="3"/>
  <c r="F491" i="3" s="1"/>
  <c r="AX17" i="3"/>
  <c r="I17" i="3" s="1"/>
  <c r="AX836" i="3"/>
  <c r="I836" i="3" s="1"/>
  <c r="AX824" i="3"/>
  <c r="I824" i="3" s="1"/>
  <c r="AX1168" i="3"/>
  <c r="I1168" i="3" s="1"/>
  <c r="BF1239" i="3"/>
  <c r="F1239" i="3" s="1"/>
  <c r="AX623" i="3"/>
  <c r="I623" i="3" s="1"/>
  <c r="BF618" i="3"/>
  <c r="F618" i="3" s="1"/>
  <c r="BF1169" i="3"/>
  <c r="F1169" i="3" s="1"/>
  <c r="AX1116" i="3"/>
  <c r="I1116" i="3" s="1"/>
  <c r="AX694" i="3"/>
  <c r="I694" i="3" s="1"/>
  <c r="BF1067" i="3"/>
  <c r="F1067" i="3" s="1"/>
  <c r="BF235" i="3"/>
  <c r="F235" i="3" s="1"/>
  <c r="BF291" i="3"/>
  <c r="F291" i="3" s="1"/>
  <c r="BF573" i="3"/>
  <c r="F573" i="3" s="1"/>
  <c r="BF735" i="3"/>
  <c r="F735" i="3" s="1"/>
  <c r="BF1204" i="3"/>
  <c r="F1204" i="3" s="1"/>
  <c r="AX300" i="3"/>
  <c r="I300" i="3" s="1"/>
  <c r="AX550" i="3"/>
  <c r="I550" i="3" s="1"/>
  <c r="BF943" i="3"/>
  <c r="F943" i="3" s="1"/>
  <c r="AX169" i="3"/>
  <c r="I169" i="3" s="1"/>
  <c r="BF25" i="3"/>
  <c r="F25" i="3" s="1"/>
  <c r="AX142" i="3"/>
  <c r="I142" i="3" s="1"/>
  <c r="AX35" i="3"/>
  <c r="I35" i="3" s="1"/>
  <c r="AX657" i="3"/>
  <c r="I657" i="3" s="1"/>
  <c r="AX609" i="3"/>
  <c r="I609" i="3" s="1"/>
  <c r="BF1043" i="3"/>
  <c r="F1043" i="3" s="1"/>
  <c r="AX800" i="3"/>
  <c r="I800" i="3" s="1"/>
  <c r="AX1191" i="3"/>
  <c r="I1191" i="3" s="1"/>
  <c r="AX567" i="3"/>
  <c r="I567" i="3" s="1"/>
  <c r="AX739" i="3"/>
  <c r="I739" i="3" s="1"/>
  <c r="AX431" i="3"/>
  <c r="I431" i="3" s="1"/>
  <c r="BF601" i="3"/>
  <c r="F601" i="3" s="1"/>
  <c r="AX90" i="3"/>
  <c r="I90" i="3" s="1"/>
  <c r="AX286" i="3"/>
  <c r="I286" i="3" s="1"/>
  <c r="BF981" i="3"/>
  <c r="F981" i="3" s="1"/>
  <c r="BF32" i="3"/>
  <c r="F32" i="3" s="1"/>
  <c r="AX1232" i="3"/>
  <c r="I1232" i="3" s="1"/>
  <c r="BF809" i="3"/>
  <c r="F809" i="3" s="1"/>
  <c r="BF427" i="3"/>
  <c r="F427" i="3" s="1"/>
  <c r="BF1007" i="3"/>
  <c r="F1007" i="3" s="1"/>
  <c r="AX1125" i="3"/>
  <c r="I1125" i="3" s="1"/>
  <c r="AX696" i="3"/>
  <c r="I696" i="3" s="1"/>
  <c r="AX1222" i="3"/>
  <c r="I1222" i="3" s="1"/>
  <c r="BF653" i="3"/>
  <c r="F653" i="3" s="1"/>
  <c r="AX1043" i="3"/>
  <c r="I1043" i="3" s="1"/>
  <c r="BF224" i="3"/>
  <c r="F224" i="3" s="1"/>
  <c r="AX1105" i="3"/>
  <c r="I1105" i="3" s="1"/>
  <c r="AX1190" i="3"/>
  <c r="I1190" i="3" s="1"/>
  <c r="AX796" i="3"/>
  <c r="I796" i="3" s="1"/>
  <c r="AX912" i="3"/>
  <c r="I912" i="3" s="1"/>
  <c r="AX464" i="3"/>
  <c r="I464" i="3" s="1"/>
  <c r="AX80" i="3"/>
  <c r="I80" i="3" s="1"/>
  <c r="BF60" i="3"/>
  <c r="F60" i="3" s="1"/>
  <c r="BF645" i="3"/>
  <c r="F645" i="3" s="1"/>
  <c r="AX353" i="3"/>
  <c r="I353" i="3" s="1"/>
  <c r="BF15" i="3"/>
  <c r="F15" i="3" s="1"/>
  <c r="AX822" i="3"/>
  <c r="I822" i="3" s="1"/>
  <c r="AX872" i="3"/>
  <c r="I872" i="3" s="1"/>
  <c r="AX614" i="3"/>
  <c r="I614" i="3" s="1"/>
  <c r="AX725" i="3"/>
  <c r="I725" i="3" s="1"/>
  <c r="AX847" i="3"/>
  <c r="I847" i="3" s="1"/>
  <c r="BF458" i="3"/>
  <c r="F458" i="3" s="1"/>
  <c r="BF1128" i="3"/>
  <c r="F1128" i="3" s="1"/>
  <c r="AX589" i="3"/>
  <c r="I589" i="3" s="1"/>
  <c r="BF920" i="3"/>
  <c r="F920" i="3" s="1"/>
  <c r="AX130" i="3"/>
  <c r="I130" i="3" s="1"/>
  <c r="BF1109" i="3"/>
  <c r="F1109" i="3" s="1"/>
  <c r="BF787" i="3"/>
  <c r="F787" i="3" s="1"/>
  <c r="AX237" i="3"/>
  <c r="I237" i="3" s="1"/>
  <c r="AX179" i="3"/>
  <c r="I179" i="3" s="1"/>
  <c r="AX743" i="3"/>
  <c r="I743" i="3" s="1"/>
  <c r="BF408" i="3"/>
  <c r="F408" i="3" s="1"/>
  <c r="BF500" i="3"/>
  <c r="F500" i="3" s="1"/>
  <c r="AX1045" i="3"/>
  <c r="I1045" i="3" s="1"/>
  <c r="BF840" i="3"/>
  <c r="F840" i="3" s="1"/>
  <c r="AX1223" i="3"/>
  <c r="I1223" i="3" s="1"/>
  <c r="BF812" i="3"/>
  <c r="F812" i="3" s="1"/>
  <c r="AX867" i="3"/>
  <c r="I867" i="3" s="1"/>
  <c r="AX877" i="3"/>
  <c r="I877" i="3" s="1"/>
  <c r="AX255" i="3"/>
  <c r="I255" i="3" s="1"/>
  <c r="BF384" i="3"/>
  <c r="F384" i="3" s="1"/>
  <c r="BF1184" i="3"/>
  <c r="F1184" i="3" s="1"/>
  <c r="AX270" i="3"/>
  <c r="I270" i="3" s="1"/>
  <c r="AX1170" i="3"/>
  <c r="I1170" i="3" s="1"/>
  <c r="BF248" i="3"/>
  <c r="F248" i="3" s="1"/>
  <c r="BF965" i="3"/>
  <c r="F965" i="3" s="1"/>
  <c r="BF836" i="3"/>
  <c r="F836" i="3" s="1"/>
  <c r="BF999" i="3"/>
  <c r="F999" i="3" s="1"/>
  <c r="AX336" i="3"/>
  <c r="I336" i="3" s="1"/>
  <c r="BF953" i="3"/>
  <c r="F953" i="3" s="1"/>
  <c r="AX459" i="3"/>
  <c r="I459" i="3" s="1"/>
  <c r="AX708" i="3"/>
  <c r="I708" i="3" s="1"/>
  <c r="AX853" i="3"/>
  <c r="I853" i="3" s="1"/>
  <c r="AX919" i="3"/>
  <c r="I919" i="3" s="1"/>
  <c r="AX1129" i="3"/>
  <c r="I1129" i="3" s="1"/>
  <c r="AX862" i="3"/>
  <c r="I862" i="3" s="1"/>
  <c r="AX820" i="3"/>
  <c r="I820" i="3" s="1"/>
  <c r="BF1140" i="3"/>
  <c r="F1140" i="3" s="1"/>
  <c r="AX703" i="3"/>
  <c r="I703" i="3" s="1"/>
  <c r="AX6" i="3"/>
  <c r="I6" i="3" s="1"/>
  <c r="BF287" i="3"/>
  <c r="F287" i="3" s="1"/>
  <c r="BF871" i="3"/>
  <c r="F871" i="3" s="1"/>
  <c r="BF1059" i="3"/>
  <c r="F1059" i="3" s="1"/>
  <c r="AX24" i="3"/>
  <c r="I24" i="3" s="1"/>
  <c r="AX802" i="3"/>
  <c r="I802" i="3" s="1"/>
  <c r="AX772" i="3"/>
  <c r="I772" i="3" s="1"/>
  <c r="BF445" i="3"/>
  <c r="F445" i="3" s="1"/>
  <c r="AX1030" i="3"/>
  <c r="I1030" i="3" s="1"/>
  <c r="BF1159" i="3"/>
  <c r="F1159" i="3" s="1"/>
  <c r="BF239" i="3"/>
  <c r="F239" i="3" s="1"/>
  <c r="BF660" i="3"/>
  <c r="F660" i="3" s="1"/>
  <c r="BF192" i="3"/>
  <c r="F192" i="3" s="1"/>
  <c r="AX688" i="3"/>
  <c r="I688" i="3" s="1"/>
  <c r="BF1216" i="3"/>
  <c r="F1216" i="3" s="1"/>
  <c r="AX1229" i="3"/>
  <c r="I1229" i="3" s="1"/>
  <c r="AX501" i="3"/>
  <c r="I501" i="3" s="1"/>
  <c r="AX754" i="3"/>
  <c r="I754" i="3" s="1"/>
  <c r="BF887" i="3"/>
  <c r="F887" i="3" s="1"/>
  <c r="BF523" i="3"/>
  <c r="F523" i="3" s="1"/>
  <c r="AX33" i="3"/>
  <c r="I33" i="3" s="1"/>
  <c r="BF591" i="3"/>
  <c r="F591" i="3" s="1"/>
  <c r="AX203" i="3"/>
  <c r="I203" i="3" s="1"/>
  <c r="BF561" i="3"/>
  <c r="F561" i="3" s="1"/>
  <c r="BF171" i="3"/>
  <c r="F171" i="3" s="1"/>
  <c r="AX410" i="3"/>
  <c r="I410" i="3" s="1"/>
  <c r="BF557" i="3"/>
  <c r="F557" i="3" s="1"/>
  <c r="AX987" i="3"/>
  <c r="I987" i="3" s="1"/>
  <c r="BF1039" i="3"/>
  <c r="F1039" i="3" s="1"/>
  <c r="AX962" i="3"/>
  <c r="I962" i="3" s="1"/>
  <c r="BF986" i="3"/>
  <c r="F986" i="3" s="1"/>
  <c r="AX875" i="3"/>
  <c r="I875" i="3" s="1"/>
  <c r="BF883" i="3"/>
  <c r="F883" i="3" s="1"/>
  <c r="AX442" i="3"/>
  <c r="I442" i="3" s="1"/>
  <c r="BF1219" i="3"/>
  <c r="F1219" i="3" s="1"/>
  <c r="BF472" i="3"/>
  <c r="F472" i="3" s="1"/>
  <c r="AX161" i="3"/>
  <c r="I161" i="3" s="1"/>
  <c r="BF917" i="3"/>
  <c r="F917" i="3" s="1"/>
  <c r="BF1075" i="3"/>
  <c r="F1075" i="3" s="1"/>
  <c r="AX860" i="3"/>
  <c r="I860" i="3" s="1"/>
  <c r="AX1079" i="3"/>
  <c r="I1079" i="3" s="1"/>
  <c r="BF919" i="3"/>
  <c r="F919" i="3" s="1"/>
  <c r="BF978" i="3"/>
  <c r="F978" i="3" s="1"/>
  <c r="AX969" i="3"/>
  <c r="I969" i="3" s="1"/>
  <c r="AX921" i="3"/>
  <c r="I921" i="3" s="1"/>
  <c r="AX1015" i="3"/>
  <c r="I1015" i="3" s="1"/>
  <c r="BF570" i="3"/>
  <c r="F570" i="3" s="1"/>
  <c r="BF1195" i="3"/>
  <c r="F1195" i="3" s="1"/>
  <c r="BF895" i="3"/>
  <c r="F895" i="3" s="1"/>
  <c r="BF203" i="3"/>
  <c r="F203" i="3" s="1"/>
  <c r="AX793" i="3"/>
  <c r="I793" i="3" s="1"/>
  <c r="AX583" i="3"/>
  <c r="I583" i="3" s="1"/>
  <c r="BF358" i="3"/>
  <c r="F358" i="3" s="1"/>
  <c r="BF199" i="3"/>
  <c r="F199" i="3" s="1"/>
  <c r="AX797" i="3"/>
  <c r="I797" i="3" s="1"/>
  <c r="AX215" i="3"/>
  <c r="I215" i="3" s="1"/>
  <c r="AX72" i="3"/>
  <c r="I72" i="3" s="1"/>
  <c r="AX391" i="3"/>
  <c r="I391" i="3" s="1"/>
  <c r="AX554" i="3"/>
  <c r="I554" i="3" s="1"/>
  <c r="BF243" i="3"/>
  <c r="F243" i="3" s="1"/>
  <c r="AX763" i="3"/>
  <c r="I763" i="3" s="1"/>
  <c r="AX1095" i="3"/>
  <c r="I1095" i="3" s="1"/>
  <c r="AX559" i="3"/>
  <c r="I559" i="3" s="1"/>
  <c r="AX910" i="3"/>
  <c r="I910" i="3" s="1"/>
  <c r="BF463" i="3"/>
  <c r="F463" i="3" s="1"/>
  <c r="AX423" i="3"/>
  <c r="I423" i="3" s="1"/>
  <c r="AX188" i="3"/>
  <c r="I188" i="3" s="1"/>
  <c r="AX595" i="3"/>
  <c r="I595" i="3" s="1"/>
  <c r="BF415" i="3"/>
  <c r="F415" i="3" s="1"/>
  <c r="AX519" i="3"/>
  <c r="I519" i="3" s="1"/>
  <c r="AX390" i="3"/>
  <c r="I390" i="3" s="1"/>
  <c r="AX585" i="3"/>
  <c r="I585" i="3" s="1"/>
  <c r="BF122" i="3"/>
  <c r="F122" i="3" s="1"/>
  <c r="AX205" i="3"/>
  <c r="I205" i="3" s="1"/>
  <c r="AX131" i="3"/>
  <c r="I131" i="3" s="1"/>
  <c r="AX866" i="3"/>
  <c r="I866" i="3" s="1"/>
  <c r="BF460" i="3"/>
  <c r="F460" i="3" s="1"/>
  <c r="BF1168" i="3"/>
  <c r="F1168" i="3" s="1"/>
  <c r="AX1026" i="3"/>
  <c r="I1026" i="3" s="1"/>
  <c r="AX748" i="3"/>
  <c r="I748" i="3" s="1"/>
  <c r="BF581" i="3"/>
  <c r="F581" i="3" s="1"/>
  <c r="AX204" i="3"/>
  <c r="I204" i="3" s="1"/>
  <c r="AX416" i="3"/>
  <c r="I416" i="3" s="1"/>
  <c r="AX479" i="3"/>
  <c r="I479" i="3" s="1"/>
  <c r="BF219" i="3"/>
  <c r="F219" i="3" s="1"/>
  <c r="AX1008" i="3"/>
  <c r="I1008" i="3" s="1"/>
  <c r="BF1206" i="3"/>
  <c r="F1206" i="3" s="1"/>
  <c r="BF740" i="3"/>
  <c r="F740" i="3" s="1"/>
  <c r="AX341" i="3"/>
  <c r="I341" i="3" s="1"/>
  <c r="BF474" i="3"/>
  <c r="F474" i="3" s="1"/>
  <c r="AX458" i="3"/>
  <c r="I458" i="3" s="1"/>
  <c r="BF765" i="3"/>
  <c r="F765" i="3" s="1"/>
  <c r="AX555" i="3"/>
  <c r="I555" i="3" s="1"/>
  <c r="BF83" i="3"/>
  <c r="F83" i="3" s="1"/>
  <c r="BF803" i="3"/>
  <c r="F803" i="3" s="1"/>
  <c r="AX1226" i="3"/>
  <c r="I1226" i="3" s="1"/>
  <c r="BF750" i="3"/>
  <c r="F750" i="3" s="1"/>
  <c r="BF416" i="3"/>
  <c r="F416" i="3" s="1"/>
  <c r="AX883" i="3"/>
  <c r="I883" i="3" s="1"/>
  <c r="AX399" i="3"/>
  <c r="I399" i="3" s="1"/>
  <c r="BF258" i="3"/>
  <c r="F258" i="3" s="1"/>
  <c r="AX734" i="3"/>
  <c r="I734" i="3" s="1"/>
  <c r="AX239" i="3"/>
  <c r="I239" i="3" s="1"/>
  <c r="BF1099" i="3"/>
  <c r="F1099" i="3" s="1"/>
  <c r="AX1122" i="3"/>
  <c r="I1122" i="3" s="1"/>
  <c r="AX814" i="3"/>
  <c r="I814" i="3" s="1"/>
  <c r="BF727" i="3"/>
  <c r="F727" i="3" s="1"/>
  <c r="BF142" i="3"/>
  <c r="F142" i="3" s="1"/>
  <c r="AX597" i="3"/>
  <c r="I597" i="3" s="1"/>
  <c r="AX307" i="3"/>
  <c r="I307" i="3" s="1"/>
  <c r="AX236" i="3"/>
  <c r="I236" i="3" s="1"/>
  <c r="BF226" i="3"/>
  <c r="F226" i="3" s="1"/>
  <c r="BF424" i="3"/>
  <c r="F424" i="3" s="1"/>
  <c r="BF1078" i="3"/>
  <c r="F1078" i="3" s="1"/>
  <c r="AX507" i="3"/>
  <c r="I507" i="3" s="1"/>
  <c r="AX689" i="3"/>
  <c r="I689" i="3" s="1"/>
  <c r="AX938" i="3"/>
  <c r="I938" i="3" s="1"/>
  <c r="BF1186" i="3"/>
  <c r="F1186" i="3" s="1"/>
  <c r="AX319" i="3"/>
  <c r="I319" i="3" s="1"/>
  <c r="AX254" i="3"/>
  <c r="I254" i="3" s="1"/>
  <c r="BF610" i="3"/>
  <c r="F610" i="3" s="1"/>
  <c r="BF1073" i="3"/>
  <c r="F1073" i="3" s="1"/>
  <c r="BF666" i="3"/>
  <c r="F666" i="3" s="1"/>
  <c r="BF779" i="3"/>
  <c r="F779" i="3" s="1"/>
  <c r="BF682" i="3"/>
  <c r="F682" i="3" s="1"/>
  <c r="BF817" i="3"/>
  <c r="F817" i="3" s="1"/>
  <c r="BF534" i="3"/>
  <c r="F534" i="3" s="1"/>
  <c r="AX1144" i="3"/>
  <c r="I1144" i="3" s="1"/>
  <c r="AX842" i="3"/>
  <c r="I842" i="3" s="1"/>
  <c r="AX854" i="3"/>
  <c r="I854" i="3" s="1"/>
  <c r="AX282" i="3"/>
  <c r="I282" i="3" s="1"/>
  <c r="BF425" i="3"/>
  <c r="F425" i="3" s="1"/>
  <c r="BF1005" i="3"/>
  <c r="F1005" i="3" s="1"/>
  <c r="BF712" i="3"/>
  <c r="F712" i="3" s="1"/>
  <c r="AX498" i="3"/>
  <c r="I498" i="3" s="1"/>
  <c r="AX770" i="3"/>
  <c r="I770" i="3" s="1"/>
  <c r="AX462" i="3"/>
  <c r="I462" i="3" s="1"/>
  <c r="BF954" i="3"/>
  <c r="F954" i="3" s="1"/>
  <c r="AX97" i="3"/>
  <c r="I97" i="3" s="1"/>
  <c r="AX691" i="3"/>
  <c r="I691" i="3" s="1"/>
  <c r="AX1033" i="3"/>
  <c r="I1033" i="3" s="1"/>
  <c r="AX1132" i="3"/>
  <c r="I1132" i="3" s="1"/>
  <c r="AX62" i="3"/>
  <c r="I62" i="3" s="1"/>
  <c r="BF974" i="3"/>
  <c r="F974" i="3" s="1"/>
  <c r="BF913" i="3"/>
  <c r="F913" i="3" s="1"/>
  <c r="AX1182" i="3"/>
  <c r="I1182" i="3" s="1"/>
  <c r="AX466" i="3"/>
  <c r="I466" i="3" s="1"/>
  <c r="AX1010" i="3"/>
  <c r="I1010" i="3" s="1"/>
  <c r="AX389" i="3"/>
  <c r="I389" i="3" s="1"/>
  <c r="AX1039" i="3"/>
  <c r="I1039" i="3" s="1"/>
  <c r="AX782" i="3"/>
  <c r="I782" i="3" s="1"/>
  <c r="BF286" i="3"/>
  <c r="F286" i="3" s="1"/>
  <c r="BF805" i="3"/>
  <c r="F805" i="3" s="1"/>
  <c r="AX588" i="3"/>
  <c r="I588" i="3" s="1"/>
  <c r="AX549" i="3"/>
  <c r="I549" i="3" s="1"/>
  <c r="BF669" i="3"/>
  <c r="F669" i="3" s="1"/>
  <c r="BF799" i="3"/>
  <c r="F799" i="3" s="1"/>
  <c r="AX409" i="3"/>
  <c r="I409" i="3" s="1"/>
  <c r="AX200" i="3"/>
  <c r="I200" i="3" s="1"/>
  <c r="AX400" i="3"/>
  <c r="I400" i="3" s="1"/>
  <c r="AX1166" i="3"/>
  <c r="I1166" i="3" s="1"/>
  <c r="AX81" i="3"/>
  <c r="I81" i="3" s="1"/>
  <c r="AX413" i="3"/>
  <c r="I413" i="3" s="1"/>
  <c r="BF76" i="3"/>
  <c r="F76" i="3" s="1"/>
  <c r="BF987" i="3"/>
  <c r="F987" i="3" s="1"/>
  <c r="AX732" i="3"/>
  <c r="I732" i="3" s="1"/>
  <c r="BF1208" i="3"/>
  <c r="F1208" i="3" s="1"/>
  <c r="AX31" i="3"/>
  <c r="I31" i="3" s="1"/>
  <c r="AX810" i="3"/>
  <c r="I810" i="3" s="1"/>
  <c r="AX490" i="3"/>
  <c r="I490" i="3" s="1"/>
  <c r="AX677" i="3"/>
  <c r="I677" i="3" s="1"/>
  <c r="BF119" i="3"/>
  <c r="F119" i="3" s="1"/>
  <c r="AX1068" i="3"/>
  <c r="I1068" i="3" s="1"/>
  <c r="AX1131" i="3"/>
  <c r="I1131" i="3" s="1"/>
  <c r="AX984" i="3"/>
  <c r="I984" i="3" s="1"/>
  <c r="AX981" i="3"/>
  <c r="I981" i="3" s="1"/>
  <c r="AX1225" i="3"/>
  <c r="I1225" i="3" s="1"/>
  <c r="BF1188" i="3"/>
  <c r="F1188" i="3" s="1"/>
  <c r="BF112" i="3"/>
  <c r="F112" i="3" s="1"/>
  <c r="BF603" i="3"/>
  <c r="F603" i="3" s="1"/>
  <c r="BF236" i="3"/>
  <c r="F236" i="3" s="1"/>
  <c r="BF636" i="3"/>
  <c r="F636" i="3" s="1"/>
  <c r="BF553" i="3"/>
  <c r="F553" i="3" s="1"/>
  <c r="AX864" i="3"/>
  <c r="I864" i="3" s="1"/>
  <c r="BF443" i="3"/>
  <c r="F443" i="3" s="1"/>
  <c r="AX383" i="3"/>
  <c r="I383" i="3" s="1"/>
  <c r="BF1194" i="3"/>
  <c r="F1194" i="3" s="1"/>
  <c r="BF1227" i="3"/>
  <c r="F1227" i="3" s="1"/>
  <c r="AX1139" i="3"/>
  <c r="I1139" i="3" s="1"/>
  <c r="AX310" i="3"/>
  <c r="I310" i="3" s="1"/>
  <c r="BF1213" i="3"/>
  <c r="F1213" i="3" s="1"/>
  <c r="BF1087" i="3"/>
  <c r="F1087" i="3" s="1"/>
  <c r="BF951" i="3"/>
  <c r="F951" i="3" s="1"/>
  <c r="BF1165" i="3"/>
  <c r="F1165" i="3" s="1"/>
  <c r="BF35" i="3"/>
  <c r="F35" i="3" s="1"/>
  <c r="AX5" i="3"/>
  <c r="I5" i="3" s="1"/>
  <c r="AX508" i="3"/>
  <c r="I508" i="3" s="1"/>
  <c r="AX503" i="3"/>
  <c r="I503" i="3" s="1"/>
  <c r="AX701" i="3"/>
  <c r="I701" i="3" s="1"/>
  <c r="AX1070" i="3"/>
  <c r="I1070" i="3" s="1"/>
  <c r="AX364" i="3"/>
  <c r="I364" i="3" s="1"/>
  <c r="BF1097" i="3"/>
  <c r="F1097" i="3" s="1"/>
  <c r="BF295" i="3"/>
  <c r="F295" i="3" s="1"/>
  <c r="AX206" i="3"/>
  <c r="I206" i="3" s="1"/>
  <c r="BF1167" i="3"/>
  <c r="F1167" i="3" s="1"/>
  <c r="AX561" i="3"/>
  <c r="I561" i="3" s="1"/>
  <c r="BF695" i="3"/>
  <c r="F695" i="3" s="1"/>
  <c r="BF915" i="3"/>
  <c r="F915" i="3" s="1"/>
  <c r="AX49" i="3"/>
  <c r="I49" i="3" s="1"/>
  <c r="BF1190" i="3"/>
  <c r="F1190" i="3" s="1"/>
  <c r="BF756" i="3"/>
  <c r="F756" i="3" s="1"/>
  <c r="BF721" i="3"/>
  <c r="F721" i="3" s="1"/>
  <c r="BF688" i="3"/>
  <c r="F688" i="3" s="1"/>
  <c r="AX1193" i="3"/>
  <c r="I1193" i="3" s="1"/>
  <c r="BF1010" i="3"/>
  <c r="F1010" i="3" s="1"/>
  <c r="AX894" i="3"/>
  <c r="I894" i="3" s="1"/>
  <c r="AX274" i="3"/>
  <c r="I274" i="3" s="1"/>
  <c r="BF738" i="3"/>
  <c r="F738" i="3" s="1"/>
  <c r="AX41" i="3"/>
  <c r="I41" i="3" s="1"/>
  <c r="BF489" i="3"/>
  <c r="F489" i="3" s="1"/>
  <c r="AX1058" i="3"/>
  <c r="I1058" i="3" s="1"/>
  <c r="BF709" i="3"/>
  <c r="F709" i="3" s="1"/>
  <c r="BF339" i="3"/>
  <c r="F339" i="3" s="1"/>
  <c r="AX105" i="3"/>
  <c r="I105" i="3" s="1"/>
  <c r="AX593" i="3"/>
  <c r="I593" i="3" s="1"/>
  <c r="AX1221" i="3"/>
  <c r="I1221" i="3" s="1"/>
  <c r="AX1140" i="3"/>
  <c r="I1140" i="3" s="1"/>
  <c r="AX780" i="3"/>
  <c r="I780" i="3" s="1"/>
  <c r="AX892" i="3"/>
  <c r="I892" i="3" s="1"/>
  <c r="BF628" i="3"/>
  <c r="F628" i="3" s="1"/>
  <c r="BF494" i="3"/>
  <c r="F494" i="3" s="1"/>
  <c r="AX803" i="3"/>
  <c r="I803" i="3" s="1"/>
  <c r="AX715" i="3"/>
  <c r="I715" i="3" s="1"/>
  <c r="BF996" i="3"/>
  <c r="F996" i="3" s="1"/>
  <c r="BF606" i="3"/>
  <c r="F606" i="3" s="1"/>
  <c r="AX916" i="3"/>
  <c r="I916" i="3" s="1"/>
  <c r="BF944" i="3"/>
  <c r="F944" i="3" s="1"/>
  <c r="AX563" i="3"/>
  <c r="I563" i="3" s="1"/>
  <c r="BF130" i="3"/>
  <c r="F130" i="3" s="1"/>
  <c r="AX1236" i="3"/>
  <c r="I1236" i="3" s="1"/>
  <c r="BF412" i="3"/>
  <c r="F412" i="3" s="1"/>
  <c r="BF527" i="3"/>
  <c r="F527" i="3" s="1"/>
  <c r="AX196" i="3"/>
  <c r="I196" i="3" s="1"/>
  <c r="AX686" i="3"/>
  <c r="I686" i="3" s="1"/>
  <c r="BF468" i="3"/>
  <c r="F468" i="3" s="1"/>
  <c r="BF8" i="3"/>
  <c r="F8" i="3" s="1"/>
  <c r="BF604" i="3"/>
  <c r="F604" i="3" s="1"/>
  <c r="BF856" i="3"/>
  <c r="F856" i="3" s="1"/>
  <c r="AX367" i="3"/>
  <c r="I367" i="3" s="1"/>
  <c r="AX246" i="3"/>
  <c r="I246" i="3" s="1"/>
  <c r="AX333" i="3"/>
  <c r="I333" i="3" s="1"/>
  <c r="BF992" i="3"/>
  <c r="F992" i="3" s="1"/>
  <c r="BF470" i="3"/>
  <c r="F470" i="3" s="1"/>
  <c r="AX1097" i="3"/>
  <c r="I1097" i="3" s="1"/>
  <c r="AX630" i="3"/>
  <c r="I630" i="3" s="1"/>
  <c r="AX426" i="3"/>
  <c r="I426" i="3" s="1"/>
  <c r="AX260" i="3"/>
  <c r="I260" i="3" s="1"/>
  <c r="BF1217" i="3"/>
  <c r="F1217" i="3" s="1"/>
  <c r="BF722" i="3"/>
  <c r="F722" i="3" s="1"/>
  <c r="AX640" i="3"/>
  <c r="I640" i="3" s="1"/>
  <c r="AX165" i="3"/>
  <c r="I165" i="3" s="1"/>
  <c r="BF304" i="3"/>
  <c r="F304" i="3" s="1"/>
  <c r="BF697" i="3"/>
  <c r="F697" i="3" s="1"/>
  <c r="AX544" i="3"/>
  <c r="I544" i="3" s="1"/>
  <c r="AX446" i="3"/>
  <c r="I446" i="3" s="1"/>
  <c r="BF442" i="3"/>
  <c r="F442" i="3" s="1"/>
  <c r="BF1034" i="3"/>
  <c r="F1034" i="3" s="1"/>
  <c r="BF1035" i="3"/>
  <c r="F1035" i="3" s="1"/>
  <c r="BF580" i="3"/>
  <c r="F580" i="3" s="1"/>
  <c r="BF551" i="3"/>
  <c r="F551" i="3" s="1"/>
  <c r="AX358" i="3"/>
  <c r="I358" i="3" s="1"/>
  <c r="AX1233" i="3"/>
  <c r="I1233" i="3" s="1"/>
  <c r="AX422" i="3"/>
  <c r="I422" i="3" s="1"/>
  <c r="BF162" i="3"/>
  <c r="F162" i="3" s="1"/>
  <c r="BF337" i="3"/>
  <c r="F337" i="3" s="1"/>
  <c r="AX494" i="3"/>
  <c r="I494" i="3" s="1"/>
  <c r="BF152" i="3"/>
  <c r="F152" i="3" s="1"/>
  <c r="BF359" i="3"/>
  <c r="F359" i="3" s="1"/>
  <c r="AX1169" i="3"/>
  <c r="I1169" i="3" s="1"/>
  <c r="BF677" i="3"/>
  <c r="F677" i="3" s="1"/>
  <c r="AX1180" i="3"/>
  <c r="I1180" i="3" s="1"/>
  <c r="AX889" i="3"/>
  <c r="I889" i="3" s="1"/>
  <c r="AX28" i="3"/>
  <c r="I28" i="3" s="1"/>
  <c r="BF1084" i="3"/>
  <c r="F1084" i="3" s="1"/>
  <c r="BF1121" i="3"/>
  <c r="F1121" i="3" s="1"/>
  <c r="BF931" i="3"/>
  <c r="F931" i="3" s="1"/>
  <c r="BF1120" i="3"/>
  <c r="F1120" i="3" s="1"/>
  <c r="AX798" i="3"/>
  <c r="I798" i="3" s="1"/>
  <c r="AX1124" i="3"/>
  <c r="I1124" i="3" s="1"/>
  <c r="AX995" i="3"/>
  <c r="I995" i="3" s="1"/>
  <c r="BF1230" i="3"/>
  <c r="F1230" i="3" s="1"/>
  <c r="AX747" i="3"/>
  <c r="I747" i="3" s="1"/>
  <c r="BF1193" i="3"/>
  <c r="F1193" i="3" s="1"/>
  <c r="BF87" i="3"/>
  <c r="F87" i="3" s="1"/>
  <c r="BF139" i="3"/>
  <c r="F139" i="3" s="1"/>
  <c r="AX1218" i="3"/>
  <c r="I1218" i="3" s="1"/>
  <c r="BF1028" i="3"/>
  <c r="F1028" i="3" s="1"/>
  <c r="BF325" i="3"/>
  <c r="F325" i="3" s="1"/>
  <c r="AX713" i="3"/>
  <c r="I713" i="3" s="1"/>
  <c r="AX380" i="3"/>
  <c r="I380" i="3" s="1"/>
  <c r="BF862" i="3"/>
  <c r="F862" i="3" s="1"/>
  <c r="BF229" i="3"/>
  <c r="F229" i="3" s="1"/>
  <c r="AX46" i="3"/>
  <c r="I46" i="3" s="1"/>
  <c r="BF1177" i="3"/>
  <c r="F1177" i="3" s="1"/>
  <c r="BF1201" i="3"/>
  <c r="F1201" i="3" s="1"/>
  <c r="BF791" i="3"/>
  <c r="F791" i="3" s="1"/>
  <c r="AX625" i="3"/>
  <c r="I625" i="3" s="1"/>
  <c r="AX210" i="3"/>
  <c r="I210" i="3" s="1"/>
  <c r="AX977" i="3"/>
  <c r="I977" i="3" s="1"/>
  <c r="BF752" i="3"/>
  <c r="F752" i="3" s="1"/>
  <c r="BF991" i="3"/>
  <c r="F991" i="3" s="1"/>
  <c r="BF50" i="3"/>
  <c r="F50" i="3" s="1"/>
  <c r="BF484" i="3"/>
  <c r="F484" i="3" s="1"/>
  <c r="AX925" i="3"/>
  <c r="I925" i="3" s="1"/>
  <c r="BF120" i="3"/>
  <c r="F120" i="3" s="1"/>
  <c r="AX885" i="3"/>
  <c r="I885" i="3" s="1"/>
  <c r="AX477" i="3"/>
  <c r="I477" i="3" s="1"/>
  <c r="BF707" i="3"/>
  <c r="F707" i="3" s="1"/>
  <c r="BF13" i="3"/>
  <c r="F13" i="3" s="1"/>
  <c r="BF530" i="3"/>
  <c r="F530" i="3" s="1"/>
  <c r="BF1004" i="3"/>
  <c r="F1004" i="3" s="1"/>
  <c r="AX858" i="3"/>
  <c r="I858" i="3" s="1"/>
  <c r="AX676" i="3"/>
  <c r="I676" i="3" s="1"/>
  <c r="BF998" i="3"/>
  <c r="F998" i="3" s="1"/>
  <c r="BF517" i="3"/>
  <c r="F517" i="3" s="1"/>
  <c r="BF186" i="3"/>
  <c r="F186" i="3" s="1"/>
  <c r="AX1219" i="3"/>
  <c r="I1219" i="3" s="1"/>
  <c r="AX144" i="3"/>
  <c r="I144" i="3" s="1"/>
  <c r="AX280" i="3"/>
  <c r="I280" i="3" s="1"/>
  <c r="BF964" i="3"/>
  <c r="F964" i="3" s="1"/>
  <c r="BF945" i="3"/>
  <c r="F945" i="3" s="1"/>
  <c r="AX1148" i="3"/>
  <c r="I1148" i="3" s="1"/>
  <c r="BF1092" i="3"/>
  <c r="F1092" i="3" s="1"/>
  <c r="BF68" i="3"/>
  <c r="F68" i="3" s="1"/>
  <c r="AX799" i="3"/>
  <c r="I799" i="3" s="1"/>
  <c r="BF572" i="3"/>
  <c r="F572" i="3" s="1"/>
  <c r="BF300" i="3"/>
  <c r="F300" i="3" s="1"/>
  <c r="AX77" i="3"/>
  <c r="I77" i="3" s="1"/>
  <c r="BF1214" i="3"/>
  <c r="F1214" i="3" s="1"/>
  <c r="BF1180" i="3"/>
  <c r="F1180" i="3" s="1"/>
  <c r="AX1023" i="3"/>
  <c r="I1023" i="3" s="1"/>
  <c r="BF507" i="3"/>
  <c r="F507" i="3" s="1"/>
  <c r="AX1207" i="3"/>
  <c r="I1207" i="3" s="1"/>
  <c r="AX704" i="3"/>
  <c r="I704" i="3" s="1"/>
  <c r="AX844" i="3"/>
  <c r="I844" i="3" s="1"/>
  <c r="AX356" i="3"/>
  <c r="I356" i="3" s="1"/>
  <c r="AX404" i="3"/>
  <c r="I404" i="3" s="1"/>
  <c r="AX191" i="3"/>
  <c r="I191" i="3" s="1"/>
  <c r="BF338" i="3"/>
  <c r="F338" i="3" s="1"/>
  <c r="BF1224" i="3"/>
  <c r="F1224" i="3" s="1"/>
  <c r="BF724" i="3"/>
  <c r="F724" i="3" s="1"/>
  <c r="AX306" i="3"/>
  <c r="I306" i="3" s="1"/>
  <c r="BF380" i="3"/>
  <c r="F380" i="3" s="1"/>
  <c r="AX1175" i="3"/>
  <c r="I1175" i="3" s="1"/>
  <c r="AX363" i="3"/>
  <c r="I363" i="3" s="1"/>
  <c r="AX115" i="3"/>
  <c r="I115" i="3" s="1"/>
  <c r="BF852" i="3"/>
  <c r="F852" i="3" s="1"/>
  <c r="AX481" i="3"/>
  <c r="I481" i="3" s="1"/>
  <c r="BF828" i="3"/>
  <c r="F828" i="3" s="1"/>
  <c r="AX658" i="3"/>
  <c r="I658" i="3" s="1"/>
  <c r="AX902" i="3"/>
  <c r="I902" i="3" s="1"/>
  <c r="BF1063" i="3"/>
  <c r="F1063" i="3" s="1"/>
  <c r="AX568" i="3"/>
  <c r="I568" i="3" s="1"/>
  <c r="AX86" i="3"/>
  <c r="I86" i="3" s="1"/>
  <c r="BF74" i="3"/>
  <c r="F74" i="3" s="1"/>
  <c r="BF518" i="3"/>
  <c r="F518" i="3" s="1"/>
  <c r="BF27" i="3"/>
  <c r="F27" i="3" s="1"/>
  <c r="BF231" i="3"/>
  <c r="F231" i="3" s="1"/>
  <c r="AX1060" i="3"/>
  <c r="I1060" i="3" s="1"/>
  <c r="AX250" i="3"/>
  <c r="I250" i="3" s="1"/>
  <c r="AX326" i="3"/>
  <c r="I326" i="3" s="1"/>
  <c r="AX88" i="3"/>
  <c r="I88" i="3" s="1"/>
  <c r="BF1130" i="3"/>
  <c r="F1130" i="3" s="1"/>
  <c r="AX1206" i="3"/>
  <c r="I1206" i="3" s="1"/>
  <c r="AX335" i="3"/>
  <c r="I335" i="3" s="1"/>
  <c r="AX193" i="3"/>
  <c r="I193" i="3" s="1"/>
  <c r="AX152" i="3"/>
  <c r="I152" i="3" s="1"/>
  <c r="AX1160" i="3"/>
  <c r="I1160" i="3" s="1"/>
  <c r="BF1198" i="3"/>
  <c r="F1198" i="3" s="1"/>
  <c r="AX729" i="3"/>
  <c r="I729" i="3" s="1"/>
  <c r="AX265" i="3"/>
  <c r="I265" i="3" s="1"/>
  <c r="AX584" i="3"/>
  <c r="I584" i="3" s="1"/>
  <c r="BF1149" i="3"/>
  <c r="F1149" i="3" s="1"/>
  <c r="BF41" i="3"/>
  <c r="F41" i="3" s="1"/>
  <c r="AX45" i="3"/>
  <c r="I45" i="3" s="1"/>
  <c r="AX453" i="3"/>
  <c r="I453" i="3" s="1"/>
  <c r="BF1081" i="3"/>
  <c r="F1081" i="3" s="1"/>
  <c r="BF1166" i="3"/>
  <c r="F1166" i="3" s="1"/>
  <c r="BF498" i="3"/>
  <c r="F498" i="3" s="1"/>
  <c r="BF63" i="3"/>
  <c r="F63" i="3" s="1"/>
  <c r="AX1063" i="3"/>
  <c r="I1063" i="3" s="1"/>
  <c r="AX499" i="3"/>
  <c r="I499" i="3" s="1"/>
  <c r="BF1138" i="3"/>
  <c r="F1138" i="3" s="1"/>
  <c r="BF1089" i="3"/>
  <c r="F1089" i="3" s="1"/>
  <c r="BF867" i="3"/>
  <c r="F867" i="3" s="1"/>
  <c r="BF62" i="3"/>
  <c r="F62" i="3" s="1"/>
  <c r="AX1038" i="3"/>
  <c r="I1038" i="3" s="1"/>
  <c r="AX541" i="3"/>
  <c r="I541" i="3" s="1"/>
  <c r="BF876" i="3"/>
  <c r="F876" i="3" s="1"/>
  <c r="BF612" i="3"/>
  <c r="F612" i="3" s="1"/>
  <c r="AX1021" i="3"/>
  <c r="I1021" i="3" s="1"/>
  <c r="BF344" i="3"/>
  <c r="F344" i="3" s="1"/>
  <c r="AX672" i="3"/>
  <c r="I672" i="3" s="1"/>
  <c r="AX1002" i="3"/>
  <c r="I1002" i="3" s="1"/>
  <c r="AX849" i="3"/>
  <c r="I849" i="3" s="1"/>
  <c r="BF1077" i="3"/>
  <c r="F1077" i="3" s="1"/>
  <c r="AX271" i="3"/>
  <c r="I271" i="3" s="1"/>
  <c r="BF159" i="3"/>
  <c r="F159" i="3" s="1"/>
  <c r="BF1000" i="3"/>
  <c r="F1000" i="3" s="1"/>
  <c r="AX1003" i="3"/>
  <c r="I1003" i="3" s="1"/>
  <c r="BF650" i="3"/>
  <c r="F650" i="3" s="1"/>
  <c r="AX1071" i="3"/>
  <c r="I1071" i="3" s="1"/>
  <c r="AX1034" i="3"/>
  <c r="I1034" i="3" s="1"/>
  <c r="BF866" i="3"/>
  <c r="F866" i="3" s="1"/>
  <c r="BF38" i="3"/>
  <c r="F38" i="3" s="1"/>
  <c r="BF642" i="3"/>
  <c r="F642" i="3" s="1"/>
  <c r="BF818" i="3"/>
  <c r="F818" i="3" s="1"/>
  <c r="AX1113" i="3"/>
  <c r="I1113" i="3" s="1"/>
  <c r="AX777" i="3"/>
  <c r="I777" i="3" s="1"/>
  <c r="BF1054" i="3"/>
  <c r="F1054" i="3" s="1"/>
  <c r="AX1216" i="3"/>
  <c r="I1216" i="3" s="1"/>
  <c r="AX968" i="3"/>
  <c r="I968" i="3" s="1"/>
  <c r="BF733" i="3"/>
  <c r="F733" i="3" s="1"/>
  <c r="BF637" i="3"/>
  <c r="F637" i="3" s="1"/>
  <c r="BF393" i="3"/>
  <c r="F393" i="3" s="1"/>
  <c r="BF780" i="3"/>
  <c r="F780" i="3" s="1"/>
  <c r="BF764" i="3"/>
  <c r="F764" i="3" s="1"/>
  <c r="BF505" i="3"/>
  <c r="F505" i="3" s="1"/>
  <c r="AX1195" i="3"/>
  <c r="I1195" i="3" s="1"/>
  <c r="AX953" i="3"/>
  <c r="I953" i="3" s="1"/>
  <c r="BF696" i="3"/>
  <c r="F696" i="3" s="1"/>
  <c r="BF388" i="3"/>
  <c r="F388" i="3" s="1"/>
  <c r="BF89" i="3"/>
  <c r="F89" i="3" s="1"/>
  <c r="AX627" i="3"/>
  <c r="I627" i="3" s="1"/>
  <c r="AX143" i="3"/>
  <c r="I143" i="3" s="1"/>
  <c r="BF1095" i="3"/>
  <c r="F1095" i="3" s="1"/>
  <c r="AX441" i="3"/>
  <c r="I441" i="3" s="1"/>
  <c r="BF1220" i="3"/>
  <c r="F1220" i="3" s="1"/>
  <c r="BF343" i="3"/>
  <c r="F343" i="3" s="1"/>
  <c r="AX1059" i="3"/>
  <c r="I1059" i="3" s="1"/>
  <c r="AX344" i="3"/>
  <c r="I344" i="3" s="1"/>
  <c r="AX1211" i="3"/>
  <c r="I1211" i="3" s="1"/>
  <c r="BF1197" i="3"/>
  <c r="F1197" i="3" s="1"/>
  <c r="AX493" i="3"/>
  <c r="I493" i="3" s="1"/>
  <c r="AX773" i="3"/>
  <c r="I773" i="3" s="1"/>
  <c r="AX1174" i="3"/>
  <c r="I1174" i="3" s="1"/>
  <c r="AX249" i="3"/>
  <c r="I249" i="3" s="1"/>
  <c r="BF314" i="3"/>
  <c r="F314" i="3" s="1"/>
  <c r="BF1115" i="3"/>
  <c r="F1115" i="3" s="1"/>
  <c r="BF245" i="3"/>
  <c r="F245" i="3" s="1"/>
  <c r="BF1096" i="3"/>
  <c r="F1096" i="3" s="1"/>
  <c r="AX1037" i="3"/>
  <c r="I1037" i="3" s="1"/>
  <c r="BF1114" i="3"/>
  <c r="F1114" i="3" s="1"/>
  <c r="AX578" i="3"/>
  <c r="I578" i="3" s="1"/>
  <c r="BF1154" i="3"/>
  <c r="F1154" i="3" s="1"/>
  <c r="BF1041" i="3"/>
  <c r="F1041" i="3" s="1"/>
  <c r="AX153" i="3"/>
  <c r="I153" i="3" s="1"/>
  <c r="BF175" i="3"/>
  <c r="F175" i="3" s="1"/>
  <c r="BF749" i="3"/>
  <c r="F749" i="3" s="1"/>
  <c r="AX935" i="3"/>
  <c r="I935" i="3" s="1"/>
  <c r="BF961" i="3"/>
  <c r="F961" i="3" s="1"/>
  <c r="BF17" i="3"/>
  <c r="F17" i="3" s="1"/>
  <c r="BF1015" i="3"/>
  <c r="F1015" i="3" s="1"/>
  <c r="AX1183" i="3"/>
  <c r="I1183" i="3" s="1"/>
  <c r="BF284" i="3"/>
  <c r="F284" i="3" s="1"/>
  <c r="BF1221" i="3"/>
  <c r="F1221" i="3" s="1"/>
  <c r="AX1048" i="3"/>
  <c r="I1048" i="3" s="1"/>
  <c r="BF643" i="3"/>
  <c r="F643" i="3" s="1"/>
  <c r="BF465" i="3"/>
  <c r="F465" i="3" s="1"/>
  <c r="AX786" i="3"/>
  <c r="I786" i="3" s="1"/>
  <c r="BF1229" i="3"/>
  <c r="F1229" i="3" s="1"/>
  <c r="AX93" i="3"/>
  <c r="I93" i="3" s="1"/>
  <c r="BF447" i="3"/>
  <c r="F447" i="3" s="1"/>
  <c r="AX834" i="3"/>
  <c r="I834" i="3" s="1"/>
  <c r="AX942" i="3"/>
  <c r="I942" i="3" s="1"/>
  <c r="AX1005" i="3"/>
  <c r="I1005" i="3" s="1"/>
  <c r="BF365" i="3"/>
  <c r="F365" i="3" s="1"/>
  <c r="BF397" i="3"/>
  <c r="F397" i="3" s="1"/>
  <c r="AX906" i="3"/>
  <c r="I906" i="3" s="1"/>
  <c r="AX870" i="3"/>
  <c r="I870" i="3" s="1"/>
  <c r="BF1061" i="3"/>
  <c r="F1061" i="3" s="1"/>
  <c r="BF932" i="3"/>
  <c r="F932" i="3" s="1"/>
  <c r="AX43" i="3"/>
  <c r="I43" i="3" s="1"/>
  <c r="BF829" i="3"/>
  <c r="F829" i="3" s="1"/>
  <c r="BF273" i="3"/>
  <c r="F273" i="3" s="1"/>
  <c r="BF834" i="3"/>
  <c r="F834" i="3" s="1"/>
  <c r="AX723" i="3"/>
  <c r="I723" i="3" s="1"/>
  <c r="BF847" i="3"/>
  <c r="F847" i="3" s="1"/>
  <c r="BF1155" i="3"/>
  <c r="F1155" i="3" s="1"/>
  <c r="BF450" i="3"/>
  <c r="F450" i="3" s="1"/>
  <c r="BF665" i="3"/>
  <c r="F665" i="3" s="1"/>
  <c r="BF464" i="3"/>
  <c r="F464" i="3" s="1"/>
  <c r="AX746" i="3"/>
  <c r="I746" i="3" s="1"/>
  <c r="BF901" i="3"/>
  <c r="F901" i="3" s="1"/>
  <c r="AX1133" i="3"/>
  <c r="I1133" i="3" s="1"/>
  <c r="BF672" i="3"/>
  <c r="F672" i="3" s="1"/>
  <c r="AX950" i="3"/>
  <c r="I950" i="3" s="1"/>
  <c r="BF861" i="3"/>
  <c r="F861" i="3" s="1"/>
  <c r="BF1047" i="3"/>
  <c r="F1047" i="3" s="1"/>
  <c r="AX666" i="3"/>
  <c r="I666" i="3" s="1"/>
  <c r="BF674" i="3"/>
  <c r="F674" i="3" s="1"/>
  <c r="AX424" i="3"/>
  <c r="I424" i="3" s="1"/>
  <c r="AX714" i="3"/>
  <c r="I714" i="3" s="1"/>
  <c r="BF1196" i="3"/>
  <c r="F1196" i="3" s="1"/>
  <c r="AX771" i="3"/>
  <c r="I771" i="3" s="1"/>
  <c r="AX224" i="3"/>
  <c r="I224" i="3" s="1"/>
  <c r="AX1001" i="3"/>
  <c r="I1001" i="3" s="1"/>
  <c r="BF45" i="3"/>
  <c r="F45" i="3" s="1"/>
  <c r="BF455" i="3"/>
  <c r="F455" i="3" s="1"/>
  <c r="BF1235" i="3"/>
  <c r="F1235" i="3" s="1"/>
  <c r="BF616" i="3"/>
  <c r="F616" i="3" s="1"/>
  <c r="BF514" i="3"/>
  <c r="F514" i="3" s="1"/>
  <c r="AX1011" i="3"/>
  <c r="I1011" i="3" s="1"/>
  <c r="AX622" i="3"/>
  <c r="I622" i="3" s="1"/>
  <c r="BF1056" i="3"/>
  <c r="F1056" i="3" s="1"/>
  <c r="BF354" i="3"/>
  <c r="F354" i="3" s="1"/>
  <c r="AX698" i="3"/>
  <c r="I698" i="3" s="1"/>
  <c r="AX132" i="3"/>
  <c r="I132" i="3" s="1"/>
  <c r="AX1081" i="3"/>
  <c r="I1081" i="3" s="1"/>
  <c r="BF942" i="3"/>
  <c r="F942" i="3" s="1"/>
  <c r="AX967" i="3"/>
  <c r="I967" i="3" s="1"/>
  <c r="AX917" i="3"/>
  <c r="I917" i="3" s="1"/>
  <c r="BF912" i="3"/>
  <c r="F912" i="3" s="1"/>
  <c r="BF939" i="3"/>
  <c r="F939" i="3" s="1"/>
  <c r="AX227" i="3"/>
  <c r="I227" i="3" s="1"/>
  <c r="AX900" i="3"/>
  <c r="I900" i="3" s="1"/>
  <c r="BF634" i="3"/>
  <c r="F634" i="3" s="1"/>
  <c r="AX1196" i="3"/>
  <c r="I1196" i="3" s="1"/>
  <c r="BF1240" i="3"/>
  <c r="F1240" i="3" s="1"/>
  <c r="AX523" i="3"/>
  <c r="I523" i="3" s="1"/>
  <c r="AX1099" i="3"/>
  <c r="I1099" i="3" s="1"/>
  <c r="AX75" i="3"/>
  <c r="I75" i="3" s="1"/>
  <c r="AX1220" i="3"/>
  <c r="I1220" i="3" s="1"/>
  <c r="BF78" i="3"/>
  <c r="F78" i="3" s="1"/>
  <c r="BF103" i="3"/>
  <c r="F103" i="3" s="1"/>
  <c r="BF631" i="3"/>
  <c r="F631" i="3" s="1"/>
  <c r="AX313" i="3"/>
  <c r="I313" i="3" s="1"/>
  <c r="AX779" i="3"/>
  <c r="I779" i="3" s="1"/>
  <c r="BF1126" i="3"/>
  <c r="F1126" i="3" s="1"/>
  <c r="BF1146" i="3"/>
  <c r="F1146" i="3" s="1"/>
  <c r="BF1176" i="3"/>
  <c r="F1176" i="3" s="1"/>
  <c r="AX983" i="3"/>
  <c r="I983" i="3" s="1"/>
  <c r="AX845" i="3"/>
  <c r="I845" i="3" s="1"/>
  <c r="AX219" i="3"/>
  <c r="I219" i="3" s="1"/>
  <c r="BF48" i="3"/>
  <c r="F48" i="3" s="1"/>
  <c r="BF515" i="3"/>
  <c r="F515" i="3" s="1"/>
  <c r="AX146" i="3"/>
  <c r="I146" i="3" s="1"/>
  <c r="AX1022" i="3"/>
  <c r="I1022" i="3" s="1"/>
  <c r="AX373" i="3"/>
  <c r="I373" i="3" s="1"/>
  <c r="AX290" i="3"/>
  <c r="I290" i="3" s="1"/>
  <c r="BF1152" i="3"/>
  <c r="F1152" i="3" s="1"/>
  <c r="AX1020" i="3"/>
  <c r="I1020" i="3" s="1"/>
  <c r="BF924" i="3"/>
  <c r="F924" i="3" s="1"/>
  <c r="AX302" i="3"/>
  <c r="I302" i="3" s="1"/>
  <c r="BF1200" i="3"/>
  <c r="F1200" i="3" s="1"/>
  <c r="BF759" i="3"/>
  <c r="F759" i="3" s="1"/>
  <c r="BF649" i="3"/>
  <c r="F649" i="3" s="1"/>
  <c r="BF396" i="3"/>
  <c r="F396" i="3" s="1"/>
  <c r="AX376" i="3"/>
  <c r="I376" i="3" s="1"/>
  <c r="AX305" i="3"/>
  <c r="I305" i="3" s="1"/>
  <c r="BF67" i="3"/>
  <c r="F67" i="3" s="1"/>
  <c r="AX994" i="3"/>
  <c r="I994" i="3" s="1"/>
  <c r="BF940" i="3"/>
  <c r="F940" i="3" s="1"/>
  <c r="BF1134" i="3"/>
  <c r="F1134" i="3" s="1"/>
  <c r="AX317" i="3"/>
  <c r="I317" i="3" s="1"/>
  <c r="AX275" i="3"/>
  <c r="I275" i="3" s="1"/>
  <c r="BF654" i="3"/>
  <c r="F654" i="3" s="1"/>
  <c r="BF1079" i="3"/>
  <c r="F1079" i="3" s="1"/>
  <c r="BF216" i="3"/>
  <c r="F216" i="3" s="1"/>
  <c r="BF544" i="3"/>
  <c r="F544" i="3" s="1"/>
  <c r="BF804" i="3"/>
  <c r="F804" i="3" s="1"/>
  <c r="AX520" i="3"/>
  <c r="I520" i="3" s="1"/>
  <c r="BF979" i="3"/>
  <c r="F979" i="3" s="1"/>
  <c r="BF874" i="3"/>
  <c r="F874" i="3" s="1"/>
  <c r="AX25" i="3"/>
  <c r="I25" i="3" s="1"/>
  <c r="AX817" i="3"/>
  <c r="I817" i="3" s="1"/>
  <c r="BF265" i="3"/>
  <c r="F265" i="3" s="1"/>
  <c r="AX976" i="3"/>
  <c r="I976" i="3" s="1"/>
  <c r="AX861" i="3"/>
  <c r="I861" i="3" s="1"/>
  <c r="AX629" i="3"/>
  <c r="I629" i="3" s="1"/>
  <c r="BF1018" i="3"/>
  <c r="F1018" i="3" s="1"/>
  <c r="BF1036" i="3"/>
  <c r="F1036" i="3" s="1"/>
  <c r="AX1042" i="3"/>
  <c r="I1042" i="3" s="1"/>
  <c r="AX878" i="3"/>
  <c r="I878" i="3" s="1"/>
  <c r="BF536" i="3"/>
  <c r="F536" i="3" s="1"/>
  <c r="AX463" i="3"/>
  <c r="I463" i="3" s="1"/>
  <c r="AX488" i="3"/>
  <c r="I488" i="3" s="1"/>
  <c r="BF102" i="3"/>
  <c r="F102" i="3" s="1"/>
  <c r="AX348" i="3"/>
  <c r="I348" i="3" s="1"/>
  <c r="BF482" i="3"/>
  <c r="F482" i="3" s="1"/>
  <c r="BF283" i="3"/>
  <c r="F283" i="3" s="1"/>
  <c r="AX643" i="3"/>
  <c r="I643" i="3" s="1"/>
  <c r="AX825" i="3"/>
  <c r="I825" i="3" s="1"/>
  <c r="AX624" i="3"/>
  <c r="I624" i="3" s="1"/>
  <c r="AX955" i="3"/>
  <c r="I955" i="3" s="1"/>
  <c r="BF936" i="3"/>
  <c r="F936" i="3" s="1"/>
  <c r="BF1083" i="3"/>
  <c r="F1083" i="3" s="1"/>
  <c r="BF902" i="3"/>
  <c r="F902" i="3" s="1"/>
  <c r="AX929" i="3"/>
  <c r="I929" i="3" s="1"/>
  <c r="AX774" i="3"/>
  <c r="I774" i="3" s="1"/>
  <c r="BF1038" i="3"/>
  <c r="F1038" i="3" s="1"/>
  <c r="BF621" i="3"/>
  <c r="F621" i="3" s="1"/>
  <c r="BF1025" i="3"/>
  <c r="F1025" i="3" s="1"/>
  <c r="AX384" i="3"/>
  <c r="I384" i="3" s="1"/>
  <c r="BF85" i="3"/>
  <c r="F85" i="3" s="1"/>
  <c r="BF855" i="3"/>
  <c r="F855" i="3" s="1"/>
  <c r="AX1157" i="3"/>
  <c r="I1157" i="3" s="1"/>
  <c r="BF521" i="3"/>
  <c r="F521" i="3" s="1"/>
  <c r="AX340" i="3"/>
  <c r="I340" i="3" s="1"/>
  <c r="AX852" i="3"/>
  <c r="I852" i="3" s="1"/>
  <c r="BF125" i="3"/>
  <c r="F125" i="3" s="1"/>
  <c r="AX833" i="3"/>
  <c r="I833" i="3" s="1"/>
  <c r="AX102" i="3"/>
  <c r="I102" i="3" s="1"/>
  <c r="BF784" i="3"/>
  <c r="F784" i="3" s="1"/>
  <c r="BF613" i="3"/>
  <c r="F613" i="3" s="1"/>
  <c r="BF575" i="3"/>
  <c r="F575" i="3" s="1"/>
  <c r="BF519" i="3"/>
  <c r="F519" i="3" s="1"/>
  <c r="BF84" i="3"/>
  <c r="F84" i="3" s="1"/>
  <c r="AX996" i="3"/>
  <c r="I996" i="3" s="1"/>
  <c r="AX261" i="3"/>
  <c r="I261" i="3" s="1"/>
  <c r="AX467" i="3"/>
  <c r="I467" i="3" s="1"/>
  <c r="BF848" i="3"/>
  <c r="F848" i="3" s="1"/>
  <c r="AX492" i="3"/>
  <c r="I492" i="3" s="1"/>
  <c r="AX665" i="3"/>
  <c r="I665" i="3" s="1"/>
  <c r="AX993" i="3"/>
  <c r="I993" i="3" s="1"/>
  <c r="BF1238" i="3"/>
  <c r="F1238" i="3" s="1"/>
  <c r="AX587" i="3"/>
  <c r="I587" i="3" s="1"/>
  <c r="AX1150" i="3"/>
  <c r="I1150" i="3" s="1"/>
  <c r="BF1132" i="3"/>
  <c r="F1132" i="3" s="1"/>
  <c r="AX1240" i="3"/>
  <c r="I1240" i="3" s="1"/>
  <c r="AX1159" i="3"/>
  <c r="I1159" i="3" s="1"/>
  <c r="AX538" i="3"/>
  <c r="I538" i="3" s="1"/>
  <c r="BF1111" i="3"/>
  <c r="F1111" i="3" s="1"/>
  <c r="BF755" i="3"/>
  <c r="F755" i="3" s="1"/>
  <c r="AX915" i="3"/>
  <c r="I915" i="3" s="1"/>
  <c r="AX1100" i="3"/>
  <c r="I1100" i="3" s="1"/>
  <c r="AX177" i="3"/>
  <c r="I177" i="3" s="1"/>
  <c r="AX767" i="3"/>
  <c r="I767" i="3" s="1"/>
  <c r="AX315" i="3"/>
  <c r="I315" i="3" s="1"/>
  <c r="AX721" i="3"/>
  <c r="I721" i="3" s="1"/>
  <c r="AX1120" i="3"/>
  <c r="I1120" i="3" s="1"/>
  <c r="BF1051" i="3"/>
  <c r="F1051" i="3" s="1"/>
  <c r="BF671" i="3"/>
  <c r="F671" i="3" s="1"/>
  <c r="BF306" i="3"/>
  <c r="F306" i="3" s="1"/>
  <c r="AX475" i="3"/>
  <c r="I475" i="3" s="1"/>
  <c r="BF976" i="3"/>
  <c r="F976" i="3" s="1"/>
  <c r="AX1152" i="3"/>
  <c r="I1152" i="3" s="1"/>
  <c r="BF687" i="3"/>
  <c r="F687" i="3" s="1"/>
  <c r="BF857" i="3"/>
  <c r="F857" i="3" s="1"/>
  <c r="AX1035" i="3"/>
  <c r="I1035" i="3" s="1"/>
  <c r="BF143" i="3"/>
  <c r="F143" i="3" s="1"/>
  <c r="AX170" i="3"/>
  <c r="I170" i="3" s="1"/>
  <c r="BF271" i="3"/>
  <c r="F271" i="3" s="1"/>
  <c r="BF726" i="3"/>
  <c r="F726" i="3" s="1"/>
  <c r="AX524" i="3"/>
  <c r="I524" i="3" s="1"/>
  <c r="AX378" i="3"/>
  <c r="I378" i="3" s="1"/>
  <c r="BF739" i="3"/>
  <c r="F739" i="3" s="1"/>
  <c r="BF202" i="3"/>
  <c r="F202" i="3" s="1"/>
  <c r="BF773" i="3"/>
  <c r="F773" i="3" s="1"/>
  <c r="BF907" i="3"/>
  <c r="F907" i="3" s="1"/>
  <c r="BF88" i="3"/>
  <c r="F88" i="3" s="1"/>
  <c r="BF296" i="3"/>
  <c r="F296" i="3" s="1"/>
  <c r="AX832" i="3"/>
  <c r="I832" i="3" s="1"/>
  <c r="AX1189" i="3"/>
  <c r="I1189" i="3" s="1"/>
  <c r="AX430" i="3"/>
  <c r="I430" i="3" s="1"/>
  <c r="BF1135" i="3"/>
  <c r="F1135" i="3" s="1"/>
  <c r="BF821" i="3"/>
  <c r="F821" i="3" s="1"/>
  <c r="AX706" i="3"/>
  <c r="I706" i="3" s="1"/>
  <c r="AX1149" i="3"/>
  <c r="I1149" i="3" s="1"/>
  <c r="BF1009" i="3"/>
  <c r="F1009" i="3" s="1"/>
  <c r="AX96" i="3"/>
  <c r="I96" i="3" s="1"/>
  <c r="AX1201" i="3"/>
  <c r="I1201" i="3" s="1"/>
  <c r="BF493" i="3"/>
  <c r="F493" i="3" s="1"/>
  <c r="AX789" i="3"/>
  <c r="I789" i="3" s="1"/>
  <c r="BF822" i="3"/>
  <c r="F822" i="3" s="1"/>
  <c r="AX635" i="3"/>
  <c r="I635" i="3" s="1"/>
  <c r="AX712" i="3"/>
  <c r="I712" i="3" s="1"/>
  <c r="BF1011" i="3"/>
  <c r="F1011" i="3" s="1"/>
  <c r="BF774" i="3"/>
  <c r="F774" i="3" s="1"/>
  <c r="BF473" i="3"/>
  <c r="F473" i="3" s="1"/>
  <c r="AX83" i="3"/>
  <c r="I83" i="3" s="1"/>
  <c r="AX1046" i="3"/>
  <c r="I1046" i="3" s="1"/>
  <c r="AX387" i="3"/>
  <c r="I387" i="3" s="1"/>
  <c r="BF1241" i="3"/>
  <c r="F1241" i="3" s="1"/>
  <c r="BF98" i="3"/>
  <c r="F98" i="3" s="1"/>
  <c r="AX574" i="3"/>
  <c r="I574" i="3" s="1"/>
  <c r="BF790" i="3"/>
  <c r="F790" i="3" s="1"/>
  <c r="BF549" i="3"/>
  <c r="F549" i="3" s="1"/>
  <c r="AX521" i="3"/>
  <c r="I521" i="3" s="1"/>
  <c r="BF1074" i="3"/>
  <c r="F1074" i="3" s="1"/>
  <c r="BF668" i="3"/>
  <c r="F668" i="3" s="1"/>
  <c r="AX828" i="3"/>
  <c r="I828" i="3" s="1"/>
  <c r="BF400" i="3"/>
  <c r="F400" i="3" s="1"/>
  <c r="BF308" i="3"/>
  <c r="F308" i="3" s="1"/>
  <c r="AX183" i="3"/>
  <c r="I183" i="3" s="1"/>
  <c r="BF795" i="3"/>
  <c r="F795" i="3" s="1"/>
  <c r="AX756" i="3"/>
  <c r="I756" i="3" s="1"/>
  <c r="AX1173" i="3"/>
  <c r="I1173" i="3" s="1"/>
  <c r="AX784" i="3"/>
  <c r="I784" i="3" s="1"/>
  <c r="BF607" i="3"/>
  <c r="F607" i="3" s="1"/>
  <c r="BF753" i="3"/>
  <c r="F753" i="3" s="1"/>
  <c r="AX761" i="3"/>
  <c r="I761" i="3" s="1"/>
  <c r="BF375" i="3"/>
  <c r="F375" i="3" s="1"/>
  <c r="BF327" i="3"/>
  <c r="F327" i="3" s="1"/>
  <c r="BF658" i="3"/>
  <c r="F658" i="3" s="1"/>
  <c r="BF1069" i="3"/>
  <c r="F1069" i="3" s="1"/>
  <c r="AX664" i="3"/>
  <c r="I664" i="3" s="1"/>
  <c r="AX21" i="3"/>
  <c r="I21" i="3" s="1"/>
  <c r="BF1144" i="3"/>
  <c r="F1144" i="3" s="1"/>
  <c r="BF935" i="3"/>
  <c r="F935" i="3" s="1"/>
  <c r="BF622" i="3"/>
  <c r="F622" i="3" s="1"/>
  <c r="AX1012" i="3"/>
  <c r="I1012" i="3" s="1"/>
  <c r="BF496" i="3"/>
  <c r="F496" i="3" s="1"/>
  <c r="BF813" i="3"/>
  <c r="F813" i="3" s="1"/>
  <c r="BF316" i="3"/>
  <c r="F316" i="3" s="1"/>
  <c r="AX1088" i="3"/>
  <c r="I1088" i="3" s="1"/>
  <c r="BF541" i="3"/>
  <c r="F541" i="3" s="1"/>
  <c r="BF1158" i="3"/>
  <c r="F1158" i="3" s="1"/>
  <c r="AX869" i="3"/>
  <c r="I869" i="3" s="1"/>
  <c r="BF989" i="3"/>
  <c r="F989" i="3" s="1"/>
  <c r="BF1215" i="3"/>
  <c r="F1215" i="3" s="1"/>
  <c r="AX476" i="3"/>
  <c r="I476" i="3" s="1"/>
  <c r="BF896" i="3"/>
  <c r="F896" i="3" s="1"/>
  <c r="AX1153" i="3"/>
  <c r="I1153" i="3" s="1"/>
  <c r="BF1014" i="3"/>
  <c r="F1014" i="3" s="1"/>
  <c r="BF853" i="3"/>
  <c r="F853" i="3" s="1"/>
  <c r="BF537" i="3"/>
  <c r="F537" i="3" s="1"/>
  <c r="AX839" i="3"/>
  <c r="I839" i="3" s="1"/>
  <c r="BF1107" i="3"/>
  <c r="F1107" i="3" s="1"/>
  <c r="AX362" i="3"/>
  <c r="I362" i="3" s="1"/>
  <c r="BF1088" i="3"/>
  <c r="F1088" i="3" s="1"/>
  <c r="AX571" i="3"/>
  <c r="I571" i="3" s="1"/>
  <c r="AX758" i="3"/>
  <c r="I758" i="3" s="1"/>
  <c r="BF977" i="3"/>
  <c r="F977" i="3" s="1"/>
  <c r="AX744" i="3"/>
  <c r="I744" i="3" s="1"/>
  <c r="AX1163" i="3"/>
  <c r="I1163" i="3" s="1"/>
  <c r="BF716" i="3"/>
  <c r="F716" i="3" s="1"/>
  <c r="BF1181" i="3"/>
  <c r="F1181" i="3" s="1"/>
  <c r="AX269" i="3"/>
  <c r="I269" i="3" s="1"/>
  <c r="BF898" i="3"/>
  <c r="F898" i="3" s="1"/>
  <c r="BF1021" i="3"/>
  <c r="F1021" i="3" s="1"/>
  <c r="AX562" i="3"/>
  <c r="I562" i="3" s="1"/>
  <c r="AX1094" i="3"/>
  <c r="I1094" i="3" s="1"/>
  <c r="AX225" i="3"/>
  <c r="I225" i="3" s="1"/>
  <c r="AX1067" i="3"/>
  <c r="I1067" i="3" s="1"/>
  <c r="BF356" i="3"/>
  <c r="F356" i="3" s="1"/>
  <c r="BF398" i="3"/>
  <c r="F398" i="3" s="1"/>
  <c r="AX370" i="3"/>
  <c r="I370" i="3" s="1"/>
  <c r="BF461" i="3"/>
  <c r="F461" i="3" s="1"/>
  <c r="BF33" i="3"/>
  <c r="F33" i="3" s="1"/>
  <c r="BF938" i="3"/>
  <c r="F938" i="3" s="1"/>
  <c r="BF184" i="3"/>
  <c r="F184" i="3" s="1"/>
  <c r="AX914" i="3"/>
  <c r="I914" i="3" s="1"/>
  <c r="AX133" i="3"/>
  <c r="I133" i="3" s="1"/>
  <c r="AX198" i="3"/>
  <c r="I198" i="3" s="1"/>
  <c r="BF1157" i="3"/>
  <c r="F1157" i="3" s="1"/>
  <c r="BF385" i="3"/>
  <c r="F385" i="3" s="1"/>
  <c r="BF602" i="3"/>
  <c r="F602" i="3" s="1"/>
  <c r="BF905" i="3"/>
  <c r="F905" i="3" s="1"/>
  <c r="AX596" i="3"/>
  <c r="I596" i="3" s="1"/>
  <c r="BF1080" i="3"/>
  <c r="F1080" i="3" s="1"/>
  <c r="BF811" i="3"/>
  <c r="F811" i="3" s="1"/>
  <c r="AX173" i="3"/>
  <c r="I173" i="3" s="1"/>
  <c r="BF1183" i="3"/>
  <c r="F1183" i="3" s="1"/>
  <c r="AX975" i="3"/>
  <c r="I975" i="3" s="1"/>
  <c r="BF471" i="3"/>
  <c r="F471" i="3" s="1"/>
  <c r="BF758" i="3"/>
  <c r="F758" i="3" s="1"/>
  <c r="AX1065" i="3"/>
  <c r="I1065" i="3" s="1"/>
  <c r="BF1057" i="3"/>
  <c r="F1057" i="3" s="1"/>
  <c r="AX620" i="3"/>
  <c r="I620" i="3" s="1"/>
  <c r="AX830" i="3"/>
  <c r="I830" i="3" s="1"/>
  <c r="AX931" i="3"/>
  <c r="I931" i="3" s="1"/>
  <c r="AX374" i="3"/>
  <c r="I374" i="3" s="1"/>
  <c r="AX321" i="3"/>
  <c r="I321" i="3" s="1"/>
  <c r="BF532" i="3"/>
  <c r="F532" i="3" s="1"/>
  <c r="AX685" i="3"/>
  <c r="I685" i="3" s="1"/>
  <c r="AX388" i="3"/>
  <c r="I388" i="3" s="1"/>
  <c r="AX1171" i="3"/>
  <c r="I1171" i="3" s="1"/>
  <c r="BF462" i="3"/>
  <c r="F462" i="3" s="1"/>
  <c r="AX15" i="3"/>
  <c r="I15" i="3" s="1"/>
  <c r="BF147" i="3"/>
  <c r="F147" i="3" s="1"/>
  <c r="BF923" i="3"/>
  <c r="F923" i="3" s="1"/>
  <c r="BF879" i="3"/>
  <c r="F879" i="3" s="1"/>
  <c r="AX1165" i="3"/>
  <c r="I1165" i="3" s="1"/>
  <c r="BF366" i="3"/>
  <c r="F366" i="3" s="1"/>
  <c r="AX346" i="3"/>
  <c r="I346" i="3" s="1"/>
  <c r="BF1127" i="3"/>
  <c r="F1127" i="3" s="1"/>
  <c r="BF842" i="3"/>
  <c r="F842" i="3" s="1"/>
  <c r="AX548" i="3"/>
  <c r="I548" i="3" s="1"/>
  <c r="BF808" i="3"/>
  <c r="F808" i="3" s="1"/>
  <c r="AX1112" i="3"/>
  <c r="I1112" i="3" s="1"/>
  <c r="BF487" i="3"/>
  <c r="F487" i="3" s="1"/>
  <c r="BF937" i="3"/>
  <c r="F937" i="3" s="1"/>
  <c r="BF1141" i="3"/>
  <c r="F1141" i="3" s="1"/>
  <c r="BF1058" i="3"/>
  <c r="F1058" i="3" s="1"/>
  <c r="BF884" i="3"/>
  <c r="F884" i="3" s="1"/>
  <c r="BF1212" i="3"/>
  <c r="F1212" i="3" s="1"/>
  <c r="AX655" i="3"/>
  <c r="I655" i="3" s="1"/>
  <c r="BF1017" i="3"/>
  <c r="F1017" i="3" s="1"/>
  <c r="AX545" i="3"/>
  <c r="I545" i="3" s="1"/>
  <c r="BF1202" i="3"/>
  <c r="F1202" i="3" s="1"/>
  <c r="BF503" i="3"/>
  <c r="F503" i="3" s="1"/>
  <c r="BF825" i="3"/>
  <c r="F825" i="3" s="1"/>
  <c r="BF141" i="3"/>
  <c r="F141" i="3" s="1"/>
  <c r="BF488" i="3"/>
  <c r="F488" i="3" s="1"/>
  <c r="AX262" i="3"/>
  <c r="I262" i="3" s="1"/>
  <c r="AX598" i="3"/>
  <c r="I598" i="3" s="1"/>
  <c r="BF1072" i="3"/>
  <c r="F1072" i="3" s="1"/>
  <c r="BF771" i="3"/>
  <c r="F771" i="3" s="1"/>
  <c r="AX451" i="3"/>
  <c r="I451" i="3" s="1"/>
  <c r="AX1237" i="3"/>
  <c r="I1237" i="3" s="1"/>
  <c r="AX1007" i="3"/>
  <c r="I1007" i="3" s="1"/>
  <c r="BF372" i="3"/>
  <c r="F372" i="3" s="1"/>
  <c r="AX960" i="3"/>
  <c r="I960" i="3" s="1"/>
  <c r="BF910" i="3"/>
  <c r="F910" i="3" s="1"/>
  <c r="BF798" i="3"/>
  <c r="F798" i="3" s="1"/>
  <c r="AX1127" i="3"/>
  <c r="I1127" i="3" s="1"/>
  <c r="BF167" i="3"/>
  <c r="F167" i="3" s="1"/>
  <c r="BF751" i="3"/>
  <c r="F751" i="3" s="1"/>
  <c r="AX552" i="3"/>
  <c r="I552" i="3" s="1"/>
  <c r="BF1231" i="3"/>
  <c r="F1231" i="3" s="1"/>
  <c r="AX1091" i="3"/>
  <c r="I1091" i="3" s="1"/>
  <c r="AX292" i="3"/>
  <c r="I292" i="3" s="1"/>
  <c r="BF157" i="3"/>
  <c r="F157" i="3" s="1"/>
  <c r="AX457" i="3"/>
  <c r="I457" i="3" s="1"/>
  <c r="AX84" i="3"/>
  <c r="I84" i="3" s="1"/>
  <c r="AX303" i="3"/>
  <c r="I303" i="3" s="1"/>
  <c r="BF1046" i="3"/>
  <c r="F1046" i="3" s="1"/>
  <c r="BF1171" i="3"/>
  <c r="F1171" i="3" s="1"/>
  <c r="BF161" i="3"/>
  <c r="F161" i="3" s="1"/>
  <c r="AX69" i="3"/>
  <c r="I69" i="3" s="1"/>
  <c r="AX646" i="3"/>
  <c r="I646" i="3" s="1"/>
  <c r="AX1107" i="3"/>
  <c r="I1107" i="3" s="1"/>
  <c r="BF717" i="3"/>
  <c r="F717" i="3" s="1"/>
  <c r="BF18" i="3"/>
  <c r="F18" i="3" s="1"/>
  <c r="BF520" i="3"/>
  <c r="F520" i="3" s="1"/>
  <c r="BF794" i="3"/>
  <c r="F794" i="3" s="1"/>
  <c r="AX512" i="3"/>
  <c r="I512" i="3" s="1"/>
  <c r="AX485" i="3"/>
  <c r="I485" i="3" s="1"/>
  <c r="BF933" i="3"/>
  <c r="F933" i="3" s="1"/>
  <c r="AX497" i="3"/>
  <c r="I497" i="3" s="1"/>
  <c r="AX39" i="3"/>
  <c r="I39" i="3" s="1"/>
  <c r="AX1062" i="3"/>
  <c r="I1062" i="3" s="1"/>
  <c r="BF841" i="3"/>
  <c r="F841" i="3" s="1"/>
  <c r="BF1049" i="3"/>
  <c r="F1049" i="3" s="1"/>
  <c r="AX850" i="3"/>
  <c r="I850" i="3" s="1"/>
  <c r="BF1002" i="3"/>
  <c r="F1002" i="3" s="1"/>
  <c r="AX733" i="3"/>
  <c r="I733" i="3" s="1"/>
  <c r="BF973" i="3"/>
  <c r="F973" i="3" s="1"/>
  <c r="AX140" i="3"/>
  <c r="I140" i="3" s="1"/>
  <c r="AX722" i="3"/>
  <c r="I722" i="3" s="1"/>
  <c r="BF586" i="3"/>
  <c r="F586" i="3" s="1"/>
  <c r="BF1020" i="3"/>
  <c r="F1020" i="3" s="1"/>
  <c r="AX591" i="3"/>
  <c r="I591" i="3" s="1"/>
  <c r="BF1065" i="3"/>
  <c r="F1065" i="3" s="1"/>
  <c r="AX247" i="3"/>
  <c r="I247" i="3" s="1"/>
  <c r="AX116" i="3"/>
  <c r="I116" i="3" s="1"/>
  <c r="BF1172" i="3"/>
  <c r="F1172" i="3" s="1"/>
  <c r="AX947" i="3"/>
  <c r="I947" i="3" s="1"/>
  <c r="BF870" i="3"/>
  <c r="F870" i="3" s="1"/>
  <c r="AX826" i="3"/>
  <c r="I826" i="3" s="1"/>
  <c r="BF10" i="3"/>
  <c r="F10" i="3" s="1"/>
  <c r="AX263" i="3"/>
  <c r="I263" i="3" s="1"/>
  <c r="BF566" i="3"/>
  <c r="F566" i="3" s="1"/>
  <c r="AX565" i="3"/>
  <c r="I565" i="3" s="1"/>
  <c r="AX432" i="3"/>
  <c r="I432" i="3" s="1"/>
  <c r="AX1013" i="3"/>
  <c r="I1013" i="3" s="1"/>
  <c r="BF453" i="3"/>
  <c r="F453" i="3" s="1"/>
  <c r="BF499" i="3"/>
  <c r="F499" i="3" s="1"/>
  <c r="BF900" i="3"/>
  <c r="F900" i="3" s="1"/>
  <c r="AX1118" i="3"/>
  <c r="I1118" i="3" s="1"/>
  <c r="BF881" i="3"/>
  <c r="F881" i="3" s="1"/>
  <c r="AX1114" i="3"/>
  <c r="I1114" i="3" s="1"/>
  <c r="BF763" i="3"/>
  <c r="F763" i="3" s="1"/>
  <c r="AX359" i="3"/>
  <c r="I359" i="3" s="1"/>
  <c r="AX256" i="3"/>
  <c r="I256" i="3" s="1"/>
  <c r="BF781" i="3"/>
  <c r="F781" i="3" s="1"/>
  <c r="BF571" i="3"/>
  <c r="F571" i="3" s="1"/>
  <c r="AX437" i="3"/>
  <c r="I437" i="3" s="1"/>
  <c r="AX603" i="3"/>
  <c r="I603" i="3" s="1"/>
  <c r="BF1236" i="3"/>
  <c r="F1236" i="3" s="1"/>
  <c r="AX540" i="3"/>
  <c r="I540" i="3" s="1"/>
  <c r="AX1238" i="3"/>
  <c r="I1238" i="3" s="1"/>
  <c r="AX932" i="3"/>
  <c r="I932" i="3" s="1"/>
  <c r="BF448" i="3"/>
  <c r="F448" i="3" s="1"/>
  <c r="AX1074" i="3"/>
  <c r="I1074" i="3" s="1"/>
  <c r="BF1100" i="3"/>
  <c r="F1100" i="3" s="1"/>
  <c r="AX421" i="3"/>
  <c r="I421" i="3" s="1"/>
  <c r="AX354" i="3"/>
  <c r="I354" i="3" s="1"/>
  <c r="BF326" i="3"/>
  <c r="F326" i="3" s="1"/>
  <c r="BF1210" i="3"/>
  <c r="F1210" i="3" s="1"/>
  <c r="AX903" i="3"/>
  <c r="I903" i="3" s="1"/>
  <c r="BF1116" i="3"/>
  <c r="F1116" i="3" s="1"/>
  <c r="BF624" i="3"/>
  <c r="F624" i="3" s="1"/>
  <c r="AX619" i="3"/>
  <c r="I619" i="3" s="1"/>
  <c r="BF835" i="3"/>
  <c r="F835" i="3" s="1"/>
  <c r="AX222" i="3"/>
  <c r="I222" i="3" s="1"/>
  <c r="BF647" i="3"/>
  <c r="F647" i="3" s="1"/>
  <c r="BF495" i="3"/>
  <c r="F495" i="3" s="1"/>
  <c r="AX136" i="3"/>
  <c r="I136" i="3" s="1"/>
  <c r="BF29" i="3"/>
  <c r="F29" i="3" s="1"/>
  <c r="AX644" i="3"/>
  <c r="I644" i="3" s="1"/>
  <c r="AX1096" i="3"/>
  <c r="I1096" i="3" s="1"/>
  <c r="BF652" i="3"/>
  <c r="F652" i="3" s="1"/>
  <c r="BF952" i="3"/>
  <c r="F952" i="3" s="1"/>
  <c r="AX502" i="3"/>
  <c r="I502" i="3" s="1"/>
  <c r="AX871" i="3"/>
  <c r="I871" i="3" s="1"/>
  <c r="BF831" i="3"/>
  <c r="F831" i="3" s="1"/>
  <c r="AX495" i="3"/>
  <c r="I495" i="3" s="1"/>
  <c r="BF135" i="3"/>
  <c r="F135" i="3" s="1"/>
  <c r="AX943" i="3"/>
  <c r="I943" i="3" s="1"/>
  <c r="AX419" i="3"/>
  <c r="I419" i="3" s="1"/>
  <c r="BF995" i="3"/>
  <c r="F995" i="3" s="1"/>
  <c r="BF651" i="3"/>
  <c r="F651" i="3" s="1"/>
  <c r="BF1173" i="3"/>
  <c r="F1173" i="3" s="1"/>
  <c r="BF806" i="3"/>
  <c r="F806" i="3" s="1"/>
  <c r="BF878" i="3"/>
  <c r="F878" i="3" s="1"/>
  <c r="BF679" i="3"/>
  <c r="F679" i="3" s="1"/>
  <c r="AX163" i="3"/>
  <c r="I163" i="3" s="1"/>
  <c r="AX675" i="3"/>
  <c r="I675" i="3" s="1"/>
  <c r="BF1185" i="3"/>
  <c r="F1185" i="3" s="1"/>
  <c r="AX528" i="3"/>
  <c r="I528" i="3" s="1"/>
  <c r="AX184" i="3"/>
  <c r="I184" i="3" s="1"/>
  <c r="BF959" i="3"/>
  <c r="F959" i="3" s="1"/>
  <c r="BF459" i="3"/>
  <c r="F459" i="3" s="1"/>
  <c r="AX511" i="3"/>
  <c r="I511" i="3" s="1"/>
  <c r="BF321" i="3"/>
  <c r="F321" i="3" s="1"/>
  <c r="BF801" i="3"/>
  <c r="F801" i="3" s="1"/>
  <c r="AX50" i="3"/>
  <c r="I50" i="3" s="1"/>
  <c r="AX930" i="3"/>
  <c r="I930" i="3" s="1"/>
  <c r="BF352" i="3"/>
  <c r="F352" i="3" s="1"/>
  <c r="AX762" i="3"/>
  <c r="I762" i="3" s="1"/>
  <c r="AX401" i="3"/>
  <c r="I401" i="3" s="1"/>
  <c r="AX294" i="3"/>
  <c r="I294" i="3" s="1"/>
  <c r="BF698" i="3"/>
  <c r="F698" i="3" s="1"/>
  <c r="BF891" i="3"/>
  <c r="F891" i="3" s="1"/>
  <c r="BF550" i="3"/>
  <c r="F550" i="3" s="1"/>
  <c r="BF402" i="3"/>
  <c r="F402" i="3" s="1"/>
  <c r="AX79" i="3"/>
  <c r="I79" i="3" s="1"/>
  <c r="AX27" i="3"/>
  <c r="I27" i="3" s="1"/>
  <c r="BF436" i="3"/>
  <c r="F436" i="3" s="1"/>
  <c r="BF708" i="3"/>
  <c r="F708" i="3" s="1"/>
  <c r="BF227" i="3"/>
  <c r="F227" i="3" s="1"/>
  <c r="BF312" i="3"/>
  <c r="F312" i="3" s="1"/>
  <c r="BF542" i="3"/>
  <c r="F542" i="3" s="1"/>
  <c r="AX68" i="3"/>
  <c r="I68" i="3" s="1"/>
  <c r="BF401" i="3"/>
  <c r="F401" i="3" s="1"/>
  <c r="BF766" i="3"/>
  <c r="F766" i="3" s="1"/>
  <c r="AX1055" i="3"/>
  <c r="I1055" i="3" s="1"/>
  <c r="AX1146" i="3"/>
  <c r="I1146" i="3" s="1"/>
  <c r="AX1199" i="3"/>
  <c r="I1199" i="3" s="1"/>
  <c r="BF768" i="3"/>
  <c r="F768" i="3" s="1"/>
  <c r="AX759" i="3"/>
  <c r="I759" i="3" s="1"/>
  <c r="BF1006" i="3"/>
  <c r="F1006" i="3" s="1"/>
  <c r="BF1045" i="3"/>
  <c r="F1045" i="3" s="1"/>
  <c r="AX480" i="3"/>
  <c r="I480" i="3" s="1"/>
  <c r="BF95" i="3"/>
  <c r="F95" i="3" s="1"/>
  <c r="AX765" i="3"/>
  <c r="I765" i="3" s="1"/>
  <c r="BF827" i="3"/>
  <c r="F827" i="3" s="1"/>
  <c r="AX1239" i="3"/>
  <c r="I1239" i="3" s="1"/>
  <c r="AX1085" i="3"/>
  <c r="I1085" i="3" s="1"/>
  <c r="BF889" i="3"/>
  <c r="F889" i="3" s="1"/>
  <c r="AX460" i="3"/>
  <c r="I460" i="3" s="1"/>
  <c r="BF414" i="3"/>
  <c r="F414" i="3" s="1"/>
  <c r="AX838" i="3"/>
  <c r="I838" i="3" s="1"/>
  <c r="BF1131" i="3"/>
  <c r="F1131" i="3" s="1"/>
  <c r="AX654" i="3"/>
  <c r="I654" i="3" s="1"/>
  <c r="AX64" i="3"/>
  <c r="I64" i="3" s="1"/>
  <c r="AX372" i="3"/>
  <c r="I372" i="3" s="1"/>
  <c r="BF967" i="3"/>
  <c r="F967" i="3" s="1"/>
  <c r="AX478" i="3"/>
  <c r="I478" i="3" s="1"/>
  <c r="BF880" i="3"/>
  <c r="F880" i="3" s="1"/>
  <c r="AX273" i="3"/>
  <c r="I273" i="3" s="1"/>
  <c r="BF1123" i="3"/>
  <c r="F1123" i="3" s="1"/>
  <c r="BF963" i="3"/>
  <c r="F963" i="3" s="1"/>
  <c r="AX738" i="3"/>
  <c r="I738" i="3" s="1"/>
  <c r="AX709" i="3"/>
  <c r="I709" i="3" s="1"/>
  <c r="AX752" i="3"/>
  <c r="I752" i="3" s="1"/>
  <c r="AX228" i="3"/>
  <c r="I228" i="3" s="1"/>
  <c r="AX18" i="3"/>
  <c r="I18" i="3" s="1"/>
  <c r="AX997" i="3"/>
  <c r="I997" i="3" s="1"/>
  <c r="AX616" i="3"/>
  <c r="I616" i="3" s="1"/>
  <c r="BF189" i="3"/>
  <c r="F189" i="3" s="1"/>
  <c r="AX948" i="3"/>
  <c r="I948" i="3" s="1"/>
  <c r="BF646" i="3"/>
  <c r="F646" i="3" s="1"/>
  <c r="AX37" i="3"/>
  <c r="I37" i="3" s="1"/>
  <c r="BF262" i="3"/>
  <c r="F262" i="3" s="1"/>
  <c r="AX187" i="3"/>
  <c r="I187" i="3" s="1"/>
  <c r="BF670" i="3"/>
  <c r="F670" i="3" s="1"/>
  <c r="AX662" i="3"/>
  <c r="I662" i="3" s="1"/>
  <c r="BF555" i="3"/>
  <c r="F555" i="3" s="1"/>
  <c r="AX248" i="3"/>
  <c r="I248" i="3" s="1"/>
  <c r="BF916" i="3"/>
  <c r="F916" i="3" s="1"/>
  <c r="AX745" i="3"/>
  <c r="I745" i="3" s="1"/>
  <c r="BF815" i="3"/>
  <c r="F815" i="3" s="1"/>
  <c r="BF1233" i="3"/>
  <c r="F1233" i="3" s="1"/>
  <c r="BF685" i="3"/>
  <c r="F685" i="3" s="1"/>
  <c r="BF988" i="3"/>
  <c r="F988" i="3" s="1"/>
  <c r="BF1101" i="3"/>
  <c r="F1101" i="3" s="1"/>
  <c r="AX1181" i="3"/>
  <c r="I1181" i="3" s="1"/>
  <c r="AX863" i="3"/>
  <c r="I863" i="3" s="1"/>
  <c r="BF409" i="3"/>
  <c r="F409" i="3" s="1"/>
  <c r="BF440" i="3"/>
  <c r="F440" i="3" s="1"/>
  <c r="BF1222" i="3"/>
  <c r="F1222" i="3" s="1"/>
  <c r="AX23" i="3"/>
  <c r="I23" i="3" s="1"/>
  <c r="AX936" i="3"/>
  <c r="I936" i="3" s="1"/>
  <c r="AX730" i="3"/>
  <c r="I730" i="3" s="1"/>
  <c r="AX347" i="3"/>
  <c r="I347" i="3" s="1"/>
  <c r="AX257" i="3"/>
  <c r="I257" i="3" s="1"/>
  <c r="BF363" i="3"/>
  <c r="F363" i="3" s="1"/>
  <c r="BF1090" i="3"/>
  <c r="F1090" i="3" s="1"/>
  <c r="AX323" i="3"/>
  <c r="I323" i="3" s="1"/>
  <c r="AX52" i="3"/>
  <c r="I52" i="3" s="1"/>
  <c r="BF320" i="3"/>
  <c r="F320" i="3" s="1"/>
  <c r="BF598" i="3"/>
  <c r="F598" i="3" s="1"/>
  <c r="BF925" i="3"/>
  <c r="F925" i="3" s="1"/>
  <c r="BF30" i="3"/>
  <c r="F30" i="3" s="1"/>
  <c r="BF1151" i="3"/>
  <c r="F1151" i="3" s="1"/>
  <c r="BF955" i="3"/>
  <c r="F955" i="3" s="1"/>
  <c r="BF851" i="3"/>
  <c r="F851" i="3" s="1"/>
  <c r="AX85" i="3"/>
  <c r="I85" i="3" s="1"/>
  <c r="BF715" i="3"/>
  <c r="F715" i="3" s="1"/>
  <c r="BF626" i="3"/>
  <c r="F626" i="3" s="1"/>
  <c r="AX1092" i="3"/>
  <c r="I1092" i="3" s="1"/>
  <c r="BF657" i="3"/>
  <c r="F657" i="3" s="1"/>
  <c r="AX1102" i="3"/>
  <c r="I1102" i="3" s="1"/>
  <c r="AX110" i="3"/>
  <c r="I110" i="3" s="1"/>
  <c r="BF819" i="3"/>
  <c r="F819" i="3" s="1"/>
  <c r="AX813" i="3"/>
  <c r="I813" i="3" s="1"/>
  <c r="BF710" i="3"/>
  <c r="F710" i="3" s="1"/>
  <c r="BF970" i="3"/>
  <c r="F970" i="3" s="1"/>
  <c r="BF611" i="3"/>
  <c r="F611" i="3" s="1"/>
  <c r="AX618" i="3"/>
  <c r="I618" i="3" s="1"/>
  <c r="AX150" i="3"/>
  <c r="I150" i="3" s="1"/>
  <c r="AX299" i="3"/>
  <c r="I299" i="3" s="1"/>
  <c r="BF699" i="3"/>
  <c r="F699" i="3" s="1"/>
  <c r="BF353" i="3"/>
  <c r="F353" i="3" s="1"/>
  <c r="AX681" i="3"/>
  <c r="I681" i="3" s="1"/>
  <c r="AX1104" i="3"/>
  <c r="I1104" i="3" s="1"/>
  <c r="BF732" i="3"/>
  <c r="F732" i="3" s="1"/>
  <c r="AX645" i="3"/>
  <c r="I645" i="3" s="1"/>
  <c r="AX1217" i="3"/>
  <c r="I1217" i="3" s="1"/>
  <c r="AX112" i="3"/>
  <c r="I112" i="3" s="1"/>
  <c r="BF769" i="3"/>
  <c r="F769" i="3" s="1"/>
  <c r="AX1077" i="3"/>
  <c r="I1077" i="3" s="1"/>
  <c r="BF1225" i="3"/>
  <c r="F1225" i="3" s="1"/>
  <c r="BF247" i="3"/>
  <c r="F247" i="3" s="1"/>
  <c r="AX940" i="3"/>
  <c r="I940" i="3" s="1"/>
  <c r="BF590" i="3"/>
  <c r="F590" i="3" s="1"/>
  <c r="BF638" i="3"/>
  <c r="F638" i="3" s="1"/>
  <c r="AX450" i="3"/>
  <c r="I450" i="3" s="1"/>
  <c r="AX805" i="3"/>
  <c r="I805" i="3" s="1"/>
  <c r="BF454" i="3"/>
  <c r="F454" i="3" s="1"/>
  <c r="AX551" i="3"/>
  <c r="I551" i="3" s="1"/>
  <c r="AX893" i="3"/>
  <c r="I893" i="3" s="1"/>
  <c r="AX407" i="3"/>
  <c r="I407" i="3" s="1"/>
  <c r="BF480" i="3"/>
  <c r="F480" i="3" s="1"/>
  <c r="BF644" i="3"/>
  <c r="F644" i="3" s="1"/>
  <c r="AX879" i="3"/>
  <c r="I879" i="3" s="1"/>
  <c r="BF439" i="3"/>
  <c r="F439" i="3" s="1"/>
  <c r="BF893" i="3"/>
  <c r="F893" i="3" s="1"/>
  <c r="AX192" i="3"/>
  <c r="I192" i="3" s="1"/>
  <c r="BF725" i="3"/>
  <c r="F725" i="3" s="1"/>
  <c r="BF934" i="3"/>
  <c r="F934" i="3" s="1"/>
  <c r="AX835" i="3"/>
  <c r="I835" i="3" s="1"/>
  <c r="BF419" i="3"/>
  <c r="F419" i="3" s="1"/>
  <c r="BF181" i="3"/>
  <c r="F181" i="3" s="1"/>
  <c r="BF282" i="3"/>
  <c r="F282" i="3" s="1"/>
  <c r="BF838" i="3"/>
  <c r="F838" i="3" s="1"/>
  <c r="BF165" i="3"/>
  <c r="F165" i="3" s="1"/>
  <c r="BF786" i="3"/>
  <c r="F786" i="3" s="1"/>
  <c r="BF983" i="3"/>
  <c r="F983" i="3" s="1"/>
  <c r="BF423" i="3"/>
  <c r="F423" i="3" s="1"/>
  <c r="BF558" i="3"/>
  <c r="F558" i="3" s="1"/>
  <c r="AX639" i="3"/>
  <c r="I639" i="3" s="1"/>
  <c r="AX208" i="3"/>
  <c r="I208" i="3" s="1"/>
  <c r="AX1117" i="3"/>
  <c r="I1117" i="3" s="1"/>
  <c r="AX70" i="3"/>
  <c r="I70" i="3" s="1"/>
  <c r="BF1052" i="3"/>
  <c r="F1052" i="3" s="1"/>
  <c r="AX452" i="3"/>
  <c r="I452" i="3" s="1"/>
  <c r="BF1207" i="3"/>
  <c r="F1207" i="3" s="1"/>
  <c r="BF640" i="3"/>
  <c r="F640" i="3" s="1"/>
  <c r="AX483" i="3"/>
  <c r="I483" i="3" s="1"/>
  <c r="BF250" i="3"/>
  <c r="F250" i="3" s="1"/>
  <c r="AX788" i="3"/>
  <c r="I788" i="3" s="1"/>
  <c r="AX327" i="3"/>
  <c r="I327" i="3" s="1"/>
  <c r="AX682" i="3"/>
  <c r="I682" i="3" s="1"/>
  <c r="AX848" i="3"/>
  <c r="I848" i="3" s="1"/>
  <c r="AX489" i="3"/>
  <c r="I489" i="3" s="1"/>
  <c r="BF1042" i="3"/>
  <c r="F1042" i="3" s="1"/>
  <c r="AX807" i="3"/>
  <c r="I807" i="3" s="1"/>
  <c r="BF278" i="3"/>
  <c r="F278" i="3" s="1"/>
  <c r="AX974" i="3"/>
  <c r="I974" i="3" s="1"/>
  <c r="AX881" i="3"/>
  <c r="I881" i="3" s="1"/>
  <c r="BF318" i="3"/>
  <c r="F318" i="3" s="1"/>
  <c r="AX1209" i="3"/>
  <c r="I1209" i="3" s="1"/>
  <c r="BF1160" i="3"/>
  <c r="F1160" i="3" s="1"/>
  <c r="BF782" i="3"/>
  <c r="F782" i="3" s="1"/>
  <c r="BF347" i="3"/>
  <c r="F347" i="3" s="1"/>
  <c r="AX898" i="3"/>
  <c r="I898" i="3" s="1"/>
  <c r="AX601" i="3"/>
  <c r="I601" i="3" s="1"/>
  <c r="AX351" i="3"/>
  <c r="I351" i="3" s="1"/>
  <c r="BF449" i="3"/>
  <c r="F449" i="3" s="1"/>
  <c r="BF138" i="3"/>
  <c r="F138" i="3" s="1"/>
  <c r="BF1091" i="3"/>
  <c r="F1091" i="3" s="1"/>
  <c r="AX937" i="3"/>
  <c r="I937" i="3" s="1"/>
  <c r="BF105" i="3"/>
  <c r="F105" i="3" s="1"/>
  <c r="AX19" i="3"/>
  <c r="I19" i="3" s="1"/>
  <c r="AX283" i="3"/>
  <c r="I283" i="3" s="1"/>
  <c r="AX613" i="3"/>
  <c r="I613" i="3" s="1"/>
  <c r="BF1191" i="3"/>
  <c r="F1191" i="3" s="1"/>
  <c r="BF1093" i="3"/>
  <c r="F1093" i="3" s="1"/>
  <c r="BF96" i="3"/>
  <c r="F96" i="3" s="1"/>
  <c r="BF457" i="3"/>
  <c r="F457" i="3" s="1"/>
  <c r="BF1153" i="3"/>
  <c r="F1153" i="3" s="1"/>
  <c r="BF1040" i="3"/>
  <c r="F1040" i="3" s="1"/>
  <c r="BF565" i="3"/>
  <c r="F565" i="3" s="1"/>
  <c r="BF1048" i="3"/>
  <c r="F1048" i="3" s="1"/>
  <c r="BF40" i="3"/>
  <c r="F40" i="3" s="1"/>
  <c r="AX1227" i="3"/>
  <c r="I1227" i="3" s="1"/>
  <c r="AX199" i="3"/>
  <c r="I199" i="3" s="1"/>
  <c r="AX395" i="3"/>
  <c r="I395" i="3" s="1"/>
  <c r="AX684" i="3"/>
  <c r="I684" i="3" s="1"/>
  <c r="AX30" i="3"/>
  <c r="I30" i="3" s="1"/>
  <c r="BF168" i="3"/>
  <c r="F168" i="3" s="1"/>
  <c r="BF191" i="3"/>
  <c r="F191" i="3" s="1"/>
  <c r="BF800" i="3"/>
  <c r="F800" i="3" s="1"/>
  <c r="BF730" i="3"/>
  <c r="F730" i="3" s="1"/>
  <c r="AX291" i="3"/>
  <c r="I291" i="3" s="1"/>
  <c r="AX581" i="3"/>
  <c r="I581" i="3" s="1"/>
  <c r="AX577" i="3"/>
  <c r="I577" i="3" s="1"/>
  <c r="BF692" i="3"/>
  <c r="F692" i="3" s="1"/>
  <c r="BF140" i="3"/>
  <c r="F140" i="3" s="1"/>
  <c r="BF1062" i="3"/>
  <c r="F1062" i="3" s="1"/>
  <c r="AX278" i="3"/>
  <c r="I278" i="3" s="1"/>
  <c r="AX57" i="3"/>
  <c r="I57" i="3" s="1"/>
  <c r="BF509" i="3"/>
  <c r="F509" i="3" s="1"/>
  <c r="AX232" i="3"/>
  <c r="I232" i="3" s="1"/>
  <c r="AX1028" i="3"/>
  <c r="I1028" i="3" s="1"/>
  <c r="AX352" i="3"/>
  <c r="I352" i="3" s="1"/>
  <c r="AX1202" i="3"/>
  <c r="I1202" i="3" s="1"/>
  <c r="BF266" i="3"/>
  <c r="F266" i="3" s="1"/>
  <c r="AX491" i="3"/>
  <c r="I491" i="3" s="1"/>
  <c r="AX1198" i="3"/>
  <c r="I1198" i="3" s="1"/>
  <c r="AX539" i="3"/>
  <c r="I539" i="3" s="1"/>
  <c r="AX795" i="3"/>
  <c r="I795" i="3" s="1"/>
  <c r="AX139" i="3"/>
  <c r="I139" i="3" s="1"/>
  <c r="BF865" i="3"/>
  <c r="F865" i="3" s="1"/>
  <c r="BF776" i="3"/>
  <c r="F776" i="3" s="1"/>
  <c r="AX1009" i="3"/>
  <c r="I1009" i="3" s="1"/>
  <c r="AX126" i="3"/>
  <c r="I126" i="3" s="1"/>
  <c r="AX837" i="3"/>
  <c r="I837" i="3" s="1"/>
  <c r="BF1129" i="3"/>
  <c r="F1129" i="3" s="1"/>
  <c r="AX514" i="3"/>
  <c r="I514" i="3" s="1"/>
  <c r="BF1179" i="3"/>
  <c r="F1179" i="3" s="1"/>
  <c r="AX857" i="3"/>
  <c r="I857" i="3" s="1"/>
  <c r="AX1093" i="3"/>
  <c r="I1093" i="3" s="1"/>
  <c r="AX592" i="3"/>
  <c r="I592" i="3" s="1"/>
  <c r="BF597" i="3"/>
  <c r="F597" i="3" s="1"/>
  <c r="BF926" i="3"/>
  <c r="F926" i="3" s="1"/>
  <c r="BF734" i="3"/>
  <c r="F734" i="3" s="1"/>
  <c r="BF1016" i="3"/>
  <c r="F1016" i="3" s="1"/>
  <c r="AX436" i="3"/>
  <c r="I436" i="3" s="1"/>
  <c r="AX338" i="3"/>
  <c r="I338" i="3" s="1"/>
  <c r="BF1148" i="3"/>
  <c r="F1148" i="3" s="1"/>
  <c r="AX207" i="3"/>
  <c r="I207" i="3" s="1"/>
  <c r="BF478" i="3"/>
  <c r="F478" i="3" s="1"/>
  <c r="AX650" i="3"/>
  <c r="I650" i="3" s="1"/>
  <c r="BF392" i="3"/>
  <c r="F392" i="3" s="1"/>
  <c r="AX1000" i="3"/>
  <c r="I1000" i="3" s="1"/>
  <c r="BF997" i="3"/>
  <c r="F997" i="3" s="1"/>
  <c r="AX515" i="3"/>
  <c r="I515" i="3" s="1"/>
  <c r="BF985" i="3"/>
  <c r="F985" i="3" s="1"/>
  <c r="AX922" i="3"/>
  <c r="I922" i="3" s="1"/>
  <c r="BF982" i="3"/>
  <c r="F982" i="3" s="1"/>
  <c r="BF713" i="3"/>
  <c r="F713" i="3" s="1"/>
  <c r="AX1134" i="3"/>
  <c r="I1134" i="3" s="1"/>
  <c r="BF676" i="3"/>
  <c r="F676" i="3" s="1"/>
  <c r="BF438" i="3"/>
  <c r="F438" i="3" s="1"/>
  <c r="AX1241" i="3"/>
  <c r="I1241" i="3" s="1"/>
  <c r="BF909" i="3"/>
  <c r="F909" i="3" s="1"/>
  <c r="BF346" i="3"/>
  <c r="F346" i="3" s="1"/>
  <c r="BF298" i="3"/>
  <c r="F298" i="3" s="1"/>
  <c r="AX1176" i="3"/>
  <c r="I1176" i="3" s="1"/>
  <c r="AX465" i="3"/>
  <c r="I465" i="3" s="1"/>
  <c r="BF778" i="3"/>
  <c r="F778" i="3" s="1"/>
  <c r="BF886" i="3"/>
  <c r="F886" i="3" s="1"/>
  <c r="BF1228" i="3"/>
  <c r="F1228" i="3" s="1"/>
  <c r="BF837" i="3"/>
  <c r="F837" i="3" s="1"/>
  <c r="AX285" i="3"/>
  <c r="I285" i="3" s="1"/>
  <c r="AX1205" i="3"/>
  <c r="I1205" i="3" s="1"/>
  <c r="BF596" i="3"/>
  <c r="F596" i="3" s="1"/>
  <c r="AX429" i="3"/>
  <c r="I429" i="3" s="1"/>
  <c r="BF605" i="3"/>
  <c r="F605" i="3" s="1"/>
  <c r="BF508" i="3"/>
  <c r="F508" i="3" s="1"/>
  <c r="AX375" i="3"/>
  <c r="I375" i="3" s="1"/>
  <c r="BF1187" i="3"/>
  <c r="F1187" i="3" s="1"/>
  <c r="AX963" i="3"/>
  <c r="I963" i="3" s="1"/>
  <c r="AX106" i="3"/>
  <c r="I106" i="3" s="1"/>
  <c r="E861" i="1"/>
  <c r="E857" i="1"/>
  <c r="V8" i="1"/>
  <c r="H868" i="1" s="1"/>
  <c r="AT868" i="1" s="1" a="1"/>
  <c r="AT868" i="1" s="1"/>
  <c r="AU868" i="1" s="1" a="1"/>
  <c r="AU868" i="1" s="1"/>
  <c r="AW868" i="1" s="1"/>
  <c r="E752" i="1"/>
  <c r="E1141" i="1"/>
  <c r="E398" i="1"/>
  <c r="E818" i="1"/>
  <c r="E579" i="1"/>
  <c r="E534" i="1"/>
  <c r="E388" i="1"/>
  <c r="E578" i="1"/>
  <c r="E1205" i="1"/>
  <c r="E1123" i="1"/>
  <c r="E421" i="1"/>
  <c r="E1176" i="1"/>
  <c r="E101" i="1"/>
  <c r="E469" i="1"/>
  <c r="E509" i="1"/>
  <c r="E942" i="1"/>
  <c r="E476" i="1"/>
  <c r="E915" i="1"/>
  <c r="E474" i="1"/>
  <c r="E1184" i="1"/>
  <c r="E331" i="1"/>
  <c r="E530" i="1"/>
  <c r="E869" i="1"/>
  <c r="E546" i="1"/>
  <c r="E790" i="1"/>
  <c r="E365" i="1"/>
  <c r="E882" i="1"/>
  <c r="E746" i="1"/>
  <c r="E371" i="1"/>
  <c r="E447" i="1"/>
  <c r="E551" i="1"/>
  <c r="E903" i="1"/>
  <c r="E573" i="1"/>
  <c r="E572" i="1"/>
  <c r="E230" i="1"/>
  <c r="E137" i="1"/>
  <c r="E92" i="1"/>
  <c r="E737" i="1"/>
  <c r="E299" i="1"/>
  <c r="E826" i="1"/>
  <c r="E1093" i="1"/>
  <c r="E484" i="1"/>
  <c r="E1144" i="1"/>
  <c r="E198" i="1"/>
  <c r="E526" i="1"/>
  <c r="E1005" i="1"/>
  <c r="E668" i="1"/>
  <c r="E162" i="1"/>
  <c r="E532" i="1"/>
  <c r="E686" i="1"/>
  <c r="E247" i="1"/>
  <c r="E285" i="1"/>
  <c r="E536" i="1"/>
  <c r="E849" i="1"/>
  <c r="E1175" i="1"/>
  <c r="E246" i="1"/>
  <c r="E1101" i="1"/>
  <c r="E626" i="1"/>
  <c r="E245" i="1"/>
  <c r="E185" i="1"/>
  <c r="E606" i="1"/>
  <c r="E368" i="1"/>
  <c r="E103" i="1"/>
  <c r="E289" i="1"/>
  <c r="E83" i="1"/>
  <c r="E1045" i="1"/>
  <c r="E406" i="1"/>
  <c r="E341" i="1"/>
  <c r="E493" i="1"/>
  <c r="E703" i="1"/>
  <c r="E603" i="1"/>
  <c r="E374" i="1"/>
  <c r="E409" i="1"/>
  <c r="E691" i="1"/>
  <c r="E105" i="1"/>
  <c r="E291" i="1"/>
  <c r="E1149" i="1"/>
  <c r="E143" i="1"/>
  <c r="E852" i="1"/>
  <c r="E841" i="1"/>
  <c r="E727" i="1"/>
  <c r="E204" i="1"/>
  <c r="E430" i="1"/>
  <c r="E329" i="1"/>
  <c r="E46" i="1"/>
  <c r="E811" i="1"/>
  <c r="E851" i="1"/>
  <c r="E548" i="1"/>
  <c r="E612" i="1"/>
  <c r="E574" i="1"/>
  <c r="E1064" i="1"/>
  <c r="E22" i="1"/>
  <c r="E109" i="1"/>
  <c r="E386" i="1"/>
  <c r="E135" i="1"/>
  <c r="E743" i="1"/>
  <c r="E483" i="1"/>
  <c r="E685" i="1"/>
  <c r="E801" i="1"/>
  <c r="E1136" i="1"/>
  <c r="E110" i="1"/>
  <c r="E60" i="1"/>
  <c r="E164" i="1"/>
  <c r="E875" i="1"/>
  <c r="E987" i="1"/>
  <c r="E1190" i="1"/>
  <c r="E130" i="1"/>
  <c r="E235" i="1"/>
  <c r="E194" i="1"/>
  <c r="E336" i="1"/>
  <c r="E583" i="1"/>
  <c r="E260" i="1"/>
  <c r="E521" i="1"/>
  <c r="E1213" i="1"/>
  <c r="E1210" i="1"/>
  <c r="E208" i="1"/>
  <c r="E107" i="1"/>
  <c r="E190" i="1"/>
  <c r="E508" i="1"/>
  <c r="E369" i="1"/>
  <c r="E18" i="1"/>
  <c r="E517" i="1"/>
  <c r="E228" i="1"/>
  <c r="E1023" i="1"/>
  <c r="E193" i="1"/>
  <c r="E741" i="1"/>
  <c r="E215" i="1"/>
  <c r="E320" i="1"/>
  <c r="E581" i="1"/>
  <c r="E709" i="1"/>
  <c r="E1076" i="1"/>
  <c r="E711" i="1"/>
  <c r="E1003" i="1"/>
  <c r="E111" i="1"/>
  <c r="E950" i="1"/>
  <c r="E794" i="1"/>
  <c r="E1015" i="1"/>
  <c r="E157" i="1"/>
  <c r="E595" i="1"/>
  <c r="E764" i="1"/>
  <c r="E871" i="1"/>
  <c r="E518" i="1"/>
  <c r="E152" i="1"/>
  <c r="E142" i="1"/>
  <c r="E1097" i="1"/>
  <c r="E73" i="1"/>
  <c r="E569" i="1"/>
  <c r="E295" i="1"/>
  <c r="E201" i="1"/>
  <c r="E171" i="1"/>
  <c r="E816" i="1"/>
  <c r="E351" i="1"/>
  <c r="E1070" i="1"/>
  <c r="E660" i="1"/>
  <c r="E1140" i="1"/>
  <c r="E1156" i="1"/>
  <c r="E27" i="1"/>
  <c r="E416" i="1"/>
  <c r="E636" i="1"/>
  <c r="E900" i="1"/>
  <c r="E1054" i="1"/>
  <c r="E1235" i="1"/>
  <c r="E896" i="1"/>
  <c r="E1146" i="1"/>
  <c r="E327" i="1"/>
  <c r="E863" i="1"/>
  <c r="E1105" i="1"/>
  <c r="E379" i="1"/>
  <c r="E316" i="1"/>
  <c r="E65" i="1"/>
  <c r="E136" i="1"/>
  <c r="E223" i="1"/>
  <c r="E61" i="1"/>
  <c r="E1074" i="1"/>
  <c r="E676" i="1"/>
  <c r="E1182" i="1"/>
  <c r="E957" i="1"/>
  <c r="E328" i="1"/>
  <c r="E72" i="1"/>
  <c r="E257" i="1"/>
  <c r="E419" i="1"/>
  <c r="E467" i="1"/>
  <c r="E838" i="1"/>
  <c r="E184" i="1"/>
  <c r="E149" i="1"/>
  <c r="E144" i="1"/>
  <c r="E475" i="1"/>
  <c r="E486" i="1"/>
  <c r="E172" i="1"/>
  <c r="E1021" i="1"/>
  <c r="E221" i="1"/>
  <c r="E692" i="1"/>
  <c r="E609" i="1"/>
  <c r="E100" i="1"/>
  <c r="E955" i="1"/>
  <c r="E614" i="1"/>
  <c r="E287" i="1"/>
  <c r="E112" i="1"/>
  <c r="E325" i="1"/>
  <c r="E941" i="1"/>
  <c r="E71" i="1"/>
  <c r="E684" i="1"/>
  <c r="E7" i="1"/>
  <c r="E322" i="1"/>
  <c r="E357" i="1"/>
  <c r="E253" i="1"/>
  <c r="E666" i="1"/>
  <c r="E819" i="1"/>
  <c r="E237" i="1"/>
  <c r="E557" i="1"/>
  <c r="E1011" i="1"/>
  <c r="E913" i="1"/>
  <c r="E917" i="1"/>
  <c r="E1052" i="1"/>
  <c r="E166" i="1"/>
  <c r="E169" i="1"/>
  <c r="E414" i="1"/>
  <c r="E436" i="1"/>
  <c r="E731" i="1"/>
  <c r="E278" i="1"/>
  <c r="E1091" i="1"/>
  <c r="E855" i="1"/>
  <c r="E993" i="1"/>
  <c r="E645" i="1"/>
  <c r="E984" i="1"/>
  <c r="E619" i="1"/>
  <c r="E244" i="1"/>
  <c r="E664" i="1"/>
  <c r="E720" i="1"/>
  <c r="E665" i="1"/>
  <c r="E729" i="1"/>
  <c r="E181" i="1"/>
  <c r="E335" i="1"/>
  <c r="E348" i="1"/>
  <c r="E646" i="1"/>
  <c r="E163" i="1"/>
  <c r="E415" i="1"/>
  <c r="E1227" i="1"/>
  <c r="E17" i="1"/>
  <c r="E301" i="1"/>
  <c r="E707" i="1"/>
  <c r="E214" i="1"/>
  <c r="E576" i="1"/>
  <c r="E1186" i="1"/>
  <c r="E286" i="1"/>
  <c r="E906" i="1"/>
  <c r="E946" i="1"/>
  <c r="E563" i="1"/>
  <c r="E927" i="1"/>
  <c r="E1061" i="1"/>
  <c r="E452" i="1"/>
  <c r="E697" i="1"/>
  <c r="E1117" i="1"/>
  <c r="E736" i="1"/>
  <c r="E389" i="1"/>
  <c r="E976" i="1"/>
  <c r="E1211" i="1"/>
  <c r="E1214" i="1"/>
  <c r="E514" i="1"/>
  <c r="E1208" i="1"/>
  <c r="E174" i="1"/>
  <c r="E53" i="1"/>
  <c r="E926" i="1"/>
  <c r="E86" i="1"/>
  <c r="E762" i="1"/>
  <c r="E953" i="1"/>
  <c r="E784" i="1"/>
  <c r="E393" i="1"/>
  <c r="E1155" i="1"/>
  <c r="E805" i="1"/>
  <c r="E655" i="1"/>
  <c r="E256" i="1"/>
  <c r="E264" i="1"/>
  <c r="E708" i="1"/>
  <c r="E261" i="1"/>
  <c r="E432" i="1"/>
  <c r="E559" i="1"/>
  <c r="E250" i="1"/>
  <c r="E16" i="1"/>
  <c r="E872" i="1"/>
  <c r="E654" i="1"/>
  <c r="E570" i="1"/>
  <c r="E1038" i="1"/>
  <c r="E909" i="1"/>
  <c r="E995" i="1"/>
  <c r="E258" i="1"/>
  <c r="E999" i="1"/>
  <c r="E803" i="1"/>
  <c r="E726" i="1"/>
  <c r="E378" i="1"/>
  <c r="E771" i="1"/>
  <c r="E693" i="1"/>
  <c r="E1079" i="1"/>
  <c r="E780" i="1"/>
  <c r="E126" i="1"/>
  <c r="E457" i="1"/>
  <c r="E305" i="1"/>
  <c r="E1004" i="1"/>
  <c r="E1180" i="1"/>
  <c r="E308" i="1"/>
  <c r="E219" i="1"/>
  <c r="E24" i="1"/>
  <c r="E556" i="1"/>
  <c r="E694" i="1"/>
  <c r="E767" i="1"/>
  <c r="E468" i="1"/>
  <c r="E334" i="1"/>
  <c r="E639" i="1"/>
  <c r="E835" i="1"/>
  <c r="E528" i="1"/>
  <c r="E1168" i="1"/>
  <c r="E43" i="1"/>
  <c r="E714" i="1"/>
  <c r="E979" i="1"/>
  <c r="E360" i="1"/>
  <c r="E233" i="1"/>
  <c r="E356" i="1"/>
  <c r="E747" i="1"/>
  <c r="E1181" i="1"/>
  <c r="E375" i="1"/>
  <c r="E657" i="1"/>
  <c r="E370" i="1"/>
  <c r="E513" i="1"/>
  <c r="E45" i="1"/>
  <c r="E1170" i="1"/>
  <c r="E1077" i="1"/>
  <c r="E798" i="1"/>
  <c r="E1069" i="1"/>
  <c r="E30" i="1"/>
  <c r="E67" i="1"/>
  <c r="E1229" i="1"/>
  <c r="E116" i="1"/>
  <c r="E958" i="1"/>
  <c r="E1032" i="1"/>
  <c r="E25" i="1"/>
  <c r="E965" i="1"/>
  <c r="E600" i="1"/>
  <c r="E158" i="1"/>
  <c r="E722" i="1"/>
  <c r="E294" i="1"/>
  <c r="E1188" i="1"/>
  <c r="E363" i="1"/>
  <c r="E87" i="1"/>
  <c r="E793" i="1"/>
  <c r="E768" i="1"/>
  <c r="E533" i="1"/>
  <c r="E20" i="1"/>
  <c r="E361" i="1"/>
  <c r="E760" i="1"/>
  <c r="E8" i="1"/>
  <c r="E1202" i="1"/>
  <c r="E1137" i="1"/>
  <c r="E921" i="1"/>
  <c r="E270" i="1"/>
  <c r="E179" i="1"/>
  <c r="E1191" i="1"/>
  <c r="E64" i="1"/>
  <c r="E175" i="1"/>
  <c r="E504" i="1"/>
  <c r="E117" i="1"/>
  <c r="E48" i="1"/>
  <c r="E309" i="1"/>
  <c r="E628" i="1"/>
  <c r="E182" i="1"/>
  <c r="E789" i="1"/>
  <c r="E353" i="1"/>
  <c r="E333" i="1"/>
  <c r="E466" i="1"/>
  <c r="E1128" i="1"/>
  <c r="E156" i="1"/>
  <c r="E739" i="1"/>
  <c r="E315" i="1"/>
  <c r="E1199" i="1"/>
  <c r="E151" i="1"/>
  <c r="E81" i="1"/>
  <c r="E866" i="1"/>
  <c r="E701" i="1"/>
  <c r="E1108" i="1"/>
  <c r="E431" i="1"/>
  <c r="E1223" i="1"/>
  <c r="E138" i="1"/>
  <c r="E761" i="1"/>
  <c r="E904" i="1"/>
  <c r="E1034" i="1"/>
  <c r="E487" i="1"/>
  <c r="E407" i="1"/>
  <c r="E272" i="1"/>
  <c r="E1056" i="1"/>
  <c r="E232" i="1"/>
  <c r="E282" i="1"/>
  <c r="E418" i="1"/>
  <c r="E1033" i="1"/>
  <c r="E234" i="1"/>
  <c r="E422" i="1"/>
  <c r="E21" i="1"/>
  <c r="E42" i="1"/>
  <c r="E629" i="1"/>
  <c r="E121" i="1"/>
  <c r="E605" i="1"/>
  <c r="E76" i="1"/>
  <c r="E787" i="1"/>
  <c r="E500" i="1"/>
  <c r="E458" i="1"/>
  <c r="E937" i="1"/>
  <c r="E1098" i="1"/>
  <c r="E275" i="1"/>
  <c r="E499" i="1"/>
  <c r="E226" i="1"/>
  <c r="E842" i="1"/>
  <c r="E930" i="1"/>
  <c r="E355" i="1"/>
  <c r="E792" i="1"/>
  <c r="E202" i="1"/>
  <c r="E640" i="1"/>
  <c r="E1012" i="1"/>
  <c r="E19" i="1"/>
  <c r="E621" i="1"/>
  <c r="E1002" i="1"/>
  <c r="E50" i="1"/>
  <c r="E11" i="1"/>
  <c r="E400" i="1"/>
  <c r="E887" i="1"/>
  <c r="E477" i="1"/>
  <c r="E785" i="1"/>
  <c r="E377" i="1"/>
  <c r="E1118" i="1"/>
  <c r="E674" i="1"/>
  <c r="E933" i="1"/>
  <c r="E928" i="1"/>
  <c r="E902" i="1"/>
  <c r="E302" i="1"/>
  <c r="E366" i="1"/>
  <c r="E719" i="1"/>
  <c r="E825" i="1"/>
  <c r="E127" i="1"/>
  <c r="E274" i="1"/>
  <c r="E438" i="1"/>
  <c r="E1039" i="1"/>
  <c r="E1241" i="1"/>
  <c r="E242" i="1"/>
  <c r="E891" i="1"/>
  <c r="E1047" i="1"/>
  <c r="E113" i="1"/>
  <c r="E102" i="1"/>
  <c r="E644" i="1"/>
  <c r="E599" i="1"/>
  <c r="E1122" i="1"/>
  <c r="E412" i="1"/>
  <c r="E441" i="1"/>
  <c r="E969" i="1"/>
  <c r="E874" i="1"/>
  <c r="E1172" i="1"/>
  <c r="E29" i="1"/>
  <c r="E392" i="1"/>
  <c r="E439" i="1"/>
  <c r="E806" i="1"/>
  <c r="E1178" i="1"/>
  <c r="E248" i="1"/>
  <c r="E735" i="1"/>
  <c r="E358" i="1"/>
  <c r="E571" i="1"/>
  <c r="E154" i="1"/>
  <c r="E290" i="1"/>
  <c r="E775" i="1"/>
  <c r="E207" i="1"/>
  <c r="E506" i="1"/>
  <c r="E815" i="1"/>
  <c r="E1157" i="1"/>
  <c r="E623" i="1"/>
  <c r="E837" i="1"/>
  <c r="E12" i="1"/>
  <c r="E444" i="1"/>
  <c r="E898" i="1"/>
  <c r="E1151" i="1"/>
  <c r="E311" i="1"/>
  <c r="E774" i="1"/>
  <c r="E494" i="1"/>
  <c r="E1130" i="1"/>
  <c r="E1195" i="1"/>
  <c r="E1179" i="1"/>
  <c r="E661" i="1"/>
  <c r="E919" i="1"/>
  <c r="E225" i="1"/>
  <c r="E266" i="1"/>
  <c r="E596" i="1"/>
  <c r="E1010" i="1"/>
  <c r="E177" i="1"/>
  <c r="E273" i="1"/>
  <c r="E604" i="1"/>
  <c r="E1167" i="1"/>
  <c r="E84" i="1"/>
  <c r="E381" i="1"/>
  <c r="E638" i="1"/>
  <c r="E1042" i="1"/>
  <c r="E239" i="1"/>
  <c r="E383" i="1"/>
  <c r="E845" i="1"/>
  <c r="E783" i="1"/>
  <c r="E1114" i="1"/>
  <c r="E78" i="1"/>
  <c r="E512" i="1"/>
  <c r="E690" i="1"/>
  <c r="E943" i="1"/>
  <c r="E1134" i="1"/>
  <c r="E324" i="1"/>
  <c r="E974" i="1"/>
  <c r="E867" i="1"/>
  <c r="E1177" i="1"/>
  <c r="E1206" i="1"/>
  <c r="E843" i="1"/>
  <c r="E1159" i="1"/>
  <c r="E522" i="1"/>
  <c r="E1029" i="1"/>
  <c r="E822" i="1"/>
  <c r="E397" i="1"/>
  <c r="E319" i="1"/>
  <c r="E713" i="1"/>
  <c r="E481" i="1"/>
  <c r="E330" i="1"/>
  <c r="E905" i="1"/>
  <c r="E1058" i="1"/>
  <c r="E554" i="1"/>
  <c r="E669" i="1"/>
  <c r="E1104" i="1"/>
  <c r="E33" i="1"/>
  <c r="E401" i="1"/>
  <c r="E651" i="1"/>
  <c r="E259" i="1"/>
  <c r="E899" i="1"/>
  <c r="E550" i="1"/>
  <c r="E1019" i="1"/>
  <c r="E935" i="1"/>
  <c r="E1232" i="1"/>
  <c r="E390" i="1"/>
  <c r="E1099" i="1"/>
  <c r="E460" i="1"/>
  <c r="E262" i="1"/>
  <c r="E812" i="1"/>
  <c r="E1124" i="1"/>
  <c r="E5" i="1"/>
  <c r="E541" i="1"/>
  <c r="E453" i="1"/>
  <c r="E1028" i="1"/>
  <c r="E203" i="1"/>
  <c r="E434" i="1"/>
  <c r="E836" i="1"/>
  <c r="E975" i="1"/>
  <c r="E267" i="1"/>
  <c r="E283" i="1"/>
  <c r="E391" i="1"/>
  <c r="E1089" i="1"/>
  <c r="E1142" i="1"/>
  <c r="E435" i="1"/>
  <c r="E446" i="1"/>
  <c r="E870" i="1"/>
  <c r="E615" i="1"/>
  <c r="E1139" i="1"/>
  <c r="E209" i="1"/>
  <c r="E751" i="1"/>
  <c r="E524" i="1"/>
  <c r="E1133" i="1"/>
  <c r="E1215" i="1"/>
  <c r="E539" i="1"/>
  <c r="E304" i="1"/>
  <c r="E575" i="1"/>
  <c r="E602" i="1"/>
  <c r="E610" i="1"/>
  <c r="E35" i="1"/>
  <c r="E332" i="1"/>
  <c r="E712" i="1"/>
  <c r="E98" i="1"/>
  <c r="E914" i="1"/>
  <c r="E80" i="1"/>
  <c r="E93" i="1"/>
  <c r="E265" i="1"/>
  <c r="E359" i="1"/>
  <c r="E1006" i="1"/>
  <c r="E465" i="1"/>
  <c r="E566" i="1"/>
  <c r="E594" i="1"/>
  <c r="E75" i="1"/>
  <c r="E197" i="1"/>
  <c r="E853" i="1"/>
  <c r="E1112" i="1"/>
  <c r="E461" i="1"/>
  <c r="E885" i="1"/>
  <c r="E1046" i="1"/>
  <c r="E160" i="1"/>
  <c r="E312" i="1"/>
  <c r="E860" i="1"/>
  <c r="E125" i="1"/>
  <c r="E814" i="1"/>
  <c r="E681" i="1"/>
  <c r="E1189" i="1"/>
  <c r="E1066" i="1"/>
  <c r="E881" i="1"/>
  <c r="E580" i="1"/>
  <c r="E1060" i="1"/>
  <c r="E238" i="1"/>
  <c r="E538" i="1"/>
  <c r="E437" i="1"/>
  <c r="E1009" i="1"/>
  <c r="E199" i="1"/>
  <c r="E590" i="1"/>
  <c r="E960" i="1"/>
  <c r="E1044" i="1"/>
  <c r="E292" i="1"/>
  <c r="E687" i="1"/>
  <c r="E797" i="1"/>
  <c r="E1016" i="1"/>
  <c r="E36" i="1"/>
  <c r="E425" i="1"/>
  <c r="E833" i="1"/>
  <c r="E1086" i="1"/>
  <c r="E1236" i="1"/>
  <c r="E23" i="1"/>
  <c r="E347" i="1"/>
  <c r="E423" i="1"/>
  <c r="E802" i="1"/>
  <c r="E1126" i="1"/>
  <c r="E464" i="1"/>
  <c r="E608" i="1"/>
  <c r="E678" i="1"/>
  <c r="E1083" i="1"/>
  <c r="E1222" i="1"/>
  <c r="E186" i="1"/>
  <c r="E705" i="1"/>
  <c r="E340" i="1"/>
  <c r="E770" i="1"/>
  <c r="E429" i="1"/>
  <c r="E632" i="1"/>
  <c r="E1008" i="1"/>
  <c r="E939" i="1"/>
  <c r="E496" i="1"/>
  <c r="E582" i="1"/>
  <c r="E827" i="1"/>
  <c r="E907" i="1"/>
  <c r="E255" i="1"/>
  <c r="E1022" i="1"/>
  <c r="E925" i="1"/>
  <c r="E6" i="1"/>
  <c r="E249" i="1"/>
  <c r="E706" i="1"/>
  <c r="E148" i="1"/>
  <c r="E738" i="1"/>
  <c r="E977" i="1"/>
  <c r="E1090" i="1"/>
  <c r="E1183" i="1"/>
  <c r="E1129" i="1"/>
  <c r="E757" i="1"/>
  <c r="E992" i="1"/>
  <c r="E180" i="1"/>
  <c r="E433" i="1"/>
  <c r="E923" i="1"/>
  <c r="E968" i="1"/>
  <c r="E243" i="1"/>
  <c r="E443" i="1"/>
  <c r="E648" i="1"/>
  <c r="E1020" i="1"/>
  <c r="E495" i="1"/>
  <c r="E399" i="1"/>
  <c r="E470" i="1"/>
  <c r="E889" i="1"/>
  <c r="E560" i="1"/>
  <c r="E410" i="1"/>
  <c r="E643" i="1"/>
  <c r="E981" i="1"/>
  <c r="E1238" i="1"/>
  <c r="E318" i="1"/>
  <c r="E824" i="1"/>
  <c r="E864" i="1"/>
  <c r="E1169" i="1"/>
  <c r="E1200" i="1"/>
  <c r="E200" i="1"/>
  <c r="E456" i="1"/>
  <c r="E293" i="1"/>
  <c r="E924" i="1"/>
  <c r="E876" i="1"/>
  <c r="E689" i="1"/>
  <c r="E428" i="1"/>
  <c r="E973" i="1"/>
  <c r="E372" i="1"/>
  <c r="E564" i="1"/>
  <c r="E153" i="1"/>
  <c r="E1048" i="1"/>
  <c r="E268" i="1"/>
  <c r="E754" i="1"/>
  <c r="E440" i="1"/>
  <c r="E945" i="1"/>
  <c r="E205" i="1"/>
  <c r="E471" i="1"/>
  <c r="E821" i="1"/>
  <c r="E280" i="1"/>
  <c r="E119" i="1"/>
  <c r="E373" i="1"/>
  <c r="E52" i="1"/>
  <c r="E978" i="1"/>
  <c r="E463" i="1"/>
  <c r="E1102" i="1"/>
  <c r="E1062" i="1"/>
  <c r="E1078" i="1"/>
  <c r="E405" i="1"/>
  <c r="E956" i="1"/>
  <c r="E195" i="1"/>
  <c r="E728" i="1"/>
  <c r="E642" i="1"/>
  <c r="E1107" i="1"/>
  <c r="E189" i="1"/>
  <c r="E756" i="1"/>
  <c r="E808" i="1"/>
  <c r="E961" i="1"/>
  <c r="E192" i="1"/>
  <c r="E395" i="1"/>
  <c r="E620" i="1"/>
  <c r="E1036" i="1"/>
  <c r="E47" i="1"/>
  <c r="E326" i="1"/>
  <c r="E878" i="1"/>
  <c r="E1158" i="1"/>
  <c r="E1125" i="1"/>
  <c r="E188" i="1"/>
  <c r="E710" i="1"/>
  <c r="E516" i="1"/>
  <c r="E1127" i="1"/>
  <c r="E1209" i="1"/>
  <c r="E122" i="1"/>
  <c r="E345" i="1"/>
  <c r="E637" i="1"/>
  <c r="E952" i="1"/>
  <c r="E442" i="1"/>
  <c r="E659" i="1"/>
  <c r="E220" i="1"/>
  <c r="E82" i="1"/>
  <c r="E859" i="1"/>
  <c r="E888" i="1"/>
  <c r="E527" i="1"/>
  <c r="E382" i="1"/>
  <c r="E146" i="1"/>
  <c r="E478" i="1"/>
  <c r="E717" i="1"/>
  <c r="E531" i="1"/>
  <c r="E607" i="1"/>
  <c r="E70" i="1"/>
  <c r="E529" i="1"/>
  <c r="E988" i="1"/>
  <c r="E1226" i="1"/>
  <c r="E537" i="1"/>
  <c r="E454" i="1"/>
  <c r="E96" i="1"/>
  <c r="E959" i="1"/>
  <c r="E589" i="1"/>
  <c r="E788" i="1"/>
  <c r="E1116" i="1"/>
  <c r="E1113" i="1"/>
  <c r="E611" i="1"/>
  <c r="E1075" i="1"/>
  <c r="E173" i="1"/>
  <c r="E698" i="1"/>
  <c r="E800" i="1"/>
  <c r="E1081" i="1"/>
  <c r="E108" i="1"/>
  <c r="E552" i="1"/>
  <c r="E586" i="1"/>
  <c r="E1084" i="1"/>
  <c r="E44" i="1"/>
  <c r="E592" i="1"/>
  <c r="E858" i="1"/>
  <c r="E1043" i="1"/>
  <c r="E66" i="1"/>
  <c r="E634" i="1"/>
  <c r="E501" i="1"/>
  <c r="E895" i="1"/>
  <c r="E1120" i="1"/>
  <c r="E451" i="1"/>
  <c r="E598" i="1"/>
  <c r="E672" i="1"/>
  <c r="E1024" i="1"/>
  <c r="E229" i="1"/>
  <c r="E562" i="1"/>
  <c r="E641" i="1"/>
  <c r="E555" i="1"/>
  <c r="E983" i="1"/>
  <c r="E69" i="1"/>
  <c r="E227" i="1"/>
  <c r="E680" i="1"/>
  <c r="E817" i="1"/>
  <c r="E828" i="1"/>
  <c r="E944" i="1"/>
  <c r="E124" i="1"/>
  <c r="E59" i="1"/>
  <c r="E734" i="1"/>
  <c r="E931" i="1"/>
  <c r="E647" i="1"/>
  <c r="E1110" i="1"/>
  <c r="E40" i="1"/>
  <c r="E352" i="1"/>
  <c r="E936" i="1"/>
  <c r="E1007" i="1"/>
  <c r="E281" i="1"/>
  <c r="E893" i="1"/>
  <c r="E159" i="1"/>
  <c r="E1080" i="1"/>
  <c r="E998" i="1"/>
  <c r="E445" i="1"/>
  <c r="E1147" i="1"/>
  <c r="E1207" i="1"/>
  <c r="E781" i="1"/>
  <c r="E1201" i="1"/>
  <c r="E298" i="1"/>
  <c r="E545" i="1"/>
  <c r="E765" i="1"/>
  <c r="E1030" i="1"/>
  <c r="E314" i="1"/>
  <c r="E240" i="1"/>
  <c r="E777" i="1"/>
  <c r="E1087" i="1"/>
  <c r="E49" i="1"/>
  <c r="E663" i="1"/>
  <c r="E485" i="1"/>
  <c r="E1092" i="1"/>
  <c r="E276" i="1"/>
  <c r="E520" i="1"/>
  <c r="E1051" i="1"/>
  <c r="E1041" i="1"/>
  <c r="E1194" i="1"/>
  <c r="E187" i="1"/>
  <c r="E404" i="1"/>
  <c r="E277" i="1"/>
  <c r="E901" i="1"/>
  <c r="E51" i="1"/>
  <c r="E251" i="1"/>
  <c r="E338" i="1"/>
  <c r="E718" i="1"/>
  <c r="E759" i="1"/>
  <c r="E241" i="1"/>
  <c r="E962" i="1"/>
  <c r="E129" i="1"/>
  <c r="E263" i="1"/>
  <c r="E671" i="1"/>
  <c r="E1018" i="1"/>
  <c r="E145" i="1"/>
  <c r="E479" i="1"/>
  <c r="E1050" i="1"/>
  <c r="E1218" i="1"/>
  <c r="E829" i="1"/>
  <c r="E502" i="1"/>
  <c r="E540" i="1"/>
  <c r="E488" i="1"/>
  <c r="E880" i="1"/>
  <c r="E1163" i="1"/>
  <c r="E662" i="1"/>
  <c r="E834" i="1"/>
  <c r="E1154" i="1"/>
  <c r="E120" i="1"/>
  <c r="E675" i="1"/>
  <c r="E1216" i="1"/>
  <c r="E140" i="1"/>
  <c r="E1131" i="1"/>
  <c r="E568" i="1"/>
  <c r="E1135" i="1"/>
  <c r="E216" i="1"/>
  <c r="E753" i="1"/>
  <c r="E150" i="1"/>
  <c r="E349" i="1"/>
  <c r="E1111" i="1"/>
  <c r="E618" i="1"/>
  <c r="E830" i="1"/>
  <c r="E99" i="1"/>
  <c r="E62" i="1"/>
  <c r="E884" i="1"/>
  <c r="E170" i="1"/>
  <c r="E394" i="1"/>
  <c r="E165" i="1"/>
  <c r="E733" i="1"/>
  <c r="E991" i="1"/>
  <c r="E653" i="1"/>
  <c r="E1220" i="1"/>
  <c r="E14" i="1"/>
  <c r="E492" i="1"/>
  <c r="E695" i="1"/>
  <c r="E1088" i="1"/>
  <c r="E89" i="1"/>
  <c r="E367" i="1"/>
  <c r="E1198" i="1"/>
  <c r="E1026" i="1"/>
  <c r="E748" i="1"/>
  <c r="E732" i="1"/>
  <c r="E782" i="1"/>
  <c r="E1153" i="1"/>
  <c r="E723" i="1"/>
  <c r="E1057" i="1"/>
  <c r="E91" i="1"/>
  <c r="E224" i="1"/>
  <c r="E897" i="1"/>
  <c r="E1067" i="1"/>
  <c r="E26" i="1"/>
  <c r="E507" i="1"/>
  <c r="E918" i="1"/>
  <c r="E1173" i="1"/>
  <c r="E231" i="1"/>
  <c r="E498" i="1"/>
  <c r="E994" i="1"/>
  <c r="E1145" i="1"/>
  <c r="E408" i="1"/>
  <c r="E396" i="1"/>
  <c r="E683" i="1"/>
  <c r="E1148" i="1"/>
  <c r="E1203" i="1"/>
  <c r="E106" i="1"/>
  <c r="E323" i="1"/>
  <c r="E631" i="1"/>
  <c r="E948" i="1"/>
  <c r="E95" i="1"/>
  <c r="E55" i="1"/>
  <c r="E677" i="1"/>
  <c r="E934" i="1"/>
  <c r="E1197" i="1"/>
  <c r="E1132" i="1"/>
  <c r="E417" i="1"/>
  <c r="E916" i="1"/>
  <c r="E252" i="1"/>
  <c r="E778" i="1"/>
  <c r="E37" i="1"/>
  <c r="E411" i="1"/>
  <c r="E354" i="1"/>
  <c r="E490" i="1"/>
  <c r="E920" i="1"/>
  <c r="E1095" i="1"/>
  <c r="E222" i="1"/>
  <c r="E1119" i="1"/>
  <c r="E593" i="1"/>
  <c r="E306" i="1"/>
  <c r="E565" i="1"/>
  <c r="E1109" i="1"/>
  <c r="E85" i="1"/>
  <c r="E515" i="1"/>
  <c r="E954" i="1"/>
  <c r="E967" i="1"/>
  <c r="E804" i="1"/>
  <c r="E455" i="1"/>
  <c r="E503" i="1"/>
  <c r="E848" i="1"/>
  <c r="E877" i="1"/>
  <c r="E1001" i="1"/>
  <c r="E15" i="1"/>
  <c r="E497" i="1"/>
  <c r="E772" i="1"/>
  <c r="E1219" i="1"/>
  <c r="E317" i="1"/>
  <c r="E679" i="1"/>
  <c r="E776" i="1"/>
  <c r="E1160" i="1"/>
  <c r="E210" i="1"/>
  <c r="E985" i="1"/>
  <c r="E839" i="1"/>
  <c r="E990" i="1"/>
  <c r="E236" i="1"/>
  <c r="E297" i="1"/>
  <c r="E847" i="1"/>
  <c r="E1055" i="1"/>
  <c r="E32" i="1"/>
  <c r="E519" i="1"/>
  <c r="E577" i="1"/>
  <c r="E547" i="1"/>
  <c r="E980" i="1"/>
  <c r="E57" i="1"/>
  <c r="E313" i="1"/>
  <c r="E658" i="1"/>
  <c r="E630" i="1"/>
  <c r="E1072" i="1"/>
  <c r="E271" i="1"/>
  <c r="E288" i="1"/>
  <c r="E77" i="1"/>
  <c r="E473" i="1"/>
  <c r="E879" i="1"/>
  <c r="E823" i="1"/>
  <c r="E786" i="1"/>
  <c r="E535" i="1"/>
  <c r="E1073" i="1"/>
  <c r="E587" i="1"/>
  <c r="E1212" i="1"/>
  <c r="E1224" i="1"/>
  <c r="E217" i="1"/>
  <c r="E625" i="1"/>
  <c r="E1162" i="1"/>
  <c r="E88" i="1"/>
  <c r="E740" i="1"/>
  <c r="E773" i="1"/>
  <c r="E94" i="1"/>
  <c r="E480" i="1"/>
  <c r="E402" i="1"/>
  <c r="E362" i="1"/>
  <c r="E865" i="1"/>
  <c r="E970" i="1"/>
  <c r="E766" i="1"/>
  <c r="E449" i="1"/>
  <c r="E810" i="1"/>
  <c r="E1217" i="1"/>
  <c r="E491" i="1"/>
  <c r="E840" i="1"/>
  <c r="E744" i="1"/>
  <c r="E9" i="1"/>
  <c r="E206" i="1"/>
  <c r="E862" i="1"/>
  <c r="E1035" i="1"/>
  <c r="E1103" i="1"/>
  <c r="E139" i="1"/>
  <c r="E585" i="1"/>
  <c r="E929" i="1"/>
  <c r="E1106" i="1"/>
  <c r="E74" i="1"/>
  <c r="E769" i="1"/>
  <c r="E963" i="1"/>
  <c r="E1164" i="1"/>
  <c r="E34" i="1"/>
  <c r="E284" i="1"/>
  <c r="E633" i="1"/>
  <c r="E624" i="1"/>
  <c r="E1143" i="1"/>
  <c r="E41" i="1"/>
  <c r="E758" i="1"/>
  <c r="E673" i="1"/>
  <c r="E755" i="1"/>
  <c r="E1031" i="1"/>
  <c r="E346" i="1"/>
  <c r="E4" i="1"/>
  <c r="E724" i="1"/>
  <c r="E13" i="1"/>
  <c r="E912" i="1"/>
  <c r="E10" i="1"/>
  <c r="E1234" i="1"/>
  <c r="E688" i="1"/>
  <c r="E133" i="1"/>
  <c r="E1161" i="1"/>
  <c r="E123" i="1"/>
  <c r="E588" i="1"/>
  <c r="E1100" i="1"/>
  <c r="E90" i="1"/>
  <c r="E307" i="1"/>
  <c r="E549" i="1"/>
  <c r="E1165" i="1"/>
  <c r="E300" i="1"/>
  <c r="E910" i="1"/>
  <c r="E364" i="1"/>
  <c r="E763" i="1"/>
  <c r="E796" i="1"/>
  <c r="E682" i="1"/>
  <c r="E426" i="1"/>
  <c r="E715" i="1"/>
  <c r="E1174" i="1"/>
  <c r="E38" i="1"/>
  <c r="E613" i="1"/>
  <c r="E1014" i="1"/>
  <c r="E115" i="1"/>
  <c r="E54" i="1"/>
  <c r="E820" i="1"/>
  <c r="E1027" i="1"/>
  <c r="E131" i="1"/>
  <c r="E1082" i="1"/>
  <c r="E167" i="1"/>
  <c r="E972" i="1"/>
  <c r="E597" i="1"/>
  <c r="E1228" i="1"/>
  <c r="E380" i="1"/>
  <c r="E155" i="1"/>
  <c r="E344" i="1"/>
  <c r="E1185" i="1"/>
  <c r="E799" i="1"/>
  <c r="E966" i="1"/>
  <c r="E940" i="1"/>
  <c r="E523" i="1"/>
  <c r="E511" i="1"/>
  <c r="E339" i="1"/>
  <c r="E742" i="1"/>
  <c r="E947" i="1"/>
  <c r="E191" i="1"/>
  <c r="E58" i="1"/>
  <c r="E387" i="1"/>
  <c r="E79" i="1"/>
  <c r="E1085" i="1"/>
  <c r="E894" i="1"/>
  <c r="E1040" i="1"/>
  <c r="E1152" i="1"/>
  <c r="E254" i="1"/>
  <c r="E128" i="1"/>
  <c r="E413" i="1"/>
  <c r="E1237" i="1"/>
  <c r="E132" i="1"/>
  <c r="E385" i="1"/>
  <c r="E168" i="1"/>
  <c r="E28" i="1"/>
  <c r="E1221" i="1"/>
  <c r="E964" i="1"/>
  <c r="E63" i="1"/>
  <c r="E97" i="1"/>
  <c r="E424" i="1"/>
  <c r="E795" i="1"/>
  <c r="E883" i="1"/>
  <c r="E813" i="1"/>
  <c r="E1233" i="1"/>
  <c r="E1240" i="1"/>
  <c r="E745" i="1"/>
  <c r="E873" i="1"/>
  <c r="E1000" i="1"/>
  <c r="E1068" i="1"/>
  <c r="E601" i="1"/>
  <c r="E296" i="1"/>
  <c r="E1171" i="1"/>
  <c r="E542" i="1"/>
  <c r="E635" i="1"/>
  <c r="E650" i="1"/>
  <c r="E337" i="1"/>
  <c r="E1025" i="1"/>
  <c r="E622" i="1"/>
  <c r="E868" i="1"/>
  <c r="E118" i="1"/>
  <c r="E544" i="1"/>
  <c r="E667" i="1"/>
  <c r="E1230" i="1"/>
  <c r="E462" i="1"/>
  <c r="E982" i="1"/>
  <c r="E1096" i="1"/>
  <c r="E350" i="1"/>
  <c r="E561" i="1"/>
  <c r="E279" i="1"/>
  <c r="E39" i="1"/>
  <c r="E31" i="1"/>
  <c r="E1065" i="1"/>
  <c r="E212" i="1"/>
  <c r="E854" i="1"/>
  <c r="E617" i="1"/>
  <c r="E384" i="1"/>
  <c r="E730" i="1"/>
  <c r="E938" i="1"/>
  <c r="E303" i="1"/>
  <c r="E832" i="1"/>
  <c r="E450" i="1"/>
  <c r="E856" i="1"/>
  <c r="E749" i="1"/>
  <c r="E134" i="1"/>
  <c r="E472" i="1"/>
  <c r="E1204" i="1"/>
  <c r="E949" i="1"/>
  <c r="E1059" i="1"/>
  <c r="E56" i="1"/>
  <c r="E321" i="1"/>
  <c r="E1115" i="1"/>
  <c r="E890" i="1"/>
  <c r="E1037" i="1"/>
  <c r="E178" i="1"/>
  <c r="E505" i="1"/>
  <c r="E627" i="1"/>
  <c r="E656" i="1"/>
  <c r="E482" i="1"/>
  <c r="E211" i="1"/>
  <c r="E1187" i="1"/>
  <c r="E420" i="1"/>
  <c r="E525" i="1"/>
  <c r="E183" i="1"/>
  <c r="E459" i="1"/>
  <c r="E996" i="1"/>
  <c r="E104" i="1"/>
  <c r="E343" i="1"/>
  <c r="E558" i="1"/>
  <c r="E908" i="1"/>
  <c r="E553" i="1"/>
  <c r="E114" i="1"/>
  <c r="E1192" i="1"/>
  <c r="E616" i="1"/>
  <c r="E699" i="1"/>
  <c r="E584" i="1"/>
  <c r="E68" i="1"/>
  <c r="E649" i="1"/>
  <c r="E1053" i="1"/>
  <c r="E1017" i="1"/>
  <c r="E809" i="1"/>
  <c r="E831" i="1"/>
  <c r="E591" i="1"/>
  <c r="E922" i="1"/>
  <c r="E652" i="1"/>
  <c r="E448" i="1"/>
  <c r="E161" i="1"/>
  <c r="E696" i="1"/>
  <c r="E779" i="1"/>
  <c r="E971" i="1"/>
  <c r="E1094" i="1"/>
  <c r="E376" i="1"/>
  <c r="E911" i="1"/>
  <c r="E141" i="1"/>
  <c r="E670" i="1"/>
  <c r="E850" i="1"/>
  <c r="E310" i="1"/>
  <c r="E725" i="1"/>
  <c r="E951" i="1"/>
  <c r="E844" i="1"/>
  <c r="E997" i="1"/>
  <c r="E489" i="1"/>
  <c r="E510" i="1"/>
  <c r="E1166" i="1"/>
  <c r="E269" i="1"/>
  <c r="E1121" i="1"/>
  <c r="E147" i="1"/>
  <c r="E176" i="1"/>
  <c r="E700" i="1"/>
  <c r="E427" i="1"/>
  <c r="E750" i="1"/>
  <c r="E846" i="1"/>
  <c r="E1063" i="1"/>
  <c r="E342" i="1"/>
  <c r="E213" i="1"/>
  <c r="E721" i="1"/>
  <c r="E1225" i="1"/>
  <c r="E218" i="1"/>
  <c r="E886" i="1"/>
  <c r="E702" i="1"/>
  <c r="E716" i="1"/>
  <c r="E791" i="1"/>
  <c r="E986" i="1"/>
  <c r="E1239" i="1"/>
  <c r="E1071" i="1"/>
  <c r="E1049" i="1"/>
  <c r="E932" i="1"/>
  <c r="E704" i="1"/>
  <c r="E807" i="1"/>
  <c r="E1138" i="1"/>
  <c r="E196" i="1"/>
  <c r="E403" i="1"/>
  <c r="E543" i="1"/>
  <c r="E567" i="1"/>
  <c r="E1196" i="1"/>
  <c r="E1231" i="1"/>
  <c r="E1013" i="1"/>
  <c r="E892" i="1"/>
  <c r="E1193" i="1"/>
  <c r="E1150" i="1"/>
  <c r="E989" i="1"/>
  <c r="AX637" i="3" l="1"/>
  <c r="I637" i="3" s="1"/>
  <c r="BF960" i="3"/>
  <c r="F960" i="3" s="1"/>
  <c r="BF26" i="3"/>
  <c r="F26" i="3" s="1"/>
  <c r="AX1064" i="3"/>
  <c r="I1064" i="3" s="1"/>
  <c r="AX941" i="3"/>
  <c r="I941" i="3" s="1"/>
  <c r="BF467" i="3"/>
  <c r="F467" i="3" s="1"/>
  <c r="BF1037" i="3"/>
  <c r="F1037" i="3" s="1"/>
  <c r="BF71" i="3"/>
  <c r="F71" i="3" s="1"/>
  <c r="AX957" i="3"/>
  <c r="I957" i="3" s="1"/>
  <c r="BF990" i="3"/>
  <c r="F990" i="3" s="1"/>
  <c r="BF1022" i="3"/>
  <c r="F1022" i="3" s="1"/>
  <c r="BF911" i="3"/>
  <c r="F911" i="3" s="1"/>
  <c r="BF684" i="3"/>
  <c r="F684" i="3" s="1"/>
  <c r="AX566" i="3"/>
  <c r="I566" i="3" s="1"/>
  <c r="AX769" i="3"/>
  <c r="I769" i="3" s="1"/>
  <c r="AX794" i="3"/>
  <c r="I794" i="3" s="1"/>
  <c r="BF1209" i="3"/>
  <c r="F1209" i="3" s="1"/>
  <c r="AX394" i="3"/>
  <c r="I394" i="3" s="1"/>
  <c r="BF927" i="3"/>
  <c r="F927" i="3" s="1"/>
  <c r="AX95" i="3"/>
  <c r="I95" i="3" s="1"/>
  <c r="BF69" i="3"/>
  <c r="F69" i="3" s="1"/>
  <c r="AX671" i="3"/>
  <c r="I671" i="3" s="1"/>
  <c r="AX330" i="3"/>
  <c r="I330" i="3" s="1"/>
  <c r="AX711" i="3"/>
  <c r="I711" i="3" s="1"/>
  <c r="BF858" i="3"/>
  <c r="F858" i="3" s="1"/>
  <c r="BF456" i="3"/>
  <c r="F456" i="3" s="1"/>
  <c r="BF277" i="3"/>
  <c r="F277" i="3" s="1"/>
  <c r="AX1178" i="3"/>
  <c r="I1178" i="3" s="1"/>
  <c r="BF846" i="3"/>
  <c r="F846" i="3" s="1"/>
  <c r="AX615" i="3"/>
  <c r="I615" i="3" s="1"/>
  <c r="AX252" i="3"/>
  <c r="I252" i="3" s="1"/>
  <c r="M358" i="2"/>
  <c r="M25" i="2"/>
  <c r="M121" i="2"/>
  <c r="M101" i="2"/>
  <c r="M47" i="2"/>
  <c r="M28" i="2"/>
  <c r="M26" i="2"/>
  <c r="M162" i="2"/>
  <c r="M114" i="2"/>
  <c r="M139" i="2"/>
  <c r="M187" i="2"/>
  <c r="M222" i="2"/>
  <c r="M504" i="2"/>
  <c r="M322" i="2"/>
  <c r="M387" i="2"/>
  <c r="M370" i="2"/>
  <c r="M325" i="2"/>
  <c r="M412" i="2"/>
  <c r="M209" i="2"/>
  <c r="M486" i="2"/>
  <c r="M562" i="2"/>
  <c r="M118" i="2"/>
  <c r="M506" i="2"/>
  <c r="M825" i="2"/>
  <c r="M540" i="2"/>
  <c r="M677" i="2"/>
  <c r="M727" i="2"/>
  <c r="M907" i="2"/>
  <c r="M867" i="2"/>
  <c r="M817" i="2"/>
  <c r="M860" i="2"/>
  <c r="M895" i="2"/>
  <c r="M881" i="2"/>
  <c r="M1041" i="2"/>
  <c r="M920" i="2"/>
  <c r="M1069" i="2"/>
  <c r="M976" i="2"/>
  <c r="M1279" i="2"/>
  <c r="M1289" i="2"/>
  <c r="M1136" i="2"/>
  <c r="M1241" i="2"/>
  <c r="M1278" i="2"/>
  <c r="M1349" i="2"/>
  <c r="M1312" i="2"/>
  <c r="M1405" i="2"/>
  <c r="M1507" i="2"/>
  <c r="M1387" i="2"/>
  <c r="M1505" i="2"/>
  <c r="M1640" i="2"/>
  <c r="M1670" i="2"/>
  <c r="M1696" i="2"/>
  <c r="M1776" i="2"/>
  <c r="M12" i="2"/>
  <c r="M598" i="2"/>
  <c r="M1188" i="2"/>
  <c r="U15" i="2"/>
  <c r="M11" i="2"/>
  <c r="M265" i="2"/>
  <c r="M85" i="2"/>
  <c r="M36" i="2"/>
  <c r="M34" i="2"/>
  <c r="M105" i="2"/>
  <c r="M119" i="2"/>
  <c r="M143" i="2"/>
  <c r="M292" i="2"/>
  <c r="M511" i="2"/>
  <c r="M166" i="2"/>
  <c r="M331" i="2"/>
  <c r="M396" i="2"/>
  <c r="M379" i="2"/>
  <c r="M440" i="2"/>
  <c r="M449" i="2"/>
  <c r="M246" i="2"/>
  <c r="M493" i="2"/>
  <c r="M531" i="2"/>
  <c r="M407" i="2"/>
  <c r="M522" i="2"/>
  <c r="M704" i="2"/>
  <c r="M584" i="2"/>
  <c r="M620" i="2"/>
  <c r="M768" i="2"/>
  <c r="M747" i="2"/>
  <c r="M868" i="2"/>
  <c r="M858" i="2"/>
  <c r="M1021" i="2"/>
  <c r="M903" i="2"/>
  <c r="M885" i="2"/>
  <c r="M966" i="2"/>
  <c r="M952" i="2"/>
  <c r="M1071" i="2"/>
  <c r="M980" i="2"/>
  <c r="M1166" i="2"/>
  <c r="M1105" i="2"/>
  <c r="M1221" i="2"/>
  <c r="M1271" i="2"/>
  <c r="M1329" i="2"/>
  <c r="M1299" i="2"/>
  <c r="M1356" i="2"/>
  <c r="M1488" i="2"/>
  <c r="M1468" i="2"/>
  <c r="M1391" i="2"/>
  <c r="M1534" i="2"/>
  <c r="M1569" i="2"/>
  <c r="M1700" i="2"/>
  <c r="M1765" i="2"/>
  <c r="M1780" i="2"/>
  <c r="M16" i="2"/>
  <c r="U12" i="2"/>
  <c r="M86" i="2"/>
  <c r="M65" i="2"/>
  <c r="M52" i="2"/>
  <c r="M123" i="2"/>
  <c r="M136" i="2"/>
  <c r="M144" i="2"/>
  <c r="M111" i="2"/>
  <c r="M164" i="2"/>
  <c r="M257" i="2"/>
  <c r="M340" i="2"/>
  <c r="M416" i="2"/>
  <c r="M388" i="2"/>
  <c r="M503" i="2"/>
  <c r="M515" i="2"/>
  <c r="M255" i="2"/>
  <c r="M513" i="2"/>
  <c r="M482" i="2"/>
  <c r="M501" i="2"/>
  <c r="M530" i="2"/>
  <c r="M715" i="2"/>
  <c r="M589" i="2"/>
  <c r="M638" i="2"/>
  <c r="M815" i="2"/>
  <c r="M766" i="2"/>
  <c r="M870" i="2"/>
  <c r="M832" i="2"/>
  <c r="M819" i="2"/>
  <c r="M969" i="2"/>
  <c r="M889" i="2"/>
  <c r="M973" i="2"/>
  <c r="M1087" i="2"/>
  <c r="M1072" i="2"/>
  <c r="M984" i="2"/>
  <c r="M1186" i="2"/>
  <c r="M1110" i="2"/>
  <c r="M1063" i="2"/>
  <c r="M1283" i="2"/>
  <c r="M1343" i="2"/>
  <c r="M1342" i="2"/>
  <c r="M1426" i="2"/>
  <c r="M1417" i="2"/>
  <c r="M1519" i="2"/>
  <c r="M1395" i="2"/>
  <c r="M1601" i="2"/>
  <c r="M1613" i="2"/>
  <c r="M1731" i="2"/>
  <c r="M1698" i="2"/>
  <c r="M1784" i="2"/>
  <c r="M80" i="2"/>
  <c r="M197" i="2"/>
  <c r="M382" i="2"/>
  <c r="M525" i="2"/>
  <c r="M773" i="2"/>
  <c r="M863" i="2"/>
  <c r="M1090" i="2"/>
  <c r="M1257" i="2"/>
  <c r="M1458" i="2"/>
  <c r="M1707" i="2"/>
  <c r="M30" i="2"/>
  <c r="M29" i="2"/>
  <c r="M321" i="2"/>
  <c r="M425" i="2"/>
  <c r="M830" i="2"/>
  <c r="M1002" i="2"/>
  <c r="M1169" i="2"/>
  <c r="M1216" i="2"/>
  <c r="M1566" i="2"/>
  <c r="M53" i="2"/>
  <c r="M226" i="2"/>
  <c r="M542" i="2"/>
  <c r="M915" i="2"/>
  <c r="M1031" i="2"/>
  <c r="M1345" i="2"/>
  <c r="M1663" i="2"/>
  <c r="M225" i="2"/>
  <c r="M32" i="2"/>
  <c r="M180" i="2"/>
  <c r="M456" i="2"/>
  <c r="M409" i="2"/>
  <c r="M629" i="2"/>
  <c r="M926" i="2"/>
  <c r="M1027" i="2"/>
  <c r="M1164" i="2"/>
  <c r="M1398" i="2"/>
  <c r="M1629" i="2"/>
  <c r="U6" i="2"/>
  <c r="M198" i="2"/>
  <c r="M391" i="2"/>
  <c r="M636" i="2"/>
  <c r="M788" i="2"/>
  <c r="M1147" i="2"/>
  <c r="M1352" i="2"/>
  <c r="M1419" i="2"/>
  <c r="M37" i="2"/>
  <c r="M368" i="2"/>
  <c r="M762" i="2"/>
  <c r="M816" i="2"/>
  <c r="M1123" i="2"/>
  <c r="M1275" i="2"/>
  <c r="M1449" i="2"/>
  <c r="M1766" i="2"/>
  <c r="M5" i="2"/>
  <c r="M38" i="2"/>
  <c r="M88" i="2"/>
  <c r="U10" i="2"/>
  <c r="M48" i="2"/>
  <c r="M46" i="2"/>
  <c r="M256" i="2"/>
  <c r="M93" i="2"/>
  <c r="M87" i="2"/>
  <c r="M116" i="2"/>
  <c r="M527" i="2"/>
  <c r="M367" i="2"/>
  <c r="M377" i="2"/>
  <c r="M287" i="2"/>
  <c r="M233" i="2"/>
  <c r="M289" i="2"/>
  <c r="M402" i="2"/>
  <c r="M424" i="2"/>
  <c r="M480" i="2"/>
  <c r="M427" i="2"/>
  <c r="M570" i="2"/>
  <c r="M567" i="2"/>
  <c r="M651" i="2"/>
  <c r="M664" i="2"/>
  <c r="M701" i="2"/>
  <c r="M707" i="2"/>
  <c r="M810" i="2"/>
  <c r="M708" i="2"/>
  <c r="M798" i="2"/>
  <c r="M721" i="2"/>
  <c r="M951" i="2"/>
  <c r="M953" i="2"/>
  <c r="M1026" i="2"/>
  <c r="M1118" i="2"/>
  <c r="M1049" i="2"/>
  <c r="M1076" i="2"/>
  <c r="M1168" i="2"/>
  <c r="M1120" i="2"/>
  <c r="M1195" i="2"/>
  <c r="M1294" i="2"/>
  <c r="M1310" i="2"/>
  <c r="M1232" i="2"/>
  <c r="M1424" i="2"/>
  <c r="M1445" i="2"/>
  <c r="M1465" i="2"/>
  <c r="M1489" i="2"/>
  <c r="M1583" i="2"/>
  <c r="M1694" i="2"/>
  <c r="M1594" i="2"/>
  <c r="M1772" i="2"/>
  <c r="M1790" i="2"/>
  <c r="M1715" i="2"/>
  <c r="M1562" i="2"/>
  <c r="M1706" i="2"/>
  <c r="M1617" i="2"/>
  <c r="M1567" i="2"/>
  <c r="M1523" i="2"/>
  <c r="M1553" i="2"/>
  <c r="M1375" i="2"/>
  <c r="M1484" i="2"/>
  <c r="M1561" i="2"/>
  <c r="M1438" i="2"/>
  <c r="M1604" i="2"/>
  <c r="M1528" i="2"/>
  <c r="M1268" i="2"/>
  <c r="M1327" i="2"/>
  <c r="M1378" i="2"/>
  <c r="M1204" i="2"/>
  <c r="M1325" i="2"/>
  <c r="M1262" i="2"/>
  <c r="M1068" i="2"/>
  <c r="M1199" i="2"/>
  <c r="M1100" i="2"/>
  <c r="M1173" i="2"/>
  <c r="M1156" i="2"/>
  <c r="M1052" i="2"/>
  <c r="M1111" i="2"/>
  <c r="M1089" i="2"/>
  <c r="M1117" i="2"/>
  <c r="M956" i="2"/>
  <c r="M872" i="2"/>
  <c r="M1092" i="2"/>
  <c r="M949" i="2"/>
  <c r="M865" i="2"/>
  <c r="M950" i="2"/>
  <c r="M993" i="2"/>
  <c r="M824" i="2"/>
  <c r="M942" i="2"/>
  <c r="M822" i="2"/>
  <c r="M713" i="2"/>
  <c r="M855" i="2"/>
  <c r="M763" i="2"/>
  <c r="M695" i="2"/>
  <c r="M757" i="2"/>
  <c r="M723" i="2"/>
  <c r="M625" i="2"/>
  <c r="M655" i="2"/>
  <c r="M536" i="2"/>
  <c r="M642" i="2"/>
  <c r="M686" i="2"/>
  <c r="M689" i="2"/>
  <c r="M553" i="2"/>
  <c r="M631" i="2"/>
  <c r="M558" i="2"/>
  <c r="M627" i="2"/>
  <c r="M523" i="2"/>
  <c r="M462" i="2"/>
  <c r="M406" i="2"/>
  <c r="M145" i="2"/>
  <c r="M345" i="2"/>
  <c r="M317" i="2"/>
  <c r="M461" i="2"/>
  <c r="M361" i="2"/>
  <c r="M333" i="2"/>
  <c r="M278" i="2"/>
  <c r="M332" i="2"/>
  <c r="M350" i="2"/>
  <c r="M221" i="2"/>
  <c r="M294" i="2"/>
  <c r="M284" i="2"/>
  <c r="M422" i="2"/>
  <c r="M131" i="2"/>
  <c r="M84" i="2"/>
  <c r="M55" i="2"/>
  <c r="M50" i="2"/>
  <c r="M218" i="2"/>
  <c r="M251" i="2"/>
  <c r="M113" i="2"/>
  <c r="M14" i="2"/>
  <c r="M249" i="2"/>
  <c r="M42" i="2"/>
  <c r="M117" i="2"/>
  <c r="M1756" i="2"/>
  <c r="M1787" i="2"/>
  <c r="M1688" i="2"/>
  <c r="M1741" i="2"/>
  <c r="M1666" i="2"/>
  <c r="M1593" i="2"/>
  <c r="M1685" i="2"/>
  <c r="M1541" i="2"/>
  <c r="M1467" i="2"/>
  <c r="M1355" i="2"/>
  <c r="M1500" i="2"/>
  <c r="M1436" i="2"/>
  <c r="M1385" i="2"/>
  <c r="M1452" i="2"/>
  <c r="M1344" i="2"/>
  <c r="M1260" i="2"/>
  <c r="M1306" i="2"/>
  <c r="M1338" i="2"/>
  <c r="M1277" i="2"/>
  <c r="M1295" i="2"/>
  <c r="M1281" i="2"/>
  <c r="M1181" i="2"/>
  <c r="M1145" i="2"/>
  <c r="M1209" i="2"/>
  <c r="M1163" i="2"/>
  <c r="M1133" i="2"/>
  <c r="M1024" i="2"/>
  <c r="M1196" i="2"/>
  <c r="M1079" i="2"/>
  <c r="M1097" i="2"/>
  <c r="M948" i="2"/>
  <c r="M1005" i="2"/>
  <c r="M1053" i="2"/>
  <c r="M941" i="2"/>
  <c r="M857" i="2"/>
  <c r="M962" i="2"/>
  <c r="M990" i="2"/>
  <c r="M965" i="2"/>
  <c r="M828" i="2"/>
  <c r="M812" i="2"/>
  <c r="M703" i="2"/>
  <c r="M791" i="2"/>
  <c r="M802" i="2"/>
  <c r="M783" i="2"/>
  <c r="M729" i="2"/>
  <c r="M678" i="2"/>
  <c r="M615" i="2"/>
  <c r="M585" i="2"/>
  <c r="M528" i="2"/>
  <c r="M618" i="2"/>
  <c r="M612" i="2"/>
  <c r="M626" i="2"/>
  <c r="M494" i="2"/>
  <c r="M471" i="2"/>
  <c r="M499" i="2"/>
  <c r="M546" i="2"/>
  <c r="M468" i="2"/>
  <c r="M446" i="2"/>
  <c r="M383" i="2"/>
  <c r="M373" i="2"/>
  <c r="M327" i="2"/>
  <c r="M299" i="2"/>
  <c r="M432" i="2"/>
  <c r="M343" i="2"/>
  <c r="M315" i="2"/>
  <c r="M232" i="2"/>
  <c r="M314" i="2"/>
  <c r="M304" i="2"/>
  <c r="M203" i="2"/>
  <c r="M248" i="2"/>
  <c r="M266" i="2"/>
  <c r="M179" i="2"/>
  <c r="M107" i="2"/>
  <c r="M384" i="2"/>
  <c r="M311" i="2"/>
  <c r="M260" i="2"/>
  <c r="M169" i="2"/>
  <c r="M219" i="2"/>
  <c r="M89" i="2"/>
  <c r="M208" i="2"/>
  <c r="M70" i="2"/>
  <c r="M31" i="2"/>
  <c r="M82" i="2"/>
  <c r="M1744" i="2"/>
  <c r="M1779" i="2"/>
  <c r="M1683" i="2"/>
  <c r="M1702" i="2"/>
  <c r="M1681" i="2"/>
  <c r="M1592" i="2"/>
  <c r="M1548" i="2"/>
  <c r="M1533" i="2"/>
  <c r="M1459" i="2"/>
  <c r="M1547" i="2"/>
  <c r="M1476" i="2"/>
  <c r="M1397" i="2"/>
  <c r="M1491" i="2"/>
  <c r="M1404" i="2"/>
  <c r="M1336" i="2"/>
  <c r="M1252" i="2"/>
  <c r="M1376" i="2"/>
  <c r="M1323" i="2"/>
  <c r="M1259" i="2"/>
  <c r="M1274" i="2"/>
  <c r="M1247" i="2"/>
  <c r="M1230" i="2"/>
  <c r="M1140" i="2"/>
  <c r="M1207" i="2"/>
  <c r="M1109" i="2"/>
  <c r="M1121" i="2"/>
  <c r="M1016" i="2"/>
  <c r="M1170" i="2"/>
  <c r="M1048" i="2"/>
  <c r="M1059" i="2"/>
  <c r="M940" i="2"/>
  <c r="M982" i="2"/>
  <c r="M987" i="2"/>
  <c r="M933" i="2"/>
  <c r="M1050" i="2"/>
  <c r="M947" i="2"/>
  <c r="M957" i="2"/>
  <c r="M954" i="2"/>
  <c r="M922" i="2"/>
  <c r="M758" i="2"/>
  <c r="M981" i="2"/>
  <c r="M737" i="2"/>
  <c r="M765" i="2"/>
  <c r="M755" i="2"/>
  <c r="M792" i="2"/>
  <c r="M668" i="2"/>
  <c r="M566" i="2"/>
  <c r="M575" i="2"/>
  <c r="M520" i="2"/>
  <c r="M613" i="2"/>
  <c r="M660" i="2"/>
  <c r="M616" i="2"/>
  <c r="M614" i="2"/>
  <c r="M455" i="2"/>
  <c r="M465" i="2"/>
  <c r="M599" i="2"/>
  <c r="M436" i="2"/>
  <c r="M430" i="2"/>
  <c r="M374" i="2"/>
  <c r="M364" i="2"/>
  <c r="M318" i="2"/>
  <c r="M290" i="2"/>
  <c r="M399" i="2"/>
  <c r="M334" i="2"/>
  <c r="M306" i="2"/>
  <c r="M223" i="2"/>
  <c r="M277" i="2"/>
  <c r="M295" i="2"/>
  <c r="M194" i="2"/>
  <c r="M239" i="2"/>
  <c r="M229" i="2"/>
  <c r="M172" i="2"/>
  <c r="M94" i="2"/>
  <c r="M234" i="2"/>
  <c r="M253" i="2"/>
  <c r="M231" i="2"/>
  <c r="M124" i="2"/>
  <c r="M207" i="2"/>
  <c r="M338" i="2"/>
  <c r="M185" i="2"/>
  <c r="M171" i="2"/>
  <c r="M15" i="2"/>
  <c r="M22" i="2"/>
  <c r="M1720" i="2"/>
  <c r="M1771" i="2"/>
  <c r="M1673" i="2"/>
  <c r="M1682" i="2"/>
  <c r="M1680" i="2"/>
  <c r="M1591" i="2"/>
  <c r="M1600" i="2"/>
  <c r="M1560" i="2"/>
  <c r="M1455" i="2"/>
  <c r="M1510" i="2"/>
  <c r="M1432" i="2"/>
  <c r="M1381" i="2"/>
  <c r="M1461" i="2"/>
  <c r="M1388" i="2"/>
  <c r="M1332" i="2"/>
  <c r="M1248" i="2"/>
  <c r="M1360" i="2"/>
  <c r="M1374" i="2"/>
  <c r="M1245" i="2"/>
  <c r="M1319" i="2"/>
  <c r="M1233" i="2"/>
  <c r="M1297" i="2"/>
  <c r="M1135" i="2"/>
  <c r="M1198" i="2"/>
  <c r="M1104" i="2"/>
  <c r="M1093" i="2"/>
  <c r="M1012" i="2"/>
  <c r="M1165" i="2"/>
  <c r="M1042" i="2"/>
  <c r="M1058" i="2"/>
  <c r="M936" i="2"/>
  <c r="M975" i="2"/>
  <c r="M1033" i="2"/>
  <c r="M929" i="2"/>
  <c r="M1035" i="2"/>
  <c r="M931" i="2"/>
  <c r="M864" i="2"/>
  <c r="M894" i="2"/>
  <c r="M902" i="2"/>
  <c r="M753" i="2"/>
  <c r="M955" i="2"/>
  <c r="M732" i="2"/>
  <c r="M939" i="2"/>
  <c r="M750" i="2"/>
  <c r="M694" i="2"/>
  <c r="M774" i="2"/>
  <c r="M561" i="2"/>
  <c r="M720" i="2"/>
  <c r="M516" i="2"/>
  <c r="M608" i="2"/>
  <c r="M640" i="2"/>
  <c r="M611" i="2"/>
  <c r="M606" i="2"/>
  <c r="M450" i="2"/>
  <c r="M571" i="2"/>
  <c r="M496" i="2"/>
  <c r="M560" i="2"/>
  <c r="M419" i="2"/>
  <c r="M337" i="2"/>
  <c r="M355" i="2"/>
  <c r="M281" i="2"/>
  <c r="M413" i="2"/>
  <c r="M389" i="2"/>
  <c r="M297" i="2"/>
  <c r="M269" i="2"/>
  <c r="M214" i="2"/>
  <c r="M268" i="2"/>
  <c r="M286" i="2"/>
  <c r="M157" i="2"/>
  <c r="M230" i="2"/>
  <c r="M220" i="2"/>
  <c r="M393" i="2"/>
  <c r="M78" i="2"/>
  <c r="M217" i="2"/>
  <c r="M242" i="2"/>
  <c r="M149" i="2"/>
  <c r="M347" i="2"/>
  <c r="M183" i="2"/>
  <c r="M243" i="2"/>
  <c r="M485" i="2"/>
  <c r="M73" i="2"/>
  <c r="U5" i="2"/>
  <c r="M19" i="2"/>
  <c r="M1794" i="2"/>
  <c r="M1763" i="2"/>
  <c r="M1726" i="2"/>
  <c r="M1672" i="2"/>
  <c r="M1677" i="2"/>
  <c r="M1624" i="2"/>
  <c r="M1580" i="2"/>
  <c r="M1544" i="2"/>
  <c r="M1451" i="2"/>
  <c r="M1496" i="2"/>
  <c r="M1453" i="2"/>
  <c r="M1365" i="2"/>
  <c r="M1446" i="2"/>
  <c r="M1442" i="2"/>
  <c r="M1328" i="2"/>
  <c r="M1244" i="2"/>
  <c r="M1334" i="2"/>
  <c r="M1353" i="2"/>
  <c r="M1238" i="2"/>
  <c r="M1249" i="2"/>
  <c r="M1473" i="2"/>
  <c r="M1253" i="2"/>
  <c r="M1192" i="2"/>
  <c r="M1134" i="2"/>
  <c r="M1298" i="2"/>
  <c r="M1172" i="2"/>
  <c r="M1008" i="2"/>
  <c r="M1144" i="2"/>
  <c r="M1074" i="2"/>
  <c r="M1045" i="2"/>
  <c r="M932" i="2"/>
  <c r="M1046" i="2"/>
  <c r="M997" i="2"/>
  <c r="M925" i="2"/>
  <c r="M1013" i="2"/>
  <c r="M979" i="2"/>
  <c r="M854" i="2"/>
  <c r="M814" i="2"/>
  <c r="M883" i="2"/>
  <c r="M748" i="2"/>
  <c r="M910" i="2"/>
  <c r="M994" i="2"/>
  <c r="M808" i="2"/>
  <c r="M745" i="2"/>
  <c r="M654" i="2"/>
  <c r="M760" i="2"/>
  <c r="M778" i="2"/>
  <c r="M714" i="2"/>
  <c r="M512" i="2"/>
  <c r="M549" i="2"/>
  <c r="M633" i="2"/>
  <c r="M674" i="2"/>
  <c r="M641" i="2"/>
  <c r="M439" i="2"/>
  <c r="M490" i="2"/>
  <c r="M463" i="2"/>
  <c r="M547" i="2"/>
  <c r="M414" i="2"/>
  <c r="M328" i="2"/>
  <c r="M346" i="2"/>
  <c r="M272" i="2"/>
  <c r="M390" i="2"/>
  <c r="M380" i="2"/>
  <c r="M288" i="2"/>
  <c r="M492" i="2"/>
  <c r="M177" i="2"/>
  <c r="M259" i="2"/>
  <c r="M420" i="2"/>
  <c r="M568" i="2"/>
  <c r="M193" i="2"/>
  <c r="M211" i="2"/>
  <c r="M301" i="2"/>
  <c r="M365" i="2"/>
  <c r="M176" i="2"/>
  <c r="M238" i="2"/>
  <c r="M148" i="2"/>
  <c r="M302" i="2"/>
  <c r="M151" i="2"/>
  <c r="M228" i="2"/>
  <c r="M448" i="2"/>
  <c r="M72" i="2"/>
  <c r="M79" i="2"/>
  <c r="M9" i="2"/>
  <c r="M1786" i="2"/>
  <c r="M1747" i="2"/>
  <c r="M1658" i="2"/>
  <c r="M1651" i="2"/>
  <c r="M1641" i="2"/>
  <c r="M1599" i="2"/>
  <c r="M1532" i="2"/>
  <c r="M1521" i="2"/>
  <c r="M1447" i="2"/>
  <c r="M1495" i="2"/>
  <c r="M1437" i="2"/>
  <c r="M1504" i="2"/>
  <c r="M1418" i="2"/>
  <c r="M1430" i="2"/>
  <c r="M1324" i="2"/>
  <c r="M1240" i="2"/>
  <c r="M1291" i="2"/>
  <c r="M1337" i="2"/>
  <c r="M1194" i="2"/>
  <c r="M1335" i="2"/>
  <c r="M1358" i="2"/>
  <c r="M1239" i="2"/>
  <c r="M1185" i="2"/>
  <c r="M1129" i="2"/>
  <c r="M1218" i="2"/>
  <c r="M1250" i="2"/>
  <c r="M1004" i="2"/>
  <c r="M1131" i="2"/>
  <c r="M1103" i="2"/>
  <c r="M1039" i="2"/>
  <c r="M928" i="2"/>
  <c r="M1025" i="2"/>
  <c r="M986" i="2"/>
  <c r="M921" i="2"/>
  <c r="M1009" i="2"/>
  <c r="M946" i="2"/>
  <c r="M849" i="2"/>
  <c r="M809" i="2"/>
  <c r="M1006" i="2"/>
  <c r="M743" i="2"/>
  <c r="M906" i="2"/>
  <c r="M891" i="2"/>
  <c r="M712" i="2"/>
  <c r="M744" i="2"/>
  <c r="M649" i="2"/>
  <c r="M702" i="2"/>
  <c r="M709" i="2"/>
  <c r="M665" i="2"/>
  <c r="M508" i="2"/>
  <c r="M544" i="2"/>
  <c r="M602" i="2"/>
  <c r="M650" i="2"/>
  <c r="M601" i="2"/>
  <c r="M434" i="2"/>
  <c r="M470" i="2"/>
  <c r="M458" i="2"/>
  <c r="M539" i="2"/>
  <c r="M719" i="2"/>
  <c r="M319" i="2"/>
  <c r="M309" i="2"/>
  <c r="M263" i="2"/>
  <c r="M353" i="2"/>
  <c r="M371" i="2"/>
  <c r="M279" i="2"/>
  <c r="M478" i="2"/>
  <c r="M168" i="2"/>
  <c r="M250" i="2"/>
  <c r="M395" i="2"/>
  <c r="M548" i="2"/>
  <c r="M184" i="2"/>
  <c r="M202" i="2"/>
  <c r="M244" i="2"/>
  <c r="M320" i="2"/>
  <c r="M142" i="2"/>
  <c r="M206" i="2"/>
  <c r="M147" i="2"/>
  <c r="M201" i="2"/>
  <c r="M135" i="2"/>
  <c r="M178" i="2"/>
  <c r="M96" i="2"/>
  <c r="M56" i="2"/>
  <c r="M51" i="2"/>
  <c r="M1778" i="2"/>
  <c r="M1785" i="2"/>
  <c r="M1634" i="2"/>
  <c r="M1662" i="2"/>
  <c r="M1620" i="2"/>
  <c r="M1625" i="2"/>
  <c r="M1522" i="2"/>
  <c r="M1509" i="2"/>
  <c r="M1439" i="2"/>
  <c r="M1493" i="2"/>
  <c r="M1502" i="2"/>
  <c r="M1413" i="2"/>
  <c r="M1472" i="2"/>
  <c r="M1428" i="2"/>
  <c r="M1316" i="2"/>
  <c r="M1236" i="2"/>
  <c r="M1390" i="2"/>
  <c r="M1287" i="2"/>
  <c r="M1189" i="2"/>
  <c r="M1286" i="2"/>
  <c r="M1254" i="2"/>
  <c r="M1235" i="2"/>
  <c r="M1130" i="2"/>
  <c r="M1119" i="2"/>
  <c r="M1215" i="2"/>
  <c r="M1182" i="2"/>
  <c r="M996" i="2"/>
  <c r="M1115" i="2"/>
  <c r="M1082" i="2"/>
  <c r="M1155" i="2"/>
  <c r="M924" i="2"/>
  <c r="M1056" i="2"/>
  <c r="M971" i="2"/>
  <c r="M917" i="2"/>
  <c r="M1037" i="2"/>
  <c r="M914" i="2"/>
  <c r="M844" i="2"/>
  <c r="M799" i="2"/>
  <c r="M852" i="2"/>
  <c r="M851" i="2"/>
  <c r="M821" i="2"/>
  <c r="M850" i="2"/>
  <c r="M696" i="2"/>
  <c r="M740" i="2"/>
  <c r="M639" i="2"/>
  <c r="M658" i="2"/>
  <c r="M679" i="2"/>
  <c r="M692" i="2"/>
  <c r="M818" i="2"/>
  <c r="M634" i="2"/>
  <c r="M592" i="2"/>
  <c r="M646" i="2"/>
  <c r="M543" i="2"/>
  <c r="M418" i="2"/>
  <c r="M459" i="2"/>
  <c r="M442" i="2"/>
  <c r="M457" i="2"/>
  <c r="M563" i="2"/>
  <c r="M310" i="2"/>
  <c r="M300" i="2"/>
  <c r="M254" i="2"/>
  <c r="M344" i="2"/>
  <c r="M362" i="2"/>
  <c r="M270" i="2"/>
  <c r="M453" i="2"/>
  <c r="M159" i="2"/>
  <c r="M213" i="2"/>
  <c r="M386" i="2"/>
  <c r="M429" i="2"/>
  <c r="M175" i="2"/>
  <c r="M165" i="2"/>
  <c r="M210" i="2"/>
  <c r="M237" i="2"/>
  <c r="M141" i="2"/>
  <c r="M199" i="2"/>
  <c r="M146" i="2"/>
  <c r="M161" i="2"/>
  <c r="M109" i="2"/>
  <c r="M170" i="2"/>
  <c r="M57" i="2"/>
  <c r="U14" i="2"/>
  <c r="M45" i="2"/>
  <c r="M152" i="2"/>
  <c r="M433" i="2"/>
  <c r="M632" i="2"/>
  <c r="M938" i="2"/>
  <c r="M992" i="2"/>
  <c r="M1208" i="2"/>
  <c r="M1558" i="2"/>
  <c r="M104" i="2"/>
  <c r="M464" i="2"/>
  <c r="M803" i="2"/>
  <c r="M1028" i="2"/>
  <c r="M1660" i="2"/>
  <c r="M8" i="2"/>
  <c r="M280" i="2"/>
  <c r="M1064" i="2"/>
  <c r="U9" i="2"/>
  <c r="M41" i="2"/>
  <c r="M95" i="2"/>
  <c r="M33" i="2"/>
  <c r="M69" i="2"/>
  <c r="M240" i="2"/>
  <c r="M366" i="2"/>
  <c r="M106" i="2"/>
  <c r="M103" i="2"/>
  <c r="M174" i="2"/>
  <c r="M156" i="2"/>
  <c r="M376" i="2"/>
  <c r="M417" i="2"/>
  <c r="M296" i="2"/>
  <c r="M352" i="2"/>
  <c r="M326" i="2"/>
  <c r="M411" i="2"/>
  <c r="M445" i="2"/>
  <c r="M565" i="2"/>
  <c r="M454" i="2"/>
  <c r="M604" i="2"/>
  <c r="M582" i="2"/>
  <c r="M564" i="2"/>
  <c r="M590" i="2"/>
  <c r="M761" i="2"/>
  <c r="M731" i="2"/>
  <c r="M813" i="2"/>
  <c r="M718" i="2"/>
  <c r="M847" i="2"/>
  <c r="M775" i="2"/>
  <c r="M967" i="2"/>
  <c r="M970" i="2"/>
  <c r="M1107" i="2"/>
  <c r="M1128" i="2"/>
  <c r="M1077" i="2"/>
  <c r="M1086" i="2"/>
  <c r="M1178" i="2"/>
  <c r="M1125" i="2"/>
  <c r="M1202" i="2"/>
  <c r="M1318" i="2"/>
  <c r="M1317" i="2"/>
  <c r="M1264" i="2"/>
  <c r="M1425" i="2"/>
  <c r="M1479" i="2"/>
  <c r="M1515" i="2"/>
  <c r="M1551" i="2"/>
  <c r="M1512" i="2"/>
  <c r="M1619" i="2"/>
  <c r="M1606" i="2"/>
  <c r="M1722" i="2"/>
  <c r="BE14" i="2"/>
  <c r="M128" i="2"/>
  <c r="M190" i="2"/>
  <c r="M397" i="2"/>
  <c r="M489" i="2"/>
  <c r="M717" i="2"/>
  <c r="M837" i="2"/>
  <c r="M1040" i="2"/>
  <c r="M1203" i="2"/>
  <c r="M1301" i="2"/>
  <c r="M1525" i="2"/>
  <c r="M1729" i="2"/>
  <c r="M4" i="2"/>
  <c r="M273" i="2"/>
  <c r="M901" i="2"/>
  <c r="M1407" i="2"/>
  <c r="M356" i="2"/>
  <c r="M533" i="2"/>
  <c r="M919" i="2"/>
  <c r="M1229" i="2"/>
  <c r="M1753" i="2"/>
  <c r="M481" i="2"/>
  <c r="M224" i="2"/>
  <c r="M643" i="2"/>
  <c r="M935" i="2"/>
  <c r="M1408" i="2"/>
  <c r="M20" i="2"/>
  <c r="U3" i="2"/>
  <c r="M27" i="2"/>
  <c r="M54" i="2"/>
  <c r="M75" i="2"/>
  <c r="M24" i="2"/>
  <c r="M102" i="2"/>
  <c r="M129" i="2"/>
  <c r="M115" i="2"/>
  <c r="M192" i="2"/>
  <c r="M275" i="2"/>
  <c r="M385" i="2"/>
  <c r="M472" i="2"/>
  <c r="M305" i="2"/>
  <c r="M398" i="2"/>
  <c r="M335" i="2"/>
  <c r="M245" i="2"/>
  <c r="M477" i="2"/>
  <c r="M534" i="2"/>
  <c r="M519" i="2"/>
  <c r="M662" i="2"/>
  <c r="M647" i="2"/>
  <c r="M569" i="2"/>
  <c r="M666" i="2"/>
  <c r="M653" i="2"/>
  <c r="M735" i="2"/>
  <c r="M781" i="2"/>
  <c r="M772" i="2"/>
  <c r="M833" i="2"/>
  <c r="M780" i="2"/>
  <c r="M995" i="2"/>
  <c r="M977" i="2"/>
  <c r="M876" i="2"/>
  <c r="M1138" i="2"/>
  <c r="M1088" i="2"/>
  <c r="M1099" i="2"/>
  <c r="M1205" i="2"/>
  <c r="M1150" i="2"/>
  <c r="M1269" i="2"/>
  <c r="M1258" i="2"/>
  <c r="M1331" i="2"/>
  <c r="M1272" i="2"/>
  <c r="M1409" i="2"/>
  <c r="M1370" i="2"/>
  <c r="M1460" i="2"/>
  <c r="M1474" i="2"/>
  <c r="M1514" i="2"/>
  <c r="M1645" i="2"/>
  <c r="M1614" i="2"/>
  <c r="M1738" i="2"/>
  <c r="M66" i="2"/>
  <c r="M160" i="2"/>
  <c r="M349" i="2"/>
  <c r="M264" i="2"/>
  <c r="M517" i="2"/>
  <c r="M657" i="2"/>
  <c r="M874" i="2"/>
  <c r="M897" i="2"/>
  <c r="M988" i="2"/>
  <c r="M1307" i="2"/>
  <c r="M1401" i="2"/>
  <c r="M1656" i="2"/>
  <c r="M227" i="2"/>
  <c r="M497" i="2"/>
  <c r="M1047" i="2"/>
  <c r="M1524" i="2"/>
  <c r="M189" i="2"/>
  <c r="M392" i="2"/>
  <c r="M811" i="2"/>
  <c r="M1158" i="2"/>
  <c r="M1380" i="2"/>
  <c r="M7" i="2"/>
  <c r="M329" i="2"/>
  <c r="M441" i="2"/>
  <c r="M676" i="2"/>
  <c r="M945" i="2"/>
  <c r="M1214" i="2"/>
  <c r="M1396" i="2"/>
  <c r="M1570" i="2"/>
  <c r="M62" i="2"/>
  <c r="U4" i="2"/>
  <c r="M35" i="2"/>
  <c r="M63" i="2"/>
  <c r="M77" i="2"/>
  <c r="M40" i="2"/>
  <c r="M235" i="2"/>
  <c r="M137" i="2"/>
  <c r="M120" i="2"/>
  <c r="M205" i="2"/>
  <c r="M293" i="2"/>
  <c r="M421" i="2"/>
  <c r="M186" i="2"/>
  <c r="M342" i="2"/>
  <c r="M469" i="2"/>
  <c r="M308" i="2"/>
  <c r="M282" i="2"/>
  <c r="M507" i="2"/>
  <c r="M576" i="2"/>
  <c r="M609" i="2"/>
  <c r="M670" i="2"/>
  <c r="M659" i="2"/>
  <c r="M574" i="2"/>
  <c r="M691" i="2"/>
  <c r="M693" i="2"/>
  <c r="M736" i="2"/>
  <c r="M786" i="2"/>
  <c r="M777" i="2"/>
  <c r="M779" i="2"/>
  <c r="M839" i="2"/>
  <c r="M998" i="2"/>
  <c r="M1018" i="2"/>
  <c r="M884" i="2"/>
  <c r="M1023" i="2"/>
  <c r="M1160" i="2"/>
  <c r="M1101" i="2"/>
  <c r="M1206" i="2"/>
  <c r="M1222" i="2"/>
  <c r="M1211" i="2"/>
  <c r="M1305" i="2"/>
  <c r="M1368" i="2"/>
  <c r="M1280" i="2"/>
  <c r="M1462" i="2"/>
  <c r="M1386" i="2"/>
  <c r="M1471" i="2"/>
  <c r="M1482" i="2"/>
  <c r="M1573" i="2"/>
  <c r="M1635" i="2"/>
  <c r="M1622" i="2"/>
  <c r="M1751" i="2"/>
  <c r="M236" i="2"/>
  <c r="M401" i="2"/>
  <c r="M13" i="2"/>
  <c r="U7" i="2"/>
  <c r="M59" i="2"/>
  <c r="M64" i="2"/>
  <c r="M81" i="2"/>
  <c r="M60" i="2"/>
  <c r="M274" i="2"/>
  <c r="M138" i="2"/>
  <c r="M125" i="2"/>
  <c r="M216" i="2"/>
  <c r="M330" i="2"/>
  <c r="M212" i="2"/>
  <c r="M195" i="2"/>
  <c r="M351" i="2"/>
  <c r="M252" i="2"/>
  <c r="M354" i="2"/>
  <c r="M291" i="2"/>
  <c r="M510" i="2"/>
  <c r="M110" i="2"/>
  <c r="M460" i="2"/>
  <c r="M550" i="2"/>
  <c r="M700" i="2"/>
  <c r="M623" i="2"/>
  <c r="M595" i="2"/>
  <c r="M724" i="2"/>
  <c r="M739" i="2"/>
  <c r="M835" i="2"/>
  <c r="M782" i="2"/>
  <c r="M784" i="2"/>
  <c r="M1062" i="2"/>
  <c r="M1007" i="2"/>
  <c r="M1054" i="2"/>
  <c r="M888" i="2"/>
  <c r="M1201" i="2"/>
  <c r="M1113" i="2"/>
  <c r="M1108" i="2"/>
  <c r="M1321" i="2"/>
  <c r="M1266" i="2"/>
  <c r="M1326" i="2"/>
  <c r="M1382" i="2"/>
  <c r="M1393" i="2"/>
  <c r="M1284" i="2"/>
  <c r="M1440" i="2"/>
  <c r="M1402" i="2"/>
  <c r="M1450" i="2"/>
  <c r="M1492" i="2"/>
  <c r="M1639" i="2"/>
  <c r="M1691" i="2"/>
  <c r="M1626" i="2"/>
  <c r="M1759" i="2"/>
  <c r="M271" i="2"/>
  <c r="M716" i="2"/>
  <c r="M127" i="2"/>
  <c r="M405" i="2"/>
  <c r="M283" i="2"/>
  <c r="M130" i="2"/>
  <c r="M247" i="2"/>
  <c r="M339" i="2"/>
  <c r="M258" i="2"/>
  <c r="M204" i="2"/>
  <c r="M360" i="2"/>
  <c r="M261" i="2"/>
  <c r="M363" i="2"/>
  <c r="M403" i="2"/>
  <c r="M535" i="2"/>
  <c r="M126" i="2"/>
  <c r="M476" i="2"/>
  <c r="M537" i="2"/>
  <c r="M587" i="2"/>
  <c r="M652" i="2"/>
  <c r="M600" i="2"/>
  <c r="M759" i="2"/>
  <c r="M800" i="2"/>
  <c r="M840" i="2"/>
  <c r="M831" i="2"/>
  <c r="M789" i="2"/>
  <c r="M911" i="2"/>
  <c r="M1019" i="2"/>
  <c r="M985" i="2"/>
  <c r="M892" i="2"/>
  <c r="M1116" i="2"/>
  <c r="M1242" i="2"/>
  <c r="M1149" i="2"/>
  <c r="M1055" i="2"/>
  <c r="M1193" i="2"/>
  <c r="M1282" i="2"/>
  <c r="M1184" i="2"/>
  <c r="M1406" i="2"/>
  <c r="M1296" i="2"/>
  <c r="M1480" i="2"/>
  <c r="M1444" i="2"/>
  <c r="M1487" i="2"/>
  <c r="M1497" i="2"/>
  <c r="M1608" i="2"/>
  <c r="M1690" i="2"/>
  <c r="M1630" i="2"/>
  <c r="M1802" i="2"/>
  <c r="M133" i="2"/>
  <c r="M188" i="2"/>
  <c r="M303" i="2"/>
  <c r="M336" i="2"/>
  <c r="M591" i="2"/>
  <c r="M730" i="2"/>
  <c r="M829" i="2"/>
  <c r="M1011" i="2"/>
  <c r="M1159" i="2"/>
  <c r="M1350" i="2"/>
  <c r="M1506" i="2"/>
  <c r="M313" i="2"/>
  <c r="M690" i="2"/>
  <c r="M1315" i="2"/>
  <c r="M43" i="2"/>
  <c r="M150" i="2"/>
  <c r="M672" i="2"/>
  <c r="M1051" i="2"/>
  <c r="M1577" i="2"/>
  <c r="M196" i="2"/>
  <c r="M241" i="2"/>
  <c r="M628" i="2"/>
  <c r="M793" i="2"/>
  <c r="M1226" i="2"/>
  <c r="M1539" i="2"/>
  <c r="M76" i="2"/>
  <c r="M23" i="2"/>
  <c r="M112" i="2"/>
  <c r="M6" i="2"/>
  <c r="M98" i="2"/>
  <c r="M132" i="2"/>
  <c r="M92" i="2"/>
  <c r="M67" i="2"/>
  <c r="M58" i="2"/>
  <c r="M140" i="2"/>
  <c r="M404" i="2"/>
  <c r="M348" i="2"/>
  <c r="M267" i="2"/>
  <c r="M323" i="2"/>
  <c r="M369" i="2"/>
  <c r="M298" i="2"/>
  <c r="M372" i="2"/>
  <c r="M182" i="2"/>
  <c r="M557" i="2"/>
  <c r="M415" i="2"/>
  <c r="M484" i="2"/>
  <c r="M555" i="2"/>
  <c r="M617" i="2"/>
  <c r="M663" i="2"/>
  <c r="M605" i="2"/>
  <c r="M787" i="2"/>
  <c r="M733" i="2"/>
  <c r="M845" i="2"/>
  <c r="M841" i="2"/>
  <c r="M794" i="2"/>
  <c r="M943" i="2"/>
  <c r="M861" i="2"/>
  <c r="M1034" i="2"/>
  <c r="M896" i="2"/>
  <c r="M1122" i="2"/>
  <c r="M1112" i="2"/>
  <c r="M1154" i="2"/>
  <c r="M1060" i="2"/>
  <c r="M1175" i="2"/>
  <c r="M1302" i="2"/>
  <c r="M1290" i="2"/>
  <c r="M1339" i="2"/>
  <c r="M1300" i="2"/>
  <c r="M1394" i="2"/>
  <c r="M1441" i="2"/>
  <c r="M1545" i="2"/>
  <c r="M1508" i="2"/>
  <c r="M1607" i="2"/>
  <c r="M1721" i="2"/>
  <c r="M1703" i="2"/>
  <c r="M1746" i="2"/>
  <c r="M155" i="2"/>
  <c r="M1403" i="2"/>
  <c r="U11" i="2"/>
  <c r="M181" i="2"/>
  <c r="M262" i="2"/>
  <c r="M593" i="2"/>
  <c r="M983" i="2"/>
  <c r="M1153" i="2"/>
  <c r="M1475" i="2"/>
  <c r="M375" i="2"/>
  <c r="M498" i="2"/>
  <c r="M913" i="2"/>
  <c r="M1392" i="2"/>
  <c r="M39" i="2"/>
  <c r="M541" i="2"/>
  <c r="M1220" i="2"/>
  <c r="M108" i="2"/>
  <c r="M18" i="2"/>
  <c r="M17" i="2"/>
  <c r="U8" i="2"/>
  <c r="M163" i="2"/>
  <c r="M154" i="2"/>
  <c r="M134" i="2"/>
  <c r="M83" i="2"/>
  <c r="M74" i="2"/>
  <c r="M68" i="2"/>
  <c r="M158" i="2"/>
  <c r="M357" i="2"/>
  <c r="M276" i="2"/>
  <c r="M341" i="2"/>
  <c r="M437" i="2"/>
  <c r="M307" i="2"/>
  <c r="M381" i="2"/>
  <c r="M191" i="2"/>
  <c r="M451" i="2"/>
  <c r="M426" i="2"/>
  <c r="M491" i="2"/>
  <c r="M619" i="2"/>
  <c r="M687" i="2"/>
  <c r="M698" i="2"/>
  <c r="M656" i="2"/>
  <c r="M683" i="2"/>
  <c r="M751" i="2"/>
  <c r="M796" i="2"/>
  <c r="M846" i="2"/>
  <c r="M843" i="2"/>
  <c r="M989" i="2"/>
  <c r="M869" i="2"/>
  <c r="M1043" i="2"/>
  <c r="M904" i="2"/>
  <c r="M1152" i="2"/>
  <c r="M960" i="2"/>
  <c r="M1151" i="2"/>
  <c r="M1065" i="2"/>
  <c r="M1180" i="2"/>
  <c r="M1333" i="2"/>
  <c r="M1210" i="2"/>
  <c r="M1377" i="2"/>
  <c r="M1304" i="2"/>
  <c r="M1410" i="2"/>
  <c r="M1457" i="2"/>
  <c r="M1367" i="2"/>
  <c r="M1550" i="2"/>
  <c r="M1575" i="2"/>
  <c r="M1668" i="2"/>
  <c r="M1730" i="2"/>
  <c r="M1762" i="2"/>
  <c r="M122" i="2"/>
  <c r="M167" i="2"/>
  <c r="M428" i="2"/>
  <c r="M526" i="2"/>
  <c r="M588" i="2"/>
  <c r="M675" i="2"/>
  <c r="M974" i="2"/>
  <c r="M1080" i="2"/>
  <c r="M1073" i="2"/>
  <c r="M1433" i="2"/>
  <c r="M1596" i="2"/>
  <c r="M312" i="2"/>
  <c r="M671" i="2"/>
  <c r="M1127" i="2"/>
  <c r="M21" i="2"/>
  <c r="M359" i="2"/>
  <c r="M705" i="2"/>
  <c r="M711" i="2"/>
  <c r="M1132" i="2"/>
  <c r="M1538" i="2"/>
  <c r="M49" i="2"/>
  <c r="M71" i="2"/>
  <c r="M408" i="2"/>
  <c r="M706" i="2"/>
  <c r="M1003" i="2"/>
  <c r="M1431" i="2"/>
  <c r="M91" i="2"/>
  <c r="M61" i="2"/>
  <c r="U13" i="2"/>
  <c r="M44" i="2"/>
  <c r="M215" i="2"/>
  <c r="M97" i="2"/>
  <c r="M153" i="2"/>
  <c r="M99" i="2"/>
  <c r="M90" i="2"/>
  <c r="M100" i="2"/>
  <c r="M173" i="2"/>
  <c r="M394" i="2"/>
  <c r="M285" i="2"/>
  <c r="M378" i="2"/>
  <c r="M324" i="2"/>
  <c r="M316" i="2"/>
  <c r="M400" i="2"/>
  <c r="M200" i="2"/>
  <c r="M467" i="2"/>
  <c r="M431" i="2"/>
  <c r="M529" i="2"/>
  <c r="M669" i="2"/>
  <c r="M699" i="2"/>
  <c r="M532" i="2"/>
  <c r="M667" i="2"/>
  <c r="M688" i="2"/>
  <c r="M797" i="2"/>
  <c r="M866" i="2"/>
  <c r="M899" i="2"/>
  <c r="M853" i="2"/>
  <c r="M887" i="2"/>
  <c r="M877" i="2"/>
  <c r="M1029" i="2"/>
  <c r="M908" i="2"/>
  <c r="M1177" i="2"/>
  <c r="M964" i="2"/>
  <c r="M1161" i="2"/>
  <c r="M1070" i="2"/>
  <c r="M1251" i="2"/>
  <c r="M1234" i="2"/>
  <c r="M1231" i="2"/>
  <c r="M1313" i="2"/>
  <c r="M1308" i="2"/>
  <c r="M1416" i="2"/>
  <c r="M1481" i="2"/>
  <c r="M1383" i="2"/>
  <c r="M1498" i="2"/>
  <c r="M1585" i="2"/>
  <c r="M1701" i="2"/>
  <c r="M1684" i="2"/>
  <c r="M1764" i="2"/>
  <c r="AX53" i="3"/>
  <c r="I53" i="3" s="1"/>
  <c r="AX393" i="3"/>
  <c r="I393" i="3" s="1"/>
  <c r="BF156" i="3"/>
  <c r="F156" i="3" s="1"/>
  <c r="BF736" i="3"/>
  <c r="F736" i="3" s="1"/>
  <c r="BF1086" i="3"/>
  <c r="F1086" i="3" s="1"/>
  <c r="AX125" i="3"/>
  <c r="I125" i="3" s="1"/>
  <c r="BF421" i="3"/>
  <c r="F421" i="3" s="1"/>
  <c r="BF154" i="3"/>
  <c r="F154" i="3" s="1"/>
  <c r="BF894" i="3"/>
  <c r="F894" i="3" s="1"/>
  <c r="AX661" i="3"/>
  <c r="I661" i="3" s="1"/>
  <c r="AX1014" i="3"/>
  <c r="I1014" i="3" s="1"/>
  <c r="AX496" i="3"/>
  <c r="I496" i="3" s="1"/>
  <c r="BF292" i="3"/>
  <c r="F292" i="3" s="1"/>
  <c r="AX296" i="3"/>
  <c r="I296" i="3" s="1"/>
  <c r="M10" i="2"/>
  <c r="M1768" i="2"/>
  <c r="M1770" i="2"/>
  <c r="M1717" i="2"/>
  <c r="M1755" i="2"/>
  <c r="M1735" i="2"/>
  <c r="M1678" i="2"/>
  <c r="M1618" i="2"/>
  <c r="M1554" i="2"/>
  <c r="M1733" i="2"/>
  <c r="M1709" i="2"/>
  <c r="M1636" i="2"/>
  <c r="M1657" i="2"/>
  <c r="M1648" i="2"/>
  <c r="M1609" i="2"/>
  <c r="M1555" i="2"/>
  <c r="M1536" i="2"/>
  <c r="M1556" i="2"/>
  <c r="M1478" i="2"/>
  <c r="M1443" i="2"/>
  <c r="M1379" i="2"/>
  <c r="M1526" i="2"/>
  <c r="M1499" i="2"/>
  <c r="M1503" i="2"/>
  <c r="M1454" i="2"/>
  <c r="M1369" i="2"/>
  <c r="M1470" i="2"/>
  <c r="M1414" i="2"/>
  <c r="M1320" i="2"/>
  <c r="M1256" i="2"/>
  <c r="M1285" i="2"/>
  <c r="M1346" i="2"/>
  <c r="M1330" i="2"/>
  <c r="M1267" i="2"/>
  <c r="M1243" i="2"/>
  <c r="M1255" i="2"/>
  <c r="M1261" i="2"/>
  <c r="M1176" i="2"/>
  <c r="M1223" i="2"/>
  <c r="M1174" i="2"/>
  <c r="M1124" i="2"/>
  <c r="M1114" i="2"/>
  <c r="M1171" i="2"/>
  <c r="M1106" i="2"/>
  <c r="M1000" i="2"/>
  <c r="M1191" i="2"/>
  <c r="M1102" i="2"/>
  <c r="M1067" i="2"/>
  <c r="M1157" i="2"/>
  <c r="M944" i="2"/>
  <c r="M880" i="2"/>
  <c r="M1001" i="2"/>
  <c r="M978" i="2"/>
  <c r="M937" i="2"/>
  <c r="M873" i="2"/>
  <c r="M959" i="2"/>
  <c r="M930" i="2"/>
  <c r="M958" i="2"/>
  <c r="M834" i="2"/>
  <c r="M848" i="2"/>
  <c r="M859" i="2"/>
  <c r="M807" i="2"/>
  <c r="M767" i="2"/>
  <c r="M890" i="2"/>
  <c r="M875" i="2"/>
  <c r="M805" i="2"/>
  <c r="M738" i="2"/>
  <c r="M734" i="2"/>
  <c r="M644" i="2"/>
  <c r="M673" i="2"/>
  <c r="M645" i="2"/>
  <c r="M610" i="2"/>
  <c r="M624" i="2"/>
  <c r="M524" i="2"/>
  <c r="M559" i="2"/>
  <c r="M583" i="2"/>
  <c r="M597" i="2"/>
  <c r="M621" i="2"/>
  <c r="M552" i="2"/>
  <c r="M596" i="2"/>
  <c r="M423" i="2"/>
  <c r="M483" i="2"/>
  <c r="M475" i="2"/>
  <c r="M410" i="2"/>
  <c r="M473" i="2"/>
  <c r="M435" i="2"/>
  <c r="M1760" i="2"/>
  <c r="M1754" i="2"/>
  <c r="M1798" i="2"/>
  <c r="M1761" i="2"/>
  <c r="M1689" i="2"/>
  <c r="M1745" i="2"/>
  <c r="M1610" i="2"/>
  <c r="M1710" i="2"/>
  <c r="M1708" i="2"/>
  <c r="M1697" i="2"/>
  <c r="M1643" i="2"/>
  <c r="M1628" i="2"/>
  <c r="M1579" i="2"/>
  <c r="M1611" i="2"/>
  <c r="M1543" i="2"/>
  <c r="M1513" i="2"/>
  <c r="M1531" i="2"/>
  <c r="M1564" i="2"/>
  <c r="M1435" i="2"/>
  <c r="M1371" i="2"/>
  <c r="M1466" i="2"/>
  <c r="M1483" i="2"/>
  <c r="M1752" i="2"/>
  <c r="M1801" i="2"/>
  <c r="M1782" i="2"/>
  <c r="M1757" i="2"/>
  <c r="M1679" i="2"/>
  <c r="M1712" i="2"/>
  <c r="M1602" i="2"/>
  <c r="M1693" i="2"/>
  <c r="M1671" i="2"/>
  <c r="M1667" i="2"/>
  <c r="M1686" i="2"/>
  <c r="M1647" i="2"/>
  <c r="M1571" i="2"/>
  <c r="M1664" i="2"/>
  <c r="M1563" i="2"/>
  <c r="M1581" i="2"/>
  <c r="M1530" i="2"/>
  <c r="M1565" i="2"/>
  <c r="M1427" i="2"/>
  <c r="M1363" i="2"/>
  <c r="M1434" i="2"/>
  <c r="M1464" i="2"/>
  <c r="M1748" i="2"/>
  <c r="M1734" i="2"/>
  <c r="M1774" i="2"/>
  <c r="M1781" i="2"/>
  <c r="M1674" i="2"/>
  <c r="M1711" i="2"/>
  <c r="M1598" i="2"/>
  <c r="M1687" i="2"/>
  <c r="M1705" i="2"/>
  <c r="M1659" i="2"/>
  <c r="M1676" i="2"/>
  <c r="M1627" i="2"/>
  <c r="M1652" i="2"/>
  <c r="M1584" i="2"/>
  <c r="M1552" i="2"/>
  <c r="M1535" i="2"/>
  <c r="M1520" i="2"/>
  <c r="M1516" i="2"/>
  <c r="M1423" i="2"/>
  <c r="M1359" i="2"/>
  <c r="M1529" i="2"/>
  <c r="M1448" i="2"/>
  <c r="M1740" i="2"/>
  <c r="M1799" i="2"/>
  <c r="M1758" i="2"/>
  <c r="M1743" i="2"/>
  <c r="M1719" i="2"/>
  <c r="M1654" i="2"/>
  <c r="M1590" i="2"/>
  <c r="M1742" i="2"/>
  <c r="M1661" i="2"/>
  <c r="M1653" i="2"/>
  <c r="M1644" i="2"/>
  <c r="M1603" i="2"/>
  <c r="M1621" i="2"/>
  <c r="M1675" i="2"/>
  <c r="M1542" i="2"/>
  <c r="M1559" i="2"/>
  <c r="M1549" i="2"/>
  <c r="M1527" i="2"/>
  <c r="M1415" i="2"/>
  <c r="M1351" i="2"/>
  <c r="M1486" i="2"/>
  <c r="M1501" i="2"/>
  <c r="M1456" i="2"/>
  <c r="M1420" i="2"/>
  <c r="M1400" i="2"/>
  <c r="M1372" i="2"/>
  <c r="M1361" i="2"/>
  <c r="M1292" i="2"/>
  <c r="M1228" i="2"/>
  <c r="M1348" i="2"/>
  <c r="M1373" i="2"/>
  <c r="M1322" i="2"/>
  <c r="M1314" i="2"/>
  <c r="M1273" i="2"/>
  <c r="M1219" i="2"/>
  <c r="M1142" i="2"/>
  <c r="M1146" i="2"/>
  <c r="M1246" i="2"/>
  <c r="M1095" i="2"/>
  <c r="M1237" i="2"/>
  <c r="M1197" i="2"/>
  <c r="M1167" i="2"/>
  <c r="M1036" i="2"/>
  <c r="M972" i="2"/>
  <c r="M1098" i="2"/>
  <c r="M1083" i="2"/>
  <c r="M1094" i="2"/>
  <c r="M1044" i="2"/>
  <c r="M916" i="2"/>
  <c r="M961" i="2"/>
  <c r="M1075" i="2"/>
  <c r="M1017" i="2"/>
  <c r="M909" i="2"/>
  <c r="M1015" i="2"/>
  <c r="M934" i="2"/>
  <c r="M879" i="2"/>
  <c r="M790" i="2"/>
  <c r="M878" i="2"/>
  <c r="M882" i="2"/>
  <c r="M898" i="2"/>
  <c r="M886" i="2"/>
  <c r="M923" i="2"/>
  <c r="M806" i="2"/>
  <c r="M776" i="2"/>
  <c r="M685" i="2"/>
  <c r="M749" i="2"/>
  <c r="M756" i="2"/>
  <c r="M820" i="2"/>
  <c r="M648" i="2"/>
  <c r="M556" i="2"/>
  <c r="M637" i="2"/>
  <c r="M681" i="2"/>
  <c r="M684" i="2"/>
  <c r="M603" i="2"/>
  <c r="M661" i="2"/>
  <c r="M577" i="2"/>
  <c r="M581" i="2"/>
  <c r="M578" i="2"/>
  <c r="M502" i="2"/>
  <c r="M573" i="2"/>
  <c r="M443" i="2"/>
  <c r="M488" i="2"/>
  <c r="M495" i="2"/>
  <c r="M509" i="2"/>
  <c r="M1800" i="2"/>
  <c r="M1736" i="2"/>
  <c r="M1791" i="2"/>
  <c r="M1750" i="2"/>
  <c r="M1777" i="2"/>
  <c r="M1718" i="2"/>
  <c r="M1650" i="2"/>
  <c r="M1586" i="2"/>
  <c r="M1723" i="2"/>
  <c r="M1727" i="2"/>
  <c r="M1637" i="2"/>
  <c r="M1633" i="2"/>
  <c r="M1589" i="2"/>
  <c r="M1615" i="2"/>
  <c r="M1616" i="2"/>
  <c r="M1537" i="2"/>
  <c r="M1540" i="2"/>
  <c r="M1546" i="2"/>
  <c r="M1490" i="2"/>
  <c r="M1411" i="2"/>
  <c r="M1557" i="2"/>
  <c r="M1485" i="2"/>
  <c r="M1469" i="2"/>
  <c r="M1494" i="2"/>
  <c r="M1412" i="2"/>
  <c r="M1384" i="2"/>
  <c r="M1588" i="2"/>
  <c r="M1357" i="2"/>
  <c r="M1288" i="2"/>
  <c r="M1224" i="2"/>
  <c r="M1341" i="2"/>
  <c r="M1362" i="2"/>
  <c r="M1309" i="2"/>
  <c r="M1293" i="2"/>
  <c r="M1263" i="2"/>
  <c r="M1347" i="2"/>
  <c r="M1137" i="2"/>
  <c r="M1141" i="2"/>
  <c r="M1225" i="2"/>
  <c r="M1303" i="2"/>
  <c r="M1213" i="2"/>
  <c r="M1190" i="2"/>
  <c r="M1187" i="2"/>
  <c r="M1032" i="2"/>
  <c r="M968" i="2"/>
  <c r="M1162" i="2"/>
  <c r="M1081" i="2"/>
  <c r="M1061" i="2"/>
  <c r="M1038" i="2"/>
  <c r="M912" i="2"/>
  <c r="M1085" i="2"/>
  <c r="M1057" i="2"/>
  <c r="M1010" i="2"/>
  <c r="M905" i="2"/>
  <c r="M1014" i="2"/>
  <c r="M999" i="2"/>
  <c r="M871" i="2"/>
  <c r="M785" i="2"/>
  <c r="M862" i="2"/>
  <c r="M838" i="2"/>
  <c r="M842" i="2"/>
  <c r="M856" i="2"/>
  <c r="M918" i="2"/>
  <c r="M801" i="2"/>
  <c r="M771" i="2"/>
  <c r="M680" i="2"/>
  <c r="M746" i="2"/>
  <c r="M754" i="2"/>
  <c r="M795" i="2"/>
  <c r="M769" i="2"/>
  <c r="M551" i="2"/>
  <c r="M630" i="2"/>
  <c r="M594" i="2"/>
  <c r="M682" i="2"/>
  <c r="M554" i="2"/>
  <c r="M622" i="2"/>
  <c r="M572" i="2"/>
  <c r="M538" i="2"/>
  <c r="M545" i="2"/>
  <c r="M518" i="2"/>
  <c r="M500" i="2"/>
  <c r="M438" i="2"/>
  <c r="M474" i="2"/>
  <c r="M487" i="2"/>
  <c r="M505" i="2"/>
  <c r="M1796" i="2"/>
  <c r="M1732" i="2"/>
  <c r="M1783" i="2"/>
  <c r="M1797" i="2"/>
  <c r="M1773" i="2"/>
  <c r="M1716" i="2"/>
  <c r="M1646" i="2"/>
  <c r="M1582" i="2"/>
  <c r="M1793" i="2"/>
  <c r="M1669" i="2"/>
  <c r="M1749" i="2"/>
  <c r="M1632" i="2"/>
  <c r="M1595" i="2"/>
  <c r="M1605" i="2"/>
  <c r="M1572" i="2"/>
  <c r="M1792" i="2"/>
  <c r="M1728" i="2"/>
  <c r="M1775" i="2"/>
  <c r="M1789" i="2"/>
  <c r="M1769" i="2"/>
  <c r="M1704" i="2"/>
  <c r="M1642" i="2"/>
  <c r="M1578" i="2"/>
  <c r="M1737" i="2"/>
  <c r="M1655" i="2"/>
  <c r="M1692" i="2"/>
  <c r="M1612" i="2"/>
  <c r="M1699" i="2"/>
  <c r="M1587" i="2"/>
  <c r="M1568" i="2"/>
  <c r="M1788" i="2"/>
  <c r="M1724" i="2"/>
  <c r="M1767" i="2"/>
  <c r="M1795" i="2"/>
  <c r="M1739" i="2"/>
  <c r="M1725" i="2"/>
  <c r="M1638" i="2"/>
  <c r="M1574" i="2"/>
  <c r="M1695" i="2"/>
  <c r="M1714" i="2"/>
  <c r="M1665" i="2"/>
  <c r="M1631" i="2"/>
  <c r="M1649" i="2"/>
  <c r="M1576" i="2"/>
  <c r="M1597" i="2"/>
  <c r="M1517" i="2"/>
  <c r="M1511" i="2"/>
  <c r="M1518" i="2"/>
  <c r="M1463" i="2"/>
  <c r="M1399" i="2"/>
  <c r="M1623" i="2"/>
  <c r="M1477" i="2"/>
  <c r="M1421" i="2"/>
  <c r="M1422" i="2"/>
  <c r="M1364" i="2"/>
  <c r="M1389" i="2"/>
  <c r="M1429" i="2"/>
  <c r="M1340" i="2"/>
  <c r="M1276" i="2"/>
  <c r="M1212" i="2"/>
  <c r="M1366" i="2"/>
  <c r="M1354" i="2"/>
  <c r="M1217" i="2"/>
  <c r="M1265" i="2"/>
  <c r="M1311" i="2"/>
  <c r="M1270" i="2"/>
  <c r="M1078" i="2"/>
  <c r="M1200" i="2"/>
  <c r="M1179" i="2"/>
  <c r="M1227" i="2"/>
  <c r="M1183" i="2"/>
  <c r="M1148" i="2"/>
  <c r="M1126" i="2"/>
  <c r="M1020" i="2"/>
  <c r="M1143" i="2"/>
  <c r="M1084" i="2"/>
  <c r="M1091" i="2"/>
  <c r="M1096" i="2"/>
  <c r="M1139" i="2"/>
  <c r="M900" i="2"/>
  <c r="M991" i="2"/>
  <c r="M1030" i="2"/>
  <c r="M963" i="2"/>
  <c r="M893" i="2"/>
  <c r="M1066" i="2"/>
  <c r="M1022" i="2"/>
  <c r="M927" i="2"/>
  <c r="M726" i="2"/>
  <c r="M804" i="2"/>
  <c r="M823" i="2"/>
  <c r="M827" i="2"/>
  <c r="M836" i="2"/>
  <c r="M826" i="2"/>
  <c r="M742" i="2"/>
  <c r="M770" i="2"/>
  <c r="M752" i="2"/>
  <c r="M741" i="2"/>
  <c r="M728" i="2"/>
  <c r="M725" i="2"/>
  <c r="M764" i="2"/>
  <c r="M697" i="2"/>
  <c r="M580" i="2"/>
  <c r="M579" i="2"/>
  <c r="M635" i="2"/>
  <c r="M710" i="2"/>
  <c r="M607" i="2"/>
  <c r="M722" i="2"/>
  <c r="M514" i="2"/>
  <c r="M586" i="2"/>
  <c r="M466" i="2"/>
  <c r="M444" i="2"/>
  <c r="M521" i="2"/>
  <c r="M447" i="2"/>
  <c r="M452" i="2"/>
  <c r="M479" i="2"/>
  <c r="BF254" i="3"/>
  <c r="F254" i="3" s="1"/>
  <c r="BF221" i="3"/>
  <c r="F221" i="3" s="1"/>
  <c r="AX726" i="3"/>
  <c r="I726" i="3" s="1"/>
  <c r="AC19" i="2"/>
  <c r="AB32" i="2" a="1"/>
  <c r="AB32" i="2" s="1"/>
  <c r="BF678" i="3"/>
  <c r="F678" i="3" s="1"/>
  <c r="AB25" i="2"/>
  <c r="AB33" i="2" a="1"/>
  <c r="AB33" i="2" s="1"/>
  <c r="AB29" i="2" a="1"/>
  <c r="AB29" i="2" s="1"/>
  <c r="AB24" i="2" s="1"/>
  <c r="AX120" i="3"/>
  <c r="I120" i="3" s="1"/>
  <c r="BF348" i="3"/>
  <c r="F348" i="3" s="1"/>
  <c r="BF703" i="3"/>
  <c r="F703" i="3" s="1"/>
  <c r="BF1218" i="3"/>
  <c r="F1218" i="3" s="1"/>
  <c r="BF599" i="3"/>
  <c r="F599" i="3" s="1"/>
  <c r="BF589" i="3"/>
  <c r="F589" i="3" s="1"/>
  <c r="AX537" i="3"/>
  <c r="I537" i="3" s="1"/>
  <c r="AX7" i="3"/>
  <c r="I7" i="3" s="1"/>
  <c r="W27" i="5"/>
  <c r="BF1137" i="3"/>
  <c r="F1137" i="3" s="1"/>
  <c r="AQ25" i="5"/>
  <c r="AQ23" i="5"/>
  <c r="AW39" i="5"/>
  <c r="AQ39" i="5"/>
  <c r="AQ37" i="5"/>
  <c r="AW38" i="5"/>
  <c r="AQ38" i="5"/>
  <c r="AW23" i="5"/>
  <c r="AV38" i="5"/>
  <c r="AW37" i="5"/>
  <c r="AX1052" i="3"/>
  <c r="I1052" i="3" s="1"/>
  <c r="W28" i="5"/>
  <c r="AW25" i="5"/>
  <c r="R41" i="5"/>
  <c r="BF1118" i="3"/>
  <c r="F1118" i="3" s="1"/>
  <c r="AX1036" i="3"/>
  <c r="I1036" i="3" s="1"/>
  <c r="BF195" i="3"/>
  <c r="F195" i="3" s="1"/>
  <c r="BF1076" i="3"/>
  <c r="F1076" i="3" s="1"/>
  <c r="BF104" i="3"/>
  <c r="F104" i="3" s="1"/>
  <c r="AP42" i="5"/>
  <c r="R42" i="5" s="1"/>
  <c r="W41" i="5" s="1"/>
  <c r="AP43" i="5"/>
  <c r="R43" i="5" s="1"/>
  <c r="AV39" i="5"/>
  <c r="AV37" i="5"/>
  <c r="AX1090" i="3"/>
  <c r="I1090" i="3" s="1"/>
  <c r="AX611" i="3"/>
  <c r="I611" i="3" s="1"/>
  <c r="BF276" i="3"/>
  <c r="F276" i="3" s="1"/>
  <c r="BF975" i="3"/>
  <c r="F975" i="3" s="1"/>
  <c r="AX851" i="3"/>
  <c r="I851" i="3" s="1"/>
  <c r="BF950" i="3"/>
  <c r="F950" i="3" s="1"/>
  <c r="AX843" i="3"/>
  <c r="I843" i="3" s="1"/>
  <c r="AX243" i="3"/>
  <c r="I243" i="3" s="1"/>
  <c r="BF525" i="3"/>
  <c r="F525" i="3" s="1"/>
  <c r="AX484" i="3"/>
  <c r="I484" i="3" s="1"/>
  <c r="AX181" i="3"/>
  <c r="I181" i="3" s="1"/>
  <c r="AX428" i="3"/>
  <c r="I428" i="3" s="1"/>
  <c r="AX226" i="3"/>
  <c r="I226" i="3" s="1"/>
  <c r="BF206" i="3"/>
  <c r="F206" i="3" s="1"/>
  <c r="BF234" i="3"/>
  <c r="F234" i="3" s="1"/>
  <c r="AX121" i="3"/>
  <c r="I121" i="3" s="1"/>
  <c r="AX311" i="3"/>
  <c r="I311" i="3" s="1"/>
  <c r="AX377" i="3"/>
  <c r="I377" i="3" s="1"/>
  <c r="AX1212" i="3"/>
  <c r="I1212" i="3" s="1"/>
  <c r="AX669" i="3"/>
  <c r="I669" i="3" s="1"/>
  <c r="AX841" i="3"/>
  <c r="I841" i="3" s="1"/>
  <c r="AX531" i="3"/>
  <c r="I531" i="3" s="1"/>
  <c r="AX331" i="3"/>
  <c r="I331" i="3" s="1"/>
  <c r="AX89" i="3"/>
  <c r="I89" i="3" s="1"/>
  <c r="AX129" i="3"/>
  <c r="I129" i="3" s="1"/>
  <c r="BF1068" i="3"/>
  <c r="F1068" i="3" s="1"/>
  <c r="AX569" i="3"/>
  <c r="I569" i="3" s="1"/>
  <c r="BF204" i="3"/>
  <c r="F204" i="3" s="1"/>
  <c r="AX736" i="3"/>
  <c r="I736" i="3" s="1"/>
  <c r="AX1080" i="3"/>
  <c r="I1080" i="3" s="1"/>
  <c r="AX287" i="3"/>
  <c r="I287" i="3" s="1"/>
  <c r="AX297" i="3"/>
  <c r="I297" i="3" s="1"/>
  <c r="AX167" i="3"/>
  <c r="I167" i="3" s="1"/>
  <c r="AX1049" i="3"/>
  <c r="I1049" i="3" s="1"/>
  <c r="AX543" i="3"/>
  <c r="I543" i="3" s="1"/>
  <c r="AX506" i="3"/>
  <c r="I506" i="3" s="1"/>
  <c r="AX958" i="3"/>
  <c r="I958" i="3" s="1"/>
  <c r="BF577" i="3"/>
  <c r="F577" i="3" s="1"/>
  <c r="AX412" i="3"/>
  <c r="I412" i="3" s="1"/>
  <c r="BF302" i="3"/>
  <c r="F302" i="3" s="1"/>
  <c r="AX134" i="3"/>
  <c r="I134" i="3" s="1"/>
  <c r="BF483" i="3"/>
  <c r="F483" i="3" s="1"/>
  <c r="BF441" i="3"/>
  <c r="F441" i="3" s="1"/>
  <c r="AX280" i="5"/>
  <c r="I280" i="5" s="1"/>
  <c r="AX217" i="3"/>
  <c r="I217" i="3" s="1"/>
  <c r="AX84" i="5"/>
  <c r="I84" i="5" s="1"/>
  <c r="BF369" i="3"/>
  <c r="F369" i="3" s="1"/>
  <c r="AX361" i="5"/>
  <c r="I361" i="5" s="1"/>
  <c r="AX429" i="5"/>
  <c r="I429" i="5" s="1"/>
  <c r="AX643" i="5"/>
  <c r="I643" i="5" s="1"/>
  <c r="AX137" i="5"/>
  <c r="I137" i="5" s="1"/>
  <c r="AX786" i="5"/>
  <c r="I786" i="5" s="1"/>
  <c r="AX256" i="5"/>
  <c r="I256" i="5" s="1"/>
  <c r="AX539" i="5"/>
  <c r="I539" i="5" s="1"/>
  <c r="AX714" i="5"/>
  <c r="I714" i="5" s="1"/>
  <c r="AX321" i="5"/>
  <c r="I321" i="5" s="1"/>
  <c r="AX852" i="5"/>
  <c r="I852" i="5" s="1"/>
  <c r="AX774" i="5"/>
  <c r="I774" i="5" s="1"/>
  <c r="AX288" i="5"/>
  <c r="I288" i="5" s="1"/>
  <c r="AX295" i="5"/>
  <c r="I295" i="5" s="1"/>
  <c r="AX652" i="5"/>
  <c r="I652" i="5" s="1"/>
  <c r="AX649" i="5"/>
  <c r="I649" i="5" s="1"/>
  <c r="AX218" i="5"/>
  <c r="I218" i="5" s="1"/>
  <c r="AX940" i="5"/>
  <c r="I940" i="5" s="1"/>
  <c r="AX238" i="5"/>
  <c r="I238" i="5" s="1"/>
  <c r="AX1160" i="5"/>
  <c r="I1160" i="5" s="1"/>
  <c r="AX142" i="5"/>
  <c r="I142" i="5" s="1"/>
  <c r="AX762" i="5"/>
  <c r="I762" i="5" s="1"/>
  <c r="AX464" i="5"/>
  <c r="I464" i="5" s="1"/>
  <c r="AX400" i="5"/>
  <c r="I400" i="5" s="1"/>
  <c r="AX795" i="5"/>
  <c r="I795" i="5" s="1"/>
  <c r="AX1113" i="5"/>
  <c r="I1113" i="5" s="1"/>
  <c r="AX109" i="5"/>
  <c r="I109" i="5" s="1"/>
  <c r="AX387" i="5"/>
  <c r="I387" i="5" s="1"/>
  <c r="AX659" i="5"/>
  <c r="I659" i="5" s="1"/>
  <c r="AX1226" i="5"/>
  <c r="I1226" i="5" s="1"/>
  <c r="AX273" i="5"/>
  <c r="I273" i="5" s="1"/>
  <c r="AX406" i="5"/>
  <c r="I406" i="5" s="1"/>
  <c r="AX620" i="5"/>
  <c r="I620" i="5" s="1"/>
  <c r="AX1052" i="5"/>
  <c r="I1052" i="5" s="1"/>
  <c r="AX247" i="5"/>
  <c r="I247" i="5" s="1"/>
  <c r="AX347" i="5"/>
  <c r="I347" i="5" s="1"/>
  <c r="AX566" i="5"/>
  <c r="I566" i="5" s="1"/>
  <c r="AX601" i="5"/>
  <c r="I601" i="5" s="1"/>
  <c r="AX125" i="5"/>
  <c r="I125" i="5" s="1"/>
  <c r="AX1218" i="5"/>
  <c r="I1218" i="5" s="1"/>
  <c r="AX1096" i="5"/>
  <c r="I1096" i="5" s="1"/>
  <c r="AX322" i="5"/>
  <c r="I322" i="5" s="1"/>
  <c r="AX1237" i="5"/>
  <c r="I1237" i="5" s="1"/>
  <c r="AX846" i="5"/>
  <c r="I846" i="5" s="1"/>
  <c r="AX880" i="5"/>
  <c r="I880" i="5" s="1"/>
  <c r="AX283" i="5"/>
  <c r="I283" i="5" s="1"/>
  <c r="AX228" i="5"/>
  <c r="I228" i="5" s="1"/>
  <c r="AX573" i="5"/>
  <c r="I573" i="5" s="1"/>
  <c r="AX578" i="5"/>
  <c r="I578" i="5" s="1"/>
  <c r="AX1129" i="5"/>
  <c r="I1129" i="5" s="1"/>
  <c r="AX927" i="3"/>
  <c r="I927" i="3" s="1"/>
  <c r="AX417" i="5"/>
  <c r="I417" i="5" s="1"/>
  <c r="AX597" i="5"/>
  <c r="I597" i="5" s="1"/>
  <c r="AX812" i="5"/>
  <c r="I812" i="5" s="1"/>
  <c r="AX1134" i="5"/>
  <c r="I1134" i="5" s="1"/>
  <c r="BF429" i="3"/>
  <c r="F429" i="3" s="1"/>
  <c r="AX608" i="3"/>
  <c r="I608" i="3" s="1"/>
  <c r="BF330" i="3"/>
  <c r="F330" i="3" s="1"/>
  <c r="AX521" i="5"/>
  <c r="I521" i="5" s="1"/>
  <c r="AX791" i="5"/>
  <c r="I791" i="5" s="1"/>
  <c r="AX1191" i="5"/>
  <c r="I1191" i="5" s="1"/>
  <c r="AX237" i="5"/>
  <c r="I237" i="5" s="1"/>
  <c r="AX36" i="5"/>
  <c r="I36" i="5" s="1"/>
  <c r="AX949" i="5"/>
  <c r="I949" i="5" s="1"/>
  <c r="AX274" i="5"/>
  <c r="I274" i="5" s="1"/>
  <c r="AX746" i="5"/>
  <c r="I746" i="5" s="1"/>
  <c r="AX261" i="5"/>
  <c r="I261" i="5" s="1"/>
  <c r="AX737" i="5"/>
  <c r="I737" i="5" s="1"/>
  <c r="AX680" i="5"/>
  <c r="I680" i="5" s="1"/>
  <c r="AX178" i="5"/>
  <c r="I178" i="5" s="1"/>
  <c r="AX927" i="5"/>
  <c r="I927" i="5" s="1"/>
  <c r="AX447" i="5"/>
  <c r="I447" i="5" s="1"/>
  <c r="AX1101" i="5"/>
  <c r="I1101" i="5" s="1"/>
  <c r="AX750" i="5"/>
  <c r="I750" i="5" s="1"/>
  <c r="AX1198" i="5"/>
  <c r="I1198" i="5" s="1"/>
  <c r="AX988" i="5"/>
  <c r="I988" i="5" s="1"/>
  <c r="AX538" i="5"/>
  <c r="I538" i="5" s="1"/>
  <c r="AX986" i="5"/>
  <c r="I986" i="5" s="1"/>
  <c r="AX70" i="5"/>
  <c r="I70" i="5" s="1"/>
  <c r="AX458" i="5"/>
  <c r="I458" i="5" s="1"/>
  <c r="AX418" i="5"/>
  <c r="I418" i="5" s="1"/>
  <c r="AX1056" i="5"/>
  <c r="I1056" i="5" s="1"/>
  <c r="AX51" i="5"/>
  <c r="I51" i="5" s="1"/>
  <c r="AX1099" i="5"/>
  <c r="I1099" i="5" s="1"/>
  <c r="AX641" i="5"/>
  <c r="I641" i="5" s="1"/>
  <c r="AX213" i="5"/>
  <c r="I213" i="5" s="1"/>
  <c r="AX1104" i="5"/>
  <c r="I1104" i="5" s="1"/>
  <c r="AX331" i="5"/>
  <c r="I331" i="5" s="1"/>
  <c r="AX43" i="5"/>
  <c r="I43" i="5" s="1"/>
  <c r="AX696" i="5"/>
  <c r="I696" i="5" s="1"/>
  <c r="AX461" i="3"/>
  <c r="I461" i="3" s="1"/>
  <c r="AX1079" i="5"/>
  <c r="I1079" i="5" s="1"/>
  <c r="AX582" i="5"/>
  <c r="I582" i="5" s="1"/>
  <c r="AX296" i="5"/>
  <c r="I296" i="5" s="1"/>
  <c r="AX602" i="5"/>
  <c r="I602" i="5" s="1"/>
  <c r="AX422" i="5"/>
  <c r="I422" i="5" s="1"/>
  <c r="AX1178" i="5"/>
  <c r="I1178" i="5" s="1"/>
  <c r="AX294" i="5"/>
  <c r="I294" i="5" s="1"/>
  <c r="BF859" i="3"/>
  <c r="F859" i="3" s="1"/>
  <c r="AX520" i="5"/>
  <c r="I520" i="5" s="1"/>
  <c r="AX244" i="5"/>
  <c r="I244" i="5" s="1"/>
  <c r="AX678" i="5"/>
  <c r="I678" i="5" s="1"/>
  <c r="AX184" i="5"/>
  <c r="I184" i="5" s="1"/>
  <c r="AX397" i="5"/>
  <c r="I397" i="5" s="1"/>
  <c r="AX811" i="3"/>
  <c r="I811" i="3" s="1"/>
  <c r="AX128" i="3"/>
  <c r="I128" i="3" s="1"/>
  <c r="AX66" i="5"/>
  <c r="I66" i="5" s="1"/>
  <c r="AX355" i="5"/>
  <c r="I355" i="5" s="1"/>
  <c r="AX423" i="5"/>
  <c r="I423" i="5" s="1"/>
  <c r="AX87" i="3"/>
  <c r="I87" i="3" s="1"/>
  <c r="AX869" i="5"/>
  <c r="I869" i="5" s="1"/>
  <c r="AX755" i="5"/>
  <c r="I755" i="5" s="1"/>
  <c r="AX567" i="5"/>
  <c r="I567" i="5" s="1"/>
  <c r="AX1183" i="5"/>
  <c r="I1183" i="5" s="1"/>
  <c r="AX281" i="5"/>
  <c r="I281" i="5" s="1"/>
  <c r="AX777" i="5"/>
  <c r="I777" i="5" s="1"/>
  <c r="AX1197" i="5"/>
  <c r="I1197" i="5" s="1"/>
  <c r="AX251" i="5"/>
  <c r="I251" i="5" s="1"/>
  <c r="AX1047" i="5"/>
  <c r="I1047" i="5" s="1"/>
  <c r="AX181" i="5"/>
  <c r="I181" i="5" s="1"/>
  <c r="AX154" i="5"/>
  <c r="I154" i="5" s="1"/>
  <c r="AX705" i="5"/>
  <c r="I705" i="5" s="1"/>
  <c r="AX1240" i="5"/>
  <c r="I1240" i="5" s="1"/>
  <c r="AX37" i="5"/>
  <c r="I37" i="5" s="1"/>
  <c r="AX858" i="5"/>
  <c r="I858" i="5" s="1"/>
  <c r="AX648" i="5"/>
  <c r="I648" i="5" s="1"/>
  <c r="AX820" i="5"/>
  <c r="I820" i="5" s="1"/>
  <c r="AX881" i="5"/>
  <c r="I881" i="5" s="1"/>
  <c r="AX1043" i="5"/>
  <c r="I1043" i="5" s="1"/>
  <c r="AX715" i="5"/>
  <c r="I715" i="5" s="1"/>
  <c r="AX474" i="5"/>
  <c r="I474" i="5" s="1"/>
  <c r="AX12" i="5"/>
  <c r="I12" i="5" s="1"/>
  <c r="AX723" i="5"/>
  <c r="I723" i="5" s="1"/>
  <c r="AX1003" i="5"/>
  <c r="I1003" i="5" s="1"/>
  <c r="AX188" i="5"/>
  <c r="I188" i="5" s="1"/>
  <c r="AX613" i="5"/>
  <c r="I613" i="5" s="1"/>
  <c r="AX194" i="5"/>
  <c r="I194" i="5" s="1"/>
  <c r="AX444" i="5"/>
  <c r="I444" i="5" s="1"/>
  <c r="AX442" i="5"/>
  <c r="I442" i="5" s="1"/>
  <c r="AX358" i="5"/>
  <c r="I358" i="5" s="1"/>
  <c r="AX359" i="5"/>
  <c r="I359" i="5" s="1"/>
  <c r="AX1027" i="5"/>
  <c r="I1027" i="5" s="1"/>
  <c r="AX160" i="5"/>
  <c r="I160" i="5" s="1"/>
  <c r="AX1233" i="5"/>
  <c r="I1233" i="5" s="1"/>
  <c r="AX1175" i="5"/>
  <c r="I1175" i="5" s="1"/>
  <c r="AX781" i="5"/>
  <c r="I781" i="5" s="1"/>
  <c r="AX651" i="5"/>
  <c r="I651" i="5" s="1"/>
  <c r="AX913" i="5"/>
  <c r="I913" i="5" s="1"/>
  <c r="AX1090" i="5"/>
  <c r="I1090" i="5" s="1"/>
  <c r="AX621" i="5"/>
  <c r="I621" i="5" s="1"/>
  <c r="AX676" i="5"/>
  <c r="I676" i="5" s="1"/>
  <c r="AX372" i="5"/>
  <c r="I372" i="5" s="1"/>
  <c r="AX547" i="5"/>
  <c r="I547" i="5" s="1"/>
  <c r="AX324" i="5"/>
  <c r="I324" i="5" s="1"/>
  <c r="AX365" i="5"/>
  <c r="I365" i="5" s="1"/>
  <c r="AX1130" i="5"/>
  <c r="I1130" i="5" s="1"/>
  <c r="AX800" i="5"/>
  <c r="I800" i="5" s="1"/>
  <c r="AX636" i="5"/>
  <c r="I636" i="5" s="1"/>
  <c r="AX475" i="5"/>
  <c r="I475" i="5" s="1"/>
  <c r="AX1020" i="5"/>
  <c r="I1020" i="5" s="1"/>
  <c r="AX268" i="5"/>
  <c r="I268" i="5" s="1"/>
  <c r="AX1203" i="5"/>
  <c r="I1203" i="5" s="1"/>
  <c r="AX14" i="5"/>
  <c r="I14" i="5" s="1"/>
  <c r="AX733" i="5"/>
  <c r="I733" i="5" s="1"/>
  <c r="AX819" i="5"/>
  <c r="I819" i="5" s="1"/>
  <c r="AX833" i="5"/>
  <c r="I833" i="5" s="1"/>
  <c r="AX487" i="5"/>
  <c r="I487" i="5" s="1"/>
  <c r="AX1145" i="5"/>
  <c r="I1145" i="5" s="1"/>
  <c r="AX86" i="5"/>
  <c r="I86" i="5" s="1"/>
  <c r="AX1168" i="5"/>
  <c r="I1168" i="5" s="1"/>
  <c r="AX926" i="5"/>
  <c r="I926" i="5" s="1"/>
  <c r="AX826" i="5"/>
  <c r="I826" i="5" s="1"/>
  <c r="AX936" i="5"/>
  <c r="I936" i="5" s="1"/>
  <c r="AX575" i="5"/>
  <c r="I575" i="5" s="1"/>
  <c r="AX307" i="5"/>
  <c r="I307" i="5" s="1"/>
  <c r="AX505" i="5"/>
  <c r="I505" i="5" s="1"/>
  <c r="AX974" i="5"/>
  <c r="I974" i="5" s="1"/>
  <c r="AX1077" i="5"/>
  <c r="I1077" i="5" s="1"/>
  <c r="AX303" i="5"/>
  <c r="I303" i="5" s="1"/>
  <c r="AX248" i="5"/>
  <c r="I248" i="5" s="1"/>
  <c r="AX1015" i="5"/>
  <c r="I1015" i="5" s="1"/>
  <c r="AX1146" i="5"/>
  <c r="I1146" i="5" s="1"/>
  <c r="AX420" i="5"/>
  <c r="I420" i="5" s="1"/>
  <c r="AX583" i="5"/>
  <c r="I583" i="5" s="1"/>
  <c r="AX821" i="5"/>
  <c r="I821" i="5" s="1"/>
  <c r="AX1177" i="5"/>
  <c r="I1177" i="5" s="1"/>
  <c r="AX82" i="5"/>
  <c r="I82" i="5" s="1"/>
  <c r="AX553" i="5"/>
  <c r="I553" i="5" s="1"/>
  <c r="AX276" i="5"/>
  <c r="I276" i="5" s="1"/>
  <c r="AX415" i="5"/>
  <c r="I415" i="5" s="1"/>
  <c r="AX193" i="5"/>
  <c r="I193" i="5" s="1"/>
  <c r="AX836" i="5"/>
  <c r="I836" i="5" s="1"/>
  <c r="AX1095" i="5"/>
  <c r="I1095" i="5" s="1"/>
  <c r="AX647" i="5"/>
  <c r="I647" i="5" s="1"/>
  <c r="AX630" i="5"/>
  <c r="I630" i="5" s="1"/>
  <c r="AX545" i="5"/>
  <c r="I545" i="5" s="1"/>
  <c r="AX221" i="5"/>
  <c r="I221" i="5" s="1"/>
  <c r="AX287" i="5"/>
  <c r="I287" i="5" s="1"/>
  <c r="AX284" i="5"/>
  <c r="I284" i="5" s="1"/>
  <c r="AX853" i="5"/>
  <c r="I853" i="5" s="1"/>
  <c r="AX1221" i="5"/>
  <c r="I1221" i="5" s="1"/>
  <c r="AX490" i="5"/>
  <c r="I490" i="5" s="1"/>
  <c r="AX20" i="5"/>
  <c r="I20" i="5" s="1"/>
  <c r="AX1166" i="5"/>
  <c r="I1166" i="5" s="1"/>
  <c r="AX202" i="5"/>
  <c r="I202" i="5" s="1"/>
  <c r="AX258" i="5"/>
  <c r="I258" i="5" s="1"/>
  <c r="AX435" i="5"/>
  <c r="I435" i="5" s="1"/>
  <c r="AX514" i="5"/>
  <c r="I514" i="5" s="1"/>
  <c r="AX463" i="5"/>
  <c r="I463" i="5" s="1"/>
  <c r="AX39" i="5"/>
  <c r="I39" i="5" s="1"/>
  <c r="AX866" i="5"/>
  <c r="I866" i="5" s="1"/>
  <c r="AX1055" i="5"/>
  <c r="I1055" i="5" s="1"/>
  <c r="AX870" i="5"/>
  <c r="I870" i="5" s="1"/>
  <c r="AX150" i="5"/>
  <c r="I150" i="5" s="1"/>
  <c r="BF675" i="3"/>
  <c r="F675" i="3" s="1"/>
  <c r="AX612" i="5"/>
  <c r="I612" i="5" s="1"/>
  <c r="AX739" i="5"/>
  <c r="I739" i="5" s="1"/>
  <c r="AX843" i="5"/>
  <c r="I843" i="5" s="1"/>
  <c r="AX775" i="5"/>
  <c r="I775" i="5" s="1"/>
  <c r="AX175" i="5"/>
  <c r="I175" i="5" s="1"/>
  <c r="AX450" i="5"/>
  <c r="I450" i="5" s="1"/>
  <c r="AX192" i="5"/>
  <c r="I192" i="5" s="1"/>
  <c r="AX925" i="5"/>
  <c r="I925" i="5" s="1"/>
  <c r="AX1046" i="5"/>
  <c r="I1046" i="5" s="1"/>
  <c r="AX738" i="5"/>
  <c r="I738" i="5" s="1"/>
  <c r="AX1116" i="5"/>
  <c r="I1116" i="5" s="1"/>
  <c r="AX383" i="5"/>
  <c r="I383" i="5" s="1"/>
  <c r="AX818" i="5"/>
  <c r="I818" i="5" s="1"/>
  <c r="AX152" i="5"/>
  <c r="I152" i="5" s="1"/>
  <c r="AP22" i="5"/>
  <c r="AX164" i="5"/>
  <c r="I164" i="5" s="1"/>
  <c r="AX440" i="5"/>
  <c r="I440" i="5" s="1"/>
  <c r="AX719" i="3"/>
  <c r="I719" i="3" s="1"/>
  <c r="AX901" i="3"/>
  <c r="I901" i="3" s="1"/>
  <c r="AX1121" i="3"/>
  <c r="I1121" i="3" s="1"/>
  <c r="AX214" i="5"/>
  <c r="I214" i="5" s="1"/>
  <c r="AX619" i="5"/>
  <c r="I619" i="5" s="1"/>
  <c r="AX878" i="5"/>
  <c r="I878" i="5" s="1"/>
  <c r="AX1005" i="5"/>
  <c r="I1005" i="5" s="1"/>
  <c r="AX438" i="5"/>
  <c r="I438" i="5" s="1"/>
  <c r="AX411" i="5"/>
  <c r="I411" i="5" s="1"/>
  <c r="AX140" i="5"/>
  <c r="I140" i="5" s="1"/>
  <c r="AX998" i="5"/>
  <c r="I998" i="5" s="1"/>
  <c r="AX874" i="5"/>
  <c r="I874" i="5" s="1"/>
  <c r="AX862" i="5"/>
  <c r="I862" i="5" s="1"/>
  <c r="AX595" i="5"/>
  <c r="I595" i="5" s="1"/>
  <c r="AX304" i="5"/>
  <c r="I304" i="5" s="1"/>
  <c r="AX920" i="5"/>
  <c r="I920" i="5" s="1"/>
  <c r="AX327" i="5"/>
  <c r="I327" i="5" s="1"/>
  <c r="AX335" i="5"/>
  <c r="I335" i="5" s="1"/>
  <c r="AX246" i="5"/>
  <c r="I246" i="5" s="1"/>
  <c r="AX85" i="5"/>
  <c r="I85" i="5" s="1"/>
  <c r="AX670" i="5"/>
  <c r="I670" i="5" s="1"/>
  <c r="AX729" i="5"/>
  <c r="I729" i="5" s="1"/>
  <c r="AX599" i="5"/>
  <c r="I599" i="5" s="1"/>
  <c r="AX624" i="5"/>
  <c r="I624" i="5" s="1"/>
  <c r="AX1157" i="5"/>
  <c r="I1157" i="5" s="1"/>
  <c r="AX753" i="5"/>
  <c r="I753" i="5" s="1"/>
  <c r="AX80" i="5"/>
  <c r="I80" i="5" s="1"/>
  <c r="AX87" i="5"/>
  <c r="I87" i="5" s="1"/>
  <c r="AX596" i="5"/>
  <c r="I596" i="5" s="1"/>
  <c r="AX824" i="5"/>
  <c r="I824" i="5" s="1"/>
  <c r="AX540" i="5"/>
  <c r="I540" i="5" s="1"/>
  <c r="AX138" i="5"/>
  <c r="I138" i="5" s="1"/>
  <c r="AX854" i="5"/>
  <c r="I854" i="5" s="1"/>
  <c r="AX745" i="5"/>
  <c r="I745" i="5" s="1"/>
  <c r="AX845" i="5"/>
  <c r="I845" i="5" s="1"/>
  <c r="AX526" i="5"/>
  <c r="I526" i="5" s="1"/>
  <c r="AX426" i="5"/>
  <c r="I426" i="5" s="1"/>
  <c r="AX1235" i="5"/>
  <c r="I1235" i="5" s="1"/>
  <c r="AX88" i="5"/>
  <c r="I88" i="5" s="1"/>
  <c r="AX38" i="5"/>
  <c r="I38" i="5" s="1"/>
  <c r="AX204" i="5"/>
  <c r="I204" i="5" s="1"/>
  <c r="AX29" i="5"/>
  <c r="I29" i="5" s="1"/>
  <c r="AX842" i="5"/>
  <c r="I842" i="5" s="1"/>
  <c r="AX556" i="5"/>
  <c r="I556" i="5" s="1"/>
  <c r="AX360" i="5"/>
  <c r="I360" i="5" s="1"/>
  <c r="AX166" i="5"/>
  <c r="I166" i="5" s="1"/>
  <c r="AX286" i="5"/>
  <c r="I286" i="5" s="1"/>
  <c r="AX74" i="5"/>
  <c r="I74" i="5" s="1"/>
  <c r="AX113" i="5"/>
  <c r="I113" i="5" s="1"/>
  <c r="AX891" i="5"/>
  <c r="I891" i="5" s="1"/>
  <c r="AX488" i="5"/>
  <c r="I488" i="5" s="1"/>
  <c r="AX559" i="5"/>
  <c r="I559" i="5" s="1"/>
  <c r="AX915" i="5"/>
  <c r="I915" i="5" s="1"/>
  <c r="AX856" i="5"/>
  <c r="I856" i="5" s="1"/>
  <c r="AX978" i="5"/>
  <c r="I978" i="5" s="1"/>
  <c r="AX507" i="5"/>
  <c r="I507" i="5" s="1"/>
  <c r="AX1069" i="5"/>
  <c r="I1069" i="5" s="1"/>
  <c r="AX506" i="5"/>
  <c r="I506" i="5" s="1"/>
  <c r="AX452" i="5"/>
  <c r="I452" i="5" s="1"/>
  <c r="AX1010" i="5"/>
  <c r="I1010" i="5" s="1"/>
  <c r="AX1087" i="5"/>
  <c r="I1087" i="5" s="1"/>
  <c r="AX967" i="5"/>
  <c r="I967" i="5" s="1"/>
  <c r="AX194" i="3"/>
  <c r="I194" i="3" s="1"/>
  <c r="AX656" i="5"/>
  <c r="I656" i="5" s="1"/>
  <c r="AX928" i="5"/>
  <c r="I928" i="5" s="1"/>
  <c r="AX955" i="5"/>
  <c r="I955" i="5" s="1"/>
  <c r="AX1174" i="5"/>
  <c r="I1174" i="5" s="1"/>
  <c r="AX1092" i="5"/>
  <c r="I1092" i="5" s="1"/>
  <c r="AX1124" i="5"/>
  <c r="I1124" i="5" s="1"/>
  <c r="AX720" i="5"/>
  <c r="I720" i="5" s="1"/>
  <c r="AX626" i="5"/>
  <c r="I626" i="5" s="1"/>
  <c r="AX453" i="5"/>
  <c r="I453" i="5" s="1"/>
  <c r="AX589" i="5"/>
  <c r="I589" i="5" s="1"/>
  <c r="AX768" i="5"/>
  <c r="I768" i="5" s="1"/>
  <c r="AX724" i="5"/>
  <c r="I724" i="5" s="1"/>
  <c r="AX614" i="5"/>
  <c r="I614" i="5" s="1"/>
  <c r="AX629" i="5"/>
  <c r="I629" i="5" s="1"/>
  <c r="AX964" i="5"/>
  <c r="I964" i="5" s="1"/>
  <c r="AX53" i="5"/>
  <c r="I53" i="5" s="1"/>
  <c r="AX300" i="5"/>
  <c r="I300" i="5" s="1"/>
  <c r="AX159" i="5"/>
  <c r="I159" i="5" s="1"/>
  <c r="AX224" i="5"/>
  <c r="I224" i="5" s="1"/>
  <c r="AX548" i="5"/>
  <c r="I548" i="5" s="1"/>
  <c r="AX63" i="5"/>
  <c r="I63" i="5" s="1"/>
  <c r="AX584" i="5"/>
  <c r="I584" i="5" s="1"/>
  <c r="AX975" i="5"/>
  <c r="I975" i="5" s="1"/>
  <c r="AX1161" i="5"/>
  <c r="I1161" i="5" s="1"/>
  <c r="AX477" i="5"/>
  <c r="I477" i="5" s="1"/>
  <c r="AX734" i="5"/>
  <c r="I734" i="5" s="1"/>
  <c r="AX1207" i="5"/>
  <c r="I1207" i="5" s="1"/>
  <c r="AX588" i="5"/>
  <c r="I588" i="5" s="1"/>
  <c r="AX1040" i="5"/>
  <c r="I1040" i="5" s="1"/>
  <c r="AX586" i="5"/>
  <c r="I586" i="5" s="1"/>
  <c r="AX395" i="5"/>
  <c r="I395" i="5" s="1"/>
  <c r="AX1118" i="5"/>
  <c r="I1118" i="5" s="1"/>
  <c r="AX394" i="5"/>
  <c r="I394" i="5" s="1"/>
  <c r="AX46" i="5"/>
  <c r="I46" i="5" s="1"/>
  <c r="AX970" i="5"/>
  <c r="I970" i="5" s="1"/>
  <c r="AX26" i="5"/>
  <c r="I26" i="5" s="1"/>
  <c r="AX1170" i="5"/>
  <c r="I1170" i="5" s="1"/>
  <c r="AX541" i="5"/>
  <c r="I541" i="5" s="1"/>
  <c r="AX1021" i="5"/>
  <c r="I1021" i="5" s="1"/>
  <c r="AX170" i="5"/>
  <c r="I170" i="5" s="1"/>
  <c r="AX785" i="5"/>
  <c r="I785" i="5" s="1"/>
  <c r="AX1072" i="5"/>
  <c r="I1072" i="5" s="1"/>
  <c r="AX930" i="5"/>
  <c r="I930" i="5" s="1"/>
  <c r="AX54" i="5"/>
  <c r="I54" i="5" s="1"/>
  <c r="AX510" i="5"/>
  <c r="I510" i="5" s="1"/>
  <c r="AX694" i="5"/>
  <c r="I694" i="5" s="1"/>
  <c r="AX563" i="5"/>
  <c r="I563" i="5" s="1"/>
  <c r="AX226" i="5"/>
  <c r="I226" i="5" s="1"/>
  <c r="AX174" i="5"/>
  <c r="I174" i="5" s="1"/>
  <c r="AX535" i="5"/>
  <c r="I535" i="5" s="1"/>
  <c r="AX999" i="5"/>
  <c r="I999" i="5" s="1"/>
  <c r="AX460" i="5"/>
  <c r="I460" i="5" s="1"/>
  <c r="AX61" i="5"/>
  <c r="I61" i="5" s="1"/>
  <c r="AX455" i="5"/>
  <c r="I455" i="5" s="1"/>
  <c r="AX476" i="5"/>
  <c r="I476" i="5" s="1"/>
  <c r="AX1186" i="5"/>
  <c r="I1186" i="5" s="1"/>
  <c r="AX782" i="5"/>
  <c r="I782" i="5" s="1"/>
  <c r="AX717" i="5"/>
  <c r="I717" i="5" s="1"/>
  <c r="AX984" i="5"/>
  <c r="I984" i="5" s="1"/>
  <c r="AX991" i="5"/>
  <c r="I991" i="5" s="1"/>
  <c r="AX959" i="5"/>
  <c r="I959" i="5" s="1"/>
  <c r="AX1001" i="5"/>
  <c r="I1001" i="5" s="1"/>
  <c r="AX1038" i="5"/>
  <c r="I1038" i="5" s="1"/>
  <c r="AX898" i="5"/>
  <c r="I898" i="5" s="1"/>
  <c r="AX308" i="5"/>
  <c r="I308" i="5" s="1"/>
  <c r="AX349" i="5"/>
  <c r="I349" i="5" s="1"/>
  <c r="AX1016" i="5"/>
  <c r="I1016" i="5" s="1"/>
  <c r="AX884" i="5"/>
  <c r="I884" i="5" s="1"/>
  <c r="AX616" i="5"/>
  <c r="I616" i="5" s="1"/>
  <c r="AX900" i="5"/>
  <c r="I900" i="5" s="1"/>
  <c r="AX877" i="5"/>
  <c r="I877" i="5" s="1"/>
  <c r="AX519" i="5"/>
  <c r="I519" i="5" s="1"/>
  <c r="AX906" i="5"/>
  <c r="I906" i="5" s="1"/>
  <c r="AX278" i="5"/>
  <c r="I278" i="5" s="1"/>
  <c r="AX290" i="5"/>
  <c r="I290" i="5" s="1"/>
  <c r="AX657" i="5"/>
  <c r="I657" i="5" s="1"/>
  <c r="AX105" i="5"/>
  <c r="I105" i="5" s="1"/>
  <c r="AX412" i="5"/>
  <c r="I412" i="5" s="1"/>
  <c r="AX958" i="5"/>
  <c r="I958" i="5" s="1"/>
  <c r="AX947" i="5"/>
  <c r="I947" i="5" s="1"/>
  <c r="AX689" i="5"/>
  <c r="I689" i="5" s="1"/>
  <c r="AX501" i="5"/>
  <c r="I501" i="5" s="1"/>
  <c r="AX713" i="5"/>
  <c r="I713" i="5" s="1"/>
  <c r="AX552" i="5"/>
  <c r="I552" i="5" s="1"/>
  <c r="AX329" i="5"/>
  <c r="I329" i="5" s="1"/>
  <c r="AX935" i="5"/>
  <c r="I935" i="5" s="1"/>
  <c r="AX693" i="5"/>
  <c r="I693" i="5" s="1"/>
  <c r="AX351" i="5"/>
  <c r="I351" i="5" s="1"/>
  <c r="AX489" i="5"/>
  <c r="I489" i="5" s="1"/>
  <c r="AX293" i="5"/>
  <c r="I293" i="5" s="1"/>
  <c r="AX111" i="5"/>
  <c r="I111" i="5" s="1"/>
  <c r="AX1111" i="5"/>
  <c r="I1111" i="5" s="1"/>
  <c r="AX844" i="5"/>
  <c r="I844" i="5" s="1"/>
  <c r="AX1009" i="5"/>
  <c r="I1009" i="5" s="1"/>
  <c r="AX1202" i="5"/>
  <c r="I1202" i="5" s="1"/>
  <c r="AX500" i="5"/>
  <c r="I500" i="5" s="1"/>
  <c r="AX1234" i="5"/>
  <c r="I1234" i="5" s="1"/>
  <c r="AX79" i="5"/>
  <c r="I79" i="5" s="1"/>
  <c r="AX62" i="5"/>
  <c r="I62" i="5" s="1"/>
  <c r="AX76" i="5"/>
  <c r="I76" i="5" s="1"/>
  <c r="AX250" i="5"/>
  <c r="I250" i="5" s="1"/>
  <c r="AX555" i="5"/>
  <c r="I555" i="5" s="1"/>
  <c r="AX902" i="5"/>
  <c r="I902" i="5" s="1"/>
  <c r="AX457" i="5"/>
  <c r="I457" i="5" s="1"/>
  <c r="AX126" i="5"/>
  <c r="I126" i="5" s="1"/>
  <c r="AX783" i="5"/>
  <c r="I783" i="5" s="1"/>
  <c r="AX279" i="5"/>
  <c r="I279" i="5" s="1"/>
  <c r="AX1176" i="5"/>
  <c r="I1176" i="5" s="1"/>
  <c r="AX1083" i="5"/>
  <c r="I1083" i="5" s="1"/>
  <c r="AX215" i="5"/>
  <c r="I215" i="5" s="1"/>
  <c r="AX792" i="5"/>
  <c r="I792" i="5" s="1"/>
  <c r="AX664" i="5"/>
  <c r="I664" i="5" s="1"/>
  <c r="AX971" i="5"/>
  <c r="I971" i="5" s="1"/>
  <c r="AX994" i="5"/>
  <c r="I994" i="5" s="1"/>
  <c r="AX517" i="5"/>
  <c r="I517" i="5" s="1"/>
  <c r="AX767" i="5"/>
  <c r="I767" i="5" s="1"/>
  <c r="AX751" i="5"/>
  <c r="I751" i="5" s="1"/>
  <c r="AX336" i="5"/>
  <c r="I336" i="5" s="1"/>
  <c r="AX591" i="5"/>
  <c r="I591" i="5" s="1"/>
  <c r="AX185" i="5"/>
  <c r="I185" i="5" s="1"/>
  <c r="AX778" i="5"/>
  <c r="I778" i="5" s="1"/>
  <c r="AX793" i="5"/>
  <c r="I793" i="5" s="1"/>
  <c r="AX173" i="5"/>
  <c r="I173" i="5" s="1"/>
  <c r="AX1084" i="5"/>
  <c r="I1084" i="5" s="1"/>
  <c r="AX249" i="5"/>
  <c r="I249" i="5" s="1"/>
  <c r="AX861" i="5"/>
  <c r="I861" i="5" s="1"/>
  <c r="AX569" i="5"/>
  <c r="I569" i="5" s="1"/>
  <c r="AX769" i="5"/>
  <c r="I769" i="5" s="1"/>
  <c r="AX1150" i="5"/>
  <c r="I1150" i="5" s="1"/>
  <c r="AX459" i="5"/>
  <c r="I459" i="5" s="1"/>
  <c r="AX119" i="5"/>
  <c r="I119" i="5" s="1"/>
  <c r="AX1036" i="5"/>
  <c r="I1036" i="5" s="1"/>
  <c r="AX198" i="5"/>
  <c r="I198" i="5" s="1"/>
  <c r="AX231" i="5"/>
  <c r="I231" i="5" s="1"/>
  <c r="AX917" i="5"/>
  <c r="I917" i="5" s="1"/>
  <c r="AX890" i="5"/>
  <c r="I890" i="5" s="1"/>
  <c r="AX167" i="5"/>
  <c r="I167" i="5" s="1"/>
  <c r="AX341" i="5"/>
  <c r="I341" i="5" s="1"/>
  <c r="AX1167" i="5"/>
  <c r="I1167" i="5" s="1"/>
  <c r="AX944" i="5"/>
  <c r="I944" i="5" s="1"/>
  <c r="AX58" i="5"/>
  <c r="I58" i="5" s="1"/>
  <c r="AX357" i="5"/>
  <c r="I357" i="5" s="1"/>
  <c r="AX1238" i="5"/>
  <c r="I1238" i="5" s="1"/>
  <c r="AX157" i="5"/>
  <c r="I157" i="5" s="1"/>
  <c r="AX416" i="5"/>
  <c r="I416" i="5" s="1"/>
  <c r="AX1138" i="5"/>
  <c r="I1138" i="5" s="1"/>
  <c r="AX787" i="5"/>
  <c r="I787" i="5" s="1"/>
  <c r="AX408" i="5"/>
  <c r="I408" i="5" s="1"/>
  <c r="AX524" i="5"/>
  <c r="I524" i="5" s="1"/>
  <c r="AX220" i="5"/>
  <c r="I220" i="5" s="1"/>
  <c r="AX850" i="5"/>
  <c r="I850" i="5" s="1"/>
  <c r="AX252" i="5"/>
  <c r="I252" i="5" s="1"/>
  <c r="AX163" i="5"/>
  <c r="I163" i="5" s="1"/>
  <c r="AX366" i="5"/>
  <c r="I366" i="5" s="1"/>
  <c r="AX482" i="5"/>
  <c r="I482" i="5" s="1"/>
  <c r="AX1173" i="5"/>
  <c r="I1173" i="5" s="1"/>
  <c r="AX480" i="5"/>
  <c r="I480" i="5" s="1"/>
  <c r="AX956" i="5"/>
  <c r="I956" i="5" s="1"/>
  <c r="AX403" i="5"/>
  <c r="I403" i="5" s="1"/>
  <c r="AX211" i="5"/>
  <c r="I211" i="5" s="1"/>
  <c r="AX419" i="5"/>
  <c r="I419" i="5" s="1"/>
  <c r="AX516" i="5"/>
  <c r="I516" i="5" s="1"/>
  <c r="AX536" i="3"/>
  <c r="I536" i="3" s="1"/>
  <c r="AX47" i="5"/>
  <c r="I47" i="5" s="1"/>
  <c r="AX21" i="5"/>
  <c r="I21" i="5" s="1"/>
  <c r="AX756" i="5"/>
  <c r="I756" i="5" s="1"/>
  <c r="AX1109" i="5"/>
  <c r="I1109" i="5" s="1"/>
  <c r="AX9" i="5"/>
  <c r="I9" i="5" s="1"/>
  <c r="AX828" i="5"/>
  <c r="I828" i="5" s="1"/>
  <c r="AX1216" i="5"/>
  <c r="I1216" i="5" s="1"/>
  <c r="AX155" i="5"/>
  <c r="I155" i="5" s="1"/>
  <c r="AX352" i="5"/>
  <c r="I352" i="5" s="1"/>
  <c r="AX571" i="5"/>
  <c r="I571" i="5" s="1"/>
  <c r="AX600" i="5"/>
  <c r="I600" i="5" s="1"/>
  <c r="AX219" i="5"/>
  <c r="I219" i="5" s="1"/>
  <c r="AX929" i="5"/>
  <c r="I929" i="5" s="1"/>
  <c r="AX302" i="5"/>
  <c r="I302" i="5" s="1"/>
  <c r="AX1103" i="5"/>
  <c r="I1103" i="5" s="1"/>
  <c r="AX759" i="5"/>
  <c r="I759" i="5" s="1"/>
  <c r="AX311" i="5"/>
  <c r="I311" i="5" s="1"/>
  <c r="AX465" i="5"/>
  <c r="I465" i="5" s="1"/>
  <c r="AP21" i="5"/>
  <c r="AX189" i="5"/>
  <c r="I189" i="5" s="1"/>
  <c r="AX811" i="5"/>
  <c r="I811" i="5" s="1"/>
  <c r="AX530" i="5"/>
  <c r="I530" i="5" s="1"/>
  <c r="AX1151" i="5"/>
  <c r="I1151" i="5" s="1"/>
  <c r="AX909" i="5"/>
  <c r="I909" i="5" s="1"/>
  <c r="AX1037" i="5"/>
  <c r="I1037" i="5" s="1"/>
  <c r="AX259" i="5"/>
  <c r="I259" i="5" s="1"/>
  <c r="AX849" i="5"/>
  <c r="I849" i="5" s="1"/>
  <c r="AX1231" i="5"/>
  <c r="I1231" i="5" s="1"/>
  <c r="AX275" i="5"/>
  <c r="I275" i="5" s="1"/>
  <c r="AX443" i="5"/>
  <c r="I443" i="5" s="1"/>
  <c r="AX1000" i="5"/>
  <c r="I1000" i="5" s="1"/>
  <c r="AX1112" i="5"/>
  <c r="I1112" i="5" s="1"/>
  <c r="AX234" i="5"/>
  <c r="I234" i="5" s="1"/>
  <c r="AX265" i="5"/>
  <c r="I265" i="5" s="1"/>
  <c r="AX16" i="5"/>
  <c r="I16" i="5" s="1"/>
  <c r="AX333" i="5"/>
  <c r="I333" i="5" s="1"/>
  <c r="AX719" i="5"/>
  <c r="I719" i="5" s="1"/>
  <c r="AX1059" i="5"/>
  <c r="I1059" i="5" s="1"/>
  <c r="AX943" i="5"/>
  <c r="I943" i="5" s="1"/>
  <c r="AX1066" i="5"/>
  <c r="I1066" i="5" s="1"/>
  <c r="AX1041" i="5"/>
  <c r="I1041" i="5" s="1"/>
  <c r="AX990" i="5"/>
  <c r="I990" i="5" s="1"/>
  <c r="AX135" i="5"/>
  <c r="I135" i="5" s="1"/>
  <c r="AX605" i="5"/>
  <c r="I605" i="5" s="1"/>
  <c r="AX391" i="5"/>
  <c r="I391" i="5" s="1"/>
  <c r="AX1142" i="5"/>
  <c r="I1142" i="5" s="1"/>
  <c r="AX1131" i="5"/>
  <c r="I1131" i="5" s="1"/>
  <c r="AX546" i="5"/>
  <c r="I546" i="5" s="1"/>
  <c r="AX1035" i="5"/>
  <c r="I1035" i="5" s="1"/>
  <c r="AX227" i="5"/>
  <c r="I227" i="5" s="1"/>
  <c r="AX685" i="5"/>
  <c r="I685" i="5" s="1"/>
  <c r="AX364" i="5"/>
  <c r="I364" i="5" s="1"/>
  <c r="AX1155" i="5"/>
  <c r="I1155" i="5" s="1"/>
  <c r="AX515" i="5"/>
  <c r="I515" i="5" s="1"/>
  <c r="AX1085" i="5"/>
  <c r="I1085" i="5" s="1"/>
  <c r="AX497" i="5"/>
  <c r="I497" i="5" s="1"/>
  <c r="AX98" i="5"/>
  <c r="I98" i="5" s="1"/>
  <c r="AX208" i="5"/>
  <c r="I208" i="5" s="1"/>
  <c r="AX41" i="5"/>
  <c r="I41" i="5" s="1"/>
  <c r="AX1229" i="5"/>
  <c r="I1229" i="5" s="1"/>
  <c r="AX709" i="5"/>
  <c r="I709" i="5" s="1"/>
  <c r="AX1143" i="5"/>
  <c r="I1143" i="5" s="1"/>
  <c r="AX439" i="5"/>
  <c r="I439" i="5" s="1"/>
  <c r="AX195" i="5"/>
  <c r="I195" i="5" s="1"/>
  <c r="AX1121" i="5"/>
  <c r="I1121" i="5" s="1"/>
  <c r="AX1215" i="5"/>
  <c r="I1215" i="5" s="1"/>
  <c r="AX424" i="5"/>
  <c r="I424" i="5" s="1"/>
  <c r="AX889" i="5"/>
  <c r="I889" i="5" s="1"/>
  <c r="AX1122" i="5"/>
  <c r="I1122" i="5" s="1"/>
  <c r="AX860" i="5"/>
  <c r="I860" i="5" s="1"/>
  <c r="AX59" i="5"/>
  <c r="I59" i="5" s="1"/>
  <c r="AX562" i="5"/>
  <c r="I562" i="5" s="1"/>
  <c r="AX918" i="5"/>
  <c r="I918" i="5" s="1"/>
  <c r="AX1061" i="5"/>
  <c r="I1061" i="5" s="1"/>
  <c r="AX885" i="5"/>
  <c r="I885" i="5" s="1"/>
  <c r="AX436" i="5"/>
  <c r="I436" i="5" s="1"/>
  <c r="AX749" i="5"/>
  <c r="I749" i="5" s="1"/>
  <c r="AX534" i="5"/>
  <c r="I534" i="5" s="1"/>
  <c r="AX1154" i="5"/>
  <c r="I1154" i="5" s="1"/>
  <c r="AX1241" i="5"/>
  <c r="I1241" i="5" s="1"/>
  <c r="AX603" i="5"/>
  <c r="I603" i="5" s="1"/>
  <c r="AX176" i="5"/>
  <c r="I176" i="5" s="1"/>
  <c r="AX467" i="5"/>
  <c r="I467" i="5" s="1"/>
  <c r="AX1227" i="5"/>
  <c r="I1227" i="5" s="1"/>
  <c r="AX323" i="5"/>
  <c r="I323" i="5" s="1"/>
  <c r="AX1065" i="5"/>
  <c r="I1065" i="5" s="1"/>
  <c r="AX1222" i="5"/>
  <c r="I1222" i="5" s="1"/>
  <c r="AX1204" i="5"/>
  <c r="I1204" i="5" s="1"/>
  <c r="AX498" i="5"/>
  <c r="I498" i="5" s="1"/>
  <c r="AX313" i="5"/>
  <c r="I313" i="5" s="1"/>
  <c r="AX421" i="5"/>
  <c r="I421" i="5" s="1"/>
  <c r="AX604" i="5"/>
  <c r="I604" i="5" s="1"/>
  <c r="AX581" i="5"/>
  <c r="I581" i="5" s="1"/>
  <c r="AX272" i="5"/>
  <c r="I272" i="5" s="1"/>
  <c r="AX187" i="5"/>
  <c r="I187" i="5" s="1"/>
  <c r="AX941" i="5"/>
  <c r="I941" i="5" s="1"/>
  <c r="AX966" i="5"/>
  <c r="I966" i="5" s="1"/>
  <c r="AX707" i="5"/>
  <c r="I707" i="5" s="1"/>
  <c r="AX301" i="5"/>
  <c r="I301" i="5" s="1"/>
  <c r="AX1169" i="5"/>
  <c r="I1169" i="5" s="1"/>
  <c r="AX362" i="5"/>
  <c r="I362" i="5" s="1"/>
  <c r="AX203" i="5"/>
  <c r="I203" i="5" s="1"/>
  <c r="AX330" i="5"/>
  <c r="I330" i="5" s="1"/>
  <c r="AX815" i="5"/>
  <c r="I815" i="5" s="1"/>
  <c r="AX27" i="5"/>
  <c r="I27" i="5" s="1"/>
  <c r="AX688" i="5"/>
  <c r="I688" i="5" s="1"/>
  <c r="AX638" i="5"/>
  <c r="I638" i="5" s="1"/>
  <c r="AX1153" i="5"/>
  <c r="I1153" i="5" s="1"/>
  <c r="AX291" i="5"/>
  <c r="I291" i="5" s="1"/>
  <c r="AX592" i="5"/>
  <c r="I592" i="5" s="1"/>
  <c r="AX570" i="5"/>
  <c r="I570" i="5" s="1"/>
  <c r="AX1230" i="5"/>
  <c r="I1230" i="5" s="1"/>
  <c r="AX1211" i="5"/>
  <c r="I1211" i="5" s="1"/>
  <c r="AX368" i="5"/>
  <c r="I368" i="5" s="1"/>
  <c r="AX491" i="5"/>
  <c r="I491" i="5" s="1"/>
  <c r="AX804" i="5"/>
  <c r="I804" i="5" s="1"/>
  <c r="AX740" i="5"/>
  <c r="I740" i="5" s="1"/>
  <c r="AX56" i="5"/>
  <c r="I56" i="5" s="1"/>
  <c r="AX96" i="5"/>
  <c r="I96" i="5" s="1"/>
  <c r="AX748" i="5"/>
  <c r="I748" i="5" s="1"/>
  <c r="AX77" i="5"/>
  <c r="I77" i="5" s="1"/>
  <c r="AX377" i="5"/>
  <c r="I377" i="5" s="1"/>
  <c r="AX376" i="5"/>
  <c r="I376" i="5" s="1"/>
  <c r="AX822" i="5"/>
  <c r="I822" i="5" s="1"/>
  <c r="AX15" i="5"/>
  <c r="I15" i="5" s="1"/>
  <c r="AX550" i="5"/>
  <c r="I550" i="5" s="1"/>
  <c r="AX533" i="5"/>
  <c r="I533" i="5" s="1"/>
  <c r="AX634" i="5"/>
  <c r="I634" i="5" s="1"/>
  <c r="AX89" i="5"/>
  <c r="I89" i="5" s="1"/>
  <c r="AX796" i="5"/>
  <c r="I796" i="5" s="1"/>
  <c r="AX127" i="5"/>
  <c r="I127" i="5" s="1"/>
  <c r="AX267" i="5"/>
  <c r="I267" i="5" s="1"/>
  <c r="AX939" i="5"/>
  <c r="I939" i="5" s="1"/>
  <c r="AX121" i="5"/>
  <c r="I121" i="5" s="1"/>
  <c r="AX646" i="5"/>
  <c r="I646" i="5" s="1"/>
  <c r="AX1007" i="5"/>
  <c r="I1007" i="5" s="1"/>
  <c r="AX633" i="5"/>
  <c r="I633" i="5" s="1"/>
  <c r="AX461" i="5"/>
  <c r="I461" i="5" s="1"/>
  <c r="AX425" i="5"/>
  <c r="I425" i="5" s="1"/>
  <c r="AX1158" i="5"/>
  <c r="I1158" i="5" s="1"/>
  <c r="AX1106" i="5"/>
  <c r="I1106" i="5" s="1"/>
  <c r="AX993" i="5"/>
  <c r="I993" i="5" s="1"/>
  <c r="AX212" i="5"/>
  <c r="I212" i="5" s="1"/>
  <c r="AX24" i="5"/>
  <c r="I24" i="5" s="1"/>
  <c r="AX263" i="5"/>
  <c r="I263" i="5" s="1"/>
  <c r="AX1042" i="5"/>
  <c r="I1042" i="5" s="1"/>
  <c r="AX710" i="5"/>
  <c r="I710" i="5" s="1"/>
  <c r="AX148" i="5"/>
  <c r="I148" i="5" s="1"/>
  <c r="AX839" i="5"/>
  <c r="I839" i="5" s="1"/>
  <c r="AX1053" i="5"/>
  <c r="I1053" i="5" s="1"/>
  <c r="AX554" i="5"/>
  <c r="I554" i="5" s="1"/>
  <c r="AX1088" i="5"/>
  <c r="I1088" i="5" s="1"/>
  <c r="AX72" i="5"/>
  <c r="I72" i="5" s="1"/>
  <c r="AX872" i="5"/>
  <c r="I872" i="5" s="1"/>
  <c r="AX60" i="5"/>
  <c r="I60" i="5" s="1"/>
  <c r="AX744" i="5"/>
  <c r="I744" i="5" s="1"/>
  <c r="AX857" i="5"/>
  <c r="I857" i="5" s="1"/>
  <c r="AX892" i="5"/>
  <c r="I892" i="5" s="1"/>
  <c r="AX887" i="5"/>
  <c r="I887" i="5" s="1"/>
  <c r="AX1058" i="5"/>
  <c r="I1058" i="5" s="1"/>
  <c r="AX813" i="5"/>
  <c r="I813" i="5" s="1"/>
  <c r="AX1212" i="5"/>
  <c r="I1212" i="5" s="1"/>
  <c r="AX1026" i="5"/>
  <c r="I1026" i="5" s="1"/>
  <c r="AX899" i="5"/>
  <c r="I899" i="5" s="1"/>
  <c r="AX1094" i="5"/>
  <c r="I1094" i="5" s="1"/>
  <c r="AX338" i="5"/>
  <c r="I338" i="5" s="1"/>
  <c r="AX1195" i="5"/>
  <c r="I1195" i="5" s="1"/>
  <c r="AX893" i="5"/>
  <c r="I893" i="5" s="1"/>
  <c r="AX914" i="5"/>
  <c r="I914" i="5" s="1"/>
  <c r="AP24" i="5"/>
  <c r="R24" i="5" s="1"/>
  <c r="AX441" i="5"/>
  <c r="I441" i="5" s="1"/>
  <c r="AX151" i="5"/>
  <c r="I151" i="5" s="1"/>
  <c r="AX1123" i="5"/>
  <c r="I1123" i="5" s="1"/>
  <c r="AX671" i="5"/>
  <c r="I671" i="5" s="1"/>
  <c r="AX834" i="5"/>
  <c r="I834" i="5" s="1"/>
  <c r="AX1163" i="5"/>
  <c r="I1163" i="5" s="1"/>
  <c r="AX1159" i="5"/>
  <c r="I1159" i="5" s="1"/>
  <c r="AX742" i="5"/>
  <c r="I742" i="5" s="1"/>
  <c r="AX344" i="5"/>
  <c r="I344" i="5" s="1"/>
  <c r="AX337" i="5"/>
  <c r="I337" i="5" s="1"/>
  <c r="AX1068" i="5"/>
  <c r="I1068" i="5" s="1"/>
  <c r="AX779" i="5"/>
  <c r="I779" i="5" s="1"/>
  <c r="AX254" i="5"/>
  <c r="I254" i="5" s="1"/>
  <c r="AX1075" i="5"/>
  <c r="I1075" i="5" s="1"/>
  <c r="AX912" i="5"/>
  <c r="I912" i="5" s="1"/>
  <c r="AX1086" i="5"/>
  <c r="I1086" i="5" s="1"/>
  <c r="AX381" i="5"/>
  <c r="I381" i="5" s="1"/>
  <c r="AX430" i="5"/>
  <c r="I430" i="5" s="1"/>
  <c r="AX1117" i="5"/>
  <c r="I1117" i="5" s="1"/>
  <c r="AX1148" i="5"/>
  <c r="I1148" i="5" s="1"/>
  <c r="AX374" i="5"/>
  <c r="I374" i="5" s="1"/>
  <c r="AX409" i="5"/>
  <c r="I409" i="5" s="1"/>
  <c r="AX200" i="5"/>
  <c r="I200" i="5" s="1"/>
  <c r="AX1136" i="5"/>
  <c r="I1136" i="5" s="1"/>
  <c r="AX340" i="5"/>
  <c r="I340" i="5" s="1"/>
  <c r="AX196" i="5"/>
  <c r="I196" i="5" s="1"/>
  <c r="AX741" i="5"/>
  <c r="I741" i="5" s="1"/>
  <c r="AX1162" i="5"/>
  <c r="I1162" i="5" s="1"/>
  <c r="AX390" i="5"/>
  <c r="I390" i="5" s="1"/>
  <c r="AX1074" i="5"/>
  <c r="I1074" i="5" s="1"/>
  <c r="AX1232" i="5"/>
  <c r="I1232" i="5" s="1"/>
  <c r="AX413" i="5"/>
  <c r="I413" i="5" s="1"/>
  <c r="AX40" i="5"/>
  <c r="I40" i="5" s="1"/>
  <c r="AX661" i="5"/>
  <c r="I661" i="5" s="1"/>
  <c r="AX367" i="5"/>
  <c r="I367" i="5" s="1"/>
  <c r="AX1110" i="5"/>
  <c r="I1110" i="5" s="1"/>
  <c r="AX328" i="5"/>
  <c r="I328" i="5" s="1"/>
  <c r="AX50" i="5"/>
  <c r="I50" i="5" s="1"/>
  <c r="AX752" i="5"/>
  <c r="I752" i="5" s="1"/>
  <c r="AX948" i="5"/>
  <c r="I948" i="5" s="1"/>
  <c r="AX754" i="5"/>
  <c r="I754" i="5" s="1"/>
  <c r="AX1179" i="5"/>
  <c r="I1179" i="5" s="1"/>
  <c r="AX356" i="5"/>
  <c r="I356" i="5" s="1"/>
  <c r="AX22" i="5"/>
  <c r="I22" i="5" s="1"/>
  <c r="AX609" i="5"/>
  <c r="I609" i="5" s="1"/>
  <c r="AX668" i="5"/>
  <c r="I668" i="5" s="1"/>
  <c r="AX760" i="5"/>
  <c r="I760" i="5" s="1"/>
  <c r="AX343" i="5"/>
  <c r="I343" i="5" s="1"/>
  <c r="AX618" i="5"/>
  <c r="I618" i="5" s="1"/>
  <c r="AX469" i="5"/>
  <c r="I469" i="5" s="1"/>
  <c r="AX99" i="5"/>
  <c r="I99" i="5" s="1"/>
  <c r="AX666" i="5"/>
  <c r="I666" i="5" s="1"/>
  <c r="AX223" i="5"/>
  <c r="I223" i="5" s="1"/>
  <c r="AX1217" i="5"/>
  <c r="I1217" i="5" s="1"/>
  <c r="AX289" i="5"/>
  <c r="I289" i="5" s="1"/>
  <c r="AX1089" i="5"/>
  <c r="I1089" i="5" s="1"/>
  <c r="AX617" i="5"/>
  <c r="I617" i="5" s="1"/>
  <c r="AX513" i="5"/>
  <c r="I513" i="5" s="1"/>
  <c r="AX382" i="5"/>
  <c r="I382" i="5" s="1"/>
  <c r="AX225" i="5"/>
  <c r="I225" i="5" s="1"/>
  <c r="AX124" i="5"/>
  <c r="I124" i="5" s="1"/>
  <c r="AX1206" i="5"/>
  <c r="I1206" i="5" s="1"/>
  <c r="AX810" i="5"/>
  <c r="I810" i="5" s="1"/>
  <c r="AX814" i="5"/>
  <c r="I814" i="5" s="1"/>
  <c r="AX841" i="5"/>
  <c r="I841" i="5" s="1"/>
  <c r="AX658" i="5"/>
  <c r="I658" i="5" s="1"/>
  <c r="AX31" i="5"/>
  <c r="I31" i="5" s="1"/>
  <c r="AX580" i="5"/>
  <c r="I580" i="5" s="1"/>
  <c r="AX679" i="5"/>
  <c r="I679" i="5" s="1"/>
  <c r="AX699" i="5"/>
  <c r="I699" i="5" s="1"/>
  <c r="AX502" i="5"/>
  <c r="I502" i="5" s="1"/>
  <c r="AX282" i="5"/>
  <c r="I282" i="5" s="1"/>
  <c r="AX241" i="5"/>
  <c r="I241" i="5" s="1"/>
  <c r="AX171" i="5"/>
  <c r="I171" i="5" s="1"/>
  <c r="AX233" i="5"/>
  <c r="I233" i="5" s="1"/>
  <c r="AX1114" i="5"/>
  <c r="I1114" i="5" s="1"/>
  <c r="AX772" i="5"/>
  <c r="I772" i="5" s="1"/>
  <c r="AX1048" i="5"/>
  <c r="I1048" i="5" s="1"/>
  <c r="AX373" i="5"/>
  <c r="I373" i="5" s="1"/>
  <c r="AX827" i="5"/>
  <c r="I827" i="5" s="1"/>
  <c r="AX97" i="5"/>
  <c r="I97" i="5" s="1"/>
  <c r="AX466" i="5"/>
  <c r="I466" i="5" s="1"/>
  <c r="AX888" i="5"/>
  <c r="I888" i="5" s="1"/>
  <c r="AX492" i="5"/>
  <c r="I492" i="5" s="1"/>
  <c r="AX932" i="5"/>
  <c r="I932" i="5" s="1"/>
  <c r="AX863" i="5"/>
  <c r="I863" i="5" s="1"/>
  <c r="AX55" i="5"/>
  <c r="I55" i="5" s="1"/>
  <c r="AX972" i="5"/>
  <c r="I972" i="5" s="1"/>
  <c r="AX153" i="5"/>
  <c r="I153" i="5" s="1"/>
  <c r="AX235" i="5"/>
  <c r="I235" i="5" s="1"/>
  <c r="AX339" i="5"/>
  <c r="I339" i="5" s="1"/>
  <c r="AX644" i="5"/>
  <c r="I644" i="5" s="1"/>
  <c r="AX18" i="5"/>
  <c r="I18" i="5" s="1"/>
  <c r="AX577" i="5"/>
  <c r="I577" i="5" s="1"/>
  <c r="AX695" i="5"/>
  <c r="I695" i="5" s="1"/>
  <c r="AX831" i="5"/>
  <c r="I831" i="5" s="1"/>
  <c r="AX523" i="5"/>
  <c r="I523" i="5" s="1"/>
  <c r="AX801" i="5"/>
  <c r="I801" i="5" s="1"/>
  <c r="AX816" i="5"/>
  <c r="I816" i="5" s="1"/>
  <c r="AX468" i="5"/>
  <c r="I468" i="5" s="1"/>
  <c r="AX470" i="5"/>
  <c r="I470" i="5" s="1"/>
  <c r="AX963" i="5"/>
  <c r="I963" i="5" s="1"/>
  <c r="AX1223" i="5"/>
  <c r="I1223" i="5" s="1"/>
  <c r="AX456" i="5"/>
  <c r="I456" i="5" s="1"/>
  <c r="AX903" i="5"/>
  <c r="I903" i="5" s="1"/>
  <c r="AX239" i="5"/>
  <c r="I239" i="5" s="1"/>
  <c r="AX45" i="5"/>
  <c r="I45" i="5" s="1"/>
  <c r="AX128" i="5"/>
  <c r="I128" i="5" s="1"/>
  <c r="AX1004" i="5"/>
  <c r="I1004" i="5" s="1"/>
  <c r="AX976" i="5"/>
  <c r="I976" i="5" s="1"/>
  <c r="AX631" i="5"/>
  <c r="I631" i="5" s="1"/>
  <c r="AX623" i="5"/>
  <c r="I623" i="5" s="1"/>
  <c r="AX462" i="5"/>
  <c r="I462" i="5" s="1"/>
  <c r="AX743" i="5"/>
  <c r="I743" i="5" s="1"/>
  <c r="AX131" i="5"/>
  <c r="I131" i="5" s="1"/>
  <c r="AX232" i="5"/>
  <c r="I232" i="5" s="1"/>
  <c r="AX354" i="5"/>
  <c r="I354" i="5" s="1"/>
  <c r="AX1081" i="5"/>
  <c r="I1081" i="5" s="1"/>
  <c r="AX370" i="5"/>
  <c r="I370" i="5" s="1"/>
  <c r="AX299" i="5"/>
  <c r="I299" i="5" s="1"/>
  <c r="AX325" i="5"/>
  <c r="I325" i="5" s="1"/>
  <c r="AX410" i="5"/>
  <c r="I410" i="5" s="1"/>
  <c r="AX1091" i="5"/>
  <c r="I1091" i="5" s="1"/>
  <c r="AX763" i="5"/>
  <c r="I763" i="5" s="1"/>
  <c r="AX868" i="5"/>
  <c r="I868" i="5" s="1"/>
  <c r="AX17" i="5"/>
  <c r="I17" i="5" s="1"/>
  <c r="AX255" i="5"/>
  <c r="I255" i="5" s="1"/>
  <c r="AX725" i="5"/>
  <c r="I725" i="5" s="1"/>
  <c r="AX587" i="5"/>
  <c r="I587" i="5" s="1"/>
  <c r="AX568" i="5"/>
  <c r="I568" i="5" s="1"/>
  <c r="AX371" i="5"/>
  <c r="I371" i="5" s="1"/>
  <c r="AX1144" i="5"/>
  <c r="I1144" i="5" s="1"/>
  <c r="AX1023" i="5"/>
  <c r="I1023" i="5" s="1"/>
  <c r="AX326" i="5"/>
  <c r="I326" i="5" s="1"/>
  <c r="AX735" i="5"/>
  <c r="I735" i="5" s="1"/>
  <c r="AX536" i="5"/>
  <c r="I536" i="5" s="1"/>
  <c r="AX1147" i="5"/>
  <c r="I1147" i="5" s="1"/>
  <c r="AX386" i="5"/>
  <c r="I386" i="5" s="1"/>
  <c r="AX840" i="5"/>
  <c r="I840" i="5" s="1"/>
  <c r="AX94" i="5"/>
  <c r="I94" i="5" s="1"/>
  <c r="AX145" i="5"/>
  <c r="I145" i="5" s="1"/>
  <c r="AX551" i="5"/>
  <c r="I551" i="5" s="1"/>
  <c r="AX122" i="5"/>
  <c r="I122" i="5" s="1"/>
  <c r="AX771" i="5"/>
  <c r="I771" i="5" s="1"/>
  <c r="AX156" i="5"/>
  <c r="I156" i="5" s="1"/>
  <c r="AX673" i="5"/>
  <c r="I673" i="5" s="1"/>
  <c r="AX832" i="5"/>
  <c r="I832" i="5" s="1"/>
  <c r="AX957" i="5"/>
  <c r="I957" i="5" s="1"/>
  <c r="AX1201" i="5"/>
  <c r="I1201" i="5" s="1"/>
  <c r="AX727" i="5"/>
  <c r="I727" i="5" s="1"/>
  <c r="AX407" i="5"/>
  <c r="I407" i="5" s="1"/>
  <c r="AX632" i="5"/>
  <c r="I632" i="5" s="1"/>
  <c r="AX766" i="5"/>
  <c r="I766" i="5" s="1"/>
  <c r="AX183" i="5"/>
  <c r="I183" i="5" s="1"/>
  <c r="AX622" i="5"/>
  <c r="I622" i="5" s="1"/>
  <c r="AX448" i="5"/>
  <c r="I448" i="5" s="1"/>
  <c r="AX165" i="5"/>
  <c r="I165" i="5" s="1"/>
  <c r="AX236" i="5"/>
  <c r="I236" i="5" s="1"/>
  <c r="AX522" i="5"/>
  <c r="I522" i="5" s="1"/>
  <c r="AX396" i="5"/>
  <c r="I396" i="5" s="1"/>
  <c r="AX610" i="5"/>
  <c r="I610" i="5" s="1"/>
  <c r="AX977" i="5"/>
  <c r="I977" i="5" s="1"/>
  <c r="AX512" i="5"/>
  <c r="I512" i="5" s="1"/>
  <c r="AX585" i="5"/>
  <c r="I585" i="5" s="1"/>
  <c r="AX558" i="5"/>
  <c r="I558" i="5" s="1"/>
  <c r="AX704" i="5"/>
  <c r="I704" i="5" s="1"/>
  <c r="AX747" i="5"/>
  <c r="I747" i="5" s="1"/>
  <c r="AX118" i="5"/>
  <c r="I118" i="5" s="1"/>
  <c r="AX817" i="5"/>
  <c r="I817" i="5" s="1"/>
  <c r="AX30" i="5"/>
  <c r="I30" i="5" s="1"/>
  <c r="AX669" i="5"/>
  <c r="I669" i="5" s="1"/>
  <c r="AX1184" i="5"/>
  <c r="I1184" i="5" s="1"/>
  <c r="AX1032" i="5"/>
  <c r="I1032" i="5" s="1"/>
  <c r="AX243" i="5"/>
  <c r="I243" i="5" s="1"/>
  <c r="AX1105" i="5"/>
  <c r="I1105" i="5" s="1"/>
  <c r="AX684" i="5"/>
  <c r="I684" i="5" s="1"/>
  <c r="AX242" i="5"/>
  <c r="I242" i="5" s="1"/>
  <c r="AX985" i="5"/>
  <c r="I985" i="5" s="1"/>
  <c r="AX253" i="5"/>
  <c r="I253" i="5" s="1"/>
  <c r="AX677" i="5"/>
  <c r="I677" i="5" s="1"/>
  <c r="AX1031" i="5"/>
  <c r="I1031" i="5" s="1"/>
  <c r="AX306" i="5"/>
  <c r="I306" i="5" s="1"/>
  <c r="AX682" i="5"/>
  <c r="I682" i="5" s="1"/>
  <c r="AX1044" i="5"/>
  <c r="I1044" i="5" s="1"/>
  <c r="AX875" i="5"/>
  <c r="I875" i="5" s="1"/>
  <c r="AX776" i="5"/>
  <c r="I776" i="5" s="1"/>
  <c r="AX210" i="5"/>
  <c r="I210" i="5" s="1"/>
  <c r="AX1180" i="5"/>
  <c r="I1180" i="5" s="1"/>
  <c r="AX1076" i="5"/>
  <c r="I1076" i="5" s="1"/>
  <c r="AX101" i="5"/>
  <c r="I101" i="5" s="1"/>
  <c r="AX11" i="5"/>
  <c r="I11" i="5" s="1"/>
  <c r="AX1102" i="5"/>
  <c r="I1102" i="5" s="1"/>
  <c r="AX789" i="5"/>
  <c r="I789" i="5" s="1"/>
  <c r="AX264" i="5"/>
  <c r="I264" i="5" s="1"/>
  <c r="AX806" i="5"/>
  <c r="I806" i="5" s="1"/>
  <c r="AX83" i="5"/>
  <c r="I83" i="5" s="1"/>
  <c r="AX560" i="5"/>
  <c r="I560" i="5" s="1"/>
  <c r="AX1128" i="5"/>
  <c r="I1128" i="5" s="1"/>
  <c r="AX905" i="5"/>
  <c r="I905" i="5" s="1"/>
  <c r="AX790" i="5"/>
  <c r="I790" i="5" s="1"/>
  <c r="AX1002" i="5"/>
  <c r="I1002" i="5" s="1"/>
  <c r="AX764" i="5"/>
  <c r="I764" i="5" s="1"/>
  <c r="AX404" i="5"/>
  <c r="I404" i="5" s="1"/>
  <c r="AX683" i="5"/>
  <c r="I683" i="5" s="1"/>
  <c r="AX346" i="5"/>
  <c r="I346" i="5" s="1"/>
  <c r="AX838" i="5"/>
  <c r="I838" i="5" s="1"/>
  <c r="AX229" i="5"/>
  <c r="I229" i="5" s="1"/>
  <c r="AX34" i="5"/>
  <c r="I34" i="5" s="1"/>
  <c r="AX1078" i="5"/>
  <c r="I1078" i="5" s="1"/>
  <c r="AX702" i="5"/>
  <c r="I702" i="5" s="1"/>
  <c r="AX144" i="5"/>
  <c r="I144" i="5" s="1"/>
  <c r="AX564" i="5"/>
  <c r="I564" i="5" s="1"/>
  <c r="AX398" i="5"/>
  <c r="I398" i="5" s="1"/>
  <c r="AX901" i="5"/>
  <c r="I901" i="5" s="1"/>
  <c r="AX262" i="5"/>
  <c r="I262" i="5" s="1"/>
  <c r="AV25" i="5"/>
  <c r="AX931" i="5"/>
  <c r="I931" i="5" s="1"/>
  <c r="AX1029" i="5"/>
  <c r="I1029" i="5" s="1"/>
  <c r="AX773" i="5"/>
  <c r="I773" i="5" s="1"/>
  <c r="AX997" i="5"/>
  <c r="I997" i="5" s="1"/>
  <c r="AX350" i="5"/>
  <c r="I350" i="5" s="1"/>
  <c r="AX529" i="5"/>
  <c r="I529" i="5" s="1"/>
  <c r="AX332" i="5"/>
  <c r="I332" i="5" s="1"/>
  <c r="AX803" i="5"/>
  <c r="I803" i="5" s="1"/>
  <c r="AX701" i="5"/>
  <c r="I701" i="5" s="1"/>
  <c r="AX117" i="5"/>
  <c r="I117" i="5" s="1"/>
  <c r="AX518" i="5"/>
  <c r="I518" i="5" s="1"/>
  <c r="AX1025" i="5"/>
  <c r="I1025" i="5" s="1"/>
  <c r="AX1019" i="5"/>
  <c r="I1019" i="5" s="1"/>
  <c r="AX953" i="5"/>
  <c r="I953" i="5" s="1"/>
  <c r="AX992" i="5"/>
  <c r="I992" i="5" s="1"/>
  <c r="AX508" i="5"/>
  <c r="I508" i="5" s="1"/>
  <c r="AX100" i="5"/>
  <c r="I100" i="5" s="1"/>
  <c r="AX794" i="5"/>
  <c r="I794" i="5" s="1"/>
  <c r="AX186" i="5"/>
  <c r="I186" i="5" s="1"/>
  <c r="AX169" i="5"/>
  <c r="I169" i="5" s="1"/>
  <c r="AX10" i="5"/>
  <c r="I10" i="5" s="1"/>
  <c r="AX1030" i="5"/>
  <c r="I1030" i="5" s="1"/>
  <c r="AX6" i="5"/>
  <c r="I6" i="5" s="1"/>
  <c r="AX987" i="5"/>
  <c r="I987" i="5" s="1"/>
  <c r="AX1205" i="5"/>
  <c r="I1205" i="5" s="1"/>
  <c r="AX662" i="5"/>
  <c r="I662" i="5" s="1"/>
  <c r="AX402" i="5"/>
  <c r="I402" i="5" s="1"/>
  <c r="AX44" i="5"/>
  <c r="I44" i="5" s="1"/>
  <c r="AX483" i="5"/>
  <c r="I483" i="5" s="1"/>
  <c r="AX876" i="5"/>
  <c r="I876" i="5" s="1"/>
  <c r="AX1199" i="5"/>
  <c r="I1199" i="5" s="1"/>
  <c r="AX574" i="5"/>
  <c r="I574" i="5" s="1"/>
  <c r="AX1054" i="5"/>
  <c r="I1054" i="5" s="1"/>
  <c r="AX478" i="5"/>
  <c r="I478" i="5" s="1"/>
  <c r="AX108" i="5"/>
  <c r="I108" i="5" s="1"/>
  <c r="AX758" i="5"/>
  <c r="I758" i="5" s="1"/>
  <c r="AX106" i="5"/>
  <c r="I106" i="5" s="1"/>
  <c r="AX112" i="5"/>
  <c r="I112" i="5" s="1"/>
  <c r="AX565" i="5"/>
  <c r="I565" i="5" s="1"/>
  <c r="AX798" i="5"/>
  <c r="I798" i="5" s="1"/>
  <c r="AX946" i="5"/>
  <c r="I946" i="5" s="1"/>
  <c r="AX266" i="5"/>
  <c r="I266" i="5" s="1"/>
  <c r="AX667" i="5"/>
  <c r="I667" i="5" s="1"/>
  <c r="AX1008" i="5"/>
  <c r="I1008" i="5" s="1"/>
  <c r="AX1073" i="5"/>
  <c r="I1073" i="5" s="1"/>
  <c r="AX579" i="5"/>
  <c r="I579" i="5" s="1"/>
  <c r="AX19" i="5"/>
  <c r="I19" i="5" s="1"/>
  <c r="AX52" i="5"/>
  <c r="I52" i="5" s="1"/>
  <c r="AX965" i="5"/>
  <c r="I965" i="5" s="1"/>
  <c r="AX433" i="5"/>
  <c r="I433" i="5" s="1"/>
  <c r="AX871" i="5"/>
  <c r="I871" i="5" s="1"/>
  <c r="AX590" i="5"/>
  <c r="I590" i="5" s="1"/>
  <c r="AX904" i="5"/>
  <c r="I904" i="5" s="1"/>
  <c r="AX527" i="5"/>
  <c r="I527" i="5" s="1"/>
  <c r="AX655" i="5"/>
  <c r="I655" i="5" s="1"/>
  <c r="AX1219" i="5"/>
  <c r="I1219" i="5" s="1"/>
  <c r="AX983" i="5"/>
  <c r="I983" i="5" s="1"/>
  <c r="AX593" i="5"/>
  <c r="I593" i="5" s="1"/>
  <c r="AX317" i="5"/>
  <c r="I317" i="5" s="1"/>
  <c r="AX1137" i="5"/>
  <c r="I1137" i="5" s="1"/>
  <c r="AX1152" i="5"/>
  <c r="I1152" i="5" s="1"/>
  <c r="AX996" i="5"/>
  <c r="I996" i="5" s="1"/>
  <c r="AX788" i="5"/>
  <c r="I788" i="5" s="1"/>
  <c r="AX134" i="5"/>
  <c r="I134" i="5" s="1"/>
  <c r="AX809" i="5"/>
  <c r="I809" i="5" s="1"/>
  <c r="AX1057" i="5"/>
  <c r="I1057" i="5" s="1"/>
  <c r="AX1033" i="5"/>
  <c r="I1033" i="5" s="1"/>
  <c r="AX334" i="5"/>
  <c r="I334" i="5" s="1"/>
  <c r="AX216" i="5"/>
  <c r="I216" i="5" s="1"/>
  <c r="AX401" i="5"/>
  <c r="I401" i="5" s="1"/>
  <c r="AX414" i="5"/>
  <c r="I414" i="5" s="1"/>
  <c r="AX1236" i="5"/>
  <c r="I1236" i="5" s="1"/>
  <c r="AX732" i="5"/>
  <c r="I732" i="5" s="1"/>
  <c r="AX859" i="5"/>
  <c r="I859" i="5" s="1"/>
  <c r="AX1196" i="5"/>
  <c r="I1196" i="5" s="1"/>
  <c r="AX1093" i="5"/>
  <c r="I1093" i="5" s="1"/>
  <c r="AX627" i="5"/>
  <c r="I627" i="5" s="1"/>
  <c r="AX825" i="5"/>
  <c r="I825" i="5" s="1"/>
  <c r="AX191" i="5"/>
  <c r="I191" i="5" s="1"/>
  <c r="AX129" i="5"/>
  <c r="I129" i="5" s="1"/>
  <c r="AX271" i="5"/>
  <c r="I271" i="5" s="1"/>
  <c r="AX5" i="5"/>
  <c r="I5" i="5" s="1"/>
  <c r="AX509" i="5"/>
  <c r="I509" i="5" s="1"/>
  <c r="AX969" i="5"/>
  <c r="I969" i="5" s="1"/>
  <c r="AX260" i="5"/>
  <c r="I260" i="5" s="1"/>
  <c r="AX1225" i="5"/>
  <c r="I1225" i="5" s="1"/>
  <c r="AX206" i="5"/>
  <c r="I206" i="5" s="1"/>
  <c r="AX399" i="5"/>
  <c r="I399" i="5" s="1"/>
  <c r="AX388" i="5"/>
  <c r="I388" i="5" s="1"/>
  <c r="AX532" i="5"/>
  <c r="I532" i="5" s="1"/>
  <c r="AX277" i="5"/>
  <c r="I277" i="5" s="1"/>
  <c r="AX353" i="5"/>
  <c r="I353" i="5" s="1"/>
  <c r="AX916" i="5"/>
  <c r="I916" i="5" s="1"/>
  <c r="AX697" i="5"/>
  <c r="I697" i="5" s="1"/>
  <c r="AX168" i="5"/>
  <c r="I168" i="5" s="1"/>
  <c r="AX961" i="5"/>
  <c r="I961" i="5" s="1"/>
  <c r="AX830" i="5"/>
  <c r="I830" i="5" s="1"/>
  <c r="AX107" i="5"/>
  <c r="I107" i="5" s="1"/>
  <c r="AX389" i="5"/>
  <c r="I389" i="5" s="1"/>
  <c r="AX499" i="5"/>
  <c r="I499" i="5" s="1"/>
  <c r="AX660" i="5"/>
  <c r="I660" i="5" s="1"/>
  <c r="AX712" i="5"/>
  <c r="I712" i="5" s="1"/>
  <c r="AX222" i="5"/>
  <c r="I222" i="5" s="1"/>
  <c r="AX199" i="5"/>
  <c r="I199" i="5" s="1"/>
  <c r="AX13" i="5"/>
  <c r="I13" i="5" s="1"/>
  <c r="AX1064" i="5"/>
  <c r="I1064" i="5" s="1"/>
  <c r="AX544" i="5"/>
  <c r="I544" i="5" s="1"/>
  <c r="AX57" i="5"/>
  <c r="I57" i="5" s="1"/>
  <c r="AX864" i="5"/>
  <c r="I864" i="5" s="1"/>
  <c r="AX911" i="5"/>
  <c r="I911" i="5" s="1"/>
  <c r="AX808" i="5"/>
  <c r="I808" i="5" s="1"/>
  <c r="AX78" i="5"/>
  <c r="I78" i="5" s="1"/>
  <c r="AX73" i="5"/>
  <c r="I73" i="5" s="1"/>
  <c r="AX67" i="5"/>
  <c r="I67" i="5" s="1"/>
  <c r="AX542" i="5"/>
  <c r="I542" i="5" s="1"/>
  <c r="AX146" i="5"/>
  <c r="I146" i="5" s="1"/>
  <c r="AX561" i="5"/>
  <c r="I561" i="5" s="1"/>
  <c r="AX989" i="5"/>
  <c r="I989" i="5" s="1"/>
  <c r="AX4" i="5"/>
  <c r="I4" i="5" s="1"/>
  <c r="AX981" i="5"/>
  <c r="I981" i="5" s="1"/>
  <c r="AX730" i="5"/>
  <c r="I730" i="5" s="1"/>
  <c r="AX479" i="5"/>
  <c r="I479" i="5" s="1"/>
  <c r="AX1119" i="5"/>
  <c r="I1119" i="5" s="1"/>
  <c r="AX172" i="5"/>
  <c r="I172" i="5" s="1"/>
  <c r="AX1214" i="5"/>
  <c r="I1214" i="5" s="1"/>
  <c r="AX91" i="5"/>
  <c r="I91" i="5" s="1"/>
  <c r="AX1006" i="5"/>
  <c r="I1006" i="5" s="1"/>
  <c r="AX269" i="5"/>
  <c r="I269" i="5" s="1"/>
  <c r="AX205" i="5"/>
  <c r="I205" i="5" s="1"/>
  <c r="AX485" i="5"/>
  <c r="I485" i="5" s="1"/>
  <c r="AX731" i="5"/>
  <c r="I731" i="5" s="1"/>
  <c r="AX681" i="5"/>
  <c r="I681" i="5" s="1"/>
  <c r="AX392" i="5"/>
  <c r="I392" i="5" s="1"/>
  <c r="AX81" i="5"/>
  <c r="I81" i="5" s="1"/>
  <c r="AX784" i="5"/>
  <c r="I784" i="5" s="1"/>
  <c r="AX65" i="5"/>
  <c r="I65" i="5" s="1"/>
  <c r="AX537" i="5"/>
  <c r="I537" i="5" s="1"/>
  <c r="AX726" i="5"/>
  <c r="I726" i="5" s="1"/>
  <c r="AX663" i="5"/>
  <c r="I663" i="5" s="1"/>
  <c r="AX802" i="5"/>
  <c r="I802" i="5" s="1"/>
  <c r="AX1165" i="5"/>
  <c r="I1165" i="5" s="1"/>
  <c r="AX493" i="5"/>
  <c r="I493" i="5" s="1"/>
  <c r="AX75" i="5"/>
  <c r="I75" i="5" s="1"/>
  <c r="AX1193" i="5"/>
  <c r="I1193" i="5" s="1"/>
  <c r="AX637" i="5"/>
  <c r="I637" i="5" s="1"/>
  <c r="AX123" i="5"/>
  <c r="I123" i="5" s="1"/>
  <c r="AX511" i="5"/>
  <c r="I511" i="5" s="1"/>
  <c r="AX1185" i="5"/>
  <c r="I1185" i="5" s="1"/>
  <c r="AX1097" i="5"/>
  <c r="I1097" i="5" s="1"/>
  <c r="AX722" i="5"/>
  <c r="I722" i="5" s="1"/>
  <c r="AX133" i="5"/>
  <c r="I133" i="5" s="1"/>
  <c r="AX481" i="5"/>
  <c r="I481" i="5" s="1"/>
  <c r="AX309" i="5"/>
  <c r="I309" i="5" s="1"/>
  <c r="AX1060" i="5"/>
  <c r="I1060" i="5" s="1"/>
  <c r="AX428" i="5"/>
  <c r="I428" i="5" s="1"/>
  <c r="AX68" i="5"/>
  <c r="I68" i="5" s="1"/>
  <c r="AX139" i="5"/>
  <c r="I139" i="5" s="1"/>
  <c r="AX557" i="5"/>
  <c r="I557" i="5" s="1"/>
  <c r="AX594" i="5"/>
  <c r="I594" i="5" s="1"/>
  <c r="AX1034" i="5"/>
  <c r="I1034" i="5" s="1"/>
  <c r="AX292" i="5"/>
  <c r="I292" i="5" s="1"/>
  <c r="AX823" i="5"/>
  <c r="I823" i="5" s="1"/>
  <c r="AX375" i="5"/>
  <c r="I375" i="5" s="1"/>
  <c r="AX1188" i="5"/>
  <c r="I1188" i="5" s="1"/>
  <c r="AX503" i="5"/>
  <c r="I503" i="5" s="1"/>
  <c r="AX665" i="5"/>
  <c r="I665" i="5" s="1"/>
  <c r="AX635" i="5"/>
  <c r="I635" i="5" s="1"/>
  <c r="AX728" i="5"/>
  <c r="I728" i="5" s="1"/>
  <c r="AX1018" i="5"/>
  <c r="I1018" i="5" s="1"/>
  <c r="AX761" i="5"/>
  <c r="I761" i="5" s="1"/>
  <c r="AX318" i="5"/>
  <c r="I318" i="5" s="1"/>
  <c r="AX486" i="5"/>
  <c r="I486" i="5" s="1"/>
  <c r="AX504" i="5"/>
  <c r="I504" i="5" s="1"/>
  <c r="AX572" i="5"/>
  <c r="I572" i="5" s="1"/>
  <c r="AX161" i="5"/>
  <c r="I161" i="5" s="1"/>
  <c r="AX897" i="5"/>
  <c r="I897" i="5" s="1"/>
  <c r="AX158" i="5"/>
  <c r="I158" i="5" s="1"/>
  <c r="AX1045" i="5"/>
  <c r="I1045" i="5" s="1"/>
  <c r="AX90" i="5"/>
  <c r="I90" i="5" s="1"/>
  <c r="AX1182" i="5"/>
  <c r="I1182" i="5" s="1"/>
  <c r="AX197" i="5"/>
  <c r="I197" i="5" s="1"/>
  <c r="AX865" i="5"/>
  <c r="I865" i="5" s="1"/>
  <c r="AX639" i="5"/>
  <c r="I639" i="5" s="1"/>
  <c r="AX451" i="5"/>
  <c r="I451" i="5" s="1"/>
  <c r="AX1210" i="5"/>
  <c r="I1210" i="5" s="1"/>
  <c r="AX245" i="5"/>
  <c r="I245" i="5" s="1"/>
  <c r="AX549" i="5"/>
  <c r="I549" i="5" s="1"/>
  <c r="AX285" i="5"/>
  <c r="I285" i="5" s="1"/>
  <c r="AX700" i="5"/>
  <c r="I700" i="5" s="1"/>
  <c r="AX1156" i="5"/>
  <c r="I1156" i="5" s="1"/>
  <c r="AX23" i="5"/>
  <c r="I23" i="5" s="1"/>
  <c r="AX611" i="5"/>
  <c r="I611" i="5" s="1"/>
  <c r="AX650" i="5"/>
  <c r="I650" i="5" s="1"/>
  <c r="AX907" i="5"/>
  <c r="I907" i="5" s="1"/>
  <c r="AX257" i="5"/>
  <c r="I257" i="5" s="1"/>
  <c r="AX1140" i="5"/>
  <c r="I1140" i="5" s="1"/>
  <c r="AX472" i="5"/>
  <c r="I472" i="5" s="1"/>
  <c r="AX883" i="5"/>
  <c r="I883" i="5" s="1"/>
  <c r="AX951" i="5"/>
  <c r="I951" i="5" s="1"/>
  <c r="AX938" i="5"/>
  <c r="I938" i="5" s="1"/>
  <c r="AX384" i="5"/>
  <c r="I384" i="5" s="1"/>
  <c r="AX995" i="5"/>
  <c r="I995" i="5" s="1"/>
  <c r="AX1194" i="5"/>
  <c r="I1194" i="5" s="1"/>
  <c r="AX1171" i="5"/>
  <c r="I1171" i="5" s="1"/>
  <c r="AX143" i="5"/>
  <c r="I143" i="5" s="1"/>
  <c r="AX320" i="5"/>
  <c r="I320" i="5" s="1"/>
  <c r="AX1126" i="5"/>
  <c r="I1126" i="5" s="1"/>
  <c r="AX1164" i="5"/>
  <c r="I1164" i="5" s="1"/>
  <c r="AX446" i="5"/>
  <c r="I446" i="5" s="1"/>
  <c r="AX432" i="5"/>
  <c r="I432" i="5" s="1"/>
  <c r="AX454" i="5"/>
  <c r="I454" i="5" s="1"/>
  <c r="AX757" i="5"/>
  <c r="I757" i="5" s="1"/>
  <c r="AX1213" i="5"/>
  <c r="I1213" i="5" s="1"/>
  <c r="AX95" i="5"/>
  <c r="I95" i="5" s="1"/>
  <c r="AX64" i="5"/>
  <c r="I64" i="5" s="1"/>
  <c r="AX42" i="5"/>
  <c r="I42" i="5" s="1"/>
  <c r="AX1141" i="5"/>
  <c r="I1141" i="5" s="1"/>
  <c r="AX110" i="5"/>
  <c r="I110" i="5" s="1"/>
  <c r="AX431" i="5"/>
  <c r="I431" i="5" s="1"/>
  <c r="AX1014" i="5"/>
  <c r="I1014" i="5" s="1"/>
  <c r="AX149" i="5"/>
  <c r="I149" i="5" s="1"/>
  <c r="AX1028" i="5"/>
  <c r="I1028" i="5" s="1"/>
  <c r="AV23" i="5"/>
  <c r="AX310" i="5"/>
  <c r="I310" i="5" s="1"/>
  <c r="AX654" i="5"/>
  <c r="I654" i="5" s="1"/>
  <c r="AX698" i="5"/>
  <c r="I698" i="5" s="1"/>
  <c r="AX1187" i="5"/>
  <c r="I1187" i="5" s="1"/>
  <c r="AX691" i="5"/>
  <c r="I691" i="5" s="1"/>
  <c r="AX945" i="5"/>
  <c r="I945" i="5" s="1"/>
  <c r="AX92" i="5"/>
  <c r="I92" i="5" s="1"/>
  <c r="AX851" i="5"/>
  <c r="I851" i="5" s="1"/>
  <c r="AX528" i="5"/>
  <c r="I528" i="5" s="1"/>
  <c r="AX270" i="5"/>
  <c r="I270" i="5" s="1"/>
  <c r="AX606" i="5"/>
  <c r="I606" i="5" s="1"/>
  <c r="AX797" i="5"/>
  <c r="I797" i="5" s="1"/>
  <c r="AX495" i="5"/>
  <c r="I495" i="5" s="1"/>
  <c r="AX1209" i="5"/>
  <c r="I1209" i="5" s="1"/>
  <c r="AX1013" i="5"/>
  <c r="I1013" i="5" s="1"/>
  <c r="AX305" i="5"/>
  <c r="I305" i="5" s="1"/>
  <c r="AX1011" i="5"/>
  <c r="I1011" i="5" s="1"/>
  <c r="AX765" i="5"/>
  <c r="I765" i="5" s="1"/>
  <c r="AX494" i="5"/>
  <c r="I494" i="5" s="1"/>
  <c r="AX1135" i="5"/>
  <c r="I1135" i="5" s="1"/>
  <c r="AX28" i="5"/>
  <c r="I28" i="5" s="1"/>
  <c r="AX484" i="5"/>
  <c r="I484" i="5" s="1"/>
  <c r="AX625" i="5"/>
  <c r="I625" i="5" s="1"/>
  <c r="AX933" i="5"/>
  <c r="I933" i="5" s="1"/>
  <c r="AX1149" i="5"/>
  <c r="I1149" i="5" s="1"/>
  <c r="AX319" i="5"/>
  <c r="I319" i="5" s="1"/>
  <c r="AX962" i="5"/>
  <c r="I962" i="5" s="1"/>
  <c r="AX829" i="5"/>
  <c r="I829" i="5" s="1"/>
  <c r="AX393" i="5"/>
  <c r="I393" i="5" s="1"/>
  <c r="AX180" i="5"/>
  <c r="I180" i="5" s="1"/>
  <c r="AX716" i="5"/>
  <c r="I716" i="5" s="1"/>
  <c r="AX934" i="5"/>
  <c r="I934" i="5" s="1"/>
  <c r="AX531" i="5"/>
  <c r="I531" i="5" s="1"/>
  <c r="AX1071" i="5"/>
  <c r="I1071" i="5" s="1"/>
  <c r="AX1062" i="5"/>
  <c r="I1062" i="5" s="1"/>
  <c r="AX1132" i="5"/>
  <c r="I1132" i="5" s="1"/>
  <c r="AX895" i="5"/>
  <c r="I895" i="5" s="1"/>
  <c r="AX608" i="5"/>
  <c r="I608" i="5" s="1"/>
  <c r="AX1239" i="5"/>
  <c r="I1239" i="5" s="1"/>
  <c r="AX379" i="5"/>
  <c r="I379" i="5" s="1"/>
  <c r="AX674" i="5"/>
  <c r="I674" i="5" s="1"/>
  <c r="AX708" i="5"/>
  <c r="I708" i="5" s="1"/>
  <c r="AX1051" i="5"/>
  <c r="I1051" i="5" s="1"/>
  <c r="AX690" i="5"/>
  <c r="I690" i="5" s="1"/>
  <c r="AX405" i="5"/>
  <c r="I405" i="5" s="1"/>
  <c r="AX645" i="5"/>
  <c r="I645" i="5" s="1"/>
  <c r="AX628" i="5"/>
  <c r="I628" i="5" s="1"/>
  <c r="AX35" i="5"/>
  <c r="I35" i="5" s="1"/>
  <c r="AX1039" i="5"/>
  <c r="I1039" i="5" s="1"/>
  <c r="AX130" i="5"/>
  <c r="I130" i="5" s="1"/>
  <c r="AX369" i="5"/>
  <c r="I369" i="5" s="1"/>
  <c r="AX835" i="5"/>
  <c r="I835" i="5" s="1"/>
  <c r="AX687" i="5"/>
  <c r="I687" i="5" s="1"/>
  <c r="AX1012" i="5"/>
  <c r="I1012" i="5" s="1"/>
  <c r="AX837" i="5"/>
  <c r="I837" i="5" s="1"/>
  <c r="AX102" i="5"/>
  <c r="I102" i="5" s="1"/>
  <c r="AX1017" i="5"/>
  <c r="I1017" i="5" s="1"/>
  <c r="AX182" i="5"/>
  <c r="I182" i="5" s="1"/>
  <c r="AX672" i="5"/>
  <c r="I672" i="5" s="1"/>
  <c r="AX1190" i="5"/>
  <c r="I1190" i="5" s="1"/>
  <c r="AX921" i="5"/>
  <c r="I921" i="5" s="1"/>
  <c r="AX980" i="5"/>
  <c r="I980" i="5" s="1"/>
  <c r="AX1049" i="5"/>
  <c r="I1049" i="5" s="1"/>
  <c r="AX136" i="5"/>
  <c r="I136" i="5" s="1"/>
  <c r="AX33" i="5"/>
  <c r="I33" i="5" s="1"/>
  <c r="AX807" i="5"/>
  <c r="I807" i="5" s="1"/>
  <c r="AX147" i="5"/>
  <c r="I147" i="5" s="1"/>
  <c r="AX954" i="5"/>
  <c r="I954" i="5" s="1"/>
  <c r="AX692" i="5"/>
  <c r="I692" i="5" s="1"/>
  <c r="AX711" i="5"/>
  <c r="I711" i="5" s="1"/>
  <c r="AX104" i="5"/>
  <c r="I104" i="5" s="1"/>
  <c r="AX607" i="5"/>
  <c r="I607" i="5" s="1"/>
  <c r="AX950" i="5"/>
  <c r="I950" i="5" s="1"/>
  <c r="AX71" i="5"/>
  <c r="I71" i="5" s="1"/>
  <c r="AX1100" i="5"/>
  <c r="I1100" i="5" s="1"/>
  <c r="AX190" i="5"/>
  <c r="I190" i="5" s="1"/>
  <c r="AX1192" i="5"/>
  <c r="I1192" i="5" s="1"/>
  <c r="AX298" i="5"/>
  <c r="I298" i="5" s="1"/>
  <c r="AX103" i="5"/>
  <c r="I103" i="5" s="1"/>
  <c r="AX879" i="5"/>
  <c r="I879" i="5" s="1"/>
  <c r="AX770" i="5"/>
  <c r="I770" i="5" s="1"/>
  <c r="AX120" i="5"/>
  <c r="I120" i="5" s="1"/>
  <c r="AX141" i="5"/>
  <c r="I141" i="5" s="1"/>
  <c r="AX982" i="5"/>
  <c r="I982" i="5" s="1"/>
  <c r="AX177" i="5"/>
  <c r="I177" i="5" s="1"/>
  <c r="AX894" i="5"/>
  <c r="I894" i="5" s="1"/>
  <c r="AX115" i="5"/>
  <c r="I115" i="5" s="1"/>
  <c r="AX896" i="5"/>
  <c r="I896" i="5" s="1"/>
  <c r="AX434" i="5"/>
  <c r="I434" i="5" s="1"/>
  <c r="AX1080" i="5"/>
  <c r="I1080" i="5" s="1"/>
  <c r="AX437" i="5"/>
  <c r="I437" i="5" s="1"/>
  <c r="AX240" i="5"/>
  <c r="I240" i="5" s="1"/>
  <c r="AX49" i="5"/>
  <c r="I49" i="5" s="1"/>
  <c r="AX952" i="5"/>
  <c r="I952" i="5" s="1"/>
  <c r="AX873" i="5"/>
  <c r="I873" i="5" s="1"/>
  <c r="AX1082" i="5"/>
  <c r="I1082" i="5" s="1"/>
  <c r="AX345" i="5"/>
  <c r="I345" i="5" s="1"/>
  <c r="AX1228" i="5"/>
  <c r="I1228" i="5" s="1"/>
  <c r="AX721" i="5"/>
  <c r="I721" i="5" s="1"/>
  <c r="AX598" i="5"/>
  <c r="I598" i="5" s="1"/>
  <c r="AX847" i="5"/>
  <c r="I847" i="5" s="1"/>
  <c r="AX93" i="5"/>
  <c r="I93" i="5" s="1"/>
  <c r="AX919" i="5"/>
  <c r="I919" i="5" s="1"/>
  <c r="AX1022" i="5"/>
  <c r="I1022" i="5" s="1"/>
  <c r="AX342" i="5"/>
  <c r="I342" i="5" s="1"/>
  <c r="AX297" i="5"/>
  <c r="I297" i="5" s="1"/>
  <c r="AX7" i="5"/>
  <c r="I7" i="5" s="1"/>
  <c r="AX312" i="5"/>
  <c r="I312" i="5" s="1"/>
  <c r="AX1220" i="5"/>
  <c r="I1220" i="5" s="1"/>
  <c r="AX1208" i="5"/>
  <c r="I1208" i="5" s="1"/>
  <c r="AX979" i="5"/>
  <c r="I979" i="5" s="1"/>
  <c r="AX736" i="5"/>
  <c r="I736" i="5" s="1"/>
  <c r="AX576" i="5"/>
  <c r="I576" i="5" s="1"/>
  <c r="AX207" i="5"/>
  <c r="I207" i="5" s="1"/>
  <c r="AX910" i="5"/>
  <c r="I910" i="5" s="1"/>
  <c r="AX886" i="5"/>
  <c r="I886" i="5" s="1"/>
  <c r="AX69" i="5"/>
  <c r="I69" i="5" s="1"/>
  <c r="AX1050" i="5"/>
  <c r="I1050" i="5" s="1"/>
  <c r="AX973" i="5"/>
  <c r="I973" i="5" s="1"/>
  <c r="AX217" i="5"/>
  <c r="I217" i="5" s="1"/>
  <c r="AX882" i="5"/>
  <c r="I882" i="5" s="1"/>
  <c r="AX805" i="5"/>
  <c r="I805" i="5" s="1"/>
  <c r="AX449" i="5"/>
  <c r="I449" i="5" s="1"/>
  <c r="AX543" i="5"/>
  <c r="I543" i="5" s="1"/>
  <c r="AX867" i="5"/>
  <c r="I867" i="5" s="1"/>
  <c r="AX316" i="5"/>
  <c r="I316" i="5" s="1"/>
  <c r="AX942" i="5"/>
  <c r="I942" i="5" s="1"/>
  <c r="AX1139" i="5"/>
  <c r="I1139" i="5" s="1"/>
  <c r="AX1189" i="5"/>
  <c r="I1189" i="5" s="1"/>
  <c r="AX1024" i="5"/>
  <c r="I1024" i="5" s="1"/>
  <c r="AX1067" i="5"/>
  <c r="I1067" i="5" s="1"/>
  <c r="AX473" i="5"/>
  <c r="I473" i="5" s="1"/>
  <c r="AX780" i="5"/>
  <c r="I780" i="5" s="1"/>
  <c r="AX703" i="5"/>
  <c r="I703" i="5" s="1"/>
  <c r="AX924" i="5"/>
  <c r="I924" i="5" s="1"/>
  <c r="AX427" i="5"/>
  <c r="I427" i="5" s="1"/>
  <c r="AX315" i="5"/>
  <c r="I315" i="5" s="1"/>
  <c r="AX114" i="5"/>
  <c r="I114" i="5" s="1"/>
  <c r="AX968" i="5"/>
  <c r="I968" i="5" s="1"/>
  <c r="AX1108" i="5"/>
  <c r="I1108" i="5" s="1"/>
  <c r="AX380" i="5"/>
  <c r="I380" i="5" s="1"/>
  <c r="AX937" i="5"/>
  <c r="I937" i="5" s="1"/>
  <c r="AX923" i="5"/>
  <c r="I923" i="5" s="1"/>
  <c r="AX1098" i="5"/>
  <c r="I1098" i="5" s="1"/>
  <c r="AX116" i="5"/>
  <c r="I116" i="5" s="1"/>
  <c r="AX132" i="5"/>
  <c r="I132" i="5" s="1"/>
  <c r="AX209" i="5"/>
  <c r="I209" i="5" s="1"/>
  <c r="AX1107" i="5"/>
  <c r="I1107" i="5" s="1"/>
  <c r="AX48" i="5"/>
  <c r="I48" i="5" s="1"/>
  <c r="AX363" i="5"/>
  <c r="I363" i="5" s="1"/>
  <c r="AX718" i="5"/>
  <c r="I718" i="5" s="1"/>
  <c r="AX1115" i="5"/>
  <c r="I1115" i="5" s="1"/>
  <c r="AX908" i="5"/>
  <c r="I908" i="5" s="1"/>
  <c r="AX378" i="5"/>
  <c r="I378" i="5" s="1"/>
  <c r="AX162" i="5"/>
  <c r="I162" i="5" s="1"/>
  <c r="AX653" i="5"/>
  <c r="I653" i="5" s="1"/>
  <c r="AX179" i="5"/>
  <c r="I179" i="5" s="1"/>
  <c r="AX922" i="5"/>
  <c r="I922" i="5" s="1"/>
  <c r="AX615" i="5"/>
  <c r="I615" i="5" s="1"/>
  <c r="AX642" i="5"/>
  <c r="I642" i="5" s="1"/>
  <c r="AX25" i="5"/>
  <c r="I25" i="5" s="1"/>
  <c r="AX1133" i="5"/>
  <c r="I1133" i="5" s="1"/>
  <c r="AX201" i="5"/>
  <c r="I201" i="5" s="1"/>
  <c r="AX471" i="5"/>
  <c r="I471" i="5" s="1"/>
  <c r="AX848" i="5"/>
  <c r="I848" i="5" s="1"/>
  <c r="AX1127" i="5"/>
  <c r="I1127" i="5" s="1"/>
  <c r="AX1172" i="5"/>
  <c r="I1172" i="5" s="1"/>
  <c r="AX496" i="5"/>
  <c r="I496" i="5" s="1"/>
  <c r="AX706" i="5"/>
  <c r="I706" i="5" s="1"/>
  <c r="AX1181" i="5"/>
  <c r="I1181" i="5" s="1"/>
  <c r="AX640" i="5"/>
  <c r="I640" i="5" s="1"/>
  <c r="AX1125" i="5"/>
  <c r="I1125" i="5" s="1"/>
  <c r="AX525" i="5"/>
  <c r="I525" i="5" s="1"/>
  <c r="AX855" i="5"/>
  <c r="I855" i="5" s="1"/>
  <c r="AX314" i="5"/>
  <c r="I314" i="5" s="1"/>
  <c r="AX385" i="5"/>
  <c r="I385" i="5" s="1"/>
  <c r="AX675" i="5"/>
  <c r="I675" i="5" s="1"/>
  <c r="AX1200" i="5"/>
  <c r="I1200" i="5" s="1"/>
  <c r="AX1063" i="5"/>
  <c r="I1063" i="5" s="1"/>
  <c r="AX686" i="5"/>
  <c r="I686" i="5" s="1"/>
  <c r="AX230" i="5"/>
  <c r="I230" i="5" s="1"/>
  <c r="AX960" i="5"/>
  <c r="I960" i="5" s="1"/>
  <c r="AX348" i="5"/>
  <c r="I348" i="5" s="1"/>
  <c r="AX799" i="5"/>
  <c r="I799" i="5" s="1"/>
  <c r="AX32" i="5"/>
  <c r="I32" i="5" s="1"/>
  <c r="AX1120" i="5"/>
  <c r="I1120" i="5" s="1"/>
  <c r="AX8" i="5"/>
  <c r="I8" i="5" s="1"/>
  <c r="AX1070" i="5"/>
  <c r="I1070" i="5" s="1"/>
  <c r="AX445" i="5"/>
  <c r="I445" i="5" s="1"/>
  <c r="AX1224" i="5"/>
  <c r="I1224" i="5" s="1"/>
  <c r="AX716" i="3"/>
  <c r="I716" i="3" s="1"/>
  <c r="AX1044" i="3"/>
  <c r="I1044" i="3" s="1"/>
  <c r="AX692" i="3"/>
  <c r="I692" i="3" s="1"/>
  <c r="AX1214" i="3"/>
  <c r="I1214" i="3" s="1"/>
  <c r="AX58" i="3"/>
  <c r="I58" i="3" s="1"/>
  <c r="AX231" i="3"/>
  <c r="I231" i="3" s="1"/>
  <c r="AX104" i="3"/>
  <c r="I104" i="3" s="1"/>
  <c r="BF1094" i="3"/>
  <c r="F1094" i="3" s="1"/>
  <c r="AX235" i="3"/>
  <c r="I235" i="3" s="1"/>
  <c r="AX724" i="3"/>
  <c r="I724" i="3" s="1"/>
  <c r="AX1177" i="3"/>
  <c r="I1177" i="3" s="1"/>
  <c r="AX98" i="3"/>
  <c r="I98" i="3" s="1"/>
  <c r="AX557" i="3"/>
  <c r="I557" i="3" s="1"/>
  <c r="AX1151" i="3"/>
  <c r="I1151" i="3" s="1"/>
  <c r="AX750" i="3"/>
  <c r="I750" i="3" s="1"/>
  <c r="AX251" i="3"/>
  <c r="I251" i="3" s="1"/>
  <c r="BF526" i="3"/>
  <c r="F526" i="3" s="1"/>
  <c r="AX683" i="3"/>
  <c r="I683" i="3" s="1"/>
  <c r="AX220" i="3"/>
  <c r="I220" i="3" s="1"/>
  <c r="BF164" i="3"/>
  <c r="F164" i="3" s="1"/>
  <c r="BF383" i="3"/>
  <c r="F383" i="3" s="1"/>
  <c r="AX289" i="3"/>
  <c r="I289" i="3" s="1"/>
  <c r="AX1103" i="3"/>
  <c r="I1103" i="3" s="1"/>
  <c r="BF921" i="3"/>
  <c r="F921" i="3" s="1"/>
  <c r="AX1184" i="3"/>
  <c r="I1184" i="3" s="1"/>
  <c r="BF213" i="3"/>
  <c r="F213" i="3" s="1"/>
  <c r="AX647" i="3"/>
  <c r="I647" i="3" s="1"/>
  <c r="AX76" i="3"/>
  <c r="I76" i="3" s="1"/>
  <c r="AX660" i="3"/>
  <c r="I660" i="3" s="1"/>
  <c r="AX151" i="3"/>
  <c r="I151" i="3" s="1"/>
  <c r="AX242" i="3"/>
  <c r="I242" i="3" s="1"/>
  <c r="AX405" i="3"/>
  <c r="I405" i="3" s="1"/>
  <c r="AX570" i="3"/>
  <c r="I570" i="3" s="1"/>
  <c r="AX345" i="3"/>
  <c r="I345" i="3" s="1"/>
  <c r="AX32" i="3"/>
  <c r="I32" i="3" s="1"/>
  <c r="AX905" i="3"/>
  <c r="I905" i="3" s="1"/>
  <c r="AX1025" i="3"/>
  <c r="I1025" i="3" s="1"/>
  <c r="BF225" i="3"/>
  <c r="F225" i="3" s="1"/>
  <c r="BF185" i="3"/>
  <c r="F185" i="3" s="1"/>
  <c r="AX829" i="3"/>
  <c r="I829" i="3" s="1"/>
  <c r="AX74" i="3"/>
  <c r="I74" i="3" s="1"/>
  <c r="AX1111" i="3"/>
  <c r="I1111" i="3" s="1"/>
  <c r="AX775" i="3"/>
  <c r="I775" i="3" s="1"/>
  <c r="AX1110" i="3"/>
  <c r="I1110" i="3" s="1"/>
  <c r="AX1018" i="3"/>
  <c r="I1018" i="3" s="1"/>
  <c r="BF972" i="3"/>
  <c r="F972" i="3" s="1"/>
  <c r="BF173" i="3"/>
  <c r="F173" i="3" s="1"/>
  <c r="BF177" i="3"/>
  <c r="F177" i="3" s="1"/>
  <c r="AX365" i="3"/>
  <c r="I365" i="3" s="1"/>
  <c r="BF305" i="3"/>
  <c r="F305" i="3" s="1"/>
  <c r="AX371" i="3"/>
  <c r="I371" i="3" s="1"/>
  <c r="BF929" i="3"/>
  <c r="F929" i="3" s="1"/>
  <c r="BF218" i="3"/>
  <c r="F218" i="3" s="1"/>
  <c r="BF64" i="3"/>
  <c r="F64" i="3" s="1"/>
  <c r="BF615" i="3"/>
  <c r="F615" i="3" s="1"/>
  <c r="BF315" i="3"/>
  <c r="F315" i="3" s="1"/>
  <c r="BF261" i="3"/>
  <c r="F261" i="3" s="1"/>
  <c r="BF93" i="3"/>
  <c r="F93" i="3" s="1"/>
  <c r="BF816" i="3"/>
  <c r="F816" i="3" s="1"/>
  <c r="BF34" i="3"/>
  <c r="F34" i="3" s="1"/>
  <c r="BF349" i="3"/>
  <c r="F349" i="3" s="1"/>
  <c r="BF246" i="3"/>
  <c r="F246" i="3" s="1"/>
  <c r="BF476" i="3"/>
  <c r="F476" i="3" s="1"/>
  <c r="BF373" i="3"/>
  <c r="F373" i="3" s="1"/>
  <c r="BF253" i="3"/>
  <c r="F253" i="3" s="1"/>
  <c r="BF620" i="3"/>
  <c r="F620" i="3" s="1"/>
  <c r="BF362" i="3"/>
  <c r="F362" i="3" s="1"/>
  <c r="BF232" i="3"/>
  <c r="F232" i="3" s="1"/>
  <c r="BF132" i="3"/>
  <c r="F132" i="3" s="1"/>
  <c r="BF4" i="3"/>
  <c r="F4" i="3" s="1"/>
  <c r="AW24" i="3"/>
  <c r="AQ24" i="3"/>
  <c r="AW21" i="3"/>
  <c r="AQ21" i="3"/>
  <c r="AW20" i="3"/>
  <c r="AP20" i="3" s="1"/>
  <c r="T20" i="3" s="1"/>
  <c r="AQ20" i="3"/>
  <c r="AW19" i="3"/>
  <c r="AQ19" i="3"/>
  <c r="AW8" i="3"/>
  <c r="AQ8" i="3"/>
  <c r="AW7" i="3"/>
  <c r="AQ7" i="3"/>
  <c r="AQ9" i="3"/>
  <c r="AQ6" i="3"/>
  <c r="AV19" i="3"/>
  <c r="AV21" i="3"/>
  <c r="AV24" i="3"/>
  <c r="AV8" i="3"/>
  <c r="AV7" i="3"/>
  <c r="AR12" i="3" a="1"/>
  <c r="AR12" i="3" s="1"/>
  <c r="AS12" i="3" s="1" a="1"/>
  <c r="AS12" i="3" s="1"/>
  <c r="AU12" i="3" s="1"/>
  <c r="AR11" i="3" a="1"/>
  <c r="AR11" i="3" s="1"/>
  <c r="AT11" i="3" s="1"/>
  <c r="AR10" i="3" a="1"/>
  <c r="AR10" i="3" s="1"/>
  <c r="AT10" i="3" s="1"/>
  <c r="AV9" i="3"/>
  <c r="AP9" i="3" s="1"/>
  <c r="T9" i="3" s="1"/>
  <c r="AT23" i="3"/>
  <c r="AQ23" i="3" s="1"/>
  <c r="AT25" i="3"/>
  <c r="AQ25" i="3" s="1"/>
  <c r="AW6" i="3"/>
  <c r="AP6" i="3" s="1"/>
  <c r="T6" i="3" s="1"/>
  <c r="BD4" i="3"/>
  <c r="BE4" i="3"/>
  <c r="AY4" i="3"/>
  <c r="BF97" i="3"/>
  <c r="F97" i="3" s="1"/>
  <c r="BF1175" i="3"/>
  <c r="F1175" i="3" s="1"/>
  <c r="BF172" i="3"/>
  <c r="F172" i="3" s="1"/>
  <c r="BF1053" i="3"/>
  <c r="F1053" i="3" s="1"/>
  <c r="BF390" i="3"/>
  <c r="F390" i="3" s="1"/>
  <c r="BF196" i="3"/>
  <c r="F196" i="3" s="1"/>
  <c r="BF351" i="3"/>
  <c r="F351" i="3" s="1"/>
  <c r="BF1085" i="3"/>
  <c r="F1085" i="3" s="1"/>
  <c r="BF37" i="3"/>
  <c r="F37" i="3" s="1"/>
  <c r="BF379" i="3"/>
  <c r="F379" i="3" s="1"/>
  <c r="BF432" i="3"/>
  <c r="F432" i="3" s="1"/>
  <c r="BF486" i="3"/>
  <c r="F486" i="3" s="1"/>
  <c r="BF545" i="3"/>
  <c r="F545" i="3" s="1"/>
  <c r="BF370" i="3"/>
  <c r="F370" i="3" s="1"/>
  <c r="BF55" i="3"/>
  <c r="F55" i="3" s="1"/>
  <c r="BF1113" i="3"/>
  <c r="F1113" i="3" s="1"/>
  <c r="BF129" i="3"/>
  <c r="F129" i="3" s="1"/>
  <c r="H6" i="1"/>
  <c r="AT6" i="1" s="1" a="1"/>
  <c r="AT6" i="1" s="1"/>
  <c r="H90" i="1"/>
  <c r="AT90" i="1" s="1" a="1"/>
  <c r="AT90" i="1" s="1"/>
  <c r="H1227" i="1"/>
  <c r="AT1227" i="1" s="1" a="1"/>
  <c r="AT1227" i="1" s="1"/>
  <c r="H15" i="1"/>
  <c r="AT15" i="1" s="1" a="1"/>
  <c r="AT15" i="1" s="1"/>
  <c r="H959" i="1"/>
  <c r="AT959" i="1" s="1" a="1"/>
  <c r="AT959" i="1" s="1"/>
  <c r="H145" i="1"/>
  <c r="AT145" i="1" s="1" a="1"/>
  <c r="AT145" i="1" s="1"/>
  <c r="H206" i="1"/>
  <c r="AT206" i="1" s="1" a="1"/>
  <c r="AT206" i="1" s="1"/>
  <c r="H689" i="1"/>
  <c r="AT689" i="1" s="1" a="1"/>
  <c r="AT689" i="1" s="1"/>
  <c r="AU689" i="1" s="1" a="1"/>
  <c r="AU689" i="1" s="1"/>
  <c r="AW689" i="1" s="1"/>
  <c r="H465" i="1"/>
  <c r="AT465" i="1" s="1" a="1"/>
  <c r="AT465" i="1" s="1"/>
  <c r="H517" i="1"/>
  <c r="AT517" i="1" s="1" a="1"/>
  <c r="AT517" i="1" s="1"/>
  <c r="H540" i="1"/>
  <c r="AT540" i="1" s="1" a="1"/>
  <c r="AT540" i="1" s="1"/>
  <c r="H130" i="1"/>
  <c r="AT130" i="1" s="1" a="1"/>
  <c r="AT130" i="1" s="1"/>
  <c r="H875" i="1"/>
  <c r="AT875" i="1" s="1" a="1"/>
  <c r="AT875" i="1" s="1"/>
  <c r="H1015" i="1"/>
  <c r="AT1015" i="1" s="1" a="1"/>
  <c r="AT1015" i="1" s="1"/>
  <c r="H812" i="1"/>
  <c r="AT812" i="1" s="1" a="1"/>
  <c r="AT812" i="1" s="1"/>
  <c r="AU812" i="1" s="1" a="1"/>
  <c r="AU812" i="1" s="1"/>
  <c r="AW812" i="1" s="1"/>
  <c r="H832" i="1"/>
  <c r="AT832" i="1" s="1" a="1"/>
  <c r="AT832" i="1" s="1"/>
  <c r="AV832" i="1" s="1"/>
  <c r="H554" i="1"/>
  <c r="AT554" i="1" s="1" a="1"/>
  <c r="AT554" i="1" s="1"/>
  <c r="H154" i="1"/>
  <c r="AT154" i="1" s="1" a="1"/>
  <c r="AT154" i="1" s="1"/>
  <c r="H416" i="1"/>
  <c r="AT416" i="1" s="1" a="1"/>
  <c r="AT416" i="1" s="1"/>
  <c r="H805" i="1"/>
  <c r="AT805" i="1" s="1" a="1"/>
  <c r="AT805" i="1" s="1"/>
  <c r="H768" i="1"/>
  <c r="AT768" i="1" s="1" a="1"/>
  <c r="AT768" i="1" s="1"/>
  <c r="H1131" i="1"/>
  <c r="AT1131" i="1" s="1" a="1"/>
  <c r="AT1131" i="1" s="1"/>
  <c r="H947" i="1"/>
  <c r="AT947" i="1" s="1" a="1"/>
  <c r="AT947" i="1" s="1"/>
  <c r="AU947" i="1" s="1" a="1"/>
  <c r="AU947" i="1" s="1"/>
  <c r="AW947" i="1" s="1"/>
  <c r="H515" i="1"/>
  <c r="AT515" i="1" s="1" a="1"/>
  <c r="AT515" i="1" s="1"/>
  <c r="H1167" i="1"/>
  <c r="AT1167" i="1" s="1" a="1"/>
  <c r="AT1167" i="1" s="1"/>
  <c r="AV1167" i="1" s="1"/>
  <c r="H1189" i="1"/>
  <c r="AT1189" i="1" s="1" a="1"/>
  <c r="AT1189" i="1" s="1"/>
  <c r="H92" i="1"/>
  <c r="AT92" i="1" s="1" a="1"/>
  <c r="AT92" i="1" s="1"/>
  <c r="H267" i="1"/>
  <c r="AT267" i="1" s="1" a="1"/>
  <c r="AT267" i="1" s="1"/>
  <c r="H299" i="1"/>
  <c r="AT299" i="1" s="1" a="1"/>
  <c r="AT299" i="1" s="1"/>
  <c r="H403" i="1"/>
  <c r="AT403" i="1" s="1" a="1"/>
  <c r="AT403" i="1" s="1"/>
  <c r="H733" i="1"/>
  <c r="AT733" i="1" s="1" a="1"/>
  <c r="AT733" i="1" s="1"/>
  <c r="H449" i="1"/>
  <c r="AT449" i="1" s="1" a="1"/>
  <c r="AT449" i="1" s="1"/>
  <c r="H171" i="1"/>
  <c r="AT171" i="1" s="1" a="1"/>
  <c r="AT171" i="1" s="1"/>
  <c r="H462" i="1"/>
  <c r="AT462" i="1" s="1" a="1"/>
  <c r="AT462" i="1" s="1"/>
  <c r="H964" i="1"/>
  <c r="AT964" i="1" s="1" a="1"/>
  <c r="AT964" i="1" s="1"/>
  <c r="AV964" i="1" s="1"/>
  <c r="H162" i="1"/>
  <c r="AT162" i="1" s="1" a="1"/>
  <c r="AT162" i="1" s="1"/>
  <c r="H204" i="1"/>
  <c r="AT204" i="1" s="1" a="1"/>
  <c r="AT204" i="1" s="1"/>
  <c r="H187" i="1"/>
  <c r="AT187" i="1" s="1" a="1"/>
  <c r="AT187" i="1" s="1"/>
  <c r="H66" i="1"/>
  <c r="AT66" i="1" s="1" a="1"/>
  <c r="AT66" i="1" s="1"/>
  <c r="H935" i="1"/>
  <c r="AT935" i="1" s="1" a="1"/>
  <c r="AT935" i="1" s="1"/>
  <c r="AV935" i="1" s="1"/>
  <c r="H158" i="1"/>
  <c r="AT158" i="1" s="1" a="1"/>
  <c r="AT158" i="1" s="1"/>
  <c r="AV158" i="1" s="1"/>
  <c r="H766" i="1"/>
  <c r="AT766" i="1" s="1" a="1"/>
  <c r="AT766" i="1" s="1"/>
  <c r="H199" i="1"/>
  <c r="AT199" i="1" s="1" a="1"/>
  <c r="AT199" i="1" s="1"/>
  <c r="H65" i="1"/>
  <c r="AT65" i="1" s="1" a="1"/>
  <c r="AT65" i="1" s="1"/>
  <c r="AV65" i="1" s="1"/>
  <c r="H720" i="1"/>
  <c r="AT720" i="1" s="1" a="1"/>
  <c r="AT720" i="1" s="1"/>
  <c r="AU720" i="1" s="1" a="1"/>
  <c r="AU720" i="1" s="1"/>
  <c r="AW720" i="1" s="1"/>
  <c r="H655" i="1"/>
  <c r="AT655" i="1" s="1" a="1"/>
  <c r="AT655" i="1" s="1"/>
  <c r="H1016" i="1"/>
  <c r="AT1016" i="1" s="1" a="1"/>
  <c r="AT1016" i="1" s="1"/>
  <c r="AV1016" i="1" s="1"/>
  <c r="H594" i="1"/>
  <c r="AT594" i="1" s="1" a="1"/>
  <c r="AT594" i="1" s="1"/>
  <c r="H844" i="1"/>
  <c r="AT844" i="1" s="1" a="1"/>
  <c r="AT844" i="1" s="1"/>
  <c r="H1159" i="1"/>
  <c r="AT1159" i="1" s="1" a="1"/>
  <c r="AT1159" i="1" s="1"/>
  <c r="H680" i="1"/>
  <c r="AT680" i="1" s="1" a="1"/>
  <c r="AT680" i="1" s="1"/>
  <c r="AV680" i="1" s="1"/>
  <c r="H769" i="1"/>
  <c r="AT769" i="1" s="1" a="1"/>
  <c r="AT769" i="1" s="1"/>
  <c r="AU769" i="1" s="1" a="1"/>
  <c r="AU769" i="1" s="1"/>
  <c r="AW769" i="1" s="1"/>
  <c r="H943" i="1"/>
  <c r="AT943" i="1" s="1" a="1"/>
  <c r="AT943" i="1" s="1"/>
  <c r="H1070" i="1"/>
  <c r="AT1070" i="1" s="1" a="1"/>
  <c r="AT1070" i="1" s="1"/>
  <c r="H455" i="1"/>
  <c r="AT455" i="1" s="1" a="1"/>
  <c r="AT455" i="1" s="1"/>
  <c r="H796" i="1"/>
  <c r="AT796" i="1" s="1" a="1"/>
  <c r="AT796" i="1" s="1"/>
  <c r="H10" i="1"/>
  <c r="AT10" i="1" s="1" a="1"/>
  <c r="AT10" i="1" s="1"/>
  <c r="AU10" i="1" s="1" a="1"/>
  <c r="AU10" i="1" s="1"/>
  <c r="H846" i="1"/>
  <c r="AT846" i="1" s="1" a="1"/>
  <c r="AT846" i="1" s="1"/>
  <c r="H201" i="1"/>
  <c r="AT201" i="1" s="1" a="1"/>
  <c r="AT201" i="1" s="1"/>
  <c r="H203" i="1"/>
  <c r="AT203" i="1" s="1" a="1"/>
  <c r="AT203" i="1" s="1"/>
  <c r="H992" i="1"/>
  <c r="AT992" i="1" s="1" a="1"/>
  <c r="AT992" i="1" s="1"/>
  <c r="H190" i="1"/>
  <c r="AT190" i="1" s="1" a="1"/>
  <c r="AT190" i="1" s="1"/>
  <c r="H1005" i="1"/>
  <c r="AT1005" i="1" s="1" a="1"/>
  <c r="AT1005" i="1" s="1"/>
  <c r="H14" i="1"/>
  <c r="AT14" i="1" s="1" a="1"/>
  <c r="AT14" i="1" s="1"/>
  <c r="AU14" i="1" s="1" a="1"/>
  <c r="AU14" i="1" s="1"/>
  <c r="H110" i="1"/>
  <c r="AT110" i="1" s="1" a="1"/>
  <c r="AT110" i="1" s="1"/>
  <c r="H522" i="1"/>
  <c r="AT522" i="1" s="1" a="1"/>
  <c r="AT522" i="1" s="1"/>
  <c r="H218" i="1"/>
  <c r="AT218" i="1" s="1" a="1"/>
  <c r="AT218" i="1" s="1"/>
  <c r="AV218" i="1" s="1"/>
  <c r="H1171" i="1"/>
  <c r="AT1171" i="1" s="1" a="1"/>
  <c r="AT1171" i="1" s="1"/>
  <c r="AV1171" i="1" s="1"/>
  <c r="H1188" i="1"/>
  <c r="AT1188" i="1" s="1" a="1"/>
  <c r="AT1188" i="1" s="1"/>
  <c r="H661" i="1"/>
  <c r="AT661" i="1" s="1" a="1"/>
  <c r="AT661" i="1" s="1"/>
  <c r="H467" i="1"/>
  <c r="AT467" i="1" s="1" a="1"/>
  <c r="AT467" i="1" s="1"/>
  <c r="H957" i="1"/>
  <c r="AT957" i="1" s="1" a="1"/>
  <c r="AT957" i="1" s="1"/>
  <c r="H197" i="1"/>
  <c r="AT197" i="1" s="1" a="1"/>
  <c r="AT197" i="1" s="1"/>
  <c r="H568" i="1"/>
  <c r="AT568" i="1" s="1" a="1"/>
  <c r="AT568" i="1" s="1"/>
  <c r="H681" i="1"/>
  <c r="AT681" i="1" s="1" a="1"/>
  <c r="AT681" i="1" s="1"/>
  <c r="H682" i="1"/>
  <c r="AT682" i="1" s="1" a="1"/>
  <c r="AT682" i="1" s="1"/>
  <c r="H815" i="1"/>
  <c r="AT815" i="1" s="1" a="1"/>
  <c r="AT815" i="1" s="1"/>
  <c r="AU815" i="1" s="1" a="1"/>
  <c r="AU815" i="1" s="1"/>
  <c r="AW815" i="1" s="1"/>
  <c r="H995" i="1"/>
  <c r="AT995" i="1" s="1" a="1"/>
  <c r="AT995" i="1" s="1"/>
  <c r="AV995" i="1" s="1"/>
  <c r="H461" i="1"/>
  <c r="AT461" i="1" s="1" a="1"/>
  <c r="AT461" i="1" s="1"/>
  <c r="H1098" i="1"/>
  <c r="AT1098" i="1" s="1" a="1"/>
  <c r="AT1098" i="1" s="1"/>
  <c r="H215" i="1"/>
  <c r="AT215" i="1" s="1" a="1"/>
  <c r="AT215" i="1" s="1"/>
  <c r="H713" i="1"/>
  <c r="AT713" i="1" s="1" a="1"/>
  <c r="AT713" i="1" s="1"/>
  <c r="H848" i="1"/>
  <c r="AT848" i="1" s="1" a="1"/>
  <c r="AT848" i="1" s="1"/>
  <c r="H591" i="1"/>
  <c r="AT591" i="1" s="1" a="1"/>
  <c r="AT591" i="1" s="1"/>
  <c r="H878" i="1"/>
  <c r="AT878" i="1" s="1" a="1"/>
  <c r="AT878" i="1" s="1"/>
  <c r="H691" i="1"/>
  <c r="AT691" i="1" s="1" a="1"/>
  <c r="AT691" i="1" s="1"/>
  <c r="H1083" i="1"/>
  <c r="AT1083" i="1" s="1" a="1"/>
  <c r="AT1083" i="1" s="1"/>
  <c r="H567" i="1"/>
  <c r="AT567" i="1" s="1" a="1"/>
  <c r="AT567" i="1" s="1"/>
  <c r="AV567" i="1" s="1"/>
  <c r="H895" i="1"/>
  <c r="AT895" i="1" s="1" a="1"/>
  <c r="AT895" i="1" s="1"/>
  <c r="AV895" i="1" s="1"/>
  <c r="H890" i="1"/>
  <c r="AT890" i="1" s="1" a="1"/>
  <c r="AT890" i="1" s="1"/>
  <c r="AU890" i="1" s="1" a="1"/>
  <c r="AU890" i="1" s="1"/>
  <c r="AW890" i="1" s="1"/>
  <c r="H1151" i="1"/>
  <c r="AT1151" i="1" s="1" a="1"/>
  <c r="AT1151" i="1" s="1"/>
  <c r="H233" i="1"/>
  <c r="AT233" i="1" s="1" a="1"/>
  <c r="AT233" i="1" s="1"/>
  <c r="H926" i="1"/>
  <c r="AT926" i="1" s="1" a="1"/>
  <c r="AT926" i="1" s="1"/>
  <c r="H25" i="1"/>
  <c r="AT25" i="1" s="1" a="1"/>
  <c r="AT25" i="1" s="1"/>
  <c r="AU25" i="1" s="1" a="1"/>
  <c r="AU25" i="1" s="1"/>
  <c r="H650" i="1"/>
  <c r="AT650" i="1" s="1" a="1"/>
  <c r="AT650" i="1" s="1"/>
  <c r="H892" i="1"/>
  <c r="AT892" i="1" s="1" a="1"/>
  <c r="AT892" i="1" s="1"/>
  <c r="H374" i="1"/>
  <c r="AT374" i="1" s="1" a="1"/>
  <c r="AT374" i="1" s="1"/>
  <c r="H306" i="1"/>
  <c r="AT306" i="1" s="1" a="1"/>
  <c r="AT306" i="1" s="1"/>
  <c r="H24" i="1"/>
  <c r="AT24" i="1" s="1" a="1"/>
  <c r="AT24" i="1" s="1"/>
  <c r="H939" i="1"/>
  <c r="AT939" i="1" s="1" a="1"/>
  <c r="AT939" i="1" s="1"/>
  <c r="H731" i="1"/>
  <c r="AT731" i="1" s="1" a="1"/>
  <c r="AT731" i="1" s="1"/>
  <c r="H244" i="1"/>
  <c r="AT244" i="1" s="1" a="1"/>
  <c r="AT244" i="1" s="1"/>
  <c r="H899" i="1"/>
  <c r="AT899" i="1" s="1" a="1"/>
  <c r="AT899" i="1" s="1"/>
  <c r="H71" i="1"/>
  <c r="AT71" i="1" s="1" a="1"/>
  <c r="AT71" i="1" s="1"/>
  <c r="H771" i="1"/>
  <c r="AT771" i="1" s="1" a="1"/>
  <c r="AT771" i="1" s="1"/>
  <c r="H426" i="1"/>
  <c r="AT426" i="1" s="1" a="1"/>
  <c r="AT426" i="1" s="1"/>
  <c r="H484" i="1"/>
  <c r="AT484" i="1" s="1" a="1"/>
  <c r="AT484" i="1" s="1"/>
  <c r="AV484" i="1" s="1"/>
  <c r="H1191" i="1"/>
  <c r="AT1191" i="1" s="1" a="1"/>
  <c r="AT1191" i="1" s="1"/>
  <c r="H966" i="1"/>
  <c r="AT966" i="1" s="1" a="1"/>
  <c r="AT966" i="1" s="1"/>
  <c r="H648" i="1"/>
  <c r="AT648" i="1" s="1" a="1"/>
  <c r="AT648" i="1" s="1"/>
  <c r="H297" i="1"/>
  <c r="AT297" i="1" s="1" a="1"/>
  <c r="AT297" i="1" s="1"/>
  <c r="H621" i="1"/>
  <c r="AT621" i="1" s="1" a="1"/>
  <c r="AT621" i="1" s="1"/>
  <c r="AU621" i="1" s="1" a="1"/>
  <c r="AU621" i="1" s="1"/>
  <c r="AW621" i="1" s="1"/>
  <c r="H226" i="1"/>
  <c r="AT226" i="1" s="1" a="1"/>
  <c r="AT226" i="1" s="1"/>
  <c r="H814" i="1"/>
  <c r="AT814" i="1" s="1" a="1"/>
  <c r="AT814" i="1" s="1"/>
  <c r="H711" i="1"/>
  <c r="AT711" i="1" s="1" a="1"/>
  <c r="AT711" i="1" s="1"/>
  <c r="H122" i="1"/>
  <c r="AT122" i="1" s="1" a="1"/>
  <c r="AT122" i="1" s="1"/>
  <c r="H365" i="1"/>
  <c r="AT365" i="1" s="1" a="1"/>
  <c r="AT365" i="1" s="1"/>
  <c r="H175" i="1"/>
  <c r="AT175" i="1" s="1" a="1"/>
  <c r="AT175" i="1" s="1"/>
  <c r="H1174" i="1"/>
  <c r="AT1174" i="1" s="1" a="1"/>
  <c r="AT1174" i="1" s="1"/>
  <c r="H445" i="1"/>
  <c r="AT445" i="1" s="1" a="1"/>
  <c r="AT445" i="1" s="1"/>
  <c r="H837" i="1"/>
  <c r="AT837" i="1" s="1" a="1"/>
  <c r="AT837" i="1" s="1"/>
  <c r="H761" i="1"/>
  <c r="AT761" i="1" s="1" a="1"/>
  <c r="AT761" i="1" s="1"/>
  <c r="H1224" i="1"/>
  <c r="AT1224" i="1" s="1" a="1"/>
  <c r="AT1224" i="1" s="1"/>
  <c r="AV1224" i="1" s="1"/>
  <c r="H928" i="1"/>
  <c r="AT928" i="1" s="1" a="1"/>
  <c r="AT928" i="1" s="1"/>
  <c r="AU928" i="1" s="1" a="1"/>
  <c r="AU928" i="1" s="1"/>
  <c r="AW928" i="1" s="1"/>
  <c r="H1108" i="1"/>
  <c r="AT1108" i="1" s="1" a="1"/>
  <c r="AT1108" i="1" s="1"/>
  <c r="AV1108" i="1" s="1"/>
  <c r="H347" i="1"/>
  <c r="AT347" i="1" s="1" a="1"/>
  <c r="AT347" i="1" s="1"/>
  <c r="H1058" i="1"/>
  <c r="AT1058" i="1" s="1" a="1"/>
  <c r="AT1058" i="1" s="1"/>
  <c r="AV1058" i="1" s="1"/>
  <c r="H1034" i="1"/>
  <c r="AT1034" i="1" s="1" a="1"/>
  <c r="AT1034" i="1" s="1"/>
  <c r="AV1034" i="1" s="1"/>
  <c r="H80" i="1"/>
  <c r="AT80" i="1" s="1" a="1"/>
  <c r="AT80" i="1" s="1"/>
  <c r="H354" i="1"/>
  <c r="AT354" i="1" s="1" a="1"/>
  <c r="AT354" i="1" s="1"/>
  <c r="H248" i="1"/>
  <c r="AT248" i="1" s="1" a="1"/>
  <c r="AT248" i="1" s="1"/>
  <c r="H333" i="1"/>
  <c r="AT333" i="1" s="1" a="1"/>
  <c r="AT333" i="1" s="1"/>
  <c r="H1161" i="1"/>
  <c r="AT1161" i="1" s="1" a="1"/>
  <c r="AT1161" i="1" s="1"/>
  <c r="H352" i="1"/>
  <c r="AT352" i="1" s="1" a="1"/>
  <c r="AT352" i="1" s="1"/>
  <c r="H327" i="1"/>
  <c r="AT327" i="1" s="1" a="1"/>
  <c r="AT327" i="1" s="1"/>
  <c r="H870" i="1"/>
  <c r="AT870" i="1" s="1" a="1"/>
  <c r="AT870" i="1" s="1"/>
  <c r="H101" i="1"/>
  <c r="AT101" i="1" s="1" a="1"/>
  <c r="AT101" i="1" s="1"/>
  <c r="H1134" i="1"/>
  <c r="AT1134" i="1" s="1" a="1"/>
  <c r="AT1134" i="1" s="1"/>
  <c r="H692" i="1"/>
  <c r="AT692" i="1" s="1" a="1"/>
  <c r="AT692" i="1" s="1"/>
  <c r="AV692" i="1" s="1"/>
  <c r="H960" i="1"/>
  <c r="AT960" i="1" s="1" a="1"/>
  <c r="AT960" i="1" s="1"/>
  <c r="AU960" i="1" s="1" a="1"/>
  <c r="AU960" i="1" s="1"/>
  <c r="AW960" i="1" s="1"/>
  <c r="H809" i="1"/>
  <c r="AT809" i="1" s="1" a="1"/>
  <c r="AT809" i="1" s="1"/>
  <c r="AV809" i="1" s="1"/>
  <c r="H242" i="1"/>
  <c r="AT242" i="1" s="1" a="1"/>
  <c r="AT242" i="1" s="1"/>
  <c r="H1142" i="1"/>
  <c r="AT1142" i="1" s="1" a="1"/>
  <c r="AT1142" i="1" s="1"/>
  <c r="H552" i="1"/>
  <c r="AT552" i="1" s="1" a="1"/>
  <c r="AT552" i="1" s="1"/>
  <c r="AV552" i="1" s="1"/>
  <c r="H440" i="1"/>
  <c r="AT440" i="1" s="1" a="1"/>
  <c r="AT440" i="1" s="1"/>
  <c r="AV440" i="1" s="1"/>
  <c r="H524" i="1"/>
  <c r="AT524" i="1" s="1" a="1"/>
  <c r="AT524" i="1" s="1"/>
  <c r="H1154" i="1"/>
  <c r="AT1154" i="1" s="1" a="1"/>
  <c r="AT1154" i="1" s="1"/>
  <c r="H727" i="1"/>
  <c r="AT727" i="1" s="1" a="1"/>
  <c r="AT727" i="1" s="1"/>
  <c r="H708" i="1"/>
  <c r="AT708" i="1" s="1" a="1"/>
  <c r="AT708" i="1" s="1"/>
  <c r="AU708" i="1" s="1" a="1"/>
  <c r="AU708" i="1" s="1"/>
  <c r="AW708" i="1" s="1"/>
  <c r="H1088" i="1"/>
  <c r="AT1088" i="1" s="1" a="1"/>
  <c r="AT1088" i="1" s="1"/>
  <c r="H317" i="1"/>
  <c r="AT317" i="1" s="1" a="1"/>
  <c r="AT317" i="1" s="1"/>
  <c r="H1057" i="1"/>
  <c r="AT1057" i="1" s="1" a="1"/>
  <c r="AT1057" i="1" s="1"/>
  <c r="H639" i="1"/>
  <c r="AT639" i="1" s="1" a="1"/>
  <c r="AT639" i="1" s="1"/>
  <c r="H33" i="1"/>
  <c r="AT33" i="1" s="1" a="1"/>
  <c r="AT33" i="1" s="1"/>
  <c r="AU33" i="1" s="1" a="1"/>
  <c r="AU33" i="1" s="1"/>
  <c r="H511" i="1"/>
  <c r="AT511" i="1" s="1" a="1"/>
  <c r="AT511" i="1" s="1"/>
  <c r="AU511" i="1" s="1" a="1"/>
  <c r="AU511" i="1" s="1"/>
  <c r="AW511" i="1" s="1"/>
  <c r="H1144" i="1"/>
  <c r="AT1144" i="1" s="1" a="1"/>
  <c r="AT1144" i="1" s="1"/>
  <c r="H880" i="1"/>
  <c r="AT880" i="1" s="1" a="1"/>
  <c r="AT880" i="1" s="1"/>
  <c r="AU880" i="1" s="1" a="1"/>
  <c r="AU880" i="1" s="1"/>
  <c r="AW880" i="1" s="1"/>
  <c r="H762" i="1"/>
  <c r="AT762" i="1" s="1" a="1"/>
  <c r="AT762" i="1" s="1"/>
  <c r="H709" i="1"/>
  <c r="AT709" i="1" s="1" a="1"/>
  <c r="AT709" i="1" s="1"/>
  <c r="H410" i="1"/>
  <c r="AT410" i="1" s="1" a="1"/>
  <c r="AT410" i="1" s="1"/>
  <c r="AV410" i="1" s="1"/>
  <c r="H542" i="1"/>
  <c r="AT542" i="1" s="1" a="1"/>
  <c r="AT542" i="1" s="1"/>
  <c r="AV542" i="1" s="1"/>
  <c r="H754" i="1"/>
  <c r="AT754" i="1" s="1" a="1"/>
  <c r="AT754" i="1" s="1"/>
  <c r="AU754" i="1" s="1" a="1"/>
  <c r="AU754" i="1" s="1"/>
  <c r="AW754" i="1" s="1"/>
  <c r="H1087" i="1"/>
  <c r="AT1087" i="1" s="1" a="1"/>
  <c r="AT1087" i="1" s="1"/>
  <c r="H469" i="1"/>
  <c r="AT469" i="1" s="1" a="1"/>
  <c r="AT469" i="1" s="1"/>
  <c r="H662" i="1"/>
  <c r="AT662" i="1" s="1" a="1"/>
  <c r="AT662" i="1" s="1"/>
  <c r="AU662" i="1" s="1" a="1"/>
  <c r="AU662" i="1" s="1"/>
  <c r="AW662" i="1" s="1"/>
  <c r="H96" i="1"/>
  <c r="AT96" i="1" s="1" a="1"/>
  <c r="AT96" i="1" s="1"/>
  <c r="H1105" i="1"/>
  <c r="AT1105" i="1" s="1" a="1"/>
  <c r="AT1105" i="1" s="1"/>
  <c r="H599" i="1"/>
  <c r="AT599" i="1" s="1" a="1"/>
  <c r="AT599" i="1" s="1"/>
  <c r="H342" i="1"/>
  <c r="AT342" i="1" s="1" a="1"/>
  <c r="AT342" i="1" s="1"/>
  <c r="H946" i="1"/>
  <c r="AT946" i="1" s="1" a="1"/>
  <c r="AT946" i="1" s="1"/>
  <c r="AU946" i="1" s="1" a="1"/>
  <c r="AU946" i="1" s="1"/>
  <c r="AW946" i="1" s="1"/>
  <c r="H296" i="1"/>
  <c r="AT296" i="1" s="1" a="1"/>
  <c r="AT296" i="1" s="1"/>
  <c r="H384" i="1"/>
  <c r="AT384" i="1" s="1" a="1"/>
  <c r="AT384" i="1" s="1"/>
  <c r="H922" i="1"/>
  <c r="AT922" i="1" s="1" a="1"/>
  <c r="AT922" i="1" s="1"/>
  <c r="H1179" i="1"/>
  <c r="AT1179" i="1" s="1" a="1"/>
  <c r="AT1179" i="1" s="1"/>
  <c r="H955" i="1"/>
  <c r="AT955" i="1" s="1" a="1"/>
  <c r="AT955" i="1" s="1"/>
  <c r="AV955" i="1" s="1"/>
  <c r="H1103" i="1"/>
  <c r="AT1103" i="1" s="1" a="1"/>
  <c r="AT1103" i="1" s="1"/>
  <c r="H987" i="1"/>
  <c r="AT987" i="1" s="1" a="1"/>
  <c r="AT987" i="1" s="1"/>
  <c r="H290" i="1"/>
  <c r="AT290" i="1" s="1" a="1"/>
  <c r="AT290" i="1" s="1"/>
  <c r="H748" i="1"/>
  <c r="AT748" i="1" s="1" a="1"/>
  <c r="AT748" i="1" s="1"/>
  <c r="H32" i="1"/>
  <c r="AT32" i="1" s="1" a="1"/>
  <c r="AT32" i="1" s="1"/>
  <c r="AU32" i="1" s="1" a="1"/>
  <c r="AU32" i="1" s="1"/>
  <c r="H135" i="1"/>
  <c r="AT135" i="1" s="1" a="1"/>
  <c r="AT135" i="1" s="1"/>
  <c r="H561" i="1"/>
  <c r="AT561" i="1" s="1" a="1"/>
  <c r="AT561" i="1" s="1"/>
  <c r="H86" i="1"/>
  <c r="AT86" i="1" s="1" a="1"/>
  <c r="AT86" i="1" s="1"/>
  <c r="H228" i="1"/>
  <c r="AT228" i="1" s="1" a="1"/>
  <c r="AT228" i="1" s="1"/>
  <c r="H772" i="1"/>
  <c r="AT772" i="1" s="1" a="1"/>
  <c r="AT772" i="1" s="1"/>
  <c r="H123" i="1"/>
  <c r="AT123" i="1" s="1" a="1"/>
  <c r="AT123" i="1" s="1"/>
  <c r="H1238" i="1"/>
  <c r="AT1238" i="1" s="1" a="1"/>
  <c r="AT1238" i="1" s="1"/>
  <c r="AV1238" i="1" s="1"/>
  <c r="H259" i="1"/>
  <c r="AT259" i="1" s="1" a="1"/>
  <c r="AT259" i="1" s="1"/>
  <c r="AV259" i="1" s="1"/>
  <c r="H1066" i="1"/>
  <c r="AT1066" i="1" s="1" a="1"/>
  <c r="AT1066" i="1" s="1"/>
  <c r="AU1066" i="1" s="1" a="1"/>
  <c r="AU1066" i="1" s="1"/>
  <c r="AW1066" i="1" s="1"/>
  <c r="H752" i="1"/>
  <c r="AT752" i="1" s="1" a="1"/>
  <c r="AT752" i="1" s="1"/>
  <c r="AU752" i="1" s="1" a="1"/>
  <c r="AU752" i="1" s="1"/>
  <c r="AW752" i="1" s="1"/>
  <c r="H176" i="1"/>
  <c r="AT176" i="1" s="1" a="1"/>
  <c r="AT176" i="1" s="1"/>
  <c r="H337" i="1"/>
  <c r="AT337" i="1" s="1" a="1"/>
  <c r="AT337" i="1" s="1"/>
  <c r="H562" i="1"/>
  <c r="AT562" i="1" s="1" a="1"/>
  <c r="AT562" i="1" s="1"/>
  <c r="AU562" i="1" s="1" a="1"/>
  <c r="AU562" i="1" s="1"/>
  <c r="AW562" i="1" s="1"/>
  <c r="H843" i="1"/>
  <c r="AT843" i="1" s="1" a="1"/>
  <c r="AT843" i="1" s="1"/>
  <c r="H938" i="1"/>
  <c r="AT938" i="1" s="1" a="1"/>
  <c r="AT938" i="1" s="1"/>
  <c r="AV720" i="1"/>
  <c r="AX720" i="1" s="1"/>
  <c r="H279" i="1"/>
  <c r="AT279" i="1" s="1" a="1"/>
  <c r="AT279" i="1" s="1"/>
  <c r="H911" i="1"/>
  <c r="AT911" i="1" s="1" a="1"/>
  <c r="AT911" i="1" s="1"/>
  <c r="H726" i="1"/>
  <c r="AT726" i="1" s="1" a="1"/>
  <c r="AT726" i="1" s="1"/>
  <c r="H188" i="1"/>
  <c r="AT188" i="1" s="1" a="1"/>
  <c r="AT188" i="1" s="1"/>
  <c r="H229" i="1"/>
  <c r="AT229" i="1" s="1" a="1"/>
  <c r="AT229" i="1" s="1"/>
  <c r="H1202" i="1"/>
  <c r="AT1202" i="1" s="1" a="1"/>
  <c r="AT1202" i="1" s="1"/>
  <c r="H368" i="1"/>
  <c r="AT368" i="1" s="1" a="1"/>
  <c r="AT368" i="1" s="1"/>
  <c r="H21" i="1"/>
  <c r="AT21" i="1" s="1" a="1"/>
  <c r="AT21" i="1" s="1"/>
  <c r="AU21" i="1" s="1" a="1"/>
  <c r="AU21" i="1" s="1"/>
  <c r="H442" i="1"/>
  <c r="AT442" i="1" s="1" a="1"/>
  <c r="AT442" i="1" s="1"/>
  <c r="H1092" i="1"/>
  <c r="AT1092" i="1" s="1" a="1"/>
  <c r="AT1092" i="1" s="1"/>
  <c r="H37" i="1"/>
  <c r="AT37" i="1" s="1" a="1"/>
  <c r="AT37" i="1" s="1"/>
  <c r="H663" i="1"/>
  <c r="AT663" i="1" s="1" a="1"/>
  <c r="AT663" i="1" s="1"/>
  <c r="AU663" i="1" s="1" a="1"/>
  <c r="AU663" i="1" s="1"/>
  <c r="AW663" i="1" s="1"/>
  <c r="H684" i="1"/>
  <c r="AT684" i="1" s="1" a="1"/>
  <c r="AT684" i="1" s="1"/>
  <c r="H490" i="1"/>
  <c r="AT490" i="1" s="1" a="1"/>
  <c r="AT490" i="1" s="1"/>
  <c r="H437" i="1"/>
  <c r="AT437" i="1" s="1" a="1"/>
  <c r="AT437" i="1" s="1"/>
  <c r="H933" i="1"/>
  <c r="AT933" i="1" s="1" a="1"/>
  <c r="AT933" i="1" s="1"/>
  <c r="H1201" i="1"/>
  <c r="AT1201" i="1" s="1" a="1"/>
  <c r="AT1201" i="1" s="1"/>
  <c r="AV1201" i="1" s="1"/>
  <c r="H679" i="1"/>
  <c r="AT679" i="1" s="1" a="1"/>
  <c r="AT679" i="1" s="1"/>
  <c r="H407" i="1"/>
  <c r="AT407" i="1" s="1" a="1"/>
  <c r="AT407" i="1" s="1"/>
  <c r="AV407" i="1" s="1"/>
  <c r="H366" i="1"/>
  <c r="AT366" i="1" s="1" a="1"/>
  <c r="AT366" i="1" s="1"/>
  <c r="AV366" i="1" s="1"/>
  <c r="H879" i="1"/>
  <c r="AT879" i="1" s="1" a="1"/>
  <c r="AT879" i="1" s="1"/>
  <c r="H1081" i="1"/>
  <c r="AT1081" i="1" s="1" a="1"/>
  <c r="AT1081" i="1" s="1"/>
  <c r="AU1081" i="1" s="1" a="1"/>
  <c r="AU1081" i="1" s="1"/>
  <c r="AW1081" i="1" s="1"/>
  <c r="H26" i="1"/>
  <c r="AT26" i="1" s="1" a="1"/>
  <c r="AT26" i="1" s="1"/>
  <c r="AU26" i="1" s="1" a="1"/>
  <c r="AU26" i="1" s="1"/>
  <c r="H1026" i="1"/>
  <c r="AT1026" i="1" s="1" a="1"/>
  <c r="AT1026" i="1" s="1"/>
  <c r="AU1026" i="1" s="1" a="1"/>
  <c r="AU1026" i="1" s="1"/>
  <c r="AW1026" i="1" s="1"/>
  <c r="H601" i="1"/>
  <c r="AT601" i="1" s="1" a="1"/>
  <c r="AT601" i="1" s="1"/>
  <c r="AV601" i="1" s="1"/>
  <c r="H1230" i="1"/>
  <c r="AT1230" i="1" s="1" a="1"/>
  <c r="AT1230" i="1" s="1"/>
  <c r="AV1230" i="1" s="1"/>
  <c r="H456" i="1"/>
  <c r="AT456" i="1" s="1" a="1"/>
  <c r="AT456" i="1" s="1"/>
  <c r="H885" i="1"/>
  <c r="AT885" i="1" s="1" a="1"/>
  <c r="AT885" i="1" s="1"/>
  <c r="H1121" i="1"/>
  <c r="AT1121" i="1" s="1" a="1"/>
  <c r="AT1121" i="1" s="1"/>
  <c r="H406" i="1"/>
  <c r="AT406" i="1" s="1" a="1"/>
  <c r="AT406" i="1" s="1"/>
  <c r="H856" i="1"/>
  <c r="AT856" i="1" s="1" a="1"/>
  <c r="AT856" i="1" s="1"/>
  <c r="H1169" i="1"/>
  <c r="AT1169" i="1" s="1" a="1"/>
  <c r="AT1169" i="1" s="1"/>
  <c r="H767" i="1"/>
  <c r="AT767" i="1" s="1" a="1"/>
  <c r="AT767" i="1" s="1"/>
  <c r="H1232" i="1"/>
  <c r="AT1232" i="1" s="1" a="1"/>
  <c r="AT1232" i="1" s="1"/>
  <c r="H1180" i="1"/>
  <c r="AT1180" i="1" s="1" a="1"/>
  <c r="AT1180" i="1" s="1"/>
  <c r="AV1180" i="1" s="1"/>
  <c r="H153" i="1"/>
  <c r="AT153" i="1" s="1" a="1"/>
  <c r="AT153" i="1" s="1"/>
  <c r="H1177" i="1"/>
  <c r="AT1177" i="1" s="1" a="1"/>
  <c r="AT1177" i="1" s="1"/>
  <c r="H419" i="1"/>
  <c r="AT419" i="1" s="1" a="1"/>
  <c r="AT419" i="1" s="1"/>
  <c r="H51" i="1"/>
  <c r="AT51" i="1" s="1" a="1"/>
  <c r="AT51" i="1" s="1"/>
  <c r="H97" i="1"/>
  <c r="AT97" i="1" s="1" a="1"/>
  <c r="AT97" i="1" s="1"/>
  <c r="AU97" i="1" s="1" a="1"/>
  <c r="AU97" i="1" s="1"/>
  <c r="AW97" i="1" s="1"/>
  <c r="H747" i="1"/>
  <c r="AT747" i="1" s="1" a="1"/>
  <c r="AT747" i="1" s="1"/>
  <c r="H391" i="1"/>
  <c r="AT391" i="1" s="1" a="1"/>
  <c r="AT391" i="1" s="1"/>
  <c r="H678" i="1"/>
  <c r="AT678" i="1" s="1" a="1"/>
  <c r="AT678" i="1" s="1"/>
  <c r="H742" i="1"/>
  <c r="AT742" i="1" s="1" a="1"/>
  <c r="AT742" i="1" s="1"/>
  <c r="AV742" i="1" s="1"/>
  <c r="H571" i="1"/>
  <c r="AT571" i="1" s="1" a="1"/>
  <c r="AT571" i="1" s="1"/>
  <c r="AU571" i="1" s="1" a="1"/>
  <c r="AU571" i="1" s="1"/>
  <c r="AW571" i="1" s="1"/>
  <c r="H1031" i="1"/>
  <c r="AT1031" i="1" s="1" a="1"/>
  <c r="AT1031" i="1" s="1"/>
  <c r="H370" i="1"/>
  <c r="AT370" i="1" s="1" a="1"/>
  <c r="AT370" i="1" s="1"/>
  <c r="H56" i="1"/>
  <c r="AT56" i="1" s="1" a="1"/>
  <c r="AT56" i="1" s="1"/>
  <c r="H338" i="1"/>
  <c r="AT338" i="1" s="1" a="1"/>
  <c r="AT338" i="1" s="1"/>
  <c r="H200" i="1"/>
  <c r="AT200" i="1" s="1" a="1"/>
  <c r="AT200" i="1" s="1"/>
  <c r="H1157" i="1"/>
  <c r="AT1157" i="1" s="1" a="1"/>
  <c r="AT1157" i="1" s="1"/>
  <c r="H936" i="1"/>
  <c r="AT936" i="1" s="1" a="1"/>
  <c r="AT936" i="1" s="1"/>
  <c r="H1113" i="1"/>
  <c r="AT1113" i="1" s="1" a="1"/>
  <c r="AT1113" i="1" s="1"/>
  <c r="H155" i="1"/>
  <c r="AT155" i="1" s="1" a="1"/>
  <c r="AT155" i="1" s="1"/>
  <c r="H401" i="1"/>
  <c r="AT401" i="1" s="1" a="1"/>
  <c r="AT401" i="1" s="1"/>
  <c r="AU401" i="1" s="1" a="1"/>
  <c r="AU401" i="1" s="1"/>
  <c r="AW401" i="1" s="1"/>
  <c r="H1127" i="1"/>
  <c r="AT1127" i="1" s="1" a="1"/>
  <c r="AT1127" i="1" s="1"/>
  <c r="H434" i="1"/>
  <c r="AT434" i="1" s="1" a="1"/>
  <c r="AT434" i="1" s="1"/>
  <c r="H1102" i="1"/>
  <c r="AT1102" i="1" s="1" a="1"/>
  <c r="AT1102" i="1" s="1"/>
  <c r="H564" i="1"/>
  <c r="AT564" i="1" s="1" a="1"/>
  <c r="AT564" i="1" s="1"/>
  <c r="AV564" i="1" s="1"/>
  <c r="H167" i="1"/>
  <c r="AT167" i="1" s="1" a="1"/>
  <c r="AT167" i="1" s="1"/>
  <c r="AU167" i="1" s="1" a="1"/>
  <c r="AU167" i="1" s="1"/>
  <c r="AW167" i="1" s="1"/>
  <c r="H417" i="1"/>
  <c r="AT417" i="1" s="1" a="1"/>
  <c r="AT417" i="1" s="1"/>
  <c r="H1056" i="1"/>
  <c r="AT1056" i="1" s="1" a="1"/>
  <c r="AT1056" i="1" s="1"/>
  <c r="AV1056" i="1" s="1"/>
  <c r="H656" i="1"/>
  <c r="AT656" i="1" s="1" a="1"/>
  <c r="AT656" i="1" s="1"/>
  <c r="H418" i="1"/>
  <c r="AT418" i="1" s="1" a="1"/>
  <c r="AT418" i="1" s="1"/>
  <c r="H918" i="1"/>
  <c r="AT918" i="1" s="1" a="1"/>
  <c r="AT918" i="1" s="1"/>
  <c r="H172" i="1"/>
  <c r="AT172" i="1" s="1" a="1"/>
  <c r="AT172" i="1" s="1"/>
  <c r="H258" i="1"/>
  <c r="AT258" i="1" s="1" a="1"/>
  <c r="AT258" i="1" s="1"/>
  <c r="H1076" i="1"/>
  <c r="AT1076" i="1" s="1" a="1"/>
  <c r="AT1076" i="1" s="1"/>
  <c r="AU1076" i="1" s="1" a="1"/>
  <c r="AU1076" i="1" s="1"/>
  <c r="AW1076" i="1" s="1"/>
  <c r="H1046" i="1"/>
  <c r="AT1046" i="1" s="1" a="1"/>
  <c r="AT1046" i="1" s="1"/>
  <c r="AU1046" i="1" s="1" a="1"/>
  <c r="AU1046" i="1" s="1"/>
  <c r="AW1046" i="1" s="1"/>
  <c r="H191" i="1"/>
  <c r="AT191" i="1" s="1" a="1"/>
  <c r="AT191" i="1" s="1"/>
  <c r="AU191" i="1" s="1" a="1"/>
  <c r="AU191" i="1" s="1"/>
  <c r="AW191" i="1" s="1"/>
  <c r="H920" i="1"/>
  <c r="AT920" i="1" s="1" a="1"/>
  <c r="AT920" i="1" s="1"/>
  <c r="H1054" i="1"/>
  <c r="AT1054" i="1" s="1" a="1"/>
  <c r="AT1054" i="1" s="1"/>
  <c r="H882" i="1"/>
  <c r="AT882" i="1" s="1" a="1"/>
  <c r="AT882" i="1" s="1"/>
  <c r="H598" i="1"/>
  <c r="AT598" i="1" s="1" a="1"/>
  <c r="AT598" i="1" s="1"/>
  <c r="H1210" i="1"/>
  <c r="AT1210" i="1" s="1" a="1"/>
  <c r="AT1210" i="1" s="1"/>
  <c r="H743" i="1"/>
  <c r="AT743" i="1" s="1" a="1"/>
  <c r="AT743" i="1" s="1"/>
  <c r="H332" i="1"/>
  <c r="AT332" i="1" s="1" a="1"/>
  <c r="AT332" i="1" s="1"/>
  <c r="H480" i="1"/>
  <c r="AT480" i="1" s="1" a="1"/>
  <c r="AT480" i="1" s="1"/>
  <c r="H29" i="1"/>
  <c r="AT29" i="1" s="1" a="1"/>
  <c r="AT29" i="1" s="1"/>
  <c r="AU29" i="1" s="1" a="1"/>
  <c r="AU29" i="1" s="1"/>
  <c r="H430" i="1"/>
  <c r="AT430" i="1" s="1" a="1"/>
  <c r="AT430" i="1" s="1"/>
  <c r="H1001" i="1"/>
  <c r="AT1001" i="1" s="1" a="1"/>
  <c r="AT1001" i="1" s="1"/>
  <c r="H335" i="1"/>
  <c r="AT335" i="1" s="1" a="1"/>
  <c r="AT335" i="1" s="1"/>
  <c r="AU335" i="1" s="1" a="1"/>
  <c r="AU335" i="1" s="1"/>
  <c r="AW335" i="1" s="1"/>
  <c r="AU158" i="1" a="1"/>
  <c r="AU158" i="1" s="1"/>
  <c r="AW158" i="1" s="1"/>
  <c r="AX158" i="1" s="1"/>
  <c r="H944" i="1"/>
  <c r="AT944" i="1" s="1" a="1"/>
  <c r="AT944" i="1" s="1"/>
  <c r="H765" i="1"/>
  <c r="AT765" i="1" s="1" a="1"/>
  <c r="AT765" i="1" s="1"/>
  <c r="H1002" i="1"/>
  <c r="AT1002" i="1" s="1" a="1"/>
  <c r="AT1002" i="1" s="1"/>
  <c r="H883" i="1"/>
  <c r="AT883" i="1" s="1" a="1"/>
  <c r="AT883" i="1" s="1"/>
  <c r="H1145" i="1"/>
  <c r="AT1145" i="1" s="1" a="1"/>
  <c r="AT1145" i="1" s="1"/>
  <c r="H351" i="1"/>
  <c r="AT351" i="1" s="1" a="1"/>
  <c r="AT351" i="1" s="1"/>
  <c r="H502" i="1"/>
  <c r="AT502" i="1" s="1" a="1"/>
  <c r="AT502" i="1" s="1"/>
  <c r="H810" i="1"/>
  <c r="AT810" i="1" s="1" a="1"/>
  <c r="AT810" i="1" s="1"/>
  <c r="H184" i="1"/>
  <c r="AT184" i="1" s="1" a="1"/>
  <c r="AT184" i="1" s="1"/>
  <c r="H642" i="1"/>
  <c r="AT642" i="1" s="1" a="1"/>
  <c r="AT642" i="1" s="1"/>
  <c r="AU642" i="1" s="1" a="1"/>
  <c r="AU642" i="1" s="1"/>
  <c r="AW642" i="1" s="1"/>
  <c r="H271" i="1"/>
  <c r="AT271" i="1" s="1" a="1"/>
  <c r="AT271" i="1" s="1"/>
  <c r="AV271" i="1" s="1"/>
  <c r="H57" i="1"/>
  <c r="AT57" i="1" s="1" a="1"/>
  <c r="AT57" i="1" s="1"/>
  <c r="H1000" i="1"/>
  <c r="AT1000" i="1" s="1" a="1"/>
  <c r="AT1000" i="1" s="1"/>
  <c r="H52" i="1"/>
  <c r="AT52" i="1" s="1" a="1"/>
  <c r="AT52" i="1" s="1"/>
  <c r="H793" i="1"/>
  <c r="AT793" i="1" s="1" a="1"/>
  <c r="AT793" i="1" s="1"/>
  <c r="H106" i="1"/>
  <c r="AT106" i="1" s="1" a="1"/>
  <c r="AT106" i="1" s="1"/>
  <c r="AU106" i="1" s="1" a="1"/>
  <c r="AU106" i="1" s="1"/>
  <c r="AW106" i="1" s="1"/>
  <c r="H589" i="1"/>
  <c r="AT589" i="1" s="1" a="1"/>
  <c r="AT589" i="1" s="1"/>
  <c r="H88" i="1"/>
  <c r="AT88" i="1" s="1" a="1"/>
  <c r="AT88" i="1" s="1"/>
  <c r="H973" i="1"/>
  <c r="AT973" i="1" s="1" a="1"/>
  <c r="AT973" i="1" s="1"/>
  <c r="H275" i="1"/>
  <c r="AT275" i="1" s="1" a="1"/>
  <c r="AT275" i="1" s="1"/>
  <c r="AU275" i="1" s="1" a="1"/>
  <c r="AU275" i="1" s="1"/>
  <c r="AW275" i="1" s="1"/>
  <c r="H862" i="1"/>
  <c r="AT862" i="1" s="1" a="1"/>
  <c r="AT862" i="1" s="1"/>
  <c r="H214" i="1"/>
  <c r="AT214" i="1" s="1" a="1"/>
  <c r="AT214" i="1" s="1"/>
  <c r="H94" i="1"/>
  <c r="AT94" i="1" s="1" a="1"/>
  <c r="AT94" i="1" s="1"/>
  <c r="H544" i="1"/>
  <c r="AT544" i="1" s="1" a="1"/>
  <c r="AT544" i="1" s="1"/>
  <c r="H826" i="1"/>
  <c r="AT826" i="1" s="1" a="1"/>
  <c r="AT826" i="1" s="1"/>
  <c r="AU1034" i="1" a="1"/>
  <c r="AU1034" i="1" s="1"/>
  <c r="AW1034" i="1" s="1"/>
  <c r="AX1034" i="1" s="1"/>
  <c r="H252" i="1"/>
  <c r="AT252" i="1" s="1" a="1"/>
  <c r="AT252" i="1" s="1"/>
  <c r="H1124" i="1"/>
  <c r="AT1124" i="1" s="1" a="1"/>
  <c r="AT1124" i="1" s="1"/>
  <c r="H1018" i="1"/>
  <c r="AT1018" i="1" s="1" a="1"/>
  <c r="AT1018" i="1" s="1"/>
  <c r="H968" i="1"/>
  <c r="AT968" i="1" s="1" a="1"/>
  <c r="AT968" i="1" s="1"/>
  <c r="H124" i="1"/>
  <c r="AT124" i="1" s="1" a="1"/>
  <c r="AT124" i="1" s="1"/>
  <c r="H294" i="1"/>
  <c r="AT294" i="1" s="1" a="1"/>
  <c r="AT294" i="1" s="1"/>
  <c r="H658" i="1"/>
  <c r="AT658" i="1" s="1" a="1"/>
  <c r="AT658" i="1" s="1"/>
  <c r="H346" i="1"/>
  <c r="AT346" i="1" s="1" a="1"/>
  <c r="AT346" i="1" s="1"/>
  <c r="H1116" i="1"/>
  <c r="AT1116" i="1" s="1" a="1"/>
  <c r="AT1116" i="1" s="1"/>
  <c r="AU1116" i="1" s="1" a="1"/>
  <c r="AU1116" i="1" s="1"/>
  <c r="AW1116" i="1" s="1"/>
  <c r="H737" i="1"/>
  <c r="AT737" i="1" s="1" a="1"/>
  <c r="AT737" i="1" s="1"/>
  <c r="AV737" i="1" s="1"/>
  <c r="H723" i="1"/>
  <c r="AT723" i="1" s="1" a="1"/>
  <c r="AT723" i="1" s="1"/>
  <c r="H240" i="1"/>
  <c r="AT240" i="1" s="1" a="1"/>
  <c r="AT240" i="1" s="1"/>
  <c r="AV240" i="1" s="1"/>
  <c r="H818" i="1"/>
  <c r="AT818" i="1" s="1" a="1"/>
  <c r="AT818" i="1" s="1"/>
  <c r="H260" i="1"/>
  <c r="AT260" i="1" s="1" a="1"/>
  <c r="AT260" i="1" s="1"/>
  <c r="AV260" i="1" s="1"/>
  <c r="H1050" i="1"/>
  <c r="AT1050" i="1" s="1" a="1"/>
  <c r="AT1050" i="1" s="1"/>
  <c r="H897" i="1"/>
  <c r="AT897" i="1" s="1" a="1"/>
  <c r="AT897" i="1" s="1"/>
  <c r="AV897" i="1" s="1"/>
  <c r="H559" i="1"/>
  <c r="AT559" i="1" s="1" a="1"/>
  <c r="AT559" i="1" s="1"/>
  <c r="H157" i="1"/>
  <c r="AT157" i="1" s="1" a="1"/>
  <c r="AT157" i="1" s="1"/>
  <c r="H722" i="1"/>
  <c r="AT722" i="1" s="1" a="1"/>
  <c r="AT722" i="1" s="1"/>
  <c r="H577" i="1"/>
  <c r="AT577" i="1" s="1" a="1"/>
  <c r="AT577" i="1" s="1"/>
  <c r="H974" i="1"/>
  <c r="AT974" i="1" s="1" a="1"/>
  <c r="AT974" i="1" s="1"/>
  <c r="H48" i="1"/>
  <c r="AT48" i="1" s="1" a="1"/>
  <c r="AT48" i="1" s="1"/>
  <c r="H820" i="1"/>
  <c r="AT820" i="1" s="1" a="1"/>
  <c r="AT820" i="1" s="1"/>
  <c r="H951" i="1"/>
  <c r="AT951" i="1" s="1" a="1"/>
  <c r="AT951" i="1" s="1"/>
  <c r="AV951" i="1" s="1"/>
  <c r="AU542" i="1" a="1"/>
  <c r="AU542" i="1" s="1"/>
  <c r="AW542" i="1" s="1"/>
  <c r="AU809" i="1" a="1"/>
  <c r="AU809" i="1" s="1"/>
  <c r="AW809" i="1" s="1"/>
  <c r="AY809" i="1" s="1"/>
  <c r="H921" i="1"/>
  <c r="AT921" i="1" s="1" a="1"/>
  <c r="AT921" i="1" s="1"/>
  <c r="H314" i="1"/>
  <c r="AT314" i="1" s="1" a="1"/>
  <c r="AT314" i="1" s="1"/>
  <c r="H1089" i="1"/>
  <c r="AT1089" i="1" s="1" a="1"/>
  <c r="AT1089" i="1" s="1"/>
  <c r="H136" i="1"/>
  <c r="AT136" i="1" s="1" a="1"/>
  <c r="AT136" i="1" s="1"/>
  <c r="H488" i="1"/>
  <c r="AT488" i="1" s="1" a="1"/>
  <c r="AT488" i="1" s="1"/>
  <c r="H476" i="1"/>
  <c r="AT476" i="1" s="1" a="1"/>
  <c r="AT476" i="1" s="1"/>
  <c r="H894" i="1"/>
  <c r="AT894" i="1" s="1" a="1"/>
  <c r="AT894" i="1" s="1"/>
  <c r="H19" i="1"/>
  <c r="AT19" i="1" s="1" a="1"/>
  <c r="AT19" i="1" s="1"/>
  <c r="AU19" i="1" s="1" a="1"/>
  <c r="AU19" i="1" s="1"/>
  <c r="H193" i="1"/>
  <c r="AT193" i="1" s="1" a="1"/>
  <c r="AT193" i="1" s="1"/>
  <c r="H587" i="1"/>
  <c r="AT587" i="1" s="1" a="1"/>
  <c r="AT587" i="1" s="1"/>
  <c r="H1053" i="1"/>
  <c r="AT1053" i="1" s="1" a="1"/>
  <c r="AT1053" i="1" s="1"/>
  <c r="H452" i="1"/>
  <c r="AT452" i="1" s="1" a="1"/>
  <c r="AT452" i="1" s="1"/>
  <c r="AU452" i="1" s="1" a="1"/>
  <c r="AU452" i="1" s="1"/>
  <c r="AW452" i="1" s="1"/>
  <c r="H119" i="1"/>
  <c r="AT119" i="1" s="1" a="1"/>
  <c r="AT119" i="1" s="1"/>
  <c r="H1084" i="1"/>
  <c r="AT1084" i="1" s="1" a="1"/>
  <c r="AT1084" i="1" s="1"/>
  <c r="AU1084" i="1" s="1" a="1"/>
  <c r="AU1084" i="1" s="1"/>
  <c r="AW1084" i="1" s="1"/>
  <c r="H364" i="1"/>
  <c r="AT364" i="1" s="1" a="1"/>
  <c r="AT364" i="1" s="1"/>
  <c r="H728" i="1"/>
  <c r="AT728" i="1" s="1" a="1"/>
  <c r="AT728" i="1" s="1"/>
  <c r="AV728" i="1" s="1"/>
  <c r="H256" i="1"/>
  <c r="AT256" i="1" s="1" a="1"/>
  <c r="AT256" i="1" s="1"/>
  <c r="AV256" i="1" s="1"/>
  <c r="H324" i="1"/>
  <c r="AT324" i="1" s="1" a="1"/>
  <c r="AT324" i="1" s="1"/>
  <c r="H901" i="1"/>
  <c r="AT901" i="1" s="1" a="1"/>
  <c r="AT901" i="1" s="1"/>
  <c r="AV901" i="1" s="1"/>
  <c r="H860" i="1"/>
  <c r="AT860" i="1" s="1" a="1"/>
  <c r="AT860" i="1" s="1"/>
  <c r="AV860" i="1" s="1"/>
  <c r="H925" i="1"/>
  <c r="AT925" i="1" s="1" a="1"/>
  <c r="AT925" i="1" s="1"/>
  <c r="H975" i="1"/>
  <c r="AT975" i="1" s="1" a="1"/>
  <c r="AT975" i="1" s="1"/>
  <c r="H893" i="1"/>
  <c r="AT893" i="1" s="1" a="1"/>
  <c r="AT893" i="1" s="1"/>
  <c r="H194" i="1"/>
  <c r="AT194" i="1" s="1" a="1"/>
  <c r="AT194" i="1" s="1"/>
  <c r="H139" i="1"/>
  <c r="AT139" i="1" s="1" a="1"/>
  <c r="AT139" i="1" s="1"/>
  <c r="H307" i="1"/>
  <c r="AT307" i="1" s="1" a="1"/>
  <c r="AT307" i="1" s="1"/>
  <c r="H824" i="1"/>
  <c r="AT824" i="1" s="1" a="1"/>
  <c r="AT824" i="1" s="1"/>
  <c r="H464" i="1"/>
  <c r="AT464" i="1" s="1" a="1"/>
  <c r="AT464" i="1" s="1"/>
  <c r="AV464" i="1" s="1"/>
  <c r="H371" i="1"/>
  <c r="AT371" i="1" s="1" a="1"/>
  <c r="AT371" i="1" s="1"/>
  <c r="H1007" i="1"/>
  <c r="AT1007" i="1" s="1" a="1"/>
  <c r="AT1007" i="1" s="1"/>
  <c r="H165" i="1"/>
  <c r="AT165" i="1" s="1" a="1"/>
  <c r="AT165" i="1" s="1"/>
  <c r="H1100" i="1"/>
  <c r="AT1100" i="1" s="1" a="1"/>
  <c r="AT1100" i="1" s="1"/>
  <c r="H740" i="1"/>
  <c r="AT740" i="1" s="1" a="1"/>
  <c r="AT740" i="1" s="1"/>
  <c r="H341" i="1"/>
  <c r="AT341" i="1" s="1" a="1"/>
  <c r="AT341" i="1" s="1"/>
  <c r="H1206" i="1"/>
  <c r="AT1206" i="1" s="1" a="1"/>
  <c r="AT1206" i="1" s="1"/>
  <c r="H208" i="1"/>
  <c r="AT208" i="1" s="1" a="1"/>
  <c r="AT208" i="1" s="1"/>
  <c r="H34" i="1"/>
  <c r="AT34" i="1" s="1" a="1"/>
  <c r="AT34" i="1" s="1"/>
  <c r="AU34" i="1" s="1" a="1"/>
  <c r="AU34" i="1" s="1"/>
  <c r="H998" i="1"/>
  <c r="AT998" i="1" s="1" a="1"/>
  <c r="AT998" i="1" s="1"/>
  <c r="H231" i="1"/>
  <c r="AT231" i="1" s="1" a="1"/>
  <c r="AT231" i="1" s="1"/>
  <c r="H285" i="1"/>
  <c r="AT285" i="1" s="1" a="1"/>
  <c r="AT285" i="1" s="1"/>
  <c r="AV285" i="1" s="1"/>
  <c r="H195" i="1"/>
  <c r="AT195" i="1" s="1" a="1"/>
  <c r="AT195" i="1" s="1"/>
  <c r="H506" i="1"/>
  <c r="AT506" i="1" s="1" a="1"/>
  <c r="AT506" i="1" s="1"/>
  <c r="H457" i="1"/>
  <c r="AT457" i="1" s="1" a="1"/>
  <c r="AT457" i="1" s="1"/>
  <c r="AU457" i="1" s="1" a="1"/>
  <c r="AU457" i="1" s="1"/>
  <c r="AW457" i="1" s="1"/>
  <c r="H481" i="1"/>
  <c r="AT481" i="1" s="1" a="1"/>
  <c r="AT481" i="1" s="1"/>
  <c r="AV481" i="1" s="1"/>
  <c r="H1093" i="1"/>
  <c r="AT1093" i="1" s="1" a="1"/>
  <c r="AT1093" i="1" s="1"/>
  <c r="H569" i="1"/>
  <c r="AT569" i="1" s="1" a="1"/>
  <c r="AT569" i="1" s="1"/>
  <c r="H429" i="1"/>
  <c r="AT429" i="1" s="1" a="1"/>
  <c r="AT429" i="1" s="1"/>
  <c r="H257" i="1"/>
  <c r="AT257" i="1" s="1" a="1"/>
  <c r="AT257" i="1" s="1"/>
  <c r="AV257" i="1" s="1"/>
  <c r="H395" i="1"/>
  <c r="AT395" i="1" s="1" a="1"/>
  <c r="AT395" i="1" s="1"/>
  <c r="H381" i="1"/>
  <c r="AT381" i="1" s="1" a="1"/>
  <c r="AT381" i="1" s="1"/>
  <c r="H1064" i="1"/>
  <c r="AT1064" i="1" s="1" a="1"/>
  <c r="AT1064" i="1" s="1"/>
  <c r="AV1064" i="1" s="1"/>
  <c r="H359" i="1"/>
  <c r="AT359" i="1" s="1" a="1"/>
  <c r="AT359" i="1" s="1"/>
  <c r="AV359" i="1" s="1"/>
  <c r="H972" i="1"/>
  <c r="AT972" i="1" s="1" a="1"/>
  <c r="AT972" i="1" s="1"/>
  <c r="H612" i="1"/>
  <c r="AT612" i="1" s="1" a="1"/>
  <c r="AT612" i="1" s="1"/>
  <c r="H129" i="1"/>
  <c r="AT129" i="1" s="1" a="1"/>
  <c r="AT129" i="1" s="1"/>
  <c r="H531" i="1"/>
  <c r="AT531" i="1" s="1" a="1"/>
  <c r="AT531" i="1" s="1"/>
  <c r="H578" i="1"/>
  <c r="AT578" i="1" s="1" a="1"/>
  <c r="AT578" i="1" s="1"/>
  <c r="H390" i="1"/>
  <c r="AT390" i="1" s="1" a="1"/>
  <c r="AT390" i="1" s="1"/>
  <c r="H180" i="1"/>
  <c r="AT180" i="1" s="1" a="1"/>
  <c r="AT180" i="1" s="1"/>
  <c r="H677" i="1"/>
  <c r="AT677" i="1" s="1" a="1"/>
  <c r="AT677" i="1" s="1"/>
  <c r="H174" i="1"/>
  <c r="AT174" i="1" s="1" a="1"/>
  <c r="AT174" i="1" s="1"/>
  <c r="H251" i="1"/>
  <c r="AT251" i="1" s="1" a="1"/>
  <c r="AT251" i="1" s="1"/>
  <c r="H302" i="1"/>
  <c r="AT302" i="1" s="1" a="1"/>
  <c r="AT302" i="1" s="1"/>
  <c r="H533" i="1"/>
  <c r="AT533" i="1" s="1" a="1"/>
  <c r="AT533" i="1" s="1"/>
  <c r="H626" i="1"/>
  <c r="AT626" i="1" s="1" a="1"/>
  <c r="AT626" i="1" s="1"/>
  <c r="H1032" i="1"/>
  <c r="AT1032" i="1" s="1" a="1"/>
  <c r="AT1032" i="1" s="1"/>
  <c r="H1025" i="1"/>
  <c r="AT1025" i="1" s="1" a="1"/>
  <c r="AT1025" i="1" s="1"/>
  <c r="H363" i="1"/>
  <c r="AT363" i="1" s="1" a="1"/>
  <c r="AT363" i="1" s="1"/>
  <c r="H750" i="1"/>
  <c r="AT750" i="1" s="1" a="1"/>
  <c r="AT750" i="1" s="1"/>
  <c r="H164" i="1"/>
  <c r="AT164" i="1" s="1" a="1"/>
  <c r="AT164" i="1" s="1"/>
  <c r="H1006" i="1"/>
  <c r="AT1006" i="1" s="1" a="1"/>
  <c r="AT1006" i="1" s="1"/>
  <c r="H778" i="1"/>
  <c r="AT778" i="1" s="1" a="1"/>
  <c r="AT778" i="1" s="1"/>
  <c r="H519" i="1"/>
  <c r="AT519" i="1" s="1" a="1"/>
  <c r="AT519" i="1" s="1"/>
  <c r="H436" i="1"/>
  <c r="AT436" i="1" s="1" a="1"/>
  <c r="AT436" i="1" s="1"/>
  <c r="H1175" i="1"/>
  <c r="AT1175" i="1" s="1" a="1"/>
  <c r="AT1175" i="1" s="1"/>
  <c r="H143" i="1"/>
  <c r="AT143" i="1" s="1" a="1"/>
  <c r="AT143" i="1" s="1"/>
  <c r="H789" i="1"/>
  <c r="AT789" i="1" s="1" a="1"/>
  <c r="AT789" i="1" s="1"/>
  <c r="H986" i="1"/>
  <c r="AT986" i="1" s="1" a="1"/>
  <c r="AT986" i="1" s="1"/>
  <c r="H400" i="1"/>
  <c r="AT400" i="1" s="1" a="1"/>
  <c r="AT400" i="1" s="1"/>
  <c r="AU400" i="1" s="1" a="1"/>
  <c r="AU400" i="1" s="1"/>
  <c r="AW400" i="1" s="1"/>
  <c r="H489" i="1"/>
  <c r="AT489" i="1" s="1" a="1"/>
  <c r="AT489" i="1" s="1"/>
  <c r="H39" i="1"/>
  <c r="AT39" i="1" s="1" a="1"/>
  <c r="AT39" i="1" s="1"/>
  <c r="H117" i="1"/>
  <c r="AT117" i="1" s="1" a="1"/>
  <c r="AT117" i="1" s="1"/>
  <c r="H91" i="1"/>
  <c r="AT91" i="1" s="1" a="1"/>
  <c r="AT91" i="1" s="1"/>
  <c r="H1033" i="1"/>
  <c r="AT1033" i="1" s="1" a="1"/>
  <c r="AT1033" i="1" s="1"/>
  <c r="AV960" i="1"/>
  <c r="AX960" i="1" s="1"/>
  <c r="H375" i="1"/>
  <c r="AT375" i="1" s="1" a="1"/>
  <c r="AT375" i="1" s="1"/>
  <c r="H45" i="1"/>
  <c r="AT45" i="1" s="1" a="1"/>
  <c r="AT45" i="1" s="1"/>
  <c r="H666" i="1"/>
  <c r="AT666" i="1" s="1" a="1"/>
  <c r="AT666" i="1" s="1"/>
  <c r="H77" i="1"/>
  <c r="AT77" i="1" s="1" a="1"/>
  <c r="AT77" i="1" s="1"/>
  <c r="H411" i="1"/>
  <c r="AT411" i="1" s="1" a="1"/>
  <c r="AT411" i="1" s="1"/>
  <c r="H247" i="1"/>
  <c r="AT247" i="1" s="1" a="1"/>
  <c r="AT247" i="1" s="1"/>
  <c r="H1214" i="1"/>
  <c r="AT1214" i="1" s="1" a="1"/>
  <c r="AT1214" i="1" s="1"/>
  <c r="H82" i="1"/>
  <c r="AT82" i="1" s="1" a="1"/>
  <c r="AT82" i="1" s="1"/>
  <c r="H254" i="1"/>
  <c r="AT254" i="1" s="1" a="1"/>
  <c r="AT254" i="1" s="1"/>
  <c r="H909" i="1"/>
  <c r="AT909" i="1" s="1" a="1"/>
  <c r="AT909" i="1" s="1"/>
  <c r="H161" i="1"/>
  <c r="AT161" i="1" s="1" a="1"/>
  <c r="AT161" i="1" s="1"/>
  <c r="H501" i="1"/>
  <c r="AT501" i="1" s="1" a="1"/>
  <c r="AT501" i="1" s="1"/>
  <c r="H1114" i="1"/>
  <c r="AT1114" i="1" s="1" a="1"/>
  <c r="AT1114" i="1" s="1"/>
  <c r="AU1114" i="1" s="1" a="1"/>
  <c r="AU1114" i="1" s="1"/>
  <c r="AW1114" i="1" s="1"/>
  <c r="H905" i="1"/>
  <c r="AT905" i="1" s="1" a="1"/>
  <c r="AT905" i="1" s="1"/>
  <c r="H948" i="1"/>
  <c r="AT948" i="1" s="1" a="1"/>
  <c r="AT948" i="1" s="1"/>
  <c r="H471" i="1"/>
  <c r="AT471" i="1" s="1" a="1"/>
  <c r="AT471" i="1" s="1"/>
  <c r="AV471" i="1" s="1"/>
  <c r="H494" i="1"/>
  <c r="AT494" i="1" s="1" a="1"/>
  <c r="AT494" i="1" s="1"/>
  <c r="H1021" i="1"/>
  <c r="AT1021" i="1" s="1" a="1"/>
  <c r="AT1021" i="1" s="1"/>
  <c r="AV1021" i="1" s="1"/>
  <c r="H1059" i="1"/>
  <c r="AT1059" i="1" s="1" a="1"/>
  <c r="AT1059" i="1" s="1"/>
  <c r="AV1059" i="1" s="1"/>
  <c r="H1073" i="1"/>
  <c r="AT1073" i="1" s="1" a="1"/>
  <c r="AT1073" i="1" s="1"/>
  <c r="H286" i="1"/>
  <c r="AT286" i="1" s="1" a="1"/>
  <c r="AT286" i="1" s="1"/>
  <c r="H1013" i="1"/>
  <c r="AT1013" i="1" s="1" a="1"/>
  <c r="AT1013" i="1" s="1"/>
  <c r="H556" i="1"/>
  <c r="AT556" i="1" s="1" a="1"/>
  <c r="AT556" i="1" s="1"/>
  <c r="H993" i="1"/>
  <c r="AT993" i="1" s="1" a="1"/>
  <c r="AT993" i="1" s="1"/>
  <c r="H42" i="1"/>
  <c r="AT42" i="1" s="1" a="1"/>
  <c r="AT42" i="1" s="1"/>
  <c r="AU42" i="1" s="1" a="1"/>
  <c r="AU42" i="1" s="1"/>
  <c r="AW42" i="1" s="1"/>
  <c r="H781" i="1"/>
  <c r="AT781" i="1" s="1" a="1"/>
  <c r="AT781" i="1" s="1"/>
  <c r="AU781" i="1" s="1" a="1"/>
  <c r="AU781" i="1" s="1"/>
  <c r="AW781" i="1" s="1"/>
  <c r="H1173" i="1"/>
  <c r="AT1173" i="1" s="1" a="1"/>
  <c r="AT1173" i="1" s="1"/>
  <c r="H735" i="1"/>
  <c r="AT735" i="1" s="1" a="1"/>
  <c r="AT735" i="1" s="1"/>
  <c r="H695" i="1"/>
  <c r="AT695" i="1" s="1" a="1"/>
  <c r="AT695" i="1" s="1"/>
  <c r="H1126" i="1"/>
  <c r="AT1126" i="1" s="1" a="1"/>
  <c r="AT1126" i="1" s="1"/>
  <c r="H227" i="1"/>
  <c r="AT227" i="1" s="1" a="1"/>
  <c r="AT227" i="1" s="1"/>
  <c r="AU407" i="1" a="1"/>
  <c r="AU407" i="1" s="1"/>
  <c r="AW407" i="1" s="1"/>
  <c r="AX407" i="1" s="1"/>
  <c r="H505" i="1"/>
  <c r="AT505" i="1" s="1" a="1"/>
  <c r="AT505" i="1" s="1"/>
  <c r="H170" i="1"/>
  <c r="AT170" i="1" s="1" a="1"/>
  <c r="AT170" i="1" s="1"/>
  <c r="H718" i="1"/>
  <c r="AT718" i="1" s="1" a="1"/>
  <c r="AT718" i="1" s="1"/>
  <c r="H931" i="1"/>
  <c r="AT931" i="1" s="1" a="1"/>
  <c r="AT931" i="1" s="1"/>
  <c r="H323" i="1"/>
  <c r="AT323" i="1" s="1" a="1"/>
  <c r="AT323" i="1" s="1"/>
  <c r="H31" i="1"/>
  <c r="AT31" i="1" s="1" a="1"/>
  <c r="AT31" i="1" s="1"/>
  <c r="AU31" i="1" s="1" a="1"/>
  <c r="AU31" i="1" s="1"/>
  <c r="H479" i="1"/>
  <c r="AT479" i="1" s="1" a="1"/>
  <c r="AT479" i="1" s="1"/>
  <c r="H782" i="1"/>
  <c r="AT782" i="1" s="1" a="1"/>
  <c r="AT782" i="1" s="1"/>
  <c r="H95" i="1"/>
  <c r="AT95" i="1" s="1" a="1"/>
  <c r="AT95" i="1" s="1"/>
  <c r="H611" i="1"/>
  <c r="AT611" i="1" s="1" a="1"/>
  <c r="AT611" i="1" s="1"/>
  <c r="H776" i="1"/>
  <c r="AT776" i="1" s="1" a="1"/>
  <c r="AT776" i="1" s="1"/>
  <c r="H654" i="1"/>
  <c r="AT654" i="1" s="1" a="1"/>
  <c r="AT654" i="1" s="1"/>
  <c r="H232" i="1"/>
  <c r="AT232" i="1" s="1" a="1"/>
  <c r="AT232" i="1" s="1"/>
  <c r="H730" i="1"/>
  <c r="AT730" i="1" s="1" a="1"/>
  <c r="AT730" i="1" s="1"/>
  <c r="AU1056" i="1" a="1"/>
  <c r="AU1056" i="1" s="1"/>
  <c r="AW1056" i="1" s="1"/>
  <c r="AX1056" i="1" s="1"/>
  <c r="H385" i="1"/>
  <c r="AT385" i="1" s="1" a="1"/>
  <c r="AT385" i="1" s="1"/>
  <c r="H114" i="1"/>
  <c r="AT114" i="1" s="1" a="1"/>
  <c r="AT114" i="1" s="1"/>
  <c r="AV114" i="1" s="1"/>
  <c r="H817" i="1"/>
  <c r="AT817" i="1" s="1" a="1"/>
  <c r="AT817" i="1" s="1"/>
  <c r="H696" i="1"/>
  <c r="AT696" i="1" s="1" a="1"/>
  <c r="AT696" i="1" s="1"/>
  <c r="AV696" i="1" s="1"/>
  <c r="H1109" i="1"/>
  <c r="AT1109" i="1" s="1" a="1"/>
  <c r="AT1109" i="1" s="1"/>
  <c r="H700" i="1"/>
  <c r="AT700" i="1" s="1" a="1"/>
  <c r="AT700" i="1" s="1"/>
  <c r="AV700" i="1" s="1"/>
  <c r="H941" i="1"/>
  <c r="AT941" i="1" s="1" a="1"/>
  <c r="AT941" i="1" s="1"/>
  <c r="H280" i="1"/>
  <c r="AT280" i="1" s="1" a="1"/>
  <c r="AT280" i="1" s="1"/>
  <c r="H996" i="1"/>
  <c r="AT996" i="1" s="1" a="1"/>
  <c r="AT996" i="1" s="1"/>
  <c r="H1132" i="1"/>
  <c r="AT1132" i="1" s="1" a="1"/>
  <c r="AT1132" i="1" s="1"/>
  <c r="AV1132" i="1" s="1"/>
  <c r="H736" i="1"/>
  <c r="AT736" i="1" s="1" a="1"/>
  <c r="AT736" i="1" s="1"/>
  <c r="H12" i="1"/>
  <c r="AT12" i="1" s="1" a="1"/>
  <c r="AT12" i="1" s="1"/>
  <c r="AU12" i="1" s="1" a="1"/>
  <c r="AU12" i="1" s="1"/>
  <c r="H668" i="1"/>
  <c r="AT668" i="1" s="1" a="1"/>
  <c r="AT668" i="1" s="1"/>
  <c r="H1125" i="1"/>
  <c r="AT1125" i="1" s="1" a="1"/>
  <c r="AT1125" i="1" s="1"/>
  <c r="H298" i="1"/>
  <c r="AT298" i="1" s="1" a="1"/>
  <c r="AT298" i="1" s="1"/>
  <c r="H988" i="1"/>
  <c r="AT988" i="1" s="1" a="1"/>
  <c r="AT988" i="1" s="1"/>
  <c r="H149" i="1"/>
  <c r="AT149" i="1" s="1" a="1"/>
  <c r="AT149" i="1" s="1"/>
  <c r="H168" i="1"/>
  <c r="AT168" i="1" s="1" a="1"/>
  <c r="AT168" i="1" s="1"/>
  <c r="H607" i="1"/>
  <c r="AT607" i="1" s="1" a="1"/>
  <c r="AT607" i="1" s="1"/>
  <c r="H526" i="1"/>
  <c r="AT526" i="1" s="1" a="1"/>
  <c r="AT526" i="1" s="1"/>
  <c r="H685" i="1"/>
  <c r="AT685" i="1" s="1" a="1"/>
  <c r="AT685" i="1" s="1"/>
  <c r="H693" i="1"/>
  <c r="AT693" i="1" s="1" a="1"/>
  <c r="AT693" i="1" s="1"/>
  <c r="H277" i="1"/>
  <c r="AT277" i="1" s="1" a="1"/>
  <c r="AT277" i="1" s="1"/>
  <c r="H904" i="1"/>
  <c r="AT904" i="1" s="1" a="1"/>
  <c r="AT904" i="1" s="1"/>
  <c r="H592" i="1"/>
  <c r="AT592" i="1" s="1" a="1"/>
  <c r="AT592" i="1" s="1"/>
  <c r="H823" i="1"/>
  <c r="AT823" i="1" s="1" a="1"/>
  <c r="AT823" i="1" s="1"/>
  <c r="AU823" i="1" s="1" a="1"/>
  <c r="AU823" i="1" s="1"/>
  <c r="AW823" i="1" s="1"/>
  <c r="AU742" i="1" a="1"/>
  <c r="AU742" i="1" s="1"/>
  <c r="AW742" i="1" s="1"/>
  <c r="AX742" i="1" s="1"/>
  <c r="H169" i="1"/>
  <c r="AT169" i="1" s="1" a="1"/>
  <c r="AT169" i="1" s="1"/>
  <c r="H593" i="1"/>
  <c r="AT593" i="1" s="1" a="1"/>
  <c r="AT593" i="1" s="1"/>
  <c r="H322" i="1"/>
  <c r="AT322" i="1" s="1" a="1"/>
  <c r="AT322" i="1" s="1"/>
  <c r="H590" i="1"/>
  <c r="AT590" i="1" s="1" a="1"/>
  <c r="AT590" i="1" s="1"/>
  <c r="H802" i="1"/>
  <c r="AT802" i="1" s="1" a="1"/>
  <c r="AT802" i="1" s="1"/>
  <c r="H585" i="1"/>
  <c r="AT585" i="1" s="1" a="1"/>
  <c r="AT585" i="1" s="1"/>
  <c r="H79" i="1"/>
  <c r="AT79" i="1" s="1" a="1"/>
  <c r="AT79" i="1" s="1"/>
  <c r="H1192" i="1"/>
  <c r="AT1192" i="1" s="1" a="1"/>
  <c r="AT1192" i="1" s="1"/>
  <c r="H624" i="1"/>
  <c r="AT624" i="1" s="1" a="1"/>
  <c r="AT624" i="1" s="1"/>
  <c r="H448" i="1"/>
  <c r="AT448" i="1" s="1" a="1"/>
  <c r="AT448" i="1" s="1"/>
  <c r="H613" i="1"/>
  <c r="AT613" i="1" s="1" a="1"/>
  <c r="AT613" i="1" s="1"/>
  <c r="H671" i="1"/>
  <c r="AT671" i="1" s="1" a="1"/>
  <c r="AT671" i="1" s="1"/>
  <c r="H703" i="1"/>
  <c r="AT703" i="1" s="1" a="1"/>
  <c r="AT703" i="1" s="1"/>
  <c r="H498" i="1"/>
  <c r="AT498" i="1" s="1" a="1"/>
  <c r="AT498" i="1" s="1"/>
  <c r="H745" i="1"/>
  <c r="AT745" i="1" s="1" a="1"/>
  <c r="AT745" i="1" s="1"/>
  <c r="H775" i="1"/>
  <c r="AT775" i="1" s="1" a="1"/>
  <c r="AT775" i="1" s="1"/>
  <c r="H1211" i="1"/>
  <c r="AT1211" i="1" s="1" a="1"/>
  <c r="AT1211" i="1" s="1"/>
  <c r="H379" i="1"/>
  <c r="AT379" i="1" s="1" a="1"/>
  <c r="AT379" i="1" s="1"/>
  <c r="H108" i="1"/>
  <c r="AT108" i="1" s="1" a="1"/>
  <c r="AT108" i="1" s="1"/>
  <c r="H543" i="1"/>
  <c r="AT543" i="1" s="1" a="1"/>
  <c r="AT543" i="1" s="1"/>
  <c r="H989" i="1"/>
  <c r="AT989" i="1" s="1" a="1"/>
  <c r="AT989" i="1" s="1"/>
  <c r="AU989" i="1" s="1" a="1"/>
  <c r="AU989" i="1" s="1"/>
  <c r="AW989" i="1" s="1"/>
  <c r="H202" i="1"/>
  <c r="AT202" i="1" s="1" a="1"/>
  <c r="AT202" i="1" s="1"/>
  <c r="H1196" i="1"/>
  <c r="AT1196" i="1" s="1" a="1"/>
  <c r="AT1196" i="1" s="1"/>
  <c r="AV1196" i="1" s="1"/>
  <c r="H675" i="1"/>
  <c r="AT675" i="1" s="1" a="1"/>
  <c r="AT675" i="1" s="1"/>
  <c r="AV675" i="1" s="1"/>
  <c r="H53" i="1"/>
  <c r="AT53" i="1" s="1" a="1"/>
  <c r="AT53" i="1" s="1"/>
  <c r="H906" i="1"/>
  <c r="AT906" i="1" s="1" a="1"/>
  <c r="AT906" i="1" s="1"/>
  <c r="H1164" i="1"/>
  <c r="AT1164" i="1" s="1" a="1"/>
  <c r="AT1164" i="1" s="1"/>
  <c r="AU1164" i="1" s="1" a="1"/>
  <c r="AU1164" i="1" s="1"/>
  <c r="AW1164" i="1" s="1"/>
  <c r="H804" i="1"/>
  <c r="AT804" i="1" s="1" a="1"/>
  <c r="AT804" i="1" s="1"/>
  <c r="AV804" i="1" s="1"/>
  <c r="H813" i="1"/>
  <c r="AT813" i="1" s="1" a="1"/>
  <c r="AT813" i="1" s="1"/>
  <c r="H336" i="1"/>
  <c r="AT336" i="1" s="1" a="1"/>
  <c r="AT336" i="1" s="1"/>
  <c r="H1055" i="1"/>
  <c r="AT1055" i="1" s="1" a="1"/>
  <c r="AT1055" i="1" s="1"/>
  <c r="H900" i="1"/>
  <c r="AT900" i="1" s="1" a="1"/>
  <c r="AT900" i="1" s="1"/>
  <c r="H23" i="1"/>
  <c r="AT23" i="1" s="1" a="1"/>
  <c r="AT23" i="1" s="1"/>
  <c r="AV23" i="1" s="1"/>
  <c r="H246" i="1"/>
  <c r="AT246" i="1" s="1" a="1"/>
  <c r="AT246" i="1" s="1"/>
  <c r="H380" i="1"/>
  <c r="AT380" i="1" s="1" a="1"/>
  <c r="AT380" i="1" s="1"/>
  <c r="H378" i="1"/>
  <c r="AT378" i="1" s="1" a="1"/>
  <c r="AT378" i="1" s="1"/>
  <c r="H1014" i="1"/>
  <c r="AT1014" i="1" s="1" a="1"/>
  <c r="AT1014" i="1" s="1"/>
  <c r="H520" i="1"/>
  <c r="AT520" i="1" s="1" a="1"/>
  <c r="AT520" i="1" s="1"/>
  <c r="H83" i="1"/>
  <c r="AT83" i="1" s="1" a="1"/>
  <c r="AT83" i="1" s="1"/>
  <c r="H268" i="1"/>
  <c r="AT268" i="1" s="1" a="1"/>
  <c r="AT268" i="1" s="1"/>
  <c r="H339" i="1"/>
  <c r="AT339" i="1" s="1" a="1"/>
  <c r="AT339" i="1" s="1"/>
  <c r="H121" i="1"/>
  <c r="AT121" i="1" s="1" a="1"/>
  <c r="AT121" i="1" s="1"/>
  <c r="AU121" i="1" s="1" a="1"/>
  <c r="AU121" i="1" s="1"/>
  <c r="AW121" i="1" s="1"/>
  <c r="H550" i="1"/>
  <c r="AT550" i="1" s="1" a="1"/>
  <c r="AT550" i="1" s="1"/>
  <c r="AV550" i="1" s="1"/>
  <c r="AU955" i="1" a="1"/>
  <c r="AU955" i="1" s="1"/>
  <c r="AW955" i="1" s="1"/>
  <c r="AX955" i="1" s="1"/>
  <c r="AU484" i="1" a="1"/>
  <c r="AU484" i="1" s="1"/>
  <c r="AW484" i="1" s="1"/>
  <c r="AX484" i="1" s="1"/>
  <c r="AU564" i="1" a="1"/>
  <c r="AU564" i="1" s="1"/>
  <c r="AW564" i="1" s="1"/>
  <c r="AY564" i="1" s="1"/>
  <c r="H797" i="1"/>
  <c r="AT797" i="1" s="1" a="1"/>
  <c r="AT797" i="1" s="1"/>
  <c r="H81" i="1"/>
  <c r="AT81" i="1" s="1" a="1"/>
  <c r="AT81" i="1" s="1"/>
  <c r="H653" i="1"/>
  <c r="AT653" i="1" s="1" a="1"/>
  <c r="AT653" i="1" s="1"/>
  <c r="H760" i="1"/>
  <c r="AT760" i="1" s="1" a="1"/>
  <c r="AT760" i="1" s="1"/>
  <c r="H950" i="1"/>
  <c r="AT950" i="1" s="1" a="1"/>
  <c r="AT950" i="1" s="1"/>
  <c r="H192" i="1"/>
  <c r="AT192" i="1" s="1" a="1"/>
  <c r="AT192" i="1" s="1"/>
  <c r="H1207" i="1"/>
  <c r="AT1207" i="1" s="1" a="1"/>
  <c r="AT1207" i="1" s="1"/>
  <c r="H633" i="1"/>
  <c r="AT633" i="1" s="1" a="1"/>
  <c r="AT633" i="1" s="1"/>
  <c r="H1039" i="1"/>
  <c r="AT1039" i="1" s="1" a="1"/>
  <c r="AT1039" i="1" s="1"/>
  <c r="H1181" i="1"/>
  <c r="AT1181" i="1" s="1" a="1"/>
  <c r="AT1181" i="1" s="1"/>
  <c r="H216" i="1"/>
  <c r="AT216" i="1" s="1" a="1"/>
  <c r="AT216" i="1" s="1"/>
  <c r="H629" i="1"/>
  <c r="AT629" i="1" s="1" a="1"/>
  <c r="AT629" i="1" s="1"/>
  <c r="H999" i="1"/>
  <c r="AT999" i="1" s="1" a="1"/>
  <c r="AT999" i="1" s="1"/>
  <c r="H721" i="1"/>
  <c r="AT721" i="1" s="1" a="1"/>
  <c r="AT721" i="1" s="1"/>
  <c r="H453" i="1"/>
  <c r="AT453" i="1" s="1" a="1"/>
  <c r="AT453" i="1" s="1"/>
  <c r="H183" i="1"/>
  <c r="AT183" i="1" s="1" a="1"/>
  <c r="AT183" i="1" s="1"/>
  <c r="H219" i="1"/>
  <c r="AT219" i="1" s="1" a="1"/>
  <c r="AT219" i="1" s="1"/>
  <c r="H109" i="1"/>
  <c r="AT109" i="1" s="1" a="1"/>
  <c r="AT109" i="1" s="1"/>
  <c r="H518" i="1"/>
  <c r="AT518" i="1" s="1" a="1"/>
  <c r="AT518" i="1" s="1"/>
  <c r="H1203" i="1"/>
  <c r="AT1203" i="1" s="1" a="1"/>
  <c r="AT1203" i="1" s="1"/>
  <c r="AV1203" i="1" s="1"/>
  <c r="H20" i="1"/>
  <c r="AT20" i="1" s="1" a="1"/>
  <c r="AT20" i="1" s="1"/>
  <c r="H1225" i="1"/>
  <c r="AT1225" i="1" s="1" a="1"/>
  <c r="AT1225" i="1" s="1"/>
  <c r="H942" i="1"/>
  <c r="AT942" i="1" s="1" a="1"/>
  <c r="AT942" i="1" s="1"/>
  <c r="AU942" i="1" s="1" a="1"/>
  <c r="AU942" i="1" s="1"/>
  <c r="AW942" i="1" s="1"/>
  <c r="H914" i="1"/>
  <c r="AT914" i="1" s="1" a="1"/>
  <c r="AT914" i="1" s="1"/>
  <c r="H1186" i="1"/>
  <c r="AT1186" i="1" s="1" a="1"/>
  <c r="AT1186" i="1" s="1"/>
  <c r="H266" i="1"/>
  <c r="AT266" i="1" s="1" a="1"/>
  <c r="AT266" i="1" s="1"/>
  <c r="AV266" i="1" s="1"/>
  <c r="H312" i="1"/>
  <c r="AT312" i="1" s="1" a="1"/>
  <c r="AT312" i="1" s="1"/>
  <c r="H1068" i="1"/>
  <c r="AT1068" i="1" s="1" a="1"/>
  <c r="AT1068" i="1" s="1"/>
  <c r="AU1068" i="1" s="1" a="1"/>
  <c r="AU1068" i="1" s="1"/>
  <c r="AW1068" i="1" s="1"/>
  <c r="H981" i="1"/>
  <c r="AT981" i="1" s="1" a="1"/>
  <c r="AT981" i="1" s="1"/>
  <c r="H482" i="1"/>
  <c r="AT482" i="1" s="1" a="1"/>
  <c r="AT482" i="1" s="1"/>
  <c r="H1141" i="1"/>
  <c r="AT1141" i="1" s="1" a="1"/>
  <c r="AT1141" i="1" s="1"/>
  <c r="H869" i="1"/>
  <c r="AT869" i="1" s="1" a="1"/>
  <c r="AT869" i="1" s="1"/>
  <c r="AU869" i="1" s="1" a="1"/>
  <c r="AU869" i="1" s="1"/>
  <c r="AW869" i="1" s="1"/>
  <c r="H1062" i="1"/>
  <c r="AT1062" i="1" s="1" a="1"/>
  <c r="AT1062" i="1" s="1"/>
  <c r="H438" i="1"/>
  <c r="AT438" i="1" s="1" a="1"/>
  <c r="AT438" i="1" s="1"/>
  <c r="H777" i="1"/>
  <c r="AT777" i="1" s="1" a="1"/>
  <c r="AT777" i="1" s="1"/>
  <c r="H1069" i="1"/>
  <c r="AT1069" i="1" s="1" a="1"/>
  <c r="AT1069" i="1" s="1"/>
  <c r="AU1069" i="1" s="1" a="1"/>
  <c r="AU1069" i="1" s="1"/>
  <c r="AW1069" i="1" s="1"/>
  <c r="H1067" i="1"/>
  <c r="AT1067" i="1" s="1" a="1"/>
  <c r="AT1067" i="1" s="1"/>
  <c r="H683" i="1"/>
  <c r="AT683" i="1" s="1" a="1"/>
  <c r="AT683" i="1" s="1"/>
  <c r="H1119" i="1"/>
  <c r="AT1119" i="1" s="1" a="1"/>
  <c r="AT1119" i="1" s="1"/>
  <c r="H529" i="1"/>
  <c r="AT529" i="1" s="1" a="1"/>
  <c r="AT529" i="1" s="1"/>
  <c r="H610" i="1"/>
  <c r="AT610" i="1" s="1" a="1"/>
  <c r="AT610" i="1" s="1"/>
  <c r="H287" i="1"/>
  <c r="AT287" i="1" s="1" a="1"/>
  <c r="AT287" i="1" s="1"/>
  <c r="AU287" i="1" s="1" a="1"/>
  <c r="AU287" i="1" s="1"/>
  <c r="AW287" i="1" s="1"/>
  <c r="AU440" i="1" a="1"/>
  <c r="AU440" i="1" s="1"/>
  <c r="AW440" i="1" s="1"/>
  <c r="AX440" i="1" s="1"/>
  <c r="AV106" i="1"/>
  <c r="H908" i="1"/>
  <c r="AT908" i="1" s="1" a="1"/>
  <c r="AT908" i="1" s="1"/>
  <c r="H794" i="1"/>
  <c r="AT794" i="1" s="1" a="1"/>
  <c r="AT794" i="1" s="1"/>
  <c r="H235" i="1"/>
  <c r="AT235" i="1" s="1" a="1"/>
  <c r="AT235" i="1" s="1"/>
  <c r="H1130" i="1"/>
  <c r="AT1130" i="1" s="1" a="1"/>
  <c r="AT1130" i="1" s="1"/>
  <c r="H496" i="1"/>
  <c r="AT496" i="1" s="1" a="1"/>
  <c r="AT496" i="1" s="1"/>
  <c r="H1029" i="1"/>
  <c r="AT1029" i="1" s="1" a="1"/>
  <c r="AT1029" i="1" s="1"/>
  <c r="H318" i="1"/>
  <c r="AT318" i="1" s="1" a="1"/>
  <c r="AT318" i="1" s="1"/>
  <c r="H512" i="1"/>
  <c r="AT512" i="1" s="1" a="1"/>
  <c r="AT512" i="1" s="1"/>
  <c r="H373" i="1"/>
  <c r="AT373" i="1" s="1" a="1"/>
  <c r="AT373" i="1" s="1"/>
  <c r="H507" i="1"/>
  <c r="AT507" i="1" s="1" a="1"/>
  <c r="AT507" i="1" s="1"/>
  <c r="H239" i="1"/>
  <c r="AT239" i="1" s="1" a="1"/>
  <c r="AT239" i="1" s="1"/>
  <c r="H1096" i="1"/>
  <c r="AT1096" i="1" s="1" a="1"/>
  <c r="AT1096" i="1" s="1"/>
  <c r="H8" i="1"/>
  <c r="AT8" i="1" s="1" a="1"/>
  <c r="AT8" i="1" s="1"/>
  <c r="AU8" i="1" s="1" a="1"/>
  <c r="AU8" i="1" s="1"/>
  <c r="H763" i="1"/>
  <c r="AT763" i="1" s="1" a="1"/>
  <c r="AT763" i="1" s="1"/>
  <c r="H1229" i="1"/>
  <c r="AT1229" i="1" s="1" a="1"/>
  <c r="AT1229" i="1" s="1"/>
  <c r="H1212" i="1"/>
  <c r="AT1212" i="1" s="1" a="1"/>
  <c r="AT1212" i="1" s="1"/>
  <c r="AV1212" i="1" s="1"/>
  <c r="H673" i="1"/>
  <c r="AT673" i="1" s="1" a="1"/>
  <c r="AT673" i="1" s="1"/>
  <c r="H357" i="1"/>
  <c r="AT357" i="1" s="1" a="1"/>
  <c r="AT357" i="1" s="1"/>
  <c r="AU357" i="1" s="1" a="1"/>
  <c r="AU357" i="1" s="1"/>
  <c r="AW357" i="1" s="1"/>
  <c r="H345" i="1"/>
  <c r="AT345" i="1" s="1" a="1"/>
  <c r="AT345" i="1" s="1"/>
  <c r="H1097" i="1"/>
  <c r="AT1097" i="1" s="1" a="1"/>
  <c r="AT1097" i="1" s="1"/>
  <c r="AV1097" i="1" s="1"/>
  <c r="H1090" i="1"/>
  <c r="AT1090" i="1" s="1" a="1"/>
  <c r="AT1090" i="1" s="1"/>
  <c r="H770" i="1"/>
  <c r="AT770" i="1" s="1" a="1"/>
  <c r="AT770" i="1" s="1"/>
  <c r="H1072" i="1"/>
  <c r="AT1072" i="1" s="1" a="1"/>
  <c r="AT1072" i="1" s="1"/>
  <c r="AV1072" i="1" s="1"/>
  <c r="H278" i="1"/>
  <c r="AT278" i="1" s="1" a="1"/>
  <c r="AT278" i="1" s="1"/>
  <c r="H1228" i="1"/>
  <c r="AT1228" i="1" s="1" a="1"/>
  <c r="AT1228" i="1" s="1"/>
  <c r="H1183" i="1"/>
  <c r="AT1183" i="1" s="1" a="1"/>
  <c r="AT1183" i="1" s="1"/>
  <c r="H991" i="1"/>
  <c r="AT991" i="1" s="1" a="1"/>
  <c r="AT991" i="1" s="1"/>
  <c r="H638" i="1"/>
  <c r="AT638" i="1" s="1" a="1"/>
  <c r="AT638" i="1" s="1"/>
  <c r="H609" i="1"/>
  <c r="AT609" i="1" s="1" a="1"/>
  <c r="AT609" i="1" s="1"/>
  <c r="H63" i="1"/>
  <c r="AT63" i="1" s="1" a="1"/>
  <c r="AT63" i="1" s="1"/>
  <c r="AU63" i="1" s="1" a="1"/>
  <c r="AU63" i="1" s="1"/>
  <c r="AW63" i="1" s="1"/>
  <c r="H11" i="1"/>
  <c r="AT11" i="1" s="1" a="1"/>
  <c r="AT11" i="1" s="1"/>
  <c r="AV11" i="1" s="1"/>
  <c r="H963" i="1"/>
  <c r="AT963" i="1" s="1" a="1"/>
  <c r="AT963" i="1" s="1"/>
  <c r="H295" i="1"/>
  <c r="AT295" i="1" s="1" a="1"/>
  <c r="AT295" i="1" s="1"/>
  <c r="H344" i="1"/>
  <c r="AT344" i="1" s="1" a="1"/>
  <c r="AT344" i="1" s="1"/>
  <c r="H825" i="1"/>
  <c r="AT825" i="1" s="1" a="1"/>
  <c r="AT825" i="1" s="1"/>
  <c r="H982" i="1"/>
  <c r="AT982" i="1" s="1" a="1"/>
  <c r="AT982" i="1" s="1"/>
  <c r="H126" i="1"/>
  <c r="AT126" i="1" s="1" a="1"/>
  <c r="AT126" i="1" s="1"/>
  <c r="H310" i="1"/>
  <c r="AT310" i="1" s="1" a="1"/>
  <c r="AT310" i="1" s="1"/>
  <c r="H628" i="1"/>
  <c r="AT628" i="1" s="1" a="1"/>
  <c r="AT628" i="1" s="1"/>
  <c r="H205" i="1"/>
  <c r="AT205" i="1" s="1" a="1"/>
  <c r="AT205" i="1" s="1"/>
  <c r="H616" i="1"/>
  <c r="AT616" i="1" s="1" a="1"/>
  <c r="AT616" i="1" s="1"/>
  <c r="AV752" i="1"/>
  <c r="AY752" i="1" s="1"/>
  <c r="AV621" i="1"/>
  <c r="AU1230" i="1" a="1"/>
  <c r="AU1230" i="1" s="1"/>
  <c r="AW1230" i="1" s="1"/>
  <c r="AX1230" i="1" s="1"/>
  <c r="AU256" i="1" a="1"/>
  <c r="AU256" i="1" s="1"/>
  <c r="AW256" i="1" s="1"/>
  <c r="AX256" i="1" s="1"/>
  <c r="H43" i="1"/>
  <c r="AT43" i="1" s="1" a="1"/>
  <c r="AT43" i="1" s="1"/>
  <c r="H376" i="1"/>
  <c r="AT376" i="1" s="1" a="1"/>
  <c r="AT376" i="1" s="1"/>
  <c r="H17" i="1"/>
  <c r="AT17" i="1" s="1" a="1"/>
  <c r="AT17" i="1" s="1"/>
  <c r="AU17" i="1" s="1" a="1"/>
  <c r="AU17" i="1" s="1"/>
  <c r="H198" i="1"/>
  <c r="AT198" i="1" s="1" a="1"/>
  <c r="AT198" i="1" s="1"/>
  <c r="H1155" i="1"/>
  <c r="AT1155" i="1" s="1" a="1"/>
  <c r="AT1155" i="1" s="1"/>
  <c r="H412" i="1"/>
  <c r="AT412" i="1" s="1" a="1"/>
  <c r="AT412" i="1" s="1"/>
  <c r="H87" i="1"/>
  <c r="AT87" i="1" s="1" a="1"/>
  <c r="AT87" i="1" s="1"/>
  <c r="H606" i="1"/>
  <c r="AT606" i="1" s="1" a="1"/>
  <c r="AT606" i="1" s="1"/>
  <c r="H604" i="1"/>
  <c r="AT604" i="1" s="1" a="1"/>
  <c r="AT604" i="1" s="1"/>
  <c r="H282" i="1"/>
  <c r="AT282" i="1" s="1" a="1"/>
  <c r="AT282" i="1" s="1"/>
  <c r="H1027" i="1"/>
  <c r="AT1027" i="1" s="1" a="1"/>
  <c r="AT1027" i="1" s="1"/>
  <c r="H1061" i="1"/>
  <c r="AT1061" i="1" s="1" a="1"/>
  <c r="AT1061" i="1" s="1"/>
  <c r="H1237" i="1"/>
  <c r="AT1237" i="1" s="1" a="1"/>
  <c r="AT1237" i="1" s="1"/>
  <c r="H1208" i="1"/>
  <c r="AT1208" i="1" s="1" a="1"/>
  <c r="AT1208" i="1" s="1"/>
  <c r="H932" i="1"/>
  <c r="AT932" i="1" s="1" a="1"/>
  <c r="AT932" i="1" s="1"/>
  <c r="AV932" i="1" s="1"/>
  <c r="H967" i="1"/>
  <c r="AT967" i="1" s="1" a="1"/>
  <c r="AT967" i="1" s="1"/>
  <c r="H230" i="1"/>
  <c r="AT230" i="1" s="1" a="1"/>
  <c r="AT230" i="1" s="1"/>
  <c r="AU230" i="1" s="1" a="1"/>
  <c r="AU230" i="1" s="1"/>
  <c r="AW230" i="1" s="1"/>
  <c r="H1193" i="1"/>
  <c r="AT1193" i="1" s="1" a="1"/>
  <c r="AT1193" i="1" s="1"/>
  <c r="H47" i="1"/>
  <c r="AT47" i="1" s="1" a="1"/>
  <c r="AT47" i="1" s="1"/>
  <c r="AU47" i="1" s="1" a="1"/>
  <c r="AU47" i="1" s="1"/>
  <c r="AW47" i="1" s="1"/>
  <c r="H221" i="1"/>
  <c r="AT221" i="1" s="1" a="1"/>
  <c r="AT221" i="1" s="1"/>
  <c r="AV221" i="1" s="1"/>
  <c r="H1187" i="1"/>
  <c r="AT1187" i="1" s="1" a="1"/>
  <c r="AT1187" i="1" s="1"/>
  <c r="H151" i="1"/>
  <c r="AT151" i="1" s="1" a="1"/>
  <c r="AT151" i="1" s="1"/>
  <c r="H439" i="1"/>
  <c r="AT439" i="1" s="1" a="1"/>
  <c r="AT439" i="1" s="1"/>
  <c r="H67" i="1"/>
  <c r="AT67" i="1" s="1" a="1"/>
  <c r="AT67" i="1" s="1"/>
  <c r="H538" i="1"/>
  <c r="AT538" i="1" s="1" a="1"/>
  <c r="AT538" i="1" s="1"/>
  <c r="H477" i="1"/>
  <c r="AT477" i="1" s="1" a="1"/>
  <c r="AT477" i="1" s="1"/>
  <c r="H859" i="1"/>
  <c r="AT859" i="1" s="1" a="1"/>
  <c r="AT859" i="1" s="1"/>
  <c r="AV859" i="1" s="1"/>
  <c r="H243" i="1"/>
  <c r="AT243" i="1" s="1" a="1"/>
  <c r="AT243" i="1" s="1"/>
  <c r="H55" i="1"/>
  <c r="AT55" i="1" s="1" a="1"/>
  <c r="AT55" i="1" s="1"/>
  <c r="H1041" i="1"/>
  <c r="AT1041" i="1" s="1" a="1"/>
  <c r="AT1041" i="1" s="1"/>
  <c r="H751" i="1"/>
  <c r="AT751" i="1" s="1" a="1"/>
  <c r="AT751" i="1" s="1"/>
  <c r="H699" i="1"/>
  <c r="AT699" i="1" s="1" a="1"/>
  <c r="AT699" i="1" s="1"/>
  <c r="H78" i="1"/>
  <c r="AT78" i="1" s="1" a="1"/>
  <c r="AT78" i="1" s="1"/>
  <c r="H811" i="1"/>
  <c r="AT811" i="1" s="1" a="1"/>
  <c r="AT811" i="1" s="1"/>
  <c r="H913" i="1"/>
  <c r="AT913" i="1" s="1" a="1"/>
  <c r="AT913" i="1" s="1"/>
  <c r="H831" i="1"/>
  <c r="AT831" i="1" s="1" a="1"/>
  <c r="AT831" i="1" s="1"/>
  <c r="H541" i="1"/>
  <c r="AT541" i="1" s="1" a="1"/>
  <c r="AT541" i="1" s="1"/>
  <c r="H1218" i="1"/>
  <c r="AT1218" i="1" s="1" a="1"/>
  <c r="AT1218" i="1" s="1"/>
  <c r="AU832" i="1" a="1"/>
  <c r="AU832" i="1" s="1"/>
  <c r="AW832" i="1" s="1"/>
  <c r="AS832" i="1" s="1"/>
  <c r="AU240" i="1" a="1"/>
  <c r="AU240" i="1" s="1"/>
  <c r="AW240" i="1" s="1"/>
  <c r="AV167" i="1"/>
  <c r="AX167" i="1" s="1"/>
  <c r="AV1081" i="1"/>
  <c r="AX1081" i="1" s="1"/>
  <c r="H546" i="1"/>
  <c r="AT546" i="1" s="1" a="1"/>
  <c r="AT546" i="1" s="1"/>
  <c r="H716" i="1"/>
  <c r="AT716" i="1" s="1" a="1"/>
  <c r="AT716" i="1" s="1"/>
  <c r="H503" i="1"/>
  <c r="AT503" i="1" s="1" a="1"/>
  <c r="AT503" i="1" s="1"/>
  <c r="H316" i="1"/>
  <c r="AT316" i="1" s="1" a="1"/>
  <c r="AT316" i="1" s="1"/>
  <c r="H1045" i="1"/>
  <c r="AT1045" i="1" s="1" a="1"/>
  <c r="AT1045" i="1" s="1"/>
  <c r="H159" i="1"/>
  <c r="AT159" i="1" s="1" a="1"/>
  <c r="AT159" i="1" s="1"/>
  <c r="H1241" i="1"/>
  <c r="AT1241" i="1" s="1" a="1"/>
  <c r="AT1241" i="1" s="1"/>
  <c r="H1023" i="1"/>
  <c r="AT1023" i="1" s="1" a="1"/>
  <c r="AT1023" i="1" s="1"/>
  <c r="H36" i="1"/>
  <c r="AT36" i="1" s="1" a="1"/>
  <c r="AT36" i="1" s="1"/>
  <c r="AU36" i="1" s="1" a="1"/>
  <c r="AU36" i="1" s="1"/>
  <c r="H867" i="1"/>
  <c r="AT867" i="1" s="1" a="1"/>
  <c r="AT867" i="1" s="1"/>
  <c r="H1234" i="1"/>
  <c r="AT1234" i="1" s="1" a="1"/>
  <c r="AT1234" i="1" s="1"/>
  <c r="H1156" i="1"/>
  <c r="AT1156" i="1" s="1" a="1"/>
  <c r="AT1156" i="1" s="1"/>
  <c r="H551" i="1"/>
  <c r="AT551" i="1" s="1" a="1"/>
  <c r="AT551" i="1" s="1"/>
  <c r="H105" i="1"/>
  <c r="AT105" i="1" s="1" a="1"/>
  <c r="AT105" i="1" s="1"/>
  <c r="H640" i="1"/>
  <c r="AT640" i="1" s="1" a="1"/>
  <c r="AT640" i="1" s="1"/>
  <c r="H211" i="1"/>
  <c r="AT211" i="1" s="1" a="1"/>
  <c r="AT211" i="1" s="1"/>
  <c r="H620" i="1"/>
  <c r="AT620" i="1" s="1" a="1"/>
  <c r="AT620" i="1" s="1"/>
  <c r="H961" i="1"/>
  <c r="AT961" i="1" s="1" a="1"/>
  <c r="AT961" i="1" s="1"/>
  <c r="H491" i="1"/>
  <c r="AT491" i="1" s="1" a="1"/>
  <c r="AT491" i="1" s="1"/>
  <c r="H493" i="1"/>
  <c r="AT493" i="1" s="1" a="1"/>
  <c r="AT493" i="1" s="1"/>
  <c r="H1071" i="1"/>
  <c r="AT1071" i="1" s="1" a="1"/>
  <c r="AT1071" i="1" s="1"/>
  <c r="H647" i="1"/>
  <c r="AT647" i="1" s="1" a="1"/>
  <c r="AT647" i="1" s="1"/>
  <c r="AV647" i="1" s="1"/>
  <c r="H764" i="1"/>
  <c r="AT764" i="1" s="1" a="1"/>
  <c r="AT764" i="1" s="1"/>
  <c r="H907" i="1"/>
  <c r="AT907" i="1" s="1" a="1"/>
  <c r="AT907" i="1" s="1"/>
  <c r="H293" i="1"/>
  <c r="AT293" i="1" s="1" a="1"/>
  <c r="AT293" i="1" s="1"/>
  <c r="AV293" i="1" s="1"/>
  <c r="H798" i="1"/>
  <c r="AT798" i="1" s="1" a="1"/>
  <c r="AT798" i="1" s="1"/>
  <c r="H854" i="1"/>
  <c r="AT854" i="1" s="1" a="1"/>
  <c r="AT854" i="1" s="1"/>
  <c r="H847" i="1"/>
  <c r="AT847" i="1" s="1" a="1"/>
  <c r="AT847" i="1" s="1"/>
  <c r="AU847" i="1" s="1" a="1"/>
  <c r="AU847" i="1" s="1"/>
  <c r="AW847" i="1" s="1"/>
  <c r="H852" i="1"/>
  <c r="AT852" i="1" s="1" a="1"/>
  <c r="AT852" i="1" s="1"/>
  <c r="AU852" i="1" s="1" a="1"/>
  <c r="AU852" i="1" s="1"/>
  <c r="AW852" i="1" s="1"/>
  <c r="H828" i="1"/>
  <c r="AT828" i="1" s="1" a="1"/>
  <c r="AT828" i="1" s="1"/>
  <c r="AV828" i="1" s="1"/>
  <c r="H320" i="1"/>
  <c r="AT320" i="1" s="1" a="1"/>
  <c r="AT320" i="1" s="1"/>
  <c r="H1150" i="1"/>
  <c r="AT1150" i="1" s="1" a="1"/>
  <c r="AT1150" i="1" s="1"/>
  <c r="H510" i="1"/>
  <c r="AT510" i="1" s="1" a="1"/>
  <c r="AT510" i="1" s="1"/>
  <c r="H532" i="1"/>
  <c r="AT532" i="1" s="1" a="1"/>
  <c r="AT532" i="1" s="1"/>
  <c r="H780" i="1"/>
  <c r="AT780" i="1" s="1" a="1"/>
  <c r="AT780" i="1" s="1"/>
  <c r="H1107" i="1"/>
  <c r="AT1107" i="1" s="1" a="1"/>
  <c r="AT1107" i="1" s="1"/>
  <c r="H1019" i="1"/>
  <c r="AT1019" i="1" s="1" a="1"/>
  <c r="AT1019" i="1" s="1"/>
  <c r="H181" i="1"/>
  <c r="AT181" i="1" s="1" a="1"/>
  <c r="AT181" i="1" s="1"/>
  <c r="AV181" i="1" s="1"/>
  <c r="H923" i="1"/>
  <c r="AT923" i="1" s="1" a="1"/>
  <c r="AT923" i="1" s="1"/>
  <c r="H557" i="1"/>
  <c r="AT557" i="1" s="1" a="1"/>
  <c r="AT557" i="1" s="1"/>
  <c r="H1204" i="1"/>
  <c r="AT1204" i="1" s="1" a="1"/>
  <c r="AT1204" i="1" s="1"/>
  <c r="H100" i="1"/>
  <c r="AT100" i="1" s="1" a="1"/>
  <c r="AT100" i="1" s="1"/>
  <c r="AU100" i="1" s="1" a="1"/>
  <c r="AU100" i="1" s="1"/>
  <c r="AW100" i="1" s="1"/>
  <c r="H331" i="1"/>
  <c r="AT331" i="1" s="1" a="1"/>
  <c r="AT331" i="1" s="1"/>
  <c r="H902" i="1"/>
  <c r="AT902" i="1" s="1" a="1"/>
  <c r="AT902" i="1" s="1"/>
  <c r="H521" i="1"/>
  <c r="AT521" i="1" s="1" a="1"/>
  <c r="AT521" i="1" s="1"/>
  <c r="H1094" i="1"/>
  <c r="AT1094" i="1" s="1" a="1"/>
  <c r="AT1094" i="1" s="1"/>
  <c r="H362" i="1"/>
  <c r="AT362" i="1" s="1" a="1"/>
  <c r="AT362" i="1" s="1"/>
  <c r="H1199" i="1"/>
  <c r="AT1199" i="1" s="1" a="1"/>
  <c r="AT1199" i="1" s="1"/>
  <c r="H348" i="1"/>
  <c r="AT348" i="1" s="1" a="1"/>
  <c r="AT348" i="1" s="1"/>
  <c r="H450" i="1"/>
  <c r="AT450" i="1" s="1" a="1"/>
  <c r="AT450" i="1" s="1"/>
  <c r="H579" i="1"/>
  <c r="AT579" i="1" s="1" a="1"/>
  <c r="AT579" i="1" s="1"/>
  <c r="H845" i="1"/>
  <c r="AT845" i="1" s="1" a="1"/>
  <c r="AT845" i="1" s="1"/>
  <c r="H1128" i="1"/>
  <c r="AT1128" i="1" s="1" a="1"/>
  <c r="AT1128" i="1" s="1"/>
  <c r="H1168" i="1"/>
  <c r="AT1168" i="1" s="1" a="1"/>
  <c r="AT1168" i="1" s="1"/>
  <c r="H177" i="1"/>
  <c r="AT177" i="1" s="1" a="1"/>
  <c r="AT177" i="1" s="1"/>
  <c r="H1152" i="1"/>
  <c r="AT1152" i="1" s="1" a="1"/>
  <c r="AT1152" i="1" s="1"/>
  <c r="H210" i="1"/>
  <c r="AT210" i="1" s="1" a="1"/>
  <c r="AT210" i="1" s="1"/>
  <c r="H903" i="1"/>
  <c r="AT903" i="1" s="1" a="1"/>
  <c r="AT903" i="1" s="1"/>
  <c r="H800" i="1"/>
  <c r="AT800" i="1" s="1" a="1"/>
  <c r="AT800" i="1" s="1"/>
  <c r="AV800" i="1" s="1"/>
  <c r="AU471" i="1" a="1"/>
  <c r="AU471" i="1" s="1"/>
  <c r="AW471" i="1" s="1"/>
  <c r="AX471" i="1" s="1"/>
  <c r="AU901" i="1" a="1"/>
  <c r="AU901" i="1" s="1"/>
  <c r="AW901" i="1" s="1"/>
  <c r="AX901" i="1" s="1"/>
  <c r="AU860" i="1" a="1"/>
  <c r="AU860" i="1" s="1"/>
  <c r="AW860" i="1" s="1"/>
  <c r="AS860" i="1" s="1"/>
  <c r="AV275" i="1"/>
  <c r="AX275" i="1" s="1"/>
  <c r="AU1167" i="1" a="1"/>
  <c r="AU1167" i="1" s="1"/>
  <c r="AW1167" i="1" s="1"/>
  <c r="AY1167" i="1" s="1"/>
  <c r="AV401" i="1"/>
  <c r="AX401" i="1" s="1"/>
  <c r="H138" i="1"/>
  <c r="AT138" i="1" s="1" a="1"/>
  <c r="AT138" i="1" s="1"/>
  <c r="H478" i="1"/>
  <c r="AT478" i="1" s="1" a="1"/>
  <c r="AT478" i="1" s="1"/>
  <c r="H443" i="1"/>
  <c r="AT443" i="1" s="1" a="1"/>
  <c r="AT443" i="1" s="1"/>
  <c r="H508" i="1"/>
  <c r="AT508" i="1" s="1" a="1"/>
  <c r="AT508" i="1" s="1"/>
  <c r="H311" i="1"/>
  <c r="AT311" i="1" s="1" a="1"/>
  <c r="AT311" i="1" s="1"/>
  <c r="H792" i="1"/>
  <c r="AT792" i="1" s="1" a="1"/>
  <c r="AT792" i="1" s="1"/>
  <c r="H76" i="1"/>
  <c r="AT76" i="1" s="1" a="1"/>
  <c r="AT76" i="1" s="1"/>
  <c r="H1217" i="1"/>
  <c r="AT1217" i="1" s="1" a="1"/>
  <c r="AT1217" i="1" s="1"/>
  <c r="H485" i="1"/>
  <c r="AT485" i="1" s="1" a="1"/>
  <c r="AT485" i="1" s="1"/>
  <c r="H1158" i="1"/>
  <c r="AT1158" i="1" s="1" a="1"/>
  <c r="AT1158" i="1" s="1"/>
  <c r="H1024" i="1"/>
  <c r="AT1024" i="1" s="1" a="1"/>
  <c r="AT1024" i="1" s="1"/>
  <c r="H816" i="1"/>
  <c r="AT816" i="1" s="1" a="1"/>
  <c r="AT816" i="1" s="1"/>
  <c r="H888" i="1"/>
  <c r="AT888" i="1" s="1" a="1"/>
  <c r="AT888" i="1" s="1"/>
  <c r="H103" i="1"/>
  <c r="AT103" i="1" s="1" a="1"/>
  <c r="AT103" i="1" s="1"/>
  <c r="H253" i="1"/>
  <c r="AT253" i="1" s="1" a="1"/>
  <c r="AT253" i="1" s="1"/>
  <c r="H896" i="1"/>
  <c r="AT896" i="1" s="1" a="1"/>
  <c r="AT896" i="1" s="1"/>
  <c r="H113" i="1"/>
  <c r="AT113" i="1" s="1" a="1"/>
  <c r="AT113" i="1" s="1"/>
  <c r="H420" i="1"/>
  <c r="AT420" i="1" s="1" a="1"/>
  <c r="AT420" i="1" s="1"/>
  <c r="H690" i="1"/>
  <c r="AT690" i="1" s="1" a="1"/>
  <c r="AT690" i="1" s="1"/>
  <c r="AV562" i="1"/>
  <c r="H262" i="1"/>
  <c r="AT262" i="1" s="1" a="1"/>
  <c r="AT262" i="1" s="1"/>
  <c r="H99" i="1"/>
  <c r="AT99" i="1" s="1" a="1"/>
  <c r="AT99" i="1" s="1"/>
  <c r="H729" i="1"/>
  <c r="AT729" i="1" s="1" a="1"/>
  <c r="AT729" i="1" s="1"/>
  <c r="AU729" i="1" s="1" a="1"/>
  <c r="AU729" i="1" s="1"/>
  <c r="AW729" i="1" s="1"/>
  <c r="H1074" i="1"/>
  <c r="AT1074" i="1" s="1" a="1"/>
  <c r="AT1074" i="1" s="1"/>
  <c r="H850" i="1"/>
  <c r="AT850" i="1" s="1" a="1"/>
  <c r="AT850" i="1" s="1"/>
  <c r="H808" i="1"/>
  <c r="AT808" i="1" s="1" a="1"/>
  <c r="AT808" i="1" s="1"/>
  <c r="AU808" i="1" s="1" a="1"/>
  <c r="AU808" i="1" s="1"/>
  <c r="AW808" i="1" s="1"/>
  <c r="H300" i="1"/>
  <c r="AT300" i="1" s="1" a="1"/>
  <c r="AT300" i="1" s="1"/>
  <c r="H788" i="1"/>
  <c r="AT788" i="1" s="1" a="1"/>
  <c r="AT788" i="1" s="1"/>
  <c r="H1010" i="1"/>
  <c r="AT1010" i="1" s="1" a="1"/>
  <c r="AT1010" i="1" s="1"/>
  <c r="AU1010" i="1" s="1" a="1"/>
  <c r="AU1010" i="1" s="1"/>
  <c r="AW1010" i="1" s="1"/>
  <c r="H839" i="1"/>
  <c r="AT839" i="1" s="1" a="1"/>
  <c r="AT839" i="1" s="1"/>
  <c r="H660" i="1"/>
  <c r="AT660" i="1" s="1" a="1"/>
  <c r="AT660" i="1" s="1"/>
  <c r="H423" i="1"/>
  <c r="AT423" i="1" s="1" a="1"/>
  <c r="AT423" i="1" s="1"/>
  <c r="AV423" i="1" s="1"/>
  <c r="H934" i="1"/>
  <c r="AT934" i="1" s="1" a="1"/>
  <c r="AT934" i="1" s="1"/>
  <c r="H288" i="1"/>
  <c r="AT288" i="1" s="1" a="1"/>
  <c r="AT288" i="1" s="1"/>
  <c r="H670" i="1"/>
  <c r="AT670" i="1" s="1" a="1"/>
  <c r="AT670" i="1" s="1"/>
  <c r="H1036" i="1"/>
  <c r="AT1036" i="1" s="1" a="1"/>
  <c r="AT1036" i="1" s="1"/>
  <c r="H698" i="1"/>
  <c r="AT698" i="1" s="1" a="1"/>
  <c r="AT698" i="1" s="1"/>
  <c r="H424" i="1"/>
  <c r="AT424" i="1" s="1" a="1"/>
  <c r="AT424" i="1" s="1"/>
  <c r="H422" i="1"/>
  <c r="AT422" i="1" s="1" a="1"/>
  <c r="AT422" i="1" s="1"/>
  <c r="H665" i="1"/>
  <c r="AT665" i="1" s="1" a="1"/>
  <c r="AT665" i="1" s="1"/>
  <c r="H142" i="1"/>
  <c r="AT142" i="1" s="1" a="1"/>
  <c r="AT142" i="1" s="1"/>
  <c r="H431" i="1"/>
  <c r="AT431" i="1" s="1" a="1"/>
  <c r="AT431" i="1" s="1"/>
  <c r="H641" i="1"/>
  <c r="AT641" i="1" s="1" a="1"/>
  <c r="AT641" i="1" s="1"/>
  <c r="H1136" i="1"/>
  <c r="AT1136" i="1" s="1" a="1"/>
  <c r="AT1136" i="1" s="1"/>
  <c r="H657" i="1"/>
  <c r="AT657" i="1" s="1" a="1"/>
  <c r="AT657" i="1" s="1"/>
  <c r="H509" i="1"/>
  <c r="AT509" i="1" s="1" a="1"/>
  <c r="AT509" i="1" s="1"/>
  <c r="H1022" i="1"/>
  <c r="AT1022" i="1" s="1" a="1"/>
  <c r="AT1022" i="1" s="1"/>
  <c r="H757" i="1"/>
  <c r="AT757" i="1" s="1" a="1"/>
  <c r="AT757" i="1" s="1"/>
  <c r="H70" i="1"/>
  <c r="AT70" i="1" s="1" a="1"/>
  <c r="AT70" i="1" s="1"/>
  <c r="H523" i="1"/>
  <c r="AT523" i="1" s="1" a="1"/>
  <c r="AT523" i="1" s="1"/>
  <c r="H527" i="1"/>
  <c r="AT527" i="1" s="1" a="1"/>
  <c r="AT527" i="1" s="1"/>
  <c r="H398" i="1"/>
  <c r="AT398" i="1" s="1" a="1"/>
  <c r="AT398" i="1" s="1"/>
  <c r="H732" i="1"/>
  <c r="AT732" i="1" s="1" a="1"/>
  <c r="AT732" i="1" s="1"/>
  <c r="H54" i="1"/>
  <c r="AT54" i="1" s="1" a="1"/>
  <c r="AT54" i="1" s="1"/>
  <c r="H1122" i="1"/>
  <c r="AT1122" i="1" s="1" a="1"/>
  <c r="AT1122" i="1" s="1"/>
  <c r="H393" i="1"/>
  <c r="AT393" i="1" s="1" a="1"/>
  <c r="AT393" i="1" s="1"/>
  <c r="H326" i="1"/>
  <c r="AT326" i="1" s="1" a="1"/>
  <c r="AT326" i="1" s="1"/>
  <c r="H949" i="1"/>
  <c r="AT949" i="1" s="1" a="1"/>
  <c r="AT949" i="1" s="1"/>
  <c r="AU949" i="1" s="1" a="1"/>
  <c r="AU949" i="1" s="1"/>
  <c r="AW949" i="1" s="1"/>
  <c r="AU897" i="1" a="1"/>
  <c r="AU897" i="1" s="1"/>
  <c r="AW897" i="1" s="1"/>
  <c r="AY897" i="1" s="1"/>
  <c r="AV400" i="1"/>
  <c r="AX400" i="1" s="1"/>
  <c r="AV97" i="1"/>
  <c r="AY97" i="1" s="1"/>
  <c r="H605" i="1"/>
  <c r="AT605" i="1" s="1" a="1"/>
  <c r="AT605" i="1" s="1"/>
  <c r="H940" i="1"/>
  <c r="AT940" i="1" s="1" a="1"/>
  <c r="AT940" i="1" s="1"/>
  <c r="H694" i="1"/>
  <c r="AT694" i="1" s="1" a="1"/>
  <c r="AT694" i="1" s="1"/>
  <c r="H886" i="1"/>
  <c r="AT886" i="1" s="1" a="1"/>
  <c r="AT886" i="1" s="1"/>
  <c r="H220" i="1"/>
  <c r="AT220" i="1" s="1" a="1"/>
  <c r="AT220" i="1" s="1"/>
  <c r="H622" i="1"/>
  <c r="AT622" i="1" s="1" a="1"/>
  <c r="AT622" i="1" s="1"/>
  <c r="H261" i="1"/>
  <c r="AT261" i="1" s="1" a="1"/>
  <c r="AT261" i="1" s="1"/>
  <c r="H89" i="1"/>
  <c r="AT89" i="1" s="1" a="1"/>
  <c r="AT89" i="1" s="1"/>
  <c r="H473" i="1"/>
  <c r="AT473" i="1" s="1" a="1"/>
  <c r="AT473" i="1" s="1"/>
  <c r="H303" i="1"/>
  <c r="AT303" i="1" s="1" a="1"/>
  <c r="AT303" i="1" s="1"/>
  <c r="H644" i="1"/>
  <c r="AT644" i="1" s="1" a="1"/>
  <c r="AT644" i="1" s="1"/>
  <c r="H1049" i="1"/>
  <c r="AT1049" i="1" s="1" a="1"/>
  <c r="AT1049" i="1" s="1"/>
  <c r="H643" i="1"/>
  <c r="AT643" i="1" s="1" a="1"/>
  <c r="AT643" i="1" s="1"/>
  <c r="H1043" i="1"/>
  <c r="AT1043" i="1" s="1" a="1"/>
  <c r="AT1043" i="1" s="1"/>
  <c r="H497" i="1"/>
  <c r="AT497" i="1" s="1" a="1"/>
  <c r="AT497" i="1" s="1"/>
  <c r="H27" i="1"/>
  <c r="AT27" i="1" s="1" a="1"/>
  <c r="AT27" i="1" s="1"/>
  <c r="AU27" i="1" s="1" a="1"/>
  <c r="AU27" i="1" s="1"/>
  <c r="H581" i="1"/>
  <c r="AT581" i="1" s="1" a="1"/>
  <c r="AT581" i="1" s="1"/>
  <c r="H842" i="1"/>
  <c r="AT842" i="1" s="1" a="1"/>
  <c r="AT842" i="1" s="1"/>
  <c r="H702" i="1"/>
  <c r="AT702" i="1" s="1" a="1"/>
  <c r="AT702" i="1" s="1"/>
  <c r="H408" i="1"/>
  <c r="AT408" i="1" s="1" a="1"/>
  <c r="AT408" i="1" s="1"/>
  <c r="H222" i="1"/>
  <c r="AT222" i="1" s="1" a="1"/>
  <c r="AT222" i="1" s="1"/>
  <c r="H1106" i="1"/>
  <c r="AT1106" i="1" s="1" a="1"/>
  <c r="AT1106" i="1" s="1"/>
  <c r="H1080" i="1"/>
  <c r="AT1080" i="1" s="1" a="1"/>
  <c r="AT1080" i="1" s="1"/>
  <c r="H583" i="1"/>
  <c r="AT583" i="1" s="1" a="1"/>
  <c r="AT583" i="1" s="1"/>
  <c r="H1137" i="1"/>
  <c r="AT1137" i="1" s="1" a="1"/>
  <c r="AT1137" i="1" s="1"/>
  <c r="H487" i="1"/>
  <c r="AT487" i="1" s="1" a="1"/>
  <c r="AT487" i="1" s="1"/>
  <c r="H985" i="1"/>
  <c r="AT985" i="1" s="1" a="1"/>
  <c r="AT985" i="1" s="1"/>
  <c r="H667" i="1"/>
  <c r="AT667" i="1" s="1" a="1"/>
  <c r="AT667" i="1" s="1"/>
  <c r="H93" i="1"/>
  <c r="AT93" i="1" s="1" a="1"/>
  <c r="AT93" i="1" s="1"/>
  <c r="AV93" i="1" s="1"/>
  <c r="H1176" i="1"/>
  <c r="AT1176" i="1" s="1" a="1"/>
  <c r="AT1176" i="1" s="1"/>
  <c r="H387" i="1"/>
  <c r="AT387" i="1" s="1" a="1"/>
  <c r="AT387" i="1" s="1"/>
  <c r="H646" i="1"/>
  <c r="AT646" i="1" s="1" a="1"/>
  <c r="AT646" i="1" s="1"/>
  <c r="H289" i="1"/>
  <c r="AT289" i="1" s="1" a="1"/>
  <c r="AT289" i="1" s="1"/>
  <c r="H1216" i="1"/>
  <c r="AT1216" i="1" s="1" a="1"/>
  <c r="AT1216" i="1" s="1"/>
  <c r="H1003" i="1"/>
  <c r="AT1003" i="1" s="1" a="1"/>
  <c r="AT1003" i="1" s="1"/>
  <c r="H672" i="1"/>
  <c r="AT672" i="1" s="1" a="1"/>
  <c r="AT672" i="1" s="1"/>
  <c r="H325" i="1"/>
  <c r="AT325" i="1" s="1" a="1"/>
  <c r="AT325" i="1" s="1"/>
  <c r="AV325" i="1" s="1"/>
  <c r="H799" i="1"/>
  <c r="AT799" i="1" s="1" a="1"/>
  <c r="AT799" i="1" s="1"/>
  <c r="H876" i="1"/>
  <c r="AT876" i="1" s="1" a="1"/>
  <c r="AT876" i="1" s="1"/>
  <c r="H127" i="1"/>
  <c r="AT127" i="1" s="1" a="1"/>
  <c r="AT127" i="1" s="1"/>
  <c r="H388" i="1"/>
  <c r="AT388" i="1" s="1" a="1"/>
  <c r="AT388" i="1" s="1"/>
  <c r="H872" i="1"/>
  <c r="AT872" i="1" s="1" a="1"/>
  <c r="AT872" i="1" s="1"/>
  <c r="H212" i="1"/>
  <c r="AT212" i="1" s="1" a="1"/>
  <c r="AT212" i="1" s="1"/>
  <c r="H454" i="1"/>
  <c r="AT454" i="1" s="1" a="1"/>
  <c r="AT454" i="1" s="1"/>
  <c r="AU454" i="1" s="1" a="1"/>
  <c r="AU454" i="1" s="1"/>
  <c r="AW454" i="1" s="1"/>
  <c r="H597" i="1"/>
  <c r="AT597" i="1" s="1" a="1"/>
  <c r="AT597" i="1" s="1"/>
  <c r="H1063" i="1"/>
  <c r="AT1063" i="1" s="1" a="1"/>
  <c r="AT1063" i="1" s="1"/>
  <c r="H196" i="1"/>
  <c r="AT196" i="1" s="1" a="1"/>
  <c r="AT196" i="1" s="1"/>
  <c r="H755" i="1"/>
  <c r="AT755" i="1" s="1" a="1"/>
  <c r="AT755" i="1" s="1"/>
  <c r="H178" i="1"/>
  <c r="AT178" i="1" s="1" a="1"/>
  <c r="AT178" i="1" s="1"/>
  <c r="H250" i="1"/>
  <c r="AT250" i="1" s="1" a="1"/>
  <c r="AT250" i="1" s="1"/>
  <c r="H838" i="1"/>
  <c r="AT838" i="1" s="1" a="1"/>
  <c r="AT838" i="1" s="1"/>
  <c r="H1182" i="1"/>
  <c r="AT1182" i="1" s="1" a="1"/>
  <c r="AT1182" i="1" s="1"/>
  <c r="H738" i="1"/>
  <c r="AT738" i="1" s="1" a="1"/>
  <c r="AT738" i="1" s="1"/>
  <c r="H1213" i="1"/>
  <c r="AT1213" i="1" s="1" a="1"/>
  <c r="AT1213" i="1" s="1"/>
  <c r="H635" i="1"/>
  <c r="AT635" i="1" s="1" a="1"/>
  <c r="AT635" i="1" s="1"/>
  <c r="H309" i="1"/>
  <c r="AT309" i="1" s="1" a="1"/>
  <c r="AT309" i="1" s="1"/>
  <c r="H1209" i="1"/>
  <c r="AT1209" i="1" s="1" a="1"/>
  <c r="AT1209" i="1" s="1"/>
  <c r="H819" i="1"/>
  <c r="AT819" i="1" s="1" a="1"/>
  <c r="AT819" i="1" s="1"/>
  <c r="AU819" i="1" s="1" a="1"/>
  <c r="AU819" i="1" s="1"/>
  <c r="AW819" i="1" s="1"/>
  <c r="AU601" i="1" a="1"/>
  <c r="AU601" i="1" s="1"/>
  <c r="AW601" i="1" s="1"/>
  <c r="AX601" i="1" s="1"/>
  <c r="AV1066" i="1"/>
  <c r="AX1066" i="1" s="1"/>
  <c r="AV457" i="1"/>
  <c r="AX457" i="1" s="1"/>
  <c r="H619" i="1"/>
  <c r="AT619" i="1" s="1" a="1"/>
  <c r="AT619" i="1" s="1"/>
  <c r="H773" i="1"/>
  <c r="AT773" i="1" s="1" a="1"/>
  <c r="AT773" i="1" s="1"/>
  <c r="H68" i="1"/>
  <c r="AT68" i="1" s="1" a="1"/>
  <c r="AT68" i="1" s="1"/>
  <c r="H355" i="1"/>
  <c r="AT355" i="1" s="1" a="1"/>
  <c r="AT355" i="1" s="1"/>
  <c r="H1052" i="1"/>
  <c r="AT1052" i="1" s="1" a="1"/>
  <c r="AT1052" i="1" s="1"/>
  <c r="H207" i="1"/>
  <c r="AT207" i="1" s="1" a="1"/>
  <c r="AT207" i="1" s="1"/>
  <c r="H1095" i="1"/>
  <c r="AT1095" i="1" s="1" a="1"/>
  <c r="AT1095" i="1" s="1"/>
  <c r="H263" i="1"/>
  <c r="AT263" i="1" s="1" a="1"/>
  <c r="AT263" i="1" s="1"/>
  <c r="H435" i="1"/>
  <c r="AT435" i="1" s="1" a="1"/>
  <c r="AT435" i="1" s="1"/>
  <c r="H166" i="1"/>
  <c r="AT166" i="1" s="1" a="1"/>
  <c r="AT166" i="1" s="1"/>
  <c r="H997" i="1"/>
  <c r="AT997" i="1" s="1" a="1"/>
  <c r="AT997" i="1" s="1"/>
  <c r="H64" i="1"/>
  <c r="AT64" i="1" s="1" a="1"/>
  <c r="AT64" i="1" s="1"/>
  <c r="H241" i="1"/>
  <c r="AT241" i="1" s="1" a="1"/>
  <c r="AT241" i="1" s="1"/>
  <c r="H965" i="1"/>
  <c r="AT965" i="1" s="1" a="1"/>
  <c r="AT965" i="1" s="1"/>
  <c r="H137" i="1"/>
  <c r="AT137" i="1" s="1" a="1"/>
  <c r="AT137" i="1" s="1"/>
  <c r="H1020" i="1"/>
  <c r="AT1020" i="1" s="1" a="1"/>
  <c r="AT1020" i="1" s="1"/>
  <c r="H115" i="1"/>
  <c r="AT115" i="1" s="1" a="1"/>
  <c r="AT115" i="1" s="1"/>
  <c r="H185" i="1"/>
  <c r="AT185" i="1" s="1" a="1"/>
  <c r="AT185" i="1" s="1"/>
  <c r="H236" i="1"/>
  <c r="AT236" i="1" s="1" a="1"/>
  <c r="AT236" i="1" s="1"/>
  <c r="H281" i="1"/>
  <c r="AT281" i="1" s="1" a="1"/>
  <c r="AT281" i="1" s="1"/>
  <c r="H1223" i="1"/>
  <c r="AT1223" i="1" s="1" a="1"/>
  <c r="AT1223" i="1" s="1"/>
  <c r="H1160" i="1"/>
  <c r="AT1160" i="1" s="1" a="1"/>
  <c r="AT1160" i="1" s="1"/>
  <c r="AV1160" i="1" s="1"/>
  <c r="H234" i="1"/>
  <c r="AT234" i="1" s="1" a="1"/>
  <c r="AT234" i="1" s="1"/>
  <c r="H486" i="1"/>
  <c r="AT486" i="1" s="1" a="1"/>
  <c r="AT486" i="1" s="1"/>
  <c r="H572" i="1"/>
  <c r="AT572" i="1" s="1" a="1"/>
  <c r="AT572" i="1" s="1"/>
  <c r="AV572" i="1" s="1"/>
  <c r="H265" i="1"/>
  <c r="AT265" i="1" s="1" a="1"/>
  <c r="AT265" i="1" s="1"/>
  <c r="H358" i="1"/>
  <c r="AT358" i="1" s="1" a="1"/>
  <c r="AT358" i="1" s="1"/>
  <c r="H125" i="1"/>
  <c r="AT125" i="1" s="1" a="1"/>
  <c r="AT125" i="1" s="1"/>
  <c r="AV125" i="1" s="1"/>
  <c r="H953" i="1"/>
  <c r="AT953" i="1" s="1" a="1"/>
  <c r="AT953" i="1" s="1"/>
  <c r="H1197" i="1"/>
  <c r="AT1197" i="1" s="1" a="1"/>
  <c r="AT1197" i="1" s="1"/>
  <c r="H840" i="1"/>
  <c r="AT840" i="1" s="1" a="1"/>
  <c r="AT840" i="1" s="1"/>
  <c r="H9" i="1"/>
  <c r="AT9" i="1" s="1" a="1"/>
  <c r="AT9" i="1" s="1"/>
  <c r="AU9" i="1" s="1" a="1"/>
  <c r="AU9" i="1" s="1"/>
  <c r="H60" i="1"/>
  <c r="AT60" i="1" s="1" a="1"/>
  <c r="AT60" i="1" s="1"/>
  <c r="H924" i="1"/>
  <c r="AT924" i="1" s="1" a="1"/>
  <c r="AT924" i="1" s="1"/>
  <c r="H719" i="1"/>
  <c r="AT719" i="1" s="1" a="1"/>
  <c r="AT719" i="1" s="1"/>
  <c r="H392" i="1"/>
  <c r="AT392" i="1" s="1" a="1"/>
  <c r="AT392" i="1" s="1"/>
  <c r="H836" i="1"/>
  <c r="AT836" i="1" s="1" a="1"/>
  <c r="AT836" i="1" s="1"/>
  <c r="H386" i="1"/>
  <c r="AT386" i="1" s="1" a="1"/>
  <c r="AT386" i="1" s="1"/>
  <c r="H575" i="1"/>
  <c r="AT575" i="1" s="1" a="1"/>
  <c r="AT575" i="1" s="1"/>
  <c r="H394" i="1"/>
  <c r="AT394" i="1" s="1" a="1"/>
  <c r="AT394" i="1" s="1"/>
  <c r="H330" i="1"/>
  <c r="AT330" i="1" s="1" a="1"/>
  <c r="AT330" i="1" s="1"/>
  <c r="H841" i="1"/>
  <c r="AT841" i="1" s="1" a="1"/>
  <c r="AT841" i="1" s="1"/>
  <c r="H131" i="1"/>
  <c r="AT131" i="1" s="1" a="1"/>
  <c r="AT131" i="1" s="1"/>
  <c r="H472" i="1"/>
  <c r="AT472" i="1" s="1" a="1"/>
  <c r="AT472" i="1" s="1"/>
  <c r="H954" i="1"/>
  <c r="AT954" i="1" s="1" a="1"/>
  <c r="AT954" i="1" s="1"/>
  <c r="H46" i="1"/>
  <c r="AT46" i="1" s="1" a="1"/>
  <c r="AT46" i="1" s="1"/>
  <c r="H853" i="1"/>
  <c r="AT853" i="1" s="1" a="1"/>
  <c r="AT853" i="1" s="1"/>
  <c r="H833" i="1"/>
  <c r="AT833" i="1" s="1" a="1"/>
  <c r="AT833" i="1" s="1"/>
  <c r="H582" i="1"/>
  <c r="AT582" i="1" s="1" a="1"/>
  <c r="AT582" i="1" s="1"/>
  <c r="H459" i="1"/>
  <c r="AT459" i="1" s="1" a="1"/>
  <c r="AT459" i="1" s="1"/>
  <c r="H446" i="1"/>
  <c r="AT446" i="1" s="1" a="1"/>
  <c r="AT446" i="1" s="1"/>
  <c r="H62" i="1"/>
  <c r="AT62" i="1" s="1" a="1"/>
  <c r="AT62" i="1" s="1"/>
  <c r="H570" i="1"/>
  <c r="AT570" i="1" s="1" a="1"/>
  <c r="AT570" i="1" s="1"/>
  <c r="H617" i="1"/>
  <c r="AT617" i="1" s="1" a="1"/>
  <c r="AT617" i="1" s="1"/>
  <c r="H1012" i="1"/>
  <c r="AT1012" i="1" s="1" a="1"/>
  <c r="AT1012" i="1" s="1"/>
  <c r="H952" i="1"/>
  <c r="AT952" i="1" s="1" a="1"/>
  <c r="AT952" i="1" s="1"/>
  <c r="H687" i="1"/>
  <c r="AT687" i="1" s="1" a="1"/>
  <c r="AT687" i="1" s="1"/>
  <c r="H173" i="1"/>
  <c r="AT173" i="1" s="1" a="1"/>
  <c r="AT173" i="1" s="1"/>
  <c r="H1120" i="1"/>
  <c r="AT1120" i="1" s="1" a="1"/>
  <c r="AT1120" i="1" s="1"/>
  <c r="AV1120" i="1" s="1"/>
  <c r="AV663" i="1"/>
  <c r="AS663" i="1" s="1"/>
  <c r="AV1084" i="1"/>
  <c r="AY1084" i="1" s="1"/>
  <c r="AU257" i="1" a="1"/>
  <c r="AU257" i="1" s="1"/>
  <c r="AW257" i="1" s="1"/>
  <c r="AS257" i="1" s="1"/>
  <c r="AV890" i="1"/>
  <c r="AX890" i="1" s="1"/>
  <c r="AV869" i="1"/>
  <c r="AU895" i="1" a="1"/>
  <c r="AU895" i="1" s="1"/>
  <c r="AW895" i="1" s="1"/>
  <c r="AX895" i="1" s="1"/>
  <c r="AU951" i="1" a="1"/>
  <c r="AU951" i="1" s="1"/>
  <c r="AW951" i="1" s="1"/>
  <c r="AX951" i="1" s="1"/>
  <c r="AV880" i="1"/>
  <c r="AX880" i="1" s="1"/>
  <c r="H821" i="1"/>
  <c r="AT821" i="1" s="1" a="1"/>
  <c r="AT821" i="1" s="1"/>
  <c r="H627" i="1"/>
  <c r="AT627" i="1" s="1" a="1"/>
  <c r="AT627" i="1" s="1"/>
  <c r="H372" i="1"/>
  <c r="AT372" i="1" s="1" a="1"/>
  <c r="AT372" i="1" s="1"/>
  <c r="H563" i="1"/>
  <c r="AT563" i="1" s="1" a="1"/>
  <c r="AT563" i="1" s="1"/>
  <c r="H927" i="1"/>
  <c r="AT927" i="1" s="1" a="1"/>
  <c r="AT927" i="1" s="1"/>
  <c r="H977" i="1"/>
  <c r="AT977" i="1" s="1" a="1"/>
  <c r="AT977" i="1" s="1"/>
  <c r="H1082" i="1"/>
  <c r="AT1082" i="1" s="1" a="1"/>
  <c r="AT1082" i="1" s="1"/>
  <c r="H409" i="1"/>
  <c r="AT409" i="1" s="1" a="1"/>
  <c r="AT409" i="1" s="1"/>
  <c r="H945" i="1"/>
  <c r="AT945" i="1" s="1" a="1"/>
  <c r="AT945" i="1" s="1"/>
  <c r="H107" i="1"/>
  <c r="AT107" i="1" s="1" a="1"/>
  <c r="AT107" i="1" s="1"/>
  <c r="H1221" i="1"/>
  <c r="AT1221" i="1" s="1" a="1"/>
  <c r="AT1221" i="1" s="1"/>
  <c r="H30" i="1"/>
  <c r="AT30" i="1" s="1" a="1"/>
  <c r="AT30" i="1" s="1"/>
  <c r="AU30" i="1" s="1" a="1"/>
  <c r="AU30" i="1" s="1"/>
  <c r="H128" i="1"/>
  <c r="AT128" i="1" s="1" a="1"/>
  <c r="AT128" i="1" s="1"/>
  <c r="H891" i="1"/>
  <c r="AT891" i="1" s="1" a="1"/>
  <c r="AT891" i="1" s="1"/>
  <c r="H976" i="1"/>
  <c r="AT976" i="1" s="1" a="1"/>
  <c r="AT976" i="1" s="1"/>
  <c r="H715" i="1"/>
  <c r="AT715" i="1" s="1" a="1"/>
  <c r="AT715" i="1" s="1"/>
  <c r="H40" i="1"/>
  <c r="AT40" i="1" s="1" a="1"/>
  <c r="AT40" i="1" s="1"/>
  <c r="H245" i="1"/>
  <c r="AT245" i="1" s="1" a="1"/>
  <c r="AT245" i="1" s="1"/>
  <c r="H343" i="1"/>
  <c r="AT343" i="1" s="1" a="1"/>
  <c r="AT343" i="1" s="1"/>
  <c r="H962" i="1"/>
  <c r="AT962" i="1" s="1" a="1"/>
  <c r="AT962" i="1" s="1"/>
  <c r="H269" i="1"/>
  <c r="AT269" i="1" s="1" a="1"/>
  <c r="AT269" i="1" s="1"/>
  <c r="H724" i="1"/>
  <c r="AT724" i="1" s="1" a="1"/>
  <c r="AT724" i="1" s="1"/>
  <c r="H1236" i="1"/>
  <c r="AT1236" i="1" s="1" a="1"/>
  <c r="AT1236" i="1" s="1"/>
  <c r="AU1236" i="1" s="1" a="1"/>
  <c r="AU1236" i="1" s="1"/>
  <c r="AW1236" i="1" s="1"/>
  <c r="H871" i="1"/>
  <c r="AT871" i="1" s="1" a="1"/>
  <c r="AT871" i="1" s="1"/>
  <c r="H855" i="1"/>
  <c r="AT855" i="1" s="1" a="1"/>
  <c r="AT855" i="1" s="1"/>
  <c r="H1085" i="1"/>
  <c r="AT1085" i="1" s="1" a="1"/>
  <c r="AT1085" i="1" s="1"/>
  <c r="AV1085" i="1" s="1"/>
  <c r="H304" i="1"/>
  <c r="AT304" i="1" s="1" a="1"/>
  <c r="AT304" i="1" s="1"/>
  <c r="H179" i="1"/>
  <c r="AT179" i="1" s="1" a="1"/>
  <c r="AT179" i="1" s="1"/>
  <c r="H483" i="1"/>
  <c r="AT483" i="1" s="1" a="1"/>
  <c r="AT483" i="1" s="1"/>
  <c r="AV483" i="1" s="1"/>
  <c r="H283" i="1"/>
  <c r="AT283" i="1" s="1" a="1"/>
  <c r="AT283" i="1" s="1"/>
  <c r="H367" i="1"/>
  <c r="AT367" i="1" s="1" a="1"/>
  <c r="AT367" i="1" s="1"/>
  <c r="AV367" i="1" s="1"/>
  <c r="H291" i="1"/>
  <c r="AT291" i="1" s="1" a="1"/>
  <c r="AT291" i="1" s="1"/>
  <c r="AV291" i="1" s="1"/>
  <c r="H513" i="1"/>
  <c r="AT513" i="1" s="1" a="1"/>
  <c r="AT513" i="1" s="1"/>
  <c r="H1065" i="1"/>
  <c r="AT1065" i="1" s="1" a="1"/>
  <c r="AT1065" i="1" s="1"/>
  <c r="H1051" i="1"/>
  <c r="AT1051" i="1" s="1" a="1"/>
  <c r="AT1051" i="1" s="1"/>
  <c r="H1200" i="1"/>
  <c r="AT1200" i="1" s="1" a="1"/>
  <c r="AT1200" i="1" s="1"/>
  <c r="H1123" i="1"/>
  <c r="AT1123" i="1" s="1" a="1"/>
  <c r="AT1123" i="1" s="1"/>
  <c r="H874" i="1"/>
  <c r="AT874" i="1" s="1" a="1"/>
  <c r="AT874" i="1" s="1"/>
  <c r="H1163" i="1"/>
  <c r="AT1163" i="1" s="1" a="1"/>
  <c r="AT1163" i="1" s="1"/>
  <c r="H783" i="1"/>
  <c r="AT783" i="1" s="1" a="1"/>
  <c r="AT783" i="1" s="1"/>
  <c r="H1110" i="1"/>
  <c r="AT1110" i="1" s="1" a="1"/>
  <c r="AT1110" i="1" s="1"/>
  <c r="H102" i="1"/>
  <c r="AT102" i="1" s="1" a="1"/>
  <c r="AT102" i="1" s="1"/>
  <c r="H301" i="1"/>
  <c r="AT301" i="1" s="1" a="1"/>
  <c r="AT301" i="1" s="1"/>
  <c r="H1042" i="1"/>
  <c r="AT1042" i="1" s="1" a="1"/>
  <c r="AT1042" i="1" s="1"/>
  <c r="AU1042" i="1" s="1" a="1"/>
  <c r="AU1042" i="1" s="1"/>
  <c r="AW1042" i="1" s="1"/>
  <c r="H634" i="1"/>
  <c r="AT634" i="1" s="1" a="1"/>
  <c r="AT634" i="1" s="1"/>
  <c r="H1099" i="1"/>
  <c r="AT1099" i="1" s="1" a="1"/>
  <c r="AT1099" i="1" s="1"/>
  <c r="H270" i="1"/>
  <c r="AT270" i="1" s="1" a="1"/>
  <c r="AT270" i="1" s="1"/>
  <c r="H631" i="1"/>
  <c r="AT631" i="1" s="1" a="1"/>
  <c r="AT631" i="1" s="1"/>
  <c r="H315" i="1"/>
  <c r="AT315" i="1" s="1" a="1"/>
  <c r="AT315" i="1" s="1"/>
  <c r="H59" i="1"/>
  <c r="AT59" i="1" s="1" a="1"/>
  <c r="AT59" i="1" s="1"/>
  <c r="H146" i="1"/>
  <c r="AT146" i="1" s="1" a="1"/>
  <c r="AT146" i="1" s="1"/>
  <c r="H861" i="1"/>
  <c r="AT861" i="1" s="1" a="1"/>
  <c r="AT861" i="1" s="1"/>
  <c r="H69" i="1"/>
  <c r="AT69" i="1" s="1" a="1"/>
  <c r="AT69" i="1" s="1"/>
  <c r="H466" i="1"/>
  <c r="AT466" i="1" s="1" a="1"/>
  <c r="AT466" i="1" s="1"/>
  <c r="H979" i="1"/>
  <c r="AT979" i="1" s="1" a="1"/>
  <c r="AT979" i="1" s="1"/>
  <c r="H132" i="1"/>
  <c r="AT132" i="1" s="1" a="1"/>
  <c r="AT132" i="1" s="1"/>
  <c r="H264" i="1"/>
  <c r="AT264" i="1" s="1" a="1"/>
  <c r="AT264" i="1" s="1"/>
  <c r="H994" i="1"/>
  <c r="AT994" i="1" s="1" a="1"/>
  <c r="AT994" i="1" s="1"/>
  <c r="AU1238" i="1" a="1"/>
  <c r="AU1238" i="1" s="1"/>
  <c r="AW1238" i="1" s="1"/>
  <c r="AX1238" i="1" s="1"/>
  <c r="H548" i="1"/>
  <c r="AT548" i="1" s="1" a="1"/>
  <c r="AT548" i="1" s="1"/>
  <c r="H1009" i="1"/>
  <c r="AT1009" i="1" s="1" a="1"/>
  <c r="AT1009" i="1" s="1"/>
  <c r="H707" i="1"/>
  <c r="AT707" i="1" s="1" a="1"/>
  <c r="AT707" i="1" s="1"/>
  <c r="H912" i="1"/>
  <c r="AT912" i="1" s="1" a="1"/>
  <c r="AT912" i="1" s="1"/>
  <c r="H584" i="1"/>
  <c r="AT584" i="1" s="1" a="1"/>
  <c r="AT584" i="1" s="1"/>
  <c r="H451" i="1"/>
  <c r="AT451" i="1" s="1" a="1"/>
  <c r="AT451" i="1" s="1"/>
  <c r="H5" i="1"/>
  <c r="H608" i="1"/>
  <c r="AT608" i="1" s="1" a="1"/>
  <c r="AT608" i="1" s="1"/>
  <c r="AV608" i="1" s="1"/>
  <c r="H397" i="1"/>
  <c r="AT397" i="1" s="1" a="1"/>
  <c r="AT397" i="1" s="1"/>
  <c r="AV397" i="1" s="1"/>
  <c r="AV452" i="1"/>
  <c r="AS452" i="1" s="1"/>
  <c r="BB5" i="1" a="1"/>
  <c r="BB5" i="1" s="1"/>
  <c r="BB6" i="1" a="1"/>
  <c r="BB6" i="1" s="1"/>
  <c r="BB32" i="1" a="1"/>
  <c r="BB32" i="1" s="1"/>
  <c r="BB15" i="1" a="1"/>
  <c r="BB15" i="1" s="1"/>
  <c r="BB21" i="1" a="1"/>
  <c r="BB21" i="1" s="1"/>
  <c r="BB25" i="1" a="1"/>
  <c r="BB25" i="1" s="1"/>
  <c r="BB23" i="1" a="1"/>
  <c r="BB23" i="1" s="1"/>
  <c r="BB12" i="1" a="1"/>
  <c r="BB12" i="1" s="1"/>
  <c r="BB10" i="1" a="1"/>
  <c r="BB10" i="1" s="1"/>
  <c r="BB17" i="1" a="1"/>
  <c r="BB17" i="1" s="1"/>
  <c r="BB29" i="1" a="1"/>
  <c r="BB29" i="1" s="1"/>
  <c r="BB31" i="1" a="1"/>
  <c r="BB31" i="1" s="1"/>
  <c r="BB30" i="1" a="1"/>
  <c r="BB30" i="1" s="1"/>
  <c r="BB13" i="1" a="1"/>
  <c r="BB13" i="1" s="1"/>
  <c r="BB11" i="1" a="1"/>
  <c r="BB11" i="1" s="1"/>
  <c r="BB28" i="1" a="1"/>
  <c r="BB28" i="1" s="1"/>
  <c r="BB26" i="1" a="1"/>
  <c r="BB26" i="1" s="1"/>
  <c r="BB19" i="1" a="1"/>
  <c r="BB19" i="1" s="1"/>
  <c r="BB14" i="1" a="1"/>
  <c r="BB14" i="1" s="1"/>
  <c r="BB24" i="1" a="1"/>
  <c r="BB24" i="1" s="1"/>
  <c r="BB8" i="1" a="1"/>
  <c r="BB8" i="1" s="1"/>
  <c r="BB16" i="1" a="1"/>
  <c r="BB16" i="1" s="1"/>
  <c r="BB9" i="1" a="1"/>
  <c r="BB9" i="1" s="1"/>
  <c r="BB20" i="1" a="1"/>
  <c r="BB20" i="1" s="1"/>
  <c r="BB7" i="1" a="1"/>
  <c r="BB7" i="1" s="1"/>
  <c r="BB18" i="1" a="1"/>
  <c r="BB18" i="1" s="1"/>
  <c r="BB22" i="1" a="1"/>
  <c r="BB22" i="1" s="1"/>
  <c r="BB27" i="1" a="1"/>
  <c r="BB27" i="1" s="1"/>
  <c r="BB4" i="1" a="1"/>
  <c r="BB4" i="1" s="1"/>
  <c r="BD4" i="1" s="1"/>
  <c r="BB34" i="1" a="1"/>
  <c r="BB34" i="1" s="1"/>
  <c r="BB36" i="1" a="1"/>
  <c r="BB36" i="1" s="1"/>
  <c r="BB38" i="1" a="1"/>
  <c r="BB38" i="1" s="1"/>
  <c r="BB37" i="1" a="1"/>
  <c r="BB37" i="1" s="1"/>
  <c r="BB35" i="1" a="1"/>
  <c r="BB35" i="1" s="1"/>
  <c r="BB33" i="1" a="1"/>
  <c r="BB33" i="1" s="1"/>
  <c r="AV15" i="1"/>
  <c r="AU15" i="1" a="1"/>
  <c r="AU15" i="1" s="1"/>
  <c r="AW15" i="1" s="1"/>
  <c r="AU23" i="1" a="1"/>
  <c r="AU23" i="1" s="1"/>
  <c r="AW23" i="1" s="1"/>
  <c r="AV24" i="1"/>
  <c r="AU24" i="1" a="1"/>
  <c r="AU24" i="1" s="1"/>
  <c r="AW24" i="1" s="1"/>
  <c r="AU11" i="1" a="1"/>
  <c r="AU11" i="1" s="1"/>
  <c r="AW11" i="1" s="1"/>
  <c r="AV20" i="1"/>
  <c r="AU20" i="1" a="1"/>
  <c r="AU20" i="1" s="1"/>
  <c r="AV191" i="1"/>
  <c r="AX191" i="1" s="1"/>
  <c r="AS1056" i="1"/>
  <c r="AU1132" i="1" a="1"/>
  <c r="AU1132" i="1" s="1"/>
  <c r="AW1132" i="1" s="1"/>
  <c r="AX1132" i="1" s="1"/>
  <c r="AU1072" i="1" a="1"/>
  <c r="AU1072" i="1" s="1"/>
  <c r="AW1072" i="1" s="1"/>
  <c r="AY1072" i="1" s="1"/>
  <c r="AU995" i="1" a="1"/>
  <c r="AU995" i="1" s="1"/>
  <c r="AW995" i="1" s="1"/>
  <c r="AY995" i="1" s="1"/>
  <c r="AU964" i="1" a="1"/>
  <c r="AU964" i="1" s="1"/>
  <c r="AW964" i="1" s="1"/>
  <c r="AY964" i="1" s="1"/>
  <c r="AU410" i="1" a="1"/>
  <c r="AU410" i="1" s="1"/>
  <c r="AW410" i="1" s="1"/>
  <c r="AU1097" i="1" a="1"/>
  <c r="AU1097" i="1" s="1"/>
  <c r="AW1097" i="1" s="1"/>
  <c r="AY1097" i="1" s="1"/>
  <c r="AV815" i="1"/>
  <c r="AS815" i="1" s="1"/>
  <c r="AV946" i="1"/>
  <c r="AX946" i="1" s="1"/>
  <c r="AU221" i="1" a="1"/>
  <c r="AU221" i="1" s="1"/>
  <c r="AW221" i="1" s="1"/>
  <c r="AS221" i="1" s="1"/>
  <c r="AV47" i="1"/>
  <c r="AX47" i="1" s="1"/>
  <c r="AU1180" i="1" a="1"/>
  <c r="AU1180" i="1" s="1"/>
  <c r="AW1180" i="1" s="1"/>
  <c r="AS1180" i="1" s="1"/>
  <c r="AU271" i="1" a="1"/>
  <c r="AU271" i="1" s="1"/>
  <c r="AW271" i="1" s="1"/>
  <c r="AX271" i="1" s="1"/>
  <c r="AU567" i="1" a="1"/>
  <c r="AU567" i="1" s="1"/>
  <c r="AW567" i="1" s="1"/>
  <c r="AX567" i="1" s="1"/>
  <c r="AU1059" i="1" a="1"/>
  <c r="AU1059" i="1" s="1"/>
  <c r="AW1059" i="1" s="1"/>
  <c r="AU65" i="1" a="1"/>
  <c r="AU65" i="1" s="1"/>
  <c r="AW65" i="1" s="1"/>
  <c r="AX65" i="1" s="1"/>
  <c r="AU859" i="1" a="1"/>
  <c r="AU859" i="1" s="1"/>
  <c r="AW859" i="1" s="1"/>
  <c r="AY859" i="1" s="1"/>
  <c r="BB370" i="1" a="1"/>
  <c r="BB370" i="1" s="1"/>
  <c r="BB468" i="1" a="1"/>
  <c r="BB468" i="1" s="1"/>
  <c r="BB378" i="1" a="1"/>
  <c r="BB378" i="1" s="1"/>
  <c r="BB655" i="1" a="1"/>
  <c r="BB655" i="1" s="1"/>
  <c r="BB452" i="1" a="1"/>
  <c r="BB452" i="1" s="1"/>
  <c r="BB646" i="1" a="1"/>
  <c r="BB646" i="1" s="1"/>
  <c r="BB665" i="1" a="1"/>
  <c r="BB665" i="1" s="1"/>
  <c r="BB1052" i="1" a="1"/>
  <c r="BB1052" i="1" s="1"/>
  <c r="BB328" i="1" a="1"/>
  <c r="BB328" i="1" s="1"/>
  <c r="BB1146" i="1" a="1"/>
  <c r="BB1146" i="1" s="1"/>
  <c r="BB295" i="1" a="1"/>
  <c r="BB295" i="1" s="1"/>
  <c r="BB157" i="1" a="1"/>
  <c r="BB157" i="1" s="1"/>
  <c r="BB517" i="1" a="1"/>
  <c r="BB517" i="1" s="1"/>
  <c r="BB1190" i="1" a="1"/>
  <c r="BB1190" i="1" s="1"/>
  <c r="BB743" i="1" a="1"/>
  <c r="BB743" i="1" s="1"/>
  <c r="BB430" i="1" a="1"/>
  <c r="BB430" i="1" s="1"/>
  <c r="BB703" i="1" a="1"/>
  <c r="BB703" i="1" s="1"/>
  <c r="BB1101" i="1" a="1"/>
  <c r="BB1101" i="1" s="1"/>
  <c r="BB198" i="1" a="1"/>
  <c r="BB198" i="1" s="1"/>
  <c r="BB551" i="1" a="1"/>
  <c r="BB551" i="1" s="1"/>
  <c r="BB476" i="1" a="1"/>
  <c r="BB476" i="1" s="1"/>
  <c r="BB818" i="1" a="1"/>
  <c r="BB818" i="1" s="1"/>
  <c r="BB81" i="1" a="1"/>
  <c r="BB81" i="1" s="1"/>
  <c r="BB504" i="1" a="1"/>
  <c r="BB504" i="1" s="1"/>
  <c r="BB294" i="1" a="1"/>
  <c r="BB294" i="1" s="1"/>
  <c r="BB657" i="1" a="1"/>
  <c r="BB657" i="1" s="1"/>
  <c r="BB767" i="1" a="1"/>
  <c r="BB767" i="1" s="1"/>
  <c r="BB726" i="1" a="1"/>
  <c r="BB726" i="1" s="1"/>
  <c r="BB805" i="1" a="1"/>
  <c r="BB805" i="1" s="1"/>
  <c r="BB1061" i="1" a="1"/>
  <c r="BB1061" i="1" s="1"/>
  <c r="BB348" i="1" a="1"/>
  <c r="BB348" i="1" s="1"/>
  <c r="BB720" i="1" a="1"/>
  <c r="BB720" i="1" s="1"/>
  <c r="BB917" i="1" a="1"/>
  <c r="BB917" i="1" s="1"/>
  <c r="BB684" i="1" a="1"/>
  <c r="BB684" i="1" s="1"/>
  <c r="BB896" i="1" a="1"/>
  <c r="BB896" i="1" s="1"/>
  <c r="BB569" i="1" a="1"/>
  <c r="BB569" i="1" s="1"/>
  <c r="BB1015" i="1" a="1"/>
  <c r="BB1015" i="1" s="1"/>
  <c r="BB987" i="1" a="1"/>
  <c r="BB987" i="1" s="1"/>
  <c r="BB135" i="1" a="1"/>
  <c r="BB135" i="1" s="1"/>
  <c r="BB204" i="1" a="1"/>
  <c r="BB204" i="1" s="1"/>
  <c r="BB493" i="1" a="1"/>
  <c r="BB493" i="1" s="1"/>
  <c r="BB246" i="1" a="1"/>
  <c r="BB246" i="1" s="1"/>
  <c r="BB447" i="1" a="1"/>
  <c r="BB447" i="1" s="1"/>
  <c r="BB942" i="1" a="1"/>
  <c r="BB942" i="1" s="1"/>
  <c r="BB398" i="1" a="1"/>
  <c r="BB398" i="1" s="1"/>
  <c r="BB650" i="1" a="1"/>
  <c r="BB650" i="1" s="1"/>
  <c r="BB97" i="1" a="1"/>
  <c r="BB97" i="1" s="1"/>
  <c r="BB79" i="1" a="1"/>
  <c r="BB79" i="1" s="1"/>
  <c r="BB1228" i="1" a="1"/>
  <c r="BB1228" i="1" s="1"/>
  <c r="BB682" i="1" a="1"/>
  <c r="BB682" i="1" s="1"/>
  <c r="BB1234" i="1" a="1"/>
  <c r="BB1234" i="1" s="1"/>
  <c r="BB491" i="1" a="1"/>
  <c r="BB491" i="1" s="1"/>
  <c r="BB217" i="1" a="1"/>
  <c r="BB217" i="1" s="1"/>
  <c r="BB313" i="1" a="1"/>
  <c r="BB313" i="1" s="1"/>
  <c r="BB776" i="1" a="1"/>
  <c r="BB776" i="1" s="1"/>
  <c r="BB85" i="1" a="1"/>
  <c r="BB85" i="1" s="1"/>
  <c r="BB417" i="1" a="1"/>
  <c r="BB417" i="1" s="1"/>
  <c r="BB1145" i="1" a="1"/>
  <c r="BB1145" i="1" s="1"/>
  <c r="BB732" i="1" a="1"/>
  <c r="BB732" i="1" s="1"/>
  <c r="BB170" i="1" a="1"/>
  <c r="BB170" i="1" s="1"/>
  <c r="BB675" i="1" a="1"/>
  <c r="BB675" i="1" s="1"/>
  <c r="BB671" i="1" a="1"/>
  <c r="BB671" i="1" s="1"/>
  <c r="BB1051" i="1" a="1"/>
  <c r="BB1051" i="1" s="1"/>
  <c r="BB781" i="1" a="1"/>
  <c r="BB781" i="1" s="1"/>
  <c r="BB734" i="1" a="1"/>
  <c r="BB734" i="1" s="1"/>
  <c r="BB598" i="1" a="1"/>
  <c r="BB598" i="1" s="1"/>
  <c r="BB800" i="1" a="1"/>
  <c r="BB800" i="1" s="1"/>
  <c r="BB70" i="1" a="1"/>
  <c r="BB70" i="1" s="1"/>
  <c r="BB345" i="1" a="1"/>
  <c r="BB345" i="1" s="1"/>
  <c r="BB961" i="1" a="1"/>
  <c r="BB961" i="1" s="1"/>
  <c r="BB373" i="1" a="1"/>
  <c r="BB373" i="1" s="1"/>
  <c r="BB689" i="1" a="1"/>
  <c r="BB689" i="1" s="1"/>
  <c r="BB889" i="1" a="1"/>
  <c r="BB889" i="1" s="1"/>
  <c r="BB1090" i="1" a="1"/>
  <c r="BB1090" i="1" s="1"/>
  <c r="BB632" i="1" a="1"/>
  <c r="BB632" i="1" s="1"/>
  <c r="BB1236" i="1" a="1"/>
  <c r="BB1236" i="1" s="1"/>
  <c r="BB238" i="1" a="1"/>
  <c r="BB238" i="1" s="1"/>
  <c r="BB853" i="1" a="1"/>
  <c r="BB853" i="1" s="1"/>
  <c r="BB610" i="1" a="1"/>
  <c r="BB610" i="1" s="1"/>
  <c r="BB1089" i="1" a="1"/>
  <c r="BB1089" i="1" s="1"/>
  <c r="BB1099" i="1" a="1"/>
  <c r="BB1099" i="1" s="1"/>
  <c r="BB330" i="1" a="1"/>
  <c r="BB330" i="1" s="1"/>
  <c r="BB943" i="1" a="1"/>
  <c r="BB943" i="1" s="1"/>
  <c r="BB177" i="1" a="1"/>
  <c r="BB177" i="1" s="1"/>
  <c r="BB439" i="1" a="1"/>
  <c r="BB439" i="1" s="1"/>
  <c r="BB1241" i="1" a="1"/>
  <c r="BB1241" i="1" s="1"/>
  <c r="BB477" i="1" a="1"/>
  <c r="BB477" i="1" s="1"/>
  <c r="BB499" i="1" a="1"/>
  <c r="BB499" i="1" s="1"/>
  <c r="BB422" i="1" a="1"/>
  <c r="BB422" i="1" s="1"/>
  <c r="BB1108" i="1" a="1"/>
  <c r="BB1108" i="1" s="1"/>
  <c r="BB151" i="1" a="1"/>
  <c r="BB151" i="1" s="1"/>
  <c r="BB175" i="1" a="1"/>
  <c r="BB175" i="1" s="1"/>
  <c r="BB722" i="1" a="1"/>
  <c r="BB722" i="1" s="1"/>
  <c r="BB375" i="1" a="1"/>
  <c r="BB375" i="1" s="1"/>
  <c r="BB694" i="1" a="1"/>
  <c r="BB694" i="1" s="1"/>
  <c r="BB803" i="1" a="1"/>
  <c r="BB803" i="1" s="1"/>
  <c r="BB1155" i="1" a="1"/>
  <c r="BB1155" i="1" s="1"/>
  <c r="BB927" i="1" a="1"/>
  <c r="BB927" i="1" s="1"/>
  <c r="BB335" i="1" a="1"/>
  <c r="BB335" i="1" s="1"/>
  <c r="BB664" i="1" a="1"/>
  <c r="BB664" i="1" s="1"/>
  <c r="BB913" i="1" a="1"/>
  <c r="BB913" i="1" s="1"/>
  <c r="BB71" i="1" a="1"/>
  <c r="BB71" i="1" s="1"/>
  <c r="BB957" i="1" a="1"/>
  <c r="BB957" i="1" s="1"/>
  <c r="BB1235" i="1" a="1"/>
  <c r="BB1235" i="1" s="1"/>
  <c r="BB73" i="1" a="1"/>
  <c r="BB73" i="1" s="1"/>
  <c r="BB794" i="1" a="1"/>
  <c r="BB794" i="1" s="1"/>
  <c r="BB369" i="1" a="1"/>
  <c r="BB369" i="1" s="1"/>
  <c r="BB875" i="1" a="1"/>
  <c r="BB875" i="1" s="1"/>
  <c r="BB386" i="1" a="1"/>
  <c r="BB386" i="1" s="1"/>
  <c r="BB727" i="1" a="1"/>
  <c r="BB727" i="1" s="1"/>
  <c r="BB341" i="1" a="1"/>
  <c r="BB341" i="1" s="1"/>
  <c r="BB1175" i="1" a="1"/>
  <c r="BB1175" i="1" s="1"/>
  <c r="BB1144" i="1" a="1"/>
  <c r="BB1144" i="1" s="1"/>
  <c r="BB371" i="1" a="1"/>
  <c r="BB371" i="1" s="1"/>
  <c r="BB509" i="1" a="1"/>
  <c r="BB509" i="1" s="1"/>
  <c r="BB1141" i="1" a="1"/>
  <c r="BB1141" i="1" s="1"/>
  <c r="BB393" i="1" a="1"/>
  <c r="BB393" i="1" s="1"/>
  <c r="BB563" i="1" a="1"/>
  <c r="BB563" i="1" s="1"/>
  <c r="BB181" i="1" a="1"/>
  <c r="BB181" i="1" s="1"/>
  <c r="BB244" i="1" a="1"/>
  <c r="BB244" i="1" s="1"/>
  <c r="BB1011" i="1" a="1"/>
  <c r="BB1011" i="1" s="1"/>
  <c r="BB941" i="1" a="1"/>
  <c r="BB941" i="1" s="1"/>
  <c r="BB1182" i="1" a="1"/>
  <c r="BB1182" i="1" s="1"/>
  <c r="BB1054" i="1" a="1"/>
  <c r="BB1054" i="1" s="1"/>
  <c r="BB1097" i="1" a="1"/>
  <c r="BB1097" i="1" s="1"/>
  <c r="BB950" i="1" a="1"/>
  <c r="BB950" i="1" s="1"/>
  <c r="BB508" i="1" a="1"/>
  <c r="BB508" i="1" s="1"/>
  <c r="BB164" i="1" a="1"/>
  <c r="BB164" i="1" s="1"/>
  <c r="BB109" i="1" a="1"/>
  <c r="BB109" i="1" s="1"/>
  <c r="BB841" i="1" a="1"/>
  <c r="BB841" i="1" s="1"/>
  <c r="BB406" i="1" a="1"/>
  <c r="BB406" i="1" s="1"/>
  <c r="BB484" i="1" a="1"/>
  <c r="BB484" i="1" s="1"/>
  <c r="BB746" i="1" a="1"/>
  <c r="BB746" i="1" s="1"/>
  <c r="BB469" i="1" a="1"/>
  <c r="BB469" i="1" s="1"/>
  <c r="BB752" i="1" a="1"/>
  <c r="BB752" i="1" s="1"/>
  <c r="BB117" i="1" a="1"/>
  <c r="BB117" i="1" s="1"/>
  <c r="BB158" i="1" a="1"/>
  <c r="BB158" i="1" s="1"/>
  <c r="BB946" i="1" a="1"/>
  <c r="BB946" i="1" s="1"/>
  <c r="BB729" i="1" a="1"/>
  <c r="BB729" i="1" s="1"/>
  <c r="BB619" i="1" a="1"/>
  <c r="BB619" i="1" s="1"/>
  <c r="BB557" i="1" a="1"/>
  <c r="BB557" i="1" s="1"/>
  <c r="BB325" i="1" a="1"/>
  <c r="BB325" i="1" s="1"/>
  <c r="BB1021" i="1" a="1"/>
  <c r="BB1021" i="1" s="1"/>
  <c r="BB676" i="1" a="1"/>
  <c r="BB676" i="1" s="1"/>
  <c r="BB900" i="1" a="1"/>
  <c r="BB900" i="1" s="1"/>
  <c r="BB142" i="1" a="1"/>
  <c r="BB142" i="1" s="1"/>
  <c r="BB111" i="1" a="1"/>
  <c r="BB111" i="1" s="1"/>
  <c r="BB190" i="1" a="1"/>
  <c r="BB190" i="1" s="1"/>
  <c r="BB1045" i="1" a="1"/>
  <c r="BB1045" i="1" s="1"/>
  <c r="BB849" i="1" a="1"/>
  <c r="BB849" i="1" s="1"/>
  <c r="BB1093" i="1" a="1"/>
  <c r="BB1093" i="1" s="1"/>
  <c r="BB882" i="1" a="1"/>
  <c r="BB882" i="1" s="1"/>
  <c r="BB101" i="1" a="1"/>
  <c r="BB101" i="1" s="1"/>
  <c r="BB460" i="1" a="1"/>
  <c r="BB460" i="1" s="1"/>
  <c r="BB1134" i="1" a="1"/>
  <c r="BB1134" i="1" s="1"/>
  <c r="BB273" i="1" a="1"/>
  <c r="BB273" i="1" s="1"/>
  <c r="BB242" i="1" a="1"/>
  <c r="BB242" i="1" s="1"/>
  <c r="BB846" i="1" a="1"/>
  <c r="BB846" i="1" s="1"/>
  <c r="BB1017" i="1" a="1"/>
  <c r="BB1017" i="1" s="1"/>
  <c r="BB949" i="1" a="1"/>
  <c r="BB949" i="1" s="1"/>
  <c r="BB1053" i="1" a="1"/>
  <c r="BB1053" i="1" s="1"/>
  <c r="BB63" i="1" a="1"/>
  <c r="BB63" i="1" s="1"/>
  <c r="BB1164" i="1" a="1"/>
  <c r="BB1164" i="1" s="1"/>
  <c r="BB679" i="1" a="1"/>
  <c r="BB679" i="1" s="1"/>
  <c r="BB994" i="1" a="1"/>
  <c r="BB994" i="1" s="1"/>
  <c r="BB1207" i="1" a="1"/>
  <c r="BB1207" i="1" s="1"/>
  <c r="BB808" i="1" a="1"/>
  <c r="BB808" i="1" s="1"/>
  <c r="BB470" i="1" a="1"/>
  <c r="BB470" i="1" s="1"/>
  <c r="BB602" i="1" a="1"/>
  <c r="BB602" i="1" s="1"/>
  <c r="BB481" i="1" a="1"/>
  <c r="BB481" i="1" s="1"/>
  <c r="BB837" i="1" a="1"/>
  <c r="BB837" i="1" s="1"/>
  <c r="BB1039" i="1" a="1"/>
  <c r="BB1039" i="1" s="1"/>
  <c r="BB701" i="1" a="1"/>
  <c r="BB701" i="1" s="1"/>
  <c r="BB600" i="1" a="1"/>
  <c r="BB600" i="1" s="1"/>
  <c r="BB989" i="1" a="1"/>
  <c r="BB989" i="1" s="1"/>
  <c r="BB1071" i="1" a="1"/>
  <c r="BB1071" i="1" s="1"/>
  <c r="BB700" i="1" a="1"/>
  <c r="BB700" i="1" s="1"/>
  <c r="BB911" i="1" a="1"/>
  <c r="BB911" i="1" s="1"/>
  <c r="BB68" i="1" a="1"/>
  <c r="BB68" i="1" s="1"/>
  <c r="BB1187" i="1" a="1"/>
  <c r="BB1187" i="1" s="1"/>
  <c r="BB134" i="1" a="1"/>
  <c r="BB134" i="1" s="1"/>
  <c r="BB561" i="1" a="1"/>
  <c r="BB561" i="1" s="1"/>
  <c r="BB1171" i="1" a="1"/>
  <c r="BB1171" i="1" s="1"/>
  <c r="BB1221" i="1" a="1"/>
  <c r="BB1221" i="1" s="1"/>
  <c r="BB191" i="1" a="1"/>
  <c r="BB191" i="1" s="1"/>
  <c r="BB167" i="1" a="1"/>
  <c r="BB167" i="1" s="1"/>
  <c r="BB364" i="1" a="1"/>
  <c r="BB364" i="1" s="1"/>
  <c r="BB769" i="1" a="1"/>
  <c r="BB769" i="1" s="1"/>
  <c r="BB449" i="1" a="1"/>
  <c r="BB449" i="1" s="1"/>
  <c r="BB587" i="1" a="1"/>
  <c r="BB587" i="1" s="1"/>
  <c r="BB547" i="1" a="1"/>
  <c r="BB547" i="1" s="1"/>
  <c r="BB1219" i="1" a="1"/>
  <c r="BB1219" i="1" s="1"/>
  <c r="BB306" i="1" a="1"/>
  <c r="BB306" i="1" s="1"/>
  <c r="BB934" i="1" a="1"/>
  <c r="BB934" i="1" s="1"/>
  <c r="BB231" i="1" a="1"/>
  <c r="BB231" i="1" s="1"/>
  <c r="BB1198" i="1" a="1"/>
  <c r="BB1198" i="1" s="1"/>
  <c r="BB99" i="1" a="1"/>
  <c r="BB99" i="1" s="1"/>
  <c r="BB834" i="1" a="1"/>
  <c r="BB834" i="1" s="1"/>
  <c r="BB962" i="1" a="1"/>
  <c r="BB962" i="1" s="1"/>
  <c r="BB1092" i="1" a="1"/>
  <c r="BB1092" i="1" s="1"/>
  <c r="BB445" i="1" a="1"/>
  <c r="BB445" i="1" s="1"/>
  <c r="BB944" i="1" a="1"/>
  <c r="BB944" i="1" s="1"/>
  <c r="BB895" i="1" a="1"/>
  <c r="BB895" i="1" s="1"/>
  <c r="BB1075" i="1" a="1"/>
  <c r="BB1075" i="1" s="1"/>
  <c r="BB717" i="1" a="1"/>
  <c r="BB717" i="1" s="1"/>
  <c r="BB1127" i="1" a="1"/>
  <c r="BB1127" i="1" s="1"/>
  <c r="BB189" i="1" a="1"/>
  <c r="BB189" i="1" s="1"/>
  <c r="BB821" i="1" a="1"/>
  <c r="BB821" i="1" s="1"/>
  <c r="BB293" i="1" a="1"/>
  <c r="BB293" i="1" s="1"/>
  <c r="BB495" i="1" a="1"/>
  <c r="BB495" i="1" s="1"/>
  <c r="BB148" i="1" a="1"/>
  <c r="BB148" i="1" s="1"/>
  <c r="BB340" i="1" a="1"/>
  <c r="BB340" i="1" s="1"/>
  <c r="BB425" i="1" a="1"/>
  <c r="BB425" i="1" s="1"/>
  <c r="BB881" i="1" a="1"/>
  <c r="BB881" i="1" s="1"/>
  <c r="BB594" i="1" a="1"/>
  <c r="BB594" i="1" s="1"/>
  <c r="BB304" i="1" a="1"/>
  <c r="BB304" i="1" s="1"/>
  <c r="BB267" i="1" a="1"/>
  <c r="BB267" i="1" s="1"/>
  <c r="BB935" i="1" a="1"/>
  <c r="BB935" i="1" s="1"/>
  <c r="BB319" i="1" a="1"/>
  <c r="BB319" i="1" s="1"/>
  <c r="BB78" i="1" a="1"/>
  <c r="BB78" i="1" s="1"/>
  <c r="BB266" i="1" a="1"/>
  <c r="BB266" i="1" s="1"/>
  <c r="BB1157" i="1" a="1"/>
  <c r="BB1157" i="1" s="1"/>
  <c r="BB1172" i="1" a="1"/>
  <c r="BB1172" i="1" s="1"/>
  <c r="BB274" i="1" a="1"/>
  <c r="BB274" i="1" s="1"/>
  <c r="BB418" i="1" a="1"/>
  <c r="BB418" i="1" s="1"/>
  <c r="BB739" i="1" a="1"/>
  <c r="BB739" i="1" s="1"/>
  <c r="BB179" i="1" a="1"/>
  <c r="BB179" i="1" s="1"/>
  <c r="BB965" i="1" a="1"/>
  <c r="BB965" i="1" s="1"/>
  <c r="BB356" i="1" a="1"/>
  <c r="BB356" i="1" s="1"/>
  <c r="BB219" i="1" a="1"/>
  <c r="BB219" i="1" s="1"/>
  <c r="BB995" i="1" a="1"/>
  <c r="BB995" i="1" s="1"/>
  <c r="BB953" i="1" a="1"/>
  <c r="BB953" i="1" s="1"/>
  <c r="BB906" i="1" a="1"/>
  <c r="BB906" i="1" s="1"/>
  <c r="BB984" i="1" a="1"/>
  <c r="BB984" i="1" s="1"/>
  <c r="BB237" i="1" a="1"/>
  <c r="BB237" i="1" s="1"/>
  <c r="BB112" i="1" a="1"/>
  <c r="BB112" i="1" s="1"/>
  <c r="BB172" i="1" a="1"/>
  <c r="BB172" i="1" s="1"/>
  <c r="BB1074" i="1" a="1"/>
  <c r="BB1074" i="1" s="1"/>
  <c r="BB636" i="1" a="1"/>
  <c r="BB636" i="1" s="1"/>
  <c r="BB152" i="1" a="1"/>
  <c r="BB152" i="1" s="1"/>
  <c r="BB1003" i="1" a="1"/>
  <c r="BB1003" i="1" s="1"/>
  <c r="BB107" i="1" a="1"/>
  <c r="BB107" i="1" s="1"/>
  <c r="BB83" i="1" a="1"/>
  <c r="BB83" i="1" s="1"/>
  <c r="BB536" i="1" a="1"/>
  <c r="BB536" i="1" s="1"/>
  <c r="BB826" i="1" a="1"/>
  <c r="BB826" i="1" s="1"/>
  <c r="BB365" i="1" a="1"/>
  <c r="BB365" i="1" s="1"/>
  <c r="BB1176" i="1" a="1"/>
  <c r="BB1176" i="1" s="1"/>
  <c r="BB831" i="1" a="1"/>
  <c r="BB831" i="1" s="1"/>
  <c r="BB894" i="1" a="1"/>
  <c r="BB894" i="1" s="1"/>
  <c r="BB633" i="1" a="1"/>
  <c r="BB633" i="1" s="1"/>
  <c r="BB210" i="1" a="1"/>
  <c r="BB210" i="1" s="1"/>
  <c r="BB165" i="1" a="1"/>
  <c r="BB165" i="1" s="1"/>
  <c r="BB298" i="1" a="1"/>
  <c r="BB298" i="1" s="1"/>
  <c r="BB952" i="1" a="1"/>
  <c r="BB952" i="1" s="1"/>
  <c r="BB1129" i="1" a="1"/>
  <c r="BB1129" i="1" s="1"/>
  <c r="BB1058" i="1" a="1"/>
  <c r="BB1058" i="1" s="1"/>
  <c r="BB1223" i="1" a="1"/>
  <c r="BB1223" i="1" s="1"/>
  <c r="BB566" i="1" a="1"/>
  <c r="BB566" i="1" s="1"/>
  <c r="BB539" i="1" a="1"/>
  <c r="BB539" i="1" s="1"/>
  <c r="BB975" i="1" a="1"/>
  <c r="BB975" i="1" s="1"/>
  <c r="BB1019" i="1" a="1"/>
  <c r="BB1019" i="1" s="1"/>
  <c r="BB397" i="1" a="1"/>
  <c r="BB397" i="1" s="1"/>
  <c r="BB1114" i="1" a="1"/>
  <c r="BB1114" i="1" s="1"/>
  <c r="BB225" i="1" a="1"/>
  <c r="BB225" i="1" s="1"/>
  <c r="BB815" i="1" a="1"/>
  <c r="BB815" i="1" s="1"/>
  <c r="BB874" i="1" a="1"/>
  <c r="BB874" i="1" s="1"/>
  <c r="BB127" i="1" a="1"/>
  <c r="BB127" i="1" s="1"/>
  <c r="BB50" i="1" a="1"/>
  <c r="BB50" i="1" s="1"/>
  <c r="BB282" i="1" a="1"/>
  <c r="BB282" i="1" s="1"/>
  <c r="BB762" i="1" a="1"/>
  <c r="BB762" i="1" s="1"/>
  <c r="BB286" i="1" a="1"/>
  <c r="BB286" i="1" s="1"/>
  <c r="BB645" i="1" a="1"/>
  <c r="BB645" i="1" s="1"/>
  <c r="BB819" i="1" a="1"/>
  <c r="BB819" i="1" s="1"/>
  <c r="BB287" i="1" a="1"/>
  <c r="BB287" i="1" s="1"/>
  <c r="BB486" i="1" a="1"/>
  <c r="BB486" i="1" s="1"/>
  <c r="BB61" i="1" a="1"/>
  <c r="BB61" i="1" s="1"/>
  <c r="BB416" i="1" a="1"/>
  <c r="BB416" i="1" s="1"/>
  <c r="BB711" i="1" a="1"/>
  <c r="BB711" i="1" s="1"/>
  <c r="BB208" i="1" a="1"/>
  <c r="BB208" i="1" s="1"/>
  <c r="BB852" i="1" a="1"/>
  <c r="BB852" i="1" s="1"/>
  <c r="BB285" i="1" a="1"/>
  <c r="BB285" i="1" s="1"/>
  <c r="BB421" i="1" a="1"/>
  <c r="BB421" i="1" s="1"/>
  <c r="BB1128" i="1" a="1"/>
  <c r="BB1128" i="1" s="1"/>
  <c r="BB921" i="1" a="1"/>
  <c r="BB921" i="1" s="1"/>
  <c r="BB1032" i="1" a="1"/>
  <c r="BB1032" i="1" s="1"/>
  <c r="BB360" i="1" a="1"/>
  <c r="BB360" i="1" s="1"/>
  <c r="BB1180" i="1" a="1"/>
  <c r="BB1180" i="1" s="1"/>
  <c r="BB1038" i="1" a="1"/>
  <c r="BB1038" i="1" s="1"/>
  <c r="BB872" i="1" a="1"/>
  <c r="BB872" i="1" s="1"/>
  <c r="BB86" i="1" a="1"/>
  <c r="BB86" i="1" s="1"/>
  <c r="BB1186" i="1" a="1"/>
  <c r="BB1186" i="1" s="1"/>
  <c r="BB993" i="1" a="1"/>
  <c r="BB993" i="1" s="1"/>
  <c r="BB666" i="1" a="1"/>
  <c r="BB666" i="1" s="1"/>
  <c r="BB614" i="1" a="1"/>
  <c r="BB614" i="1" s="1"/>
  <c r="BB475" i="1" a="1"/>
  <c r="BB475" i="1" s="1"/>
  <c r="BB223" i="1" a="1"/>
  <c r="BB223" i="1" s="1"/>
  <c r="BB1076" i="1" a="1"/>
  <c r="BB1076" i="1" s="1"/>
  <c r="BB1210" i="1" a="1"/>
  <c r="BB1210" i="1" s="1"/>
  <c r="BB1064" i="1" a="1"/>
  <c r="BB1064" i="1" s="1"/>
  <c r="BB143" i="1" a="1"/>
  <c r="BB143" i="1" s="1"/>
  <c r="BB289" i="1" a="1"/>
  <c r="BB289" i="1" s="1"/>
  <c r="BB247" i="1" a="1"/>
  <c r="BB247" i="1" s="1"/>
  <c r="BB299" i="1" a="1"/>
  <c r="BB299" i="1" s="1"/>
  <c r="BB790" i="1" a="1"/>
  <c r="BB790" i="1" s="1"/>
  <c r="BB1123" i="1" a="1"/>
  <c r="BB1123" i="1" s="1"/>
  <c r="BB538" i="1" a="1"/>
  <c r="BB538" i="1" s="1"/>
  <c r="BB1112" i="1" a="1"/>
  <c r="BB1112" i="1" s="1"/>
  <c r="BB1142" i="1" a="1"/>
  <c r="BB1142" i="1" s="1"/>
  <c r="BB905" i="1" a="1"/>
  <c r="BB905" i="1" s="1"/>
  <c r="BB444" i="1" a="1"/>
  <c r="BB444" i="1" s="1"/>
  <c r="BB806" i="1" a="1"/>
  <c r="BB806" i="1" s="1"/>
  <c r="BB785" i="1" a="1"/>
  <c r="BB785" i="1" s="1"/>
  <c r="BB226" i="1" a="1"/>
  <c r="BB226" i="1" s="1"/>
  <c r="BB431" i="1" a="1"/>
  <c r="BB431" i="1" s="1"/>
  <c r="BB932" i="1" a="1"/>
  <c r="BB932" i="1" s="1"/>
  <c r="BB1204" i="1" a="1"/>
  <c r="BB1204" i="1" s="1"/>
  <c r="BB635" i="1" a="1"/>
  <c r="BB635" i="1" s="1"/>
  <c r="BB796" i="1" a="1"/>
  <c r="BB796" i="1" s="1"/>
  <c r="BB1224" i="1" a="1"/>
  <c r="BB1224" i="1" s="1"/>
  <c r="BB1109" i="1" a="1"/>
  <c r="BB1109" i="1" s="1"/>
  <c r="BB263" i="1" a="1"/>
  <c r="BB263" i="1" s="1"/>
  <c r="BB698" i="1" a="1"/>
  <c r="BB698" i="1" s="1"/>
  <c r="BB876" i="1" a="1"/>
  <c r="BB876" i="1" s="1"/>
  <c r="BB429" i="1" a="1"/>
  <c r="BB429" i="1" s="1"/>
  <c r="BB197" i="1" a="1"/>
  <c r="BB197" i="1" s="1"/>
  <c r="BB391" i="1" a="1"/>
  <c r="BB391" i="1" s="1"/>
  <c r="BB690" i="1" a="1"/>
  <c r="BB690" i="1" s="1"/>
  <c r="BB887" i="1" a="1"/>
  <c r="BB887" i="1" s="1"/>
  <c r="BB1150" i="1" a="1"/>
  <c r="BB1150" i="1" s="1"/>
  <c r="BB1239" i="1" a="1"/>
  <c r="BB1239" i="1" s="1"/>
  <c r="BB176" i="1" a="1"/>
  <c r="BB176" i="1" s="1"/>
  <c r="BB376" i="1" a="1"/>
  <c r="BB376" i="1" s="1"/>
  <c r="BB584" i="1" a="1"/>
  <c r="BB584" i="1" s="1"/>
  <c r="BB211" i="1" a="1"/>
  <c r="BB211" i="1" s="1"/>
  <c r="BB749" i="1" a="1"/>
  <c r="BB749" i="1" s="1"/>
  <c r="BB350" i="1" a="1"/>
  <c r="BB350" i="1" s="1"/>
  <c r="BB296" i="1" a="1"/>
  <c r="BB296" i="1" s="1"/>
  <c r="BB466" i="1" a="1"/>
  <c r="BB466" i="1" s="1"/>
  <c r="BB1137" i="1" a="1"/>
  <c r="BB1137" i="1" s="1"/>
  <c r="BB760" i="1" a="1"/>
  <c r="BB760" i="1" s="1"/>
  <c r="BB958" i="1" a="1"/>
  <c r="BB958" i="1" s="1"/>
  <c r="BB979" i="1" a="1"/>
  <c r="BB979" i="1" s="1"/>
  <c r="BB1004" i="1" a="1"/>
  <c r="BB1004" i="1" s="1"/>
  <c r="BB570" i="1" a="1"/>
  <c r="BB570" i="1" s="1"/>
  <c r="BB926" i="1" a="1"/>
  <c r="BB926" i="1" s="1"/>
  <c r="BB576" i="1" a="1"/>
  <c r="BB576" i="1" s="1"/>
  <c r="BB855" i="1" a="1"/>
  <c r="BB855" i="1" s="1"/>
  <c r="BB253" i="1" a="1"/>
  <c r="BB253" i="1" s="1"/>
  <c r="BB357" i="1" a="1"/>
  <c r="BB357" i="1" s="1"/>
  <c r="BB955" i="1" a="1"/>
  <c r="BB955" i="1" s="1"/>
  <c r="BB144" i="1" a="1"/>
  <c r="BB144" i="1" s="1"/>
  <c r="BB136" i="1" a="1"/>
  <c r="BB136" i="1" s="1"/>
  <c r="BB1156" i="1" a="1"/>
  <c r="BB1156" i="1" s="1"/>
  <c r="BB709" i="1" a="1"/>
  <c r="BB709" i="1" s="1"/>
  <c r="BB1213" i="1" a="1"/>
  <c r="BB1213" i="1" s="1"/>
  <c r="BB60" i="1" a="1"/>
  <c r="BB60" i="1" s="1"/>
  <c r="BB574" i="1" a="1"/>
  <c r="BB574" i="1" s="1"/>
  <c r="BB1149" i="1" a="1"/>
  <c r="BB1149" i="1" s="1"/>
  <c r="BB103" i="1" a="1"/>
  <c r="BB103" i="1" s="1"/>
  <c r="BB686" i="1" a="1"/>
  <c r="BB686" i="1" s="1"/>
  <c r="BB737" i="1" a="1"/>
  <c r="BB737" i="1" s="1"/>
  <c r="BB546" i="1" a="1"/>
  <c r="BB546" i="1" s="1"/>
  <c r="BB1205" i="1" a="1"/>
  <c r="BB1205" i="1" s="1"/>
  <c r="BB1138" i="1" a="1"/>
  <c r="BB1138" i="1" s="1"/>
  <c r="BB996" i="1" a="1"/>
  <c r="BB996" i="1" s="1"/>
  <c r="BB795" i="1" a="1"/>
  <c r="BB795" i="1" s="1"/>
  <c r="BB715" i="1" a="1"/>
  <c r="BB715" i="1" s="1"/>
  <c r="BB133" i="1" a="1"/>
  <c r="BB133" i="1" s="1"/>
  <c r="BB1162" i="1" a="1"/>
  <c r="BB1162" i="1" s="1"/>
  <c r="BB954" i="1" a="1"/>
  <c r="BB954" i="1" s="1"/>
  <c r="BB396" i="1" a="1"/>
  <c r="BB396" i="1" s="1"/>
  <c r="BB140" i="1" a="1"/>
  <c r="BB140" i="1" s="1"/>
  <c r="BB1194" i="1" a="1"/>
  <c r="BB1194" i="1" s="1"/>
  <c r="BB647" i="1" a="1"/>
  <c r="BB647" i="1" s="1"/>
  <c r="BB108" i="1" a="1"/>
  <c r="BB108" i="1" s="1"/>
  <c r="BB395" i="1" a="1"/>
  <c r="BB395" i="1" s="1"/>
  <c r="BB978" i="1" a="1"/>
  <c r="BB978" i="1" s="1"/>
  <c r="BB410" i="1" a="1"/>
  <c r="BB410" i="1" s="1"/>
  <c r="BB347" i="1" a="1"/>
  <c r="BB347" i="1" s="1"/>
  <c r="BB461" i="1" a="1"/>
  <c r="BB461" i="1" s="1"/>
  <c r="BB435" i="1" a="1"/>
  <c r="BB435" i="1" s="1"/>
  <c r="BB604" i="1" a="1"/>
  <c r="BB604" i="1" s="1"/>
  <c r="BB898" i="1" a="1"/>
  <c r="BB898" i="1" s="1"/>
  <c r="BB891" i="1" a="1"/>
  <c r="BB891" i="1" s="1"/>
  <c r="BB1199" i="1" a="1"/>
  <c r="BB1199" i="1" s="1"/>
  <c r="BB64" i="1" a="1"/>
  <c r="BB64" i="1" s="1"/>
  <c r="BB1181" i="1" a="1"/>
  <c r="BB1181" i="1" s="1"/>
  <c r="BB556" i="1" a="1"/>
  <c r="BB556" i="1" s="1"/>
  <c r="BB999" i="1" a="1"/>
  <c r="BB999" i="1" s="1"/>
  <c r="BB317" i="1" a="1"/>
  <c r="BB317" i="1" s="1"/>
  <c r="BB258" i="1" a="1"/>
  <c r="BB258" i="1" s="1"/>
  <c r="BB784" i="1" a="1"/>
  <c r="BB784" i="1" s="1"/>
  <c r="BB791" i="1" a="1"/>
  <c r="BB791" i="1" s="1"/>
  <c r="BB616" i="1" a="1"/>
  <c r="BB616" i="1" s="1"/>
  <c r="BB450" i="1" a="1"/>
  <c r="BB450" i="1" s="1"/>
  <c r="BB385" i="1" a="1"/>
  <c r="BB385" i="1" s="1"/>
  <c r="BB1165" i="1" a="1"/>
  <c r="BB1165" i="1" s="1"/>
  <c r="BB786" i="1" a="1"/>
  <c r="BB786" i="1" s="1"/>
  <c r="BB695" i="1" a="1"/>
  <c r="BB695" i="1" s="1"/>
  <c r="BB349" i="1" a="1"/>
  <c r="BB349" i="1" s="1"/>
  <c r="BB488" i="1" a="1"/>
  <c r="BB488" i="1" s="1"/>
  <c r="BB338" i="1" a="1"/>
  <c r="BB338" i="1" s="1"/>
  <c r="BB1087" i="1" a="1"/>
  <c r="BB1087" i="1" s="1"/>
  <c r="BB893" i="1" a="1"/>
  <c r="BB893" i="1" s="1"/>
  <c r="BB227" i="1" a="1"/>
  <c r="BB227" i="1" s="1"/>
  <c r="BB1043" i="1" a="1"/>
  <c r="BB1043" i="1" s="1"/>
  <c r="BB788" i="1" a="1"/>
  <c r="BB788" i="1" s="1"/>
  <c r="BB527" i="1" a="1"/>
  <c r="BB527" i="1" s="1"/>
  <c r="BB1125" i="1" a="1"/>
  <c r="BB1125" i="1" s="1"/>
  <c r="BB195" i="1" a="1"/>
  <c r="BB195" i="1" s="1"/>
  <c r="BB440" i="1" a="1"/>
  <c r="BB440" i="1" s="1"/>
  <c r="BB1169" i="1" a="1"/>
  <c r="BB1169" i="1" s="1"/>
  <c r="BB243" i="1" a="1"/>
  <c r="BB243" i="1" s="1"/>
  <c r="BB925" i="1" a="1"/>
  <c r="BB925" i="1" s="1"/>
  <c r="BB1083" i="1" a="1"/>
  <c r="BB1083" i="1" s="1"/>
  <c r="BB687" i="1" a="1"/>
  <c r="BB687" i="1" s="1"/>
  <c r="BB814" i="1" a="1"/>
  <c r="BB814" i="1" s="1"/>
  <c r="BB359" i="1" a="1"/>
  <c r="BB359" i="1" s="1"/>
  <c r="BB524" i="1" a="1"/>
  <c r="BB524" i="1" s="1"/>
  <c r="BB203" i="1" a="1"/>
  <c r="BB203" i="1" s="1"/>
  <c r="BB259" i="1" a="1"/>
  <c r="BB259" i="1" s="1"/>
  <c r="BB522" i="1" a="1"/>
  <c r="BB522" i="1" s="1"/>
  <c r="BB383" i="1" a="1"/>
  <c r="BB383" i="1" s="1"/>
  <c r="BB1179" i="1" a="1"/>
  <c r="BB1179" i="1" s="1"/>
  <c r="BB775" i="1" a="1"/>
  <c r="BB775" i="1" s="1"/>
  <c r="BB412" i="1" a="1"/>
  <c r="BB412" i="1" s="1"/>
  <c r="BB366" i="1" a="1"/>
  <c r="BB366" i="1" s="1"/>
  <c r="BB272" i="1" a="1"/>
  <c r="BB272" i="1" s="1"/>
  <c r="BB333" i="1" a="1"/>
  <c r="BB333" i="1" s="1"/>
  <c r="BB1202" i="1" a="1"/>
  <c r="BB1202" i="1" s="1"/>
  <c r="BB361" i="1" a="1"/>
  <c r="BB361" i="1" s="1"/>
  <c r="BB116" i="1" a="1"/>
  <c r="BB116" i="1" s="1"/>
  <c r="BB714" i="1" a="1"/>
  <c r="BB714" i="1" s="1"/>
  <c r="BB305" i="1" a="1"/>
  <c r="BB305" i="1" s="1"/>
  <c r="BB654" i="1" a="1"/>
  <c r="BB654" i="1" s="1"/>
  <c r="BB250" i="1" a="1"/>
  <c r="BB250" i="1" s="1"/>
  <c r="BB53" i="1" a="1"/>
  <c r="BB53" i="1" s="1"/>
  <c r="BB214" i="1" a="1"/>
  <c r="BB214" i="1" s="1"/>
  <c r="BB1091" i="1" a="1"/>
  <c r="BB1091" i="1" s="1"/>
  <c r="BB100" i="1" a="1"/>
  <c r="BB100" i="1" s="1"/>
  <c r="BB149" i="1" a="1"/>
  <c r="BB149" i="1" s="1"/>
  <c r="BB65" i="1" a="1"/>
  <c r="BB65" i="1" s="1"/>
  <c r="BB1140" i="1" a="1"/>
  <c r="BB1140" i="1" s="1"/>
  <c r="BB581" i="1" a="1"/>
  <c r="BB581" i="1" s="1"/>
  <c r="BB521" i="1" a="1"/>
  <c r="BB521" i="1" s="1"/>
  <c r="BB110" i="1" a="1"/>
  <c r="BB110" i="1" s="1"/>
  <c r="BB291" i="1" a="1"/>
  <c r="BB291" i="1" s="1"/>
  <c r="BB368" i="1" a="1"/>
  <c r="BB368" i="1" s="1"/>
  <c r="BB92" i="1" a="1"/>
  <c r="BB92" i="1" s="1"/>
  <c r="BB869" i="1" a="1"/>
  <c r="BB869" i="1" s="1"/>
  <c r="BB578" i="1" a="1"/>
  <c r="BB578" i="1" s="1"/>
  <c r="BB1188" i="1" a="1"/>
  <c r="BB1188" i="1" s="1"/>
  <c r="BB797" i="1" a="1"/>
  <c r="BB797" i="1" s="1"/>
  <c r="BB1006" i="1" a="1"/>
  <c r="BB1006" i="1" s="1"/>
  <c r="BB434" i="1" a="1"/>
  <c r="BB434" i="1" s="1"/>
  <c r="BB845" i="1" a="1"/>
  <c r="BB845" i="1" s="1"/>
  <c r="BB207" i="1" a="1"/>
  <c r="BB207" i="1" s="1"/>
  <c r="BB719" i="1" a="1"/>
  <c r="BB719" i="1" s="1"/>
  <c r="BB1056" i="1" a="1"/>
  <c r="BB1056" i="1" s="1"/>
  <c r="BB1013" i="1" a="1"/>
  <c r="BB1013" i="1" s="1"/>
  <c r="BB716" i="1" a="1"/>
  <c r="BB716" i="1" s="1"/>
  <c r="BB1192" i="1" a="1"/>
  <c r="BB1192" i="1" s="1"/>
  <c r="BB832" i="1" a="1"/>
  <c r="BB832" i="1" s="1"/>
  <c r="BB132" i="1" a="1"/>
  <c r="BB132" i="1" s="1"/>
  <c r="BB820" i="1" a="1"/>
  <c r="BB820" i="1" s="1"/>
  <c r="BB1031" i="1" a="1"/>
  <c r="BB1031" i="1" s="1"/>
  <c r="BB585" i="1" a="1"/>
  <c r="BB585" i="1" s="1"/>
  <c r="BB823" i="1" a="1"/>
  <c r="BB823" i="1" s="1"/>
  <c r="BB1055" i="1" a="1"/>
  <c r="BB1055" i="1" s="1"/>
  <c r="BB1001" i="1" a="1"/>
  <c r="BB1001" i="1" s="1"/>
  <c r="BB1095" i="1" a="1"/>
  <c r="BB1095" i="1" s="1"/>
  <c r="BB702" i="1" a="1"/>
  <c r="BB702" i="1" s="1"/>
  <c r="BB696" i="1" a="1"/>
  <c r="BB696" i="1" s="1"/>
  <c r="BB505" i="1" a="1"/>
  <c r="BB505" i="1" s="1"/>
  <c r="BB1230" i="1" a="1"/>
  <c r="BB1230" i="1" s="1"/>
  <c r="BB1237" i="1" a="1"/>
  <c r="BB1237" i="1" s="1"/>
  <c r="BB54" i="1" a="1"/>
  <c r="BB54" i="1" s="1"/>
  <c r="BB755" i="1" a="1"/>
  <c r="BB755" i="1" s="1"/>
  <c r="BB402" i="1" a="1"/>
  <c r="BB402" i="1" s="1"/>
  <c r="BB847" i="1" a="1"/>
  <c r="BB847" i="1" s="1"/>
  <c r="BB920" i="1" a="1"/>
  <c r="BB920" i="1" s="1"/>
  <c r="BB1067" i="1" a="1"/>
  <c r="BB1067" i="1" s="1"/>
  <c r="BB150" i="1" a="1"/>
  <c r="BB150" i="1" s="1"/>
  <c r="BB251" i="1" a="1"/>
  <c r="BB251" i="1" s="1"/>
  <c r="BB888" i="1" a="1"/>
  <c r="BB888" i="1" s="1"/>
  <c r="BB457" i="1" a="1"/>
  <c r="BB457" i="1" s="1"/>
  <c r="BB559" i="1" a="1"/>
  <c r="BB559" i="1" s="1"/>
  <c r="BB174" i="1" a="1"/>
  <c r="BB174" i="1" s="1"/>
  <c r="BB707" i="1" a="1"/>
  <c r="BB707" i="1" s="1"/>
  <c r="BB278" i="1" a="1"/>
  <c r="BB278" i="1" s="1"/>
  <c r="BB322" i="1" a="1"/>
  <c r="BB322" i="1" s="1"/>
  <c r="BB609" i="1" a="1"/>
  <c r="BB609" i="1" s="1"/>
  <c r="BB184" i="1" a="1"/>
  <c r="BB184" i="1" s="1"/>
  <c r="BB316" i="1" a="1"/>
  <c r="BB316" i="1" s="1"/>
  <c r="BB660" i="1" a="1"/>
  <c r="BB660" i="1" s="1"/>
  <c r="BB320" i="1" a="1"/>
  <c r="BB320" i="1" s="1"/>
  <c r="BB260" i="1" a="1"/>
  <c r="BB260" i="1" s="1"/>
  <c r="BB1136" i="1" a="1"/>
  <c r="BB1136" i="1" s="1"/>
  <c r="BB612" i="1" a="1"/>
  <c r="BB612" i="1" s="1"/>
  <c r="BB105" i="1" a="1"/>
  <c r="BB105" i="1" s="1"/>
  <c r="BB606" i="1" a="1"/>
  <c r="BB606" i="1" s="1"/>
  <c r="BB532" i="1" a="1"/>
  <c r="BB532" i="1" s="1"/>
  <c r="BB137" i="1" a="1"/>
  <c r="BB137" i="1" s="1"/>
  <c r="BB704" i="1" a="1"/>
  <c r="BB704" i="1" s="1"/>
  <c r="BB850" i="1" a="1"/>
  <c r="BB850" i="1" s="1"/>
  <c r="BB183" i="1" a="1"/>
  <c r="BB183" i="1" s="1"/>
  <c r="BB750" i="1" a="1"/>
  <c r="BB750" i="1" s="1"/>
  <c r="BB525" i="1" a="1"/>
  <c r="BB525" i="1" s="1"/>
  <c r="BB387" i="1" a="1"/>
  <c r="BB387" i="1" s="1"/>
  <c r="BB597" i="1" a="1"/>
  <c r="BB597" i="1" s="1"/>
  <c r="BB1217" i="1" a="1"/>
  <c r="BB1217" i="1" s="1"/>
  <c r="BB1132" i="1" a="1"/>
  <c r="BB1132" i="1" s="1"/>
  <c r="BB884" i="1" a="1"/>
  <c r="BB884" i="1" s="1"/>
  <c r="BB520" i="1" a="1"/>
  <c r="BB520" i="1" s="1"/>
  <c r="BB451" i="1" a="1"/>
  <c r="BB451" i="1" s="1"/>
  <c r="BB607" i="1" a="1"/>
  <c r="BB607" i="1" s="1"/>
  <c r="BB119" i="1" a="1"/>
  <c r="BB119" i="1" s="1"/>
  <c r="BB977" i="1" a="1"/>
  <c r="BB977" i="1" s="1"/>
  <c r="BB1060" i="1" a="1"/>
  <c r="BB1060" i="1" s="1"/>
  <c r="BB390" i="1" a="1"/>
  <c r="BB390" i="1" s="1"/>
  <c r="BB1010" i="1" a="1"/>
  <c r="BB1010" i="1" s="1"/>
  <c r="BB392" i="1" a="1"/>
  <c r="BB392" i="1" s="1"/>
  <c r="BB222" i="1" a="1"/>
  <c r="BB222" i="1" s="1"/>
  <c r="BB95" i="1" a="1"/>
  <c r="BB95" i="1" s="1"/>
  <c r="BB507" i="1" a="1"/>
  <c r="BB507" i="1" s="1"/>
  <c r="BB1088" i="1" a="1"/>
  <c r="BB1088" i="1" s="1"/>
  <c r="BB1111" i="1" a="1"/>
  <c r="BB1111" i="1" s="1"/>
  <c r="BB880" i="1" a="1"/>
  <c r="BB880" i="1" s="1"/>
  <c r="BB718" i="1" a="1"/>
  <c r="BB718" i="1" s="1"/>
  <c r="BB49" i="1" a="1"/>
  <c r="BB49" i="1" s="1"/>
  <c r="BB159" i="1" a="1"/>
  <c r="BB159" i="1" s="1"/>
  <c r="BB680" i="1" a="1"/>
  <c r="BB680" i="1" s="1"/>
  <c r="BB66" i="1" a="1"/>
  <c r="BB66" i="1" s="1"/>
  <c r="BB1116" i="1" a="1"/>
  <c r="BB1116" i="1" s="1"/>
  <c r="BB382" i="1" a="1"/>
  <c r="BB382" i="1" s="1"/>
  <c r="BB188" i="1" a="1"/>
  <c r="BB188" i="1" s="1"/>
  <c r="BB728" i="1" a="1"/>
  <c r="BB728" i="1" s="1"/>
  <c r="BB945" i="1" a="1"/>
  <c r="BB945" i="1" s="1"/>
  <c r="BB1200" i="1" a="1"/>
  <c r="BB1200" i="1" s="1"/>
  <c r="BB443" i="1" a="1"/>
  <c r="BB443" i="1" s="1"/>
  <c r="BB1222" i="1" a="1"/>
  <c r="BB1222" i="1" s="1"/>
  <c r="BB681" i="1" a="1"/>
  <c r="BB681" i="1" s="1"/>
  <c r="BB1133" i="1" a="1"/>
  <c r="BB1133" i="1" s="1"/>
  <c r="BB899" i="1" a="1"/>
  <c r="BB899" i="1" s="1"/>
  <c r="BB1029" i="1" a="1"/>
  <c r="BB1029" i="1" s="1"/>
  <c r="BB661" i="1" a="1"/>
  <c r="BB661" i="1" s="1"/>
  <c r="BB441" i="1" a="1"/>
  <c r="BB441" i="1" s="1"/>
  <c r="BB621" i="1" a="1"/>
  <c r="BB621" i="1" s="1"/>
  <c r="BB269" i="1" a="1"/>
  <c r="BB269" i="1" s="1"/>
  <c r="BB779" i="1" a="1"/>
  <c r="BB779" i="1" s="1"/>
  <c r="BB627" i="1" a="1"/>
  <c r="BB627" i="1" s="1"/>
  <c r="BB462" i="1" a="1"/>
  <c r="BB462" i="1" s="1"/>
  <c r="BB1000" i="1" a="1"/>
  <c r="BB1000" i="1" s="1"/>
  <c r="BB511" i="1" a="1"/>
  <c r="BB511" i="1" s="1"/>
  <c r="BB549" i="1" a="1"/>
  <c r="BB549" i="1" s="1"/>
  <c r="BB362" i="1" a="1"/>
  <c r="BB362" i="1" s="1"/>
  <c r="BB948" i="1" a="1"/>
  <c r="BB948" i="1" s="1"/>
  <c r="BB1231" i="1" a="1"/>
  <c r="BB1231" i="1" s="1"/>
  <c r="BB1166" i="1" a="1"/>
  <c r="BB1166" i="1" s="1"/>
  <c r="BB114" i="1" a="1"/>
  <c r="BB114" i="1" s="1"/>
  <c r="BB303" i="1" a="1"/>
  <c r="BB303" i="1" s="1"/>
  <c r="BB873" i="1" a="1"/>
  <c r="BB873" i="1" s="1"/>
  <c r="BB523" i="1" a="1"/>
  <c r="BB523" i="1" s="1"/>
  <c r="BB307" i="1" a="1"/>
  <c r="BB307" i="1" s="1"/>
  <c r="BB139" i="1" a="1"/>
  <c r="BB139" i="1" s="1"/>
  <c r="BB879" i="1" a="1"/>
  <c r="BB879" i="1" s="1"/>
  <c r="BB877" i="1" a="1"/>
  <c r="BB877" i="1" s="1"/>
  <c r="BB631" i="1" a="1"/>
  <c r="BB631" i="1" s="1"/>
  <c r="BB492" i="1" a="1"/>
  <c r="BB492" i="1" s="1"/>
  <c r="BB540" i="1" a="1"/>
  <c r="BB540" i="1" s="1"/>
  <c r="BB777" i="1" a="1"/>
  <c r="BB777" i="1" s="1"/>
  <c r="BB281" i="1" a="1"/>
  <c r="BB281" i="1" s="1"/>
  <c r="BB69" i="1" a="1"/>
  <c r="BB69" i="1" s="1"/>
  <c r="BB858" i="1" a="1"/>
  <c r="BB858" i="1" s="1"/>
  <c r="BB589" i="1" a="1"/>
  <c r="BB589" i="1" s="1"/>
  <c r="BB1158" i="1" a="1"/>
  <c r="BB1158" i="1" s="1"/>
  <c r="BB956" i="1" a="1"/>
  <c r="BB956" i="1" s="1"/>
  <c r="BB754" i="1" a="1"/>
  <c r="BB754" i="1" s="1"/>
  <c r="BB864" i="1" a="1"/>
  <c r="BB864" i="1" s="1"/>
  <c r="BB968" i="1" a="1"/>
  <c r="BB968" i="1" s="1"/>
  <c r="BB1022" i="1" a="1"/>
  <c r="BB1022" i="1" s="1"/>
  <c r="BB678" i="1" a="1"/>
  <c r="BB678" i="1" s="1"/>
  <c r="BB292" i="1" a="1"/>
  <c r="BB292" i="1" s="1"/>
  <c r="BB125" i="1" a="1"/>
  <c r="BB125" i="1" s="1"/>
  <c r="BB265" i="1" a="1"/>
  <c r="BB265" i="1" s="1"/>
  <c r="BB751" i="1" a="1"/>
  <c r="BB751" i="1" s="1"/>
  <c r="BB1028" i="1" a="1"/>
  <c r="BB1028" i="1" s="1"/>
  <c r="BB651" i="1" a="1"/>
  <c r="BB651" i="1" s="1"/>
  <c r="BB1159" i="1" a="1"/>
  <c r="BB1159" i="1" s="1"/>
  <c r="BB239" i="1" a="1"/>
  <c r="BB239" i="1" s="1"/>
  <c r="BB1195" i="1" a="1"/>
  <c r="BB1195" i="1" s="1"/>
  <c r="BB290" i="1" a="1"/>
  <c r="BB290" i="1" s="1"/>
  <c r="BB1122" i="1" a="1"/>
  <c r="BB1122" i="1" s="1"/>
  <c r="BB302" i="1" a="1"/>
  <c r="BB302" i="1" s="1"/>
  <c r="BB1012" i="1" a="1"/>
  <c r="BB1012" i="1" s="1"/>
  <c r="BB407" i="1" a="1"/>
  <c r="BB407" i="1" s="1"/>
  <c r="BB753" i="1" a="1"/>
  <c r="BB753" i="1" s="1"/>
  <c r="BB502" i="1" a="1"/>
  <c r="BB502" i="1" s="1"/>
  <c r="BB51" i="1" a="1"/>
  <c r="BB51" i="1" s="1"/>
  <c r="BB240" i="1" a="1"/>
  <c r="BB240" i="1" s="1"/>
  <c r="BB1007" i="1" a="1"/>
  <c r="BB1007" i="1" s="1"/>
  <c r="BB983" i="1" a="1"/>
  <c r="BB983" i="1" s="1"/>
  <c r="BB592" i="1" a="1"/>
  <c r="BB592" i="1" s="1"/>
  <c r="BB959" i="1" a="1"/>
  <c r="BB959" i="1" s="1"/>
  <c r="BB859" i="1" a="1"/>
  <c r="BB859" i="1" s="1"/>
  <c r="BB878" i="1" a="1"/>
  <c r="BB878" i="1" s="1"/>
  <c r="BB405" i="1" a="1"/>
  <c r="BB405" i="1" s="1"/>
  <c r="BB268" i="1" a="1"/>
  <c r="BB268" i="1" s="1"/>
  <c r="BB824" i="1" a="1"/>
  <c r="BB824" i="1" s="1"/>
  <c r="BB923" i="1" a="1"/>
  <c r="BB923" i="1" s="1"/>
  <c r="BB255" i="1" a="1"/>
  <c r="BB255" i="1" s="1"/>
  <c r="BB608" i="1" a="1"/>
  <c r="BB608" i="1" s="1"/>
  <c r="BB1044" i="1" a="1"/>
  <c r="BB1044" i="1" s="1"/>
  <c r="BB860" i="1" a="1"/>
  <c r="BB860" i="1" s="1"/>
  <c r="BB93" i="1" a="1"/>
  <c r="BB93" i="1" s="1"/>
  <c r="BB209" i="1" a="1"/>
  <c r="BB209" i="1" s="1"/>
  <c r="BB453" i="1" a="1"/>
  <c r="BB453" i="1" s="1"/>
  <c r="BB401" i="1" a="1"/>
  <c r="BB401" i="1" s="1"/>
  <c r="BB843" i="1" a="1"/>
  <c r="BB843" i="1" s="1"/>
  <c r="BB1042" i="1" a="1"/>
  <c r="BB1042" i="1" s="1"/>
  <c r="BB1130" i="1" a="1"/>
  <c r="BB1130" i="1" s="1"/>
  <c r="BB154" i="1" a="1"/>
  <c r="BB154" i="1" s="1"/>
  <c r="BB599" i="1" a="1"/>
  <c r="BB599" i="1" s="1"/>
  <c r="BB902" i="1" a="1"/>
  <c r="BB902" i="1" s="1"/>
  <c r="BB640" i="1" a="1"/>
  <c r="BB640" i="1" s="1"/>
  <c r="BB458" i="1" a="1"/>
  <c r="BB458" i="1" s="1"/>
  <c r="BB487" i="1" a="1"/>
  <c r="BB487" i="1" s="1"/>
  <c r="BB789" i="1" a="1"/>
  <c r="BB789" i="1" s="1"/>
  <c r="BB533" i="1" a="1"/>
  <c r="BB533" i="1" s="1"/>
  <c r="BB67" i="1" a="1"/>
  <c r="BB67" i="1" s="1"/>
  <c r="BB1168" i="1" a="1"/>
  <c r="BB1168" i="1" s="1"/>
  <c r="BB126" i="1" a="1"/>
  <c r="BB126" i="1" s="1"/>
  <c r="BB432" i="1" a="1"/>
  <c r="BB432" i="1" s="1"/>
  <c r="BB1208" i="1" a="1"/>
  <c r="BB1208" i="1" s="1"/>
  <c r="BB301" i="1" a="1"/>
  <c r="BB301" i="1" s="1"/>
  <c r="BB731" i="1" a="1"/>
  <c r="BB731" i="1" s="1"/>
  <c r="BB692" i="1" a="1"/>
  <c r="BB692" i="1" s="1"/>
  <c r="BB838" i="1" a="1"/>
  <c r="BB838" i="1" s="1"/>
  <c r="BB379" i="1" a="1"/>
  <c r="BB379" i="1" s="1"/>
  <c r="BB1070" i="1" a="1"/>
  <c r="BB1070" i="1" s="1"/>
  <c r="BB215" i="1" a="1"/>
  <c r="BB215" i="1" s="1"/>
  <c r="BB583" i="1" a="1"/>
  <c r="BB583" i="1" s="1"/>
  <c r="BB801" i="1" a="1"/>
  <c r="BB801" i="1" s="1"/>
  <c r="BB548" i="1" a="1"/>
  <c r="BB548" i="1" s="1"/>
  <c r="BB691" i="1" a="1"/>
  <c r="BB691" i="1" s="1"/>
  <c r="BB162" i="1" a="1"/>
  <c r="BB162" i="1" s="1"/>
  <c r="BB230" i="1" a="1"/>
  <c r="BB230" i="1" s="1"/>
  <c r="BB530" i="1" a="1"/>
  <c r="BB530" i="1" s="1"/>
  <c r="BB670" i="1" a="1"/>
  <c r="BB670" i="1" s="1"/>
  <c r="BB275" i="1" a="1"/>
  <c r="BB275" i="1" s="1"/>
  <c r="BB1049" i="1" a="1"/>
  <c r="BB1049" i="1" s="1"/>
  <c r="BB427" i="1" a="1"/>
  <c r="BB427" i="1" s="1"/>
  <c r="BB141" i="1" a="1"/>
  <c r="BB141" i="1" s="1"/>
  <c r="BB649" i="1" a="1"/>
  <c r="BB649" i="1" s="1"/>
  <c r="BB420" i="1" a="1"/>
  <c r="BB420" i="1" s="1"/>
  <c r="BB472" i="1" a="1"/>
  <c r="BB472" i="1" s="1"/>
  <c r="BB279" i="1" a="1"/>
  <c r="BB279" i="1" s="1"/>
  <c r="BB542" i="1" a="1"/>
  <c r="BB542" i="1" s="1"/>
  <c r="BB964" i="1" a="1"/>
  <c r="BB964" i="1" s="1"/>
  <c r="BB58" i="1" a="1"/>
  <c r="BB58" i="1" s="1"/>
  <c r="BB972" i="1" a="1"/>
  <c r="BB972" i="1" s="1"/>
  <c r="BB763" i="1" a="1"/>
  <c r="BB763" i="1" s="1"/>
  <c r="BB912" i="1" a="1"/>
  <c r="BB912" i="1" s="1"/>
  <c r="BB963" i="1" a="1"/>
  <c r="BB963" i="1" s="1"/>
  <c r="BB810" i="1" a="1"/>
  <c r="BB810" i="1" s="1"/>
  <c r="BB1212" i="1" a="1"/>
  <c r="BB1212" i="1" s="1"/>
  <c r="BB980" i="1" a="1"/>
  <c r="BB980" i="1" s="1"/>
  <c r="BB565" i="1" a="1"/>
  <c r="BB565" i="1" s="1"/>
  <c r="BB1197" i="1" a="1"/>
  <c r="BB1197" i="1" s="1"/>
  <c r="BB498" i="1" a="1"/>
  <c r="BB498" i="1" s="1"/>
  <c r="BB1026" i="1" a="1"/>
  <c r="BB1026" i="1" s="1"/>
  <c r="BB62" i="1" a="1"/>
  <c r="BB62" i="1" s="1"/>
  <c r="BB1154" i="1" a="1"/>
  <c r="BB1154" i="1" s="1"/>
  <c r="BB129" i="1" a="1"/>
  <c r="BB129" i="1" s="1"/>
  <c r="BB276" i="1" a="1"/>
  <c r="BB276" i="1" s="1"/>
  <c r="BB1147" i="1" a="1"/>
  <c r="BB1147" i="1" s="1"/>
  <c r="BB124" i="1" a="1"/>
  <c r="BB124" i="1" s="1"/>
  <c r="BB1120" i="1" a="1"/>
  <c r="BB1120" i="1" s="1"/>
  <c r="BB173" i="1" a="1"/>
  <c r="BB173" i="1" s="1"/>
  <c r="BB531" i="1" a="1"/>
  <c r="BB531" i="1" s="1"/>
  <c r="BB1209" i="1" a="1"/>
  <c r="BB1209" i="1" s="1"/>
  <c r="BB756" i="1" a="1"/>
  <c r="BB756" i="1" s="1"/>
  <c r="BB280" i="1" a="1"/>
  <c r="BB280" i="1" s="1"/>
  <c r="BB924" i="1" a="1"/>
  <c r="BB924" i="1" s="1"/>
  <c r="BB399" i="1" a="1"/>
  <c r="BB399" i="1" s="1"/>
  <c r="BB738" i="1" a="1"/>
  <c r="BB738" i="1" s="1"/>
  <c r="BB770" i="1" a="1"/>
  <c r="BB770" i="1" s="1"/>
  <c r="BB833" i="1" a="1"/>
  <c r="BB833" i="1" s="1"/>
  <c r="BB580" i="1" a="1"/>
  <c r="BB580" i="1" s="1"/>
  <c r="BB75" i="1" a="1"/>
  <c r="BB75" i="1" s="1"/>
  <c r="BB575" i="1" a="1"/>
  <c r="BB575" i="1" s="1"/>
  <c r="BB283" i="1" a="1"/>
  <c r="BB283" i="1" s="1"/>
  <c r="BB1232" i="1" a="1"/>
  <c r="BB1232" i="1" s="1"/>
  <c r="BB713" i="1" a="1"/>
  <c r="BB713" i="1" s="1"/>
  <c r="BB512" i="1" a="1"/>
  <c r="BB512" i="1" s="1"/>
  <c r="BB596" i="1" a="1"/>
  <c r="BB596" i="1" s="1"/>
  <c r="BB623" i="1" a="1"/>
  <c r="BB623" i="1" s="1"/>
  <c r="BB1033" i="1" a="1"/>
  <c r="BB1033" i="1" s="1"/>
  <c r="BB866" i="1" a="1"/>
  <c r="BB866" i="1" s="1"/>
  <c r="BB1193" i="1" a="1"/>
  <c r="BB1193" i="1" s="1"/>
  <c r="BB147" i="1" a="1"/>
  <c r="BB147" i="1" s="1"/>
  <c r="BB1094" i="1" a="1"/>
  <c r="BB1094" i="1" s="1"/>
  <c r="BB482" i="1" a="1"/>
  <c r="BB482" i="1" s="1"/>
  <c r="BB601" i="1" a="1"/>
  <c r="BB601" i="1" s="1"/>
  <c r="BB168" i="1" a="1"/>
  <c r="BB168" i="1" s="1"/>
  <c r="BB742" i="1" a="1"/>
  <c r="BB742" i="1" s="1"/>
  <c r="BB300" i="1" a="1"/>
  <c r="BB300" i="1" s="1"/>
  <c r="BB1206" i="1" a="1"/>
  <c r="BB1206" i="1" s="1"/>
  <c r="BB638" i="1" a="1"/>
  <c r="BB638" i="1" s="1"/>
  <c r="BB494" i="1" a="1"/>
  <c r="BB494" i="1" s="1"/>
  <c r="BB571" i="1" a="1"/>
  <c r="BB571" i="1" s="1"/>
  <c r="BB644" i="1" a="1"/>
  <c r="BB644" i="1" s="1"/>
  <c r="BB928" i="1" a="1"/>
  <c r="BB928" i="1" s="1"/>
  <c r="BB202" i="1" a="1"/>
  <c r="BB202" i="1" s="1"/>
  <c r="BB500" i="1" a="1"/>
  <c r="BB500" i="1" s="1"/>
  <c r="BB76" i="1" a="1"/>
  <c r="BB76" i="1" s="1"/>
  <c r="BB1034" i="1" a="1"/>
  <c r="BB1034" i="1" s="1"/>
  <c r="BB182" i="1" a="1"/>
  <c r="BB182" i="1" s="1"/>
  <c r="BB768" i="1" a="1"/>
  <c r="BB768" i="1" s="1"/>
  <c r="BB528" i="1" a="1"/>
  <c r="BB528" i="1" s="1"/>
  <c r="BB780" i="1" a="1"/>
  <c r="BB780" i="1" s="1"/>
  <c r="BB261" i="1" a="1"/>
  <c r="BB261" i="1" s="1"/>
  <c r="BB514" i="1" a="1"/>
  <c r="BB514" i="1" s="1"/>
  <c r="BB389" i="1" a="1"/>
  <c r="BB389" i="1" s="1"/>
  <c r="BB436" i="1" a="1"/>
  <c r="BB436" i="1" s="1"/>
  <c r="BB221" i="1" a="1"/>
  <c r="BB221" i="1" s="1"/>
  <c r="BB467" i="1" a="1"/>
  <c r="BB467" i="1" s="1"/>
  <c r="BB1105" i="1" a="1"/>
  <c r="BB1105" i="1" s="1"/>
  <c r="BB351" i="1" a="1"/>
  <c r="BB351" i="1" s="1"/>
  <c r="BB518" i="1" a="1"/>
  <c r="BB518" i="1" s="1"/>
  <c r="BB741" i="1" a="1"/>
  <c r="BB741" i="1" s="1"/>
  <c r="BB336" i="1" a="1"/>
  <c r="BB336" i="1" s="1"/>
  <c r="BB685" i="1" a="1"/>
  <c r="BB685" i="1" s="1"/>
  <c r="BB851" i="1" a="1"/>
  <c r="BB851" i="1" s="1"/>
  <c r="BB185" i="1" a="1"/>
  <c r="BB185" i="1" s="1"/>
  <c r="BB668" i="1" a="1"/>
  <c r="BB668" i="1" s="1"/>
  <c r="BB331" i="1" a="1"/>
  <c r="BB331" i="1" s="1"/>
  <c r="BB807" i="1" a="1"/>
  <c r="BB807" i="1" s="1"/>
  <c r="BB1063" i="1" a="1"/>
  <c r="BB1063" i="1" s="1"/>
  <c r="BB310" i="1" a="1"/>
  <c r="BB310" i="1" s="1"/>
  <c r="BB809" i="1" a="1"/>
  <c r="BB809" i="1" s="1"/>
  <c r="BB459" i="1" a="1"/>
  <c r="BB459" i="1" s="1"/>
  <c r="BB1059" i="1" a="1"/>
  <c r="BB1059" i="1" s="1"/>
  <c r="BB1065" i="1" a="1"/>
  <c r="BB1065" i="1" s="1"/>
  <c r="BB337" i="1" a="1"/>
  <c r="BB337" i="1" s="1"/>
  <c r="BB424" i="1" a="1"/>
  <c r="BB424" i="1" s="1"/>
  <c r="BB1085" i="1" a="1"/>
  <c r="BB1085" i="1" s="1"/>
  <c r="BB380" i="1" a="1"/>
  <c r="BB380" i="1" s="1"/>
  <c r="BB426" i="1" a="1"/>
  <c r="BB426" i="1" s="1"/>
  <c r="BB688" i="1" a="1"/>
  <c r="BB688" i="1" s="1"/>
  <c r="BB284" i="1" a="1"/>
  <c r="BB284" i="1" s="1"/>
  <c r="BB840" i="1" a="1"/>
  <c r="BB840" i="1" s="1"/>
  <c r="BB625" i="1" a="1"/>
  <c r="BB625" i="1" s="1"/>
  <c r="BB658" i="1" a="1"/>
  <c r="BB658" i="1" s="1"/>
  <c r="BB1160" i="1" a="1"/>
  <c r="BB1160" i="1" s="1"/>
  <c r="BB515" i="1" a="1"/>
  <c r="BB515" i="1" s="1"/>
  <c r="BB916" i="1" a="1"/>
  <c r="BB916" i="1" s="1"/>
  <c r="BB408" i="1" a="1"/>
  <c r="BB408" i="1" s="1"/>
  <c r="BB782" i="1" a="1"/>
  <c r="BB782" i="1" s="1"/>
  <c r="BB394" i="1" a="1"/>
  <c r="BB394" i="1" s="1"/>
  <c r="BB1216" i="1" a="1"/>
  <c r="BB1216" i="1" s="1"/>
  <c r="BB1018" i="1" a="1"/>
  <c r="BB1018" i="1" s="1"/>
  <c r="BB1041" i="1" a="1"/>
  <c r="BB1041" i="1" s="1"/>
  <c r="BB1201" i="1" a="1"/>
  <c r="BB1201" i="1" s="1"/>
  <c r="BB931" i="1" a="1"/>
  <c r="BB931" i="1" s="1"/>
  <c r="BB672" i="1" a="1"/>
  <c r="BB672" i="1" s="1"/>
  <c r="BB1081" i="1" a="1"/>
  <c r="BB1081" i="1" s="1"/>
  <c r="BB529" i="1" a="1"/>
  <c r="BB529" i="1" s="1"/>
  <c r="BB637" i="1" a="1"/>
  <c r="BB637" i="1" s="1"/>
  <c r="BB192" i="1" a="1"/>
  <c r="BB192" i="1" s="1"/>
  <c r="BB52" i="1" a="1"/>
  <c r="BB52" i="1" s="1"/>
  <c r="BB428" i="1" a="1"/>
  <c r="BB428" i="1" s="1"/>
  <c r="BB560" i="1" a="1"/>
  <c r="BB560" i="1" s="1"/>
  <c r="BB1183" i="1" a="1"/>
  <c r="BB1183" i="1" s="1"/>
  <c r="BB1008" i="1" a="1"/>
  <c r="BB1008" i="1" s="1"/>
  <c r="BB438" i="1" a="1"/>
  <c r="BB438" i="1" s="1"/>
  <c r="BB400" i="1" a="1"/>
  <c r="BB400" i="1" s="1"/>
  <c r="BB1098" i="1" a="1"/>
  <c r="BB1098" i="1" s="1"/>
  <c r="BB947" i="1" a="1"/>
  <c r="BB947" i="1" s="1"/>
  <c r="BB1082" i="1" a="1"/>
  <c r="BB1082" i="1" s="1"/>
  <c r="BB910" i="1" a="1"/>
  <c r="BB910" i="1" s="1"/>
  <c r="BB724" i="1" a="1"/>
  <c r="BB724" i="1" s="1"/>
  <c r="BB74" i="1" a="1"/>
  <c r="BB74" i="1" s="1"/>
  <c r="BB766" i="1" a="1"/>
  <c r="BB766" i="1" s="1"/>
  <c r="BB1073" i="1" a="1"/>
  <c r="BB1073" i="1" s="1"/>
  <c r="BB577" i="1" a="1"/>
  <c r="BB577" i="1" s="1"/>
  <c r="BB772" i="1" a="1"/>
  <c r="BB772" i="1" s="1"/>
  <c r="BB593" i="1" a="1"/>
  <c r="BB593" i="1" s="1"/>
  <c r="BB677" i="1" a="1"/>
  <c r="BB677" i="1" s="1"/>
  <c r="BB1173" i="1" a="1"/>
  <c r="BB1173" i="1" s="1"/>
  <c r="BB367" i="1" a="1"/>
  <c r="BB367" i="1" s="1"/>
  <c r="BB830" i="1" a="1"/>
  <c r="BB830" i="1" s="1"/>
  <c r="BB662" i="1" a="1"/>
  <c r="BB662" i="1" s="1"/>
  <c r="BB241" i="1" a="1"/>
  <c r="BB241" i="1" s="1"/>
  <c r="BB485" i="1" a="1"/>
  <c r="BB485" i="1" s="1"/>
  <c r="BB998" i="1" a="1"/>
  <c r="BB998" i="1" s="1"/>
  <c r="BB828" i="1" a="1"/>
  <c r="BB828" i="1" s="1"/>
  <c r="BB501" i="1" a="1"/>
  <c r="BB501" i="1" s="1"/>
  <c r="BB611" i="1" a="1"/>
  <c r="BB611" i="1" s="1"/>
  <c r="BB478" i="1" a="1"/>
  <c r="BB478" i="1" s="1"/>
  <c r="BB516" i="1" a="1"/>
  <c r="BB516" i="1" s="1"/>
  <c r="BB1107" i="1" a="1"/>
  <c r="BB1107" i="1" s="1"/>
  <c r="BB471" i="1" a="1"/>
  <c r="BB471" i="1" s="1"/>
  <c r="BB456" i="1" a="1"/>
  <c r="BB456" i="1" s="1"/>
  <c r="BB1020" i="1" a="1"/>
  <c r="BB1020" i="1" s="1"/>
  <c r="BB706" i="1" a="1"/>
  <c r="BB706" i="1" s="1"/>
  <c r="BB705" i="1" a="1"/>
  <c r="BB705" i="1" s="1"/>
  <c r="BB1066" i="1" a="1"/>
  <c r="BB1066" i="1" s="1"/>
  <c r="BB233" i="1" a="1"/>
  <c r="BB233" i="1" s="1"/>
  <c r="BB308" i="1" a="1"/>
  <c r="BB308" i="1" s="1"/>
  <c r="BB909" i="1" a="1"/>
  <c r="BB909" i="1" s="1"/>
  <c r="BB986" i="1" a="1"/>
  <c r="BB986" i="1" s="1"/>
  <c r="BB699" i="1" a="1"/>
  <c r="BB699" i="1" s="1"/>
  <c r="BB856" i="1" a="1"/>
  <c r="BB856" i="1" s="1"/>
  <c r="BB1096" i="1" a="1"/>
  <c r="BB1096" i="1" s="1"/>
  <c r="BB131" i="1" a="1"/>
  <c r="BB131" i="1" s="1"/>
  <c r="BB161" i="1" a="1"/>
  <c r="BB161" i="1" s="1"/>
  <c r="BB323" i="1" a="1"/>
  <c r="BB323" i="1" s="1"/>
  <c r="BB1104" i="1" a="1"/>
  <c r="BB1104" i="1" s="1"/>
  <c r="BB1177" i="1" a="1"/>
  <c r="BB1177" i="1" s="1"/>
  <c r="BB381" i="1" a="1"/>
  <c r="BB381" i="1" s="1"/>
  <c r="BB774" i="1" a="1"/>
  <c r="BB774" i="1" s="1"/>
  <c r="BB358" i="1" a="1"/>
  <c r="BB358" i="1" s="1"/>
  <c r="BB102" i="1" a="1"/>
  <c r="BB102" i="1" s="1"/>
  <c r="BB933" i="1" a="1"/>
  <c r="BB933" i="1" s="1"/>
  <c r="BB792" i="1" a="1"/>
  <c r="BB792" i="1" s="1"/>
  <c r="BB937" i="1" a="1"/>
  <c r="BB937" i="1" s="1"/>
  <c r="BB787" i="1" a="1"/>
  <c r="BB787" i="1" s="1"/>
  <c r="BB605" i="1" a="1"/>
  <c r="BB605" i="1" s="1"/>
  <c r="BB904" i="1" a="1"/>
  <c r="BB904" i="1" s="1"/>
  <c r="BB414" i="1" a="1"/>
  <c r="BB414" i="1" s="1"/>
  <c r="BB419" i="1" a="1"/>
  <c r="BB419" i="1" s="1"/>
  <c r="BB863" i="1" a="1"/>
  <c r="BB863" i="1" s="1"/>
  <c r="BB816" i="1" a="1"/>
  <c r="BB816" i="1" s="1"/>
  <c r="BB871" i="1" a="1"/>
  <c r="BB871" i="1" s="1"/>
  <c r="BB193" i="1" a="1"/>
  <c r="BB193" i="1" s="1"/>
  <c r="BB194" i="1" a="1"/>
  <c r="BB194" i="1" s="1"/>
  <c r="BB483" i="1" a="1"/>
  <c r="BB483" i="1" s="1"/>
  <c r="BB811" i="1" a="1"/>
  <c r="BB811" i="1" s="1"/>
  <c r="BB409" i="1" a="1"/>
  <c r="BB409" i="1" s="1"/>
  <c r="BB572" i="1" a="1"/>
  <c r="BB572" i="1" s="1"/>
  <c r="BB1184" i="1" a="1"/>
  <c r="BB1184" i="1" s="1"/>
  <c r="BB388" i="1" a="1"/>
  <c r="BB388" i="1" s="1"/>
  <c r="BB57" i="1" a="1"/>
  <c r="BB57" i="1" s="1"/>
  <c r="BB748" i="1" a="1"/>
  <c r="BB748" i="1" s="1"/>
  <c r="BB120" i="1" a="1"/>
  <c r="BB120" i="1" s="1"/>
  <c r="BB59" i="1" a="1"/>
  <c r="BB59" i="1" s="1"/>
  <c r="BB122" i="1" a="1"/>
  <c r="BB122" i="1" s="1"/>
  <c r="BB1086" i="1" a="1"/>
  <c r="BB1086" i="1" s="1"/>
  <c r="BB234" i="1" a="1"/>
  <c r="BB234" i="1" s="1"/>
  <c r="BB315" i="1" a="1"/>
  <c r="BB315" i="1" s="1"/>
  <c r="BB1191" i="1" a="1"/>
  <c r="BB1191" i="1" s="1"/>
  <c r="BB1106" i="1" a="1"/>
  <c r="BB1106" i="1" s="1"/>
  <c r="BB970" i="1" a="1"/>
  <c r="BB970" i="1" s="1"/>
  <c r="BB535" i="1" a="1"/>
  <c r="BB535" i="1" s="1"/>
  <c r="BB519" i="1" a="1"/>
  <c r="BB519" i="1" s="1"/>
  <c r="BB497" i="1" a="1"/>
  <c r="BB497" i="1" s="1"/>
  <c r="BB1119" i="1" a="1"/>
  <c r="BB1119" i="1" s="1"/>
  <c r="BB55" i="1" a="1"/>
  <c r="BB55" i="1" s="1"/>
  <c r="BB918" i="1" a="1"/>
  <c r="BB918" i="1" s="1"/>
  <c r="BB89" i="1" a="1"/>
  <c r="BB89" i="1" s="1"/>
  <c r="BB618" i="1" a="1"/>
  <c r="BB618" i="1" s="1"/>
  <c r="BB1163" i="1" a="1"/>
  <c r="BB1163" i="1" s="1"/>
  <c r="BB759" i="1" a="1"/>
  <c r="BB759" i="1" s="1"/>
  <c r="BB663" i="1" a="1"/>
  <c r="BB663" i="1" s="1"/>
  <c r="BB1080" i="1" a="1"/>
  <c r="BB1080" i="1" s="1"/>
  <c r="BB817" i="1" a="1"/>
  <c r="BB817" i="1" s="1"/>
  <c r="BB634" i="1" a="1"/>
  <c r="BB634" i="1" s="1"/>
  <c r="BB1113" i="1" a="1"/>
  <c r="BB1113" i="1" s="1"/>
  <c r="BB146" i="1" a="1"/>
  <c r="BB146" i="1" s="1"/>
  <c r="BB710" i="1" a="1"/>
  <c r="BB710" i="1" s="1"/>
  <c r="BB642" i="1" a="1"/>
  <c r="BB642" i="1" s="1"/>
  <c r="BB205" i="1" a="1"/>
  <c r="BB205" i="1" s="1"/>
  <c r="BB200" i="1" a="1"/>
  <c r="BB200" i="1" s="1"/>
  <c r="BB648" i="1" a="1"/>
  <c r="BB648" i="1" s="1"/>
  <c r="BB249" i="1" a="1"/>
  <c r="BB249" i="1" s="1"/>
  <c r="BB186" i="1" a="1"/>
  <c r="BB186" i="1" s="1"/>
  <c r="BB1016" i="1" a="1"/>
  <c r="BB1016" i="1" s="1"/>
  <c r="BB1189" i="1" a="1"/>
  <c r="BB1189" i="1" s="1"/>
  <c r="BB465" i="1" a="1"/>
  <c r="BB465" i="1" s="1"/>
  <c r="BB1215" i="1" a="1"/>
  <c r="BB1215" i="1" s="1"/>
  <c r="BB836" i="1" a="1"/>
  <c r="BB836" i="1" s="1"/>
  <c r="BB550" i="1" a="1"/>
  <c r="BB550" i="1" s="1"/>
  <c r="BB822" i="1" a="1"/>
  <c r="BB822" i="1" s="1"/>
  <c r="BB783" i="1" a="1"/>
  <c r="BB783" i="1" s="1"/>
  <c r="BB919" i="1" a="1"/>
  <c r="BB919" i="1" s="1"/>
  <c r="BB506" i="1" a="1"/>
  <c r="BB506" i="1" s="1"/>
  <c r="BB969" i="1" a="1"/>
  <c r="BB969" i="1" s="1"/>
  <c r="BB825" i="1" a="1"/>
  <c r="BB825" i="1" s="1"/>
  <c r="BB1002" i="1" a="1"/>
  <c r="BB1002" i="1" s="1"/>
  <c r="BB232" i="1" a="1"/>
  <c r="BB232" i="1" s="1"/>
  <c r="BB1121" i="1" a="1"/>
  <c r="BB1121" i="1" s="1"/>
  <c r="BB656" i="1" a="1"/>
  <c r="BB656" i="1" s="1"/>
  <c r="BB982" i="1" a="1"/>
  <c r="BB982" i="1" s="1"/>
  <c r="BB339" i="1" a="1"/>
  <c r="BB339" i="1" s="1"/>
  <c r="BB346" i="1" a="1"/>
  <c r="BB346" i="1" s="1"/>
  <c r="BB929" i="1" a="1"/>
  <c r="BB929" i="1" s="1"/>
  <c r="BB1196" i="1" a="1"/>
  <c r="BB1196" i="1" s="1"/>
  <c r="BB510" i="1" a="1"/>
  <c r="BB510" i="1" s="1"/>
  <c r="BB178" i="1" a="1"/>
  <c r="BB178" i="1" s="1"/>
  <c r="BB667" i="1" a="1"/>
  <c r="BB667" i="1" s="1"/>
  <c r="BB413" i="1" a="1"/>
  <c r="BB413" i="1" s="1"/>
  <c r="BB940" i="1" a="1"/>
  <c r="BB940" i="1" s="1"/>
  <c r="BB90" i="1" a="1"/>
  <c r="BB90" i="1" s="1"/>
  <c r="BB480" i="1" a="1"/>
  <c r="BB480" i="1" s="1"/>
  <c r="BB490" i="1" a="1"/>
  <c r="BB490" i="1" s="1"/>
  <c r="BB1100" i="1" a="1"/>
  <c r="BB1100" i="1" s="1"/>
  <c r="BB216" i="1" a="1"/>
  <c r="BB216" i="1" s="1"/>
  <c r="BB1048" i="1" a="1"/>
  <c r="BB1048" i="1" s="1"/>
  <c r="BB541" i="1" a="1"/>
  <c r="BB541" i="1" s="1"/>
  <c r="BB890" i="1" a="1"/>
  <c r="BB890" i="1" s="1"/>
  <c r="BB628" i="1" a="1"/>
  <c r="BB628" i="1" s="1"/>
  <c r="BB793" i="1" a="1"/>
  <c r="BB793" i="1" s="1"/>
  <c r="BB1069" i="1" a="1"/>
  <c r="BB1069" i="1" s="1"/>
  <c r="BB1170" i="1" a="1"/>
  <c r="BB1170" i="1" s="1"/>
  <c r="BB835" i="1" a="1"/>
  <c r="BB835" i="1" s="1"/>
  <c r="BB1079" i="1" a="1"/>
  <c r="BB1079" i="1" s="1"/>
  <c r="BB708" i="1" a="1"/>
  <c r="BB708" i="1" s="1"/>
  <c r="BB1214" i="1" a="1"/>
  <c r="BB1214" i="1" s="1"/>
  <c r="BB736" i="1" a="1"/>
  <c r="BB736" i="1" s="1"/>
  <c r="BB1227" i="1" a="1"/>
  <c r="BB1227" i="1" s="1"/>
  <c r="BB403" i="1" a="1"/>
  <c r="BB403" i="1" s="1"/>
  <c r="BB721" i="1" a="1"/>
  <c r="BB721" i="1" s="1"/>
  <c r="BB844" i="1" a="1"/>
  <c r="BB844" i="1" s="1"/>
  <c r="BB922" i="1" a="1"/>
  <c r="BB922" i="1" s="1"/>
  <c r="BB343" i="1" a="1"/>
  <c r="BB343" i="1" s="1"/>
  <c r="BB1115" i="1" a="1"/>
  <c r="BB1115" i="1" s="1"/>
  <c r="BB617" i="1" a="1"/>
  <c r="BB617" i="1" s="1"/>
  <c r="BB868" i="1" a="1"/>
  <c r="BB868" i="1" s="1"/>
  <c r="BB813" i="1" a="1"/>
  <c r="BB813" i="1" s="1"/>
  <c r="BB1152" i="1" a="1"/>
  <c r="BB1152" i="1" s="1"/>
  <c r="BB1185" i="1" a="1"/>
  <c r="BB1185" i="1" s="1"/>
  <c r="BB123" i="1" a="1"/>
  <c r="BB123" i="1" s="1"/>
  <c r="BB1143" i="1" a="1"/>
  <c r="BB1143" i="1" s="1"/>
  <c r="BB206" i="1" a="1"/>
  <c r="BB206" i="1" s="1"/>
  <c r="BB740" i="1" a="1"/>
  <c r="BB740" i="1" s="1"/>
  <c r="BB271" i="1" a="1"/>
  <c r="BB271" i="1" s="1"/>
  <c r="BB839" i="1" a="1"/>
  <c r="BB839" i="1" s="1"/>
  <c r="BB804" i="1" a="1"/>
  <c r="BB804" i="1" s="1"/>
  <c r="BB1148" i="1" a="1"/>
  <c r="BB1148" i="1" s="1"/>
  <c r="BB1057" i="1" a="1"/>
  <c r="BB1057" i="1" s="1"/>
  <c r="BB991" i="1" a="1"/>
  <c r="BB991" i="1" s="1"/>
  <c r="BB568" i="1" a="1"/>
  <c r="BB568" i="1" s="1"/>
  <c r="BB1050" i="1" a="1"/>
  <c r="BB1050" i="1" s="1"/>
  <c r="BB404" i="1" a="1"/>
  <c r="BB404" i="1" s="1"/>
  <c r="BB765" i="1" a="1"/>
  <c r="BB765" i="1" s="1"/>
  <c r="BB562" i="1" a="1"/>
  <c r="BB562" i="1" s="1"/>
  <c r="BB586" i="1" a="1"/>
  <c r="BB586" i="1" s="1"/>
  <c r="BB537" i="1" a="1"/>
  <c r="BB537" i="1" s="1"/>
  <c r="BB659" i="1" a="1"/>
  <c r="BB659" i="1" s="1"/>
  <c r="BB1036" i="1" a="1"/>
  <c r="BB1036" i="1" s="1"/>
  <c r="BB1102" i="1" a="1"/>
  <c r="BB1102" i="1" s="1"/>
  <c r="BB564" i="1" a="1"/>
  <c r="BB564" i="1" s="1"/>
  <c r="BB981" i="1" a="1"/>
  <c r="BB981" i="1" s="1"/>
  <c r="BB992" i="1" a="1"/>
  <c r="BB992" i="1" s="1"/>
  <c r="BB582" i="1" a="1"/>
  <c r="BB582" i="1" s="1"/>
  <c r="BB802" i="1" a="1"/>
  <c r="BB802" i="1" s="1"/>
  <c r="BB199" i="1" a="1"/>
  <c r="BB199" i="1" s="1"/>
  <c r="BB1046" i="1" a="1"/>
  <c r="BB1046" i="1" s="1"/>
  <c r="BB98" i="1" a="1"/>
  <c r="BB98" i="1" s="1"/>
  <c r="BB870" i="1" a="1"/>
  <c r="BB870" i="1" s="1"/>
  <c r="BB1124" i="1" a="1"/>
  <c r="BB1124" i="1" s="1"/>
  <c r="BB669" i="1" a="1"/>
  <c r="BB669" i="1" s="1"/>
  <c r="BB867" i="1" a="1"/>
  <c r="BB867" i="1" s="1"/>
  <c r="BB84" i="1" a="1"/>
  <c r="BB84" i="1" s="1"/>
  <c r="BB311" i="1" a="1"/>
  <c r="BB311" i="1" s="1"/>
  <c r="BB735" i="1" a="1"/>
  <c r="BB735" i="1" s="1"/>
  <c r="BB113" i="1" a="1"/>
  <c r="BB113" i="1" s="1"/>
  <c r="BB674" i="1" a="1"/>
  <c r="BB674" i="1" s="1"/>
  <c r="BB355" i="1" a="1"/>
  <c r="BB355" i="1" s="1"/>
  <c r="BB121" i="1" a="1"/>
  <c r="BB121" i="1" s="1"/>
  <c r="BB761" i="1" a="1"/>
  <c r="BB761" i="1" s="1"/>
  <c r="BB309" i="1" a="1"/>
  <c r="BB309" i="1" s="1"/>
  <c r="BB87" i="1" a="1"/>
  <c r="BB87" i="1" s="1"/>
  <c r="BB798" i="1" a="1"/>
  <c r="BB798" i="1" s="1"/>
  <c r="BB639" i="1" a="1"/>
  <c r="BB639" i="1" s="1"/>
  <c r="BB693" i="1" a="1"/>
  <c r="BB693" i="1" s="1"/>
  <c r="BB264" i="1" a="1"/>
  <c r="BB264" i="1" s="1"/>
  <c r="BB1211" i="1" a="1"/>
  <c r="BB1211" i="1" s="1"/>
  <c r="BB1117" i="1" a="1"/>
  <c r="BB1117" i="1" s="1"/>
  <c r="BB415" i="1" a="1"/>
  <c r="BB415" i="1" s="1"/>
  <c r="BB169" i="1" a="1"/>
  <c r="BB169" i="1" s="1"/>
  <c r="BB257" i="1" a="1"/>
  <c r="BB257" i="1" s="1"/>
  <c r="BB327" i="1" a="1"/>
  <c r="BB327" i="1" s="1"/>
  <c r="BB171" i="1" a="1"/>
  <c r="BB171" i="1" s="1"/>
  <c r="BB764" i="1" a="1"/>
  <c r="BB764" i="1" s="1"/>
  <c r="BB1023" i="1" a="1"/>
  <c r="BB1023" i="1" s="1"/>
  <c r="BB235" i="1" a="1"/>
  <c r="BB235" i="1" s="1"/>
  <c r="BB46" i="1" a="1"/>
  <c r="BB46" i="1" s="1"/>
  <c r="BB374" i="1" a="1"/>
  <c r="BB374" i="1" s="1"/>
  <c r="BB245" i="1" a="1"/>
  <c r="BB245" i="1" s="1"/>
  <c r="BB1005" i="1" a="1"/>
  <c r="BB1005" i="1" s="1"/>
  <c r="BB573" i="1" a="1"/>
  <c r="BB573" i="1" s="1"/>
  <c r="BB474" i="1" a="1"/>
  <c r="BB474" i="1" s="1"/>
  <c r="BB534" i="1" a="1"/>
  <c r="BB534" i="1" s="1"/>
  <c r="BB857" i="1" a="1"/>
  <c r="BB857" i="1" s="1"/>
  <c r="BB342" i="1" a="1"/>
  <c r="BB342" i="1" s="1"/>
  <c r="BB725" i="1" a="1"/>
  <c r="BB725" i="1" s="1"/>
  <c r="BB56" i="1" a="1"/>
  <c r="BB56" i="1" s="1"/>
  <c r="BB212" i="1" a="1"/>
  <c r="BB212" i="1" s="1"/>
  <c r="BB1025" i="1" a="1"/>
  <c r="BB1025" i="1" s="1"/>
  <c r="BB155" i="1" a="1"/>
  <c r="BB155" i="1" s="1"/>
  <c r="BB744" i="1" a="1"/>
  <c r="BB744" i="1" s="1"/>
  <c r="BB630" i="1" a="1"/>
  <c r="BB630" i="1" s="1"/>
  <c r="BB252" i="1" a="1"/>
  <c r="BB252" i="1" s="1"/>
  <c r="BB1153" i="1" a="1"/>
  <c r="BB1153" i="1" s="1"/>
  <c r="BB145" i="1" a="1"/>
  <c r="BB145" i="1" s="1"/>
  <c r="BB1024" i="1" a="1"/>
  <c r="BB1024" i="1" s="1"/>
  <c r="BB988" i="1" a="1"/>
  <c r="BB988" i="1" s="1"/>
  <c r="BB973" i="1" a="1"/>
  <c r="BB973" i="1" s="1"/>
  <c r="BB939" i="1" a="1"/>
  <c r="BB939" i="1" s="1"/>
  <c r="BB437" i="1" a="1"/>
  <c r="BB437" i="1" s="1"/>
  <c r="BB332" i="1" a="1"/>
  <c r="BB332" i="1" s="1"/>
  <c r="BB262" i="1" a="1"/>
  <c r="BB262" i="1" s="1"/>
  <c r="BB324" i="1" a="1"/>
  <c r="BB324" i="1" s="1"/>
  <c r="BB1178" i="1" a="1"/>
  <c r="BB1178" i="1" s="1"/>
  <c r="BB377" i="1" a="1"/>
  <c r="BB377" i="1" s="1"/>
  <c r="BB842" i="1" a="1"/>
  <c r="BB842" i="1" s="1"/>
  <c r="BB747" i="1" a="1"/>
  <c r="BB747" i="1" s="1"/>
  <c r="BB156" i="1" a="1"/>
  <c r="BB156" i="1" s="1"/>
  <c r="BB270" i="1" a="1"/>
  <c r="BB270" i="1" s="1"/>
  <c r="BB892" i="1" a="1"/>
  <c r="BB892" i="1" s="1"/>
  <c r="BB971" i="1" a="1"/>
  <c r="BB971" i="1" s="1"/>
  <c r="BB1068" i="1" a="1"/>
  <c r="BB1068" i="1" s="1"/>
  <c r="BB1027" i="1" a="1"/>
  <c r="BB1027" i="1" s="1"/>
  <c r="BB865" i="1" a="1"/>
  <c r="BB865" i="1" s="1"/>
  <c r="BB353" i="1" a="1"/>
  <c r="BB353" i="1" s="1"/>
  <c r="BB1229" i="1" a="1"/>
  <c r="BB1229" i="1" s="1"/>
  <c r="BB886" i="1" a="1"/>
  <c r="BB886" i="1" s="1"/>
  <c r="BB553" i="1" a="1"/>
  <c r="BB553" i="1" s="1"/>
  <c r="BB938" i="1" a="1"/>
  <c r="BB938" i="1" s="1"/>
  <c r="BB745" i="1" a="1"/>
  <c r="BB745" i="1" s="1"/>
  <c r="BB115" i="1" a="1"/>
  <c r="BB115" i="1" s="1"/>
  <c r="BB673" i="1" a="1"/>
  <c r="BB673" i="1" s="1"/>
  <c r="BB1103" i="1" a="1"/>
  <c r="BB1103" i="1" s="1"/>
  <c r="BB473" i="1" a="1"/>
  <c r="BB473" i="1" s="1"/>
  <c r="BB297" i="1" a="1"/>
  <c r="BB297" i="1" s="1"/>
  <c r="BB848" i="1" a="1"/>
  <c r="BB848" i="1" s="1"/>
  <c r="BB897" i="1" a="1"/>
  <c r="BB897" i="1" s="1"/>
  <c r="BB567" i="1" a="1"/>
  <c r="BB567" i="1" s="1"/>
  <c r="BB218" i="1" a="1"/>
  <c r="BB218" i="1" s="1"/>
  <c r="BB489" i="1" a="1"/>
  <c r="BB489" i="1" s="1"/>
  <c r="BB448" i="1" a="1"/>
  <c r="BB448" i="1" s="1"/>
  <c r="BB908" i="1" a="1"/>
  <c r="BB908" i="1" s="1"/>
  <c r="BB1037" i="1" a="1"/>
  <c r="BB1037" i="1" s="1"/>
  <c r="BB730" i="1" a="1"/>
  <c r="BB730" i="1" s="1"/>
  <c r="BB544" i="1" a="1"/>
  <c r="BB544" i="1" s="1"/>
  <c r="BB1240" i="1" a="1"/>
  <c r="BB1240" i="1" s="1"/>
  <c r="BB128" i="1" a="1"/>
  <c r="BB128" i="1" s="1"/>
  <c r="BB966" i="1" a="1"/>
  <c r="BB966" i="1" s="1"/>
  <c r="BB1014" i="1" a="1"/>
  <c r="BB1014" i="1" s="1"/>
  <c r="BB758" i="1" a="1"/>
  <c r="BB758" i="1" s="1"/>
  <c r="BB1035" i="1" a="1"/>
  <c r="BB1035" i="1" s="1"/>
  <c r="BB94" i="1" a="1"/>
  <c r="BB94" i="1" s="1"/>
  <c r="BB77" i="1" a="1"/>
  <c r="BB77" i="1" s="1"/>
  <c r="BB236" i="1" a="1"/>
  <c r="BB236" i="1" s="1"/>
  <c r="BB503" i="1" a="1"/>
  <c r="BB503" i="1" s="1"/>
  <c r="BB354" i="1" a="1"/>
  <c r="BB354" i="1" s="1"/>
  <c r="BB106" i="1" a="1"/>
  <c r="BB106" i="1" s="1"/>
  <c r="BB224" i="1" a="1"/>
  <c r="BB224" i="1" s="1"/>
  <c r="BB1220" i="1" a="1"/>
  <c r="BB1220" i="1" s="1"/>
  <c r="BB829" i="1" a="1"/>
  <c r="BB829" i="1" s="1"/>
  <c r="BB901" i="1" a="1"/>
  <c r="BB901" i="1" s="1"/>
  <c r="BB314" i="1" a="1"/>
  <c r="BB314" i="1" s="1"/>
  <c r="BB936" i="1" a="1"/>
  <c r="BB936" i="1" s="1"/>
  <c r="BB555" i="1" a="1"/>
  <c r="BB555" i="1" s="1"/>
  <c r="BB96" i="1" a="1"/>
  <c r="BB96" i="1" s="1"/>
  <c r="BB82" i="1" a="1"/>
  <c r="BB82" i="1" s="1"/>
  <c r="BB326" i="1" a="1"/>
  <c r="BB326" i="1" s="1"/>
  <c r="BB1078" i="1" a="1"/>
  <c r="BB1078" i="1" s="1"/>
  <c r="BB318" i="1" a="1"/>
  <c r="BB318" i="1" s="1"/>
  <c r="BB433" i="1" a="1"/>
  <c r="BB433" i="1" s="1"/>
  <c r="BB907" i="1" a="1"/>
  <c r="BB907" i="1" s="1"/>
  <c r="BB464" i="1" a="1"/>
  <c r="BB464" i="1" s="1"/>
  <c r="BB960" i="1" a="1"/>
  <c r="BB960" i="1" s="1"/>
  <c r="BB312" i="1" a="1"/>
  <c r="BB312" i="1" s="1"/>
  <c r="BB80" i="1" a="1"/>
  <c r="BB80" i="1" s="1"/>
  <c r="BB1139" i="1" a="1"/>
  <c r="BB1139" i="1" s="1"/>
  <c r="BB543" i="1" a="1"/>
  <c r="BB543" i="1" s="1"/>
  <c r="BB1225" i="1" a="1"/>
  <c r="BB1225" i="1" s="1"/>
  <c r="BB997" i="1" a="1"/>
  <c r="BB997" i="1" s="1"/>
  <c r="BB652" i="1" a="1"/>
  <c r="BB652" i="1" s="1"/>
  <c r="BB558" i="1" a="1"/>
  <c r="BB558" i="1" s="1"/>
  <c r="BB384" i="1" a="1"/>
  <c r="BB384" i="1" s="1"/>
  <c r="BB118" i="1" a="1"/>
  <c r="BB118" i="1" s="1"/>
  <c r="BB1233" i="1" a="1"/>
  <c r="BB1233" i="1" s="1"/>
  <c r="BB254" i="1" a="1"/>
  <c r="BB254" i="1" s="1"/>
  <c r="BB799" i="1" a="1"/>
  <c r="BB799" i="1" s="1"/>
  <c r="BB613" i="1" a="1"/>
  <c r="BB613" i="1" s="1"/>
  <c r="BB588" i="1" a="1"/>
  <c r="BB588" i="1" s="1"/>
  <c r="BB862" i="1" a="1"/>
  <c r="BB862" i="1" s="1"/>
  <c r="BB773" i="1" a="1"/>
  <c r="BB773" i="1" s="1"/>
  <c r="BB288" i="1" a="1"/>
  <c r="BB288" i="1" s="1"/>
  <c r="BB990" i="1" a="1"/>
  <c r="BB990" i="1" s="1"/>
  <c r="BB455" i="1" a="1"/>
  <c r="BB455" i="1" s="1"/>
  <c r="BB411" i="1" a="1"/>
  <c r="BB411" i="1" s="1"/>
  <c r="BB1203" i="1" a="1"/>
  <c r="BB1203" i="1" s="1"/>
  <c r="BB91" i="1" a="1"/>
  <c r="BB91" i="1" s="1"/>
  <c r="BB653" i="1" a="1"/>
  <c r="BB653" i="1" s="1"/>
  <c r="BB1135" i="1" a="1"/>
  <c r="BB1135" i="1" s="1"/>
  <c r="BB1218" i="1" a="1"/>
  <c r="BB1218" i="1" s="1"/>
  <c r="BB277" i="1" a="1"/>
  <c r="BB277" i="1" s="1"/>
  <c r="BB1030" i="1" a="1"/>
  <c r="BB1030" i="1" s="1"/>
  <c r="BB352" i="1" a="1"/>
  <c r="BB352" i="1" s="1"/>
  <c r="BB641" i="1" a="1"/>
  <c r="BB641" i="1" s="1"/>
  <c r="BB1084" i="1" a="1"/>
  <c r="BB1084" i="1" s="1"/>
  <c r="BB454" i="1" a="1"/>
  <c r="BB454" i="1" s="1"/>
  <c r="BB220" i="1" a="1"/>
  <c r="BB220" i="1" s="1"/>
  <c r="BB47" i="1" a="1"/>
  <c r="BB47" i="1" s="1"/>
  <c r="BB1062" i="1" a="1"/>
  <c r="BB1062" i="1" s="1"/>
  <c r="BB153" i="1" a="1"/>
  <c r="BB153" i="1" s="1"/>
  <c r="BB1238" i="1" a="1"/>
  <c r="BB1238" i="1" s="1"/>
  <c r="BB180" i="1" a="1"/>
  <c r="BB180" i="1" s="1"/>
  <c r="BB827" i="1" a="1"/>
  <c r="BB827" i="1" s="1"/>
  <c r="BB1126" i="1" a="1"/>
  <c r="BB1126" i="1" s="1"/>
  <c r="BB590" i="1" a="1"/>
  <c r="BB590" i="1" s="1"/>
  <c r="BB160" i="1" a="1"/>
  <c r="BB160" i="1" s="1"/>
  <c r="BB914" i="1" a="1"/>
  <c r="BB914" i="1" s="1"/>
  <c r="BB615" i="1" a="1"/>
  <c r="BB615" i="1" s="1"/>
  <c r="BB196" i="1" a="1"/>
  <c r="BB196" i="1" s="1"/>
  <c r="BB213" i="1" a="1"/>
  <c r="BB213" i="1" s="1"/>
  <c r="BB951" i="1" a="1"/>
  <c r="BB951" i="1" s="1"/>
  <c r="BB591" i="1" a="1"/>
  <c r="BB591" i="1" s="1"/>
  <c r="BB104" i="1" a="1"/>
  <c r="BB104" i="1" s="1"/>
  <c r="BB321" i="1" a="1"/>
  <c r="BB321" i="1" s="1"/>
  <c r="BB854" i="1" a="1"/>
  <c r="BB854" i="1" s="1"/>
  <c r="BB622" i="1" a="1"/>
  <c r="BB622" i="1" s="1"/>
  <c r="BB883" i="1" a="1"/>
  <c r="BB883" i="1" s="1"/>
  <c r="BB1040" i="1" a="1"/>
  <c r="BB1040" i="1" s="1"/>
  <c r="BB344" i="1" a="1"/>
  <c r="BB344" i="1" s="1"/>
  <c r="BB1174" i="1" a="1"/>
  <c r="BB1174" i="1" s="1"/>
  <c r="BB1161" i="1" a="1"/>
  <c r="BB1161" i="1" s="1"/>
  <c r="BB624" i="1" a="1"/>
  <c r="BB624" i="1" s="1"/>
  <c r="BB88" i="1" a="1"/>
  <c r="BB88" i="1" s="1"/>
  <c r="BB1072" i="1" a="1"/>
  <c r="BB1072" i="1" s="1"/>
  <c r="BB985" i="1" a="1"/>
  <c r="BB985" i="1" s="1"/>
  <c r="BB967" i="1" a="1"/>
  <c r="BB967" i="1" s="1"/>
  <c r="BB778" i="1" a="1"/>
  <c r="BB778" i="1" s="1"/>
  <c r="BB683" i="1" a="1"/>
  <c r="BB683" i="1" s="1"/>
  <c r="BB723" i="1" a="1"/>
  <c r="BB723" i="1" s="1"/>
  <c r="BB733" i="1" a="1"/>
  <c r="BB733" i="1" s="1"/>
  <c r="BB1131" i="1" a="1"/>
  <c r="BB1131" i="1" s="1"/>
  <c r="BB479" i="1" a="1"/>
  <c r="BB479" i="1" s="1"/>
  <c r="BB187" i="1" a="1"/>
  <c r="BB187" i="1" s="1"/>
  <c r="BB545" i="1" a="1"/>
  <c r="BB545" i="1" s="1"/>
  <c r="BB1110" i="1" a="1"/>
  <c r="BB1110" i="1" s="1"/>
  <c r="BB229" i="1" a="1"/>
  <c r="BB229" i="1" s="1"/>
  <c r="BB552" i="1" a="1"/>
  <c r="BB552" i="1" s="1"/>
  <c r="BB1226" i="1" a="1"/>
  <c r="BB1226" i="1" s="1"/>
  <c r="BB442" i="1" a="1"/>
  <c r="BB442" i="1" s="1"/>
  <c r="BB620" i="1" a="1"/>
  <c r="BB620" i="1" s="1"/>
  <c r="BB463" i="1" a="1"/>
  <c r="BB463" i="1" s="1"/>
  <c r="BB372" i="1" a="1"/>
  <c r="BB372" i="1" s="1"/>
  <c r="BB643" i="1" a="1"/>
  <c r="BB643" i="1" s="1"/>
  <c r="BB757" i="1" a="1"/>
  <c r="BB757" i="1" s="1"/>
  <c r="BB496" i="1" a="1"/>
  <c r="BB496" i="1" s="1"/>
  <c r="BB423" i="1" a="1"/>
  <c r="BB423" i="1" s="1"/>
  <c r="BB1009" i="1" a="1"/>
  <c r="BB1009" i="1" s="1"/>
  <c r="BB885" i="1" a="1"/>
  <c r="BB885" i="1" s="1"/>
  <c r="BB712" i="1" a="1"/>
  <c r="BB712" i="1" s="1"/>
  <c r="BB446" i="1" a="1"/>
  <c r="BB446" i="1" s="1"/>
  <c r="BB812" i="1" a="1"/>
  <c r="BB812" i="1" s="1"/>
  <c r="BB554" i="1" a="1"/>
  <c r="BB554" i="1" s="1"/>
  <c r="BB974" i="1" a="1"/>
  <c r="BB974" i="1" s="1"/>
  <c r="BB1167" i="1" a="1"/>
  <c r="BB1167" i="1" s="1"/>
  <c r="BB1151" i="1" a="1"/>
  <c r="BB1151" i="1" s="1"/>
  <c r="BB248" i="1" a="1"/>
  <c r="BB248" i="1" s="1"/>
  <c r="BB1047" i="1" a="1"/>
  <c r="BB1047" i="1" s="1"/>
  <c r="BB1118" i="1" a="1"/>
  <c r="BB1118" i="1" s="1"/>
  <c r="BB930" i="1" a="1"/>
  <c r="BB930" i="1" s="1"/>
  <c r="BB629" i="1" a="1"/>
  <c r="BB629" i="1" s="1"/>
  <c r="BB138" i="1" a="1"/>
  <c r="BB138" i="1" s="1"/>
  <c r="BB48" i="1" a="1"/>
  <c r="BB48" i="1" s="1"/>
  <c r="BB363" i="1" a="1"/>
  <c r="BB363" i="1" s="1"/>
  <c r="BB1077" i="1" a="1"/>
  <c r="BB1077" i="1" s="1"/>
  <c r="BB513" i="1" a="1"/>
  <c r="BB513" i="1" s="1"/>
  <c r="BB334" i="1" a="1"/>
  <c r="BB334" i="1" s="1"/>
  <c r="BB771" i="1" a="1"/>
  <c r="BB771" i="1" s="1"/>
  <c r="BB256" i="1" a="1"/>
  <c r="BB256" i="1" s="1"/>
  <c r="BB976" i="1" a="1"/>
  <c r="BB976" i="1" s="1"/>
  <c r="BB697" i="1" a="1"/>
  <c r="BB697" i="1" s="1"/>
  <c r="BB163" i="1" a="1"/>
  <c r="BB163" i="1" s="1"/>
  <c r="BB166" i="1" a="1"/>
  <c r="BB166" i="1" s="1"/>
  <c r="BB72" i="1" a="1"/>
  <c r="BB72" i="1" s="1"/>
  <c r="BB201" i="1" a="1"/>
  <c r="BB201" i="1" s="1"/>
  <c r="BB595" i="1" a="1"/>
  <c r="BB595" i="1" s="1"/>
  <c r="BB228" i="1" a="1"/>
  <c r="BB228" i="1" s="1"/>
  <c r="BB130" i="1" a="1"/>
  <c r="BB130" i="1" s="1"/>
  <c r="BB329" i="1" a="1"/>
  <c r="BB329" i="1" s="1"/>
  <c r="BB603" i="1" a="1"/>
  <c r="BB603" i="1" s="1"/>
  <c r="BB626" i="1" a="1"/>
  <c r="BB626" i="1" s="1"/>
  <c r="BB526" i="1" a="1"/>
  <c r="BB526" i="1" s="1"/>
  <c r="BB903" i="1" a="1"/>
  <c r="BB903" i="1" s="1"/>
  <c r="BB915" i="1" a="1"/>
  <c r="BB915" i="1" s="1"/>
  <c r="BB579" i="1" a="1"/>
  <c r="BB579" i="1" s="1"/>
  <c r="BB861" i="1" a="1"/>
  <c r="BB861" i="1" s="1"/>
  <c r="BB42" i="1" a="1"/>
  <c r="BB42" i="1" s="1"/>
  <c r="BC42" i="1" s="1" a="1"/>
  <c r="BC42" i="1" s="1"/>
  <c r="BE42" i="1" s="1"/>
  <c r="BB41" i="1" a="1"/>
  <c r="BB41" i="1" s="1"/>
  <c r="BD41" i="1" s="1"/>
  <c r="BB43" i="1" a="1"/>
  <c r="BB43" i="1" s="1"/>
  <c r="BD43" i="1" s="1"/>
  <c r="BB44" i="1" a="1"/>
  <c r="BB44" i="1" s="1"/>
  <c r="BD44" i="1" s="1"/>
  <c r="BB40" i="1" a="1"/>
  <c r="BB40" i="1" s="1"/>
  <c r="BD40" i="1" s="1"/>
  <c r="BB45" i="1" a="1"/>
  <c r="BB45" i="1" s="1"/>
  <c r="BC45" i="1" s="1" a="1"/>
  <c r="BC45" i="1" s="1"/>
  <c r="BE45" i="1" s="1"/>
  <c r="BB39" i="1" a="1"/>
  <c r="BB39" i="1" s="1"/>
  <c r="BC39" i="1" s="1" a="1"/>
  <c r="BC39" i="1" s="1"/>
  <c r="BE39" i="1" s="1"/>
  <c r="AV100" i="1"/>
  <c r="AY100" i="1" s="1"/>
  <c r="AU293" i="1" a="1"/>
  <c r="AU293" i="1" s="1"/>
  <c r="AW293" i="1" s="1"/>
  <c r="AX293" i="1" s="1"/>
  <c r="BC15" i="1" a="1"/>
  <c r="BC15" i="1" s="1"/>
  <c r="BE15" i="1" s="1"/>
  <c r="BD15" i="1"/>
  <c r="BC37" i="1" a="1"/>
  <c r="BC37" i="1" s="1"/>
  <c r="BE37" i="1" s="1"/>
  <c r="BD37" i="1"/>
  <c r="BC31" i="1" a="1"/>
  <c r="BC31" i="1" s="1"/>
  <c r="BE31" i="1" s="1"/>
  <c r="BD31" i="1"/>
  <c r="BC7" i="1" a="1"/>
  <c r="BC7" i="1" s="1"/>
  <c r="BE7" i="1" s="1"/>
  <c r="BD7" i="1"/>
  <c r="BC34" i="1" a="1"/>
  <c r="BC34" i="1" s="1"/>
  <c r="BE34" i="1" s="1"/>
  <c r="BD34" i="1"/>
  <c r="BC18" i="1" a="1"/>
  <c r="BC18" i="1" s="1"/>
  <c r="BE18" i="1" s="1"/>
  <c r="BD18" i="1"/>
  <c r="BC19" i="1" a="1"/>
  <c r="BC19" i="1" s="1"/>
  <c r="BE19" i="1" s="1"/>
  <c r="BD19" i="1"/>
  <c r="BC12" i="1" a="1"/>
  <c r="BC12" i="1" s="1"/>
  <c r="BE12" i="1" s="1"/>
  <c r="BD12" i="1"/>
  <c r="BC10" i="1" a="1"/>
  <c r="BC10" i="1" s="1"/>
  <c r="BE10" i="1" s="1"/>
  <c r="BD10" i="1"/>
  <c r="BC29" i="1" a="1"/>
  <c r="BC29" i="1" s="1"/>
  <c r="BE29" i="1" s="1"/>
  <c r="BD29" i="1"/>
  <c r="BC24" i="1" a="1"/>
  <c r="BC24" i="1" s="1"/>
  <c r="BE24" i="1" s="1"/>
  <c r="BD24" i="1"/>
  <c r="BC38" i="1" a="1"/>
  <c r="BC38" i="1" s="1"/>
  <c r="BE38" i="1" s="1"/>
  <c r="BD38" i="1"/>
  <c r="BC13" i="1" a="1"/>
  <c r="BC13" i="1" s="1"/>
  <c r="BE13" i="1" s="1"/>
  <c r="BD13" i="1"/>
  <c r="BC6" i="1" a="1"/>
  <c r="BC6" i="1" s="1"/>
  <c r="BE6" i="1" s="1"/>
  <c r="BD6" i="1"/>
  <c r="BC28" i="1" a="1"/>
  <c r="BC28" i="1" s="1"/>
  <c r="BE28" i="1" s="1"/>
  <c r="BD28" i="1"/>
  <c r="BC22" i="1" a="1"/>
  <c r="BC22" i="1" s="1"/>
  <c r="BE22" i="1" s="1"/>
  <c r="BD22" i="1"/>
  <c r="BC30" i="1" a="1"/>
  <c r="BC30" i="1" s="1"/>
  <c r="BE30" i="1" s="1"/>
  <c r="BD30" i="1"/>
  <c r="BC11" i="1" a="1"/>
  <c r="BC11" i="1" s="1"/>
  <c r="BE11" i="1" s="1"/>
  <c r="BD11" i="1"/>
  <c r="BC36" i="1" a="1"/>
  <c r="BC36" i="1" s="1"/>
  <c r="BE36" i="1" s="1"/>
  <c r="BD36" i="1"/>
  <c r="BC25" i="1" a="1"/>
  <c r="BC25" i="1" s="1"/>
  <c r="BE25" i="1" s="1"/>
  <c r="BD25" i="1"/>
  <c r="BC8" i="1" a="1"/>
  <c r="BC8" i="1" s="1"/>
  <c r="BE8" i="1" s="1"/>
  <c r="BD8" i="1"/>
  <c r="BC16" i="1" a="1"/>
  <c r="BC16" i="1" s="1"/>
  <c r="BE16" i="1" s="1"/>
  <c r="BD16" i="1"/>
  <c r="BC26" i="1" a="1"/>
  <c r="BC26" i="1" s="1"/>
  <c r="BE26" i="1" s="1"/>
  <c r="BD26" i="1"/>
  <c r="BC27" i="1" a="1"/>
  <c r="BC27" i="1" s="1"/>
  <c r="BE27" i="1" s="1"/>
  <c r="BD27" i="1"/>
  <c r="BC20" i="1" a="1"/>
  <c r="BC20" i="1" s="1"/>
  <c r="BE20" i="1" s="1"/>
  <c r="BD20" i="1"/>
  <c r="BC14" i="1" a="1"/>
  <c r="BC14" i="1" s="1"/>
  <c r="BE14" i="1" s="1"/>
  <c r="BD14" i="1"/>
  <c r="BC17" i="1" a="1"/>
  <c r="BC17" i="1" s="1"/>
  <c r="BE17" i="1" s="1"/>
  <c r="BD17" i="1"/>
  <c r="BC5" i="1" a="1"/>
  <c r="BC5" i="1" s="1"/>
  <c r="BE5" i="1" s="1"/>
  <c r="BD5" i="1"/>
  <c r="BC32" i="1" a="1"/>
  <c r="BC32" i="1" s="1"/>
  <c r="BE32" i="1" s="1"/>
  <c r="BD32" i="1"/>
  <c r="BC33" i="1" a="1"/>
  <c r="BC33" i="1" s="1"/>
  <c r="BE33" i="1" s="1"/>
  <c r="BD33" i="1"/>
  <c r="BC9" i="1" a="1"/>
  <c r="BC9" i="1" s="1"/>
  <c r="BE9" i="1" s="1"/>
  <c r="BD9" i="1"/>
  <c r="BC23" i="1" a="1"/>
  <c r="BC23" i="1" s="1"/>
  <c r="BE23" i="1" s="1"/>
  <c r="BD23" i="1"/>
  <c r="BC35" i="1" a="1"/>
  <c r="BC35" i="1" s="1"/>
  <c r="BE35" i="1" s="1"/>
  <c r="BD35" i="1"/>
  <c r="BC21" i="1" a="1"/>
  <c r="BC21" i="1" s="1"/>
  <c r="BE21" i="1" s="1"/>
  <c r="BD21" i="1"/>
  <c r="BC4" i="1" a="1"/>
  <c r="BC4" i="1" s="1"/>
  <c r="BE4" i="1" s="1"/>
  <c r="AV451" i="1"/>
  <c r="AU451" i="1" a="1"/>
  <c r="AU451" i="1" s="1"/>
  <c r="AW451" i="1" s="1"/>
  <c r="AU366" i="1" a="1"/>
  <c r="AU366" i="1" s="1"/>
  <c r="AW366" i="1" s="1"/>
  <c r="AY366" i="1" s="1"/>
  <c r="H980" i="1"/>
  <c r="AT980" i="1" s="1" a="1"/>
  <c r="AT980" i="1" s="1"/>
  <c r="H350" i="1"/>
  <c r="AT350" i="1" s="1" a="1"/>
  <c r="AT350" i="1" s="1"/>
  <c r="AU350" i="1" s="1" a="1"/>
  <c r="AU350" i="1" s="1"/>
  <c r="AW350" i="1" s="1"/>
  <c r="H714" i="1"/>
  <c r="AT714" i="1" s="1" a="1"/>
  <c r="AT714" i="1" s="1"/>
  <c r="AU714" i="1" s="1" a="1"/>
  <c r="AU714" i="1" s="1"/>
  <c r="AW714" i="1" s="1"/>
  <c r="H652" i="1"/>
  <c r="AT652" i="1" s="1" a="1"/>
  <c r="AT652" i="1" s="1"/>
  <c r="AV652" i="1" s="1"/>
  <c r="H209" i="1"/>
  <c r="AT209" i="1" s="1" a="1"/>
  <c r="AT209" i="1" s="1"/>
  <c r="AU209" i="1" s="1" a="1"/>
  <c r="AU209" i="1" s="1"/>
  <c r="AW209" i="1" s="1"/>
  <c r="H50" i="1"/>
  <c r="AT50" i="1" s="1" a="1"/>
  <c r="AT50" i="1" s="1"/>
  <c r="AU50" i="1" s="1" a="1"/>
  <c r="AU50" i="1" s="1"/>
  <c r="AW50" i="1" s="1"/>
  <c r="H353" i="1"/>
  <c r="AT353" i="1" s="1" a="1"/>
  <c r="AT353" i="1" s="1"/>
  <c r="AV353" i="1" s="1"/>
  <c r="H651" i="1"/>
  <c r="AT651" i="1" s="1" a="1"/>
  <c r="AT651" i="1" s="1"/>
  <c r="AV651" i="1" s="1"/>
  <c r="H447" i="1"/>
  <c r="AT447" i="1" s="1" a="1"/>
  <c r="AT447" i="1" s="1"/>
  <c r="H292" i="1"/>
  <c r="AT292" i="1" s="1" a="1"/>
  <c r="AT292" i="1" s="1"/>
  <c r="AU292" i="1" s="1" a="1"/>
  <c r="AU292" i="1" s="1"/>
  <c r="AW292" i="1" s="1"/>
  <c r="H111" i="1"/>
  <c r="AT111" i="1" s="1" a="1"/>
  <c r="AT111" i="1" s="1"/>
  <c r="H1233" i="1"/>
  <c r="AT1233" i="1" s="1" a="1"/>
  <c r="AT1233" i="1" s="1"/>
  <c r="AV1233" i="1" s="1"/>
  <c r="H1148" i="1"/>
  <c r="AT1148" i="1" s="1" a="1"/>
  <c r="AT1148" i="1" s="1"/>
  <c r="H881" i="1"/>
  <c r="AT881" i="1" s="1" a="1"/>
  <c r="AT881" i="1" s="1"/>
  <c r="H1075" i="1"/>
  <c r="AT1075" i="1" s="1" a="1"/>
  <c r="AT1075" i="1" s="1"/>
  <c r="H970" i="1"/>
  <c r="AT970" i="1" s="1" a="1"/>
  <c r="AT970" i="1" s="1"/>
  <c r="AU970" i="1" s="1" a="1"/>
  <c r="AU970" i="1" s="1"/>
  <c r="AW970" i="1" s="1"/>
  <c r="H84" i="1"/>
  <c r="AT84" i="1" s="1" a="1"/>
  <c r="AT84" i="1" s="1"/>
  <c r="AV928" i="1"/>
  <c r="AX928" i="1" s="1"/>
  <c r="AU700" i="1" a="1"/>
  <c r="AU700" i="1" s="1"/>
  <c r="AW700" i="1" s="1"/>
  <c r="AX700" i="1" s="1"/>
  <c r="AU1203" i="1" a="1"/>
  <c r="AU1203" i="1" s="1"/>
  <c r="AW1203" i="1" s="1"/>
  <c r="AX1203" i="1" s="1"/>
  <c r="AU483" i="1" a="1"/>
  <c r="AU483" i="1" s="1"/>
  <c r="AW483" i="1" s="1"/>
  <c r="AX483" i="1" s="1"/>
  <c r="AV769" i="1"/>
  <c r="AX769" i="1" s="1"/>
  <c r="AV989" i="1"/>
  <c r="AX989" i="1" s="1"/>
  <c r="AU828" i="1" a="1"/>
  <c r="AU828" i="1" s="1"/>
  <c r="AW828" i="1" s="1"/>
  <c r="AY828" i="1" s="1"/>
  <c r="AU1058" i="1" a="1"/>
  <c r="AU1058" i="1" s="1"/>
  <c r="AW1058" i="1" s="1"/>
  <c r="AX1058" i="1" s="1"/>
  <c r="AV1042" i="1"/>
  <c r="AX1042" i="1" s="1"/>
  <c r="AU259" i="1" a="1"/>
  <c r="AU259" i="1" s="1"/>
  <c r="AW259" i="1" s="1"/>
  <c r="AX259" i="1" s="1"/>
  <c r="H1037" i="1"/>
  <c r="AT1037" i="1" s="1" a="1"/>
  <c r="AT1037" i="1" s="1"/>
  <c r="AU1037" i="1" s="1" a="1"/>
  <c r="AU1037" i="1" s="1"/>
  <c r="AW1037" i="1" s="1"/>
  <c r="H603" i="1"/>
  <c r="AT603" i="1" s="1" a="1"/>
  <c r="AT603" i="1" s="1"/>
  <c r="H537" i="1"/>
  <c r="AT537" i="1" s="1" a="1"/>
  <c r="AT537" i="1" s="1"/>
  <c r="H504" i="1"/>
  <c r="AT504" i="1" s="1" a="1"/>
  <c r="AT504" i="1" s="1"/>
  <c r="H637" i="1"/>
  <c r="AT637" i="1" s="1" a="1"/>
  <c r="AT637" i="1" s="1"/>
  <c r="H786" i="1"/>
  <c r="AT786" i="1" s="1" a="1"/>
  <c r="AT786" i="1" s="1"/>
  <c r="H427" i="1"/>
  <c r="AT427" i="1" s="1" a="1"/>
  <c r="AT427" i="1" s="1"/>
  <c r="AV427" i="1" s="1"/>
  <c r="H1117" i="1"/>
  <c r="AT1117" i="1" s="1" a="1"/>
  <c r="AT1117" i="1" s="1"/>
  <c r="AU1117" i="1" s="1" a="1"/>
  <c r="AU1117" i="1" s="1"/>
  <c r="AW1117" i="1" s="1"/>
  <c r="H1195" i="1"/>
  <c r="AT1195" i="1" s="1" a="1"/>
  <c r="AT1195" i="1" s="1"/>
  <c r="AU1195" i="1" s="1" a="1"/>
  <c r="AU1195" i="1" s="1"/>
  <c r="AW1195" i="1" s="1"/>
  <c r="H636" i="1"/>
  <c r="AT636" i="1" s="1" a="1"/>
  <c r="AT636" i="1" s="1"/>
  <c r="AU636" i="1" s="1" a="1"/>
  <c r="AU636" i="1" s="1"/>
  <c r="AW636" i="1" s="1"/>
  <c r="H787" i="1"/>
  <c r="AT787" i="1" s="1" a="1"/>
  <c r="AT787" i="1" s="1"/>
  <c r="AU787" i="1" s="1" a="1"/>
  <c r="AU787" i="1" s="1"/>
  <c r="AW787" i="1" s="1"/>
  <c r="H528" i="1"/>
  <c r="AT528" i="1" s="1" a="1"/>
  <c r="AT528" i="1" s="1"/>
  <c r="AV528" i="1" s="1"/>
  <c r="H396" i="1"/>
  <c r="AT396" i="1" s="1" a="1"/>
  <c r="AT396" i="1" s="1"/>
  <c r="H555" i="1"/>
  <c r="AT555" i="1" s="1" a="1"/>
  <c r="AT555" i="1" s="1"/>
  <c r="AU555" i="1" s="1" a="1"/>
  <c r="AU555" i="1" s="1"/>
  <c r="AW555" i="1" s="1"/>
  <c r="H958" i="1"/>
  <c r="AT958" i="1" s="1" a="1"/>
  <c r="AT958" i="1" s="1"/>
  <c r="AV958" i="1" s="1"/>
  <c r="H516" i="1"/>
  <c r="AT516" i="1" s="1" a="1"/>
  <c r="AT516" i="1" s="1"/>
  <c r="AV516" i="1" s="1"/>
  <c r="H596" i="1"/>
  <c r="AT596" i="1" s="1" a="1"/>
  <c r="AT596" i="1" s="1"/>
  <c r="H1104" i="1"/>
  <c r="AT1104" i="1" s="1" a="1"/>
  <c r="AT1104" i="1" s="1"/>
  <c r="H558" i="1"/>
  <c r="AT558" i="1" s="1" a="1"/>
  <c r="AT558" i="1" s="1"/>
  <c r="AU558" i="1" s="1" a="1"/>
  <c r="AU558" i="1" s="1"/>
  <c r="AW558" i="1" s="1"/>
  <c r="H535" i="1"/>
  <c r="AT535" i="1" s="1" a="1"/>
  <c r="AT535" i="1" s="1"/>
  <c r="H534" i="1"/>
  <c r="AT534" i="1" s="1" a="1"/>
  <c r="AT534" i="1" s="1"/>
  <c r="H1135" i="1"/>
  <c r="AT1135" i="1" s="1" a="1"/>
  <c r="AT1135" i="1" s="1"/>
  <c r="H697" i="1"/>
  <c r="AT697" i="1" s="1" a="1"/>
  <c r="AT697" i="1" s="1"/>
  <c r="AV697" i="1" s="1"/>
  <c r="H536" i="1"/>
  <c r="AT536" i="1" s="1" a="1"/>
  <c r="AT536" i="1" s="1"/>
  <c r="AV536" i="1" s="1"/>
  <c r="H255" i="1"/>
  <c r="AT255" i="1" s="1" a="1"/>
  <c r="AT255" i="1" s="1"/>
  <c r="AV255" i="1" s="1"/>
  <c r="H574" i="1"/>
  <c r="AT574" i="1" s="1" a="1"/>
  <c r="AT574" i="1" s="1"/>
  <c r="AV574" i="1" s="1"/>
  <c r="H530" i="1"/>
  <c r="AT530" i="1" s="1" a="1"/>
  <c r="AT530" i="1" s="1"/>
  <c r="AU530" i="1" s="1" a="1"/>
  <c r="AU530" i="1" s="1"/>
  <c r="AW530" i="1" s="1"/>
  <c r="H134" i="1"/>
  <c r="AT134" i="1" s="1" a="1"/>
  <c r="AT134" i="1" s="1"/>
  <c r="AV134" i="1" s="1"/>
  <c r="H328" i="1"/>
  <c r="AT328" i="1" s="1" a="1"/>
  <c r="AT328" i="1" s="1"/>
  <c r="H910" i="1"/>
  <c r="AT910" i="1" s="1" a="1"/>
  <c r="AT910" i="1" s="1"/>
  <c r="AU910" i="1" s="1" a="1"/>
  <c r="AU910" i="1" s="1"/>
  <c r="AW910" i="1" s="1"/>
  <c r="H225" i="1"/>
  <c r="AT225" i="1" s="1" a="1"/>
  <c r="AT225" i="1" s="1"/>
  <c r="AV225" i="1" s="1"/>
  <c r="AV164" i="1"/>
  <c r="AU164" i="1" a="1"/>
  <c r="AU164" i="1" s="1"/>
  <c r="AW164" i="1" s="1"/>
  <c r="AU146" i="1" a="1"/>
  <c r="AU146" i="1" s="1"/>
  <c r="AW146" i="1" s="1"/>
  <c r="AV146" i="1"/>
  <c r="AV882" i="1"/>
  <c r="AU882" i="1" a="1"/>
  <c r="AU882" i="1" s="1"/>
  <c r="AW882" i="1" s="1"/>
  <c r="AV1093" i="1"/>
  <c r="AU1093" i="1" a="1"/>
  <c r="AU1093" i="1" s="1"/>
  <c r="AW1093" i="1" s="1"/>
  <c r="AV1142" i="1"/>
  <c r="AU1142" i="1" a="1"/>
  <c r="AU1142" i="1" s="1"/>
  <c r="AW1142" i="1" s="1"/>
  <c r="AU541" i="1" a="1"/>
  <c r="AU541" i="1" s="1"/>
  <c r="AW541" i="1" s="1"/>
  <c r="AV541" i="1"/>
  <c r="AV698" i="1"/>
  <c r="AU698" i="1" a="1"/>
  <c r="AU698" i="1" s="1"/>
  <c r="AW698" i="1" s="1"/>
  <c r="AU513" i="1" a="1"/>
  <c r="AU513" i="1" s="1"/>
  <c r="AW513" i="1" s="1"/>
  <c r="AV513" i="1"/>
  <c r="AU557" i="1" a="1"/>
  <c r="AU557" i="1" s="1"/>
  <c r="AW557" i="1" s="1"/>
  <c r="AV557" i="1"/>
  <c r="AV963" i="1"/>
  <c r="AU963" i="1" a="1"/>
  <c r="AU963" i="1" s="1"/>
  <c r="AW963" i="1" s="1"/>
  <c r="H273" i="1"/>
  <c r="AT273" i="1" s="1" a="1"/>
  <c r="AT273" i="1" s="1"/>
  <c r="AV273" i="1" s="1"/>
  <c r="H539" i="1"/>
  <c r="AT539" i="1" s="1" a="1"/>
  <c r="AT539" i="1" s="1"/>
  <c r="H588" i="1"/>
  <c r="AT588" i="1" s="1" a="1"/>
  <c r="AT588" i="1" s="1"/>
  <c r="H915" i="1"/>
  <c r="AT915" i="1" s="1" a="1"/>
  <c r="AT915" i="1" s="1"/>
  <c r="AU915" i="1" s="1" a="1"/>
  <c r="AU915" i="1" s="1"/>
  <c r="AW915" i="1" s="1"/>
  <c r="H956" i="1"/>
  <c r="AT956" i="1" s="1" a="1"/>
  <c r="AT956" i="1" s="1"/>
  <c r="AU956" i="1" s="1" a="1"/>
  <c r="AU956" i="1" s="1"/>
  <c r="AW956" i="1" s="1"/>
  <c r="H16" i="1"/>
  <c r="AT16" i="1" s="1" a="1"/>
  <c r="AT16" i="1" s="1"/>
  <c r="AU16" i="1" s="1" a="1"/>
  <c r="AU16" i="1" s="1"/>
  <c r="H623" i="1"/>
  <c r="AT623" i="1" s="1" a="1"/>
  <c r="AT623" i="1" s="1"/>
  <c r="AU623" i="1" s="1" a="1"/>
  <c r="AU623" i="1" s="1"/>
  <c r="AW623" i="1" s="1"/>
  <c r="H1111" i="1"/>
  <c r="AT1111" i="1" s="1" a="1"/>
  <c r="AT1111" i="1" s="1"/>
  <c r="AV1111" i="1" s="1"/>
  <c r="H1048" i="1"/>
  <c r="AT1048" i="1" s="1" a="1"/>
  <c r="AT1048" i="1" s="1"/>
  <c r="H4" i="1"/>
  <c r="AT4" i="1" s="1" a="1"/>
  <c r="AT4" i="1" s="1"/>
  <c r="H806" i="1"/>
  <c r="AT806" i="1" s="1" a="1"/>
  <c r="AT806" i="1" s="1"/>
  <c r="AU806" i="1" s="1" a="1"/>
  <c r="AU806" i="1" s="1"/>
  <c r="AW806" i="1" s="1"/>
  <c r="H978" i="1"/>
  <c r="AT978" i="1" s="1" a="1"/>
  <c r="AT978" i="1" s="1"/>
  <c r="AV978" i="1" s="1"/>
  <c r="H1060" i="1"/>
  <c r="AT1060" i="1" s="1" a="1"/>
  <c r="AT1060" i="1" s="1"/>
  <c r="AV1060" i="1" s="1"/>
  <c r="H399" i="1"/>
  <c r="AT399" i="1" s="1" a="1"/>
  <c r="AT399" i="1" s="1"/>
  <c r="AV399" i="1" s="1"/>
  <c r="H1044" i="1"/>
  <c r="AT1044" i="1" s="1" a="1"/>
  <c r="AT1044" i="1" s="1"/>
  <c r="AV1044" i="1" s="1"/>
  <c r="H460" i="1"/>
  <c r="AT460" i="1" s="1" a="1"/>
  <c r="AT460" i="1" s="1"/>
  <c r="H272" i="1"/>
  <c r="AT272" i="1" s="1" a="1"/>
  <c r="AT272" i="1" s="1"/>
  <c r="AU272" i="1" s="1" a="1"/>
  <c r="AU272" i="1" s="1"/>
  <c r="AW272" i="1" s="1"/>
  <c r="H857" i="1"/>
  <c r="AT857" i="1" s="1" a="1"/>
  <c r="AT857" i="1" s="1"/>
  <c r="AU857" i="1" s="1" a="1"/>
  <c r="AU857" i="1" s="1"/>
  <c r="AW857" i="1" s="1"/>
  <c r="H1239" i="1"/>
  <c r="AT1239" i="1" s="1" a="1"/>
  <c r="AT1239" i="1" s="1"/>
  <c r="AV1239" i="1" s="1"/>
  <c r="H877" i="1"/>
  <c r="AT877" i="1" s="1" a="1"/>
  <c r="AT877" i="1" s="1"/>
  <c r="H28" i="1"/>
  <c r="AT28" i="1" s="1" a="1"/>
  <c r="AT28" i="1" s="1"/>
  <c r="H147" i="1"/>
  <c r="AT147" i="1" s="1" a="1"/>
  <c r="AT147" i="1" s="1"/>
  <c r="AU147" i="1" s="1" a="1"/>
  <c r="AU147" i="1" s="1"/>
  <c r="AW147" i="1" s="1"/>
  <c r="H441" i="1"/>
  <c r="AT441" i="1" s="1" a="1"/>
  <c r="AT441" i="1" s="1"/>
  <c r="AV441" i="1" s="1"/>
  <c r="H1215" i="1"/>
  <c r="AT1215" i="1" s="1" a="1"/>
  <c r="AT1215" i="1" s="1"/>
  <c r="H586" i="1"/>
  <c r="AT586" i="1" s="1" a="1"/>
  <c r="AT586" i="1" s="1"/>
  <c r="AV586" i="1" s="1"/>
  <c r="H492" i="1"/>
  <c r="AT492" i="1" s="1" a="1"/>
  <c r="AT492" i="1" s="1"/>
  <c r="H308" i="1"/>
  <c r="AT308" i="1" s="1" a="1"/>
  <c r="AT308" i="1" s="1"/>
  <c r="AV308" i="1" s="1"/>
  <c r="H75" i="1"/>
  <c r="AT75" i="1" s="1" a="1"/>
  <c r="AT75" i="1" s="1"/>
  <c r="AV75" i="1" s="1"/>
  <c r="H873" i="1"/>
  <c r="AT873" i="1" s="1" a="1"/>
  <c r="AT873" i="1" s="1"/>
  <c r="H213" i="1"/>
  <c r="AT213" i="1" s="1" a="1"/>
  <c r="AT213" i="1" s="1"/>
  <c r="AV213" i="1" s="1"/>
  <c r="H468" i="1"/>
  <c r="AT468" i="1" s="1" a="1"/>
  <c r="AT468" i="1" s="1"/>
  <c r="H148" i="1"/>
  <c r="AT148" i="1" s="1" a="1"/>
  <c r="AT148" i="1" s="1"/>
  <c r="H549" i="1"/>
  <c r="AT549" i="1" s="1" a="1"/>
  <c r="AT549" i="1" s="1"/>
  <c r="AV549" i="1" s="1"/>
  <c r="H475" i="1"/>
  <c r="AT475" i="1" s="1" a="1"/>
  <c r="AT475" i="1" s="1"/>
  <c r="AU475" i="1" s="1" a="1"/>
  <c r="AU475" i="1" s="1"/>
  <c r="AW475" i="1" s="1"/>
  <c r="H402" i="1"/>
  <c r="AT402" i="1" s="1" a="1"/>
  <c r="AT402" i="1" s="1"/>
  <c r="AV402" i="1" s="1"/>
  <c r="H116" i="1"/>
  <c r="AT116" i="1" s="1" a="1"/>
  <c r="AT116" i="1" s="1"/>
  <c r="AV116" i="1" s="1"/>
  <c r="H104" i="1"/>
  <c r="AT104" i="1" s="1" a="1"/>
  <c r="AT104" i="1" s="1"/>
  <c r="H1129" i="1"/>
  <c r="AT1129" i="1" s="1" a="1"/>
  <c r="AT1129" i="1" s="1"/>
  <c r="AV1129" i="1" s="1"/>
  <c r="H706" i="1"/>
  <c r="AT706" i="1" s="1" a="1"/>
  <c r="AT706" i="1" s="1"/>
  <c r="AU706" i="1" s="1" a="1"/>
  <c r="AU706" i="1" s="1"/>
  <c r="AW706" i="1" s="1"/>
  <c r="H822" i="1"/>
  <c r="AT822" i="1" s="1" a="1"/>
  <c r="AT822" i="1" s="1"/>
  <c r="H18" i="1"/>
  <c r="AT18" i="1" s="1" a="1"/>
  <c r="AT18" i="1" s="1"/>
  <c r="H140" i="1"/>
  <c r="AT140" i="1" s="1" a="1"/>
  <c r="AT140" i="1" s="1"/>
  <c r="AV140" i="1" s="1"/>
  <c r="H224" i="1"/>
  <c r="AT224" i="1" s="1" a="1"/>
  <c r="AT224" i="1" s="1"/>
  <c r="AU224" i="1" s="1" a="1"/>
  <c r="AU224" i="1" s="1"/>
  <c r="AW224" i="1" s="1"/>
  <c r="H1086" i="1"/>
  <c r="AT1086" i="1" s="1" a="1"/>
  <c r="AT1086" i="1" s="1"/>
  <c r="H834" i="1"/>
  <c r="AT834" i="1" s="1" a="1"/>
  <c r="AT834" i="1" s="1"/>
  <c r="AV834" i="1" s="1"/>
  <c r="H340" i="1"/>
  <c r="AT340" i="1" s="1" a="1"/>
  <c r="AT340" i="1" s="1"/>
  <c r="H1184" i="1"/>
  <c r="AT1184" i="1" s="1" a="1"/>
  <c r="AT1184" i="1" s="1"/>
  <c r="AU1184" i="1" s="1" a="1"/>
  <c r="AU1184" i="1" s="1"/>
  <c r="AW1184" i="1" s="1"/>
  <c r="H61" i="1"/>
  <c r="AT61" i="1" s="1" a="1"/>
  <c r="AT61" i="1" s="1"/>
  <c r="AU61" i="1" s="1" a="1"/>
  <c r="AU61" i="1" s="1"/>
  <c r="AW61" i="1" s="1"/>
  <c r="H49" i="1"/>
  <c r="AT49" i="1" s="1" a="1"/>
  <c r="AT49" i="1" s="1"/>
  <c r="H614" i="1"/>
  <c r="AT614" i="1" s="1" a="1"/>
  <c r="AT614" i="1" s="1"/>
  <c r="AV614" i="1" s="1"/>
  <c r="H676" i="1"/>
  <c r="AT676" i="1" s="1" a="1"/>
  <c r="AT676" i="1" s="1"/>
  <c r="AU676" i="1" s="1" a="1"/>
  <c r="AU676" i="1" s="1"/>
  <c r="AW676" i="1" s="1"/>
  <c r="H1146" i="1"/>
  <c r="AT1146" i="1" s="1" a="1"/>
  <c r="AT1146" i="1" s="1"/>
  <c r="AU1146" i="1" s="1" a="1"/>
  <c r="AU1146" i="1" s="1"/>
  <c r="AW1146" i="1" s="1"/>
  <c r="H1172" i="1"/>
  <c r="AT1172" i="1" s="1" a="1"/>
  <c r="AT1172" i="1" s="1"/>
  <c r="AU1172" i="1" s="1" a="1"/>
  <c r="AU1172" i="1" s="1"/>
  <c r="AW1172" i="1" s="1"/>
  <c r="H377" i="1"/>
  <c r="AT377" i="1" s="1" a="1"/>
  <c r="AT377" i="1" s="1"/>
  <c r="AV377" i="1" s="1"/>
  <c r="H807" i="1"/>
  <c r="AT807" i="1" s="1" a="1"/>
  <c r="AT807" i="1" s="1"/>
  <c r="AU807" i="1" s="1" a="1"/>
  <c r="AU807" i="1" s="1"/>
  <c r="AW807" i="1" s="1"/>
  <c r="H112" i="1"/>
  <c r="AT112" i="1" s="1" a="1"/>
  <c r="AT112" i="1" s="1"/>
  <c r="AU112" i="1" s="1" a="1"/>
  <c r="AU112" i="1" s="1"/>
  <c r="AW112" i="1" s="1"/>
  <c r="H1162" i="1"/>
  <c r="AT1162" i="1" s="1" a="1"/>
  <c r="AT1162" i="1" s="1"/>
  <c r="AU1162" i="1" s="1" a="1"/>
  <c r="AU1162" i="1" s="1"/>
  <c r="AW1162" i="1" s="1"/>
  <c r="H321" i="1"/>
  <c r="AT321" i="1" s="1" a="1"/>
  <c r="AT321" i="1" s="1"/>
  <c r="AU321" i="1" s="1" a="1"/>
  <c r="AU321" i="1" s="1"/>
  <c r="AW321" i="1" s="1"/>
  <c r="H930" i="1"/>
  <c r="AT930" i="1" s="1" a="1"/>
  <c r="AT930" i="1" s="1"/>
  <c r="AV930" i="1" s="1"/>
  <c r="H573" i="1"/>
  <c r="AT573" i="1" s="1" a="1"/>
  <c r="AT573" i="1" s="1"/>
  <c r="AU573" i="1" s="1" a="1"/>
  <c r="AU573" i="1" s="1"/>
  <c r="AW573" i="1" s="1"/>
  <c r="H495" i="1"/>
  <c r="AT495" i="1" s="1" a="1"/>
  <c r="AT495" i="1" s="1"/>
  <c r="AU495" i="1" s="1" a="1"/>
  <c r="AU495" i="1" s="1"/>
  <c r="AW495" i="1" s="1"/>
  <c r="H160" i="1"/>
  <c r="AT160" i="1" s="1" a="1"/>
  <c r="AT160" i="1" s="1"/>
  <c r="AU160" i="1" s="1" a="1"/>
  <c r="AU160" i="1" s="1"/>
  <c r="AW160" i="1" s="1"/>
  <c r="H1194" i="1"/>
  <c r="AT1194" i="1" s="1" a="1"/>
  <c r="AT1194" i="1" s="1"/>
  <c r="AV1194" i="1" s="1"/>
  <c r="H144" i="1"/>
  <c r="AT144" i="1" s="1" a="1"/>
  <c r="AT144" i="1" s="1"/>
  <c r="AV144" i="1" s="1"/>
  <c r="H156" i="1"/>
  <c r="AT156" i="1" s="1" a="1"/>
  <c r="AT156" i="1" s="1"/>
  <c r="AU156" i="1" s="1" a="1"/>
  <c r="AU156" i="1" s="1"/>
  <c r="AW156" i="1" s="1"/>
  <c r="H349" i="1"/>
  <c r="AT349" i="1" s="1" a="1"/>
  <c r="AT349" i="1" s="1"/>
  <c r="AV349" i="1" s="1"/>
  <c r="H1139" i="1"/>
  <c r="AT1139" i="1" s="1" a="1"/>
  <c r="AT1139" i="1" s="1"/>
  <c r="AU1139" i="1" s="1" a="1"/>
  <c r="AU1139" i="1" s="1"/>
  <c r="AW1139" i="1" s="1"/>
  <c r="H801" i="1"/>
  <c r="AT801" i="1" s="1" a="1"/>
  <c r="AT801" i="1" s="1"/>
  <c r="AV801" i="1" s="1"/>
  <c r="H863" i="1"/>
  <c r="AT863" i="1" s="1" a="1"/>
  <c r="AT863" i="1" s="1"/>
  <c r="AU863" i="1" s="1" a="1"/>
  <c r="AU863" i="1" s="1"/>
  <c r="AW863" i="1" s="1"/>
  <c r="H1170" i="1"/>
  <c r="AT1170" i="1" s="1" a="1"/>
  <c r="AT1170" i="1" s="1"/>
  <c r="AV1170" i="1" s="1"/>
  <c r="H182" i="1"/>
  <c r="AT182" i="1" s="1" a="1"/>
  <c r="AT182" i="1" s="1"/>
  <c r="AV182" i="1" s="1"/>
  <c r="H1028" i="1"/>
  <c r="AT1028" i="1" s="1" a="1"/>
  <c r="AT1028" i="1" s="1"/>
  <c r="AV1028" i="1" s="1"/>
  <c r="H785" i="1"/>
  <c r="AT785" i="1" s="1" a="1"/>
  <c r="AT785" i="1" s="1"/>
  <c r="AU785" i="1" s="1" a="1"/>
  <c r="AU785" i="1" s="1"/>
  <c r="AW785" i="1" s="1"/>
  <c r="H444" i="1"/>
  <c r="AT444" i="1" s="1" a="1"/>
  <c r="AT444" i="1" s="1"/>
  <c r="AU444" i="1" s="1" a="1"/>
  <c r="AU444" i="1" s="1"/>
  <c r="AW444" i="1" s="1"/>
  <c r="H674" i="1"/>
  <c r="AT674" i="1" s="1" a="1"/>
  <c r="AT674" i="1" s="1"/>
  <c r="AU674" i="1" s="1" a="1"/>
  <c r="AU674" i="1" s="1"/>
  <c r="AW674" i="1" s="1"/>
  <c r="H790" i="1"/>
  <c r="AT790" i="1" s="1" a="1"/>
  <c r="AT790" i="1" s="1"/>
  <c r="AU790" i="1" s="1" a="1"/>
  <c r="AU790" i="1" s="1"/>
  <c r="AW790" i="1" s="1"/>
  <c r="H829" i="1"/>
  <c r="AT829" i="1" s="1" a="1"/>
  <c r="AT829" i="1" s="1"/>
  <c r="AU829" i="1" s="1" a="1"/>
  <c r="AU829" i="1" s="1"/>
  <c r="AW829" i="1" s="1"/>
  <c r="H463" i="1"/>
  <c r="AT463" i="1" s="1" a="1"/>
  <c r="AT463" i="1" s="1"/>
  <c r="AU463" i="1" s="1" a="1"/>
  <c r="AU463" i="1" s="1"/>
  <c r="AW463" i="1" s="1"/>
  <c r="H428" i="1"/>
  <c r="AT428" i="1" s="1" a="1"/>
  <c r="AT428" i="1" s="1"/>
  <c r="AU428" i="1" s="1" a="1"/>
  <c r="AU428" i="1" s="1"/>
  <c r="AW428" i="1" s="1"/>
  <c r="H849" i="1"/>
  <c r="AT849" i="1" s="1" a="1"/>
  <c r="AT849" i="1" s="1"/>
  <c r="AU849" i="1" s="1" a="1"/>
  <c r="AU849" i="1" s="1"/>
  <c r="AW849" i="1" s="1"/>
  <c r="H1035" i="1"/>
  <c r="AT1035" i="1" s="1" a="1"/>
  <c r="AT1035" i="1" s="1"/>
  <c r="H753" i="1"/>
  <c r="AT753" i="1" s="1" a="1"/>
  <c r="AT753" i="1" s="1"/>
  <c r="AV753" i="1" s="1"/>
  <c r="H499" i="1"/>
  <c r="AT499" i="1" s="1" a="1"/>
  <c r="AT499" i="1" s="1"/>
  <c r="H1115" i="1"/>
  <c r="AT1115" i="1" s="1" a="1"/>
  <c r="AT1115" i="1" s="1"/>
  <c r="H1118" i="1"/>
  <c r="AT1118" i="1" s="1" a="1"/>
  <c r="AT1118" i="1" s="1"/>
  <c r="AU1118" i="1" s="1" a="1"/>
  <c r="AU1118" i="1" s="1"/>
  <c r="AW1118" i="1" s="1"/>
  <c r="H725" i="1"/>
  <c r="AT725" i="1" s="1" a="1"/>
  <c r="AT725" i="1" s="1"/>
  <c r="AV725" i="1" s="1"/>
  <c r="H150" i="1"/>
  <c r="AT150" i="1" s="1" a="1"/>
  <c r="AT150" i="1" s="1"/>
  <c r="AU150" i="1" s="1" a="1"/>
  <c r="AU150" i="1" s="1"/>
  <c r="AW150" i="1" s="1"/>
  <c r="H189" i="1"/>
  <c r="AT189" i="1" s="1" a="1"/>
  <c r="AT189" i="1" s="1"/>
  <c r="AV189" i="1" s="1"/>
  <c r="H741" i="1"/>
  <c r="AT741" i="1" s="1" a="1"/>
  <c r="AT741" i="1" s="1"/>
  <c r="AV741" i="1" s="1"/>
  <c r="H618" i="1"/>
  <c r="AT618" i="1" s="1" a="1"/>
  <c r="AT618" i="1" s="1"/>
  <c r="AV618" i="1" s="1"/>
  <c r="H58" i="1"/>
  <c r="AT58" i="1" s="1" a="1"/>
  <c r="AT58" i="1" s="1"/>
  <c r="H1101" i="1"/>
  <c r="AT1101" i="1" s="1" a="1"/>
  <c r="AT1101" i="1" s="1"/>
  <c r="AV1101" i="1" s="1"/>
  <c r="H474" i="1"/>
  <c r="AT474" i="1" s="1" a="1"/>
  <c r="AT474" i="1" s="1"/>
  <c r="AU474" i="1" s="1" a="1"/>
  <c r="AU474" i="1" s="1"/>
  <c r="AW474" i="1" s="1"/>
  <c r="H1153" i="1"/>
  <c r="AT1153" i="1" s="1" a="1"/>
  <c r="AT1153" i="1" s="1"/>
  <c r="AV1153" i="1" s="1"/>
  <c r="H525" i="1"/>
  <c r="AT525" i="1" s="1" a="1"/>
  <c r="AT525" i="1" s="1"/>
  <c r="H470" i="1"/>
  <c r="AT470" i="1" s="1" a="1"/>
  <c r="AT470" i="1" s="1"/>
  <c r="AV470" i="1" s="1"/>
  <c r="H1235" i="1"/>
  <c r="AT1235" i="1" s="1" a="1"/>
  <c r="AT1235" i="1" s="1"/>
  <c r="H1190" i="1"/>
  <c r="AT1190" i="1" s="1" a="1"/>
  <c r="AT1190" i="1" s="1"/>
  <c r="AV1190" i="1" s="1"/>
  <c r="H547" i="1"/>
  <c r="AT547" i="1" s="1" a="1"/>
  <c r="AT547" i="1" s="1"/>
  <c r="H710" i="1"/>
  <c r="AT710" i="1" s="1" a="1"/>
  <c r="AT710" i="1" s="1"/>
  <c r="AV710" i="1" s="1"/>
  <c r="H72" i="1"/>
  <c r="AT72" i="1" s="1" a="1"/>
  <c r="AT72" i="1" s="1"/>
  <c r="H1004" i="1"/>
  <c r="AT1004" i="1" s="1" a="1"/>
  <c r="AT1004" i="1" s="1"/>
  <c r="H791" i="1"/>
  <c r="AT791" i="1" s="1" a="1"/>
  <c r="AT791" i="1" s="1"/>
  <c r="AV791" i="1" s="1"/>
  <c r="H887" i="1"/>
  <c r="AT887" i="1" s="1" a="1"/>
  <c r="AT887" i="1" s="1"/>
  <c r="H669" i="1"/>
  <c r="AT669" i="1" s="1" a="1"/>
  <c r="AT669" i="1" s="1"/>
  <c r="AV669" i="1" s="1"/>
  <c r="H1149" i="1"/>
  <c r="AT1149" i="1" s="1" a="1"/>
  <c r="AT1149" i="1" s="1"/>
  <c r="H223" i="1"/>
  <c r="AT223" i="1" s="1" a="1"/>
  <c r="AT223" i="1" s="1"/>
  <c r="H701" i="1"/>
  <c r="AT701" i="1" s="1" a="1"/>
  <c r="AT701" i="1" s="1"/>
  <c r="AV701" i="1" s="1"/>
  <c r="H1185" i="1"/>
  <c r="AT1185" i="1" s="1" a="1"/>
  <c r="AT1185" i="1" s="1"/>
  <c r="H917" i="1"/>
  <c r="AT917" i="1" s="1" a="1"/>
  <c r="AT917" i="1" s="1"/>
  <c r="AV917" i="1" s="1"/>
  <c r="H632" i="1"/>
  <c r="AT632" i="1" s="1" a="1"/>
  <c r="AT632" i="1" s="1"/>
  <c r="H413" i="1"/>
  <c r="AT413" i="1" s="1" a="1"/>
  <c r="AT413" i="1" s="1"/>
  <c r="H580" i="1"/>
  <c r="AT580" i="1" s="1" a="1"/>
  <c r="AT580" i="1" s="1"/>
  <c r="AU580" i="1" s="1" a="1"/>
  <c r="AU580" i="1" s="1"/>
  <c r="AW580" i="1" s="1"/>
  <c r="H382" i="1"/>
  <c r="AT382" i="1" s="1" a="1"/>
  <c r="AT382" i="1" s="1"/>
  <c r="AV382" i="1" s="1"/>
  <c r="H705" i="1"/>
  <c r="AT705" i="1" s="1" a="1"/>
  <c r="AT705" i="1" s="1"/>
  <c r="H645" i="1"/>
  <c r="AT645" i="1" s="1" a="1"/>
  <c r="AT645" i="1" s="1"/>
  <c r="AV645" i="1" s="1"/>
  <c r="H884" i="1"/>
  <c r="AT884" i="1" s="1" a="1"/>
  <c r="AT884" i="1" s="1"/>
  <c r="AV884" i="1" s="1"/>
  <c r="H361" i="1"/>
  <c r="AT361" i="1" s="1" a="1"/>
  <c r="AT361" i="1" s="1"/>
  <c r="AU361" i="1" s="1" a="1"/>
  <c r="AU361" i="1" s="1"/>
  <c r="AW361" i="1" s="1"/>
  <c r="H739" i="1"/>
  <c r="AT739" i="1" s="1" a="1"/>
  <c r="AT739" i="1" s="1"/>
  <c r="AU739" i="1" s="1" a="1"/>
  <c r="AU739" i="1" s="1"/>
  <c r="AW739" i="1" s="1"/>
  <c r="H356" i="1"/>
  <c r="AT356" i="1" s="1" a="1"/>
  <c r="AT356" i="1" s="1"/>
  <c r="H686" i="1"/>
  <c r="AT686" i="1" s="1" a="1"/>
  <c r="AT686" i="1" s="1"/>
  <c r="AU686" i="1" s="1" a="1"/>
  <c r="AU686" i="1" s="1"/>
  <c r="AW686" i="1" s="1"/>
  <c r="H1077" i="1"/>
  <c r="AT1077" i="1" s="1" a="1"/>
  <c r="AT1077" i="1" s="1"/>
  <c r="AV1077" i="1" s="1"/>
  <c r="H74" i="1"/>
  <c r="AT74" i="1" s="1" a="1"/>
  <c r="AT74" i="1" s="1"/>
  <c r="H7" i="1"/>
  <c r="AT7" i="1" s="1" a="1"/>
  <c r="AT7" i="1" s="1"/>
  <c r="H41" i="1"/>
  <c r="AT41" i="1" s="1" a="1"/>
  <c r="AT41" i="1" s="1"/>
  <c r="AU41" i="1" s="1" a="1"/>
  <c r="AU41" i="1" s="1"/>
  <c r="AW41" i="1" s="1"/>
  <c r="H1011" i="1"/>
  <c r="AT1011" i="1" s="1" a="1"/>
  <c r="AT1011" i="1" s="1"/>
  <c r="AU1011" i="1" s="1" a="1"/>
  <c r="AU1011" i="1" s="1"/>
  <c r="AW1011" i="1" s="1"/>
  <c r="H784" i="1"/>
  <c r="AT784" i="1" s="1" a="1"/>
  <c r="AT784" i="1" s="1"/>
  <c r="AV784" i="1" s="1"/>
  <c r="H1008" i="1"/>
  <c r="AT1008" i="1" s="1" a="1"/>
  <c r="AT1008" i="1" s="1"/>
  <c r="AV1008" i="1" s="1"/>
  <c r="H1140" i="1"/>
  <c r="AT1140" i="1" s="1" a="1"/>
  <c r="AT1140" i="1" s="1"/>
  <c r="AU1140" i="1" s="1" a="1"/>
  <c r="AU1140" i="1" s="1"/>
  <c r="AW1140" i="1" s="1"/>
  <c r="H1165" i="1"/>
  <c r="AT1165" i="1" s="1" a="1"/>
  <c r="AT1165" i="1" s="1"/>
  <c r="AV1165" i="1" s="1"/>
  <c r="H758" i="1"/>
  <c r="AT758" i="1" s="1" a="1"/>
  <c r="AT758" i="1" s="1"/>
  <c r="AV758" i="1" s="1"/>
  <c r="H85" i="1"/>
  <c r="AT85" i="1" s="1" a="1"/>
  <c r="AT85" i="1" s="1"/>
  <c r="AV85" i="1" s="1"/>
  <c r="H458" i="1"/>
  <c r="AT458" i="1" s="1" a="1"/>
  <c r="AT458" i="1" s="1"/>
  <c r="AU458" i="1" s="1" a="1"/>
  <c r="AU458" i="1" s="1"/>
  <c r="AW458" i="1" s="1"/>
  <c r="H576" i="1"/>
  <c r="AT576" i="1" s="1" a="1"/>
  <c r="AT576" i="1" s="1"/>
  <c r="AV576" i="1" s="1"/>
  <c r="H990" i="1"/>
  <c r="AT990" i="1" s="1" a="1"/>
  <c r="AT990" i="1" s="1"/>
  <c r="AU990" i="1" s="1" a="1"/>
  <c r="AU990" i="1" s="1"/>
  <c r="AW990" i="1" s="1"/>
  <c r="H405" i="1"/>
  <c r="AT405" i="1" s="1" a="1"/>
  <c r="AT405" i="1" s="1"/>
  <c r="AU405" i="1" s="1" a="1"/>
  <c r="AU405" i="1" s="1"/>
  <c r="AW405" i="1" s="1"/>
  <c r="H421" i="1"/>
  <c r="AT421" i="1" s="1" a="1"/>
  <c r="AT421" i="1" s="1"/>
  <c r="AV421" i="1" s="1"/>
  <c r="H1133" i="1"/>
  <c r="AT1133" i="1" s="1" a="1"/>
  <c r="AT1133" i="1" s="1"/>
  <c r="AU1133" i="1" s="1" a="1"/>
  <c r="AU1133" i="1" s="1"/>
  <c r="AW1133" i="1" s="1"/>
  <c r="H1040" i="1"/>
  <c r="AT1040" i="1" s="1" a="1"/>
  <c r="AT1040" i="1" s="1"/>
  <c r="AV1040" i="1" s="1"/>
  <c r="H969" i="1"/>
  <c r="AT969" i="1" s="1" a="1"/>
  <c r="AT969" i="1" s="1"/>
  <c r="AV969" i="1" s="1"/>
  <c r="H1226" i="1"/>
  <c r="AT1226" i="1" s="1" a="1"/>
  <c r="AT1226" i="1" s="1"/>
  <c r="AV1226" i="1" s="1"/>
  <c r="H44" i="1"/>
  <c r="AT44" i="1" s="1" a="1"/>
  <c r="AT44" i="1" s="1"/>
  <c r="AU44" i="1" s="1" a="1"/>
  <c r="AU44" i="1" s="1"/>
  <c r="AW44" i="1" s="1"/>
  <c r="H284" i="1"/>
  <c r="AT284" i="1" s="1" a="1"/>
  <c r="AT284" i="1" s="1"/>
  <c r="AU284" i="1" s="1" a="1"/>
  <c r="AU284" i="1" s="1"/>
  <c r="AW284" i="1" s="1"/>
  <c r="H717" i="1"/>
  <c r="AT717" i="1" s="1" a="1"/>
  <c r="AT717" i="1" s="1"/>
  <c r="AV717" i="1" s="1"/>
  <c r="H746" i="1"/>
  <c r="AT746" i="1" s="1" a="1"/>
  <c r="AT746" i="1" s="1"/>
  <c r="AV746" i="1" s="1"/>
  <c r="H1231" i="1"/>
  <c r="AT1231" i="1" s="1" a="1"/>
  <c r="AT1231" i="1" s="1"/>
  <c r="AV1231" i="1" s="1"/>
  <c r="H22" i="1"/>
  <c r="AT22" i="1" s="1" a="1"/>
  <c r="AT22" i="1" s="1"/>
  <c r="H238" i="1"/>
  <c r="AT238" i="1" s="1" a="1"/>
  <c r="AT238" i="1" s="1"/>
  <c r="AV238" i="1" s="1"/>
  <c r="H803" i="1"/>
  <c r="AT803" i="1" s="1" a="1"/>
  <c r="AT803" i="1" s="1"/>
  <c r="AV803" i="1" s="1"/>
  <c r="H163" i="1"/>
  <c r="AT163" i="1" s="1" a="1"/>
  <c r="AT163" i="1" s="1"/>
  <c r="AV163" i="1" s="1"/>
  <c r="H625" i="1"/>
  <c r="AT625" i="1" s="1" a="1"/>
  <c r="AT625" i="1" s="1"/>
  <c r="AU625" i="1" s="1" a="1"/>
  <c r="AU625" i="1" s="1"/>
  <c r="AW625" i="1" s="1"/>
  <c r="H1198" i="1"/>
  <c r="AT1198" i="1" s="1" a="1"/>
  <c r="AT1198" i="1" s="1"/>
  <c r="AV1198" i="1" s="1"/>
  <c r="H712" i="1"/>
  <c r="AT712" i="1" s="1" a="1"/>
  <c r="AT712" i="1" s="1"/>
  <c r="AU712" i="1" s="1" a="1"/>
  <c r="AU712" i="1" s="1"/>
  <c r="AW712" i="1" s="1"/>
  <c r="H274" i="1"/>
  <c r="AT274" i="1" s="1" a="1"/>
  <c r="AT274" i="1" s="1"/>
  <c r="AU274" i="1" s="1" a="1"/>
  <c r="AU274" i="1" s="1"/>
  <c r="AW274" i="1" s="1"/>
  <c r="H120" i="1"/>
  <c r="AT120" i="1" s="1" a="1"/>
  <c r="AT120" i="1" s="1"/>
  <c r="H565" i="1"/>
  <c r="AT565" i="1" s="1" a="1"/>
  <c r="AT565" i="1" s="1"/>
  <c r="AU565" i="1" s="1" a="1"/>
  <c r="AU565" i="1" s="1"/>
  <c r="AW565" i="1" s="1"/>
  <c r="H514" i="1"/>
  <c r="AT514" i="1" s="1" a="1"/>
  <c r="AT514" i="1" s="1"/>
  <c r="AU514" i="1" s="1" a="1"/>
  <c r="AU514" i="1" s="1"/>
  <c r="AW514" i="1" s="1"/>
  <c r="H851" i="1"/>
  <c r="AT851" i="1" s="1" a="1"/>
  <c r="AT851" i="1" s="1"/>
  <c r="H649" i="1"/>
  <c r="AT649" i="1" s="1" a="1"/>
  <c r="AT649" i="1" s="1"/>
  <c r="AV649" i="1" s="1"/>
  <c r="H929" i="1"/>
  <c r="AT929" i="1" s="1" a="1"/>
  <c r="AT929" i="1" s="1"/>
  <c r="H98" i="1"/>
  <c r="AT98" i="1" s="1" a="1"/>
  <c r="AT98" i="1" s="1"/>
  <c r="AV98" i="1" s="1"/>
  <c r="H152" i="1"/>
  <c r="AT152" i="1" s="1" a="1"/>
  <c r="AT152" i="1" s="1"/>
  <c r="AV152" i="1" s="1"/>
  <c r="H889" i="1"/>
  <c r="AT889" i="1" s="1" a="1"/>
  <c r="AT889" i="1" s="1"/>
  <c r="AV889" i="1" s="1"/>
  <c r="H704" i="1"/>
  <c r="AT704" i="1" s="1" a="1"/>
  <c r="AT704" i="1" s="1"/>
  <c r="H898" i="1"/>
  <c r="AT898" i="1" s="1" a="1"/>
  <c r="AT898" i="1" s="1"/>
  <c r="AV898" i="1" s="1"/>
  <c r="H984" i="1"/>
  <c r="AT984" i="1" s="1" a="1"/>
  <c r="AT984" i="1" s="1"/>
  <c r="AU984" i="1" s="1" a="1"/>
  <c r="AU984" i="1" s="1"/>
  <c r="AW984" i="1" s="1"/>
  <c r="H319" i="1"/>
  <c r="AT319" i="1" s="1" a="1"/>
  <c r="AT319" i="1" s="1"/>
  <c r="AU319" i="1" s="1" a="1"/>
  <c r="AU319" i="1" s="1"/>
  <c r="AW319" i="1" s="1"/>
  <c r="H1220" i="1"/>
  <c r="AT1220" i="1" s="1" a="1"/>
  <c r="AT1220" i="1" s="1"/>
  <c r="H425" i="1"/>
  <c r="AT425" i="1" s="1" a="1"/>
  <c r="AT425" i="1" s="1"/>
  <c r="AV425" i="1" s="1"/>
  <c r="H830" i="1"/>
  <c r="AT830" i="1" s="1" a="1"/>
  <c r="AT830" i="1" s="1"/>
  <c r="AV830" i="1" s="1"/>
  <c r="H35" i="1"/>
  <c r="AT35" i="1" s="1" a="1"/>
  <c r="AT35" i="1" s="1"/>
  <c r="H937" i="1"/>
  <c r="AT937" i="1" s="1" a="1"/>
  <c r="AT937" i="1" s="1"/>
  <c r="AU937" i="1" s="1" a="1"/>
  <c r="AU937" i="1" s="1"/>
  <c r="AW937" i="1" s="1"/>
  <c r="H73" i="1"/>
  <c r="AT73" i="1" s="1" a="1"/>
  <c r="AT73" i="1" s="1"/>
  <c r="AU73" i="1" s="1" a="1"/>
  <c r="AU73" i="1" s="1"/>
  <c r="AW73" i="1" s="1"/>
  <c r="H1240" i="1"/>
  <c r="AT1240" i="1" s="1" a="1"/>
  <c r="AT1240" i="1" s="1"/>
  <c r="H305" i="1"/>
  <c r="AT305" i="1" s="1" a="1"/>
  <c r="AT305" i="1" s="1"/>
  <c r="AU305" i="1" s="1" a="1"/>
  <c r="AU305" i="1" s="1"/>
  <c r="AW305" i="1" s="1"/>
  <c r="H415" i="1"/>
  <c r="AT415" i="1" s="1" a="1"/>
  <c r="AT415" i="1" s="1"/>
  <c r="H866" i="1"/>
  <c r="AT866" i="1" s="1" a="1"/>
  <c r="AT866" i="1" s="1"/>
  <c r="AV866" i="1" s="1"/>
  <c r="H500" i="1"/>
  <c r="AT500" i="1" s="1" a="1"/>
  <c r="AT500" i="1" s="1"/>
  <c r="AV500" i="1" s="1"/>
  <c r="H1079" i="1"/>
  <c r="AT1079" i="1" s="1" a="1"/>
  <c r="AT1079" i="1" s="1"/>
  <c r="H433" i="1"/>
  <c r="AT433" i="1" s="1" a="1"/>
  <c r="AT433" i="1" s="1"/>
  <c r="AV433" i="1" s="1"/>
  <c r="H759" i="1"/>
  <c r="AT759" i="1" s="1" a="1"/>
  <c r="AT759" i="1" s="1"/>
  <c r="AV759" i="1" s="1"/>
  <c r="H1222" i="1"/>
  <c r="AT1222" i="1" s="1" a="1"/>
  <c r="AT1222" i="1" s="1"/>
  <c r="AU1222" i="1" s="1" a="1"/>
  <c r="AU1222" i="1" s="1"/>
  <c r="AW1222" i="1" s="1"/>
  <c r="H664" i="1"/>
  <c r="AT664" i="1" s="1" a="1"/>
  <c r="AT664" i="1" s="1"/>
  <c r="H1017" i="1"/>
  <c r="AT1017" i="1" s="1" a="1"/>
  <c r="AT1017" i="1" s="1"/>
  <c r="AV1017" i="1" s="1"/>
  <c r="H553" i="1"/>
  <c r="AT553" i="1" s="1" a="1"/>
  <c r="AT553" i="1" s="1"/>
  <c r="AU553" i="1" s="1" a="1"/>
  <c r="AU553" i="1" s="1"/>
  <c r="AW553" i="1" s="1"/>
  <c r="H334" i="1"/>
  <c r="AT334" i="1" s="1" a="1"/>
  <c r="AT334" i="1" s="1"/>
  <c r="AV334" i="1" s="1"/>
  <c r="H404" i="1"/>
  <c r="AT404" i="1" s="1" a="1"/>
  <c r="AT404" i="1" s="1"/>
  <c r="AU404" i="1" s="1" a="1"/>
  <c r="AU404" i="1" s="1"/>
  <c r="AW404" i="1" s="1"/>
  <c r="H1047" i="1"/>
  <c r="AT1047" i="1" s="1" a="1"/>
  <c r="AT1047" i="1" s="1"/>
  <c r="AV1047" i="1" s="1"/>
  <c r="H835" i="1"/>
  <c r="AT835" i="1" s="1" a="1"/>
  <c r="AT835" i="1" s="1"/>
  <c r="AV835" i="1" s="1"/>
  <c r="H276" i="1"/>
  <c r="AT276" i="1" s="1" a="1"/>
  <c r="AT276" i="1" s="1"/>
  <c r="AV276" i="1" s="1"/>
  <c r="H1205" i="1"/>
  <c r="AT1205" i="1" s="1" a="1"/>
  <c r="AT1205" i="1" s="1"/>
  <c r="AU1205" i="1" s="1" a="1"/>
  <c r="AU1205" i="1" s="1"/>
  <c r="AW1205" i="1" s="1"/>
  <c r="H1138" i="1"/>
  <c r="AT1138" i="1" s="1" a="1"/>
  <c r="AT1138" i="1" s="1"/>
  <c r="AV1138" i="1" s="1"/>
  <c r="H1147" i="1"/>
  <c r="AT1147" i="1" s="1" a="1"/>
  <c r="AT1147" i="1" s="1"/>
  <c r="H688" i="1"/>
  <c r="AT688" i="1" s="1" a="1"/>
  <c r="AT688" i="1" s="1"/>
  <c r="AU688" i="1" s="1" a="1"/>
  <c r="AU688" i="1" s="1"/>
  <c r="AW688" i="1" s="1"/>
  <c r="H827" i="1"/>
  <c r="AT827" i="1" s="1" a="1"/>
  <c r="AT827" i="1" s="1"/>
  <c r="AV827" i="1" s="1"/>
  <c r="H630" i="1"/>
  <c r="AT630" i="1" s="1" a="1"/>
  <c r="AT630" i="1" s="1"/>
  <c r="H734" i="1"/>
  <c r="AT734" i="1" s="1" a="1"/>
  <c r="AT734" i="1" s="1"/>
  <c r="AU734" i="1" s="1" a="1"/>
  <c r="AU734" i="1" s="1"/>
  <c r="AW734" i="1" s="1"/>
  <c r="H600" i="1"/>
  <c r="AT600" i="1" s="1" a="1"/>
  <c r="AT600" i="1" s="1"/>
  <c r="AU600" i="1" s="1" a="1"/>
  <c r="AU600" i="1" s="1"/>
  <c r="AW600" i="1" s="1"/>
  <c r="H659" i="1"/>
  <c r="AT659" i="1" s="1" a="1"/>
  <c r="AT659" i="1" s="1"/>
  <c r="H237" i="1"/>
  <c r="AT237" i="1" s="1" a="1"/>
  <c r="AT237" i="1" s="1"/>
  <c r="AV237" i="1" s="1"/>
  <c r="H217" i="1"/>
  <c r="AT217" i="1" s="1" a="1"/>
  <c r="AT217" i="1" s="1"/>
  <c r="AU217" i="1" s="1" a="1"/>
  <c r="AU217" i="1" s="1"/>
  <c r="AW217" i="1" s="1"/>
  <c r="H774" i="1"/>
  <c r="AT774" i="1" s="1" a="1"/>
  <c r="AT774" i="1" s="1"/>
  <c r="H389" i="1"/>
  <c r="AT389" i="1" s="1" a="1"/>
  <c r="AT389" i="1" s="1"/>
  <c r="AV389" i="1" s="1"/>
  <c r="H865" i="1"/>
  <c r="AT865" i="1" s="1" a="1"/>
  <c r="AT865" i="1" s="1"/>
  <c r="H983" i="1"/>
  <c r="AT983" i="1" s="1" a="1"/>
  <c r="AT983" i="1" s="1"/>
  <c r="AV983" i="1" s="1"/>
  <c r="H971" i="1"/>
  <c r="AT971" i="1" s="1" a="1"/>
  <c r="AT971" i="1" s="1"/>
  <c r="H1038" i="1"/>
  <c r="AT1038" i="1" s="1" a="1"/>
  <c r="AT1038" i="1" s="1"/>
  <c r="H560" i="1"/>
  <c r="AT560" i="1" s="1" a="1"/>
  <c r="AT560" i="1" s="1"/>
  <c r="AT5" i="1" a="1"/>
  <c r="AT5" i="1" s="1"/>
  <c r="AU5" i="1" s="1" a="1"/>
  <c r="AU5" i="1" s="1"/>
  <c r="AW5" i="1" s="1"/>
  <c r="H756" i="1"/>
  <c r="AT756" i="1" s="1" a="1"/>
  <c r="AT756" i="1" s="1"/>
  <c r="AU756" i="1" s="1" a="1"/>
  <c r="AU756" i="1" s="1"/>
  <c r="AW756" i="1" s="1"/>
  <c r="H595" i="1"/>
  <c r="AT595" i="1" s="1" a="1"/>
  <c r="AT595" i="1" s="1"/>
  <c r="H566" i="1"/>
  <c r="AT566" i="1" s="1" a="1"/>
  <c r="AT566" i="1" s="1"/>
  <c r="AV566" i="1" s="1"/>
  <c r="H916" i="1"/>
  <c r="AT916" i="1" s="1" a="1"/>
  <c r="AT916" i="1" s="1"/>
  <c r="AU916" i="1" s="1" a="1"/>
  <c r="AU916" i="1" s="1"/>
  <c r="AW916" i="1" s="1"/>
  <c r="H133" i="1"/>
  <c r="AT133" i="1" s="1" a="1"/>
  <c r="AT133" i="1" s="1"/>
  <c r="H1078" i="1"/>
  <c r="AT1078" i="1" s="1" a="1"/>
  <c r="AT1078" i="1" s="1"/>
  <c r="AU1078" i="1" s="1" a="1"/>
  <c r="AU1078" i="1" s="1"/>
  <c r="AW1078" i="1" s="1"/>
  <c r="H779" i="1"/>
  <c r="AT779" i="1" s="1" a="1"/>
  <c r="AT779" i="1" s="1"/>
  <c r="AU779" i="1" s="1" a="1"/>
  <c r="AU779" i="1" s="1"/>
  <c r="AW779" i="1" s="1"/>
  <c r="H1143" i="1"/>
  <c r="AT1143" i="1" s="1" a="1"/>
  <c r="AT1143" i="1" s="1"/>
  <c r="AV1143" i="1" s="1"/>
  <c r="H118" i="1"/>
  <c r="AT118" i="1" s="1" a="1"/>
  <c r="AT118" i="1" s="1"/>
  <c r="AV118" i="1" s="1"/>
  <c r="H383" i="1"/>
  <c r="AT383" i="1" s="1" a="1"/>
  <c r="AT383" i="1" s="1"/>
  <c r="AU383" i="1" s="1" a="1"/>
  <c r="AU383" i="1" s="1"/>
  <c r="AW383" i="1" s="1"/>
  <c r="H432" i="1"/>
  <c r="AT432" i="1" s="1" a="1"/>
  <c r="AT432" i="1" s="1"/>
  <c r="AV432" i="1" s="1"/>
  <c r="H602" i="1"/>
  <c r="AT602" i="1" s="1" a="1"/>
  <c r="AT602" i="1" s="1"/>
  <c r="H13" i="1"/>
  <c r="AT13" i="1" s="1" a="1"/>
  <c r="AT13" i="1" s="1"/>
  <c r="H864" i="1"/>
  <c r="AT864" i="1" s="1" a="1"/>
  <c r="AT864" i="1" s="1"/>
  <c r="AV864" i="1" s="1"/>
  <c r="H360" i="1"/>
  <c r="AT360" i="1" s="1" a="1"/>
  <c r="AT360" i="1" s="1"/>
  <c r="AU360" i="1" s="1" a="1"/>
  <c r="AU360" i="1" s="1"/>
  <c r="AW360" i="1" s="1"/>
  <c r="H1219" i="1"/>
  <c r="AT1219" i="1" s="1" a="1"/>
  <c r="AT1219" i="1" s="1"/>
  <c r="AU1219" i="1" s="1" a="1"/>
  <c r="AU1219" i="1" s="1"/>
  <c r="AW1219" i="1" s="1"/>
  <c r="H744" i="1"/>
  <c r="AT744" i="1" s="1" a="1"/>
  <c r="AT744" i="1" s="1"/>
  <c r="AV744" i="1" s="1"/>
  <c r="H1030" i="1"/>
  <c r="AT1030" i="1" s="1" a="1"/>
  <c r="AT1030" i="1" s="1"/>
  <c r="AV1030" i="1" s="1"/>
  <c r="H414" i="1"/>
  <c r="AT414" i="1" s="1" a="1"/>
  <c r="AT414" i="1" s="1"/>
  <c r="AV414" i="1" s="1"/>
  <c r="H1112" i="1"/>
  <c r="AT1112" i="1" s="1" a="1"/>
  <c r="AT1112" i="1" s="1"/>
  <c r="H919" i="1"/>
  <c r="AT919" i="1" s="1" a="1"/>
  <c r="AT919" i="1" s="1"/>
  <c r="AU919" i="1" s="1" a="1"/>
  <c r="AU919" i="1" s="1"/>
  <c r="AW919" i="1" s="1"/>
  <c r="H249" i="1"/>
  <c r="AT249" i="1" s="1" a="1"/>
  <c r="AT249" i="1" s="1"/>
  <c r="H749" i="1"/>
  <c r="AT749" i="1" s="1" a="1"/>
  <c r="AT749" i="1" s="1"/>
  <c r="AU749" i="1" s="1" a="1"/>
  <c r="AU749" i="1" s="1"/>
  <c r="AW749" i="1" s="1"/>
  <c r="H615" i="1"/>
  <c r="AT615" i="1" s="1" a="1"/>
  <c r="AT615" i="1" s="1"/>
  <c r="H141" i="1"/>
  <c r="AT141" i="1" s="1" a="1"/>
  <c r="AT141" i="1" s="1"/>
  <c r="AU141" i="1" s="1" a="1"/>
  <c r="AU141" i="1" s="1"/>
  <c r="AW141" i="1" s="1"/>
  <c r="H1166" i="1"/>
  <c r="AT1166" i="1" s="1" a="1"/>
  <c r="AT1166" i="1" s="1"/>
  <c r="AU1166" i="1" s="1" a="1"/>
  <c r="AU1166" i="1" s="1"/>
  <c r="AW1166" i="1" s="1"/>
  <c r="H545" i="1"/>
  <c r="AT545" i="1" s="1" a="1"/>
  <c r="AT545" i="1" s="1"/>
  <c r="AU545" i="1" s="1" a="1"/>
  <c r="AU545" i="1" s="1"/>
  <c r="AW545" i="1" s="1"/>
  <c r="H329" i="1"/>
  <c r="AT329" i="1" s="1" a="1"/>
  <c r="AT329" i="1" s="1"/>
  <c r="AV329" i="1" s="1"/>
  <c r="H38" i="1"/>
  <c r="AT38" i="1" s="1" a="1"/>
  <c r="AT38" i="1" s="1"/>
  <c r="AV38" i="1" s="1"/>
  <c r="H795" i="1"/>
  <c r="AT795" i="1" s="1" a="1"/>
  <c r="AT795" i="1" s="1"/>
  <c r="H1178" i="1"/>
  <c r="AT1178" i="1" s="1" a="1"/>
  <c r="AT1178" i="1" s="1"/>
  <c r="AV1178" i="1" s="1"/>
  <c r="H858" i="1"/>
  <c r="AT858" i="1" s="1" a="1"/>
  <c r="AT858" i="1" s="1"/>
  <c r="AU858" i="1" s="1" a="1"/>
  <c r="AU858" i="1" s="1"/>
  <c r="AW858" i="1" s="1"/>
  <c r="H369" i="1"/>
  <c r="AT369" i="1" s="1" a="1"/>
  <c r="AT369" i="1" s="1"/>
  <c r="AV280" i="1"/>
  <c r="AU280" i="1" a="1"/>
  <c r="AU280" i="1" s="1"/>
  <c r="AW280" i="1" s="1"/>
  <c r="H313" i="1"/>
  <c r="AT313" i="1" s="1" a="1"/>
  <c r="AT313" i="1" s="1"/>
  <c r="H1091" i="1"/>
  <c r="AT1091" i="1" s="1" a="1"/>
  <c r="AT1091" i="1" s="1"/>
  <c r="H186" i="1"/>
  <c r="AT186" i="1" s="1" a="1"/>
  <c r="AT186" i="1" s="1"/>
  <c r="AS562" i="1"/>
  <c r="AY257" i="1"/>
  <c r="AX859" i="1"/>
  <c r="AY562" i="1"/>
  <c r="AU1021" i="1" a="1"/>
  <c r="AU1021" i="1" s="1"/>
  <c r="AW1021" i="1" s="1"/>
  <c r="AX1021" i="1" s="1"/>
  <c r="AU935" i="1" a="1"/>
  <c r="AU935" i="1" s="1"/>
  <c r="AW935" i="1" s="1"/>
  <c r="AX935" i="1" s="1"/>
  <c r="AU737" i="1" a="1"/>
  <c r="AU737" i="1" s="1"/>
  <c r="AW737" i="1" s="1"/>
  <c r="AS737" i="1" s="1"/>
  <c r="AU1108" i="1" a="1"/>
  <c r="AU1108" i="1" s="1"/>
  <c r="AW1108" i="1" s="1"/>
  <c r="AX1108" i="1" s="1"/>
  <c r="AV942" i="1"/>
  <c r="AX942" i="1" s="1"/>
  <c r="AU367" i="1" a="1"/>
  <c r="AU367" i="1" s="1"/>
  <c r="AW367" i="1" s="1"/>
  <c r="AS367" i="1" s="1"/>
  <c r="AV781" i="1"/>
  <c r="AS781" i="1" s="1"/>
  <c r="AX562" i="1"/>
  <c r="AU1085" i="1" a="1"/>
  <c r="AU1085" i="1" s="1"/>
  <c r="AW1085" i="1" s="1"/>
  <c r="AX1085" i="1" s="1"/>
  <c r="AV1046" i="1"/>
  <c r="AY1046" i="1" s="1"/>
  <c r="AV642" i="1"/>
  <c r="AX642" i="1" s="1"/>
  <c r="AV689" i="1"/>
  <c r="AX689" i="1" s="1"/>
  <c r="AV511" i="1"/>
  <c r="AX511" i="1" s="1"/>
  <c r="AY1056" i="1"/>
  <c r="AR1056" i="1" s="1"/>
  <c r="AU125" i="1" a="1"/>
  <c r="AU125" i="1" s="1"/>
  <c r="AW125" i="1" s="1"/>
  <c r="AX125" i="1" s="1"/>
  <c r="AU572" i="1" a="1"/>
  <c r="AU572" i="1" s="1"/>
  <c r="AW572" i="1" s="1"/>
  <c r="AX572" i="1" s="1"/>
  <c r="AU696" i="1" a="1"/>
  <c r="AU696" i="1" s="1"/>
  <c r="AW696" i="1" s="1"/>
  <c r="AY696" i="1" s="1"/>
  <c r="AU692" i="1" a="1"/>
  <c r="AU692" i="1" s="1"/>
  <c r="AW692" i="1" s="1"/>
  <c r="AY692" i="1" s="1"/>
  <c r="AU552" i="1" a="1"/>
  <c r="AU552" i="1" s="1"/>
  <c r="AW552" i="1" s="1"/>
  <c r="AX552" i="1" s="1"/>
  <c r="AU1016" i="1" a="1"/>
  <c r="AU1016" i="1" s="1"/>
  <c r="AW1016" i="1" s="1"/>
  <c r="AY1016" i="1" s="1"/>
  <c r="AX410" i="1"/>
  <c r="AV454" i="1"/>
  <c r="AY454" i="1" s="1"/>
  <c r="AV1236" i="1"/>
  <c r="AX1236" i="1" s="1"/>
  <c r="AY410" i="1"/>
  <c r="AS410" i="1"/>
  <c r="AV812" i="1"/>
  <c r="AX812" i="1" s="1"/>
  <c r="AV1164" i="1"/>
  <c r="AU680" i="1" a="1"/>
  <c r="AU680" i="1" s="1"/>
  <c r="AW680" i="1" s="1"/>
  <c r="AX680" i="1" s="1"/>
  <c r="AS859" i="1"/>
  <c r="AV1114" i="1"/>
  <c r="AX1114" i="1" s="1"/>
  <c r="AU675" i="1" a="1"/>
  <c r="AU675" i="1" s="1"/>
  <c r="AW675" i="1" s="1"/>
  <c r="AV868" i="1"/>
  <c r="AY868" i="1" s="1"/>
  <c r="AV1116" i="1"/>
  <c r="AX1116" i="1" s="1"/>
  <c r="AU285" i="1" a="1"/>
  <c r="AU285" i="1" s="1"/>
  <c r="AW285" i="1" s="1"/>
  <c r="AX285" i="1" s="1"/>
  <c r="AU1224" i="1" a="1"/>
  <c r="AU1224" i="1" s="1"/>
  <c r="AW1224" i="1" s="1"/>
  <c r="AX1224" i="1" s="1"/>
  <c r="AU218" i="1" a="1"/>
  <c r="AU218" i="1" s="1"/>
  <c r="AW218" i="1" s="1"/>
  <c r="AV357" i="1"/>
  <c r="AU260" i="1" a="1"/>
  <c r="AU260" i="1" s="1"/>
  <c r="AW260" i="1" s="1"/>
  <c r="AX260" i="1" s="1"/>
  <c r="AU266" i="1" a="1"/>
  <c r="AU266" i="1" s="1"/>
  <c r="AW266" i="1" s="1"/>
  <c r="AU800" i="1" a="1"/>
  <c r="AU800" i="1" s="1"/>
  <c r="AW800" i="1" s="1"/>
  <c r="AU932" i="1" a="1"/>
  <c r="AU932" i="1" s="1"/>
  <c r="AW932" i="1" s="1"/>
  <c r="AX932" i="1" s="1"/>
  <c r="AV1076" i="1"/>
  <c r="AX1076" i="1" s="1"/>
  <c r="AU114" i="1" a="1"/>
  <c r="AU114" i="1" s="1"/>
  <c r="AW114" i="1" s="1"/>
  <c r="AX114" i="1" s="1"/>
  <c r="AU397" i="1" a="1"/>
  <c r="AU397" i="1" s="1"/>
  <c r="AW397" i="1" s="1"/>
  <c r="AU1120" i="1" a="1"/>
  <c r="AU1120" i="1" s="1"/>
  <c r="AW1120" i="1" s="1"/>
  <c r="AX1120" i="1" s="1"/>
  <c r="AU550" i="1" a="1"/>
  <c r="AU550" i="1" s="1"/>
  <c r="AW550" i="1" s="1"/>
  <c r="AX550" i="1" s="1"/>
  <c r="AU608" i="1" a="1"/>
  <c r="AU608" i="1" s="1"/>
  <c r="AW608" i="1" s="1"/>
  <c r="AS608" i="1" s="1"/>
  <c r="AW20" i="1"/>
  <c r="AX20" i="1" s="1"/>
  <c r="AV121" i="1"/>
  <c r="AV287" i="1"/>
  <c r="AX287" i="1" s="1"/>
  <c r="AV708" i="1"/>
  <c r="AS708" i="1" s="1"/>
  <c r="AV335" i="1"/>
  <c r="AV819" i="1"/>
  <c r="AY819" i="1" s="1"/>
  <c r="AV949" i="1"/>
  <c r="AU464" i="1" a="1"/>
  <c r="AU464" i="1" s="1"/>
  <c r="AW464" i="1" s="1"/>
  <c r="AX464" i="1" s="1"/>
  <c r="AU1212" i="1" a="1"/>
  <c r="AU1212" i="1" s="1"/>
  <c r="AW1212" i="1" s="1"/>
  <c r="AU442" i="1" a="1"/>
  <c r="AU442" i="1" s="1"/>
  <c r="AW442" i="1" s="1"/>
  <c r="AV442" i="1"/>
  <c r="AV387" i="1"/>
  <c r="AU387" i="1" a="1"/>
  <c r="AU387" i="1" s="1"/>
  <c r="AW387" i="1" s="1"/>
  <c r="AU320" i="1" a="1"/>
  <c r="AU320" i="1" s="1"/>
  <c r="AW320" i="1" s="1"/>
  <c r="AV320" i="1"/>
  <c r="AU914" i="1" a="1"/>
  <c r="AU914" i="1" s="1"/>
  <c r="AW914" i="1" s="1"/>
  <c r="AV914" i="1"/>
  <c r="AU1036" i="1" a="1"/>
  <c r="AU1036" i="1" s="1"/>
  <c r="AW1036" i="1" s="1"/>
  <c r="AV1036" i="1"/>
  <c r="AV538" i="1"/>
  <c r="AU538" i="1" a="1"/>
  <c r="AU538" i="1" s="1"/>
  <c r="AW538" i="1" s="1"/>
  <c r="AU768" i="1" a="1"/>
  <c r="AU768" i="1" s="1"/>
  <c r="AW768" i="1" s="1"/>
  <c r="AV768" i="1"/>
  <c r="AV127" i="1"/>
  <c r="AU127" i="1" a="1"/>
  <c r="AU127" i="1" s="1"/>
  <c r="AW127" i="1" s="1"/>
  <c r="AV789" i="1"/>
  <c r="AU789" i="1" a="1"/>
  <c r="AU789" i="1" s="1"/>
  <c r="AW789" i="1" s="1"/>
  <c r="AU1136" i="1" a="1"/>
  <c r="AU1136" i="1" s="1"/>
  <c r="AW1136" i="1" s="1"/>
  <c r="AV1136" i="1"/>
  <c r="AU354" i="1" a="1"/>
  <c r="AU354" i="1" s="1"/>
  <c r="AW354" i="1" s="1"/>
  <c r="AV354" i="1"/>
  <c r="AU509" i="1" a="1"/>
  <c r="AU509" i="1" s="1"/>
  <c r="AW509" i="1" s="1"/>
  <c r="AV509" i="1"/>
  <c r="AU853" i="1" a="1"/>
  <c r="AU853" i="1" s="1"/>
  <c r="AW853" i="1" s="1"/>
  <c r="AV853" i="1"/>
  <c r="AV747" i="1"/>
  <c r="AU747" i="1" a="1"/>
  <c r="AU747" i="1" s="1"/>
  <c r="AW747" i="1" s="1"/>
  <c r="AU332" i="1" a="1"/>
  <c r="AU332" i="1" s="1"/>
  <c r="AW332" i="1" s="1"/>
  <c r="AV332" i="1"/>
  <c r="AU825" i="1" a="1"/>
  <c r="AU825" i="1" s="1"/>
  <c r="AW825" i="1" s="1"/>
  <c r="AV825" i="1"/>
  <c r="AV1103" i="1"/>
  <c r="AU1103" i="1" a="1"/>
  <c r="AU1103" i="1" s="1"/>
  <c r="AW1103" i="1" s="1"/>
  <c r="AU39" i="1" a="1"/>
  <c r="AU39" i="1" s="1"/>
  <c r="AW39" i="1" s="1"/>
  <c r="AV39" i="1"/>
  <c r="AV48" i="1"/>
  <c r="AU48" i="1" a="1"/>
  <c r="AU48" i="1" s="1"/>
  <c r="AW48" i="1" s="1"/>
  <c r="AV570" i="1"/>
  <c r="AU570" i="1" a="1"/>
  <c r="AU570" i="1" s="1"/>
  <c r="AW570" i="1" s="1"/>
  <c r="AV904" i="1"/>
  <c r="AU904" i="1" a="1"/>
  <c r="AU904" i="1" s="1"/>
  <c r="AW904" i="1" s="1"/>
  <c r="AV83" i="1"/>
  <c r="AU83" i="1" a="1"/>
  <c r="AU83" i="1" s="1"/>
  <c r="AW83" i="1" s="1"/>
  <c r="AU122" i="1" a="1"/>
  <c r="AU122" i="1" s="1"/>
  <c r="AW122" i="1" s="1"/>
  <c r="AV122" i="1"/>
  <c r="AU1098" i="1" a="1"/>
  <c r="AU1098" i="1" s="1"/>
  <c r="AW1098" i="1" s="1"/>
  <c r="AV1098" i="1"/>
  <c r="AU731" i="1" a="1"/>
  <c r="AU731" i="1" s="1"/>
  <c r="AW731" i="1" s="1"/>
  <c r="AV731" i="1"/>
  <c r="AV1197" i="1"/>
  <c r="AU1197" i="1" a="1"/>
  <c r="AU1197" i="1" s="1"/>
  <c r="AW1197" i="1" s="1"/>
  <c r="AV778" i="1"/>
  <c r="AU778" i="1" a="1"/>
  <c r="AU778" i="1" s="1"/>
  <c r="AW778" i="1" s="1"/>
  <c r="AU52" i="1" a="1"/>
  <c r="AU52" i="1" s="1"/>
  <c r="AW52" i="1" s="1"/>
  <c r="AV52" i="1"/>
  <c r="AV672" i="1"/>
  <c r="AU672" i="1" a="1"/>
  <c r="AU672" i="1" s="1"/>
  <c r="AW672" i="1" s="1"/>
  <c r="AU324" i="1" a="1"/>
  <c r="AU324" i="1" s="1"/>
  <c r="AW324" i="1" s="1"/>
  <c r="AV324" i="1"/>
  <c r="AV575" i="1"/>
  <c r="AU575" i="1" a="1"/>
  <c r="AU575" i="1" s="1"/>
  <c r="AW575" i="1" s="1"/>
  <c r="AU844" i="1" a="1"/>
  <c r="AU844" i="1" s="1"/>
  <c r="AW844" i="1" s="1"/>
  <c r="AV844" i="1"/>
  <c r="AV879" i="1"/>
  <c r="AU879" i="1" a="1"/>
  <c r="AU879" i="1" s="1"/>
  <c r="AW879" i="1" s="1"/>
  <c r="AU296" i="1" a="1"/>
  <c r="AU296" i="1" s="1"/>
  <c r="AW296" i="1" s="1"/>
  <c r="AV296" i="1"/>
  <c r="AU709" i="1" a="1"/>
  <c r="AU709" i="1" s="1"/>
  <c r="AW709" i="1" s="1"/>
  <c r="AV709" i="1"/>
  <c r="AV569" i="1"/>
  <c r="AU569" i="1" a="1"/>
  <c r="AU569" i="1" s="1"/>
  <c r="AW569" i="1" s="1"/>
  <c r="AV943" i="1"/>
  <c r="AU943" i="1" a="1"/>
  <c r="AU943" i="1" s="1"/>
  <c r="AW943" i="1" s="1"/>
  <c r="AV142" i="1"/>
  <c r="AU142" i="1" a="1"/>
  <c r="AU142" i="1" s="1"/>
  <c r="AW142" i="1" s="1"/>
  <c r="AV203" i="1"/>
  <c r="AU203" i="1" a="1"/>
  <c r="AU203" i="1" s="1"/>
  <c r="AW203" i="1" s="1"/>
  <c r="AV202" i="1"/>
  <c r="AU202" i="1" a="1"/>
  <c r="AU202" i="1" s="1"/>
  <c r="AW202" i="1" s="1"/>
  <c r="AU1150" i="1" a="1"/>
  <c r="AU1150" i="1" s="1"/>
  <c r="AW1150" i="1" s="1"/>
  <c r="AV1150" i="1"/>
  <c r="AU1177" i="1" a="1"/>
  <c r="AU1177" i="1" s="1"/>
  <c r="AW1177" i="1" s="1"/>
  <c r="AV1177" i="1"/>
  <c r="AU67" i="1" a="1"/>
  <c r="AU67" i="1" s="1"/>
  <c r="AW67" i="1" s="1"/>
  <c r="AV67" i="1"/>
  <c r="AU419" i="1" a="1"/>
  <c r="AU419" i="1" s="1"/>
  <c r="AW419" i="1" s="1"/>
  <c r="AV419" i="1"/>
  <c r="AV388" i="1"/>
  <c r="AU388" i="1" a="1"/>
  <c r="AU388" i="1" s="1"/>
  <c r="AW388" i="1" s="1"/>
  <c r="AV556" i="1"/>
  <c r="AU556" i="1" a="1"/>
  <c r="AU556" i="1" s="1"/>
  <c r="AW556" i="1" s="1"/>
  <c r="AU395" i="1" a="1"/>
  <c r="AU395" i="1" s="1"/>
  <c r="AW395" i="1" s="1"/>
  <c r="AV395" i="1"/>
  <c r="AV1063" i="1"/>
  <c r="AU1063" i="1" a="1"/>
  <c r="AU1063" i="1" s="1"/>
  <c r="AW1063" i="1" s="1"/>
  <c r="AU490" i="1" a="1"/>
  <c r="AU490" i="1" s="1"/>
  <c r="AW490" i="1" s="1"/>
  <c r="AV490" i="1"/>
  <c r="AU814" i="1" a="1"/>
  <c r="AU814" i="1" s="1"/>
  <c r="AW814" i="1" s="1"/>
  <c r="AV814" i="1"/>
  <c r="AV1014" i="1"/>
  <c r="AU1014" i="1" a="1"/>
  <c r="AU1014" i="1" s="1"/>
  <c r="AW1014" i="1" s="1"/>
  <c r="AU913" i="1" a="1"/>
  <c r="AU913" i="1" s="1"/>
  <c r="AW913" i="1" s="1"/>
  <c r="AV913" i="1"/>
  <c r="AV171" i="1"/>
  <c r="AU171" i="1" a="1"/>
  <c r="AU171" i="1" s="1"/>
  <c r="AW171" i="1" s="1"/>
  <c r="AU735" i="1" a="1"/>
  <c r="AU735" i="1" s="1"/>
  <c r="AW735" i="1" s="1"/>
  <c r="AV735" i="1"/>
  <c r="AV54" i="1"/>
  <c r="AU54" i="1" a="1"/>
  <c r="AU54" i="1" s="1"/>
  <c r="AW54" i="1" s="1"/>
  <c r="AU1119" i="1" a="1"/>
  <c r="AU1119" i="1" s="1"/>
  <c r="AW1119" i="1" s="1"/>
  <c r="AV1119" i="1"/>
  <c r="AV1161" i="1"/>
  <c r="AU1161" i="1" a="1"/>
  <c r="AU1161" i="1" s="1"/>
  <c r="AW1161" i="1" s="1"/>
  <c r="AV1033" i="1"/>
  <c r="AU1033" i="1" a="1"/>
  <c r="AU1033" i="1" s="1"/>
  <c r="AW1033" i="1" s="1"/>
  <c r="AU594" i="1" a="1"/>
  <c r="AU594" i="1" s="1"/>
  <c r="AW594" i="1" s="1"/>
  <c r="AV594" i="1"/>
  <c r="AU1225" i="1" a="1"/>
  <c r="AU1225" i="1" s="1"/>
  <c r="AW1225" i="1" s="1"/>
  <c r="AV1225" i="1"/>
  <c r="AU840" i="1" a="1"/>
  <c r="AU840" i="1" s="1"/>
  <c r="AW840" i="1" s="1"/>
  <c r="AV840" i="1"/>
  <c r="AV1092" i="1"/>
  <c r="AU1092" i="1" a="1"/>
  <c r="AU1092" i="1" s="1"/>
  <c r="AW1092" i="1" s="1"/>
  <c r="AU1228" i="1" a="1"/>
  <c r="AU1228" i="1" s="1"/>
  <c r="AW1228" i="1" s="1"/>
  <c r="AV1228" i="1"/>
  <c r="AU51" i="1" a="1"/>
  <c r="AU51" i="1" s="1"/>
  <c r="AW51" i="1" s="1"/>
  <c r="AV51" i="1"/>
  <c r="AV1055" i="1"/>
  <c r="AU1055" i="1" a="1"/>
  <c r="AU1055" i="1" s="1"/>
  <c r="AW1055" i="1" s="1"/>
  <c r="AV55" i="1"/>
  <c r="AU55" i="1" a="1"/>
  <c r="AU55" i="1" s="1"/>
  <c r="AW55" i="1" s="1"/>
  <c r="AU461" i="1" a="1"/>
  <c r="AU461" i="1" s="1"/>
  <c r="AW461" i="1" s="1"/>
  <c r="AV461" i="1"/>
  <c r="AV1041" i="1"/>
  <c r="AU1041" i="1" a="1"/>
  <c r="AU1041" i="1" s="1"/>
  <c r="AW1041" i="1" s="1"/>
  <c r="AV975" i="1"/>
  <c r="AU975" i="1" a="1"/>
  <c r="AU975" i="1" s="1"/>
  <c r="AW975" i="1" s="1"/>
  <c r="AV631" i="1"/>
  <c r="AU631" i="1" a="1"/>
  <c r="AU631" i="1" s="1"/>
  <c r="AW631" i="1" s="1"/>
  <c r="AV380" i="1"/>
  <c r="AU380" i="1" a="1"/>
  <c r="AU380" i="1" s="1"/>
  <c r="AW380" i="1" s="1"/>
  <c r="AU974" i="1" a="1"/>
  <c r="AU974" i="1" s="1"/>
  <c r="AW974" i="1" s="1"/>
  <c r="AV974" i="1"/>
  <c r="AV527" i="1"/>
  <c r="AU527" i="1" a="1"/>
  <c r="AU527" i="1" s="1"/>
  <c r="AW527" i="1" s="1"/>
  <c r="AV1067" i="1"/>
  <c r="AU1067" i="1" a="1"/>
  <c r="AU1067" i="1" s="1"/>
  <c r="AW1067" i="1" s="1"/>
  <c r="AV333" i="1"/>
  <c r="AU333" i="1" a="1"/>
  <c r="AU333" i="1" s="1"/>
  <c r="AW333" i="1" s="1"/>
  <c r="AV469" i="1"/>
  <c r="AU469" i="1" a="1"/>
  <c r="AU469" i="1" s="1"/>
  <c r="AW469" i="1" s="1"/>
  <c r="AV466" i="1"/>
  <c r="AU466" i="1" a="1"/>
  <c r="AU466" i="1" s="1"/>
  <c r="AW466" i="1" s="1"/>
  <c r="AU1213" i="1" a="1"/>
  <c r="AU1213" i="1" s="1"/>
  <c r="AW1213" i="1" s="1"/>
  <c r="AV1213" i="1"/>
  <c r="AU727" i="1" a="1"/>
  <c r="AU727" i="1" s="1"/>
  <c r="AW727" i="1" s="1"/>
  <c r="AV727" i="1"/>
  <c r="AV1009" i="1"/>
  <c r="AU1009" i="1" a="1"/>
  <c r="AU1009" i="1" s="1"/>
  <c r="AW1009" i="1" s="1"/>
  <c r="AV839" i="1"/>
  <c r="AU839" i="1" a="1"/>
  <c r="AU839" i="1" s="1"/>
  <c r="AW839" i="1" s="1"/>
  <c r="AV1006" i="1"/>
  <c r="AU1006" i="1" a="1"/>
  <c r="AU1006" i="1" s="1"/>
  <c r="AW1006" i="1" s="1"/>
  <c r="AV364" i="1"/>
  <c r="AU364" i="1" a="1"/>
  <c r="AU364" i="1" s="1"/>
  <c r="AW364" i="1" s="1"/>
  <c r="AU996" i="1" a="1"/>
  <c r="AU996" i="1" s="1"/>
  <c r="AW996" i="1" s="1"/>
  <c r="AV996" i="1"/>
  <c r="AU1127" i="1" a="1"/>
  <c r="AU1127" i="1" s="1"/>
  <c r="AW1127" i="1" s="1"/>
  <c r="AV1127" i="1"/>
  <c r="AV1200" i="1"/>
  <c r="AU1200" i="1" a="1"/>
  <c r="AU1200" i="1" s="1"/>
  <c r="AW1200" i="1" s="1"/>
  <c r="AU436" i="1" a="1"/>
  <c r="AU436" i="1" s="1"/>
  <c r="AW436" i="1" s="1"/>
  <c r="AV436" i="1"/>
  <c r="AU312" i="1" a="1"/>
  <c r="AU312" i="1" s="1"/>
  <c r="AW312" i="1" s="1"/>
  <c r="AV312" i="1"/>
  <c r="AU88" i="1" a="1"/>
  <c r="AU88" i="1" s="1"/>
  <c r="AW88" i="1" s="1"/>
  <c r="AV88" i="1"/>
  <c r="AV900" i="1"/>
  <c r="AU900" i="1" a="1"/>
  <c r="AU900" i="1" s="1"/>
  <c r="AW900" i="1" s="1"/>
  <c r="AV902" i="1"/>
  <c r="AU902" i="1" a="1"/>
  <c r="AU902" i="1" s="1"/>
  <c r="AW902" i="1" s="1"/>
  <c r="AV295" i="1"/>
  <c r="AU295" i="1" a="1"/>
  <c r="AU295" i="1" s="1"/>
  <c r="AW295" i="1" s="1"/>
  <c r="AV777" i="1"/>
  <c r="AU777" i="1" a="1"/>
  <c r="AU777" i="1" s="1"/>
  <c r="AW777" i="1" s="1"/>
  <c r="AU78" i="1" a="1"/>
  <c r="AU78" i="1" s="1"/>
  <c r="AW78" i="1" s="1"/>
  <c r="AV78" i="1"/>
  <c r="AU348" i="1" a="1"/>
  <c r="AU348" i="1" s="1"/>
  <c r="AW348" i="1" s="1"/>
  <c r="AV348" i="1"/>
  <c r="AV838" i="1"/>
  <c r="AU838" i="1" a="1"/>
  <c r="AU838" i="1" s="1"/>
  <c r="AW838" i="1" s="1"/>
  <c r="AU480" i="1" a="1"/>
  <c r="AU480" i="1" s="1"/>
  <c r="AW480" i="1" s="1"/>
  <c r="AV480" i="1"/>
  <c r="AV62" i="1"/>
  <c r="AU62" i="1" a="1"/>
  <c r="AU62" i="1" s="1"/>
  <c r="AW62" i="1" s="1"/>
  <c r="AU845" i="1" a="1"/>
  <c r="AU845" i="1" s="1"/>
  <c r="AW845" i="1" s="1"/>
  <c r="AV845" i="1"/>
  <c r="AU310" i="1" a="1"/>
  <c r="AU310" i="1" s="1"/>
  <c r="AW310" i="1" s="1"/>
  <c r="AV310" i="1"/>
  <c r="AU843" i="1" a="1"/>
  <c r="AU843" i="1" s="1"/>
  <c r="AW843" i="1" s="1"/>
  <c r="AV843" i="1"/>
  <c r="AU268" i="1" a="1"/>
  <c r="AU268" i="1" s="1"/>
  <c r="AW268" i="1" s="1"/>
  <c r="AV268" i="1"/>
  <c r="AV912" i="1"/>
  <c r="AU912" i="1" a="1"/>
  <c r="AU912" i="1" s="1"/>
  <c r="AW912" i="1" s="1"/>
  <c r="AU289" i="1" a="1"/>
  <c r="AU289" i="1" s="1"/>
  <c r="AW289" i="1" s="1"/>
  <c r="AV289" i="1"/>
  <c r="AV510" i="1"/>
  <c r="AU510" i="1" a="1"/>
  <c r="AU510" i="1" s="1"/>
  <c r="AW510" i="1" s="1"/>
  <c r="AV424" i="1"/>
  <c r="AU424" i="1" a="1"/>
  <c r="AU424" i="1" s="1"/>
  <c r="AW424" i="1" s="1"/>
  <c r="AV638" i="1"/>
  <c r="AU638" i="1" a="1"/>
  <c r="AU638" i="1" s="1"/>
  <c r="AW638" i="1" s="1"/>
  <c r="AV922" i="1"/>
  <c r="AU922" i="1" a="1"/>
  <c r="AU922" i="1" s="1"/>
  <c r="AW922" i="1" s="1"/>
  <c r="AV1102" i="1"/>
  <c r="AU1102" i="1" a="1"/>
  <c r="AU1102" i="1" s="1"/>
  <c r="AW1102" i="1" s="1"/>
  <c r="AV1141" i="1"/>
  <c r="AU1141" i="1" a="1"/>
  <c r="AU1141" i="1" s="1"/>
  <c r="AW1141" i="1" s="1"/>
  <c r="AU157" i="1" a="1"/>
  <c r="AU157" i="1" s="1"/>
  <c r="AW157" i="1" s="1"/>
  <c r="AV157" i="1"/>
  <c r="AV993" i="1"/>
  <c r="AU993" i="1" a="1"/>
  <c r="AU993" i="1" s="1"/>
  <c r="AW993" i="1" s="1"/>
  <c r="AV381" i="1"/>
  <c r="AU381" i="1" a="1"/>
  <c r="AU381" i="1" s="1"/>
  <c r="AW381" i="1" s="1"/>
  <c r="AV766" i="1"/>
  <c r="AU766" i="1" a="1"/>
  <c r="AU766" i="1" s="1"/>
  <c r="AW766" i="1" s="1"/>
  <c r="AV248" i="1"/>
  <c r="AU248" i="1" a="1"/>
  <c r="AU248" i="1" s="1"/>
  <c r="AW248" i="1" s="1"/>
  <c r="AU582" i="1" a="1"/>
  <c r="AU582" i="1" s="1"/>
  <c r="AW582" i="1" s="1"/>
  <c r="AV582" i="1"/>
  <c r="AV299" i="1"/>
  <c r="AU299" i="1" a="1"/>
  <c r="AU299" i="1" s="1"/>
  <c r="AW299" i="1" s="1"/>
  <c r="AV693" i="1"/>
  <c r="AU693" i="1" a="1"/>
  <c r="AU693" i="1" s="1"/>
  <c r="AW693" i="1" s="1"/>
  <c r="AV94" i="1"/>
  <c r="AU94" i="1" a="1"/>
  <c r="AU94" i="1" s="1"/>
  <c r="AW94" i="1" s="1"/>
  <c r="AV1154" i="1"/>
  <c r="AU1154" i="1" a="1"/>
  <c r="AU1154" i="1" s="1"/>
  <c r="AW1154" i="1" s="1"/>
  <c r="AU520" i="1" a="1"/>
  <c r="AU520" i="1" s="1"/>
  <c r="AW520" i="1" s="1"/>
  <c r="AV520" i="1"/>
  <c r="AU992" i="1" a="1"/>
  <c r="AU992" i="1" s="1"/>
  <c r="AW992" i="1" s="1"/>
  <c r="AV992" i="1"/>
  <c r="AV1000" i="1"/>
  <c r="AU1000" i="1" a="1"/>
  <c r="AU1000" i="1" s="1"/>
  <c r="AW1000" i="1" s="1"/>
  <c r="AW9" i="1"/>
  <c r="AV9" i="1"/>
  <c r="AV278" i="1"/>
  <c r="AU278" i="1" a="1"/>
  <c r="AU278" i="1" s="1"/>
  <c r="AW278" i="1" s="1"/>
  <c r="AU519" i="1" a="1"/>
  <c r="AU519" i="1" s="1"/>
  <c r="AW519" i="1" s="1"/>
  <c r="AV519" i="1"/>
  <c r="AV384" i="1"/>
  <c r="AU384" i="1" a="1"/>
  <c r="AU384" i="1" s="1"/>
  <c r="AW384" i="1" s="1"/>
  <c r="AV37" i="1"/>
  <c r="AU37" i="1" a="1"/>
  <c r="AU37" i="1" s="1"/>
  <c r="AW37" i="1" s="1"/>
  <c r="AU330" i="1" a="1"/>
  <c r="AU330" i="1" s="1"/>
  <c r="AW330" i="1" s="1"/>
  <c r="AV330" i="1"/>
  <c r="AU1191" i="1" a="1"/>
  <c r="AU1191" i="1" s="1"/>
  <c r="AW1191" i="1" s="1"/>
  <c r="AV1191" i="1"/>
  <c r="AU201" i="1" a="1"/>
  <c r="AU201" i="1" s="1"/>
  <c r="AW201" i="1" s="1"/>
  <c r="AV201" i="1"/>
  <c r="AV1227" i="1"/>
  <c r="AU1227" i="1" a="1"/>
  <c r="AU1227" i="1" s="1"/>
  <c r="AW1227" i="1" s="1"/>
  <c r="AU288" i="1" a="1"/>
  <c r="AU288" i="1" s="1"/>
  <c r="AW288" i="1" s="1"/>
  <c r="AV288" i="1"/>
  <c r="AV1123" i="1"/>
  <c r="AU1123" i="1" a="1"/>
  <c r="AU1123" i="1" s="1"/>
  <c r="AW1123" i="1" s="1"/>
  <c r="AU1050" i="1" a="1"/>
  <c r="AU1050" i="1" s="1"/>
  <c r="AW1050" i="1" s="1"/>
  <c r="AV1050" i="1"/>
  <c r="AU554" i="1" a="1"/>
  <c r="AU554" i="1" s="1"/>
  <c r="AW554" i="1" s="1"/>
  <c r="AV554" i="1"/>
  <c r="AV429" i="1"/>
  <c r="AU429" i="1" a="1"/>
  <c r="AU429" i="1" s="1"/>
  <c r="AW429" i="1" s="1"/>
  <c r="AU336" i="1" a="1"/>
  <c r="AU336" i="1" s="1"/>
  <c r="AW336" i="1" s="1"/>
  <c r="AV336" i="1"/>
  <c r="AV176" i="1"/>
  <c r="AU176" i="1" a="1"/>
  <c r="AU176" i="1" s="1"/>
  <c r="AW176" i="1" s="1"/>
  <c r="AU657" i="1" a="1"/>
  <c r="AU657" i="1" s="1"/>
  <c r="AW657" i="1" s="1"/>
  <c r="AV657" i="1"/>
  <c r="AV722" i="1"/>
  <c r="AU722" i="1" a="1"/>
  <c r="AU722" i="1" s="1"/>
  <c r="AW722" i="1" s="1"/>
  <c r="AU46" i="1" a="1"/>
  <c r="AU46" i="1" s="1"/>
  <c r="AW46" i="1" s="1"/>
  <c r="AV46" i="1"/>
  <c r="AU862" i="1" a="1"/>
  <c r="AU862" i="1" s="1"/>
  <c r="AW862" i="1" s="1"/>
  <c r="AV862" i="1"/>
  <c r="AV489" i="1"/>
  <c r="AU489" i="1" a="1"/>
  <c r="AU489" i="1" s="1"/>
  <c r="AW489" i="1" s="1"/>
  <c r="AU655" i="1" a="1"/>
  <c r="AU655" i="1" s="1"/>
  <c r="AW655" i="1" s="1"/>
  <c r="AV655" i="1"/>
  <c r="AU523" i="1" a="1"/>
  <c r="AU523" i="1" s="1"/>
  <c r="AW523" i="1" s="1"/>
  <c r="AV523" i="1"/>
  <c r="AU711" i="1" a="1"/>
  <c r="AU711" i="1" s="1"/>
  <c r="AW711" i="1" s="1"/>
  <c r="AV711" i="1"/>
  <c r="AV732" i="1"/>
  <c r="AU732" i="1" a="1"/>
  <c r="AU732" i="1" s="1"/>
  <c r="AW732" i="1" s="1"/>
  <c r="AV820" i="1"/>
  <c r="AU820" i="1" a="1"/>
  <c r="AU820" i="1" s="1"/>
  <c r="AW820" i="1" s="1"/>
  <c r="AU1012" i="1" a="1"/>
  <c r="AU1012" i="1" s="1"/>
  <c r="AW1012" i="1" s="1"/>
  <c r="AV1012" i="1"/>
  <c r="AV177" i="1"/>
  <c r="AU177" i="1" a="1"/>
  <c r="AU177" i="1" s="1"/>
  <c r="AW177" i="1" s="1"/>
  <c r="AU290" i="1" a="1"/>
  <c r="AU290" i="1" s="1"/>
  <c r="AW290" i="1" s="1"/>
  <c r="AV290" i="1"/>
  <c r="AV687" i="1"/>
  <c r="AU687" i="1" a="1"/>
  <c r="AU687" i="1" s="1"/>
  <c r="AW687" i="1" s="1"/>
  <c r="AV1126" i="1"/>
  <c r="AU1126" i="1" a="1"/>
  <c r="AU1126" i="1" s="1"/>
  <c r="AW1126" i="1" s="1"/>
  <c r="AV679" i="1"/>
  <c r="AU679" i="1" a="1"/>
  <c r="AU679" i="1" s="1"/>
  <c r="AW679" i="1" s="1"/>
  <c r="AU1054" i="1" a="1"/>
  <c r="AU1054" i="1" s="1"/>
  <c r="AW1054" i="1" s="1"/>
  <c r="AV1054" i="1"/>
  <c r="AV151" i="1"/>
  <c r="AU151" i="1" a="1"/>
  <c r="AU151" i="1" s="1"/>
  <c r="AW151" i="1" s="1"/>
  <c r="AV1216" i="1"/>
  <c r="AU1216" i="1" a="1"/>
  <c r="AU1216" i="1" s="1"/>
  <c r="AW1216" i="1" s="1"/>
  <c r="AV1073" i="1"/>
  <c r="AU1073" i="1" a="1"/>
  <c r="AU1073" i="1" s="1"/>
  <c r="AW1073" i="1" s="1"/>
  <c r="AV434" i="1"/>
  <c r="AU434" i="1" a="1"/>
  <c r="AU434" i="1" s="1"/>
  <c r="AW434" i="1" s="1"/>
  <c r="AV422" i="1"/>
  <c r="AU422" i="1" a="1"/>
  <c r="AU422" i="1" s="1"/>
  <c r="AW422" i="1" s="1"/>
  <c r="AV813" i="1"/>
  <c r="AU813" i="1" a="1"/>
  <c r="AU813" i="1" s="1"/>
  <c r="AW813" i="1" s="1"/>
  <c r="AU102" i="1" a="1"/>
  <c r="AU102" i="1" s="1"/>
  <c r="AW102" i="1" s="1"/>
  <c r="AV102" i="1"/>
  <c r="AV597" i="1"/>
  <c r="AU597" i="1" a="1"/>
  <c r="AU597" i="1" s="1"/>
  <c r="AW597" i="1" s="1"/>
  <c r="AV751" i="1"/>
  <c r="AU751" i="1" a="1"/>
  <c r="AU751" i="1" s="1"/>
  <c r="AW751" i="1" s="1"/>
  <c r="AV344" i="1"/>
  <c r="AU344" i="1" a="1"/>
  <c r="AU344" i="1" s="1"/>
  <c r="AW344" i="1" s="1"/>
  <c r="AU1199" i="1" a="1"/>
  <c r="AU1199" i="1" s="1"/>
  <c r="AW1199" i="1" s="1"/>
  <c r="AV1199" i="1"/>
  <c r="AU59" i="1" a="1"/>
  <c r="AU59" i="1" s="1"/>
  <c r="AW59" i="1" s="1"/>
  <c r="AV59" i="1"/>
  <c r="AU1173" i="1" a="1"/>
  <c r="AU1173" i="1" s="1"/>
  <c r="AW1173" i="1" s="1"/>
  <c r="AV1173" i="1"/>
  <c r="AU69" i="1" a="1"/>
  <c r="AU69" i="1" s="1"/>
  <c r="AW69" i="1" s="1"/>
  <c r="AV69" i="1"/>
  <c r="AU738" i="1" a="1"/>
  <c r="AU738" i="1" s="1"/>
  <c r="AW738" i="1" s="1"/>
  <c r="AV738" i="1"/>
  <c r="AV831" i="1"/>
  <c r="AU831" i="1" a="1"/>
  <c r="AU831" i="1" s="1"/>
  <c r="AW831" i="1" s="1"/>
  <c r="AV933" i="1"/>
  <c r="AU933" i="1" a="1"/>
  <c r="AU933" i="1" s="1"/>
  <c r="AW933" i="1" s="1"/>
  <c r="AU326" i="1" a="1"/>
  <c r="AU326" i="1" s="1"/>
  <c r="AW326" i="1" s="1"/>
  <c r="AV326" i="1"/>
  <c r="AU339" i="1" a="1"/>
  <c r="AU339" i="1" s="1"/>
  <c r="AW339" i="1" s="1"/>
  <c r="AV339" i="1"/>
  <c r="AV941" i="1"/>
  <c r="AU941" i="1" a="1"/>
  <c r="AU941" i="1" s="1"/>
  <c r="AW941" i="1" s="1"/>
  <c r="AU60" i="1" a="1"/>
  <c r="AU60" i="1" s="1"/>
  <c r="AW60" i="1" s="1"/>
  <c r="AV60" i="1"/>
  <c r="AU53" i="1" a="1"/>
  <c r="AU53" i="1" s="1"/>
  <c r="AW53" i="1" s="1"/>
  <c r="AV53" i="1"/>
  <c r="AU648" i="1" a="1"/>
  <c r="AU648" i="1" s="1"/>
  <c r="AW648" i="1" s="1"/>
  <c r="AV648" i="1"/>
  <c r="AW12" i="1"/>
  <c r="AV12" i="1"/>
  <c r="AU598" i="1" a="1"/>
  <c r="AU598" i="1" s="1"/>
  <c r="AW598" i="1" s="1"/>
  <c r="AV598" i="1"/>
  <c r="AV923" i="1"/>
  <c r="AU923" i="1" a="1"/>
  <c r="AU923" i="1" s="1"/>
  <c r="AW923" i="1" s="1"/>
  <c r="AU1013" i="1" a="1"/>
  <c r="AU1013" i="1" s="1"/>
  <c r="AW1013" i="1" s="1"/>
  <c r="AV1013" i="1"/>
  <c r="AV482" i="1"/>
  <c r="AU482" i="1" a="1"/>
  <c r="AU482" i="1" s="1"/>
  <c r="AW482" i="1" s="1"/>
  <c r="AU841" i="1" a="1"/>
  <c r="AU841" i="1" s="1"/>
  <c r="AW841" i="1" s="1"/>
  <c r="AV841" i="1"/>
  <c r="AV149" i="1"/>
  <c r="AU149" i="1" a="1"/>
  <c r="AU149" i="1" s="1"/>
  <c r="AW149" i="1" s="1"/>
  <c r="AV743" i="1"/>
  <c r="AU743" i="1" a="1"/>
  <c r="AU743" i="1" s="1"/>
  <c r="AW743" i="1" s="1"/>
  <c r="AU270" i="1" a="1"/>
  <c r="AU270" i="1" s="1"/>
  <c r="AW270" i="1" s="1"/>
  <c r="AV270" i="1"/>
  <c r="AV196" i="1"/>
  <c r="AU196" i="1" a="1"/>
  <c r="AU196" i="1" s="1"/>
  <c r="AW196" i="1" s="1"/>
  <c r="AW26" i="1"/>
  <c r="AV26" i="1"/>
  <c r="AU959" i="1" a="1"/>
  <c r="AU959" i="1" s="1"/>
  <c r="AW959" i="1" s="1"/>
  <c r="AV959" i="1"/>
  <c r="AV811" i="1"/>
  <c r="AU811" i="1" a="1"/>
  <c r="AU811" i="1" s="1"/>
  <c r="AW811" i="1" s="1"/>
  <c r="AU446" i="1" a="1"/>
  <c r="AU446" i="1" s="1"/>
  <c r="AW446" i="1" s="1"/>
  <c r="AV446" i="1"/>
  <c r="AU579" i="1" a="1"/>
  <c r="AU579" i="1" s="1"/>
  <c r="AW579" i="1" s="1"/>
  <c r="AV579" i="1"/>
  <c r="AU139" i="1" a="1"/>
  <c r="AU139" i="1" s="1"/>
  <c r="AW139" i="1" s="1"/>
  <c r="AV139" i="1"/>
  <c r="AU683" i="1" a="1"/>
  <c r="AU683" i="1" s="1"/>
  <c r="AW683" i="1" s="1"/>
  <c r="AV683" i="1"/>
  <c r="AU430" i="1" a="1"/>
  <c r="AU430" i="1" s="1"/>
  <c r="AW430" i="1" s="1"/>
  <c r="AV430" i="1"/>
  <c r="AV617" i="1"/>
  <c r="AU617" i="1" a="1"/>
  <c r="AU617" i="1" s="1"/>
  <c r="AW617" i="1" s="1"/>
  <c r="AV29" i="1"/>
  <c r="AW29" i="1"/>
  <c r="AV529" i="1"/>
  <c r="AU529" i="1" a="1"/>
  <c r="AU529" i="1" s="1"/>
  <c r="AW529" i="1" s="1"/>
  <c r="AV1151" i="1"/>
  <c r="AU1151" i="1" a="1"/>
  <c r="AU1151" i="1" s="1"/>
  <c r="AW1151" i="1" s="1"/>
  <c r="AU1209" i="1" a="1"/>
  <c r="AU1209" i="1" s="1"/>
  <c r="AW1209" i="1" s="1"/>
  <c r="AV1209" i="1"/>
  <c r="AU994" i="1" a="1"/>
  <c r="AU994" i="1" s="1"/>
  <c r="AW994" i="1" s="1"/>
  <c r="AV994" i="1"/>
  <c r="AU953" i="1" a="1"/>
  <c r="AU953" i="1" s="1"/>
  <c r="AW953" i="1" s="1"/>
  <c r="AV953" i="1"/>
  <c r="AV966" i="1"/>
  <c r="AU966" i="1" a="1"/>
  <c r="AU966" i="1" s="1"/>
  <c r="AW966" i="1" s="1"/>
  <c r="AU1186" i="1" a="1"/>
  <c r="AU1186" i="1" s="1"/>
  <c r="AW1186" i="1" s="1"/>
  <c r="AV1186" i="1"/>
  <c r="AU670" i="1" a="1"/>
  <c r="AU670" i="1" s="1"/>
  <c r="AW670" i="1" s="1"/>
  <c r="AV670" i="1"/>
  <c r="AV426" i="1"/>
  <c r="AU426" i="1" a="1"/>
  <c r="AU426" i="1" s="1"/>
  <c r="AW426" i="1" s="1"/>
  <c r="AU874" i="1" a="1"/>
  <c r="AU874" i="1" s="1"/>
  <c r="AW874" i="1" s="1"/>
  <c r="AV874" i="1"/>
  <c r="AV1175" i="1"/>
  <c r="AU1175" i="1" a="1"/>
  <c r="AU1175" i="1" s="1"/>
  <c r="AW1175" i="1" s="1"/>
  <c r="AV876" i="1"/>
  <c r="AU876" i="1" a="1"/>
  <c r="AU876" i="1" s="1"/>
  <c r="AW876" i="1" s="1"/>
  <c r="AV981" i="1"/>
  <c r="AU981" i="1" a="1"/>
  <c r="AU981" i="1" s="1"/>
  <c r="AW981" i="1" s="1"/>
  <c r="AV540" i="1"/>
  <c r="AU540" i="1" a="1"/>
  <c r="AU540" i="1" s="1"/>
  <c r="AW540" i="1" s="1"/>
  <c r="AU559" i="1" a="1"/>
  <c r="AU559" i="1" s="1"/>
  <c r="AW559" i="1" s="1"/>
  <c r="AV559" i="1"/>
  <c r="AV684" i="1"/>
  <c r="AU684" i="1" a="1"/>
  <c r="AU684" i="1" s="1"/>
  <c r="AW684" i="1" s="1"/>
  <c r="AU226" i="1" a="1"/>
  <c r="AU226" i="1" s="1"/>
  <c r="AW226" i="1" s="1"/>
  <c r="AV226" i="1"/>
  <c r="AU337" i="1" a="1"/>
  <c r="AU337" i="1" s="1"/>
  <c r="AW337" i="1" s="1"/>
  <c r="AV337" i="1"/>
  <c r="AU699" i="1" a="1"/>
  <c r="AU699" i="1" s="1"/>
  <c r="AW699" i="1" s="1"/>
  <c r="AV699" i="1"/>
  <c r="AV524" i="1"/>
  <c r="AU524" i="1" a="1"/>
  <c r="AU524" i="1" s="1"/>
  <c r="AW524" i="1" s="1"/>
  <c r="AU1087" i="1" a="1"/>
  <c r="AU1087" i="1" s="1"/>
  <c r="AW1087" i="1" s="1"/>
  <c r="AV1087" i="1"/>
  <c r="AU437" i="1" a="1"/>
  <c r="AU437" i="1" s="1"/>
  <c r="AW437" i="1" s="1"/>
  <c r="AV437" i="1"/>
  <c r="AU391" i="1" a="1"/>
  <c r="AU391" i="1" s="1"/>
  <c r="AW391" i="1" s="1"/>
  <c r="AV391" i="1"/>
  <c r="AU126" i="1" a="1"/>
  <c r="AU126" i="1" s="1"/>
  <c r="AW126" i="1" s="1"/>
  <c r="AV126" i="1"/>
  <c r="AV277" i="1"/>
  <c r="AU277" i="1" a="1"/>
  <c r="AU277" i="1" s="1"/>
  <c r="AW277" i="1" s="1"/>
  <c r="AV117" i="1"/>
  <c r="AU117" i="1" a="1"/>
  <c r="AU117" i="1" s="1"/>
  <c r="AW117" i="1" s="1"/>
  <c r="AU1188" i="1" a="1"/>
  <c r="AU1188" i="1" s="1"/>
  <c r="AW1188" i="1" s="1"/>
  <c r="AV1188" i="1"/>
  <c r="AU162" i="1" a="1"/>
  <c r="AU162" i="1" s="1"/>
  <c r="AW162" i="1" s="1"/>
  <c r="AV162" i="1"/>
  <c r="AU132" i="1" a="1"/>
  <c r="AU132" i="1" s="1"/>
  <c r="AW132" i="1" s="1"/>
  <c r="AV132" i="1"/>
  <c r="AV393" i="1"/>
  <c r="AU393" i="1" a="1"/>
  <c r="AU393" i="1" s="1"/>
  <c r="AW393" i="1" s="1"/>
  <c r="AU506" i="1" a="1"/>
  <c r="AU506" i="1" s="1"/>
  <c r="AW506" i="1" s="1"/>
  <c r="AV506" i="1"/>
  <c r="AU494" i="1" a="1"/>
  <c r="AU494" i="1" s="1"/>
  <c r="AW494" i="1" s="1"/>
  <c r="AV494" i="1"/>
  <c r="AU153" i="1" a="1"/>
  <c r="AU153" i="1" s="1"/>
  <c r="AW153" i="1" s="1"/>
  <c r="AV153" i="1"/>
  <c r="AU1187" i="1" a="1"/>
  <c r="AU1187" i="1" s="1"/>
  <c r="AW1187" i="1" s="1"/>
  <c r="AV1187" i="1"/>
  <c r="AV1003" i="1"/>
  <c r="AU1003" i="1" a="1"/>
  <c r="AU1003" i="1" s="1"/>
  <c r="AW1003" i="1" s="1"/>
  <c r="AU780" i="1" a="1"/>
  <c r="AU780" i="1" s="1"/>
  <c r="AW780" i="1" s="1"/>
  <c r="AV780" i="1"/>
  <c r="AU991" i="1" a="1"/>
  <c r="AU991" i="1" s="1"/>
  <c r="AW991" i="1" s="1"/>
  <c r="AV991" i="1"/>
  <c r="AU386" i="1" a="1"/>
  <c r="AU386" i="1" s="1"/>
  <c r="AW386" i="1" s="1"/>
  <c r="AV386" i="1"/>
  <c r="AV477" i="1"/>
  <c r="AU477" i="1" a="1"/>
  <c r="AU477" i="1" s="1"/>
  <c r="AW477" i="1" s="1"/>
  <c r="AV298" i="1"/>
  <c r="AU298" i="1" a="1"/>
  <c r="AU298" i="1" s="1"/>
  <c r="AW298" i="1" s="1"/>
  <c r="AV331" i="1"/>
  <c r="AU331" i="1" a="1"/>
  <c r="AU331" i="1" s="1"/>
  <c r="AW331" i="1" s="1"/>
  <c r="AU168" i="1" a="1"/>
  <c r="AU168" i="1" s="1"/>
  <c r="AW168" i="1" s="1"/>
  <c r="AV168" i="1"/>
  <c r="AU246" i="1" a="1"/>
  <c r="AU246" i="1" s="1"/>
  <c r="AW246" i="1" s="1"/>
  <c r="AV246" i="1"/>
  <c r="AV577" i="1"/>
  <c r="AU577" i="1" a="1"/>
  <c r="AU577" i="1" s="1"/>
  <c r="AW577" i="1" s="1"/>
  <c r="AV70" i="1"/>
  <c r="AU70" i="1" a="1"/>
  <c r="AU70" i="1" s="1"/>
  <c r="AW70" i="1" s="1"/>
  <c r="AU685" i="1" a="1"/>
  <c r="AU685" i="1" s="1"/>
  <c r="AW685" i="1" s="1"/>
  <c r="AV685" i="1"/>
  <c r="AU1070" i="1" a="1"/>
  <c r="AU1070" i="1" s="1"/>
  <c r="AW1070" i="1" s="1"/>
  <c r="AV1070" i="1"/>
  <c r="AU861" i="1" a="1"/>
  <c r="AU861" i="1" s="1"/>
  <c r="AW861" i="1" s="1"/>
  <c r="AV861" i="1"/>
  <c r="AU398" i="1" a="1"/>
  <c r="AU398" i="1" s="1"/>
  <c r="AW398" i="1" s="1"/>
  <c r="AV398" i="1"/>
  <c r="AU972" i="1" a="1"/>
  <c r="AU972" i="1" s="1"/>
  <c r="AW972" i="1" s="1"/>
  <c r="AV972" i="1"/>
  <c r="AV987" i="1"/>
  <c r="AU987" i="1" a="1"/>
  <c r="AU987" i="1" s="1"/>
  <c r="AW987" i="1" s="1"/>
  <c r="AU544" i="1" a="1"/>
  <c r="AU544" i="1" s="1"/>
  <c r="AW544" i="1" s="1"/>
  <c r="AV544" i="1"/>
  <c r="AV979" i="1"/>
  <c r="AU979" i="1" a="1"/>
  <c r="AU979" i="1" s="1"/>
  <c r="AW979" i="1" s="1"/>
  <c r="AU592" i="1" a="1"/>
  <c r="AU592" i="1" s="1"/>
  <c r="AW592" i="1" s="1"/>
  <c r="AV592" i="1"/>
  <c r="AU309" i="1" a="1"/>
  <c r="AU309" i="1" s="1"/>
  <c r="AW309" i="1" s="1"/>
  <c r="AV309" i="1"/>
  <c r="AU548" i="1" a="1"/>
  <c r="AU548" i="1" s="1"/>
  <c r="AW548" i="1" s="1"/>
  <c r="AV548" i="1"/>
  <c r="AV610" i="1"/>
  <c r="AU610" i="1" a="1"/>
  <c r="AU610" i="1" s="1"/>
  <c r="AW610" i="1" s="1"/>
  <c r="AV283" i="1"/>
  <c r="AU283" i="1" a="1"/>
  <c r="AU283" i="1" s="1"/>
  <c r="AW283" i="1" s="1"/>
  <c r="AU770" i="1" a="1"/>
  <c r="AU770" i="1" s="1"/>
  <c r="AW770" i="1" s="1"/>
  <c r="AV770" i="1"/>
  <c r="AU660" i="1" a="1"/>
  <c r="AU660" i="1" s="1"/>
  <c r="AW660" i="1" s="1"/>
  <c r="AV660" i="1"/>
  <c r="AU347" i="1" a="1"/>
  <c r="AU347" i="1" s="1"/>
  <c r="AW347" i="1" s="1"/>
  <c r="AV347" i="1"/>
  <c r="AV736" i="1"/>
  <c r="AU736" i="1" a="1"/>
  <c r="AU736" i="1" s="1"/>
  <c r="AW736" i="1" s="1"/>
  <c r="AU1183" i="1" a="1"/>
  <c r="AU1183" i="1" s="1"/>
  <c r="AW1183" i="1" s="1"/>
  <c r="AV1183" i="1"/>
  <c r="AU297" i="1" a="1"/>
  <c r="AU297" i="1" s="1"/>
  <c r="AW297" i="1" s="1"/>
  <c r="AV297" i="1"/>
  <c r="AU589" i="1" a="1"/>
  <c r="AU589" i="1" s="1"/>
  <c r="AW589" i="1" s="1"/>
  <c r="AV589" i="1"/>
  <c r="AV665" i="1"/>
  <c r="AU665" i="1" a="1"/>
  <c r="AU665" i="1" s="1"/>
  <c r="AW665" i="1" s="1"/>
  <c r="AU130" i="1" a="1"/>
  <c r="AU130" i="1" s="1"/>
  <c r="AW130" i="1" s="1"/>
  <c r="AV130" i="1"/>
  <c r="AU925" i="1" a="1"/>
  <c r="AU925" i="1" s="1"/>
  <c r="AW925" i="1" s="1"/>
  <c r="AV925" i="1"/>
  <c r="AV954" i="1"/>
  <c r="AU954" i="1" a="1"/>
  <c r="AU954" i="1" s="1"/>
  <c r="AW954" i="1" s="1"/>
  <c r="AV939" i="1"/>
  <c r="AU939" i="1" a="1"/>
  <c r="AU939" i="1" s="1"/>
  <c r="AW939" i="1" s="1"/>
  <c r="AU438" i="1" a="1"/>
  <c r="AU438" i="1" s="1"/>
  <c r="AW438" i="1" s="1"/>
  <c r="AV438" i="1"/>
  <c r="AU362" i="1" a="1"/>
  <c r="AU362" i="1" s="1"/>
  <c r="AW362" i="1" s="1"/>
  <c r="AV362" i="1"/>
  <c r="AV178" i="1"/>
  <c r="AU178" i="1" a="1"/>
  <c r="AU178" i="1" s="1"/>
  <c r="AW178" i="1" s="1"/>
  <c r="AU214" i="1" a="1"/>
  <c r="AU214" i="1" s="1"/>
  <c r="AW214" i="1" s="1"/>
  <c r="AV214" i="1"/>
  <c r="AV450" i="1"/>
  <c r="AU450" i="1" a="1"/>
  <c r="AU450" i="1" s="1"/>
  <c r="AW450" i="1" s="1"/>
  <c r="AV417" i="1"/>
  <c r="AU417" i="1" a="1"/>
  <c r="AU417" i="1" s="1"/>
  <c r="AW417" i="1" s="1"/>
  <c r="AV1182" i="1"/>
  <c r="AU1182" i="1" a="1"/>
  <c r="AU1182" i="1" s="1"/>
  <c r="AW1182" i="1" s="1"/>
  <c r="AU733" i="1" a="1"/>
  <c r="AU733" i="1" s="1"/>
  <c r="AW733" i="1" s="1"/>
  <c r="AV733" i="1"/>
  <c r="AV1128" i="1"/>
  <c r="AU1128" i="1" a="1"/>
  <c r="AU1128" i="1" s="1"/>
  <c r="AW1128" i="1" s="1"/>
  <c r="AU695" i="1" a="1"/>
  <c r="AU695" i="1" s="1"/>
  <c r="AW695" i="1" s="1"/>
  <c r="AV695" i="1"/>
  <c r="AV826" i="1"/>
  <c r="AU826" i="1" a="1"/>
  <c r="AU826" i="1" s="1"/>
  <c r="AW826" i="1" s="1"/>
  <c r="AV1001" i="1"/>
  <c r="AU1001" i="1" a="1"/>
  <c r="AU1001" i="1" s="1"/>
  <c r="AW1001" i="1" s="1"/>
  <c r="AU920" i="1" a="1"/>
  <c r="AU920" i="1" s="1"/>
  <c r="AW920" i="1" s="1"/>
  <c r="AV920" i="1"/>
  <c r="AU1090" i="1" a="1"/>
  <c r="AU1090" i="1" s="1"/>
  <c r="AW1090" i="1" s="1"/>
  <c r="AV1090" i="1"/>
  <c r="AV66" i="1"/>
  <c r="AU66" i="1" a="1"/>
  <c r="AU66" i="1" s="1"/>
  <c r="AW66" i="1" s="1"/>
  <c r="AU1131" i="1" a="1"/>
  <c r="AU1131" i="1" s="1"/>
  <c r="AW1131" i="1" s="1"/>
  <c r="AV1131" i="1"/>
  <c r="AV1074" i="1"/>
  <c r="AU1074" i="1" a="1"/>
  <c r="AU1074" i="1" s="1"/>
  <c r="AW1074" i="1" s="1"/>
  <c r="AU907" i="1" a="1"/>
  <c r="AU907" i="1" s="1"/>
  <c r="AW907" i="1" s="1"/>
  <c r="AV907" i="1"/>
  <c r="AV306" i="1"/>
  <c r="AU306" i="1" a="1"/>
  <c r="AU306" i="1" s="1"/>
  <c r="AW306" i="1" s="1"/>
  <c r="AV1109" i="1"/>
  <c r="AU1109" i="1" a="1"/>
  <c r="AU1109" i="1" s="1"/>
  <c r="AW1109" i="1" s="1"/>
  <c r="AV501" i="1"/>
  <c r="AU501" i="1" a="1"/>
  <c r="AU501" i="1" s="1"/>
  <c r="AW501" i="1" s="1"/>
  <c r="AU269" i="1" a="1"/>
  <c r="AU269" i="1" s="1"/>
  <c r="AW269" i="1" s="1"/>
  <c r="AV269" i="1"/>
  <c r="AU1223" i="1" a="1"/>
  <c r="AU1223" i="1" s="1"/>
  <c r="AW1223" i="1" s="1"/>
  <c r="AV1223" i="1"/>
  <c r="AV583" i="1"/>
  <c r="AU583" i="1" a="1"/>
  <c r="AU583" i="1" s="1"/>
  <c r="AW583" i="1" s="1"/>
  <c r="AU379" i="1" a="1"/>
  <c r="AU379" i="1" s="1"/>
  <c r="AW379" i="1" s="1"/>
  <c r="AV379" i="1"/>
  <c r="AU750" i="1" a="1"/>
  <c r="AU750" i="1" s="1"/>
  <c r="AW750" i="1" s="1"/>
  <c r="AV750" i="1"/>
  <c r="AU57" i="1" a="1"/>
  <c r="AU57" i="1" s="1"/>
  <c r="AW57" i="1" s="1"/>
  <c r="AV57" i="1"/>
  <c r="AU179" i="1" a="1"/>
  <c r="AU179" i="1" s="1"/>
  <c r="AW179" i="1" s="1"/>
  <c r="AV179" i="1"/>
  <c r="AV745" i="1"/>
  <c r="AU745" i="1" a="1"/>
  <c r="AU745" i="1" s="1"/>
  <c r="AW745" i="1" s="1"/>
  <c r="AU346" i="1" a="1"/>
  <c r="AU346" i="1" s="1"/>
  <c r="AW346" i="1" s="1"/>
  <c r="AV346" i="1"/>
  <c r="AU231" i="1" a="1"/>
  <c r="AU231" i="1" s="1"/>
  <c r="AW231" i="1" s="1"/>
  <c r="AV231" i="1"/>
  <c r="AV850" i="1"/>
  <c r="AU850" i="1" a="1"/>
  <c r="AU850" i="1" s="1"/>
  <c r="AW850" i="1" s="1"/>
  <c r="AV1144" i="1"/>
  <c r="AU1144" i="1" a="1"/>
  <c r="AU1144" i="1" s="1"/>
  <c r="AW1144" i="1" s="1"/>
  <c r="AV123" i="1"/>
  <c r="AU123" i="1" a="1"/>
  <c r="AU123" i="1" s="1"/>
  <c r="AW123" i="1" s="1"/>
  <c r="AU721" i="1" a="1"/>
  <c r="AU721" i="1" s="1"/>
  <c r="AW721" i="1" s="1"/>
  <c r="AV721" i="1"/>
  <c r="AV515" i="1"/>
  <c r="AU515" i="1" a="1"/>
  <c r="AU515" i="1" s="1"/>
  <c r="AW515" i="1" s="1"/>
  <c r="AU724" i="1" a="1"/>
  <c r="AU724" i="1" s="1"/>
  <c r="AW724" i="1" s="1"/>
  <c r="AV724" i="1"/>
  <c r="AV967" i="1"/>
  <c r="AU967" i="1" a="1"/>
  <c r="AU967" i="1" s="1"/>
  <c r="AW967" i="1" s="1"/>
  <c r="AU1137" i="1" a="1"/>
  <c r="AU1137" i="1" s="1"/>
  <c r="AW1137" i="1" s="1"/>
  <c r="AV1137" i="1"/>
  <c r="AV345" i="1"/>
  <c r="AU345" i="1" a="1"/>
  <c r="AU345" i="1" s="1"/>
  <c r="AW345" i="1" s="1"/>
  <c r="AV723" i="1"/>
  <c r="AU723" i="1" a="1"/>
  <c r="AU723" i="1" s="1"/>
  <c r="AW723" i="1" s="1"/>
  <c r="AU199" i="1" a="1"/>
  <c r="AU199" i="1" s="1"/>
  <c r="AW199" i="1" s="1"/>
  <c r="AV199" i="1"/>
  <c r="AU385" i="1" a="1"/>
  <c r="AU385" i="1" s="1"/>
  <c r="AW385" i="1" s="1"/>
  <c r="AV385" i="1"/>
  <c r="AU1025" i="1" a="1"/>
  <c r="AU1025" i="1" s="1"/>
  <c r="AW1025" i="1" s="1"/>
  <c r="AV1025" i="1"/>
  <c r="AV846" i="1"/>
  <c r="AU846" i="1" a="1"/>
  <c r="AU846" i="1" s="1"/>
  <c r="AW846" i="1" s="1"/>
  <c r="AV219" i="1"/>
  <c r="AU219" i="1" a="1"/>
  <c r="AU219" i="1" s="1"/>
  <c r="AW219" i="1" s="1"/>
  <c r="AU798" i="1" a="1"/>
  <c r="AU798" i="1" s="1"/>
  <c r="AW798" i="1" s="1"/>
  <c r="AV798" i="1"/>
  <c r="AV21" i="1"/>
  <c r="AW21" i="1"/>
  <c r="AU228" i="1" a="1"/>
  <c r="AU228" i="1" s="1"/>
  <c r="AW228" i="1" s="1"/>
  <c r="AV228" i="1"/>
  <c r="AU767" i="1" a="1"/>
  <c r="AU767" i="1" s="1"/>
  <c r="AW767" i="1" s="1"/>
  <c r="AV767" i="1"/>
  <c r="AU234" i="1" a="1"/>
  <c r="AU234" i="1" s="1"/>
  <c r="AW234" i="1" s="1"/>
  <c r="AV234" i="1"/>
  <c r="AU1232" i="1" a="1"/>
  <c r="AU1232" i="1" s="1"/>
  <c r="AW1232" i="1" s="1"/>
  <c r="AV1232" i="1"/>
  <c r="AV948" i="1"/>
  <c r="AU948" i="1" a="1"/>
  <c r="AU948" i="1" s="1"/>
  <c r="AW948" i="1" s="1"/>
  <c r="AV543" i="1"/>
  <c r="AU543" i="1" a="1"/>
  <c r="AU543" i="1" s="1"/>
  <c r="AW543" i="1" s="1"/>
  <c r="AV155" i="1"/>
  <c r="AU155" i="1" a="1"/>
  <c r="AU155" i="1" s="1"/>
  <c r="AW155" i="1" s="1"/>
  <c r="AU493" i="1" a="1"/>
  <c r="AU493" i="1" s="1"/>
  <c r="AW493" i="1" s="1"/>
  <c r="AV493" i="1"/>
  <c r="AU587" i="1" a="1"/>
  <c r="AU587" i="1" s="1"/>
  <c r="AW587" i="1" s="1"/>
  <c r="AV587" i="1"/>
  <c r="AU772" i="1" a="1"/>
  <c r="AU772" i="1" s="1"/>
  <c r="AW772" i="1" s="1"/>
  <c r="AV772" i="1"/>
  <c r="AV1113" i="1"/>
  <c r="AU1113" i="1" a="1"/>
  <c r="AU1113" i="1" s="1"/>
  <c r="AW1113" i="1" s="1"/>
  <c r="AU300" i="1" a="1"/>
  <c r="AU300" i="1" s="1"/>
  <c r="AW300" i="1" s="1"/>
  <c r="AV300" i="1"/>
  <c r="AV854" i="1"/>
  <c r="AU854" i="1" a="1"/>
  <c r="AU854" i="1" s="1"/>
  <c r="AW854" i="1" s="1"/>
  <c r="AV1202" i="1"/>
  <c r="AU1202" i="1" a="1"/>
  <c r="AU1202" i="1" s="1"/>
  <c r="AW1202" i="1" s="1"/>
  <c r="AU998" i="1" a="1"/>
  <c r="AU998" i="1" s="1"/>
  <c r="AW998" i="1" s="1"/>
  <c r="AV998" i="1"/>
  <c r="AV1211" i="1"/>
  <c r="AU1211" i="1" a="1"/>
  <c r="AU1211" i="1" s="1"/>
  <c r="AW1211" i="1" s="1"/>
  <c r="AV871" i="1"/>
  <c r="AU871" i="1" a="1"/>
  <c r="AU871" i="1" s="1"/>
  <c r="AW871" i="1" s="1"/>
  <c r="AV985" i="1"/>
  <c r="AU985" i="1" a="1"/>
  <c r="AU985" i="1" s="1"/>
  <c r="AW985" i="1" s="1"/>
  <c r="AV518" i="1"/>
  <c r="AU518" i="1" a="1"/>
  <c r="AU518" i="1" s="1"/>
  <c r="AW518" i="1" s="1"/>
  <c r="AV262" i="1"/>
  <c r="AU262" i="1" a="1"/>
  <c r="AU262" i="1" s="1"/>
  <c r="AW262" i="1" s="1"/>
  <c r="AV1071" i="1"/>
  <c r="AU1071" i="1" a="1"/>
  <c r="AU1071" i="1" s="1"/>
  <c r="AW1071" i="1" s="1"/>
  <c r="AU183" i="1" a="1"/>
  <c r="AU183" i="1" s="1"/>
  <c r="AW183" i="1" s="1"/>
  <c r="AV183" i="1"/>
  <c r="AV368" i="1"/>
  <c r="AU368" i="1" a="1"/>
  <c r="AU368" i="1" s="1"/>
  <c r="AW368" i="1" s="1"/>
  <c r="AU1193" i="1" a="1"/>
  <c r="AU1193" i="1" s="1"/>
  <c r="AW1193" i="1" s="1"/>
  <c r="AV1193" i="1"/>
  <c r="AV788" i="1"/>
  <c r="AU788" i="1" a="1"/>
  <c r="AU788" i="1" s="1"/>
  <c r="AW788" i="1" s="1"/>
  <c r="AU222" i="1" a="1"/>
  <c r="AU222" i="1" s="1"/>
  <c r="AW222" i="1" s="1"/>
  <c r="AV222" i="1"/>
  <c r="AU936" i="1" a="1"/>
  <c r="AU936" i="1" s="1"/>
  <c r="AW936" i="1" s="1"/>
  <c r="AV936" i="1"/>
  <c r="AU599" i="1" a="1"/>
  <c r="AU599" i="1" s="1"/>
  <c r="AW599" i="1" s="1"/>
  <c r="AV599" i="1"/>
  <c r="AU817" i="1" a="1"/>
  <c r="AU817" i="1" s="1"/>
  <c r="AW817" i="1" s="1"/>
  <c r="AV817" i="1"/>
  <c r="AV855" i="1"/>
  <c r="AU855" i="1" a="1"/>
  <c r="AU855" i="1" s="1"/>
  <c r="AW855" i="1" s="1"/>
  <c r="AV342" i="1"/>
  <c r="AU342" i="1" a="1"/>
  <c r="AU342" i="1" s="1"/>
  <c r="AW342" i="1" s="1"/>
  <c r="AV667" i="1"/>
  <c r="AU667" i="1" a="1"/>
  <c r="AU667" i="1" s="1"/>
  <c r="AW667" i="1" s="1"/>
  <c r="AV1229" i="1"/>
  <c r="AU1229" i="1" a="1"/>
  <c r="AU1229" i="1" s="1"/>
  <c r="AW1229" i="1" s="1"/>
  <c r="AU99" i="1" a="1"/>
  <c r="AU99" i="1" s="1"/>
  <c r="AW99" i="1" s="1"/>
  <c r="AV99" i="1"/>
  <c r="AV267" i="1"/>
  <c r="AU267" i="1" a="1"/>
  <c r="AU267" i="1" s="1"/>
  <c r="AW267" i="1" s="1"/>
  <c r="AV363" i="1"/>
  <c r="AU363" i="1" a="1"/>
  <c r="AU363" i="1" s="1"/>
  <c r="AW363" i="1" s="1"/>
  <c r="AU771" i="1" a="1"/>
  <c r="AU771" i="1" s="1"/>
  <c r="AW771" i="1" s="1"/>
  <c r="AV771" i="1"/>
  <c r="AU184" i="1" a="1"/>
  <c r="AU184" i="1" s="1"/>
  <c r="AW184" i="1" s="1"/>
  <c r="AV184" i="1"/>
  <c r="AV1106" i="1"/>
  <c r="AU1106" i="1" a="1"/>
  <c r="AU1106" i="1" s="1"/>
  <c r="AW1106" i="1" s="1"/>
  <c r="AV1053" i="1"/>
  <c r="AU1053" i="1" a="1"/>
  <c r="AU1053" i="1" s="1"/>
  <c r="AW1053" i="1" s="1"/>
  <c r="AV522" i="1"/>
  <c r="AU522" i="1" a="1"/>
  <c r="AU522" i="1" s="1"/>
  <c r="AW522" i="1" s="1"/>
  <c r="AU265" i="1" a="1"/>
  <c r="AU265" i="1" s="1"/>
  <c r="AW265" i="1" s="1"/>
  <c r="AV265" i="1"/>
  <c r="AV119" i="1"/>
  <c r="AU119" i="1" a="1"/>
  <c r="AU119" i="1" s="1"/>
  <c r="AW119" i="1" s="1"/>
  <c r="AU1208" i="1" a="1"/>
  <c r="AU1208" i="1" s="1"/>
  <c r="AW1208" i="1" s="1"/>
  <c r="AV1208" i="1"/>
  <c r="AV775" i="1"/>
  <c r="AU775" i="1" a="1"/>
  <c r="AU775" i="1" s="1"/>
  <c r="AW775" i="1" s="1"/>
  <c r="AV764" i="1"/>
  <c r="AU764" i="1" a="1"/>
  <c r="AU764" i="1" s="1"/>
  <c r="AW764" i="1" s="1"/>
  <c r="AU905" i="1" a="1"/>
  <c r="AU905" i="1" s="1"/>
  <c r="AW905" i="1" s="1"/>
  <c r="AV905" i="1"/>
  <c r="AU108" i="1" a="1"/>
  <c r="AU108" i="1" s="1"/>
  <c r="AW108" i="1" s="1"/>
  <c r="AV108" i="1"/>
  <c r="AV449" i="1"/>
  <c r="AU449" i="1" a="1"/>
  <c r="AU449" i="1" s="1"/>
  <c r="AW449" i="1" s="1"/>
  <c r="AU195" i="1" a="1"/>
  <c r="AU195" i="1" s="1"/>
  <c r="AW195" i="1" s="1"/>
  <c r="AV195" i="1"/>
  <c r="AV281" i="1"/>
  <c r="AU281" i="1" a="1"/>
  <c r="AU281" i="1" s="1"/>
  <c r="AW281" i="1" s="1"/>
  <c r="AV453" i="1"/>
  <c r="AU453" i="1" a="1"/>
  <c r="AU453" i="1" s="1"/>
  <c r="AW453" i="1" s="1"/>
  <c r="AV673" i="1"/>
  <c r="AU673" i="1" a="1"/>
  <c r="AU673" i="1" s="1"/>
  <c r="AW673" i="1" s="1"/>
  <c r="AU403" i="1" a="1"/>
  <c r="AU403" i="1" s="1"/>
  <c r="AW403" i="1" s="1"/>
  <c r="AV403" i="1"/>
  <c r="AU109" i="1" a="1"/>
  <c r="AU109" i="1" s="1"/>
  <c r="AW109" i="1" s="1"/>
  <c r="AV109" i="1"/>
  <c r="AV304" i="1"/>
  <c r="AU304" i="1" a="1"/>
  <c r="AU304" i="1" s="1"/>
  <c r="AW304" i="1" s="1"/>
  <c r="AV358" i="1"/>
  <c r="AU358" i="1" a="1"/>
  <c r="AU358" i="1" s="1"/>
  <c r="AW358" i="1" s="1"/>
  <c r="AX995" i="1"/>
  <c r="AS995" i="1"/>
  <c r="AS1132" i="1"/>
  <c r="AY221" i="1"/>
  <c r="AS471" i="1"/>
  <c r="AY1034" i="1"/>
  <c r="AR1034" i="1" s="1"/>
  <c r="AS1034" i="1"/>
  <c r="AX832" i="1"/>
  <c r="AY1132" i="1"/>
  <c r="AS401" i="1"/>
  <c r="AX964" i="1"/>
  <c r="AY471" i="1"/>
  <c r="AR471" i="1" s="1"/>
  <c r="AY401" i="1"/>
  <c r="AY407" i="1"/>
  <c r="AY567" i="1"/>
  <c r="AS407" i="1"/>
  <c r="AS809" i="1"/>
  <c r="AX221" i="1"/>
  <c r="AS880" i="1"/>
  <c r="AY880" i="1"/>
  <c r="AX1084" i="1"/>
  <c r="AS964" i="1"/>
  <c r="AV605" i="1"/>
  <c r="AU605" i="1" a="1"/>
  <c r="AU605" i="1" s="1"/>
  <c r="AW605" i="1" s="1"/>
  <c r="AU170" i="1" a="1"/>
  <c r="AU170" i="1" s="1"/>
  <c r="AW170" i="1" s="1"/>
  <c r="AV170" i="1"/>
  <c r="AU138" i="1" a="1"/>
  <c r="AU138" i="1" s="1"/>
  <c r="AW138" i="1" s="1"/>
  <c r="AV138" i="1"/>
  <c r="AX1059" i="1"/>
  <c r="AS1059" i="1"/>
  <c r="AY1059" i="1"/>
  <c r="AV940" i="1"/>
  <c r="AU940" i="1" a="1"/>
  <c r="AU940" i="1" s="1"/>
  <c r="AW940" i="1" s="1"/>
  <c r="AV375" i="1"/>
  <c r="AU375" i="1" a="1"/>
  <c r="AU375" i="1" s="1"/>
  <c r="AW375" i="1" s="1"/>
  <c r="AV455" i="1"/>
  <c r="AU455" i="1" a="1"/>
  <c r="AU455" i="1" s="1"/>
  <c r="AW455" i="1" s="1"/>
  <c r="AU661" i="1" a="1"/>
  <c r="AU661" i="1" s="1"/>
  <c r="AW661" i="1" s="1"/>
  <c r="AV661" i="1"/>
  <c r="AU443" i="1" a="1"/>
  <c r="AU443" i="1" s="1"/>
  <c r="AW443" i="1" s="1"/>
  <c r="AV443" i="1"/>
  <c r="AU977" i="1" a="1"/>
  <c r="AU977" i="1" s="1"/>
  <c r="AW977" i="1" s="1"/>
  <c r="AV977" i="1"/>
  <c r="AV765" i="1"/>
  <c r="AU765" i="1" a="1"/>
  <c r="AU765" i="1" s="1"/>
  <c r="AW765" i="1" s="1"/>
  <c r="AV1082" i="1"/>
  <c r="AU1082" i="1" a="1"/>
  <c r="AU1082" i="1" s="1"/>
  <c r="AW1082" i="1" s="1"/>
  <c r="AU1095" i="1" a="1"/>
  <c r="AU1095" i="1" s="1"/>
  <c r="AW1095" i="1" s="1"/>
  <c r="AV1095" i="1"/>
  <c r="AX106" i="1"/>
  <c r="AY106" i="1"/>
  <c r="AS106" i="1"/>
  <c r="AU252" i="1" a="1"/>
  <c r="AU252" i="1" s="1"/>
  <c r="AW252" i="1" s="1"/>
  <c r="AV252" i="1"/>
  <c r="AV773" i="1"/>
  <c r="AU773" i="1" a="1"/>
  <c r="AU773" i="1" s="1"/>
  <c r="AW773" i="1" s="1"/>
  <c r="AU886" i="1" a="1"/>
  <c r="AU886" i="1" s="1"/>
  <c r="AW886" i="1" s="1"/>
  <c r="AV886" i="1"/>
  <c r="AU627" i="1" a="1"/>
  <c r="AU627" i="1" s="1"/>
  <c r="AW627" i="1" s="1"/>
  <c r="AV627" i="1"/>
  <c r="AV365" i="1"/>
  <c r="AU365" i="1" a="1"/>
  <c r="AU365" i="1" s="1"/>
  <c r="AW365" i="1" s="1"/>
  <c r="AV505" i="1"/>
  <c r="AU505" i="1" a="1"/>
  <c r="AU505" i="1" s="1"/>
  <c r="AW505" i="1" s="1"/>
  <c r="AU456" i="1" a="1"/>
  <c r="AU456" i="1" s="1"/>
  <c r="AW456" i="1" s="1"/>
  <c r="AV456" i="1"/>
  <c r="AU718" i="1" a="1"/>
  <c r="AU718" i="1" s="1"/>
  <c r="AW718" i="1" s="1"/>
  <c r="AV718" i="1"/>
  <c r="AX240" i="1"/>
  <c r="AY240" i="1"/>
  <c r="AS240" i="1"/>
  <c r="AS960" i="1"/>
  <c r="AY960" i="1"/>
  <c r="AX869" i="1"/>
  <c r="AS869" i="1"/>
  <c r="AY869" i="1"/>
  <c r="AV206" i="1"/>
  <c r="AU206" i="1" a="1"/>
  <c r="AU206" i="1" s="1"/>
  <c r="AW206" i="1" s="1"/>
  <c r="AV578" i="1"/>
  <c r="AU578" i="1" a="1"/>
  <c r="AU578" i="1" s="1"/>
  <c r="AW578" i="1" s="1"/>
  <c r="AU546" i="1" a="1"/>
  <c r="AU546" i="1" s="1"/>
  <c r="AW546" i="1" s="1"/>
  <c r="AV546" i="1"/>
  <c r="AU169" i="1" a="1"/>
  <c r="AU169" i="1" s="1"/>
  <c r="AW169" i="1" s="1"/>
  <c r="AV169" i="1"/>
  <c r="AU875" i="1" a="1"/>
  <c r="AU875" i="1" s="1"/>
  <c r="AW875" i="1" s="1"/>
  <c r="AV875" i="1"/>
  <c r="AV716" i="1"/>
  <c r="AU716" i="1" a="1"/>
  <c r="AU716" i="1" s="1"/>
  <c r="AW716" i="1" s="1"/>
  <c r="AU233" i="1" a="1"/>
  <c r="AU233" i="1" s="1"/>
  <c r="AW233" i="1" s="1"/>
  <c r="AV233" i="1"/>
  <c r="AV794" i="1"/>
  <c r="AU794" i="1" a="1"/>
  <c r="AU794" i="1" s="1"/>
  <c r="AW794" i="1" s="1"/>
  <c r="AU797" i="1" a="1"/>
  <c r="AU797" i="1" s="1"/>
  <c r="AW797" i="1" s="1"/>
  <c r="AV797" i="1"/>
  <c r="AU1057" i="1" a="1"/>
  <c r="AU1057" i="1" s="1"/>
  <c r="AW1057" i="1" s="1"/>
  <c r="AV1057" i="1"/>
  <c r="AV316" i="1"/>
  <c r="AU316" i="1" a="1"/>
  <c r="AU316" i="1" s="1"/>
  <c r="AW316" i="1" s="1"/>
  <c r="AU1189" i="1" a="1"/>
  <c r="AU1189" i="1" s="1"/>
  <c r="AW1189" i="1" s="1"/>
  <c r="AV1189" i="1"/>
  <c r="AU908" i="1" a="1"/>
  <c r="AU908" i="1" s="1"/>
  <c r="AW908" i="1" s="1"/>
  <c r="AV908" i="1"/>
  <c r="AX621" i="1"/>
  <c r="AY621" i="1"/>
  <c r="AV371" i="1"/>
  <c r="AU371" i="1" a="1"/>
  <c r="AU371" i="1" s="1"/>
  <c r="AW371" i="1" s="1"/>
  <c r="AV190" i="1"/>
  <c r="AU190" i="1" a="1"/>
  <c r="AU190" i="1" s="1"/>
  <c r="AW190" i="1" s="1"/>
  <c r="AU215" i="1" a="1"/>
  <c r="AU215" i="1" s="1"/>
  <c r="AW215" i="1" s="1"/>
  <c r="AV215" i="1"/>
  <c r="AV1005" i="1"/>
  <c r="AU1005" i="1" a="1"/>
  <c r="AU1005" i="1" s="1"/>
  <c r="AW1005" i="1" s="1"/>
  <c r="AV322" i="1"/>
  <c r="AU322" i="1" a="1"/>
  <c r="AU322" i="1" s="1"/>
  <c r="AW322" i="1" s="1"/>
  <c r="AW32" i="1"/>
  <c r="AV32" i="1"/>
  <c r="AV927" i="1"/>
  <c r="AU927" i="1" a="1"/>
  <c r="AU927" i="1" s="1"/>
  <c r="AW927" i="1" s="1"/>
  <c r="AV1052" i="1"/>
  <c r="AU1052" i="1" a="1"/>
  <c r="AU1052" i="1" s="1"/>
  <c r="AW1052" i="1" s="1"/>
  <c r="AV207" i="1"/>
  <c r="AU207" i="1" a="1"/>
  <c r="AU207" i="1" s="1"/>
  <c r="AW207" i="1" s="1"/>
  <c r="AV1174" i="1"/>
  <c r="AU1174" i="1" a="1"/>
  <c r="AU1174" i="1" s="1"/>
  <c r="AW1174" i="1" s="1"/>
  <c r="AV473" i="1"/>
  <c r="AU473" i="1" a="1"/>
  <c r="AU473" i="1" s="1"/>
  <c r="AW473" i="1" s="1"/>
  <c r="AV412" i="1"/>
  <c r="AU412" i="1" a="1"/>
  <c r="AU412" i="1" s="1"/>
  <c r="AW412" i="1" s="1"/>
  <c r="AU1207" i="1" a="1"/>
  <c r="AU1207" i="1" s="1"/>
  <c r="AW1207" i="1" s="1"/>
  <c r="AV1207" i="1"/>
  <c r="AV918" i="1"/>
  <c r="AU918" i="1" a="1"/>
  <c r="AU918" i="1" s="1"/>
  <c r="AW918" i="1" s="1"/>
  <c r="AU624" i="1" a="1"/>
  <c r="AU624" i="1" s="1"/>
  <c r="AW624" i="1" s="1"/>
  <c r="AV624" i="1"/>
  <c r="AU891" i="1" a="1"/>
  <c r="AU891" i="1" s="1"/>
  <c r="AW891" i="1" s="1"/>
  <c r="AV891" i="1"/>
  <c r="AV965" i="1"/>
  <c r="AU965" i="1" a="1"/>
  <c r="AU965" i="1" s="1"/>
  <c r="AW965" i="1" s="1"/>
  <c r="AW27" i="1"/>
  <c r="AV27" i="1"/>
  <c r="AV1096" i="1"/>
  <c r="AU1096" i="1" a="1"/>
  <c r="AU1096" i="1" s="1"/>
  <c r="AW1096" i="1" s="1"/>
  <c r="AV200" i="1"/>
  <c r="AU200" i="1" a="1"/>
  <c r="AU200" i="1" s="1"/>
  <c r="AW200" i="1" s="1"/>
  <c r="AU232" i="1" a="1"/>
  <c r="AU232" i="1" s="1"/>
  <c r="AW232" i="1" s="1"/>
  <c r="AV232" i="1"/>
  <c r="AU1032" i="1" a="1"/>
  <c r="AU1032" i="1" s="1"/>
  <c r="AW1032" i="1" s="1"/>
  <c r="AV1032" i="1"/>
  <c r="AV962" i="1"/>
  <c r="AU962" i="1" a="1"/>
  <c r="AU962" i="1" s="1"/>
  <c r="AW962" i="1" s="1"/>
  <c r="AV236" i="1"/>
  <c r="AU236" i="1" a="1"/>
  <c r="AU236" i="1" s="1"/>
  <c r="AW236" i="1" s="1"/>
  <c r="AV478" i="1"/>
  <c r="AU478" i="1" a="1"/>
  <c r="AU478" i="1" s="1"/>
  <c r="AW478" i="1" s="1"/>
  <c r="AU503" i="1" a="1"/>
  <c r="AU503" i="1" s="1"/>
  <c r="AW503" i="1" s="1"/>
  <c r="AV503" i="1"/>
  <c r="AV653" i="1"/>
  <c r="AU653" i="1" a="1"/>
  <c r="AU653" i="1" s="1"/>
  <c r="AW653" i="1" s="1"/>
  <c r="AU1002" i="1" a="1"/>
  <c r="AU1002" i="1" s="1"/>
  <c r="AW1002" i="1" s="1"/>
  <c r="AV1002" i="1"/>
  <c r="AV1007" i="1"/>
  <c r="AU1007" i="1" a="1"/>
  <c r="AU1007" i="1" s="1"/>
  <c r="AW1007" i="1" s="1"/>
  <c r="AV175" i="1"/>
  <c r="AU175" i="1" a="1"/>
  <c r="AU175" i="1" s="1"/>
  <c r="AW175" i="1" s="1"/>
  <c r="AU885" i="1" a="1"/>
  <c r="AU885" i="1" s="1"/>
  <c r="AW885" i="1" s="1"/>
  <c r="AV885" i="1"/>
  <c r="AV883" i="1"/>
  <c r="AU883" i="1" a="1"/>
  <c r="AU883" i="1" s="1"/>
  <c r="AW883" i="1" s="1"/>
  <c r="AV165" i="1"/>
  <c r="AU165" i="1" a="1"/>
  <c r="AU165" i="1" s="1"/>
  <c r="AW165" i="1" s="1"/>
  <c r="AU485" i="1" a="1"/>
  <c r="AU485" i="1" s="1"/>
  <c r="AW485" i="1" s="1"/>
  <c r="AV485" i="1"/>
  <c r="AV867" i="1"/>
  <c r="AU867" i="1" a="1"/>
  <c r="AU867" i="1" s="1"/>
  <c r="AW867" i="1" s="1"/>
  <c r="AV782" i="1"/>
  <c r="AU782" i="1" a="1"/>
  <c r="AU782" i="1" s="1"/>
  <c r="AW782" i="1" s="1"/>
  <c r="AV1039" i="1"/>
  <c r="AU1039" i="1" a="1"/>
  <c r="AU1039" i="1" s="1"/>
  <c r="AW1039" i="1" s="1"/>
  <c r="AV870" i="1"/>
  <c r="AU870" i="1" a="1"/>
  <c r="AU870" i="1" s="1"/>
  <c r="AW870" i="1" s="1"/>
  <c r="AU96" i="1" a="1"/>
  <c r="AU96" i="1" s="1"/>
  <c r="AW96" i="1" s="1"/>
  <c r="AV96" i="1"/>
  <c r="AU776" i="1" a="1"/>
  <c r="AU776" i="1" s="1"/>
  <c r="AW776" i="1" s="1"/>
  <c r="AV776" i="1"/>
  <c r="AV253" i="1"/>
  <c r="AU253" i="1" a="1"/>
  <c r="AU253" i="1" s="1"/>
  <c r="AW253" i="1" s="1"/>
  <c r="AU211" i="1" a="1"/>
  <c r="AU211" i="1" s="1"/>
  <c r="AW211" i="1" s="1"/>
  <c r="AV211" i="1"/>
  <c r="AV86" i="1"/>
  <c r="AU86" i="1" a="1"/>
  <c r="AU86" i="1" s="1"/>
  <c r="AW86" i="1" s="1"/>
  <c r="AV8" i="1"/>
  <c r="AW8" i="1"/>
  <c r="AU761" i="1" a="1"/>
  <c r="AU761" i="1" s="1"/>
  <c r="AW761" i="1" s="1"/>
  <c r="AV761" i="1"/>
  <c r="AU303" i="1" a="1"/>
  <c r="AU303" i="1" s="1"/>
  <c r="AW303" i="1" s="1"/>
  <c r="AV303" i="1"/>
  <c r="AU244" i="1" a="1"/>
  <c r="AU244" i="1" s="1"/>
  <c r="AW244" i="1" s="1"/>
  <c r="AV244" i="1"/>
  <c r="AU251" i="1" a="1"/>
  <c r="AU251" i="1" s="1"/>
  <c r="AW251" i="1" s="1"/>
  <c r="AV251" i="1"/>
  <c r="AV338" i="1"/>
  <c r="AU338" i="1" a="1"/>
  <c r="AU338" i="1" s="1"/>
  <c r="AW338" i="1" s="1"/>
  <c r="AU611" i="1" a="1"/>
  <c r="AU611" i="1" s="1"/>
  <c r="AW611" i="1" s="1"/>
  <c r="AV611" i="1"/>
  <c r="AV976" i="1"/>
  <c r="AU976" i="1" a="1"/>
  <c r="AU976" i="1" s="1"/>
  <c r="AW976" i="1" s="1"/>
  <c r="AW33" i="1"/>
  <c r="AV33" i="1"/>
  <c r="AV581" i="1"/>
  <c r="AU581" i="1" a="1"/>
  <c r="AU581" i="1" s="1"/>
  <c r="AW581" i="1" s="1"/>
  <c r="AU671" i="1" a="1"/>
  <c r="AU671" i="1" s="1"/>
  <c r="AW671" i="1" s="1"/>
  <c r="AV671" i="1"/>
  <c r="AW19" i="1"/>
  <c r="AV19" i="1"/>
  <c r="AV1169" i="1"/>
  <c r="AU1169" i="1" a="1"/>
  <c r="AU1169" i="1" s="1"/>
  <c r="AW1169" i="1" s="1"/>
  <c r="AV658" i="1"/>
  <c r="AU658" i="1" a="1"/>
  <c r="AU658" i="1" s="1"/>
  <c r="AW658" i="1" s="1"/>
  <c r="AV911" i="1"/>
  <c r="AU911" i="1" a="1"/>
  <c r="AU911" i="1" s="1"/>
  <c r="AW911" i="1" s="1"/>
  <c r="AU1130" i="1" a="1"/>
  <c r="AU1130" i="1" s="1"/>
  <c r="AW1130" i="1" s="1"/>
  <c r="AV1130" i="1"/>
  <c r="AV323" i="1"/>
  <c r="AU323" i="1" a="1"/>
  <c r="AU323" i="1" s="1"/>
  <c r="AW323" i="1" s="1"/>
  <c r="AV496" i="1"/>
  <c r="AU496" i="1" a="1"/>
  <c r="AU496" i="1" s="1"/>
  <c r="AW496" i="1" s="1"/>
  <c r="AV957" i="1"/>
  <c r="AU957" i="1" a="1"/>
  <c r="AU957" i="1" s="1"/>
  <c r="AW957" i="1" s="1"/>
  <c r="AU1214" i="1" a="1"/>
  <c r="AU1214" i="1" s="1"/>
  <c r="AW1214" i="1" s="1"/>
  <c r="AV1214" i="1"/>
  <c r="AU1158" i="1" a="1"/>
  <c r="AU1158" i="1" s="1"/>
  <c r="AW1158" i="1" s="1"/>
  <c r="AV1158" i="1"/>
  <c r="AU1234" i="1" a="1"/>
  <c r="AU1234" i="1" s="1"/>
  <c r="AW1234" i="1" s="1"/>
  <c r="AV1234" i="1"/>
  <c r="AV254" i="1"/>
  <c r="AU254" i="1" a="1"/>
  <c r="AU254" i="1" s="1"/>
  <c r="AW254" i="1" s="1"/>
  <c r="AU124" i="1" a="1"/>
  <c r="AU124" i="1" s="1"/>
  <c r="AW124" i="1" s="1"/>
  <c r="AV124" i="1"/>
  <c r="AU507" i="1" a="1"/>
  <c r="AU507" i="1" s="1"/>
  <c r="AW507" i="1" s="1"/>
  <c r="AV507" i="1"/>
  <c r="AV476" i="1"/>
  <c r="AU476" i="1" a="1"/>
  <c r="AU476" i="1" s="1"/>
  <c r="AW476" i="1" s="1"/>
  <c r="AV909" i="1"/>
  <c r="AU909" i="1" a="1"/>
  <c r="AU909" i="1" s="1"/>
  <c r="AW909" i="1" s="1"/>
  <c r="AV294" i="1"/>
  <c r="AU294" i="1" a="1"/>
  <c r="AU294" i="1" s="1"/>
  <c r="AW294" i="1" s="1"/>
  <c r="AU896" i="1" a="1"/>
  <c r="AU896" i="1" s="1"/>
  <c r="AW896" i="1" s="1"/>
  <c r="AV896" i="1"/>
  <c r="AV620" i="1"/>
  <c r="AU620" i="1" a="1"/>
  <c r="AU620" i="1" s="1"/>
  <c r="AW620" i="1" s="1"/>
  <c r="AV1061" i="1"/>
  <c r="AU1061" i="1" a="1"/>
  <c r="AU1061" i="1" s="1"/>
  <c r="AW1061" i="1" s="1"/>
  <c r="AU498" i="1" a="1"/>
  <c r="AU498" i="1" s="1"/>
  <c r="AW498" i="1" s="1"/>
  <c r="AV498" i="1"/>
  <c r="AU821" i="1" a="1"/>
  <c r="AU821" i="1" s="1"/>
  <c r="AW821" i="1" s="1"/>
  <c r="AV821" i="1"/>
  <c r="AU619" i="1" a="1"/>
  <c r="AU619" i="1" s="1"/>
  <c r="AW619" i="1" s="1"/>
  <c r="AV619" i="1"/>
  <c r="AU531" i="1" a="1"/>
  <c r="AU531" i="1" s="1"/>
  <c r="AW531" i="1" s="1"/>
  <c r="AV531" i="1"/>
  <c r="AV694" i="1"/>
  <c r="AU694" i="1" a="1"/>
  <c r="AU694" i="1" s="1"/>
  <c r="AW694" i="1" s="1"/>
  <c r="AV517" i="1"/>
  <c r="AU517" i="1" a="1"/>
  <c r="AU517" i="1" s="1"/>
  <c r="AW517" i="1" s="1"/>
  <c r="AV1124" i="1"/>
  <c r="AU1124" i="1" a="1"/>
  <c r="AU1124" i="1" s="1"/>
  <c r="AW1124" i="1" s="1"/>
  <c r="AV1031" i="1"/>
  <c r="AU1031" i="1" a="1"/>
  <c r="AU1031" i="1" s="1"/>
  <c r="AW1031" i="1" s="1"/>
  <c r="AU180" i="1" a="1"/>
  <c r="AU180" i="1" s="1"/>
  <c r="AW180" i="1" s="1"/>
  <c r="AV180" i="1"/>
  <c r="AU409" i="1" a="1"/>
  <c r="AU409" i="1" s="1"/>
  <c r="AW409" i="1" s="1"/>
  <c r="AV409" i="1"/>
  <c r="AV263" i="1"/>
  <c r="AU263" i="1" a="1"/>
  <c r="AU263" i="1" s="1"/>
  <c r="AW263" i="1" s="1"/>
  <c r="AV591" i="1"/>
  <c r="AU591" i="1" a="1"/>
  <c r="AU591" i="1" s="1"/>
  <c r="AW591" i="1" s="1"/>
  <c r="AV644" i="1"/>
  <c r="AU644" i="1" a="1"/>
  <c r="AU644" i="1" s="1"/>
  <c r="AW644" i="1" s="1"/>
  <c r="AU204" i="1" a="1"/>
  <c r="AU204" i="1" s="1"/>
  <c r="AW204" i="1" s="1"/>
  <c r="AV204" i="1"/>
  <c r="AU172" i="1" a="1"/>
  <c r="AU172" i="1" s="1"/>
  <c r="AW172" i="1" s="1"/>
  <c r="AV172" i="1"/>
  <c r="AV650" i="1"/>
  <c r="AU650" i="1" a="1"/>
  <c r="AU650" i="1" s="1"/>
  <c r="AW650" i="1" s="1"/>
  <c r="AV1015" i="1"/>
  <c r="AU1015" i="1" a="1"/>
  <c r="AU1015" i="1" s="1"/>
  <c r="AW1015" i="1" s="1"/>
  <c r="AU715" i="1" a="1"/>
  <c r="AU715" i="1" s="1"/>
  <c r="AW715" i="1" s="1"/>
  <c r="AV715" i="1"/>
  <c r="AV137" i="1"/>
  <c r="AU137" i="1" a="1"/>
  <c r="AU137" i="1" s="1"/>
  <c r="AW137" i="1" s="1"/>
  <c r="AU1027" i="1" a="1"/>
  <c r="AU1027" i="1" s="1"/>
  <c r="AW1027" i="1" s="1"/>
  <c r="AV1027" i="1"/>
  <c r="AU208" i="1" a="1"/>
  <c r="AU208" i="1" s="1"/>
  <c r="AW208" i="1" s="1"/>
  <c r="AV208" i="1"/>
  <c r="AV161" i="1"/>
  <c r="AU161" i="1" a="1"/>
  <c r="AU161" i="1" s="1"/>
  <c r="AW161" i="1" s="1"/>
  <c r="AV999" i="1"/>
  <c r="AU999" i="1" a="1"/>
  <c r="AU999" i="1" s="1"/>
  <c r="AW999" i="1" s="1"/>
  <c r="AU462" i="1" a="1"/>
  <c r="AU462" i="1" s="1"/>
  <c r="AW462" i="1" s="1"/>
  <c r="AV462" i="1"/>
  <c r="AV317" i="1"/>
  <c r="AU317" i="1" a="1"/>
  <c r="AU317" i="1" s="1"/>
  <c r="AW317" i="1" s="1"/>
  <c r="AV748" i="1"/>
  <c r="AU748" i="1" a="1"/>
  <c r="AU748" i="1" s="1"/>
  <c r="AW748" i="1" s="1"/>
  <c r="AV508" i="1"/>
  <c r="AU508" i="1" a="1"/>
  <c r="AU508" i="1" s="1"/>
  <c r="AW508" i="1" s="1"/>
  <c r="AV1045" i="1"/>
  <c r="AU1045" i="1" a="1"/>
  <c r="AU1045" i="1" s="1"/>
  <c r="AW1045" i="1" s="1"/>
  <c r="AV17" i="1"/>
  <c r="AW17" i="1"/>
  <c r="AV370" i="1"/>
  <c r="AU370" i="1" a="1"/>
  <c r="AU370" i="1" s="1"/>
  <c r="AW370" i="1" s="1"/>
  <c r="AU327" i="1" a="1"/>
  <c r="AU327" i="1" s="1"/>
  <c r="AW327" i="1" s="1"/>
  <c r="AV327" i="1"/>
  <c r="AV585" i="1"/>
  <c r="AU585" i="1" a="1"/>
  <c r="AU585" i="1" s="1"/>
  <c r="AW585" i="1" s="1"/>
  <c r="AW25" i="1"/>
  <c r="AV25" i="1"/>
  <c r="AV416" i="1"/>
  <c r="AU416" i="1" a="1"/>
  <c r="AU416" i="1" s="1"/>
  <c r="AW416" i="1" s="1"/>
  <c r="AU1024" i="1" a="1"/>
  <c r="AU1024" i="1" s="1"/>
  <c r="AW1024" i="1" s="1"/>
  <c r="AV1024" i="1"/>
  <c r="AU1156" i="1" a="1"/>
  <c r="AU1156" i="1" s="1"/>
  <c r="AW1156" i="1" s="1"/>
  <c r="AV1156" i="1"/>
  <c r="AU899" i="1" a="1"/>
  <c r="AU899" i="1" s="1"/>
  <c r="AW899" i="1" s="1"/>
  <c r="AV899" i="1"/>
  <c r="AV604" i="1"/>
  <c r="AU604" i="1" a="1"/>
  <c r="AU604" i="1" s="1"/>
  <c r="AW604" i="1" s="1"/>
  <c r="AU341" i="1" a="1"/>
  <c r="AU341" i="1" s="1"/>
  <c r="AW341" i="1" s="1"/>
  <c r="AV341" i="1"/>
  <c r="AU1105" i="1" a="1"/>
  <c r="AU1105" i="1" s="1"/>
  <c r="AW1105" i="1" s="1"/>
  <c r="AV1105" i="1"/>
  <c r="AV188" i="1"/>
  <c r="AU188" i="1" a="1"/>
  <c r="AU188" i="1" s="1"/>
  <c r="AW188" i="1" s="1"/>
  <c r="AV113" i="1"/>
  <c r="AU113" i="1" a="1"/>
  <c r="AU113" i="1" s="1"/>
  <c r="AW113" i="1" s="1"/>
  <c r="AU961" i="1" a="1"/>
  <c r="AU961" i="1" s="1"/>
  <c r="AW961" i="1" s="1"/>
  <c r="AV961" i="1"/>
  <c r="AU1134" i="1" a="1"/>
  <c r="AU1134" i="1" s="1"/>
  <c r="AW1134" i="1" s="1"/>
  <c r="AV1134" i="1"/>
  <c r="AU656" i="1" a="1"/>
  <c r="AU656" i="1" s="1"/>
  <c r="AW656" i="1" s="1"/>
  <c r="AV656" i="1"/>
  <c r="AU411" i="1" a="1"/>
  <c r="AU411" i="1" s="1"/>
  <c r="AW411" i="1" s="1"/>
  <c r="AV411" i="1"/>
  <c r="AV1155" i="1"/>
  <c r="AU1155" i="1" a="1"/>
  <c r="AU1155" i="1" s="1"/>
  <c r="AW1155" i="1" s="1"/>
  <c r="AV945" i="1"/>
  <c r="AU945" i="1" a="1"/>
  <c r="AU945" i="1" s="1"/>
  <c r="AW945" i="1" s="1"/>
  <c r="AV435" i="1"/>
  <c r="AU435" i="1" a="1"/>
  <c r="AU435" i="1" s="1"/>
  <c r="AW435" i="1" s="1"/>
  <c r="AV136" i="1"/>
  <c r="AU136" i="1" a="1"/>
  <c r="AU136" i="1" s="1"/>
  <c r="AW136" i="1" s="1"/>
  <c r="AU1049" i="1" a="1"/>
  <c r="AU1049" i="1" s="1"/>
  <c r="AW1049" i="1" s="1"/>
  <c r="AV1049" i="1"/>
  <c r="AV643" i="1"/>
  <c r="AU643" i="1" a="1"/>
  <c r="AU643" i="1" s="1"/>
  <c r="AW643" i="1" s="1"/>
  <c r="AV373" i="1"/>
  <c r="AU373" i="1" a="1"/>
  <c r="AU373" i="1" s="1"/>
  <c r="AW373" i="1" s="1"/>
  <c r="AV488" i="1"/>
  <c r="AU488" i="1" a="1"/>
  <c r="AU488" i="1" s="1"/>
  <c r="AW488" i="1" s="1"/>
  <c r="AV533" i="1"/>
  <c r="AU533" i="1" a="1"/>
  <c r="AU533" i="1" s="1"/>
  <c r="AW533" i="1" s="1"/>
  <c r="AU239" i="1" a="1"/>
  <c r="AU239" i="1" s="1"/>
  <c r="AW239" i="1" s="1"/>
  <c r="AV239" i="1"/>
  <c r="AU40" i="1" a="1"/>
  <c r="AU40" i="1" s="1"/>
  <c r="AW40" i="1" s="1"/>
  <c r="AV40" i="1"/>
  <c r="AV1020" i="1"/>
  <c r="AU1020" i="1" a="1"/>
  <c r="AU1020" i="1" s="1"/>
  <c r="AW1020" i="1" s="1"/>
  <c r="AV842" i="1"/>
  <c r="AU842" i="1" a="1"/>
  <c r="AU842" i="1" s="1"/>
  <c r="AW842" i="1" s="1"/>
  <c r="AV1157" i="1"/>
  <c r="AU1157" i="1" a="1"/>
  <c r="AU1157" i="1" s="1"/>
  <c r="AW1157" i="1" s="1"/>
  <c r="AV374" i="1"/>
  <c r="AU374" i="1" a="1"/>
  <c r="AU374" i="1" s="1"/>
  <c r="AW374" i="1" s="1"/>
  <c r="AV45" i="1"/>
  <c r="AU45" i="1" a="1"/>
  <c r="AU45" i="1" s="1"/>
  <c r="AW45" i="1" s="1"/>
  <c r="AV666" i="1"/>
  <c r="AU666" i="1" a="1"/>
  <c r="AU666" i="1" s="1"/>
  <c r="AW666" i="1" s="1"/>
  <c r="AU311" i="1" a="1"/>
  <c r="AU311" i="1" s="1"/>
  <c r="AW311" i="1" s="1"/>
  <c r="AV311" i="1"/>
  <c r="AV159" i="1"/>
  <c r="AU159" i="1" a="1"/>
  <c r="AU159" i="1" s="1"/>
  <c r="AW159" i="1" s="1"/>
  <c r="AU418" i="1" a="1"/>
  <c r="AU418" i="1" s="1"/>
  <c r="AW418" i="1" s="1"/>
  <c r="AV418" i="1"/>
  <c r="AU1018" i="1" a="1"/>
  <c r="AU1018" i="1" s="1"/>
  <c r="AW1018" i="1" s="1"/>
  <c r="AV1018" i="1"/>
  <c r="AV192" i="1"/>
  <c r="AU192" i="1" a="1"/>
  <c r="AU192" i="1" s="1"/>
  <c r="AW192" i="1" s="1"/>
  <c r="AU479" i="1" a="1"/>
  <c r="AU479" i="1" s="1"/>
  <c r="AW479" i="1" s="1"/>
  <c r="AV479" i="1"/>
  <c r="AU512" i="1" a="1"/>
  <c r="AU512" i="1" s="1"/>
  <c r="AW512" i="1" s="1"/>
  <c r="AV512" i="1"/>
  <c r="AV82" i="1"/>
  <c r="AU82" i="1" a="1"/>
  <c r="AU82" i="1" s="1"/>
  <c r="AW82" i="1" s="1"/>
  <c r="AV95" i="1"/>
  <c r="AU95" i="1" a="1"/>
  <c r="AU95" i="1" s="1"/>
  <c r="AW95" i="1" s="1"/>
  <c r="AV816" i="1"/>
  <c r="AU816" i="1" a="1"/>
  <c r="AU816" i="1" s="1"/>
  <c r="AW816" i="1" s="1"/>
  <c r="AU551" i="1" a="1"/>
  <c r="AU551" i="1" s="1"/>
  <c r="AW551" i="1" s="1"/>
  <c r="AV551" i="1"/>
  <c r="AV187" i="1"/>
  <c r="AU187" i="1" a="1"/>
  <c r="AU187" i="1" s="1"/>
  <c r="AW187" i="1" s="1"/>
  <c r="AV101" i="1"/>
  <c r="AU101" i="1" a="1"/>
  <c r="AU101" i="1" s="1"/>
  <c r="AW101" i="1" s="1"/>
  <c r="AU691" i="1" a="1"/>
  <c r="AU691" i="1" s="1"/>
  <c r="AW691" i="1" s="1"/>
  <c r="AV691" i="1"/>
  <c r="AV71" i="1"/>
  <c r="AU71" i="1" a="1"/>
  <c r="AU71" i="1" s="1"/>
  <c r="AW71" i="1" s="1"/>
  <c r="AV229" i="1"/>
  <c r="AU229" i="1" a="1"/>
  <c r="AU229" i="1" s="1"/>
  <c r="AW229" i="1" s="1"/>
  <c r="AV420" i="1"/>
  <c r="AU420" i="1" a="1"/>
  <c r="AU420" i="1" s="1"/>
  <c r="AW420" i="1" s="1"/>
  <c r="AU491" i="1" a="1"/>
  <c r="AU491" i="1" s="1"/>
  <c r="AW491" i="1" s="1"/>
  <c r="AV491" i="1"/>
  <c r="AV352" i="1"/>
  <c r="AU352" i="1" a="1"/>
  <c r="AU352" i="1" s="1"/>
  <c r="AW352" i="1" s="1"/>
  <c r="AV921" i="1"/>
  <c r="AU921" i="1" a="1"/>
  <c r="AU921" i="1" s="1"/>
  <c r="AW921" i="1" s="1"/>
  <c r="AU372" i="1" a="1"/>
  <c r="AU372" i="1" s="1"/>
  <c r="AW372" i="1" s="1"/>
  <c r="AV372" i="1"/>
  <c r="AU235" i="1" a="1"/>
  <c r="AU235" i="1" s="1"/>
  <c r="AW235" i="1" s="1"/>
  <c r="AV235" i="1"/>
  <c r="AV220" i="1"/>
  <c r="AU220" i="1" a="1"/>
  <c r="AU220" i="1" s="1"/>
  <c r="AW220" i="1" s="1"/>
  <c r="AU390" i="1" a="1"/>
  <c r="AU390" i="1" s="1"/>
  <c r="AW390" i="1" s="1"/>
  <c r="AV390" i="1"/>
  <c r="AV802" i="1"/>
  <c r="AU802" i="1" a="1"/>
  <c r="AU802" i="1" s="1"/>
  <c r="AW802" i="1" s="1"/>
  <c r="AV14" i="1"/>
  <c r="AW14" i="1"/>
  <c r="AU848" i="1" a="1"/>
  <c r="AU848" i="1" s="1"/>
  <c r="AW848" i="1" s="1"/>
  <c r="AV848" i="1"/>
  <c r="AV107" i="1"/>
  <c r="AU107" i="1" a="1"/>
  <c r="AU107" i="1" s="1"/>
  <c r="AW107" i="1" s="1"/>
  <c r="AV166" i="1"/>
  <c r="AU166" i="1" a="1"/>
  <c r="AU166" i="1" s="1"/>
  <c r="AW166" i="1" s="1"/>
  <c r="AU445" i="1" a="1"/>
  <c r="AU445" i="1" s="1"/>
  <c r="AW445" i="1" s="1"/>
  <c r="AV445" i="1"/>
  <c r="AU145" i="1" a="1"/>
  <c r="AU145" i="1" s="1"/>
  <c r="AW145" i="1" s="1"/>
  <c r="AV145" i="1"/>
  <c r="AV1043" i="1"/>
  <c r="AU1043" i="1" a="1"/>
  <c r="AU1043" i="1" s="1"/>
  <c r="AW1043" i="1" s="1"/>
  <c r="AV448" i="1"/>
  <c r="AU448" i="1" a="1"/>
  <c r="AU448" i="1" s="1"/>
  <c r="AW448" i="1" s="1"/>
  <c r="AV282" i="1"/>
  <c r="AU282" i="1" a="1"/>
  <c r="AU282" i="1" s="1"/>
  <c r="AW282" i="1" s="1"/>
  <c r="AV613" i="1"/>
  <c r="AU613" i="1" a="1"/>
  <c r="AU613" i="1" s="1"/>
  <c r="AW613" i="1" s="1"/>
  <c r="AV245" i="1"/>
  <c r="AU245" i="1" a="1"/>
  <c r="AU245" i="1" s="1"/>
  <c r="AW245" i="1" s="1"/>
  <c r="AV703" i="1"/>
  <c r="AU703" i="1" a="1"/>
  <c r="AU703" i="1" s="1"/>
  <c r="AW703" i="1" s="1"/>
  <c r="AV702" i="1"/>
  <c r="AU702" i="1" a="1"/>
  <c r="AU702" i="1" s="1"/>
  <c r="AW702" i="1" s="1"/>
  <c r="AV193" i="1"/>
  <c r="AU193" i="1" a="1"/>
  <c r="AU193" i="1" s="1"/>
  <c r="AW193" i="1" s="1"/>
  <c r="AU944" i="1" a="1"/>
  <c r="AU944" i="1" s="1"/>
  <c r="AW944" i="1" s="1"/>
  <c r="AV944" i="1"/>
  <c r="AU43" i="1" a="1"/>
  <c r="AU43" i="1" s="1"/>
  <c r="AW43" i="1" s="1"/>
  <c r="AV43" i="1"/>
  <c r="AV593" i="1"/>
  <c r="AU593" i="1" a="1"/>
  <c r="AU593" i="1" s="1"/>
  <c r="AW593" i="1" s="1"/>
  <c r="AU796" i="1" a="1"/>
  <c r="AU796" i="1" s="1"/>
  <c r="AW796" i="1" s="1"/>
  <c r="AV796" i="1"/>
  <c r="AU467" i="1" a="1"/>
  <c r="AU467" i="1" s="1"/>
  <c r="AW467" i="1" s="1"/>
  <c r="AV467" i="1"/>
  <c r="AU792" i="1" a="1"/>
  <c r="AU792" i="1" s="1"/>
  <c r="AW792" i="1" s="1"/>
  <c r="AV792" i="1"/>
  <c r="AU1241" i="1" a="1"/>
  <c r="AU1241" i="1" s="1"/>
  <c r="AW1241" i="1" s="1"/>
  <c r="AV1241" i="1"/>
  <c r="AV6" i="1"/>
  <c r="AU6" i="1" a="1"/>
  <c r="AU6" i="1" s="1"/>
  <c r="AW6" i="1" s="1"/>
  <c r="AU677" i="1" a="1"/>
  <c r="AU677" i="1" s="1"/>
  <c r="AW677" i="1" s="1"/>
  <c r="AV677" i="1"/>
  <c r="AV135" i="1"/>
  <c r="AU135" i="1" a="1"/>
  <c r="AU135" i="1" s="1"/>
  <c r="AW135" i="1" s="1"/>
  <c r="AV1100" i="1"/>
  <c r="AU1100" i="1" a="1"/>
  <c r="AU1100" i="1" s="1"/>
  <c r="AW1100" i="1" s="1"/>
  <c r="AU1192" i="1" a="1"/>
  <c r="AU1192" i="1" s="1"/>
  <c r="AW1192" i="1" s="1"/>
  <c r="AV1192" i="1"/>
  <c r="AV568" i="1"/>
  <c r="AU568" i="1" a="1"/>
  <c r="AU568" i="1" s="1"/>
  <c r="AW568" i="1" s="1"/>
  <c r="AU878" i="1" a="1"/>
  <c r="AU878" i="1" s="1"/>
  <c r="AW878" i="1" s="1"/>
  <c r="AV878" i="1"/>
  <c r="AV888" i="1"/>
  <c r="AU888" i="1" a="1"/>
  <c r="AU888" i="1" s="1"/>
  <c r="AW888" i="1" s="1"/>
  <c r="AU90" i="1" a="1"/>
  <c r="AU90" i="1" s="1"/>
  <c r="AW90" i="1" s="1"/>
  <c r="AV90" i="1"/>
  <c r="AV216" i="1"/>
  <c r="AU216" i="1" a="1"/>
  <c r="AU216" i="1" s="1"/>
  <c r="AW216" i="1" s="1"/>
  <c r="AU894" i="1" a="1"/>
  <c r="AU894" i="1" s="1"/>
  <c r="AW894" i="1" s="1"/>
  <c r="AV894" i="1"/>
  <c r="AV629" i="1"/>
  <c r="AU629" i="1" a="1"/>
  <c r="AU629" i="1" s="1"/>
  <c r="AW629" i="1" s="1"/>
  <c r="AU258" i="1" a="1"/>
  <c r="AU258" i="1" s="1"/>
  <c r="AW258" i="1" s="1"/>
  <c r="AV258" i="1"/>
  <c r="AU690" i="1" a="1"/>
  <c r="AU690" i="1" s="1"/>
  <c r="AW690" i="1" s="1"/>
  <c r="AV690" i="1"/>
  <c r="AV81" i="1"/>
  <c r="AU81" i="1" a="1"/>
  <c r="AU81" i="1" s="1"/>
  <c r="AW81" i="1" s="1"/>
  <c r="AU68" i="1" a="1"/>
  <c r="AU68" i="1" s="1"/>
  <c r="AW68" i="1" s="1"/>
  <c r="AV68" i="1"/>
  <c r="AU590" i="1" a="1"/>
  <c r="AU590" i="1" s="1"/>
  <c r="AW590" i="1" s="1"/>
  <c r="AV590" i="1"/>
  <c r="AU622" i="1" a="1"/>
  <c r="AU622" i="1" s="1"/>
  <c r="AW622" i="1" s="1"/>
  <c r="AV622" i="1"/>
  <c r="AV261" i="1"/>
  <c r="AU261" i="1" a="1"/>
  <c r="AU261" i="1" s="1"/>
  <c r="AW261" i="1" s="1"/>
  <c r="AU950" i="1" a="1"/>
  <c r="AU950" i="1" s="1"/>
  <c r="AW950" i="1" s="1"/>
  <c r="AV950" i="1"/>
  <c r="AW31" i="1"/>
  <c r="AV31" i="1"/>
  <c r="AU926" i="1" a="1"/>
  <c r="AU926" i="1" s="1"/>
  <c r="AW926" i="1" s="1"/>
  <c r="AV926" i="1"/>
  <c r="AU174" i="1" a="1"/>
  <c r="AU174" i="1" s="1"/>
  <c r="AW174" i="1" s="1"/>
  <c r="AV174" i="1"/>
  <c r="AV1145" i="1"/>
  <c r="AU1145" i="1" a="1"/>
  <c r="AU1145" i="1" s="1"/>
  <c r="AW1145" i="1" s="1"/>
  <c r="AV1221" i="1"/>
  <c r="AU1221" i="1" a="1"/>
  <c r="AU1221" i="1" s="1"/>
  <c r="AW1221" i="1" s="1"/>
  <c r="AV997" i="1"/>
  <c r="AU997" i="1" a="1"/>
  <c r="AU997" i="1" s="1"/>
  <c r="AW997" i="1" s="1"/>
  <c r="AU64" i="1" a="1"/>
  <c r="AU64" i="1" s="1"/>
  <c r="AW64" i="1" s="1"/>
  <c r="AV64" i="1"/>
  <c r="AU606" i="1" a="1"/>
  <c r="AU606" i="1" s="1"/>
  <c r="AW606" i="1" s="1"/>
  <c r="AV606" i="1"/>
  <c r="AU497" i="1" a="1"/>
  <c r="AU497" i="1" s="1"/>
  <c r="AW497" i="1" s="1"/>
  <c r="AV497" i="1"/>
  <c r="AV681" i="1"/>
  <c r="AU681" i="1" a="1"/>
  <c r="AU681" i="1" s="1"/>
  <c r="AW681" i="1" s="1"/>
  <c r="AV892" i="1"/>
  <c r="AU892" i="1" a="1"/>
  <c r="AU892" i="1" s="1"/>
  <c r="AW892" i="1" s="1"/>
  <c r="AV654" i="1"/>
  <c r="AU654" i="1" a="1"/>
  <c r="AU654" i="1" s="1"/>
  <c r="AW654" i="1" s="1"/>
  <c r="AV115" i="1"/>
  <c r="AU115" i="1" a="1"/>
  <c r="AU115" i="1" s="1"/>
  <c r="AW115" i="1" s="1"/>
  <c r="AU730" i="1" a="1"/>
  <c r="AU730" i="1" s="1"/>
  <c r="AW730" i="1" s="1"/>
  <c r="AV730" i="1"/>
  <c r="AU408" i="1" a="1"/>
  <c r="AU408" i="1" s="1"/>
  <c r="AW408" i="1" s="1"/>
  <c r="AV408" i="1"/>
  <c r="AV279" i="1"/>
  <c r="AU279" i="1" a="1"/>
  <c r="AU279" i="1" s="1"/>
  <c r="AW279" i="1" s="1"/>
  <c r="AV376" i="1"/>
  <c r="AU376" i="1" a="1"/>
  <c r="AU376" i="1" s="1"/>
  <c r="AW376" i="1" s="1"/>
  <c r="AU760" i="1" a="1"/>
  <c r="AU760" i="1" s="1"/>
  <c r="AW760" i="1" s="1"/>
  <c r="AV760" i="1"/>
  <c r="AV713" i="1"/>
  <c r="AU713" i="1" a="1"/>
  <c r="AU713" i="1" s="1"/>
  <c r="AW713" i="1" s="1"/>
  <c r="AV198" i="1"/>
  <c r="AU198" i="1" a="1"/>
  <c r="AU198" i="1" s="1"/>
  <c r="AW198" i="1" s="1"/>
  <c r="AU76" i="1" a="1"/>
  <c r="AU76" i="1" s="1"/>
  <c r="AW76" i="1" s="1"/>
  <c r="AV76" i="1"/>
  <c r="AV1023" i="1"/>
  <c r="AU1023" i="1" a="1"/>
  <c r="AU1023" i="1" s="1"/>
  <c r="AW1023" i="1" s="1"/>
  <c r="AV1029" i="1"/>
  <c r="AU1029" i="1" a="1"/>
  <c r="AU1029" i="1" s="1"/>
  <c r="AW1029" i="1" s="1"/>
  <c r="AU318" i="1" a="1"/>
  <c r="AU318" i="1" s="1"/>
  <c r="AW318" i="1" s="1"/>
  <c r="AV318" i="1"/>
  <c r="AV726" i="1"/>
  <c r="AU726" i="1" a="1"/>
  <c r="AU726" i="1" s="1"/>
  <c r="AW726" i="1" s="1"/>
  <c r="AU87" i="1" a="1"/>
  <c r="AU87" i="1" s="1"/>
  <c r="AW87" i="1" s="1"/>
  <c r="AV87" i="1"/>
  <c r="AU633" i="1" a="1"/>
  <c r="AU633" i="1" s="1"/>
  <c r="AW633" i="1" s="1"/>
  <c r="AV633" i="1"/>
  <c r="AU406" i="1" a="1"/>
  <c r="AU406" i="1" s="1"/>
  <c r="AW406" i="1" s="1"/>
  <c r="AV406" i="1"/>
  <c r="AU837" i="1" a="1"/>
  <c r="AU837" i="1" s="1"/>
  <c r="AW837" i="1" s="1"/>
  <c r="AV837" i="1"/>
  <c r="AV1181" i="1"/>
  <c r="AU1181" i="1" a="1"/>
  <c r="AU1181" i="1" s="1"/>
  <c r="AW1181" i="1" s="1"/>
  <c r="AU105" i="1" a="1"/>
  <c r="AU105" i="1" s="1"/>
  <c r="AW105" i="1" s="1"/>
  <c r="AV105" i="1"/>
  <c r="AV502" i="1"/>
  <c r="AU502" i="1" a="1"/>
  <c r="AU502" i="1" s="1"/>
  <c r="AW502" i="1" s="1"/>
  <c r="AU1206" i="1" a="1"/>
  <c r="AU1206" i="1" s="1"/>
  <c r="AW1206" i="1" s="1"/>
  <c r="AV1206" i="1"/>
  <c r="AU805" i="1" a="1"/>
  <c r="AU805" i="1" s="1"/>
  <c r="AW805" i="1" s="1"/>
  <c r="AV805" i="1"/>
  <c r="AV1083" i="1"/>
  <c r="AU1083" i="1" a="1"/>
  <c r="AU1083" i="1" s="1"/>
  <c r="AW1083" i="1" s="1"/>
  <c r="AV763" i="1"/>
  <c r="AU763" i="1" a="1"/>
  <c r="AU763" i="1" s="1"/>
  <c r="AW763" i="1" s="1"/>
  <c r="AV563" i="1"/>
  <c r="AU563" i="1" a="1"/>
  <c r="AU563" i="1" s="1"/>
  <c r="AW563" i="1" s="1"/>
  <c r="AV355" i="1"/>
  <c r="AU355" i="1" a="1"/>
  <c r="AU355" i="1" s="1"/>
  <c r="AW355" i="1" s="1"/>
  <c r="AU931" i="1" a="1"/>
  <c r="AU931" i="1" s="1"/>
  <c r="AW931" i="1" s="1"/>
  <c r="AV931" i="1"/>
  <c r="AV154" i="1"/>
  <c r="AU154" i="1" a="1"/>
  <c r="AU154" i="1" s="1"/>
  <c r="AW154" i="1" s="1"/>
  <c r="AU89" i="1" a="1"/>
  <c r="AU89" i="1" s="1"/>
  <c r="AW89" i="1" s="1"/>
  <c r="AV89" i="1"/>
  <c r="AV1089" i="1"/>
  <c r="AU1089" i="1" a="1"/>
  <c r="AU1089" i="1" s="1"/>
  <c r="AW1089" i="1" s="1"/>
  <c r="AV247" i="1"/>
  <c r="AU247" i="1" a="1"/>
  <c r="AU247" i="1" s="1"/>
  <c r="AW247" i="1" s="1"/>
  <c r="AU197" i="1" a="1"/>
  <c r="AU197" i="1" s="1"/>
  <c r="AW197" i="1" s="1"/>
  <c r="AV197" i="1"/>
  <c r="AV968" i="1"/>
  <c r="AU968" i="1" a="1"/>
  <c r="AU968" i="1" s="1"/>
  <c r="AW968" i="1" s="1"/>
  <c r="AV1121" i="1"/>
  <c r="AU1121" i="1" a="1"/>
  <c r="AU1121" i="1" s="1"/>
  <c r="AW1121" i="1" s="1"/>
  <c r="AW30" i="1"/>
  <c r="AV30" i="1"/>
  <c r="AV128" i="1"/>
  <c r="AU128" i="1" a="1"/>
  <c r="AU128" i="1" s="1"/>
  <c r="AW128" i="1" s="1"/>
  <c r="AV241" i="1"/>
  <c r="AU241" i="1" a="1"/>
  <c r="AU241" i="1" s="1"/>
  <c r="AW241" i="1" s="1"/>
  <c r="AV740" i="1"/>
  <c r="AU740" i="1" a="1"/>
  <c r="AU740" i="1" s="1"/>
  <c r="AW740" i="1" s="1"/>
  <c r="AU626" i="1" a="1"/>
  <c r="AU626" i="1" s="1"/>
  <c r="AW626" i="1" s="1"/>
  <c r="AV626" i="1"/>
  <c r="AV561" i="1"/>
  <c r="AU561" i="1" a="1"/>
  <c r="AU561" i="1" s="1"/>
  <c r="AW561" i="1" s="1"/>
  <c r="AV92" i="1"/>
  <c r="AU92" i="1" a="1"/>
  <c r="AU92" i="1" s="1"/>
  <c r="AW92" i="1" s="1"/>
  <c r="AU343" i="1" a="1"/>
  <c r="AU343" i="1" s="1"/>
  <c r="AW343" i="1" s="1"/>
  <c r="AV343" i="1"/>
  <c r="AV185" i="1"/>
  <c r="AU185" i="1" a="1"/>
  <c r="AU185" i="1" s="1"/>
  <c r="AW185" i="1" s="1"/>
  <c r="AW34" i="1"/>
  <c r="AV34" i="1"/>
  <c r="AV314" i="1"/>
  <c r="AU314" i="1" a="1"/>
  <c r="AU314" i="1" s="1"/>
  <c r="AW314" i="1" s="1"/>
  <c r="AV77" i="1"/>
  <c r="AU77" i="1" a="1"/>
  <c r="AU77" i="1" s="1"/>
  <c r="AW77" i="1" s="1"/>
  <c r="AU465" i="1" a="1"/>
  <c r="AU465" i="1" s="1"/>
  <c r="AW465" i="1" s="1"/>
  <c r="AV465" i="1"/>
  <c r="AW10" i="1"/>
  <c r="AV10" i="1"/>
  <c r="AU1217" i="1" a="1"/>
  <c r="AU1217" i="1" s="1"/>
  <c r="AW1217" i="1" s="1"/>
  <c r="AV1217" i="1"/>
  <c r="AW36" i="1"/>
  <c r="AV36" i="1"/>
  <c r="AU79" i="1" a="1"/>
  <c r="AU79" i="1" s="1"/>
  <c r="AW79" i="1" s="1"/>
  <c r="AV79" i="1"/>
  <c r="AU56" i="1" a="1"/>
  <c r="AU56" i="1" s="1"/>
  <c r="AW56" i="1" s="1"/>
  <c r="AV56" i="1"/>
  <c r="AV302" i="1"/>
  <c r="AU302" i="1" a="1"/>
  <c r="AU302" i="1" s="1"/>
  <c r="AW302" i="1" s="1"/>
  <c r="AU351" i="1" a="1"/>
  <c r="AU351" i="1" s="1"/>
  <c r="AW351" i="1" s="1"/>
  <c r="AV351" i="1"/>
  <c r="AU639" i="1" a="1"/>
  <c r="AU639" i="1" s="1"/>
  <c r="AW639" i="1" s="1"/>
  <c r="AV639" i="1"/>
  <c r="AV103" i="1"/>
  <c r="AU103" i="1" a="1"/>
  <c r="AU103" i="1" s="1"/>
  <c r="AW103" i="1" s="1"/>
  <c r="AV640" i="1"/>
  <c r="AU640" i="1" a="1"/>
  <c r="AU640" i="1" s="1"/>
  <c r="AW640" i="1" s="1"/>
  <c r="AU856" i="1" a="1"/>
  <c r="AU856" i="1" s="1"/>
  <c r="AW856" i="1" s="1"/>
  <c r="AV856" i="1"/>
  <c r="AV110" i="1"/>
  <c r="AU110" i="1" a="1"/>
  <c r="AU110" i="1" s="1"/>
  <c r="AW110" i="1" s="1"/>
  <c r="AV682" i="1"/>
  <c r="AU682" i="1" a="1"/>
  <c r="AU682" i="1" s="1"/>
  <c r="AW682" i="1" s="1"/>
  <c r="AV810" i="1"/>
  <c r="AU810" i="1" a="1"/>
  <c r="AU810" i="1" s="1"/>
  <c r="AW810" i="1" s="1"/>
  <c r="AV1237" i="1"/>
  <c r="AU1237" i="1" a="1"/>
  <c r="AU1237" i="1" s="1"/>
  <c r="AW1237" i="1" s="1"/>
  <c r="AX663" i="1"/>
  <c r="AS97" i="1"/>
  <c r="AS256" i="1"/>
  <c r="AX97" i="1"/>
  <c r="AY742" i="1"/>
  <c r="AY256" i="1"/>
  <c r="AX809" i="1"/>
  <c r="AY158" i="1"/>
  <c r="AY901" i="1"/>
  <c r="AS1167" i="1"/>
  <c r="AS158" i="1"/>
  <c r="AR158" i="1" s="1"/>
  <c r="AX1167" i="1"/>
  <c r="AX564" i="1"/>
  <c r="AY663" i="1"/>
  <c r="AS1066" i="1"/>
  <c r="AY1066" i="1"/>
  <c r="AS271" i="1"/>
  <c r="AY271" i="1"/>
  <c r="AS564" i="1"/>
  <c r="AY832" i="1"/>
  <c r="AY1180" i="1"/>
  <c r="AY601" i="1"/>
  <c r="AY895" i="1"/>
  <c r="AY951" i="1"/>
  <c r="AS601" i="1"/>
  <c r="AS895" i="1"/>
  <c r="AS951" i="1"/>
  <c r="AY1081" i="1"/>
  <c r="AS1081" i="1"/>
  <c r="AX1180" i="1"/>
  <c r="AS621" i="1"/>
  <c r="AY946" i="1"/>
  <c r="AS946" i="1"/>
  <c r="AX897" i="1"/>
  <c r="AS65" i="1"/>
  <c r="AY167" i="1"/>
  <c r="AX1097" i="1"/>
  <c r="AS1097" i="1"/>
  <c r="AY815" i="1"/>
  <c r="AX815" i="1"/>
  <c r="AY1230" i="1"/>
  <c r="AS1230" i="1"/>
  <c r="AS897" i="1"/>
  <c r="AS1072" i="1"/>
  <c r="AX1072" i="1"/>
  <c r="AS1084" i="1"/>
  <c r="AY860" i="1"/>
  <c r="AY452" i="1"/>
  <c r="AX860" i="1"/>
  <c r="AX452" i="1"/>
  <c r="AS567" i="1"/>
  <c r="AR567" i="1" s="1"/>
  <c r="AS167" i="1"/>
  <c r="AY65" i="1"/>
  <c r="AS191" i="1"/>
  <c r="AR191" i="1" s="1"/>
  <c r="AY191" i="1"/>
  <c r="AS440" i="1"/>
  <c r="AY457" i="1"/>
  <c r="AY440" i="1"/>
  <c r="AS457" i="1"/>
  <c r="AS542" i="1"/>
  <c r="AX542" i="1"/>
  <c r="AY47" i="1"/>
  <c r="AY720" i="1"/>
  <c r="AY1238" i="1"/>
  <c r="AS400" i="1"/>
  <c r="AS47" i="1"/>
  <c r="AS720" i="1"/>
  <c r="AS275" i="1"/>
  <c r="AS1238" i="1"/>
  <c r="AY400" i="1"/>
  <c r="AY890" i="1"/>
  <c r="AY275" i="1"/>
  <c r="AS890" i="1"/>
  <c r="AS484" i="1"/>
  <c r="AY484" i="1"/>
  <c r="AS752" i="1"/>
  <c r="AS901" i="1"/>
  <c r="AX752" i="1"/>
  <c r="AS742" i="1"/>
  <c r="AS15" i="1"/>
  <c r="AY15" i="1"/>
  <c r="AY955" i="1"/>
  <c r="AS955" i="1"/>
  <c r="AT128" i="2" a="1"/>
  <c r="AT128" i="2" s="1"/>
  <c r="AT1672" i="2" a="1"/>
  <c r="AT1672" i="2" s="1"/>
  <c r="AT190" i="2" a="1"/>
  <c r="AT190" i="2" s="1"/>
  <c r="AT1714" i="2" a="1"/>
  <c r="AT1714" i="2" s="1"/>
  <c r="AT477" i="2" a="1"/>
  <c r="AT477" i="2" s="1"/>
  <c r="AT1578" i="2" a="1"/>
  <c r="AT1578" i="2" s="1"/>
  <c r="AT27" i="2" a="1"/>
  <c r="AT27" i="2" s="1"/>
  <c r="AT530" i="2" a="1"/>
  <c r="AT530" i="2" s="1"/>
  <c r="AT1669" i="2" a="1"/>
  <c r="AT1669" i="2" s="1"/>
  <c r="AT134" i="2" a="1"/>
  <c r="AT134" i="2" s="1"/>
  <c r="AT1723" i="2" a="1"/>
  <c r="AT1723" i="2" s="1"/>
  <c r="Z11" i="2" a="1"/>
  <c r="Z11" i="2" s="1"/>
  <c r="AT32" i="2" a="1"/>
  <c r="AT32" i="2" s="1"/>
  <c r="AT133" i="2" a="1"/>
  <c r="AT133" i="2" s="1"/>
  <c r="AT163" i="2" a="1"/>
  <c r="AT163" i="2" s="1"/>
  <c r="AT42" i="2" a="1"/>
  <c r="AT42" i="2" s="1"/>
  <c r="AT249" i="2" a="1"/>
  <c r="AT249" i="2" s="1"/>
  <c r="AT14" i="2" a="1"/>
  <c r="AT14" i="2" s="1"/>
  <c r="AT113" i="2" a="1"/>
  <c r="AT113" i="2" s="1"/>
  <c r="AT251" i="2" a="1"/>
  <c r="AT251" i="2" s="1"/>
  <c r="AT218" i="2" a="1"/>
  <c r="AT218" i="2" s="1"/>
  <c r="AT50" i="2" a="1"/>
  <c r="AT50" i="2" s="1"/>
  <c r="AT55" i="2" a="1"/>
  <c r="AT55" i="2" s="1"/>
  <c r="AT84" i="2" a="1"/>
  <c r="AT84" i="2" s="1"/>
  <c r="AT131" i="2" a="1"/>
  <c r="AT131" i="2" s="1"/>
  <c r="AT422" i="2" a="1"/>
  <c r="AT422" i="2" s="1"/>
  <c r="AT284" i="2" a="1"/>
  <c r="AT284" i="2" s="1"/>
  <c r="AT294" i="2" a="1"/>
  <c r="AT294" i="2" s="1"/>
  <c r="AT221" i="2" a="1"/>
  <c r="AT221" i="2" s="1"/>
  <c r="AT350" i="2" a="1"/>
  <c r="AT350" i="2" s="1"/>
  <c r="AT332" i="2" a="1"/>
  <c r="AT332" i="2" s="1"/>
  <c r="AT278" i="2" a="1"/>
  <c r="AT278" i="2" s="1"/>
  <c r="AT333" i="2" a="1"/>
  <c r="AT333" i="2" s="1"/>
  <c r="AT361" i="2" a="1"/>
  <c r="AT361" i="2" s="1"/>
  <c r="AT461" i="2" a="1"/>
  <c r="AT461" i="2" s="1"/>
  <c r="AT317" i="2" a="1"/>
  <c r="AT317" i="2" s="1"/>
  <c r="AT345" i="2" a="1"/>
  <c r="AT345" i="2" s="1"/>
  <c r="AT145" i="2" a="1"/>
  <c r="AT145" i="2" s="1"/>
  <c r="AT406" i="2" a="1"/>
  <c r="AT406" i="2" s="1"/>
  <c r="AT451" i="2" a="1"/>
  <c r="AT451" i="2" s="1"/>
  <c r="AT547" i="2" a="1"/>
  <c r="AT547" i="2" s="1"/>
  <c r="AT426" i="2" a="1"/>
  <c r="AT426" i="2" s="1"/>
  <c r="AT489" i="2" a="1"/>
  <c r="AT489" i="2" s="1"/>
  <c r="AT519" i="2" a="1"/>
  <c r="AT519" i="2" s="1"/>
  <c r="AT439" i="2" a="1"/>
  <c r="AT439" i="2" s="1"/>
  <c r="AT662" i="2" a="1"/>
  <c r="AT662" i="2" s="1"/>
  <c r="AT619" i="2" a="1"/>
  <c r="AT619" i="2" s="1"/>
  <c r="AT632" i="2" a="1"/>
  <c r="AT632" i="2" s="1"/>
  <c r="AT633" i="2" a="1"/>
  <c r="AT633" i="2" s="1"/>
  <c r="AT593" i="2" a="1"/>
  <c r="AT593" i="2" s="1"/>
  <c r="AT569" i="2" a="1"/>
  <c r="AT569" i="2" s="1"/>
  <c r="AT532" i="2" a="1"/>
  <c r="AT532" i="2" s="1"/>
  <c r="AT714" i="2" a="1"/>
  <c r="AT714" i="2" s="1"/>
  <c r="AT667" i="2" a="1"/>
  <c r="AT667" i="2" s="1"/>
  <c r="AT671" i="2" a="1"/>
  <c r="AT671" i="2" s="1"/>
  <c r="AT693" i="2" a="1"/>
  <c r="AT693" i="2" s="1"/>
  <c r="AT654" i="2" a="1"/>
  <c r="AT654" i="2" s="1"/>
  <c r="AT736" i="2" a="1"/>
  <c r="AT736" i="2" s="1"/>
  <c r="AT797" i="2" a="1"/>
  <c r="AT797" i="2" s="1"/>
  <c r="AT830" i="2" a="1"/>
  <c r="AT830" i="2" s="1"/>
  <c r="AT994" i="2" a="1"/>
  <c r="AT994" i="2" s="1"/>
  <c r="AT811" i="2" a="1"/>
  <c r="AT811" i="2" s="1"/>
  <c r="AT777" i="2" a="1"/>
  <c r="AT777" i="2" s="1"/>
  <c r="AT817" i="2" a="1"/>
  <c r="AT817" i="2" s="1"/>
  <c r="AT883" i="2" a="1"/>
  <c r="AT883" i="2" s="1"/>
  <c r="AT860" i="2" a="1"/>
  <c r="AT860" i="2" s="1"/>
  <c r="AT711" i="2" a="1"/>
  <c r="AT711" i="2" s="1"/>
  <c r="AT1062" i="2" a="1"/>
  <c r="AT1062" i="2" s="1"/>
  <c r="AT979" i="2" a="1"/>
  <c r="AT979" i="2" s="1"/>
  <c r="AT1007" i="2" a="1"/>
  <c r="AT1007" i="2" s="1"/>
  <c r="AT881" i="2" a="1"/>
  <c r="AT881" i="2" s="1"/>
  <c r="AT945" i="2" a="1"/>
  <c r="AT945" i="2" s="1"/>
  <c r="AT997" i="2" a="1"/>
  <c r="AT997" i="2" s="1"/>
  <c r="AT1003" i="2" a="1"/>
  <c r="AT1003" i="2" s="1"/>
  <c r="AT888" i="2" a="1"/>
  <c r="AT888" i="2" s="1"/>
  <c r="AT952" i="2" a="1"/>
  <c r="AT952" i="2" s="1"/>
  <c r="AT1045" i="2" a="1"/>
  <c r="AT1045" i="2" s="1"/>
  <c r="AT1071" i="2" a="1"/>
  <c r="AT1071" i="2" s="1"/>
  <c r="AT1031" i="2" a="1"/>
  <c r="AT1031" i="2" s="1"/>
  <c r="AT1242" i="2" a="1"/>
  <c r="AT1242" i="2" s="1"/>
  <c r="AT1008" i="2" a="1"/>
  <c r="AT1008" i="2" s="1"/>
  <c r="AT1149" i="2" a="1"/>
  <c r="AT1149" i="2" s="1"/>
  <c r="AT1166" i="2" a="1"/>
  <c r="AT1166" i="2" s="1"/>
  <c r="AT1168" i="2" a="1"/>
  <c r="AT1168" i="2" s="1"/>
  <c r="AT1134" i="2" a="1"/>
  <c r="AT1134" i="2" s="1"/>
  <c r="AT1120" i="2" a="1"/>
  <c r="AT1120" i="2" s="1"/>
  <c r="AT1193" i="2" a="1"/>
  <c r="AT1193" i="2" s="1"/>
  <c r="AT1063" i="2" a="1"/>
  <c r="AT1063" i="2" s="1"/>
  <c r="AT1473" i="2" a="1"/>
  <c r="AT1473" i="2" s="1"/>
  <c r="AT1283" i="2" a="1"/>
  <c r="AT1283" i="2" s="1"/>
  <c r="AT1294" i="2" a="1"/>
  <c r="AT1294" i="2" s="1"/>
  <c r="AT1290" i="2" a="1"/>
  <c r="AT1290" i="2" s="1"/>
  <c r="AT1353" i="2" a="1"/>
  <c r="AT1353" i="2" s="1"/>
  <c r="AT1339" i="2" a="1"/>
  <c r="AT1339" i="2" s="1"/>
  <c r="AT1342" i="2" a="1"/>
  <c r="AT1342" i="2" s="1"/>
  <c r="AT1264" i="2" a="1"/>
  <c r="AT1264" i="2" s="1"/>
  <c r="AT1328" i="2" a="1"/>
  <c r="AT1328" i="2" s="1"/>
  <c r="AT1425" i="2" a="1"/>
  <c r="AT1425" i="2" s="1"/>
  <c r="AT1394" i="2" a="1"/>
  <c r="AT1394" i="2" s="1"/>
  <c r="AT1401" i="2" a="1"/>
  <c r="AT1401" i="2" s="1"/>
  <c r="AT1365" i="2" a="1"/>
  <c r="AT1365" i="2" s="1"/>
  <c r="AT1525" i="2" a="1"/>
  <c r="AT1525" i="2" s="1"/>
  <c r="AT1484" i="2" a="1"/>
  <c r="AT1484" i="2" s="1"/>
  <c r="AT1493" i="2" a="1"/>
  <c r="AT1493" i="2" s="1"/>
  <c r="AT1387" i="2" a="1"/>
  <c r="AT1387" i="2" s="1"/>
  <c r="AT1451" i="2" a="1"/>
  <c r="AT1451" i="2" s="1"/>
  <c r="AT1492" i="2" a="1"/>
  <c r="AT1492" i="2" s="1"/>
  <c r="AT1533" i="2" a="1"/>
  <c r="AT1533" i="2" s="1"/>
  <c r="AT1539" i="2" a="1"/>
  <c r="AT1539" i="2" s="1"/>
  <c r="AT1514" i="2" a="1"/>
  <c r="AT1514" i="2" s="1"/>
  <c r="AT1585" i="2" a="1"/>
  <c r="AT1585" i="2" s="1"/>
  <c r="AT1592" i="2" a="1"/>
  <c r="AT1592" i="2" s="1"/>
  <c r="AT1663" i="2" a="1"/>
  <c r="AT1663" i="2" s="1"/>
  <c r="AT1677" i="2" a="1"/>
  <c r="AT1677" i="2" s="1"/>
  <c r="AT1721" i="2" a="1"/>
  <c r="AT1721" i="2" s="1"/>
  <c r="AT1662" i="2" a="1"/>
  <c r="AT1662" i="2" s="1"/>
  <c r="AT1562" i="2" a="1"/>
  <c r="AT1562" i="2" s="1"/>
  <c r="AT1626" i="2" a="1"/>
  <c r="AT1626" i="2" s="1"/>
  <c r="AT1688" i="2" a="1"/>
  <c r="AT1688" i="2" s="1"/>
  <c r="AT1698" i="2" a="1"/>
  <c r="AT1698" i="2" s="1"/>
  <c r="AT1771" i="2" a="1"/>
  <c r="AT1771" i="2" s="1"/>
  <c r="AT1738" i="2" a="1"/>
  <c r="AT1738" i="2" s="1"/>
  <c r="AT1786" i="2" a="1"/>
  <c r="AT1786" i="2" s="1"/>
  <c r="AT1776" i="2" a="1"/>
  <c r="AT1776" i="2" s="1"/>
  <c r="AT375" i="2" a="1"/>
  <c r="AT375" i="2" s="1"/>
  <c r="AT676" i="2" a="1"/>
  <c r="AT676" i="2" s="1"/>
  <c r="AT1681" i="2" a="1"/>
  <c r="AT1681" i="2" s="1"/>
  <c r="AT205" i="2" a="1"/>
  <c r="AT205" i="2" s="1"/>
  <c r="AT1665" i="2" a="1"/>
  <c r="AT1665" i="2" s="1"/>
  <c r="AT468" i="2" a="1"/>
  <c r="AT468" i="2" s="1"/>
  <c r="AT1655" i="2" a="1"/>
  <c r="AT1655" i="2" s="1"/>
  <c r="AT463" i="2" a="1"/>
  <c r="AT463" i="2" s="1"/>
  <c r="AT1749" i="2" a="1"/>
  <c r="AT1749" i="2" s="1"/>
  <c r="AT35" i="2" a="1"/>
  <c r="AT35" i="2" s="1"/>
  <c r="AT1637" i="2" a="1"/>
  <c r="AT1637" i="2" s="1"/>
  <c r="AT30" i="2" a="1"/>
  <c r="AT30" i="2" s="1"/>
  <c r="AT21" i="2" a="1"/>
  <c r="AT21" i="2" s="1"/>
  <c r="AT43" i="2" a="1"/>
  <c r="AT43" i="2" s="1"/>
  <c r="AT4" i="2" a="1"/>
  <c r="AT4" i="2" s="1"/>
  <c r="AT215" i="2" a="1"/>
  <c r="AT215" i="2" s="1"/>
  <c r="AT48" i="2" a="1"/>
  <c r="AT48" i="2" s="1"/>
  <c r="AT26" i="2" a="1"/>
  <c r="AT26" i="2" s="1"/>
  <c r="AT24" i="2" a="1"/>
  <c r="AT24" i="2" s="1"/>
  <c r="AT123" i="2" a="1"/>
  <c r="AT123" i="2" s="1"/>
  <c r="AT274" i="2" a="1"/>
  <c r="AT274" i="2" s="1"/>
  <c r="AT227" i="2" a="1"/>
  <c r="AT227" i="2" s="1"/>
  <c r="AT58" i="2" a="1"/>
  <c r="AT58" i="2" s="1"/>
  <c r="AT71" i="2" a="1"/>
  <c r="AT71" i="2" s="1"/>
  <c r="AT100" i="2" a="1"/>
  <c r="AT100" i="2" s="1"/>
  <c r="AT174" i="2" a="1"/>
  <c r="AT174" i="2" s="1"/>
  <c r="AT511" i="2" a="1"/>
  <c r="AT511" i="2" s="1"/>
  <c r="AT293" i="2" a="1"/>
  <c r="AT293" i="2" s="1"/>
  <c r="AT303" i="2" a="1"/>
  <c r="AT303" i="2" s="1"/>
  <c r="AT258" i="2" a="1"/>
  <c r="AT258" i="2" s="1"/>
  <c r="AT359" i="2" a="1"/>
  <c r="AT359" i="2" s="1"/>
  <c r="AT341" i="2" a="1"/>
  <c r="AT341" i="2" s="1"/>
  <c r="AT287" i="2" a="1"/>
  <c r="AT287" i="2" s="1"/>
  <c r="AT370" i="2" a="1"/>
  <c r="AT370" i="2" s="1"/>
  <c r="AT398" i="2" a="1"/>
  <c r="AT398" i="2" s="1"/>
  <c r="AT503" i="2" a="1"/>
  <c r="AT503" i="2" s="1"/>
  <c r="AT354" i="2" a="1"/>
  <c r="AT354" i="2" s="1"/>
  <c r="AT382" i="2" a="1"/>
  <c r="AT382" i="2" s="1"/>
  <c r="AT182" i="2" a="1"/>
  <c r="AT182" i="2" s="1"/>
  <c r="AT408" i="2" a="1"/>
  <c r="AT408" i="2" s="1"/>
  <c r="AT462" i="2" a="1"/>
  <c r="AT462" i="2" s="1"/>
  <c r="AT560" i="2" a="1"/>
  <c r="AT560" i="2" s="1"/>
  <c r="AT431" i="2" a="1"/>
  <c r="AT431" i="2" s="1"/>
  <c r="AT497" i="2" a="1"/>
  <c r="AT497" i="2" s="1"/>
  <c r="AT558" i="2" a="1"/>
  <c r="AT558" i="2" s="1"/>
  <c r="AT450" i="2" a="1"/>
  <c r="AT450" i="2" s="1"/>
  <c r="AT670" i="2" a="1"/>
  <c r="AT670" i="2" s="1"/>
  <c r="AT669" i="2" a="1"/>
  <c r="AT669" i="2" s="1"/>
  <c r="AT689" i="2" a="1"/>
  <c r="AT689" i="2" s="1"/>
  <c r="AT640" i="2" a="1"/>
  <c r="AT640" i="2" s="1"/>
  <c r="AT598" i="2" a="1"/>
  <c r="AT598" i="2" s="1"/>
  <c r="AT574" i="2" a="1"/>
  <c r="AT574" i="2" s="1"/>
  <c r="AT536" i="2" a="1"/>
  <c r="AT536" i="2" s="1"/>
  <c r="AT720" i="2" a="1"/>
  <c r="AT720" i="2" s="1"/>
  <c r="AT677" i="2" a="1"/>
  <c r="AT677" i="2" s="1"/>
  <c r="AT672" i="2" a="1"/>
  <c r="AT672" i="2" s="1"/>
  <c r="AT723" i="2" a="1"/>
  <c r="AT723" i="2" s="1"/>
  <c r="AT694" i="2" a="1"/>
  <c r="AT694" i="2" s="1"/>
  <c r="AT739" i="2" a="1"/>
  <c r="AT739" i="2" s="1"/>
  <c r="AT907" i="2" a="1"/>
  <c r="AT907" i="2" s="1"/>
  <c r="AT763" i="2" a="1"/>
  <c r="AT763" i="2" s="1"/>
  <c r="AT732" i="2" a="1"/>
  <c r="AT732" i="2" s="1"/>
  <c r="AT816" i="2" a="1"/>
  <c r="AT816" i="2" s="1"/>
  <c r="AT782" i="2" a="1"/>
  <c r="AT782" i="2" s="1"/>
  <c r="AT822" i="2" a="1"/>
  <c r="AT822" i="2" s="1"/>
  <c r="AT902" i="2" a="1"/>
  <c r="AT902" i="2" s="1"/>
  <c r="AT1021" i="2" a="1"/>
  <c r="AT1021" i="2" s="1"/>
  <c r="AT716" i="2" a="1"/>
  <c r="AT716" i="2" s="1"/>
  <c r="AT993" i="2" a="1"/>
  <c r="AT993" i="2" s="1"/>
  <c r="AT931" i="2" a="1"/>
  <c r="AT931" i="2" s="1"/>
  <c r="AT1019" i="2" a="1"/>
  <c r="AT1019" i="2" s="1"/>
  <c r="AT885" i="2" a="1"/>
  <c r="AT885" i="2" s="1"/>
  <c r="AT949" i="2" a="1"/>
  <c r="AT949" i="2" s="1"/>
  <c r="AT1033" i="2" a="1"/>
  <c r="AT1033" i="2" s="1"/>
  <c r="AT1026" i="2" a="1"/>
  <c r="AT1026" i="2" s="1"/>
  <c r="AT892" i="2" a="1"/>
  <c r="AT892" i="2" s="1"/>
  <c r="AT956" i="2" a="1"/>
  <c r="AT956" i="2" s="1"/>
  <c r="AT1058" i="2" a="1"/>
  <c r="AT1058" i="2" s="1"/>
  <c r="AT1072" i="2" a="1"/>
  <c r="AT1072" i="2" s="1"/>
  <c r="AT1049" i="2" a="1"/>
  <c r="AT1049" i="2" s="1"/>
  <c r="AT1111" i="2" a="1"/>
  <c r="AT1111" i="2" s="1"/>
  <c r="AT1012" i="2" a="1"/>
  <c r="AT1012" i="2" s="1"/>
  <c r="AT1154" i="2" a="1"/>
  <c r="AT1154" i="2" s="1"/>
  <c r="AT1186" i="2" a="1"/>
  <c r="AT1186" i="2" s="1"/>
  <c r="AT1173" i="2" a="1"/>
  <c r="AT1173" i="2" s="1"/>
  <c r="AT1198" i="2" a="1"/>
  <c r="AT1198" i="2" s="1"/>
  <c r="AT1125" i="2" a="1"/>
  <c r="AT1125" i="2" s="1"/>
  <c r="AT1175" i="2" a="1"/>
  <c r="AT1175" i="2" s="1"/>
  <c r="AT1068" i="2" a="1"/>
  <c r="AT1068" i="2" s="1"/>
  <c r="AT1233" i="2" a="1"/>
  <c r="AT1233" i="2" s="1"/>
  <c r="AT1307" i="2" a="1"/>
  <c r="AT1307" i="2" s="1"/>
  <c r="AT1318" i="2" a="1"/>
  <c r="AT1318" i="2" s="1"/>
  <c r="AT1204" i="2" a="1"/>
  <c r="AT1204" i="2" s="1"/>
  <c r="AT1374" i="2" a="1"/>
  <c r="AT1374" i="2" s="1"/>
  <c r="AT1377" i="2" a="1"/>
  <c r="AT1377" i="2" s="1"/>
  <c r="AT1350" i="2" a="1"/>
  <c r="AT1350" i="2" s="1"/>
  <c r="AT1268" i="2" a="1"/>
  <c r="AT1268" i="2" s="1"/>
  <c r="AT1332" i="2" a="1"/>
  <c r="AT1332" i="2" s="1"/>
  <c r="AT1409" i="2" a="1"/>
  <c r="AT1409" i="2" s="1"/>
  <c r="AT1410" i="2" a="1"/>
  <c r="AT1410" i="2" s="1"/>
  <c r="AT1438" i="2" a="1"/>
  <c r="AT1438" i="2" s="1"/>
  <c r="AT1381" i="2" a="1"/>
  <c r="AT1381" i="2" s="1"/>
  <c r="AT1475" i="2" a="1"/>
  <c r="AT1475" i="2" s="1"/>
  <c r="AT1449" i="2" a="1"/>
  <c r="AT1449" i="2" s="1"/>
  <c r="AT1495" i="2" a="1"/>
  <c r="AT1495" i="2" s="1"/>
  <c r="AT1391" i="2" a="1"/>
  <c r="AT1391" i="2" s="1"/>
  <c r="AT1455" i="2" a="1"/>
  <c r="AT1455" i="2" s="1"/>
  <c r="AT1497" i="2" a="1"/>
  <c r="AT1497" i="2" s="1"/>
  <c r="AT1541" i="2" a="1"/>
  <c r="AT1541" i="2" s="1"/>
  <c r="AT1583" i="2" a="1"/>
  <c r="AT1583" i="2" s="1"/>
  <c r="AT1567" i="2" a="1"/>
  <c r="AT1567" i="2" s="1"/>
  <c r="AT1640" i="2" a="1"/>
  <c r="AT1640" i="2" s="1"/>
  <c r="AT1593" i="2" a="1"/>
  <c r="AT1593" i="2" s="1"/>
  <c r="AT1694" i="2" a="1"/>
  <c r="AT1694" i="2" s="1"/>
  <c r="AT1680" i="2" a="1"/>
  <c r="AT1680" i="2" s="1"/>
  <c r="AT1668" i="2" a="1"/>
  <c r="AT1668" i="2" s="1"/>
  <c r="AT1651" i="2" a="1"/>
  <c r="AT1651" i="2" s="1"/>
  <c r="AT1566" i="2" a="1"/>
  <c r="AT1566" i="2" s="1"/>
  <c r="AT1630" i="2" a="1"/>
  <c r="AT1630" i="2" s="1"/>
  <c r="AT1703" i="2" a="1"/>
  <c r="AT1703" i="2" s="1"/>
  <c r="AT1729" i="2" a="1"/>
  <c r="AT1729" i="2" s="1"/>
  <c r="AT1779" i="2" a="1"/>
  <c r="AT1779" i="2" s="1"/>
  <c r="AT1751" i="2" a="1"/>
  <c r="AT1751" i="2" s="1"/>
  <c r="AT1794" i="2" a="1"/>
  <c r="AT1794" i="2" s="1"/>
  <c r="AT1780" i="2" a="1"/>
  <c r="AT1780" i="2" s="1"/>
  <c r="AT737" i="2" a="1"/>
  <c r="AT737" i="2" s="1"/>
  <c r="AT721" i="2" a="1"/>
  <c r="AT721" i="2" s="1"/>
  <c r="AT1056" i="2" a="1"/>
  <c r="AT1056" i="2" s="1"/>
  <c r="AT1077" i="2" a="1"/>
  <c r="AT1077" i="2" s="1"/>
  <c r="AT1130" i="2" a="1"/>
  <c r="AT1130" i="2" s="1"/>
  <c r="AT1390" i="2" a="1"/>
  <c r="AT1390" i="2" s="1"/>
  <c r="AT1336" i="2" a="1"/>
  <c r="AT1336" i="2" s="1"/>
  <c r="AT1502" i="2" a="1"/>
  <c r="AT1502" i="2" s="1"/>
  <c r="AT1505" i="2" a="1"/>
  <c r="AT1505" i="2" s="1"/>
  <c r="AT1613" i="2" a="1"/>
  <c r="AT1613" i="2" s="1"/>
  <c r="AT1787" i="2" a="1"/>
  <c r="AT1787" i="2" s="1"/>
  <c r="AT52" i="2" a="1"/>
  <c r="AT52" i="2" s="1"/>
  <c r="AT90" i="2" a="1"/>
  <c r="AT90" i="2" s="1"/>
  <c r="AT377" i="2" a="1"/>
  <c r="AT377" i="2" s="1"/>
  <c r="AT401" i="2" a="1"/>
  <c r="AT401" i="2" s="1"/>
  <c r="AT447" i="2" a="1"/>
  <c r="AT447" i="2" s="1"/>
  <c r="AT722" i="2" a="1"/>
  <c r="AT722" i="2" s="1"/>
  <c r="AT764" i="2" a="1"/>
  <c r="AT764" i="2" s="1"/>
  <c r="AT826" i="2" a="1"/>
  <c r="AT826" i="2" s="1"/>
  <c r="AT893" i="2" a="1"/>
  <c r="AT893" i="2" s="1"/>
  <c r="AT1139" i="2" a="1"/>
  <c r="AT1139" i="2" s="1"/>
  <c r="AT1183" i="2" a="1"/>
  <c r="AT1183" i="2" s="1"/>
  <c r="AT1265" i="2" a="1"/>
  <c r="AT1265" i="2" s="1"/>
  <c r="AT1340" i="2" a="1"/>
  <c r="AT1340" i="2" s="1"/>
  <c r="AT1477" i="2" a="1"/>
  <c r="AT1477" i="2" s="1"/>
  <c r="AT1517" i="2" a="1"/>
  <c r="AT1517" i="2" s="1"/>
  <c r="AT1649" i="2" a="1"/>
  <c r="AT1649" i="2" s="1"/>
  <c r="AT1739" i="2" a="1"/>
  <c r="AT1739" i="2" s="1"/>
  <c r="AT1053" i="2" a="1"/>
  <c r="AT1053" i="2" s="1"/>
  <c r="AT33" i="2" a="1"/>
  <c r="AT33" i="2" s="1"/>
  <c r="AT167" i="2" a="1"/>
  <c r="AT167" i="2" s="1"/>
  <c r="AT298" i="2" a="1"/>
  <c r="AT298" i="2" s="1"/>
  <c r="AT480" i="2" a="1"/>
  <c r="AT480" i="2" s="1"/>
  <c r="AT617" i="2" a="1"/>
  <c r="AT617" i="2" s="1"/>
  <c r="AT787" i="2" a="1"/>
  <c r="AT787" i="2" s="1"/>
  <c r="AT833" i="2" a="1"/>
  <c r="AT833" i="2" s="1"/>
  <c r="AT901" i="2" a="1"/>
  <c r="AT901" i="2" s="1"/>
  <c r="AT1160" i="2" a="1"/>
  <c r="AT1160" i="2" s="1"/>
  <c r="AT1136" i="2" a="1"/>
  <c r="AT1136" i="2" s="1"/>
  <c r="AT1334" i="2" a="1"/>
  <c r="AT1334" i="2" s="1"/>
  <c r="AT1396" i="2" a="1"/>
  <c r="AT1396" i="2" s="1"/>
  <c r="AT1547" i="2" a="1"/>
  <c r="AT1547" i="2" s="1"/>
  <c r="AT1605" i="2" a="1"/>
  <c r="AT1605" i="2" s="1"/>
  <c r="AT1646" i="2" a="1"/>
  <c r="AT1646" i="2" s="1"/>
  <c r="AT862" i="2" a="1"/>
  <c r="AT862" i="2" s="1"/>
  <c r="AT1014" i="2" a="1"/>
  <c r="AT1014" i="2" s="1"/>
  <c r="AT1057" i="2" a="1"/>
  <c r="AT1057" i="2" s="1"/>
  <c r="AT1081" i="2" a="1"/>
  <c r="AT1081" i="2" s="1"/>
  <c r="AT1187" i="2" a="1"/>
  <c r="AT1187" i="2" s="1"/>
  <c r="AT1213" i="2" a="1"/>
  <c r="AT1213" i="2" s="1"/>
  <c r="AT1225" i="2" a="1"/>
  <c r="AT1225" i="2" s="1"/>
  <c r="AT1137" i="2" a="1"/>
  <c r="AT1137" i="2" s="1"/>
  <c r="AT1263" i="2" a="1"/>
  <c r="AT1263" i="2" s="1"/>
  <c r="AT1341" i="2" a="1"/>
  <c r="AT1341" i="2" s="1"/>
  <c r="AT1224" i="2" a="1"/>
  <c r="AT1224" i="2" s="1"/>
  <c r="AT1357" i="2" a="1"/>
  <c r="AT1357" i="2" s="1"/>
  <c r="AT1384" i="2" a="1"/>
  <c r="AT1384" i="2" s="1"/>
  <c r="AT1494" i="2" a="1"/>
  <c r="AT1494" i="2" s="1"/>
  <c r="AT1485" i="2" a="1"/>
  <c r="AT1485" i="2" s="1"/>
  <c r="AT1557" i="2" a="1"/>
  <c r="AT1557" i="2" s="1"/>
  <c r="AT1411" i="2" a="1"/>
  <c r="AT1411" i="2" s="1"/>
  <c r="AT1546" i="2" a="1"/>
  <c r="AT1546" i="2" s="1"/>
  <c r="AT1537" i="2" a="1"/>
  <c r="AT1537" i="2" s="1"/>
  <c r="AT1615" i="2" a="1"/>
  <c r="AT1615" i="2" s="1"/>
  <c r="AT1589" i="2" a="1"/>
  <c r="AT1589" i="2" s="1"/>
  <c r="AT1800" i="2" a="1"/>
  <c r="AT1800" i="2" s="1"/>
  <c r="AT13" i="2" a="1"/>
  <c r="AT13" i="2" s="1"/>
  <c r="Z7" i="2" a="1"/>
  <c r="Z7" i="2" s="1"/>
  <c r="AT59" i="2" a="1"/>
  <c r="AT59" i="2" s="1"/>
  <c r="AT63" i="2" a="1"/>
  <c r="AT63" i="2" s="1"/>
  <c r="AT104" i="2" a="1"/>
  <c r="AT104" i="2" s="1"/>
  <c r="AT132" i="2" a="1"/>
  <c r="AT132" i="2" s="1"/>
  <c r="AT37" i="2" a="1"/>
  <c r="AT37" i="2" s="1"/>
  <c r="AT153" i="2" a="1"/>
  <c r="AT153" i="2" s="1"/>
  <c r="AT366" i="2" a="1"/>
  <c r="AT366" i="2" s="1"/>
  <c r="AT119" i="2" a="1"/>
  <c r="AT119" i="2" s="1"/>
  <c r="AT137" i="2" a="1"/>
  <c r="AT137" i="2" s="1"/>
  <c r="AT160" i="2" a="1"/>
  <c r="AT160" i="2" s="1"/>
  <c r="AT130" i="2" a="1"/>
  <c r="AT130" i="2" s="1"/>
  <c r="AT198" i="2" a="1"/>
  <c r="AT198" i="2" s="1"/>
  <c r="AT158" i="2" a="1"/>
  <c r="AT158" i="2" s="1"/>
  <c r="AT527" i="2" a="1"/>
  <c r="AT527" i="2" s="1"/>
  <c r="AT504" i="2" a="1"/>
  <c r="AT504" i="2" s="1"/>
  <c r="AT385" i="2" a="1"/>
  <c r="AT385" i="2" s="1"/>
  <c r="AT340" i="2" a="1"/>
  <c r="AT340" i="2" s="1"/>
  <c r="AT195" i="2" a="1"/>
  <c r="AT195" i="2" s="1"/>
  <c r="AT456" i="2" a="1"/>
  <c r="AT456" i="2" s="1"/>
  <c r="AT369" i="2" a="1"/>
  <c r="AT369" i="2" s="1"/>
  <c r="AT224" i="2" a="1"/>
  <c r="AT224" i="2" s="1"/>
  <c r="AT316" i="2" a="1"/>
  <c r="AT316" i="2" s="1"/>
  <c r="AT326" i="2" a="1"/>
  <c r="AT326" i="2" s="1"/>
  <c r="AT449" i="2" a="1"/>
  <c r="AT449" i="2" s="1"/>
  <c r="AT282" i="2" a="1"/>
  <c r="AT282" i="2" s="1"/>
  <c r="AT264" i="2" a="1"/>
  <c r="AT264" i="2" s="1"/>
  <c r="AT535" i="2" a="1"/>
  <c r="AT535" i="2" s="1"/>
  <c r="AT509" i="2" a="1"/>
  <c r="AT509" i="2" s="1"/>
  <c r="AT495" i="2" a="1"/>
  <c r="AT495" i="2" s="1"/>
  <c r="AT488" i="2" a="1"/>
  <c r="AT488" i="2" s="1"/>
  <c r="AT443" i="2" a="1"/>
  <c r="AT443" i="2" s="1"/>
  <c r="AT573" i="2" a="1"/>
  <c r="AT573" i="2" s="1"/>
  <c r="AT502" i="2" a="1"/>
  <c r="AT502" i="2" s="1"/>
  <c r="AT578" i="2" a="1"/>
  <c r="AT578" i="2" s="1"/>
  <c r="AT581" i="2" a="1"/>
  <c r="AT581" i="2" s="1"/>
  <c r="AT577" i="2" a="1"/>
  <c r="AT577" i="2" s="1"/>
  <c r="AT661" i="2" a="1"/>
  <c r="AT661" i="2" s="1"/>
  <c r="AT603" i="2" a="1"/>
  <c r="AT603" i="2" s="1"/>
  <c r="AT684" i="2" a="1"/>
  <c r="AT684" i="2" s="1"/>
  <c r="AT681" i="2" a="1"/>
  <c r="AT681" i="2" s="1"/>
  <c r="AT637" i="2" a="1"/>
  <c r="AT637" i="2" s="1"/>
  <c r="AT556" i="2" a="1"/>
  <c r="AT556" i="2" s="1"/>
  <c r="AT648" i="2" a="1"/>
  <c r="AT648" i="2" s="1"/>
  <c r="AT820" i="2" a="1"/>
  <c r="AT820" i="2" s="1"/>
  <c r="AT756" i="2" a="1"/>
  <c r="AT756" i="2" s="1"/>
  <c r="AT749" i="2" a="1"/>
  <c r="AT749" i="2" s="1"/>
  <c r="AT685" i="2" a="1"/>
  <c r="AT685" i="2" s="1"/>
  <c r="AT776" i="2" a="1"/>
  <c r="AT776" i="2" s="1"/>
  <c r="AT806" i="2" a="1"/>
  <c r="AT806" i="2" s="1"/>
  <c r="AT923" i="2" a="1"/>
  <c r="AT923" i="2" s="1"/>
  <c r="AT886" i="2" a="1"/>
  <c r="AT886" i="2" s="1"/>
  <c r="AT898" i="2" a="1"/>
  <c r="AT898" i="2" s="1"/>
  <c r="AT882" i="2" a="1"/>
  <c r="AT882" i="2" s="1"/>
  <c r="AT878" i="2" a="1"/>
  <c r="AT878" i="2" s="1"/>
  <c r="AT790" i="2" a="1"/>
  <c r="AT790" i="2" s="1"/>
  <c r="AT879" i="2" a="1"/>
  <c r="AT879" i="2" s="1"/>
  <c r="AT934" i="2" a="1"/>
  <c r="AT934" i="2" s="1"/>
  <c r="AT1015" i="2" a="1"/>
  <c r="AT1015" i="2" s="1"/>
  <c r="AT909" i="2" a="1"/>
  <c r="AT909" i="2" s="1"/>
  <c r="AT1017" i="2" a="1"/>
  <c r="AT1017" i="2" s="1"/>
  <c r="AT1075" i="2" a="1"/>
  <c r="AT1075" i="2" s="1"/>
  <c r="AT961" i="2" a="1"/>
  <c r="AT961" i="2" s="1"/>
  <c r="AT916" i="2" a="1"/>
  <c r="AT916" i="2" s="1"/>
  <c r="AT1044" i="2" a="1"/>
  <c r="AT1044" i="2" s="1"/>
  <c r="AT1094" i="2" a="1"/>
  <c r="AT1094" i="2" s="1"/>
  <c r="AT1083" i="2" a="1"/>
  <c r="AT1083" i="2" s="1"/>
  <c r="AT1098" i="2" a="1"/>
  <c r="AT1098" i="2" s="1"/>
  <c r="AT972" i="2" a="1"/>
  <c r="AT972" i="2" s="1"/>
  <c r="AT1036" i="2" a="1"/>
  <c r="AT1036" i="2" s="1"/>
  <c r="AT1167" i="2" a="1"/>
  <c r="AT1167" i="2" s="1"/>
  <c r="AT1197" i="2" a="1"/>
  <c r="AT1197" i="2" s="1"/>
  <c r="AT1237" i="2" a="1"/>
  <c r="AT1237" i="2" s="1"/>
  <c r="AT1095" i="2" a="1"/>
  <c r="AT1095" i="2" s="1"/>
  <c r="AT1246" i="2" a="1"/>
  <c r="AT1246" i="2" s="1"/>
  <c r="AT1146" i="2" a="1"/>
  <c r="AT1146" i="2" s="1"/>
  <c r="AT1142" i="2" a="1"/>
  <c r="AT1142" i="2" s="1"/>
  <c r="AT1219" i="2" a="1"/>
  <c r="AT1219" i="2" s="1"/>
  <c r="AT1273" i="2" a="1"/>
  <c r="AT1273" i="2" s="1"/>
  <c r="AT1314" i="2" a="1"/>
  <c r="AT1314" i="2" s="1"/>
  <c r="AT1322" i="2" a="1"/>
  <c r="AT1322" i="2" s="1"/>
  <c r="AT1373" i="2" a="1"/>
  <c r="AT1373" i="2" s="1"/>
  <c r="AT1348" i="2" a="1"/>
  <c r="AT1348" i="2" s="1"/>
  <c r="AT1228" i="2" a="1"/>
  <c r="AT1228" i="2" s="1"/>
  <c r="AT1292" i="2" a="1"/>
  <c r="AT1292" i="2" s="1"/>
  <c r="AT1361" i="2" a="1"/>
  <c r="AT1361" i="2" s="1"/>
  <c r="AT1372" i="2" a="1"/>
  <c r="AT1372" i="2" s="1"/>
  <c r="AT1400" i="2" a="1"/>
  <c r="AT1400" i="2" s="1"/>
  <c r="AT1420" i="2" a="1"/>
  <c r="AT1420" i="2" s="1"/>
  <c r="AT1456" i="2" a="1"/>
  <c r="AT1456" i="2" s="1"/>
  <c r="AT1501" i="2" a="1"/>
  <c r="AT1501" i="2" s="1"/>
  <c r="AT1486" i="2" a="1"/>
  <c r="AT1486" i="2" s="1"/>
  <c r="AT1351" i="2" a="1"/>
  <c r="AT1351" i="2" s="1"/>
  <c r="AT1415" i="2" a="1"/>
  <c r="AT1415" i="2" s="1"/>
  <c r="AT1527" i="2" a="1"/>
  <c r="AT1527" i="2" s="1"/>
  <c r="AT1549" i="2" a="1"/>
  <c r="AT1549" i="2" s="1"/>
  <c r="AT1559" i="2" a="1"/>
  <c r="AT1559" i="2" s="1"/>
  <c r="AT1542" i="2" a="1"/>
  <c r="AT1542" i="2" s="1"/>
  <c r="AT1675" i="2" a="1"/>
  <c r="AT1675" i="2" s="1"/>
  <c r="AT1621" i="2" a="1"/>
  <c r="AT1621" i="2" s="1"/>
  <c r="AT1603" i="2" a="1"/>
  <c r="AT1603" i="2" s="1"/>
  <c r="AT1644" i="2" a="1"/>
  <c r="AT1644" i="2" s="1"/>
  <c r="AT1653" i="2" a="1"/>
  <c r="AT1653" i="2" s="1"/>
  <c r="AT1661" i="2" a="1"/>
  <c r="AT1661" i="2" s="1"/>
  <c r="AT1742" i="2" a="1"/>
  <c r="AT1742" i="2" s="1"/>
  <c r="AT1590" i="2" a="1"/>
  <c r="AT1590" i="2" s="1"/>
  <c r="AT1654" i="2" a="1"/>
  <c r="AT1654" i="2" s="1"/>
  <c r="AT1719" i="2" a="1"/>
  <c r="AT1719" i="2" s="1"/>
  <c r="AT1743" i="2" a="1"/>
  <c r="AT1743" i="2" s="1"/>
  <c r="AT1758" i="2" a="1"/>
  <c r="AT1758" i="2" s="1"/>
  <c r="AT1799" i="2" a="1"/>
  <c r="AT1799" i="2" s="1"/>
  <c r="AT1740" i="2" a="1"/>
  <c r="AT1740" i="2" s="1"/>
  <c r="AT69" i="2" a="1"/>
  <c r="AT69" i="2" s="1"/>
  <c r="AT187" i="2" a="1"/>
  <c r="AT187" i="2" s="1"/>
  <c r="AT378" i="2" a="1"/>
  <c r="AT378" i="2" s="1"/>
  <c r="AT391" i="2" a="1"/>
  <c r="AT391" i="2" s="1"/>
  <c r="AT498" i="2" a="1"/>
  <c r="AT498" i="2" s="1"/>
  <c r="AT660" i="2" a="1"/>
  <c r="AT660" i="2" s="1"/>
  <c r="AT724" i="2" a="1"/>
  <c r="AT724" i="2" s="1"/>
  <c r="AT858" i="2" a="1"/>
  <c r="AT858" i="2" s="1"/>
  <c r="AT1037" i="2" a="1"/>
  <c r="AT1037" i="2" s="1"/>
  <c r="AT1087" i="2" a="1"/>
  <c r="AT1087" i="2" s="1"/>
  <c r="AT1016" i="2" a="1"/>
  <c r="AT1016" i="2" s="1"/>
  <c r="AT1073" i="2" a="1"/>
  <c r="AT1073" i="2" s="1"/>
  <c r="AT1323" i="2" a="1"/>
  <c r="AT1323" i="2" s="1"/>
  <c r="AT1428" i="2" a="1"/>
  <c r="AT1428" i="2" s="1"/>
  <c r="AT1465" i="2" a="1"/>
  <c r="AT1465" i="2" s="1"/>
  <c r="AT1512" i="2" a="1"/>
  <c r="AT1512" i="2" s="1"/>
  <c r="AT1707" i="2" a="1"/>
  <c r="AT1707" i="2" s="1"/>
  <c r="AT7" i="2" a="1"/>
  <c r="AT7" i="2" s="1"/>
  <c r="AT579" i="2" a="1"/>
  <c r="AT579" i="2" s="1"/>
  <c r="AT752" i="2" a="1"/>
  <c r="AT752" i="2" s="1"/>
  <c r="AT804" i="2" a="1"/>
  <c r="AT804" i="2" s="1"/>
  <c r="AT1030" i="2" a="1"/>
  <c r="AT1030" i="2" s="1"/>
  <c r="AT1020" i="2" a="1"/>
  <c r="AT1020" i="2" s="1"/>
  <c r="AT1200" i="2" a="1"/>
  <c r="AT1200" i="2" s="1"/>
  <c r="AT1212" i="2" a="1"/>
  <c r="AT1212" i="2" s="1"/>
  <c r="AT1623" i="2" a="1"/>
  <c r="AT1623" i="2" s="1"/>
  <c r="AT1724" i="2" a="1"/>
  <c r="AT1724" i="2" s="1"/>
  <c r="AT77" i="2" a="1"/>
  <c r="AT77" i="2" s="1"/>
  <c r="AT93" i="2" a="1"/>
  <c r="AT93" i="2" s="1"/>
  <c r="AT348" i="2" a="1"/>
  <c r="AT348" i="2" s="1"/>
  <c r="AT342" i="2" a="1"/>
  <c r="AT342" i="2" s="1"/>
  <c r="AT402" i="2" a="1"/>
  <c r="AT402" i="2" s="1"/>
  <c r="AT471" i="2" a="1"/>
  <c r="AT471" i="2" s="1"/>
  <c r="AT585" i="2" a="1"/>
  <c r="AT585" i="2" s="1"/>
  <c r="AT729" i="2" a="1"/>
  <c r="AT729" i="2" s="1"/>
  <c r="AT841" i="2" a="1"/>
  <c r="AT841" i="2" s="1"/>
  <c r="AT1009" i="2" a="1"/>
  <c r="AT1009" i="2" s="1"/>
  <c r="AT1097" i="2" a="1"/>
  <c r="AT1097" i="2" s="1"/>
  <c r="AT1153" i="2" a="1"/>
  <c r="AT1153" i="2" s="1"/>
  <c r="AT1281" i="2" a="1"/>
  <c r="AT1281" i="2" s="1"/>
  <c r="AT1216" i="2" a="1"/>
  <c r="AT1216" i="2" s="1"/>
  <c r="AT1437" i="2" a="1"/>
  <c r="AT1437" i="2" s="1"/>
  <c r="AT1587" i="2" a="1"/>
  <c r="AT1587" i="2" s="1"/>
  <c r="AT1792" i="2" a="1"/>
  <c r="AT1792" i="2" s="1"/>
  <c r="AT196" i="2" a="1"/>
  <c r="AT196" i="2" s="1"/>
  <c r="AT322" i="2" a="1"/>
  <c r="AT322" i="2" s="1"/>
  <c r="AT246" i="2" a="1"/>
  <c r="AT246" i="2" s="1"/>
  <c r="AT567" i="2" a="1"/>
  <c r="AT567" i="2" s="1"/>
  <c r="AT778" i="2" a="1"/>
  <c r="AT778" i="2" s="1"/>
  <c r="AT910" i="2" a="1"/>
  <c r="AT910" i="2" s="1"/>
  <c r="AT780" i="2" a="1"/>
  <c r="AT780" i="2" s="1"/>
  <c r="AT1046" i="2" a="1"/>
  <c r="AT1046" i="2" s="1"/>
  <c r="AT1158" i="2" a="1"/>
  <c r="AT1158" i="2" s="1"/>
  <c r="AT1326" i="2" a="1"/>
  <c r="AT1326" i="2" s="1"/>
  <c r="AT1284" i="2" a="1"/>
  <c r="AT1284" i="2" s="1"/>
  <c r="AT1407" i="2" a="1"/>
  <c r="AT1407" i="2" s="1"/>
  <c r="AT1732" i="2" a="1"/>
  <c r="AT1732" i="2" s="1"/>
  <c r="AT62" i="2" a="1"/>
  <c r="AT62" i="2" s="1"/>
  <c r="AT29" i="2" a="1"/>
  <c r="AT29" i="2" s="1"/>
  <c r="AT404" i="2" a="1"/>
  <c r="AT404" i="2" s="1"/>
  <c r="AT360" i="2" a="1"/>
  <c r="AT360" i="2" s="1"/>
  <c r="AT510" i="2" a="1"/>
  <c r="AT510" i="2" s="1"/>
  <c r="AT545" i="2" a="1"/>
  <c r="AT545" i="2" s="1"/>
  <c r="AT682" i="2" a="1"/>
  <c r="AT682" i="2" s="1"/>
  <c r="AT746" i="2" a="1"/>
  <c r="AT746" i="2" s="1"/>
  <c r="AT871" i="2" a="1"/>
  <c r="AT871" i="2" s="1"/>
  <c r="AT968" i="2" a="1"/>
  <c r="AT968" i="2" s="1"/>
  <c r="AT1750" i="2" a="1"/>
  <c r="AT1750" i="2" s="1"/>
  <c r="Z15" i="2" a="1"/>
  <c r="Z15" i="2" s="1"/>
  <c r="AT25" i="2" a="1"/>
  <c r="AT25" i="2" s="1"/>
  <c r="AT127" i="2" a="1"/>
  <c r="AT127" i="2" s="1"/>
  <c r="AT64" i="2" a="1"/>
  <c r="AT64" i="2" s="1"/>
  <c r="AT45" i="2" a="1"/>
  <c r="AT45" i="2" s="1"/>
  <c r="AT154" i="2" a="1"/>
  <c r="AT154" i="2" s="1"/>
  <c r="AT46" i="2" a="1"/>
  <c r="AT46" i="2" s="1"/>
  <c r="AT162" i="2" a="1"/>
  <c r="AT162" i="2" s="1"/>
  <c r="AT102" i="2" a="1"/>
  <c r="AT102" i="2" s="1"/>
  <c r="AT136" i="2" a="1"/>
  <c r="AT136" i="2" s="1"/>
  <c r="AT138" i="2" a="1"/>
  <c r="AT138" i="2" s="1"/>
  <c r="AT181" i="2" a="1"/>
  <c r="AT181" i="2" s="1"/>
  <c r="AT140" i="2" a="1"/>
  <c r="AT140" i="2" s="1"/>
  <c r="AT226" i="2" a="1"/>
  <c r="AT226" i="2" s="1"/>
  <c r="AT173" i="2" a="1"/>
  <c r="AT173" i="2" s="1"/>
  <c r="AT156" i="2" a="1"/>
  <c r="AT156" i="2" s="1"/>
  <c r="AT166" i="2" a="1"/>
  <c r="AT166" i="2" s="1"/>
  <c r="AT421" i="2" a="1"/>
  <c r="AT421" i="2" s="1"/>
  <c r="AT349" i="2" a="1"/>
  <c r="AT349" i="2" s="1"/>
  <c r="AT204" i="2" a="1"/>
  <c r="AT204" i="2" s="1"/>
  <c r="AT150" i="2" a="1"/>
  <c r="AT150" i="2" s="1"/>
  <c r="AT437" i="2" a="1"/>
  <c r="AT437" i="2" s="1"/>
  <c r="AT233" i="2" a="1"/>
  <c r="AT233" i="2" s="1"/>
  <c r="AT325" i="2" a="1"/>
  <c r="AT325" i="2" s="1"/>
  <c r="AT335" i="2" a="1"/>
  <c r="AT335" i="2" s="1"/>
  <c r="AT515" i="2" a="1"/>
  <c r="AT515" i="2" s="1"/>
  <c r="AT291" i="2" a="1"/>
  <c r="AT291" i="2" s="1"/>
  <c r="AT273" i="2" a="1"/>
  <c r="AT273" i="2" s="1"/>
  <c r="AT557" i="2" a="1"/>
  <c r="AT557" i="2" s="1"/>
  <c r="AT513" i="2" a="1"/>
  <c r="AT513" i="2" s="1"/>
  <c r="AT523" i="2" a="1"/>
  <c r="AT523" i="2" s="1"/>
  <c r="AT496" i="2" a="1"/>
  <c r="AT496" i="2" s="1"/>
  <c r="AT454" i="2" a="1"/>
  <c r="AT454" i="2" s="1"/>
  <c r="AT484" i="2" a="1"/>
  <c r="AT484" i="2" s="1"/>
  <c r="AT631" i="2" a="1"/>
  <c r="AT631" i="2" s="1"/>
  <c r="AT606" i="2" a="1"/>
  <c r="AT606" i="2" s="1"/>
  <c r="AT591" i="2" a="1"/>
  <c r="AT591" i="2" s="1"/>
  <c r="AT582" i="2" a="1"/>
  <c r="AT582" i="2" s="1"/>
  <c r="AT686" i="2" a="1"/>
  <c r="AT686" i="2" s="1"/>
  <c r="AT608" i="2" a="1"/>
  <c r="AT608" i="2" s="1"/>
  <c r="AT698" i="2" a="1"/>
  <c r="AT698" i="2" s="1"/>
  <c r="AT717" i="2" a="1"/>
  <c r="AT717" i="2" s="1"/>
  <c r="AT655" i="2" a="1"/>
  <c r="AT655" i="2" s="1"/>
  <c r="AT561" i="2" a="1"/>
  <c r="AT561" i="2" s="1"/>
  <c r="AT653" i="2" a="1"/>
  <c r="AT653" i="2" s="1"/>
  <c r="AT683" i="2" a="1"/>
  <c r="AT683" i="2" s="1"/>
  <c r="AT757" i="2" a="1"/>
  <c r="AT757" i="2" s="1"/>
  <c r="AT750" i="2" a="1"/>
  <c r="AT750" i="2" s="1"/>
  <c r="AT690" i="2" a="1"/>
  <c r="AT690" i="2" s="1"/>
  <c r="AT781" i="2" a="1"/>
  <c r="AT781" i="2" s="1"/>
  <c r="AT855" i="2" a="1"/>
  <c r="AT855" i="2" s="1"/>
  <c r="AT955" i="2" a="1"/>
  <c r="AT955" i="2" s="1"/>
  <c r="AT899" i="2" a="1"/>
  <c r="AT899" i="2" s="1"/>
  <c r="AT938" i="2" a="1"/>
  <c r="AT938" i="2" s="1"/>
  <c r="AT942" i="2" a="1"/>
  <c r="AT942" i="2" s="1"/>
  <c r="AT894" i="2" a="1"/>
  <c r="AT894" i="2" s="1"/>
  <c r="AT839" i="2" a="1"/>
  <c r="AT839" i="2" s="1"/>
  <c r="AT887" i="2" a="1"/>
  <c r="AT887" i="2" s="1"/>
  <c r="AT950" i="2" a="1"/>
  <c r="AT950" i="2" s="1"/>
  <c r="AT1035" i="2" a="1"/>
  <c r="AT1035" i="2" s="1"/>
  <c r="AT913" i="2" a="1"/>
  <c r="AT913" i="2" s="1"/>
  <c r="AT1018" i="2" a="1"/>
  <c r="AT1018" i="2" s="1"/>
  <c r="AT1092" i="2" a="1"/>
  <c r="AT1092" i="2" s="1"/>
  <c r="AT975" i="2" a="1"/>
  <c r="AT975" i="2" s="1"/>
  <c r="AT920" i="2" a="1"/>
  <c r="AT920" i="2" s="1"/>
  <c r="AT1051" i="2" a="1"/>
  <c r="AT1051" i="2" s="1"/>
  <c r="AT1117" i="2" a="1"/>
  <c r="AT1117" i="2" s="1"/>
  <c r="AT1042" i="2" a="1"/>
  <c r="AT1042" i="2" s="1"/>
  <c r="AT1113" i="2" a="1"/>
  <c r="AT1113" i="2" s="1"/>
  <c r="AT976" i="2" a="1"/>
  <c r="AT976" i="2" s="1"/>
  <c r="AT1052" i="2" a="1"/>
  <c r="AT1052" i="2" s="1"/>
  <c r="AT1093" i="2" a="1"/>
  <c r="AT1093" i="2" s="1"/>
  <c r="AT1214" i="2" a="1"/>
  <c r="AT1214" i="2" s="1"/>
  <c r="AT1321" i="2" a="1"/>
  <c r="AT1321" i="2" s="1"/>
  <c r="AT1100" i="2" a="1"/>
  <c r="AT1100" i="2" s="1"/>
  <c r="AT1135" i="2" a="1"/>
  <c r="AT1135" i="2" s="1"/>
  <c r="AT1221" i="2" a="1"/>
  <c r="AT1221" i="2" s="1"/>
  <c r="AT1188" i="2" a="1"/>
  <c r="AT1188" i="2" s="1"/>
  <c r="AT1262" i="2" a="1"/>
  <c r="AT1262" i="2" s="1"/>
  <c r="AT1319" i="2" a="1"/>
  <c r="AT1319" i="2" s="1"/>
  <c r="AT1184" i="2" a="1"/>
  <c r="AT1184" i="2" s="1"/>
  <c r="AT1329" i="2" a="1"/>
  <c r="AT1329" i="2" s="1"/>
  <c r="AT1378" i="2" a="1"/>
  <c r="AT1378" i="2" s="1"/>
  <c r="AT1360" i="2" a="1"/>
  <c r="AT1360" i="2" s="1"/>
  <c r="AT1232" i="2" a="1"/>
  <c r="AT1232" i="2" s="1"/>
  <c r="AT1296" i="2" a="1"/>
  <c r="AT1296" i="2" s="1"/>
  <c r="AT1528" i="2" a="1"/>
  <c r="AT1528" i="2" s="1"/>
  <c r="AT1388" i="2" a="1"/>
  <c r="AT1388" i="2" s="1"/>
  <c r="AT1417" i="2" a="1"/>
  <c r="AT1417" i="2" s="1"/>
  <c r="AT1445" i="2" a="1"/>
  <c r="AT1445" i="2" s="1"/>
  <c r="AT1561" i="2" a="1"/>
  <c r="AT1561" i="2" s="1"/>
  <c r="AT1432" i="2" a="1"/>
  <c r="AT1432" i="2" s="1"/>
  <c r="AT1471" i="2" a="1"/>
  <c r="AT1471" i="2" s="1"/>
  <c r="AT1355" i="2" a="1"/>
  <c r="AT1355" i="2" s="1"/>
  <c r="AT1419" i="2" a="1"/>
  <c r="AT1419" i="2" s="1"/>
  <c r="AT1553" i="2" a="1"/>
  <c r="AT1553" i="2" s="1"/>
  <c r="AT1509" i="2" a="1"/>
  <c r="AT1509" i="2" s="1"/>
  <c r="AT1601" i="2" a="1"/>
  <c r="AT1601" i="2" s="1"/>
  <c r="AT1580" i="2" a="1"/>
  <c r="AT1580" i="2" s="1"/>
  <c r="AT1639" i="2" a="1"/>
  <c r="AT1639" i="2" s="1"/>
  <c r="AT1625" i="2" a="1"/>
  <c r="AT1625" i="2" s="1"/>
  <c r="AT1617" i="2" a="1"/>
  <c r="AT1617" i="2" s="1"/>
  <c r="AT1645" i="2" a="1"/>
  <c r="AT1645" i="2" s="1"/>
  <c r="AT1666" i="2" a="1"/>
  <c r="AT1666" i="2" s="1"/>
  <c r="AT1670" i="2" a="1"/>
  <c r="AT1670" i="2" s="1"/>
  <c r="AT1682" i="2" a="1"/>
  <c r="AT1682" i="2" s="1"/>
  <c r="AT1594" i="2" a="1"/>
  <c r="AT1594" i="2" s="1"/>
  <c r="AT1658" i="2" a="1"/>
  <c r="AT1658" i="2" s="1"/>
  <c r="AT1730" i="2" a="1"/>
  <c r="AT1730" i="2" s="1"/>
  <c r="AT1753" i="2" a="1"/>
  <c r="AT1753" i="2" s="1"/>
  <c r="AT1766" i="2" a="1"/>
  <c r="AT1766" i="2" s="1"/>
  <c r="AT1802" i="2" a="1"/>
  <c r="AT1802" i="2" s="1"/>
  <c r="AT1744" i="2" a="1"/>
  <c r="AT1744" i="2" s="1"/>
  <c r="Z6" i="2" a="1"/>
  <c r="Z6" i="2" s="1"/>
  <c r="AT74" i="2" a="1"/>
  <c r="AT74" i="2" s="1"/>
  <c r="AT267" i="2" a="1"/>
  <c r="AT267" i="2" s="1"/>
  <c r="AT469" i="2" a="1"/>
  <c r="AT469" i="2" s="1"/>
  <c r="AT467" i="2" a="1"/>
  <c r="AT467" i="2" s="1"/>
  <c r="AT543" i="2" a="1"/>
  <c r="AT543" i="2" s="1"/>
  <c r="AT540" i="2" a="1"/>
  <c r="AT540" i="2" s="1"/>
  <c r="AT831" i="2" a="1"/>
  <c r="AT831" i="2" s="1"/>
  <c r="AT889" i="2" a="1"/>
  <c r="AT889" i="2" s="1"/>
  <c r="AT1178" i="2" a="1"/>
  <c r="AT1178" i="2" s="1"/>
  <c r="AT1634" i="2" a="1"/>
  <c r="AT1634" i="2" s="1"/>
  <c r="AT75" i="2" a="1"/>
  <c r="AT75" i="2" s="1"/>
  <c r="AT481" i="2" a="1"/>
  <c r="AT481" i="2" s="1"/>
  <c r="AT276" i="2" a="1"/>
  <c r="AT276" i="2" s="1"/>
  <c r="AT262" i="2" a="1"/>
  <c r="AT262" i="2" s="1"/>
  <c r="AT452" i="2" a="1"/>
  <c r="AT452" i="2" s="1"/>
  <c r="AT514" i="2" a="1"/>
  <c r="AT514" i="2" s="1"/>
  <c r="AT697" i="2" a="1"/>
  <c r="AT697" i="2" s="1"/>
  <c r="AT742" i="2" a="1"/>
  <c r="AT742" i="2" s="1"/>
  <c r="AT927" i="2" a="1"/>
  <c r="AT927" i="2" s="1"/>
  <c r="AT900" i="2" a="1"/>
  <c r="AT900" i="2" s="1"/>
  <c r="AT1126" i="2" a="1"/>
  <c r="AT1126" i="2" s="1"/>
  <c r="AT1270" i="2" a="1"/>
  <c r="AT1270" i="2" s="1"/>
  <c r="AT1276" i="2" a="1"/>
  <c r="AT1276" i="2" s="1"/>
  <c r="AT1422" i="2" a="1"/>
  <c r="AT1422" i="2" s="1"/>
  <c r="AT1463" i="2" a="1"/>
  <c r="AT1463" i="2" s="1"/>
  <c r="AT1638" i="2" a="1"/>
  <c r="AT1638" i="2" s="1"/>
  <c r="Z10" i="2" a="1"/>
  <c r="Z10" i="2" s="1"/>
  <c r="AT83" i="2" a="1"/>
  <c r="AT83" i="2" s="1"/>
  <c r="AT216" i="2" a="1"/>
  <c r="AT216" i="2" s="1"/>
  <c r="AT396" i="2" a="1"/>
  <c r="AT396" i="2" s="1"/>
  <c r="AT209" i="2" a="1"/>
  <c r="AT209" i="2" s="1"/>
  <c r="AT522" i="2" a="1"/>
  <c r="AT522" i="2" s="1"/>
  <c r="AT709" i="2" a="1"/>
  <c r="AT709" i="2" s="1"/>
  <c r="AT766" i="2" a="1"/>
  <c r="AT766" i="2" s="1"/>
  <c r="AT828" i="2" a="1"/>
  <c r="AT828" i="2" s="1"/>
  <c r="AT897" i="2" a="1"/>
  <c r="AT897" i="2" s="1"/>
  <c r="AT1103" i="2" a="1"/>
  <c r="AT1103" i="2" s="1"/>
  <c r="AT1205" i="2" a="1"/>
  <c r="AT1205" i="2" s="1"/>
  <c r="AT1305" i="2" a="1"/>
  <c r="AT1305" i="2" s="1"/>
  <c r="AT1280" i="2" a="1"/>
  <c r="AT1280" i="2" s="1"/>
  <c r="AT1436" i="2" a="1"/>
  <c r="AT1436" i="2" s="1"/>
  <c r="AT1403" i="2" a="1"/>
  <c r="AT1403" i="2" s="1"/>
  <c r="AT1522" i="2" a="1"/>
  <c r="AT1522" i="2" s="1"/>
  <c r="AT1699" i="2" a="1"/>
  <c r="AT1699" i="2" s="1"/>
  <c r="AT1692" i="2" a="1"/>
  <c r="AT1692" i="2" s="1"/>
  <c r="AT1769" i="2" a="1"/>
  <c r="AT1769" i="2" s="1"/>
  <c r="AT92" i="2" a="1"/>
  <c r="AT92" i="2" s="1"/>
  <c r="AT247" i="2" a="1"/>
  <c r="AT247" i="2" s="1"/>
  <c r="AT416" i="2" a="1"/>
  <c r="AT416" i="2" s="1"/>
  <c r="AT411" i="2" a="1"/>
  <c r="AT411" i="2" s="1"/>
  <c r="AT501" i="2" a="1"/>
  <c r="AT501" i="2" s="1"/>
  <c r="AT590" i="2" a="1"/>
  <c r="AT590" i="2" s="1"/>
  <c r="AT813" i="2" a="1"/>
  <c r="AT813" i="2" s="1"/>
  <c r="AT814" i="2" a="1"/>
  <c r="AT814" i="2" s="1"/>
  <c r="AT1027" i="2" a="1"/>
  <c r="AT1027" i="2" s="1"/>
  <c r="AT1028" i="2" a="1"/>
  <c r="AT1028" i="2" s="1"/>
  <c r="AT1132" i="2" a="1"/>
  <c r="AT1132" i="2" s="1"/>
  <c r="AT1220" i="2" a="1"/>
  <c r="AT1220" i="2" s="1"/>
  <c r="AT1453" i="2" a="1"/>
  <c r="AT1453" i="2" s="1"/>
  <c r="AT1534" i="2" a="1"/>
  <c r="AT1534" i="2" s="1"/>
  <c r="AT1632" i="2" a="1"/>
  <c r="AT1632" i="2" s="1"/>
  <c r="AT1773" i="2" a="1"/>
  <c r="AT1773" i="2" s="1"/>
  <c r="AT91" i="2" a="1"/>
  <c r="AT91" i="2" s="1"/>
  <c r="AT125" i="2" a="1"/>
  <c r="AT125" i="2" s="1"/>
  <c r="AT331" i="2" a="1"/>
  <c r="AT331" i="2" s="1"/>
  <c r="AT464" i="2" a="1"/>
  <c r="AT464" i="2" s="1"/>
  <c r="AT245" i="2" a="1"/>
  <c r="AT245" i="2" s="1"/>
  <c r="AT438" i="2" a="1"/>
  <c r="AT438" i="2" s="1"/>
  <c r="AT622" i="2" a="1"/>
  <c r="AT622" i="2" s="1"/>
  <c r="AT769" i="2" a="1"/>
  <c r="AT769" i="2" s="1"/>
  <c r="AT680" i="2" a="1"/>
  <c r="AT680" i="2" s="1"/>
  <c r="AT1010" i="2" a="1"/>
  <c r="AT1010" i="2" s="1"/>
  <c r="AT1727" i="2" a="1"/>
  <c r="AT1727" i="2" s="1"/>
  <c r="AT23" i="2" a="1"/>
  <c r="AT23" i="2" s="1"/>
  <c r="AT112" i="2" a="1"/>
  <c r="AT112" i="2" s="1"/>
  <c r="AT6" i="2" a="1"/>
  <c r="AT6" i="2" s="1"/>
  <c r="AT108" i="2" a="1"/>
  <c r="AT108" i="2" s="1"/>
  <c r="AT51" i="2" a="1"/>
  <c r="AT51" i="2" s="1"/>
  <c r="Z14" i="2" a="1"/>
  <c r="Z14" i="2" s="1"/>
  <c r="AT57" i="2" a="1"/>
  <c r="AT57" i="2" s="1"/>
  <c r="AT170" i="2" a="1"/>
  <c r="AT170" i="2" s="1"/>
  <c r="AT109" i="2" a="1"/>
  <c r="AT109" i="2" s="1"/>
  <c r="AT161" i="2" a="1"/>
  <c r="AT161" i="2" s="1"/>
  <c r="AT146" i="2" a="1"/>
  <c r="AT146" i="2" s="1"/>
  <c r="AT199" i="2" a="1"/>
  <c r="AT199" i="2" s="1"/>
  <c r="AT141" i="2" a="1"/>
  <c r="AT141" i="2" s="1"/>
  <c r="AT237" i="2" a="1"/>
  <c r="AT237" i="2" s="1"/>
  <c r="AT210" i="2" a="1"/>
  <c r="AT210" i="2" s="1"/>
  <c r="AT165" i="2" a="1"/>
  <c r="AT165" i="2" s="1"/>
  <c r="AT175" i="2" a="1"/>
  <c r="AT175" i="2" s="1"/>
  <c r="AT429" i="2" a="1"/>
  <c r="AT429" i="2" s="1"/>
  <c r="AT386" i="2" a="1"/>
  <c r="AT386" i="2" s="1"/>
  <c r="AT213" i="2" a="1"/>
  <c r="AT213" i="2" s="1"/>
  <c r="AT159" i="2" a="1"/>
  <c r="AT159" i="2" s="1"/>
  <c r="AT453" i="2" a="1"/>
  <c r="AT453" i="2" s="1"/>
  <c r="AT270" i="2" a="1"/>
  <c r="AT270" i="2" s="1"/>
  <c r="AT362" i="2" a="1"/>
  <c r="AT362" i="2" s="1"/>
  <c r="AT344" i="2" a="1"/>
  <c r="AT344" i="2" s="1"/>
  <c r="AT254" i="2" a="1"/>
  <c r="AT254" i="2" s="1"/>
  <c r="AT300" i="2" a="1"/>
  <c r="AT300" i="2" s="1"/>
  <c r="AT310" i="2" a="1"/>
  <c r="AT310" i="2" s="1"/>
  <c r="AT563" i="2" a="1"/>
  <c r="AT563" i="2" s="1"/>
  <c r="AT526" i="2" a="1"/>
  <c r="AT526" i="2" s="1"/>
  <c r="AT565" i="2" a="1"/>
  <c r="AT565" i="2" s="1"/>
  <c r="AT599" i="2" a="1"/>
  <c r="AT599" i="2" s="1"/>
  <c r="AT459" i="2" a="1"/>
  <c r="AT459" i="2" s="1"/>
  <c r="AT491" i="2" a="1"/>
  <c r="AT491" i="2" s="1"/>
  <c r="AT517" i="2" a="1"/>
  <c r="AT517" i="2" s="1"/>
  <c r="AT614" i="2" a="1"/>
  <c r="AT614" i="2" s="1"/>
  <c r="AT646" i="2" a="1"/>
  <c r="AT646" i="2" s="1"/>
  <c r="AT647" i="2" a="1"/>
  <c r="AT647" i="2" s="1"/>
  <c r="AT687" i="2" a="1"/>
  <c r="AT687" i="2" s="1"/>
  <c r="AT613" i="2" a="1"/>
  <c r="AT613" i="2" s="1"/>
  <c r="AT818" i="2" a="1"/>
  <c r="AT818" i="2" s="1"/>
  <c r="AT629" i="2" a="1"/>
  <c r="AT629" i="2" s="1"/>
  <c r="AT666" i="2" a="1"/>
  <c r="AT666" i="2" s="1"/>
  <c r="AT566" i="2" a="1"/>
  <c r="AT566" i="2" s="1"/>
  <c r="AT658" i="2" a="1"/>
  <c r="AT658" i="2" s="1"/>
  <c r="AT688" i="2" a="1"/>
  <c r="AT688" i="2" s="1"/>
  <c r="AT773" i="2" a="1"/>
  <c r="AT773" i="2" s="1"/>
  <c r="AT755" i="2" a="1"/>
  <c r="AT755" i="2" s="1"/>
  <c r="AT696" i="2" a="1"/>
  <c r="AT696" i="2" s="1"/>
  <c r="AT786" i="2" a="1"/>
  <c r="AT786" i="2" s="1"/>
  <c r="AT866" i="2" a="1"/>
  <c r="AT866" i="2" s="1"/>
  <c r="AT981" i="2" a="1"/>
  <c r="AT981" i="2" s="1"/>
  <c r="AT851" i="2" a="1"/>
  <c r="AT851" i="2" s="1"/>
  <c r="AT788" i="2" a="1"/>
  <c r="AT788" i="2" s="1"/>
  <c r="AT779" i="2" a="1"/>
  <c r="AT779" i="2" s="1"/>
  <c r="AT954" i="2" a="1"/>
  <c r="AT954" i="2" s="1"/>
  <c r="AT844" i="2" a="1"/>
  <c r="AT844" i="2" s="1"/>
  <c r="AT895" i="2" a="1"/>
  <c r="AT895" i="2" s="1"/>
  <c r="AT919" i="2" a="1"/>
  <c r="AT919" i="2" s="1"/>
  <c r="AT1050" i="2" a="1"/>
  <c r="AT1050" i="2" s="1"/>
  <c r="AT917" i="2" a="1"/>
  <c r="AT917" i="2" s="1"/>
  <c r="AT1054" i="2" a="1"/>
  <c r="AT1054" i="2" s="1"/>
  <c r="AT1041" i="2" a="1"/>
  <c r="AT1041" i="2" s="1"/>
  <c r="AT982" i="2" a="1"/>
  <c r="AT982" i="2" s="1"/>
  <c r="AT924" i="2" a="1"/>
  <c r="AT924" i="2" s="1"/>
  <c r="AT1123" i="2" a="1"/>
  <c r="AT1123" i="2" s="1"/>
  <c r="AT1201" i="2" a="1"/>
  <c r="AT1201" i="2" s="1"/>
  <c r="AT1048" i="2" a="1"/>
  <c r="AT1048" i="2" s="1"/>
  <c r="AT1115" i="2" a="1"/>
  <c r="AT1115" i="2" s="1"/>
  <c r="AT980" i="2" a="1"/>
  <c r="AT980" i="2" s="1"/>
  <c r="AT1064" i="2" a="1"/>
  <c r="AT1064" i="2" s="1"/>
  <c r="AT1121" i="2" a="1"/>
  <c r="AT1121" i="2" s="1"/>
  <c r="AT1215" i="2" a="1"/>
  <c r="AT1215" i="2" s="1"/>
  <c r="AT1055" i="2" a="1"/>
  <c r="AT1055" i="2" s="1"/>
  <c r="AT1105" i="2" a="1"/>
  <c r="AT1105" i="2" s="1"/>
  <c r="AT1140" i="2" a="1"/>
  <c r="AT1140" i="2" s="1"/>
  <c r="AT1235" i="2" a="1"/>
  <c r="AT1235" i="2" s="1"/>
  <c r="AT1195" i="2" a="1"/>
  <c r="AT1195" i="2" s="1"/>
  <c r="AT1282" i="2" a="1"/>
  <c r="AT1282" i="2" s="1"/>
  <c r="AT1274" i="2" a="1"/>
  <c r="AT1274" i="2" s="1"/>
  <c r="AT1189" i="2" a="1"/>
  <c r="AT1189" i="2" s="1"/>
  <c r="AT1343" i="2" a="1"/>
  <c r="AT1343" i="2" s="1"/>
  <c r="AT1310" i="2" a="1"/>
  <c r="AT1310" i="2" s="1"/>
  <c r="AT1376" i="2" a="1"/>
  <c r="AT1376" i="2" s="1"/>
  <c r="AT1236" i="2" a="1"/>
  <c r="AT1236" i="2" s="1"/>
  <c r="AT1300" i="2" a="1"/>
  <c r="AT1300" i="2" s="1"/>
  <c r="AT1426" i="2" a="1"/>
  <c r="AT1426" i="2" s="1"/>
  <c r="AT1404" i="2" a="1"/>
  <c r="AT1404" i="2" s="1"/>
  <c r="AT1472" i="2" a="1"/>
  <c r="AT1472" i="2" s="1"/>
  <c r="AT1479" i="2" a="1"/>
  <c r="AT1479" i="2" s="1"/>
  <c r="AT1441" i="2" a="1"/>
  <c r="AT1441" i="2" s="1"/>
  <c r="AT1448" i="2" a="1"/>
  <c r="AT1448" i="2" s="1"/>
  <c r="AT1529" i="2" a="1"/>
  <c r="AT1529" i="2" s="1"/>
  <c r="AT1359" i="2" a="1"/>
  <c r="AT1359" i="2" s="1"/>
  <c r="AT1423" i="2" a="1"/>
  <c r="AT1423" i="2" s="1"/>
  <c r="AT1516" i="2" a="1"/>
  <c r="AT1516" i="2" s="1"/>
  <c r="AT1520" i="2" a="1"/>
  <c r="AT1520" i="2" s="1"/>
  <c r="AT1535" i="2" a="1"/>
  <c r="AT1535" i="2" s="1"/>
  <c r="AT1552" i="2" a="1"/>
  <c r="AT1552" i="2" s="1"/>
  <c r="AT1584" i="2" a="1"/>
  <c r="AT1584" i="2" s="1"/>
  <c r="AT1652" i="2" a="1"/>
  <c r="AT1652" i="2" s="1"/>
  <c r="AT1627" i="2" a="1"/>
  <c r="AT1627" i="2" s="1"/>
  <c r="AT1676" i="2" a="1"/>
  <c r="AT1676" i="2" s="1"/>
  <c r="AT1659" i="2" a="1"/>
  <c r="AT1659" i="2" s="1"/>
  <c r="AT1705" i="2" a="1"/>
  <c r="AT1705" i="2" s="1"/>
  <c r="AT1687" i="2" a="1"/>
  <c r="AT1687" i="2" s="1"/>
  <c r="AT1598" i="2" a="1"/>
  <c r="AT1598" i="2" s="1"/>
  <c r="AT1711" i="2" a="1"/>
  <c r="AT1711" i="2" s="1"/>
  <c r="AT1674" i="2" a="1"/>
  <c r="AT1674" i="2" s="1"/>
  <c r="AT1781" i="2" a="1"/>
  <c r="AT1781" i="2" s="1"/>
  <c r="AT1774" i="2" a="1"/>
  <c r="AT1774" i="2" s="1"/>
  <c r="AT1734" i="2" a="1"/>
  <c r="AT1734" i="2" s="1"/>
  <c r="AT1748" i="2" a="1"/>
  <c r="AT1748" i="2" s="1"/>
  <c r="AT49" i="2" a="1"/>
  <c r="AT49" i="2" s="1"/>
  <c r="AT87" i="2" a="1"/>
  <c r="AT87" i="2" s="1"/>
  <c r="AT368" i="2" a="1"/>
  <c r="AT368" i="2" s="1"/>
  <c r="AT225" i="2" a="1"/>
  <c r="AT225" i="2" s="1"/>
  <c r="AT436" i="2" a="1"/>
  <c r="AT436" i="2" s="1"/>
  <c r="AT506" i="2" a="1"/>
  <c r="AT506" i="2" s="1"/>
  <c r="AT679" i="2" a="1"/>
  <c r="AT679" i="2" s="1"/>
  <c r="AT821" i="2" a="1"/>
  <c r="AT821" i="2" s="1"/>
  <c r="AT911" i="2" a="1"/>
  <c r="AT911" i="2" s="1"/>
  <c r="AT896" i="2" a="1"/>
  <c r="AT896" i="2" s="1"/>
  <c r="AT1112" i="2" a="1"/>
  <c r="AT1112" i="2" s="1"/>
  <c r="AT1207" i="2" a="1"/>
  <c r="AT1207" i="2" s="1"/>
  <c r="AT1258" i="2" a="1"/>
  <c r="AT1258" i="2" s="1"/>
  <c r="AT1272" i="2" a="1"/>
  <c r="AT1272" i="2" s="1"/>
  <c r="AT1397" i="2" a="1"/>
  <c r="AT1397" i="2" s="1"/>
  <c r="AT1508" i="2" a="1"/>
  <c r="AT1508" i="2" s="1"/>
  <c r="AT1784" i="2" a="1"/>
  <c r="AT1784" i="2" s="1"/>
  <c r="AT5" i="2" a="1"/>
  <c r="AT5" i="2" s="1"/>
  <c r="AT60" i="2" a="1"/>
  <c r="AT60" i="2" s="1"/>
  <c r="AT292" i="2" a="1"/>
  <c r="AT292" i="2" s="1"/>
  <c r="AT387" i="2" a="1"/>
  <c r="AT387" i="2" s="1"/>
  <c r="AT372" i="2" a="1"/>
  <c r="AT372" i="2" s="1"/>
  <c r="AT521" i="2" a="1"/>
  <c r="AT521" i="2" s="1"/>
  <c r="AT635" i="2" a="1"/>
  <c r="AT635" i="2" s="1"/>
  <c r="AT741" i="2" a="1"/>
  <c r="AT741" i="2" s="1"/>
  <c r="AT827" i="2" a="1"/>
  <c r="AT827" i="2" s="1"/>
  <c r="AT1022" i="2" a="1"/>
  <c r="AT1022" i="2" s="1"/>
  <c r="AT1096" i="2" a="1"/>
  <c r="AT1096" i="2" s="1"/>
  <c r="AT1148" i="2" a="1"/>
  <c r="AT1148" i="2" s="1"/>
  <c r="AT1311" i="2" a="1"/>
  <c r="AT1311" i="2" s="1"/>
  <c r="AT1429" i="2" a="1"/>
  <c r="AT1429" i="2" s="1"/>
  <c r="AT1399" i="2" a="1"/>
  <c r="AT1399" i="2" s="1"/>
  <c r="AT1597" i="2" a="1"/>
  <c r="AT1597" i="2" s="1"/>
  <c r="AT1631" i="2" a="1"/>
  <c r="AT1631" i="2" s="1"/>
  <c r="AT1795" i="2" a="1"/>
  <c r="AT1795" i="2" s="1"/>
  <c r="Z9" i="2" a="1"/>
  <c r="Z9" i="2" s="1"/>
  <c r="AT189" i="2" a="1"/>
  <c r="AT189" i="2" s="1"/>
  <c r="AT197" i="2" a="1"/>
  <c r="AT197" i="2" s="1"/>
  <c r="AT397" i="2" a="1"/>
  <c r="AT397" i="2" s="1"/>
  <c r="AT458" i="2" a="1"/>
  <c r="AT458" i="2" s="1"/>
  <c r="AT584" i="2" a="1"/>
  <c r="AT584" i="2" s="1"/>
  <c r="AT810" i="2" a="1"/>
  <c r="AT810" i="2" s="1"/>
  <c r="AT775" i="2" a="1"/>
  <c r="AT775" i="2" s="1"/>
  <c r="AT904" i="2" a="1"/>
  <c r="AT904" i="2" s="1"/>
  <c r="AT1024" i="2" a="1"/>
  <c r="AT1024" i="2" s="1"/>
  <c r="AT1251" i="2" a="1"/>
  <c r="AT1251" i="2" s="1"/>
  <c r="AT1338" i="2" a="1"/>
  <c r="AT1338" i="2" s="1"/>
  <c r="AT1405" i="2" a="1"/>
  <c r="AT1405" i="2" s="1"/>
  <c r="AT1467" i="2" a="1"/>
  <c r="AT1467" i="2" s="1"/>
  <c r="AT1704" i="2" a="1"/>
  <c r="AT1704" i="2" s="1"/>
  <c r="AT81" i="2" a="1"/>
  <c r="AT81" i="2" s="1"/>
  <c r="AT106" i="2" a="1"/>
  <c r="AT106" i="2" s="1"/>
  <c r="AT433" i="2" a="1"/>
  <c r="AT433" i="2" s="1"/>
  <c r="AT493" i="2" a="1"/>
  <c r="AT493" i="2" s="1"/>
  <c r="AT549" i="2" a="1"/>
  <c r="AT549" i="2" s="1"/>
  <c r="AT745" i="2" a="1"/>
  <c r="AT745" i="2" s="1"/>
  <c r="AT837" i="2" a="1"/>
  <c r="AT837" i="2" s="1"/>
  <c r="AT1013" i="2" a="1"/>
  <c r="AT1013" i="2" s="1"/>
  <c r="AT1023" i="2" a="1"/>
  <c r="AT1023" i="2" s="1"/>
  <c r="AT1206" i="2" a="1"/>
  <c r="AT1206" i="2" s="1"/>
  <c r="AT1249" i="2" a="1"/>
  <c r="AT1249" i="2" s="1"/>
  <c r="AT1356" i="2" a="1"/>
  <c r="AT1356" i="2" s="1"/>
  <c r="AT1460" i="2" a="1"/>
  <c r="AT1460" i="2" s="1"/>
  <c r="AT1532" i="2" a="1"/>
  <c r="AT1532" i="2" s="1"/>
  <c r="AT1582" i="2" a="1"/>
  <c r="AT1582" i="2" s="1"/>
  <c r="AT54" i="2" a="1"/>
  <c r="AT54" i="2" s="1"/>
  <c r="AT129" i="2" a="1"/>
  <c r="AT129" i="2" s="1"/>
  <c r="AT428" i="2" a="1"/>
  <c r="AT428" i="2" s="1"/>
  <c r="AT505" i="2" a="1"/>
  <c r="AT505" i="2" s="1"/>
  <c r="AT518" i="2" a="1"/>
  <c r="AT518" i="2" s="1"/>
  <c r="AT572" i="2" a="1"/>
  <c r="AT572" i="2" s="1"/>
  <c r="AT551" i="2" a="1"/>
  <c r="AT551" i="2" s="1"/>
  <c r="AT771" i="2" a="1"/>
  <c r="AT771" i="2" s="1"/>
  <c r="AT785" i="2" a="1"/>
  <c r="AT785" i="2" s="1"/>
  <c r="AT905" i="2" a="1"/>
  <c r="AT905" i="2" s="1"/>
  <c r="AT1085" i="2" a="1"/>
  <c r="AT1085" i="2" s="1"/>
  <c r="AT1061" i="2" a="1"/>
  <c r="AT1061" i="2" s="1"/>
  <c r="AT1032" i="2" a="1"/>
  <c r="AT1032" i="2" s="1"/>
  <c r="AT1190" i="2" a="1"/>
  <c r="AT1190" i="2" s="1"/>
  <c r="AT1303" i="2" a="1"/>
  <c r="AT1303" i="2" s="1"/>
  <c r="AT1141" i="2" a="1"/>
  <c r="AT1141" i="2" s="1"/>
  <c r="AT1347" i="2" a="1"/>
  <c r="AT1347" i="2" s="1"/>
  <c r="AT1293" i="2" a="1"/>
  <c r="AT1293" i="2" s="1"/>
  <c r="AT1309" i="2" a="1"/>
  <c r="AT1309" i="2" s="1"/>
  <c r="AT1362" i="2" a="1"/>
  <c r="AT1362" i="2" s="1"/>
  <c r="AT1288" i="2" a="1"/>
  <c r="AT1288" i="2" s="1"/>
  <c r="AT1588" i="2" a="1"/>
  <c r="AT1588" i="2" s="1"/>
  <c r="AT1412" i="2" a="1"/>
  <c r="AT1412" i="2" s="1"/>
  <c r="AT1469" i="2" a="1"/>
  <c r="AT1469" i="2" s="1"/>
  <c r="AT1490" i="2" a="1"/>
  <c r="AT1490" i="2" s="1"/>
  <c r="AT1540" i="2" a="1"/>
  <c r="AT1540" i="2" s="1"/>
  <c r="AT1616" i="2" a="1"/>
  <c r="AT1616" i="2" s="1"/>
  <c r="AT1633" i="2" a="1"/>
  <c r="AT1633" i="2" s="1"/>
  <c r="AT1736" i="2" a="1"/>
  <c r="AT1736" i="2" s="1"/>
  <c r="AT18" i="2" a="1"/>
  <c r="AT18" i="2" s="1"/>
  <c r="AT17" i="2" a="1"/>
  <c r="AT17" i="2" s="1"/>
  <c r="Z8" i="2" a="1"/>
  <c r="Z8" i="2" s="1"/>
  <c r="AT9" i="2" a="1"/>
  <c r="AT9" i="2" s="1"/>
  <c r="AT79" i="2" a="1"/>
  <c r="AT79" i="2" s="1"/>
  <c r="AT56" i="2" a="1"/>
  <c r="AT56" i="2" s="1"/>
  <c r="AT96" i="2" a="1"/>
  <c r="AT96" i="2" s="1"/>
  <c r="AT178" i="2" a="1"/>
  <c r="AT178" i="2" s="1"/>
  <c r="AT135" i="2" a="1"/>
  <c r="AT135" i="2" s="1"/>
  <c r="AT201" i="2" a="1"/>
  <c r="AT201" i="2" s="1"/>
  <c r="AT147" i="2" a="1"/>
  <c r="AT147" i="2" s="1"/>
  <c r="AT206" i="2" a="1"/>
  <c r="AT206" i="2" s="1"/>
  <c r="AT142" i="2" a="1"/>
  <c r="AT142" i="2" s="1"/>
  <c r="AT320" i="2" a="1"/>
  <c r="AT320" i="2" s="1"/>
  <c r="AT244" i="2" a="1"/>
  <c r="AT244" i="2" s="1"/>
  <c r="AT202" i="2" a="1"/>
  <c r="AT202" i="2" s="1"/>
  <c r="AT184" i="2" a="1"/>
  <c r="AT184" i="2" s="1"/>
  <c r="AT548" i="2" a="1"/>
  <c r="AT548" i="2" s="1"/>
  <c r="AT395" i="2" a="1"/>
  <c r="AT395" i="2" s="1"/>
  <c r="AT250" i="2" a="1"/>
  <c r="AT250" i="2" s="1"/>
  <c r="AT168" i="2" a="1"/>
  <c r="AT168" i="2" s="1"/>
  <c r="AT478" i="2" a="1"/>
  <c r="AT478" i="2" s="1"/>
  <c r="AT279" i="2" a="1"/>
  <c r="AT279" i="2" s="1"/>
  <c r="AT371" i="2" a="1"/>
  <c r="AT371" i="2" s="1"/>
  <c r="AT353" i="2" a="1"/>
  <c r="AT353" i="2" s="1"/>
  <c r="AT263" i="2" a="1"/>
  <c r="AT263" i="2" s="1"/>
  <c r="AT309" i="2" a="1"/>
  <c r="AT309" i="2" s="1"/>
  <c r="AT319" i="2" a="1"/>
  <c r="AT319" i="2" s="1"/>
  <c r="AT719" i="2" a="1"/>
  <c r="AT719" i="2" s="1"/>
  <c r="AT409" i="2" a="1"/>
  <c r="AT409" i="2" s="1"/>
  <c r="AT534" i="2" a="1"/>
  <c r="AT534" i="2" s="1"/>
  <c r="AT546" i="2" a="1"/>
  <c r="AT546" i="2" s="1"/>
  <c r="AT470" i="2" a="1"/>
  <c r="AT470" i="2" s="1"/>
  <c r="AT529" i="2" a="1"/>
  <c r="AT529" i="2" s="1"/>
  <c r="AT525" i="2" a="1"/>
  <c r="AT525" i="2" s="1"/>
  <c r="AT494" i="2" a="1"/>
  <c r="AT494" i="2" s="1"/>
  <c r="AT650" i="2" a="1"/>
  <c r="AT650" i="2" s="1"/>
  <c r="AT659" i="2" a="1"/>
  <c r="AT659" i="2" s="1"/>
  <c r="AT699" i="2" a="1"/>
  <c r="AT699" i="2" s="1"/>
  <c r="AT618" i="2" a="1"/>
  <c r="AT618" i="2" s="1"/>
  <c r="AT508" i="2" a="1"/>
  <c r="AT508" i="2" s="1"/>
  <c r="AT636" i="2" a="1"/>
  <c r="AT636" i="2" s="1"/>
  <c r="AT691" i="2" a="1"/>
  <c r="AT691" i="2" s="1"/>
  <c r="AT615" i="2" a="1"/>
  <c r="AT615" i="2" s="1"/>
  <c r="AT702" i="2" a="1"/>
  <c r="AT702" i="2" s="1"/>
  <c r="AT727" i="2" a="1"/>
  <c r="AT727" i="2" s="1"/>
  <c r="AT803" i="2" a="1"/>
  <c r="AT803" i="2" s="1"/>
  <c r="AT783" i="2" a="1"/>
  <c r="AT783" i="2" s="1"/>
  <c r="AT712" i="2" a="1"/>
  <c r="AT712" i="2" s="1"/>
  <c r="AT835" i="2" a="1"/>
  <c r="AT835" i="2" s="1"/>
  <c r="AT867" i="2" a="1"/>
  <c r="AT867" i="2" s="1"/>
  <c r="AT703" i="2" a="1"/>
  <c r="AT703" i="2" s="1"/>
  <c r="AT743" i="2" a="1"/>
  <c r="AT743" i="2" s="1"/>
  <c r="AT793" i="2" a="1"/>
  <c r="AT793" i="2" s="1"/>
  <c r="AT784" i="2" a="1"/>
  <c r="AT784" i="2" s="1"/>
  <c r="AT965" i="2" a="1"/>
  <c r="AT965" i="2" s="1"/>
  <c r="AT849" i="2" a="1"/>
  <c r="AT849" i="2" s="1"/>
  <c r="AT903" i="2" a="1"/>
  <c r="AT903" i="2" s="1"/>
  <c r="AT935" i="2" a="1"/>
  <c r="AT935" i="2" s="1"/>
  <c r="AT857" i="2" a="1"/>
  <c r="AT857" i="2" s="1"/>
  <c r="AT921" i="2" a="1"/>
  <c r="AT921" i="2" s="1"/>
  <c r="AT985" i="2" a="1"/>
  <c r="AT985" i="2" s="1"/>
  <c r="AT966" i="2" a="1"/>
  <c r="AT966" i="2" s="1"/>
  <c r="AT1005" i="2" a="1"/>
  <c r="AT1005" i="2" s="1"/>
  <c r="AT928" i="2" a="1"/>
  <c r="AT928" i="2" s="1"/>
  <c r="AT1118" i="2" a="1"/>
  <c r="AT1118" i="2" s="1"/>
  <c r="AT1116" i="2" a="1"/>
  <c r="AT1116" i="2" s="1"/>
  <c r="AT1079" i="2" a="1"/>
  <c r="AT1079" i="2" s="1"/>
  <c r="AT1131" i="2" a="1"/>
  <c r="AT1131" i="2" s="1"/>
  <c r="AT984" i="2" a="1"/>
  <c r="AT984" i="2" s="1"/>
  <c r="AT1076" i="2" a="1"/>
  <c r="AT1076" i="2" s="1"/>
  <c r="AT1133" i="2" a="1"/>
  <c r="AT1133" i="2" s="1"/>
  <c r="AT1218" i="2" a="1"/>
  <c r="AT1218" i="2" s="1"/>
  <c r="AT1060" i="2" a="1"/>
  <c r="AT1060" i="2" s="1"/>
  <c r="AT1110" i="2" a="1"/>
  <c r="AT1110" i="2" s="1"/>
  <c r="AT1145" i="2" a="1"/>
  <c r="AT1145" i="2" s="1"/>
  <c r="AT1239" i="2" a="1"/>
  <c r="AT1239" i="2" s="1"/>
  <c r="AT1202" i="2" a="1"/>
  <c r="AT1202" i="2" s="1"/>
  <c r="AT1302" i="2" a="1"/>
  <c r="AT1302" i="2" s="1"/>
  <c r="AT1295" i="2" a="1"/>
  <c r="AT1295" i="2" s="1"/>
  <c r="AT1194" i="2" a="1"/>
  <c r="AT1194" i="2" s="1"/>
  <c r="AT1301" i="2" a="1"/>
  <c r="AT1301" i="2" s="1"/>
  <c r="AT1317" i="2" a="1"/>
  <c r="AT1317" i="2" s="1"/>
  <c r="AT1306" i="2" a="1"/>
  <c r="AT1306" i="2" s="1"/>
  <c r="AT1240" i="2" a="1"/>
  <c r="AT1240" i="2" s="1"/>
  <c r="AT1304" i="2" a="1"/>
  <c r="AT1304" i="2" s="1"/>
  <c r="AT1433" i="2" a="1"/>
  <c r="AT1433" i="2" s="1"/>
  <c r="AT1452" i="2" a="1"/>
  <c r="AT1452" i="2" s="1"/>
  <c r="AT1418" i="2" a="1"/>
  <c r="AT1418" i="2" s="1"/>
  <c r="AT1370" i="2" a="1"/>
  <c r="AT1370" i="2" s="1"/>
  <c r="AT1457" i="2" a="1"/>
  <c r="AT1457" i="2" s="1"/>
  <c r="AT1464" i="2" a="1"/>
  <c r="AT1464" i="2" s="1"/>
  <c r="AT1434" i="2" a="1"/>
  <c r="AT1434" i="2" s="1"/>
  <c r="AT1363" i="2" a="1"/>
  <c r="AT1363" i="2" s="1"/>
  <c r="AT1427" i="2" a="1"/>
  <c r="AT1427" i="2" s="1"/>
  <c r="AT1565" i="2" a="1"/>
  <c r="AT1565" i="2" s="1"/>
  <c r="AT1530" i="2" a="1"/>
  <c r="AT1530" i="2" s="1"/>
  <c r="AT1581" i="2" a="1"/>
  <c r="AT1581" i="2" s="1"/>
  <c r="AT1563" i="2" a="1"/>
  <c r="AT1563" i="2" s="1"/>
  <c r="AT1664" i="2" a="1"/>
  <c r="AT1664" i="2" s="1"/>
  <c r="AT1571" i="2" a="1"/>
  <c r="AT1571" i="2" s="1"/>
  <c r="AT1647" i="2" a="1"/>
  <c r="AT1647" i="2" s="1"/>
  <c r="AT1686" i="2" a="1"/>
  <c r="AT1686" i="2" s="1"/>
  <c r="AT1667" i="2" a="1"/>
  <c r="AT1667" i="2" s="1"/>
  <c r="AT1671" i="2" a="1"/>
  <c r="AT1671" i="2" s="1"/>
  <c r="AT1693" i="2" a="1"/>
  <c r="AT1693" i="2" s="1"/>
  <c r="AT1602" i="2" a="1"/>
  <c r="AT1602" i="2" s="1"/>
  <c r="AT1712" i="2" a="1"/>
  <c r="AT1712" i="2" s="1"/>
  <c r="AT1679" i="2" a="1"/>
  <c r="AT1679" i="2" s="1"/>
  <c r="AT1757" i="2" a="1"/>
  <c r="AT1757" i="2" s="1"/>
  <c r="AT1782" i="2" a="1"/>
  <c r="AT1782" i="2" s="1"/>
  <c r="AT1801" i="2" a="1"/>
  <c r="AT1801" i="2" s="1"/>
  <c r="AT1752" i="2" a="1"/>
  <c r="AT1752" i="2" s="1"/>
  <c r="AT8" i="2" a="1"/>
  <c r="AT8" i="2" s="1"/>
  <c r="AT34" i="2" a="1"/>
  <c r="AT34" i="2" s="1"/>
  <c r="AT330" i="2" a="1"/>
  <c r="AT330" i="2" s="1"/>
  <c r="AT379" i="2" a="1"/>
  <c r="AT379" i="2" s="1"/>
  <c r="AT424" i="2" a="1"/>
  <c r="AT424" i="2" s="1"/>
  <c r="AT455" i="2" a="1"/>
  <c r="AT455" i="2" s="1"/>
  <c r="AT623" i="2" a="1"/>
  <c r="AT623" i="2" s="1"/>
  <c r="AT915" i="2" a="1"/>
  <c r="AT915" i="2" s="1"/>
  <c r="AT947" i="2" a="1"/>
  <c r="AT947" i="2" s="1"/>
  <c r="AT1059" i="2" a="1"/>
  <c r="AT1059" i="2" s="1"/>
  <c r="AT1203" i="2" a="1"/>
  <c r="AT1203" i="2" s="1"/>
  <c r="AT1247" i="2" a="1"/>
  <c r="AT1247" i="2" s="1"/>
  <c r="AT1208" i="2" a="1"/>
  <c r="AT1208" i="2" s="1"/>
  <c r="AT1458" i="2" a="1"/>
  <c r="AT1458" i="2" s="1"/>
  <c r="AT1395" i="2" a="1"/>
  <c r="AT1395" i="2" s="1"/>
  <c r="AT1569" i="2" a="1"/>
  <c r="AT1569" i="2" s="1"/>
  <c r="AT1759" i="2" a="1"/>
  <c r="AT1759" i="2" s="1"/>
  <c r="AT38" i="2" a="1"/>
  <c r="AT38" i="2" s="1"/>
  <c r="AT67" i="2" a="1"/>
  <c r="AT67" i="2" s="1"/>
  <c r="AT321" i="2" a="1"/>
  <c r="AT321" i="2" s="1"/>
  <c r="AT252" i="2" a="1"/>
  <c r="AT252" i="2" s="1"/>
  <c r="AT445" i="2" a="1"/>
  <c r="AT445" i="2" s="1"/>
  <c r="AT710" i="2" a="1"/>
  <c r="AT710" i="2" s="1"/>
  <c r="AT728" i="2" a="1"/>
  <c r="AT728" i="2" s="1"/>
  <c r="AT836" i="2" a="1"/>
  <c r="AT836" i="2" s="1"/>
  <c r="AT1066" i="2" a="1"/>
  <c r="AT1066" i="2" s="1"/>
  <c r="AT1091" i="2" a="1"/>
  <c r="AT1091" i="2" s="1"/>
  <c r="AT1179" i="2" a="1"/>
  <c r="AT1179" i="2" s="1"/>
  <c r="AT1354" i="2" a="1"/>
  <c r="AT1354" i="2" s="1"/>
  <c r="AT1364" i="2" a="1"/>
  <c r="AT1364" i="2" s="1"/>
  <c r="AT1518" i="2" a="1"/>
  <c r="AT1518" i="2" s="1"/>
  <c r="AT1788" i="2" a="1"/>
  <c r="AT1788" i="2" s="1"/>
  <c r="AT41" i="2" a="1"/>
  <c r="AT41" i="2" s="1"/>
  <c r="AT76" i="2" a="1"/>
  <c r="AT76" i="2" s="1"/>
  <c r="AT111" i="2" a="1"/>
  <c r="AT111" i="2" s="1"/>
  <c r="AT417" i="2" a="1"/>
  <c r="AT417" i="2" s="1"/>
  <c r="AT381" i="2" a="1"/>
  <c r="AT381" i="2" s="1"/>
  <c r="AT601" i="2" a="1"/>
  <c r="AT601" i="2" s="1"/>
  <c r="AT652" i="2" a="1"/>
  <c r="AT652" i="2" s="1"/>
  <c r="AT759" i="2" a="1"/>
  <c r="AT759" i="2" s="1"/>
  <c r="AT906" i="2" a="1"/>
  <c r="AT906" i="2" s="1"/>
  <c r="AT943" i="2" a="1"/>
  <c r="AT943" i="2" s="1"/>
  <c r="AT1025" i="2" a="1"/>
  <c r="AT1025" i="2" s="1"/>
  <c r="AT960" i="2" a="1"/>
  <c r="AT960" i="2" s="1"/>
  <c r="AT1185" i="2" a="1"/>
  <c r="AT1185" i="2" s="1"/>
  <c r="AT1231" i="2" a="1"/>
  <c r="AT1231" i="2" s="1"/>
  <c r="AT1430" i="2" a="1"/>
  <c r="AT1430" i="2" s="1"/>
  <c r="AT1515" i="2" a="1"/>
  <c r="AT1515" i="2" s="1"/>
  <c r="AT1550" i="2" a="1"/>
  <c r="AT1550" i="2" s="1"/>
  <c r="AT1612" i="2" a="1"/>
  <c r="AT1612" i="2" s="1"/>
  <c r="AT1789" i="2" a="1"/>
  <c r="AT1789" i="2" s="1"/>
  <c r="Z3" i="2" a="1"/>
  <c r="Z3" i="2" s="1"/>
  <c r="AT99" i="2" a="1"/>
  <c r="AT99" i="2" s="1"/>
  <c r="AT367" i="2" a="1"/>
  <c r="AT367" i="2" s="1"/>
  <c r="AT280" i="2" a="1"/>
  <c r="AT280" i="2" s="1"/>
  <c r="AT507" i="2" a="1"/>
  <c r="AT507" i="2" s="1"/>
  <c r="AT641" i="2" a="1"/>
  <c r="AT641" i="2" s="1"/>
  <c r="AT761" i="2" a="1"/>
  <c r="AT761" i="2" s="1"/>
  <c r="AT983" i="2" a="1"/>
  <c r="AT983" i="2" s="1"/>
  <c r="AT1029" i="2" a="1"/>
  <c r="AT1029" i="2" s="1"/>
  <c r="AT964" i="2" a="1"/>
  <c r="AT964" i="2" s="1"/>
  <c r="AT1192" i="2" a="1"/>
  <c r="AT1192" i="2" s="1"/>
  <c r="AT1345" i="2" a="1"/>
  <c r="AT1345" i="2" s="1"/>
  <c r="AT1488" i="2" a="1"/>
  <c r="AT1488" i="2" s="1"/>
  <c r="AT1489" i="2" a="1"/>
  <c r="AT1489" i="2" s="1"/>
  <c r="AT1797" i="2" a="1"/>
  <c r="AT1797" i="2" s="1"/>
  <c r="AT144" i="2" a="1"/>
  <c r="AT144" i="2" s="1"/>
  <c r="AT394" i="2" a="1"/>
  <c r="AT394" i="2" s="1"/>
  <c r="AT307" i="2" a="1"/>
  <c r="AT307" i="2" s="1"/>
  <c r="AT474" i="2" a="1"/>
  <c r="AT474" i="2" s="1"/>
  <c r="AT594" i="2" a="1"/>
  <c r="AT594" i="2" s="1"/>
  <c r="AT795" i="2" a="1"/>
  <c r="AT795" i="2" s="1"/>
  <c r="AT842" i="2" a="1"/>
  <c r="AT842" i="2" s="1"/>
  <c r="AT1038" i="2" a="1"/>
  <c r="AT1038" i="2" s="1"/>
  <c r="AT1777" i="2" a="1"/>
  <c r="AT1777" i="2" s="1"/>
  <c r="AT61" i="2" a="1"/>
  <c r="AT61" i="2" s="1"/>
  <c r="Z13" i="2" a="1"/>
  <c r="Z13" i="2" s="1"/>
  <c r="AT10" i="2" a="1"/>
  <c r="AT10" i="2" s="1"/>
  <c r="AT19" i="2" a="1"/>
  <c r="AT19" i="2" s="1"/>
  <c r="AT72" i="2" a="1"/>
  <c r="AT72" i="2" s="1"/>
  <c r="AT448" i="2" a="1"/>
  <c r="AT448" i="2" s="1"/>
  <c r="AT228" i="2" a="1"/>
  <c r="AT228" i="2" s="1"/>
  <c r="AT151" i="2" a="1"/>
  <c r="AT151" i="2" s="1"/>
  <c r="AT302" i="2" a="1"/>
  <c r="AT302" i="2" s="1"/>
  <c r="AT148" i="2" a="1"/>
  <c r="AT148" i="2" s="1"/>
  <c r="AT238" i="2" a="1"/>
  <c r="AT238" i="2" s="1"/>
  <c r="AT176" i="2" a="1"/>
  <c r="AT176" i="2" s="1"/>
  <c r="AT365" i="2" a="1"/>
  <c r="AT365" i="2" s="1"/>
  <c r="AT301" i="2" a="1"/>
  <c r="AT301" i="2" s="1"/>
  <c r="AT211" i="2" a="1"/>
  <c r="AT211" i="2" s="1"/>
  <c r="AT193" i="2" a="1"/>
  <c r="AT193" i="2" s="1"/>
  <c r="AT568" i="2" a="1"/>
  <c r="AT568" i="2" s="1"/>
  <c r="AT420" i="2" a="1"/>
  <c r="AT420" i="2" s="1"/>
  <c r="AT259" i="2" a="1"/>
  <c r="AT259" i="2" s="1"/>
  <c r="AT177" i="2" a="1"/>
  <c r="AT177" i="2" s="1"/>
  <c r="AT492" i="2" a="1"/>
  <c r="AT492" i="2" s="1"/>
  <c r="AT288" i="2" a="1"/>
  <c r="AT288" i="2" s="1"/>
  <c r="AT380" i="2" a="1"/>
  <c r="AT380" i="2" s="1"/>
  <c r="AT390" i="2" a="1"/>
  <c r="AT390" i="2" s="1"/>
  <c r="AT272" i="2" a="1"/>
  <c r="AT272" i="2" s="1"/>
  <c r="AT346" i="2" a="1"/>
  <c r="AT346" i="2" s="1"/>
  <c r="AT328" i="2" a="1"/>
  <c r="AT328" i="2" s="1"/>
  <c r="AT414" i="2" a="1"/>
  <c r="AT414" i="2" s="1"/>
  <c r="AT425" i="2" a="1"/>
  <c r="AT425" i="2" s="1"/>
  <c r="AT576" i="2" a="1"/>
  <c r="AT576" i="2" s="1"/>
  <c r="AT562" i="2" a="1"/>
  <c r="AT562" i="2" s="1"/>
  <c r="AT490" i="2" a="1"/>
  <c r="AT490" i="2" s="1"/>
  <c r="AT118" i="2" a="1"/>
  <c r="AT118" i="2" s="1"/>
  <c r="AT533" i="2" a="1"/>
  <c r="AT533" i="2" s="1"/>
  <c r="AT550" i="2" a="1"/>
  <c r="AT550" i="2" s="1"/>
  <c r="AT674" i="2" a="1"/>
  <c r="AT674" i="2" s="1"/>
  <c r="AT700" i="2" a="1"/>
  <c r="AT700" i="2" s="1"/>
  <c r="AT825" i="2" a="1"/>
  <c r="AT825" i="2" s="1"/>
  <c r="AT628" i="2" a="1"/>
  <c r="AT628" i="2" s="1"/>
  <c r="AT512" i="2" a="1"/>
  <c r="AT512" i="2" s="1"/>
  <c r="AT643" i="2" a="1"/>
  <c r="AT643" i="2" s="1"/>
  <c r="AT595" i="2" a="1"/>
  <c r="AT595" i="2" s="1"/>
  <c r="AT620" i="2" a="1"/>
  <c r="AT620" i="2" s="1"/>
  <c r="AT760" i="2" a="1"/>
  <c r="AT760" i="2" s="1"/>
  <c r="AT768" i="2" a="1"/>
  <c r="AT768" i="2" s="1"/>
  <c r="AT706" i="2" a="1"/>
  <c r="AT706" i="2" s="1"/>
  <c r="AT800" i="2" a="1"/>
  <c r="AT800" i="2" s="1"/>
  <c r="AT808" i="2" a="1"/>
  <c r="AT808" i="2" s="1"/>
  <c r="AT840" i="2" a="1"/>
  <c r="AT840" i="2" s="1"/>
  <c r="AT868" i="2" a="1"/>
  <c r="AT868" i="2" s="1"/>
  <c r="AT708" i="2" a="1"/>
  <c r="AT708" i="2" s="1"/>
  <c r="AT748" i="2" a="1"/>
  <c r="AT748" i="2" s="1"/>
  <c r="AT798" i="2" a="1"/>
  <c r="AT798" i="2" s="1"/>
  <c r="AT789" i="2" a="1"/>
  <c r="AT789" i="2" s="1"/>
  <c r="AT819" i="2" a="1"/>
  <c r="AT819" i="2" s="1"/>
  <c r="AT854" i="2" a="1"/>
  <c r="AT854" i="2" s="1"/>
  <c r="AT969" i="2" a="1"/>
  <c r="AT969" i="2" s="1"/>
  <c r="AT951" i="2" a="1"/>
  <c r="AT951" i="2" s="1"/>
  <c r="AT861" i="2" a="1"/>
  <c r="AT861" i="2" s="1"/>
  <c r="AT925" i="2" a="1"/>
  <c r="AT925" i="2" s="1"/>
  <c r="AT1034" i="2" a="1"/>
  <c r="AT1034" i="2" s="1"/>
  <c r="AT973" i="2" a="1"/>
  <c r="AT973" i="2" s="1"/>
  <c r="AT1107" i="2" a="1"/>
  <c r="AT1107" i="2" s="1"/>
  <c r="AT932" i="2" a="1"/>
  <c r="AT932" i="2" s="1"/>
  <c r="AT1128" i="2" a="1"/>
  <c r="AT1128" i="2" s="1"/>
  <c r="AT1122" i="2" a="1"/>
  <c r="AT1122" i="2" s="1"/>
  <c r="AT1080" i="2" a="1"/>
  <c r="AT1080" i="2" s="1"/>
  <c r="AT1144" i="2" a="1"/>
  <c r="AT1144" i="2" s="1"/>
  <c r="AT988" i="2" a="1"/>
  <c r="AT988" i="2" s="1"/>
  <c r="AT1086" i="2" a="1"/>
  <c r="AT1086" i="2" s="1"/>
  <c r="AT1151" i="2" a="1"/>
  <c r="AT1151" i="2" s="1"/>
  <c r="AT1298" i="2" a="1"/>
  <c r="AT1298" i="2" s="1"/>
  <c r="AT1065" i="2" a="1"/>
  <c r="AT1065" i="2" s="1"/>
  <c r="AT1159" i="2" a="1"/>
  <c r="AT1159" i="2" s="1"/>
  <c r="AT1150" i="2" a="1"/>
  <c r="AT1150" i="2" s="1"/>
  <c r="AT1253" i="2" a="1"/>
  <c r="AT1253" i="2" s="1"/>
  <c r="AT1269" i="2" a="1"/>
  <c r="AT1269" i="2" s="1"/>
  <c r="AT1333" i="2" a="1"/>
  <c r="AT1333" i="2" s="1"/>
  <c r="AT1257" i="2" a="1"/>
  <c r="AT1257" i="2" s="1"/>
  <c r="AT1238" i="2" a="1"/>
  <c r="AT1238" i="2" s="1"/>
  <c r="AT1315" i="2" a="1"/>
  <c r="AT1315" i="2" s="1"/>
  <c r="AT1331" i="2" a="1"/>
  <c r="AT1331" i="2" s="1"/>
  <c r="AT1313" i="2" a="1"/>
  <c r="AT1313" i="2" s="1"/>
  <c r="AT1244" i="2" a="1"/>
  <c r="AT1244" i="2" s="1"/>
  <c r="AT1308" i="2" a="1"/>
  <c r="AT1308" i="2" s="1"/>
  <c r="AT1398" i="2" a="1"/>
  <c r="AT1398" i="2" s="1"/>
  <c r="AT1462" i="2" a="1"/>
  <c r="AT1462" i="2" s="1"/>
  <c r="AT1446" i="2" a="1"/>
  <c r="AT1446" i="2" s="1"/>
  <c r="AT1386" i="2" a="1"/>
  <c r="AT1386" i="2" s="1"/>
  <c r="AT1481" i="2" a="1"/>
  <c r="AT1481" i="2" s="1"/>
  <c r="AT1476" i="2" a="1"/>
  <c r="AT1476" i="2" s="1"/>
  <c r="AT1450" i="2" a="1"/>
  <c r="AT1450" i="2" s="1"/>
  <c r="AT1367" i="2" a="1"/>
  <c r="AT1367" i="2" s="1"/>
  <c r="AT1431" i="2" a="1"/>
  <c r="AT1431" i="2" s="1"/>
  <c r="AT1551" i="2" a="1"/>
  <c r="AT1551" i="2" s="1"/>
  <c r="AT1521" i="2" a="1"/>
  <c r="AT1521" i="2" s="1"/>
  <c r="AT1506" i="2" a="1"/>
  <c r="AT1506" i="2" s="1"/>
  <c r="AT1600" i="2" a="1"/>
  <c r="AT1600" i="2" s="1"/>
  <c r="AT1608" i="2" a="1"/>
  <c r="AT1608" i="2" s="1"/>
  <c r="AT1599" i="2" a="1"/>
  <c r="AT1599" i="2" s="1"/>
  <c r="AT1596" i="2" a="1"/>
  <c r="AT1596" i="2" s="1"/>
  <c r="AT1635" i="2" a="1"/>
  <c r="AT1635" i="2" s="1"/>
  <c r="AT1691" i="2" a="1"/>
  <c r="AT1691" i="2" s="1"/>
  <c r="AT1700" i="2" a="1"/>
  <c r="AT1700" i="2" s="1"/>
  <c r="AT1702" i="2" a="1"/>
  <c r="AT1702" i="2" s="1"/>
  <c r="AT1606" i="2" a="1"/>
  <c r="AT1606" i="2" s="1"/>
  <c r="AT1726" i="2" a="1"/>
  <c r="AT1726" i="2" s="1"/>
  <c r="AT1684" i="2" a="1"/>
  <c r="AT1684" i="2" s="1"/>
  <c r="AT1785" i="2" a="1"/>
  <c r="AT1785" i="2" s="1"/>
  <c r="AT1790" i="2" a="1"/>
  <c r="AT1790" i="2" s="1"/>
  <c r="AT1746" i="2" a="1"/>
  <c r="AT1746" i="2" s="1"/>
  <c r="AT1756" i="2" a="1"/>
  <c r="AT1756" i="2" s="1"/>
  <c r="AT53" i="2" a="1"/>
  <c r="AT53" i="2" s="1"/>
  <c r="AT405" i="2" a="1"/>
  <c r="AT405" i="2" s="1"/>
  <c r="AT312" i="2" a="1"/>
  <c r="AT312" i="2" s="1"/>
  <c r="AT363" i="2" a="1"/>
  <c r="AT363" i="2" s="1"/>
  <c r="AT442" i="2" a="1"/>
  <c r="AT442" i="2" s="1"/>
  <c r="AT705" i="2" a="1"/>
  <c r="AT705" i="2" s="1"/>
  <c r="AT792" i="2" a="1"/>
  <c r="AT792" i="2" s="1"/>
  <c r="AT922" i="2" a="1"/>
  <c r="AT922" i="2" s="1"/>
  <c r="AT987" i="2" a="1"/>
  <c r="AT987" i="2" s="1"/>
  <c r="AT1286" i="2" a="1"/>
  <c r="AT1286" i="2" s="1"/>
  <c r="AT1720" i="2" a="1"/>
  <c r="AT1720" i="2" s="1"/>
  <c r="AR221" i="1"/>
  <c r="AR484" i="1"/>
  <c r="AT88" i="2" a="1"/>
  <c r="AT88" i="2" s="1"/>
  <c r="AT152" i="2" a="1"/>
  <c r="AT152" i="2" s="1"/>
  <c r="AT339" i="2" a="1"/>
  <c r="AT339" i="2" s="1"/>
  <c r="AT388" i="2" a="1"/>
  <c r="AT388" i="2" s="1"/>
  <c r="AT479" i="2" a="1"/>
  <c r="AT479" i="2" s="1"/>
  <c r="AT607" i="2" a="1"/>
  <c r="AT607" i="2" s="1"/>
  <c r="AT725" i="2" a="1"/>
  <c r="AT725" i="2" s="1"/>
  <c r="AT823" i="2" a="1"/>
  <c r="AT823" i="2" s="1"/>
  <c r="AT963" i="2" a="1"/>
  <c r="AT963" i="2" s="1"/>
  <c r="AT1084" i="2" a="1"/>
  <c r="AT1084" i="2" s="1"/>
  <c r="AT1227" i="2" a="1"/>
  <c r="AT1227" i="2" s="1"/>
  <c r="AT1217" i="2" a="1"/>
  <c r="AT1217" i="2" s="1"/>
  <c r="AT1389" i="2" a="1"/>
  <c r="AT1389" i="2" s="1"/>
  <c r="AT1511" i="2" a="1"/>
  <c r="AT1511" i="2" s="1"/>
  <c r="AT1725" i="2" a="1"/>
  <c r="AT1725" i="2" s="1"/>
  <c r="AT95" i="2" a="1"/>
  <c r="AT95" i="2" s="1"/>
  <c r="AT122" i="2" a="1"/>
  <c r="AT122" i="2" s="1"/>
  <c r="AT139" i="2" a="1"/>
  <c r="AT139" i="2" s="1"/>
  <c r="AT285" i="2" a="1"/>
  <c r="AT285" i="2" s="1"/>
  <c r="AT271" i="2" a="1"/>
  <c r="AT271" i="2" s="1"/>
  <c r="AT542" i="2" a="1"/>
  <c r="AT542" i="2" s="1"/>
  <c r="AT612" i="2" a="1"/>
  <c r="AT612" i="2" s="1"/>
  <c r="AT701" i="2" a="1"/>
  <c r="AT701" i="2" s="1"/>
  <c r="AT791" i="2" a="1"/>
  <c r="AT791" i="2" s="1"/>
  <c r="AT809" i="2" a="1"/>
  <c r="AT809" i="2" s="1"/>
  <c r="AT970" i="2" a="1"/>
  <c r="AT970" i="2" s="1"/>
  <c r="AT1088" i="2" a="1"/>
  <c r="AT1088" i="2" s="1"/>
  <c r="AT1209" i="2" a="1"/>
  <c r="AT1209" i="2" s="1"/>
  <c r="AT1335" i="2" a="1"/>
  <c r="AT1335" i="2" s="1"/>
  <c r="AT1344" i="2" a="1"/>
  <c r="AT1344" i="2" s="1"/>
  <c r="AT1510" i="2" a="1"/>
  <c r="AT1510" i="2" s="1"/>
  <c r="AT1568" i="2" a="1"/>
  <c r="AT1568" i="2" s="1"/>
  <c r="AT1775" i="2" a="1"/>
  <c r="AT1775" i="2" s="1"/>
  <c r="AT66" i="2" a="1"/>
  <c r="AT66" i="2" s="1"/>
  <c r="AT143" i="2" a="1"/>
  <c r="AT143" i="2" s="1"/>
  <c r="AT351" i="2" a="1"/>
  <c r="AT351" i="2" s="1"/>
  <c r="AT427" i="2" a="1"/>
  <c r="AT427" i="2" s="1"/>
  <c r="AT589" i="2" a="1"/>
  <c r="AT589" i="2" s="1"/>
  <c r="AT846" i="2" a="1"/>
  <c r="AT846" i="2" s="1"/>
  <c r="AT977" i="2" a="1"/>
  <c r="AT977" i="2" s="1"/>
  <c r="AT1074" i="2" a="1"/>
  <c r="AT1074" i="2" s="1"/>
  <c r="AT1289" i="2" a="1"/>
  <c r="AT1289" i="2" s="1"/>
  <c r="AT1278" i="2" a="1"/>
  <c r="AT1278" i="2" s="1"/>
  <c r="AT1444" i="2" a="1"/>
  <c r="AT1444" i="2" s="1"/>
  <c r="AT1572" i="2" a="1"/>
  <c r="AT1572" i="2" s="1"/>
  <c r="AT1796" i="2" a="1"/>
  <c r="AT1796" i="2" s="1"/>
  <c r="AT80" i="2" a="1"/>
  <c r="AT80" i="2" s="1"/>
  <c r="AT114" i="2" a="1"/>
  <c r="AT114" i="2" s="1"/>
  <c r="AT376" i="2" a="1"/>
  <c r="AT376" i="2" s="1"/>
  <c r="AT289" i="2" a="1"/>
  <c r="AT289" i="2" s="1"/>
  <c r="AT500" i="2" a="1"/>
  <c r="AT500" i="2" s="1"/>
  <c r="AT554" i="2" a="1"/>
  <c r="AT554" i="2" s="1"/>
  <c r="AT754" i="2" a="1"/>
  <c r="AT754" i="2" s="1"/>
  <c r="AT838" i="2" a="1"/>
  <c r="AT838" i="2" s="1"/>
  <c r="AT912" i="2" a="1"/>
  <c r="AT912" i="2" s="1"/>
  <c r="AT1718" i="2" a="1"/>
  <c r="AT1718" i="2" s="1"/>
  <c r="AR1230" i="1"/>
  <c r="AT121" i="2" a="1"/>
  <c r="AT121" i="2" s="1"/>
  <c r="AT101" i="2" a="1"/>
  <c r="AT101" i="2" s="1"/>
  <c r="AT44" i="2" a="1"/>
  <c r="AT44" i="2" s="1"/>
  <c r="AT22" i="2" a="1"/>
  <c r="AT22" i="2" s="1"/>
  <c r="Z5" i="2" a="1"/>
  <c r="Z5" i="2" s="1"/>
  <c r="AT73" i="2" a="1"/>
  <c r="AT73" i="2" s="1"/>
  <c r="AT485" i="2" a="1"/>
  <c r="AT485" i="2" s="1"/>
  <c r="AT243" i="2" a="1"/>
  <c r="AT243" i="2" s="1"/>
  <c r="AT183" i="2" a="1"/>
  <c r="AT183" i="2" s="1"/>
  <c r="AT347" i="2" a="1"/>
  <c r="AT347" i="2" s="1"/>
  <c r="AT149" i="2" a="1"/>
  <c r="AT149" i="2" s="1"/>
  <c r="AT242" i="2" a="1"/>
  <c r="AT242" i="2" s="1"/>
  <c r="AT217" i="2" a="1"/>
  <c r="AT217" i="2" s="1"/>
  <c r="AT78" i="2" a="1"/>
  <c r="AT78" i="2" s="1"/>
  <c r="AT393" i="2" a="1"/>
  <c r="AT393" i="2" s="1"/>
  <c r="AT220" i="2" a="1"/>
  <c r="AT220" i="2" s="1"/>
  <c r="AT230" i="2" a="1"/>
  <c r="AT230" i="2" s="1"/>
  <c r="AT157" i="2" a="1"/>
  <c r="AT157" i="2" s="1"/>
  <c r="AT286" i="2" a="1"/>
  <c r="AT286" i="2" s="1"/>
  <c r="AT268" i="2" a="1"/>
  <c r="AT268" i="2" s="1"/>
  <c r="AT214" i="2" a="1"/>
  <c r="AT214" i="2" s="1"/>
  <c r="AT269" i="2" a="1"/>
  <c r="AT269" i="2" s="1"/>
  <c r="AT297" i="2" a="1"/>
  <c r="AT297" i="2" s="1"/>
  <c r="AT389" i="2" a="1"/>
  <c r="AT389" i="2" s="1"/>
  <c r="AT413" i="2" a="1"/>
  <c r="AT413" i="2" s="1"/>
  <c r="AT281" i="2" a="1"/>
  <c r="AT281" i="2" s="1"/>
  <c r="AT355" i="2" a="1"/>
  <c r="AT355" i="2" s="1"/>
  <c r="AT337" i="2" a="1"/>
  <c r="AT337" i="2" s="1"/>
  <c r="AT419" i="2" a="1"/>
  <c r="AT419" i="2" s="1"/>
  <c r="AT441" i="2" a="1"/>
  <c r="AT441" i="2" s="1"/>
  <c r="AT110" i="2" a="1"/>
  <c r="AT110" i="2" s="1"/>
  <c r="AT627" i="2" a="1"/>
  <c r="AT627" i="2" s="1"/>
  <c r="AT571" i="2" a="1"/>
  <c r="AT571" i="2" s="1"/>
  <c r="AT407" i="2" a="1"/>
  <c r="AT407" i="2" s="1"/>
  <c r="AT541" i="2" a="1"/>
  <c r="AT541" i="2" s="1"/>
  <c r="AT553" i="2" a="1"/>
  <c r="AT553" i="2" s="1"/>
  <c r="AT611" i="2" a="1"/>
  <c r="AT611" i="2" s="1"/>
  <c r="AT587" i="2" a="1"/>
  <c r="AT587" i="2" s="1"/>
  <c r="AT704" i="2" a="1"/>
  <c r="AT704" i="2" s="1"/>
  <c r="AT642" i="2" a="1"/>
  <c r="AT642" i="2" s="1"/>
  <c r="AT516" i="2" a="1"/>
  <c r="AT516" i="2" s="1"/>
  <c r="AT664" i="2" a="1"/>
  <c r="AT664" i="2" s="1"/>
  <c r="AT600" i="2" a="1"/>
  <c r="AT600" i="2" s="1"/>
  <c r="AT625" i="2" a="1"/>
  <c r="AT625" i="2" s="1"/>
  <c r="AT774" i="2" a="1"/>
  <c r="AT774" i="2" s="1"/>
  <c r="AT815" i="2" a="1"/>
  <c r="AT815" i="2" s="1"/>
  <c r="AT707" i="2" a="1"/>
  <c r="AT707" i="2" s="1"/>
  <c r="AT695" i="2" a="1"/>
  <c r="AT695" i="2" s="1"/>
  <c r="AT939" i="2" a="1"/>
  <c r="AT939" i="2" s="1"/>
  <c r="AT845" i="2" a="1"/>
  <c r="AT845" i="2" s="1"/>
  <c r="AT870" i="2" a="1"/>
  <c r="AT870" i="2" s="1"/>
  <c r="AT713" i="2" a="1"/>
  <c r="AT713" i="2" s="1"/>
  <c r="AT753" i="2" a="1"/>
  <c r="AT753" i="2" s="1"/>
  <c r="AT847" i="2" a="1"/>
  <c r="AT847" i="2" s="1"/>
  <c r="AT794" i="2" a="1"/>
  <c r="AT794" i="2" s="1"/>
  <c r="AT824" i="2" a="1"/>
  <c r="AT824" i="2" s="1"/>
  <c r="AT864" i="2" a="1"/>
  <c r="AT864" i="2" s="1"/>
  <c r="AT974" i="2" a="1"/>
  <c r="AT974" i="2" s="1"/>
  <c r="AT967" i="2" a="1"/>
  <c r="AT967" i="2" s="1"/>
  <c r="AT865" i="2" a="1"/>
  <c r="AT865" i="2" s="1"/>
  <c r="AT929" i="2" a="1"/>
  <c r="AT929" i="2" s="1"/>
  <c r="AT1043" i="2" a="1"/>
  <c r="AT1043" i="2" s="1"/>
  <c r="AT1040" i="2" a="1"/>
  <c r="AT1040" i="2" s="1"/>
  <c r="AT872" i="2" a="1"/>
  <c r="AT872" i="2" s="1"/>
  <c r="AT936" i="2" a="1"/>
  <c r="AT936" i="2" s="1"/>
  <c r="AT1138" i="2" a="1"/>
  <c r="AT1138" i="2" s="1"/>
  <c r="AT1152" i="2" a="1"/>
  <c r="AT1152" i="2" s="1"/>
  <c r="AT1089" i="2" a="1"/>
  <c r="AT1089" i="2" s="1"/>
  <c r="AT1165" i="2" a="1"/>
  <c r="AT1165" i="2" s="1"/>
  <c r="AT992" i="2" a="1"/>
  <c r="AT992" i="2" s="1"/>
  <c r="AT1099" i="2" a="1"/>
  <c r="AT1099" i="2" s="1"/>
  <c r="AT1156" i="2" a="1"/>
  <c r="AT1156" i="2" s="1"/>
  <c r="AT1104" i="2" a="1"/>
  <c r="AT1104" i="2" s="1"/>
  <c r="AT1070" i="2" a="1"/>
  <c r="AT1070" i="2" s="1"/>
  <c r="AT1164" i="2" a="1"/>
  <c r="AT1164" i="2" s="1"/>
  <c r="AT1199" i="2" a="1"/>
  <c r="AT1199" i="2" s="1"/>
  <c r="AT1297" i="2" a="1"/>
  <c r="AT1297" i="2" s="1"/>
  <c r="AT1211" i="2" a="1"/>
  <c r="AT1211" i="2" s="1"/>
  <c r="AT1234" i="2" a="1"/>
  <c r="AT1234" i="2" s="1"/>
  <c r="AT1325" i="2" a="1"/>
  <c r="AT1325" i="2" s="1"/>
  <c r="AT1245" i="2" a="1"/>
  <c r="AT1245" i="2" s="1"/>
  <c r="AT1352" i="2" a="1"/>
  <c r="AT1352" i="2" s="1"/>
  <c r="AT1368" i="2" a="1"/>
  <c r="AT1368" i="2" s="1"/>
  <c r="AT1327" i="2" a="1"/>
  <c r="AT1327" i="2" s="1"/>
  <c r="AT1248" i="2" a="1"/>
  <c r="AT1248" i="2" s="1"/>
  <c r="AT1312" i="2" a="1"/>
  <c r="AT1312" i="2" s="1"/>
  <c r="AT1392" i="2" a="1"/>
  <c r="AT1392" i="2" s="1"/>
  <c r="AT1604" i="2" a="1"/>
  <c r="AT1604" i="2" s="1"/>
  <c r="AT1461" i="2" a="1"/>
  <c r="AT1461" i="2" s="1"/>
  <c r="AT1402" i="2" a="1"/>
  <c r="AT1402" i="2" s="1"/>
  <c r="AT1507" i="2" a="1"/>
  <c r="AT1507" i="2" s="1"/>
  <c r="AT1483" i="2" a="1"/>
  <c r="AT1483" i="2" s="1"/>
  <c r="AT1466" i="2" a="1"/>
  <c r="AT1466" i="2" s="1"/>
  <c r="AT1371" i="2" a="1"/>
  <c r="AT1371" i="2" s="1"/>
  <c r="AT1435" i="2" a="1"/>
  <c r="AT1435" i="2" s="1"/>
  <c r="AT1564" i="2" a="1"/>
  <c r="AT1564" i="2" s="1"/>
  <c r="AT1531" i="2" a="1"/>
  <c r="AT1531" i="2" s="1"/>
  <c r="AT1513" i="2" a="1"/>
  <c r="AT1513" i="2" s="1"/>
  <c r="AT1543" i="2" a="1"/>
  <c r="AT1543" i="2" s="1"/>
  <c r="AT1611" i="2" a="1"/>
  <c r="AT1611" i="2" s="1"/>
  <c r="AT1579" i="2" a="1"/>
  <c r="AT1579" i="2" s="1"/>
  <c r="AT1628" i="2" a="1"/>
  <c r="AT1628" i="2" s="1"/>
  <c r="AT1643" i="2" a="1"/>
  <c r="AT1643" i="2" s="1"/>
  <c r="AT1697" i="2" a="1"/>
  <c r="AT1697" i="2" s="1"/>
  <c r="AT1708" i="2" a="1"/>
  <c r="AT1708" i="2" s="1"/>
  <c r="AT1710" i="2" a="1"/>
  <c r="AT1710" i="2" s="1"/>
  <c r="AT1610" i="2" a="1"/>
  <c r="AT1610" i="2" s="1"/>
  <c r="AT1745" i="2" a="1"/>
  <c r="AT1745" i="2" s="1"/>
  <c r="AT1689" i="2" a="1"/>
  <c r="AT1689" i="2" s="1"/>
  <c r="AT1761" i="2" a="1"/>
  <c r="AT1761" i="2" s="1"/>
  <c r="AT1798" i="2" a="1"/>
  <c r="AT1798" i="2" s="1"/>
  <c r="AT1754" i="2" a="1"/>
  <c r="AT1754" i="2" s="1"/>
  <c r="AT1760" i="2" a="1"/>
  <c r="AT1760" i="2" s="1"/>
  <c r="AT164" i="2" a="1"/>
  <c r="AT164" i="2" s="1"/>
  <c r="AT747" i="2" a="1"/>
  <c r="AT747" i="2" s="1"/>
  <c r="AT1701" i="2" a="1"/>
  <c r="AT1701" i="2" s="1"/>
  <c r="AT444" i="2" a="1"/>
  <c r="AT444" i="2" s="1"/>
  <c r="AT1695" i="2" a="1"/>
  <c r="AT1695" i="2" s="1"/>
  <c r="AT460" i="2" a="1"/>
  <c r="AT460" i="2" s="1"/>
  <c r="AT1642" i="2" a="1"/>
  <c r="AT1642" i="2" s="1"/>
  <c r="AT357" i="2" a="1"/>
  <c r="AT357" i="2" s="1"/>
  <c r="AT730" i="2" a="1"/>
  <c r="AT730" i="2" s="1"/>
  <c r="AT1793" i="2" a="1"/>
  <c r="AT1793" i="2" s="1"/>
  <c r="AT412" i="2" a="1"/>
  <c r="AT412" i="2" s="1"/>
  <c r="AT801" i="2" a="1"/>
  <c r="AT801" i="2" s="1"/>
  <c r="AT1650" i="2" a="1"/>
  <c r="AT1650" i="2" s="1"/>
  <c r="AR457" i="1"/>
  <c r="AT11" i="2" a="1"/>
  <c r="AT11" i="2" s="1"/>
  <c r="AT265" i="2" a="1"/>
  <c r="AT265" i="2" s="1"/>
  <c r="AT47" i="2" a="1"/>
  <c r="AT47" i="2" s="1"/>
  <c r="AT82" i="2" a="1"/>
  <c r="AT82" i="2" s="1"/>
  <c r="AT15" i="2" a="1"/>
  <c r="AT15" i="2" s="1"/>
  <c r="AT171" i="2" a="1"/>
  <c r="AT171" i="2" s="1"/>
  <c r="AT185" i="2" a="1"/>
  <c r="AT185" i="2" s="1"/>
  <c r="AT338" i="2" a="1"/>
  <c r="AT338" i="2" s="1"/>
  <c r="AT207" i="2" a="1"/>
  <c r="AT207" i="2" s="1"/>
  <c r="AT124" i="2" a="1"/>
  <c r="AT124" i="2" s="1"/>
  <c r="AT231" i="2" a="1"/>
  <c r="AT231" i="2" s="1"/>
  <c r="AT253" i="2" a="1"/>
  <c r="AT253" i="2" s="1"/>
  <c r="AT234" i="2" a="1"/>
  <c r="AT234" i="2" s="1"/>
  <c r="AT94" i="2" a="1"/>
  <c r="AT94" i="2" s="1"/>
  <c r="AT172" i="2" a="1"/>
  <c r="AT172" i="2" s="1"/>
  <c r="AT229" i="2" a="1"/>
  <c r="AT229" i="2" s="1"/>
  <c r="AT239" i="2" a="1"/>
  <c r="AT239" i="2" s="1"/>
  <c r="AT194" i="2" a="1"/>
  <c r="AT194" i="2" s="1"/>
  <c r="AT295" i="2" a="1"/>
  <c r="AT295" i="2" s="1"/>
  <c r="AT277" i="2" a="1"/>
  <c r="AT277" i="2" s="1"/>
  <c r="AT223" i="2" a="1"/>
  <c r="AT223" i="2" s="1"/>
  <c r="AT306" i="2" a="1"/>
  <c r="AT306" i="2" s="1"/>
  <c r="AT334" i="2" a="1"/>
  <c r="AT334" i="2" s="1"/>
  <c r="AT399" i="2" a="1"/>
  <c r="AT399" i="2" s="1"/>
  <c r="AT290" i="2" a="1"/>
  <c r="AT290" i="2" s="1"/>
  <c r="AT318" i="2" a="1"/>
  <c r="AT318" i="2" s="1"/>
  <c r="AT364" i="2" a="1"/>
  <c r="AT364" i="2" s="1"/>
  <c r="AT374" i="2" a="1"/>
  <c r="AT374" i="2" s="1"/>
  <c r="AT430" i="2" a="1"/>
  <c r="AT430" i="2" s="1"/>
  <c r="AT457" i="2" a="1"/>
  <c r="AT457" i="2" s="1"/>
  <c r="AT126" i="2" a="1"/>
  <c r="AT126" i="2" s="1"/>
  <c r="AT531" i="2" a="1"/>
  <c r="AT531" i="2" s="1"/>
  <c r="AT465" i="2" a="1"/>
  <c r="AT465" i="2" s="1"/>
  <c r="AT418" i="2" a="1"/>
  <c r="AT418" i="2" s="1"/>
  <c r="AT570" i="2" a="1"/>
  <c r="AT570" i="2" s="1"/>
  <c r="AT537" i="2" a="1"/>
  <c r="AT537" i="2" s="1"/>
  <c r="AT616" i="2" a="1"/>
  <c r="AT616" i="2" s="1"/>
  <c r="AT592" i="2" a="1"/>
  <c r="AT592" i="2" s="1"/>
  <c r="AT715" i="2" a="1"/>
  <c r="AT715" i="2" s="1"/>
  <c r="AT651" i="2" a="1"/>
  <c r="AT651" i="2" s="1"/>
  <c r="AT520" i="2" a="1"/>
  <c r="AT520" i="2" s="1"/>
  <c r="AT692" i="2" a="1"/>
  <c r="AT692" i="2" s="1"/>
  <c r="AT605" i="2" a="1"/>
  <c r="AT605" i="2" s="1"/>
  <c r="AT638" i="2" a="1"/>
  <c r="AT638" i="2" s="1"/>
  <c r="AT668" i="2" a="1"/>
  <c r="AT668" i="2" s="1"/>
  <c r="AT639" i="2" a="1"/>
  <c r="AT639" i="2" s="1"/>
  <c r="AT731" i="2" a="1"/>
  <c r="AT731" i="2" s="1"/>
  <c r="AT733" i="2" a="1"/>
  <c r="AT733" i="2" s="1"/>
  <c r="AT765" i="2" a="1"/>
  <c r="AT765" i="2" s="1"/>
  <c r="AT850" i="2" a="1"/>
  <c r="AT850" i="2" s="1"/>
  <c r="AT874" i="2" a="1"/>
  <c r="AT874" i="2" s="1"/>
  <c r="AT718" i="2" a="1"/>
  <c r="AT718" i="2" s="1"/>
  <c r="AT758" i="2" a="1"/>
  <c r="AT758" i="2" s="1"/>
  <c r="AT852" i="2" a="1"/>
  <c r="AT852" i="2" s="1"/>
  <c r="AT843" i="2" a="1"/>
  <c r="AT843" i="2" s="1"/>
  <c r="AT829" i="2" a="1"/>
  <c r="AT829" i="2" s="1"/>
  <c r="AT957" i="2" a="1"/>
  <c r="AT957" i="2" s="1"/>
  <c r="AT914" i="2" a="1"/>
  <c r="AT914" i="2" s="1"/>
  <c r="AT995" i="2" a="1"/>
  <c r="AT995" i="2" s="1"/>
  <c r="AT869" i="2" a="1"/>
  <c r="AT869" i="2" s="1"/>
  <c r="AT933" i="2" a="1"/>
  <c r="AT933" i="2" s="1"/>
  <c r="AT971" i="2" a="1"/>
  <c r="AT971" i="2" s="1"/>
  <c r="AT1047" i="2" a="1"/>
  <c r="AT1047" i="2" s="1"/>
  <c r="AT876" i="2" a="1"/>
  <c r="AT876" i="2" s="1"/>
  <c r="AT940" i="2" a="1"/>
  <c r="AT940" i="2" s="1"/>
  <c r="AT1155" i="2" a="1"/>
  <c r="AT1155" i="2" s="1"/>
  <c r="AT1177" i="2" a="1"/>
  <c r="AT1177" i="2" s="1"/>
  <c r="AT1090" i="2" a="1"/>
  <c r="AT1090" i="2" s="1"/>
  <c r="AT1170" i="2" a="1"/>
  <c r="AT1170" i="2" s="1"/>
  <c r="AT996" i="2" a="1"/>
  <c r="AT996" i="2" s="1"/>
  <c r="AT1101" i="2" a="1"/>
  <c r="AT1101" i="2" s="1"/>
  <c r="AT1161" i="2" a="1"/>
  <c r="AT1161" i="2" s="1"/>
  <c r="AT1109" i="2" a="1"/>
  <c r="AT1109" i="2" s="1"/>
  <c r="AT1119" i="2" a="1"/>
  <c r="AT1119" i="2" s="1"/>
  <c r="AT1169" i="2" a="1"/>
  <c r="AT1169" i="2" s="1"/>
  <c r="AT1222" i="2" a="1"/>
  <c r="AT1222" i="2" s="1"/>
  <c r="AT1230" i="2" a="1"/>
  <c r="AT1230" i="2" s="1"/>
  <c r="AT1254" i="2" a="1"/>
  <c r="AT1254" i="2" s="1"/>
  <c r="AT1241" i="2" a="1"/>
  <c r="AT1241" i="2" s="1"/>
  <c r="AT1229" i="2" a="1"/>
  <c r="AT1229" i="2" s="1"/>
  <c r="AT1259" i="2" a="1"/>
  <c r="AT1259" i="2" s="1"/>
  <c r="AT1287" i="2" a="1"/>
  <c r="AT1287" i="2" s="1"/>
  <c r="AT1393" i="2" a="1"/>
  <c r="AT1393" i="2" s="1"/>
  <c r="AT1349" i="2" a="1"/>
  <c r="AT1349" i="2" s="1"/>
  <c r="AT1252" i="2" a="1"/>
  <c r="AT1252" i="2" s="1"/>
  <c r="AT1316" i="2" a="1"/>
  <c r="AT1316" i="2" s="1"/>
  <c r="AT1408" i="2" a="1"/>
  <c r="AT1408" i="2" s="1"/>
  <c r="AT1440" i="2" a="1"/>
  <c r="AT1440" i="2" s="1"/>
  <c r="AT1491" i="2" a="1"/>
  <c r="AT1491" i="2" s="1"/>
  <c r="AT1413" i="2" a="1"/>
  <c r="AT1413" i="2" s="1"/>
  <c r="AT1468" i="2" a="1"/>
  <c r="AT1468" i="2" s="1"/>
  <c r="AT1500" i="2" a="1"/>
  <c r="AT1500" i="2" s="1"/>
  <c r="AT1487" i="2" a="1"/>
  <c r="AT1487" i="2" s="1"/>
  <c r="AT1375" i="2" a="1"/>
  <c r="AT1375" i="2" s="1"/>
  <c r="AT1439" i="2" a="1"/>
  <c r="AT1439" i="2" s="1"/>
  <c r="AT1474" i="2" a="1"/>
  <c r="AT1474" i="2" s="1"/>
  <c r="AT1544" i="2" a="1"/>
  <c r="AT1544" i="2" s="1"/>
  <c r="AT1524" i="2" a="1"/>
  <c r="AT1524" i="2" s="1"/>
  <c r="AT1548" i="2" a="1"/>
  <c r="AT1548" i="2" s="1"/>
  <c r="AT1607" i="2" a="1"/>
  <c r="AT1607" i="2" s="1"/>
  <c r="AT1624" i="2" a="1"/>
  <c r="AT1624" i="2" s="1"/>
  <c r="AT1629" i="2" a="1"/>
  <c r="AT1629" i="2" s="1"/>
  <c r="AT1620" i="2" a="1"/>
  <c r="AT1620" i="2" s="1"/>
  <c r="AT1706" i="2" a="1"/>
  <c r="AT1706" i="2" s="1"/>
  <c r="AT1731" i="2" a="1"/>
  <c r="AT1731" i="2" s="1"/>
  <c r="AT1741" i="2" a="1"/>
  <c r="AT1741" i="2" s="1"/>
  <c r="AT1614" i="2" a="1"/>
  <c r="AT1614" i="2" s="1"/>
  <c r="AT1673" i="2" a="1"/>
  <c r="AT1673" i="2" s="1"/>
  <c r="AT1696" i="2" a="1"/>
  <c r="AT1696" i="2" s="1"/>
  <c r="AT1747" i="2" a="1"/>
  <c r="AT1747" i="2" s="1"/>
  <c r="AT1713" i="2" a="1"/>
  <c r="AT1713" i="2" s="1"/>
  <c r="AT1762" i="2" a="1"/>
  <c r="AT1762" i="2" s="1"/>
  <c r="AT1764" i="2" a="1"/>
  <c r="AT1764" i="2" s="1"/>
  <c r="AT28" i="2" a="1"/>
  <c r="AT28" i="2" s="1"/>
  <c r="AT192" i="2" a="1"/>
  <c r="AT192" i="2" s="1"/>
  <c r="AT296" i="2" a="1"/>
  <c r="AT296" i="2" s="1"/>
  <c r="AT191" i="2" a="1"/>
  <c r="AT191" i="2" s="1"/>
  <c r="AT609" i="2" a="1"/>
  <c r="AT609" i="2" s="1"/>
  <c r="AT634" i="2" a="1"/>
  <c r="AT634" i="2" s="1"/>
  <c r="AT740" i="2" a="1"/>
  <c r="AT740" i="2" s="1"/>
  <c r="AT799" i="2" a="1"/>
  <c r="AT799" i="2" s="1"/>
  <c r="AT953" i="2" a="1"/>
  <c r="AT953" i="2" s="1"/>
  <c r="AT1082" i="2" a="1"/>
  <c r="AT1082" i="2" s="1"/>
  <c r="AT1182" i="2" a="1"/>
  <c r="AT1182" i="2" s="1"/>
  <c r="AT1180" i="2" a="1"/>
  <c r="AT1180" i="2" s="1"/>
  <c r="AT1210" i="2" a="1"/>
  <c r="AT1210" i="2" s="1"/>
  <c r="AT1416" i="2" a="1"/>
  <c r="AT1416" i="2" s="1"/>
  <c r="AT1496" i="2" a="1"/>
  <c r="AT1496" i="2" s="1"/>
  <c r="AT1459" i="2" a="1"/>
  <c r="AT1459" i="2" s="1"/>
  <c r="AT1573" i="2" a="1"/>
  <c r="AT1573" i="2" s="1"/>
  <c r="AT1619" i="2" a="1"/>
  <c r="AT1619" i="2" s="1"/>
  <c r="AT1715" i="2" a="1"/>
  <c r="AT1715" i="2" s="1"/>
  <c r="AT36" i="2" a="1"/>
  <c r="AT36" i="2" s="1"/>
  <c r="AT103" i="2" a="1"/>
  <c r="AT103" i="2" s="1"/>
  <c r="AT305" i="2" a="1"/>
  <c r="AT305" i="2" s="1"/>
  <c r="AT200" i="2" a="1"/>
  <c r="AT200" i="2" s="1"/>
  <c r="AT466" i="2" a="1"/>
  <c r="AT466" i="2" s="1"/>
  <c r="AT580" i="2" a="1"/>
  <c r="AT580" i="2" s="1"/>
  <c r="AT770" i="2" a="1"/>
  <c r="AT770" i="2" s="1"/>
  <c r="AT726" i="2" a="1"/>
  <c r="AT726" i="2" s="1"/>
  <c r="AT991" i="2" a="1"/>
  <c r="AT991" i="2" s="1"/>
  <c r="AT1143" i="2" a="1"/>
  <c r="AT1143" i="2" s="1"/>
  <c r="AT1078" i="2" a="1"/>
  <c r="AT1078" i="2" s="1"/>
  <c r="AT1366" i="2" a="1"/>
  <c r="AT1366" i="2" s="1"/>
  <c r="AT1421" i="2" a="1"/>
  <c r="AT1421" i="2" s="1"/>
  <c r="AT1576" i="2" a="1"/>
  <c r="AT1576" i="2" s="1"/>
  <c r="AT1767" i="2" a="1"/>
  <c r="AT1767" i="2" s="1"/>
  <c r="AR1132" i="1"/>
  <c r="AR256" i="1"/>
  <c r="AT65" i="2" a="1"/>
  <c r="AT65" i="2" s="1"/>
  <c r="AT115" i="2" a="1"/>
  <c r="AT115" i="2" s="1"/>
  <c r="AT358" i="2" a="1"/>
  <c r="AT358" i="2" s="1"/>
  <c r="AT261" i="2" a="1"/>
  <c r="AT261" i="2" s="1"/>
  <c r="AT486" i="2" a="1"/>
  <c r="AT486" i="2" s="1"/>
  <c r="AT544" i="2" a="1"/>
  <c r="AT544" i="2" s="1"/>
  <c r="AT744" i="2" a="1"/>
  <c r="AT744" i="2" s="1"/>
  <c r="AT832" i="2" a="1"/>
  <c r="AT832" i="2" s="1"/>
  <c r="AT962" i="2" a="1"/>
  <c r="AT962" i="2" s="1"/>
  <c r="AT1011" i="2" a="1"/>
  <c r="AT1011" i="2" s="1"/>
  <c r="AT1250" i="2" a="1"/>
  <c r="AT1250" i="2" s="1"/>
  <c r="AT1127" i="2" a="1"/>
  <c r="AT1127" i="2" s="1"/>
  <c r="AT1291" i="2" a="1"/>
  <c r="AT1291" i="2" s="1"/>
  <c r="AT1380" i="2" a="1"/>
  <c r="AT1380" i="2" s="1"/>
  <c r="AT1523" i="2" a="1"/>
  <c r="AT1523" i="2" s="1"/>
  <c r="AT1728" i="2" a="1"/>
  <c r="AT1728" i="2" s="1"/>
  <c r="AR601" i="1"/>
  <c r="AT20" i="2" a="1"/>
  <c r="AT20" i="2" s="1"/>
  <c r="AT12" i="2" a="1"/>
  <c r="AT12" i="2" s="1"/>
  <c r="AT120" i="2" a="1"/>
  <c r="AT120" i="2" s="1"/>
  <c r="AT472" i="2" a="1"/>
  <c r="AT472" i="2" s="1"/>
  <c r="AT400" i="2" a="1"/>
  <c r="AT400" i="2" s="1"/>
  <c r="AT476" i="2" a="1"/>
  <c r="AT476" i="2" s="1"/>
  <c r="AT663" i="2" a="1"/>
  <c r="AT663" i="2" s="1"/>
  <c r="AT796" i="2" a="1"/>
  <c r="AT796" i="2" s="1"/>
  <c r="AT989" i="2" a="1"/>
  <c r="AT989" i="2" s="1"/>
  <c r="AT908" i="2" a="1"/>
  <c r="AT908" i="2" s="1"/>
  <c r="AT1172" i="2" a="1"/>
  <c r="AT1172" i="2" s="1"/>
  <c r="AT1382" i="2" a="1"/>
  <c r="AT1382" i="2" s="1"/>
  <c r="AT1442" i="2" a="1"/>
  <c r="AT1442" i="2" s="1"/>
  <c r="AT1498" i="2" a="1"/>
  <c r="AT1498" i="2" s="1"/>
  <c r="AT1595" i="2" a="1"/>
  <c r="AT1595" i="2" s="1"/>
  <c r="AT1783" i="2" a="1"/>
  <c r="AT1783" i="2" s="1"/>
  <c r="Z4" i="2" a="1"/>
  <c r="Z4" i="2" s="1"/>
  <c r="AT256" i="2" a="1"/>
  <c r="AT256" i="2" s="1"/>
  <c r="AT329" i="2" a="1"/>
  <c r="AT329" i="2" s="1"/>
  <c r="AT186" i="2" a="1"/>
  <c r="AT186" i="2" s="1"/>
  <c r="AT487" i="2" a="1"/>
  <c r="AT487" i="2" s="1"/>
  <c r="AT538" i="2" a="1"/>
  <c r="AT538" i="2" s="1"/>
  <c r="AT630" i="2" a="1"/>
  <c r="AT630" i="2" s="1"/>
  <c r="AT856" i="2" a="1"/>
  <c r="AT856" i="2" s="1"/>
  <c r="AT999" i="2" a="1"/>
  <c r="AT999" i="2" s="1"/>
  <c r="AT1162" i="2" a="1"/>
  <c r="AT1162" i="2" s="1"/>
  <c r="AT1791" i="2" a="1"/>
  <c r="AT1791" i="2" s="1"/>
  <c r="AR97" i="1"/>
  <c r="AR1097" i="1"/>
  <c r="AR564" i="1"/>
  <c r="AR65" i="1"/>
  <c r="AR946" i="1"/>
  <c r="AR1238" i="1"/>
  <c r="AT16" i="2" a="1"/>
  <c r="AT16" i="2" s="1"/>
  <c r="Z12" i="2" a="1"/>
  <c r="Z12" i="2" s="1"/>
  <c r="AT85" i="2" a="1"/>
  <c r="AT85" i="2" s="1"/>
  <c r="AT98" i="2" a="1"/>
  <c r="AT98" i="2" s="1"/>
  <c r="AT31" i="2" a="1"/>
  <c r="AT31" i="2" s="1"/>
  <c r="AT70" i="2" a="1"/>
  <c r="AT70" i="2" s="1"/>
  <c r="AT208" i="2" a="1"/>
  <c r="AT208" i="2" s="1"/>
  <c r="AT89" i="2" a="1"/>
  <c r="AT89" i="2" s="1"/>
  <c r="AT219" i="2" a="1"/>
  <c r="AT219" i="2" s="1"/>
  <c r="AT169" i="2" a="1"/>
  <c r="AT169" i="2" s="1"/>
  <c r="AT260" i="2" a="1"/>
  <c r="AT260" i="2" s="1"/>
  <c r="AT311" i="2" a="1"/>
  <c r="AT311" i="2" s="1"/>
  <c r="AT384" i="2" a="1"/>
  <c r="AT384" i="2" s="1"/>
  <c r="AT107" i="2" a="1"/>
  <c r="AT107" i="2" s="1"/>
  <c r="AT179" i="2" a="1"/>
  <c r="AT179" i="2" s="1"/>
  <c r="AT266" i="2" a="1"/>
  <c r="AT266" i="2" s="1"/>
  <c r="AT248" i="2" a="1"/>
  <c r="AT248" i="2" s="1"/>
  <c r="AT203" i="2" a="1"/>
  <c r="AT203" i="2" s="1"/>
  <c r="AT304" i="2" a="1"/>
  <c r="AT304" i="2" s="1"/>
  <c r="AT314" i="2" a="1"/>
  <c r="AT314" i="2" s="1"/>
  <c r="AT232" i="2" a="1"/>
  <c r="AT232" i="2" s="1"/>
  <c r="AT315" i="2" a="1"/>
  <c r="AT315" i="2" s="1"/>
  <c r="AT343" i="2" a="1"/>
  <c r="AT343" i="2" s="1"/>
  <c r="AT432" i="2" a="1"/>
  <c r="AT432" i="2" s="1"/>
  <c r="AT299" i="2" a="1"/>
  <c r="AT299" i="2" s="1"/>
  <c r="AT327" i="2" a="1"/>
  <c r="AT327" i="2" s="1"/>
  <c r="AT373" i="2" a="1"/>
  <c r="AT373" i="2" s="1"/>
  <c r="AT383" i="2" a="1"/>
  <c r="AT383" i="2" s="1"/>
  <c r="AT435" i="2" a="1"/>
  <c r="AT435" i="2" s="1"/>
  <c r="AT473" i="2" a="1"/>
  <c r="AT473" i="2" s="1"/>
  <c r="AT410" i="2" a="1"/>
  <c r="AT410" i="2" s="1"/>
  <c r="AT475" i="2" a="1"/>
  <c r="AT475" i="2" s="1"/>
  <c r="AT483" i="2" a="1"/>
  <c r="AT483" i="2" s="1"/>
  <c r="AT423" i="2" a="1"/>
  <c r="AT423" i="2" s="1"/>
  <c r="AT596" i="2" a="1"/>
  <c r="AT596" i="2" s="1"/>
  <c r="AT552" i="2" a="1"/>
  <c r="AT552" i="2" s="1"/>
  <c r="AT621" i="2" a="1"/>
  <c r="AT621" i="2" s="1"/>
  <c r="AT597" i="2" a="1"/>
  <c r="AT597" i="2" s="1"/>
  <c r="AT583" i="2" a="1"/>
  <c r="AT583" i="2" s="1"/>
  <c r="AT559" i="2" a="1"/>
  <c r="AT559" i="2" s="1"/>
  <c r="AT524" i="2" a="1"/>
  <c r="AT524" i="2" s="1"/>
  <c r="AT624" i="2" a="1"/>
  <c r="AT624" i="2" s="1"/>
  <c r="AT610" i="2" a="1"/>
  <c r="AT610" i="2" s="1"/>
  <c r="AT645" i="2" a="1"/>
  <c r="AT645" i="2" s="1"/>
  <c r="AT673" i="2" a="1"/>
  <c r="AT673" i="2" s="1"/>
  <c r="AT644" i="2" a="1"/>
  <c r="AT644" i="2" s="1"/>
  <c r="AT734" i="2" a="1"/>
  <c r="AT734" i="2" s="1"/>
  <c r="AT738" i="2" a="1"/>
  <c r="AT738" i="2" s="1"/>
  <c r="AT805" i="2" a="1"/>
  <c r="AT805" i="2" s="1"/>
  <c r="AT875" i="2" a="1"/>
  <c r="AT875" i="2" s="1"/>
  <c r="AT890" i="2" a="1"/>
  <c r="AT890" i="2" s="1"/>
  <c r="AT767" i="2" a="1"/>
  <c r="AT767" i="2" s="1"/>
  <c r="AT807" i="2" a="1"/>
  <c r="AT807" i="2" s="1"/>
  <c r="AT859" i="2" a="1"/>
  <c r="AT859" i="2" s="1"/>
  <c r="AT848" i="2" a="1"/>
  <c r="AT848" i="2" s="1"/>
  <c r="AT834" i="2" a="1"/>
  <c r="AT834" i="2" s="1"/>
  <c r="AT958" i="2" a="1"/>
  <c r="AT958" i="2" s="1"/>
  <c r="AT930" i="2" a="1"/>
  <c r="AT930" i="2" s="1"/>
  <c r="AT959" i="2" a="1"/>
  <c r="AT959" i="2" s="1"/>
  <c r="AT873" i="2" a="1"/>
  <c r="AT873" i="2" s="1"/>
  <c r="AT937" i="2" a="1"/>
  <c r="AT937" i="2" s="1"/>
  <c r="AT978" i="2" a="1"/>
  <c r="AT978" i="2" s="1"/>
  <c r="AT1001" i="2" a="1"/>
  <c r="AT1001" i="2" s="1"/>
  <c r="AT880" i="2" a="1"/>
  <c r="AT880" i="2" s="1"/>
  <c r="AT944" i="2" a="1"/>
  <c r="AT944" i="2" s="1"/>
  <c r="AT1157" i="2" a="1"/>
  <c r="AT1157" i="2" s="1"/>
  <c r="AT1067" i="2" a="1"/>
  <c r="AT1067" i="2" s="1"/>
  <c r="AT1102" i="2" a="1"/>
  <c r="AT1102" i="2" s="1"/>
  <c r="AT1191" i="2" a="1"/>
  <c r="AT1191" i="2" s="1"/>
  <c r="AT1000" i="2" a="1"/>
  <c r="AT1000" i="2" s="1"/>
  <c r="AT1106" i="2" a="1"/>
  <c r="AT1106" i="2" s="1"/>
  <c r="AT1171" i="2" a="1"/>
  <c r="AT1171" i="2" s="1"/>
  <c r="AT1114" i="2" a="1"/>
  <c r="AT1114" i="2" s="1"/>
  <c r="AT1124" i="2" a="1"/>
  <c r="AT1124" i="2" s="1"/>
  <c r="AT1174" i="2" a="1"/>
  <c r="AT1174" i="2" s="1"/>
  <c r="AT1223" i="2" a="1"/>
  <c r="AT1223" i="2" s="1"/>
  <c r="AT1176" i="2" a="1"/>
  <c r="AT1176" i="2" s="1"/>
  <c r="AT1261" i="2" a="1"/>
  <c r="AT1261" i="2" s="1"/>
  <c r="AT1255" i="2" a="1"/>
  <c r="AT1255" i="2" s="1"/>
  <c r="AT1243" i="2" a="1"/>
  <c r="AT1243" i="2" s="1"/>
  <c r="AT1267" i="2" a="1"/>
  <c r="AT1267" i="2" s="1"/>
  <c r="AT1330" i="2" a="1"/>
  <c r="AT1330" i="2" s="1"/>
  <c r="AT1346" i="2" a="1"/>
  <c r="AT1346" i="2" s="1"/>
  <c r="AT1285" i="2" a="1"/>
  <c r="AT1285" i="2" s="1"/>
  <c r="AT1256" i="2" a="1"/>
  <c r="AT1256" i="2" s="1"/>
  <c r="AT1320" i="2" a="1"/>
  <c r="AT1320" i="2" s="1"/>
  <c r="AT1414" i="2" a="1"/>
  <c r="AT1414" i="2" s="1"/>
  <c r="AT1470" i="2" a="1"/>
  <c r="AT1470" i="2" s="1"/>
  <c r="AT1369" i="2" a="1"/>
  <c r="AT1369" i="2" s="1"/>
  <c r="AT1454" i="2" a="1"/>
  <c r="AT1454" i="2" s="1"/>
  <c r="AT1503" i="2" a="1"/>
  <c r="AT1503" i="2" s="1"/>
  <c r="AT1499" i="2" a="1"/>
  <c r="AT1499" i="2" s="1"/>
  <c r="AT1526" i="2" a="1"/>
  <c r="AT1526" i="2" s="1"/>
  <c r="AT1379" i="2" a="1"/>
  <c r="AT1379" i="2" s="1"/>
  <c r="AT1443" i="2" a="1"/>
  <c r="AT1443" i="2" s="1"/>
  <c r="AT1478" i="2" a="1"/>
  <c r="AT1478" i="2" s="1"/>
  <c r="AT1556" i="2" a="1"/>
  <c r="AT1556" i="2" s="1"/>
  <c r="AT1536" i="2" a="1"/>
  <c r="AT1536" i="2" s="1"/>
  <c r="AT1555" i="2" a="1"/>
  <c r="AT1555" i="2" s="1"/>
  <c r="AT1609" i="2" a="1"/>
  <c r="AT1609" i="2" s="1"/>
  <c r="AT1648" i="2" a="1"/>
  <c r="AT1648" i="2" s="1"/>
  <c r="AT1657" i="2" a="1"/>
  <c r="AT1657" i="2" s="1"/>
  <c r="AT1636" i="2" a="1"/>
  <c r="AT1636" i="2" s="1"/>
  <c r="AT1709" i="2" a="1"/>
  <c r="AT1709" i="2" s="1"/>
  <c r="AT1733" i="2" a="1"/>
  <c r="AT1733" i="2" s="1"/>
  <c r="AT1554" i="2" a="1"/>
  <c r="AT1554" i="2" s="1"/>
  <c r="AT1618" i="2" a="1"/>
  <c r="AT1618" i="2" s="1"/>
  <c r="AT1678" i="2" a="1"/>
  <c r="AT1678" i="2" s="1"/>
  <c r="AT1735" i="2" a="1"/>
  <c r="AT1735" i="2" s="1"/>
  <c r="AT1755" i="2" a="1"/>
  <c r="AT1755" i="2" s="1"/>
  <c r="AT1717" i="2" a="1"/>
  <c r="AT1717" i="2" s="1"/>
  <c r="AT1770" i="2" a="1"/>
  <c r="AT1770" i="2" s="1"/>
  <c r="AT1768" i="2" a="1"/>
  <c r="AT1768" i="2" s="1"/>
  <c r="AT40" i="2" a="1"/>
  <c r="AT40" i="2" s="1"/>
  <c r="AT575" i="2" a="1"/>
  <c r="AT575" i="2" s="1"/>
  <c r="AT1570" i="2" a="1"/>
  <c r="AT1570" i="2" s="1"/>
  <c r="AT586" i="2" a="1"/>
  <c r="AT586" i="2" s="1"/>
  <c r="AT1574" i="2" a="1"/>
  <c r="AT1574" i="2" s="1"/>
  <c r="AT762" i="2" a="1"/>
  <c r="AT762" i="2" s="1"/>
  <c r="AT1737" i="2" a="1"/>
  <c r="AT1737" i="2" s="1"/>
  <c r="AT236" i="2" a="1"/>
  <c r="AT236" i="2" s="1"/>
  <c r="AT675" i="2" a="1"/>
  <c r="AT675" i="2" s="1"/>
  <c r="AT1716" i="2" a="1"/>
  <c r="AT1716" i="2" s="1"/>
  <c r="AR440" i="1"/>
  <c r="AT180" i="2" a="1"/>
  <c r="AT180" i="2" s="1"/>
  <c r="AT255" i="2" a="1"/>
  <c r="AT255" i="2" s="1"/>
  <c r="AT918" i="2" a="1"/>
  <c r="AT918" i="2" s="1"/>
  <c r="AT1586" i="2" a="1"/>
  <c r="AT1586" i="2" s="1"/>
  <c r="AR271" i="1"/>
  <c r="AR240" i="1"/>
  <c r="AT155" i="2" a="1"/>
  <c r="AT155" i="2" s="1"/>
  <c r="AT86" i="2" a="1"/>
  <c r="AT86" i="2" s="1"/>
  <c r="AT117" i="2" a="1"/>
  <c r="AT117" i="2" s="1"/>
  <c r="AT39" i="2" a="1"/>
  <c r="AT39" i="2" s="1"/>
  <c r="AT97" i="2" a="1"/>
  <c r="AT97" i="2" s="1"/>
  <c r="AT240" i="2" a="1"/>
  <c r="AT240" i="2" s="1"/>
  <c r="AT105" i="2" a="1"/>
  <c r="AT105" i="2" s="1"/>
  <c r="AT235" i="2" a="1"/>
  <c r="AT235" i="2" s="1"/>
  <c r="AT188" i="2" a="1"/>
  <c r="AT188" i="2" s="1"/>
  <c r="AT283" i="2" a="1"/>
  <c r="AT283" i="2" s="1"/>
  <c r="AT356" i="2" a="1"/>
  <c r="AT356" i="2" s="1"/>
  <c r="AT68" i="2" a="1"/>
  <c r="AT68" i="2" s="1"/>
  <c r="AT116" i="2" a="1"/>
  <c r="AT116" i="2" s="1"/>
  <c r="AT222" i="2" a="1"/>
  <c r="AT222" i="2" s="1"/>
  <c r="AT275" i="2" a="1"/>
  <c r="AT275" i="2" s="1"/>
  <c r="AT257" i="2" a="1"/>
  <c r="AT257" i="2" s="1"/>
  <c r="AT212" i="2" a="1"/>
  <c r="AT212" i="2" s="1"/>
  <c r="AT313" i="2" a="1"/>
  <c r="AT313" i="2" s="1"/>
  <c r="AT323" i="2" a="1"/>
  <c r="AT323" i="2" s="1"/>
  <c r="AT241" i="2" a="1"/>
  <c r="AT241" i="2" s="1"/>
  <c r="AT324" i="2" a="1"/>
  <c r="AT324" i="2" s="1"/>
  <c r="AT352" i="2" a="1"/>
  <c r="AT352" i="2" s="1"/>
  <c r="AT440" i="2" a="1"/>
  <c r="AT440" i="2" s="1"/>
  <c r="AT308" i="2" a="1"/>
  <c r="AT308" i="2" s="1"/>
  <c r="AT336" i="2" a="1"/>
  <c r="AT336" i="2" s="1"/>
  <c r="AT403" i="2" a="1"/>
  <c r="AT403" i="2" s="1"/>
  <c r="AT392" i="2" a="1"/>
  <c r="AT392" i="2" s="1"/>
  <c r="AT446" i="2" a="1"/>
  <c r="AT446" i="2" s="1"/>
  <c r="AT539" i="2" a="1"/>
  <c r="AT539" i="2" s="1"/>
  <c r="AT415" i="2" a="1"/>
  <c r="AT415" i="2" s="1"/>
  <c r="AT482" i="2" a="1"/>
  <c r="AT482" i="2" s="1"/>
  <c r="AT499" i="2" a="1"/>
  <c r="AT499" i="2" s="1"/>
  <c r="AT434" i="2" a="1"/>
  <c r="AT434" i="2" s="1"/>
  <c r="AT604" i="2" a="1"/>
  <c r="AT604" i="2" s="1"/>
  <c r="AT555" i="2" a="1"/>
  <c r="AT555" i="2" s="1"/>
  <c r="AT626" i="2" a="1"/>
  <c r="AT626" i="2" s="1"/>
  <c r="AT602" i="2" a="1"/>
  <c r="AT602" i="2" s="1"/>
  <c r="AT588" i="2" a="1"/>
  <c r="AT588" i="2" s="1"/>
  <c r="AT564" i="2" a="1"/>
  <c r="AT564" i="2" s="1"/>
  <c r="AT528" i="2" a="1"/>
  <c r="AT528" i="2" s="1"/>
  <c r="AT665" i="2" a="1"/>
  <c r="AT665" i="2" s="1"/>
  <c r="AT656" i="2" a="1"/>
  <c r="AT656" i="2" s="1"/>
  <c r="AT657" i="2" a="1"/>
  <c r="AT657" i="2" s="1"/>
  <c r="AT678" i="2" a="1"/>
  <c r="AT678" i="2" s="1"/>
  <c r="AT649" i="2" a="1"/>
  <c r="AT649" i="2" s="1"/>
  <c r="AT735" i="2" a="1"/>
  <c r="AT735" i="2" s="1"/>
  <c r="AT751" i="2" a="1"/>
  <c r="AT751" i="2" s="1"/>
  <c r="AT802" i="2" a="1"/>
  <c r="AT802" i="2" s="1"/>
  <c r="AT891" i="2" a="1"/>
  <c r="AT891" i="2" s="1"/>
  <c r="AT926" i="2" a="1"/>
  <c r="AT926" i="2" s="1"/>
  <c r="AT772" i="2" a="1"/>
  <c r="AT772" i="2" s="1"/>
  <c r="AT812" i="2" a="1"/>
  <c r="AT812" i="2" s="1"/>
  <c r="AT1006" i="2" a="1"/>
  <c r="AT1006" i="2" s="1"/>
  <c r="AT853" i="2" a="1"/>
  <c r="AT853" i="2" s="1"/>
  <c r="AT863" i="2" a="1"/>
  <c r="AT863" i="2" s="1"/>
  <c r="AT990" i="2" a="1"/>
  <c r="AT990" i="2" s="1"/>
  <c r="AT946" i="2" a="1"/>
  <c r="AT946" i="2" s="1"/>
  <c r="AT998" i="2" a="1"/>
  <c r="AT998" i="2" s="1"/>
  <c r="AT877" i="2" a="1"/>
  <c r="AT877" i="2" s="1"/>
  <c r="AT941" i="2" a="1"/>
  <c r="AT941" i="2" s="1"/>
  <c r="AT986" i="2" a="1"/>
  <c r="AT986" i="2" s="1"/>
  <c r="AT1002" i="2" a="1"/>
  <c r="AT1002" i="2" s="1"/>
  <c r="AT884" i="2" a="1"/>
  <c r="AT884" i="2" s="1"/>
  <c r="AT948" i="2" a="1"/>
  <c r="AT948" i="2" s="1"/>
  <c r="AT1039" i="2" a="1"/>
  <c r="AT1039" i="2" s="1"/>
  <c r="AT1069" i="2" a="1"/>
  <c r="AT1069" i="2" s="1"/>
  <c r="AT1147" i="2" a="1"/>
  <c r="AT1147" i="2" s="1"/>
  <c r="AT1196" i="2" a="1"/>
  <c r="AT1196" i="2" s="1"/>
  <c r="AT1004" i="2" a="1"/>
  <c r="AT1004" i="2" s="1"/>
  <c r="AT1108" i="2" a="1"/>
  <c r="AT1108" i="2" s="1"/>
  <c r="AT1279" i="2" a="1"/>
  <c r="AT1279" i="2" s="1"/>
  <c r="AT1163" i="2" a="1"/>
  <c r="AT1163" i="2" s="1"/>
  <c r="AT1129" i="2" a="1"/>
  <c r="AT1129" i="2" s="1"/>
  <c r="AT1226" i="2" a="1"/>
  <c r="AT1226" i="2" s="1"/>
  <c r="AT1266" i="2" a="1"/>
  <c r="AT1266" i="2" s="1"/>
  <c r="AT1181" i="2" a="1"/>
  <c r="AT1181" i="2" s="1"/>
  <c r="AT1358" i="2" a="1"/>
  <c r="AT1358" i="2" s="1"/>
  <c r="AT1271" i="2" a="1"/>
  <c r="AT1271" i="2" s="1"/>
  <c r="AT1275" i="2" a="1"/>
  <c r="AT1275" i="2" s="1"/>
  <c r="AT1277" i="2" a="1"/>
  <c r="AT1277" i="2" s="1"/>
  <c r="AT1337" i="2" a="1"/>
  <c r="AT1337" i="2" s="1"/>
  <c r="AT1406" i="2" a="1"/>
  <c r="AT1406" i="2" s="1"/>
  <c r="AT1299" i="2" a="1"/>
  <c r="AT1299" i="2" s="1"/>
  <c r="AT1260" i="2" a="1"/>
  <c r="AT1260" i="2" s="1"/>
  <c r="AT1324" i="2" a="1"/>
  <c r="AT1324" i="2" s="1"/>
  <c r="AT1424" i="2" a="1"/>
  <c r="AT1424" i="2" s="1"/>
  <c r="AT1480" i="2" a="1"/>
  <c r="AT1480" i="2" s="1"/>
  <c r="AT1385" i="2" a="1"/>
  <c r="AT1385" i="2" s="1"/>
  <c r="AT1504" i="2" a="1"/>
  <c r="AT1504" i="2" s="1"/>
  <c r="AT1519" i="2" a="1"/>
  <c r="AT1519" i="2" s="1"/>
  <c r="AT1577" i="2" a="1"/>
  <c r="AT1577" i="2" s="1"/>
  <c r="AT1545" i="2" a="1"/>
  <c r="AT1545" i="2" s="1"/>
  <c r="AT1383" i="2" a="1"/>
  <c r="AT1383" i="2" s="1"/>
  <c r="AT1447" i="2" a="1"/>
  <c r="AT1447" i="2" s="1"/>
  <c r="AT1482" i="2" a="1"/>
  <c r="AT1482" i="2" s="1"/>
  <c r="AT1560" i="2" a="1"/>
  <c r="AT1560" i="2" s="1"/>
  <c r="AT1538" i="2" a="1"/>
  <c r="AT1538" i="2" s="1"/>
  <c r="AT1685" i="2" a="1"/>
  <c r="AT1685" i="2" s="1"/>
  <c r="AT1575" i="2" a="1"/>
  <c r="AT1575" i="2" s="1"/>
  <c r="AT1591" i="2" a="1"/>
  <c r="AT1591" i="2" s="1"/>
  <c r="AT1660" i="2" a="1"/>
  <c r="AT1660" i="2" s="1"/>
  <c r="AT1641" i="2" a="1"/>
  <c r="AT1641" i="2" s="1"/>
  <c r="AT1690" i="2" a="1"/>
  <c r="AT1690" i="2" s="1"/>
  <c r="AT1656" i="2" a="1"/>
  <c r="AT1656" i="2" s="1"/>
  <c r="AT1558" i="2" a="1"/>
  <c r="AT1558" i="2" s="1"/>
  <c r="AT1622" i="2" a="1"/>
  <c r="AT1622" i="2" s="1"/>
  <c r="AT1683" i="2" a="1"/>
  <c r="AT1683" i="2" s="1"/>
  <c r="AT1765" i="2" a="1"/>
  <c r="AT1765" i="2" s="1"/>
  <c r="AT1763" i="2" a="1"/>
  <c r="AT1763" i="2" s="1"/>
  <c r="AT1722" i="2" a="1"/>
  <c r="AT1722" i="2" s="1"/>
  <c r="AT1778" i="2" a="1"/>
  <c r="AT1778" i="2" s="1"/>
  <c r="AT1772" i="2" a="1"/>
  <c r="AT1772" i="2" s="1"/>
  <c r="AV823" i="1" l="1"/>
  <c r="AU1064" i="1" a="1"/>
  <c r="AU1064" i="1" s="1"/>
  <c r="AW1064" i="1" s="1"/>
  <c r="AD19" i="2"/>
  <c r="M3" i="2" s="1"/>
  <c r="AT3" i="2" s="1" a="1"/>
  <c r="AT3" i="2" s="1"/>
  <c r="AX3" i="2" s="1"/>
  <c r="AV847" i="1"/>
  <c r="AV852" i="1"/>
  <c r="R22" i="5"/>
  <c r="W21" i="5" s="1"/>
  <c r="AP38" i="5"/>
  <c r="R38" i="5" s="1"/>
  <c r="AP39" i="5"/>
  <c r="AP37" i="5"/>
  <c r="W42" i="5"/>
  <c r="W43" i="5"/>
  <c r="AY542" i="1"/>
  <c r="AR542" i="1" s="1"/>
  <c r="I542" i="1" s="1"/>
  <c r="AV230" i="1"/>
  <c r="AV571" i="1"/>
  <c r="AP23" i="5"/>
  <c r="R23" i="5" s="1"/>
  <c r="AP25" i="5"/>
  <c r="R25" i="5" s="1"/>
  <c r="AU181" i="1" a="1"/>
  <c r="AU181" i="1" s="1"/>
  <c r="AW181" i="1" s="1"/>
  <c r="AU1171" i="1" a="1"/>
  <c r="AU1171" i="1" s="1"/>
  <c r="AW1171" i="1" s="1"/>
  <c r="AU728" i="1" a="1"/>
  <c r="AU728" i="1" s="1"/>
  <c r="AW728" i="1" s="1"/>
  <c r="AV1010" i="1"/>
  <c r="AP24" i="3"/>
  <c r="T24" i="3" s="1"/>
  <c r="AP19" i="3"/>
  <c r="T19" i="3" s="1"/>
  <c r="AP7" i="3"/>
  <c r="T7" i="3" s="1"/>
  <c r="AP8" i="3"/>
  <c r="T8" i="3" s="1"/>
  <c r="AP21" i="3"/>
  <c r="T21" i="3" s="1"/>
  <c r="AS10" i="3" a="1"/>
  <c r="AS10" i="3" s="1"/>
  <c r="AU10" i="3" s="1"/>
  <c r="AW10" i="3" s="1"/>
  <c r="AS11" i="3" a="1"/>
  <c r="AS11" i="3" s="1"/>
  <c r="AU11" i="3" s="1"/>
  <c r="AW11" i="3" s="1"/>
  <c r="AT12" i="3"/>
  <c r="AW25" i="3"/>
  <c r="AV25" i="3"/>
  <c r="AW23" i="3"/>
  <c r="AV23" i="3"/>
  <c r="AX4" i="3"/>
  <c r="I4" i="3" s="1"/>
  <c r="AU423" i="1" a="1"/>
  <c r="AU423" i="1" s="1"/>
  <c r="AW423" i="1" s="1"/>
  <c r="AV729" i="1"/>
  <c r="AV808" i="1"/>
  <c r="AV662" i="1"/>
  <c r="AU481" i="1" a="1"/>
  <c r="AU481" i="1" s="1"/>
  <c r="AW481" i="1" s="1"/>
  <c r="AU647" i="1" a="1"/>
  <c r="AU647" i="1" s="1"/>
  <c r="AW647" i="1" s="1"/>
  <c r="AV1069" i="1"/>
  <c r="AU804" i="1" a="1"/>
  <c r="AU804" i="1" s="1"/>
  <c r="AW804" i="1" s="1"/>
  <c r="AV1026" i="1"/>
  <c r="AU1196" i="1" a="1"/>
  <c r="AU1196" i="1" s="1"/>
  <c r="AW1196" i="1" s="1"/>
  <c r="AV754" i="1"/>
  <c r="AV947" i="1"/>
  <c r="AV42" i="1"/>
  <c r="AV1068" i="1"/>
  <c r="AU1201" i="1" a="1"/>
  <c r="AU1201" i="1" s="1"/>
  <c r="AW1201" i="1" s="1"/>
  <c r="AU359" i="1" a="1"/>
  <c r="AU359" i="1" s="1"/>
  <c r="AW359" i="1" s="1"/>
  <c r="AU1159" i="1" a="1"/>
  <c r="AU1159" i="1" s="1"/>
  <c r="AW1159" i="1" s="1"/>
  <c r="AV1159" i="1"/>
  <c r="AV1210" i="1"/>
  <c r="AU1210" i="1" a="1"/>
  <c r="AU1210" i="1" s="1"/>
  <c r="AW1210" i="1" s="1"/>
  <c r="AV678" i="1"/>
  <c r="AU678" i="1" a="1"/>
  <c r="AU678" i="1" s="1"/>
  <c r="AW678" i="1" s="1"/>
  <c r="AU938" i="1" a="1"/>
  <c r="AU938" i="1" s="1"/>
  <c r="AW938" i="1" s="1"/>
  <c r="AV938" i="1"/>
  <c r="AU1179" i="1" a="1"/>
  <c r="AU1179" i="1" s="1"/>
  <c r="AW1179" i="1" s="1"/>
  <c r="AV1179" i="1"/>
  <c r="AU762" i="1" a="1"/>
  <c r="AU762" i="1" s="1"/>
  <c r="AW762" i="1" s="1"/>
  <c r="AV762" i="1"/>
  <c r="AV1088" i="1"/>
  <c r="AU1088" i="1" a="1"/>
  <c r="AU1088" i="1" s="1"/>
  <c r="AW1088" i="1" s="1"/>
  <c r="AU242" i="1" a="1"/>
  <c r="AU242" i="1" s="1"/>
  <c r="AW242" i="1" s="1"/>
  <c r="AV242" i="1"/>
  <c r="AV80" i="1"/>
  <c r="AU80" i="1" a="1"/>
  <c r="AU80" i="1" s="1"/>
  <c r="AW80" i="1" s="1"/>
  <c r="AU93" i="1" a="1"/>
  <c r="AU93" i="1" s="1"/>
  <c r="AW93" i="1" s="1"/>
  <c r="AU1160" i="1" a="1"/>
  <c r="AU1160" i="1" s="1"/>
  <c r="AW1160" i="1" s="1"/>
  <c r="AV129" i="1"/>
  <c r="AU129" i="1" a="1"/>
  <c r="AU129" i="1" s="1"/>
  <c r="AW129" i="1" s="1"/>
  <c r="AV893" i="1"/>
  <c r="AU893" i="1" a="1"/>
  <c r="AU893" i="1" s="1"/>
  <c r="AW893" i="1" s="1"/>
  <c r="AV612" i="1"/>
  <c r="AU612" i="1" a="1"/>
  <c r="AU612" i="1" s="1"/>
  <c r="AW612" i="1" s="1"/>
  <c r="AV63" i="1"/>
  <c r="AU227" i="1" a="1"/>
  <c r="AU227" i="1" s="1"/>
  <c r="AW227" i="1" s="1"/>
  <c r="AV227" i="1"/>
  <c r="AU91" i="1" a="1"/>
  <c r="AU91" i="1" s="1"/>
  <c r="AW91" i="1" s="1"/>
  <c r="AV91" i="1"/>
  <c r="AV818" i="1"/>
  <c r="AU818" i="1" a="1"/>
  <c r="AU818" i="1" s="1"/>
  <c r="AW818" i="1" s="1"/>
  <c r="AV986" i="1"/>
  <c r="AU986" i="1" a="1"/>
  <c r="AU986" i="1" s="1"/>
  <c r="AW986" i="1" s="1"/>
  <c r="AU973" i="1" a="1"/>
  <c r="AU973" i="1" s="1"/>
  <c r="AW973" i="1" s="1"/>
  <c r="AV973" i="1"/>
  <c r="AV143" i="1"/>
  <c r="AU143" i="1" a="1"/>
  <c r="AU143" i="1" s="1"/>
  <c r="AW143" i="1" s="1"/>
  <c r="AV824" i="1"/>
  <c r="AU824" i="1" a="1"/>
  <c r="AU824" i="1" s="1"/>
  <c r="AW824" i="1" s="1"/>
  <c r="AS828" i="1"/>
  <c r="AU286" i="1" a="1"/>
  <c r="AU286" i="1" s="1"/>
  <c r="AW286" i="1" s="1"/>
  <c r="AV286" i="1"/>
  <c r="AU307" i="1" a="1"/>
  <c r="AU307" i="1" s="1"/>
  <c r="AW307" i="1" s="1"/>
  <c r="AV307" i="1"/>
  <c r="AU793" i="1" a="1"/>
  <c r="AU793" i="1" s="1"/>
  <c r="AW793" i="1" s="1"/>
  <c r="AV793" i="1"/>
  <c r="AV194" i="1"/>
  <c r="AU194" i="1" a="1"/>
  <c r="AU194" i="1" s="1"/>
  <c r="AW194" i="1" s="1"/>
  <c r="AU291" i="1" a="1"/>
  <c r="AU291" i="1" s="1"/>
  <c r="AW291" i="1" s="1"/>
  <c r="AU325" i="1" a="1"/>
  <c r="AU325" i="1" s="1"/>
  <c r="AW325" i="1" s="1"/>
  <c r="AS325" i="1" s="1"/>
  <c r="AU1125" i="1" a="1"/>
  <c r="AU1125" i="1" s="1"/>
  <c r="AW1125" i="1" s="1"/>
  <c r="AV1125" i="1"/>
  <c r="AV1062" i="1"/>
  <c r="AU1062" i="1" a="1"/>
  <c r="AU1062" i="1" s="1"/>
  <c r="AW1062" i="1" s="1"/>
  <c r="AV668" i="1"/>
  <c r="AU668" i="1" a="1"/>
  <c r="AU668" i="1" s="1"/>
  <c r="AW668" i="1" s="1"/>
  <c r="AU439" i="1" a="1"/>
  <c r="AU439" i="1" s="1"/>
  <c r="AW439" i="1" s="1"/>
  <c r="AV439" i="1"/>
  <c r="AV982" i="1"/>
  <c r="AU982" i="1" a="1"/>
  <c r="AU982" i="1" s="1"/>
  <c r="AW982" i="1" s="1"/>
  <c r="AU1218" i="1" a="1"/>
  <c r="AU1218" i="1" s="1"/>
  <c r="AW1218" i="1" s="1"/>
  <c r="AV1218" i="1"/>
  <c r="AU906" i="1" a="1"/>
  <c r="AU906" i="1" s="1"/>
  <c r="AW906" i="1" s="1"/>
  <c r="AV906" i="1"/>
  <c r="AV609" i="1"/>
  <c r="AU609" i="1" a="1"/>
  <c r="AU609" i="1" s="1"/>
  <c r="AW609" i="1" s="1"/>
  <c r="AV526" i="1"/>
  <c r="AU526" i="1" a="1"/>
  <c r="AU526" i="1" s="1"/>
  <c r="AW526" i="1" s="1"/>
  <c r="AV607" i="1"/>
  <c r="AU607" i="1" a="1"/>
  <c r="AU607" i="1" s="1"/>
  <c r="AW607" i="1" s="1"/>
  <c r="AX257" i="1"/>
  <c r="AR257" i="1" s="1"/>
  <c r="I257" i="1" s="1"/>
  <c r="AV243" i="1"/>
  <c r="AU243" i="1" a="1"/>
  <c r="AU243" i="1" s="1"/>
  <c r="AW243" i="1" s="1"/>
  <c r="AV616" i="1"/>
  <c r="AU616" i="1" a="1"/>
  <c r="AU616" i="1" s="1"/>
  <c r="AW616" i="1" s="1"/>
  <c r="AU378" i="1" a="1"/>
  <c r="AU378" i="1" s="1"/>
  <c r="AW378" i="1" s="1"/>
  <c r="AV378" i="1"/>
  <c r="AV205" i="1"/>
  <c r="AU205" i="1" a="1"/>
  <c r="AU205" i="1" s="1"/>
  <c r="AW205" i="1" s="1"/>
  <c r="AV988" i="1"/>
  <c r="AU988" i="1" a="1"/>
  <c r="AU988" i="1" s="1"/>
  <c r="AW988" i="1" s="1"/>
  <c r="AU628" i="1" a="1"/>
  <c r="AU628" i="1" s="1"/>
  <c r="AW628" i="1" s="1"/>
  <c r="AV628" i="1"/>
  <c r="AU210" i="1" a="1"/>
  <c r="AU210" i="1" s="1"/>
  <c r="AW210" i="1" s="1"/>
  <c r="AV210" i="1"/>
  <c r="AU1204" i="1" a="1"/>
  <c r="AU1204" i="1" s="1"/>
  <c r="AW1204" i="1" s="1"/>
  <c r="AV1204" i="1"/>
  <c r="AU1099" i="1" a="1"/>
  <c r="AU1099" i="1" s="1"/>
  <c r="AW1099" i="1" s="1"/>
  <c r="AV1099" i="1"/>
  <c r="AU836" i="1" a="1"/>
  <c r="AU836" i="1" s="1"/>
  <c r="AW836" i="1" s="1"/>
  <c r="AV836" i="1"/>
  <c r="AV635" i="1"/>
  <c r="AU635" i="1" a="1"/>
  <c r="AU635" i="1" s="1"/>
  <c r="AW635" i="1" s="1"/>
  <c r="AV1080" i="1"/>
  <c r="AU1080" i="1" a="1"/>
  <c r="AU1080" i="1" s="1"/>
  <c r="AW1080" i="1" s="1"/>
  <c r="AU1122" i="1" a="1"/>
  <c r="AU1122" i="1" s="1"/>
  <c r="AW1122" i="1" s="1"/>
  <c r="AV1122" i="1"/>
  <c r="AV1152" i="1"/>
  <c r="AU1152" i="1" a="1"/>
  <c r="AU1152" i="1" s="1"/>
  <c r="AW1152" i="1" s="1"/>
  <c r="AV634" i="1"/>
  <c r="AU634" i="1" a="1"/>
  <c r="AU634" i="1" s="1"/>
  <c r="AW634" i="1" s="1"/>
  <c r="AU392" i="1" a="1"/>
  <c r="AU392" i="1" s="1"/>
  <c r="AW392" i="1" s="1"/>
  <c r="AV392" i="1"/>
  <c r="AV799" i="1"/>
  <c r="AU799" i="1" a="1"/>
  <c r="AU799" i="1" s="1"/>
  <c r="AW799" i="1" s="1"/>
  <c r="AV719" i="1"/>
  <c r="AU719" i="1" a="1"/>
  <c r="AU719" i="1" s="1"/>
  <c r="AW719" i="1" s="1"/>
  <c r="AV1168" i="1"/>
  <c r="AU1168" i="1" a="1"/>
  <c r="AU1168" i="1" s="1"/>
  <c r="AW1168" i="1" s="1"/>
  <c r="AU301" i="1" a="1"/>
  <c r="AU301" i="1" s="1"/>
  <c r="AW301" i="1" s="1"/>
  <c r="AV301" i="1"/>
  <c r="AU459" i="1" a="1"/>
  <c r="AU459" i="1" s="1"/>
  <c r="AW459" i="1" s="1"/>
  <c r="AV459" i="1"/>
  <c r="AV924" i="1"/>
  <c r="AU924" i="1" a="1"/>
  <c r="AU924" i="1" s="1"/>
  <c r="AW924" i="1" s="1"/>
  <c r="AU1019" i="1" a="1"/>
  <c r="AU1019" i="1" s="1"/>
  <c r="AW1019" i="1" s="1"/>
  <c r="AV1019" i="1"/>
  <c r="AV1107" i="1"/>
  <c r="AU1107" i="1" a="1"/>
  <c r="AU1107" i="1" s="1"/>
  <c r="AW1107" i="1" s="1"/>
  <c r="AV264" i="1"/>
  <c r="AU264" i="1" a="1"/>
  <c r="AU264" i="1" s="1"/>
  <c r="AW264" i="1" s="1"/>
  <c r="AV1110" i="1"/>
  <c r="AU1110" i="1" a="1"/>
  <c r="AU1110" i="1" s="1"/>
  <c r="AW1110" i="1" s="1"/>
  <c r="AU833" i="1" a="1"/>
  <c r="AU833" i="1" s="1"/>
  <c r="AW833" i="1" s="1"/>
  <c r="AV833" i="1"/>
  <c r="AU250" i="1" a="1"/>
  <c r="AU250" i="1" s="1"/>
  <c r="AW250" i="1" s="1"/>
  <c r="AV250" i="1"/>
  <c r="AV783" i="1"/>
  <c r="AU783" i="1" a="1"/>
  <c r="AU783" i="1" s="1"/>
  <c r="AW783" i="1" s="1"/>
  <c r="AU934" i="1" a="1"/>
  <c r="AU934" i="1" s="1"/>
  <c r="AW934" i="1" s="1"/>
  <c r="AV934" i="1"/>
  <c r="AV532" i="1"/>
  <c r="AU532" i="1" a="1"/>
  <c r="AU532" i="1" s="1"/>
  <c r="AW532" i="1" s="1"/>
  <c r="AV1163" i="1"/>
  <c r="AU1163" i="1" a="1"/>
  <c r="AU1163" i="1" s="1"/>
  <c r="AW1163" i="1" s="1"/>
  <c r="AU755" i="1" a="1"/>
  <c r="AU755" i="1" s="1"/>
  <c r="AW755" i="1" s="1"/>
  <c r="AV755" i="1"/>
  <c r="AU646" i="1" a="1"/>
  <c r="AU646" i="1" s="1"/>
  <c r="AW646" i="1" s="1"/>
  <c r="AV646" i="1"/>
  <c r="AV757" i="1"/>
  <c r="AU757" i="1" a="1"/>
  <c r="AU757" i="1" s="1"/>
  <c r="AW757" i="1" s="1"/>
  <c r="AV1022" i="1"/>
  <c r="AU1022" i="1" a="1"/>
  <c r="AU1022" i="1" s="1"/>
  <c r="AW1022" i="1" s="1"/>
  <c r="AU472" i="1" a="1"/>
  <c r="AU472" i="1" s="1"/>
  <c r="AW472" i="1" s="1"/>
  <c r="AV472" i="1"/>
  <c r="AV1176" i="1"/>
  <c r="AU1176" i="1" a="1"/>
  <c r="AU1176" i="1" s="1"/>
  <c r="AW1176" i="1" s="1"/>
  <c r="AU131" i="1" a="1"/>
  <c r="AU131" i="1" s="1"/>
  <c r="AW131" i="1" s="1"/>
  <c r="AV131" i="1"/>
  <c r="AU1094" i="1" a="1"/>
  <c r="AU1094" i="1" s="1"/>
  <c r="AW1094" i="1" s="1"/>
  <c r="AV1094" i="1"/>
  <c r="AV1051" i="1"/>
  <c r="AU1051" i="1" a="1"/>
  <c r="AU1051" i="1" s="1"/>
  <c r="AW1051" i="1" s="1"/>
  <c r="AV173" i="1"/>
  <c r="AU173" i="1" a="1"/>
  <c r="AU173" i="1" s="1"/>
  <c r="AW173" i="1" s="1"/>
  <c r="AV521" i="1"/>
  <c r="AU521" i="1" a="1"/>
  <c r="AU521" i="1" s="1"/>
  <c r="AW521" i="1" s="1"/>
  <c r="AV1065" i="1"/>
  <c r="AU1065" i="1" a="1"/>
  <c r="AU1065" i="1" s="1"/>
  <c r="AW1065" i="1" s="1"/>
  <c r="AV212" i="1"/>
  <c r="AU212" i="1" a="1"/>
  <c r="AU212" i="1" s="1"/>
  <c r="AW212" i="1" s="1"/>
  <c r="AU641" i="1" a="1"/>
  <c r="AU641" i="1" s="1"/>
  <c r="AW641" i="1" s="1"/>
  <c r="AV641" i="1"/>
  <c r="AU315" i="1" a="1"/>
  <c r="AU315" i="1" s="1"/>
  <c r="AW315" i="1" s="1"/>
  <c r="AV315" i="1"/>
  <c r="AV952" i="1"/>
  <c r="AU952" i="1" a="1"/>
  <c r="AU952" i="1" s="1"/>
  <c r="AW952" i="1" s="1"/>
  <c r="AU394" i="1" a="1"/>
  <c r="AU394" i="1" s="1"/>
  <c r="AW394" i="1" s="1"/>
  <c r="AV394" i="1"/>
  <c r="AV486" i="1"/>
  <c r="AU486" i="1" a="1"/>
  <c r="AU486" i="1" s="1"/>
  <c r="AW486" i="1" s="1"/>
  <c r="AU872" i="1" a="1"/>
  <c r="AU872" i="1" s="1"/>
  <c r="AW872" i="1" s="1"/>
  <c r="AV872" i="1"/>
  <c r="AV487" i="1"/>
  <c r="AU487" i="1" a="1"/>
  <c r="AU487" i="1" s="1"/>
  <c r="AW487" i="1" s="1"/>
  <c r="AU431" i="1" a="1"/>
  <c r="AU431" i="1" s="1"/>
  <c r="AW431" i="1" s="1"/>
  <c r="AV431" i="1"/>
  <c r="AV903" i="1"/>
  <c r="AU903" i="1" a="1"/>
  <c r="AU903" i="1" s="1"/>
  <c r="AW903" i="1" s="1"/>
  <c r="AV584" i="1"/>
  <c r="AU584" i="1" a="1"/>
  <c r="AU584" i="1" s="1"/>
  <c r="AW584" i="1" s="1"/>
  <c r="AV707" i="1"/>
  <c r="AU707" i="1" a="1"/>
  <c r="AU707" i="1" s="1"/>
  <c r="AW707" i="1" s="1"/>
  <c r="AV50" i="1"/>
  <c r="AS50" i="1" s="1"/>
  <c r="AU140" i="1" a="1"/>
  <c r="AU140" i="1" s="1"/>
  <c r="AW140" i="1" s="1"/>
  <c r="AY140" i="1" s="1"/>
  <c r="AV956" i="1"/>
  <c r="AX956" i="1" s="1"/>
  <c r="BA23" i="1"/>
  <c r="BA27" i="1"/>
  <c r="BA22" i="1"/>
  <c r="BA12" i="1"/>
  <c r="BA32" i="1"/>
  <c r="BA8" i="1"/>
  <c r="BA13" i="1"/>
  <c r="BA34" i="1"/>
  <c r="BA5" i="1"/>
  <c r="BA25" i="1"/>
  <c r="BA38" i="1"/>
  <c r="BA7" i="1"/>
  <c r="BA17" i="1"/>
  <c r="BA36" i="1"/>
  <c r="BA24" i="1"/>
  <c r="BA31" i="1"/>
  <c r="BA21" i="1"/>
  <c r="BA14" i="1"/>
  <c r="BA11" i="1"/>
  <c r="BA29" i="1"/>
  <c r="BA37" i="1"/>
  <c r="BA35" i="1"/>
  <c r="BA20" i="1"/>
  <c r="BA30" i="1"/>
  <c r="BA10" i="1"/>
  <c r="BA15" i="1"/>
  <c r="BA9" i="1"/>
  <c r="BA26" i="1"/>
  <c r="BA28" i="1"/>
  <c r="BA19" i="1"/>
  <c r="BA33" i="1"/>
  <c r="BA16" i="1"/>
  <c r="BA6" i="1"/>
  <c r="BA18" i="1"/>
  <c r="BA4" i="1"/>
  <c r="BG35" i="1"/>
  <c r="BG20" i="1"/>
  <c r="BG30" i="1"/>
  <c r="BG10" i="1"/>
  <c r="BG15" i="1"/>
  <c r="BG32" i="1"/>
  <c r="BG8" i="1"/>
  <c r="BG13" i="1"/>
  <c r="BG34" i="1"/>
  <c r="BG5" i="1"/>
  <c r="BG25" i="1"/>
  <c r="BG38" i="1"/>
  <c r="BG7" i="1"/>
  <c r="BG17" i="1"/>
  <c r="BG36" i="1"/>
  <c r="BG24" i="1"/>
  <c r="BG31" i="1"/>
  <c r="BG21" i="1"/>
  <c r="BG14" i="1"/>
  <c r="BG11" i="1"/>
  <c r="BG29" i="1"/>
  <c r="BG37" i="1"/>
  <c r="BG23" i="1"/>
  <c r="BG27" i="1"/>
  <c r="BG22" i="1"/>
  <c r="BG12" i="1"/>
  <c r="BG9" i="1"/>
  <c r="BG26" i="1"/>
  <c r="BG28" i="1"/>
  <c r="BG19" i="1"/>
  <c r="BG33" i="1"/>
  <c r="BG16" i="1"/>
  <c r="BG6" i="1"/>
  <c r="BG18" i="1"/>
  <c r="AS698" i="1"/>
  <c r="BG4" i="1"/>
  <c r="AU421" i="1" a="1"/>
  <c r="AU421" i="1" s="1"/>
  <c r="AW421" i="1" s="1"/>
  <c r="AX421" i="1" s="1"/>
  <c r="AX15" i="1"/>
  <c r="AR15" i="1" s="1"/>
  <c r="I15" i="1" s="1"/>
  <c r="AU1044" i="1" a="1"/>
  <c r="AU1044" i="1" s="1"/>
  <c r="AW1044" i="1" s="1"/>
  <c r="AY1044" i="1" s="1"/>
  <c r="AV428" i="1"/>
  <c r="AY428" i="1" s="1"/>
  <c r="AR1059" i="1"/>
  <c r="I1059" i="1" s="1"/>
  <c r="AX11" i="1"/>
  <c r="AY11" i="1"/>
  <c r="AS11" i="1"/>
  <c r="AS24" i="1"/>
  <c r="AY24" i="1"/>
  <c r="AX24" i="1"/>
  <c r="AX23" i="1"/>
  <c r="AS23" i="1"/>
  <c r="AY23" i="1"/>
  <c r="AU13" i="1" a="1"/>
  <c r="AU13" i="1" s="1"/>
  <c r="AW13" i="1" s="1"/>
  <c r="AU7" i="1" a="1"/>
  <c r="AU7" i="1" s="1"/>
  <c r="AW7" i="1" s="1"/>
  <c r="AU35" i="1" a="1"/>
  <c r="AU35" i="1" s="1"/>
  <c r="AW35" i="1" s="1"/>
  <c r="AU18" i="1" a="1"/>
  <c r="AU18" i="1" s="1"/>
  <c r="AW18" i="1" s="1"/>
  <c r="AU28" i="1" a="1"/>
  <c r="AU28" i="1" s="1"/>
  <c r="AW28" i="1" s="1"/>
  <c r="AU22" i="1" a="1"/>
  <c r="AU22" i="1" s="1"/>
  <c r="AW22" i="1" s="1"/>
  <c r="AR167" i="1"/>
  <c r="I167" i="1" s="1"/>
  <c r="AV292" i="1"/>
  <c r="AX292" i="1" s="1"/>
  <c r="AY698" i="1"/>
  <c r="AR720" i="1"/>
  <c r="I720" i="1" s="1"/>
  <c r="AR815" i="1"/>
  <c r="I815" i="1" s="1"/>
  <c r="AR1072" i="1"/>
  <c r="AR1066" i="1"/>
  <c r="I1066" i="1" s="1"/>
  <c r="AR955" i="1"/>
  <c r="I955" i="1" s="1"/>
  <c r="AR901" i="1"/>
  <c r="I901" i="1" s="1"/>
  <c r="AV829" i="1"/>
  <c r="AS829" i="1" s="1"/>
  <c r="AU399" i="1" a="1"/>
  <c r="AU399" i="1" s="1"/>
  <c r="AW399" i="1" s="1"/>
  <c r="AX399" i="1" s="1"/>
  <c r="AR832" i="1"/>
  <c r="I832" i="1" s="1"/>
  <c r="AR860" i="1"/>
  <c r="I860" i="1" s="1"/>
  <c r="AV147" i="1"/>
  <c r="AY147" i="1" s="1"/>
  <c r="AU741" i="1" a="1"/>
  <c r="AU741" i="1" s="1"/>
  <c r="AW741" i="1" s="1"/>
  <c r="AX741" i="1" s="1"/>
  <c r="AU958" i="1" a="1"/>
  <c r="AU958" i="1" s="1"/>
  <c r="AW958" i="1" s="1"/>
  <c r="AY958" i="1" s="1"/>
  <c r="AV1139" i="1"/>
  <c r="AS1139" i="1" s="1"/>
  <c r="AV495" i="1"/>
  <c r="AY495" i="1" s="1"/>
  <c r="AV209" i="1"/>
  <c r="AX209" i="1" s="1"/>
  <c r="AU182" i="1" a="1"/>
  <c r="AU182" i="1" s="1"/>
  <c r="AW182" i="1" s="1"/>
  <c r="AS182" i="1" s="1"/>
  <c r="AU516" i="1" a="1"/>
  <c r="AU516" i="1" s="1"/>
  <c r="AW516" i="1" s="1"/>
  <c r="AX516" i="1" s="1"/>
  <c r="AU586" i="1" a="1"/>
  <c r="AU586" i="1" s="1"/>
  <c r="AW586" i="1" s="1"/>
  <c r="AY586" i="1" s="1"/>
  <c r="AU1165" i="1" a="1"/>
  <c r="AU1165" i="1" s="1"/>
  <c r="AW1165" i="1" s="1"/>
  <c r="AX1165" i="1" s="1"/>
  <c r="AV224" i="1"/>
  <c r="AX224" i="1" s="1"/>
  <c r="AU98" i="1" a="1"/>
  <c r="AU98" i="1" s="1"/>
  <c r="AW98" i="1" s="1"/>
  <c r="AY98" i="1" s="1"/>
  <c r="AS451" i="1"/>
  <c r="AS1042" i="1"/>
  <c r="AR809" i="1"/>
  <c r="I809" i="1" s="1"/>
  <c r="AS769" i="1"/>
  <c r="AR106" i="1"/>
  <c r="I106" i="1" s="1"/>
  <c r="AU725" i="1" a="1"/>
  <c r="AU725" i="1" s="1"/>
  <c r="AW725" i="1" s="1"/>
  <c r="AS725" i="1" s="1"/>
  <c r="AR897" i="1"/>
  <c r="AU618" i="1" a="1"/>
  <c r="AU618" i="1" s="1"/>
  <c r="AW618" i="1" s="1"/>
  <c r="AX618" i="1" s="1"/>
  <c r="AY1042" i="1"/>
  <c r="AU1077" i="1" a="1"/>
  <c r="AU1077" i="1" s="1"/>
  <c r="AW1077" i="1" s="1"/>
  <c r="AS1077" i="1" s="1"/>
  <c r="AU1101" i="1" a="1"/>
  <c r="AU1101" i="1" s="1"/>
  <c r="AW1101" i="1" s="1"/>
  <c r="AS1101" i="1" s="1"/>
  <c r="AV7" i="1"/>
  <c r="AU470" i="1" a="1"/>
  <c r="AU470" i="1" s="1"/>
  <c r="AW470" i="1" s="1"/>
  <c r="AX470" i="1" s="1"/>
  <c r="AX882" i="1"/>
  <c r="AV785" i="1"/>
  <c r="AY785" i="1" s="1"/>
  <c r="AR1084" i="1"/>
  <c r="AV565" i="1"/>
  <c r="AS565" i="1" s="1"/>
  <c r="AU576" i="1" a="1"/>
  <c r="AU576" i="1" s="1"/>
  <c r="AW576" i="1" s="1"/>
  <c r="AY576" i="1" s="1"/>
  <c r="AU1233" i="1" a="1"/>
  <c r="AU1233" i="1" s="1"/>
  <c r="AW1233" i="1" s="1"/>
  <c r="AX1233" i="1" s="1"/>
  <c r="AX963" i="1"/>
  <c r="AY700" i="1"/>
  <c r="AR700" i="1" s="1"/>
  <c r="AV849" i="1"/>
  <c r="AX849" i="1" s="1"/>
  <c r="AR1167" i="1"/>
  <c r="AV1117" i="1"/>
  <c r="AS1117" i="1" s="1"/>
  <c r="AS1058" i="1"/>
  <c r="AS700" i="1"/>
  <c r="AV910" i="1"/>
  <c r="AY910" i="1" s="1"/>
  <c r="AV350" i="1"/>
  <c r="AS350" i="1" s="1"/>
  <c r="AV1184" i="1"/>
  <c r="AY1184" i="1" s="1"/>
  <c r="AV61" i="1"/>
  <c r="AX61" i="1" s="1"/>
  <c r="AU75" i="1" a="1"/>
  <c r="AU75" i="1" s="1"/>
  <c r="AW75" i="1" s="1"/>
  <c r="AS75" i="1" s="1"/>
  <c r="AU614" i="1" a="1"/>
  <c r="AU614" i="1" s="1"/>
  <c r="AW614" i="1" s="1"/>
  <c r="AS614" i="1" s="1"/>
  <c r="AV22" i="1"/>
  <c r="AV676" i="1"/>
  <c r="AX676" i="1" s="1"/>
  <c r="AX366" i="1"/>
  <c r="AV272" i="1"/>
  <c r="AS272" i="1" s="1"/>
  <c r="AU1190" i="1" a="1"/>
  <c r="AU1190" i="1" s="1"/>
  <c r="AW1190" i="1" s="1"/>
  <c r="AY1190" i="1" s="1"/>
  <c r="AU1194" i="1" a="1"/>
  <c r="AU1194" i="1" s="1"/>
  <c r="AW1194" i="1" s="1"/>
  <c r="AX1194" i="1" s="1"/>
  <c r="AV1140" i="1"/>
  <c r="AX1140" i="1" s="1"/>
  <c r="AU536" i="1" a="1"/>
  <c r="AU536" i="1" s="1"/>
  <c r="AW536" i="1" s="1"/>
  <c r="AS536" i="1" s="1"/>
  <c r="AV857" i="1"/>
  <c r="AS857" i="1" s="1"/>
  <c r="AU427" i="1" a="1"/>
  <c r="AU427" i="1" s="1"/>
  <c r="AW427" i="1" s="1"/>
  <c r="AX427" i="1" s="1"/>
  <c r="AS366" i="1"/>
  <c r="AV156" i="1"/>
  <c r="AX156" i="1" s="1"/>
  <c r="AU1239" i="1" a="1"/>
  <c r="AU1239" i="1" s="1"/>
  <c r="AW1239" i="1" s="1"/>
  <c r="AS1239" i="1" s="1"/>
  <c r="AS541" i="1"/>
  <c r="AU349" i="1" a="1"/>
  <c r="AU349" i="1" s="1"/>
  <c r="AW349" i="1" s="1"/>
  <c r="AX349" i="1" s="1"/>
  <c r="AU382" i="1" a="1"/>
  <c r="AU382" i="1" s="1"/>
  <c r="AW382" i="1" s="1"/>
  <c r="AX382" i="1" s="1"/>
  <c r="AU717" i="1" a="1"/>
  <c r="AU717" i="1" s="1"/>
  <c r="AW717" i="1" s="1"/>
  <c r="AS717" i="1" s="1"/>
  <c r="AV714" i="1"/>
  <c r="AY714" i="1" s="1"/>
  <c r="AU746" i="1" a="1"/>
  <c r="AU746" i="1" s="1"/>
  <c r="AW746" i="1" s="1"/>
  <c r="AX746" i="1" s="1"/>
  <c r="AY164" i="1"/>
  <c r="AY1058" i="1"/>
  <c r="AU1170" i="1" a="1"/>
  <c r="AU1170" i="1" s="1"/>
  <c r="AW1170" i="1" s="1"/>
  <c r="AS1170" i="1" s="1"/>
  <c r="AV787" i="1"/>
  <c r="AY787" i="1" s="1"/>
  <c r="AV1195" i="1"/>
  <c r="AX1195" i="1" s="1"/>
  <c r="AY513" i="1"/>
  <c r="AU189" i="1" a="1"/>
  <c r="AU189" i="1" s="1"/>
  <c r="AW189" i="1" s="1"/>
  <c r="AX189" i="1" s="1"/>
  <c r="AV463" i="1"/>
  <c r="AX463" i="1" s="1"/>
  <c r="AV112" i="1"/>
  <c r="AX112" i="1" s="1"/>
  <c r="AV990" i="1"/>
  <c r="AX990" i="1" s="1"/>
  <c r="AS1142" i="1"/>
  <c r="AU308" i="1" a="1"/>
  <c r="AU308" i="1" s="1"/>
  <c r="AW308" i="1" s="1"/>
  <c r="AS308" i="1" s="1"/>
  <c r="AU791" i="1" a="1"/>
  <c r="AU791" i="1" s="1"/>
  <c r="AW791" i="1" s="1"/>
  <c r="AY791" i="1" s="1"/>
  <c r="AV555" i="1"/>
  <c r="AS555" i="1" s="1"/>
  <c r="AY1093" i="1"/>
  <c r="AS989" i="1"/>
  <c r="AV160" i="1"/>
  <c r="AX160" i="1" s="1"/>
  <c r="AR859" i="1"/>
  <c r="I859" i="1" s="1"/>
  <c r="AV1037" i="1"/>
  <c r="AY1037" i="1" s="1"/>
  <c r="AV706" i="1"/>
  <c r="AX706" i="1" s="1"/>
  <c r="AU669" i="1" a="1"/>
  <c r="AU669" i="1" s="1"/>
  <c r="AW669" i="1" s="1"/>
  <c r="AY669" i="1" s="1"/>
  <c r="AU697" i="1" a="1"/>
  <c r="AU697" i="1" s="1"/>
  <c r="AW697" i="1" s="1"/>
  <c r="AY697" i="1" s="1"/>
  <c r="AV807" i="1"/>
  <c r="AX807" i="1" s="1"/>
  <c r="AV915" i="1"/>
  <c r="AS915" i="1" s="1"/>
  <c r="AU917" i="1" a="1"/>
  <c r="AU917" i="1" s="1"/>
  <c r="AW917" i="1" s="1"/>
  <c r="AX917" i="1" s="1"/>
  <c r="AV18" i="1"/>
  <c r="AR880" i="1"/>
  <c r="I880" i="1" s="1"/>
  <c r="AY1142" i="1"/>
  <c r="AV558" i="1"/>
  <c r="AY558" i="1" s="1"/>
  <c r="AU549" i="1" a="1"/>
  <c r="AU549" i="1" s="1"/>
  <c r="AW549" i="1" s="1"/>
  <c r="AY549" i="1" s="1"/>
  <c r="AY882" i="1"/>
  <c r="AX1093" i="1"/>
  <c r="AX513" i="1"/>
  <c r="AS928" i="1"/>
  <c r="AY483" i="1"/>
  <c r="AY928" i="1"/>
  <c r="AV1011" i="1"/>
  <c r="AY1011" i="1" s="1"/>
  <c r="AU753" i="1" a="1"/>
  <c r="AU753" i="1" s="1"/>
  <c r="AW753" i="1" s="1"/>
  <c r="AY753" i="1" s="1"/>
  <c r="AV580" i="1"/>
  <c r="AY580" i="1" s="1"/>
  <c r="AU273" i="1" a="1"/>
  <c r="AU273" i="1" s="1"/>
  <c r="AW273" i="1" s="1"/>
  <c r="AX273" i="1" s="1"/>
  <c r="AS483" i="1"/>
  <c r="AU144" i="1" a="1"/>
  <c r="AU144" i="1" s="1"/>
  <c r="AW144" i="1" s="1"/>
  <c r="AS144" i="1" s="1"/>
  <c r="AU1008" i="1" a="1"/>
  <c r="AU1008" i="1" s="1"/>
  <c r="AW1008" i="1" s="1"/>
  <c r="AX1008" i="1" s="1"/>
  <c r="AV970" i="1"/>
  <c r="AY970" i="1" s="1"/>
  <c r="AS1203" i="1"/>
  <c r="AV44" i="1"/>
  <c r="AX44" i="1" s="1"/>
  <c r="AU645" i="1" a="1"/>
  <c r="AU645" i="1" s="1"/>
  <c r="AW645" i="1" s="1"/>
  <c r="AS645" i="1" s="1"/>
  <c r="AU652" i="1" a="1"/>
  <c r="AU652" i="1" s="1"/>
  <c r="AW652" i="1" s="1"/>
  <c r="AS652" i="1" s="1"/>
  <c r="AY541" i="1"/>
  <c r="AV790" i="1"/>
  <c r="AY790" i="1" s="1"/>
  <c r="AV623" i="1"/>
  <c r="AY623" i="1" s="1"/>
  <c r="AU834" i="1" a="1"/>
  <c r="AU834" i="1" s="1"/>
  <c r="AW834" i="1" s="1"/>
  <c r="AS834" i="1" s="1"/>
  <c r="AV361" i="1"/>
  <c r="AY361" i="1" s="1"/>
  <c r="AX828" i="1"/>
  <c r="AR828" i="1" s="1"/>
  <c r="I828" i="1" s="1"/>
  <c r="AU758" i="1" a="1"/>
  <c r="AU758" i="1" s="1"/>
  <c r="AW758" i="1" s="1"/>
  <c r="AX758" i="1" s="1"/>
  <c r="AU163" i="1" a="1"/>
  <c r="AU163" i="1" s="1"/>
  <c r="AW163" i="1" s="1"/>
  <c r="AY163" i="1" s="1"/>
  <c r="AV636" i="1"/>
  <c r="AX636" i="1" s="1"/>
  <c r="AU651" i="1" a="1"/>
  <c r="AU651" i="1" s="1"/>
  <c r="AW651" i="1" s="1"/>
  <c r="AS651" i="1" s="1"/>
  <c r="AU441" i="1" a="1"/>
  <c r="AU441" i="1" s="1"/>
  <c r="AW441" i="1" s="1"/>
  <c r="AY441" i="1" s="1"/>
  <c r="AV474" i="1"/>
  <c r="AS474" i="1" s="1"/>
  <c r="AR895" i="1"/>
  <c r="I895" i="1" s="1"/>
  <c r="AV625" i="1"/>
  <c r="AY625" i="1" s="1"/>
  <c r="AU978" i="1" a="1"/>
  <c r="AU978" i="1" s="1"/>
  <c r="AW978" i="1" s="1"/>
  <c r="AS978" i="1" s="1"/>
  <c r="AV739" i="1"/>
  <c r="AS739" i="1" s="1"/>
  <c r="AU1129" i="1" a="1"/>
  <c r="AU1129" i="1" s="1"/>
  <c r="AW1129" i="1" s="1"/>
  <c r="AY1129" i="1" s="1"/>
  <c r="AV458" i="1"/>
  <c r="AX458" i="1" s="1"/>
  <c r="AV530" i="1"/>
  <c r="AY530" i="1" s="1"/>
  <c r="AS963" i="1"/>
  <c r="AY769" i="1"/>
  <c r="AU1060" i="1" a="1"/>
  <c r="AU1060" i="1" s="1"/>
  <c r="AW1060" i="1" s="1"/>
  <c r="AX1060" i="1" s="1"/>
  <c r="AY557" i="1"/>
  <c r="AY451" i="1"/>
  <c r="AX146" i="1"/>
  <c r="AU930" i="1" a="1"/>
  <c r="AU930" i="1" s="1"/>
  <c r="AW930" i="1" s="1"/>
  <c r="AX930" i="1" s="1"/>
  <c r="AU801" i="1" a="1"/>
  <c r="AU801" i="1" s="1"/>
  <c r="AW801" i="1" s="1"/>
  <c r="AX801" i="1" s="1"/>
  <c r="AU969" i="1" a="1"/>
  <c r="AU969" i="1" s="1"/>
  <c r="AW969" i="1" s="1"/>
  <c r="AY969" i="1" s="1"/>
  <c r="AU377" i="1" a="1"/>
  <c r="AU377" i="1" s="1"/>
  <c r="AW377" i="1" s="1"/>
  <c r="AY377" i="1" s="1"/>
  <c r="AU402" i="1" a="1"/>
  <c r="AU402" i="1" s="1"/>
  <c r="AW402" i="1" s="1"/>
  <c r="AX402" i="1" s="1"/>
  <c r="AU701" i="1" a="1"/>
  <c r="AU701" i="1" s="1"/>
  <c r="AW701" i="1" s="1"/>
  <c r="AY701" i="1" s="1"/>
  <c r="AX541" i="1"/>
  <c r="AS164" i="1"/>
  <c r="AV573" i="1"/>
  <c r="AX573" i="1" s="1"/>
  <c r="AV863" i="1"/>
  <c r="AY863" i="1" s="1"/>
  <c r="AU574" i="1" a="1"/>
  <c r="AU574" i="1" s="1"/>
  <c r="AW574" i="1" s="1"/>
  <c r="AY574" i="1" s="1"/>
  <c r="AV150" i="1"/>
  <c r="AX150" i="1" s="1"/>
  <c r="AU255" i="1" a="1"/>
  <c r="AU255" i="1" s="1"/>
  <c r="AW255" i="1" s="1"/>
  <c r="AY255" i="1" s="1"/>
  <c r="AY1203" i="1"/>
  <c r="AU116" i="1" a="1"/>
  <c r="AU116" i="1" s="1"/>
  <c r="AW116" i="1" s="1"/>
  <c r="AS116" i="1" s="1"/>
  <c r="AR1081" i="1"/>
  <c r="I1081" i="1" s="1"/>
  <c r="AR960" i="1"/>
  <c r="AS146" i="1"/>
  <c r="AU1028" i="1" a="1"/>
  <c r="AU1028" i="1" s="1"/>
  <c r="AW1028" i="1" s="1"/>
  <c r="AX1028" i="1" s="1"/>
  <c r="AV405" i="1"/>
  <c r="AX405" i="1" s="1"/>
  <c r="AV686" i="1"/>
  <c r="AS686" i="1" s="1"/>
  <c r="AU528" i="1" a="1"/>
  <c r="AU528" i="1" s="1"/>
  <c r="AW528" i="1" s="1"/>
  <c r="AS528" i="1" s="1"/>
  <c r="AU1198" i="1" a="1"/>
  <c r="AU1198" i="1" s="1"/>
  <c r="AW1198" i="1" s="1"/>
  <c r="AY1198" i="1" s="1"/>
  <c r="AU803" i="1" a="1"/>
  <c r="AU803" i="1" s="1"/>
  <c r="AW803" i="1" s="1"/>
  <c r="AX803" i="1" s="1"/>
  <c r="AY989" i="1"/>
  <c r="AY259" i="1"/>
  <c r="AV1133" i="1"/>
  <c r="AX1133" i="1" s="1"/>
  <c r="AR995" i="1"/>
  <c r="AU353" i="1" a="1"/>
  <c r="AU353" i="1" s="1"/>
  <c r="AW353" i="1" s="1"/>
  <c r="AS353" i="1" s="1"/>
  <c r="AU134" i="1" a="1"/>
  <c r="AU134" i="1" s="1"/>
  <c r="AW134" i="1" s="1"/>
  <c r="AY134" i="1" s="1"/>
  <c r="AU213" i="1" a="1"/>
  <c r="AU213" i="1" s="1"/>
  <c r="AW213" i="1" s="1"/>
  <c r="AX213" i="1" s="1"/>
  <c r="AU1153" i="1" a="1"/>
  <c r="AU1153" i="1" s="1"/>
  <c r="AW1153" i="1" s="1"/>
  <c r="AS1153" i="1" s="1"/>
  <c r="AS557" i="1"/>
  <c r="AY293" i="1"/>
  <c r="AV1162" i="1"/>
  <c r="AS1162" i="1" s="1"/>
  <c r="AV444" i="1"/>
  <c r="AX444" i="1" s="1"/>
  <c r="AR407" i="1"/>
  <c r="I407" i="1" s="1"/>
  <c r="AU425" i="1" a="1"/>
  <c r="AU425" i="1" s="1"/>
  <c r="AW425" i="1" s="1"/>
  <c r="AY425" i="1" s="1"/>
  <c r="AU1017" i="1" a="1"/>
  <c r="AU1017" i="1" s="1"/>
  <c r="AW1017" i="1" s="1"/>
  <c r="AX1017" i="1" s="1"/>
  <c r="AU1040" i="1" a="1"/>
  <c r="AU1040" i="1" s="1"/>
  <c r="AW1040" i="1" s="1"/>
  <c r="AX1040" i="1" s="1"/>
  <c r="AU1111" i="1" a="1"/>
  <c r="AU1111" i="1" s="1"/>
  <c r="AW1111" i="1" s="1"/>
  <c r="AS1111" i="1" s="1"/>
  <c r="AV1118" i="1"/>
  <c r="AX1118" i="1" s="1"/>
  <c r="AU830" i="1" a="1"/>
  <c r="AU830" i="1" s="1"/>
  <c r="AW830" i="1" s="1"/>
  <c r="AY830" i="1" s="1"/>
  <c r="AV553" i="1"/>
  <c r="AX553" i="1" s="1"/>
  <c r="AV712" i="1"/>
  <c r="AX712" i="1" s="1"/>
  <c r="AS293" i="1"/>
  <c r="AV321" i="1"/>
  <c r="AX321" i="1" s="1"/>
  <c r="AV674" i="1"/>
  <c r="AS674" i="1" s="1"/>
  <c r="AV41" i="1"/>
  <c r="AY41" i="1" s="1"/>
  <c r="AV73" i="1"/>
  <c r="AX73" i="1" s="1"/>
  <c r="AU334" i="1" a="1"/>
  <c r="AU334" i="1" s="1"/>
  <c r="AW334" i="1" s="1"/>
  <c r="AX334" i="1" s="1"/>
  <c r="AS259" i="1"/>
  <c r="AU1226" i="1" a="1"/>
  <c r="AU1226" i="1" s="1"/>
  <c r="AW1226" i="1" s="1"/>
  <c r="AS1226" i="1" s="1"/>
  <c r="AR401" i="1"/>
  <c r="I401" i="1" s="1"/>
  <c r="AU225" i="1" a="1"/>
  <c r="AU225" i="1" s="1"/>
  <c r="AW225" i="1" s="1"/>
  <c r="AS225" i="1" s="1"/>
  <c r="AV806" i="1"/>
  <c r="AY806" i="1" s="1"/>
  <c r="AV28" i="1"/>
  <c r="AU866" i="1" a="1"/>
  <c r="AU866" i="1" s="1"/>
  <c r="AW866" i="1" s="1"/>
  <c r="AY866" i="1" s="1"/>
  <c r="AU276" i="1" a="1"/>
  <c r="AU276" i="1" s="1"/>
  <c r="AW276" i="1" s="1"/>
  <c r="AY276" i="1" s="1"/>
  <c r="AR742" i="1"/>
  <c r="I742" i="1" s="1"/>
  <c r="AR964" i="1"/>
  <c r="I964" i="1" s="1"/>
  <c r="AV1172" i="1"/>
  <c r="AS1172" i="1" s="1"/>
  <c r="BC41" i="1" a="1"/>
  <c r="BC41" i="1" s="1"/>
  <c r="BE41" i="1" s="1"/>
  <c r="BA41" i="1" s="1"/>
  <c r="AV284" i="1"/>
  <c r="AY284" i="1" s="1"/>
  <c r="BD903" i="1"/>
  <c r="BC903" i="1" a="1"/>
  <c r="BC903" i="1" s="1"/>
  <c r="BE903" i="1" s="1"/>
  <c r="BC163" i="1" a="1"/>
  <c r="BC163" i="1" s="1"/>
  <c r="BE163" i="1" s="1"/>
  <c r="BD163" i="1"/>
  <c r="BC334" i="1" a="1"/>
  <c r="BC334" i="1" s="1"/>
  <c r="BE334" i="1" s="1"/>
  <c r="BD334" i="1"/>
  <c r="BD446" i="1"/>
  <c r="BC446" i="1" a="1"/>
  <c r="BC446" i="1" s="1"/>
  <c r="BE446" i="1" s="1"/>
  <c r="BC496" i="1" a="1"/>
  <c r="BC496" i="1" s="1"/>
  <c r="BE496" i="1" s="1"/>
  <c r="BD496" i="1"/>
  <c r="BC442" i="1" a="1"/>
  <c r="BC442" i="1" s="1"/>
  <c r="BE442" i="1" s="1"/>
  <c r="BD442" i="1"/>
  <c r="BC545" i="1" a="1"/>
  <c r="BC545" i="1" s="1"/>
  <c r="BE545" i="1" s="1"/>
  <c r="BD545" i="1"/>
  <c r="BC723" i="1" a="1"/>
  <c r="BC723" i="1" s="1"/>
  <c r="BE723" i="1" s="1"/>
  <c r="BD723" i="1"/>
  <c r="BC88" i="1" a="1"/>
  <c r="BC88" i="1" s="1"/>
  <c r="BE88" i="1" s="1"/>
  <c r="BD88" i="1"/>
  <c r="BC220" i="1" a="1"/>
  <c r="BC220" i="1" s="1"/>
  <c r="BE220" i="1" s="1"/>
  <c r="BD220" i="1"/>
  <c r="BC1078" i="1" a="1"/>
  <c r="BC1078" i="1" s="1"/>
  <c r="BE1078" i="1" s="1"/>
  <c r="BD1078" i="1"/>
  <c r="BC936" i="1" a="1"/>
  <c r="BC936" i="1" s="1"/>
  <c r="BE936" i="1" s="1"/>
  <c r="BD936" i="1"/>
  <c r="BC94" i="1" a="1"/>
  <c r="BC94" i="1" s="1"/>
  <c r="BE94" i="1" s="1"/>
  <c r="BD94" i="1"/>
  <c r="BC115" i="1" a="1"/>
  <c r="BC115" i="1" s="1"/>
  <c r="BE115" i="1" s="1"/>
  <c r="BD115" i="1"/>
  <c r="BC1229" i="1" a="1"/>
  <c r="BC1229" i="1" s="1"/>
  <c r="BE1229" i="1" s="1"/>
  <c r="BD1229" i="1"/>
  <c r="BC892" i="1" a="1"/>
  <c r="BC892" i="1" s="1"/>
  <c r="BE892" i="1" s="1"/>
  <c r="BD892" i="1"/>
  <c r="BC437" i="1" a="1"/>
  <c r="BC437" i="1" s="1"/>
  <c r="BE437" i="1" s="1"/>
  <c r="BD437" i="1"/>
  <c r="BC374" i="1" a="1"/>
  <c r="BC374" i="1" s="1"/>
  <c r="BE374" i="1" s="1"/>
  <c r="BD374" i="1"/>
  <c r="BC87" i="1" a="1"/>
  <c r="BC87" i="1" s="1"/>
  <c r="BE87" i="1" s="1"/>
  <c r="BD87" i="1"/>
  <c r="BC674" i="1" a="1"/>
  <c r="BC674" i="1" s="1"/>
  <c r="BE674" i="1" s="1"/>
  <c r="BD674" i="1"/>
  <c r="BC1102" i="1" a="1"/>
  <c r="BC1102" i="1" s="1"/>
  <c r="BE1102" i="1" s="1"/>
  <c r="BD1102" i="1"/>
  <c r="BC765" i="1" a="1"/>
  <c r="BC765" i="1" s="1"/>
  <c r="BE765" i="1" s="1"/>
  <c r="BD765" i="1"/>
  <c r="BC1057" i="1" a="1"/>
  <c r="BC1057" i="1" s="1"/>
  <c r="BE1057" i="1" s="1"/>
  <c r="BD1057" i="1"/>
  <c r="BC844" i="1" a="1"/>
  <c r="BC844" i="1" s="1"/>
  <c r="BE844" i="1" s="1"/>
  <c r="BD844" i="1"/>
  <c r="BC793" i="1" a="1"/>
  <c r="BC793" i="1" s="1"/>
  <c r="BE793" i="1" s="1"/>
  <c r="BD793" i="1"/>
  <c r="BC506" i="1" a="1"/>
  <c r="BC506" i="1" s="1"/>
  <c r="BE506" i="1" s="1"/>
  <c r="BD506" i="1"/>
  <c r="BC970" i="1" a="1"/>
  <c r="BC970" i="1" s="1"/>
  <c r="BE970" i="1" s="1"/>
  <c r="BD970" i="1"/>
  <c r="BC59" i="1" a="1"/>
  <c r="BC59" i="1" s="1"/>
  <c r="BE59" i="1" s="1"/>
  <c r="BD59" i="1"/>
  <c r="BC483" i="1" a="1"/>
  <c r="BC483" i="1" s="1"/>
  <c r="BE483" i="1" s="1"/>
  <c r="BD483" i="1"/>
  <c r="BC381" i="1" a="1"/>
  <c r="BC381" i="1" s="1"/>
  <c r="BE381" i="1" s="1"/>
  <c r="BD381" i="1"/>
  <c r="BC909" i="1" a="1"/>
  <c r="BC909" i="1" s="1"/>
  <c r="BE909" i="1" s="1"/>
  <c r="BD909" i="1"/>
  <c r="BC601" i="1" a="1"/>
  <c r="BC601" i="1" s="1"/>
  <c r="BE601" i="1" s="1"/>
  <c r="BD601" i="1"/>
  <c r="BC629" i="1" a="1"/>
  <c r="BC629" i="1" s="1"/>
  <c r="BE629" i="1" s="1"/>
  <c r="BD629" i="1"/>
  <c r="BC757" i="1" a="1"/>
  <c r="BC757" i="1" s="1"/>
  <c r="BE757" i="1" s="1"/>
  <c r="BD757" i="1"/>
  <c r="BD591" i="1"/>
  <c r="BC591" i="1" a="1"/>
  <c r="BC591" i="1" s="1"/>
  <c r="BE591" i="1" s="1"/>
  <c r="BC914" i="1" a="1"/>
  <c r="BC914" i="1" s="1"/>
  <c r="BE914" i="1" s="1"/>
  <c r="BD914" i="1"/>
  <c r="BC180" i="1" a="1"/>
  <c r="BC180" i="1" s="1"/>
  <c r="BE180" i="1" s="1"/>
  <c r="BD180" i="1"/>
  <c r="BC1233" i="1" a="1"/>
  <c r="BC1233" i="1" s="1"/>
  <c r="BE1233" i="1" s="1"/>
  <c r="BD1233" i="1"/>
  <c r="BD997" i="1"/>
  <c r="BC997" i="1" a="1"/>
  <c r="BC997" i="1" s="1"/>
  <c r="BE997" i="1" s="1"/>
  <c r="BD960" i="1"/>
  <c r="BC960" i="1" a="1"/>
  <c r="BC960" i="1" s="1"/>
  <c r="BE960" i="1" s="1"/>
  <c r="BC128" i="1" a="1"/>
  <c r="BC128" i="1" s="1"/>
  <c r="BE128" i="1" s="1"/>
  <c r="BD128" i="1"/>
  <c r="BC1153" i="1" a="1"/>
  <c r="BC1153" i="1" s="1"/>
  <c r="BE1153" i="1" s="1"/>
  <c r="BD1153" i="1"/>
  <c r="BD1025" i="1"/>
  <c r="BC1025" i="1" a="1"/>
  <c r="BC1025" i="1" s="1"/>
  <c r="BE1025" i="1" s="1"/>
  <c r="BC534" i="1" a="1"/>
  <c r="BC534" i="1" s="1"/>
  <c r="BE534" i="1" s="1"/>
  <c r="BD534" i="1"/>
  <c r="BD802" i="1"/>
  <c r="BC802" i="1" a="1"/>
  <c r="BC802" i="1" s="1"/>
  <c r="BE802" i="1" s="1"/>
  <c r="BC1148" i="1" a="1"/>
  <c r="BC1148" i="1" s="1"/>
  <c r="BE1148" i="1" s="1"/>
  <c r="BD1148" i="1"/>
  <c r="BC206" i="1" a="1"/>
  <c r="BC206" i="1" s="1"/>
  <c r="BE206" i="1" s="1"/>
  <c r="BD206" i="1"/>
  <c r="BC708" i="1" a="1"/>
  <c r="BC708" i="1" s="1"/>
  <c r="BE708" i="1" s="1"/>
  <c r="BD708" i="1"/>
  <c r="BC178" i="1" a="1"/>
  <c r="BC178" i="1" s="1"/>
  <c r="BE178" i="1" s="1"/>
  <c r="BD178" i="1"/>
  <c r="BC656" i="1" a="1"/>
  <c r="BC656" i="1" s="1"/>
  <c r="BE656" i="1" s="1"/>
  <c r="BD656" i="1"/>
  <c r="BC200" i="1" a="1"/>
  <c r="BC200" i="1" s="1"/>
  <c r="BE200" i="1" s="1"/>
  <c r="BD200" i="1"/>
  <c r="BC817" i="1" a="1"/>
  <c r="BC817" i="1" s="1"/>
  <c r="BE817" i="1" s="1"/>
  <c r="BD817" i="1"/>
  <c r="BD478" i="1"/>
  <c r="BC478" i="1" a="1"/>
  <c r="BC478" i="1" s="1"/>
  <c r="BE478" i="1" s="1"/>
  <c r="BC947" i="1" a="1"/>
  <c r="BC947" i="1" s="1"/>
  <c r="BE947" i="1" s="1"/>
  <c r="BD947" i="1"/>
  <c r="BC518" i="1" a="1"/>
  <c r="BC518" i="1" s="1"/>
  <c r="BE518" i="1" s="1"/>
  <c r="BD518" i="1"/>
  <c r="BD228" i="1"/>
  <c r="BC228" i="1" a="1"/>
  <c r="BC228" i="1" s="1"/>
  <c r="BE228" i="1" s="1"/>
  <c r="BC513" i="1" a="1"/>
  <c r="BC513" i="1" s="1"/>
  <c r="BE513" i="1" s="1"/>
  <c r="BD513" i="1"/>
  <c r="BD1151" i="1"/>
  <c r="BC1151" i="1" a="1"/>
  <c r="BC1151" i="1" s="1"/>
  <c r="BE1151" i="1" s="1"/>
  <c r="BD712" i="1"/>
  <c r="BC712" i="1" a="1"/>
  <c r="BC712" i="1" s="1"/>
  <c r="BE712" i="1" s="1"/>
  <c r="BC1238" i="1" a="1"/>
  <c r="BC1238" i="1" s="1"/>
  <c r="BE1238" i="1" s="1"/>
  <c r="BD1238" i="1"/>
  <c r="BC277" i="1" a="1"/>
  <c r="BC277" i="1" s="1"/>
  <c r="BE277" i="1" s="1"/>
  <c r="BD277" i="1"/>
  <c r="BC1225" i="1" a="1"/>
  <c r="BC1225" i="1" s="1"/>
  <c r="BE1225" i="1" s="1"/>
  <c r="BD1225" i="1"/>
  <c r="BD106" i="1"/>
  <c r="BC106" i="1" a="1"/>
  <c r="BC106" i="1" s="1"/>
  <c r="BE106" i="1" s="1"/>
  <c r="BC848" i="1" a="1"/>
  <c r="BC848" i="1" s="1"/>
  <c r="BE848" i="1" s="1"/>
  <c r="BD848" i="1"/>
  <c r="BD745" i="1"/>
  <c r="BC745" i="1" a="1"/>
  <c r="BC745" i="1" s="1"/>
  <c r="BE745" i="1" s="1"/>
  <c r="BC353" i="1" a="1"/>
  <c r="BC353" i="1" s="1"/>
  <c r="BE353" i="1" s="1"/>
  <c r="BD353" i="1"/>
  <c r="BC939" i="1" a="1"/>
  <c r="BC939" i="1" s="1"/>
  <c r="BE939" i="1" s="1"/>
  <c r="BD939" i="1"/>
  <c r="BC327" i="1" a="1"/>
  <c r="BC327" i="1" s="1"/>
  <c r="BE327" i="1" s="1"/>
  <c r="BD327" i="1"/>
  <c r="BD1211" i="1"/>
  <c r="BC1211" i="1" a="1"/>
  <c r="BC1211" i="1" s="1"/>
  <c r="BE1211" i="1" s="1"/>
  <c r="BD309" i="1"/>
  <c r="BC309" i="1" a="1"/>
  <c r="BC309" i="1" s="1"/>
  <c r="BE309" i="1" s="1"/>
  <c r="BD113" i="1"/>
  <c r="BC113" i="1" a="1"/>
  <c r="BC113" i="1" s="1"/>
  <c r="BE113" i="1" s="1"/>
  <c r="BD1124" i="1"/>
  <c r="BC1124" i="1" a="1"/>
  <c r="BC1124" i="1" s="1"/>
  <c r="BE1124" i="1" s="1"/>
  <c r="BD1036" i="1"/>
  <c r="BC1036" i="1" a="1"/>
  <c r="BC1036" i="1" s="1"/>
  <c r="BE1036" i="1" s="1"/>
  <c r="BC868" i="1" a="1"/>
  <c r="BC868" i="1" s="1"/>
  <c r="BE868" i="1" s="1"/>
  <c r="BD868" i="1"/>
  <c r="BC628" i="1" a="1"/>
  <c r="BC628" i="1" s="1"/>
  <c r="BE628" i="1" s="1"/>
  <c r="BD628" i="1"/>
  <c r="BD490" i="1"/>
  <c r="BC490" i="1" a="1"/>
  <c r="BC490" i="1" s="1"/>
  <c r="BE490" i="1" s="1"/>
  <c r="BC510" i="1" a="1"/>
  <c r="BC510" i="1" s="1"/>
  <c r="BE510" i="1" s="1"/>
  <c r="BD510" i="1"/>
  <c r="BD919" i="1"/>
  <c r="BC919" i="1" a="1"/>
  <c r="BC919" i="1" s="1"/>
  <c r="BE919" i="1" s="1"/>
  <c r="BC465" i="1" a="1"/>
  <c r="BC465" i="1" s="1"/>
  <c r="BE465" i="1" s="1"/>
  <c r="BD465" i="1"/>
  <c r="BC205" i="1" a="1"/>
  <c r="BC205" i="1" s="1"/>
  <c r="BE205" i="1" s="1"/>
  <c r="BD205" i="1"/>
  <c r="BD120" i="1"/>
  <c r="BC120" i="1" a="1"/>
  <c r="BC120" i="1" s="1"/>
  <c r="BE120" i="1" s="1"/>
  <c r="BD194" i="1"/>
  <c r="BC194" i="1" a="1"/>
  <c r="BC194" i="1" s="1"/>
  <c r="BE194" i="1" s="1"/>
  <c r="BC1104" i="1" a="1"/>
  <c r="BC1104" i="1" s="1"/>
  <c r="BE1104" i="1" s="1"/>
  <c r="BD1104" i="1"/>
  <c r="BD677" i="1"/>
  <c r="BC677" i="1" a="1"/>
  <c r="BC677" i="1" s="1"/>
  <c r="BE677" i="1" s="1"/>
  <c r="BC1098" i="1" a="1"/>
  <c r="BC1098" i="1" s="1"/>
  <c r="BE1098" i="1" s="1"/>
  <c r="BD1098" i="1"/>
  <c r="BC840" i="1" a="1"/>
  <c r="BC840" i="1" s="1"/>
  <c r="BE840" i="1" s="1"/>
  <c r="BD840" i="1"/>
  <c r="AU884" i="1" a="1"/>
  <c r="AU884" i="1" s="1"/>
  <c r="AW884" i="1" s="1"/>
  <c r="AX884" i="1" s="1"/>
  <c r="AU649" i="1" a="1"/>
  <c r="AU649" i="1" s="1"/>
  <c r="AW649" i="1" s="1"/>
  <c r="AX649" i="1" s="1"/>
  <c r="AV274" i="1"/>
  <c r="AX274" i="1" s="1"/>
  <c r="BC526" i="1" a="1"/>
  <c r="BC526" i="1" s="1"/>
  <c r="BE526" i="1" s="1"/>
  <c r="BD526" i="1"/>
  <c r="BC187" i="1" a="1"/>
  <c r="BC187" i="1" s="1"/>
  <c r="BE187" i="1" s="1"/>
  <c r="BD187" i="1"/>
  <c r="BD683" i="1"/>
  <c r="BC683" i="1" a="1"/>
  <c r="BC683" i="1" s="1"/>
  <c r="BE683" i="1" s="1"/>
  <c r="BC454" i="1" a="1"/>
  <c r="BC454" i="1" s="1"/>
  <c r="BE454" i="1" s="1"/>
  <c r="BD454" i="1"/>
  <c r="BD1218" i="1"/>
  <c r="BC1218" i="1" a="1"/>
  <c r="BC1218" i="1" s="1"/>
  <c r="BE1218" i="1" s="1"/>
  <c r="BD411" i="1"/>
  <c r="BC411" i="1" a="1"/>
  <c r="BC411" i="1" s="1"/>
  <c r="BE411" i="1" s="1"/>
  <c r="BD862" i="1"/>
  <c r="BC862" i="1" a="1"/>
  <c r="BC862" i="1" s="1"/>
  <c r="BE862" i="1" s="1"/>
  <c r="BD1240" i="1"/>
  <c r="BC1240" i="1" a="1"/>
  <c r="BC1240" i="1" s="1"/>
  <c r="BE1240" i="1" s="1"/>
  <c r="BD448" i="1"/>
  <c r="BC448" i="1" a="1"/>
  <c r="BC448" i="1" s="1"/>
  <c r="BE448" i="1" s="1"/>
  <c r="BD297" i="1"/>
  <c r="BC297" i="1" a="1"/>
  <c r="BC297" i="1" s="1"/>
  <c r="BE297" i="1" s="1"/>
  <c r="BC1178" i="1" a="1"/>
  <c r="BC1178" i="1" s="1"/>
  <c r="BE1178" i="1" s="1"/>
  <c r="BD1178" i="1"/>
  <c r="BC252" i="1" a="1"/>
  <c r="BC252" i="1" s="1"/>
  <c r="BE252" i="1" s="1"/>
  <c r="BD252" i="1"/>
  <c r="BC212" i="1" a="1"/>
  <c r="BC212" i="1" s="1"/>
  <c r="BE212" i="1" s="1"/>
  <c r="BD212" i="1"/>
  <c r="BD404" i="1"/>
  <c r="BC404" i="1" a="1"/>
  <c r="BC404" i="1" s="1"/>
  <c r="BE404" i="1" s="1"/>
  <c r="BC1143" i="1" a="1"/>
  <c r="BC1143" i="1" s="1"/>
  <c r="BE1143" i="1" s="1"/>
  <c r="BD1143" i="1"/>
  <c r="BD1079" i="1"/>
  <c r="BC1079" i="1" a="1"/>
  <c r="BC1079" i="1" s="1"/>
  <c r="BE1079" i="1" s="1"/>
  <c r="BD783" i="1"/>
  <c r="BC783" i="1" a="1"/>
  <c r="BC783" i="1" s="1"/>
  <c r="BE783" i="1" s="1"/>
  <c r="BC1080" i="1" a="1"/>
  <c r="BC1080" i="1" s="1"/>
  <c r="BE1080" i="1" s="1"/>
  <c r="BD1080" i="1"/>
  <c r="BC748" i="1" a="1"/>
  <c r="BC748" i="1" s="1"/>
  <c r="BE748" i="1" s="1"/>
  <c r="BD748" i="1"/>
  <c r="BD930" i="1"/>
  <c r="BC930" i="1" a="1"/>
  <c r="BC930" i="1" s="1"/>
  <c r="BE930" i="1" s="1"/>
  <c r="BC1226" i="1" a="1"/>
  <c r="BC1226" i="1" s="1"/>
  <c r="BE1226" i="1" s="1"/>
  <c r="BD1226" i="1"/>
  <c r="BC883" i="1" a="1"/>
  <c r="BC883" i="1" s="1"/>
  <c r="BE883" i="1" s="1"/>
  <c r="BD883" i="1"/>
  <c r="BC118" i="1" a="1"/>
  <c r="BC118" i="1" s="1"/>
  <c r="BE118" i="1" s="1"/>
  <c r="BD118" i="1"/>
  <c r="BC326" i="1" a="1"/>
  <c r="BC326" i="1" s="1"/>
  <c r="BE326" i="1" s="1"/>
  <c r="BD326" i="1"/>
  <c r="BD314" i="1"/>
  <c r="BC314" i="1" a="1"/>
  <c r="BC314" i="1" s="1"/>
  <c r="BE314" i="1" s="1"/>
  <c r="BD1035" i="1"/>
  <c r="BC1035" i="1" a="1"/>
  <c r="BC1035" i="1" s="1"/>
  <c r="BE1035" i="1" s="1"/>
  <c r="BC865" i="1" a="1"/>
  <c r="BC865" i="1" s="1"/>
  <c r="BE865" i="1" s="1"/>
  <c r="BD865" i="1"/>
  <c r="BD270" i="1"/>
  <c r="BC270" i="1" a="1"/>
  <c r="BC270" i="1" s="1"/>
  <c r="BE270" i="1" s="1"/>
  <c r="BD973" i="1"/>
  <c r="BC973" i="1" a="1"/>
  <c r="BC973" i="1" s="1"/>
  <c r="BE973" i="1" s="1"/>
  <c r="BC46" i="1" a="1"/>
  <c r="BC46" i="1" s="1"/>
  <c r="BE46" i="1" s="1"/>
  <c r="BD46" i="1"/>
  <c r="BD617" i="1"/>
  <c r="BC617" i="1" a="1"/>
  <c r="BC617" i="1" s="1"/>
  <c r="BE617" i="1" s="1"/>
  <c r="BD480" i="1"/>
  <c r="BC480" i="1" a="1"/>
  <c r="BC480" i="1" s="1"/>
  <c r="BE480" i="1" s="1"/>
  <c r="BC1121" i="1" a="1"/>
  <c r="BC1121" i="1" s="1"/>
  <c r="BE1121" i="1" s="1"/>
  <c r="BD1121" i="1"/>
  <c r="BC1189" i="1" a="1"/>
  <c r="BC1189" i="1" s="1"/>
  <c r="BE1189" i="1" s="1"/>
  <c r="BD1189" i="1"/>
  <c r="BD55" i="1"/>
  <c r="BC55" i="1" a="1"/>
  <c r="BC55" i="1" s="1"/>
  <c r="BE55" i="1" s="1"/>
  <c r="BC1106" i="1" a="1"/>
  <c r="BC1106" i="1" s="1"/>
  <c r="BE1106" i="1" s="1"/>
  <c r="BD1106" i="1"/>
  <c r="BC937" i="1" a="1"/>
  <c r="BC937" i="1" s="1"/>
  <c r="BE937" i="1" s="1"/>
  <c r="BD937" i="1"/>
  <c r="BC1041" i="1" a="1"/>
  <c r="BC1041" i="1" s="1"/>
  <c r="BE1041" i="1" s="1"/>
  <c r="BD1041" i="1"/>
  <c r="BC626" i="1" a="1"/>
  <c r="BC626" i="1" s="1"/>
  <c r="BE626" i="1" s="1"/>
  <c r="BD626" i="1"/>
  <c r="BC697" i="1" a="1"/>
  <c r="BC697" i="1" s="1"/>
  <c r="BE697" i="1" s="1"/>
  <c r="BD697" i="1"/>
  <c r="BC1167" i="1" a="1"/>
  <c r="BC1167" i="1" s="1"/>
  <c r="BE1167" i="1" s="1"/>
  <c r="BD1167" i="1"/>
  <c r="BC885" i="1" a="1"/>
  <c r="BC885" i="1" s="1"/>
  <c r="BE885" i="1" s="1"/>
  <c r="BD885" i="1"/>
  <c r="BC479" i="1" a="1"/>
  <c r="BC479" i="1" s="1"/>
  <c r="BE479" i="1" s="1"/>
  <c r="BD479" i="1"/>
  <c r="BC778" i="1" a="1"/>
  <c r="BC778" i="1" s="1"/>
  <c r="BE778" i="1" s="1"/>
  <c r="BD778" i="1"/>
  <c r="BD624" i="1"/>
  <c r="BC624" i="1" a="1"/>
  <c r="BC624" i="1" s="1"/>
  <c r="BE624" i="1" s="1"/>
  <c r="BD951" i="1"/>
  <c r="BC951" i="1" a="1"/>
  <c r="BC951" i="1" s="1"/>
  <c r="BE951" i="1" s="1"/>
  <c r="BC160" i="1" a="1"/>
  <c r="BC160" i="1" s="1"/>
  <c r="BE160" i="1" s="1"/>
  <c r="BD160" i="1"/>
  <c r="BC153" i="1" a="1"/>
  <c r="BC153" i="1" s="1"/>
  <c r="BE153" i="1" s="1"/>
  <c r="BD153" i="1"/>
  <c r="BC1084" i="1" a="1"/>
  <c r="BC1084" i="1" s="1"/>
  <c r="BE1084" i="1" s="1"/>
  <c r="BD1084" i="1"/>
  <c r="BC901" i="1" a="1"/>
  <c r="BC901" i="1" s="1"/>
  <c r="BE901" i="1" s="1"/>
  <c r="BD901" i="1"/>
  <c r="BC354" i="1" a="1"/>
  <c r="BC354" i="1" s="1"/>
  <c r="BE354" i="1" s="1"/>
  <c r="BD354" i="1"/>
  <c r="BC938" i="1" a="1"/>
  <c r="BC938" i="1" s="1"/>
  <c r="BE938" i="1" s="1"/>
  <c r="BD938" i="1"/>
  <c r="BD474" i="1"/>
  <c r="BC474" i="1" a="1"/>
  <c r="BC474" i="1" s="1"/>
  <c r="BE474" i="1" s="1"/>
  <c r="BD257" i="1"/>
  <c r="BC257" i="1" a="1"/>
  <c r="BC257" i="1" s="1"/>
  <c r="BE257" i="1" s="1"/>
  <c r="BC264" i="1" a="1"/>
  <c r="BC264" i="1" s="1"/>
  <c r="BE264" i="1" s="1"/>
  <c r="BD264" i="1"/>
  <c r="BD761" i="1"/>
  <c r="BC761" i="1" a="1"/>
  <c r="BC761" i="1" s="1"/>
  <c r="BE761" i="1" s="1"/>
  <c r="BD735" i="1"/>
  <c r="BC735" i="1" a="1"/>
  <c r="BC735" i="1" s="1"/>
  <c r="BE735" i="1" s="1"/>
  <c r="BC582" i="1" a="1"/>
  <c r="BC582" i="1" s="1"/>
  <c r="BE582" i="1" s="1"/>
  <c r="BD582" i="1"/>
  <c r="BC1050" i="1" a="1"/>
  <c r="BC1050" i="1" s="1"/>
  <c r="BE1050" i="1" s="1"/>
  <c r="BD1050" i="1"/>
  <c r="BC123" i="1" a="1"/>
  <c r="BC123" i="1" s="1"/>
  <c r="BE123" i="1" s="1"/>
  <c r="BD123" i="1"/>
  <c r="BD403" i="1"/>
  <c r="BC403" i="1" a="1"/>
  <c r="BC403" i="1" s="1"/>
  <c r="BE403" i="1" s="1"/>
  <c r="BD890" i="1"/>
  <c r="BC890" i="1" a="1"/>
  <c r="BC890" i="1" s="1"/>
  <c r="BE890" i="1" s="1"/>
  <c r="BC1196" i="1" a="1"/>
  <c r="BC1196" i="1" s="1"/>
  <c r="BE1196" i="1" s="1"/>
  <c r="BD1196" i="1"/>
  <c r="BC232" i="1" a="1"/>
  <c r="BC232" i="1" s="1"/>
  <c r="BE232" i="1" s="1"/>
  <c r="BD232" i="1"/>
  <c r="BC1191" i="1" a="1"/>
  <c r="BC1191" i="1" s="1"/>
  <c r="BE1191" i="1" s="1"/>
  <c r="BD1191" i="1"/>
  <c r="BD1066" i="1"/>
  <c r="BC1066" i="1" a="1"/>
  <c r="BC1066" i="1" s="1"/>
  <c r="BE1066" i="1" s="1"/>
  <c r="AU1231" i="1" a="1"/>
  <c r="AU1231" i="1" s="1"/>
  <c r="AW1231" i="1" s="1"/>
  <c r="AY1231" i="1" s="1"/>
  <c r="BC595" i="1" a="1"/>
  <c r="BC595" i="1" s="1"/>
  <c r="BE595" i="1" s="1"/>
  <c r="BD595" i="1"/>
  <c r="BD1077" i="1"/>
  <c r="BC1077" i="1" a="1"/>
  <c r="BC1077" i="1" s="1"/>
  <c r="BE1077" i="1" s="1"/>
  <c r="BC643" i="1" a="1"/>
  <c r="BC643" i="1" s="1"/>
  <c r="BE643" i="1" s="1"/>
  <c r="BD643" i="1"/>
  <c r="BD590" i="1"/>
  <c r="BC590" i="1" a="1"/>
  <c r="BC590" i="1" s="1"/>
  <c r="BE590" i="1" s="1"/>
  <c r="BC455" i="1" a="1"/>
  <c r="BC455" i="1" s="1"/>
  <c r="BE455" i="1" s="1"/>
  <c r="BD455" i="1"/>
  <c r="BC588" i="1" a="1"/>
  <c r="BC588" i="1" s="1"/>
  <c r="BE588" i="1" s="1"/>
  <c r="BD588" i="1"/>
  <c r="BC464" i="1" a="1"/>
  <c r="BC464" i="1" s="1"/>
  <c r="BE464" i="1" s="1"/>
  <c r="BD464" i="1"/>
  <c r="BD82" i="1"/>
  <c r="BC82" i="1" a="1"/>
  <c r="BC82" i="1" s="1"/>
  <c r="BE82" i="1" s="1"/>
  <c r="BD758" i="1"/>
  <c r="BC758" i="1" a="1"/>
  <c r="BC758" i="1" s="1"/>
  <c r="BE758" i="1" s="1"/>
  <c r="BC489" i="1" a="1"/>
  <c r="BC489" i="1" s="1"/>
  <c r="BE489" i="1" s="1"/>
  <c r="BD489" i="1"/>
  <c r="BD324" i="1"/>
  <c r="BC324" i="1" a="1"/>
  <c r="BC324" i="1" s="1"/>
  <c r="BE324" i="1" s="1"/>
  <c r="BC56" i="1" a="1"/>
  <c r="BC56" i="1" s="1"/>
  <c r="BE56" i="1" s="1"/>
  <c r="BD56" i="1"/>
  <c r="BC235" i="1" a="1"/>
  <c r="BC235" i="1" s="1"/>
  <c r="BE235" i="1" s="1"/>
  <c r="BD235" i="1"/>
  <c r="BC659" i="1" a="1"/>
  <c r="BC659" i="1" s="1"/>
  <c r="BE659" i="1" s="1"/>
  <c r="BD659" i="1"/>
  <c r="BD90" i="1"/>
  <c r="BC90" i="1" a="1"/>
  <c r="BC90" i="1" s="1"/>
  <c r="BE90" i="1" s="1"/>
  <c r="BC871" i="1" a="1"/>
  <c r="BC871" i="1" s="1"/>
  <c r="BE871" i="1" s="1"/>
  <c r="BD871" i="1"/>
  <c r="BD792" i="1"/>
  <c r="BC792" i="1" a="1"/>
  <c r="BC792" i="1" s="1"/>
  <c r="BE792" i="1" s="1"/>
  <c r="BC131" i="1" a="1"/>
  <c r="BC131" i="1" s="1"/>
  <c r="BE131" i="1" s="1"/>
  <c r="BD131" i="1"/>
  <c r="BC1183" i="1" a="1"/>
  <c r="BC1183" i="1" s="1"/>
  <c r="BE1183" i="1" s="1"/>
  <c r="BD1183" i="1"/>
  <c r="BD202" i="1"/>
  <c r="BC202" i="1" a="1"/>
  <c r="BC202" i="1" s="1"/>
  <c r="BE202" i="1" s="1"/>
  <c r="AU152" i="1" a="1"/>
  <c r="AU152" i="1" s="1"/>
  <c r="AW152" i="1" s="1"/>
  <c r="AX152" i="1" s="1"/>
  <c r="BD201" i="1"/>
  <c r="BC201" i="1" a="1"/>
  <c r="BC201" i="1" s="1"/>
  <c r="BE201" i="1" s="1"/>
  <c r="BC976" i="1" a="1"/>
  <c r="BC976" i="1" s="1"/>
  <c r="BE976" i="1" s="1"/>
  <c r="BD976" i="1"/>
  <c r="BC1118" i="1" a="1"/>
  <c r="BC1118" i="1" s="1"/>
  <c r="BE1118" i="1" s="1"/>
  <c r="BD1118" i="1"/>
  <c r="BD372" i="1"/>
  <c r="BC372" i="1" a="1"/>
  <c r="BC372" i="1" s="1"/>
  <c r="BE372" i="1" s="1"/>
  <c r="BC967" i="1" a="1"/>
  <c r="BC967" i="1" s="1"/>
  <c r="BE967" i="1" s="1"/>
  <c r="BD967" i="1"/>
  <c r="BC1161" i="1" a="1"/>
  <c r="BC1161" i="1" s="1"/>
  <c r="BE1161" i="1" s="1"/>
  <c r="BD1161" i="1"/>
  <c r="BC622" i="1" a="1"/>
  <c r="BC622" i="1" s="1"/>
  <c r="BE622" i="1" s="1"/>
  <c r="BD622" i="1"/>
  <c r="BC384" i="1" a="1"/>
  <c r="BC384" i="1" s="1"/>
  <c r="BE384" i="1" s="1"/>
  <c r="BD384" i="1"/>
  <c r="BC543" i="1" a="1"/>
  <c r="BC543" i="1" s="1"/>
  <c r="BE543" i="1" s="1"/>
  <c r="BD543" i="1"/>
  <c r="BD544" i="1"/>
  <c r="BC544" i="1" a="1"/>
  <c r="BC544" i="1" s="1"/>
  <c r="BE544" i="1" s="1"/>
  <c r="BD218" i="1"/>
  <c r="BC218" i="1" a="1"/>
  <c r="BC218" i="1" s="1"/>
  <c r="BE218" i="1" s="1"/>
  <c r="BC573" i="1" a="1"/>
  <c r="BC573" i="1" s="1"/>
  <c r="BE573" i="1" s="1"/>
  <c r="BD573" i="1"/>
  <c r="BD311" i="1"/>
  <c r="BC311" i="1" a="1"/>
  <c r="BC311" i="1" s="1"/>
  <c r="BE311" i="1" s="1"/>
  <c r="BD537" i="1"/>
  <c r="BC537" i="1" a="1"/>
  <c r="BC537" i="1" s="1"/>
  <c r="BE537" i="1" s="1"/>
  <c r="BD839" i="1"/>
  <c r="BC839" i="1" a="1"/>
  <c r="BC839" i="1" s="1"/>
  <c r="BE839" i="1" s="1"/>
  <c r="BD1115" i="1"/>
  <c r="BC1115" i="1" a="1"/>
  <c r="BC1115" i="1" s="1"/>
  <c r="BE1115" i="1" s="1"/>
  <c r="BC929" i="1" a="1"/>
  <c r="BC929" i="1" s="1"/>
  <c r="BE929" i="1" s="1"/>
  <c r="BD929" i="1"/>
  <c r="BC822" i="1" a="1"/>
  <c r="BC822" i="1" s="1"/>
  <c r="BE822" i="1" s="1"/>
  <c r="BD822" i="1"/>
  <c r="BD1016" i="1"/>
  <c r="BC1016" i="1" a="1"/>
  <c r="BC1016" i="1" s="1"/>
  <c r="BE1016" i="1" s="1"/>
  <c r="BC315" i="1" a="1"/>
  <c r="BC315" i="1" s="1"/>
  <c r="BE315" i="1" s="1"/>
  <c r="BD315" i="1"/>
  <c r="BC388" i="1" a="1"/>
  <c r="BC388" i="1" s="1"/>
  <c r="BE388" i="1" s="1"/>
  <c r="BD388" i="1"/>
  <c r="BC706" i="1" a="1"/>
  <c r="BC706" i="1" s="1"/>
  <c r="BE706" i="1" s="1"/>
  <c r="BD706" i="1"/>
  <c r="BC560" i="1" a="1"/>
  <c r="BC560" i="1" s="1"/>
  <c r="BE560" i="1" s="1"/>
  <c r="BD560" i="1"/>
  <c r="BD436" i="1"/>
  <c r="BC436" i="1" a="1"/>
  <c r="BC436" i="1" s="1"/>
  <c r="BE436" i="1" s="1"/>
  <c r="BC861" i="1" a="1"/>
  <c r="BC861" i="1" s="1"/>
  <c r="BE861" i="1" s="1"/>
  <c r="BD861" i="1"/>
  <c r="BD603" i="1"/>
  <c r="BC603" i="1" a="1"/>
  <c r="BC603" i="1" s="1"/>
  <c r="BE603" i="1" s="1"/>
  <c r="BC363" i="1" a="1"/>
  <c r="BC363" i="1" s="1"/>
  <c r="BE363" i="1" s="1"/>
  <c r="BD363" i="1"/>
  <c r="BC974" i="1" a="1"/>
  <c r="BC974" i="1" s="1"/>
  <c r="BE974" i="1" s="1"/>
  <c r="BD974" i="1"/>
  <c r="BD1009" i="1"/>
  <c r="BC1009" i="1" a="1"/>
  <c r="BC1009" i="1" s="1"/>
  <c r="BE1009" i="1" s="1"/>
  <c r="BD552" i="1"/>
  <c r="BC552" i="1" a="1"/>
  <c r="BC552" i="1" s="1"/>
  <c r="BE552" i="1" s="1"/>
  <c r="BD1135" i="1"/>
  <c r="BC1135" i="1" a="1"/>
  <c r="BC1135" i="1" s="1"/>
  <c r="BE1135" i="1" s="1"/>
  <c r="BD613" i="1"/>
  <c r="BC613" i="1" a="1"/>
  <c r="BC613" i="1" s="1"/>
  <c r="BE613" i="1" s="1"/>
  <c r="BC829" i="1" a="1"/>
  <c r="BC829" i="1" s="1"/>
  <c r="BE829" i="1" s="1"/>
  <c r="BD829" i="1"/>
  <c r="BC503" i="1" a="1"/>
  <c r="BC503" i="1" s="1"/>
  <c r="BE503" i="1" s="1"/>
  <c r="BD503" i="1"/>
  <c r="BC473" i="1" a="1"/>
  <c r="BC473" i="1" s="1"/>
  <c r="BE473" i="1" s="1"/>
  <c r="BD473" i="1"/>
  <c r="BD553" i="1"/>
  <c r="BC553" i="1" a="1"/>
  <c r="BC553" i="1" s="1"/>
  <c r="BE553" i="1" s="1"/>
  <c r="BD1027" i="1"/>
  <c r="BC1027" i="1" a="1"/>
  <c r="BC1027" i="1" s="1"/>
  <c r="BE1027" i="1" s="1"/>
  <c r="BD156" i="1"/>
  <c r="BC156" i="1" a="1"/>
  <c r="BC156" i="1" s="1"/>
  <c r="BE156" i="1" s="1"/>
  <c r="BC262" i="1" a="1"/>
  <c r="BC262" i="1" s="1"/>
  <c r="BE262" i="1" s="1"/>
  <c r="BD262" i="1"/>
  <c r="BC988" i="1" a="1"/>
  <c r="BC988" i="1" s="1"/>
  <c r="BE988" i="1" s="1"/>
  <c r="BD988" i="1"/>
  <c r="BD630" i="1"/>
  <c r="BC630" i="1" a="1"/>
  <c r="BC630" i="1" s="1"/>
  <c r="BE630" i="1" s="1"/>
  <c r="BC693" i="1" a="1"/>
  <c r="BC693" i="1" s="1"/>
  <c r="BE693" i="1" s="1"/>
  <c r="BD693" i="1"/>
  <c r="BC992" i="1" a="1"/>
  <c r="BC992" i="1" s="1"/>
  <c r="BE992" i="1" s="1"/>
  <c r="BD992" i="1"/>
  <c r="BD1185" i="1"/>
  <c r="BC1185" i="1" a="1"/>
  <c r="BC1185" i="1" s="1"/>
  <c r="BE1185" i="1" s="1"/>
  <c r="BC835" i="1" a="1"/>
  <c r="BC835" i="1" s="1"/>
  <c r="BE835" i="1" s="1"/>
  <c r="BD835" i="1"/>
  <c r="BD940" i="1"/>
  <c r="BC940" i="1" a="1"/>
  <c r="BC940" i="1" s="1"/>
  <c r="BE940" i="1" s="1"/>
  <c r="BD1002" i="1"/>
  <c r="BC1002" i="1" a="1"/>
  <c r="BC1002" i="1" s="1"/>
  <c r="BE1002" i="1" s="1"/>
  <c r="BC186" i="1" a="1"/>
  <c r="BC186" i="1" s="1"/>
  <c r="BE186" i="1" s="1"/>
  <c r="BD186" i="1"/>
  <c r="BD710" i="1"/>
  <c r="BC710" i="1" a="1"/>
  <c r="BC710" i="1" s="1"/>
  <c r="BE710" i="1" s="1"/>
  <c r="BC759" i="1" a="1"/>
  <c r="BC759" i="1" s="1"/>
  <c r="BE759" i="1" s="1"/>
  <c r="BD759" i="1"/>
  <c r="BD1119" i="1"/>
  <c r="BC1119" i="1" a="1"/>
  <c r="BC1119" i="1" s="1"/>
  <c r="BE1119" i="1" s="1"/>
  <c r="BC1020" i="1" a="1"/>
  <c r="BC1020" i="1" s="1"/>
  <c r="BE1020" i="1" s="1"/>
  <c r="BD1020" i="1"/>
  <c r="BC256" i="1" a="1"/>
  <c r="BC256" i="1" s="1"/>
  <c r="BE256" i="1" s="1"/>
  <c r="BD256" i="1"/>
  <c r="BC554" i="1" a="1"/>
  <c r="BC554" i="1" s="1"/>
  <c r="BE554" i="1" s="1"/>
  <c r="BD554" i="1"/>
  <c r="BD854" i="1"/>
  <c r="BC854" i="1" a="1"/>
  <c r="BC854" i="1" s="1"/>
  <c r="BE854" i="1" s="1"/>
  <c r="BC213" i="1" a="1"/>
  <c r="BC213" i="1" s="1"/>
  <c r="BE213" i="1" s="1"/>
  <c r="BD213" i="1"/>
  <c r="BC1126" i="1" a="1"/>
  <c r="BC1126" i="1" s="1"/>
  <c r="BE1126" i="1" s="1"/>
  <c r="BD1126" i="1"/>
  <c r="BC1062" i="1" a="1"/>
  <c r="BC1062" i="1" s="1"/>
  <c r="BE1062" i="1" s="1"/>
  <c r="BD1062" i="1"/>
  <c r="BC641" i="1" a="1"/>
  <c r="BC641" i="1" s="1"/>
  <c r="BE641" i="1" s="1"/>
  <c r="BD641" i="1"/>
  <c r="BC990" i="1" a="1"/>
  <c r="BC990" i="1" s="1"/>
  <c r="BE990" i="1" s="1"/>
  <c r="BD990" i="1"/>
  <c r="BC1139" i="1" a="1"/>
  <c r="BC1139" i="1" s="1"/>
  <c r="BE1139" i="1" s="1"/>
  <c r="BD1139" i="1"/>
  <c r="BC907" i="1" a="1"/>
  <c r="BC907" i="1" s="1"/>
  <c r="BE907" i="1" s="1"/>
  <c r="BD907" i="1"/>
  <c r="BD1014" i="1"/>
  <c r="BC1014" i="1" a="1"/>
  <c r="BC1014" i="1" s="1"/>
  <c r="BE1014" i="1" s="1"/>
  <c r="BD744" i="1"/>
  <c r="BC744" i="1" a="1"/>
  <c r="BC744" i="1" s="1"/>
  <c r="BE744" i="1" s="1"/>
  <c r="BC725" i="1" a="1"/>
  <c r="BC725" i="1" s="1"/>
  <c r="BE725" i="1" s="1"/>
  <c r="BD725" i="1"/>
  <c r="BC169" i="1" a="1"/>
  <c r="BC169" i="1" s="1"/>
  <c r="BE169" i="1" s="1"/>
  <c r="BD169" i="1"/>
  <c r="BD639" i="1"/>
  <c r="BC639" i="1" a="1"/>
  <c r="BC639" i="1" s="1"/>
  <c r="BE639" i="1" s="1"/>
  <c r="BC84" i="1" a="1"/>
  <c r="BC84" i="1" s="1"/>
  <c r="BE84" i="1" s="1"/>
  <c r="BD84" i="1"/>
  <c r="BC98" i="1" a="1"/>
  <c r="BC98" i="1" s="1"/>
  <c r="BE98" i="1" s="1"/>
  <c r="BD98" i="1"/>
  <c r="BD981" i="1"/>
  <c r="BC981" i="1" a="1"/>
  <c r="BC981" i="1" s="1"/>
  <c r="BE981" i="1" s="1"/>
  <c r="BC343" i="1" a="1"/>
  <c r="BC343" i="1" s="1"/>
  <c r="BE343" i="1" s="1"/>
  <c r="BD343" i="1"/>
  <c r="BD497" i="1"/>
  <c r="BC497" i="1" a="1"/>
  <c r="BC497" i="1" s="1"/>
  <c r="BE497" i="1" s="1"/>
  <c r="BC1184" i="1" a="1"/>
  <c r="BC1184" i="1" s="1"/>
  <c r="BE1184" i="1" s="1"/>
  <c r="BD1184" i="1"/>
  <c r="AV35" i="1"/>
  <c r="AU784" i="1" a="1"/>
  <c r="AU784" i="1" s="1"/>
  <c r="AW784" i="1" s="1"/>
  <c r="AX784" i="1" s="1"/>
  <c r="AV475" i="1"/>
  <c r="AX475" i="1" s="1"/>
  <c r="BD463" i="1"/>
  <c r="BC463" i="1" a="1"/>
  <c r="BC463" i="1" s="1"/>
  <c r="BE463" i="1" s="1"/>
  <c r="BC229" i="1" a="1"/>
  <c r="BC229" i="1" s="1"/>
  <c r="BE229" i="1" s="1"/>
  <c r="BD229" i="1"/>
  <c r="BD1131" i="1"/>
  <c r="BC1131" i="1" a="1"/>
  <c r="BC1131" i="1" s="1"/>
  <c r="BE1131" i="1" s="1"/>
  <c r="BC653" i="1" a="1"/>
  <c r="BC653" i="1" s="1"/>
  <c r="BE653" i="1" s="1"/>
  <c r="BD653" i="1"/>
  <c r="BC558" i="1" a="1"/>
  <c r="BC558" i="1" s="1"/>
  <c r="BE558" i="1" s="1"/>
  <c r="BD558" i="1"/>
  <c r="BC730" i="1" a="1"/>
  <c r="BC730" i="1" s="1"/>
  <c r="BE730" i="1" s="1"/>
  <c r="BD730" i="1"/>
  <c r="BC567" i="1" a="1"/>
  <c r="BC567" i="1" s="1"/>
  <c r="BE567" i="1" s="1"/>
  <c r="BD567" i="1"/>
  <c r="BC747" i="1" a="1"/>
  <c r="BC747" i="1" s="1"/>
  <c r="BE747" i="1" s="1"/>
  <c r="BD747" i="1"/>
  <c r="BC1024" i="1" a="1"/>
  <c r="BC1024" i="1" s="1"/>
  <c r="BE1024" i="1" s="1"/>
  <c r="BD1024" i="1"/>
  <c r="BC1005" i="1" a="1"/>
  <c r="BC1005" i="1" s="1"/>
  <c r="BE1005" i="1" s="1"/>
  <c r="BD1005" i="1"/>
  <c r="BD568" i="1"/>
  <c r="BC568" i="1" a="1"/>
  <c r="BC568" i="1" s="1"/>
  <c r="BE568" i="1" s="1"/>
  <c r="BD1227" i="1"/>
  <c r="BC1227" i="1" a="1"/>
  <c r="BC1227" i="1" s="1"/>
  <c r="BE1227" i="1" s="1"/>
  <c r="BC1048" i="1" a="1"/>
  <c r="BC1048" i="1" s="1"/>
  <c r="BE1048" i="1" s="1"/>
  <c r="BD1048" i="1"/>
  <c r="BD146" i="1"/>
  <c r="BC146" i="1" a="1"/>
  <c r="BC146" i="1" s="1"/>
  <c r="BE146" i="1" s="1"/>
  <c r="BC102" i="1" a="1"/>
  <c r="BC102" i="1" s="1"/>
  <c r="BE102" i="1" s="1"/>
  <c r="BD102" i="1"/>
  <c r="BC408" i="1" a="1"/>
  <c r="BC408" i="1" s="1"/>
  <c r="BE408" i="1" s="1"/>
  <c r="BD408" i="1"/>
  <c r="BC668" i="1" a="1"/>
  <c r="BC668" i="1" s="1"/>
  <c r="BE668" i="1" s="1"/>
  <c r="BD668" i="1"/>
  <c r="BD494" i="1"/>
  <c r="BC494" i="1" a="1"/>
  <c r="BC494" i="1" s="1"/>
  <c r="BE494" i="1" s="1"/>
  <c r="BC579" i="1" a="1"/>
  <c r="BC579" i="1" s="1"/>
  <c r="BE579" i="1" s="1"/>
  <c r="BD579" i="1"/>
  <c r="BD329" i="1"/>
  <c r="BC329" i="1" a="1"/>
  <c r="BC329" i="1" s="1"/>
  <c r="BE329" i="1" s="1"/>
  <c r="BC72" i="1" a="1"/>
  <c r="BC72" i="1" s="1"/>
  <c r="BE72" i="1" s="1"/>
  <c r="BD72" i="1"/>
  <c r="BC423" i="1" a="1"/>
  <c r="BC423" i="1" s="1"/>
  <c r="BE423" i="1" s="1"/>
  <c r="BD423" i="1"/>
  <c r="BD733" i="1"/>
  <c r="BC733" i="1" a="1"/>
  <c r="BC733" i="1" s="1"/>
  <c r="BE733" i="1" s="1"/>
  <c r="BD1174" i="1"/>
  <c r="BC1174" i="1" a="1"/>
  <c r="BC1174" i="1" s="1"/>
  <c r="BE1174" i="1" s="1"/>
  <c r="BD196" i="1"/>
  <c r="BC196" i="1" a="1"/>
  <c r="BC196" i="1" s="1"/>
  <c r="BE196" i="1" s="1"/>
  <c r="BC47" i="1" a="1"/>
  <c r="BC47" i="1" s="1"/>
  <c r="BE47" i="1" s="1"/>
  <c r="BD47" i="1"/>
  <c r="BC352" i="1" a="1"/>
  <c r="BC352" i="1" s="1"/>
  <c r="BE352" i="1" s="1"/>
  <c r="BD352" i="1"/>
  <c r="BD799" i="1"/>
  <c r="BC799" i="1" a="1"/>
  <c r="BC799" i="1" s="1"/>
  <c r="BE799" i="1" s="1"/>
  <c r="BC433" i="1" a="1"/>
  <c r="BC433" i="1" s="1"/>
  <c r="BE433" i="1" s="1"/>
  <c r="BD433" i="1"/>
  <c r="BC96" i="1" a="1"/>
  <c r="BC96" i="1" s="1"/>
  <c r="BE96" i="1" s="1"/>
  <c r="BD96" i="1"/>
  <c r="BD1220" i="1"/>
  <c r="BC1220" i="1" a="1"/>
  <c r="BC1220" i="1" s="1"/>
  <c r="BE1220" i="1" s="1"/>
  <c r="BC1103" i="1" a="1"/>
  <c r="BC1103" i="1" s="1"/>
  <c r="BE1103" i="1" s="1"/>
  <c r="BD1103" i="1"/>
  <c r="BC1068" i="1" a="1"/>
  <c r="BC1068" i="1" s="1"/>
  <c r="BE1068" i="1" s="1"/>
  <c r="BD1068" i="1"/>
  <c r="BC332" i="1" a="1"/>
  <c r="BC332" i="1" s="1"/>
  <c r="BE332" i="1" s="1"/>
  <c r="BD332" i="1"/>
  <c r="BC342" i="1" a="1"/>
  <c r="BC342" i="1" s="1"/>
  <c r="BE342" i="1" s="1"/>
  <c r="BD342" i="1"/>
  <c r="BC1023" i="1" a="1"/>
  <c r="BC1023" i="1" s="1"/>
  <c r="BE1023" i="1" s="1"/>
  <c r="BD1023" i="1"/>
  <c r="BD586" i="1"/>
  <c r="BC586" i="1" a="1"/>
  <c r="BC586" i="1" s="1"/>
  <c r="BE586" i="1" s="1"/>
  <c r="BD1152" i="1"/>
  <c r="BC1152" i="1" a="1"/>
  <c r="BC1152" i="1" s="1"/>
  <c r="BE1152" i="1" s="1"/>
  <c r="BC1170" i="1" a="1"/>
  <c r="BC1170" i="1" s="1"/>
  <c r="BE1170" i="1" s="1"/>
  <c r="BD1170" i="1"/>
  <c r="BC413" i="1" a="1"/>
  <c r="BC413" i="1" s="1"/>
  <c r="BE413" i="1" s="1"/>
  <c r="BD413" i="1"/>
  <c r="BC346" i="1" a="1"/>
  <c r="BC346" i="1" s="1"/>
  <c r="BE346" i="1" s="1"/>
  <c r="BD346" i="1"/>
  <c r="BC836" i="1" a="1"/>
  <c r="BC836" i="1" s="1"/>
  <c r="BE836" i="1" s="1"/>
  <c r="BD836" i="1"/>
  <c r="BD1163" i="1"/>
  <c r="BC1163" i="1" a="1"/>
  <c r="BC1163" i="1" s="1"/>
  <c r="BE1163" i="1" s="1"/>
  <c r="BC1086" i="1" a="1"/>
  <c r="BC1086" i="1" s="1"/>
  <c r="BE1086" i="1" s="1"/>
  <c r="BD1086" i="1"/>
  <c r="BC358" i="1" a="1"/>
  <c r="BC358" i="1" s="1"/>
  <c r="BE358" i="1" s="1"/>
  <c r="BD358" i="1"/>
  <c r="BC856" i="1" a="1"/>
  <c r="BC856" i="1" s="1"/>
  <c r="BE856" i="1" s="1"/>
  <c r="BD856" i="1"/>
  <c r="BD241" i="1"/>
  <c r="BC241" i="1" a="1"/>
  <c r="BC241" i="1" s="1"/>
  <c r="BE241" i="1" s="1"/>
  <c r="BD916" i="1"/>
  <c r="BC916" i="1" a="1"/>
  <c r="BC916" i="1" s="1"/>
  <c r="BE916" i="1" s="1"/>
  <c r="BD185" i="1"/>
  <c r="BC185" i="1" a="1"/>
  <c r="BC185" i="1" s="1"/>
  <c r="BE185" i="1" s="1"/>
  <c r="BC48" i="1" a="1"/>
  <c r="BC48" i="1" s="1"/>
  <c r="BE48" i="1" s="1"/>
  <c r="BD48" i="1"/>
  <c r="BC1047" i="1" a="1"/>
  <c r="BC1047" i="1" s="1"/>
  <c r="BE1047" i="1" s="1"/>
  <c r="BD1047" i="1"/>
  <c r="BD1110" i="1"/>
  <c r="BC1110" i="1" a="1"/>
  <c r="BC1110" i="1" s="1"/>
  <c r="BE1110" i="1" s="1"/>
  <c r="BD985" i="1"/>
  <c r="BC985" i="1" a="1"/>
  <c r="BC985" i="1" s="1"/>
  <c r="BE985" i="1" s="1"/>
  <c r="BC321" i="1" a="1"/>
  <c r="BC321" i="1" s="1"/>
  <c r="BE321" i="1" s="1"/>
  <c r="BD321" i="1"/>
  <c r="BC91" i="1" a="1"/>
  <c r="BC91" i="1" s="1"/>
  <c r="BE91" i="1" s="1"/>
  <c r="BD91" i="1"/>
  <c r="BD288" i="1"/>
  <c r="BC288" i="1" a="1"/>
  <c r="BC288" i="1" s="1"/>
  <c r="BE288" i="1" s="1"/>
  <c r="BD236" i="1"/>
  <c r="BC236" i="1" a="1"/>
  <c r="BC236" i="1" s="1"/>
  <c r="BE236" i="1" s="1"/>
  <c r="BD966" i="1"/>
  <c r="BC966" i="1" a="1"/>
  <c r="BC966" i="1" s="1"/>
  <c r="BE966" i="1" s="1"/>
  <c r="BC1037" i="1" a="1"/>
  <c r="BC1037" i="1" s="1"/>
  <c r="BE1037" i="1" s="1"/>
  <c r="BD1037" i="1"/>
  <c r="BC886" i="1" a="1"/>
  <c r="BC886" i="1" s="1"/>
  <c r="BE886" i="1" s="1"/>
  <c r="BD886" i="1"/>
  <c r="BD842" i="1"/>
  <c r="BC842" i="1" a="1"/>
  <c r="BC842" i="1" s="1"/>
  <c r="BE842" i="1" s="1"/>
  <c r="BC155" i="1" a="1"/>
  <c r="BC155" i="1" s="1"/>
  <c r="BE155" i="1" s="1"/>
  <c r="BD155" i="1"/>
  <c r="BD415" i="1"/>
  <c r="BC415" i="1" a="1"/>
  <c r="BC415" i="1" s="1"/>
  <c r="BE415" i="1" s="1"/>
  <c r="BC355" i="1" a="1"/>
  <c r="BC355" i="1" s="1"/>
  <c r="BE355" i="1" s="1"/>
  <c r="BD355" i="1"/>
  <c r="BC1046" i="1" a="1"/>
  <c r="BC1046" i="1" s="1"/>
  <c r="BE1046" i="1" s="1"/>
  <c r="BD1046" i="1"/>
  <c r="BD991" i="1"/>
  <c r="BC991" i="1" a="1"/>
  <c r="BC991" i="1" s="1"/>
  <c r="BE991" i="1" s="1"/>
  <c r="BC271" i="1" a="1"/>
  <c r="BC271" i="1" s="1"/>
  <c r="BE271" i="1" s="1"/>
  <c r="BD271" i="1"/>
  <c r="BC1069" i="1" a="1"/>
  <c r="BC1069" i="1" s="1"/>
  <c r="BE1069" i="1" s="1"/>
  <c r="BD1069" i="1"/>
  <c r="BD339" i="1"/>
  <c r="BC339" i="1" a="1"/>
  <c r="BC339" i="1" s="1"/>
  <c r="BE339" i="1" s="1"/>
  <c r="BD1113" i="1"/>
  <c r="BC1113" i="1" a="1"/>
  <c r="BC1113" i="1" s="1"/>
  <c r="BE1113" i="1" s="1"/>
  <c r="BC122" i="1" a="1"/>
  <c r="BC122" i="1" s="1"/>
  <c r="BE122" i="1" s="1"/>
  <c r="BD122" i="1"/>
  <c r="BC471" i="1" a="1"/>
  <c r="BC471" i="1" s="1"/>
  <c r="BE471" i="1" s="1"/>
  <c r="BD471" i="1"/>
  <c r="BC812" i="1" a="1"/>
  <c r="BC812" i="1" s="1"/>
  <c r="BE812" i="1" s="1"/>
  <c r="BD812" i="1"/>
  <c r="BC1072" i="1" a="1"/>
  <c r="BC1072" i="1" s="1"/>
  <c r="BE1072" i="1" s="1"/>
  <c r="BD1072" i="1"/>
  <c r="BC344" i="1" a="1"/>
  <c r="BC344" i="1" s="1"/>
  <c r="BE344" i="1" s="1"/>
  <c r="BD344" i="1"/>
  <c r="BC615" i="1" a="1"/>
  <c r="BC615" i="1" s="1"/>
  <c r="BE615" i="1" s="1"/>
  <c r="BD615" i="1"/>
  <c r="BC827" i="1" a="1"/>
  <c r="BC827" i="1" s="1"/>
  <c r="BE827" i="1" s="1"/>
  <c r="BD827" i="1"/>
  <c r="BD1030" i="1"/>
  <c r="BC1030" i="1" a="1"/>
  <c r="BC1030" i="1" s="1"/>
  <c r="BE1030" i="1" s="1"/>
  <c r="BC652" i="1" a="1"/>
  <c r="BC652" i="1" s="1"/>
  <c r="BE652" i="1" s="1"/>
  <c r="BD652" i="1"/>
  <c r="BD80" i="1"/>
  <c r="BC80" i="1" a="1"/>
  <c r="BC80" i="1" s="1"/>
  <c r="BE80" i="1" s="1"/>
  <c r="BD318" i="1"/>
  <c r="BC318" i="1" a="1"/>
  <c r="BC318" i="1" s="1"/>
  <c r="BE318" i="1" s="1"/>
  <c r="BD555" i="1"/>
  <c r="BC555" i="1" a="1"/>
  <c r="BC555" i="1" s="1"/>
  <c r="BE555" i="1" s="1"/>
  <c r="BC764" i="1" a="1"/>
  <c r="BC764" i="1" s="1"/>
  <c r="BE764" i="1" s="1"/>
  <c r="BD764" i="1"/>
  <c r="BD564" i="1"/>
  <c r="BC564" i="1" a="1"/>
  <c r="BC564" i="1" s="1"/>
  <c r="BE564" i="1" s="1"/>
  <c r="BC562" i="1" a="1"/>
  <c r="BC562" i="1" s="1"/>
  <c r="BE562" i="1" s="1"/>
  <c r="BD562" i="1"/>
  <c r="BC740" i="1" a="1"/>
  <c r="BC740" i="1" s="1"/>
  <c r="BE740" i="1" s="1"/>
  <c r="BD740" i="1"/>
  <c r="BC922" i="1" a="1"/>
  <c r="BC922" i="1" s="1"/>
  <c r="BE922" i="1" s="1"/>
  <c r="BD922" i="1"/>
  <c r="BC736" i="1" a="1"/>
  <c r="BC736" i="1" s="1"/>
  <c r="BE736" i="1" s="1"/>
  <c r="BD736" i="1"/>
  <c r="BC216" i="1" a="1"/>
  <c r="BC216" i="1" s="1"/>
  <c r="BE216" i="1" s="1"/>
  <c r="BD216" i="1"/>
  <c r="BD648" i="1"/>
  <c r="BC648" i="1" a="1"/>
  <c r="BC648" i="1" s="1"/>
  <c r="BE648" i="1" s="1"/>
  <c r="BC618" i="1" a="1"/>
  <c r="BC618" i="1" s="1"/>
  <c r="BE618" i="1" s="1"/>
  <c r="BD618" i="1"/>
  <c r="BD409" i="1"/>
  <c r="BC409" i="1" a="1"/>
  <c r="BC409" i="1" s="1"/>
  <c r="BE409" i="1" s="1"/>
  <c r="BC419" i="1" a="1"/>
  <c r="BC419" i="1" s="1"/>
  <c r="BE419" i="1" s="1"/>
  <c r="BD419" i="1"/>
  <c r="BC529" i="1" a="1"/>
  <c r="BC529" i="1" s="1"/>
  <c r="BE529" i="1" s="1"/>
  <c r="BD529" i="1"/>
  <c r="BC915" i="1" a="1"/>
  <c r="BC915" i="1" s="1"/>
  <c r="BE915" i="1" s="1"/>
  <c r="BD915" i="1"/>
  <c r="BC166" i="1" a="1"/>
  <c r="BC166" i="1" s="1"/>
  <c r="BE166" i="1" s="1"/>
  <c r="BD166" i="1"/>
  <c r="BD771" i="1"/>
  <c r="BC771" i="1" a="1"/>
  <c r="BC771" i="1" s="1"/>
  <c r="BE771" i="1" s="1"/>
  <c r="BD248" i="1"/>
  <c r="BC248" i="1" a="1"/>
  <c r="BC248" i="1" s="1"/>
  <c r="BE248" i="1" s="1"/>
  <c r="BC620" i="1" a="1"/>
  <c r="BC620" i="1" s="1"/>
  <c r="BE620" i="1" s="1"/>
  <c r="BD620" i="1"/>
  <c r="BC773" i="1" a="1"/>
  <c r="BC773" i="1" s="1"/>
  <c r="BE773" i="1" s="1"/>
  <c r="BD773" i="1"/>
  <c r="BD254" i="1"/>
  <c r="BC254" i="1" a="1"/>
  <c r="BC254" i="1" s="1"/>
  <c r="BE254" i="1" s="1"/>
  <c r="BC673" i="1" a="1"/>
  <c r="BC673" i="1" s="1"/>
  <c r="BE673" i="1" s="1"/>
  <c r="BD673" i="1"/>
  <c r="BC971" i="1" a="1"/>
  <c r="BC971" i="1" s="1"/>
  <c r="BE971" i="1" s="1"/>
  <c r="BD971" i="1"/>
  <c r="BD145" i="1"/>
  <c r="BC145" i="1" a="1"/>
  <c r="BC145" i="1" s="1"/>
  <c r="BE145" i="1" s="1"/>
  <c r="BC798" i="1" a="1"/>
  <c r="BC798" i="1" s="1"/>
  <c r="BE798" i="1" s="1"/>
  <c r="BD798" i="1"/>
  <c r="BC867" i="1" a="1"/>
  <c r="BC867" i="1" s="1"/>
  <c r="BE867" i="1" s="1"/>
  <c r="BD867" i="1"/>
  <c r="BC199" i="1" a="1"/>
  <c r="BC199" i="1" s="1"/>
  <c r="BE199" i="1" s="1"/>
  <c r="BD199" i="1"/>
  <c r="BD813" i="1"/>
  <c r="BC813" i="1" a="1"/>
  <c r="BC813" i="1" s="1"/>
  <c r="BE813" i="1" s="1"/>
  <c r="BC969" i="1" a="1"/>
  <c r="BC969" i="1" s="1"/>
  <c r="BE969" i="1" s="1"/>
  <c r="BD969" i="1"/>
  <c r="BC634" i="1" a="1"/>
  <c r="BC634" i="1" s="1"/>
  <c r="BE634" i="1" s="1"/>
  <c r="BD634" i="1"/>
  <c r="BC535" i="1" a="1"/>
  <c r="BC535" i="1" s="1"/>
  <c r="BE535" i="1" s="1"/>
  <c r="BD535" i="1"/>
  <c r="BC414" i="1" a="1"/>
  <c r="BC414" i="1" s="1"/>
  <c r="BE414" i="1" s="1"/>
  <c r="BD414" i="1"/>
  <c r="BC130" i="1" a="1"/>
  <c r="BC130" i="1" s="1"/>
  <c r="BE130" i="1" s="1"/>
  <c r="BD130" i="1"/>
  <c r="BC138" i="1" a="1"/>
  <c r="BC138" i="1" s="1"/>
  <c r="BE138" i="1" s="1"/>
  <c r="BD138" i="1"/>
  <c r="BD1040" i="1"/>
  <c r="BC1040" i="1" a="1"/>
  <c r="BC1040" i="1" s="1"/>
  <c r="BE1040" i="1" s="1"/>
  <c r="BC104" i="1" a="1"/>
  <c r="BC104" i="1" s="1"/>
  <c r="BE104" i="1" s="1"/>
  <c r="BD104" i="1"/>
  <c r="BD1203" i="1"/>
  <c r="BC1203" i="1" a="1"/>
  <c r="BC1203" i="1" s="1"/>
  <c r="BE1203" i="1" s="1"/>
  <c r="BC312" i="1" a="1"/>
  <c r="BC312" i="1" s="1"/>
  <c r="BE312" i="1" s="1"/>
  <c r="BD312" i="1"/>
  <c r="BC224" i="1" a="1"/>
  <c r="BC224" i="1" s="1"/>
  <c r="BE224" i="1" s="1"/>
  <c r="BD224" i="1"/>
  <c r="BC77" i="1" a="1"/>
  <c r="BC77" i="1" s="1"/>
  <c r="BE77" i="1" s="1"/>
  <c r="BD77" i="1"/>
  <c r="BC908" i="1" a="1"/>
  <c r="BC908" i="1" s="1"/>
  <c r="BE908" i="1" s="1"/>
  <c r="BD908" i="1"/>
  <c r="BC897" i="1" a="1"/>
  <c r="BC897" i="1" s="1"/>
  <c r="BE897" i="1" s="1"/>
  <c r="BD897" i="1"/>
  <c r="BD377" i="1"/>
  <c r="BC377" i="1" a="1"/>
  <c r="BC377" i="1" s="1"/>
  <c r="BE377" i="1" s="1"/>
  <c r="BC857" i="1" a="1"/>
  <c r="BC857" i="1" s="1"/>
  <c r="BE857" i="1" s="1"/>
  <c r="BD857" i="1"/>
  <c r="BC245" i="1" a="1"/>
  <c r="BC245" i="1" s="1"/>
  <c r="BE245" i="1" s="1"/>
  <c r="BD245" i="1"/>
  <c r="BD171" i="1"/>
  <c r="BC171" i="1" a="1"/>
  <c r="BC171" i="1" s="1"/>
  <c r="BE171" i="1" s="1"/>
  <c r="BC1117" i="1" a="1"/>
  <c r="BC1117" i="1" s="1"/>
  <c r="BE1117" i="1" s="1"/>
  <c r="BD1117" i="1"/>
  <c r="BC669" i="1" a="1"/>
  <c r="BC669" i="1" s="1"/>
  <c r="BE669" i="1" s="1"/>
  <c r="BD669" i="1"/>
  <c r="BC1214" i="1" a="1"/>
  <c r="BC1214" i="1" s="1"/>
  <c r="BE1214" i="1" s="1"/>
  <c r="BD1214" i="1"/>
  <c r="BC1100" i="1" a="1"/>
  <c r="BC1100" i="1" s="1"/>
  <c r="BE1100" i="1" s="1"/>
  <c r="BD1100" i="1"/>
  <c r="BD667" i="1"/>
  <c r="BC667" i="1" a="1"/>
  <c r="BC667" i="1" s="1"/>
  <c r="BE667" i="1" s="1"/>
  <c r="BD982" i="1"/>
  <c r="BC982" i="1" a="1"/>
  <c r="BC982" i="1" s="1"/>
  <c r="BE982" i="1" s="1"/>
  <c r="BC89" i="1" a="1"/>
  <c r="BC89" i="1" s="1"/>
  <c r="BE89" i="1" s="1"/>
  <c r="BD89" i="1"/>
  <c r="BC904" i="1" a="1"/>
  <c r="BC904" i="1" s="1"/>
  <c r="BE904" i="1" s="1"/>
  <c r="BD904" i="1"/>
  <c r="BD1081" i="1"/>
  <c r="BC1081" i="1" a="1"/>
  <c r="BC1081" i="1" s="1"/>
  <c r="BE1081" i="1" s="1"/>
  <c r="BC741" i="1" a="1"/>
  <c r="BC741" i="1" s="1"/>
  <c r="BE741" i="1" s="1"/>
  <c r="BD741" i="1"/>
  <c r="BC234" i="1" a="1"/>
  <c r="BC234" i="1" s="1"/>
  <c r="BE234" i="1" s="1"/>
  <c r="BD234" i="1"/>
  <c r="BD811" i="1"/>
  <c r="BC811" i="1" a="1"/>
  <c r="BC811" i="1" s="1"/>
  <c r="BE811" i="1" s="1"/>
  <c r="BD323" i="1"/>
  <c r="BC323" i="1" a="1"/>
  <c r="BC323" i="1" s="1"/>
  <c r="BE323" i="1" s="1"/>
  <c r="BD367" i="1"/>
  <c r="BC367" i="1" a="1"/>
  <c r="BC367" i="1" s="1"/>
  <c r="BE367" i="1" s="1"/>
  <c r="BC910" i="1" a="1"/>
  <c r="BC910" i="1" s="1"/>
  <c r="BE910" i="1" s="1"/>
  <c r="BD910" i="1"/>
  <c r="BC931" i="1" a="1"/>
  <c r="BC931" i="1" s="1"/>
  <c r="BE931" i="1" s="1"/>
  <c r="BD931" i="1"/>
  <c r="BC261" i="1" a="1"/>
  <c r="BC261" i="1" s="1"/>
  <c r="BE261" i="1" s="1"/>
  <c r="BD261" i="1"/>
  <c r="BD129" i="1"/>
  <c r="BC129" i="1" a="1"/>
  <c r="BC129" i="1" s="1"/>
  <c r="BE129" i="1" s="1"/>
  <c r="BC912" i="1" a="1"/>
  <c r="BC912" i="1" s="1"/>
  <c r="BE912" i="1" s="1"/>
  <c r="BD912" i="1"/>
  <c r="BC860" i="1" a="1"/>
  <c r="BC860" i="1" s="1"/>
  <c r="BE860" i="1" s="1"/>
  <c r="BD860" i="1"/>
  <c r="BD268" i="1"/>
  <c r="BC268" i="1" a="1"/>
  <c r="BC268" i="1" s="1"/>
  <c r="BE268" i="1" s="1"/>
  <c r="BD751" i="1"/>
  <c r="BC751" i="1" a="1"/>
  <c r="BC751" i="1" s="1"/>
  <c r="BE751" i="1" s="1"/>
  <c r="BC873" i="1" a="1"/>
  <c r="BC873" i="1" s="1"/>
  <c r="BE873" i="1" s="1"/>
  <c r="BD873" i="1"/>
  <c r="BC362" i="1" a="1"/>
  <c r="BC362" i="1" s="1"/>
  <c r="BE362" i="1" s="1"/>
  <c r="BD362" i="1"/>
  <c r="BC945" i="1" a="1"/>
  <c r="BC945" i="1" s="1"/>
  <c r="BE945" i="1" s="1"/>
  <c r="BD945" i="1"/>
  <c r="BD680" i="1"/>
  <c r="BC680" i="1" a="1"/>
  <c r="BC680" i="1" s="1"/>
  <c r="BE680" i="1" s="1"/>
  <c r="BD507" i="1"/>
  <c r="BC507" i="1" a="1"/>
  <c r="BC507" i="1" s="1"/>
  <c r="BE507" i="1" s="1"/>
  <c r="BD1060" i="1"/>
  <c r="BC1060" i="1" a="1"/>
  <c r="BC1060" i="1" s="1"/>
  <c r="BE1060" i="1" s="1"/>
  <c r="BC884" i="1" a="1"/>
  <c r="BC884" i="1" s="1"/>
  <c r="BE884" i="1" s="1"/>
  <c r="BD884" i="1"/>
  <c r="BD750" i="1"/>
  <c r="BC750" i="1" a="1"/>
  <c r="BC750" i="1" s="1"/>
  <c r="BE750" i="1" s="1"/>
  <c r="BD105" i="1"/>
  <c r="BC105" i="1" a="1"/>
  <c r="BC105" i="1" s="1"/>
  <c r="BE105" i="1" s="1"/>
  <c r="BD1237" i="1"/>
  <c r="BC1237" i="1" a="1"/>
  <c r="BC1237" i="1" s="1"/>
  <c r="BE1237" i="1" s="1"/>
  <c r="BD412" i="1"/>
  <c r="BC412" i="1" a="1"/>
  <c r="BC412" i="1" s="1"/>
  <c r="BE412" i="1" s="1"/>
  <c r="BC705" i="1" a="1"/>
  <c r="BC705" i="1" s="1"/>
  <c r="BE705" i="1" s="1"/>
  <c r="BD705" i="1"/>
  <c r="BD998" i="1"/>
  <c r="BC998" i="1" a="1"/>
  <c r="BC998" i="1" s="1"/>
  <c r="BE998" i="1" s="1"/>
  <c r="BC1008" i="1" a="1"/>
  <c r="BC1008" i="1" s="1"/>
  <c r="BE1008" i="1" s="1"/>
  <c r="BD1008" i="1"/>
  <c r="BD192" i="1"/>
  <c r="BC192" i="1" a="1"/>
  <c r="BC192" i="1" s="1"/>
  <c r="BE192" i="1" s="1"/>
  <c r="BD380" i="1"/>
  <c r="BC380" i="1" a="1"/>
  <c r="BC380" i="1" s="1"/>
  <c r="BE380" i="1" s="1"/>
  <c r="BC1059" i="1" a="1"/>
  <c r="BC1059" i="1" s="1"/>
  <c r="BE1059" i="1" s="1"/>
  <c r="BD1059" i="1"/>
  <c r="BD336" i="1"/>
  <c r="BC336" i="1" a="1"/>
  <c r="BC336" i="1" s="1"/>
  <c r="BE336" i="1" s="1"/>
  <c r="BD76" i="1"/>
  <c r="BC76" i="1" a="1"/>
  <c r="BC76" i="1" s="1"/>
  <c r="BE76" i="1" s="1"/>
  <c r="BC571" i="1" a="1"/>
  <c r="BC571" i="1" s="1"/>
  <c r="BE571" i="1" s="1"/>
  <c r="BD571" i="1"/>
  <c r="BC75" i="1" a="1"/>
  <c r="BC75" i="1" s="1"/>
  <c r="BE75" i="1" s="1"/>
  <c r="BD75" i="1"/>
  <c r="BD924" i="1"/>
  <c r="BC924" i="1" a="1"/>
  <c r="BC924" i="1" s="1"/>
  <c r="BE924" i="1" s="1"/>
  <c r="BC173" i="1" a="1"/>
  <c r="BC173" i="1" s="1"/>
  <c r="BE173" i="1" s="1"/>
  <c r="BD173" i="1"/>
  <c r="BC542" i="1" a="1"/>
  <c r="BC542" i="1" s="1"/>
  <c r="BE542" i="1" s="1"/>
  <c r="BD542" i="1"/>
  <c r="BC230" i="1" a="1"/>
  <c r="BC230" i="1" s="1"/>
  <c r="BE230" i="1" s="1"/>
  <c r="BD230" i="1"/>
  <c r="BD1168" i="1"/>
  <c r="BC1168" i="1" a="1"/>
  <c r="BC1168" i="1" s="1"/>
  <c r="BE1168" i="1" s="1"/>
  <c r="BD592" i="1"/>
  <c r="BC592" i="1" a="1"/>
  <c r="BC592" i="1" s="1"/>
  <c r="BE592" i="1" s="1"/>
  <c r="BC753" i="1" a="1"/>
  <c r="BC753" i="1" s="1"/>
  <c r="BE753" i="1" s="1"/>
  <c r="BD753" i="1"/>
  <c r="BD968" i="1"/>
  <c r="BC968" i="1" a="1"/>
  <c r="BC968" i="1" s="1"/>
  <c r="BE968" i="1" s="1"/>
  <c r="BC631" i="1" a="1"/>
  <c r="BC631" i="1" s="1"/>
  <c r="BE631" i="1" s="1"/>
  <c r="BD631" i="1"/>
  <c r="BC779" i="1" a="1"/>
  <c r="BC779" i="1" s="1"/>
  <c r="BE779" i="1" s="1"/>
  <c r="BD779" i="1"/>
  <c r="BD899" i="1"/>
  <c r="BC899" i="1" a="1"/>
  <c r="BC899" i="1" s="1"/>
  <c r="BE899" i="1" s="1"/>
  <c r="BD1001" i="1"/>
  <c r="BC1001" i="1" a="1"/>
  <c r="BC1001" i="1" s="1"/>
  <c r="BE1001" i="1" s="1"/>
  <c r="BC832" i="1" a="1"/>
  <c r="BC832" i="1" s="1"/>
  <c r="BE832" i="1" s="1"/>
  <c r="BD832" i="1"/>
  <c r="BC869" i="1" a="1"/>
  <c r="BC869" i="1" s="1"/>
  <c r="BE869" i="1" s="1"/>
  <c r="BD869" i="1"/>
  <c r="BC1140" i="1" a="1"/>
  <c r="BC1140" i="1" s="1"/>
  <c r="BE1140" i="1" s="1"/>
  <c r="BD1140" i="1"/>
  <c r="BD305" i="1"/>
  <c r="BC305" i="1" a="1"/>
  <c r="BC305" i="1" s="1"/>
  <c r="BE305" i="1" s="1"/>
  <c r="BD1083" i="1"/>
  <c r="BC1083" i="1" a="1"/>
  <c r="BC1083" i="1" s="1"/>
  <c r="BE1083" i="1" s="1"/>
  <c r="BC227" i="1" a="1"/>
  <c r="BC227" i="1" s="1"/>
  <c r="BE227" i="1" s="1"/>
  <c r="BD227" i="1"/>
  <c r="BD249" i="1"/>
  <c r="BC249" i="1" a="1"/>
  <c r="BC249" i="1" s="1"/>
  <c r="BE249" i="1" s="1"/>
  <c r="BC663" i="1" a="1"/>
  <c r="BC663" i="1" s="1"/>
  <c r="BE663" i="1" s="1"/>
  <c r="BD663" i="1"/>
  <c r="BC918" i="1" a="1"/>
  <c r="BC918" i="1" s="1"/>
  <c r="BE918" i="1" s="1"/>
  <c r="BD918" i="1"/>
  <c r="BC57" i="1" a="1"/>
  <c r="BC57" i="1" s="1"/>
  <c r="BE57" i="1" s="1"/>
  <c r="BD57" i="1"/>
  <c r="BD863" i="1"/>
  <c r="BC863" i="1" a="1"/>
  <c r="BC863" i="1" s="1"/>
  <c r="BE863" i="1" s="1"/>
  <c r="BD161" i="1"/>
  <c r="BC161" i="1" a="1"/>
  <c r="BC161" i="1" s="1"/>
  <c r="BE161" i="1" s="1"/>
  <c r="BD986" i="1"/>
  <c r="BC986" i="1" a="1"/>
  <c r="BC986" i="1" s="1"/>
  <c r="BE986" i="1" s="1"/>
  <c r="BD516" i="1"/>
  <c r="BC516" i="1" a="1"/>
  <c r="BC516" i="1" s="1"/>
  <c r="BE516" i="1" s="1"/>
  <c r="BC1082" i="1" a="1"/>
  <c r="BC1082" i="1" s="1"/>
  <c r="BE1082" i="1" s="1"/>
  <c r="BD1082" i="1"/>
  <c r="BD1201" i="1"/>
  <c r="BC1201" i="1" a="1"/>
  <c r="BC1201" i="1" s="1"/>
  <c r="BE1201" i="1" s="1"/>
  <c r="BC782" i="1" a="1"/>
  <c r="BC782" i="1" s="1"/>
  <c r="BE782" i="1" s="1"/>
  <c r="BD782" i="1"/>
  <c r="BD467" i="1"/>
  <c r="BC467" i="1" a="1"/>
  <c r="BC467" i="1" s="1"/>
  <c r="BE467" i="1" s="1"/>
  <c r="BC512" i="1" a="1"/>
  <c r="BC512" i="1" s="1"/>
  <c r="BE512" i="1" s="1"/>
  <c r="BD512" i="1"/>
  <c r="BC565" i="1" a="1"/>
  <c r="BC565" i="1" s="1"/>
  <c r="BE565" i="1" s="1"/>
  <c r="BD565" i="1"/>
  <c r="BC215" i="1" a="1"/>
  <c r="BC215" i="1" s="1"/>
  <c r="BE215" i="1" s="1"/>
  <c r="BD215" i="1"/>
  <c r="BD640" i="1"/>
  <c r="BC640" i="1" a="1"/>
  <c r="BC640" i="1" s="1"/>
  <c r="BE640" i="1" s="1"/>
  <c r="BD843" i="1"/>
  <c r="BC843" i="1" a="1"/>
  <c r="BC843" i="1" s="1"/>
  <c r="BE843" i="1" s="1"/>
  <c r="BC1044" i="1" a="1"/>
  <c r="BC1044" i="1" s="1"/>
  <c r="BE1044" i="1" s="1"/>
  <c r="BD1044" i="1"/>
  <c r="BD1195" i="1"/>
  <c r="BC1195" i="1" a="1"/>
  <c r="BC1195" i="1" s="1"/>
  <c r="BE1195" i="1" s="1"/>
  <c r="BD858" i="1"/>
  <c r="BC858" i="1" a="1"/>
  <c r="BC858" i="1" s="1"/>
  <c r="BE858" i="1" s="1"/>
  <c r="BD183" i="1"/>
  <c r="BC183" i="1" a="1"/>
  <c r="BC183" i="1" s="1"/>
  <c r="BE183" i="1" s="1"/>
  <c r="BD612" i="1"/>
  <c r="BC612" i="1" a="1"/>
  <c r="BC612" i="1" s="1"/>
  <c r="BE612" i="1" s="1"/>
  <c r="BC845" i="1" a="1"/>
  <c r="BC845" i="1" s="1"/>
  <c r="BE845" i="1" s="1"/>
  <c r="BD845" i="1"/>
  <c r="BD787" i="1"/>
  <c r="BC787" i="1" a="1"/>
  <c r="BC787" i="1" s="1"/>
  <c r="BE787" i="1" s="1"/>
  <c r="BC1173" i="1" a="1"/>
  <c r="BC1173" i="1" s="1"/>
  <c r="BE1173" i="1" s="1"/>
  <c r="BD1173" i="1"/>
  <c r="BD637" i="1"/>
  <c r="BC637" i="1" a="1"/>
  <c r="BC637" i="1" s="1"/>
  <c r="BE637" i="1" s="1"/>
  <c r="BC625" i="1" a="1"/>
  <c r="BC625" i="1" s="1"/>
  <c r="BE625" i="1" s="1"/>
  <c r="BD625" i="1"/>
  <c r="BC331" i="1" a="1"/>
  <c r="BC331" i="1" s="1"/>
  <c r="BE331" i="1" s="1"/>
  <c r="BD331" i="1"/>
  <c r="BC780" i="1" a="1"/>
  <c r="BC780" i="1" s="1"/>
  <c r="BE780" i="1" s="1"/>
  <c r="BD780" i="1"/>
  <c r="BC1193" i="1" a="1"/>
  <c r="BC1193" i="1" s="1"/>
  <c r="BE1193" i="1" s="1"/>
  <c r="BD1193" i="1"/>
  <c r="BC713" i="1" a="1"/>
  <c r="BC713" i="1" s="1"/>
  <c r="BE713" i="1" s="1"/>
  <c r="BD713" i="1"/>
  <c r="BC1154" i="1" a="1"/>
  <c r="BC1154" i="1" s="1"/>
  <c r="BE1154" i="1" s="1"/>
  <c r="BD1154" i="1"/>
  <c r="BC279" i="1" a="1"/>
  <c r="BC279" i="1" s="1"/>
  <c r="BE279" i="1" s="1"/>
  <c r="BD279" i="1"/>
  <c r="BD427" i="1"/>
  <c r="BC427" i="1" a="1"/>
  <c r="BC427" i="1" s="1"/>
  <c r="BE427" i="1" s="1"/>
  <c r="BC67" i="1" a="1"/>
  <c r="BC67" i="1" s="1"/>
  <c r="BE67" i="1" s="1"/>
  <c r="BD67" i="1"/>
  <c r="BD902" i="1"/>
  <c r="BC902" i="1" a="1"/>
  <c r="BC902" i="1" s="1"/>
  <c r="BE902" i="1" s="1"/>
  <c r="BC983" i="1" a="1"/>
  <c r="BC983" i="1" s="1"/>
  <c r="BE983" i="1" s="1"/>
  <c r="BD983" i="1"/>
  <c r="BD265" i="1"/>
  <c r="BC265" i="1" a="1"/>
  <c r="BC265" i="1" s="1"/>
  <c r="BE265" i="1" s="1"/>
  <c r="BC864" i="1" a="1"/>
  <c r="BC864" i="1" s="1"/>
  <c r="BE864" i="1" s="1"/>
  <c r="BD864" i="1"/>
  <c r="BD549" i="1"/>
  <c r="BC549" i="1" a="1"/>
  <c r="BC549" i="1" s="1"/>
  <c r="BE549" i="1" s="1"/>
  <c r="BC1133" i="1" a="1"/>
  <c r="BC1133" i="1" s="1"/>
  <c r="BE1133" i="1" s="1"/>
  <c r="BD1133" i="1"/>
  <c r="BD977" i="1"/>
  <c r="BC977" i="1" a="1"/>
  <c r="BC977" i="1" s="1"/>
  <c r="BE977" i="1" s="1"/>
  <c r="BC184" i="1" a="1"/>
  <c r="BC184" i="1" s="1"/>
  <c r="BE184" i="1" s="1"/>
  <c r="BD184" i="1"/>
  <c r="BD1230" i="1"/>
  <c r="BC1230" i="1" a="1"/>
  <c r="BC1230" i="1" s="1"/>
  <c r="BE1230" i="1" s="1"/>
  <c r="BD1192" i="1"/>
  <c r="BC1192" i="1" a="1"/>
  <c r="BC1192" i="1" s="1"/>
  <c r="BE1192" i="1" s="1"/>
  <c r="BD65" i="1"/>
  <c r="BC65" i="1" a="1"/>
  <c r="BC65" i="1" s="1"/>
  <c r="BE65" i="1" s="1"/>
  <c r="BC714" i="1" a="1"/>
  <c r="BC714" i="1" s="1"/>
  <c r="BE714" i="1" s="1"/>
  <c r="BD714" i="1"/>
  <c r="BC1138" i="1" a="1"/>
  <c r="BC1138" i="1" s="1"/>
  <c r="BE1138" i="1" s="1"/>
  <c r="BD1138" i="1"/>
  <c r="BC121" i="1" a="1"/>
  <c r="BC121" i="1" s="1"/>
  <c r="BE121" i="1" s="1"/>
  <c r="BD121" i="1"/>
  <c r="BC870" i="1" a="1"/>
  <c r="BC870" i="1" s="1"/>
  <c r="BE870" i="1" s="1"/>
  <c r="BD870" i="1"/>
  <c r="BC804" i="1" a="1"/>
  <c r="BC804" i="1" s="1"/>
  <c r="BE804" i="1" s="1"/>
  <c r="BD804" i="1"/>
  <c r="BC721" i="1" a="1"/>
  <c r="BC721" i="1" s="1"/>
  <c r="BE721" i="1" s="1"/>
  <c r="BD721" i="1"/>
  <c r="BD1215" i="1"/>
  <c r="BC1215" i="1" a="1"/>
  <c r="BC1215" i="1" s="1"/>
  <c r="BE1215" i="1" s="1"/>
  <c r="BC774" i="1" a="1"/>
  <c r="BC774" i="1" s="1"/>
  <c r="BE774" i="1" s="1"/>
  <c r="BD774" i="1"/>
  <c r="BD485" i="1"/>
  <c r="BC485" i="1" a="1"/>
  <c r="BC485" i="1" s="1"/>
  <c r="BE485" i="1" s="1"/>
  <c r="BD1073" i="1"/>
  <c r="BC1073" i="1" a="1"/>
  <c r="BC1073" i="1" s="1"/>
  <c r="BE1073" i="1" s="1"/>
  <c r="BC1085" i="1" a="1"/>
  <c r="BC1085" i="1" s="1"/>
  <c r="BE1085" i="1" s="1"/>
  <c r="BD1085" i="1"/>
  <c r="BC459" i="1" a="1"/>
  <c r="BC459" i="1" s="1"/>
  <c r="BE459" i="1" s="1"/>
  <c r="BD459" i="1"/>
  <c r="BC221" i="1" a="1"/>
  <c r="BC221" i="1" s="1"/>
  <c r="BE221" i="1" s="1"/>
  <c r="BD221" i="1"/>
  <c r="BC168" i="1" a="1"/>
  <c r="BC168" i="1" s="1"/>
  <c r="BE168" i="1" s="1"/>
  <c r="BD168" i="1"/>
  <c r="BC866" i="1" a="1"/>
  <c r="BC866" i="1" s="1"/>
  <c r="BE866" i="1" s="1"/>
  <c r="BD866" i="1"/>
  <c r="BD580" i="1"/>
  <c r="BC580" i="1" a="1"/>
  <c r="BC580" i="1" s="1"/>
  <c r="BE580" i="1" s="1"/>
  <c r="BC1120" i="1" a="1"/>
  <c r="BC1120" i="1" s="1"/>
  <c r="BE1120" i="1" s="1"/>
  <c r="BD1120" i="1"/>
  <c r="BD405" i="1"/>
  <c r="BC405" i="1" a="1"/>
  <c r="BC405" i="1" s="1"/>
  <c r="BE405" i="1" s="1"/>
  <c r="BD877" i="1"/>
  <c r="BC877" i="1" a="1"/>
  <c r="BC877" i="1" s="1"/>
  <c r="BE877" i="1" s="1"/>
  <c r="BD303" i="1"/>
  <c r="BC303" i="1" a="1"/>
  <c r="BC303" i="1" s="1"/>
  <c r="BE303" i="1" s="1"/>
  <c r="BC681" i="1" a="1"/>
  <c r="BC681" i="1" s="1"/>
  <c r="BE681" i="1" s="1"/>
  <c r="BD681" i="1"/>
  <c r="BD1132" i="1"/>
  <c r="BC1132" i="1" a="1"/>
  <c r="BC1132" i="1" s="1"/>
  <c r="BE1132" i="1" s="1"/>
  <c r="BD457" i="1"/>
  <c r="BC457" i="1" a="1"/>
  <c r="BC457" i="1" s="1"/>
  <c r="BE457" i="1" s="1"/>
  <c r="BC1055" i="1" a="1"/>
  <c r="BC1055" i="1" s="1"/>
  <c r="BE1055" i="1" s="1"/>
  <c r="BD1055" i="1"/>
  <c r="BD92" i="1"/>
  <c r="BC92" i="1" a="1"/>
  <c r="BC92" i="1" s="1"/>
  <c r="BE92" i="1" s="1"/>
  <c r="BC253" i="1" a="1"/>
  <c r="BC253" i="1" s="1"/>
  <c r="BE253" i="1" s="1"/>
  <c r="BD253" i="1"/>
  <c r="BC833" i="1" a="1"/>
  <c r="BC833" i="1" s="1"/>
  <c r="BE833" i="1" s="1"/>
  <c r="BD833" i="1"/>
  <c r="BC280" i="1" a="1"/>
  <c r="BC280" i="1" s="1"/>
  <c r="BE280" i="1" s="1"/>
  <c r="BD280" i="1"/>
  <c r="BC763" i="1" a="1"/>
  <c r="BC763" i="1" s="1"/>
  <c r="BE763" i="1" s="1"/>
  <c r="BD763" i="1"/>
  <c r="BC162" i="1" a="1"/>
  <c r="BC162" i="1" s="1"/>
  <c r="BE162" i="1" s="1"/>
  <c r="BD162" i="1"/>
  <c r="BC533" i="1" a="1"/>
  <c r="BC533" i="1" s="1"/>
  <c r="BE533" i="1" s="1"/>
  <c r="BD533" i="1"/>
  <c r="BC401" i="1" a="1"/>
  <c r="BC401" i="1" s="1"/>
  <c r="BE401" i="1" s="1"/>
  <c r="BD401" i="1"/>
  <c r="BC608" i="1" a="1"/>
  <c r="BC608" i="1" s="1"/>
  <c r="BE608" i="1" s="1"/>
  <c r="BD608" i="1"/>
  <c r="BC69" i="1" a="1"/>
  <c r="BC69" i="1" s="1"/>
  <c r="BE69" i="1" s="1"/>
  <c r="BD69" i="1"/>
  <c r="BD879" i="1"/>
  <c r="BC879" i="1" a="1"/>
  <c r="BC879" i="1" s="1"/>
  <c r="BE879" i="1" s="1"/>
  <c r="BD511" i="1"/>
  <c r="BC511" i="1" a="1"/>
  <c r="BC511" i="1" s="1"/>
  <c r="BE511" i="1" s="1"/>
  <c r="BC269" i="1" a="1"/>
  <c r="BC269" i="1" s="1"/>
  <c r="BE269" i="1" s="1"/>
  <c r="BD269" i="1"/>
  <c r="BD188" i="1"/>
  <c r="BC188" i="1" a="1"/>
  <c r="BC188" i="1" s="1"/>
  <c r="BE188" i="1" s="1"/>
  <c r="BD49" i="1"/>
  <c r="BC49" i="1" a="1"/>
  <c r="BC49" i="1" s="1"/>
  <c r="BE49" i="1" s="1"/>
  <c r="BC850" i="1" a="1"/>
  <c r="BC850" i="1" s="1"/>
  <c r="BE850" i="1" s="1"/>
  <c r="BD850" i="1"/>
  <c r="BD1136" i="1"/>
  <c r="BC1136" i="1" a="1"/>
  <c r="BC1136" i="1" s="1"/>
  <c r="BE1136" i="1" s="1"/>
  <c r="BC609" i="1" a="1"/>
  <c r="BC609" i="1" s="1"/>
  <c r="BE609" i="1" s="1"/>
  <c r="BD609" i="1"/>
  <c r="BD847" i="1"/>
  <c r="BC847" i="1" a="1"/>
  <c r="BC847" i="1" s="1"/>
  <c r="BE847" i="1" s="1"/>
  <c r="BC823" i="1" a="1"/>
  <c r="BC823" i="1" s="1"/>
  <c r="BE823" i="1" s="1"/>
  <c r="BD823" i="1"/>
  <c r="BC434" i="1" a="1"/>
  <c r="BC434" i="1" s="1"/>
  <c r="BE434" i="1" s="1"/>
  <c r="BD434" i="1"/>
  <c r="BC149" i="1" a="1"/>
  <c r="BC149" i="1" s="1"/>
  <c r="BE149" i="1" s="1"/>
  <c r="BD149" i="1"/>
  <c r="BC116" i="1" a="1"/>
  <c r="BC116" i="1" s="1"/>
  <c r="BE116" i="1" s="1"/>
  <c r="BD116" i="1"/>
  <c r="BD522" i="1"/>
  <c r="BC522" i="1" a="1"/>
  <c r="BC522" i="1" s="1"/>
  <c r="BE522" i="1" s="1"/>
  <c r="BC528" i="1" a="1"/>
  <c r="BC528" i="1" s="1"/>
  <c r="BE528" i="1" s="1"/>
  <c r="BD528" i="1"/>
  <c r="BD500" i="1"/>
  <c r="BC500" i="1" a="1"/>
  <c r="BC500" i="1" s="1"/>
  <c r="BE500" i="1" s="1"/>
  <c r="BC62" i="1" a="1"/>
  <c r="BC62" i="1" s="1"/>
  <c r="BE62" i="1" s="1"/>
  <c r="BD62" i="1"/>
  <c r="BD980" i="1"/>
  <c r="BC980" i="1" a="1"/>
  <c r="BC980" i="1" s="1"/>
  <c r="BE980" i="1" s="1"/>
  <c r="BC972" i="1" a="1"/>
  <c r="BC972" i="1" s="1"/>
  <c r="BE972" i="1" s="1"/>
  <c r="BD972" i="1"/>
  <c r="BC1049" i="1" a="1"/>
  <c r="BC1049" i="1" s="1"/>
  <c r="BE1049" i="1" s="1"/>
  <c r="BD1049" i="1"/>
  <c r="BC301" i="1" a="1"/>
  <c r="BC301" i="1" s="1"/>
  <c r="BE301" i="1" s="1"/>
  <c r="BD301" i="1"/>
  <c r="BD599" i="1"/>
  <c r="BC599" i="1" a="1"/>
  <c r="BC599" i="1" s="1"/>
  <c r="BE599" i="1" s="1"/>
  <c r="BC1007" i="1" a="1"/>
  <c r="BC1007" i="1" s="1"/>
  <c r="BE1007" i="1" s="1"/>
  <c r="BD1007" i="1"/>
  <c r="BC407" i="1" a="1"/>
  <c r="BC407" i="1" s="1"/>
  <c r="BE407" i="1" s="1"/>
  <c r="BD407" i="1"/>
  <c r="BC754" i="1" a="1"/>
  <c r="BC754" i="1" s="1"/>
  <c r="BE754" i="1" s="1"/>
  <c r="BD754" i="1"/>
  <c r="BD281" i="1"/>
  <c r="BC281" i="1" a="1"/>
  <c r="BC281" i="1" s="1"/>
  <c r="BE281" i="1" s="1"/>
  <c r="BC621" i="1" a="1"/>
  <c r="BC621" i="1" s="1"/>
  <c r="BE621" i="1" s="1"/>
  <c r="BD621" i="1"/>
  <c r="BD222" i="1"/>
  <c r="BC222" i="1" a="1"/>
  <c r="BC222" i="1" s="1"/>
  <c r="BE222" i="1" s="1"/>
  <c r="BC1217" i="1" a="1"/>
  <c r="BC1217" i="1" s="1"/>
  <c r="BE1217" i="1" s="1"/>
  <c r="BD1217" i="1"/>
  <c r="BC322" i="1" a="1"/>
  <c r="BC322" i="1" s="1"/>
  <c r="BE322" i="1" s="1"/>
  <c r="BD322" i="1"/>
  <c r="BC888" i="1" a="1"/>
  <c r="BC888" i="1" s="1"/>
  <c r="BE888" i="1" s="1"/>
  <c r="BD888" i="1"/>
  <c r="BC716" i="1" a="1"/>
  <c r="BC716" i="1" s="1"/>
  <c r="BE716" i="1" s="1"/>
  <c r="BD716" i="1"/>
  <c r="BD488" i="1"/>
  <c r="BC488" i="1" a="1"/>
  <c r="BC488" i="1" s="1"/>
  <c r="BE488" i="1" s="1"/>
  <c r="BC999" i="1" a="1"/>
  <c r="BC999" i="1" s="1"/>
  <c r="BE999" i="1" s="1"/>
  <c r="BD999" i="1"/>
  <c r="BC766" i="1" a="1"/>
  <c r="BC766" i="1" s="1"/>
  <c r="BE766" i="1" s="1"/>
  <c r="BD766" i="1"/>
  <c r="BC1018" i="1" a="1"/>
  <c r="BC1018" i="1" s="1"/>
  <c r="BE1018" i="1" s="1"/>
  <c r="BD1018" i="1"/>
  <c r="BD424" i="1"/>
  <c r="BC424" i="1" a="1"/>
  <c r="BC424" i="1" s="1"/>
  <c r="BE424" i="1" s="1"/>
  <c r="BD809" i="1"/>
  <c r="BC809" i="1" a="1"/>
  <c r="BC809" i="1" s="1"/>
  <c r="BE809" i="1" s="1"/>
  <c r="BC1232" i="1" a="1"/>
  <c r="BC1232" i="1" s="1"/>
  <c r="BE1232" i="1" s="1"/>
  <c r="BD1232" i="1"/>
  <c r="BC756" i="1" a="1"/>
  <c r="BC756" i="1" s="1"/>
  <c r="BE756" i="1" s="1"/>
  <c r="BD756" i="1"/>
  <c r="BD124" i="1"/>
  <c r="BC124" i="1" a="1"/>
  <c r="BC124" i="1" s="1"/>
  <c r="BE124" i="1" s="1"/>
  <c r="BC472" i="1" a="1"/>
  <c r="BC472" i="1" s="1"/>
  <c r="BE472" i="1" s="1"/>
  <c r="BD472" i="1"/>
  <c r="BC1070" i="1" a="1"/>
  <c r="BC1070" i="1" s="1"/>
  <c r="BE1070" i="1" s="1"/>
  <c r="BD1070" i="1"/>
  <c r="BC1208" i="1" a="1"/>
  <c r="BC1208" i="1" s="1"/>
  <c r="BE1208" i="1" s="1"/>
  <c r="BD1208" i="1"/>
  <c r="BD125" i="1"/>
  <c r="BC125" i="1" a="1"/>
  <c r="BC125" i="1" s="1"/>
  <c r="BE125" i="1" s="1"/>
  <c r="BC114" i="1" a="1"/>
  <c r="BC114" i="1" s="1"/>
  <c r="BE114" i="1" s="1"/>
  <c r="BD114" i="1"/>
  <c r="BC1222" i="1" a="1"/>
  <c r="BC1222" i="1" s="1"/>
  <c r="BE1222" i="1" s="1"/>
  <c r="BD1222" i="1"/>
  <c r="BC382" i="1" a="1"/>
  <c r="BC382" i="1" s="1"/>
  <c r="BE382" i="1" s="1"/>
  <c r="BD382" i="1"/>
  <c r="BC119" i="1" a="1"/>
  <c r="BC119" i="1" s="1"/>
  <c r="BE119" i="1" s="1"/>
  <c r="BD119" i="1"/>
  <c r="BC704" i="1" a="1"/>
  <c r="BC704" i="1" s="1"/>
  <c r="BE704" i="1" s="1"/>
  <c r="BD704" i="1"/>
  <c r="BD505" i="1"/>
  <c r="BC505" i="1" a="1"/>
  <c r="BC505" i="1" s="1"/>
  <c r="BE505" i="1" s="1"/>
  <c r="BC585" i="1" a="1"/>
  <c r="BC585" i="1" s="1"/>
  <c r="BE585" i="1" s="1"/>
  <c r="BD585" i="1"/>
  <c r="BC1006" i="1" a="1"/>
  <c r="BC1006" i="1" s="1"/>
  <c r="BE1006" i="1" s="1"/>
  <c r="BD1006" i="1"/>
  <c r="BC259" i="1" a="1"/>
  <c r="BC259" i="1" s="1"/>
  <c r="BE259" i="1" s="1"/>
  <c r="BD259" i="1"/>
  <c r="BC349" i="1" a="1"/>
  <c r="BC349" i="1" s="1"/>
  <c r="BE349" i="1" s="1"/>
  <c r="BD349" i="1"/>
  <c r="BC638" i="1" a="1"/>
  <c r="BC638" i="1" s="1"/>
  <c r="BE638" i="1" s="1"/>
  <c r="BD638" i="1"/>
  <c r="BD482" i="1"/>
  <c r="BC482" i="1" a="1"/>
  <c r="BC482" i="1" s="1"/>
  <c r="BE482" i="1" s="1"/>
  <c r="BD1033" i="1"/>
  <c r="BC1033" i="1" a="1"/>
  <c r="BC1033" i="1" s="1"/>
  <c r="BE1033" i="1" s="1"/>
  <c r="BD770" i="1"/>
  <c r="BC770" i="1" a="1"/>
  <c r="BC770" i="1" s="1"/>
  <c r="BE770" i="1" s="1"/>
  <c r="BC1026" i="1" a="1"/>
  <c r="BC1026" i="1" s="1"/>
  <c r="BE1026" i="1" s="1"/>
  <c r="BD1026" i="1"/>
  <c r="BC420" i="1" a="1"/>
  <c r="BC420" i="1" s="1"/>
  <c r="BE420" i="1" s="1"/>
  <c r="BD420" i="1"/>
  <c r="BD691" i="1"/>
  <c r="BC691" i="1" a="1"/>
  <c r="BC691" i="1" s="1"/>
  <c r="BE691" i="1" s="1"/>
  <c r="BC379" i="1" a="1"/>
  <c r="BC379" i="1" s="1"/>
  <c r="BE379" i="1" s="1"/>
  <c r="BD379" i="1"/>
  <c r="BC453" i="1" a="1"/>
  <c r="BC453" i="1" s="1"/>
  <c r="BE453" i="1" s="1"/>
  <c r="BD453" i="1"/>
  <c r="BC878" i="1" a="1"/>
  <c r="BC878" i="1" s="1"/>
  <c r="BE878" i="1" s="1"/>
  <c r="BD878" i="1"/>
  <c r="BC1012" i="1" a="1"/>
  <c r="BC1012" i="1" s="1"/>
  <c r="BE1012" i="1" s="1"/>
  <c r="BD1012" i="1"/>
  <c r="BC1159" i="1" a="1"/>
  <c r="BC1159" i="1" s="1"/>
  <c r="BE1159" i="1" s="1"/>
  <c r="BD1159" i="1"/>
  <c r="BD777" i="1"/>
  <c r="BC777" i="1" a="1"/>
  <c r="BC777" i="1" s="1"/>
  <c r="BE777" i="1" s="1"/>
  <c r="BC139" i="1" a="1"/>
  <c r="BC139" i="1" s="1"/>
  <c r="BE139" i="1" s="1"/>
  <c r="BD139" i="1"/>
  <c r="BD1166" i="1"/>
  <c r="BC1166" i="1" a="1"/>
  <c r="BC1166" i="1" s="1"/>
  <c r="BE1166" i="1" s="1"/>
  <c r="BC441" i="1" a="1"/>
  <c r="BC441" i="1" s="1"/>
  <c r="BE441" i="1" s="1"/>
  <c r="BD441" i="1"/>
  <c r="BD718" i="1"/>
  <c r="BC718" i="1" a="1"/>
  <c r="BC718" i="1" s="1"/>
  <c r="BE718" i="1" s="1"/>
  <c r="BC597" i="1" a="1"/>
  <c r="BC597" i="1" s="1"/>
  <c r="BE597" i="1" s="1"/>
  <c r="BD597" i="1"/>
  <c r="BC137" i="1" a="1"/>
  <c r="BC137" i="1" s="1"/>
  <c r="BE137" i="1" s="1"/>
  <c r="BD137" i="1"/>
  <c r="BC402" i="1" a="1"/>
  <c r="BC402" i="1" s="1"/>
  <c r="BE402" i="1" s="1"/>
  <c r="BD402" i="1"/>
  <c r="BD1013" i="1"/>
  <c r="BC1013" i="1" a="1"/>
  <c r="BC1013" i="1" s="1"/>
  <c r="BE1013" i="1" s="1"/>
  <c r="BD361" i="1"/>
  <c r="BC361" i="1" a="1"/>
  <c r="BC361" i="1" s="1"/>
  <c r="BE361" i="1" s="1"/>
  <c r="BC195" i="1" a="1"/>
  <c r="BC195" i="1" s="1"/>
  <c r="BE195" i="1" s="1"/>
  <c r="BD195" i="1"/>
  <c r="BD193" i="1"/>
  <c r="BC193" i="1" a="1"/>
  <c r="BC193" i="1" s="1"/>
  <c r="BE193" i="1" s="1"/>
  <c r="BC1096" i="1" a="1"/>
  <c r="BC1096" i="1" s="1"/>
  <c r="BE1096" i="1" s="1"/>
  <c r="BD1096" i="1"/>
  <c r="BD308" i="1"/>
  <c r="BC308" i="1" a="1"/>
  <c r="BC308" i="1" s="1"/>
  <c r="BE308" i="1" s="1"/>
  <c r="BD456" i="1"/>
  <c r="BC456" i="1" a="1"/>
  <c r="BC456" i="1" s="1"/>
  <c r="BE456" i="1" s="1"/>
  <c r="BC74" i="1" a="1"/>
  <c r="BC74" i="1" s="1"/>
  <c r="BE74" i="1" s="1"/>
  <c r="BD74" i="1"/>
  <c r="BD428" i="1"/>
  <c r="BC428" i="1" a="1"/>
  <c r="BC428" i="1" s="1"/>
  <c r="BE428" i="1" s="1"/>
  <c r="BD284" i="1"/>
  <c r="BC284" i="1" a="1"/>
  <c r="BC284" i="1" s="1"/>
  <c r="BE284" i="1" s="1"/>
  <c r="BC389" i="1" a="1"/>
  <c r="BC389" i="1" s="1"/>
  <c r="BE389" i="1" s="1"/>
  <c r="BD389" i="1"/>
  <c r="BD768" i="1"/>
  <c r="BC768" i="1" a="1"/>
  <c r="BC768" i="1" s="1"/>
  <c r="BE768" i="1" s="1"/>
  <c r="BC283" i="1" a="1"/>
  <c r="BC283" i="1" s="1"/>
  <c r="BE283" i="1" s="1"/>
  <c r="BD283" i="1"/>
  <c r="BD1147" i="1"/>
  <c r="BC1147" i="1" a="1"/>
  <c r="BC1147" i="1" s="1"/>
  <c r="BE1147" i="1" s="1"/>
  <c r="BC1212" i="1" a="1"/>
  <c r="BC1212" i="1" s="1"/>
  <c r="BE1212" i="1" s="1"/>
  <c r="BD1212" i="1"/>
  <c r="BD58" i="1"/>
  <c r="BC58" i="1" a="1"/>
  <c r="BC58" i="1" s="1"/>
  <c r="BE58" i="1" s="1"/>
  <c r="BC275" i="1" a="1"/>
  <c r="BC275" i="1" s="1"/>
  <c r="BE275" i="1" s="1"/>
  <c r="BD275" i="1"/>
  <c r="BC789" i="1" a="1"/>
  <c r="BC789" i="1" s="1"/>
  <c r="BE789" i="1" s="1"/>
  <c r="BD789" i="1"/>
  <c r="BD859" i="1"/>
  <c r="BC859" i="1" a="1"/>
  <c r="BC859" i="1" s="1"/>
  <c r="BE859" i="1" s="1"/>
  <c r="BD292" i="1"/>
  <c r="BC292" i="1" a="1"/>
  <c r="BC292" i="1" s="1"/>
  <c r="BE292" i="1" s="1"/>
  <c r="BC1116" i="1" a="1"/>
  <c r="BC1116" i="1" s="1"/>
  <c r="BE1116" i="1" s="1"/>
  <c r="BD1116" i="1"/>
  <c r="BC387" i="1" a="1"/>
  <c r="BC387" i="1" s="1"/>
  <c r="BE387" i="1" s="1"/>
  <c r="BD387" i="1"/>
  <c r="BC278" i="1" a="1"/>
  <c r="BC278" i="1" s="1"/>
  <c r="BE278" i="1" s="1"/>
  <c r="BD278" i="1"/>
  <c r="BC797" i="1" a="1"/>
  <c r="BC797" i="1" s="1"/>
  <c r="BE797" i="1" s="1"/>
  <c r="BD797" i="1"/>
  <c r="BC291" i="1" a="1"/>
  <c r="BC291" i="1" s="1"/>
  <c r="BE291" i="1" s="1"/>
  <c r="BD291" i="1"/>
  <c r="BC64" i="1" a="1"/>
  <c r="BC64" i="1" s="1"/>
  <c r="BE64" i="1" s="1"/>
  <c r="BD64" i="1"/>
  <c r="BD933" i="1"/>
  <c r="BC933" i="1" a="1"/>
  <c r="BC933" i="1" s="1"/>
  <c r="BE933" i="1" s="1"/>
  <c r="BC611" i="1" a="1"/>
  <c r="BC611" i="1" s="1"/>
  <c r="BE611" i="1" s="1"/>
  <c r="BD611" i="1"/>
  <c r="BC662" i="1" a="1"/>
  <c r="BC662" i="1" s="1"/>
  <c r="BE662" i="1" s="1"/>
  <c r="BD662" i="1"/>
  <c r="BD337" i="1"/>
  <c r="BC337" i="1" a="1"/>
  <c r="BC337" i="1" s="1"/>
  <c r="BE337" i="1" s="1"/>
  <c r="BC310" i="1" a="1"/>
  <c r="BC310" i="1" s="1"/>
  <c r="BE310" i="1" s="1"/>
  <c r="BD310" i="1"/>
  <c r="BD928" i="1"/>
  <c r="BC928" i="1" a="1"/>
  <c r="BC928" i="1" s="1"/>
  <c r="BE928" i="1" s="1"/>
  <c r="BD548" i="1"/>
  <c r="BC548" i="1" a="1"/>
  <c r="BC548" i="1" s="1"/>
  <c r="BE548" i="1" s="1"/>
  <c r="BC432" i="1" a="1"/>
  <c r="BC432" i="1" s="1"/>
  <c r="BE432" i="1" s="1"/>
  <c r="BD432" i="1"/>
  <c r="BD209" i="1"/>
  <c r="BC209" i="1" a="1"/>
  <c r="BC209" i="1" s="1"/>
  <c r="BE209" i="1" s="1"/>
  <c r="BD255" i="1"/>
  <c r="BC255" i="1" a="1"/>
  <c r="BC255" i="1" s="1"/>
  <c r="BE255" i="1" s="1"/>
  <c r="BC302" i="1" a="1"/>
  <c r="BC302" i="1" s="1"/>
  <c r="BE302" i="1" s="1"/>
  <c r="BD302" i="1"/>
  <c r="BD678" i="1"/>
  <c r="BC678" i="1" a="1"/>
  <c r="BC678" i="1" s="1"/>
  <c r="BE678" i="1" s="1"/>
  <c r="BC661" i="1" a="1"/>
  <c r="BC661" i="1" s="1"/>
  <c r="BE661" i="1" s="1"/>
  <c r="BD661" i="1"/>
  <c r="BD880" i="1"/>
  <c r="BC880" i="1" a="1"/>
  <c r="BC880" i="1" s="1"/>
  <c r="BE880" i="1" s="1"/>
  <c r="BC392" i="1" a="1"/>
  <c r="BC392" i="1" s="1"/>
  <c r="BE392" i="1" s="1"/>
  <c r="BD392" i="1"/>
  <c r="BD532" i="1"/>
  <c r="BC532" i="1" a="1"/>
  <c r="BC532" i="1" s="1"/>
  <c r="BE532" i="1" s="1"/>
  <c r="BC320" i="1" a="1"/>
  <c r="BC320" i="1" s="1"/>
  <c r="BE320" i="1" s="1"/>
  <c r="BD320" i="1"/>
  <c r="BD1031" i="1"/>
  <c r="BC1031" i="1" a="1"/>
  <c r="BC1031" i="1" s="1"/>
  <c r="BE1031" i="1" s="1"/>
  <c r="BD1056" i="1"/>
  <c r="BC1056" i="1" a="1"/>
  <c r="BC1056" i="1" s="1"/>
  <c r="BE1056" i="1" s="1"/>
  <c r="BC110" i="1" a="1"/>
  <c r="BC110" i="1" s="1"/>
  <c r="BE110" i="1" s="1"/>
  <c r="BD110" i="1"/>
  <c r="BD214" i="1"/>
  <c r="BC214" i="1" a="1"/>
  <c r="BC214" i="1" s="1"/>
  <c r="BE214" i="1" s="1"/>
  <c r="BC541" i="1" a="1"/>
  <c r="BC541" i="1" s="1"/>
  <c r="BE541" i="1" s="1"/>
  <c r="BD541" i="1"/>
  <c r="BC825" i="1" a="1"/>
  <c r="BC825" i="1" s="1"/>
  <c r="BE825" i="1" s="1"/>
  <c r="BD825" i="1"/>
  <c r="BD572" i="1"/>
  <c r="BC572" i="1" a="1"/>
  <c r="BC572" i="1" s="1"/>
  <c r="BE572" i="1" s="1"/>
  <c r="BC1177" i="1" a="1"/>
  <c r="BC1177" i="1" s="1"/>
  <c r="BE1177" i="1" s="1"/>
  <c r="BD1177" i="1"/>
  <c r="BD233" i="1"/>
  <c r="BC233" i="1" a="1"/>
  <c r="BC233" i="1" s="1"/>
  <c r="BE233" i="1" s="1"/>
  <c r="BC593" i="1" a="1"/>
  <c r="BC593" i="1" s="1"/>
  <c r="BE593" i="1" s="1"/>
  <c r="BD593" i="1"/>
  <c r="BC724" i="1" a="1"/>
  <c r="BC724" i="1" s="1"/>
  <c r="BE724" i="1" s="1"/>
  <c r="BD724" i="1"/>
  <c r="BC400" i="1" a="1"/>
  <c r="BC400" i="1" s="1"/>
  <c r="BE400" i="1" s="1"/>
  <c r="BD400" i="1"/>
  <c r="BD1216" i="1"/>
  <c r="BC1216" i="1" a="1"/>
  <c r="BC1216" i="1" s="1"/>
  <c r="BE1216" i="1" s="1"/>
  <c r="BD515" i="1"/>
  <c r="BC515" i="1" a="1"/>
  <c r="BC515" i="1" s="1"/>
  <c r="BE515" i="1" s="1"/>
  <c r="BD1206" i="1"/>
  <c r="BC1206" i="1" a="1"/>
  <c r="BC1206" i="1" s="1"/>
  <c r="BE1206" i="1" s="1"/>
  <c r="BD623" i="1"/>
  <c r="BC623" i="1" a="1"/>
  <c r="BC623" i="1" s="1"/>
  <c r="BE623" i="1" s="1"/>
  <c r="BC738" i="1" a="1"/>
  <c r="BC738" i="1" s="1"/>
  <c r="BE738" i="1" s="1"/>
  <c r="BD738" i="1"/>
  <c r="BC1209" i="1" a="1"/>
  <c r="BC1209" i="1" s="1"/>
  <c r="BE1209" i="1" s="1"/>
  <c r="BD1209" i="1"/>
  <c r="BD498" i="1"/>
  <c r="BC498" i="1" a="1"/>
  <c r="BC498" i="1" s="1"/>
  <c r="BE498" i="1" s="1"/>
  <c r="BD810" i="1"/>
  <c r="BC810" i="1" a="1"/>
  <c r="BC810" i="1" s="1"/>
  <c r="BE810" i="1" s="1"/>
  <c r="BC154" i="1" a="1"/>
  <c r="BC154" i="1" s="1"/>
  <c r="BE154" i="1" s="1"/>
  <c r="BD154" i="1"/>
  <c r="BC307" i="1" a="1"/>
  <c r="BC307" i="1" s="1"/>
  <c r="BE307" i="1" s="1"/>
  <c r="BD307" i="1"/>
  <c r="BC462" i="1" a="1"/>
  <c r="BC462" i="1" s="1"/>
  <c r="BE462" i="1" s="1"/>
  <c r="BD462" i="1"/>
  <c r="BC272" i="1" a="1"/>
  <c r="BC272" i="1" s="1"/>
  <c r="BE272" i="1" s="1"/>
  <c r="BD272" i="1"/>
  <c r="BD385" i="1"/>
  <c r="BC385" i="1" a="1"/>
  <c r="BC385" i="1" s="1"/>
  <c r="BE385" i="1" s="1"/>
  <c r="BD501" i="1"/>
  <c r="BC501" i="1" a="1"/>
  <c r="BC501" i="1" s="1"/>
  <c r="BE501" i="1" s="1"/>
  <c r="BC772" i="1" a="1"/>
  <c r="BC772" i="1" s="1"/>
  <c r="BE772" i="1" s="1"/>
  <c r="BD772" i="1"/>
  <c r="BC52" i="1" a="1"/>
  <c r="BC52" i="1" s="1"/>
  <c r="BE52" i="1" s="1"/>
  <c r="BD52" i="1"/>
  <c r="BC672" i="1" a="1"/>
  <c r="BC672" i="1" s="1"/>
  <c r="BE672" i="1" s="1"/>
  <c r="BD672" i="1"/>
  <c r="BD1160" i="1"/>
  <c r="BC1160" i="1" a="1"/>
  <c r="BC1160" i="1" s="1"/>
  <c r="BE1160" i="1" s="1"/>
  <c r="BC688" i="1" a="1"/>
  <c r="BC688" i="1" s="1"/>
  <c r="BE688" i="1" s="1"/>
  <c r="BD688" i="1"/>
  <c r="BC1063" i="1" a="1"/>
  <c r="BC1063" i="1" s="1"/>
  <c r="BE1063" i="1" s="1"/>
  <c r="BD1063" i="1"/>
  <c r="BD351" i="1"/>
  <c r="BC351" i="1" a="1"/>
  <c r="BC351" i="1" s="1"/>
  <c r="BE351" i="1" s="1"/>
  <c r="BD514" i="1"/>
  <c r="BC514" i="1" a="1"/>
  <c r="BC514" i="1" s="1"/>
  <c r="BE514" i="1" s="1"/>
  <c r="BC182" i="1" a="1"/>
  <c r="BC182" i="1" s="1"/>
  <c r="BE182" i="1" s="1"/>
  <c r="BD182" i="1"/>
  <c r="BC1094" i="1" a="1"/>
  <c r="BC1094" i="1" s="1"/>
  <c r="BE1094" i="1" s="1"/>
  <c r="BD1094" i="1"/>
  <c r="BC964" i="1" a="1"/>
  <c r="BC964" i="1" s="1"/>
  <c r="BE964" i="1" s="1"/>
  <c r="BD964" i="1"/>
  <c r="BC649" i="1" a="1"/>
  <c r="BC649" i="1" s="1"/>
  <c r="BE649" i="1" s="1"/>
  <c r="BD649" i="1"/>
  <c r="BC670" i="1" a="1"/>
  <c r="BC670" i="1" s="1"/>
  <c r="BE670" i="1" s="1"/>
  <c r="BD670" i="1"/>
  <c r="BD838" i="1"/>
  <c r="BC838" i="1" a="1"/>
  <c r="BC838" i="1" s="1"/>
  <c r="BE838" i="1" s="1"/>
  <c r="BC487" i="1" a="1"/>
  <c r="BC487" i="1" s="1"/>
  <c r="BE487" i="1" s="1"/>
  <c r="BD487" i="1"/>
  <c r="BD1130" i="1"/>
  <c r="BC1130" i="1" a="1"/>
  <c r="BC1130" i="1" s="1"/>
  <c r="BE1130" i="1" s="1"/>
  <c r="BD1122" i="1"/>
  <c r="BC1122" i="1" a="1"/>
  <c r="BC1122" i="1" s="1"/>
  <c r="BE1122" i="1" s="1"/>
  <c r="BD1200" i="1"/>
  <c r="BC1200" i="1" a="1"/>
  <c r="BC1200" i="1" s="1"/>
  <c r="BE1200" i="1" s="1"/>
  <c r="BD66" i="1"/>
  <c r="BC66" i="1" a="1"/>
  <c r="BC66" i="1" s="1"/>
  <c r="BE66" i="1" s="1"/>
  <c r="BD1111" i="1"/>
  <c r="BC1111" i="1" a="1"/>
  <c r="BC1111" i="1" s="1"/>
  <c r="BE1111" i="1" s="1"/>
  <c r="BD1010" i="1"/>
  <c r="BC1010" i="1" a="1"/>
  <c r="BC1010" i="1" s="1"/>
  <c r="BE1010" i="1" s="1"/>
  <c r="BC451" i="1" a="1"/>
  <c r="BC451" i="1" s="1"/>
  <c r="BE451" i="1" s="1"/>
  <c r="BD451" i="1"/>
  <c r="BD702" i="1"/>
  <c r="BC702" i="1" a="1"/>
  <c r="BC702" i="1" s="1"/>
  <c r="BE702" i="1" s="1"/>
  <c r="BC820" i="1" a="1"/>
  <c r="BC820" i="1" s="1"/>
  <c r="BE820" i="1" s="1"/>
  <c r="BD820" i="1"/>
  <c r="BD891" i="1"/>
  <c r="BC891" i="1" a="1"/>
  <c r="BC891" i="1" s="1"/>
  <c r="BE891" i="1" s="1"/>
  <c r="BD438" i="1"/>
  <c r="BC438" i="1" a="1"/>
  <c r="BC438" i="1" s="1"/>
  <c r="BE438" i="1" s="1"/>
  <c r="BC1065" i="1" a="1"/>
  <c r="BC1065" i="1" s="1"/>
  <c r="BE1065" i="1" s="1"/>
  <c r="BD1065" i="1"/>
  <c r="BC851" i="1" a="1"/>
  <c r="BC851" i="1" s="1"/>
  <c r="BE851" i="1" s="1"/>
  <c r="BD851" i="1"/>
  <c r="BD1105" i="1"/>
  <c r="BC1105" i="1" a="1"/>
  <c r="BC1105" i="1" s="1"/>
  <c r="BE1105" i="1" s="1"/>
  <c r="BD644" i="1"/>
  <c r="BC644" i="1" a="1"/>
  <c r="BC644" i="1" s="1"/>
  <c r="BE644" i="1" s="1"/>
  <c r="BC300" i="1" a="1"/>
  <c r="BC300" i="1" s="1"/>
  <c r="BE300" i="1" s="1"/>
  <c r="BD300" i="1"/>
  <c r="BD596" i="1"/>
  <c r="BC596" i="1" a="1"/>
  <c r="BC596" i="1" s="1"/>
  <c r="BE596" i="1" s="1"/>
  <c r="BD575" i="1"/>
  <c r="BC575" i="1" a="1"/>
  <c r="BC575" i="1" s="1"/>
  <c r="BE575" i="1" s="1"/>
  <c r="BD276" i="1"/>
  <c r="BC276" i="1" a="1"/>
  <c r="BC276" i="1" s="1"/>
  <c r="BE276" i="1" s="1"/>
  <c r="BD530" i="1"/>
  <c r="BC530" i="1" a="1"/>
  <c r="BC530" i="1" s="1"/>
  <c r="BE530" i="1" s="1"/>
  <c r="BC126" i="1" a="1"/>
  <c r="BC126" i="1" s="1"/>
  <c r="BE126" i="1" s="1"/>
  <c r="BD126" i="1"/>
  <c r="BC923" i="1" a="1"/>
  <c r="BC923" i="1" s="1"/>
  <c r="BE923" i="1" s="1"/>
  <c r="BD923" i="1"/>
  <c r="BC1028" i="1" a="1"/>
  <c r="BC1028" i="1" s="1"/>
  <c r="BE1028" i="1" s="1"/>
  <c r="BD1028" i="1"/>
  <c r="BC1022" i="1" a="1"/>
  <c r="BC1022" i="1" s="1"/>
  <c r="BE1022" i="1" s="1"/>
  <c r="BD1022" i="1"/>
  <c r="BC1158" i="1" a="1"/>
  <c r="BC1158" i="1" s="1"/>
  <c r="BE1158" i="1" s="1"/>
  <c r="BD1158" i="1"/>
  <c r="BD540" i="1"/>
  <c r="BC540" i="1" a="1"/>
  <c r="BC540" i="1" s="1"/>
  <c r="BE540" i="1" s="1"/>
  <c r="BC948" i="1" a="1"/>
  <c r="BC948" i="1" s="1"/>
  <c r="BE948" i="1" s="1"/>
  <c r="BD948" i="1"/>
  <c r="BD1029" i="1"/>
  <c r="BC1029" i="1" a="1"/>
  <c r="BC1029" i="1" s="1"/>
  <c r="BE1029" i="1" s="1"/>
  <c r="BC525" i="1" a="1"/>
  <c r="BC525" i="1" s="1"/>
  <c r="BE525" i="1" s="1"/>
  <c r="BD525" i="1"/>
  <c r="BC707" i="1" a="1"/>
  <c r="BC707" i="1" s="1"/>
  <c r="BE707" i="1" s="1"/>
  <c r="BD707" i="1"/>
  <c r="BD54" i="1"/>
  <c r="BC54" i="1" a="1"/>
  <c r="BC54" i="1" s="1"/>
  <c r="BE54" i="1" s="1"/>
  <c r="BC1095" i="1" a="1"/>
  <c r="BC1095" i="1" s="1"/>
  <c r="BE1095" i="1" s="1"/>
  <c r="BD1095" i="1"/>
  <c r="BC550" i="1" a="1"/>
  <c r="BC550" i="1" s="1"/>
  <c r="BE550" i="1" s="1"/>
  <c r="BD550" i="1"/>
  <c r="BC642" i="1" a="1"/>
  <c r="BC642" i="1" s="1"/>
  <c r="BE642" i="1" s="1"/>
  <c r="BD642" i="1"/>
  <c r="BC519" i="1" a="1"/>
  <c r="BC519" i="1" s="1"/>
  <c r="BE519" i="1" s="1"/>
  <c r="BD519" i="1"/>
  <c r="BC605" i="1" a="1"/>
  <c r="BC605" i="1" s="1"/>
  <c r="BE605" i="1" s="1"/>
  <c r="BD605" i="1"/>
  <c r="BD699" i="1"/>
  <c r="BC699" i="1" a="1"/>
  <c r="BC699" i="1" s="1"/>
  <c r="BE699" i="1" s="1"/>
  <c r="BC828" i="1" a="1"/>
  <c r="BC828" i="1" s="1"/>
  <c r="BE828" i="1" s="1"/>
  <c r="BD828" i="1"/>
  <c r="BC394" i="1" a="1"/>
  <c r="BC394" i="1" s="1"/>
  <c r="BE394" i="1" s="1"/>
  <c r="BD394" i="1"/>
  <c r="BC426" i="1" a="1"/>
  <c r="BC426" i="1" s="1"/>
  <c r="BE426" i="1" s="1"/>
  <c r="BD426" i="1"/>
  <c r="BD1034" i="1"/>
  <c r="BC1034" i="1" a="1"/>
  <c r="BC1034" i="1" s="1"/>
  <c r="BE1034" i="1" s="1"/>
  <c r="BC531" i="1" a="1"/>
  <c r="BC531" i="1" s="1"/>
  <c r="BE531" i="1" s="1"/>
  <c r="BD531" i="1"/>
  <c r="BD963" i="1"/>
  <c r="BC963" i="1" a="1"/>
  <c r="BC963" i="1" s="1"/>
  <c r="BE963" i="1" s="1"/>
  <c r="BC141" i="1" a="1"/>
  <c r="BC141" i="1" s="1"/>
  <c r="BE141" i="1" s="1"/>
  <c r="BD141" i="1"/>
  <c r="BC801" i="1" a="1"/>
  <c r="BC801" i="1" s="1"/>
  <c r="BE801" i="1" s="1"/>
  <c r="BD801" i="1"/>
  <c r="BC692" i="1" a="1"/>
  <c r="BC692" i="1" s="1"/>
  <c r="BE692" i="1" s="1"/>
  <c r="BD692" i="1"/>
  <c r="BC93" i="1" a="1"/>
  <c r="BC93" i="1" s="1"/>
  <c r="BE93" i="1" s="1"/>
  <c r="BD93" i="1"/>
  <c r="BD824" i="1"/>
  <c r="BC824" i="1" a="1"/>
  <c r="BC824" i="1" s="1"/>
  <c r="BE824" i="1" s="1"/>
  <c r="BD589" i="1"/>
  <c r="BC589" i="1" a="1"/>
  <c r="BC589" i="1" s="1"/>
  <c r="BE589" i="1" s="1"/>
  <c r="BC523" i="1" a="1"/>
  <c r="BC523" i="1" s="1"/>
  <c r="BE523" i="1" s="1"/>
  <c r="BD523" i="1"/>
  <c r="BC390" i="1" a="1"/>
  <c r="BC390" i="1" s="1"/>
  <c r="BE390" i="1" s="1"/>
  <c r="BD390" i="1"/>
  <c r="BC520" i="1" a="1"/>
  <c r="BC520" i="1" s="1"/>
  <c r="BE520" i="1" s="1"/>
  <c r="BD520" i="1"/>
  <c r="BC660" i="1" a="1"/>
  <c r="BC660" i="1" s="1"/>
  <c r="BE660" i="1" s="1"/>
  <c r="BD660" i="1"/>
  <c r="BC174" i="1" a="1"/>
  <c r="BC174" i="1" s="1"/>
  <c r="BE174" i="1" s="1"/>
  <c r="BD174" i="1"/>
  <c r="BD719" i="1"/>
  <c r="BC719" i="1" a="1"/>
  <c r="BC719" i="1" s="1"/>
  <c r="BE719" i="1" s="1"/>
  <c r="BC53" i="1" a="1"/>
  <c r="BC53" i="1" s="1"/>
  <c r="BE53" i="1" s="1"/>
  <c r="BD53" i="1"/>
  <c r="BD814" i="1"/>
  <c r="BC814" i="1" a="1"/>
  <c r="BC814" i="1" s="1"/>
  <c r="BE814" i="1" s="1"/>
  <c r="BD816" i="1"/>
  <c r="BC816" i="1" a="1"/>
  <c r="BC816" i="1" s="1"/>
  <c r="BE816" i="1" s="1"/>
  <c r="BC1107" i="1" a="1"/>
  <c r="BC1107" i="1" s="1"/>
  <c r="BE1107" i="1" s="1"/>
  <c r="BD1107" i="1"/>
  <c r="BC830" i="1" a="1"/>
  <c r="BC830" i="1" s="1"/>
  <c r="BE830" i="1" s="1"/>
  <c r="BD830" i="1"/>
  <c r="BC577" i="1" a="1"/>
  <c r="BC577" i="1" s="1"/>
  <c r="BE577" i="1" s="1"/>
  <c r="BD577" i="1"/>
  <c r="BD658" i="1"/>
  <c r="BC658" i="1" a="1"/>
  <c r="BC658" i="1" s="1"/>
  <c r="BE658" i="1" s="1"/>
  <c r="BD807" i="1"/>
  <c r="BC807" i="1" a="1"/>
  <c r="BC807" i="1" s="1"/>
  <c r="BE807" i="1" s="1"/>
  <c r="BD685" i="1"/>
  <c r="BC685" i="1" a="1"/>
  <c r="BC685" i="1" s="1"/>
  <c r="BE685" i="1" s="1"/>
  <c r="BD742" i="1"/>
  <c r="BC742" i="1" a="1"/>
  <c r="BC742" i="1" s="1"/>
  <c r="BE742" i="1" s="1"/>
  <c r="BC147" i="1" a="1"/>
  <c r="BC147" i="1" s="1"/>
  <c r="BE147" i="1" s="1"/>
  <c r="BD147" i="1"/>
  <c r="BC399" i="1" a="1"/>
  <c r="BC399" i="1" s="1"/>
  <c r="BE399" i="1" s="1"/>
  <c r="BD399" i="1"/>
  <c r="BC1197" i="1" a="1"/>
  <c r="BC1197" i="1" s="1"/>
  <c r="BE1197" i="1" s="1"/>
  <c r="BD1197" i="1"/>
  <c r="BD583" i="1"/>
  <c r="BC583" i="1" a="1"/>
  <c r="BC583" i="1" s="1"/>
  <c r="BE583" i="1" s="1"/>
  <c r="BD458" i="1"/>
  <c r="BC458" i="1" a="1"/>
  <c r="BC458" i="1" s="1"/>
  <c r="BE458" i="1" s="1"/>
  <c r="BD1042" i="1"/>
  <c r="BC1042" i="1" a="1"/>
  <c r="BC1042" i="1" s="1"/>
  <c r="BE1042" i="1" s="1"/>
  <c r="BC502" i="1" a="1"/>
  <c r="BC502" i="1" s="1"/>
  <c r="BE502" i="1" s="1"/>
  <c r="BD502" i="1"/>
  <c r="BC290" i="1" a="1"/>
  <c r="BC290" i="1" s="1"/>
  <c r="BE290" i="1" s="1"/>
  <c r="BD290" i="1"/>
  <c r="BC492" i="1" a="1"/>
  <c r="BC492" i="1" s="1"/>
  <c r="BE492" i="1" s="1"/>
  <c r="BD492" i="1"/>
  <c r="BC1088" i="1" a="1"/>
  <c r="BC1088" i="1" s="1"/>
  <c r="BE1088" i="1" s="1"/>
  <c r="BD1088" i="1"/>
  <c r="BD606" i="1"/>
  <c r="BC606" i="1" a="1"/>
  <c r="BC606" i="1" s="1"/>
  <c r="BE606" i="1" s="1"/>
  <c r="BD316" i="1"/>
  <c r="BC316" i="1" a="1"/>
  <c r="BC316" i="1" s="1"/>
  <c r="BE316" i="1" s="1"/>
  <c r="BD1067" i="1"/>
  <c r="BC1067" i="1" a="1"/>
  <c r="BC1067" i="1" s="1"/>
  <c r="BE1067" i="1" s="1"/>
  <c r="BC132" i="1" a="1"/>
  <c r="BC132" i="1" s="1"/>
  <c r="BE132" i="1" s="1"/>
  <c r="BD132" i="1"/>
  <c r="BC250" i="1" a="1"/>
  <c r="BC250" i="1" s="1"/>
  <c r="BE250" i="1" s="1"/>
  <c r="BD250" i="1"/>
  <c r="BC1156" i="1" a="1"/>
  <c r="BC1156" i="1" s="1"/>
  <c r="BE1156" i="1" s="1"/>
  <c r="BD1156" i="1"/>
  <c r="BC366" i="1" a="1"/>
  <c r="BC366" i="1" s="1"/>
  <c r="BE366" i="1" s="1"/>
  <c r="BD366" i="1"/>
  <c r="BD440" i="1"/>
  <c r="BC440" i="1" a="1"/>
  <c r="BC440" i="1" s="1"/>
  <c r="BE440" i="1" s="1"/>
  <c r="BC1043" i="1" a="1"/>
  <c r="BC1043" i="1" s="1"/>
  <c r="BE1043" i="1" s="1"/>
  <c r="BD1043" i="1"/>
  <c r="BC450" i="1" a="1"/>
  <c r="BC450" i="1" s="1"/>
  <c r="BE450" i="1" s="1"/>
  <c r="BD450" i="1"/>
  <c r="BC317" i="1" a="1"/>
  <c r="BC317" i="1" s="1"/>
  <c r="BE317" i="1" s="1"/>
  <c r="BD317" i="1"/>
  <c r="BD136" i="1"/>
  <c r="BC136" i="1" a="1"/>
  <c r="BC136" i="1" s="1"/>
  <c r="BE136" i="1" s="1"/>
  <c r="BD350" i="1"/>
  <c r="BC350" i="1" a="1"/>
  <c r="BC350" i="1" s="1"/>
  <c r="BE350" i="1" s="1"/>
  <c r="BC391" i="1" a="1"/>
  <c r="BC391" i="1" s="1"/>
  <c r="BE391" i="1" s="1"/>
  <c r="BD391" i="1"/>
  <c r="BC1109" i="1" a="1"/>
  <c r="BC1109" i="1" s="1"/>
  <c r="BE1109" i="1" s="1"/>
  <c r="BD1109" i="1"/>
  <c r="BC1064" i="1" a="1"/>
  <c r="BC1064" i="1" s="1"/>
  <c r="BE1064" i="1" s="1"/>
  <c r="BD1064" i="1"/>
  <c r="BD1038" i="1"/>
  <c r="BC1038" i="1" a="1"/>
  <c r="BC1038" i="1" s="1"/>
  <c r="BE1038" i="1" s="1"/>
  <c r="BD645" i="1"/>
  <c r="BC645" i="1" a="1"/>
  <c r="BC645" i="1" s="1"/>
  <c r="BE645" i="1" s="1"/>
  <c r="BD127" i="1"/>
  <c r="BC127" i="1" a="1"/>
  <c r="BC127" i="1" s="1"/>
  <c r="BE127" i="1" s="1"/>
  <c r="BD397" i="1"/>
  <c r="BC397" i="1" a="1"/>
  <c r="BC397" i="1" s="1"/>
  <c r="BE397" i="1" s="1"/>
  <c r="BC1058" i="1" a="1"/>
  <c r="BC1058" i="1" s="1"/>
  <c r="BE1058" i="1" s="1"/>
  <c r="BD1058" i="1"/>
  <c r="BC365" i="1" a="1"/>
  <c r="BC365" i="1" s="1"/>
  <c r="BE365" i="1" s="1"/>
  <c r="BD365" i="1"/>
  <c r="BC274" i="1" a="1"/>
  <c r="BC274" i="1" s="1"/>
  <c r="BE274" i="1" s="1"/>
  <c r="BD274" i="1"/>
  <c r="BC1219" i="1" a="1"/>
  <c r="BC1219" i="1" s="1"/>
  <c r="BE1219" i="1" s="1"/>
  <c r="BD1219" i="1"/>
  <c r="BC676" i="1" a="1"/>
  <c r="BC676" i="1" s="1"/>
  <c r="BE676" i="1" s="1"/>
  <c r="BD676" i="1"/>
  <c r="BD729" i="1"/>
  <c r="BC729" i="1" a="1"/>
  <c r="BC729" i="1" s="1"/>
  <c r="BE729" i="1" s="1"/>
  <c r="BC563" i="1" a="1"/>
  <c r="BC563" i="1" s="1"/>
  <c r="BE563" i="1" s="1"/>
  <c r="BD563" i="1"/>
  <c r="BD151" i="1"/>
  <c r="BC151" i="1" a="1"/>
  <c r="BC151" i="1" s="1"/>
  <c r="BE151" i="1" s="1"/>
  <c r="BC1241" i="1" a="1"/>
  <c r="BC1241" i="1" s="1"/>
  <c r="BE1241" i="1" s="1"/>
  <c r="BD1241" i="1"/>
  <c r="BC781" i="1" a="1"/>
  <c r="BC781" i="1" s="1"/>
  <c r="BE781" i="1" s="1"/>
  <c r="BD781" i="1"/>
  <c r="BC732" i="1" a="1"/>
  <c r="BC732" i="1" s="1"/>
  <c r="BE732" i="1" s="1"/>
  <c r="BD732" i="1"/>
  <c r="BC430" i="1" a="1"/>
  <c r="BC430" i="1" s="1"/>
  <c r="BE430" i="1" s="1"/>
  <c r="BD430" i="1"/>
  <c r="BD646" i="1"/>
  <c r="BC646" i="1" a="1"/>
  <c r="BC646" i="1" s="1"/>
  <c r="BE646" i="1" s="1"/>
  <c r="BC368" i="1" a="1"/>
  <c r="BC368" i="1" s="1"/>
  <c r="BE368" i="1" s="1"/>
  <c r="BD368" i="1"/>
  <c r="BD687" i="1"/>
  <c r="BC687" i="1" a="1"/>
  <c r="BC687" i="1" s="1"/>
  <c r="BE687" i="1" s="1"/>
  <c r="BC347" i="1" a="1"/>
  <c r="BC347" i="1" s="1"/>
  <c r="BE347" i="1" s="1"/>
  <c r="BD347" i="1"/>
  <c r="BD574" i="1"/>
  <c r="BC574" i="1" a="1"/>
  <c r="BC574" i="1" s="1"/>
  <c r="BE574" i="1" s="1"/>
  <c r="BC958" i="1" a="1"/>
  <c r="BC958" i="1" s="1"/>
  <c r="BE958" i="1" s="1"/>
  <c r="BD958" i="1"/>
  <c r="BC176" i="1" a="1"/>
  <c r="BC176" i="1" s="1"/>
  <c r="BE176" i="1" s="1"/>
  <c r="BD176" i="1"/>
  <c r="BD790" i="1"/>
  <c r="BC790" i="1" a="1"/>
  <c r="BC790" i="1" s="1"/>
  <c r="BE790" i="1" s="1"/>
  <c r="BC666" i="1" a="1"/>
  <c r="BC666" i="1" s="1"/>
  <c r="BE666" i="1" s="1"/>
  <c r="BD666" i="1"/>
  <c r="BD210" i="1"/>
  <c r="BC210" i="1" a="1"/>
  <c r="BC210" i="1" s="1"/>
  <c r="BE210" i="1" s="1"/>
  <c r="BC237" i="1" a="1"/>
  <c r="BC237" i="1" s="1"/>
  <c r="BE237" i="1" s="1"/>
  <c r="BD237" i="1"/>
  <c r="BC319" i="1" a="1"/>
  <c r="BC319" i="1" s="1"/>
  <c r="BE319" i="1" s="1"/>
  <c r="BD319" i="1"/>
  <c r="BC425" i="1" a="1"/>
  <c r="BC425" i="1" s="1"/>
  <c r="BE425" i="1" s="1"/>
  <c r="BD425" i="1"/>
  <c r="BD821" i="1"/>
  <c r="BC821" i="1" a="1"/>
  <c r="BC821" i="1" s="1"/>
  <c r="BE821" i="1" s="1"/>
  <c r="BC99" i="1" a="1"/>
  <c r="BC99" i="1" s="1"/>
  <c r="BE99" i="1" s="1"/>
  <c r="BD99" i="1"/>
  <c r="BC134" i="1" a="1"/>
  <c r="BC134" i="1" s="1"/>
  <c r="BE134" i="1" s="1"/>
  <c r="BD134" i="1"/>
  <c r="BD994" i="1"/>
  <c r="BC994" i="1" a="1"/>
  <c r="BC994" i="1" s="1"/>
  <c r="BE994" i="1" s="1"/>
  <c r="BD949" i="1"/>
  <c r="BC949" i="1" a="1"/>
  <c r="BC949" i="1" s="1"/>
  <c r="BE949" i="1" s="1"/>
  <c r="BD1182" i="1"/>
  <c r="BC1182" i="1" a="1"/>
  <c r="BC1182" i="1" s="1"/>
  <c r="BE1182" i="1" s="1"/>
  <c r="BC1175" i="1" a="1"/>
  <c r="BC1175" i="1" s="1"/>
  <c r="BE1175" i="1" s="1"/>
  <c r="BD1175" i="1"/>
  <c r="BC913" i="1" a="1"/>
  <c r="BC913" i="1" s="1"/>
  <c r="BE913" i="1" s="1"/>
  <c r="BD913" i="1"/>
  <c r="BC439" i="1" a="1"/>
  <c r="BC439" i="1" s="1"/>
  <c r="BE439" i="1" s="1"/>
  <c r="BD439" i="1"/>
  <c r="BD345" i="1"/>
  <c r="BC345" i="1" a="1"/>
  <c r="BC345" i="1" s="1"/>
  <c r="BE345" i="1" s="1"/>
  <c r="BC79" i="1" a="1"/>
  <c r="BC79" i="1" s="1"/>
  <c r="BE79" i="1" s="1"/>
  <c r="BD79" i="1"/>
  <c r="BD447" i="1"/>
  <c r="BC447" i="1" a="1"/>
  <c r="BC447" i="1" s="1"/>
  <c r="BE447" i="1" s="1"/>
  <c r="BD720" i="1"/>
  <c r="BC720" i="1" a="1"/>
  <c r="BC720" i="1" s="1"/>
  <c r="BE720" i="1" s="1"/>
  <c r="BD295" i="1"/>
  <c r="BC295" i="1" a="1"/>
  <c r="BC295" i="1" s="1"/>
  <c r="BE295" i="1" s="1"/>
  <c r="BD452" i="1"/>
  <c r="BC452" i="1" a="1"/>
  <c r="BC452" i="1" s="1"/>
  <c r="BE452" i="1" s="1"/>
  <c r="BC1194" i="1" a="1"/>
  <c r="BC1194" i="1" s="1"/>
  <c r="BE1194" i="1" s="1"/>
  <c r="BD1194" i="1"/>
  <c r="BC133" i="1" a="1"/>
  <c r="BC133" i="1" s="1"/>
  <c r="BE133" i="1" s="1"/>
  <c r="BD133" i="1"/>
  <c r="BC1239" i="1" a="1"/>
  <c r="BC1239" i="1" s="1"/>
  <c r="BE1239" i="1" s="1"/>
  <c r="BD1239" i="1"/>
  <c r="BD421" i="1"/>
  <c r="BC421" i="1" a="1"/>
  <c r="BC421" i="1" s="1"/>
  <c r="BE421" i="1" s="1"/>
  <c r="BD416" i="1"/>
  <c r="BC416" i="1" a="1"/>
  <c r="BC416" i="1" s="1"/>
  <c r="BE416" i="1" s="1"/>
  <c r="BD1019" i="1"/>
  <c r="BC1019" i="1" a="1"/>
  <c r="BC1019" i="1" s="1"/>
  <c r="BE1019" i="1" s="1"/>
  <c r="BC152" i="1" a="1"/>
  <c r="BC152" i="1" s="1"/>
  <c r="BE152" i="1" s="1"/>
  <c r="BD152" i="1"/>
  <c r="BC984" i="1" a="1"/>
  <c r="BC984" i="1" s="1"/>
  <c r="BE984" i="1" s="1"/>
  <c r="BD984" i="1"/>
  <c r="BD935" i="1"/>
  <c r="BC935" i="1" a="1"/>
  <c r="BC935" i="1" s="1"/>
  <c r="BE935" i="1" s="1"/>
  <c r="BC944" i="1" a="1"/>
  <c r="BC944" i="1" s="1"/>
  <c r="BE944" i="1" s="1"/>
  <c r="BD944" i="1"/>
  <c r="BC1071" i="1" a="1"/>
  <c r="BC1071" i="1" s="1"/>
  <c r="BE1071" i="1" s="1"/>
  <c r="BD1071" i="1"/>
  <c r="BD460" i="1"/>
  <c r="BC460" i="1" a="1"/>
  <c r="BC460" i="1" s="1"/>
  <c r="BE460" i="1" s="1"/>
  <c r="BC946" i="1" a="1"/>
  <c r="BC946" i="1" s="1"/>
  <c r="BE946" i="1" s="1"/>
  <c r="BD946" i="1"/>
  <c r="BC746" i="1" a="1"/>
  <c r="BC746" i="1" s="1"/>
  <c r="BE746" i="1" s="1"/>
  <c r="BD746" i="1"/>
  <c r="BC164" i="1" a="1"/>
  <c r="BC164" i="1" s="1"/>
  <c r="BE164" i="1" s="1"/>
  <c r="BD164" i="1"/>
  <c r="BC941" i="1" a="1"/>
  <c r="BC941" i="1" s="1"/>
  <c r="BE941" i="1" s="1"/>
  <c r="BD941" i="1"/>
  <c r="BC794" i="1" a="1"/>
  <c r="BC794" i="1" s="1"/>
  <c r="BE794" i="1" s="1"/>
  <c r="BD794" i="1"/>
  <c r="BC803" i="1" a="1"/>
  <c r="BC803" i="1" s="1"/>
  <c r="BE803" i="1" s="1"/>
  <c r="BD803" i="1"/>
  <c r="BC1089" i="1" a="1"/>
  <c r="BC1089" i="1" s="1"/>
  <c r="BE1089" i="1" s="1"/>
  <c r="BD1089" i="1"/>
  <c r="BC1145" i="1" a="1"/>
  <c r="BC1145" i="1" s="1"/>
  <c r="BE1145" i="1" s="1"/>
  <c r="BD1145" i="1"/>
  <c r="BC246" i="1" a="1"/>
  <c r="BC246" i="1" s="1"/>
  <c r="BE246" i="1" s="1"/>
  <c r="BD246" i="1"/>
  <c r="BC1015" i="1" a="1"/>
  <c r="BC1015" i="1" s="1"/>
  <c r="BE1015" i="1" s="1"/>
  <c r="BD1015" i="1"/>
  <c r="BC657" i="1" a="1"/>
  <c r="BC657" i="1" s="1"/>
  <c r="BE657" i="1" s="1"/>
  <c r="BD657" i="1"/>
  <c r="BC476" i="1" a="1"/>
  <c r="BC476" i="1" s="1"/>
  <c r="BE476" i="1" s="1"/>
  <c r="BD476" i="1"/>
  <c r="BD898" i="1"/>
  <c r="BC898" i="1" a="1"/>
  <c r="BC898" i="1" s="1"/>
  <c r="BE898" i="1" s="1"/>
  <c r="BD715" i="1"/>
  <c r="BC715" i="1" a="1"/>
  <c r="BC715" i="1" s="1"/>
  <c r="BE715" i="1" s="1"/>
  <c r="BC546" i="1" a="1"/>
  <c r="BC546" i="1" s="1"/>
  <c r="BE546" i="1" s="1"/>
  <c r="BD546" i="1"/>
  <c r="BC197" i="1" a="1"/>
  <c r="BC197" i="1" s="1"/>
  <c r="BE197" i="1" s="1"/>
  <c r="BD197" i="1"/>
  <c r="BD431" i="1"/>
  <c r="BC431" i="1" a="1"/>
  <c r="BC431" i="1" s="1"/>
  <c r="BE431" i="1" s="1"/>
  <c r="BC905" i="1" a="1"/>
  <c r="BC905" i="1" s="1"/>
  <c r="BE905" i="1" s="1"/>
  <c r="BD905" i="1"/>
  <c r="BD1210" i="1"/>
  <c r="BC1210" i="1" a="1"/>
  <c r="BC1210" i="1" s="1"/>
  <c r="BE1210" i="1" s="1"/>
  <c r="BC286" i="1" a="1"/>
  <c r="BC286" i="1" s="1"/>
  <c r="BE286" i="1" s="1"/>
  <c r="BD286" i="1"/>
  <c r="BD874" i="1"/>
  <c r="BC874" i="1" a="1"/>
  <c r="BC874" i="1" s="1"/>
  <c r="BE874" i="1" s="1"/>
  <c r="BD1129" i="1"/>
  <c r="BC1129" i="1" a="1"/>
  <c r="BC1129" i="1" s="1"/>
  <c r="BE1129" i="1" s="1"/>
  <c r="BD826" i="1"/>
  <c r="BC826" i="1" a="1"/>
  <c r="BC826" i="1" s="1"/>
  <c r="BE826" i="1" s="1"/>
  <c r="BD356" i="1"/>
  <c r="BC356" i="1" a="1"/>
  <c r="BC356" i="1" s="1"/>
  <c r="BE356" i="1" s="1"/>
  <c r="BD1172" i="1"/>
  <c r="BC1172" i="1" a="1"/>
  <c r="BC1172" i="1" s="1"/>
  <c r="BE1172" i="1" s="1"/>
  <c r="BD547" i="1"/>
  <c r="BC547" i="1" a="1"/>
  <c r="BC547" i="1" s="1"/>
  <c r="BE547" i="1" s="1"/>
  <c r="BC167" i="1" a="1"/>
  <c r="BC167" i="1" s="1"/>
  <c r="BE167" i="1" s="1"/>
  <c r="BD167" i="1"/>
  <c r="BC481" i="1" a="1"/>
  <c r="BC481" i="1" s="1"/>
  <c r="BE481" i="1" s="1"/>
  <c r="BD481" i="1"/>
  <c r="BC1045" i="1" a="1"/>
  <c r="BC1045" i="1" s="1"/>
  <c r="BE1045" i="1" s="1"/>
  <c r="BD1045" i="1"/>
  <c r="BD393" i="1"/>
  <c r="BC393" i="1" a="1"/>
  <c r="BC393" i="1" s="1"/>
  <c r="BE393" i="1" s="1"/>
  <c r="BC694" i="1" a="1"/>
  <c r="BC694" i="1" s="1"/>
  <c r="BE694" i="1" s="1"/>
  <c r="BD694" i="1"/>
  <c r="BC1108" i="1" a="1"/>
  <c r="BC1108" i="1" s="1"/>
  <c r="BE1108" i="1" s="1"/>
  <c r="BD1108" i="1"/>
  <c r="BD1090" i="1"/>
  <c r="BC1090" i="1" a="1"/>
  <c r="BC1090" i="1" s="1"/>
  <c r="BE1090" i="1" s="1"/>
  <c r="BD217" i="1"/>
  <c r="BC217" i="1" a="1"/>
  <c r="BC217" i="1" s="1"/>
  <c r="BE217" i="1" s="1"/>
  <c r="BD97" i="1"/>
  <c r="BC97" i="1" a="1"/>
  <c r="BC97" i="1" s="1"/>
  <c r="BE97" i="1" s="1"/>
  <c r="BC743" i="1" a="1"/>
  <c r="BC743" i="1" s="1"/>
  <c r="BE743" i="1" s="1"/>
  <c r="BD743" i="1"/>
  <c r="BC203" i="1" a="1"/>
  <c r="BC203" i="1" s="1"/>
  <c r="BE203" i="1" s="1"/>
  <c r="BD203" i="1"/>
  <c r="BC695" i="1" a="1"/>
  <c r="BC695" i="1" s="1"/>
  <c r="BE695" i="1" s="1"/>
  <c r="BD695" i="1"/>
  <c r="BD616" i="1"/>
  <c r="BC616" i="1" a="1"/>
  <c r="BC616" i="1" s="1"/>
  <c r="BE616" i="1" s="1"/>
  <c r="BD556" i="1"/>
  <c r="BC556" i="1" a="1"/>
  <c r="BC556" i="1" s="1"/>
  <c r="BE556" i="1" s="1"/>
  <c r="BD410" i="1"/>
  <c r="BC410" i="1" a="1"/>
  <c r="BC410" i="1" s="1"/>
  <c r="BE410" i="1" s="1"/>
  <c r="BD140" i="1"/>
  <c r="BC140" i="1" a="1"/>
  <c r="BC140" i="1" s="1"/>
  <c r="BE140" i="1" s="1"/>
  <c r="BC576" i="1" a="1"/>
  <c r="BC576" i="1" s="1"/>
  <c r="BE576" i="1" s="1"/>
  <c r="BD576" i="1"/>
  <c r="BC749" i="1" a="1"/>
  <c r="BC749" i="1" s="1"/>
  <c r="BE749" i="1" s="1"/>
  <c r="BD749" i="1"/>
  <c r="BC1224" i="1" a="1"/>
  <c r="BC1224" i="1" s="1"/>
  <c r="BE1224" i="1" s="1"/>
  <c r="BD1224" i="1"/>
  <c r="BC299" i="1" a="1"/>
  <c r="BC299" i="1" s="1"/>
  <c r="BE299" i="1" s="1"/>
  <c r="BD299" i="1"/>
  <c r="BD975" i="1"/>
  <c r="BC975" i="1" a="1"/>
  <c r="BC975" i="1" s="1"/>
  <c r="BE975" i="1" s="1"/>
  <c r="BC633" i="1" a="1"/>
  <c r="BC633" i="1" s="1"/>
  <c r="BE633" i="1" s="1"/>
  <c r="BD633" i="1"/>
  <c r="BC636" i="1" a="1"/>
  <c r="BC636" i="1" s="1"/>
  <c r="BE636" i="1" s="1"/>
  <c r="BD636" i="1"/>
  <c r="BD965" i="1"/>
  <c r="BC965" i="1" a="1"/>
  <c r="BC965" i="1" s="1"/>
  <c r="BE965" i="1" s="1"/>
  <c r="BD1187" i="1"/>
  <c r="BC1187" i="1" a="1"/>
  <c r="BC1187" i="1" s="1"/>
  <c r="BE1187" i="1" s="1"/>
  <c r="BC989" i="1" a="1"/>
  <c r="BC989" i="1" s="1"/>
  <c r="BE989" i="1" s="1"/>
  <c r="BD989" i="1"/>
  <c r="BC190" i="1" a="1"/>
  <c r="BC190" i="1" s="1"/>
  <c r="BE190" i="1" s="1"/>
  <c r="BD190" i="1"/>
  <c r="BC1021" i="1" a="1"/>
  <c r="BC1021" i="1" s="1"/>
  <c r="BE1021" i="1" s="1"/>
  <c r="BD1021" i="1"/>
  <c r="BD484" i="1"/>
  <c r="BC484" i="1" a="1"/>
  <c r="BC484" i="1" s="1"/>
  <c r="BE484" i="1" s="1"/>
  <c r="BC508" i="1" a="1"/>
  <c r="BC508" i="1" s="1"/>
  <c r="BE508" i="1" s="1"/>
  <c r="BD508" i="1"/>
  <c r="BC1141" i="1" a="1"/>
  <c r="BC1141" i="1" s="1"/>
  <c r="BE1141" i="1" s="1"/>
  <c r="BD1141" i="1"/>
  <c r="BD664" i="1"/>
  <c r="BC664" i="1" a="1"/>
  <c r="BC664" i="1" s="1"/>
  <c r="BE664" i="1" s="1"/>
  <c r="BD177" i="1"/>
  <c r="BC177" i="1" a="1"/>
  <c r="BC177" i="1" s="1"/>
  <c r="BE177" i="1" s="1"/>
  <c r="BD610" i="1"/>
  <c r="BC610" i="1" a="1"/>
  <c r="BC610" i="1" s="1"/>
  <c r="BE610" i="1" s="1"/>
  <c r="BD70" i="1"/>
  <c r="BC70" i="1" a="1"/>
  <c r="BC70" i="1" s="1"/>
  <c r="BE70" i="1" s="1"/>
  <c r="BC348" i="1" a="1"/>
  <c r="BC348" i="1" s="1"/>
  <c r="BE348" i="1" s="1"/>
  <c r="BD348" i="1"/>
  <c r="BD1146" i="1"/>
  <c r="BC1146" i="1" a="1"/>
  <c r="BC1146" i="1" s="1"/>
  <c r="BE1146" i="1" s="1"/>
  <c r="BD655" i="1"/>
  <c r="BC655" i="1" a="1"/>
  <c r="BC655" i="1" s="1"/>
  <c r="BE655" i="1" s="1"/>
  <c r="BD1000" i="1"/>
  <c r="BC1000" i="1" a="1"/>
  <c r="BC1000" i="1" s="1"/>
  <c r="BE1000" i="1" s="1"/>
  <c r="BD728" i="1"/>
  <c r="BC728" i="1" a="1"/>
  <c r="BC728" i="1" s="1"/>
  <c r="BE728" i="1" s="1"/>
  <c r="BD607" i="1"/>
  <c r="BC607" i="1" a="1"/>
  <c r="BC607" i="1" s="1"/>
  <c r="BE607" i="1" s="1"/>
  <c r="BC251" i="1" a="1"/>
  <c r="BC251" i="1" s="1"/>
  <c r="BE251" i="1" s="1"/>
  <c r="BD251" i="1"/>
  <c r="BD696" i="1"/>
  <c r="BC696" i="1" a="1"/>
  <c r="BC696" i="1" s="1"/>
  <c r="BE696" i="1" s="1"/>
  <c r="BC207" i="1" a="1"/>
  <c r="BC207" i="1" s="1"/>
  <c r="BE207" i="1" s="1"/>
  <c r="BD207" i="1"/>
  <c r="BD1188" i="1"/>
  <c r="BC1188" i="1" a="1"/>
  <c r="BC1188" i="1" s="1"/>
  <c r="BE1188" i="1" s="1"/>
  <c r="BD775" i="1"/>
  <c r="BC775" i="1" a="1"/>
  <c r="BC775" i="1" s="1"/>
  <c r="BE775" i="1" s="1"/>
  <c r="BD893" i="1"/>
  <c r="BC893" i="1" a="1"/>
  <c r="BC893" i="1" s="1"/>
  <c r="BE893" i="1" s="1"/>
  <c r="BC60" i="1" a="1"/>
  <c r="BC60" i="1" s="1"/>
  <c r="BE60" i="1" s="1"/>
  <c r="BD60" i="1"/>
  <c r="BD144" i="1"/>
  <c r="BC144" i="1" a="1"/>
  <c r="BC144" i="1" s="1"/>
  <c r="BE144" i="1" s="1"/>
  <c r="BD760" i="1"/>
  <c r="BC760" i="1" a="1"/>
  <c r="BC760" i="1" s="1"/>
  <c r="BE760" i="1" s="1"/>
  <c r="BD1150" i="1"/>
  <c r="BC1150" i="1" a="1"/>
  <c r="BC1150" i="1" s="1"/>
  <c r="BE1150" i="1" s="1"/>
  <c r="BD1180" i="1"/>
  <c r="BC1180" i="1" a="1"/>
  <c r="BC1180" i="1" s="1"/>
  <c r="BE1180" i="1" s="1"/>
  <c r="BD815" i="1"/>
  <c r="BC815" i="1" a="1"/>
  <c r="BC815" i="1" s="1"/>
  <c r="BE815" i="1" s="1"/>
  <c r="BC536" i="1" a="1"/>
  <c r="BC536" i="1" s="1"/>
  <c r="BE536" i="1" s="1"/>
  <c r="BD536" i="1"/>
  <c r="BD340" i="1"/>
  <c r="BC340" i="1" a="1"/>
  <c r="BC340" i="1" s="1"/>
  <c r="BE340" i="1" s="1"/>
  <c r="BC189" i="1" a="1"/>
  <c r="BC189" i="1" s="1"/>
  <c r="BE189" i="1" s="1"/>
  <c r="BD189" i="1"/>
  <c r="BD1198" i="1"/>
  <c r="BC1198" i="1" a="1"/>
  <c r="BC1198" i="1" s="1"/>
  <c r="BE1198" i="1" s="1"/>
  <c r="BC679" i="1" a="1"/>
  <c r="BC679" i="1" s="1"/>
  <c r="BE679" i="1" s="1"/>
  <c r="BD679" i="1"/>
  <c r="BC1017" i="1" a="1"/>
  <c r="BC1017" i="1" s="1"/>
  <c r="BE1017" i="1" s="1"/>
  <c r="BD1017" i="1"/>
  <c r="BC158" i="1" a="1"/>
  <c r="BC158" i="1" s="1"/>
  <c r="BE158" i="1" s="1"/>
  <c r="BD158" i="1"/>
  <c r="BC1011" i="1" a="1"/>
  <c r="BC1011" i="1" s="1"/>
  <c r="BE1011" i="1" s="1"/>
  <c r="BD1011" i="1"/>
  <c r="BC341" i="1" a="1"/>
  <c r="BC341" i="1" s="1"/>
  <c r="BE341" i="1" s="1"/>
  <c r="BD341" i="1"/>
  <c r="BD422" i="1"/>
  <c r="BC422" i="1" a="1"/>
  <c r="BC422" i="1" s="1"/>
  <c r="BE422" i="1" s="1"/>
  <c r="BD1051" i="1"/>
  <c r="BC1051" i="1" a="1"/>
  <c r="BC1051" i="1" s="1"/>
  <c r="BE1051" i="1" s="1"/>
  <c r="BC417" i="1" a="1"/>
  <c r="BC417" i="1" s="1"/>
  <c r="BE417" i="1" s="1"/>
  <c r="BD417" i="1"/>
  <c r="BC569" i="1" a="1"/>
  <c r="BC569" i="1" s="1"/>
  <c r="BE569" i="1" s="1"/>
  <c r="BD569" i="1"/>
  <c r="BC294" i="1" a="1"/>
  <c r="BC294" i="1" s="1"/>
  <c r="BE294" i="1" s="1"/>
  <c r="BD294" i="1"/>
  <c r="BC551" i="1" a="1"/>
  <c r="BC551" i="1" s="1"/>
  <c r="BE551" i="1" s="1"/>
  <c r="BD551" i="1"/>
  <c r="BD1202" i="1"/>
  <c r="BC1202" i="1" a="1"/>
  <c r="BC1202" i="1" s="1"/>
  <c r="BE1202" i="1" s="1"/>
  <c r="BC1125" i="1" a="1"/>
  <c r="BC1125" i="1" s="1"/>
  <c r="BE1125" i="1" s="1"/>
  <c r="BD1125" i="1"/>
  <c r="BD791" i="1"/>
  <c r="BC791" i="1" a="1"/>
  <c r="BC791" i="1" s="1"/>
  <c r="BE791" i="1" s="1"/>
  <c r="BC978" i="1" a="1"/>
  <c r="BC978" i="1" s="1"/>
  <c r="BE978" i="1" s="1"/>
  <c r="BD978" i="1"/>
  <c r="BC211" i="1" a="1"/>
  <c r="BC211" i="1" s="1"/>
  <c r="BE211" i="1" s="1"/>
  <c r="BD211" i="1"/>
  <c r="BC429" i="1" a="1"/>
  <c r="BC429" i="1" s="1"/>
  <c r="BE429" i="1" s="1"/>
  <c r="BD429" i="1"/>
  <c r="BC1142" i="1" a="1"/>
  <c r="BC1142" i="1" s="1"/>
  <c r="BE1142" i="1" s="1"/>
  <c r="BD1142" i="1"/>
  <c r="BC1076" i="1" a="1"/>
  <c r="BC1076" i="1" s="1"/>
  <c r="BE1076" i="1" s="1"/>
  <c r="BD1076" i="1"/>
  <c r="BC993" i="1" a="1"/>
  <c r="BC993" i="1" s="1"/>
  <c r="BE993" i="1" s="1"/>
  <c r="BD993" i="1"/>
  <c r="BD61" i="1"/>
  <c r="BC61" i="1" a="1"/>
  <c r="BC61" i="1" s="1"/>
  <c r="BE61" i="1" s="1"/>
  <c r="BC952" i="1" a="1"/>
  <c r="BC952" i="1" s="1"/>
  <c r="BE952" i="1" s="1"/>
  <c r="BD952" i="1"/>
  <c r="BC267" i="1" a="1"/>
  <c r="BC267" i="1" s="1"/>
  <c r="BE267" i="1" s="1"/>
  <c r="BD267" i="1"/>
  <c r="BC587" i="1" a="1"/>
  <c r="BC587" i="1" s="1"/>
  <c r="BE587" i="1" s="1"/>
  <c r="BD587" i="1"/>
  <c r="BD191" i="1"/>
  <c r="BC191" i="1" a="1"/>
  <c r="BC191" i="1" s="1"/>
  <c r="BE191" i="1" s="1"/>
  <c r="BC602" i="1" a="1"/>
  <c r="BC602" i="1" s="1"/>
  <c r="BE602" i="1" s="1"/>
  <c r="BD602" i="1"/>
  <c r="BC73" i="1" a="1"/>
  <c r="BC73" i="1" s="1"/>
  <c r="BE73" i="1" s="1"/>
  <c r="BD73" i="1"/>
  <c r="BD375" i="1"/>
  <c r="BC375" i="1" a="1"/>
  <c r="BC375" i="1" s="1"/>
  <c r="BE375" i="1" s="1"/>
  <c r="BD853" i="1"/>
  <c r="BC853" i="1" a="1"/>
  <c r="BC853" i="1" s="1"/>
  <c r="BE853" i="1" s="1"/>
  <c r="BC889" i="1" a="1"/>
  <c r="BC889" i="1" s="1"/>
  <c r="BE889" i="1" s="1"/>
  <c r="BD889" i="1"/>
  <c r="BD671" i="1"/>
  <c r="BC671" i="1" a="1"/>
  <c r="BC671" i="1" s="1"/>
  <c r="BE671" i="1" s="1"/>
  <c r="BD491" i="1"/>
  <c r="BC491" i="1" a="1"/>
  <c r="BC491" i="1" s="1"/>
  <c r="BE491" i="1" s="1"/>
  <c r="BC1061" i="1" a="1"/>
  <c r="BC1061" i="1" s="1"/>
  <c r="BE1061" i="1" s="1"/>
  <c r="BD1061" i="1"/>
  <c r="BD1190" i="1"/>
  <c r="BC1190" i="1" a="1"/>
  <c r="BC1190" i="1" s="1"/>
  <c r="BE1190" i="1" s="1"/>
  <c r="BC328" i="1" a="1"/>
  <c r="BC328" i="1" s="1"/>
  <c r="BE328" i="1" s="1"/>
  <c r="BD328" i="1"/>
  <c r="BC1181" i="1" a="1"/>
  <c r="BC1181" i="1" s="1"/>
  <c r="BE1181" i="1" s="1"/>
  <c r="BD1181" i="1"/>
  <c r="BC604" i="1" a="1"/>
  <c r="BC604" i="1" s="1"/>
  <c r="BE604" i="1" s="1"/>
  <c r="BD604" i="1"/>
  <c r="BC396" i="1" a="1"/>
  <c r="BC396" i="1" s="1"/>
  <c r="BE396" i="1" s="1"/>
  <c r="BD396" i="1"/>
  <c r="BC737" i="1" a="1"/>
  <c r="BC737" i="1" s="1"/>
  <c r="BE737" i="1" s="1"/>
  <c r="BD737" i="1"/>
  <c r="BC1213" i="1" a="1"/>
  <c r="BC1213" i="1" s="1"/>
  <c r="BE1213" i="1" s="1"/>
  <c r="BD1213" i="1"/>
  <c r="BC955" i="1" a="1"/>
  <c r="BC955" i="1" s="1"/>
  <c r="BE955" i="1" s="1"/>
  <c r="BD955" i="1"/>
  <c r="BD926" i="1"/>
  <c r="BC926" i="1" a="1"/>
  <c r="BC926" i="1" s="1"/>
  <c r="BE926" i="1" s="1"/>
  <c r="BC1137" i="1" a="1"/>
  <c r="BC1137" i="1" s="1"/>
  <c r="BE1137" i="1" s="1"/>
  <c r="BD1137" i="1"/>
  <c r="BC796" i="1" a="1"/>
  <c r="BC796" i="1" s="1"/>
  <c r="BE796" i="1" s="1"/>
  <c r="BD796" i="1"/>
  <c r="BD226" i="1"/>
  <c r="BC226" i="1" a="1"/>
  <c r="BC226" i="1" s="1"/>
  <c r="BE226" i="1" s="1"/>
  <c r="BD247" i="1"/>
  <c r="BC247" i="1" a="1"/>
  <c r="BC247" i="1" s="1"/>
  <c r="BE247" i="1" s="1"/>
  <c r="BC285" i="1" a="1"/>
  <c r="BC285" i="1" s="1"/>
  <c r="BE285" i="1" s="1"/>
  <c r="BD285" i="1"/>
  <c r="BD539" i="1"/>
  <c r="BC539" i="1" a="1"/>
  <c r="BC539" i="1" s="1"/>
  <c r="BE539" i="1" s="1"/>
  <c r="BC894" i="1" a="1"/>
  <c r="BC894" i="1" s="1"/>
  <c r="BE894" i="1" s="1"/>
  <c r="BD894" i="1"/>
  <c r="BC1074" i="1" a="1"/>
  <c r="BC1074" i="1" s="1"/>
  <c r="BE1074" i="1" s="1"/>
  <c r="BD1074" i="1"/>
  <c r="BD906" i="1"/>
  <c r="BC906" i="1" a="1"/>
  <c r="BC906" i="1" s="1"/>
  <c r="BE906" i="1" s="1"/>
  <c r="BC179" i="1" a="1"/>
  <c r="BC179" i="1" s="1"/>
  <c r="BE179" i="1" s="1"/>
  <c r="BD179" i="1"/>
  <c r="BD1127" i="1"/>
  <c r="BC1127" i="1" a="1"/>
  <c r="BC1127" i="1" s="1"/>
  <c r="BE1127" i="1" s="1"/>
  <c r="BC445" i="1" a="1"/>
  <c r="BC445" i="1" s="1"/>
  <c r="BE445" i="1" s="1"/>
  <c r="BD445" i="1"/>
  <c r="BD231" i="1"/>
  <c r="BC231" i="1" a="1"/>
  <c r="BC231" i="1" s="1"/>
  <c r="BE231" i="1" s="1"/>
  <c r="BC68" i="1" a="1"/>
  <c r="BC68" i="1" s="1"/>
  <c r="BE68" i="1" s="1"/>
  <c r="BD68" i="1"/>
  <c r="BD600" i="1"/>
  <c r="BC600" i="1" a="1"/>
  <c r="BC600" i="1" s="1"/>
  <c r="BE600" i="1" s="1"/>
  <c r="BC1164" i="1" a="1"/>
  <c r="BC1164" i="1" s="1"/>
  <c r="BE1164" i="1" s="1"/>
  <c r="BD1164" i="1"/>
  <c r="BC101" i="1" a="1"/>
  <c r="BC101" i="1" s="1"/>
  <c r="BE101" i="1" s="1"/>
  <c r="BD101" i="1"/>
  <c r="BC325" i="1" a="1"/>
  <c r="BC325" i="1" s="1"/>
  <c r="BE325" i="1" s="1"/>
  <c r="BD325" i="1"/>
  <c r="BD950" i="1"/>
  <c r="BC950" i="1" a="1"/>
  <c r="BC950" i="1" s="1"/>
  <c r="BE950" i="1" s="1"/>
  <c r="BC509" i="1" a="1"/>
  <c r="BC509" i="1" s="1"/>
  <c r="BE509" i="1" s="1"/>
  <c r="BD509" i="1"/>
  <c r="BC727" i="1" a="1"/>
  <c r="BC727" i="1" s="1"/>
  <c r="BE727" i="1" s="1"/>
  <c r="BD727" i="1"/>
  <c r="BC1234" i="1" a="1"/>
  <c r="BC1234" i="1" s="1"/>
  <c r="BE1234" i="1" s="1"/>
  <c r="BD1234" i="1"/>
  <c r="BC493" i="1" a="1"/>
  <c r="BC493" i="1" s="1"/>
  <c r="BE493" i="1" s="1"/>
  <c r="BD493" i="1"/>
  <c r="BC896" i="1" a="1"/>
  <c r="BC896" i="1" s="1"/>
  <c r="BE896" i="1" s="1"/>
  <c r="BD896" i="1"/>
  <c r="BC198" i="1" a="1"/>
  <c r="BC198" i="1" s="1"/>
  <c r="BE198" i="1" s="1"/>
  <c r="BD198" i="1"/>
  <c r="BC240" i="1" a="1"/>
  <c r="BC240" i="1" s="1"/>
  <c r="BE240" i="1" s="1"/>
  <c r="BD240" i="1"/>
  <c r="BD239" i="1"/>
  <c r="BC239" i="1" a="1"/>
  <c r="BC239" i="1" s="1"/>
  <c r="BE239" i="1" s="1"/>
  <c r="BC1231" i="1" a="1"/>
  <c r="BC1231" i="1" s="1"/>
  <c r="BE1231" i="1" s="1"/>
  <c r="BD1231" i="1"/>
  <c r="BC159" i="1" a="1"/>
  <c r="BC159" i="1" s="1"/>
  <c r="BE159" i="1" s="1"/>
  <c r="BD159" i="1"/>
  <c r="BC150" i="1" a="1"/>
  <c r="BC150" i="1" s="1"/>
  <c r="BE150" i="1" s="1"/>
  <c r="BD150" i="1"/>
  <c r="BD755" i="1"/>
  <c r="BC755" i="1" a="1"/>
  <c r="BC755" i="1" s="1"/>
  <c r="BE755" i="1" s="1"/>
  <c r="BC578" i="1" a="1"/>
  <c r="BC578" i="1" s="1"/>
  <c r="BE578" i="1" s="1"/>
  <c r="BD578" i="1"/>
  <c r="BD524" i="1"/>
  <c r="BC524" i="1" a="1"/>
  <c r="BC524" i="1" s="1"/>
  <c r="BE524" i="1" s="1"/>
  <c r="BD925" i="1"/>
  <c r="BC925" i="1" a="1"/>
  <c r="BC925" i="1" s="1"/>
  <c r="BE925" i="1" s="1"/>
  <c r="BC786" i="1" a="1"/>
  <c r="BC786" i="1" s="1"/>
  <c r="BE786" i="1" s="1"/>
  <c r="BD786" i="1"/>
  <c r="BC395" i="1" a="1"/>
  <c r="BC395" i="1" s="1"/>
  <c r="BE395" i="1" s="1"/>
  <c r="BD395" i="1"/>
  <c r="BD795" i="1"/>
  <c r="BC795" i="1" a="1"/>
  <c r="BC795" i="1" s="1"/>
  <c r="BE795" i="1" s="1"/>
  <c r="BC876" i="1" a="1"/>
  <c r="BC876" i="1" s="1"/>
  <c r="BE876" i="1" s="1"/>
  <c r="BD876" i="1"/>
  <c r="BC1112" i="1" a="1"/>
  <c r="BC1112" i="1" s="1"/>
  <c r="BE1112" i="1" s="1"/>
  <c r="BD1112" i="1"/>
  <c r="BC223" i="1" a="1"/>
  <c r="BC223" i="1" s="1"/>
  <c r="BE223" i="1" s="1"/>
  <c r="BD223" i="1"/>
  <c r="BD360" i="1"/>
  <c r="BC360" i="1" a="1"/>
  <c r="BC360" i="1" s="1"/>
  <c r="BE360" i="1" s="1"/>
  <c r="BC852" i="1" a="1"/>
  <c r="BC852" i="1" s="1"/>
  <c r="BE852" i="1" s="1"/>
  <c r="BD852" i="1"/>
  <c r="BD486" i="1"/>
  <c r="BC486" i="1" a="1"/>
  <c r="BC486" i="1" s="1"/>
  <c r="BE486" i="1" s="1"/>
  <c r="BC762" i="1" a="1"/>
  <c r="BC762" i="1" s="1"/>
  <c r="BE762" i="1" s="1"/>
  <c r="BD762" i="1"/>
  <c r="BD831" i="1"/>
  <c r="BC831" i="1" a="1"/>
  <c r="BC831" i="1" s="1"/>
  <c r="BE831" i="1" s="1"/>
  <c r="BC83" i="1" a="1"/>
  <c r="BC83" i="1" s="1"/>
  <c r="BE83" i="1" s="1"/>
  <c r="BD83" i="1"/>
  <c r="BC1157" i="1" a="1"/>
  <c r="BC1157" i="1" s="1"/>
  <c r="BE1157" i="1" s="1"/>
  <c r="BD1157" i="1"/>
  <c r="BC304" i="1" a="1"/>
  <c r="BC304" i="1" s="1"/>
  <c r="BE304" i="1" s="1"/>
  <c r="BD304" i="1"/>
  <c r="BC846" i="1" a="1"/>
  <c r="BC846" i="1" s="1"/>
  <c r="BE846" i="1" s="1"/>
  <c r="BD846" i="1"/>
  <c r="BD111" i="1"/>
  <c r="BC111" i="1" a="1"/>
  <c r="BC111" i="1" s="1"/>
  <c r="BE111" i="1" s="1"/>
  <c r="BD406" i="1"/>
  <c r="BC406" i="1" a="1"/>
  <c r="BC406" i="1" s="1"/>
  <c r="BE406" i="1" s="1"/>
  <c r="BC689" i="1" a="1"/>
  <c r="BC689" i="1" s="1"/>
  <c r="BE689" i="1" s="1"/>
  <c r="BD689" i="1"/>
  <c r="BC650" i="1" a="1"/>
  <c r="BC650" i="1" s="1"/>
  <c r="BE650" i="1" s="1"/>
  <c r="BD650" i="1"/>
  <c r="BC504" i="1" a="1"/>
  <c r="BC504" i="1" s="1"/>
  <c r="BE504" i="1" s="1"/>
  <c r="BD504" i="1"/>
  <c r="BD378" i="1"/>
  <c r="BC378" i="1" a="1"/>
  <c r="BC378" i="1" s="1"/>
  <c r="BE378" i="1" s="1"/>
  <c r="BC100" i="1" a="1"/>
  <c r="BC100" i="1" s="1"/>
  <c r="BE100" i="1" s="1"/>
  <c r="BD100" i="1"/>
  <c r="BD654" i="1"/>
  <c r="BC654" i="1" a="1"/>
  <c r="BC654" i="1" s="1"/>
  <c r="BE654" i="1" s="1"/>
  <c r="BD1179" i="1"/>
  <c r="BC1179" i="1" a="1"/>
  <c r="BC1179" i="1" s="1"/>
  <c r="BE1179" i="1" s="1"/>
  <c r="BC243" i="1" a="1"/>
  <c r="BC243" i="1" s="1"/>
  <c r="BE243" i="1" s="1"/>
  <c r="BD243" i="1"/>
  <c r="BC527" i="1" a="1"/>
  <c r="BC527" i="1" s="1"/>
  <c r="BE527" i="1" s="1"/>
  <c r="BD527" i="1"/>
  <c r="BC1087" i="1" a="1"/>
  <c r="BC1087" i="1" s="1"/>
  <c r="BE1087" i="1" s="1"/>
  <c r="BD1087" i="1"/>
  <c r="BC1165" i="1" a="1"/>
  <c r="BC1165" i="1" s="1"/>
  <c r="BE1165" i="1" s="1"/>
  <c r="BD1165" i="1"/>
  <c r="BC784" i="1" a="1"/>
  <c r="BC784" i="1" s="1"/>
  <c r="BE784" i="1" s="1"/>
  <c r="BD784" i="1"/>
  <c r="BC996" i="1" a="1"/>
  <c r="BC996" i="1" s="1"/>
  <c r="BE996" i="1" s="1"/>
  <c r="BD996" i="1"/>
  <c r="BC887" i="1" a="1"/>
  <c r="BC887" i="1" s="1"/>
  <c r="BE887" i="1" s="1"/>
  <c r="BD887" i="1"/>
  <c r="BC785" i="1" a="1"/>
  <c r="BC785" i="1" s="1"/>
  <c r="BE785" i="1" s="1"/>
  <c r="BD785" i="1"/>
  <c r="BC289" i="1" a="1"/>
  <c r="BC289" i="1" s="1"/>
  <c r="BE289" i="1" s="1"/>
  <c r="BD289" i="1"/>
  <c r="BC1186" i="1" a="1"/>
  <c r="BC1186" i="1" s="1"/>
  <c r="BE1186" i="1" s="1"/>
  <c r="BD1186" i="1"/>
  <c r="BD1032" i="1"/>
  <c r="BC1032" i="1" a="1"/>
  <c r="BC1032" i="1" s="1"/>
  <c r="BE1032" i="1" s="1"/>
  <c r="BC225" i="1" a="1"/>
  <c r="BC225" i="1" s="1"/>
  <c r="BE225" i="1" s="1"/>
  <c r="BD225" i="1"/>
  <c r="BC953" i="1" a="1"/>
  <c r="BC953" i="1" s="1"/>
  <c r="BE953" i="1" s="1"/>
  <c r="BD953" i="1"/>
  <c r="BD148" i="1"/>
  <c r="BC148" i="1" a="1"/>
  <c r="BC148" i="1" s="1"/>
  <c r="BE148" i="1" s="1"/>
  <c r="BC701" i="1" a="1"/>
  <c r="BC701" i="1" s="1"/>
  <c r="BE701" i="1" s="1"/>
  <c r="BD701" i="1"/>
  <c r="BD470" i="1"/>
  <c r="BC470" i="1" a="1"/>
  <c r="BC470" i="1" s="1"/>
  <c r="BE470" i="1" s="1"/>
  <c r="BC882" i="1" a="1"/>
  <c r="BC882" i="1" s="1"/>
  <c r="BE882" i="1" s="1"/>
  <c r="BD882" i="1"/>
  <c r="BC1097" i="1" a="1"/>
  <c r="BC1097" i="1" s="1"/>
  <c r="BE1097" i="1" s="1"/>
  <c r="BD1097" i="1"/>
  <c r="BD244" i="1"/>
  <c r="BC244" i="1" a="1"/>
  <c r="BC244" i="1" s="1"/>
  <c r="BE244" i="1" s="1"/>
  <c r="BC386" i="1" a="1"/>
  <c r="BC386" i="1" s="1"/>
  <c r="BE386" i="1" s="1"/>
  <c r="BD386" i="1"/>
  <c r="BC1235" i="1" a="1"/>
  <c r="BC1235" i="1" s="1"/>
  <c r="BE1235" i="1" s="1"/>
  <c r="BD1235" i="1"/>
  <c r="BC335" i="1" a="1"/>
  <c r="BC335" i="1" s="1"/>
  <c r="BE335" i="1" s="1"/>
  <c r="BD335" i="1"/>
  <c r="BC722" i="1" a="1"/>
  <c r="BC722" i="1" s="1"/>
  <c r="BE722" i="1" s="1"/>
  <c r="BD722" i="1"/>
  <c r="BD943" i="1"/>
  <c r="BC943" i="1" a="1"/>
  <c r="BC943" i="1" s="1"/>
  <c r="BE943" i="1" s="1"/>
  <c r="BC238" i="1" a="1"/>
  <c r="BC238" i="1" s="1"/>
  <c r="BE238" i="1" s="1"/>
  <c r="BD238" i="1"/>
  <c r="BD800" i="1"/>
  <c r="BC800" i="1" a="1"/>
  <c r="BC800" i="1" s="1"/>
  <c r="BE800" i="1" s="1"/>
  <c r="BC398" i="1" a="1"/>
  <c r="BC398" i="1" s="1"/>
  <c r="BE398" i="1" s="1"/>
  <c r="BD398" i="1"/>
  <c r="BD1052" i="1"/>
  <c r="BC1052" i="1" a="1"/>
  <c r="BC1052" i="1" s="1"/>
  <c r="BE1052" i="1" s="1"/>
  <c r="BD359" i="1"/>
  <c r="BC359" i="1" a="1"/>
  <c r="BC359" i="1" s="1"/>
  <c r="BE359" i="1" s="1"/>
  <c r="BC338" i="1" a="1"/>
  <c r="BC338" i="1" s="1"/>
  <c r="BE338" i="1" s="1"/>
  <c r="BD338" i="1"/>
  <c r="BD954" i="1"/>
  <c r="BC954" i="1" a="1"/>
  <c r="BC954" i="1" s="1"/>
  <c r="BE954" i="1" s="1"/>
  <c r="BD686" i="1"/>
  <c r="BC686" i="1" a="1"/>
  <c r="BC686" i="1" s="1"/>
  <c r="BE686" i="1" s="1"/>
  <c r="BD709" i="1"/>
  <c r="BC709" i="1" a="1"/>
  <c r="BC709" i="1" s="1"/>
  <c r="BE709" i="1" s="1"/>
  <c r="BC570" i="1" a="1"/>
  <c r="BC570" i="1" s="1"/>
  <c r="BE570" i="1" s="1"/>
  <c r="BD570" i="1"/>
  <c r="BC698" i="1" a="1"/>
  <c r="BC698" i="1" s="1"/>
  <c r="BE698" i="1" s="1"/>
  <c r="BD698" i="1"/>
  <c r="BC635" i="1" a="1"/>
  <c r="BC635" i="1" s="1"/>
  <c r="BE635" i="1" s="1"/>
  <c r="BD635" i="1"/>
  <c r="BC566" i="1" a="1"/>
  <c r="BC566" i="1" s="1"/>
  <c r="BE566" i="1" s="1"/>
  <c r="BD566" i="1"/>
  <c r="BD298" i="1"/>
  <c r="BC298" i="1" a="1"/>
  <c r="BC298" i="1" s="1"/>
  <c r="BE298" i="1" s="1"/>
  <c r="BD107" i="1"/>
  <c r="BC107" i="1" a="1"/>
  <c r="BC107" i="1" s="1"/>
  <c r="BE107" i="1" s="1"/>
  <c r="BC266" i="1" a="1"/>
  <c r="BC266" i="1" s="1"/>
  <c r="BE266" i="1" s="1"/>
  <c r="BD266" i="1"/>
  <c r="BC717" i="1" a="1"/>
  <c r="BC717" i="1" s="1"/>
  <c r="BE717" i="1" s="1"/>
  <c r="BD717" i="1"/>
  <c r="BC1092" i="1" a="1"/>
  <c r="BC1092" i="1" s="1"/>
  <c r="BE1092" i="1" s="1"/>
  <c r="BD1092" i="1"/>
  <c r="BD934" i="1"/>
  <c r="BC934" i="1" a="1"/>
  <c r="BC934" i="1" s="1"/>
  <c r="BE934" i="1" s="1"/>
  <c r="BC449" i="1" a="1"/>
  <c r="BC449" i="1" s="1"/>
  <c r="BE449" i="1" s="1"/>
  <c r="BD449" i="1"/>
  <c r="BD1221" i="1"/>
  <c r="BC1221" i="1" a="1"/>
  <c r="BC1221" i="1" s="1"/>
  <c r="BE1221" i="1" s="1"/>
  <c r="BC63" i="1" a="1"/>
  <c r="BC63" i="1" s="1"/>
  <c r="BE63" i="1" s="1"/>
  <c r="BD63" i="1"/>
  <c r="BC557" i="1" a="1"/>
  <c r="BC557" i="1" s="1"/>
  <c r="BE557" i="1" s="1"/>
  <c r="BD557" i="1"/>
  <c r="BC117" i="1" a="1"/>
  <c r="BC117" i="1" s="1"/>
  <c r="BE117" i="1" s="1"/>
  <c r="BD117" i="1"/>
  <c r="BC841" i="1" a="1"/>
  <c r="BC841" i="1" s="1"/>
  <c r="BE841" i="1" s="1"/>
  <c r="BD841" i="1"/>
  <c r="BC371" i="1" a="1"/>
  <c r="BC371" i="1" s="1"/>
  <c r="BE371" i="1" s="1"/>
  <c r="BD371" i="1"/>
  <c r="BD927" i="1"/>
  <c r="BC927" i="1" a="1"/>
  <c r="BC927" i="1" s="1"/>
  <c r="BE927" i="1" s="1"/>
  <c r="BC499" i="1" a="1"/>
  <c r="BC499" i="1" s="1"/>
  <c r="BE499" i="1" s="1"/>
  <c r="BD499" i="1"/>
  <c r="BC85" i="1" a="1"/>
  <c r="BC85" i="1" s="1"/>
  <c r="BE85" i="1" s="1"/>
  <c r="BD85" i="1"/>
  <c r="BD204" i="1"/>
  <c r="BC204" i="1" a="1"/>
  <c r="BC204" i="1" s="1"/>
  <c r="BE204" i="1" s="1"/>
  <c r="BC1101" i="1" a="1"/>
  <c r="BC1101" i="1" s="1"/>
  <c r="BE1101" i="1" s="1"/>
  <c r="BD1101" i="1"/>
  <c r="BD517" i="1"/>
  <c r="BC517" i="1" a="1"/>
  <c r="BC517" i="1" s="1"/>
  <c r="BE517" i="1" s="1"/>
  <c r="BC468" i="1" a="1"/>
  <c r="BC468" i="1" s="1"/>
  <c r="BE468" i="1" s="1"/>
  <c r="BD468" i="1"/>
  <c r="BC521" i="1" a="1"/>
  <c r="BC521" i="1" s="1"/>
  <c r="BE521" i="1" s="1"/>
  <c r="BD521" i="1"/>
  <c r="BD1091" i="1"/>
  <c r="BC1091" i="1" a="1"/>
  <c r="BC1091" i="1" s="1"/>
  <c r="BE1091" i="1" s="1"/>
  <c r="BC333" i="1" a="1"/>
  <c r="BC333" i="1" s="1"/>
  <c r="BE333" i="1" s="1"/>
  <c r="BD333" i="1"/>
  <c r="BC383" i="1" a="1"/>
  <c r="BC383" i="1" s="1"/>
  <c r="BE383" i="1" s="1"/>
  <c r="BD383" i="1"/>
  <c r="BD788" i="1"/>
  <c r="BC788" i="1" a="1"/>
  <c r="BC788" i="1" s="1"/>
  <c r="BE788" i="1" s="1"/>
  <c r="BC258" i="1" a="1"/>
  <c r="BC258" i="1" s="1"/>
  <c r="BE258" i="1" s="1"/>
  <c r="BD258" i="1"/>
  <c r="BD435" i="1"/>
  <c r="BC435" i="1" a="1"/>
  <c r="BC435" i="1" s="1"/>
  <c r="BE435" i="1" s="1"/>
  <c r="BD108" i="1"/>
  <c r="BC108" i="1" a="1"/>
  <c r="BC108" i="1" s="1"/>
  <c r="BE108" i="1" s="1"/>
  <c r="BC357" i="1" a="1"/>
  <c r="BC357" i="1" s="1"/>
  <c r="BE357" i="1" s="1"/>
  <c r="BD357" i="1"/>
  <c r="BD466" i="1"/>
  <c r="BC466" i="1" a="1"/>
  <c r="BC466" i="1" s="1"/>
  <c r="BE466" i="1" s="1"/>
  <c r="BC584" i="1" a="1"/>
  <c r="BC584" i="1" s="1"/>
  <c r="BE584" i="1" s="1"/>
  <c r="BD584" i="1"/>
  <c r="BD475" i="1"/>
  <c r="BC475" i="1" a="1"/>
  <c r="BC475" i="1" s="1"/>
  <c r="BE475" i="1" s="1"/>
  <c r="BC86" i="1" a="1"/>
  <c r="BC86" i="1" s="1"/>
  <c r="BE86" i="1" s="1"/>
  <c r="BD86" i="1"/>
  <c r="BC282" i="1" a="1"/>
  <c r="BC282" i="1" s="1"/>
  <c r="BE282" i="1" s="1"/>
  <c r="BD282" i="1"/>
  <c r="BD172" i="1"/>
  <c r="BC172" i="1" a="1"/>
  <c r="BC172" i="1" s="1"/>
  <c r="BE172" i="1" s="1"/>
  <c r="BD962" i="1"/>
  <c r="BC962" i="1" a="1"/>
  <c r="BC962" i="1" s="1"/>
  <c r="BE962" i="1" s="1"/>
  <c r="BD911" i="1"/>
  <c r="BC911" i="1" a="1"/>
  <c r="BC911" i="1" s="1"/>
  <c r="BE911" i="1" s="1"/>
  <c r="BD242" i="1"/>
  <c r="BC242" i="1" a="1"/>
  <c r="BC242" i="1" s="1"/>
  <c r="BE242" i="1" s="1"/>
  <c r="BC1093" i="1" a="1"/>
  <c r="BC1093" i="1" s="1"/>
  <c r="BE1093" i="1" s="1"/>
  <c r="BD1093" i="1"/>
  <c r="BC142" i="1" a="1"/>
  <c r="BC142" i="1" s="1"/>
  <c r="BE142" i="1" s="1"/>
  <c r="BD142" i="1"/>
  <c r="BD373" i="1"/>
  <c r="BC373" i="1" a="1"/>
  <c r="BC373" i="1" s="1"/>
  <c r="BE373" i="1" s="1"/>
  <c r="BC598" i="1" a="1"/>
  <c r="BC598" i="1" s="1"/>
  <c r="BE598" i="1" s="1"/>
  <c r="BD598" i="1"/>
  <c r="BD675" i="1"/>
  <c r="BC675" i="1" a="1"/>
  <c r="BC675" i="1" s="1"/>
  <c r="BE675" i="1" s="1"/>
  <c r="BC684" i="1" a="1"/>
  <c r="BC684" i="1" s="1"/>
  <c r="BE684" i="1" s="1"/>
  <c r="BD684" i="1"/>
  <c r="BD805" i="1"/>
  <c r="BC805" i="1" a="1"/>
  <c r="BC805" i="1" s="1"/>
  <c r="BE805" i="1" s="1"/>
  <c r="BD81" i="1"/>
  <c r="BC81" i="1" a="1"/>
  <c r="BC81" i="1" s="1"/>
  <c r="BE81" i="1" s="1"/>
  <c r="BD665" i="1"/>
  <c r="BC665" i="1" a="1"/>
  <c r="BC665" i="1" s="1"/>
  <c r="BE665" i="1" s="1"/>
  <c r="BC461" i="1" a="1"/>
  <c r="BC461" i="1" s="1"/>
  <c r="BE461" i="1" s="1"/>
  <c r="BD461" i="1"/>
  <c r="BD1004" i="1"/>
  <c r="BC1004" i="1" a="1"/>
  <c r="BC1004" i="1" s="1"/>
  <c r="BE1004" i="1" s="1"/>
  <c r="BD1204" i="1"/>
  <c r="BC1204" i="1" a="1"/>
  <c r="BC1204" i="1" s="1"/>
  <c r="BE1204" i="1" s="1"/>
  <c r="BC538" i="1" a="1"/>
  <c r="BC538" i="1" s="1"/>
  <c r="BE538" i="1" s="1"/>
  <c r="BD538" i="1"/>
  <c r="BC208" i="1" a="1"/>
  <c r="BC208" i="1" s="1"/>
  <c r="BE208" i="1" s="1"/>
  <c r="BD208" i="1"/>
  <c r="BC287" i="1" a="1"/>
  <c r="BC287" i="1" s="1"/>
  <c r="BE287" i="1" s="1"/>
  <c r="BD287" i="1"/>
  <c r="BD1114" i="1"/>
  <c r="BC1114" i="1" a="1"/>
  <c r="BC1114" i="1" s="1"/>
  <c r="BE1114" i="1" s="1"/>
  <c r="BC1176" i="1" a="1"/>
  <c r="BC1176" i="1" s="1"/>
  <c r="BE1176" i="1" s="1"/>
  <c r="BD1176" i="1"/>
  <c r="BC995" i="1" a="1"/>
  <c r="BC995" i="1" s="1"/>
  <c r="BE995" i="1" s="1"/>
  <c r="BD995" i="1"/>
  <c r="BD739" i="1"/>
  <c r="BC739" i="1" a="1"/>
  <c r="BC739" i="1" s="1"/>
  <c r="BE739" i="1" s="1"/>
  <c r="BC78" i="1" a="1"/>
  <c r="BC78" i="1" s="1"/>
  <c r="BE78" i="1" s="1"/>
  <c r="BD78" i="1"/>
  <c r="BC594" i="1" a="1"/>
  <c r="BC594" i="1" s="1"/>
  <c r="BE594" i="1" s="1"/>
  <c r="BD594" i="1"/>
  <c r="BC495" i="1" a="1"/>
  <c r="BC495" i="1" s="1"/>
  <c r="BE495" i="1" s="1"/>
  <c r="BD495" i="1"/>
  <c r="BC1171" i="1" a="1"/>
  <c r="BC1171" i="1" s="1"/>
  <c r="BE1171" i="1" s="1"/>
  <c r="BD1171" i="1"/>
  <c r="BC808" i="1" a="1"/>
  <c r="BC808" i="1" s="1"/>
  <c r="BE808" i="1" s="1"/>
  <c r="BD808" i="1"/>
  <c r="BD619" i="1"/>
  <c r="BC619" i="1" a="1"/>
  <c r="BC619" i="1" s="1"/>
  <c r="BE619" i="1" s="1"/>
  <c r="BD752" i="1"/>
  <c r="BC752" i="1" a="1"/>
  <c r="BC752" i="1" s="1"/>
  <c r="BE752" i="1" s="1"/>
  <c r="BC1054" i="1" a="1"/>
  <c r="BC1054" i="1" s="1"/>
  <c r="BE1054" i="1" s="1"/>
  <c r="BD1054" i="1"/>
  <c r="BD957" i="1"/>
  <c r="BC957" i="1" a="1"/>
  <c r="BC957" i="1" s="1"/>
  <c r="BE957" i="1" s="1"/>
  <c r="BC175" i="1" a="1"/>
  <c r="BC175" i="1" s="1"/>
  <c r="BE175" i="1" s="1"/>
  <c r="BD175" i="1"/>
  <c r="BD477" i="1"/>
  <c r="BC477" i="1" a="1"/>
  <c r="BC477" i="1" s="1"/>
  <c r="BE477" i="1" s="1"/>
  <c r="BC330" i="1" a="1"/>
  <c r="BC330" i="1" s="1"/>
  <c r="BE330" i="1" s="1"/>
  <c r="BD330" i="1"/>
  <c r="BC1236" i="1" a="1"/>
  <c r="BC1236" i="1" s="1"/>
  <c r="BE1236" i="1" s="1"/>
  <c r="BD1236" i="1"/>
  <c r="BC682" i="1" a="1"/>
  <c r="BC682" i="1" s="1"/>
  <c r="BE682" i="1" s="1"/>
  <c r="BD682" i="1"/>
  <c r="BD942" i="1"/>
  <c r="BC942" i="1" a="1"/>
  <c r="BC942" i="1" s="1"/>
  <c r="BE942" i="1" s="1"/>
  <c r="BC135" i="1" a="1"/>
  <c r="BC135" i="1" s="1"/>
  <c r="BE135" i="1" s="1"/>
  <c r="BD135" i="1"/>
  <c r="BC157" i="1" a="1"/>
  <c r="BC157" i="1" s="1"/>
  <c r="BE157" i="1" s="1"/>
  <c r="BD157" i="1"/>
  <c r="BD731" i="1"/>
  <c r="BC731" i="1" a="1"/>
  <c r="BC731" i="1" s="1"/>
  <c r="BE731" i="1" s="1"/>
  <c r="BD959" i="1"/>
  <c r="BC959" i="1" a="1"/>
  <c r="BC959" i="1" s="1"/>
  <c r="BE959" i="1" s="1"/>
  <c r="BC51" i="1" a="1"/>
  <c r="BC51" i="1" s="1"/>
  <c r="BE51" i="1" s="1"/>
  <c r="BD51" i="1"/>
  <c r="BD651" i="1"/>
  <c r="BC651" i="1" a="1"/>
  <c r="BC651" i="1" s="1"/>
  <c r="BE651" i="1" s="1"/>
  <c r="BC956" i="1" a="1"/>
  <c r="BC956" i="1" s="1"/>
  <c r="BE956" i="1" s="1"/>
  <c r="BD956" i="1"/>
  <c r="BD627" i="1"/>
  <c r="BC627" i="1" a="1"/>
  <c r="BC627" i="1" s="1"/>
  <c r="BE627" i="1" s="1"/>
  <c r="BD443" i="1"/>
  <c r="BC443" i="1" a="1"/>
  <c r="BC443" i="1" s="1"/>
  <c r="BE443" i="1" s="1"/>
  <c r="BC95" i="1" a="1"/>
  <c r="BC95" i="1" s="1"/>
  <c r="BE95" i="1" s="1"/>
  <c r="BD95" i="1"/>
  <c r="BD260" i="1"/>
  <c r="BC260" i="1" a="1"/>
  <c r="BC260" i="1" s="1"/>
  <c r="BE260" i="1" s="1"/>
  <c r="BC559" i="1" a="1"/>
  <c r="BC559" i="1" s="1"/>
  <c r="BE559" i="1" s="1"/>
  <c r="BD559" i="1"/>
  <c r="BC920" i="1" a="1"/>
  <c r="BC920" i="1" s="1"/>
  <c r="BE920" i="1" s="1"/>
  <c r="BD920" i="1"/>
  <c r="BC581" i="1" a="1"/>
  <c r="BC581" i="1" s="1"/>
  <c r="BE581" i="1" s="1"/>
  <c r="BD581" i="1"/>
  <c r="BC1169" i="1" a="1"/>
  <c r="BC1169" i="1" s="1"/>
  <c r="BE1169" i="1" s="1"/>
  <c r="BD1169" i="1"/>
  <c r="BD1162" i="1"/>
  <c r="BC1162" i="1" a="1"/>
  <c r="BC1162" i="1" s="1"/>
  <c r="BE1162" i="1" s="1"/>
  <c r="BD103" i="1"/>
  <c r="BC103" i="1" a="1"/>
  <c r="BC103" i="1" s="1"/>
  <c r="BE103" i="1" s="1"/>
  <c r="BC690" i="1" a="1"/>
  <c r="BC690" i="1" s="1"/>
  <c r="BE690" i="1" s="1"/>
  <c r="BD690" i="1"/>
  <c r="BD263" i="1"/>
  <c r="BC263" i="1" a="1"/>
  <c r="BC263" i="1" s="1"/>
  <c r="BE263" i="1" s="1"/>
  <c r="BD806" i="1"/>
  <c r="BC806" i="1" a="1"/>
  <c r="BC806" i="1" s="1"/>
  <c r="BE806" i="1" s="1"/>
  <c r="BC143" i="1" a="1"/>
  <c r="BC143" i="1" s="1"/>
  <c r="BE143" i="1" s="1"/>
  <c r="BD143" i="1"/>
  <c r="BD50" i="1"/>
  <c r="BC50" i="1" a="1"/>
  <c r="BC50" i="1" s="1"/>
  <c r="BE50" i="1" s="1"/>
  <c r="BD1003" i="1"/>
  <c r="BC1003" i="1" a="1"/>
  <c r="BC1003" i="1" s="1"/>
  <c r="BE1003" i="1" s="1"/>
  <c r="BD293" i="1"/>
  <c r="BC293" i="1" a="1"/>
  <c r="BC293" i="1" s="1"/>
  <c r="BE293" i="1" s="1"/>
  <c r="BD1075" i="1"/>
  <c r="BC1075" i="1" a="1"/>
  <c r="BC1075" i="1" s="1"/>
  <c r="BE1075" i="1" s="1"/>
  <c r="BC273" i="1" a="1"/>
  <c r="BC273" i="1" s="1"/>
  <c r="BE273" i="1" s="1"/>
  <c r="BD273" i="1"/>
  <c r="BD181" i="1"/>
  <c r="BC181" i="1" a="1"/>
  <c r="BC181" i="1" s="1"/>
  <c r="BE181" i="1" s="1"/>
  <c r="BD875" i="1"/>
  <c r="BC875" i="1" a="1"/>
  <c r="BC875" i="1" s="1"/>
  <c r="BE875" i="1" s="1"/>
  <c r="BC1155" i="1" a="1"/>
  <c r="BC1155" i="1" s="1"/>
  <c r="BE1155" i="1" s="1"/>
  <c r="BD1155" i="1"/>
  <c r="BD1099" i="1"/>
  <c r="BC1099" i="1" a="1"/>
  <c r="BC1099" i="1" s="1"/>
  <c r="BE1099" i="1" s="1"/>
  <c r="BD776" i="1"/>
  <c r="BC776" i="1" a="1"/>
  <c r="BC776" i="1" s="1"/>
  <c r="BE776" i="1" s="1"/>
  <c r="BC370" i="1" a="1"/>
  <c r="BC370" i="1" s="1"/>
  <c r="BE370" i="1" s="1"/>
  <c r="BD370" i="1"/>
  <c r="BD979" i="1"/>
  <c r="BC979" i="1" a="1"/>
  <c r="BC979" i="1" s="1"/>
  <c r="BE979" i="1" s="1"/>
  <c r="BC296" i="1" a="1"/>
  <c r="BC296" i="1" s="1"/>
  <c r="BE296" i="1" s="1"/>
  <c r="BD296" i="1"/>
  <c r="BC376" i="1" a="1"/>
  <c r="BC376" i="1" s="1"/>
  <c r="BE376" i="1" s="1"/>
  <c r="BD376" i="1"/>
  <c r="BC1123" i="1" a="1"/>
  <c r="BC1123" i="1" s="1"/>
  <c r="BE1123" i="1" s="1"/>
  <c r="BD1123" i="1"/>
  <c r="BC921" i="1" a="1"/>
  <c r="BC921" i="1" s="1"/>
  <c r="BE921" i="1" s="1"/>
  <c r="BD921" i="1"/>
  <c r="BD711" i="1"/>
  <c r="BC711" i="1" a="1"/>
  <c r="BC711" i="1" s="1"/>
  <c r="BE711" i="1" s="1"/>
  <c r="BD1223" i="1"/>
  <c r="BC1223" i="1" a="1"/>
  <c r="BC1223" i="1" s="1"/>
  <c r="BE1223" i="1" s="1"/>
  <c r="BC165" i="1" a="1"/>
  <c r="BC165" i="1" s="1"/>
  <c r="BE165" i="1" s="1"/>
  <c r="BD165" i="1"/>
  <c r="BD112" i="1"/>
  <c r="BC112" i="1" a="1"/>
  <c r="BC112" i="1" s="1"/>
  <c r="BE112" i="1" s="1"/>
  <c r="BC219" i="1" a="1"/>
  <c r="BC219" i="1" s="1"/>
  <c r="BE219" i="1" s="1"/>
  <c r="BD219" i="1"/>
  <c r="BC881" i="1" a="1"/>
  <c r="BC881" i="1" s="1"/>
  <c r="BE881" i="1" s="1"/>
  <c r="BD881" i="1"/>
  <c r="BC306" i="1" a="1"/>
  <c r="BC306" i="1" s="1"/>
  <c r="BE306" i="1" s="1"/>
  <c r="BD306" i="1"/>
  <c r="BC769" i="1" a="1"/>
  <c r="BC769" i="1" s="1"/>
  <c r="BE769" i="1" s="1"/>
  <c r="BD769" i="1"/>
  <c r="BC561" i="1" a="1"/>
  <c r="BC561" i="1" s="1"/>
  <c r="BE561" i="1" s="1"/>
  <c r="BD561" i="1"/>
  <c r="BC700" i="1" a="1"/>
  <c r="BC700" i="1" s="1"/>
  <c r="BE700" i="1" s="1"/>
  <c r="BD700" i="1"/>
  <c r="BC1039" i="1" a="1"/>
  <c r="BC1039" i="1" s="1"/>
  <c r="BE1039" i="1" s="1"/>
  <c r="BD1039" i="1"/>
  <c r="BC849" i="1" a="1"/>
  <c r="BC849" i="1" s="1"/>
  <c r="BE849" i="1" s="1"/>
  <c r="BD849" i="1"/>
  <c r="BC900" i="1" a="1"/>
  <c r="BC900" i="1" s="1"/>
  <c r="BE900" i="1" s="1"/>
  <c r="BD900" i="1"/>
  <c r="BD109" i="1"/>
  <c r="BC109" i="1" a="1"/>
  <c r="BC109" i="1" s="1"/>
  <c r="BE109" i="1" s="1"/>
  <c r="BC1144" i="1" a="1"/>
  <c r="BC1144" i="1" s="1"/>
  <c r="BE1144" i="1" s="1"/>
  <c r="BD1144" i="1"/>
  <c r="BC170" i="1" a="1"/>
  <c r="BC170" i="1" s="1"/>
  <c r="BE170" i="1" s="1"/>
  <c r="BD170" i="1"/>
  <c r="BD313" i="1"/>
  <c r="BC313" i="1" a="1"/>
  <c r="BC313" i="1" s="1"/>
  <c r="BE313" i="1" s="1"/>
  <c r="BC1228" i="1" a="1"/>
  <c r="BC1228" i="1" s="1"/>
  <c r="BE1228" i="1" s="1"/>
  <c r="BD1228" i="1"/>
  <c r="BC987" i="1" a="1"/>
  <c r="BC987" i="1" s="1"/>
  <c r="BE987" i="1" s="1"/>
  <c r="BD987" i="1"/>
  <c r="BC726" i="1" a="1"/>
  <c r="BC726" i="1" s="1"/>
  <c r="BE726" i="1" s="1"/>
  <c r="BD726" i="1"/>
  <c r="BD818" i="1"/>
  <c r="BC818" i="1" a="1"/>
  <c r="BC818" i="1" s="1"/>
  <c r="BE818" i="1" s="1"/>
  <c r="BD703" i="1"/>
  <c r="BC703" i="1" a="1"/>
  <c r="BC703" i="1" s="1"/>
  <c r="BE703" i="1" s="1"/>
  <c r="BC1199" i="1" a="1"/>
  <c r="BC1199" i="1" s="1"/>
  <c r="BE1199" i="1" s="1"/>
  <c r="BD1199" i="1"/>
  <c r="BC647" i="1" a="1"/>
  <c r="BC647" i="1" s="1"/>
  <c r="BE647" i="1" s="1"/>
  <c r="BD647" i="1"/>
  <c r="BD1205" i="1"/>
  <c r="BC1205" i="1" a="1"/>
  <c r="BC1205" i="1" s="1"/>
  <c r="BE1205" i="1" s="1"/>
  <c r="BC1149" i="1" a="1"/>
  <c r="BC1149" i="1" s="1"/>
  <c r="BE1149" i="1" s="1"/>
  <c r="BD1149" i="1"/>
  <c r="BC855" i="1" a="1"/>
  <c r="BC855" i="1" s="1"/>
  <c r="BE855" i="1" s="1"/>
  <c r="BD855" i="1"/>
  <c r="BD932" i="1"/>
  <c r="BC932" i="1" a="1"/>
  <c r="BC932" i="1" s="1"/>
  <c r="BE932" i="1" s="1"/>
  <c r="BC444" i="1" a="1"/>
  <c r="BC444" i="1" s="1"/>
  <c r="BE444" i="1" s="1"/>
  <c r="BD444" i="1"/>
  <c r="BC614" i="1" a="1"/>
  <c r="BC614" i="1" s="1"/>
  <c r="BE614" i="1" s="1"/>
  <c r="BD614" i="1"/>
  <c r="BD872" i="1"/>
  <c r="BC872" i="1" a="1"/>
  <c r="BC872" i="1" s="1"/>
  <c r="BE872" i="1" s="1"/>
  <c r="BC1128" i="1" a="1"/>
  <c r="BC1128" i="1" s="1"/>
  <c r="BE1128" i="1" s="1"/>
  <c r="BD1128" i="1"/>
  <c r="BC819" i="1" a="1"/>
  <c r="BC819" i="1" s="1"/>
  <c r="BE819" i="1" s="1"/>
  <c r="BD819" i="1"/>
  <c r="BC418" i="1" a="1"/>
  <c r="BC418" i="1" s="1"/>
  <c r="BE418" i="1" s="1"/>
  <c r="BD418" i="1"/>
  <c r="BD895" i="1"/>
  <c r="BC895" i="1" a="1"/>
  <c r="BC895" i="1" s="1"/>
  <c r="BE895" i="1" s="1"/>
  <c r="BC834" i="1" a="1"/>
  <c r="BC834" i="1" s="1"/>
  <c r="BE834" i="1" s="1"/>
  <c r="BD834" i="1"/>
  <c r="BC364" i="1" a="1"/>
  <c r="BC364" i="1" s="1"/>
  <c r="BE364" i="1" s="1"/>
  <c r="BD364" i="1"/>
  <c r="BC837" i="1" a="1"/>
  <c r="BC837" i="1" s="1"/>
  <c r="BE837" i="1" s="1"/>
  <c r="BD837" i="1"/>
  <c r="BD1207" i="1"/>
  <c r="BC1207" i="1" a="1"/>
  <c r="BC1207" i="1" s="1"/>
  <c r="BE1207" i="1" s="1"/>
  <c r="BC1053" i="1" a="1"/>
  <c r="BC1053" i="1" s="1"/>
  <c r="BE1053" i="1" s="1"/>
  <c r="BD1053" i="1"/>
  <c r="BC1134" i="1" a="1"/>
  <c r="BC1134" i="1" s="1"/>
  <c r="BE1134" i="1" s="1"/>
  <c r="BD1134" i="1"/>
  <c r="BC469" i="1" a="1"/>
  <c r="BC469" i="1" s="1"/>
  <c r="BE469" i="1" s="1"/>
  <c r="BD469" i="1"/>
  <c r="BC369" i="1" a="1"/>
  <c r="BC369" i="1" s="1"/>
  <c r="BE369" i="1" s="1"/>
  <c r="BD369" i="1"/>
  <c r="BD71" i="1"/>
  <c r="BC71" i="1" a="1"/>
  <c r="BC71" i="1" s="1"/>
  <c r="BE71" i="1" s="1"/>
  <c r="BD632" i="1"/>
  <c r="BC632" i="1" a="1"/>
  <c r="BC632" i="1" s="1"/>
  <c r="BE632" i="1" s="1"/>
  <c r="BC961" i="1" a="1"/>
  <c r="BC961" i="1" s="1"/>
  <c r="BE961" i="1" s="1"/>
  <c r="BD961" i="1"/>
  <c r="BD734" i="1"/>
  <c r="BC734" i="1" a="1"/>
  <c r="BC734" i="1" s="1"/>
  <c r="BE734" i="1" s="1"/>
  <c r="BC917" i="1" a="1"/>
  <c r="BC917" i="1" s="1"/>
  <c r="BE917" i="1" s="1"/>
  <c r="BD917" i="1"/>
  <c r="BD767" i="1"/>
  <c r="BC767" i="1" a="1"/>
  <c r="BC767" i="1" s="1"/>
  <c r="BE767" i="1" s="1"/>
  <c r="BC44" i="1" a="1"/>
  <c r="BC44" i="1" s="1"/>
  <c r="BE44" i="1" s="1"/>
  <c r="BA44" i="1" s="1"/>
  <c r="BC43" i="1" a="1"/>
  <c r="BC43" i="1" s="1"/>
  <c r="BE43" i="1" s="1"/>
  <c r="BA43" i="1" s="1"/>
  <c r="BC40" i="1" a="1"/>
  <c r="BC40" i="1" s="1"/>
  <c r="BE40" i="1" s="1"/>
  <c r="BD45" i="1"/>
  <c r="BA45" i="1" s="1"/>
  <c r="BD42" i="1"/>
  <c r="AV305" i="1"/>
  <c r="AX305" i="1" s="1"/>
  <c r="BD39" i="1"/>
  <c r="BA39" i="1" s="1"/>
  <c r="AV404" i="1"/>
  <c r="AX404" i="1" s="1"/>
  <c r="BF9" i="1"/>
  <c r="BF17" i="1"/>
  <c r="BF25" i="1"/>
  <c r="BF38" i="1"/>
  <c r="BF34" i="1"/>
  <c r="BF23" i="1"/>
  <c r="BF8" i="1"/>
  <c r="BF13" i="1"/>
  <c r="AS100" i="1"/>
  <c r="AX100" i="1"/>
  <c r="BF33" i="1"/>
  <c r="BF14" i="1"/>
  <c r="BF36" i="1"/>
  <c r="BF24" i="1"/>
  <c r="BF7" i="1"/>
  <c r="AV319" i="1"/>
  <c r="AX319" i="1" s="1"/>
  <c r="BF32" i="1"/>
  <c r="BF11" i="1"/>
  <c r="BF29" i="1"/>
  <c r="BF31" i="1"/>
  <c r="BF20" i="1"/>
  <c r="BF30" i="1"/>
  <c r="BF10" i="1"/>
  <c r="BF27" i="1"/>
  <c r="BF22" i="1"/>
  <c r="BF12" i="1"/>
  <c r="BF37" i="1"/>
  <c r="BF21" i="1"/>
  <c r="BF26" i="1"/>
  <c r="BF28" i="1"/>
  <c r="BF19" i="1"/>
  <c r="BF15" i="1"/>
  <c r="AU1143" i="1" a="1"/>
  <c r="AU1143" i="1" s="1"/>
  <c r="AW1143" i="1" s="1"/>
  <c r="AY1143" i="1" s="1"/>
  <c r="BF35" i="1"/>
  <c r="BF5" i="1"/>
  <c r="BF16" i="1"/>
  <c r="BF6" i="1"/>
  <c r="BF18" i="1"/>
  <c r="AV217" i="1"/>
  <c r="AX217" i="1" s="1"/>
  <c r="AU237" i="1" a="1"/>
  <c r="AU237" i="1" s="1"/>
  <c r="AW237" i="1" s="1"/>
  <c r="AS237" i="1" s="1"/>
  <c r="AU983" i="1" a="1"/>
  <c r="AU983" i="1" s="1"/>
  <c r="AW983" i="1" s="1"/>
  <c r="AX983" i="1" s="1"/>
  <c r="BF4" i="1"/>
  <c r="I271" i="1"/>
  <c r="AU889" i="1" a="1"/>
  <c r="AU889" i="1" s="1"/>
  <c r="AW889" i="1" s="1"/>
  <c r="AY889" i="1" s="1"/>
  <c r="AV1205" i="1"/>
  <c r="AS1205" i="1" s="1"/>
  <c r="I1238" i="1"/>
  <c r="I471" i="1"/>
  <c r="I946" i="1"/>
  <c r="AU389" i="1" a="1"/>
  <c r="AU389" i="1" s="1"/>
  <c r="AW389" i="1" s="1"/>
  <c r="AY389" i="1" s="1"/>
  <c r="I440" i="1"/>
  <c r="I65" i="1"/>
  <c r="I601" i="1"/>
  <c r="I564" i="1"/>
  <c r="I1034" i="1"/>
  <c r="I1097" i="1"/>
  <c r="I1132" i="1"/>
  <c r="I1230" i="1"/>
  <c r="I484" i="1"/>
  <c r="I1056" i="1"/>
  <c r="I221" i="1"/>
  <c r="I97" i="1"/>
  <c r="I457" i="1"/>
  <c r="I191" i="1"/>
  <c r="I567" i="1"/>
  <c r="I240" i="1"/>
  <c r="I256" i="1"/>
  <c r="I158" i="1"/>
  <c r="AV360" i="1"/>
  <c r="AS360" i="1" s="1"/>
  <c r="AV5" i="1"/>
  <c r="AY5" i="1" s="1"/>
  <c r="AU118" i="1" a="1"/>
  <c r="AU118" i="1" s="1"/>
  <c r="AW118" i="1" s="1"/>
  <c r="AX118" i="1" s="1"/>
  <c r="AV545" i="1"/>
  <c r="AY545" i="1" s="1"/>
  <c r="AV937" i="1"/>
  <c r="AY937" i="1" s="1"/>
  <c r="AU1047" i="1" a="1"/>
  <c r="AU1047" i="1" s="1"/>
  <c r="AW1047" i="1" s="1"/>
  <c r="AX1047" i="1" s="1"/>
  <c r="AV383" i="1"/>
  <c r="AS383" i="1" s="1"/>
  <c r="AU432" i="1" a="1"/>
  <c r="AU432" i="1" s="1"/>
  <c r="AW432" i="1" s="1"/>
  <c r="AY432" i="1" s="1"/>
  <c r="AU1178" i="1" a="1"/>
  <c r="AU1178" i="1" s="1"/>
  <c r="AW1178" i="1" s="1"/>
  <c r="AX1178" i="1" s="1"/>
  <c r="AU898" i="1" a="1"/>
  <c r="AU898" i="1" s="1"/>
  <c r="AW898" i="1" s="1"/>
  <c r="AS898" i="1" s="1"/>
  <c r="AV984" i="1"/>
  <c r="AS984" i="1" s="1"/>
  <c r="AU238" i="1" a="1"/>
  <c r="AU238" i="1" s="1"/>
  <c r="AW238" i="1" s="1"/>
  <c r="AX238" i="1" s="1"/>
  <c r="AV779" i="1"/>
  <c r="AS779" i="1" s="1"/>
  <c r="AU835" i="1" a="1"/>
  <c r="AU835" i="1" s="1"/>
  <c r="AW835" i="1" s="1"/>
  <c r="AS835" i="1" s="1"/>
  <c r="AU710" i="1" a="1"/>
  <c r="AU710" i="1" s="1"/>
  <c r="AW710" i="1" s="1"/>
  <c r="AX710" i="1" s="1"/>
  <c r="AV514" i="1"/>
  <c r="AX514" i="1" s="1"/>
  <c r="AU85" i="1" a="1"/>
  <c r="AU85" i="1" s="1"/>
  <c r="AW85" i="1" s="1"/>
  <c r="AY85" i="1" s="1"/>
  <c r="AV1146" i="1"/>
  <c r="AS1146" i="1" s="1"/>
  <c r="AU864" i="1" a="1"/>
  <c r="AU864" i="1" s="1"/>
  <c r="AW864" i="1" s="1"/>
  <c r="AS864" i="1" s="1"/>
  <c r="AU1138" i="1" a="1"/>
  <c r="AU1138" i="1" s="1"/>
  <c r="AW1138" i="1" s="1"/>
  <c r="AX1138" i="1" s="1"/>
  <c r="AU433" i="1" a="1"/>
  <c r="AU433" i="1" s="1"/>
  <c r="AW433" i="1" s="1"/>
  <c r="AS433" i="1" s="1"/>
  <c r="AV734" i="1"/>
  <c r="AX734" i="1" s="1"/>
  <c r="AU414" i="1" a="1"/>
  <c r="AU414" i="1" s="1"/>
  <c r="AW414" i="1" s="1"/>
  <c r="AX414" i="1" s="1"/>
  <c r="AV1222" i="1"/>
  <c r="AY1222" i="1" s="1"/>
  <c r="AV600" i="1"/>
  <c r="AX600" i="1" s="1"/>
  <c r="AX1142" i="1"/>
  <c r="AV1078" i="1"/>
  <c r="AS1078" i="1" s="1"/>
  <c r="AU827" i="1" a="1"/>
  <c r="AU827" i="1" s="1"/>
  <c r="AW827" i="1" s="1"/>
  <c r="AX827" i="1" s="1"/>
  <c r="AV1166" i="1"/>
  <c r="AY1166" i="1" s="1"/>
  <c r="AS513" i="1"/>
  <c r="AV916" i="1"/>
  <c r="AX916" i="1" s="1"/>
  <c r="AU1104" i="1" a="1"/>
  <c r="AU1104" i="1" s="1"/>
  <c r="AW1104" i="1" s="1"/>
  <c r="AV1104" i="1"/>
  <c r="AU603" i="1" a="1"/>
  <c r="AU603" i="1" s="1"/>
  <c r="AW603" i="1" s="1"/>
  <c r="AV603" i="1"/>
  <c r="AU1148" i="1" a="1"/>
  <c r="AU1148" i="1" s="1"/>
  <c r="AW1148" i="1" s="1"/>
  <c r="AV1148" i="1"/>
  <c r="AV596" i="1"/>
  <c r="AU596" i="1" a="1"/>
  <c r="AU596" i="1" s="1"/>
  <c r="AW596" i="1" s="1"/>
  <c r="AV919" i="1"/>
  <c r="AX919" i="1" s="1"/>
  <c r="AU38" i="1" a="1"/>
  <c r="AU38" i="1" s="1"/>
  <c r="AW38" i="1" s="1"/>
  <c r="AX38" i="1" s="1"/>
  <c r="AV688" i="1"/>
  <c r="AS688" i="1" s="1"/>
  <c r="AU111" i="1" a="1"/>
  <c r="AU111" i="1" s="1"/>
  <c r="AW111" i="1" s="1"/>
  <c r="AV111" i="1"/>
  <c r="AV447" i="1"/>
  <c r="AU447" i="1" a="1"/>
  <c r="AU447" i="1" s="1"/>
  <c r="AW447" i="1" s="1"/>
  <c r="AU328" i="1" a="1"/>
  <c r="AU328" i="1" s="1"/>
  <c r="AW328" i="1" s="1"/>
  <c r="AV328" i="1"/>
  <c r="AU396" i="1" a="1"/>
  <c r="AU396" i="1" s="1"/>
  <c r="AW396" i="1" s="1"/>
  <c r="AV396" i="1"/>
  <c r="AY280" i="1"/>
  <c r="AV756" i="1"/>
  <c r="AY756" i="1" s="1"/>
  <c r="AU759" i="1" a="1"/>
  <c r="AU759" i="1" s="1"/>
  <c r="AW759" i="1" s="1"/>
  <c r="AS759" i="1" s="1"/>
  <c r="AU500" i="1" a="1"/>
  <c r="AU500" i="1" s="1"/>
  <c r="AW500" i="1" s="1"/>
  <c r="AY500" i="1" s="1"/>
  <c r="AX454" i="1"/>
  <c r="AV1135" i="1"/>
  <c r="AU1135" i="1" a="1"/>
  <c r="AU1135" i="1" s="1"/>
  <c r="AW1135" i="1" s="1"/>
  <c r="AU786" i="1" a="1"/>
  <c r="AU786" i="1" s="1"/>
  <c r="AW786" i="1" s="1"/>
  <c r="AV786" i="1"/>
  <c r="AV84" i="1"/>
  <c r="AU84" i="1" a="1"/>
  <c r="AU84" i="1" s="1"/>
  <c r="AW84" i="1" s="1"/>
  <c r="AV980" i="1"/>
  <c r="AU980" i="1" a="1"/>
  <c r="AU980" i="1" s="1"/>
  <c r="AW980" i="1" s="1"/>
  <c r="AU566" i="1" a="1"/>
  <c r="AU566" i="1" s="1"/>
  <c r="AW566" i="1" s="1"/>
  <c r="AS566" i="1" s="1"/>
  <c r="AV534" i="1"/>
  <c r="AU534" i="1" a="1"/>
  <c r="AU534" i="1" s="1"/>
  <c r="AW534" i="1" s="1"/>
  <c r="AU637" i="1" a="1"/>
  <c r="AU637" i="1" s="1"/>
  <c r="AW637" i="1" s="1"/>
  <c r="AV637" i="1"/>
  <c r="AU535" i="1" a="1"/>
  <c r="AU535" i="1" s="1"/>
  <c r="AW535" i="1" s="1"/>
  <c r="AV535" i="1"/>
  <c r="AV504" i="1"/>
  <c r="AU504" i="1" a="1"/>
  <c r="AU504" i="1" s="1"/>
  <c r="AW504" i="1" s="1"/>
  <c r="AV1075" i="1"/>
  <c r="AU1075" i="1" a="1"/>
  <c r="AU1075" i="1" s="1"/>
  <c r="AW1075" i="1" s="1"/>
  <c r="AX451" i="1"/>
  <c r="AV1219" i="1"/>
  <c r="AX1219" i="1" s="1"/>
  <c r="AV141" i="1"/>
  <c r="AY141" i="1" s="1"/>
  <c r="AV537" i="1"/>
  <c r="AU537" i="1" a="1"/>
  <c r="AU537" i="1" s="1"/>
  <c r="AW537" i="1" s="1"/>
  <c r="AU881" i="1" a="1"/>
  <c r="AU881" i="1" s="1"/>
  <c r="AW881" i="1" s="1"/>
  <c r="AV881" i="1"/>
  <c r="AV1220" i="1"/>
  <c r="AU1220" i="1" a="1"/>
  <c r="AU1220" i="1" s="1"/>
  <c r="AW1220" i="1" s="1"/>
  <c r="AV356" i="1"/>
  <c r="AU356" i="1" a="1"/>
  <c r="AU356" i="1" s="1"/>
  <c r="AW356" i="1" s="1"/>
  <c r="AV887" i="1"/>
  <c r="AU887" i="1" a="1"/>
  <c r="AU887" i="1" s="1"/>
  <c r="AW887" i="1" s="1"/>
  <c r="AU822" i="1" a="1"/>
  <c r="AU822" i="1" s="1"/>
  <c r="AW822" i="1" s="1"/>
  <c r="AV822" i="1"/>
  <c r="AU1215" i="1" a="1"/>
  <c r="AU1215" i="1" s="1"/>
  <c r="AW1215" i="1" s="1"/>
  <c r="AV1215" i="1"/>
  <c r="AV186" i="1"/>
  <c r="AU186" i="1" a="1"/>
  <c r="AU186" i="1" s="1"/>
  <c r="AW186" i="1" s="1"/>
  <c r="AU249" i="1" a="1"/>
  <c r="AU249" i="1" s="1"/>
  <c r="AW249" i="1" s="1"/>
  <c r="AV249" i="1"/>
  <c r="AU659" i="1" a="1"/>
  <c r="AU659" i="1" s="1"/>
  <c r="AW659" i="1" s="1"/>
  <c r="AV659" i="1"/>
  <c r="AU664" i="1" a="1"/>
  <c r="AU664" i="1" s="1"/>
  <c r="AW664" i="1" s="1"/>
  <c r="AV664" i="1"/>
  <c r="AV1091" i="1"/>
  <c r="AU1091" i="1" a="1"/>
  <c r="AU1091" i="1" s="1"/>
  <c r="AW1091" i="1" s="1"/>
  <c r="AV133" i="1"/>
  <c r="AU133" i="1" a="1"/>
  <c r="AU133" i="1" s="1"/>
  <c r="AW133" i="1" s="1"/>
  <c r="AU1004" i="1" a="1"/>
  <c r="AU1004" i="1" s="1"/>
  <c r="AW1004" i="1" s="1"/>
  <c r="AV1004" i="1"/>
  <c r="AV16" i="1"/>
  <c r="AW16" i="1"/>
  <c r="AV13" i="1"/>
  <c r="AV749" i="1"/>
  <c r="AY749" i="1" s="1"/>
  <c r="AU329" i="1" a="1"/>
  <c r="AU329" i="1" s="1"/>
  <c r="AW329" i="1" s="1"/>
  <c r="AX329" i="1" s="1"/>
  <c r="AU313" i="1" a="1"/>
  <c r="AU313" i="1" s="1"/>
  <c r="AW313" i="1" s="1"/>
  <c r="AV313" i="1"/>
  <c r="AV1112" i="1"/>
  <c r="AU1112" i="1" a="1"/>
  <c r="AU1112" i="1" s="1"/>
  <c r="AW1112" i="1" s="1"/>
  <c r="AV72" i="1"/>
  <c r="AU72" i="1" a="1"/>
  <c r="AU72" i="1" s="1"/>
  <c r="AW72" i="1" s="1"/>
  <c r="AU104" i="1" a="1"/>
  <c r="AU104" i="1" s="1"/>
  <c r="AW104" i="1" s="1"/>
  <c r="AV104" i="1"/>
  <c r="AS280" i="1"/>
  <c r="AU630" i="1" a="1"/>
  <c r="AU630" i="1" s="1"/>
  <c r="AW630" i="1" s="1"/>
  <c r="AV630" i="1"/>
  <c r="AV704" i="1"/>
  <c r="AU704" i="1" a="1"/>
  <c r="AU704" i="1" s="1"/>
  <c r="AW704" i="1" s="1"/>
  <c r="AU1115" i="1" a="1"/>
  <c r="AU1115" i="1" s="1"/>
  <c r="AW1115" i="1" s="1"/>
  <c r="AV1115" i="1"/>
  <c r="AV877" i="1"/>
  <c r="AU877" i="1" a="1"/>
  <c r="AU877" i="1" s="1"/>
  <c r="AW877" i="1" s="1"/>
  <c r="AU595" i="1" a="1"/>
  <c r="AU595" i="1" s="1"/>
  <c r="AW595" i="1" s="1"/>
  <c r="AV595" i="1"/>
  <c r="AV1079" i="1"/>
  <c r="AU1079" i="1" a="1"/>
  <c r="AU1079" i="1" s="1"/>
  <c r="AW1079" i="1" s="1"/>
  <c r="AU705" i="1" a="1"/>
  <c r="AU705" i="1" s="1"/>
  <c r="AW705" i="1" s="1"/>
  <c r="AV705" i="1"/>
  <c r="AV547" i="1"/>
  <c r="AU547" i="1" a="1"/>
  <c r="AU547" i="1" s="1"/>
  <c r="AW547" i="1" s="1"/>
  <c r="AU499" i="1" a="1"/>
  <c r="AU499" i="1" s="1"/>
  <c r="AW499" i="1" s="1"/>
  <c r="AV499" i="1"/>
  <c r="AU588" i="1" a="1"/>
  <c r="AU588" i="1" s="1"/>
  <c r="AW588" i="1" s="1"/>
  <c r="AV588" i="1"/>
  <c r="AU369" i="1" a="1"/>
  <c r="AU369" i="1" s="1"/>
  <c r="AW369" i="1" s="1"/>
  <c r="AV369" i="1"/>
  <c r="AV539" i="1"/>
  <c r="AU539" i="1" a="1"/>
  <c r="AU539" i="1" s="1"/>
  <c r="AW539" i="1" s="1"/>
  <c r="AX280" i="1"/>
  <c r="AU1147" i="1" a="1"/>
  <c r="AU1147" i="1" s="1"/>
  <c r="AW1147" i="1" s="1"/>
  <c r="AV1147" i="1"/>
  <c r="AU1235" i="1" a="1"/>
  <c r="AU1235" i="1" s="1"/>
  <c r="AW1235" i="1" s="1"/>
  <c r="AV1235" i="1"/>
  <c r="AV1035" i="1"/>
  <c r="AU1035" i="1" a="1"/>
  <c r="AU1035" i="1" s="1"/>
  <c r="AW1035" i="1" s="1"/>
  <c r="AV49" i="1"/>
  <c r="AU49" i="1" a="1"/>
  <c r="AU49" i="1" s="1"/>
  <c r="AW49" i="1" s="1"/>
  <c r="AV560" i="1"/>
  <c r="AU560" i="1" a="1"/>
  <c r="AU560" i="1" s="1"/>
  <c r="AW560" i="1" s="1"/>
  <c r="AV415" i="1"/>
  <c r="AU415" i="1" a="1"/>
  <c r="AU415" i="1" s="1"/>
  <c r="AW415" i="1" s="1"/>
  <c r="AU929" i="1" a="1"/>
  <c r="AU929" i="1" s="1"/>
  <c r="AW929" i="1" s="1"/>
  <c r="AV929" i="1"/>
  <c r="AV413" i="1"/>
  <c r="AU413" i="1" a="1"/>
  <c r="AU413" i="1" s="1"/>
  <c r="AW413" i="1" s="1"/>
  <c r="AV148" i="1"/>
  <c r="AU148" i="1" a="1"/>
  <c r="AU148" i="1" s="1"/>
  <c r="AW148" i="1" s="1"/>
  <c r="AV460" i="1"/>
  <c r="AU460" i="1" a="1"/>
  <c r="AU460" i="1" s="1"/>
  <c r="AW460" i="1" s="1"/>
  <c r="AY963" i="1"/>
  <c r="AS1093" i="1"/>
  <c r="AV858" i="1"/>
  <c r="AX858" i="1" s="1"/>
  <c r="AV795" i="1"/>
  <c r="AU795" i="1" a="1"/>
  <c r="AU795" i="1" s="1"/>
  <c r="AW795" i="1" s="1"/>
  <c r="AV1038" i="1"/>
  <c r="AU1038" i="1" a="1"/>
  <c r="AU1038" i="1" s="1"/>
  <c r="AW1038" i="1" s="1"/>
  <c r="AU632" i="1" a="1"/>
  <c r="AU632" i="1" s="1"/>
  <c r="AW632" i="1" s="1"/>
  <c r="AV632" i="1"/>
  <c r="AV525" i="1"/>
  <c r="AU525" i="1" a="1"/>
  <c r="AU525" i="1" s="1"/>
  <c r="AW525" i="1" s="1"/>
  <c r="AU468" i="1" a="1"/>
  <c r="AU468" i="1" s="1"/>
  <c r="AW468" i="1" s="1"/>
  <c r="AV468" i="1"/>
  <c r="AU971" i="1" a="1"/>
  <c r="AU971" i="1" s="1"/>
  <c r="AW971" i="1" s="1"/>
  <c r="AV971" i="1"/>
  <c r="AV1240" i="1"/>
  <c r="AU1240" i="1" a="1"/>
  <c r="AU1240" i="1" s="1"/>
  <c r="AW1240" i="1" s="1"/>
  <c r="AV851" i="1"/>
  <c r="AU851" i="1" a="1"/>
  <c r="AU851" i="1" s="1"/>
  <c r="AW851" i="1" s="1"/>
  <c r="AU340" i="1" a="1"/>
  <c r="AU340" i="1" s="1"/>
  <c r="AW340" i="1" s="1"/>
  <c r="AV340" i="1"/>
  <c r="AX557" i="1"/>
  <c r="AS882" i="1"/>
  <c r="AU744" i="1" a="1"/>
  <c r="AU744" i="1" s="1"/>
  <c r="AW744" i="1" s="1"/>
  <c r="AS744" i="1" s="1"/>
  <c r="AU602" i="1" a="1"/>
  <c r="AU602" i="1" s="1"/>
  <c r="AW602" i="1" s="1"/>
  <c r="AV602" i="1"/>
  <c r="AU1185" i="1" a="1"/>
  <c r="AU1185" i="1" s="1"/>
  <c r="AW1185" i="1" s="1"/>
  <c r="AV1185" i="1"/>
  <c r="AU873" i="1" a="1"/>
  <c r="AU873" i="1" s="1"/>
  <c r="AW873" i="1" s="1"/>
  <c r="AV873" i="1"/>
  <c r="AV865" i="1"/>
  <c r="AU865" i="1" a="1"/>
  <c r="AU865" i="1" s="1"/>
  <c r="AW865" i="1" s="1"/>
  <c r="AV1086" i="1"/>
  <c r="AU1086" i="1" a="1"/>
  <c r="AU1086" i="1" s="1"/>
  <c r="AW1086" i="1" s="1"/>
  <c r="AY146" i="1"/>
  <c r="AU1030" i="1" a="1"/>
  <c r="AU1030" i="1" s="1"/>
  <c r="AW1030" i="1" s="1"/>
  <c r="AY1030" i="1" s="1"/>
  <c r="AV120" i="1"/>
  <c r="AU120" i="1" a="1"/>
  <c r="AU120" i="1" s="1"/>
  <c r="AW120" i="1" s="1"/>
  <c r="AU74" i="1" a="1"/>
  <c r="AU74" i="1" s="1"/>
  <c r="AW74" i="1" s="1"/>
  <c r="AV74" i="1"/>
  <c r="AV223" i="1"/>
  <c r="AU223" i="1" a="1"/>
  <c r="AU223" i="1" s="1"/>
  <c r="AW223" i="1" s="1"/>
  <c r="AV58" i="1"/>
  <c r="AU58" i="1" a="1"/>
  <c r="AU58" i="1" s="1"/>
  <c r="AW58" i="1" s="1"/>
  <c r="AV774" i="1"/>
  <c r="AU774" i="1" a="1"/>
  <c r="AU774" i="1" s="1"/>
  <c r="AW774" i="1" s="1"/>
  <c r="AU1149" i="1" a="1"/>
  <c r="AU1149" i="1" s="1"/>
  <c r="AW1149" i="1" s="1"/>
  <c r="AV1149" i="1"/>
  <c r="AV492" i="1"/>
  <c r="AU492" i="1" a="1"/>
  <c r="AU492" i="1" s="1"/>
  <c r="AW492" i="1" s="1"/>
  <c r="AV4" i="1"/>
  <c r="AU4" i="1" a="1"/>
  <c r="AU4" i="1" s="1"/>
  <c r="AW4" i="1" s="1"/>
  <c r="AX698" i="1"/>
  <c r="AX164" i="1"/>
  <c r="AV615" i="1"/>
  <c r="AU615" i="1" a="1"/>
  <c r="AU615" i="1" s="1"/>
  <c r="AW615" i="1" s="1"/>
  <c r="AV1048" i="1"/>
  <c r="AU1048" i="1" a="1"/>
  <c r="AU1048" i="1" s="1"/>
  <c r="AW1048" i="1" s="1"/>
  <c r="AX367" i="1"/>
  <c r="AY1085" i="1"/>
  <c r="AX781" i="1"/>
  <c r="AX1046" i="1"/>
  <c r="AS1046" i="1"/>
  <c r="AS642" i="1"/>
  <c r="AS1085" i="1"/>
  <c r="AS511" i="1"/>
  <c r="AY737" i="1"/>
  <c r="AS935" i="1"/>
  <c r="AY935" i="1"/>
  <c r="AY642" i="1"/>
  <c r="AX737" i="1"/>
  <c r="AY511" i="1"/>
  <c r="AS942" i="1"/>
  <c r="AY1021" i="1"/>
  <c r="AX692" i="1"/>
  <c r="AS1021" i="1"/>
  <c r="AS689" i="1"/>
  <c r="AR562" i="1"/>
  <c r="AS1236" i="1"/>
  <c r="AR1236" i="1" s="1"/>
  <c r="AS1108" i="1"/>
  <c r="AS572" i="1"/>
  <c r="AY942" i="1"/>
  <c r="AY1108" i="1"/>
  <c r="AY367" i="1"/>
  <c r="AY781" i="1"/>
  <c r="AY125" i="1"/>
  <c r="AY1236" i="1"/>
  <c r="AY572" i="1"/>
  <c r="AS125" i="1"/>
  <c r="AX696" i="1"/>
  <c r="AY689" i="1"/>
  <c r="AS696" i="1"/>
  <c r="AS1016" i="1"/>
  <c r="AS692" i="1"/>
  <c r="AX1016" i="1"/>
  <c r="AR410" i="1"/>
  <c r="AS552" i="1"/>
  <c r="AY552" i="1"/>
  <c r="AS454" i="1"/>
  <c r="AY812" i="1"/>
  <c r="AS812" i="1"/>
  <c r="AY680" i="1"/>
  <c r="AX1164" i="1"/>
  <c r="AS1164" i="1"/>
  <c r="AY1164" i="1"/>
  <c r="AS680" i="1"/>
  <c r="AS1114" i="1"/>
  <c r="AY1116" i="1"/>
  <c r="AY1114" i="1"/>
  <c r="AS1116" i="1"/>
  <c r="AX675" i="1"/>
  <c r="AY675" i="1"/>
  <c r="AS675" i="1"/>
  <c r="AS868" i="1"/>
  <c r="AX868" i="1"/>
  <c r="AS260" i="1"/>
  <c r="AY285" i="1"/>
  <c r="AS285" i="1"/>
  <c r="AS1224" i="1"/>
  <c r="AR1224" i="1" s="1"/>
  <c r="AY1224" i="1"/>
  <c r="AX218" i="1"/>
  <c r="AS218" i="1"/>
  <c r="AY218" i="1"/>
  <c r="AY932" i="1"/>
  <c r="AS932" i="1"/>
  <c r="AS114" i="1"/>
  <c r="AS357" i="1"/>
  <c r="AY357" i="1"/>
  <c r="AX357" i="1"/>
  <c r="AY114" i="1"/>
  <c r="AY1076" i="1"/>
  <c r="AY260" i="1"/>
  <c r="AS1076" i="1"/>
  <c r="AS800" i="1"/>
  <c r="AY800" i="1"/>
  <c r="AX800" i="1"/>
  <c r="AY266" i="1"/>
  <c r="AS266" i="1"/>
  <c r="AX266" i="1"/>
  <c r="AS1120" i="1"/>
  <c r="AY1120" i="1"/>
  <c r="AY608" i="1"/>
  <c r="AY20" i="1"/>
  <c r="AS20" i="1"/>
  <c r="AR20" i="1" s="1"/>
  <c r="AX608" i="1"/>
  <c r="AY550" i="1"/>
  <c r="AS550" i="1"/>
  <c r="AY708" i="1"/>
  <c r="AX708" i="1"/>
  <c r="AX397" i="1"/>
  <c r="AY397" i="1"/>
  <c r="AS397" i="1"/>
  <c r="AY287" i="1"/>
  <c r="AX121" i="1"/>
  <c r="AS121" i="1"/>
  <c r="AY121" i="1"/>
  <c r="AX335" i="1"/>
  <c r="AS335" i="1"/>
  <c r="AY335" i="1"/>
  <c r="AX819" i="1"/>
  <c r="AS819" i="1"/>
  <c r="AS287" i="1"/>
  <c r="AX949" i="1"/>
  <c r="AS949" i="1"/>
  <c r="AY949" i="1"/>
  <c r="AY464" i="1"/>
  <c r="AS464" i="1"/>
  <c r="AY1212" i="1"/>
  <c r="AX1212" i="1"/>
  <c r="AS1212" i="1"/>
  <c r="AX695" i="1"/>
  <c r="AY695" i="1"/>
  <c r="AS695" i="1"/>
  <c r="AX214" i="1"/>
  <c r="AS214" i="1"/>
  <c r="AY214" i="1"/>
  <c r="AY130" i="1"/>
  <c r="AX130" i="1"/>
  <c r="AS130" i="1"/>
  <c r="AY770" i="1"/>
  <c r="AS770" i="1"/>
  <c r="AX770" i="1"/>
  <c r="AX246" i="1"/>
  <c r="AS246" i="1"/>
  <c r="AY246" i="1"/>
  <c r="AX780" i="1"/>
  <c r="AS780" i="1"/>
  <c r="AY780" i="1"/>
  <c r="AX437" i="1"/>
  <c r="AS437" i="1"/>
  <c r="AY437" i="1"/>
  <c r="AY430" i="1"/>
  <c r="AS430" i="1"/>
  <c r="AX430" i="1"/>
  <c r="AY26" i="1"/>
  <c r="AS26" i="1"/>
  <c r="AX26" i="1"/>
  <c r="AX69" i="1"/>
  <c r="AY69" i="1"/>
  <c r="AS69" i="1"/>
  <c r="AY1054" i="1"/>
  <c r="AS1054" i="1"/>
  <c r="AX1054" i="1"/>
  <c r="AX46" i="1"/>
  <c r="AY46" i="1"/>
  <c r="AS46" i="1"/>
  <c r="AX330" i="1"/>
  <c r="AY330" i="1"/>
  <c r="AS330" i="1"/>
  <c r="AX480" i="1"/>
  <c r="AY480" i="1"/>
  <c r="AS480" i="1"/>
  <c r="AX461" i="1"/>
  <c r="AY461" i="1"/>
  <c r="AS461" i="1"/>
  <c r="AX1225" i="1"/>
  <c r="AS1225" i="1"/>
  <c r="AY1225" i="1"/>
  <c r="AX913" i="1"/>
  <c r="AY913" i="1"/>
  <c r="AS913" i="1"/>
  <c r="AS853" i="1"/>
  <c r="AY853" i="1"/>
  <c r="AX853" i="1"/>
  <c r="AX987" i="1"/>
  <c r="AY987" i="1"/>
  <c r="AS987" i="1"/>
  <c r="AX393" i="1"/>
  <c r="AY393" i="1"/>
  <c r="AS393" i="1"/>
  <c r="AY540" i="1"/>
  <c r="AX540" i="1"/>
  <c r="AS540" i="1"/>
  <c r="AY966" i="1"/>
  <c r="AX966" i="1"/>
  <c r="AS966" i="1"/>
  <c r="AX923" i="1"/>
  <c r="AS923" i="1"/>
  <c r="AY923" i="1"/>
  <c r="AX1123" i="1"/>
  <c r="AS1123" i="1"/>
  <c r="AY1123" i="1"/>
  <c r="AX693" i="1"/>
  <c r="AS693" i="1"/>
  <c r="AY693" i="1"/>
  <c r="AS1141" i="1"/>
  <c r="AX1141" i="1"/>
  <c r="AY1141" i="1"/>
  <c r="AS900" i="1"/>
  <c r="AX900" i="1"/>
  <c r="AY900" i="1"/>
  <c r="AS364" i="1"/>
  <c r="AY364" i="1"/>
  <c r="AX364" i="1"/>
  <c r="AX333" i="1"/>
  <c r="AS333" i="1"/>
  <c r="AY333" i="1"/>
  <c r="AS556" i="1"/>
  <c r="AY556" i="1"/>
  <c r="AX556" i="1"/>
  <c r="AX203" i="1"/>
  <c r="AY203" i="1"/>
  <c r="AS203" i="1"/>
  <c r="AX1197" i="1"/>
  <c r="AS1197" i="1"/>
  <c r="AY1197" i="1"/>
  <c r="AX538" i="1"/>
  <c r="AY538" i="1"/>
  <c r="AS538" i="1"/>
  <c r="AY972" i="1"/>
  <c r="AS972" i="1"/>
  <c r="AX972" i="1"/>
  <c r="AY168" i="1"/>
  <c r="AX168" i="1"/>
  <c r="AS168" i="1"/>
  <c r="AX132" i="1"/>
  <c r="AY132" i="1"/>
  <c r="AS132" i="1"/>
  <c r="AX1087" i="1"/>
  <c r="AS1087" i="1"/>
  <c r="AY1087" i="1"/>
  <c r="AX953" i="1"/>
  <c r="AS953" i="1"/>
  <c r="AY953" i="1"/>
  <c r="AX683" i="1"/>
  <c r="AY683" i="1"/>
  <c r="AS683" i="1"/>
  <c r="AX339" i="1"/>
  <c r="AS339" i="1"/>
  <c r="AY339" i="1"/>
  <c r="AS102" i="1"/>
  <c r="AX102" i="1"/>
  <c r="AY102" i="1"/>
  <c r="AX288" i="1"/>
  <c r="AS288" i="1"/>
  <c r="AY288" i="1"/>
  <c r="AX594" i="1"/>
  <c r="AY594" i="1"/>
  <c r="AS594" i="1"/>
  <c r="AX509" i="1"/>
  <c r="AS509" i="1"/>
  <c r="AY509" i="1"/>
  <c r="AX1036" i="1"/>
  <c r="AY1036" i="1"/>
  <c r="AS1036" i="1"/>
  <c r="AS178" i="1"/>
  <c r="AX178" i="1"/>
  <c r="AY178" i="1"/>
  <c r="AY665" i="1"/>
  <c r="AS665" i="1"/>
  <c r="AX665" i="1"/>
  <c r="AX283" i="1"/>
  <c r="AS283" i="1"/>
  <c r="AY283" i="1"/>
  <c r="AS1003" i="1"/>
  <c r="AX1003" i="1"/>
  <c r="AY1003" i="1"/>
  <c r="AS981" i="1"/>
  <c r="AY981" i="1"/>
  <c r="AX981" i="1"/>
  <c r="AX196" i="1"/>
  <c r="AY196" i="1"/>
  <c r="AS196" i="1"/>
  <c r="AX679" i="1"/>
  <c r="AY679" i="1"/>
  <c r="AS679" i="1"/>
  <c r="AY732" i="1"/>
  <c r="AS732" i="1"/>
  <c r="AX732" i="1"/>
  <c r="AX722" i="1"/>
  <c r="AY722" i="1"/>
  <c r="AS722" i="1"/>
  <c r="AY37" i="1"/>
  <c r="AS37" i="1"/>
  <c r="AX37" i="1"/>
  <c r="AX299" i="1"/>
  <c r="AY299" i="1"/>
  <c r="AS299" i="1"/>
  <c r="AX1102" i="1"/>
  <c r="AY1102" i="1"/>
  <c r="AS1102" i="1"/>
  <c r="AY838" i="1"/>
  <c r="AS838" i="1"/>
  <c r="AX838" i="1"/>
  <c r="AS1006" i="1"/>
  <c r="AY1006" i="1"/>
  <c r="AX1006" i="1"/>
  <c r="AS1067" i="1"/>
  <c r="AX1067" i="1"/>
  <c r="AY1067" i="1"/>
  <c r="AX55" i="1"/>
  <c r="AS55" i="1"/>
  <c r="AY55" i="1"/>
  <c r="AX1014" i="1"/>
  <c r="AS1014" i="1"/>
  <c r="AY1014" i="1"/>
  <c r="AX388" i="1"/>
  <c r="AY388" i="1"/>
  <c r="AS388" i="1"/>
  <c r="AS142" i="1"/>
  <c r="AY142" i="1"/>
  <c r="AX142" i="1"/>
  <c r="AX879" i="1"/>
  <c r="AS879" i="1"/>
  <c r="AY879" i="1"/>
  <c r="AX48" i="1"/>
  <c r="AS48" i="1"/>
  <c r="AY48" i="1"/>
  <c r="AS362" i="1"/>
  <c r="AY362" i="1"/>
  <c r="AX362" i="1"/>
  <c r="AX589" i="1"/>
  <c r="AY589" i="1"/>
  <c r="AS589" i="1"/>
  <c r="AX398" i="1"/>
  <c r="AS398" i="1"/>
  <c r="AY398" i="1"/>
  <c r="AS1187" i="1"/>
  <c r="AY1187" i="1"/>
  <c r="AX1187" i="1"/>
  <c r="AX162" i="1"/>
  <c r="AS162" i="1"/>
  <c r="AY162" i="1"/>
  <c r="AY994" i="1"/>
  <c r="AS994" i="1"/>
  <c r="AX994" i="1"/>
  <c r="AS139" i="1"/>
  <c r="AY139" i="1"/>
  <c r="AX139" i="1"/>
  <c r="AX270" i="1"/>
  <c r="AY270" i="1"/>
  <c r="AS270" i="1"/>
  <c r="AS598" i="1"/>
  <c r="AX598" i="1"/>
  <c r="AY598" i="1"/>
  <c r="AS326" i="1"/>
  <c r="AX326" i="1"/>
  <c r="AY326" i="1"/>
  <c r="AY1173" i="1"/>
  <c r="AX1173" i="1"/>
  <c r="AS1173" i="1"/>
  <c r="AY657" i="1"/>
  <c r="AX657" i="1"/>
  <c r="AS657" i="1"/>
  <c r="AX582" i="1"/>
  <c r="AS582" i="1"/>
  <c r="AY582" i="1"/>
  <c r="AX348" i="1"/>
  <c r="AY348" i="1"/>
  <c r="AS348" i="1"/>
  <c r="AX88" i="1"/>
  <c r="AS88" i="1"/>
  <c r="AY88" i="1"/>
  <c r="AY419" i="1"/>
  <c r="AX419" i="1"/>
  <c r="AS419" i="1"/>
  <c r="AX844" i="1"/>
  <c r="AY844" i="1"/>
  <c r="AS844" i="1"/>
  <c r="AY731" i="1"/>
  <c r="AS731" i="1"/>
  <c r="AX731" i="1"/>
  <c r="AX354" i="1"/>
  <c r="AS354" i="1"/>
  <c r="AY354" i="1"/>
  <c r="AS914" i="1"/>
  <c r="AY914" i="1"/>
  <c r="AX914" i="1"/>
  <c r="AX1128" i="1"/>
  <c r="AY1128" i="1"/>
  <c r="AS1128" i="1"/>
  <c r="AX610" i="1"/>
  <c r="AY610" i="1"/>
  <c r="AS610" i="1"/>
  <c r="AX331" i="1"/>
  <c r="AY331" i="1"/>
  <c r="AS331" i="1"/>
  <c r="AX524" i="1"/>
  <c r="AS524" i="1"/>
  <c r="AY524" i="1"/>
  <c r="AS876" i="1"/>
  <c r="AY876" i="1"/>
  <c r="AX876" i="1"/>
  <c r="AX813" i="1"/>
  <c r="AS813" i="1"/>
  <c r="AY813" i="1"/>
  <c r="AY1126" i="1"/>
  <c r="AX1126" i="1"/>
  <c r="AS1126" i="1"/>
  <c r="AX1227" i="1"/>
  <c r="AY1227" i="1"/>
  <c r="AS1227" i="1"/>
  <c r="AX384" i="1"/>
  <c r="AY384" i="1"/>
  <c r="AS384" i="1"/>
  <c r="AX922" i="1"/>
  <c r="AS922" i="1"/>
  <c r="AY922" i="1"/>
  <c r="AX912" i="1"/>
  <c r="AS912" i="1"/>
  <c r="AY912" i="1"/>
  <c r="AS839" i="1"/>
  <c r="AX839" i="1"/>
  <c r="AY839" i="1"/>
  <c r="AS527" i="1"/>
  <c r="AY527" i="1"/>
  <c r="AX527" i="1"/>
  <c r="AS1055" i="1"/>
  <c r="AX1055" i="1"/>
  <c r="AY1055" i="1"/>
  <c r="AX1033" i="1"/>
  <c r="AS1033" i="1"/>
  <c r="AY1033" i="1"/>
  <c r="AX943" i="1"/>
  <c r="AS943" i="1"/>
  <c r="AY943" i="1"/>
  <c r="AX438" i="1"/>
  <c r="AS438" i="1"/>
  <c r="AY438" i="1"/>
  <c r="AX297" i="1"/>
  <c r="AS297" i="1"/>
  <c r="AY297" i="1"/>
  <c r="AY548" i="1"/>
  <c r="AX548" i="1"/>
  <c r="AS548" i="1"/>
  <c r="AS861" i="1"/>
  <c r="AX861" i="1"/>
  <c r="AY861" i="1"/>
  <c r="AX153" i="1"/>
  <c r="AS153" i="1"/>
  <c r="AY153" i="1"/>
  <c r="AY1188" i="1"/>
  <c r="AX1188" i="1"/>
  <c r="AS1188" i="1"/>
  <c r="AY699" i="1"/>
  <c r="AS699" i="1"/>
  <c r="AX699" i="1"/>
  <c r="AY1209" i="1"/>
  <c r="AX1209" i="1"/>
  <c r="AS1209" i="1"/>
  <c r="AS579" i="1"/>
  <c r="AX579" i="1"/>
  <c r="AY579" i="1"/>
  <c r="AS12" i="1"/>
  <c r="AY12" i="1"/>
  <c r="AX12" i="1"/>
  <c r="AX59" i="1"/>
  <c r="AS59" i="1"/>
  <c r="AY59" i="1"/>
  <c r="AX711" i="1"/>
  <c r="AS711" i="1"/>
  <c r="AY711" i="1"/>
  <c r="AX201" i="1"/>
  <c r="AS201" i="1"/>
  <c r="AY201" i="1"/>
  <c r="AS519" i="1"/>
  <c r="AY519" i="1"/>
  <c r="AX519" i="1"/>
  <c r="AS268" i="1"/>
  <c r="AY268" i="1"/>
  <c r="AX268" i="1"/>
  <c r="AX78" i="1"/>
  <c r="AS78" i="1"/>
  <c r="AY78" i="1"/>
  <c r="AX312" i="1"/>
  <c r="AY312" i="1"/>
  <c r="AS312" i="1"/>
  <c r="AS974" i="1"/>
  <c r="AY974" i="1"/>
  <c r="AX974" i="1"/>
  <c r="AS51" i="1"/>
  <c r="AX51" i="1"/>
  <c r="AY51" i="1"/>
  <c r="AY67" i="1"/>
  <c r="AS67" i="1"/>
  <c r="AX67" i="1"/>
  <c r="AX1098" i="1"/>
  <c r="AY1098" i="1"/>
  <c r="AS1098" i="1"/>
  <c r="AS39" i="1"/>
  <c r="AY39" i="1"/>
  <c r="AX39" i="1"/>
  <c r="AS1136" i="1"/>
  <c r="AX1136" i="1"/>
  <c r="AY1136" i="1"/>
  <c r="AX320" i="1"/>
  <c r="AS320" i="1"/>
  <c r="AY320" i="1"/>
  <c r="AX298" i="1"/>
  <c r="AS298" i="1"/>
  <c r="AY298" i="1"/>
  <c r="AS1175" i="1"/>
  <c r="AX1175" i="1"/>
  <c r="AY1175" i="1"/>
  <c r="AX743" i="1"/>
  <c r="AY743" i="1"/>
  <c r="AS743" i="1"/>
  <c r="AX422" i="1"/>
  <c r="AS422" i="1"/>
  <c r="AY422" i="1"/>
  <c r="AY687" i="1"/>
  <c r="AX687" i="1"/>
  <c r="AS687" i="1"/>
  <c r="AX176" i="1"/>
  <c r="AS176" i="1"/>
  <c r="AY176" i="1"/>
  <c r="AX248" i="1"/>
  <c r="AY248" i="1"/>
  <c r="AS248" i="1"/>
  <c r="AX638" i="1"/>
  <c r="AS638" i="1"/>
  <c r="AY638" i="1"/>
  <c r="AS1009" i="1"/>
  <c r="AY1009" i="1"/>
  <c r="AX1009" i="1"/>
  <c r="AS1161" i="1"/>
  <c r="AY1161" i="1"/>
  <c r="AX1161" i="1"/>
  <c r="AY569" i="1"/>
  <c r="AX569" i="1"/>
  <c r="AS569" i="1"/>
  <c r="AY575" i="1"/>
  <c r="AX575" i="1"/>
  <c r="AS575" i="1"/>
  <c r="AX733" i="1"/>
  <c r="AS733" i="1"/>
  <c r="AY733" i="1"/>
  <c r="AY1183" i="1"/>
  <c r="AS1183" i="1"/>
  <c r="AX1183" i="1"/>
  <c r="AY309" i="1"/>
  <c r="AS309" i="1"/>
  <c r="AX309" i="1"/>
  <c r="AS1070" i="1"/>
  <c r="AY1070" i="1"/>
  <c r="AX1070" i="1"/>
  <c r="AY494" i="1"/>
  <c r="AX494" i="1"/>
  <c r="AS494" i="1"/>
  <c r="AX337" i="1"/>
  <c r="AS337" i="1"/>
  <c r="AY337" i="1"/>
  <c r="AX874" i="1"/>
  <c r="AS874" i="1"/>
  <c r="AY874" i="1"/>
  <c r="AY446" i="1"/>
  <c r="AS446" i="1"/>
  <c r="AX446" i="1"/>
  <c r="AY648" i="1"/>
  <c r="AX648" i="1"/>
  <c r="AS648" i="1"/>
  <c r="AX1199" i="1"/>
  <c r="AY1199" i="1"/>
  <c r="AS1199" i="1"/>
  <c r="AX290" i="1"/>
  <c r="AS290" i="1"/>
  <c r="AY290" i="1"/>
  <c r="AX523" i="1"/>
  <c r="AY523" i="1"/>
  <c r="AS523" i="1"/>
  <c r="AX336" i="1"/>
  <c r="AS336" i="1"/>
  <c r="AY336" i="1"/>
  <c r="AY1191" i="1"/>
  <c r="AX1191" i="1"/>
  <c r="AS1191" i="1"/>
  <c r="AX992" i="1"/>
  <c r="AY992" i="1"/>
  <c r="AS992" i="1"/>
  <c r="AX843" i="1"/>
  <c r="AY843" i="1"/>
  <c r="AS843" i="1"/>
  <c r="AY436" i="1"/>
  <c r="AS436" i="1"/>
  <c r="AX436" i="1"/>
  <c r="AS727" i="1"/>
  <c r="AY727" i="1"/>
  <c r="AX727" i="1"/>
  <c r="AX1119" i="1"/>
  <c r="AY1119" i="1"/>
  <c r="AS1119" i="1"/>
  <c r="AS814" i="1"/>
  <c r="AX814" i="1"/>
  <c r="AY814" i="1"/>
  <c r="AX1177" i="1"/>
  <c r="AS1177" i="1"/>
  <c r="AY1177" i="1"/>
  <c r="AY709" i="1"/>
  <c r="AS709" i="1"/>
  <c r="AX709" i="1"/>
  <c r="AX324" i="1"/>
  <c r="AS324" i="1"/>
  <c r="AY324" i="1"/>
  <c r="AX122" i="1"/>
  <c r="AY122" i="1"/>
  <c r="AS122" i="1"/>
  <c r="AX939" i="1"/>
  <c r="AY939" i="1"/>
  <c r="AS939" i="1"/>
  <c r="AX117" i="1"/>
  <c r="AS117" i="1"/>
  <c r="AY117" i="1"/>
  <c r="AX1151" i="1"/>
  <c r="AY1151" i="1"/>
  <c r="AS1151" i="1"/>
  <c r="AY149" i="1"/>
  <c r="AS149" i="1"/>
  <c r="AX149" i="1"/>
  <c r="AS434" i="1"/>
  <c r="AY434" i="1"/>
  <c r="AX434" i="1"/>
  <c r="AS278" i="1"/>
  <c r="AX278" i="1"/>
  <c r="AY278" i="1"/>
  <c r="AX766" i="1"/>
  <c r="AS766" i="1"/>
  <c r="AY766" i="1"/>
  <c r="AS424" i="1"/>
  <c r="AX424" i="1"/>
  <c r="AY424" i="1"/>
  <c r="AX777" i="1"/>
  <c r="AY777" i="1"/>
  <c r="AS777" i="1"/>
  <c r="AX380" i="1"/>
  <c r="AS380" i="1"/>
  <c r="AY380" i="1"/>
  <c r="AY1103" i="1"/>
  <c r="AS1103" i="1"/>
  <c r="AX1103" i="1"/>
  <c r="AS789" i="1"/>
  <c r="AX789" i="1"/>
  <c r="AY789" i="1"/>
  <c r="AY387" i="1"/>
  <c r="AS387" i="1"/>
  <c r="AX387" i="1"/>
  <c r="AX592" i="1"/>
  <c r="AY592" i="1"/>
  <c r="AS592" i="1"/>
  <c r="AY685" i="1"/>
  <c r="AX685" i="1"/>
  <c r="AS685" i="1"/>
  <c r="AX506" i="1"/>
  <c r="AY506" i="1"/>
  <c r="AS506" i="1"/>
  <c r="AX226" i="1"/>
  <c r="AY226" i="1"/>
  <c r="AS226" i="1"/>
  <c r="AY841" i="1"/>
  <c r="AX841" i="1"/>
  <c r="AS841" i="1"/>
  <c r="AX53" i="1"/>
  <c r="AY53" i="1"/>
  <c r="AS53" i="1"/>
  <c r="AX655" i="1"/>
  <c r="AS655" i="1"/>
  <c r="AY655" i="1"/>
  <c r="AS9" i="1"/>
  <c r="AY9" i="1"/>
  <c r="AX9" i="1"/>
  <c r="AY520" i="1"/>
  <c r="AS520" i="1"/>
  <c r="AX520" i="1"/>
  <c r="AY310" i="1"/>
  <c r="AS310" i="1"/>
  <c r="AX310" i="1"/>
  <c r="AS1213" i="1"/>
  <c r="AY1213" i="1"/>
  <c r="AX1213" i="1"/>
  <c r="AX1228" i="1"/>
  <c r="AY1228" i="1"/>
  <c r="AS1228" i="1"/>
  <c r="AS490" i="1"/>
  <c r="AY490" i="1"/>
  <c r="AX490" i="1"/>
  <c r="AS1150" i="1"/>
  <c r="AX1150" i="1"/>
  <c r="AY1150" i="1"/>
  <c r="AY296" i="1"/>
  <c r="AS296" i="1"/>
  <c r="AX296" i="1"/>
  <c r="AX825" i="1"/>
  <c r="AS825" i="1"/>
  <c r="AY825" i="1"/>
  <c r="AY442" i="1"/>
  <c r="AS442" i="1"/>
  <c r="AX442" i="1"/>
  <c r="AS1182" i="1"/>
  <c r="AY1182" i="1"/>
  <c r="AX1182" i="1"/>
  <c r="AX954" i="1"/>
  <c r="AY954" i="1"/>
  <c r="AS954" i="1"/>
  <c r="AY736" i="1"/>
  <c r="AX736" i="1"/>
  <c r="AS736" i="1"/>
  <c r="AS477" i="1"/>
  <c r="AY477" i="1"/>
  <c r="AX477" i="1"/>
  <c r="AY277" i="1"/>
  <c r="AS277" i="1"/>
  <c r="AX277" i="1"/>
  <c r="AS426" i="1"/>
  <c r="AY426" i="1"/>
  <c r="AX426" i="1"/>
  <c r="AX529" i="1"/>
  <c r="AS529" i="1"/>
  <c r="AY529" i="1"/>
  <c r="AY811" i="1"/>
  <c r="AX811" i="1"/>
  <c r="AS811" i="1"/>
  <c r="AX933" i="1"/>
  <c r="AS933" i="1"/>
  <c r="AY933" i="1"/>
  <c r="AX344" i="1"/>
  <c r="AY344" i="1"/>
  <c r="AS344" i="1"/>
  <c r="AX1073" i="1"/>
  <c r="AS1073" i="1"/>
  <c r="AY1073" i="1"/>
  <c r="AS177" i="1"/>
  <c r="AY177" i="1"/>
  <c r="AX177" i="1"/>
  <c r="AY429" i="1"/>
  <c r="AX429" i="1"/>
  <c r="AS429" i="1"/>
  <c r="AY381" i="1"/>
  <c r="AX381" i="1"/>
  <c r="AS381" i="1"/>
  <c r="AY1200" i="1"/>
  <c r="AX1200" i="1"/>
  <c r="AS1200" i="1"/>
  <c r="AY631" i="1"/>
  <c r="AS631" i="1"/>
  <c r="AX631" i="1"/>
  <c r="AX54" i="1"/>
  <c r="AY54" i="1"/>
  <c r="AS54" i="1"/>
  <c r="AX672" i="1"/>
  <c r="AY672" i="1"/>
  <c r="AS672" i="1"/>
  <c r="AS83" i="1"/>
  <c r="AY83" i="1"/>
  <c r="AX83" i="1"/>
  <c r="AX347" i="1"/>
  <c r="AY347" i="1"/>
  <c r="AS347" i="1"/>
  <c r="AY386" i="1"/>
  <c r="AS386" i="1"/>
  <c r="AX386" i="1"/>
  <c r="AX126" i="1"/>
  <c r="AS126" i="1"/>
  <c r="AY126" i="1"/>
  <c r="AX670" i="1"/>
  <c r="AS670" i="1"/>
  <c r="AY670" i="1"/>
  <c r="AY959" i="1"/>
  <c r="AS959" i="1"/>
  <c r="AX959" i="1"/>
  <c r="AY60" i="1"/>
  <c r="AX60" i="1"/>
  <c r="AS60" i="1"/>
  <c r="AX1012" i="1"/>
  <c r="AY1012" i="1"/>
  <c r="AS1012" i="1"/>
  <c r="AS554" i="1"/>
  <c r="AX554" i="1"/>
  <c r="AY554" i="1"/>
  <c r="AY845" i="1"/>
  <c r="AS845" i="1"/>
  <c r="AX845" i="1"/>
  <c r="AX1127" i="1"/>
  <c r="AY1127" i="1"/>
  <c r="AS1127" i="1"/>
  <c r="AS735" i="1"/>
  <c r="AY735" i="1"/>
  <c r="AX735" i="1"/>
  <c r="AX52" i="1"/>
  <c r="AY52" i="1"/>
  <c r="AS52" i="1"/>
  <c r="AX332" i="1"/>
  <c r="AY332" i="1"/>
  <c r="AS332" i="1"/>
  <c r="AY1001" i="1"/>
  <c r="AS1001" i="1"/>
  <c r="AX1001" i="1"/>
  <c r="AX417" i="1"/>
  <c r="AS417" i="1"/>
  <c r="AY417" i="1"/>
  <c r="AS979" i="1"/>
  <c r="AX979" i="1"/>
  <c r="AY979" i="1"/>
  <c r="AS70" i="1"/>
  <c r="AY70" i="1"/>
  <c r="AX70" i="1"/>
  <c r="AX684" i="1"/>
  <c r="AS684" i="1"/>
  <c r="AY684" i="1"/>
  <c r="AX29" i="1"/>
  <c r="AS29" i="1"/>
  <c r="AY29" i="1"/>
  <c r="AX482" i="1"/>
  <c r="AS482" i="1"/>
  <c r="AY482" i="1"/>
  <c r="AS831" i="1"/>
  <c r="AY831" i="1"/>
  <c r="AX831" i="1"/>
  <c r="AS751" i="1"/>
  <c r="AY751" i="1"/>
  <c r="AX751" i="1"/>
  <c r="AX1216" i="1"/>
  <c r="AY1216" i="1"/>
  <c r="AS1216" i="1"/>
  <c r="AX489" i="1"/>
  <c r="AS489" i="1"/>
  <c r="AY489" i="1"/>
  <c r="AS1000" i="1"/>
  <c r="AY1000" i="1"/>
  <c r="AX1000" i="1"/>
  <c r="AY1154" i="1"/>
  <c r="AX1154" i="1"/>
  <c r="AS1154" i="1"/>
  <c r="AY993" i="1"/>
  <c r="AX993" i="1"/>
  <c r="AS993" i="1"/>
  <c r="AX510" i="1"/>
  <c r="AY510" i="1"/>
  <c r="AS510" i="1"/>
  <c r="AX295" i="1"/>
  <c r="AS295" i="1"/>
  <c r="AY295" i="1"/>
  <c r="AS466" i="1"/>
  <c r="AY466" i="1"/>
  <c r="AX466" i="1"/>
  <c r="AX975" i="1"/>
  <c r="AY975" i="1"/>
  <c r="AS975" i="1"/>
  <c r="AY1092" i="1"/>
  <c r="AX1092" i="1"/>
  <c r="AS1092" i="1"/>
  <c r="AY1063" i="1"/>
  <c r="AX1063" i="1"/>
  <c r="AS1063" i="1"/>
  <c r="AX202" i="1"/>
  <c r="AY202" i="1"/>
  <c r="AS202" i="1"/>
  <c r="AS904" i="1"/>
  <c r="AX904" i="1"/>
  <c r="AY904" i="1"/>
  <c r="AX127" i="1"/>
  <c r="AY127" i="1"/>
  <c r="AS127" i="1"/>
  <c r="AX925" i="1"/>
  <c r="AY925" i="1"/>
  <c r="AS925" i="1"/>
  <c r="AY660" i="1"/>
  <c r="AS660" i="1"/>
  <c r="AX660" i="1"/>
  <c r="AY544" i="1"/>
  <c r="AX544" i="1"/>
  <c r="AS544" i="1"/>
  <c r="AX991" i="1"/>
  <c r="AS991" i="1"/>
  <c r="AY991" i="1"/>
  <c r="AX391" i="1"/>
  <c r="AY391" i="1"/>
  <c r="AS391" i="1"/>
  <c r="AX559" i="1"/>
  <c r="AS559" i="1"/>
  <c r="AY559" i="1"/>
  <c r="AS1186" i="1"/>
  <c r="AX1186" i="1"/>
  <c r="AY1186" i="1"/>
  <c r="AY1013" i="1"/>
  <c r="AS1013" i="1"/>
  <c r="AX1013" i="1"/>
  <c r="AX738" i="1"/>
  <c r="AS738" i="1"/>
  <c r="AY738" i="1"/>
  <c r="AY862" i="1"/>
  <c r="AS862" i="1"/>
  <c r="AX862" i="1"/>
  <c r="AX1050" i="1"/>
  <c r="AS1050" i="1"/>
  <c r="AY1050" i="1"/>
  <c r="AX157" i="1"/>
  <c r="AY157" i="1"/>
  <c r="AS157" i="1"/>
  <c r="AS289" i="1"/>
  <c r="AY289" i="1"/>
  <c r="AX289" i="1"/>
  <c r="AX996" i="1"/>
  <c r="AS996" i="1"/>
  <c r="AY996" i="1"/>
  <c r="AY840" i="1"/>
  <c r="AS840" i="1"/>
  <c r="AX840" i="1"/>
  <c r="AS395" i="1"/>
  <c r="AY395" i="1"/>
  <c r="AX395" i="1"/>
  <c r="AX768" i="1"/>
  <c r="AY768" i="1"/>
  <c r="AS768" i="1"/>
  <c r="AX826" i="1"/>
  <c r="AS826" i="1"/>
  <c r="AY826" i="1"/>
  <c r="AX450" i="1"/>
  <c r="AS450" i="1"/>
  <c r="AY450" i="1"/>
  <c r="AY577" i="1"/>
  <c r="AS577" i="1"/>
  <c r="AX577" i="1"/>
  <c r="AX617" i="1"/>
  <c r="AY617" i="1"/>
  <c r="AS617" i="1"/>
  <c r="AY941" i="1"/>
  <c r="AS941" i="1"/>
  <c r="AX941" i="1"/>
  <c r="AX597" i="1"/>
  <c r="AY597" i="1"/>
  <c r="AS597" i="1"/>
  <c r="AS151" i="1"/>
  <c r="AX151" i="1"/>
  <c r="AY151" i="1"/>
  <c r="AS820" i="1"/>
  <c r="AY820" i="1"/>
  <c r="AX820" i="1"/>
  <c r="AS94" i="1"/>
  <c r="AX94" i="1"/>
  <c r="AY94" i="1"/>
  <c r="AX62" i="1"/>
  <c r="AS62" i="1"/>
  <c r="AY62" i="1"/>
  <c r="AY902" i="1"/>
  <c r="AS902" i="1"/>
  <c r="AX902" i="1"/>
  <c r="AS469" i="1"/>
  <c r="AY469" i="1"/>
  <c r="AX469" i="1"/>
  <c r="AX1041" i="1"/>
  <c r="AY1041" i="1"/>
  <c r="AS1041" i="1"/>
  <c r="AS171" i="1"/>
  <c r="AX171" i="1"/>
  <c r="AY171" i="1"/>
  <c r="AY778" i="1"/>
  <c r="AX778" i="1"/>
  <c r="AS778" i="1"/>
  <c r="AX570" i="1"/>
  <c r="AY570" i="1"/>
  <c r="AS570" i="1"/>
  <c r="AS747" i="1"/>
  <c r="AY747" i="1"/>
  <c r="AX747" i="1"/>
  <c r="AY1090" i="1"/>
  <c r="AS1090" i="1"/>
  <c r="AX1090" i="1"/>
  <c r="AY920" i="1"/>
  <c r="AX920" i="1"/>
  <c r="AS920" i="1"/>
  <c r="AX304" i="1"/>
  <c r="AY304" i="1"/>
  <c r="AS304" i="1"/>
  <c r="AX108" i="1"/>
  <c r="AY108" i="1"/>
  <c r="AS108" i="1"/>
  <c r="AY855" i="1"/>
  <c r="AX855" i="1"/>
  <c r="AS855" i="1"/>
  <c r="AX1202" i="1"/>
  <c r="AS1202" i="1"/>
  <c r="AY1202" i="1"/>
  <c r="AX543" i="1"/>
  <c r="AS543" i="1"/>
  <c r="AY543" i="1"/>
  <c r="AX219" i="1"/>
  <c r="AS219" i="1"/>
  <c r="AY219" i="1"/>
  <c r="AX346" i="1"/>
  <c r="AS346" i="1"/>
  <c r="AY346" i="1"/>
  <c r="AX269" i="1"/>
  <c r="AY269" i="1"/>
  <c r="AS269" i="1"/>
  <c r="AX109" i="1"/>
  <c r="AS109" i="1"/>
  <c r="AY109" i="1"/>
  <c r="AX1053" i="1"/>
  <c r="AS1053" i="1"/>
  <c r="AY1053" i="1"/>
  <c r="AX817" i="1"/>
  <c r="AY817" i="1"/>
  <c r="AS817" i="1"/>
  <c r="AX967" i="1"/>
  <c r="AY967" i="1"/>
  <c r="AS967" i="1"/>
  <c r="AY905" i="1"/>
  <c r="AX905" i="1"/>
  <c r="AS905" i="1"/>
  <c r="AX1071" i="1"/>
  <c r="AS1071" i="1"/>
  <c r="AY1071" i="1"/>
  <c r="AX854" i="1"/>
  <c r="AY854" i="1"/>
  <c r="AS854" i="1"/>
  <c r="AY948" i="1"/>
  <c r="AX948" i="1"/>
  <c r="AS948" i="1"/>
  <c r="AX846" i="1"/>
  <c r="AY846" i="1"/>
  <c r="AS846" i="1"/>
  <c r="AX724" i="1"/>
  <c r="AY724" i="1"/>
  <c r="AS724" i="1"/>
  <c r="AS403" i="1"/>
  <c r="AX403" i="1"/>
  <c r="AY403" i="1"/>
  <c r="AX1106" i="1"/>
  <c r="AY1106" i="1"/>
  <c r="AS1106" i="1"/>
  <c r="AY599" i="1"/>
  <c r="AX599" i="1"/>
  <c r="AS599" i="1"/>
  <c r="AX300" i="1"/>
  <c r="AS300" i="1"/>
  <c r="AY300" i="1"/>
  <c r="AY1232" i="1"/>
  <c r="AX1232" i="1"/>
  <c r="AS1232" i="1"/>
  <c r="AX1025" i="1"/>
  <c r="AY1025" i="1"/>
  <c r="AS1025" i="1"/>
  <c r="AX745" i="1"/>
  <c r="AY745" i="1"/>
  <c r="AS745" i="1"/>
  <c r="AX501" i="1"/>
  <c r="AY501" i="1"/>
  <c r="AS501" i="1"/>
  <c r="AX184" i="1"/>
  <c r="AS184" i="1"/>
  <c r="AY184" i="1"/>
  <c r="AY262" i="1"/>
  <c r="AX262" i="1"/>
  <c r="AS262" i="1"/>
  <c r="AX179" i="1"/>
  <c r="AY179" i="1"/>
  <c r="AS179" i="1"/>
  <c r="AX764" i="1"/>
  <c r="AY764" i="1"/>
  <c r="AS764" i="1"/>
  <c r="AX936" i="1"/>
  <c r="AY936" i="1"/>
  <c r="AS936" i="1"/>
  <c r="AY234" i="1"/>
  <c r="AS234" i="1"/>
  <c r="AX234" i="1"/>
  <c r="AY385" i="1"/>
  <c r="AS385" i="1"/>
  <c r="AX385" i="1"/>
  <c r="AS515" i="1"/>
  <c r="AX515" i="1"/>
  <c r="AY515" i="1"/>
  <c r="AY1109" i="1"/>
  <c r="AS1109" i="1"/>
  <c r="AX1109" i="1"/>
  <c r="AX673" i="1"/>
  <c r="AY673" i="1"/>
  <c r="AS673" i="1"/>
  <c r="AX771" i="1"/>
  <c r="AY771" i="1"/>
  <c r="AS771" i="1"/>
  <c r="AX518" i="1"/>
  <c r="AY518" i="1"/>
  <c r="AS518" i="1"/>
  <c r="AX1113" i="1"/>
  <c r="AS1113" i="1"/>
  <c r="AY1113" i="1"/>
  <c r="AY721" i="1"/>
  <c r="AS721" i="1"/>
  <c r="AX721" i="1"/>
  <c r="AX57" i="1"/>
  <c r="AY57" i="1"/>
  <c r="AS57" i="1"/>
  <c r="AX775" i="1"/>
  <c r="AS775" i="1"/>
  <c r="AY775" i="1"/>
  <c r="AY222" i="1"/>
  <c r="AX222" i="1"/>
  <c r="AS222" i="1"/>
  <c r="AS772" i="1"/>
  <c r="AX772" i="1"/>
  <c r="AY772" i="1"/>
  <c r="AX767" i="1"/>
  <c r="AY767" i="1"/>
  <c r="AS767" i="1"/>
  <c r="AX199" i="1"/>
  <c r="AY199" i="1"/>
  <c r="AS199" i="1"/>
  <c r="AY306" i="1"/>
  <c r="AS306" i="1"/>
  <c r="AX306" i="1"/>
  <c r="AX453" i="1"/>
  <c r="AY453" i="1"/>
  <c r="AS453" i="1"/>
  <c r="AX1208" i="1"/>
  <c r="AY1208" i="1"/>
  <c r="AS1208" i="1"/>
  <c r="AY985" i="1"/>
  <c r="AX985" i="1"/>
  <c r="AS985" i="1"/>
  <c r="AY750" i="1"/>
  <c r="AS750" i="1"/>
  <c r="AX750" i="1"/>
  <c r="AY907" i="1"/>
  <c r="AX907" i="1"/>
  <c r="AS907" i="1"/>
  <c r="AS363" i="1"/>
  <c r="AY363" i="1"/>
  <c r="AX363" i="1"/>
  <c r="AX587" i="1"/>
  <c r="AY587" i="1"/>
  <c r="AS587" i="1"/>
  <c r="AX228" i="1"/>
  <c r="AS228" i="1"/>
  <c r="AY228" i="1"/>
  <c r="AX123" i="1"/>
  <c r="AY123" i="1"/>
  <c r="AS123" i="1"/>
  <c r="AY281" i="1"/>
  <c r="AS281" i="1"/>
  <c r="AX281" i="1"/>
  <c r="AX788" i="1"/>
  <c r="AY788" i="1"/>
  <c r="AS788" i="1"/>
  <c r="AX871" i="1"/>
  <c r="AS871" i="1"/>
  <c r="AY871" i="1"/>
  <c r="AX379" i="1"/>
  <c r="AY379" i="1"/>
  <c r="AS379" i="1"/>
  <c r="AX119" i="1"/>
  <c r="AY119" i="1"/>
  <c r="AS119" i="1"/>
  <c r="AS267" i="1"/>
  <c r="AX267" i="1"/>
  <c r="AY267" i="1"/>
  <c r="AS1193" i="1"/>
  <c r="AY1193" i="1"/>
  <c r="AX1193" i="1"/>
  <c r="AS493" i="1"/>
  <c r="AX493" i="1"/>
  <c r="AY493" i="1"/>
  <c r="AY723" i="1"/>
  <c r="AX723" i="1"/>
  <c r="AS723" i="1"/>
  <c r="AS1144" i="1"/>
  <c r="AY1144" i="1"/>
  <c r="AX1144" i="1"/>
  <c r="AX1074" i="1"/>
  <c r="AS1074" i="1"/>
  <c r="AY1074" i="1"/>
  <c r="AX195" i="1"/>
  <c r="AY195" i="1"/>
  <c r="AS195" i="1"/>
  <c r="AS265" i="1"/>
  <c r="AX265" i="1"/>
  <c r="AY265" i="1"/>
  <c r="AX99" i="1"/>
  <c r="AS99" i="1"/>
  <c r="AY99" i="1"/>
  <c r="AX667" i="1"/>
  <c r="AY667" i="1"/>
  <c r="AS667" i="1"/>
  <c r="AS1211" i="1"/>
  <c r="AX1211" i="1"/>
  <c r="AY1211" i="1"/>
  <c r="AS21" i="1"/>
  <c r="AY21" i="1"/>
  <c r="AX21" i="1"/>
  <c r="AX1131" i="1"/>
  <c r="AS1131" i="1"/>
  <c r="AY1131" i="1"/>
  <c r="AX998" i="1"/>
  <c r="AY998" i="1"/>
  <c r="AS998" i="1"/>
  <c r="AX798" i="1"/>
  <c r="AY798" i="1"/>
  <c r="AS798" i="1"/>
  <c r="AX345" i="1"/>
  <c r="AY345" i="1"/>
  <c r="AS345" i="1"/>
  <c r="AY850" i="1"/>
  <c r="AS850" i="1"/>
  <c r="AX850" i="1"/>
  <c r="AY583" i="1"/>
  <c r="AX583" i="1"/>
  <c r="AS583" i="1"/>
  <c r="AS358" i="1"/>
  <c r="AX358" i="1"/>
  <c r="AY358" i="1"/>
  <c r="AX342" i="1"/>
  <c r="AY342" i="1"/>
  <c r="AS342" i="1"/>
  <c r="AX368" i="1"/>
  <c r="AY368" i="1"/>
  <c r="AS368" i="1"/>
  <c r="AX155" i="1"/>
  <c r="AS155" i="1"/>
  <c r="AY155" i="1"/>
  <c r="AS1137" i="1"/>
  <c r="AX1137" i="1"/>
  <c r="AY1137" i="1"/>
  <c r="AS231" i="1"/>
  <c r="AX231" i="1"/>
  <c r="AY231" i="1"/>
  <c r="AS1223" i="1"/>
  <c r="AY1223" i="1"/>
  <c r="AX1223" i="1"/>
  <c r="AX449" i="1"/>
  <c r="AY449" i="1"/>
  <c r="AS449" i="1"/>
  <c r="AX522" i="1"/>
  <c r="AY522" i="1"/>
  <c r="AS522" i="1"/>
  <c r="AY1229" i="1"/>
  <c r="AS1229" i="1"/>
  <c r="AX1229" i="1"/>
  <c r="AS183" i="1"/>
  <c r="AX183" i="1"/>
  <c r="AY183" i="1"/>
  <c r="AX66" i="1"/>
  <c r="AS66" i="1"/>
  <c r="AY66" i="1"/>
  <c r="AR663" i="1"/>
  <c r="AR869" i="1"/>
  <c r="AR275" i="1"/>
  <c r="AR621" i="1"/>
  <c r="AX56" i="1"/>
  <c r="AS56" i="1"/>
  <c r="AY56" i="1"/>
  <c r="AS34" i="1"/>
  <c r="AY34" i="1"/>
  <c r="AX34" i="1"/>
  <c r="AS318" i="1"/>
  <c r="AY318" i="1"/>
  <c r="AX318" i="1"/>
  <c r="AX606" i="1"/>
  <c r="AS606" i="1"/>
  <c r="AY606" i="1"/>
  <c r="AX950" i="1"/>
  <c r="AY950" i="1"/>
  <c r="AS950" i="1"/>
  <c r="AY491" i="1"/>
  <c r="AS491" i="1"/>
  <c r="AX491" i="1"/>
  <c r="AS40" i="1"/>
  <c r="AX40" i="1"/>
  <c r="AY40" i="1"/>
  <c r="AY25" i="1"/>
  <c r="AS25" i="1"/>
  <c r="AX25" i="1"/>
  <c r="AX180" i="1"/>
  <c r="AY180" i="1"/>
  <c r="AS180" i="1"/>
  <c r="AS498" i="1"/>
  <c r="AX498" i="1"/>
  <c r="AY498" i="1"/>
  <c r="AY124" i="1"/>
  <c r="AS124" i="1"/>
  <c r="AX124" i="1"/>
  <c r="AY1130" i="1"/>
  <c r="AS1130" i="1"/>
  <c r="AX1130" i="1"/>
  <c r="AX611" i="1"/>
  <c r="AY611" i="1"/>
  <c r="AS611" i="1"/>
  <c r="AS211" i="1"/>
  <c r="AX211" i="1"/>
  <c r="AY211" i="1"/>
  <c r="AX485" i="1"/>
  <c r="AS485" i="1"/>
  <c r="AY485" i="1"/>
  <c r="AX503" i="1"/>
  <c r="AS503" i="1"/>
  <c r="AY503" i="1"/>
  <c r="AX27" i="1"/>
  <c r="AY27" i="1"/>
  <c r="AS27" i="1"/>
  <c r="AY365" i="1"/>
  <c r="AS365" i="1"/>
  <c r="AX365" i="1"/>
  <c r="AY455" i="1"/>
  <c r="AX455" i="1"/>
  <c r="AS455" i="1"/>
  <c r="AX682" i="1"/>
  <c r="AS682" i="1"/>
  <c r="AY682" i="1"/>
  <c r="AS128" i="1"/>
  <c r="AY128" i="1"/>
  <c r="AX128" i="1"/>
  <c r="AS154" i="1"/>
  <c r="AX154" i="1"/>
  <c r="AY154" i="1"/>
  <c r="AX502" i="1"/>
  <c r="AY502" i="1"/>
  <c r="AS502" i="1"/>
  <c r="AX279" i="1"/>
  <c r="AY279" i="1"/>
  <c r="AS279" i="1"/>
  <c r="AY629" i="1"/>
  <c r="AX629" i="1"/>
  <c r="AS629" i="1"/>
  <c r="AS1100" i="1"/>
  <c r="AY1100" i="1"/>
  <c r="AX1100" i="1"/>
  <c r="AX593" i="1"/>
  <c r="AS593" i="1"/>
  <c r="AY593" i="1"/>
  <c r="AY282" i="1"/>
  <c r="AX282" i="1"/>
  <c r="AS282" i="1"/>
  <c r="AY14" i="1"/>
  <c r="AS14" i="1"/>
  <c r="AX14" i="1"/>
  <c r="AX816" i="1"/>
  <c r="AS816" i="1"/>
  <c r="AY816" i="1"/>
  <c r="AS159" i="1"/>
  <c r="AY159" i="1"/>
  <c r="AX159" i="1"/>
  <c r="AX435" i="1"/>
  <c r="AY435" i="1"/>
  <c r="AS435" i="1"/>
  <c r="AX188" i="1"/>
  <c r="AY188" i="1"/>
  <c r="AS188" i="1"/>
  <c r="AX317" i="1"/>
  <c r="AS317" i="1"/>
  <c r="AY317" i="1"/>
  <c r="AS1015" i="1"/>
  <c r="AY1015" i="1"/>
  <c r="AX1015" i="1"/>
  <c r="AS1174" i="1"/>
  <c r="AY1174" i="1"/>
  <c r="AX1174" i="1"/>
  <c r="AX190" i="1"/>
  <c r="AS190" i="1"/>
  <c r="AY190" i="1"/>
  <c r="AX79" i="1"/>
  <c r="AS79" i="1"/>
  <c r="AY79" i="1"/>
  <c r="AS30" i="1"/>
  <c r="AX30" i="1"/>
  <c r="AY30" i="1"/>
  <c r="AS931" i="1"/>
  <c r="AX931" i="1"/>
  <c r="AY931" i="1"/>
  <c r="AX105" i="1"/>
  <c r="AY105" i="1"/>
  <c r="AS105" i="1"/>
  <c r="AS408" i="1"/>
  <c r="AX408" i="1"/>
  <c r="AY408" i="1"/>
  <c r="AX64" i="1"/>
  <c r="AS64" i="1"/>
  <c r="AY64" i="1"/>
  <c r="AX894" i="1"/>
  <c r="AY894" i="1"/>
  <c r="AS894" i="1"/>
  <c r="AX43" i="1"/>
  <c r="AS43" i="1"/>
  <c r="AY43" i="1"/>
  <c r="AX311" i="1"/>
  <c r="AS311" i="1"/>
  <c r="AY311" i="1"/>
  <c r="AY239" i="1"/>
  <c r="AS239" i="1"/>
  <c r="AX239" i="1"/>
  <c r="AX1105" i="1"/>
  <c r="AY1105" i="1"/>
  <c r="AS1105" i="1"/>
  <c r="AX462" i="1"/>
  <c r="AY462" i="1"/>
  <c r="AS462" i="1"/>
  <c r="AY794" i="1"/>
  <c r="AX794" i="1"/>
  <c r="AS794" i="1"/>
  <c r="AS627" i="1"/>
  <c r="AX627" i="1"/>
  <c r="AY627" i="1"/>
  <c r="AY1095" i="1"/>
  <c r="AX1095" i="1"/>
  <c r="AS1095" i="1"/>
  <c r="AX375" i="1"/>
  <c r="AY375" i="1"/>
  <c r="AS375" i="1"/>
  <c r="AR452" i="1"/>
  <c r="AX110" i="1"/>
  <c r="AS110" i="1"/>
  <c r="AY110" i="1"/>
  <c r="AS185" i="1"/>
  <c r="AX185" i="1"/>
  <c r="AY185" i="1"/>
  <c r="AX1029" i="1"/>
  <c r="AS1029" i="1"/>
  <c r="AY1029" i="1"/>
  <c r="AX261" i="1"/>
  <c r="AY261" i="1"/>
  <c r="AS261" i="1"/>
  <c r="AY135" i="1"/>
  <c r="AX135" i="1"/>
  <c r="AS135" i="1"/>
  <c r="AX448" i="1"/>
  <c r="AS448" i="1"/>
  <c r="AY448" i="1"/>
  <c r="AS802" i="1"/>
  <c r="AY802" i="1"/>
  <c r="AX802" i="1"/>
  <c r="AX420" i="1"/>
  <c r="AY420" i="1"/>
  <c r="AS420" i="1"/>
  <c r="AY95" i="1"/>
  <c r="AS95" i="1"/>
  <c r="AX95" i="1"/>
  <c r="AX945" i="1"/>
  <c r="AY945" i="1"/>
  <c r="AS945" i="1"/>
  <c r="AY585" i="1"/>
  <c r="AX585" i="1"/>
  <c r="AS585" i="1"/>
  <c r="AX650" i="1"/>
  <c r="AS650" i="1"/>
  <c r="AY650" i="1"/>
  <c r="AY1031" i="1"/>
  <c r="AS1031" i="1"/>
  <c r="AX1031" i="1"/>
  <c r="AX1061" i="1"/>
  <c r="AY1061" i="1"/>
  <c r="AS1061" i="1"/>
  <c r="AX254" i="1"/>
  <c r="AY254" i="1"/>
  <c r="AS254" i="1"/>
  <c r="AS911" i="1"/>
  <c r="AY911" i="1"/>
  <c r="AX911" i="1"/>
  <c r="AX658" i="1"/>
  <c r="AY658" i="1"/>
  <c r="AS658" i="1"/>
  <c r="AX338" i="1"/>
  <c r="AY338" i="1"/>
  <c r="AS338" i="1"/>
  <c r="AX253" i="1"/>
  <c r="AY253" i="1"/>
  <c r="AS253" i="1"/>
  <c r="AX165" i="1"/>
  <c r="AY165" i="1"/>
  <c r="AS165" i="1"/>
  <c r="AY478" i="1"/>
  <c r="AS478" i="1"/>
  <c r="AX478" i="1"/>
  <c r="AS965" i="1"/>
  <c r="AX965" i="1"/>
  <c r="AY965" i="1"/>
  <c r="AX207" i="1"/>
  <c r="AS207" i="1"/>
  <c r="AY207" i="1"/>
  <c r="AY371" i="1"/>
  <c r="AX371" i="1"/>
  <c r="AS371" i="1"/>
  <c r="AS908" i="1"/>
  <c r="AY908" i="1"/>
  <c r="AX908" i="1"/>
  <c r="AY233" i="1"/>
  <c r="AS233" i="1"/>
  <c r="AX233" i="1"/>
  <c r="AY856" i="1"/>
  <c r="AX856" i="1"/>
  <c r="AS856" i="1"/>
  <c r="AX36" i="1"/>
  <c r="AY36" i="1"/>
  <c r="AS36" i="1"/>
  <c r="AX343" i="1"/>
  <c r="AY343" i="1"/>
  <c r="AS343" i="1"/>
  <c r="AS730" i="1"/>
  <c r="AY730" i="1"/>
  <c r="AX730" i="1"/>
  <c r="AX622" i="1"/>
  <c r="AY622" i="1"/>
  <c r="AS622" i="1"/>
  <c r="AX677" i="1"/>
  <c r="AY677" i="1"/>
  <c r="AS677" i="1"/>
  <c r="AY944" i="1"/>
  <c r="AS944" i="1"/>
  <c r="AX944" i="1"/>
  <c r="AS390" i="1"/>
  <c r="AX390" i="1"/>
  <c r="AY390" i="1"/>
  <c r="AS341" i="1"/>
  <c r="AX341" i="1"/>
  <c r="AY341" i="1"/>
  <c r="AS327" i="1"/>
  <c r="AY327" i="1"/>
  <c r="AX327" i="1"/>
  <c r="AX172" i="1"/>
  <c r="AS172" i="1"/>
  <c r="AY172" i="1"/>
  <c r="AY1234" i="1"/>
  <c r="AS1234" i="1"/>
  <c r="AX1234" i="1"/>
  <c r="AX251" i="1"/>
  <c r="AS251" i="1"/>
  <c r="AY251" i="1"/>
  <c r="AY776" i="1"/>
  <c r="AS776" i="1"/>
  <c r="AX776" i="1"/>
  <c r="AX891" i="1"/>
  <c r="AY891" i="1"/>
  <c r="AS891" i="1"/>
  <c r="AX578" i="1"/>
  <c r="AY578" i="1"/>
  <c r="AS578" i="1"/>
  <c r="AX456" i="1"/>
  <c r="AS456" i="1"/>
  <c r="AY456" i="1"/>
  <c r="AY886" i="1"/>
  <c r="AX886" i="1"/>
  <c r="AS886" i="1"/>
  <c r="AX940" i="1"/>
  <c r="AY940" i="1"/>
  <c r="AS940" i="1"/>
  <c r="AR890" i="1"/>
  <c r="AR951" i="1"/>
  <c r="AX1121" i="1"/>
  <c r="AS1121" i="1"/>
  <c r="AY1121" i="1"/>
  <c r="AX355" i="1"/>
  <c r="AS355" i="1"/>
  <c r="AY355" i="1"/>
  <c r="AS1181" i="1"/>
  <c r="AY1181" i="1"/>
  <c r="AX1181" i="1"/>
  <c r="AY1023" i="1"/>
  <c r="AX1023" i="1"/>
  <c r="AS1023" i="1"/>
  <c r="AX997" i="1"/>
  <c r="AY997" i="1"/>
  <c r="AS997" i="1"/>
  <c r="AX216" i="1"/>
  <c r="AS216" i="1"/>
  <c r="AY216" i="1"/>
  <c r="AS1043" i="1"/>
  <c r="AY1043" i="1"/>
  <c r="AX1043" i="1"/>
  <c r="AY229" i="1"/>
  <c r="AX229" i="1"/>
  <c r="AS229" i="1"/>
  <c r="AS82" i="1"/>
  <c r="AY82" i="1"/>
  <c r="AX82" i="1"/>
  <c r="AS666" i="1"/>
  <c r="AY666" i="1"/>
  <c r="AX666" i="1"/>
  <c r="AX533" i="1"/>
  <c r="AY533" i="1"/>
  <c r="AS533" i="1"/>
  <c r="AX1155" i="1"/>
  <c r="AS1155" i="1"/>
  <c r="AY1155" i="1"/>
  <c r="AX999" i="1"/>
  <c r="AY999" i="1"/>
  <c r="AS999" i="1"/>
  <c r="AX1124" i="1"/>
  <c r="AS1124" i="1"/>
  <c r="AY1124" i="1"/>
  <c r="AS620" i="1"/>
  <c r="AX620" i="1"/>
  <c r="AY620" i="1"/>
  <c r="AX1169" i="1"/>
  <c r="AS1169" i="1"/>
  <c r="AY1169" i="1"/>
  <c r="AY883" i="1"/>
  <c r="AS883" i="1"/>
  <c r="AX883" i="1"/>
  <c r="AX236" i="1"/>
  <c r="AS236" i="1"/>
  <c r="AY236" i="1"/>
  <c r="AX1052" i="1"/>
  <c r="AY1052" i="1"/>
  <c r="AS1052" i="1"/>
  <c r="AX1189" i="1"/>
  <c r="AS1189" i="1"/>
  <c r="AY1189" i="1"/>
  <c r="AS1082" i="1"/>
  <c r="AY1082" i="1"/>
  <c r="AX1082" i="1"/>
  <c r="AS1217" i="1"/>
  <c r="AY1217" i="1"/>
  <c r="AX1217" i="1"/>
  <c r="AY837" i="1"/>
  <c r="AS837" i="1"/>
  <c r="AX837" i="1"/>
  <c r="AY76" i="1"/>
  <c r="AX76" i="1"/>
  <c r="AS76" i="1"/>
  <c r="AX590" i="1"/>
  <c r="AS590" i="1"/>
  <c r="AY590" i="1"/>
  <c r="AY90" i="1"/>
  <c r="AS90" i="1"/>
  <c r="AX90" i="1"/>
  <c r="AS145" i="1"/>
  <c r="AY145" i="1"/>
  <c r="AX145" i="1"/>
  <c r="AY512" i="1"/>
  <c r="AS512" i="1"/>
  <c r="AX512" i="1"/>
  <c r="AY411" i="1"/>
  <c r="AX411" i="1"/>
  <c r="AS411" i="1"/>
  <c r="AX204" i="1"/>
  <c r="AY204" i="1"/>
  <c r="AS204" i="1"/>
  <c r="AS896" i="1"/>
  <c r="AY896" i="1"/>
  <c r="AX896" i="1"/>
  <c r="AS1158" i="1"/>
  <c r="AY1158" i="1"/>
  <c r="AX1158" i="1"/>
  <c r="AX19" i="1"/>
  <c r="AS19" i="1"/>
  <c r="AY19" i="1"/>
  <c r="AS244" i="1"/>
  <c r="AY244" i="1"/>
  <c r="AX244" i="1"/>
  <c r="AY96" i="1"/>
  <c r="AX96" i="1"/>
  <c r="AS96" i="1"/>
  <c r="AX885" i="1"/>
  <c r="AS885" i="1"/>
  <c r="AY885" i="1"/>
  <c r="AX624" i="1"/>
  <c r="AS624" i="1"/>
  <c r="AY624" i="1"/>
  <c r="AX716" i="1"/>
  <c r="AS716" i="1"/>
  <c r="AY716" i="1"/>
  <c r="AX206" i="1"/>
  <c r="AY206" i="1"/>
  <c r="AS206" i="1"/>
  <c r="AX640" i="1"/>
  <c r="AY640" i="1"/>
  <c r="AS640" i="1"/>
  <c r="AX92" i="1"/>
  <c r="AS92" i="1"/>
  <c r="AY92" i="1"/>
  <c r="AY968" i="1"/>
  <c r="AS968" i="1"/>
  <c r="AX968" i="1"/>
  <c r="AS563" i="1"/>
  <c r="AY563" i="1"/>
  <c r="AX563" i="1"/>
  <c r="AS115" i="1"/>
  <c r="AY115" i="1"/>
  <c r="AX115" i="1"/>
  <c r="AX1221" i="1"/>
  <c r="AY1221" i="1"/>
  <c r="AS1221" i="1"/>
  <c r="AY6" i="1"/>
  <c r="AX6" i="1"/>
  <c r="AS6" i="1"/>
  <c r="AX193" i="1"/>
  <c r="AS193" i="1"/>
  <c r="AY193" i="1"/>
  <c r="AS220" i="1"/>
  <c r="AX220" i="1"/>
  <c r="AY220" i="1"/>
  <c r="AX71" i="1"/>
  <c r="AS71" i="1"/>
  <c r="AY71" i="1"/>
  <c r="AX45" i="1"/>
  <c r="AS45" i="1"/>
  <c r="AY45" i="1"/>
  <c r="AX488" i="1"/>
  <c r="AY488" i="1"/>
  <c r="AS488" i="1"/>
  <c r="AX604" i="1"/>
  <c r="AY604" i="1"/>
  <c r="AS604" i="1"/>
  <c r="AX370" i="1"/>
  <c r="AS370" i="1"/>
  <c r="AY370" i="1"/>
  <c r="AX161" i="1"/>
  <c r="AY161" i="1"/>
  <c r="AS161" i="1"/>
  <c r="AX517" i="1"/>
  <c r="AY517" i="1"/>
  <c r="AS517" i="1"/>
  <c r="AX962" i="1"/>
  <c r="AS962" i="1"/>
  <c r="AY962" i="1"/>
  <c r="AX927" i="1"/>
  <c r="AS927" i="1"/>
  <c r="AY927" i="1"/>
  <c r="AS875" i="1"/>
  <c r="AX875" i="1"/>
  <c r="AY875" i="1"/>
  <c r="AX773" i="1"/>
  <c r="AY773" i="1"/>
  <c r="AS773" i="1"/>
  <c r="AX765" i="1"/>
  <c r="AY765" i="1"/>
  <c r="AS765" i="1"/>
  <c r="AS10" i="1"/>
  <c r="AY10" i="1"/>
  <c r="AX10" i="1"/>
  <c r="AX197" i="1"/>
  <c r="AS197" i="1"/>
  <c r="AY197" i="1"/>
  <c r="AS406" i="1"/>
  <c r="AY406" i="1"/>
  <c r="AX406" i="1"/>
  <c r="AX68" i="1"/>
  <c r="AY68" i="1"/>
  <c r="AS68" i="1"/>
  <c r="AS1241" i="1"/>
  <c r="AY1241" i="1"/>
  <c r="AX1241" i="1"/>
  <c r="AS445" i="1"/>
  <c r="AX445" i="1"/>
  <c r="AY445" i="1"/>
  <c r="AX235" i="1"/>
  <c r="AS235" i="1"/>
  <c r="AY235" i="1"/>
  <c r="AY691" i="1"/>
  <c r="AS691" i="1"/>
  <c r="AX691" i="1"/>
  <c r="AX479" i="1"/>
  <c r="AS479" i="1"/>
  <c r="AY479" i="1"/>
  <c r="AX656" i="1"/>
  <c r="AY656" i="1"/>
  <c r="AS656" i="1"/>
  <c r="AS899" i="1"/>
  <c r="AX899" i="1"/>
  <c r="AY899" i="1"/>
  <c r="AX208" i="1"/>
  <c r="AS208" i="1"/>
  <c r="AY208" i="1"/>
  <c r="AX1214" i="1"/>
  <c r="AS1214" i="1"/>
  <c r="AY1214" i="1"/>
  <c r="AX671" i="1"/>
  <c r="AY671" i="1"/>
  <c r="AS671" i="1"/>
  <c r="AY303" i="1"/>
  <c r="AX303" i="1"/>
  <c r="AS303" i="1"/>
  <c r="AY1032" i="1"/>
  <c r="AX1032" i="1"/>
  <c r="AS1032" i="1"/>
  <c r="AY32" i="1"/>
  <c r="AX32" i="1"/>
  <c r="AS32" i="1"/>
  <c r="AS316" i="1"/>
  <c r="AX316" i="1"/>
  <c r="AY316" i="1"/>
  <c r="AX505" i="1"/>
  <c r="AY505" i="1"/>
  <c r="AS505" i="1"/>
  <c r="AX252" i="1"/>
  <c r="AY252" i="1"/>
  <c r="AS252" i="1"/>
  <c r="AR1180" i="1"/>
  <c r="AX103" i="1"/>
  <c r="AY103" i="1"/>
  <c r="AS103" i="1"/>
  <c r="AY561" i="1"/>
  <c r="AS561" i="1"/>
  <c r="AX561" i="1"/>
  <c r="AX763" i="1"/>
  <c r="AY763" i="1"/>
  <c r="AS763" i="1"/>
  <c r="AS198" i="1"/>
  <c r="AX198" i="1"/>
  <c r="AY198" i="1"/>
  <c r="AX654" i="1"/>
  <c r="AY654" i="1"/>
  <c r="AS654" i="1"/>
  <c r="AX1145" i="1"/>
  <c r="AS1145" i="1"/>
  <c r="AY1145" i="1"/>
  <c r="AX888" i="1"/>
  <c r="AY888" i="1"/>
  <c r="AS888" i="1"/>
  <c r="AS702" i="1"/>
  <c r="AX702" i="1"/>
  <c r="AY702" i="1"/>
  <c r="AX374" i="1"/>
  <c r="AS374" i="1"/>
  <c r="AY374" i="1"/>
  <c r="AS373" i="1"/>
  <c r="AY373" i="1"/>
  <c r="AX373" i="1"/>
  <c r="AX17" i="1"/>
  <c r="AS17" i="1"/>
  <c r="AY17" i="1"/>
  <c r="AY644" i="1"/>
  <c r="AS644" i="1"/>
  <c r="AX644" i="1"/>
  <c r="AX694" i="1"/>
  <c r="AS694" i="1"/>
  <c r="AY694" i="1"/>
  <c r="AX294" i="1"/>
  <c r="AS294" i="1"/>
  <c r="AY294" i="1"/>
  <c r="AY870" i="1"/>
  <c r="AS870" i="1"/>
  <c r="AX870" i="1"/>
  <c r="AX175" i="1"/>
  <c r="AS175" i="1"/>
  <c r="AY175" i="1"/>
  <c r="AX918" i="1"/>
  <c r="AY918" i="1"/>
  <c r="AS918" i="1"/>
  <c r="AS169" i="1"/>
  <c r="AX169" i="1"/>
  <c r="AY169" i="1"/>
  <c r="AX977" i="1"/>
  <c r="AY977" i="1"/>
  <c r="AS977" i="1"/>
  <c r="AY639" i="1"/>
  <c r="AX639" i="1"/>
  <c r="AS639" i="1"/>
  <c r="AS465" i="1"/>
  <c r="AY465" i="1"/>
  <c r="AX465" i="1"/>
  <c r="AY626" i="1"/>
  <c r="AX626" i="1"/>
  <c r="AS626" i="1"/>
  <c r="AX633" i="1"/>
  <c r="AY633" i="1"/>
  <c r="AS633" i="1"/>
  <c r="AS174" i="1"/>
  <c r="AY174" i="1"/>
  <c r="AX174" i="1"/>
  <c r="AX878" i="1"/>
  <c r="AS878" i="1"/>
  <c r="AY878" i="1"/>
  <c r="AY792" i="1"/>
  <c r="AS792" i="1"/>
  <c r="AX792" i="1"/>
  <c r="AX372" i="1"/>
  <c r="AS372" i="1"/>
  <c r="AY372" i="1"/>
  <c r="AX1134" i="1"/>
  <c r="AS1134" i="1"/>
  <c r="AY1134" i="1"/>
  <c r="AX1156" i="1"/>
  <c r="AS1156" i="1"/>
  <c r="AY1156" i="1"/>
  <c r="AY1027" i="1"/>
  <c r="AX1027" i="1"/>
  <c r="AS1027" i="1"/>
  <c r="AS531" i="1"/>
  <c r="AX531" i="1"/>
  <c r="AY531" i="1"/>
  <c r="AS761" i="1"/>
  <c r="AY761" i="1"/>
  <c r="AX761" i="1"/>
  <c r="AX232" i="1"/>
  <c r="AY232" i="1"/>
  <c r="AS232" i="1"/>
  <c r="AS1207" i="1"/>
  <c r="AY1207" i="1"/>
  <c r="AX1207" i="1"/>
  <c r="AS138" i="1"/>
  <c r="AY138" i="1"/>
  <c r="AX138" i="1"/>
  <c r="AY247" i="1"/>
  <c r="AX247" i="1"/>
  <c r="AS247" i="1"/>
  <c r="AY1083" i="1"/>
  <c r="AX1083" i="1"/>
  <c r="AS1083" i="1"/>
  <c r="AY713" i="1"/>
  <c r="AS713" i="1"/>
  <c r="AX713" i="1"/>
  <c r="AX892" i="1"/>
  <c r="AS892" i="1"/>
  <c r="AY892" i="1"/>
  <c r="AY81" i="1"/>
  <c r="AX81" i="1"/>
  <c r="AS81" i="1"/>
  <c r="AX703" i="1"/>
  <c r="AS703" i="1"/>
  <c r="AY703" i="1"/>
  <c r="AY166" i="1"/>
  <c r="AS166" i="1"/>
  <c r="AX166" i="1"/>
  <c r="AS101" i="1"/>
  <c r="AY101" i="1"/>
  <c r="AX101" i="1"/>
  <c r="AS192" i="1"/>
  <c r="AY192" i="1"/>
  <c r="AX192" i="1"/>
  <c r="AY1157" i="1"/>
  <c r="AX1157" i="1"/>
  <c r="AS1157" i="1"/>
  <c r="AX643" i="1"/>
  <c r="AS643" i="1"/>
  <c r="AY643" i="1"/>
  <c r="AY1045" i="1"/>
  <c r="AX1045" i="1"/>
  <c r="AS1045" i="1"/>
  <c r="AS591" i="1"/>
  <c r="AY591" i="1"/>
  <c r="AX591" i="1"/>
  <c r="AY909" i="1"/>
  <c r="AS909" i="1"/>
  <c r="AX909" i="1"/>
  <c r="AS957" i="1"/>
  <c r="AY957" i="1"/>
  <c r="AX957" i="1"/>
  <c r="AS581" i="1"/>
  <c r="AY581" i="1"/>
  <c r="AX581" i="1"/>
  <c r="AS1039" i="1"/>
  <c r="AX1039" i="1"/>
  <c r="AY1039" i="1"/>
  <c r="AX1007" i="1"/>
  <c r="AS1007" i="1"/>
  <c r="AY1007" i="1"/>
  <c r="AY322" i="1"/>
  <c r="AS322" i="1"/>
  <c r="AX322" i="1"/>
  <c r="AX443" i="1"/>
  <c r="AS443" i="1"/>
  <c r="AY443" i="1"/>
  <c r="AR47" i="1"/>
  <c r="AX351" i="1"/>
  <c r="AS351" i="1"/>
  <c r="AY351" i="1"/>
  <c r="AX805" i="1"/>
  <c r="AY805" i="1"/>
  <c r="AS805" i="1"/>
  <c r="AS87" i="1"/>
  <c r="AX87" i="1"/>
  <c r="AY87" i="1"/>
  <c r="AY760" i="1"/>
  <c r="AX760" i="1"/>
  <c r="AS760" i="1"/>
  <c r="AX926" i="1"/>
  <c r="AS926" i="1"/>
  <c r="AY926" i="1"/>
  <c r="AX690" i="1"/>
  <c r="AY690" i="1"/>
  <c r="AS690" i="1"/>
  <c r="AX467" i="1"/>
  <c r="AY467" i="1"/>
  <c r="AS467" i="1"/>
  <c r="AY1018" i="1"/>
  <c r="AS1018" i="1"/>
  <c r="AX1018" i="1"/>
  <c r="AX1049" i="1"/>
  <c r="AS1049" i="1"/>
  <c r="AY1049" i="1"/>
  <c r="AS961" i="1"/>
  <c r="AY961" i="1"/>
  <c r="AX961" i="1"/>
  <c r="AX1024" i="1"/>
  <c r="AS1024" i="1"/>
  <c r="AY1024" i="1"/>
  <c r="AS619" i="1"/>
  <c r="AX619" i="1"/>
  <c r="AY619" i="1"/>
  <c r="AS33" i="1"/>
  <c r="AY33" i="1"/>
  <c r="AX33" i="1"/>
  <c r="AY1002" i="1"/>
  <c r="AS1002" i="1"/>
  <c r="AX1002" i="1"/>
  <c r="AY718" i="1"/>
  <c r="AS718" i="1"/>
  <c r="AX718" i="1"/>
  <c r="AY170" i="1"/>
  <c r="AS170" i="1"/>
  <c r="AX170" i="1"/>
  <c r="AS1237" i="1"/>
  <c r="AX1237" i="1"/>
  <c r="AY1237" i="1"/>
  <c r="AX77" i="1"/>
  <c r="AY77" i="1"/>
  <c r="AS77" i="1"/>
  <c r="AX740" i="1"/>
  <c r="AY740" i="1"/>
  <c r="AS740" i="1"/>
  <c r="AY1089" i="1"/>
  <c r="AX1089" i="1"/>
  <c r="AS1089" i="1"/>
  <c r="AY681" i="1"/>
  <c r="AS681" i="1"/>
  <c r="AX681" i="1"/>
  <c r="AX568" i="1"/>
  <c r="AS568" i="1"/>
  <c r="AY568" i="1"/>
  <c r="AX245" i="1"/>
  <c r="AS245" i="1"/>
  <c r="AY245" i="1"/>
  <c r="AY107" i="1"/>
  <c r="AS107" i="1"/>
  <c r="AX107" i="1"/>
  <c r="AY921" i="1"/>
  <c r="AX921" i="1"/>
  <c r="AS921" i="1"/>
  <c r="AS187" i="1"/>
  <c r="AY187" i="1"/>
  <c r="AX187" i="1"/>
  <c r="AS842" i="1"/>
  <c r="AY842" i="1"/>
  <c r="AX842" i="1"/>
  <c r="AX508" i="1"/>
  <c r="AY508" i="1"/>
  <c r="AS508" i="1"/>
  <c r="AX137" i="1"/>
  <c r="AY137" i="1"/>
  <c r="AS137" i="1"/>
  <c r="AX263" i="1"/>
  <c r="AS263" i="1"/>
  <c r="AY263" i="1"/>
  <c r="AS476" i="1"/>
  <c r="AY476" i="1"/>
  <c r="AX476" i="1"/>
  <c r="AX496" i="1"/>
  <c r="AY496" i="1"/>
  <c r="AS496" i="1"/>
  <c r="AY8" i="1"/>
  <c r="AX8" i="1"/>
  <c r="AS8" i="1"/>
  <c r="AY782" i="1"/>
  <c r="AX782" i="1"/>
  <c r="AS782" i="1"/>
  <c r="AX200" i="1"/>
  <c r="AY200" i="1"/>
  <c r="AS200" i="1"/>
  <c r="AS412" i="1"/>
  <c r="AY412" i="1"/>
  <c r="AX412" i="1"/>
  <c r="AS1005" i="1"/>
  <c r="AY1005" i="1"/>
  <c r="AX1005" i="1"/>
  <c r="AX1057" i="1"/>
  <c r="AY1057" i="1"/>
  <c r="AS1057" i="1"/>
  <c r="AX546" i="1"/>
  <c r="AS546" i="1"/>
  <c r="AY546" i="1"/>
  <c r="AY661" i="1"/>
  <c r="AX661" i="1"/>
  <c r="AS661" i="1"/>
  <c r="AR400" i="1"/>
  <c r="AS89" i="1"/>
  <c r="AX89" i="1"/>
  <c r="AY89" i="1"/>
  <c r="AS1206" i="1"/>
  <c r="AY1206" i="1"/>
  <c r="AX1206" i="1"/>
  <c r="AY497" i="1"/>
  <c r="AX497" i="1"/>
  <c r="AS497" i="1"/>
  <c r="AS31" i="1"/>
  <c r="AY31" i="1"/>
  <c r="AX31" i="1"/>
  <c r="AX258" i="1"/>
  <c r="AS258" i="1"/>
  <c r="AY258" i="1"/>
  <c r="AX1192" i="1"/>
  <c r="AY1192" i="1"/>
  <c r="AS1192" i="1"/>
  <c r="AS796" i="1"/>
  <c r="AY796" i="1"/>
  <c r="AX796" i="1"/>
  <c r="AS848" i="1"/>
  <c r="AY848" i="1"/>
  <c r="AX848" i="1"/>
  <c r="AY551" i="1"/>
  <c r="AX551" i="1"/>
  <c r="AS551" i="1"/>
  <c r="AY418" i="1"/>
  <c r="AX418" i="1"/>
  <c r="AS418" i="1"/>
  <c r="AY715" i="1"/>
  <c r="AS715" i="1"/>
  <c r="AX715" i="1"/>
  <c r="AY409" i="1"/>
  <c r="AX409" i="1"/>
  <c r="AS409" i="1"/>
  <c r="AX821" i="1"/>
  <c r="AY821" i="1"/>
  <c r="AS821" i="1"/>
  <c r="AY507" i="1"/>
  <c r="AX507" i="1"/>
  <c r="AS507" i="1"/>
  <c r="AS215" i="1"/>
  <c r="AX215" i="1"/>
  <c r="AY215" i="1"/>
  <c r="AS810" i="1"/>
  <c r="AX810" i="1"/>
  <c r="AY810" i="1"/>
  <c r="AY302" i="1"/>
  <c r="AS302" i="1"/>
  <c r="AX302" i="1"/>
  <c r="AY314" i="1"/>
  <c r="AS314" i="1"/>
  <c r="AX314" i="1"/>
  <c r="AS241" i="1"/>
  <c r="AX241" i="1"/>
  <c r="AY241" i="1"/>
  <c r="AX726" i="1"/>
  <c r="AY726" i="1"/>
  <c r="AS726" i="1"/>
  <c r="AS376" i="1"/>
  <c r="AX376" i="1"/>
  <c r="AY376" i="1"/>
  <c r="AY613" i="1"/>
  <c r="AS613" i="1"/>
  <c r="AX613" i="1"/>
  <c r="AX352" i="1"/>
  <c r="AS352" i="1"/>
  <c r="AY352" i="1"/>
  <c r="AS1020" i="1"/>
  <c r="AX1020" i="1"/>
  <c r="AY1020" i="1"/>
  <c r="AX136" i="1"/>
  <c r="AY136" i="1"/>
  <c r="AS136" i="1"/>
  <c r="AS113" i="1"/>
  <c r="AY113" i="1"/>
  <c r="AX113" i="1"/>
  <c r="AX416" i="1"/>
  <c r="AY416" i="1"/>
  <c r="AS416" i="1"/>
  <c r="AS748" i="1"/>
  <c r="AY748" i="1"/>
  <c r="AX748" i="1"/>
  <c r="AY323" i="1"/>
  <c r="AX323" i="1"/>
  <c r="AS323" i="1"/>
  <c r="AS976" i="1"/>
  <c r="AX976" i="1"/>
  <c r="AY976" i="1"/>
  <c r="AX86" i="1"/>
  <c r="AY86" i="1"/>
  <c r="AS86" i="1"/>
  <c r="AY867" i="1"/>
  <c r="AS867" i="1"/>
  <c r="AX867" i="1"/>
  <c r="AX653" i="1"/>
  <c r="AS653" i="1"/>
  <c r="AY653" i="1"/>
  <c r="AY1096" i="1"/>
  <c r="AS1096" i="1"/>
  <c r="AX1096" i="1"/>
  <c r="AY473" i="1"/>
  <c r="AX473" i="1"/>
  <c r="AS473" i="1"/>
  <c r="AX797" i="1"/>
  <c r="AS797" i="1"/>
  <c r="AY797" i="1"/>
  <c r="AY605" i="1"/>
  <c r="AX605" i="1"/>
  <c r="AS605" i="1"/>
  <c r="AR752" i="1"/>
  <c r="AX1406" i="2"/>
  <c r="AV1406" i="2"/>
  <c r="AU1406" i="2" a="1"/>
  <c r="AU1406" i="2" s="1"/>
  <c r="AU1039" i="2" a="1"/>
  <c r="AU1039" i="2" s="1"/>
  <c r="AX1039" i="2"/>
  <c r="AV1039" i="2"/>
  <c r="AX1299" i="2"/>
  <c r="AV1299" i="2"/>
  <c r="AU1299" i="2" a="1"/>
  <c r="AU1299" i="2" s="1"/>
  <c r="AU884" i="2" a="1"/>
  <c r="AU884" i="2" s="1"/>
  <c r="AX884" i="2"/>
  <c r="AV884" i="2"/>
  <c r="AX1480" i="2"/>
  <c r="AU1480" i="2" a="1"/>
  <c r="AU1480" i="2" s="1"/>
  <c r="AV1480" i="2"/>
  <c r="AU1147" i="2" a="1"/>
  <c r="AU1147" i="2" s="1"/>
  <c r="AX1147" i="2"/>
  <c r="AV1147" i="2"/>
  <c r="AX751" i="2"/>
  <c r="AV751" i="2"/>
  <c r="AU751" i="2" a="1"/>
  <c r="AU751" i="2" s="1"/>
  <c r="AX657" i="2"/>
  <c r="AV657" i="2"/>
  <c r="AU657" i="2" a="1"/>
  <c r="AU657" i="2" s="1"/>
  <c r="AX555" i="2"/>
  <c r="AV555" i="2"/>
  <c r="AU555" i="2" a="1"/>
  <c r="AU555" i="2" s="1"/>
  <c r="AX482" i="2"/>
  <c r="AV482" i="2"/>
  <c r="AU482" i="2" a="1"/>
  <c r="AU482" i="2" s="1"/>
  <c r="AX440" i="2"/>
  <c r="AU440" i="2" a="1"/>
  <c r="AU440" i="2" s="1"/>
  <c r="AV440" i="2"/>
  <c r="AU323" i="2" a="1"/>
  <c r="AU323" i="2" s="1"/>
  <c r="AX323" i="2"/>
  <c r="AV323" i="2"/>
  <c r="AX275" i="2"/>
  <c r="AV275" i="2"/>
  <c r="AU275" i="2" a="1"/>
  <c r="AU275" i="2" s="1"/>
  <c r="AX918" i="2"/>
  <c r="AV918" i="2"/>
  <c r="AU918" i="2" a="1"/>
  <c r="AU918" i="2" s="1"/>
  <c r="AU1755" i="2" a="1"/>
  <c r="AU1755" i="2" s="1"/>
  <c r="AX1755" i="2"/>
  <c r="AV1755" i="2"/>
  <c r="AX1554" i="2"/>
  <c r="AV1554" i="2"/>
  <c r="AU1554" i="2" a="1"/>
  <c r="AU1554" i="2" s="1"/>
  <c r="AX1454" i="2"/>
  <c r="AV1454" i="2"/>
  <c r="AU1454" i="2" a="1"/>
  <c r="AU1454" i="2" s="1"/>
  <c r="AX1157" i="2"/>
  <c r="AU1157" i="2" a="1"/>
  <c r="AU1157" i="2" s="1"/>
  <c r="AV1157" i="2"/>
  <c r="AX673" i="2"/>
  <c r="AV673" i="2"/>
  <c r="AU673" i="2" a="1"/>
  <c r="AU673" i="2" s="1"/>
  <c r="AU483" i="2" a="1"/>
  <c r="AU483" i="2" s="1"/>
  <c r="AV483" i="2"/>
  <c r="AX483" i="2"/>
  <c r="AX432" i="2"/>
  <c r="AV432" i="2"/>
  <c r="AU432" i="2" a="1"/>
  <c r="AU432" i="2" s="1"/>
  <c r="AX266" i="2"/>
  <c r="AV266" i="2"/>
  <c r="AU266" i="2" a="1"/>
  <c r="AU266" i="2" s="1"/>
  <c r="AU1791" i="2" a="1"/>
  <c r="AU1791" i="2" s="1"/>
  <c r="AV1791" i="2"/>
  <c r="AX1791" i="2"/>
  <c r="AX630" i="2"/>
  <c r="AV630" i="2"/>
  <c r="AU630" i="2" a="1"/>
  <c r="AU630" i="2" s="1"/>
  <c r="AU305" i="2" a="1"/>
  <c r="AU305" i="2" s="1"/>
  <c r="AX305" i="2"/>
  <c r="AV305" i="2"/>
  <c r="AU1491" i="2" a="1"/>
  <c r="AU1491" i="2" s="1"/>
  <c r="AX1491" i="2"/>
  <c r="AV1491" i="2"/>
  <c r="AU1230" i="2" a="1"/>
  <c r="AU1230" i="2" s="1"/>
  <c r="AX1230" i="2"/>
  <c r="AV1230" i="2"/>
  <c r="AX1161" i="2"/>
  <c r="AV1161" i="2"/>
  <c r="AU1161" i="2" a="1"/>
  <c r="AU1161" i="2" s="1"/>
  <c r="AV537" i="2"/>
  <c r="AU537" i="2" a="1"/>
  <c r="AU537" i="2" s="1"/>
  <c r="AX537" i="2"/>
  <c r="AV234" i="2"/>
  <c r="AU234" i="2" a="1"/>
  <c r="AU234" i="2" s="1"/>
  <c r="AX234" i="2"/>
  <c r="AV82" i="2"/>
  <c r="AU82" i="2" a="1"/>
  <c r="AU82" i="2" s="1"/>
  <c r="AX82" i="2"/>
  <c r="AX1793" i="2"/>
  <c r="AV1793" i="2"/>
  <c r="AU1793" i="2" a="1"/>
  <c r="AU1793" i="2" s="1"/>
  <c r="AX1701" i="2"/>
  <c r="AU1701" i="2" a="1"/>
  <c r="AU1701" i="2" s="1"/>
  <c r="AV1701" i="2"/>
  <c r="AV1628" i="2"/>
  <c r="AX1628" i="2"/>
  <c r="AU1628" i="2" a="1"/>
  <c r="AU1628" i="2" s="1"/>
  <c r="AV713" i="2"/>
  <c r="AU713" i="2" a="1"/>
  <c r="AU713" i="2" s="1"/>
  <c r="AX713" i="2"/>
  <c r="AX664" i="2"/>
  <c r="AV664" i="2"/>
  <c r="AU664" i="2" a="1"/>
  <c r="AU664" i="2" s="1"/>
  <c r="AV217" i="2"/>
  <c r="AU217" i="2" a="1"/>
  <c r="AU217" i="2" s="1"/>
  <c r="AX217" i="2"/>
  <c r="AX44" i="2"/>
  <c r="AU44" i="2" a="1"/>
  <c r="AU44" i="2" s="1"/>
  <c r="AV44" i="2"/>
  <c r="AX977" i="2"/>
  <c r="AV977" i="2"/>
  <c r="AU977" i="2" a="1"/>
  <c r="AU977" i="2" s="1"/>
  <c r="AX1088" i="2"/>
  <c r="AU1088" i="2" a="1"/>
  <c r="AU1088" i="2" s="1"/>
  <c r="AV1088" i="2"/>
  <c r="AX271" i="2"/>
  <c r="AV271" i="2"/>
  <c r="AU271" i="2" a="1"/>
  <c r="AU271" i="2" s="1"/>
  <c r="AX1635" i="2"/>
  <c r="AV1635" i="2"/>
  <c r="AU1635" i="2" a="1"/>
  <c r="AU1635" i="2" s="1"/>
  <c r="AX1313" i="2"/>
  <c r="AV1313" i="2"/>
  <c r="AU1313" i="2" a="1"/>
  <c r="AU1313" i="2" s="1"/>
  <c r="AU1107" i="2" a="1"/>
  <c r="AU1107" i="2" s="1"/>
  <c r="AX1107" i="2"/>
  <c r="AV1107" i="2"/>
  <c r="AX643" i="2"/>
  <c r="AU643" i="2" a="1"/>
  <c r="AU643" i="2" s="1"/>
  <c r="AV643" i="2"/>
  <c r="AX1226" i="2"/>
  <c r="AV1226" i="2"/>
  <c r="AU1226" i="2" a="1"/>
  <c r="AU1226" i="2" s="1"/>
  <c r="AX1482" i="2"/>
  <c r="AV1482" i="2"/>
  <c r="AU1482" i="2" a="1"/>
  <c r="AU1482" i="2" s="1"/>
  <c r="AV1266" i="2"/>
  <c r="AX1266" i="2"/>
  <c r="AU1266" i="2" a="1"/>
  <c r="AU1266" i="2" s="1"/>
  <c r="AX1778" i="2"/>
  <c r="AV1778" i="2"/>
  <c r="AU1778" i="2" a="1"/>
  <c r="AU1778" i="2" s="1"/>
  <c r="AX1279" i="2"/>
  <c r="AU1279" i="2" a="1"/>
  <c r="AU1279" i="2" s="1"/>
  <c r="AV1279" i="2"/>
  <c r="AU1575" i="2" a="1"/>
  <c r="AU1575" i="2" s="1"/>
  <c r="AV1575" i="2"/>
  <c r="AX1575" i="2"/>
  <c r="AV772" i="2"/>
  <c r="AX772" i="2"/>
  <c r="AU772" i="2" a="1"/>
  <c r="AU772" i="2" s="1"/>
  <c r="AU105" i="2" a="1"/>
  <c r="AU105" i="2" s="1"/>
  <c r="AX105" i="2"/>
  <c r="AV105" i="2"/>
  <c r="AX117" i="2"/>
  <c r="AV117" i="2"/>
  <c r="AU117" i="2" a="1"/>
  <c r="AU117" i="2" s="1"/>
  <c r="AV1379" i="2"/>
  <c r="AU1379" i="2" a="1"/>
  <c r="AU1379" i="2" s="1"/>
  <c r="AX1379" i="2"/>
  <c r="AU1320" i="2" a="1"/>
  <c r="AU1320" i="2" s="1"/>
  <c r="AX1320" i="2"/>
  <c r="AV1320" i="2"/>
  <c r="AV1330" i="2"/>
  <c r="AU1330" i="2" a="1"/>
  <c r="AU1330" i="2" s="1"/>
  <c r="AX1330" i="2"/>
  <c r="AV1124" i="2"/>
  <c r="AU1124" i="2" a="1"/>
  <c r="AU1124" i="2" s="1"/>
  <c r="AX1124" i="2"/>
  <c r="AV978" i="2"/>
  <c r="AX978" i="2"/>
  <c r="AU978" i="2" a="1"/>
  <c r="AU978" i="2" s="1"/>
  <c r="AX805" i="2"/>
  <c r="AV805" i="2"/>
  <c r="AU805" i="2" a="1"/>
  <c r="AU805" i="2" s="1"/>
  <c r="AX383" i="2"/>
  <c r="AV383" i="2"/>
  <c r="AU383" i="2" a="1"/>
  <c r="AU383" i="2" s="1"/>
  <c r="AV314" i="2"/>
  <c r="AU314" i="2" a="1"/>
  <c r="AU314" i="2" s="1"/>
  <c r="AX314" i="2"/>
  <c r="AX989" i="2"/>
  <c r="AV989" i="2"/>
  <c r="AU989" i="2" a="1"/>
  <c r="AU989" i="2" s="1"/>
  <c r="AX400" i="2"/>
  <c r="AV400" i="2"/>
  <c r="AU400" i="2" a="1"/>
  <c r="AU400" i="2" s="1"/>
  <c r="AV1011" i="2"/>
  <c r="AX1011" i="2"/>
  <c r="AU1011" i="2" a="1"/>
  <c r="AU1011" i="2" s="1"/>
  <c r="AU770" i="2" a="1"/>
  <c r="AU770" i="2" s="1"/>
  <c r="AX770" i="2"/>
  <c r="AV770" i="2"/>
  <c r="AU1416" i="2" a="1"/>
  <c r="AU1416" i="2" s="1"/>
  <c r="AV1416" i="2"/>
  <c r="AX1416" i="2"/>
  <c r="AX609" i="2"/>
  <c r="AV609" i="2"/>
  <c r="AU609" i="2" a="1"/>
  <c r="AU609" i="2" s="1"/>
  <c r="AU28" i="2" a="1"/>
  <c r="AU28" i="2" s="1"/>
  <c r="AX28" i="2"/>
  <c r="AV28" i="2"/>
  <c r="AV1741" i="2"/>
  <c r="AU1741" i="2" a="1"/>
  <c r="AU1741" i="2" s="1"/>
  <c r="AX1741" i="2"/>
  <c r="AX1629" i="2"/>
  <c r="AV1629" i="2"/>
  <c r="AU1629" i="2" a="1"/>
  <c r="AU1629" i="2" s="1"/>
  <c r="AU1487" i="2" a="1"/>
  <c r="AU1487" i="2" s="1"/>
  <c r="AX1487" i="2"/>
  <c r="AV1487" i="2"/>
  <c r="AV1222" i="2"/>
  <c r="AU1222" i="2" a="1"/>
  <c r="AU1222" i="2" s="1"/>
  <c r="AX1222" i="2"/>
  <c r="AX318" i="2"/>
  <c r="AV318" i="2"/>
  <c r="AU318" i="2" a="1"/>
  <c r="AU318" i="2" s="1"/>
  <c r="AX306" i="2"/>
  <c r="AV306" i="2"/>
  <c r="AU306" i="2" a="1"/>
  <c r="AU306" i="2" s="1"/>
  <c r="AX338" i="2"/>
  <c r="AV338" i="2"/>
  <c r="AU338" i="2" a="1"/>
  <c r="AU338" i="2" s="1"/>
  <c r="AX460" i="2"/>
  <c r="AV460" i="2"/>
  <c r="AU460" i="2" a="1"/>
  <c r="AU460" i="2" s="1"/>
  <c r="AX1156" i="2"/>
  <c r="AV1156" i="2"/>
  <c r="AU1156" i="2" a="1"/>
  <c r="AU1156" i="2" s="1"/>
  <c r="AX1152" i="2"/>
  <c r="AU1152" i="2" a="1"/>
  <c r="AU1152" i="2" s="1"/>
  <c r="AV1152" i="2"/>
  <c r="AX707" i="2"/>
  <c r="AV707" i="2"/>
  <c r="AU707" i="2" a="1"/>
  <c r="AU707" i="2" s="1"/>
  <c r="AU101" i="2" a="1"/>
  <c r="AU101" i="2" s="1"/>
  <c r="AX101" i="2"/>
  <c r="AV101" i="2"/>
  <c r="AX754" i="2"/>
  <c r="AV754" i="2"/>
  <c r="AU754" i="2" a="1"/>
  <c r="AU754" i="2" s="1"/>
  <c r="AU405" i="2" a="1"/>
  <c r="AU405" i="2" s="1"/>
  <c r="AX405" i="2"/>
  <c r="AV405" i="2"/>
  <c r="AV1481" i="2"/>
  <c r="AU1481" i="2" a="1"/>
  <c r="AU1481" i="2" s="1"/>
  <c r="AX1481" i="2"/>
  <c r="AX988" i="2"/>
  <c r="AV988" i="2"/>
  <c r="AU988" i="2" a="1"/>
  <c r="AU988" i="2" s="1"/>
  <c r="AU943" i="2" a="1"/>
  <c r="AU943" i="2" s="1"/>
  <c r="AV943" i="2"/>
  <c r="AX943" i="2"/>
  <c r="AX1679" i="2"/>
  <c r="AV1679" i="2"/>
  <c r="AU1679" i="2" a="1"/>
  <c r="AU1679" i="2" s="1"/>
  <c r="AX1194" i="2"/>
  <c r="AV1194" i="2"/>
  <c r="AU1194" i="2" a="1"/>
  <c r="AU1194" i="2" s="1"/>
  <c r="AX1032" i="2"/>
  <c r="AV1032" i="2"/>
  <c r="AU1032" i="2" a="1"/>
  <c r="AU1032" i="2" s="1"/>
  <c r="AU1763" i="2" a="1"/>
  <c r="AU1763" i="2" s="1"/>
  <c r="AX1763" i="2"/>
  <c r="AV1763" i="2"/>
  <c r="AX1577" i="2"/>
  <c r="AU1577" i="2" a="1"/>
  <c r="AU1577" i="2" s="1"/>
  <c r="AV1577" i="2"/>
  <c r="AU1447" i="2" a="1"/>
  <c r="AU1447" i="2" s="1"/>
  <c r="AV1447" i="2"/>
  <c r="AX1447" i="2"/>
  <c r="AU1271" i="2" a="1"/>
  <c r="AU1271" i="2" s="1"/>
  <c r="AX1271" i="2"/>
  <c r="AV1271" i="2"/>
  <c r="AV1108" i="2"/>
  <c r="AX1108" i="2"/>
  <c r="AU1108" i="2" a="1"/>
  <c r="AU1108" i="2" s="1"/>
  <c r="AV1069" i="2"/>
  <c r="AX1069" i="2"/>
  <c r="AU1069" i="2" a="1"/>
  <c r="AU1069" i="2" s="1"/>
  <c r="AX853" i="2"/>
  <c r="AV853" i="2"/>
  <c r="AU853" i="2" a="1"/>
  <c r="AU853" i="2" s="1"/>
  <c r="AV735" i="2"/>
  <c r="AX735" i="2"/>
  <c r="AU735" i="2" a="1"/>
  <c r="AU735" i="2" s="1"/>
  <c r="AU656" i="2" a="1"/>
  <c r="AU656" i="2" s="1"/>
  <c r="AX656" i="2"/>
  <c r="AV656" i="2"/>
  <c r="AX403" i="2"/>
  <c r="AV403" i="2"/>
  <c r="AU403" i="2" a="1"/>
  <c r="AU403" i="2" s="1"/>
  <c r="AX352" i="2"/>
  <c r="AV352" i="2"/>
  <c r="AU352" i="2" a="1"/>
  <c r="AU352" i="2" s="1"/>
  <c r="AX283" i="2"/>
  <c r="AV283" i="2"/>
  <c r="AU283" i="2" a="1"/>
  <c r="AU283" i="2" s="1"/>
  <c r="AV240" i="2"/>
  <c r="AX240" i="2"/>
  <c r="AU240" i="2" a="1"/>
  <c r="AU240" i="2" s="1"/>
  <c r="AX1716" i="2"/>
  <c r="AV1716" i="2"/>
  <c r="AU1716" i="2" a="1"/>
  <c r="AU1716" i="2" s="1"/>
  <c r="AX1657" i="2"/>
  <c r="AV1657" i="2"/>
  <c r="AU1657" i="2" a="1"/>
  <c r="AU1657" i="2" s="1"/>
  <c r="AX1261" i="2"/>
  <c r="AU1261" i="2" a="1"/>
  <c r="AU1261" i="2" s="1"/>
  <c r="AV1261" i="2"/>
  <c r="AX1000" i="2"/>
  <c r="AV1000" i="2"/>
  <c r="AU1000" i="2" a="1"/>
  <c r="AU1000" i="2" s="1"/>
  <c r="AX930" i="2"/>
  <c r="AV930" i="2"/>
  <c r="AU930" i="2" a="1"/>
  <c r="AU930" i="2" s="1"/>
  <c r="AX179" i="2"/>
  <c r="AV179" i="2"/>
  <c r="AU179" i="2" a="1"/>
  <c r="AU179" i="2" s="1"/>
  <c r="AX256" i="2"/>
  <c r="AV256" i="2"/>
  <c r="AU256" i="2" a="1"/>
  <c r="AU256" i="2" s="1"/>
  <c r="AX1380" i="2"/>
  <c r="AV1380" i="2"/>
  <c r="AU1380" i="2" a="1"/>
  <c r="AU1380" i="2" s="1"/>
  <c r="AX1619" i="2"/>
  <c r="AV1619" i="2"/>
  <c r="AU1619" i="2" a="1"/>
  <c r="AU1619" i="2" s="1"/>
  <c r="AU1544" i="2" a="1"/>
  <c r="AU1544" i="2" s="1"/>
  <c r="AX1544" i="2"/>
  <c r="AV1544" i="2"/>
  <c r="AX1229" i="2"/>
  <c r="AV1229" i="2"/>
  <c r="AU1229" i="2" a="1"/>
  <c r="AU1229" i="2" s="1"/>
  <c r="AX765" i="2"/>
  <c r="AV765" i="2"/>
  <c r="AU765" i="2" a="1"/>
  <c r="AU765" i="2" s="1"/>
  <c r="AX668" i="2"/>
  <c r="AV668" i="2"/>
  <c r="AU668" i="2" a="1"/>
  <c r="AU668" i="2" s="1"/>
  <c r="AX126" i="2"/>
  <c r="AV126" i="2"/>
  <c r="AU126" i="2" a="1"/>
  <c r="AU126" i="2" s="1"/>
  <c r="AV1710" i="2"/>
  <c r="AU1710" i="2" a="1"/>
  <c r="AU1710" i="2" s="1"/>
  <c r="AX1710" i="2"/>
  <c r="AV1579" i="2"/>
  <c r="AU1579" i="2" a="1"/>
  <c r="AU1579" i="2" s="1"/>
  <c r="AX1579" i="2"/>
  <c r="AV1564" i="2"/>
  <c r="AX1564" i="2"/>
  <c r="AU1564" i="2" a="1"/>
  <c r="AU1564" i="2" s="1"/>
  <c r="AX1392" i="2"/>
  <c r="AV1392" i="2"/>
  <c r="AU1392" i="2" a="1"/>
  <c r="AU1392" i="2" s="1"/>
  <c r="AX864" i="2"/>
  <c r="AV864" i="2"/>
  <c r="AU864" i="2" a="1"/>
  <c r="AU864" i="2" s="1"/>
  <c r="AV641" i="2"/>
  <c r="AU641" i="2" a="1"/>
  <c r="AU641" i="2" s="1"/>
  <c r="AX641" i="2"/>
  <c r="AX255" i="2"/>
  <c r="AV255" i="2"/>
  <c r="AU255" i="2" a="1"/>
  <c r="AU255" i="2" s="1"/>
  <c r="AX40" i="2"/>
  <c r="AV40" i="2"/>
  <c r="AU40" i="2" a="1"/>
  <c r="AU40" i="2" s="1"/>
  <c r="AX1536" i="2"/>
  <c r="AV1536" i="2"/>
  <c r="AU1536" i="2" a="1"/>
  <c r="AU1536" i="2" s="1"/>
  <c r="AX645" i="2"/>
  <c r="AV645" i="2"/>
  <c r="AU645" i="2" a="1"/>
  <c r="AU645" i="2" s="1"/>
  <c r="AX559" i="2"/>
  <c r="AV559" i="2"/>
  <c r="AU559" i="2" a="1"/>
  <c r="AU559" i="2" s="1"/>
  <c r="AU475" i="2" a="1"/>
  <c r="AU475" i="2" s="1"/>
  <c r="AX475" i="2"/>
  <c r="AV475" i="2"/>
  <c r="AU85" i="2" a="1"/>
  <c r="AU85" i="2" s="1"/>
  <c r="AX85" i="2"/>
  <c r="AV85" i="2"/>
  <c r="AX1442" i="2"/>
  <c r="AV1442" i="2"/>
  <c r="AU1442" i="2" a="1"/>
  <c r="AU1442" i="2" s="1"/>
  <c r="AX65" i="2"/>
  <c r="AU65" i="2" a="1"/>
  <c r="AU65" i="2" s="1"/>
  <c r="AV65" i="2"/>
  <c r="AX953" i="2"/>
  <c r="AV953" i="2"/>
  <c r="AU953" i="2" a="1"/>
  <c r="AU953" i="2" s="1"/>
  <c r="AX1101" i="2"/>
  <c r="AV1101" i="2"/>
  <c r="AU1101" i="2" a="1"/>
  <c r="AU1101" i="2" s="1"/>
  <c r="AX758" i="2"/>
  <c r="AV758" i="2"/>
  <c r="AU758" i="2" a="1"/>
  <c r="AU758" i="2" s="1"/>
  <c r="AX638" i="2"/>
  <c r="AV638" i="2"/>
  <c r="AU638" i="2" a="1"/>
  <c r="AU638" i="2" s="1"/>
  <c r="AU223" i="2" a="1"/>
  <c r="AU223" i="2" s="1"/>
  <c r="AX223" i="2"/>
  <c r="AV223" i="2"/>
  <c r="AX239" i="2"/>
  <c r="AU239" i="2" a="1"/>
  <c r="AU239" i="2" s="1"/>
  <c r="AV239" i="2"/>
  <c r="AX253" i="2"/>
  <c r="AU253" i="2" a="1"/>
  <c r="AU253" i="2" s="1"/>
  <c r="AV253" i="2"/>
  <c r="AX47" i="2"/>
  <c r="AV47" i="2"/>
  <c r="AU47" i="2" a="1"/>
  <c r="AU47" i="2" s="1"/>
  <c r="AV1650" i="2"/>
  <c r="AU1650" i="2" a="1"/>
  <c r="AU1650" i="2" s="1"/>
  <c r="AX1650" i="2"/>
  <c r="AX929" i="2"/>
  <c r="AV929" i="2"/>
  <c r="AU929" i="2" a="1"/>
  <c r="AU929" i="2" s="1"/>
  <c r="AV824" i="2"/>
  <c r="AU824" i="2" a="1"/>
  <c r="AU824" i="2" s="1"/>
  <c r="AX824" i="2"/>
  <c r="AX516" i="2"/>
  <c r="AV516" i="2"/>
  <c r="AU516" i="2" a="1"/>
  <c r="AU516" i="2" s="1"/>
  <c r="AX611" i="2"/>
  <c r="AV611" i="2"/>
  <c r="AU611" i="2" a="1"/>
  <c r="AU611" i="2" s="1"/>
  <c r="AU627" i="2" a="1"/>
  <c r="AU627" i="2" s="1"/>
  <c r="AX627" i="2"/>
  <c r="AV627" i="2"/>
  <c r="AX355" i="2"/>
  <c r="AV355" i="2"/>
  <c r="AU355" i="2" a="1"/>
  <c r="AU355" i="2" s="1"/>
  <c r="AX297" i="2"/>
  <c r="AV297" i="2"/>
  <c r="AU297" i="2" a="1"/>
  <c r="AU297" i="2" s="1"/>
  <c r="AX242" i="2"/>
  <c r="AV242" i="2"/>
  <c r="AU242" i="2" a="1"/>
  <c r="AU242" i="2" s="1"/>
  <c r="AU554" i="2" a="1"/>
  <c r="AU554" i="2" s="1"/>
  <c r="AX554" i="2"/>
  <c r="AV554" i="2"/>
  <c r="AX970" i="2"/>
  <c r="AU970" i="2" a="1"/>
  <c r="AU970" i="2" s="1"/>
  <c r="AV970" i="2"/>
  <c r="AV1726" i="2"/>
  <c r="AU1726" i="2" a="1"/>
  <c r="AU1726" i="2" s="1"/>
  <c r="AX1726" i="2"/>
  <c r="AV1596" i="2"/>
  <c r="AX1596" i="2"/>
  <c r="AU1596" i="2" a="1"/>
  <c r="AU1596" i="2" s="1"/>
  <c r="AX1551" i="2"/>
  <c r="AV1551" i="2"/>
  <c r="AU1551" i="2" a="1"/>
  <c r="AU1551" i="2" s="1"/>
  <c r="AX1386" i="2"/>
  <c r="AU1386" i="2" a="1"/>
  <c r="AU1386" i="2" s="1"/>
  <c r="AV1386" i="2"/>
  <c r="AX1331" i="2"/>
  <c r="AV1331" i="2"/>
  <c r="AU1331" i="2" a="1"/>
  <c r="AU1331" i="2" s="1"/>
  <c r="AV1150" i="2"/>
  <c r="AU1150" i="2" a="1"/>
  <c r="AU1150" i="2" s="1"/>
  <c r="AX1150" i="2"/>
  <c r="AX842" i="2"/>
  <c r="AV842" i="2"/>
  <c r="AU842" i="2" a="1"/>
  <c r="AU842" i="2" s="1"/>
  <c r="AX604" i="2"/>
  <c r="AV604" i="2"/>
  <c r="AU604" i="2" a="1"/>
  <c r="AU604" i="2" s="1"/>
  <c r="AU415" i="2" a="1"/>
  <c r="AU415" i="2" s="1"/>
  <c r="AX415" i="2"/>
  <c r="AV415" i="2"/>
  <c r="AV313" i="2"/>
  <c r="AU313" i="2" a="1"/>
  <c r="AU313" i="2" s="1"/>
  <c r="AX313" i="2"/>
  <c r="AX222" i="2"/>
  <c r="AV222" i="2"/>
  <c r="AU222" i="2" a="1"/>
  <c r="AU222" i="2" s="1"/>
  <c r="AX586" i="2"/>
  <c r="AU586" i="2" a="1"/>
  <c r="AU586" i="2" s="1"/>
  <c r="AV586" i="2"/>
  <c r="AV1768" i="2"/>
  <c r="AU1768" i="2" a="1"/>
  <c r="AU1768" i="2" s="1"/>
  <c r="AX1768" i="2"/>
  <c r="AV1556" i="2"/>
  <c r="AX1556" i="2"/>
  <c r="AU1556" i="2" a="1"/>
  <c r="AU1556" i="2" s="1"/>
  <c r="AU1191" i="2" a="1"/>
  <c r="AU1191" i="2" s="1"/>
  <c r="AX1191" i="2"/>
  <c r="AV1191" i="2"/>
  <c r="AV958" i="2"/>
  <c r="AX958" i="2"/>
  <c r="AU958" i="2" a="1"/>
  <c r="AU958" i="2" s="1"/>
  <c r="AX807" i="2"/>
  <c r="AV807" i="2"/>
  <c r="AU807" i="2" a="1"/>
  <c r="AU807" i="2" s="1"/>
  <c r="AV208" i="2"/>
  <c r="AU208" i="2" a="1"/>
  <c r="AU208" i="2" s="1"/>
  <c r="AX208" i="2"/>
  <c r="AX538" i="2"/>
  <c r="AV538" i="2"/>
  <c r="AU538" i="2" a="1"/>
  <c r="AU538" i="2" s="1"/>
  <c r="AX962" i="2"/>
  <c r="AV962" i="2"/>
  <c r="AU962" i="2" a="1"/>
  <c r="AU962" i="2" s="1"/>
  <c r="AU1143" i="2" a="1"/>
  <c r="AU1143" i="2" s="1"/>
  <c r="AX1143" i="2"/>
  <c r="AV1143" i="2"/>
  <c r="AX103" i="2"/>
  <c r="AV103" i="2"/>
  <c r="AU103" i="2" a="1"/>
  <c r="AU103" i="2" s="1"/>
  <c r="AU1210" i="2" a="1"/>
  <c r="AU1210" i="2" s="1"/>
  <c r="AX1210" i="2"/>
  <c r="AV1210" i="2"/>
  <c r="AX1764" i="2"/>
  <c r="AV1764" i="2"/>
  <c r="AU1764" i="2" a="1"/>
  <c r="AU1764" i="2" s="1"/>
  <c r="AX1696" i="2"/>
  <c r="AV1696" i="2"/>
  <c r="AU1696" i="2" a="1"/>
  <c r="AU1696" i="2" s="1"/>
  <c r="AU1169" i="2" a="1"/>
  <c r="AU1169" i="2" s="1"/>
  <c r="AX1169" i="2"/>
  <c r="AV1169" i="2"/>
  <c r="AX1155" i="2"/>
  <c r="AV1155" i="2"/>
  <c r="AU1155" i="2" a="1"/>
  <c r="AU1155" i="2" s="1"/>
  <c r="AU971" i="2" a="1"/>
  <c r="AU971" i="2" s="1"/>
  <c r="AX971" i="2"/>
  <c r="AV971" i="2"/>
  <c r="AX914" i="2"/>
  <c r="AV914" i="2"/>
  <c r="AU914" i="2" a="1"/>
  <c r="AU914" i="2" s="1"/>
  <c r="AX290" i="2"/>
  <c r="AV290" i="2"/>
  <c r="AU290" i="2" a="1"/>
  <c r="AU290" i="2" s="1"/>
  <c r="AX185" i="2"/>
  <c r="AV185" i="2"/>
  <c r="AU185" i="2" a="1"/>
  <c r="AU185" i="2" s="1"/>
  <c r="AX265" i="2"/>
  <c r="AV265" i="2"/>
  <c r="AU265" i="2" a="1"/>
  <c r="AU265" i="2" s="1"/>
  <c r="AV747" i="2"/>
  <c r="AX747" i="2"/>
  <c r="AU747" i="2" a="1"/>
  <c r="AU747" i="2" s="1"/>
  <c r="AX1312" i="2"/>
  <c r="AV1312" i="2"/>
  <c r="AU1312" i="2" a="1"/>
  <c r="AU1312" i="2" s="1"/>
  <c r="AV1099" i="2"/>
  <c r="AX1099" i="2"/>
  <c r="AU1099" i="2" a="1"/>
  <c r="AU1099" i="2" s="1"/>
  <c r="AV553" i="2"/>
  <c r="AX553" i="2"/>
  <c r="AU553" i="2" a="1"/>
  <c r="AU553" i="2" s="1"/>
  <c r="AX500" i="2"/>
  <c r="AV500" i="2"/>
  <c r="AU500" i="2" a="1"/>
  <c r="AU500" i="2" s="1"/>
  <c r="AU846" i="2" a="1"/>
  <c r="AU846" i="2" s="1"/>
  <c r="AX846" i="2"/>
  <c r="AV846" i="2"/>
  <c r="AX285" i="2"/>
  <c r="AV285" i="2"/>
  <c r="AU285" i="2" a="1"/>
  <c r="AU285" i="2" s="1"/>
  <c r="AU792" i="2" a="1"/>
  <c r="AU792" i="2" s="1"/>
  <c r="AX792" i="2"/>
  <c r="AV792" i="2"/>
  <c r="AV1315" i="2"/>
  <c r="AX1315" i="2"/>
  <c r="AU1315" i="2" a="1"/>
  <c r="AU1315" i="2" s="1"/>
  <c r="AX800" i="2"/>
  <c r="AU800" i="2" a="1"/>
  <c r="AU800" i="2" s="1"/>
  <c r="AV800" i="2"/>
  <c r="AX1490" i="2"/>
  <c r="AV1490" i="2"/>
  <c r="AU1490" i="2" a="1"/>
  <c r="AU1490" i="2" s="1"/>
  <c r="AU1685" i="2" a="1"/>
  <c r="AU1685" i="2" s="1"/>
  <c r="AX1685" i="2"/>
  <c r="AV1685" i="2"/>
  <c r="AX926" i="2"/>
  <c r="AV926" i="2"/>
  <c r="AU926" i="2" a="1"/>
  <c r="AU926" i="2" s="1"/>
  <c r="AX588" i="2"/>
  <c r="AV588" i="2"/>
  <c r="AU588" i="2" a="1"/>
  <c r="AU588" i="2" s="1"/>
  <c r="AX86" i="2"/>
  <c r="AV86" i="2"/>
  <c r="AU86" i="2" a="1"/>
  <c r="AU86" i="2" s="1"/>
  <c r="AU1737" i="2" a="1"/>
  <c r="AU1737" i="2" s="1"/>
  <c r="AV1737" i="2"/>
  <c r="AX1737" i="2"/>
  <c r="AU1526" i="2" a="1"/>
  <c r="AU1526" i="2" s="1"/>
  <c r="AX1526" i="2"/>
  <c r="AV1526" i="2"/>
  <c r="AV1114" i="2"/>
  <c r="AX1114" i="2"/>
  <c r="AU1114" i="2" a="1"/>
  <c r="AU1114" i="2" s="1"/>
  <c r="AX937" i="2"/>
  <c r="AV937" i="2"/>
  <c r="AU937" i="2" a="1"/>
  <c r="AU937" i="2" s="1"/>
  <c r="AU738" i="2" a="1"/>
  <c r="AU738" i="2" s="1"/>
  <c r="AX738" i="2"/>
  <c r="AV738" i="2"/>
  <c r="AX373" i="2"/>
  <c r="AV373" i="2"/>
  <c r="AU373" i="2" a="1"/>
  <c r="AU373" i="2" s="1"/>
  <c r="AX260" i="2"/>
  <c r="AV260" i="2"/>
  <c r="AU260" i="2" a="1"/>
  <c r="AU260" i="2" s="1"/>
  <c r="AB12" i="2"/>
  <c r="AA12" i="2" a="1"/>
  <c r="AA12" i="2" s="1"/>
  <c r="AC12" i="2" s="1"/>
  <c r="AX796" i="2"/>
  <c r="AV796" i="2"/>
  <c r="AU796" i="2" a="1"/>
  <c r="AU796" i="2" s="1"/>
  <c r="AX580" i="2"/>
  <c r="AV580" i="2"/>
  <c r="AU580" i="2" a="1"/>
  <c r="AU580" i="2" s="1"/>
  <c r="AV1573" i="2"/>
  <c r="AX1573" i="2"/>
  <c r="AU1573" i="2" a="1"/>
  <c r="AU1573" i="2" s="1"/>
  <c r="AU191" i="2" a="1"/>
  <c r="AU191" i="2" s="1"/>
  <c r="AX191" i="2"/>
  <c r="AV191" i="2"/>
  <c r="AV1731" i="2"/>
  <c r="AU1731" i="2" a="1"/>
  <c r="AU1731" i="2" s="1"/>
  <c r="AX1731" i="2"/>
  <c r="AU1624" i="2" a="1"/>
  <c r="AU1624" i="2" s="1"/>
  <c r="AX1624" i="2"/>
  <c r="AV1624" i="2"/>
  <c r="AV1474" i="2"/>
  <c r="AU1474" i="2" a="1"/>
  <c r="AU1474" i="2" s="1"/>
  <c r="AX1474" i="2"/>
  <c r="AU1500" i="2" a="1"/>
  <c r="AU1500" i="2" s="1"/>
  <c r="AX1500" i="2"/>
  <c r="AV1500" i="2"/>
  <c r="AV1440" i="2"/>
  <c r="AX1440" i="2"/>
  <c r="AU1440" i="2" a="1"/>
  <c r="AU1440" i="2" s="1"/>
  <c r="AU733" i="2" a="1"/>
  <c r="AU733" i="2" s="1"/>
  <c r="AX733" i="2"/>
  <c r="AV733" i="2"/>
  <c r="AV229" i="2"/>
  <c r="AX229" i="2"/>
  <c r="AU229" i="2" a="1"/>
  <c r="AU229" i="2" s="1"/>
  <c r="AV730" i="2"/>
  <c r="AU730" i="2" a="1"/>
  <c r="AU730" i="2" s="1"/>
  <c r="AX730" i="2"/>
  <c r="AX1761" i="2"/>
  <c r="AV1761" i="2"/>
  <c r="AU1761" i="2" a="1"/>
  <c r="AU1761" i="2" s="1"/>
  <c r="AV1708" i="2"/>
  <c r="AU1708" i="2" a="1"/>
  <c r="AU1708" i="2" s="1"/>
  <c r="AX1708" i="2"/>
  <c r="AV1248" i="2"/>
  <c r="AU1248" i="2" a="1"/>
  <c r="AU1248" i="2" s="1"/>
  <c r="AX1248" i="2"/>
  <c r="AV1245" i="2"/>
  <c r="AU1245" i="2" a="1"/>
  <c r="AU1245" i="2" s="1"/>
  <c r="AX1245" i="2"/>
  <c r="AX870" i="2"/>
  <c r="AV870" i="2"/>
  <c r="AU870" i="2" a="1"/>
  <c r="AU870" i="2" s="1"/>
  <c r="AX269" i="2"/>
  <c r="AV269" i="2"/>
  <c r="AU269" i="2" a="1"/>
  <c r="AU269" i="2" s="1"/>
  <c r="AU230" i="2" a="1"/>
  <c r="AU230" i="2" s="1"/>
  <c r="AX230" i="2"/>
  <c r="AV230" i="2"/>
  <c r="AX1444" i="2"/>
  <c r="AV1444" i="2"/>
  <c r="AU1444" i="2" a="1"/>
  <c r="AU1444" i="2" s="1"/>
  <c r="AV589" i="2"/>
  <c r="AU589" i="2" a="1"/>
  <c r="AU589" i="2" s="1"/>
  <c r="AX589" i="2"/>
  <c r="AX1084" i="2"/>
  <c r="AU1084" i="2" a="1"/>
  <c r="AU1084" i="2" s="1"/>
  <c r="AV1084" i="2"/>
  <c r="AX705" i="2"/>
  <c r="AV705" i="2"/>
  <c r="AU705" i="2" a="1"/>
  <c r="AU705" i="2" s="1"/>
  <c r="AU1446" i="2" a="1"/>
  <c r="AU1446" i="2" s="1"/>
  <c r="AV1446" i="2"/>
  <c r="AX1446" i="2"/>
  <c r="AX628" i="2"/>
  <c r="AV628" i="2"/>
  <c r="AU628" i="2" a="1"/>
  <c r="AU628" i="2" s="1"/>
  <c r="AU1519" i="2" a="1"/>
  <c r="AU1519" i="2" s="1"/>
  <c r="AX1519" i="2"/>
  <c r="AV1519" i="2"/>
  <c r="AV998" i="2"/>
  <c r="AU998" i="2" a="1"/>
  <c r="AU998" i="2" s="1"/>
  <c r="AX998" i="2"/>
  <c r="AX1504" i="2"/>
  <c r="AV1504" i="2"/>
  <c r="AU1504" i="2" a="1"/>
  <c r="AU1504" i="2" s="1"/>
  <c r="AV1129" i="2"/>
  <c r="AU1129" i="2" a="1"/>
  <c r="AU1129" i="2" s="1"/>
  <c r="AX1129" i="2"/>
  <c r="AV986" i="2"/>
  <c r="AX986" i="2"/>
  <c r="AU986" i="2" a="1"/>
  <c r="AU986" i="2" s="1"/>
  <c r="AV1006" i="2"/>
  <c r="AX1006" i="2"/>
  <c r="AU1006" i="2" a="1"/>
  <c r="AU1006" i="2" s="1"/>
  <c r="AX665" i="2"/>
  <c r="AV665" i="2"/>
  <c r="AU665" i="2" a="1"/>
  <c r="AU665" i="2" s="1"/>
  <c r="AV602" i="2"/>
  <c r="AU602" i="2" a="1"/>
  <c r="AU602" i="2" s="1"/>
  <c r="AX602" i="2"/>
  <c r="AV434" i="2"/>
  <c r="AX434" i="2"/>
  <c r="AU434" i="2" a="1"/>
  <c r="AU434" i="2" s="1"/>
  <c r="AX155" i="2"/>
  <c r="AV155" i="2"/>
  <c r="AU155" i="2" a="1"/>
  <c r="AU155" i="2" s="1"/>
  <c r="AX1733" i="2"/>
  <c r="AV1733" i="2"/>
  <c r="AU1733" i="2" a="1"/>
  <c r="AU1733" i="2" s="1"/>
  <c r="AX1369" i="2"/>
  <c r="AV1369" i="2"/>
  <c r="AU1369" i="2" a="1"/>
  <c r="AU1369" i="2" s="1"/>
  <c r="AX1256" i="2"/>
  <c r="AV1256" i="2"/>
  <c r="AU1256" i="2" a="1"/>
  <c r="AU1256" i="2" s="1"/>
  <c r="AV1176" i="2"/>
  <c r="AU1176" i="2" a="1"/>
  <c r="AU1176" i="2" s="1"/>
  <c r="AX1176" i="2"/>
  <c r="AU944" i="2" a="1"/>
  <c r="AU944" i="2" s="1"/>
  <c r="AX944" i="2"/>
  <c r="AV944" i="2"/>
  <c r="AX767" i="2"/>
  <c r="AU767" i="2" a="1"/>
  <c r="AU767" i="2" s="1"/>
  <c r="AV767" i="2"/>
  <c r="AV552" i="2"/>
  <c r="AX552" i="2"/>
  <c r="AU552" i="2" a="1"/>
  <c r="AU552" i="2" s="1"/>
  <c r="AX343" i="2"/>
  <c r="AV343" i="2"/>
  <c r="AU343" i="2" a="1"/>
  <c r="AU343" i="2" s="1"/>
  <c r="AV304" i="2"/>
  <c r="AU304" i="2" a="1"/>
  <c r="AU304" i="2" s="1"/>
  <c r="AX304" i="2"/>
  <c r="AX1382" i="2"/>
  <c r="AU1382" i="2" a="1"/>
  <c r="AU1382" i="2" s="1"/>
  <c r="AV1382" i="2"/>
  <c r="AX472" i="2"/>
  <c r="AV472" i="2"/>
  <c r="AU472" i="2" a="1"/>
  <c r="AU472" i="2" s="1"/>
  <c r="AX1291" i="2"/>
  <c r="AV1291" i="2"/>
  <c r="AU1291" i="2" a="1"/>
  <c r="AU1291" i="2" s="1"/>
  <c r="AX486" i="2"/>
  <c r="AV486" i="2"/>
  <c r="AU486" i="2" a="1"/>
  <c r="AU486" i="2" s="1"/>
  <c r="AV996" i="2"/>
  <c r="AX996" i="2"/>
  <c r="AU996" i="2" a="1"/>
  <c r="AU996" i="2" s="1"/>
  <c r="AX957" i="2"/>
  <c r="AV957" i="2"/>
  <c r="AU957" i="2" a="1"/>
  <c r="AU957" i="2" s="1"/>
  <c r="AX605" i="2"/>
  <c r="AV605" i="2"/>
  <c r="AU605" i="2" a="1"/>
  <c r="AU605" i="2" s="1"/>
  <c r="AX1611" i="2"/>
  <c r="AV1611" i="2"/>
  <c r="AU1611" i="2" a="1"/>
  <c r="AU1611" i="2" s="1"/>
  <c r="AX1402" i="2"/>
  <c r="AU1402" i="2" a="1"/>
  <c r="AU1402" i="2" s="1"/>
  <c r="AV1402" i="2"/>
  <c r="AX992" i="2"/>
  <c r="AV992" i="2"/>
  <c r="AU992" i="2" a="1"/>
  <c r="AU992" i="2" s="1"/>
  <c r="AX936" i="2"/>
  <c r="AV936" i="2"/>
  <c r="AU936" i="2" a="1"/>
  <c r="AU936" i="2" s="1"/>
  <c r="AX865" i="2"/>
  <c r="AV865" i="2"/>
  <c r="AU865" i="2" a="1"/>
  <c r="AU865" i="2" s="1"/>
  <c r="AU214" i="2" a="1"/>
  <c r="AU214" i="2" s="1"/>
  <c r="AX214" i="2"/>
  <c r="AV214" i="2"/>
  <c r="AV149" i="2"/>
  <c r="AU149" i="2" a="1"/>
  <c r="AU149" i="2" s="1"/>
  <c r="AX149" i="2"/>
  <c r="AX1568" i="2"/>
  <c r="AU1568" i="2" a="1"/>
  <c r="AU1568" i="2" s="1"/>
  <c r="AV1568" i="2"/>
  <c r="AV791" i="2"/>
  <c r="AU791" i="2" a="1"/>
  <c r="AU791" i="2" s="1"/>
  <c r="AX791" i="2"/>
  <c r="AV649" i="2"/>
  <c r="AU649" i="2" a="1"/>
  <c r="AU649" i="2" s="1"/>
  <c r="AX649" i="2"/>
  <c r="AX336" i="2"/>
  <c r="AV336" i="2"/>
  <c r="AU336" i="2" a="1"/>
  <c r="AU336" i="2" s="1"/>
  <c r="AX212" i="2"/>
  <c r="AV212" i="2"/>
  <c r="AU212" i="2" a="1"/>
  <c r="AU212" i="2" s="1"/>
  <c r="AU116" i="2" a="1"/>
  <c r="AU116" i="2" s="1"/>
  <c r="AX116" i="2"/>
  <c r="AV116" i="2"/>
  <c r="AV675" i="2"/>
  <c r="AU675" i="2" a="1"/>
  <c r="AU675" i="2" s="1"/>
  <c r="AX675" i="2"/>
  <c r="AV762" i="2"/>
  <c r="AU762" i="2" a="1"/>
  <c r="AU762" i="2" s="1"/>
  <c r="AX762" i="2"/>
  <c r="AX1735" i="2"/>
  <c r="AV1735" i="2"/>
  <c r="AU1735" i="2" a="1"/>
  <c r="AU1735" i="2" s="1"/>
  <c r="AU1648" i="2" a="1"/>
  <c r="AU1648" i="2" s="1"/>
  <c r="AX1648" i="2"/>
  <c r="AV1648" i="2"/>
  <c r="AX1267" i="2"/>
  <c r="AV1267" i="2"/>
  <c r="AU1267" i="2" a="1"/>
  <c r="AU1267" i="2" s="1"/>
  <c r="AX834" i="2"/>
  <c r="AV834" i="2"/>
  <c r="AU834" i="2" a="1"/>
  <c r="AU834" i="2" s="1"/>
  <c r="AX583" i="2"/>
  <c r="AV583" i="2"/>
  <c r="AU583" i="2" a="1"/>
  <c r="AU583" i="2" s="1"/>
  <c r="AX203" i="2"/>
  <c r="AV203" i="2"/>
  <c r="AU203" i="2" a="1"/>
  <c r="AU203" i="2" s="1"/>
  <c r="AU1162" i="2" a="1"/>
  <c r="AU1162" i="2" s="1"/>
  <c r="AX1162" i="2"/>
  <c r="AV1162" i="2"/>
  <c r="AB4" i="2"/>
  <c r="AA4" i="2" a="1"/>
  <c r="AA4" i="2" s="1"/>
  <c r="AC4" i="2" s="1"/>
  <c r="AU1783" i="2" a="1"/>
  <c r="AU1783" i="2" s="1"/>
  <c r="AV1783" i="2"/>
  <c r="AX1783" i="2"/>
  <c r="AX261" i="2"/>
  <c r="AV261" i="2"/>
  <c r="AU261" i="2" a="1"/>
  <c r="AU261" i="2" s="1"/>
  <c r="AX1576" i="2"/>
  <c r="AV1576" i="2"/>
  <c r="AU1576" i="2" a="1"/>
  <c r="AU1576" i="2" s="1"/>
  <c r="AX36" i="2"/>
  <c r="AV36" i="2"/>
  <c r="AU36" i="2" a="1"/>
  <c r="AU36" i="2" s="1"/>
  <c r="AX799" i="2"/>
  <c r="AV799" i="2"/>
  <c r="AU799" i="2" a="1"/>
  <c r="AU799" i="2" s="1"/>
  <c r="AX1673" i="2"/>
  <c r="AV1673" i="2"/>
  <c r="AU1673" i="2" a="1"/>
  <c r="AU1673" i="2" s="1"/>
  <c r="AV1241" i="2"/>
  <c r="AX1241" i="2"/>
  <c r="AU1241" i="2" a="1"/>
  <c r="AU1241" i="2" s="1"/>
  <c r="AU11" i="2" a="1"/>
  <c r="AU11" i="2" s="1"/>
  <c r="AX11" i="2"/>
  <c r="AV11" i="2"/>
  <c r="AX801" i="2"/>
  <c r="AV801" i="2"/>
  <c r="AU801" i="2" a="1"/>
  <c r="AU801" i="2" s="1"/>
  <c r="AX357" i="2"/>
  <c r="AV357" i="2"/>
  <c r="AU357" i="2" a="1"/>
  <c r="AU357" i="2" s="1"/>
  <c r="AX164" i="2"/>
  <c r="AV164" i="2"/>
  <c r="AU164" i="2" a="1"/>
  <c r="AU164" i="2" s="1"/>
  <c r="AX1435" i="2"/>
  <c r="AV1435" i="2"/>
  <c r="AU1435" i="2" a="1"/>
  <c r="AU1435" i="2" s="1"/>
  <c r="AX794" i="2"/>
  <c r="AV794" i="2"/>
  <c r="AU794" i="2" a="1"/>
  <c r="AU794" i="2" s="1"/>
  <c r="AX845" i="2"/>
  <c r="AV845" i="2"/>
  <c r="AU845" i="2" a="1"/>
  <c r="AU845" i="2" s="1"/>
  <c r="AU774" i="2" a="1"/>
  <c r="AU774" i="2" s="1"/>
  <c r="AX774" i="2"/>
  <c r="AV774" i="2"/>
  <c r="AX541" i="2"/>
  <c r="AV541" i="2"/>
  <c r="AU541" i="2" a="1"/>
  <c r="AU541" i="2" s="1"/>
  <c r="AX427" i="2"/>
  <c r="AV427" i="2"/>
  <c r="AU427" i="2" a="1"/>
  <c r="AU427" i="2" s="1"/>
  <c r="AX139" i="2"/>
  <c r="AV139" i="2"/>
  <c r="AU139" i="2" a="1"/>
  <c r="AU139" i="2" s="1"/>
  <c r="AV798" i="2"/>
  <c r="AU798" i="2" a="1"/>
  <c r="AU798" i="2" s="1"/>
  <c r="AX798" i="2"/>
  <c r="AU259" i="2" a="1"/>
  <c r="AU259" i="2" s="1"/>
  <c r="AX259" i="2"/>
  <c r="AV259" i="2"/>
  <c r="AX1470" i="2"/>
  <c r="AV1470" i="2"/>
  <c r="AU1470" i="2" a="1"/>
  <c r="AU1470" i="2" s="1"/>
  <c r="AU734" i="2" a="1"/>
  <c r="AU734" i="2" s="1"/>
  <c r="AX734" i="2"/>
  <c r="AV734" i="2"/>
  <c r="AX107" i="2"/>
  <c r="AV107" i="2"/>
  <c r="AU107" i="2" a="1"/>
  <c r="AU107" i="2" s="1"/>
  <c r="AX169" i="2"/>
  <c r="AV169" i="2"/>
  <c r="AU169" i="2" a="1"/>
  <c r="AU169" i="2" s="1"/>
  <c r="AV663" i="2"/>
  <c r="AU663" i="2" a="1"/>
  <c r="AU663" i="2" s="1"/>
  <c r="AX663" i="2"/>
  <c r="AX120" i="2"/>
  <c r="AV120" i="2"/>
  <c r="AU120" i="2" a="1"/>
  <c r="AU120" i="2" s="1"/>
  <c r="AX1180" i="2"/>
  <c r="AV1180" i="2"/>
  <c r="AU1180" i="2" a="1"/>
  <c r="AU1180" i="2" s="1"/>
  <c r="AU1607" i="2" a="1"/>
  <c r="AU1607" i="2" s="1"/>
  <c r="AV1607" i="2"/>
  <c r="AX1607" i="2"/>
  <c r="AX1393" i="2"/>
  <c r="AU1393" i="2" a="1"/>
  <c r="AU1393" i="2" s="1"/>
  <c r="AV1393" i="2"/>
  <c r="AX1119" i="2"/>
  <c r="AV1119" i="2"/>
  <c r="AU1119" i="2" a="1"/>
  <c r="AU1119" i="2" s="1"/>
  <c r="AX933" i="2"/>
  <c r="AV933" i="2"/>
  <c r="AU933" i="2" a="1"/>
  <c r="AU933" i="2" s="1"/>
  <c r="AV592" i="2"/>
  <c r="AU592" i="2" a="1"/>
  <c r="AU592" i="2" s="1"/>
  <c r="AX592" i="2"/>
  <c r="AV418" i="2"/>
  <c r="AU418" i="2" a="1"/>
  <c r="AU418" i="2" s="1"/>
  <c r="AX418" i="2"/>
  <c r="AV430" i="2"/>
  <c r="AX430" i="2"/>
  <c r="AU430" i="2" a="1"/>
  <c r="AU430" i="2" s="1"/>
  <c r="AX399" i="2"/>
  <c r="AV399" i="2"/>
  <c r="AU399" i="2" a="1"/>
  <c r="AU399" i="2" s="1"/>
  <c r="AU172" i="2" a="1"/>
  <c r="AU172" i="2" s="1"/>
  <c r="AX172" i="2"/>
  <c r="AV172" i="2"/>
  <c r="AV1689" i="2"/>
  <c r="AX1689" i="2"/>
  <c r="AU1689" i="2" a="1"/>
  <c r="AU1689" i="2" s="1"/>
  <c r="AX1371" i="2"/>
  <c r="AV1371" i="2"/>
  <c r="AU1371" i="2" a="1"/>
  <c r="AU1371" i="2" s="1"/>
  <c r="AX1325" i="2"/>
  <c r="AV1325" i="2"/>
  <c r="AU1325" i="2" a="1"/>
  <c r="AU1325" i="2" s="1"/>
  <c r="AX1164" i="2"/>
  <c r="AV1164" i="2"/>
  <c r="AU1164" i="2" a="1"/>
  <c r="AU1164" i="2" s="1"/>
  <c r="AV1165" i="2"/>
  <c r="AX1165" i="2"/>
  <c r="AU1165" i="2" a="1"/>
  <c r="AU1165" i="2" s="1"/>
  <c r="AX642" i="2"/>
  <c r="AV642" i="2"/>
  <c r="AU642" i="2" a="1"/>
  <c r="AU642" i="2" s="1"/>
  <c r="AA5" i="2" a="1"/>
  <c r="AA5" i="2" s="1"/>
  <c r="AC5" i="2" s="1"/>
  <c r="AB5" i="2"/>
  <c r="AX1510" i="2"/>
  <c r="AV1510" i="2"/>
  <c r="AU1510" i="2" a="1"/>
  <c r="AU1510" i="2" s="1"/>
  <c r="AV1725" i="2"/>
  <c r="AU1725" i="2" a="1"/>
  <c r="AU1725" i="2" s="1"/>
  <c r="AX1725" i="2"/>
  <c r="AX1720" i="2"/>
  <c r="AU1720" i="2" a="1"/>
  <c r="AU1720" i="2" s="1"/>
  <c r="AV1720" i="2"/>
  <c r="AX1746" i="2"/>
  <c r="AV1746" i="2"/>
  <c r="AU1746" i="2" a="1"/>
  <c r="AU1746" i="2" s="1"/>
  <c r="AX1608" i="2"/>
  <c r="AV1608" i="2"/>
  <c r="AU1608" i="2" a="1"/>
  <c r="AU1608" i="2" s="1"/>
  <c r="AV1462" i="2"/>
  <c r="AU1462" i="2" a="1"/>
  <c r="AU1462" i="2" s="1"/>
  <c r="AX1462" i="2"/>
  <c r="AV1065" i="2"/>
  <c r="AX1065" i="2"/>
  <c r="AU1065" i="2" a="1"/>
  <c r="AU1065" i="2" s="1"/>
  <c r="AX307" i="2"/>
  <c r="AV307" i="2"/>
  <c r="AU307" i="2" a="1"/>
  <c r="AU307" i="2" s="1"/>
  <c r="AU1418" i="2" a="1"/>
  <c r="AU1418" i="2" s="1"/>
  <c r="AX1418" i="2"/>
  <c r="AV1418" i="2"/>
  <c r="AX921" i="2"/>
  <c r="AV921" i="2"/>
  <c r="AU921" i="2" a="1"/>
  <c r="AU921" i="2" s="1"/>
  <c r="AU1288" i="2" a="1"/>
  <c r="AU1288" i="2" s="1"/>
  <c r="AX1288" i="2"/>
  <c r="AV1288" i="2"/>
  <c r="AX1722" i="2"/>
  <c r="AU1722" i="2" a="1"/>
  <c r="AU1722" i="2" s="1"/>
  <c r="AV1722" i="2"/>
  <c r="AX1762" i="2"/>
  <c r="AV1762" i="2"/>
  <c r="AU1762" i="2" a="1"/>
  <c r="AU1762" i="2" s="1"/>
  <c r="AX1408" i="2"/>
  <c r="AV1408" i="2"/>
  <c r="AU1408" i="2" a="1"/>
  <c r="AU1408" i="2" s="1"/>
  <c r="AX946" i="2"/>
  <c r="AV946" i="2"/>
  <c r="AU946" i="2" a="1"/>
  <c r="AU946" i="2" s="1"/>
  <c r="AX324" i="2"/>
  <c r="AV324" i="2"/>
  <c r="AU324" i="2" a="1"/>
  <c r="AU324" i="2" s="1"/>
  <c r="AX1478" i="2"/>
  <c r="AV1478" i="2"/>
  <c r="AU1478" i="2" a="1"/>
  <c r="AU1478" i="2" s="1"/>
  <c r="AV1285" i="2"/>
  <c r="AU1285" i="2" a="1"/>
  <c r="AU1285" i="2" s="1"/>
  <c r="AX1285" i="2"/>
  <c r="AX873" i="2"/>
  <c r="AV873" i="2"/>
  <c r="AU873" i="2" a="1"/>
  <c r="AU873" i="2" s="1"/>
  <c r="AX410" i="2"/>
  <c r="AV410" i="2"/>
  <c r="AU410" i="2" a="1"/>
  <c r="AU410" i="2" s="1"/>
  <c r="AX327" i="2"/>
  <c r="AV327" i="2"/>
  <c r="AU327" i="2" a="1"/>
  <c r="AU327" i="2" s="1"/>
  <c r="AU487" i="2" a="1"/>
  <c r="AU487" i="2" s="1"/>
  <c r="AV487" i="2"/>
  <c r="AX487" i="2"/>
  <c r="AU1728" i="2" a="1"/>
  <c r="AU1728" i="2" s="1"/>
  <c r="AX1728" i="2"/>
  <c r="AV1728" i="2"/>
  <c r="AU1127" i="2" a="1"/>
  <c r="AU1127" i="2" s="1"/>
  <c r="AV1127" i="2"/>
  <c r="AX1127" i="2"/>
  <c r="AX466" i="2"/>
  <c r="AV466" i="2"/>
  <c r="AU466" i="2" a="1"/>
  <c r="AU466" i="2" s="1"/>
  <c r="AV1459" i="2"/>
  <c r="AX1459" i="2"/>
  <c r="AU1459" i="2" a="1"/>
  <c r="AU1459" i="2" s="1"/>
  <c r="AV1439" i="2"/>
  <c r="AU1439" i="2" a="1"/>
  <c r="AU1439" i="2" s="1"/>
  <c r="AX1439" i="2"/>
  <c r="AV829" i="2"/>
  <c r="AX829" i="2"/>
  <c r="AU829" i="2" a="1"/>
  <c r="AU829" i="2" s="1"/>
  <c r="AU171" i="2" a="1"/>
  <c r="AU171" i="2" s="1"/>
  <c r="AX171" i="2"/>
  <c r="AV171" i="2"/>
  <c r="AV1697" i="2"/>
  <c r="AX1697" i="2"/>
  <c r="AU1697" i="2" a="1"/>
  <c r="AU1697" i="2" s="1"/>
  <c r="AV1543" i="2"/>
  <c r="AX1543" i="2"/>
  <c r="AU1543" i="2" a="1"/>
  <c r="AU1543" i="2" s="1"/>
  <c r="AX1461" i="2"/>
  <c r="AV1461" i="2"/>
  <c r="AU1461" i="2" a="1"/>
  <c r="AU1461" i="2" s="1"/>
  <c r="AU1327" i="2" a="1"/>
  <c r="AU1327" i="2" s="1"/>
  <c r="AX1327" i="2"/>
  <c r="AV1327" i="2"/>
  <c r="AX220" i="2"/>
  <c r="AV220" i="2"/>
  <c r="AU220" i="2" a="1"/>
  <c r="AU220" i="2" s="1"/>
  <c r="AV1344" i="2"/>
  <c r="AU1344" i="2" a="1"/>
  <c r="AU1344" i="2" s="1"/>
  <c r="AX1344" i="2"/>
  <c r="AU1511" i="2" a="1"/>
  <c r="AU1511" i="2" s="1"/>
  <c r="AX1511" i="2"/>
  <c r="AV1511" i="2"/>
  <c r="AV963" i="2"/>
  <c r="AX963" i="2"/>
  <c r="AU963" i="2" a="1"/>
  <c r="AU963" i="2" s="1"/>
  <c r="AU1702" i="2" a="1"/>
  <c r="AU1702" i="2" s="1"/>
  <c r="AV1702" i="2"/>
  <c r="AX1702" i="2"/>
  <c r="AU1367" i="2" a="1"/>
  <c r="AU1367" i="2" s="1"/>
  <c r="AX1367" i="2"/>
  <c r="AV1367" i="2"/>
  <c r="AX1398" i="2"/>
  <c r="AV1398" i="2"/>
  <c r="AU1398" i="2" a="1"/>
  <c r="AU1398" i="2" s="1"/>
  <c r="AX861" i="2"/>
  <c r="AV861" i="2"/>
  <c r="AU861" i="2" a="1"/>
  <c r="AU861" i="2" s="1"/>
  <c r="AV1569" i="2"/>
  <c r="AX1569" i="2"/>
  <c r="AU1569" i="2" a="1"/>
  <c r="AU1569" i="2" s="1"/>
  <c r="AX1002" i="2"/>
  <c r="AV1002" i="2"/>
  <c r="AU1002" i="2" a="1"/>
  <c r="AU1002" i="2" s="1"/>
  <c r="AX1558" i="2"/>
  <c r="AV1558" i="2"/>
  <c r="AU1558" i="2" a="1"/>
  <c r="AU1558" i="2" s="1"/>
  <c r="AU539" i="2" a="1"/>
  <c r="AU539" i="2" s="1"/>
  <c r="AX539" i="2"/>
  <c r="AV539" i="2"/>
  <c r="AV1570" i="2"/>
  <c r="AX1570" i="2"/>
  <c r="AU1570" i="2" a="1"/>
  <c r="AU1570" i="2" s="1"/>
  <c r="AV1243" i="2"/>
  <c r="AU1243" i="2" a="1"/>
  <c r="AU1243" i="2" s="1"/>
  <c r="AX1243" i="2"/>
  <c r="AV610" i="2"/>
  <c r="AU610" i="2" a="1"/>
  <c r="AU610" i="2" s="1"/>
  <c r="AX610" i="2"/>
  <c r="AX70" i="2"/>
  <c r="AV70" i="2"/>
  <c r="AU70" i="2" a="1"/>
  <c r="AU70" i="2" s="1"/>
  <c r="AX16" i="2"/>
  <c r="AV16" i="2"/>
  <c r="AU16" i="2" a="1"/>
  <c r="AU16" i="2" s="1"/>
  <c r="AX1772" i="2"/>
  <c r="AV1772" i="2"/>
  <c r="AU1772" i="2" a="1"/>
  <c r="AU1772" i="2" s="1"/>
  <c r="AX1765" i="2"/>
  <c r="AV1765" i="2"/>
  <c r="AU1765" i="2" a="1"/>
  <c r="AU1765" i="2" s="1"/>
  <c r="AX1560" i="2"/>
  <c r="AV1560" i="2"/>
  <c r="AU1560" i="2" a="1"/>
  <c r="AU1560" i="2" s="1"/>
  <c r="AV180" i="2"/>
  <c r="AX180" i="2"/>
  <c r="AU180" i="2" a="1"/>
  <c r="AU180" i="2" s="1"/>
  <c r="AU236" i="2" a="1"/>
  <c r="AU236" i="2" s="1"/>
  <c r="AX236" i="2"/>
  <c r="AV236" i="2"/>
  <c r="AX1770" i="2"/>
  <c r="AV1770" i="2"/>
  <c r="AU1770" i="2" a="1"/>
  <c r="AU1770" i="2" s="1"/>
  <c r="AX1678" i="2"/>
  <c r="AV1678" i="2"/>
  <c r="AU1678" i="2" a="1"/>
  <c r="AU1678" i="2" s="1"/>
  <c r="AX1709" i="2"/>
  <c r="AU1709" i="2" a="1"/>
  <c r="AU1709" i="2" s="1"/>
  <c r="AV1709" i="2"/>
  <c r="AX880" i="2"/>
  <c r="AV880" i="2"/>
  <c r="AU880" i="2" a="1"/>
  <c r="AU880" i="2" s="1"/>
  <c r="AV890" i="2"/>
  <c r="AX890" i="2"/>
  <c r="AU890" i="2" a="1"/>
  <c r="AU890" i="2" s="1"/>
  <c r="AX596" i="2"/>
  <c r="AU596" i="2" a="1"/>
  <c r="AU596" i="2" s="1"/>
  <c r="AV596" i="2"/>
  <c r="AX315" i="2"/>
  <c r="AV315" i="2"/>
  <c r="AU315" i="2" a="1"/>
  <c r="AU315" i="2" s="1"/>
  <c r="AX31" i="2"/>
  <c r="AV31" i="2"/>
  <c r="AU31" i="2" a="1"/>
  <c r="AU31" i="2" s="1"/>
  <c r="AX999" i="2"/>
  <c r="AV999" i="2"/>
  <c r="AU999" i="2" a="1"/>
  <c r="AU999" i="2" s="1"/>
  <c r="AV186" i="2"/>
  <c r="AX186" i="2"/>
  <c r="AU186" i="2" a="1"/>
  <c r="AU186" i="2" s="1"/>
  <c r="AX1595" i="2"/>
  <c r="AV1595" i="2"/>
  <c r="AU1595" i="2" a="1"/>
  <c r="AU1595" i="2" s="1"/>
  <c r="AX832" i="2"/>
  <c r="AV832" i="2"/>
  <c r="AU832" i="2" a="1"/>
  <c r="AU832" i="2" s="1"/>
  <c r="AV740" i="2"/>
  <c r="AX740" i="2"/>
  <c r="AU740" i="2" a="1"/>
  <c r="AU740" i="2" s="1"/>
  <c r="AU1468" i="2" a="1"/>
  <c r="AU1468" i="2" s="1"/>
  <c r="AX1468" i="2"/>
  <c r="AV1468" i="2"/>
  <c r="AX1170" i="2"/>
  <c r="AV1170" i="2"/>
  <c r="AU1170" i="2" a="1"/>
  <c r="AU1170" i="2" s="1"/>
  <c r="AX940" i="2"/>
  <c r="AV940" i="2"/>
  <c r="AU940" i="2" a="1"/>
  <c r="AU940" i="2" s="1"/>
  <c r="AV692" i="2"/>
  <c r="AX692" i="2"/>
  <c r="AU692" i="2" a="1"/>
  <c r="AU692" i="2" s="1"/>
  <c r="AU465" i="2" a="1"/>
  <c r="AU465" i="2" s="1"/>
  <c r="AX465" i="2"/>
  <c r="AV465" i="2"/>
  <c r="AV1760" i="2"/>
  <c r="AU1760" i="2" a="1"/>
  <c r="AU1760" i="2" s="1"/>
  <c r="AX1760" i="2"/>
  <c r="AV872" i="2"/>
  <c r="AU872" i="2" a="1"/>
  <c r="AU872" i="2" s="1"/>
  <c r="AX872" i="2"/>
  <c r="AU939" i="2" a="1"/>
  <c r="AU939" i="2" s="1"/>
  <c r="AX939" i="2"/>
  <c r="AV939" i="2"/>
  <c r="AX393" i="2"/>
  <c r="AV393" i="2"/>
  <c r="AU393" i="2" a="1"/>
  <c r="AU393" i="2" s="1"/>
  <c r="AU351" i="2" a="1"/>
  <c r="AU351" i="2" s="1"/>
  <c r="AX351" i="2"/>
  <c r="AV351" i="2"/>
  <c r="AU701" i="2" a="1"/>
  <c r="AU701" i="2" s="1"/>
  <c r="AX701" i="2"/>
  <c r="AV701" i="2"/>
  <c r="AX1257" i="2"/>
  <c r="AV1257" i="2"/>
  <c r="AU1257" i="2" a="1"/>
  <c r="AU1257" i="2" s="1"/>
  <c r="AV1128" i="2"/>
  <c r="AU1128" i="2" a="1"/>
  <c r="AU1128" i="2" s="1"/>
  <c r="AX1128" i="2"/>
  <c r="AU1345" i="2" a="1"/>
  <c r="AU1345" i="2" s="1"/>
  <c r="AX1345" i="2"/>
  <c r="AV1345" i="2"/>
  <c r="AU76" i="2" a="1"/>
  <c r="AU76" i="2" s="1"/>
  <c r="AX76" i="2"/>
  <c r="AV76" i="2"/>
  <c r="AX1571" i="2"/>
  <c r="AV1571" i="2"/>
  <c r="AU1571" i="2" a="1"/>
  <c r="AU1571" i="2" s="1"/>
  <c r="AV470" i="2"/>
  <c r="AU470" i="2" a="1"/>
  <c r="AU470" i="2" s="1"/>
  <c r="AX470" i="2"/>
  <c r="AV1641" i="2"/>
  <c r="AX1641" i="2"/>
  <c r="AU1641" i="2" a="1"/>
  <c r="AU1641" i="2" s="1"/>
  <c r="AX39" i="2"/>
  <c r="AV39" i="2"/>
  <c r="AU39" i="2" a="1"/>
  <c r="AU39" i="2" s="1"/>
  <c r="AU1586" i="2" a="1"/>
  <c r="AU1586" i="2" s="1"/>
  <c r="AX1586" i="2"/>
  <c r="AV1586" i="2"/>
  <c r="AX1609" i="2"/>
  <c r="AV1609" i="2"/>
  <c r="AU1609" i="2" a="1"/>
  <c r="AU1609" i="2" s="1"/>
  <c r="AU1499" i="2" a="1"/>
  <c r="AU1499" i="2" s="1"/>
  <c r="AX1499" i="2"/>
  <c r="AV1499" i="2"/>
  <c r="AU1223" i="2" a="1"/>
  <c r="AU1223" i="2" s="1"/>
  <c r="AX1223" i="2"/>
  <c r="AV1223" i="2"/>
  <c r="AX1171" i="2"/>
  <c r="AV1171" i="2"/>
  <c r="AU1171" i="2" a="1"/>
  <c r="AU1171" i="2" s="1"/>
  <c r="AV1102" i="2"/>
  <c r="AX1102" i="2"/>
  <c r="AU1102" i="2" a="1"/>
  <c r="AU1102" i="2" s="1"/>
  <c r="AX848" i="2"/>
  <c r="AV848" i="2"/>
  <c r="AU848" i="2" a="1"/>
  <c r="AU848" i="2" s="1"/>
  <c r="AX219" i="2"/>
  <c r="AV219" i="2"/>
  <c r="AU219" i="2" a="1"/>
  <c r="AU219" i="2" s="1"/>
  <c r="AU744" i="2" a="1"/>
  <c r="AU744" i="2" s="1"/>
  <c r="AX744" i="2"/>
  <c r="AV744" i="2"/>
  <c r="AV1421" i="2"/>
  <c r="AU1421" i="2" a="1"/>
  <c r="AU1421" i="2" s="1"/>
  <c r="AX1421" i="2"/>
  <c r="AU991" i="2" a="1"/>
  <c r="AU991" i="2" s="1"/>
  <c r="AX991" i="2"/>
  <c r="AV991" i="2"/>
  <c r="AX296" i="2"/>
  <c r="AV296" i="2"/>
  <c r="AU296" i="2" a="1"/>
  <c r="AU296" i="2" s="1"/>
  <c r="AU1713" i="2" a="1"/>
  <c r="AU1713" i="2" s="1"/>
  <c r="AV1713" i="2"/>
  <c r="AX1713" i="2"/>
  <c r="AV1620" i="2"/>
  <c r="AU1620" i="2" a="1"/>
  <c r="AU1620" i="2" s="1"/>
  <c r="AX1620" i="2"/>
  <c r="AX1548" i="2"/>
  <c r="AV1548" i="2"/>
  <c r="AU1548" i="2" a="1"/>
  <c r="AU1548" i="2" s="1"/>
  <c r="AV1316" i="2"/>
  <c r="AU1316" i="2" a="1"/>
  <c r="AU1316" i="2" s="1"/>
  <c r="AX1316" i="2"/>
  <c r="AV1109" i="2"/>
  <c r="AX1109" i="2"/>
  <c r="AU1109" i="2" a="1"/>
  <c r="AU1109" i="2" s="1"/>
  <c r="AV874" i="2"/>
  <c r="AX874" i="2"/>
  <c r="AU874" i="2" a="1"/>
  <c r="AU874" i="2" s="1"/>
  <c r="AX374" i="2"/>
  <c r="AV374" i="2"/>
  <c r="AU374" i="2" a="1"/>
  <c r="AU374" i="2" s="1"/>
  <c r="AU124" i="2" a="1"/>
  <c r="AU124" i="2" s="1"/>
  <c r="AX124" i="2"/>
  <c r="AV124" i="2"/>
  <c r="AV1234" i="2"/>
  <c r="AX1234" i="2"/>
  <c r="AU1234" i="2" a="1"/>
  <c r="AU1234" i="2" s="1"/>
  <c r="AU1070" i="2" a="1"/>
  <c r="AU1070" i="2" s="1"/>
  <c r="AX1070" i="2"/>
  <c r="AV1070" i="2"/>
  <c r="AU413" i="2" a="1"/>
  <c r="AU413" i="2" s="1"/>
  <c r="AX413" i="2"/>
  <c r="AV413" i="2"/>
  <c r="AX183" i="2"/>
  <c r="AV183" i="2"/>
  <c r="AU183" i="2" a="1"/>
  <c r="AU183" i="2" s="1"/>
  <c r="AX376" i="2"/>
  <c r="AV376" i="2"/>
  <c r="AU376" i="2" a="1"/>
  <c r="AU376" i="2" s="1"/>
  <c r="AX1335" i="2"/>
  <c r="AV1335" i="2"/>
  <c r="AU1335" i="2" a="1"/>
  <c r="AU1335" i="2" s="1"/>
  <c r="AV1286" i="2"/>
  <c r="AU1286" i="2" a="1"/>
  <c r="AU1286" i="2" s="1"/>
  <c r="AX1286" i="2"/>
  <c r="AX1790" i="2"/>
  <c r="AU1790" i="2" a="1"/>
  <c r="AU1790" i="2" s="1"/>
  <c r="AV1790" i="2"/>
  <c r="AV1600" i="2"/>
  <c r="AX1600" i="2"/>
  <c r="AU1600" i="2" a="1"/>
  <c r="AU1600" i="2" s="1"/>
  <c r="AU1298" i="2" a="1"/>
  <c r="AU1298" i="2" s="1"/>
  <c r="AX1298" i="2"/>
  <c r="AV1298" i="2"/>
  <c r="AU228" i="2" a="1"/>
  <c r="AU228" i="2" s="1"/>
  <c r="AX228" i="2"/>
  <c r="AV228" i="2"/>
  <c r="AX1424" i="2"/>
  <c r="AU1424" i="2" a="1"/>
  <c r="AU1424" i="2" s="1"/>
  <c r="AV1424" i="2"/>
  <c r="AX891" i="2"/>
  <c r="AV891" i="2"/>
  <c r="AU891" i="2" a="1"/>
  <c r="AU891" i="2" s="1"/>
  <c r="AX1337" i="2"/>
  <c r="AV1337" i="2"/>
  <c r="AU1337" i="2" a="1"/>
  <c r="AU1337" i="2" s="1"/>
  <c r="AX97" i="2"/>
  <c r="AV97" i="2"/>
  <c r="AU97" i="2" a="1"/>
  <c r="AU97" i="2" s="1"/>
  <c r="AX257" i="2"/>
  <c r="AU257" i="2" a="1"/>
  <c r="AU257" i="2" s="1"/>
  <c r="AV257" i="2"/>
  <c r="AX1717" i="2"/>
  <c r="AV1717" i="2"/>
  <c r="AU1717" i="2" a="1"/>
  <c r="AU1717" i="2" s="1"/>
  <c r="AU1255" i="2" a="1"/>
  <c r="AU1255" i="2" s="1"/>
  <c r="AX1255" i="2"/>
  <c r="AV1255" i="2"/>
  <c r="AX624" i="2"/>
  <c r="AU624" i="2" a="1"/>
  <c r="AU624" i="2" s="1"/>
  <c r="AV624" i="2"/>
  <c r="AU423" i="2" a="1"/>
  <c r="AU423" i="2" s="1"/>
  <c r="AX423" i="2"/>
  <c r="AV423" i="2"/>
  <c r="AV1172" i="2"/>
  <c r="AU1172" i="2" a="1"/>
  <c r="AU1172" i="2" s="1"/>
  <c r="AX1172" i="2"/>
  <c r="AV12" i="2"/>
  <c r="AX12" i="2"/>
  <c r="AU12" i="2" a="1"/>
  <c r="AU12" i="2" s="1"/>
  <c r="AX1250" i="2"/>
  <c r="AV1250" i="2"/>
  <c r="AU1250" i="2" a="1"/>
  <c r="AU1250" i="2" s="1"/>
  <c r="AV1496" i="2"/>
  <c r="AX1496" i="2"/>
  <c r="AU1496" i="2" a="1"/>
  <c r="AU1496" i="2" s="1"/>
  <c r="AX192" i="2"/>
  <c r="AV192" i="2"/>
  <c r="AU192" i="2" a="1"/>
  <c r="AU192" i="2" s="1"/>
  <c r="AV1614" i="2"/>
  <c r="AX1614" i="2"/>
  <c r="AU1614" i="2" a="1"/>
  <c r="AU1614" i="2" s="1"/>
  <c r="AU1413" i="2" a="1"/>
  <c r="AU1413" i="2" s="1"/>
  <c r="AV1413" i="2"/>
  <c r="AX1413" i="2"/>
  <c r="AV1287" i="2"/>
  <c r="AU1287" i="2" a="1"/>
  <c r="AU1287" i="2" s="1"/>
  <c r="AX1287" i="2"/>
  <c r="AX1254" i="2"/>
  <c r="AU1254" i="2" a="1"/>
  <c r="AU1254" i="2" s="1"/>
  <c r="AV1254" i="2"/>
  <c r="AX876" i="2"/>
  <c r="AV876" i="2"/>
  <c r="AU876" i="2" a="1"/>
  <c r="AU876" i="2" s="1"/>
  <c r="AX869" i="2"/>
  <c r="AV869" i="2"/>
  <c r="AU869" i="2" a="1"/>
  <c r="AU869" i="2" s="1"/>
  <c r="AX444" i="2"/>
  <c r="AV444" i="2"/>
  <c r="AU444" i="2" a="1"/>
  <c r="AU444" i="2" s="1"/>
  <c r="AX1745" i="2"/>
  <c r="AV1745" i="2"/>
  <c r="AU1745" i="2" a="1"/>
  <c r="AU1745" i="2" s="1"/>
  <c r="AV1513" i="2"/>
  <c r="AU1513" i="2" a="1"/>
  <c r="AU1513" i="2" s="1"/>
  <c r="AX1513" i="2"/>
  <c r="AX1466" i="2"/>
  <c r="AV1466" i="2"/>
  <c r="AU1466" i="2" a="1"/>
  <c r="AU1466" i="2" s="1"/>
  <c r="AX1089" i="2"/>
  <c r="AV1089" i="2"/>
  <c r="AU1089" i="2" a="1"/>
  <c r="AU1089" i="2" s="1"/>
  <c r="AV1040" i="2"/>
  <c r="AX1040" i="2"/>
  <c r="AU1040" i="2" a="1"/>
  <c r="AU1040" i="2" s="1"/>
  <c r="AU268" i="2" a="1"/>
  <c r="AU268" i="2" s="1"/>
  <c r="AX268" i="2"/>
  <c r="AV268" i="2"/>
  <c r="AX78" i="2"/>
  <c r="AV78" i="2"/>
  <c r="AU78" i="2" a="1"/>
  <c r="AU78" i="2" s="1"/>
  <c r="AV22" i="2"/>
  <c r="AU22" i="2" a="1"/>
  <c r="AU22" i="2" s="1"/>
  <c r="AX22" i="2"/>
  <c r="AU912" i="2" a="1"/>
  <c r="AU912" i="2" s="1"/>
  <c r="AX912" i="2"/>
  <c r="AV912" i="2"/>
  <c r="AV114" i="2"/>
  <c r="AX114" i="2"/>
  <c r="AU114" i="2" a="1"/>
  <c r="AU114" i="2" s="1"/>
  <c r="AX143" i="2"/>
  <c r="AU143" i="2" a="1"/>
  <c r="AU143" i="2" s="1"/>
  <c r="AV143" i="2"/>
  <c r="AX725" i="2"/>
  <c r="AV725" i="2"/>
  <c r="AU725" i="2" a="1"/>
  <c r="AU725" i="2" s="1"/>
  <c r="AX1506" i="2"/>
  <c r="AV1506" i="2"/>
  <c r="AU1506" i="2" a="1"/>
  <c r="AU1506" i="2" s="1"/>
  <c r="AX1308" i="2"/>
  <c r="AV1308" i="2"/>
  <c r="AU1308" i="2" a="1"/>
  <c r="AU1308" i="2" s="1"/>
  <c r="AV1151" i="2"/>
  <c r="AX1151" i="2"/>
  <c r="AU1151" i="2" a="1"/>
  <c r="AU1151" i="2" s="1"/>
  <c r="AV708" i="2"/>
  <c r="AX708" i="2"/>
  <c r="AU708" i="2" a="1"/>
  <c r="AU708" i="2" s="1"/>
  <c r="AX1532" i="2"/>
  <c r="AV1532" i="2"/>
  <c r="AU1532" i="2" a="1"/>
  <c r="AU1532" i="2" s="1"/>
  <c r="AX1538" i="2"/>
  <c r="AV1538" i="2"/>
  <c r="AU1538" i="2" a="1"/>
  <c r="AU1538" i="2" s="1"/>
  <c r="AU1660" i="2" a="1"/>
  <c r="AU1660" i="2" s="1"/>
  <c r="AX1660" i="2"/>
  <c r="AV1660" i="2"/>
  <c r="AX188" i="2"/>
  <c r="AV188" i="2"/>
  <c r="AU188" i="2" a="1"/>
  <c r="AU188" i="2" s="1"/>
  <c r="AU1591" i="2" a="1"/>
  <c r="AU1591" i="2" s="1"/>
  <c r="AV1591" i="2"/>
  <c r="AX1591" i="2"/>
  <c r="AX1277" i="2"/>
  <c r="AV1277" i="2"/>
  <c r="AU1277" i="2" a="1"/>
  <c r="AU1277" i="2" s="1"/>
  <c r="AV1163" i="2"/>
  <c r="AU1163" i="2" a="1"/>
  <c r="AU1163" i="2" s="1"/>
  <c r="AX1163" i="2"/>
  <c r="AV990" i="2"/>
  <c r="AX990" i="2"/>
  <c r="AU990" i="2" a="1"/>
  <c r="AU990" i="2" s="1"/>
  <c r="AU499" i="2" a="1"/>
  <c r="AU499" i="2" s="1"/>
  <c r="AX499" i="2"/>
  <c r="AV499" i="2"/>
  <c r="AV235" i="2"/>
  <c r="AU235" i="2" a="1"/>
  <c r="AU235" i="2" s="1"/>
  <c r="AX235" i="2"/>
  <c r="AX1385" i="2"/>
  <c r="AV1385" i="2"/>
  <c r="AU1385" i="2" a="1"/>
  <c r="AU1385" i="2" s="1"/>
  <c r="AU241" i="2" a="1"/>
  <c r="AU241" i="2" s="1"/>
  <c r="AX241" i="2"/>
  <c r="AV241" i="2"/>
  <c r="AX812" i="2"/>
  <c r="AV812" i="2"/>
  <c r="AU812" i="2" a="1"/>
  <c r="AU812" i="2" s="1"/>
  <c r="AX678" i="2"/>
  <c r="AV678" i="2"/>
  <c r="AU678" i="2" a="1"/>
  <c r="AU678" i="2" s="1"/>
  <c r="AV446" i="2"/>
  <c r="AX446" i="2"/>
  <c r="AU446" i="2" a="1"/>
  <c r="AU446" i="2" s="1"/>
  <c r="AV1618" i="2"/>
  <c r="AX1618" i="2"/>
  <c r="AU1618" i="2" a="1"/>
  <c r="AU1618" i="2" s="1"/>
  <c r="AX1555" i="2"/>
  <c r="AV1555" i="2"/>
  <c r="AU1555" i="2" a="1"/>
  <c r="AU1555" i="2" s="1"/>
  <c r="AU1067" i="2" a="1"/>
  <c r="AU1067" i="2" s="1"/>
  <c r="AX1067" i="2"/>
  <c r="AV1067" i="2"/>
  <c r="AX644" i="2"/>
  <c r="AV644" i="2"/>
  <c r="AU644" i="2" a="1"/>
  <c r="AU644" i="2" s="1"/>
  <c r="AV597" i="2"/>
  <c r="AX597" i="2"/>
  <c r="AU597" i="2" a="1"/>
  <c r="AU597" i="2" s="1"/>
  <c r="AU473" i="2" a="1"/>
  <c r="AU473" i="2" s="1"/>
  <c r="AV473" i="2"/>
  <c r="AX473" i="2"/>
  <c r="AX299" i="2"/>
  <c r="AV299" i="2"/>
  <c r="AU299" i="2" a="1"/>
  <c r="AU299" i="2" s="1"/>
  <c r="AX232" i="2"/>
  <c r="AV232" i="2"/>
  <c r="AU232" i="2" a="1"/>
  <c r="AU232" i="2" s="1"/>
  <c r="AX248" i="2"/>
  <c r="AV248" i="2"/>
  <c r="AU248" i="2" a="1"/>
  <c r="AU248" i="2" s="1"/>
  <c r="AX89" i="2"/>
  <c r="AV89" i="2"/>
  <c r="AU89" i="2" a="1"/>
  <c r="AU89" i="2" s="1"/>
  <c r="AX476" i="2"/>
  <c r="AV476" i="2"/>
  <c r="AU476" i="2" a="1"/>
  <c r="AU476" i="2" s="1"/>
  <c r="AX1523" i="2"/>
  <c r="AV1523" i="2"/>
  <c r="AU1523" i="2" a="1"/>
  <c r="AU1523" i="2" s="1"/>
  <c r="AX358" i="2"/>
  <c r="AV358" i="2"/>
  <c r="AU358" i="2" a="1"/>
  <c r="AU358" i="2" s="1"/>
  <c r="AX1366" i="2"/>
  <c r="AU1366" i="2" a="1"/>
  <c r="AU1366" i="2" s="1"/>
  <c r="AV1366" i="2"/>
  <c r="AU726" i="2" a="1"/>
  <c r="AU726" i="2" s="1"/>
  <c r="AX726" i="2"/>
  <c r="AV726" i="2"/>
  <c r="AX1715" i="2"/>
  <c r="AV1715" i="2"/>
  <c r="AU1715" i="2" a="1"/>
  <c r="AU1715" i="2" s="1"/>
  <c r="AV1182" i="2"/>
  <c r="AU1182" i="2" a="1"/>
  <c r="AU1182" i="2" s="1"/>
  <c r="AX1182" i="2"/>
  <c r="AU1524" i="2" a="1"/>
  <c r="AU1524" i="2" s="1"/>
  <c r="AX1524" i="2"/>
  <c r="AV1524" i="2"/>
  <c r="AX843" i="2"/>
  <c r="AV843" i="2"/>
  <c r="AU843" i="2" a="1"/>
  <c r="AU843" i="2" s="1"/>
  <c r="AX520" i="2"/>
  <c r="AV520" i="2"/>
  <c r="AU520" i="2" a="1"/>
  <c r="AU520" i="2" s="1"/>
  <c r="AX207" i="2"/>
  <c r="AU207" i="2" a="1"/>
  <c r="AU207" i="2" s="1"/>
  <c r="AV207" i="2"/>
  <c r="AV15" i="2"/>
  <c r="AX15" i="2"/>
  <c r="AU15" i="2" a="1"/>
  <c r="AU15" i="2" s="1"/>
  <c r="AU1104" i="2" a="1"/>
  <c r="AU1104" i="2" s="1"/>
  <c r="AX1104" i="2"/>
  <c r="AV1104" i="2"/>
  <c r="AX419" i="2"/>
  <c r="AV419" i="2"/>
  <c r="AU419" i="2" a="1"/>
  <c r="AU419" i="2" s="1"/>
  <c r="AV612" i="2"/>
  <c r="AU612" i="2" a="1"/>
  <c r="AU612" i="2" s="1"/>
  <c r="AX612" i="2"/>
  <c r="AX95" i="2"/>
  <c r="AV95" i="2"/>
  <c r="AU95" i="2" a="1"/>
  <c r="AU95" i="2" s="1"/>
  <c r="AX1785" i="2"/>
  <c r="AV1785" i="2"/>
  <c r="AU1785" i="2" a="1"/>
  <c r="AU1785" i="2" s="1"/>
  <c r="AU1691" i="2" a="1"/>
  <c r="AU1691" i="2" s="1"/>
  <c r="AX1691" i="2"/>
  <c r="AV1691" i="2"/>
  <c r="AX184" i="2"/>
  <c r="AV184" i="2"/>
  <c r="AU184" i="2" a="1"/>
  <c r="AU184" i="2" s="1"/>
  <c r="AX1622" i="2"/>
  <c r="AU1622" i="2" a="1"/>
  <c r="AU1622" i="2" s="1"/>
  <c r="AV1622" i="2"/>
  <c r="AX1358" i="2"/>
  <c r="AV1358" i="2"/>
  <c r="AU1358" i="2" a="1"/>
  <c r="AU1358" i="2" s="1"/>
  <c r="AX1324" i="2"/>
  <c r="AV1324" i="2"/>
  <c r="AU1324" i="2" a="1"/>
  <c r="AU1324" i="2" s="1"/>
  <c r="AX1656" i="2"/>
  <c r="AV1656" i="2"/>
  <c r="AU1656" i="2" a="1"/>
  <c r="AU1656" i="2" s="1"/>
  <c r="AV1260" i="2"/>
  <c r="AU1260" i="2" a="1"/>
  <c r="AU1260" i="2" s="1"/>
  <c r="AX1260" i="2"/>
  <c r="AV1181" i="2"/>
  <c r="AU1181" i="2" a="1"/>
  <c r="AU1181" i="2" s="1"/>
  <c r="AX1181" i="2"/>
  <c r="AX948" i="2"/>
  <c r="AV948" i="2"/>
  <c r="AU948" i="2" a="1"/>
  <c r="AU948" i="2" s="1"/>
  <c r="AX941" i="2"/>
  <c r="AV941" i="2"/>
  <c r="AU941" i="2" a="1"/>
  <c r="AU941" i="2" s="1"/>
  <c r="AX528" i="2"/>
  <c r="AV528" i="2"/>
  <c r="AU528" i="2" a="1"/>
  <c r="AU528" i="2" s="1"/>
  <c r="AX308" i="2"/>
  <c r="AV308" i="2"/>
  <c r="AU308" i="2" a="1"/>
  <c r="AU308" i="2" s="1"/>
  <c r="AX1545" i="2"/>
  <c r="AV1545" i="2"/>
  <c r="AU1545" i="2" a="1"/>
  <c r="AU1545" i="2" s="1"/>
  <c r="AU1196" i="2" a="1"/>
  <c r="AU1196" i="2" s="1"/>
  <c r="AX1196" i="2"/>
  <c r="AV1196" i="2"/>
  <c r="AX575" i="2"/>
  <c r="AV575" i="2"/>
  <c r="AU575" i="2" a="1"/>
  <c r="AU575" i="2" s="1"/>
  <c r="AU802" i="2" a="1"/>
  <c r="AU802" i="2" s="1"/>
  <c r="AX802" i="2"/>
  <c r="AV802" i="2"/>
  <c r="AX626" i="2"/>
  <c r="AV626" i="2"/>
  <c r="AU626" i="2" a="1"/>
  <c r="AU626" i="2" s="1"/>
  <c r="AX68" i="2"/>
  <c r="AV68" i="2"/>
  <c r="AU68" i="2" a="1"/>
  <c r="AU68" i="2" s="1"/>
  <c r="AV1636" i="2"/>
  <c r="AX1636" i="2"/>
  <c r="AU1636" i="2" a="1"/>
  <c r="AU1636" i="2" s="1"/>
  <c r="AX1106" i="2"/>
  <c r="AV1106" i="2"/>
  <c r="AU1106" i="2" a="1"/>
  <c r="AU1106" i="2" s="1"/>
  <c r="AX1683" i="2"/>
  <c r="AV1683" i="2"/>
  <c r="AU1683" i="2" a="1"/>
  <c r="AU1683" i="2" s="1"/>
  <c r="AX1690" i="2"/>
  <c r="AV1690" i="2"/>
  <c r="AU1690" i="2" a="1"/>
  <c r="AU1690" i="2" s="1"/>
  <c r="AX877" i="2"/>
  <c r="AV877" i="2"/>
  <c r="AU877" i="2" a="1"/>
  <c r="AU877" i="2" s="1"/>
  <c r="AU863" i="2" a="1"/>
  <c r="AU863" i="2" s="1"/>
  <c r="AX863" i="2"/>
  <c r="AV863" i="2"/>
  <c r="AV564" i="2"/>
  <c r="AX564" i="2"/>
  <c r="AU564" i="2" a="1"/>
  <c r="AU564" i="2" s="1"/>
  <c r="AU1574" i="2" a="1"/>
  <c r="AU1574" i="2" s="1"/>
  <c r="AV1574" i="2"/>
  <c r="AX1574" i="2"/>
  <c r="AX1443" i="2"/>
  <c r="AV1443" i="2"/>
  <c r="AU1443" i="2" a="1"/>
  <c r="AU1443" i="2" s="1"/>
  <c r="AV959" i="2"/>
  <c r="AX959" i="2"/>
  <c r="AU959" i="2" a="1"/>
  <c r="AU959" i="2" s="1"/>
  <c r="AX859" i="2"/>
  <c r="AV859" i="2"/>
  <c r="AU859" i="2" a="1"/>
  <c r="AU859" i="2" s="1"/>
  <c r="AX875" i="2"/>
  <c r="AV875" i="2"/>
  <c r="AU875" i="2" a="1"/>
  <c r="AU875" i="2" s="1"/>
  <c r="AX856" i="2"/>
  <c r="AV856" i="2"/>
  <c r="AU856" i="2" a="1"/>
  <c r="AU856" i="2" s="1"/>
  <c r="AX329" i="2"/>
  <c r="AV329" i="2"/>
  <c r="AU329" i="2" a="1"/>
  <c r="AU329" i="2" s="1"/>
  <c r="AX1498" i="2"/>
  <c r="AV1498" i="2"/>
  <c r="AU1498" i="2" a="1"/>
  <c r="AU1498" i="2" s="1"/>
  <c r="AX200" i="2"/>
  <c r="AV200" i="2"/>
  <c r="AU200" i="2" a="1"/>
  <c r="AU200" i="2" s="1"/>
  <c r="AU1082" i="2" a="1"/>
  <c r="AU1082" i="2" s="1"/>
  <c r="AX1082" i="2"/>
  <c r="AV1082" i="2"/>
  <c r="AV1375" i="2"/>
  <c r="AU1375" i="2" a="1"/>
  <c r="AU1375" i="2" s="1"/>
  <c r="AX1375" i="2"/>
  <c r="AU1090" i="2" a="1"/>
  <c r="AU1090" i="2" s="1"/>
  <c r="AV1090" i="2"/>
  <c r="AX1090" i="2"/>
  <c r="AX639" i="2"/>
  <c r="AV639" i="2"/>
  <c r="AU639" i="2" a="1"/>
  <c r="AU639" i="2" s="1"/>
  <c r="AX616" i="2"/>
  <c r="AV616" i="2"/>
  <c r="AU616" i="2" a="1"/>
  <c r="AU616" i="2" s="1"/>
  <c r="AX194" i="2"/>
  <c r="AV194" i="2"/>
  <c r="AU194" i="2" a="1"/>
  <c r="AU194" i="2" s="1"/>
  <c r="AV1642" i="2"/>
  <c r="AX1642" i="2"/>
  <c r="AU1642" i="2" a="1"/>
  <c r="AU1642" i="2" s="1"/>
  <c r="AX1211" i="2"/>
  <c r="AU1211" i="2" a="1"/>
  <c r="AU1211" i="2" s="1"/>
  <c r="AV1211" i="2"/>
  <c r="AV974" i="2"/>
  <c r="AU974" i="2" a="1"/>
  <c r="AU974" i="2" s="1"/>
  <c r="AX974" i="2"/>
  <c r="AU753" i="2" a="1"/>
  <c r="AU753" i="2" s="1"/>
  <c r="AX753" i="2"/>
  <c r="AV753" i="2"/>
  <c r="AX695" i="2"/>
  <c r="AV695" i="2"/>
  <c r="AU695" i="2" a="1"/>
  <c r="AU695" i="2" s="1"/>
  <c r="AX600" i="2"/>
  <c r="AV600" i="2"/>
  <c r="AU600" i="2" a="1"/>
  <c r="AU600" i="2" s="1"/>
  <c r="AV1209" i="2"/>
  <c r="AX1209" i="2"/>
  <c r="AU1209" i="2" a="1"/>
  <c r="AU1209" i="2" s="1"/>
  <c r="AU1389" i="2" a="1"/>
  <c r="AU1389" i="2" s="1"/>
  <c r="AX1389" i="2"/>
  <c r="AV1389" i="2"/>
  <c r="AV987" i="2"/>
  <c r="AU987" i="2" a="1"/>
  <c r="AU987" i="2" s="1"/>
  <c r="AX987" i="2"/>
  <c r="AV868" i="2"/>
  <c r="AU868" i="2" a="1"/>
  <c r="AU868" i="2" s="1"/>
  <c r="AX868" i="2"/>
  <c r="AX710" i="2"/>
  <c r="AV710" i="2"/>
  <c r="AU710" i="2" a="1"/>
  <c r="AU710" i="2" s="1"/>
  <c r="AU1004" i="2" a="1"/>
  <c r="AU1004" i="2" s="1"/>
  <c r="AV1004" i="2"/>
  <c r="AX1004" i="2"/>
  <c r="AU1383" i="2" a="1"/>
  <c r="AU1383" i="2" s="1"/>
  <c r="AV1383" i="2"/>
  <c r="AX1383" i="2"/>
  <c r="AX1275" i="2"/>
  <c r="AV1275" i="2"/>
  <c r="AU1275" i="2" a="1"/>
  <c r="AU1275" i="2" s="1"/>
  <c r="AX392" i="2"/>
  <c r="AV392" i="2"/>
  <c r="AU392" i="2" a="1"/>
  <c r="AU392" i="2" s="1"/>
  <c r="AX356" i="2"/>
  <c r="AV356" i="2"/>
  <c r="AU356" i="2" a="1"/>
  <c r="AU356" i="2" s="1"/>
  <c r="AU1503" i="2" a="1"/>
  <c r="AU1503" i="2" s="1"/>
  <c r="AX1503" i="2"/>
  <c r="AV1503" i="2"/>
  <c r="AX1414" i="2"/>
  <c r="AV1414" i="2"/>
  <c r="AU1414" i="2" a="1"/>
  <c r="AU1414" i="2" s="1"/>
  <c r="AX1346" i="2"/>
  <c r="AV1346" i="2"/>
  <c r="AU1346" i="2" a="1"/>
  <c r="AU1346" i="2" s="1"/>
  <c r="AX1174" i="2"/>
  <c r="AV1174" i="2"/>
  <c r="AU1174" i="2" a="1"/>
  <c r="AU1174" i="2" s="1"/>
  <c r="AU1001" i="2" a="1"/>
  <c r="AU1001" i="2" s="1"/>
  <c r="AX1001" i="2"/>
  <c r="AV1001" i="2"/>
  <c r="AX435" i="2"/>
  <c r="AV435" i="2"/>
  <c r="AU435" i="2" a="1"/>
  <c r="AU435" i="2" s="1"/>
  <c r="AX311" i="2"/>
  <c r="AV311" i="2"/>
  <c r="AU311" i="2" a="1"/>
  <c r="AU311" i="2" s="1"/>
  <c r="AV98" i="2"/>
  <c r="AU98" i="2" a="1"/>
  <c r="AU98" i="2" s="1"/>
  <c r="AX98" i="2"/>
  <c r="AX908" i="2"/>
  <c r="AV908" i="2"/>
  <c r="AU908" i="2" a="1"/>
  <c r="AU908" i="2" s="1"/>
  <c r="AU20" i="2" a="1"/>
  <c r="AU20" i="2" s="1"/>
  <c r="AX20" i="2"/>
  <c r="AV20" i="2"/>
  <c r="AX115" i="2"/>
  <c r="AV115" i="2"/>
  <c r="AU115" i="2" a="1"/>
  <c r="AU115" i="2" s="1"/>
  <c r="AU634" i="2" a="1"/>
  <c r="AU634" i="2" s="1"/>
  <c r="AX634" i="2"/>
  <c r="AV634" i="2"/>
  <c r="AU1747" i="2" a="1"/>
  <c r="AU1747" i="2" s="1"/>
  <c r="AX1747" i="2"/>
  <c r="AV1747" i="2"/>
  <c r="AX1252" i="2"/>
  <c r="AV1252" i="2"/>
  <c r="AU1252" i="2" a="1"/>
  <c r="AU1252" i="2" s="1"/>
  <c r="AX1259" i="2"/>
  <c r="AV1259" i="2"/>
  <c r="AU1259" i="2" a="1"/>
  <c r="AU1259" i="2" s="1"/>
  <c r="AV995" i="2"/>
  <c r="AX995" i="2"/>
  <c r="AU995" i="2" a="1"/>
  <c r="AU995" i="2" s="1"/>
  <c r="AX852" i="2"/>
  <c r="AV852" i="2"/>
  <c r="AU852" i="2" a="1"/>
  <c r="AU852" i="2" s="1"/>
  <c r="AU531" i="2" a="1"/>
  <c r="AU531" i="2" s="1"/>
  <c r="AX531" i="2"/>
  <c r="AV531" i="2"/>
  <c r="AX364" i="2"/>
  <c r="AV364" i="2"/>
  <c r="AU364" i="2" a="1"/>
  <c r="AU364" i="2" s="1"/>
  <c r="AX1754" i="2"/>
  <c r="AV1754" i="2"/>
  <c r="AU1754" i="2" a="1"/>
  <c r="AU1754" i="2" s="1"/>
  <c r="AV1610" i="2"/>
  <c r="AU1610" i="2" a="1"/>
  <c r="AU1610" i="2" s="1"/>
  <c r="AX1610" i="2"/>
  <c r="AX1531" i="2"/>
  <c r="AV1531" i="2"/>
  <c r="AU1531" i="2" a="1"/>
  <c r="AU1531" i="2" s="1"/>
  <c r="AV1297" i="2"/>
  <c r="AU1297" i="2" a="1"/>
  <c r="AU1297" i="2" s="1"/>
  <c r="AX1297" i="2"/>
  <c r="AX571" i="2"/>
  <c r="AU571" i="2" a="1"/>
  <c r="AU571" i="2" s="1"/>
  <c r="AV571" i="2"/>
  <c r="AV286" i="2"/>
  <c r="AU286" i="2" a="1"/>
  <c r="AU286" i="2" s="1"/>
  <c r="AX286" i="2"/>
  <c r="AV80" i="2"/>
  <c r="AU80" i="2" a="1"/>
  <c r="AU80" i="2" s="1"/>
  <c r="AX80" i="2"/>
  <c r="AU607" i="2" a="1"/>
  <c r="AU607" i="2" s="1"/>
  <c r="AX607" i="2"/>
  <c r="AV607" i="2"/>
  <c r="AX312" i="2"/>
  <c r="AV312" i="2"/>
  <c r="AU312" i="2" a="1"/>
  <c r="AU312" i="2" s="1"/>
  <c r="AV1269" i="2"/>
  <c r="AU1269" i="2" a="1"/>
  <c r="AU1269" i="2" s="1"/>
  <c r="AX1269" i="2"/>
  <c r="AU969" i="2" a="1"/>
  <c r="AU969" i="2" s="1"/>
  <c r="AX969" i="2"/>
  <c r="AV969" i="2"/>
  <c r="AX1131" i="2"/>
  <c r="AV1131" i="2"/>
  <c r="AU1131" i="2" a="1"/>
  <c r="AU1131" i="2" s="1"/>
  <c r="AX524" i="2"/>
  <c r="AV524" i="2"/>
  <c r="AU524" i="2" a="1"/>
  <c r="AU524" i="2" s="1"/>
  <c r="AX621" i="2"/>
  <c r="AU621" i="2" a="1"/>
  <c r="AU621" i="2" s="1"/>
  <c r="AV621" i="2"/>
  <c r="AX384" i="2"/>
  <c r="AV384" i="2"/>
  <c r="AU384" i="2" a="1"/>
  <c r="AU384" i="2" s="1"/>
  <c r="AX544" i="2"/>
  <c r="AV544" i="2"/>
  <c r="AU544" i="2" a="1"/>
  <c r="AU544" i="2" s="1"/>
  <c r="AU1767" i="2" a="1"/>
  <c r="AU1767" i="2" s="1"/>
  <c r="AV1767" i="2"/>
  <c r="AX1767" i="2"/>
  <c r="AX1078" i="2"/>
  <c r="AU1078" i="2" a="1"/>
  <c r="AU1078" i="2" s="1"/>
  <c r="AV1078" i="2"/>
  <c r="AX1706" i="2"/>
  <c r="AU1706" i="2" a="1"/>
  <c r="AU1706" i="2" s="1"/>
  <c r="AV1706" i="2"/>
  <c r="AU1349" i="2" a="1"/>
  <c r="AU1349" i="2" s="1"/>
  <c r="AX1349" i="2"/>
  <c r="AV1349" i="2"/>
  <c r="AX718" i="2"/>
  <c r="AV718" i="2"/>
  <c r="AU718" i="2" a="1"/>
  <c r="AU718" i="2" s="1"/>
  <c r="AU651" i="2" a="1"/>
  <c r="AU651" i="2" s="1"/>
  <c r="AX651" i="2"/>
  <c r="AV651" i="2"/>
  <c r="AV277" i="2"/>
  <c r="AU277" i="2" a="1"/>
  <c r="AU277" i="2" s="1"/>
  <c r="AX277" i="2"/>
  <c r="AX412" i="2"/>
  <c r="AV412" i="2"/>
  <c r="AU412" i="2" a="1"/>
  <c r="AU412" i="2" s="1"/>
  <c r="AV1695" i="2"/>
  <c r="AX1695" i="2"/>
  <c r="AU1695" i="2" a="1"/>
  <c r="AU1695" i="2" s="1"/>
  <c r="AX1798" i="2"/>
  <c r="AU1798" i="2" a="1"/>
  <c r="AU1798" i="2" s="1"/>
  <c r="AV1798" i="2"/>
  <c r="AX1643" i="2"/>
  <c r="AV1643" i="2"/>
  <c r="AU1643" i="2" a="1"/>
  <c r="AU1643" i="2" s="1"/>
  <c r="AU1507" i="2" a="1"/>
  <c r="AU1507" i="2" s="1"/>
  <c r="AX1507" i="2"/>
  <c r="AV1507" i="2"/>
  <c r="AX1368" i="2"/>
  <c r="AV1368" i="2"/>
  <c r="AU1368" i="2" a="1"/>
  <c r="AU1368" i="2" s="1"/>
  <c r="AX967" i="2"/>
  <c r="AU967" i="2" a="1"/>
  <c r="AU967" i="2" s="1"/>
  <c r="AV967" i="2"/>
  <c r="AX704" i="2"/>
  <c r="AV704" i="2"/>
  <c r="AU704" i="2" a="1"/>
  <c r="AU704" i="2" s="1"/>
  <c r="AX110" i="2"/>
  <c r="AV110" i="2"/>
  <c r="AU110" i="2" a="1"/>
  <c r="AU110" i="2" s="1"/>
  <c r="AX289" i="2"/>
  <c r="AV289" i="2"/>
  <c r="AU289" i="2" a="1"/>
  <c r="AU289" i="2" s="1"/>
  <c r="AU66" i="2" a="1"/>
  <c r="AU66" i="2" s="1"/>
  <c r="AX66" i="2"/>
  <c r="AV66" i="2"/>
  <c r="AX823" i="2"/>
  <c r="AU823" i="2" a="1"/>
  <c r="AU823" i="2" s="1"/>
  <c r="AV823" i="2"/>
  <c r="AX363" i="2"/>
  <c r="AV363" i="2"/>
  <c r="AU363" i="2" a="1"/>
  <c r="AU363" i="2" s="1"/>
  <c r="AX1756" i="2"/>
  <c r="AV1756" i="2"/>
  <c r="AU1756" i="2" a="1"/>
  <c r="AU1756" i="2" s="1"/>
  <c r="AX1700" i="2"/>
  <c r="AV1700" i="2"/>
  <c r="AU1700" i="2" a="1"/>
  <c r="AU1700" i="2" s="1"/>
  <c r="AX1521" i="2"/>
  <c r="AV1521" i="2"/>
  <c r="AU1521" i="2" a="1"/>
  <c r="AU1521" i="2" s="1"/>
  <c r="AX1253" i="2"/>
  <c r="AV1253" i="2"/>
  <c r="AU1253" i="2" a="1"/>
  <c r="AU1253" i="2" s="1"/>
  <c r="AU1144" i="2" a="1"/>
  <c r="AU1144" i="2" s="1"/>
  <c r="AX1144" i="2"/>
  <c r="AV1144" i="2"/>
  <c r="AV808" i="2"/>
  <c r="AU808" i="2" a="1"/>
  <c r="AU808" i="2" s="1"/>
  <c r="AX808" i="2"/>
  <c r="AV414" i="2"/>
  <c r="AX414" i="2"/>
  <c r="AU414" i="2" a="1"/>
  <c r="AU414" i="2" s="1"/>
  <c r="AX390" i="2"/>
  <c r="AV390" i="2"/>
  <c r="AU390" i="2" a="1"/>
  <c r="AU390" i="2" s="1"/>
  <c r="AU177" i="2" a="1"/>
  <c r="AU177" i="2" s="1"/>
  <c r="AX177" i="2"/>
  <c r="AV177" i="2"/>
  <c r="AX1430" i="2"/>
  <c r="AV1430" i="2"/>
  <c r="AU1430" i="2" a="1"/>
  <c r="AU1430" i="2" s="1"/>
  <c r="AU1025" i="2" a="1"/>
  <c r="AU1025" i="2" s="1"/>
  <c r="AX1025" i="2"/>
  <c r="AV1025" i="2"/>
  <c r="AX111" i="2"/>
  <c r="AV111" i="2"/>
  <c r="AU111" i="2" a="1"/>
  <c r="AU111" i="2" s="1"/>
  <c r="AV1354" i="2"/>
  <c r="AU1354" i="2" a="1"/>
  <c r="AU1354" i="2" s="1"/>
  <c r="AX1354" i="2"/>
  <c r="AX1458" i="2"/>
  <c r="AV1458" i="2"/>
  <c r="AU1458" i="2" a="1"/>
  <c r="AU1458" i="2" s="1"/>
  <c r="AU1686" i="2" a="1"/>
  <c r="AU1686" i="2" s="1"/>
  <c r="AX1686" i="2"/>
  <c r="AV1686" i="2"/>
  <c r="AX691" i="2"/>
  <c r="AV691" i="2"/>
  <c r="AU691" i="2" a="1"/>
  <c r="AU691" i="2" s="1"/>
  <c r="AX534" i="2"/>
  <c r="AU534" i="2" a="1"/>
  <c r="AU534" i="2" s="1"/>
  <c r="AV534" i="2"/>
  <c r="AX1588" i="2"/>
  <c r="AU1588" i="2" a="1"/>
  <c r="AU1588" i="2" s="1"/>
  <c r="AV1588" i="2"/>
  <c r="AV493" i="2"/>
  <c r="AX493" i="2"/>
  <c r="AU493" i="2" a="1"/>
  <c r="AU493" i="2" s="1"/>
  <c r="AU1399" i="2" a="1"/>
  <c r="AU1399" i="2" s="1"/>
  <c r="AV1399" i="2"/>
  <c r="AX1399" i="2"/>
  <c r="AU1096" i="2" a="1"/>
  <c r="AU1096" i="2" s="1"/>
  <c r="AV1096" i="2"/>
  <c r="AX1096" i="2"/>
  <c r="AX1784" i="2"/>
  <c r="AV1784" i="2"/>
  <c r="AU1784" i="2" a="1"/>
  <c r="AU1784" i="2" s="1"/>
  <c r="AU911" i="2" a="1"/>
  <c r="AU911" i="2" s="1"/>
  <c r="AX911" i="2"/>
  <c r="AV911" i="2"/>
  <c r="AX436" i="2"/>
  <c r="AU436" i="2" a="1"/>
  <c r="AU436" i="2" s="1"/>
  <c r="AV436" i="2"/>
  <c r="AX1676" i="2"/>
  <c r="AV1676" i="2"/>
  <c r="AU1676" i="2" a="1"/>
  <c r="AU1676" i="2" s="1"/>
  <c r="AU1310" i="2" a="1"/>
  <c r="AU1310" i="2" s="1"/>
  <c r="AX1310" i="2"/>
  <c r="AV1310" i="2"/>
  <c r="AX1282" i="2"/>
  <c r="AU1282" i="2" a="1"/>
  <c r="AU1282" i="2" s="1"/>
  <c r="AV1282" i="2"/>
  <c r="AU666" i="2" a="1"/>
  <c r="AU666" i="2" s="1"/>
  <c r="AX666" i="2"/>
  <c r="AV666" i="2"/>
  <c r="AU687" i="2" a="1"/>
  <c r="AU687" i="2" s="1"/>
  <c r="AX687" i="2"/>
  <c r="AV687" i="2"/>
  <c r="AU1727" i="2" a="1"/>
  <c r="AU1727" i="2" s="1"/>
  <c r="AX1727" i="2"/>
  <c r="AV1727" i="2"/>
  <c r="AU622" i="2" a="1"/>
  <c r="AU622" i="2" s="1"/>
  <c r="AX622" i="2"/>
  <c r="AV622" i="2"/>
  <c r="AX1632" i="2"/>
  <c r="AV1632" i="2"/>
  <c r="AU1632" i="2" a="1"/>
  <c r="AU1632" i="2" s="1"/>
  <c r="AV813" i="2"/>
  <c r="AU813" i="2" a="1"/>
  <c r="AU813" i="2" s="1"/>
  <c r="AX813" i="2"/>
  <c r="AX1270" i="2"/>
  <c r="AU1270" i="2" a="1"/>
  <c r="AU1270" i="2" s="1"/>
  <c r="AV1270" i="2"/>
  <c r="AV1432" i="2"/>
  <c r="AX1432" i="2"/>
  <c r="AU1432" i="2" a="1"/>
  <c r="AU1432" i="2" s="1"/>
  <c r="AV1135" i="2"/>
  <c r="AX1135" i="2"/>
  <c r="AU1135" i="2" a="1"/>
  <c r="AU1135" i="2" s="1"/>
  <c r="AX273" i="2"/>
  <c r="AV273" i="2"/>
  <c r="AU273" i="2" a="1"/>
  <c r="AU273" i="2" s="1"/>
  <c r="AX325" i="2"/>
  <c r="AV325" i="2"/>
  <c r="AU325" i="2" a="1"/>
  <c r="AU325" i="2" s="1"/>
  <c r="AV1732" i="2"/>
  <c r="AX1732" i="2"/>
  <c r="AU1732" i="2" a="1"/>
  <c r="AU1732" i="2" s="1"/>
  <c r="AU1158" i="2" a="1"/>
  <c r="AU1158" i="2" s="1"/>
  <c r="AV1158" i="2"/>
  <c r="AX1158" i="2"/>
  <c r="AX402" i="2"/>
  <c r="AV402" i="2"/>
  <c r="AU402" i="2" a="1"/>
  <c r="AU402" i="2" s="1"/>
  <c r="AX1512" i="2"/>
  <c r="AV1512" i="2"/>
  <c r="AU1512" i="2" a="1"/>
  <c r="AU1512" i="2" s="1"/>
  <c r="AX391" i="2"/>
  <c r="AV391" i="2"/>
  <c r="AU391" i="2" a="1"/>
  <c r="AU391" i="2" s="1"/>
  <c r="AV1740" i="2"/>
  <c r="AU1740" i="2" a="1"/>
  <c r="AU1740" i="2" s="1"/>
  <c r="AX1740" i="2"/>
  <c r="AX1486" i="2"/>
  <c r="AV1486" i="2"/>
  <c r="AU1486" i="2" a="1"/>
  <c r="AU1486" i="2" s="1"/>
  <c r="AX790" i="2"/>
  <c r="AV790" i="2"/>
  <c r="AU790" i="2" a="1"/>
  <c r="AU790" i="2" s="1"/>
  <c r="AX684" i="2"/>
  <c r="AV684" i="2"/>
  <c r="AU684" i="2" a="1"/>
  <c r="AU684" i="2" s="1"/>
  <c r="AX326" i="2"/>
  <c r="AV326" i="2"/>
  <c r="AU326" i="2" a="1"/>
  <c r="AU326" i="2" s="1"/>
  <c r="AX456" i="2"/>
  <c r="AV456" i="2"/>
  <c r="AU456" i="2" a="1"/>
  <c r="AU456" i="2" s="1"/>
  <c r="AU13" i="2" a="1"/>
  <c r="AU13" i="2" s="1"/>
  <c r="AX13" i="2"/>
  <c r="AV13" i="2"/>
  <c r="AX1384" i="2"/>
  <c r="AV1384" i="2"/>
  <c r="AU1384" i="2" a="1"/>
  <c r="AU1384" i="2" s="1"/>
  <c r="AX1263" i="2"/>
  <c r="AV1263" i="2"/>
  <c r="AU1263" i="2" a="1"/>
  <c r="AU1263" i="2" s="1"/>
  <c r="AV1160" i="2"/>
  <c r="AU1160" i="2" a="1"/>
  <c r="AU1160" i="2" s="1"/>
  <c r="AX1160" i="2"/>
  <c r="AX33" i="2"/>
  <c r="AU33" i="2" a="1"/>
  <c r="AU33" i="2" s="1"/>
  <c r="AV33" i="2"/>
  <c r="AU1751" i="2" a="1"/>
  <c r="AU1751" i="2" s="1"/>
  <c r="AV1751" i="2"/>
  <c r="AX1751" i="2"/>
  <c r="AX1125" i="2"/>
  <c r="AV1125" i="2"/>
  <c r="AU1125" i="2" a="1"/>
  <c r="AU1125" i="2" s="1"/>
  <c r="AU1154" i="2" a="1"/>
  <c r="AU1154" i="2" s="1"/>
  <c r="AX1154" i="2"/>
  <c r="AV1154" i="2"/>
  <c r="AU1072" i="2" a="1"/>
  <c r="AU1072" i="2" s="1"/>
  <c r="AX1072" i="2"/>
  <c r="AV1072" i="2"/>
  <c r="AX1021" i="2"/>
  <c r="AV1021" i="2"/>
  <c r="AU1021" i="2" a="1"/>
  <c r="AU1021" i="2" s="1"/>
  <c r="AV677" i="2"/>
  <c r="AX677" i="2"/>
  <c r="AU677" i="2" a="1"/>
  <c r="AU677" i="2" s="1"/>
  <c r="AU511" i="2" a="1"/>
  <c r="AU511" i="2" s="1"/>
  <c r="AX511" i="2"/>
  <c r="AV511" i="2"/>
  <c r="AV4" i="2"/>
  <c r="AU4" i="2" a="1"/>
  <c r="AU4" i="2" s="1"/>
  <c r="AX4" i="2"/>
  <c r="AU1168" i="2" a="1"/>
  <c r="AU1168" i="2" s="1"/>
  <c r="AX1168" i="2"/>
  <c r="AV1168" i="2"/>
  <c r="AU1242" i="2" a="1"/>
  <c r="AU1242" i="2" s="1"/>
  <c r="AX1242" i="2"/>
  <c r="AV1242" i="2"/>
  <c r="AX1062" i="2"/>
  <c r="AV1062" i="2"/>
  <c r="AU1062" i="2" a="1"/>
  <c r="AU1062" i="2" s="1"/>
  <c r="AX830" i="2"/>
  <c r="AV830" i="2"/>
  <c r="AU830" i="2" a="1"/>
  <c r="AU830" i="2" s="1"/>
  <c r="AX632" i="2"/>
  <c r="AV632" i="2"/>
  <c r="AU632" i="2" a="1"/>
  <c r="AU632" i="2" s="1"/>
  <c r="AX1043" i="2"/>
  <c r="AV1043" i="2"/>
  <c r="AU1043" i="2" a="1"/>
  <c r="AU1043" i="2" s="1"/>
  <c r="AX847" i="2"/>
  <c r="AV847" i="2"/>
  <c r="AU847" i="2" a="1"/>
  <c r="AU847" i="2" s="1"/>
  <c r="AV587" i="2"/>
  <c r="AU587" i="2" a="1"/>
  <c r="AU587" i="2" s="1"/>
  <c r="AX587" i="2"/>
  <c r="AU407" i="2" a="1"/>
  <c r="AU407" i="2" s="1"/>
  <c r="AX407" i="2"/>
  <c r="AV407" i="2"/>
  <c r="AX281" i="2"/>
  <c r="AV281" i="2"/>
  <c r="AU281" i="2" a="1"/>
  <c r="AU281" i="2" s="1"/>
  <c r="AX157" i="2"/>
  <c r="AV157" i="2"/>
  <c r="AU157" i="2" a="1"/>
  <c r="AU157" i="2" s="1"/>
  <c r="AX347" i="2"/>
  <c r="AV347" i="2"/>
  <c r="AU347" i="2" a="1"/>
  <c r="AU347" i="2" s="1"/>
  <c r="AX73" i="2"/>
  <c r="AU73" i="2" a="1"/>
  <c r="AU73" i="2" s="1"/>
  <c r="AV73" i="2"/>
  <c r="AX838" i="2"/>
  <c r="AU838" i="2" a="1"/>
  <c r="AU838" i="2" s="1"/>
  <c r="AV838" i="2"/>
  <c r="AX1074" i="2"/>
  <c r="AU1074" i="2" a="1"/>
  <c r="AU1074" i="2" s="1"/>
  <c r="AV1074" i="2"/>
  <c r="AU1775" i="2" a="1"/>
  <c r="AU1775" i="2" s="1"/>
  <c r="AV1775" i="2"/>
  <c r="AX1775" i="2"/>
  <c r="AX809" i="2"/>
  <c r="AV809" i="2"/>
  <c r="AU809" i="2" a="1"/>
  <c r="AU809" i="2" s="1"/>
  <c r="AX388" i="2"/>
  <c r="AV388" i="2"/>
  <c r="AU388" i="2" a="1"/>
  <c r="AU388" i="2" s="1"/>
  <c r="AX922" i="2"/>
  <c r="AV922" i="2"/>
  <c r="AU922" i="2" a="1"/>
  <c r="AU922" i="2" s="1"/>
  <c r="AX1684" i="2"/>
  <c r="AV1684" i="2"/>
  <c r="AU1684" i="2" a="1"/>
  <c r="AU1684" i="2" s="1"/>
  <c r="AX1244" i="2"/>
  <c r="AV1244" i="2"/>
  <c r="AU1244" i="2" a="1"/>
  <c r="AU1244" i="2" s="1"/>
  <c r="AX932" i="2"/>
  <c r="AV932" i="2"/>
  <c r="AU932" i="2" a="1"/>
  <c r="AU932" i="2" s="1"/>
  <c r="AX925" i="2"/>
  <c r="AV925" i="2"/>
  <c r="AU925" i="2" a="1"/>
  <c r="AU925" i="2" s="1"/>
  <c r="AX674" i="2"/>
  <c r="AV674" i="2"/>
  <c r="AU674" i="2" a="1"/>
  <c r="AU674" i="2" s="1"/>
  <c r="AX490" i="2"/>
  <c r="AV490" i="2"/>
  <c r="AU490" i="2" a="1"/>
  <c r="AU490" i="2" s="1"/>
  <c r="AV176" i="2"/>
  <c r="AX176" i="2"/>
  <c r="AU176" i="2" a="1"/>
  <c r="AU176" i="2" s="1"/>
  <c r="AX1488" i="2"/>
  <c r="AV1488" i="2"/>
  <c r="AU1488" i="2" a="1"/>
  <c r="AU1488" i="2" s="1"/>
  <c r="AA3" i="2" a="1"/>
  <c r="AA3" i="2" s="1"/>
  <c r="AC3" i="2" s="1"/>
  <c r="AB3" i="2"/>
  <c r="AX1789" i="2"/>
  <c r="AV1789" i="2"/>
  <c r="AU1789" i="2" a="1"/>
  <c r="AU1789" i="2" s="1"/>
  <c r="AX652" i="2"/>
  <c r="AV652" i="2"/>
  <c r="AU652" i="2" a="1"/>
  <c r="AU652" i="2" s="1"/>
  <c r="AV836" i="2"/>
  <c r="AU836" i="2" a="1"/>
  <c r="AU836" i="2" s="1"/>
  <c r="AX836" i="2"/>
  <c r="AU1759" i="2" a="1"/>
  <c r="AU1759" i="2" s="1"/>
  <c r="AV1759" i="2"/>
  <c r="AX1759" i="2"/>
  <c r="AU947" i="2" a="1"/>
  <c r="AU947" i="2" s="1"/>
  <c r="AX947" i="2"/>
  <c r="AV947" i="2"/>
  <c r="AX424" i="2"/>
  <c r="AV424" i="2"/>
  <c r="AU424" i="2" a="1"/>
  <c r="AU424" i="2" s="1"/>
  <c r="AV8" i="2"/>
  <c r="AU8" i="2" a="1"/>
  <c r="AU8" i="2" s="1"/>
  <c r="AX8" i="2"/>
  <c r="AX1757" i="2"/>
  <c r="AV1757" i="2"/>
  <c r="AU1757" i="2" a="1"/>
  <c r="AU1757" i="2" s="1"/>
  <c r="AV1363" i="2"/>
  <c r="AX1363" i="2"/>
  <c r="AU1363" i="2" a="1"/>
  <c r="AU1363" i="2" s="1"/>
  <c r="AX263" i="2"/>
  <c r="AV263" i="2"/>
  <c r="AU263" i="2" a="1"/>
  <c r="AU263" i="2" s="1"/>
  <c r="AX1540" i="2"/>
  <c r="AV1540" i="2"/>
  <c r="AU1540" i="2" a="1"/>
  <c r="AU1540" i="2" s="1"/>
  <c r="AX1293" i="2"/>
  <c r="AV1293" i="2"/>
  <c r="AU1293" i="2" a="1"/>
  <c r="AU1293" i="2" s="1"/>
  <c r="AX129" i="2"/>
  <c r="AV129" i="2"/>
  <c r="AU129" i="2" a="1"/>
  <c r="AU129" i="2" s="1"/>
  <c r="AV1356" i="2"/>
  <c r="AX1356" i="2"/>
  <c r="AU1356" i="2" a="1"/>
  <c r="AU1356" i="2" s="1"/>
  <c r="AX397" i="2"/>
  <c r="AV397" i="2"/>
  <c r="AU397" i="2" a="1"/>
  <c r="AU397" i="2" s="1"/>
  <c r="AX1258" i="2"/>
  <c r="AV1258" i="2"/>
  <c r="AU1258" i="2" a="1"/>
  <c r="AU1258" i="2" s="1"/>
  <c r="AV1535" i="2"/>
  <c r="AX1535" i="2"/>
  <c r="AU1535" i="2" a="1"/>
  <c r="AU1535" i="2" s="1"/>
  <c r="AX1300" i="2"/>
  <c r="AV1300" i="2"/>
  <c r="AU1300" i="2" a="1"/>
  <c r="AU1300" i="2" s="1"/>
  <c r="AX980" i="2"/>
  <c r="AV980" i="2"/>
  <c r="AU980" i="2" a="1"/>
  <c r="AU980" i="2" s="1"/>
  <c r="AX1123" i="2"/>
  <c r="AV1123" i="2"/>
  <c r="AU1123" i="2" a="1"/>
  <c r="AU1123" i="2" s="1"/>
  <c r="AX1054" i="2"/>
  <c r="AV1054" i="2"/>
  <c r="AU1054" i="2" a="1"/>
  <c r="AU1054" i="2" s="1"/>
  <c r="AX788" i="2"/>
  <c r="AV788" i="2"/>
  <c r="AU788" i="2" a="1"/>
  <c r="AU788" i="2" s="1"/>
  <c r="AX688" i="2"/>
  <c r="AV688" i="2"/>
  <c r="AU688" i="2" a="1"/>
  <c r="AU688" i="2" s="1"/>
  <c r="AV629" i="2"/>
  <c r="AU629" i="2" a="1"/>
  <c r="AU629" i="2" s="1"/>
  <c r="AX629" i="2"/>
  <c r="AX526" i="2"/>
  <c r="AU526" i="2" a="1"/>
  <c r="AU526" i="2" s="1"/>
  <c r="AV526" i="2"/>
  <c r="AV161" i="2"/>
  <c r="AU161" i="2" a="1"/>
  <c r="AU161" i="2" s="1"/>
  <c r="AX161" i="2"/>
  <c r="AV1132" i="2"/>
  <c r="AU1132" i="2" a="1"/>
  <c r="AU1132" i="2" s="1"/>
  <c r="AX1132" i="2"/>
  <c r="AX1522" i="2"/>
  <c r="AV1522" i="2"/>
  <c r="AU1522" i="2" a="1"/>
  <c r="AU1522" i="2" s="1"/>
  <c r="AU209" i="2" a="1"/>
  <c r="AU209" i="2" s="1"/>
  <c r="AX209" i="2"/>
  <c r="AV209" i="2"/>
  <c r="AA10" i="2" a="1"/>
  <c r="AA10" i="2" s="1"/>
  <c r="AC10" i="2" s="1"/>
  <c r="AB10" i="2"/>
  <c r="AU831" i="2" a="1"/>
  <c r="AU831" i="2" s="1"/>
  <c r="AX831" i="2"/>
  <c r="AV831" i="2"/>
  <c r="AU469" i="2" a="1"/>
  <c r="AU469" i="2" s="1"/>
  <c r="AX469" i="2"/>
  <c r="AV469" i="2"/>
  <c r="AX1802" i="2"/>
  <c r="AV1802" i="2"/>
  <c r="AU1802" i="2" a="1"/>
  <c r="AU1802" i="2" s="1"/>
  <c r="AU1639" i="2" a="1"/>
  <c r="AU1639" i="2" s="1"/>
  <c r="AX1639" i="2"/>
  <c r="AV1639" i="2"/>
  <c r="AV1553" i="2"/>
  <c r="AX1553" i="2"/>
  <c r="AU1553" i="2" a="1"/>
  <c r="AU1553" i="2" s="1"/>
  <c r="AX1360" i="2"/>
  <c r="AV1360" i="2"/>
  <c r="AU1360" i="2" a="1"/>
  <c r="AU1360" i="2" s="1"/>
  <c r="AU1093" i="2" a="1"/>
  <c r="AU1093" i="2" s="1"/>
  <c r="AV1093" i="2"/>
  <c r="AX1093" i="2"/>
  <c r="AU955" i="2" a="1"/>
  <c r="AU955" i="2" s="1"/>
  <c r="AX955" i="2"/>
  <c r="AV955" i="2"/>
  <c r="AV561" i="2"/>
  <c r="AU561" i="2" a="1"/>
  <c r="AU561" i="2" s="1"/>
  <c r="AX561" i="2"/>
  <c r="AU204" i="2" a="1"/>
  <c r="AU204" i="2" s="1"/>
  <c r="AX204" i="2"/>
  <c r="AV204" i="2"/>
  <c r="AX156" i="2"/>
  <c r="AV156" i="2"/>
  <c r="AU156" i="2" a="1"/>
  <c r="AU156" i="2" s="1"/>
  <c r="AU1020" i="2" a="1"/>
  <c r="AU1020" i="2" s="1"/>
  <c r="AX1020" i="2"/>
  <c r="AV1020" i="2"/>
  <c r="AX1073" i="2"/>
  <c r="AU1073" i="2" a="1"/>
  <c r="AU1073" i="2" s="1"/>
  <c r="AV1073" i="2"/>
  <c r="AU1549" i="2" a="1"/>
  <c r="AU1549" i="2" s="1"/>
  <c r="AV1549" i="2"/>
  <c r="AX1549" i="2"/>
  <c r="AX916" i="2"/>
  <c r="AV916" i="2"/>
  <c r="AU916" i="2" a="1"/>
  <c r="AU916" i="2" s="1"/>
  <c r="AV909" i="2"/>
  <c r="AU909" i="2" a="1"/>
  <c r="AU909" i="2" s="1"/>
  <c r="AX909" i="2"/>
  <c r="AV685" i="2"/>
  <c r="AU685" i="2" a="1"/>
  <c r="AU685" i="2" s="1"/>
  <c r="AX685" i="2"/>
  <c r="AV581" i="2"/>
  <c r="AU581" i="2" a="1"/>
  <c r="AU581" i="2" s="1"/>
  <c r="AX581" i="2"/>
  <c r="AX443" i="2"/>
  <c r="AV443" i="2"/>
  <c r="AU443" i="2" a="1"/>
  <c r="AU443" i="2" s="1"/>
  <c r="AX366" i="2"/>
  <c r="AV366" i="2"/>
  <c r="AU366" i="2" a="1"/>
  <c r="AU366" i="2" s="1"/>
  <c r="AX1477" i="2"/>
  <c r="AU1477" i="2" a="1"/>
  <c r="AU1477" i="2" s="1"/>
  <c r="AV1477" i="2"/>
  <c r="AU1139" i="2" a="1"/>
  <c r="AU1139" i="2" s="1"/>
  <c r="AX1139" i="2"/>
  <c r="AV1139" i="2"/>
  <c r="AU90" i="2" a="1"/>
  <c r="AU90" i="2" s="1"/>
  <c r="AX90" i="2"/>
  <c r="AV90" i="2"/>
  <c r="AX1390" i="2"/>
  <c r="AV1390" i="2"/>
  <c r="AU1390" i="2" a="1"/>
  <c r="AU1390" i="2" s="1"/>
  <c r="AU721" i="2" a="1"/>
  <c r="AU721" i="2" s="1"/>
  <c r="AX721" i="2"/>
  <c r="AV721" i="2"/>
  <c r="AX1630" i="2"/>
  <c r="AV1630" i="2"/>
  <c r="AU1630" i="2" a="1"/>
  <c r="AU1630" i="2" s="1"/>
  <c r="AX1377" i="2"/>
  <c r="AU1377" i="2" a="1"/>
  <c r="AU1377" i="2" s="1"/>
  <c r="AV1377" i="2"/>
  <c r="AX1307" i="2"/>
  <c r="AV1307" i="2"/>
  <c r="AU1307" i="2" a="1"/>
  <c r="AU1307" i="2" s="1"/>
  <c r="AV1019" i="2"/>
  <c r="AX1019" i="2"/>
  <c r="AU1019" i="2" a="1"/>
  <c r="AU1019" i="2" s="1"/>
  <c r="AX739" i="2"/>
  <c r="AV739" i="2"/>
  <c r="AU739" i="2" a="1"/>
  <c r="AU739" i="2" s="1"/>
  <c r="AU670" i="2" a="1"/>
  <c r="AU670" i="2" s="1"/>
  <c r="AX670" i="2"/>
  <c r="AV670" i="2"/>
  <c r="AX1749" i="2"/>
  <c r="AV1749" i="2"/>
  <c r="AU1749" i="2" a="1"/>
  <c r="AU1749" i="2" s="1"/>
  <c r="AX468" i="2"/>
  <c r="AU468" i="2" a="1"/>
  <c r="AU468" i="2" s="1"/>
  <c r="AV468" i="2"/>
  <c r="AV1484" i="2"/>
  <c r="AX1484" i="2"/>
  <c r="AU1484" i="2" a="1"/>
  <c r="AU1484" i="2" s="1"/>
  <c r="AX1294" i="2"/>
  <c r="AV1294" i="2"/>
  <c r="AU1294" i="2" a="1"/>
  <c r="AU1294" i="2" s="1"/>
  <c r="AV1193" i="2"/>
  <c r="AX1193" i="2"/>
  <c r="AU1193" i="2" a="1"/>
  <c r="AU1193" i="2" s="1"/>
  <c r="AX711" i="2"/>
  <c r="AV711" i="2"/>
  <c r="AU711" i="2" a="1"/>
  <c r="AU711" i="2" s="1"/>
  <c r="AX671" i="2"/>
  <c r="AV671" i="2"/>
  <c r="AU671" i="2" a="1"/>
  <c r="AU671" i="2" s="1"/>
  <c r="AX489" i="2"/>
  <c r="AV489" i="2"/>
  <c r="AU489" i="2" a="1"/>
  <c r="AU489" i="2" s="1"/>
  <c r="AX55" i="2"/>
  <c r="AV55" i="2"/>
  <c r="AU55" i="2" a="1"/>
  <c r="AU55" i="2" s="1"/>
  <c r="AU1599" i="2" a="1"/>
  <c r="AU1599" i="2" s="1"/>
  <c r="AX1599" i="2"/>
  <c r="AV1599" i="2"/>
  <c r="AX1450" i="2"/>
  <c r="AV1450" i="2"/>
  <c r="AU1450" i="2" a="1"/>
  <c r="AU1450" i="2" s="1"/>
  <c r="AX1238" i="2"/>
  <c r="AU1238" i="2" a="1"/>
  <c r="AU1238" i="2" s="1"/>
  <c r="AV1238" i="2"/>
  <c r="AX854" i="2"/>
  <c r="AU854" i="2" a="1"/>
  <c r="AU854" i="2" s="1"/>
  <c r="AV854" i="2"/>
  <c r="AX748" i="2"/>
  <c r="AV748" i="2"/>
  <c r="AU748" i="2" a="1"/>
  <c r="AU748" i="2" s="1"/>
  <c r="AU760" i="2" a="1"/>
  <c r="AU760" i="2" s="1"/>
  <c r="AX760" i="2"/>
  <c r="AV760" i="2"/>
  <c r="AX512" i="2"/>
  <c r="AV512" i="2"/>
  <c r="AU512" i="2" a="1"/>
  <c r="AU512" i="2" s="1"/>
  <c r="AX193" i="2"/>
  <c r="AV193" i="2"/>
  <c r="AU193" i="2" a="1"/>
  <c r="AU193" i="2" s="1"/>
  <c r="AV151" i="2"/>
  <c r="AX151" i="2"/>
  <c r="AU151" i="2" a="1"/>
  <c r="AU151" i="2" s="1"/>
  <c r="AU1038" i="2" a="1"/>
  <c r="AU1038" i="2" s="1"/>
  <c r="AX1038" i="2"/>
  <c r="AV1038" i="2"/>
  <c r="AX474" i="2"/>
  <c r="AV474" i="2"/>
  <c r="AU474" i="2" a="1"/>
  <c r="AU474" i="2" s="1"/>
  <c r="AX1029" i="2"/>
  <c r="AV1029" i="2"/>
  <c r="AU1029" i="2" a="1"/>
  <c r="AU1029" i="2" s="1"/>
  <c r="AU507" i="2" a="1"/>
  <c r="AU507" i="2" s="1"/>
  <c r="AX507" i="2"/>
  <c r="AV507" i="2"/>
  <c r="AU728" i="2" a="1"/>
  <c r="AU728" i="2" s="1"/>
  <c r="AX728" i="2"/>
  <c r="AV728" i="2"/>
  <c r="AX1370" i="2"/>
  <c r="AV1370" i="2"/>
  <c r="AU1370" i="2" a="1"/>
  <c r="AU1370" i="2" s="1"/>
  <c r="AV1304" i="2"/>
  <c r="AU1304" i="2" a="1"/>
  <c r="AU1304" i="2" s="1"/>
  <c r="AX1304" i="2"/>
  <c r="AX1301" i="2"/>
  <c r="AV1301" i="2"/>
  <c r="AU1301" i="2" a="1"/>
  <c r="AU1301" i="2" s="1"/>
  <c r="AV636" i="2"/>
  <c r="AU636" i="2" a="1"/>
  <c r="AU636" i="2" s="1"/>
  <c r="AX636" i="2"/>
  <c r="AV529" i="2"/>
  <c r="AU529" i="2" a="1"/>
  <c r="AU529" i="2" s="1"/>
  <c r="AX529" i="2"/>
  <c r="AU409" i="2" a="1"/>
  <c r="AU409" i="2" s="1"/>
  <c r="AX409" i="2"/>
  <c r="AV409" i="2"/>
  <c r="AX201" i="2"/>
  <c r="AV201" i="2"/>
  <c r="AU201" i="2" a="1"/>
  <c r="AU201" i="2" s="1"/>
  <c r="AU56" i="2" a="1"/>
  <c r="AU56" i="2" s="1"/>
  <c r="AX56" i="2"/>
  <c r="AV56" i="2"/>
  <c r="AX905" i="2"/>
  <c r="AV905" i="2"/>
  <c r="AU905" i="2" a="1"/>
  <c r="AU905" i="2" s="1"/>
  <c r="AX1582" i="2"/>
  <c r="AV1582" i="2"/>
  <c r="AU1582" i="2" a="1"/>
  <c r="AU1582" i="2" s="1"/>
  <c r="AU1338" i="2" a="1"/>
  <c r="AU1338" i="2" s="1"/>
  <c r="AX1338" i="2"/>
  <c r="AV1338" i="2"/>
  <c r="AV521" i="2"/>
  <c r="AU521" i="2" a="1"/>
  <c r="AU521" i="2" s="1"/>
  <c r="AX521" i="2"/>
  <c r="AU1479" i="2" a="1"/>
  <c r="AU1479" i="2" s="1"/>
  <c r="AV1479" i="2"/>
  <c r="AX1479" i="2"/>
  <c r="AU491" i="2" a="1"/>
  <c r="AU491" i="2" s="1"/>
  <c r="AX491" i="2"/>
  <c r="AV491" i="2"/>
  <c r="AV254" i="2"/>
  <c r="AX254" i="2"/>
  <c r="AU254" i="2" a="1"/>
  <c r="AU254" i="2" s="1"/>
  <c r="AB14" i="2"/>
  <c r="AA14" i="2" a="1"/>
  <c r="AA14" i="2" s="1"/>
  <c r="AC14" i="2" s="1"/>
  <c r="AX112" i="2"/>
  <c r="AV112" i="2"/>
  <c r="AU112" i="2" a="1"/>
  <c r="AU112" i="2" s="1"/>
  <c r="AX125" i="2"/>
  <c r="AV125" i="2"/>
  <c r="AU125" i="2" a="1"/>
  <c r="AU125" i="2" s="1"/>
  <c r="AX416" i="2"/>
  <c r="AV416" i="2"/>
  <c r="AU416" i="2" a="1"/>
  <c r="AU416" i="2" s="1"/>
  <c r="AV1658" i="2"/>
  <c r="AU1658" i="2" a="1"/>
  <c r="AU1658" i="2" s="1"/>
  <c r="AX1658" i="2"/>
  <c r="AX1042" i="2"/>
  <c r="AU1042" i="2" a="1"/>
  <c r="AU1042" i="2" s="1"/>
  <c r="AV1042" i="2"/>
  <c r="AV1035" i="2"/>
  <c r="AX1035" i="2"/>
  <c r="AU1035" i="2" a="1"/>
  <c r="AU1035" i="2" s="1"/>
  <c r="AV750" i="2"/>
  <c r="AX750" i="2"/>
  <c r="AU750" i="2" a="1"/>
  <c r="AU750" i="2" s="1"/>
  <c r="AV181" i="2"/>
  <c r="AU181" i="2" a="1"/>
  <c r="AU181" i="2" s="1"/>
  <c r="AX181" i="2"/>
  <c r="AX162" i="2"/>
  <c r="AU162" i="2" a="1"/>
  <c r="AU162" i="2" s="1"/>
  <c r="AV162" i="2"/>
  <c r="AV64" i="2"/>
  <c r="AX64" i="2"/>
  <c r="AU64" i="2" a="1"/>
  <c r="AU64" i="2" s="1"/>
  <c r="AU1724" i="2" a="1"/>
  <c r="AU1724" i="2" s="1"/>
  <c r="AX1724" i="2"/>
  <c r="AV1724" i="2"/>
  <c r="AX579" i="2"/>
  <c r="AU579" i="2" a="1"/>
  <c r="AU579" i="2" s="1"/>
  <c r="AV579" i="2"/>
  <c r="AX1228" i="2"/>
  <c r="AV1228" i="2"/>
  <c r="AU1228" i="2" a="1"/>
  <c r="AU1228" i="2" s="1"/>
  <c r="AX1314" i="2"/>
  <c r="AV1314" i="2"/>
  <c r="AU1314" i="2" a="1"/>
  <c r="AU1314" i="2" s="1"/>
  <c r="AX1146" i="2"/>
  <c r="AV1146" i="2"/>
  <c r="AU1146" i="2" a="1"/>
  <c r="AU1146" i="2" s="1"/>
  <c r="AX1197" i="2"/>
  <c r="AV1197" i="2"/>
  <c r="AU1197" i="2" a="1"/>
  <c r="AU1197" i="2" s="1"/>
  <c r="AX886" i="2"/>
  <c r="AV886" i="2"/>
  <c r="AU886" i="2" a="1"/>
  <c r="AU886" i="2" s="1"/>
  <c r="AV648" i="2"/>
  <c r="AU648" i="2" a="1"/>
  <c r="AU648" i="2" s="1"/>
  <c r="AX648" i="2"/>
  <c r="AX504" i="2"/>
  <c r="AV504" i="2"/>
  <c r="AU504" i="2" a="1"/>
  <c r="AU504" i="2" s="1"/>
  <c r="AV1137" i="2"/>
  <c r="AU1137" i="2" a="1"/>
  <c r="AU1137" i="2" s="1"/>
  <c r="AX1137" i="2"/>
  <c r="AX1547" i="2"/>
  <c r="AV1547" i="2"/>
  <c r="AU1547" i="2" a="1"/>
  <c r="AU1547" i="2" s="1"/>
  <c r="AV617" i="2"/>
  <c r="AU617" i="2" a="1"/>
  <c r="AU617" i="2" s="1"/>
  <c r="AX617" i="2"/>
  <c r="AX722" i="2"/>
  <c r="AV722" i="2"/>
  <c r="AU722" i="2" a="1"/>
  <c r="AU722" i="2" s="1"/>
  <c r="AU1567" i="2" a="1"/>
  <c r="AU1567" i="2" s="1"/>
  <c r="AX1567" i="2"/>
  <c r="AV1567" i="2"/>
  <c r="AV1455" i="2"/>
  <c r="AX1455" i="2"/>
  <c r="AU1455" i="2" a="1"/>
  <c r="AU1455" i="2" s="1"/>
  <c r="AX1026" i="2"/>
  <c r="AV1026" i="2"/>
  <c r="AU1026" i="2" a="1"/>
  <c r="AU1026" i="2" s="1"/>
  <c r="AU431" i="2" a="1"/>
  <c r="AU431" i="2" s="1"/>
  <c r="AX431" i="2"/>
  <c r="AV431" i="2"/>
  <c r="AU182" i="2" a="1"/>
  <c r="AU182" i="2" s="1"/>
  <c r="AX182" i="2"/>
  <c r="AV182" i="2"/>
  <c r="AV359" i="2"/>
  <c r="AU359" i="2" a="1"/>
  <c r="AU359" i="2" s="1"/>
  <c r="AX359" i="2"/>
  <c r="AU58" i="2" a="1"/>
  <c r="AU58" i="2" s="1"/>
  <c r="AX58" i="2"/>
  <c r="AV58" i="2"/>
  <c r="AV24" i="2"/>
  <c r="AX24" i="2"/>
  <c r="AU24" i="2" a="1"/>
  <c r="AU24" i="2" s="1"/>
  <c r="AV1342" i="2"/>
  <c r="AU1342" i="2" a="1"/>
  <c r="AU1342" i="2" s="1"/>
  <c r="AX1342" i="2"/>
  <c r="AX881" i="2"/>
  <c r="AV881" i="2"/>
  <c r="AU881" i="2" a="1"/>
  <c r="AU881" i="2" s="1"/>
  <c r="AU406" i="2" a="1"/>
  <c r="AU406" i="2" s="1"/>
  <c r="AX406" i="2"/>
  <c r="AV406" i="2"/>
  <c r="AX1578" i="2"/>
  <c r="AV1578" i="2"/>
  <c r="AU1578" i="2" a="1"/>
  <c r="AU1578" i="2" s="1"/>
  <c r="AV190" i="2"/>
  <c r="AX190" i="2"/>
  <c r="AU190" i="2" a="1"/>
  <c r="AU190" i="2" s="1"/>
  <c r="AV1208" i="2"/>
  <c r="AX1208" i="2"/>
  <c r="AU1208" i="2" a="1"/>
  <c r="AU1208" i="2" s="1"/>
  <c r="AX1693" i="2"/>
  <c r="AV1693" i="2"/>
  <c r="AU1693" i="2" a="1"/>
  <c r="AU1693" i="2" s="1"/>
  <c r="AV1060" i="2"/>
  <c r="AU1060" i="2" a="1"/>
  <c r="AU1060" i="2" s="1"/>
  <c r="AX1060" i="2"/>
  <c r="AX984" i="2"/>
  <c r="AU984" i="2" a="1"/>
  <c r="AU984" i="2" s="1"/>
  <c r="AV984" i="2"/>
  <c r="AX793" i="2"/>
  <c r="AV793" i="2"/>
  <c r="AU793" i="2" a="1"/>
  <c r="AU793" i="2" s="1"/>
  <c r="AX659" i="2"/>
  <c r="AV659" i="2"/>
  <c r="AU659" i="2" a="1"/>
  <c r="AU659" i="2" s="1"/>
  <c r="AX478" i="2"/>
  <c r="AU478" i="2" a="1"/>
  <c r="AU478" i="2" s="1"/>
  <c r="AV478" i="2"/>
  <c r="AX320" i="2"/>
  <c r="AV320" i="2"/>
  <c r="AU320" i="2" a="1"/>
  <c r="AU320" i="2" s="1"/>
  <c r="AX1190" i="2"/>
  <c r="AV1190" i="2"/>
  <c r="AU1190" i="2" a="1"/>
  <c r="AU1190" i="2" s="1"/>
  <c r="AX572" i="2"/>
  <c r="AV572" i="2"/>
  <c r="AU572" i="2" a="1"/>
  <c r="AU572" i="2" s="1"/>
  <c r="AV197" i="2"/>
  <c r="AU197" i="2" a="1"/>
  <c r="AU197" i="2" s="1"/>
  <c r="AX197" i="2"/>
  <c r="AV1022" i="2"/>
  <c r="AX1022" i="2"/>
  <c r="AU1022" i="2" a="1"/>
  <c r="AU1022" i="2" s="1"/>
  <c r="AV49" i="2"/>
  <c r="AU49" i="2" a="1"/>
  <c r="AU49" i="2" s="1"/>
  <c r="AX49" i="2"/>
  <c r="AX1781" i="2"/>
  <c r="AV1781" i="2"/>
  <c r="AU1781" i="2" a="1"/>
  <c r="AU1781" i="2" s="1"/>
  <c r="AX1687" i="2"/>
  <c r="AV1687" i="2"/>
  <c r="AU1687" i="2" a="1"/>
  <c r="AU1687" i="2" s="1"/>
  <c r="AX1359" i="2"/>
  <c r="AV1359" i="2"/>
  <c r="AU1359" i="2" a="1"/>
  <c r="AU1359" i="2" s="1"/>
  <c r="AX1195" i="2"/>
  <c r="AV1195" i="2"/>
  <c r="AU1195" i="2" a="1"/>
  <c r="AU1195" i="2" s="1"/>
  <c r="AV1055" i="2"/>
  <c r="AU1055" i="2" a="1"/>
  <c r="AU1055" i="2" s="1"/>
  <c r="AX1055" i="2"/>
  <c r="AX647" i="2"/>
  <c r="AV647" i="2"/>
  <c r="AU647" i="2" a="1"/>
  <c r="AU647" i="2" s="1"/>
  <c r="AU429" i="2" a="1"/>
  <c r="AU429" i="2" s="1"/>
  <c r="AX429" i="2"/>
  <c r="AV429" i="2"/>
  <c r="AX237" i="2"/>
  <c r="AV237" i="2"/>
  <c r="AU237" i="2" a="1"/>
  <c r="AU237" i="2" s="1"/>
  <c r="AU438" i="2" a="1"/>
  <c r="AU438" i="2" s="1"/>
  <c r="AX438" i="2"/>
  <c r="AV438" i="2"/>
  <c r="AX1305" i="2"/>
  <c r="AU1305" i="2" a="1"/>
  <c r="AU1305" i="2" s="1"/>
  <c r="AV1305" i="2"/>
  <c r="AX828" i="2"/>
  <c r="AV828" i="2"/>
  <c r="AU828" i="2" a="1"/>
  <c r="AU828" i="2" s="1"/>
  <c r="AU1463" i="2" a="1"/>
  <c r="AU1463" i="2" s="1"/>
  <c r="AV1463" i="2"/>
  <c r="AX1463" i="2"/>
  <c r="AV697" i="2"/>
  <c r="AU697" i="2" a="1"/>
  <c r="AU697" i="2" s="1"/>
  <c r="AX697" i="2"/>
  <c r="AU1634" i="2" a="1"/>
  <c r="AU1634" i="2" s="1"/>
  <c r="AX1634" i="2"/>
  <c r="AV1634" i="2"/>
  <c r="AV1666" i="2"/>
  <c r="AU1666" i="2" a="1"/>
  <c r="AU1666" i="2" s="1"/>
  <c r="AX1666" i="2"/>
  <c r="AV1388" i="2"/>
  <c r="AX1388" i="2"/>
  <c r="AU1388" i="2" a="1"/>
  <c r="AU1388" i="2" s="1"/>
  <c r="AV1319" i="2"/>
  <c r="AX1319" i="2"/>
  <c r="AU1319" i="2" a="1"/>
  <c r="AU1319" i="2" s="1"/>
  <c r="AX975" i="2"/>
  <c r="AU975" i="2" a="1"/>
  <c r="AU975" i="2" s="1"/>
  <c r="AV975" i="2"/>
  <c r="AX894" i="2"/>
  <c r="AV894" i="2"/>
  <c r="AU894" i="2" a="1"/>
  <c r="AU894" i="2" s="1"/>
  <c r="AX608" i="2"/>
  <c r="AV608" i="2"/>
  <c r="AU608" i="2" a="1"/>
  <c r="AU608" i="2" s="1"/>
  <c r="AX606" i="2"/>
  <c r="AU606" i="2" a="1"/>
  <c r="AU606" i="2" s="1"/>
  <c r="AV606" i="2"/>
  <c r="AX496" i="2"/>
  <c r="AV496" i="2"/>
  <c r="AU496" i="2" a="1"/>
  <c r="AU496" i="2" s="1"/>
  <c r="AV968" i="2"/>
  <c r="AX968" i="2"/>
  <c r="AU968" i="2" a="1"/>
  <c r="AU968" i="2" s="1"/>
  <c r="AX545" i="2"/>
  <c r="AV545" i="2"/>
  <c r="AU545" i="2" a="1"/>
  <c r="AU545" i="2" s="1"/>
  <c r="AV29" i="2"/>
  <c r="AU29" i="2" a="1"/>
  <c r="AU29" i="2" s="1"/>
  <c r="AX29" i="2"/>
  <c r="AX778" i="2"/>
  <c r="AV778" i="2"/>
  <c r="AU778" i="2" a="1"/>
  <c r="AU778" i="2" s="1"/>
  <c r="AX196" i="2"/>
  <c r="AV196" i="2"/>
  <c r="AU196" i="2" a="1"/>
  <c r="AU196" i="2" s="1"/>
  <c r="AX1587" i="2"/>
  <c r="AV1587" i="2"/>
  <c r="AU1587" i="2" a="1"/>
  <c r="AU1587" i="2" s="1"/>
  <c r="AX1153" i="2"/>
  <c r="AV1153" i="2"/>
  <c r="AU1153" i="2" a="1"/>
  <c r="AU1153" i="2" s="1"/>
  <c r="AX729" i="2"/>
  <c r="AV729" i="2"/>
  <c r="AU729" i="2" a="1"/>
  <c r="AU729" i="2" s="1"/>
  <c r="AU342" i="2" a="1"/>
  <c r="AU342" i="2" s="1"/>
  <c r="AX342" i="2"/>
  <c r="AV342" i="2"/>
  <c r="AU858" i="2" a="1"/>
  <c r="AU858" i="2" s="1"/>
  <c r="AX858" i="2"/>
  <c r="AV858" i="2"/>
  <c r="AU1719" i="2" a="1"/>
  <c r="AU1719" i="2" s="1"/>
  <c r="AX1719" i="2"/>
  <c r="AV1719" i="2"/>
  <c r="AU1661" i="2" a="1"/>
  <c r="AU1661" i="2" s="1"/>
  <c r="AX1661" i="2"/>
  <c r="AV1661" i="2"/>
  <c r="AV1621" i="2"/>
  <c r="AU1621" i="2" a="1"/>
  <c r="AU1621" i="2" s="1"/>
  <c r="AX1621" i="2"/>
  <c r="AX1400" i="2"/>
  <c r="AV1400" i="2"/>
  <c r="AU1400" i="2" a="1"/>
  <c r="AU1400" i="2" s="1"/>
  <c r="AX1098" i="2"/>
  <c r="AV1098" i="2"/>
  <c r="AU1098" i="2" a="1"/>
  <c r="AU1098" i="2" s="1"/>
  <c r="AU535" i="2" a="1"/>
  <c r="AU535" i="2" s="1"/>
  <c r="AX535" i="2"/>
  <c r="AV535" i="2"/>
  <c r="AV130" i="2"/>
  <c r="AX130" i="2"/>
  <c r="AU130" i="2" a="1"/>
  <c r="AU130" i="2" s="1"/>
  <c r="AX104" i="2"/>
  <c r="AV104" i="2"/>
  <c r="AU104" i="2" a="1"/>
  <c r="AU104" i="2" s="1"/>
  <c r="AX1081" i="2"/>
  <c r="AV1081" i="2"/>
  <c r="AU1081" i="2" a="1"/>
  <c r="AU1081" i="2" s="1"/>
  <c r="AV1613" i="2"/>
  <c r="AU1613" i="2" a="1"/>
  <c r="AU1613" i="2" s="1"/>
  <c r="AX1613" i="2"/>
  <c r="AX1680" i="2"/>
  <c r="AV1680" i="2"/>
  <c r="AU1680" i="2" a="1"/>
  <c r="AU1680" i="2" s="1"/>
  <c r="AU1475" i="2" a="1"/>
  <c r="AU1475" i="2" s="1"/>
  <c r="AV1475" i="2"/>
  <c r="AX1475" i="2"/>
  <c r="AX1409" i="2"/>
  <c r="AV1409" i="2"/>
  <c r="AU1409" i="2" a="1"/>
  <c r="AU1409" i="2" s="1"/>
  <c r="AV816" i="2"/>
  <c r="AU816" i="2" a="1"/>
  <c r="AU816" i="2" s="1"/>
  <c r="AX816" i="2"/>
  <c r="AX598" i="2"/>
  <c r="AV598" i="2"/>
  <c r="AU598" i="2" a="1"/>
  <c r="AU598" i="2" s="1"/>
  <c r="AX398" i="2"/>
  <c r="AV398" i="2"/>
  <c r="AU398" i="2" a="1"/>
  <c r="AU398" i="2" s="1"/>
  <c r="AU1681" i="2" a="1"/>
  <c r="AU1681" i="2" s="1"/>
  <c r="AX1681" i="2"/>
  <c r="AV1681" i="2"/>
  <c r="AX1786" i="2"/>
  <c r="AV1786" i="2"/>
  <c r="AU1786" i="2" a="1"/>
  <c r="AU1786" i="2" s="1"/>
  <c r="AX1492" i="2"/>
  <c r="AV1492" i="2"/>
  <c r="AU1492" i="2" a="1"/>
  <c r="AU1492" i="2" s="1"/>
  <c r="AV1031" i="2"/>
  <c r="AU1031" i="2" a="1"/>
  <c r="AU1031" i="2" s="1"/>
  <c r="AX1031" i="2"/>
  <c r="AV888" i="2"/>
  <c r="AU888" i="2" a="1"/>
  <c r="AU888" i="2" s="1"/>
  <c r="AX888" i="2"/>
  <c r="AV777" i="2"/>
  <c r="AU777" i="2" a="1"/>
  <c r="AU777" i="2" s="1"/>
  <c r="AX777" i="2"/>
  <c r="AU797" i="2" a="1"/>
  <c r="AU797" i="2" s="1"/>
  <c r="AX797" i="2"/>
  <c r="AV797" i="2"/>
  <c r="AV569" i="2"/>
  <c r="AU569" i="2" a="1"/>
  <c r="AU569" i="2" s="1"/>
  <c r="AX569" i="2"/>
  <c r="AX619" i="2"/>
  <c r="AV619" i="2"/>
  <c r="AU619" i="2" a="1"/>
  <c r="AU619" i="2" s="1"/>
  <c r="AU461" i="2" a="1"/>
  <c r="AU461" i="2" s="1"/>
  <c r="AX461" i="2"/>
  <c r="AV461" i="2"/>
  <c r="AU113" i="2" a="1"/>
  <c r="AU113" i="2" s="1"/>
  <c r="AV113" i="2"/>
  <c r="AX113" i="2"/>
  <c r="AX163" i="2"/>
  <c r="AV163" i="2"/>
  <c r="AU163" i="2" a="1"/>
  <c r="AU163" i="2" s="1"/>
  <c r="AV1177" i="2"/>
  <c r="AU1177" i="2" a="1"/>
  <c r="AU1177" i="2" s="1"/>
  <c r="AX1177" i="2"/>
  <c r="AV1047" i="2"/>
  <c r="AX1047" i="2"/>
  <c r="AU1047" i="2" a="1"/>
  <c r="AU1047" i="2" s="1"/>
  <c r="AU731" i="2" a="1"/>
  <c r="AU731" i="2" s="1"/>
  <c r="AX731" i="2"/>
  <c r="AV731" i="2"/>
  <c r="AV715" i="2"/>
  <c r="AU715" i="2" a="1"/>
  <c r="AU715" i="2" s="1"/>
  <c r="AX715" i="2"/>
  <c r="AX570" i="2"/>
  <c r="AV570" i="2"/>
  <c r="AU570" i="2" a="1"/>
  <c r="AU570" i="2" s="1"/>
  <c r="AX334" i="2"/>
  <c r="AV334" i="2"/>
  <c r="AU334" i="2" a="1"/>
  <c r="AU334" i="2" s="1"/>
  <c r="AV295" i="2"/>
  <c r="AU295" i="2" a="1"/>
  <c r="AU295" i="2" s="1"/>
  <c r="AX295" i="2"/>
  <c r="AV231" i="2"/>
  <c r="AU231" i="2" a="1"/>
  <c r="AU231" i="2" s="1"/>
  <c r="AX231" i="2"/>
  <c r="AX1352" i="2"/>
  <c r="AV1352" i="2"/>
  <c r="AU1352" i="2" a="1"/>
  <c r="AU1352" i="2" s="1"/>
  <c r="AX1138" i="2"/>
  <c r="AU1138" i="2" a="1"/>
  <c r="AU1138" i="2" s="1"/>
  <c r="AV1138" i="2"/>
  <c r="AX815" i="2"/>
  <c r="AV815" i="2"/>
  <c r="AU815" i="2" a="1"/>
  <c r="AU815" i="2" s="1"/>
  <c r="AU441" i="2" a="1"/>
  <c r="AU441" i="2" s="1"/>
  <c r="AV441" i="2"/>
  <c r="AX441" i="2"/>
  <c r="AX121" i="2"/>
  <c r="AV121" i="2"/>
  <c r="AU121" i="2" a="1"/>
  <c r="AU121" i="2" s="1"/>
  <c r="AX1572" i="2"/>
  <c r="AV1572" i="2"/>
  <c r="AU1572" i="2" a="1"/>
  <c r="AU1572" i="2" s="1"/>
  <c r="AU542" i="2" a="1"/>
  <c r="AU542" i="2" s="1"/>
  <c r="AV542" i="2"/>
  <c r="AX542" i="2"/>
  <c r="AV122" i="2"/>
  <c r="AX122" i="2"/>
  <c r="AU122" i="2" a="1"/>
  <c r="AU122" i="2" s="1"/>
  <c r="AU1227" i="2" a="1"/>
  <c r="AU1227" i="2" s="1"/>
  <c r="AX1227" i="2"/>
  <c r="AV1227" i="2"/>
  <c r="AX339" i="2"/>
  <c r="AV339" i="2"/>
  <c r="AU339" i="2" a="1"/>
  <c r="AU339" i="2" s="1"/>
  <c r="AX1476" i="2"/>
  <c r="AU1476" i="2" a="1"/>
  <c r="AU1476" i="2" s="1"/>
  <c r="AV1476" i="2"/>
  <c r="AX620" i="2"/>
  <c r="AV620" i="2"/>
  <c r="AU620" i="2" a="1"/>
  <c r="AU620" i="2" s="1"/>
  <c r="AX211" i="2"/>
  <c r="AV211" i="2"/>
  <c r="AU211" i="2" a="1"/>
  <c r="AU211" i="2" s="1"/>
  <c r="AV1612" i="2"/>
  <c r="AX1612" i="2"/>
  <c r="AU1612" i="2" a="1"/>
  <c r="AU1612" i="2" s="1"/>
  <c r="AV1231" i="2"/>
  <c r="AX1231" i="2"/>
  <c r="AU1231" i="2" a="1"/>
  <c r="AU1231" i="2" s="1"/>
  <c r="AU1788" i="2" a="1"/>
  <c r="AU1788" i="2" s="1"/>
  <c r="AX1788" i="2"/>
  <c r="AV1788" i="2"/>
  <c r="AX321" i="2"/>
  <c r="AV321" i="2"/>
  <c r="AU321" i="2" a="1"/>
  <c r="AU321" i="2" s="1"/>
  <c r="AX1647" i="2"/>
  <c r="AV1647" i="2"/>
  <c r="AU1647" i="2" a="1"/>
  <c r="AU1647" i="2" s="1"/>
  <c r="AV1581" i="2"/>
  <c r="AU1581" i="2" a="1"/>
  <c r="AU1581" i="2" s="1"/>
  <c r="AX1581" i="2"/>
  <c r="AX1202" i="2"/>
  <c r="AV1202" i="2"/>
  <c r="AU1202" i="2" a="1"/>
  <c r="AU1202" i="2" s="1"/>
  <c r="AV1118" i="2"/>
  <c r="AU1118" i="2" a="1"/>
  <c r="AU1118" i="2" s="1"/>
  <c r="AX1118" i="2"/>
  <c r="AU985" i="2" a="1"/>
  <c r="AU985" i="2" s="1"/>
  <c r="AX985" i="2"/>
  <c r="AV985" i="2"/>
  <c r="AV903" i="2"/>
  <c r="AU903" i="2" a="1"/>
  <c r="AU903" i="2" s="1"/>
  <c r="AX903" i="2"/>
  <c r="AX835" i="2"/>
  <c r="AV835" i="2"/>
  <c r="AU835" i="2" a="1"/>
  <c r="AU835" i="2" s="1"/>
  <c r="AV727" i="2"/>
  <c r="AX727" i="2"/>
  <c r="AU727" i="2" a="1"/>
  <c r="AU727" i="2" s="1"/>
  <c r="AV548" i="2"/>
  <c r="AX548" i="2"/>
  <c r="AU548" i="2" a="1"/>
  <c r="AU548" i="2" s="1"/>
  <c r="AX785" i="2"/>
  <c r="AU785" i="2" a="1"/>
  <c r="AU785" i="2" s="1"/>
  <c r="AV785" i="2"/>
  <c r="AX518" i="2"/>
  <c r="AU518" i="2" a="1"/>
  <c r="AU518" i="2" s="1"/>
  <c r="AV518" i="2"/>
  <c r="AU1249" i="2" a="1"/>
  <c r="AU1249" i="2" s="1"/>
  <c r="AX1249" i="2"/>
  <c r="AV1249" i="2"/>
  <c r="AX837" i="2"/>
  <c r="AV837" i="2"/>
  <c r="AU837" i="2" a="1"/>
  <c r="AU837" i="2" s="1"/>
  <c r="AU433" i="2" a="1"/>
  <c r="AU433" i="2" s="1"/>
  <c r="AX433" i="2"/>
  <c r="AV433" i="2"/>
  <c r="AX1704" i="2"/>
  <c r="AV1704" i="2"/>
  <c r="AU1704" i="2" a="1"/>
  <c r="AU1704" i="2" s="1"/>
  <c r="AU1429" i="2" a="1"/>
  <c r="AU1429" i="2" s="1"/>
  <c r="AX1429" i="2"/>
  <c r="AV1429" i="2"/>
  <c r="AV821" i="2"/>
  <c r="AU821" i="2" a="1"/>
  <c r="AU821" i="2" s="1"/>
  <c r="AX821" i="2"/>
  <c r="AX225" i="2"/>
  <c r="AV225" i="2"/>
  <c r="AU225" i="2" a="1"/>
  <c r="AU225" i="2" s="1"/>
  <c r="AX1627" i="2"/>
  <c r="AU1627" i="2" a="1"/>
  <c r="AU1627" i="2" s="1"/>
  <c r="AV1627" i="2"/>
  <c r="AX1343" i="2"/>
  <c r="AV1343" i="2"/>
  <c r="AU1343" i="2" a="1"/>
  <c r="AU1343" i="2" s="1"/>
  <c r="AX895" i="2"/>
  <c r="AV895" i="2"/>
  <c r="AU895" i="2" a="1"/>
  <c r="AU895" i="2" s="1"/>
  <c r="AX786" i="2"/>
  <c r="AV786" i="2"/>
  <c r="AU786" i="2" a="1"/>
  <c r="AU786" i="2" s="1"/>
  <c r="AU453" i="2" a="1"/>
  <c r="AU453" i="2" s="1"/>
  <c r="AX453" i="2"/>
  <c r="AV453" i="2"/>
  <c r="AX23" i="2"/>
  <c r="AU23" i="2" a="1"/>
  <c r="AU23" i="2" s="1"/>
  <c r="AV23" i="2"/>
  <c r="AX1010" i="2"/>
  <c r="AV1010" i="2"/>
  <c r="AU1010" i="2" a="1"/>
  <c r="AU1010" i="2" s="1"/>
  <c r="AU1028" i="2" a="1"/>
  <c r="AU1028" i="2" s="1"/>
  <c r="AX1028" i="2"/>
  <c r="AV1028" i="2"/>
  <c r="AX1126" i="2"/>
  <c r="AU1126" i="2" a="1"/>
  <c r="AU1126" i="2" s="1"/>
  <c r="AV1126" i="2"/>
  <c r="AV276" i="2"/>
  <c r="AU276" i="2" a="1"/>
  <c r="AU276" i="2" s="1"/>
  <c r="AX276" i="2"/>
  <c r="AX540" i="2"/>
  <c r="AV540" i="2"/>
  <c r="AU540" i="2" a="1"/>
  <c r="AU540" i="2" s="1"/>
  <c r="AV267" i="2"/>
  <c r="AU267" i="2" a="1"/>
  <c r="AU267" i="2" s="1"/>
  <c r="AX267" i="2"/>
  <c r="AX1766" i="2"/>
  <c r="AU1766" i="2" a="1"/>
  <c r="AU1766" i="2" s="1"/>
  <c r="AV1766" i="2"/>
  <c r="AU1378" i="2" a="1"/>
  <c r="AU1378" i="2" s="1"/>
  <c r="AV1378" i="2"/>
  <c r="AX1378" i="2"/>
  <c r="AV1092" i="2"/>
  <c r="AU1092" i="2" a="1"/>
  <c r="AU1092" i="2" s="1"/>
  <c r="AX1092" i="2"/>
  <c r="AX855" i="2"/>
  <c r="AV855" i="2"/>
  <c r="AU855" i="2" a="1"/>
  <c r="AU855" i="2" s="1"/>
  <c r="AX291" i="2"/>
  <c r="AV291" i="2"/>
  <c r="AU291" i="2" a="1"/>
  <c r="AU291" i="2" s="1"/>
  <c r="AX1046" i="2"/>
  <c r="AV1046" i="2"/>
  <c r="AU1046" i="2" a="1"/>
  <c r="AU1046" i="2" s="1"/>
  <c r="AU1799" i="2" a="1"/>
  <c r="AU1799" i="2" s="1"/>
  <c r="AV1799" i="2"/>
  <c r="AX1799" i="2"/>
  <c r="AV1675" i="2"/>
  <c r="AU1675" i="2" a="1"/>
  <c r="AU1675" i="2" s="1"/>
  <c r="AX1675" i="2"/>
  <c r="AX878" i="2"/>
  <c r="AV878" i="2"/>
  <c r="AU878" i="2" a="1"/>
  <c r="AU878" i="2" s="1"/>
  <c r="AU527" i="2" a="1"/>
  <c r="AU527" i="2" s="1"/>
  <c r="AX527" i="2"/>
  <c r="AV527" i="2"/>
  <c r="AU1615" i="2" a="1"/>
  <c r="AU1615" i="2" s="1"/>
  <c r="AX1615" i="2"/>
  <c r="AV1615" i="2"/>
  <c r="AX1557" i="2"/>
  <c r="AV1557" i="2"/>
  <c r="AU1557" i="2" a="1"/>
  <c r="AU1557" i="2" s="1"/>
  <c r="AU1357" i="2" a="1"/>
  <c r="AU1357" i="2" s="1"/>
  <c r="AX1357" i="2"/>
  <c r="AV1357" i="2"/>
  <c r="AV901" i="2"/>
  <c r="AU901" i="2" a="1"/>
  <c r="AU901" i="2" s="1"/>
  <c r="AX901" i="2"/>
  <c r="AX893" i="2"/>
  <c r="AV893" i="2"/>
  <c r="AU893" i="2" a="1"/>
  <c r="AU893" i="2" s="1"/>
  <c r="AX737" i="2"/>
  <c r="AU737" i="2" a="1"/>
  <c r="AU737" i="2" s="1"/>
  <c r="AV737" i="2"/>
  <c r="AU1779" i="2" a="1"/>
  <c r="AU1779" i="2" s="1"/>
  <c r="AX1779" i="2"/>
  <c r="AV1779" i="2"/>
  <c r="AV1583" i="2"/>
  <c r="AU1583" i="2" a="1"/>
  <c r="AU1583" i="2" s="1"/>
  <c r="AX1583" i="2"/>
  <c r="AX1332" i="2"/>
  <c r="AV1332" i="2"/>
  <c r="AU1332" i="2" a="1"/>
  <c r="AU1332" i="2" s="1"/>
  <c r="AX1233" i="2"/>
  <c r="AV1233" i="2"/>
  <c r="AU1233" i="2" a="1"/>
  <c r="AU1233" i="2" s="1"/>
  <c r="AU931" i="2" a="1"/>
  <c r="AU931" i="2" s="1"/>
  <c r="AX931" i="2"/>
  <c r="AV931" i="2"/>
  <c r="AX694" i="2"/>
  <c r="AV694" i="2"/>
  <c r="AU694" i="2" a="1"/>
  <c r="AU694" i="2" s="1"/>
  <c r="AX382" i="2"/>
  <c r="AV382" i="2"/>
  <c r="AU382" i="2" a="1"/>
  <c r="AU382" i="2" s="1"/>
  <c r="AX1688" i="2"/>
  <c r="AU1688" i="2" a="1"/>
  <c r="AU1688" i="2" s="1"/>
  <c r="AV1688" i="2"/>
  <c r="AU1721" i="2" a="1"/>
  <c r="AU1721" i="2" s="1"/>
  <c r="AX1721" i="2"/>
  <c r="AV1721" i="2"/>
  <c r="AV1585" i="2"/>
  <c r="AX1585" i="2"/>
  <c r="AU1585" i="2" a="1"/>
  <c r="AU1585" i="2" s="1"/>
  <c r="AU1394" i="2" a="1"/>
  <c r="AU1394" i="2" s="1"/>
  <c r="AV1394" i="2"/>
  <c r="AX1394" i="2"/>
  <c r="AV1166" i="2"/>
  <c r="AX1166" i="2"/>
  <c r="AU1166" i="2" a="1"/>
  <c r="AU1166" i="2" s="1"/>
  <c r="AU332" i="2" a="1"/>
  <c r="AU332" i="2" s="1"/>
  <c r="AX332" i="2"/>
  <c r="AV332" i="2"/>
  <c r="AX284" i="2"/>
  <c r="AV284" i="2"/>
  <c r="AU284" i="2" a="1"/>
  <c r="AU284" i="2" s="1"/>
  <c r="AU1080" i="2" a="1"/>
  <c r="AU1080" i="2" s="1"/>
  <c r="AX1080" i="2"/>
  <c r="AV1080" i="2"/>
  <c r="AX819" i="2"/>
  <c r="AV819" i="2"/>
  <c r="AU819" i="2" a="1"/>
  <c r="AU819" i="2" s="1"/>
  <c r="AX328" i="2"/>
  <c r="AV328" i="2"/>
  <c r="AU328" i="2" a="1"/>
  <c r="AU328" i="2" s="1"/>
  <c r="AX380" i="2"/>
  <c r="AV380" i="2"/>
  <c r="AU380" i="2" a="1"/>
  <c r="AU380" i="2" s="1"/>
  <c r="AU238" i="2" a="1"/>
  <c r="AU238" i="2" s="1"/>
  <c r="AX238" i="2"/>
  <c r="AV238" i="2"/>
  <c r="AX280" i="2"/>
  <c r="AV280" i="2"/>
  <c r="AU280" i="2" a="1"/>
  <c r="AU280" i="2" s="1"/>
  <c r="AX601" i="2"/>
  <c r="AU601" i="2" a="1"/>
  <c r="AU601" i="2" s="1"/>
  <c r="AV601" i="2"/>
  <c r="AX1179" i="2"/>
  <c r="AV1179" i="2"/>
  <c r="AU1179" i="2" a="1"/>
  <c r="AU1179" i="2" s="1"/>
  <c r="AU915" i="2" a="1"/>
  <c r="AU915" i="2" s="1"/>
  <c r="AX915" i="2"/>
  <c r="AV915" i="2"/>
  <c r="AX1752" i="2"/>
  <c r="AV1752" i="2"/>
  <c r="AU1752" i="2" a="1"/>
  <c r="AU1752" i="2" s="1"/>
  <c r="AU1671" i="2" a="1"/>
  <c r="AU1671" i="2" s="1"/>
  <c r="AX1671" i="2"/>
  <c r="AV1671" i="2"/>
  <c r="AX849" i="2"/>
  <c r="AV849" i="2"/>
  <c r="AU849" i="2" a="1"/>
  <c r="AU849" i="2" s="1"/>
  <c r="AX353" i="2"/>
  <c r="AV353" i="2"/>
  <c r="AU353" i="2" a="1"/>
  <c r="AU353" i="2" s="1"/>
  <c r="AU18" i="2" a="1"/>
  <c r="AU18" i="2" s="1"/>
  <c r="AX18" i="2"/>
  <c r="AV18" i="2"/>
  <c r="AX1736" i="2"/>
  <c r="AV1736" i="2"/>
  <c r="AU1736" i="2" a="1"/>
  <c r="AU1736" i="2" s="1"/>
  <c r="AX1347" i="2"/>
  <c r="AV1347" i="2"/>
  <c r="AU1347" i="2" a="1"/>
  <c r="AU1347" i="2" s="1"/>
  <c r="AV1251" i="2"/>
  <c r="AU1251" i="2" a="1"/>
  <c r="AU1251" i="2" s="1"/>
  <c r="AX1251" i="2"/>
  <c r="AU1795" i="2" a="1"/>
  <c r="AU1795" i="2" s="1"/>
  <c r="AX1795" i="2"/>
  <c r="AV1795" i="2"/>
  <c r="AV60" i="2"/>
  <c r="AU60" i="2" a="1"/>
  <c r="AU60" i="2" s="1"/>
  <c r="AX60" i="2"/>
  <c r="AV1748" i="2"/>
  <c r="AU1748" i="2" a="1"/>
  <c r="AU1748" i="2" s="1"/>
  <c r="AX1748" i="2"/>
  <c r="AX1674" i="2"/>
  <c r="AV1674" i="2"/>
  <c r="AU1674" i="2" a="1"/>
  <c r="AU1674" i="2" s="1"/>
  <c r="AV1705" i="2"/>
  <c r="AX1705" i="2"/>
  <c r="AU1705" i="2" a="1"/>
  <c r="AU1705" i="2" s="1"/>
  <c r="AX1472" i="2"/>
  <c r="AV1472" i="2"/>
  <c r="AU1472" i="2" a="1"/>
  <c r="AU1472" i="2" s="1"/>
  <c r="AU159" i="2" a="1"/>
  <c r="AU159" i="2" s="1"/>
  <c r="AX159" i="2"/>
  <c r="AV159" i="2"/>
  <c r="AU1534" i="2" a="1"/>
  <c r="AU1534" i="2" s="1"/>
  <c r="AV1534" i="2"/>
  <c r="AX1534" i="2"/>
  <c r="AX590" i="2"/>
  <c r="AV590" i="2"/>
  <c r="AU590" i="2" a="1"/>
  <c r="AU590" i="2" s="1"/>
  <c r="AX247" i="2"/>
  <c r="AV247" i="2"/>
  <c r="AU247" i="2" a="1"/>
  <c r="AU247" i="2" s="1"/>
  <c r="AX1769" i="2"/>
  <c r="AV1769" i="2"/>
  <c r="AU1769" i="2" a="1"/>
  <c r="AU1769" i="2" s="1"/>
  <c r="AX900" i="2"/>
  <c r="AV900" i="2"/>
  <c r="AU900" i="2" a="1"/>
  <c r="AU900" i="2" s="1"/>
  <c r="AV1594" i="2"/>
  <c r="AX1594" i="2"/>
  <c r="AU1594" i="2" a="1"/>
  <c r="AU1594" i="2" s="1"/>
  <c r="AV1100" i="2"/>
  <c r="AU1100" i="2" a="1"/>
  <c r="AU1100" i="2" s="1"/>
  <c r="AX1100" i="2"/>
  <c r="AX950" i="2"/>
  <c r="AV950" i="2"/>
  <c r="AU950" i="2" a="1"/>
  <c r="AU950" i="2" s="1"/>
  <c r="AX757" i="2"/>
  <c r="AV757" i="2"/>
  <c r="AU757" i="2" a="1"/>
  <c r="AU757" i="2" s="1"/>
  <c r="AU655" i="2" a="1"/>
  <c r="AU655" i="2" s="1"/>
  <c r="AX655" i="2"/>
  <c r="AV655" i="2"/>
  <c r="AX631" i="2"/>
  <c r="AV631" i="2"/>
  <c r="AU631" i="2" a="1"/>
  <c r="AU631" i="2" s="1"/>
  <c r="AV1407" i="2"/>
  <c r="AU1407" i="2" a="1"/>
  <c r="AU1407" i="2" s="1"/>
  <c r="AX1407" i="2"/>
  <c r="AV1097" i="2"/>
  <c r="AU1097" i="2" a="1"/>
  <c r="AU1097" i="2" s="1"/>
  <c r="AX1097" i="2"/>
  <c r="AX1465" i="2"/>
  <c r="AV1465" i="2"/>
  <c r="AU1465" i="2" a="1"/>
  <c r="AU1465" i="2" s="1"/>
  <c r="AX724" i="2"/>
  <c r="AV724" i="2"/>
  <c r="AU724" i="2" a="1"/>
  <c r="AU724" i="2" s="1"/>
  <c r="AX1083" i="2"/>
  <c r="AU1083" i="2" a="1"/>
  <c r="AU1083" i="2" s="1"/>
  <c r="AV1083" i="2"/>
  <c r="AV556" i="2"/>
  <c r="AU556" i="2" a="1"/>
  <c r="AU556" i="2" s="1"/>
  <c r="AX556" i="2"/>
  <c r="AX264" i="2"/>
  <c r="AV264" i="2"/>
  <c r="AU264" i="2" a="1"/>
  <c r="AU264" i="2" s="1"/>
  <c r="AX316" i="2"/>
  <c r="AV316" i="2"/>
  <c r="AU316" i="2" a="1"/>
  <c r="AU316" i="2" s="1"/>
  <c r="AX195" i="2"/>
  <c r="AV195" i="2"/>
  <c r="AU195" i="2" a="1"/>
  <c r="AU195" i="2" s="1"/>
  <c r="AV160" i="2"/>
  <c r="AU160" i="2" a="1"/>
  <c r="AU160" i="2" s="1"/>
  <c r="AX160" i="2"/>
  <c r="AX1224" i="2"/>
  <c r="AV1224" i="2"/>
  <c r="AU1224" i="2" a="1"/>
  <c r="AU1224" i="2" s="1"/>
  <c r="AX1396" i="2"/>
  <c r="AV1396" i="2"/>
  <c r="AU1396" i="2" a="1"/>
  <c r="AU1396" i="2" s="1"/>
  <c r="AX1340" i="2"/>
  <c r="AV1340" i="2"/>
  <c r="AU1340" i="2" a="1"/>
  <c r="AU1340" i="2" s="1"/>
  <c r="AU52" i="2" a="1"/>
  <c r="AU52" i="2" s="1"/>
  <c r="AX52" i="2"/>
  <c r="AV52" i="2"/>
  <c r="AX1381" i="2"/>
  <c r="AU1381" i="2" a="1"/>
  <c r="AU1381" i="2" s="1"/>
  <c r="AV1381" i="2"/>
  <c r="AV1374" i="2"/>
  <c r="AX1374" i="2"/>
  <c r="AU1374" i="2" a="1"/>
  <c r="AU1374" i="2" s="1"/>
  <c r="AX1012" i="2"/>
  <c r="AV1012" i="2"/>
  <c r="AU1012" i="2" a="1"/>
  <c r="AU1012" i="2" s="1"/>
  <c r="AX732" i="2"/>
  <c r="AV732" i="2"/>
  <c r="AU732" i="2" a="1"/>
  <c r="AU732" i="2" s="1"/>
  <c r="AV450" i="2"/>
  <c r="AX450" i="2"/>
  <c r="AU450" i="2" a="1"/>
  <c r="AU450" i="2" s="1"/>
  <c r="AX174" i="2"/>
  <c r="AV174" i="2"/>
  <c r="AU174" i="2" a="1"/>
  <c r="AU174" i="2" s="1"/>
  <c r="AU1738" i="2" a="1"/>
  <c r="AU1738" i="2" s="1"/>
  <c r="AX1738" i="2"/>
  <c r="AV1738" i="2"/>
  <c r="AX1677" i="2"/>
  <c r="AV1677" i="2"/>
  <c r="AU1677" i="2" a="1"/>
  <c r="AU1677" i="2" s="1"/>
  <c r="AX1339" i="2"/>
  <c r="AV1339" i="2"/>
  <c r="AU1339" i="2" a="1"/>
  <c r="AU1339" i="2" s="1"/>
  <c r="AX1669" i="2"/>
  <c r="AV1669" i="2"/>
  <c r="AU1669" i="2" a="1"/>
  <c r="AU1669" i="2" s="1"/>
  <c r="AX810" i="2"/>
  <c r="AV810" i="2"/>
  <c r="AU810" i="2" a="1"/>
  <c r="AU810" i="2" s="1"/>
  <c r="AU1631" i="2" a="1"/>
  <c r="AU1631" i="2" s="1"/>
  <c r="AV1631" i="2"/>
  <c r="AX1631" i="2"/>
  <c r="AU5" i="2" a="1"/>
  <c r="AU5" i="2" s="1"/>
  <c r="AX5" i="2"/>
  <c r="AV5" i="2"/>
  <c r="AU1207" i="2" a="1"/>
  <c r="AU1207" i="2" s="1"/>
  <c r="AV1207" i="2"/>
  <c r="AX1207" i="2"/>
  <c r="AX1652" i="2"/>
  <c r="AV1652" i="2"/>
  <c r="AU1652" i="2" a="1"/>
  <c r="AU1652" i="2" s="1"/>
  <c r="AX1529" i="2"/>
  <c r="AU1529" i="2" a="1"/>
  <c r="AU1529" i="2" s="1"/>
  <c r="AV1529" i="2"/>
  <c r="AV1189" i="2"/>
  <c r="AU1189" i="2" a="1"/>
  <c r="AU1189" i="2" s="1"/>
  <c r="AX1189" i="2"/>
  <c r="AX917" i="2"/>
  <c r="AV917" i="2"/>
  <c r="AU917" i="2" a="1"/>
  <c r="AU917" i="2" s="1"/>
  <c r="AX844" i="2"/>
  <c r="AV844" i="2"/>
  <c r="AU844" i="2" a="1"/>
  <c r="AU844" i="2" s="1"/>
  <c r="AX818" i="2"/>
  <c r="AV818" i="2"/>
  <c r="AU818" i="2" a="1"/>
  <c r="AU818" i="2" s="1"/>
  <c r="AX459" i="2"/>
  <c r="AV459" i="2"/>
  <c r="AU459" i="2" a="1"/>
  <c r="AU459" i="2" s="1"/>
  <c r="AX344" i="2"/>
  <c r="AV344" i="2"/>
  <c r="AU344" i="2" a="1"/>
  <c r="AU344" i="2" s="1"/>
  <c r="AX175" i="2"/>
  <c r="AV175" i="2"/>
  <c r="AU175" i="2" a="1"/>
  <c r="AU175" i="2" s="1"/>
  <c r="AX51" i="2"/>
  <c r="AU51" i="2" a="1"/>
  <c r="AU51" i="2" s="1"/>
  <c r="AV51" i="2"/>
  <c r="AV680" i="2"/>
  <c r="AU680" i="2" a="1"/>
  <c r="AU680" i="2" s="1"/>
  <c r="AX680" i="2"/>
  <c r="AX245" i="2"/>
  <c r="AV245" i="2"/>
  <c r="AU245" i="2" a="1"/>
  <c r="AU245" i="2" s="1"/>
  <c r="AX1205" i="2"/>
  <c r="AV1205" i="2"/>
  <c r="AU1205" i="2" a="1"/>
  <c r="AU1205" i="2" s="1"/>
  <c r="AX766" i="2"/>
  <c r="AV766" i="2"/>
  <c r="AU766" i="2" a="1"/>
  <c r="AU766" i="2" s="1"/>
  <c r="AX1422" i="2"/>
  <c r="AV1422" i="2"/>
  <c r="AU1422" i="2" a="1"/>
  <c r="AU1422" i="2" s="1"/>
  <c r="AX481" i="2"/>
  <c r="AV481" i="2"/>
  <c r="AU481" i="2" a="1"/>
  <c r="AU481" i="2" s="1"/>
  <c r="AX1645" i="2"/>
  <c r="AV1645" i="2"/>
  <c r="AU1645" i="2" a="1"/>
  <c r="AU1645" i="2" s="1"/>
  <c r="AV1580" i="2"/>
  <c r="AX1580" i="2"/>
  <c r="AU1580" i="2" a="1"/>
  <c r="AU1580" i="2" s="1"/>
  <c r="AX1419" i="2"/>
  <c r="AV1419" i="2"/>
  <c r="AU1419" i="2" a="1"/>
  <c r="AU1419" i="2" s="1"/>
  <c r="AU1561" i="2" a="1"/>
  <c r="AU1561" i="2" s="1"/>
  <c r="AV1561" i="2"/>
  <c r="AX1561" i="2"/>
  <c r="AX1117" i="2"/>
  <c r="AV1117" i="2"/>
  <c r="AU1117" i="2" a="1"/>
  <c r="AU1117" i="2" s="1"/>
  <c r="AX233" i="2"/>
  <c r="AV233" i="2"/>
  <c r="AU233" i="2" a="1"/>
  <c r="AU233" i="2" s="1"/>
  <c r="AX349" i="2"/>
  <c r="AV349" i="2"/>
  <c r="AU349" i="2" a="1"/>
  <c r="AU349" i="2" s="1"/>
  <c r="AX173" i="2"/>
  <c r="AV173" i="2"/>
  <c r="AU173" i="2" a="1"/>
  <c r="AU173" i="2" s="1"/>
  <c r="AX138" i="2"/>
  <c r="AV138" i="2"/>
  <c r="AU138" i="2" a="1"/>
  <c r="AU138" i="2" s="1"/>
  <c r="AX871" i="2"/>
  <c r="AV871" i="2"/>
  <c r="AU871" i="2" a="1"/>
  <c r="AU871" i="2" s="1"/>
  <c r="AX510" i="2"/>
  <c r="AU510" i="2" a="1"/>
  <c r="AU510" i="2" s="1"/>
  <c r="AV510" i="2"/>
  <c r="AX585" i="2"/>
  <c r="AV585" i="2"/>
  <c r="AU585" i="2" a="1"/>
  <c r="AU585" i="2" s="1"/>
  <c r="AV7" i="2"/>
  <c r="AX7" i="2"/>
  <c r="AU7" i="2" a="1"/>
  <c r="AU7" i="2" s="1"/>
  <c r="AX1016" i="2"/>
  <c r="AV1016" i="2"/>
  <c r="AU1016" i="2" a="1"/>
  <c r="AU1016" i="2" s="1"/>
  <c r="AV378" i="2"/>
  <c r="AU378" i="2" a="1"/>
  <c r="AU378" i="2" s="1"/>
  <c r="AX378" i="2"/>
  <c r="AX1654" i="2"/>
  <c r="AV1654" i="2"/>
  <c r="AU1654" i="2" a="1"/>
  <c r="AU1654" i="2" s="1"/>
  <c r="AV1527" i="2"/>
  <c r="AU1527" i="2" a="1"/>
  <c r="AU1527" i="2" s="1"/>
  <c r="AX1527" i="2"/>
  <c r="AU1501" i="2" a="1"/>
  <c r="AU1501" i="2" s="1"/>
  <c r="AX1501" i="2"/>
  <c r="AV1501" i="2"/>
  <c r="AV1348" i="2"/>
  <c r="AX1348" i="2"/>
  <c r="AU1348" i="2" a="1"/>
  <c r="AU1348" i="2" s="1"/>
  <c r="AV1273" i="2"/>
  <c r="AU1273" i="2" a="1"/>
  <c r="AU1273" i="2" s="1"/>
  <c r="AX1273" i="2"/>
  <c r="AV1246" i="2"/>
  <c r="AU1246" i="2" a="1"/>
  <c r="AU1246" i="2" s="1"/>
  <c r="AX1246" i="2"/>
  <c r="AX961" i="2"/>
  <c r="AU961" i="2" a="1"/>
  <c r="AU961" i="2" s="1"/>
  <c r="AV961" i="2"/>
  <c r="AU923" i="2" a="1"/>
  <c r="AU923" i="2" s="1"/>
  <c r="AV923" i="2"/>
  <c r="AX923" i="2"/>
  <c r="AU749" i="2" a="1"/>
  <c r="AU749" i="2" s="1"/>
  <c r="AX749" i="2"/>
  <c r="AV749" i="2"/>
  <c r="AX153" i="2"/>
  <c r="AV153" i="2"/>
  <c r="AU153" i="2" a="1"/>
  <c r="AU153" i="2" s="1"/>
  <c r="AU1225" i="2" a="1"/>
  <c r="AU1225" i="2" s="1"/>
  <c r="AX1225" i="2"/>
  <c r="AV1225" i="2"/>
  <c r="AV1057" i="2"/>
  <c r="AX1057" i="2"/>
  <c r="AU1057" i="2" a="1"/>
  <c r="AU1057" i="2" s="1"/>
  <c r="AX1739" i="2"/>
  <c r="AV1739" i="2"/>
  <c r="AU1739" i="2" a="1"/>
  <c r="AU1739" i="2" s="1"/>
  <c r="AU447" i="2" a="1"/>
  <c r="AU447" i="2" s="1"/>
  <c r="AX447" i="2"/>
  <c r="AV447" i="2"/>
  <c r="AV1505" i="2"/>
  <c r="AU1505" i="2" a="1"/>
  <c r="AU1505" i="2" s="1"/>
  <c r="AX1505" i="2"/>
  <c r="AV1566" i="2"/>
  <c r="AX1566" i="2"/>
  <c r="AU1566" i="2" a="1"/>
  <c r="AU1566" i="2" s="1"/>
  <c r="AV1391" i="2"/>
  <c r="AU1391" i="2" a="1"/>
  <c r="AU1391" i="2" s="1"/>
  <c r="AX1391" i="2"/>
  <c r="AU1058" i="2" a="1"/>
  <c r="AU1058" i="2" s="1"/>
  <c r="AV1058" i="2"/>
  <c r="AX1058" i="2"/>
  <c r="AX370" i="2"/>
  <c r="AV370" i="2"/>
  <c r="AU370" i="2" a="1"/>
  <c r="AU370" i="2" s="1"/>
  <c r="AX258" i="2"/>
  <c r="AV258" i="2"/>
  <c r="AU258" i="2" a="1"/>
  <c r="AU258" i="2" s="1"/>
  <c r="AU227" i="2" a="1"/>
  <c r="AU227" i="2" s="1"/>
  <c r="AX227" i="2"/>
  <c r="AV227" i="2"/>
  <c r="AU26" i="2" a="1"/>
  <c r="AU26" i="2" s="1"/>
  <c r="AV26" i="2"/>
  <c r="AX26" i="2"/>
  <c r="AU463" i="2" a="1"/>
  <c r="AU463" i="2" s="1"/>
  <c r="AX463" i="2"/>
  <c r="AV463" i="2"/>
  <c r="AU1626" i="2" a="1"/>
  <c r="AU1626" i="2" s="1"/>
  <c r="AV1626" i="2"/>
  <c r="AX1626" i="2"/>
  <c r="AX1514" i="2"/>
  <c r="AV1514" i="2"/>
  <c r="AU1514" i="2" a="1"/>
  <c r="AU1514" i="2" s="1"/>
  <c r="AX1425" i="2"/>
  <c r="AV1425" i="2"/>
  <c r="AU1425" i="2" a="1"/>
  <c r="AU1425" i="2" s="1"/>
  <c r="AX1071" i="2"/>
  <c r="AU1071" i="2" a="1"/>
  <c r="AU1071" i="2" s="1"/>
  <c r="AV1071" i="2"/>
  <c r="AV1003" i="2"/>
  <c r="AU1003" i="2" a="1"/>
  <c r="AU1003" i="2" s="1"/>
  <c r="AX1003" i="2"/>
  <c r="AX667" i="2"/>
  <c r="AV667" i="2"/>
  <c r="AU667" i="2" a="1"/>
  <c r="AU667" i="2" s="1"/>
  <c r="AU422" i="2" a="1"/>
  <c r="AU422" i="2" s="1"/>
  <c r="AX422" i="2"/>
  <c r="AV422" i="2"/>
  <c r="AX477" i="2"/>
  <c r="AV477" i="2"/>
  <c r="AU477" i="2" a="1"/>
  <c r="AU477" i="2" s="1"/>
  <c r="AX550" i="2"/>
  <c r="AV550" i="2"/>
  <c r="AU550" i="2" a="1"/>
  <c r="AU550" i="2" s="1"/>
  <c r="AX562" i="2"/>
  <c r="AV562" i="2"/>
  <c r="AU562" i="2" a="1"/>
  <c r="AU562" i="2" s="1"/>
  <c r="AX19" i="2"/>
  <c r="AV19" i="2"/>
  <c r="AU19" i="2" a="1"/>
  <c r="AU19" i="2" s="1"/>
  <c r="AX983" i="2"/>
  <c r="AV983" i="2"/>
  <c r="AU983" i="2" a="1"/>
  <c r="AU983" i="2" s="1"/>
  <c r="AX381" i="2"/>
  <c r="AV381" i="2"/>
  <c r="AU381" i="2" a="1"/>
  <c r="AU381" i="2" s="1"/>
  <c r="AV67" i="2"/>
  <c r="AU67" i="2" a="1"/>
  <c r="AU67" i="2" s="1"/>
  <c r="AX67" i="2"/>
  <c r="AX379" i="2"/>
  <c r="AV379" i="2"/>
  <c r="AU379" i="2" a="1"/>
  <c r="AU379" i="2" s="1"/>
  <c r="AU1434" i="2" a="1"/>
  <c r="AU1434" i="2" s="1"/>
  <c r="AX1434" i="2"/>
  <c r="AV1434" i="2"/>
  <c r="AX1240" i="2"/>
  <c r="AV1240" i="2"/>
  <c r="AU1240" i="2" a="1"/>
  <c r="AU1240" i="2" s="1"/>
  <c r="AX1218" i="2"/>
  <c r="AV1218" i="2"/>
  <c r="AU1218" i="2" a="1"/>
  <c r="AU1218" i="2" s="1"/>
  <c r="AU928" i="2" a="1"/>
  <c r="AU928" i="2" s="1"/>
  <c r="AV928" i="2"/>
  <c r="AX928" i="2"/>
  <c r="AX743" i="2"/>
  <c r="AV743" i="2"/>
  <c r="AU743" i="2" a="1"/>
  <c r="AU743" i="2" s="1"/>
  <c r="AV712" i="2"/>
  <c r="AU712" i="2" a="1"/>
  <c r="AU712" i="2" s="1"/>
  <c r="AX712" i="2"/>
  <c r="AU702" i="2" a="1"/>
  <c r="AU702" i="2" s="1"/>
  <c r="AX702" i="2"/>
  <c r="AV702" i="2"/>
  <c r="AX508" i="2"/>
  <c r="AV508" i="2"/>
  <c r="AU508" i="2" a="1"/>
  <c r="AU508" i="2" s="1"/>
  <c r="AV719" i="2"/>
  <c r="AU719" i="2" a="1"/>
  <c r="AU719" i="2" s="1"/>
  <c r="AX719" i="2"/>
  <c r="AX142" i="2"/>
  <c r="AV142" i="2"/>
  <c r="AU142" i="2" a="1"/>
  <c r="AU142" i="2" s="1"/>
  <c r="AU135" i="2" a="1"/>
  <c r="AU135" i="2" s="1"/>
  <c r="AV135" i="2"/>
  <c r="AX135" i="2"/>
  <c r="AX54" i="2"/>
  <c r="AV54" i="2"/>
  <c r="AU54" i="2" a="1"/>
  <c r="AU54" i="2" s="1"/>
  <c r="AX106" i="2"/>
  <c r="AV106" i="2"/>
  <c r="AU106" i="2" a="1"/>
  <c r="AU106" i="2" s="1"/>
  <c r="AX372" i="2"/>
  <c r="AV372" i="2"/>
  <c r="AU372" i="2" a="1"/>
  <c r="AU372" i="2" s="1"/>
  <c r="AX1508" i="2"/>
  <c r="AV1508" i="2"/>
  <c r="AU1508" i="2" a="1"/>
  <c r="AU1508" i="2" s="1"/>
  <c r="AX1520" i="2"/>
  <c r="AV1520" i="2"/>
  <c r="AU1520" i="2" a="1"/>
  <c r="AU1520" i="2" s="1"/>
  <c r="AX1236" i="2"/>
  <c r="AV1236" i="2"/>
  <c r="AU1236" i="2" a="1"/>
  <c r="AU1236" i="2" s="1"/>
  <c r="AX924" i="2"/>
  <c r="AV924" i="2"/>
  <c r="AU924" i="2" a="1"/>
  <c r="AU924" i="2" s="1"/>
  <c r="AX658" i="2"/>
  <c r="AV658" i="2"/>
  <c r="AU658" i="2" a="1"/>
  <c r="AU658" i="2" s="1"/>
  <c r="AX141" i="2"/>
  <c r="AV141" i="2"/>
  <c r="AU141" i="2" a="1"/>
  <c r="AU141" i="2" s="1"/>
  <c r="AX1403" i="2"/>
  <c r="AV1403" i="2"/>
  <c r="AU1403" i="2" a="1"/>
  <c r="AU1403" i="2" s="1"/>
  <c r="AX514" i="2"/>
  <c r="AV514" i="2"/>
  <c r="AU514" i="2" a="1"/>
  <c r="AU514" i="2" s="1"/>
  <c r="AU74" i="2" a="1"/>
  <c r="AU74" i="2" s="1"/>
  <c r="AX74" i="2"/>
  <c r="AV74" i="2"/>
  <c r="AX1528" i="2"/>
  <c r="AU1528" i="2" a="1"/>
  <c r="AU1528" i="2" s="1"/>
  <c r="AV1528" i="2"/>
  <c r="AV1262" i="2"/>
  <c r="AX1262" i="2"/>
  <c r="AU1262" i="2" a="1"/>
  <c r="AU1262" i="2" s="1"/>
  <c r="AV1052" i="2"/>
  <c r="AX1052" i="2"/>
  <c r="AU1052" i="2" a="1"/>
  <c r="AU1052" i="2" s="1"/>
  <c r="AX942" i="2"/>
  <c r="AV942" i="2"/>
  <c r="AU942" i="2" a="1"/>
  <c r="AU942" i="2" s="1"/>
  <c r="AX686" i="2"/>
  <c r="AV686" i="2"/>
  <c r="AU686" i="2" a="1"/>
  <c r="AU686" i="2" s="1"/>
  <c r="AU523" i="2" a="1"/>
  <c r="AU523" i="2" s="1"/>
  <c r="AX523" i="2"/>
  <c r="AV523" i="2"/>
  <c r="AU46" i="2" a="1"/>
  <c r="AU46" i="2" s="1"/>
  <c r="AX46" i="2"/>
  <c r="AV46" i="2"/>
  <c r="AX127" i="2"/>
  <c r="AV127" i="2"/>
  <c r="AU127" i="2" a="1"/>
  <c r="AU127" i="2" s="1"/>
  <c r="AX567" i="2"/>
  <c r="AV567" i="2"/>
  <c r="AU567" i="2" a="1"/>
  <c r="AU567" i="2" s="1"/>
  <c r="AU1653" i="2" a="1"/>
  <c r="AU1653" i="2" s="1"/>
  <c r="AX1653" i="2"/>
  <c r="AV1653" i="2"/>
  <c r="AV1372" i="2"/>
  <c r="AU1372" i="2" a="1"/>
  <c r="AU1372" i="2" s="1"/>
  <c r="AX1372" i="2"/>
  <c r="AV1167" i="2"/>
  <c r="AX1167" i="2"/>
  <c r="AU1167" i="2" a="1"/>
  <c r="AU1167" i="2" s="1"/>
  <c r="AX1015" i="2"/>
  <c r="AV1015" i="2"/>
  <c r="AU1015" i="2" a="1"/>
  <c r="AU1015" i="2" s="1"/>
  <c r="AX603" i="2"/>
  <c r="AV603" i="2"/>
  <c r="AU603" i="2" a="1"/>
  <c r="AU603" i="2" s="1"/>
  <c r="AU578" i="2" a="1"/>
  <c r="AU578" i="2" s="1"/>
  <c r="AX578" i="2"/>
  <c r="AV578" i="2"/>
  <c r="AV488" i="2"/>
  <c r="AX488" i="2"/>
  <c r="AU488" i="2" a="1"/>
  <c r="AU488" i="2" s="1"/>
  <c r="AV63" i="2"/>
  <c r="AU63" i="2" a="1"/>
  <c r="AU63" i="2" s="1"/>
  <c r="AX63" i="2"/>
  <c r="AX1537" i="2"/>
  <c r="AU1537" i="2" a="1"/>
  <c r="AU1537" i="2" s="1"/>
  <c r="AV1537" i="2"/>
  <c r="AU1485" i="2" a="1"/>
  <c r="AU1485" i="2" s="1"/>
  <c r="AX1485" i="2"/>
  <c r="AV1485" i="2"/>
  <c r="AU480" i="2" a="1"/>
  <c r="AU480" i="2" s="1"/>
  <c r="AX480" i="2"/>
  <c r="AV480" i="2"/>
  <c r="AX1130" i="2"/>
  <c r="AV1130" i="2"/>
  <c r="AU1130" i="2" a="1"/>
  <c r="AU1130" i="2" s="1"/>
  <c r="AX1694" i="2"/>
  <c r="AV1694" i="2"/>
  <c r="AU1694" i="2" a="1"/>
  <c r="AU1694" i="2" s="1"/>
  <c r="AU1198" i="2" a="1"/>
  <c r="AU1198" i="2" s="1"/>
  <c r="AX1198" i="2"/>
  <c r="AV1198" i="2"/>
  <c r="AU1033" i="2" a="1"/>
  <c r="AU1033" i="2" s="1"/>
  <c r="AX1033" i="2"/>
  <c r="AV1033" i="2"/>
  <c r="AX902" i="2"/>
  <c r="AV902" i="2"/>
  <c r="AU902" i="2" a="1"/>
  <c r="AU902" i="2" s="1"/>
  <c r="AU720" i="2" a="1"/>
  <c r="AU720" i="2" s="1"/>
  <c r="AX720" i="2"/>
  <c r="AV720" i="2"/>
  <c r="AV640" i="2"/>
  <c r="AU640" i="2" a="1"/>
  <c r="AU640" i="2" s="1"/>
  <c r="AX640" i="2"/>
  <c r="AX560" i="2"/>
  <c r="AV560" i="2"/>
  <c r="AU560" i="2" a="1"/>
  <c r="AU560" i="2" s="1"/>
  <c r="AX43" i="2"/>
  <c r="AV43" i="2"/>
  <c r="AU43" i="2" a="1"/>
  <c r="AU43" i="2" s="1"/>
  <c r="AX1451" i="2"/>
  <c r="AV1451" i="2"/>
  <c r="AU1451" i="2" a="1"/>
  <c r="AU1451" i="2" s="1"/>
  <c r="AX1525" i="2"/>
  <c r="AV1525" i="2"/>
  <c r="AU1525" i="2" a="1"/>
  <c r="AU1525" i="2" s="1"/>
  <c r="AX1149" i="2"/>
  <c r="AV1149" i="2"/>
  <c r="AU1149" i="2" a="1"/>
  <c r="AU1149" i="2" s="1"/>
  <c r="AX860" i="2"/>
  <c r="AV860" i="2"/>
  <c r="AU860" i="2" a="1"/>
  <c r="AU860" i="2" s="1"/>
  <c r="AU736" i="2" a="1"/>
  <c r="AU736" i="2" s="1"/>
  <c r="AX736" i="2"/>
  <c r="AV736" i="2"/>
  <c r="AU593" i="2" a="1"/>
  <c r="AU593" i="2" s="1"/>
  <c r="AX593" i="2"/>
  <c r="AV593" i="2"/>
  <c r="AU662" i="2" a="1"/>
  <c r="AU662" i="2" s="1"/>
  <c r="AX662" i="2"/>
  <c r="AV662" i="2"/>
  <c r="AU145" i="2" a="1"/>
  <c r="AU145" i="2" s="1"/>
  <c r="AV145" i="2"/>
  <c r="AX145" i="2"/>
  <c r="AX361" i="2"/>
  <c r="AV361" i="2"/>
  <c r="AU361" i="2" a="1"/>
  <c r="AU361" i="2" s="1"/>
  <c r="AV350" i="2"/>
  <c r="AU350" i="2" a="1"/>
  <c r="AU350" i="2" s="1"/>
  <c r="AX350" i="2"/>
  <c r="AX14" i="2"/>
  <c r="AV14" i="2"/>
  <c r="AU14" i="2" a="1"/>
  <c r="AU14" i="2" s="1"/>
  <c r="AX133" i="2"/>
  <c r="AV133" i="2"/>
  <c r="AU133" i="2" a="1"/>
  <c r="AU133" i="2" s="1"/>
  <c r="AX1159" i="2"/>
  <c r="AV1159" i="2"/>
  <c r="AU1159" i="2" a="1"/>
  <c r="AU1159" i="2" s="1"/>
  <c r="AX1086" i="2"/>
  <c r="AV1086" i="2"/>
  <c r="AU1086" i="2" a="1"/>
  <c r="AU1086" i="2" s="1"/>
  <c r="AX973" i="2"/>
  <c r="AV973" i="2"/>
  <c r="AU973" i="2" a="1"/>
  <c r="AU973" i="2" s="1"/>
  <c r="AU789" i="2" a="1"/>
  <c r="AU789" i="2" s="1"/>
  <c r="AX789" i="2"/>
  <c r="AV789" i="2"/>
  <c r="AX346" i="2"/>
  <c r="AV346" i="2"/>
  <c r="AU346" i="2" a="1"/>
  <c r="AU346" i="2" s="1"/>
  <c r="AX288" i="2"/>
  <c r="AV288" i="2"/>
  <c r="AU288" i="2" a="1"/>
  <c r="AU288" i="2" s="1"/>
  <c r="AX301" i="2"/>
  <c r="AV301" i="2"/>
  <c r="AU301" i="2" a="1"/>
  <c r="AU301" i="2" s="1"/>
  <c r="AX448" i="2"/>
  <c r="AV448" i="2"/>
  <c r="AU448" i="2" a="1"/>
  <c r="AU448" i="2" s="1"/>
  <c r="AV906" i="2"/>
  <c r="AX906" i="2"/>
  <c r="AU906" i="2" a="1"/>
  <c r="AU906" i="2" s="1"/>
  <c r="AV1247" i="2"/>
  <c r="AX1247" i="2"/>
  <c r="AU1247" i="2" a="1"/>
  <c r="AU1247" i="2" s="1"/>
  <c r="AX1530" i="2"/>
  <c r="AV1530" i="2"/>
  <c r="AU1530" i="2" a="1"/>
  <c r="AU1530" i="2" s="1"/>
  <c r="AX1239" i="2"/>
  <c r="AU1239" i="2" a="1"/>
  <c r="AU1239" i="2" s="1"/>
  <c r="AV1239" i="2"/>
  <c r="AX650" i="2"/>
  <c r="AU650" i="2" a="1"/>
  <c r="AU650" i="2" s="1"/>
  <c r="AV650" i="2"/>
  <c r="AX168" i="2"/>
  <c r="AV168" i="2"/>
  <c r="AU168" i="2" a="1"/>
  <c r="AU168" i="2" s="1"/>
  <c r="AX79" i="2"/>
  <c r="AV79" i="2"/>
  <c r="AU79" i="2" a="1"/>
  <c r="AU79" i="2" s="1"/>
  <c r="AV1633" i="2"/>
  <c r="AX1633" i="2"/>
  <c r="AU1633" i="2" a="1"/>
  <c r="AU1633" i="2" s="1"/>
  <c r="AV745" i="2"/>
  <c r="AU745" i="2" a="1"/>
  <c r="AU745" i="2" s="1"/>
  <c r="AX745" i="2"/>
  <c r="AX1024" i="2"/>
  <c r="AU1024" i="2" a="1"/>
  <c r="AU1024" i="2" s="1"/>
  <c r="AV1024" i="2"/>
  <c r="AV584" i="2"/>
  <c r="AU584" i="2" a="1"/>
  <c r="AU584" i="2" s="1"/>
  <c r="AX584" i="2"/>
  <c r="AX1235" i="2"/>
  <c r="AV1235" i="2"/>
  <c r="AU1235" i="2" a="1"/>
  <c r="AU1235" i="2" s="1"/>
  <c r="AX1215" i="2"/>
  <c r="AV1215" i="2"/>
  <c r="AU1215" i="2" a="1"/>
  <c r="AU1215" i="2" s="1"/>
  <c r="AX1115" i="2"/>
  <c r="AV1115" i="2"/>
  <c r="AU1115" i="2" a="1"/>
  <c r="AU1115" i="2" s="1"/>
  <c r="AU851" i="2" a="1"/>
  <c r="AU851" i="2" s="1"/>
  <c r="AX851" i="2"/>
  <c r="AV851" i="2"/>
  <c r="AU696" i="2" a="1"/>
  <c r="AU696" i="2" s="1"/>
  <c r="AX696" i="2"/>
  <c r="AV696" i="2"/>
  <c r="AX646" i="2"/>
  <c r="AV646" i="2"/>
  <c r="AU646" i="2" a="1"/>
  <c r="AU646" i="2" s="1"/>
  <c r="AU563" i="2" a="1"/>
  <c r="AU563" i="2" s="1"/>
  <c r="AX563" i="2"/>
  <c r="AV563" i="2"/>
  <c r="AX109" i="2"/>
  <c r="AV109" i="2"/>
  <c r="AU109" i="2" a="1"/>
  <c r="AU109" i="2" s="1"/>
  <c r="AV91" i="2"/>
  <c r="AU91" i="2" a="1"/>
  <c r="AU91" i="2" s="1"/>
  <c r="AX91" i="2"/>
  <c r="AU396" i="2" a="1"/>
  <c r="AU396" i="2" s="1"/>
  <c r="AX396" i="2"/>
  <c r="AV396" i="2"/>
  <c r="AX1445" i="2"/>
  <c r="AU1445" i="2" a="1"/>
  <c r="AU1445" i="2" s="1"/>
  <c r="AV1445" i="2"/>
  <c r="AX1188" i="2"/>
  <c r="AV1188" i="2"/>
  <c r="AU1188" i="2" a="1"/>
  <c r="AU1188" i="2" s="1"/>
  <c r="AX1321" i="2"/>
  <c r="AV1321" i="2"/>
  <c r="AU1321" i="2" a="1"/>
  <c r="AU1321" i="2" s="1"/>
  <c r="AX976" i="2"/>
  <c r="AV976" i="2"/>
  <c r="AU976" i="2" a="1"/>
  <c r="AU976" i="2" s="1"/>
  <c r="AX781" i="2"/>
  <c r="AV781" i="2"/>
  <c r="AU781" i="2" a="1"/>
  <c r="AU781" i="2" s="1"/>
  <c r="AX683" i="2"/>
  <c r="AV683" i="2"/>
  <c r="AU683" i="2" a="1"/>
  <c r="AU683" i="2" s="1"/>
  <c r="AX25" i="2"/>
  <c r="AU25" i="2" a="1"/>
  <c r="AU25" i="2" s="1"/>
  <c r="AV25" i="2"/>
  <c r="AX780" i="2"/>
  <c r="AV780" i="2"/>
  <c r="AU780" i="2" a="1"/>
  <c r="AU780" i="2" s="1"/>
  <c r="AU246" i="2" a="1"/>
  <c r="AU246" i="2" s="1"/>
  <c r="AX246" i="2"/>
  <c r="AV246" i="2"/>
  <c r="AX1437" i="2"/>
  <c r="AV1437" i="2"/>
  <c r="AU1437" i="2" a="1"/>
  <c r="AU1437" i="2" s="1"/>
  <c r="AX348" i="2"/>
  <c r="AV348" i="2"/>
  <c r="AU348" i="2" a="1"/>
  <c r="AU348" i="2" s="1"/>
  <c r="AU1623" i="2" a="1"/>
  <c r="AU1623" i="2" s="1"/>
  <c r="AX1623" i="2"/>
  <c r="AV1623" i="2"/>
  <c r="AV1030" i="2"/>
  <c r="AU1030" i="2" a="1"/>
  <c r="AU1030" i="2" s="1"/>
  <c r="AX1030" i="2"/>
  <c r="AX187" i="2"/>
  <c r="AV187" i="2"/>
  <c r="AU187" i="2" a="1"/>
  <c r="AU187" i="2" s="1"/>
  <c r="AX1542" i="2"/>
  <c r="AV1542" i="2"/>
  <c r="AU1542" i="2" a="1"/>
  <c r="AU1542" i="2" s="1"/>
  <c r="AV806" i="2"/>
  <c r="AU806" i="2" a="1"/>
  <c r="AU806" i="2" s="1"/>
  <c r="AX806" i="2"/>
  <c r="AX756" i="2"/>
  <c r="AV756" i="2"/>
  <c r="AU756" i="2" a="1"/>
  <c r="AU756" i="2" s="1"/>
  <c r="AX637" i="2"/>
  <c r="AU637" i="2" a="1"/>
  <c r="AU637" i="2" s="1"/>
  <c r="AV637" i="2"/>
  <c r="AX282" i="2"/>
  <c r="AV282" i="2"/>
  <c r="AU282" i="2" a="1"/>
  <c r="AU282" i="2" s="1"/>
  <c r="AV224" i="2"/>
  <c r="AU224" i="2" a="1"/>
  <c r="AU224" i="2" s="1"/>
  <c r="AX224" i="2"/>
  <c r="AX158" i="2"/>
  <c r="AV158" i="2"/>
  <c r="AU158" i="2" a="1"/>
  <c r="AU158" i="2" s="1"/>
  <c r="AX298" i="2"/>
  <c r="AV298" i="2"/>
  <c r="AU298" i="2" a="1"/>
  <c r="AU298" i="2" s="1"/>
  <c r="AV1649" i="2"/>
  <c r="AX1649" i="2"/>
  <c r="AU1649" i="2" a="1"/>
  <c r="AU1649" i="2" s="1"/>
  <c r="AX1265" i="2"/>
  <c r="AV1265" i="2"/>
  <c r="AU1265" i="2" a="1"/>
  <c r="AU1265" i="2" s="1"/>
  <c r="AV401" i="2"/>
  <c r="AX401" i="2"/>
  <c r="AU401" i="2" a="1"/>
  <c r="AU401" i="2" s="1"/>
  <c r="AX1077" i="2"/>
  <c r="AU1077" i="2" a="1"/>
  <c r="AU1077" i="2" s="1"/>
  <c r="AV1077" i="2"/>
  <c r="AX1780" i="2"/>
  <c r="AV1780" i="2"/>
  <c r="AU1780" i="2" a="1"/>
  <c r="AU1780" i="2" s="1"/>
  <c r="AX1651" i="2"/>
  <c r="AV1651" i="2"/>
  <c r="AU1651" i="2" a="1"/>
  <c r="AU1651" i="2" s="1"/>
  <c r="AX1068" i="2"/>
  <c r="AV1068" i="2"/>
  <c r="AU1068" i="2" a="1"/>
  <c r="AU1068" i="2" s="1"/>
  <c r="AU1173" i="2" a="1"/>
  <c r="AU1173" i="2" s="1"/>
  <c r="AX1173" i="2"/>
  <c r="AV1173" i="2"/>
  <c r="AX949" i="2"/>
  <c r="AV949" i="2"/>
  <c r="AU949" i="2" a="1"/>
  <c r="AU949" i="2" s="1"/>
  <c r="AU723" i="2" a="1"/>
  <c r="AU723" i="2" s="1"/>
  <c r="AX723" i="2"/>
  <c r="AV723" i="2"/>
  <c r="AX689" i="2"/>
  <c r="AV689" i="2"/>
  <c r="AU689" i="2" a="1"/>
  <c r="AU689" i="2" s="1"/>
  <c r="AX354" i="2"/>
  <c r="AV354" i="2"/>
  <c r="AU354" i="2" a="1"/>
  <c r="AU354" i="2" s="1"/>
  <c r="AX274" i="2"/>
  <c r="AV274" i="2"/>
  <c r="AU274" i="2" a="1"/>
  <c r="AU274" i="2" s="1"/>
  <c r="AX676" i="2"/>
  <c r="AV676" i="2"/>
  <c r="AU676" i="2" a="1"/>
  <c r="AU676" i="2" s="1"/>
  <c r="AV1283" i="2"/>
  <c r="AU1283" i="2" a="1"/>
  <c r="AU1283" i="2" s="1"/>
  <c r="AX1283" i="2"/>
  <c r="AX1120" i="2"/>
  <c r="AU1120" i="2" a="1"/>
  <c r="AU1120" i="2" s="1"/>
  <c r="AV1120" i="2"/>
  <c r="AX1007" i="2"/>
  <c r="AV1007" i="2"/>
  <c r="AU1007" i="2" a="1"/>
  <c r="AU1007" i="2" s="1"/>
  <c r="AV811" i="2"/>
  <c r="AU811" i="2" a="1"/>
  <c r="AU811" i="2" s="1"/>
  <c r="AX811" i="2"/>
  <c r="AX426" i="2"/>
  <c r="AV426" i="2"/>
  <c r="AU426" i="2" a="1"/>
  <c r="AU426" i="2" s="1"/>
  <c r="AX50" i="2"/>
  <c r="AU50" i="2" a="1"/>
  <c r="AU50" i="2" s="1"/>
  <c r="AV50" i="2"/>
  <c r="AX530" i="2"/>
  <c r="AV530" i="2"/>
  <c r="AU530" i="2" a="1"/>
  <c r="AU530" i="2" s="1"/>
  <c r="AX850" i="2"/>
  <c r="AV850" i="2"/>
  <c r="AU850" i="2" a="1"/>
  <c r="AU850" i="2" s="1"/>
  <c r="AU457" i="2" a="1"/>
  <c r="AU457" i="2" s="1"/>
  <c r="AV457" i="2"/>
  <c r="AX457" i="2"/>
  <c r="AX94" i="2"/>
  <c r="AV94" i="2"/>
  <c r="AU94" i="2" a="1"/>
  <c r="AU94" i="2" s="1"/>
  <c r="AX1483" i="2"/>
  <c r="AV1483" i="2"/>
  <c r="AU1483" i="2" a="1"/>
  <c r="AU1483" i="2" s="1"/>
  <c r="AX1604" i="2"/>
  <c r="AV1604" i="2"/>
  <c r="AU1604" i="2" a="1"/>
  <c r="AU1604" i="2" s="1"/>
  <c r="AX1199" i="2"/>
  <c r="AV1199" i="2"/>
  <c r="AU1199" i="2" a="1"/>
  <c r="AU1199" i="2" s="1"/>
  <c r="AX625" i="2"/>
  <c r="AV625" i="2"/>
  <c r="AU625" i="2" a="1"/>
  <c r="AU625" i="2" s="1"/>
  <c r="AX337" i="2"/>
  <c r="AV337" i="2"/>
  <c r="AU337" i="2" a="1"/>
  <c r="AU337" i="2" s="1"/>
  <c r="AX389" i="2"/>
  <c r="AV389" i="2"/>
  <c r="AU389" i="2" a="1"/>
  <c r="AU389" i="2" s="1"/>
  <c r="AX243" i="2"/>
  <c r="AV243" i="2"/>
  <c r="AU243" i="2" a="1"/>
  <c r="AU243" i="2" s="1"/>
  <c r="AX152" i="2"/>
  <c r="AV152" i="2"/>
  <c r="AU152" i="2" a="1"/>
  <c r="AU152" i="2" s="1"/>
  <c r="AU951" i="2" a="1"/>
  <c r="AU951" i="2" s="1"/>
  <c r="AX951" i="2"/>
  <c r="AV951" i="2"/>
  <c r="AV595" i="2"/>
  <c r="AU595" i="2" a="1"/>
  <c r="AU595" i="2" s="1"/>
  <c r="AX595" i="2"/>
  <c r="AX10" i="2"/>
  <c r="AV10" i="2"/>
  <c r="AU10" i="2" a="1"/>
  <c r="AU10" i="2" s="1"/>
  <c r="AX795" i="2"/>
  <c r="AV795" i="2"/>
  <c r="AU795" i="2" a="1"/>
  <c r="AU795" i="2" s="1"/>
  <c r="AX394" i="2"/>
  <c r="AV394" i="2"/>
  <c r="AU394" i="2" a="1"/>
  <c r="AU394" i="2" s="1"/>
  <c r="AX1185" i="2"/>
  <c r="AV1185" i="2"/>
  <c r="AU1185" i="2" a="1"/>
  <c r="AU1185" i="2" s="1"/>
  <c r="AX41" i="2"/>
  <c r="AV41" i="2"/>
  <c r="AU41" i="2" a="1"/>
  <c r="AU41" i="2" s="1"/>
  <c r="AX1518" i="2"/>
  <c r="AV1518" i="2"/>
  <c r="AU1518" i="2" a="1"/>
  <c r="AU1518" i="2" s="1"/>
  <c r="AX1091" i="2"/>
  <c r="AV1091" i="2"/>
  <c r="AU1091" i="2" a="1"/>
  <c r="AU1091" i="2" s="1"/>
  <c r="AV623" i="2"/>
  <c r="AU623" i="2" a="1"/>
  <c r="AU623" i="2" s="1"/>
  <c r="AX623" i="2"/>
  <c r="AV1712" i="2"/>
  <c r="AU1712" i="2" a="1"/>
  <c r="AU1712" i="2" s="1"/>
  <c r="AX1712" i="2"/>
  <c r="AX1464" i="2"/>
  <c r="AV1464" i="2"/>
  <c r="AU1464" i="2" a="1"/>
  <c r="AU1464" i="2" s="1"/>
  <c r="AV1306" i="2"/>
  <c r="AU1306" i="2" a="1"/>
  <c r="AU1306" i="2" s="1"/>
  <c r="AX1306" i="2"/>
  <c r="AX1079" i="2"/>
  <c r="AU1079" i="2" a="1"/>
  <c r="AU1079" i="2" s="1"/>
  <c r="AV1079" i="2"/>
  <c r="AX703" i="2"/>
  <c r="AV703" i="2"/>
  <c r="AU703" i="2" a="1"/>
  <c r="AU703" i="2" s="1"/>
  <c r="AV615" i="2"/>
  <c r="AU615" i="2" a="1"/>
  <c r="AU615" i="2" s="1"/>
  <c r="AX615" i="2"/>
  <c r="AX546" i="2"/>
  <c r="AU546" i="2" a="1"/>
  <c r="AU546" i="2" s="1"/>
  <c r="AV546" i="2"/>
  <c r="AX319" i="2"/>
  <c r="AV319" i="2"/>
  <c r="AU319" i="2" a="1"/>
  <c r="AU319" i="2" s="1"/>
  <c r="AX371" i="2"/>
  <c r="AV371" i="2"/>
  <c r="AU371" i="2" a="1"/>
  <c r="AU371" i="2" s="1"/>
  <c r="AX202" i="2"/>
  <c r="AV202" i="2"/>
  <c r="AU202" i="2" a="1"/>
  <c r="AU202" i="2" s="1"/>
  <c r="AX178" i="2"/>
  <c r="AV178" i="2"/>
  <c r="AU178" i="2" a="1"/>
  <c r="AU178" i="2" s="1"/>
  <c r="AU9" i="2" a="1"/>
  <c r="AU9" i="2" s="1"/>
  <c r="AX9" i="2"/>
  <c r="AV9" i="2"/>
  <c r="AU1362" i="2" a="1"/>
  <c r="AU1362" i="2" s="1"/>
  <c r="AV1362" i="2"/>
  <c r="AX1362" i="2"/>
  <c r="AX1141" i="2"/>
  <c r="AU1141" i="2" a="1"/>
  <c r="AU1141" i="2" s="1"/>
  <c r="AV1141" i="2"/>
  <c r="AX771" i="2"/>
  <c r="AV771" i="2"/>
  <c r="AU771" i="2" a="1"/>
  <c r="AU771" i="2" s="1"/>
  <c r="AU1206" i="2" a="1"/>
  <c r="AU1206" i="2" s="1"/>
  <c r="AX1206" i="2"/>
  <c r="AV1206" i="2"/>
  <c r="AX1467" i="2"/>
  <c r="AV1467" i="2"/>
  <c r="AU1467" i="2" a="1"/>
  <c r="AU1467" i="2" s="1"/>
  <c r="AX189" i="2"/>
  <c r="AU189" i="2" a="1"/>
  <c r="AU189" i="2" s="1"/>
  <c r="AV189" i="2"/>
  <c r="AX1311" i="2"/>
  <c r="AU1311" i="2" a="1"/>
  <c r="AU1311" i="2" s="1"/>
  <c r="AV1311" i="2"/>
  <c r="AX827" i="2"/>
  <c r="AV827" i="2"/>
  <c r="AU827" i="2" a="1"/>
  <c r="AU827" i="2" s="1"/>
  <c r="AX1397" i="2"/>
  <c r="AU1397" i="2" a="1"/>
  <c r="AU1397" i="2" s="1"/>
  <c r="AV1397" i="2"/>
  <c r="AX679" i="2"/>
  <c r="AV679" i="2"/>
  <c r="AU679" i="2" a="1"/>
  <c r="AU679" i="2" s="1"/>
  <c r="AV1448" i="2"/>
  <c r="AX1448" i="2"/>
  <c r="AU1448" i="2" a="1"/>
  <c r="AU1448" i="2" s="1"/>
  <c r="AX1140" i="2"/>
  <c r="AU1140" i="2" a="1"/>
  <c r="AU1140" i="2" s="1"/>
  <c r="AV1140" i="2"/>
  <c r="AX310" i="2"/>
  <c r="AV310" i="2"/>
  <c r="AU310" i="2" a="1"/>
  <c r="AU310" i="2" s="1"/>
  <c r="AX362" i="2"/>
  <c r="AV362" i="2"/>
  <c r="AU362" i="2" a="1"/>
  <c r="AU362" i="2" s="1"/>
  <c r="AV213" i="2"/>
  <c r="AU213" i="2" a="1"/>
  <c r="AU213" i="2" s="1"/>
  <c r="AX213" i="2"/>
  <c r="AX165" i="2"/>
  <c r="AV165" i="2"/>
  <c r="AU165" i="2" a="1"/>
  <c r="AU165" i="2" s="1"/>
  <c r="AV170" i="2"/>
  <c r="AU170" i="2" a="1"/>
  <c r="AU170" i="2" s="1"/>
  <c r="AX170" i="2"/>
  <c r="AV1027" i="2"/>
  <c r="AX1027" i="2"/>
  <c r="AU1027" i="2" a="1"/>
  <c r="AU1027" i="2" s="1"/>
  <c r="AV501" i="2"/>
  <c r="AX501" i="2"/>
  <c r="AU501" i="2" a="1"/>
  <c r="AU501" i="2" s="1"/>
  <c r="AX1103" i="2"/>
  <c r="AV1103" i="2"/>
  <c r="AU1103" i="2" a="1"/>
  <c r="AU1103" i="2" s="1"/>
  <c r="AV1178" i="2"/>
  <c r="AX1178" i="2"/>
  <c r="AU1178" i="2" a="1"/>
  <c r="AU1178" i="2" s="1"/>
  <c r="AX543" i="2"/>
  <c r="AV543" i="2"/>
  <c r="AU543" i="2" a="1"/>
  <c r="AU543" i="2" s="1"/>
  <c r="AX1753" i="2"/>
  <c r="AV1753" i="2"/>
  <c r="AU1753" i="2" a="1"/>
  <c r="AU1753" i="2" s="1"/>
  <c r="AX1682" i="2"/>
  <c r="AV1682" i="2"/>
  <c r="AU1682" i="2" a="1"/>
  <c r="AU1682" i="2" s="1"/>
  <c r="AX938" i="2"/>
  <c r="AV938" i="2"/>
  <c r="AU938" i="2" a="1"/>
  <c r="AU938" i="2" s="1"/>
  <c r="AX226" i="2"/>
  <c r="AU226" i="2" a="1"/>
  <c r="AU226" i="2" s="1"/>
  <c r="AV226" i="2"/>
  <c r="AX62" i="2"/>
  <c r="AV62" i="2"/>
  <c r="AU62" i="2" a="1"/>
  <c r="AU62" i="2" s="1"/>
  <c r="AX1590" i="2"/>
  <c r="AV1590" i="2"/>
  <c r="AU1590" i="2" a="1"/>
  <c r="AU1590" i="2" s="1"/>
  <c r="AV1644" i="2"/>
  <c r="AX1644" i="2"/>
  <c r="AU1644" i="2" a="1"/>
  <c r="AU1644" i="2" s="1"/>
  <c r="AV1219" i="2"/>
  <c r="AX1219" i="2"/>
  <c r="AU1219" i="2" a="1"/>
  <c r="AU1219" i="2" s="1"/>
  <c r="AU1095" i="2" a="1"/>
  <c r="AU1095" i="2" s="1"/>
  <c r="AX1095" i="2"/>
  <c r="AV1095" i="2"/>
  <c r="AU1036" i="2" a="1"/>
  <c r="AU1036" i="2" s="1"/>
  <c r="AX1036" i="2"/>
  <c r="AV1036" i="2"/>
  <c r="AU1094" i="2" a="1"/>
  <c r="AU1094" i="2" s="1"/>
  <c r="AX1094" i="2"/>
  <c r="AV1094" i="2"/>
  <c r="AU1075" i="2" a="1"/>
  <c r="AU1075" i="2" s="1"/>
  <c r="AV1075" i="2"/>
  <c r="AX1075" i="2"/>
  <c r="AX934" i="2"/>
  <c r="AV934" i="2"/>
  <c r="AU934" i="2" a="1"/>
  <c r="AU934" i="2" s="1"/>
  <c r="AV882" i="2"/>
  <c r="AX882" i="2"/>
  <c r="AU882" i="2" a="1"/>
  <c r="AU882" i="2" s="1"/>
  <c r="AX502" i="2"/>
  <c r="AV502" i="2"/>
  <c r="AU502" i="2" a="1"/>
  <c r="AU502" i="2" s="1"/>
  <c r="AV1334" i="2"/>
  <c r="AU1334" i="2" a="1"/>
  <c r="AU1334" i="2" s="1"/>
  <c r="AX1334" i="2"/>
  <c r="AX833" i="2"/>
  <c r="AV833" i="2"/>
  <c r="AU833" i="2" a="1"/>
  <c r="AU833" i="2" s="1"/>
  <c r="AV1729" i="2"/>
  <c r="AU1729" i="2" a="1"/>
  <c r="AU1729" i="2" s="1"/>
  <c r="AX1729" i="2"/>
  <c r="AU1541" i="2" a="1"/>
  <c r="AU1541" i="2" s="1"/>
  <c r="AX1541" i="2"/>
  <c r="AV1541" i="2"/>
  <c r="AX1438" i="2"/>
  <c r="AV1438" i="2"/>
  <c r="AU1438" i="2" a="1"/>
  <c r="AU1438" i="2" s="1"/>
  <c r="AX1268" i="2"/>
  <c r="AV1268" i="2"/>
  <c r="AU1268" i="2" a="1"/>
  <c r="AU1268" i="2" s="1"/>
  <c r="AX1204" i="2"/>
  <c r="AU1204" i="2" a="1"/>
  <c r="AU1204" i="2" s="1"/>
  <c r="AV1204" i="2"/>
  <c r="AX956" i="2"/>
  <c r="AV956" i="2"/>
  <c r="AU956" i="2" a="1"/>
  <c r="AU956" i="2" s="1"/>
  <c r="AU993" i="2" a="1"/>
  <c r="AU993" i="2" s="1"/>
  <c r="AX993" i="2"/>
  <c r="AV993" i="2"/>
  <c r="AX536" i="2"/>
  <c r="AV536" i="2"/>
  <c r="AU536" i="2" a="1"/>
  <c r="AU536" i="2" s="1"/>
  <c r="AV48" i="2"/>
  <c r="AX48" i="2"/>
  <c r="AU48" i="2" a="1"/>
  <c r="AU48" i="2" s="1"/>
  <c r="AU1771" i="2" a="1"/>
  <c r="AU1771" i="2" s="1"/>
  <c r="AX1771" i="2"/>
  <c r="AV1771" i="2"/>
  <c r="AX1663" i="2"/>
  <c r="AV1663" i="2"/>
  <c r="AU1663" i="2" a="1"/>
  <c r="AU1663" i="2" s="1"/>
  <c r="AX1539" i="2"/>
  <c r="AU1539" i="2" a="1"/>
  <c r="AU1539" i="2" s="1"/>
  <c r="AV1539" i="2"/>
  <c r="AU1045" i="2" a="1"/>
  <c r="AU1045" i="2" s="1"/>
  <c r="AX1045" i="2"/>
  <c r="AV1045" i="2"/>
  <c r="AX883" i="2"/>
  <c r="AV883" i="2"/>
  <c r="AU883" i="2" a="1"/>
  <c r="AU883" i="2" s="1"/>
  <c r="AV994" i="2"/>
  <c r="AX994" i="2"/>
  <c r="AU994" i="2" a="1"/>
  <c r="AU994" i="2" s="1"/>
  <c r="AX547" i="2"/>
  <c r="AV547" i="2"/>
  <c r="AU547" i="2" a="1"/>
  <c r="AU547" i="2" s="1"/>
  <c r="AX345" i="2"/>
  <c r="AV345" i="2"/>
  <c r="AU345" i="2" a="1"/>
  <c r="AU345" i="2" s="1"/>
  <c r="AX221" i="2"/>
  <c r="AV221" i="2"/>
  <c r="AU221" i="2" a="1"/>
  <c r="AU221" i="2" s="1"/>
  <c r="AX131" i="2"/>
  <c r="AV131" i="2"/>
  <c r="AU131" i="2" a="1"/>
  <c r="AU131" i="2" s="1"/>
  <c r="AX1723" i="2"/>
  <c r="AV1723" i="2"/>
  <c r="AU1723" i="2" a="1"/>
  <c r="AU1723" i="2" s="1"/>
  <c r="AX1718" i="2"/>
  <c r="AU1718" i="2" a="1"/>
  <c r="AU1718" i="2" s="1"/>
  <c r="AV1718" i="2"/>
  <c r="AX1278" i="2"/>
  <c r="AV1278" i="2"/>
  <c r="AU1278" i="2" a="1"/>
  <c r="AU1278" i="2" s="1"/>
  <c r="AU479" i="2" a="1"/>
  <c r="AU479" i="2" s="1"/>
  <c r="AX479" i="2"/>
  <c r="AV479" i="2"/>
  <c r="AX88" i="2"/>
  <c r="AV88" i="2"/>
  <c r="AU88" i="2" a="1"/>
  <c r="AU88" i="2" s="1"/>
  <c r="AX1606" i="2"/>
  <c r="AU1606" i="2" a="1"/>
  <c r="AU1606" i="2" s="1"/>
  <c r="AV1606" i="2"/>
  <c r="AU1431" i="2" a="1"/>
  <c r="AU1431" i="2" s="1"/>
  <c r="AX1431" i="2"/>
  <c r="AV1431" i="2"/>
  <c r="AX1333" i="2"/>
  <c r="AV1333" i="2"/>
  <c r="AU1333" i="2" a="1"/>
  <c r="AU1333" i="2" s="1"/>
  <c r="AU1122" i="2" a="1"/>
  <c r="AU1122" i="2" s="1"/>
  <c r="AX1122" i="2"/>
  <c r="AV1122" i="2"/>
  <c r="AU706" i="2" a="1"/>
  <c r="AU706" i="2" s="1"/>
  <c r="AX706" i="2"/>
  <c r="AV706" i="2"/>
  <c r="AX825" i="2"/>
  <c r="AV825" i="2"/>
  <c r="AU825" i="2" a="1"/>
  <c r="AU825" i="2" s="1"/>
  <c r="AV533" i="2"/>
  <c r="AU533" i="2" a="1"/>
  <c r="AU533" i="2" s="1"/>
  <c r="AX533" i="2"/>
  <c r="AV576" i="2"/>
  <c r="AU576" i="2" a="1"/>
  <c r="AU576" i="2" s="1"/>
  <c r="AX576" i="2"/>
  <c r="AX420" i="2"/>
  <c r="AU420" i="2" a="1"/>
  <c r="AU420" i="2" s="1"/>
  <c r="AV420" i="2"/>
  <c r="AX148" i="2"/>
  <c r="AV148" i="2"/>
  <c r="AU148" i="2" a="1"/>
  <c r="AU148" i="2" s="1"/>
  <c r="AX1797" i="2"/>
  <c r="AV1797" i="2"/>
  <c r="AU1797" i="2" a="1"/>
  <c r="AU1797" i="2" s="1"/>
  <c r="AX1192" i="2"/>
  <c r="AV1192" i="2"/>
  <c r="AU1192" i="2" a="1"/>
  <c r="AU1192" i="2" s="1"/>
  <c r="AX761" i="2"/>
  <c r="AV761" i="2"/>
  <c r="AU761" i="2" a="1"/>
  <c r="AU761" i="2" s="1"/>
  <c r="AX367" i="2"/>
  <c r="AV367" i="2"/>
  <c r="AU367" i="2" a="1"/>
  <c r="AU367" i="2" s="1"/>
  <c r="AV1550" i="2"/>
  <c r="AX1550" i="2"/>
  <c r="AU1550" i="2" a="1"/>
  <c r="AU1550" i="2" s="1"/>
  <c r="AV38" i="2"/>
  <c r="AX38" i="2"/>
  <c r="AU38" i="2" a="1"/>
  <c r="AU38" i="2" s="1"/>
  <c r="AX1395" i="2"/>
  <c r="AV1395" i="2"/>
  <c r="AU1395" i="2" a="1"/>
  <c r="AU1395" i="2" s="1"/>
  <c r="AX1664" i="2"/>
  <c r="AV1664" i="2"/>
  <c r="AU1664" i="2" a="1"/>
  <c r="AU1664" i="2" s="1"/>
  <c r="AX1005" i="2"/>
  <c r="AV1005" i="2"/>
  <c r="AU1005" i="2" a="1"/>
  <c r="AU1005" i="2" s="1"/>
  <c r="AV250" i="2"/>
  <c r="AU250" i="2" a="1"/>
  <c r="AU250" i="2" s="1"/>
  <c r="AX250" i="2"/>
  <c r="AU1061" i="2" a="1"/>
  <c r="AU1061" i="2" s="1"/>
  <c r="AX1061" i="2"/>
  <c r="AV1061" i="2"/>
  <c r="AX505" i="2"/>
  <c r="AV505" i="2"/>
  <c r="AU505" i="2" a="1"/>
  <c r="AU505" i="2" s="1"/>
  <c r="AX1148" i="2"/>
  <c r="AU1148" i="2" a="1"/>
  <c r="AU1148" i="2" s="1"/>
  <c r="AV1148" i="2"/>
  <c r="AX1734" i="2"/>
  <c r="AV1734" i="2"/>
  <c r="AU1734" i="2" a="1"/>
  <c r="AU1734" i="2" s="1"/>
  <c r="AX1711" i="2"/>
  <c r="AU1711" i="2" a="1"/>
  <c r="AU1711" i="2" s="1"/>
  <c r="AV1711" i="2"/>
  <c r="AV981" i="2"/>
  <c r="AU981" i="2" a="1"/>
  <c r="AU981" i="2" s="1"/>
  <c r="AX981" i="2"/>
  <c r="AU108" i="2" a="1"/>
  <c r="AU108" i="2" s="1"/>
  <c r="AV108" i="2"/>
  <c r="AX108" i="2"/>
  <c r="AX769" i="2"/>
  <c r="AV769" i="2"/>
  <c r="AU769" i="2" a="1"/>
  <c r="AU769" i="2" s="1"/>
  <c r="AX709" i="2"/>
  <c r="AV709" i="2"/>
  <c r="AU709" i="2" a="1"/>
  <c r="AU709" i="2" s="1"/>
  <c r="AX1276" i="2"/>
  <c r="AV1276" i="2"/>
  <c r="AU1276" i="2" a="1"/>
  <c r="AU1276" i="2" s="1"/>
  <c r="AA6" i="2" a="1"/>
  <c r="AA6" i="2" s="1"/>
  <c r="AC6" i="2" s="1"/>
  <c r="AB6" i="2"/>
  <c r="AV1601" i="2"/>
  <c r="AX1601" i="2"/>
  <c r="AU1601" i="2" a="1"/>
  <c r="AU1601" i="2" s="1"/>
  <c r="AV1355" i="2"/>
  <c r="AX1355" i="2"/>
  <c r="AU1355" i="2" a="1"/>
  <c r="AU1355" i="2" s="1"/>
  <c r="AX1296" i="2"/>
  <c r="AV1296" i="2"/>
  <c r="AU1296" i="2" a="1"/>
  <c r="AU1296" i="2" s="1"/>
  <c r="AX1329" i="2"/>
  <c r="AV1329" i="2"/>
  <c r="AU1329" i="2" a="1"/>
  <c r="AU1329" i="2" s="1"/>
  <c r="AX887" i="2"/>
  <c r="AV887" i="2"/>
  <c r="AU887" i="2" a="1"/>
  <c r="AU887" i="2" s="1"/>
  <c r="AV717" i="2"/>
  <c r="AU717" i="2" a="1"/>
  <c r="AU717" i="2" s="1"/>
  <c r="AX717" i="2"/>
  <c r="AX513" i="2"/>
  <c r="AV513" i="2"/>
  <c r="AU513" i="2" a="1"/>
  <c r="AU513" i="2" s="1"/>
  <c r="AV154" i="2"/>
  <c r="AX154" i="2"/>
  <c r="AU154" i="2" a="1"/>
  <c r="AU154" i="2" s="1"/>
  <c r="AV1284" i="2"/>
  <c r="AU1284" i="2" a="1"/>
  <c r="AU1284" i="2" s="1"/>
  <c r="AX1284" i="2"/>
  <c r="AU1009" i="2" a="1"/>
  <c r="AU1009" i="2" s="1"/>
  <c r="AX1009" i="2"/>
  <c r="AV1009" i="2"/>
  <c r="AX471" i="2"/>
  <c r="AU471" i="2" a="1"/>
  <c r="AU471" i="2" s="1"/>
  <c r="AV471" i="2"/>
  <c r="AX93" i="2"/>
  <c r="AV93" i="2"/>
  <c r="AU93" i="2" a="1"/>
  <c r="AU93" i="2" s="1"/>
  <c r="AX804" i="2"/>
  <c r="AV804" i="2"/>
  <c r="AU804" i="2" a="1"/>
  <c r="AU804" i="2" s="1"/>
  <c r="AX1758" i="2"/>
  <c r="AU1758" i="2" a="1"/>
  <c r="AU1758" i="2" s="1"/>
  <c r="AV1758" i="2"/>
  <c r="AV1415" i="2"/>
  <c r="AU1415" i="2" a="1"/>
  <c r="AU1415" i="2" s="1"/>
  <c r="AX1415" i="2"/>
  <c r="AX1361" i="2"/>
  <c r="AU1361" i="2" a="1"/>
  <c r="AU1361" i="2" s="1"/>
  <c r="AV1361" i="2"/>
  <c r="AX661" i="2"/>
  <c r="AV661" i="2"/>
  <c r="AU661" i="2" a="1"/>
  <c r="AU661" i="2" s="1"/>
  <c r="AX137" i="2"/>
  <c r="AU137" i="2" a="1"/>
  <c r="AU137" i="2" s="1"/>
  <c r="AV137" i="2"/>
  <c r="AX1494" i="2"/>
  <c r="AV1494" i="2"/>
  <c r="AU1494" i="2" a="1"/>
  <c r="AU1494" i="2" s="1"/>
  <c r="AX1341" i="2"/>
  <c r="AV1341" i="2"/>
  <c r="AU1341" i="2" a="1"/>
  <c r="AU1341" i="2" s="1"/>
  <c r="AU1213" i="2" a="1"/>
  <c r="AU1213" i="2" s="1"/>
  <c r="AX1213" i="2"/>
  <c r="AV1213" i="2"/>
  <c r="AV1646" i="2"/>
  <c r="AX1646" i="2"/>
  <c r="AU1646" i="2" a="1"/>
  <c r="AU1646" i="2" s="1"/>
  <c r="AU287" i="2" a="1"/>
  <c r="AU287" i="2" s="1"/>
  <c r="AX287" i="2"/>
  <c r="AV287" i="2"/>
  <c r="AX303" i="2"/>
  <c r="AV303" i="2"/>
  <c r="AU303" i="2" a="1"/>
  <c r="AU303" i="2" s="1"/>
  <c r="AX100" i="2"/>
  <c r="AU100" i="2" a="1"/>
  <c r="AU100" i="2" s="1"/>
  <c r="AV100" i="2"/>
  <c r="AX1637" i="2"/>
  <c r="AV1637" i="2"/>
  <c r="AU1637" i="2" a="1"/>
  <c r="AU1637" i="2" s="1"/>
  <c r="AX1665" i="2"/>
  <c r="AV1665" i="2"/>
  <c r="AU1665" i="2" a="1"/>
  <c r="AU1665" i="2" s="1"/>
  <c r="AX375" i="2"/>
  <c r="AV375" i="2"/>
  <c r="AU375" i="2" a="1"/>
  <c r="AU375" i="2" s="1"/>
  <c r="AV1562" i="2"/>
  <c r="AU1562" i="2" a="1"/>
  <c r="AU1562" i="2" s="1"/>
  <c r="AX1562" i="2"/>
  <c r="AX1365" i="2"/>
  <c r="AV1365" i="2"/>
  <c r="AU1365" i="2" a="1"/>
  <c r="AU1365" i="2" s="1"/>
  <c r="AX1328" i="2"/>
  <c r="AV1328" i="2"/>
  <c r="AU1328" i="2" a="1"/>
  <c r="AU1328" i="2" s="1"/>
  <c r="AU1008" i="2" a="1"/>
  <c r="AU1008" i="2" s="1"/>
  <c r="AX1008" i="2"/>
  <c r="AV1008" i="2"/>
  <c r="AX654" i="2"/>
  <c r="AU654" i="2" a="1"/>
  <c r="AU654" i="2" s="1"/>
  <c r="AV654" i="2"/>
  <c r="AX439" i="2"/>
  <c r="AU439" i="2" a="1"/>
  <c r="AU439" i="2" s="1"/>
  <c r="AV439" i="2"/>
  <c r="AX1515" i="2"/>
  <c r="AV1515" i="2"/>
  <c r="AU1515" i="2" a="1"/>
  <c r="AU1515" i="2" s="1"/>
  <c r="AX1364" i="2"/>
  <c r="AV1364" i="2"/>
  <c r="AU1364" i="2" a="1"/>
  <c r="AU1364" i="2" s="1"/>
  <c r="AX330" i="2"/>
  <c r="AV330" i="2"/>
  <c r="AU330" i="2" a="1"/>
  <c r="AU330" i="2" s="1"/>
  <c r="AU1801" i="2" a="1"/>
  <c r="AU1801" i="2" s="1"/>
  <c r="AX1801" i="2"/>
  <c r="AV1801" i="2"/>
  <c r="AU1667" i="2" a="1"/>
  <c r="AU1667" i="2" s="1"/>
  <c r="AX1667" i="2"/>
  <c r="AV1667" i="2"/>
  <c r="AX1145" i="2"/>
  <c r="AU1145" i="2" a="1"/>
  <c r="AU1145" i="2" s="1"/>
  <c r="AV1145" i="2"/>
  <c r="AX1133" i="2"/>
  <c r="AV1133" i="2"/>
  <c r="AU1133" i="2" a="1"/>
  <c r="AU1133" i="2" s="1"/>
  <c r="AV857" i="2"/>
  <c r="AU857" i="2" a="1"/>
  <c r="AU857" i="2" s="1"/>
  <c r="AX857" i="2"/>
  <c r="AV783" i="2"/>
  <c r="AU783" i="2" a="1"/>
  <c r="AU783" i="2" s="1"/>
  <c r="AX783" i="2"/>
  <c r="AX494" i="2"/>
  <c r="AV494" i="2"/>
  <c r="AU494" i="2" a="1"/>
  <c r="AU494" i="2" s="1"/>
  <c r="AX206" i="2"/>
  <c r="AV206" i="2"/>
  <c r="AU206" i="2" a="1"/>
  <c r="AU206" i="2" s="1"/>
  <c r="AX1469" i="2"/>
  <c r="AU1469" i="2" a="1"/>
  <c r="AU1469" i="2" s="1"/>
  <c r="AV1469" i="2"/>
  <c r="AX1460" i="2"/>
  <c r="AV1460" i="2"/>
  <c r="AU1460" i="2" a="1"/>
  <c r="AU1460" i="2" s="1"/>
  <c r="AV549" i="2"/>
  <c r="AX549" i="2"/>
  <c r="AU549" i="2" a="1"/>
  <c r="AU549" i="2" s="1"/>
  <c r="AA9" i="2" a="1"/>
  <c r="AA9" i="2" s="1"/>
  <c r="AC9" i="2" s="1"/>
  <c r="AB9" i="2"/>
  <c r="AX741" i="2"/>
  <c r="AV741" i="2"/>
  <c r="AU741" i="2" a="1"/>
  <c r="AU741" i="2" s="1"/>
  <c r="AU1112" i="2" a="1"/>
  <c r="AU1112" i="2" s="1"/>
  <c r="AV1112" i="2"/>
  <c r="AX1112" i="2"/>
  <c r="AV368" i="2"/>
  <c r="AU368" i="2" a="1"/>
  <c r="AU368" i="2" s="1"/>
  <c r="AX368" i="2"/>
  <c r="AX1659" i="2"/>
  <c r="AU1659" i="2" a="1"/>
  <c r="AU1659" i="2" s="1"/>
  <c r="AV1659" i="2"/>
  <c r="AU1584" i="2" a="1"/>
  <c r="AU1584" i="2" s="1"/>
  <c r="AV1584" i="2"/>
  <c r="AX1584" i="2"/>
  <c r="AX1376" i="2"/>
  <c r="AV1376" i="2"/>
  <c r="AU1376" i="2" a="1"/>
  <c r="AU1376" i="2" s="1"/>
  <c r="AX1121" i="2"/>
  <c r="AV1121" i="2"/>
  <c r="AU1121" i="2" a="1"/>
  <c r="AU1121" i="2" s="1"/>
  <c r="AX982" i="2"/>
  <c r="AU982" i="2" a="1"/>
  <c r="AU982" i="2" s="1"/>
  <c r="AV982" i="2"/>
  <c r="AX1050" i="2"/>
  <c r="AV1050" i="2"/>
  <c r="AU1050" i="2" a="1"/>
  <c r="AU1050" i="2" s="1"/>
  <c r="AU755" i="2" a="1"/>
  <c r="AU755" i="2" s="1"/>
  <c r="AV755" i="2"/>
  <c r="AX755" i="2"/>
  <c r="AV566" i="2"/>
  <c r="AU566" i="2" a="1"/>
  <c r="AU566" i="2" s="1"/>
  <c r="AX566" i="2"/>
  <c r="AX613" i="2"/>
  <c r="AV613" i="2"/>
  <c r="AU613" i="2" a="1"/>
  <c r="AU613" i="2" s="1"/>
  <c r="AX599" i="2"/>
  <c r="AU599" i="2" a="1"/>
  <c r="AU599" i="2" s="1"/>
  <c r="AV599" i="2"/>
  <c r="AV199" i="2"/>
  <c r="AU199" i="2" a="1"/>
  <c r="AU199" i="2" s="1"/>
  <c r="AX199" i="2"/>
  <c r="AX464" i="2"/>
  <c r="AV464" i="2"/>
  <c r="AU464" i="2" a="1"/>
  <c r="AU464" i="2" s="1"/>
  <c r="AX1453" i="2"/>
  <c r="AV1453" i="2"/>
  <c r="AU1453" i="2" a="1"/>
  <c r="AU1453" i="2" s="1"/>
  <c r="AU92" i="2" a="1"/>
  <c r="AU92" i="2" s="1"/>
  <c r="AX92" i="2"/>
  <c r="AV92" i="2"/>
  <c r="AX467" i="2"/>
  <c r="AV467" i="2"/>
  <c r="AU467" i="2" a="1"/>
  <c r="AU467" i="2" s="1"/>
  <c r="AV1617" i="2"/>
  <c r="AU1617" i="2" a="1"/>
  <c r="AU1617" i="2" s="1"/>
  <c r="AX1617" i="2"/>
  <c r="AX1051" i="2"/>
  <c r="AU1051" i="2" a="1"/>
  <c r="AU1051" i="2" s="1"/>
  <c r="AV1051" i="2"/>
  <c r="AX1018" i="2"/>
  <c r="AV1018" i="2"/>
  <c r="AU1018" i="2" a="1"/>
  <c r="AU1018" i="2" s="1"/>
  <c r="AV582" i="2"/>
  <c r="AX582" i="2"/>
  <c r="AU582" i="2" a="1"/>
  <c r="AU582" i="2" s="1"/>
  <c r="AX484" i="2"/>
  <c r="AV484" i="2"/>
  <c r="AU484" i="2" a="1"/>
  <c r="AU484" i="2" s="1"/>
  <c r="AU515" i="2" a="1"/>
  <c r="AU515" i="2" s="1"/>
  <c r="AX515" i="2"/>
  <c r="AV515" i="2"/>
  <c r="AU437" i="2" a="1"/>
  <c r="AU437" i="2" s="1"/>
  <c r="AX437" i="2"/>
  <c r="AV437" i="2"/>
  <c r="AU421" i="2" a="1"/>
  <c r="AU421" i="2" s="1"/>
  <c r="AX421" i="2"/>
  <c r="AV421" i="2"/>
  <c r="AX136" i="2"/>
  <c r="AV136" i="2"/>
  <c r="AU136" i="2" a="1"/>
  <c r="AU136" i="2" s="1"/>
  <c r="AX1216" i="2"/>
  <c r="AV1216" i="2"/>
  <c r="AU1216" i="2" a="1"/>
  <c r="AU1216" i="2" s="1"/>
  <c r="AV1212" i="2"/>
  <c r="AX1212" i="2"/>
  <c r="AU1212" i="2" a="1"/>
  <c r="AU1212" i="2" s="1"/>
  <c r="AX1428" i="2"/>
  <c r="AV1428" i="2"/>
  <c r="AU1428" i="2" a="1"/>
  <c r="AU1428" i="2" s="1"/>
  <c r="AX1087" i="2"/>
  <c r="AV1087" i="2"/>
  <c r="AU1087" i="2" a="1"/>
  <c r="AU1087" i="2" s="1"/>
  <c r="AX660" i="2"/>
  <c r="AU660" i="2" a="1"/>
  <c r="AU660" i="2" s="1"/>
  <c r="AV660" i="2"/>
  <c r="AV1456" i="2"/>
  <c r="AU1456" i="2" a="1"/>
  <c r="AU1456" i="2" s="1"/>
  <c r="AX1456" i="2"/>
  <c r="AU1373" i="2" a="1"/>
  <c r="AU1373" i="2" s="1"/>
  <c r="AX1373" i="2"/>
  <c r="AV1373" i="2"/>
  <c r="AU495" i="2" a="1"/>
  <c r="AU495" i="2" s="1"/>
  <c r="AV495" i="2"/>
  <c r="AX495" i="2"/>
  <c r="AV340" i="2"/>
  <c r="AU340" i="2" a="1"/>
  <c r="AU340" i="2" s="1"/>
  <c r="AX340" i="2"/>
  <c r="AX37" i="2"/>
  <c r="AV37" i="2"/>
  <c r="AU37" i="2" a="1"/>
  <c r="AU37" i="2" s="1"/>
  <c r="AV59" i="2"/>
  <c r="AX59" i="2"/>
  <c r="AU59" i="2" a="1"/>
  <c r="AU59" i="2" s="1"/>
  <c r="AV826" i="2"/>
  <c r="AU826" i="2" a="1"/>
  <c r="AU826" i="2" s="1"/>
  <c r="AX826" i="2"/>
  <c r="AX1502" i="2"/>
  <c r="AV1502" i="2"/>
  <c r="AU1502" i="2" a="1"/>
  <c r="AU1502" i="2" s="1"/>
  <c r="AU1593" i="2" a="1"/>
  <c r="AU1593" i="2" s="1"/>
  <c r="AX1593" i="2"/>
  <c r="AV1593" i="2"/>
  <c r="AU1495" i="2" a="1"/>
  <c r="AU1495" i="2" s="1"/>
  <c r="AX1495" i="2"/>
  <c r="AV1495" i="2"/>
  <c r="AU1111" i="2" a="1"/>
  <c r="AU1111" i="2" s="1"/>
  <c r="AX1111" i="2"/>
  <c r="AV1111" i="2"/>
  <c r="AX822" i="2"/>
  <c r="AV822" i="2"/>
  <c r="AU822" i="2" a="1"/>
  <c r="AU822" i="2" s="1"/>
  <c r="AX763" i="2"/>
  <c r="AV763" i="2"/>
  <c r="AU763" i="2" a="1"/>
  <c r="AU763" i="2" s="1"/>
  <c r="AV558" i="2"/>
  <c r="AX558" i="2"/>
  <c r="AU558" i="2" a="1"/>
  <c r="AU558" i="2" s="1"/>
  <c r="AV462" i="2"/>
  <c r="AU462" i="2" a="1"/>
  <c r="AU462" i="2" s="1"/>
  <c r="AX462" i="2"/>
  <c r="AU21" i="2" a="1"/>
  <c r="AU21" i="2" s="1"/>
  <c r="AV21" i="2"/>
  <c r="AX21" i="2"/>
  <c r="AX1655" i="2"/>
  <c r="AU1655" i="2" a="1"/>
  <c r="AU1655" i="2" s="1"/>
  <c r="AV1655" i="2"/>
  <c r="AX205" i="2"/>
  <c r="AV205" i="2"/>
  <c r="AU205" i="2" a="1"/>
  <c r="AU205" i="2" s="1"/>
  <c r="AX1387" i="2"/>
  <c r="AV1387" i="2"/>
  <c r="AU1387" i="2" a="1"/>
  <c r="AU1387" i="2" s="1"/>
  <c r="AV633" i="2"/>
  <c r="AU633" i="2" a="1"/>
  <c r="AU633" i="2" s="1"/>
  <c r="AX633" i="2"/>
  <c r="AX333" i="2"/>
  <c r="AV333" i="2"/>
  <c r="AU333" i="2" a="1"/>
  <c r="AU333" i="2" s="1"/>
  <c r="AV218" i="2"/>
  <c r="AU218" i="2" a="1"/>
  <c r="AU218" i="2" s="1"/>
  <c r="AX218" i="2"/>
  <c r="AV249" i="2"/>
  <c r="AU249" i="2" a="1"/>
  <c r="AU249" i="2" s="1"/>
  <c r="AX249" i="2"/>
  <c r="AX1672" i="2"/>
  <c r="AU1672" i="2" a="1"/>
  <c r="AU1672" i="2" s="1"/>
  <c r="AV1672" i="2"/>
  <c r="AX365" i="2"/>
  <c r="AV365" i="2"/>
  <c r="AU365" i="2" a="1"/>
  <c r="AU365" i="2" s="1"/>
  <c r="AX72" i="2"/>
  <c r="AV72" i="2"/>
  <c r="AU72" i="2" a="1"/>
  <c r="AU72" i="2" s="1"/>
  <c r="AB13" i="2"/>
  <c r="AA13" i="2" a="1"/>
  <c r="AA13" i="2" s="1"/>
  <c r="AC13" i="2" s="1"/>
  <c r="AX1777" i="2"/>
  <c r="AV1777" i="2"/>
  <c r="AU1777" i="2" a="1"/>
  <c r="AU1777" i="2" s="1"/>
  <c r="AX594" i="2"/>
  <c r="AU594" i="2" a="1"/>
  <c r="AU594" i="2" s="1"/>
  <c r="AV594" i="2"/>
  <c r="AV960" i="2"/>
  <c r="AU960" i="2" a="1"/>
  <c r="AU960" i="2" s="1"/>
  <c r="AX960" i="2"/>
  <c r="AU445" i="2" a="1"/>
  <c r="AU445" i="2" s="1"/>
  <c r="AV445" i="2"/>
  <c r="AX445" i="2"/>
  <c r="AX1203" i="2"/>
  <c r="AV1203" i="2"/>
  <c r="AU1203" i="2" a="1"/>
  <c r="AU1203" i="2" s="1"/>
  <c r="AX1565" i="2"/>
  <c r="AV1565" i="2"/>
  <c r="AU1565" i="2" a="1"/>
  <c r="AU1565" i="2" s="1"/>
  <c r="AX1452" i="2"/>
  <c r="AV1452" i="2"/>
  <c r="AU1452" i="2" a="1"/>
  <c r="AU1452" i="2" s="1"/>
  <c r="AU1295" i="2" a="1"/>
  <c r="AU1295" i="2" s="1"/>
  <c r="AV1295" i="2"/>
  <c r="AX1295" i="2"/>
  <c r="AX965" i="2"/>
  <c r="AV965" i="2"/>
  <c r="AU965" i="2" a="1"/>
  <c r="AU965" i="2" s="1"/>
  <c r="AX618" i="2"/>
  <c r="AV618" i="2"/>
  <c r="AU618" i="2" a="1"/>
  <c r="AU618" i="2" s="1"/>
  <c r="AV1309" i="2"/>
  <c r="AU1309" i="2" a="1"/>
  <c r="AU1309" i="2" s="1"/>
  <c r="AX1309" i="2"/>
  <c r="AX1085" i="2"/>
  <c r="AU1085" i="2" a="1"/>
  <c r="AU1085" i="2" s="1"/>
  <c r="AV1085" i="2"/>
  <c r="AX81" i="2"/>
  <c r="AU81" i="2" a="1"/>
  <c r="AU81" i="2" s="1"/>
  <c r="AV81" i="2"/>
  <c r="AU387" i="2" a="1"/>
  <c r="AU387" i="2" s="1"/>
  <c r="AX387" i="2"/>
  <c r="AV387" i="2"/>
  <c r="AX506" i="2"/>
  <c r="AV506" i="2"/>
  <c r="AU506" i="2" a="1"/>
  <c r="AU506" i="2" s="1"/>
  <c r="AU1516" i="2" a="1"/>
  <c r="AU1516" i="2" s="1"/>
  <c r="AV1516" i="2"/>
  <c r="AX1516" i="2"/>
  <c r="AV1404" i="2"/>
  <c r="AU1404" i="2" a="1"/>
  <c r="AU1404" i="2" s="1"/>
  <c r="AX1404" i="2"/>
  <c r="AU1274" i="2" a="1"/>
  <c r="AU1274" i="2" s="1"/>
  <c r="AX1274" i="2"/>
  <c r="AV1274" i="2"/>
  <c r="AU1048" i="2" a="1"/>
  <c r="AU1048" i="2" s="1"/>
  <c r="AV1048" i="2"/>
  <c r="AX1048" i="2"/>
  <c r="AX954" i="2"/>
  <c r="AV954" i="2"/>
  <c r="AU954" i="2" a="1"/>
  <c r="AU954" i="2" s="1"/>
  <c r="AX614" i="2"/>
  <c r="AU614" i="2" a="1"/>
  <c r="AU614" i="2" s="1"/>
  <c r="AV614" i="2"/>
  <c r="AX6" i="2"/>
  <c r="AU6" i="2" a="1"/>
  <c r="AU6" i="2" s="1"/>
  <c r="AV6" i="2"/>
  <c r="AX1773" i="2"/>
  <c r="AV1773" i="2"/>
  <c r="AU1773" i="2" a="1"/>
  <c r="AU1773" i="2" s="1"/>
  <c r="AU1692" i="2" a="1"/>
  <c r="AU1692" i="2" s="1"/>
  <c r="AX1692" i="2"/>
  <c r="AV1692" i="2"/>
  <c r="AX1436" i="2"/>
  <c r="AV1436" i="2"/>
  <c r="AU1436" i="2" a="1"/>
  <c r="AU1436" i="2" s="1"/>
  <c r="AX216" i="2"/>
  <c r="AU216" i="2" a="1"/>
  <c r="AU216" i="2" s="1"/>
  <c r="AV216" i="2"/>
  <c r="AU927" i="2" a="1"/>
  <c r="AU927" i="2" s="1"/>
  <c r="AV927" i="2"/>
  <c r="AX927" i="2"/>
  <c r="AX452" i="2"/>
  <c r="AU452" i="2" a="1"/>
  <c r="AU452" i="2" s="1"/>
  <c r="AV452" i="2"/>
  <c r="AV75" i="2"/>
  <c r="AX75" i="2"/>
  <c r="AU75" i="2" a="1"/>
  <c r="AU75" i="2" s="1"/>
  <c r="AX889" i="2"/>
  <c r="AV889" i="2"/>
  <c r="AU889" i="2" a="1"/>
  <c r="AU889" i="2" s="1"/>
  <c r="AU1744" i="2" a="1"/>
  <c r="AU1744" i="2" s="1"/>
  <c r="AX1744" i="2"/>
  <c r="AV1744" i="2"/>
  <c r="AX1730" i="2"/>
  <c r="AU1730" i="2" a="1"/>
  <c r="AU1730" i="2" s="1"/>
  <c r="AV1730" i="2"/>
  <c r="AU1184" i="2" a="1"/>
  <c r="AU1184" i="2" s="1"/>
  <c r="AX1184" i="2"/>
  <c r="AV1184" i="2"/>
  <c r="AX839" i="2"/>
  <c r="AU839" i="2" a="1"/>
  <c r="AU839" i="2" s="1"/>
  <c r="AV839" i="2"/>
  <c r="AV653" i="2"/>
  <c r="AU653" i="2" a="1"/>
  <c r="AU653" i="2" s="1"/>
  <c r="AX653" i="2"/>
  <c r="AX335" i="2"/>
  <c r="AV335" i="2"/>
  <c r="AU335" i="2" a="1"/>
  <c r="AU335" i="2" s="1"/>
  <c r="AX166" i="2"/>
  <c r="AV166" i="2"/>
  <c r="AU166" i="2" a="1"/>
  <c r="AU166" i="2" s="1"/>
  <c r="AX140" i="2"/>
  <c r="AV140" i="2"/>
  <c r="AU140" i="2" a="1"/>
  <c r="AU140" i="2" s="1"/>
  <c r="AV1742" i="2"/>
  <c r="AU1742" i="2" a="1"/>
  <c r="AU1742" i="2" s="1"/>
  <c r="AX1742" i="2"/>
  <c r="AX1603" i="2"/>
  <c r="AV1603" i="2"/>
  <c r="AU1603" i="2" a="1"/>
  <c r="AU1603" i="2" s="1"/>
  <c r="AX1142" i="2"/>
  <c r="AU1142" i="2" a="1"/>
  <c r="AU1142" i="2" s="1"/>
  <c r="AV1142" i="2"/>
  <c r="AU1017" i="2" a="1"/>
  <c r="AU1017" i="2" s="1"/>
  <c r="AX1017" i="2"/>
  <c r="AV1017" i="2"/>
  <c r="AX776" i="2"/>
  <c r="AV776" i="2"/>
  <c r="AU776" i="2" a="1"/>
  <c r="AU776" i="2" s="1"/>
  <c r="AX573" i="2"/>
  <c r="AU573" i="2" a="1"/>
  <c r="AU573" i="2" s="1"/>
  <c r="AV573" i="2"/>
  <c r="AX198" i="2"/>
  <c r="AV198" i="2"/>
  <c r="AU198" i="2" a="1"/>
  <c r="AU198" i="2" s="1"/>
  <c r="AX119" i="2"/>
  <c r="AV119" i="2"/>
  <c r="AU119" i="2" a="1"/>
  <c r="AU119" i="2" s="1"/>
  <c r="AX1800" i="2"/>
  <c r="AU1800" i="2" a="1"/>
  <c r="AU1800" i="2" s="1"/>
  <c r="AV1800" i="2"/>
  <c r="AU1546" i="2" a="1"/>
  <c r="AU1546" i="2" s="1"/>
  <c r="AV1546" i="2"/>
  <c r="AX1546" i="2"/>
  <c r="AV1014" i="2"/>
  <c r="AX1014" i="2"/>
  <c r="AU1014" i="2" a="1"/>
  <c r="AU1014" i="2" s="1"/>
  <c r="AV1605" i="2"/>
  <c r="AU1605" i="2" a="1"/>
  <c r="AU1605" i="2" s="1"/>
  <c r="AX1605" i="2"/>
  <c r="AV167" i="2"/>
  <c r="AX167" i="2"/>
  <c r="AU167" i="2" a="1"/>
  <c r="AU167" i="2" s="1"/>
  <c r="AX1053" i="2"/>
  <c r="AU1053" i="2" a="1"/>
  <c r="AU1053" i="2" s="1"/>
  <c r="AV1053" i="2"/>
  <c r="AV1668" i="2"/>
  <c r="AX1668" i="2"/>
  <c r="AU1668" i="2" a="1"/>
  <c r="AU1668" i="2" s="1"/>
  <c r="AV1497" i="2"/>
  <c r="AX1497" i="2"/>
  <c r="AU1497" i="2" a="1"/>
  <c r="AU1497" i="2" s="1"/>
  <c r="AV1318" i="2"/>
  <c r="AU1318" i="2" a="1"/>
  <c r="AU1318" i="2" s="1"/>
  <c r="AX1318" i="2"/>
  <c r="AX892" i="2"/>
  <c r="AV892" i="2"/>
  <c r="AU892" i="2" a="1"/>
  <c r="AU892" i="2" s="1"/>
  <c r="AX716" i="2"/>
  <c r="AV716" i="2"/>
  <c r="AU716" i="2" a="1"/>
  <c r="AU716" i="2" s="1"/>
  <c r="AU574" i="2" a="1"/>
  <c r="AU574" i="2" s="1"/>
  <c r="AX574" i="2"/>
  <c r="AV574" i="2"/>
  <c r="AX669" i="2"/>
  <c r="AV669" i="2"/>
  <c r="AU669" i="2" a="1"/>
  <c r="AU669" i="2" s="1"/>
  <c r="AX408" i="2"/>
  <c r="AV408" i="2"/>
  <c r="AU408" i="2" a="1"/>
  <c r="AU408" i="2" s="1"/>
  <c r="AU30" i="2" a="1"/>
  <c r="AU30" i="2" s="1"/>
  <c r="AX30" i="2"/>
  <c r="AV30" i="2"/>
  <c r="AX1353" i="2"/>
  <c r="AV1353" i="2"/>
  <c r="AU1353" i="2" a="1"/>
  <c r="AU1353" i="2" s="1"/>
  <c r="AV1473" i="2"/>
  <c r="AX1473" i="2"/>
  <c r="AU1473" i="2" a="1"/>
  <c r="AU1473" i="2" s="1"/>
  <c r="AX1134" i="2"/>
  <c r="AV1134" i="2"/>
  <c r="AU1134" i="2" a="1"/>
  <c r="AU1134" i="2" s="1"/>
  <c r="AU997" i="2" a="1"/>
  <c r="AU997" i="2" s="1"/>
  <c r="AX997" i="2"/>
  <c r="AV997" i="2"/>
  <c r="AV979" i="2"/>
  <c r="AX979" i="2"/>
  <c r="AU979" i="2" a="1"/>
  <c r="AU979" i="2" s="1"/>
  <c r="AX714" i="2"/>
  <c r="AU714" i="2" a="1"/>
  <c r="AU714" i="2" s="1"/>
  <c r="AV714" i="2"/>
  <c r="AU32" i="2" a="1"/>
  <c r="AU32" i="2" s="1"/>
  <c r="AV32" i="2"/>
  <c r="AX32" i="2"/>
  <c r="AX272" i="2"/>
  <c r="AV272" i="2"/>
  <c r="AU272" i="2" a="1"/>
  <c r="AU272" i="2" s="1"/>
  <c r="AX302" i="2"/>
  <c r="AV302" i="2"/>
  <c r="AU302" i="2" a="1"/>
  <c r="AU302" i="2" s="1"/>
  <c r="AV144" i="2"/>
  <c r="AX144" i="2"/>
  <c r="AU144" i="2" a="1"/>
  <c r="AU144" i="2" s="1"/>
  <c r="AV1489" i="2"/>
  <c r="AU1489" i="2" a="1"/>
  <c r="AU1489" i="2" s="1"/>
  <c r="AX1489" i="2"/>
  <c r="AV964" i="2"/>
  <c r="AX964" i="2"/>
  <c r="AU964" i="2" a="1"/>
  <c r="AU964" i="2" s="1"/>
  <c r="AX99" i="2"/>
  <c r="AU99" i="2" a="1"/>
  <c r="AU99" i="2" s="1"/>
  <c r="AV99" i="2"/>
  <c r="AX1066" i="2"/>
  <c r="AU1066" i="2" a="1"/>
  <c r="AU1066" i="2" s="1"/>
  <c r="AV1066" i="2"/>
  <c r="AX1602" i="2"/>
  <c r="AV1602" i="2"/>
  <c r="AU1602" i="2" a="1"/>
  <c r="AU1602" i="2" s="1"/>
  <c r="AX1427" i="2"/>
  <c r="AV1427" i="2"/>
  <c r="AU1427" i="2" a="1"/>
  <c r="AU1427" i="2" s="1"/>
  <c r="AU1457" i="2" a="1"/>
  <c r="AU1457" i="2" s="1"/>
  <c r="AX1457" i="2"/>
  <c r="AV1457" i="2"/>
  <c r="AX1076" i="2"/>
  <c r="AU1076" i="2" a="1"/>
  <c r="AU1076" i="2" s="1"/>
  <c r="AV1076" i="2"/>
  <c r="AX867" i="2"/>
  <c r="AV867" i="2"/>
  <c r="AU867" i="2" a="1"/>
  <c r="AU867" i="2" s="1"/>
  <c r="AX309" i="2"/>
  <c r="AV309" i="2"/>
  <c r="AU309" i="2" a="1"/>
  <c r="AU309" i="2" s="1"/>
  <c r="AX96" i="2"/>
  <c r="AV96" i="2"/>
  <c r="AU96" i="2" a="1"/>
  <c r="AU96" i="2" s="1"/>
  <c r="AB8" i="2"/>
  <c r="AA8" i="2" a="1"/>
  <c r="AA8" i="2" s="1"/>
  <c r="AC8" i="2" s="1"/>
  <c r="AV1412" i="2"/>
  <c r="AX1412" i="2"/>
  <c r="AU1412" i="2" a="1"/>
  <c r="AU1412" i="2" s="1"/>
  <c r="AV1023" i="2"/>
  <c r="AU1023" i="2" a="1"/>
  <c r="AU1023" i="2" s="1"/>
  <c r="AX1023" i="2"/>
  <c r="AU904" i="2" a="1"/>
  <c r="AU904" i="2" s="1"/>
  <c r="AX904" i="2"/>
  <c r="AV904" i="2"/>
  <c r="AX1597" i="2"/>
  <c r="AV1597" i="2"/>
  <c r="AU1597" i="2" a="1"/>
  <c r="AU1597" i="2" s="1"/>
  <c r="AX87" i="2"/>
  <c r="AV87" i="2"/>
  <c r="AU87" i="2" a="1"/>
  <c r="AU87" i="2" s="1"/>
  <c r="AX1774" i="2"/>
  <c r="AU1774" i="2" a="1"/>
  <c r="AU1774" i="2" s="1"/>
  <c r="AV1774" i="2"/>
  <c r="AU1105" i="2" a="1"/>
  <c r="AU1105" i="2" s="1"/>
  <c r="AX1105" i="2"/>
  <c r="AV1105" i="2"/>
  <c r="AX1201" i="2"/>
  <c r="AV1201" i="2"/>
  <c r="AU1201" i="2" a="1"/>
  <c r="AU1201" i="2" s="1"/>
  <c r="AU1220" i="2" a="1"/>
  <c r="AU1220" i="2" s="1"/>
  <c r="AX1220" i="2"/>
  <c r="AV1220" i="2"/>
  <c r="AU814" i="2" a="1"/>
  <c r="AU814" i="2" s="1"/>
  <c r="AX814" i="2"/>
  <c r="AV814" i="2"/>
  <c r="AX411" i="2"/>
  <c r="AU411" i="2" a="1"/>
  <c r="AU411" i="2" s="1"/>
  <c r="AV411" i="2"/>
  <c r="AX742" i="2"/>
  <c r="AV742" i="2"/>
  <c r="AU742" i="2" a="1"/>
  <c r="AU742" i="2" s="1"/>
  <c r="AX262" i="2"/>
  <c r="AV262" i="2"/>
  <c r="AU262" i="2" a="1"/>
  <c r="AU262" i="2" s="1"/>
  <c r="AX1471" i="2"/>
  <c r="AV1471" i="2"/>
  <c r="AU1471" i="2" a="1"/>
  <c r="AU1471" i="2" s="1"/>
  <c r="AX920" i="2"/>
  <c r="AU920" i="2" a="1"/>
  <c r="AU920" i="2" s="1"/>
  <c r="AV920" i="2"/>
  <c r="AU913" i="2" a="1"/>
  <c r="AU913" i="2" s="1"/>
  <c r="AX913" i="2"/>
  <c r="AV913" i="2"/>
  <c r="AX899" i="2"/>
  <c r="AV899" i="2"/>
  <c r="AU899" i="2" a="1"/>
  <c r="AU899" i="2" s="1"/>
  <c r="AV690" i="2"/>
  <c r="AU690" i="2" a="1"/>
  <c r="AU690" i="2" s="1"/>
  <c r="AX690" i="2"/>
  <c r="AU454" i="2" a="1"/>
  <c r="AU454" i="2" s="1"/>
  <c r="AX454" i="2"/>
  <c r="AV454" i="2"/>
  <c r="AX45" i="2"/>
  <c r="AV45" i="2"/>
  <c r="AU45" i="2" a="1"/>
  <c r="AU45" i="2" s="1"/>
  <c r="AB15" i="2"/>
  <c r="AA15" i="2" a="1"/>
  <c r="AA15" i="2" s="1"/>
  <c r="AC15" i="2" s="1"/>
  <c r="AU746" i="2" a="1"/>
  <c r="AU746" i="2" s="1"/>
  <c r="AX746" i="2"/>
  <c r="AV746" i="2"/>
  <c r="AX360" i="2"/>
  <c r="AV360" i="2"/>
  <c r="AU360" i="2" a="1"/>
  <c r="AU360" i="2" s="1"/>
  <c r="AX1792" i="2"/>
  <c r="AV1792" i="2"/>
  <c r="AU1792" i="2" a="1"/>
  <c r="AU1792" i="2" s="1"/>
  <c r="AX77" i="2"/>
  <c r="AV77" i="2"/>
  <c r="AU77" i="2" a="1"/>
  <c r="AU77" i="2" s="1"/>
  <c r="AX1037" i="2"/>
  <c r="AV1037" i="2"/>
  <c r="AU1037" i="2" a="1"/>
  <c r="AU1037" i="2" s="1"/>
  <c r="AX498" i="2"/>
  <c r="AV498" i="2"/>
  <c r="AU498" i="2" a="1"/>
  <c r="AU498" i="2" s="1"/>
  <c r="AU69" i="2" a="1"/>
  <c r="AU69" i="2" s="1"/>
  <c r="AV69" i="2"/>
  <c r="AX69" i="2"/>
  <c r="AU1559" i="2" a="1"/>
  <c r="AU1559" i="2" s="1"/>
  <c r="AV1559" i="2"/>
  <c r="AX1559" i="2"/>
  <c r="AV1420" i="2"/>
  <c r="AU1420" i="2" a="1"/>
  <c r="AU1420" i="2" s="1"/>
  <c r="AX1420" i="2"/>
  <c r="AX1292" i="2"/>
  <c r="AV1292" i="2"/>
  <c r="AU1292" i="2" a="1"/>
  <c r="AU1292" i="2" s="1"/>
  <c r="AX1322" i="2"/>
  <c r="AV1322" i="2"/>
  <c r="AU1322" i="2" a="1"/>
  <c r="AU1322" i="2" s="1"/>
  <c r="AV1237" i="2"/>
  <c r="AU1237" i="2" a="1"/>
  <c r="AU1237" i="2" s="1"/>
  <c r="AX1237" i="2"/>
  <c r="AX972" i="2"/>
  <c r="AV972" i="2"/>
  <c r="AU972" i="2" a="1"/>
  <c r="AU972" i="2" s="1"/>
  <c r="AX879" i="2"/>
  <c r="AV879" i="2"/>
  <c r="AU879" i="2" a="1"/>
  <c r="AU879" i="2" s="1"/>
  <c r="AV898" i="2"/>
  <c r="AU898" i="2" a="1"/>
  <c r="AU898" i="2" s="1"/>
  <c r="AX898" i="2"/>
  <c r="AX509" i="2"/>
  <c r="AV509" i="2"/>
  <c r="AU509" i="2" a="1"/>
  <c r="AU509" i="2" s="1"/>
  <c r="AB7" i="2"/>
  <c r="AA7" i="2" a="1"/>
  <c r="AA7" i="2" s="1"/>
  <c r="AC7" i="2" s="1"/>
  <c r="AX1187" i="2"/>
  <c r="AV1187" i="2"/>
  <c r="AU1187" i="2" a="1"/>
  <c r="AU1187" i="2" s="1"/>
  <c r="AX1449" i="2"/>
  <c r="AV1449" i="2"/>
  <c r="AU1449" i="2" a="1"/>
  <c r="AU1449" i="2" s="1"/>
  <c r="AV1350" i="2"/>
  <c r="AU1350" i="2" a="1"/>
  <c r="AU1350" i="2" s="1"/>
  <c r="AX1350" i="2"/>
  <c r="AX1175" i="2"/>
  <c r="AU1175" i="2" a="1"/>
  <c r="AU1175" i="2" s="1"/>
  <c r="AV1175" i="2"/>
  <c r="AV1186" i="2"/>
  <c r="AU1186" i="2" a="1"/>
  <c r="AU1186" i="2" s="1"/>
  <c r="AX1186" i="2"/>
  <c r="AV885" i="2"/>
  <c r="AU885" i="2" a="1"/>
  <c r="AU885" i="2" s="1"/>
  <c r="AX885" i="2"/>
  <c r="AV672" i="2"/>
  <c r="AX672" i="2"/>
  <c r="AU672" i="2" a="1"/>
  <c r="AU672" i="2" s="1"/>
  <c r="AX293" i="2"/>
  <c r="AV293" i="2"/>
  <c r="AU293" i="2" a="1"/>
  <c r="AU293" i="2" s="1"/>
  <c r="AV71" i="2"/>
  <c r="AX71" i="2"/>
  <c r="AU71" i="2" a="1"/>
  <c r="AU71" i="2" s="1"/>
  <c r="AV1776" i="2"/>
  <c r="AU1776" i="2" a="1"/>
  <c r="AU1776" i="2" s="1"/>
  <c r="AX1776" i="2"/>
  <c r="AV1698" i="2"/>
  <c r="AU1698" i="2" a="1"/>
  <c r="AU1698" i="2" s="1"/>
  <c r="AX1698" i="2"/>
  <c r="AX1533" i="2"/>
  <c r="AU1533" i="2" a="1"/>
  <c r="AU1533" i="2" s="1"/>
  <c r="AV1533" i="2"/>
  <c r="AX1401" i="2"/>
  <c r="AV1401" i="2"/>
  <c r="AU1401" i="2" a="1"/>
  <c r="AU1401" i="2" s="1"/>
  <c r="AX1264" i="2"/>
  <c r="AV1264" i="2"/>
  <c r="AU1264" i="2" a="1"/>
  <c r="AU1264" i="2" s="1"/>
  <c r="AU519" i="2" a="1"/>
  <c r="AU519" i="2" s="1"/>
  <c r="AX519" i="2"/>
  <c r="AV519" i="2"/>
  <c r="AX317" i="2"/>
  <c r="AV317" i="2"/>
  <c r="AU317" i="2" a="1"/>
  <c r="AU317" i="2" s="1"/>
  <c r="AB11" i="2"/>
  <c r="AA11" i="2" a="1"/>
  <c r="AA11" i="2" s="1"/>
  <c r="AC11" i="2" s="1"/>
  <c r="AV134" i="2"/>
  <c r="AU134" i="2" a="1"/>
  <c r="AU134" i="2" s="1"/>
  <c r="AX134" i="2"/>
  <c r="AU27" i="2" a="1"/>
  <c r="AU27" i="2" s="1"/>
  <c r="AX27" i="2"/>
  <c r="AV27" i="2"/>
  <c r="AV759" i="2"/>
  <c r="AU759" i="2" a="1"/>
  <c r="AU759" i="2" s="1"/>
  <c r="AX759" i="2"/>
  <c r="AU417" i="2" a="1"/>
  <c r="AU417" i="2" s="1"/>
  <c r="AX417" i="2"/>
  <c r="AV417" i="2"/>
  <c r="AX455" i="2"/>
  <c r="AU455" i="2" a="1"/>
  <c r="AU455" i="2" s="1"/>
  <c r="AV455" i="2"/>
  <c r="AX1782" i="2"/>
  <c r="AU1782" i="2" a="1"/>
  <c r="AU1782" i="2" s="1"/>
  <c r="AV1782" i="2"/>
  <c r="AX1563" i="2"/>
  <c r="AV1563" i="2"/>
  <c r="AU1563" i="2" a="1"/>
  <c r="AU1563" i="2" s="1"/>
  <c r="AX1433" i="2"/>
  <c r="AU1433" i="2" a="1"/>
  <c r="AU1433" i="2" s="1"/>
  <c r="AV1433" i="2"/>
  <c r="AV1302" i="2"/>
  <c r="AU1302" i="2" a="1"/>
  <c r="AU1302" i="2" s="1"/>
  <c r="AX1302" i="2"/>
  <c r="AX966" i="2"/>
  <c r="AV966" i="2"/>
  <c r="AU966" i="2" a="1"/>
  <c r="AU966" i="2" s="1"/>
  <c r="AU935" i="2" a="1"/>
  <c r="AU935" i="2" s="1"/>
  <c r="AX935" i="2"/>
  <c r="AV935" i="2"/>
  <c r="AU784" i="2" a="1"/>
  <c r="AU784" i="2" s="1"/>
  <c r="AX784" i="2"/>
  <c r="AV784" i="2"/>
  <c r="AX803" i="2"/>
  <c r="AV803" i="2"/>
  <c r="AU803" i="2" a="1"/>
  <c r="AU803" i="2" s="1"/>
  <c r="AX699" i="2"/>
  <c r="AV699" i="2"/>
  <c r="AU699" i="2" a="1"/>
  <c r="AU699" i="2" s="1"/>
  <c r="AV551" i="2"/>
  <c r="AU551" i="2" a="1"/>
  <c r="AU551" i="2" s="1"/>
  <c r="AX551" i="2"/>
  <c r="AU1405" i="2" a="1"/>
  <c r="AU1405" i="2" s="1"/>
  <c r="AX1405" i="2"/>
  <c r="AV1405" i="2"/>
  <c r="AX458" i="2"/>
  <c r="AV458" i="2"/>
  <c r="AU458" i="2" a="1"/>
  <c r="AU458" i="2" s="1"/>
  <c r="AX635" i="2"/>
  <c r="AV635" i="2"/>
  <c r="AU635" i="2" a="1"/>
  <c r="AU635" i="2" s="1"/>
  <c r="AX1272" i="2"/>
  <c r="AU1272" i="2" a="1"/>
  <c r="AU1272" i="2" s="1"/>
  <c r="AV1272" i="2"/>
  <c r="AX896" i="2"/>
  <c r="AV896" i="2"/>
  <c r="AU896" i="2" a="1"/>
  <c r="AU896" i="2" s="1"/>
  <c r="AV1552" i="2"/>
  <c r="AX1552" i="2"/>
  <c r="AU1552" i="2" a="1"/>
  <c r="AU1552" i="2" s="1"/>
  <c r="AV1423" i="2"/>
  <c r="AX1423" i="2"/>
  <c r="AU1423" i="2" a="1"/>
  <c r="AU1423" i="2" s="1"/>
  <c r="AV1064" i="2"/>
  <c r="AU1064" i="2" a="1"/>
  <c r="AU1064" i="2" s="1"/>
  <c r="AX1064" i="2"/>
  <c r="AV1041" i="2"/>
  <c r="AX1041" i="2"/>
  <c r="AU1041" i="2" a="1"/>
  <c r="AU1041" i="2" s="1"/>
  <c r="AU919" i="2" a="1"/>
  <c r="AU919" i="2" s="1"/>
  <c r="AX919" i="2"/>
  <c r="AV919" i="2"/>
  <c r="AV779" i="2"/>
  <c r="AU779" i="2" a="1"/>
  <c r="AU779" i="2" s="1"/>
  <c r="AX779" i="2"/>
  <c r="AX517" i="2"/>
  <c r="AV517" i="2"/>
  <c r="AU517" i="2" a="1"/>
  <c r="AU517" i="2" s="1"/>
  <c r="AX300" i="2"/>
  <c r="AV300" i="2"/>
  <c r="AU300" i="2" a="1"/>
  <c r="AU300" i="2" s="1"/>
  <c r="AX210" i="2"/>
  <c r="AV210" i="2"/>
  <c r="AU210" i="2" a="1"/>
  <c r="AU210" i="2" s="1"/>
  <c r="AV146" i="2"/>
  <c r="AU146" i="2" a="1"/>
  <c r="AU146" i="2" s="1"/>
  <c r="AX146" i="2"/>
  <c r="AV1670" i="2"/>
  <c r="AU1670" i="2" a="1"/>
  <c r="AU1670" i="2" s="1"/>
  <c r="AX1670" i="2"/>
  <c r="AX1509" i="2"/>
  <c r="AV1509" i="2"/>
  <c r="AU1509" i="2" a="1"/>
  <c r="AU1509" i="2" s="1"/>
  <c r="AU1232" i="2" a="1"/>
  <c r="AU1232" i="2" s="1"/>
  <c r="AV1232" i="2"/>
  <c r="AX1232" i="2"/>
  <c r="AV1221" i="2"/>
  <c r="AX1221" i="2"/>
  <c r="AU1221" i="2" a="1"/>
  <c r="AU1221" i="2" s="1"/>
  <c r="AX1113" i="2"/>
  <c r="AV1113" i="2"/>
  <c r="AU1113" i="2" a="1"/>
  <c r="AU1113" i="2" s="1"/>
  <c r="AU698" i="2" a="1"/>
  <c r="AU698" i="2" s="1"/>
  <c r="AV698" i="2"/>
  <c r="AX698" i="2"/>
  <c r="AU557" i="2" a="1"/>
  <c r="AU557" i="2" s="1"/>
  <c r="AX557" i="2"/>
  <c r="AV557" i="2"/>
  <c r="AU150" i="2" a="1"/>
  <c r="AU150" i="2" s="1"/>
  <c r="AX150" i="2"/>
  <c r="AV150" i="2"/>
  <c r="AX1750" i="2"/>
  <c r="AU1750" i="2" a="1"/>
  <c r="AU1750" i="2" s="1"/>
  <c r="AV1750" i="2"/>
  <c r="AX682" i="2"/>
  <c r="AV682" i="2"/>
  <c r="AU682" i="2" a="1"/>
  <c r="AU682" i="2" s="1"/>
  <c r="AX322" i="2"/>
  <c r="AV322" i="2"/>
  <c r="AU322" i="2" a="1"/>
  <c r="AU322" i="2" s="1"/>
  <c r="AX1200" i="2"/>
  <c r="AV1200" i="2"/>
  <c r="AU1200" i="2" a="1"/>
  <c r="AU1200" i="2" s="1"/>
  <c r="AX1707" i="2"/>
  <c r="AV1707" i="2"/>
  <c r="AU1707" i="2" a="1"/>
  <c r="AU1707" i="2" s="1"/>
  <c r="AX1351" i="2"/>
  <c r="AU1351" i="2" a="1"/>
  <c r="AU1351" i="2" s="1"/>
  <c r="AV1351" i="2"/>
  <c r="AU681" i="2" a="1"/>
  <c r="AU681" i="2" s="1"/>
  <c r="AX681" i="2"/>
  <c r="AV681" i="2"/>
  <c r="AX577" i="2"/>
  <c r="AV577" i="2"/>
  <c r="AU577" i="2" a="1"/>
  <c r="AU577" i="2" s="1"/>
  <c r="AU449" i="2" a="1"/>
  <c r="AU449" i="2" s="1"/>
  <c r="AX449" i="2"/>
  <c r="AV449" i="2"/>
  <c r="AU369" i="2" a="1"/>
  <c r="AU369" i="2" s="1"/>
  <c r="AX369" i="2"/>
  <c r="AV369" i="2"/>
  <c r="AX385" i="2"/>
  <c r="AV385" i="2"/>
  <c r="AU385" i="2" a="1"/>
  <c r="AU385" i="2" s="1"/>
  <c r="AX1411" i="2"/>
  <c r="AV1411" i="2"/>
  <c r="AU1411" i="2" a="1"/>
  <c r="AU1411" i="2" s="1"/>
  <c r="AX1136" i="2"/>
  <c r="AU1136" i="2" a="1"/>
  <c r="AU1136" i="2" s="1"/>
  <c r="AV1136" i="2"/>
  <c r="AX1517" i="2"/>
  <c r="AV1517" i="2"/>
  <c r="AU1517" i="2" a="1"/>
  <c r="AU1517" i="2" s="1"/>
  <c r="AV377" i="2"/>
  <c r="AU377" i="2" a="1"/>
  <c r="AU377" i="2" s="1"/>
  <c r="AX377" i="2"/>
  <c r="AX1336" i="2"/>
  <c r="AV1336" i="2"/>
  <c r="AU1336" i="2" a="1"/>
  <c r="AU1336" i="2" s="1"/>
  <c r="AX1794" i="2"/>
  <c r="AV1794" i="2"/>
  <c r="AU1794" i="2" a="1"/>
  <c r="AU1794" i="2" s="1"/>
  <c r="AX1049" i="2"/>
  <c r="AU1049" i="2" a="1"/>
  <c r="AU1049" i="2" s="1"/>
  <c r="AV1049" i="2"/>
  <c r="AX907" i="2"/>
  <c r="AV907" i="2"/>
  <c r="AU907" i="2" a="1"/>
  <c r="AU907" i="2" s="1"/>
  <c r="AX497" i="2"/>
  <c r="AV497" i="2"/>
  <c r="AU497" i="2" a="1"/>
  <c r="AU497" i="2" s="1"/>
  <c r="AV341" i="2"/>
  <c r="AU341" i="2" a="1"/>
  <c r="AU341" i="2" s="1"/>
  <c r="AX341" i="2"/>
  <c r="AU123" i="2" a="1"/>
  <c r="AU123" i="2" s="1"/>
  <c r="AX123" i="2"/>
  <c r="AV123" i="2"/>
  <c r="AV215" i="2"/>
  <c r="AX215" i="2"/>
  <c r="AU215" i="2" a="1"/>
  <c r="AU215" i="2" s="1"/>
  <c r="AU35" i="2" a="1"/>
  <c r="AU35" i="2" s="1"/>
  <c r="AV35" i="2"/>
  <c r="AX35" i="2"/>
  <c r="AX1662" i="2"/>
  <c r="AU1662" i="2" a="1"/>
  <c r="AU1662" i="2" s="1"/>
  <c r="AV1662" i="2"/>
  <c r="AV1290" i="2"/>
  <c r="AU1290" i="2" a="1"/>
  <c r="AU1290" i="2" s="1"/>
  <c r="AX1290" i="2"/>
  <c r="AV1063" i="2"/>
  <c r="AX1063" i="2"/>
  <c r="AU1063" i="2" a="1"/>
  <c r="AU1063" i="2" s="1"/>
  <c r="AX952" i="2"/>
  <c r="AV952" i="2"/>
  <c r="AU952" i="2" a="1"/>
  <c r="AU952" i="2" s="1"/>
  <c r="AU945" i="2" a="1"/>
  <c r="AU945" i="2" s="1"/>
  <c r="AX945" i="2"/>
  <c r="AV945" i="2"/>
  <c r="AX451" i="2"/>
  <c r="AV451" i="2"/>
  <c r="AU451" i="2" a="1"/>
  <c r="AU451" i="2" s="1"/>
  <c r="AX42" i="2"/>
  <c r="AV42" i="2"/>
  <c r="AU42" i="2" a="1"/>
  <c r="AU42" i="2" s="1"/>
  <c r="AU1714" i="2" a="1"/>
  <c r="AU1714" i="2" s="1"/>
  <c r="AX1714" i="2"/>
  <c r="AV1714" i="2"/>
  <c r="AX485" i="2"/>
  <c r="AV485" i="2"/>
  <c r="AU485" i="2" a="1"/>
  <c r="AU485" i="2" s="1"/>
  <c r="AU1796" i="2" a="1"/>
  <c r="AU1796" i="2" s="1"/>
  <c r="AX1796" i="2"/>
  <c r="AV1796" i="2"/>
  <c r="AV1289" i="2"/>
  <c r="AX1289" i="2"/>
  <c r="AU1289" i="2" a="1"/>
  <c r="AU1289" i="2" s="1"/>
  <c r="AX1217" i="2"/>
  <c r="AV1217" i="2"/>
  <c r="AU1217" i="2" a="1"/>
  <c r="AU1217" i="2" s="1"/>
  <c r="AX442" i="2"/>
  <c r="AV442" i="2"/>
  <c r="AU442" i="2" a="1"/>
  <c r="AU442" i="2" s="1"/>
  <c r="AU53" i="2" a="1"/>
  <c r="AU53" i="2" s="1"/>
  <c r="AV53" i="2"/>
  <c r="AX53" i="2"/>
  <c r="AX1034" i="2"/>
  <c r="AV1034" i="2"/>
  <c r="AU1034" i="2" a="1"/>
  <c r="AU1034" i="2" s="1"/>
  <c r="AX840" i="2"/>
  <c r="AV840" i="2"/>
  <c r="AU840" i="2" a="1"/>
  <c r="AU840" i="2" s="1"/>
  <c r="AX768" i="2"/>
  <c r="AV768" i="2"/>
  <c r="AU768" i="2" a="1"/>
  <c r="AU768" i="2" s="1"/>
  <c r="AX700" i="2"/>
  <c r="AV700" i="2"/>
  <c r="AU700" i="2" a="1"/>
  <c r="AU700" i="2" s="1"/>
  <c r="AU118" i="2" a="1"/>
  <c r="AU118" i="2" s="1"/>
  <c r="AX118" i="2"/>
  <c r="AV118" i="2"/>
  <c r="AU425" i="2" a="1"/>
  <c r="AU425" i="2" s="1"/>
  <c r="AV425" i="2"/>
  <c r="AX425" i="2"/>
  <c r="AX492" i="2"/>
  <c r="AV492" i="2"/>
  <c r="AU492" i="2" a="1"/>
  <c r="AU492" i="2" s="1"/>
  <c r="AU568" i="2" a="1"/>
  <c r="AU568" i="2" s="1"/>
  <c r="AX568" i="2"/>
  <c r="AV568" i="2"/>
  <c r="AX61" i="2"/>
  <c r="AU61" i="2" a="1"/>
  <c r="AU61" i="2" s="1"/>
  <c r="AV61" i="2"/>
  <c r="AX252" i="2"/>
  <c r="AV252" i="2"/>
  <c r="AU252" i="2" a="1"/>
  <c r="AU252" i="2" s="1"/>
  <c r="AX1059" i="2"/>
  <c r="AU1059" i="2" a="1"/>
  <c r="AU1059" i="2" s="1"/>
  <c r="AV1059" i="2"/>
  <c r="AU34" i="2" a="1"/>
  <c r="AU34" i="2" s="1"/>
  <c r="AX34" i="2"/>
  <c r="AV34" i="2"/>
  <c r="AU1317" i="2" a="1"/>
  <c r="AU1317" i="2" s="1"/>
  <c r="AX1317" i="2"/>
  <c r="AV1317" i="2"/>
  <c r="AX1110" i="2"/>
  <c r="AV1110" i="2"/>
  <c r="AU1110" i="2" a="1"/>
  <c r="AU1110" i="2" s="1"/>
  <c r="AX1116" i="2"/>
  <c r="AV1116" i="2"/>
  <c r="AU1116" i="2" a="1"/>
  <c r="AU1116" i="2" s="1"/>
  <c r="AX525" i="2"/>
  <c r="AV525" i="2"/>
  <c r="AU525" i="2" a="1"/>
  <c r="AU525" i="2" s="1"/>
  <c r="AX279" i="2"/>
  <c r="AV279" i="2"/>
  <c r="AU279" i="2" a="1"/>
  <c r="AU279" i="2" s="1"/>
  <c r="AV395" i="2"/>
  <c r="AU395" i="2" a="1"/>
  <c r="AU395" i="2" s="1"/>
  <c r="AX395" i="2"/>
  <c r="AV244" i="2"/>
  <c r="AX244" i="2"/>
  <c r="AU244" i="2" a="1"/>
  <c r="AU244" i="2" s="1"/>
  <c r="AU147" i="2" a="1"/>
  <c r="AU147" i="2" s="1"/>
  <c r="AX147" i="2"/>
  <c r="AV147" i="2"/>
  <c r="AU17" i="2" a="1"/>
  <c r="AU17" i="2" s="1"/>
  <c r="AX17" i="2"/>
  <c r="AV17" i="2"/>
  <c r="AV1616" i="2"/>
  <c r="AU1616" i="2" a="1"/>
  <c r="AU1616" i="2" s="1"/>
  <c r="AX1616" i="2"/>
  <c r="AV1303" i="2"/>
  <c r="AX1303" i="2"/>
  <c r="AU1303" i="2" a="1"/>
  <c r="AU1303" i="2" s="1"/>
  <c r="AX428" i="2"/>
  <c r="AV428" i="2"/>
  <c r="AU428" i="2" a="1"/>
  <c r="AU428" i="2" s="1"/>
  <c r="AX1013" i="2"/>
  <c r="AV1013" i="2"/>
  <c r="AU1013" i="2" a="1"/>
  <c r="AU1013" i="2" s="1"/>
  <c r="AX775" i="2"/>
  <c r="AV775" i="2"/>
  <c r="AU775" i="2" a="1"/>
  <c r="AU775" i="2" s="1"/>
  <c r="AX292" i="2"/>
  <c r="AV292" i="2"/>
  <c r="AU292" i="2" a="1"/>
  <c r="AU292" i="2" s="1"/>
  <c r="AV1598" i="2"/>
  <c r="AU1598" i="2" a="1"/>
  <c r="AU1598" i="2" s="1"/>
  <c r="AX1598" i="2"/>
  <c r="AU1441" i="2" a="1"/>
  <c r="AU1441" i="2" s="1"/>
  <c r="AX1441" i="2"/>
  <c r="AV1441" i="2"/>
  <c r="AX1426" i="2"/>
  <c r="AV1426" i="2"/>
  <c r="AU1426" i="2" a="1"/>
  <c r="AU1426" i="2" s="1"/>
  <c r="AX866" i="2"/>
  <c r="AV866" i="2"/>
  <c r="AU866" i="2" a="1"/>
  <c r="AU866" i="2" s="1"/>
  <c r="AX773" i="2"/>
  <c r="AV773" i="2"/>
  <c r="AU773" i="2" a="1"/>
  <c r="AU773" i="2" s="1"/>
  <c r="AX565" i="2"/>
  <c r="AV565" i="2"/>
  <c r="AU565" i="2" a="1"/>
  <c r="AU565" i="2" s="1"/>
  <c r="AX270" i="2"/>
  <c r="AV270" i="2"/>
  <c r="AU270" i="2" a="1"/>
  <c r="AU270" i="2" s="1"/>
  <c r="AX386" i="2"/>
  <c r="AV386" i="2"/>
  <c r="AU386" i="2" a="1"/>
  <c r="AU386" i="2" s="1"/>
  <c r="AX57" i="2"/>
  <c r="AV57" i="2"/>
  <c r="AU57" i="2" a="1"/>
  <c r="AU57" i="2" s="1"/>
  <c r="AV331" i="2"/>
  <c r="AU331" i="2" a="1"/>
  <c r="AU331" i="2" s="1"/>
  <c r="AX331" i="2"/>
  <c r="AX1699" i="2"/>
  <c r="AV1699" i="2"/>
  <c r="AU1699" i="2" a="1"/>
  <c r="AU1699" i="2" s="1"/>
  <c r="AV1280" i="2"/>
  <c r="AX1280" i="2"/>
  <c r="AU1280" i="2" a="1"/>
  <c r="AU1280" i="2" s="1"/>
  <c r="AX897" i="2"/>
  <c r="AV897" i="2"/>
  <c r="AU897" i="2" a="1"/>
  <c r="AU897" i="2" s="1"/>
  <c r="AX522" i="2"/>
  <c r="AV522" i="2"/>
  <c r="AU522" i="2" a="1"/>
  <c r="AU522" i="2" s="1"/>
  <c r="AX83" i="2"/>
  <c r="AU83" i="2" a="1"/>
  <c r="AU83" i="2" s="1"/>
  <c r="AV83" i="2"/>
  <c r="AX1638" i="2"/>
  <c r="AV1638" i="2"/>
  <c r="AU1638" i="2" a="1"/>
  <c r="AU1638" i="2" s="1"/>
  <c r="AV1625" i="2"/>
  <c r="AU1625" i="2" a="1"/>
  <c r="AU1625" i="2" s="1"/>
  <c r="AX1625" i="2"/>
  <c r="AX1417" i="2"/>
  <c r="AU1417" i="2" a="1"/>
  <c r="AU1417" i="2" s="1"/>
  <c r="AV1417" i="2"/>
  <c r="AV1214" i="2"/>
  <c r="AX1214" i="2"/>
  <c r="AU1214" i="2" a="1"/>
  <c r="AU1214" i="2" s="1"/>
  <c r="AX591" i="2"/>
  <c r="AU591" i="2" a="1"/>
  <c r="AU591" i="2" s="1"/>
  <c r="AV591" i="2"/>
  <c r="AX102" i="2"/>
  <c r="AV102" i="2"/>
  <c r="AU102" i="2" a="1"/>
  <c r="AU102" i="2" s="1"/>
  <c r="AX404" i="2"/>
  <c r="AV404" i="2"/>
  <c r="AU404" i="2" a="1"/>
  <c r="AU404" i="2" s="1"/>
  <c r="AX1326" i="2"/>
  <c r="AV1326" i="2"/>
  <c r="AU1326" i="2" a="1"/>
  <c r="AU1326" i="2" s="1"/>
  <c r="AX910" i="2"/>
  <c r="AV910" i="2"/>
  <c r="AU910" i="2" a="1"/>
  <c r="AU910" i="2" s="1"/>
  <c r="AU1281" i="2" a="1"/>
  <c r="AU1281" i="2" s="1"/>
  <c r="AX1281" i="2"/>
  <c r="AV1281" i="2"/>
  <c r="AV841" i="2"/>
  <c r="AU841" i="2" a="1"/>
  <c r="AU841" i="2" s="1"/>
  <c r="AX841" i="2"/>
  <c r="AX752" i="2"/>
  <c r="AV752" i="2"/>
  <c r="AU752" i="2" a="1"/>
  <c r="AU752" i="2" s="1"/>
  <c r="AU1323" i="2" a="1"/>
  <c r="AU1323" i="2" s="1"/>
  <c r="AX1323" i="2"/>
  <c r="AV1323" i="2"/>
  <c r="AV1743" i="2"/>
  <c r="AU1743" i="2" a="1"/>
  <c r="AU1743" i="2" s="1"/>
  <c r="AX1743" i="2"/>
  <c r="AX1044" i="2"/>
  <c r="AV1044" i="2"/>
  <c r="AU1044" i="2" a="1"/>
  <c r="AU1044" i="2" s="1"/>
  <c r="AX820" i="2"/>
  <c r="AV820" i="2"/>
  <c r="AU820" i="2" a="1"/>
  <c r="AU820" i="2" s="1"/>
  <c r="AX132" i="2"/>
  <c r="AV132" i="2"/>
  <c r="AU132" i="2" a="1"/>
  <c r="AU132" i="2" s="1"/>
  <c r="AV1589" i="2"/>
  <c r="AX1589" i="2"/>
  <c r="AU1589" i="2" a="1"/>
  <c r="AU1589" i="2" s="1"/>
  <c r="AV862" i="2"/>
  <c r="AU862" i="2" a="1"/>
  <c r="AU862" i="2" s="1"/>
  <c r="AX862" i="2"/>
  <c r="AU787" i="2" a="1"/>
  <c r="AU787" i="2" s="1"/>
  <c r="AX787" i="2"/>
  <c r="AV787" i="2"/>
  <c r="AV1183" i="2"/>
  <c r="AX1183" i="2"/>
  <c r="AU1183" i="2" a="1"/>
  <c r="AU1183" i="2" s="1"/>
  <c r="AX764" i="2"/>
  <c r="AV764" i="2"/>
  <c r="AU764" i="2" a="1"/>
  <c r="AU764" i="2" s="1"/>
  <c r="AU1787" i="2" a="1"/>
  <c r="AU1787" i="2" s="1"/>
  <c r="AX1787" i="2"/>
  <c r="AV1787" i="2"/>
  <c r="AX1056" i="2"/>
  <c r="AV1056" i="2"/>
  <c r="AU1056" i="2" a="1"/>
  <c r="AU1056" i="2" s="1"/>
  <c r="AX1703" i="2"/>
  <c r="AV1703" i="2"/>
  <c r="AU1703" i="2" a="1"/>
  <c r="AU1703" i="2" s="1"/>
  <c r="AX1640" i="2"/>
  <c r="AV1640" i="2"/>
  <c r="AU1640" i="2" a="1"/>
  <c r="AU1640" i="2" s="1"/>
  <c r="AU1410" i="2" a="1"/>
  <c r="AU1410" i="2" s="1"/>
  <c r="AX1410" i="2"/>
  <c r="AV1410" i="2"/>
  <c r="AU782" i="2" a="1"/>
  <c r="AU782" i="2" s="1"/>
  <c r="AX782" i="2"/>
  <c r="AV782" i="2"/>
  <c r="AU503" i="2" a="1"/>
  <c r="AU503" i="2" s="1"/>
  <c r="AX503" i="2"/>
  <c r="AV503" i="2"/>
  <c r="AU1592" i="2" a="1"/>
  <c r="AU1592" i="2" s="1"/>
  <c r="AX1592" i="2"/>
  <c r="AV1592" i="2"/>
  <c r="AX1493" i="2"/>
  <c r="AV1493" i="2"/>
  <c r="AU1493" i="2" a="1"/>
  <c r="AU1493" i="2" s="1"/>
  <c r="AU817" i="2" a="1"/>
  <c r="AU817" i="2" s="1"/>
  <c r="AX817" i="2"/>
  <c r="AV817" i="2"/>
  <c r="AU693" i="2" a="1"/>
  <c r="AU693" i="2" s="1"/>
  <c r="AX693" i="2"/>
  <c r="AV693" i="2"/>
  <c r="AX532" i="2"/>
  <c r="AV532" i="2"/>
  <c r="AU532" i="2" a="1"/>
  <c r="AU532" i="2" s="1"/>
  <c r="AU278" i="2" a="1"/>
  <c r="AU278" i="2" s="1"/>
  <c r="AX278" i="2"/>
  <c r="AV278" i="2"/>
  <c r="AX294" i="2"/>
  <c r="AV294" i="2"/>
  <c r="AU294" i="2" a="1"/>
  <c r="AU294" i="2" s="1"/>
  <c r="AX84" i="2"/>
  <c r="AU84" i="2" a="1"/>
  <c r="AU84" i="2" s="1"/>
  <c r="AV84" i="2"/>
  <c r="AX251" i="2"/>
  <c r="AV251" i="2"/>
  <c r="AU251" i="2" a="1"/>
  <c r="AU251" i="2" s="1"/>
  <c r="AX128" i="2"/>
  <c r="AV128" i="2"/>
  <c r="AU128" i="2" a="1"/>
  <c r="AU128" i="2" s="1"/>
  <c r="AU3" i="2" l="1" a="1"/>
  <c r="AU3" i="2" s="1"/>
  <c r="AW3" i="2" s="1"/>
  <c r="AV3" i="2"/>
  <c r="AS847" i="1"/>
  <c r="AX847" i="1"/>
  <c r="AY847" i="1"/>
  <c r="AX1064" i="1"/>
  <c r="AY1064" i="1"/>
  <c r="AS1064" i="1"/>
  <c r="AX823" i="1"/>
  <c r="AY823" i="1"/>
  <c r="AS823" i="1"/>
  <c r="AX852" i="1"/>
  <c r="AY852" i="1"/>
  <c r="AS852" i="1"/>
  <c r="W22" i="5"/>
  <c r="W40" i="5"/>
  <c r="R39" i="5"/>
  <c r="W39" i="5" s="1"/>
  <c r="R37" i="5"/>
  <c r="W36" i="5" s="1"/>
  <c r="W23" i="5"/>
  <c r="W25" i="5"/>
  <c r="W26" i="5"/>
  <c r="AY230" i="1"/>
  <c r="AS230" i="1"/>
  <c r="AX230" i="1"/>
  <c r="AY571" i="1"/>
  <c r="AS571" i="1"/>
  <c r="AX571" i="1"/>
  <c r="AY181" i="1"/>
  <c r="AX181" i="1"/>
  <c r="AS181" i="1"/>
  <c r="AX1171" i="1"/>
  <c r="AS1171" i="1"/>
  <c r="AY1171" i="1"/>
  <c r="AP25" i="3"/>
  <c r="T25" i="3" s="1"/>
  <c r="AX728" i="1"/>
  <c r="AS728" i="1"/>
  <c r="AY728" i="1"/>
  <c r="AS1010" i="1"/>
  <c r="AY1010" i="1"/>
  <c r="AX1010" i="1"/>
  <c r="AP23" i="3"/>
  <c r="T23" i="3" s="1"/>
  <c r="AW12" i="3"/>
  <c r="AQ12" i="3"/>
  <c r="AQ11" i="3"/>
  <c r="AQ10" i="3"/>
  <c r="AV12" i="3"/>
  <c r="AV10" i="3"/>
  <c r="AP10" i="3" s="1"/>
  <c r="T10" i="3" s="1"/>
  <c r="AV11" i="3"/>
  <c r="AX423" i="1"/>
  <c r="AS423" i="1"/>
  <c r="AY423" i="1"/>
  <c r="AY729" i="1"/>
  <c r="AX729" i="1"/>
  <c r="AS729" i="1"/>
  <c r="AS808" i="1"/>
  <c r="AX808" i="1"/>
  <c r="AY808" i="1"/>
  <c r="AY481" i="1"/>
  <c r="AS481" i="1"/>
  <c r="AX481" i="1"/>
  <c r="AX662" i="1"/>
  <c r="AY662" i="1"/>
  <c r="AS662" i="1"/>
  <c r="AX1069" i="1"/>
  <c r="AS1069" i="1"/>
  <c r="AY1069" i="1"/>
  <c r="AX647" i="1"/>
  <c r="AY647" i="1"/>
  <c r="AS647" i="1"/>
  <c r="AY1026" i="1"/>
  <c r="AS1026" i="1"/>
  <c r="AX1026" i="1"/>
  <c r="AX804" i="1"/>
  <c r="AS804" i="1"/>
  <c r="AY804" i="1"/>
  <c r="AX1196" i="1"/>
  <c r="AS1196" i="1"/>
  <c r="AY1196" i="1"/>
  <c r="AY754" i="1"/>
  <c r="AX754" i="1"/>
  <c r="AS754" i="1"/>
  <c r="AS947" i="1"/>
  <c r="AY947" i="1"/>
  <c r="AX947" i="1"/>
  <c r="AZ6" i="1"/>
  <c r="F6" i="1" s="1"/>
  <c r="AS956" i="1"/>
  <c r="AZ16" i="1"/>
  <c r="F16" i="1" s="1"/>
  <c r="AZ31" i="1"/>
  <c r="F31" i="1" s="1"/>
  <c r="AX42" i="1"/>
  <c r="AY42" i="1"/>
  <c r="AS42" i="1"/>
  <c r="AS147" i="1"/>
  <c r="AX1210" i="1"/>
  <c r="AX1068" i="1"/>
  <c r="AS1068" i="1"/>
  <c r="AY1068" i="1"/>
  <c r="AX147" i="1"/>
  <c r="AR147" i="1" s="1"/>
  <c r="AX1201" i="1"/>
  <c r="AY1201" i="1"/>
  <c r="AS1201" i="1"/>
  <c r="AS982" i="1"/>
  <c r="AX1088" i="1"/>
  <c r="AZ22" i="1"/>
  <c r="F22" i="1" s="1"/>
  <c r="AX678" i="1"/>
  <c r="AS938" i="1"/>
  <c r="AY938" i="1"/>
  <c r="AX938" i="1"/>
  <c r="AS678" i="1"/>
  <c r="AY678" i="1"/>
  <c r="AS1210" i="1"/>
  <c r="AY1210" i="1"/>
  <c r="AY762" i="1"/>
  <c r="AX762" i="1"/>
  <c r="AS762" i="1"/>
  <c r="AS80" i="1"/>
  <c r="AY1159" i="1"/>
  <c r="AX1159" i="1"/>
  <c r="AS1159" i="1"/>
  <c r="AY1179" i="1"/>
  <c r="AS1179" i="1"/>
  <c r="AX1179" i="1"/>
  <c r="AX80" i="1"/>
  <c r="AY80" i="1"/>
  <c r="AY1088" i="1"/>
  <c r="AS1088" i="1"/>
  <c r="AX242" i="1"/>
  <c r="AY242" i="1"/>
  <c r="AS242" i="1"/>
  <c r="AS359" i="1"/>
  <c r="AX359" i="1"/>
  <c r="AY359" i="1"/>
  <c r="AX818" i="1"/>
  <c r="AX93" i="1"/>
  <c r="AS93" i="1"/>
  <c r="AY93" i="1"/>
  <c r="AX609" i="1"/>
  <c r="AY1160" i="1"/>
  <c r="AS1160" i="1"/>
  <c r="AX1160" i="1"/>
  <c r="AY893" i="1"/>
  <c r="AS140" i="1"/>
  <c r="AX325" i="1"/>
  <c r="AR325" i="1" s="1"/>
  <c r="I325" i="1" s="1"/>
  <c r="AX140" i="1"/>
  <c r="AR140" i="1" s="1"/>
  <c r="AY325" i="1"/>
  <c r="AZ24" i="1"/>
  <c r="F24" i="1" s="1"/>
  <c r="AZ33" i="1"/>
  <c r="F33" i="1" s="1"/>
  <c r="AX824" i="1"/>
  <c r="AY112" i="1"/>
  <c r="AS612" i="1"/>
  <c r="AS129" i="1"/>
  <c r="AY986" i="1"/>
  <c r="AS818" i="1"/>
  <c r="AY818" i="1"/>
  <c r="AX227" i="1"/>
  <c r="AY227" i="1"/>
  <c r="AS227" i="1"/>
  <c r="AS986" i="1"/>
  <c r="AX986" i="1"/>
  <c r="AX194" i="1"/>
  <c r="AS194" i="1"/>
  <c r="AY194" i="1"/>
  <c r="AY286" i="1"/>
  <c r="AS286" i="1"/>
  <c r="AX286" i="1"/>
  <c r="AX243" i="1"/>
  <c r="AX63" i="1"/>
  <c r="AS63" i="1"/>
  <c r="AY63" i="1"/>
  <c r="AY612" i="1"/>
  <c r="AX612" i="1"/>
  <c r="AX307" i="1"/>
  <c r="AS307" i="1"/>
  <c r="AY307" i="1"/>
  <c r="AY824" i="1"/>
  <c r="AS824" i="1"/>
  <c r="AS793" i="1"/>
  <c r="AY793" i="1"/>
  <c r="AX793" i="1"/>
  <c r="AY91" i="1"/>
  <c r="AS91" i="1"/>
  <c r="AX91" i="1"/>
  <c r="AX143" i="1"/>
  <c r="AS893" i="1"/>
  <c r="AX893" i="1"/>
  <c r="AY143" i="1"/>
  <c r="AS143" i="1"/>
  <c r="AX973" i="1"/>
  <c r="AS973" i="1"/>
  <c r="AY973" i="1"/>
  <c r="AX129" i="1"/>
  <c r="AY129" i="1"/>
  <c r="AX952" i="1"/>
  <c r="AX757" i="1"/>
  <c r="AX1051" i="1"/>
  <c r="AS1080" i="1"/>
  <c r="AS205" i="1"/>
  <c r="AS616" i="1"/>
  <c r="AS1163" i="1"/>
  <c r="AX607" i="1"/>
  <c r="AY1062" i="1"/>
  <c r="AX291" i="1"/>
  <c r="AS291" i="1"/>
  <c r="AY291" i="1"/>
  <c r="AX668" i="1"/>
  <c r="AX521" i="1"/>
  <c r="AY1176" i="1"/>
  <c r="AX783" i="1"/>
  <c r="AY988" i="1"/>
  <c r="AS609" i="1"/>
  <c r="AY609" i="1"/>
  <c r="AS988" i="1"/>
  <c r="AX988" i="1"/>
  <c r="AX906" i="1"/>
  <c r="AY906" i="1"/>
  <c r="AS906" i="1"/>
  <c r="AY205" i="1"/>
  <c r="AX205" i="1"/>
  <c r="AY1218" i="1"/>
  <c r="AS1218" i="1"/>
  <c r="AX1218" i="1"/>
  <c r="AX1168" i="1"/>
  <c r="AX378" i="1"/>
  <c r="AS378" i="1"/>
  <c r="AY378" i="1"/>
  <c r="AX982" i="1"/>
  <c r="AY982" i="1"/>
  <c r="AY616" i="1"/>
  <c r="AX616" i="1"/>
  <c r="AY439" i="1"/>
  <c r="AS439" i="1"/>
  <c r="AX439" i="1"/>
  <c r="AS487" i="1"/>
  <c r="AS1065" i="1"/>
  <c r="AY243" i="1"/>
  <c r="AS243" i="1"/>
  <c r="AY668" i="1"/>
  <c r="AS668" i="1"/>
  <c r="AX634" i="1"/>
  <c r="AY607" i="1"/>
  <c r="AS607" i="1"/>
  <c r="AS1062" i="1"/>
  <c r="AX1062" i="1"/>
  <c r="AY526" i="1"/>
  <c r="AY1125" i="1"/>
  <c r="AS1125" i="1"/>
  <c r="AX1125" i="1"/>
  <c r="AS1152" i="1"/>
  <c r="AY628" i="1"/>
  <c r="AX628" i="1"/>
  <c r="AS628" i="1"/>
  <c r="AS526" i="1"/>
  <c r="AX526" i="1"/>
  <c r="AS486" i="1"/>
  <c r="AY486" i="1"/>
  <c r="AS934" i="1"/>
  <c r="AX934" i="1"/>
  <c r="AY934" i="1"/>
  <c r="AS394" i="1"/>
  <c r="AY394" i="1"/>
  <c r="AX394" i="1"/>
  <c r="AX924" i="1"/>
  <c r="AS924" i="1"/>
  <c r="AY924" i="1"/>
  <c r="AX1152" i="1"/>
  <c r="AY1152" i="1"/>
  <c r="AZ19" i="1"/>
  <c r="F19" i="1" s="1"/>
  <c r="AX173" i="1"/>
  <c r="AS173" i="1"/>
  <c r="AY173" i="1"/>
  <c r="AY783" i="1"/>
  <c r="AS783" i="1"/>
  <c r="AS952" i="1"/>
  <c r="AY952" i="1"/>
  <c r="AY757" i="1"/>
  <c r="AS757" i="1"/>
  <c r="AX250" i="1"/>
  <c r="AS250" i="1"/>
  <c r="AY250" i="1"/>
  <c r="AY301" i="1"/>
  <c r="AS301" i="1"/>
  <c r="AX301" i="1"/>
  <c r="AZ36" i="1"/>
  <c r="F36" i="1" s="1"/>
  <c r="AY315" i="1"/>
  <c r="AX315" i="1"/>
  <c r="AS315" i="1"/>
  <c r="AS1051" i="1"/>
  <c r="AY1051" i="1"/>
  <c r="AS646" i="1"/>
  <c r="AY646" i="1"/>
  <c r="AX646" i="1"/>
  <c r="AY1080" i="1"/>
  <c r="AX1080" i="1"/>
  <c r="AX1094" i="1"/>
  <c r="AS1094" i="1"/>
  <c r="AY1094" i="1"/>
  <c r="AY833" i="1"/>
  <c r="AX833" i="1"/>
  <c r="AS833" i="1"/>
  <c r="AY903" i="1"/>
  <c r="AY641" i="1"/>
  <c r="AS641" i="1"/>
  <c r="AX641" i="1"/>
  <c r="AX755" i="1"/>
  <c r="AY755" i="1"/>
  <c r="AS755" i="1"/>
  <c r="AY1168" i="1"/>
  <c r="AS1168" i="1"/>
  <c r="AX635" i="1"/>
  <c r="AS635" i="1"/>
  <c r="AY635" i="1"/>
  <c r="AY459" i="1"/>
  <c r="AX459" i="1"/>
  <c r="AS459" i="1"/>
  <c r="AX903" i="1"/>
  <c r="AS903" i="1"/>
  <c r="AS719" i="1"/>
  <c r="AX836" i="1"/>
  <c r="AS836" i="1"/>
  <c r="AY836" i="1"/>
  <c r="AX1022" i="1"/>
  <c r="AY1022" i="1"/>
  <c r="AS1022" i="1"/>
  <c r="AX431" i="1"/>
  <c r="AS431" i="1"/>
  <c r="AY431" i="1"/>
  <c r="AY212" i="1"/>
  <c r="AY1110" i="1"/>
  <c r="AX1110" i="1"/>
  <c r="AS1110" i="1"/>
  <c r="AY719" i="1"/>
  <c r="AX719" i="1"/>
  <c r="AX212" i="1"/>
  <c r="AS212" i="1"/>
  <c r="AY264" i="1"/>
  <c r="AS799" i="1"/>
  <c r="AY1099" i="1"/>
  <c r="AS1099" i="1"/>
  <c r="AX1099" i="1"/>
  <c r="AX131" i="1"/>
  <c r="AS131" i="1"/>
  <c r="AY131" i="1"/>
  <c r="AS264" i="1"/>
  <c r="AX264" i="1"/>
  <c r="AX799" i="1"/>
  <c r="AY799" i="1"/>
  <c r="AX487" i="1"/>
  <c r="AY487" i="1"/>
  <c r="AX1065" i="1"/>
  <c r="AY1065" i="1"/>
  <c r="AY1107" i="1"/>
  <c r="AX392" i="1"/>
  <c r="AS392" i="1"/>
  <c r="AY392" i="1"/>
  <c r="AX1204" i="1"/>
  <c r="AS1204" i="1"/>
  <c r="AY1204" i="1"/>
  <c r="AX50" i="1"/>
  <c r="AX872" i="1"/>
  <c r="AY872" i="1"/>
  <c r="AS872" i="1"/>
  <c r="AY1163" i="1"/>
  <c r="AX1163" i="1"/>
  <c r="AX1107" i="1"/>
  <c r="AS1107" i="1"/>
  <c r="AY50" i="1"/>
  <c r="AY521" i="1"/>
  <c r="AS521" i="1"/>
  <c r="AS1176" i="1"/>
  <c r="AX1176" i="1"/>
  <c r="AX1019" i="1"/>
  <c r="AS1019" i="1"/>
  <c r="AY1019" i="1"/>
  <c r="AY210" i="1"/>
  <c r="AX210" i="1"/>
  <c r="AS210" i="1"/>
  <c r="AS1122" i="1"/>
  <c r="AY1122" i="1"/>
  <c r="AX1122" i="1"/>
  <c r="AX486" i="1"/>
  <c r="AX472" i="1"/>
  <c r="AY472" i="1"/>
  <c r="AS472" i="1"/>
  <c r="AX532" i="1"/>
  <c r="AS532" i="1"/>
  <c r="AY532" i="1"/>
  <c r="AY634" i="1"/>
  <c r="AS634" i="1"/>
  <c r="BA114" i="1"/>
  <c r="AZ23" i="1"/>
  <c r="F23" i="1" s="1"/>
  <c r="AY956" i="1"/>
  <c r="AR956" i="1" s="1"/>
  <c r="AZ21" i="1"/>
  <c r="F21" i="1" s="1"/>
  <c r="BA984" i="1"/>
  <c r="BA1175" i="1"/>
  <c r="BA319" i="1"/>
  <c r="BA347" i="1"/>
  <c r="AZ12" i="1"/>
  <c r="F12" i="1" s="1"/>
  <c r="AZ29" i="1"/>
  <c r="F29" i="1" s="1"/>
  <c r="AZ11" i="1"/>
  <c r="F11" i="1" s="1"/>
  <c r="AZ14" i="1"/>
  <c r="F14" i="1" s="1"/>
  <c r="BA461" i="1"/>
  <c r="BA142" i="1"/>
  <c r="BA383" i="1"/>
  <c r="BA85" i="1"/>
  <c r="BA566" i="1"/>
  <c r="BA1235" i="1"/>
  <c r="BA953" i="1"/>
  <c r="BA784" i="1"/>
  <c r="BA1157" i="1"/>
  <c r="BA1112" i="1"/>
  <c r="BA493" i="1"/>
  <c r="BA894" i="1"/>
  <c r="BA955" i="1"/>
  <c r="BA1061" i="1"/>
  <c r="BA429" i="1"/>
  <c r="BA569" i="1"/>
  <c r="BA679" i="1"/>
  <c r="BA251" i="1"/>
  <c r="BA989" i="1"/>
  <c r="BA749" i="1"/>
  <c r="BA743" i="1"/>
  <c r="BA481" i="1"/>
  <c r="BA286" i="1"/>
  <c r="BA476" i="1"/>
  <c r="BA941" i="1"/>
  <c r="BA132" i="1"/>
  <c r="BA93" i="1"/>
  <c r="BA394" i="1"/>
  <c r="BA1028" i="1"/>
  <c r="BA451" i="1"/>
  <c r="BA1063" i="1"/>
  <c r="BA272" i="1"/>
  <c r="BA1177" i="1"/>
  <c r="BA320" i="1"/>
  <c r="BA389" i="1"/>
  <c r="BA195" i="1"/>
  <c r="BA259" i="1"/>
  <c r="BA322" i="1"/>
  <c r="AY584" i="1"/>
  <c r="AX707" i="1"/>
  <c r="AY707" i="1"/>
  <c r="AS707" i="1"/>
  <c r="BA850" i="1"/>
  <c r="BA401" i="1"/>
  <c r="BA1024" i="1"/>
  <c r="AS584" i="1"/>
  <c r="AX584" i="1"/>
  <c r="AY209" i="1"/>
  <c r="BA1055" i="1"/>
  <c r="BA774" i="1"/>
  <c r="AZ37" i="1"/>
  <c r="F37" i="1" s="1"/>
  <c r="AZ32" i="1"/>
  <c r="F32" i="1" s="1"/>
  <c r="AZ8" i="1"/>
  <c r="F8" i="1" s="1"/>
  <c r="AX4" i="1"/>
  <c r="AY421" i="1"/>
  <c r="AR421" i="1" s="1"/>
  <c r="AZ35" i="1"/>
  <c r="F35" i="1" s="1"/>
  <c r="AZ27" i="1"/>
  <c r="F27" i="1" s="1"/>
  <c r="AZ13" i="1"/>
  <c r="F13" i="1" s="1"/>
  <c r="AZ18" i="1"/>
  <c r="F18" i="1" s="1"/>
  <c r="AS421" i="1"/>
  <c r="AZ20" i="1"/>
  <c r="F20" i="1" s="1"/>
  <c r="AZ34" i="1"/>
  <c r="F34" i="1" s="1"/>
  <c r="AZ7" i="1"/>
  <c r="F7" i="1" s="1"/>
  <c r="AZ30" i="1"/>
  <c r="F30" i="1" s="1"/>
  <c r="AZ9" i="1"/>
  <c r="F9" i="1" s="1"/>
  <c r="AZ15" i="1"/>
  <c r="F15" i="1" s="1"/>
  <c r="BA382" i="1"/>
  <c r="BA756" i="1"/>
  <c r="BA716" i="1"/>
  <c r="BA407" i="1"/>
  <c r="BA609" i="1"/>
  <c r="BA69" i="1"/>
  <c r="BA253" i="1"/>
  <c r="BA1138" i="1"/>
  <c r="BA1154" i="1"/>
  <c r="BA227" i="1"/>
  <c r="BA779" i="1"/>
  <c r="BA173" i="1"/>
  <c r="BA884" i="1"/>
  <c r="BA199" i="1"/>
  <c r="BA620" i="1"/>
  <c r="BA618" i="1"/>
  <c r="BA764" i="1"/>
  <c r="BA344" i="1"/>
  <c r="BA271" i="1"/>
  <c r="BA1037" i="1"/>
  <c r="BA1047" i="1"/>
  <c r="BA342" i="1"/>
  <c r="BA579" i="1"/>
  <c r="BA131" i="1"/>
  <c r="BA489" i="1"/>
  <c r="BA327" i="1"/>
  <c r="BA1238" i="1"/>
  <c r="BA817" i="1"/>
  <c r="BA534" i="1"/>
  <c r="BA914" i="1"/>
  <c r="BA59" i="1"/>
  <c r="BA674" i="1"/>
  <c r="BA936" i="1"/>
  <c r="AZ10" i="1"/>
  <c r="F10" i="1" s="1"/>
  <c r="AZ28" i="1"/>
  <c r="F28" i="1" s="1"/>
  <c r="AZ26" i="1"/>
  <c r="F26" i="1" s="1"/>
  <c r="AZ38" i="1"/>
  <c r="F38" i="1" s="1"/>
  <c r="AZ5" i="1"/>
  <c r="F5" i="1" s="1"/>
  <c r="AZ25" i="1"/>
  <c r="F25" i="1" s="1"/>
  <c r="AZ17" i="1"/>
  <c r="F17" i="1" s="1"/>
  <c r="BA94" i="1"/>
  <c r="BA496" i="1"/>
  <c r="BA352" i="1"/>
  <c r="BA1193" i="1"/>
  <c r="BA565" i="1"/>
  <c r="BA871" i="1"/>
  <c r="BA353" i="1"/>
  <c r="BA1153" i="1"/>
  <c r="BA757" i="1"/>
  <c r="BA506" i="1"/>
  <c r="BA374" i="1"/>
  <c r="BA220" i="1"/>
  <c r="BA163" i="1"/>
  <c r="BA734" i="1"/>
  <c r="BA1207" i="1"/>
  <c r="BA872" i="1"/>
  <c r="BA875" i="1"/>
  <c r="BA806" i="1"/>
  <c r="BA959" i="1"/>
  <c r="BA477" i="1"/>
  <c r="BA962" i="1"/>
  <c r="BA108" i="1"/>
  <c r="BA709" i="1"/>
  <c r="BA406" i="1"/>
  <c r="BA486" i="1"/>
  <c r="BA239" i="1"/>
  <c r="BA950" i="1"/>
  <c r="BA1127" i="1"/>
  <c r="BA226" i="1"/>
  <c r="BA853" i="1"/>
  <c r="BA61" i="1"/>
  <c r="BA775" i="1"/>
  <c r="BA655" i="1"/>
  <c r="BA556" i="1"/>
  <c r="BA356" i="1"/>
  <c r="BA460" i="1"/>
  <c r="BA421" i="1"/>
  <c r="BA790" i="1"/>
  <c r="BA440" i="1"/>
  <c r="BA963" i="1"/>
  <c r="BA276" i="1"/>
  <c r="BA438" i="1"/>
  <c r="BA1200" i="1"/>
  <c r="BA682" i="1"/>
  <c r="BA1176" i="1"/>
  <c r="BA1093" i="1"/>
  <c r="BA584" i="1"/>
  <c r="BA333" i="1"/>
  <c r="BA499" i="1"/>
  <c r="BA449" i="1"/>
  <c r="BA635" i="1"/>
  <c r="BA386" i="1"/>
  <c r="BA225" i="1"/>
  <c r="BA1165" i="1"/>
  <c r="BA504" i="1"/>
  <c r="BA83" i="1"/>
  <c r="BA876" i="1"/>
  <c r="BA150" i="1"/>
  <c r="BA1234" i="1"/>
  <c r="BA369" i="1"/>
  <c r="BA855" i="1"/>
  <c r="BA987" i="1"/>
  <c r="BA1039" i="1"/>
  <c r="BA165" i="1"/>
  <c r="BA370" i="1"/>
  <c r="BA995" i="1"/>
  <c r="BA75" i="1"/>
  <c r="BA912" i="1"/>
  <c r="BA234" i="1"/>
  <c r="BA1214" i="1"/>
  <c r="BA908" i="1"/>
  <c r="BA130" i="1"/>
  <c r="BA798" i="1"/>
  <c r="BA216" i="1"/>
  <c r="BA812" i="1"/>
  <c r="BA1046" i="1"/>
  <c r="BA346" i="1"/>
  <c r="BA1068" i="1"/>
  <c r="BA668" i="1"/>
  <c r="BA656" i="1"/>
  <c r="BA264" i="1"/>
  <c r="BA160" i="1"/>
  <c r="BA626" i="1"/>
  <c r="BA118" i="1"/>
  <c r="AY1140" i="1"/>
  <c r="AR1140" i="1" s="1"/>
  <c r="AS1140" i="1"/>
  <c r="BA68" i="1"/>
  <c r="BA1143" i="1"/>
  <c r="BA311" i="1"/>
  <c r="BA169" i="1"/>
  <c r="BA1062" i="1"/>
  <c r="BA759" i="1"/>
  <c r="BA693" i="1"/>
  <c r="BA503" i="1"/>
  <c r="BA822" i="1"/>
  <c r="BA976" i="1"/>
  <c r="BA90" i="1"/>
  <c r="BA1191" i="1"/>
  <c r="BA1084" i="1"/>
  <c r="BA1167" i="1"/>
  <c r="BA1121" i="1"/>
  <c r="BA526" i="1"/>
  <c r="BA120" i="1"/>
  <c r="BA1036" i="1"/>
  <c r="BA745" i="1"/>
  <c r="BA903" i="1"/>
  <c r="BA710" i="1"/>
  <c r="BA630" i="1"/>
  <c r="BA201" i="1"/>
  <c r="BA761" i="1"/>
  <c r="BA480" i="1"/>
  <c r="BA1079" i="1"/>
  <c r="BA1240" i="1"/>
  <c r="BA1009" i="1"/>
  <c r="BA213" i="1"/>
  <c r="BA186" i="1"/>
  <c r="BA988" i="1"/>
  <c r="BA384" i="1"/>
  <c r="BA1196" i="1"/>
  <c r="AX829" i="1"/>
  <c r="BA1027" i="1"/>
  <c r="BA270" i="1"/>
  <c r="BA930" i="1"/>
  <c r="BA1185" i="1"/>
  <c r="BA553" i="1"/>
  <c r="BA372" i="1"/>
  <c r="BA55" i="1"/>
  <c r="BA683" i="1"/>
  <c r="BA868" i="1"/>
  <c r="BA1213" i="1"/>
  <c r="BA587" i="1"/>
  <c r="BA211" i="1"/>
  <c r="BA417" i="1"/>
  <c r="BA1134" i="1"/>
  <c r="BA819" i="1"/>
  <c r="BA561" i="1"/>
  <c r="BA581" i="1"/>
  <c r="BA1236" i="1"/>
  <c r="BA808" i="1"/>
  <c r="BA698" i="1"/>
  <c r="BA398" i="1"/>
  <c r="BA1087" i="1"/>
  <c r="BA650" i="1"/>
  <c r="BA159" i="1"/>
  <c r="BA727" i="1"/>
  <c r="BA285" i="1"/>
  <c r="BA737" i="1"/>
  <c r="BA267" i="1"/>
  <c r="BA978" i="1"/>
  <c r="BA189" i="1"/>
  <c r="BA60" i="1"/>
  <c r="BA905" i="1"/>
  <c r="BA1015" i="1"/>
  <c r="BA746" i="1"/>
  <c r="BA368" i="1"/>
  <c r="BA450" i="1"/>
  <c r="BA577" i="1"/>
  <c r="BA660" i="1"/>
  <c r="BA801" i="1"/>
  <c r="BA525" i="1"/>
  <c r="BA126" i="1"/>
  <c r="BA851" i="1"/>
  <c r="BA649" i="1"/>
  <c r="BA307" i="1"/>
  <c r="BA825" i="1"/>
  <c r="BA392" i="1"/>
  <c r="BA291" i="1"/>
  <c r="BA275" i="1"/>
  <c r="BA1026" i="1"/>
  <c r="BA585" i="1"/>
  <c r="BA1208" i="1"/>
  <c r="BA1018" i="1"/>
  <c r="BA1049" i="1"/>
  <c r="BA149" i="1"/>
  <c r="BA162" i="1"/>
  <c r="BA168" i="1"/>
  <c r="BA721" i="1"/>
  <c r="BA331" i="1"/>
  <c r="BA869" i="1"/>
  <c r="BA961" i="1"/>
  <c r="BA837" i="1"/>
  <c r="BA614" i="1"/>
  <c r="BA881" i="1"/>
  <c r="BA376" i="1"/>
  <c r="BA802" i="1"/>
  <c r="BA834" i="1"/>
  <c r="BA726" i="1"/>
  <c r="BA917" i="1"/>
  <c r="BA1053" i="1"/>
  <c r="BA1128" i="1"/>
  <c r="BA647" i="1"/>
  <c r="BA170" i="1"/>
  <c r="AX1044" i="1"/>
  <c r="AR1044" i="1" s="1"/>
  <c r="AS1044" i="1"/>
  <c r="AX1101" i="1"/>
  <c r="AY1101" i="1"/>
  <c r="BA849" i="1"/>
  <c r="BA135" i="1"/>
  <c r="BA1054" i="1"/>
  <c r="BA86" i="1"/>
  <c r="BA63" i="1"/>
  <c r="BA338" i="1"/>
  <c r="BA335" i="1"/>
  <c r="BA996" i="1"/>
  <c r="BA100" i="1"/>
  <c r="BA304" i="1"/>
  <c r="BA223" i="1"/>
  <c r="BA578" i="1"/>
  <c r="BA896" i="1"/>
  <c r="BA1164" i="1"/>
  <c r="BA1074" i="1"/>
  <c r="BA602" i="1"/>
  <c r="BA1142" i="1"/>
  <c r="BA294" i="1"/>
  <c r="BA1017" i="1"/>
  <c r="BA190" i="1"/>
  <c r="BA1224" i="1"/>
  <c r="BA203" i="1"/>
  <c r="BA1045" i="1"/>
  <c r="BA794" i="1"/>
  <c r="BA1194" i="1"/>
  <c r="BA913" i="1"/>
  <c r="BA425" i="1"/>
  <c r="BA1241" i="1"/>
  <c r="BA1058" i="1"/>
  <c r="BA250" i="1"/>
  <c r="BA502" i="1"/>
  <c r="BA53" i="1"/>
  <c r="BA426" i="1"/>
  <c r="BA1095" i="1"/>
  <c r="BA1022" i="1"/>
  <c r="BA300" i="1"/>
  <c r="BA487" i="1"/>
  <c r="BA738" i="1"/>
  <c r="BA611" i="1"/>
  <c r="BA441" i="1"/>
  <c r="BA379" i="1"/>
  <c r="BA349" i="1"/>
  <c r="BA1222" i="1"/>
  <c r="BA1232" i="1"/>
  <c r="BA888" i="1"/>
  <c r="BA1007" i="1"/>
  <c r="BA528" i="1"/>
  <c r="BA608" i="1"/>
  <c r="BA1120" i="1"/>
  <c r="BA714" i="1"/>
  <c r="BA864" i="1"/>
  <c r="BA713" i="1"/>
  <c r="BA845" i="1"/>
  <c r="BA215" i="1"/>
  <c r="BA631" i="1"/>
  <c r="BA1008" i="1"/>
  <c r="BA860" i="1"/>
  <c r="BA1100" i="1"/>
  <c r="BA897" i="1"/>
  <c r="BA138" i="1"/>
  <c r="BA867" i="1"/>
  <c r="BA1072" i="1"/>
  <c r="BA48" i="1"/>
  <c r="BA836" i="1"/>
  <c r="BA332" i="1"/>
  <c r="BA47" i="1"/>
  <c r="BA1005" i="1"/>
  <c r="BA229" i="1"/>
  <c r="BA595" i="1"/>
  <c r="BA1104" i="1"/>
  <c r="BA628" i="1"/>
  <c r="BA939" i="1"/>
  <c r="BA200" i="1"/>
  <c r="BA970" i="1"/>
  <c r="BA87" i="1"/>
  <c r="BA1078" i="1"/>
  <c r="BA334" i="1"/>
  <c r="BA641" i="1"/>
  <c r="BA992" i="1"/>
  <c r="BA473" i="1"/>
  <c r="BA363" i="1"/>
  <c r="BA1118" i="1"/>
  <c r="BA582" i="1"/>
  <c r="BA901" i="1"/>
  <c r="BA885" i="1"/>
  <c r="BA1189" i="1"/>
  <c r="BA1080" i="1"/>
  <c r="BA187" i="1"/>
  <c r="BA469" i="1"/>
  <c r="BA418" i="1"/>
  <c r="BA1149" i="1"/>
  <c r="BA1228" i="1"/>
  <c r="BA700" i="1"/>
  <c r="BA1169" i="1"/>
  <c r="BA956" i="1"/>
  <c r="BA576" i="1"/>
  <c r="BA167" i="1"/>
  <c r="BA657" i="1"/>
  <c r="BA164" i="1"/>
  <c r="BA152" i="1"/>
  <c r="BA237" i="1"/>
  <c r="BA563" i="1"/>
  <c r="BA317" i="1"/>
  <c r="BA174" i="1"/>
  <c r="BA692" i="1"/>
  <c r="BA828" i="1"/>
  <c r="BA707" i="1"/>
  <c r="BA923" i="1"/>
  <c r="BA670" i="1"/>
  <c r="BA688" i="1"/>
  <c r="BA462" i="1"/>
  <c r="BA432" i="1"/>
  <c r="BA64" i="1"/>
  <c r="BA789" i="1"/>
  <c r="BA1006" i="1"/>
  <c r="BA922" i="1"/>
  <c r="BA652" i="1"/>
  <c r="BA122" i="1"/>
  <c r="BA91" i="1"/>
  <c r="BA1170" i="1"/>
  <c r="BA769" i="1"/>
  <c r="BA921" i="1"/>
  <c r="BA1155" i="1"/>
  <c r="BA143" i="1"/>
  <c r="BA920" i="1"/>
  <c r="BA51" i="1"/>
  <c r="BA330" i="1"/>
  <c r="BA1171" i="1"/>
  <c r="BA287" i="1"/>
  <c r="BA357" i="1"/>
  <c r="BA521" i="1"/>
  <c r="BA371" i="1"/>
  <c r="BA1092" i="1"/>
  <c r="BA570" i="1"/>
  <c r="BA1097" i="1"/>
  <c r="BA1186" i="1"/>
  <c r="BA527" i="1"/>
  <c r="BA689" i="1"/>
  <c r="BA762" i="1"/>
  <c r="BA395" i="1"/>
  <c r="BA1231" i="1"/>
  <c r="BA509" i="1"/>
  <c r="BA445" i="1"/>
  <c r="BA396" i="1"/>
  <c r="BA889" i="1"/>
  <c r="BA952" i="1"/>
  <c r="BA1141" i="1"/>
  <c r="BA636" i="1"/>
  <c r="BA246" i="1"/>
  <c r="BA946" i="1"/>
  <c r="BA666" i="1"/>
  <c r="BA676" i="1"/>
  <c r="BA1043" i="1"/>
  <c r="BA1197" i="1"/>
  <c r="BA830" i="1"/>
  <c r="BA520" i="1"/>
  <c r="BA141" i="1"/>
  <c r="BA605" i="1"/>
  <c r="BA1065" i="1"/>
  <c r="BA964" i="1"/>
  <c r="BA672" i="1"/>
  <c r="BA154" i="1"/>
  <c r="BA541" i="1"/>
  <c r="BA797" i="1"/>
  <c r="BA74" i="1"/>
  <c r="BA402" i="1"/>
  <c r="BA1159" i="1"/>
  <c r="BA1070" i="1"/>
  <c r="BA766" i="1"/>
  <c r="BA621" i="1"/>
  <c r="BA972" i="1"/>
  <c r="BA434" i="1"/>
  <c r="BA269" i="1"/>
  <c r="BA763" i="1"/>
  <c r="BA681" i="1"/>
  <c r="BA221" i="1"/>
  <c r="BA804" i="1"/>
  <c r="BA184" i="1"/>
  <c r="BA67" i="1"/>
  <c r="BA625" i="1"/>
  <c r="BA782" i="1"/>
  <c r="BA918" i="1"/>
  <c r="BA832" i="1"/>
  <c r="BA362" i="1"/>
  <c r="BA931" i="1"/>
  <c r="BA904" i="1"/>
  <c r="BA312" i="1"/>
  <c r="BA634" i="1"/>
  <c r="BA673" i="1"/>
  <c r="BA529" i="1"/>
  <c r="BA740" i="1"/>
  <c r="BA155" i="1"/>
  <c r="BA321" i="1"/>
  <c r="BA856" i="1"/>
  <c r="BA96" i="1"/>
  <c r="BA423" i="1"/>
  <c r="BA730" i="1"/>
  <c r="BA235" i="1"/>
  <c r="BA455" i="1"/>
  <c r="BA465" i="1"/>
  <c r="BA518" i="1"/>
  <c r="BA206" i="1"/>
  <c r="BA909" i="1"/>
  <c r="BA1057" i="1"/>
  <c r="BA1229" i="1"/>
  <c r="BA810" i="1"/>
  <c r="BA214" i="1"/>
  <c r="BA456" i="1"/>
  <c r="BA1033" i="1"/>
  <c r="BA281" i="1"/>
  <c r="BA980" i="1"/>
  <c r="BA511" i="1"/>
  <c r="BA303" i="1"/>
  <c r="BA977" i="1"/>
  <c r="BA427" i="1"/>
  <c r="BA637" i="1"/>
  <c r="BA1201" i="1"/>
  <c r="BA1001" i="1"/>
  <c r="BA105" i="1"/>
  <c r="BA1203" i="1"/>
  <c r="BA254" i="1"/>
  <c r="BA339" i="1"/>
  <c r="BA842" i="1"/>
  <c r="BA985" i="1"/>
  <c r="BA586" i="1"/>
  <c r="BA343" i="1"/>
  <c r="BA262" i="1"/>
  <c r="BA560" i="1"/>
  <c r="BA622" i="1"/>
  <c r="BA202" i="1"/>
  <c r="BA590" i="1"/>
  <c r="BA1041" i="1"/>
  <c r="BA46" i="1"/>
  <c r="BA883" i="1"/>
  <c r="BA919" i="1"/>
  <c r="BA309" i="1"/>
  <c r="BA175" i="1"/>
  <c r="BA594" i="1"/>
  <c r="BA538" i="1"/>
  <c r="BA117" i="1"/>
  <c r="BA266" i="1"/>
  <c r="BA785" i="1"/>
  <c r="BA852" i="1"/>
  <c r="BA240" i="1"/>
  <c r="BA325" i="1"/>
  <c r="BA179" i="1"/>
  <c r="BA796" i="1"/>
  <c r="BA1181" i="1"/>
  <c r="BA993" i="1"/>
  <c r="BA1011" i="1"/>
  <c r="BA694" i="1"/>
  <c r="BA546" i="1"/>
  <c r="BA1089" i="1"/>
  <c r="BA1071" i="1"/>
  <c r="BA1239" i="1"/>
  <c r="BA99" i="1"/>
  <c r="BA176" i="1"/>
  <c r="BA732" i="1"/>
  <c r="BA274" i="1"/>
  <c r="BA1109" i="1"/>
  <c r="BA366" i="1"/>
  <c r="BA492" i="1"/>
  <c r="BA147" i="1"/>
  <c r="BA523" i="1"/>
  <c r="BA531" i="1"/>
  <c r="BA642" i="1"/>
  <c r="BA182" i="1"/>
  <c r="BA772" i="1"/>
  <c r="BA724" i="1"/>
  <c r="BA110" i="1"/>
  <c r="BA387" i="1"/>
  <c r="BA597" i="1"/>
  <c r="BA878" i="1"/>
  <c r="BA119" i="1"/>
  <c r="BA754" i="1"/>
  <c r="BA62" i="1"/>
  <c r="BA833" i="1"/>
  <c r="BA1085" i="1"/>
  <c r="BA121" i="1"/>
  <c r="BA1133" i="1"/>
  <c r="BA279" i="1"/>
  <c r="BA1173" i="1"/>
  <c r="BA1082" i="1"/>
  <c r="BA542" i="1"/>
  <c r="BA857" i="1"/>
  <c r="BA104" i="1"/>
  <c r="BA773" i="1"/>
  <c r="BA615" i="1"/>
  <c r="BA1069" i="1"/>
  <c r="BA886" i="1"/>
  <c r="BA1086" i="1"/>
  <c r="BA1023" i="1"/>
  <c r="BA981" i="1"/>
  <c r="BA940" i="1"/>
  <c r="BA156" i="1"/>
  <c r="BA552" i="1"/>
  <c r="BA537" i="1"/>
  <c r="BA403" i="1"/>
  <c r="BA474" i="1"/>
  <c r="BA624" i="1"/>
  <c r="BA973" i="1"/>
  <c r="BA1218" i="1"/>
  <c r="BA632" i="1"/>
  <c r="BA818" i="1"/>
  <c r="BA957" i="1"/>
  <c r="BA1204" i="1"/>
  <c r="BA107" i="1"/>
  <c r="BA954" i="1"/>
  <c r="BA654" i="1"/>
  <c r="BA360" i="1"/>
  <c r="BA524" i="1"/>
  <c r="BA906" i="1"/>
  <c r="BA1180" i="1"/>
  <c r="BA393" i="1"/>
  <c r="BA1129" i="1"/>
  <c r="BA715" i="1"/>
  <c r="BA821" i="1"/>
  <c r="BA742" i="1"/>
  <c r="BA814" i="1"/>
  <c r="BA589" i="1"/>
  <c r="BA1034" i="1"/>
  <c r="BA596" i="1"/>
  <c r="BA1130" i="1"/>
  <c r="BA514" i="1"/>
  <c r="BA501" i="1"/>
  <c r="BA1056" i="1"/>
  <c r="BA1199" i="1"/>
  <c r="BA1144" i="1"/>
  <c r="BA703" i="1"/>
  <c r="BA364" i="1"/>
  <c r="BA444" i="1"/>
  <c r="BA900" i="1"/>
  <c r="BA219" i="1"/>
  <c r="BA296" i="1"/>
  <c r="BA273" i="1"/>
  <c r="BA690" i="1"/>
  <c r="BA95" i="1"/>
  <c r="BA157" i="1"/>
  <c r="BA78" i="1"/>
  <c r="BA598" i="1"/>
  <c r="BA282" i="1"/>
  <c r="BA258" i="1"/>
  <c r="BA1101" i="1"/>
  <c r="BA557" i="1"/>
  <c r="BA722" i="1"/>
  <c r="BA701" i="1"/>
  <c r="BA887" i="1"/>
  <c r="BA846" i="1"/>
  <c r="BG42" i="1"/>
  <c r="BA42" i="1"/>
  <c r="BA71" i="1"/>
  <c r="BA932" i="1"/>
  <c r="BA112" i="1"/>
  <c r="BA979" i="1"/>
  <c r="BA1075" i="1"/>
  <c r="BA103" i="1"/>
  <c r="BA443" i="1"/>
  <c r="BA739" i="1"/>
  <c r="BG1004" i="1"/>
  <c r="BA1004" i="1"/>
  <c r="BG373" i="1"/>
  <c r="BA373" i="1"/>
  <c r="BG788" i="1"/>
  <c r="BA788" i="1"/>
  <c r="BG204" i="1"/>
  <c r="BA204" i="1"/>
  <c r="BG298" i="1"/>
  <c r="BA298" i="1"/>
  <c r="BG148" i="1"/>
  <c r="BA148" i="1"/>
  <c r="BG926" i="1"/>
  <c r="BA926" i="1"/>
  <c r="BG1190" i="1"/>
  <c r="BA1190" i="1"/>
  <c r="BG40" i="1"/>
  <c r="BA40" i="1"/>
  <c r="BA895" i="1"/>
  <c r="BG767" i="1"/>
  <c r="BA767" i="1"/>
  <c r="BA805" i="1"/>
  <c r="BA911" i="1"/>
  <c r="BA800" i="1"/>
  <c r="BA247" i="1"/>
  <c r="BA791" i="1"/>
  <c r="BA422" i="1"/>
  <c r="BA340" i="1"/>
  <c r="BA893" i="1"/>
  <c r="BA1000" i="1"/>
  <c r="BA198" i="1"/>
  <c r="BA101" i="1"/>
  <c r="BA1137" i="1"/>
  <c r="BA328" i="1"/>
  <c r="BA73" i="1"/>
  <c r="BA1076" i="1"/>
  <c r="BA551" i="1"/>
  <c r="BA158" i="1"/>
  <c r="BA207" i="1"/>
  <c r="BA348" i="1"/>
  <c r="BA1021" i="1"/>
  <c r="BA299" i="1"/>
  <c r="BA695" i="1"/>
  <c r="BA803" i="1"/>
  <c r="BA944" i="1"/>
  <c r="BA133" i="1"/>
  <c r="BA439" i="1"/>
  <c r="BA958" i="1"/>
  <c r="BA781" i="1"/>
  <c r="BA365" i="1"/>
  <c r="BA391" i="1"/>
  <c r="BA1156" i="1"/>
  <c r="BA290" i="1"/>
  <c r="BA550" i="1"/>
  <c r="BA1158" i="1"/>
  <c r="BA820" i="1"/>
  <c r="BA1209" i="1"/>
  <c r="BA593" i="1"/>
  <c r="BA302" i="1"/>
  <c r="BA662" i="1"/>
  <c r="BA1116" i="1"/>
  <c r="BA283" i="1"/>
  <c r="BA1096" i="1"/>
  <c r="BA453" i="1"/>
  <c r="BA638" i="1"/>
  <c r="BA718" i="1"/>
  <c r="BA500" i="1"/>
  <c r="BA405" i="1"/>
  <c r="BA1073" i="1"/>
  <c r="BA549" i="1"/>
  <c r="BA787" i="1"/>
  <c r="BA640" i="1"/>
  <c r="BA516" i="1"/>
  <c r="BA192" i="1"/>
  <c r="BA268" i="1"/>
  <c r="BA323" i="1"/>
  <c r="BA667" i="1"/>
  <c r="BA377" i="1"/>
  <c r="BA1040" i="1"/>
  <c r="BA1163" i="1"/>
  <c r="BA568" i="1"/>
  <c r="BA1131" i="1"/>
  <c r="BA98" i="1"/>
  <c r="BA1139" i="1"/>
  <c r="BA256" i="1"/>
  <c r="BA835" i="1"/>
  <c r="BA388" i="1"/>
  <c r="BA967" i="1"/>
  <c r="BA1077" i="1"/>
  <c r="BA123" i="1"/>
  <c r="BA938" i="1"/>
  <c r="BA778" i="1"/>
  <c r="BA1106" i="1"/>
  <c r="BA252" i="1"/>
  <c r="BA454" i="1"/>
  <c r="BA677" i="1"/>
  <c r="BA490" i="1"/>
  <c r="BA446" i="1"/>
  <c r="BG1150" i="1"/>
  <c r="BA1150" i="1"/>
  <c r="BG696" i="1"/>
  <c r="BA696" i="1"/>
  <c r="BG70" i="1"/>
  <c r="BA70" i="1"/>
  <c r="BG874" i="1"/>
  <c r="BA874" i="1"/>
  <c r="BG898" i="1"/>
  <c r="BA898" i="1"/>
  <c r="BG935" i="1"/>
  <c r="BA935" i="1"/>
  <c r="BA574" i="1"/>
  <c r="BA350" i="1"/>
  <c r="BA685" i="1"/>
  <c r="BA824" i="1"/>
  <c r="BA702" i="1"/>
  <c r="BA351" i="1"/>
  <c r="BA385" i="1"/>
  <c r="BA233" i="1"/>
  <c r="BG1031" i="1"/>
  <c r="BA1031" i="1"/>
  <c r="BG255" i="1"/>
  <c r="BA255" i="1"/>
  <c r="BG292" i="1"/>
  <c r="BA292" i="1"/>
  <c r="BG768" i="1"/>
  <c r="BA768" i="1"/>
  <c r="BG193" i="1"/>
  <c r="BA193" i="1"/>
  <c r="BG1136" i="1"/>
  <c r="BA1136" i="1"/>
  <c r="BA92" i="1"/>
  <c r="BA485" i="1"/>
  <c r="BA986" i="1"/>
  <c r="BA1083" i="1"/>
  <c r="BA924" i="1"/>
  <c r="BA1060" i="1"/>
  <c r="BA811" i="1"/>
  <c r="BA248" i="1"/>
  <c r="BA648" i="1"/>
  <c r="BA555" i="1"/>
  <c r="BA991" i="1"/>
  <c r="BA966" i="1"/>
  <c r="BA494" i="1"/>
  <c r="BA84" i="1"/>
  <c r="BA990" i="1"/>
  <c r="BA1020" i="1"/>
  <c r="BA974" i="1"/>
  <c r="BA315" i="1"/>
  <c r="BA573" i="1"/>
  <c r="BA792" i="1"/>
  <c r="BA758" i="1"/>
  <c r="BA1050" i="1"/>
  <c r="BA354" i="1"/>
  <c r="BA479" i="1"/>
  <c r="BA865" i="1"/>
  <c r="BA748" i="1"/>
  <c r="BA1178" i="1"/>
  <c r="BA712" i="1"/>
  <c r="BA1025" i="1"/>
  <c r="BA591" i="1"/>
  <c r="BA293" i="1"/>
  <c r="BA1162" i="1"/>
  <c r="BA627" i="1"/>
  <c r="BA942" i="1"/>
  <c r="BA752" i="1"/>
  <c r="BA475" i="1"/>
  <c r="BA1221" i="1"/>
  <c r="BA359" i="1"/>
  <c r="BA378" i="1"/>
  <c r="BA755" i="1"/>
  <c r="BA600" i="1"/>
  <c r="BA191" i="1"/>
  <c r="BA760" i="1"/>
  <c r="BA610" i="1"/>
  <c r="BA452" i="1"/>
  <c r="BA151" i="1"/>
  <c r="BA397" i="1"/>
  <c r="BA136" i="1"/>
  <c r="BA1042" i="1"/>
  <c r="BA807" i="1"/>
  <c r="BA719" i="1"/>
  <c r="BA54" i="1"/>
  <c r="BA644" i="1"/>
  <c r="BG838" i="1"/>
  <c r="BA838" i="1"/>
  <c r="BG623" i="1"/>
  <c r="BA623" i="1"/>
  <c r="BG209" i="1"/>
  <c r="BA209" i="1"/>
  <c r="BG933" i="1"/>
  <c r="BA933" i="1"/>
  <c r="BG859" i="1"/>
  <c r="BA859" i="1"/>
  <c r="BG1166" i="1"/>
  <c r="BA1166" i="1"/>
  <c r="BG691" i="1"/>
  <c r="BA691" i="1"/>
  <c r="BG809" i="1"/>
  <c r="BA809" i="1"/>
  <c r="BG599" i="1"/>
  <c r="BA599" i="1"/>
  <c r="BG522" i="1"/>
  <c r="BA522" i="1"/>
  <c r="BG580" i="1"/>
  <c r="BA580" i="1"/>
  <c r="BG65" i="1"/>
  <c r="BA65" i="1"/>
  <c r="BG265" i="1"/>
  <c r="BA265" i="1"/>
  <c r="BG612" i="1"/>
  <c r="BA612" i="1"/>
  <c r="BG161" i="1"/>
  <c r="BA161" i="1"/>
  <c r="BG305" i="1"/>
  <c r="BA305" i="1"/>
  <c r="BG968" i="1"/>
  <c r="BA968" i="1"/>
  <c r="BG998" i="1"/>
  <c r="BA998" i="1"/>
  <c r="BG507" i="1"/>
  <c r="BA507" i="1"/>
  <c r="BG771" i="1"/>
  <c r="BA771" i="1"/>
  <c r="BG318" i="1"/>
  <c r="BA318" i="1"/>
  <c r="BG236" i="1"/>
  <c r="BA236" i="1"/>
  <c r="BG185" i="1"/>
  <c r="BA185" i="1"/>
  <c r="BA196" i="1"/>
  <c r="BA463" i="1"/>
  <c r="BA82" i="1"/>
  <c r="BG194" i="1"/>
  <c r="BA194" i="1"/>
  <c r="BG1151" i="1"/>
  <c r="BA1151" i="1"/>
  <c r="BA139" i="1"/>
  <c r="BA420" i="1"/>
  <c r="BA1217" i="1"/>
  <c r="BA301" i="1"/>
  <c r="BA116" i="1"/>
  <c r="BA533" i="1"/>
  <c r="BA866" i="1"/>
  <c r="BA983" i="1"/>
  <c r="BA780" i="1"/>
  <c r="BA512" i="1"/>
  <c r="BA1140" i="1"/>
  <c r="BA753" i="1"/>
  <c r="BA571" i="1"/>
  <c r="BA705" i="1"/>
  <c r="BA741" i="1"/>
  <c r="BA669" i="1"/>
  <c r="BA77" i="1"/>
  <c r="BA414" i="1"/>
  <c r="BA166" i="1"/>
  <c r="BA736" i="1"/>
  <c r="BA471" i="1"/>
  <c r="BA355" i="1"/>
  <c r="BA413" i="1"/>
  <c r="BA1103" i="1"/>
  <c r="BA408" i="1"/>
  <c r="BA747" i="1"/>
  <c r="BA639" i="1"/>
  <c r="BA1119" i="1"/>
  <c r="BA1016" i="1"/>
  <c r="BA218" i="1"/>
  <c r="BA464" i="1"/>
  <c r="BA1066" i="1"/>
  <c r="BA1035" i="1"/>
  <c r="BA297" i="1"/>
  <c r="BA513" i="1"/>
  <c r="BA178" i="1"/>
  <c r="BA128" i="1"/>
  <c r="BA629" i="1"/>
  <c r="BA793" i="1"/>
  <c r="BA437" i="1"/>
  <c r="BA88" i="1"/>
  <c r="BG1223" i="1"/>
  <c r="BA1223" i="1"/>
  <c r="BG776" i="1"/>
  <c r="BA776" i="1"/>
  <c r="BG1003" i="1"/>
  <c r="BA1003" i="1"/>
  <c r="BG619" i="1"/>
  <c r="BA619" i="1"/>
  <c r="BG665" i="1"/>
  <c r="BA665" i="1"/>
  <c r="BG1052" i="1"/>
  <c r="BA1052" i="1"/>
  <c r="BG539" i="1"/>
  <c r="BA539" i="1"/>
  <c r="BG491" i="1"/>
  <c r="BA491" i="1"/>
  <c r="BG1198" i="1"/>
  <c r="BA1198" i="1"/>
  <c r="BG144" i="1"/>
  <c r="BA144" i="1"/>
  <c r="BG607" i="1"/>
  <c r="BA607" i="1"/>
  <c r="BG177" i="1"/>
  <c r="BA177" i="1"/>
  <c r="BG1187" i="1"/>
  <c r="BA1187" i="1"/>
  <c r="BG97" i="1"/>
  <c r="BA97" i="1"/>
  <c r="BG1210" i="1"/>
  <c r="BA1210" i="1"/>
  <c r="BG295" i="1"/>
  <c r="BA295" i="1"/>
  <c r="BG1182" i="1"/>
  <c r="BA1182" i="1"/>
  <c r="BG687" i="1"/>
  <c r="BA687" i="1"/>
  <c r="BG127" i="1"/>
  <c r="BA127" i="1"/>
  <c r="BG1067" i="1"/>
  <c r="BA1067" i="1"/>
  <c r="BG458" i="1"/>
  <c r="BA458" i="1"/>
  <c r="BG658" i="1"/>
  <c r="BA658" i="1"/>
  <c r="BG1105" i="1"/>
  <c r="BA1105" i="1"/>
  <c r="BG1010" i="1"/>
  <c r="BA1010" i="1"/>
  <c r="BG1206" i="1"/>
  <c r="BA1206" i="1"/>
  <c r="BG572" i="1"/>
  <c r="BA572" i="1"/>
  <c r="BG532" i="1"/>
  <c r="BA532" i="1"/>
  <c r="BG284" i="1"/>
  <c r="BA284" i="1"/>
  <c r="BG361" i="1"/>
  <c r="BA361" i="1"/>
  <c r="BG125" i="1"/>
  <c r="BA125" i="1"/>
  <c r="BG424" i="1"/>
  <c r="BA424" i="1"/>
  <c r="BG49" i="1"/>
  <c r="BA49" i="1"/>
  <c r="BG457" i="1"/>
  <c r="BA457" i="1"/>
  <c r="BG1215" i="1"/>
  <c r="BA1215" i="1"/>
  <c r="BG1192" i="1"/>
  <c r="BA1192" i="1"/>
  <c r="BG183" i="1"/>
  <c r="BA183" i="1"/>
  <c r="BG863" i="1"/>
  <c r="BA863" i="1"/>
  <c r="BG680" i="1"/>
  <c r="BA680" i="1"/>
  <c r="BG129" i="1"/>
  <c r="BA129" i="1"/>
  <c r="BG145" i="1"/>
  <c r="BA145" i="1"/>
  <c r="BG80" i="1"/>
  <c r="BA80" i="1"/>
  <c r="BG288" i="1"/>
  <c r="BA288" i="1"/>
  <c r="BG916" i="1"/>
  <c r="BA916" i="1"/>
  <c r="BG1174" i="1"/>
  <c r="BA1174" i="1"/>
  <c r="BA57" i="1"/>
  <c r="BA945" i="1"/>
  <c r="BA261" i="1"/>
  <c r="BA1117" i="1"/>
  <c r="BA224" i="1"/>
  <c r="BA535" i="1"/>
  <c r="BA971" i="1"/>
  <c r="BA915" i="1"/>
  <c r="BA102" i="1"/>
  <c r="BA567" i="1"/>
  <c r="BA603" i="1"/>
  <c r="BA544" i="1"/>
  <c r="BA659" i="1"/>
  <c r="BA588" i="1"/>
  <c r="BA735" i="1"/>
  <c r="BA314" i="1"/>
  <c r="BA783" i="1"/>
  <c r="BA448" i="1"/>
  <c r="BA205" i="1"/>
  <c r="BA848" i="1"/>
  <c r="BA708" i="1"/>
  <c r="BA601" i="1"/>
  <c r="BA844" i="1"/>
  <c r="BA892" i="1"/>
  <c r="BA723" i="1"/>
  <c r="BG1205" i="1"/>
  <c r="BA1205" i="1"/>
  <c r="BG313" i="1"/>
  <c r="BA313" i="1"/>
  <c r="BG711" i="1"/>
  <c r="BA711" i="1"/>
  <c r="BG1099" i="1"/>
  <c r="BA1099" i="1"/>
  <c r="BG50" i="1"/>
  <c r="BA50" i="1"/>
  <c r="BG651" i="1"/>
  <c r="BA651" i="1"/>
  <c r="BG1114" i="1"/>
  <c r="BA1114" i="1"/>
  <c r="BG81" i="1"/>
  <c r="BA81" i="1"/>
  <c r="BG242" i="1"/>
  <c r="BA242" i="1"/>
  <c r="BG466" i="1"/>
  <c r="BA466" i="1"/>
  <c r="BG1091" i="1"/>
  <c r="BA1091" i="1"/>
  <c r="BG927" i="1"/>
  <c r="BA927" i="1"/>
  <c r="BG934" i="1"/>
  <c r="BA934" i="1"/>
  <c r="BG244" i="1"/>
  <c r="BA244" i="1"/>
  <c r="BG1032" i="1"/>
  <c r="BA1032" i="1"/>
  <c r="BG831" i="1"/>
  <c r="BA831" i="1"/>
  <c r="BG795" i="1"/>
  <c r="BA795" i="1"/>
  <c r="BG231" i="1"/>
  <c r="BA231" i="1"/>
  <c r="BG671" i="1"/>
  <c r="BA671" i="1"/>
  <c r="BG1051" i="1"/>
  <c r="BA1051" i="1"/>
  <c r="BG728" i="1"/>
  <c r="BA728" i="1"/>
  <c r="BG664" i="1"/>
  <c r="BA664" i="1"/>
  <c r="BG965" i="1"/>
  <c r="BA965" i="1"/>
  <c r="BG140" i="1"/>
  <c r="BA140" i="1"/>
  <c r="BG217" i="1"/>
  <c r="BA217" i="1"/>
  <c r="BG547" i="1"/>
  <c r="BA547" i="1"/>
  <c r="BG1019" i="1"/>
  <c r="BA1019" i="1"/>
  <c r="BG720" i="1"/>
  <c r="BA720" i="1"/>
  <c r="BG949" i="1"/>
  <c r="BA949" i="1"/>
  <c r="BG210" i="1"/>
  <c r="BA210" i="1"/>
  <c r="BG729" i="1"/>
  <c r="BA729" i="1"/>
  <c r="BG645" i="1"/>
  <c r="BA645" i="1"/>
  <c r="BG316" i="1"/>
  <c r="BA316" i="1"/>
  <c r="BG583" i="1"/>
  <c r="BA583" i="1"/>
  <c r="BG699" i="1"/>
  <c r="BA699" i="1"/>
  <c r="BG1111" i="1"/>
  <c r="BA1111" i="1"/>
  <c r="BG1160" i="1"/>
  <c r="BA1160" i="1"/>
  <c r="BG515" i="1"/>
  <c r="BA515" i="1"/>
  <c r="BG548" i="1"/>
  <c r="BA548" i="1"/>
  <c r="BG428" i="1"/>
  <c r="BA428" i="1"/>
  <c r="BG1013" i="1"/>
  <c r="BA1013" i="1"/>
  <c r="BG777" i="1"/>
  <c r="BA777" i="1"/>
  <c r="BG222" i="1"/>
  <c r="BA222" i="1"/>
  <c r="BG188" i="1"/>
  <c r="BA188" i="1"/>
  <c r="BG1132" i="1"/>
  <c r="BA1132" i="1"/>
  <c r="BG1230" i="1"/>
  <c r="BA1230" i="1"/>
  <c r="BG902" i="1"/>
  <c r="BA902" i="1"/>
  <c r="BG858" i="1"/>
  <c r="BA858" i="1"/>
  <c r="BG467" i="1"/>
  <c r="BA467" i="1"/>
  <c r="BG592" i="1"/>
  <c r="BA592" i="1"/>
  <c r="BG76" i="1"/>
  <c r="BA76" i="1"/>
  <c r="BG412" i="1"/>
  <c r="BA412" i="1"/>
  <c r="BG1081" i="1"/>
  <c r="BA1081" i="1"/>
  <c r="BG415" i="1"/>
  <c r="BA415" i="1"/>
  <c r="BG241" i="1"/>
  <c r="BA241" i="1"/>
  <c r="BG1220" i="1"/>
  <c r="BA1220" i="1"/>
  <c r="BG733" i="1"/>
  <c r="BA733" i="1"/>
  <c r="BA1184" i="1"/>
  <c r="BA725" i="1"/>
  <c r="BA1126" i="1"/>
  <c r="BA829" i="1"/>
  <c r="BA861" i="1"/>
  <c r="BA929" i="1"/>
  <c r="BA543" i="1"/>
  <c r="BA232" i="1"/>
  <c r="BA153" i="1"/>
  <c r="BA697" i="1"/>
  <c r="BA326" i="1"/>
  <c r="BG1124" i="1"/>
  <c r="BA1124" i="1"/>
  <c r="BG228" i="1"/>
  <c r="BA228" i="1"/>
  <c r="BG960" i="1"/>
  <c r="BA960" i="1"/>
  <c r="BG545" i="1"/>
  <c r="BA545" i="1"/>
  <c r="BA410" i="1"/>
  <c r="BA1090" i="1"/>
  <c r="BA1172" i="1"/>
  <c r="BA431" i="1"/>
  <c r="BA416" i="1"/>
  <c r="BA447" i="1"/>
  <c r="BA994" i="1"/>
  <c r="BA646" i="1"/>
  <c r="BA1038" i="1"/>
  <c r="BA606" i="1"/>
  <c r="BA1029" i="1"/>
  <c r="BA530" i="1"/>
  <c r="BA66" i="1"/>
  <c r="BA1216" i="1"/>
  <c r="BA880" i="1"/>
  <c r="BA928" i="1"/>
  <c r="BA58" i="1"/>
  <c r="BA770" i="1"/>
  <c r="BA505" i="1"/>
  <c r="BA1195" i="1"/>
  <c r="BA1168" i="1"/>
  <c r="BA336" i="1"/>
  <c r="BA1237" i="1"/>
  <c r="BA171" i="1"/>
  <c r="BA1030" i="1"/>
  <c r="BA1113" i="1"/>
  <c r="BA1152" i="1"/>
  <c r="BA146" i="1"/>
  <c r="BA113" i="1"/>
  <c r="BA106" i="1"/>
  <c r="BA997" i="1"/>
  <c r="BA306" i="1"/>
  <c r="BA1123" i="1"/>
  <c r="BA559" i="1"/>
  <c r="BA495" i="1"/>
  <c r="BA208" i="1"/>
  <c r="BA684" i="1"/>
  <c r="BA468" i="1"/>
  <c r="BA841" i="1"/>
  <c r="BA717" i="1"/>
  <c r="BA238" i="1"/>
  <c r="BA882" i="1"/>
  <c r="BA289" i="1"/>
  <c r="BA243" i="1"/>
  <c r="BA786" i="1"/>
  <c r="BA604" i="1"/>
  <c r="BA1125" i="1"/>
  <c r="BA341" i="1"/>
  <c r="BA536" i="1"/>
  <c r="BA508" i="1"/>
  <c r="BA633" i="1"/>
  <c r="BA1108" i="1"/>
  <c r="BA197" i="1"/>
  <c r="BA1145" i="1"/>
  <c r="BA79" i="1"/>
  <c r="BA134" i="1"/>
  <c r="BA430" i="1"/>
  <c r="BA1219" i="1"/>
  <c r="BA1064" i="1"/>
  <c r="BA1088" i="1"/>
  <c r="BA399" i="1"/>
  <c r="BA1107" i="1"/>
  <c r="BA390" i="1"/>
  <c r="BA519" i="1"/>
  <c r="BA948" i="1"/>
  <c r="BA1094" i="1"/>
  <c r="BA52" i="1"/>
  <c r="BA400" i="1"/>
  <c r="BA661" i="1"/>
  <c r="BA310" i="1"/>
  <c r="BA278" i="1"/>
  <c r="BA1212" i="1"/>
  <c r="BA137" i="1"/>
  <c r="BA1012" i="1"/>
  <c r="BA704" i="1"/>
  <c r="BA472" i="1"/>
  <c r="BA999" i="1"/>
  <c r="BA823" i="1"/>
  <c r="BA280" i="1"/>
  <c r="BA459" i="1"/>
  <c r="BA870" i="1"/>
  <c r="BA1044" i="1"/>
  <c r="BA663" i="1"/>
  <c r="BA230" i="1"/>
  <c r="BA1059" i="1"/>
  <c r="BA873" i="1"/>
  <c r="BA910" i="1"/>
  <c r="BA89" i="1"/>
  <c r="BA245" i="1"/>
  <c r="BA969" i="1"/>
  <c r="BA419" i="1"/>
  <c r="BA562" i="1"/>
  <c r="BA827" i="1"/>
  <c r="BA358" i="1"/>
  <c r="BA433" i="1"/>
  <c r="BA72" i="1"/>
  <c r="BA1048" i="1"/>
  <c r="BA558" i="1"/>
  <c r="BA497" i="1"/>
  <c r="BA744" i="1"/>
  <c r="BA613" i="1"/>
  <c r="BA436" i="1"/>
  <c r="BA1115" i="1"/>
  <c r="BA56" i="1"/>
  <c r="BA617" i="1"/>
  <c r="BA862" i="1"/>
  <c r="BA840" i="1"/>
  <c r="BA1225" i="1"/>
  <c r="BA947" i="1"/>
  <c r="BA1148" i="1"/>
  <c r="BA1233" i="1"/>
  <c r="BA381" i="1"/>
  <c r="BA765" i="1"/>
  <c r="BA115" i="1"/>
  <c r="BA442" i="1"/>
  <c r="BA653" i="1"/>
  <c r="BA1014" i="1"/>
  <c r="BA854" i="1"/>
  <c r="BA1002" i="1"/>
  <c r="BA1135" i="1"/>
  <c r="BA839" i="1"/>
  <c r="BA1183" i="1"/>
  <c r="BA643" i="1"/>
  <c r="BA890" i="1"/>
  <c r="BA257" i="1"/>
  <c r="BA951" i="1"/>
  <c r="BA404" i="1"/>
  <c r="BA411" i="1"/>
  <c r="BA1098" i="1"/>
  <c r="BA510" i="1"/>
  <c r="BA277" i="1"/>
  <c r="BA180" i="1"/>
  <c r="BA483" i="1"/>
  <c r="BA1102" i="1"/>
  <c r="BA109" i="1"/>
  <c r="BA181" i="1"/>
  <c r="BA263" i="1"/>
  <c r="BA260" i="1"/>
  <c r="BA731" i="1"/>
  <c r="BA675" i="1"/>
  <c r="BA172" i="1"/>
  <c r="BA435" i="1"/>
  <c r="BA517" i="1"/>
  <c r="BA686" i="1"/>
  <c r="BA943" i="1"/>
  <c r="BA470" i="1"/>
  <c r="BA1179" i="1"/>
  <c r="BA111" i="1"/>
  <c r="BA925" i="1"/>
  <c r="BA375" i="1"/>
  <c r="BA1202" i="1"/>
  <c r="BA815" i="1"/>
  <c r="BA1188" i="1"/>
  <c r="BA1146" i="1"/>
  <c r="BA484" i="1"/>
  <c r="BA975" i="1"/>
  <c r="BA616" i="1"/>
  <c r="BA826" i="1"/>
  <c r="BA345" i="1"/>
  <c r="BA816" i="1"/>
  <c r="BA540" i="1"/>
  <c r="BA575" i="1"/>
  <c r="BA891" i="1"/>
  <c r="BA1122" i="1"/>
  <c r="BA498" i="1"/>
  <c r="BA678" i="1"/>
  <c r="BA337" i="1"/>
  <c r="BA1147" i="1"/>
  <c r="BA308" i="1"/>
  <c r="BA482" i="1"/>
  <c r="BA124" i="1"/>
  <c r="BA488" i="1"/>
  <c r="BA847" i="1"/>
  <c r="BA879" i="1"/>
  <c r="BA877" i="1"/>
  <c r="BA843" i="1"/>
  <c r="BA249" i="1"/>
  <c r="BA899" i="1"/>
  <c r="BA380" i="1"/>
  <c r="BA750" i="1"/>
  <c r="BA751" i="1"/>
  <c r="BA367" i="1"/>
  <c r="BA982" i="1"/>
  <c r="BA813" i="1"/>
  <c r="BA409" i="1"/>
  <c r="BA564" i="1"/>
  <c r="BA1110" i="1"/>
  <c r="BA799" i="1"/>
  <c r="BA329" i="1"/>
  <c r="BA1227" i="1"/>
  <c r="BG907" i="1"/>
  <c r="BA907" i="1"/>
  <c r="BG554" i="1"/>
  <c r="BA554" i="1"/>
  <c r="BG706" i="1"/>
  <c r="BA706" i="1"/>
  <c r="BG1161" i="1"/>
  <c r="BA1161" i="1"/>
  <c r="BA324" i="1"/>
  <c r="BA937" i="1"/>
  <c r="BA1226" i="1"/>
  <c r="BA212" i="1"/>
  <c r="BA1211" i="1"/>
  <c r="BA478" i="1"/>
  <c r="BG92" i="1"/>
  <c r="BG485" i="1"/>
  <c r="BG196" i="1"/>
  <c r="BG734" i="1"/>
  <c r="BG1207" i="1"/>
  <c r="BG872" i="1"/>
  <c r="BG875" i="1"/>
  <c r="BG806" i="1"/>
  <c r="BG959" i="1"/>
  <c r="BG477" i="1"/>
  <c r="BG962" i="1"/>
  <c r="BG108" i="1"/>
  <c r="BG709" i="1"/>
  <c r="BG406" i="1"/>
  <c r="BG486" i="1"/>
  <c r="BG239" i="1"/>
  <c r="BG950" i="1"/>
  <c r="BG1127" i="1"/>
  <c r="BG226" i="1"/>
  <c r="BG853" i="1"/>
  <c r="BG61" i="1"/>
  <c r="BG775" i="1"/>
  <c r="BG655" i="1"/>
  <c r="BG556" i="1"/>
  <c r="BG356" i="1"/>
  <c r="BG460" i="1"/>
  <c r="BG421" i="1"/>
  <c r="BG790" i="1"/>
  <c r="BG440" i="1"/>
  <c r="BG963" i="1"/>
  <c r="BG276" i="1"/>
  <c r="BG438" i="1"/>
  <c r="BG1200" i="1"/>
  <c r="BG810" i="1"/>
  <c r="BG214" i="1"/>
  <c r="BG456" i="1"/>
  <c r="BG1033" i="1"/>
  <c r="BG281" i="1"/>
  <c r="BG980" i="1"/>
  <c r="BG511" i="1"/>
  <c r="BG303" i="1"/>
  <c r="BG977" i="1"/>
  <c r="BG427" i="1"/>
  <c r="BG637" i="1"/>
  <c r="BG1201" i="1"/>
  <c r="BG1001" i="1"/>
  <c r="BG105" i="1"/>
  <c r="BG1203" i="1"/>
  <c r="BG254" i="1"/>
  <c r="BG339" i="1"/>
  <c r="BG842" i="1"/>
  <c r="BG985" i="1"/>
  <c r="BG586" i="1"/>
  <c r="BG202" i="1"/>
  <c r="BG961" i="1"/>
  <c r="BG837" i="1"/>
  <c r="BG614" i="1"/>
  <c r="BG881" i="1"/>
  <c r="BG376" i="1"/>
  <c r="BG175" i="1"/>
  <c r="BG594" i="1"/>
  <c r="BG538" i="1"/>
  <c r="BG117" i="1"/>
  <c r="BG266" i="1"/>
  <c r="BG785" i="1"/>
  <c r="BG852" i="1"/>
  <c r="BG240" i="1"/>
  <c r="BG325" i="1"/>
  <c r="BG179" i="1"/>
  <c r="BG796" i="1"/>
  <c r="BG1181" i="1"/>
  <c r="BG993" i="1"/>
  <c r="BG1011" i="1"/>
  <c r="BG694" i="1"/>
  <c r="BG546" i="1"/>
  <c r="BG1089" i="1"/>
  <c r="BG1071" i="1"/>
  <c r="BG1239" i="1"/>
  <c r="BG99" i="1"/>
  <c r="BG176" i="1"/>
  <c r="BG732" i="1"/>
  <c r="BG274" i="1"/>
  <c r="BG1109" i="1"/>
  <c r="BG366" i="1"/>
  <c r="BG492" i="1"/>
  <c r="BG147" i="1"/>
  <c r="BG523" i="1"/>
  <c r="BG531" i="1"/>
  <c r="BG642" i="1"/>
  <c r="BG182" i="1"/>
  <c r="BG772" i="1"/>
  <c r="BG724" i="1"/>
  <c r="BG110" i="1"/>
  <c r="BG387" i="1"/>
  <c r="BG597" i="1"/>
  <c r="BG878" i="1"/>
  <c r="BG119" i="1"/>
  <c r="BG754" i="1"/>
  <c r="BG62" i="1"/>
  <c r="BG833" i="1"/>
  <c r="BG1085" i="1"/>
  <c r="BG121" i="1"/>
  <c r="BG1133" i="1"/>
  <c r="BG279" i="1"/>
  <c r="BG1173" i="1"/>
  <c r="BG1082" i="1"/>
  <c r="BG542" i="1"/>
  <c r="BG857" i="1"/>
  <c r="BG104" i="1"/>
  <c r="BG773" i="1"/>
  <c r="BG615" i="1"/>
  <c r="BG1069" i="1"/>
  <c r="BG886" i="1"/>
  <c r="BG1086" i="1"/>
  <c r="BG1023" i="1"/>
  <c r="BG653" i="1"/>
  <c r="BG1014" i="1"/>
  <c r="BG854" i="1"/>
  <c r="BG1002" i="1"/>
  <c r="BG1135" i="1"/>
  <c r="BG839" i="1"/>
  <c r="BG1183" i="1"/>
  <c r="BG643" i="1"/>
  <c r="BG890" i="1"/>
  <c r="BG257" i="1"/>
  <c r="BG951" i="1"/>
  <c r="BG404" i="1"/>
  <c r="BG411" i="1"/>
  <c r="BG1098" i="1"/>
  <c r="BG510" i="1"/>
  <c r="BG277" i="1"/>
  <c r="BG180" i="1"/>
  <c r="BG483" i="1"/>
  <c r="BG1102" i="1"/>
  <c r="BG94" i="1"/>
  <c r="BG496" i="1"/>
  <c r="BG574" i="1"/>
  <c r="BG350" i="1"/>
  <c r="BG685" i="1"/>
  <c r="BG824" i="1"/>
  <c r="BG702" i="1"/>
  <c r="BG351" i="1"/>
  <c r="BG385" i="1"/>
  <c r="BG233" i="1"/>
  <c r="BG463" i="1"/>
  <c r="BG641" i="1"/>
  <c r="BG992" i="1"/>
  <c r="BG473" i="1"/>
  <c r="BG363" i="1"/>
  <c r="BG1118" i="1"/>
  <c r="BG582" i="1"/>
  <c r="BG901" i="1"/>
  <c r="BG885" i="1"/>
  <c r="BG1189" i="1"/>
  <c r="BG1080" i="1"/>
  <c r="BG187" i="1"/>
  <c r="AZ4" i="1"/>
  <c r="F4" i="1" s="1"/>
  <c r="BG1229" i="1"/>
  <c r="BG988" i="1"/>
  <c r="BG632" i="1"/>
  <c r="BG818" i="1"/>
  <c r="BG957" i="1"/>
  <c r="BG1204" i="1"/>
  <c r="BG107" i="1"/>
  <c r="BG954" i="1"/>
  <c r="BG654" i="1"/>
  <c r="BG360" i="1"/>
  <c r="BG524" i="1"/>
  <c r="BG906" i="1"/>
  <c r="BG1180" i="1"/>
  <c r="BG393" i="1"/>
  <c r="BG1129" i="1"/>
  <c r="BG715" i="1"/>
  <c r="BG821" i="1"/>
  <c r="BG742" i="1"/>
  <c r="BG814" i="1"/>
  <c r="BG589" i="1"/>
  <c r="BG1034" i="1"/>
  <c r="BG596" i="1"/>
  <c r="BG1130" i="1"/>
  <c r="BG514" i="1"/>
  <c r="BG501" i="1"/>
  <c r="BG1056" i="1"/>
  <c r="BG718" i="1"/>
  <c r="BG500" i="1"/>
  <c r="BG405" i="1"/>
  <c r="BG1073" i="1"/>
  <c r="BG549" i="1"/>
  <c r="BG787" i="1"/>
  <c r="BG640" i="1"/>
  <c r="BG516" i="1"/>
  <c r="BG192" i="1"/>
  <c r="BG268" i="1"/>
  <c r="BG323" i="1"/>
  <c r="BG667" i="1"/>
  <c r="BG377" i="1"/>
  <c r="BG1040" i="1"/>
  <c r="BG1163" i="1"/>
  <c r="BG568" i="1"/>
  <c r="BG1131" i="1"/>
  <c r="BG1077" i="1"/>
  <c r="AY553" i="1"/>
  <c r="AR553" i="1" s="1"/>
  <c r="AS553" i="1"/>
  <c r="BG84" i="1"/>
  <c r="BG990" i="1"/>
  <c r="BG1020" i="1"/>
  <c r="BG974" i="1"/>
  <c r="BG315" i="1"/>
  <c r="BG573" i="1"/>
  <c r="BG1050" i="1"/>
  <c r="BG354" i="1"/>
  <c r="BG479" i="1"/>
  <c r="BG865" i="1"/>
  <c r="BG748" i="1"/>
  <c r="BG1178" i="1"/>
  <c r="BG437" i="1"/>
  <c r="BG88" i="1"/>
  <c r="AY474" i="1"/>
  <c r="BG603" i="1"/>
  <c r="BG544" i="1"/>
  <c r="BG735" i="1"/>
  <c r="BG314" i="1"/>
  <c r="BG783" i="1"/>
  <c r="BG448" i="1"/>
  <c r="AS697" i="1"/>
  <c r="AX697" i="1"/>
  <c r="AR697" i="1" s="1"/>
  <c r="BG213" i="1"/>
  <c r="BG186" i="1"/>
  <c r="BG384" i="1"/>
  <c r="BG1196" i="1"/>
  <c r="BG264" i="1"/>
  <c r="BG160" i="1"/>
  <c r="BG626" i="1"/>
  <c r="BG118" i="1"/>
  <c r="BG1143" i="1"/>
  <c r="BG1184" i="1"/>
  <c r="BG725" i="1"/>
  <c r="BG1126" i="1"/>
  <c r="BG829" i="1"/>
  <c r="BG861" i="1"/>
  <c r="BG929" i="1"/>
  <c r="BG543" i="1"/>
  <c r="BG232" i="1"/>
  <c r="BG153" i="1"/>
  <c r="BG697" i="1"/>
  <c r="BG326" i="1"/>
  <c r="AR24" i="1"/>
  <c r="BG805" i="1"/>
  <c r="BG911" i="1"/>
  <c r="BG800" i="1"/>
  <c r="BG247" i="1"/>
  <c r="BG791" i="1"/>
  <c r="BG422" i="1"/>
  <c r="BG340" i="1"/>
  <c r="BG893" i="1"/>
  <c r="BG1000" i="1"/>
  <c r="BG410" i="1"/>
  <c r="BG1090" i="1"/>
  <c r="BG1172" i="1"/>
  <c r="BG431" i="1"/>
  <c r="BG416" i="1"/>
  <c r="BG447" i="1"/>
  <c r="BG994" i="1"/>
  <c r="BG646" i="1"/>
  <c r="BG1038" i="1"/>
  <c r="BG606" i="1"/>
  <c r="BG1029" i="1"/>
  <c r="BG530" i="1"/>
  <c r="BG66" i="1"/>
  <c r="BG1216" i="1"/>
  <c r="BG880" i="1"/>
  <c r="BG928" i="1"/>
  <c r="BG58" i="1"/>
  <c r="BG770" i="1"/>
  <c r="BG505" i="1"/>
  <c r="BG1195" i="1"/>
  <c r="BG1168" i="1"/>
  <c r="BG336" i="1"/>
  <c r="BG1237" i="1"/>
  <c r="BG171" i="1"/>
  <c r="BG1030" i="1"/>
  <c r="BG1113" i="1"/>
  <c r="BG1152" i="1"/>
  <c r="BG146" i="1"/>
  <c r="BG113" i="1"/>
  <c r="BG106" i="1"/>
  <c r="BG997" i="1"/>
  <c r="BG590" i="1"/>
  <c r="BG919" i="1"/>
  <c r="BG309" i="1"/>
  <c r="BG403" i="1"/>
  <c r="BG474" i="1"/>
  <c r="BG624" i="1"/>
  <c r="BG973" i="1"/>
  <c r="BG1218" i="1"/>
  <c r="BG327" i="1"/>
  <c r="BG1238" i="1"/>
  <c r="BG817" i="1"/>
  <c r="BG534" i="1"/>
  <c r="BG914" i="1"/>
  <c r="BG59" i="1"/>
  <c r="BG674" i="1"/>
  <c r="BG936" i="1"/>
  <c r="BG98" i="1"/>
  <c r="BG1139" i="1"/>
  <c r="BG256" i="1"/>
  <c r="BG835" i="1"/>
  <c r="BG388" i="1"/>
  <c r="BG967" i="1"/>
  <c r="BG123" i="1"/>
  <c r="BG938" i="1"/>
  <c r="BG778" i="1"/>
  <c r="BG1106" i="1"/>
  <c r="BG834" i="1"/>
  <c r="BG726" i="1"/>
  <c r="BG849" i="1"/>
  <c r="BG135" i="1"/>
  <c r="BG1054" i="1"/>
  <c r="BG986" i="1"/>
  <c r="BG1083" i="1"/>
  <c r="BG924" i="1"/>
  <c r="BG1060" i="1"/>
  <c r="BG811" i="1"/>
  <c r="BG248" i="1"/>
  <c r="BG648" i="1"/>
  <c r="BG555" i="1"/>
  <c r="BG991" i="1"/>
  <c r="BG966" i="1"/>
  <c r="BG494" i="1"/>
  <c r="BG792" i="1"/>
  <c r="BG758" i="1"/>
  <c r="BG712" i="1"/>
  <c r="BG1025" i="1"/>
  <c r="BG591" i="1"/>
  <c r="BG369" i="1"/>
  <c r="BG855" i="1"/>
  <c r="BG987" i="1"/>
  <c r="BG1039" i="1"/>
  <c r="BG165" i="1"/>
  <c r="BG370" i="1"/>
  <c r="BG995" i="1"/>
  <c r="BG461" i="1"/>
  <c r="BG142" i="1"/>
  <c r="BG383" i="1"/>
  <c r="BG85" i="1"/>
  <c r="BG566" i="1"/>
  <c r="BG1235" i="1"/>
  <c r="BG953" i="1"/>
  <c r="BG784" i="1"/>
  <c r="BG1157" i="1"/>
  <c r="BG1112" i="1"/>
  <c r="BG493" i="1"/>
  <c r="BG894" i="1"/>
  <c r="BG955" i="1"/>
  <c r="BG1061" i="1"/>
  <c r="BG429" i="1"/>
  <c r="BG569" i="1"/>
  <c r="BG679" i="1"/>
  <c r="BG251" i="1"/>
  <c r="BG989" i="1"/>
  <c r="BG749" i="1"/>
  <c r="BG743" i="1"/>
  <c r="BG481" i="1"/>
  <c r="BG286" i="1"/>
  <c r="BG476" i="1"/>
  <c r="BG941" i="1"/>
  <c r="BG984" i="1"/>
  <c r="BG1175" i="1"/>
  <c r="BG319" i="1"/>
  <c r="BG347" i="1"/>
  <c r="BG132" i="1"/>
  <c r="BG93" i="1"/>
  <c r="BG394" i="1"/>
  <c r="BG1028" i="1"/>
  <c r="AS958" i="1"/>
  <c r="BG82" i="1"/>
  <c r="AX958" i="1"/>
  <c r="AR958" i="1" s="1"/>
  <c r="BG90" i="1"/>
  <c r="BG120" i="1"/>
  <c r="BG1036" i="1"/>
  <c r="BG745" i="1"/>
  <c r="BG903" i="1"/>
  <c r="BG703" i="1"/>
  <c r="BG109" i="1"/>
  <c r="BG181" i="1"/>
  <c r="BG263" i="1"/>
  <c r="BG260" i="1"/>
  <c r="BG103" i="1"/>
  <c r="BG364" i="1"/>
  <c r="BG444" i="1"/>
  <c r="BG900" i="1"/>
  <c r="BG219" i="1"/>
  <c r="BG296" i="1"/>
  <c r="BG273" i="1"/>
  <c r="BG690" i="1"/>
  <c r="BG95" i="1"/>
  <c r="BG157" i="1"/>
  <c r="BG1075" i="1"/>
  <c r="BG895" i="1"/>
  <c r="BG293" i="1"/>
  <c r="BG1162" i="1"/>
  <c r="BG627" i="1"/>
  <c r="BG942" i="1"/>
  <c r="BG752" i="1"/>
  <c r="BG475" i="1"/>
  <c r="BG1221" i="1"/>
  <c r="BG359" i="1"/>
  <c r="BG378" i="1"/>
  <c r="BG755" i="1"/>
  <c r="BG600" i="1"/>
  <c r="BG191" i="1"/>
  <c r="BG760" i="1"/>
  <c r="BG610" i="1"/>
  <c r="BG452" i="1"/>
  <c r="BG151" i="1"/>
  <c r="BG397" i="1"/>
  <c r="BG136" i="1"/>
  <c r="BG1042" i="1"/>
  <c r="BG807" i="1"/>
  <c r="BG719" i="1"/>
  <c r="BG54" i="1"/>
  <c r="BG644" i="1"/>
  <c r="BG739" i="1"/>
  <c r="BF45" i="1"/>
  <c r="AZ45" i="1" s="1"/>
  <c r="F45" i="1" s="1"/>
  <c r="BG45" i="1"/>
  <c r="BG43" i="1"/>
  <c r="BG469" i="1"/>
  <c r="BG418" i="1"/>
  <c r="BG1149" i="1"/>
  <c r="BG1228" i="1"/>
  <c r="BG700" i="1"/>
  <c r="BG1169" i="1"/>
  <c r="BG956" i="1"/>
  <c r="BG682" i="1"/>
  <c r="BG1176" i="1"/>
  <c r="BG1093" i="1"/>
  <c r="BG584" i="1"/>
  <c r="BG333" i="1"/>
  <c r="BG499" i="1"/>
  <c r="BG449" i="1"/>
  <c r="BG635" i="1"/>
  <c r="BG386" i="1"/>
  <c r="BG225" i="1"/>
  <c r="BG1165" i="1"/>
  <c r="BG504" i="1"/>
  <c r="BG83" i="1"/>
  <c r="BG876" i="1"/>
  <c r="BG150" i="1"/>
  <c r="BG1234" i="1"/>
  <c r="BG68" i="1"/>
  <c r="BG1213" i="1"/>
  <c r="BG587" i="1"/>
  <c r="BG211" i="1"/>
  <c r="BG417" i="1"/>
  <c r="BG576" i="1"/>
  <c r="BG167" i="1"/>
  <c r="BG657" i="1"/>
  <c r="BG164" i="1"/>
  <c r="BG152" i="1"/>
  <c r="BG237" i="1"/>
  <c r="BG563" i="1"/>
  <c r="BG317" i="1"/>
  <c r="BG174" i="1"/>
  <c r="BG692" i="1"/>
  <c r="BG828" i="1"/>
  <c r="BG707" i="1"/>
  <c r="BG923" i="1"/>
  <c r="BG670" i="1"/>
  <c r="BG688" i="1"/>
  <c r="BG462" i="1"/>
  <c r="BG432" i="1"/>
  <c r="BG64" i="1"/>
  <c r="BG789" i="1"/>
  <c r="BG139" i="1"/>
  <c r="BG420" i="1"/>
  <c r="BG1006" i="1"/>
  <c r="BG1217" i="1"/>
  <c r="BG301" i="1"/>
  <c r="BG116" i="1"/>
  <c r="BG533" i="1"/>
  <c r="BG866" i="1"/>
  <c r="BG983" i="1"/>
  <c r="BG780" i="1"/>
  <c r="BG512" i="1"/>
  <c r="BG1140" i="1"/>
  <c r="BG753" i="1"/>
  <c r="BG571" i="1"/>
  <c r="BG705" i="1"/>
  <c r="BG741" i="1"/>
  <c r="BG669" i="1"/>
  <c r="BG77" i="1"/>
  <c r="BG414" i="1"/>
  <c r="BG166" i="1"/>
  <c r="BG736" i="1"/>
  <c r="BG471" i="1"/>
  <c r="BG355" i="1"/>
  <c r="BG413" i="1"/>
  <c r="BG1103" i="1"/>
  <c r="BG408" i="1"/>
  <c r="BG747" i="1"/>
  <c r="BG639" i="1"/>
  <c r="BG1119" i="1"/>
  <c r="BG1016" i="1"/>
  <c r="BG218" i="1"/>
  <c r="BG464" i="1"/>
  <c r="BG1066" i="1"/>
  <c r="BG1035" i="1"/>
  <c r="BG297" i="1"/>
  <c r="BG513" i="1"/>
  <c r="BG178" i="1"/>
  <c r="BG128" i="1"/>
  <c r="BG629" i="1"/>
  <c r="BG793" i="1"/>
  <c r="BG44" i="1"/>
  <c r="BG169" i="1"/>
  <c r="BG1062" i="1"/>
  <c r="BG759" i="1"/>
  <c r="BG693" i="1"/>
  <c r="BG503" i="1"/>
  <c r="BG822" i="1"/>
  <c r="BG976" i="1"/>
  <c r="BG1191" i="1"/>
  <c r="BG1084" i="1"/>
  <c r="BG1167" i="1"/>
  <c r="BG1121" i="1"/>
  <c r="BG526" i="1"/>
  <c r="BG443" i="1"/>
  <c r="BG1134" i="1"/>
  <c r="BG819" i="1"/>
  <c r="BG561" i="1"/>
  <c r="BG581" i="1"/>
  <c r="BG1236" i="1"/>
  <c r="BG808" i="1"/>
  <c r="BG698" i="1"/>
  <c r="BG398" i="1"/>
  <c r="BG1087" i="1"/>
  <c r="BG650" i="1"/>
  <c r="BG159" i="1"/>
  <c r="BG727" i="1"/>
  <c r="BG285" i="1"/>
  <c r="BG737" i="1"/>
  <c r="BG267" i="1"/>
  <c r="BG978" i="1"/>
  <c r="BG189" i="1"/>
  <c r="BG60" i="1"/>
  <c r="BG905" i="1"/>
  <c r="BG1015" i="1"/>
  <c r="BG746" i="1"/>
  <c r="BG368" i="1"/>
  <c r="BG450" i="1"/>
  <c r="BG577" i="1"/>
  <c r="BG660" i="1"/>
  <c r="BG801" i="1"/>
  <c r="BG525" i="1"/>
  <c r="BG126" i="1"/>
  <c r="BG851" i="1"/>
  <c r="BG649" i="1"/>
  <c r="BG307" i="1"/>
  <c r="BG825" i="1"/>
  <c r="BG392" i="1"/>
  <c r="BG291" i="1"/>
  <c r="BG275" i="1"/>
  <c r="BG1026" i="1"/>
  <c r="BG585" i="1"/>
  <c r="BG1208" i="1"/>
  <c r="BG1018" i="1"/>
  <c r="BG1049" i="1"/>
  <c r="BG149" i="1"/>
  <c r="BG162" i="1"/>
  <c r="BG168" i="1"/>
  <c r="BG721" i="1"/>
  <c r="BG331" i="1"/>
  <c r="BG57" i="1"/>
  <c r="BG869" i="1"/>
  <c r="BG945" i="1"/>
  <c r="BG261" i="1"/>
  <c r="BG1117" i="1"/>
  <c r="BG224" i="1"/>
  <c r="BG535" i="1"/>
  <c r="BG971" i="1"/>
  <c r="BG915" i="1"/>
  <c r="BG922" i="1"/>
  <c r="BG652" i="1"/>
  <c r="BG122" i="1"/>
  <c r="BG91" i="1"/>
  <c r="BG1170" i="1"/>
  <c r="BG102" i="1"/>
  <c r="BG567" i="1"/>
  <c r="BG659" i="1"/>
  <c r="BG588" i="1"/>
  <c r="BG205" i="1"/>
  <c r="BG848" i="1"/>
  <c r="BG708" i="1"/>
  <c r="BG601" i="1"/>
  <c r="BG844" i="1"/>
  <c r="BG892" i="1"/>
  <c r="BG723" i="1"/>
  <c r="BG39" i="1"/>
  <c r="BF41" i="1"/>
  <c r="BG41" i="1"/>
  <c r="BG917" i="1"/>
  <c r="BG1053" i="1"/>
  <c r="BG1128" i="1"/>
  <c r="BG647" i="1"/>
  <c r="BG170" i="1"/>
  <c r="BG769" i="1"/>
  <c r="BG921" i="1"/>
  <c r="BG1155" i="1"/>
  <c r="BG143" i="1"/>
  <c r="BG920" i="1"/>
  <c r="BG51" i="1"/>
  <c r="BG112" i="1"/>
  <c r="BG1199" i="1"/>
  <c r="BG1144" i="1"/>
  <c r="BG306" i="1"/>
  <c r="BG1123" i="1"/>
  <c r="BG559" i="1"/>
  <c r="BG932" i="1"/>
  <c r="BG71" i="1"/>
  <c r="BG979" i="1"/>
  <c r="BG451" i="1"/>
  <c r="BG1063" i="1"/>
  <c r="BG272" i="1"/>
  <c r="BG1177" i="1"/>
  <c r="BG320" i="1"/>
  <c r="BG389" i="1"/>
  <c r="BG195" i="1"/>
  <c r="BG259" i="1"/>
  <c r="BG114" i="1"/>
  <c r="BG322" i="1"/>
  <c r="BG850" i="1"/>
  <c r="BG401" i="1"/>
  <c r="BG1055" i="1"/>
  <c r="BG774" i="1"/>
  <c r="BG1193" i="1"/>
  <c r="BG565" i="1"/>
  <c r="BG75" i="1"/>
  <c r="BG912" i="1"/>
  <c r="BG234" i="1"/>
  <c r="BG1214" i="1"/>
  <c r="BG908" i="1"/>
  <c r="BG130" i="1"/>
  <c r="BG798" i="1"/>
  <c r="BG216" i="1"/>
  <c r="BG812" i="1"/>
  <c r="BG1046" i="1"/>
  <c r="BG346" i="1"/>
  <c r="BG1068" i="1"/>
  <c r="BG668" i="1"/>
  <c r="BG1024" i="1"/>
  <c r="BG1185" i="1"/>
  <c r="BG553" i="1"/>
  <c r="BG372" i="1"/>
  <c r="BG871" i="1"/>
  <c r="BG55" i="1"/>
  <c r="BG683" i="1"/>
  <c r="BG868" i="1"/>
  <c r="BG353" i="1"/>
  <c r="BG656" i="1"/>
  <c r="BG1153" i="1"/>
  <c r="BG757" i="1"/>
  <c r="BG506" i="1"/>
  <c r="BG374" i="1"/>
  <c r="BG220" i="1"/>
  <c r="BG163" i="1"/>
  <c r="BG330" i="1"/>
  <c r="BG1171" i="1"/>
  <c r="BG287" i="1"/>
  <c r="BG357" i="1"/>
  <c r="BG521" i="1"/>
  <c r="BG371" i="1"/>
  <c r="BG1092" i="1"/>
  <c r="BG570" i="1"/>
  <c r="BG1097" i="1"/>
  <c r="BG1186" i="1"/>
  <c r="BG527" i="1"/>
  <c r="BG689" i="1"/>
  <c r="BG762" i="1"/>
  <c r="BG395" i="1"/>
  <c r="BG1231" i="1"/>
  <c r="BG509" i="1"/>
  <c r="BG445" i="1"/>
  <c r="BG396" i="1"/>
  <c r="BG889" i="1"/>
  <c r="BG952" i="1"/>
  <c r="BG1141" i="1"/>
  <c r="BG636" i="1"/>
  <c r="BG246" i="1"/>
  <c r="BG946" i="1"/>
  <c r="BG666" i="1"/>
  <c r="BG676" i="1"/>
  <c r="BG1043" i="1"/>
  <c r="BG1197" i="1"/>
  <c r="BG830" i="1"/>
  <c r="BG520" i="1"/>
  <c r="BG141" i="1"/>
  <c r="BG605" i="1"/>
  <c r="BG1065" i="1"/>
  <c r="BG964" i="1"/>
  <c r="BG672" i="1"/>
  <c r="BG154" i="1"/>
  <c r="BG541" i="1"/>
  <c r="BG797" i="1"/>
  <c r="BG74" i="1"/>
  <c r="BG402" i="1"/>
  <c r="BG1159" i="1"/>
  <c r="BG1070" i="1"/>
  <c r="BG766" i="1"/>
  <c r="BG621" i="1"/>
  <c r="BG972" i="1"/>
  <c r="BG434" i="1"/>
  <c r="BG269" i="1"/>
  <c r="BG763" i="1"/>
  <c r="BG681" i="1"/>
  <c r="BG221" i="1"/>
  <c r="BG804" i="1"/>
  <c r="BG184" i="1"/>
  <c r="BG67" i="1"/>
  <c r="BG625" i="1"/>
  <c r="BG782" i="1"/>
  <c r="BG918" i="1"/>
  <c r="BG832" i="1"/>
  <c r="BG362" i="1"/>
  <c r="BG931" i="1"/>
  <c r="BG904" i="1"/>
  <c r="BG312" i="1"/>
  <c r="BG634" i="1"/>
  <c r="BG673" i="1"/>
  <c r="BG529" i="1"/>
  <c r="BG740" i="1"/>
  <c r="BG155" i="1"/>
  <c r="BG321" i="1"/>
  <c r="BG856" i="1"/>
  <c r="BG96" i="1"/>
  <c r="BG423" i="1"/>
  <c r="BG730" i="1"/>
  <c r="BG710" i="1"/>
  <c r="BG630" i="1"/>
  <c r="BG201" i="1"/>
  <c r="BG235" i="1"/>
  <c r="BG455" i="1"/>
  <c r="BG761" i="1"/>
  <c r="BG480" i="1"/>
  <c r="BG1079" i="1"/>
  <c r="BG1240" i="1"/>
  <c r="BG465" i="1"/>
  <c r="BG518" i="1"/>
  <c r="BG206" i="1"/>
  <c r="BG909" i="1"/>
  <c r="BG1057" i="1"/>
  <c r="BG495" i="1"/>
  <c r="BG208" i="1"/>
  <c r="BG684" i="1"/>
  <c r="BG468" i="1"/>
  <c r="BG841" i="1"/>
  <c r="BG717" i="1"/>
  <c r="BG238" i="1"/>
  <c r="BG882" i="1"/>
  <c r="BG289" i="1"/>
  <c r="BG243" i="1"/>
  <c r="BG786" i="1"/>
  <c r="BG604" i="1"/>
  <c r="BG1125" i="1"/>
  <c r="BG341" i="1"/>
  <c r="BG536" i="1"/>
  <c r="BG508" i="1"/>
  <c r="BG633" i="1"/>
  <c r="BG1108" i="1"/>
  <c r="BG197" i="1"/>
  <c r="BG1145" i="1"/>
  <c r="BG79" i="1"/>
  <c r="BG134" i="1"/>
  <c r="BG430" i="1"/>
  <c r="BG1219" i="1"/>
  <c r="BG1064" i="1"/>
  <c r="BG1088" i="1"/>
  <c r="BG399" i="1"/>
  <c r="BG1107" i="1"/>
  <c r="BG390" i="1"/>
  <c r="BG519" i="1"/>
  <c r="BG948" i="1"/>
  <c r="BG1094" i="1"/>
  <c r="BG52" i="1"/>
  <c r="BG400" i="1"/>
  <c r="BG661" i="1"/>
  <c r="BG310" i="1"/>
  <c r="BG278" i="1"/>
  <c r="BG1212" i="1"/>
  <c r="BG137" i="1"/>
  <c r="BG1012" i="1"/>
  <c r="BG704" i="1"/>
  <c r="BG472" i="1"/>
  <c r="BG999" i="1"/>
  <c r="BG823" i="1"/>
  <c r="BG280" i="1"/>
  <c r="BG459" i="1"/>
  <c r="BG870" i="1"/>
  <c r="BG1044" i="1"/>
  <c r="BG663" i="1"/>
  <c r="BG230" i="1"/>
  <c r="BG1059" i="1"/>
  <c r="BG873" i="1"/>
  <c r="BG910" i="1"/>
  <c r="BG89" i="1"/>
  <c r="BG245" i="1"/>
  <c r="BG969" i="1"/>
  <c r="BG419" i="1"/>
  <c r="BG562" i="1"/>
  <c r="BG827" i="1"/>
  <c r="BG358" i="1"/>
  <c r="BG433" i="1"/>
  <c r="BG72" i="1"/>
  <c r="BG1048" i="1"/>
  <c r="BG558" i="1"/>
  <c r="BG497" i="1"/>
  <c r="BG744" i="1"/>
  <c r="BG613" i="1"/>
  <c r="BG436" i="1"/>
  <c r="BG1115" i="1"/>
  <c r="BG56" i="1"/>
  <c r="BG617" i="1"/>
  <c r="BG862" i="1"/>
  <c r="BG840" i="1"/>
  <c r="BG1225" i="1"/>
  <c r="BG947" i="1"/>
  <c r="BG1148" i="1"/>
  <c r="BG1233" i="1"/>
  <c r="BG381" i="1"/>
  <c r="BG765" i="1"/>
  <c r="BG115" i="1"/>
  <c r="BG442" i="1"/>
  <c r="BG343" i="1"/>
  <c r="BG262" i="1"/>
  <c r="BG560" i="1"/>
  <c r="BG622" i="1"/>
  <c r="BG1041" i="1"/>
  <c r="BG46" i="1"/>
  <c r="BG883" i="1"/>
  <c r="BG731" i="1"/>
  <c r="BG675" i="1"/>
  <c r="BG172" i="1"/>
  <c r="BG435" i="1"/>
  <c r="BG517" i="1"/>
  <c r="BG686" i="1"/>
  <c r="BG943" i="1"/>
  <c r="BG470" i="1"/>
  <c r="BG1179" i="1"/>
  <c r="BG111" i="1"/>
  <c r="BG925" i="1"/>
  <c r="BG375" i="1"/>
  <c r="BG1202" i="1"/>
  <c r="BG815" i="1"/>
  <c r="BG1188" i="1"/>
  <c r="BG1146" i="1"/>
  <c r="BG484" i="1"/>
  <c r="BG975" i="1"/>
  <c r="BG616" i="1"/>
  <c r="BG826" i="1"/>
  <c r="BG345" i="1"/>
  <c r="BG816" i="1"/>
  <c r="BG540" i="1"/>
  <c r="BG575" i="1"/>
  <c r="BG891" i="1"/>
  <c r="BG1122" i="1"/>
  <c r="BG498" i="1"/>
  <c r="BG678" i="1"/>
  <c r="BG337" i="1"/>
  <c r="BG1147" i="1"/>
  <c r="BG308" i="1"/>
  <c r="BG482" i="1"/>
  <c r="BG124" i="1"/>
  <c r="BG488" i="1"/>
  <c r="BG847" i="1"/>
  <c r="BG879" i="1"/>
  <c r="BG877" i="1"/>
  <c r="BG843" i="1"/>
  <c r="BG249" i="1"/>
  <c r="BG899" i="1"/>
  <c r="BG380" i="1"/>
  <c r="BG750" i="1"/>
  <c r="BG751" i="1"/>
  <c r="BG367" i="1"/>
  <c r="BG982" i="1"/>
  <c r="BG813" i="1"/>
  <c r="BG409" i="1"/>
  <c r="BG564" i="1"/>
  <c r="BG1110" i="1"/>
  <c r="BG799" i="1"/>
  <c r="BG329" i="1"/>
  <c r="BG1227" i="1"/>
  <c r="BG324" i="1"/>
  <c r="BG937" i="1"/>
  <c r="BG1226" i="1"/>
  <c r="BG212" i="1"/>
  <c r="BG1211" i="1"/>
  <c r="BG478" i="1"/>
  <c r="BG802" i="1"/>
  <c r="BG78" i="1"/>
  <c r="BG598" i="1"/>
  <c r="BG282" i="1"/>
  <c r="BG258" i="1"/>
  <c r="BG1101" i="1"/>
  <c r="BG557" i="1"/>
  <c r="BG722" i="1"/>
  <c r="BG701" i="1"/>
  <c r="BG887" i="1"/>
  <c r="BG846" i="1"/>
  <c r="BG198" i="1"/>
  <c r="BG101" i="1"/>
  <c r="BG1137" i="1"/>
  <c r="BG328" i="1"/>
  <c r="BG73" i="1"/>
  <c r="BG1076" i="1"/>
  <c r="BG551" i="1"/>
  <c r="BG158" i="1"/>
  <c r="BG207" i="1"/>
  <c r="BG348" i="1"/>
  <c r="BG1021" i="1"/>
  <c r="BG299" i="1"/>
  <c r="BG695" i="1"/>
  <c r="BG803" i="1"/>
  <c r="BG944" i="1"/>
  <c r="BG133" i="1"/>
  <c r="BG439" i="1"/>
  <c r="BG958" i="1"/>
  <c r="BG781" i="1"/>
  <c r="BG365" i="1"/>
  <c r="BG391" i="1"/>
  <c r="BG1156" i="1"/>
  <c r="BG290" i="1"/>
  <c r="BG550" i="1"/>
  <c r="BG1158" i="1"/>
  <c r="BG820" i="1"/>
  <c r="BG1209" i="1"/>
  <c r="BG593" i="1"/>
  <c r="BG302" i="1"/>
  <c r="BG662" i="1"/>
  <c r="BG1116" i="1"/>
  <c r="BG283" i="1"/>
  <c r="BG1096" i="1"/>
  <c r="BG453" i="1"/>
  <c r="BG638" i="1"/>
  <c r="BG382" i="1"/>
  <c r="BG756" i="1"/>
  <c r="BG716" i="1"/>
  <c r="BG407" i="1"/>
  <c r="BG609" i="1"/>
  <c r="BG69" i="1"/>
  <c r="BG253" i="1"/>
  <c r="BG1138" i="1"/>
  <c r="BG1154" i="1"/>
  <c r="BG227" i="1"/>
  <c r="BG779" i="1"/>
  <c r="BG173" i="1"/>
  <c r="BG884" i="1"/>
  <c r="BG199" i="1"/>
  <c r="BG620" i="1"/>
  <c r="BG618" i="1"/>
  <c r="BG764" i="1"/>
  <c r="BG344" i="1"/>
  <c r="BG271" i="1"/>
  <c r="BG1037" i="1"/>
  <c r="BG1047" i="1"/>
  <c r="BG342" i="1"/>
  <c r="BG352" i="1"/>
  <c r="BG579" i="1"/>
  <c r="BG981" i="1"/>
  <c r="BG940" i="1"/>
  <c r="BG156" i="1"/>
  <c r="BG552" i="1"/>
  <c r="BG537" i="1"/>
  <c r="BG131" i="1"/>
  <c r="BG489" i="1"/>
  <c r="BG252" i="1"/>
  <c r="BG454" i="1"/>
  <c r="BG677" i="1"/>
  <c r="BG490" i="1"/>
  <c r="BG446" i="1"/>
  <c r="BG86" i="1"/>
  <c r="BG63" i="1"/>
  <c r="BG338" i="1"/>
  <c r="BG335" i="1"/>
  <c r="BG996" i="1"/>
  <c r="BG100" i="1"/>
  <c r="BG304" i="1"/>
  <c r="BG223" i="1"/>
  <c r="BG578" i="1"/>
  <c r="BG896" i="1"/>
  <c r="BG1164" i="1"/>
  <c r="BG1074" i="1"/>
  <c r="BG602" i="1"/>
  <c r="BG1142" i="1"/>
  <c r="BG294" i="1"/>
  <c r="BG1017" i="1"/>
  <c r="BG190" i="1"/>
  <c r="BG1224" i="1"/>
  <c r="BG203" i="1"/>
  <c r="BG1045" i="1"/>
  <c r="BG794" i="1"/>
  <c r="BG1194" i="1"/>
  <c r="BG913" i="1"/>
  <c r="BG425" i="1"/>
  <c r="BG1241" i="1"/>
  <c r="BG1058" i="1"/>
  <c r="BG250" i="1"/>
  <c r="BG502" i="1"/>
  <c r="BG53" i="1"/>
  <c r="BG426" i="1"/>
  <c r="BG1095" i="1"/>
  <c r="BG1022" i="1"/>
  <c r="BG300" i="1"/>
  <c r="BG487" i="1"/>
  <c r="BG738" i="1"/>
  <c r="BG611" i="1"/>
  <c r="BG441" i="1"/>
  <c r="BG379" i="1"/>
  <c r="BG349" i="1"/>
  <c r="BG1222" i="1"/>
  <c r="BG1232" i="1"/>
  <c r="BG888" i="1"/>
  <c r="BG1007" i="1"/>
  <c r="BG528" i="1"/>
  <c r="BG608" i="1"/>
  <c r="BG1120" i="1"/>
  <c r="BG714" i="1"/>
  <c r="BG864" i="1"/>
  <c r="BG713" i="1"/>
  <c r="BG845" i="1"/>
  <c r="BG215" i="1"/>
  <c r="BG631" i="1"/>
  <c r="BG1008" i="1"/>
  <c r="BG860" i="1"/>
  <c r="BG1100" i="1"/>
  <c r="BG897" i="1"/>
  <c r="BG138" i="1"/>
  <c r="BG867" i="1"/>
  <c r="BG1072" i="1"/>
  <c r="BG48" i="1"/>
  <c r="BG836" i="1"/>
  <c r="BG332" i="1"/>
  <c r="BG47" i="1"/>
  <c r="BG1005" i="1"/>
  <c r="BG229" i="1"/>
  <c r="BG1027" i="1"/>
  <c r="BG1009" i="1"/>
  <c r="BG311" i="1"/>
  <c r="BG595" i="1"/>
  <c r="BG270" i="1"/>
  <c r="BG930" i="1"/>
  <c r="BG1104" i="1"/>
  <c r="BG628" i="1"/>
  <c r="BG939" i="1"/>
  <c r="BG200" i="1"/>
  <c r="BG970" i="1"/>
  <c r="BG87" i="1"/>
  <c r="BG1078" i="1"/>
  <c r="BG334" i="1"/>
  <c r="AX558" i="1"/>
  <c r="AR558" i="1" s="1"/>
  <c r="AS558" i="1"/>
  <c r="AR23" i="1"/>
  <c r="I23" i="1" s="1"/>
  <c r="AS428" i="1"/>
  <c r="AX428" i="1"/>
  <c r="AR428" i="1" s="1"/>
  <c r="AY725" i="1"/>
  <c r="AX686" i="1"/>
  <c r="AS361" i="1"/>
  <c r="AY182" i="1"/>
  <c r="AS784" i="1"/>
  <c r="AR11" i="1"/>
  <c r="AX361" i="1"/>
  <c r="AS1011" i="1"/>
  <c r="AY784" i="1"/>
  <c r="AS495" i="1"/>
  <c r="AX1011" i="1"/>
  <c r="AR1011" i="1" s="1"/>
  <c r="AX1117" i="1"/>
  <c r="AX834" i="1"/>
  <c r="AY555" i="1"/>
  <c r="AY308" i="1"/>
  <c r="AX528" i="1"/>
  <c r="AX308" i="1"/>
  <c r="AR308" i="1" s="1"/>
  <c r="AX182" i="1"/>
  <c r="AR182" i="1" s="1"/>
  <c r="AY686" i="1"/>
  <c r="AX725" i="1"/>
  <c r="AY1117" i="1"/>
  <c r="AY834" i="1"/>
  <c r="AS405" i="1"/>
  <c r="AS284" i="1"/>
  <c r="AS209" i="1"/>
  <c r="AR209" i="1" s="1"/>
  <c r="AX555" i="1"/>
  <c r="AS530" i="1"/>
  <c r="AX18" i="1"/>
  <c r="AY405" i="1"/>
  <c r="AR405" i="1" s="1"/>
  <c r="AX284" i="1"/>
  <c r="AR284" i="1" s="1"/>
  <c r="AX530" i="1"/>
  <c r="AX1162" i="1"/>
  <c r="AX714" i="1"/>
  <c r="AR714" i="1" s="1"/>
  <c r="AX22" i="1"/>
  <c r="AY1162" i="1"/>
  <c r="AS714" i="1"/>
  <c r="AY618" i="1"/>
  <c r="AR618" i="1" s="1"/>
  <c r="AS334" i="1"/>
  <c r="AR334" i="1" s="1"/>
  <c r="AS1190" i="1"/>
  <c r="AS618" i="1"/>
  <c r="AY334" i="1"/>
  <c r="AY35" i="1"/>
  <c r="AX1190" i="1"/>
  <c r="AR1190" i="1" s="1"/>
  <c r="AS292" i="1"/>
  <c r="AX28" i="1"/>
  <c r="AY292" i="1"/>
  <c r="AR292" i="1" s="1"/>
  <c r="AX580" i="1"/>
  <c r="AS580" i="1"/>
  <c r="AS7" i="1"/>
  <c r="AX13" i="1"/>
  <c r="AY536" i="1"/>
  <c r="I1072" i="1"/>
  <c r="AY573" i="1"/>
  <c r="AR573" i="1" s="1"/>
  <c r="AR698" i="1"/>
  <c r="AR27" i="1"/>
  <c r="BF40" i="1"/>
  <c r="AX495" i="1"/>
  <c r="AR495" i="1" s="1"/>
  <c r="AY717" i="1"/>
  <c r="AS377" i="1"/>
  <c r="AY18" i="1"/>
  <c r="AX1153" i="1"/>
  <c r="AY272" i="1"/>
  <c r="AX717" i="1"/>
  <c r="AX377" i="1"/>
  <c r="AS18" i="1"/>
  <c r="AX645" i="1"/>
  <c r="AX272" i="1"/>
  <c r="AY73" i="1"/>
  <c r="AR73" i="1" s="1"/>
  <c r="AX739" i="1"/>
  <c r="I1167" i="1"/>
  <c r="AS458" i="1"/>
  <c r="AS753" i="1"/>
  <c r="AX701" i="1"/>
  <c r="AR701" i="1" s="1"/>
  <c r="AS849" i="1"/>
  <c r="AX791" i="1"/>
  <c r="AR791" i="1" s="1"/>
  <c r="AX674" i="1"/>
  <c r="AY458" i="1"/>
  <c r="AR458" i="1" s="1"/>
  <c r="AX753" i="1"/>
  <c r="AR753" i="1" s="1"/>
  <c r="AY849" i="1"/>
  <c r="AR849" i="1" s="1"/>
  <c r="AS791" i="1"/>
  <c r="AS382" i="1"/>
  <c r="AR382" i="1" s="1"/>
  <c r="AS73" i="1"/>
  <c r="AY274" i="1"/>
  <c r="AR274" i="1" s="1"/>
  <c r="AY739" i="1"/>
  <c r="AS701" i="1"/>
  <c r="I897" i="1"/>
  <c r="AY1139" i="1"/>
  <c r="AY674" i="1"/>
  <c r="AY676" i="1"/>
  <c r="AR676" i="1" s="1"/>
  <c r="AS623" i="1"/>
  <c r="AY382" i="1"/>
  <c r="AX1139" i="1"/>
  <c r="AS676" i="1"/>
  <c r="AX623" i="1"/>
  <c r="AR623" i="1" s="1"/>
  <c r="AS741" i="1"/>
  <c r="AY741" i="1"/>
  <c r="AR741" i="1" s="1"/>
  <c r="AS274" i="1"/>
  <c r="AS1028" i="1"/>
  <c r="AY1028" i="1"/>
  <c r="AR1028" i="1" s="1"/>
  <c r="AY1153" i="1"/>
  <c r="AX614" i="1"/>
  <c r="AR483" i="1"/>
  <c r="I483" i="1" s="1"/>
  <c r="AX863" i="1"/>
  <c r="AS444" i="1"/>
  <c r="AY1077" i="1"/>
  <c r="AY528" i="1"/>
  <c r="AS319" i="1"/>
  <c r="AR319" i="1" s="1"/>
  <c r="AR164" i="1"/>
  <c r="I164" i="1" s="1"/>
  <c r="AR1203" i="1"/>
  <c r="AS1008" i="1"/>
  <c r="AY444" i="1"/>
  <c r="AR444" i="1" s="1"/>
  <c r="AX1077" i="1"/>
  <c r="AR1142" i="1"/>
  <c r="I1142" i="1" s="1"/>
  <c r="AX7" i="1"/>
  <c r="AX536" i="1"/>
  <c r="AY7" i="1"/>
  <c r="AX787" i="1"/>
  <c r="AR787" i="1" s="1"/>
  <c r="AY1165" i="1"/>
  <c r="AR1165" i="1" s="1"/>
  <c r="AY829" i="1"/>
  <c r="AY1008" i="1"/>
  <c r="AR1008" i="1" s="1"/>
  <c r="AS787" i="1"/>
  <c r="AR1058" i="1"/>
  <c r="AS1165" i="1"/>
  <c r="AS573" i="1"/>
  <c r="AX1170" i="1"/>
  <c r="AS35" i="1"/>
  <c r="AX586" i="1"/>
  <c r="AR586" i="1" s="1"/>
  <c r="AS1194" i="1"/>
  <c r="AY1170" i="1"/>
  <c r="AX35" i="1"/>
  <c r="AS586" i="1"/>
  <c r="AY273" i="1"/>
  <c r="AY746" i="1"/>
  <c r="AR746" i="1" s="1"/>
  <c r="AY1194" i="1"/>
  <c r="AR1194" i="1" s="1"/>
  <c r="AY160" i="1"/>
  <c r="AR293" i="1"/>
  <c r="I293" i="1" s="1"/>
  <c r="AR769" i="1"/>
  <c r="I769" i="1" s="1"/>
  <c r="AS746" i="1"/>
  <c r="AS160" i="1"/>
  <c r="AR160" i="1" s="1"/>
  <c r="AY516" i="1"/>
  <c r="AR516" i="1" s="1"/>
  <c r="AS399" i="1"/>
  <c r="AR928" i="1"/>
  <c r="I928" i="1" s="1"/>
  <c r="AS516" i="1"/>
  <c r="AY399" i="1"/>
  <c r="AR399" i="1" s="1"/>
  <c r="AR1042" i="1"/>
  <c r="I1042" i="1" s="1"/>
  <c r="AS863" i="1"/>
  <c r="AR989" i="1"/>
  <c r="AY224" i="1"/>
  <c r="AR224" i="1" s="1"/>
  <c r="AS224" i="1"/>
  <c r="AS576" i="1"/>
  <c r="AY61" i="1"/>
  <c r="AS1222" i="1"/>
  <c r="AY645" i="1"/>
  <c r="AY383" i="1"/>
  <c r="AY75" i="1"/>
  <c r="AY463" i="1"/>
  <c r="AR463" i="1" s="1"/>
  <c r="AR451" i="1"/>
  <c r="I451" i="1" s="1"/>
  <c r="AX576" i="1"/>
  <c r="AR576" i="1" s="1"/>
  <c r="AS61" i="1"/>
  <c r="AR61" i="1" s="1"/>
  <c r="AY1205" i="1"/>
  <c r="AS969" i="1"/>
  <c r="AX474" i="1"/>
  <c r="AS1233" i="1"/>
  <c r="AR1233" i="1" s="1"/>
  <c r="AX565" i="1"/>
  <c r="AS1184" i="1"/>
  <c r="AY1233" i="1"/>
  <c r="AY565" i="1"/>
  <c r="I995" i="1"/>
  <c r="I960" i="1"/>
  <c r="AS807" i="1"/>
  <c r="AX98" i="1"/>
  <c r="AR98" i="1" s="1"/>
  <c r="AR963" i="1"/>
  <c r="AY807" i="1"/>
  <c r="AS276" i="1"/>
  <c r="AX1239" i="1"/>
  <c r="AR1239" i="1" s="1"/>
  <c r="AS98" i="1"/>
  <c r="AY189" i="1"/>
  <c r="AR1093" i="1"/>
  <c r="I1093" i="1" s="1"/>
  <c r="AS44" i="1"/>
  <c r="AR44" i="1" s="1"/>
  <c r="AX276" i="1"/>
  <c r="AY1239" i="1"/>
  <c r="AY44" i="1"/>
  <c r="AY414" i="1"/>
  <c r="AR513" i="1"/>
  <c r="I513" i="1" s="1"/>
  <c r="AY978" i="1"/>
  <c r="AS414" i="1"/>
  <c r="AX75" i="1"/>
  <c r="AS463" i="1"/>
  <c r="AY1195" i="1"/>
  <c r="AR882" i="1"/>
  <c r="I882" i="1" s="1"/>
  <c r="AX1222" i="1"/>
  <c r="AY614" i="1"/>
  <c r="AS441" i="1"/>
  <c r="AX350" i="1"/>
  <c r="AS549" i="1"/>
  <c r="AX1184" i="1"/>
  <c r="AR1184" i="1" s="1"/>
  <c r="AS189" i="1"/>
  <c r="AR189" i="1" s="1"/>
  <c r="AX549" i="1"/>
  <c r="AS1195" i="1"/>
  <c r="I1084" i="1"/>
  <c r="AX1037" i="1"/>
  <c r="AX889" i="1"/>
  <c r="AS1133" i="1"/>
  <c r="AX785" i="1"/>
  <c r="AX144" i="1"/>
  <c r="AY1226" i="1"/>
  <c r="AS889" i="1"/>
  <c r="AX857" i="1"/>
  <c r="AS255" i="1"/>
  <c r="AS1037" i="1"/>
  <c r="AS785" i="1"/>
  <c r="AY144" i="1"/>
  <c r="AX1226" i="1"/>
  <c r="AR1226" i="1" s="1"/>
  <c r="AX910" i="1"/>
  <c r="AS470" i="1"/>
  <c r="AY857" i="1"/>
  <c r="AX255" i="1"/>
  <c r="AS866" i="1"/>
  <c r="AS910" i="1"/>
  <c r="AY470" i="1"/>
  <c r="AR470" i="1" s="1"/>
  <c r="AY156" i="1"/>
  <c r="AY427" i="1"/>
  <c r="AR427" i="1" s="1"/>
  <c r="AX1198" i="1"/>
  <c r="AS475" i="1"/>
  <c r="AS970" i="1"/>
  <c r="AX970" i="1"/>
  <c r="AR970" i="1" s="1"/>
  <c r="AS156" i="1"/>
  <c r="AR156" i="1" s="1"/>
  <c r="AY706" i="1"/>
  <c r="AR706" i="1" s="1"/>
  <c r="AS427" i="1"/>
  <c r="AS669" i="1"/>
  <c r="AS1198" i="1"/>
  <c r="AX441" i="1"/>
  <c r="AY350" i="1"/>
  <c r="AS706" i="1"/>
  <c r="AX669" i="1"/>
  <c r="AX978" i="1"/>
  <c r="AS321" i="1"/>
  <c r="AR321" i="1" s="1"/>
  <c r="AS213" i="1"/>
  <c r="AR213" i="1" s="1"/>
  <c r="AY321" i="1"/>
  <c r="AY213" i="1"/>
  <c r="AS22" i="1"/>
  <c r="AY22" i="1"/>
  <c r="AR689" i="1"/>
  <c r="I689" i="1" s="1"/>
  <c r="AY349" i="1"/>
  <c r="AR349" i="1" s="1"/>
  <c r="AY990" i="1"/>
  <c r="AR990" i="1" s="1"/>
  <c r="AS917" i="1"/>
  <c r="AS349" i="1"/>
  <c r="AS990" i="1"/>
  <c r="AY917" i="1"/>
  <c r="AR917" i="1" s="1"/>
  <c r="AX969" i="1"/>
  <c r="AS112" i="1"/>
  <c r="AX1205" i="1"/>
  <c r="AS134" i="1"/>
  <c r="AX134" i="1"/>
  <c r="AR134" i="1" s="1"/>
  <c r="AX915" i="1"/>
  <c r="AX625" i="1"/>
  <c r="AY915" i="1"/>
  <c r="AS625" i="1"/>
  <c r="AS801" i="1"/>
  <c r="AR541" i="1"/>
  <c r="AY801" i="1"/>
  <c r="AR680" i="1"/>
  <c r="I680" i="1" s="1"/>
  <c r="AR366" i="1"/>
  <c r="AS273" i="1"/>
  <c r="AS41" i="1"/>
  <c r="AX652" i="1"/>
  <c r="AX41" i="1"/>
  <c r="AS152" i="1"/>
  <c r="AR152" i="1" s="1"/>
  <c r="AY652" i="1"/>
  <c r="AS790" i="1"/>
  <c r="AY152" i="1"/>
  <c r="AS649" i="1"/>
  <c r="AX790" i="1"/>
  <c r="AY649" i="1"/>
  <c r="AS1129" i="1"/>
  <c r="AR557" i="1"/>
  <c r="I557" i="1" s="1"/>
  <c r="AY402" i="1"/>
  <c r="AR552" i="1"/>
  <c r="I552" i="1" s="1"/>
  <c r="AS402" i="1"/>
  <c r="AX1129" i="1"/>
  <c r="AR146" i="1"/>
  <c r="I146" i="1" s="1"/>
  <c r="AY1172" i="1"/>
  <c r="AR1114" i="1"/>
  <c r="I1114" i="1" s="1"/>
  <c r="AX1172" i="1"/>
  <c r="AY116" i="1"/>
  <c r="AX116" i="1"/>
  <c r="AY319" i="1"/>
  <c r="AS930" i="1"/>
  <c r="AR259" i="1"/>
  <c r="I259" i="1" s="1"/>
  <c r="AY930" i="1"/>
  <c r="AS712" i="1"/>
  <c r="AY712" i="1"/>
  <c r="AR712" i="1" s="1"/>
  <c r="AX353" i="1"/>
  <c r="AY353" i="1"/>
  <c r="AR464" i="1"/>
  <c r="AR285" i="1"/>
  <c r="I285" i="1" s="1"/>
  <c r="AR812" i="1"/>
  <c r="I812" i="1" s="1"/>
  <c r="AS803" i="1"/>
  <c r="AS574" i="1"/>
  <c r="AR550" i="1"/>
  <c r="I550" i="1" s="1"/>
  <c r="AS150" i="1"/>
  <c r="AR150" i="1" s="1"/>
  <c r="AX383" i="1"/>
  <c r="AR383" i="1" s="1"/>
  <c r="AY636" i="1"/>
  <c r="AR125" i="1"/>
  <c r="I125" i="1" s="1"/>
  <c r="AX163" i="1"/>
  <c r="AY150" i="1"/>
  <c r="AS636" i="1"/>
  <c r="AR1076" i="1"/>
  <c r="I1076" i="1" s="1"/>
  <c r="AY758" i="1"/>
  <c r="AS163" i="1"/>
  <c r="AX806" i="1"/>
  <c r="AX651" i="1"/>
  <c r="AS758" i="1"/>
  <c r="AY651" i="1"/>
  <c r="AR1120" i="1"/>
  <c r="I1120" i="1" s="1"/>
  <c r="AS1060" i="1"/>
  <c r="AR942" i="1"/>
  <c r="I942" i="1" s="1"/>
  <c r="AY1060" i="1"/>
  <c r="AR1016" i="1"/>
  <c r="I1016" i="1" s="1"/>
  <c r="AY803" i="1"/>
  <c r="AX574" i="1"/>
  <c r="AR1021" i="1"/>
  <c r="I1021" i="1" s="1"/>
  <c r="AY1133" i="1"/>
  <c r="AS806" i="1"/>
  <c r="AS425" i="1"/>
  <c r="AR868" i="1"/>
  <c r="AR100" i="1"/>
  <c r="I100" i="1" s="1"/>
  <c r="AX866" i="1"/>
  <c r="AR819" i="1"/>
  <c r="I819" i="1" s="1"/>
  <c r="AX830" i="1"/>
  <c r="AS830" i="1"/>
  <c r="AR696" i="1"/>
  <c r="I696" i="1" s="1"/>
  <c r="AR932" i="1"/>
  <c r="I932" i="1" s="1"/>
  <c r="AY225" i="1"/>
  <c r="AR692" i="1"/>
  <c r="I692" i="1" s="1"/>
  <c r="AY475" i="1"/>
  <c r="BF43" i="1"/>
  <c r="AZ43" i="1" s="1"/>
  <c r="F43" i="1" s="1"/>
  <c r="AR1046" i="1"/>
  <c r="AX225" i="1"/>
  <c r="AS1118" i="1"/>
  <c r="AY1017" i="1"/>
  <c r="AR572" i="1"/>
  <c r="AY1040" i="1"/>
  <c r="AY1118" i="1"/>
  <c r="AR1118" i="1" s="1"/>
  <c r="AX1111" i="1"/>
  <c r="AS1017" i="1"/>
  <c r="AR1116" i="1"/>
  <c r="I1116" i="1" s="1"/>
  <c r="AR1085" i="1"/>
  <c r="I1085" i="1" s="1"/>
  <c r="AS1040" i="1"/>
  <c r="AY1111" i="1"/>
  <c r="AR287" i="1"/>
  <c r="I287" i="1" s="1"/>
  <c r="AR260" i="1"/>
  <c r="I260" i="1" s="1"/>
  <c r="AR511" i="1"/>
  <c r="I511" i="1" s="1"/>
  <c r="AR454" i="1"/>
  <c r="I454" i="1" s="1"/>
  <c r="AX1231" i="1"/>
  <c r="AS28" i="1"/>
  <c r="AS1231" i="1"/>
  <c r="AY28" i="1"/>
  <c r="AX425" i="1"/>
  <c r="AR642" i="1"/>
  <c r="AR114" i="1"/>
  <c r="I114" i="1" s="1"/>
  <c r="AR1108" i="1"/>
  <c r="I1108" i="1" s="1"/>
  <c r="AR935" i="1"/>
  <c r="BF883" i="1"/>
  <c r="AS937" i="1"/>
  <c r="AY433" i="1"/>
  <c r="BF917" i="1"/>
  <c r="BF1053" i="1"/>
  <c r="BF1128" i="1"/>
  <c r="BF647" i="1"/>
  <c r="BF170" i="1"/>
  <c r="BF769" i="1"/>
  <c r="BF921" i="1"/>
  <c r="BF1155" i="1"/>
  <c r="BF143" i="1"/>
  <c r="BF920" i="1"/>
  <c r="BF51" i="1"/>
  <c r="BF330" i="1"/>
  <c r="BF1171" i="1"/>
  <c r="BF287" i="1"/>
  <c r="BF357" i="1"/>
  <c r="BF521" i="1"/>
  <c r="BF371" i="1"/>
  <c r="BF1092" i="1"/>
  <c r="BF570" i="1"/>
  <c r="BF1097" i="1"/>
  <c r="BF1186" i="1"/>
  <c r="BF527" i="1"/>
  <c r="BF689" i="1"/>
  <c r="BF762" i="1"/>
  <c r="BF395" i="1"/>
  <c r="BF1231" i="1"/>
  <c r="BF509" i="1"/>
  <c r="BF445" i="1"/>
  <c r="BF396" i="1"/>
  <c r="BF889" i="1"/>
  <c r="BF952" i="1"/>
  <c r="BF1141" i="1"/>
  <c r="BF636" i="1"/>
  <c r="BF246" i="1"/>
  <c r="BF946" i="1"/>
  <c r="BF666" i="1"/>
  <c r="BF676" i="1"/>
  <c r="BF1043" i="1"/>
  <c r="BF1197" i="1"/>
  <c r="BF830" i="1"/>
  <c r="BF520" i="1"/>
  <c r="BF141" i="1"/>
  <c r="BF605" i="1"/>
  <c r="BF1065" i="1"/>
  <c r="BF964" i="1"/>
  <c r="BF672" i="1"/>
  <c r="BF154" i="1"/>
  <c r="BF541" i="1"/>
  <c r="BF797" i="1"/>
  <c r="BF74" i="1"/>
  <c r="BF402" i="1"/>
  <c r="BF1159" i="1"/>
  <c r="BF1070" i="1"/>
  <c r="BF766" i="1"/>
  <c r="BF621" i="1"/>
  <c r="BF972" i="1"/>
  <c r="BF434" i="1"/>
  <c r="BF269" i="1"/>
  <c r="BF763" i="1"/>
  <c r="BF681" i="1"/>
  <c r="BF221" i="1"/>
  <c r="BF804" i="1"/>
  <c r="BF184" i="1"/>
  <c r="BF67" i="1"/>
  <c r="BF625" i="1"/>
  <c r="BF782" i="1"/>
  <c r="BF918" i="1"/>
  <c r="BF832" i="1"/>
  <c r="BF362" i="1"/>
  <c r="BF931" i="1"/>
  <c r="BF904" i="1"/>
  <c r="BF312" i="1"/>
  <c r="BF634" i="1"/>
  <c r="BF673" i="1"/>
  <c r="BF529" i="1"/>
  <c r="BF740" i="1"/>
  <c r="BF155" i="1"/>
  <c r="BF321" i="1"/>
  <c r="BF856" i="1"/>
  <c r="BF96" i="1"/>
  <c r="BF423" i="1"/>
  <c r="BF730" i="1"/>
  <c r="BF710" i="1"/>
  <c r="BF630" i="1"/>
  <c r="BF201" i="1"/>
  <c r="BF235" i="1"/>
  <c r="BF455" i="1"/>
  <c r="BF761" i="1"/>
  <c r="BF480" i="1"/>
  <c r="BF1124" i="1"/>
  <c r="BF228" i="1"/>
  <c r="BF960" i="1"/>
  <c r="AX937" i="1"/>
  <c r="BF805" i="1"/>
  <c r="BF911" i="1"/>
  <c r="BF800" i="1"/>
  <c r="BF247" i="1"/>
  <c r="BF791" i="1"/>
  <c r="BF422" i="1"/>
  <c r="BF340" i="1"/>
  <c r="BF893" i="1"/>
  <c r="BF1000" i="1"/>
  <c r="BF410" i="1"/>
  <c r="BF1090" i="1"/>
  <c r="BF1172" i="1"/>
  <c r="BF431" i="1"/>
  <c r="BF416" i="1"/>
  <c r="BF447" i="1"/>
  <c r="BF994" i="1"/>
  <c r="BF646" i="1"/>
  <c r="BF1038" i="1"/>
  <c r="BF606" i="1"/>
  <c r="BF1029" i="1"/>
  <c r="BF530" i="1"/>
  <c r="BF66" i="1"/>
  <c r="BF1216" i="1"/>
  <c r="BF880" i="1"/>
  <c r="BF928" i="1"/>
  <c r="BF58" i="1"/>
  <c r="BF770" i="1"/>
  <c r="BF505" i="1"/>
  <c r="BF1195" i="1"/>
  <c r="BF1168" i="1"/>
  <c r="BF336" i="1"/>
  <c r="BF1237" i="1"/>
  <c r="BF171" i="1"/>
  <c r="BF1030" i="1"/>
  <c r="BF1113" i="1"/>
  <c r="BF1152" i="1"/>
  <c r="BF146" i="1"/>
  <c r="BF213" i="1"/>
  <c r="BF186" i="1"/>
  <c r="BF988" i="1"/>
  <c r="BF384" i="1"/>
  <c r="BF1196" i="1"/>
  <c r="BF264" i="1"/>
  <c r="BF160" i="1"/>
  <c r="BF626" i="1"/>
  <c r="BF118" i="1"/>
  <c r="BF1079" i="1"/>
  <c r="BF1240" i="1"/>
  <c r="BF465" i="1"/>
  <c r="BF518" i="1"/>
  <c r="BF206" i="1"/>
  <c r="BF909" i="1"/>
  <c r="BF1057" i="1"/>
  <c r="BF1229" i="1"/>
  <c r="BF545" i="1"/>
  <c r="BF113" i="1"/>
  <c r="BF486" i="1"/>
  <c r="BF961" i="1"/>
  <c r="BF837" i="1"/>
  <c r="BF614" i="1"/>
  <c r="BF881" i="1"/>
  <c r="BF376" i="1"/>
  <c r="BF175" i="1"/>
  <c r="BF594" i="1"/>
  <c r="BF538" i="1"/>
  <c r="BF117" i="1"/>
  <c r="BF266" i="1"/>
  <c r="BF785" i="1"/>
  <c r="BF852" i="1"/>
  <c r="BF240" i="1"/>
  <c r="BF325" i="1"/>
  <c r="BF179" i="1"/>
  <c r="BF796" i="1"/>
  <c r="BF1181" i="1"/>
  <c r="BF993" i="1"/>
  <c r="BF1011" i="1"/>
  <c r="BF694" i="1"/>
  <c r="BF546" i="1"/>
  <c r="BF1089" i="1"/>
  <c r="BF1071" i="1"/>
  <c r="BF1239" i="1"/>
  <c r="BF99" i="1"/>
  <c r="BF176" i="1"/>
  <c r="BF732" i="1"/>
  <c r="BF274" i="1"/>
  <c r="BF1109" i="1"/>
  <c r="BF366" i="1"/>
  <c r="BF492" i="1"/>
  <c r="BF147" i="1"/>
  <c r="BF523" i="1"/>
  <c r="BF531" i="1"/>
  <c r="BF642" i="1"/>
  <c r="BF182" i="1"/>
  <c r="BF772" i="1"/>
  <c r="BF724" i="1"/>
  <c r="BF110" i="1"/>
  <c r="BF387" i="1"/>
  <c r="BF597" i="1"/>
  <c r="BF878" i="1"/>
  <c r="BF119" i="1"/>
  <c r="BF754" i="1"/>
  <c r="BF62" i="1"/>
  <c r="BF833" i="1"/>
  <c r="BF1085" i="1"/>
  <c r="BF121" i="1"/>
  <c r="BF1133" i="1"/>
  <c r="BF279" i="1"/>
  <c r="BF1173" i="1"/>
  <c r="BF1082" i="1"/>
  <c r="BF542" i="1"/>
  <c r="BF857" i="1"/>
  <c r="BF104" i="1"/>
  <c r="BF773" i="1"/>
  <c r="BF615" i="1"/>
  <c r="BF1069" i="1"/>
  <c r="BF886" i="1"/>
  <c r="BF1086" i="1"/>
  <c r="BF1023" i="1"/>
  <c r="BF653" i="1"/>
  <c r="BF1014" i="1"/>
  <c r="BF854" i="1"/>
  <c r="BF1002" i="1"/>
  <c r="BF1135" i="1"/>
  <c r="BF839" i="1"/>
  <c r="BF1183" i="1"/>
  <c r="BF643" i="1"/>
  <c r="BF890" i="1"/>
  <c r="BF257" i="1"/>
  <c r="BF951" i="1"/>
  <c r="BF919" i="1"/>
  <c r="BF309" i="1"/>
  <c r="BF306" i="1"/>
  <c r="BF208" i="1"/>
  <c r="BF717" i="1"/>
  <c r="BF243" i="1"/>
  <c r="BF341" i="1"/>
  <c r="BF1108" i="1"/>
  <c r="BF134" i="1"/>
  <c r="BF399" i="1"/>
  <c r="BF948" i="1"/>
  <c r="BF400" i="1"/>
  <c r="BF137" i="1"/>
  <c r="BF910" i="1"/>
  <c r="BF433" i="1"/>
  <c r="BF1115" i="1"/>
  <c r="BF106" i="1"/>
  <c r="BF1148" i="1"/>
  <c r="BF703" i="1"/>
  <c r="BF109" i="1"/>
  <c r="BF181" i="1"/>
  <c r="BF263" i="1"/>
  <c r="BF260" i="1"/>
  <c r="BF731" i="1"/>
  <c r="BF675" i="1"/>
  <c r="BF172" i="1"/>
  <c r="BF435" i="1"/>
  <c r="BF517" i="1"/>
  <c r="BF686" i="1"/>
  <c r="BF943" i="1"/>
  <c r="BF470" i="1"/>
  <c r="BF1179" i="1"/>
  <c r="BF111" i="1"/>
  <c r="BF925" i="1"/>
  <c r="BF375" i="1"/>
  <c r="BF1202" i="1"/>
  <c r="BF815" i="1"/>
  <c r="BF1188" i="1"/>
  <c r="BF1146" i="1"/>
  <c r="BF484" i="1"/>
  <c r="BF975" i="1"/>
  <c r="BF616" i="1"/>
  <c r="BF826" i="1"/>
  <c r="BF345" i="1"/>
  <c r="BF816" i="1"/>
  <c r="BF540" i="1"/>
  <c r="BF575" i="1"/>
  <c r="BF891" i="1"/>
  <c r="BF1122" i="1"/>
  <c r="BF498" i="1"/>
  <c r="BF678" i="1"/>
  <c r="BF337" i="1"/>
  <c r="BF1147" i="1"/>
  <c r="BF308" i="1"/>
  <c r="BF482" i="1"/>
  <c r="BF124" i="1"/>
  <c r="BF488" i="1"/>
  <c r="BF847" i="1"/>
  <c r="BF879" i="1"/>
  <c r="BF877" i="1"/>
  <c r="BF843" i="1"/>
  <c r="BF249" i="1"/>
  <c r="BF899" i="1"/>
  <c r="BF380" i="1"/>
  <c r="BF750" i="1"/>
  <c r="BF751" i="1"/>
  <c r="BF367" i="1"/>
  <c r="BF982" i="1"/>
  <c r="BF813" i="1"/>
  <c r="BF409" i="1"/>
  <c r="BF564" i="1"/>
  <c r="BF1110" i="1"/>
  <c r="BF799" i="1"/>
  <c r="BF329" i="1"/>
  <c r="BF1227" i="1"/>
  <c r="BF907" i="1"/>
  <c r="BF554" i="1"/>
  <c r="BF706" i="1"/>
  <c r="BF1161" i="1"/>
  <c r="BF324" i="1"/>
  <c r="BF937" i="1"/>
  <c r="BF1226" i="1"/>
  <c r="BF404" i="1"/>
  <c r="BF411" i="1"/>
  <c r="BF1098" i="1"/>
  <c r="BF510" i="1"/>
  <c r="BF277" i="1"/>
  <c r="BF180" i="1"/>
  <c r="BF483" i="1"/>
  <c r="BF1102" i="1"/>
  <c r="BF94" i="1"/>
  <c r="BF496" i="1"/>
  <c r="BF559" i="1"/>
  <c r="BF536" i="1"/>
  <c r="BF1064" i="1"/>
  <c r="BF661" i="1"/>
  <c r="BF704" i="1"/>
  <c r="BF280" i="1"/>
  <c r="BF997" i="1"/>
  <c r="BF875" i="1"/>
  <c r="BF61" i="1"/>
  <c r="BF460" i="1"/>
  <c r="BF276" i="1"/>
  <c r="BF303" i="1"/>
  <c r="BF427" i="1"/>
  <c r="BF1001" i="1"/>
  <c r="BF985" i="1"/>
  <c r="BF202" i="1"/>
  <c r="BF1225" i="1"/>
  <c r="BF44" i="1"/>
  <c r="AZ44" i="1" s="1"/>
  <c r="F44" i="1" s="1"/>
  <c r="BF364" i="1"/>
  <c r="BF444" i="1"/>
  <c r="BF900" i="1"/>
  <c r="BF219" i="1"/>
  <c r="BF296" i="1"/>
  <c r="BF273" i="1"/>
  <c r="BF690" i="1"/>
  <c r="BF95" i="1"/>
  <c r="BF157" i="1"/>
  <c r="BF78" i="1"/>
  <c r="BF598" i="1"/>
  <c r="BF282" i="1"/>
  <c r="BF258" i="1"/>
  <c r="BF1101" i="1"/>
  <c r="BF557" i="1"/>
  <c r="BF722" i="1"/>
  <c r="BF701" i="1"/>
  <c r="BF887" i="1"/>
  <c r="BF846" i="1"/>
  <c r="BF198" i="1"/>
  <c r="BF101" i="1"/>
  <c r="BF1137" i="1"/>
  <c r="BF328" i="1"/>
  <c r="BF73" i="1"/>
  <c r="BF1076" i="1"/>
  <c r="BF551" i="1"/>
  <c r="BF158" i="1"/>
  <c r="BF207" i="1"/>
  <c r="BF348" i="1"/>
  <c r="BF1021" i="1"/>
  <c r="BF299" i="1"/>
  <c r="BF695" i="1"/>
  <c r="BF803" i="1"/>
  <c r="BF944" i="1"/>
  <c r="BF133" i="1"/>
  <c r="BF439" i="1"/>
  <c r="BF958" i="1"/>
  <c r="BF781" i="1"/>
  <c r="BF365" i="1"/>
  <c r="BF391" i="1"/>
  <c r="BF1156" i="1"/>
  <c r="BF290" i="1"/>
  <c r="BF550" i="1"/>
  <c r="BF1158" i="1"/>
  <c r="BF820" i="1"/>
  <c r="BF1209" i="1"/>
  <c r="BF593" i="1"/>
  <c r="BF302" i="1"/>
  <c r="BF662" i="1"/>
  <c r="BF1116" i="1"/>
  <c r="BF283" i="1"/>
  <c r="BF1096" i="1"/>
  <c r="BF453" i="1"/>
  <c r="BF638" i="1"/>
  <c r="BF382" i="1"/>
  <c r="BF756" i="1"/>
  <c r="BF716" i="1"/>
  <c r="BF407" i="1"/>
  <c r="BF609" i="1"/>
  <c r="BF69" i="1"/>
  <c r="BF253" i="1"/>
  <c r="BF1138" i="1"/>
  <c r="BF1154" i="1"/>
  <c r="BF227" i="1"/>
  <c r="BF779" i="1"/>
  <c r="BF173" i="1"/>
  <c r="BF884" i="1"/>
  <c r="BF199" i="1"/>
  <c r="BF620" i="1"/>
  <c r="BF618" i="1"/>
  <c r="BF764" i="1"/>
  <c r="BF344" i="1"/>
  <c r="BF271" i="1"/>
  <c r="BF1037" i="1"/>
  <c r="BF1047" i="1"/>
  <c r="BF342" i="1"/>
  <c r="BF352" i="1"/>
  <c r="BF579" i="1"/>
  <c r="BF981" i="1"/>
  <c r="BF940" i="1"/>
  <c r="BF156" i="1"/>
  <c r="BF552" i="1"/>
  <c r="BF537" i="1"/>
  <c r="BF131" i="1"/>
  <c r="BF489" i="1"/>
  <c r="BF403" i="1"/>
  <c r="BF474" i="1"/>
  <c r="BF624" i="1"/>
  <c r="BF973" i="1"/>
  <c r="BF212" i="1"/>
  <c r="BF1211" i="1"/>
  <c r="BF478" i="1"/>
  <c r="BF802" i="1"/>
  <c r="BF1144" i="1"/>
  <c r="BF495" i="1"/>
  <c r="BF238" i="1"/>
  <c r="BF197" i="1"/>
  <c r="BF430" i="1"/>
  <c r="BF390" i="1"/>
  <c r="BF1094" i="1"/>
  <c r="BF278" i="1"/>
  <c r="BF419" i="1"/>
  <c r="BF226" i="1"/>
  <c r="BF963" i="1"/>
  <c r="BF1200" i="1"/>
  <c r="BF214" i="1"/>
  <c r="BF1201" i="1"/>
  <c r="BF105" i="1"/>
  <c r="BF1233" i="1"/>
  <c r="BF632" i="1"/>
  <c r="BF818" i="1"/>
  <c r="BF957" i="1"/>
  <c r="BF1204" i="1"/>
  <c r="BF107" i="1"/>
  <c r="BF954" i="1"/>
  <c r="BF654" i="1"/>
  <c r="BF360" i="1"/>
  <c r="BF524" i="1"/>
  <c r="BF906" i="1"/>
  <c r="BF1180" i="1"/>
  <c r="BF393" i="1"/>
  <c r="BF1129" i="1"/>
  <c r="BF715" i="1"/>
  <c r="BF821" i="1"/>
  <c r="BF742" i="1"/>
  <c r="BF814" i="1"/>
  <c r="BF589" i="1"/>
  <c r="BF1034" i="1"/>
  <c r="BF596" i="1"/>
  <c r="BF1130" i="1"/>
  <c r="BF514" i="1"/>
  <c r="BF501" i="1"/>
  <c r="BF1056" i="1"/>
  <c r="BF718" i="1"/>
  <c r="BF500" i="1"/>
  <c r="BF405" i="1"/>
  <c r="BF1073" i="1"/>
  <c r="BF549" i="1"/>
  <c r="BF787" i="1"/>
  <c r="BF640" i="1"/>
  <c r="BF516" i="1"/>
  <c r="BF192" i="1"/>
  <c r="BF268" i="1"/>
  <c r="BF323" i="1"/>
  <c r="BF667" i="1"/>
  <c r="BF377" i="1"/>
  <c r="BF1040" i="1"/>
  <c r="BF1163" i="1"/>
  <c r="BF568" i="1"/>
  <c r="BF1131" i="1"/>
  <c r="BF98" i="1"/>
  <c r="BF1139" i="1"/>
  <c r="BF256" i="1"/>
  <c r="BF835" i="1"/>
  <c r="BF388" i="1"/>
  <c r="BF967" i="1"/>
  <c r="BF1077" i="1"/>
  <c r="BF123" i="1"/>
  <c r="BF938" i="1"/>
  <c r="BF778" i="1"/>
  <c r="BF1106" i="1"/>
  <c r="BF1218" i="1"/>
  <c r="BF327" i="1"/>
  <c r="BF1238" i="1"/>
  <c r="BF817" i="1"/>
  <c r="BF534" i="1"/>
  <c r="BF914" i="1"/>
  <c r="BF59" i="1"/>
  <c r="BF674" i="1"/>
  <c r="BF936" i="1"/>
  <c r="BF1199" i="1"/>
  <c r="BF468" i="1"/>
  <c r="BF472" i="1"/>
  <c r="BF459" i="1"/>
  <c r="BF89" i="1"/>
  <c r="BF562" i="1"/>
  <c r="BF72" i="1"/>
  <c r="BF1207" i="1"/>
  <c r="BF959" i="1"/>
  <c r="BF108" i="1"/>
  <c r="BF556" i="1"/>
  <c r="BF421" i="1"/>
  <c r="BF281" i="1"/>
  <c r="BF586" i="1"/>
  <c r="BF560" i="1"/>
  <c r="BF46" i="1"/>
  <c r="BF442" i="1"/>
  <c r="BF834" i="1"/>
  <c r="BF726" i="1"/>
  <c r="BF849" i="1"/>
  <c r="BF135" i="1"/>
  <c r="BF1054" i="1"/>
  <c r="BF86" i="1"/>
  <c r="BF63" i="1"/>
  <c r="BF338" i="1"/>
  <c r="BF335" i="1"/>
  <c r="BF996" i="1"/>
  <c r="BF100" i="1"/>
  <c r="BF304" i="1"/>
  <c r="BF223" i="1"/>
  <c r="BF578" i="1"/>
  <c r="BF896" i="1"/>
  <c r="BF1164" i="1"/>
  <c r="BF1074" i="1"/>
  <c r="BF602" i="1"/>
  <c r="BF1142" i="1"/>
  <c r="BF294" i="1"/>
  <c r="BF1017" i="1"/>
  <c r="BF190" i="1"/>
  <c r="BF1224" i="1"/>
  <c r="BF203" i="1"/>
  <c r="BF1045" i="1"/>
  <c r="BF794" i="1"/>
  <c r="BF1194" i="1"/>
  <c r="BF913" i="1"/>
  <c r="BF425" i="1"/>
  <c r="BF1241" i="1"/>
  <c r="BF1058" i="1"/>
  <c r="BF250" i="1"/>
  <c r="BF502" i="1"/>
  <c r="BF53" i="1"/>
  <c r="BF426" i="1"/>
  <c r="BF1095" i="1"/>
  <c r="BF1022" i="1"/>
  <c r="BF300" i="1"/>
  <c r="BF487" i="1"/>
  <c r="BF738" i="1"/>
  <c r="BF611" i="1"/>
  <c r="BF441" i="1"/>
  <c r="BF379" i="1"/>
  <c r="BF349" i="1"/>
  <c r="BF1222" i="1"/>
  <c r="BF1232" i="1"/>
  <c r="BF888" i="1"/>
  <c r="BF1007" i="1"/>
  <c r="BF528" i="1"/>
  <c r="BF608" i="1"/>
  <c r="BF1120" i="1"/>
  <c r="BF714" i="1"/>
  <c r="BF864" i="1"/>
  <c r="BF713" i="1"/>
  <c r="BF845" i="1"/>
  <c r="BF215" i="1"/>
  <c r="BF631" i="1"/>
  <c r="BF1008" i="1"/>
  <c r="BF860" i="1"/>
  <c r="BF1100" i="1"/>
  <c r="BF897" i="1"/>
  <c r="BF138" i="1"/>
  <c r="BF867" i="1"/>
  <c r="BF1072" i="1"/>
  <c r="BF48" i="1"/>
  <c r="BF836" i="1"/>
  <c r="BF332" i="1"/>
  <c r="BF47" i="1"/>
  <c r="BF1005" i="1"/>
  <c r="BF229" i="1"/>
  <c r="BF1027" i="1"/>
  <c r="BF1009" i="1"/>
  <c r="BF311" i="1"/>
  <c r="BF595" i="1"/>
  <c r="BF270" i="1"/>
  <c r="BF930" i="1"/>
  <c r="BF252" i="1"/>
  <c r="BF454" i="1"/>
  <c r="BF677" i="1"/>
  <c r="BF490" i="1"/>
  <c r="BF446" i="1"/>
  <c r="BF289" i="1"/>
  <c r="BF79" i="1"/>
  <c r="BF1088" i="1"/>
  <c r="BF519" i="1"/>
  <c r="BF52" i="1"/>
  <c r="BF1212" i="1"/>
  <c r="BF999" i="1"/>
  <c r="BF230" i="1"/>
  <c r="BF245" i="1"/>
  <c r="BF558" i="1"/>
  <c r="BF744" i="1"/>
  <c r="BF436" i="1"/>
  <c r="BF477" i="1"/>
  <c r="BF950" i="1"/>
  <c r="BF438" i="1"/>
  <c r="BF1033" i="1"/>
  <c r="BF511" i="1"/>
  <c r="BF637" i="1"/>
  <c r="BF254" i="1"/>
  <c r="BF343" i="1"/>
  <c r="BF622" i="1"/>
  <c r="BF947" i="1"/>
  <c r="AS1047" i="1"/>
  <c r="BF71" i="1"/>
  <c r="BF932" i="1"/>
  <c r="BF112" i="1"/>
  <c r="BF979" i="1"/>
  <c r="BF1075" i="1"/>
  <c r="BF103" i="1"/>
  <c r="BF443" i="1"/>
  <c r="BF739" i="1"/>
  <c r="BF1004" i="1"/>
  <c r="BF373" i="1"/>
  <c r="BF788" i="1"/>
  <c r="BF204" i="1"/>
  <c r="BF298" i="1"/>
  <c r="BF148" i="1"/>
  <c r="BF926" i="1"/>
  <c r="BF1190" i="1"/>
  <c r="BF1150" i="1"/>
  <c r="BF696" i="1"/>
  <c r="BF70" i="1"/>
  <c r="BF874" i="1"/>
  <c r="BF898" i="1"/>
  <c r="BF935" i="1"/>
  <c r="BF574" i="1"/>
  <c r="BF350" i="1"/>
  <c r="BF685" i="1"/>
  <c r="BF824" i="1"/>
  <c r="BF702" i="1"/>
  <c r="BF351" i="1"/>
  <c r="BF385" i="1"/>
  <c r="BF233" i="1"/>
  <c r="BF1031" i="1"/>
  <c r="BF255" i="1"/>
  <c r="BF292" i="1"/>
  <c r="BF768" i="1"/>
  <c r="BF193" i="1"/>
  <c r="BF1136" i="1"/>
  <c r="BF92" i="1"/>
  <c r="BF485" i="1"/>
  <c r="BF986" i="1"/>
  <c r="BF1083" i="1"/>
  <c r="BF924" i="1"/>
  <c r="BF1060" i="1"/>
  <c r="BF811" i="1"/>
  <c r="BF248" i="1"/>
  <c r="BF648" i="1"/>
  <c r="BF555" i="1"/>
  <c r="BF991" i="1"/>
  <c r="BF966" i="1"/>
  <c r="BF494" i="1"/>
  <c r="BF84" i="1"/>
  <c r="BF990" i="1"/>
  <c r="BF1020" i="1"/>
  <c r="BF974" i="1"/>
  <c r="BF315" i="1"/>
  <c r="BF573" i="1"/>
  <c r="BF792" i="1"/>
  <c r="BF758" i="1"/>
  <c r="BF1050" i="1"/>
  <c r="BF354" i="1"/>
  <c r="BF479" i="1"/>
  <c r="BF865" i="1"/>
  <c r="BF1104" i="1"/>
  <c r="BF628" i="1"/>
  <c r="BF939" i="1"/>
  <c r="BF200" i="1"/>
  <c r="BF970" i="1"/>
  <c r="BF87" i="1"/>
  <c r="BF1078" i="1"/>
  <c r="BF334" i="1"/>
  <c r="BF1123" i="1"/>
  <c r="BF1012" i="1"/>
  <c r="BF823" i="1"/>
  <c r="BF870" i="1"/>
  <c r="BF663" i="1"/>
  <c r="BF827" i="1"/>
  <c r="BF1048" i="1"/>
  <c r="BF56" i="1"/>
  <c r="BF617" i="1"/>
  <c r="BF239" i="1"/>
  <c r="BF790" i="1"/>
  <c r="BF440" i="1"/>
  <c r="BF339" i="1"/>
  <c r="BF765" i="1"/>
  <c r="AY1047" i="1"/>
  <c r="BF369" i="1"/>
  <c r="BF855" i="1"/>
  <c r="BF987" i="1"/>
  <c r="BF1039" i="1"/>
  <c r="BF165" i="1"/>
  <c r="BF370" i="1"/>
  <c r="BF995" i="1"/>
  <c r="BF461" i="1"/>
  <c r="BF142" i="1"/>
  <c r="BF383" i="1"/>
  <c r="BF85" i="1"/>
  <c r="BF566" i="1"/>
  <c r="BF1235" i="1"/>
  <c r="BF953" i="1"/>
  <c r="BF784" i="1"/>
  <c r="BF1157" i="1"/>
  <c r="BF1112" i="1"/>
  <c r="BF493" i="1"/>
  <c r="BF894" i="1"/>
  <c r="BF955" i="1"/>
  <c r="BF1061" i="1"/>
  <c r="BF429" i="1"/>
  <c r="BF569" i="1"/>
  <c r="BF679" i="1"/>
  <c r="BF251" i="1"/>
  <c r="BF989" i="1"/>
  <c r="BF749" i="1"/>
  <c r="BF743" i="1"/>
  <c r="BF481" i="1"/>
  <c r="BF286" i="1"/>
  <c r="BF476" i="1"/>
  <c r="BF941" i="1"/>
  <c r="BF984" i="1"/>
  <c r="BF1175" i="1"/>
  <c r="BF319" i="1"/>
  <c r="BF347" i="1"/>
  <c r="BF132" i="1"/>
  <c r="BF93" i="1"/>
  <c r="BF394" i="1"/>
  <c r="BF1028" i="1"/>
  <c r="BF451" i="1"/>
  <c r="BF1063" i="1"/>
  <c r="BF272" i="1"/>
  <c r="BF1177" i="1"/>
  <c r="BF320" i="1"/>
  <c r="BF389" i="1"/>
  <c r="BF195" i="1"/>
  <c r="BF259" i="1"/>
  <c r="BF114" i="1"/>
  <c r="BF322" i="1"/>
  <c r="BF850" i="1"/>
  <c r="BF401" i="1"/>
  <c r="BF1055" i="1"/>
  <c r="BF774" i="1"/>
  <c r="BF1193" i="1"/>
  <c r="BF565" i="1"/>
  <c r="BF75" i="1"/>
  <c r="BF912" i="1"/>
  <c r="BF234" i="1"/>
  <c r="BF1214" i="1"/>
  <c r="BF908" i="1"/>
  <c r="BF130" i="1"/>
  <c r="BF798" i="1"/>
  <c r="BF216" i="1"/>
  <c r="BF812" i="1"/>
  <c r="BF1046" i="1"/>
  <c r="BF346" i="1"/>
  <c r="BF1068" i="1"/>
  <c r="BF668" i="1"/>
  <c r="BF1024" i="1"/>
  <c r="BF1185" i="1"/>
  <c r="BF553" i="1"/>
  <c r="BF372" i="1"/>
  <c r="BF871" i="1"/>
  <c r="BF55" i="1"/>
  <c r="BF748" i="1"/>
  <c r="BF1178" i="1"/>
  <c r="BF712" i="1"/>
  <c r="BF1025" i="1"/>
  <c r="BF591" i="1"/>
  <c r="BF841" i="1"/>
  <c r="BF604" i="1"/>
  <c r="BF633" i="1"/>
  <c r="BF1107" i="1"/>
  <c r="BF1044" i="1"/>
  <c r="BF873" i="1"/>
  <c r="BF969" i="1"/>
  <c r="BF497" i="1"/>
  <c r="BF613" i="1"/>
  <c r="BF734" i="1"/>
  <c r="BF962" i="1"/>
  <c r="BF709" i="1"/>
  <c r="BF775" i="1"/>
  <c r="BF356" i="1"/>
  <c r="BF810" i="1"/>
  <c r="BF456" i="1"/>
  <c r="BF262" i="1"/>
  <c r="BF381" i="1"/>
  <c r="AS884" i="1"/>
  <c r="BF895" i="1"/>
  <c r="BF293" i="1"/>
  <c r="BF1162" i="1"/>
  <c r="BF627" i="1"/>
  <c r="BF942" i="1"/>
  <c r="BF752" i="1"/>
  <c r="BF475" i="1"/>
  <c r="BF1221" i="1"/>
  <c r="BF359" i="1"/>
  <c r="BF378" i="1"/>
  <c r="BF755" i="1"/>
  <c r="BF600" i="1"/>
  <c r="BF191" i="1"/>
  <c r="BF760" i="1"/>
  <c r="BF610" i="1"/>
  <c r="BF452" i="1"/>
  <c r="BF151" i="1"/>
  <c r="BF397" i="1"/>
  <c r="BF136" i="1"/>
  <c r="BF1042" i="1"/>
  <c r="BF807" i="1"/>
  <c r="BF719" i="1"/>
  <c r="BF54" i="1"/>
  <c r="BF644" i="1"/>
  <c r="BF838" i="1"/>
  <c r="BF623" i="1"/>
  <c r="BF209" i="1"/>
  <c r="BF933" i="1"/>
  <c r="BF859" i="1"/>
  <c r="BF1166" i="1"/>
  <c r="BF691" i="1"/>
  <c r="BF809" i="1"/>
  <c r="BF599" i="1"/>
  <c r="BF522" i="1"/>
  <c r="BF580" i="1"/>
  <c r="BF65" i="1"/>
  <c r="BF265" i="1"/>
  <c r="BF612" i="1"/>
  <c r="BF161" i="1"/>
  <c r="BF305" i="1"/>
  <c r="BF968" i="1"/>
  <c r="BF998" i="1"/>
  <c r="BF507" i="1"/>
  <c r="BF771" i="1"/>
  <c r="BF318" i="1"/>
  <c r="BF236" i="1"/>
  <c r="BF185" i="1"/>
  <c r="BF196" i="1"/>
  <c r="BF463" i="1"/>
  <c r="BF641" i="1"/>
  <c r="BF992" i="1"/>
  <c r="BF473" i="1"/>
  <c r="BF363" i="1"/>
  <c r="BF1118" i="1"/>
  <c r="BF82" i="1"/>
  <c r="BF582" i="1"/>
  <c r="BF901" i="1"/>
  <c r="BF885" i="1"/>
  <c r="BF1189" i="1"/>
  <c r="BF683" i="1"/>
  <c r="BF868" i="1"/>
  <c r="BF353" i="1"/>
  <c r="BF656" i="1"/>
  <c r="BF1153" i="1"/>
  <c r="BF757" i="1"/>
  <c r="BF506" i="1"/>
  <c r="BF374" i="1"/>
  <c r="BF220" i="1"/>
  <c r="BF163" i="1"/>
  <c r="AY884" i="1"/>
  <c r="AS734" i="1"/>
  <c r="BF469" i="1"/>
  <c r="BF418" i="1"/>
  <c r="BF1149" i="1"/>
  <c r="BF1228" i="1"/>
  <c r="BF700" i="1"/>
  <c r="BF1169" i="1"/>
  <c r="BF956" i="1"/>
  <c r="BF682" i="1"/>
  <c r="BF1176" i="1"/>
  <c r="BF1093" i="1"/>
  <c r="BF584" i="1"/>
  <c r="BF333" i="1"/>
  <c r="BF499" i="1"/>
  <c r="BF449" i="1"/>
  <c r="BF635" i="1"/>
  <c r="BF386" i="1"/>
  <c r="BF225" i="1"/>
  <c r="BF1165" i="1"/>
  <c r="BF504" i="1"/>
  <c r="BF83" i="1"/>
  <c r="BF876" i="1"/>
  <c r="BF150" i="1"/>
  <c r="BF1234" i="1"/>
  <c r="BF68" i="1"/>
  <c r="BF1213" i="1"/>
  <c r="BF587" i="1"/>
  <c r="BF211" i="1"/>
  <c r="BF417" i="1"/>
  <c r="BF576" i="1"/>
  <c r="BF167" i="1"/>
  <c r="BF657" i="1"/>
  <c r="BF164" i="1"/>
  <c r="BF152" i="1"/>
  <c r="BF237" i="1"/>
  <c r="BF563" i="1"/>
  <c r="BF317" i="1"/>
  <c r="BF174" i="1"/>
  <c r="BF692" i="1"/>
  <c r="BF828" i="1"/>
  <c r="BF707" i="1"/>
  <c r="BF923" i="1"/>
  <c r="BF670" i="1"/>
  <c r="BF688" i="1"/>
  <c r="BF462" i="1"/>
  <c r="BF432" i="1"/>
  <c r="BF64" i="1"/>
  <c r="BF789" i="1"/>
  <c r="BF139" i="1"/>
  <c r="BF420" i="1"/>
  <c r="BF1006" i="1"/>
  <c r="BF1217" i="1"/>
  <c r="BF301" i="1"/>
  <c r="BF116" i="1"/>
  <c r="BF533" i="1"/>
  <c r="BF866" i="1"/>
  <c r="BF983" i="1"/>
  <c r="BF780" i="1"/>
  <c r="BF512" i="1"/>
  <c r="BF1140" i="1"/>
  <c r="BF753" i="1"/>
  <c r="BF571" i="1"/>
  <c r="BF705" i="1"/>
  <c r="BF741" i="1"/>
  <c r="BF669" i="1"/>
  <c r="BF77" i="1"/>
  <c r="BF414" i="1"/>
  <c r="BF166" i="1"/>
  <c r="BF736" i="1"/>
  <c r="BF471" i="1"/>
  <c r="BF355" i="1"/>
  <c r="BF413" i="1"/>
  <c r="BF1103" i="1"/>
  <c r="BF408" i="1"/>
  <c r="BF747" i="1"/>
  <c r="BF639" i="1"/>
  <c r="BF1119" i="1"/>
  <c r="BF1016" i="1"/>
  <c r="BF218" i="1"/>
  <c r="BF464" i="1"/>
  <c r="BF1066" i="1"/>
  <c r="BF1035" i="1"/>
  <c r="BF1080" i="1"/>
  <c r="BF187" i="1"/>
  <c r="BF194" i="1"/>
  <c r="BF1151" i="1"/>
  <c r="BF1143" i="1"/>
  <c r="BF862" i="1"/>
  <c r="BF1223" i="1"/>
  <c r="BF776" i="1"/>
  <c r="BF1003" i="1"/>
  <c r="BF619" i="1"/>
  <c r="BF665" i="1"/>
  <c r="BF1052" i="1"/>
  <c r="BF539" i="1"/>
  <c r="BF491" i="1"/>
  <c r="BF1198" i="1"/>
  <c r="BF144" i="1"/>
  <c r="BF607" i="1"/>
  <c r="BF177" i="1"/>
  <c r="BF1187" i="1"/>
  <c r="BF97" i="1"/>
  <c r="BF1210" i="1"/>
  <c r="BF295" i="1"/>
  <c r="BF1182" i="1"/>
  <c r="BF687" i="1"/>
  <c r="BF127" i="1"/>
  <c r="BF1067" i="1"/>
  <c r="BF458" i="1"/>
  <c r="BF658" i="1"/>
  <c r="BF1105" i="1"/>
  <c r="BF1010" i="1"/>
  <c r="BF1206" i="1"/>
  <c r="BF572" i="1"/>
  <c r="BF532" i="1"/>
  <c r="BF284" i="1"/>
  <c r="BF361" i="1"/>
  <c r="BF125" i="1"/>
  <c r="BF424" i="1"/>
  <c r="BF49" i="1"/>
  <c r="BF457" i="1"/>
  <c r="BF1215" i="1"/>
  <c r="BF1192" i="1"/>
  <c r="BF183" i="1"/>
  <c r="BF863" i="1"/>
  <c r="BF680" i="1"/>
  <c r="BF129" i="1"/>
  <c r="BF145" i="1"/>
  <c r="BF80" i="1"/>
  <c r="BF288" i="1"/>
  <c r="BF916" i="1"/>
  <c r="BF1174" i="1"/>
  <c r="BF169" i="1"/>
  <c r="BF1062" i="1"/>
  <c r="BF759" i="1"/>
  <c r="BF693" i="1"/>
  <c r="BF503" i="1"/>
  <c r="BF822" i="1"/>
  <c r="BF976" i="1"/>
  <c r="BF90" i="1"/>
  <c r="BF1191" i="1"/>
  <c r="BF1084" i="1"/>
  <c r="BF1167" i="1"/>
  <c r="BF1121" i="1"/>
  <c r="BF297" i="1"/>
  <c r="BF513" i="1"/>
  <c r="BF178" i="1"/>
  <c r="BF128" i="1"/>
  <c r="BF629" i="1"/>
  <c r="BF793" i="1"/>
  <c r="BF437" i="1"/>
  <c r="BF88" i="1"/>
  <c r="BF684" i="1"/>
  <c r="BF882" i="1"/>
  <c r="BF786" i="1"/>
  <c r="BF1125" i="1"/>
  <c r="BF508" i="1"/>
  <c r="BF1145" i="1"/>
  <c r="BF1219" i="1"/>
  <c r="BF310" i="1"/>
  <c r="BF1059" i="1"/>
  <c r="BF358" i="1"/>
  <c r="BF872" i="1"/>
  <c r="BF806" i="1"/>
  <c r="BF406" i="1"/>
  <c r="BF853" i="1"/>
  <c r="BF655" i="1"/>
  <c r="BF980" i="1"/>
  <c r="BF977" i="1"/>
  <c r="BF1203" i="1"/>
  <c r="BF842" i="1"/>
  <c r="BF590" i="1"/>
  <c r="BF1041" i="1"/>
  <c r="BF115" i="1"/>
  <c r="AX433" i="1"/>
  <c r="BF1134" i="1"/>
  <c r="BF819" i="1"/>
  <c r="BF561" i="1"/>
  <c r="BF581" i="1"/>
  <c r="BF1236" i="1"/>
  <c r="BF808" i="1"/>
  <c r="BF698" i="1"/>
  <c r="BF398" i="1"/>
  <c r="BF1087" i="1"/>
  <c r="BF650" i="1"/>
  <c r="BF159" i="1"/>
  <c r="BF727" i="1"/>
  <c r="BF285" i="1"/>
  <c r="BF737" i="1"/>
  <c r="BF267" i="1"/>
  <c r="BF978" i="1"/>
  <c r="BF189" i="1"/>
  <c r="BF60" i="1"/>
  <c r="BF905" i="1"/>
  <c r="BF1015" i="1"/>
  <c r="BF746" i="1"/>
  <c r="BF368" i="1"/>
  <c r="BF450" i="1"/>
  <c r="BF577" i="1"/>
  <c r="BF660" i="1"/>
  <c r="BF801" i="1"/>
  <c r="BF525" i="1"/>
  <c r="BF126" i="1"/>
  <c r="BF851" i="1"/>
  <c r="BF649" i="1"/>
  <c r="BF307" i="1"/>
  <c r="BF825" i="1"/>
  <c r="BF392" i="1"/>
  <c r="BF291" i="1"/>
  <c r="BF275" i="1"/>
  <c r="BF1026" i="1"/>
  <c r="BF585" i="1"/>
  <c r="BF1208" i="1"/>
  <c r="BF1018" i="1"/>
  <c r="BF1049" i="1"/>
  <c r="BF149" i="1"/>
  <c r="BF162" i="1"/>
  <c r="BF168" i="1"/>
  <c r="BF721" i="1"/>
  <c r="BF331" i="1"/>
  <c r="BF57" i="1"/>
  <c r="BF869" i="1"/>
  <c r="BF945" i="1"/>
  <c r="BF261" i="1"/>
  <c r="BF1117" i="1"/>
  <c r="BF224" i="1"/>
  <c r="BF535" i="1"/>
  <c r="BF971" i="1"/>
  <c r="BF915" i="1"/>
  <c r="BF922" i="1"/>
  <c r="BF652" i="1"/>
  <c r="BF122" i="1"/>
  <c r="BF91" i="1"/>
  <c r="BF1170" i="1"/>
  <c r="BF102" i="1"/>
  <c r="BF567" i="1"/>
  <c r="BF603" i="1"/>
  <c r="BF544" i="1"/>
  <c r="BF659" i="1"/>
  <c r="BF588" i="1"/>
  <c r="BF735" i="1"/>
  <c r="BF314" i="1"/>
  <c r="BF526" i="1"/>
  <c r="BF120" i="1"/>
  <c r="BF1036" i="1"/>
  <c r="BF745" i="1"/>
  <c r="BF903" i="1"/>
  <c r="BF1127" i="1"/>
  <c r="BF840" i="1"/>
  <c r="BF767" i="1"/>
  <c r="BF1205" i="1"/>
  <c r="BF313" i="1"/>
  <c r="BF711" i="1"/>
  <c r="BF1099" i="1"/>
  <c r="BF50" i="1"/>
  <c r="BF651" i="1"/>
  <c r="BF1114" i="1"/>
  <c r="BF81" i="1"/>
  <c r="BF242" i="1"/>
  <c r="BF466" i="1"/>
  <c r="BF1091" i="1"/>
  <c r="BF927" i="1"/>
  <c r="BF934" i="1"/>
  <c r="BF244" i="1"/>
  <c r="BF1032" i="1"/>
  <c r="BF831" i="1"/>
  <c r="BF795" i="1"/>
  <c r="BF231" i="1"/>
  <c r="BF671" i="1"/>
  <c r="BF1051" i="1"/>
  <c r="BF728" i="1"/>
  <c r="BF664" i="1"/>
  <c r="BF965" i="1"/>
  <c r="BF140" i="1"/>
  <c r="BF217" i="1"/>
  <c r="BF547" i="1"/>
  <c r="BF1019" i="1"/>
  <c r="BF720" i="1"/>
  <c r="BF949" i="1"/>
  <c r="BF210" i="1"/>
  <c r="BF729" i="1"/>
  <c r="BF645" i="1"/>
  <c r="BF316" i="1"/>
  <c r="BF583" i="1"/>
  <c r="BF699" i="1"/>
  <c r="BF1111" i="1"/>
  <c r="BF1160" i="1"/>
  <c r="BF515" i="1"/>
  <c r="BF548" i="1"/>
  <c r="BF428" i="1"/>
  <c r="BF1013" i="1"/>
  <c r="BF777" i="1"/>
  <c r="BF222" i="1"/>
  <c r="BF188" i="1"/>
  <c r="BF1132" i="1"/>
  <c r="BF1230" i="1"/>
  <c r="BF902" i="1"/>
  <c r="BF858" i="1"/>
  <c r="BF467" i="1"/>
  <c r="BF592" i="1"/>
  <c r="BF76" i="1"/>
  <c r="BF412" i="1"/>
  <c r="BF1081" i="1"/>
  <c r="BF415" i="1"/>
  <c r="BF241" i="1"/>
  <c r="BF1220" i="1"/>
  <c r="BF733" i="1"/>
  <c r="BF1184" i="1"/>
  <c r="BF725" i="1"/>
  <c r="BF1126" i="1"/>
  <c r="BF829" i="1"/>
  <c r="BF861" i="1"/>
  <c r="BF929" i="1"/>
  <c r="BF543" i="1"/>
  <c r="BF232" i="1"/>
  <c r="BF153" i="1"/>
  <c r="BF697" i="1"/>
  <c r="BF326" i="1"/>
  <c r="BF783" i="1"/>
  <c r="BF448" i="1"/>
  <c r="BF205" i="1"/>
  <c r="BF848" i="1"/>
  <c r="BF708" i="1"/>
  <c r="BF601" i="1"/>
  <c r="BF844" i="1"/>
  <c r="BF892" i="1"/>
  <c r="BF723" i="1"/>
  <c r="BF42" i="1"/>
  <c r="BF39" i="1"/>
  <c r="AZ39" i="1" s="1"/>
  <c r="F39" i="1" s="1"/>
  <c r="AY217" i="1"/>
  <c r="AS305" i="1"/>
  <c r="AR305" i="1" s="1"/>
  <c r="AY305" i="1"/>
  <c r="AS983" i="1"/>
  <c r="AY983" i="1"/>
  <c r="AY1138" i="1"/>
  <c r="AS1138" i="1"/>
  <c r="AX545" i="1"/>
  <c r="AS545" i="1"/>
  <c r="AS404" i="1"/>
  <c r="AY404" i="1"/>
  <c r="AY1178" i="1"/>
  <c r="AS217" i="1"/>
  <c r="AR217" i="1" s="1"/>
  <c r="AY237" i="1"/>
  <c r="AX237" i="1"/>
  <c r="AR237" i="1" s="1"/>
  <c r="AS1143" i="1"/>
  <c r="AX1143" i="1"/>
  <c r="AS432" i="1"/>
  <c r="AY600" i="1"/>
  <c r="AS1178" i="1"/>
  <c r="AX432" i="1"/>
  <c r="AS600" i="1"/>
  <c r="AY827" i="1"/>
  <c r="AY898" i="1"/>
  <c r="AX898" i="1"/>
  <c r="AY919" i="1"/>
  <c r="AS919" i="1"/>
  <c r="AS13" i="1"/>
  <c r="AS389" i="1"/>
  <c r="AX389" i="1"/>
  <c r="AY984" i="1"/>
  <c r="AX984" i="1"/>
  <c r="AY779" i="1"/>
  <c r="AX779" i="1"/>
  <c r="AX5" i="1"/>
  <c r="AX360" i="1"/>
  <c r="AY360" i="1"/>
  <c r="AY1146" i="1"/>
  <c r="AX1146" i="1"/>
  <c r="AR280" i="1"/>
  <c r="I951" i="1"/>
  <c r="I400" i="1"/>
  <c r="I452" i="1"/>
  <c r="I410" i="1"/>
  <c r="I890" i="1"/>
  <c r="AY13" i="1"/>
  <c r="I700" i="1"/>
  <c r="I621" i="1"/>
  <c r="I562" i="1"/>
  <c r="I275" i="1"/>
  <c r="AS5" i="1"/>
  <c r="AY118" i="1"/>
  <c r="AY864" i="1"/>
  <c r="I1236" i="1"/>
  <c r="I869" i="1"/>
  <c r="AS118" i="1"/>
  <c r="AX864" i="1"/>
  <c r="I663" i="1"/>
  <c r="AY329" i="1"/>
  <c r="I752" i="1"/>
  <c r="I47" i="1"/>
  <c r="AS329" i="1"/>
  <c r="AR329" i="1" s="1"/>
  <c r="I20" i="1"/>
  <c r="I1180" i="1"/>
  <c r="I1224" i="1"/>
  <c r="AS238" i="1"/>
  <c r="AR238" i="1" s="1"/>
  <c r="AX1078" i="1"/>
  <c r="AS827" i="1"/>
  <c r="AS1135" i="1"/>
  <c r="AY238" i="1"/>
  <c r="AY1078" i="1"/>
  <c r="AY615" i="1"/>
  <c r="AS415" i="1"/>
  <c r="AX85" i="1"/>
  <c r="AY734" i="1"/>
  <c r="AR734" i="1" s="1"/>
  <c r="AS749" i="1"/>
  <c r="AX835" i="1"/>
  <c r="AX749" i="1"/>
  <c r="AX744" i="1"/>
  <c r="AY566" i="1"/>
  <c r="AX566" i="1"/>
  <c r="AR566" i="1" s="1"/>
  <c r="AS514" i="1"/>
  <c r="AY744" i="1"/>
  <c r="AS85" i="1"/>
  <c r="AY514" i="1"/>
  <c r="AX596" i="1"/>
  <c r="AY835" i="1"/>
  <c r="AY525" i="1"/>
  <c r="AS539" i="1"/>
  <c r="AX877" i="1"/>
  <c r="AS710" i="1"/>
  <c r="AY710" i="1"/>
  <c r="AY38" i="1"/>
  <c r="AX492" i="1"/>
  <c r="AX1086" i="1"/>
  <c r="AX1035" i="1"/>
  <c r="AX72" i="1"/>
  <c r="AX1091" i="1"/>
  <c r="AX504" i="1"/>
  <c r="AS141" i="1"/>
  <c r="AY916" i="1"/>
  <c r="AX1166" i="1"/>
  <c r="AS916" i="1"/>
  <c r="AS500" i="1"/>
  <c r="AX759" i="1"/>
  <c r="AX500" i="1"/>
  <c r="AY759" i="1"/>
  <c r="AX141" i="1"/>
  <c r="AS1166" i="1"/>
  <c r="AX16" i="1"/>
  <c r="AY447" i="1"/>
  <c r="AX756" i="1"/>
  <c r="AS756" i="1"/>
  <c r="AX851" i="1"/>
  <c r="AY547" i="1"/>
  <c r="AX1240" i="1"/>
  <c r="AX133" i="1"/>
  <c r="AS1075" i="1"/>
  <c r="AY537" i="1"/>
  <c r="AX537" i="1"/>
  <c r="AY980" i="1"/>
  <c r="AS980" i="1"/>
  <c r="AX49" i="1"/>
  <c r="AX84" i="1"/>
  <c r="AX447" i="1"/>
  <c r="AS447" i="1"/>
  <c r="AX111" i="1"/>
  <c r="AY111" i="1"/>
  <c r="AS111" i="1"/>
  <c r="AY1219" i="1"/>
  <c r="AS1219" i="1"/>
  <c r="AR1219" i="1" s="1"/>
  <c r="AY1075" i="1"/>
  <c r="AX1075" i="1"/>
  <c r="AS38" i="1"/>
  <c r="AR38" i="1" s="1"/>
  <c r="AS504" i="1"/>
  <c r="AY504" i="1"/>
  <c r="AY1135" i="1"/>
  <c r="AX1135" i="1"/>
  <c r="AS535" i="1"/>
  <c r="AX535" i="1"/>
  <c r="AY535" i="1"/>
  <c r="AS596" i="1"/>
  <c r="AY596" i="1"/>
  <c r="AX1148" i="1"/>
  <c r="AS1148" i="1"/>
  <c r="AY1148" i="1"/>
  <c r="AY637" i="1"/>
  <c r="AS637" i="1"/>
  <c r="AX637" i="1"/>
  <c r="AX1048" i="1"/>
  <c r="AX1220" i="1"/>
  <c r="AY603" i="1"/>
  <c r="AS603" i="1"/>
  <c r="AX603" i="1"/>
  <c r="AY396" i="1"/>
  <c r="AX396" i="1"/>
  <c r="AS396" i="1"/>
  <c r="AX688" i="1"/>
  <c r="AX881" i="1"/>
  <c r="AS881" i="1"/>
  <c r="AY881" i="1"/>
  <c r="AY534" i="1"/>
  <c r="AX534" i="1"/>
  <c r="AS534" i="1"/>
  <c r="AY1104" i="1"/>
  <c r="AS1104" i="1"/>
  <c r="AX1104" i="1"/>
  <c r="AS84" i="1"/>
  <c r="AY84" i="1"/>
  <c r="AY786" i="1"/>
  <c r="AX786" i="1"/>
  <c r="AS786" i="1"/>
  <c r="AY688" i="1"/>
  <c r="AX328" i="1"/>
  <c r="AY328" i="1"/>
  <c r="AS328" i="1"/>
  <c r="AY120" i="1"/>
  <c r="AX560" i="1"/>
  <c r="AS537" i="1"/>
  <c r="AX980" i="1"/>
  <c r="AS1030" i="1"/>
  <c r="AX1038" i="1"/>
  <c r="AY1038" i="1"/>
  <c r="AX1030" i="1"/>
  <c r="AX120" i="1"/>
  <c r="AS120" i="1"/>
  <c r="AS340" i="1"/>
  <c r="AX340" i="1"/>
  <c r="AY340" i="1"/>
  <c r="AS795" i="1"/>
  <c r="AY560" i="1"/>
  <c r="AS560" i="1"/>
  <c r="AX499" i="1"/>
  <c r="AY499" i="1"/>
  <c r="AS499" i="1"/>
  <c r="AS704" i="1"/>
  <c r="AY858" i="1"/>
  <c r="AY851" i="1"/>
  <c r="AS851" i="1"/>
  <c r="AS547" i="1"/>
  <c r="AX547" i="1"/>
  <c r="AS16" i="1"/>
  <c r="AY16" i="1"/>
  <c r="AY704" i="1"/>
  <c r="AX704" i="1"/>
  <c r="AX630" i="1"/>
  <c r="AY630" i="1"/>
  <c r="AS630" i="1"/>
  <c r="AS858" i="1"/>
  <c r="AS492" i="1"/>
  <c r="AY492" i="1"/>
  <c r="AY1086" i="1"/>
  <c r="AS1086" i="1"/>
  <c r="AS1035" i="1"/>
  <c r="AY1035" i="1"/>
  <c r="AX705" i="1"/>
  <c r="AY705" i="1"/>
  <c r="AS705" i="1"/>
  <c r="AS1004" i="1"/>
  <c r="AY1004" i="1"/>
  <c r="AX1004" i="1"/>
  <c r="AX1149" i="1"/>
  <c r="AS1149" i="1"/>
  <c r="AY1149" i="1"/>
  <c r="AS865" i="1"/>
  <c r="AS1240" i="1"/>
  <c r="AY1240" i="1"/>
  <c r="AX1235" i="1"/>
  <c r="AY1235" i="1"/>
  <c r="AS1235" i="1"/>
  <c r="AY1215" i="1"/>
  <c r="AX1215" i="1"/>
  <c r="AS1215" i="1"/>
  <c r="AY4" i="1"/>
  <c r="AS4" i="1"/>
  <c r="AS49" i="1"/>
  <c r="AY49" i="1"/>
  <c r="AY865" i="1"/>
  <c r="AX865" i="1"/>
  <c r="AY971" i="1"/>
  <c r="AS971" i="1"/>
  <c r="AX971" i="1"/>
  <c r="AS460" i="1"/>
  <c r="AX460" i="1"/>
  <c r="AY460" i="1"/>
  <c r="AX104" i="1"/>
  <c r="AY104" i="1"/>
  <c r="AS104" i="1"/>
  <c r="AX186" i="1"/>
  <c r="AS186" i="1"/>
  <c r="AY186" i="1"/>
  <c r="AY774" i="1"/>
  <c r="AY873" i="1"/>
  <c r="AX873" i="1"/>
  <c r="AS873" i="1"/>
  <c r="AX1147" i="1"/>
  <c r="AS1147" i="1"/>
  <c r="AY1147" i="1"/>
  <c r="AX1079" i="1"/>
  <c r="AY1079" i="1"/>
  <c r="AS1079" i="1"/>
  <c r="AY133" i="1"/>
  <c r="AS133" i="1"/>
  <c r="AS822" i="1"/>
  <c r="AY822" i="1"/>
  <c r="AX822" i="1"/>
  <c r="AX774" i="1"/>
  <c r="AS774" i="1"/>
  <c r="AS468" i="1"/>
  <c r="AX468" i="1"/>
  <c r="AY468" i="1"/>
  <c r="AX148" i="1"/>
  <c r="AY148" i="1"/>
  <c r="AS148" i="1"/>
  <c r="AX595" i="1"/>
  <c r="AS595" i="1"/>
  <c r="AY595" i="1"/>
  <c r="AX58" i="1"/>
  <c r="AX1185" i="1"/>
  <c r="AY1185" i="1"/>
  <c r="AS1185" i="1"/>
  <c r="AY413" i="1"/>
  <c r="AY72" i="1"/>
  <c r="AS72" i="1"/>
  <c r="AY1091" i="1"/>
  <c r="AS1091" i="1"/>
  <c r="AS58" i="1"/>
  <c r="AY58" i="1"/>
  <c r="AX413" i="1"/>
  <c r="AS413" i="1"/>
  <c r="AS1112" i="1"/>
  <c r="AY664" i="1"/>
  <c r="AX664" i="1"/>
  <c r="AS664" i="1"/>
  <c r="AY887" i="1"/>
  <c r="AX887" i="1"/>
  <c r="AS887" i="1"/>
  <c r="AX223" i="1"/>
  <c r="AX602" i="1"/>
  <c r="AS602" i="1"/>
  <c r="AY602" i="1"/>
  <c r="AS525" i="1"/>
  <c r="AX525" i="1"/>
  <c r="AS929" i="1"/>
  <c r="AY929" i="1"/>
  <c r="AX929" i="1"/>
  <c r="AY539" i="1"/>
  <c r="AX539" i="1"/>
  <c r="AX1112" i="1"/>
  <c r="AY1112" i="1"/>
  <c r="AS356" i="1"/>
  <c r="AS1048" i="1"/>
  <c r="AY1048" i="1"/>
  <c r="AY223" i="1"/>
  <c r="AS223" i="1"/>
  <c r="AY632" i="1"/>
  <c r="AX632" i="1"/>
  <c r="AS632" i="1"/>
  <c r="AX369" i="1"/>
  <c r="AY369" i="1"/>
  <c r="AS369" i="1"/>
  <c r="AX313" i="1"/>
  <c r="AY313" i="1"/>
  <c r="AS313" i="1"/>
  <c r="AX659" i="1"/>
  <c r="AY659" i="1"/>
  <c r="AS659" i="1"/>
  <c r="AY356" i="1"/>
  <c r="AX356" i="1"/>
  <c r="AX795" i="1"/>
  <c r="AY795" i="1"/>
  <c r="AY74" i="1"/>
  <c r="AX74" i="1"/>
  <c r="AS74" i="1"/>
  <c r="AY877" i="1"/>
  <c r="AS877" i="1"/>
  <c r="AS615" i="1"/>
  <c r="AX615" i="1"/>
  <c r="AS1038" i="1"/>
  <c r="AX415" i="1"/>
  <c r="AY415" i="1"/>
  <c r="AX588" i="1"/>
  <c r="AS588" i="1"/>
  <c r="AY588" i="1"/>
  <c r="AX1115" i="1"/>
  <c r="AY1115" i="1"/>
  <c r="AS1115" i="1"/>
  <c r="AX249" i="1"/>
  <c r="AY249" i="1"/>
  <c r="AS249" i="1"/>
  <c r="AS1220" i="1"/>
  <c r="AY1220" i="1"/>
  <c r="AR367" i="1"/>
  <c r="AR781" i="1"/>
  <c r="AR737" i="1"/>
  <c r="AR1164" i="1"/>
  <c r="AR675" i="1"/>
  <c r="AR218" i="1"/>
  <c r="AR357" i="1"/>
  <c r="AR266" i="1"/>
  <c r="AR800" i="1"/>
  <c r="AR608" i="1"/>
  <c r="AR708" i="1"/>
  <c r="AR841" i="1"/>
  <c r="AR268" i="1"/>
  <c r="AR346" i="1"/>
  <c r="AR397" i="1"/>
  <c r="AR912" i="1"/>
  <c r="AR570" i="1"/>
  <c r="AR1186" i="1"/>
  <c r="AR579" i="1"/>
  <c r="AR684" i="1"/>
  <c r="AR766" i="1"/>
  <c r="AR335" i="1"/>
  <c r="AR1054" i="1"/>
  <c r="AR855" i="1"/>
  <c r="AR853" i="1"/>
  <c r="AR430" i="1"/>
  <c r="AR130" i="1"/>
  <c r="AR953" i="1"/>
  <c r="AR442" i="1"/>
  <c r="AR994" i="1"/>
  <c r="AR838" i="1"/>
  <c r="AR665" i="1"/>
  <c r="AR26" i="1"/>
  <c r="AR121" i="1"/>
  <c r="AR993" i="1"/>
  <c r="AR477" i="1"/>
  <c r="AR387" i="1"/>
  <c r="AR727" i="1"/>
  <c r="AR1191" i="1"/>
  <c r="AR1070" i="1"/>
  <c r="AR67" i="1"/>
  <c r="AR142" i="1"/>
  <c r="AR469" i="1"/>
  <c r="AR333" i="1"/>
  <c r="AR913" i="1"/>
  <c r="AR312" i="1"/>
  <c r="AR768" i="1"/>
  <c r="AR29" i="1"/>
  <c r="AR66" i="1"/>
  <c r="AR358" i="1"/>
  <c r="AR998" i="1"/>
  <c r="AR119" i="1"/>
  <c r="AR453" i="1"/>
  <c r="AR1106" i="1"/>
  <c r="AR219" i="1"/>
  <c r="AR489" i="1"/>
  <c r="AR347" i="1"/>
  <c r="AR655" i="1"/>
  <c r="AR324" i="1"/>
  <c r="AR1199" i="1"/>
  <c r="AR298" i="1"/>
  <c r="AR861" i="1"/>
  <c r="AR943" i="1"/>
  <c r="AR813" i="1"/>
  <c r="AR348" i="1"/>
  <c r="AR398" i="1"/>
  <c r="AR1067" i="1"/>
  <c r="AR1003" i="1"/>
  <c r="AR509" i="1"/>
  <c r="AR683" i="1"/>
  <c r="AR780" i="1"/>
  <c r="AR922" i="1"/>
  <c r="AR270" i="1"/>
  <c r="AR69" i="1"/>
  <c r="AR62" i="1"/>
  <c r="AR660" i="1"/>
  <c r="AR975" i="1"/>
  <c r="AR959" i="1"/>
  <c r="AR1150" i="1"/>
  <c r="AR9" i="1"/>
  <c r="AR592" i="1"/>
  <c r="AR1119" i="1"/>
  <c r="AR648" i="1"/>
  <c r="AR248" i="1"/>
  <c r="AR139" i="1"/>
  <c r="AR1006" i="1"/>
  <c r="AR379" i="1"/>
  <c r="AR543" i="1"/>
  <c r="AR778" i="1"/>
  <c r="AR395" i="1"/>
  <c r="AR1050" i="1"/>
  <c r="AR466" i="1"/>
  <c r="AR1216" i="1"/>
  <c r="AR1073" i="1"/>
  <c r="AR277" i="1"/>
  <c r="AR1229" i="1"/>
  <c r="AR262" i="1"/>
  <c r="AR577" i="1"/>
  <c r="AR862" i="1"/>
  <c r="AR751" i="1"/>
  <c r="AR845" i="1"/>
  <c r="AR490" i="1"/>
  <c r="AR709" i="1"/>
  <c r="AR446" i="1"/>
  <c r="AR1209" i="1"/>
  <c r="AR362" i="1"/>
  <c r="AR770" i="1"/>
  <c r="AR1212" i="1"/>
  <c r="AR171" i="1"/>
  <c r="AR820" i="1"/>
  <c r="AR289" i="1"/>
  <c r="AR840" i="1"/>
  <c r="AR70" i="1"/>
  <c r="AR436" i="1"/>
  <c r="AR309" i="1"/>
  <c r="AR699" i="1"/>
  <c r="AR731" i="1"/>
  <c r="AR419" i="1"/>
  <c r="AR920" i="1"/>
  <c r="AR831" i="1"/>
  <c r="AR83" i="1"/>
  <c r="AR1173" i="1"/>
  <c r="AR631" i="1"/>
  <c r="AR1103" i="1"/>
  <c r="AR1183" i="1"/>
  <c r="AR127" i="1"/>
  <c r="AR979" i="1"/>
  <c r="AR554" i="1"/>
  <c r="AR736" i="1"/>
  <c r="AR1213" i="1"/>
  <c r="AR777" i="1"/>
  <c r="AR939" i="1"/>
  <c r="AR523" i="1"/>
  <c r="AR743" i="1"/>
  <c r="AR51" i="1"/>
  <c r="AR1188" i="1"/>
  <c r="AR527" i="1"/>
  <c r="AR326" i="1"/>
  <c r="AR37" i="1"/>
  <c r="AR949" i="1"/>
  <c r="AR449" i="1"/>
  <c r="AR363" i="1"/>
  <c r="AR747" i="1"/>
  <c r="AR826" i="1"/>
  <c r="AR904" i="1"/>
  <c r="AR482" i="1"/>
  <c r="AR672" i="1"/>
  <c r="AR429" i="1"/>
  <c r="AR506" i="1"/>
  <c r="AR1177" i="1"/>
  <c r="AR337" i="1"/>
  <c r="AR1175" i="1"/>
  <c r="AR974" i="1"/>
  <c r="AR59" i="1"/>
  <c r="AR1126" i="1"/>
  <c r="AR610" i="1"/>
  <c r="AR981" i="1"/>
  <c r="AR594" i="1"/>
  <c r="AR966" i="1"/>
  <c r="AR723" i="1"/>
  <c r="AR907" i="1"/>
  <c r="AR544" i="1"/>
  <c r="AR60" i="1"/>
  <c r="AR426" i="1"/>
  <c r="AR575" i="1"/>
  <c r="AR687" i="1"/>
  <c r="AR914" i="1"/>
  <c r="AR732" i="1"/>
  <c r="AR385" i="1"/>
  <c r="AR1009" i="1"/>
  <c r="AR519" i="1"/>
  <c r="AR876" i="1"/>
  <c r="AR657" i="1"/>
  <c r="AR364" i="1"/>
  <c r="AR1225" i="1"/>
  <c r="AR283" i="1"/>
  <c r="AR1141" i="1"/>
  <c r="AR320" i="1"/>
  <c r="AR1033" i="1"/>
  <c r="AR1087" i="1"/>
  <c r="AR510" i="1"/>
  <c r="AR278" i="1"/>
  <c r="AR724" i="1"/>
  <c r="AR344" i="1"/>
  <c r="AR569" i="1"/>
  <c r="AR987" i="1"/>
  <c r="AR155" i="1"/>
  <c r="AR195" i="1"/>
  <c r="AR587" i="1"/>
  <c r="AR184" i="1"/>
  <c r="AR391" i="1"/>
  <c r="AR295" i="1"/>
  <c r="AR54" i="1"/>
  <c r="AR1136" i="1"/>
  <c r="AR1055" i="1"/>
  <c r="AR388" i="1"/>
  <c r="AR693" i="1"/>
  <c r="AR46" i="1"/>
  <c r="AR1151" i="1"/>
  <c r="AR524" i="1"/>
  <c r="AR789" i="1"/>
  <c r="AR1090" i="1"/>
  <c r="AR1041" i="1"/>
  <c r="AR151" i="1"/>
  <c r="AR450" i="1"/>
  <c r="AR738" i="1"/>
  <c r="AR202" i="1"/>
  <c r="AR1154" i="1"/>
  <c r="AR381" i="1"/>
  <c r="AR933" i="1"/>
  <c r="AR1228" i="1"/>
  <c r="AR226" i="1"/>
  <c r="AR434" i="1"/>
  <c r="AR874" i="1"/>
  <c r="AR711" i="1"/>
  <c r="AR331" i="1"/>
  <c r="AR582" i="1"/>
  <c r="AR48" i="1"/>
  <c r="AR299" i="1"/>
  <c r="AR178" i="1"/>
  <c r="AR132" i="1"/>
  <c r="AR480" i="1"/>
  <c r="AR157" i="1"/>
  <c r="AR1013" i="1"/>
  <c r="AR126" i="1"/>
  <c r="AR825" i="1"/>
  <c r="AR39" i="1"/>
  <c r="AR438" i="1"/>
  <c r="AR1227" i="1"/>
  <c r="AR162" i="1"/>
  <c r="AR339" i="1"/>
  <c r="AR923" i="1"/>
  <c r="AR617" i="1"/>
  <c r="AR1123" i="1"/>
  <c r="AR201" i="1"/>
  <c r="AR300" i="1"/>
  <c r="AR996" i="1"/>
  <c r="AR1063" i="1"/>
  <c r="AR1000" i="1"/>
  <c r="AR386" i="1"/>
  <c r="AR811" i="1"/>
  <c r="AR296" i="1"/>
  <c r="AR843" i="1"/>
  <c r="AR844" i="1"/>
  <c r="AR1187" i="1"/>
  <c r="AR1014" i="1"/>
  <c r="AR196" i="1"/>
  <c r="AR168" i="1"/>
  <c r="AR1197" i="1"/>
  <c r="AR556" i="1"/>
  <c r="AR1232" i="1"/>
  <c r="AR78" i="1"/>
  <c r="AR384" i="1"/>
  <c r="AR354" i="1"/>
  <c r="AR925" i="1"/>
  <c r="AR380" i="1"/>
  <c r="AR336" i="1"/>
  <c r="AR297" i="1"/>
  <c r="AR214" i="1"/>
  <c r="AR53" i="1"/>
  <c r="AR265" i="1"/>
  <c r="AR559" i="1"/>
  <c r="AR679" i="1"/>
  <c r="AR538" i="1"/>
  <c r="AR900" i="1"/>
  <c r="AR461" i="1"/>
  <c r="AR109" i="1"/>
  <c r="AR52" i="1"/>
  <c r="AR281" i="1"/>
  <c r="AR902" i="1"/>
  <c r="AR94" i="1"/>
  <c r="AR597" i="1"/>
  <c r="AR1200" i="1"/>
  <c r="AR310" i="1"/>
  <c r="AR122" i="1"/>
  <c r="AR290" i="1"/>
  <c r="AR12" i="1"/>
  <c r="AR88" i="1"/>
  <c r="AR598" i="1"/>
  <c r="AR1036" i="1"/>
  <c r="AR972" i="1"/>
  <c r="AR437" i="1"/>
  <c r="AR493" i="1"/>
  <c r="AR589" i="1"/>
  <c r="AR246" i="1"/>
  <c r="AR1137" i="1"/>
  <c r="AR1053" i="1"/>
  <c r="AR288" i="1"/>
  <c r="AR1102" i="1"/>
  <c r="AR102" i="1"/>
  <c r="AR670" i="1"/>
  <c r="AR117" i="1"/>
  <c r="AR941" i="1"/>
  <c r="AR991" i="1"/>
  <c r="AR1092" i="1"/>
  <c r="AR417" i="1"/>
  <c r="AR735" i="1"/>
  <c r="AR1012" i="1"/>
  <c r="AR177" i="1"/>
  <c r="AR954" i="1"/>
  <c r="AR685" i="1"/>
  <c r="AR424" i="1"/>
  <c r="AR814" i="1"/>
  <c r="AR992" i="1"/>
  <c r="AR494" i="1"/>
  <c r="AR733" i="1"/>
  <c r="AR1161" i="1"/>
  <c r="AR176" i="1"/>
  <c r="AR153" i="1"/>
  <c r="AR839" i="1"/>
  <c r="AR55" i="1"/>
  <c r="AR1127" i="1"/>
  <c r="AR548" i="1"/>
  <c r="AR393" i="1"/>
  <c r="AR332" i="1"/>
  <c r="AR422" i="1"/>
  <c r="AR203" i="1"/>
  <c r="AR330" i="1"/>
  <c r="AR1001" i="1"/>
  <c r="AR529" i="1"/>
  <c r="AR1182" i="1"/>
  <c r="AR520" i="1"/>
  <c r="AR149" i="1"/>
  <c r="AR638" i="1"/>
  <c r="AR1098" i="1"/>
  <c r="AR1128" i="1"/>
  <c r="AR879" i="1"/>
  <c r="AR722" i="1"/>
  <c r="AR540" i="1"/>
  <c r="AR695" i="1"/>
  <c r="AR1131" i="1"/>
  <c r="AR871" i="1"/>
  <c r="AR985" i="1"/>
  <c r="AR199" i="1"/>
  <c r="AR1202" i="1"/>
  <c r="AR599" i="1"/>
  <c r="AR1144" i="1"/>
  <c r="AR267" i="1"/>
  <c r="AR222" i="1"/>
  <c r="AR518" i="1"/>
  <c r="AR745" i="1"/>
  <c r="AR817" i="1"/>
  <c r="AR228" i="1"/>
  <c r="AR304" i="1"/>
  <c r="AR721" i="1"/>
  <c r="AR21" i="1"/>
  <c r="AR771" i="1"/>
  <c r="AR905" i="1"/>
  <c r="AR522" i="1"/>
  <c r="AR788" i="1"/>
  <c r="AR767" i="1"/>
  <c r="AR936" i="1"/>
  <c r="AR846" i="1"/>
  <c r="AR345" i="1"/>
  <c r="AR673" i="1"/>
  <c r="AR269" i="1"/>
  <c r="AR14" i="1"/>
  <c r="AR368" i="1"/>
  <c r="AR1211" i="1"/>
  <c r="AR1074" i="1"/>
  <c r="AR772" i="1"/>
  <c r="AR1113" i="1"/>
  <c r="AR1109" i="1"/>
  <c r="AR501" i="1"/>
  <c r="AR948" i="1"/>
  <c r="AR967" i="1"/>
  <c r="AR1223" i="1"/>
  <c r="AR798" i="1"/>
  <c r="AR1208" i="1"/>
  <c r="AR342" i="1"/>
  <c r="AR667" i="1"/>
  <c r="AR515" i="1"/>
  <c r="AR764" i="1"/>
  <c r="AR854" i="1"/>
  <c r="AR231" i="1"/>
  <c r="AR306" i="1"/>
  <c r="AR1025" i="1"/>
  <c r="AR183" i="1"/>
  <c r="AR99" i="1"/>
  <c r="AR123" i="1"/>
  <c r="AR750" i="1"/>
  <c r="AR775" i="1"/>
  <c r="AR179" i="1"/>
  <c r="AR403" i="1"/>
  <c r="AR1071" i="1"/>
  <c r="AR108" i="1"/>
  <c r="AR583" i="1"/>
  <c r="AR234" i="1"/>
  <c r="AR1234" i="1"/>
  <c r="AR850" i="1"/>
  <c r="AR1193" i="1"/>
  <c r="AR57" i="1"/>
  <c r="AR435" i="1"/>
  <c r="AR252" i="1"/>
  <c r="AR604" i="1"/>
  <c r="AR216" i="1"/>
  <c r="AR892" i="1"/>
  <c r="AR899" i="1"/>
  <c r="AR465" i="1"/>
  <c r="AR455" i="1"/>
  <c r="AR43" i="1"/>
  <c r="AR1158" i="1"/>
  <c r="AR1181" i="1"/>
  <c r="AR886" i="1"/>
  <c r="AR208" i="1"/>
  <c r="AR578" i="1"/>
  <c r="AR390" i="1"/>
  <c r="AR343" i="1"/>
  <c r="AR1134" i="1"/>
  <c r="AR92" i="1"/>
  <c r="AR624" i="1"/>
  <c r="AR36" i="1"/>
  <c r="AR110" i="1"/>
  <c r="AR30" i="1"/>
  <c r="AR613" i="1"/>
  <c r="AR551" i="1"/>
  <c r="AR1089" i="1"/>
  <c r="AR909" i="1"/>
  <c r="AR1207" i="1"/>
  <c r="AR198" i="1"/>
  <c r="AR1241" i="1"/>
  <c r="AR159" i="1"/>
  <c r="AR473" i="1"/>
  <c r="AR507" i="1"/>
  <c r="AR661" i="1"/>
  <c r="AR921" i="1"/>
  <c r="AR626" i="1"/>
  <c r="AR666" i="1"/>
  <c r="AR911" i="1"/>
  <c r="AR585" i="1"/>
  <c r="AR883" i="1"/>
  <c r="AR327" i="1"/>
  <c r="AR478" i="1"/>
  <c r="AR95" i="1"/>
  <c r="AR365" i="1"/>
  <c r="AR241" i="1"/>
  <c r="AR842" i="1"/>
  <c r="AR797" i="1"/>
  <c r="AR352" i="1"/>
  <c r="AR633" i="1"/>
  <c r="AR1189" i="1"/>
  <c r="AR944" i="1"/>
  <c r="AR1100" i="1"/>
  <c r="AR1130" i="1"/>
  <c r="AR40" i="1"/>
  <c r="AR620" i="1"/>
  <c r="AR629" i="1"/>
  <c r="AR232" i="1"/>
  <c r="AR870" i="1"/>
  <c r="AR561" i="1"/>
  <c r="AR45" i="1"/>
  <c r="AR236" i="1"/>
  <c r="AR172" i="1"/>
  <c r="AR761" i="1"/>
  <c r="AR694" i="1"/>
  <c r="AR409" i="1"/>
  <c r="AR619" i="1"/>
  <c r="AR1045" i="1"/>
  <c r="AR239" i="1"/>
  <c r="AR867" i="1"/>
  <c r="AR715" i="1"/>
  <c r="AR1005" i="1"/>
  <c r="AR1237" i="1"/>
  <c r="AR1027" i="1"/>
  <c r="AR896" i="1"/>
  <c r="AR1095" i="1"/>
  <c r="AR138" i="1"/>
  <c r="AR174" i="1"/>
  <c r="AR1032" i="1"/>
  <c r="AR220" i="1"/>
  <c r="AR1082" i="1"/>
  <c r="AR1043" i="1"/>
  <c r="AR341" i="1"/>
  <c r="AR908" i="1"/>
  <c r="AR1031" i="1"/>
  <c r="AR282" i="1"/>
  <c r="AR318" i="1"/>
  <c r="AR931" i="1"/>
  <c r="AR605" i="1"/>
  <c r="AR170" i="1"/>
  <c r="AR968" i="1"/>
  <c r="AR314" i="1"/>
  <c r="AR412" i="1"/>
  <c r="AR681" i="1"/>
  <c r="AR961" i="1"/>
  <c r="AR81" i="1"/>
  <c r="AR976" i="1"/>
  <c r="AR6" i="1"/>
  <c r="AR411" i="1"/>
  <c r="AR533" i="1"/>
  <c r="AR891" i="1"/>
  <c r="AR416" i="1"/>
  <c r="AR810" i="1"/>
  <c r="AR263" i="1"/>
  <c r="AR1007" i="1"/>
  <c r="AR372" i="1"/>
  <c r="AR294" i="1"/>
  <c r="AR656" i="1"/>
  <c r="AR640" i="1"/>
  <c r="AR885" i="1"/>
  <c r="AR462" i="1"/>
  <c r="AR682" i="1"/>
  <c r="AR1221" i="1"/>
  <c r="AR79" i="1"/>
  <c r="AR821" i="1"/>
  <c r="AR796" i="1"/>
  <c r="AR546" i="1"/>
  <c r="AR1039" i="1"/>
  <c r="AR166" i="1"/>
  <c r="AR1083" i="1"/>
  <c r="AR68" i="1"/>
  <c r="AR115" i="1"/>
  <c r="AR96" i="1"/>
  <c r="AR145" i="1"/>
  <c r="AR945" i="1"/>
  <c r="AR64" i="1"/>
  <c r="AR816" i="1"/>
  <c r="AR479" i="1"/>
  <c r="AR406" i="1"/>
  <c r="AR251" i="1"/>
  <c r="AR33" i="1"/>
  <c r="AR581" i="1"/>
  <c r="AR639" i="1"/>
  <c r="AR644" i="1"/>
  <c r="AR691" i="1"/>
  <c r="AR244" i="1"/>
  <c r="AR233" i="1"/>
  <c r="AR215" i="1"/>
  <c r="AR563" i="1"/>
  <c r="AR90" i="1"/>
  <c r="AR229" i="1"/>
  <c r="AR730" i="1"/>
  <c r="AR1174" i="1"/>
  <c r="AR1096" i="1"/>
  <c r="AR782" i="1"/>
  <c r="AR107" i="1"/>
  <c r="AR591" i="1"/>
  <c r="AR135" i="1"/>
  <c r="AR190" i="1"/>
  <c r="AR113" i="1"/>
  <c r="AR376" i="1"/>
  <c r="AR1206" i="1"/>
  <c r="AR740" i="1"/>
  <c r="AR1002" i="1"/>
  <c r="AR792" i="1"/>
  <c r="AR175" i="1"/>
  <c r="AR702" i="1"/>
  <c r="AR763" i="1"/>
  <c r="AR316" i="1"/>
  <c r="AR773" i="1"/>
  <c r="AR1217" i="1"/>
  <c r="AR82" i="1"/>
  <c r="AR1023" i="1"/>
  <c r="AR940" i="1"/>
  <c r="AR677" i="1"/>
  <c r="AR965" i="1"/>
  <c r="AR658" i="1"/>
  <c r="AR1015" i="1"/>
  <c r="AR211" i="1"/>
  <c r="AR726" i="1"/>
  <c r="AR247" i="1"/>
  <c r="AR71" i="1"/>
  <c r="AR611" i="1"/>
  <c r="AR137" i="1"/>
  <c r="AR622" i="1"/>
  <c r="AR261" i="1"/>
  <c r="AR89" i="1"/>
  <c r="AR245" i="1"/>
  <c r="AR136" i="1"/>
  <c r="AR351" i="1"/>
  <c r="AR878" i="1"/>
  <c r="AR161" i="1"/>
  <c r="AR1061" i="1"/>
  <c r="AR317" i="1"/>
  <c r="AR606" i="1"/>
  <c r="AR950" i="1"/>
  <c r="AR375" i="1"/>
  <c r="AR653" i="1"/>
  <c r="AR103" i="1"/>
  <c r="AR1214" i="1"/>
  <c r="AR927" i="1"/>
  <c r="AR206" i="1"/>
  <c r="AR999" i="1"/>
  <c r="AR456" i="1"/>
  <c r="AR1029" i="1"/>
  <c r="AR502" i="1"/>
  <c r="AR180" i="1"/>
  <c r="AR8" i="1"/>
  <c r="AR875" i="1"/>
  <c r="AR1124" i="1"/>
  <c r="AR1192" i="1"/>
  <c r="AR690" i="1"/>
  <c r="AR703" i="1"/>
  <c r="AR1020" i="1"/>
  <c r="AR568" i="1"/>
  <c r="AR1024" i="1"/>
  <c r="AR643" i="1"/>
  <c r="AR977" i="1"/>
  <c r="AR1145" i="1"/>
  <c r="AR197" i="1"/>
  <c r="AR1169" i="1"/>
  <c r="AR355" i="1"/>
  <c r="AR165" i="1"/>
  <c r="AR420" i="1"/>
  <c r="AR105" i="1"/>
  <c r="AR25" i="1"/>
  <c r="AR805" i="1"/>
  <c r="AR32" i="1"/>
  <c r="AR1057" i="1"/>
  <c r="AR323" i="1"/>
  <c r="AR17" i="1"/>
  <c r="AR235" i="1"/>
  <c r="AR10" i="1"/>
  <c r="AR370" i="1"/>
  <c r="AR19" i="1"/>
  <c r="AR802" i="1"/>
  <c r="AR185" i="1"/>
  <c r="AR627" i="1"/>
  <c r="AR311" i="1"/>
  <c r="AR188" i="1"/>
  <c r="AR154" i="1"/>
  <c r="AR517" i="1"/>
  <c r="AR254" i="1"/>
  <c r="AR498" i="1"/>
  <c r="AR77" i="1"/>
  <c r="AR279" i="1"/>
  <c r="AR418" i="1"/>
  <c r="AR258" i="1"/>
  <c r="AR496" i="1"/>
  <c r="AR187" i="1"/>
  <c r="AR926" i="1"/>
  <c r="AR443" i="1"/>
  <c r="AR957" i="1"/>
  <c r="AR1157" i="1"/>
  <c r="AR1156" i="1"/>
  <c r="AR169" i="1"/>
  <c r="AR373" i="1"/>
  <c r="AR303" i="1"/>
  <c r="AR962" i="1"/>
  <c r="AR716" i="1"/>
  <c r="AR590" i="1"/>
  <c r="AR1155" i="1"/>
  <c r="AR34" i="1"/>
  <c r="AR86" i="1"/>
  <c r="AR748" i="1"/>
  <c r="AR31" i="1"/>
  <c r="AR476" i="1"/>
  <c r="AR718" i="1"/>
  <c r="AR322" i="1"/>
  <c r="AR654" i="1"/>
  <c r="AR445" i="1"/>
  <c r="AR193" i="1"/>
  <c r="AR204" i="1"/>
  <c r="AR1121" i="1"/>
  <c r="AR371" i="1"/>
  <c r="AR253" i="1"/>
  <c r="AR593" i="1"/>
  <c r="AR128" i="1"/>
  <c r="AR888" i="1"/>
  <c r="AR302" i="1"/>
  <c r="AR760" i="1"/>
  <c r="AR192" i="1"/>
  <c r="AR76" i="1"/>
  <c r="AR650" i="1"/>
  <c r="AR794" i="1"/>
  <c r="AR503" i="1"/>
  <c r="AR408" i="1"/>
  <c r="AR508" i="1"/>
  <c r="AR1105" i="1"/>
  <c r="AR200" i="1"/>
  <c r="AR1049" i="1"/>
  <c r="AR713" i="1"/>
  <c r="AR918" i="1"/>
  <c r="AR671" i="1"/>
  <c r="AR765" i="1"/>
  <c r="AR837" i="1"/>
  <c r="AR776" i="1"/>
  <c r="AR338" i="1"/>
  <c r="AR448" i="1"/>
  <c r="AR491" i="1"/>
  <c r="AR531" i="1"/>
  <c r="AR467" i="1"/>
  <c r="AR848" i="1"/>
  <c r="AR497" i="1"/>
  <c r="AR1018" i="1"/>
  <c r="AR87" i="1"/>
  <c r="AR101" i="1"/>
  <c r="AR374" i="1"/>
  <c r="AR505" i="1"/>
  <c r="AR488" i="1"/>
  <c r="AR512" i="1"/>
  <c r="AR1052" i="1"/>
  <c r="AR997" i="1"/>
  <c r="AR856" i="1"/>
  <c r="AR207" i="1"/>
  <c r="AR894" i="1"/>
  <c r="AR485" i="1"/>
  <c r="AR124" i="1"/>
  <c r="AR56" i="1"/>
  <c r="AY216" i="2"/>
  <c r="BB216" i="2" s="1"/>
  <c r="N216" i="2" s="1"/>
  <c r="AW216" i="2"/>
  <c r="AQ216" i="2" s="1"/>
  <c r="AW887" i="2"/>
  <c r="AQ887" i="2" s="1"/>
  <c r="AY887" i="2"/>
  <c r="AZ887" i="2" s="1"/>
  <c r="AY345" i="2"/>
  <c r="BA345" i="2" s="1"/>
  <c r="AW345" i="2"/>
  <c r="AY389" i="2"/>
  <c r="AZ389" i="2" s="1"/>
  <c r="AW389" i="2"/>
  <c r="AQ389" i="2" s="1"/>
  <c r="AY851" i="2"/>
  <c r="BA851" i="2" s="1"/>
  <c r="AW851" i="2"/>
  <c r="AY1527" i="2"/>
  <c r="BA1527" i="2" s="1"/>
  <c r="AW1527" i="2"/>
  <c r="AY1135" i="2"/>
  <c r="BB1135" i="2" s="1"/>
  <c r="AW1135" i="2"/>
  <c r="AQ1135" i="2" s="1"/>
  <c r="AY203" i="2"/>
  <c r="AZ203" i="2" s="1"/>
  <c r="AW203" i="2"/>
  <c r="AY217" i="2"/>
  <c r="BB217" i="2" s="1"/>
  <c r="N217" i="2" s="1"/>
  <c r="AW217" i="2"/>
  <c r="AY1473" i="2"/>
  <c r="BB1473" i="2" s="1"/>
  <c r="N1473" i="2" s="1"/>
  <c r="AW1473" i="2"/>
  <c r="AQ1473" i="2" s="1"/>
  <c r="AY1087" i="2"/>
  <c r="AZ1087" i="2" s="1"/>
  <c r="AW1087" i="2"/>
  <c r="AY330" i="2"/>
  <c r="AZ330" i="2" s="1"/>
  <c r="AW330" i="2"/>
  <c r="AW993" i="2"/>
  <c r="AQ993" i="2" s="1"/>
  <c r="AY993" i="2"/>
  <c r="AY976" i="2"/>
  <c r="BA976" i="2" s="1"/>
  <c r="AW976" i="2"/>
  <c r="AY276" i="2"/>
  <c r="BB276" i="2" s="1"/>
  <c r="AW276" i="2"/>
  <c r="AQ276" i="2" s="1"/>
  <c r="AY1484" i="2"/>
  <c r="AZ1484" i="2" s="1"/>
  <c r="AW1484" i="2"/>
  <c r="AY312" i="2"/>
  <c r="BA312" i="2" s="1"/>
  <c r="AW312" i="2"/>
  <c r="AY865" i="2"/>
  <c r="AZ865" i="2" s="1"/>
  <c r="AW865" i="2"/>
  <c r="AW1635" i="2"/>
  <c r="AY1635" i="2"/>
  <c r="AY458" i="2"/>
  <c r="AZ458" i="2" s="1"/>
  <c r="AW458" i="2"/>
  <c r="AQ458" i="2" s="1"/>
  <c r="AY318" i="2"/>
  <c r="AZ318" i="2" s="1"/>
  <c r="AW318" i="2"/>
  <c r="AY972" i="2"/>
  <c r="AZ972" i="2" s="1"/>
  <c r="AW972" i="2"/>
  <c r="AY99" i="2"/>
  <c r="AZ99" i="2" s="1"/>
  <c r="AW99" i="2"/>
  <c r="AQ99" i="2" s="1"/>
  <c r="AW1584" i="2"/>
  <c r="AY1584" i="2"/>
  <c r="AZ1584" i="2" s="1"/>
  <c r="AW1361" i="2"/>
  <c r="AY1361" i="2"/>
  <c r="AZ1361" i="2" s="1"/>
  <c r="AY479" i="2"/>
  <c r="BB479" i="2" s="1"/>
  <c r="AW479" i="2"/>
  <c r="AQ479" i="2" s="1"/>
  <c r="AY676" i="2"/>
  <c r="AZ676" i="2" s="1"/>
  <c r="AW676" i="2"/>
  <c r="AY818" i="2"/>
  <c r="BA818" i="2" s="1"/>
  <c r="AW818" i="2"/>
  <c r="AW1671" i="2"/>
  <c r="AY1671" i="2"/>
  <c r="AZ1671" i="2" s="1"/>
  <c r="AW901" i="2"/>
  <c r="AQ901" i="2" s="1"/>
  <c r="AY901" i="2"/>
  <c r="AZ901" i="2" s="1"/>
  <c r="AY453" i="2"/>
  <c r="AZ453" i="2" s="1"/>
  <c r="AW453" i="2"/>
  <c r="AQ453" i="2" s="1"/>
  <c r="AY1463" i="2"/>
  <c r="AZ1463" i="2" s="1"/>
  <c r="AW1463" i="2"/>
  <c r="AY955" i="2"/>
  <c r="AZ955" i="2" s="1"/>
  <c r="AW955" i="2"/>
  <c r="AY531" i="2"/>
  <c r="AZ531" i="2" s="1"/>
  <c r="AW531" i="2"/>
  <c r="AQ531" i="2" s="1"/>
  <c r="AY1358" i="2"/>
  <c r="BA1358" i="2" s="1"/>
  <c r="AW1358" i="2"/>
  <c r="AY678" i="2"/>
  <c r="AZ678" i="2" s="1"/>
  <c r="AW678" i="2"/>
  <c r="AW1337" i="2"/>
  <c r="AY1337" i="2"/>
  <c r="BA1337" i="2" s="1"/>
  <c r="AW701" i="2"/>
  <c r="AQ701" i="2" s="1"/>
  <c r="AY701" i="2"/>
  <c r="AZ701" i="2" s="1"/>
  <c r="AW801" i="2"/>
  <c r="AY801" i="2"/>
  <c r="BA801" i="2" s="1"/>
  <c r="AY1169" i="2"/>
  <c r="AW1169" i="2"/>
  <c r="AW1000" i="2"/>
  <c r="AY1000" i="2"/>
  <c r="AZ1000" i="2" s="1"/>
  <c r="AY693" i="2"/>
  <c r="AZ693" i="2" s="1"/>
  <c r="AW693" i="2"/>
  <c r="AQ693" i="2" s="1"/>
  <c r="AY91" i="2"/>
  <c r="AZ91" i="2" s="1"/>
  <c r="AW91" i="2"/>
  <c r="AY702" i="2"/>
  <c r="AW702" i="2"/>
  <c r="AY233" i="2"/>
  <c r="AZ233" i="2" s="1"/>
  <c r="AW233" i="2"/>
  <c r="AY732" i="2"/>
  <c r="AZ732" i="2" s="1"/>
  <c r="AW732" i="2"/>
  <c r="AY1674" i="2"/>
  <c r="AZ1674" i="2" s="1"/>
  <c r="AW1674" i="2"/>
  <c r="AQ1674" i="2" s="1"/>
  <c r="AY1332" i="2"/>
  <c r="AZ1332" i="2" s="1"/>
  <c r="AW1332" i="2"/>
  <c r="AW648" i="2"/>
  <c r="AY648" i="2"/>
  <c r="AZ648" i="2" s="1"/>
  <c r="AY1054" i="2"/>
  <c r="AZ1054" i="2" s="1"/>
  <c r="AW1054" i="2"/>
  <c r="AY932" i="2"/>
  <c r="BA932" i="2" s="1"/>
  <c r="AW932" i="2"/>
  <c r="AY1072" i="2"/>
  <c r="AZ1072" i="2" s="1"/>
  <c r="AW1072" i="2"/>
  <c r="AY412" i="2"/>
  <c r="BB412" i="2" s="1"/>
  <c r="N412" i="2" s="1"/>
  <c r="AW412" i="2"/>
  <c r="AW1297" i="2"/>
  <c r="AQ1297" i="2" s="1"/>
  <c r="AY1297" i="2"/>
  <c r="AZ1297" i="2" s="1"/>
  <c r="AW1308" i="2"/>
  <c r="AY1308" i="2"/>
  <c r="AZ1308" i="2" s="1"/>
  <c r="AY466" i="2"/>
  <c r="BB466" i="2" s="1"/>
  <c r="N466" i="2" s="1"/>
  <c r="AW466" i="2"/>
  <c r="AY962" i="2"/>
  <c r="BB962" i="2" s="1"/>
  <c r="AW962" i="2"/>
  <c r="AY1544" i="2"/>
  <c r="BA1544" i="2" s="1"/>
  <c r="AW1544" i="2"/>
  <c r="AQ1544" i="2" s="1"/>
  <c r="AY482" i="2"/>
  <c r="AZ482" i="2" s="1"/>
  <c r="AW482" i="2"/>
  <c r="AY385" i="2"/>
  <c r="AZ385" i="2" s="1"/>
  <c r="AW385" i="2"/>
  <c r="AY506" i="2"/>
  <c r="BA506" i="2" s="1"/>
  <c r="AW506" i="2"/>
  <c r="AQ506" i="2" s="1"/>
  <c r="AY1682" i="2"/>
  <c r="AZ1682" i="2" s="1"/>
  <c r="AW1682" i="2"/>
  <c r="AQ1682" i="2" s="1"/>
  <c r="AY1239" i="2"/>
  <c r="AZ1239" i="2" s="1"/>
  <c r="AW1239" i="2"/>
  <c r="AQ1239" i="2" s="1"/>
  <c r="AW1236" i="2"/>
  <c r="AY1236" i="2"/>
  <c r="AZ1236" i="2" s="1"/>
  <c r="AW1475" i="2"/>
  <c r="AY1475" i="2"/>
  <c r="BB1475" i="2" s="1"/>
  <c r="N1475" i="2" s="1"/>
  <c r="AY876" i="2"/>
  <c r="AZ876" i="2" s="1"/>
  <c r="AW876" i="2"/>
  <c r="AW874" i="2"/>
  <c r="AY874" i="2"/>
  <c r="AZ874" i="2" s="1"/>
  <c r="AY1165" i="2"/>
  <c r="BB1165" i="2" s="1"/>
  <c r="N1165" i="2" s="1"/>
  <c r="AW1165" i="2"/>
  <c r="AW774" i="2"/>
  <c r="AY774" i="2"/>
  <c r="AW1710" i="2"/>
  <c r="AQ1710" i="2" s="1"/>
  <c r="AY1710" i="2"/>
  <c r="AZ1710" i="2" s="1"/>
  <c r="AY1351" i="2"/>
  <c r="AZ1351" i="2" s="1"/>
  <c r="AW1351" i="2"/>
  <c r="AQ1351" i="2" s="1"/>
  <c r="AW464" i="2"/>
  <c r="AY464" i="2"/>
  <c r="AZ464" i="2" s="1"/>
  <c r="AY1539" i="2"/>
  <c r="AZ1539" i="2" s="1"/>
  <c r="AW1539" i="2"/>
  <c r="AQ1539" i="2" s="1"/>
  <c r="AY827" i="2"/>
  <c r="AZ827" i="2" s="1"/>
  <c r="AW827" i="2"/>
  <c r="AQ827" i="2" s="1"/>
  <c r="AY1159" i="2"/>
  <c r="AZ1159" i="2" s="1"/>
  <c r="AW1159" i="2"/>
  <c r="AW1721" i="2"/>
  <c r="AY1721" i="2"/>
  <c r="AZ1721" i="2" s="1"/>
  <c r="AY1043" i="2"/>
  <c r="BA1043" i="2" s="1"/>
  <c r="AW1043" i="2"/>
  <c r="AY823" i="2"/>
  <c r="BA823" i="2" s="1"/>
  <c r="AW823" i="2"/>
  <c r="AW1678" i="2"/>
  <c r="AY1678" i="2"/>
  <c r="BA1678" i="2" s="1"/>
  <c r="AW1023" i="2"/>
  <c r="AQ1023" i="2" s="1"/>
  <c r="AY1023" i="2"/>
  <c r="AY250" i="2"/>
  <c r="AZ250" i="2" s="1"/>
  <c r="AW250" i="2"/>
  <c r="AQ250" i="2" s="1"/>
  <c r="AW74" i="2"/>
  <c r="AY74" i="2"/>
  <c r="AZ74" i="2" s="1"/>
  <c r="AY722" i="2"/>
  <c r="BA722" i="2" s="1"/>
  <c r="AW722" i="2"/>
  <c r="AW1253" i="2"/>
  <c r="AY1253" i="2"/>
  <c r="BA1253" i="2" s="1"/>
  <c r="AW1574" i="2"/>
  <c r="AY1574" i="2"/>
  <c r="BB1574" i="2" s="1"/>
  <c r="N1574" i="2" s="1"/>
  <c r="AY553" i="2"/>
  <c r="BA553" i="2" s="1"/>
  <c r="AW553" i="2"/>
  <c r="AY1063" i="2"/>
  <c r="AZ1063" i="2" s="1"/>
  <c r="AW1063" i="2"/>
  <c r="AQ1063" i="2" s="1"/>
  <c r="AY690" i="2"/>
  <c r="AZ690" i="2" s="1"/>
  <c r="AW690" i="2"/>
  <c r="AQ690" i="2" s="1"/>
  <c r="AW1647" i="2"/>
  <c r="AY1647" i="2"/>
  <c r="AZ1647" i="2" s="1"/>
  <c r="AY496" i="2"/>
  <c r="BB496" i="2" s="1"/>
  <c r="AW496" i="2"/>
  <c r="AY750" i="2"/>
  <c r="BA750" i="2" s="1"/>
  <c r="AW750" i="2"/>
  <c r="AY1263" i="2"/>
  <c r="AZ1263" i="2" s="1"/>
  <c r="AW1263" i="2"/>
  <c r="AW1706" i="2"/>
  <c r="AY1706" i="2"/>
  <c r="AZ1706" i="2" s="1"/>
  <c r="AW1106" i="2"/>
  <c r="AQ1106" i="2" s="1"/>
  <c r="AY1106" i="2"/>
  <c r="BA1106" i="2" s="1"/>
  <c r="AY861" i="2"/>
  <c r="AZ861" i="2" s="1"/>
  <c r="AW861" i="2"/>
  <c r="AQ861" i="2" s="1"/>
  <c r="AY475" i="2"/>
  <c r="BB475" i="2" s="1"/>
  <c r="N475" i="2" s="1"/>
  <c r="AW475" i="2"/>
  <c r="AY672" i="2"/>
  <c r="AZ672" i="2" s="1"/>
  <c r="AW672" i="2"/>
  <c r="AQ672" i="2" s="1"/>
  <c r="AY647" i="2"/>
  <c r="AZ647" i="2" s="1"/>
  <c r="AW647" i="2"/>
  <c r="AW1073" i="2"/>
  <c r="AY1073" i="2"/>
  <c r="BB1073" i="2" s="1"/>
  <c r="AY1310" i="2"/>
  <c r="BB1310" i="2" s="1"/>
  <c r="N1310" i="2" s="1"/>
  <c r="AW1310" i="2"/>
  <c r="AY423" i="2"/>
  <c r="BA423" i="2" s="1"/>
  <c r="AW423" i="2"/>
  <c r="AW1609" i="2"/>
  <c r="AQ1609" i="2" s="1"/>
  <c r="AY1609" i="2"/>
  <c r="AZ1609" i="2" s="1"/>
  <c r="AY1480" i="2"/>
  <c r="AZ1480" i="2" s="1"/>
  <c r="AW1480" i="2"/>
  <c r="AQ1480" i="2" s="1"/>
  <c r="AY1637" i="2"/>
  <c r="AZ1637" i="2" s="1"/>
  <c r="AW1637" i="2"/>
  <c r="AY1423" i="2"/>
  <c r="AW1423" i="2"/>
  <c r="AY1482" i="2"/>
  <c r="AZ1482" i="2" s="1"/>
  <c r="AW1482" i="2"/>
  <c r="AW1412" i="2"/>
  <c r="AQ1412" i="2" s="1"/>
  <c r="AY1412" i="2"/>
  <c r="BB1412" i="2" s="1"/>
  <c r="N1412" i="2" s="1"/>
  <c r="AY1050" i="2"/>
  <c r="AZ1050" i="2" s="1"/>
  <c r="AW1050" i="2"/>
  <c r="AQ1050" i="2" s="1"/>
  <c r="AW94" i="2"/>
  <c r="AQ94" i="2" s="1"/>
  <c r="AY94" i="2"/>
  <c r="AZ94" i="2" s="1"/>
  <c r="AW32" i="2"/>
  <c r="AQ32" i="2" s="1"/>
  <c r="AY32" i="2"/>
  <c r="AZ32" i="2" s="1"/>
  <c r="AY833" i="2"/>
  <c r="AZ833" i="2" s="1"/>
  <c r="AW833" i="2"/>
  <c r="AQ833" i="2" s="1"/>
  <c r="AY113" i="2"/>
  <c r="BA113" i="2" s="1"/>
  <c r="AW113" i="2"/>
  <c r="AY90" i="2"/>
  <c r="AZ90" i="2" s="1"/>
  <c r="AW90" i="2"/>
  <c r="AW1237" i="2"/>
  <c r="AQ1237" i="2" s="1"/>
  <c r="AY1237" i="2"/>
  <c r="AZ1237" i="2" s="1"/>
  <c r="AY1403" i="2"/>
  <c r="BA1403" i="2" s="1"/>
  <c r="AW1403" i="2"/>
  <c r="AQ1403" i="2" s="1"/>
  <c r="AY617" i="2"/>
  <c r="AW617" i="2"/>
  <c r="AQ617" i="2" s="1"/>
  <c r="AW794" i="2"/>
  <c r="AQ794" i="2" s="1"/>
  <c r="AY794" i="2"/>
  <c r="AZ794" i="2" s="1"/>
  <c r="AY1489" i="2"/>
  <c r="BA1489" i="2" s="1"/>
  <c r="AW1489" i="2"/>
  <c r="AW1704" i="2"/>
  <c r="AQ1704" i="2" s="1"/>
  <c r="AY1704" i="2"/>
  <c r="AZ1704" i="2" s="1"/>
  <c r="AW752" i="2"/>
  <c r="AY752" i="2"/>
  <c r="AZ752" i="2" s="1"/>
  <c r="AY132" i="2"/>
  <c r="AZ132" i="2" s="1"/>
  <c r="AW132" i="2"/>
  <c r="AQ132" i="2" s="1"/>
  <c r="AW1638" i="2"/>
  <c r="AQ1638" i="2" s="1"/>
  <c r="AY1638" i="2"/>
  <c r="AZ1638" i="2" s="1"/>
  <c r="AY292" i="2"/>
  <c r="AZ292" i="2" s="1"/>
  <c r="AW292" i="2"/>
  <c r="AQ292" i="2" s="1"/>
  <c r="AW1616" i="2"/>
  <c r="AQ1616" i="2" s="1"/>
  <c r="AY1616" i="2"/>
  <c r="AZ1616" i="2" s="1"/>
  <c r="AY485" i="2"/>
  <c r="AZ485" i="2" s="1"/>
  <c r="AW485" i="2"/>
  <c r="AQ485" i="2" s="1"/>
  <c r="AY1794" i="2"/>
  <c r="AZ1794" i="2" s="1"/>
  <c r="AW1794" i="2"/>
  <c r="AQ1794" i="2" s="1"/>
  <c r="AY681" i="2"/>
  <c r="BA681" i="2" s="1"/>
  <c r="N681" i="2" s="1"/>
  <c r="AW681" i="2"/>
  <c r="AQ681" i="2" s="1"/>
  <c r="AW1563" i="2"/>
  <c r="AY1563" i="2"/>
  <c r="AZ1563" i="2" s="1"/>
  <c r="AY1401" i="2"/>
  <c r="AZ1401" i="2" s="1"/>
  <c r="AW1401" i="2"/>
  <c r="AY1792" i="2"/>
  <c r="BA1792" i="2" s="1"/>
  <c r="AW1792" i="2"/>
  <c r="AW454" i="2"/>
  <c r="AQ454" i="2" s="1"/>
  <c r="AY454" i="2"/>
  <c r="AZ454" i="2" s="1"/>
  <c r="AY262" i="2"/>
  <c r="BA262" i="2" s="1"/>
  <c r="AW262" i="2"/>
  <c r="AQ262" i="2" s="1"/>
  <c r="AY904" i="2"/>
  <c r="BA904" i="2" s="1"/>
  <c r="AW904" i="2"/>
  <c r="AQ904" i="2" s="1"/>
  <c r="AY272" i="2"/>
  <c r="BB272" i="2" s="1"/>
  <c r="AW272" i="2"/>
  <c r="AQ272" i="2" s="1"/>
  <c r="AY1668" i="2"/>
  <c r="AZ1668" i="2" s="1"/>
  <c r="AW1668" i="2"/>
  <c r="AQ1668" i="2" s="1"/>
  <c r="AY166" i="2"/>
  <c r="AZ166" i="2" s="1"/>
  <c r="AW166" i="2"/>
  <c r="AQ166" i="2" s="1"/>
  <c r="AW1730" i="2"/>
  <c r="AQ1730" i="2" s="1"/>
  <c r="AY1730" i="2"/>
  <c r="BB1730" i="2" s="1"/>
  <c r="N1730" i="2" s="1"/>
  <c r="AW927" i="2"/>
  <c r="AQ927" i="2" s="1"/>
  <c r="AY927" i="2"/>
  <c r="AZ927" i="2" s="1"/>
  <c r="AY1203" i="2"/>
  <c r="AZ1203" i="2" s="1"/>
  <c r="AW1203" i="2"/>
  <c r="AQ1203" i="2" s="1"/>
  <c r="AD13" i="2"/>
  <c r="AE13" i="2"/>
  <c r="V13" i="2" s="1"/>
  <c r="AY333" i="2"/>
  <c r="AZ333" i="2" s="1"/>
  <c r="AW333" i="2"/>
  <c r="AQ333" i="2" s="1"/>
  <c r="AY1111" i="2"/>
  <c r="BB1111" i="2" s="1"/>
  <c r="N1111" i="2" s="1"/>
  <c r="AW1111" i="2"/>
  <c r="AQ1111" i="2" s="1"/>
  <c r="AW37" i="2"/>
  <c r="AQ37" i="2" s="1"/>
  <c r="AY37" i="2"/>
  <c r="AZ37" i="2" s="1"/>
  <c r="AY660" i="2"/>
  <c r="AZ660" i="2" s="1"/>
  <c r="AW660" i="2"/>
  <c r="AQ660" i="2" s="1"/>
  <c r="AW1018" i="2"/>
  <c r="AQ1018" i="2" s="1"/>
  <c r="AY1018" i="2"/>
  <c r="AZ1018" i="2" s="1"/>
  <c r="AY1665" i="2"/>
  <c r="AZ1665" i="2" s="1"/>
  <c r="AW1665" i="2"/>
  <c r="AY717" i="2"/>
  <c r="BB717" i="2" s="1"/>
  <c r="N717" i="2" s="1"/>
  <c r="AW717" i="2"/>
  <c r="AQ717" i="2" s="1"/>
  <c r="AW981" i="2"/>
  <c r="AQ981" i="2" s="1"/>
  <c r="AY981" i="2"/>
  <c r="AZ981" i="2" s="1"/>
  <c r="AY1061" i="2"/>
  <c r="BB1061" i="2" s="1"/>
  <c r="AW1061" i="2"/>
  <c r="AQ1061" i="2" s="1"/>
  <c r="AW1550" i="2"/>
  <c r="AQ1550" i="2" s="1"/>
  <c r="AY1550" i="2"/>
  <c r="AZ1550" i="2" s="1"/>
  <c r="AY706" i="2"/>
  <c r="AZ706" i="2" s="1"/>
  <c r="AW706" i="2"/>
  <c r="AQ706" i="2" s="1"/>
  <c r="AY1045" i="2"/>
  <c r="AZ1045" i="2" s="1"/>
  <c r="AW1045" i="2"/>
  <c r="AQ1045" i="2" s="1"/>
  <c r="AY1219" i="2"/>
  <c r="BA1219" i="2" s="1"/>
  <c r="AW1219" i="2"/>
  <c r="AY362" i="2"/>
  <c r="BA362" i="2" s="1"/>
  <c r="AW362" i="2"/>
  <c r="AQ362" i="2" s="1"/>
  <c r="AY1397" i="2"/>
  <c r="AZ1397" i="2" s="1"/>
  <c r="AW1397" i="2"/>
  <c r="AQ1397" i="2" s="1"/>
  <c r="AY1206" i="2"/>
  <c r="AZ1206" i="2" s="1"/>
  <c r="AW1206" i="2"/>
  <c r="AQ1206" i="2" s="1"/>
  <c r="AY202" i="2"/>
  <c r="AZ202" i="2" s="1"/>
  <c r="AW202" i="2"/>
  <c r="AQ202" i="2" s="1"/>
  <c r="AY795" i="2"/>
  <c r="AZ795" i="2" s="1"/>
  <c r="AW795" i="2"/>
  <c r="AQ795" i="2" s="1"/>
  <c r="AY1283" i="2"/>
  <c r="AZ1283" i="2" s="1"/>
  <c r="AW1283" i="2"/>
  <c r="AQ1283" i="2" s="1"/>
  <c r="AY723" i="2"/>
  <c r="AZ723" i="2" s="1"/>
  <c r="AW723" i="2"/>
  <c r="AQ723" i="2" s="1"/>
  <c r="AY1437" i="2"/>
  <c r="AZ1437" i="2" s="1"/>
  <c r="AW1437" i="2"/>
  <c r="AY396" i="2"/>
  <c r="BB396" i="2" s="1"/>
  <c r="N396" i="2" s="1"/>
  <c r="AW396" i="2"/>
  <c r="AW1024" i="2"/>
  <c r="AY1024" i="2"/>
  <c r="BB1024" i="2" s="1"/>
  <c r="N1024" i="2" s="1"/>
  <c r="AY301" i="2"/>
  <c r="AZ301" i="2" s="1"/>
  <c r="AW301" i="2"/>
  <c r="AY1149" i="2"/>
  <c r="AZ1149" i="2" s="1"/>
  <c r="AW1149" i="2"/>
  <c r="AY640" i="2"/>
  <c r="BB640" i="2" s="1"/>
  <c r="AW640" i="2"/>
  <c r="AY488" i="2"/>
  <c r="AZ488" i="2" s="1"/>
  <c r="AW488" i="2"/>
  <c r="AQ488" i="2" s="1"/>
  <c r="AW1372" i="2"/>
  <c r="AY1372" i="2"/>
  <c r="BB1372" i="2" s="1"/>
  <c r="N1372" i="2" s="1"/>
  <c r="AW523" i="2"/>
  <c r="AQ523" i="2" s="1"/>
  <c r="AY523" i="2"/>
  <c r="BB523" i="2" s="1"/>
  <c r="N523" i="2" s="1"/>
  <c r="AY667" i="2"/>
  <c r="AZ667" i="2" s="1"/>
  <c r="AW667" i="2"/>
  <c r="AY1739" i="2"/>
  <c r="AZ1739" i="2" s="1"/>
  <c r="AW1739" i="2"/>
  <c r="AY1501" i="2"/>
  <c r="AZ1501" i="2" s="1"/>
  <c r="AW1501" i="2"/>
  <c r="AY585" i="2"/>
  <c r="BB585" i="2" s="1"/>
  <c r="N585" i="2" s="1"/>
  <c r="AW585" i="2"/>
  <c r="AY245" i="2"/>
  <c r="AZ245" i="2" s="1"/>
  <c r="AW245" i="2"/>
  <c r="AY1669" i="2"/>
  <c r="AZ1669" i="2" s="1"/>
  <c r="AW1669" i="2"/>
  <c r="AQ1669" i="2" s="1"/>
  <c r="AY52" i="2"/>
  <c r="BB52" i="2" s="1"/>
  <c r="N52" i="2" s="1"/>
  <c r="AW52" i="2"/>
  <c r="AY316" i="2"/>
  <c r="BB316" i="2" s="1"/>
  <c r="N316" i="2" s="1"/>
  <c r="AW316" i="2"/>
  <c r="AY247" i="2"/>
  <c r="AZ247" i="2" s="1"/>
  <c r="AW247" i="2"/>
  <c r="AW1080" i="2"/>
  <c r="AY1080" i="2"/>
  <c r="BA1080" i="2" s="1"/>
  <c r="AW878" i="2"/>
  <c r="AY878" i="2"/>
  <c r="AZ878" i="2" s="1"/>
  <c r="AY835" i="2"/>
  <c r="AZ835" i="2" s="1"/>
  <c r="AW835" i="2"/>
  <c r="AW1581" i="2"/>
  <c r="AQ1581" i="2" s="1"/>
  <c r="AY1581" i="2"/>
  <c r="AZ1581" i="2" s="1"/>
  <c r="AW122" i="2"/>
  <c r="AY122" i="2"/>
  <c r="AZ122" i="2" s="1"/>
  <c r="AY163" i="2"/>
  <c r="AZ163" i="2" s="1"/>
  <c r="AW163" i="2"/>
  <c r="AY1661" i="2"/>
  <c r="BB1661" i="2" s="1"/>
  <c r="N1661" i="2" s="1"/>
  <c r="AW1661" i="2"/>
  <c r="AW1587" i="2"/>
  <c r="AY1587" i="2"/>
  <c r="AZ1587" i="2" s="1"/>
  <c r="AW1190" i="2"/>
  <c r="AY1190" i="2"/>
  <c r="AZ1190" i="2" s="1"/>
  <c r="AW984" i="2"/>
  <c r="AQ984" i="2" s="1"/>
  <c r="AY984" i="2"/>
  <c r="AZ984" i="2" s="1"/>
  <c r="AY1228" i="2"/>
  <c r="AZ1228" i="2" s="1"/>
  <c r="AW1228" i="2"/>
  <c r="AY181" i="2"/>
  <c r="BA181" i="2" s="1"/>
  <c r="AW181" i="2"/>
  <c r="AY56" i="2"/>
  <c r="BB56" i="2" s="1"/>
  <c r="N56" i="2" s="1"/>
  <c r="AW56" i="2"/>
  <c r="AQ56" i="2" s="1"/>
  <c r="AW760" i="2"/>
  <c r="AQ760" i="2" s="1"/>
  <c r="AY760" i="2"/>
  <c r="BA760" i="2" s="1"/>
  <c r="AY55" i="2"/>
  <c r="BA55" i="2" s="1"/>
  <c r="AW55" i="2"/>
  <c r="AY1390" i="2"/>
  <c r="AZ1390" i="2" s="1"/>
  <c r="AW1390" i="2"/>
  <c r="AY1549" i="2"/>
  <c r="AZ1549" i="2" s="1"/>
  <c r="AW1549" i="2"/>
  <c r="AW1540" i="2"/>
  <c r="AY1540" i="2"/>
  <c r="AZ1540" i="2" s="1"/>
  <c r="AY347" i="2"/>
  <c r="AZ347" i="2" s="1"/>
  <c r="AW347" i="2"/>
  <c r="AY1242" i="2"/>
  <c r="AZ1242" i="2" s="1"/>
  <c r="AW1242" i="2"/>
  <c r="AY1160" i="2"/>
  <c r="AZ1160" i="2" s="1"/>
  <c r="AW1160" i="2"/>
  <c r="AQ1160" i="2" s="1"/>
  <c r="AY1512" i="2"/>
  <c r="AZ1512" i="2" s="1"/>
  <c r="AW1512" i="2"/>
  <c r="AW1430" i="2"/>
  <c r="AY1430" i="2"/>
  <c r="AZ1430" i="2" s="1"/>
  <c r="AY1349" i="2"/>
  <c r="AZ1349" i="2" s="1"/>
  <c r="AW1349" i="2"/>
  <c r="AQ1349" i="2" s="1"/>
  <c r="AW1269" i="2"/>
  <c r="AY1269" i="2"/>
  <c r="AZ1269" i="2" s="1"/>
  <c r="AY1414" i="2"/>
  <c r="AZ1414" i="2" s="1"/>
  <c r="AW1414" i="2"/>
  <c r="AY1389" i="2"/>
  <c r="AZ1389" i="2" s="1"/>
  <c r="AW1389" i="2"/>
  <c r="AQ1389" i="2" s="1"/>
  <c r="AY802" i="2"/>
  <c r="BB802" i="2" s="1"/>
  <c r="N802" i="2" s="1"/>
  <c r="AW802" i="2"/>
  <c r="AQ802" i="2" s="1"/>
  <c r="AW941" i="2"/>
  <c r="AY941" i="2"/>
  <c r="AZ941" i="2" s="1"/>
  <c r="AW597" i="2"/>
  <c r="AY597" i="2"/>
  <c r="AZ597" i="2" s="1"/>
  <c r="AY188" i="2"/>
  <c r="AZ188" i="2" s="1"/>
  <c r="AW188" i="2"/>
  <c r="AW1089" i="2"/>
  <c r="AY1089" i="2"/>
  <c r="AZ1089" i="2" s="1"/>
  <c r="AW1298" i="2"/>
  <c r="AY1298" i="2"/>
  <c r="AZ1298" i="2" s="1"/>
  <c r="AY183" i="2"/>
  <c r="AZ183" i="2" s="1"/>
  <c r="AW183" i="2"/>
  <c r="AY219" i="2"/>
  <c r="AZ219" i="2" s="1"/>
  <c r="AW219" i="2"/>
  <c r="AY1760" i="2"/>
  <c r="AZ1760" i="2" s="1"/>
  <c r="AW1760" i="2"/>
  <c r="AW1468" i="2"/>
  <c r="AY1468" i="2"/>
  <c r="AZ1468" i="2" s="1"/>
  <c r="AY31" i="2"/>
  <c r="AZ31" i="2" s="1"/>
  <c r="AW31" i="2"/>
  <c r="AW1709" i="2"/>
  <c r="AY1709" i="2"/>
  <c r="AY1543" i="2"/>
  <c r="BB1543" i="2" s="1"/>
  <c r="N1543" i="2" s="1"/>
  <c r="AW1543" i="2"/>
  <c r="AW946" i="2"/>
  <c r="AY946" i="2"/>
  <c r="AZ946" i="2" s="1"/>
  <c r="AW933" i="2"/>
  <c r="AY933" i="2"/>
  <c r="AZ933" i="2" s="1"/>
  <c r="AY1648" i="2"/>
  <c r="BB1648" i="2" s="1"/>
  <c r="N1648" i="2" s="1"/>
  <c r="AW1648" i="2"/>
  <c r="AY336" i="2"/>
  <c r="AZ336" i="2" s="1"/>
  <c r="AW336" i="2"/>
  <c r="AY472" i="2"/>
  <c r="AZ472" i="2" s="1"/>
  <c r="AW472" i="2"/>
  <c r="AQ472" i="2" s="1"/>
  <c r="AY767" i="2"/>
  <c r="BA767" i="2" s="1"/>
  <c r="AW767" i="2"/>
  <c r="AW986" i="2"/>
  <c r="AY986" i="2"/>
  <c r="AZ986" i="2" s="1"/>
  <c r="AY191" i="2"/>
  <c r="AZ191" i="2" s="1"/>
  <c r="AW191" i="2"/>
  <c r="AW1737" i="2"/>
  <c r="AY1737" i="2"/>
  <c r="AZ1737" i="2" s="1"/>
  <c r="AY611" i="2"/>
  <c r="AZ611" i="2" s="1"/>
  <c r="AW611" i="2"/>
  <c r="AY853" i="2"/>
  <c r="AZ853" i="2" s="1"/>
  <c r="AW853" i="2"/>
  <c r="AY1577" i="2"/>
  <c r="AZ1577" i="2" s="1"/>
  <c r="AW1577" i="2"/>
  <c r="AW943" i="2"/>
  <c r="AY943" i="2"/>
  <c r="AZ943" i="2" s="1"/>
  <c r="AY707" i="2"/>
  <c r="AZ707" i="2" s="1"/>
  <c r="AW707" i="2"/>
  <c r="AY400" i="2"/>
  <c r="AZ400" i="2" s="1"/>
  <c r="AW400" i="2"/>
  <c r="AY1266" i="2"/>
  <c r="AZ1266" i="2" s="1"/>
  <c r="AW1266" i="2"/>
  <c r="AW1793" i="2"/>
  <c r="AY1793" i="2"/>
  <c r="BA1793" i="2" s="1"/>
  <c r="AY1554" i="2"/>
  <c r="AZ1554" i="2" s="1"/>
  <c r="AW1554" i="2"/>
  <c r="AY440" i="2"/>
  <c r="AZ440" i="2" s="1"/>
  <c r="AW440" i="2"/>
  <c r="AY1147" i="2"/>
  <c r="AZ1147" i="2" s="1"/>
  <c r="AW1147" i="2"/>
  <c r="AY775" i="2"/>
  <c r="AZ775" i="2" s="1"/>
  <c r="AW775" i="2"/>
  <c r="AQ775" i="2" s="1"/>
  <c r="AY755" i="2"/>
  <c r="AZ755" i="2" s="1"/>
  <c r="AW755" i="2"/>
  <c r="AQ755" i="2" s="1"/>
  <c r="AW1644" i="2"/>
  <c r="AQ1644" i="2" s="1"/>
  <c r="AY1644" i="2"/>
  <c r="BA1644" i="2" s="1"/>
  <c r="AW786" i="2"/>
  <c r="AY786" i="2"/>
  <c r="AZ786" i="2" s="1"/>
  <c r="AW866" i="2"/>
  <c r="AQ866" i="2" s="1"/>
  <c r="AY866" i="2"/>
  <c r="BA866" i="2" s="1"/>
  <c r="AY1744" i="2"/>
  <c r="BA1744" i="2" s="1"/>
  <c r="AW1744" i="2"/>
  <c r="AQ1744" i="2" s="1"/>
  <c r="AW620" i="2"/>
  <c r="AQ620" i="2" s="1"/>
  <c r="AY620" i="2"/>
  <c r="AZ620" i="2" s="1"/>
  <c r="AY664" i="2"/>
  <c r="AZ664" i="2" s="1"/>
  <c r="AW664" i="2"/>
  <c r="AW1415" i="2"/>
  <c r="AQ1415" i="2" s="1"/>
  <c r="AY1415" i="2"/>
  <c r="BB1415" i="2" s="1"/>
  <c r="N1415" i="2" s="1"/>
  <c r="AW1506" i="2"/>
  <c r="AY1506" i="2"/>
  <c r="AZ1506" i="2" s="1"/>
  <c r="AY271" i="2"/>
  <c r="BA271" i="2" s="1"/>
  <c r="AW271" i="2"/>
  <c r="AY1387" i="2"/>
  <c r="AZ1387" i="2" s="1"/>
  <c r="AW1387" i="2"/>
  <c r="AQ1387" i="2" s="1"/>
  <c r="AY1133" i="2"/>
  <c r="AZ1133" i="2" s="1"/>
  <c r="AW1133" i="2"/>
  <c r="AQ1133" i="2" s="1"/>
  <c r="AY761" i="2"/>
  <c r="BB761" i="2" s="1"/>
  <c r="N761" i="2" s="1"/>
  <c r="AW761" i="2"/>
  <c r="AQ761" i="2" s="1"/>
  <c r="AY382" i="2"/>
  <c r="AZ382" i="2" s="1"/>
  <c r="AW382" i="2"/>
  <c r="AY1703" i="2"/>
  <c r="AZ1703" i="2" s="1"/>
  <c r="AW1703" i="2"/>
  <c r="AQ1703" i="2" s="1"/>
  <c r="AY1427" i="2"/>
  <c r="BB1427" i="2" s="1"/>
  <c r="N1427" i="2" s="1"/>
  <c r="AW1427" i="2"/>
  <c r="AQ1427" i="2" s="1"/>
  <c r="AY1699" i="2"/>
  <c r="AZ1699" i="2" s="1"/>
  <c r="AW1699" i="2"/>
  <c r="AQ1699" i="2" s="1"/>
  <c r="AW1787" i="2"/>
  <c r="AQ1787" i="2" s="1"/>
  <c r="AY1787" i="2"/>
  <c r="AZ1787" i="2" s="1"/>
  <c r="AY251" i="2"/>
  <c r="AZ251" i="2" s="1"/>
  <c r="AW251" i="2"/>
  <c r="AQ251" i="2" s="1"/>
  <c r="AY782" i="2"/>
  <c r="BA782" i="2" s="1"/>
  <c r="AW782" i="2"/>
  <c r="AQ782" i="2" s="1"/>
  <c r="AY764" i="2"/>
  <c r="AZ764" i="2" s="1"/>
  <c r="AW764" i="2"/>
  <c r="AQ764" i="2" s="1"/>
  <c r="AY102" i="2"/>
  <c r="BB102" i="2" s="1"/>
  <c r="N102" i="2" s="1"/>
  <c r="AW102" i="2"/>
  <c r="AQ102" i="2" s="1"/>
  <c r="AY773" i="2"/>
  <c r="BA773" i="2" s="1"/>
  <c r="AW773" i="2"/>
  <c r="AQ773" i="2" s="1"/>
  <c r="AW525" i="2"/>
  <c r="AQ525" i="2" s="1"/>
  <c r="AY525" i="2"/>
  <c r="BA525" i="2" s="1"/>
  <c r="AY1059" i="2"/>
  <c r="AZ1059" i="2" s="1"/>
  <c r="AW1059" i="2"/>
  <c r="AW425" i="2"/>
  <c r="AQ425" i="2" s="1"/>
  <c r="AY425" i="2"/>
  <c r="BA425" i="2" s="1"/>
  <c r="AY1750" i="2"/>
  <c r="AZ1750" i="2" s="1"/>
  <c r="AW1750" i="2"/>
  <c r="AY300" i="2"/>
  <c r="AZ300" i="2" s="1"/>
  <c r="AW300" i="2"/>
  <c r="AQ300" i="2" s="1"/>
  <c r="AY1064" i="2"/>
  <c r="AZ1064" i="2" s="1"/>
  <c r="AW1064" i="2"/>
  <c r="AQ1064" i="2" s="1"/>
  <c r="AY27" i="2"/>
  <c r="AZ27" i="2" s="1"/>
  <c r="AW27" i="2"/>
  <c r="AQ27" i="2" s="1"/>
  <c r="AY1449" i="2"/>
  <c r="BB1449" i="2" s="1"/>
  <c r="N1449" i="2" s="1"/>
  <c r="AW1449" i="2"/>
  <c r="AY1546" i="2"/>
  <c r="AZ1546" i="2" s="1"/>
  <c r="AW1546" i="2"/>
  <c r="AQ1546" i="2" s="1"/>
  <c r="AY614" i="2"/>
  <c r="AZ614" i="2" s="1"/>
  <c r="AW614" i="2"/>
  <c r="AY1516" i="2"/>
  <c r="AZ1516" i="2" s="1"/>
  <c r="AW1516" i="2"/>
  <c r="AQ1516" i="2" s="1"/>
  <c r="AW618" i="2"/>
  <c r="AQ618" i="2" s="1"/>
  <c r="AY618" i="2"/>
  <c r="AZ618" i="2" s="1"/>
  <c r="AW72" i="2"/>
  <c r="AQ72" i="2" s="1"/>
  <c r="AY72" i="2"/>
  <c r="AZ72" i="2" s="1"/>
  <c r="AY21" i="2"/>
  <c r="AZ21" i="2" s="1"/>
  <c r="AW21" i="2"/>
  <c r="AQ21" i="2" s="1"/>
  <c r="AY549" i="2"/>
  <c r="BA549" i="2" s="1"/>
  <c r="AW549" i="2"/>
  <c r="AY783" i="2"/>
  <c r="AZ783" i="2" s="1"/>
  <c r="AW783" i="2"/>
  <c r="AQ783" i="2" s="1"/>
  <c r="AW1801" i="2"/>
  <c r="AY1801" i="2"/>
  <c r="AZ1801" i="2" s="1"/>
  <c r="AY471" i="2"/>
  <c r="AZ471" i="2" s="1"/>
  <c r="AW471" i="2"/>
  <c r="AQ471" i="2" s="1"/>
  <c r="AD6" i="2"/>
  <c r="AE6" i="2"/>
  <c r="V6" i="2" s="1"/>
  <c r="AW1541" i="2"/>
  <c r="AQ1541" i="2" s="1"/>
  <c r="AY1541" i="2"/>
  <c r="AZ1541" i="2" s="1"/>
  <c r="AW934" i="2"/>
  <c r="AQ934" i="2" s="1"/>
  <c r="AY934" i="2"/>
  <c r="AZ934" i="2" s="1"/>
  <c r="AY501" i="2"/>
  <c r="AZ501" i="2" s="1"/>
  <c r="AW501" i="2"/>
  <c r="AY771" i="2"/>
  <c r="BA771" i="2" s="1"/>
  <c r="AW771" i="2"/>
  <c r="AY1091" i="2"/>
  <c r="AZ1091" i="2" s="1"/>
  <c r="AW1091" i="2"/>
  <c r="AW1483" i="2"/>
  <c r="AY1483" i="2"/>
  <c r="AZ1483" i="2" s="1"/>
  <c r="AY50" i="2"/>
  <c r="AZ50" i="2" s="1"/>
  <c r="AW50" i="2"/>
  <c r="AW949" i="2"/>
  <c r="AY949" i="2"/>
  <c r="AZ949" i="2" s="1"/>
  <c r="AW1077" i="2"/>
  <c r="AQ1077" i="2" s="1"/>
  <c r="AY1077" i="2"/>
  <c r="AZ1077" i="2" s="1"/>
  <c r="AW1542" i="2"/>
  <c r="AY1542" i="2"/>
  <c r="BB1542" i="2" s="1"/>
  <c r="N1542" i="2" s="1"/>
  <c r="AW1130" i="2"/>
  <c r="AY1130" i="2"/>
  <c r="AZ1130" i="2" s="1"/>
  <c r="AY686" i="2"/>
  <c r="AZ686" i="2" s="1"/>
  <c r="AW686" i="2"/>
  <c r="AY54" i="2"/>
  <c r="AZ54" i="2" s="1"/>
  <c r="AW54" i="2"/>
  <c r="AY19" i="2"/>
  <c r="BB19" i="2" s="1"/>
  <c r="N19" i="2" s="1"/>
  <c r="AW19" i="2"/>
  <c r="AQ19" i="2" s="1"/>
  <c r="AW1626" i="2"/>
  <c r="AY1626" i="2"/>
  <c r="AZ1626" i="2" s="1"/>
  <c r="AY923" i="2"/>
  <c r="BB923" i="2" s="1"/>
  <c r="N923" i="2" s="1"/>
  <c r="AW923" i="2"/>
  <c r="AQ923" i="2" s="1"/>
  <c r="AY1645" i="2"/>
  <c r="AZ1645" i="2" s="1"/>
  <c r="AW1645" i="2"/>
  <c r="AY1652" i="2"/>
  <c r="BB1652" i="2" s="1"/>
  <c r="N1652" i="2" s="1"/>
  <c r="AW1652" i="2"/>
  <c r="AY1340" i="2"/>
  <c r="AZ1340" i="2" s="1"/>
  <c r="AW1340" i="2"/>
  <c r="AW950" i="2"/>
  <c r="AY950" i="2"/>
  <c r="BA950" i="2" s="1"/>
  <c r="AY1347" i="2"/>
  <c r="AZ1347" i="2" s="1"/>
  <c r="AW1347" i="2"/>
  <c r="AY284" i="2"/>
  <c r="AZ284" i="2" s="1"/>
  <c r="AW284" i="2"/>
  <c r="AQ284" i="2" s="1"/>
  <c r="AY211" i="2"/>
  <c r="AZ211" i="2" s="1"/>
  <c r="AW211" i="2"/>
  <c r="AY570" i="2"/>
  <c r="AZ570" i="2" s="1"/>
  <c r="AW570" i="2"/>
  <c r="AY797" i="2"/>
  <c r="AZ797" i="2" s="1"/>
  <c r="AW797" i="2"/>
  <c r="AY1319" i="2"/>
  <c r="AZ1319" i="2" s="1"/>
  <c r="AW1319" i="2"/>
  <c r="AW429" i="2"/>
  <c r="AY429" i="2"/>
  <c r="AZ429" i="2" s="1"/>
  <c r="AW1781" i="2"/>
  <c r="AY1781" i="2"/>
  <c r="AZ1781" i="2" s="1"/>
  <c r="AY359" i="2"/>
  <c r="BB359" i="2" s="1"/>
  <c r="N368" i="2" s="1"/>
  <c r="AW359" i="2"/>
  <c r="AW1567" i="2"/>
  <c r="AY1567" i="2"/>
  <c r="AZ1567" i="2" s="1"/>
  <c r="AW125" i="2"/>
  <c r="AY125" i="2"/>
  <c r="AZ125" i="2" s="1"/>
  <c r="AW1479" i="2"/>
  <c r="AY1479" i="2"/>
  <c r="AZ1479" i="2" s="1"/>
  <c r="AY201" i="2"/>
  <c r="BA201" i="2" s="1"/>
  <c r="AW201" i="2"/>
  <c r="AY1304" i="2"/>
  <c r="AZ1304" i="2" s="1"/>
  <c r="AW1304" i="2"/>
  <c r="AY748" i="2"/>
  <c r="BA748" i="2" s="1"/>
  <c r="AW748" i="2"/>
  <c r="AW1019" i="2"/>
  <c r="AY1019" i="2"/>
  <c r="BA1019" i="2" s="1"/>
  <c r="AY1132" i="2"/>
  <c r="AZ1132" i="2" s="1"/>
  <c r="AW1132" i="2"/>
  <c r="AY1258" i="2"/>
  <c r="AZ1258" i="2" s="1"/>
  <c r="AW1258" i="2"/>
  <c r="AQ1258" i="2" s="1"/>
  <c r="AD3" i="2"/>
  <c r="AE3" i="2"/>
  <c r="V3" i="2" s="1"/>
  <c r="AY809" i="2"/>
  <c r="BB809" i="2" s="1"/>
  <c r="N809" i="2" s="1"/>
  <c r="AW809" i="2"/>
  <c r="AY684" i="2"/>
  <c r="BA684" i="2" s="1"/>
  <c r="AW684" i="2"/>
  <c r="AY1096" i="2"/>
  <c r="BB1096" i="2" s="1"/>
  <c r="AW1096" i="2"/>
  <c r="AY1144" i="2"/>
  <c r="AZ1144" i="2" s="1"/>
  <c r="AW1144" i="2"/>
  <c r="AY967" i="2"/>
  <c r="AZ967" i="2" s="1"/>
  <c r="AW967" i="2"/>
  <c r="AY621" i="2"/>
  <c r="AZ621" i="2" s="1"/>
  <c r="AW621" i="2"/>
  <c r="AY1747" i="2"/>
  <c r="BB1747" i="2" s="1"/>
  <c r="N1747" i="2" s="1"/>
  <c r="AW1747" i="2"/>
  <c r="AQ1747" i="2" s="1"/>
  <c r="AY311" i="2"/>
  <c r="AZ311" i="2" s="1"/>
  <c r="AW311" i="2"/>
  <c r="AY1383" i="2"/>
  <c r="AZ1383" i="2" s="1"/>
  <c r="AW1383" i="2"/>
  <c r="AW1209" i="2"/>
  <c r="AY1209" i="2"/>
  <c r="AZ1209" i="2" s="1"/>
  <c r="AY1211" i="2"/>
  <c r="AZ1211" i="2" s="1"/>
  <c r="AW1211" i="2"/>
  <c r="AW1090" i="2"/>
  <c r="AY1090" i="2"/>
  <c r="BA1090" i="2" s="1"/>
  <c r="AY856" i="2"/>
  <c r="AZ856" i="2" s="1"/>
  <c r="AW856" i="2"/>
  <c r="AY575" i="2"/>
  <c r="AW575" i="2"/>
  <c r="AY95" i="2"/>
  <c r="BB95" i="2" s="1"/>
  <c r="N95" i="2" s="1"/>
  <c r="AW95" i="2"/>
  <c r="AQ95" i="2" s="1"/>
  <c r="AY207" i="2"/>
  <c r="BA207" i="2" s="1"/>
  <c r="AW207" i="2"/>
  <c r="AY89" i="2"/>
  <c r="AZ89" i="2" s="1"/>
  <c r="AW89" i="2"/>
  <c r="AY192" i="2"/>
  <c r="AZ192" i="2" s="1"/>
  <c r="AW192" i="2"/>
  <c r="AY1600" i="2"/>
  <c r="BA1600" i="2" s="1"/>
  <c r="AW1600" i="2"/>
  <c r="AY1499" i="2"/>
  <c r="AZ1499" i="2" s="1"/>
  <c r="AW1499" i="2"/>
  <c r="AW1571" i="2"/>
  <c r="AY1571" i="2"/>
  <c r="BA1571" i="2" s="1"/>
  <c r="AW740" i="2"/>
  <c r="AQ740" i="2" s="1"/>
  <c r="AY740" i="2"/>
  <c r="AZ740" i="2" s="1"/>
  <c r="AW1765" i="2"/>
  <c r="AY1765" i="2"/>
  <c r="AZ1765" i="2" s="1"/>
  <c r="AY1243" i="2"/>
  <c r="AZ1243" i="2" s="1"/>
  <c r="AW1243" i="2"/>
  <c r="AW410" i="2"/>
  <c r="AY410" i="2"/>
  <c r="BB410" i="2" s="1"/>
  <c r="N410" i="2" s="1"/>
  <c r="AY1746" i="2"/>
  <c r="BA1746" i="2" s="1"/>
  <c r="AW1746" i="2"/>
  <c r="AY36" i="2"/>
  <c r="BA36" i="2" s="1"/>
  <c r="AW36" i="2"/>
  <c r="AW1162" i="2"/>
  <c r="AQ1162" i="2" s="1"/>
  <c r="AY1162" i="2"/>
  <c r="AZ1162" i="2" s="1"/>
  <c r="AY1735" i="2"/>
  <c r="AZ1735" i="2" s="1"/>
  <c r="AW1735" i="2"/>
  <c r="AY214" i="2"/>
  <c r="AZ214" i="2" s="1"/>
  <c r="AW214" i="2"/>
  <c r="AQ214" i="2" s="1"/>
  <c r="AW605" i="2"/>
  <c r="AY605" i="2"/>
  <c r="AZ605" i="2" s="1"/>
  <c r="AY155" i="2"/>
  <c r="AZ155" i="2" s="1"/>
  <c r="AW155" i="2"/>
  <c r="AW1708" i="2"/>
  <c r="AY1708" i="2"/>
  <c r="AZ1708" i="2" s="1"/>
  <c r="AY1573" i="2"/>
  <c r="AZ1573" i="2" s="1"/>
  <c r="AW1573" i="2"/>
  <c r="AY86" i="2"/>
  <c r="AZ86" i="2" s="1"/>
  <c r="AW86" i="2"/>
  <c r="AY800" i="2"/>
  <c r="BB800" i="2" s="1"/>
  <c r="N800" i="2" s="1"/>
  <c r="AW800" i="2"/>
  <c r="AY185" i="2"/>
  <c r="BA185" i="2" s="1"/>
  <c r="AW185" i="2"/>
  <c r="AY1143" i="2"/>
  <c r="AZ1143" i="2" s="1"/>
  <c r="AW1143" i="2"/>
  <c r="AY313" i="2"/>
  <c r="AZ313" i="2" s="1"/>
  <c r="AW313" i="2"/>
  <c r="AQ313" i="2" s="1"/>
  <c r="AY1101" i="2"/>
  <c r="AW1101" i="2"/>
  <c r="AY283" i="2"/>
  <c r="AZ283" i="2" s="1"/>
  <c r="AW283" i="2"/>
  <c r="AY988" i="2"/>
  <c r="BB988" i="2" s="1"/>
  <c r="AW988" i="2"/>
  <c r="AY1230" i="2"/>
  <c r="AZ1230" i="2" s="1"/>
  <c r="AW1230" i="2"/>
  <c r="AQ1230" i="2" s="1"/>
  <c r="AW432" i="2"/>
  <c r="AY432" i="2"/>
  <c r="AZ432" i="2" s="1"/>
  <c r="AY331" i="2"/>
  <c r="AZ331" i="2" s="1"/>
  <c r="AW331" i="2"/>
  <c r="AW954" i="2"/>
  <c r="AQ954" i="2" s="1"/>
  <c r="AY954" i="2"/>
  <c r="AZ954" i="2" s="1"/>
  <c r="AY1495" i="2"/>
  <c r="BB1495" i="2" s="1"/>
  <c r="N1495" i="2" s="1"/>
  <c r="AW1495" i="2"/>
  <c r="AQ1495" i="2" s="1"/>
  <c r="AY367" i="2"/>
  <c r="AW367" i="2"/>
  <c r="AQ367" i="2" s="1"/>
  <c r="AY956" i="2"/>
  <c r="BA956" i="2" s="1"/>
  <c r="AW956" i="2"/>
  <c r="AQ956" i="2" s="1"/>
  <c r="AY1079" i="2"/>
  <c r="AZ1079" i="2" s="1"/>
  <c r="AW1079" i="2"/>
  <c r="AY426" i="2"/>
  <c r="AZ426" i="2" s="1"/>
  <c r="AW426" i="2"/>
  <c r="AY288" i="2"/>
  <c r="AZ288" i="2" s="1"/>
  <c r="AW288" i="2"/>
  <c r="AW1057" i="2"/>
  <c r="AQ1057" i="2" s="1"/>
  <c r="AY1057" i="2"/>
  <c r="AY1752" i="2"/>
  <c r="BA1752" i="2" s="1"/>
  <c r="AW1752" i="2"/>
  <c r="AY489" i="2"/>
  <c r="BB489" i="2" s="1"/>
  <c r="AW489" i="2"/>
  <c r="AQ489" i="2" s="1"/>
  <c r="AW524" i="2"/>
  <c r="AY524" i="2"/>
  <c r="AZ524" i="2" s="1"/>
  <c r="AY520" i="2"/>
  <c r="AZ520" i="2" s="1"/>
  <c r="AW520" i="2"/>
  <c r="AW1570" i="2"/>
  <c r="AQ1570" i="2" s="1"/>
  <c r="AY1570" i="2"/>
  <c r="BB1570" i="2" s="1"/>
  <c r="N1570" i="2" s="1"/>
  <c r="AW1408" i="2"/>
  <c r="AY1408" i="2"/>
  <c r="AZ1408" i="2" s="1"/>
  <c r="AY259" i="2"/>
  <c r="BA259" i="2" s="1"/>
  <c r="AW259" i="2"/>
  <c r="AW1761" i="2"/>
  <c r="AY1761" i="2"/>
  <c r="AZ1761" i="2" s="1"/>
  <c r="AW516" i="2"/>
  <c r="AQ516" i="2" s="1"/>
  <c r="AY516" i="2"/>
  <c r="AZ516" i="2" s="1"/>
  <c r="AW83" i="2"/>
  <c r="AQ83" i="2" s="1"/>
  <c r="AY83" i="2"/>
  <c r="AZ83" i="2" s="1"/>
  <c r="AY1707" i="2"/>
  <c r="AW1707" i="2"/>
  <c r="AQ1707" i="2" s="1"/>
  <c r="AY1659" i="2"/>
  <c r="AZ1659" i="2" s="1"/>
  <c r="AW1659" i="2"/>
  <c r="AW1027" i="2"/>
  <c r="AQ1027" i="2" s="1"/>
  <c r="AY1027" i="2"/>
  <c r="AZ1027" i="2" s="1"/>
  <c r="AY1653" i="2"/>
  <c r="AW1653" i="2"/>
  <c r="AY1434" i="2"/>
  <c r="AZ1434" i="2" s="1"/>
  <c r="AW1434" i="2"/>
  <c r="AW1396" i="2"/>
  <c r="AQ1396" i="2" s="1"/>
  <c r="AY1396" i="2"/>
  <c r="BB1396" i="2" s="1"/>
  <c r="N1396" i="2" s="1"/>
  <c r="AY579" i="2"/>
  <c r="AZ579" i="2" s="1"/>
  <c r="AW579" i="2"/>
  <c r="AY161" i="2"/>
  <c r="AZ161" i="2" s="1"/>
  <c r="AW161" i="2"/>
  <c r="AQ161" i="2" s="1"/>
  <c r="AY634" i="2"/>
  <c r="BA634" i="2" s="1"/>
  <c r="AW634" i="2"/>
  <c r="AY875" i="2"/>
  <c r="BA875" i="2" s="1"/>
  <c r="AW875" i="2"/>
  <c r="AY726" i="2"/>
  <c r="AZ726" i="2" s="1"/>
  <c r="AW726" i="2"/>
  <c r="AY1496" i="2"/>
  <c r="AZ1496" i="2" s="1"/>
  <c r="AW1496" i="2"/>
  <c r="AQ1496" i="2" s="1"/>
  <c r="AY649" i="2"/>
  <c r="BB649" i="2" s="1"/>
  <c r="N649" i="2" s="1"/>
  <c r="AW649" i="2"/>
  <c r="AW1129" i="2"/>
  <c r="AY1129" i="2"/>
  <c r="BA1129" i="2" s="1"/>
  <c r="AY738" i="2"/>
  <c r="AW738" i="2"/>
  <c r="AY1640" i="2"/>
  <c r="AZ1640" i="2" s="1"/>
  <c r="AW1640" i="2"/>
  <c r="AQ1640" i="2" s="1"/>
  <c r="AY57" i="2"/>
  <c r="AZ57" i="2" s="1"/>
  <c r="AW57" i="2"/>
  <c r="AQ57" i="2" s="1"/>
  <c r="AW700" i="2"/>
  <c r="AQ700" i="2" s="1"/>
  <c r="AY700" i="2"/>
  <c r="AZ700" i="2" s="1"/>
  <c r="AW1353" i="2"/>
  <c r="AQ1353" i="2" s="1"/>
  <c r="AY1353" i="2"/>
  <c r="AZ1353" i="2" s="1"/>
  <c r="AW1341" i="2"/>
  <c r="AQ1341" i="2" s="1"/>
  <c r="AY1341" i="2"/>
  <c r="AZ1341" i="2" s="1"/>
  <c r="AW1753" i="2"/>
  <c r="AQ1753" i="2" s="1"/>
  <c r="AY1753" i="2"/>
  <c r="AZ1753" i="2" s="1"/>
  <c r="AY337" i="2"/>
  <c r="AZ337" i="2" s="1"/>
  <c r="AW337" i="2"/>
  <c r="AY282" i="2"/>
  <c r="AZ282" i="2" s="1"/>
  <c r="AW282" i="2"/>
  <c r="AQ282" i="2" s="1"/>
  <c r="AY133" i="2"/>
  <c r="AZ133" i="2" s="1"/>
  <c r="AW133" i="2"/>
  <c r="AQ133" i="2" s="1"/>
  <c r="AW1520" i="2"/>
  <c r="AQ1520" i="2" s="1"/>
  <c r="AY1520" i="2"/>
  <c r="AZ1520" i="2" s="1"/>
  <c r="AY1391" i="2"/>
  <c r="AZ1391" i="2" s="1"/>
  <c r="AW1391" i="2"/>
  <c r="AW1098" i="2"/>
  <c r="AY1098" i="2"/>
  <c r="AZ1098" i="2" s="1"/>
  <c r="AY632" i="2"/>
  <c r="AW632" i="2"/>
  <c r="AQ632" i="2" s="1"/>
  <c r="AW1432" i="2"/>
  <c r="AY1432" i="2"/>
  <c r="AZ1432" i="2" s="1"/>
  <c r="AW493" i="2"/>
  <c r="AQ493" i="2" s="1"/>
  <c r="AY493" i="2"/>
  <c r="BA493" i="2" s="1"/>
  <c r="AW22" i="2"/>
  <c r="AQ22" i="2" s="1"/>
  <c r="AY22" i="2"/>
  <c r="AZ22" i="2" s="1"/>
  <c r="AY413" i="2"/>
  <c r="AZ413" i="2" s="1"/>
  <c r="AW413" i="2"/>
  <c r="AQ413" i="2" s="1"/>
  <c r="AY1164" i="2"/>
  <c r="AW1164" i="2"/>
  <c r="AY936" i="2"/>
  <c r="AZ936" i="2" s="1"/>
  <c r="AW936" i="2"/>
  <c r="AQ936" i="2" s="1"/>
  <c r="AY705" i="2"/>
  <c r="BB705" i="2" s="1"/>
  <c r="AW705" i="2"/>
  <c r="AY1099" i="2"/>
  <c r="AZ1099" i="2" s="1"/>
  <c r="AW1099" i="2"/>
  <c r="AY415" i="2"/>
  <c r="AZ415" i="2" s="1"/>
  <c r="AW415" i="2"/>
  <c r="AW1493" i="2"/>
  <c r="AQ1493" i="2" s="1"/>
  <c r="AY1493" i="2"/>
  <c r="AZ1493" i="2" s="1"/>
  <c r="AW522" i="2"/>
  <c r="AQ522" i="2" s="1"/>
  <c r="AY522" i="2"/>
  <c r="AZ522" i="2" s="1"/>
  <c r="AY1290" i="2"/>
  <c r="AW1290" i="2"/>
  <c r="AQ1290" i="2" s="1"/>
  <c r="AY1552" i="2"/>
  <c r="BA1552" i="2" s="1"/>
  <c r="AW1552" i="2"/>
  <c r="AW885" i="2"/>
  <c r="AQ885" i="2" s="1"/>
  <c r="AY885" i="2"/>
  <c r="AZ885" i="2" s="1"/>
  <c r="AY1774" i="2"/>
  <c r="BB1774" i="2" s="1"/>
  <c r="AW1774" i="2"/>
  <c r="AQ1774" i="2" s="1"/>
  <c r="AY1075" i="2"/>
  <c r="BA1075" i="2" s="1"/>
  <c r="AW1075" i="2"/>
  <c r="AY780" i="2"/>
  <c r="AZ780" i="2" s="1"/>
  <c r="AW780" i="2"/>
  <c r="AQ780" i="2" s="1"/>
  <c r="AY480" i="2"/>
  <c r="AZ480" i="2" s="1"/>
  <c r="AW480" i="2"/>
  <c r="AY743" i="2"/>
  <c r="AZ743" i="2" s="1"/>
  <c r="AW743" i="2"/>
  <c r="AQ743" i="2" s="1"/>
  <c r="AW871" i="2"/>
  <c r="AQ871" i="2" s="1"/>
  <c r="AY871" i="2"/>
  <c r="AZ871" i="2" s="1"/>
  <c r="AY1677" i="2"/>
  <c r="AZ1677" i="2" s="1"/>
  <c r="AW1677" i="2"/>
  <c r="AQ1677" i="2" s="1"/>
  <c r="AW1583" i="2"/>
  <c r="AY1583" i="2"/>
  <c r="AY888" i="2"/>
  <c r="AZ888" i="2" s="1"/>
  <c r="AW888" i="2"/>
  <c r="AY606" i="2"/>
  <c r="BA606" i="2" s="1"/>
  <c r="AW606" i="2"/>
  <c r="AY1055" i="2"/>
  <c r="AZ1055" i="2" s="1"/>
  <c r="AW1055" i="2"/>
  <c r="AQ1055" i="2" s="1"/>
  <c r="AW409" i="2"/>
  <c r="AY409" i="2"/>
  <c r="AZ409" i="2" s="1"/>
  <c r="AY468" i="2"/>
  <c r="AZ468" i="2" s="1"/>
  <c r="AW468" i="2"/>
  <c r="AY1020" i="2"/>
  <c r="BB1020" i="2" s="1"/>
  <c r="N1020" i="2" s="1"/>
  <c r="AW1020" i="2"/>
  <c r="AQ1020" i="2" s="1"/>
  <c r="AY1775" i="2"/>
  <c r="BB1775" i="2" s="1"/>
  <c r="AW1775" i="2"/>
  <c r="AQ1775" i="2" s="1"/>
  <c r="AY390" i="2"/>
  <c r="AZ390" i="2" s="1"/>
  <c r="AW390" i="2"/>
  <c r="AQ390" i="2" s="1"/>
  <c r="AY1131" i="2"/>
  <c r="AZ1131" i="2" s="1"/>
  <c r="AW1131" i="2"/>
  <c r="AY995" i="2"/>
  <c r="BB995" i="2" s="1"/>
  <c r="AW995" i="2"/>
  <c r="AW1196" i="2"/>
  <c r="AY1196" i="2"/>
  <c r="AW1366" i="2"/>
  <c r="AY1366" i="2"/>
  <c r="AZ1366" i="2" s="1"/>
  <c r="AY1254" i="2"/>
  <c r="AZ1254" i="2" s="1"/>
  <c r="AW1254" i="2"/>
  <c r="AQ1254" i="2" s="1"/>
  <c r="AY1102" i="2"/>
  <c r="AZ1102" i="2" s="1"/>
  <c r="AW1102" i="2"/>
  <c r="AQ1102" i="2" s="1"/>
  <c r="AW76" i="2"/>
  <c r="AY76" i="2"/>
  <c r="AZ76" i="2" s="1"/>
  <c r="AY393" i="2"/>
  <c r="AZ393" i="2" s="1"/>
  <c r="AW393" i="2"/>
  <c r="AY1762" i="2"/>
  <c r="AZ1762" i="2" s="1"/>
  <c r="AW1762" i="2"/>
  <c r="AQ1762" i="2" s="1"/>
  <c r="AY1176" i="2"/>
  <c r="AZ1176" i="2" s="1"/>
  <c r="AW1176" i="2"/>
  <c r="AQ1176" i="2" s="1"/>
  <c r="AY1504" i="2"/>
  <c r="AZ1504" i="2" s="1"/>
  <c r="AW1504" i="2"/>
  <c r="AW1474" i="2"/>
  <c r="AY1474" i="2"/>
  <c r="AZ1474" i="2" s="1"/>
  <c r="AW1764" i="2"/>
  <c r="AQ1764" i="2" s="1"/>
  <c r="AY1764" i="2"/>
  <c r="AZ1764" i="2" s="1"/>
  <c r="AY604" i="2"/>
  <c r="BA604" i="2" s="1"/>
  <c r="AW604" i="2"/>
  <c r="AQ604" i="2" s="1"/>
  <c r="AY239" i="2"/>
  <c r="AZ239" i="2" s="1"/>
  <c r="AW239" i="2"/>
  <c r="AQ239" i="2" s="1"/>
  <c r="AY645" i="2"/>
  <c r="AZ645" i="2" s="1"/>
  <c r="AW645" i="2"/>
  <c r="AW1380" i="2"/>
  <c r="AY1380" i="2"/>
  <c r="AW1261" i="2"/>
  <c r="AQ1261" i="2" s="1"/>
  <c r="AY1261" i="2"/>
  <c r="AZ1261" i="2" s="1"/>
  <c r="AY1108" i="2"/>
  <c r="BA1108" i="2" s="1"/>
  <c r="AW1108" i="2"/>
  <c r="AQ1108" i="2" s="1"/>
  <c r="AW1156" i="2"/>
  <c r="AQ1156" i="2" s="1"/>
  <c r="AY1156" i="2"/>
  <c r="BA1156" i="2" s="1"/>
  <c r="AW1222" i="2"/>
  <c r="AQ1222" i="2" s="1"/>
  <c r="AY1222" i="2"/>
  <c r="BA1222" i="2" s="1"/>
  <c r="AW1330" i="2"/>
  <c r="AQ1330" i="2" s="1"/>
  <c r="AY1330" i="2"/>
  <c r="AZ1330" i="2" s="1"/>
  <c r="AW1226" i="2"/>
  <c r="AY1226" i="2"/>
  <c r="AZ1226" i="2" s="1"/>
  <c r="AY483" i="2"/>
  <c r="AZ483" i="2" s="1"/>
  <c r="AW483" i="2"/>
  <c r="AW918" i="2"/>
  <c r="AQ918" i="2" s="1"/>
  <c r="AY918" i="2"/>
  <c r="BA918" i="2" s="1"/>
  <c r="AY884" i="2"/>
  <c r="AZ884" i="2" s="1"/>
  <c r="AW884" i="2"/>
  <c r="AY294" i="2"/>
  <c r="AZ294" i="2" s="1"/>
  <c r="AW294" i="2"/>
  <c r="AQ294" i="2" s="1"/>
  <c r="AW1281" i="2"/>
  <c r="AY1281" i="2"/>
  <c r="BB1281" i="2" s="1"/>
  <c r="AY1214" i="2"/>
  <c r="BA1214" i="2" s="1"/>
  <c r="AW1214" i="2"/>
  <c r="AY1426" i="2"/>
  <c r="BB1426" i="2" s="1"/>
  <c r="N1426" i="2" s="1"/>
  <c r="AW1426" i="2"/>
  <c r="AQ1426" i="2" s="1"/>
  <c r="AY147" i="2"/>
  <c r="AZ147" i="2" s="1"/>
  <c r="AW147" i="2"/>
  <c r="AQ147" i="2" s="1"/>
  <c r="AY1110" i="2"/>
  <c r="AZ1110" i="2" s="1"/>
  <c r="AW1110" i="2"/>
  <c r="AQ1110" i="2" s="1"/>
  <c r="AW61" i="2"/>
  <c r="AQ61" i="2" s="1"/>
  <c r="AY61" i="2"/>
  <c r="BA61" i="2" s="1"/>
  <c r="AW1217" i="2"/>
  <c r="AQ1217" i="2" s="1"/>
  <c r="AY1217" i="2"/>
  <c r="AZ1217" i="2" s="1"/>
  <c r="AY497" i="2"/>
  <c r="AZ497" i="2" s="1"/>
  <c r="AW497" i="2"/>
  <c r="AQ497" i="2" s="1"/>
  <c r="AY377" i="2"/>
  <c r="AW377" i="2"/>
  <c r="AY369" i="2"/>
  <c r="AZ369" i="2" s="1"/>
  <c r="AW369" i="2"/>
  <c r="AY1200" i="2"/>
  <c r="AZ1200" i="2" s="1"/>
  <c r="AW1200" i="2"/>
  <c r="AQ1200" i="2" s="1"/>
  <c r="AY1405" i="2"/>
  <c r="AZ1405" i="2" s="1"/>
  <c r="AW1405" i="2"/>
  <c r="AQ1405" i="2" s="1"/>
  <c r="AW966" i="2"/>
  <c r="AQ966" i="2" s="1"/>
  <c r="AY966" i="2"/>
  <c r="BA966" i="2" s="1"/>
  <c r="AY455" i="2"/>
  <c r="BA455" i="2" s="1"/>
  <c r="AW455" i="2"/>
  <c r="AQ455" i="2" s="1"/>
  <c r="AY317" i="2"/>
  <c r="BA317" i="2" s="1"/>
  <c r="AW317" i="2"/>
  <c r="AQ317" i="2" s="1"/>
  <c r="AY1698" i="2"/>
  <c r="AZ1698" i="2" s="1"/>
  <c r="AW1698" i="2"/>
  <c r="AQ1698" i="2" s="1"/>
  <c r="AW498" i="2"/>
  <c r="AQ498" i="2" s="1"/>
  <c r="AY498" i="2"/>
  <c r="AZ498" i="2" s="1"/>
  <c r="AY411" i="2"/>
  <c r="AZ411" i="2" s="1"/>
  <c r="AW411" i="2"/>
  <c r="AQ411" i="2" s="1"/>
  <c r="AW1457" i="2"/>
  <c r="AQ1457" i="2" s="1"/>
  <c r="AY1457" i="2"/>
  <c r="AZ1457" i="2" s="1"/>
  <c r="AY714" i="2"/>
  <c r="AZ714" i="2" s="1"/>
  <c r="AW714" i="2"/>
  <c r="AQ714" i="2" s="1"/>
  <c r="AY892" i="2"/>
  <c r="AZ892" i="2" s="1"/>
  <c r="AW892" i="2"/>
  <c r="AQ892" i="2" s="1"/>
  <c r="AW1603" i="2"/>
  <c r="AQ1603" i="2" s="1"/>
  <c r="AY1603" i="2"/>
  <c r="BB1603" i="2" s="1"/>
  <c r="N1603" i="2" s="1"/>
  <c r="AY653" i="2"/>
  <c r="BA653" i="2" s="1"/>
  <c r="AW653" i="2"/>
  <c r="AY387" i="2"/>
  <c r="AZ387" i="2" s="1"/>
  <c r="AW387" i="2"/>
  <c r="AQ387" i="2" s="1"/>
  <c r="AY960" i="2"/>
  <c r="BA960" i="2" s="1"/>
  <c r="AW960" i="2"/>
  <c r="AQ960" i="2" s="1"/>
  <c r="AW1502" i="2"/>
  <c r="AQ1502" i="2" s="1"/>
  <c r="AY1502" i="2"/>
  <c r="AZ1502" i="2" s="1"/>
  <c r="AW1617" i="2"/>
  <c r="AQ1617" i="2" s="1"/>
  <c r="AY1617" i="2"/>
  <c r="BB1617" i="2" s="1"/>
  <c r="N1617" i="2" s="1"/>
  <c r="AY368" i="2"/>
  <c r="AZ368" i="2" s="1"/>
  <c r="AW368" i="2"/>
  <c r="AQ368" i="2" s="1"/>
  <c r="AY1365" i="2"/>
  <c r="AZ1365" i="2" s="1"/>
  <c r="AW1365" i="2"/>
  <c r="AQ1365" i="2" s="1"/>
  <c r="AY100" i="2"/>
  <c r="BB100" i="2" s="1"/>
  <c r="N100" i="2" s="1"/>
  <c r="AW100" i="2"/>
  <c r="AQ100" i="2" s="1"/>
  <c r="AW1284" i="2"/>
  <c r="AQ1284" i="2" s="1"/>
  <c r="AY1284" i="2"/>
  <c r="AZ1284" i="2" s="1"/>
  <c r="AY1664" i="2"/>
  <c r="AZ1664" i="2" s="1"/>
  <c r="AW1664" i="2"/>
  <c r="AY1718" i="2"/>
  <c r="AZ1718" i="2" s="1"/>
  <c r="AW1718" i="2"/>
  <c r="AQ1718" i="2" s="1"/>
  <c r="AW1204" i="2"/>
  <c r="AQ1204" i="2" s="1"/>
  <c r="AY1204" i="2"/>
  <c r="AZ1204" i="2" s="1"/>
  <c r="AW1140" i="2"/>
  <c r="AQ1140" i="2" s="1"/>
  <c r="AY1140" i="2"/>
  <c r="AZ1140" i="2" s="1"/>
  <c r="AW41" i="2"/>
  <c r="AQ41" i="2" s="1"/>
  <c r="AY41" i="2"/>
  <c r="AZ41" i="2" s="1"/>
  <c r="AY595" i="2"/>
  <c r="AZ595" i="2" s="1"/>
  <c r="AW595" i="2"/>
  <c r="AQ595" i="2" s="1"/>
  <c r="AY811" i="2"/>
  <c r="AZ811" i="2" s="1"/>
  <c r="AW811" i="2"/>
  <c r="AQ811" i="2" s="1"/>
  <c r="AY1068" i="2"/>
  <c r="AZ1068" i="2" s="1"/>
  <c r="AW1068" i="2"/>
  <c r="AY1247" i="2"/>
  <c r="BA1247" i="2" s="1"/>
  <c r="AW1247" i="2"/>
  <c r="AQ1247" i="2" s="1"/>
  <c r="AY1052" i="2"/>
  <c r="AZ1052" i="2" s="1"/>
  <c r="AW1052" i="2"/>
  <c r="AQ1052" i="2" s="1"/>
  <c r="AW142" i="2"/>
  <c r="AQ142" i="2" s="1"/>
  <c r="AY142" i="2"/>
  <c r="AY550" i="2"/>
  <c r="BA550" i="2" s="1"/>
  <c r="AW550" i="2"/>
  <c r="AQ550" i="2" s="1"/>
  <c r="AY1071" i="2"/>
  <c r="AZ1071" i="2" s="1"/>
  <c r="AW1071" i="2"/>
  <c r="AQ1071" i="2" s="1"/>
  <c r="AY26" i="2"/>
  <c r="AZ26" i="2" s="1"/>
  <c r="AW26" i="2"/>
  <c r="AY1566" i="2"/>
  <c r="BA1566" i="2" s="1"/>
  <c r="AW1566" i="2"/>
  <c r="AQ1566" i="2" s="1"/>
  <c r="AY1422" i="2"/>
  <c r="AZ1422" i="2" s="1"/>
  <c r="AW1422" i="2"/>
  <c r="AQ1422" i="2" s="1"/>
  <c r="AY51" i="2"/>
  <c r="AW51" i="2"/>
  <c r="AY1224" i="2"/>
  <c r="AZ1224" i="2" s="1"/>
  <c r="AW1224" i="2"/>
  <c r="AQ1224" i="2" s="1"/>
  <c r="AW556" i="2"/>
  <c r="AQ556" i="2" s="1"/>
  <c r="AY556" i="2"/>
  <c r="AZ556" i="2" s="1"/>
  <c r="AY1594" i="2"/>
  <c r="AZ1594" i="2" s="1"/>
  <c r="AW1594" i="2"/>
  <c r="AQ1594" i="2" s="1"/>
  <c r="AW1166" i="2"/>
  <c r="AQ1166" i="2" s="1"/>
  <c r="AY1166" i="2"/>
  <c r="BA1166" i="2" s="1"/>
  <c r="AY1557" i="2"/>
  <c r="AZ1557" i="2" s="1"/>
  <c r="AW1557" i="2"/>
  <c r="AQ1557" i="2" s="1"/>
  <c r="AY1378" i="2"/>
  <c r="AZ1378" i="2" s="1"/>
  <c r="AW1378" i="2"/>
  <c r="AQ1378" i="2" s="1"/>
  <c r="AY1429" i="2"/>
  <c r="AZ1429" i="2" s="1"/>
  <c r="AW1429" i="2"/>
  <c r="AQ1429" i="2" s="1"/>
  <c r="AY598" i="2"/>
  <c r="AZ598" i="2" s="1"/>
  <c r="AW598" i="2"/>
  <c r="AQ598" i="2" s="1"/>
  <c r="AY1613" i="2"/>
  <c r="BA1613" i="2" s="1"/>
  <c r="AW1613" i="2"/>
  <c r="AQ1613" i="2" s="1"/>
  <c r="AW1305" i="2"/>
  <c r="AQ1305" i="2" s="1"/>
  <c r="AY1305" i="2"/>
  <c r="AZ1305" i="2" s="1"/>
  <c r="AW1022" i="2"/>
  <c r="AQ1022" i="2" s="1"/>
  <c r="AY1022" i="2"/>
  <c r="BB1022" i="2" s="1"/>
  <c r="N1022" i="2" s="1"/>
  <c r="AY478" i="2"/>
  <c r="AZ478" i="2" s="1"/>
  <c r="AW478" i="2"/>
  <c r="AY1197" i="2"/>
  <c r="AZ1197" i="2" s="1"/>
  <c r="AW1197" i="2"/>
  <c r="AY1338" i="2"/>
  <c r="AZ1338" i="2" s="1"/>
  <c r="AW1338" i="2"/>
  <c r="AY156" i="2"/>
  <c r="AZ156" i="2" s="1"/>
  <c r="AW156" i="2"/>
  <c r="AQ156" i="2" s="1"/>
  <c r="AY831" i="2"/>
  <c r="AZ831" i="2" s="1"/>
  <c r="AW831" i="2"/>
  <c r="AQ831" i="2" s="1"/>
  <c r="AY526" i="2"/>
  <c r="AZ526" i="2" s="1"/>
  <c r="AW526" i="2"/>
  <c r="AQ526" i="2" s="1"/>
  <c r="AW1356" i="2"/>
  <c r="AQ1356" i="2" s="1"/>
  <c r="AY1356" i="2"/>
  <c r="AZ1356" i="2" s="1"/>
  <c r="AY1759" i="2"/>
  <c r="AZ1759" i="2" s="1"/>
  <c r="AW1759" i="2"/>
  <c r="AQ1759" i="2" s="1"/>
  <c r="AY1486" i="2"/>
  <c r="AZ1486" i="2" s="1"/>
  <c r="AW1486" i="2"/>
  <c r="AQ1486" i="2" s="1"/>
  <c r="AY436" i="2"/>
  <c r="BA436" i="2" s="1"/>
  <c r="AW436" i="2"/>
  <c r="AY289" i="2"/>
  <c r="AZ289" i="2" s="1"/>
  <c r="AW289" i="2"/>
  <c r="AQ289" i="2" s="1"/>
  <c r="AY607" i="2"/>
  <c r="AZ607" i="2" s="1"/>
  <c r="AW607" i="2"/>
  <c r="AQ607" i="2" s="1"/>
  <c r="AY695" i="2"/>
  <c r="AW695" i="2"/>
  <c r="AQ695" i="2" s="1"/>
  <c r="AY1082" i="2"/>
  <c r="AZ1082" i="2" s="1"/>
  <c r="AW1082" i="2"/>
  <c r="AY859" i="2"/>
  <c r="AZ859" i="2" s="1"/>
  <c r="AW859" i="2"/>
  <c r="AW1545" i="2"/>
  <c r="AQ1545" i="2" s="1"/>
  <c r="AY1545" i="2"/>
  <c r="AZ1545" i="2" s="1"/>
  <c r="AY1181" i="2"/>
  <c r="AZ1181" i="2" s="1"/>
  <c r="AW1181" i="2"/>
  <c r="AW419" i="2"/>
  <c r="AQ419" i="2" s="1"/>
  <c r="AY419" i="2"/>
  <c r="AZ419" i="2" s="1"/>
  <c r="AY232" i="2"/>
  <c r="BB232" i="2" s="1"/>
  <c r="N232" i="2" s="1"/>
  <c r="AW232" i="2"/>
  <c r="AQ232" i="2" s="1"/>
  <c r="AW78" i="2"/>
  <c r="AQ78" i="2" s="1"/>
  <c r="AY78" i="2"/>
  <c r="AZ78" i="2" s="1"/>
  <c r="AY1513" i="2"/>
  <c r="BB1513" i="2" s="1"/>
  <c r="AW1513" i="2"/>
  <c r="AQ1513" i="2" s="1"/>
  <c r="AY1250" i="2"/>
  <c r="AZ1250" i="2" s="1"/>
  <c r="AW1250" i="2"/>
  <c r="AQ1250" i="2" s="1"/>
  <c r="AY1586" i="2"/>
  <c r="AZ1586" i="2" s="1"/>
  <c r="AW1586" i="2"/>
  <c r="AQ1586" i="2" s="1"/>
  <c r="AW1595" i="2"/>
  <c r="AQ1595" i="2" s="1"/>
  <c r="AY1595" i="2"/>
  <c r="BB1595" i="2" s="1"/>
  <c r="N1595" i="2" s="1"/>
  <c r="AY596" i="2"/>
  <c r="BA596" i="2" s="1"/>
  <c r="AW596" i="2"/>
  <c r="AY16" i="2"/>
  <c r="AW16" i="2"/>
  <c r="AQ16" i="2" s="1"/>
  <c r="AY220" i="2"/>
  <c r="BA220" i="2" s="1"/>
  <c r="AW220" i="2"/>
  <c r="AQ220" i="2" s="1"/>
  <c r="AY1127" i="2"/>
  <c r="AZ1127" i="2" s="1"/>
  <c r="AW1127" i="2"/>
  <c r="AQ1127" i="2" s="1"/>
  <c r="AW430" i="2"/>
  <c r="AQ430" i="2" s="1"/>
  <c r="AY430" i="2"/>
  <c r="AZ430" i="2" s="1"/>
  <c r="AW1393" i="2"/>
  <c r="AQ1393" i="2" s="1"/>
  <c r="AY1393" i="2"/>
  <c r="AZ1393" i="2" s="1"/>
  <c r="AY139" i="2"/>
  <c r="AZ139" i="2" s="1"/>
  <c r="AW139" i="2"/>
  <c r="AQ139" i="2" s="1"/>
  <c r="AY11" i="2"/>
  <c r="AZ11" i="2" s="1"/>
  <c r="AW11" i="2"/>
  <c r="AQ11" i="2" s="1"/>
  <c r="AY261" i="2"/>
  <c r="AZ261" i="2" s="1"/>
  <c r="AW261" i="2"/>
  <c r="AQ261" i="2" s="1"/>
  <c r="AY791" i="2"/>
  <c r="BA791" i="2" s="1"/>
  <c r="AW791" i="2"/>
  <c r="AW996" i="2"/>
  <c r="AQ996" i="2" s="1"/>
  <c r="AY996" i="2"/>
  <c r="AZ996" i="2" s="1"/>
  <c r="AY304" i="2"/>
  <c r="AZ304" i="2" s="1"/>
  <c r="AW304" i="2"/>
  <c r="AQ304" i="2" s="1"/>
  <c r="AW870" i="2"/>
  <c r="AY870" i="2"/>
  <c r="AZ870" i="2" s="1"/>
  <c r="AW730" i="2"/>
  <c r="AQ730" i="2" s="1"/>
  <c r="AY730" i="2"/>
  <c r="BB730" i="2" s="1"/>
  <c r="N730" i="2" s="1"/>
  <c r="AW796" i="2"/>
  <c r="AQ796" i="2" s="1"/>
  <c r="AY796" i="2"/>
  <c r="AZ796" i="2" s="1"/>
  <c r="AW926" i="2"/>
  <c r="AQ926" i="2" s="1"/>
  <c r="AY926" i="2"/>
  <c r="AW914" i="2"/>
  <c r="AQ914" i="2" s="1"/>
  <c r="AY914" i="2"/>
  <c r="AZ914" i="2" s="1"/>
  <c r="AY297" i="2"/>
  <c r="BB297" i="2" s="1"/>
  <c r="N297" i="2" s="1"/>
  <c r="AW297" i="2"/>
  <c r="AQ297" i="2" s="1"/>
  <c r="AY824" i="2"/>
  <c r="AZ824" i="2" s="1"/>
  <c r="AW824" i="2"/>
  <c r="AQ824" i="2" s="1"/>
  <c r="AY668" i="2"/>
  <c r="AW668" i="2"/>
  <c r="AQ668" i="2" s="1"/>
  <c r="AY403" i="2"/>
  <c r="BB403" i="2" s="1"/>
  <c r="N403" i="2" s="1"/>
  <c r="AW403" i="2"/>
  <c r="AQ403" i="2" s="1"/>
  <c r="AY314" i="2"/>
  <c r="AZ314" i="2" s="1"/>
  <c r="AW314" i="2"/>
  <c r="AY234" i="2"/>
  <c r="AZ234" i="2" s="1"/>
  <c r="AW234" i="2"/>
  <c r="AY305" i="2"/>
  <c r="AZ305" i="2" s="1"/>
  <c r="AW305" i="2"/>
  <c r="AQ305" i="2" s="1"/>
  <c r="AY673" i="2"/>
  <c r="BB673" i="2" s="1"/>
  <c r="N673" i="2" s="1"/>
  <c r="AW673" i="2"/>
  <c r="AQ673" i="2" s="1"/>
  <c r="AY1299" i="2"/>
  <c r="BB1299" i="2" s="1"/>
  <c r="AW1299" i="2"/>
  <c r="AQ1299" i="2" s="1"/>
  <c r="AY1339" i="2"/>
  <c r="AZ1339" i="2" s="1"/>
  <c r="AW1339" i="2"/>
  <c r="AY1681" i="2"/>
  <c r="AZ1681" i="2" s="1"/>
  <c r="AW1681" i="2"/>
  <c r="AY1370" i="2"/>
  <c r="BA1370" i="2" s="1"/>
  <c r="AW1370" i="2"/>
  <c r="AY581" i="2"/>
  <c r="BB581" i="2" s="1"/>
  <c r="N581" i="2" s="1"/>
  <c r="AW581" i="2"/>
  <c r="AY1488" i="2"/>
  <c r="AZ1488" i="2" s="1"/>
  <c r="AW1488" i="2"/>
  <c r="AY1686" i="2"/>
  <c r="AZ1686" i="2" s="1"/>
  <c r="AW1686" i="2"/>
  <c r="AQ1686" i="2" s="1"/>
  <c r="AY564" i="2"/>
  <c r="AW564" i="2"/>
  <c r="AY912" i="2"/>
  <c r="AZ912" i="2" s="1"/>
  <c r="AW912" i="2"/>
  <c r="AY1713" i="2"/>
  <c r="AZ1713" i="2" s="1"/>
  <c r="AW1713" i="2"/>
  <c r="AY1511" i="2"/>
  <c r="AZ1511" i="2" s="1"/>
  <c r="AW1511" i="2"/>
  <c r="AY172" i="2"/>
  <c r="BB172" i="2" s="1"/>
  <c r="N172" i="2" s="1"/>
  <c r="AW172" i="2"/>
  <c r="AY1191" i="2"/>
  <c r="AZ1191" i="2" s="1"/>
  <c r="AW1191" i="2"/>
  <c r="AW989" i="2"/>
  <c r="AQ989" i="2" s="1"/>
  <c r="AY989" i="2"/>
  <c r="AZ989" i="2" s="1"/>
  <c r="AY1105" i="2"/>
  <c r="AZ1105" i="2" s="1"/>
  <c r="AW1105" i="2"/>
  <c r="AQ1105" i="2" s="1"/>
  <c r="AY1053" i="2"/>
  <c r="AZ1053" i="2" s="1"/>
  <c r="AW1053" i="2"/>
  <c r="AQ1053" i="2" s="1"/>
  <c r="AW1005" i="2"/>
  <c r="AQ1005" i="2" s="1"/>
  <c r="AY1005" i="2"/>
  <c r="AZ1005" i="2" s="1"/>
  <c r="AY1663" i="2"/>
  <c r="AZ1663" i="2" s="1"/>
  <c r="AW1663" i="2"/>
  <c r="AW720" i="2"/>
  <c r="AY720" i="2"/>
  <c r="BB720" i="2" s="1"/>
  <c r="N720" i="2" s="1"/>
  <c r="AW1736" i="2"/>
  <c r="AQ1736" i="2" s="1"/>
  <c r="AY1736" i="2"/>
  <c r="AZ1736" i="2" s="1"/>
  <c r="AW881" i="2"/>
  <c r="AQ881" i="2" s="1"/>
  <c r="AY881" i="2"/>
  <c r="BA881" i="2" s="1"/>
  <c r="AY1458" i="2"/>
  <c r="AZ1458" i="2" s="1"/>
  <c r="AW1458" i="2"/>
  <c r="AQ1458" i="2" s="1"/>
  <c r="AY1004" i="2"/>
  <c r="BA1004" i="2" s="1"/>
  <c r="AW1004" i="2"/>
  <c r="AQ1004" i="2" s="1"/>
  <c r="AW990" i="2"/>
  <c r="AQ990" i="2" s="1"/>
  <c r="AY990" i="2"/>
  <c r="AZ990" i="2" s="1"/>
  <c r="AW465" i="2"/>
  <c r="AY465" i="2"/>
  <c r="AZ465" i="2" s="1"/>
  <c r="AW957" i="2"/>
  <c r="AY957" i="2"/>
  <c r="AZ957" i="2" s="1"/>
  <c r="AY290" i="2"/>
  <c r="BA290" i="2" s="1"/>
  <c r="AW290" i="2"/>
  <c r="AQ290" i="2" s="1"/>
  <c r="AY242" i="2"/>
  <c r="AZ242" i="2" s="1"/>
  <c r="AW242" i="2"/>
  <c r="AY126" i="2"/>
  <c r="AZ126" i="2" s="1"/>
  <c r="AW126" i="2"/>
  <c r="AQ126" i="2" s="1"/>
  <c r="AY1763" i="2"/>
  <c r="AZ1763" i="2" s="1"/>
  <c r="AW1763" i="2"/>
  <c r="AY817" i="2"/>
  <c r="AZ817" i="2" s="1"/>
  <c r="AW817" i="2"/>
  <c r="AQ817" i="2" s="1"/>
  <c r="AY591" i="2"/>
  <c r="AZ591" i="2" s="1"/>
  <c r="AW591" i="2"/>
  <c r="AY150" i="2"/>
  <c r="AZ150" i="2" s="1"/>
  <c r="AW150" i="2"/>
  <c r="AY558" i="2"/>
  <c r="BB558" i="2" s="1"/>
  <c r="N558" i="2" s="1"/>
  <c r="AW558" i="2"/>
  <c r="AQ558" i="2" s="1"/>
  <c r="AY547" i="2"/>
  <c r="BA547" i="2" s="1"/>
  <c r="AW547" i="2"/>
  <c r="AQ547" i="2" s="1"/>
  <c r="AY1141" i="2"/>
  <c r="AZ1141" i="2" s="1"/>
  <c r="AW1141" i="2"/>
  <c r="AQ1141" i="2" s="1"/>
  <c r="AY274" i="2"/>
  <c r="AW274" i="2"/>
  <c r="AQ274" i="2" s="1"/>
  <c r="AW1321" i="2"/>
  <c r="AQ1321" i="2" s="1"/>
  <c r="AY1321" i="2"/>
  <c r="BB1321" i="2" s="1"/>
  <c r="N1321" i="2" s="1"/>
  <c r="AY1100" i="2"/>
  <c r="BB1100" i="2" s="1"/>
  <c r="AW1100" i="2"/>
  <c r="AQ1100" i="2" s="1"/>
  <c r="AW1352" i="2"/>
  <c r="AQ1352" i="2" s="1"/>
  <c r="AY1352" i="2"/>
  <c r="AZ1352" i="2" s="1"/>
  <c r="AW1693" i="2"/>
  <c r="AY1693" i="2"/>
  <c r="AZ1693" i="2" s="1"/>
  <c r="AY1610" i="2"/>
  <c r="AZ1610" i="2" s="1"/>
  <c r="AW1610" i="2"/>
  <c r="AQ1610" i="2" s="1"/>
  <c r="AY200" i="2"/>
  <c r="AZ200" i="2" s="1"/>
  <c r="AW200" i="2"/>
  <c r="AQ200" i="2" s="1"/>
  <c r="AY863" i="2"/>
  <c r="AZ863" i="2" s="1"/>
  <c r="AW863" i="2"/>
  <c r="AY68" i="2"/>
  <c r="BA68" i="2" s="1"/>
  <c r="AW68" i="2"/>
  <c r="AQ68" i="2" s="1"/>
  <c r="AY184" i="2"/>
  <c r="BA184" i="2" s="1"/>
  <c r="AW184" i="2"/>
  <c r="AQ184" i="2" s="1"/>
  <c r="AY358" i="2"/>
  <c r="AZ358" i="2" s="1"/>
  <c r="AW358" i="2"/>
  <c r="AQ358" i="2" s="1"/>
  <c r="AY1067" i="2"/>
  <c r="BA1067" i="2" s="1"/>
  <c r="AW1067" i="2"/>
  <c r="AQ1067" i="2" s="1"/>
  <c r="AY1163" i="2"/>
  <c r="BA1163" i="2" s="1"/>
  <c r="AW1163" i="2"/>
  <c r="AQ1163" i="2" s="1"/>
  <c r="AW725" i="2"/>
  <c r="AQ725" i="2" s="1"/>
  <c r="AY725" i="2"/>
  <c r="AZ725" i="2" s="1"/>
  <c r="AY1255" i="2"/>
  <c r="AZ1255" i="2" s="1"/>
  <c r="AW1255" i="2"/>
  <c r="AQ1255" i="2" s="1"/>
  <c r="AY1286" i="2"/>
  <c r="AZ1286" i="2" s="1"/>
  <c r="AW1286" i="2"/>
  <c r="AQ1286" i="2" s="1"/>
  <c r="AY1070" i="2"/>
  <c r="BA1070" i="2" s="1"/>
  <c r="AW1070" i="2"/>
  <c r="AY39" i="2"/>
  <c r="BA39" i="2" s="1"/>
  <c r="AW39" i="2"/>
  <c r="AQ39" i="2" s="1"/>
  <c r="AW940" i="2"/>
  <c r="AQ940" i="2" s="1"/>
  <c r="AY940" i="2"/>
  <c r="AZ940" i="2" s="1"/>
  <c r="AY539" i="2"/>
  <c r="AZ539" i="2" s="1"/>
  <c r="AW539" i="2"/>
  <c r="AY171" i="2"/>
  <c r="AZ171" i="2" s="1"/>
  <c r="AW171" i="2"/>
  <c r="AW1285" i="2"/>
  <c r="AQ1285" i="2" s="1"/>
  <c r="AY1285" i="2"/>
  <c r="BA1285" i="2" s="1"/>
  <c r="AY1065" i="2"/>
  <c r="AW1065" i="2"/>
  <c r="AQ1065" i="2" s="1"/>
  <c r="AW1725" i="2"/>
  <c r="AQ1725" i="2" s="1"/>
  <c r="AY1725" i="2"/>
  <c r="AZ1725" i="2" s="1"/>
  <c r="AW1325" i="2"/>
  <c r="AY1325" i="2"/>
  <c r="AZ1325" i="2" s="1"/>
  <c r="AY107" i="2"/>
  <c r="AZ107" i="2" s="1"/>
  <c r="AW107" i="2"/>
  <c r="AQ107" i="2" s="1"/>
  <c r="AW1241" i="2"/>
  <c r="AQ1241" i="2" s="1"/>
  <c r="AY1241" i="2"/>
  <c r="AZ1241" i="2" s="1"/>
  <c r="AY834" i="2"/>
  <c r="BA834" i="2" s="1"/>
  <c r="AW834" i="2"/>
  <c r="AY675" i="2"/>
  <c r="AW675" i="2"/>
  <c r="AQ675" i="2" s="1"/>
  <c r="AW992" i="2"/>
  <c r="AY992" i="2"/>
  <c r="BA992" i="2" s="1"/>
  <c r="AY1256" i="2"/>
  <c r="BB1256" i="2" s="1"/>
  <c r="N1256" i="2" s="1"/>
  <c r="AW1256" i="2"/>
  <c r="AQ1256" i="2" s="1"/>
  <c r="AY602" i="2"/>
  <c r="BA602" i="2" s="1"/>
  <c r="AW602" i="2"/>
  <c r="AQ602" i="2" s="1"/>
  <c r="AY1114" i="2"/>
  <c r="AW1114" i="2"/>
  <c r="AQ1114" i="2" s="1"/>
  <c r="AY792" i="2"/>
  <c r="BA792" i="2" s="1"/>
  <c r="AW792" i="2"/>
  <c r="AQ792" i="2" s="1"/>
  <c r="AW1312" i="2"/>
  <c r="AQ1312" i="2" s="1"/>
  <c r="AY1312" i="2"/>
  <c r="AZ1312" i="2" s="1"/>
  <c r="AY1768" i="2"/>
  <c r="AZ1768" i="2" s="1"/>
  <c r="AW1768" i="2"/>
  <c r="AQ1768" i="2" s="1"/>
  <c r="AW1596" i="2"/>
  <c r="AQ1596" i="2" s="1"/>
  <c r="AY1596" i="2"/>
  <c r="AZ1596" i="2" s="1"/>
  <c r="AY65" i="2"/>
  <c r="AZ65" i="2" s="1"/>
  <c r="AW65" i="2"/>
  <c r="AW1392" i="2"/>
  <c r="AY1392" i="2"/>
  <c r="AZ1392" i="2" s="1"/>
  <c r="AY1657" i="2"/>
  <c r="AW1657" i="2"/>
  <c r="AQ1657" i="2" s="1"/>
  <c r="AY1194" i="2"/>
  <c r="BA1194" i="2" s="1"/>
  <c r="AW1194" i="2"/>
  <c r="AY713" i="2"/>
  <c r="AZ713" i="2" s="1"/>
  <c r="AW713" i="2"/>
  <c r="AQ713" i="2" s="1"/>
  <c r="AY630" i="2"/>
  <c r="AZ630" i="2" s="1"/>
  <c r="AW630" i="2"/>
  <c r="AQ630" i="2" s="1"/>
  <c r="AY657" i="2"/>
  <c r="BB657" i="2" s="1"/>
  <c r="N657" i="2" s="1"/>
  <c r="AW657" i="2"/>
  <c r="AQ657" i="2" s="1"/>
  <c r="AY841" i="2"/>
  <c r="AZ841" i="2" s="1"/>
  <c r="AW841" i="2"/>
  <c r="AQ841" i="2" s="1"/>
  <c r="AW784" i="2"/>
  <c r="AQ784" i="2" s="1"/>
  <c r="AY784" i="2"/>
  <c r="AZ784" i="2" s="1"/>
  <c r="AY1076" i="2"/>
  <c r="AZ1076" i="2" s="1"/>
  <c r="AW1076" i="2"/>
  <c r="AY335" i="2"/>
  <c r="AZ335" i="2" s="1"/>
  <c r="AW335" i="2"/>
  <c r="AW421" i="2"/>
  <c r="AQ421" i="2" s="1"/>
  <c r="AY421" i="2"/>
  <c r="AZ421" i="2" s="1"/>
  <c r="AY1711" i="2"/>
  <c r="BB1711" i="2" s="1"/>
  <c r="N1711" i="2" s="1"/>
  <c r="AW1711" i="2"/>
  <c r="AQ1711" i="2" s="1"/>
  <c r="AW1278" i="2"/>
  <c r="AQ1278" i="2" s="1"/>
  <c r="AY1278" i="2"/>
  <c r="AW10" i="2"/>
  <c r="AQ10" i="2" s="1"/>
  <c r="AY10" i="2"/>
  <c r="AZ10" i="2" s="1"/>
  <c r="AY224" i="2"/>
  <c r="AZ224" i="2" s="1"/>
  <c r="AW224" i="2"/>
  <c r="AW745" i="2"/>
  <c r="AY745" i="2"/>
  <c r="AZ745" i="2" s="1"/>
  <c r="AW1525" i="2"/>
  <c r="AY1525" i="2"/>
  <c r="AZ1525" i="2" s="1"/>
  <c r="AW1097" i="2"/>
  <c r="AY1097" i="2"/>
  <c r="BB1097" i="2" s="1"/>
  <c r="AW1249" i="2"/>
  <c r="AY1249" i="2"/>
  <c r="BA1249" i="2" s="1"/>
  <c r="AY196" i="2"/>
  <c r="BA196" i="2" s="1"/>
  <c r="AW196" i="2"/>
  <c r="AQ196" i="2" s="1"/>
  <c r="AW1060" i="2"/>
  <c r="AQ1060" i="2" s="1"/>
  <c r="AY1060" i="2"/>
  <c r="AZ1060" i="2" s="1"/>
  <c r="AW521" i="2"/>
  <c r="AY521" i="2"/>
  <c r="BA521" i="2" s="1"/>
  <c r="AY157" i="2"/>
  <c r="AZ157" i="2" s="1"/>
  <c r="AW157" i="2"/>
  <c r="AY622" i="2"/>
  <c r="AZ622" i="2" s="1"/>
  <c r="AW622" i="2"/>
  <c r="AY644" i="2"/>
  <c r="BB644" i="2" s="1"/>
  <c r="AW644" i="2"/>
  <c r="AY1697" i="2"/>
  <c r="AZ1697" i="2" s="1"/>
  <c r="AW1697" i="2"/>
  <c r="AQ1697" i="2" s="1"/>
  <c r="AY845" i="2"/>
  <c r="AZ845" i="2" s="1"/>
  <c r="AW845" i="2"/>
  <c r="AY559" i="2"/>
  <c r="AZ559" i="2" s="1"/>
  <c r="AW559" i="2"/>
  <c r="AQ559" i="2" s="1"/>
  <c r="AY1069" i="2"/>
  <c r="BB1069" i="2" s="1"/>
  <c r="AW1069" i="2"/>
  <c r="AQ1069" i="2" s="1"/>
  <c r="AY28" i="2"/>
  <c r="BA28" i="2" s="1"/>
  <c r="AW28" i="2"/>
  <c r="AY340" i="2"/>
  <c r="AZ340" i="2" s="1"/>
  <c r="AW340" i="2"/>
  <c r="AQ340" i="2" s="1"/>
  <c r="AY857" i="2"/>
  <c r="AZ857" i="2" s="1"/>
  <c r="AW857" i="2"/>
  <c r="AQ857" i="2" s="1"/>
  <c r="AW1003" i="2"/>
  <c r="AQ1003" i="2" s="1"/>
  <c r="AY1003" i="2"/>
  <c r="AZ1003" i="2" s="1"/>
  <c r="AY481" i="2"/>
  <c r="AZ481" i="2" s="1"/>
  <c r="AW481" i="2"/>
  <c r="AY398" i="2"/>
  <c r="BB398" i="2" s="1"/>
  <c r="N398" i="2" s="1"/>
  <c r="AW398" i="2"/>
  <c r="AQ398" i="2" s="1"/>
  <c r="AW1388" i="2"/>
  <c r="AQ1388" i="2" s="1"/>
  <c r="AY1388" i="2"/>
  <c r="BA1388" i="2" s="1"/>
  <c r="AY469" i="2"/>
  <c r="AZ469" i="2" s="1"/>
  <c r="AW469" i="2"/>
  <c r="AQ469" i="2" s="1"/>
  <c r="AY790" i="2"/>
  <c r="BB790" i="2" s="1"/>
  <c r="AW790" i="2"/>
  <c r="AY1531" i="2"/>
  <c r="BA1531" i="2" s="1"/>
  <c r="AW1531" i="2"/>
  <c r="AQ1531" i="2" s="1"/>
  <c r="AY248" i="2"/>
  <c r="AZ248" i="2" s="1"/>
  <c r="AW248" i="2"/>
  <c r="AQ248" i="2" s="1"/>
  <c r="AY832" i="2"/>
  <c r="AZ832" i="2" s="1"/>
  <c r="AW832" i="2"/>
  <c r="AW873" i="2"/>
  <c r="AQ873" i="2" s="1"/>
  <c r="AY873" i="2"/>
  <c r="AZ873" i="2" s="1"/>
  <c r="AY269" i="2"/>
  <c r="AZ269" i="2" s="1"/>
  <c r="AW269" i="2"/>
  <c r="AY341" i="2"/>
  <c r="AZ341" i="2" s="1"/>
  <c r="AW341" i="2"/>
  <c r="AQ341" i="2" s="1"/>
  <c r="AY445" i="2"/>
  <c r="AZ445" i="2" s="1"/>
  <c r="AW445" i="2"/>
  <c r="AQ445" i="2" s="1"/>
  <c r="AW1364" i="2"/>
  <c r="AQ1364" i="2" s="1"/>
  <c r="AY1364" i="2"/>
  <c r="AZ1364" i="2" s="1"/>
  <c r="AY1734" i="2"/>
  <c r="AZ1734" i="2" s="1"/>
  <c r="AW1734" i="2"/>
  <c r="AQ1734" i="2" s="1"/>
  <c r="AY379" i="2"/>
  <c r="BA379" i="2" s="1"/>
  <c r="AW379" i="2"/>
  <c r="AQ379" i="2" s="1"/>
  <c r="AY1012" i="2"/>
  <c r="BB1012" i="2" s="1"/>
  <c r="AW1012" i="2"/>
  <c r="AY854" i="2"/>
  <c r="AZ854" i="2" s="1"/>
  <c r="AW854" i="2"/>
  <c r="AY1093" i="2"/>
  <c r="AZ1093" i="2" s="1"/>
  <c r="AW1093" i="2"/>
  <c r="AW1384" i="2"/>
  <c r="AQ1384" i="2" s="1"/>
  <c r="AY1384" i="2"/>
  <c r="AZ1384" i="2" s="1"/>
  <c r="AY1503" i="2"/>
  <c r="AZ1503" i="2" s="1"/>
  <c r="AW1503" i="2"/>
  <c r="AQ1503" i="2" s="1"/>
  <c r="AY612" i="2"/>
  <c r="AZ612" i="2" s="1"/>
  <c r="AW612" i="2"/>
  <c r="AQ612" i="2" s="1"/>
  <c r="AW1660" i="2"/>
  <c r="AY1660" i="2"/>
  <c r="AZ1660" i="2" s="1"/>
  <c r="AY1770" i="2"/>
  <c r="BB1770" i="2" s="1"/>
  <c r="AW1770" i="2"/>
  <c r="AW1344" i="2"/>
  <c r="AY1344" i="2"/>
  <c r="AZ1344" i="2" s="1"/>
  <c r="AW1720" i="2"/>
  <c r="AQ1720" i="2" s="1"/>
  <c r="AY1720" i="2"/>
  <c r="AZ1720" i="2" s="1"/>
  <c r="AY864" i="2"/>
  <c r="AZ864" i="2" s="1"/>
  <c r="AW864" i="2"/>
  <c r="AQ864" i="2" s="1"/>
  <c r="AW1013" i="2"/>
  <c r="AQ1013" i="2" s="1"/>
  <c r="AY1013" i="2"/>
  <c r="BB1013" i="2" s="1"/>
  <c r="AY1311" i="2"/>
  <c r="BB1311" i="2" s="1"/>
  <c r="N1311" i="2" s="1"/>
  <c r="AW1311" i="2"/>
  <c r="AQ1311" i="2" s="1"/>
  <c r="AY1215" i="2"/>
  <c r="AZ1215" i="2" s="1"/>
  <c r="AW1215" i="2"/>
  <c r="AW1451" i="2"/>
  <c r="AY1451" i="2"/>
  <c r="BB1451" i="2" s="1"/>
  <c r="N1451" i="2" s="1"/>
  <c r="AY1207" i="2"/>
  <c r="BB1207" i="2" s="1"/>
  <c r="N1207" i="2" s="1"/>
  <c r="AW1207" i="2"/>
  <c r="AQ1207" i="2" s="1"/>
  <c r="AY1407" i="2"/>
  <c r="BA1407" i="2" s="1"/>
  <c r="AW1407" i="2"/>
  <c r="AQ1407" i="2" s="1"/>
  <c r="AY332" i="2"/>
  <c r="BA332" i="2" s="1"/>
  <c r="AW332" i="2"/>
  <c r="AW1360" i="2"/>
  <c r="AY1360" i="2"/>
  <c r="BB1360" i="2" s="1"/>
  <c r="N1360" i="2" s="1"/>
  <c r="AY1363" i="2"/>
  <c r="AZ1363" i="2" s="1"/>
  <c r="AW1363" i="2"/>
  <c r="AQ1363" i="2" s="1"/>
  <c r="AY1125" i="2"/>
  <c r="AZ1125" i="2" s="1"/>
  <c r="AW1125" i="2"/>
  <c r="AQ1125" i="2" s="1"/>
  <c r="AY66" i="2"/>
  <c r="AZ66" i="2" s="1"/>
  <c r="AW66" i="2"/>
  <c r="AY356" i="2"/>
  <c r="AZ356" i="2" s="1"/>
  <c r="AW356" i="2"/>
  <c r="AW1622" i="2"/>
  <c r="AQ1622" i="2" s="1"/>
  <c r="AY1622" i="2"/>
  <c r="AZ1622" i="2" s="1"/>
  <c r="AW386" i="2"/>
  <c r="AQ386" i="2" s="1"/>
  <c r="AY386" i="2"/>
  <c r="AZ386" i="2" s="1"/>
  <c r="AY557" i="2"/>
  <c r="AZ557" i="2" s="1"/>
  <c r="AW557" i="2"/>
  <c r="AQ557" i="2" s="1"/>
  <c r="AY1322" i="2"/>
  <c r="AZ1322" i="2" s="1"/>
  <c r="AW1322" i="2"/>
  <c r="AQ1322" i="2" s="1"/>
  <c r="AY87" i="2"/>
  <c r="BB87" i="2" s="1"/>
  <c r="N87" i="2" s="1"/>
  <c r="AW87" i="2"/>
  <c r="AQ87" i="2" s="1"/>
  <c r="AY75" i="2"/>
  <c r="AZ75" i="2" s="1"/>
  <c r="AW75" i="2"/>
  <c r="AQ75" i="2" s="1"/>
  <c r="AY1672" i="2"/>
  <c r="BB1672" i="2" s="1"/>
  <c r="N1672" i="2" s="1"/>
  <c r="AW1672" i="2"/>
  <c r="AY763" i="2"/>
  <c r="AZ763" i="2" s="1"/>
  <c r="AW763" i="2"/>
  <c r="AW1212" i="2"/>
  <c r="AQ1212" i="2" s="1"/>
  <c r="AY1212" i="2"/>
  <c r="AY1515" i="2"/>
  <c r="AZ1515" i="2" s="1"/>
  <c r="AW1515" i="2"/>
  <c r="AQ1515" i="2" s="1"/>
  <c r="AY1758" i="2"/>
  <c r="BA1758" i="2" s="1"/>
  <c r="AW1758" i="2"/>
  <c r="AQ1758" i="2" s="1"/>
  <c r="AY625" i="2"/>
  <c r="AZ625" i="2" s="1"/>
  <c r="AW625" i="2"/>
  <c r="AY1508" i="2"/>
  <c r="BA1508" i="2" s="1"/>
  <c r="AW1508" i="2"/>
  <c r="AQ1508" i="2" s="1"/>
  <c r="AY1374" i="2"/>
  <c r="BB1374" i="2" s="1"/>
  <c r="N1374" i="2" s="1"/>
  <c r="AW1374" i="2"/>
  <c r="AQ1374" i="2" s="1"/>
  <c r="AY1799" i="2"/>
  <c r="BA1799" i="2" s="1"/>
  <c r="AW1799" i="2"/>
  <c r="AW985" i="2"/>
  <c r="AY985" i="2"/>
  <c r="BA985" i="2" s="1"/>
  <c r="AY1195" i="2"/>
  <c r="AW1195" i="2"/>
  <c r="AW1208" i="2"/>
  <c r="AY1208" i="2"/>
  <c r="AZ1208" i="2" s="1"/>
  <c r="AD14" i="2"/>
  <c r="AE14" i="2"/>
  <c r="V14" i="2" s="1"/>
  <c r="AW728" i="2"/>
  <c r="AQ728" i="2" s="1"/>
  <c r="AY728" i="2"/>
  <c r="AZ728" i="2" s="1"/>
  <c r="AW1749" i="2"/>
  <c r="AQ1749" i="2" s="1"/>
  <c r="AY1749" i="2"/>
  <c r="BB1749" i="2" s="1"/>
  <c r="AY1684" i="2"/>
  <c r="AZ1684" i="2" s="1"/>
  <c r="AW1684" i="2"/>
  <c r="AQ1684" i="2" s="1"/>
  <c r="AY830" i="2"/>
  <c r="AZ830" i="2" s="1"/>
  <c r="AW830" i="2"/>
  <c r="AQ830" i="2" s="1"/>
  <c r="AY787" i="2"/>
  <c r="AZ787" i="2" s="1"/>
  <c r="AW787" i="2"/>
  <c r="AQ787" i="2" s="1"/>
  <c r="AW897" i="2"/>
  <c r="AQ897" i="2" s="1"/>
  <c r="AY897" i="2"/>
  <c r="AZ897" i="2" s="1"/>
  <c r="AY428" i="2"/>
  <c r="BA428" i="2" s="1"/>
  <c r="AW428" i="2"/>
  <c r="AQ428" i="2" s="1"/>
  <c r="AW451" i="2"/>
  <c r="AQ451" i="2" s="1"/>
  <c r="AY451" i="2"/>
  <c r="AZ451" i="2" s="1"/>
  <c r="AY1662" i="2"/>
  <c r="BA1662" i="2" s="1"/>
  <c r="AW1662" i="2"/>
  <c r="AQ1662" i="2" s="1"/>
  <c r="AY1517" i="2"/>
  <c r="AW1517" i="2"/>
  <c r="AQ1517" i="2" s="1"/>
  <c r="AY1670" i="2"/>
  <c r="AZ1670" i="2" s="1"/>
  <c r="AW1670" i="2"/>
  <c r="AQ1670" i="2" s="1"/>
  <c r="AY896" i="2"/>
  <c r="BB896" i="2" s="1"/>
  <c r="N896" i="2" s="1"/>
  <c r="AW896" i="2"/>
  <c r="AQ896" i="2" s="1"/>
  <c r="AY551" i="2"/>
  <c r="BB551" i="2" s="1"/>
  <c r="N551" i="2" s="1"/>
  <c r="AW551" i="2"/>
  <c r="AY1186" i="2"/>
  <c r="AZ1186" i="2" s="1"/>
  <c r="AW1186" i="2"/>
  <c r="AQ1186" i="2" s="1"/>
  <c r="AW509" i="2"/>
  <c r="AQ509" i="2" s="1"/>
  <c r="AY509" i="2"/>
  <c r="AZ509" i="2" s="1"/>
  <c r="AW913" i="2"/>
  <c r="AQ913" i="2" s="1"/>
  <c r="AY913" i="2"/>
  <c r="AZ913" i="2" s="1"/>
  <c r="AY96" i="2"/>
  <c r="BB96" i="2" s="1"/>
  <c r="N96" i="2" s="1"/>
  <c r="AW96" i="2"/>
  <c r="AQ96" i="2" s="1"/>
  <c r="AY979" i="2"/>
  <c r="AW979" i="2"/>
  <c r="AQ979" i="2" s="1"/>
  <c r="AY1692" i="2"/>
  <c r="AZ1692" i="2" s="1"/>
  <c r="AW1692" i="2"/>
  <c r="AQ1692" i="2" s="1"/>
  <c r="AY81" i="2"/>
  <c r="BA81" i="2" s="1"/>
  <c r="AW81" i="2"/>
  <c r="AQ81" i="2" s="1"/>
  <c r="AY1295" i="2"/>
  <c r="BA1295" i="2" s="1"/>
  <c r="N1295" i="2" s="1"/>
  <c r="AW1295" i="2"/>
  <c r="AQ1295" i="2" s="1"/>
  <c r="AY205" i="2"/>
  <c r="AW205" i="2"/>
  <c r="AQ205" i="2" s="1"/>
  <c r="AY515" i="2"/>
  <c r="AZ515" i="2" s="1"/>
  <c r="AW515" i="2"/>
  <c r="AQ515" i="2" s="1"/>
  <c r="AW467" i="2"/>
  <c r="AQ467" i="2" s="1"/>
  <c r="AY467" i="2"/>
  <c r="AZ467" i="2" s="1"/>
  <c r="AY599" i="2"/>
  <c r="AZ599" i="2" s="1"/>
  <c r="AW599" i="2"/>
  <c r="AY303" i="2"/>
  <c r="AZ303" i="2" s="1"/>
  <c r="AW303" i="2"/>
  <c r="AQ303" i="2" s="1"/>
  <c r="AY154" i="2"/>
  <c r="AZ154" i="2" s="1"/>
  <c r="AW154" i="2"/>
  <c r="AQ154" i="2" s="1"/>
  <c r="AY769" i="2"/>
  <c r="BB769" i="2" s="1"/>
  <c r="N769" i="2" s="1"/>
  <c r="AW769" i="2"/>
  <c r="AY1148" i="2"/>
  <c r="AZ1148" i="2" s="1"/>
  <c r="AW1148" i="2"/>
  <c r="AQ1148" i="2" s="1"/>
  <c r="AY1192" i="2"/>
  <c r="AZ1192" i="2" s="1"/>
  <c r="AW1192" i="2"/>
  <c r="AW533" i="2"/>
  <c r="AY533" i="2"/>
  <c r="AZ533" i="2" s="1"/>
  <c r="AY1431" i="2"/>
  <c r="AZ1431" i="2" s="1"/>
  <c r="AW1431" i="2"/>
  <c r="AQ1431" i="2" s="1"/>
  <c r="AY1723" i="2"/>
  <c r="BB1723" i="2" s="1"/>
  <c r="N1723" i="2" s="1"/>
  <c r="AW1723" i="2"/>
  <c r="AY1771" i="2"/>
  <c r="AZ1771" i="2" s="1"/>
  <c r="AW1771" i="2"/>
  <c r="AQ1771" i="2" s="1"/>
  <c r="AW1268" i="2"/>
  <c r="AQ1268" i="2" s="1"/>
  <c r="AY1268" i="2"/>
  <c r="BB1268" i="2" s="1"/>
  <c r="AW1334" i="2"/>
  <c r="AY1334" i="2"/>
  <c r="BA1334" i="2" s="1"/>
  <c r="AW1094" i="2"/>
  <c r="AY1094" i="2"/>
  <c r="AZ1094" i="2" s="1"/>
  <c r="AW62" i="2"/>
  <c r="AQ62" i="2" s="1"/>
  <c r="AY62" i="2"/>
  <c r="BA62" i="2" s="1"/>
  <c r="AW1448" i="2"/>
  <c r="AQ1448" i="2" s="1"/>
  <c r="AY1448" i="2"/>
  <c r="AZ1448" i="2" s="1"/>
  <c r="AY189" i="2"/>
  <c r="AZ189" i="2" s="1"/>
  <c r="AW189" i="2"/>
  <c r="AQ189" i="2" s="1"/>
  <c r="AY1362" i="2"/>
  <c r="AZ1362" i="2" s="1"/>
  <c r="AW1362" i="2"/>
  <c r="AW457" i="2"/>
  <c r="AQ457" i="2" s="1"/>
  <c r="AY457" i="2"/>
  <c r="BA457" i="2" s="1"/>
  <c r="AW1007" i="2"/>
  <c r="AQ1007" i="2" s="1"/>
  <c r="AY1007" i="2"/>
  <c r="BA1007" i="2" s="1"/>
  <c r="AY1649" i="2"/>
  <c r="AZ1649" i="2" s="1"/>
  <c r="AW1649" i="2"/>
  <c r="AQ1649" i="2" s="1"/>
  <c r="AY637" i="2"/>
  <c r="AZ637" i="2" s="1"/>
  <c r="AW637" i="2"/>
  <c r="AQ637" i="2" s="1"/>
  <c r="AY563" i="2"/>
  <c r="BB563" i="2" s="1"/>
  <c r="N563" i="2" s="1"/>
  <c r="AW563" i="2"/>
  <c r="AQ563" i="2" s="1"/>
  <c r="AY1235" i="2"/>
  <c r="BA1235" i="2" s="1"/>
  <c r="N1235" i="2" s="1"/>
  <c r="AW1235" i="2"/>
  <c r="AQ1235" i="2" s="1"/>
  <c r="AY593" i="2"/>
  <c r="AZ593" i="2" s="1"/>
  <c r="AW593" i="2"/>
  <c r="AY43" i="2"/>
  <c r="BB43" i="2" s="1"/>
  <c r="N43" i="2" s="1"/>
  <c r="AW43" i="2"/>
  <c r="AQ43" i="2" s="1"/>
  <c r="AY1485" i="2"/>
  <c r="AZ1485" i="2" s="1"/>
  <c r="AW1485" i="2"/>
  <c r="AQ1485" i="2" s="1"/>
  <c r="AY1015" i="2"/>
  <c r="AZ1015" i="2" s="1"/>
  <c r="AW1015" i="2"/>
  <c r="AQ1015" i="2" s="1"/>
  <c r="AY141" i="2"/>
  <c r="AZ141" i="2" s="1"/>
  <c r="AW141" i="2"/>
  <c r="AQ141" i="2" s="1"/>
  <c r="AW67" i="2"/>
  <c r="AY67" i="2"/>
  <c r="AZ67" i="2" s="1"/>
  <c r="AW1425" i="2"/>
  <c r="AQ1425" i="2" s="1"/>
  <c r="AY1425" i="2"/>
  <c r="BA1425" i="2" s="1"/>
  <c r="AY153" i="2"/>
  <c r="BA153" i="2" s="1"/>
  <c r="AW153" i="2"/>
  <c r="AQ153" i="2" s="1"/>
  <c r="AW1273" i="2"/>
  <c r="AQ1273" i="2" s="1"/>
  <c r="AY1273" i="2"/>
  <c r="BB1273" i="2" s="1"/>
  <c r="AY138" i="2"/>
  <c r="BB138" i="2" s="1"/>
  <c r="N138" i="2" s="1"/>
  <c r="AW138" i="2"/>
  <c r="AQ138" i="2" s="1"/>
  <c r="AY175" i="2"/>
  <c r="AZ175" i="2" s="1"/>
  <c r="AW175" i="2"/>
  <c r="AQ175" i="2" s="1"/>
  <c r="AW5" i="2"/>
  <c r="AQ5" i="2" s="1"/>
  <c r="AY5" i="2"/>
  <c r="AZ5" i="2" s="1"/>
  <c r="AW60" i="2"/>
  <c r="AQ60" i="2" s="1"/>
  <c r="AY60" i="2"/>
  <c r="AZ60" i="2" s="1"/>
  <c r="AY18" i="2"/>
  <c r="AZ18" i="2" s="1"/>
  <c r="AW18" i="2"/>
  <c r="AQ18" i="2" s="1"/>
  <c r="AY1179" i="2"/>
  <c r="AZ1179" i="2" s="1"/>
  <c r="AW1179" i="2"/>
  <c r="AQ1179" i="2" s="1"/>
  <c r="AY694" i="2"/>
  <c r="BB694" i="2" s="1"/>
  <c r="N694" i="2" s="1"/>
  <c r="AW694" i="2"/>
  <c r="AY1046" i="2"/>
  <c r="AZ1046" i="2" s="1"/>
  <c r="AW1046" i="2"/>
  <c r="AQ1046" i="2" s="1"/>
  <c r="AY1766" i="2"/>
  <c r="AZ1766" i="2" s="1"/>
  <c r="AW1766" i="2"/>
  <c r="AQ1766" i="2" s="1"/>
  <c r="AY1028" i="2"/>
  <c r="AZ1028" i="2" s="1"/>
  <c r="AW1028" i="2"/>
  <c r="AQ1028" i="2" s="1"/>
  <c r="AY1343" i="2"/>
  <c r="BA1343" i="2" s="1"/>
  <c r="AW1343" i="2"/>
  <c r="AQ1343" i="2" s="1"/>
  <c r="AY121" i="2"/>
  <c r="AZ121" i="2" s="1"/>
  <c r="AW121" i="2"/>
  <c r="AY231" i="2"/>
  <c r="AZ231" i="2" s="1"/>
  <c r="AW231" i="2"/>
  <c r="AQ231" i="2" s="1"/>
  <c r="AY731" i="2"/>
  <c r="AZ731" i="2" s="1"/>
  <c r="AW731" i="2"/>
  <c r="AY619" i="2"/>
  <c r="BB619" i="2" s="1"/>
  <c r="AW619" i="2"/>
  <c r="AQ619" i="2" s="1"/>
  <c r="AY1031" i="2"/>
  <c r="AZ1031" i="2" s="1"/>
  <c r="AW1031" i="2"/>
  <c r="AQ1031" i="2" s="1"/>
  <c r="AY1081" i="2"/>
  <c r="AZ1081" i="2" s="1"/>
  <c r="AW1081" i="2"/>
  <c r="AQ1081" i="2" s="1"/>
  <c r="AY342" i="2"/>
  <c r="AZ342" i="2" s="1"/>
  <c r="AW342" i="2"/>
  <c r="AQ342" i="2" s="1"/>
  <c r="AY659" i="2"/>
  <c r="AZ659" i="2" s="1"/>
  <c r="AW659" i="2"/>
  <c r="AQ659" i="2" s="1"/>
  <c r="AY1026" i="2"/>
  <c r="AZ1026" i="2" s="1"/>
  <c r="AW1026" i="2"/>
  <c r="AQ1026" i="2" s="1"/>
  <c r="AY64" i="2"/>
  <c r="BA64" i="2" s="1"/>
  <c r="AW64" i="2"/>
  <c r="AQ64" i="2" s="1"/>
  <c r="AW1042" i="2"/>
  <c r="AQ1042" i="2" s="1"/>
  <c r="AY1042" i="2"/>
  <c r="AZ1042" i="2" s="1"/>
  <c r="AY254" i="2"/>
  <c r="AZ254" i="2" s="1"/>
  <c r="AW254" i="2"/>
  <c r="AY711" i="2"/>
  <c r="AW711" i="2"/>
  <c r="AQ711" i="2" s="1"/>
  <c r="AW909" i="2"/>
  <c r="AQ909" i="2" s="1"/>
  <c r="AY909" i="2"/>
  <c r="BA909" i="2" s="1"/>
  <c r="AY1553" i="2"/>
  <c r="BA1553" i="2" s="1"/>
  <c r="AW1553" i="2"/>
  <c r="AQ1553" i="2" s="1"/>
  <c r="AW1757" i="2"/>
  <c r="AQ1757" i="2" s="1"/>
  <c r="AY1757" i="2"/>
  <c r="AZ1757" i="2" s="1"/>
  <c r="AY836" i="2"/>
  <c r="BB836" i="2" s="1"/>
  <c r="AW836" i="2"/>
  <c r="AQ836" i="2" s="1"/>
  <c r="AY490" i="2"/>
  <c r="AZ490" i="2" s="1"/>
  <c r="AW490" i="2"/>
  <c r="AQ490" i="2" s="1"/>
  <c r="AY511" i="2"/>
  <c r="BB511" i="2" s="1"/>
  <c r="N511" i="2" s="1"/>
  <c r="AW511" i="2"/>
  <c r="AQ511" i="2" s="1"/>
  <c r="AW1732" i="2"/>
  <c r="AQ1732" i="2" s="1"/>
  <c r="AY1732" i="2"/>
  <c r="AZ1732" i="2" s="1"/>
  <c r="AY1270" i="2"/>
  <c r="BB1270" i="2" s="1"/>
  <c r="AW1270" i="2"/>
  <c r="AQ1270" i="2" s="1"/>
  <c r="AY687" i="2"/>
  <c r="AZ687" i="2" s="1"/>
  <c r="AW687" i="2"/>
  <c r="AQ687" i="2" s="1"/>
  <c r="AY1588" i="2"/>
  <c r="AW1588" i="2"/>
  <c r="AQ1588" i="2" s="1"/>
  <c r="AW414" i="2"/>
  <c r="AQ414" i="2" s="1"/>
  <c r="AY414" i="2"/>
  <c r="AZ414" i="2" s="1"/>
  <c r="AW1643" i="2"/>
  <c r="AQ1643" i="2" s="1"/>
  <c r="AY1643" i="2"/>
  <c r="AZ1643" i="2" s="1"/>
  <c r="AW1767" i="2"/>
  <c r="AQ1767" i="2" s="1"/>
  <c r="AY1767" i="2"/>
  <c r="BA1767" i="2" s="1"/>
  <c r="AY3" i="2"/>
  <c r="BA3" i="2" s="1"/>
  <c r="AY80" i="2"/>
  <c r="BA80" i="2" s="1"/>
  <c r="AW80" i="2"/>
  <c r="AQ80" i="2" s="1"/>
  <c r="AY1259" i="2"/>
  <c r="BB1259" i="2" s="1"/>
  <c r="N1259" i="2" s="1"/>
  <c r="AW1259" i="2"/>
  <c r="AQ1259" i="2" s="1"/>
  <c r="AW1001" i="2"/>
  <c r="AY1001" i="2"/>
  <c r="AZ1001" i="2" s="1"/>
  <c r="AY392" i="2"/>
  <c r="AZ392" i="2" s="1"/>
  <c r="AW392" i="2"/>
  <c r="AQ392" i="2" s="1"/>
  <c r="AY868" i="2"/>
  <c r="AZ868" i="2" s="1"/>
  <c r="AW868" i="2"/>
  <c r="AQ868" i="2" s="1"/>
  <c r="AY616" i="2"/>
  <c r="AW616" i="2"/>
  <c r="AQ616" i="2" s="1"/>
  <c r="AW877" i="2"/>
  <c r="AQ877" i="2" s="1"/>
  <c r="AY877" i="2"/>
  <c r="AZ877" i="2" s="1"/>
  <c r="AW1555" i="2"/>
  <c r="AQ1555" i="2" s="1"/>
  <c r="AY1555" i="2"/>
  <c r="BB1555" i="2" s="1"/>
  <c r="N1555" i="2" s="1"/>
  <c r="AW1532" i="2"/>
  <c r="AQ1532" i="2" s="1"/>
  <c r="AY1532" i="2"/>
  <c r="BB1532" i="2" s="1"/>
  <c r="N1532" i="2" s="1"/>
  <c r="AW1745" i="2"/>
  <c r="AQ1745" i="2" s="1"/>
  <c r="AY1745" i="2"/>
  <c r="BA1745" i="2" s="1"/>
  <c r="AY1287" i="2"/>
  <c r="BB1287" i="2" s="1"/>
  <c r="AW1287" i="2"/>
  <c r="AQ1287" i="2" s="1"/>
  <c r="AW1717" i="2"/>
  <c r="AQ1717" i="2" s="1"/>
  <c r="AY1717" i="2"/>
  <c r="AZ1717" i="2" s="1"/>
  <c r="AW1424" i="2"/>
  <c r="AQ1424" i="2" s="1"/>
  <c r="AY1424" i="2"/>
  <c r="AZ1424" i="2" s="1"/>
  <c r="AY1234" i="2"/>
  <c r="BA1234" i="2" s="1"/>
  <c r="N1234" i="2" s="1"/>
  <c r="AW1234" i="2"/>
  <c r="AQ1234" i="2" s="1"/>
  <c r="AY1316" i="2"/>
  <c r="AZ1316" i="2" s="1"/>
  <c r="AW1316" i="2"/>
  <c r="AQ1316" i="2" s="1"/>
  <c r="AY991" i="2"/>
  <c r="AZ991" i="2" s="1"/>
  <c r="AW991" i="2"/>
  <c r="AQ991" i="2" s="1"/>
  <c r="AY1171" i="2"/>
  <c r="BA1171" i="2" s="1"/>
  <c r="AW1171" i="2"/>
  <c r="AW1345" i="2"/>
  <c r="AQ1345" i="2" s="1"/>
  <c r="AY1345" i="2"/>
  <c r="AZ1345" i="2" s="1"/>
  <c r="AW890" i="2"/>
  <c r="AY890" i="2"/>
  <c r="BB890" i="2" s="1"/>
  <c r="AW1558" i="2"/>
  <c r="AQ1558" i="2" s="1"/>
  <c r="AY1558" i="2"/>
  <c r="BB1558" i="2" s="1"/>
  <c r="N1558" i="2" s="1"/>
  <c r="AY829" i="2"/>
  <c r="BB829" i="2" s="1"/>
  <c r="N829" i="2" s="1"/>
  <c r="AW829" i="2"/>
  <c r="AQ829" i="2" s="1"/>
  <c r="AY1435" i="2"/>
  <c r="BB1435" i="2" s="1"/>
  <c r="N1435" i="2" s="1"/>
  <c r="AW1435" i="2"/>
  <c r="AQ1435" i="2" s="1"/>
  <c r="AY343" i="2"/>
  <c r="AZ343" i="2" s="1"/>
  <c r="AW343" i="2"/>
  <c r="AQ343" i="2" s="1"/>
  <c r="AY1084" i="2"/>
  <c r="AZ1084" i="2" s="1"/>
  <c r="AW1084" i="2"/>
  <c r="AQ1084" i="2" s="1"/>
  <c r="AY229" i="2"/>
  <c r="AZ229" i="2" s="1"/>
  <c r="AW229" i="2"/>
  <c r="AQ229" i="2" s="1"/>
  <c r="AY285" i="2"/>
  <c r="BB285" i="2" s="1"/>
  <c r="N285" i="2" s="1"/>
  <c r="AW285" i="2"/>
  <c r="AQ285" i="2" s="1"/>
  <c r="AY208" i="2"/>
  <c r="AZ208" i="2" s="1"/>
  <c r="AW208" i="2"/>
  <c r="AQ208" i="2" s="1"/>
  <c r="AW842" i="2"/>
  <c r="AQ842" i="2" s="1"/>
  <c r="AY842" i="2"/>
  <c r="AZ842" i="2" s="1"/>
  <c r="AW929" i="2"/>
  <c r="AQ929" i="2" s="1"/>
  <c r="AY929" i="2"/>
  <c r="BA929" i="2" s="1"/>
  <c r="AY1536" i="2"/>
  <c r="BB1536" i="2" s="1"/>
  <c r="N1536" i="2" s="1"/>
  <c r="AW1536" i="2"/>
  <c r="AQ1536" i="2" s="1"/>
  <c r="AY256" i="2"/>
  <c r="AZ256" i="2" s="1"/>
  <c r="AW256" i="2"/>
  <c r="AQ256" i="2" s="1"/>
  <c r="AW405" i="2"/>
  <c r="AQ405" i="2" s="1"/>
  <c r="AY405" i="2"/>
  <c r="AZ405" i="2" s="1"/>
  <c r="AY460" i="2"/>
  <c r="BA460" i="2" s="1"/>
  <c r="AW460" i="2"/>
  <c r="AQ460" i="2" s="1"/>
  <c r="AW1416" i="2"/>
  <c r="AQ1416" i="2" s="1"/>
  <c r="AY1416" i="2"/>
  <c r="AZ1416" i="2" s="1"/>
  <c r="AY383" i="2"/>
  <c r="BB383" i="2" s="1"/>
  <c r="AW383" i="2"/>
  <c r="AQ383" i="2" s="1"/>
  <c r="AW1575" i="2"/>
  <c r="AQ1575" i="2" s="1"/>
  <c r="AY1575" i="2"/>
  <c r="AZ1575" i="2" s="1"/>
  <c r="AY1088" i="2"/>
  <c r="AZ1088" i="2" s="1"/>
  <c r="AW1088" i="2"/>
  <c r="AQ1088" i="2" s="1"/>
  <c r="AY275" i="2"/>
  <c r="AW275" i="2"/>
  <c r="AQ275" i="2" s="1"/>
  <c r="AY574" i="2"/>
  <c r="AZ574" i="2" s="1"/>
  <c r="AW574" i="2"/>
  <c r="AQ574" i="2" s="1"/>
  <c r="AY401" i="2"/>
  <c r="BA401" i="2" s="1"/>
  <c r="AW401" i="2"/>
  <c r="AQ401" i="2" s="1"/>
  <c r="AY1680" i="2"/>
  <c r="AZ1680" i="2" s="1"/>
  <c r="AW1680" i="2"/>
  <c r="AY1642" i="2"/>
  <c r="AZ1642" i="2" s="1"/>
  <c r="AW1642" i="2"/>
  <c r="AY315" i="2"/>
  <c r="AZ315" i="2" s="1"/>
  <c r="AW315" i="2"/>
  <c r="AY1119" i="2"/>
  <c r="AZ1119" i="2" s="1"/>
  <c r="AW1119" i="2"/>
  <c r="AQ1119" i="2" s="1"/>
  <c r="AY253" i="2"/>
  <c r="BA253" i="2" s="1"/>
  <c r="AW253" i="2"/>
  <c r="AQ253" i="2" s="1"/>
  <c r="AY1116" i="2"/>
  <c r="AZ1116" i="2" s="1"/>
  <c r="AW1116" i="2"/>
  <c r="AQ1116" i="2" s="1"/>
  <c r="AW517" i="2"/>
  <c r="AQ517" i="2" s="1"/>
  <c r="AY517" i="2"/>
  <c r="AZ517" i="2" s="1"/>
  <c r="AY1187" i="2"/>
  <c r="BB1187" i="2" s="1"/>
  <c r="N1187" i="2" s="1"/>
  <c r="AW1187" i="2"/>
  <c r="AQ1187" i="2" s="1"/>
  <c r="AY899" i="2"/>
  <c r="AZ899" i="2" s="1"/>
  <c r="AW899" i="2"/>
  <c r="AW965" i="2"/>
  <c r="AQ965" i="2" s="1"/>
  <c r="AY965" i="2"/>
  <c r="BB965" i="2" s="1"/>
  <c r="AY1328" i="2"/>
  <c r="AZ1328" i="2" s="1"/>
  <c r="AW1328" i="2"/>
  <c r="AQ1328" i="2" s="1"/>
  <c r="AY510" i="2"/>
  <c r="BA510" i="2" s="1"/>
  <c r="AW510" i="2"/>
  <c r="AQ510" i="2" s="1"/>
  <c r="AY1675" i="2"/>
  <c r="AZ1675" i="2" s="1"/>
  <c r="AW1675" i="2"/>
  <c r="AQ1675" i="2" s="1"/>
  <c r="AY535" i="2"/>
  <c r="AZ535" i="2" s="1"/>
  <c r="AW535" i="2"/>
  <c r="AQ535" i="2" s="1"/>
  <c r="AY1307" i="2"/>
  <c r="BA1307" i="2" s="1"/>
  <c r="N1307" i="2" s="1"/>
  <c r="AW1307" i="2"/>
  <c r="AQ1307" i="2" s="1"/>
  <c r="AY397" i="2"/>
  <c r="AZ397" i="2" s="1"/>
  <c r="AW397" i="2"/>
  <c r="AY1399" i="2"/>
  <c r="AZ1399" i="2" s="1"/>
  <c r="AW1399" i="2"/>
  <c r="AW435" i="2"/>
  <c r="AQ435" i="2" s="1"/>
  <c r="AY435" i="2"/>
  <c r="AZ435" i="2" s="1"/>
  <c r="AW1576" i="2"/>
  <c r="AY1576" i="2"/>
  <c r="BA1576" i="2" s="1"/>
  <c r="AY944" i="2"/>
  <c r="AZ944" i="2" s="1"/>
  <c r="AW944" i="2"/>
  <c r="AQ944" i="2" s="1"/>
  <c r="AW1500" i="2"/>
  <c r="AQ1500" i="2" s="1"/>
  <c r="AY1500" i="2"/>
  <c r="AZ1500" i="2" s="1"/>
  <c r="AY1152" i="2"/>
  <c r="BB1152" i="2" s="1"/>
  <c r="N1152" i="2" s="1"/>
  <c r="AW1152" i="2"/>
  <c r="AQ1152" i="2" s="1"/>
  <c r="AW1009" i="2"/>
  <c r="AQ1009" i="2" s="1"/>
  <c r="AY1009" i="2"/>
  <c r="AZ1009" i="2" s="1"/>
  <c r="AY246" i="2"/>
  <c r="AZ246" i="2" s="1"/>
  <c r="AW246" i="2"/>
  <c r="AW902" i="2"/>
  <c r="AQ902" i="2" s="1"/>
  <c r="AY902" i="2"/>
  <c r="BA902" i="2" s="1"/>
  <c r="AY844" i="2"/>
  <c r="AW844" i="2"/>
  <c r="AW1126" i="2"/>
  <c r="AY1126" i="2"/>
  <c r="AZ1126" i="2" s="1"/>
  <c r="AY715" i="2"/>
  <c r="AZ715" i="2" s="1"/>
  <c r="AW715" i="2"/>
  <c r="AQ715" i="2" s="1"/>
  <c r="AY1154" i="2"/>
  <c r="AZ1154" i="2" s="1"/>
  <c r="AW1154" i="2"/>
  <c r="AQ1154" i="2" s="1"/>
  <c r="AY1521" i="2"/>
  <c r="AZ1521" i="2" s="1"/>
  <c r="AW1521" i="2"/>
  <c r="AQ1521" i="2" s="1"/>
  <c r="AY167" i="2"/>
  <c r="AZ167" i="2" s="1"/>
  <c r="AW167" i="2"/>
  <c r="AQ167" i="2" s="1"/>
  <c r="AY1469" i="2"/>
  <c r="AZ1469" i="2" s="1"/>
  <c r="AW1469" i="2"/>
  <c r="AQ1469" i="2" s="1"/>
  <c r="AY1296" i="2"/>
  <c r="AZ1296" i="2" s="1"/>
  <c r="AW1296" i="2"/>
  <c r="AQ1296" i="2" s="1"/>
  <c r="AY543" i="2"/>
  <c r="AZ543" i="2" s="1"/>
  <c r="AW543" i="2"/>
  <c r="AQ543" i="2" s="1"/>
  <c r="AW127" i="2"/>
  <c r="AQ127" i="2" s="1"/>
  <c r="AY127" i="2"/>
  <c r="AY1476" i="2"/>
  <c r="AZ1476" i="2" s="1"/>
  <c r="AW1476" i="2"/>
  <c r="AQ1476" i="2" s="1"/>
  <c r="AY461" i="2"/>
  <c r="AZ461" i="2" s="1"/>
  <c r="AW461" i="2"/>
  <c r="AQ461" i="2" s="1"/>
  <c r="AY608" i="2"/>
  <c r="AZ608" i="2" s="1"/>
  <c r="AW608" i="2"/>
  <c r="AQ608" i="2" s="1"/>
  <c r="AY431" i="2"/>
  <c r="BA431" i="2" s="1"/>
  <c r="AW431" i="2"/>
  <c r="AQ431" i="2" s="1"/>
  <c r="AW529" i="2"/>
  <c r="AQ529" i="2" s="1"/>
  <c r="AY529" i="2"/>
  <c r="AZ529" i="2" s="1"/>
  <c r="AY1354" i="2"/>
  <c r="AZ1354" i="2" s="1"/>
  <c r="AW1354" i="2"/>
  <c r="AD15" i="2"/>
  <c r="AE15" i="2"/>
  <c r="V15" i="2" s="1"/>
  <c r="AY1605" i="2"/>
  <c r="AW1605" i="2"/>
  <c r="AY839" i="2"/>
  <c r="BA839" i="2" s="1"/>
  <c r="AW839" i="2"/>
  <c r="AQ839" i="2" s="1"/>
  <c r="AW1773" i="2"/>
  <c r="AQ1773" i="2" s="1"/>
  <c r="AY1773" i="2"/>
  <c r="AZ1773" i="2" s="1"/>
  <c r="AW1452" i="2"/>
  <c r="AQ1452" i="2" s="1"/>
  <c r="AY1452" i="2"/>
  <c r="AZ1452" i="2" s="1"/>
  <c r="AY594" i="2"/>
  <c r="BA594" i="2" s="1"/>
  <c r="AW594" i="2"/>
  <c r="AQ594" i="2" s="1"/>
  <c r="AY484" i="2"/>
  <c r="AZ484" i="2" s="1"/>
  <c r="AW484" i="2"/>
  <c r="AQ484" i="2" s="1"/>
  <c r="AY1121" i="2"/>
  <c r="AZ1121" i="2" s="1"/>
  <c r="AW1121" i="2"/>
  <c r="AQ1121" i="2" s="1"/>
  <c r="AW206" i="2"/>
  <c r="AQ206" i="2" s="1"/>
  <c r="AY206" i="2"/>
  <c r="AZ206" i="2" s="1"/>
  <c r="AW1145" i="2"/>
  <c r="AQ1145" i="2" s="1"/>
  <c r="AY1145" i="2"/>
  <c r="AZ1145" i="2" s="1"/>
  <c r="AY804" i="2"/>
  <c r="AZ804" i="2" s="1"/>
  <c r="AW804" i="2"/>
  <c r="AQ804" i="2" s="1"/>
  <c r="AY1395" i="2"/>
  <c r="BA1395" i="2" s="1"/>
  <c r="AW1395" i="2"/>
  <c r="AQ1395" i="2" s="1"/>
  <c r="AY48" i="2"/>
  <c r="AZ48" i="2" s="1"/>
  <c r="AW48" i="2"/>
  <c r="AQ48" i="2" s="1"/>
  <c r="AY165" i="2"/>
  <c r="AZ165" i="2" s="1"/>
  <c r="AW165" i="2"/>
  <c r="AQ165" i="2" s="1"/>
  <c r="AW546" i="2"/>
  <c r="AQ546" i="2" s="1"/>
  <c r="AY546" i="2"/>
  <c r="AZ546" i="2" s="1"/>
  <c r="AY1185" i="2"/>
  <c r="AZ1185" i="2" s="1"/>
  <c r="AW1185" i="2"/>
  <c r="AW850" i="2"/>
  <c r="AQ850" i="2" s="1"/>
  <c r="AY850" i="2"/>
  <c r="AZ850" i="2" s="1"/>
  <c r="AW1651" i="2"/>
  <c r="AQ1651" i="2" s="1"/>
  <c r="AY1651" i="2"/>
  <c r="BA1651" i="2" s="1"/>
  <c r="AY25" i="2"/>
  <c r="AZ25" i="2" s="1"/>
  <c r="AW25" i="2"/>
  <c r="AQ25" i="2" s="1"/>
  <c r="AY646" i="2"/>
  <c r="BA646" i="2" s="1"/>
  <c r="AW646" i="2"/>
  <c r="AQ646" i="2" s="1"/>
  <c r="AW906" i="2"/>
  <c r="AY906" i="2"/>
  <c r="BB906" i="2" s="1"/>
  <c r="N906" i="2" s="1"/>
  <c r="AW1033" i="2"/>
  <c r="AQ1033" i="2" s="1"/>
  <c r="AY1033" i="2"/>
  <c r="BA1033" i="2" s="1"/>
  <c r="AW1262" i="2"/>
  <c r="AQ1262" i="2" s="1"/>
  <c r="AY1262" i="2"/>
  <c r="BB1262" i="2" s="1"/>
  <c r="AW477" i="2"/>
  <c r="AQ477" i="2" s="1"/>
  <c r="AY477" i="2"/>
  <c r="BB477" i="2" s="1"/>
  <c r="N477" i="2" s="1"/>
  <c r="AY227" i="2"/>
  <c r="AZ227" i="2" s="1"/>
  <c r="AW227" i="2"/>
  <c r="AQ227" i="2" s="1"/>
  <c r="AW1016" i="2"/>
  <c r="AQ1016" i="2" s="1"/>
  <c r="AY1016" i="2"/>
  <c r="AZ1016" i="2" s="1"/>
  <c r="AY1561" i="2"/>
  <c r="AZ1561" i="2" s="1"/>
  <c r="AW1561" i="2"/>
  <c r="AQ1561" i="2" s="1"/>
  <c r="AY766" i="2"/>
  <c r="BB766" i="2" s="1"/>
  <c r="N766" i="2" s="1"/>
  <c r="AW766" i="2"/>
  <c r="AQ766" i="2" s="1"/>
  <c r="AY1083" i="2"/>
  <c r="AZ1083" i="2" s="1"/>
  <c r="AW1083" i="2"/>
  <c r="AQ1083" i="2" s="1"/>
  <c r="AY900" i="2"/>
  <c r="AZ900" i="2" s="1"/>
  <c r="AW900" i="2"/>
  <c r="AQ900" i="2" s="1"/>
  <c r="AY353" i="2"/>
  <c r="AZ353" i="2" s="1"/>
  <c r="AW353" i="2"/>
  <c r="AQ353" i="2" s="1"/>
  <c r="AY1779" i="2"/>
  <c r="AZ1779" i="2" s="1"/>
  <c r="AW1779" i="2"/>
  <c r="AY1010" i="2"/>
  <c r="AZ1010" i="2" s="1"/>
  <c r="AW1010" i="2"/>
  <c r="AW548" i="2"/>
  <c r="AY548" i="2"/>
  <c r="AZ548" i="2" s="1"/>
  <c r="AY1118" i="2"/>
  <c r="AZ1118" i="2" s="1"/>
  <c r="AW1118" i="2"/>
  <c r="AQ1118" i="2" s="1"/>
  <c r="AW1788" i="2"/>
  <c r="AQ1788" i="2" s="1"/>
  <c r="AY1788" i="2"/>
  <c r="AZ1788" i="2" s="1"/>
  <c r="AY339" i="2"/>
  <c r="AZ339" i="2" s="1"/>
  <c r="AW339" i="2"/>
  <c r="AQ339" i="2" s="1"/>
  <c r="AY1047" i="2"/>
  <c r="AZ1047" i="2" s="1"/>
  <c r="AW1047" i="2"/>
  <c r="AQ1047" i="2" s="1"/>
  <c r="AY729" i="2"/>
  <c r="BB729" i="2" s="1"/>
  <c r="N729" i="2" s="1"/>
  <c r="AW729" i="2"/>
  <c r="AQ729" i="2" s="1"/>
  <c r="AW29" i="2"/>
  <c r="AQ29" i="2" s="1"/>
  <c r="AY29" i="2"/>
  <c r="BB29" i="2" s="1"/>
  <c r="N29" i="2" s="1"/>
  <c r="AW24" i="2"/>
  <c r="AQ24" i="2" s="1"/>
  <c r="AY24" i="2"/>
  <c r="AZ24" i="2" s="1"/>
  <c r="AW1146" i="2"/>
  <c r="AQ1146" i="2" s="1"/>
  <c r="AY1146" i="2"/>
  <c r="AZ1146" i="2" s="1"/>
  <c r="AY1450" i="2"/>
  <c r="AZ1450" i="2" s="1"/>
  <c r="AW1450" i="2"/>
  <c r="AQ1450" i="2" s="1"/>
  <c r="AW1630" i="2"/>
  <c r="AQ1630" i="2" s="1"/>
  <c r="AY1630" i="2"/>
  <c r="AZ1630" i="2" s="1"/>
  <c r="AY1477" i="2"/>
  <c r="AZ1477" i="2" s="1"/>
  <c r="AW1477" i="2"/>
  <c r="AQ1477" i="2" s="1"/>
  <c r="AY629" i="2"/>
  <c r="BB629" i="2" s="1"/>
  <c r="N629" i="2" s="1"/>
  <c r="AW629" i="2"/>
  <c r="AQ629" i="2" s="1"/>
  <c r="AY129" i="2"/>
  <c r="BA129" i="2" s="1"/>
  <c r="AW129" i="2"/>
  <c r="AY677" i="2"/>
  <c r="AZ677" i="2" s="1"/>
  <c r="AW677" i="2"/>
  <c r="AY13" i="2"/>
  <c r="BA13" i="2" s="1"/>
  <c r="AW13" i="2"/>
  <c r="AY111" i="2"/>
  <c r="BB111" i="2" s="1"/>
  <c r="N111" i="2" s="1"/>
  <c r="AW111" i="2"/>
  <c r="AY110" i="2"/>
  <c r="AZ110" i="2" s="1"/>
  <c r="AW110" i="2"/>
  <c r="AQ110" i="2" s="1"/>
  <c r="AY651" i="2"/>
  <c r="AZ651" i="2" s="1"/>
  <c r="AW651" i="2"/>
  <c r="AQ651" i="2" s="1"/>
  <c r="AY544" i="2"/>
  <c r="AZ544" i="2" s="1"/>
  <c r="AW544" i="2"/>
  <c r="AQ544" i="2" s="1"/>
  <c r="AY1754" i="2"/>
  <c r="AZ1754" i="2" s="1"/>
  <c r="AW1754" i="2"/>
  <c r="AQ1754" i="2" s="1"/>
  <c r="AY20" i="2"/>
  <c r="AZ20" i="2" s="1"/>
  <c r="AW20" i="2"/>
  <c r="AY1174" i="2"/>
  <c r="AZ1174" i="2" s="1"/>
  <c r="AW1174" i="2"/>
  <c r="AQ1174" i="2" s="1"/>
  <c r="AY959" i="2"/>
  <c r="BA959" i="2" s="1"/>
  <c r="AW959" i="2"/>
  <c r="AQ959" i="2" s="1"/>
  <c r="AY308" i="2"/>
  <c r="AZ308" i="2" s="1"/>
  <c r="AW308" i="2"/>
  <c r="AQ308" i="2" s="1"/>
  <c r="AY1260" i="2"/>
  <c r="BA1260" i="2" s="1"/>
  <c r="AW1260" i="2"/>
  <c r="AQ1260" i="2" s="1"/>
  <c r="AY299" i="2"/>
  <c r="AZ299" i="2" s="1"/>
  <c r="AW299" i="2"/>
  <c r="AQ299" i="2" s="1"/>
  <c r="AY241" i="2"/>
  <c r="BA241" i="2" s="1"/>
  <c r="AW241" i="2"/>
  <c r="AQ241" i="2" s="1"/>
  <c r="AW1277" i="2"/>
  <c r="AQ1277" i="2" s="1"/>
  <c r="AY1277" i="2"/>
  <c r="AZ1277" i="2" s="1"/>
  <c r="AY12" i="2"/>
  <c r="AW12" i="2"/>
  <c r="AY1335" i="2"/>
  <c r="AZ1335" i="2" s="1"/>
  <c r="AW1335" i="2"/>
  <c r="AY186" i="2"/>
  <c r="BB186" i="2" s="1"/>
  <c r="N186" i="2" s="1"/>
  <c r="AW186" i="2"/>
  <c r="AY236" i="2"/>
  <c r="AZ236" i="2" s="1"/>
  <c r="AW236" i="2"/>
  <c r="AQ236" i="2" s="1"/>
  <c r="AY70" i="2"/>
  <c r="AZ70" i="2" s="1"/>
  <c r="AW70" i="2"/>
  <c r="AQ70" i="2" s="1"/>
  <c r="AY1367" i="2"/>
  <c r="BA1367" i="2" s="1"/>
  <c r="AW1367" i="2"/>
  <c r="AQ1367" i="2" s="1"/>
  <c r="AY1728" i="2"/>
  <c r="AZ1728" i="2" s="1"/>
  <c r="AW1728" i="2"/>
  <c r="AQ1728" i="2" s="1"/>
  <c r="AW1478" i="2"/>
  <c r="AQ1478" i="2" s="1"/>
  <c r="AY1478" i="2"/>
  <c r="AZ1478" i="2" s="1"/>
  <c r="AY1722" i="2"/>
  <c r="AZ1722" i="2" s="1"/>
  <c r="AW1722" i="2"/>
  <c r="AY1510" i="2"/>
  <c r="AZ1510" i="2" s="1"/>
  <c r="AW1510" i="2"/>
  <c r="AQ1510" i="2" s="1"/>
  <c r="AY427" i="2"/>
  <c r="BB427" i="2" s="1"/>
  <c r="AW427" i="2"/>
  <c r="AQ427" i="2" s="1"/>
  <c r="AY1568" i="2"/>
  <c r="AZ1568" i="2" s="1"/>
  <c r="AW1568" i="2"/>
  <c r="AQ1568" i="2" s="1"/>
  <c r="AY486" i="2"/>
  <c r="BB486" i="2" s="1"/>
  <c r="N486" i="2" s="1"/>
  <c r="AW486" i="2"/>
  <c r="AQ486" i="2" s="1"/>
  <c r="AY665" i="2"/>
  <c r="BB665" i="2" s="1"/>
  <c r="AW665" i="2"/>
  <c r="AQ665" i="2" s="1"/>
  <c r="AY998" i="2"/>
  <c r="AZ998" i="2" s="1"/>
  <c r="AW998" i="2"/>
  <c r="AQ998" i="2" s="1"/>
  <c r="AW1624" i="2"/>
  <c r="AQ1624" i="2" s="1"/>
  <c r="AY1624" i="2"/>
  <c r="AZ1624" i="2" s="1"/>
  <c r="AY355" i="2"/>
  <c r="AZ355" i="2" s="1"/>
  <c r="AW355" i="2"/>
  <c r="AQ355" i="2" s="1"/>
  <c r="AY223" i="2"/>
  <c r="AZ223" i="2" s="1"/>
  <c r="AW223" i="2"/>
  <c r="AQ223" i="2" s="1"/>
  <c r="AY1442" i="2"/>
  <c r="AZ1442" i="2" s="1"/>
  <c r="AW1442" i="2"/>
  <c r="AQ1442" i="2" s="1"/>
  <c r="AY765" i="2"/>
  <c r="AZ765" i="2" s="1"/>
  <c r="AW765" i="2"/>
  <c r="AQ765" i="2" s="1"/>
  <c r="AY754" i="2"/>
  <c r="AZ754" i="2" s="1"/>
  <c r="AW754" i="2"/>
  <c r="AQ754" i="2" s="1"/>
  <c r="AY1487" i="2"/>
  <c r="AZ1487" i="2" s="1"/>
  <c r="AW1487" i="2"/>
  <c r="AQ1487" i="2" s="1"/>
  <c r="AY1320" i="2"/>
  <c r="AZ1320" i="2" s="1"/>
  <c r="AW1320" i="2"/>
  <c r="AQ1320" i="2" s="1"/>
  <c r="AY643" i="2"/>
  <c r="AZ643" i="2" s="1"/>
  <c r="AW643" i="2"/>
  <c r="AQ643" i="2" s="1"/>
  <c r="AW1628" i="2"/>
  <c r="AQ1628" i="2" s="1"/>
  <c r="AY1628" i="2"/>
  <c r="AZ1628" i="2" s="1"/>
  <c r="AW537" i="2"/>
  <c r="AQ537" i="2" s="1"/>
  <c r="AY537" i="2"/>
  <c r="AZ537" i="2" s="1"/>
  <c r="AY1336" i="2"/>
  <c r="AZ1336" i="2" s="1"/>
  <c r="AW1336" i="2"/>
  <c r="AQ1336" i="2" s="1"/>
  <c r="AW742" i="2"/>
  <c r="AQ742" i="2" s="1"/>
  <c r="AY742" i="2"/>
  <c r="AZ742" i="2" s="1"/>
  <c r="AW462" i="2"/>
  <c r="AQ462" i="2" s="1"/>
  <c r="AY462" i="2"/>
  <c r="AZ462" i="2" s="1"/>
  <c r="AY1092" i="2"/>
  <c r="BB1092" i="2" s="1"/>
  <c r="N1092" i="2" s="1"/>
  <c r="AW1092" i="2"/>
  <c r="AQ1092" i="2" s="1"/>
  <c r="AY1466" i="2"/>
  <c r="BB1466" i="2" s="1"/>
  <c r="AW1466" i="2"/>
  <c r="AQ1466" i="2" s="1"/>
  <c r="AW105" i="2"/>
  <c r="AQ105" i="2" s="1"/>
  <c r="AY105" i="2"/>
  <c r="AZ105" i="2" s="1"/>
  <c r="AY17" i="2"/>
  <c r="AZ17" i="2" s="1"/>
  <c r="AW17" i="2"/>
  <c r="AQ17" i="2" s="1"/>
  <c r="AW1654" i="2"/>
  <c r="AQ1654" i="2" s="1"/>
  <c r="AY1654" i="2"/>
  <c r="AZ1654" i="2" s="1"/>
  <c r="AY947" i="2"/>
  <c r="AZ947" i="2" s="1"/>
  <c r="AW947" i="2"/>
  <c r="AY518" i="2"/>
  <c r="AZ518" i="2" s="1"/>
  <c r="AW518" i="2"/>
  <c r="AY151" i="2"/>
  <c r="AZ151" i="2" s="1"/>
  <c r="AW151" i="2"/>
  <c r="AQ151" i="2" s="1"/>
  <c r="AY1078" i="2"/>
  <c r="AZ1078" i="2" s="1"/>
  <c r="AW1078" i="2"/>
  <c r="AQ1078" i="2" s="1"/>
  <c r="AY69" i="2"/>
  <c r="AW69" i="2"/>
  <c r="AQ69" i="2" s="1"/>
  <c r="AW1173" i="2"/>
  <c r="AQ1173" i="2" s="1"/>
  <c r="AY1173" i="2"/>
  <c r="AZ1173" i="2" s="1"/>
  <c r="AY1572" i="2"/>
  <c r="AZ1572" i="2" s="1"/>
  <c r="AW1572" i="2"/>
  <c r="AQ1572" i="2" s="1"/>
  <c r="AY1727" i="2"/>
  <c r="BA1727" i="2" s="1"/>
  <c r="AW1727" i="2"/>
  <c r="AW14" i="2"/>
  <c r="AQ14" i="2" s="1"/>
  <c r="AY14" i="2"/>
  <c r="AZ14" i="2" s="1"/>
  <c r="AW1700" i="2"/>
  <c r="AQ1700" i="2" s="1"/>
  <c r="AY1700" i="2"/>
  <c r="AZ1700" i="2" s="1"/>
  <c r="AW322" i="2"/>
  <c r="AQ322" i="2" s="1"/>
  <c r="AY322" i="2"/>
  <c r="BB322" i="2" s="1"/>
  <c r="N322" i="2" s="1"/>
  <c r="AY1776" i="2"/>
  <c r="AZ1776" i="2" s="1"/>
  <c r="AW1776" i="2"/>
  <c r="AQ1776" i="2" s="1"/>
  <c r="AY144" i="2"/>
  <c r="AW144" i="2"/>
  <c r="AQ144" i="2" s="1"/>
  <c r="AY1592" i="2"/>
  <c r="BA1592" i="2" s="1"/>
  <c r="AW1592" i="2"/>
  <c r="AQ1592" i="2" s="1"/>
  <c r="AY1056" i="2"/>
  <c r="AZ1056" i="2" s="1"/>
  <c r="AW1056" i="2"/>
  <c r="AQ1056" i="2" s="1"/>
  <c r="AW862" i="2"/>
  <c r="AQ862" i="2" s="1"/>
  <c r="AY862" i="2"/>
  <c r="BA862" i="2" s="1"/>
  <c r="AW1326" i="2"/>
  <c r="AQ1326" i="2" s="1"/>
  <c r="AY1326" i="2"/>
  <c r="AZ1326" i="2" s="1"/>
  <c r="AY1417" i="2"/>
  <c r="BA1417" i="2" s="1"/>
  <c r="AW1417" i="2"/>
  <c r="AQ1417" i="2" s="1"/>
  <c r="AY270" i="2"/>
  <c r="AZ270" i="2" s="1"/>
  <c r="AW270" i="2"/>
  <c r="AQ270" i="2" s="1"/>
  <c r="AY568" i="2"/>
  <c r="BB568" i="2" s="1"/>
  <c r="AW568" i="2"/>
  <c r="AQ568" i="2" s="1"/>
  <c r="AY840" i="2"/>
  <c r="AZ840" i="2" s="1"/>
  <c r="AW840" i="2"/>
  <c r="AQ840" i="2" s="1"/>
  <c r="AY577" i="2"/>
  <c r="AZ577" i="2" s="1"/>
  <c r="AW577" i="2"/>
  <c r="AQ577" i="2" s="1"/>
  <c r="AY698" i="2"/>
  <c r="AZ698" i="2" s="1"/>
  <c r="AW698" i="2"/>
  <c r="AQ698" i="2" s="1"/>
  <c r="AY699" i="2"/>
  <c r="AZ699" i="2" s="1"/>
  <c r="AW699" i="2"/>
  <c r="AQ699" i="2" s="1"/>
  <c r="AY1302" i="2"/>
  <c r="BB1302" i="2" s="1"/>
  <c r="N1302" i="2" s="1"/>
  <c r="AW1302" i="2"/>
  <c r="AW417" i="2"/>
  <c r="AQ417" i="2" s="1"/>
  <c r="AY417" i="2"/>
  <c r="AZ417" i="2" s="1"/>
  <c r="AY1292" i="2"/>
  <c r="BA1292" i="2" s="1"/>
  <c r="AW1292" i="2"/>
  <c r="AQ1292" i="2" s="1"/>
  <c r="AY45" i="2"/>
  <c r="AZ45" i="2" s="1"/>
  <c r="AW45" i="2"/>
  <c r="AQ45" i="2" s="1"/>
  <c r="AW920" i="2"/>
  <c r="AQ920" i="2" s="1"/>
  <c r="AY920" i="2"/>
  <c r="AZ920" i="2" s="1"/>
  <c r="AY814" i="2"/>
  <c r="AZ814" i="2" s="1"/>
  <c r="AW814" i="2"/>
  <c r="AQ814" i="2" s="1"/>
  <c r="AY1597" i="2"/>
  <c r="AZ1597" i="2" s="1"/>
  <c r="AW1597" i="2"/>
  <c r="AQ1597" i="2" s="1"/>
  <c r="AW1602" i="2"/>
  <c r="AQ1602" i="2" s="1"/>
  <c r="AY1602" i="2"/>
  <c r="BA1602" i="2" s="1"/>
  <c r="AY408" i="2"/>
  <c r="AZ408" i="2" s="1"/>
  <c r="AW408" i="2"/>
  <c r="AQ408" i="2" s="1"/>
  <c r="AW1318" i="2"/>
  <c r="AY1318" i="2"/>
  <c r="AZ1318" i="2" s="1"/>
  <c r="AY1742" i="2"/>
  <c r="AW1742" i="2"/>
  <c r="AQ1742" i="2" s="1"/>
  <c r="AY1274" i="2"/>
  <c r="BB1274" i="2" s="1"/>
  <c r="AW1274" i="2"/>
  <c r="AQ1274" i="2" s="1"/>
  <c r="AY249" i="2"/>
  <c r="BB249" i="2" s="1"/>
  <c r="N249" i="2" s="1"/>
  <c r="AW249" i="2"/>
  <c r="AQ249" i="2" s="1"/>
  <c r="AY822" i="2"/>
  <c r="AZ822" i="2" s="1"/>
  <c r="AW822" i="2"/>
  <c r="AQ822" i="2" s="1"/>
  <c r="AY826" i="2"/>
  <c r="AZ826" i="2" s="1"/>
  <c r="AW826" i="2"/>
  <c r="AQ826" i="2" s="1"/>
  <c r="AY1373" i="2"/>
  <c r="AZ1373" i="2" s="1"/>
  <c r="AW1373" i="2"/>
  <c r="AQ1373" i="2" s="1"/>
  <c r="AY1216" i="2"/>
  <c r="AZ1216" i="2" s="1"/>
  <c r="AW1216" i="2"/>
  <c r="AQ1216" i="2" s="1"/>
  <c r="AY613" i="2"/>
  <c r="AZ613" i="2" s="1"/>
  <c r="AW613" i="2"/>
  <c r="AQ613" i="2" s="1"/>
  <c r="AY1112" i="2"/>
  <c r="AZ1112" i="2" s="1"/>
  <c r="AW1112" i="2"/>
  <c r="AQ1112" i="2" s="1"/>
  <c r="AY1562" i="2"/>
  <c r="AZ1562" i="2" s="1"/>
  <c r="AW1562" i="2"/>
  <c r="AQ1562" i="2" s="1"/>
  <c r="AY1355" i="2"/>
  <c r="AW1355" i="2"/>
  <c r="AQ1355" i="2" s="1"/>
  <c r="AW505" i="2"/>
  <c r="AQ505" i="2" s="1"/>
  <c r="AY505" i="2"/>
  <c r="BB505" i="2" s="1"/>
  <c r="N505" i="2" s="1"/>
  <c r="AY825" i="2"/>
  <c r="AZ825" i="2" s="1"/>
  <c r="AW825" i="2"/>
  <c r="AQ825" i="2" s="1"/>
  <c r="AW1606" i="2"/>
  <c r="AQ1606" i="2" s="1"/>
  <c r="AY1606" i="2"/>
  <c r="AZ1606" i="2" s="1"/>
  <c r="AY883" i="2"/>
  <c r="BA883" i="2" s="1"/>
  <c r="AW883" i="2"/>
  <c r="AQ883" i="2" s="1"/>
  <c r="AY502" i="2"/>
  <c r="AZ502" i="2" s="1"/>
  <c r="AW502" i="2"/>
  <c r="AQ502" i="2" s="1"/>
  <c r="AY1178" i="2"/>
  <c r="BB1178" i="2" s="1"/>
  <c r="N1178" i="2" s="1"/>
  <c r="AW1178" i="2"/>
  <c r="AQ1178" i="2" s="1"/>
  <c r="AW1467" i="2"/>
  <c r="AQ1467" i="2" s="1"/>
  <c r="AY1467" i="2"/>
  <c r="AZ1467" i="2" s="1"/>
  <c r="AY951" i="2"/>
  <c r="BB951" i="2" s="1"/>
  <c r="N951" i="2" s="1"/>
  <c r="AW951" i="2"/>
  <c r="AQ951" i="2" s="1"/>
  <c r="AY1199" i="2"/>
  <c r="AZ1199" i="2" s="1"/>
  <c r="AW1199" i="2"/>
  <c r="AQ1199" i="2" s="1"/>
  <c r="AY689" i="2"/>
  <c r="BB689" i="2" s="1"/>
  <c r="N689" i="2" s="1"/>
  <c r="AW689" i="2"/>
  <c r="AY756" i="2"/>
  <c r="BB756" i="2" s="1"/>
  <c r="N756" i="2" s="1"/>
  <c r="AW756" i="2"/>
  <c r="AY168" i="2"/>
  <c r="AZ168" i="2" s="1"/>
  <c r="AW168" i="2"/>
  <c r="AY789" i="2"/>
  <c r="AZ789" i="2" s="1"/>
  <c r="AW789" i="2"/>
  <c r="AQ789" i="2" s="1"/>
  <c r="AY1537" i="2"/>
  <c r="BB1537" i="2" s="1"/>
  <c r="N1537" i="2" s="1"/>
  <c r="AW1537" i="2"/>
  <c r="AQ1537" i="2" s="1"/>
  <c r="AY372" i="2"/>
  <c r="BA372" i="2" s="1"/>
  <c r="AW372" i="2"/>
  <c r="AQ372" i="2" s="1"/>
  <c r="AY719" i="2"/>
  <c r="AZ719" i="2" s="1"/>
  <c r="AW719" i="2"/>
  <c r="AQ719" i="2" s="1"/>
  <c r="AW928" i="2"/>
  <c r="AQ928" i="2" s="1"/>
  <c r="AY928" i="2"/>
  <c r="BB928" i="2" s="1"/>
  <c r="N928" i="2" s="1"/>
  <c r="AY381" i="2"/>
  <c r="AZ381" i="2" s="1"/>
  <c r="AW381" i="2"/>
  <c r="AW258" i="2"/>
  <c r="AQ258" i="2" s="1"/>
  <c r="AY258" i="2"/>
  <c r="AZ258" i="2" s="1"/>
  <c r="AY1505" i="2"/>
  <c r="BA1505" i="2" s="1"/>
  <c r="AW1505" i="2"/>
  <c r="AQ1505" i="2" s="1"/>
  <c r="AW1348" i="2"/>
  <c r="AQ1348" i="2" s="1"/>
  <c r="AY1348" i="2"/>
  <c r="AZ1348" i="2" s="1"/>
  <c r="AY1419" i="2"/>
  <c r="BA1419" i="2" s="1"/>
  <c r="AW1419" i="2"/>
  <c r="AQ1419" i="2" s="1"/>
  <c r="AW1738" i="2"/>
  <c r="AQ1738" i="2" s="1"/>
  <c r="AY1738" i="2"/>
  <c r="AZ1738" i="2" s="1"/>
  <c r="AY160" i="2"/>
  <c r="AZ160" i="2" s="1"/>
  <c r="AW160" i="2"/>
  <c r="AQ160" i="2" s="1"/>
  <c r="AY159" i="2"/>
  <c r="AW159" i="2"/>
  <c r="AQ159" i="2" s="1"/>
  <c r="AY819" i="2"/>
  <c r="AZ819" i="2" s="1"/>
  <c r="AW819" i="2"/>
  <c r="AQ819" i="2" s="1"/>
  <c r="AY1231" i="2"/>
  <c r="AZ1231" i="2" s="1"/>
  <c r="AW1231" i="2"/>
  <c r="AY1492" i="2"/>
  <c r="AZ1492" i="2" s="1"/>
  <c r="AW1492" i="2"/>
  <c r="AW816" i="2"/>
  <c r="AY816" i="2"/>
  <c r="AZ816" i="2" s="1"/>
  <c r="AW894" i="2"/>
  <c r="AQ894" i="2" s="1"/>
  <c r="AY894" i="2"/>
  <c r="BA894" i="2" s="1"/>
  <c r="AW438" i="2"/>
  <c r="AQ438" i="2" s="1"/>
  <c r="AY438" i="2"/>
  <c r="AZ438" i="2" s="1"/>
  <c r="AY1359" i="2"/>
  <c r="BB1359" i="2" s="1"/>
  <c r="N1359" i="2" s="1"/>
  <c r="AW1359" i="2"/>
  <c r="AQ1359" i="2" s="1"/>
  <c r="AY197" i="2"/>
  <c r="AZ197" i="2" s="1"/>
  <c r="AW197" i="2"/>
  <c r="AQ197" i="2" s="1"/>
  <c r="AW190" i="2"/>
  <c r="AQ190" i="2" s="1"/>
  <c r="AY190" i="2"/>
  <c r="AW905" i="2"/>
  <c r="AQ905" i="2" s="1"/>
  <c r="AY905" i="2"/>
  <c r="AZ905" i="2" s="1"/>
  <c r="AY636" i="2"/>
  <c r="AZ636" i="2" s="1"/>
  <c r="AW636" i="2"/>
  <c r="AY507" i="2"/>
  <c r="AW507" i="2"/>
  <c r="AY512" i="2"/>
  <c r="BA512" i="2" s="1"/>
  <c r="AW512" i="2"/>
  <c r="AQ512" i="2" s="1"/>
  <c r="AY916" i="2"/>
  <c r="BA916" i="2" s="1"/>
  <c r="AW916" i="2"/>
  <c r="AQ916" i="2" s="1"/>
  <c r="AY1300" i="2"/>
  <c r="AZ1300" i="2" s="1"/>
  <c r="AW1300" i="2"/>
  <c r="AQ1300" i="2" s="1"/>
  <c r="AY652" i="2"/>
  <c r="AZ652" i="2" s="1"/>
  <c r="AW652" i="2"/>
  <c r="AQ652" i="2" s="1"/>
  <c r="AW922" i="2"/>
  <c r="AQ922" i="2" s="1"/>
  <c r="AY922" i="2"/>
  <c r="AZ922" i="2" s="1"/>
  <c r="AY838" i="2"/>
  <c r="AZ838" i="2" s="1"/>
  <c r="AW838" i="2"/>
  <c r="AQ838" i="2" s="1"/>
  <c r="AY407" i="2"/>
  <c r="BA407" i="2" s="1"/>
  <c r="AW407" i="2"/>
  <c r="AW1062" i="2"/>
  <c r="AY1062" i="2"/>
  <c r="BA1062" i="2" s="1"/>
  <c r="AY1751" i="2"/>
  <c r="AZ1751" i="2" s="1"/>
  <c r="AW1751" i="2"/>
  <c r="AQ1751" i="2" s="1"/>
  <c r="AY456" i="2"/>
  <c r="BB456" i="2" s="1"/>
  <c r="AW456" i="2"/>
  <c r="AQ456" i="2" s="1"/>
  <c r="AY1740" i="2"/>
  <c r="AZ1740" i="2" s="1"/>
  <c r="AW1740" i="2"/>
  <c r="AQ1740" i="2" s="1"/>
  <c r="AW911" i="2"/>
  <c r="AQ911" i="2" s="1"/>
  <c r="AY911" i="2"/>
  <c r="AZ911" i="2" s="1"/>
  <c r="AW1756" i="2"/>
  <c r="AQ1756" i="2" s="1"/>
  <c r="AY1756" i="2"/>
  <c r="AZ1756" i="2" s="1"/>
  <c r="AY718" i="2"/>
  <c r="AZ718" i="2" s="1"/>
  <c r="AW718" i="2"/>
  <c r="AY908" i="2"/>
  <c r="BB908" i="2" s="1"/>
  <c r="N908" i="2" s="1"/>
  <c r="AW908" i="2"/>
  <c r="AY1498" i="2"/>
  <c r="AZ1498" i="2" s="1"/>
  <c r="AW1498" i="2"/>
  <c r="AQ1498" i="2" s="1"/>
  <c r="AW626" i="2"/>
  <c r="AQ626" i="2" s="1"/>
  <c r="AY626" i="2"/>
  <c r="BB626" i="2" s="1"/>
  <c r="AW1524" i="2"/>
  <c r="AQ1524" i="2" s="1"/>
  <c r="AY1524" i="2"/>
  <c r="AZ1524" i="2" s="1"/>
  <c r="AY1523" i="2"/>
  <c r="AZ1523" i="2" s="1"/>
  <c r="AW1523" i="2"/>
  <c r="AQ1523" i="2" s="1"/>
  <c r="AY1385" i="2"/>
  <c r="BA1385" i="2" s="1"/>
  <c r="N1385" i="2" s="1"/>
  <c r="AW1385" i="2"/>
  <c r="AQ1385" i="2" s="1"/>
  <c r="AW1548" i="2"/>
  <c r="AQ1548" i="2" s="1"/>
  <c r="AY1548" i="2"/>
  <c r="AZ1548" i="2" s="1"/>
  <c r="AY1421" i="2"/>
  <c r="AZ1421" i="2" s="1"/>
  <c r="AW1421" i="2"/>
  <c r="AY1641" i="2"/>
  <c r="AZ1641" i="2" s="1"/>
  <c r="AW1641" i="2"/>
  <c r="AQ1641" i="2" s="1"/>
  <c r="AY1128" i="2"/>
  <c r="BB1128" i="2" s="1"/>
  <c r="N1128" i="2" s="1"/>
  <c r="AW1128" i="2"/>
  <c r="AQ1128" i="2" s="1"/>
  <c r="AY939" i="2"/>
  <c r="AZ939" i="2" s="1"/>
  <c r="AW939" i="2"/>
  <c r="AQ939" i="2" s="1"/>
  <c r="AY1170" i="2"/>
  <c r="AZ1170" i="2" s="1"/>
  <c r="AW1170" i="2"/>
  <c r="AQ1170" i="2" s="1"/>
  <c r="AY180" i="2"/>
  <c r="AW180" i="2"/>
  <c r="AQ180" i="2" s="1"/>
  <c r="AY1371" i="2"/>
  <c r="BA1371" i="2" s="1"/>
  <c r="AW1371" i="2"/>
  <c r="AQ1371" i="2" s="1"/>
  <c r="AW418" i="2"/>
  <c r="AQ418" i="2" s="1"/>
  <c r="AY418" i="2"/>
  <c r="AW1607" i="2"/>
  <c r="AQ1607" i="2" s="1"/>
  <c r="AY1607" i="2"/>
  <c r="AZ1607" i="2" s="1"/>
  <c r="AY1673" i="2"/>
  <c r="AZ1673" i="2" s="1"/>
  <c r="AW1673" i="2"/>
  <c r="AY1267" i="2"/>
  <c r="BA1267" i="2" s="1"/>
  <c r="AW1267" i="2"/>
  <c r="AW1369" i="2"/>
  <c r="AQ1369" i="2" s="1"/>
  <c r="AY1369" i="2"/>
  <c r="AZ1369" i="2" s="1"/>
  <c r="AW1245" i="2"/>
  <c r="AQ1245" i="2" s="1"/>
  <c r="AY1245" i="2"/>
  <c r="AZ1245" i="2" s="1"/>
  <c r="AD12" i="2"/>
  <c r="AE12" i="2"/>
  <c r="V12" i="2" s="1"/>
  <c r="AY747" i="2"/>
  <c r="AZ747" i="2" s="1"/>
  <c r="AW747" i="2"/>
  <c r="AQ747" i="2" s="1"/>
  <c r="AY1210" i="2"/>
  <c r="AZ1210" i="2" s="1"/>
  <c r="AW1210" i="2"/>
  <c r="AQ1210" i="2" s="1"/>
  <c r="AY807" i="2"/>
  <c r="AZ807" i="2" s="1"/>
  <c r="AW807" i="2"/>
  <c r="AQ807" i="2" s="1"/>
  <c r="AW586" i="2"/>
  <c r="AQ586" i="2" s="1"/>
  <c r="AY586" i="2"/>
  <c r="BA586" i="2" s="1"/>
  <c r="AY638" i="2"/>
  <c r="BA638" i="2" s="1"/>
  <c r="AW638" i="2"/>
  <c r="AQ638" i="2" s="1"/>
  <c r="AW1564" i="2"/>
  <c r="AQ1564" i="2" s="1"/>
  <c r="AY1564" i="2"/>
  <c r="BB1564" i="2" s="1"/>
  <c r="N1564" i="2" s="1"/>
  <c r="AY1716" i="2"/>
  <c r="AZ1716" i="2" s="1"/>
  <c r="AW1716" i="2"/>
  <c r="AQ1716" i="2" s="1"/>
  <c r="AY1271" i="2"/>
  <c r="BA1271" i="2" s="1"/>
  <c r="AW1271" i="2"/>
  <c r="AQ1271" i="2" s="1"/>
  <c r="AY1679" i="2"/>
  <c r="AZ1679" i="2" s="1"/>
  <c r="AW1679" i="2"/>
  <c r="AQ1679" i="2" s="1"/>
  <c r="AY1629" i="2"/>
  <c r="AZ1629" i="2" s="1"/>
  <c r="AW1629" i="2"/>
  <c r="AY1279" i="2"/>
  <c r="BA1279" i="2" s="1"/>
  <c r="AW1279" i="2"/>
  <c r="AQ1279" i="2" s="1"/>
  <c r="AW977" i="2"/>
  <c r="AQ977" i="2" s="1"/>
  <c r="AY977" i="2"/>
  <c r="AZ977" i="2" s="1"/>
  <c r="AY1157" i="2"/>
  <c r="BB1157" i="2" s="1"/>
  <c r="N1157" i="2" s="1"/>
  <c r="AW1157" i="2"/>
  <c r="AQ1157" i="2" s="1"/>
  <c r="AY751" i="2"/>
  <c r="BA751" i="2" s="1"/>
  <c r="AW751" i="2"/>
  <c r="AQ751" i="2" s="1"/>
  <c r="AW53" i="2"/>
  <c r="AQ53" i="2" s="1"/>
  <c r="AY53" i="2"/>
  <c r="AW134" i="2"/>
  <c r="AY134" i="2"/>
  <c r="AZ134" i="2" s="1"/>
  <c r="AW1017" i="2"/>
  <c r="AQ1017" i="2" s="1"/>
  <c r="AY1017" i="2"/>
  <c r="AZ1017" i="2" s="1"/>
  <c r="AY420" i="2"/>
  <c r="AZ420" i="2" s="1"/>
  <c r="AW420" i="2"/>
  <c r="AQ420" i="2" s="1"/>
  <c r="AW1729" i="2"/>
  <c r="AQ1729" i="2" s="1"/>
  <c r="AY1729" i="2"/>
  <c r="AZ1729" i="2" s="1"/>
  <c r="AY310" i="2"/>
  <c r="BA310" i="2" s="1"/>
  <c r="AW310" i="2"/>
  <c r="AQ310" i="2" s="1"/>
  <c r="AY1138" i="2"/>
  <c r="AZ1138" i="2" s="1"/>
  <c r="AW1138" i="2"/>
  <c r="AY1719" i="2"/>
  <c r="AZ1719" i="2" s="1"/>
  <c r="AW1719" i="2"/>
  <c r="AQ1719" i="2" s="1"/>
  <c r="AY320" i="2"/>
  <c r="AZ320" i="2" s="1"/>
  <c r="AW320" i="2"/>
  <c r="AQ320" i="2" s="1"/>
  <c r="AY263" i="2"/>
  <c r="BB263" i="2" s="1"/>
  <c r="N263" i="2" s="1"/>
  <c r="AW263" i="2"/>
  <c r="AQ263" i="2" s="1"/>
  <c r="AY1676" i="2"/>
  <c r="AZ1676" i="2" s="1"/>
  <c r="AW1676" i="2"/>
  <c r="AQ1676" i="2" s="1"/>
  <c r="AW1368" i="2"/>
  <c r="AQ1368" i="2" s="1"/>
  <c r="AY1368" i="2"/>
  <c r="AY852" i="2"/>
  <c r="AZ852" i="2" s="1"/>
  <c r="AW852" i="2"/>
  <c r="AY1375" i="2"/>
  <c r="AZ1375" i="2" s="1"/>
  <c r="AW1375" i="2"/>
  <c r="AY499" i="2"/>
  <c r="AZ499" i="2" s="1"/>
  <c r="AW499" i="2"/>
  <c r="AY663" i="2"/>
  <c r="AZ663" i="2" s="1"/>
  <c r="AW663" i="2"/>
  <c r="AQ663" i="2" s="1"/>
  <c r="AY230" i="2"/>
  <c r="AW230" i="2"/>
  <c r="AQ230" i="2" s="1"/>
  <c r="AY1315" i="2"/>
  <c r="AZ1315" i="2" s="1"/>
  <c r="AW1315" i="2"/>
  <c r="AQ1315" i="2" s="1"/>
  <c r="AY554" i="2"/>
  <c r="BB554" i="2" s="1"/>
  <c r="N554" i="2" s="1"/>
  <c r="AW554" i="2"/>
  <c r="AQ554" i="2" s="1"/>
  <c r="AW1619" i="2"/>
  <c r="AQ1619" i="2" s="1"/>
  <c r="AY1619" i="2"/>
  <c r="BA1619" i="2" s="1"/>
  <c r="AY1410" i="2"/>
  <c r="AW1410" i="2"/>
  <c r="AQ1410" i="2" s="1"/>
  <c r="AY1782" i="2"/>
  <c r="AW1782" i="2"/>
  <c r="AW964" i="2"/>
  <c r="AQ964" i="2" s="1"/>
  <c r="AY964" i="2"/>
  <c r="AZ964" i="2" s="1"/>
  <c r="AW633" i="2"/>
  <c r="AQ633" i="2" s="1"/>
  <c r="AY633" i="2"/>
  <c r="AZ633" i="2" s="1"/>
  <c r="AW1213" i="2"/>
  <c r="AQ1213" i="2" s="1"/>
  <c r="AY1213" i="2"/>
  <c r="AZ1213" i="2" s="1"/>
  <c r="AW1333" i="2"/>
  <c r="AQ1333" i="2" s="1"/>
  <c r="AY1333" i="2"/>
  <c r="AZ1333" i="2" s="1"/>
  <c r="AY187" i="2"/>
  <c r="AZ187" i="2" s="1"/>
  <c r="AW187" i="2"/>
  <c r="AQ187" i="2" s="1"/>
  <c r="AW942" i="2"/>
  <c r="AQ942" i="2" s="1"/>
  <c r="AY942" i="2"/>
  <c r="AY562" i="2"/>
  <c r="AZ562" i="2" s="1"/>
  <c r="AW562" i="2"/>
  <c r="AQ562" i="2" s="1"/>
  <c r="AW680" i="2"/>
  <c r="AQ680" i="2" s="1"/>
  <c r="AY680" i="2"/>
  <c r="AZ680" i="2" s="1"/>
  <c r="AY1688" i="2"/>
  <c r="AZ1688" i="2" s="1"/>
  <c r="AW1688" i="2"/>
  <c r="AW886" i="2"/>
  <c r="AQ886" i="2" s="1"/>
  <c r="AY886" i="2"/>
  <c r="AZ886" i="2" s="1"/>
  <c r="AW1038" i="2"/>
  <c r="AQ1038" i="2" s="1"/>
  <c r="AY1038" i="2"/>
  <c r="AZ1038" i="2" s="1"/>
  <c r="AW1772" i="2"/>
  <c r="AQ1772" i="2" s="1"/>
  <c r="AY1772" i="2"/>
  <c r="AZ1772" i="2" s="1"/>
  <c r="AY1418" i="2"/>
  <c r="BA1418" i="2" s="1"/>
  <c r="AW1418" i="2"/>
  <c r="AQ1418" i="2" s="1"/>
  <c r="AW1446" i="2"/>
  <c r="AQ1446" i="2" s="1"/>
  <c r="AY1446" i="2"/>
  <c r="AY588" i="2"/>
  <c r="AZ588" i="2" s="1"/>
  <c r="AW588" i="2"/>
  <c r="AQ588" i="2" s="1"/>
  <c r="AY772" i="2"/>
  <c r="AZ772" i="2" s="1"/>
  <c r="AW772" i="2"/>
  <c r="AQ772" i="2" s="1"/>
  <c r="AW1714" i="2"/>
  <c r="AY1714" i="2"/>
  <c r="AZ1714" i="2" s="1"/>
  <c r="AW889" i="2"/>
  <c r="AQ889" i="2" s="1"/>
  <c r="AY889" i="2"/>
  <c r="AZ889" i="2" s="1"/>
  <c r="AW1329" i="2"/>
  <c r="AQ1329" i="2" s="1"/>
  <c r="AY1329" i="2"/>
  <c r="BA1329" i="2" s="1"/>
  <c r="AW1117" i="2"/>
  <c r="AY1117" i="2"/>
  <c r="AZ1117" i="2" s="1"/>
  <c r="AY380" i="2"/>
  <c r="BA380" i="2" s="1"/>
  <c r="AW380" i="2"/>
  <c r="AQ380" i="2" s="1"/>
  <c r="AY321" i="2"/>
  <c r="AZ321" i="2" s="1"/>
  <c r="AW321" i="2"/>
  <c r="AQ321" i="2" s="1"/>
  <c r="AY182" i="2"/>
  <c r="BB182" i="2" s="1"/>
  <c r="N182" i="2" s="1"/>
  <c r="AW182" i="2"/>
  <c r="AY812" i="2"/>
  <c r="BB812" i="2" s="1"/>
  <c r="N812" i="2" s="1"/>
  <c r="AW812" i="2"/>
  <c r="AY1790" i="2"/>
  <c r="AW1790" i="2"/>
  <c r="AY583" i="2"/>
  <c r="BB583" i="2" s="1"/>
  <c r="N583" i="2" s="1"/>
  <c r="AW583" i="2"/>
  <c r="AQ583" i="2" s="1"/>
  <c r="AW937" i="2"/>
  <c r="AQ937" i="2" s="1"/>
  <c r="AY937" i="2"/>
  <c r="AZ937" i="2" s="1"/>
  <c r="AY1551" i="2"/>
  <c r="AW1551" i="2"/>
  <c r="AQ1551" i="2" s="1"/>
  <c r="AW1032" i="2"/>
  <c r="AQ1032" i="2" s="1"/>
  <c r="AY1032" i="2"/>
  <c r="AZ1032" i="2" s="1"/>
  <c r="AY555" i="2"/>
  <c r="AZ555" i="2" s="1"/>
  <c r="AW555" i="2"/>
  <c r="AQ555" i="2" s="1"/>
  <c r="AW1593" i="2"/>
  <c r="AQ1593" i="2" s="1"/>
  <c r="AY1593" i="2"/>
  <c r="AZ1593" i="2" s="1"/>
  <c r="AY199" i="2"/>
  <c r="AZ199" i="2" s="1"/>
  <c r="AW199" i="2"/>
  <c r="AQ199" i="2" s="1"/>
  <c r="AY709" i="2"/>
  <c r="BA709" i="2" s="1"/>
  <c r="AW709" i="2"/>
  <c r="AQ709" i="2" s="1"/>
  <c r="AY319" i="2"/>
  <c r="BB319" i="2" s="1"/>
  <c r="N319" i="2" s="1"/>
  <c r="AW319" i="2"/>
  <c r="AQ319" i="2" s="1"/>
  <c r="AY346" i="2"/>
  <c r="AZ346" i="2" s="1"/>
  <c r="AW346" i="2"/>
  <c r="AQ346" i="2" s="1"/>
  <c r="AY135" i="2"/>
  <c r="AZ135" i="2" s="1"/>
  <c r="AW135" i="2"/>
  <c r="AQ135" i="2" s="1"/>
  <c r="AW1246" i="2"/>
  <c r="AQ1246" i="2" s="1"/>
  <c r="AY1246" i="2"/>
  <c r="AZ1246" i="2" s="1"/>
  <c r="AW1748" i="2"/>
  <c r="AQ1748" i="2" s="1"/>
  <c r="AY1748" i="2"/>
  <c r="AY1357" i="2"/>
  <c r="AZ1357" i="2" s="1"/>
  <c r="AW1357" i="2"/>
  <c r="AW858" i="2"/>
  <c r="AQ858" i="2" s="1"/>
  <c r="AY858" i="2"/>
  <c r="AZ858" i="2" s="1"/>
  <c r="AY671" i="2"/>
  <c r="AZ671" i="2" s="1"/>
  <c r="AW671" i="2"/>
  <c r="AW685" i="2"/>
  <c r="AQ685" i="2" s="1"/>
  <c r="AY685" i="2"/>
  <c r="AZ685" i="2" s="1"/>
  <c r="AY176" i="2"/>
  <c r="AZ176" i="2" s="1"/>
  <c r="AW176" i="2"/>
  <c r="AQ176" i="2" s="1"/>
  <c r="AY281" i="2"/>
  <c r="BB281" i="2" s="1"/>
  <c r="N281" i="2" s="1"/>
  <c r="AW281" i="2"/>
  <c r="AQ281" i="2" s="1"/>
  <c r="AY277" i="2"/>
  <c r="AZ277" i="2" s="1"/>
  <c r="AW277" i="2"/>
  <c r="AQ277" i="2" s="1"/>
  <c r="AY194" i="2"/>
  <c r="BB194" i="2" s="1"/>
  <c r="N194" i="2" s="1"/>
  <c r="AW194" i="2"/>
  <c r="AY843" i="2"/>
  <c r="AW843" i="2"/>
  <c r="AW1538" i="2"/>
  <c r="AQ1538" i="2" s="1"/>
  <c r="AY1538" i="2"/>
  <c r="AZ1538" i="2" s="1"/>
  <c r="AW910" i="2"/>
  <c r="AQ910" i="2" s="1"/>
  <c r="AY910" i="2"/>
  <c r="BA910" i="2" s="1"/>
  <c r="AY244" i="2"/>
  <c r="AZ244" i="2" s="1"/>
  <c r="AW244" i="2"/>
  <c r="AQ244" i="2" s="1"/>
  <c r="AY779" i="2"/>
  <c r="AZ779" i="2" s="1"/>
  <c r="AW779" i="2"/>
  <c r="AQ779" i="2" s="1"/>
  <c r="AY746" i="2"/>
  <c r="AZ746" i="2" s="1"/>
  <c r="AW746" i="2"/>
  <c r="AQ746" i="2" s="1"/>
  <c r="AY198" i="2"/>
  <c r="AZ198" i="2" s="1"/>
  <c r="AW198" i="2"/>
  <c r="AQ198" i="2" s="1"/>
  <c r="AW1048" i="2"/>
  <c r="AQ1048" i="2" s="1"/>
  <c r="AY1048" i="2"/>
  <c r="BB1048" i="2" s="1"/>
  <c r="N1048" i="2" s="1"/>
  <c r="AY994" i="2"/>
  <c r="AZ994" i="2" s="1"/>
  <c r="AW994" i="2"/>
  <c r="AQ994" i="2" s="1"/>
  <c r="AW170" i="2"/>
  <c r="AQ170" i="2" s="1"/>
  <c r="AY170" i="2"/>
  <c r="AZ170" i="2" s="1"/>
  <c r="AY354" i="2"/>
  <c r="AZ354" i="2" s="1"/>
  <c r="AW354" i="2"/>
  <c r="AQ354" i="2" s="1"/>
  <c r="AY1188" i="2"/>
  <c r="AZ1188" i="2" s="1"/>
  <c r="AW1188" i="2"/>
  <c r="AQ1188" i="2" s="1"/>
  <c r="AY1534" i="2"/>
  <c r="AZ1534" i="2" s="1"/>
  <c r="AW1534" i="2"/>
  <c r="AQ1534" i="2" s="1"/>
  <c r="AY785" i="2"/>
  <c r="AZ785" i="2" s="1"/>
  <c r="AW785" i="2"/>
  <c r="AQ785" i="2" s="1"/>
  <c r="AW1400" i="2"/>
  <c r="AQ1400" i="2" s="1"/>
  <c r="AY1400" i="2"/>
  <c r="AW1666" i="2"/>
  <c r="AQ1666" i="2" s="1"/>
  <c r="AY1666" i="2"/>
  <c r="AZ1666" i="2" s="1"/>
  <c r="AY1342" i="2"/>
  <c r="AZ1342" i="2" s="1"/>
  <c r="AW1342" i="2"/>
  <c r="AQ1342" i="2" s="1"/>
  <c r="AY1238" i="2"/>
  <c r="BB1238" i="2" s="1"/>
  <c r="AW1238" i="2"/>
  <c r="AW1377" i="2"/>
  <c r="AY1377" i="2"/>
  <c r="AZ1377" i="2" s="1"/>
  <c r="AW1158" i="2"/>
  <c r="AQ1158" i="2" s="1"/>
  <c r="AY1158" i="2"/>
  <c r="AZ1158" i="2" s="1"/>
  <c r="AW449" i="2"/>
  <c r="AQ449" i="2" s="1"/>
  <c r="AY449" i="2"/>
  <c r="AZ449" i="2" s="1"/>
  <c r="AW30" i="2"/>
  <c r="AQ30" i="2" s="1"/>
  <c r="AY30" i="2"/>
  <c r="AZ30" i="2" s="1"/>
  <c r="AY278" i="2"/>
  <c r="AW278" i="2"/>
  <c r="AQ278" i="2" s="1"/>
  <c r="AY1280" i="2"/>
  <c r="AZ1280" i="2" s="1"/>
  <c r="AW1280" i="2"/>
  <c r="AQ1280" i="2" s="1"/>
  <c r="AW1441" i="2"/>
  <c r="AQ1441" i="2" s="1"/>
  <c r="AY1441" i="2"/>
  <c r="BA1441" i="2" s="1"/>
  <c r="AY1303" i="2"/>
  <c r="AZ1303" i="2" s="1"/>
  <c r="AW1303" i="2"/>
  <c r="AQ1303" i="2" s="1"/>
  <c r="AY395" i="2"/>
  <c r="AZ395" i="2" s="1"/>
  <c r="AW395" i="2"/>
  <c r="AW1317" i="2"/>
  <c r="AQ1317" i="2" s="1"/>
  <c r="AY1317" i="2"/>
  <c r="AZ1317" i="2" s="1"/>
  <c r="AY492" i="2"/>
  <c r="AZ492" i="2" s="1"/>
  <c r="AW492" i="2"/>
  <c r="AQ492" i="2" s="1"/>
  <c r="AY1113" i="2"/>
  <c r="AZ1113" i="2" s="1"/>
  <c r="AW1113" i="2"/>
  <c r="AQ1113" i="2" s="1"/>
  <c r="AY146" i="2"/>
  <c r="BB146" i="2" s="1"/>
  <c r="N146" i="2" s="1"/>
  <c r="AW146" i="2"/>
  <c r="AQ146" i="2" s="1"/>
  <c r="AW919" i="2"/>
  <c r="AQ919" i="2" s="1"/>
  <c r="AY919" i="2"/>
  <c r="AZ919" i="2" s="1"/>
  <c r="AY519" i="2"/>
  <c r="AZ519" i="2" s="1"/>
  <c r="AW519" i="2"/>
  <c r="AQ519" i="2" s="1"/>
  <c r="AY71" i="2"/>
  <c r="AZ71" i="2" s="1"/>
  <c r="AW71" i="2"/>
  <c r="AY1175" i="2"/>
  <c r="AZ1175" i="2" s="1"/>
  <c r="AW1175" i="2"/>
  <c r="AQ1175" i="2" s="1"/>
  <c r="AY309" i="2"/>
  <c r="AZ309" i="2" s="1"/>
  <c r="AW309" i="2"/>
  <c r="AQ309" i="2" s="1"/>
  <c r="AW1014" i="2"/>
  <c r="AQ1014" i="2" s="1"/>
  <c r="AY1014" i="2"/>
  <c r="AZ1014" i="2" s="1"/>
  <c r="AY573" i="2"/>
  <c r="BA573" i="2" s="1"/>
  <c r="AW573" i="2"/>
  <c r="AQ573" i="2" s="1"/>
  <c r="AY452" i="2"/>
  <c r="BA452" i="2" s="1"/>
  <c r="AW452" i="2"/>
  <c r="AQ452" i="2" s="1"/>
  <c r="AW1085" i="2"/>
  <c r="AQ1085" i="2" s="1"/>
  <c r="AY1085" i="2"/>
  <c r="BA1085" i="2" s="1"/>
  <c r="AW1777" i="2"/>
  <c r="AQ1777" i="2" s="1"/>
  <c r="AY1777" i="2"/>
  <c r="BB1777" i="2" s="1"/>
  <c r="AY741" i="2"/>
  <c r="AZ741" i="2" s="1"/>
  <c r="AW741" i="2"/>
  <c r="AQ741" i="2" s="1"/>
  <c r="AW439" i="2"/>
  <c r="AQ439" i="2" s="1"/>
  <c r="AY439" i="2"/>
  <c r="AZ439" i="2" s="1"/>
  <c r="AY137" i="2"/>
  <c r="BB137" i="2" s="1"/>
  <c r="N137" i="2" s="1"/>
  <c r="AW137" i="2"/>
  <c r="AQ137" i="2" s="1"/>
  <c r="AW513" i="2"/>
  <c r="AQ513" i="2" s="1"/>
  <c r="AY513" i="2"/>
  <c r="AZ513" i="2" s="1"/>
  <c r="AW1797" i="2"/>
  <c r="AQ1797" i="2" s="1"/>
  <c r="AY1797" i="2"/>
  <c r="AZ1797" i="2" s="1"/>
  <c r="AY131" i="2"/>
  <c r="BB131" i="2" s="1"/>
  <c r="AW131" i="2"/>
  <c r="AQ131" i="2" s="1"/>
  <c r="AY1438" i="2"/>
  <c r="AZ1438" i="2" s="1"/>
  <c r="AW1438" i="2"/>
  <c r="AQ1438" i="2" s="1"/>
  <c r="AY1036" i="2"/>
  <c r="AW1036" i="2"/>
  <c r="AQ1036" i="2" s="1"/>
  <c r="AY679" i="2"/>
  <c r="AZ679" i="2" s="1"/>
  <c r="AW679" i="2"/>
  <c r="AQ679" i="2" s="1"/>
  <c r="AW9" i="2"/>
  <c r="AQ9" i="2" s="1"/>
  <c r="AY9" i="2"/>
  <c r="BB9" i="2" s="1"/>
  <c r="N9" i="2" s="1"/>
  <c r="AW1712" i="2"/>
  <c r="AQ1712" i="2" s="1"/>
  <c r="AY1712" i="2"/>
  <c r="BB1712" i="2" s="1"/>
  <c r="N1712" i="2" s="1"/>
  <c r="AY152" i="2"/>
  <c r="AZ152" i="2" s="1"/>
  <c r="AW152" i="2"/>
  <c r="AQ152" i="2" s="1"/>
  <c r="AY298" i="2"/>
  <c r="AZ298" i="2" s="1"/>
  <c r="AW298" i="2"/>
  <c r="AQ298" i="2" s="1"/>
  <c r="AW1623" i="2"/>
  <c r="AQ1623" i="2" s="1"/>
  <c r="AY1623" i="2"/>
  <c r="AY683" i="2"/>
  <c r="BA683" i="2" s="1"/>
  <c r="AW683" i="2"/>
  <c r="AY1445" i="2"/>
  <c r="AZ1445" i="2" s="1"/>
  <c r="AW1445" i="2"/>
  <c r="AQ1445" i="2" s="1"/>
  <c r="AW973" i="2"/>
  <c r="AQ973" i="2" s="1"/>
  <c r="AY973" i="2"/>
  <c r="AZ973" i="2" s="1"/>
  <c r="AW350" i="2"/>
  <c r="AY350" i="2"/>
  <c r="AY736" i="2"/>
  <c r="AZ736" i="2" s="1"/>
  <c r="AW736" i="2"/>
  <c r="AQ736" i="2" s="1"/>
  <c r="AY560" i="2"/>
  <c r="BB560" i="2" s="1"/>
  <c r="N560" i="2" s="1"/>
  <c r="AW560" i="2"/>
  <c r="AQ560" i="2" s="1"/>
  <c r="AY1167" i="2"/>
  <c r="AZ1167" i="2" s="1"/>
  <c r="AW1167" i="2"/>
  <c r="AQ1167" i="2" s="1"/>
  <c r="AY658" i="2"/>
  <c r="AZ658" i="2" s="1"/>
  <c r="AW658" i="2"/>
  <c r="AQ658" i="2" s="1"/>
  <c r="AY1218" i="2"/>
  <c r="AZ1218" i="2" s="1"/>
  <c r="AW1218" i="2"/>
  <c r="AY1514" i="2"/>
  <c r="BA1514" i="2" s="1"/>
  <c r="AW1514" i="2"/>
  <c r="AQ1514" i="2" s="1"/>
  <c r="AY173" i="2"/>
  <c r="AZ173" i="2" s="1"/>
  <c r="AW173" i="2"/>
  <c r="AY344" i="2"/>
  <c r="AZ344" i="2" s="1"/>
  <c r="AW344" i="2"/>
  <c r="AY1189" i="2"/>
  <c r="AZ1189" i="2" s="1"/>
  <c r="AW1189" i="2"/>
  <c r="AQ1189" i="2" s="1"/>
  <c r="AW1631" i="2"/>
  <c r="AQ1631" i="2" s="1"/>
  <c r="AY1631" i="2"/>
  <c r="BB1631" i="2" s="1"/>
  <c r="N1631" i="2" s="1"/>
  <c r="AY174" i="2"/>
  <c r="BA174" i="2" s="1"/>
  <c r="AW174" i="2"/>
  <c r="AQ174" i="2" s="1"/>
  <c r="AY1381" i="2"/>
  <c r="BB1381" i="2" s="1"/>
  <c r="AW1381" i="2"/>
  <c r="AQ1381" i="2" s="1"/>
  <c r="AY724" i="2"/>
  <c r="AZ724" i="2" s="1"/>
  <c r="AW724" i="2"/>
  <c r="AY1472" i="2"/>
  <c r="AZ1472" i="2" s="1"/>
  <c r="AW1472" i="2"/>
  <c r="AY1394" i="2"/>
  <c r="AW1394" i="2"/>
  <c r="AQ1394" i="2" s="1"/>
  <c r="AY737" i="2"/>
  <c r="AZ737" i="2" s="1"/>
  <c r="AW737" i="2"/>
  <c r="AQ737" i="2" s="1"/>
  <c r="AW1615" i="2"/>
  <c r="AQ1615" i="2" s="1"/>
  <c r="AY1615" i="2"/>
  <c r="AZ1615" i="2" s="1"/>
  <c r="AY291" i="2"/>
  <c r="AZ291" i="2" s="1"/>
  <c r="AW291" i="2"/>
  <c r="AQ291" i="2" s="1"/>
  <c r="AY267" i="2"/>
  <c r="AW267" i="2"/>
  <c r="AQ267" i="2" s="1"/>
  <c r="AY1202" i="2"/>
  <c r="BB1202" i="2" s="1"/>
  <c r="AW1202" i="2"/>
  <c r="AQ1202" i="2" s="1"/>
  <c r="AY295" i="2"/>
  <c r="AW295" i="2"/>
  <c r="AQ295" i="2" s="1"/>
  <c r="AY104" i="2"/>
  <c r="AZ104" i="2" s="1"/>
  <c r="AW104" i="2"/>
  <c r="AQ104" i="2" s="1"/>
  <c r="AY1621" i="2"/>
  <c r="AZ1621" i="2" s="1"/>
  <c r="AW1621" i="2"/>
  <c r="AY545" i="2"/>
  <c r="AZ545" i="2" s="1"/>
  <c r="AW545" i="2"/>
  <c r="AY1634" i="2"/>
  <c r="AZ1634" i="2" s="1"/>
  <c r="AW1634" i="2"/>
  <c r="AQ1634" i="2" s="1"/>
  <c r="AY237" i="2"/>
  <c r="AZ237" i="2" s="1"/>
  <c r="AW237" i="2"/>
  <c r="AQ237" i="2" s="1"/>
  <c r="AW793" i="2"/>
  <c r="AY793" i="2"/>
  <c r="AZ793" i="2" s="1"/>
  <c r="AY1455" i="2"/>
  <c r="AZ1455" i="2" s="1"/>
  <c r="AW1455" i="2"/>
  <c r="AQ1455" i="2" s="1"/>
  <c r="AY1137" i="2"/>
  <c r="AZ1137" i="2" s="1"/>
  <c r="AW1137" i="2"/>
  <c r="AY1658" i="2"/>
  <c r="BB1658" i="2" s="1"/>
  <c r="N1658" i="2" s="1"/>
  <c r="AW1658" i="2"/>
  <c r="AW1029" i="2"/>
  <c r="AQ1029" i="2" s="1"/>
  <c r="AY1029" i="2"/>
  <c r="AZ1029" i="2" s="1"/>
  <c r="AY1193" i="2"/>
  <c r="AZ1193" i="2" s="1"/>
  <c r="AW1193" i="2"/>
  <c r="AY366" i="2"/>
  <c r="AZ366" i="2" s="1"/>
  <c r="AW366" i="2"/>
  <c r="AQ366" i="2" s="1"/>
  <c r="AY204" i="2"/>
  <c r="AZ204" i="2" s="1"/>
  <c r="AW204" i="2"/>
  <c r="AQ204" i="2" s="1"/>
  <c r="AY209" i="2"/>
  <c r="AZ209" i="2" s="1"/>
  <c r="AW209" i="2"/>
  <c r="AQ209" i="2" s="1"/>
  <c r="AY688" i="2"/>
  <c r="AZ688" i="2" s="1"/>
  <c r="AW688" i="2"/>
  <c r="AQ688" i="2" s="1"/>
  <c r="AW674" i="2"/>
  <c r="AQ674" i="2" s="1"/>
  <c r="AY674" i="2"/>
  <c r="BB674" i="2" s="1"/>
  <c r="N674" i="2" s="1"/>
  <c r="AY325" i="2"/>
  <c r="AZ325" i="2" s="1"/>
  <c r="AW325" i="2"/>
  <c r="AQ325" i="2" s="1"/>
  <c r="AY813" i="2"/>
  <c r="AZ813" i="2" s="1"/>
  <c r="AW813" i="2"/>
  <c r="AY666" i="2"/>
  <c r="AZ666" i="2" s="1"/>
  <c r="AW666" i="2"/>
  <c r="AQ666" i="2" s="1"/>
  <c r="AY1784" i="2"/>
  <c r="AZ1784" i="2" s="1"/>
  <c r="AW1784" i="2"/>
  <c r="AQ1784" i="2" s="1"/>
  <c r="AY534" i="2"/>
  <c r="BB534" i="2" s="1"/>
  <c r="AW534" i="2"/>
  <c r="AQ534" i="2" s="1"/>
  <c r="AW286" i="2"/>
  <c r="AY286" i="2"/>
  <c r="BB286" i="2" s="1"/>
  <c r="N286" i="2" s="1"/>
  <c r="AY1252" i="2"/>
  <c r="AZ1252" i="2" s="1"/>
  <c r="AW1252" i="2"/>
  <c r="AQ1252" i="2" s="1"/>
  <c r="AY1275" i="2"/>
  <c r="AZ1275" i="2" s="1"/>
  <c r="AW1275" i="2"/>
  <c r="AY987" i="2"/>
  <c r="AW987" i="2"/>
  <c r="AY753" i="2"/>
  <c r="BB753" i="2" s="1"/>
  <c r="N753" i="2" s="1"/>
  <c r="AW753" i="2"/>
  <c r="AQ753" i="2" s="1"/>
  <c r="AY639" i="2"/>
  <c r="AZ639" i="2" s="1"/>
  <c r="AW639" i="2"/>
  <c r="AQ639" i="2" s="1"/>
  <c r="AW1690" i="2"/>
  <c r="AQ1690" i="2" s="1"/>
  <c r="AY1690" i="2"/>
  <c r="BB1690" i="2" s="1"/>
  <c r="N1690" i="2" s="1"/>
  <c r="AY1656" i="2"/>
  <c r="BA1656" i="2" s="1"/>
  <c r="AW1656" i="2"/>
  <c r="AQ1656" i="2" s="1"/>
  <c r="AW1104" i="2"/>
  <c r="AQ1104" i="2" s="1"/>
  <c r="AY1104" i="2"/>
  <c r="AZ1104" i="2" s="1"/>
  <c r="AY1618" i="2"/>
  <c r="AZ1618" i="2" s="1"/>
  <c r="AW1618" i="2"/>
  <c r="AQ1618" i="2" s="1"/>
  <c r="AY708" i="2"/>
  <c r="AZ708" i="2" s="1"/>
  <c r="AW708" i="2"/>
  <c r="AY143" i="2"/>
  <c r="BA143" i="2" s="1"/>
  <c r="AW143" i="2"/>
  <c r="AQ143" i="2" s="1"/>
  <c r="AY268" i="2"/>
  <c r="AZ268" i="2" s="1"/>
  <c r="AW268" i="2"/>
  <c r="AQ268" i="2" s="1"/>
  <c r="AY444" i="2"/>
  <c r="BA444" i="2" s="1"/>
  <c r="AW444" i="2"/>
  <c r="AY880" i="2"/>
  <c r="AZ880" i="2" s="1"/>
  <c r="AW880" i="2"/>
  <c r="AQ880" i="2" s="1"/>
  <c r="AW1002" i="2"/>
  <c r="AQ1002" i="2" s="1"/>
  <c r="AY1002" i="2"/>
  <c r="AZ1002" i="2" s="1"/>
  <c r="AY1327" i="2"/>
  <c r="AZ1327" i="2" s="1"/>
  <c r="AW1327" i="2"/>
  <c r="AQ1327" i="2" s="1"/>
  <c r="AW1462" i="2"/>
  <c r="AQ1462" i="2" s="1"/>
  <c r="AY1462" i="2"/>
  <c r="AY1180" i="2"/>
  <c r="BB1180" i="2" s="1"/>
  <c r="N1180" i="2" s="1"/>
  <c r="AW1180" i="2"/>
  <c r="AY164" i="2"/>
  <c r="AZ164" i="2" s="1"/>
  <c r="AW164" i="2"/>
  <c r="AY1783" i="2"/>
  <c r="AW1783" i="2"/>
  <c r="AQ1783" i="2" s="1"/>
  <c r="AY116" i="2"/>
  <c r="AW116" i="2"/>
  <c r="AQ116" i="2" s="1"/>
  <c r="AY1402" i="2"/>
  <c r="AZ1402" i="2" s="1"/>
  <c r="AW1402" i="2"/>
  <c r="AQ1402" i="2" s="1"/>
  <c r="AY552" i="2"/>
  <c r="BB552" i="2" s="1"/>
  <c r="N552" i="2" s="1"/>
  <c r="AW552" i="2"/>
  <c r="AQ552" i="2" s="1"/>
  <c r="AY589" i="2"/>
  <c r="AW589" i="2"/>
  <c r="AQ589" i="2" s="1"/>
  <c r="AW1731" i="2"/>
  <c r="AQ1731" i="2" s="1"/>
  <c r="AY1731" i="2"/>
  <c r="AZ1731" i="2" s="1"/>
  <c r="AY260" i="2"/>
  <c r="BA260" i="2" s="1"/>
  <c r="AW260" i="2"/>
  <c r="AY1685" i="2"/>
  <c r="BA1685" i="2" s="1"/>
  <c r="AW1685" i="2"/>
  <c r="AQ1685" i="2" s="1"/>
  <c r="AY971" i="2"/>
  <c r="AZ971" i="2" s="1"/>
  <c r="AW971" i="2"/>
  <c r="AY103" i="2"/>
  <c r="AZ103" i="2" s="1"/>
  <c r="AW103" i="2"/>
  <c r="AQ103" i="2" s="1"/>
  <c r="AW1726" i="2"/>
  <c r="AQ1726" i="2" s="1"/>
  <c r="AY1726" i="2"/>
  <c r="BA1726" i="2" s="1"/>
  <c r="AW40" i="2"/>
  <c r="AQ40" i="2" s="1"/>
  <c r="AY40" i="2"/>
  <c r="AZ40" i="2" s="1"/>
  <c r="AY179" i="2"/>
  <c r="AZ179" i="2" s="1"/>
  <c r="AW179" i="2"/>
  <c r="AQ179" i="2" s="1"/>
  <c r="AY656" i="2"/>
  <c r="AZ656" i="2" s="1"/>
  <c r="AW656" i="2"/>
  <c r="AQ656" i="2" s="1"/>
  <c r="AY338" i="2"/>
  <c r="BA338" i="2" s="1"/>
  <c r="AW338" i="2"/>
  <c r="AY770" i="2"/>
  <c r="AW770" i="2"/>
  <c r="AQ770" i="2" s="1"/>
  <c r="AY805" i="2"/>
  <c r="BA805" i="2" s="1"/>
  <c r="AW805" i="2"/>
  <c r="AY1379" i="2"/>
  <c r="AZ1379" i="2" s="1"/>
  <c r="AW1379" i="2"/>
  <c r="AW1161" i="2"/>
  <c r="AQ1161" i="2" s="1"/>
  <c r="AY1161" i="2"/>
  <c r="AZ1161" i="2" s="1"/>
  <c r="AY1039" i="2"/>
  <c r="BA1039" i="2" s="1"/>
  <c r="AW1039" i="2"/>
  <c r="AQ1039" i="2" s="1"/>
  <c r="AY360" i="2"/>
  <c r="BA360" i="2" s="1"/>
  <c r="AW360" i="2"/>
  <c r="AQ360" i="2" s="1"/>
  <c r="AY1800" i="2"/>
  <c r="AW1800" i="2"/>
  <c r="AQ1800" i="2" s="1"/>
  <c r="AW1008" i="2"/>
  <c r="AQ1008" i="2" s="1"/>
  <c r="AY1008" i="2"/>
  <c r="AZ1008" i="2" s="1"/>
  <c r="AY371" i="2"/>
  <c r="AZ371" i="2" s="1"/>
  <c r="AW371" i="2"/>
  <c r="AQ371" i="2" s="1"/>
  <c r="AW961" i="2"/>
  <c r="AQ961" i="2" s="1"/>
  <c r="AY961" i="2"/>
  <c r="AZ961" i="2" s="1"/>
  <c r="AW590" i="2"/>
  <c r="AY590" i="2"/>
  <c r="AY828" i="2"/>
  <c r="AZ828" i="2" s="1"/>
  <c r="AW828" i="2"/>
  <c r="AQ828" i="2" s="1"/>
  <c r="AY402" i="2"/>
  <c r="AZ402" i="2" s="1"/>
  <c r="AW402" i="2"/>
  <c r="AQ402" i="2" s="1"/>
  <c r="AY1183" i="2"/>
  <c r="BB1183" i="2" s="1"/>
  <c r="N1183" i="2" s="1"/>
  <c r="AW1183" i="2"/>
  <c r="AQ1183" i="2" s="1"/>
  <c r="AY442" i="2"/>
  <c r="AZ442" i="2" s="1"/>
  <c r="AW442" i="2"/>
  <c r="AQ442" i="2" s="1"/>
  <c r="AY365" i="2"/>
  <c r="AZ365" i="2" s="1"/>
  <c r="AW365" i="2"/>
  <c r="AQ365" i="2" s="1"/>
  <c r="AY1518" i="2"/>
  <c r="AZ1518" i="2" s="1"/>
  <c r="AW1518" i="2"/>
  <c r="AQ1518" i="2" s="1"/>
  <c r="AY109" i="2"/>
  <c r="AW109" i="2"/>
  <c r="AQ109" i="2" s="1"/>
  <c r="AY463" i="2"/>
  <c r="AZ463" i="2" s="1"/>
  <c r="AW463" i="2"/>
  <c r="AW238" i="2"/>
  <c r="AQ238" i="2" s="1"/>
  <c r="AY238" i="2"/>
  <c r="AZ238" i="2" s="1"/>
  <c r="AW112" i="2"/>
  <c r="AQ112" i="2" s="1"/>
  <c r="AY112" i="2"/>
  <c r="AZ112" i="2" s="1"/>
  <c r="AW1382" i="2"/>
  <c r="AY1382" i="2"/>
  <c r="BA1382" i="2" s="1"/>
  <c r="AY82" i="2"/>
  <c r="AZ82" i="2" s="1"/>
  <c r="AW82" i="2"/>
  <c r="AQ82" i="2" s="1"/>
  <c r="AY1509" i="2"/>
  <c r="AW1509" i="2"/>
  <c r="AQ1509" i="2" s="1"/>
  <c r="AY1142" i="2"/>
  <c r="BA1142" i="2" s="1"/>
  <c r="AW1142" i="2"/>
  <c r="AQ1142" i="2" s="1"/>
  <c r="AY542" i="2"/>
  <c r="AW542" i="2"/>
  <c r="AY1123" i="2"/>
  <c r="BA1123" i="2" s="1"/>
  <c r="AW1123" i="2"/>
  <c r="AY4" i="2"/>
  <c r="BB4" i="2" s="1"/>
  <c r="N4" i="2" s="1"/>
  <c r="AW4" i="2"/>
  <c r="AQ4" i="2" s="1"/>
  <c r="AY177" i="2"/>
  <c r="AW177" i="2"/>
  <c r="AQ177" i="2" s="1"/>
  <c r="AY115" i="2"/>
  <c r="BA115" i="2" s="1"/>
  <c r="AW115" i="2"/>
  <c r="AQ115" i="2" s="1"/>
  <c r="AY1636" i="2"/>
  <c r="AZ1636" i="2" s="1"/>
  <c r="AW1636" i="2"/>
  <c r="AQ1636" i="2" s="1"/>
  <c r="AY891" i="2"/>
  <c r="AZ891" i="2" s="1"/>
  <c r="AW891" i="2"/>
  <c r="AQ891" i="2" s="1"/>
  <c r="AY351" i="2"/>
  <c r="BB351" i="2" s="1"/>
  <c r="N360" i="2" s="1"/>
  <c r="AW351" i="2"/>
  <c r="AY798" i="2"/>
  <c r="AZ798" i="2" s="1"/>
  <c r="AW798" i="2"/>
  <c r="AQ798" i="2" s="1"/>
  <c r="AW538" i="2"/>
  <c r="AY538" i="2"/>
  <c r="AZ538" i="2" s="1"/>
  <c r="AY935" i="2"/>
  <c r="BA935" i="2" s="1"/>
  <c r="AW935" i="2"/>
  <c r="AQ935" i="2" s="1"/>
  <c r="AY576" i="2"/>
  <c r="AZ576" i="2" s="1"/>
  <c r="AW576" i="2"/>
  <c r="AQ576" i="2" s="1"/>
  <c r="AD7" i="2"/>
  <c r="AE7" i="2"/>
  <c r="V7" i="2" s="1"/>
  <c r="AY495" i="2"/>
  <c r="AW495" i="2"/>
  <c r="AQ495" i="2" s="1"/>
  <c r="AY982" i="2"/>
  <c r="AZ982" i="2" s="1"/>
  <c r="AW982" i="2"/>
  <c r="AQ982" i="2" s="1"/>
  <c r="AW1494" i="2"/>
  <c r="AQ1494" i="2" s="1"/>
  <c r="AY1494" i="2"/>
  <c r="BB1494" i="2" s="1"/>
  <c r="N1494" i="2" s="1"/>
  <c r="AW1464" i="2"/>
  <c r="AQ1464" i="2" s="1"/>
  <c r="AY1464" i="2"/>
  <c r="BA1464" i="2" s="1"/>
  <c r="AY79" i="2"/>
  <c r="AW79" i="2"/>
  <c r="AQ79" i="2" s="1"/>
  <c r="AY378" i="2"/>
  <c r="BA378" i="2" s="1"/>
  <c r="AW378" i="2"/>
  <c r="AQ378" i="2" s="1"/>
  <c r="AW917" i="2"/>
  <c r="AQ917" i="2" s="1"/>
  <c r="AY917" i="2"/>
  <c r="AY631" i="2"/>
  <c r="BA631" i="2" s="1"/>
  <c r="AW631" i="2"/>
  <c r="AQ631" i="2" s="1"/>
  <c r="AY328" i="2"/>
  <c r="AZ328" i="2" s="1"/>
  <c r="AW328" i="2"/>
  <c r="AQ328" i="2" s="1"/>
  <c r="AY1724" i="2"/>
  <c r="AZ1724" i="2" s="1"/>
  <c r="AW1724" i="2"/>
  <c r="AQ1724" i="2" s="1"/>
  <c r="AY1743" i="2"/>
  <c r="AW1743" i="2"/>
  <c r="AQ1743" i="2" s="1"/>
  <c r="AY907" i="2"/>
  <c r="AZ907" i="2" s="1"/>
  <c r="AW907" i="2"/>
  <c r="AQ907" i="2" s="1"/>
  <c r="AW532" i="2"/>
  <c r="AQ532" i="2" s="1"/>
  <c r="AY532" i="2"/>
  <c r="AZ532" i="2" s="1"/>
  <c r="AW1589" i="2"/>
  <c r="AQ1589" i="2" s="1"/>
  <c r="AY1589" i="2"/>
  <c r="BB1589" i="2" s="1"/>
  <c r="N1589" i="2" s="1"/>
  <c r="AY35" i="2"/>
  <c r="AZ35" i="2" s="1"/>
  <c r="AW35" i="2"/>
  <c r="AQ35" i="2" s="1"/>
  <c r="AY1136" i="2"/>
  <c r="BB1136" i="2" s="1"/>
  <c r="AW1136" i="2"/>
  <c r="AQ1136" i="2" s="1"/>
  <c r="AY682" i="2"/>
  <c r="AZ682" i="2" s="1"/>
  <c r="AW682" i="2"/>
  <c r="AQ682" i="2" s="1"/>
  <c r="AW1041" i="2"/>
  <c r="AQ1041" i="2" s="1"/>
  <c r="AY1041" i="2"/>
  <c r="AZ1041" i="2" s="1"/>
  <c r="AY1272" i="2"/>
  <c r="AZ1272" i="2" s="1"/>
  <c r="AW1272" i="2"/>
  <c r="AQ1272" i="2" s="1"/>
  <c r="AY759" i="2"/>
  <c r="AZ759" i="2" s="1"/>
  <c r="AW759" i="2"/>
  <c r="AQ759" i="2" s="1"/>
  <c r="AY1264" i="2"/>
  <c r="AZ1264" i="2" s="1"/>
  <c r="AW1264" i="2"/>
  <c r="AQ1264" i="2" s="1"/>
  <c r="AW898" i="2"/>
  <c r="AQ898" i="2" s="1"/>
  <c r="AY898" i="2"/>
  <c r="BB898" i="2" s="1"/>
  <c r="N898" i="2" s="1"/>
  <c r="AY77" i="2"/>
  <c r="BA77" i="2" s="1"/>
  <c r="AW77" i="2"/>
  <c r="AQ77" i="2" s="1"/>
  <c r="AW1471" i="2"/>
  <c r="AQ1471" i="2" s="1"/>
  <c r="AY1471" i="2"/>
  <c r="BB1471" i="2" s="1"/>
  <c r="N1471" i="2" s="1"/>
  <c r="AY302" i="2"/>
  <c r="BB302" i="2" s="1"/>
  <c r="N302" i="2" s="1"/>
  <c r="AW302" i="2"/>
  <c r="AQ302" i="2" s="1"/>
  <c r="AY1497" i="2"/>
  <c r="AZ1497" i="2" s="1"/>
  <c r="AW1497" i="2"/>
  <c r="AQ1497" i="2" s="1"/>
  <c r="AY140" i="2"/>
  <c r="AZ140" i="2" s="1"/>
  <c r="AW140" i="2"/>
  <c r="AQ140" i="2" s="1"/>
  <c r="AW1404" i="2"/>
  <c r="AQ1404" i="2" s="1"/>
  <c r="AY1404" i="2"/>
  <c r="BA1404" i="2" s="1"/>
  <c r="AY1565" i="2"/>
  <c r="AZ1565" i="2" s="1"/>
  <c r="AW1565" i="2"/>
  <c r="AQ1565" i="2" s="1"/>
  <c r="AW1655" i="2"/>
  <c r="AQ1655" i="2" s="1"/>
  <c r="AY1655" i="2"/>
  <c r="BA1655" i="2" s="1"/>
  <c r="AY59" i="2"/>
  <c r="AZ59" i="2" s="1"/>
  <c r="AW59" i="2"/>
  <c r="AQ59" i="2" s="1"/>
  <c r="AW1456" i="2"/>
  <c r="AQ1456" i="2" s="1"/>
  <c r="AY1456" i="2"/>
  <c r="AZ1456" i="2" s="1"/>
  <c r="AW582" i="2"/>
  <c r="AQ582" i="2" s="1"/>
  <c r="AY582" i="2"/>
  <c r="AZ582" i="2" s="1"/>
  <c r="AW1376" i="2"/>
  <c r="AQ1376" i="2" s="1"/>
  <c r="AY1376" i="2"/>
  <c r="AZ1376" i="2" s="1"/>
  <c r="AW494" i="2"/>
  <c r="AQ494" i="2" s="1"/>
  <c r="AY494" i="2"/>
  <c r="AZ494" i="2" s="1"/>
  <c r="AY375" i="2"/>
  <c r="AZ375" i="2" s="1"/>
  <c r="AW375" i="2"/>
  <c r="AW93" i="2"/>
  <c r="AQ93" i="2" s="1"/>
  <c r="AY93" i="2"/>
  <c r="BA93" i="2" s="1"/>
  <c r="AW38" i="2"/>
  <c r="AQ38" i="2" s="1"/>
  <c r="AY38" i="2"/>
  <c r="BB38" i="2" s="1"/>
  <c r="N38" i="2" s="1"/>
  <c r="AY88" i="2"/>
  <c r="AZ88" i="2" s="1"/>
  <c r="AW88" i="2"/>
  <c r="AQ88" i="2" s="1"/>
  <c r="AY536" i="2"/>
  <c r="AZ536" i="2" s="1"/>
  <c r="AW536" i="2"/>
  <c r="AQ536" i="2" s="1"/>
  <c r="AW226" i="2"/>
  <c r="AQ226" i="2" s="1"/>
  <c r="AY226" i="2"/>
  <c r="AZ226" i="2" s="1"/>
  <c r="AY178" i="2"/>
  <c r="AZ178" i="2" s="1"/>
  <c r="AW178" i="2"/>
  <c r="AQ178" i="2" s="1"/>
  <c r="AY615" i="2"/>
  <c r="BA615" i="2" s="1"/>
  <c r="AW615" i="2"/>
  <c r="AQ615" i="2" s="1"/>
  <c r="AY394" i="2"/>
  <c r="BB394" i="2" s="1"/>
  <c r="N394" i="2" s="1"/>
  <c r="AW394" i="2"/>
  <c r="AQ394" i="2" s="1"/>
  <c r="AY530" i="2"/>
  <c r="AZ530" i="2" s="1"/>
  <c r="AW530" i="2"/>
  <c r="AQ530" i="2" s="1"/>
  <c r="AY1120" i="2"/>
  <c r="AZ1120" i="2" s="1"/>
  <c r="AW1120" i="2"/>
  <c r="AQ1120" i="2" s="1"/>
  <c r="AW1780" i="2"/>
  <c r="AQ1780" i="2" s="1"/>
  <c r="AY1780" i="2"/>
  <c r="BA1780" i="2" s="1"/>
  <c r="AY348" i="2"/>
  <c r="BB348" i="2" s="1"/>
  <c r="N357" i="2" s="1"/>
  <c r="AW348" i="2"/>
  <c r="AQ348" i="2" s="1"/>
  <c r="AY584" i="2"/>
  <c r="BB584" i="2" s="1"/>
  <c r="N584" i="2" s="1"/>
  <c r="AW584" i="2"/>
  <c r="AQ584" i="2" s="1"/>
  <c r="AW448" i="2"/>
  <c r="AQ448" i="2" s="1"/>
  <c r="AY448" i="2"/>
  <c r="AZ448" i="2" s="1"/>
  <c r="AY860" i="2"/>
  <c r="AZ860" i="2" s="1"/>
  <c r="AW860" i="2"/>
  <c r="AY1198" i="2"/>
  <c r="BB1198" i="2" s="1"/>
  <c r="N1198" i="2" s="1"/>
  <c r="AW1198" i="2"/>
  <c r="AQ1198" i="2" s="1"/>
  <c r="AY46" i="2"/>
  <c r="AZ46" i="2" s="1"/>
  <c r="AW46" i="2"/>
  <c r="AQ46" i="2" s="1"/>
  <c r="AW508" i="2"/>
  <c r="AQ508" i="2" s="1"/>
  <c r="AY508" i="2"/>
  <c r="AZ508" i="2" s="1"/>
  <c r="AY7" i="2"/>
  <c r="AZ7" i="2" s="1"/>
  <c r="AW7" i="2"/>
  <c r="AQ7" i="2" s="1"/>
  <c r="AY1205" i="2"/>
  <c r="BA1205" i="2" s="1"/>
  <c r="AW1205" i="2"/>
  <c r="AQ1205" i="2" s="1"/>
  <c r="AY810" i="2"/>
  <c r="AZ810" i="2" s="1"/>
  <c r="AW810" i="2"/>
  <c r="AQ810" i="2" s="1"/>
  <c r="AY195" i="2"/>
  <c r="AZ195" i="2" s="1"/>
  <c r="AW195" i="2"/>
  <c r="AQ195" i="2" s="1"/>
  <c r="AY655" i="2"/>
  <c r="BA655" i="2" s="1"/>
  <c r="AW655" i="2"/>
  <c r="AQ655" i="2" s="1"/>
  <c r="AW1769" i="2"/>
  <c r="AQ1769" i="2" s="1"/>
  <c r="AY1769" i="2"/>
  <c r="AZ1769" i="2" s="1"/>
  <c r="AW1795" i="2"/>
  <c r="AQ1795" i="2" s="1"/>
  <c r="AY1795" i="2"/>
  <c r="AZ1795" i="2" s="1"/>
  <c r="AY849" i="2"/>
  <c r="BA849" i="2" s="1"/>
  <c r="AW849" i="2"/>
  <c r="AQ849" i="2" s="1"/>
  <c r="AY601" i="2"/>
  <c r="BB601" i="2" s="1"/>
  <c r="N601" i="2" s="1"/>
  <c r="AW601" i="2"/>
  <c r="AQ601" i="2" s="1"/>
  <c r="AW1585" i="2"/>
  <c r="AY1585" i="2"/>
  <c r="BA1585" i="2" s="1"/>
  <c r="AW1627" i="2"/>
  <c r="AQ1627" i="2" s="1"/>
  <c r="AY1627" i="2"/>
  <c r="BA1627" i="2" s="1"/>
  <c r="AW433" i="2"/>
  <c r="AQ433" i="2" s="1"/>
  <c r="AY433" i="2"/>
  <c r="AZ433" i="2" s="1"/>
  <c r="AY727" i="2"/>
  <c r="BB727" i="2" s="1"/>
  <c r="N727" i="2" s="1"/>
  <c r="AW727" i="2"/>
  <c r="AY569" i="2"/>
  <c r="BA569" i="2" s="1"/>
  <c r="AW569" i="2"/>
  <c r="AW1409" i="2"/>
  <c r="AY1409" i="2"/>
  <c r="BB1409" i="2" s="1"/>
  <c r="N1409" i="2" s="1"/>
  <c r="AY1153" i="2"/>
  <c r="BB1153" i="2" s="1"/>
  <c r="N1153" i="2" s="1"/>
  <c r="AW1153" i="2"/>
  <c r="AQ1153" i="2" s="1"/>
  <c r="AY572" i="2"/>
  <c r="BA572" i="2" s="1"/>
  <c r="AW572" i="2"/>
  <c r="AQ572" i="2" s="1"/>
  <c r="AY1314" i="2"/>
  <c r="BA1314" i="2" s="1"/>
  <c r="AW1314" i="2"/>
  <c r="AQ1314" i="2" s="1"/>
  <c r="AY162" i="2"/>
  <c r="AZ162" i="2" s="1"/>
  <c r="AW162" i="2"/>
  <c r="AQ162" i="2" s="1"/>
  <c r="AW1301" i="2"/>
  <c r="AQ1301" i="2" s="1"/>
  <c r="AY1301" i="2"/>
  <c r="AZ1301" i="2" s="1"/>
  <c r="AW670" i="2"/>
  <c r="AQ670" i="2" s="1"/>
  <c r="AY670" i="2"/>
  <c r="AZ670" i="2" s="1"/>
  <c r="AW1522" i="2"/>
  <c r="AQ1522" i="2" s="1"/>
  <c r="AY1522" i="2"/>
  <c r="BA1522" i="2" s="1"/>
  <c r="AW1293" i="2"/>
  <c r="AY1293" i="2"/>
  <c r="AZ1293" i="2" s="1"/>
  <c r="AW8" i="2"/>
  <c r="AQ8" i="2" s="1"/>
  <c r="AY8" i="2"/>
  <c r="AZ8" i="2" s="1"/>
  <c r="AY587" i="2"/>
  <c r="BB587" i="2" s="1"/>
  <c r="N587" i="2" s="1"/>
  <c r="AW587" i="2"/>
  <c r="AQ587" i="2" s="1"/>
  <c r="AW1021" i="2"/>
  <c r="AY1021" i="2"/>
  <c r="BB1021" i="2" s="1"/>
  <c r="N1021" i="2" s="1"/>
  <c r="AY33" i="2"/>
  <c r="AZ33" i="2" s="1"/>
  <c r="AW33" i="2"/>
  <c r="AQ33" i="2" s="1"/>
  <c r="AY391" i="2"/>
  <c r="BA391" i="2" s="1"/>
  <c r="AW391" i="2"/>
  <c r="AY808" i="2"/>
  <c r="AZ808" i="2" s="1"/>
  <c r="AW808" i="2"/>
  <c r="AY704" i="2"/>
  <c r="AZ704" i="2" s="1"/>
  <c r="AW704" i="2"/>
  <c r="AY1798" i="2"/>
  <c r="BA1798" i="2" s="1"/>
  <c r="AW1798" i="2"/>
  <c r="AQ1798" i="2" s="1"/>
  <c r="AY384" i="2"/>
  <c r="AZ384" i="2" s="1"/>
  <c r="AW384" i="2"/>
  <c r="AQ384" i="2" s="1"/>
  <c r="AY364" i="2"/>
  <c r="BA364" i="2" s="1"/>
  <c r="AW364" i="2"/>
  <c r="AQ364" i="2" s="1"/>
  <c r="AY1346" i="2"/>
  <c r="BB1346" i="2" s="1"/>
  <c r="N1346" i="2" s="1"/>
  <c r="AW1346" i="2"/>
  <c r="AQ1346" i="2" s="1"/>
  <c r="AY1443" i="2"/>
  <c r="AZ1443" i="2" s="1"/>
  <c r="AW1443" i="2"/>
  <c r="AQ1443" i="2" s="1"/>
  <c r="AY528" i="2"/>
  <c r="AZ528" i="2" s="1"/>
  <c r="AW528" i="2"/>
  <c r="AY1691" i="2"/>
  <c r="BB1691" i="2" s="1"/>
  <c r="N1691" i="2" s="1"/>
  <c r="AW1691" i="2"/>
  <c r="AQ1691" i="2" s="1"/>
  <c r="AY15" i="2"/>
  <c r="AZ15" i="2" s="1"/>
  <c r="AW15" i="2"/>
  <c r="AY1182" i="2"/>
  <c r="AZ1182" i="2" s="1"/>
  <c r="AW1182" i="2"/>
  <c r="AY1040" i="2"/>
  <c r="AZ1040" i="2" s="1"/>
  <c r="AW1040" i="2"/>
  <c r="AQ1040" i="2" s="1"/>
  <c r="AY1413" i="2"/>
  <c r="AZ1413" i="2" s="1"/>
  <c r="AW1413" i="2"/>
  <c r="AQ1413" i="2" s="1"/>
  <c r="AY257" i="2"/>
  <c r="BB257" i="2" s="1"/>
  <c r="N257" i="2" s="1"/>
  <c r="AW257" i="2"/>
  <c r="AQ257" i="2" s="1"/>
  <c r="AY228" i="2"/>
  <c r="AZ228" i="2" s="1"/>
  <c r="AW228" i="2"/>
  <c r="AQ228" i="2" s="1"/>
  <c r="AY376" i="2"/>
  <c r="BB376" i="2" s="1"/>
  <c r="AW376" i="2"/>
  <c r="AW1257" i="2"/>
  <c r="AQ1257" i="2" s="1"/>
  <c r="AY1257" i="2"/>
  <c r="BA1257" i="2" s="1"/>
  <c r="AY872" i="2"/>
  <c r="AZ872" i="2" s="1"/>
  <c r="AW872" i="2"/>
  <c r="AQ872" i="2" s="1"/>
  <c r="AY999" i="2"/>
  <c r="AZ999" i="2" s="1"/>
  <c r="AW999" i="2"/>
  <c r="AY1702" i="2"/>
  <c r="BB1702" i="2" s="1"/>
  <c r="N1702" i="2" s="1"/>
  <c r="AW1702" i="2"/>
  <c r="AQ1702" i="2" s="1"/>
  <c r="AY1461" i="2"/>
  <c r="BB1461" i="2" s="1"/>
  <c r="AW1461" i="2"/>
  <c r="AQ1461" i="2" s="1"/>
  <c r="AY1439" i="2"/>
  <c r="AZ1439" i="2" s="1"/>
  <c r="AW1439" i="2"/>
  <c r="AQ1439" i="2" s="1"/>
  <c r="AY487" i="2"/>
  <c r="AZ487" i="2" s="1"/>
  <c r="AW487" i="2"/>
  <c r="AQ487" i="2" s="1"/>
  <c r="AY324" i="2"/>
  <c r="BB324" i="2" s="1"/>
  <c r="N324" i="2" s="1"/>
  <c r="AW324" i="2"/>
  <c r="AD5" i="2"/>
  <c r="AE5" i="2"/>
  <c r="V5" i="2" s="1"/>
  <c r="AY734" i="2"/>
  <c r="AZ734" i="2" s="1"/>
  <c r="AW734" i="2"/>
  <c r="AQ734" i="2" s="1"/>
  <c r="AW541" i="2"/>
  <c r="AQ541" i="2" s="1"/>
  <c r="AY541" i="2"/>
  <c r="AZ541" i="2" s="1"/>
  <c r="AY212" i="2"/>
  <c r="BB212" i="2" s="1"/>
  <c r="N212" i="2" s="1"/>
  <c r="AW212" i="2"/>
  <c r="AQ212" i="2" s="1"/>
  <c r="AY149" i="2"/>
  <c r="AZ149" i="2" s="1"/>
  <c r="AW149" i="2"/>
  <c r="AQ149" i="2" s="1"/>
  <c r="AY1291" i="2"/>
  <c r="AZ1291" i="2" s="1"/>
  <c r="AW1291" i="2"/>
  <c r="AQ1291" i="2" s="1"/>
  <c r="AY1006" i="2"/>
  <c r="BA1006" i="2" s="1"/>
  <c r="AW1006" i="2"/>
  <c r="AQ1006" i="2" s="1"/>
  <c r="AW1526" i="2"/>
  <c r="AQ1526" i="2" s="1"/>
  <c r="AY1526" i="2"/>
  <c r="BA1526" i="2" s="1"/>
  <c r="AY1490" i="2"/>
  <c r="AZ1490" i="2" s="1"/>
  <c r="AW1490" i="2"/>
  <c r="AY1155" i="2"/>
  <c r="BA1155" i="2" s="1"/>
  <c r="AW1155" i="2"/>
  <c r="AW222" i="2"/>
  <c r="AQ222" i="2" s="1"/>
  <c r="AY222" i="2"/>
  <c r="BA222" i="2" s="1"/>
  <c r="AY1150" i="2"/>
  <c r="AZ1150" i="2" s="1"/>
  <c r="AW1150" i="2"/>
  <c r="AQ1150" i="2" s="1"/>
  <c r="AY1650" i="2"/>
  <c r="AZ1650" i="2" s="1"/>
  <c r="AW1650" i="2"/>
  <c r="AQ1650" i="2" s="1"/>
  <c r="AW1229" i="2"/>
  <c r="AY1229" i="2"/>
  <c r="AZ1229" i="2" s="1"/>
  <c r="AY735" i="2"/>
  <c r="AZ735" i="2" s="1"/>
  <c r="AW735" i="2"/>
  <c r="AQ735" i="2" s="1"/>
  <c r="AY1011" i="2"/>
  <c r="BB1011" i="2" s="1"/>
  <c r="AW1011" i="2"/>
  <c r="AY1778" i="2"/>
  <c r="AZ1778" i="2" s="1"/>
  <c r="AW1778" i="2"/>
  <c r="AQ1778" i="2" s="1"/>
  <c r="AY1791" i="2"/>
  <c r="AZ1791" i="2" s="1"/>
  <c r="AW1791" i="2"/>
  <c r="AY1454" i="2"/>
  <c r="BB1454" i="2" s="1"/>
  <c r="N1454" i="2" s="1"/>
  <c r="AW1454" i="2"/>
  <c r="AQ1454" i="2" s="1"/>
  <c r="AY1406" i="2"/>
  <c r="AZ1406" i="2" s="1"/>
  <c r="AW1406" i="2"/>
  <c r="AQ1406" i="2" s="1"/>
  <c r="AY820" i="2"/>
  <c r="AZ820" i="2" s="1"/>
  <c r="AW820" i="2"/>
  <c r="AQ820" i="2" s="1"/>
  <c r="AY252" i="2"/>
  <c r="AZ252" i="2" s="1"/>
  <c r="AW252" i="2"/>
  <c r="AQ252" i="2" s="1"/>
  <c r="AY123" i="2"/>
  <c r="AW123" i="2"/>
  <c r="AQ123" i="2" s="1"/>
  <c r="AW1559" i="2"/>
  <c r="AQ1559" i="2" s="1"/>
  <c r="AY1559" i="2"/>
  <c r="BB1559" i="2" s="1"/>
  <c r="N1559" i="2" s="1"/>
  <c r="AY1276" i="2"/>
  <c r="BB1276" i="2" s="1"/>
  <c r="AW1276" i="2"/>
  <c r="AQ1276" i="2" s="1"/>
  <c r="AW1122" i="2"/>
  <c r="AQ1122" i="2" s="1"/>
  <c r="AY1122" i="2"/>
  <c r="AY1115" i="2"/>
  <c r="AZ1115" i="2" s="1"/>
  <c r="AW1115" i="2"/>
  <c r="AY145" i="2"/>
  <c r="AW145" i="2"/>
  <c r="AQ145" i="2" s="1"/>
  <c r="AY514" i="2"/>
  <c r="BB514" i="2" s="1"/>
  <c r="N514" i="2" s="1"/>
  <c r="AW514" i="2"/>
  <c r="AQ514" i="2" s="1"/>
  <c r="AW1058" i="2"/>
  <c r="AY1058" i="2"/>
  <c r="AY264" i="2"/>
  <c r="AZ264" i="2" s="1"/>
  <c r="AW264" i="2"/>
  <c r="AQ264" i="2" s="1"/>
  <c r="AW821" i="2"/>
  <c r="AQ821" i="2" s="1"/>
  <c r="AY821" i="2"/>
  <c r="AY777" i="2"/>
  <c r="BB777" i="2" s="1"/>
  <c r="N777" i="2" s="1"/>
  <c r="AW777" i="2"/>
  <c r="AW406" i="2"/>
  <c r="AQ406" i="2" s="1"/>
  <c r="AY406" i="2"/>
  <c r="BB406" i="2" s="1"/>
  <c r="N406" i="2" s="1"/>
  <c r="AW1168" i="2"/>
  <c r="AY1168" i="2"/>
  <c r="AZ1168" i="2" s="1"/>
  <c r="AY948" i="2"/>
  <c r="AZ948" i="2" s="1"/>
  <c r="AW948" i="2"/>
  <c r="AQ948" i="2" s="1"/>
  <c r="AY848" i="2"/>
  <c r="AZ848" i="2" s="1"/>
  <c r="AW848" i="2"/>
  <c r="AQ848" i="2" s="1"/>
  <c r="AY1386" i="2"/>
  <c r="AZ1386" i="2" s="1"/>
  <c r="AW1386" i="2"/>
  <c r="AQ1386" i="2" s="1"/>
  <c r="AY641" i="2"/>
  <c r="AZ641" i="2" s="1"/>
  <c r="AW641" i="2"/>
  <c r="AQ641" i="2" s="1"/>
  <c r="AW1124" i="2"/>
  <c r="AQ1124" i="2" s="1"/>
  <c r="AY1124" i="2"/>
  <c r="AY118" i="2"/>
  <c r="AZ118" i="2" s="1"/>
  <c r="AW118" i="2"/>
  <c r="AQ118" i="2" s="1"/>
  <c r="AY1232" i="2"/>
  <c r="BB1232" i="2" s="1"/>
  <c r="AW1232" i="2"/>
  <c r="AQ1232" i="2" s="1"/>
  <c r="AY1533" i="2"/>
  <c r="BB1533" i="2" s="1"/>
  <c r="N1533" i="2" s="1"/>
  <c r="AW1533" i="2"/>
  <c r="AQ1533" i="2" s="1"/>
  <c r="AY716" i="2"/>
  <c r="BA716" i="2" s="1"/>
  <c r="AW716" i="2"/>
  <c r="AQ716" i="2" s="1"/>
  <c r="AW1436" i="2"/>
  <c r="AQ1436" i="2" s="1"/>
  <c r="AY1436" i="2"/>
  <c r="AW1460" i="2"/>
  <c r="AQ1460" i="2" s="1"/>
  <c r="AY1460" i="2"/>
  <c r="BB1460" i="2" s="1"/>
  <c r="AW1530" i="2"/>
  <c r="AQ1530" i="2" s="1"/>
  <c r="AY1530" i="2"/>
  <c r="AZ1530" i="2" s="1"/>
  <c r="AY712" i="2"/>
  <c r="AZ712" i="2" s="1"/>
  <c r="AW712" i="2"/>
  <c r="AQ712" i="2" s="1"/>
  <c r="AY903" i="2"/>
  <c r="BB903" i="2" s="1"/>
  <c r="N903" i="2" s="1"/>
  <c r="AW903" i="2"/>
  <c r="AQ903" i="2" s="1"/>
  <c r="AW600" i="2"/>
  <c r="AQ600" i="2" s="1"/>
  <c r="AY600" i="2"/>
  <c r="AY624" i="2"/>
  <c r="BB624" i="2" s="1"/>
  <c r="N624" i="2" s="1"/>
  <c r="AW624" i="2"/>
  <c r="AY296" i="2"/>
  <c r="AZ296" i="2" s="1"/>
  <c r="AW296" i="2"/>
  <c r="AQ296" i="2" s="1"/>
  <c r="AY399" i="2"/>
  <c r="AZ399" i="2" s="1"/>
  <c r="AW399" i="2"/>
  <c r="AQ399" i="2" s="1"/>
  <c r="AY434" i="2"/>
  <c r="BB434" i="2" s="1"/>
  <c r="N434" i="2" s="1"/>
  <c r="AW434" i="2"/>
  <c r="AQ434" i="2" s="1"/>
  <c r="AY580" i="2"/>
  <c r="AZ580" i="2" s="1"/>
  <c r="AW580" i="2"/>
  <c r="AQ580" i="2" s="1"/>
  <c r="AW1556" i="2"/>
  <c r="AQ1556" i="2" s="1"/>
  <c r="AY1556" i="2"/>
  <c r="AZ1556" i="2" s="1"/>
  <c r="AW953" i="2"/>
  <c r="AQ953" i="2" s="1"/>
  <c r="AY953" i="2"/>
  <c r="BA953" i="2" s="1"/>
  <c r="AY352" i="2"/>
  <c r="BB352" i="2" s="1"/>
  <c r="N361" i="2" s="1"/>
  <c r="AW352" i="2"/>
  <c r="AY609" i="2"/>
  <c r="AZ609" i="2" s="1"/>
  <c r="AW609" i="2"/>
  <c r="AY1491" i="2"/>
  <c r="AZ1491" i="2" s="1"/>
  <c r="AW1491" i="2"/>
  <c r="AQ1491" i="2" s="1"/>
  <c r="AY84" i="2"/>
  <c r="AZ84" i="2" s="1"/>
  <c r="AW84" i="2"/>
  <c r="AQ84" i="2" s="1"/>
  <c r="AY119" i="2"/>
  <c r="AW119" i="2"/>
  <c r="AQ119" i="2" s="1"/>
  <c r="AW1428" i="2"/>
  <c r="AQ1428" i="2" s="1"/>
  <c r="AY1428" i="2"/>
  <c r="AZ1428" i="2" s="1"/>
  <c r="AW1633" i="2"/>
  <c r="AQ1633" i="2" s="1"/>
  <c r="AY1633" i="2"/>
  <c r="AW578" i="2"/>
  <c r="AQ578" i="2" s="1"/>
  <c r="AY578" i="2"/>
  <c r="AZ578" i="2" s="1"/>
  <c r="AY49" i="2"/>
  <c r="AZ49" i="2" s="1"/>
  <c r="AW49" i="2"/>
  <c r="AW1035" i="2"/>
  <c r="AQ1035" i="2" s="1"/>
  <c r="AY1035" i="2"/>
  <c r="AZ1035" i="2" s="1"/>
  <c r="AY1244" i="2"/>
  <c r="AW1244" i="2"/>
  <c r="AQ1244" i="2" s="1"/>
  <c r="AW710" i="2"/>
  <c r="AQ710" i="2" s="1"/>
  <c r="AY710" i="2"/>
  <c r="BB710" i="2" s="1"/>
  <c r="N710" i="2" s="1"/>
  <c r="AW1109" i="2"/>
  <c r="AQ1109" i="2" s="1"/>
  <c r="AY1109" i="2"/>
  <c r="BA1109" i="2" s="1"/>
  <c r="AY692" i="2"/>
  <c r="BB692" i="2" s="1"/>
  <c r="N692" i="2" s="1"/>
  <c r="AW692" i="2"/>
  <c r="AQ692" i="2" s="1"/>
  <c r="AW1398" i="2"/>
  <c r="AQ1398" i="2" s="1"/>
  <c r="AY1398" i="2"/>
  <c r="AZ1398" i="2" s="1"/>
  <c r="AY307" i="2"/>
  <c r="AZ307" i="2" s="1"/>
  <c r="AW307" i="2"/>
  <c r="AQ307" i="2" s="1"/>
  <c r="AY169" i="2"/>
  <c r="BB169" i="2" s="1"/>
  <c r="N169" i="2" s="1"/>
  <c r="AW169" i="2"/>
  <c r="AY762" i="2"/>
  <c r="BA762" i="2" s="1"/>
  <c r="AW762" i="2"/>
  <c r="AQ762" i="2" s="1"/>
  <c r="AY1481" i="2"/>
  <c r="AZ1481" i="2" s="1"/>
  <c r="AW1481" i="2"/>
  <c r="AQ1481" i="2" s="1"/>
  <c r="AY1755" i="2"/>
  <c r="AZ1755" i="2" s="1"/>
  <c r="AW1755" i="2"/>
  <c r="AQ1755" i="2" s="1"/>
  <c r="AW1044" i="2"/>
  <c r="AQ1044" i="2" s="1"/>
  <c r="AY1044" i="2"/>
  <c r="BA1044" i="2" s="1"/>
  <c r="AY42" i="2"/>
  <c r="AZ42" i="2" s="1"/>
  <c r="AW42" i="2"/>
  <c r="AQ42" i="2" s="1"/>
  <c r="AD11" i="2"/>
  <c r="AE11" i="2"/>
  <c r="V11" i="2" s="1"/>
  <c r="AY437" i="2"/>
  <c r="AW437" i="2"/>
  <c r="AW1590" i="2"/>
  <c r="AQ1590" i="2" s="1"/>
  <c r="AY1590" i="2"/>
  <c r="AZ1590" i="2" s="1"/>
  <c r="AW1306" i="2"/>
  <c r="AQ1306" i="2" s="1"/>
  <c r="AY1306" i="2"/>
  <c r="AZ1306" i="2" s="1"/>
  <c r="AW1265" i="2"/>
  <c r="AQ1265" i="2" s="1"/>
  <c r="AY1265" i="2"/>
  <c r="BA1265" i="2" s="1"/>
  <c r="AY662" i="2"/>
  <c r="AZ662" i="2" s="1"/>
  <c r="AW662" i="2"/>
  <c r="AQ662" i="2" s="1"/>
  <c r="AY603" i="2"/>
  <c r="AZ603" i="2" s="1"/>
  <c r="AW603" i="2"/>
  <c r="AQ603" i="2" s="1"/>
  <c r="AY895" i="2"/>
  <c r="BA895" i="2" s="1"/>
  <c r="AW895" i="2"/>
  <c r="AQ895" i="2" s="1"/>
  <c r="AW778" i="2"/>
  <c r="AQ778" i="2" s="1"/>
  <c r="AY778" i="2"/>
  <c r="AZ778" i="2" s="1"/>
  <c r="AY768" i="2"/>
  <c r="BA768" i="2" s="1"/>
  <c r="AW768" i="2"/>
  <c r="AD8" i="2"/>
  <c r="AE8" i="2"/>
  <c r="V8" i="2" s="1"/>
  <c r="AW1030" i="2"/>
  <c r="AQ1030" i="2" s="1"/>
  <c r="AY1030" i="2"/>
  <c r="AW1225" i="2"/>
  <c r="AQ1225" i="2" s="1"/>
  <c r="AY1225" i="2"/>
  <c r="AY915" i="2"/>
  <c r="AW915" i="2"/>
  <c r="AQ915" i="2" s="1"/>
  <c r="AY1547" i="2"/>
  <c r="AZ1547" i="2" s="1"/>
  <c r="AW1547" i="2"/>
  <c r="AQ1547" i="2" s="1"/>
  <c r="AW1582" i="2"/>
  <c r="AQ1582" i="2" s="1"/>
  <c r="AY1582" i="2"/>
  <c r="AZ1582" i="2" s="1"/>
  <c r="AY193" i="2"/>
  <c r="AW193" i="2"/>
  <c r="AQ193" i="2" s="1"/>
  <c r="AY1139" i="2"/>
  <c r="AZ1139" i="2" s="1"/>
  <c r="AW1139" i="2"/>
  <c r="AD10" i="2"/>
  <c r="AE10" i="2"/>
  <c r="V10" i="2" s="1"/>
  <c r="AY980" i="2"/>
  <c r="AZ980" i="2" s="1"/>
  <c r="AW980" i="2"/>
  <c r="AY1074" i="2"/>
  <c r="AZ1074" i="2" s="1"/>
  <c r="AW1074" i="2"/>
  <c r="AQ1074" i="2" s="1"/>
  <c r="AW1289" i="2"/>
  <c r="AQ1289" i="2" s="1"/>
  <c r="AY1289" i="2"/>
  <c r="BB1289" i="2" s="1"/>
  <c r="N1289" i="2" s="1"/>
  <c r="AY1037" i="2"/>
  <c r="AZ1037" i="2" s="1"/>
  <c r="AW1037" i="2"/>
  <c r="AQ1037" i="2" s="1"/>
  <c r="AY128" i="2"/>
  <c r="AZ128" i="2" s="1"/>
  <c r="AW128" i="2"/>
  <c r="AQ128" i="2" s="1"/>
  <c r="AY503" i="2"/>
  <c r="AZ503" i="2" s="1"/>
  <c r="AW503" i="2"/>
  <c r="AY1323" i="2"/>
  <c r="AZ1323" i="2" s="1"/>
  <c r="AW1323" i="2"/>
  <c r="AQ1323" i="2" s="1"/>
  <c r="AY404" i="2"/>
  <c r="AZ404" i="2" s="1"/>
  <c r="AW404" i="2"/>
  <c r="AQ404" i="2" s="1"/>
  <c r="AY1625" i="2"/>
  <c r="AZ1625" i="2" s="1"/>
  <c r="AW1625" i="2"/>
  <c r="AQ1625" i="2" s="1"/>
  <c r="AY565" i="2"/>
  <c r="AZ565" i="2" s="1"/>
  <c r="AW565" i="2"/>
  <c r="AQ565" i="2" s="1"/>
  <c r="AW1598" i="2"/>
  <c r="AQ1598" i="2" s="1"/>
  <c r="AY1598" i="2"/>
  <c r="BB1598" i="2" s="1"/>
  <c r="N1598" i="2" s="1"/>
  <c r="AY279" i="2"/>
  <c r="AZ279" i="2" s="1"/>
  <c r="AW279" i="2"/>
  <c r="AQ279" i="2" s="1"/>
  <c r="AW1034" i="2"/>
  <c r="AQ1034" i="2" s="1"/>
  <c r="AY1034" i="2"/>
  <c r="AZ1034" i="2" s="1"/>
  <c r="AW945" i="2"/>
  <c r="AQ945" i="2" s="1"/>
  <c r="AY945" i="2"/>
  <c r="AZ945" i="2" s="1"/>
  <c r="AY215" i="2"/>
  <c r="AZ215" i="2" s="1"/>
  <c r="AW215" i="2"/>
  <c r="AY1049" i="2"/>
  <c r="AZ1049" i="2" s="1"/>
  <c r="AW1049" i="2"/>
  <c r="AQ1049" i="2" s="1"/>
  <c r="AY210" i="2"/>
  <c r="AZ210" i="2" s="1"/>
  <c r="AW210" i="2"/>
  <c r="AY803" i="2"/>
  <c r="AW803" i="2"/>
  <c r="AQ803" i="2" s="1"/>
  <c r="AY1433" i="2"/>
  <c r="BA1433" i="2" s="1"/>
  <c r="AW1433" i="2"/>
  <c r="AQ1433" i="2" s="1"/>
  <c r="AY1220" i="2"/>
  <c r="AZ1220" i="2" s="1"/>
  <c r="AW1220" i="2"/>
  <c r="AQ1220" i="2" s="1"/>
  <c r="AW997" i="2"/>
  <c r="AQ997" i="2" s="1"/>
  <c r="AY997" i="2"/>
  <c r="BA997" i="2" s="1"/>
  <c r="AY669" i="2"/>
  <c r="AW669" i="2"/>
  <c r="AQ669" i="2" s="1"/>
  <c r="AY776" i="2"/>
  <c r="AZ776" i="2" s="1"/>
  <c r="AW776" i="2"/>
  <c r="AQ776" i="2" s="1"/>
  <c r="AY1184" i="2"/>
  <c r="AZ1184" i="2" s="1"/>
  <c r="AW1184" i="2"/>
  <c r="AQ1184" i="2" s="1"/>
  <c r="AW6" i="2"/>
  <c r="AQ6" i="2" s="1"/>
  <c r="AY6" i="2"/>
  <c r="BA6" i="2" s="1"/>
  <c r="AY218" i="2"/>
  <c r="AZ218" i="2" s="1"/>
  <c r="AW218" i="2"/>
  <c r="AQ218" i="2" s="1"/>
  <c r="AY136" i="2"/>
  <c r="AW136" i="2"/>
  <c r="AQ136" i="2" s="1"/>
  <c r="AY92" i="2"/>
  <c r="AZ92" i="2" s="1"/>
  <c r="AW92" i="2"/>
  <c r="AQ92" i="2" s="1"/>
  <c r="AY1667" i="2"/>
  <c r="BB1667" i="2" s="1"/>
  <c r="N1667" i="2" s="1"/>
  <c r="AW1667" i="2"/>
  <c r="AQ1667" i="2" s="1"/>
  <c r="AY287" i="2"/>
  <c r="AZ287" i="2" s="1"/>
  <c r="AW287" i="2"/>
  <c r="AQ287" i="2" s="1"/>
  <c r="AW661" i="2"/>
  <c r="AQ661" i="2" s="1"/>
  <c r="AY661" i="2"/>
  <c r="AZ661" i="2" s="1"/>
  <c r="AW1601" i="2"/>
  <c r="AQ1601" i="2" s="1"/>
  <c r="AY1601" i="2"/>
  <c r="AZ1601" i="2" s="1"/>
  <c r="AW108" i="2"/>
  <c r="AQ108" i="2" s="1"/>
  <c r="AY108" i="2"/>
  <c r="BB108" i="2" s="1"/>
  <c r="N108" i="2" s="1"/>
  <c r="AW882" i="2"/>
  <c r="AQ882" i="2" s="1"/>
  <c r="AY882" i="2"/>
  <c r="AZ882" i="2" s="1"/>
  <c r="AY1103" i="2"/>
  <c r="AW1103" i="2"/>
  <c r="AQ1103" i="2" s="1"/>
  <c r="AY213" i="2"/>
  <c r="AZ213" i="2" s="1"/>
  <c r="AW213" i="2"/>
  <c r="AQ213" i="2" s="1"/>
  <c r="AY1604" i="2"/>
  <c r="AW1604" i="2"/>
  <c r="AQ1604" i="2" s="1"/>
  <c r="AY361" i="2"/>
  <c r="AZ361" i="2" s="1"/>
  <c r="AW361" i="2"/>
  <c r="AQ361" i="2" s="1"/>
  <c r="AY1694" i="2"/>
  <c r="AW1694" i="2"/>
  <c r="AQ1694" i="2" s="1"/>
  <c r="AW63" i="2"/>
  <c r="AQ63" i="2" s="1"/>
  <c r="AY63" i="2"/>
  <c r="AZ63" i="2" s="1"/>
  <c r="AY1528" i="2"/>
  <c r="BA1528" i="2" s="1"/>
  <c r="AW1528" i="2"/>
  <c r="AQ1528" i="2" s="1"/>
  <c r="AY106" i="2"/>
  <c r="AZ106" i="2" s="1"/>
  <c r="AW106" i="2"/>
  <c r="AQ106" i="2" s="1"/>
  <c r="AY983" i="2"/>
  <c r="AW983" i="2"/>
  <c r="AQ983" i="2" s="1"/>
  <c r="AY370" i="2"/>
  <c r="AZ370" i="2" s="1"/>
  <c r="AW370" i="2"/>
  <c r="AQ370" i="2" s="1"/>
  <c r="AY749" i="2"/>
  <c r="AZ749" i="2" s="1"/>
  <c r="AW749" i="2"/>
  <c r="AQ749" i="2" s="1"/>
  <c r="AW1580" i="2"/>
  <c r="AQ1580" i="2" s="1"/>
  <c r="AY1580" i="2"/>
  <c r="AZ1580" i="2" s="1"/>
  <c r="AW757" i="2"/>
  <c r="AQ757" i="2" s="1"/>
  <c r="AY757" i="2"/>
  <c r="BA757" i="2" s="1"/>
  <c r="AY931" i="2"/>
  <c r="BB931" i="2" s="1"/>
  <c r="N931" i="2" s="1"/>
  <c r="AW931" i="2"/>
  <c r="AQ931" i="2" s="1"/>
  <c r="AW893" i="2"/>
  <c r="AQ893" i="2" s="1"/>
  <c r="AY893" i="2"/>
  <c r="BB893" i="2" s="1"/>
  <c r="AW540" i="2"/>
  <c r="AQ540" i="2" s="1"/>
  <c r="AY540" i="2"/>
  <c r="AZ540" i="2" s="1"/>
  <c r="AW23" i="2"/>
  <c r="AQ23" i="2" s="1"/>
  <c r="AY23" i="2"/>
  <c r="AZ23" i="2" s="1"/>
  <c r="AY837" i="2"/>
  <c r="AZ837" i="2" s="1"/>
  <c r="AW837" i="2"/>
  <c r="AQ837" i="2" s="1"/>
  <c r="AY1612" i="2"/>
  <c r="AZ1612" i="2" s="1"/>
  <c r="AW1612" i="2"/>
  <c r="AQ1612" i="2" s="1"/>
  <c r="AW441" i="2"/>
  <c r="AQ441" i="2" s="1"/>
  <c r="AY441" i="2"/>
  <c r="BB441" i="2" s="1"/>
  <c r="AY334" i="2"/>
  <c r="AZ334" i="2" s="1"/>
  <c r="AW334" i="2"/>
  <c r="AQ334" i="2" s="1"/>
  <c r="AY1177" i="2"/>
  <c r="AZ1177" i="2" s="1"/>
  <c r="AW1177" i="2"/>
  <c r="AY1786" i="2"/>
  <c r="AW1786" i="2"/>
  <c r="AQ1786" i="2" s="1"/>
  <c r="AW697" i="2"/>
  <c r="AQ697" i="2" s="1"/>
  <c r="AY697" i="2"/>
  <c r="AZ697" i="2" s="1"/>
  <c r="AY1687" i="2"/>
  <c r="AZ1687" i="2" s="1"/>
  <c r="AW1687" i="2"/>
  <c r="AQ1687" i="2" s="1"/>
  <c r="AY1578" i="2"/>
  <c r="AW1578" i="2"/>
  <c r="AQ1578" i="2" s="1"/>
  <c r="AY504" i="2"/>
  <c r="AZ504" i="2" s="1"/>
  <c r="AW504" i="2"/>
  <c r="AQ504" i="2" s="1"/>
  <c r="AW416" i="2"/>
  <c r="AQ416" i="2" s="1"/>
  <c r="AY416" i="2"/>
  <c r="AY491" i="2"/>
  <c r="AZ491" i="2" s="1"/>
  <c r="AW491" i="2"/>
  <c r="AQ491" i="2" s="1"/>
  <c r="AY739" i="2"/>
  <c r="AW739" i="2"/>
  <c r="AQ739" i="2" s="1"/>
  <c r="AW561" i="2"/>
  <c r="AQ561" i="2" s="1"/>
  <c r="AY561" i="2"/>
  <c r="AZ561" i="2" s="1"/>
  <c r="AW1639" i="2"/>
  <c r="AQ1639" i="2" s="1"/>
  <c r="AY1639" i="2"/>
  <c r="AZ1639" i="2" s="1"/>
  <c r="AY1535" i="2"/>
  <c r="BB1535" i="2" s="1"/>
  <c r="N1535" i="2" s="1"/>
  <c r="AW1535" i="2"/>
  <c r="AQ1535" i="2" s="1"/>
  <c r="AW1789" i="2"/>
  <c r="AQ1789" i="2" s="1"/>
  <c r="AY1789" i="2"/>
  <c r="AY388" i="2"/>
  <c r="AZ388" i="2" s="1"/>
  <c r="AW388" i="2"/>
  <c r="AQ388" i="2" s="1"/>
  <c r="AY73" i="2"/>
  <c r="AZ73" i="2" s="1"/>
  <c r="AW73" i="2"/>
  <c r="AQ73" i="2" s="1"/>
  <c r="AY326" i="2"/>
  <c r="AW326" i="2"/>
  <c r="AQ326" i="2" s="1"/>
  <c r="AY1632" i="2"/>
  <c r="AZ1632" i="2" s="1"/>
  <c r="AW1632" i="2"/>
  <c r="AQ1632" i="2" s="1"/>
  <c r="AY1282" i="2"/>
  <c r="BB1282" i="2" s="1"/>
  <c r="AW1282" i="2"/>
  <c r="AQ1282" i="2" s="1"/>
  <c r="AY691" i="2"/>
  <c r="AZ691" i="2" s="1"/>
  <c r="AW691" i="2"/>
  <c r="AQ691" i="2" s="1"/>
  <c r="AY363" i="2"/>
  <c r="BB363" i="2" s="1"/>
  <c r="N372" i="2" s="1"/>
  <c r="AW363" i="2"/>
  <c r="AQ363" i="2" s="1"/>
  <c r="AW969" i="2"/>
  <c r="AQ969" i="2" s="1"/>
  <c r="AY969" i="2"/>
  <c r="AZ969" i="2" s="1"/>
  <c r="AW974" i="2"/>
  <c r="AQ974" i="2" s="1"/>
  <c r="AY974" i="2"/>
  <c r="AZ974" i="2" s="1"/>
  <c r="AY329" i="2"/>
  <c r="BB329" i="2" s="1"/>
  <c r="N329" i="2" s="1"/>
  <c r="AW329" i="2"/>
  <c r="AQ329" i="2" s="1"/>
  <c r="AW1785" i="2"/>
  <c r="AQ1785" i="2" s="1"/>
  <c r="AY1785" i="2"/>
  <c r="AZ1785" i="2" s="1"/>
  <c r="AY476" i="2"/>
  <c r="AW476" i="2"/>
  <c r="AQ476" i="2" s="1"/>
  <c r="AY114" i="2"/>
  <c r="AZ114" i="2" s="1"/>
  <c r="AW114" i="2"/>
  <c r="AQ114" i="2" s="1"/>
  <c r="AW1614" i="2"/>
  <c r="AQ1614" i="2" s="1"/>
  <c r="AY1614" i="2"/>
  <c r="AZ1614" i="2" s="1"/>
  <c r="AW1172" i="2"/>
  <c r="AQ1172" i="2" s="1"/>
  <c r="AY1172" i="2"/>
  <c r="BB1172" i="2" s="1"/>
  <c r="N1172" i="2" s="1"/>
  <c r="AY124" i="2"/>
  <c r="AZ124" i="2" s="1"/>
  <c r="AW124" i="2"/>
  <c r="AQ124" i="2" s="1"/>
  <c r="AY1223" i="2"/>
  <c r="AZ1223" i="2" s="1"/>
  <c r="AW1223" i="2"/>
  <c r="AQ1223" i="2" s="1"/>
  <c r="AW1560" i="2"/>
  <c r="AQ1560" i="2" s="1"/>
  <c r="AY1560" i="2"/>
  <c r="AZ1560" i="2" s="1"/>
  <c r="AW610" i="2"/>
  <c r="AQ610" i="2" s="1"/>
  <c r="AY610" i="2"/>
  <c r="AZ610" i="2" s="1"/>
  <c r="AW963" i="2"/>
  <c r="AQ963" i="2" s="1"/>
  <c r="AY963" i="2"/>
  <c r="BA963" i="2" s="1"/>
  <c r="AY327" i="2"/>
  <c r="AZ327" i="2" s="1"/>
  <c r="AW327" i="2"/>
  <c r="AQ327" i="2" s="1"/>
  <c r="AY1288" i="2"/>
  <c r="AZ1288" i="2" s="1"/>
  <c r="AW1288" i="2"/>
  <c r="AQ1288" i="2" s="1"/>
  <c r="AY1608" i="2"/>
  <c r="AW1608" i="2"/>
  <c r="AQ1608" i="2" s="1"/>
  <c r="AY1689" i="2"/>
  <c r="BA1689" i="2" s="1"/>
  <c r="AW1689" i="2"/>
  <c r="AQ1689" i="2" s="1"/>
  <c r="AW592" i="2"/>
  <c r="AQ592" i="2" s="1"/>
  <c r="AY592" i="2"/>
  <c r="AZ592" i="2" s="1"/>
  <c r="AY1470" i="2"/>
  <c r="AZ1470" i="2" s="1"/>
  <c r="AW1470" i="2"/>
  <c r="AQ1470" i="2" s="1"/>
  <c r="AY799" i="2"/>
  <c r="AZ799" i="2" s="1"/>
  <c r="AW799" i="2"/>
  <c r="AQ799" i="2" s="1"/>
  <c r="AD4" i="2"/>
  <c r="AE4" i="2"/>
  <c r="V4" i="2" s="1"/>
  <c r="AW1611" i="2"/>
  <c r="AQ1611" i="2" s="1"/>
  <c r="AY1611" i="2"/>
  <c r="AZ1611" i="2" s="1"/>
  <c r="AW1733" i="2"/>
  <c r="AQ1733" i="2" s="1"/>
  <c r="AY1733" i="2"/>
  <c r="AY1519" i="2"/>
  <c r="AZ1519" i="2" s="1"/>
  <c r="AW1519" i="2"/>
  <c r="AQ1519" i="2" s="1"/>
  <c r="AW1444" i="2"/>
  <c r="AQ1444" i="2" s="1"/>
  <c r="AY1444" i="2"/>
  <c r="AZ1444" i="2" s="1"/>
  <c r="AY1248" i="2"/>
  <c r="AZ1248" i="2" s="1"/>
  <c r="AW1248" i="2"/>
  <c r="AQ1248" i="2" s="1"/>
  <c r="AY733" i="2"/>
  <c r="AZ733" i="2" s="1"/>
  <c r="AW733" i="2"/>
  <c r="AQ733" i="2" s="1"/>
  <c r="AY846" i="2"/>
  <c r="AZ846" i="2" s="1"/>
  <c r="AW846" i="2"/>
  <c r="AQ846" i="2" s="1"/>
  <c r="AY265" i="2"/>
  <c r="AZ265" i="2" s="1"/>
  <c r="AW265" i="2"/>
  <c r="AQ265" i="2" s="1"/>
  <c r="AY958" i="2"/>
  <c r="BB958" i="2" s="1"/>
  <c r="N958" i="2" s="1"/>
  <c r="AW958" i="2"/>
  <c r="AQ958" i="2" s="1"/>
  <c r="AY758" i="2"/>
  <c r="AZ758" i="2" s="1"/>
  <c r="AW758" i="2"/>
  <c r="AQ758" i="2" s="1"/>
  <c r="AY240" i="2"/>
  <c r="BB240" i="2" s="1"/>
  <c r="N240" i="2" s="1"/>
  <c r="AW240" i="2"/>
  <c r="AQ240" i="2" s="1"/>
  <c r="AY1447" i="2"/>
  <c r="BA1447" i="2" s="1"/>
  <c r="AW1447" i="2"/>
  <c r="AQ1447" i="2" s="1"/>
  <c r="AW117" i="2"/>
  <c r="AQ117" i="2" s="1"/>
  <c r="AY117" i="2"/>
  <c r="AY1107" i="2"/>
  <c r="BA1107" i="2" s="1"/>
  <c r="AW1107" i="2"/>
  <c r="AQ1107" i="2" s="1"/>
  <c r="AY1701" i="2"/>
  <c r="AZ1701" i="2" s="1"/>
  <c r="AW1701" i="2"/>
  <c r="AQ1701" i="2" s="1"/>
  <c r="AY266" i="2"/>
  <c r="AW266" i="2"/>
  <c r="AQ266" i="2" s="1"/>
  <c r="AY323" i="2"/>
  <c r="BB323" i="2" s="1"/>
  <c r="N323" i="2" s="1"/>
  <c r="AW323" i="2"/>
  <c r="AQ323" i="2" s="1"/>
  <c r="AY1696" i="2"/>
  <c r="BB1696" i="2" s="1"/>
  <c r="N1696" i="2" s="1"/>
  <c r="AW1696" i="2"/>
  <c r="AQ1696" i="2" s="1"/>
  <c r="AY1051" i="2"/>
  <c r="AZ1051" i="2" s="1"/>
  <c r="AW1051" i="2"/>
  <c r="AQ1051" i="2" s="1"/>
  <c r="AY567" i="2"/>
  <c r="AZ567" i="2" s="1"/>
  <c r="AW567" i="2"/>
  <c r="AQ567" i="2" s="1"/>
  <c r="AY1507" i="2"/>
  <c r="AW1507" i="2"/>
  <c r="AQ1507" i="2" s="1"/>
  <c r="AY34" i="2"/>
  <c r="BB34" i="2" s="1"/>
  <c r="AW34" i="2"/>
  <c r="AQ34" i="2" s="1"/>
  <c r="AW1796" i="2"/>
  <c r="AQ1796" i="2" s="1"/>
  <c r="AY1796" i="2"/>
  <c r="AZ1796" i="2" s="1"/>
  <c r="AY952" i="2"/>
  <c r="BB952" i="2" s="1"/>
  <c r="N952" i="2" s="1"/>
  <c r="AW952" i="2"/>
  <c r="AQ952" i="2" s="1"/>
  <c r="AY1411" i="2"/>
  <c r="AZ1411" i="2" s="1"/>
  <c r="AW1411" i="2"/>
  <c r="AQ1411" i="2" s="1"/>
  <c r="AW1221" i="2"/>
  <c r="AQ1221" i="2" s="1"/>
  <c r="AY1221" i="2"/>
  <c r="AZ1221" i="2" s="1"/>
  <c r="AY635" i="2"/>
  <c r="AW635" i="2"/>
  <c r="AQ635" i="2" s="1"/>
  <c r="AY293" i="2"/>
  <c r="AZ293" i="2" s="1"/>
  <c r="AW293" i="2"/>
  <c r="AQ293" i="2" s="1"/>
  <c r="AY1350" i="2"/>
  <c r="AZ1350" i="2" s="1"/>
  <c r="AW1350" i="2"/>
  <c r="AQ1350" i="2" s="1"/>
  <c r="AY879" i="2"/>
  <c r="AW879" i="2"/>
  <c r="AQ879" i="2" s="1"/>
  <c r="AW1420" i="2"/>
  <c r="AQ1420" i="2" s="1"/>
  <c r="AY1420" i="2"/>
  <c r="AZ1420" i="2" s="1"/>
  <c r="AY1201" i="2"/>
  <c r="AZ1201" i="2" s="1"/>
  <c r="AW1201" i="2"/>
  <c r="AQ1201" i="2" s="1"/>
  <c r="AY867" i="2"/>
  <c r="AW867" i="2"/>
  <c r="AQ867" i="2" s="1"/>
  <c r="AY1066" i="2"/>
  <c r="AZ1066" i="2" s="1"/>
  <c r="AW1066" i="2"/>
  <c r="AQ1066" i="2" s="1"/>
  <c r="AY1134" i="2"/>
  <c r="AZ1134" i="2" s="1"/>
  <c r="AW1134" i="2"/>
  <c r="AQ1134" i="2" s="1"/>
  <c r="AW1309" i="2"/>
  <c r="AQ1309" i="2" s="1"/>
  <c r="AY1309" i="2"/>
  <c r="AZ1309" i="2" s="1"/>
  <c r="AY1453" i="2"/>
  <c r="AZ1453" i="2" s="1"/>
  <c r="AW1453" i="2"/>
  <c r="AQ1453" i="2" s="1"/>
  <c r="AY566" i="2"/>
  <c r="AZ566" i="2" s="1"/>
  <c r="AW566" i="2"/>
  <c r="AQ566" i="2" s="1"/>
  <c r="AD9" i="2"/>
  <c r="AE9" i="2"/>
  <c r="V9" i="2" s="1"/>
  <c r="AY654" i="2"/>
  <c r="AZ654" i="2" s="1"/>
  <c r="AW654" i="2"/>
  <c r="AQ654" i="2" s="1"/>
  <c r="AY1646" i="2"/>
  <c r="BB1646" i="2" s="1"/>
  <c r="N1646" i="2" s="1"/>
  <c r="AW1646" i="2"/>
  <c r="AQ1646" i="2" s="1"/>
  <c r="AY148" i="2"/>
  <c r="BB148" i="2" s="1"/>
  <c r="N148" i="2" s="1"/>
  <c r="AW148" i="2"/>
  <c r="AQ148" i="2" s="1"/>
  <c r="AY221" i="2"/>
  <c r="AZ221" i="2" s="1"/>
  <c r="AW221" i="2"/>
  <c r="AQ221" i="2" s="1"/>
  <c r="AY1095" i="2"/>
  <c r="BB1095" i="2" s="1"/>
  <c r="N1095" i="2" s="1"/>
  <c r="AW1095" i="2"/>
  <c r="AQ1095" i="2" s="1"/>
  <c r="AW938" i="2"/>
  <c r="AQ938" i="2" s="1"/>
  <c r="AY938" i="2"/>
  <c r="AZ938" i="2" s="1"/>
  <c r="AY703" i="2"/>
  <c r="AZ703" i="2" s="1"/>
  <c r="AW703" i="2"/>
  <c r="AQ703" i="2" s="1"/>
  <c r="AY623" i="2"/>
  <c r="AZ623" i="2" s="1"/>
  <c r="AW623" i="2"/>
  <c r="AQ623" i="2" s="1"/>
  <c r="AY243" i="2"/>
  <c r="AZ243" i="2" s="1"/>
  <c r="AW243" i="2"/>
  <c r="AQ243" i="2" s="1"/>
  <c r="AW158" i="2"/>
  <c r="AQ158" i="2" s="1"/>
  <c r="AY158" i="2"/>
  <c r="AZ158" i="2" s="1"/>
  <c r="AW806" i="2"/>
  <c r="AQ806" i="2" s="1"/>
  <c r="AY806" i="2"/>
  <c r="AZ806" i="2" s="1"/>
  <c r="AY781" i="2"/>
  <c r="AZ781" i="2" s="1"/>
  <c r="AW781" i="2"/>
  <c r="AQ781" i="2" s="1"/>
  <c r="AY696" i="2"/>
  <c r="AZ696" i="2" s="1"/>
  <c r="AW696" i="2"/>
  <c r="AQ696" i="2" s="1"/>
  <c r="AY650" i="2"/>
  <c r="AZ650" i="2" s="1"/>
  <c r="AW650" i="2"/>
  <c r="AQ650" i="2" s="1"/>
  <c r="AW1086" i="2"/>
  <c r="AQ1086" i="2" s="1"/>
  <c r="AY1086" i="2"/>
  <c r="AZ1086" i="2" s="1"/>
  <c r="AW924" i="2"/>
  <c r="AQ924" i="2" s="1"/>
  <c r="AY924" i="2"/>
  <c r="AZ924" i="2" s="1"/>
  <c r="AW1240" i="2"/>
  <c r="AQ1240" i="2" s="1"/>
  <c r="AY1240" i="2"/>
  <c r="AZ1240" i="2" s="1"/>
  <c r="AW422" i="2"/>
  <c r="AQ422" i="2" s="1"/>
  <c r="AY422" i="2"/>
  <c r="AZ422" i="2" s="1"/>
  <c r="AY447" i="2"/>
  <c r="BB447" i="2" s="1"/>
  <c r="N447" i="2" s="1"/>
  <c r="AW447" i="2"/>
  <c r="AQ447" i="2" s="1"/>
  <c r="AY349" i="2"/>
  <c r="AZ349" i="2" s="1"/>
  <c r="AW349" i="2"/>
  <c r="AQ349" i="2" s="1"/>
  <c r="AY459" i="2"/>
  <c r="AZ459" i="2" s="1"/>
  <c r="AW459" i="2"/>
  <c r="AQ459" i="2" s="1"/>
  <c r="AW1529" i="2"/>
  <c r="AQ1529" i="2" s="1"/>
  <c r="AY1529" i="2"/>
  <c r="AZ1529" i="2" s="1"/>
  <c r="AY450" i="2"/>
  <c r="AZ450" i="2" s="1"/>
  <c r="AW450" i="2"/>
  <c r="AQ450" i="2" s="1"/>
  <c r="AY1465" i="2"/>
  <c r="AZ1465" i="2" s="1"/>
  <c r="AW1465" i="2"/>
  <c r="AQ1465" i="2" s="1"/>
  <c r="AW1705" i="2"/>
  <c r="AQ1705" i="2" s="1"/>
  <c r="AY1705" i="2"/>
  <c r="AZ1705" i="2" s="1"/>
  <c r="AY1251" i="2"/>
  <c r="AZ1251" i="2" s="1"/>
  <c r="AW1251" i="2"/>
  <c r="AQ1251" i="2" s="1"/>
  <c r="AY280" i="2"/>
  <c r="BB280" i="2" s="1"/>
  <c r="N280" i="2" s="1"/>
  <c r="AW280" i="2"/>
  <c r="AQ280" i="2" s="1"/>
  <c r="AW1233" i="2"/>
  <c r="AQ1233" i="2" s="1"/>
  <c r="AY1233" i="2"/>
  <c r="AZ1233" i="2" s="1"/>
  <c r="AY527" i="2"/>
  <c r="AZ527" i="2" s="1"/>
  <c r="AW527" i="2"/>
  <c r="AQ527" i="2" s="1"/>
  <c r="AW855" i="2"/>
  <c r="AQ855" i="2" s="1"/>
  <c r="AY855" i="2"/>
  <c r="BA855" i="2" s="1"/>
  <c r="AY225" i="2"/>
  <c r="AZ225" i="2" s="1"/>
  <c r="AW225" i="2"/>
  <c r="AQ225" i="2" s="1"/>
  <c r="AY1227" i="2"/>
  <c r="AZ1227" i="2" s="1"/>
  <c r="AW1227" i="2"/>
  <c r="AQ1227" i="2" s="1"/>
  <c r="AY815" i="2"/>
  <c r="AZ815" i="2" s="1"/>
  <c r="AW815" i="2"/>
  <c r="AQ815" i="2" s="1"/>
  <c r="AY130" i="2"/>
  <c r="AZ130" i="2" s="1"/>
  <c r="AW130" i="2"/>
  <c r="AQ130" i="2" s="1"/>
  <c r="AW968" i="2"/>
  <c r="AQ968" i="2" s="1"/>
  <c r="AY968" i="2"/>
  <c r="AZ968" i="2" s="1"/>
  <c r="AY975" i="2"/>
  <c r="AW975" i="2"/>
  <c r="AQ975" i="2" s="1"/>
  <c r="AY58" i="2"/>
  <c r="AZ58" i="2" s="1"/>
  <c r="AW58" i="2"/>
  <c r="AQ58" i="2" s="1"/>
  <c r="AY474" i="2"/>
  <c r="AW474" i="2"/>
  <c r="AQ474" i="2" s="1"/>
  <c r="AW1599" i="2"/>
  <c r="AQ1599" i="2" s="1"/>
  <c r="AY1599" i="2"/>
  <c r="BA1599" i="2" s="1"/>
  <c r="AW1294" i="2"/>
  <c r="AQ1294" i="2" s="1"/>
  <c r="AY1294" i="2"/>
  <c r="AZ1294" i="2" s="1"/>
  <c r="AY721" i="2"/>
  <c r="AZ721" i="2" s="1"/>
  <c r="AW721" i="2"/>
  <c r="AQ721" i="2" s="1"/>
  <c r="AY443" i="2"/>
  <c r="AW443" i="2"/>
  <c r="AQ443" i="2" s="1"/>
  <c r="AY1802" i="2"/>
  <c r="AZ1802" i="2" s="1"/>
  <c r="AW1802" i="2"/>
  <c r="AQ1802" i="2" s="1"/>
  <c r="AW788" i="2"/>
  <c r="AQ788" i="2" s="1"/>
  <c r="AY788" i="2"/>
  <c r="AZ788" i="2" s="1"/>
  <c r="AY424" i="2"/>
  <c r="BA424" i="2" s="1"/>
  <c r="AW424" i="2"/>
  <c r="AQ424" i="2" s="1"/>
  <c r="AW925" i="2"/>
  <c r="AQ925" i="2" s="1"/>
  <c r="AY925" i="2"/>
  <c r="AZ925" i="2" s="1"/>
  <c r="AY847" i="2"/>
  <c r="AZ847" i="2" s="1"/>
  <c r="AW847" i="2"/>
  <c r="AQ847" i="2" s="1"/>
  <c r="AY273" i="2"/>
  <c r="AZ273" i="2" s="1"/>
  <c r="AW273" i="2"/>
  <c r="AQ273" i="2" s="1"/>
  <c r="AW1025" i="2"/>
  <c r="AQ1025" i="2" s="1"/>
  <c r="AY1025" i="2"/>
  <c r="AZ1025" i="2" s="1"/>
  <c r="AY1695" i="2"/>
  <c r="AZ1695" i="2" s="1"/>
  <c r="AW1695" i="2"/>
  <c r="AQ1695" i="2" s="1"/>
  <c r="AY571" i="2"/>
  <c r="AW571" i="2"/>
  <c r="AQ571" i="2" s="1"/>
  <c r="AW98" i="2"/>
  <c r="AQ98" i="2" s="1"/>
  <c r="AY98" i="2"/>
  <c r="AZ98" i="2" s="1"/>
  <c r="AY1683" i="2"/>
  <c r="BA1683" i="2" s="1"/>
  <c r="AW1683" i="2"/>
  <c r="AQ1683" i="2" s="1"/>
  <c r="AY1324" i="2"/>
  <c r="AZ1324" i="2" s="1"/>
  <c r="AW1324" i="2"/>
  <c r="AQ1324" i="2" s="1"/>
  <c r="AY1715" i="2"/>
  <c r="AZ1715" i="2" s="1"/>
  <c r="AW1715" i="2"/>
  <c r="AQ1715" i="2" s="1"/>
  <c r="AW473" i="2"/>
  <c r="AQ473" i="2" s="1"/>
  <c r="AY473" i="2"/>
  <c r="AZ473" i="2" s="1"/>
  <c r="AW446" i="2"/>
  <c r="AQ446" i="2" s="1"/>
  <c r="AY446" i="2"/>
  <c r="AZ446" i="2" s="1"/>
  <c r="AY235" i="2"/>
  <c r="BA235" i="2" s="1"/>
  <c r="AW235" i="2"/>
  <c r="AQ235" i="2" s="1"/>
  <c r="AW1591" i="2"/>
  <c r="AQ1591" i="2" s="1"/>
  <c r="AY1591" i="2"/>
  <c r="BA1591" i="2" s="1"/>
  <c r="AY1151" i="2"/>
  <c r="AZ1151" i="2" s="1"/>
  <c r="AW1151" i="2"/>
  <c r="AQ1151" i="2" s="1"/>
  <c r="AW869" i="2"/>
  <c r="AQ869" i="2" s="1"/>
  <c r="AY869" i="2"/>
  <c r="AZ869" i="2" s="1"/>
  <c r="AY97" i="2"/>
  <c r="BA97" i="2" s="1"/>
  <c r="AW97" i="2"/>
  <c r="AQ97" i="2" s="1"/>
  <c r="AY374" i="2"/>
  <c r="AZ374" i="2" s="1"/>
  <c r="AW374" i="2"/>
  <c r="AQ374" i="2" s="1"/>
  <c r="AY1620" i="2"/>
  <c r="AZ1620" i="2" s="1"/>
  <c r="AW1620" i="2"/>
  <c r="AQ1620" i="2" s="1"/>
  <c r="AY744" i="2"/>
  <c r="AZ744" i="2" s="1"/>
  <c r="AW744" i="2"/>
  <c r="AQ744" i="2" s="1"/>
  <c r="AW470" i="2"/>
  <c r="AQ470" i="2" s="1"/>
  <c r="AY470" i="2"/>
  <c r="BA470" i="2" s="1"/>
  <c r="AW1569" i="2"/>
  <c r="AQ1569" i="2" s="1"/>
  <c r="AY1569" i="2"/>
  <c r="AY1459" i="2"/>
  <c r="AZ1459" i="2" s="1"/>
  <c r="AW1459" i="2"/>
  <c r="AQ1459" i="2" s="1"/>
  <c r="AW921" i="2"/>
  <c r="AQ921" i="2" s="1"/>
  <c r="AY921" i="2"/>
  <c r="AZ921" i="2" s="1"/>
  <c r="AY642" i="2"/>
  <c r="AW642" i="2"/>
  <c r="AQ642" i="2" s="1"/>
  <c r="AY120" i="2"/>
  <c r="AZ120" i="2" s="1"/>
  <c r="AW120" i="2"/>
  <c r="AQ120" i="2" s="1"/>
  <c r="AY357" i="2"/>
  <c r="AZ357" i="2" s="1"/>
  <c r="AW357" i="2"/>
  <c r="AQ357" i="2" s="1"/>
  <c r="AY628" i="2"/>
  <c r="BB628" i="2" s="1"/>
  <c r="N628" i="2" s="1"/>
  <c r="AW628" i="2"/>
  <c r="AQ628" i="2" s="1"/>
  <c r="AW1440" i="2"/>
  <c r="AQ1440" i="2" s="1"/>
  <c r="AY1440" i="2"/>
  <c r="AZ1440" i="2" s="1"/>
  <c r="AY373" i="2"/>
  <c r="AZ373" i="2" s="1"/>
  <c r="AW373" i="2"/>
  <c r="AQ373" i="2" s="1"/>
  <c r="AY500" i="2"/>
  <c r="BB500" i="2" s="1"/>
  <c r="N500" i="2" s="1"/>
  <c r="AW500" i="2"/>
  <c r="AQ500" i="2" s="1"/>
  <c r="AY1331" i="2"/>
  <c r="AW1331" i="2"/>
  <c r="AQ1331" i="2" s="1"/>
  <c r="AY970" i="2"/>
  <c r="AW970" i="2"/>
  <c r="AQ970" i="2" s="1"/>
  <c r="AY627" i="2"/>
  <c r="BB627" i="2" s="1"/>
  <c r="N627" i="2" s="1"/>
  <c r="AW627" i="2"/>
  <c r="AQ627" i="2" s="1"/>
  <c r="AW47" i="2"/>
  <c r="AQ47" i="2" s="1"/>
  <c r="AY47" i="2"/>
  <c r="AZ47" i="2" s="1"/>
  <c r="AW85" i="2"/>
  <c r="AQ85" i="2" s="1"/>
  <c r="AY85" i="2"/>
  <c r="BA85" i="2" s="1"/>
  <c r="AY255" i="2"/>
  <c r="AZ255" i="2" s="1"/>
  <c r="AW255" i="2"/>
  <c r="AQ255" i="2" s="1"/>
  <c r="AW1579" i="2"/>
  <c r="AQ1579" i="2" s="1"/>
  <c r="AY1579" i="2"/>
  <c r="BA1579" i="2" s="1"/>
  <c r="AW930" i="2"/>
  <c r="AQ930" i="2" s="1"/>
  <c r="AY930" i="2"/>
  <c r="AZ930" i="2" s="1"/>
  <c r="AW101" i="2"/>
  <c r="AQ101" i="2" s="1"/>
  <c r="AY101" i="2"/>
  <c r="BB101" i="2" s="1"/>
  <c r="N101" i="2" s="1"/>
  <c r="AY306" i="2"/>
  <c r="BB306" i="2" s="1"/>
  <c r="N306" i="2" s="1"/>
  <c r="AW306" i="2"/>
  <c r="AQ306" i="2" s="1"/>
  <c r="AW1741" i="2"/>
  <c r="AQ1741" i="2" s="1"/>
  <c r="AY1741" i="2"/>
  <c r="AZ1741" i="2" s="1"/>
  <c r="AY978" i="2"/>
  <c r="AZ978" i="2" s="1"/>
  <c r="AW978" i="2"/>
  <c r="AQ978" i="2" s="1"/>
  <c r="AW1313" i="2"/>
  <c r="AQ1313" i="2" s="1"/>
  <c r="AY1313" i="2"/>
  <c r="AZ1313" i="2" s="1"/>
  <c r="AY44" i="2"/>
  <c r="AZ44" i="2" s="1"/>
  <c r="AW44" i="2"/>
  <c r="AQ44" i="2" s="1"/>
  <c r="AR1162" i="1" l="1"/>
  <c r="AR864" i="1"/>
  <c r="AR565" i="1"/>
  <c r="AR784" i="1"/>
  <c r="AR884" i="1"/>
  <c r="AR803" i="1"/>
  <c r="AR225" i="1"/>
  <c r="AR801" i="1"/>
  <c r="AR823" i="1"/>
  <c r="I823" i="1" s="1"/>
  <c r="AR1064" i="1"/>
  <c r="I1064" i="1" s="1"/>
  <c r="AR847" i="1"/>
  <c r="I847" i="1" s="1"/>
  <c r="AR852" i="1"/>
  <c r="I852" i="1" s="1"/>
  <c r="AS121" i="2"/>
  <c r="AQ121" i="2"/>
  <c r="AS769" i="2"/>
  <c r="AQ769" i="2"/>
  <c r="AS1799" i="2"/>
  <c r="AQ1799" i="2"/>
  <c r="AS1672" i="2"/>
  <c r="AQ1672" i="2"/>
  <c r="AS66" i="2"/>
  <c r="AQ66" i="2"/>
  <c r="AS1215" i="2"/>
  <c r="AQ1215" i="2"/>
  <c r="AS790" i="2"/>
  <c r="N790" i="2" s="1"/>
  <c r="AQ790" i="2"/>
  <c r="AS28" i="2"/>
  <c r="AQ28" i="2"/>
  <c r="AS834" i="2"/>
  <c r="N834" i="2" s="1"/>
  <c r="AQ834" i="2"/>
  <c r="AS539" i="2"/>
  <c r="AQ539" i="2"/>
  <c r="AS591" i="2"/>
  <c r="AQ591" i="2"/>
  <c r="AS564" i="2"/>
  <c r="AQ564" i="2"/>
  <c r="AS596" i="2"/>
  <c r="N596" i="2" s="1"/>
  <c r="AQ596" i="2"/>
  <c r="AS1181" i="2"/>
  <c r="AQ1181" i="2"/>
  <c r="AS478" i="2"/>
  <c r="AQ478" i="2"/>
  <c r="AS1552" i="2"/>
  <c r="AQ1552" i="2"/>
  <c r="AS1164" i="2"/>
  <c r="AQ1164" i="2"/>
  <c r="AS634" i="2"/>
  <c r="AQ634" i="2"/>
  <c r="AS1101" i="2"/>
  <c r="AQ1101" i="2"/>
  <c r="AS155" i="2"/>
  <c r="AQ155" i="2"/>
  <c r="AS1243" i="2"/>
  <c r="AQ1243" i="2"/>
  <c r="AS207" i="2"/>
  <c r="AQ207" i="2"/>
  <c r="AS311" i="2"/>
  <c r="AQ311" i="2"/>
  <c r="AS211" i="2"/>
  <c r="AQ211" i="2"/>
  <c r="AS50" i="2"/>
  <c r="AQ50" i="2"/>
  <c r="AS614" i="2"/>
  <c r="AQ614" i="2"/>
  <c r="AS1059" i="2"/>
  <c r="AQ1059" i="2"/>
  <c r="AS707" i="2"/>
  <c r="N707" i="2" s="1"/>
  <c r="AQ707" i="2"/>
  <c r="AS767" i="2"/>
  <c r="AQ767" i="2"/>
  <c r="AS31" i="2"/>
  <c r="N31" i="2" s="1"/>
  <c r="AQ31" i="2"/>
  <c r="AS1512" i="2"/>
  <c r="N1512" i="2" s="1"/>
  <c r="AQ1512" i="2"/>
  <c r="AS163" i="2"/>
  <c r="AQ163" i="2"/>
  <c r="AS52" i="2"/>
  <c r="AQ52" i="2"/>
  <c r="AS113" i="2"/>
  <c r="AQ113" i="2"/>
  <c r="AS1637" i="2"/>
  <c r="AQ1637" i="2"/>
  <c r="AS475" i="2"/>
  <c r="AQ475" i="2"/>
  <c r="AS466" i="2"/>
  <c r="AQ466" i="2"/>
  <c r="AS1332" i="2"/>
  <c r="AQ1332" i="2"/>
  <c r="AS1169" i="2"/>
  <c r="AQ1169" i="2"/>
  <c r="AS1463" i="2"/>
  <c r="N1463" i="2" s="1"/>
  <c r="AQ1463" i="2"/>
  <c r="AS1484" i="2"/>
  <c r="AQ1484" i="2"/>
  <c r="AS203" i="2"/>
  <c r="AQ203" i="2"/>
  <c r="AS1058" i="2"/>
  <c r="AQ1058" i="2"/>
  <c r="AS1229" i="2"/>
  <c r="AQ1229" i="2"/>
  <c r="AS1021" i="2"/>
  <c r="AQ1021" i="2"/>
  <c r="AS1585" i="2"/>
  <c r="AQ1585" i="2"/>
  <c r="AS1382" i="2"/>
  <c r="N1382" i="2" s="1"/>
  <c r="AQ1382" i="2"/>
  <c r="AS286" i="2"/>
  <c r="AQ286" i="2"/>
  <c r="AS793" i="2"/>
  <c r="AQ793" i="2"/>
  <c r="AS1117" i="2"/>
  <c r="AQ1117" i="2"/>
  <c r="AS134" i="2"/>
  <c r="AQ134" i="2"/>
  <c r="AS906" i="2"/>
  <c r="AQ906" i="2"/>
  <c r="AS1334" i="2"/>
  <c r="AQ1334" i="2"/>
  <c r="AS521" i="2"/>
  <c r="AQ521" i="2"/>
  <c r="AS1226" i="2"/>
  <c r="AQ1226" i="2"/>
  <c r="AS76" i="2"/>
  <c r="AQ76" i="2"/>
  <c r="AS524" i="2"/>
  <c r="AQ524" i="2"/>
  <c r="AS125" i="2"/>
  <c r="AQ125" i="2"/>
  <c r="AS1626" i="2"/>
  <c r="AQ1626" i="2"/>
  <c r="AS1506" i="2"/>
  <c r="AQ1506" i="2"/>
  <c r="AS597" i="2"/>
  <c r="N597" i="2" s="1"/>
  <c r="AQ597" i="2"/>
  <c r="AS1372" i="2"/>
  <c r="AQ1372" i="2"/>
  <c r="AS1563" i="2"/>
  <c r="AQ1563" i="2"/>
  <c r="AS752" i="2"/>
  <c r="AQ752" i="2"/>
  <c r="AS464" i="2"/>
  <c r="N464" i="2" s="1"/>
  <c r="AQ464" i="2"/>
  <c r="AS1236" i="2"/>
  <c r="N1236" i="2" s="1"/>
  <c r="AQ1236" i="2"/>
  <c r="AS1584" i="2"/>
  <c r="AQ1584" i="2"/>
  <c r="AS1678" i="2"/>
  <c r="AQ1678" i="2"/>
  <c r="AS369" i="2"/>
  <c r="AQ369" i="2"/>
  <c r="AS468" i="2"/>
  <c r="AQ468" i="2"/>
  <c r="AS738" i="2"/>
  <c r="AQ738" i="2"/>
  <c r="AS54" i="2"/>
  <c r="AQ54" i="2"/>
  <c r="AS1577" i="2"/>
  <c r="AQ1577" i="2"/>
  <c r="AS732" i="2"/>
  <c r="AQ732" i="2"/>
  <c r="AS1115" i="2"/>
  <c r="AQ1115" i="2"/>
  <c r="AS1790" i="2"/>
  <c r="N1790" i="2" s="1"/>
  <c r="AQ1790" i="2"/>
  <c r="AS1138" i="2"/>
  <c r="N1138" i="2" s="1"/>
  <c r="AQ1138" i="2"/>
  <c r="AS507" i="2"/>
  <c r="AQ507" i="2"/>
  <c r="AS599" i="2"/>
  <c r="N599" i="2" s="1"/>
  <c r="AQ599" i="2"/>
  <c r="AS625" i="2"/>
  <c r="N625" i="2" s="1"/>
  <c r="AQ625" i="2"/>
  <c r="AS1194" i="2"/>
  <c r="AQ1194" i="2"/>
  <c r="AS967" i="2"/>
  <c r="N967" i="2" s="1"/>
  <c r="AQ967" i="2"/>
  <c r="AS686" i="2"/>
  <c r="AQ686" i="2"/>
  <c r="AS549" i="2"/>
  <c r="AQ549" i="2"/>
  <c r="AS853" i="2"/>
  <c r="AQ853" i="2"/>
  <c r="AS1228" i="2"/>
  <c r="AQ1228" i="2"/>
  <c r="AS585" i="2"/>
  <c r="AQ585" i="2"/>
  <c r="AS1149" i="2"/>
  <c r="AQ1149" i="2"/>
  <c r="AS423" i="2"/>
  <c r="N423" i="2" s="1"/>
  <c r="AQ423" i="2"/>
  <c r="AS1043" i="2"/>
  <c r="AQ1043" i="2"/>
  <c r="AS412" i="2"/>
  <c r="AQ412" i="2"/>
  <c r="AS233" i="2"/>
  <c r="AQ233" i="2"/>
  <c r="AS318" i="2"/>
  <c r="AQ318" i="2"/>
  <c r="AS851" i="2"/>
  <c r="N851" i="2" s="1"/>
  <c r="AQ851" i="2"/>
  <c r="AS605" i="2"/>
  <c r="AQ605" i="2"/>
  <c r="AS1567" i="2"/>
  <c r="AQ1567" i="2"/>
  <c r="AS941" i="2"/>
  <c r="AQ941" i="2"/>
  <c r="AS1488" i="2"/>
  <c r="AQ1488" i="2"/>
  <c r="AS1143" i="2"/>
  <c r="N1143" i="2" s="1"/>
  <c r="AQ1143" i="2"/>
  <c r="AS1347" i="2"/>
  <c r="AQ1347" i="2"/>
  <c r="AS664" i="2"/>
  <c r="AQ664" i="2"/>
  <c r="AS181" i="2"/>
  <c r="AQ181" i="2"/>
  <c r="AS553" i="2"/>
  <c r="AQ553" i="2"/>
  <c r="AS395" i="2"/>
  <c r="AQ395" i="2"/>
  <c r="AS518" i="2"/>
  <c r="AQ518" i="2"/>
  <c r="AS1362" i="2"/>
  <c r="AQ1362" i="2"/>
  <c r="AS1093" i="2"/>
  <c r="AQ1093" i="2"/>
  <c r="AS269" i="2"/>
  <c r="N269" i="2" s="1"/>
  <c r="AQ269" i="2"/>
  <c r="AS845" i="2"/>
  <c r="AQ845" i="2"/>
  <c r="AS1070" i="2"/>
  <c r="N1070" i="2" s="1"/>
  <c r="AQ1070" i="2"/>
  <c r="AS314" i="2"/>
  <c r="AQ314" i="2"/>
  <c r="AS331" i="2"/>
  <c r="AQ331" i="2"/>
  <c r="AS1735" i="2"/>
  <c r="AQ1735" i="2"/>
  <c r="AS856" i="2"/>
  <c r="AQ856" i="2"/>
  <c r="AS771" i="2"/>
  <c r="AQ771" i="2"/>
  <c r="AS382" i="2"/>
  <c r="N382" i="2" s="1"/>
  <c r="AQ382" i="2"/>
  <c r="AS440" i="2"/>
  <c r="AQ440" i="2"/>
  <c r="AS1648" i="2"/>
  <c r="AQ1648" i="2"/>
  <c r="AS219" i="2"/>
  <c r="AQ219" i="2"/>
  <c r="AS347" i="2"/>
  <c r="AQ347" i="2"/>
  <c r="AS835" i="2"/>
  <c r="N835" i="2" s="1"/>
  <c r="AQ835" i="2"/>
  <c r="AS1168" i="2"/>
  <c r="AQ1168" i="2"/>
  <c r="AS1293" i="2"/>
  <c r="AQ1293" i="2"/>
  <c r="AS1409" i="2"/>
  <c r="AQ1409" i="2"/>
  <c r="AS538" i="2"/>
  <c r="N538" i="2" s="1"/>
  <c r="AQ538" i="2"/>
  <c r="AS590" i="2"/>
  <c r="AQ590" i="2"/>
  <c r="AS350" i="2"/>
  <c r="AQ350" i="2"/>
  <c r="AS1377" i="2"/>
  <c r="AQ1377" i="2"/>
  <c r="AS1714" i="2"/>
  <c r="AQ1714" i="2"/>
  <c r="AS1062" i="2"/>
  <c r="N1062" i="2" s="1"/>
  <c r="AQ1062" i="2"/>
  <c r="AS816" i="2"/>
  <c r="AQ816" i="2"/>
  <c r="AS1318" i="2"/>
  <c r="AQ1318" i="2"/>
  <c r="AS548" i="2"/>
  <c r="AQ548" i="2"/>
  <c r="AS1126" i="2"/>
  <c r="AQ1126" i="2"/>
  <c r="AS1576" i="2"/>
  <c r="AQ1576" i="2"/>
  <c r="AS890" i="2"/>
  <c r="N890" i="2" s="1"/>
  <c r="AQ890" i="2"/>
  <c r="AS1001" i="2"/>
  <c r="N1001" i="2" s="1"/>
  <c r="AQ1001" i="2"/>
  <c r="AS1360" i="2"/>
  <c r="AQ1360" i="2"/>
  <c r="AS1249" i="2"/>
  <c r="AQ1249" i="2"/>
  <c r="AS1325" i="2"/>
  <c r="AQ1325" i="2"/>
  <c r="AS1281" i="2"/>
  <c r="N1281" i="2" s="1"/>
  <c r="AQ1281" i="2"/>
  <c r="AS1474" i="2"/>
  <c r="AQ1474" i="2"/>
  <c r="AS1366" i="2"/>
  <c r="N1366" i="2" s="1"/>
  <c r="AQ1366" i="2"/>
  <c r="AS409" i="2"/>
  <c r="AQ409" i="2"/>
  <c r="AS1129" i="2"/>
  <c r="AQ1129" i="2"/>
  <c r="AS1761" i="2"/>
  <c r="N1761" i="2" s="1"/>
  <c r="AQ1761" i="2"/>
  <c r="AS1571" i="2"/>
  <c r="AQ1571" i="2"/>
  <c r="AS1019" i="2"/>
  <c r="AQ1019" i="2"/>
  <c r="AS1781" i="2"/>
  <c r="N1781" i="2" s="1"/>
  <c r="AQ1781" i="2"/>
  <c r="AS950" i="2"/>
  <c r="AQ950" i="2"/>
  <c r="AS1706" i="2"/>
  <c r="AQ1706" i="2"/>
  <c r="AS1574" i="2"/>
  <c r="AQ1574" i="2"/>
  <c r="AS774" i="2"/>
  <c r="AQ774" i="2"/>
  <c r="AS1337" i="2"/>
  <c r="N1337" i="2" s="1"/>
  <c r="AQ1337" i="2"/>
  <c r="AS1671" i="2"/>
  <c r="AQ1671" i="2"/>
  <c r="AS1801" i="2"/>
  <c r="AQ1801" i="2"/>
  <c r="AS801" i="2"/>
  <c r="AQ801" i="2"/>
  <c r="AS1763" i="2"/>
  <c r="N1763" i="2" s="1"/>
  <c r="AQ1763" i="2"/>
  <c r="AS1752" i="2"/>
  <c r="N1752" i="2" s="1"/>
  <c r="AQ1752" i="2"/>
  <c r="AS1132" i="2"/>
  <c r="AQ1132" i="2"/>
  <c r="AS1760" i="2"/>
  <c r="N1760" i="2" s="1"/>
  <c r="AQ1760" i="2"/>
  <c r="AS640" i="2"/>
  <c r="N640" i="2" s="1"/>
  <c r="AQ640" i="2"/>
  <c r="AS980" i="2"/>
  <c r="N980" i="2" s="1"/>
  <c r="AQ980" i="2"/>
  <c r="AS999" i="2"/>
  <c r="N999" i="2" s="1"/>
  <c r="AQ999" i="2"/>
  <c r="AS463" i="2"/>
  <c r="N463" i="2" s="1"/>
  <c r="AQ463" i="2"/>
  <c r="AS111" i="2"/>
  <c r="AQ111" i="2"/>
  <c r="AS315" i="2"/>
  <c r="AQ315" i="2"/>
  <c r="AS1723" i="2"/>
  <c r="AQ1723" i="2"/>
  <c r="AS377" i="2"/>
  <c r="AQ377" i="2"/>
  <c r="AS480" i="2"/>
  <c r="AQ480" i="2"/>
  <c r="AS337" i="2"/>
  <c r="N337" i="2" s="1"/>
  <c r="AQ337" i="2"/>
  <c r="AS1177" i="2"/>
  <c r="AQ1177" i="2"/>
  <c r="AS169" i="2"/>
  <c r="AQ169" i="2"/>
  <c r="AS49" i="2"/>
  <c r="AQ49" i="2"/>
  <c r="AS352" i="2"/>
  <c r="AQ352" i="2"/>
  <c r="AS1791" i="2"/>
  <c r="N1791" i="2" s="1"/>
  <c r="AQ1791" i="2"/>
  <c r="AS1155" i="2"/>
  <c r="AQ1155" i="2"/>
  <c r="AS15" i="2"/>
  <c r="AQ15" i="2"/>
  <c r="AS704" i="2"/>
  <c r="N704" i="2" s="1"/>
  <c r="AQ704" i="2"/>
  <c r="AS569" i="2"/>
  <c r="N569" i="2" s="1"/>
  <c r="AQ569" i="2"/>
  <c r="AS375" i="2"/>
  <c r="AQ375" i="2"/>
  <c r="AS542" i="2"/>
  <c r="N542" i="2" s="1"/>
  <c r="AQ542" i="2"/>
  <c r="AS805" i="2"/>
  <c r="AQ805" i="2"/>
  <c r="AS971" i="2"/>
  <c r="AQ971" i="2"/>
  <c r="AS813" i="2"/>
  <c r="AQ813" i="2"/>
  <c r="AS1621" i="2"/>
  <c r="AQ1621" i="2"/>
  <c r="AS173" i="2"/>
  <c r="AQ173" i="2"/>
  <c r="AS71" i="2"/>
  <c r="AQ71" i="2"/>
  <c r="AS1238" i="2"/>
  <c r="N1238" i="2" s="1"/>
  <c r="AQ1238" i="2"/>
  <c r="AS812" i="2"/>
  <c r="AQ812" i="2"/>
  <c r="AS1782" i="2"/>
  <c r="N1782" i="2" s="1"/>
  <c r="AQ1782" i="2"/>
  <c r="AS1375" i="2"/>
  <c r="N1375" i="2" s="1"/>
  <c r="AQ1375" i="2"/>
  <c r="AS1673" i="2"/>
  <c r="AQ1673" i="2"/>
  <c r="AS908" i="2"/>
  <c r="AQ908" i="2"/>
  <c r="AS407" i="2"/>
  <c r="AQ407" i="2"/>
  <c r="AS636" i="2"/>
  <c r="AQ636" i="2"/>
  <c r="AS1492" i="2"/>
  <c r="AQ1492" i="2"/>
  <c r="AS168" i="2"/>
  <c r="AQ168" i="2"/>
  <c r="AS1302" i="2"/>
  <c r="AQ1302" i="2"/>
  <c r="AS947" i="2"/>
  <c r="AQ947" i="2"/>
  <c r="AS186" i="2"/>
  <c r="AQ186" i="2"/>
  <c r="AS13" i="2"/>
  <c r="AQ13" i="2"/>
  <c r="AS1010" i="2"/>
  <c r="N1010" i="2" s="1"/>
  <c r="AQ1010" i="2"/>
  <c r="AS844" i="2"/>
  <c r="AQ844" i="2"/>
  <c r="AS1642" i="2"/>
  <c r="AQ1642" i="2"/>
  <c r="AS593" i="2"/>
  <c r="AQ593" i="2"/>
  <c r="AS332" i="2"/>
  <c r="N332" i="2" s="1"/>
  <c r="AQ332" i="2"/>
  <c r="AS854" i="2"/>
  <c r="AQ854" i="2"/>
  <c r="AS481" i="2"/>
  <c r="AQ481" i="2"/>
  <c r="AS335" i="2"/>
  <c r="N335" i="2" s="1"/>
  <c r="AQ335" i="2"/>
  <c r="AS863" i="2"/>
  <c r="AQ863" i="2"/>
  <c r="AS242" i="2"/>
  <c r="AQ242" i="2"/>
  <c r="AS172" i="2"/>
  <c r="AQ172" i="2"/>
  <c r="AS1370" i="2"/>
  <c r="N1370" i="2" s="1"/>
  <c r="AQ1370" i="2"/>
  <c r="AS51" i="2"/>
  <c r="AQ51" i="2"/>
  <c r="AS1664" i="2"/>
  <c r="AQ1664" i="2"/>
  <c r="AS1504" i="2"/>
  <c r="AQ1504" i="2"/>
  <c r="AS415" i="2"/>
  <c r="N415" i="2" s="1"/>
  <c r="AQ415" i="2"/>
  <c r="AS649" i="2"/>
  <c r="AQ649" i="2"/>
  <c r="AS1434" i="2"/>
  <c r="AQ1434" i="2"/>
  <c r="AS259" i="2"/>
  <c r="AQ259" i="2"/>
  <c r="AS288" i="2"/>
  <c r="AQ288" i="2"/>
  <c r="AS800" i="2"/>
  <c r="AQ800" i="2"/>
  <c r="AS1499" i="2"/>
  <c r="AQ1499" i="2"/>
  <c r="AS1144" i="2"/>
  <c r="AQ1144" i="2"/>
  <c r="AS748" i="2"/>
  <c r="AQ748" i="2"/>
  <c r="AS1340" i="2"/>
  <c r="N1340" i="2" s="1"/>
  <c r="AQ1340" i="2"/>
  <c r="AS501" i="2"/>
  <c r="AQ501" i="2"/>
  <c r="AS1554" i="2"/>
  <c r="AQ1554" i="2"/>
  <c r="AS611" i="2"/>
  <c r="N611" i="2" s="1"/>
  <c r="AQ611" i="2"/>
  <c r="AS183" i="2"/>
  <c r="AQ183" i="2"/>
  <c r="AS1414" i="2"/>
  <c r="AQ1414" i="2"/>
  <c r="AS1501" i="2"/>
  <c r="AQ1501" i="2"/>
  <c r="AS301" i="2"/>
  <c r="AQ301" i="2"/>
  <c r="AS1310" i="2"/>
  <c r="AQ1310" i="2"/>
  <c r="AS1263" i="2"/>
  <c r="N1263" i="2" s="1"/>
  <c r="AQ1263" i="2"/>
  <c r="AS1165" i="2"/>
  <c r="AQ1165" i="2"/>
  <c r="AS385" i="2"/>
  <c r="N385" i="2" s="1"/>
  <c r="AQ385" i="2"/>
  <c r="AS1072" i="2"/>
  <c r="N1072" i="2" s="1"/>
  <c r="AQ1072" i="2"/>
  <c r="AS702" i="2"/>
  <c r="AQ702" i="2"/>
  <c r="AS678" i="2"/>
  <c r="AQ678" i="2"/>
  <c r="AS818" i="2"/>
  <c r="AQ818" i="2"/>
  <c r="AS330" i="2"/>
  <c r="AQ330" i="2"/>
  <c r="AS943" i="2"/>
  <c r="AQ943" i="2"/>
  <c r="AS1308" i="2"/>
  <c r="AQ1308" i="2"/>
  <c r="AS1214" i="2"/>
  <c r="AQ1214" i="2"/>
  <c r="AS185" i="2"/>
  <c r="AQ185" i="2"/>
  <c r="AS1097" i="2"/>
  <c r="N1097" i="2" s="1"/>
  <c r="AQ1097" i="2"/>
  <c r="AS870" i="2"/>
  <c r="N870" i="2" s="1"/>
  <c r="AQ870" i="2"/>
  <c r="AS1196" i="2"/>
  <c r="AQ1196" i="2"/>
  <c r="AS1432" i="2"/>
  <c r="AQ1432" i="2"/>
  <c r="AS432" i="2"/>
  <c r="AQ432" i="2"/>
  <c r="AS1090" i="2"/>
  <c r="AQ1090" i="2"/>
  <c r="AS429" i="2"/>
  <c r="AQ429" i="2"/>
  <c r="AS1130" i="2"/>
  <c r="AQ1130" i="2"/>
  <c r="AS933" i="2"/>
  <c r="AQ933" i="2"/>
  <c r="AS1540" i="2"/>
  <c r="AQ1540" i="2"/>
  <c r="AS878" i="2"/>
  <c r="N878" i="2" s="1"/>
  <c r="AQ878" i="2"/>
  <c r="AS1253" i="2"/>
  <c r="AQ1253" i="2"/>
  <c r="AS1721" i="2"/>
  <c r="AQ1721" i="2"/>
  <c r="AS1765" i="2"/>
  <c r="N1765" i="2" s="1"/>
  <c r="AQ1765" i="2"/>
  <c r="AS1468" i="2"/>
  <c r="N1468" i="2" s="1"/>
  <c r="AQ1468" i="2"/>
  <c r="AS234" i="2"/>
  <c r="AQ234" i="2"/>
  <c r="AS579" i="2"/>
  <c r="AQ579" i="2"/>
  <c r="AS575" i="2"/>
  <c r="AQ575" i="2"/>
  <c r="AS1091" i="2"/>
  <c r="AQ1091" i="2"/>
  <c r="AS1147" i="2"/>
  <c r="N1147" i="2" s="1"/>
  <c r="AQ1147" i="2"/>
  <c r="AS972" i="2"/>
  <c r="AQ972" i="2"/>
  <c r="AS210" i="2"/>
  <c r="AQ210" i="2"/>
  <c r="AS609" i="2"/>
  <c r="N609" i="2" s="1"/>
  <c r="AQ609" i="2"/>
  <c r="AS1123" i="2"/>
  <c r="AQ1123" i="2"/>
  <c r="AS1267" i="2"/>
  <c r="N1267" i="2" s="1"/>
  <c r="AQ1267" i="2"/>
  <c r="AS1082" i="2"/>
  <c r="N1082" i="2" s="1"/>
  <c r="AQ1082" i="2"/>
  <c r="AS215" i="2"/>
  <c r="AQ215" i="2"/>
  <c r="AS1139" i="2"/>
  <c r="N1139" i="2" s="1"/>
  <c r="AQ1139" i="2"/>
  <c r="AS768" i="2"/>
  <c r="AQ768" i="2"/>
  <c r="AS437" i="2"/>
  <c r="N437" i="2" s="1"/>
  <c r="AQ437" i="2"/>
  <c r="AS777" i="2"/>
  <c r="AQ777" i="2"/>
  <c r="AS1490" i="2"/>
  <c r="AQ1490" i="2"/>
  <c r="AS808" i="2"/>
  <c r="AQ808" i="2"/>
  <c r="AS727" i="2"/>
  <c r="AQ727" i="2"/>
  <c r="AS860" i="2"/>
  <c r="AQ860" i="2"/>
  <c r="AS351" i="2"/>
  <c r="AQ351" i="2"/>
  <c r="AS164" i="2"/>
  <c r="AQ164" i="2"/>
  <c r="AS987" i="2"/>
  <c r="N987" i="2" s="1"/>
  <c r="AQ987" i="2"/>
  <c r="AS1658" i="2"/>
  <c r="AQ1658" i="2"/>
  <c r="AS1472" i="2"/>
  <c r="AQ1472" i="2"/>
  <c r="AS843" i="2"/>
  <c r="AQ843" i="2"/>
  <c r="AS1357" i="2"/>
  <c r="AQ1357" i="2"/>
  <c r="AS182" i="2"/>
  <c r="AQ182" i="2"/>
  <c r="AS852" i="2"/>
  <c r="N852" i="2" s="1"/>
  <c r="AQ852" i="2"/>
  <c r="AS1421" i="2"/>
  <c r="AQ1421" i="2"/>
  <c r="AS718" i="2"/>
  <c r="AQ718" i="2"/>
  <c r="AS1231" i="2"/>
  <c r="AQ1231" i="2"/>
  <c r="AS756" i="2"/>
  <c r="AQ756" i="2"/>
  <c r="AS1727" i="2"/>
  <c r="AQ1727" i="2"/>
  <c r="AS1335" i="2"/>
  <c r="AQ1335" i="2"/>
  <c r="AS677" i="2"/>
  <c r="AQ677" i="2"/>
  <c r="AS1779" i="2"/>
  <c r="AQ1779" i="2"/>
  <c r="AS1185" i="2"/>
  <c r="AQ1185" i="2"/>
  <c r="AS1354" i="2"/>
  <c r="AQ1354" i="2"/>
  <c r="AS1399" i="2"/>
  <c r="AQ1399" i="2"/>
  <c r="AS899" i="2"/>
  <c r="AQ899" i="2"/>
  <c r="AS1680" i="2"/>
  <c r="AQ1680" i="2"/>
  <c r="AS1171" i="2"/>
  <c r="AQ1171" i="2"/>
  <c r="AS254" i="2"/>
  <c r="AQ254" i="2"/>
  <c r="AS694" i="2"/>
  <c r="AQ694" i="2"/>
  <c r="AS1012" i="2"/>
  <c r="N1012" i="2" s="1"/>
  <c r="AQ1012" i="2"/>
  <c r="AS832" i="2"/>
  <c r="AQ832" i="2"/>
  <c r="AS644" i="2"/>
  <c r="N644" i="2" s="1"/>
  <c r="AQ644" i="2"/>
  <c r="AS1076" i="2"/>
  <c r="N1076" i="2" s="1"/>
  <c r="AQ1076" i="2"/>
  <c r="AS1511" i="2"/>
  <c r="AQ1511" i="2"/>
  <c r="AS1681" i="2"/>
  <c r="AQ1681" i="2"/>
  <c r="AS1068" i="2"/>
  <c r="N1068" i="2" s="1"/>
  <c r="AQ1068" i="2"/>
  <c r="AS653" i="2"/>
  <c r="AQ653" i="2"/>
  <c r="AS884" i="2"/>
  <c r="N884" i="2" s="1"/>
  <c r="AQ884" i="2"/>
  <c r="AS995" i="2"/>
  <c r="AQ995" i="2"/>
  <c r="AS606" i="2"/>
  <c r="AQ606" i="2"/>
  <c r="AS1075" i="2"/>
  <c r="N1075" i="2" s="1"/>
  <c r="AQ1075" i="2"/>
  <c r="AS1099" i="2"/>
  <c r="N1099" i="2" s="1"/>
  <c r="AQ1099" i="2"/>
  <c r="AS1653" i="2"/>
  <c r="AQ1653" i="2"/>
  <c r="AS426" i="2"/>
  <c r="N426" i="2" s="1"/>
  <c r="AQ426" i="2"/>
  <c r="AS86" i="2"/>
  <c r="AQ86" i="2"/>
  <c r="AS36" i="2"/>
  <c r="N36" i="2" s="1"/>
  <c r="AQ36" i="2"/>
  <c r="AS1600" i="2"/>
  <c r="AQ1600" i="2"/>
  <c r="AS1211" i="2"/>
  <c r="AQ1211" i="2"/>
  <c r="AS1096" i="2"/>
  <c r="N1096" i="2" s="1"/>
  <c r="AQ1096" i="2"/>
  <c r="AS1304" i="2"/>
  <c r="AQ1304" i="2"/>
  <c r="AS1319" i="2"/>
  <c r="AQ1319" i="2"/>
  <c r="AS1652" i="2"/>
  <c r="AQ1652" i="2"/>
  <c r="AS1549" i="2"/>
  <c r="AQ1549" i="2"/>
  <c r="AS1739" i="2"/>
  <c r="AQ1739" i="2"/>
  <c r="AS750" i="2"/>
  <c r="AQ750" i="2"/>
  <c r="AS722" i="2"/>
  <c r="AQ722" i="2"/>
  <c r="AS1159" i="2"/>
  <c r="AQ1159" i="2"/>
  <c r="AS482" i="2"/>
  <c r="AQ482" i="2"/>
  <c r="AS932" i="2"/>
  <c r="AQ932" i="2"/>
  <c r="AS91" i="2"/>
  <c r="AQ91" i="2"/>
  <c r="AS1358" i="2"/>
  <c r="AQ1358" i="2"/>
  <c r="AS676" i="2"/>
  <c r="AQ676" i="2"/>
  <c r="AS1087" i="2"/>
  <c r="N1087" i="2" s="1"/>
  <c r="AQ1087" i="2"/>
  <c r="AS345" i="2"/>
  <c r="AQ345" i="2"/>
  <c r="AS581" i="2"/>
  <c r="AQ581" i="2"/>
  <c r="AS533" i="2"/>
  <c r="N533" i="2" s="1"/>
  <c r="AQ533" i="2"/>
  <c r="AS1208" i="2"/>
  <c r="AQ1208" i="2"/>
  <c r="AS1344" i="2"/>
  <c r="AQ1344" i="2"/>
  <c r="AS1525" i="2"/>
  <c r="N1525" i="2" s="1"/>
  <c r="AQ1525" i="2"/>
  <c r="AS1392" i="2"/>
  <c r="AQ1392" i="2"/>
  <c r="AS720" i="2"/>
  <c r="AQ720" i="2"/>
  <c r="AS1408" i="2"/>
  <c r="AQ1408" i="2"/>
  <c r="AS1542" i="2"/>
  <c r="AQ1542" i="2"/>
  <c r="AS1793" i="2"/>
  <c r="N1793" i="2" s="1"/>
  <c r="AQ1793" i="2"/>
  <c r="AS1737" i="2"/>
  <c r="AQ1737" i="2"/>
  <c r="AS946" i="2"/>
  <c r="AQ946" i="2"/>
  <c r="AS1298" i="2"/>
  <c r="AQ1298" i="2"/>
  <c r="AS1269" i="2"/>
  <c r="N1269" i="2" s="1"/>
  <c r="AQ1269" i="2"/>
  <c r="AS1190" i="2"/>
  <c r="AQ1190" i="2"/>
  <c r="AS1080" i="2"/>
  <c r="N1080" i="2" s="1"/>
  <c r="AQ1080" i="2"/>
  <c r="AS1024" i="2"/>
  <c r="AQ1024" i="2"/>
  <c r="AS1073" i="2"/>
  <c r="N1073" i="2" s="1"/>
  <c r="AQ1073" i="2"/>
  <c r="AS874" i="2"/>
  <c r="N874" i="2" s="1"/>
  <c r="AQ874" i="2"/>
  <c r="AS1635" i="2"/>
  <c r="AQ1635" i="2"/>
  <c r="AS1193" i="2"/>
  <c r="AQ1193" i="2"/>
  <c r="AS503" i="2"/>
  <c r="AQ503" i="2"/>
  <c r="AS1011" i="2"/>
  <c r="N1011" i="2" s="1"/>
  <c r="AQ1011" i="2"/>
  <c r="AS324" i="2"/>
  <c r="AQ324" i="2"/>
  <c r="AS376" i="2"/>
  <c r="AQ376" i="2"/>
  <c r="AS528" i="2"/>
  <c r="AQ528" i="2"/>
  <c r="AS391" i="2"/>
  <c r="AQ391" i="2"/>
  <c r="AS338" i="2"/>
  <c r="N338" i="2" s="1"/>
  <c r="AQ338" i="2"/>
  <c r="AS260" i="2"/>
  <c r="AQ260" i="2"/>
  <c r="AS1180" i="2"/>
  <c r="AQ1180" i="2"/>
  <c r="AS708" i="2"/>
  <c r="N708" i="2" s="1"/>
  <c r="AQ708" i="2"/>
  <c r="AS1275" i="2"/>
  <c r="N1275" i="2" s="1"/>
  <c r="AQ1275" i="2"/>
  <c r="AS1137" i="2"/>
  <c r="AQ1137" i="2"/>
  <c r="AS724" i="2"/>
  <c r="AQ724" i="2"/>
  <c r="AS1218" i="2"/>
  <c r="AQ1218" i="2"/>
  <c r="AS683" i="2"/>
  <c r="AQ683" i="2"/>
  <c r="AS194" i="2"/>
  <c r="AQ194" i="2"/>
  <c r="AS1629" i="2"/>
  <c r="AQ1629" i="2"/>
  <c r="AS381" i="2"/>
  <c r="N381" i="2" s="1"/>
  <c r="AQ381" i="2"/>
  <c r="AS689" i="2"/>
  <c r="AQ689" i="2"/>
  <c r="AS1722" i="2"/>
  <c r="AQ1722" i="2"/>
  <c r="AS12" i="2"/>
  <c r="AQ12" i="2"/>
  <c r="AS20" i="2"/>
  <c r="AQ20" i="2"/>
  <c r="AS129" i="2"/>
  <c r="N129" i="2" s="1"/>
  <c r="AQ129" i="2"/>
  <c r="AS246" i="2"/>
  <c r="AQ246" i="2"/>
  <c r="AS397" i="2"/>
  <c r="AQ397" i="2"/>
  <c r="AS731" i="2"/>
  <c r="AQ731" i="2"/>
  <c r="AS1192" i="2"/>
  <c r="AQ1192" i="2"/>
  <c r="AS1195" i="2"/>
  <c r="AQ1195" i="2"/>
  <c r="AS1770" i="2"/>
  <c r="N1770" i="2" s="1"/>
  <c r="AQ1770" i="2"/>
  <c r="AS622" i="2"/>
  <c r="N622" i="2" s="1"/>
  <c r="AQ622" i="2"/>
  <c r="AS65" i="2"/>
  <c r="AQ65" i="2"/>
  <c r="AS1663" i="2"/>
  <c r="AQ1663" i="2"/>
  <c r="AS1713" i="2"/>
  <c r="AQ1713" i="2"/>
  <c r="AS1339" i="2"/>
  <c r="N1339" i="2" s="1"/>
  <c r="AQ1339" i="2"/>
  <c r="AS1338" i="2"/>
  <c r="N1338" i="2" s="1"/>
  <c r="AQ1338" i="2"/>
  <c r="AS1131" i="2"/>
  <c r="AQ1131" i="2"/>
  <c r="AS888" i="2"/>
  <c r="N888" i="2" s="1"/>
  <c r="AQ888" i="2"/>
  <c r="AS705" i="2"/>
  <c r="N705" i="2" s="1"/>
  <c r="AQ705" i="2"/>
  <c r="AS726" i="2"/>
  <c r="AQ726" i="2"/>
  <c r="AS1079" i="2"/>
  <c r="N1079" i="2" s="1"/>
  <c r="AQ1079" i="2"/>
  <c r="AS988" i="2"/>
  <c r="N988" i="2" s="1"/>
  <c r="AQ988" i="2"/>
  <c r="AS1573" i="2"/>
  <c r="AQ1573" i="2"/>
  <c r="AS1746" i="2"/>
  <c r="AQ1746" i="2"/>
  <c r="AS192" i="2"/>
  <c r="AQ192" i="2"/>
  <c r="AS684" i="2"/>
  <c r="AQ684" i="2"/>
  <c r="AS201" i="2"/>
  <c r="AQ201" i="2"/>
  <c r="AS797" i="2"/>
  <c r="AQ797" i="2"/>
  <c r="AS1645" i="2"/>
  <c r="AQ1645" i="2"/>
  <c r="AS1750" i="2"/>
  <c r="N1750" i="2" s="1"/>
  <c r="AQ1750" i="2"/>
  <c r="AS1266" i="2"/>
  <c r="N1266" i="2" s="1"/>
  <c r="AQ1266" i="2"/>
  <c r="AS191" i="2"/>
  <c r="AQ191" i="2"/>
  <c r="AS1543" i="2"/>
  <c r="AQ1543" i="2"/>
  <c r="AS1390" i="2"/>
  <c r="AQ1390" i="2"/>
  <c r="AS247" i="2"/>
  <c r="AQ247" i="2"/>
  <c r="AS667" i="2"/>
  <c r="AQ667" i="2"/>
  <c r="AS396" i="2"/>
  <c r="AQ396" i="2"/>
  <c r="AS1665" i="2"/>
  <c r="AQ1665" i="2"/>
  <c r="AS1792" i="2"/>
  <c r="N1792" i="2" s="1"/>
  <c r="AQ1792" i="2"/>
  <c r="AS1482" i="2"/>
  <c r="AQ1482" i="2"/>
  <c r="AS647" i="2"/>
  <c r="AQ647" i="2"/>
  <c r="AS496" i="2"/>
  <c r="N496" i="2" s="1"/>
  <c r="AQ496" i="2"/>
  <c r="AS876" i="2"/>
  <c r="N876" i="2" s="1"/>
  <c r="AQ876" i="2"/>
  <c r="AS1054" i="2"/>
  <c r="AQ1054" i="2"/>
  <c r="AS865" i="2"/>
  <c r="AQ865" i="2"/>
  <c r="AS1379" i="2"/>
  <c r="N1379" i="2" s="1"/>
  <c r="AQ1379" i="2"/>
  <c r="AS745" i="2"/>
  <c r="AQ745" i="2"/>
  <c r="AS992" i="2"/>
  <c r="N992" i="2" s="1"/>
  <c r="AQ992" i="2"/>
  <c r="AS957" i="2"/>
  <c r="AQ957" i="2"/>
  <c r="AS1380" i="2"/>
  <c r="N1380" i="2" s="1"/>
  <c r="AQ1380" i="2"/>
  <c r="AS1098" i="2"/>
  <c r="N1098" i="2" s="1"/>
  <c r="AQ1098" i="2"/>
  <c r="AS1209" i="2"/>
  <c r="AQ1209" i="2"/>
  <c r="AS786" i="2"/>
  <c r="AQ786" i="2"/>
  <c r="AS1089" i="2"/>
  <c r="AQ1089" i="2"/>
  <c r="AS1587" i="2"/>
  <c r="AQ1587" i="2"/>
  <c r="AS74" i="2"/>
  <c r="AQ74" i="2"/>
  <c r="AS621" i="2"/>
  <c r="N621" i="2" s="1"/>
  <c r="AQ621" i="2"/>
  <c r="AS1449" i="2"/>
  <c r="AQ1449" i="2"/>
  <c r="AS336" i="2"/>
  <c r="N336" i="2" s="1"/>
  <c r="AQ336" i="2"/>
  <c r="AS245" i="2"/>
  <c r="AQ245" i="2"/>
  <c r="AS1489" i="2"/>
  <c r="AQ1489" i="2"/>
  <c r="AS1527" i="2"/>
  <c r="AQ1527" i="2"/>
  <c r="AS1182" i="2"/>
  <c r="AQ1182" i="2"/>
  <c r="AS444" i="2"/>
  <c r="AQ444" i="2"/>
  <c r="AS344" i="2"/>
  <c r="AQ344" i="2"/>
  <c r="AS1688" i="2"/>
  <c r="AQ1688" i="2"/>
  <c r="AS551" i="2"/>
  <c r="AQ551" i="2"/>
  <c r="AS763" i="2"/>
  <c r="AQ763" i="2"/>
  <c r="AS356" i="2"/>
  <c r="AQ356" i="2"/>
  <c r="AS157" i="2"/>
  <c r="AQ157" i="2"/>
  <c r="AS224" i="2"/>
  <c r="AQ224" i="2"/>
  <c r="AS171" i="2"/>
  <c r="AQ171" i="2"/>
  <c r="AS150" i="2"/>
  <c r="AQ150" i="2"/>
  <c r="AS912" i="2"/>
  <c r="AQ912" i="2"/>
  <c r="AS791" i="2"/>
  <c r="N791" i="2" s="1"/>
  <c r="AQ791" i="2"/>
  <c r="AS436" i="2"/>
  <c r="AQ436" i="2"/>
  <c r="AS1197" i="2"/>
  <c r="AQ1197" i="2"/>
  <c r="AS26" i="2"/>
  <c r="AQ26" i="2"/>
  <c r="AS483" i="2"/>
  <c r="N483" i="2" s="1"/>
  <c r="AQ483" i="2"/>
  <c r="AS645" i="2"/>
  <c r="N645" i="2" s="1"/>
  <c r="AQ645" i="2"/>
  <c r="AS393" i="2"/>
  <c r="AQ393" i="2"/>
  <c r="AS1391" i="2"/>
  <c r="AQ1391" i="2"/>
  <c r="AS875" i="2"/>
  <c r="N875" i="2" s="1"/>
  <c r="AQ875" i="2"/>
  <c r="AS1659" i="2"/>
  <c r="AQ1659" i="2"/>
  <c r="AS520" i="2"/>
  <c r="AQ520" i="2"/>
  <c r="AS283" i="2"/>
  <c r="AQ283" i="2"/>
  <c r="AS89" i="2"/>
  <c r="AQ89" i="2"/>
  <c r="AS1383" i="2"/>
  <c r="AQ1383" i="2"/>
  <c r="AS809" i="2"/>
  <c r="AQ809" i="2"/>
  <c r="AS570" i="2"/>
  <c r="N570" i="2" s="1"/>
  <c r="AQ570" i="2"/>
  <c r="AS271" i="2"/>
  <c r="N271" i="2" s="1"/>
  <c r="AQ271" i="2"/>
  <c r="AS400" i="2"/>
  <c r="AQ400" i="2"/>
  <c r="AS188" i="2"/>
  <c r="AQ188" i="2"/>
  <c r="AS55" i="2"/>
  <c r="AQ55" i="2"/>
  <c r="AS1661" i="2"/>
  <c r="AQ1661" i="2"/>
  <c r="AS316" i="2"/>
  <c r="AQ316" i="2"/>
  <c r="AS1437" i="2"/>
  <c r="AQ1437" i="2"/>
  <c r="AS1219" i="2"/>
  <c r="AQ1219" i="2"/>
  <c r="AS1401" i="2"/>
  <c r="AQ1401" i="2"/>
  <c r="AS90" i="2"/>
  <c r="AQ90" i="2"/>
  <c r="AS1423" i="2"/>
  <c r="AQ1423" i="2"/>
  <c r="AS962" i="2"/>
  <c r="N962" i="2" s="1"/>
  <c r="AQ962" i="2"/>
  <c r="AS955" i="2"/>
  <c r="AQ955" i="2"/>
  <c r="AS312" i="2"/>
  <c r="AQ312" i="2"/>
  <c r="AS217" i="2"/>
  <c r="AQ217" i="2"/>
  <c r="AS1483" i="2"/>
  <c r="AQ1483" i="2"/>
  <c r="AS122" i="2"/>
  <c r="AQ122" i="2"/>
  <c r="AS859" i="2"/>
  <c r="AQ859" i="2"/>
  <c r="AS359" i="2"/>
  <c r="AQ359" i="2"/>
  <c r="AS1242" i="2"/>
  <c r="AQ1242" i="2"/>
  <c r="AS823" i="2"/>
  <c r="AQ823" i="2"/>
  <c r="AS976" i="2"/>
  <c r="AQ976" i="2"/>
  <c r="AS624" i="2"/>
  <c r="AQ624" i="2"/>
  <c r="AS545" i="2"/>
  <c r="AQ545" i="2"/>
  <c r="AS671" i="2"/>
  <c r="AQ671" i="2"/>
  <c r="AS499" i="2"/>
  <c r="AQ499" i="2"/>
  <c r="AS1605" i="2"/>
  <c r="AQ1605" i="2"/>
  <c r="AS1191" i="2"/>
  <c r="AQ1191" i="2"/>
  <c r="AS67" i="2"/>
  <c r="AQ67" i="2"/>
  <c r="AS1094" i="2"/>
  <c r="AQ1094" i="2"/>
  <c r="AS985" i="2"/>
  <c r="N985" i="2" s="1"/>
  <c r="AQ985" i="2"/>
  <c r="AS1451" i="2"/>
  <c r="AQ1451" i="2"/>
  <c r="AS1660" i="2"/>
  <c r="AQ1660" i="2"/>
  <c r="AS1693" i="2"/>
  <c r="AQ1693" i="2"/>
  <c r="AS465" i="2"/>
  <c r="AQ465" i="2"/>
  <c r="AS1583" i="2"/>
  <c r="AQ1583" i="2"/>
  <c r="AS1708" i="2"/>
  <c r="AQ1708" i="2"/>
  <c r="AS410" i="2"/>
  <c r="AQ410" i="2"/>
  <c r="AS1479" i="2"/>
  <c r="AQ1479" i="2"/>
  <c r="AS949" i="2"/>
  <c r="AQ949" i="2"/>
  <c r="AS986" i="2"/>
  <c r="N986" i="2" s="1"/>
  <c r="AQ986" i="2"/>
  <c r="AS1709" i="2"/>
  <c r="AQ1709" i="2"/>
  <c r="AS1430" i="2"/>
  <c r="AQ1430" i="2"/>
  <c r="AS1647" i="2"/>
  <c r="AQ1647" i="2"/>
  <c r="AS1475" i="2"/>
  <c r="AQ1475" i="2"/>
  <c r="AS648" i="2"/>
  <c r="AQ648" i="2"/>
  <c r="AS1000" i="2"/>
  <c r="N1000" i="2" s="1"/>
  <c r="AQ1000" i="2"/>
  <c r="AS1361" i="2"/>
  <c r="AQ1361" i="2"/>
  <c r="AS3" i="2"/>
  <c r="AQ3" i="2"/>
  <c r="AS1066" i="2"/>
  <c r="AR1066" i="2"/>
  <c r="AS1741" i="2"/>
  <c r="AR1741" i="2"/>
  <c r="AS1529" i="2"/>
  <c r="AR1529" i="2"/>
  <c r="AS424" i="2"/>
  <c r="N424" i="2" s="1"/>
  <c r="AR424" i="2"/>
  <c r="AS527" i="2"/>
  <c r="AR527" i="2"/>
  <c r="AS696" i="2"/>
  <c r="N696" i="2" s="1"/>
  <c r="AR696" i="2"/>
  <c r="AS567" i="2"/>
  <c r="AR567" i="2"/>
  <c r="AS124" i="2"/>
  <c r="AR124" i="2"/>
  <c r="AS837" i="2"/>
  <c r="N837" i="2" s="1"/>
  <c r="AR837" i="2"/>
  <c r="AS213" i="2"/>
  <c r="AR213" i="2"/>
  <c r="AS279" i="2"/>
  <c r="N279" i="2" s="1"/>
  <c r="AR279" i="2"/>
  <c r="AS1547" i="2"/>
  <c r="AR1547" i="2"/>
  <c r="AS1291" i="2"/>
  <c r="AR1291" i="2"/>
  <c r="AS1205" i="2"/>
  <c r="AR1205" i="2"/>
  <c r="AS348" i="2"/>
  <c r="AR348" i="2"/>
  <c r="AS536" i="2"/>
  <c r="N536" i="2" s="1"/>
  <c r="AR536" i="2"/>
  <c r="AS1136" i="2"/>
  <c r="N1136" i="2" s="1"/>
  <c r="AR1136" i="2"/>
  <c r="AS631" i="2"/>
  <c r="AR631" i="2"/>
  <c r="AS115" i="2"/>
  <c r="AR115" i="2"/>
  <c r="AS1183" i="2"/>
  <c r="AR1183" i="2"/>
  <c r="AS360" i="2"/>
  <c r="AR360" i="2"/>
  <c r="AS179" i="2"/>
  <c r="AR179" i="2"/>
  <c r="AS589" i="2"/>
  <c r="AR589" i="2"/>
  <c r="AS1327" i="2"/>
  <c r="AR1327" i="2"/>
  <c r="AS209" i="2"/>
  <c r="AR209" i="2"/>
  <c r="AS267" i="2"/>
  <c r="N267" i="2" s="1"/>
  <c r="AR267" i="2"/>
  <c r="AS174" i="2"/>
  <c r="AR174" i="2"/>
  <c r="AS1167" i="2"/>
  <c r="AR1167" i="2"/>
  <c r="AS298" i="2"/>
  <c r="AR298" i="2"/>
  <c r="AS573" i="2"/>
  <c r="AR573" i="2"/>
  <c r="AS1113" i="2"/>
  <c r="AR1113" i="2"/>
  <c r="AS785" i="2"/>
  <c r="N785" i="2" s="1"/>
  <c r="AR785" i="2"/>
  <c r="AS746" i="2"/>
  <c r="AR746" i="2"/>
  <c r="AS281" i="2"/>
  <c r="AR281" i="2"/>
  <c r="AS135" i="2"/>
  <c r="AR135" i="2"/>
  <c r="AS1551" i="2"/>
  <c r="AR1551" i="2"/>
  <c r="AS1315" i="2"/>
  <c r="AR1315" i="2"/>
  <c r="AS263" i="2"/>
  <c r="AR263" i="2"/>
  <c r="AS1271" i="2"/>
  <c r="AR1271" i="2"/>
  <c r="AS180" i="2"/>
  <c r="AR180" i="2"/>
  <c r="AS1523" i="2"/>
  <c r="N1523" i="2" s="1"/>
  <c r="AR1523" i="2"/>
  <c r="AS1740" i="2"/>
  <c r="AR1740" i="2"/>
  <c r="AS1300" i="2"/>
  <c r="AR1300" i="2"/>
  <c r="AS1359" i="2"/>
  <c r="AR1359" i="2"/>
  <c r="AS160" i="2"/>
  <c r="AR160" i="2"/>
  <c r="AS719" i="2"/>
  <c r="AR719" i="2"/>
  <c r="AS951" i="2"/>
  <c r="AR951" i="2"/>
  <c r="AS1355" i="2"/>
  <c r="AR1355" i="2"/>
  <c r="AS249" i="2"/>
  <c r="AR249" i="2"/>
  <c r="AS840" i="2"/>
  <c r="N840" i="2" s="1"/>
  <c r="AR840" i="2"/>
  <c r="AS144" i="2"/>
  <c r="AR144" i="2"/>
  <c r="AS69" i="2"/>
  <c r="AR69" i="2"/>
  <c r="AS1466" i="2"/>
  <c r="N1466" i="2" s="1"/>
  <c r="AR1466" i="2"/>
  <c r="AS1320" i="2"/>
  <c r="AR1320" i="2"/>
  <c r="AS998" i="2"/>
  <c r="N998" i="2" s="1"/>
  <c r="AR998" i="2"/>
  <c r="AS1728" i="2"/>
  <c r="AR1728" i="2"/>
  <c r="AS241" i="2"/>
  <c r="AR241" i="2"/>
  <c r="AS544" i="2"/>
  <c r="N544" i="2" s="1"/>
  <c r="AR544" i="2"/>
  <c r="AS1477" i="2"/>
  <c r="AR1477" i="2"/>
  <c r="AS339" i="2"/>
  <c r="AR339" i="2"/>
  <c r="AS1083" i="2"/>
  <c r="N1083" i="2" s="1"/>
  <c r="AR1083" i="2"/>
  <c r="AS48" i="2"/>
  <c r="AR48" i="2"/>
  <c r="AS608" i="2"/>
  <c r="AR608" i="2"/>
  <c r="AS1521" i="2"/>
  <c r="N1521" i="2" s="1"/>
  <c r="AR1521" i="2"/>
  <c r="AS1152" i="2"/>
  <c r="AR1152" i="2"/>
  <c r="AS535" i="2"/>
  <c r="AR535" i="2"/>
  <c r="AS1116" i="2"/>
  <c r="AR1116" i="2"/>
  <c r="AS275" i="2"/>
  <c r="N275" i="2" s="1"/>
  <c r="AR275" i="2"/>
  <c r="AS1536" i="2"/>
  <c r="AR1536" i="2"/>
  <c r="AS1435" i="2"/>
  <c r="AR1435" i="2"/>
  <c r="AS1234" i="2"/>
  <c r="AR1234" i="2"/>
  <c r="AS616" i="2"/>
  <c r="AR616" i="2"/>
  <c r="AS836" i="2"/>
  <c r="N836" i="2" s="1"/>
  <c r="AR836" i="2"/>
  <c r="AS1119" i="2"/>
  <c r="AR1119" i="2"/>
  <c r="AS1599" i="2"/>
  <c r="AR1599" i="2"/>
  <c r="AS855" i="2"/>
  <c r="AR855" i="2"/>
  <c r="AS938" i="2"/>
  <c r="AR938" i="2"/>
  <c r="AS1331" i="2"/>
  <c r="AR1331" i="2"/>
  <c r="AS1683" i="2"/>
  <c r="AR1683" i="2"/>
  <c r="AS58" i="2"/>
  <c r="AR58" i="2"/>
  <c r="AS459" i="2"/>
  <c r="N459" i="2" s="1"/>
  <c r="AR459" i="2"/>
  <c r="AS1095" i="2"/>
  <c r="AR1095" i="2"/>
  <c r="AS293" i="2"/>
  <c r="AR293" i="2"/>
  <c r="AS1447" i="2"/>
  <c r="AR1447" i="2"/>
  <c r="AS1689" i="2"/>
  <c r="AR1689" i="2"/>
  <c r="AS1578" i="2"/>
  <c r="AR1578" i="2"/>
  <c r="AS370" i="2"/>
  <c r="AR370" i="2"/>
  <c r="AS92" i="2"/>
  <c r="AR92" i="2"/>
  <c r="AS1220" i="2"/>
  <c r="AR1220" i="2"/>
  <c r="AS1037" i="2"/>
  <c r="N1037" i="2" s="1"/>
  <c r="AR1037" i="2"/>
  <c r="AS603" i="2"/>
  <c r="AR603" i="2"/>
  <c r="AS119" i="2"/>
  <c r="AR119" i="2"/>
  <c r="AS434" i="2"/>
  <c r="AR434" i="2"/>
  <c r="AS1386" i="2"/>
  <c r="AR1386" i="2"/>
  <c r="AS252" i="2"/>
  <c r="AR252" i="2"/>
  <c r="AS1439" i="2"/>
  <c r="AR1439" i="2"/>
  <c r="AS257" i="2"/>
  <c r="AR257" i="2"/>
  <c r="AS1346" i="2"/>
  <c r="AR1346" i="2"/>
  <c r="AS1314" i="2"/>
  <c r="AR1314" i="2"/>
  <c r="AS101" i="2"/>
  <c r="AR101" i="2"/>
  <c r="AS921" i="2"/>
  <c r="AR921" i="2"/>
  <c r="AS869" i="2"/>
  <c r="N869" i="2" s="1"/>
  <c r="AR869" i="2"/>
  <c r="AS1309" i="2"/>
  <c r="AR1309" i="2"/>
  <c r="AS1444" i="2"/>
  <c r="AR1444" i="2"/>
  <c r="AS969" i="2"/>
  <c r="N969" i="2" s="1"/>
  <c r="AR969" i="2"/>
  <c r="AS1789" i="2"/>
  <c r="N1789" i="2" s="1"/>
  <c r="AR1789" i="2"/>
  <c r="AS1639" i="2"/>
  <c r="AR1639" i="2"/>
  <c r="AS508" i="2"/>
  <c r="AR508" i="2"/>
  <c r="AS626" i="2"/>
  <c r="N626" i="2" s="1"/>
  <c r="AR626" i="2"/>
  <c r="AS500" i="2"/>
  <c r="AR500" i="2"/>
  <c r="AS1459" i="2"/>
  <c r="N1459" i="2" s="1"/>
  <c r="AR1459" i="2"/>
  <c r="AS1151" i="2"/>
  <c r="AR1151" i="2"/>
  <c r="AS975" i="2"/>
  <c r="AR975" i="2"/>
  <c r="AS349" i="2"/>
  <c r="AR349" i="2"/>
  <c r="AS781" i="2"/>
  <c r="AR781" i="2"/>
  <c r="AS221" i="2"/>
  <c r="AR221" i="2"/>
  <c r="AS1134" i="2"/>
  <c r="N1134" i="2" s="1"/>
  <c r="AR1134" i="2"/>
  <c r="AS635" i="2"/>
  <c r="AR635" i="2"/>
  <c r="AS1051" i="2"/>
  <c r="AR1051" i="2"/>
  <c r="AS240" i="2"/>
  <c r="AR240" i="2"/>
  <c r="AS1519" i="2"/>
  <c r="N1519" i="2" s="1"/>
  <c r="AR1519" i="2"/>
  <c r="AS1608" i="2"/>
  <c r="AR1608" i="2"/>
  <c r="AS363" i="2"/>
  <c r="AR363" i="2"/>
  <c r="AS1535" i="2"/>
  <c r="AR1535" i="2"/>
  <c r="AS1687" i="2"/>
  <c r="AR1687" i="2"/>
  <c r="AS983" i="2"/>
  <c r="N983" i="2" s="1"/>
  <c r="AR983" i="2"/>
  <c r="AS1103" i="2"/>
  <c r="AR1103" i="2"/>
  <c r="AS136" i="2"/>
  <c r="AR136" i="2"/>
  <c r="AS1433" i="2"/>
  <c r="AR1433" i="2"/>
  <c r="AS915" i="2"/>
  <c r="AR915" i="2"/>
  <c r="AS662" i="2"/>
  <c r="AR662" i="2"/>
  <c r="AS1755" i="2"/>
  <c r="N1755" i="2" s="1"/>
  <c r="AR1755" i="2"/>
  <c r="AS84" i="2"/>
  <c r="AR84" i="2"/>
  <c r="AS399" i="2"/>
  <c r="AR399" i="2"/>
  <c r="AS848" i="2"/>
  <c r="N848" i="2" s="1"/>
  <c r="AR848" i="2"/>
  <c r="AS514" i="2"/>
  <c r="AR514" i="2"/>
  <c r="AS820" i="2"/>
  <c r="AR820" i="2"/>
  <c r="AS1650" i="2"/>
  <c r="AR1650" i="2"/>
  <c r="AS149" i="2"/>
  <c r="AR149" i="2"/>
  <c r="AS1461" i="2"/>
  <c r="N1461" i="2" s="1"/>
  <c r="AR1461" i="2"/>
  <c r="AS1413" i="2"/>
  <c r="AR1413" i="2"/>
  <c r="AS364" i="2"/>
  <c r="AR364" i="2"/>
  <c r="AS587" i="2"/>
  <c r="AR587" i="2"/>
  <c r="AS572" i="2"/>
  <c r="N572" i="2" s="1"/>
  <c r="AR572" i="2"/>
  <c r="AS601" i="2"/>
  <c r="AR601" i="2"/>
  <c r="AS7" i="2"/>
  <c r="AR7" i="2"/>
  <c r="AS88" i="2"/>
  <c r="AR88" i="2"/>
  <c r="AS59" i="2"/>
  <c r="AR59" i="2"/>
  <c r="AS77" i="2"/>
  <c r="AR77" i="2"/>
  <c r="AS35" i="2"/>
  <c r="N35" i="2" s="1"/>
  <c r="AR35" i="2"/>
  <c r="AS576" i="2"/>
  <c r="AR576" i="2"/>
  <c r="AS177" i="2"/>
  <c r="AR177" i="2"/>
  <c r="AS402" i="2"/>
  <c r="AR402" i="2"/>
  <c r="AS1039" i="2"/>
  <c r="AR1039" i="2"/>
  <c r="AS552" i="2"/>
  <c r="AR552" i="2"/>
  <c r="AS1656" i="2"/>
  <c r="AR1656" i="2"/>
  <c r="AS534" i="2"/>
  <c r="N534" i="2" s="1"/>
  <c r="AR534" i="2"/>
  <c r="AS204" i="2"/>
  <c r="AR204" i="2"/>
  <c r="AS237" i="2"/>
  <c r="AR237" i="2"/>
  <c r="AS291" i="2"/>
  <c r="AR291" i="2"/>
  <c r="AS560" i="2"/>
  <c r="AR560" i="2"/>
  <c r="AS152" i="2"/>
  <c r="AR152" i="2"/>
  <c r="AS492" i="2"/>
  <c r="N492" i="2" s="1"/>
  <c r="AR492" i="2"/>
  <c r="AS1534" i="2"/>
  <c r="AR1534" i="2"/>
  <c r="AS779" i="2"/>
  <c r="AR779" i="2"/>
  <c r="AS176" i="2"/>
  <c r="AR176" i="2"/>
  <c r="AS346" i="2"/>
  <c r="AR346" i="2"/>
  <c r="AS230" i="2"/>
  <c r="AR230" i="2"/>
  <c r="AS320" i="2"/>
  <c r="AR320" i="2"/>
  <c r="AS1716" i="2"/>
  <c r="AR1716" i="2"/>
  <c r="AS1170" i="2"/>
  <c r="AR1170" i="2"/>
  <c r="AS456" i="2"/>
  <c r="AR456" i="2"/>
  <c r="AS916" i="2"/>
  <c r="AR916" i="2"/>
  <c r="AS372" i="2"/>
  <c r="AR372" i="2"/>
  <c r="AS1562" i="2"/>
  <c r="AR1562" i="2"/>
  <c r="AS1274" i="2"/>
  <c r="N1274" i="2" s="1"/>
  <c r="AR1274" i="2"/>
  <c r="AS45" i="2"/>
  <c r="AR45" i="2"/>
  <c r="AS568" i="2"/>
  <c r="N568" i="2" s="1"/>
  <c r="AR568" i="2"/>
  <c r="AS1776" i="2"/>
  <c r="N1776" i="2" s="1"/>
  <c r="AR1776" i="2"/>
  <c r="AS1078" i="2"/>
  <c r="N1078" i="2" s="1"/>
  <c r="AR1078" i="2"/>
  <c r="AS1092" i="2"/>
  <c r="AR1092" i="2"/>
  <c r="AS1487" i="2"/>
  <c r="AR1487" i="2"/>
  <c r="AS665" i="2"/>
  <c r="AR665" i="2"/>
  <c r="AS1367" i="2"/>
  <c r="N1367" i="2" s="1"/>
  <c r="AR1367" i="2"/>
  <c r="AS299" i="2"/>
  <c r="AR299" i="2"/>
  <c r="AS651" i="2"/>
  <c r="AR651" i="2"/>
  <c r="AS766" i="2"/>
  <c r="AR766" i="2"/>
  <c r="AS646" i="2"/>
  <c r="AR646" i="2"/>
  <c r="AS1395" i="2"/>
  <c r="AR1395" i="2"/>
  <c r="AS461" i="2"/>
  <c r="N461" i="2" s="1"/>
  <c r="AR461" i="2"/>
  <c r="AS1154" i="2"/>
  <c r="AR1154" i="2"/>
  <c r="AS1675" i="2"/>
  <c r="AR1675" i="2"/>
  <c r="AS253" i="2"/>
  <c r="AR253" i="2"/>
  <c r="AS1088" i="2"/>
  <c r="N1088" i="2" s="1"/>
  <c r="AR1088" i="2"/>
  <c r="AS829" i="2"/>
  <c r="AR829" i="2"/>
  <c r="AS868" i="2"/>
  <c r="AR868" i="2"/>
  <c r="AS659" i="2"/>
  <c r="AR659" i="2"/>
  <c r="AS1343" i="2"/>
  <c r="AR1343" i="2"/>
  <c r="AS1015" i="2"/>
  <c r="AR1015" i="2"/>
  <c r="AS154" i="2"/>
  <c r="AR154" i="2"/>
  <c r="AS1692" i="2"/>
  <c r="AR1692" i="2"/>
  <c r="AS1670" i="2"/>
  <c r="AR1670" i="2"/>
  <c r="AS1684" i="2"/>
  <c r="AR1684" i="2"/>
  <c r="AS1374" i="2"/>
  <c r="AR1374" i="2"/>
  <c r="AS75" i="2"/>
  <c r="AR75" i="2"/>
  <c r="AS1125" i="2"/>
  <c r="AR1125" i="2"/>
  <c r="AS1311" i="2"/>
  <c r="AR1311" i="2"/>
  <c r="AS1503" i="2"/>
  <c r="AR1503" i="2"/>
  <c r="AS445" i="2"/>
  <c r="AR445" i="2"/>
  <c r="AS469" i="2"/>
  <c r="AR469" i="2"/>
  <c r="AS1069" i="2"/>
  <c r="N1069" i="2" s="1"/>
  <c r="AR1069" i="2"/>
  <c r="AS630" i="2"/>
  <c r="AR630" i="2"/>
  <c r="AS358" i="2"/>
  <c r="AR358" i="2"/>
  <c r="AS1100" i="2"/>
  <c r="N1100" i="2" s="1"/>
  <c r="AR1100" i="2"/>
  <c r="AS817" i="2"/>
  <c r="AR817" i="2"/>
  <c r="AS1004" i="2"/>
  <c r="N1004" i="2" s="1"/>
  <c r="AR1004" i="2"/>
  <c r="AS1105" i="2"/>
  <c r="AR1105" i="2"/>
  <c r="AS1686" i="2"/>
  <c r="AR1686" i="2"/>
  <c r="AS305" i="2"/>
  <c r="AR305" i="2"/>
  <c r="AS11" i="2"/>
  <c r="AR11" i="2"/>
  <c r="AS1759" i="2"/>
  <c r="N1759" i="2" s="1"/>
  <c r="AR1759" i="2"/>
  <c r="AS1594" i="2"/>
  <c r="AR1594" i="2"/>
  <c r="AS550" i="2"/>
  <c r="AR550" i="2"/>
  <c r="AS1200" i="2"/>
  <c r="AR1200" i="2"/>
  <c r="AS1426" i="2"/>
  <c r="AR1426" i="2"/>
  <c r="AS604" i="2"/>
  <c r="AR604" i="2"/>
  <c r="AS1102" i="2"/>
  <c r="AR1102" i="2"/>
  <c r="AS1020" i="2"/>
  <c r="AR1020" i="2"/>
  <c r="AS1290" i="2"/>
  <c r="AR1290" i="2"/>
  <c r="AS413" i="2"/>
  <c r="N413" i="2" s="1"/>
  <c r="AR413" i="2"/>
  <c r="AS133" i="2"/>
  <c r="AR133" i="2"/>
  <c r="AS1640" i="2"/>
  <c r="AR1640" i="2"/>
  <c r="AS161" i="2"/>
  <c r="AR161" i="2"/>
  <c r="AS489" i="2"/>
  <c r="N489" i="2" s="1"/>
  <c r="AR489" i="2"/>
  <c r="AS1495" i="2"/>
  <c r="AR1495" i="2"/>
  <c r="AS313" i="2"/>
  <c r="AR313" i="2"/>
  <c r="AS95" i="2"/>
  <c r="AR95" i="2"/>
  <c r="AS1747" i="2"/>
  <c r="AR1747" i="2"/>
  <c r="AS1258" i="2"/>
  <c r="AR1258" i="2"/>
  <c r="AS284" i="2"/>
  <c r="AR284" i="2"/>
  <c r="AS19" i="2"/>
  <c r="AR19" i="2"/>
  <c r="AS1546" i="2"/>
  <c r="AR1546" i="2"/>
  <c r="AS1427" i="2"/>
  <c r="AR1427" i="2"/>
  <c r="AS775" i="2"/>
  <c r="AR775" i="2"/>
  <c r="AS472" i="2"/>
  <c r="AR472" i="2"/>
  <c r="AS1160" i="2"/>
  <c r="AR1160" i="2"/>
  <c r="AS56" i="2"/>
  <c r="AR56" i="2"/>
  <c r="AS1669" i="2"/>
  <c r="AR1669" i="2"/>
  <c r="AS488" i="2"/>
  <c r="AR488" i="2"/>
  <c r="AS1283" i="2"/>
  <c r="N1283" i="2" s="1"/>
  <c r="AR1283" i="2"/>
  <c r="AS706" i="2"/>
  <c r="N706" i="2" s="1"/>
  <c r="AR706" i="2"/>
  <c r="AS1668" i="2"/>
  <c r="AR1668" i="2"/>
  <c r="AS681" i="2"/>
  <c r="AR681" i="2"/>
  <c r="AS833" i="2"/>
  <c r="N833" i="2" s="1"/>
  <c r="AR833" i="2"/>
  <c r="AS1480" i="2"/>
  <c r="AR1480" i="2"/>
  <c r="AS861" i="2"/>
  <c r="AR861" i="2"/>
  <c r="AS1063" i="2"/>
  <c r="N1063" i="2" s="1"/>
  <c r="AR1063" i="2"/>
  <c r="AS1351" i="2"/>
  <c r="AR1351" i="2"/>
  <c r="AS1239" i="2"/>
  <c r="N1239" i="2" s="1"/>
  <c r="AR1239" i="2"/>
  <c r="AS1674" i="2"/>
  <c r="AR1674" i="2"/>
  <c r="AS453" i="2"/>
  <c r="N453" i="2" s="1"/>
  <c r="AR453" i="2"/>
  <c r="AS99" i="2"/>
  <c r="AR99" i="2"/>
  <c r="AS276" i="2"/>
  <c r="N276" i="2" s="1"/>
  <c r="AR276" i="2"/>
  <c r="AS1135" i="2"/>
  <c r="N1135" i="2" s="1"/>
  <c r="AR1135" i="2"/>
  <c r="AS788" i="2"/>
  <c r="AR788" i="2"/>
  <c r="AS447" i="2"/>
  <c r="AR447" i="2"/>
  <c r="AS758" i="2"/>
  <c r="AR758" i="2"/>
  <c r="AS691" i="2"/>
  <c r="AR691" i="2"/>
  <c r="AS565" i="2"/>
  <c r="AR565" i="2"/>
  <c r="AS1481" i="2"/>
  <c r="AR1481" i="2"/>
  <c r="AS296" i="2"/>
  <c r="AR296" i="2"/>
  <c r="AS948" i="2"/>
  <c r="AR948" i="2"/>
  <c r="AS212" i="2"/>
  <c r="AR212" i="2"/>
  <c r="AS935" i="2"/>
  <c r="AR935" i="2"/>
  <c r="AS880" i="2"/>
  <c r="N880" i="2" s="1"/>
  <c r="AR880" i="2"/>
  <c r="AS1784" i="2"/>
  <c r="AR1784" i="2"/>
  <c r="AS366" i="2"/>
  <c r="AR366" i="2"/>
  <c r="AS1189" i="2"/>
  <c r="AR1189" i="2"/>
  <c r="AS583" i="2"/>
  <c r="AR583" i="2"/>
  <c r="AS751" i="2"/>
  <c r="AR751" i="2"/>
  <c r="AS512" i="2"/>
  <c r="AR512" i="2"/>
  <c r="AS1537" i="2"/>
  <c r="AR1537" i="2"/>
  <c r="AS1112" i="2"/>
  <c r="AR1112" i="2"/>
  <c r="AS151" i="2"/>
  <c r="AR151" i="2"/>
  <c r="AS754" i="2"/>
  <c r="AR754" i="2"/>
  <c r="AS70" i="2"/>
  <c r="AR70" i="2"/>
  <c r="AS1260" i="2"/>
  <c r="N1260" i="2" s="1"/>
  <c r="AR1260" i="2"/>
  <c r="AS1450" i="2"/>
  <c r="AR1450" i="2"/>
  <c r="AS25" i="2"/>
  <c r="AR25" i="2"/>
  <c r="AS804" i="2"/>
  <c r="AR804" i="2"/>
  <c r="AS1476" i="2"/>
  <c r="AR1476" i="2"/>
  <c r="AS715" i="2"/>
  <c r="AR715" i="2"/>
  <c r="AS944" i="2"/>
  <c r="AR944" i="2"/>
  <c r="AS392" i="2"/>
  <c r="AR392" i="2"/>
  <c r="AS1588" i="2"/>
  <c r="AR1588" i="2"/>
  <c r="AS1553" i="2"/>
  <c r="AR1553" i="2"/>
  <c r="AS342" i="2"/>
  <c r="AR342" i="2"/>
  <c r="AS1028" i="2"/>
  <c r="AR1028" i="2"/>
  <c r="AS175" i="2"/>
  <c r="AR175" i="2"/>
  <c r="AS1485" i="2"/>
  <c r="AR1485" i="2"/>
  <c r="AS1771" i="2"/>
  <c r="AR1771" i="2"/>
  <c r="AS1517" i="2"/>
  <c r="N1517" i="2" s="1"/>
  <c r="AR1517" i="2"/>
  <c r="AS559" i="2"/>
  <c r="AR559" i="2"/>
  <c r="AS196" i="2"/>
  <c r="AR196" i="2"/>
  <c r="AS1711" i="2"/>
  <c r="AR1711" i="2"/>
  <c r="AS713" i="2"/>
  <c r="AR713" i="2"/>
  <c r="AS792" i="2"/>
  <c r="AR792" i="2"/>
  <c r="AS107" i="2"/>
  <c r="AR107" i="2"/>
  <c r="AS39" i="2"/>
  <c r="AR39" i="2"/>
  <c r="AS1233" i="2"/>
  <c r="AR1233" i="2"/>
  <c r="AS23" i="2"/>
  <c r="AR23" i="2"/>
  <c r="AS1213" i="2"/>
  <c r="AR1213" i="2"/>
  <c r="AS1007" i="2"/>
  <c r="N1007" i="2" s="1"/>
  <c r="AR1007" i="2"/>
  <c r="AS373" i="2"/>
  <c r="AR373" i="2"/>
  <c r="AS280" i="2"/>
  <c r="AR280" i="2"/>
  <c r="AS1696" i="2"/>
  <c r="AR1696" i="2"/>
  <c r="AS1288" i="2"/>
  <c r="AR1288" i="2"/>
  <c r="AS218" i="2"/>
  <c r="AR218" i="2"/>
  <c r="AS1244" i="2"/>
  <c r="AR1244" i="2"/>
  <c r="AS716" i="2"/>
  <c r="AR716" i="2"/>
  <c r="AS145" i="2"/>
  <c r="AR145" i="2"/>
  <c r="AS1150" i="2"/>
  <c r="AR1150" i="2"/>
  <c r="AS1040" i="2"/>
  <c r="AR1040" i="2"/>
  <c r="AS1153" i="2"/>
  <c r="AR1153" i="2"/>
  <c r="AS4" i="2"/>
  <c r="AR4" i="2"/>
  <c r="AS1634" i="2"/>
  <c r="AR1634" i="2"/>
  <c r="AS736" i="2"/>
  <c r="AR736" i="2"/>
  <c r="AS1188" i="2"/>
  <c r="AR1188" i="2"/>
  <c r="AS319" i="2"/>
  <c r="AR319" i="2"/>
  <c r="AS1719" i="2"/>
  <c r="AR1719" i="2"/>
  <c r="AS1561" i="2"/>
  <c r="AR1561" i="2"/>
  <c r="AS710" i="2"/>
  <c r="AR710" i="2"/>
  <c r="AS1780" i="2"/>
  <c r="N1780" i="2" s="1"/>
  <c r="AR1780" i="2"/>
  <c r="AS112" i="2"/>
  <c r="AR112" i="2"/>
  <c r="AS937" i="2"/>
  <c r="AR937" i="2"/>
  <c r="AS1245" i="2"/>
  <c r="AR1245" i="2"/>
  <c r="AS929" i="2"/>
  <c r="AR929" i="2"/>
  <c r="AS1757" i="2"/>
  <c r="N1757" i="2" s="1"/>
  <c r="AR1757" i="2"/>
  <c r="AS1278" i="2"/>
  <c r="N1278" i="2" s="1"/>
  <c r="AR1278" i="2"/>
  <c r="AS1595" i="2"/>
  <c r="AR1595" i="2"/>
  <c r="AS1140" i="2"/>
  <c r="N1140" i="2" s="1"/>
  <c r="AR1140" i="2"/>
  <c r="AS571" i="2"/>
  <c r="N571" i="2" s="1"/>
  <c r="AR571" i="2"/>
  <c r="AS1614" i="2"/>
  <c r="AR1614" i="2"/>
  <c r="AS1161" i="2"/>
  <c r="AR1161" i="2"/>
  <c r="AS1013" i="2"/>
  <c r="N1013" i="2" s="1"/>
  <c r="AR1013" i="2"/>
  <c r="AS1305" i="2"/>
  <c r="AR1305" i="2"/>
  <c r="AS1502" i="2"/>
  <c r="AR1502" i="2"/>
  <c r="AS22" i="2"/>
  <c r="AR22" i="2"/>
  <c r="AS1581" i="2"/>
  <c r="AR1581" i="2"/>
  <c r="AS1609" i="2"/>
  <c r="AR1609" i="2"/>
  <c r="AS1106" i="2"/>
  <c r="AR1106" i="2"/>
  <c r="AS1710" i="2"/>
  <c r="AR1710" i="2"/>
  <c r="AS1297" i="2"/>
  <c r="AR1297" i="2"/>
  <c r="AS901" i="2"/>
  <c r="AR901" i="2"/>
  <c r="AS255" i="2"/>
  <c r="AR255" i="2"/>
  <c r="AS235" i="2"/>
  <c r="AR235" i="2"/>
  <c r="AS1695" i="2"/>
  <c r="AR1695" i="2"/>
  <c r="AS443" i="2"/>
  <c r="AR443" i="2"/>
  <c r="AS130" i="2"/>
  <c r="N130" i="2" s="1"/>
  <c r="AR130" i="2"/>
  <c r="AS1251" i="2"/>
  <c r="AR1251" i="2"/>
  <c r="AS1646" i="2"/>
  <c r="AR1646" i="2"/>
  <c r="AS867" i="2"/>
  <c r="AR867" i="2"/>
  <c r="AS1411" i="2"/>
  <c r="AR1411" i="2"/>
  <c r="AS323" i="2"/>
  <c r="AR323" i="2"/>
  <c r="AS958" i="2"/>
  <c r="AR958" i="2"/>
  <c r="AS327" i="2"/>
  <c r="AR327" i="2"/>
  <c r="AS114" i="2"/>
  <c r="AR114" i="2"/>
  <c r="AS1282" i="2"/>
  <c r="N1282" i="2" s="1"/>
  <c r="AR1282" i="2"/>
  <c r="AS1786" i="2"/>
  <c r="N1786" i="2" s="1"/>
  <c r="AR1786" i="2"/>
  <c r="AS449" i="2"/>
  <c r="AR449" i="2"/>
  <c r="AS1329" i="2"/>
  <c r="AR1329" i="2"/>
  <c r="AS1467" i="2"/>
  <c r="N1467" i="2" s="1"/>
  <c r="AR1467" i="2"/>
  <c r="AS1630" i="2"/>
  <c r="AR1630" i="2"/>
  <c r="AS926" i="2"/>
  <c r="AR926" i="2"/>
  <c r="AS1022" i="2"/>
  <c r="AR1022" i="2"/>
  <c r="AS1617" i="2"/>
  <c r="AR1617" i="2"/>
  <c r="AS106" i="2"/>
  <c r="AR106" i="2"/>
  <c r="AS1363" i="2"/>
  <c r="N1363" i="2" s="1"/>
  <c r="AR1363" i="2"/>
  <c r="AS1579" i="2"/>
  <c r="AR1579" i="2"/>
  <c r="AS894" i="2"/>
  <c r="N894" i="2" s="1"/>
  <c r="AR894" i="2"/>
  <c r="AS462" i="2"/>
  <c r="N462" i="2" s="1"/>
  <c r="AR462" i="2"/>
  <c r="AS1717" i="2"/>
  <c r="AR1717" i="2"/>
  <c r="AS457" i="2"/>
  <c r="N457" i="2" s="1"/>
  <c r="AR457" i="2"/>
  <c r="AS1356" i="2"/>
  <c r="AR1356" i="2"/>
  <c r="AS954" i="2"/>
  <c r="AR954" i="2"/>
  <c r="AS740" i="2"/>
  <c r="AR740" i="2"/>
  <c r="AS1550" i="2"/>
  <c r="AR1550" i="2"/>
  <c r="AS701" i="2"/>
  <c r="N701" i="2" s="1"/>
  <c r="AR701" i="2"/>
  <c r="AS1440" i="2"/>
  <c r="AR1440" i="2"/>
  <c r="AS422" i="2"/>
  <c r="N422" i="2" s="1"/>
  <c r="AR422" i="2"/>
  <c r="AS158" i="2"/>
  <c r="AR158" i="2"/>
  <c r="AS108" i="2"/>
  <c r="AR108" i="2"/>
  <c r="AS6" i="2"/>
  <c r="AR6" i="2"/>
  <c r="AS1030" i="2"/>
  <c r="AR1030" i="2"/>
  <c r="AS1306" i="2"/>
  <c r="AR1306" i="2"/>
  <c r="AS98" i="2"/>
  <c r="AR98" i="2"/>
  <c r="AS1172" i="2"/>
  <c r="AR1172" i="2"/>
  <c r="AS1598" i="2"/>
  <c r="AR1598" i="2"/>
  <c r="AS917" i="2"/>
  <c r="AR917" i="2"/>
  <c r="AS40" i="2"/>
  <c r="AR40" i="2"/>
  <c r="AS1631" i="2"/>
  <c r="AR1631" i="2"/>
  <c r="AS1038" i="2"/>
  <c r="AR1038" i="2"/>
  <c r="AS1773" i="2"/>
  <c r="N1773" i="2" s="1"/>
  <c r="AR1773" i="2"/>
  <c r="AS1120" i="2"/>
  <c r="AR1120" i="2"/>
  <c r="AS303" i="2"/>
  <c r="AR303" i="2"/>
  <c r="AS806" i="2"/>
  <c r="AR806" i="2"/>
  <c r="AS1733" i="2"/>
  <c r="AR1733" i="2"/>
  <c r="AS882" i="2"/>
  <c r="N882" i="2" s="1"/>
  <c r="AR882" i="2"/>
  <c r="AS8" i="2"/>
  <c r="AR8" i="2"/>
  <c r="AS898" i="2"/>
  <c r="AR898" i="2"/>
  <c r="AS1726" i="2"/>
  <c r="AR1726" i="2"/>
  <c r="AS685" i="2"/>
  <c r="AR685" i="2"/>
  <c r="AS1575" i="2"/>
  <c r="AR1575" i="2"/>
  <c r="AS796" i="2"/>
  <c r="AR796" i="2"/>
  <c r="AS556" i="2"/>
  <c r="AR556" i="2"/>
  <c r="AS1764" i="2"/>
  <c r="N1764" i="2" s="1"/>
  <c r="AR1764" i="2"/>
  <c r="AS516" i="2"/>
  <c r="AR516" i="2"/>
  <c r="AS32" i="2"/>
  <c r="N32" i="2" s="1"/>
  <c r="AR32" i="2"/>
  <c r="AS44" i="2"/>
  <c r="AR44" i="2"/>
  <c r="AS470" i="2"/>
  <c r="AR470" i="2"/>
  <c r="AS1611" i="2"/>
  <c r="AR1611" i="2"/>
  <c r="AS561" i="2"/>
  <c r="AR561" i="2"/>
  <c r="AS893" i="2"/>
  <c r="N893" i="2" s="1"/>
  <c r="AR893" i="2"/>
  <c r="AS628" i="2"/>
  <c r="AR628" i="2"/>
  <c r="AS744" i="2"/>
  <c r="AR744" i="2"/>
  <c r="AS721" i="2"/>
  <c r="AR721" i="2"/>
  <c r="AS815" i="2"/>
  <c r="AR815" i="2"/>
  <c r="AS243" i="2"/>
  <c r="AR243" i="2"/>
  <c r="AS654" i="2"/>
  <c r="AR654" i="2"/>
  <c r="AS1201" i="2"/>
  <c r="AR1201" i="2"/>
  <c r="AS952" i="2"/>
  <c r="AR952" i="2"/>
  <c r="AS266" i="2"/>
  <c r="N266" i="2" s="1"/>
  <c r="AR266" i="2"/>
  <c r="AS265" i="2"/>
  <c r="N265" i="2" s="1"/>
  <c r="AR265" i="2"/>
  <c r="AS476" i="2"/>
  <c r="AR476" i="2"/>
  <c r="AS1632" i="2"/>
  <c r="AR1632" i="2"/>
  <c r="AS513" i="2"/>
  <c r="AR513" i="2"/>
  <c r="AS53" i="2"/>
  <c r="AR53" i="2"/>
  <c r="AS1524" i="2"/>
  <c r="N1524" i="2" s="1"/>
  <c r="AR1524" i="2"/>
  <c r="AS1500" i="2"/>
  <c r="AR1500" i="2"/>
  <c r="AS1424" i="2"/>
  <c r="AR1424" i="2"/>
  <c r="AS5" i="2"/>
  <c r="AR5" i="2"/>
  <c r="AS1060" i="2"/>
  <c r="AR1060" i="2"/>
  <c r="AS940" i="2"/>
  <c r="AR940" i="2"/>
  <c r="AS828" i="2"/>
  <c r="AR828" i="2"/>
  <c r="AS87" i="2"/>
  <c r="AR87" i="2"/>
  <c r="AS540" i="2"/>
  <c r="N540" i="2" s="1"/>
  <c r="AR540" i="2"/>
  <c r="AS1265" i="2"/>
  <c r="N1265" i="2" s="1"/>
  <c r="AR1265" i="2"/>
  <c r="AS238" i="2"/>
  <c r="AR238" i="2"/>
  <c r="AS1712" i="2"/>
  <c r="AR1712" i="2"/>
  <c r="AS886" i="2"/>
  <c r="N886" i="2" s="1"/>
  <c r="AR886" i="2"/>
  <c r="AS1564" i="2"/>
  <c r="AR1564" i="2"/>
  <c r="AS1749" i="2"/>
  <c r="N1749" i="2" s="1"/>
  <c r="AR1749" i="2"/>
  <c r="AS1321" i="2"/>
  <c r="AR1321" i="2"/>
  <c r="AS142" i="2"/>
  <c r="AR142" i="2"/>
  <c r="AS1222" i="2"/>
  <c r="AR1222" i="2"/>
  <c r="AS406" i="2"/>
  <c r="AR406" i="2"/>
  <c r="AS1522" i="2"/>
  <c r="N1522" i="2" s="1"/>
  <c r="AR1522" i="2"/>
  <c r="AS1769" i="2"/>
  <c r="N1769" i="2" s="1"/>
  <c r="AR1769" i="2"/>
  <c r="AS1404" i="2"/>
  <c r="AR1404" i="2"/>
  <c r="AS1464" i="2"/>
  <c r="N1464" i="2" s="1"/>
  <c r="AR1464" i="2"/>
  <c r="AS961" i="2"/>
  <c r="N961" i="2" s="1"/>
  <c r="AR961" i="2"/>
  <c r="AS1029" i="2"/>
  <c r="AR1029" i="2"/>
  <c r="AS973" i="2"/>
  <c r="AR973" i="2"/>
  <c r="AS170" i="2"/>
  <c r="AR170" i="2"/>
  <c r="AS1538" i="2"/>
  <c r="AR1538" i="2"/>
  <c r="AS858" i="2"/>
  <c r="AR858" i="2"/>
  <c r="AS680" i="2"/>
  <c r="AR680" i="2"/>
  <c r="AS977" i="2"/>
  <c r="AR977" i="2"/>
  <c r="AS586" i="2"/>
  <c r="AR586" i="2"/>
  <c r="AS1326" i="2"/>
  <c r="AR1326" i="2"/>
  <c r="AS14" i="2"/>
  <c r="AR14" i="2"/>
  <c r="AS24" i="2"/>
  <c r="AR24" i="2"/>
  <c r="AS850" i="2"/>
  <c r="N850" i="2" s="1"/>
  <c r="AR850" i="2"/>
  <c r="AS206" i="2"/>
  <c r="AR206" i="2"/>
  <c r="AS435" i="2"/>
  <c r="AR435" i="2"/>
  <c r="AS965" i="2"/>
  <c r="N965" i="2" s="1"/>
  <c r="AR965" i="2"/>
  <c r="AS1416" i="2"/>
  <c r="AR1416" i="2"/>
  <c r="AS1345" i="2"/>
  <c r="AR1345" i="2"/>
  <c r="AS1745" i="2"/>
  <c r="AR1745" i="2"/>
  <c r="AS1273" i="2"/>
  <c r="N1273" i="2" s="1"/>
  <c r="AR1273" i="2"/>
  <c r="AS467" i="2"/>
  <c r="AR467" i="2"/>
  <c r="AS913" i="2"/>
  <c r="AR913" i="2"/>
  <c r="AS451" i="2"/>
  <c r="N451" i="2" s="1"/>
  <c r="AR451" i="2"/>
  <c r="AS1720" i="2"/>
  <c r="AR1720" i="2"/>
  <c r="AS873" i="2"/>
  <c r="N873" i="2" s="1"/>
  <c r="AR873" i="2"/>
  <c r="AS1802" i="2"/>
  <c r="AR1802" i="2"/>
  <c r="AS803" i="2"/>
  <c r="AR803" i="2"/>
  <c r="AS1074" i="2"/>
  <c r="AR1074" i="2"/>
  <c r="AS1491" i="2"/>
  <c r="AR1491" i="2"/>
  <c r="AS1406" i="2"/>
  <c r="AR1406" i="2"/>
  <c r="AS1702" i="2"/>
  <c r="AR1702" i="2"/>
  <c r="AS384" i="2"/>
  <c r="N384" i="2" s="1"/>
  <c r="AR384" i="2"/>
  <c r="AS849" i="2"/>
  <c r="N849" i="2" s="1"/>
  <c r="AR849" i="2"/>
  <c r="AS378" i="2"/>
  <c r="N378" i="2" s="1"/>
  <c r="AR378" i="2"/>
  <c r="AS1402" i="2"/>
  <c r="AR1402" i="2"/>
  <c r="AS137" i="2"/>
  <c r="AR137" i="2"/>
  <c r="AS244" i="2"/>
  <c r="AR244" i="2"/>
  <c r="AS663" i="2"/>
  <c r="AR663" i="2"/>
  <c r="AS1751" i="2"/>
  <c r="N1751" i="2" s="1"/>
  <c r="AR1751" i="2"/>
  <c r="AS1419" i="2"/>
  <c r="AR1419" i="2"/>
  <c r="AS1178" i="2"/>
  <c r="AR1178" i="2"/>
  <c r="AS1742" i="2"/>
  <c r="AR1742" i="2"/>
  <c r="AS1292" i="2"/>
  <c r="AR1292" i="2"/>
  <c r="AS270" i="2"/>
  <c r="N270" i="2" s="1"/>
  <c r="AR270" i="2"/>
  <c r="AS486" i="2"/>
  <c r="AR486" i="2"/>
  <c r="AS110" i="2"/>
  <c r="AR110" i="2"/>
  <c r="AS1118" i="2"/>
  <c r="AR1118" i="2"/>
  <c r="AS839" i="2"/>
  <c r="N839" i="2" s="1"/>
  <c r="AR839" i="2"/>
  <c r="AS510" i="2"/>
  <c r="AR510" i="2"/>
  <c r="AS341" i="2"/>
  <c r="AR341" i="2"/>
  <c r="AS1313" i="2"/>
  <c r="AR1313" i="2"/>
  <c r="AS1601" i="2"/>
  <c r="AR1601" i="2"/>
  <c r="AS1122" i="2"/>
  <c r="AR1122" i="2"/>
  <c r="AS978" i="2"/>
  <c r="AR978" i="2"/>
  <c r="AS1227" i="2"/>
  <c r="AR1227" i="2"/>
  <c r="AS1701" i="2"/>
  <c r="AR1701" i="2"/>
  <c r="AS846" i="2"/>
  <c r="N846" i="2" s="1"/>
  <c r="AR846" i="2"/>
  <c r="AS799" i="2"/>
  <c r="AR799" i="2"/>
  <c r="AS326" i="2"/>
  <c r="AR326" i="2"/>
  <c r="AS491" i="2"/>
  <c r="N491" i="2" s="1"/>
  <c r="AR491" i="2"/>
  <c r="AS334" i="2"/>
  <c r="N334" i="2" s="1"/>
  <c r="AR334" i="2"/>
  <c r="AS1694" i="2"/>
  <c r="AR1694" i="2"/>
  <c r="AS776" i="2"/>
  <c r="AR776" i="2"/>
  <c r="AS1014" i="2"/>
  <c r="N1014" i="2" s="1"/>
  <c r="AR1014" i="2"/>
  <c r="AS438" i="2"/>
  <c r="AR438" i="2"/>
  <c r="AS1268" i="2"/>
  <c r="N1268" i="2" s="1"/>
  <c r="AR1268" i="2"/>
  <c r="AS1241" i="2"/>
  <c r="AR1241" i="2"/>
  <c r="AS1545" i="2"/>
  <c r="AR1545" i="2"/>
  <c r="AS1457" i="2"/>
  <c r="N1457" i="2" s="1"/>
  <c r="AR1457" i="2"/>
  <c r="AS1508" i="2"/>
  <c r="AR1508" i="2"/>
  <c r="AS1591" i="2"/>
  <c r="AR1591" i="2"/>
  <c r="AS697" i="2"/>
  <c r="AR697" i="2"/>
  <c r="AS1225" i="2"/>
  <c r="AR1225" i="2"/>
  <c r="AS1655" i="2"/>
  <c r="AR1655" i="2"/>
  <c r="AS1690" i="2"/>
  <c r="AR1690" i="2"/>
  <c r="AS1615" i="2"/>
  <c r="AR1615" i="2"/>
  <c r="AS1158" i="2"/>
  <c r="AR1158" i="2"/>
  <c r="AS889" i="2"/>
  <c r="N889" i="2" s="1"/>
  <c r="AR889" i="2"/>
  <c r="AS1369" i="2"/>
  <c r="N1369" i="2" s="1"/>
  <c r="AR1369" i="2"/>
  <c r="AS322" i="2"/>
  <c r="AR322" i="2"/>
  <c r="AS1558" i="2"/>
  <c r="AR1558" i="2"/>
  <c r="AS989" i="2"/>
  <c r="N989" i="2" s="1"/>
  <c r="AR989" i="2"/>
  <c r="AS1204" i="2"/>
  <c r="AR1204" i="2"/>
  <c r="AS522" i="2"/>
  <c r="AR522" i="2"/>
  <c r="AS1025" i="2"/>
  <c r="AR1025" i="2"/>
  <c r="AS1705" i="2"/>
  <c r="AR1705" i="2"/>
  <c r="AS63" i="2"/>
  <c r="AR63" i="2"/>
  <c r="AS1590" i="2"/>
  <c r="AR1590" i="2"/>
  <c r="AS1620" i="2"/>
  <c r="AR1620" i="2"/>
  <c r="AS273" i="2"/>
  <c r="N273" i="2" s="1"/>
  <c r="AR273" i="2"/>
  <c r="AS1465" i="2"/>
  <c r="N1465" i="2" s="1"/>
  <c r="AR1465" i="2"/>
  <c r="AS623" i="2"/>
  <c r="AR623" i="2"/>
  <c r="AS473" i="2"/>
  <c r="AR473" i="2"/>
  <c r="AS1294" i="2"/>
  <c r="AR1294" i="2"/>
  <c r="AS1796" i="2"/>
  <c r="AR1796" i="2"/>
  <c r="AS610" i="2"/>
  <c r="N610" i="2" s="1"/>
  <c r="AR610" i="2"/>
  <c r="AS1257" i="2"/>
  <c r="AR1257" i="2"/>
  <c r="AS1494" i="2"/>
  <c r="AR1494" i="2"/>
  <c r="AS1777" i="2"/>
  <c r="N1777" i="2" s="1"/>
  <c r="AR1777" i="2"/>
  <c r="AS1441" i="2"/>
  <c r="AR1441" i="2"/>
  <c r="AS1593" i="2"/>
  <c r="AR1593" i="2"/>
  <c r="AS1729" i="2"/>
  <c r="AR1729" i="2"/>
  <c r="AS1607" i="2"/>
  <c r="AR1607" i="2"/>
  <c r="AS905" i="2"/>
  <c r="AR905" i="2"/>
  <c r="AS258" i="2"/>
  <c r="AR258" i="2"/>
  <c r="AS1606" i="2"/>
  <c r="AR1606" i="2"/>
  <c r="AS1602" i="2"/>
  <c r="AR1602" i="2"/>
  <c r="AS862" i="2"/>
  <c r="AR862" i="2"/>
  <c r="AS1654" i="2"/>
  <c r="AR1654" i="2"/>
  <c r="AS29" i="2"/>
  <c r="AR29" i="2"/>
  <c r="AS477" i="2"/>
  <c r="AR477" i="2"/>
  <c r="AS902" i="2"/>
  <c r="AR902" i="2"/>
  <c r="AS1532" i="2"/>
  <c r="AR1532" i="2"/>
  <c r="AS1732" i="2"/>
  <c r="AR1732" i="2"/>
  <c r="AS1448" i="2"/>
  <c r="AR1448" i="2"/>
  <c r="AS930" i="2"/>
  <c r="AR930" i="2"/>
  <c r="AS1289" i="2"/>
  <c r="AR1289" i="2"/>
  <c r="AS1436" i="2"/>
  <c r="AR1436" i="2"/>
  <c r="AS1002" i="2"/>
  <c r="AR1002" i="2"/>
  <c r="AS1738" i="2"/>
  <c r="AR1738" i="2"/>
  <c r="AS1788" i="2"/>
  <c r="N1788" i="2" s="1"/>
  <c r="AR1788" i="2"/>
  <c r="AS414" i="2"/>
  <c r="N414" i="2" s="1"/>
  <c r="AR414" i="2"/>
  <c r="AS1312" i="2"/>
  <c r="AR1312" i="2"/>
  <c r="AS1330" i="2"/>
  <c r="AR1330" i="2"/>
  <c r="AS871" i="2"/>
  <c r="N871" i="2" s="1"/>
  <c r="AR871" i="2"/>
  <c r="AS83" i="2"/>
  <c r="AR83" i="2"/>
  <c r="AS148" i="2"/>
  <c r="AR148" i="2"/>
  <c r="AS979" i="2"/>
  <c r="AR979" i="2"/>
  <c r="AS1221" i="2"/>
  <c r="AR1221" i="2"/>
  <c r="AS1589" i="2"/>
  <c r="AR1589" i="2"/>
  <c r="AS633" i="2"/>
  <c r="AR633" i="2"/>
  <c r="AS842" i="2"/>
  <c r="AR842" i="2"/>
  <c r="AS85" i="2"/>
  <c r="AR85" i="2"/>
  <c r="AS446" i="2"/>
  <c r="AR446" i="2"/>
  <c r="AS1240" i="2"/>
  <c r="AR1240" i="2"/>
  <c r="AS963" i="2"/>
  <c r="N963" i="2" s="1"/>
  <c r="AR963" i="2"/>
  <c r="AS600" i="2"/>
  <c r="AR600" i="2"/>
  <c r="AS357" i="2"/>
  <c r="AR357" i="2"/>
  <c r="AS47" i="2"/>
  <c r="AR47" i="2"/>
  <c r="AS924" i="2"/>
  <c r="AR924" i="2"/>
  <c r="AS1420" i="2"/>
  <c r="AR1420" i="2"/>
  <c r="AS1785" i="2"/>
  <c r="N1785" i="2" s="1"/>
  <c r="AR1785" i="2"/>
  <c r="AS757" i="2"/>
  <c r="AR757" i="2"/>
  <c r="AS661" i="2"/>
  <c r="AR661" i="2"/>
  <c r="AS578" i="2"/>
  <c r="AR578" i="2"/>
  <c r="AS953" i="2"/>
  <c r="AR953" i="2"/>
  <c r="AS670" i="2"/>
  <c r="AR670" i="2"/>
  <c r="AS494" i="2"/>
  <c r="N494" i="2" s="1"/>
  <c r="AR494" i="2"/>
  <c r="AS537" i="2"/>
  <c r="N537" i="2" s="1"/>
  <c r="AR537" i="2"/>
  <c r="AS627" i="2"/>
  <c r="AR627" i="2"/>
  <c r="AS120" i="2"/>
  <c r="AR120" i="2"/>
  <c r="AS374" i="2"/>
  <c r="AR374" i="2"/>
  <c r="AS1715" i="2"/>
  <c r="AR1715" i="2"/>
  <c r="AS847" i="2"/>
  <c r="N847" i="2" s="1"/>
  <c r="AR847" i="2"/>
  <c r="AS225" i="2"/>
  <c r="AR225" i="2"/>
  <c r="AS450" i="2"/>
  <c r="AR450" i="2"/>
  <c r="AS703" i="2"/>
  <c r="N703" i="2" s="1"/>
  <c r="AR703" i="2"/>
  <c r="AS566" i="2"/>
  <c r="AR566" i="2"/>
  <c r="AS879" i="2"/>
  <c r="N879" i="2" s="1"/>
  <c r="AR879" i="2"/>
  <c r="AS34" i="2"/>
  <c r="N34" i="2" s="1"/>
  <c r="AR34" i="2"/>
  <c r="AS1107" i="2"/>
  <c r="AR1107" i="2"/>
  <c r="AS733" i="2"/>
  <c r="AR733" i="2"/>
  <c r="AS1470" i="2"/>
  <c r="AR1470" i="2"/>
  <c r="AS329" i="2"/>
  <c r="AR329" i="2"/>
  <c r="AS73" i="2"/>
  <c r="AR73" i="2"/>
  <c r="AS361" i="2"/>
  <c r="AR361" i="2"/>
  <c r="AS287" i="2"/>
  <c r="AR287" i="2"/>
  <c r="AS669" i="2"/>
  <c r="AR669" i="2"/>
  <c r="AS309" i="2"/>
  <c r="AR309" i="2"/>
  <c r="AS968" i="2"/>
  <c r="N968" i="2" s="1"/>
  <c r="AR968" i="2"/>
  <c r="AS1317" i="2"/>
  <c r="AR1317" i="2"/>
  <c r="AS1560" i="2"/>
  <c r="AR1560" i="2"/>
  <c r="AS416" i="2"/>
  <c r="N416" i="2" s="1"/>
  <c r="AR416" i="2"/>
  <c r="AS441" i="2"/>
  <c r="AR441" i="2"/>
  <c r="AS1580" i="2"/>
  <c r="AR1580" i="2"/>
  <c r="AS778" i="2"/>
  <c r="AR778" i="2"/>
  <c r="AS1398" i="2"/>
  <c r="AR1398" i="2"/>
  <c r="AS1633" i="2"/>
  <c r="AR1633" i="2"/>
  <c r="AS1556" i="2"/>
  <c r="AR1556" i="2"/>
  <c r="AS1124" i="2"/>
  <c r="AR1124" i="2"/>
  <c r="AS821" i="2"/>
  <c r="AR821" i="2"/>
  <c r="AS1559" i="2"/>
  <c r="AR1559" i="2"/>
  <c r="AS1526" i="2"/>
  <c r="N1526" i="2" s="1"/>
  <c r="AR1526" i="2"/>
  <c r="AS1301" i="2"/>
  <c r="AR1301" i="2"/>
  <c r="AS433" i="2"/>
  <c r="AR433" i="2"/>
  <c r="AS448" i="2"/>
  <c r="AR448" i="2"/>
  <c r="AS1376" i="2"/>
  <c r="N1376" i="2" s="1"/>
  <c r="AR1376" i="2"/>
  <c r="AS1041" i="2"/>
  <c r="AR1041" i="2"/>
  <c r="AS1008" i="2"/>
  <c r="N1008" i="2" s="1"/>
  <c r="AR1008" i="2"/>
  <c r="AS674" i="2"/>
  <c r="AR674" i="2"/>
  <c r="AS1085" i="2"/>
  <c r="N1085" i="2" s="1"/>
  <c r="AR1085" i="2"/>
  <c r="AS919" i="2"/>
  <c r="AR919" i="2"/>
  <c r="AS1666" i="2"/>
  <c r="AR1666" i="2"/>
  <c r="AS1048" i="2"/>
  <c r="AR1048" i="2"/>
  <c r="AS1748" i="2"/>
  <c r="AR1748" i="2"/>
  <c r="AS1446" i="2"/>
  <c r="AR1446" i="2"/>
  <c r="AS942" i="2"/>
  <c r="AR942" i="2"/>
  <c r="AS1619" i="2"/>
  <c r="AR1619" i="2"/>
  <c r="AS1368" i="2"/>
  <c r="N1368" i="2" s="1"/>
  <c r="AR1368" i="2"/>
  <c r="AS418" i="2"/>
  <c r="N418" i="2" s="1"/>
  <c r="AR418" i="2"/>
  <c r="AS1548" i="2"/>
  <c r="AR1548" i="2"/>
  <c r="AS1756" i="2"/>
  <c r="N1756" i="2" s="1"/>
  <c r="AR1756" i="2"/>
  <c r="AS922" i="2"/>
  <c r="AR922" i="2"/>
  <c r="AS190" i="2"/>
  <c r="AR190" i="2"/>
  <c r="AS1628" i="2"/>
  <c r="AR1628" i="2"/>
  <c r="AS1262" i="2"/>
  <c r="N1262" i="2" s="1"/>
  <c r="AR1262" i="2"/>
  <c r="AS546" i="2"/>
  <c r="AR546" i="2"/>
  <c r="AS529" i="2"/>
  <c r="N529" i="2" s="1"/>
  <c r="AR529" i="2"/>
  <c r="AS405" i="2"/>
  <c r="AR405" i="2"/>
  <c r="AS1555" i="2"/>
  <c r="AR1555" i="2"/>
  <c r="AS1042" i="2"/>
  <c r="AR1042" i="2"/>
  <c r="AS1425" i="2"/>
  <c r="AR1425" i="2"/>
  <c r="AS62" i="2"/>
  <c r="AR62" i="2"/>
  <c r="AS897" i="2"/>
  <c r="AR897" i="2"/>
  <c r="AS1212" i="2"/>
  <c r="AR1212" i="2"/>
  <c r="AS1622" i="2"/>
  <c r="AR1622" i="2"/>
  <c r="AS939" i="2"/>
  <c r="AR939" i="2"/>
  <c r="AS1388" i="2"/>
  <c r="AR1388" i="2"/>
  <c r="AS1086" i="2"/>
  <c r="N1086" i="2" s="1"/>
  <c r="AR1086" i="2"/>
  <c r="AS945" i="2"/>
  <c r="AR945" i="2"/>
  <c r="AS306" i="2"/>
  <c r="AR306" i="2"/>
  <c r="AS970" i="2"/>
  <c r="N970" i="2" s="1"/>
  <c r="AR970" i="2"/>
  <c r="AS642" i="2"/>
  <c r="N642" i="2" s="1"/>
  <c r="AR642" i="2"/>
  <c r="AS97" i="2"/>
  <c r="AR97" i="2"/>
  <c r="AS1324" i="2"/>
  <c r="AR1324" i="2"/>
  <c r="AS474" i="2"/>
  <c r="AR474" i="2"/>
  <c r="AS650" i="2"/>
  <c r="AR650" i="2"/>
  <c r="AS1453" i="2"/>
  <c r="AR1453" i="2"/>
  <c r="AS1350" i="2"/>
  <c r="AR1350" i="2"/>
  <c r="AS1507" i="2"/>
  <c r="AR1507" i="2"/>
  <c r="AS1248" i="2"/>
  <c r="AR1248" i="2"/>
  <c r="AS1223" i="2"/>
  <c r="AR1223" i="2"/>
  <c r="AS388" i="2"/>
  <c r="N388" i="2" s="1"/>
  <c r="AR388" i="2"/>
  <c r="AS504" i="2"/>
  <c r="AR504" i="2"/>
  <c r="AS1612" i="2"/>
  <c r="AR1612" i="2"/>
  <c r="AS749" i="2"/>
  <c r="AR749" i="2"/>
  <c r="AS1604" i="2"/>
  <c r="AR1604" i="2"/>
  <c r="AS1667" i="2"/>
  <c r="AR1667" i="2"/>
  <c r="AS128" i="2"/>
  <c r="AR128" i="2"/>
  <c r="AS895" i="2"/>
  <c r="N895" i="2" s="1"/>
  <c r="AR895" i="2"/>
  <c r="AS42" i="2"/>
  <c r="AR42" i="2"/>
  <c r="AS692" i="2"/>
  <c r="AR692" i="2"/>
  <c r="AS580" i="2"/>
  <c r="AR580" i="2"/>
  <c r="AS641" i="2"/>
  <c r="N641" i="2" s="1"/>
  <c r="AR641" i="2"/>
  <c r="AS264" i="2"/>
  <c r="AR264" i="2"/>
  <c r="AS123" i="2"/>
  <c r="AR123" i="2"/>
  <c r="AS735" i="2"/>
  <c r="AR735" i="2"/>
  <c r="AS1006" i="2"/>
  <c r="N1006" i="2" s="1"/>
  <c r="AR1006" i="2"/>
  <c r="AS487" i="2"/>
  <c r="AR487" i="2"/>
  <c r="AS228" i="2"/>
  <c r="AR228" i="2"/>
  <c r="AS1443" i="2"/>
  <c r="AR1443" i="2"/>
  <c r="AS33" i="2"/>
  <c r="N33" i="2" s="1"/>
  <c r="AR33" i="2"/>
  <c r="AS162" i="2"/>
  <c r="AR162" i="2"/>
  <c r="AS810" i="2"/>
  <c r="AR810" i="2"/>
  <c r="AS584" i="2"/>
  <c r="AR584" i="2"/>
  <c r="AS302" i="2"/>
  <c r="AR302" i="2"/>
  <c r="AS682" i="2"/>
  <c r="AR682" i="2"/>
  <c r="AS328" i="2"/>
  <c r="AR328" i="2"/>
  <c r="AS495" i="2"/>
  <c r="N495" i="2" s="1"/>
  <c r="AR495" i="2"/>
  <c r="AS1636" i="2"/>
  <c r="AR1636" i="2"/>
  <c r="AS82" i="2"/>
  <c r="AR82" i="2"/>
  <c r="AS442" i="2"/>
  <c r="AR442" i="2"/>
  <c r="AS1800" i="2"/>
  <c r="AR1800" i="2"/>
  <c r="AS656" i="2"/>
  <c r="AR656" i="2"/>
  <c r="AS1618" i="2"/>
  <c r="AR1618" i="2"/>
  <c r="AS1252" i="2"/>
  <c r="AR1252" i="2"/>
  <c r="AS688" i="2"/>
  <c r="AR688" i="2"/>
  <c r="AS1455" i="2"/>
  <c r="AR1455" i="2"/>
  <c r="AS1202" i="2"/>
  <c r="N1202" i="2" s="1"/>
  <c r="AR1202" i="2"/>
  <c r="AS1381" i="2"/>
  <c r="N1381" i="2" s="1"/>
  <c r="AR1381" i="2"/>
  <c r="AS658" i="2"/>
  <c r="AR658" i="2"/>
  <c r="AS131" i="2"/>
  <c r="N131" i="2" s="1"/>
  <c r="AR131" i="2"/>
  <c r="AS452" i="2"/>
  <c r="N452" i="2" s="1"/>
  <c r="AR452" i="2"/>
  <c r="AS146" i="2"/>
  <c r="AR146" i="2"/>
  <c r="AS278" i="2"/>
  <c r="N278" i="2" s="1"/>
  <c r="AR278" i="2"/>
  <c r="AS198" i="2"/>
  <c r="AR198" i="2"/>
  <c r="AS277" i="2"/>
  <c r="N277" i="2" s="1"/>
  <c r="AR277" i="2"/>
  <c r="AS380" i="2"/>
  <c r="N380" i="2" s="1"/>
  <c r="AR380" i="2"/>
  <c r="AS1418" i="2"/>
  <c r="AR1418" i="2"/>
  <c r="AS187" i="2"/>
  <c r="AR187" i="2"/>
  <c r="AS554" i="2"/>
  <c r="AR554" i="2"/>
  <c r="AS1676" i="2"/>
  <c r="AR1676" i="2"/>
  <c r="AS1679" i="2"/>
  <c r="AR1679" i="2"/>
  <c r="AS747" i="2"/>
  <c r="AR747" i="2"/>
  <c r="AS1371" i="2"/>
  <c r="AR1371" i="2"/>
  <c r="AS1385" i="2"/>
  <c r="AR1385" i="2"/>
  <c r="AS652" i="2"/>
  <c r="AR652" i="2"/>
  <c r="AS197" i="2"/>
  <c r="AR197" i="2"/>
  <c r="AS159" i="2"/>
  <c r="AR159" i="2"/>
  <c r="AS1199" i="2"/>
  <c r="AR1199" i="2"/>
  <c r="AS822" i="2"/>
  <c r="AR822" i="2"/>
  <c r="AS814" i="2"/>
  <c r="AR814" i="2"/>
  <c r="AS577" i="2"/>
  <c r="AR577" i="2"/>
  <c r="AS1592" i="2"/>
  <c r="AR1592" i="2"/>
  <c r="AS643" i="2"/>
  <c r="N643" i="2" s="1"/>
  <c r="AR643" i="2"/>
  <c r="AS1754" i="2"/>
  <c r="N1754" i="2" s="1"/>
  <c r="AR1754" i="2"/>
  <c r="AS629" i="2"/>
  <c r="AR629" i="2"/>
  <c r="AS1047" i="2"/>
  <c r="AR1047" i="2"/>
  <c r="AS900" i="2"/>
  <c r="AR900" i="2"/>
  <c r="AS165" i="2"/>
  <c r="AR165" i="2"/>
  <c r="AS594" i="2"/>
  <c r="AR594" i="2"/>
  <c r="AS431" i="2"/>
  <c r="N431" i="2" s="1"/>
  <c r="AR431" i="2"/>
  <c r="AS167" i="2"/>
  <c r="AR167" i="2"/>
  <c r="AS1307" i="2"/>
  <c r="AR1307" i="2"/>
  <c r="AS574" i="2"/>
  <c r="AR574" i="2"/>
  <c r="AS256" i="2"/>
  <c r="AR256" i="2"/>
  <c r="AS343" i="2"/>
  <c r="AR343" i="2"/>
  <c r="AS1316" i="2"/>
  <c r="AR1316" i="2"/>
  <c r="AS490" i="2"/>
  <c r="N490" i="2" s="1"/>
  <c r="AR490" i="2"/>
  <c r="AS64" i="2"/>
  <c r="AR64" i="2"/>
  <c r="AS231" i="2"/>
  <c r="AR231" i="2"/>
  <c r="AS18" i="2"/>
  <c r="AR18" i="2"/>
  <c r="AS1569" i="2"/>
  <c r="AR1569" i="2"/>
  <c r="AS38" i="2"/>
  <c r="AR38" i="2"/>
  <c r="AS1384" i="2"/>
  <c r="AR1384" i="2"/>
  <c r="AS925" i="2"/>
  <c r="AR925" i="2"/>
  <c r="AS117" i="2"/>
  <c r="AR117" i="2"/>
  <c r="AS592" i="2"/>
  <c r="AR592" i="2"/>
  <c r="AS974" i="2"/>
  <c r="AR974" i="2"/>
  <c r="AS997" i="2"/>
  <c r="N997" i="2" s="1"/>
  <c r="AR997" i="2"/>
  <c r="AS1034" i="2"/>
  <c r="AR1034" i="2"/>
  <c r="AS1582" i="2"/>
  <c r="AR1582" i="2"/>
  <c r="AS1428" i="2"/>
  <c r="AR1428" i="2"/>
  <c r="AS1530" i="2"/>
  <c r="AR1530" i="2"/>
  <c r="AS1627" i="2"/>
  <c r="AR1627" i="2"/>
  <c r="AS226" i="2"/>
  <c r="AR226" i="2"/>
  <c r="AS582" i="2"/>
  <c r="AR582" i="2"/>
  <c r="AS1731" i="2"/>
  <c r="AR1731" i="2"/>
  <c r="AS1462" i="2"/>
  <c r="N1462" i="2" s="1"/>
  <c r="AR1462" i="2"/>
  <c r="AS1623" i="2"/>
  <c r="AR1623" i="2"/>
  <c r="AS1400" i="2"/>
  <c r="AR1400" i="2"/>
  <c r="AS1246" i="2"/>
  <c r="AR1246" i="2"/>
  <c r="AS1032" i="2"/>
  <c r="AR1032" i="2"/>
  <c r="AS1017" i="2"/>
  <c r="AR1017" i="2"/>
  <c r="AS911" i="2"/>
  <c r="AR911" i="2"/>
  <c r="AS928" i="2"/>
  <c r="AR928" i="2"/>
  <c r="AS505" i="2"/>
  <c r="AR505" i="2"/>
  <c r="AS1173" i="2"/>
  <c r="AR1173" i="2"/>
  <c r="AS105" i="2"/>
  <c r="AR105" i="2"/>
  <c r="AS1624" i="2"/>
  <c r="AR1624" i="2"/>
  <c r="AS1478" i="2"/>
  <c r="AR1478" i="2"/>
  <c r="AS1277" i="2"/>
  <c r="N1277" i="2" s="1"/>
  <c r="AR1277" i="2"/>
  <c r="AS1033" i="2"/>
  <c r="AR1033" i="2"/>
  <c r="AS1009" i="2"/>
  <c r="AR1009" i="2"/>
  <c r="AS517" i="2"/>
  <c r="AR517" i="2"/>
  <c r="AS877" i="2"/>
  <c r="N877" i="2" s="1"/>
  <c r="AR877" i="2"/>
  <c r="AS1767" i="2"/>
  <c r="N1767" i="2" s="1"/>
  <c r="AR1767" i="2"/>
  <c r="AS525" i="2"/>
  <c r="AR525" i="2"/>
  <c r="AS1415" i="2"/>
  <c r="AR1415" i="2"/>
  <c r="AS37" i="2"/>
  <c r="N37" i="2" s="1"/>
  <c r="AR37" i="2"/>
  <c r="AS1704" i="2"/>
  <c r="AR1704" i="2"/>
  <c r="AR590" i="2"/>
  <c r="AR217" i="2"/>
  <c r="AR1678" i="2"/>
  <c r="AR722" i="2"/>
  <c r="AR1236" i="2"/>
  <c r="AR1243" i="2"/>
  <c r="AR947" i="2"/>
  <c r="AR1130" i="2"/>
  <c r="AR183" i="2"/>
  <c r="AR622" i="2"/>
  <c r="AR1739" i="2"/>
  <c r="AR475" i="2"/>
  <c r="AR1096" i="2"/>
  <c r="AR851" i="2"/>
  <c r="AR1147" i="2"/>
  <c r="AR1468" i="2"/>
  <c r="AR1021" i="2"/>
  <c r="AR186" i="2"/>
  <c r="AR677" i="2"/>
  <c r="AR65" i="2"/>
  <c r="AR1432" i="2"/>
  <c r="AR1799" i="2"/>
  <c r="AR1506" i="2"/>
  <c r="AR664" i="2"/>
  <c r="AR1637" i="2"/>
  <c r="AR234" i="2"/>
  <c r="AR1059" i="2"/>
  <c r="AR1664" i="2"/>
  <c r="AR763" i="2"/>
  <c r="AR407" i="2"/>
  <c r="AR1181" i="2"/>
  <c r="AR769" i="2"/>
  <c r="AS184" i="2"/>
  <c r="AR184" i="2"/>
  <c r="AS1458" i="2"/>
  <c r="N1458" i="2" s="1"/>
  <c r="AR1458" i="2"/>
  <c r="AS139" i="2"/>
  <c r="AR139" i="2"/>
  <c r="AS1586" i="2"/>
  <c r="AR1586" i="2"/>
  <c r="AS411" i="2"/>
  <c r="AR411" i="2"/>
  <c r="AS1254" i="2"/>
  <c r="AR1254" i="2"/>
  <c r="AS743" i="2"/>
  <c r="AR743" i="2"/>
  <c r="AS282" i="2"/>
  <c r="AR282" i="2"/>
  <c r="AS214" i="2"/>
  <c r="AR214" i="2"/>
  <c r="AS783" i="2"/>
  <c r="N783" i="2" s="1"/>
  <c r="AR783" i="2"/>
  <c r="AS773" i="2"/>
  <c r="AR773" i="2"/>
  <c r="AS1703" i="2"/>
  <c r="AR1703" i="2"/>
  <c r="AS802" i="2"/>
  <c r="AR802" i="2"/>
  <c r="AS795" i="2"/>
  <c r="AR795" i="2"/>
  <c r="AS1111" i="2"/>
  <c r="AR1111" i="2"/>
  <c r="AS272" i="2"/>
  <c r="N272" i="2" s="1"/>
  <c r="AR272" i="2"/>
  <c r="AS1794" i="2"/>
  <c r="AR1794" i="2"/>
  <c r="AS1682" i="2"/>
  <c r="AR1682" i="2"/>
  <c r="AR874" i="2"/>
  <c r="AR1097" i="2"/>
  <c r="AR1635" i="2"/>
  <c r="AR182" i="2"/>
  <c r="AR185" i="2"/>
  <c r="AR1765" i="2"/>
  <c r="AR720" i="2"/>
  <c r="AR1191" i="2"/>
  <c r="AR1089" i="2"/>
  <c r="AR1512" i="2"/>
  <c r="AR667" i="2"/>
  <c r="AR1310" i="2"/>
  <c r="AR797" i="2"/>
  <c r="AR376" i="2"/>
  <c r="AR1242" i="2"/>
  <c r="AR52" i="2"/>
  <c r="AR260" i="2"/>
  <c r="AR1062" i="2"/>
  <c r="AR1583" i="2"/>
  <c r="AR812" i="2"/>
  <c r="AR1098" i="2"/>
  <c r="AR609" i="2"/>
  <c r="AR564" i="2"/>
  <c r="AR437" i="2"/>
  <c r="AR1354" i="2"/>
  <c r="AR330" i="2"/>
  <c r="AR890" i="2"/>
  <c r="AR791" i="2"/>
  <c r="AR1361" i="2"/>
  <c r="AR507" i="2"/>
  <c r="AR1790" i="2"/>
  <c r="AR157" i="2"/>
  <c r="AR318" i="2"/>
  <c r="AR351" i="2"/>
  <c r="AR312" i="2"/>
  <c r="AR647" i="2"/>
  <c r="AR1159" i="2"/>
  <c r="AR86" i="2"/>
  <c r="AR465" i="2"/>
  <c r="AR1132" i="2"/>
  <c r="AR1347" i="2"/>
  <c r="AR912" i="2"/>
  <c r="AR1475" i="2"/>
  <c r="AR1372" i="2"/>
  <c r="AR423" i="2"/>
  <c r="AR767" i="2"/>
  <c r="AR1177" i="2"/>
  <c r="AR1229" i="2"/>
  <c r="AR1298" i="2"/>
  <c r="AR813" i="2"/>
  <c r="AR1421" i="2"/>
  <c r="AR382" i="2"/>
  <c r="AR538" i="2"/>
  <c r="AR863" i="2"/>
  <c r="AR985" i="2"/>
  <c r="AR875" i="2"/>
  <c r="AR111" i="2"/>
  <c r="AR549" i="2"/>
  <c r="AR1362" i="2"/>
  <c r="AR1665" i="2"/>
  <c r="AR1801" i="2"/>
  <c r="AR859" i="2"/>
  <c r="AR1552" i="2"/>
  <c r="AS1528" i="2"/>
  <c r="AR1528" i="2"/>
  <c r="AS1625" i="2"/>
  <c r="AR1625" i="2"/>
  <c r="AS762" i="2"/>
  <c r="AR762" i="2"/>
  <c r="AS1533" i="2"/>
  <c r="AR1533" i="2"/>
  <c r="AS1454" i="2"/>
  <c r="AR1454" i="2"/>
  <c r="AS1798" i="2"/>
  <c r="AR1798" i="2"/>
  <c r="AS46" i="2"/>
  <c r="AR46" i="2"/>
  <c r="AS530" i="2"/>
  <c r="N530" i="2" s="1"/>
  <c r="AR530" i="2"/>
  <c r="AS1565" i="2"/>
  <c r="AR1565" i="2"/>
  <c r="AS1264" i="2"/>
  <c r="N1264" i="2" s="1"/>
  <c r="AR1264" i="2"/>
  <c r="AS79" i="2"/>
  <c r="AR79" i="2"/>
  <c r="AS103" i="2"/>
  <c r="AR103" i="2"/>
  <c r="AS116" i="2"/>
  <c r="AR116" i="2"/>
  <c r="AS639" i="2"/>
  <c r="AR639" i="2"/>
  <c r="AS666" i="2"/>
  <c r="AR666" i="2"/>
  <c r="AS737" i="2"/>
  <c r="AR737" i="2"/>
  <c r="AS1175" i="2"/>
  <c r="AR1175" i="2"/>
  <c r="AS354" i="2"/>
  <c r="AR354" i="2"/>
  <c r="AS709" i="2"/>
  <c r="AR709" i="2"/>
  <c r="AS1157" i="2"/>
  <c r="AR1157" i="2"/>
  <c r="AS638" i="2"/>
  <c r="AR638" i="2"/>
  <c r="AS1128" i="2"/>
  <c r="AR1128" i="2"/>
  <c r="AS1498" i="2"/>
  <c r="AR1498" i="2"/>
  <c r="AS789" i="2"/>
  <c r="N789" i="2" s="1"/>
  <c r="AR789" i="2"/>
  <c r="AS502" i="2"/>
  <c r="AR502" i="2"/>
  <c r="AS613" i="2"/>
  <c r="N613" i="2" s="1"/>
  <c r="AR613" i="2"/>
  <c r="AS1417" i="2"/>
  <c r="AR1417" i="2"/>
  <c r="AS765" i="2"/>
  <c r="AR765" i="2"/>
  <c r="AS1568" i="2"/>
  <c r="AR1568" i="2"/>
  <c r="AS236" i="2"/>
  <c r="AR236" i="2"/>
  <c r="AS308" i="2"/>
  <c r="AR308" i="2"/>
  <c r="AS1328" i="2"/>
  <c r="AR1328" i="2"/>
  <c r="AS383" i="2"/>
  <c r="N383" i="2" s="1"/>
  <c r="AR383" i="2"/>
  <c r="AS208" i="2"/>
  <c r="AR208" i="2"/>
  <c r="AS1287" i="2"/>
  <c r="N1287" i="2" s="1"/>
  <c r="AR1287" i="2"/>
  <c r="AS687" i="2"/>
  <c r="AR687" i="2"/>
  <c r="AS1081" i="2"/>
  <c r="N1081" i="2" s="1"/>
  <c r="AR1081" i="2"/>
  <c r="AS1766" i="2"/>
  <c r="N1766" i="2" s="1"/>
  <c r="AR1766" i="2"/>
  <c r="AS138" i="2"/>
  <c r="AR138" i="2"/>
  <c r="AS43" i="2"/>
  <c r="AR43" i="2"/>
  <c r="AS96" i="2"/>
  <c r="AR96" i="2"/>
  <c r="AS1662" i="2"/>
  <c r="AR1662" i="2"/>
  <c r="AS1322" i="2"/>
  <c r="AR1322" i="2"/>
  <c r="AS864" i="2"/>
  <c r="AR864" i="2"/>
  <c r="AS398" i="2"/>
  <c r="AR398" i="2"/>
  <c r="AS1114" i="2"/>
  <c r="AR1114" i="2"/>
  <c r="AS68" i="2"/>
  <c r="AR68" i="2"/>
  <c r="AS274" i="2"/>
  <c r="N274" i="2" s="1"/>
  <c r="AR274" i="2"/>
  <c r="AS126" i="2"/>
  <c r="N126" i="2" s="1"/>
  <c r="AR126" i="2"/>
  <c r="AS1250" i="2"/>
  <c r="AR1250" i="2"/>
  <c r="AS526" i="2"/>
  <c r="AR526" i="2"/>
  <c r="AS1613" i="2"/>
  <c r="AR1613" i="2"/>
  <c r="AS1224" i="2"/>
  <c r="AR1224" i="2"/>
  <c r="AS1052" i="2"/>
  <c r="AR1052" i="2"/>
  <c r="AS1718" i="2"/>
  <c r="AR1718" i="2"/>
  <c r="AS960" i="2"/>
  <c r="AR960" i="2"/>
  <c r="AS27" i="2"/>
  <c r="AR27" i="2"/>
  <c r="AS102" i="2"/>
  <c r="AR102" i="2"/>
  <c r="AS1389" i="2"/>
  <c r="AR1389" i="2"/>
  <c r="AS202" i="2"/>
  <c r="AR202" i="2"/>
  <c r="AS1061" i="2"/>
  <c r="N1061" i="2" s="1"/>
  <c r="AR1061" i="2"/>
  <c r="AS333" i="2"/>
  <c r="N333" i="2" s="1"/>
  <c r="AR333" i="2"/>
  <c r="AS904" i="2"/>
  <c r="AR904" i="2"/>
  <c r="AS485" i="2"/>
  <c r="N485" i="2" s="1"/>
  <c r="AR485" i="2"/>
  <c r="AS506" i="2"/>
  <c r="AR506" i="2"/>
  <c r="AR1488" i="2"/>
  <c r="AR1339" i="2"/>
  <c r="AR412" i="2"/>
  <c r="AR1319" i="2"/>
  <c r="AR91" i="2"/>
  <c r="AR738" i="2"/>
  <c r="AR1571" i="2"/>
  <c r="AR950" i="2"/>
  <c r="AR1542" i="2"/>
  <c r="AR1168" i="2"/>
  <c r="AR1681" i="2"/>
  <c r="AR640" i="2"/>
  <c r="AR1169" i="2"/>
  <c r="AR1072" i="2"/>
  <c r="AR1721" i="2"/>
  <c r="AR1144" i="2"/>
  <c r="AR708" i="2"/>
  <c r="AR1472" i="2"/>
  <c r="AR1791" i="2"/>
  <c r="AR381" i="2"/>
  <c r="AR1099" i="2"/>
  <c r="AR352" i="2"/>
  <c r="AR1082" i="2"/>
  <c r="AR1659" i="2"/>
  <c r="AR599" i="2"/>
  <c r="AR20" i="2"/>
  <c r="AR337" i="2"/>
  <c r="AS1035" i="2"/>
  <c r="N1035" i="2" s="1"/>
  <c r="AR1035" i="2"/>
  <c r="AS222" i="2"/>
  <c r="AR222" i="2"/>
  <c r="AS541" i="2"/>
  <c r="N541" i="2" s="1"/>
  <c r="AR541" i="2"/>
  <c r="AS1795" i="2"/>
  <c r="AR1795" i="2"/>
  <c r="AS93" i="2"/>
  <c r="AR93" i="2"/>
  <c r="AS532" i="2"/>
  <c r="N532" i="2" s="1"/>
  <c r="AR532" i="2"/>
  <c r="AS9" i="2"/>
  <c r="AR9" i="2"/>
  <c r="AS439" i="2"/>
  <c r="AR439" i="2"/>
  <c r="AS910" i="2"/>
  <c r="AR910" i="2"/>
  <c r="AS964" i="2"/>
  <c r="N964" i="2" s="1"/>
  <c r="AR964" i="2"/>
  <c r="AS1348" i="2"/>
  <c r="AR1348" i="2"/>
  <c r="AS417" i="2"/>
  <c r="N417" i="2" s="1"/>
  <c r="AR417" i="2"/>
  <c r="AS1700" i="2"/>
  <c r="AR1700" i="2"/>
  <c r="AS742" i="2"/>
  <c r="AR742" i="2"/>
  <c r="AS1146" i="2"/>
  <c r="N1146" i="2" s="1"/>
  <c r="AR1146" i="2"/>
  <c r="AS1016" i="2"/>
  <c r="AR1016" i="2"/>
  <c r="AS1651" i="2"/>
  <c r="AR1651" i="2"/>
  <c r="AS1145" i="2"/>
  <c r="N1145" i="2" s="1"/>
  <c r="AR1145" i="2"/>
  <c r="AS127" i="2"/>
  <c r="N127" i="2" s="1"/>
  <c r="AR127" i="2"/>
  <c r="AS909" i="2"/>
  <c r="AR909" i="2"/>
  <c r="AS728" i="2"/>
  <c r="AR728" i="2"/>
  <c r="AS421" i="2"/>
  <c r="N421" i="2" s="1"/>
  <c r="AR421" i="2"/>
  <c r="AS881" i="2"/>
  <c r="AR881" i="2"/>
  <c r="AS730" i="2"/>
  <c r="AR730" i="2"/>
  <c r="AS1393" i="2"/>
  <c r="AR1393" i="2"/>
  <c r="AS498" i="2"/>
  <c r="N498" i="2" s="1"/>
  <c r="AR498" i="2"/>
  <c r="AS1156" i="2"/>
  <c r="AR1156" i="2"/>
  <c r="AS1493" i="2"/>
  <c r="AR1493" i="2"/>
  <c r="AS493" i="2"/>
  <c r="AR493" i="2"/>
  <c r="AS1396" i="2"/>
  <c r="AR1396" i="2"/>
  <c r="AS1057" i="2"/>
  <c r="AR1057" i="2"/>
  <c r="AS620" i="2"/>
  <c r="N620" i="2" s="1"/>
  <c r="AR620" i="2"/>
  <c r="AS794" i="2"/>
  <c r="AR794" i="2"/>
  <c r="AS94" i="2"/>
  <c r="AR94" i="2"/>
  <c r="AS993" i="2"/>
  <c r="N993" i="2" s="1"/>
  <c r="AR993" i="2"/>
  <c r="AR644" i="2"/>
  <c r="AR1680" i="2"/>
  <c r="AR1000" i="2"/>
  <c r="AR1253" i="2"/>
  <c r="AR496" i="2"/>
  <c r="AR976" i="2"/>
  <c r="AR1713" i="2"/>
  <c r="AR748" i="2"/>
  <c r="AR1340" i="2"/>
  <c r="AR949" i="2"/>
  <c r="AR188" i="2"/>
  <c r="AR347" i="2"/>
  <c r="AR163" i="2"/>
  <c r="AR1149" i="2"/>
  <c r="AR50" i="2"/>
  <c r="AR727" i="2"/>
  <c r="AR1293" i="2"/>
  <c r="AR1501" i="2"/>
  <c r="AR164" i="2"/>
  <c r="AR724" i="2"/>
  <c r="AR1629" i="2"/>
  <c r="AR1474" i="2"/>
  <c r="AR1360" i="2"/>
  <c r="AR1012" i="2"/>
  <c r="AR242" i="2"/>
  <c r="AR1642" i="2"/>
  <c r="AR254" i="2"/>
  <c r="AR1195" i="2"/>
  <c r="AR464" i="2"/>
  <c r="AR377" i="2"/>
  <c r="AR1584" i="2"/>
  <c r="AR1335" i="2"/>
  <c r="AS739" i="2"/>
  <c r="AR739" i="2"/>
  <c r="AS931" i="2"/>
  <c r="AR931" i="2"/>
  <c r="AS1184" i="2"/>
  <c r="AR1184" i="2"/>
  <c r="AS1049" i="2"/>
  <c r="AR1049" i="2"/>
  <c r="AS404" i="2"/>
  <c r="AR404" i="2"/>
  <c r="AS1232" i="2"/>
  <c r="AR1232" i="2"/>
  <c r="AS734" i="2"/>
  <c r="AR734" i="2"/>
  <c r="AS872" i="2"/>
  <c r="N872" i="2" s="1"/>
  <c r="AR872" i="2"/>
  <c r="AS1198" i="2"/>
  <c r="AR1198" i="2"/>
  <c r="AS394" i="2"/>
  <c r="AR394" i="2"/>
  <c r="AS759" i="2"/>
  <c r="AR759" i="2"/>
  <c r="AS907" i="2"/>
  <c r="AR907" i="2"/>
  <c r="AS798" i="2"/>
  <c r="AR798" i="2"/>
  <c r="AS109" i="2"/>
  <c r="AR109" i="2"/>
  <c r="AS1783" i="2"/>
  <c r="N1783" i="2" s="1"/>
  <c r="AR1783" i="2"/>
  <c r="AS268" i="2"/>
  <c r="N268" i="2" s="1"/>
  <c r="AR268" i="2"/>
  <c r="AS753" i="2"/>
  <c r="AR753" i="2"/>
  <c r="AS1394" i="2"/>
  <c r="AR1394" i="2"/>
  <c r="AS679" i="2"/>
  <c r="AR679" i="2"/>
  <c r="AS741" i="2"/>
  <c r="AR741" i="2"/>
  <c r="AS1303" i="2"/>
  <c r="AR1303" i="2"/>
  <c r="AS199" i="2"/>
  <c r="AR199" i="2"/>
  <c r="AS772" i="2"/>
  <c r="AR772" i="2"/>
  <c r="AS310" i="2"/>
  <c r="AR310" i="2"/>
  <c r="AS1641" i="2"/>
  <c r="AR1641" i="2"/>
  <c r="AS1505" i="2"/>
  <c r="AR1505" i="2"/>
  <c r="AS883" i="2"/>
  <c r="N883" i="2" s="1"/>
  <c r="AR883" i="2"/>
  <c r="AS1216" i="2"/>
  <c r="AR1216" i="2"/>
  <c r="AS408" i="2"/>
  <c r="AR408" i="2"/>
  <c r="AS1336" i="2"/>
  <c r="AR1336" i="2"/>
  <c r="AS1442" i="2"/>
  <c r="AR1442" i="2"/>
  <c r="AS427" i="2"/>
  <c r="N427" i="2" s="1"/>
  <c r="AR427" i="2"/>
  <c r="AS959" i="2"/>
  <c r="AR959" i="2"/>
  <c r="AS227" i="2"/>
  <c r="AR227" i="2"/>
  <c r="AS543" i="2"/>
  <c r="N543" i="2" s="1"/>
  <c r="AR543" i="2"/>
  <c r="AS285" i="2"/>
  <c r="AR285" i="2"/>
  <c r="AS1259" i="2"/>
  <c r="AR1259" i="2"/>
  <c r="AS1270" i="2"/>
  <c r="N1270" i="2" s="1"/>
  <c r="AR1270" i="2"/>
  <c r="AS711" i="2"/>
  <c r="AR711" i="2"/>
  <c r="AS1031" i="2"/>
  <c r="AR1031" i="2"/>
  <c r="AS1046" i="2"/>
  <c r="AR1046" i="2"/>
  <c r="AS189" i="2"/>
  <c r="AR189" i="2"/>
  <c r="AS1431" i="2"/>
  <c r="AR1431" i="2"/>
  <c r="AS1758" i="2"/>
  <c r="N1758" i="2" s="1"/>
  <c r="AR1758" i="2"/>
  <c r="AS557" i="2"/>
  <c r="AR557" i="2"/>
  <c r="AS1697" i="2"/>
  <c r="AR1697" i="2"/>
  <c r="AS1657" i="2"/>
  <c r="AR1657" i="2"/>
  <c r="AS602" i="2"/>
  <c r="AR602" i="2"/>
  <c r="AS1286" i="2"/>
  <c r="N1286" i="2" s="1"/>
  <c r="AR1286" i="2"/>
  <c r="AS1141" i="2"/>
  <c r="AR1141" i="2"/>
  <c r="AS403" i="2"/>
  <c r="AR403" i="2"/>
  <c r="AS1513" i="2"/>
  <c r="N1513" i="2" s="1"/>
  <c r="AR1513" i="2"/>
  <c r="AS695" i="2"/>
  <c r="N695" i="2" s="1"/>
  <c r="AR695" i="2"/>
  <c r="AS831" i="2"/>
  <c r="N831" i="2" s="1"/>
  <c r="AR831" i="2"/>
  <c r="AS598" i="2"/>
  <c r="N598" i="2" s="1"/>
  <c r="AR598" i="2"/>
  <c r="AS1247" i="2"/>
  <c r="AR1247" i="2"/>
  <c r="AS387" i="2"/>
  <c r="N387" i="2" s="1"/>
  <c r="AR387" i="2"/>
  <c r="AS1698" i="2"/>
  <c r="AR1698" i="2"/>
  <c r="AS497" i="2"/>
  <c r="N497" i="2" s="1"/>
  <c r="AR497" i="2"/>
  <c r="AS294" i="2"/>
  <c r="AR294" i="2"/>
  <c r="AS1108" i="2"/>
  <c r="AR1108" i="2"/>
  <c r="AS1055" i="2"/>
  <c r="AR1055" i="2"/>
  <c r="AS780" i="2"/>
  <c r="AR780" i="2"/>
  <c r="AS21" i="2"/>
  <c r="AR21" i="2"/>
  <c r="AS1064" i="2"/>
  <c r="AR1064" i="2"/>
  <c r="AS764" i="2"/>
  <c r="AR764" i="2"/>
  <c r="AS761" i="2"/>
  <c r="AR761" i="2"/>
  <c r="AS1744" i="2"/>
  <c r="AR1744" i="2"/>
  <c r="AS1206" i="2"/>
  <c r="AR1206" i="2"/>
  <c r="AS262" i="2"/>
  <c r="AR262" i="2"/>
  <c r="AS617" i="2"/>
  <c r="N617" i="2" s="1"/>
  <c r="AR617" i="2"/>
  <c r="AS1050" i="2"/>
  <c r="AR1050" i="2"/>
  <c r="AS458" i="2"/>
  <c r="N458" i="2" s="1"/>
  <c r="AR458" i="2"/>
  <c r="AS389" i="2"/>
  <c r="N389" i="2" s="1"/>
  <c r="AR389" i="2"/>
  <c r="AR520" i="2"/>
  <c r="AR1093" i="2"/>
  <c r="AR777" i="2"/>
  <c r="AR480" i="2"/>
  <c r="AR1600" i="2"/>
  <c r="AR1647" i="2"/>
  <c r="AR246" i="2"/>
  <c r="AR1708" i="2"/>
  <c r="AR192" i="2"/>
  <c r="AR1652" i="2"/>
  <c r="AR1483" i="2"/>
  <c r="AR336" i="2"/>
  <c r="AR499" i="2"/>
  <c r="AR1540" i="2"/>
  <c r="AR301" i="2"/>
  <c r="AR800" i="2"/>
  <c r="AR1671" i="2"/>
  <c r="AR440" i="2"/>
  <c r="AR1155" i="2"/>
  <c r="AR1193" i="2"/>
  <c r="AR1180" i="2"/>
  <c r="AR636" i="2"/>
  <c r="AR1504" i="2"/>
  <c r="AR705" i="2"/>
  <c r="AR844" i="2"/>
  <c r="AR335" i="2"/>
  <c r="AR1010" i="2"/>
  <c r="AR1087" i="2"/>
  <c r="AR1091" i="2"/>
  <c r="AR210" i="2"/>
  <c r="AR396" i="2"/>
  <c r="AS1725" i="2"/>
  <c r="AR1725" i="2"/>
  <c r="AS1736" i="2"/>
  <c r="AR1736" i="2"/>
  <c r="AS430" i="2"/>
  <c r="N430" i="2" s="1"/>
  <c r="AR430" i="2"/>
  <c r="AS1753" i="2"/>
  <c r="N1753" i="2" s="1"/>
  <c r="AR1753" i="2"/>
  <c r="AS1162" i="2"/>
  <c r="AR1162" i="2"/>
  <c r="AS984" i="2"/>
  <c r="N984" i="2" s="1"/>
  <c r="AR984" i="2"/>
  <c r="AS981" i="2"/>
  <c r="N981" i="2" s="1"/>
  <c r="AR981" i="2"/>
  <c r="AS1616" i="2"/>
  <c r="AR1616" i="2"/>
  <c r="AR553" i="2"/>
  <c r="AR113" i="2"/>
  <c r="AR1525" i="2"/>
  <c r="AR415" i="2"/>
  <c r="AR1337" i="2"/>
  <c r="AR1399" i="2"/>
  <c r="AR676" i="2"/>
  <c r="AR986" i="2"/>
  <c r="AR597" i="2"/>
  <c r="AR1304" i="2"/>
  <c r="AR1645" i="2"/>
  <c r="AR259" i="2"/>
  <c r="AR1073" i="2"/>
  <c r="AR835" i="2"/>
  <c r="AR1585" i="2"/>
  <c r="AR1490" i="2"/>
  <c r="AR860" i="2"/>
  <c r="AR1658" i="2"/>
  <c r="AR12" i="2"/>
  <c r="AR1377" i="2"/>
  <c r="AR51" i="2"/>
  <c r="AR269" i="2"/>
  <c r="AR790" i="2"/>
  <c r="AR1185" i="2"/>
  <c r="AR972" i="2"/>
  <c r="AR67" i="2"/>
  <c r="AR1079" i="2"/>
  <c r="AR1792" i="2"/>
  <c r="AR614" i="2"/>
  <c r="AR375" i="2"/>
  <c r="AS1323" i="2"/>
  <c r="AR1323" i="2"/>
  <c r="AS307" i="2"/>
  <c r="AR307" i="2"/>
  <c r="AS903" i="2"/>
  <c r="AR903" i="2"/>
  <c r="AS118" i="2"/>
  <c r="AR118" i="2"/>
  <c r="AS1276" i="2"/>
  <c r="N1276" i="2" s="1"/>
  <c r="AR1276" i="2"/>
  <c r="AS1778" i="2"/>
  <c r="N1778" i="2" s="1"/>
  <c r="AR1778" i="2"/>
  <c r="AS1691" i="2"/>
  <c r="AR1691" i="2"/>
  <c r="AS655" i="2"/>
  <c r="AR655" i="2"/>
  <c r="AS615" i="2"/>
  <c r="AR615" i="2"/>
  <c r="AS140" i="2"/>
  <c r="AR140" i="2"/>
  <c r="AS1272" i="2"/>
  <c r="N1272" i="2" s="1"/>
  <c r="AR1272" i="2"/>
  <c r="AS1743" i="2"/>
  <c r="AR1743" i="2"/>
  <c r="AS1142" i="2"/>
  <c r="N1142" i="2" s="1"/>
  <c r="AR1142" i="2"/>
  <c r="AS1518" i="2"/>
  <c r="N1518" i="2" s="1"/>
  <c r="AR1518" i="2"/>
  <c r="AS371" i="2"/>
  <c r="AR371" i="2"/>
  <c r="AS770" i="2"/>
  <c r="AR770" i="2"/>
  <c r="AS1685" i="2"/>
  <c r="AR1685" i="2"/>
  <c r="AS143" i="2"/>
  <c r="AR143" i="2"/>
  <c r="AS325" i="2"/>
  <c r="AR325" i="2"/>
  <c r="AS104" i="2"/>
  <c r="AR104" i="2"/>
  <c r="AS1514" i="2"/>
  <c r="N1514" i="2" s="1"/>
  <c r="AR1514" i="2"/>
  <c r="AS1445" i="2"/>
  <c r="AR1445" i="2"/>
  <c r="AS1036" i="2"/>
  <c r="N1036" i="2" s="1"/>
  <c r="AR1036" i="2"/>
  <c r="AS519" i="2"/>
  <c r="AR519" i="2"/>
  <c r="AS1342" i="2"/>
  <c r="N1342" i="2" s="1"/>
  <c r="AR1342" i="2"/>
  <c r="AS994" i="2"/>
  <c r="N994" i="2" s="1"/>
  <c r="AR994" i="2"/>
  <c r="AS588" i="2"/>
  <c r="AR588" i="2"/>
  <c r="AS562" i="2"/>
  <c r="AR562" i="2"/>
  <c r="AS1410" i="2"/>
  <c r="AR1410" i="2"/>
  <c r="AS1279" i="2"/>
  <c r="N1279" i="2" s="1"/>
  <c r="AR1279" i="2"/>
  <c r="AS807" i="2"/>
  <c r="AR807" i="2"/>
  <c r="AS838" i="2"/>
  <c r="N838" i="2" s="1"/>
  <c r="AR838" i="2"/>
  <c r="AS1373" i="2"/>
  <c r="AR1373" i="2"/>
  <c r="AS699" i="2"/>
  <c r="N699" i="2" s="1"/>
  <c r="AR699" i="2"/>
  <c r="AS223" i="2"/>
  <c r="AR223" i="2"/>
  <c r="AS1510" i="2"/>
  <c r="AR1510" i="2"/>
  <c r="AS1174" i="2"/>
  <c r="AR1174" i="2"/>
  <c r="AS1121" i="2"/>
  <c r="AR1121" i="2"/>
  <c r="AS1296" i="2"/>
  <c r="AR1296" i="2"/>
  <c r="AS460" i="2"/>
  <c r="AR460" i="2"/>
  <c r="AS229" i="2"/>
  <c r="AR229" i="2"/>
  <c r="AS80" i="2"/>
  <c r="AR80" i="2"/>
  <c r="AS619" i="2"/>
  <c r="N619" i="2" s="1"/>
  <c r="AR619" i="2"/>
  <c r="AS153" i="2"/>
  <c r="AR153" i="2"/>
  <c r="AS1235" i="2"/>
  <c r="AR1235" i="2"/>
  <c r="AS515" i="2"/>
  <c r="AR515" i="2"/>
  <c r="AS428" i="2"/>
  <c r="N428" i="2" s="1"/>
  <c r="AR428" i="2"/>
  <c r="AS1515" i="2"/>
  <c r="N1515" i="2" s="1"/>
  <c r="AR1515" i="2"/>
  <c r="AS1407" i="2"/>
  <c r="AR1407" i="2"/>
  <c r="AS1256" i="2"/>
  <c r="AR1256" i="2"/>
  <c r="AS1065" i="2"/>
  <c r="AR1065" i="2"/>
  <c r="AS1255" i="2"/>
  <c r="AR1255" i="2"/>
  <c r="AS200" i="2"/>
  <c r="AR200" i="2"/>
  <c r="AS547" i="2"/>
  <c r="AR547" i="2"/>
  <c r="AS290" i="2"/>
  <c r="AR290" i="2"/>
  <c r="AS668" i="2"/>
  <c r="AR668" i="2"/>
  <c r="AS304" i="2"/>
  <c r="AR304" i="2"/>
  <c r="AS1127" i="2"/>
  <c r="AR1127" i="2"/>
  <c r="AS607" i="2"/>
  <c r="AR607" i="2"/>
  <c r="AS156" i="2"/>
  <c r="AR156" i="2"/>
  <c r="AS1429" i="2"/>
  <c r="AR1429" i="2"/>
  <c r="AS1422" i="2"/>
  <c r="AR1422" i="2"/>
  <c r="AS317" i="2"/>
  <c r="AR317" i="2"/>
  <c r="AS1176" i="2"/>
  <c r="AR1176" i="2"/>
  <c r="AS632" i="2"/>
  <c r="AR632" i="2"/>
  <c r="AS1496" i="2"/>
  <c r="AR1496" i="2"/>
  <c r="AS1230" i="2"/>
  <c r="AR1230" i="2"/>
  <c r="AS300" i="2"/>
  <c r="AR300" i="2"/>
  <c r="AS782" i="2"/>
  <c r="AR782" i="2"/>
  <c r="AS1133" i="2"/>
  <c r="N1133" i="2" s="1"/>
  <c r="AR1133" i="2"/>
  <c r="AS1397" i="2"/>
  <c r="AR1397" i="2"/>
  <c r="AS717" i="2"/>
  <c r="AR717" i="2"/>
  <c r="AS1203" i="2"/>
  <c r="N1203" i="2" s="1"/>
  <c r="AR1203" i="2"/>
  <c r="AS292" i="2"/>
  <c r="AR292" i="2"/>
  <c r="AS1403" i="2"/>
  <c r="AR1403" i="2"/>
  <c r="AR1761" i="2"/>
  <c r="AR1196" i="2"/>
  <c r="AR581" i="2"/>
  <c r="AR542" i="2"/>
  <c r="AR962" i="2"/>
  <c r="AR624" i="2"/>
  <c r="AR1263" i="2"/>
  <c r="AR432" i="2"/>
  <c r="AR155" i="2"/>
  <c r="AR89" i="2"/>
  <c r="AR201" i="2"/>
  <c r="AR1554" i="2"/>
  <c r="AR933" i="2"/>
  <c r="AR941" i="2"/>
  <c r="AR1390" i="2"/>
  <c r="AR1249" i="2"/>
  <c r="AR1437" i="2"/>
  <c r="AR1011" i="2"/>
  <c r="AR191" i="2"/>
  <c r="AR1182" i="2"/>
  <c r="AR1137" i="2"/>
  <c r="AR344" i="2"/>
  <c r="AR906" i="2"/>
  <c r="AR393" i="2"/>
  <c r="AR671" i="2"/>
  <c r="AR169" i="2"/>
  <c r="AR436" i="2"/>
  <c r="AR1117" i="2"/>
  <c r="AR1129" i="2"/>
  <c r="AR397" i="2"/>
  <c r="AR134" i="2"/>
  <c r="AR1605" i="2"/>
  <c r="AR314" i="2"/>
  <c r="AR1782" i="2"/>
  <c r="AR771" i="2"/>
  <c r="AR1401" i="2"/>
  <c r="AR1723" i="2"/>
  <c r="AR369" i="2"/>
  <c r="AS509" i="2"/>
  <c r="AR509" i="2"/>
  <c r="AS386" i="2"/>
  <c r="N386" i="2" s="1"/>
  <c r="AR386" i="2"/>
  <c r="AS1003" i="2"/>
  <c r="N1003" i="2" s="1"/>
  <c r="AR1003" i="2"/>
  <c r="AS78" i="2"/>
  <c r="AR78" i="2"/>
  <c r="AS1284" i="2"/>
  <c r="N1284" i="2" s="1"/>
  <c r="AR1284" i="2"/>
  <c r="AS1217" i="2"/>
  <c r="AR1217" i="2"/>
  <c r="AS1261" i="2"/>
  <c r="N1261" i="2" s="1"/>
  <c r="AR1261" i="2"/>
  <c r="AS1341" i="2"/>
  <c r="N1341" i="2" s="1"/>
  <c r="AR1341" i="2"/>
  <c r="AS934" i="2"/>
  <c r="AR934" i="2"/>
  <c r="AS72" i="2"/>
  <c r="AR72" i="2"/>
  <c r="AS866" i="2"/>
  <c r="AR866" i="2"/>
  <c r="AS454" i="2"/>
  <c r="N454" i="2" s="1"/>
  <c r="AR454" i="2"/>
  <c r="AS1412" i="2"/>
  <c r="AR1412" i="2"/>
  <c r="AR845" i="2"/>
  <c r="AR1375" i="2"/>
  <c r="AR1484" i="2"/>
  <c r="AR518" i="2"/>
  <c r="AR288" i="2"/>
  <c r="AR1573" i="2"/>
  <c r="AR876" i="2"/>
  <c r="AR1332" i="2"/>
  <c r="AR726" i="2"/>
  <c r="AR125" i="2"/>
  <c r="AR1058" i="2"/>
  <c r="AR1793" i="2"/>
  <c r="AR172" i="2"/>
  <c r="AR1574" i="2"/>
  <c r="AR55" i="2"/>
  <c r="AR878" i="2"/>
  <c r="AR207" i="2"/>
  <c r="AR943" i="2"/>
  <c r="AR528" i="2"/>
  <c r="AR173" i="2"/>
  <c r="AR168" i="2"/>
  <c r="AR1238" i="2"/>
  <c r="AR1164" i="2"/>
  <c r="AR957" i="2"/>
  <c r="AR870" i="2"/>
  <c r="AR150" i="2"/>
  <c r="AR1334" i="2"/>
  <c r="AR1219" i="2"/>
  <c r="AR551" i="2"/>
  <c r="AR1563" i="2"/>
  <c r="AR481" i="2"/>
  <c r="AS193" i="2"/>
  <c r="AR193" i="2"/>
  <c r="AS712" i="2"/>
  <c r="AR712" i="2"/>
  <c r="AS195" i="2"/>
  <c r="AR195" i="2"/>
  <c r="AS178" i="2"/>
  <c r="AR178" i="2"/>
  <c r="AS1497" i="2"/>
  <c r="AR1497" i="2"/>
  <c r="AS1724" i="2"/>
  <c r="AR1724" i="2"/>
  <c r="AS982" i="2"/>
  <c r="N982" i="2" s="1"/>
  <c r="AR982" i="2"/>
  <c r="AS891" i="2"/>
  <c r="N891" i="2" s="1"/>
  <c r="AR891" i="2"/>
  <c r="AS1509" i="2"/>
  <c r="AR1509" i="2"/>
  <c r="AS365" i="2"/>
  <c r="AR365" i="2"/>
  <c r="AS295" i="2"/>
  <c r="AR295" i="2"/>
  <c r="AS1438" i="2"/>
  <c r="AR1438" i="2"/>
  <c r="AS1280" i="2"/>
  <c r="N1280" i="2" s="1"/>
  <c r="AR1280" i="2"/>
  <c r="AS555" i="2"/>
  <c r="AR555" i="2"/>
  <c r="AS321" i="2"/>
  <c r="AR321" i="2"/>
  <c r="AS420" i="2"/>
  <c r="N420" i="2" s="1"/>
  <c r="AR420" i="2"/>
  <c r="AS1210" i="2"/>
  <c r="AR1210" i="2"/>
  <c r="AS819" i="2"/>
  <c r="AR819" i="2"/>
  <c r="AS825" i="2"/>
  <c r="AR825" i="2"/>
  <c r="AS826" i="2"/>
  <c r="AR826" i="2"/>
  <c r="AS1597" i="2"/>
  <c r="AR1597" i="2"/>
  <c r="AS698" i="2"/>
  <c r="N698" i="2" s="1"/>
  <c r="AR698" i="2"/>
  <c r="AS1056" i="2"/>
  <c r="AR1056" i="2"/>
  <c r="AS1572" i="2"/>
  <c r="AR1572" i="2"/>
  <c r="AS17" i="2"/>
  <c r="AR17" i="2"/>
  <c r="AS355" i="2"/>
  <c r="AR355" i="2"/>
  <c r="AS729" i="2"/>
  <c r="AR729" i="2"/>
  <c r="AS353" i="2"/>
  <c r="AR353" i="2"/>
  <c r="AS484" i="2"/>
  <c r="N484" i="2" s="1"/>
  <c r="AR484" i="2"/>
  <c r="AS1469" i="2"/>
  <c r="AR1469" i="2"/>
  <c r="AS1187" i="2"/>
  <c r="AR1187" i="2"/>
  <c r="AS401" i="2"/>
  <c r="AR401" i="2"/>
  <c r="AS1084" i="2"/>
  <c r="N1084" i="2" s="1"/>
  <c r="AR1084" i="2"/>
  <c r="AS991" i="2"/>
  <c r="N991" i="2" s="1"/>
  <c r="AR991" i="2"/>
  <c r="AS511" i="2"/>
  <c r="AR511" i="2"/>
  <c r="AS1179" i="2"/>
  <c r="AR1179" i="2"/>
  <c r="AS563" i="2"/>
  <c r="AR563" i="2"/>
  <c r="AS205" i="2"/>
  <c r="AR205" i="2"/>
  <c r="AS1186" i="2"/>
  <c r="AR1186" i="2"/>
  <c r="AS1207" i="2"/>
  <c r="AR1207" i="2"/>
  <c r="AS379" i="2"/>
  <c r="N379" i="2" s="1"/>
  <c r="AR379" i="2"/>
  <c r="AS248" i="2"/>
  <c r="AR248" i="2"/>
  <c r="AS857" i="2"/>
  <c r="AR857" i="2"/>
  <c r="AS1610" i="2"/>
  <c r="AR1610" i="2"/>
  <c r="AS558" i="2"/>
  <c r="AR558" i="2"/>
  <c r="AS824" i="2"/>
  <c r="AR824" i="2"/>
  <c r="AS220" i="2"/>
  <c r="AR220" i="2"/>
  <c r="AS232" i="2"/>
  <c r="AR232" i="2"/>
  <c r="AS289" i="2"/>
  <c r="AR289" i="2"/>
  <c r="AS1378" i="2"/>
  <c r="N1378" i="2" s="1"/>
  <c r="AR1378" i="2"/>
  <c r="AS1566" i="2"/>
  <c r="AR1566" i="2"/>
  <c r="AS811" i="2"/>
  <c r="AR811" i="2"/>
  <c r="AS100" i="2"/>
  <c r="AR100" i="2"/>
  <c r="AS455" i="2"/>
  <c r="N455" i="2" s="1"/>
  <c r="AR455" i="2"/>
  <c r="AS1762" i="2"/>
  <c r="N1762" i="2" s="1"/>
  <c r="AR1762" i="2"/>
  <c r="AS1774" i="2"/>
  <c r="N1774" i="2" s="1"/>
  <c r="AR1774" i="2"/>
  <c r="AS251" i="2"/>
  <c r="AR251" i="2"/>
  <c r="AS1387" i="2"/>
  <c r="AR1387" i="2"/>
  <c r="AS1349" i="2"/>
  <c r="AR1349" i="2"/>
  <c r="AS362" i="2"/>
  <c r="AR362" i="2"/>
  <c r="AS827" i="2"/>
  <c r="AR827" i="2"/>
  <c r="AS1544" i="2"/>
  <c r="AR1544" i="2"/>
  <c r="AS693" i="2"/>
  <c r="AR693" i="2"/>
  <c r="AS531" i="2"/>
  <c r="N531" i="2" s="1"/>
  <c r="AR531" i="2"/>
  <c r="AS479" i="2"/>
  <c r="AR479" i="2"/>
  <c r="AS1473" i="2"/>
  <c r="AR1473" i="2"/>
  <c r="AR852" i="2"/>
  <c r="AR745" i="2"/>
  <c r="AR1308" i="2"/>
  <c r="AR1043" i="2"/>
  <c r="AR1688" i="2"/>
  <c r="AR1266" i="2"/>
  <c r="AR605" i="2"/>
  <c r="AR359" i="2"/>
  <c r="AR463" i="2"/>
  <c r="AR946" i="2"/>
  <c r="AR1414" i="2"/>
  <c r="AR181" i="2"/>
  <c r="AR774" i="2"/>
  <c r="AR955" i="2"/>
  <c r="AR1577" i="2"/>
  <c r="AR1549" i="2"/>
  <c r="AR1379" i="2"/>
  <c r="AR444" i="2"/>
  <c r="AR756" i="2"/>
  <c r="AR1451" i="2"/>
  <c r="AR171" i="2"/>
  <c r="AR1123" i="2"/>
  <c r="AR1391" i="2"/>
  <c r="AR649" i="2"/>
  <c r="AR468" i="2"/>
  <c r="AR385" i="2"/>
  <c r="AR1192" i="2"/>
  <c r="AR752" i="2"/>
  <c r="AR129" i="2"/>
  <c r="AR1302" i="2"/>
  <c r="AR71" i="2"/>
  <c r="AR1489" i="2"/>
  <c r="AS784" i="2"/>
  <c r="N784" i="2" s="1"/>
  <c r="AR784" i="2"/>
  <c r="AS1285" i="2"/>
  <c r="N1285" i="2" s="1"/>
  <c r="AR1285" i="2"/>
  <c r="AS725" i="2"/>
  <c r="AR725" i="2"/>
  <c r="AS996" i="2"/>
  <c r="N996" i="2" s="1"/>
  <c r="AR996" i="2"/>
  <c r="AS1603" i="2"/>
  <c r="AR1603" i="2"/>
  <c r="AS61" i="2"/>
  <c r="AR61" i="2"/>
  <c r="AS918" i="2"/>
  <c r="AR918" i="2"/>
  <c r="AS1353" i="2"/>
  <c r="AR1353" i="2"/>
  <c r="AS1027" i="2"/>
  <c r="AR1027" i="2"/>
  <c r="AS1570" i="2"/>
  <c r="AR1570" i="2"/>
  <c r="AS1077" i="2"/>
  <c r="N1077" i="2" s="1"/>
  <c r="AR1077" i="2"/>
  <c r="AS1541" i="2"/>
  <c r="AR1541" i="2"/>
  <c r="AS618" i="2"/>
  <c r="N618" i="2" s="1"/>
  <c r="AR618" i="2"/>
  <c r="AS927" i="2"/>
  <c r="AR927" i="2"/>
  <c r="AS1638" i="2"/>
  <c r="AR1638" i="2"/>
  <c r="AS1237" i="2"/>
  <c r="N1237" i="2" s="1"/>
  <c r="AR1237" i="2"/>
  <c r="AS887" i="2"/>
  <c r="AR887" i="2"/>
  <c r="AR524" i="2"/>
  <c r="AR854" i="2"/>
  <c r="AR786" i="2"/>
  <c r="AR1115" i="2"/>
  <c r="AR1382" i="2"/>
  <c r="AR1660" i="2"/>
  <c r="AR932" i="2"/>
  <c r="AR988" i="2"/>
  <c r="AR1735" i="2"/>
  <c r="AR575" i="2"/>
  <c r="AR1781" i="2"/>
  <c r="AR1269" i="2"/>
  <c r="AR1228" i="2"/>
  <c r="AR247" i="2"/>
  <c r="AR1090" i="2"/>
  <c r="AR1626" i="2"/>
  <c r="AR805" i="2"/>
  <c r="AR793" i="2"/>
  <c r="AR1218" i="2"/>
  <c r="AR908" i="2"/>
  <c r="AR689" i="2"/>
  <c r="AR843" i="2"/>
  <c r="AR593" i="2"/>
  <c r="AR1344" i="2"/>
  <c r="AR1139" i="2"/>
  <c r="AR26" i="2"/>
  <c r="AR1576" i="2"/>
  <c r="AR1338" i="2"/>
  <c r="AR995" i="2"/>
  <c r="AR1714" i="2"/>
  <c r="AR1076" i="2"/>
  <c r="AR1194" i="2"/>
  <c r="AR1075" i="2"/>
  <c r="AS637" i="2"/>
  <c r="AR637" i="2"/>
  <c r="AS1148" i="2"/>
  <c r="AR1148" i="2"/>
  <c r="AS1295" i="2"/>
  <c r="AR1295" i="2"/>
  <c r="AS787" i="2"/>
  <c r="AR787" i="2"/>
  <c r="AS1734" i="2"/>
  <c r="AR1734" i="2"/>
  <c r="AS1531" i="2"/>
  <c r="AR1531" i="2"/>
  <c r="AS340" i="2"/>
  <c r="AR340" i="2"/>
  <c r="AS841" i="2"/>
  <c r="N841" i="2" s="1"/>
  <c r="AR841" i="2"/>
  <c r="AS675" i="2"/>
  <c r="AR675" i="2"/>
  <c r="AS1163" i="2"/>
  <c r="AR1163" i="2"/>
  <c r="AS1299" i="2"/>
  <c r="AR1299" i="2"/>
  <c r="AS297" i="2"/>
  <c r="AR297" i="2"/>
  <c r="AS16" i="2"/>
  <c r="AR16" i="2"/>
  <c r="AS1557" i="2"/>
  <c r="AR1557" i="2"/>
  <c r="AS595" i="2"/>
  <c r="N595" i="2" s="1"/>
  <c r="AR595" i="2"/>
  <c r="AS1365" i="2"/>
  <c r="N1365" i="2" s="1"/>
  <c r="AR1365" i="2"/>
  <c r="AS892" i="2"/>
  <c r="N892" i="2" s="1"/>
  <c r="AR892" i="2"/>
  <c r="AS1110" i="2"/>
  <c r="AR1110" i="2"/>
  <c r="AS390" i="2"/>
  <c r="AR390" i="2"/>
  <c r="AS936" i="2"/>
  <c r="AR936" i="2"/>
  <c r="AS956" i="2"/>
  <c r="AR956" i="2"/>
  <c r="AS923" i="2"/>
  <c r="AR923" i="2"/>
  <c r="AS1516" i="2"/>
  <c r="N1516" i="2" s="1"/>
  <c r="AR1516" i="2"/>
  <c r="AS132" i="2"/>
  <c r="N132" i="2" s="1"/>
  <c r="AR132" i="2"/>
  <c r="AS672" i="2"/>
  <c r="AR672" i="2"/>
  <c r="AS250" i="2"/>
  <c r="AR250" i="2"/>
  <c r="AS1539" i="2"/>
  <c r="AR1539" i="2"/>
  <c r="AS216" i="2"/>
  <c r="AR216" i="2"/>
  <c r="AR1165" i="2"/>
  <c r="AR1370" i="2"/>
  <c r="AR1126" i="2"/>
  <c r="AR224" i="2"/>
  <c r="AR865" i="2"/>
  <c r="AR678" i="2"/>
  <c r="AR1054" i="2"/>
  <c r="AR732" i="2"/>
  <c r="AR1763" i="2"/>
  <c r="AR36" i="2"/>
  <c r="AR856" i="2"/>
  <c r="AR1434" i="2"/>
  <c r="AR400" i="2"/>
  <c r="AR1511" i="2"/>
  <c r="AR1706" i="2"/>
  <c r="AR316" i="2"/>
  <c r="AR1211" i="2"/>
  <c r="AR1709" i="2"/>
  <c r="AR1661" i="2"/>
  <c r="AR338" i="2"/>
  <c r="AR987" i="2"/>
  <c r="AR816" i="2"/>
  <c r="AR1226" i="2"/>
  <c r="AR888" i="2"/>
  <c r="AR331" i="2"/>
  <c r="AR13" i="2"/>
  <c r="AR980" i="2"/>
  <c r="AR992" i="2"/>
  <c r="AR1318" i="2"/>
  <c r="AR503" i="2"/>
  <c r="AR1094" i="2"/>
  <c r="AR1663" i="2"/>
  <c r="AS1596" i="2"/>
  <c r="AR1596" i="2"/>
  <c r="AS1005" i="2"/>
  <c r="AR1005" i="2"/>
  <c r="AS419" i="2"/>
  <c r="N419" i="2" s="1"/>
  <c r="AR419" i="2"/>
  <c r="AS966" i="2"/>
  <c r="N966" i="2" s="1"/>
  <c r="AR966" i="2"/>
  <c r="AS885" i="2"/>
  <c r="N885" i="2" s="1"/>
  <c r="AR885" i="2"/>
  <c r="AS700" i="2"/>
  <c r="N700" i="2" s="1"/>
  <c r="AR700" i="2"/>
  <c r="AS425" i="2"/>
  <c r="AR425" i="2"/>
  <c r="AS1787" i="2"/>
  <c r="N1787" i="2" s="1"/>
  <c r="AR1787" i="2"/>
  <c r="AS1644" i="2"/>
  <c r="AR1644" i="2"/>
  <c r="AS523" i="2"/>
  <c r="AR523" i="2"/>
  <c r="AS1018" i="2"/>
  <c r="AR1018" i="2"/>
  <c r="AS1730" i="2"/>
  <c r="AR1730" i="2"/>
  <c r="AR409" i="2"/>
  <c r="AR203" i="2"/>
  <c r="AR1358" i="2"/>
  <c r="AR90" i="2"/>
  <c r="AR818" i="2"/>
  <c r="AR283" i="2"/>
  <c r="AR1746" i="2"/>
  <c r="AR311" i="2"/>
  <c r="AR570" i="2"/>
  <c r="AR54" i="2"/>
  <c r="AR28" i="2"/>
  <c r="AR1190" i="2"/>
  <c r="AR1383" i="2"/>
  <c r="AR1479" i="2"/>
  <c r="AR702" i="2"/>
  <c r="AR1143" i="2"/>
  <c r="AR1499" i="2"/>
  <c r="AR1567" i="2"/>
  <c r="AR1648" i="2"/>
  <c r="AR1409" i="2"/>
  <c r="AR1275" i="2"/>
  <c r="AR545" i="2"/>
  <c r="AR350" i="2"/>
  <c r="AR1267" i="2"/>
  <c r="AR718" i="2"/>
  <c r="AR1492" i="2"/>
  <c r="AR194" i="2"/>
  <c r="AR731" i="2"/>
  <c r="AR539" i="2"/>
  <c r="AR1693" i="2"/>
  <c r="AR591" i="2"/>
  <c r="AR1779" i="2"/>
  <c r="AR1325" i="2"/>
  <c r="AR971" i="2"/>
  <c r="AR1672" i="2"/>
  <c r="AR1423" i="2"/>
  <c r="AS1026" i="2"/>
  <c r="AR1026" i="2"/>
  <c r="AS141" i="2"/>
  <c r="AR141" i="2"/>
  <c r="AS1649" i="2"/>
  <c r="AR1649" i="2"/>
  <c r="AS81" i="2"/>
  <c r="AR81" i="2"/>
  <c r="AS896" i="2"/>
  <c r="AR896" i="2"/>
  <c r="AS830" i="2"/>
  <c r="N830" i="2" s="1"/>
  <c r="AR830" i="2"/>
  <c r="AS612" i="2"/>
  <c r="N612" i="2" s="1"/>
  <c r="AR612" i="2"/>
  <c r="AS657" i="2"/>
  <c r="AR657" i="2"/>
  <c r="AS1768" i="2"/>
  <c r="N1768" i="2" s="1"/>
  <c r="AR1768" i="2"/>
  <c r="AS1067" i="2"/>
  <c r="AR1067" i="2"/>
  <c r="AS1053" i="2"/>
  <c r="AR1053" i="2"/>
  <c r="AS673" i="2"/>
  <c r="AR673" i="2"/>
  <c r="AS261" i="2"/>
  <c r="AR261" i="2"/>
  <c r="AS1486" i="2"/>
  <c r="AR1486" i="2"/>
  <c r="AS1071" i="2"/>
  <c r="N1071" i="2" s="1"/>
  <c r="AR1071" i="2"/>
  <c r="AS368" i="2"/>
  <c r="AR368" i="2"/>
  <c r="AS714" i="2"/>
  <c r="AR714" i="2"/>
  <c r="AS1405" i="2"/>
  <c r="AR1405" i="2"/>
  <c r="AS147" i="2"/>
  <c r="AR147" i="2"/>
  <c r="AS239" i="2"/>
  <c r="AR239" i="2"/>
  <c r="AS1775" i="2"/>
  <c r="N1775" i="2" s="1"/>
  <c r="AR1775" i="2"/>
  <c r="AS1677" i="2"/>
  <c r="AR1677" i="2"/>
  <c r="AS57" i="2"/>
  <c r="AR57" i="2"/>
  <c r="AS1707" i="2"/>
  <c r="AR1707" i="2"/>
  <c r="AS367" i="2"/>
  <c r="AR367" i="2"/>
  <c r="AS471" i="2"/>
  <c r="AR471" i="2"/>
  <c r="AS1699" i="2"/>
  <c r="AR1699" i="2"/>
  <c r="AS755" i="2"/>
  <c r="AR755" i="2"/>
  <c r="AS723" i="2"/>
  <c r="AR723" i="2"/>
  <c r="AS1045" i="2"/>
  <c r="AR1045" i="2"/>
  <c r="AS660" i="2"/>
  <c r="AR660" i="2"/>
  <c r="AS166" i="2"/>
  <c r="AR166" i="2"/>
  <c r="AS690" i="2"/>
  <c r="AR690" i="2"/>
  <c r="AR884" i="2"/>
  <c r="AR1408" i="2"/>
  <c r="AR66" i="2"/>
  <c r="AR521" i="2"/>
  <c r="AR1357" i="2"/>
  <c r="AR426" i="2"/>
  <c r="AR801" i="2"/>
  <c r="AR1019" i="2"/>
  <c r="AR233" i="2"/>
  <c r="AR1101" i="2"/>
  <c r="AR634" i="2"/>
  <c r="AR1138" i="2"/>
  <c r="AR686" i="2"/>
  <c r="AR707" i="2"/>
  <c r="AR31" i="2"/>
  <c r="AR823" i="2"/>
  <c r="AR1463" i="2"/>
  <c r="AR1024" i="2"/>
  <c r="AR324" i="2"/>
  <c r="AR704" i="2"/>
  <c r="AR569" i="2"/>
  <c r="AR1621" i="2"/>
  <c r="AR1673" i="2"/>
  <c r="AR356" i="2"/>
  <c r="AR1215" i="2"/>
  <c r="AR1770" i="2"/>
  <c r="AR478" i="2"/>
  <c r="AR483" i="2"/>
  <c r="AR832" i="2"/>
  <c r="AR606" i="2"/>
  <c r="AR694" i="2"/>
  <c r="AR653" i="2"/>
  <c r="AR1449" i="2"/>
  <c r="AR1197" i="2"/>
  <c r="AR1722" i="2"/>
  <c r="AR1208" i="2"/>
  <c r="AR1171" i="2"/>
  <c r="AR1281" i="2"/>
  <c r="AS1044" i="2"/>
  <c r="AR1044" i="2"/>
  <c r="AS1109" i="2"/>
  <c r="AR1109" i="2"/>
  <c r="AS1460" i="2"/>
  <c r="N1460" i="2" s="1"/>
  <c r="AR1460" i="2"/>
  <c r="AS1456" i="2"/>
  <c r="AR1456" i="2"/>
  <c r="AS1471" i="2"/>
  <c r="AR1471" i="2"/>
  <c r="AS1104" i="2"/>
  <c r="AR1104" i="2"/>
  <c r="AS1797" i="2"/>
  <c r="AR1797" i="2"/>
  <c r="AS30" i="2"/>
  <c r="N30" i="2" s="1"/>
  <c r="AR30" i="2"/>
  <c r="AS1772" i="2"/>
  <c r="N1772" i="2" s="1"/>
  <c r="AR1772" i="2"/>
  <c r="AS1333" i="2"/>
  <c r="AR1333" i="2"/>
  <c r="AS920" i="2"/>
  <c r="AR920" i="2"/>
  <c r="AS1452" i="2"/>
  <c r="AR1452" i="2"/>
  <c r="AS1643" i="2"/>
  <c r="AR1643" i="2"/>
  <c r="AS60" i="2"/>
  <c r="AR60" i="2"/>
  <c r="AS1364" i="2"/>
  <c r="N1364" i="2" s="1"/>
  <c r="AR1364" i="2"/>
  <c r="AS10" i="2"/>
  <c r="AR10" i="2"/>
  <c r="AS1352" i="2"/>
  <c r="AR1352" i="2"/>
  <c r="AS990" i="2"/>
  <c r="N990" i="2" s="1"/>
  <c r="AR990" i="2"/>
  <c r="AS914" i="2"/>
  <c r="AR914" i="2"/>
  <c r="AS1166" i="2"/>
  <c r="AR1166" i="2"/>
  <c r="AS41" i="2"/>
  <c r="AR41" i="2"/>
  <c r="AS1520" i="2"/>
  <c r="N1520" i="2" s="1"/>
  <c r="AR1520" i="2"/>
  <c r="AS760" i="2"/>
  <c r="AR760" i="2"/>
  <c r="AS1023" i="2"/>
  <c r="AR1023" i="2"/>
  <c r="AR1482" i="2"/>
  <c r="AR315" i="2"/>
  <c r="AR750" i="2"/>
  <c r="AR332" i="2"/>
  <c r="AR482" i="2"/>
  <c r="AR466" i="2"/>
  <c r="AR1209" i="2"/>
  <c r="AR579" i="2"/>
  <c r="AR410" i="2"/>
  <c r="AR684" i="2"/>
  <c r="AR122" i="2"/>
  <c r="AR1653" i="2"/>
  <c r="AR853" i="2"/>
  <c r="AR1760" i="2"/>
  <c r="AR1430" i="2"/>
  <c r="AR245" i="2"/>
  <c r="AR621" i="2"/>
  <c r="AR74" i="2"/>
  <c r="AR1737" i="2"/>
  <c r="AR429" i="2"/>
  <c r="AR808" i="2"/>
  <c r="AR1080" i="2"/>
  <c r="AR286" i="2"/>
  <c r="AR548" i="2"/>
  <c r="AR1380" i="2"/>
  <c r="AR1001" i="2"/>
  <c r="AR271" i="2"/>
  <c r="AR596" i="2"/>
  <c r="AR49" i="2"/>
  <c r="AR395" i="2"/>
  <c r="AR501" i="2"/>
  <c r="AR768" i="2"/>
  <c r="AR1750" i="2"/>
  <c r="AR533" i="2"/>
  <c r="AR121" i="2"/>
  <c r="AR1392" i="2"/>
  <c r="AR76" i="2"/>
  <c r="AR1727" i="2"/>
  <c r="AR1752" i="2"/>
  <c r="AR648" i="2"/>
  <c r="AR1527" i="2"/>
  <c r="AR1543" i="2"/>
  <c r="AR809" i="2"/>
  <c r="AR211" i="2"/>
  <c r="AR611" i="2"/>
  <c r="AR219" i="2"/>
  <c r="AR1587" i="2"/>
  <c r="AR585" i="2"/>
  <c r="AR967" i="2"/>
  <c r="AR15" i="2"/>
  <c r="AR999" i="2"/>
  <c r="AR391" i="2"/>
  <c r="AR1231" i="2"/>
  <c r="AR683" i="2"/>
  <c r="AR645" i="2"/>
  <c r="AR1131" i="2"/>
  <c r="AR1070" i="2"/>
  <c r="AR1366" i="2"/>
  <c r="AR345" i="2"/>
  <c r="AR1214" i="2"/>
  <c r="AR215" i="2"/>
  <c r="AR1068" i="2"/>
  <c r="AR625" i="2"/>
  <c r="AR834" i="2"/>
  <c r="AR899" i="2"/>
  <c r="AR3" i="2"/>
  <c r="W37" i="5"/>
  <c r="W24" i="5"/>
  <c r="W38" i="5"/>
  <c r="AR230" i="1"/>
  <c r="I230" i="1" s="1"/>
  <c r="AR571" i="1"/>
  <c r="I571" i="1" s="1"/>
  <c r="AR181" i="1"/>
  <c r="I181" i="1" s="1"/>
  <c r="AR1171" i="1"/>
  <c r="I1171" i="1" s="1"/>
  <c r="AR728" i="1"/>
  <c r="I728" i="1" s="1"/>
  <c r="AR1010" i="1"/>
  <c r="I1010" i="1" s="1"/>
  <c r="AP12" i="3"/>
  <c r="T12" i="3" s="1"/>
  <c r="AP11" i="3"/>
  <c r="T11" i="3" s="1"/>
  <c r="AR423" i="1"/>
  <c r="I423" i="1" s="1"/>
  <c r="AR729" i="1"/>
  <c r="I729" i="1" s="1"/>
  <c r="AR808" i="1"/>
  <c r="I808" i="1" s="1"/>
  <c r="AR662" i="1"/>
  <c r="I662" i="1" s="1"/>
  <c r="AR481" i="1"/>
  <c r="I481" i="1" s="1"/>
  <c r="AR647" i="1"/>
  <c r="I647" i="1" s="1"/>
  <c r="AR1069" i="1"/>
  <c r="I1069" i="1" s="1"/>
  <c r="AR804" i="1"/>
  <c r="I804" i="1" s="1"/>
  <c r="AR1026" i="1"/>
  <c r="I1026" i="1" s="1"/>
  <c r="AR1196" i="1"/>
  <c r="I1196" i="1" s="1"/>
  <c r="AR754" i="1"/>
  <c r="I754" i="1" s="1"/>
  <c r="AR947" i="1"/>
  <c r="I947" i="1" s="1"/>
  <c r="AR1201" i="1"/>
  <c r="I1201" i="1" s="1"/>
  <c r="AR678" i="1"/>
  <c r="I678" i="1" s="1"/>
  <c r="AR1088" i="1"/>
  <c r="I1088" i="1" s="1"/>
  <c r="AR1210" i="1"/>
  <c r="I1210" i="1" s="1"/>
  <c r="AR42" i="1"/>
  <c r="I42" i="1" s="1"/>
  <c r="AR1068" i="1"/>
  <c r="I1068" i="1" s="1"/>
  <c r="AR359" i="1"/>
  <c r="I359" i="1" s="1"/>
  <c r="AR242" i="1"/>
  <c r="I242" i="1" s="1"/>
  <c r="AR80" i="1"/>
  <c r="I80" i="1" s="1"/>
  <c r="AR938" i="1"/>
  <c r="I938" i="1" s="1"/>
  <c r="AR818" i="1"/>
  <c r="I818" i="1" s="1"/>
  <c r="AR1179" i="1"/>
  <c r="I1179" i="1" s="1"/>
  <c r="AR1159" i="1"/>
  <c r="I1159" i="1" s="1"/>
  <c r="AR762" i="1"/>
  <c r="I762" i="1" s="1"/>
  <c r="AR609" i="1"/>
  <c r="I609" i="1" s="1"/>
  <c r="AR50" i="1"/>
  <c r="I50" i="1" s="1"/>
  <c r="AR93" i="1"/>
  <c r="I93" i="1" s="1"/>
  <c r="AZ195" i="1"/>
  <c r="F195" i="1" s="1"/>
  <c r="AR112" i="1"/>
  <c r="I112" i="1" s="1"/>
  <c r="AZ472" i="1"/>
  <c r="F472" i="1" s="1"/>
  <c r="AR1160" i="1"/>
  <c r="I1160" i="1" s="1"/>
  <c r="AR243" i="1"/>
  <c r="I243" i="1" s="1"/>
  <c r="AR824" i="1"/>
  <c r="I824" i="1" s="1"/>
  <c r="AR668" i="1"/>
  <c r="I668" i="1" s="1"/>
  <c r="AZ70" i="1"/>
  <c r="F70" i="1" s="1"/>
  <c r="AZ296" i="1"/>
  <c r="F296" i="1" s="1"/>
  <c r="AZ119" i="1"/>
  <c r="F119" i="1" s="1"/>
  <c r="AZ732" i="1"/>
  <c r="F732" i="1" s="1"/>
  <c r="AZ1238" i="1"/>
  <c r="F1238" i="1" s="1"/>
  <c r="AZ513" i="1"/>
  <c r="F513" i="1" s="1"/>
  <c r="AR1176" i="1"/>
  <c r="I1176" i="1" s="1"/>
  <c r="AZ241" i="1"/>
  <c r="F241" i="1" s="1"/>
  <c r="AZ548" i="1"/>
  <c r="F548" i="1" s="1"/>
  <c r="AZ364" i="1"/>
  <c r="F364" i="1" s="1"/>
  <c r="AZ257" i="1"/>
  <c r="F257" i="1" s="1"/>
  <c r="AZ104" i="1"/>
  <c r="F104" i="1" s="1"/>
  <c r="AZ110" i="1"/>
  <c r="F110" i="1" s="1"/>
  <c r="AZ1071" i="1"/>
  <c r="F1071" i="1" s="1"/>
  <c r="AZ594" i="1"/>
  <c r="F594" i="1" s="1"/>
  <c r="AR607" i="1"/>
  <c r="I607" i="1" s="1"/>
  <c r="AR952" i="1"/>
  <c r="I952" i="1" s="1"/>
  <c r="AZ118" i="1"/>
  <c r="F118" i="1" s="1"/>
  <c r="AZ563" i="1"/>
  <c r="F563" i="1" s="1"/>
  <c r="AZ504" i="1"/>
  <c r="F504" i="1" s="1"/>
  <c r="AZ1149" i="1"/>
  <c r="F1149" i="1" s="1"/>
  <c r="AR634" i="1"/>
  <c r="I634" i="1" s="1"/>
  <c r="AR1099" i="1"/>
  <c r="I1099" i="1" s="1"/>
  <c r="AR757" i="1"/>
  <c r="I757" i="1" s="1"/>
  <c r="AR793" i="1"/>
  <c r="I793" i="1" s="1"/>
  <c r="AR194" i="1"/>
  <c r="I194" i="1" s="1"/>
  <c r="AZ854" i="1"/>
  <c r="F854" i="1" s="1"/>
  <c r="AZ121" i="1"/>
  <c r="F121" i="1" s="1"/>
  <c r="AZ147" i="1"/>
  <c r="F147" i="1" s="1"/>
  <c r="AR973" i="1"/>
  <c r="I973" i="1" s="1"/>
  <c r="AZ103" i="1"/>
  <c r="F103" i="1" s="1"/>
  <c r="AZ157" i="1"/>
  <c r="F157" i="1" s="1"/>
  <c r="AZ1014" i="1"/>
  <c r="F1014" i="1" s="1"/>
  <c r="AZ1085" i="1"/>
  <c r="F1085" i="1" s="1"/>
  <c r="AZ492" i="1"/>
  <c r="F492" i="1" s="1"/>
  <c r="AZ353" i="1"/>
  <c r="F353" i="1" s="1"/>
  <c r="AZ841" i="1"/>
  <c r="F841" i="1" s="1"/>
  <c r="AZ898" i="1"/>
  <c r="F898" i="1" s="1"/>
  <c r="AZ653" i="1"/>
  <c r="F653" i="1" s="1"/>
  <c r="AZ833" i="1"/>
  <c r="F833" i="1" s="1"/>
  <c r="AZ366" i="1"/>
  <c r="F366" i="1" s="1"/>
  <c r="AZ545" i="1"/>
  <c r="F545" i="1" s="1"/>
  <c r="AZ186" i="1"/>
  <c r="F186" i="1" s="1"/>
  <c r="AZ1023" i="1"/>
  <c r="F1023" i="1" s="1"/>
  <c r="AZ1109" i="1"/>
  <c r="F1109" i="1" s="1"/>
  <c r="AZ793" i="1"/>
  <c r="F793" i="1" s="1"/>
  <c r="AZ810" i="1"/>
  <c r="F810" i="1" s="1"/>
  <c r="AZ1086" i="1"/>
  <c r="F1086" i="1" s="1"/>
  <c r="AZ754" i="1"/>
  <c r="F754" i="1" s="1"/>
  <c r="AZ274" i="1"/>
  <c r="F274" i="1" s="1"/>
  <c r="AZ852" i="1"/>
  <c r="F852" i="1" s="1"/>
  <c r="AR63" i="1"/>
  <c r="I63" i="1" s="1"/>
  <c r="AR755" i="1"/>
  <c r="I755" i="1" s="1"/>
  <c r="AR143" i="1"/>
  <c r="I143" i="1" s="1"/>
  <c r="AR392" i="1"/>
  <c r="I392" i="1" s="1"/>
  <c r="AZ357" i="1"/>
  <c r="F357" i="1" s="1"/>
  <c r="AR91" i="1"/>
  <c r="I91" i="1" s="1"/>
  <c r="AR286" i="1"/>
  <c r="I286" i="1" s="1"/>
  <c r="AZ827" i="1"/>
  <c r="F827" i="1" s="1"/>
  <c r="AR982" i="1"/>
  <c r="I982" i="1" s="1"/>
  <c r="AR1051" i="1"/>
  <c r="I1051" i="1" s="1"/>
  <c r="AZ1002" i="1"/>
  <c r="F1002" i="1" s="1"/>
  <c r="AZ1133" i="1"/>
  <c r="F1133" i="1" s="1"/>
  <c r="AZ523" i="1"/>
  <c r="F523" i="1" s="1"/>
  <c r="AZ1181" i="1"/>
  <c r="F1181" i="1" s="1"/>
  <c r="AZ961" i="1"/>
  <c r="F961" i="1" s="1"/>
  <c r="AZ1196" i="1"/>
  <c r="F1196" i="1" s="1"/>
  <c r="AR836" i="1"/>
  <c r="I836" i="1" s="1"/>
  <c r="AR129" i="1"/>
  <c r="I129" i="1" s="1"/>
  <c r="AR986" i="1"/>
  <c r="I986" i="1" s="1"/>
  <c r="AZ46" i="1"/>
  <c r="F46" i="1" s="1"/>
  <c r="AR307" i="1"/>
  <c r="I307" i="1" s="1"/>
  <c r="AR612" i="1"/>
  <c r="I612" i="1" s="1"/>
  <c r="AR227" i="1"/>
  <c r="I227" i="1" s="1"/>
  <c r="AR205" i="1"/>
  <c r="I205" i="1" s="1"/>
  <c r="AR893" i="1"/>
  <c r="I893" i="1" s="1"/>
  <c r="AR1125" i="1"/>
  <c r="I1125" i="1" s="1"/>
  <c r="AZ319" i="1"/>
  <c r="F319" i="1" s="1"/>
  <c r="AR291" i="1"/>
  <c r="I291" i="1" s="1"/>
  <c r="AZ219" i="1"/>
  <c r="F219" i="1" s="1"/>
  <c r="AZ309" i="1"/>
  <c r="F309" i="1" s="1"/>
  <c r="AZ1069" i="1"/>
  <c r="F1069" i="1" s="1"/>
  <c r="AZ878" i="1"/>
  <c r="F878" i="1" s="1"/>
  <c r="AZ266" i="1"/>
  <c r="F266" i="1" s="1"/>
  <c r="AZ526" i="1"/>
  <c r="F526" i="1" s="1"/>
  <c r="AZ106" i="1"/>
  <c r="F106" i="1" s="1"/>
  <c r="AZ597" i="1"/>
  <c r="F597" i="1" s="1"/>
  <c r="AZ99" i="1"/>
  <c r="F99" i="1" s="1"/>
  <c r="AZ117" i="1"/>
  <c r="F117" i="1" s="1"/>
  <c r="AR1062" i="1"/>
  <c r="I1062" i="1" s="1"/>
  <c r="AZ394" i="1"/>
  <c r="F394" i="1" s="1"/>
  <c r="AR783" i="1"/>
  <c r="I783" i="1" s="1"/>
  <c r="AR521" i="1"/>
  <c r="I521" i="1" s="1"/>
  <c r="AZ856" i="1"/>
  <c r="F856" i="1" s="1"/>
  <c r="AZ952" i="1"/>
  <c r="F952" i="1" s="1"/>
  <c r="AR210" i="1"/>
  <c r="I210" i="1" s="1"/>
  <c r="AR872" i="1"/>
  <c r="I872" i="1" s="1"/>
  <c r="AR1019" i="1"/>
  <c r="I1019" i="1" s="1"/>
  <c r="AR1204" i="1"/>
  <c r="I1204" i="1" s="1"/>
  <c r="AR646" i="1"/>
  <c r="I646" i="1" s="1"/>
  <c r="AR616" i="1"/>
  <c r="I616" i="1" s="1"/>
  <c r="AR532" i="1"/>
  <c r="I532" i="1" s="1"/>
  <c r="AR526" i="1"/>
  <c r="I526" i="1" s="1"/>
  <c r="AR719" i="1"/>
  <c r="I719" i="1" s="1"/>
  <c r="AR1218" i="1"/>
  <c r="I1218" i="1" s="1"/>
  <c r="AZ683" i="1"/>
  <c r="F683" i="1" s="1"/>
  <c r="AR628" i="1"/>
  <c r="I628" i="1" s="1"/>
  <c r="AR799" i="1"/>
  <c r="I799" i="1" s="1"/>
  <c r="AR1110" i="1"/>
  <c r="I1110" i="1" s="1"/>
  <c r="AR459" i="1"/>
  <c r="I459" i="1" s="1"/>
  <c r="AR1094" i="1"/>
  <c r="I1094" i="1" s="1"/>
  <c r="AR250" i="1"/>
  <c r="I250" i="1" s="1"/>
  <c r="AR439" i="1"/>
  <c r="I439" i="1" s="1"/>
  <c r="AR394" i="1"/>
  <c r="I394" i="1" s="1"/>
  <c r="AR906" i="1"/>
  <c r="I906" i="1" s="1"/>
  <c r="AR1168" i="1"/>
  <c r="I1168" i="1" s="1"/>
  <c r="AZ128" i="1"/>
  <c r="F128" i="1" s="1"/>
  <c r="AR988" i="1"/>
  <c r="I988" i="1" s="1"/>
  <c r="AR1022" i="1"/>
  <c r="I1022" i="1" s="1"/>
  <c r="AR934" i="1"/>
  <c r="I934" i="1" s="1"/>
  <c r="AR641" i="1"/>
  <c r="I641" i="1" s="1"/>
  <c r="AR378" i="1"/>
  <c r="I378" i="1" s="1"/>
  <c r="AZ559" i="1"/>
  <c r="F559" i="1" s="1"/>
  <c r="AZ763" i="1"/>
  <c r="F763" i="1" s="1"/>
  <c r="AZ509" i="1"/>
  <c r="F509" i="1" s="1"/>
  <c r="AR264" i="1"/>
  <c r="I264" i="1" s="1"/>
  <c r="AR1152" i="1"/>
  <c r="I1152" i="1" s="1"/>
  <c r="AR635" i="1"/>
  <c r="I635" i="1" s="1"/>
  <c r="AR1080" i="1"/>
  <c r="I1080" i="1" s="1"/>
  <c r="AR924" i="1"/>
  <c r="I924" i="1" s="1"/>
  <c r="AR131" i="1"/>
  <c r="I131" i="1" s="1"/>
  <c r="AR431" i="1"/>
  <c r="I431" i="1" s="1"/>
  <c r="AR472" i="1"/>
  <c r="I472" i="1" s="1"/>
  <c r="AR1065" i="1"/>
  <c r="I1065" i="1" s="1"/>
  <c r="AR212" i="1"/>
  <c r="I212" i="1" s="1"/>
  <c r="AR315" i="1"/>
  <c r="I315" i="1" s="1"/>
  <c r="AR486" i="1"/>
  <c r="I486" i="1" s="1"/>
  <c r="AR1107" i="1"/>
  <c r="I1107" i="1" s="1"/>
  <c r="AR1122" i="1"/>
  <c r="I1122" i="1" s="1"/>
  <c r="AR1163" i="1"/>
  <c r="I1163" i="1" s="1"/>
  <c r="AR487" i="1"/>
  <c r="I487" i="1" s="1"/>
  <c r="AR903" i="1"/>
  <c r="I903" i="1" s="1"/>
  <c r="AR833" i="1"/>
  <c r="I833" i="1" s="1"/>
  <c r="AR173" i="1"/>
  <c r="I173" i="1" s="1"/>
  <c r="AR301" i="1"/>
  <c r="I301" i="1" s="1"/>
  <c r="AZ1106" i="1"/>
  <c r="F1106" i="1" s="1"/>
  <c r="AZ464" i="1"/>
  <c r="F464" i="1" s="1"/>
  <c r="AZ741" i="1"/>
  <c r="F741" i="1" s="1"/>
  <c r="AZ789" i="1"/>
  <c r="F789" i="1" s="1"/>
  <c r="AZ657" i="1"/>
  <c r="F657" i="1" s="1"/>
  <c r="AZ635" i="1"/>
  <c r="F635" i="1" s="1"/>
  <c r="AZ757" i="1"/>
  <c r="F757" i="1" s="1"/>
  <c r="AZ1199" i="1"/>
  <c r="F1199" i="1" s="1"/>
  <c r="AZ320" i="1"/>
  <c r="F320" i="1" s="1"/>
  <c r="AZ383" i="1"/>
  <c r="F383" i="1" s="1"/>
  <c r="AZ251" i="1"/>
  <c r="F251" i="1" s="1"/>
  <c r="AZ569" i="1"/>
  <c r="F569" i="1" s="1"/>
  <c r="AZ566" i="1"/>
  <c r="F566" i="1" s="1"/>
  <c r="AZ414" i="1"/>
  <c r="F414" i="1" s="1"/>
  <c r="AZ1006" i="1"/>
  <c r="F1006" i="1" s="1"/>
  <c r="AZ1165" i="1"/>
  <c r="F1165" i="1" s="1"/>
  <c r="AZ418" i="1"/>
  <c r="F418" i="1" s="1"/>
  <c r="AZ709" i="1"/>
  <c r="F709" i="1" s="1"/>
  <c r="AZ999" i="1"/>
  <c r="F999" i="1" s="1"/>
  <c r="AZ390" i="1"/>
  <c r="F390" i="1" s="1"/>
  <c r="AZ1035" i="1"/>
  <c r="F1035" i="1" s="1"/>
  <c r="AZ77" i="1"/>
  <c r="F77" i="1" s="1"/>
  <c r="AZ420" i="1"/>
  <c r="F420" i="1" s="1"/>
  <c r="AZ469" i="1"/>
  <c r="F469" i="1" s="1"/>
  <c r="AZ749" i="1"/>
  <c r="F749" i="1" s="1"/>
  <c r="AZ85" i="1"/>
  <c r="F85" i="1" s="1"/>
  <c r="AZ883" i="1"/>
  <c r="F883" i="1" s="1"/>
  <c r="AZ1010" i="1"/>
  <c r="F1010" i="1" s="1"/>
  <c r="AZ1167" i="1"/>
  <c r="F1167" i="1" s="1"/>
  <c r="AZ849" i="1"/>
  <c r="F849" i="1" s="1"/>
  <c r="AZ345" i="1"/>
  <c r="F345" i="1" s="1"/>
  <c r="AZ603" i="1"/>
  <c r="F603" i="1" s="1"/>
  <c r="AZ1191" i="1"/>
  <c r="F1191" i="1" s="1"/>
  <c r="AZ1024" i="1"/>
  <c r="F1024" i="1" s="1"/>
  <c r="AZ774" i="1"/>
  <c r="F774" i="1" s="1"/>
  <c r="AZ824" i="1"/>
  <c r="F824" i="1" s="1"/>
  <c r="AZ726" i="1"/>
  <c r="F726" i="1" s="1"/>
  <c r="AZ1185" i="1"/>
  <c r="F1185" i="1" s="1"/>
  <c r="AZ851" i="1"/>
  <c r="F851" i="1" s="1"/>
  <c r="AZ285" i="1"/>
  <c r="F285" i="1" s="1"/>
  <c r="AZ1125" i="1"/>
  <c r="F1125" i="1" s="1"/>
  <c r="AZ90" i="1"/>
  <c r="F90" i="1" s="1"/>
  <c r="AZ668" i="1"/>
  <c r="F668" i="1" s="1"/>
  <c r="AZ758" i="1"/>
  <c r="F758" i="1" s="1"/>
  <c r="AZ1084" i="1"/>
  <c r="F1084" i="1" s="1"/>
  <c r="AZ877" i="1"/>
  <c r="F877" i="1" s="1"/>
  <c r="AZ102" i="1"/>
  <c r="F102" i="1" s="1"/>
  <c r="AZ721" i="1"/>
  <c r="F721" i="1" s="1"/>
  <c r="AZ126" i="1"/>
  <c r="F126" i="1" s="1"/>
  <c r="AZ727" i="1"/>
  <c r="F727" i="1" s="1"/>
  <c r="AZ976" i="1"/>
  <c r="F976" i="1" s="1"/>
  <c r="AZ350" i="1"/>
  <c r="F350" i="1" s="1"/>
  <c r="AZ1201" i="1"/>
  <c r="F1201" i="1" s="1"/>
  <c r="AZ767" i="1"/>
  <c r="F767" i="1" s="1"/>
  <c r="AZ549" i="1"/>
  <c r="F549" i="1" s="1"/>
  <c r="AZ1129" i="1"/>
  <c r="F1129" i="1" s="1"/>
  <c r="AZ796" i="1"/>
  <c r="F796" i="1" s="1"/>
  <c r="AZ91" i="1"/>
  <c r="F91" i="1" s="1"/>
  <c r="AZ650" i="1"/>
  <c r="F650" i="1" s="1"/>
  <c r="AZ977" i="1"/>
  <c r="F977" i="1" s="1"/>
  <c r="AZ691" i="1"/>
  <c r="F691" i="1" s="1"/>
  <c r="AZ322" i="1"/>
  <c r="F322" i="1" s="1"/>
  <c r="AZ485" i="1"/>
  <c r="F485" i="1" s="1"/>
  <c r="AZ477" i="1"/>
  <c r="F477" i="1" s="1"/>
  <c r="AZ393" i="1"/>
  <c r="F393" i="1" s="1"/>
  <c r="AZ145" i="1"/>
  <c r="F145" i="1" s="1"/>
  <c r="AZ1124" i="1"/>
  <c r="F1124" i="1" s="1"/>
  <c r="AZ149" i="1"/>
  <c r="F149" i="1" s="1"/>
  <c r="AZ88" i="1"/>
  <c r="F88" i="1" s="1"/>
  <c r="AZ49" i="1"/>
  <c r="F49" i="1" s="1"/>
  <c r="AZ760" i="1"/>
  <c r="F760" i="1" s="1"/>
  <c r="AZ95" i="1"/>
  <c r="F95" i="1" s="1"/>
  <c r="AZ308" i="1"/>
  <c r="F308" i="1" s="1"/>
  <c r="AZ263" i="1"/>
  <c r="F263" i="1" s="1"/>
  <c r="AZ1143" i="1"/>
  <c r="F1143" i="1" s="1"/>
  <c r="AZ304" i="1"/>
  <c r="F304" i="1" s="1"/>
  <c r="AZ914" i="1"/>
  <c r="F914" i="1" s="1"/>
  <c r="AZ226" i="1"/>
  <c r="F226" i="1" s="1"/>
  <c r="AZ690" i="1"/>
  <c r="F690" i="1" s="1"/>
  <c r="AZ1128" i="1"/>
  <c r="F1128" i="1" s="1"/>
  <c r="AZ491" i="1"/>
  <c r="F491" i="1" s="1"/>
  <c r="AZ544" i="1"/>
  <c r="F544" i="1" s="1"/>
  <c r="AZ459" i="1"/>
  <c r="F459" i="1" s="1"/>
  <c r="AZ517" i="1"/>
  <c r="F517" i="1" s="1"/>
  <c r="AZ600" i="1"/>
  <c r="F600" i="1" s="1"/>
  <c r="AZ784" i="1"/>
  <c r="F784" i="1" s="1"/>
  <c r="AZ534" i="1"/>
  <c r="F534" i="1" s="1"/>
  <c r="AZ273" i="1"/>
  <c r="F273" i="1" s="1"/>
  <c r="AZ146" i="1"/>
  <c r="F146" i="1" s="1"/>
  <c r="AZ791" i="1"/>
  <c r="F791" i="1" s="1"/>
  <c r="AR584" i="1"/>
  <c r="I584" i="1" s="1"/>
  <c r="AZ519" i="1"/>
  <c r="F519" i="1" s="1"/>
  <c r="AZ1036" i="1"/>
  <c r="F1036" i="1" s="1"/>
  <c r="AZ755" i="1"/>
  <c r="F755" i="1" s="1"/>
  <c r="AZ712" i="1"/>
  <c r="F712" i="1" s="1"/>
  <c r="AZ286" i="1"/>
  <c r="F286" i="1" s="1"/>
  <c r="AZ953" i="1"/>
  <c r="F953" i="1" s="1"/>
  <c r="AZ84" i="1"/>
  <c r="F84" i="1" s="1"/>
  <c r="AZ245" i="1"/>
  <c r="F245" i="1" s="1"/>
  <c r="AZ1152" i="1"/>
  <c r="F1152" i="1" s="1"/>
  <c r="AZ1029" i="1"/>
  <c r="F1029" i="1" s="1"/>
  <c r="AZ238" i="1"/>
  <c r="F238" i="1" s="1"/>
  <c r="AZ1193" i="1"/>
  <c r="F1193" i="1" s="1"/>
  <c r="AZ1184" i="1"/>
  <c r="F1184" i="1" s="1"/>
  <c r="AZ120" i="1"/>
  <c r="F120" i="1" s="1"/>
  <c r="AZ481" i="1"/>
  <c r="F481" i="1" s="1"/>
  <c r="AZ1235" i="1"/>
  <c r="F1235" i="1" s="1"/>
  <c r="AZ440" i="1"/>
  <c r="F440" i="1" s="1"/>
  <c r="AZ494" i="1"/>
  <c r="F494" i="1" s="1"/>
  <c r="AZ1226" i="1"/>
  <c r="F1226" i="1" s="1"/>
  <c r="AZ206" i="1"/>
  <c r="F206" i="1" s="1"/>
  <c r="AZ979" i="1"/>
  <c r="F979" i="1" s="1"/>
  <c r="AZ553" i="1"/>
  <c r="F553" i="1" s="1"/>
  <c r="AZ843" i="1"/>
  <c r="F843" i="1" s="1"/>
  <c r="AZ816" i="1"/>
  <c r="F816" i="1" s="1"/>
  <c r="AZ686" i="1"/>
  <c r="F686" i="1" s="1"/>
  <c r="AZ580" i="1"/>
  <c r="F580" i="1" s="1"/>
  <c r="AZ183" i="1"/>
  <c r="F183" i="1" s="1"/>
  <c r="AZ619" i="1"/>
  <c r="F619" i="1" s="1"/>
  <c r="AZ1102" i="1"/>
  <c r="F1102" i="1" s="1"/>
  <c r="AZ935" i="1"/>
  <c r="F935" i="1" s="1"/>
  <c r="AZ276" i="1"/>
  <c r="F276" i="1" s="1"/>
  <c r="AZ893" i="1"/>
  <c r="F893" i="1" s="1"/>
  <c r="AZ382" i="1"/>
  <c r="F382" i="1" s="1"/>
  <c r="AZ720" i="1"/>
  <c r="F720" i="1" s="1"/>
  <c r="AZ927" i="1"/>
  <c r="F927" i="1" s="1"/>
  <c r="AZ798" i="1"/>
  <c r="F798" i="1" s="1"/>
  <c r="AZ209" i="1"/>
  <c r="F209" i="1" s="1"/>
  <c r="AZ768" i="1"/>
  <c r="F768" i="1" s="1"/>
  <c r="AZ177" i="1"/>
  <c r="F177" i="1" s="1"/>
  <c r="AZ775" i="1"/>
  <c r="F775" i="1" s="1"/>
  <c r="AZ67" i="1"/>
  <c r="F67" i="1" s="1"/>
  <c r="AZ872" i="1"/>
  <c r="F872" i="1" s="1"/>
  <c r="AZ926" i="1"/>
  <c r="F926" i="1" s="1"/>
  <c r="AZ60" i="1"/>
  <c r="F60" i="1" s="1"/>
  <c r="AZ164" i="1"/>
  <c r="F164" i="1" s="1"/>
  <c r="AZ864" i="1"/>
  <c r="F864" i="1" s="1"/>
  <c r="AZ1111" i="1"/>
  <c r="F1111" i="1" s="1"/>
  <c r="AZ1051" i="1"/>
  <c r="F1051" i="1" s="1"/>
  <c r="AZ1099" i="1"/>
  <c r="F1099" i="1" s="1"/>
  <c r="AZ834" i="1"/>
  <c r="F834" i="1" s="1"/>
  <c r="AZ1107" i="1"/>
  <c r="F1107" i="1" s="1"/>
  <c r="AZ823" i="1"/>
  <c r="F823" i="1" s="1"/>
  <c r="AZ792" i="1"/>
  <c r="F792" i="1" s="1"/>
  <c r="AZ427" i="1"/>
  <c r="F427" i="1" s="1"/>
  <c r="AZ1103" i="1"/>
  <c r="F1103" i="1" s="1"/>
  <c r="AZ983" i="1"/>
  <c r="F983" i="1" s="1"/>
  <c r="AZ707" i="1"/>
  <c r="F707" i="1" s="1"/>
  <c r="AZ682" i="1"/>
  <c r="F682" i="1" s="1"/>
  <c r="AZ604" i="1"/>
  <c r="F604" i="1" s="1"/>
  <c r="AZ560" i="1"/>
  <c r="F560" i="1" s="1"/>
  <c r="AZ256" i="1"/>
  <c r="F256" i="1" s="1"/>
  <c r="AZ1094" i="1"/>
  <c r="F1094" i="1" s="1"/>
  <c r="AZ96" i="1"/>
  <c r="F96" i="1" s="1"/>
  <c r="AZ541" i="1"/>
  <c r="F541" i="1" s="1"/>
  <c r="AZ1141" i="1"/>
  <c r="F1141" i="1" s="1"/>
  <c r="AZ521" i="1"/>
  <c r="F521" i="1" s="1"/>
  <c r="AR707" i="1"/>
  <c r="I707" i="1" s="1"/>
  <c r="AZ374" i="1"/>
  <c r="F374" i="1" s="1"/>
  <c r="AZ289" i="1"/>
  <c r="F289" i="1" s="1"/>
  <c r="AZ480" i="1"/>
  <c r="F480" i="1" s="1"/>
  <c r="AZ634" i="1"/>
  <c r="F634" i="1" s="1"/>
  <c r="AZ434" i="1"/>
  <c r="F434" i="1" s="1"/>
  <c r="AZ520" i="1"/>
  <c r="F520" i="1" s="1"/>
  <c r="AZ455" i="1"/>
  <c r="F455" i="1" s="1"/>
  <c r="AZ904" i="1"/>
  <c r="F904" i="1" s="1"/>
  <c r="AZ621" i="1"/>
  <c r="F621" i="1" s="1"/>
  <c r="AZ1197" i="1"/>
  <c r="F1197" i="1" s="1"/>
  <c r="AZ689" i="1"/>
  <c r="F689" i="1" s="1"/>
  <c r="AZ138" i="1"/>
  <c r="F138" i="1" s="1"/>
  <c r="AZ578" i="1"/>
  <c r="F578" i="1" s="1"/>
  <c r="AZ1126" i="1"/>
  <c r="F1126" i="1" s="1"/>
  <c r="AZ745" i="1"/>
  <c r="F745" i="1" s="1"/>
  <c r="AZ471" i="1"/>
  <c r="F471" i="1" s="1"/>
  <c r="AZ116" i="1"/>
  <c r="F116" i="1" s="1"/>
  <c r="AZ876" i="1"/>
  <c r="F876" i="1" s="1"/>
  <c r="AZ700" i="1"/>
  <c r="F700" i="1" s="1"/>
  <c r="AZ1025" i="1"/>
  <c r="F1025" i="1" s="1"/>
  <c r="AZ476" i="1"/>
  <c r="F476" i="1" s="1"/>
  <c r="AZ765" i="1"/>
  <c r="F765" i="1" s="1"/>
  <c r="AZ990" i="1"/>
  <c r="F990" i="1" s="1"/>
  <c r="AZ558" i="1"/>
  <c r="F558" i="1" s="1"/>
  <c r="AZ530" i="1"/>
  <c r="F530" i="1" s="1"/>
  <c r="AZ725" i="1"/>
  <c r="F725" i="1" s="1"/>
  <c r="AZ736" i="1"/>
  <c r="F736" i="1" s="1"/>
  <c r="AZ301" i="1"/>
  <c r="F301" i="1" s="1"/>
  <c r="AZ317" i="1"/>
  <c r="F317" i="1" s="1"/>
  <c r="AZ83" i="1"/>
  <c r="F83" i="1" s="1"/>
  <c r="AZ1228" i="1"/>
  <c r="F1228" i="1" s="1"/>
  <c r="AZ997" i="1"/>
  <c r="F997" i="1" s="1"/>
  <c r="AZ703" i="1"/>
  <c r="F703" i="1" s="1"/>
  <c r="AZ735" i="1"/>
  <c r="F735" i="1" s="1"/>
  <c r="AZ1121" i="1"/>
  <c r="F1121" i="1" s="1"/>
  <c r="AZ372" i="1"/>
  <c r="F372" i="1" s="1"/>
  <c r="AZ75" i="1"/>
  <c r="F75" i="1" s="1"/>
  <c r="AZ451" i="1"/>
  <c r="F451" i="1" s="1"/>
  <c r="AZ659" i="1"/>
  <c r="F659" i="1" s="1"/>
  <c r="AZ1048" i="1"/>
  <c r="F1048" i="1" s="1"/>
  <c r="AZ351" i="1"/>
  <c r="F351" i="1" s="1"/>
  <c r="AZ135" i="1"/>
  <c r="F135" i="1" s="1"/>
  <c r="AZ57" i="1"/>
  <c r="F57" i="1" s="1"/>
  <c r="AZ649" i="1"/>
  <c r="F649" i="1" s="1"/>
  <c r="AZ737" i="1"/>
  <c r="F737" i="1" s="1"/>
  <c r="AZ948" i="1"/>
  <c r="F948" i="1" s="1"/>
  <c r="AZ787" i="1"/>
  <c r="F787" i="1" s="1"/>
  <c r="AZ715" i="1"/>
  <c r="F715" i="1" s="1"/>
  <c r="AZ610" i="1"/>
  <c r="F610" i="1" s="1"/>
  <c r="AZ113" i="1"/>
  <c r="F113" i="1" s="1"/>
  <c r="AZ59" i="1"/>
  <c r="F59" i="1" s="1"/>
  <c r="AZ422" i="1"/>
  <c r="F422" i="1" s="1"/>
  <c r="AZ1113" i="1"/>
  <c r="F1113" i="1" s="1"/>
  <c r="AZ743" i="1"/>
  <c r="F743" i="1" s="1"/>
  <c r="AZ436" i="1"/>
  <c r="F436" i="1" s="1"/>
  <c r="AZ405" i="1"/>
  <c r="F405" i="1" s="1"/>
  <c r="AZ1180" i="1"/>
  <c r="F1180" i="1" s="1"/>
  <c r="AZ630" i="1"/>
  <c r="F630" i="1" s="1"/>
  <c r="AZ832" i="1"/>
  <c r="F832" i="1" s="1"/>
  <c r="AZ1159" i="1"/>
  <c r="F1159" i="1" s="1"/>
  <c r="AZ666" i="1"/>
  <c r="F666" i="1" s="1"/>
  <c r="AZ1097" i="1"/>
  <c r="F1097" i="1" s="1"/>
  <c r="AZ932" i="1"/>
  <c r="F932" i="1" s="1"/>
  <c r="AZ817" i="1"/>
  <c r="F817" i="1" s="1"/>
  <c r="AZ358" i="1"/>
  <c r="F358" i="1" s="1"/>
  <c r="AZ1066" i="1"/>
  <c r="F1066" i="1" s="1"/>
  <c r="AZ669" i="1"/>
  <c r="F669" i="1" s="1"/>
  <c r="AZ139" i="1"/>
  <c r="F139" i="1" s="1"/>
  <c r="AZ433" i="1"/>
  <c r="F433" i="1" s="1"/>
  <c r="AZ964" i="1"/>
  <c r="F964" i="1" s="1"/>
  <c r="AZ1170" i="1"/>
  <c r="F1170" i="1" s="1"/>
  <c r="AZ168" i="1"/>
  <c r="F168" i="1" s="1"/>
  <c r="AZ525" i="1"/>
  <c r="F525" i="1" s="1"/>
  <c r="AZ68" i="1"/>
  <c r="F68" i="1" s="1"/>
  <c r="AZ381" i="1"/>
  <c r="F381" i="1" s="1"/>
  <c r="AZ341" i="1"/>
  <c r="F341" i="1" s="1"/>
  <c r="AZ42" i="1"/>
  <c r="F42" i="1" s="1"/>
  <c r="AZ861" i="1"/>
  <c r="F861" i="1" s="1"/>
  <c r="AZ1127" i="1"/>
  <c r="F1127" i="1" s="1"/>
  <c r="AZ413" i="1"/>
  <c r="F413" i="1" s="1"/>
  <c r="AZ866" i="1"/>
  <c r="F866" i="1" s="1"/>
  <c r="AZ828" i="1"/>
  <c r="F828" i="1" s="1"/>
  <c r="AZ956" i="1"/>
  <c r="F956" i="1" s="1"/>
  <c r="AZ262" i="1"/>
  <c r="F262" i="1" s="1"/>
  <c r="AZ984" i="1"/>
  <c r="F984" i="1" s="1"/>
  <c r="AZ1112" i="1"/>
  <c r="F1112" i="1" s="1"/>
  <c r="AZ369" i="1"/>
  <c r="F369" i="1" s="1"/>
  <c r="AZ334" i="1"/>
  <c r="F334" i="1" s="1"/>
  <c r="AZ974" i="1"/>
  <c r="F974" i="1" s="1"/>
  <c r="AZ92" i="1"/>
  <c r="F92" i="1" s="1"/>
  <c r="AZ1075" i="1"/>
  <c r="F1075" i="1" s="1"/>
  <c r="AZ1139" i="1"/>
  <c r="F1139" i="1" s="1"/>
  <c r="AZ510" i="1"/>
  <c r="F510" i="1" s="1"/>
  <c r="AZ243" i="1"/>
  <c r="F243" i="1" s="1"/>
  <c r="AZ1216" i="1"/>
  <c r="F1216" i="1" s="1"/>
  <c r="AZ340" i="1"/>
  <c r="F340" i="1" s="1"/>
  <c r="AZ829" i="1"/>
  <c r="F829" i="1" s="1"/>
  <c r="AZ903" i="1"/>
  <c r="F903" i="1" s="1"/>
  <c r="AZ355" i="1"/>
  <c r="F355" i="1" s="1"/>
  <c r="AZ533" i="1"/>
  <c r="F533" i="1" s="1"/>
  <c r="AZ692" i="1"/>
  <c r="F692" i="1" s="1"/>
  <c r="AZ1169" i="1"/>
  <c r="F1169" i="1" s="1"/>
  <c r="AZ868" i="1"/>
  <c r="F868" i="1" s="1"/>
  <c r="AZ591" i="1"/>
  <c r="F591" i="1" s="1"/>
  <c r="AZ941" i="1"/>
  <c r="F941" i="1" s="1"/>
  <c r="AZ1157" i="1"/>
  <c r="F1157" i="1" s="1"/>
  <c r="AZ1020" i="1"/>
  <c r="F1020" i="1" s="1"/>
  <c r="AZ874" i="1"/>
  <c r="F874" i="1" s="1"/>
  <c r="AZ98" i="1"/>
  <c r="F98" i="1" s="1"/>
  <c r="AZ1098" i="1"/>
  <c r="F1098" i="1" s="1"/>
  <c r="AZ1229" i="1"/>
  <c r="F1229" i="1" s="1"/>
  <c r="AZ213" i="1"/>
  <c r="F213" i="1" s="1"/>
  <c r="AZ66" i="1"/>
  <c r="F66" i="1" s="1"/>
  <c r="AZ710" i="1"/>
  <c r="F710" i="1" s="1"/>
  <c r="AZ918" i="1"/>
  <c r="F918" i="1" s="1"/>
  <c r="AZ402" i="1"/>
  <c r="F402" i="1" s="1"/>
  <c r="AZ946" i="1"/>
  <c r="F946" i="1" s="1"/>
  <c r="AZ838" i="1"/>
  <c r="F838" i="1" s="1"/>
  <c r="AZ848" i="1"/>
  <c r="F848" i="1" s="1"/>
  <c r="AZ1220" i="1"/>
  <c r="F1220" i="1" s="1"/>
  <c r="AZ314" i="1"/>
  <c r="F314" i="1" s="1"/>
  <c r="AZ288" i="1"/>
  <c r="F288" i="1" s="1"/>
  <c r="AZ572" i="1"/>
  <c r="F572" i="1" s="1"/>
  <c r="AZ144" i="1"/>
  <c r="F144" i="1" s="1"/>
  <c r="AZ305" i="1"/>
  <c r="F305" i="1" s="1"/>
  <c r="AZ1221" i="1"/>
  <c r="F1221" i="1" s="1"/>
  <c r="AZ55" i="1"/>
  <c r="F55" i="1" s="1"/>
  <c r="AZ234" i="1"/>
  <c r="F234" i="1" s="1"/>
  <c r="AZ272" i="1"/>
  <c r="F272" i="1" s="1"/>
  <c r="AZ1031" i="1"/>
  <c r="F1031" i="1" s="1"/>
  <c r="AZ1218" i="1"/>
  <c r="F1218" i="1" s="1"/>
  <c r="AZ1179" i="1"/>
  <c r="F1179" i="1" s="1"/>
  <c r="AZ805" i="1"/>
  <c r="F805" i="1" s="1"/>
  <c r="AZ800" i="1"/>
  <c r="F800" i="1" s="1"/>
  <c r="AZ80" i="1"/>
  <c r="F80" i="1" s="1"/>
  <c r="AZ1206" i="1"/>
  <c r="F1206" i="1" s="1"/>
  <c r="AZ1198" i="1"/>
  <c r="F1198" i="1" s="1"/>
  <c r="AZ871" i="1"/>
  <c r="F871" i="1" s="1"/>
  <c r="AZ912" i="1"/>
  <c r="F912" i="1" s="1"/>
  <c r="AZ1063" i="1"/>
  <c r="F1063" i="1" s="1"/>
  <c r="AZ233" i="1"/>
  <c r="F233" i="1" s="1"/>
  <c r="AZ1240" i="1"/>
  <c r="F1240" i="1" s="1"/>
  <c r="AZ733" i="1"/>
  <c r="F733" i="1" s="1"/>
  <c r="AZ968" i="1"/>
  <c r="F968" i="1" s="1"/>
  <c r="AZ448" i="1"/>
  <c r="F448" i="1" s="1"/>
  <c r="AZ588" i="1"/>
  <c r="F588" i="1" s="1"/>
  <c r="AZ261" i="1"/>
  <c r="F261" i="1" s="1"/>
  <c r="AZ1134" i="1"/>
  <c r="F1134" i="1" s="1"/>
  <c r="AZ1054" i="1"/>
  <c r="F1054" i="1" s="1"/>
  <c r="AZ890" i="1"/>
  <c r="F890" i="1" s="1"/>
  <c r="AZ175" i="1"/>
  <c r="F175" i="1" s="1"/>
  <c r="AZ960" i="1"/>
  <c r="F960" i="1" s="1"/>
  <c r="AZ242" i="1"/>
  <c r="F242" i="1" s="1"/>
  <c r="AZ945" i="1"/>
  <c r="F945" i="1" s="1"/>
  <c r="AZ825" i="1"/>
  <c r="F825" i="1" s="1"/>
  <c r="AZ978" i="1"/>
  <c r="F978" i="1" s="1"/>
  <c r="AZ497" i="1"/>
  <c r="F497" i="1" s="1"/>
  <c r="AZ204" i="1"/>
  <c r="F204" i="1" s="1"/>
  <c r="AZ254" i="1"/>
  <c r="F254" i="1" s="1"/>
  <c r="AZ495" i="1"/>
  <c r="F495" i="1" s="1"/>
  <c r="AZ1225" i="1"/>
  <c r="F1225" i="1" s="1"/>
  <c r="AZ228" i="1"/>
  <c r="F228" i="1" s="1"/>
  <c r="AZ529" i="1"/>
  <c r="F529" i="1" s="1"/>
  <c r="AZ605" i="1"/>
  <c r="F605" i="1" s="1"/>
  <c r="AZ230" i="1"/>
  <c r="F230" i="1" s="1"/>
  <c r="AZ869" i="1"/>
  <c r="F869" i="1" s="1"/>
  <c r="AZ115" i="1"/>
  <c r="F115" i="1" s="1"/>
  <c r="AZ1120" i="1"/>
  <c r="F1120" i="1" s="1"/>
  <c r="AZ426" i="1"/>
  <c r="F426" i="1" s="1"/>
  <c r="AZ1142" i="1"/>
  <c r="F1142" i="1" s="1"/>
  <c r="AZ814" i="1"/>
  <c r="F814" i="1" s="1"/>
  <c r="AZ632" i="1"/>
  <c r="F632" i="1" s="1"/>
  <c r="AZ400" i="1"/>
  <c r="F400" i="1" s="1"/>
  <c r="AZ269" i="1"/>
  <c r="F269" i="1" s="1"/>
  <c r="AZ1231" i="1"/>
  <c r="F1231" i="1" s="1"/>
  <c r="AZ508" i="1"/>
  <c r="F508" i="1" s="1"/>
  <c r="AZ663" i="1"/>
  <c r="F663" i="1" s="1"/>
  <c r="AZ516" i="1"/>
  <c r="F516" i="1" s="1"/>
  <c r="AZ742" i="1"/>
  <c r="F742" i="1" s="1"/>
  <c r="AZ395" i="1"/>
  <c r="F395" i="1" s="1"/>
  <c r="AZ1013" i="1"/>
  <c r="F1013" i="1" s="1"/>
  <c r="AZ1177" i="1"/>
  <c r="F1177" i="1" s="1"/>
  <c r="AZ567" i="1"/>
  <c r="F567" i="1" s="1"/>
  <c r="AZ331" i="1"/>
  <c r="F331" i="1" s="1"/>
  <c r="AZ590" i="1"/>
  <c r="F590" i="1" s="1"/>
  <c r="AZ293" i="1"/>
  <c r="F293" i="1" s="1"/>
  <c r="AZ1044" i="1"/>
  <c r="F1044" i="1" s="1"/>
  <c r="AZ640" i="1"/>
  <c r="F640" i="1" s="1"/>
  <c r="AZ821" i="1"/>
  <c r="F821" i="1" s="1"/>
  <c r="AZ105" i="1"/>
  <c r="F105" i="1" s="1"/>
  <c r="AZ207" i="1"/>
  <c r="F207" i="1" s="1"/>
  <c r="AZ329" i="1"/>
  <c r="F329" i="1" s="1"/>
  <c r="AZ172" i="1"/>
  <c r="F172" i="1" s="1"/>
  <c r="AZ467" i="1"/>
  <c r="F467" i="1" s="1"/>
  <c r="AZ316" i="1"/>
  <c r="F316" i="1" s="1"/>
  <c r="AZ795" i="1"/>
  <c r="F795" i="1" s="1"/>
  <c r="AZ1205" i="1"/>
  <c r="F1205" i="1" s="1"/>
  <c r="AZ786" i="1"/>
  <c r="F786" i="1" s="1"/>
  <c r="AZ463" i="1"/>
  <c r="F463" i="1" s="1"/>
  <c r="AZ599" i="1"/>
  <c r="F599" i="1" s="1"/>
  <c r="AZ895" i="1"/>
  <c r="F895" i="1" s="1"/>
  <c r="AZ1083" i="1"/>
  <c r="F1083" i="1" s="1"/>
  <c r="AZ438" i="1"/>
  <c r="F438" i="1" s="1"/>
  <c r="AZ1072" i="1"/>
  <c r="F1072" i="1" s="1"/>
  <c r="AZ250" i="1"/>
  <c r="F250" i="1" s="1"/>
  <c r="AZ158" i="1"/>
  <c r="F158" i="1" s="1"/>
  <c r="AZ799" i="1"/>
  <c r="F799" i="1" s="1"/>
  <c r="AZ159" i="1"/>
  <c r="F159" i="1" s="1"/>
  <c r="AZ1203" i="1"/>
  <c r="F1203" i="1" s="1"/>
  <c r="AZ687" i="1"/>
  <c r="F687" i="1" s="1"/>
  <c r="AZ776" i="1"/>
  <c r="F776" i="1" s="1"/>
  <c r="AZ196" i="1"/>
  <c r="F196" i="1" s="1"/>
  <c r="AZ809" i="1"/>
  <c r="F809" i="1" s="1"/>
  <c r="AZ986" i="1"/>
  <c r="F986" i="1" s="1"/>
  <c r="AZ443" i="1"/>
  <c r="F443" i="1" s="1"/>
  <c r="AZ950" i="1"/>
  <c r="F950" i="1" s="1"/>
  <c r="AZ888" i="1"/>
  <c r="F888" i="1" s="1"/>
  <c r="AZ936" i="1"/>
  <c r="F936" i="1" s="1"/>
  <c r="AZ486" i="1"/>
  <c r="F486" i="1" s="1"/>
  <c r="AZ928" i="1"/>
  <c r="F928" i="1" s="1"/>
  <c r="AZ1000" i="1"/>
  <c r="F1000" i="1" s="1"/>
  <c r="AZ217" i="1"/>
  <c r="F217" i="1" s="1"/>
  <c r="AZ929" i="1"/>
  <c r="F929" i="1" s="1"/>
  <c r="AZ684" i="1"/>
  <c r="F684" i="1" s="1"/>
  <c r="AZ457" i="1"/>
  <c r="F457" i="1" s="1"/>
  <c r="AZ1182" i="1"/>
  <c r="F1182" i="1" s="1"/>
  <c r="AZ1223" i="1"/>
  <c r="F1223" i="1" s="1"/>
  <c r="AZ1175" i="1"/>
  <c r="F1175" i="1" s="1"/>
  <c r="AZ493" i="1"/>
  <c r="F493" i="1" s="1"/>
  <c r="AZ855" i="1"/>
  <c r="F855" i="1" s="1"/>
  <c r="AZ315" i="1"/>
  <c r="F315" i="1" s="1"/>
  <c r="AZ1232" i="1"/>
  <c r="F1232" i="1" s="1"/>
  <c r="AZ1241" i="1"/>
  <c r="F1241" i="1" s="1"/>
  <c r="AZ674" i="1"/>
  <c r="F674" i="1" s="1"/>
  <c r="AZ1200" i="1"/>
  <c r="F1200" i="1" s="1"/>
  <c r="AZ716" i="1"/>
  <c r="F716" i="1" s="1"/>
  <c r="AZ1156" i="1"/>
  <c r="F1156" i="1" s="1"/>
  <c r="AZ1076" i="1"/>
  <c r="F1076" i="1" s="1"/>
  <c r="AZ988" i="1"/>
  <c r="F988" i="1" s="1"/>
  <c r="AZ880" i="1"/>
  <c r="F880" i="1" s="1"/>
  <c r="AZ170" i="1"/>
  <c r="F170" i="1" s="1"/>
  <c r="AZ518" i="1"/>
  <c r="F518" i="1" s="1"/>
  <c r="AZ1171" i="1"/>
  <c r="F1171" i="1" s="1"/>
  <c r="AZ280" i="1"/>
  <c r="F280" i="1" s="1"/>
  <c r="AZ1148" i="1"/>
  <c r="F1148" i="1" s="1"/>
  <c r="AZ947" i="1"/>
  <c r="F947" i="1" s="1"/>
  <c r="AZ552" i="1"/>
  <c r="F552" i="1" s="1"/>
  <c r="AZ1116" i="1"/>
  <c r="F1116" i="1" s="1"/>
  <c r="AZ944" i="1"/>
  <c r="F944" i="1" s="1"/>
  <c r="AZ465" i="1"/>
  <c r="F465" i="1" s="1"/>
  <c r="AZ672" i="1"/>
  <c r="F672" i="1" s="1"/>
  <c r="AZ287" i="1"/>
  <c r="F287" i="1" s="1"/>
  <c r="AZ1055" i="1"/>
  <c r="F1055" i="1" s="1"/>
  <c r="AZ232" i="1"/>
  <c r="F232" i="1" s="1"/>
  <c r="AZ842" i="1"/>
  <c r="F842" i="1" s="1"/>
  <c r="AZ1192" i="1"/>
  <c r="F1192" i="1" s="1"/>
  <c r="AZ127" i="1"/>
  <c r="F127" i="1" s="1"/>
  <c r="AZ1003" i="1"/>
  <c r="F1003" i="1" s="1"/>
  <c r="AZ747" i="1"/>
  <c r="F747" i="1" s="1"/>
  <c r="AZ512" i="1"/>
  <c r="F512" i="1" s="1"/>
  <c r="AZ670" i="1"/>
  <c r="F670" i="1" s="1"/>
  <c r="AZ587" i="1"/>
  <c r="F587" i="1" s="1"/>
  <c r="AZ1093" i="1"/>
  <c r="F1093" i="1" s="1"/>
  <c r="AZ347" i="1"/>
  <c r="F347" i="1" s="1"/>
  <c r="AZ955" i="1"/>
  <c r="F955" i="1" s="1"/>
  <c r="AZ1039" i="1"/>
  <c r="F1039" i="1" s="1"/>
  <c r="AZ490" i="1"/>
  <c r="F490" i="1" s="1"/>
  <c r="AZ388" i="1"/>
  <c r="F388" i="1" s="1"/>
  <c r="AZ483" i="1"/>
  <c r="F483" i="1" s="1"/>
  <c r="AZ134" i="1"/>
  <c r="F134" i="1" s="1"/>
  <c r="AZ58" i="1"/>
  <c r="F58" i="1" s="1"/>
  <c r="AZ410" i="1"/>
  <c r="F410" i="1" s="1"/>
  <c r="AZ543" i="1"/>
  <c r="F543" i="1" s="1"/>
  <c r="AZ1215" i="1"/>
  <c r="F1215" i="1" s="1"/>
  <c r="AZ1153" i="1"/>
  <c r="F1153" i="1" s="1"/>
  <c r="AZ894" i="1"/>
  <c r="F894" i="1" s="1"/>
  <c r="AZ987" i="1"/>
  <c r="F987" i="1" s="1"/>
  <c r="AZ573" i="1"/>
  <c r="F573" i="1" s="1"/>
  <c r="AZ214" i="1"/>
  <c r="F214" i="1" s="1"/>
  <c r="AZ1037" i="1"/>
  <c r="F1037" i="1" s="1"/>
  <c r="AZ407" i="1"/>
  <c r="F407" i="1" s="1"/>
  <c r="AZ290" i="1"/>
  <c r="F290" i="1" s="1"/>
  <c r="AZ551" i="1"/>
  <c r="F551" i="1" s="1"/>
  <c r="AZ78" i="1"/>
  <c r="F78" i="1" s="1"/>
  <c r="AZ384" i="1"/>
  <c r="F384" i="1" s="1"/>
  <c r="AZ235" i="1"/>
  <c r="F235" i="1" s="1"/>
  <c r="AZ931" i="1"/>
  <c r="F931" i="1" s="1"/>
  <c r="AZ766" i="1"/>
  <c r="F766" i="1" s="1"/>
  <c r="AZ1043" i="1"/>
  <c r="F1043" i="1" s="1"/>
  <c r="AZ527" i="1"/>
  <c r="F527" i="1" s="1"/>
  <c r="AZ411" i="1"/>
  <c r="F411" i="1" s="1"/>
  <c r="AZ222" i="1"/>
  <c r="F222" i="1" s="1"/>
  <c r="AZ1019" i="1"/>
  <c r="F1019" i="1" s="1"/>
  <c r="AZ1091" i="1"/>
  <c r="F1091" i="1" s="1"/>
  <c r="AZ194" i="1"/>
  <c r="F194" i="1" s="1"/>
  <c r="AZ507" i="1"/>
  <c r="F507" i="1" s="1"/>
  <c r="AZ339" i="1"/>
  <c r="F339" i="1" s="1"/>
  <c r="AZ620" i="1"/>
  <c r="F620" i="1" s="1"/>
  <c r="AZ404" i="1"/>
  <c r="F404" i="1" s="1"/>
  <c r="AZ306" i="1"/>
  <c r="F306" i="1" s="1"/>
  <c r="AZ886" i="1"/>
  <c r="F886" i="1" s="1"/>
  <c r="AZ785" i="1"/>
  <c r="F785" i="1" s="1"/>
  <c r="AZ247" i="1"/>
  <c r="F247" i="1" s="1"/>
  <c r="AZ456" i="1"/>
  <c r="F456" i="1" s="1"/>
  <c r="AZ777" i="1"/>
  <c r="F777" i="1" s="1"/>
  <c r="AZ547" i="1"/>
  <c r="F547" i="1" s="1"/>
  <c r="AZ466" i="1"/>
  <c r="F466" i="1" s="1"/>
  <c r="AZ1174" i="1"/>
  <c r="F1174" i="1" s="1"/>
  <c r="AZ284" i="1"/>
  <c r="F284" i="1" s="1"/>
  <c r="AZ998" i="1"/>
  <c r="F998" i="1" s="1"/>
  <c r="AZ623" i="1"/>
  <c r="F623" i="1" s="1"/>
  <c r="AZ378" i="1"/>
  <c r="F378" i="1" s="1"/>
  <c r="AZ292" i="1"/>
  <c r="F292" i="1" s="1"/>
  <c r="AZ71" i="1"/>
  <c r="F71" i="1" s="1"/>
  <c r="AZ131" i="1"/>
  <c r="F131" i="1" s="1"/>
  <c r="AZ199" i="1"/>
  <c r="F199" i="1" s="1"/>
  <c r="AZ1096" i="1"/>
  <c r="F1096" i="1" s="1"/>
  <c r="AZ439" i="1"/>
  <c r="F439" i="1" s="1"/>
  <c r="AZ176" i="1"/>
  <c r="F176" i="1" s="1"/>
  <c r="AZ916" i="1"/>
  <c r="F916" i="1" s="1"/>
  <c r="AZ532" i="1"/>
  <c r="F532" i="1" s="1"/>
  <c r="AZ607" i="1"/>
  <c r="F607" i="1" s="1"/>
  <c r="AZ1214" i="1"/>
  <c r="F1214" i="1" s="1"/>
  <c r="AZ255" i="1"/>
  <c r="F255" i="1" s="1"/>
  <c r="AZ884" i="1"/>
  <c r="F884" i="1" s="1"/>
  <c r="AZ937" i="1"/>
  <c r="F937" i="1" s="1"/>
  <c r="AZ750" i="1"/>
  <c r="F750" i="1" s="1"/>
  <c r="AZ1122" i="1"/>
  <c r="F1122" i="1" s="1"/>
  <c r="AZ111" i="1"/>
  <c r="F111" i="1" s="1"/>
  <c r="AZ919" i="1"/>
  <c r="F919" i="1" s="1"/>
  <c r="AZ615" i="1"/>
  <c r="F615" i="1" s="1"/>
  <c r="AZ184" i="1"/>
  <c r="F184" i="1" s="1"/>
  <c r="AZ154" i="1"/>
  <c r="F154" i="1" s="1"/>
  <c r="AZ586" i="1"/>
  <c r="F586" i="1" s="1"/>
  <c r="AZ191" i="1"/>
  <c r="F191" i="1" s="1"/>
  <c r="AZ853" i="1"/>
  <c r="F853" i="1" s="1"/>
  <c r="AZ225" i="1"/>
  <c r="F225" i="1" s="1"/>
  <c r="AZ1207" i="1"/>
  <c r="F1207" i="1" s="1"/>
  <c r="AZ387" i="1"/>
  <c r="F387" i="1" s="1"/>
  <c r="AZ1239" i="1"/>
  <c r="F1239" i="1" s="1"/>
  <c r="AZ321" i="1"/>
  <c r="F321" i="1" s="1"/>
  <c r="AZ804" i="1"/>
  <c r="F804" i="1" s="1"/>
  <c r="AZ889" i="1"/>
  <c r="F889" i="1" s="1"/>
  <c r="AZ734" i="1"/>
  <c r="F734" i="1" s="1"/>
  <c r="AZ148" i="1"/>
  <c r="F148" i="1" s="1"/>
  <c r="AZ72" i="1"/>
  <c r="F72" i="1" s="1"/>
  <c r="AZ667" i="1"/>
  <c r="F667" i="1" s="1"/>
  <c r="AZ596" i="1"/>
  <c r="F596" i="1" s="1"/>
  <c r="AZ1204" i="1"/>
  <c r="F1204" i="1" s="1"/>
  <c r="AZ803" i="1"/>
  <c r="F803" i="1" s="1"/>
  <c r="AZ155" i="1"/>
  <c r="F155" i="1" s="1"/>
  <c r="AZ221" i="1"/>
  <c r="F221" i="1" s="1"/>
  <c r="AZ396" i="1"/>
  <c r="F396" i="1" s="1"/>
  <c r="AZ392" i="1"/>
  <c r="F392" i="1" s="1"/>
  <c r="AZ189" i="1"/>
  <c r="F189" i="1" s="1"/>
  <c r="AZ865" i="1"/>
  <c r="F865" i="1" s="1"/>
  <c r="AZ298" i="1"/>
  <c r="F298" i="1" s="1"/>
  <c r="AZ323" i="1"/>
  <c r="F323" i="1" s="1"/>
  <c r="AZ1034" i="1"/>
  <c r="F1034" i="1" s="1"/>
  <c r="AZ957" i="1"/>
  <c r="F957" i="1" s="1"/>
  <c r="AZ302" i="1"/>
  <c r="F302" i="1" s="1"/>
  <c r="AZ330" i="1"/>
  <c r="F330" i="1" s="1"/>
  <c r="AZ218" i="1"/>
  <c r="F218" i="1" s="1"/>
  <c r="AZ64" i="1"/>
  <c r="F64" i="1" s="1"/>
  <c r="AZ363" i="1"/>
  <c r="F363" i="1" s="1"/>
  <c r="AZ565" i="1"/>
  <c r="F565" i="1" s="1"/>
  <c r="AZ248" i="1"/>
  <c r="F248" i="1" s="1"/>
  <c r="AZ268" i="1"/>
  <c r="F268" i="1" s="1"/>
  <c r="AZ589" i="1"/>
  <c r="F589" i="1" s="1"/>
  <c r="AZ818" i="1"/>
  <c r="F818" i="1" s="1"/>
  <c r="AZ299" i="1"/>
  <c r="F299" i="1" s="1"/>
  <c r="AZ554" i="1"/>
  <c r="F554" i="1" s="1"/>
  <c r="AZ307" i="1"/>
  <c r="F307" i="1" s="1"/>
  <c r="AZ267" i="1"/>
  <c r="F267" i="1" s="1"/>
  <c r="AZ473" i="1"/>
  <c r="F473" i="1" s="1"/>
  <c r="AZ354" i="1"/>
  <c r="F354" i="1" s="1"/>
  <c r="AZ332" i="1"/>
  <c r="F332" i="1" s="1"/>
  <c r="AZ192" i="1"/>
  <c r="F192" i="1" s="1"/>
  <c r="AZ907" i="1"/>
  <c r="F907" i="1" s="1"/>
  <c r="AZ1151" i="1"/>
  <c r="F1151" i="1" s="1"/>
  <c r="AZ76" i="1"/>
  <c r="F76" i="1" s="1"/>
  <c r="AZ699" i="1"/>
  <c r="F699" i="1" s="1"/>
  <c r="AZ671" i="1"/>
  <c r="F671" i="1" s="1"/>
  <c r="AZ711" i="1"/>
  <c r="F711" i="1" s="1"/>
  <c r="AZ992" i="1"/>
  <c r="F992" i="1" s="1"/>
  <c r="AZ1050" i="1"/>
  <c r="F1050" i="1" s="1"/>
  <c r="AZ1233" i="1"/>
  <c r="F1233" i="1" s="1"/>
  <c r="AZ1227" i="1"/>
  <c r="F1227" i="1" s="1"/>
  <c r="AZ592" i="1"/>
  <c r="F592" i="1" s="1"/>
  <c r="AZ583" i="1"/>
  <c r="F583" i="1" s="1"/>
  <c r="AZ231" i="1"/>
  <c r="F231" i="1" s="1"/>
  <c r="AZ313" i="1"/>
  <c r="F313" i="1" s="1"/>
  <c r="AZ1067" i="1"/>
  <c r="F1067" i="1" s="1"/>
  <c r="AZ211" i="1"/>
  <c r="F211" i="1" s="1"/>
  <c r="AZ641" i="1"/>
  <c r="F641" i="1" s="1"/>
  <c r="AZ522" i="1"/>
  <c r="F522" i="1" s="1"/>
  <c r="AZ1033" i="1"/>
  <c r="F1033" i="1" s="1"/>
  <c r="AZ870" i="1"/>
  <c r="F870" i="1" s="1"/>
  <c r="AZ1007" i="1"/>
  <c r="F1007" i="1" s="1"/>
  <c r="AZ1164" i="1"/>
  <c r="F1164" i="1" s="1"/>
  <c r="AZ442" i="1"/>
  <c r="F442" i="1" s="1"/>
  <c r="AZ1211" i="1"/>
  <c r="F1211" i="1" s="1"/>
  <c r="AZ921" i="1"/>
  <c r="F921" i="1" s="1"/>
  <c r="AZ677" i="1"/>
  <c r="F677" i="1" s="1"/>
  <c r="AZ867" i="1"/>
  <c r="F867" i="1" s="1"/>
  <c r="AZ1058" i="1"/>
  <c r="F1058" i="1" s="1"/>
  <c r="AZ896" i="1"/>
  <c r="F896" i="1" s="1"/>
  <c r="AZ1108" i="1"/>
  <c r="F1108" i="1" s="1"/>
  <c r="AZ769" i="1"/>
  <c r="F769" i="1" s="1"/>
  <c r="AZ647" i="1"/>
  <c r="F647" i="1" s="1"/>
  <c r="AZ744" i="1"/>
  <c r="F744" i="1" s="1"/>
  <c r="AZ638" i="1"/>
  <c r="F638" i="1" s="1"/>
  <c r="AZ1137" i="1"/>
  <c r="F1137" i="1" s="1"/>
  <c r="AZ109" i="1"/>
  <c r="F109" i="1" s="1"/>
  <c r="AZ1057" i="1"/>
  <c r="F1057" i="1" s="1"/>
  <c r="AZ730" i="1"/>
  <c r="F730" i="1" s="1"/>
  <c r="AZ74" i="1"/>
  <c r="F74" i="1" s="1"/>
  <c r="AZ1092" i="1"/>
  <c r="F1092" i="1" s="1"/>
  <c r="AZ343" i="1"/>
  <c r="F343" i="1" s="1"/>
  <c r="AZ836" i="1"/>
  <c r="F836" i="1" s="1"/>
  <c r="AZ608" i="1"/>
  <c r="F608" i="1" s="1"/>
  <c r="AZ53" i="1"/>
  <c r="F53" i="1" s="1"/>
  <c r="AZ602" i="1"/>
  <c r="F602" i="1" s="1"/>
  <c r="AZ985" i="1"/>
  <c r="F985" i="1" s="1"/>
  <c r="AZ879" i="1"/>
  <c r="F879" i="1" s="1"/>
  <c r="AZ826" i="1"/>
  <c r="F826" i="1" s="1"/>
  <c r="AZ435" i="1"/>
  <c r="F435" i="1" s="1"/>
  <c r="AZ1047" i="1"/>
  <c r="F1047" i="1" s="1"/>
  <c r="AZ609" i="1"/>
  <c r="F609" i="1" s="1"/>
  <c r="AZ550" i="1"/>
  <c r="F550" i="1" s="1"/>
  <c r="AZ598" i="1"/>
  <c r="F598" i="1" s="1"/>
  <c r="AZ408" i="1"/>
  <c r="F408" i="1" s="1"/>
  <c r="AZ780" i="1"/>
  <c r="F780" i="1" s="1"/>
  <c r="AZ923" i="1"/>
  <c r="F923" i="1" s="1"/>
  <c r="AZ1213" i="1"/>
  <c r="F1213" i="1" s="1"/>
  <c r="AZ1176" i="1"/>
  <c r="F1176" i="1" s="1"/>
  <c r="AZ835" i="1"/>
  <c r="F835" i="1" s="1"/>
  <c r="AZ656" i="1"/>
  <c r="F656" i="1" s="1"/>
  <c r="AZ260" i="1"/>
  <c r="F260" i="1" s="1"/>
  <c r="AZ1070" i="1"/>
  <c r="F1070" i="1" s="1"/>
  <c r="AZ676" i="1"/>
  <c r="F676" i="1" s="1"/>
  <c r="AZ1186" i="1"/>
  <c r="F1186" i="1" s="1"/>
  <c r="AZ537" i="1"/>
  <c r="F537" i="1" s="1"/>
  <c r="AZ283" i="1"/>
  <c r="F283" i="1" s="1"/>
  <c r="AZ133" i="1"/>
  <c r="F133" i="1" s="1"/>
  <c r="AZ846" i="1"/>
  <c r="F846" i="1" s="1"/>
  <c r="AZ281" i="1"/>
  <c r="F281" i="1" s="1"/>
  <c r="AZ249" i="1"/>
  <c r="F249" i="1" s="1"/>
  <c r="AZ938" i="1"/>
  <c r="F938" i="1" s="1"/>
  <c r="AZ1016" i="1"/>
  <c r="F1016" i="1" s="1"/>
  <c r="AZ571" i="1"/>
  <c r="F571" i="1" s="1"/>
  <c r="AZ432" i="1"/>
  <c r="F432" i="1" s="1"/>
  <c r="AZ576" i="1"/>
  <c r="F576" i="1" s="1"/>
  <c r="AZ499" i="1"/>
  <c r="F499" i="1" s="1"/>
  <c r="AZ220" i="1"/>
  <c r="F220" i="1" s="1"/>
  <c r="AZ452" i="1"/>
  <c r="F452" i="1" s="1"/>
  <c r="AZ633" i="1"/>
  <c r="F633" i="1" s="1"/>
  <c r="AZ346" i="1"/>
  <c r="F346" i="1" s="1"/>
  <c r="AZ850" i="1"/>
  <c r="F850" i="1" s="1"/>
  <c r="AZ574" i="1"/>
  <c r="F574" i="1" s="1"/>
  <c r="AZ303" i="1"/>
  <c r="F303" i="1" s="1"/>
  <c r="AZ180" i="1"/>
  <c r="F180" i="1" s="1"/>
  <c r="AZ1110" i="1"/>
  <c r="F1110" i="1" s="1"/>
  <c r="AZ124" i="1"/>
  <c r="F124" i="1" s="1"/>
  <c r="AZ484" i="1"/>
  <c r="F484" i="1" s="1"/>
  <c r="AZ731" i="1"/>
  <c r="F731" i="1" s="1"/>
  <c r="AZ840" i="1"/>
  <c r="F840" i="1" s="1"/>
  <c r="AZ503" i="1"/>
  <c r="F503" i="1" s="1"/>
  <c r="AZ454" i="1"/>
  <c r="F454" i="1" s="1"/>
  <c r="AZ271" i="1"/>
  <c r="F271" i="1" s="1"/>
  <c r="AZ277" i="1"/>
  <c r="F277" i="1" s="1"/>
  <c r="AZ179" i="1"/>
  <c r="F179" i="1" s="1"/>
  <c r="AZ980" i="1"/>
  <c r="F980" i="1" s="1"/>
  <c r="AZ1234" i="1"/>
  <c r="F1234" i="1" s="1"/>
  <c r="AZ325" i="1"/>
  <c r="F325" i="1" s="1"/>
  <c r="AR829" i="1"/>
  <c r="I829" i="1" s="1"/>
  <c r="AZ1132" i="1"/>
  <c r="F1132" i="1" s="1"/>
  <c r="AZ949" i="1"/>
  <c r="F949" i="1" s="1"/>
  <c r="AZ934" i="1"/>
  <c r="F934" i="1" s="1"/>
  <c r="AZ652" i="1"/>
  <c r="F652" i="1" s="1"/>
  <c r="AZ1049" i="1"/>
  <c r="F1049" i="1" s="1"/>
  <c r="AZ577" i="1"/>
  <c r="F577" i="1" s="1"/>
  <c r="AZ655" i="1"/>
  <c r="F655" i="1" s="1"/>
  <c r="AZ150" i="1"/>
  <c r="F150" i="1" s="1"/>
  <c r="AZ216" i="1"/>
  <c r="F216" i="1" s="1"/>
  <c r="AZ764" i="1"/>
  <c r="F764" i="1" s="1"/>
  <c r="AZ62" i="1"/>
  <c r="F62" i="1" s="1"/>
  <c r="AZ240" i="1"/>
  <c r="F240" i="1" s="1"/>
  <c r="AZ151" i="1"/>
  <c r="F151" i="1" s="1"/>
  <c r="AZ739" i="1"/>
  <c r="F739" i="1" s="1"/>
  <c r="AZ188" i="1"/>
  <c r="F188" i="1" s="1"/>
  <c r="AZ771" i="1"/>
  <c r="F771" i="1" s="1"/>
  <c r="AZ933" i="1"/>
  <c r="F933" i="1" s="1"/>
  <c r="AZ87" i="1"/>
  <c r="F87" i="1" s="1"/>
  <c r="AZ419" i="1"/>
  <c r="F419" i="1" s="1"/>
  <c r="AZ618" i="1"/>
  <c r="F618" i="1" s="1"/>
  <c r="AZ875" i="1"/>
  <c r="F875" i="1" s="1"/>
  <c r="AZ1053" i="1"/>
  <c r="F1053" i="1" s="1"/>
  <c r="AZ970" i="1"/>
  <c r="F970" i="1" s="1"/>
  <c r="AZ489" i="1"/>
  <c r="F489" i="1" s="1"/>
  <c r="AZ453" i="1"/>
  <c r="F453" i="1" s="1"/>
  <c r="AZ958" i="1"/>
  <c r="F958" i="1" s="1"/>
  <c r="AZ101" i="1"/>
  <c r="F101" i="1" s="1"/>
  <c r="AZ909" i="1"/>
  <c r="F909" i="1" s="1"/>
  <c r="AZ423" i="1"/>
  <c r="F423" i="1" s="1"/>
  <c r="AZ625" i="1"/>
  <c r="F625" i="1" s="1"/>
  <c r="AZ636" i="1"/>
  <c r="F636" i="1" s="1"/>
  <c r="AZ371" i="1"/>
  <c r="F371" i="1" s="1"/>
  <c r="AZ917" i="1"/>
  <c r="F917" i="1" s="1"/>
  <c r="AZ359" i="1"/>
  <c r="F359" i="1" s="1"/>
  <c r="AZ900" i="1"/>
  <c r="F900" i="1" s="1"/>
  <c r="AZ239" i="1"/>
  <c r="F239" i="1" s="1"/>
  <c r="AZ991" i="1"/>
  <c r="F991" i="1" s="1"/>
  <c r="AZ646" i="1"/>
  <c r="F646" i="1" s="1"/>
  <c r="AZ1104" i="1"/>
  <c r="F1104" i="1" s="1"/>
  <c r="AZ52" i="1"/>
  <c r="F52" i="1" s="1"/>
  <c r="AZ779" i="1"/>
  <c r="F779" i="1" s="1"/>
  <c r="AZ662" i="1"/>
  <c r="F662" i="1" s="1"/>
  <c r="AZ701" i="1"/>
  <c r="F701" i="1" s="1"/>
  <c r="AZ899" i="1"/>
  <c r="F899" i="1" s="1"/>
  <c r="AZ575" i="1"/>
  <c r="F575" i="1" s="1"/>
  <c r="AZ470" i="1"/>
  <c r="F470" i="1" s="1"/>
  <c r="AZ142" i="1"/>
  <c r="F142" i="1" s="1"/>
  <c r="AZ536" i="1"/>
  <c r="F536" i="1" s="1"/>
  <c r="AZ540" i="1"/>
  <c r="F540" i="1" s="1"/>
  <c r="AZ943" i="1"/>
  <c r="F943" i="1" s="1"/>
  <c r="AZ740" i="1"/>
  <c r="F740" i="1" s="1"/>
  <c r="AZ681" i="1"/>
  <c r="F681" i="1" s="1"/>
  <c r="AZ1065" i="1"/>
  <c r="F1065" i="1" s="1"/>
  <c r="AZ445" i="1"/>
  <c r="F445" i="1" s="1"/>
  <c r="AZ973" i="1"/>
  <c r="F973" i="1" s="1"/>
  <c r="AZ697" i="1"/>
  <c r="F697" i="1" s="1"/>
  <c r="AZ1041" i="1"/>
  <c r="F1041" i="1" s="1"/>
  <c r="AZ863" i="1"/>
  <c r="F863" i="1" s="1"/>
  <c r="AZ458" i="1"/>
  <c r="F458" i="1" s="1"/>
  <c r="AZ665" i="1"/>
  <c r="F665" i="1" s="1"/>
  <c r="AZ1119" i="1"/>
  <c r="F1119" i="1" s="1"/>
  <c r="AZ753" i="1"/>
  <c r="F753" i="1" s="1"/>
  <c r="AZ462" i="1"/>
  <c r="F462" i="1" s="1"/>
  <c r="AZ417" i="1"/>
  <c r="F417" i="1" s="1"/>
  <c r="AZ333" i="1"/>
  <c r="F333" i="1" s="1"/>
  <c r="AZ136" i="1"/>
  <c r="F136" i="1" s="1"/>
  <c r="AZ1162" i="1"/>
  <c r="F1162" i="1" s="1"/>
  <c r="AZ873" i="1"/>
  <c r="F873" i="1" s="1"/>
  <c r="AZ93" i="1"/>
  <c r="F93" i="1" s="1"/>
  <c r="AZ429" i="1"/>
  <c r="F429" i="1" s="1"/>
  <c r="AZ370" i="1"/>
  <c r="F370" i="1" s="1"/>
  <c r="AZ1060" i="1"/>
  <c r="F1060" i="1" s="1"/>
  <c r="AZ373" i="1"/>
  <c r="F373" i="1" s="1"/>
  <c r="AZ511" i="1"/>
  <c r="F511" i="1" s="1"/>
  <c r="AZ1077" i="1"/>
  <c r="F1077" i="1" s="1"/>
  <c r="AZ802" i="1"/>
  <c r="F802" i="1" s="1"/>
  <c r="AZ352" i="1"/>
  <c r="F352" i="1" s="1"/>
  <c r="AZ253" i="1"/>
  <c r="F253" i="1" s="1"/>
  <c r="AZ820" i="1"/>
  <c r="F820" i="1" s="1"/>
  <c r="AZ348" i="1"/>
  <c r="F348" i="1" s="1"/>
  <c r="AZ258" i="1"/>
  <c r="F258" i="1" s="1"/>
  <c r="AZ94" i="1"/>
  <c r="F94" i="1" s="1"/>
  <c r="AZ839" i="1"/>
  <c r="F839" i="1" s="1"/>
  <c r="AZ1173" i="1"/>
  <c r="F1173" i="1" s="1"/>
  <c r="AZ642" i="1"/>
  <c r="F642" i="1" s="1"/>
  <c r="AZ1011" i="1"/>
  <c r="F1011" i="1" s="1"/>
  <c r="AZ614" i="1"/>
  <c r="F614" i="1" s="1"/>
  <c r="AZ160" i="1"/>
  <c r="F160" i="1" s="1"/>
  <c r="AZ505" i="1"/>
  <c r="F505" i="1" s="1"/>
  <c r="AZ1172" i="1"/>
  <c r="F1172" i="1" s="1"/>
  <c r="AZ143" i="1"/>
  <c r="F143" i="1" s="1"/>
  <c r="AZ114" i="1"/>
  <c r="F114" i="1" s="1"/>
  <c r="AZ153" i="1"/>
  <c r="F153" i="1" s="1"/>
  <c r="AZ639" i="1"/>
  <c r="F639" i="1" s="1"/>
  <c r="AZ1140" i="1"/>
  <c r="F1140" i="1" s="1"/>
  <c r="AZ688" i="1"/>
  <c r="F688" i="1" s="1"/>
  <c r="AZ584" i="1"/>
  <c r="F584" i="1" s="1"/>
  <c r="AZ506" i="1"/>
  <c r="F506" i="1" s="1"/>
  <c r="AZ397" i="1"/>
  <c r="F397" i="1" s="1"/>
  <c r="AZ132" i="1"/>
  <c r="F132" i="1" s="1"/>
  <c r="AZ1061" i="1"/>
  <c r="F1061" i="1" s="1"/>
  <c r="AZ165" i="1"/>
  <c r="F165" i="1" s="1"/>
  <c r="AZ924" i="1"/>
  <c r="F924" i="1" s="1"/>
  <c r="AZ685" i="1"/>
  <c r="F685" i="1" s="1"/>
  <c r="AZ1004" i="1"/>
  <c r="F1004" i="1" s="1"/>
  <c r="AZ446" i="1"/>
  <c r="F446" i="1" s="1"/>
  <c r="AZ468" i="1"/>
  <c r="F468" i="1" s="1"/>
  <c r="AZ967" i="1"/>
  <c r="F967" i="1" s="1"/>
  <c r="AZ342" i="1"/>
  <c r="F342" i="1" s="1"/>
  <c r="AZ69" i="1"/>
  <c r="F69" i="1" s="1"/>
  <c r="AZ1158" i="1"/>
  <c r="F1158" i="1" s="1"/>
  <c r="AZ282" i="1"/>
  <c r="F282" i="1" s="1"/>
  <c r="AZ1135" i="1"/>
  <c r="F1135" i="1" s="1"/>
  <c r="AZ279" i="1"/>
  <c r="F279" i="1" s="1"/>
  <c r="AZ531" i="1"/>
  <c r="F531" i="1" s="1"/>
  <c r="AZ993" i="1"/>
  <c r="F993" i="1" s="1"/>
  <c r="AZ837" i="1"/>
  <c r="F837" i="1" s="1"/>
  <c r="AZ264" i="1"/>
  <c r="F264" i="1" s="1"/>
  <c r="AZ770" i="1"/>
  <c r="F770" i="1" s="1"/>
  <c r="AZ1090" i="1"/>
  <c r="F1090" i="1" s="1"/>
  <c r="AZ761" i="1"/>
  <c r="F761" i="1" s="1"/>
  <c r="AZ972" i="1"/>
  <c r="F972" i="1" s="1"/>
  <c r="AZ830" i="1"/>
  <c r="F830" i="1" s="1"/>
  <c r="AZ762" i="1"/>
  <c r="F762" i="1" s="1"/>
  <c r="AZ862" i="1"/>
  <c r="F862" i="1" s="1"/>
  <c r="AZ564" i="1"/>
  <c r="F564" i="1" s="1"/>
  <c r="AZ1032" i="1"/>
  <c r="F1032" i="1" s="1"/>
  <c r="AZ1146" i="1"/>
  <c r="F1146" i="1" s="1"/>
  <c r="AZ409" i="1"/>
  <c r="F409" i="1" s="1"/>
  <c r="AZ424" i="1"/>
  <c r="F424" i="1" s="1"/>
  <c r="AZ318" i="1"/>
  <c r="F318" i="1" s="1"/>
  <c r="AZ1136" i="1"/>
  <c r="F1136" i="1" s="1"/>
  <c r="AZ815" i="1"/>
  <c r="F815" i="1" s="1"/>
  <c r="AZ1018" i="1"/>
  <c r="F1018" i="1" s="1"/>
  <c r="AZ97" i="1"/>
  <c r="F97" i="1" s="1"/>
  <c r="AZ193" i="1"/>
  <c r="F193" i="1" s="1"/>
  <c r="AZ844" i="1"/>
  <c r="F844" i="1" s="1"/>
  <c r="AZ915" i="1"/>
  <c r="F915" i="1" s="1"/>
  <c r="AZ1208" i="1"/>
  <c r="F1208" i="1" s="1"/>
  <c r="AZ368" i="1"/>
  <c r="F368" i="1" s="1"/>
  <c r="AZ808" i="1"/>
  <c r="F808" i="1" s="1"/>
  <c r="AZ629" i="1"/>
  <c r="F629" i="1" s="1"/>
  <c r="AZ169" i="1"/>
  <c r="F169" i="1" s="1"/>
  <c r="AZ361" i="1"/>
  <c r="F361" i="1" s="1"/>
  <c r="AZ1187" i="1"/>
  <c r="F1187" i="1" s="1"/>
  <c r="AZ1189" i="1"/>
  <c r="F1189" i="1" s="1"/>
  <c r="AZ356" i="1"/>
  <c r="F356" i="1" s="1"/>
  <c r="AZ130" i="1"/>
  <c r="F130" i="1" s="1"/>
  <c r="AZ389" i="1"/>
  <c r="F389" i="1" s="1"/>
  <c r="AZ595" i="1"/>
  <c r="F595" i="1" s="1"/>
  <c r="AZ1008" i="1"/>
  <c r="F1008" i="1" s="1"/>
  <c r="AZ441" i="1"/>
  <c r="F441" i="1" s="1"/>
  <c r="AZ794" i="1"/>
  <c r="F794" i="1" s="1"/>
  <c r="AZ996" i="1"/>
  <c r="F996" i="1" s="1"/>
  <c r="AZ556" i="1"/>
  <c r="F556" i="1" s="1"/>
  <c r="AZ568" i="1"/>
  <c r="F568" i="1" s="1"/>
  <c r="AZ1056" i="1"/>
  <c r="F1056" i="1" s="1"/>
  <c r="AZ360" i="1"/>
  <c r="F360" i="1" s="1"/>
  <c r="AZ278" i="1"/>
  <c r="F278" i="1" s="1"/>
  <c r="AZ367" i="1"/>
  <c r="F367" i="1" s="1"/>
  <c r="AZ678" i="1"/>
  <c r="F678" i="1" s="1"/>
  <c r="AZ375" i="1"/>
  <c r="F375" i="1" s="1"/>
  <c r="AZ797" i="1"/>
  <c r="F797" i="1" s="1"/>
  <c r="AZ40" i="1"/>
  <c r="F40" i="1" s="1"/>
  <c r="AZ201" i="1"/>
  <c r="F201" i="1" s="1"/>
  <c r="AZ693" i="1"/>
  <c r="F693" i="1" s="1"/>
  <c r="AZ391" i="1"/>
  <c r="F391" i="1" s="1"/>
  <c r="AZ1188" i="1"/>
  <c r="F1188" i="1" s="1"/>
  <c r="AZ759" i="1"/>
  <c r="F759" i="1" s="1"/>
  <c r="AZ698" i="1"/>
  <c r="F698" i="1" s="1"/>
  <c r="AZ174" i="1"/>
  <c r="F174" i="1" s="1"/>
  <c r="AZ403" i="1"/>
  <c r="F403" i="1" s="1"/>
  <c r="AZ601" i="1"/>
  <c r="F601" i="1" s="1"/>
  <c r="AZ971" i="1"/>
  <c r="F971" i="1" s="1"/>
  <c r="AZ585" i="1"/>
  <c r="F585" i="1" s="1"/>
  <c r="AZ746" i="1"/>
  <c r="F746" i="1" s="1"/>
  <c r="AZ1236" i="1"/>
  <c r="F1236" i="1" s="1"/>
  <c r="AZ806" i="1"/>
  <c r="F806" i="1" s="1"/>
  <c r="AZ187" i="1"/>
  <c r="F187" i="1" s="1"/>
  <c r="AZ166" i="1"/>
  <c r="F166" i="1" s="1"/>
  <c r="AZ1217" i="1"/>
  <c r="F1217" i="1" s="1"/>
  <c r="AZ885" i="1"/>
  <c r="F885" i="1" s="1"/>
  <c r="AZ1178" i="1"/>
  <c r="F1178" i="1" s="1"/>
  <c r="AZ908" i="1"/>
  <c r="F908" i="1" s="1"/>
  <c r="AZ200" i="1"/>
  <c r="F200" i="1" s="1"/>
  <c r="AZ1150" i="1"/>
  <c r="F1150" i="1" s="1"/>
  <c r="AZ311" i="1"/>
  <c r="F311" i="1" s="1"/>
  <c r="AZ631" i="1"/>
  <c r="F631" i="1" s="1"/>
  <c r="AZ611" i="1"/>
  <c r="F611" i="1" s="1"/>
  <c r="AZ1045" i="1"/>
  <c r="F1045" i="1" s="1"/>
  <c r="AZ335" i="1"/>
  <c r="F335" i="1" s="1"/>
  <c r="AZ108" i="1"/>
  <c r="F108" i="1" s="1"/>
  <c r="AZ1163" i="1"/>
  <c r="F1163" i="1" s="1"/>
  <c r="AZ501" i="1"/>
  <c r="F501" i="1" s="1"/>
  <c r="AZ654" i="1"/>
  <c r="F654" i="1" s="1"/>
  <c r="AZ198" i="1"/>
  <c r="F198" i="1" s="1"/>
  <c r="AZ751" i="1"/>
  <c r="F751" i="1" s="1"/>
  <c r="AZ498" i="1"/>
  <c r="F498" i="1" s="1"/>
  <c r="AZ925" i="1"/>
  <c r="F925" i="1" s="1"/>
  <c r="AZ1012" i="1"/>
  <c r="F1012" i="1" s="1"/>
  <c r="AZ236" i="1"/>
  <c r="F236" i="1" s="1"/>
  <c r="AZ398" i="1"/>
  <c r="F398" i="1" s="1"/>
  <c r="AZ474" i="1"/>
  <c r="F474" i="1" s="1"/>
  <c r="AZ813" i="1"/>
  <c r="F813" i="1" s="1"/>
  <c r="AZ125" i="1"/>
  <c r="F125" i="1" s="1"/>
  <c r="AZ1202" i="1"/>
  <c r="F1202" i="1" s="1"/>
  <c r="AZ708" i="1"/>
  <c r="F708" i="1" s="1"/>
  <c r="AZ535" i="1"/>
  <c r="F535" i="1" s="1"/>
  <c r="AZ1026" i="1"/>
  <c r="F1026" i="1" s="1"/>
  <c r="AZ1015" i="1"/>
  <c r="F1015" i="1" s="1"/>
  <c r="AZ581" i="1"/>
  <c r="F581" i="1" s="1"/>
  <c r="AZ178" i="1"/>
  <c r="F178" i="1" s="1"/>
  <c r="AZ1080" i="1"/>
  <c r="F1080" i="1" s="1"/>
  <c r="AZ237" i="1"/>
  <c r="F237" i="1" s="1"/>
  <c r="AZ901" i="1"/>
  <c r="F901" i="1" s="1"/>
  <c r="AZ748" i="1"/>
  <c r="F748" i="1" s="1"/>
  <c r="AZ790" i="1"/>
  <c r="F790" i="1" s="1"/>
  <c r="AZ939" i="1"/>
  <c r="F939" i="1" s="1"/>
  <c r="AZ1190" i="1"/>
  <c r="F1190" i="1" s="1"/>
  <c r="AZ1009" i="1"/>
  <c r="F1009" i="1" s="1"/>
  <c r="AZ215" i="1"/>
  <c r="F215" i="1" s="1"/>
  <c r="AZ738" i="1"/>
  <c r="F738" i="1" s="1"/>
  <c r="AZ203" i="1"/>
  <c r="F203" i="1" s="1"/>
  <c r="AZ338" i="1"/>
  <c r="F338" i="1" s="1"/>
  <c r="AZ959" i="1"/>
  <c r="F959" i="1" s="1"/>
  <c r="AZ327" i="1"/>
  <c r="F327" i="1" s="1"/>
  <c r="AZ1040" i="1"/>
  <c r="F1040" i="1" s="1"/>
  <c r="AZ514" i="1"/>
  <c r="F514" i="1" s="1"/>
  <c r="AZ954" i="1"/>
  <c r="F954" i="1" s="1"/>
  <c r="AZ704" i="1"/>
  <c r="F704" i="1" s="1"/>
  <c r="AZ902" i="1"/>
  <c r="F902" i="1" s="1"/>
  <c r="AZ1046" i="1"/>
  <c r="F1046" i="1" s="1"/>
  <c r="AZ244" i="1"/>
  <c r="F244" i="1" s="1"/>
  <c r="AZ723" i="1"/>
  <c r="F723" i="1" s="1"/>
  <c r="AZ500" i="1"/>
  <c r="F500" i="1" s="1"/>
  <c r="AZ270" i="1"/>
  <c r="F270" i="1" s="1"/>
  <c r="AZ1131" i="1"/>
  <c r="F1131" i="1" s="1"/>
  <c r="AZ782" i="1"/>
  <c r="F782" i="1" s="1"/>
  <c r="AZ224" i="1"/>
  <c r="F224" i="1" s="1"/>
  <c r="AZ275" i="1"/>
  <c r="F275" i="1" s="1"/>
  <c r="AZ905" i="1"/>
  <c r="F905" i="1" s="1"/>
  <c r="AZ561" i="1"/>
  <c r="F561" i="1" s="1"/>
  <c r="AZ152" i="1"/>
  <c r="F152" i="1" s="1"/>
  <c r="AZ582" i="1"/>
  <c r="F582" i="1" s="1"/>
  <c r="AZ644" i="1"/>
  <c r="F644" i="1" s="1"/>
  <c r="AZ962" i="1"/>
  <c r="F962" i="1" s="1"/>
  <c r="AZ628" i="1"/>
  <c r="F628" i="1" s="1"/>
  <c r="AZ1212" i="1"/>
  <c r="F1212" i="1" s="1"/>
  <c r="AZ1027" i="1"/>
  <c r="F1027" i="1" s="1"/>
  <c r="AZ845" i="1"/>
  <c r="F845" i="1" s="1"/>
  <c r="AZ487" i="1"/>
  <c r="F487" i="1" s="1"/>
  <c r="AZ1224" i="1"/>
  <c r="F1224" i="1" s="1"/>
  <c r="AZ63" i="1"/>
  <c r="F63" i="1" s="1"/>
  <c r="AZ377" i="1"/>
  <c r="F377" i="1" s="1"/>
  <c r="AZ1130" i="1"/>
  <c r="F1130" i="1" s="1"/>
  <c r="AZ107" i="1"/>
  <c r="F107" i="1" s="1"/>
  <c r="AZ430" i="1"/>
  <c r="F430" i="1" s="1"/>
  <c r="AZ444" i="1"/>
  <c r="F444" i="1" s="1"/>
  <c r="AZ661" i="1"/>
  <c r="F661" i="1" s="1"/>
  <c r="AZ324" i="1"/>
  <c r="F324" i="1" s="1"/>
  <c r="AZ380" i="1"/>
  <c r="F380" i="1" s="1"/>
  <c r="AZ891" i="1"/>
  <c r="F891" i="1" s="1"/>
  <c r="AZ1115" i="1"/>
  <c r="F1115" i="1" s="1"/>
  <c r="AZ171" i="1"/>
  <c r="F171" i="1" s="1"/>
  <c r="AZ210" i="1"/>
  <c r="F210" i="1" s="1"/>
  <c r="AZ1166" i="1"/>
  <c r="F1166" i="1" s="1"/>
  <c r="AZ460" i="1"/>
  <c r="F460" i="1" s="1"/>
  <c r="AZ259" i="1"/>
  <c r="F259" i="1" s="1"/>
  <c r="AZ365" i="1"/>
  <c r="F365" i="1" s="1"/>
  <c r="AZ1147" i="1"/>
  <c r="F1147" i="1" s="1"/>
  <c r="AZ922" i="1"/>
  <c r="F922" i="1" s="1"/>
  <c r="AZ112" i="1"/>
  <c r="F112" i="1" s="1"/>
  <c r="AZ718" i="1"/>
  <c r="F718" i="1" s="1"/>
  <c r="AZ205" i="1"/>
  <c r="F205" i="1" s="1"/>
  <c r="AZ965" i="1"/>
  <c r="F965" i="1" s="1"/>
  <c r="AZ1114" i="1"/>
  <c r="F1114" i="1" s="1"/>
  <c r="AZ1117" i="1"/>
  <c r="F1117" i="1" s="1"/>
  <c r="AZ291" i="1"/>
  <c r="F291" i="1" s="1"/>
  <c r="AZ819" i="1"/>
  <c r="F819" i="1" s="1"/>
  <c r="AZ1059" i="1"/>
  <c r="F1059" i="1" s="1"/>
  <c r="AZ297" i="1"/>
  <c r="F297" i="1" s="1"/>
  <c r="AZ54" i="1"/>
  <c r="F54" i="1" s="1"/>
  <c r="AZ475" i="1"/>
  <c r="F475" i="1" s="1"/>
  <c r="AZ617" i="1"/>
  <c r="F617" i="1" s="1"/>
  <c r="AZ555" i="1"/>
  <c r="F555" i="1" s="1"/>
  <c r="AZ622" i="1"/>
  <c r="F622" i="1" s="1"/>
  <c r="AZ229" i="1"/>
  <c r="F229" i="1" s="1"/>
  <c r="AZ713" i="1"/>
  <c r="F713" i="1" s="1"/>
  <c r="AZ300" i="1"/>
  <c r="F300" i="1" s="1"/>
  <c r="AZ190" i="1"/>
  <c r="F190" i="1" s="1"/>
  <c r="AZ86" i="1"/>
  <c r="F86" i="1" s="1"/>
  <c r="AZ197" i="1"/>
  <c r="F197" i="1" s="1"/>
  <c r="AZ156" i="1"/>
  <c r="F156" i="1" s="1"/>
  <c r="AZ1064" i="1"/>
  <c r="F1064" i="1" s="1"/>
  <c r="AZ1161" i="1"/>
  <c r="F1161" i="1" s="1"/>
  <c r="AZ1237" i="1"/>
  <c r="F1237" i="1" s="1"/>
  <c r="AZ994" i="1"/>
  <c r="F994" i="1" s="1"/>
  <c r="AZ362" i="1"/>
  <c r="F362" i="1" s="1"/>
  <c r="AZ906" i="1"/>
  <c r="F906" i="1" s="1"/>
  <c r="AZ61" i="1"/>
  <c r="F61" i="1" s="1"/>
  <c r="AZ570" i="1"/>
  <c r="F570" i="1" s="1"/>
  <c r="AZ450" i="1"/>
  <c r="F450" i="1" s="1"/>
  <c r="AZ379" i="1"/>
  <c r="F379" i="1" s="1"/>
  <c r="AZ524" i="1"/>
  <c r="F524" i="1" s="1"/>
  <c r="AZ982" i="1"/>
  <c r="F982" i="1" s="1"/>
  <c r="AZ415" i="1"/>
  <c r="F415" i="1" s="1"/>
  <c r="AZ515" i="1"/>
  <c r="F515" i="1" s="1"/>
  <c r="AZ664" i="1"/>
  <c r="F664" i="1" s="1"/>
  <c r="AZ651" i="1"/>
  <c r="F651" i="1" s="1"/>
  <c r="AZ310" i="1"/>
  <c r="F310" i="1" s="1"/>
  <c r="AZ1118" i="1"/>
  <c r="F1118" i="1" s="1"/>
  <c r="AZ612" i="1"/>
  <c r="F612" i="1" s="1"/>
  <c r="AZ719" i="1"/>
  <c r="F719" i="1" s="1"/>
  <c r="AZ752" i="1"/>
  <c r="F752" i="1" s="1"/>
  <c r="AZ613" i="1"/>
  <c r="F613" i="1" s="1"/>
  <c r="AZ56" i="1"/>
  <c r="F56" i="1" s="1"/>
  <c r="AZ648" i="1"/>
  <c r="F648" i="1" s="1"/>
  <c r="AZ1005" i="1"/>
  <c r="F1005" i="1" s="1"/>
  <c r="AZ1022" i="1"/>
  <c r="F1022" i="1" s="1"/>
  <c r="AZ1017" i="1"/>
  <c r="F1017" i="1" s="1"/>
  <c r="AZ227" i="1"/>
  <c r="F227" i="1" s="1"/>
  <c r="AZ706" i="1"/>
  <c r="F706" i="1" s="1"/>
  <c r="AZ910" i="1"/>
  <c r="F910" i="1" s="1"/>
  <c r="AZ857" i="1"/>
  <c r="F857" i="1" s="1"/>
  <c r="AZ724" i="1"/>
  <c r="F724" i="1" s="1"/>
  <c r="AZ1089" i="1"/>
  <c r="F1089" i="1" s="1"/>
  <c r="AZ336" i="1"/>
  <c r="F336" i="1" s="1"/>
  <c r="AZ447" i="1"/>
  <c r="F447" i="1" s="1"/>
  <c r="AZ482" i="1"/>
  <c r="F482" i="1" s="1"/>
  <c r="AZ624" i="1"/>
  <c r="F624" i="1" s="1"/>
  <c r="AZ437" i="1"/>
  <c r="F437" i="1" s="1"/>
  <c r="AZ859" i="1"/>
  <c r="F859" i="1" s="1"/>
  <c r="AZ181" i="1"/>
  <c r="F181" i="1" s="1"/>
  <c r="AZ781" i="1"/>
  <c r="F781" i="1" s="1"/>
  <c r="AZ208" i="1"/>
  <c r="F208" i="1" s="1"/>
  <c r="AZ246" i="1"/>
  <c r="F246" i="1" s="1"/>
  <c r="AZ783" i="1"/>
  <c r="F783" i="1" s="1"/>
  <c r="AZ1081" i="1"/>
  <c r="F1081" i="1" s="1"/>
  <c r="AZ1160" i="1"/>
  <c r="F1160" i="1" s="1"/>
  <c r="AZ728" i="1"/>
  <c r="F728" i="1" s="1"/>
  <c r="AZ50" i="1"/>
  <c r="F50" i="1" s="1"/>
  <c r="AZ129" i="1"/>
  <c r="F129" i="1" s="1"/>
  <c r="AZ1105" i="1"/>
  <c r="F1105" i="1" s="1"/>
  <c r="AZ539" i="1"/>
  <c r="F539" i="1" s="1"/>
  <c r="AZ163" i="1"/>
  <c r="F163" i="1" s="1"/>
  <c r="AZ265" i="1"/>
  <c r="F265" i="1" s="1"/>
  <c r="AZ807" i="1"/>
  <c r="F807" i="1" s="1"/>
  <c r="AZ942" i="1"/>
  <c r="F942" i="1" s="1"/>
  <c r="AZ1028" i="1"/>
  <c r="F1028" i="1" s="1"/>
  <c r="AZ679" i="1"/>
  <c r="F679" i="1" s="1"/>
  <c r="AZ461" i="1"/>
  <c r="F461" i="1" s="1"/>
  <c r="AZ479" i="1"/>
  <c r="F479" i="1" s="1"/>
  <c r="AZ47" i="1"/>
  <c r="F47" i="1" s="1"/>
  <c r="AZ714" i="1"/>
  <c r="F714" i="1" s="1"/>
  <c r="AZ1095" i="1"/>
  <c r="F1095" i="1" s="1"/>
  <c r="AZ294" i="1"/>
  <c r="F294" i="1" s="1"/>
  <c r="AZ89" i="1"/>
  <c r="F89" i="1" s="1"/>
  <c r="AZ981" i="1"/>
  <c r="F981" i="1" s="1"/>
  <c r="AZ1154" i="1"/>
  <c r="F1154" i="1" s="1"/>
  <c r="AZ593" i="1"/>
  <c r="F593" i="1" s="1"/>
  <c r="AZ557" i="1"/>
  <c r="F557" i="1" s="1"/>
  <c r="AZ137" i="1"/>
  <c r="F137" i="1" s="1"/>
  <c r="AZ643" i="1"/>
  <c r="F643" i="1" s="1"/>
  <c r="AZ542" i="1"/>
  <c r="F542" i="1" s="1"/>
  <c r="AZ772" i="1"/>
  <c r="F772" i="1" s="1"/>
  <c r="AZ546" i="1"/>
  <c r="F546" i="1" s="1"/>
  <c r="AZ376" i="1"/>
  <c r="F376" i="1" s="1"/>
  <c r="AZ1168" i="1"/>
  <c r="F1168" i="1" s="1"/>
  <c r="AZ416" i="1"/>
  <c r="F416" i="1" s="1"/>
  <c r="AZ51" i="1"/>
  <c r="F51" i="1" s="1"/>
  <c r="AZ729" i="1"/>
  <c r="F729" i="1" s="1"/>
  <c r="AZ1230" i="1"/>
  <c r="F1230" i="1" s="1"/>
  <c r="AZ812" i="1"/>
  <c r="F812" i="1" s="1"/>
  <c r="AZ1210" i="1"/>
  <c r="F1210" i="1" s="1"/>
  <c r="AZ328" i="1"/>
  <c r="F328" i="1" s="1"/>
  <c r="AZ717" i="1"/>
  <c r="F717" i="1" s="1"/>
  <c r="AZ1062" i="1"/>
  <c r="F1062" i="1" s="1"/>
  <c r="AZ421" i="1"/>
  <c r="F421" i="1" s="1"/>
  <c r="AZ337" i="1"/>
  <c r="F337" i="1" s="1"/>
  <c r="AZ326" i="1"/>
  <c r="F326" i="1" s="1"/>
  <c r="AZ412" i="1"/>
  <c r="F412" i="1" s="1"/>
  <c r="AZ1145" i="1"/>
  <c r="F1145" i="1" s="1"/>
  <c r="AZ680" i="1"/>
  <c r="F680" i="1" s="1"/>
  <c r="AZ658" i="1"/>
  <c r="F658" i="1" s="1"/>
  <c r="AZ1052" i="1"/>
  <c r="F1052" i="1" s="1"/>
  <c r="AZ65" i="1"/>
  <c r="F65" i="1" s="1"/>
  <c r="AZ1042" i="1"/>
  <c r="F1042" i="1" s="1"/>
  <c r="AZ627" i="1"/>
  <c r="F627" i="1" s="1"/>
  <c r="AZ969" i="1"/>
  <c r="F969" i="1" s="1"/>
  <c r="AZ995" i="1"/>
  <c r="F995" i="1" s="1"/>
  <c r="AZ811" i="1"/>
  <c r="F811" i="1" s="1"/>
  <c r="AZ637" i="1"/>
  <c r="F637" i="1" s="1"/>
  <c r="AZ79" i="1"/>
  <c r="F79" i="1" s="1"/>
  <c r="AZ123" i="1"/>
  <c r="F123" i="1" s="1"/>
  <c r="AZ1144" i="1"/>
  <c r="F1144" i="1" s="1"/>
  <c r="AZ579" i="1"/>
  <c r="F579" i="1" s="1"/>
  <c r="AZ1138" i="1"/>
  <c r="F1138" i="1" s="1"/>
  <c r="AZ1209" i="1"/>
  <c r="F1209" i="1" s="1"/>
  <c r="AZ1021" i="1"/>
  <c r="F1021" i="1" s="1"/>
  <c r="AZ1101" i="1"/>
  <c r="F1101" i="1" s="1"/>
  <c r="AZ202" i="1"/>
  <c r="F202" i="1" s="1"/>
  <c r="AZ496" i="1"/>
  <c r="F496" i="1" s="1"/>
  <c r="AZ1183" i="1"/>
  <c r="F1183" i="1" s="1"/>
  <c r="AZ1082" i="1"/>
  <c r="F1082" i="1" s="1"/>
  <c r="AZ694" i="1"/>
  <c r="F694" i="1" s="1"/>
  <c r="AZ881" i="1"/>
  <c r="F881" i="1" s="1"/>
  <c r="AZ1195" i="1"/>
  <c r="F1195" i="1" s="1"/>
  <c r="AZ431" i="1"/>
  <c r="F431" i="1" s="1"/>
  <c r="AZ920" i="1"/>
  <c r="F920" i="1" s="1"/>
  <c r="AZ1219" i="1"/>
  <c r="F1219" i="1" s="1"/>
  <c r="AZ705" i="1"/>
  <c r="F705" i="1" s="1"/>
  <c r="AZ167" i="1"/>
  <c r="F167" i="1" s="1"/>
  <c r="AZ449" i="1"/>
  <c r="F449" i="1" s="1"/>
  <c r="AZ1088" i="1"/>
  <c r="F1088" i="1" s="1"/>
  <c r="AZ702" i="1"/>
  <c r="F702" i="1" s="1"/>
  <c r="AZ788" i="1"/>
  <c r="F788" i="1" s="1"/>
  <c r="AZ182" i="1"/>
  <c r="F182" i="1" s="1"/>
  <c r="AZ626" i="1"/>
  <c r="F626" i="1" s="1"/>
  <c r="AZ673" i="1"/>
  <c r="F673" i="1" s="1"/>
  <c r="AZ141" i="1"/>
  <c r="F141" i="1" s="1"/>
  <c r="AZ48" i="1"/>
  <c r="F48" i="1" s="1"/>
  <c r="AZ528" i="1"/>
  <c r="F528" i="1" s="1"/>
  <c r="AZ502" i="1"/>
  <c r="F502" i="1" s="1"/>
  <c r="AZ1074" i="1"/>
  <c r="F1074" i="1" s="1"/>
  <c r="AZ478" i="1"/>
  <c r="F478" i="1" s="1"/>
  <c r="AZ1001" i="1"/>
  <c r="F1001" i="1" s="1"/>
  <c r="AZ847" i="1"/>
  <c r="F847" i="1" s="1"/>
  <c r="AZ616" i="1"/>
  <c r="F616" i="1" s="1"/>
  <c r="AZ399" i="1"/>
  <c r="F399" i="1" s="1"/>
  <c r="AZ312" i="1"/>
  <c r="F312" i="1" s="1"/>
  <c r="AZ1155" i="1"/>
  <c r="F1155" i="1" s="1"/>
  <c r="AZ41" i="1"/>
  <c r="F41" i="1" s="1"/>
  <c r="AZ1068" i="1"/>
  <c r="F1068" i="1" s="1"/>
  <c r="AZ401" i="1"/>
  <c r="F401" i="1" s="1"/>
  <c r="AZ488" i="1"/>
  <c r="F488" i="1" s="1"/>
  <c r="AZ975" i="1"/>
  <c r="F975" i="1" s="1"/>
  <c r="AZ675" i="1"/>
  <c r="F675" i="1" s="1"/>
  <c r="AZ858" i="1"/>
  <c r="F858" i="1" s="1"/>
  <c r="AZ645" i="1"/>
  <c r="F645" i="1" s="1"/>
  <c r="AZ831" i="1"/>
  <c r="F831" i="1" s="1"/>
  <c r="AZ882" i="1"/>
  <c r="F882" i="1" s="1"/>
  <c r="AZ822" i="1"/>
  <c r="F822" i="1" s="1"/>
  <c r="AZ212" i="1"/>
  <c r="F212" i="1" s="1"/>
  <c r="AZ162" i="1"/>
  <c r="F162" i="1" s="1"/>
  <c r="AZ801" i="1"/>
  <c r="F801" i="1" s="1"/>
  <c r="AZ185" i="1"/>
  <c r="F185" i="1" s="1"/>
  <c r="AZ1123" i="1"/>
  <c r="F1123" i="1" s="1"/>
  <c r="AZ1073" i="1"/>
  <c r="F1073" i="1" s="1"/>
  <c r="AZ122" i="1"/>
  <c r="F122" i="1" s="1"/>
  <c r="AZ660" i="1"/>
  <c r="F660" i="1" s="1"/>
  <c r="AZ1087" i="1"/>
  <c r="F1087" i="1" s="1"/>
  <c r="AZ295" i="1"/>
  <c r="F295" i="1" s="1"/>
  <c r="AZ252" i="1"/>
  <c r="F252" i="1" s="1"/>
  <c r="AZ897" i="1"/>
  <c r="F897" i="1" s="1"/>
  <c r="AZ1222" i="1"/>
  <c r="F1222" i="1" s="1"/>
  <c r="AZ425" i="1"/>
  <c r="F425" i="1" s="1"/>
  <c r="AZ223" i="1"/>
  <c r="F223" i="1" s="1"/>
  <c r="AZ963" i="1"/>
  <c r="F963" i="1" s="1"/>
  <c r="AZ344" i="1"/>
  <c r="F344" i="1" s="1"/>
  <c r="AZ756" i="1"/>
  <c r="F756" i="1" s="1"/>
  <c r="AZ73" i="1"/>
  <c r="F73" i="1" s="1"/>
  <c r="AZ1078" i="1"/>
  <c r="F1078" i="1" s="1"/>
  <c r="AZ930" i="1"/>
  <c r="F930" i="1" s="1"/>
  <c r="AZ1100" i="1"/>
  <c r="F1100" i="1" s="1"/>
  <c r="AZ349" i="1"/>
  <c r="F349" i="1" s="1"/>
  <c r="AZ913" i="1"/>
  <c r="F913" i="1" s="1"/>
  <c r="AZ892" i="1"/>
  <c r="F892" i="1" s="1"/>
  <c r="AZ860" i="1"/>
  <c r="F860" i="1" s="1"/>
  <c r="AZ1194" i="1"/>
  <c r="F1194" i="1" s="1"/>
  <c r="AZ100" i="1"/>
  <c r="F100" i="1" s="1"/>
  <c r="AZ406" i="1"/>
  <c r="F406" i="1" s="1"/>
  <c r="AZ696" i="1"/>
  <c r="F696" i="1" s="1"/>
  <c r="AZ606" i="1"/>
  <c r="F606" i="1" s="1"/>
  <c r="AZ966" i="1"/>
  <c r="F966" i="1" s="1"/>
  <c r="AZ1030" i="1"/>
  <c r="F1030" i="1" s="1"/>
  <c r="AZ1038" i="1"/>
  <c r="F1038" i="1" s="1"/>
  <c r="AZ911" i="1"/>
  <c r="F911" i="1" s="1"/>
  <c r="AZ428" i="1"/>
  <c r="F428" i="1" s="1"/>
  <c r="AZ140" i="1"/>
  <c r="F140" i="1" s="1"/>
  <c r="AZ81" i="1"/>
  <c r="F81" i="1" s="1"/>
  <c r="AZ173" i="1"/>
  <c r="F173" i="1" s="1"/>
  <c r="AZ887" i="1"/>
  <c r="F887" i="1" s="1"/>
  <c r="AZ951" i="1"/>
  <c r="F951" i="1" s="1"/>
  <c r="AZ773" i="1"/>
  <c r="F773" i="1" s="1"/>
  <c r="AZ538" i="1"/>
  <c r="F538" i="1" s="1"/>
  <c r="AZ386" i="1"/>
  <c r="F386" i="1" s="1"/>
  <c r="AZ82" i="1"/>
  <c r="F82" i="1" s="1"/>
  <c r="AZ161" i="1"/>
  <c r="F161" i="1" s="1"/>
  <c r="AZ989" i="1"/>
  <c r="F989" i="1" s="1"/>
  <c r="AZ385" i="1"/>
  <c r="F385" i="1" s="1"/>
  <c r="AZ562" i="1"/>
  <c r="F562" i="1" s="1"/>
  <c r="AZ778" i="1"/>
  <c r="F778" i="1" s="1"/>
  <c r="AZ940" i="1"/>
  <c r="F940" i="1" s="1"/>
  <c r="AZ695" i="1"/>
  <c r="F695" i="1" s="1"/>
  <c r="AZ722" i="1"/>
  <c r="F722" i="1" s="1"/>
  <c r="AZ1079" i="1"/>
  <c r="F1079" i="1" s="1"/>
  <c r="AR857" i="1"/>
  <c r="I857" i="1" s="1"/>
  <c r="AR1101" i="1"/>
  <c r="I1101" i="1" s="1"/>
  <c r="I935" i="1"/>
  <c r="I698" i="1"/>
  <c r="AR580" i="1"/>
  <c r="I580" i="1" s="1"/>
  <c r="AR674" i="1"/>
  <c r="I674" i="1" s="1"/>
  <c r="AR361" i="1"/>
  <c r="AR530" i="1"/>
  <c r="I530" i="1" s="1"/>
  <c r="I784" i="1"/>
  <c r="AR1153" i="1"/>
  <c r="I1153" i="1" s="1"/>
  <c r="AR28" i="1"/>
  <c r="AR555" i="1"/>
  <c r="I555" i="1" s="1"/>
  <c r="AR35" i="1"/>
  <c r="I35" i="1" s="1"/>
  <c r="AR1222" i="1"/>
  <c r="I1222" i="1" s="1"/>
  <c r="AR614" i="1"/>
  <c r="I614" i="1" s="1"/>
  <c r="AR144" i="1"/>
  <c r="I144" i="1" s="1"/>
  <c r="AR433" i="1"/>
  <c r="I433" i="1" s="1"/>
  <c r="AR474" i="1"/>
  <c r="I474" i="1" s="1"/>
  <c r="I24" i="1"/>
  <c r="AR834" i="1"/>
  <c r="I834" i="1" s="1"/>
  <c r="AR739" i="1"/>
  <c r="AR686" i="1"/>
  <c r="I686" i="1" s="1"/>
  <c r="AR1117" i="1"/>
  <c r="I1117" i="1" s="1"/>
  <c r="AR725" i="1"/>
  <c r="I725" i="1" s="1"/>
  <c r="I868" i="1"/>
  <c r="AR7" i="1"/>
  <c r="I7" i="1" s="1"/>
  <c r="AR528" i="1"/>
  <c r="I528" i="1" s="1"/>
  <c r="AR377" i="1"/>
  <c r="I377" i="1" s="1"/>
  <c r="AR1017" i="1"/>
  <c r="I1017" i="1" s="1"/>
  <c r="AR645" i="1"/>
  <c r="I645" i="1" s="1"/>
  <c r="AR649" i="1"/>
  <c r="I649" i="1" s="1"/>
  <c r="AR1060" i="1"/>
  <c r="I1060" i="1" s="1"/>
  <c r="I274" i="1"/>
  <c r="AR18" i="1"/>
  <c r="I18" i="1" s="1"/>
  <c r="I11" i="1"/>
  <c r="AR717" i="1"/>
  <c r="I717" i="1" s="1"/>
  <c r="AR1170" i="1"/>
  <c r="I1170" i="1" s="1"/>
  <c r="AR13" i="1"/>
  <c r="I13" i="1" s="1"/>
  <c r="AR1077" i="1"/>
  <c r="I1077" i="1" s="1"/>
  <c r="AR75" i="1"/>
  <c r="I75" i="1" s="1"/>
  <c r="AR22" i="1"/>
  <c r="I22" i="1" s="1"/>
  <c r="AR863" i="1"/>
  <c r="AR1139" i="1"/>
  <c r="AR536" i="1"/>
  <c r="AR41" i="1"/>
  <c r="I642" i="1"/>
  <c r="AR807" i="1"/>
  <c r="I807" i="1" s="1"/>
  <c r="I963" i="1"/>
  <c r="I989" i="1"/>
  <c r="AR273" i="1"/>
  <c r="I273" i="1" s="1"/>
  <c r="AR652" i="1"/>
  <c r="AR1205" i="1"/>
  <c r="I1205" i="1" s="1"/>
  <c r="AR402" i="1"/>
  <c r="I402" i="1" s="1"/>
  <c r="AR978" i="1"/>
  <c r="AR549" i="1"/>
  <c r="I549" i="1" s="1"/>
  <c r="AR350" i="1"/>
  <c r="I350" i="1" s="1"/>
  <c r="AR1040" i="1"/>
  <c r="I1040" i="1" s="1"/>
  <c r="AR1133" i="1"/>
  <c r="I1133" i="1" s="1"/>
  <c r="AR930" i="1"/>
  <c r="AR272" i="1"/>
  <c r="I272" i="1" s="1"/>
  <c r="AR1138" i="1"/>
  <c r="I1138" i="1" s="1"/>
  <c r="AR651" i="1"/>
  <c r="I651" i="1" s="1"/>
  <c r="AR353" i="1"/>
  <c r="I353" i="1" s="1"/>
  <c r="AR276" i="1"/>
  <c r="I276" i="1" s="1"/>
  <c r="AR636" i="1"/>
  <c r="I636" i="1" s="1"/>
  <c r="I1203" i="1"/>
  <c r="AR118" i="1"/>
  <c r="I118" i="1" s="1"/>
  <c r="AR1047" i="1"/>
  <c r="I1047" i="1" s="1"/>
  <c r="AR1111" i="1"/>
  <c r="I1111" i="1" s="1"/>
  <c r="AR116" i="1"/>
  <c r="I116" i="1" s="1"/>
  <c r="I1058" i="1"/>
  <c r="AR779" i="1"/>
  <c r="I779" i="1" s="1"/>
  <c r="AR758" i="1"/>
  <c r="I758" i="1" s="1"/>
  <c r="AR1172" i="1"/>
  <c r="I1172" i="1" s="1"/>
  <c r="AR915" i="1"/>
  <c r="I915" i="1" s="1"/>
  <c r="AR1195" i="1"/>
  <c r="I1195" i="1" s="1"/>
  <c r="AR414" i="1"/>
  <c r="I414" i="1" s="1"/>
  <c r="AR916" i="1"/>
  <c r="I916" i="1" s="1"/>
  <c r="AR255" i="1"/>
  <c r="I255" i="1" s="1"/>
  <c r="I1046" i="1"/>
  <c r="I464" i="1"/>
  <c r="AR441" i="1"/>
  <c r="AR785" i="1"/>
  <c r="I785" i="1" s="1"/>
  <c r="AR830" i="1"/>
  <c r="I830" i="1" s="1"/>
  <c r="AR1198" i="1"/>
  <c r="I1198" i="1" s="1"/>
  <c r="AR625" i="1"/>
  <c r="I625" i="1" s="1"/>
  <c r="AR1037" i="1"/>
  <c r="I1037" i="1" s="1"/>
  <c r="AR574" i="1"/>
  <c r="AR910" i="1"/>
  <c r="I910" i="1" s="1"/>
  <c r="AR969" i="1"/>
  <c r="I969" i="1" s="1"/>
  <c r="AR1231" i="1"/>
  <c r="I1231" i="1" s="1"/>
  <c r="AR669" i="1"/>
  <c r="AR866" i="1"/>
  <c r="I866" i="1" s="1"/>
  <c r="I572" i="1"/>
  <c r="AR790" i="1"/>
  <c r="I790" i="1" s="1"/>
  <c r="AR889" i="1"/>
  <c r="I889" i="1" s="1"/>
  <c r="AR475" i="1"/>
  <c r="I475" i="1" s="1"/>
  <c r="I366" i="1"/>
  <c r="I541" i="1"/>
  <c r="AR1129" i="1"/>
  <c r="I1129" i="1" s="1"/>
  <c r="AR937" i="1"/>
  <c r="I937" i="1" s="1"/>
  <c r="AR425" i="1"/>
  <c r="I425" i="1" s="1"/>
  <c r="AR806" i="1"/>
  <c r="I806" i="1" s="1"/>
  <c r="AR756" i="1"/>
  <c r="I756" i="1" s="1"/>
  <c r="AR163" i="1"/>
  <c r="I163" i="1" s="1"/>
  <c r="AR919" i="1"/>
  <c r="I919" i="1" s="1"/>
  <c r="AR404" i="1"/>
  <c r="I404" i="1" s="1"/>
  <c r="AR1030" i="1"/>
  <c r="I1030" i="1" s="1"/>
  <c r="AR1143" i="1"/>
  <c r="I1143" i="1" s="1"/>
  <c r="AR858" i="1"/>
  <c r="I858" i="1" s="1"/>
  <c r="AR514" i="1"/>
  <c r="I514" i="1" s="1"/>
  <c r="AR85" i="1"/>
  <c r="I85" i="1" s="1"/>
  <c r="AR827" i="1"/>
  <c r="I827" i="1" s="1"/>
  <c r="AR545" i="1"/>
  <c r="AR432" i="1"/>
  <c r="I432" i="1" s="1"/>
  <c r="AR1166" i="1"/>
  <c r="I1166" i="1" s="1"/>
  <c r="AR600" i="1"/>
  <c r="I600" i="1" s="1"/>
  <c r="AR983" i="1"/>
  <c r="I983" i="1" s="1"/>
  <c r="AR389" i="1"/>
  <c r="I389" i="1" s="1"/>
  <c r="AR749" i="1"/>
  <c r="I749" i="1" s="1"/>
  <c r="AR1178" i="1"/>
  <c r="I1178" i="1" s="1"/>
  <c r="AR141" i="1"/>
  <c r="I141" i="1" s="1"/>
  <c r="AR710" i="1"/>
  <c r="I710" i="1" s="1"/>
  <c r="AR5" i="1"/>
  <c r="AR898" i="1"/>
  <c r="I898" i="1" s="1"/>
  <c r="AR360" i="1"/>
  <c r="I360" i="1" s="1"/>
  <c r="AR835" i="1"/>
  <c r="I835" i="1" s="1"/>
  <c r="AR984" i="1"/>
  <c r="I984" i="1" s="1"/>
  <c r="AR1086" i="1"/>
  <c r="I1086" i="1" s="1"/>
  <c r="AR1146" i="1"/>
  <c r="I1146" i="1" s="1"/>
  <c r="AR851" i="1"/>
  <c r="I851" i="1" s="1"/>
  <c r="AR759" i="1"/>
  <c r="I759" i="1" s="1"/>
  <c r="AR492" i="1"/>
  <c r="I492" i="1" s="1"/>
  <c r="AR877" i="1"/>
  <c r="I877" i="1" s="1"/>
  <c r="AR1240" i="1"/>
  <c r="I1240" i="1" s="1"/>
  <c r="I512" i="1"/>
  <c r="I338" i="1"/>
  <c r="I445" i="1"/>
  <c r="I405" i="1"/>
  <c r="I517" i="1"/>
  <c r="I643" i="1"/>
  <c r="I1029" i="1"/>
  <c r="I878" i="1"/>
  <c r="I965" i="1"/>
  <c r="I1206" i="1"/>
  <c r="I233" i="1"/>
  <c r="I68" i="1"/>
  <c r="I656" i="1"/>
  <c r="I961" i="1"/>
  <c r="I220" i="1"/>
  <c r="I694" i="1"/>
  <c r="I633" i="1"/>
  <c r="I661" i="1"/>
  <c r="I624" i="1"/>
  <c r="I899" i="1"/>
  <c r="I179" i="1"/>
  <c r="I1223" i="1"/>
  <c r="I345" i="1"/>
  <c r="I745" i="1"/>
  <c r="I722" i="1"/>
  <c r="I1233" i="1"/>
  <c r="I176" i="1"/>
  <c r="I941" i="1"/>
  <c r="I597" i="1"/>
  <c r="I53" i="1"/>
  <c r="I196" i="1"/>
  <c r="I996" i="1"/>
  <c r="I1013" i="1"/>
  <c r="I434" i="1"/>
  <c r="I789" i="1"/>
  <c r="I391" i="1"/>
  <c r="I320" i="1"/>
  <c r="I385" i="1"/>
  <c r="I189" i="1"/>
  <c r="I949" i="1"/>
  <c r="I127" i="1"/>
  <c r="I845" i="1"/>
  <c r="I379" i="1"/>
  <c r="I69" i="1"/>
  <c r="I861" i="1"/>
  <c r="I998" i="1"/>
  <c r="I1191" i="1"/>
  <c r="I308" i="1"/>
  <c r="I553" i="1"/>
  <c r="I708" i="1"/>
  <c r="I488" i="1"/>
  <c r="I776" i="1"/>
  <c r="I192" i="1"/>
  <c r="I654" i="1"/>
  <c r="I169" i="1"/>
  <c r="I27" i="1"/>
  <c r="I323" i="1"/>
  <c r="I456" i="1"/>
  <c r="I351" i="1"/>
  <c r="I376" i="1"/>
  <c r="I244" i="1"/>
  <c r="I1083" i="1"/>
  <c r="I294" i="1"/>
  <c r="I681" i="1"/>
  <c r="I1032" i="1"/>
  <c r="I761" i="1"/>
  <c r="I352" i="1"/>
  <c r="I507" i="1"/>
  <c r="I92" i="1"/>
  <c r="I892" i="1"/>
  <c r="I775" i="1"/>
  <c r="I967" i="1"/>
  <c r="I846" i="1"/>
  <c r="I518" i="1"/>
  <c r="I879" i="1"/>
  <c r="I203" i="1"/>
  <c r="I1161" i="1"/>
  <c r="I117" i="1"/>
  <c r="I1036" i="1"/>
  <c r="I94" i="1"/>
  <c r="I214" i="1"/>
  <c r="I1014" i="1"/>
  <c r="I157" i="1"/>
  <c r="I226" i="1"/>
  <c r="I524" i="1"/>
  <c r="I184" i="1"/>
  <c r="I701" i="1"/>
  <c r="I586" i="1"/>
  <c r="I429" i="1"/>
  <c r="I1183" i="1"/>
  <c r="I70" i="1"/>
  <c r="I751" i="1"/>
  <c r="I298" i="1"/>
  <c r="I358" i="1"/>
  <c r="I727" i="1"/>
  <c r="I712" i="1"/>
  <c r="I766" i="1"/>
  <c r="I608" i="1"/>
  <c r="I280" i="1"/>
  <c r="I444" i="1"/>
  <c r="I760" i="1"/>
  <c r="I1156" i="1"/>
  <c r="I999" i="1"/>
  <c r="I677" i="1"/>
  <c r="I691" i="1"/>
  <c r="I372" i="1"/>
  <c r="I174" i="1"/>
  <c r="I797" i="1"/>
  <c r="I990" i="1"/>
  <c r="I750" i="1"/>
  <c r="I936" i="1"/>
  <c r="I1128" i="1"/>
  <c r="I733" i="1"/>
  <c r="I741" i="1"/>
  <c r="I297" i="1"/>
  <c r="I463" i="1"/>
  <c r="I480" i="1"/>
  <c r="I383" i="1"/>
  <c r="I587" i="1"/>
  <c r="I1118" i="1"/>
  <c r="I594" i="1"/>
  <c r="I37" i="1"/>
  <c r="I840" i="1"/>
  <c r="I862" i="1"/>
  <c r="I1199" i="1"/>
  <c r="I66" i="1"/>
  <c r="I505" i="1"/>
  <c r="I765" i="1"/>
  <c r="I302" i="1"/>
  <c r="I322" i="1"/>
  <c r="I1157" i="1"/>
  <c r="I188" i="1"/>
  <c r="I1057" i="1"/>
  <c r="I568" i="1"/>
  <c r="I206" i="1"/>
  <c r="I245" i="1"/>
  <c r="I940" i="1"/>
  <c r="I190" i="1"/>
  <c r="I644" i="1"/>
  <c r="I1039" i="1"/>
  <c r="I1007" i="1"/>
  <c r="I314" i="1"/>
  <c r="I138" i="1"/>
  <c r="I236" i="1"/>
  <c r="I842" i="1"/>
  <c r="I159" i="1"/>
  <c r="I349" i="1"/>
  <c r="I604" i="1"/>
  <c r="I123" i="1"/>
  <c r="I501" i="1"/>
  <c r="I767" i="1"/>
  <c r="I623" i="1"/>
  <c r="I332" i="1"/>
  <c r="I494" i="1"/>
  <c r="I102" i="1"/>
  <c r="I598" i="1"/>
  <c r="I1184" i="1"/>
  <c r="I292" i="1"/>
  <c r="I1187" i="1"/>
  <c r="I201" i="1"/>
  <c r="I1228" i="1"/>
  <c r="I1151" i="1"/>
  <c r="I195" i="1"/>
  <c r="I732" i="1"/>
  <c r="I981" i="1"/>
  <c r="I706" i="1"/>
  <c r="I326" i="1"/>
  <c r="I631" i="1"/>
  <c r="I289" i="1"/>
  <c r="I577" i="1"/>
  <c r="I139" i="1"/>
  <c r="I270" i="1"/>
  <c r="I324" i="1"/>
  <c r="I29" i="1"/>
  <c r="I152" i="1"/>
  <c r="I800" i="1"/>
  <c r="I737" i="1"/>
  <c r="I837" i="1"/>
  <c r="I154" i="1"/>
  <c r="I1024" i="1"/>
  <c r="I136" i="1"/>
  <c r="I113" i="1"/>
  <c r="I166" i="1"/>
  <c r="I412" i="1"/>
  <c r="I172" i="1"/>
  <c r="I473" i="1"/>
  <c r="I216" i="1"/>
  <c r="I948" i="1"/>
  <c r="I222" i="1"/>
  <c r="I422" i="1"/>
  <c r="I670" i="1"/>
  <c r="I902" i="1"/>
  <c r="I300" i="1"/>
  <c r="I1103" i="1"/>
  <c r="I1006" i="1"/>
  <c r="I387" i="1"/>
  <c r="I374" i="1"/>
  <c r="I671" i="1"/>
  <c r="I888" i="1"/>
  <c r="I718" i="1"/>
  <c r="I957" i="1"/>
  <c r="I238" i="1"/>
  <c r="I32" i="1"/>
  <c r="I1020" i="1"/>
  <c r="I927" i="1"/>
  <c r="I89" i="1"/>
  <c r="I1023" i="1"/>
  <c r="I135" i="1"/>
  <c r="I639" i="1"/>
  <c r="I573" i="1"/>
  <c r="I263" i="1"/>
  <c r="I968" i="1"/>
  <c r="I45" i="1"/>
  <c r="I241" i="1"/>
  <c r="I1134" i="1"/>
  <c r="I252" i="1"/>
  <c r="I99" i="1"/>
  <c r="I1109" i="1"/>
  <c r="I1008" i="1"/>
  <c r="I267" i="1"/>
  <c r="I1098" i="1"/>
  <c r="I393" i="1"/>
  <c r="I992" i="1"/>
  <c r="I1102" i="1"/>
  <c r="I88" i="1"/>
  <c r="I281" i="1"/>
  <c r="I336" i="1"/>
  <c r="I844" i="1"/>
  <c r="I1123" i="1"/>
  <c r="I132" i="1"/>
  <c r="I933" i="1"/>
  <c r="I155" i="1"/>
  <c r="I1141" i="1"/>
  <c r="I914" i="1"/>
  <c r="I482" i="1"/>
  <c r="I527" i="1"/>
  <c r="I1173" i="1"/>
  <c r="I820" i="1"/>
  <c r="I262" i="1"/>
  <c r="I428" i="1"/>
  <c r="I334" i="1"/>
  <c r="I130" i="1"/>
  <c r="I684" i="1"/>
  <c r="I140" i="1"/>
  <c r="I781" i="1"/>
  <c r="I38" i="1"/>
  <c r="I101" i="1"/>
  <c r="I918" i="1"/>
  <c r="I160" i="1"/>
  <c r="I476" i="1"/>
  <c r="I443" i="1"/>
  <c r="I311" i="1"/>
  <c r="I805" i="1"/>
  <c r="I703" i="1"/>
  <c r="I1214" i="1"/>
  <c r="I261" i="1"/>
  <c r="I82" i="1"/>
  <c r="I591" i="1"/>
  <c r="I581" i="1"/>
  <c r="I546" i="1"/>
  <c r="I810" i="1"/>
  <c r="I170" i="1"/>
  <c r="I1095" i="1"/>
  <c r="I561" i="1"/>
  <c r="I365" i="1"/>
  <c r="I343" i="1"/>
  <c r="I435" i="1"/>
  <c r="I183" i="1"/>
  <c r="I1113" i="1"/>
  <c r="I788" i="1"/>
  <c r="I1144" i="1"/>
  <c r="I638" i="1"/>
  <c r="I548" i="1"/>
  <c r="I814" i="1"/>
  <c r="I288" i="1"/>
  <c r="I380" i="1"/>
  <c r="I427" i="1"/>
  <c r="I381" i="1"/>
  <c r="I46" i="1"/>
  <c r="I987" i="1"/>
  <c r="I283" i="1"/>
  <c r="I687" i="1"/>
  <c r="I610" i="1"/>
  <c r="I1188" i="1"/>
  <c r="I171" i="1"/>
  <c r="I1229" i="1"/>
  <c r="I248" i="1"/>
  <c r="I922" i="1"/>
  <c r="I655" i="1"/>
  <c r="I768" i="1"/>
  <c r="I477" i="1"/>
  <c r="I430" i="1"/>
  <c r="I579" i="1"/>
  <c r="I266" i="1"/>
  <c r="I367" i="1"/>
  <c r="I87" i="1"/>
  <c r="I713" i="1"/>
  <c r="I128" i="1"/>
  <c r="I31" i="1"/>
  <c r="I926" i="1"/>
  <c r="I627" i="1"/>
  <c r="I25" i="1"/>
  <c r="I690" i="1"/>
  <c r="I103" i="1"/>
  <c r="I622" i="1"/>
  <c r="I1217" i="1"/>
  <c r="I107" i="1"/>
  <c r="I33" i="1"/>
  <c r="I796" i="1"/>
  <c r="I416" i="1"/>
  <c r="I605" i="1"/>
  <c r="I896" i="1"/>
  <c r="I870" i="1"/>
  <c r="I95" i="1"/>
  <c r="I1241" i="1"/>
  <c r="I390" i="1"/>
  <c r="I57" i="1"/>
  <c r="I1025" i="1"/>
  <c r="I772" i="1"/>
  <c r="I522" i="1"/>
  <c r="I599" i="1"/>
  <c r="I149" i="1"/>
  <c r="I424" i="1"/>
  <c r="I209" i="1"/>
  <c r="I52" i="1"/>
  <c r="I925" i="1"/>
  <c r="I617" i="1"/>
  <c r="I178" i="1"/>
  <c r="I470" i="1"/>
  <c r="I693" i="1"/>
  <c r="I569" i="1"/>
  <c r="I575" i="1"/>
  <c r="I1126" i="1"/>
  <c r="I904" i="1"/>
  <c r="I51" i="1"/>
  <c r="I83" i="1"/>
  <c r="I1212" i="1"/>
  <c r="I753" i="1"/>
  <c r="I648" i="1"/>
  <c r="I780" i="1"/>
  <c r="I73" i="1"/>
  <c r="I312" i="1"/>
  <c r="I993" i="1"/>
  <c r="I853" i="1"/>
  <c r="I357" i="1"/>
  <c r="I56" i="1"/>
  <c r="I1018" i="1"/>
  <c r="I1049" i="1"/>
  <c r="I593" i="1"/>
  <c r="I748" i="1"/>
  <c r="I187" i="1"/>
  <c r="I185" i="1"/>
  <c r="I105" i="1"/>
  <c r="I801" i="1"/>
  <c r="I653" i="1"/>
  <c r="I321" i="1"/>
  <c r="I773" i="1"/>
  <c r="I782" i="1"/>
  <c r="I251" i="1"/>
  <c r="I821" i="1"/>
  <c r="I1194" i="1"/>
  <c r="I931" i="1"/>
  <c r="I1027" i="1"/>
  <c r="I232" i="1"/>
  <c r="I478" i="1"/>
  <c r="I198" i="1"/>
  <c r="I578" i="1"/>
  <c r="I1193" i="1"/>
  <c r="I306" i="1"/>
  <c r="I905" i="1"/>
  <c r="I1202" i="1"/>
  <c r="I520" i="1"/>
  <c r="I1127" i="1"/>
  <c r="I685" i="1"/>
  <c r="I1053" i="1"/>
  <c r="I12" i="1"/>
  <c r="I109" i="1"/>
  <c r="I354" i="1"/>
  <c r="I98" i="1"/>
  <c r="I923" i="1"/>
  <c r="I299" i="1"/>
  <c r="I1154" i="1"/>
  <c r="I344" i="1"/>
  <c r="I1225" i="1"/>
  <c r="I787" i="1"/>
  <c r="I59" i="1"/>
  <c r="I150" i="1"/>
  <c r="I743" i="1"/>
  <c r="I831" i="1"/>
  <c r="I770" i="1"/>
  <c r="I277" i="1"/>
  <c r="I1119" i="1"/>
  <c r="I683" i="1"/>
  <c r="I347" i="1"/>
  <c r="I913" i="1"/>
  <c r="I565" i="1"/>
  <c r="I1186" i="1"/>
  <c r="AR534" i="1"/>
  <c r="I1219" i="1"/>
  <c r="AR744" i="1"/>
  <c r="AR1078" i="1"/>
  <c r="I124" i="1"/>
  <c r="I1165" i="1"/>
  <c r="I200" i="1"/>
  <c r="I86" i="1"/>
  <c r="I496" i="1"/>
  <c r="I802" i="1"/>
  <c r="I420" i="1"/>
  <c r="I1192" i="1"/>
  <c r="I375" i="1"/>
  <c r="I137" i="1"/>
  <c r="I316" i="1"/>
  <c r="I1096" i="1"/>
  <c r="I406" i="1"/>
  <c r="I79" i="1"/>
  <c r="I891" i="1"/>
  <c r="I318" i="1"/>
  <c r="I1237" i="1"/>
  <c r="I629" i="1"/>
  <c r="I327" i="1"/>
  <c r="I1207" i="1"/>
  <c r="I208" i="1"/>
  <c r="I850" i="1"/>
  <c r="I231" i="1"/>
  <c r="I1074" i="1"/>
  <c r="I771" i="1"/>
  <c r="I199" i="1"/>
  <c r="I1182" i="1"/>
  <c r="I958" i="1"/>
  <c r="I1137" i="1"/>
  <c r="I290" i="1"/>
  <c r="I461" i="1"/>
  <c r="I384" i="1"/>
  <c r="I843" i="1"/>
  <c r="I339" i="1"/>
  <c r="I48" i="1"/>
  <c r="I202" i="1"/>
  <c r="I364" i="1"/>
  <c r="I826" i="1"/>
  <c r="I523" i="1"/>
  <c r="I1190" i="1"/>
  <c r="I1073" i="1"/>
  <c r="I592" i="1"/>
  <c r="I509" i="1"/>
  <c r="I489" i="1"/>
  <c r="I333" i="1"/>
  <c r="I121" i="1"/>
  <c r="I791" i="1"/>
  <c r="I218" i="1"/>
  <c r="I485" i="1"/>
  <c r="I803" i="1"/>
  <c r="I1105" i="1"/>
  <c r="I253" i="1"/>
  <c r="I34" i="1"/>
  <c r="I258" i="1"/>
  <c r="I182" i="1"/>
  <c r="I165" i="1"/>
  <c r="I950" i="1"/>
  <c r="I611" i="1"/>
  <c r="I763" i="1"/>
  <c r="I1174" i="1"/>
  <c r="I479" i="1"/>
  <c r="I1221" i="1"/>
  <c r="I533" i="1"/>
  <c r="I1005" i="1"/>
  <c r="I620" i="1"/>
  <c r="I883" i="1"/>
  <c r="I909" i="1"/>
  <c r="I886" i="1"/>
  <c r="I1234" i="1"/>
  <c r="I854" i="1"/>
  <c r="I1211" i="1"/>
  <c r="I21" i="1"/>
  <c r="I985" i="1"/>
  <c r="I529" i="1"/>
  <c r="I954" i="1"/>
  <c r="I246" i="1"/>
  <c r="I122" i="1"/>
  <c r="I900" i="1"/>
  <c r="I78" i="1"/>
  <c r="I162" i="1"/>
  <c r="I582" i="1"/>
  <c r="I388" i="1"/>
  <c r="I724" i="1"/>
  <c r="I426" i="1"/>
  <c r="I974" i="1"/>
  <c r="I939" i="1"/>
  <c r="I920" i="1"/>
  <c r="I362" i="1"/>
  <c r="I516" i="1"/>
  <c r="I9" i="1"/>
  <c r="I1003" i="1"/>
  <c r="I217" i="1"/>
  <c r="I469" i="1"/>
  <c r="I26" i="1"/>
  <c r="I849" i="1"/>
  <c r="I329" i="1"/>
  <c r="I675" i="1"/>
  <c r="I566" i="1"/>
  <c r="I894" i="1"/>
  <c r="I497" i="1"/>
  <c r="I508" i="1"/>
  <c r="I371" i="1"/>
  <c r="I1155" i="1"/>
  <c r="I418" i="1"/>
  <c r="I576" i="1"/>
  <c r="I355" i="1"/>
  <c r="I1124" i="1"/>
  <c r="I606" i="1"/>
  <c r="I71" i="1"/>
  <c r="I702" i="1"/>
  <c r="I458" i="1"/>
  <c r="I816" i="1"/>
  <c r="I411" i="1"/>
  <c r="I282" i="1"/>
  <c r="I715" i="1"/>
  <c r="I40" i="1"/>
  <c r="I1089" i="1"/>
  <c r="I1181" i="1"/>
  <c r="I234" i="1"/>
  <c r="I764" i="1"/>
  <c r="I368" i="1"/>
  <c r="I721" i="1"/>
  <c r="I871" i="1"/>
  <c r="I558" i="1"/>
  <c r="I177" i="1"/>
  <c r="I589" i="1"/>
  <c r="I134" i="1"/>
  <c r="I538" i="1"/>
  <c r="I225" i="1"/>
  <c r="I296" i="1"/>
  <c r="I1227" i="1"/>
  <c r="I697" i="1"/>
  <c r="I738" i="1"/>
  <c r="I618" i="1"/>
  <c r="I657" i="1"/>
  <c r="I60" i="1"/>
  <c r="I1175" i="1"/>
  <c r="I747" i="1"/>
  <c r="I419" i="1"/>
  <c r="I1216" i="1"/>
  <c r="I1150" i="1"/>
  <c r="I1044" i="1"/>
  <c r="I570" i="1"/>
  <c r="I1164" i="1"/>
  <c r="I848" i="1"/>
  <c r="I408" i="1"/>
  <c r="I1121" i="1"/>
  <c r="I590" i="1"/>
  <c r="I495" i="1"/>
  <c r="I19" i="1"/>
  <c r="I1169" i="1"/>
  <c r="I317" i="1"/>
  <c r="I247" i="1"/>
  <c r="I175" i="1"/>
  <c r="I730" i="1"/>
  <c r="I64" i="1"/>
  <c r="I682" i="1"/>
  <c r="I6" i="1"/>
  <c r="I1031" i="1"/>
  <c r="I867" i="1"/>
  <c r="I1130" i="1"/>
  <c r="I585" i="1"/>
  <c r="I551" i="1"/>
  <c r="I1158" i="1"/>
  <c r="I61" i="1"/>
  <c r="I515" i="1"/>
  <c r="I14" i="1"/>
  <c r="I304" i="1"/>
  <c r="I1131" i="1"/>
  <c r="I147" i="1"/>
  <c r="I55" i="1"/>
  <c r="I1012" i="1"/>
  <c r="I493" i="1"/>
  <c r="I917" i="1"/>
  <c r="I679" i="1"/>
  <c r="I1232" i="1"/>
  <c r="I811" i="1"/>
  <c r="I438" i="1"/>
  <c r="I331" i="1"/>
  <c r="I450" i="1"/>
  <c r="I1055" i="1"/>
  <c r="I278" i="1"/>
  <c r="I876" i="1"/>
  <c r="I544" i="1"/>
  <c r="I213" i="1"/>
  <c r="I777" i="1"/>
  <c r="I731" i="1"/>
  <c r="I466" i="1"/>
  <c r="I959" i="1"/>
  <c r="I1067" i="1"/>
  <c r="I142" i="1"/>
  <c r="I665" i="1"/>
  <c r="I855" i="1"/>
  <c r="I912" i="1"/>
  <c r="I207" i="1"/>
  <c r="I467" i="1"/>
  <c r="I503" i="1"/>
  <c r="I1028" i="1"/>
  <c r="I716" i="1"/>
  <c r="I279" i="1"/>
  <c r="I370" i="1"/>
  <c r="I197" i="1"/>
  <c r="I875" i="1"/>
  <c r="I1061" i="1"/>
  <c r="I726" i="1"/>
  <c r="I792" i="1"/>
  <c r="I229" i="1"/>
  <c r="I945" i="1"/>
  <c r="I462" i="1"/>
  <c r="I976" i="1"/>
  <c r="I908" i="1"/>
  <c r="I239" i="1"/>
  <c r="I1100" i="1"/>
  <c r="I911" i="1"/>
  <c r="I613" i="1"/>
  <c r="I43" i="1"/>
  <c r="I583" i="1"/>
  <c r="I667" i="1"/>
  <c r="I1226" i="1"/>
  <c r="I228" i="1"/>
  <c r="I695" i="1"/>
  <c r="I1001" i="1"/>
  <c r="I735" i="1"/>
  <c r="I437" i="1"/>
  <c r="I310" i="1"/>
  <c r="I559" i="1"/>
  <c r="I386" i="1"/>
  <c r="I39" i="1"/>
  <c r="I711" i="1"/>
  <c r="I151" i="1"/>
  <c r="I1136" i="1"/>
  <c r="I510" i="1"/>
  <c r="I519" i="1"/>
  <c r="I1011" i="1"/>
  <c r="I337" i="1"/>
  <c r="I676" i="1"/>
  <c r="I1213" i="1"/>
  <c r="I699" i="1"/>
  <c r="I1209" i="1"/>
  <c r="I1050" i="1"/>
  <c r="I975" i="1"/>
  <c r="I398" i="1"/>
  <c r="I219" i="1"/>
  <c r="I838" i="1"/>
  <c r="I1239" i="1"/>
  <c r="I397" i="1"/>
  <c r="I970" i="1"/>
  <c r="I856" i="1"/>
  <c r="I531" i="1"/>
  <c r="I794" i="1"/>
  <c r="I204" i="1"/>
  <c r="I962" i="1"/>
  <c r="I77" i="1"/>
  <c r="I10" i="1"/>
  <c r="I1145" i="1"/>
  <c r="I8" i="1"/>
  <c r="I44" i="1"/>
  <c r="I211" i="1"/>
  <c r="I90" i="1"/>
  <c r="I145" i="1"/>
  <c r="I885" i="1"/>
  <c r="I421" i="1"/>
  <c r="I341" i="1"/>
  <c r="I1045" i="1"/>
  <c r="I944" i="1"/>
  <c r="I666" i="1"/>
  <c r="I30" i="1"/>
  <c r="I455" i="1"/>
  <c r="I108" i="1"/>
  <c r="I342" i="1"/>
  <c r="I269" i="1"/>
  <c r="I224" i="1"/>
  <c r="I956" i="1"/>
  <c r="I417" i="1"/>
  <c r="I1200" i="1"/>
  <c r="I884" i="1"/>
  <c r="I556" i="1"/>
  <c r="I1000" i="1"/>
  <c r="I825" i="1"/>
  <c r="I907" i="1"/>
  <c r="I1177" i="1"/>
  <c r="I363" i="1"/>
  <c r="I736" i="1"/>
  <c r="I714" i="1"/>
  <c r="I446" i="1"/>
  <c r="I395" i="1"/>
  <c r="I348" i="1"/>
  <c r="I1106" i="1"/>
  <c r="I67" i="1"/>
  <c r="I994" i="1"/>
  <c r="I1054" i="1"/>
  <c r="I346" i="1"/>
  <c r="I672" i="1"/>
  <c r="I997" i="1"/>
  <c r="I491" i="1"/>
  <c r="I650" i="1"/>
  <c r="I284" i="1"/>
  <c r="I303" i="1"/>
  <c r="I498" i="1"/>
  <c r="I235" i="1"/>
  <c r="I977" i="1"/>
  <c r="I180" i="1"/>
  <c r="I1015" i="1"/>
  <c r="I1002" i="1"/>
  <c r="I563" i="1"/>
  <c r="I96" i="1"/>
  <c r="I640" i="1"/>
  <c r="I1043" i="1"/>
  <c r="I619" i="1"/>
  <c r="I626" i="1"/>
  <c r="I110" i="1"/>
  <c r="I1162" i="1"/>
  <c r="I1071" i="1"/>
  <c r="I1208" i="1"/>
  <c r="I673" i="1"/>
  <c r="I540" i="1"/>
  <c r="I319" i="1"/>
  <c r="I839" i="1"/>
  <c r="I1092" i="1"/>
  <c r="I864" i="1"/>
  <c r="I237" i="1"/>
  <c r="I1197" i="1"/>
  <c r="I126" i="1"/>
  <c r="I874" i="1"/>
  <c r="I1041" i="1"/>
  <c r="I54" i="1"/>
  <c r="I1087" i="1"/>
  <c r="I1009" i="1"/>
  <c r="I723" i="1"/>
  <c r="I1140" i="1"/>
  <c r="I554" i="1"/>
  <c r="I309" i="1"/>
  <c r="I709" i="1"/>
  <c r="I778" i="1"/>
  <c r="I660" i="1"/>
  <c r="I813" i="1"/>
  <c r="I453" i="1"/>
  <c r="I442" i="1"/>
  <c r="I268" i="1"/>
  <c r="I382" i="1"/>
  <c r="I1052" i="1"/>
  <c r="I448" i="1"/>
  <c r="I76" i="1"/>
  <c r="I193" i="1"/>
  <c r="I373" i="1"/>
  <c r="I254" i="1"/>
  <c r="I17" i="1"/>
  <c r="I746" i="1"/>
  <c r="I502" i="1"/>
  <c r="I161" i="1"/>
  <c r="I658" i="1"/>
  <c r="I740" i="1"/>
  <c r="I215" i="1"/>
  <c r="I115" i="1"/>
  <c r="I156" i="1"/>
  <c r="I81" i="1"/>
  <c r="I1082" i="1"/>
  <c r="I409" i="1"/>
  <c r="I1189" i="1"/>
  <c r="I921" i="1"/>
  <c r="I36" i="1"/>
  <c r="I465" i="1"/>
  <c r="I403" i="1"/>
  <c r="I798" i="1"/>
  <c r="I817" i="1"/>
  <c r="I399" i="1"/>
  <c r="I330" i="1"/>
  <c r="I153" i="1"/>
  <c r="I991" i="1"/>
  <c r="I972" i="1"/>
  <c r="I265" i="1"/>
  <c r="I168" i="1"/>
  <c r="I1063" i="1"/>
  <c r="I305" i="1"/>
  <c r="I1090" i="1"/>
  <c r="I295" i="1"/>
  <c r="I1033" i="1"/>
  <c r="I966" i="1"/>
  <c r="I506" i="1"/>
  <c r="I449" i="1"/>
  <c r="I979" i="1"/>
  <c r="I436" i="1"/>
  <c r="I490" i="1"/>
  <c r="I543" i="1"/>
  <c r="I62" i="1"/>
  <c r="I943" i="1"/>
  <c r="I119" i="1"/>
  <c r="I1070" i="1"/>
  <c r="I953" i="1"/>
  <c r="I335" i="1"/>
  <c r="I841" i="1"/>
  <c r="I734" i="1"/>
  <c r="AR1091" i="1"/>
  <c r="AR72" i="1"/>
  <c r="AR1035" i="1"/>
  <c r="AR1104" i="1"/>
  <c r="AR865" i="1"/>
  <c r="AR1075" i="1"/>
  <c r="AR500" i="1"/>
  <c r="AR705" i="1"/>
  <c r="AR504" i="1"/>
  <c r="AR525" i="1"/>
  <c r="AR49" i="1"/>
  <c r="AR596" i="1"/>
  <c r="AR1048" i="1"/>
  <c r="AR460" i="1"/>
  <c r="AR1147" i="1"/>
  <c r="AR1004" i="1"/>
  <c r="AR688" i="1"/>
  <c r="AR16" i="1"/>
  <c r="AR447" i="1"/>
  <c r="AR887" i="1"/>
  <c r="AR786" i="1"/>
  <c r="AR133" i="1"/>
  <c r="AR595" i="1"/>
  <c r="AR929" i="1"/>
  <c r="AR980" i="1"/>
  <c r="AR369" i="1"/>
  <c r="AR873" i="1"/>
  <c r="AR1149" i="1"/>
  <c r="AR1148" i="1"/>
  <c r="AR1115" i="1"/>
  <c r="AR774" i="1"/>
  <c r="AR560" i="1"/>
  <c r="AR881" i="1"/>
  <c r="AR822" i="1"/>
  <c r="AR328" i="1"/>
  <c r="AR111" i="1"/>
  <c r="AR340" i="1"/>
  <c r="AR396" i="1"/>
  <c r="AR535" i="1"/>
  <c r="AR664" i="1"/>
  <c r="AR603" i="1"/>
  <c r="AR84" i="1"/>
  <c r="AR547" i="1"/>
  <c r="AR120" i="1"/>
  <c r="AR1135" i="1"/>
  <c r="AR537" i="1"/>
  <c r="AR1220" i="1"/>
  <c r="AR637" i="1"/>
  <c r="AR588" i="1"/>
  <c r="AR186" i="1"/>
  <c r="AR4" i="1"/>
  <c r="AR630" i="1"/>
  <c r="AR499" i="1"/>
  <c r="AR659" i="1"/>
  <c r="AR1185" i="1"/>
  <c r="AR704" i="1"/>
  <c r="AR415" i="1"/>
  <c r="AR1112" i="1"/>
  <c r="AR58" i="1"/>
  <c r="AR1215" i="1"/>
  <c r="AR539" i="1"/>
  <c r="AR104" i="1"/>
  <c r="AR615" i="1"/>
  <c r="AR313" i="1"/>
  <c r="AR1079" i="1"/>
  <c r="AR413" i="1"/>
  <c r="AR971" i="1"/>
  <c r="AR1235" i="1"/>
  <c r="AR74" i="1"/>
  <c r="AR148" i="1"/>
  <c r="AR249" i="1"/>
  <c r="AR632" i="1"/>
  <c r="AR468" i="1"/>
  <c r="AR795" i="1"/>
  <c r="AR223" i="1"/>
  <c r="AR602" i="1"/>
  <c r="AR1038" i="1"/>
  <c r="AR356" i="1"/>
  <c r="BB1468" i="2"/>
  <c r="BB887" i="2"/>
  <c r="BA216" i="2"/>
  <c r="AZ216" i="2"/>
  <c r="AZ312" i="2"/>
  <c r="BA1361" i="2"/>
  <c r="BB312" i="2"/>
  <c r="N312" i="2" s="1"/>
  <c r="AZ396" i="2"/>
  <c r="AZ523" i="2"/>
  <c r="AZ1358" i="2"/>
  <c r="BB1358" i="2"/>
  <c r="N1358" i="2" s="1"/>
  <c r="BB932" i="2"/>
  <c r="N932" i="2" s="1"/>
  <c r="AZ932" i="2"/>
  <c r="AZ717" i="2"/>
  <c r="BB722" i="2"/>
  <c r="N722" i="2" s="1"/>
  <c r="AZ722" i="2"/>
  <c r="AZ1403" i="2"/>
  <c r="BB1403" i="2"/>
  <c r="N1403" i="2" s="1"/>
  <c r="BB1159" i="2"/>
  <c r="N1159" i="2" s="1"/>
  <c r="BA90" i="2"/>
  <c r="BB90" i="2"/>
  <c r="N90" i="2" s="1"/>
  <c r="BA672" i="2"/>
  <c r="BA955" i="2"/>
  <c r="BB672" i="2"/>
  <c r="N672" i="2" s="1"/>
  <c r="BB1361" i="2"/>
  <c r="N1361" i="2" s="1"/>
  <c r="BB1000" i="2"/>
  <c r="BA1000" i="2"/>
  <c r="AZ1080" i="2"/>
  <c r="BB1647" i="2"/>
  <c r="N1647" i="2" s="1"/>
  <c r="BA1647" i="2"/>
  <c r="BB760" i="2"/>
  <c r="N760" i="2" s="1"/>
  <c r="AZ760" i="2"/>
  <c r="BA1349" i="2"/>
  <c r="BB678" i="2"/>
  <c r="BA990" i="2"/>
  <c r="AZ1073" i="2"/>
  <c r="AZ956" i="2"/>
  <c r="BA11" i="2"/>
  <c r="BB11" i="2"/>
  <c r="N11" i="2" s="1"/>
  <c r="BA647" i="2"/>
  <c r="BB1383" i="2"/>
  <c r="BA1383" i="2"/>
  <c r="BA482" i="2"/>
  <c r="AZ750" i="2"/>
  <c r="BB482" i="2"/>
  <c r="N482" i="2" s="1"/>
  <c r="BA676" i="2"/>
  <c r="BB1087" i="2"/>
  <c r="BB676" i="2"/>
  <c r="N676" i="2" s="1"/>
  <c r="BA1087" i="2"/>
  <c r="BA1159" i="2"/>
  <c r="BB345" i="2"/>
  <c r="N354" i="2" s="1"/>
  <c r="AZ345" i="2"/>
  <c r="BB91" i="2"/>
  <c r="N91" i="2" s="1"/>
  <c r="BB750" i="2"/>
  <c r="N750" i="2" s="1"/>
  <c r="BB955" i="2"/>
  <c r="N955" i="2" s="1"/>
  <c r="BA217" i="2"/>
  <c r="AZ217" i="2"/>
  <c r="AZ1219" i="2"/>
  <c r="BB1300" i="2"/>
  <c r="BB647" i="2"/>
  <c r="N647" i="2" s="1"/>
  <c r="AZ496" i="2"/>
  <c r="BA396" i="2"/>
  <c r="BB1482" i="2"/>
  <c r="N1482" i="2" s="1"/>
  <c r="BA1482" i="2"/>
  <c r="BB250" i="2"/>
  <c r="N250" i="2" s="1"/>
  <c r="BA250" i="2"/>
  <c r="BB1219" i="2"/>
  <c r="N1219" i="2" s="1"/>
  <c r="AZ1253" i="2"/>
  <c r="BA1298" i="2"/>
  <c r="N1298" i="2" s="1"/>
  <c r="BB1616" i="2"/>
  <c r="N1616" i="2" s="1"/>
  <c r="BA1765" i="2"/>
  <c r="BB1765" i="2"/>
  <c r="BA981" i="2"/>
  <c r="BA1616" i="2"/>
  <c r="BA1730" i="2"/>
  <c r="BA1475" i="2"/>
  <c r="AZ95" i="2"/>
  <c r="BB618" i="2"/>
  <c r="AZ904" i="2"/>
  <c r="BB203" i="2"/>
  <c r="N203" i="2" s="1"/>
  <c r="BA52" i="2"/>
  <c r="BA203" i="2"/>
  <c r="AZ52" i="2"/>
  <c r="AZ466" i="2"/>
  <c r="BA1484" i="2"/>
  <c r="BB653" i="2"/>
  <c r="N653" i="2" s="1"/>
  <c r="BA466" i="2"/>
  <c r="BB956" i="2"/>
  <c r="N956" i="2" s="1"/>
  <c r="BB904" i="2"/>
  <c r="N904" i="2" s="1"/>
  <c r="BA456" i="2"/>
  <c r="BA887" i="2"/>
  <c r="BB1474" i="2"/>
  <c r="N1474" i="2" s="1"/>
  <c r="BA787" i="2"/>
  <c r="BA618" i="2"/>
  <c r="BA1061" i="2"/>
  <c r="AZ1061" i="2"/>
  <c r="BA927" i="2"/>
  <c r="AZ1396" i="2"/>
  <c r="BB927" i="2"/>
  <c r="N927" i="2" s="1"/>
  <c r="AZ412" i="2"/>
  <c r="BB1298" i="2"/>
  <c r="BB1335" i="2"/>
  <c r="N1335" i="2" s="1"/>
  <c r="BA21" i="2"/>
  <c r="BB21" i="2"/>
  <c r="N21" i="2" s="1"/>
  <c r="BB981" i="2"/>
  <c r="BB1253" i="2"/>
  <c r="N1253" i="2" s="1"/>
  <c r="BA1073" i="2"/>
  <c r="BA1165" i="2"/>
  <c r="BA330" i="2"/>
  <c r="BA678" i="2"/>
  <c r="N678" i="2" s="1"/>
  <c r="AZ1165" i="2"/>
  <c r="BB330" i="2"/>
  <c r="N330" i="2" s="1"/>
  <c r="AZ1013" i="2"/>
  <c r="BB1544" i="2"/>
  <c r="N1544" i="2" s="1"/>
  <c r="BB818" i="2"/>
  <c r="N818" i="2" s="1"/>
  <c r="AZ818" i="2"/>
  <c r="AZ1544" i="2"/>
  <c r="BA385" i="2"/>
  <c r="BB865" i="2"/>
  <c r="N865" i="2" s="1"/>
  <c r="BB385" i="2"/>
  <c r="BA1501" i="2"/>
  <c r="BB1501" i="2"/>
  <c r="N1501" i="2" s="1"/>
  <c r="BA1206" i="2"/>
  <c r="BB1549" i="2"/>
  <c r="N1549" i="2" s="1"/>
  <c r="BA874" i="2"/>
  <c r="BA865" i="2"/>
  <c r="BA1473" i="2"/>
  <c r="BB1206" i="2"/>
  <c r="N1206" i="2" s="1"/>
  <c r="BB874" i="2"/>
  <c r="AZ1449" i="2"/>
  <c r="AZ479" i="2"/>
  <c r="BB458" i="2"/>
  <c r="BA827" i="2"/>
  <c r="BA389" i="2"/>
  <c r="AZ1412" i="2"/>
  <c r="BB827" i="2"/>
  <c r="N827" i="2" s="1"/>
  <c r="AZ525" i="2"/>
  <c r="BA693" i="2"/>
  <c r="BB389" i="2"/>
  <c r="BA496" i="2"/>
  <c r="BB693" i="2"/>
  <c r="N693" i="2" s="1"/>
  <c r="BA1305" i="2"/>
  <c r="BB1305" i="2"/>
  <c r="N1305" i="2" s="1"/>
  <c r="BB1356" i="2"/>
  <c r="N1356" i="2" s="1"/>
  <c r="BA1356" i="2"/>
  <c r="BA95" i="2"/>
  <c r="BB767" i="2"/>
  <c r="N767" i="2" s="1"/>
  <c r="BB845" i="2"/>
  <c r="N845" i="2" s="1"/>
  <c r="BA659" i="2"/>
  <c r="AZ489" i="2"/>
  <c r="AZ403" i="2"/>
  <c r="AZ1096" i="2"/>
  <c r="BB916" i="2"/>
  <c r="N916" i="2" s="1"/>
  <c r="AZ506" i="2"/>
  <c r="AZ916" i="2"/>
  <c r="BB851" i="2"/>
  <c r="BA644" i="2"/>
  <c r="BB900" i="2"/>
  <c r="N900" i="2" s="1"/>
  <c r="BB516" i="2"/>
  <c r="N516" i="2" s="1"/>
  <c r="BA900" i="2"/>
  <c r="BB460" i="2"/>
  <c r="AZ644" i="2"/>
  <c r="AZ460" i="2"/>
  <c r="AZ96" i="2"/>
  <c r="BB1452" i="2"/>
  <c r="N1452" i="2" s="1"/>
  <c r="BA233" i="2"/>
  <c r="BB233" i="2"/>
  <c r="N233" i="2" s="1"/>
  <c r="AZ1473" i="2"/>
  <c r="BA1468" i="2"/>
  <c r="BA786" i="2"/>
  <c r="AZ653" i="2"/>
  <c r="BA386" i="2"/>
  <c r="BB386" i="2"/>
  <c r="BA943" i="2"/>
  <c r="BA607" i="2"/>
  <c r="BB607" i="2"/>
  <c r="N607" i="2" s="1"/>
  <c r="BA156" i="2"/>
  <c r="BB943" i="2"/>
  <c r="N943" i="2" s="1"/>
  <c r="BB156" i="2"/>
  <c r="N156" i="2" s="1"/>
  <c r="AZ1310" i="2"/>
  <c r="BB525" i="2"/>
  <c r="N525" i="2" s="1"/>
  <c r="BB883" i="2"/>
  <c r="AZ883" i="2"/>
  <c r="AZ551" i="2"/>
  <c r="BB1388" i="2"/>
  <c r="N1388" i="2" s="1"/>
  <c r="BB1337" i="2"/>
  <c r="AZ1388" i="2"/>
  <c r="AZ1337" i="2"/>
  <c r="BB787" i="2"/>
  <c r="N787" i="2" s="1"/>
  <c r="BB1344" i="2"/>
  <c r="N1344" i="2" s="1"/>
  <c r="BA1344" i="2"/>
  <c r="BA1022" i="2"/>
  <c r="BA551" i="2"/>
  <c r="AZ1022" i="2"/>
  <c r="AZ143" i="2"/>
  <c r="BA1756" i="2"/>
  <c r="BB1756" i="2"/>
  <c r="BB1328" i="2"/>
  <c r="N1328" i="2" s="1"/>
  <c r="AZ1475" i="2"/>
  <c r="AZ1372" i="2"/>
  <c r="BB723" i="2"/>
  <c r="N723" i="2" s="1"/>
  <c r="BA1045" i="2"/>
  <c r="BA988" i="2"/>
  <c r="BB1484" i="2"/>
  <c r="N1484" i="2" s="1"/>
  <c r="BA723" i="2"/>
  <c r="BB1045" i="2"/>
  <c r="N1045" i="2" s="1"/>
  <c r="BA344" i="2"/>
  <c r="AZ988" i="2"/>
  <c r="BB344" i="2"/>
  <c r="N353" i="2" s="1"/>
  <c r="BB86" i="2"/>
  <c r="N86" i="2" s="1"/>
  <c r="BB1031" i="2"/>
  <c r="N1031" i="2" s="1"/>
  <c r="BB1027" i="2"/>
  <c r="N1027" i="2" s="1"/>
  <c r="BA86" i="2"/>
  <c r="BA381" i="2"/>
  <c r="BA1643" i="2"/>
  <c r="BB1090" i="2"/>
  <c r="N1090" i="2" s="1"/>
  <c r="BB1160" i="2"/>
  <c r="N1160" i="2" s="1"/>
  <c r="BA1027" i="2"/>
  <c r="BB113" i="2"/>
  <c r="N113" i="2" s="1"/>
  <c r="BA775" i="2"/>
  <c r="AZ113" i="2"/>
  <c r="BB775" i="2"/>
  <c r="N775" i="2" s="1"/>
  <c r="BA325" i="2"/>
  <c r="AZ881" i="2"/>
  <c r="BA78" i="2"/>
  <c r="BB325" i="2"/>
  <c r="N325" i="2" s="1"/>
  <c r="BA104" i="2"/>
  <c r="BA1325" i="2"/>
  <c r="BB68" i="2"/>
  <c r="N68" i="2" s="1"/>
  <c r="BB1325" i="2"/>
  <c r="N1325" i="2" s="1"/>
  <c r="BB444" i="2"/>
  <c r="N444" i="2" s="1"/>
  <c r="AZ875" i="2"/>
  <c r="BB10" i="2"/>
  <c r="N10" i="2" s="1"/>
  <c r="BA761" i="2"/>
  <c r="BA1071" i="2"/>
  <c r="BA10" i="2"/>
  <c r="AZ769" i="2"/>
  <c r="BB1602" i="2"/>
  <c r="N1602" i="2" s="1"/>
  <c r="AZ1602" i="2"/>
  <c r="BA1452" i="2"/>
  <c r="BA1781" i="2"/>
  <c r="BB1781" i="2"/>
  <c r="BA1013" i="2"/>
  <c r="AZ1595" i="2"/>
  <c r="BA1096" i="2"/>
  <c r="AZ720" i="2"/>
  <c r="BB1395" i="2"/>
  <c r="N1395" i="2" s="1"/>
  <c r="BA686" i="2"/>
  <c r="BA720" i="2"/>
  <c r="AZ1136" i="2"/>
  <c r="BB1199" i="2"/>
  <c r="N1199" i="2" s="1"/>
  <c r="AZ1395" i="2"/>
  <c r="BB686" i="2"/>
  <c r="N686" i="2" s="1"/>
  <c r="BA1545" i="2"/>
  <c r="BB1336" i="2"/>
  <c r="N1336" i="2" s="1"/>
  <c r="BB1545" i="2"/>
  <c r="N1545" i="2" s="1"/>
  <c r="BA1336" i="2"/>
  <c r="BA845" i="2"/>
  <c r="AZ761" i="2"/>
  <c r="BB1147" i="2"/>
  <c r="BB1071" i="2"/>
  <c r="BA1147" i="2"/>
  <c r="AZ1259" i="2"/>
  <c r="AZ748" i="2"/>
  <c r="BB1387" i="2"/>
  <c r="BA957" i="2"/>
  <c r="BA1387" i="2"/>
  <c r="N1387" i="2" s="1"/>
  <c r="BA1595" i="2"/>
  <c r="BB1457" i="2"/>
  <c r="BA1485" i="2"/>
  <c r="BB339" i="2"/>
  <c r="N348" i="2" s="1"/>
  <c r="AZ1292" i="2"/>
  <c r="BB1392" i="2"/>
  <c r="N1392" i="2" s="1"/>
  <c r="BA1392" i="2"/>
  <c r="AZ992" i="2"/>
  <c r="BB1072" i="2"/>
  <c r="BA1490" i="2"/>
  <c r="BA1449" i="2"/>
  <c r="BA458" i="2"/>
  <c r="AZ851" i="2"/>
  <c r="BB804" i="2"/>
  <c r="N804" i="2" s="1"/>
  <c r="BB892" i="2"/>
  <c r="BB271" i="2"/>
  <c r="AZ1043" i="2"/>
  <c r="BB1508" i="2"/>
  <c r="N1508" i="2" s="1"/>
  <c r="AZ271" i="2"/>
  <c r="BA96" i="2"/>
  <c r="AZ1508" i="2"/>
  <c r="AZ1419" i="2"/>
  <c r="BB1478" i="2"/>
  <c r="N1478" i="2" s="1"/>
  <c r="BB1640" i="2"/>
  <c r="N1640" i="2" s="1"/>
  <c r="BA1478" i="2"/>
  <c r="BA486" i="2"/>
  <c r="BA1466" i="2"/>
  <c r="BB550" i="2"/>
  <c r="N550" i="2" s="1"/>
  <c r="BA498" i="2"/>
  <c r="BB1130" i="2"/>
  <c r="N1130" i="2" s="1"/>
  <c r="AZ444" i="2"/>
  <c r="BB1485" i="2"/>
  <c r="N1485" i="2" s="1"/>
  <c r="AZ456" i="2"/>
  <c r="AZ486" i="2"/>
  <c r="BB490" i="2"/>
  <c r="AZ550" i="2"/>
  <c r="BB498" i="2"/>
  <c r="BB885" i="2"/>
  <c r="AZ174" i="2"/>
  <c r="BA1406" i="2"/>
  <c r="BA511" i="2"/>
  <c r="BA1763" i="2"/>
  <c r="BA490" i="2"/>
  <c r="BA1046" i="2"/>
  <c r="AZ1723" i="2"/>
  <c r="BA467" i="2"/>
  <c r="BB107" i="2"/>
  <c r="N107" i="2" s="1"/>
  <c r="BA432" i="2"/>
  <c r="BA479" i="2"/>
  <c r="N479" i="2" s="1"/>
  <c r="BA660" i="2"/>
  <c r="BA107" i="2"/>
  <c r="BA74" i="2"/>
  <c r="BA322" i="2"/>
  <c r="BB1763" i="2"/>
  <c r="AZ511" i="2"/>
  <c r="BA125" i="2"/>
  <c r="BA1031" i="2"/>
  <c r="BA1315" i="2"/>
  <c r="BA1335" i="2"/>
  <c r="BB125" i="2"/>
  <c r="N125" i="2" s="1"/>
  <c r="AZ68" i="2"/>
  <c r="BA1493" i="2"/>
  <c r="BA155" i="2"/>
  <c r="BB786" i="2"/>
  <c r="N786" i="2" s="1"/>
  <c r="BA704" i="2"/>
  <c r="BA348" i="2"/>
  <c r="BB929" i="2"/>
  <c r="N929" i="2" s="1"/>
  <c r="BB1764" i="2"/>
  <c r="BB634" i="2"/>
  <c r="N634" i="2" s="1"/>
  <c r="BA1518" i="2"/>
  <c r="BA369" i="2"/>
  <c r="BA1088" i="2"/>
  <c r="AZ634" i="2"/>
  <c r="BB369" i="2"/>
  <c r="BB842" i="2"/>
  <c r="N842" i="2" s="1"/>
  <c r="BA1199" i="2"/>
  <c r="BA577" i="2"/>
  <c r="BB708" i="2"/>
  <c r="BB577" i="2"/>
  <c r="N577" i="2" s="1"/>
  <c r="BA237" i="2"/>
  <c r="BB237" i="2"/>
  <c r="N237" i="2" s="1"/>
  <c r="BA492" i="2"/>
  <c r="BA1372" i="2"/>
  <c r="BA1690" i="2"/>
  <c r="BB492" i="2"/>
  <c r="BA1670" i="2"/>
  <c r="BA1236" i="2"/>
  <c r="BA1160" i="2"/>
  <c r="BA1645" i="2"/>
  <c r="BA1396" i="2"/>
  <c r="BA1360" i="2"/>
  <c r="AZ1360" i="2"/>
  <c r="BB1217" i="2"/>
  <c r="N1217" i="2" s="1"/>
  <c r="AZ1090" i="2"/>
  <c r="AZ322" i="2"/>
  <c r="BB1389" i="2"/>
  <c r="N1389" i="2" s="1"/>
  <c r="BB1247" i="2"/>
  <c r="N1247" i="2" s="1"/>
  <c r="AZ1247" i="2"/>
  <c r="BA790" i="2"/>
  <c r="BA1435" i="2"/>
  <c r="BA989" i="2"/>
  <c r="BB1680" i="2"/>
  <c r="N1680" i="2" s="1"/>
  <c r="AZ790" i="2"/>
  <c r="AZ1435" i="2"/>
  <c r="BB78" i="2"/>
  <c r="N78" i="2" s="1"/>
  <c r="BA1389" i="2"/>
  <c r="BA376" i="2"/>
  <c r="BA1680" i="2"/>
  <c r="BB1334" i="2"/>
  <c r="N1334" i="2" s="1"/>
  <c r="BA769" i="2"/>
  <c r="BA1698" i="2"/>
  <c r="BA1202" i="2"/>
  <c r="BB1094" i="2"/>
  <c r="N1094" i="2" s="1"/>
  <c r="BB1698" i="2"/>
  <c r="N1698" i="2" s="1"/>
  <c r="BB141" i="2"/>
  <c r="N141" i="2" s="1"/>
  <c r="BB1242" i="2"/>
  <c r="N1242" i="2" s="1"/>
  <c r="BA1094" i="2"/>
  <c r="AZ1129" i="2"/>
  <c r="BA1242" i="2"/>
  <c r="BB857" i="2"/>
  <c r="N857" i="2" s="1"/>
  <c r="BB528" i="2"/>
  <c r="N528" i="2" s="1"/>
  <c r="AZ802" i="2"/>
  <c r="BA1504" i="2"/>
  <c r="BB1746" i="2"/>
  <c r="N1746" i="2" s="1"/>
  <c r="AZ100" i="2"/>
  <c r="AZ1746" i="2"/>
  <c r="AZ338" i="2"/>
  <c r="AZ1744" i="2"/>
  <c r="BB1235" i="2"/>
  <c r="BA48" i="2"/>
  <c r="BB594" i="2"/>
  <c r="N594" i="2" s="1"/>
  <c r="BB866" i="2"/>
  <c r="N866" i="2" s="1"/>
  <c r="BB440" i="2"/>
  <c r="N440" i="2" s="1"/>
  <c r="BB181" i="2"/>
  <c r="N181" i="2" s="1"/>
  <c r="AZ181" i="2"/>
  <c r="BB23" i="2"/>
  <c r="N23" i="2" s="1"/>
  <c r="BB1626" i="2"/>
  <c r="N1626" i="2" s="1"/>
  <c r="BB1417" i="2"/>
  <c r="N1417" i="2" s="1"/>
  <c r="BB899" i="2"/>
  <c r="N899" i="2" s="1"/>
  <c r="AZ1235" i="2"/>
  <c r="AZ594" i="2"/>
  <c r="AZ866" i="2"/>
  <c r="BA1626" i="2"/>
  <c r="BB1744" i="2"/>
  <c r="N1744" i="2" s="1"/>
  <c r="BA1787" i="2"/>
  <c r="BB1106" i="2"/>
  <c r="N1106" i="2" s="1"/>
  <c r="BB1787" i="2"/>
  <c r="BA1442" i="2"/>
  <c r="BA811" i="2"/>
  <c r="AZ1106" i="2"/>
  <c r="BB1442" i="2"/>
  <c r="N1442" i="2" s="1"/>
  <c r="BA729" i="2"/>
  <c r="BB811" i="2"/>
  <c r="N811" i="2" s="1"/>
  <c r="BB966" i="2"/>
  <c r="BA231" i="2"/>
  <c r="AZ729" i="2"/>
  <c r="BB64" i="2"/>
  <c r="N64" i="2" s="1"/>
  <c r="AZ966" i="2"/>
  <c r="BB231" i="2"/>
  <c r="N231" i="2" s="1"/>
  <c r="AZ398" i="2"/>
  <c r="AZ232" i="2"/>
  <c r="BA1603" i="2"/>
  <c r="BA1153" i="2"/>
  <c r="AZ1262" i="2"/>
  <c r="BB1261" i="2"/>
  <c r="BA100" i="2"/>
  <c r="BA558" i="2"/>
  <c r="BB914" i="2"/>
  <c r="N914" i="2" s="1"/>
  <c r="BB996" i="2"/>
  <c r="BB338" i="2"/>
  <c r="N347" i="2" s="1"/>
  <c r="AZ348" i="2"/>
  <c r="AZ1471" i="2"/>
  <c r="AZ908" i="2"/>
  <c r="AZ558" i="2"/>
  <c r="BA637" i="2"/>
  <c r="AZ360" i="2"/>
  <c r="BA809" i="2"/>
  <c r="BA152" i="2"/>
  <c r="AZ1774" i="2"/>
  <c r="AZ809" i="2"/>
  <c r="BB604" i="2"/>
  <c r="N604" i="2" s="1"/>
  <c r="AZ1371" i="2"/>
  <c r="AZ604" i="2"/>
  <c r="BA1699" i="2"/>
  <c r="AZ257" i="2"/>
  <c r="BB599" i="2"/>
  <c r="BA122" i="2"/>
  <c r="BA568" i="2"/>
  <c r="AZ767" i="2"/>
  <c r="BA1024" i="2"/>
  <c r="AZ568" i="2"/>
  <c r="BA599" i="2"/>
  <c r="BA914" i="2"/>
  <c r="BA1775" i="2"/>
  <c r="AZ1075" i="2"/>
  <c r="BA597" i="2"/>
  <c r="AZ1024" i="2"/>
  <c r="AZ1745" i="2"/>
  <c r="BB1645" i="2"/>
  <c r="N1645" i="2" s="1"/>
  <c r="BB1267" i="2"/>
  <c r="BB45" i="2"/>
  <c r="N45" i="2" s="1"/>
  <c r="BA1542" i="2"/>
  <c r="BB591" i="2"/>
  <c r="N591" i="2" s="1"/>
  <c r="BB1721" i="2"/>
  <c r="N1721" i="2" s="1"/>
  <c r="BB1080" i="2"/>
  <c r="BA810" i="2"/>
  <c r="BA394" i="2"/>
  <c r="BB152" i="2"/>
  <c r="N152" i="2" s="1"/>
  <c r="BA807" i="2"/>
  <c r="AZ1267" i="2"/>
  <c r="BA908" i="2"/>
  <c r="AZ1542" i="2"/>
  <c r="BA591" i="2"/>
  <c r="AZ929" i="2"/>
  <c r="BB1643" i="2"/>
  <c r="N1643" i="2" s="1"/>
  <c r="AZ138" i="2"/>
  <c r="BB467" i="2"/>
  <c r="N467" i="2" s="1"/>
  <c r="BB1649" i="2"/>
  <c r="N1649" i="2" s="1"/>
  <c r="BA403" i="2"/>
  <c r="BA41" i="2"/>
  <c r="BB1504" i="2"/>
  <c r="N1504" i="2" s="1"/>
  <c r="BA1721" i="2"/>
  <c r="BA1454" i="2"/>
  <c r="AZ1454" i="2"/>
  <c r="AZ1155" i="2"/>
  <c r="BB704" i="2"/>
  <c r="AZ586" i="2"/>
  <c r="AZ646" i="2"/>
  <c r="BA804" i="2"/>
  <c r="BA842" i="2"/>
  <c r="BA358" i="2"/>
  <c r="BA1365" i="2"/>
  <c r="BA1217" i="2"/>
  <c r="BA595" i="2"/>
  <c r="BB288" i="2"/>
  <c r="N288" i="2" s="1"/>
  <c r="BA1130" i="2"/>
  <c r="BA1577" i="2"/>
  <c r="BA1072" i="2"/>
  <c r="BA91" i="2"/>
  <c r="AZ1775" i="2"/>
  <c r="BB748" i="2"/>
  <c r="N748" i="2" s="1"/>
  <c r="BB358" i="2"/>
  <c r="N367" i="2" s="1"/>
  <c r="BB1365" i="2"/>
  <c r="BB595" i="2"/>
  <c r="AZ1752" i="2"/>
  <c r="BB1656" i="2"/>
  <c r="N1656" i="2" s="1"/>
  <c r="BA1492" i="2"/>
  <c r="AZ452" i="2"/>
  <c r="BB165" i="2"/>
  <c r="N165" i="2" s="1"/>
  <c r="BA1148" i="2"/>
  <c r="AZ1603" i="2"/>
  <c r="BB990" i="2"/>
  <c r="BA1677" i="2"/>
  <c r="BB1677" i="2"/>
  <c r="N1677" i="2" s="1"/>
  <c r="BA605" i="2"/>
  <c r="AZ376" i="2"/>
  <c r="BA639" i="2"/>
  <c r="BB605" i="2"/>
  <c r="N605" i="2" s="1"/>
  <c r="AZ111" i="2"/>
  <c r="BA1256" i="2"/>
  <c r="BA1176" i="2"/>
  <c r="BA1764" i="2"/>
  <c r="AZ1730" i="2"/>
  <c r="AZ1711" i="2"/>
  <c r="BA189" i="2"/>
  <c r="BB1176" i="2"/>
  <c r="N1176" i="2" s="1"/>
  <c r="BB185" i="2"/>
  <c r="N185" i="2" s="1"/>
  <c r="AZ64" i="2"/>
  <c r="BB189" i="2"/>
  <c r="N189" i="2" s="1"/>
  <c r="AZ87" i="2"/>
  <c r="BA516" i="2"/>
  <c r="AZ1514" i="2"/>
  <c r="BB1418" i="2"/>
  <c r="N1418" i="2" s="1"/>
  <c r="BA138" i="2"/>
  <c r="BA1268" i="2"/>
  <c r="BB143" i="2"/>
  <c r="N143" i="2" s="1"/>
  <c r="AZ1268" i="2"/>
  <c r="AZ1566" i="2"/>
  <c r="BA232" i="2"/>
  <c r="BB1493" i="2"/>
  <c r="N1493" i="2" s="1"/>
  <c r="BB1490" i="2"/>
  <c r="N1490" i="2" s="1"/>
  <c r="AZ1690" i="2"/>
  <c r="BA708" i="2"/>
  <c r="BA822" i="2"/>
  <c r="BA630" i="2"/>
  <c r="BB39" i="2"/>
  <c r="N39" i="2" s="1"/>
  <c r="BB1553" i="2"/>
  <c r="N1553" i="2" s="1"/>
  <c r="AZ185" i="2"/>
  <c r="BB822" i="2"/>
  <c r="N822" i="2" s="1"/>
  <c r="BB1015" i="2"/>
  <c r="N1015" i="2" s="1"/>
  <c r="BB630" i="2"/>
  <c r="N630" i="2" s="1"/>
  <c r="AZ39" i="2"/>
  <c r="BA409" i="2"/>
  <c r="BB1156" i="2"/>
  <c r="N1156" i="2" s="1"/>
  <c r="AZ805" i="2"/>
  <c r="BA1716" i="2"/>
  <c r="AZ285" i="2"/>
  <c r="BA1015" i="2"/>
  <c r="BB409" i="2"/>
  <c r="N409" i="2" s="1"/>
  <c r="BA335" i="2"/>
  <c r="AZ1156" i="2"/>
  <c r="BB88" i="2"/>
  <c r="N88" i="2" s="1"/>
  <c r="BB1002" i="2"/>
  <c r="BB381" i="2"/>
  <c r="BA747" i="2"/>
  <c r="AZ1466" i="2"/>
  <c r="BB1148" i="2"/>
  <c r="N1148" i="2" s="1"/>
  <c r="BB335" i="2"/>
  <c r="N344" i="2" s="1"/>
  <c r="BB1406" i="2"/>
  <c r="N1406" i="2" s="1"/>
  <c r="BA1002" i="2"/>
  <c r="BB639" i="2"/>
  <c r="N639" i="2" s="1"/>
  <c r="AZ383" i="2"/>
  <c r="BB196" i="2"/>
  <c r="N196" i="2" s="1"/>
  <c r="BA1102" i="2"/>
  <c r="BB74" i="2"/>
  <c r="N74" i="2" s="1"/>
  <c r="AZ756" i="2"/>
  <c r="BB1083" i="2"/>
  <c r="AZ196" i="2"/>
  <c r="BB1102" i="2"/>
  <c r="N1102" i="2" s="1"/>
  <c r="BB72" i="2"/>
  <c r="N72" i="2" s="1"/>
  <c r="AZ1085" i="2"/>
  <c r="BA72" i="2"/>
  <c r="BA284" i="2"/>
  <c r="BB284" i="2"/>
  <c r="N284" i="2" s="1"/>
  <c r="BA1254" i="2"/>
  <c r="BA1735" i="2"/>
  <c r="BB596" i="2"/>
  <c r="BA133" i="2"/>
  <c r="BB59" i="2"/>
  <c r="N59" i="2" s="1"/>
  <c r="AZ626" i="2"/>
  <c r="BB999" i="2"/>
  <c r="AZ1314" i="2"/>
  <c r="BB1514" i="2"/>
  <c r="BA59" i="2"/>
  <c r="BA1474" i="2"/>
  <c r="BB452" i="2"/>
  <c r="BB1735" i="2"/>
  <c r="N1735" i="2" s="1"/>
  <c r="BA1568" i="2"/>
  <c r="AZ596" i="2"/>
  <c r="BB133" i="2"/>
  <c r="N133" i="2" s="1"/>
  <c r="BA57" i="2"/>
  <c r="BB1577" i="2"/>
  <c r="N1577" i="2" s="1"/>
  <c r="BB660" i="2"/>
  <c r="N660" i="2" s="1"/>
  <c r="BB1205" i="2"/>
  <c r="N1205" i="2" s="1"/>
  <c r="AZ77" i="2"/>
  <c r="BA1252" i="2"/>
  <c r="BA1136" i="2"/>
  <c r="AZ1427" i="2"/>
  <c r="BB1752" i="2"/>
  <c r="BB201" i="2"/>
  <c r="N201" i="2" s="1"/>
  <c r="AZ766" i="2"/>
  <c r="AZ1537" i="2"/>
  <c r="BB1179" i="2"/>
  <c r="N1179" i="2" s="1"/>
  <c r="BA1723" i="2"/>
  <c r="BB1053" i="2"/>
  <c r="N1053" i="2" s="1"/>
  <c r="AZ834" i="2"/>
  <c r="BB1613" i="2"/>
  <c r="N1613" i="2" s="1"/>
  <c r="AZ1205" i="2"/>
  <c r="AZ201" i="2"/>
  <c r="AZ1048" i="2"/>
  <c r="AZ829" i="2"/>
  <c r="AZ1613" i="2"/>
  <c r="AZ1656" i="2"/>
  <c r="BB104" i="2"/>
  <c r="N104" i="2" s="1"/>
  <c r="BB1239" i="2"/>
  <c r="BB1662" i="2"/>
  <c r="N1662" i="2" s="1"/>
  <c r="BA1239" i="2"/>
  <c r="BA674" i="2"/>
  <c r="BB718" i="2"/>
  <c r="N718" i="2" s="1"/>
  <c r="AZ1153" i="2"/>
  <c r="BB1518" i="2"/>
  <c r="AZ674" i="2"/>
  <c r="AZ1662" i="2"/>
  <c r="BA626" i="2"/>
  <c r="BA718" i="2"/>
  <c r="BA732" i="2"/>
  <c r="BB220" i="2"/>
  <c r="N220" i="2" s="1"/>
  <c r="BB972" i="2"/>
  <c r="N972" i="2" s="1"/>
  <c r="BA528" i="2"/>
  <c r="BA560" i="2"/>
  <c r="BB1492" i="2"/>
  <c r="N1492" i="2" s="1"/>
  <c r="AZ427" i="2"/>
  <c r="BB1171" i="2"/>
  <c r="N1171" i="2" s="1"/>
  <c r="AZ839" i="2"/>
  <c r="AZ220" i="2"/>
  <c r="BA794" i="2"/>
  <c r="BA972" i="2"/>
  <c r="BB794" i="2"/>
  <c r="N794" i="2" s="1"/>
  <c r="BB1366" i="2"/>
  <c r="BB122" i="2"/>
  <c r="N122" i="2" s="1"/>
  <c r="BA94" i="2"/>
  <c r="AZ681" i="2"/>
  <c r="BA258" i="2"/>
  <c r="AZ560" i="2"/>
  <c r="BB258" i="2"/>
  <c r="N258" i="2" s="1"/>
  <c r="BA102" i="2"/>
  <c r="AZ1171" i="2"/>
  <c r="BA451" i="2"/>
  <c r="BA1408" i="2"/>
  <c r="BB65" i="2"/>
  <c r="N65" i="2" s="1"/>
  <c r="BA1640" i="2"/>
  <c r="BB94" i="2"/>
  <c r="N94" i="2" s="1"/>
  <c r="BB1408" i="2"/>
  <c r="N1408" i="2" s="1"/>
  <c r="BA1264" i="2"/>
  <c r="BB1264" i="2"/>
  <c r="BA248" i="2"/>
  <c r="BB959" i="2"/>
  <c r="N959" i="2" s="1"/>
  <c r="BA65" i="2"/>
  <c r="BA1204" i="2"/>
  <c r="BA934" i="2"/>
  <c r="BA772" i="2"/>
  <c r="BB536" i="2"/>
  <c r="BA559" i="2"/>
  <c r="BA947" i="2"/>
  <c r="BB1523" i="2"/>
  <c r="BA699" i="2"/>
  <c r="BA1280" i="2"/>
  <c r="BB248" i="2"/>
  <c r="N248" i="2" s="1"/>
  <c r="AZ959" i="2"/>
  <c r="BB934" i="2"/>
  <c r="N934" i="2" s="1"/>
  <c r="BB451" i="2"/>
  <c r="AZ131" i="2"/>
  <c r="BB559" i="2"/>
  <c r="N559" i="2" s="1"/>
  <c r="BB947" i="2"/>
  <c r="N947" i="2" s="1"/>
  <c r="BB445" i="2"/>
  <c r="N445" i="2" s="1"/>
  <c r="AZ638" i="2"/>
  <c r="BA1523" i="2"/>
  <c r="BB699" i="2"/>
  <c r="AZ694" i="2"/>
  <c r="BB1161" i="2"/>
  <c r="N1161" i="2" s="1"/>
  <c r="BA40" i="2"/>
  <c r="BA131" i="2"/>
  <c r="BB40" i="2"/>
  <c r="N40" i="2" s="1"/>
  <c r="BA445" i="2"/>
  <c r="BA17" i="2"/>
  <c r="BB754" i="2"/>
  <c r="N754" i="2" s="1"/>
  <c r="BA1241" i="2"/>
  <c r="BA598" i="2"/>
  <c r="BA996" i="2"/>
  <c r="BA705" i="2"/>
  <c r="BA1297" i="2"/>
  <c r="N1297" i="2" s="1"/>
  <c r="BB681" i="2"/>
  <c r="BB1503" i="2"/>
  <c r="N1503" i="2" s="1"/>
  <c r="BA1161" i="2"/>
  <c r="BA1283" i="2"/>
  <c r="BA536" i="2"/>
  <c r="BB1443" i="2"/>
  <c r="N1443" i="2" s="1"/>
  <c r="BA1443" i="2"/>
  <c r="BA1269" i="2"/>
  <c r="BB77" i="2"/>
  <c r="N77" i="2" s="1"/>
  <c r="BB582" i="2"/>
  <c r="N582" i="2" s="1"/>
  <c r="BB1455" i="2"/>
  <c r="N1455" i="2" s="1"/>
  <c r="BB17" i="2"/>
  <c r="N17" i="2" s="1"/>
  <c r="BA754" i="2"/>
  <c r="BA339" i="2"/>
  <c r="BA766" i="2"/>
  <c r="BA186" i="2"/>
  <c r="BB1745" i="2"/>
  <c r="N1745" i="2" s="1"/>
  <c r="BB834" i="2"/>
  <c r="BB1241" i="2"/>
  <c r="N1241" i="2" s="1"/>
  <c r="BB598" i="2"/>
  <c r="AZ705" i="2"/>
  <c r="BB1297" i="2"/>
  <c r="BB1581" i="2"/>
  <c r="N1581" i="2" s="1"/>
  <c r="BA582" i="2"/>
  <c r="BA1581" i="2"/>
  <c r="BB1269" i="2"/>
  <c r="AZ394" i="2"/>
  <c r="AZ1006" i="2"/>
  <c r="BB1252" i="2"/>
  <c r="N1252" i="2" s="1"/>
  <c r="AZ38" i="2"/>
  <c r="BA961" i="2"/>
  <c r="BA1455" i="2"/>
  <c r="BA1450" i="2"/>
  <c r="BB1727" i="2"/>
  <c r="N1727" i="2" s="1"/>
  <c r="BB256" i="2"/>
  <c r="N256" i="2" s="1"/>
  <c r="BA1179" i="2"/>
  <c r="BB859" i="2"/>
  <c r="N859" i="2" s="1"/>
  <c r="BA283" i="2"/>
  <c r="BB1314" i="2"/>
  <c r="N1314" i="2" s="1"/>
  <c r="AZ425" i="2"/>
  <c r="AZ563" i="2"/>
  <c r="BB1129" i="2"/>
  <c r="N1129" i="2" s="1"/>
  <c r="AZ129" i="2"/>
  <c r="BA1146" i="2"/>
  <c r="BB436" i="2"/>
  <c r="N436" i="2" s="1"/>
  <c r="BB950" i="2"/>
  <c r="N950" i="2" s="1"/>
  <c r="AZ1194" i="2"/>
  <c r="AZ1299" i="2"/>
  <c r="BB1075" i="2"/>
  <c r="BB1489" i="2"/>
  <c r="N1489" i="2" s="1"/>
  <c r="AZ684" i="2"/>
  <c r="BA1457" i="2"/>
  <c r="AZ436" i="2"/>
  <c r="AZ950" i="2"/>
  <c r="BA1053" i="2"/>
  <c r="AZ1489" i="2"/>
  <c r="BA640" i="2"/>
  <c r="BB957" i="2"/>
  <c r="N957" i="2" s="1"/>
  <c r="BB1619" i="2"/>
  <c r="N1619" i="2" s="1"/>
  <c r="BA857" i="2"/>
  <c r="AZ1183" i="2"/>
  <c r="BA1503" i="2"/>
  <c r="BA899" i="2"/>
  <c r="BB1628" i="2"/>
  <c r="N1628" i="2" s="1"/>
  <c r="AZ1256" i="2"/>
  <c r="BA890" i="2"/>
  <c r="BB637" i="2"/>
  <c r="N637" i="2" s="1"/>
  <c r="AZ801" i="2"/>
  <c r="BB517" i="2"/>
  <c r="N517" i="2" s="1"/>
  <c r="AZ665" i="2"/>
  <c r="BA382" i="2"/>
  <c r="BA1181" i="2"/>
  <c r="BA1378" i="2"/>
  <c r="AZ890" i="2"/>
  <c r="BA1704" i="2"/>
  <c r="BB1431" i="2"/>
  <c r="N1431" i="2" s="1"/>
  <c r="BA1197" i="2"/>
  <c r="BA1664" i="2"/>
  <c r="AZ1619" i="2"/>
  <c r="AZ1111" i="2"/>
  <c r="BB174" i="2"/>
  <c r="N174" i="2" s="1"/>
  <c r="BB1679" i="2"/>
  <c r="N1679" i="2" s="1"/>
  <c r="BA1688" i="2"/>
  <c r="BA1157" i="2"/>
  <c r="BB308" i="2"/>
  <c r="N308" i="2" s="1"/>
  <c r="BA1754" i="2"/>
  <c r="BB382" i="2"/>
  <c r="BB1181" i="2"/>
  <c r="N1181" i="2" s="1"/>
  <c r="BB1378" i="2"/>
  <c r="BA343" i="2"/>
  <c r="BA200" i="2"/>
  <c r="BB1704" i="2"/>
  <c r="N1704" i="2" s="1"/>
  <c r="BA1431" i="2"/>
  <c r="BB1480" i="2"/>
  <c r="N1480" i="2" s="1"/>
  <c r="BA139" i="2"/>
  <c r="BB1197" i="2"/>
  <c r="N1197" i="2" s="1"/>
  <c r="BA1557" i="2"/>
  <c r="BB1664" i="2"/>
  <c r="N1664" i="2" s="1"/>
  <c r="BA1341" i="2"/>
  <c r="BA901" i="2"/>
  <c r="BB1550" i="2"/>
  <c r="N1550" i="2" s="1"/>
  <c r="BB1618" i="2"/>
  <c r="N1618" i="2" s="1"/>
  <c r="AZ640" i="2"/>
  <c r="BA1111" i="2"/>
  <c r="BB1275" i="2"/>
  <c r="BA860" i="2"/>
  <c r="BA1679" i="2"/>
  <c r="BB849" i="2"/>
  <c r="BB860" i="2"/>
  <c r="N860" i="2" s="1"/>
  <c r="BA517" i="2"/>
  <c r="BA191" i="2"/>
  <c r="BB1257" i="2"/>
  <c r="N1257" i="2" s="1"/>
  <c r="BB384" i="2"/>
  <c r="AZ1282" i="2"/>
  <c r="AZ849" i="2"/>
  <c r="BA513" i="2"/>
  <c r="BB1272" i="2"/>
  <c r="AZ751" i="2"/>
  <c r="BB1688" i="2"/>
  <c r="N1688" i="2" s="1"/>
  <c r="AZ1157" i="2"/>
  <c r="BA308" i="2"/>
  <c r="BB1754" i="2"/>
  <c r="AZ709" i="2"/>
  <c r="BA66" i="2"/>
  <c r="BB643" i="2"/>
  <c r="BA256" i="2"/>
  <c r="BB343" i="2"/>
  <c r="N352" i="2" s="1"/>
  <c r="AZ1532" i="2"/>
  <c r="BA1083" i="2"/>
  <c r="BB200" i="2"/>
  <c r="N200" i="2" s="1"/>
  <c r="BB414" i="2"/>
  <c r="BA861" i="2"/>
  <c r="BA1480" i="2"/>
  <c r="BB139" i="2"/>
  <c r="N139" i="2" s="1"/>
  <c r="BB1557" i="2"/>
  <c r="N1557" i="2" s="1"/>
  <c r="BB888" i="2"/>
  <c r="BA645" i="2"/>
  <c r="BB597" i="2"/>
  <c r="BB66" i="2"/>
  <c r="N66" i="2" s="1"/>
  <c r="BB1351" i="2"/>
  <c r="N1351" i="2" s="1"/>
  <c r="BA509" i="2"/>
  <c r="BA940" i="2"/>
  <c r="BA1322" i="2"/>
  <c r="BB861" i="2"/>
  <c r="N861" i="2" s="1"/>
  <c r="BB1338" i="2"/>
  <c r="BA888" i="2"/>
  <c r="AZ823" i="2"/>
  <c r="BB645" i="2"/>
  <c r="BB1254" i="2"/>
  <c r="N1254" i="2" s="1"/>
  <c r="BA488" i="2"/>
  <c r="BB1445" i="2"/>
  <c r="N1445" i="2" s="1"/>
  <c r="BB1670" i="2"/>
  <c r="N1670" i="2" s="1"/>
  <c r="BA922" i="2"/>
  <c r="BB894" i="2"/>
  <c r="BA1445" i="2"/>
  <c r="BA1339" i="2"/>
  <c r="AZ477" i="2"/>
  <c r="BA1405" i="2"/>
  <c r="BA1351" i="2"/>
  <c r="BB509" i="2"/>
  <c r="N509" i="2" s="1"/>
  <c r="BA764" i="2"/>
  <c r="BA1749" i="2"/>
  <c r="BB1322" i="2"/>
  <c r="N1322" i="2" s="1"/>
  <c r="BA1338" i="2"/>
  <c r="BB606" i="2"/>
  <c r="N606" i="2" s="1"/>
  <c r="AZ475" i="2"/>
  <c r="BB488" i="2"/>
  <c r="N488" i="2" s="1"/>
  <c r="BB922" i="2"/>
  <c r="N922" i="2" s="1"/>
  <c r="BA793" i="2"/>
  <c r="BB512" i="2"/>
  <c r="N512" i="2" s="1"/>
  <c r="AZ894" i="2"/>
  <c r="BB1339" i="2"/>
  <c r="BA838" i="2"/>
  <c r="BA353" i="2"/>
  <c r="AZ1307" i="2"/>
  <c r="BB1405" i="2"/>
  <c r="N1405" i="2" s="1"/>
  <c r="BA1555" i="2"/>
  <c r="BB764" i="2"/>
  <c r="N764" i="2" s="1"/>
  <c r="AZ1749" i="2"/>
  <c r="BA870" i="2"/>
  <c r="BA1486" i="2"/>
  <c r="BB1502" i="2"/>
  <c r="N1502" i="2" s="1"/>
  <c r="BB1340" i="2"/>
  <c r="AZ302" i="2"/>
  <c r="BA1272" i="2"/>
  <c r="BB658" i="2"/>
  <c r="N658" i="2" s="1"/>
  <c r="AZ222" i="2"/>
  <c r="BA324" i="2"/>
  <c r="BB1349" i="2"/>
  <c r="N1349" i="2" s="1"/>
  <c r="AZ1522" i="2"/>
  <c r="BB448" i="2"/>
  <c r="N448" i="2" s="1"/>
  <c r="BA88" i="2"/>
  <c r="BB1798" i="2"/>
  <c r="N1798" i="2" s="1"/>
  <c r="BA1549" i="2"/>
  <c r="BB793" i="2"/>
  <c r="N793" i="2" s="1"/>
  <c r="BA291" i="2"/>
  <c r="BA658" i="2"/>
  <c r="BB683" i="2"/>
  <c r="N683" i="2" s="1"/>
  <c r="BB67" i="2"/>
  <c r="N67" i="2" s="1"/>
  <c r="BB147" i="2"/>
  <c r="N147" i="2" s="1"/>
  <c r="BB1697" i="2"/>
  <c r="N1697" i="2" s="1"/>
  <c r="BB1716" i="2"/>
  <c r="N1716" i="2" s="1"/>
  <c r="BB652" i="2"/>
  <c r="N652" i="2" s="1"/>
  <c r="AZ512" i="2"/>
  <c r="BB1279" i="2"/>
  <c r="BB353" i="2"/>
  <c r="N362" i="2" s="1"/>
  <c r="BA1131" i="2"/>
  <c r="BA1328" i="2"/>
  <c r="AZ1727" i="2"/>
  <c r="BA1675" i="2"/>
  <c r="BA1536" i="2"/>
  <c r="BB1568" i="2"/>
  <c r="N1568" i="2" s="1"/>
  <c r="BA1477" i="2"/>
  <c r="BB1046" i="2"/>
  <c r="N1046" i="2" s="1"/>
  <c r="BA1766" i="2"/>
  <c r="BB732" i="2"/>
  <c r="N732" i="2" s="1"/>
  <c r="BB870" i="2"/>
  <c r="BA859" i="2"/>
  <c r="BB1486" i="2"/>
  <c r="N1486" i="2" s="1"/>
  <c r="BB41" i="2"/>
  <c r="N41" i="2" s="1"/>
  <c r="BA1502" i="2"/>
  <c r="BB1082" i="2"/>
  <c r="BA318" i="2"/>
  <c r="BB1226" i="2"/>
  <c r="N1226" i="2" s="1"/>
  <c r="BB432" i="2"/>
  <c r="N432" i="2" s="1"/>
  <c r="BB726" i="2"/>
  <c r="N726" i="2" s="1"/>
  <c r="BA1340" i="2"/>
  <c r="BA986" i="2"/>
  <c r="AZ1574" i="2"/>
  <c r="AZ1202" i="2"/>
  <c r="BB513" i="2"/>
  <c r="N513" i="2" s="1"/>
  <c r="AZ1257" i="2"/>
  <c r="BB1522" i="2"/>
  <c r="BA448" i="2"/>
  <c r="BA67" i="2"/>
  <c r="BA147" i="2"/>
  <c r="AZ324" i="2"/>
  <c r="BA114" i="2"/>
  <c r="BA1769" i="2"/>
  <c r="BB6" i="2"/>
  <c r="N6" i="2" s="1"/>
  <c r="BB291" i="2"/>
  <c r="N291" i="2" s="1"/>
  <c r="AZ683" i="2"/>
  <c r="BB1718" i="2"/>
  <c r="N1718" i="2" s="1"/>
  <c r="BA1697" i="2"/>
  <c r="BA977" i="2"/>
  <c r="BB1371" i="2"/>
  <c r="N1371" i="2" s="1"/>
  <c r="BA652" i="2"/>
  <c r="AZ1279" i="2"/>
  <c r="BA111" i="2"/>
  <c r="BA1121" i="2"/>
  <c r="BB1131" i="2"/>
  <c r="N1131" i="2" s="1"/>
  <c r="AZ263" i="2"/>
  <c r="BB1675" i="2"/>
  <c r="N1675" i="2" s="1"/>
  <c r="BA340" i="2"/>
  <c r="BA285" i="2"/>
  <c r="BB1477" i="2"/>
  <c r="N1477" i="2" s="1"/>
  <c r="BA657" i="2"/>
  <c r="BB1234" i="2"/>
  <c r="BB1766" i="2"/>
  <c r="BB1663" i="2"/>
  <c r="N1663" i="2" s="1"/>
  <c r="BB426" i="2"/>
  <c r="BA1082" i="2"/>
  <c r="BB318" i="2"/>
  <c r="N318" i="2" s="1"/>
  <c r="BB1063" i="2"/>
  <c r="BA1226" i="2"/>
  <c r="BA726" i="2"/>
  <c r="BB211" i="2"/>
  <c r="N211" i="2" s="1"/>
  <c r="BA1520" i="2"/>
  <c r="AZ730" i="2"/>
  <c r="BB986" i="2"/>
  <c r="BA1671" i="2"/>
  <c r="BB191" i="2"/>
  <c r="N191" i="2" s="1"/>
  <c r="BB1773" i="2"/>
  <c r="BB1155" i="2"/>
  <c r="N1155" i="2" s="1"/>
  <c r="BB114" i="2"/>
  <c r="N114" i="2" s="1"/>
  <c r="AZ1021" i="2"/>
  <c r="BB1769" i="2"/>
  <c r="AZ1780" i="2"/>
  <c r="AZ6" i="2"/>
  <c r="BA1471" i="2"/>
  <c r="BB425" i="2"/>
  <c r="BA563" i="2"/>
  <c r="BB805" i="2"/>
  <c r="N805" i="2" s="1"/>
  <c r="AZ1180" i="2"/>
  <c r="AZ836" i="2"/>
  <c r="BA1718" i="2"/>
  <c r="BB977" i="2"/>
  <c r="N977" i="2" s="1"/>
  <c r="BA1167" i="2"/>
  <c r="BA756" i="2"/>
  <c r="BB1382" i="2"/>
  <c r="BB129" i="2"/>
  <c r="BB646" i="2"/>
  <c r="N646" i="2" s="1"/>
  <c r="BB1121" i="2"/>
  <c r="N1121" i="2" s="1"/>
  <c r="BB881" i="2"/>
  <c r="BA489" i="2"/>
  <c r="BB340" i="2"/>
  <c r="N349" i="2" s="1"/>
  <c r="BA1558" i="2"/>
  <c r="BA694" i="2"/>
  <c r="BA175" i="2"/>
  <c r="BB1194" i="2"/>
  <c r="N1194" i="2" s="1"/>
  <c r="BB1566" i="2"/>
  <c r="N1566" i="2" s="1"/>
  <c r="BA1663" i="2"/>
  <c r="BA426" i="2"/>
  <c r="BA1299" i="2"/>
  <c r="N1299" i="2" s="1"/>
  <c r="AZ297" i="2"/>
  <c r="BA161" i="2"/>
  <c r="BA1063" i="2"/>
  <c r="BB506" i="2"/>
  <c r="N506" i="2" s="1"/>
  <c r="BB1043" i="2"/>
  <c r="N1043" i="2" s="1"/>
  <c r="BA1310" i="2"/>
  <c r="BB1671" i="2"/>
  <c r="N1671" i="2" s="1"/>
  <c r="BA384" i="2"/>
  <c r="BB375" i="2"/>
  <c r="BB1167" i="2"/>
  <c r="N1167" i="2" s="1"/>
  <c r="BB1277" i="2"/>
  <c r="AZ1558" i="2"/>
  <c r="AZ862" i="2"/>
  <c r="BA1245" i="2"/>
  <c r="BB1684" i="2"/>
  <c r="N1684" i="2" s="1"/>
  <c r="BA254" i="2"/>
  <c r="AZ81" i="2"/>
  <c r="AZ1758" i="2"/>
  <c r="BA288" i="2"/>
  <c r="BA1497" i="2"/>
  <c r="BA481" i="2"/>
  <c r="BA1333" i="2"/>
  <c r="AZ1334" i="2"/>
  <c r="BA157" i="2"/>
  <c r="AZ102" i="2"/>
  <c r="BB175" i="2"/>
  <c r="N175" i="2" s="1"/>
  <c r="AZ657" i="2"/>
  <c r="BB413" i="2"/>
  <c r="AZ606" i="2"/>
  <c r="AZ212" i="2"/>
  <c r="BB215" i="2"/>
  <c r="N215" i="2" s="1"/>
  <c r="BB1497" i="2"/>
  <c r="N1497" i="2" s="1"/>
  <c r="BB481" i="2"/>
  <c r="N481" i="2" s="1"/>
  <c r="BB1333" i="2"/>
  <c r="N1333" i="2" s="1"/>
  <c r="BB638" i="2"/>
  <c r="N638" i="2" s="1"/>
  <c r="BB1292" i="2"/>
  <c r="N1292" i="2" s="1"/>
  <c r="BB157" i="2"/>
  <c r="N157" i="2" s="1"/>
  <c r="BA1532" i="2"/>
  <c r="BA743" i="2"/>
  <c r="BA413" i="2"/>
  <c r="BB261" i="2"/>
  <c r="N261" i="2" s="1"/>
  <c r="BA1282" i="2"/>
  <c r="BA215" i="2"/>
  <c r="BB1041" i="2"/>
  <c r="N1041" i="2" s="1"/>
  <c r="AZ137" i="2"/>
  <c r="BB709" i="2"/>
  <c r="N709" i="2" s="1"/>
  <c r="BB1186" i="2"/>
  <c r="N1186" i="2" s="1"/>
  <c r="BA798" i="2"/>
  <c r="BB229" i="2"/>
  <c r="N229" i="2" s="1"/>
  <c r="BA154" i="2"/>
  <c r="BB743" i="2"/>
  <c r="N743" i="2" s="1"/>
  <c r="BA261" i="2"/>
  <c r="BA1762" i="2"/>
  <c r="BB337" i="2"/>
  <c r="N346" i="2" s="1"/>
  <c r="AZ906" i="2"/>
  <c r="BB1762" i="2"/>
  <c r="BB468" i="2"/>
  <c r="N468" i="2" s="1"/>
  <c r="BA212" i="2"/>
  <c r="BA1041" i="2"/>
  <c r="BA1186" i="2"/>
  <c r="BA999" i="2"/>
  <c r="BB1612" i="2"/>
  <c r="N1612" i="2" s="1"/>
  <c r="BA523" i="2"/>
  <c r="BA178" i="2"/>
  <c r="BA1546" i="2"/>
  <c r="BA1040" i="2"/>
  <c r="AZ1798" i="2"/>
  <c r="BA38" i="2"/>
  <c r="BA408" i="2"/>
  <c r="BA1564" i="2"/>
  <c r="BA1091" i="2"/>
  <c r="BA546" i="2"/>
  <c r="AZ1553" i="2"/>
  <c r="BA1448" i="2"/>
  <c r="BA289" i="2"/>
  <c r="BA294" i="2"/>
  <c r="BA885" i="2"/>
  <c r="BB1520" i="2"/>
  <c r="BA1415" i="2"/>
  <c r="BB259" i="2"/>
  <c r="N259" i="2" s="1"/>
  <c r="BB1091" i="2"/>
  <c r="N1091" i="2" s="1"/>
  <c r="BA1229" i="2"/>
  <c r="N1229" i="2" s="1"/>
  <c r="AZ1535" i="2"/>
  <c r="BB178" i="2"/>
  <c r="N178" i="2" s="1"/>
  <c r="BB1546" i="2"/>
  <c r="N1546" i="2" s="1"/>
  <c r="BA179" i="2"/>
  <c r="BB1040" i="2"/>
  <c r="N1040" i="2" s="1"/>
  <c r="BA1589" i="2"/>
  <c r="BB408" i="2"/>
  <c r="N408" i="2" s="1"/>
  <c r="AZ1564" i="2"/>
  <c r="BA620" i="2"/>
  <c r="BB546" i="2"/>
  <c r="N546" i="2" s="1"/>
  <c r="BB1448" i="2"/>
  <c r="N1448" i="2" s="1"/>
  <c r="BB763" i="2"/>
  <c r="N763" i="2" s="1"/>
  <c r="AZ1281" i="2"/>
  <c r="BB289" i="2"/>
  <c r="N289" i="2" s="1"/>
  <c r="BA1068" i="2"/>
  <c r="BB294" i="2"/>
  <c r="N294" i="2" s="1"/>
  <c r="AZ1415" i="2"/>
  <c r="AZ1374" i="2"/>
  <c r="BB179" i="2"/>
  <c r="N179" i="2" s="1"/>
  <c r="BB1218" i="2"/>
  <c r="N1218" i="2" s="1"/>
  <c r="BA1381" i="2"/>
  <c r="AZ1207" i="2"/>
  <c r="BB3" i="2"/>
  <c r="N3" i="2" s="1"/>
  <c r="BB1732" i="2"/>
  <c r="N1732" i="2" s="1"/>
  <c r="BB1515" i="2"/>
  <c r="BA763" i="2"/>
  <c r="BB1347" i="2"/>
  <c r="N1347" i="2" s="1"/>
  <c r="BB1068" i="2"/>
  <c r="BA192" i="2"/>
  <c r="BA863" i="2"/>
  <c r="AZ1409" i="2"/>
  <c r="BB1229" i="2"/>
  <c r="BA802" i="2"/>
  <c r="BA1218" i="2"/>
  <c r="BB751" i="2"/>
  <c r="N751" i="2" s="1"/>
  <c r="BB737" i="2"/>
  <c r="N737" i="2" s="1"/>
  <c r="AZ1381" i="2"/>
  <c r="BB875" i="2"/>
  <c r="AZ3" i="2"/>
  <c r="BA1711" i="2"/>
  <c r="BA1732" i="2"/>
  <c r="BA1515" i="2"/>
  <c r="BA1347" i="2"/>
  <c r="BA76" i="2"/>
  <c r="AZ235" i="2"/>
  <c r="BB838" i="2"/>
  <c r="BB1079" i="2"/>
  <c r="BA141" i="2"/>
  <c r="BB1236" i="2"/>
  <c r="BA440" i="2"/>
  <c r="BB810" i="2"/>
  <c r="N810" i="2" s="1"/>
  <c r="BB1283" i="2"/>
  <c r="BA706" i="2"/>
  <c r="BA613" i="2"/>
  <c r="BA270" i="2"/>
  <c r="BA1277" i="2"/>
  <c r="BA1125" i="2"/>
  <c r="AZ186" i="2"/>
  <c r="BA897" i="2"/>
  <c r="BB1224" i="2"/>
  <c r="N1224" i="2" s="1"/>
  <c r="BB1204" i="2"/>
  <c r="N1204" i="2" s="1"/>
  <c r="BB283" i="2"/>
  <c r="N283" i="2" s="1"/>
  <c r="BA1506" i="2"/>
  <c r="AZ1571" i="2"/>
  <c r="AZ364" i="2"/>
  <c r="BB706" i="2"/>
  <c r="BB1565" i="2"/>
  <c r="N1565" i="2" s="1"/>
  <c r="AZ1095" i="2"/>
  <c r="BA1427" i="2"/>
  <c r="BA974" i="2"/>
  <c r="BB613" i="2"/>
  <c r="BB1125" i="2"/>
  <c r="N1125" i="2" s="1"/>
  <c r="BB1434" i="2"/>
  <c r="N1434" i="2" s="1"/>
  <c r="BB1717" i="2"/>
  <c r="N1717" i="2" s="1"/>
  <c r="BB897" i="2"/>
  <c r="N897" i="2" s="1"/>
  <c r="BB1028" i="2"/>
  <c r="N1028" i="2" s="1"/>
  <c r="BA1224" i="2"/>
  <c r="BB1594" i="2"/>
  <c r="N1594" i="2" s="1"/>
  <c r="BB1506" i="2"/>
  <c r="N1506" i="2" s="1"/>
  <c r="BB1614" i="2"/>
  <c r="N1614" i="2" s="1"/>
  <c r="BA1565" i="2"/>
  <c r="BA478" i="2"/>
  <c r="BA524" i="2"/>
  <c r="BA1326" i="2"/>
  <c r="BA734" i="2"/>
  <c r="BA1434" i="2"/>
  <c r="BA1717" i="2"/>
  <c r="BA725" i="2"/>
  <c r="BA1594" i="2"/>
  <c r="BA1614" i="2"/>
  <c r="BA1180" i="2"/>
  <c r="BB1227" i="2"/>
  <c r="BA836" i="2"/>
  <c r="BB524" i="2"/>
  <c r="N524" i="2" s="1"/>
  <c r="BB1419" i="2"/>
  <c r="N1419" i="2" s="1"/>
  <c r="BB1326" i="2"/>
  <c r="N1326" i="2" s="1"/>
  <c r="BB734" i="2"/>
  <c r="N734" i="2" s="1"/>
  <c r="BA383" i="2"/>
  <c r="BB992" i="2"/>
  <c r="BB725" i="2"/>
  <c r="N725" i="2" s="1"/>
  <c r="BA1374" i="2"/>
  <c r="BA649" i="2"/>
  <c r="BA995" i="2"/>
  <c r="BA282" i="2"/>
  <c r="BA856" i="2"/>
  <c r="BA475" i="2"/>
  <c r="BB1006" i="2"/>
  <c r="AZ649" i="2"/>
  <c r="AZ995" i="2"/>
  <c r="BB856" i="2"/>
  <c r="N856" i="2" s="1"/>
  <c r="BA1021" i="2"/>
  <c r="AZ1661" i="2"/>
  <c r="BB1627" i="2"/>
  <c r="N1627" i="2" s="1"/>
  <c r="AZ601" i="2"/>
  <c r="AZ1135" i="2"/>
  <c r="AZ505" i="2"/>
  <c r="BA1207" i="2"/>
  <c r="BA1451" i="2"/>
  <c r="BB310" i="2"/>
  <c r="N310" i="2" s="1"/>
  <c r="BA410" i="2"/>
  <c r="BA1259" i="2"/>
  <c r="BA619" i="2"/>
  <c r="BA896" i="2"/>
  <c r="BB81" i="2"/>
  <c r="N81" i="2" s="1"/>
  <c r="AZ1238" i="2"/>
  <c r="BB791" i="2"/>
  <c r="BB936" i="2"/>
  <c r="N936" i="2" s="1"/>
  <c r="AZ1285" i="2"/>
  <c r="BB431" i="2"/>
  <c r="BB423" i="2"/>
  <c r="AZ276" i="2"/>
  <c r="BA1574" i="2"/>
  <c r="AZ240" i="2"/>
  <c r="BA23" i="2"/>
  <c r="BB235" i="2"/>
  <c r="N235" i="2" s="1"/>
  <c r="AZ1627" i="2"/>
  <c r="AZ1451" i="2"/>
  <c r="AZ310" i="2"/>
  <c r="AZ410" i="2"/>
  <c r="AZ619" i="2"/>
  <c r="AZ896" i="2"/>
  <c r="BB940" i="2"/>
  <c r="N940" i="2" s="1"/>
  <c r="BA1524" i="2"/>
  <c r="BB254" i="2"/>
  <c r="N254" i="2" s="1"/>
  <c r="AZ910" i="2"/>
  <c r="AZ791" i="2"/>
  <c r="BB192" i="2"/>
  <c r="N192" i="2" s="1"/>
  <c r="BA1261" i="2"/>
  <c r="BA936" i="2"/>
  <c r="BA1366" i="2"/>
  <c r="AZ431" i="2"/>
  <c r="BA337" i="2"/>
  <c r="AZ1552" i="2"/>
  <c r="BA730" i="2"/>
  <c r="AZ423" i="2"/>
  <c r="BB901" i="2"/>
  <c r="N901" i="2" s="1"/>
  <c r="BB313" i="2"/>
  <c r="N313" i="2" s="1"/>
  <c r="BB1280" i="2"/>
  <c r="BB1516" i="2"/>
  <c r="BA1737" i="2"/>
  <c r="BA162" i="2"/>
  <c r="BB1223" i="2"/>
  <c r="N1223" i="2" s="1"/>
  <c r="BA1359" i="2"/>
  <c r="BA45" i="2"/>
  <c r="BB1315" i="2"/>
  <c r="N1315" i="2" s="1"/>
  <c r="BB553" i="2"/>
  <c r="N553" i="2" s="1"/>
  <c r="BB1016" i="2"/>
  <c r="N1016" i="2" s="1"/>
  <c r="AZ1417" i="2"/>
  <c r="BB620" i="2"/>
  <c r="BA1628" i="2"/>
  <c r="AZ1536" i="2"/>
  <c r="AZ1128" i="2"/>
  <c r="BA1042" i="2"/>
  <c r="BB1487" i="2"/>
  <c r="N1487" i="2" s="1"/>
  <c r="AZ1367" i="2"/>
  <c r="BA1110" i="2"/>
  <c r="BA1674" i="2"/>
  <c r="BA701" i="2"/>
  <c r="BA56" i="2"/>
  <c r="BA1516" i="2"/>
  <c r="BB682" i="2"/>
  <c r="N682" i="2" s="1"/>
  <c r="BB1737" i="2"/>
  <c r="N1737" i="2" s="1"/>
  <c r="BB162" i="2"/>
  <c r="N162" i="2" s="1"/>
  <c r="AZ1591" i="2"/>
  <c r="AZ1359" i="2"/>
  <c r="AZ553" i="2"/>
  <c r="BB544" i="2"/>
  <c r="BA1016" i="2"/>
  <c r="BB1606" i="2"/>
  <c r="N1606" i="2" s="1"/>
  <c r="BA1757" i="2"/>
  <c r="BB1740" i="2"/>
  <c r="N1740" i="2" s="1"/>
  <c r="BB1042" i="2"/>
  <c r="N1042" i="2" s="1"/>
  <c r="BA1487" i="2"/>
  <c r="BB1200" i="2"/>
  <c r="N1200" i="2" s="1"/>
  <c r="BB1110" i="2"/>
  <c r="N1110" i="2" s="1"/>
  <c r="BB989" i="2"/>
  <c r="BB1674" i="2"/>
  <c r="N1674" i="2" s="1"/>
  <c r="BB701" i="2"/>
  <c r="BA682" i="2"/>
  <c r="BA1519" i="2"/>
  <c r="BB1214" i="2"/>
  <c r="N1214" i="2" s="1"/>
  <c r="BB765" i="2"/>
  <c r="N765" i="2" s="1"/>
  <c r="BA544" i="2"/>
  <c r="BA1606" i="2"/>
  <c r="BA1126" i="2"/>
  <c r="BB877" i="2"/>
  <c r="BB1757" i="2"/>
  <c r="BB1659" i="2"/>
  <c r="N1659" i="2" s="1"/>
  <c r="BA1200" i="2"/>
  <c r="AZ56" i="2"/>
  <c r="BA965" i="2"/>
  <c r="AZ1696" i="2"/>
  <c r="BB1519" i="2"/>
  <c r="BA765" i="2"/>
  <c r="BB1126" i="2"/>
  <c r="N1126" i="2" s="1"/>
  <c r="BA263" i="2"/>
  <c r="BA1412" i="2"/>
  <c r="BA877" i="2"/>
  <c r="BA1659" i="2"/>
  <c r="BA1119" i="2"/>
  <c r="BA1488" i="2"/>
  <c r="BB823" i="2"/>
  <c r="N823" i="2" s="1"/>
  <c r="BA1770" i="2"/>
  <c r="BB755" i="2"/>
  <c r="N755" i="2" s="1"/>
  <c r="BB1699" i="2"/>
  <c r="N1699" i="2" s="1"/>
  <c r="BB521" i="2"/>
  <c r="N521" i="2" s="1"/>
  <c r="BA717" i="2"/>
  <c r="BB545" i="2"/>
  <c r="N545" i="2" s="1"/>
  <c r="BA1479" i="2"/>
  <c r="BA1275" i="2"/>
  <c r="BB478" i="2"/>
  <c r="N478" i="2" s="1"/>
  <c r="AZ965" i="2"/>
  <c r="BB360" i="2"/>
  <c r="N369" i="2" s="1"/>
  <c r="AZ587" i="2"/>
  <c r="BB1146" i="2"/>
  <c r="BA1773" i="2"/>
  <c r="BA643" i="2"/>
  <c r="BA1081" i="2"/>
  <c r="BA673" i="2"/>
  <c r="BB918" i="2"/>
  <c r="N918" i="2" s="1"/>
  <c r="AZ1770" i="2"/>
  <c r="BA468" i="2"/>
  <c r="AZ1407" i="2"/>
  <c r="BB684" i="2"/>
  <c r="N684" i="2" s="1"/>
  <c r="BA755" i="2"/>
  <c r="AZ782" i="2"/>
  <c r="AZ521" i="2"/>
  <c r="BA1397" i="2"/>
  <c r="BB1479" i="2"/>
  <c r="N1479" i="2" s="1"/>
  <c r="BB1081" i="2"/>
  <c r="BA1596" i="2"/>
  <c r="AZ918" i="2"/>
  <c r="BB391" i="2"/>
  <c r="N391" i="2" s="1"/>
  <c r="BA1612" i="2"/>
  <c r="AZ85" i="2"/>
  <c r="BA1056" i="2"/>
  <c r="BA411" i="2"/>
  <c r="AZ1418" i="2"/>
  <c r="BB747" i="2"/>
  <c r="N747" i="2" s="1"/>
  <c r="BA1174" i="2"/>
  <c r="BA165" i="2"/>
  <c r="BA685" i="2"/>
  <c r="BA1079" i="2"/>
  <c r="BA150" i="2"/>
  <c r="AZ1234" i="2"/>
  <c r="BA1684" i="2"/>
  <c r="BB543" i="2"/>
  <c r="BA87" i="2"/>
  <c r="BB944" i="2"/>
  <c r="N944" i="2" s="1"/>
  <c r="AZ673" i="2"/>
  <c r="BB1596" i="2"/>
  <c r="N1596" i="2" s="1"/>
  <c r="BA892" i="2"/>
  <c r="BA497" i="2"/>
  <c r="BB1531" i="2"/>
  <c r="N1531" i="2" s="1"/>
  <c r="BB1710" i="2"/>
  <c r="N1710" i="2" s="1"/>
  <c r="BB1397" i="2"/>
  <c r="N1397" i="2" s="1"/>
  <c r="AZ391" i="2"/>
  <c r="BB1467" i="2"/>
  <c r="BB1056" i="2"/>
  <c r="N1056" i="2" s="1"/>
  <c r="BB411" i="2"/>
  <c r="N411" i="2" s="1"/>
  <c r="BB1174" i="2"/>
  <c r="N1174" i="2" s="1"/>
  <c r="BB1010" i="2"/>
  <c r="BA871" i="2"/>
  <c r="BB685" i="2"/>
  <c r="N685" i="2" s="1"/>
  <c r="BB150" i="2"/>
  <c r="N150" i="2" s="1"/>
  <c r="BA625" i="2"/>
  <c r="AZ249" i="2"/>
  <c r="BB497" i="2"/>
  <c r="AZ1531" i="2"/>
  <c r="BA1098" i="2"/>
  <c r="BA1710" i="2"/>
  <c r="AZ1543" i="2"/>
  <c r="AZ952" i="2"/>
  <c r="BA623" i="2"/>
  <c r="BA1173" i="2"/>
  <c r="BB1701" i="2"/>
  <c r="N1701" i="2" s="1"/>
  <c r="BA1029" i="2"/>
  <c r="BB741" i="2"/>
  <c r="N741" i="2" s="1"/>
  <c r="BB1173" i="2"/>
  <c r="N1173" i="2" s="1"/>
  <c r="BA1170" i="2"/>
  <c r="BA737" i="2"/>
  <c r="BA1467" i="2"/>
  <c r="BB252" i="2"/>
  <c r="N252" i="2" s="1"/>
  <c r="BB1630" i="2"/>
  <c r="N1630" i="2" s="1"/>
  <c r="BA1010" i="2"/>
  <c r="BA850" i="2"/>
  <c r="AZ1178" i="2"/>
  <c r="BB871" i="2"/>
  <c r="BA1458" i="2"/>
  <c r="BB26" i="2"/>
  <c r="N26" i="2" s="1"/>
  <c r="BA1682" i="2"/>
  <c r="AZ1505" i="2"/>
  <c r="BB625" i="2"/>
  <c r="BA341" i="2"/>
  <c r="BA1003" i="2"/>
  <c r="BB1078" i="2"/>
  <c r="BB155" i="2"/>
  <c r="N155" i="2" s="1"/>
  <c r="BB1706" i="2"/>
  <c r="N1706" i="2" s="1"/>
  <c r="BB1098" i="2"/>
  <c r="BB282" i="2"/>
  <c r="N282" i="2" s="1"/>
  <c r="BB700" i="2"/>
  <c r="BB1093" i="2"/>
  <c r="N1093" i="2" s="1"/>
  <c r="BB1463" i="2"/>
  <c r="BA1535" i="2"/>
  <c r="BA164" i="2"/>
  <c r="BB470" i="2"/>
  <c r="N470" i="2" s="1"/>
  <c r="BB1029" i="2"/>
  <c r="N1029" i="2" s="1"/>
  <c r="BA741" i="2"/>
  <c r="BB1170" i="2"/>
  <c r="N1170" i="2" s="1"/>
  <c r="BB1085" i="2"/>
  <c r="BA1183" i="2"/>
  <c r="BA1630" i="2"/>
  <c r="BB850" i="2"/>
  <c r="BB1458" i="2"/>
  <c r="BA26" i="2"/>
  <c r="BB1682" i="2"/>
  <c r="N1682" i="2" s="1"/>
  <c r="BA906" i="2"/>
  <c r="BA22" i="2"/>
  <c r="BB1424" i="2"/>
  <c r="N1424" i="2" s="1"/>
  <c r="BB341" i="2"/>
  <c r="N350" i="2" s="1"/>
  <c r="BB1003" i="2"/>
  <c r="BA419" i="2"/>
  <c r="BB1758" i="2"/>
  <c r="BB1525" i="2"/>
  <c r="BA1706" i="2"/>
  <c r="BB1108" i="2"/>
  <c r="N1108" i="2" s="1"/>
  <c r="BB1163" i="2"/>
  <c r="N1163" i="2" s="1"/>
  <c r="BA700" i="2"/>
  <c r="BA1266" i="2"/>
  <c r="BA480" i="2"/>
  <c r="N480" i="2" s="1"/>
  <c r="BA1463" i="2"/>
  <c r="BA1701" i="2"/>
  <c r="BA240" i="2"/>
  <c r="BA1661" i="2"/>
  <c r="BB1528" i="2"/>
  <c r="N1528" i="2" s="1"/>
  <c r="BB882" i="2"/>
  <c r="BB164" i="2"/>
  <c r="N164" i="2" s="1"/>
  <c r="AZ470" i="2"/>
  <c r="BA601" i="2"/>
  <c r="BA1135" i="2"/>
  <c r="BA505" i="2"/>
  <c r="AZ281" i="2"/>
  <c r="BB839" i="2"/>
  <c r="BB22" i="2"/>
  <c r="N22" i="2" s="1"/>
  <c r="BA1424" i="2"/>
  <c r="BB419" i="2"/>
  <c r="AZ1108" i="2"/>
  <c r="AZ1163" i="2"/>
  <c r="BA1099" i="2"/>
  <c r="AZ493" i="2"/>
  <c r="BB387" i="2"/>
  <c r="BB1266" i="2"/>
  <c r="BA276" i="2"/>
  <c r="BB480" i="2"/>
  <c r="AZ1528" i="2"/>
  <c r="BA882" i="2"/>
  <c r="BA213" i="2"/>
  <c r="AZ631" i="2"/>
  <c r="BA1238" i="2"/>
  <c r="BB1285" i="2"/>
  <c r="BA1714" i="2"/>
  <c r="BB1571" i="2"/>
  <c r="N1571" i="2" s="1"/>
  <c r="BB1376" i="2"/>
  <c r="BB642" i="2"/>
  <c r="AZ642" i="2"/>
  <c r="BA642" i="2"/>
  <c r="AZ443" i="2"/>
  <c r="BA443" i="2"/>
  <c r="BA975" i="2"/>
  <c r="AZ975" i="2"/>
  <c r="BB975" i="2"/>
  <c r="N975" i="2" s="1"/>
  <c r="BA635" i="2"/>
  <c r="AZ635" i="2"/>
  <c r="AZ266" i="2"/>
  <c r="BA266" i="2"/>
  <c r="BA1011" i="2"/>
  <c r="BA1095" i="2"/>
  <c r="BB1655" i="2"/>
  <c r="N1655" i="2" s="1"/>
  <c r="AZ34" i="2"/>
  <c r="BB1633" i="2"/>
  <c r="N1633" i="2" s="1"/>
  <c r="AZ1633" i="2"/>
  <c r="BB1436" i="2"/>
  <c r="N1436" i="2" s="1"/>
  <c r="AZ1436" i="2"/>
  <c r="BA1436" i="2"/>
  <c r="BB372" i="2"/>
  <c r="AZ997" i="2"/>
  <c r="AZ1598" i="2"/>
  <c r="BB895" i="2"/>
  <c r="BB542" i="2"/>
  <c r="AZ542" i="2"/>
  <c r="BA665" i="2"/>
  <c r="N665" i="2" s="1"/>
  <c r="BA427" i="2"/>
  <c r="BA1691" i="2"/>
  <c r="AZ987" i="2"/>
  <c r="BB987" i="2"/>
  <c r="BB569" i="2"/>
  <c r="AZ762" i="2"/>
  <c r="AZ1289" i="2"/>
  <c r="BB675" i="2"/>
  <c r="N675" i="2" s="1"/>
  <c r="AZ675" i="2"/>
  <c r="BA675" i="2"/>
  <c r="AZ926" i="2"/>
  <c r="BA926" i="2"/>
  <c r="BB926" i="2"/>
  <c r="N926" i="2" s="1"/>
  <c r="AZ695" i="2"/>
  <c r="BA695" i="2"/>
  <c r="BB695" i="2"/>
  <c r="BA1709" i="2"/>
  <c r="BB1709" i="2"/>
  <c r="N1709" i="2" s="1"/>
  <c r="AZ1709" i="2"/>
  <c r="AZ1169" i="2"/>
  <c r="BB1169" i="2"/>
  <c r="N1169" i="2" s="1"/>
  <c r="BA1169" i="2"/>
  <c r="BB735" i="2"/>
  <c r="N735" i="2" s="1"/>
  <c r="AZ1225" i="2"/>
  <c r="BA1225" i="2"/>
  <c r="BB1225" i="2"/>
  <c r="N1225" i="2" s="1"/>
  <c r="BA970" i="2"/>
  <c r="AZ970" i="2"/>
  <c r="AZ1011" i="2"/>
  <c r="AZ1655" i="2"/>
  <c r="BB974" i="2"/>
  <c r="N974" i="2" s="1"/>
  <c r="AZ372" i="2"/>
  <c r="AZ895" i="2"/>
  <c r="BB1509" i="2"/>
  <c r="N1509" i="2" s="1"/>
  <c r="AZ1509" i="2"/>
  <c r="AZ1691" i="2"/>
  <c r="AZ569" i="2"/>
  <c r="AZ1142" i="2"/>
  <c r="BB798" i="2"/>
  <c r="N798" i="2" s="1"/>
  <c r="AZ942" i="2"/>
  <c r="BB942" i="2"/>
  <c r="N942" i="2" s="1"/>
  <c r="BA942" i="2"/>
  <c r="AZ507" i="2"/>
  <c r="BB507" i="2"/>
  <c r="N507" i="2" s="1"/>
  <c r="AZ1355" i="2"/>
  <c r="BA1355" i="2"/>
  <c r="BB1355" i="2"/>
  <c r="N1355" i="2" s="1"/>
  <c r="BB631" i="2"/>
  <c r="N631" i="2" s="1"/>
  <c r="BB127" i="2"/>
  <c r="BA127" i="2"/>
  <c r="BB142" i="2"/>
  <c r="N142" i="2" s="1"/>
  <c r="BA142" i="2"/>
  <c r="AZ617" i="2"/>
  <c r="BB617" i="2"/>
  <c r="BA617" i="2"/>
  <c r="AZ123" i="2"/>
  <c r="BA123" i="2"/>
  <c r="AZ1707" i="2"/>
  <c r="BB1707" i="2"/>
  <c r="N1707" i="2" s="1"/>
  <c r="BB807" i="2"/>
  <c r="N807" i="2" s="1"/>
  <c r="AZ295" i="2"/>
  <c r="BB295" i="2"/>
  <c r="N295" i="2" s="1"/>
  <c r="BB1400" i="2"/>
  <c r="N1400" i="2" s="1"/>
  <c r="AZ1400" i="2"/>
  <c r="BA1517" i="2"/>
  <c r="AZ1517" i="2"/>
  <c r="AZ879" i="2"/>
  <c r="BA879" i="2"/>
  <c r="BA98" i="2"/>
  <c r="BB366" i="2"/>
  <c r="N375" i="2" s="1"/>
  <c r="BB1251" i="2"/>
  <c r="N1251" i="2" s="1"/>
  <c r="BA1694" i="2"/>
  <c r="AZ1694" i="2"/>
  <c r="BA806" i="2"/>
  <c r="BA1777" i="2"/>
  <c r="AZ803" i="2"/>
  <c r="BB803" i="2"/>
  <c r="N803" i="2" s="1"/>
  <c r="BA1223" i="2"/>
  <c r="AZ931" i="2"/>
  <c r="BB573" i="2"/>
  <c r="N573" i="2" s="1"/>
  <c r="AZ267" i="2"/>
  <c r="BB267" i="2"/>
  <c r="BA843" i="2"/>
  <c r="BB843" i="2"/>
  <c r="N843" i="2" s="1"/>
  <c r="AZ843" i="2"/>
  <c r="BA112" i="2"/>
  <c r="BB1748" i="2"/>
  <c r="N1748" i="2" s="1"/>
  <c r="BA1748" i="2"/>
  <c r="BA267" i="2"/>
  <c r="AZ1657" i="2"/>
  <c r="BB1657" i="2"/>
  <c r="N1657" i="2" s="1"/>
  <c r="BA1657" i="2"/>
  <c r="BB51" i="2"/>
  <c r="N51" i="2" s="1"/>
  <c r="AZ51" i="2"/>
  <c r="BA51" i="2"/>
  <c r="AZ632" i="2"/>
  <c r="BA632" i="2"/>
  <c r="BB632" i="2"/>
  <c r="N632" i="2" s="1"/>
  <c r="AZ738" i="2"/>
  <c r="BB738" i="2"/>
  <c r="N738" i="2" s="1"/>
  <c r="BA738" i="2"/>
  <c r="AZ1559" i="2"/>
  <c r="AZ993" i="2"/>
  <c r="BB993" i="2"/>
  <c r="BA993" i="2"/>
  <c r="AZ571" i="2"/>
  <c r="BB571" i="2"/>
  <c r="BA571" i="2"/>
  <c r="BB1583" i="2"/>
  <c r="N1583" i="2" s="1"/>
  <c r="BA1583" i="2"/>
  <c r="AZ1583" i="2"/>
  <c r="AZ867" i="2"/>
  <c r="BB867" i="2"/>
  <c r="N867" i="2" s="1"/>
  <c r="BA867" i="2"/>
  <c r="BB98" i="2"/>
  <c r="N98" i="2" s="1"/>
  <c r="BA366" i="2"/>
  <c r="BA1251" i="2"/>
  <c r="BB806" i="2"/>
  <c r="N806" i="2" s="1"/>
  <c r="BA679" i="2"/>
  <c r="N679" i="2" s="1"/>
  <c r="AZ1777" i="2"/>
  <c r="BA1357" i="2"/>
  <c r="BA1548" i="2"/>
  <c r="BB905" i="2"/>
  <c r="N905" i="2" s="1"/>
  <c r="AZ573" i="2"/>
  <c r="BB1597" i="2"/>
  <c r="N1597" i="2" s="1"/>
  <c r="BA917" i="2"/>
  <c r="AZ917" i="2"/>
  <c r="BB917" i="2"/>
  <c r="N917" i="2" s="1"/>
  <c r="BB206" i="2"/>
  <c r="N206" i="2" s="1"/>
  <c r="BB731" i="2"/>
  <c r="N731" i="2" s="1"/>
  <c r="BB1742" i="2"/>
  <c r="N1742" i="2" s="1"/>
  <c r="BA1742" i="2"/>
  <c r="AZ144" i="2"/>
  <c r="BA144" i="2"/>
  <c r="AZ935" i="2"/>
  <c r="BB677" i="2"/>
  <c r="BA677" i="2"/>
  <c r="N677" i="2" s="1"/>
  <c r="BA1278" i="2"/>
  <c r="BB1278" i="2"/>
  <c r="AZ1278" i="2"/>
  <c r="BA668" i="2"/>
  <c r="AZ668" i="2"/>
  <c r="BB668" i="2"/>
  <c r="N668" i="2" s="1"/>
  <c r="AZ1101" i="2"/>
  <c r="BB1101" i="2"/>
  <c r="N1101" i="2" s="1"/>
  <c r="BA1101" i="2"/>
  <c r="AZ575" i="2"/>
  <c r="BB575" i="2"/>
  <c r="N575" i="2" s="1"/>
  <c r="BA575" i="2"/>
  <c r="AZ1058" i="2"/>
  <c r="BA1058" i="2"/>
  <c r="BB350" i="2"/>
  <c r="N359" i="2" s="1"/>
  <c r="AZ350" i="2"/>
  <c r="AZ180" i="2"/>
  <c r="BB180" i="2"/>
  <c r="N180" i="2" s="1"/>
  <c r="BB623" i="2"/>
  <c r="N623" i="2" s="1"/>
  <c r="BA119" i="2"/>
  <c r="AZ119" i="2"/>
  <c r="BB119" i="2"/>
  <c r="N119" i="2" s="1"/>
  <c r="AZ616" i="2"/>
  <c r="BB616" i="2"/>
  <c r="N616" i="2" s="1"/>
  <c r="BA616" i="2"/>
  <c r="BA1250" i="2"/>
  <c r="BB1250" i="2"/>
  <c r="N1250" i="2" s="1"/>
  <c r="BA1653" i="2"/>
  <c r="BB1653" i="2"/>
  <c r="N1653" i="2" s="1"/>
  <c r="BA541" i="2"/>
  <c r="BB195" i="2"/>
  <c r="N195" i="2" s="1"/>
  <c r="BA627" i="2"/>
  <c r="BB679" i="2"/>
  <c r="AZ669" i="2"/>
  <c r="BB669" i="2"/>
  <c r="AZ915" i="2"/>
  <c r="BB915" i="2"/>
  <c r="N915" i="2" s="1"/>
  <c r="BA915" i="2"/>
  <c r="BB437" i="2"/>
  <c r="AZ437" i="2"/>
  <c r="BA437" i="2"/>
  <c r="BB1357" i="2"/>
  <c r="N1357" i="2" s="1"/>
  <c r="AZ145" i="2"/>
  <c r="BA145" i="2"/>
  <c r="BA1369" i="2"/>
  <c r="BB1548" i="2"/>
  <c r="N1548" i="2" s="1"/>
  <c r="BA905" i="2"/>
  <c r="BA1014" i="2"/>
  <c r="BA1597" i="2"/>
  <c r="AZ177" i="2"/>
  <c r="BA177" i="2"/>
  <c r="BB177" i="2"/>
  <c r="N177" i="2" s="1"/>
  <c r="AZ584" i="2"/>
  <c r="BA206" i="2"/>
  <c r="BA731" i="2"/>
  <c r="AZ1551" i="2"/>
  <c r="BB1551" i="2"/>
  <c r="N1551" i="2" s="1"/>
  <c r="BA1551" i="2"/>
  <c r="BB1213" i="2"/>
  <c r="N1213" i="2" s="1"/>
  <c r="BB418" i="2"/>
  <c r="AZ418" i="2"/>
  <c r="BA418" i="2"/>
  <c r="BA1658" i="2"/>
  <c r="BA1145" i="2"/>
  <c r="AZ711" i="2"/>
  <c r="BB711" i="2"/>
  <c r="N711" i="2" s="1"/>
  <c r="BA711" i="2"/>
  <c r="AZ1212" i="2"/>
  <c r="BB1212" i="2"/>
  <c r="N1212" i="2" s="1"/>
  <c r="AZ184" i="2"/>
  <c r="BB184" i="2"/>
  <c r="N184" i="2" s="1"/>
  <c r="AZ16" i="2"/>
  <c r="BA16" i="2"/>
  <c r="BB16" i="2"/>
  <c r="N16" i="2" s="1"/>
  <c r="BB1341" i="2"/>
  <c r="AZ1020" i="2"/>
  <c r="BA1020" i="2"/>
  <c r="BA128" i="2"/>
  <c r="BB702" i="2"/>
  <c r="AZ702" i="2"/>
  <c r="BA702" i="2"/>
  <c r="BB1786" i="2"/>
  <c r="AZ1786" i="2"/>
  <c r="BA1786" i="2"/>
  <c r="AZ159" i="2"/>
  <c r="BB159" i="2"/>
  <c r="N159" i="2" s="1"/>
  <c r="BA159" i="2"/>
  <c r="BB983" i="2"/>
  <c r="AZ983" i="2"/>
  <c r="BB541" i="2"/>
  <c r="BA195" i="2"/>
  <c r="BA140" i="2"/>
  <c r="AZ627" i="2"/>
  <c r="BA1789" i="2"/>
  <c r="AZ1789" i="2"/>
  <c r="BA1472" i="2"/>
  <c r="BA7" i="2"/>
  <c r="BA298" i="2"/>
  <c r="BA1030" i="2"/>
  <c r="BB1030" i="2"/>
  <c r="N1030" i="2" s="1"/>
  <c r="BA1696" i="2"/>
  <c r="AZ552" i="2"/>
  <c r="BA610" i="2"/>
  <c r="BB63" i="2"/>
  <c r="N63" i="2" s="1"/>
  <c r="BB1014" i="2"/>
  <c r="BA1462" i="2"/>
  <c r="AZ1462" i="2"/>
  <c r="BA670" i="2"/>
  <c r="BB1231" i="2"/>
  <c r="BB1782" i="2"/>
  <c r="AZ1782" i="2"/>
  <c r="BA1782" i="2"/>
  <c r="BA1213" i="2"/>
  <c r="AZ407" i="2"/>
  <c r="BB407" i="2"/>
  <c r="N407" i="2" s="1"/>
  <c r="AZ1658" i="2"/>
  <c r="BB1145" i="2"/>
  <c r="BB1051" i="2"/>
  <c r="N1051" i="2" s="1"/>
  <c r="AZ979" i="2"/>
  <c r="BA979" i="2"/>
  <c r="BB979" i="2"/>
  <c r="N979" i="2" s="1"/>
  <c r="AZ1380" i="2"/>
  <c r="BB1380" i="2"/>
  <c r="BA1380" i="2"/>
  <c r="AZ1733" i="2"/>
  <c r="BA1733" i="2"/>
  <c r="BB1733" i="2"/>
  <c r="N1733" i="2" s="1"/>
  <c r="BA416" i="2"/>
  <c r="BB416" i="2"/>
  <c r="AZ416" i="2"/>
  <c r="AZ1302" i="2"/>
  <c r="BA1302" i="2"/>
  <c r="AZ424" i="2"/>
  <c r="BB424" i="2"/>
  <c r="BB193" i="2"/>
  <c r="N193" i="2" s="1"/>
  <c r="AZ193" i="2"/>
  <c r="AZ770" i="2"/>
  <c r="BB770" i="2"/>
  <c r="N770" i="2" s="1"/>
  <c r="BA180" i="2"/>
  <c r="BA1346" i="2"/>
  <c r="BB140" i="2"/>
  <c r="N140" i="2" s="1"/>
  <c r="AZ1507" i="2"/>
  <c r="BB1507" i="2"/>
  <c r="N1507" i="2" s="1"/>
  <c r="BA1507" i="2"/>
  <c r="AZ739" i="2"/>
  <c r="BB739" i="2"/>
  <c r="N739" i="2" s="1"/>
  <c r="BA739" i="2"/>
  <c r="BB1472" i="2"/>
  <c r="N1472" i="2" s="1"/>
  <c r="BB7" i="2"/>
  <c r="N7" i="2" s="1"/>
  <c r="BB298" i="2"/>
  <c r="N298" i="2" s="1"/>
  <c r="BA846" i="2"/>
  <c r="BB1591" i="2"/>
  <c r="N1591" i="2" s="1"/>
  <c r="BA491" i="2"/>
  <c r="BA63" i="2"/>
  <c r="BB945" i="2"/>
  <c r="N945" i="2" s="1"/>
  <c r="BB670" i="2"/>
  <c r="N670" i="2" s="1"/>
  <c r="BA1231" i="2"/>
  <c r="N1231" i="2" s="1"/>
  <c r="BA1036" i="2"/>
  <c r="AZ1036" i="2"/>
  <c r="BA108" i="2"/>
  <c r="BB1404" i="2"/>
  <c r="N1404" i="2" s="1"/>
  <c r="AZ53" i="2"/>
  <c r="BA53" i="2"/>
  <c r="BA669" i="2"/>
  <c r="N669" i="2" s="1"/>
  <c r="BB1423" i="2"/>
  <c r="N1423" i="2" s="1"/>
  <c r="BA1423" i="2"/>
  <c r="AZ1423" i="2"/>
  <c r="AZ1635" i="2"/>
  <c r="BB1635" i="2"/>
  <c r="N1635" i="2" s="1"/>
  <c r="BA1635" i="2"/>
  <c r="BB1216" i="2"/>
  <c r="N1216" i="2" s="1"/>
  <c r="AZ1743" i="2"/>
  <c r="BA1743" i="2"/>
  <c r="BB1447" i="2"/>
  <c r="N1447" i="2" s="1"/>
  <c r="BA1621" i="2"/>
  <c r="BB1621" i="2"/>
  <c r="N1621" i="2" s="1"/>
  <c r="AZ108" i="2"/>
  <c r="AZ1404" i="2"/>
  <c r="BB230" i="2"/>
  <c r="N230" i="2" s="1"/>
  <c r="AZ230" i="2"/>
  <c r="BA1413" i="2"/>
  <c r="BA666" i="2"/>
  <c r="AZ190" i="2"/>
  <c r="BA190" i="2"/>
  <c r="BA886" i="2"/>
  <c r="AZ205" i="2"/>
  <c r="BB205" i="2"/>
  <c r="N205" i="2" s="1"/>
  <c r="BA205" i="2"/>
  <c r="AZ1287" i="2"/>
  <c r="BA1570" i="2"/>
  <c r="AZ1426" i="2"/>
  <c r="BA1426" i="2"/>
  <c r="AZ1196" i="2"/>
  <c r="BA1196" i="2"/>
  <c r="BB1196" i="2"/>
  <c r="N1196" i="2" s="1"/>
  <c r="AZ1164" i="2"/>
  <c r="BB1164" i="2"/>
  <c r="N1164" i="2" s="1"/>
  <c r="BA1164" i="2"/>
  <c r="AZ600" i="2"/>
  <c r="BB600" i="2"/>
  <c r="N600" i="2" s="1"/>
  <c r="BA600" i="2"/>
  <c r="BA949" i="2"/>
  <c r="BB846" i="2"/>
  <c r="BA1461" i="2"/>
  <c r="BB58" i="2"/>
  <c r="N58" i="2" s="1"/>
  <c r="BA1797" i="2"/>
  <c r="AZ1124" i="2"/>
  <c r="BB1124" i="2"/>
  <c r="N1124" i="2" s="1"/>
  <c r="BA1124" i="2"/>
  <c r="BB949" i="2"/>
  <c r="N949" i="2" s="1"/>
  <c r="BB1629" i="2"/>
  <c r="N1629" i="2" s="1"/>
  <c r="BA1216" i="2"/>
  <c r="BB1303" i="2"/>
  <c r="N1303" i="2" s="1"/>
  <c r="AZ1447" i="2"/>
  <c r="AZ116" i="2"/>
  <c r="BB116" i="2"/>
  <c r="N116" i="2" s="1"/>
  <c r="BB1685" i="2"/>
  <c r="N1685" i="2" s="1"/>
  <c r="BB1413" i="2"/>
  <c r="N1413" i="2" s="1"/>
  <c r="BB666" i="2"/>
  <c r="N666" i="2" s="1"/>
  <c r="BB110" i="2"/>
  <c r="N110" i="2" s="1"/>
  <c r="BA110" i="2"/>
  <c r="AZ1748" i="2"/>
  <c r="AZ1588" i="2"/>
  <c r="BA1588" i="2"/>
  <c r="AZ1570" i="2"/>
  <c r="AZ564" i="2"/>
  <c r="BB564" i="2"/>
  <c r="N564" i="2" s="1"/>
  <c r="BA564" i="2"/>
  <c r="AZ1166" i="2"/>
  <c r="BB1166" i="2"/>
  <c r="N1166" i="2" s="1"/>
  <c r="AZ377" i="2"/>
  <c r="BA377" i="2"/>
  <c r="AZ1290" i="2"/>
  <c r="BA1290" i="2"/>
  <c r="BB1290" i="2"/>
  <c r="N1290" i="2" s="1"/>
  <c r="AZ69" i="2"/>
  <c r="BB69" i="2"/>
  <c r="N69" i="2" s="1"/>
  <c r="BA69" i="2"/>
  <c r="BA1331" i="2"/>
  <c r="AZ1331" i="2"/>
  <c r="BB1331" i="2"/>
  <c r="N1331" i="2" s="1"/>
  <c r="AZ1790" i="2"/>
  <c r="BB1790" i="2"/>
  <c r="BA1790" i="2"/>
  <c r="AZ428" i="2"/>
  <c r="BB428" i="2"/>
  <c r="AZ117" i="2"/>
  <c r="BA117" i="2"/>
  <c r="BB117" i="2"/>
  <c r="N117" i="2" s="1"/>
  <c r="AZ136" i="2"/>
  <c r="BA136" i="2"/>
  <c r="AZ821" i="2"/>
  <c r="BA821" i="2"/>
  <c r="BB1683" i="2"/>
  <c r="N1683" i="2" s="1"/>
  <c r="AZ1683" i="2"/>
  <c r="AZ1346" i="2"/>
  <c r="BA474" i="2"/>
  <c r="AZ474" i="2"/>
  <c r="BB530" i="2"/>
  <c r="BA1376" i="2"/>
  <c r="BA1291" i="2"/>
  <c r="AZ1461" i="2"/>
  <c r="BA73" i="2"/>
  <c r="BA530" i="2"/>
  <c r="BA1601" i="2"/>
  <c r="BB103" i="2"/>
  <c r="N103" i="2" s="1"/>
  <c r="AZ1608" i="2"/>
  <c r="BB1608" i="2"/>
  <c r="N1608" i="2" s="1"/>
  <c r="BA1608" i="2"/>
  <c r="BA58" i="2"/>
  <c r="BA973" i="2"/>
  <c r="BB1103" i="2"/>
  <c r="N1103" i="2" s="1"/>
  <c r="AZ1103" i="2"/>
  <c r="BB1797" i="2"/>
  <c r="N1797" i="2" s="1"/>
  <c r="BA1244" i="2"/>
  <c r="AZ1244" i="2"/>
  <c r="BB1244" i="2"/>
  <c r="N1244" i="2" s="1"/>
  <c r="BA99" i="2"/>
  <c r="BA1629" i="2"/>
  <c r="BB969" i="2"/>
  <c r="BA439" i="2"/>
  <c r="BA1303" i="2"/>
  <c r="AZ79" i="2"/>
  <c r="BB79" i="2"/>
  <c r="N79" i="2" s="1"/>
  <c r="BA79" i="2"/>
  <c r="BB495" i="2"/>
  <c r="AZ495" i="2"/>
  <c r="AZ1726" i="2"/>
  <c r="AZ1685" i="2"/>
  <c r="BB659" i="2"/>
  <c r="N659" i="2" s="1"/>
  <c r="BB1517" i="2"/>
  <c r="AZ1653" i="2"/>
  <c r="AZ127" i="2"/>
  <c r="AZ1742" i="2"/>
  <c r="BB303" i="2"/>
  <c r="N303" i="2" s="1"/>
  <c r="BA303" i="2"/>
  <c r="AZ1195" i="2"/>
  <c r="BB1195" i="2"/>
  <c r="N1195" i="2" s="1"/>
  <c r="BA1195" i="2"/>
  <c r="BA367" i="2"/>
  <c r="AZ367" i="2"/>
  <c r="BB367" i="2"/>
  <c r="N376" i="2" s="1"/>
  <c r="AZ1569" i="2"/>
  <c r="BA1569" i="2"/>
  <c r="BB73" i="2"/>
  <c r="N73" i="2" s="1"/>
  <c r="BB1601" i="2"/>
  <c r="N1601" i="2" s="1"/>
  <c r="BA1049" i="2"/>
  <c r="BA103" i="2"/>
  <c r="BB973" i="2"/>
  <c r="N973" i="2" s="1"/>
  <c r="BB1604" i="2"/>
  <c r="N1604" i="2" s="1"/>
  <c r="AZ1604" i="2"/>
  <c r="BA226" i="2"/>
  <c r="BB99" i="2"/>
  <c r="N99" i="2" s="1"/>
  <c r="BA323" i="2"/>
  <c r="BA1498" i="2"/>
  <c r="BA969" i="2"/>
  <c r="BB439" i="2"/>
  <c r="N439" i="2" s="1"/>
  <c r="BB1265" i="2"/>
  <c r="BA109" i="2"/>
  <c r="AZ109" i="2"/>
  <c r="BB109" i="2"/>
  <c r="N109" i="2" s="1"/>
  <c r="BB590" i="2"/>
  <c r="N590" i="2" s="1"/>
  <c r="AZ590" i="2"/>
  <c r="AZ1800" i="2"/>
  <c r="BA1800" i="2"/>
  <c r="BB1800" i="2"/>
  <c r="N1800" i="2" s="1"/>
  <c r="BA1783" i="2"/>
  <c r="AZ1783" i="2"/>
  <c r="BA228" i="2"/>
  <c r="BB433" i="2"/>
  <c r="N433" i="2" s="1"/>
  <c r="AZ1394" i="2"/>
  <c r="BB1394" i="2"/>
  <c r="N1394" i="2" s="1"/>
  <c r="BA1394" i="2"/>
  <c r="BA1198" i="2"/>
  <c r="BB1368" i="2"/>
  <c r="AZ1368" i="2"/>
  <c r="BB1327" i="2"/>
  <c r="N1327" i="2" s="1"/>
  <c r="BB197" i="2"/>
  <c r="N197" i="2" s="1"/>
  <c r="AZ844" i="2"/>
  <c r="BA844" i="2"/>
  <c r="BB1033" i="2"/>
  <c r="N1033" i="2" s="1"/>
  <c r="AZ62" i="2"/>
  <c r="BB62" i="2"/>
  <c r="N62" i="2" s="1"/>
  <c r="BB80" i="2"/>
  <c r="N80" i="2" s="1"/>
  <c r="AZ1030" i="2"/>
  <c r="BB1023" i="2"/>
  <c r="N1023" i="2" s="1"/>
  <c r="AZ1023" i="2"/>
  <c r="BA1023" i="2"/>
  <c r="BB1291" i="2"/>
  <c r="N1291" i="2" s="1"/>
  <c r="AZ1689" i="2"/>
  <c r="BB364" i="2"/>
  <c r="N373" i="2" s="1"/>
  <c r="AZ1433" i="2"/>
  <c r="BB1049" i="2"/>
  <c r="N1049" i="2" s="1"/>
  <c r="AZ476" i="2"/>
  <c r="BB476" i="2"/>
  <c r="N476" i="2" s="1"/>
  <c r="BA476" i="2"/>
  <c r="BA326" i="2"/>
  <c r="AZ326" i="2"/>
  <c r="BB326" i="2"/>
  <c r="N326" i="2" s="1"/>
  <c r="BB1578" i="2"/>
  <c r="N1578" i="2" s="1"/>
  <c r="AZ1578" i="2"/>
  <c r="BA1578" i="2"/>
  <c r="BB226" i="2"/>
  <c r="N226" i="2" s="1"/>
  <c r="BA34" i="2"/>
  <c r="BA1755" i="2"/>
  <c r="BB1755" i="2"/>
  <c r="BB1498" i="2"/>
  <c r="N1498" i="2" s="1"/>
  <c r="BA1598" i="2"/>
  <c r="AZ1265" i="2"/>
  <c r="BB1439" i="2"/>
  <c r="N1439" i="2" s="1"/>
  <c r="BA433" i="2"/>
  <c r="BB1456" i="2"/>
  <c r="N1456" i="2" s="1"/>
  <c r="AZ278" i="2"/>
  <c r="BB278" i="2"/>
  <c r="BA278" i="2"/>
  <c r="AZ1446" i="2"/>
  <c r="BB1446" i="2"/>
  <c r="N1446" i="2" s="1"/>
  <c r="BA1446" i="2"/>
  <c r="BA1410" i="2"/>
  <c r="AZ1410" i="2"/>
  <c r="BB1410" i="2"/>
  <c r="N1410" i="2" s="1"/>
  <c r="BB519" i="2"/>
  <c r="N519" i="2" s="1"/>
  <c r="AZ12" i="2"/>
  <c r="BB12" i="2"/>
  <c r="N12" i="2" s="1"/>
  <c r="BA12" i="2"/>
  <c r="BA197" i="2"/>
  <c r="BA1605" i="2"/>
  <c r="AZ1605" i="2"/>
  <c r="BB1605" i="2"/>
  <c r="N1605" i="2" s="1"/>
  <c r="AZ1033" i="2"/>
  <c r="BB1192" i="2"/>
  <c r="N1192" i="2" s="1"/>
  <c r="BA1192" i="2"/>
  <c r="BB274" i="2"/>
  <c r="AZ274" i="2"/>
  <c r="AZ692" i="2"/>
  <c r="AZ1057" i="2"/>
  <c r="BB1057" i="2"/>
  <c r="N1057" i="2" s="1"/>
  <c r="BA1057" i="2"/>
  <c r="AZ774" i="2"/>
  <c r="BB774" i="2"/>
  <c r="N774" i="2" s="1"/>
  <c r="BA774" i="2"/>
  <c r="AZ329" i="2"/>
  <c r="BA329" i="2"/>
  <c r="BA1122" i="2"/>
  <c r="BB1122" i="2"/>
  <c r="N1122" i="2" s="1"/>
  <c r="AZ1667" i="2"/>
  <c r="BB997" i="2"/>
  <c r="BB589" i="2"/>
  <c r="N589" i="2" s="1"/>
  <c r="AZ589" i="2"/>
  <c r="AZ1623" i="2"/>
  <c r="BA1623" i="2"/>
  <c r="BB828" i="2"/>
  <c r="N828" i="2" s="1"/>
  <c r="AZ1039" i="2"/>
  <c r="BA507" i="2"/>
  <c r="BB1505" i="2"/>
  <c r="N1505" i="2" s="1"/>
  <c r="AZ275" i="2"/>
  <c r="BB275" i="2"/>
  <c r="BA275" i="2"/>
  <c r="AZ1425" i="2"/>
  <c r="BB1425" i="2"/>
  <c r="N1425" i="2" s="1"/>
  <c r="AZ1007" i="2"/>
  <c r="BB1007" i="2"/>
  <c r="AZ1114" i="2"/>
  <c r="BB1114" i="2"/>
  <c r="N1114" i="2" s="1"/>
  <c r="BA1114" i="2"/>
  <c r="AZ1065" i="2"/>
  <c r="BB1065" i="2"/>
  <c r="N1065" i="2" s="1"/>
  <c r="BA1065" i="2"/>
  <c r="BB714" i="2"/>
  <c r="N714" i="2" s="1"/>
  <c r="BA714" i="2"/>
  <c r="BB1569" i="2"/>
  <c r="N1569" i="2" s="1"/>
  <c r="BA449" i="2"/>
  <c r="BB792" i="2"/>
  <c r="N792" i="2" s="1"/>
  <c r="AZ1070" i="2"/>
  <c r="AZ1067" i="2"/>
  <c r="AZ1321" i="2"/>
  <c r="BA1353" i="2"/>
  <c r="BB1407" i="2"/>
  <c r="N1407" i="2" s="1"/>
  <c r="AZ253" i="2"/>
  <c r="AZ28" i="2"/>
  <c r="BB910" i="2"/>
  <c r="N910" i="2" s="1"/>
  <c r="AZ792" i="2"/>
  <c r="BB707" i="2"/>
  <c r="BA170" i="2"/>
  <c r="BA1534" i="2"/>
  <c r="BB1047" i="2"/>
  <c r="N1047" i="2" s="1"/>
  <c r="BB48" i="2"/>
  <c r="N48" i="2" s="1"/>
  <c r="BA1700" i="2"/>
  <c r="BA1296" i="2"/>
  <c r="N1296" i="2" s="1"/>
  <c r="BA1078" i="2"/>
  <c r="BB1488" i="2"/>
  <c r="N1488" i="2" s="1"/>
  <c r="BA83" i="2"/>
  <c r="BB161" i="2"/>
  <c r="N161" i="2" s="1"/>
  <c r="BA1416" i="2"/>
  <c r="BB170" i="2"/>
  <c r="N170" i="2" s="1"/>
  <c r="BB57" i="2"/>
  <c r="N57" i="2" s="1"/>
  <c r="BB269" i="2"/>
  <c r="BB1534" i="2"/>
  <c r="N1534" i="2" s="1"/>
  <c r="BA752" i="2"/>
  <c r="BA1162" i="2"/>
  <c r="AZ259" i="2"/>
  <c r="BA301" i="2"/>
  <c r="BA967" i="2"/>
  <c r="BA667" i="2"/>
  <c r="BA1722" i="2"/>
  <c r="BA1047" i="2"/>
  <c r="BB1654" i="2"/>
  <c r="N1654" i="2" s="1"/>
  <c r="BB1088" i="2"/>
  <c r="BB83" i="2"/>
  <c r="N83" i="2" s="1"/>
  <c r="BB1416" i="2"/>
  <c r="N1416" i="2" s="1"/>
  <c r="BB76" i="2"/>
  <c r="N76" i="2" s="1"/>
  <c r="BB752" i="2"/>
  <c r="N752" i="2" s="1"/>
  <c r="BB1162" i="2"/>
  <c r="N1162" i="2" s="1"/>
  <c r="BB667" i="2"/>
  <c r="N667" i="2" s="1"/>
  <c r="BB1450" i="2"/>
  <c r="N1450" i="2" s="1"/>
  <c r="BB1722" i="2"/>
  <c r="N1722" i="2" s="1"/>
  <c r="BB24" i="2"/>
  <c r="N24" i="2" s="1"/>
  <c r="BA414" i="2"/>
  <c r="BB154" i="2"/>
  <c r="N154" i="2" s="1"/>
  <c r="BA60" i="2"/>
  <c r="BB651" i="2"/>
  <c r="N651" i="2" s="1"/>
  <c r="AZ909" i="2"/>
  <c r="AZ1617" i="2"/>
  <c r="BA1543" i="2"/>
  <c r="BB1584" i="2"/>
  <c r="N1584" i="2" s="1"/>
  <c r="BA281" i="2"/>
  <c r="BA24" i="2"/>
  <c r="BB60" i="2"/>
  <c r="N60" i="2" s="1"/>
  <c r="BB537" i="2"/>
  <c r="BA651" i="2"/>
  <c r="AZ629" i="2"/>
  <c r="BB18" i="2"/>
  <c r="N18" i="2" s="1"/>
  <c r="BA465" i="2"/>
  <c r="BB547" i="2"/>
  <c r="N547" i="2" s="1"/>
  <c r="BA1774" i="2"/>
  <c r="BB1222" i="2"/>
  <c r="N1222" i="2" s="1"/>
  <c r="BB1660" i="2"/>
  <c r="N1660" i="2" s="1"/>
  <c r="BA1584" i="2"/>
  <c r="BA1052" i="2"/>
  <c r="BB1793" i="2"/>
  <c r="BA1563" i="2"/>
  <c r="AZ1092" i="2"/>
  <c r="BB1019" i="2"/>
  <c r="N1019" i="2" s="1"/>
  <c r="BA1512" i="2"/>
  <c r="BA537" i="2"/>
  <c r="BA1422" i="2"/>
  <c r="BA18" i="2"/>
  <c r="BA991" i="2"/>
  <c r="BB465" i="2"/>
  <c r="N465" i="2" s="1"/>
  <c r="BB461" i="2"/>
  <c r="AZ547" i="2"/>
  <c r="BA824" i="2"/>
  <c r="BA387" i="2"/>
  <c r="AZ1222" i="2"/>
  <c r="BA570" i="2"/>
  <c r="BA1054" i="2"/>
  <c r="BB797" i="2"/>
  <c r="N797" i="2" s="1"/>
  <c r="BB1052" i="2"/>
  <c r="N1052" i="2" s="1"/>
  <c r="AZ1793" i="2"/>
  <c r="BB1563" i="2"/>
  <c r="N1563" i="2" s="1"/>
  <c r="BB1792" i="2"/>
  <c r="AZ1019" i="2"/>
  <c r="BB1512" i="2"/>
  <c r="BB1422" i="2"/>
  <c r="N1422" i="2" s="1"/>
  <c r="BB991" i="2"/>
  <c r="BA461" i="2"/>
  <c r="BB570" i="2"/>
  <c r="BB1054" i="2"/>
  <c r="N1054" i="2" s="1"/>
  <c r="AZ1792" i="2"/>
  <c r="BB183" i="2"/>
  <c r="N183" i="2" s="1"/>
  <c r="AZ316" i="2"/>
  <c r="AZ1274" i="2"/>
  <c r="BA1561" i="2"/>
  <c r="BA194" i="2"/>
  <c r="BB728" i="2"/>
  <c r="N728" i="2" s="1"/>
  <c r="BA1666" i="2"/>
  <c r="BA202" i="2"/>
  <c r="BB784" i="2"/>
  <c r="BA183" i="2"/>
  <c r="AZ1441" i="2"/>
  <c r="BB1562" i="2"/>
  <c r="N1562" i="2" s="1"/>
  <c r="BB1561" i="2"/>
  <c r="N1561" i="2" s="1"/>
  <c r="AZ13" i="2"/>
  <c r="AZ194" i="2"/>
  <c r="BB176" i="2"/>
  <c r="N176" i="2" s="1"/>
  <c r="BA728" i="2"/>
  <c r="BB1666" i="2"/>
  <c r="N1666" i="2" s="1"/>
  <c r="BA557" i="2"/>
  <c r="BB1576" i="2"/>
  <c r="N1576" i="2" s="1"/>
  <c r="BA1116" i="2"/>
  <c r="BB202" i="2"/>
  <c r="N202" i="2" s="1"/>
  <c r="BB1249" i="2"/>
  <c r="N1249" i="2" s="1"/>
  <c r="BB1228" i="2"/>
  <c r="BA1562" i="2"/>
  <c r="BB796" i="2"/>
  <c r="N796" i="2" s="1"/>
  <c r="AZ510" i="2"/>
  <c r="BA167" i="2"/>
  <c r="BB557" i="2"/>
  <c r="N557" i="2" s="1"/>
  <c r="AZ1576" i="2"/>
  <c r="BA522" i="2"/>
  <c r="BA19" i="2"/>
  <c r="AZ1249" i="2"/>
  <c r="BA1228" i="2"/>
  <c r="N1228" i="2" s="1"/>
  <c r="BA1399" i="2"/>
  <c r="BA1495" i="2"/>
  <c r="BA816" i="2"/>
  <c r="BA796" i="2"/>
  <c r="AZ241" i="2"/>
  <c r="BA171" i="2"/>
  <c r="BB1070" i="2"/>
  <c r="BB290" i="2"/>
  <c r="N290" i="2" s="1"/>
  <c r="BB522" i="2"/>
  <c r="N522" i="2" s="1"/>
  <c r="AZ19" i="2"/>
  <c r="BA1669" i="2"/>
  <c r="BB1399" i="2"/>
  <c r="N1399" i="2" s="1"/>
  <c r="BB449" i="2"/>
  <c r="N449" i="2" s="1"/>
  <c r="BB1067" i="2"/>
  <c r="N1067" i="2" s="1"/>
  <c r="AZ290" i="2"/>
  <c r="BB253" i="2"/>
  <c r="N253" i="2" s="1"/>
  <c r="BA1144" i="2"/>
  <c r="BB1483" i="2"/>
  <c r="N1483" i="2" s="1"/>
  <c r="BB28" i="2"/>
  <c r="N28" i="2" s="1"/>
  <c r="BB814" i="2"/>
  <c r="N814" i="2" s="1"/>
  <c r="BA923" i="2"/>
  <c r="BB93" i="2"/>
  <c r="N93" i="2" s="1"/>
  <c r="BB222" i="2"/>
  <c r="N222" i="2" s="1"/>
  <c r="AZ572" i="2"/>
  <c r="BA1409" i="2"/>
  <c r="AZ923" i="2"/>
  <c r="AZ93" i="2"/>
  <c r="AZ1513" i="2"/>
  <c r="AZ101" i="2"/>
  <c r="BB1579" i="2"/>
  <c r="N1579" i="2" s="1"/>
  <c r="BB260" i="2"/>
  <c r="N260" i="2" s="1"/>
  <c r="BA257" i="2"/>
  <c r="BB1599" i="2"/>
  <c r="N1599" i="2" s="1"/>
  <c r="AZ727" i="2"/>
  <c r="AZ447" i="2"/>
  <c r="BB401" i="2"/>
  <c r="N401" i="2" s="1"/>
  <c r="AZ1107" i="2"/>
  <c r="BA931" i="2"/>
  <c r="AZ689" i="2"/>
  <c r="BA1667" i="2"/>
  <c r="BA1323" i="2"/>
  <c r="BA412" i="2"/>
  <c r="BB586" i="2"/>
  <c r="N586" i="2" s="1"/>
  <c r="AZ1526" i="2"/>
  <c r="BA587" i="2"/>
  <c r="BB655" i="2"/>
  <c r="N655" i="2" s="1"/>
  <c r="BA477" i="2"/>
  <c r="BA1537" i="2"/>
  <c r="BA584" i="2"/>
  <c r="BB1651" i="2"/>
  <c r="N1651" i="2" s="1"/>
  <c r="BB615" i="2"/>
  <c r="N615" i="2" s="1"/>
  <c r="AZ898" i="2"/>
  <c r="BB1307" i="2"/>
  <c r="BA398" i="2"/>
  <c r="BB1142" i="2"/>
  <c r="BB762" i="2"/>
  <c r="N762" i="2" s="1"/>
  <c r="AZ1652" i="2"/>
  <c r="BB1462" i="2"/>
  <c r="AZ1702" i="2"/>
  <c r="AZ753" i="2"/>
  <c r="AZ286" i="2"/>
  <c r="BB1343" i="2"/>
  <c r="N1343" i="2" s="1"/>
  <c r="AZ1712" i="2"/>
  <c r="BB1036" i="2"/>
  <c r="BA519" i="2"/>
  <c r="AZ146" i="2"/>
  <c r="BA1289" i="2"/>
  <c r="BB1441" i="2"/>
  <c r="N1441" i="2" s="1"/>
  <c r="BB1044" i="2"/>
  <c r="N1044" i="2" s="1"/>
  <c r="BA1654" i="2"/>
  <c r="AZ1460" i="2"/>
  <c r="BB935" i="2"/>
  <c r="N935" i="2" s="1"/>
  <c r="BB1271" i="2"/>
  <c r="BB1783" i="2"/>
  <c r="BA1128" i="2"/>
  <c r="BB1700" i="2"/>
  <c r="N1700" i="2" s="1"/>
  <c r="AZ1270" i="2"/>
  <c r="BA193" i="2"/>
  <c r="BA1400" i="2"/>
  <c r="AZ1631" i="2"/>
  <c r="BA951" i="2"/>
  <c r="AZ1494" i="2"/>
  <c r="BA249" i="2"/>
  <c r="AZ768" i="2"/>
  <c r="AZ319" i="2"/>
  <c r="BA1281" i="2"/>
  <c r="AZ351" i="2"/>
  <c r="AZ4" i="2"/>
  <c r="BA542" i="2"/>
  <c r="BA297" i="2"/>
  <c r="BB1367" i="2"/>
  <c r="BB241" i="2"/>
  <c r="N241" i="2" s="1"/>
  <c r="AZ1260" i="2"/>
  <c r="BA629" i="2"/>
  <c r="BA29" i="2"/>
  <c r="BA928" i="2"/>
  <c r="AZ1672" i="2"/>
  <c r="BB317" i="2"/>
  <c r="N317" i="2" s="1"/>
  <c r="AZ80" i="2"/>
  <c r="AZ1273" i="2"/>
  <c r="BB1799" i="2"/>
  <c r="N1799" i="2" s="1"/>
  <c r="AZ960" i="2"/>
  <c r="BA1152" i="2"/>
  <c r="BA434" i="2"/>
  <c r="AZ624" i="2"/>
  <c r="BA514" i="2"/>
  <c r="AZ182" i="2"/>
  <c r="AZ976" i="2"/>
  <c r="BA1287" i="2"/>
  <c r="BB510" i="2"/>
  <c r="N510" i="2" s="1"/>
  <c r="BA1276" i="2"/>
  <c r="BB801" i="2"/>
  <c r="N801" i="2" s="1"/>
  <c r="AZ36" i="2"/>
  <c r="AZ169" i="2"/>
  <c r="AZ812" i="2"/>
  <c r="AZ710" i="2"/>
  <c r="BB1767" i="2"/>
  <c r="AZ1123" i="2"/>
  <c r="AZ985" i="2"/>
  <c r="BB380" i="2"/>
  <c r="BA1012" i="2"/>
  <c r="BB378" i="2"/>
  <c r="AZ379" i="2"/>
  <c r="BB902" i="2"/>
  <c r="N902" i="2" s="1"/>
  <c r="BB457" i="2"/>
  <c r="AZ1311" i="2"/>
  <c r="BB1329" i="2"/>
  <c r="N1329" i="2" s="1"/>
  <c r="BA1509" i="2"/>
  <c r="BB953" i="2"/>
  <c r="N953" i="2" s="1"/>
  <c r="BB873" i="2"/>
  <c r="BA692" i="2"/>
  <c r="BB1109" i="2"/>
  <c r="N1109" i="2" s="1"/>
  <c r="BB493" i="2"/>
  <c r="BA495" i="2"/>
  <c r="BA1368" i="2"/>
  <c r="BB1370" i="2"/>
  <c r="BB332" i="2"/>
  <c r="N341" i="2" s="1"/>
  <c r="AZ1069" i="2"/>
  <c r="BB1678" i="2"/>
  <c r="N1678" i="2" s="1"/>
  <c r="BA306" i="2"/>
  <c r="AZ500" i="2"/>
  <c r="AZ628" i="2"/>
  <c r="AZ97" i="2"/>
  <c r="BB474" i="2"/>
  <c r="N474" i="2" s="1"/>
  <c r="BB855" i="2"/>
  <c r="N855" i="2" s="1"/>
  <c r="AZ280" i="2"/>
  <c r="AZ1527" i="2"/>
  <c r="AZ148" i="2"/>
  <c r="BA1559" i="2"/>
  <c r="BB635" i="2"/>
  <c r="N635" i="2" s="1"/>
  <c r="BA952" i="2"/>
  <c r="BB1592" i="2"/>
  <c r="N1592" i="2" s="1"/>
  <c r="BB61" i="2"/>
  <c r="N61" i="2" s="1"/>
  <c r="BA1633" i="2"/>
  <c r="AZ1187" i="2"/>
  <c r="BA590" i="2"/>
  <c r="AZ1533" i="2"/>
  <c r="BB970" i="2"/>
  <c r="AZ1747" i="2"/>
  <c r="AZ363" i="2"/>
  <c r="BB1789" i="2"/>
  <c r="AZ359" i="2"/>
  <c r="BA893" i="2"/>
  <c r="AZ757" i="2"/>
  <c r="BA983" i="2"/>
  <c r="BB1694" i="2"/>
  <c r="N1694" i="2" s="1"/>
  <c r="BA1604" i="2"/>
  <c r="BA1103" i="2"/>
  <c r="BA1646" i="2"/>
  <c r="BB782" i="2"/>
  <c r="N782" i="2" s="1"/>
  <c r="AZ455" i="2"/>
  <c r="BB716" i="2"/>
  <c r="N716" i="2" s="1"/>
  <c r="AZ1100" i="2"/>
  <c r="AZ903" i="2"/>
  <c r="AZ773" i="2"/>
  <c r="AZ172" i="2"/>
  <c r="BA581" i="2"/>
  <c r="AZ800" i="2"/>
  <c r="AZ406" i="2"/>
  <c r="BB262" i="2"/>
  <c r="N262" i="2" s="1"/>
  <c r="AZ554" i="2"/>
  <c r="BB1600" i="2"/>
  <c r="N1600" i="2" s="1"/>
  <c r="BB55" i="2"/>
  <c r="N55" i="2" s="1"/>
  <c r="BA1092" i="2"/>
  <c r="BB362" i="2"/>
  <c r="N371" i="2" s="1"/>
  <c r="AZ272" i="2"/>
  <c r="BA230" i="2"/>
  <c r="BB1004" i="2"/>
  <c r="AZ777" i="2"/>
  <c r="AZ585" i="2"/>
  <c r="BA316" i="2"/>
  <c r="BB207" i="2"/>
  <c r="N207" i="2" s="1"/>
  <c r="AZ1097" i="2"/>
  <c r="BB549" i="2"/>
  <c r="N549" i="2" s="1"/>
  <c r="BB572" i="2"/>
  <c r="AZ1579" i="2"/>
  <c r="AZ260" i="2"/>
  <c r="AZ1599" i="2"/>
  <c r="AZ401" i="2"/>
  <c r="BB1323" i="2"/>
  <c r="N1323" i="2" s="1"/>
  <c r="AZ655" i="2"/>
  <c r="AZ1651" i="2"/>
  <c r="AZ615" i="2"/>
  <c r="BA1456" i="2"/>
  <c r="BA987" i="2"/>
  <c r="BA295" i="2"/>
  <c r="AZ1343" i="2"/>
  <c r="AZ1044" i="2"/>
  <c r="AZ1271" i="2"/>
  <c r="BA1649" i="2"/>
  <c r="AZ951" i="2"/>
  <c r="BA814" i="2"/>
  <c r="AZ29" i="2"/>
  <c r="AZ928" i="2"/>
  <c r="AZ317" i="2"/>
  <c r="BB151" i="2"/>
  <c r="N151" i="2" s="1"/>
  <c r="AZ1799" i="2"/>
  <c r="AZ1152" i="2"/>
  <c r="AZ434" i="2"/>
  <c r="AZ514" i="2"/>
  <c r="AZ1276" i="2"/>
  <c r="AZ1767" i="2"/>
  <c r="AZ380" i="2"/>
  <c r="AZ1012" i="2"/>
  <c r="AZ378" i="2"/>
  <c r="AZ902" i="2"/>
  <c r="AZ457" i="2"/>
  <c r="AZ1329" i="2"/>
  <c r="AZ953" i="2"/>
  <c r="BA873" i="2"/>
  <c r="AZ1109" i="2"/>
  <c r="AZ1370" i="2"/>
  <c r="AZ332" i="2"/>
  <c r="AZ1678" i="2"/>
  <c r="AZ306" i="2"/>
  <c r="AZ855" i="2"/>
  <c r="BA1550" i="2"/>
  <c r="AZ1592" i="2"/>
  <c r="AZ61" i="2"/>
  <c r="BA1707" i="2"/>
  <c r="BB1144" i="2"/>
  <c r="AZ893" i="2"/>
  <c r="AZ1646" i="2"/>
  <c r="BA803" i="2"/>
  <c r="AZ716" i="2"/>
  <c r="AZ581" i="2"/>
  <c r="AZ262" i="2"/>
  <c r="AZ1600" i="2"/>
  <c r="AZ55" i="2"/>
  <c r="AZ362" i="2"/>
  <c r="AZ1004" i="2"/>
  <c r="AZ207" i="2"/>
  <c r="AZ549" i="2"/>
  <c r="AZ323" i="2"/>
  <c r="BB1673" i="2"/>
  <c r="N1673" i="2" s="1"/>
  <c r="BB115" i="2"/>
  <c r="N115" i="2" s="1"/>
  <c r="BB1295" i="2"/>
  <c r="BB314" i="2"/>
  <c r="N314" i="2" s="1"/>
  <c r="AZ352" i="2"/>
  <c r="BA1093" i="2"/>
  <c r="BA255" i="2"/>
  <c r="BA1715" i="2"/>
  <c r="BA531" i="2"/>
  <c r="BA459" i="2"/>
  <c r="BB924" i="2"/>
  <c r="N924" i="2" s="1"/>
  <c r="BB879" i="2"/>
  <c r="BB968" i="2"/>
  <c r="BA837" i="2"/>
  <c r="BB654" i="2"/>
  <c r="N654" i="2" s="1"/>
  <c r="BA565" i="2"/>
  <c r="BB128" i="2"/>
  <c r="BA1511" i="2"/>
  <c r="BA853" i="2"/>
  <c r="BB821" i="2"/>
  <c r="N821" i="2" s="1"/>
  <c r="AZ1122" i="2"/>
  <c r="BA1665" i="2"/>
  <c r="BB123" i="2"/>
  <c r="N123" i="2" s="1"/>
  <c r="BA1232" i="2"/>
  <c r="N1232" i="2" s="1"/>
  <c r="AZ1495" i="2"/>
  <c r="BA352" i="2"/>
  <c r="BA534" i="2"/>
  <c r="BB1760" i="2"/>
  <c r="AZ1382" i="2"/>
  <c r="BA392" i="2"/>
  <c r="BA1476" i="2"/>
  <c r="AZ958" i="2"/>
  <c r="BB1689" i="2"/>
  <c r="N1689" i="2" s="1"/>
  <c r="BA1760" i="2"/>
  <c r="BA1580" i="2"/>
  <c r="BA375" i="2"/>
  <c r="BB772" i="2"/>
  <c r="N772" i="2" s="1"/>
  <c r="BB85" i="2"/>
  <c r="N85" i="2" s="1"/>
  <c r="BA545" i="2"/>
  <c r="BB1585" i="2"/>
  <c r="N1585" i="2" s="1"/>
  <c r="BB724" i="2"/>
  <c r="N724" i="2" s="1"/>
  <c r="BA173" i="2"/>
  <c r="BA1309" i="2"/>
  <c r="N1309" i="2" s="1"/>
  <c r="AZ1589" i="2"/>
  <c r="AZ1644" i="2"/>
  <c r="BA89" i="2"/>
  <c r="BA552" i="2"/>
  <c r="BA1673" i="2"/>
  <c r="BB610" i="2"/>
  <c r="AZ1172" i="2"/>
  <c r="BB1385" i="2"/>
  <c r="AZ534" i="2"/>
  <c r="AZ1062" i="2"/>
  <c r="BA1300" i="2"/>
  <c r="N1300" i="2" s="1"/>
  <c r="BB491" i="2"/>
  <c r="BA819" i="2"/>
  <c r="BB213" i="2"/>
  <c r="N213" i="2" s="1"/>
  <c r="BA137" i="2"/>
  <c r="BA945" i="2"/>
  <c r="BB270" i="2"/>
  <c r="AZ1214" i="2"/>
  <c r="BB1650" i="2"/>
  <c r="N1650" i="2" s="1"/>
  <c r="BB149" i="2"/>
  <c r="N149" i="2" s="1"/>
  <c r="BA1439" i="2"/>
  <c r="BB228" i="2"/>
  <c r="N228" i="2" s="1"/>
  <c r="BA441" i="2"/>
  <c r="N441" i="2" s="1"/>
  <c r="AZ1198" i="2"/>
  <c r="BA1481" i="2"/>
  <c r="BB1379" i="2"/>
  <c r="AZ1555" i="2"/>
  <c r="BB392" i="2"/>
  <c r="N392" i="2" s="1"/>
  <c r="BB813" i="2"/>
  <c r="N813" i="2" s="1"/>
  <c r="BA121" i="2"/>
  <c r="BA1189" i="2"/>
  <c r="BB153" i="2"/>
  <c r="N153" i="2" s="1"/>
  <c r="BA43" i="2"/>
  <c r="BA9" i="2"/>
  <c r="BA1771" i="2"/>
  <c r="BB1530" i="2"/>
  <c r="N1530" i="2" s="1"/>
  <c r="AZ771" i="2"/>
  <c r="BA229" i="2"/>
  <c r="BA1740" i="2"/>
  <c r="BB438" i="2"/>
  <c r="N438" i="2" s="1"/>
  <c r="BB816" i="2"/>
  <c r="N816" i="2" s="1"/>
  <c r="BB1464" i="2"/>
  <c r="BA198" i="2"/>
  <c r="BA1028" i="2"/>
  <c r="BA1051" i="2"/>
  <c r="BA1308" i="2"/>
  <c r="N1308" i="2" s="1"/>
  <c r="BA1539" i="2"/>
  <c r="BB998" i="2"/>
  <c r="BB1074" i="2"/>
  <c r="BB1208" i="2"/>
  <c r="N1208" i="2" s="1"/>
  <c r="BB1476" i="2"/>
  <c r="N1476" i="2" s="1"/>
  <c r="BA227" i="2"/>
  <c r="BA994" i="2"/>
  <c r="BA1469" i="2"/>
  <c r="BA1212" i="2"/>
  <c r="BB1743" i="2"/>
  <c r="N1743" i="2" s="1"/>
  <c r="BB1119" i="2"/>
  <c r="N1119" i="2" s="1"/>
  <c r="BB1316" i="2"/>
  <c r="N1316" i="2" s="1"/>
  <c r="BA868" i="2"/>
  <c r="BA1525" i="2"/>
  <c r="BB602" i="2"/>
  <c r="N602" i="2" s="1"/>
  <c r="BA583" i="2"/>
  <c r="BB171" i="2"/>
  <c r="N171" i="2" s="1"/>
  <c r="BA1286" i="2"/>
  <c r="BB863" i="2"/>
  <c r="N863" i="2" s="1"/>
  <c r="AZ115" i="2"/>
  <c r="BA176" i="2"/>
  <c r="BA1342" i="2"/>
  <c r="BB844" i="2"/>
  <c r="N844" i="2" s="1"/>
  <c r="AZ1295" i="2"/>
  <c r="BB167" i="2"/>
  <c r="N167" i="2" s="1"/>
  <c r="BA305" i="2"/>
  <c r="BA314" i="2"/>
  <c r="BB824" i="2"/>
  <c r="N824" i="2" s="1"/>
  <c r="BB1099" i="2"/>
  <c r="BA269" i="2"/>
  <c r="BA556" i="2"/>
  <c r="BA1141" i="2"/>
  <c r="BA884" i="2"/>
  <c r="BA962" i="2"/>
  <c r="BB1714" i="2"/>
  <c r="N1714" i="2" s="1"/>
  <c r="BB1554" i="2"/>
  <c r="N1554" i="2" s="1"/>
  <c r="BB1313" i="2"/>
  <c r="N1313" i="2" s="1"/>
  <c r="BB255" i="2"/>
  <c r="N255" i="2" s="1"/>
  <c r="BA373" i="2"/>
  <c r="BB357" i="2"/>
  <c r="N366" i="2" s="1"/>
  <c r="BB1713" i="2"/>
  <c r="N1713" i="2" s="1"/>
  <c r="BB1715" i="2"/>
  <c r="N1715" i="2" s="1"/>
  <c r="BB531" i="2"/>
  <c r="BB443" i="2"/>
  <c r="N443" i="2" s="1"/>
  <c r="BB984" i="2"/>
  <c r="BB459" i="2"/>
  <c r="BB1058" i="2"/>
  <c r="N1058" i="2" s="1"/>
  <c r="BA924" i="2"/>
  <c r="BB145" i="2"/>
  <c r="N145" i="2" s="1"/>
  <c r="BA781" i="2"/>
  <c r="BB53" i="2"/>
  <c r="N53" i="2" s="1"/>
  <c r="BB1590" i="2"/>
  <c r="N1590" i="2" s="1"/>
  <c r="BA1158" i="2"/>
  <c r="BB1116" i="2"/>
  <c r="N1116" i="2" s="1"/>
  <c r="BA1660" i="2"/>
  <c r="BB266" i="2"/>
  <c r="BA978" i="2"/>
  <c r="BA313" i="2"/>
  <c r="BA1243" i="2"/>
  <c r="BA1499" i="2"/>
  <c r="BA968" i="2"/>
  <c r="BA797" i="2"/>
  <c r="BB837" i="2"/>
  <c r="BA106" i="2"/>
  <c r="BA654" i="2"/>
  <c r="BB136" i="2"/>
  <c r="N136" i="2" s="1"/>
  <c r="BB1064" i="2"/>
  <c r="N1064" i="2" s="1"/>
  <c r="BB565" i="2"/>
  <c r="N565" i="2" s="1"/>
  <c r="BA1140" i="2"/>
  <c r="BB377" i="2"/>
  <c r="BA1483" i="2"/>
  <c r="BB1729" i="2"/>
  <c r="N1729" i="2" s="1"/>
  <c r="BB1511" i="2"/>
  <c r="N1511" i="2" s="1"/>
  <c r="BB1669" i="2"/>
  <c r="N1669" i="2" s="1"/>
  <c r="BA499" i="2"/>
  <c r="BB1587" i="2"/>
  <c r="N1587" i="2" s="1"/>
  <c r="BB853" i="2"/>
  <c r="N853" i="2" s="1"/>
  <c r="BA471" i="2"/>
  <c r="BA1190" i="2"/>
  <c r="BB301" i="2"/>
  <c r="N301" i="2" s="1"/>
  <c r="BB1665" i="2"/>
  <c r="N1665" i="2" s="1"/>
  <c r="BA784" i="2"/>
  <c r="BA105" i="2"/>
  <c r="BB967" i="2"/>
  <c r="BA707" i="2"/>
  <c r="BA1540" i="2"/>
  <c r="AZ1232" i="2"/>
  <c r="BA211" i="2"/>
  <c r="BB121" i="2"/>
  <c r="N121" i="2" s="1"/>
  <c r="BB1308" i="2"/>
  <c r="BB1539" i="2"/>
  <c r="N1539" i="2" s="1"/>
  <c r="BA1074" i="2"/>
  <c r="AZ142" i="2"/>
  <c r="BB963" i="2"/>
  <c r="BB1580" i="2"/>
  <c r="N1580" i="2" s="1"/>
  <c r="BA735" i="2"/>
  <c r="BA744" i="2"/>
  <c r="BA1025" i="2"/>
  <c r="BA1227" i="2"/>
  <c r="N1227" i="2" s="1"/>
  <c r="AZ1585" i="2"/>
  <c r="BA724" i="2"/>
  <c r="BB173" i="2"/>
  <c r="N173" i="2" s="1"/>
  <c r="BA422" i="2"/>
  <c r="BB1309" i="2"/>
  <c r="BA1420" i="2"/>
  <c r="BB89" i="2"/>
  <c r="N89" i="2" s="1"/>
  <c r="BB733" i="2"/>
  <c r="N733" i="2" s="1"/>
  <c r="BB1288" i="2"/>
  <c r="N1288" i="2" s="1"/>
  <c r="AZ1385" i="2"/>
  <c r="BB819" i="2"/>
  <c r="N819" i="2" s="1"/>
  <c r="BA1175" i="2"/>
  <c r="BA252" i="2"/>
  <c r="BA578" i="2"/>
  <c r="BA1650" i="2"/>
  <c r="BA149" i="2"/>
  <c r="BB872" i="2"/>
  <c r="AZ441" i="2"/>
  <c r="BB920" i="2"/>
  <c r="N920" i="2" s="1"/>
  <c r="BB112" i="2"/>
  <c r="N112" i="2" s="1"/>
  <c r="BB518" i="2"/>
  <c r="N518" i="2" s="1"/>
  <c r="BA848" i="2"/>
  <c r="BB1481" i="2"/>
  <c r="N1481" i="2" s="1"/>
  <c r="BA1379" i="2"/>
  <c r="BA813" i="2"/>
  <c r="BA209" i="2"/>
  <c r="BA1137" i="2"/>
  <c r="BB1189" i="2"/>
  <c r="N1189" i="2" s="1"/>
  <c r="AZ153" i="2"/>
  <c r="AZ43" i="2"/>
  <c r="AZ9" i="2"/>
  <c r="BB1771" i="2"/>
  <c r="BA1530" i="2"/>
  <c r="BB1115" i="2"/>
  <c r="N1115" i="2" s="1"/>
  <c r="BA636" i="2"/>
  <c r="BA438" i="2"/>
  <c r="BA328" i="2"/>
  <c r="BA354" i="2"/>
  <c r="AZ1464" i="2"/>
  <c r="BB1296" i="2"/>
  <c r="BA1373" i="2"/>
  <c r="BB198" i="2"/>
  <c r="N198" i="2" s="1"/>
  <c r="BA820" i="2"/>
  <c r="BA251" i="2"/>
  <c r="BA998" i="2"/>
  <c r="BB20" i="2"/>
  <c r="N20" i="2" s="1"/>
  <c r="BA1208" i="2"/>
  <c r="BB227" i="2"/>
  <c r="N227" i="2" s="1"/>
  <c r="BB994" i="2"/>
  <c r="BB1469" i="2"/>
  <c r="N1469" i="2" s="1"/>
  <c r="BA593" i="2"/>
  <c r="BA533" i="2"/>
  <c r="BA1306" i="2"/>
  <c r="N1306" i="2" s="1"/>
  <c r="BA680" i="2"/>
  <c r="N680" i="2" s="1"/>
  <c r="BA1316" i="2"/>
  <c r="BB868" i="2"/>
  <c r="N868" i="2" s="1"/>
  <c r="BB964" i="2"/>
  <c r="BB713" i="2"/>
  <c r="N713" i="2" s="1"/>
  <c r="BB937" i="2"/>
  <c r="N937" i="2" s="1"/>
  <c r="AZ602" i="2"/>
  <c r="AZ583" i="2"/>
  <c r="BB1286" i="2"/>
  <c r="BA529" i="2"/>
  <c r="BB1342" i="2"/>
  <c r="BB1352" i="2"/>
  <c r="N1352" i="2" s="1"/>
  <c r="BA1753" i="2"/>
  <c r="BB305" i="2"/>
  <c r="N305" i="2" s="1"/>
  <c r="BA399" i="2"/>
  <c r="BB435" i="2"/>
  <c r="N435" i="2" s="1"/>
  <c r="BB556" i="2"/>
  <c r="N556" i="2" s="1"/>
  <c r="BB1141" i="2"/>
  <c r="BB884" i="2"/>
  <c r="BA1055" i="2"/>
  <c r="AZ962" i="2"/>
  <c r="BA1554" i="2"/>
  <c r="BA1313" i="2"/>
  <c r="BB373" i="2"/>
  <c r="BA357" i="2"/>
  <c r="BA921" i="2"/>
  <c r="BA1713" i="2"/>
  <c r="BB869" i="2"/>
  <c r="BA984" i="2"/>
  <c r="BA225" i="2"/>
  <c r="BA1233" i="2"/>
  <c r="N1233" i="2" s="1"/>
  <c r="BB781" i="2"/>
  <c r="N781" i="2" s="1"/>
  <c r="BA1590" i="2"/>
  <c r="BB1158" i="2"/>
  <c r="N1158" i="2" s="1"/>
  <c r="BA371" i="2"/>
  <c r="BB978" i="2"/>
  <c r="N978" i="2" s="1"/>
  <c r="BA1440" i="2"/>
  <c r="BA799" i="2"/>
  <c r="BB1243" i="2"/>
  <c r="N1243" i="2" s="1"/>
  <c r="BB1499" i="2"/>
  <c r="N1499" i="2" s="1"/>
  <c r="BA691" i="2"/>
  <c r="BB450" i="2"/>
  <c r="N450" i="2" s="1"/>
  <c r="BB106" i="2"/>
  <c r="N106" i="2" s="1"/>
  <c r="BA1064" i="2"/>
  <c r="BB1140" i="2"/>
  <c r="BB1284" i="2"/>
  <c r="BA472" i="2"/>
  <c r="BA1729" i="2"/>
  <c r="BB132" i="2"/>
  <c r="BB499" i="2"/>
  <c r="N499" i="2" s="1"/>
  <c r="BA1587" i="2"/>
  <c r="BA1203" i="2"/>
  <c r="BB1430" i="2"/>
  <c r="N1430" i="2" s="1"/>
  <c r="BB471" i="2"/>
  <c r="N471" i="2" s="1"/>
  <c r="BA941" i="2"/>
  <c r="BB1190" i="2"/>
  <c r="N1190" i="2" s="1"/>
  <c r="BB105" i="2"/>
  <c r="N105" i="2" s="1"/>
  <c r="BA933" i="2"/>
  <c r="BA1060" i="2"/>
  <c r="BA574" i="2"/>
  <c r="BB1540" i="2"/>
  <c r="N1540" i="2" s="1"/>
  <c r="BA958" i="2"/>
  <c r="BB771" i="2"/>
  <c r="N771" i="2" s="1"/>
  <c r="BB744" i="2"/>
  <c r="N744" i="2" s="1"/>
  <c r="BB1025" i="2"/>
  <c r="N1025" i="2" s="1"/>
  <c r="BB422" i="2"/>
  <c r="BA1438" i="2"/>
  <c r="BB1420" i="2"/>
  <c r="N1420" i="2" s="1"/>
  <c r="BB1491" i="2"/>
  <c r="N1491" i="2" s="1"/>
  <c r="BA733" i="2"/>
  <c r="BA1288" i="2"/>
  <c r="BA1193" i="2"/>
  <c r="BA749" i="2"/>
  <c r="BA825" i="2"/>
  <c r="BB1220" i="2"/>
  <c r="N1220" i="2" s="1"/>
  <c r="BB1175" i="2"/>
  <c r="N1175" i="2" s="1"/>
  <c r="BB578" i="2"/>
  <c r="N578" i="2" s="1"/>
  <c r="BA872" i="2"/>
  <c r="BA1795" i="2"/>
  <c r="BA920" i="2"/>
  <c r="BA759" i="2"/>
  <c r="BA687" i="2"/>
  <c r="BA518" i="2"/>
  <c r="BB848" i="2"/>
  <c r="BA1791" i="2"/>
  <c r="BA1731" i="2"/>
  <c r="BA487" i="2"/>
  <c r="BB209" i="2"/>
  <c r="N209" i="2" s="1"/>
  <c r="BB1137" i="2"/>
  <c r="BB736" i="2"/>
  <c r="N736" i="2" s="1"/>
  <c r="BA1317" i="2"/>
  <c r="BA1115" i="2"/>
  <c r="BA1421" i="2"/>
  <c r="BB636" i="2"/>
  <c r="N636" i="2" s="1"/>
  <c r="BB1547" i="2"/>
  <c r="N1547" i="2" s="1"/>
  <c r="BB328" i="2"/>
  <c r="N328" i="2" s="1"/>
  <c r="BB160" i="2"/>
  <c r="N160" i="2" s="1"/>
  <c r="BB354" i="2"/>
  <c r="N363" i="2" s="1"/>
  <c r="BB1373" i="2"/>
  <c r="N1373" i="2" s="1"/>
  <c r="BB820" i="2"/>
  <c r="N820" i="2" s="1"/>
  <c r="BA1038" i="2"/>
  <c r="BB251" i="2"/>
  <c r="N251" i="2" s="1"/>
  <c r="BA20" i="2"/>
  <c r="BB1788" i="2"/>
  <c r="BA30" i="2"/>
  <c r="BB244" i="2"/>
  <c r="N244" i="2" s="1"/>
  <c r="BA526" i="2"/>
  <c r="BB593" i="2"/>
  <c r="N593" i="2" s="1"/>
  <c r="BB533" i="2"/>
  <c r="BA579" i="2"/>
  <c r="BB1306" i="2"/>
  <c r="BA742" i="2"/>
  <c r="BB876" i="2"/>
  <c r="BA82" i="2"/>
  <c r="BB680" i="2"/>
  <c r="BB1538" i="2"/>
  <c r="N1538" i="2" s="1"/>
  <c r="BA964" i="2"/>
  <c r="BA1154" i="2"/>
  <c r="BA713" i="2"/>
  <c r="BA864" i="2"/>
  <c r="BB1768" i="2"/>
  <c r="BA937" i="2"/>
  <c r="BA1384" i="2"/>
  <c r="N1384" i="2" s="1"/>
  <c r="BB529" i="2"/>
  <c r="BA1352" i="2"/>
  <c r="BB1753" i="2"/>
  <c r="BB609" i="2"/>
  <c r="BB242" i="2"/>
  <c r="N242" i="2" s="1"/>
  <c r="BB399" i="2"/>
  <c r="N399" i="2" s="1"/>
  <c r="BB1586" i="2"/>
  <c r="N1586" i="2" s="1"/>
  <c r="BA435" i="2"/>
  <c r="BB1055" i="2"/>
  <c r="N1055" i="2" s="1"/>
  <c r="BA199" i="2"/>
  <c r="BB715" i="2"/>
  <c r="N715" i="2" s="1"/>
  <c r="BA311" i="2"/>
  <c r="BA1105" i="2"/>
  <c r="BB921" i="2"/>
  <c r="N921" i="2" s="1"/>
  <c r="BA869" i="2"/>
  <c r="BA847" i="2"/>
  <c r="BB225" i="2"/>
  <c r="N225" i="2" s="1"/>
  <c r="BB1233" i="2"/>
  <c r="BB1086" i="2"/>
  <c r="BB243" i="2"/>
  <c r="N243" i="2" s="1"/>
  <c r="BA221" i="2"/>
  <c r="BB84" i="2"/>
  <c r="N84" i="2" s="1"/>
  <c r="BB371" i="2"/>
  <c r="BA1230" i="2"/>
  <c r="N1230" i="2" s="1"/>
  <c r="BB1440" i="2"/>
  <c r="N1440" i="2" s="1"/>
  <c r="BB799" i="2"/>
  <c r="N799" i="2" s="1"/>
  <c r="BA1151" i="2"/>
  <c r="BA1785" i="2"/>
  <c r="BB691" i="2"/>
  <c r="N691" i="2" s="1"/>
  <c r="BA450" i="2"/>
  <c r="BA361" i="2"/>
  <c r="BA1541" i="2"/>
  <c r="BA1801" i="2"/>
  <c r="BA1432" i="2"/>
  <c r="BA1284" i="2"/>
  <c r="BA641" i="2"/>
  <c r="BA1211" i="2"/>
  <c r="BB472" i="2"/>
  <c r="N472" i="2" s="1"/>
  <c r="BA132" i="2"/>
  <c r="BB1203" i="2"/>
  <c r="BA1430" i="2"/>
  <c r="BA292" i="2"/>
  <c r="BB663" i="2"/>
  <c r="N663" i="2" s="1"/>
  <c r="BB941" i="2"/>
  <c r="N941" i="2" s="1"/>
  <c r="BB1794" i="2"/>
  <c r="N1794" i="2" s="1"/>
  <c r="BB933" i="2"/>
  <c r="N933" i="2" s="1"/>
  <c r="BB912" i="2"/>
  <c r="N912" i="2" s="1"/>
  <c r="BA1686" i="2"/>
  <c r="BB1060" i="2"/>
  <c r="N1060" i="2" s="1"/>
  <c r="BB1149" i="2"/>
  <c r="N1149" i="2" s="1"/>
  <c r="BA1638" i="2"/>
  <c r="BB574" i="2"/>
  <c r="N574" i="2" s="1"/>
  <c r="BA400" i="2"/>
  <c r="BA151" i="2"/>
  <c r="BB1369" i="2"/>
  <c r="BA1172" i="2"/>
  <c r="BA543" i="2"/>
  <c r="BA1648" i="2"/>
  <c r="AZ963" i="2"/>
  <c r="BA1301" i="2"/>
  <c r="BA454" i="2"/>
  <c r="BA1741" i="2"/>
  <c r="BB33" i="2"/>
  <c r="BA696" i="2"/>
  <c r="BA1120" i="2"/>
  <c r="BB1438" i="2"/>
  <c r="N1438" i="2" s="1"/>
  <c r="BB961" i="2"/>
  <c r="BA1491" i="2"/>
  <c r="BA1618" i="2"/>
  <c r="BB1193" i="2"/>
  <c r="N1193" i="2" s="1"/>
  <c r="BB749" i="2"/>
  <c r="N749" i="2" s="1"/>
  <c r="BB825" i="2"/>
  <c r="N825" i="2" s="1"/>
  <c r="BA287" i="2"/>
  <c r="BA1220" i="2"/>
  <c r="BB840" i="2"/>
  <c r="BA503" i="2"/>
  <c r="BA355" i="2"/>
  <c r="BA299" i="2"/>
  <c r="BB190" i="2"/>
  <c r="N190" i="2" s="1"/>
  <c r="BB1795" i="2"/>
  <c r="N1795" i="2" s="1"/>
  <c r="BB1348" i="2"/>
  <c r="N1348" i="2" s="1"/>
  <c r="BB759" i="2"/>
  <c r="N759" i="2" s="1"/>
  <c r="BB907" i="2"/>
  <c r="N907" i="2" s="1"/>
  <c r="BB687" i="2"/>
  <c r="N687" i="2" s="1"/>
  <c r="BB397" i="2"/>
  <c r="N397" i="2" s="1"/>
  <c r="BA238" i="2"/>
  <c r="BB1791" i="2"/>
  <c r="BA656" i="2"/>
  <c r="BB1731" i="2"/>
  <c r="N1731" i="2" s="1"/>
  <c r="BB487" i="2"/>
  <c r="N487" i="2" s="1"/>
  <c r="BA736" i="2"/>
  <c r="BB144" i="2"/>
  <c r="N144" i="2" s="1"/>
  <c r="BB1317" i="2"/>
  <c r="N1317" i="2" s="1"/>
  <c r="BB886" i="2"/>
  <c r="BA1210" i="2"/>
  <c r="BB1245" i="2"/>
  <c r="N1245" i="2" s="1"/>
  <c r="BB1421" i="2"/>
  <c r="N1421" i="2" s="1"/>
  <c r="BB1524" i="2"/>
  <c r="BB1588" i="2"/>
  <c r="N1588" i="2" s="1"/>
  <c r="BA1547" i="2"/>
  <c r="BA160" i="2"/>
  <c r="BB719" i="2"/>
  <c r="N719" i="2" s="1"/>
  <c r="BA1188" i="2"/>
  <c r="BB1038" i="2"/>
  <c r="N1038" i="2" s="1"/>
  <c r="BB1728" i="2"/>
  <c r="N1728" i="2" s="1"/>
  <c r="BA236" i="2"/>
  <c r="BA1788" i="2"/>
  <c r="BA1112" i="2"/>
  <c r="BB30" i="2"/>
  <c r="BA244" i="2"/>
  <c r="BB526" i="2"/>
  <c r="N526" i="2" s="1"/>
  <c r="BA778" i="2"/>
  <c r="BB442" i="2"/>
  <c r="N442" i="2" s="1"/>
  <c r="BA1556" i="2"/>
  <c r="BA277" i="2"/>
  <c r="BB579" i="2"/>
  <c r="N579" i="2" s="1"/>
  <c r="BB742" i="2"/>
  <c r="N742" i="2" s="1"/>
  <c r="BA1386" i="2"/>
  <c r="N1386" i="2" s="1"/>
  <c r="BA876" i="2"/>
  <c r="BB420" i="2"/>
  <c r="BB82" i="2"/>
  <c r="N82" i="2" s="1"/>
  <c r="BA1538" i="2"/>
  <c r="BA356" i="2"/>
  <c r="BB1154" i="2"/>
  <c r="N1154" i="2" s="1"/>
  <c r="BB135" i="2"/>
  <c r="N135" i="2" s="1"/>
  <c r="BB1500" i="2"/>
  <c r="N1500" i="2" s="1"/>
  <c r="BB864" i="2"/>
  <c r="N864" i="2" s="1"/>
  <c r="BA1768" i="2"/>
  <c r="BA1725" i="2"/>
  <c r="BB891" i="2"/>
  <c r="BA1521" i="2"/>
  <c r="BB1384" i="2"/>
  <c r="BA1693" i="2"/>
  <c r="BB1428" i="2"/>
  <c r="N1428" i="2" s="1"/>
  <c r="BB234" i="2"/>
  <c r="N234" i="2" s="1"/>
  <c r="BA609" i="2"/>
  <c r="BA242" i="2"/>
  <c r="BB588" i="2"/>
  <c r="N588" i="2" s="1"/>
  <c r="BB1772" i="2"/>
  <c r="BA1586" i="2"/>
  <c r="BA1330" i="2"/>
  <c r="BB199" i="2"/>
  <c r="N199" i="2" s="1"/>
  <c r="BA715" i="2"/>
  <c r="BB311" i="2"/>
  <c r="N311" i="2" s="1"/>
  <c r="BB1105" i="2"/>
  <c r="N1105" i="2" s="1"/>
  <c r="BA374" i="2"/>
  <c r="BB847" i="2"/>
  <c r="BA788" i="2"/>
  <c r="BA1086" i="2"/>
  <c r="BA243" i="2"/>
  <c r="BB221" i="2"/>
  <c r="N221" i="2" s="1"/>
  <c r="BA1201" i="2"/>
  <c r="BB293" i="2"/>
  <c r="N293" i="2" s="1"/>
  <c r="BB1035" i="2"/>
  <c r="BA84" i="2"/>
  <c r="BB1230" i="2"/>
  <c r="BA1143" i="2"/>
  <c r="BA1560" i="2"/>
  <c r="BB1151" i="2"/>
  <c r="N1151" i="2" s="1"/>
  <c r="BB1785" i="2"/>
  <c r="BA1132" i="2"/>
  <c r="BB504" i="2"/>
  <c r="N504" i="2" s="1"/>
  <c r="BA1687" i="2"/>
  <c r="BB361" i="2"/>
  <c r="N370" i="2" s="1"/>
  <c r="BB1541" i="2"/>
  <c r="N1541" i="2" s="1"/>
  <c r="BB1801" i="2"/>
  <c r="N1801" i="2" s="1"/>
  <c r="BA210" i="2"/>
  <c r="BB1034" i="2"/>
  <c r="N1034" i="2" s="1"/>
  <c r="BA1133" i="2"/>
  <c r="BB1432" i="2"/>
  <c r="N1432" i="2" s="1"/>
  <c r="BB641" i="2"/>
  <c r="BB1211" i="2"/>
  <c r="N1211" i="2" s="1"/>
  <c r="BA50" i="2"/>
  <c r="BB188" i="2"/>
  <c r="N188" i="2" s="1"/>
  <c r="BA1209" i="2"/>
  <c r="BB292" i="2"/>
  <c r="N292" i="2" s="1"/>
  <c r="BA663" i="2"/>
  <c r="BA1319" i="2"/>
  <c r="BA333" i="2"/>
  <c r="BA1794" i="2"/>
  <c r="BA912" i="2"/>
  <c r="BB1686" i="2"/>
  <c r="N1686" i="2" s="1"/>
  <c r="BB247" i="2"/>
  <c r="N247" i="2" s="1"/>
  <c r="BA1149" i="2"/>
  <c r="BB1638" i="2"/>
  <c r="N1638" i="2" s="1"/>
  <c r="BB400" i="2"/>
  <c r="N400" i="2" s="1"/>
  <c r="BA163" i="2"/>
  <c r="BA501" i="2"/>
  <c r="BB1401" i="2"/>
  <c r="N1401" i="2" s="1"/>
  <c r="BA1778" i="2"/>
  <c r="AZ1648" i="2"/>
  <c r="BB1301" i="2"/>
  <c r="N1301" i="2" s="1"/>
  <c r="BA302" i="2"/>
  <c r="BB454" i="2"/>
  <c r="BB1741" i="2"/>
  <c r="N1741" i="2" s="1"/>
  <c r="BA1620" i="2"/>
  <c r="BA15" i="2"/>
  <c r="BA33" i="2"/>
  <c r="BA721" i="2"/>
  <c r="BB696" i="2"/>
  <c r="BB1120" i="2"/>
  <c r="N1120" i="2" s="1"/>
  <c r="BB1703" i="2"/>
  <c r="N1703" i="2" s="1"/>
  <c r="BB5" i="2"/>
  <c r="N5" i="2" s="1"/>
  <c r="BA515" i="2"/>
  <c r="BB1248" i="2"/>
  <c r="N1248" i="2" s="1"/>
  <c r="BA697" i="2"/>
  <c r="BB287" i="2"/>
  <c r="N287" i="2" s="1"/>
  <c r="BB71" i="2"/>
  <c r="N71" i="2" s="1"/>
  <c r="BA840" i="2"/>
  <c r="BB503" i="2"/>
  <c r="N503" i="2" s="1"/>
  <c r="BA633" i="2"/>
  <c r="BB355" i="2"/>
  <c r="N364" i="2" s="1"/>
  <c r="BB299" i="2"/>
  <c r="N299" i="2" s="1"/>
  <c r="BA1348" i="2"/>
  <c r="BA907" i="2"/>
  <c r="BA397" i="2"/>
  <c r="BA402" i="2"/>
  <c r="BA415" i="2"/>
  <c r="BB238" i="2"/>
  <c r="N238" i="2" s="1"/>
  <c r="BB656" i="2"/>
  <c r="N656" i="2" s="1"/>
  <c r="BA971" i="2"/>
  <c r="BB268" i="2"/>
  <c r="BB1026" i="2"/>
  <c r="N1026" i="2" s="1"/>
  <c r="BA1615" i="2"/>
  <c r="BB25" i="2"/>
  <c r="N25" i="2" s="1"/>
  <c r="BB1210" i="2"/>
  <c r="N1210" i="2" s="1"/>
  <c r="BB1582" i="2"/>
  <c r="N1582" i="2" s="1"/>
  <c r="BA608" i="2"/>
  <c r="BA719" i="2"/>
  <c r="BB1188" i="2"/>
  <c r="N1188" i="2" s="1"/>
  <c r="BA826" i="2"/>
  <c r="BA346" i="2"/>
  <c r="BA1728" i="2"/>
  <c r="BB236" i="2"/>
  <c r="N236" i="2" s="1"/>
  <c r="BB1112" i="2"/>
  <c r="N1112" i="2" s="1"/>
  <c r="BA75" i="2"/>
  <c r="BB778" i="2"/>
  <c r="N778" i="2" s="1"/>
  <c r="BA1215" i="2"/>
  <c r="N1215" i="2" s="1"/>
  <c r="BA562" i="2"/>
  <c r="BA442" i="2"/>
  <c r="BB1556" i="2"/>
  <c r="N1556" i="2" s="1"/>
  <c r="BB277" i="2"/>
  <c r="BB1386" i="2"/>
  <c r="BA420" i="2"/>
  <c r="BA463" i="2"/>
  <c r="BA1393" i="2"/>
  <c r="BA393" i="2"/>
  <c r="BB356" i="2"/>
  <c r="N365" i="2" s="1"/>
  <c r="BA135" i="2"/>
  <c r="BA1500" i="2"/>
  <c r="BB1032" i="2"/>
  <c r="N1032" i="2" s="1"/>
  <c r="BB1725" i="2"/>
  <c r="N1725" i="2" s="1"/>
  <c r="BA1398" i="2"/>
  <c r="BA891" i="2"/>
  <c r="BB1610" i="2"/>
  <c r="N1610" i="2" s="1"/>
  <c r="BB1521" i="2"/>
  <c r="BB1363" i="2"/>
  <c r="BB1139" i="2"/>
  <c r="BB1693" i="2"/>
  <c r="N1693" i="2" s="1"/>
  <c r="BA1428" i="2"/>
  <c r="BA746" i="2"/>
  <c r="BA234" i="2"/>
  <c r="BA126" i="2"/>
  <c r="BA588" i="2"/>
  <c r="BA1772" i="2"/>
  <c r="BB1330" i="2"/>
  <c r="N1330" i="2" s="1"/>
  <c r="BB948" i="2"/>
  <c r="N948" i="2" s="1"/>
  <c r="BA1759" i="2"/>
  <c r="BA817" i="2"/>
  <c r="BB374" i="2"/>
  <c r="BB788" i="2"/>
  <c r="N788" i="2" s="1"/>
  <c r="BB453" i="2"/>
  <c r="BA938" i="2"/>
  <c r="BA1668" i="2"/>
  <c r="BB1201" i="2"/>
  <c r="N1201" i="2" s="1"/>
  <c r="BA293" i="2"/>
  <c r="BB1692" i="2"/>
  <c r="N1692" i="2" s="1"/>
  <c r="BA1035" i="2"/>
  <c r="BB300" i="2"/>
  <c r="N300" i="2" s="1"/>
  <c r="BB1143" i="2"/>
  <c r="BB1708" i="2"/>
  <c r="N1708" i="2" s="1"/>
  <c r="BB1611" i="2"/>
  <c r="N1611" i="2" s="1"/>
  <c r="BA327" i="2"/>
  <c r="BB1560" i="2"/>
  <c r="N1560" i="2" s="1"/>
  <c r="BB1132" i="2"/>
  <c r="N1132" i="2" s="1"/>
  <c r="BA504" i="2"/>
  <c r="BB1687" i="2"/>
  <c r="N1687" i="2" s="1"/>
  <c r="BA334" i="2"/>
  <c r="BB540" i="2"/>
  <c r="BB1705" i="2"/>
  <c r="N1705" i="2" s="1"/>
  <c r="BB1066" i="2"/>
  <c r="N1066" i="2" s="1"/>
  <c r="BB210" i="2"/>
  <c r="N210" i="2" s="1"/>
  <c r="BA1034" i="2"/>
  <c r="BB1133" i="2"/>
  <c r="BA1050" i="2"/>
  <c r="BB315" i="2"/>
  <c r="N315" i="2" s="1"/>
  <c r="BA32" i="2"/>
  <c r="BB50" i="2"/>
  <c r="N50" i="2" s="1"/>
  <c r="BB1008" i="2"/>
  <c r="BA188" i="2"/>
  <c r="BB1209" i="2"/>
  <c r="N1209" i="2" s="1"/>
  <c r="BB1017" i="2"/>
  <c r="N1017" i="2" s="1"/>
  <c r="BA1168" i="2"/>
  <c r="BB421" i="2"/>
  <c r="BB1375" i="2"/>
  <c r="BB1319" i="2"/>
  <c r="N1319" i="2" s="1"/>
  <c r="BA1077" i="2"/>
  <c r="BB333" i="2"/>
  <c r="N342" i="2" s="1"/>
  <c r="BB946" i="2"/>
  <c r="N946" i="2" s="1"/>
  <c r="BA247" i="2"/>
  <c r="BB163" i="2"/>
  <c r="N163" i="2" s="1"/>
  <c r="BB501" i="2"/>
  <c r="N501" i="2" s="1"/>
  <c r="BA1401" i="2"/>
  <c r="BB1778" i="2"/>
  <c r="BB1780" i="2"/>
  <c r="BA494" i="2"/>
  <c r="BB1433" i="2"/>
  <c r="N1433" i="2" s="1"/>
  <c r="BB880" i="2"/>
  <c r="BB1620" i="2"/>
  <c r="N1620" i="2" s="1"/>
  <c r="BB15" i="2"/>
  <c r="N15" i="2" s="1"/>
  <c r="BB721" i="2"/>
  <c r="N721" i="2" s="1"/>
  <c r="BA1350" i="2"/>
  <c r="BB1796" i="2"/>
  <c r="N1796" i="2" s="1"/>
  <c r="BA1703" i="2"/>
  <c r="BA5" i="2"/>
  <c r="BB515" i="2"/>
  <c r="N515" i="2" s="1"/>
  <c r="BA264" i="2"/>
  <c r="N264" i="2" s="1"/>
  <c r="BA1248" i="2"/>
  <c r="BA1402" i="2"/>
  <c r="BA124" i="2"/>
  <c r="BA473" i="2"/>
  <c r="BA1639" i="2"/>
  <c r="BB697" i="2"/>
  <c r="BA71" i="2"/>
  <c r="BA1625" i="2"/>
  <c r="BB633" i="2"/>
  <c r="N633" i="2" s="1"/>
  <c r="BB1510" i="2"/>
  <c r="N1510" i="2" s="1"/>
  <c r="BB1641" i="2"/>
  <c r="N1641" i="2" s="1"/>
  <c r="BA8" i="2"/>
  <c r="BA1185" i="2"/>
  <c r="BA1178" i="2"/>
  <c r="BB1037" i="2"/>
  <c r="BA187" i="2"/>
  <c r="BB402" i="2"/>
  <c r="N402" i="2" s="1"/>
  <c r="BB415" i="2"/>
  <c r="BB1609" i="2"/>
  <c r="N1609" i="2" s="1"/>
  <c r="BB971" i="2"/>
  <c r="N971" i="2" s="1"/>
  <c r="BA268" i="2"/>
  <c r="BB204" i="2"/>
  <c r="N204" i="2" s="1"/>
  <c r="BA1026" i="2"/>
  <c r="BB1634" i="2"/>
  <c r="N1634" i="2" s="1"/>
  <c r="BB1615" i="2"/>
  <c r="N1615" i="2" s="1"/>
  <c r="BA1262" i="2"/>
  <c r="BA350" i="2"/>
  <c r="BA25" i="2"/>
  <c r="BB35" i="2"/>
  <c r="BA395" i="2"/>
  <c r="BA913" i="2"/>
  <c r="BA1084" i="2"/>
  <c r="BA829" i="2"/>
  <c r="BA911" i="2"/>
  <c r="BA1582" i="2"/>
  <c r="BB608" i="2"/>
  <c r="N608" i="2" s="1"/>
  <c r="BB14" i="2"/>
  <c r="N14" i="2" s="1"/>
  <c r="BB826" i="2"/>
  <c r="N826" i="2" s="1"/>
  <c r="BA1274" i="2"/>
  <c r="BA417" i="2"/>
  <c r="BB346" i="2"/>
  <c r="N355" i="2" s="1"/>
  <c r="BB13" i="2"/>
  <c r="N13" i="2" s="1"/>
  <c r="BB1118" i="2"/>
  <c r="N1118" i="2" s="1"/>
  <c r="BB75" i="2"/>
  <c r="N75" i="2" s="1"/>
  <c r="BB909" i="2"/>
  <c r="N909" i="2" s="1"/>
  <c r="BB1215" i="2"/>
  <c r="BB562" i="2"/>
  <c r="N562" i="2" s="1"/>
  <c r="BA368" i="2"/>
  <c r="BB320" i="2"/>
  <c r="N320" i="2" s="1"/>
  <c r="BB1246" i="2"/>
  <c r="N1246" i="2" s="1"/>
  <c r="BB576" i="2"/>
  <c r="N576" i="2" s="1"/>
  <c r="BB463" i="2"/>
  <c r="BB1393" i="2"/>
  <c r="N1393" i="2" s="1"/>
  <c r="BB393" i="2"/>
  <c r="N393" i="2" s="1"/>
  <c r="BA1032" i="2"/>
  <c r="BA538" i="2"/>
  <c r="BB1398" i="2"/>
  <c r="N1398" i="2" s="1"/>
  <c r="BA1610" i="2"/>
  <c r="BA1363" i="2"/>
  <c r="BA1139" i="2"/>
  <c r="BA567" i="2"/>
  <c r="BA274" i="2"/>
  <c r="BB889" i="2"/>
  <c r="BB1353" i="2"/>
  <c r="N1353" i="2" s="1"/>
  <c r="BB746" i="2"/>
  <c r="N746" i="2" s="1"/>
  <c r="BB1552" i="2"/>
  <c r="N1552" i="2" s="1"/>
  <c r="BB126" i="2"/>
  <c r="BA1720" i="2"/>
  <c r="BA948" i="2"/>
  <c r="BB1759" i="2"/>
  <c r="BA1593" i="2"/>
  <c r="BB817" i="2"/>
  <c r="N817" i="2" s="1"/>
  <c r="BB1294" i="2"/>
  <c r="BA453" i="2"/>
  <c r="BA1465" i="2"/>
  <c r="BA349" i="2"/>
  <c r="BB938" i="2"/>
  <c r="N938" i="2" s="1"/>
  <c r="BB1668" i="2"/>
  <c r="N1668" i="2" s="1"/>
  <c r="BA532" i="2"/>
  <c r="BA1692" i="2"/>
  <c r="BA300" i="2"/>
  <c r="BB758" i="2"/>
  <c r="N758" i="2" s="1"/>
  <c r="BA1708" i="2"/>
  <c r="BA1611" i="2"/>
  <c r="BB327" i="2"/>
  <c r="N327" i="2" s="1"/>
  <c r="BB1695" i="2"/>
  <c r="N1695" i="2" s="1"/>
  <c r="BB334" i="2"/>
  <c r="N343" i="2" s="1"/>
  <c r="BA540" i="2"/>
  <c r="BA1705" i="2"/>
  <c r="BA370" i="2"/>
  <c r="BA783" i="2"/>
  <c r="BA1066" i="2"/>
  <c r="BB404" i="2"/>
  <c r="N404" i="2" s="1"/>
  <c r="BB1050" i="2"/>
  <c r="N1050" i="2" s="1"/>
  <c r="BA315" i="2"/>
  <c r="BB32" i="2"/>
  <c r="BB621" i="2"/>
  <c r="BA1008" i="2"/>
  <c r="BA1017" i="2"/>
  <c r="BB1168" i="2"/>
  <c r="N1168" i="2" s="1"/>
  <c r="BA421" i="2"/>
  <c r="BA1375" i="2"/>
  <c r="BB1077" i="2"/>
  <c r="BB1059" i="2"/>
  <c r="N1059" i="2" s="1"/>
  <c r="BA946" i="2"/>
  <c r="BA745" i="2"/>
  <c r="BA462" i="2"/>
  <c r="BB1062" i="2"/>
  <c r="BB1644" i="2"/>
  <c r="N1644" i="2" s="1"/>
  <c r="BB1293" i="2"/>
  <c r="N1293" i="2" s="1"/>
  <c r="BB494" i="2"/>
  <c r="BA880" i="2"/>
  <c r="BB1784" i="2"/>
  <c r="BA688" i="2"/>
  <c r="BB1350" i="2"/>
  <c r="N1350" i="2" s="1"/>
  <c r="BA1796" i="2"/>
  <c r="BA342" i="2"/>
  <c r="BB264" i="2"/>
  <c r="BB1402" i="2"/>
  <c r="N1402" i="2" s="1"/>
  <c r="BB124" i="2"/>
  <c r="N124" i="2" s="1"/>
  <c r="BB473" i="2"/>
  <c r="N473" i="2" s="1"/>
  <c r="BB1639" i="2"/>
  <c r="N1639" i="2" s="1"/>
  <c r="BA1177" i="2"/>
  <c r="BA502" i="2"/>
  <c r="BB92" i="2"/>
  <c r="N92" i="2" s="1"/>
  <c r="BA1184" i="2"/>
  <c r="BB1625" i="2"/>
  <c r="N1625" i="2" s="1"/>
  <c r="BB1637" i="2"/>
  <c r="N1637" i="2" s="1"/>
  <c r="BA1510" i="2"/>
  <c r="BA1641" i="2"/>
  <c r="BA808" i="2"/>
  <c r="BB8" i="2"/>
  <c r="N8" i="2" s="1"/>
  <c r="BB46" i="2"/>
  <c r="N46" i="2" s="1"/>
  <c r="BB1185" i="2"/>
  <c r="N1185" i="2" s="1"/>
  <c r="BA1037" i="2"/>
  <c r="BA831" i="2"/>
  <c r="BB187" i="2"/>
  <c r="N187" i="2" s="1"/>
  <c r="BA828" i="2"/>
  <c r="BA1609" i="2"/>
  <c r="BA770" i="2"/>
  <c r="BA1327" i="2"/>
  <c r="BA1104" i="2"/>
  <c r="BA204" i="2"/>
  <c r="BA1634" i="2"/>
  <c r="BA548" i="2"/>
  <c r="BA919" i="2"/>
  <c r="BA35" i="2"/>
  <c r="BB395" i="2"/>
  <c r="N395" i="2" s="1"/>
  <c r="BB913" i="2"/>
  <c r="N913" i="2" s="1"/>
  <c r="BA1005" i="2"/>
  <c r="BB1084" i="2"/>
  <c r="BB911" i="2"/>
  <c r="N911" i="2" s="1"/>
  <c r="BB980" i="2"/>
  <c r="BA1738" i="2"/>
  <c r="BA14" i="2"/>
  <c r="BB417" i="2"/>
  <c r="BA1496" i="2"/>
  <c r="BA223" i="2"/>
  <c r="BA1624" i="2"/>
  <c r="BA1377" i="2"/>
  <c r="BA1118" i="2"/>
  <c r="BA982" i="2"/>
  <c r="BB368" i="2"/>
  <c r="N377" i="2" s="1"/>
  <c r="BB1676" i="2"/>
  <c r="N1676" i="2" s="1"/>
  <c r="BA320" i="2"/>
  <c r="BA1246" i="2"/>
  <c r="BA576" i="2"/>
  <c r="BB1009" i="2"/>
  <c r="BA208" i="2"/>
  <c r="BA1001" i="2"/>
  <c r="BB538" i="2"/>
  <c r="BA307" i="2"/>
  <c r="BA1255" i="2"/>
  <c r="BA321" i="2"/>
  <c r="BA1117" i="2"/>
  <c r="BB567" i="2"/>
  <c r="N567" i="2" s="1"/>
  <c r="BB1362" i="2"/>
  <c r="N1362" i="2" s="1"/>
  <c r="BA833" i="2"/>
  <c r="BA1734" i="2"/>
  <c r="BA889" i="2"/>
  <c r="BB664" i="2"/>
  <c r="N664" i="2" s="1"/>
  <c r="BB1720" i="2"/>
  <c r="N1720" i="2" s="1"/>
  <c r="BB1593" i="2"/>
  <c r="N1593" i="2" s="1"/>
  <c r="BB483" i="2"/>
  <c r="BB1332" i="2"/>
  <c r="N1332" i="2" s="1"/>
  <c r="BA246" i="2"/>
  <c r="BA1076" i="2"/>
  <c r="BB930" i="2"/>
  <c r="N930" i="2" s="1"/>
  <c r="BB1324" i="2"/>
  <c r="N1324" i="2" s="1"/>
  <c r="BA1294" i="2"/>
  <c r="N1294" i="2" s="1"/>
  <c r="BB815" i="2"/>
  <c r="N815" i="2" s="1"/>
  <c r="BB1465" i="2"/>
  <c r="BB349" i="2"/>
  <c r="N358" i="2" s="1"/>
  <c r="BA158" i="2"/>
  <c r="BA1453" i="2"/>
  <c r="BA1411" i="2"/>
  <c r="BB532" i="2"/>
  <c r="BA954" i="2"/>
  <c r="BA758" i="2"/>
  <c r="BB1470" i="2"/>
  <c r="N1470" i="2" s="1"/>
  <c r="BA1695" i="2"/>
  <c r="BB1632" i="2"/>
  <c r="N1632" i="2" s="1"/>
  <c r="BB1304" i="2"/>
  <c r="N1304" i="2" s="1"/>
  <c r="BA1567" i="2"/>
  <c r="BB429" i="2"/>
  <c r="BA130" i="2"/>
  <c r="BB1529" i="2"/>
  <c r="N1529" i="2" s="1"/>
  <c r="BB370" i="2"/>
  <c r="BB783" i="2"/>
  <c r="BA1221" i="2"/>
  <c r="BA404" i="2"/>
  <c r="BA1263" i="2"/>
  <c r="BA1258" i="2"/>
  <c r="BB336" i="2"/>
  <c r="N345" i="2" s="1"/>
  <c r="BA621" i="2"/>
  <c r="BA37" i="2"/>
  <c r="BA1089" i="2"/>
  <c r="BA611" i="2"/>
  <c r="BA1191" i="2"/>
  <c r="BA166" i="2"/>
  <c r="BA1059" i="2"/>
  <c r="BA347" i="2"/>
  <c r="BA1719" i="2"/>
  <c r="BB745" i="2"/>
  <c r="N745" i="2" s="1"/>
  <c r="BB462" i="2"/>
  <c r="BA1681" i="2"/>
  <c r="BA878" i="2"/>
  <c r="BB1750" i="2"/>
  <c r="BA1293" i="2"/>
  <c r="BA1784" i="2"/>
  <c r="BB688" i="2"/>
  <c r="N688" i="2" s="1"/>
  <c r="BA1113" i="2"/>
  <c r="BA671" i="2"/>
  <c r="BB342" i="2"/>
  <c r="N351" i="2" s="1"/>
  <c r="BB1177" i="2"/>
  <c r="N1177" i="2" s="1"/>
  <c r="BB168" i="2"/>
  <c r="N168" i="2" s="1"/>
  <c r="BB502" i="2"/>
  <c r="N502" i="2" s="1"/>
  <c r="BA92" i="2"/>
  <c r="BA218" i="2"/>
  <c r="BB1184" i="2"/>
  <c r="N1184" i="2" s="1"/>
  <c r="BA603" i="2"/>
  <c r="BA1637" i="2"/>
  <c r="BB70" i="2"/>
  <c r="N70" i="2" s="1"/>
  <c r="BA1182" i="2"/>
  <c r="BB808" i="2"/>
  <c r="N808" i="2" s="1"/>
  <c r="BA46" i="2"/>
  <c r="BB831" i="2"/>
  <c r="BB1104" i="2"/>
  <c r="N1104" i="2" s="1"/>
  <c r="BB548" i="2"/>
  <c r="N548" i="2" s="1"/>
  <c r="BB919" i="2"/>
  <c r="N919" i="2" s="1"/>
  <c r="BB1736" i="2"/>
  <c r="N1736" i="2" s="1"/>
  <c r="BB1005" i="2"/>
  <c r="BB1138" i="2"/>
  <c r="BB1312" i="2"/>
  <c r="N1312" i="2" s="1"/>
  <c r="BA830" i="2"/>
  <c r="BA980" i="2"/>
  <c r="BB1738" i="2"/>
  <c r="N1738" i="2" s="1"/>
  <c r="BB1496" i="2"/>
  <c r="N1496" i="2" s="1"/>
  <c r="BB1237" i="2"/>
  <c r="BB1320" i="2"/>
  <c r="N1320" i="2" s="1"/>
  <c r="BB223" i="2"/>
  <c r="N223" i="2" s="1"/>
  <c r="BB1624" i="2"/>
  <c r="N1624" i="2" s="1"/>
  <c r="BB1377" i="2"/>
  <c r="BA1779" i="2"/>
  <c r="BB982" i="2"/>
  <c r="BA1776" i="2"/>
  <c r="BA1572" i="2"/>
  <c r="BA780" i="2"/>
  <c r="BA1761" i="2"/>
  <c r="BA1676" i="2"/>
  <c r="BA1009" i="2"/>
  <c r="BA54" i="2"/>
  <c r="BB208" i="2"/>
  <c r="N208" i="2" s="1"/>
  <c r="BA430" i="2"/>
  <c r="BA1345" i="2"/>
  <c r="BB1001" i="2"/>
  <c r="BB612" i="2"/>
  <c r="BB555" i="2"/>
  <c r="N555" i="2" s="1"/>
  <c r="BA239" i="2"/>
  <c r="BB307" i="2"/>
  <c r="N307" i="2" s="1"/>
  <c r="BB539" i="2"/>
  <c r="BB1255" i="2"/>
  <c r="N1255" i="2" s="1"/>
  <c r="BB1622" i="2"/>
  <c r="N1622" i="2" s="1"/>
  <c r="BB1354" i="2"/>
  <c r="N1354" i="2" s="1"/>
  <c r="BB1724" i="2"/>
  <c r="N1724" i="2" s="1"/>
  <c r="BB321" i="2"/>
  <c r="N321" i="2" s="1"/>
  <c r="BB1117" i="2"/>
  <c r="N1117" i="2" s="1"/>
  <c r="BA1362" i="2"/>
  <c r="BB833" i="2"/>
  <c r="BB1734" i="2"/>
  <c r="N1734" i="2" s="1"/>
  <c r="BA1364" i="2"/>
  <c r="BA664" i="2"/>
  <c r="BA580" i="2"/>
  <c r="BA296" i="2"/>
  <c r="BB1429" i="2"/>
  <c r="N1429" i="2" s="1"/>
  <c r="BA483" i="2"/>
  <c r="BA1332" i="2"/>
  <c r="BB246" i="2"/>
  <c r="N246" i="2" s="1"/>
  <c r="BB1076" i="2"/>
  <c r="BB712" i="2"/>
  <c r="N712" i="2" s="1"/>
  <c r="BA930" i="2"/>
  <c r="BA47" i="2"/>
  <c r="BA120" i="2"/>
  <c r="BA1324" i="2"/>
  <c r="BA273" i="2"/>
  <c r="BA815" i="2"/>
  <c r="BB1240" i="2"/>
  <c r="N1240" i="2" s="1"/>
  <c r="BB158" i="2"/>
  <c r="N158" i="2" s="1"/>
  <c r="BB1453" i="2"/>
  <c r="N1453" i="2" s="1"/>
  <c r="BB690" i="2"/>
  <c r="N690" i="2" s="1"/>
  <c r="BB1411" i="2"/>
  <c r="N1411" i="2" s="1"/>
  <c r="BB954" i="2"/>
  <c r="N954" i="2" s="1"/>
  <c r="BB1391" i="2"/>
  <c r="N1391" i="2" s="1"/>
  <c r="BB469" i="2"/>
  <c r="N469" i="2" s="1"/>
  <c r="BA44" i="2"/>
  <c r="BA265" i="2"/>
  <c r="BB1444" i="2"/>
  <c r="N1444" i="2" s="1"/>
  <c r="BA214" i="2"/>
  <c r="BA1470" i="2"/>
  <c r="BB1459" i="2"/>
  <c r="BA1632" i="2"/>
  <c r="BA388" i="2"/>
  <c r="BA1304" i="2"/>
  <c r="BB1567" i="2"/>
  <c r="N1567" i="2" s="1"/>
  <c r="BA429" i="2"/>
  <c r="BB130" i="2"/>
  <c r="BA1529" i="2"/>
  <c r="BA661" i="2"/>
  <c r="BB27" i="2"/>
  <c r="N27" i="2" s="1"/>
  <c r="BB1221" i="2"/>
  <c r="N1221" i="2" s="1"/>
  <c r="BB365" i="2"/>
  <c r="N374" i="2" s="1"/>
  <c r="BB1263" i="2"/>
  <c r="BB1258" i="2"/>
  <c r="N1258" i="2" s="1"/>
  <c r="BA336" i="2"/>
  <c r="BB37" i="2"/>
  <c r="BB1089" i="2"/>
  <c r="N1089" i="2" s="1"/>
  <c r="BB245" i="2"/>
  <c r="N245" i="2" s="1"/>
  <c r="BB1018" i="2"/>
  <c r="N1018" i="2" s="1"/>
  <c r="BB611" i="2"/>
  <c r="BB1191" i="2"/>
  <c r="N1191" i="2" s="1"/>
  <c r="BA740" i="2"/>
  <c r="BB224" i="2"/>
  <c r="N224" i="2" s="1"/>
  <c r="BB1414" i="2"/>
  <c r="N1414" i="2" s="1"/>
  <c r="BA1390" i="2"/>
  <c r="BA1739" i="2"/>
  <c r="BB795" i="2"/>
  <c r="N795" i="2" s="1"/>
  <c r="BB166" i="2"/>
  <c r="N166" i="2" s="1"/>
  <c r="BB347" i="2"/>
  <c r="N356" i="2" s="1"/>
  <c r="BB1719" i="2"/>
  <c r="N1719" i="2" s="1"/>
  <c r="BA485" i="2"/>
  <c r="BB1681" i="2"/>
  <c r="N1681" i="2" s="1"/>
  <c r="BA219" i="2"/>
  <c r="BB878" i="2"/>
  <c r="BA1750" i="2"/>
  <c r="BA508" i="2"/>
  <c r="BB527" i="2"/>
  <c r="N527" i="2" s="1"/>
  <c r="BB566" i="2"/>
  <c r="N566" i="2" s="1"/>
  <c r="BA309" i="2"/>
  <c r="BB1113" i="2"/>
  <c r="N1113" i="2" s="1"/>
  <c r="BB671" i="2"/>
  <c r="N671" i="2" s="1"/>
  <c r="BB520" i="2"/>
  <c r="N520" i="2" s="1"/>
  <c r="BA592" i="2"/>
  <c r="BA561" i="2"/>
  <c r="BA168" i="2"/>
  <c r="BB218" i="2"/>
  <c r="N218" i="2" s="1"/>
  <c r="BA1318" i="2"/>
  <c r="BB603" i="2"/>
  <c r="N603" i="2" s="1"/>
  <c r="BB42" i="2"/>
  <c r="N42" i="2" s="1"/>
  <c r="BA1150" i="2"/>
  <c r="BA70" i="2"/>
  <c r="BB1182" i="2"/>
  <c r="N1182" i="2" s="1"/>
  <c r="BA484" i="2"/>
  <c r="BA1636" i="2"/>
  <c r="BA1048" i="2"/>
  <c r="BB662" i="2"/>
  <c r="N662" i="2" s="1"/>
  <c r="BA49" i="2"/>
  <c r="BB464" i="2"/>
  <c r="BB1039" i="2"/>
  <c r="N1039" i="2" s="1"/>
  <c r="BB1726" i="2"/>
  <c r="N1726" i="2" s="1"/>
  <c r="BA589" i="2"/>
  <c r="BA116" i="2"/>
  <c r="BB1623" i="2"/>
  <c r="N1623" i="2" s="1"/>
  <c r="BB862" i="2"/>
  <c r="N862" i="2" s="1"/>
  <c r="BA1736" i="2"/>
  <c r="BA1138" i="2"/>
  <c r="BA1312" i="2"/>
  <c r="BB939" i="2"/>
  <c r="N939" i="2" s="1"/>
  <c r="BB830" i="2"/>
  <c r="BA789" i="2"/>
  <c r="BA1237" i="2"/>
  <c r="BA944" i="2"/>
  <c r="BA1320" i="2"/>
  <c r="BA1607" i="2"/>
  <c r="BA1751" i="2"/>
  <c r="BB785" i="2"/>
  <c r="BB1779" i="2"/>
  <c r="BB1776" i="2"/>
  <c r="BA698" i="2"/>
  <c r="BB1572" i="2"/>
  <c r="N1572" i="2" s="1"/>
  <c r="BB780" i="2"/>
  <c r="N780" i="2" s="1"/>
  <c r="BB1761" i="2"/>
  <c r="BA858" i="2"/>
  <c r="BA1642" i="2"/>
  <c r="BB54" i="2"/>
  <c r="N54" i="2" s="1"/>
  <c r="BB405" i="2"/>
  <c r="N405" i="2" s="1"/>
  <c r="BB430" i="2"/>
  <c r="BB1345" i="2"/>
  <c r="N1345" i="2" s="1"/>
  <c r="BA612" i="2"/>
  <c r="BA555" i="2"/>
  <c r="BA1575" i="2"/>
  <c r="BB239" i="2"/>
  <c r="N239" i="2" s="1"/>
  <c r="BA539" i="2"/>
  <c r="BA1622" i="2"/>
  <c r="BA1354" i="2"/>
  <c r="BA1724" i="2"/>
  <c r="BA1321" i="2"/>
  <c r="BB1364" i="2"/>
  <c r="BB779" i="2"/>
  <c r="N779" i="2" s="1"/>
  <c r="BB580" i="2"/>
  <c r="N580" i="2" s="1"/>
  <c r="BA304" i="2"/>
  <c r="BA832" i="2"/>
  <c r="BB296" i="2"/>
  <c r="N296" i="2" s="1"/>
  <c r="BA854" i="2"/>
  <c r="BA1429" i="2"/>
  <c r="BA1617" i="2"/>
  <c r="BA1127" i="2"/>
  <c r="BA852" i="2"/>
  <c r="BB535" i="2"/>
  <c r="BA712" i="2"/>
  <c r="BA118" i="2"/>
  <c r="BB47" i="2"/>
  <c r="N47" i="2" s="1"/>
  <c r="BB120" i="2"/>
  <c r="N120" i="2" s="1"/>
  <c r="BB273" i="2"/>
  <c r="BB925" i="2"/>
  <c r="N925" i="2" s="1"/>
  <c r="BA1802" i="2"/>
  <c r="BA648" i="2"/>
  <c r="BA1240" i="2"/>
  <c r="BA703" i="2"/>
  <c r="BB1134" i="2"/>
  <c r="BA690" i="2"/>
  <c r="BA1391" i="2"/>
  <c r="BA469" i="2"/>
  <c r="BB44" i="2"/>
  <c r="N44" i="2" s="1"/>
  <c r="BB265" i="2"/>
  <c r="BA1444" i="2"/>
  <c r="BB214" i="2"/>
  <c r="N214" i="2" s="1"/>
  <c r="BA1459" i="2"/>
  <c r="BA446" i="2"/>
  <c r="BB388" i="2"/>
  <c r="BB650" i="2"/>
  <c r="N650" i="2" s="1"/>
  <c r="BB661" i="2"/>
  <c r="N661" i="2" s="1"/>
  <c r="BA776" i="2"/>
  <c r="BA27" i="2"/>
  <c r="BA279" i="2"/>
  <c r="BA390" i="2"/>
  <c r="BA365" i="2"/>
  <c r="BA245" i="2"/>
  <c r="BA1018" i="2"/>
  <c r="BA841" i="2"/>
  <c r="BA134" i="2"/>
  <c r="BB740" i="2"/>
  <c r="N740" i="2" s="1"/>
  <c r="BA224" i="2"/>
  <c r="BA1414" i="2"/>
  <c r="BB1390" i="2"/>
  <c r="N1390" i="2" s="1"/>
  <c r="BA835" i="2"/>
  <c r="BB1739" i="2"/>
  <c r="N1739" i="2" s="1"/>
  <c r="BA795" i="2"/>
  <c r="BA331" i="2"/>
  <c r="BB1573" i="2"/>
  <c r="N1573" i="2" s="1"/>
  <c r="BB31" i="2"/>
  <c r="BA1437" i="2"/>
  <c r="BB622" i="2"/>
  <c r="BB485" i="2"/>
  <c r="BA614" i="2"/>
  <c r="BB219" i="2"/>
  <c r="N219" i="2" s="1"/>
  <c r="BB508" i="2"/>
  <c r="N508" i="2" s="1"/>
  <c r="BA1513" i="2"/>
  <c r="BA101" i="2"/>
  <c r="BA727" i="2"/>
  <c r="BA527" i="2"/>
  <c r="BA447" i="2"/>
  <c r="BA566" i="2"/>
  <c r="BB309" i="2"/>
  <c r="N309" i="2" s="1"/>
  <c r="BA520" i="2"/>
  <c r="BB1107" i="2"/>
  <c r="N1107" i="2" s="1"/>
  <c r="BB592" i="2"/>
  <c r="N592" i="2" s="1"/>
  <c r="BB561" i="2"/>
  <c r="N561" i="2" s="1"/>
  <c r="BA689" i="2"/>
  <c r="BB1318" i="2"/>
  <c r="N1318" i="2" s="1"/>
  <c r="BA42" i="2"/>
  <c r="BB1150" i="2"/>
  <c r="N1150" i="2" s="1"/>
  <c r="BB1526" i="2"/>
  <c r="BB484" i="2"/>
  <c r="BA898" i="2"/>
  <c r="BB1636" i="2"/>
  <c r="N1636" i="2" s="1"/>
  <c r="BA662" i="2"/>
  <c r="BB49" i="2"/>
  <c r="N49" i="2" s="1"/>
  <c r="BA464" i="2"/>
  <c r="BA1652" i="2"/>
  <c r="BA1702" i="2"/>
  <c r="BA753" i="2"/>
  <c r="BA286" i="2"/>
  <c r="BA1712" i="2"/>
  <c r="BA146" i="2"/>
  <c r="BA1460" i="2"/>
  <c r="BA939" i="2"/>
  <c r="BA1270" i="2"/>
  <c r="BA1631" i="2"/>
  <c r="BB789" i="2"/>
  <c r="BA1494" i="2"/>
  <c r="BB768" i="2"/>
  <c r="N768" i="2" s="1"/>
  <c r="BA319" i="2"/>
  <c r="BA351" i="2"/>
  <c r="BA4" i="2"/>
  <c r="BB1607" i="2"/>
  <c r="N1607" i="2" s="1"/>
  <c r="BB1260" i="2"/>
  <c r="BB1751" i="2"/>
  <c r="BA785" i="2"/>
  <c r="BA1672" i="2"/>
  <c r="BB698" i="2"/>
  <c r="BA1273" i="2"/>
  <c r="BB960" i="2"/>
  <c r="N960" i="2" s="1"/>
  <c r="BA624" i="2"/>
  <c r="BB858" i="2"/>
  <c r="N858" i="2" s="1"/>
  <c r="BB1642" i="2"/>
  <c r="N1642" i="2" s="1"/>
  <c r="BA182" i="2"/>
  <c r="BB976" i="2"/>
  <c r="N976" i="2" s="1"/>
  <c r="BA405" i="2"/>
  <c r="BB36" i="2"/>
  <c r="BB1575" i="2"/>
  <c r="N1575" i="2" s="1"/>
  <c r="BA169" i="2"/>
  <c r="BA812" i="2"/>
  <c r="BA710" i="2"/>
  <c r="BB1123" i="2"/>
  <c r="N1123" i="2" s="1"/>
  <c r="BB985" i="2"/>
  <c r="BB379" i="2"/>
  <c r="BA1311" i="2"/>
  <c r="BA779" i="2"/>
  <c r="BB304" i="2"/>
  <c r="N304" i="2" s="1"/>
  <c r="BB832" i="2"/>
  <c r="BB854" i="2"/>
  <c r="N854" i="2" s="1"/>
  <c r="BB1127" i="2"/>
  <c r="N1127" i="2" s="1"/>
  <c r="BB852" i="2"/>
  <c r="BA1069" i="2"/>
  <c r="BA535" i="2"/>
  <c r="BB118" i="2"/>
  <c r="N118" i="2" s="1"/>
  <c r="BA500" i="2"/>
  <c r="BA628" i="2"/>
  <c r="BB97" i="2"/>
  <c r="N97" i="2" s="1"/>
  <c r="BA925" i="2"/>
  <c r="BB1802" i="2"/>
  <c r="N1802" i="2" s="1"/>
  <c r="BB648" i="2"/>
  <c r="N648" i="2" s="1"/>
  <c r="BA280" i="2"/>
  <c r="BB1527" i="2"/>
  <c r="N1527" i="2" s="1"/>
  <c r="BB703" i="2"/>
  <c r="BA148" i="2"/>
  <c r="BA1134" i="2"/>
  <c r="BA1187" i="2"/>
  <c r="BA1533" i="2"/>
  <c r="BB446" i="2"/>
  <c r="N446" i="2" s="1"/>
  <c r="BA1747" i="2"/>
  <c r="BA363" i="2"/>
  <c r="BA359" i="2"/>
  <c r="BB757" i="2"/>
  <c r="N757" i="2" s="1"/>
  <c r="BA650" i="2"/>
  <c r="BB776" i="2"/>
  <c r="N776" i="2" s="1"/>
  <c r="BB279" i="2"/>
  <c r="BB390" i="2"/>
  <c r="N390" i="2" s="1"/>
  <c r="BB455" i="2"/>
  <c r="BA1100" i="2"/>
  <c r="BA903" i="2"/>
  <c r="BB773" i="2"/>
  <c r="N773" i="2" s="1"/>
  <c r="BA172" i="2"/>
  <c r="BB841" i="2"/>
  <c r="BB134" i="2"/>
  <c r="N134" i="2" s="1"/>
  <c r="BA800" i="2"/>
  <c r="BA406" i="2"/>
  <c r="BA554" i="2"/>
  <c r="BB835" i="2"/>
  <c r="BA272" i="2"/>
  <c r="BB331" i="2"/>
  <c r="BA1573" i="2"/>
  <c r="BA31" i="2"/>
  <c r="BA777" i="2"/>
  <c r="BA585" i="2"/>
  <c r="BB1437" i="2"/>
  <c r="N1437" i="2" s="1"/>
  <c r="BA622" i="2"/>
  <c r="BB614" i="2"/>
  <c r="N614" i="2" s="1"/>
  <c r="BA1097" i="2"/>
  <c r="I28" i="1" l="1"/>
  <c r="I739" i="1"/>
  <c r="I536" i="1"/>
  <c r="I1139" i="1"/>
  <c r="I930" i="1"/>
  <c r="I361" i="1"/>
  <c r="I978" i="1"/>
  <c r="I41" i="1"/>
  <c r="I545" i="1"/>
  <c r="I441" i="1"/>
  <c r="I863" i="1"/>
  <c r="I652" i="1"/>
  <c r="I669" i="1"/>
  <c r="I574" i="1"/>
  <c r="I5" i="1"/>
  <c r="I795" i="1"/>
  <c r="I1112" i="1"/>
  <c r="I84" i="1"/>
  <c r="I369" i="1"/>
  <c r="I49" i="1"/>
  <c r="I468" i="1"/>
  <c r="I415" i="1"/>
  <c r="I603" i="1"/>
  <c r="I980" i="1"/>
  <c r="I525" i="1"/>
  <c r="I632" i="1"/>
  <c r="I704" i="1"/>
  <c r="I664" i="1"/>
  <c r="I929" i="1"/>
  <c r="I504" i="1"/>
  <c r="I249" i="1"/>
  <c r="I1185" i="1"/>
  <c r="I535" i="1"/>
  <c r="I595" i="1"/>
  <c r="I705" i="1"/>
  <c r="I1078" i="1"/>
  <c r="I148" i="1"/>
  <c r="I659" i="1"/>
  <c r="I396" i="1"/>
  <c r="I133" i="1"/>
  <c r="I500" i="1"/>
  <c r="I744" i="1"/>
  <c r="I74" i="1"/>
  <c r="I499" i="1"/>
  <c r="I340" i="1"/>
  <c r="I786" i="1"/>
  <c r="I1075" i="1"/>
  <c r="I1235" i="1"/>
  <c r="I630" i="1"/>
  <c r="I111" i="1"/>
  <c r="I887" i="1"/>
  <c r="I865" i="1"/>
  <c r="I971" i="1"/>
  <c r="I328" i="1"/>
  <c r="I447" i="1"/>
  <c r="I1104" i="1"/>
  <c r="I534" i="1"/>
  <c r="I413" i="1"/>
  <c r="I186" i="1"/>
  <c r="I822" i="1"/>
  <c r="I16" i="1"/>
  <c r="I1035" i="1"/>
  <c r="I1079" i="1"/>
  <c r="I588" i="1"/>
  <c r="I881" i="1"/>
  <c r="I688" i="1"/>
  <c r="I72" i="1"/>
  <c r="I313" i="1"/>
  <c r="I637" i="1"/>
  <c r="I560" i="1"/>
  <c r="I1004" i="1"/>
  <c r="I1091" i="1"/>
  <c r="I615" i="1"/>
  <c r="I1220" i="1"/>
  <c r="I774" i="1"/>
  <c r="I356" i="1"/>
  <c r="I104" i="1"/>
  <c r="I537" i="1"/>
  <c r="I1115" i="1"/>
  <c r="I1147" i="1"/>
  <c r="I1038" i="1"/>
  <c r="I539" i="1"/>
  <c r="I1135" i="1"/>
  <c r="I1148" i="1"/>
  <c r="I460" i="1"/>
  <c r="I602" i="1"/>
  <c r="I1215" i="1"/>
  <c r="I120" i="1"/>
  <c r="I1149" i="1"/>
  <c r="I1048" i="1"/>
  <c r="I223" i="1"/>
  <c r="I58" i="1"/>
  <c r="I547" i="1"/>
  <c r="I873" i="1"/>
  <c r="I596" i="1"/>
  <c r="I4" i="1"/>
  <c r="N339" i="2"/>
  <c r="N340" i="2"/>
  <c r="N33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<sst xmlns="http://schemas.openxmlformats.org/spreadsheetml/2006/main" count="1221" uniqueCount="233">
  <si>
    <t>M[Nm]</t>
  </si>
  <si>
    <t>n</t>
  </si>
  <si>
    <t>M</t>
  </si>
  <si>
    <t>P</t>
  </si>
  <si>
    <t>Čas (s) </t>
  </si>
  <si>
    <t>Čas (min) </t>
  </si>
  <si>
    <t>Normaliz. otáčky (%)</t>
  </si>
  <si>
    <t>Normaliz. točivý moment (%)</t>
  </si>
  <si>
    <t>m</t>
  </si>
  <si>
    <t>Nm</t>
  </si>
  <si>
    <t>kW</t>
  </si>
  <si>
    <t>n_vol</t>
  </si>
  <si>
    <t>P 50%(A)</t>
  </si>
  <si>
    <t>P 70%(A)</t>
  </si>
  <si>
    <t>Normalizovaný cyklus NRTC</t>
  </si>
  <si>
    <t>skutečný cyklus pro motory      typu A</t>
  </si>
  <si>
    <t>čas [s]</t>
  </si>
  <si>
    <t>ot.[%]</t>
  </si>
  <si>
    <t>M[%]</t>
  </si>
  <si>
    <t>čas[s]</t>
  </si>
  <si>
    <r>
      <t>ot[min</t>
    </r>
    <r>
      <rPr>
        <b/>
        <vertAlign val="superscript"/>
        <sz val="11"/>
        <color theme="1"/>
        <rFont val="Aptos Narrow"/>
        <family val="2"/>
        <scheme val="minor"/>
      </rPr>
      <t>-1</t>
    </r>
    <r>
      <rPr>
        <b/>
        <sz val="11"/>
        <color theme="1"/>
        <rFont val="Aptos Narrow"/>
        <family val="2"/>
        <charset val="238"/>
        <scheme val="minor"/>
      </rPr>
      <t>]</t>
    </r>
  </si>
  <si>
    <t>Mapovací tabulka</t>
  </si>
  <si>
    <r>
      <t>n[min</t>
    </r>
    <r>
      <rPr>
        <vertAlign val="superscript"/>
        <sz val="11"/>
        <color theme="1"/>
        <rFont val="Aptos Narrow"/>
        <family val="2"/>
        <scheme val="minor"/>
      </rPr>
      <t>-1</t>
    </r>
    <r>
      <rPr>
        <sz val="11"/>
        <color theme="1"/>
        <rFont val="Aptos Narrow"/>
        <family val="2"/>
        <charset val="238"/>
        <scheme val="minor"/>
      </rPr>
      <t>]</t>
    </r>
  </si>
  <si>
    <t>P[kW]</t>
  </si>
  <si>
    <t>Skutečný cyklus pro motory typu B</t>
  </si>
  <si>
    <t>Volnoběžné otáčky:</t>
  </si>
  <si>
    <t>Hodnoty od výrobce</t>
  </si>
  <si>
    <t>Vypočtené hodnoty</t>
  </si>
  <si>
    <t>P_1_A</t>
  </si>
  <si>
    <t>P_1_B</t>
  </si>
  <si>
    <t>n_1_A</t>
  </si>
  <si>
    <t>n_1_B</t>
  </si>
  <si>
    <t>P_2_A</t>
  </si>
  <si>
    <t>n_2_A</t>
  </si>
  <si>
    <t>P_2_B</t>
  </si>
  <si>
    <t>n_2_B</t>
  </si>
  <si>
    <t>n_ref</t>
  </si>
  <si>
    <t>P_max</t>
  </si>
  <si>
    <t>min^-1</t>
  </si>
  <si>
    <t>P_50%(B)</t>
  </si>
  <si>
    <t>P_70%(B)</t>
  </si>
  <si>
    <t>n_ref_A</t>
  </si>
  <si>
    <t>n_ref_B</t>
  </si>
  <si>
    <t>popisky:</t>
  </si>
  <si>
    <t>n_lo_A</t>
  </si>
  <si>
    <t>n_hi_A</t>
  </si>
  <si>
    <t>n_lo_B</t>
  </si>
  <si>
    <t>n_hi_B</t>
  </si>
  <si>
    <t>P_3_A</t>
  </si>
  <si>
    <t>P_4_A</t>
  </si>
  <si>
    <t>n_3_A</t>
  </si>
  <si>
    <t>n_4_A</t>
  </si>
  <si>
    <t>P_3_B</t>
  </si>
  <si>
    <t>P_4_B</t>
  </si>
  <si>
    <t>n_3_B</t>
  </si>
  <si>
    <t>n_4_B</t>
  </si>
  <si>
    <t>M_max</t>
  </si>
  <si>
    <t>Hodnoty týkající se mapy motoru.</t>
  </si>
  <si>
    <t>Hodnoty týkající se výpočtu zkušebního couklu pro motor typu B.</t>
  </si>
  <si>
    <t>Hodnoty týkající se výpočtu zkušebního couklu pro motor typu A.</t>
  </si>
  <si>
    <t>Hodnoty nutné pro doplnění.</t>
  </si>
  <si>
    <t>P_55%</t>
  </si>
  <si>
    <t>n_2</t>
  </si>
  <si>
    <t>n_1</t>
  </si>
  <si>
    <t>P_1</t>
  </si>
  <si>
    <t>P_2</t>
  </si>
  <si>
    <t>P_70%</t>
  </si>
  <si>
    <t>P_3</t>
  </si>
  <si>
    <t>P_4</t>
  </si>
  <si>
    <t>n_3</t>
  </si>
  <si>
    <t>n_4</t>
  </si>
  <si>
    <t>P_95%</t>
  </si>
  <si>
    <t>P_6</t>
  </si>
  <si>
    <t>P_5</t>
  </si>
  <si>
    <t>n_5</t>
  </si>
  <si>
    <t>n_6</t>
  </si>
  <si>
    <t>P_3_A(2)</t>
  </si>
  <si>
    <t>P_4_A(2)</t>
  </si>
  <si>
    <t>Hodnoty maxim</t>
  </si>
  <si>
    <t>pomocné výpočty</t>
  </si>
  <si>
    <t>P_4_B(2)</t>
  </si>
  <si>
    <t>P_3_B(2)</t>
  </si>
  <si>
    <t>n_3_A(2)</t>
  </si>
  <si>
    <t>n_4_A(2)</t>
  </si>
  <si>
    <t>n_3_B(2)</t>
  </si>
  <si>
    <t>n_4_B(2)</t>
  </si>
  <si>
    <t>50% Jmenovitého výkonu</t>
  </si>
  <si>
    <t>70% Jmenovitého výkonu</t>
  </si>
  <si>
    <t>referenční otáčky pro motory typu A</t>
  </si>
  <si>
    <t>nízké otáčky pro motory typu A</t>
  </si>
  <si>
    <t>vysoké otáčky pro motory typu A</t>
  </si>
  <si>
    <t>Referenční otáčky pro motory typu B</t>
  </si>
  <si>
    <t>Nízké otáčky pro motory typu B</t>
  </si>
  <si>
    <t>Vysoké otáčky pro motory typu B</t>
  </si>
  <si>
    <t>50% maximálního výkonu</t>
  </si>
  <si>
    <t>70% maximálního výkonu</t>
  </si>
  <si>
    <t>Maximální výkon</t>
  </si>
  <si>
    <t>Maximální moment</t>
  </si>
  <si>
    <t>P_3_1</t>
  </si>
  <si>
    <t>P_4_1</t>
  </si>
  <si>
    <t>P_3_2</t>
  </si>
  <si>
    <t>P_6_2</t>
  </si>
  <si>
    <t>P_5_2</t>
  </si>
  <si>
    <t>P_6_1</t>
  </si>
  <si>
    <t>P_5_1</t>
  </si>
  <si>
    <t>n_5_1</t>
  </si>
  <si>
    <t>n_6_1</t>
  </si>
  <si>
    <t>n_5_2</t>
  </si>
  <si>
    <t>n_6_2</t>
  </si>
  <si>
    <t>n_3_1</t>
  </si>
  <si>
    <t>n_4_2</t>
  </si>
  <si>
    <t>n_3_2</t>
  </si>
  <si>
    <t>n_4_1</t>
  </si>
  <si>
    <t>n95</t>
  </si>
  <si>
    <t>P_4_2</t>
  </si>
  <si>
    <t>n_Pmax</t>
  </si>
  <si>
    <t>n 95</t>
  </si>
  <si>
    <t>hodnoty mezi 51%</t>
  </si>
  <si>
    <t>řádky</t>
  </si>
  <si>
    <t>řádek k určení n</t>
  </si>
  <si>
    <t>n      [1/min]</t>
  </si>
  <si>
    <t>M           [Nm]</t>
  </si>
  <si>
    <t>P            [kW]</t>
  </si>
  <si>
    <t>n1</t>
  </si>
  <si>
    <t>n2</t>
  </si>
  <si>
    <t>M2</t>
  </si>
  <si>
    <t>M1</t>
  </si>
  <si>
    <t>Jmenonvité otáčky</t>
  </si>
  <si>
    <t>-</t>
  </si>
  <si>
    <t>Mezilehlé</t>
  </si>
  <si>
    <t>Volnoběžné</t>
  </si>
  <si>
    <t>Otáčky motoru[1/min]</t>
  </si>
  <si>
    <t>Režim</t>
  </si>
  <si>
    <t>Točivý moment [Nm]</t>
  </si>
  <si>
    <t>Váhový faktro[-]</t>
  </si>
  <si>
    <t>Točivý moment [%]</t>
  </si>
  <si>
    <t>M_ref</t>
  </si>
  <si>
    <t>Normalizovaný cyklus NRSC pro motor s konstantními otáčkami</t>
  </si>
  <si>
    <t>Skutečný cyklus NRSC pro motor s konstantními otáčkami</t>
  </si>
  <si>
    <t>volnoběh za tepla</t>
  </si>
  <si>
    <t>lineární přechod</t>
  </si>
  <si>
    <t xml:space="preserve">mezilehlé </t>
  </si>
  <si>
    <t>Jmenovité</t>
  </si>
  <si>
    <t>1a ustálený stav</t>
  </si>
  <si>
    <t>2a ustálený stav</t>
  </si>
  <si>
    <t>3a ustálený stav</t>
  </si>
  <si>
    <t>4a ustálený stav</t>
  </si>
  <si>
    <t>5a ustálený stav</t>
  </si>
  <si>
    <t>6a ustálený stav</t>
  </si>
  <si>
    <t>7a ustálený stav</t>
  </si>
  <si>
    <t>8a ustálený stav</t>
  </si>
  <si>
    <t>9 ustálený stav</t>
  </si>
  <si>
    <t>1b přechod</t>
  </si>
  <si>
    <t>2b přechod</t>
  </si>
  <si>
    <t>3b přechod</t>
  </si>
  <si>
    <t>4b  přechod</t>
  </si>
  <si>
    <t>5b přechod</t>
  </si>
  <si>
    <t>6b přechod</t>
  </si>
  <si>
    <t>7b přechod</t>
  </si>
  <si>
    <t>8b přechod</t>
  </si>
  <si>
    <t>Název</t>
  </si>
  <si>
    <t>objem ob krivkou(od max k 95%</t>
  </si>
  <si>
    <t>objem pod křivkou od(vol. do max)</t>
  </si>
  <si>
    <t>celk. obje, pod kriv.</t>
  </si>
  <si>
    <t>obejm jednoho dílu</t>
  </si>
  <si>
    <t>objem jednoho dílu</t>
  </si>
  <si>
    <t>M mezi n</t>
  </si>
  <si>
    <t>Hodnoty normalizovaného cyklu</t>
  </si>
  <si>
    <t>M_neg   (typ b)  [Nm]</t>
  </si>
  <si>
    <t>M_neg  (typ a)    [Nm]</t>
  </si>
  <si>
    <t>Pomocné výpočty</t>
  </si>
  <si>
    <t>Výpočty</t>
  </si>
  <si>
    <t>M      [Nm]</t>
  </si>
  <si>
    <t>čas        [s]</t>
  </si>
  <si>
    <t>Moment motoru [%]</t>
  </si>
  <si>
    <t>Otáčky motoru [1/min]</t>
  </si>
  <si>
    <t>otáčky motoru [1/min]</t>
  </si>
  <si>
    <t>Regulované motorem</t>
  </si>
  <si>
    <t>režim</t>
  </si>
  <si>
    <t>Normalizované otáčky [%]</t>
  </si>
  <si>
    <t>Normalizovaný točivý moment [%]</t>
  </si>
  <si>
    <t>Trvání režimu včetně 20s přechodu [s]</t>
  </si>
  <si>
    <t>Normalizovaný cyklus NRSC pro motor s proměnnými otáčkami pro tyo motoru A</t>
  </si>
  <si>
    <t>Normalizovaný cyklus NRSC pro motor s proměnnými otáčkami pro tyo motoru B</t>
  </si>
  <si>
    <t xml:space="preserve">Normalizovaný cyklus NRSC pro motor s proměnnými otáčkami a lineárním přechodem </t>
  </si>
  <si>
    <t>Skutečný cyklus NRSC pro motor s proměnnými otáčkami a lineárním přechodem pro typ motoru A</t>
  </si>
  <si>
    <t>Skutečný cyklus NRSC pro motor s proměnnými otáčkami a lineárním přechodem pro typ motoru B</t>
  </si>
  <si>
    <t>Normalizovaný cyklsu NRTC</t>
  </si>
  <si>
    <t>Skutečný cyklus NRTC</t>
  </si>
  <si>
    <t>Normalizovaný cyklsu NRSC</t>
  </si>
  <si>
    <t>Skutečný cyklsu NRSC</t>
  </si>
  <si>
    <t>Moment motoru [Nm]</t>
  </si>
  <si>
    <t>moment motoru [Nm]</t>
  </si>
  <si>
    <t>Otáčky motoru [%]</t>
  </si>
  <si>
    <t>Moment motoru[%]</t>
  </si>
  <si>
    <t>Normalizovaný cyklus NRSC  pro motory s konstantními otáčkami</t>
  </si>
  <si>
    <t>Skutečný cyklus NRSC  pro motory s konstantními otáčkami</t>
  </si>
  <si>
    <t>M1_neg</t>
  </si>
  <si>
    <t>M2_neg</t>
  </si>
  <si>
    <t>stoupající fce</t>
  </si>
  <si>
    <t>klesajici fce</t>
  </si>
  <si>
    <t>Jmenovité otáčky:</t>
  </si>
  <si>
    <t>Jmenovitý výkon:</t>
  </si>
  <si>
    <t>Moment motoru[Nm]</t>
  </si>
  <si>
    <t>Jmenovitý moment:</t>
  </si>
  <si>
    <t>M(n)2</t>
  </si>
  <si>
    <t>M(n)1</t>
  </si>
  <si>
    <t>rozil</t>
  </si>
  <si>
    <t>M(n)</t>
  </si>
  <si>
    <t>n_Mmax</t>
  </si>
  <si>
    <t>poměr n_Mmax/n_ref</t>
  </si>
  <si>
    <t>Hodnoty NRSC pro motory s konstantními otáčkami</t>
  </si>
  <si>
    <t>Volnoběžné otáčky</t>
  </si>
  <si>
    <t>poměr mezilehlích otáček</t>
  </si>
  <si>
    <t>n_lo (W)</t>
  </si>
  <si>
    <t>n_hi (W)</t>
  </si>
  <si>
    <t>n_pref</t>
  </si>
  <si>
    <t>n pref</t>
  </si>
  <si>
    <t>% n pref</t>
  </si>
  <si>
    <t>postupný součet integrálu</t>
  </si>
  <si>
    <t>počítání přírůstky obdelkńíků</t>
  </si>
  <si>
    <t>podíl celkového obsaku / aktuálnímu</t>
  </si>
  <si>
    <t>uměrnost</t>
  </si>
  <si>
    <t>neg moment přímé úměry</t>
  </si>
  <si>
    <t>neg moment nepříme úměry</t>
  </si>
  <si>
    <t>Hodnoty k mapě motoru</t>
  </si>
  <si>
    <t>1/min</t>
  </si>
  <si>
    <t>Odebrané hodnoty momentu (Mf,i)</t>
  </si>
  <si>
    <t>Přidané hodnoty momentu (Mr,i)</t>
  </si>
  <si>
    <t>Volnoběžné otáčky (n_vol)</t>
  </si>
  <si>
    <t>rozdíl M2 - M1</t>
  </si>
  <si>
    <t>maximální moment podle otáček</t>
  </si>
  <si>
    <t>Hodnoty WHSC pro motory s konstantními otáčkami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</si>
</sst>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0" x14ac:knownFonts="1"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family val="2"/>
      <charset val="238"/>
      <scheme val="minor"/>
    </font>
    <font>
      <vertAlign val="superscript"/>
      <sz val="11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vertAlign val="superscript"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sz val="11"/>
      <color theme="0"/>
      <name val="Aptos Narrow"/>
      <family val="2"/>
      <charset val="238"/>
      <scheme val="minor"/>
    </font>
    <font>
      <b/>
      <sz val="12"/>
      <color rgb="FF000000"/>
      <name val="Aptos Narrow"/>
      <family val="2"/>
      <scheme val="minor"/>
    </font>
    <font>
      <b/>
      <sz val="16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11"/>
      <color rgb="FFFF0000"/>
      <name val="Aptos Narrow"/>
      <family val="2"/>
      <charset val="238"/>
      <scheme val="minor"/>
    </font>
    <font>
      <sz val="10"/>
      <color rgb="FFFF0000"/>
      <name val="Aptos Narrow"/>
      <family val="2"/>
      <charset val="238"/>
      <scheme val="minor"/>
    </font>
    <font>
      <b/>
      <sz val="12"/>
      <name val="Aptos Narrow"/>
      <family val="2"/>
      <scheme val="minor"/>
    </font>
    <font>
      <b/>
      <sz val="10"/>
      <name val="Aptos Narrow"/>
      <family val="2"/>
      <scheme val="minor"/>
    </font>
    <font>
      <sz val="9"/>
      <name val="Aptos Narrow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CAC9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BD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66FF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 style="thick">
        <color rgb="FFFF0000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rgb="FFFF0000"/>
      </right>
      <top/>
      <bottom style="thick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indexed="64"/>
      </right>
      <top style="thick">
        <color indexed="64"/>
      </top>
      <bottom/>
      <diagonal/>
    </border>
    <border>
      <left style="thick">
        <color rgb="FFFF0000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31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2" xfId="0" applyFill="1" applyBorder="1"/>
    <xf numFmtId="0" fontId="0" fillId="3" borderId="2" xfId="0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/>
    </xf>
    <xf numFmtId="0" fontId="0" fillId="4" borderId="4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0" xfId="0" applyFill="1"/>
    <xf numFmtId="2" fontId="0" fillId="4" borderId="4" xfId="0" applyNumberFormat="1" applyFill="1" applyBorder="1" applyAlignment="1">
      <alignment horizontal="center" vertical="center"/>
    </xf>
    <xf numFmtId="1" fontId="1" fillId="4" borderId="5" xfId="0" applyNumberFormat="1" applyFont="1" applyFill="1" applyBorder="1" applyAlignment="1">
      <alignment horizontal="center" vertical="center" wrapText="1"/>
    </xf>
    <xf numFmtId="1" fontId="0" fillId="4" borderId="4" xfId="0" applyNumberFormat="1" applyFill="1" applyBorder="1" applyAlignment="1">
      <alignment horizontal="center" vertical="center"/>
    </xf>
    <xf numFmtId="1" fontId="0" fillId="4" borderId="2" xfId="0" applyNumberFormat="1" applyFill="1" applyBorder="1" applyAlignment="1">
      <alignment horizontal="center" vertical="center"/>
    </xf>
    <xf numFmtId="1" fontId="1" fillId="2" borderId="5" xfId="0" applyNumberFormat="1" applyFont="1" applyFill="1" applyBorder="1" applyAlignment="1">
      <alignment horizontal="center" vertical="center" wrapText="1"/>
    </xf>
    <xf numFmtId="2" fontId="0" fillId="3" borderId="2" xfId="0" applyNumberFormat="1" applyFill="1" applyBorder="1" applyAlignment="1">
      <alignment horizontal="center" vertical="center"/>
    </xf>
    <xf numFmtId="2" fontId="0" fillId="4" borderId="4" xfId="0" applyNumberFormat="1" applyFill="1" applyBorder="1" applyAlignment="1">
      <alignment horizontal="center"/>
    </xf>
    <xf numFmtId="2" fontId="0" fillId="4" borderId="4" xfId="0" applyNumberFormat="1" applyFill="1" applyBorder="1" applyAlignment="1">
      <alignment horizontal="center" vertical="center" wrapText="1"/>
    </xf>
    <xf numFmtId="1" fontId="0" fillId="2" borderId="4" xfId="0" applyNumberFormat="1" applyFill="1" applyBorder="1" applyAlignment="1">
      <alignment horizontal="center" vertical="center" wrapText="1"/>
    </xf>
    <xf numFmtId="2" fontId="0" fillId="2" borderId="4" xfId="0" applyNumberFormat="1" applyFill="1" applyBorder="1" applyAlignment="1">
      <alignment horizontal="center" vertical="center" wrapText="1"/>
    </xf>
    <xf numFmtId="2" fontId="0" fillId="2" borderId="4" xfId="0" applyNumberFormat="1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0" fillId="4" borderId="2" xfId="0" applyNumberFormat="1" applyFill="1" applyBorder="1" applyAlignment="1">
      <alignment horizontal="center" vertical="center" wrapText="1"/>
    </xf>
    <xf numFmtId="1" fontId="0" fillId="2" borderId="2" xfId="0" applyNumberFormat="1" applyFill="1" applyBorder="1" applyAlignment="1">
      <alignment horizontal="center" vertical="center" wrapText="1"/>
    </xf>
    <xf numFmtId="2" fontId="0" fillId="2" borderId="2" xfId="0" applyNumberFormat="1" applyFill="1" applyBorder="1" applyAlignment="1">
      <alignment horizontal="center" vertical="center" wrapText="1"/>
    </xf>
    <xf numFmtId="2" fontId="0" fillId="2" borderId="2" xfId="0" applyNumberFormat="1" applyFill="1" applyBorder="1" applyAlignment="1">
      <alignment horizontal="center"/>
    </xf>
    <xf numFmtId="1" fontId="0" fillId="2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4" borderId="0" xfId="0" applyFill="1"/>
    <xf numFmtId="0" fontId="0" fillId="4" borderId="4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0" fontId="0" fillId="6" borderId="0" xfId="0" applyFill="1"/>
    <xf numFmtId="0" fontId="0" fillId="4" borderId="3" xfId="0" applyFill="1" applyBorder="1" applyAlignment="1">
      <alignment horizontal="center" vertical="center" wrapText="1"/>
    </xf>
    <xf numFmtId="0" fontId="0" fillId="8" borderId="0" xfId="0" applyFill="1"/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 wrapText="1"/>
    </xf>
    <xf numFmtId="0" fontId="0" fillId="4" borderId="24" xfId="0" applyFill="1" applyBorder="1" applyAlignment="1">
      <alignment horizontal="center" vertical="center" wrapText="1"/>
    </xf>
    <xf numFmtId="2" fontId="0" fillId="4" borderId="2" xfId="0" applyNumberFormat="1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4" borderId="3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wrapText="1"/>
    </xf>
    <xf numFmtId="1" fontId="0" fillId="2" borderId="2" xfId="0" applyNumberFormat="1" applyFill="1" applyBorder="1" applyAlignment="1">
      <alignment horizontal="center" vertical="center"/>
    </xf>
    <xf numFmtId="2" fontId="0" fillId="10" borderId="2" xfId="0" applyNumberFormat="1" applyFill="1" applyBorder="1" applyAlignment="1">
      <alignment horizontal="center"/>
    </xf>
    <xf numFmtId="0" fontId="0" fillId="10" borderId="2" xfId="0" applyFill="1" applyBorder="1"/>
    <xf numFmtId="0" fontId="3" fillId="3" borderId="2" xfId="0" applyFont="1" applyFill="1" applyBorder="1" applyAlignment="1">
      <alignment horizontal="center" vertical="center"/>
    </xf>
    <xf numFmtId="164" fontId="3" fillId="3" borderId="2" xfId="0" applyNumberFormat="1" applyFont="1" applyFill="1" applyBorder="1" applyAlignment="1">
      <alignment horizontal="center" vertical="center"/>
    </xf>
    <xf numFmtId="0" fontId="0" fillId="3" borderId="2" xfId="0" applyFill="1" applyBorder="1"/>
    <xf numFmtId="1" fontId="9" fillId="3" borderId="5" xfId="0" applyNumberFormat="1" applyFont="1" applyFill="1" applyBorder="1" applyAlignment="1">
      <alignment horizontal="center" vertical="center" wrapText="1"/>
    </xf>
    <xf numFmtId="1" fontId="9" fillId="3" borderId="5" xfId="0" applyNumberFormat="1" applyFont="1" applyFill="1" applyBorder="1" applyAlignment="1">
      <alignment horizontal="center"/>
    </xf>
    <xf numFmtId="1" fontId="10" fillId="3" borderId="4" xfId="0" applyNumberFormat="1" applyFont="1" applyFill="1" applyBorder="1" applyAlignment="1">
      <alignment horizontal="center" vertical="center"/>
    </xf>
    <xf numFmtId="1" fontId="10" fillId="3" borderId="2" xfId="0" applyNumberFormat="1" applyFont="1" applyFill="1" applyBorder="1" applyAlignment="1">
      <alignment horizontal="center" vertical="center"/>
    </xf>
    <xf numFmtId="1" fontId="10" fillId="3" borderId="2" xfId="0" applyNumberFormat="1" applyFont="1" applyFill="1" applyBorder="1" applyAlignment="1">
      <alignment horizontal="center"/>
    </xf>
    <xf numFmtId="0" fontId="7" fillId="0" borderId="0" xfId="0" applyFont="1"/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164" fontId="3" fillId="3" borderId="4" xfId="0" applyNumberFormat="1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 wrapText="1"/>
    </xf>
    <xf numFmtId="0" fontId="0" fillId="14" borderId="2" xfId="0" applyFill="1" applyBorder="1" applyAlignment="1">
      <alignment horizontal="center"/>
    </xf>
    <xf numFmtId="0" fontId="0" fillId="14" borderId="2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 wrapText="1"/>
    </xf>
    <xf numFmtId="2" fontId="0" fillId="2" borderId="0" xfId="0" applyNumberFormat="1" applyFill="1" applyAlignment="1">
      <alignment horizontal="center"/>
    </xf>
    <xf numFmtId="0" fontId="0" fillId="0" borderId="0" xfId="0" applyAlignment="1">
      <alignment horizontal="right"/>
    </xf>
    <xf numFmtId="0" fontId="16" fillId="3" borderId="2" xfId="0" applyFont="1" applyFill="1" applyBorder="1" applyAlignment="1">
      <alignment horizontal="center" vertical="center"/>
    </xf>
    <xf numFmtId="164" fontId="16" fillId="3" borderId="2" xfId="0" applyNumberFormat="1" applyFont="1" applyFill="1" applyBorder="1" applyAlignment="1">
      <alignment horizontal="center" vertical="center"/>
    </xf>
    <xf numFmtId="0" fontId="15" fillId="0" borderId="0" xfId="0" applyFont="1"/>
    <xf numFmtId="0" fontId="10" fillId="0" borderId="0" xfId="0" applyFont="1" applyAlignment="1">
      <alignment vertical="center"/>
    </xf>
    <xf numFmtId="0" fontId="10" fillId="0" borderId="0" xfId="0" applyFont="1"/>
    <xf numFmtId="0" fontId="17" fillId="0" borderId="36" xfId="0" applyFont="1" applyBorder="1" applyAlignment="1">
      <alignment horizontal="center" vertical="center" wrapText="1"/>
    </xf>
    <xf numFmtId="0" fontId="17" fillId="0" borderId="0" xfId="0" applyFont="1"/>
    <xf numFmtId="0" fontId="17" fillId="4" borderId="36" xfId="0" applyFont="1" applyFill="1" applyBorder="1" applyAlignment="1">
      <alignment horizontal="center" vertical="center" wrapText="1"/>
    </xf>
    <xf numFmtId="0" fontId="9" fillId="3" borderId="40" xfId="0" applyFont="1" applyFill="1" applyBorder="1" applyAlignment="1">
      <alignment vertical="center" wrapText="1"/>
    </xf>
    <xf numFmtId="0" fontId="18" fillId="3" borderId="40" xfId="0" applyFont="1" applyFill="1" applyBorder="1" applyAlignment="1">
      <alignment vertical="center" wrapText="1"/>
    </xf>
    <xf numFmtId="0" fontId="18" fillId="3" borderId="40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vertical="center" wrapText="1"/>
    </xf>
    <xf numFmtId="0" fontId="18" fillId="2" borderId="40" xfId="0" applyFont="1" applyFill="1" applyBorder="1" applyAlignment="1">
      <alignment vertical="center" wrapText="1"/>
    </xf>
    <xf numFmtId="0" fontId="10" fillId="0" borderId="4" xfId="0" applyFont="1" applyBorder="1" applyAlignment="1">
      <alignment horizontal="center" vertical="center"/>
    </xf>
    <xf numFmtId="1" fontId="10" fillId="4" borderId="4" xfId="0" applyNumberFormat="1" applyFont="1" applyFill="1" applyBorder="1" applyAlignment="1">
      <alignment horizontal="center" vertical="center"/>
    </xf>
    <xf numFmtId="1" fontId="10" fillId="4" borderId="2" xfId="0" applyNumberFormat="1" applyFont="1" applyFill="1" applyBorder="1" applyAlignment="1">
      <alignment horizontal="center" vertical="center"/>
    </xf>
    <xf numFmtId="2" fontId="10" fillId="0" borderId="0" xfId="0" applyNumberFormat="1" applyFont="1"/>
    <xf numFmtId="9" fontId="10" fillId="0" borderId="0" xfId="0" applyNumberFormat="1" applyFont="1"/>
    <xf numFmtId="0" fontId="10" fillId="0" borderId="2" xfId="0" applyFont="1" applyBorder="1" applyProtection="1">
      <protection locked="0"/>
    </xf>
    <xf numFmtId="0" fontId="10" fillId="0" borderId="2" xfId="0" applyFont="1" applyBorder="1"/>
    <xf numFmtId="0" fontId="10" fillId="0" borderId="0" xfId="0" applyFont="1" applyAlignment="1">
      <alignment horizontal="center"/>
    </xf>
    <xf numFmtId="0" fontId="10" fillId="2" borderId="0" xfId="0" applyFont="1" applyFill="1"/>
    <xf numFmtId="0" fontId="10" fillId="9" borderId="0" xfId="0" applyFont="1" applyFill="1"/>
    <xf numFmtId="0" fontId="10" fillId="0" borderId="0" xfId="0" applyFont="1" applyAlignment="1">
      <alignment horizontal="center" vertical="center"/>
    </xf>
    <xf numFmtId="0" fontId="10" fillId="4" borderId="2" xfId="0" applyFont="1" applyFill="1" applyBorder="1"/>
    <xf numFmtId="0" fontId="0" fillId="4" borderId="38" xfId="0" applyFill="1" applyBorder="1" applyAlignment="1">
      <alignment horizontal="center" vertical="center" wrapText="1"/>
    </xf>
    <xf numFmtId="2" fontId="0" fillId="4" borderId="0" xfId="0" applyNumberFormat="1" applyFill="1" applyAlignment="1">
      <alignment horizontal="center"/>
    </xf>
    <xf numFmtId="0" fontId="0" fillId="2" borderId="3" xfId="0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/>
    </xf>
    <xf numFmtId="2" fontId="0" fillId="10" borderId="50" xfId="0" applyNumberFormat="1" applyFill="1" applyBorder="1" applyAlignment="1">
      <alignment horizontal="center" vertical="center"/>
    </xf>
    <xf numFmtId="2" fontId="0" fillId="10" borderId="51" xfId="0" applyNumberFormat="1" applyFill="1" applyBorder="1" applyAlignment="1">
      <alignment horizontal="center" vertical="center"/>
    </xf>
    <xf numFmtId="2" fontId="0" fillId="15" borderId="2" xfId="0" applyNumberFormat="1" applyFill="1" applyBorder="1" applyAlignment="1">
      <alignment horizontal="center"/>
    </xf>
    <xf numFmtId="2" fontId="10" fillId="0" borderId="0" xfId="0" applyNumberFormat="1" applyFont="1" applyAlignment="1" applyProtection="1">
      <alignment horizontal="center" vertical="center"/>
      <protection locked="0"/>
    </xf>
    <xf numFmtId="2" fontId="10" fillId="15" borderId="0" xfId="0" applyNumberFormat="1" applyFont="1" applyFill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/>
    </xf>
    <xf numFmtId="2" fontId="10" fillId="4" borderId="4" xfId="0" applyNumberFormat="1" applyFont="1" applyFill="1" applyBorder="1" applyAlignment="1">
      <alignment horizontal="center" vertical="center"/>
    </xf>
    <xf numFmtId="2" fontId="10" fillId="4" borderId="2" xfId="0" applyNumberFormat="1" applyFont="1" applyFill="1" applyBorder="1" applyAlignment="1">
      <alignment horizontal="center" vertical="center"/>
    </xf>
    <xf numFmtId="2" fontId="10" fillId="0" borderId="2" xfId="0" applyNumberFormat="1" applyFont="1" applyBorder="1" applyAlignment="1">
      <alignment horizontal="center" vertical="center"/>
    </xf>
    <xf numFmtId="2" fontId="10" fillId="0" borderId="2" xfId="0" applyNumberFormat="1" applyFont="1" applyBorder="1" applyProtection="1">
      <protection locked="0"/>
    </xf>
    <xf numFmtId="2" fontId="10" fillId="15" borderId="2" xfId="0" applyNumberFormat="1" applyFont="1" applyFill="1" applyBorder="1"/>
    <xf numFmtId="2" fontId="19" fillId="0" borderId="2" xfId="0" applyNumberFormat="1" applyFont="1" applyBorder="1" applyAlignment="1">
      <alignment horizontal="center" vertical="center"/>
    </xf>
    <xf numFmtId="2" fontId="10" fillId="0" borderId="2" xfId="0" applyNumberFormat="1" applyFont="1" applyBorder="1" applyAlignment="1" applyProtection="1">
      <alignment horizontal="center" vertical="center"/>
      <protection locked="0"/>
    </xf>
    <xf numFmtId="2" fontId="10" fillId="0" borderId="2" xfId="0" applyNumberFormat="1" applyFont="1" applyBorder="1"/>
    <xf numFmtId="0" fontId="10" fillId="3" borderId="4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2" fontId="10" fillId="2" borderId="4" xfId="0" applyNumberFormat="1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2" fontId="0" fillId="14" borderId="2" xfId="0" applyNumberFormat="1" applyFill="1" applyBorder="1" applyAlignment="1">
      <alignment horizontal="center"/>
    </xf>
    <xf numFmtId="2" fontId="0" fillId="14" borderId="2" xfId="0" applyNumberFormat="1" applyFill="1" applyBorder="1" applyAlignment="1">
      <alignment horizontal="center" wrapText="1"/>
    </xf>
    <xf numFmtId="2" fontId="0" fillId="15" borderId="4" xfId="0" applyNumberFormat="1" applyFill="1" applyBorder="1" applyAlignment="1">
      <alignment horizontal="center" vertical="center"/>
    </xf>
    <xf numFmtId="2" fontId="0" fillId="15" borderId="2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wrapText="1"/>
    </xf>
    <xf numFmtId="165" fontId="0" fillId="4" borderId="2" xfId="0" applyNumberFormat="1" applyFill="1" applyBorder="1" applyAlignment="1">
      <alignment horizontal="center" wrapText="1"/>
    </xf>
    <xf numFmtId="0" fontId="0" fillId="2" borderId="2" xfId="0" applyFill="1" applyBorder="1" applyAlignment="1">
      <alignment horizontal="center" wrapText="1"/>
    </xf>
    <xf numFmtId="165" fontId="0" fillId="2" borderId="2" xfId="0" applyNumberFormat="1" applyFill="1" applyBorder="1" applyAlignment="1">
      <alignment horizontal="center" wrapText="1"/>
    </xf>
    <xf numFmtId="0" fontId="2" fillId="15" borderId="52" xfId="0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2" fontId="0" fillId="4" borderId="2" xfId="0" applyNumberFormat="1" applyFill="1" applyBorder="1"/>
    <xf numFmtId="2" fontId="0" fillId="3" borderId="2" xfId="0" applyNumberFormat="1" applyFill="1" applyBorder="1" applyAlignment="1">
      <alignment horizontal="center"/>
    </xf>
    <xf numFmtId="0" fontId="0" fillId="16" borderId="2" xfId="0" applyFill="1" applyBorder="1" applyAlignment="1">
      <alignment horizontal="center" vertical="center"/>
    </xf>
    <xf numFmtId="2" fontId="0" fillId="16" borderId="2" xfId="0" applyNumberFormat="1" applyFill="1" applyBorder="1" applyAlignment="1">
      <alignment horizontal="center" vertical="center"/>
    </xf>
    <xf numFmtId="0" fontId="0" fillId="16" borderId="0" xfId="0" applyFill="1"/>
    <xf numFmtId="0" fontId="0" fillId="0" borderId="0" xfId="0" applyAlignment="1">
      <alignment vertical="center" wrapText="1"/>
    </xf>
    <xf numFmtId="0" fontId="0" fillId="14" borderId="2" xfId="0" applyFill="1" applyBorder="1" applyAlignment="1">
      <alignment horizontal="center" wrapText="1"/>
    </xf>
    <xf numFmtId="0" fontId="0" fillId="5" borderId="2" xfId="0" applyFill="1" applyBorder="1"/>
    <xf numFmtId="0" fontId="0" fillId="8" borderId="2" xfId="0" applyFill="1" applyBorder="1"/>
    <xf numFmtId="0" fontId="0" fillId="7" borderId="2" xfId="0" applyFill="1" applyBorder="1"/>
    <xf numFmtId="0" fontId="11" fillId="13" borderId="2" xfId="0" applyFont="1" applyFill="1" applyBorder="1"/>
    <xf numFmtId="0" fontId="11" fillId="11" borderId="2" xfId="0" applyFont="1" applyFill="1" applyBorder="1"/>
    <xf numFmtId="0" fontId="11" fillId="12" borderId="2" xfId="0" applyFont="1" applyFill="1" applyBorder="1"/>
    <xf numFmtId="0" fontId="10" fillId="0" borderId="0" xfId="0" applyFont="1" applyAlignment="1">
      <alignment wrapText="1"/>
    </xf>
    <xf numFmtId="0" fontId="11" fillId="12" borderId="3" xfId="0" applyFont="1" applyFill="1" applyBorder="1"/>
    <xf numFmtId="2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0" fillId="7" borderId="2" xfId="0" applyFill="1" applyBorder="1" applyAlignment="1">
      <alignment horizontal="center"/>
    </xf>
    <xf numFmtId="2" fontId="0" fillId="10" borderId="2" xfId="0" applyNumberFormat="1" applyFill="1" applyBorder="1" applyAlignment="1" applyProtection="1">
      <alignment horizontal="center"/>
      <protection locked="0"/>
    </xf>
    <xf numFmtId="2" fontId="0" fillId="0" borderId="2" xfId="0" applyNumberFormat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>
      <alignment horizontal="center" wrapText="1"/>
    </xf>
    <xf numFmtId="0" fontId="9" fillId="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wrapText="1"/>
    </xf>
    <xf numFmtId="2" fontId="2" fillId="10" borderId="5" xfId="0" applyNumberFormat="1" applyFont="1" applyFill="1" applyBorder="1" applyAlignment="1">
      <alignment horizontal="center" vertical="center" wrapText="1"/>
    </xf>
    <xf numFmtId="2" fontId="2" fillId="10" borderId="22" xfId="0" applyNumberFormat="1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8" fillId="7" borderId="16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2" fontId="7" fillId="6" borderId="14" xfId="0" applyNumberFormat="1" applyFont="1" applyFill="1" applyBorder="1" applyAlignment="1" applyProtection="1">
      <alignment horizontal="center" vertical="center"/>
      <protection locked="0"/>
    </xf>
    <xf numFmtId="2" fontId="7" fillId="6" borderId="15" xfId="0" applyNumberFormat="1" applyFont="1" applyFill="1" applyBorder="1" applyAlignment="1" applyProtection="1">
      <alignment horizontal="center" vertical="center"/>
      <protection locked="0"/>
    </xf>
    <xf numFmtId="0" fontId="7" fillId="7" borderId="34" xfId="0" applyFont="1" applyFill="1" applyBorder="1" applyAlignment="1">
      <alignment horizontal="center" vertical="center"/>
    </xf>
    <xf numFmtId="0" fontId="7" fillId="7" borderId="35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34" xfId="0" applyFont="1" applyFill="1" applyBorder="1" applyAlignment="1">
      <alignment horizontal="center" vertical="center"/>
    </xf>
    <xf numFmtId="0" fontId="7" fillId="5" borderId="35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2" fontId="0" fillId="4" borderId="2" xfId="0" applyNumberForma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wrapText="1"/>
    </xf>
    <xf numFmtId="0" fontId="0" fillId="2" borderId="2" xfId="0" applyFill="1" applyBorder="1" applyAlignment="1">
      <alignment horizontal="center" wrapText="1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7" fillId="3" borderId="31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7" fillId="3" borderId="29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7" fillId="16" borderId="26" xfId="0" applyFont="1" applyFill="1" applyBorder="1" applyAlignment="1">
      <alignment horizontal="center" vertical="center" wrapText="1"/>
    </xf>
    <xf numFmtId="0" fontId="7" fillId="16" borderId="27" xfId="0" applyFont="1" applyFill="1" applyBorder="1" applyAlignment="1">
      <alignment horizontal="center" vertical="center" wrapText="1"/>
    </xf>
    <xf numFmtId="0" fontId="7" fillId="16" borderId="29" xfId="0" applyFont="1" applyFill="1" applyBorder="1" applyAlignment="1">
      <alignment horizontal="center" vertical="center" wrapText="1"/>
    </xf>
    <xf numFmtId="0" fontId="7" fillId="16" borderId="30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16" borderId="4" xfId="0" applyFill="1" applyBorder="1" applyAlignment="1">
      <alignment horizontal="center" vertical="center" wrapText="1"/>
    </xf>
    <xf numFmtId="0" fontId="0" fillId="16" borderId="2" xfId="0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23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17" fillId="4" borderId="25" xfId="0" applyFont="1" applyFill="1" applyBorder="1" applyAlignment="1">
      <alignment horizontal="center" vertical="center"/>
    </xf>
    <xf numFmtId="0" fontId="17" fillId="4" borderId="26" xfId="0" applyFont="1" applyFill="1" applyBorder="1" applyAlignment="1">
      <alignment horizontal="center" vertical="center"/>
    </xf>
    <xf numFmtId="0" fontId="17" fillId="4" borderId="27" xfId="0" applyFont="1" applyFill="1" applyBorder="1" applyAlignment="1">
      <alignment horizontal="center" vertical="center"/>
    </xf>
    <xf numFmtId="0" fontId="17" fillId="4" borderId="28" xfId="0" applyFont="1" applyFill="1" applyBorder="1" applyAlignment="1">
      <alignment horizontal="center" vertical="center"/>
    </xf>
    <xf numFmtId="0" fontId="17" fillId="4" borderId="29" xfId="0" applyFont="1" applyFill="1" applyBorder="1" applyAlignment="1">
      <alignment horizontal="center" vertical="center"/>
    </xf>
    <xf numFmtId="0" fontId="17" fillId="4" borderId="30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7" fillId="3" borderId="29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7" fillId="14" borderId="2" xfId="0" applyFont="1" applyFill="1" applyBorder="1" applyAlignment="1">
      <alignment horizontal="center" vertical="center"/>
    </xf>
    <xf numFmtId="0" fontId="0" fillId="14" borderId="2" xfId="0" applyFill="1" applyBorder="1" applyAlignment="1">
      <alignment horizontal="center"/>
    </xf>
    <xf numFmtId="0" fontId="2" fillId="3" borderId="47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" fillId="3" borderId="49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4" borderId="39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/>
    </xf>
    <xf numFmtId="0" fontId="0" fillId="7" borderId="54" xfId="0" applyFill="1" applyBorder="1" applyAlignment="1">
      <alignment horizontal="center"/>
    </xf>
    <xf numFmtId="0" fontId="7" fillId="7" borderId="2" xfId="0" applyFont="1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 wrapText="1"/>
    </xf>
    <xf numFmtId="0" fontId="0" fillId="7" borderId="18" xfId="0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/>
    </xf>
    <xf numFmtId="0" fontId="0" fillId="6" borderId="53" xfId="0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center" wrapText="1"/>
    </xf>
    <xf numFmtId="0" fontId="14" fillId="3" borderId="41" xfId="0" applyFont="1" applyFill="1" applyBorder="1" applyAlignment="1">
      <alignment horizontal="center" vertical="center"/>
    </xf>
    <xf numFmtId="0" fontId="14" fillId="3" borderId="42" xfId="0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4" borderId="41" xfId="0" applyFont="1" applyFill="1" applyBorder="1" applyAlignment="1">
      <alignment horizontal="center" vertical="center"/>
    </xf>
    <xf numFmtId="0" fontId="13" fillId="4" borderId="42" xfId="0" applyFont="1" applyFill="1" applyBorder="1" applyAlignment="1">
      <alignment horizontal="center" vertical="center"/>
    </xf>
    <xf numFmtId="0" fontId="13" fillId="4" borderId="43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3" fillId="3" borderId="44" xfId="0" applyFont="1" applyFill="1" applyBorder="1" applyAlignment="1">
      <alignment horizontal="center" vertical="center"/>
    </xf>
    <xf numFmtId="0" fontId="13" fillId="3" borderId="45" xfId="0" applyFont="1" applyFill="1" applyBorder="1" applyAlignment="1">
      <alignment horizontal="center" vertical="center"/>
    </xf>
    <xf numFmtId="0" fontId="13" fillId="3" borderId="46" xfId="0" applyFont="1" applyFill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66FF"/>
      <color rgb="FFFFFF66"/>
      <color rgb="FFFF2525"/>
      <color rgb="FFFFBDFF"/>
      <color rgb="FFFCAC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NRTC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NRTC!$D$4:$D$1241</c:f>
              <c:numCache>
                <c:formatCode>0</c:formatCode>
                <c:ptCount val="12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</c:numCache>
            </c:numRef>
          </c:cat>
          <c:val>
            <c:numRef>
              <c:f>NRTC!$E$4:$E$1241</c:f>
              <c:numCache>
                <c:formatCode>0.00</c:formatCode>
                <c:ptCount val="1238"/>
                <c:pt idx="0">
                  <c:v>700</c:v>
                </c:pt>
                <c:pt idx="1">
                  <c:v>700</c:v>
                </c:pt>
                <c:pt idx="2">
                  <c:v>700</c:v>
                </c:pt>
                <c:pt idx="3">
                  <c:v>700</c:v>
                </c:pt>
                <c:pt idx="4">
                  <c:v>700</c:v>
                </c:pt>
                <c:pt idx="5">
                  <c:v>700</c:v>
                </c:pt>
                <c:pt idx="6">
                  <c:v>700</c:v>
                </c:pt>
                <c:pt idx="7">
                  <c:v>700</c:v>
                </c:pt>
                <c:pt idx="8">
                  <c:v>700</c:v>
                </c:pt>
                <c:pt idx="9">
                  <c:v>700</c:v>
                </c:pt>
                <c:pt idx="10">
                  <c:v>700</c:v>
                </c:pt>
                <c:pt idx="11">
                  <c:v>700</c:v>
                </c:pt>
                <c:pt idx="12">
                  <c:v>700</c:v>
                </c:pt>
                <c:pt idx="13">
                  <c:v>700</c:v>
                </c:pt>
                <c:pt idx="14">
                  <c:v>700</c:v>
                </c:pt>
                <c:pt idx="15">
                  <c:v>700</c:v>
                </c:pt>
                <c:pt idx="16">
                  <c:v>700</c:v>
                </c:pt>
                <c:pt idx="17">
                  <c:v>700</c:v>
                </c:pt>
                <c:pt idx="18">
                  <c:v>700</c:v>
                </c:pt>
                <c:pt idx="19">
                  <c:v>700</c:v>
                </c:pt>
                <c:pt idx="20">
                  <c:v>700</c:v>
                </c:pt>
                <c:pt idx="21">
                  <c:v>700</c:v>
                </c:pt>
                <c:pt idx="22">
                  <c:v>700</c:v>
                </c:pt>
                <c:pt idx="23">
                  <c:v>715.35419525692282</c:v>
                </c:pt>
                <c:pt idx="24">
                  <c:v>715.35419525692282</c:v>
                </c:pt>
                <c:pt idx="25">
                  <c:v>715.35419525692282</c:v>
                </c:pt>
                <c:pt idx="26">
                  <c:v>715.35419525692282</c:v>
                </c:pt>
                <c:pt idx="27">
                  <c:v>715.35419525692282</c:v>
                </c:pt>
                <c:pt idx="28">
                  <c:v>715.35419525692282</c:v>
                </c:pt>
                <c:pt idx="29">
                  <c:v>715.35419525692282</c:v>
                </c:pt>
                <c:pt idx="30">
                  <c:v>715.35419525692282</c:v>
                </c:pt>
                <c:pt idx="31">
                  <c:v>730.70839051384564</c:v>
                </c:pt>
                <c:pt idx="32">
                  <c:v>761.41678102769129</c:v>
                </c:pt>
                <c:pt idx="33">
                  <c:v>807.47936679845964</c:v>
                </c:pt>
                <c:pt idx="34">
                  <c:v>838.18775731230528</c:v>
                </c:pt>
                <c:pt idx="35">
                  <c:v>961.02131936768774</c:v>
                </c:pt>
                <c:pt idx="36">
                  <c:v>1206.6884434784527</c:v>
                </c:pt>
                <c:pt idx="37">
                  <c:v>1575.1891296446001</c:v>
                </c:pt>
                <c:pt idx="38">
                  <c:v>1375.5845913046037</c:v>
                </c:pt>
                <c:pt idx="39">
                  <c:v>1175.980052964607</c:v>
                </c:pt>
                <c:pt idx="40">
                  <c:v>1037.7922956523018</c:v>
                </c:pt>
                <c:pt idx="41">
                  <c:v>1206.6884434784527</c:v>
                </c:pt>
                <c:pt idx="42">
                  <c:v>1928.3356205538248</c:v>
                </c:pt>
                <c:pt idx="43">
                  <c:v>2312.1905019768947</c:v>
                </c:pt>
                <c:pt idx="44">
                  <c:v>2204.7111351784351</c:v>
                </c:pt>
                <c:pt idx="45">
                  <c:v>2296.8363067199721</c:v>
                </c:pt>
                <c:pt idx="46">
                  <c:v>2296.8363067199721</c:v>
                </c:pt>
                <c:pt idx="47">
                  <c:v>2174.0027446645895</c:v>
                </c:pt>
                <c:pt idx="48">
                  <c:v>2250.7737209492034</c:v>
                </c:pt>
                <c:pt idx="49">
                  <c:v>2266.1279162061264</c:v>
                </c:pt>
                <c:pt idx="50">
                  <c:v>2266.1279162061264</c:v>
                </c:pt>
                <c:pt idx="51">
                  <c:v>2266.1279162061264</c:v>
                </c:pt>
                <c:pt idx="52">
                  <c:v>2266.1279162061264</c:v>
                </c:pt>
                <c:pt idx="53">
                  <c:v>2266.1279162061264</c:v>
                </c:pt>
                <c:pt idx="54">
                  <c:v>2066.52337786613</c:v>
                </c:pt>
                <c:pt idx="55">
                  <c:v>1959.0440110676702</c:v>
                </c:pt>
                <c:pt idx="56">
                  <c:v>1421.6471770753719</c:v>
                </c:pt>
                <c:pt idx="57">
                  <c:v>1053.1464909092247</c:v>
                </c:pt>
                <c:pt idx="58">
                  <c:v>715.35419525692282</c:v>
                </c:pt>
                <c:pt idx="59">
                  <c:v>715.35419525692282</c:v>
                </c:pt>
                <c:pt idx="60">
                  <c:v>715.35419525692282</c:v>
                </c:pt>
                <c:pt idx="61">
                  <c:v>715.35419525692282</c:v>
                </c:pt>
                <c:pt idx="62">
                  <c:v>715.35419525692282</c:v>
                </c:pt>
                <c:pt idx="63">
                  <c:v>715.35419525692282</c:v>
                </c:pt>
                <c:pt idx="64">
                  <c:v>715.35419525692282</c:v>
                </c:pt>
                <c:pt idx="65">
                  <c:v>700</c:v>
                </c:pt>
                <c:pt idx="66">
                  <c:v>715.35419525692282</c:v>
                </c:pt>
                <c:pt idx="67">
                  <c:v>838.18775731230528</c:v>
                </c:pt>
                <c:pt idx="68">
                  <c:v>1083.8548814230703</c:v>
                </c:pt>
                <c:pt idx="69">
                  <c:v>1682.6684964430597</c:v>
                </c:pt>
                <c:pt idx="70">
                  <c:v>1621.2517154153684</c:v>
                </c:pt>
                <c:pt idx="71">
                  <c:v>1667.3143011861368</c:v>
                </c:pt>
                <c:pt idx="72">
                  <c:v>1651.960105929214</c:v>
                </c:pt>
                <c:pt idx="73">
                  <c:v>1682.6684964430597</c:v>
                </c:pt>
                <c:pt idx="74">
                  <c:v>1590.5433249015227</c:v>
                </c:pt>
                <c:pt idx="75">
                  <c:v>1698.0226916999825</c:v>
                </c:pt>
                <c:pt idx="76">
                  <c:v>1698.0226916999825</c:v>
                </c:pt>
                <c:pt idx="77">
                  <c:v>1744.085277470751</c:v>
                </c:pt>
                <c:pt idx="78">
                  <c:v>1759.4394727276735</c:v>
                </c:pt>
                <c:pt idx="79">
                  <c:v>1790.1478632415192</c:v>
                </c:pt>
                <c:pt idx="80">
                  <c:v>1836.2104490122879</c:v>
                </c:pt>
                <c:pt idx="81">
                  <c:v>1790.1478632415192</c:v>
                </c:pt>
                <c:pt idx="82">
                  <c:v>1820.8562537553648</c:v>
                </c:pt>
                <c:pt idx="83">
                  <c:v>1820.8562537553648</c:v>
                </c:pt>
                <c:pt idx="84">
                  <c:v>1820.8562537553648</c:v>
                </c:pt>
                <c:pt idx="85">
                  <c:v>1774.7936679845966</c:v>
                </c:pt>
                <c:pt idx="86">
                  <c:v>1774.7936679845966</c:v>
                </c:pt>
                <c:pt idx="87">
                  <c:v>1698.0226916999825</c:v>
                </c:pt>
                <c:pt idx="88">
                  <c:v>1713.3768869569053</c:v>
                </c:pt>
                <c:pt idx="89">
                  <c:v>1682.6684964430597</c:v>
                </c:pt>
                <c:pt idx="90">
                  <c:v>1698.0226916999825</c:v>
                </c:pt>
                <c:pt idx="91">
                  <c:v>1713.3768869569053</c:v>
                </c:pt>
                <c:pt idx="92">
                  <c:v>1728.7310822138281</c:v>
                </c:pt>
                <c:pt idx="93">
                  <c:v>1759.4394727276735</c:v>
                </c:pt>
                <c:pt idx="94">
                  <c:v>1759.4394727276735</c:v>
                </c:pt>
                <c:pt idx="95">
                  <c:v>1713.3768869569053</c:v>
                </c:pt>
                <c:pt idx="96">
                  <c:v>1790.1478632415192</c:v>
                </c:pt>
                <c:pt idx="97">
                  <c:v>1851.5646442692105</c:v>
                </c:pt>
                <c:pt idx="98">
                  <c:v>1805.5020584984422</c:v>
                </c:pt>
                <c:pt idx="99">
                  <c:v>1836.2104490122879</c:v>
                </c:pt>
                <c:pt idx="100">
                  <c:v>1851.5646442692105</c:v>
                </c:pt>
                <c:pt idx="101">
                  <c:v>1820.8562537553648</c:v>
                </c:pt>
                <c:pt idx="102">
                  <c:v>1836.2104490122879</c:v>
                </c:pt>
                <c:pt idx="103">
                  <c:v>1882.2730347830561</c:v>
                </c:pt>
                <c:pt idx="104">
                  <c:v>1866.9188395261335</c:v>
                </c:pt>
                <c:pt idx="105">
                  <c:v>1836.2104490122879</c:v>
                </c:pt>
                <c:pt idx="106">
                  <c:v>1805.5020584984422</c:v>
                </c:pt>
                <c:pt idx="107">
                  <c:v>1851.5646442692105</c:v>
                </c:pt>
                <c:pt idx="108">
                  <c:v>1897.6272300399792</c:v>
                </c:pt>
                <c:pt idx="109">
                  <c:v>2266.1279162061264</c:v>
                </c:pt>
                <c:pt idx="110">
                  <c:v>2281.4821114630495</c:v>
                </c:pt>
                <c:pt idx="111">
                  <c:v>2281.4821114630495</c:v>
                </c:pt>
                <c:pt idx="112">
                  <c:v>2281.4821114630495</c:v>
                </c:pt>
                <c:pt idx="113">
                  <c:v>2281.4821114630495</c:v>
                </c:pt>
                <c:pt idx="114">
                  <c:v>2296.8363067199721</c:v>
                </c:pt>
                <c:pt idx="115">
                  <c:v>2281.4821114630495</c:v>
                </c:pt>
                <c:pt idx="116">
                  <c:v>2281.4821114630495</c:v>
                </c:pt>
                <c:pt idx="117">
                  <c:v>2281.4821114630495</c:v>
                </c:pt>
                <c:pt idx="118">
                  <c:v>2266.1279162061264</c:v>
                </c:pt>
                <c:pt idx="119">
                  <c:v>2281.4821114630495</c:v>
                </c:pt>
                <c:pt idx="120">
                  <c:v>2266.1279162061264</c:v>
                </c:pt>
                <c:pt idx="121">
                  <c:v>2281.4821114630495</c:v>
                </c:pt>
                <c:pt idx="122">
                  <c:v>2266.1279162061264</c:v>
                </c:pt>
                <c:pt idx="123">
                  <c:v>2281.4821114630495</c:v>
                </c:pt>
                <c:pt idx="124">
                  <c:v>2281.4821114630495</c:v>
                </c:pt>
                <c:pt idx="125">
                  <c:v>2281.4821114630495</c:v>
                </c:pt>
                <c:pt idx="126">
                  <c:v>2296.8363067199721</c:v>
                </c:pt>
                <c:pt idx="127">
                  <c:v>2296.8363067199721</c:v>
                </c:pt>
                <c:pt idx="128">
                  <c:v>2296.8363067199721</c:v>
                </c:pt>
                <c:pt idx="129">
                  <c:v>2281.4821114630495</c:v>
                </c:pt>
                <c:pt idx="130">
                  <c:v>2296.8363067199721</c:v>
                </c:pt>
                <c:pt idx="131">
                  <c:v>2296.8363067199721</c:v>
                </c:pt>
                <c:pt idx="132">
                  <c:v>2250.7737209492034</c:v>
                </c:pt>
                <c:pt idx="133">
                  <c:v>2266.1279162061264</c:v>
                </c:pt>
                <c:pt idx="134">
                  <c:v>2266.1279162061264</c:v>
                </c:pt>
                <c:pt idx="135">
                  <c:v>2266.1279162061264</c:v>
                </c:pt>
                <c:pt idx="136">
                  <c:v>2281.4821114630495</c:v>
                </c:pt>
                <c:pt idx="137">
                  <c:v>2296.8363067199721</c:v>
                </c:pt>
                <c:pt idx="138">
                  <c:v>2266.1279162061264</c:v>
                </c:pt>
                <c:pt idx="139">
                  <c:v>2296.8363067199721</c:v>
                </c:pt>
                <c:pt idx="140">
                  <c:v>2281.4821114630495</c:v>
                </c:pt>
                <c:pt idx="141">
                  <c:v>2296.8363067199721</c:v>
                </c:pt>
                <c:pt idx="142">
                  <c:v>2266.1279162061264</c:v>
                </c:pt>
                <c:pt idx="143">
                  <c:v>2281.4821114630495</c:v>
                </c:pt>
                <c:pt idx="144">
                  <c:v>1912.9814252969018</c:v>
                </c:pt>
                <c:pt idx="145">
                  <c:v>1483.0639581030632</c:v>
                </c:pt>
                <c:pt idx="146">
                  <c:v>1068.5006861661473</c:v>
                </c:pt>
                <c:pt idx="147">
                  <c:v>899.60453833999645</c:v>
                </c:pt>
                <c:pt idx="148">
                  <c:v>991.72970988153338</c:v>
                </c:pt>
                <c:pt idx="149">
                  <c:v>1390.9387865615263</c:v>
                </c:pt>
                <c:pt idx="150">
                  <c:v>1222.0426387353755</c:v>
                </c:pt>
                <c:pt idx="151">
                  <c:v>914.95873359691927</c:v>
                </c:pt>
                <c:pt idx="152">
                  <c:v>822.83356205538246</c:v>
                </c:pt>
                <c:pt idx="153">
                  <c:v>930.3129288538421</c:v>
                </c:pt>
                <c:pt idx="154">
                  <c:v>1298.8136150199896</c:v>
                </c:pt>
                <c:pt idx="155">
                  <c:v>1298.8136150199896</c:v>
                </c:pt>
                <c:pt idx="156">
                  <c:v>1237.3968339922983</c:v>
                </c:pt>
                <c:pt idx="157">
                  <c:v>1114.563271936916</c:v>
                </c:pt>
                <c:pt idx="158">
                  <c:v>1360.2303960476806</c:v>
                </c:pt>
                <c:pt idx="159">
                  <c:v>914.95873359691927</c:v>
                </c:pt>
                <c:pt idx="160">
                  <c:v>853.5419525692281</c:v>
                </c:pt>
                <c:pt idx="161">
                  <c:v>930.3129288538421</c:v>
                </c:pt>
                <c:pt idx="162">
                  <c:v>1237.3968339922983</c:v>
                </c:pt>
                <c:pt idx="163">
                  <c:v>1621.2517154153684</c:v>
                </c:pt>
                <c:pt idx="164">
                  <c:v>1544.4807391307545</c:v>
                </c:pt>
                <c:pt idx="165">
                  <c:v>1421.6471770753719</c:v>
                </c:pt>
                <c:pt idx="166">
                  <c:v>945.66712411076492</c:v>
                </c:pt>
                <c:pt idx="167">
                  <c:v>700</c:v>
                </c:pt>
                <c:pt idx="168">
                  <c:v>700</c:v>
                </c:pt>
                <c:pt idx="169">
                  <c:v>700</c:v>
                </c:pt>
                <c:pt idx="170">
                  <c:v>700</c:v>
                </c:pt>
                <c:pt idx="171">
                  <c:v>730.70839051384564</c:v>
                </c:pt>
                <c:pt idx="172">
                  <c:v>853.5419525692281</c:v>
                </c:pt>
                <c:pt idx="173">
                  <c:v>1129.9174671938385</c:v>
                </c:pt>
                <c:pt idx="174">
                  <c:v>1206.6884434784527</c:v>
                </c:pt>
                <c:pt idx="175">
                  <c:v>1252.7510292492211</c:v>
                </c:pt>
                <c:pt idx="176">
                  <c:v>991.72970988153338</c:v>
                </c:pt>
                <c:pt idx="177">
                  <c:v>715.35419525692282</c:v>
                </c:pt>
                <c:pt idx="178">
                  <c:v>700</c:v>
                </c:pt>
                <c:pt idx="179">
                  <c:v>715.35419525692282</c:v>
                </c:pt>
                <c:pt idx="180">
                  <c:v>715.35419525692282</c:v>
                </c:pt>
                <c:pt idx="181">
                  <c:v>715.35419525692282</c:v>
                </c:pt>
                <c:pt idx="182">
                  <c:v>715.35419525692282</c:v>
                </c:pt>
                <c:pt idx="183">
                  <c:v>715.35419525692282</c:v>
                </c:pt>
                <c:pt idx="184">
                  <c:v>715.35419525692282</c:v>
                </c:pt>
                <c:pt idx="185">
                  <c:v>715.35419525692282</c:v>
                </c:pt>
                <c:pt idx="186">
                  <c:v>715.35419525692282</c:v>
                </c:pt>
                <c:pt idx="187">
                  <c:v>715.35419525692282</c:v>
                </c:pt>
                <c:pt idx="188">
                  <c:v>822.83356205538246</c:v>
                </c:pt>
                <c:pt idx="189">
                  <c:v>1007.0839051384562</c:v>
                </c:pt>
                <c:pt idx="190">
                  <c:v>1452.3555675892176</c:v>
                </c:pt>
                <c:pt idx="191">
                  <c:v>1329.522005533835</c:v>
                </c:pt>
                <c:pt idx="192">
                  <c:v>1175.980052964607</c:v>
                </c:pt>
                <c:pt idx="193">
                  <c:v>1129.9174671938385</c:v>
                </c:pt>
                <c:pt idx="194">
                  <c:v>1022.438100395379</c:v>
                </c:pt>
                <c:pt idx="195">
                  <c:v>1175.980052964607</c:v>
                </c:pt>
                <c:pt idx="196">
                  <c:v>1022.438100395379</c:v>
                </c:pt>
                <c:pt idx="197">
                  <c:v>700</c:v>
                </c:pt>
                <c:pt idx="198">
                  <c:v>700</c:v>
                </c:pt>
                <c:pt idx="199">
                  <c:v>746.06258577076846</c:v>
                </c:pt>
                <c:pt idx="200">
                  <c:v>746.06258577076846</c:v>
                </c:pt>
                <c:pt idx="201">
                  <c:v>884.25034308307363</c:v>
                </c:pt>
                <c:pt idx="202">
                  <c:v>914.95873359691927</c:v>
                </c:pt>
                <c:pt idx="203">
                  <c:v>945.66712411076492</c:v>
                </c:pt>
                <c:pt idx="204">
                  <c:v>1007.0839051384562</c:v>
                </c:pt>
                <c:pt idx="205">
                  <c:v>1114.563271936916</c:v>
                </c:pt>
                <c:pt idx="206">
                  <c:v>1191.3342482215298</c:v>
                </c:pt>
                <c:pt idx="207">
                  <c:v>1329.522005533835</c:v>
                </c:pt>
                <c:pt idx="208">
                  <c:v>1360.2303960476806</c:v>
                </c:pt>
                <c:pt idx="209">
                  <c:v>1268.1052245061439</c:v>
                </c:pt>
                <c:pt idx="210">
                  <c:v>1099.2090766799929</c:v>
                </c:pt>
                <c:pt idx="211">
                  <c:v>976.37551462461056</c:v>
                </c:pt>
                <c:pt idx="212">
                  <c:v>914.95873359691927</c:v>
                </c:pt>
                <c:pt idx="213">
                  <c:v>899.60453833999645</c:v>
                </c:pt>
                <c:pt idx="214">
                  <c:v>884.25034308307363</c:v>
                </c:pt>
                <c:pt idx="215">
                  <c:v>930.3129288538421</c:v>
                </c:pt>
                <c:pt idx="216">
                  <c:v>1007.0839051384562</c:v>
                </c:pt>
                <c:pt idx="217">
                  <c:v>1083.8548814230703</c:v>
                </c:pt>
                <c:pt idx="218">
                  <c:v>1175.980052964607</c:v>
                </c:pt>
                <c:pt idx="219">
                  <c:v>1252.7510292492211</c:v>
                </c:pt>
                <c:pt idx="220">
                  <c:v>1713.3768869569053</c:v>
                </c:pt>
                <c:pt idx="221">
                  <c:v>1467.7097628461404</c:v>
                </c:pt>
                <c:pt idx="222">
                  <c:v>945.66712411076492</c:v>
                </c:pt>
                <c:pt idx="223">
                  <c:v>1099.2090766799929</c:v>
                </c:pt>
                <c:pt idx="224">
                  <c:v>1682.6684964430597</c:v>
                </c:pt>
                <c:pt idx="225">
                  <c:v>1943.6898158107474</c:v>
                </c:pt>
                <c:pt idx="226">
                  <c:v>1974.398206324593</c:v>
                </c:pt>
                <c:pt idx="227">
                  <c:v>1912.9814252969018</c:v>
                </c:pt>
                <c:pt idx="228">
                  <c:v>1866.9188395261335</c:v>
                </c:pt>
                <c:pt idx="229">
                  <c:v>1744.085277470751</c:v>
                </c:pt>
                <c:pt idx="230">
                  <c:v>1605.8975201584456</c:v>
                </c:pt>
                <c:pt idx="231">
                  <c:v>1605.8975201584456</c:v>
                </c:pt>
                <c:pt idx="232">
                  <c:v>1083.8548814230703</c:v>
                </c:pt>
                <c:pt idx="233">
                  <c:v>1022.438100395379</c:v>
                </c:pt>
                <c:pt idx="234">
                  <c:v>1007.0839051384562</c:v>
                </c:pt>
                <c:pt idx="235">
                  <c:v>761.41678102769129</c:v>
                </c:pt>
                <c:pt idx="236">
                  <c:v>776.77097628461411</c:v>
                </c:pt>
                <c:pt idx="237">
                  <c:v>761.41678102769129</c:v>
                </c:pt>
                <c:pt idx="238">
                  <c:v>761.41678102769129</c:v>
                </c:pt>
                <c:pt idx="239">
                  <c:v>761.41678102769129</c:v>
                </c:pt>
                <c:pt idx="240">
                  <c:v>761.41678102769129</c:v>
                </c:pt>
                <c:pt idx="241">
                  <c:v>807.47936679845964</c:v>
                </c:pt>
                <c:pt idx="242">
                  <c:v>945.66712411076492</c:v>
                </c:pt>
                <c:pt idx="243">
                  <c:v>1129.9174671938385</c:v>
                </c:pt>
                <c:pt idx="244">
                  <c:v>1498.418153359986</c:v>
                </c:pt>
                <c:pt idx="245">
                  <c:v>1467.7097628461404</c:v>
                </c:pt>
                <c:pt idx="246">
                  <c:v>1099.2090766799929</c:v>
                </c:pt>
                <c:pt idx="247">
                  <c:v>1437.0013723322947</c:v>
                </c:pt>
                <c:pt idx="248">
                  <c:v>1529.1265438738317</c:v>
                </c:pt>
                <c:pt idx="249">
                  <c:v>1621.2517154153684</c:v>
                </c:pt>
                <c:pt idx="250">
                  <c:v>1437.0013723322947</c:v>
                </c:pt>
                <c:pt idx="251">
                  <c:v>1529.1265438738317</c:v>
                </c:pt>
                <c:pt idx="252">
                  <c:v>2051.1691826092074</c:v>
                </c:pt>
                <c:pt idx="253">
                  <c:v>2281.4821114630495</c:v>
                </c:pt>
                <c:pt idx="254">
                  <c:v>2281.4821114630495</c:v>
                </c:pt>
                <c:pt idx="255">
                  <c:v>2266.1279162061264</c:v>
                </c:pt>
                <c:pt idx="256">
                  <c:v>1590.5433249015227</c:v>
                </c:pt>
                <c:pt idx="257">
                  <c:v>1682.6684964430597</c:v>
                </c:pt>
                <c:pt idx="258">
                  <c:v>1559.8349343876773</c:v>
                </c:pt>
                <c:pt idx="259">
                  <c:v>1483.0639581030632</c:v>
                </c:pt>
                <c:pt idx="260">
                  <c:v>1498.418153359986</c:v>
                </c:pt>
                <c:pt idx="261">
                  <c:v>1667.3143011861368</c:v>
                </c:pt>
                <c:pt idx="262">
                  <c:v>1790.1478632415192</c:v>
                </c:pt>
                <c:pt idx="263">
                  <c:v>1206.6884434784527</c:v>
                </c:pt>
                <c:pt idx="264">
                  <c:v>1421.6471770753719</c:v>
                </c:pt>
                <c:pt idx="265">
                  <c:v>1360.2303960476806</c:v>
                </c:pt>
                <c:pt idx="266">
                  <c:v>1344.876200790758</c:v>
                </c:pt>
                <c:pt idx="267">
                  <c:v>1344.876200790758</c:v>
                </c:pt>
                <c:pt idx="268">
                  <c:v>1851.5646442692105</c:v>
                </c:pt>
                <c:pt idx="269">
                  <c:v>1744.085277470751</c:v>
                </c:pt>
                <c:pt idx="270">
                  <c:v>2020.4607920953615</c:v>
                </c:pt>
                <c:pt idx="271">
                  <c:v>1713.3768869569053</c:v>
                </c:pt>
                <c:pt idx="272">
                  <c:v>1268.1052245061439</c:v>
                </c:pt>
                <c:pt idx="273">
                  <c:v>1390.9387865615263</c:v>
                </c:pt>
                <c:pt idx="274">
                  <c:v>1744.085277470751</c:v>
                </c:pt>
                <c:pt idx="275">
                  <c:v>1928.3356205538248</c:v>
                </c:pt>
                <c:pt idx="276">
                  <c:v>2112.5859636368987</c:v>
                </c:pt>
                <c:pt idx="277">
                  <c:v>2081.8775731230526</c:v>
                </c:pt>
                <c:pt idx="278">
                  <c:v>1959.0440110676702</c:v>
                </c:pt>
                <c:pt idx="279">
                  <c:v>2143.2943541507439</c:v>
                </c:pt>
                <c:pt idx="280">
                  <c:v>2081.8775731230526</c:v>
                </c:pt>
                <c:pt idx="281">
                  <c:v>2174.0027446645895</c:v>
                </c:pt>
                <c:pt idx="282">
                  <c:v>1774.7936679845966</c:v>
                </c:pt>
                <c:pt idx="283">
                  <c:v>1544.4807391307545</c:v>
                </c:pt>
                <c:pt idx="284">
                  <c:v>1774.7936679845966</c:v>
                </c:pt>
                <c:pt idx="285">
                  <c:v>1912.9814252969018</c:v>
                </c:pt>
                <c:pt idx="286">
                  <c:v>1943.6898158107474</c:v>
                </c:pt>
                <c:pt idx="287">
                  <c:v>1790.1478632415192</c:v>
                </c:pt>
                <c:pt idx="288">
                  <c:v>2112.5859636368987</c:v>
                </c:pt>
                <c:pt idx="289">
                  <c:v>1959.0440110676702</c:v>
                </c:pt>
                <c:pt idx="290">
                  <c:v>1636.6059106722912</c:v>
                </c:pt>
                <c:pt idx="291">
                  <c:v>1498.418153359986</c:v>
                </c:pt>
                <c:pt idx="292">
                  <c:v>1068.5006861661473</c:v>
                </c:pt>
                <c:pt idx="293">
                  <c:v>1007.0839051384562</c:v>
                </c:pt>
                <c:pt idx="294">
                  <c:v>1298.8136150199896</c:v>
                </c:pt>
                <c:pt idx="295">
                  <c:v>1298.8136150199896</c:v>
                </c:pt>
                <c:pt idx="296">
                  <c:v>1667.3143011861368</c:v>
                </c:pt>
                <c:pt idx="297">
                  <c:v>1513.7723486169089</c:v>
                </c:pt>
                <c:pt idx="298">
                  <c:v>1483.0639581030632</c:v>
                </c:pt>
                <c:pt idx="299">
                  <c:v>1437.0013723322947</c:v>
                </c:pt>
                <c:pt idx="300">
                  <c:v>1298.8136150199896</c:v>
                </c:pt>
                <c:pt idx="301">
                  <c:v>1237.3968339922983</c:v>
                </c:pt>
                <c:pt idx="302">
                  <c:v>1252.7510292492211</c:v>
                </c:pt>
                <c:pt idx="303">
                  <c:v>1145.2716624507614</c:v>
                </c:pt>
                <c:pt idx="304">
                  <c:v>1129.9174671938385</c:v>
                </c:pt>
                <c:pt idx="305">
                  <c:v>1175.980052964607</c:v>
                </c:pt>
                <c:pt idx="306">
                  <c:v>1175.980052964607</c:v>
                </c:pt>
                <c:pt idx="307">
                  <c:v>1360.2303960476806</c:v>
                </c:pt>
                <c:pt idx="308">
                  <c:v>1452.3555675892176</c:v>
                </c:pt>
                <c:pt idx="309">
                  <c:v>1897.6272300399792</c:v>
                </c:pt>
                <c:pt idx="310">
                  <c:v>1897.6272300399792</c:v>
                </c:pt>
                <c:pt idx="311">
                  <c:v>1713.3768869569053</c:v>
                </c:pt>
                <c:pt idx="312">
                  <c:v>1897.6272300399792</c:v>
                </c:pt>
                <c:pt idx="313">
                  <c:v>1989.7524015815159</c:v>
                </c:pt>
                <c:pt idx="314">
                  <c:v>1575.1891296446001</c:v>
                </c:pt>
                <c:pt idx="315">
                  <c:v>1252.7510292492211</c:v>
                </c:pt>
                <c:pt idx="316">
                  <c:v>1007.0839051384562</c:v>
                </c:pt>
                <c:pt idx="317">
                  <c:v>991.72970988153338</c:v>
                </c:pt>
                <c:pt idx="318">
                  <c:v>838.18775731230528</c:v>
                </c:pt>
                <c:pt idx="319">
                  <c:v>776.77097628461411</c:v>
                </c:pt>
                <c:pt idx="320">
                  <c:v>807.47936679845964</c:v>
                </c:pt>
                <c:pt idx="321">
                  <c:v>930.3129288538421</c:v>
                </c:pt>
                <c:pt idx="322">
                  <c:v>884.25034308307363</c:v>
                </c:pt>
                <c:pt idx="323">
                  <c:v>899.60453833999645</c:v>
                </c:pt>
                <c:pt idx="324">
                  <c:v>930.3129288538421</c:v>
                </c:pt>
                <c:pt idx="325">
                  <c:v>945.66712411076492</c:v>
                </c:pt>
                <c:pt idx="326">
                  <c:v>945.66712411076492</c:v>
                </c:pt>
                <c:pt idx="327">
                  <c:v>930.3129288538421</c:v>
                </c:pt>
                <c:pt idx="328">
                  <c:v>961.02131936768774</c:v>
                </c:pt>
                <c:pt idx="329">
                  <c:v>1007.0839051384562</c:v>
                </c:pt>
                <c:pt idx="330">
                  <c:v>1022.438100395379</c:v>
                </c:pt>
                <c:pt idx="331">
                  <c:v>1007.0839051384562</c:v>
                </c:pt>
                <c:pt idx="332">
                  <c:v>1053.1464909092247</c:v>
                </c:pt>
                <c:pt idx="333">
                  <c:v>1160.6258577076842</c:v>
                </c:pt>
                <c:pt idx="334">
                  <c:v>1667.3143011861368</c:v>
                </c:pt>
                <c:pt idx="335">
                  <c:v>1974.398206324593</c:v>
                </c:pt>
                <c:pt idx="336">
                  <c:v>1636.6059106722912</c:v>
                </c:pt>
                <c:pt idx="337">
                  <c:v>1099.2090766799929</c:v>
                </c:pt>
                <c:pt idx="338">
                  <c:v>1145.2716624507614</c:v>
                </c:pt>
                <c:pt idx="339">
                  <c:v>1744.085277470751</c:v>
                </c:pt>
                <c:pt idx="340">
                  <c:v>1928.3356205538248</c:v>
                </c:pt>
                <c:pt idx="341">
                  <c:v>2051.1691826092074</c:v>
                </c:pt>
                <c:pt idx="342">
                  <c:v>2220.0653304353582</c:v>
                </c:pt>
                <c:pt idx="343">
                  <c:v>2266.1279162061264</c:v>
                </c:pt>
                <c:pt idx="344">
                  <c:v>2235.4195256922808</c:v>
                </c:pt>
                <c:pt idx="345">
                  <c:v>1836.2104490122879</c:v>
                </c:pt>
                <c:pt idx="346">
                  <c:v>1575.1891296446001</c:v>
                </c:pt>
                <c:pt idx="347">
                  <c:v>1866.9188395261335</c:v>
                </c:pt>
                <c:pt idx="348">
                  <c:v>1989.7524015815159</c:v>
                </c:pt>
                <c:pt idx="349">
                  <c:v>2020.4607920953615</c:v>
                </c:pt>
                <c:pt idx="350">
                  <c:v>1943.6898158107474</c:v>
                </c:pt>
                <c:pt idx="351">
                  <c:v>1974.398206324593</c:v>
                </c:pt>
                <c:pt idx="352">
                  <c:v>1698.0226916999825</c:v>
                </c:pt>
                <c:pt idx="353">
                  <c:v>2127.9401588938213</c:v>
                </c:pt>
                <c:pt idx="354">
                  <c:v>1667.3143011861368</c:v>
                </c:pt>
                <c:pt idx="355">
                  <c:v>1805.5020584984422</c:v>
                </c:pt>
                <c:pt idx="356">
                  <c:v>1559.8349343876773</c:v>
                </c:pt>
                <c:pt idx="357">
                  <c:v>1145.2716624507614</c:v>
                </c:pt>
                <c:pt idx="358">
                  <c:v>976.37551462461056</c:v>
                </c:pt>
                <c:pt idx="359">
                  <c:v>1083.8548814230703</c:v>
                </c:pt>
                <c:pt idx="360">
                  <c:v>1129.9174671938385</c:v>
                </c:pt>
                <c:pt idx="361">
                  <c:v>1222.0426387353755</c:v>
                </c:pt>
                <c:pt idx="362">
                  <c:v>1698.0226916999825</c:v>
                </c:pt>
                <c:pt idx="363">
                  <c:v>1928.3356205538248</c:v>
                </c:pt>
                <c:pt idx="364">
                  <c:v>1882.2730347830561</c:v>
                </c:pt>
                <c:pt idx="365">
                  <c:v>1866.9188395261335</c:v>
                </c:pt>
                <c:pt idx="366">
                  <c:v>1390.9387865615263</c:v>
                </c:pt>
                <c:pt idx="367">
                  <c:v>1636.6059106722912</c:v>
                </c:pt>
                <c:pt idx="368">
                  <c:v>1636.6059106722912</c:v>
                </c:pt>
                <c:pt idx="369">
                  <c:v>1667.3143011861368</c:v>
                </c:pt>
                <c:pt idx="370">
                  <c:v>1191.3342482215298</c:v>
                </c:pt>
                <c:pt idx="371">
                  <c:v>853.5419525692281</c:v>
                </c:pt>
                <c:pt idx="372">
                  <c:v>961.02131936768774</c:v>
                </c:pt>
                <c:pt idx="373">
                  <c:v>945.66712411076492</c:v>
                </c:pt>
                <c:pt idx="374">
                  <c:v>868.89614782615092</c:v>
                </c:pt>
                <c:pt idx="375">
                  <c:v>838.18775731230528</c:v>
                </c:pt>
                <c:pt idx="376">
                  <c:v>838.18775731230528</c:v>
                </c:pt>
                <c:pt idx="377">
                  <c:v>884.25034308307363</c:v>
                </c:pt>
                <c:pt idx="378">
                  <c:v>930.3129288538421</c:v>
                </c:pt>
                <c:pt idx="379">
                  <c:v>1099.2090766799929</c:v>
                </c:pt>
                <c:pt idx="380">
                  <c:v>899.60453833999645</c:v>
                </c:pt>
                <c:pt idx="381">
                  <c:v>945.66712411076492</c:v>
                </c:pt>
                <c:pt idx="382">
                  <c:v>1068.5006861661473</c:v>
                </c:pt>
                <c:pt idx="383">
                  <c:v>1252.7510292492211</c:v>
                </c:pt>
                <c:pt idx="384">
                  <c:v>1698.0226916999825</c:v>
                </c:pt>
                <c:pt idx="385">
                  <c:v>1897.6272300399792</c:v>
                </c:pt>
                <c:pt idx="386">
                  <c:v>1667.3143011861368</c:v>
                </c:pt>
                <c:pt idx="387">
                  <c:v>1191.3342482215298</c:v>
                </c:pt>
                <c:pt idx="388">
                  <c:v>1406.2929818184493</c:v>
                </c:pt>
                <c:pt idx="389">
                  <c:v>1421.6471770753719</c:v>
                </c:pt>
                <c:pt idx="390">
                  <c:v>1344.876200790758</c:v>
                </c:pt>
                <c:pt idx="391">
                  <c:v>1114.563271936916</c:v>
                </c:pt>
                <c:pt idx="392">
                  <c:v>914.95873359691927</c:v>
                </c:pt>
                <c:pt idx="393">
                  <c:v>914.95873359691927</c:v>
                </c:pt>
                <c:pt idx="394">
                  <c:v>1068.5006861661473</c:v>
                </c:pt>
                <c:pt idx="395">
                  <c:v>1621.2517154153684</c:v>
                </c:pt>
                <c:pt idx="396">
                  <c:v>1513.7723486169089</c:v>
                </c:pt>
                <c:pt idx="397">
                  <c:v>1774.7936679845966</c:v>
                </c:pt>
                <c:pt idx="398">
                  <c:v>1882.2730347830561</c:v>
                </c:pt>
                <c:pt idx="399">
                  <c:v>1912.9814252969018</c:v>
                </c:pt>
                <c:pt idx="400">
                  <c:v>1406.2929818184493</c:v>
                </c:pt>
                <c:pt idx="401">
                  <c:v>1759.4394727276735</c:v>
                </c:pt>
                <c:pt idx="402">
                  <c:v>1928.3356205538248</c:v>
                </c:pt>
                <c:pt idx="403">
                  <c:v>1836.2104490122879</c:v>
                </c:pt>
                <c:pt idx="404">
                  <c:v>1851.5646442692105</c:v>
                </c:pt>
                <c:pt idx="405">
                  <c:v>1559.8349343876773</c:v>
                </c:pt>
                <c:pt idx="406">
                  <c:v>1344.876200790758</c:v>
                </c:pt>
                <c:pt idx="407">
                  <c:v>1252.7510292492211</c:v>
                </c:pt>
                <c:pt idx="408">
                  <c:v>1222.0426387353755</c:v>
                </c:pt>
                <c:pt idx="409">
                  <c:v>1744.085277470751</c:v>
                </c:pt>
                <c:pt idx="410">
                  <c:v>2266.1279162061264</c:v>
                </c:pt>
                <c:pt idx="411">
                  <c:v>1651.960105929214</c:v>
                </c:pt>
                <c:pt idx="412">
                  <c:v>1329.522005533835</c:v>
                </c:pt>
                <c:pt idx="413">
                  <c:v>1790.1478632415192</c:v>
                </c:pt>
                <c:pt idx="414">
                  <c:v>2097.2317683799756</c:v>
                </c:pt>
                <c:pt idx="415">
                  <c:v>2066.52337786613</c:v>
                </c:pt>
                <c:pt idx="416">
                  <c:v>2066.52337786613</c:v>
                </c:pt>
                <c:pt idx="417">
                  <c:v>2051.1691826092074</c:v>
                </c:pt>
                <c:pt idx="418">
                  <c:v>1897.6272300399792</c:v>
                </c:pt>
                <c:pt idx="419">
                  <c:v>2204.7111351784351</c:v>
                </c:pt>
                <c:pt idx="420">
                  <c:v>1682.6684964430597</c:v>
                </c:pt>
                <c:pt idx="421">
                  <c:v>2081.8775731230526</c:v>
                </c:pt>
                <c:pt idx="422">
                  <c:v>2051.1691826092074</c:v>
                </c:pt>
                <c:pt idx="423">
                  <c:v>2189.3569399215121</c:v>
                </c:pt>
                <c:pt idx="424">
                  <c:v>2235.4195256922808</c:v>
                </c:pt>
                <c:pt idx="425">
                  <c:v>1943.6898158107474</c:v>
                </c:pt>
                <c:pt idx="426">
                  <c:v>1836.2104490122879</c:v>
                </c:pt>
                <c:pt idx="427">
                  <c:v>1866.9188395261335</c:v>
                </c:pt>
                <c:pt idx="428">
                  <c:v>1866.9188395261335</c:v>
                </c:pt>
                <c:pt idx="429">
                  <c:v>2005.1065968384387</c:v>
                </c:pt>
                <c:pt idx="430">
                  <c:v>1989.7524015815159</c:v>
                </c:pt>
                <c:pt idx="431">
                  <c:v>1974.398206324593</c:v>
                </c:pt>
                <c:pt idx="432">
                  <c:v>1974.398206324593</c:v>
                </c:pt>
                <c:pt idx="433">
                  <c:v>2020.4607920953615</c:v>
                </c:pt>
                <c:pt idx="434">
                  <c:v>2066.52337786613</c:v>
                </c:pt>
                <c:pt idx="435">
                  <c:v>2020.4607920953615</c:v>
                </c:pt>
                <c:pt idx="436">
                  <c:v>2035.8149873522843</c:v>
                </c:pt>
                <c:pt idx="437">
                  <c:v>2051.1691826092074</c:v>
                </c:pt>
                <c:pt idx="438">
                  <c:v>2051.1691826092074</c:v>
                </c:pt>
                <c:pt idx="439">
                  <c:v>2035.8149873522843</c:v>
                </c:pt>
                <c:pt idx="440">
                  <c:v>2005.1065968384387</c:v>
                </c:pt>
                <c:pt idx="441">
                  <c:v>2051.1691826092074</c:v>
                </c:pt>
                <c:pt idx="442">
                  <c:v>2051.1691826092074</c:v>
                </c:pt>
                <c:pt idx="443">
                  <c:v>1989.7524015815159</c:v>
                </c:pt>
                <c:pt idx="444">
                  <c:v>1974.398206324593</c:v>
                </c:pt>
                <c:pt idx="445">
                  <c:v>1882.2730347830561</c:v>
                </c:pt>
                <c:pt idx="446">
                  <c:v>1836.2104490122879</c:v>
                </c:pt>
                <c:pt idx="447">
                  <c:v>1866.9188395261335</c:v>
                </c:pt>
                <c:pt idx="448">
                  <c:v>1406.2929818184493</c:v>
                </c:pt>
                <c:pt idx="449">
                  <c:v>1897.6272300399792</c:v>
                </c:pt>
                <c:pt idx="450">
                  <c:v>1912.9814252969018</c:v>
                </c:pt>
                <c:pt idx="451">
                  <c:v>1959.0440110676702</c:v>
                </c:pt>
                <c:pt idx="452">
                  <c:v>1943.6898158107474</c:v>
                </c:pt>
                <c:pt idx="453">
                  <c:v>1912.9814252969018</c:v>
                </c:pt>
                <c:pt idx="454">
                  <c:v>1897.6272300399792</c:v>
                </c:pt>
                <c:pt idx="455">
                  <c:v>1897.6272300399792</c:v>
                </c:pt>
                <c:pt idx="456">
                  <c:v>1897.6272300399792</c:v>
                </c:pt>
                <c:pt idx="457">
                  <c:v>1851.5646442692105</c:v>
                </c:pt>
                <c:pt idx="458">
                  <c:v>1820.8562537553648</c:v>
                </c:pt>
                <c:pt idx="459">
                  <c:v>1912.9814252969018</c:v>
                </c:pt>
                <c:pt idx="460">
                  <c:v>1912.9814252969018</c:v>
                </c:pt>
                <c:pt idx="461">
                  <c:v>1974.398206324593</c:v>
                </c:pt>
                <c:pt idx="462">
                  <c:v>1513.7723486169089</c:v>
                </c:pt>
                <c:pt idx="463">
                  <c:v>1314.1678102769124</c:v>
                </c:pt>
                <c:pt idx="464">
                  <c:v>1483.0639581030632</c:v>
                </c:pt>
                <c:pt idx="465">
                  <c:v>1851.5646442692105</c:v>
                </c:pt>
                <c:pt idx="466">
                  <c:v>2066.52337786613</c:v>
                </c:pt>
                <c:pt idx="467">
                  <c:v>2127.9401588938213</c:v>
                </c:pt>
                <c:pt idx="468">
                  <c:v>2066.52337786613</c:v>
                </c:pt>
                <c:pt idx="469">
                  <c:v>2020.4607920953615</c:v>
                </c:pt>
                <c:pt idx="470">
                  <c:v>1943.6898158107474</c:v>
                </c:pt>
                <c:pt idx="471">
                  <c:v>1897.6272300399792</c:v>
                </c:pt>
                <c:pt idx="472">
                  <c:v>1897.6272300399792</c:v>
                </c:pt>
                <c:pt idx="473">
                  <c:v>1866.9188395261335</c:v>
                </c:pt>
                <c:pt idx="474">
                  <c:v>1912.9814252969018</c:v>
                </c:pt>
                <c:pt idx="475">
                  <c:v>1959.0440110676702</c:v>
                </c:pt>
                <c:pt idx="476">
                  <c:v>2020.4607920953615</c:v>
                </c:pt>
                <c:pt idx="477">
                  <c:v>2051.1691826092074</c:v>
                </c:pt>
                <c:pt idx="478">
                  <c:v>2112.5859636368987</c:v>
                </c:pt>
                <c:pt idx="479">
                  <c:v>2189.3569399215121</c:v>
                </c:pt>
                <c:pt idx="480">
                  <c:v>1820.8562537553648</c:v>
                </c:pt>
                <c:pt idx="481">
                  <c:v>1252.7510292492211</c:v>
                </c:pt>
                <c:pt idx="482">
                  <c:v>1667.3143011861368</c:v>
                </c:pt>
                <c:pt idx="483">
                  <c:v>1897.6272300399792</c:v>
                </c:pt>
                <c:pt idx="484">
                  <c:v>1759.4394727276735</c:v>
                </c:pt>
                <c:pt idx="485">
                  <c:v>1728.7310822138281</c:v>
                </c:pt>
                <c:pt idx="486">
                  <c:v>1805.5020584984422</c:v>
                </c:pt>
                <c:pt idx="487">
                  <c:v>1790.1478632415192</c:v>
                </c:pt>
                <c:pt idx="488">
                  <c:v>1897.6272300399792</c:v>
                </c:pt>
                <c:pt idx="489">
                  <c:v>1943.6898158107474</c:v>
                </c:pt>
                <c:pt idx="490">
                  <c:v>1851.5646442692105</c:v>
                </c:pt>
                <c:pt idx="491">
                  <c:v>1621.2517154153684</c:v>
                </c:pt>
                <c:pt idx="492">
                  <c:v>1467.7097628461404</c:v>
                </c:pt>
                <c:pt idx="493">
                  <c:v>1713.3768869569053</c:v>
                </c:pt>
                <c:pt idx="494">
                  <c:v>1483.0639581030632</c:v>
                </c:pt>
                <c:pt idx="495">
                  <c:v>1744.085277470751</c:v>
                </c:pt>
                <c:pt idx="496">
                  <c:v>1145.2716624507614</c:v>
                </c:pt>
                <c:pt idx="497">
                  <c:v>1068.5006861661473</c:v>
                </c:pt>
                <c:pt idx="498">
                  <c:v>1682.6684964430597</c:v>
                </c:pt>
                <c:pt idx="499">
                  <c:v>2081.8775731230526</c:v>
                </c:pt>
                <c:pt idx="500">
                  <c:v>2235.4195256922808</c:v>
                </c:pt>
                <c:pt idx="501">
                  <c:v>2143.2943541507439</c:v>
                </c:pt>
                <c:pt idx="502">
                  <c:v>1989.7524015815159</c:v>
                </c:pt>
                <c:pt idx="503">
                  <c:v>1912.9814252969018</c:v>
                </c:pt>
                <c:pt idx="504">
                  <c:v>1851.5646442692105</c:v>
                </c:pt>
                <c:pt idx="505">
                  <c:v>1897.6272300399792</c:v>
                </c:pt>
                <c:pt idx="506">
                  <c:v>1928.3356205538248</c:v>
                </c:pt>
                <c:pt idx="507">
                  <c:v>1943.6898158107474</c:v>
                </c:pt>
                <c:pt idx="508">
                  <c:v>1943.6898158107474</c:v>
                </c:pt>
                <c:pt idx="509">
                  <c:v>1974.398206324593</c:v>
                </c:pt>
                <c:pt idx="510">
                  <c:v>2005.1065968384387</c:v>
                </c:pt>
                <c:pt idx="511">
                  <c:v>1989.7524015815159</c:v>
                </c:pt>
                <c:pt idx="512">
                  <c:v>2005.1065968384387</c:v>
                </c:pt>
                <c:pt idx="513">
                  <c:v>2020.4607920953615</c:v>
                </c:pt>
                <c:pt idx="514">
                  <c:v>2005.1065968384387</c:v>
                </c:pt>
                <c:pt idx="515">
                  <c:v>2005.1065968384387</c:v>
                </c:pt>
                <c:pt idx="516">
                  <c:v>2005.1065968384387</c:v>
                </c:pt>
                <c:pt idx="517">
                  <c:v>2005.1065968384387</c:v>
                </c:pt>
                <c:pt idx="518">
                  <c:v>1974.398206324593</c:v>
                </c:pt>
                <c:pt idx="519">
                  <c:v>1912.9814252969018</c:v>
                </c:pt>
                <c:pt idx="520">
                  <c:v>1897.6272300399792</c:v>
                </c:pt>
                <c:pt idx="521">
                  <c:v>1943.6898158107474</c:v>
                </c:pt>
                <c:pt idx="522">
                  <c:v>1959.0440110676702</c:v>
                </c:pt>
                <c:pt idx="523">
                  <c:v>2143.2943541507439</c:v>
                </c:pt>
                <c:pt idx="524">
                  <c:v>1713.3768869569053</c:v>
                </c:pt>
                <c:pt idx="525">
                  <c:v>1237.3968339922983</c:v>
                </c:pt>
                <c:pt idx="526">
                  <c:v>1483.0639581030632</c:v>
                </c:pt>
                <c:pt idx="527">
                  <c:v>1621.2517154153684</c:v>
                </c:pt>
                <c:pt idx="528">
                  <c:v>1682.6684964430597</c:v>
                </c:pt>
                <c:pt idx="529">
                  <c:v>1667.3143011861368</c:v>
                </c:pt>
                <c:pt idx="530">
                  <c:v>1774.7936679845966</c:v>
                </c:pt>
                <c:pt idx="531">
                  <c:v>1866.9188395261335</c:v>
                </c:pt>
                <c:pt idx="532">
                  <c:v>1897.6272300399792</c:v>
                </c:pt>
                <c:pt idx="533">
                  <c:v>1866.9188395261335</c:v>
                </c:pt>
                <c:pt idx="534">
                  <c:v>1851.5646442692105</c:v>
                </c:pt>
                <c:pt idx="535">
                  <c:v>1943.6898158107474</c:v>
                </c:pt>
                <c:pt idx="536">
                  <c:v>1866.9188395261335</c:v>
                </c:pt>
                <c:pt idx="537">
                  <c:v>1866.9188395261335</c:v>
                </c:pt>
                <c:pt idx="538">
                  <c:v>1928.3356205538248</c:v>
                </c:pt>
                <c:pt idx="539">
                  <c:v>1790.1478632415192</c:v>
                </c:pt>
                <c:pt idx="540">
                  <c:v>1790.1478632415192</c:v>
                </c:pt>
                <c:pt idx="541">
                  <c:v>1790.1478632415192</c:v>
                </c:pt>
                <c:pt idx="542">
                  <c:v>1698.0226916999825</c:v>
                </c:pt>
                <c:pt idx="543">
                  <c:v>1175.980052964607</c:v>
                </c:pt>
                <c:pt idx="544">
                  <c:v>1068.5006861661473</c:v>
                </c:pt>
                <c:pt idx="545">
                  <c:v>1682.6684964430597</c:v>
                </c:pt>
                <c:pt idx="546">
                  <c:v>1882.2730347830561</c:v>
                </c:pt>
                <c:pt idx="547">
                  <c:v>1928.3356205538248</c:v>
                </c:pt>
                <c:pt idx="548">
                  <c:v>1974.398206324593</c:v>
                </c:pt>
                <c:pt idx="549">
                  <c:v>1974.398206324593</c:v>
                </c:pt>
                <c:pt idx="550">
                  <c:v>1974.398206324593</c:v>
                </c:pt>
                <c:pt idx="551">
                  <c:v>2005.1065968384387</c:v>
                </c:pt>
                <c:pt idx="552">
                  <c:v>2020.4607920953615</c:v>
                </c:pt>
                <c:pt idx="553">
                  <c:v>2066.52337786613</c:v>
                </c:pt>
                <c:pt idx="554">
                  <c:v>1959.0440110676702</c:v>
                </c:pt>
                <c:pt idx="555">
                  <c:v>2035.8149873522843</c:v>
                </c:pt>
                <c:pt idx="556">
                  <c:v>2005.1065968384387</c:v>
                </c:pt>
                <c:pt idx="557">
                  <c:v>2066.52337786613</c:v>
                </c:pt>
                <c:pt idx="558">
                  <c:v>2035.8149873522843</c:v>
                </c:pt>
                <c:pt idx="559">
                  <c:v>2097.2317683799756</c:v>
                </c:pt>
                <c:pt idx="560">
                  <c:v>1805.5020584984422</c:v>
                </c:pt>
                <c:pt idx="561">
                  <c:v>1360.2303960476806</c:v>
                </c:pt>
                <c:pt idx="562">
                  <c:v>1160.6258577076842</c:v>
                </c:pt>
                <c:pt idx="563">
                  <c:v>1314.1678102769124</c:v>
                </c:pt>
                <c:pt idx="564">
                  <c:v>1268.1052245061439</c:v>
                </c:pt>
                <c:pt idx="565">
                  <c:v>1268.1052245061439</c:v>
                </c:pt>
                <c:pt idx="566">
                  <c:v>1360.2303960476806</c:v>
                </c:pt>
                <c:pt idx="567">
                  <c:v>1774.7936679845966</c:v>
                </c:pt>
                <c:pt idx="568">
                  <c:v>1882.2730347830561</c:v>
                </c:pt>
                <c:pt idx="569">
                  <c:v>1912.9814252969018</c:v>
                </c:pt>
                <c:pt idx="570">
                  <c:v>2005.1065968384387</c:v>
                </c:pt>
                <c:pt idx="571">
                  <c:v>1974.398206324593</c:v>
                </c:pt>
                <c:pt idx="572">
                  <c:v>2020.4607920953615</c:v>
                </c:pt>
                <c:pt idx="573">
                  <c:v>2005.1065968384387</c:v>
                </c:pt>
                <c:pt idx="574">
                  <c:v>1774.7936679845966</c:v>
                </c:pt>
                <c:pt idx="575">
                  <c:v>1467.7097628461404</c:v>
                </c:pt>
                <c:pt idx="576">
                  <c:v>1283.4594197630668</c:v>
                </c:pt>
                <c:pt idx="577">
                  <c:v>1160.6258577076842</c:v>
                </c:pt>
                <c:pt idx="578">
                  <c:v>1851.5646442692105</c:v>
                </c:pt>
                <c:pt idx="579">
                  <c:v>1989.7524015815159</c:v>
                </c:pt>
                <c:pt idx="580">
                  <c:v>2005.1065968384387</c:v>
                </c:pt>
                <c:pt idx="581">
                  <c:v>2020.4607920953615</c:v>
                </c:pt>
                <c:pt idx="582">
                  <c:v>2020.4607920953615</c:v>
                </c:pt>
                <c:pt idx="583">
                  <c:v>2066.52337786613</c:v>
                </c:pt>
                <c:pt idx="584">
                  <c:v>2220.0653304353582</c:v>
                </c:pt>
                <c:pt idx="585">
                  <c:v>1882.2730347830561</c:v>
                </c:pt>
                <c:pt idx="586">
                  <c:v>1943.6898158107474</c:v>
                </c:pt>
                <c:pt idx="587">
                  <c:v>2066.52337786613</c:v>
                </c:pt>
                <c:pt idx="588">
                  <c:v>1452.3555675892176</c:v>
                </c:pt>
                <c:pt idx="589">
                  <c:v>1912.9814252969018</c:v>
                </c:pt>
                <c:pt idx="590">
                  <c:v>2296.8363067199721</c:v>
                </c:pt>
                <c:pt idx="591">
                  <c:v>2281.4821114630495</c:v>
                </c:pt>
                <c:pt idx="592">
                  <c:v>2266.1279162061264</c:v>
                </c:pt>
                <c:pt idx="593">
                  <c:v>2266.1279162061264</c:v>
                </c:pt>
                <c:pt idx="594">
                  <c:v>2281.4821114630495</c:v>
                </c:pt>
                <c:pt idx="595">
                  <c:v>2266.1279162061264</c:v>
                </c:pt>
                <c:pt idx="596">
                  <c:v>2281.4821114630495</c:v>
                </c:pt>
                <c:pt idx="597">
                  <c:v>2127.9401588938213</c:v>
                </c:pt>
                <c:pt idx="598">
                  <c:v>2020.4607920953615</c:v>
                </c:pt>
                <c:pt idx="599">
                  <c:v>1866.9188395261335</c:v>
                </c:pt>
                <c:pt idx="600">
                  <c:v>1605.8975201584456</c:v>
                </c:pt>
                <c:pt idx="601">
                  <c:v>1406.2929818184493</c:v>
                </c:pt>
                <c:pt idx="602">
                  <c:v>1314.1678102769124</c:v>
                </c:pt>
                <c:pt idx="603">
                  <c:v>1805.5020584984422</c:v>
                </c:pt>
                <c:pt idx="604">
                  <c:v>1805.5020584984422</c:v>
                </c:pt>
                <c:pt idx="605">
                  <c:v>1728.7310822138281</c:v>
                </c:pt>
                <c:pt idx="606">
                  <c:v>1744.085277470751</c:v>
                </c:pt>
                <c:pt idx="607">
                  <c:v>1728.7310822138281</c:v>
                </c:pt>
                <c:pt idx="608">
                  <c:v>1744.085277470751</c:v>
                </c:pt>
                <c:pt idx="609">
                  <c:v>1882.2730347830561</c:v>
                </c:pt>
                <c:pt idx="610">
                  <c:v>1590.5433249015227</c:v>
                </c:pt>
                <c:pt idx="611">
                  <c:v>1037.7922956523018</c:v>
                </c:pt>
                <c:pt idx="612">
                  <c:v>1575.1891296446001</c:v>
                </c:pt>
                <c:pt idx="613">
                  <c:v>1744.085277470751</c:v>
                </c:pt>
                <c:pt idx="614">
                  <c:v>1820.8562537553648</c:v>
                </c:pt>
                <c:pt idx="615">
                  <c:v>1314.1678102769124</c:v>
                </c:pt>
                <c:pt idx="616">
                  <c:v>1344.876200790758</c:v>
                </c:pt>
                <c:pt idx="617">
                  <c:v>1682.6684964430597</c:v>
                </c:pt>
                <c:pt idx="618">
                  <c:v>1682.6684964430597</c:v>
                </c:pt>
                <c:pt idx="619">
                  <c:v>1728.7310822138281</c:v>
                </c:pt>
                <c:pt idx="620">
                  <c:v>1698.0226916999825</c:v>
                </c:pt>
                <c:pt idx="621">
                  <c:v>1744.085277470751</c:v>
                </c:pt>
                <c:pt idx="622">
                  <c:v>1698.0226916999825</c:v>
                </c:pt>
                <c:pt idx="623">
                  <c:v>1943.6898158107474</c:v>
                </c:pt>
                <c:pt idx="624">
                  <c:v>1268.1052245061439</c:v>
                </c:pt>
                <c:pt idx="625">
                  <c:v>1068.5006861661473</c:v>
                </c:pt>
                <c:pt idx="626">
                  <c:v>1744.085277470751</c:v>
                </c:pt>
                <c:pt idx="627">
                  <c:v>1774.7936679845966</c:v>
                </c:pt>
                <c:pt idx="628">
                  <c:v>1866.9188395261335</c:v>
                </c:pt>
                <c:pt idx="629">
                  <c:v>1790.1478632415192</c:v>
                </c:pt>
                <c:pt idx="630">
                  <c:v>1820.8562537553648</c:v>
                </c:pt>
                <c:pt idx="631">
                  <c:v>1866.9188395261335</c:v>
                </c:pt>
                <c:pt idx="632">
                  <c:v>1882.2730347830561</c:v>
                </c:pt>
                <c:pt idx="633">
                  <c:v>1882.2730347830561</c:v>
                </c:pt>
                <c:pt idx="634">
                  <c:v>1882.2730347830561</c:v>
                </c:pt>
                <c:pt idx="635">
                  <c:v>1882.2730347830561</c:v>
                </c:pt>
                <c:pt idx="636">
                  <c:v>1866.9188395261335</c:v>
                </c:pt>
                <c:pt idx="637">
                  <c:v>1866.9188395261335</c:v>
                </c:pt>
                <c:pt idx="638">
                  <c:v>1882.2730347830561</c:v>
                </c:pt>
                <c:pt idx="639">
                  <c:v>1882.2730347830561</c:v>
                </c:pt>
                <c:pt idx="640">
                  <c:v>1897.6272300399792</c:v>
                </c:pt>
                <c:pt idx="641">
                  <c:v>1882.2730347830561</c:v>
                </c:pt>
                <c:pt idx="642">
                  <c:v>1882.2730347830561</c:v>
                </c:pt>
                <c:pt idx="643">
                  <c:v>1912.9814252969018</c:v>
                </c:pt>
                <c:pt idx="644">
                  <c:v>1897.6272300399792</c:v>
                </c:pt>
                <c:pt idx="645">
                  <c:v>1928.3356205538248</c:v>
                </c:pt>
                <c:pt idx="646">
                  <c:v>1959.0440110676702</c:v>
                </c:pt>
                <c:pt idx="647">
                  <c:v>1989.7524015815159</c:v>
                </c:pt>
                <c:pt idx="648">
                  <c:v>1974.398206324593</c:v>
                </c:pt>
                <c:pt idx="649">
                  <c:v>1974.398206324593</c:v>
                </c:pt>
                <c:pt idx="650">
                  <c:v>1943.6898158107474</c:v>
                </c:pt>
                <c:pt idx="651">
                  <c:v>1928.3356205538248</c:v>
                </c:pt>
                <c:pt idx="652">
                  <c:v>1897.6272300399792</c:v>
                </c:pt>
                <c:pt idx="653">
                  <c:v>1866.9188395261335</c:v>
                </c:pt>
                <c:pt idx="654">
                  <c:v>1866.9188395261335</c:v>
                </c:pt>
                <c:pt idx="655">
                  <c:v>1866.9188395261335</c:v>
                </c:pt>
                <c:pt idx="656">
                  <c:v>1912.9814252969018</c:v>
                </c:pt>
                <c:pt idx="657">
                  <c:v>1897.6272300399792</c:v>
                </c:pt>
                <c:pt idx="658">
                  <c:v>1943.6898158107474</c:v>
                </c:pt>
                <c:pt idx="659">
                  <c:v>1974.398206324593</c:v>
                </c:pt>
                <c:pt idx="660">
                  <c:v>1989.7524015815159</c:v>
                </c:pt>
                <c:pt idx="661">
                  <c:v>2020.4607920953615</c:v>
                </c:pt>
                <c:pt idx="662">
                  <c:v>2035.8149873522843</c:v>
                </c:pt>
                <c:pt idx="663">
                  <c:v>2112.5859636368987</c:v>
                </c:pt>
                <c:pt idx="664">
                  <c:v>2097.2317683799756</c:v>
                </c:pt>
                <c:pt idx="665">
                  <c:v>2081.8775731230526</c:v>
                </c:pt>
                <c:pt idx="666">
                  <c:v>2081.8775731230526</c:v>
                </c:pt>
                <c:pt idx="667">
                  <c:v>2097.2317683799756</c:v>
                </c:pt>
                <c:pt idx="668">
                  <c:v>2081.8775731230526</c:v>
                </c:pt>
                <c:pt idx="669">
                  <c:v>2081.8775731230526</c:v>
                </c:pt>
                <c:pt idx="670">
                  <c:v>2097.2317683799756</c:v>
                </c:pt>
                <c:pt idx="671">
                  <c:v>2081.8775731230526</c:v>
                </c:pt>
                <c:pt idx="672">
                  <c:v>2081.8775731230526</c:v>
                </c:pt>
                <c:pt idx="673">
                  <c:v>2112.5859636368987</c:v>
                </c:pt>
                <c:pt idx="674">
                  <c:v>2127.9401588938213</c:v>
                </c:pt>
                <c:pt idx="675">
                  <c:v>2081.8775731230526</c:v>
                </c:pt>
                <c:pt idx="676">
                  <c:v>2127.9401588938213</c:v>
                </c:pt>
                <c:pt idx="677">
                  <c:v>2097.2317683799756</c:v>
                </c:pt>
                <c:pt idx="678">
                  <c:v>2066.52337786613</c:v>
                </c:pt>
                <c:pt idx="679">
                  <c:v>2097.2317683799756</c:v>
                </c:pt>
                <c:pt idx="680">
                  <c:v>2081.8775731230526</c:v>
                </c:pt>
                <c:pt idx="681">
                  <c:v>2081.8775731230526</c:v>
                </c:pt>
                <c:pt idx="682">
                  <c:v>2112.5859636368987</c:v>
                </c:pt>
                <c:pt idx="683">
                  <c:v>2097.2317683799756</c:v>
                </c:pt>
                <c:pt idx="684">
                  <c:v>2127.9401588938213</c:v>
                </c:pt>
                <c:pt idx="685">
                  <c:v>2127.9401588938213</c:v>
                </c:pt>
                <c:pt idx="686">
                  <c:v>2204.7111351784351</c:v>
                </c:pt>
                <c:pt idx="687">
                  <c:v>2204.7111351784351</c:v>
                </c:pt>
                <c:pt idx="688">
                  <c:v>2235.4195256922808</c:v>
                </c:pt>
                <c:pt idx="689">
                  <c:v>2220.0653304353582</c:v>
                </c:pt>
                <c:pt idx="690">
                  <c:v>2235.4195256922808</c:v>
                </c:pt>
                <c:pt idx="691">
                  <c:v>2220.0653304353582</c:v>
                </c:pt>
                <c:pt idx="692">
                  <c:v>2235.4195256922808</c:v>
                </c:pt>
                <c:pt idx="693">
                  <c:v>2266.1279162061264</c:v>
                </c:pt>
                <c:pt idx="694">
                  <c:v>2250.7737209492034</c:v>
                </c:pt>
                <c:pt idx="695">
                  <c:v>2235.4195256922808</c:v>
                </c:pt>
                <c:pt idx="696">
                  <c:v>2266.1279162061264</c:v>
                </c:pt>
                <c:pt idx="697">
                  <c:v>2266.1279162061264</c:v>
                </c:pt>
                <c:pt idx="698">
                  <c:v>2266.1279162061264</c:v>
                </c:pt>
                <c:pt idx="699">
                  <c:v>2266.1279162061264</c:v>
                </c:pt>
                <c:pt idx="700">
                  <c:v>2266.1279162061264</c:v>
                </c:pt>
                <c:pt idx="701">
                  <c:v>2235.4195256922808</c:v>
                </c:pt>
                <c:pt idx="702">
                  <c:v>2266.1279162061264</c:v>
                </c:pt>
                <c:pt idx="703">
                  <c:v>2266.1279162061264</c:v>
                </c:pt>
                <c:pt idx="704">
                  <c:v>2266.1279162061264</c:v>
                </c:pt>
                <c:pt idx="705">
                  <c:v>2266.1279162061264</c:v>
                </c:pt>
                <c:pt idx="706">
                  <c:v>2266.1279162061264</c:v>
                </c:pt>
                <c:pt idx="707">
                  <c:v>2266.1279162061264</c:v>
                </c:pt>
                <c:pt idx="708">
                  <c:v>2235.4195256922808</c:v>
                </c:pt>
                <c:pt idx="709">
                  <c:v>2266.1279162061264</c:v>
                </c:pt>
                <c:pt idx="710">
                  <c:v>2250.7737209492034</c:v>
                </c:pt>
                <c:pt idx="711">
                  <c:v>2266.1279162061264</c:v>
                </c:pt>
                <c:pt idx="712">
                  <c:v>2266.1279162061264</c:v>
                </c:pt>
                <c:pt idx="713">
                  <c:v>2250.7737209492034</c:v>
                </c:pt>
                <c:pt idx="714">
                  <c:v>2266.1279162061264</c:v>
                </c:pt>
                <c:pt idx="715">
                  <c:v>2266.1279162061264</c:v>
                </c:pt>
                <c:pt idx="716">
                  <c:v>2266.1279162061264</c:v>
                </c:pt>
                <c:pt idx="717">
                  <c:v>2266.1279162061264</c:v>
                </c:pt>
                <c:pt idx="718">
                  <c:v>2266.1279162061264</c:v>
                </c:pt>
                <c:pt idx="719">
                  <c:v>2266.1279162061264</c:v>
                </c:pt>
                <c:pt idx="720">
                  <c:v>2266.1279162061264</c:v>
                </c:pt>
                <c:pt idx="721">
                  <c:v>2266.1279162061264</c:v>
                </c:pt>
                <c:pt idx="722">
                  <c:v>2296.8363067199721</c:v>
                </c:pt>
                <c:pt idx="723">
                  <c:v>2296.8363067199721</c:v>
                </c:pt>
                <c:pt idx="724">
                  <c:v>2266.1279162061264</c:v>
                </c:pt>
                <c:pt idx="725">
                  <c:v>2266.1279162061264</c:v>
                </c:pt>
                <c:pt idx="726">
                  <c:v>2266.1279162061264</c:v>
                </c:pt>
                <c:pt idx="727">
                  <c:v>2296.8363067199721</c:v>
                </c:pt>
                <c:pt idx="728">
                  <c:v>2250.7737209492034</c:v>
                </c:pt>
                <c:pt idx="729">
                  <c:v>2281.4821114630495</c:v>
                </c:pt>
                <c:pt idx="730">
                  <c:v>2266.1279162061264</c:v>
                </c:pt>
                <c:pt idx="731">
                  <c:v>2281.4821114630495</c:v>
                </c:pt>
                <c:pt idx="732">
                  <c:v>2281.4821114630495</c:v>
                </c:pt>
                <c:pt idx="733">
                  <c:v>2266.1279162061264</c:v>
                </c:pt>
                <c:pt idx="734">
                  <c:v>2281.4821114630495</c:v>
                </c:pt>
                <c:pt idx="735">
                  <c:v>2281.4821114630495</c:v>
                </c:pt>
                <c:pt idx="736">
                  <c:v>2266.1279162061264</c:v>
                </c:pt>
                <c:pt idx="737">
                  <c:v>2281.4821114630495</c:v>
                </c:pt>
                <c:pt idx="738">
                  <c:v>2266.1279162061264</c:v>
                </c:pt>
                <c:pt idx="739">
                  <c:v>2281.4821114630495</c:v>
                </c:pt>
                <c:pt idx="740">
                  <c:v>2266.1279162061264</c:v>
                </c:pt>
                <c:pt idx="741">
                  <c:v>2281.4821114630495</c:v>
                </c:pt>
                <c:pt idx="742">
                  <c:v>2266.1279162061264</c:v>
                </c:pt>
                <c:pt idx="743">
                  <c:v>2296.8363067199721</c:v>
                </c:pt>
                <c:pt idx="744">
                  <c:v>2281.4821114630495</c:v>
                </c:pt>
                <c:pt idx="745">
                  <c:v>2266.1279162061264</c:v>
                </c:pt>
                <c:pt idx="746">
                  <c:v>2281.4821114630495</c:v>
                </c:pt>
                <c:pt idx="747">
                  <c:v>2281.4821114630495</c:v>
                </c:pt>
                <c:pt idx="748">
                  <c:v>2281.4821114630495</c:v>
                </c:pt>
                <c:pt idx="749">
                  <c:v>2266.1279162061264</c:v>
                </c:pt>
                <c:pt idx="750">
                  <c:v>2281.4821114630495</c:v>
                </c:pt>
                <c:pt idx="751">
                  <c:v>2266.1279162061264</c:v>
                </c:pt>
                <c:pt idx="752">
                  <c:v>2281.4821114630495</c:v>
                </c:pt>
                <c:pt idx="753">
                  <c:v>2266.1279162061264</c:v>
                </c:pt>
                <c:pt idx="754">
                  <c:v>2266.1279162061264</c:v>
                </c:pt>
                <c:pt idx="755">
                  <c:v>2281.4821114630495</c:v>
                </c:pt>
                <c:pt idx="756">
                  <c:v>2266.1279162061264</c:v>
                </c:pt>
                <c:pt idx="757">
                  <c:v>2266.1279162061264</c:v>
                </c:pt>
                <c:pt idx="758">
                  <c:v>2266.1279162061264</c:v>
                </c:pt>
                <c:pt idx="759">
                  <c:v>2266.1279162061264</c:v>
                </c:pt>
                <c:pt idx="760">
                  <c:v>2266.1279162061264</c:v>
                </c:pt>
                <c:pt idx="761">
                  <c:v>2266.1279162061264</c:v>
                </c:pt>
                <c:pt idx="762">
                  <c:v>2266.1279162061264</c:v>
                </c:pt>
                <c:pt idx="763">
                  <c:v>2266.1279162061264</c:v>
                </c:pt>
                <c:pt idx="764">
                  <c:v>2281.4821114630495</c:v>
                </c:pt>
                <c:pt idx="765">
                  <c:v>2266.1279162061264</c:v>
                </c:pt>
                <c:pt idx="766">
                  <c:v>2266.1279162061264</c:v>
                </c:pt>
                <c:pt idx="767">
                  <c:v>2266.1279162061264</c:v>
                </c:pt>
                <c:pt idx="768">
                  <c:v>2266.1279162061264</c:v>
                </c:pt>
                <c:pt idx="769">
                  <c:v>2281.4821114630495</c:v>
                </c:pt>
                <c:pt idx="770">
                  <c:v>2266.1279162061264</c:v>
                </c:pt>
                <c:pt idx="771">
                  <c:v>2266.1279162061264</c:v>
                </c:pt>
                <c:pt idx="772">
                  <c:v>2281.4821114630495</c:v>
                </c:pt>
                <c:pt idx="773">
                  <c:v>2266.1279162061264</c:v>
                </c:pt>
                <c:pt idx="774">
                  <c:v>2266.1279162061264</c:v>
                </c:pt>
                <c:pt idx="775">
                  <c:v>2281.4821114630495</c:v>
                </c:pt>
                <c:pt idx="776">
                  <c:v>1989.7524015815159</c:v>
                </c:pt>
                <c:pt idx="777">
                  <c:v>1437.0013723322947</c:v>
                </c:pt>
                <c:pt idx="778">
                  <c:v>1437.0013723322947</c:v>
                </c:pt>
                <c:pt idx="779">
                  <c:v>1437.0013723322947</c:v>
                </c:pt>
                <c:pt idx="780">
                  <c:v>1437.0013723322947</c:v>
                </c:pt>
                <c:pt idx="781">
                  <c:v>1437.0013723322947</c:v>
                </c:pt>
                <c:pt idx="782">
                  <c:v>1437.0013723322947</c:v>
                </c:pt>
                <c:pt idx="783">
                  <c:v>1728.7310822138281</c:v>
                </c:pt>
                <c:pt idx="784">
                  <c:v>2312.1905019768947</c:v>
                </c:pt>
                <c:pt idx="785">
                  <c:v>2312.1905019768947</c:v>
                </c:pt>
                <c:pt idx="786">
                  <c:v>2312.1905019768947</c:v>
                </c:pt>
                <c:pt idx="787">
                  <c:v>2312.1905019768947</c:v>
                </c:pt>
                <c:pt idx="788">
                  <c:v>2312.1905019768947</c:v>
                </c:pt>
                <c:pt idx="789">
                  <c:v>2312.1905019768947</c:v>
                </c:pt>
                <c:pt idx="790">
                  <c:v>2066.52337786613</c:v>
                </c:pt>
                <c:pt idx="791">
                  <c:v>1498.418153359986</c:v>
                </c:pt>
                <c:pt idx="792">
                  <c:v>1437.0013723322947</c:v>
                </c:pt>
                <c:pt idx="793">
                  <c:v>1437.0013723322947</c:v>
                </c:pt>
                <c:pt idx="794">
                  <c:v>1437.0013723322947</c:v>
                </c:pt>
                <c:pt idx="795">
                  <c:v>1437.0013723322947</c:v>
                </c:pt>
                <c:pt idx="796">
                  <c:v>1437.0013723322947</c:v>
                </c:pt>
                <c:pt idx="797">
                  <c:v>1498.418153359986</c:v>
                </c:pt>
                <c:pt idx="798">
                  <c:v>1483.0639581030632</c:v>
                </c:pt>
                <c:pt idx="799">
                  <c:v>1483.0639581030632</c:v>
                </c:pt>
                <c:pt idx="800">
                  <c:v>1483.0639581030632</c:v>
                </c:pt>
                <c:pt idx="801">
                  <c:v>1498.418153359986</c:v>
                </c:pt>
                <c:pt idx="802">
                  <c:v>1498.418153359986</c:v>
                </c:pt>
                <c:pt idx="803">
                  <c:v>1575.1891296446001</c:v>
                </c:pt>
                <c:pt idx="804">
                  <c:v>2204.7111351784351</c:v>
                </c:pt>
                <c:pt idx="805">
                  <c:v>2312.1905019768947</c:v>
                </c:pt>
                <c:pt idx="806">
                  <c:v>2312.1905019768947</c:v>
                </c:pt>
                <c:pt idx="807">
                  <c:v>2312.1905019768947</c:v>
                </c:pt>
                <c:pt idx="808">
                  <c:v>2312.1905019768947</c:v>
                </c:pt>
                <c:pt idx="809">
                  <c:v>2312.1905019768947</c:v>
                </c:pt>
                <c:pt idx="810">
                  <c:v>2312.1905019768947</c:v>
                </c:pt>
                <c:pt idx="811">
                  <c:v>2296.8363067199721</c:v>
                </c:pt>
                <c:pt idx="812">
                  <c:v>2235.4195256922808</c:v>
                </c:pt>
                <c:pt idx="813">
                  <c:v>2143.2943541507439</c:v>
                </c:pt>
                <c:pt idx="814">
                  <c:v>2035.8149873522843</c:v>
                </c:pt>
                <c:pt idx="815">
                  <c:v>1943.6898158107474</c:v>
                </c:pt>
                <c:pt idx="816">
                  <c:v>1943.6898158107474</c:v>
                </c:pt>
                <c:pt idx="817">
                  <c:v>1928.3356205538248</c:v>
                </c:pt>
                <c:pt idx="818">
                  <c:v>1928.3356205538248</c:v>
                </c:pt>
                <c:pt idx="819">
                  <c:v>1943.6898158107474</c:v>
                </c:pt>
                <c:pt idx="820">
                  <c:v>1928.3356205538248</c:v>
                </c:pt>
                <c:pt idx="821">
                  <c:v>1928.3356205538248</c:v>
                </c:pt>
                <c:pt idx="822">
                  <c:v>1928.3356205538248</c:v>
                </c:pt>
                <c:pt idx="823">
                  <c:v>1928.3356205538248</c:v>
                </c:pt>
                <c:pt idx="824">
                  <c:v>1943.6898158107474</c:v>
                </c:pt>
                <c:pt idx="825">
                  <c:v>1928.3356205538248</c:v>
                </c:pt>
                <c:pt idx="826">
                  <c:v>1943.6898158107474</c:v>
                </c:pt>
                <c:pt idx="827">
                  <c:v>1928.3356205538248</c:v>
                </c:pt>
                <c:pt idx="828">
                  <c:v>1943.6898158107474</c:v>
                </c:pt>
                <c:pt idx="829">
                  <c:v>1943.6898158107474</c:v>
                </c:pt>
                <c:pt idx="830">
                  <c:v>1928.3356205538248</c:v>
                </c:pt>
                <c:pt idx="831">
                  <c:v>1928.3356205538248</c:v>
                </c:pt>
                <c:pt idx="832">
                  <c:v>1928.3356205538248</c:v>
                </c:pt>
                <c:pt idx="833">
                  <c:v>1928.3356205538248</c:v>
                </c:pt>
                <c:pt idx="834">
                  <c:v>1943.6898158107474</c:v>
                </c:pt>
                <c:pt idx="835">
                  <c:v>1943.6898158107474</c:v>
                </c:pt>
                <c:pt idx="836">
                  <c:v>1943.6898158107474</c:v>
                </c:pt>
                <c:pt idx="837">
                  <c:v>1943.6898158107474</c:v>
                </c:pt>
                <c:pt idx="838">
                  <c:v>1943.6898158107474</c:v>
                </c:pt>
                <c:pt idx="839">
                  <c:v>1943.6898158107474</c:v>
                </c:pt>
                <c:pt idx="840">
                  <c:v>1943.6898158107474</c:v>
                </c:pt>
                <c:pt idx="841">
                  <c:v>1943.6898158107474</c:v>
                </c:pt>
                <c:pt idx="842">
                  <c:v>1928.3356205538248</c:v>
                </c:pt>
                <c:pt idx="843">
                  <c:v>1928.3356205538248</c:v>
                </c:pt>
                <c:pt idx="844">
                  <c:v>1943.6898158107474</c:v>
                </c:pt>
                <c:pt idx="845">
                  <c:v>1928.3356205538248</c:v>
                </c:pt>
                <c:pt idx="846">
                  <c:v>1943.6898158107474</c:v>
                </c:pt>
                <c:pt idx="847">
                  <c:v>1974.398206324593</c:v>
                </c:pt>
                <c:pt idx="848">
                  <c:v>1974.398206324593</c:v>
                </c:pt>
                <c:pt idx="849">
                  <c:v>1974.398206324593</c:v>
                </c:pt>
                <c:pt idx="850">
                  <c:v>1974.398206324593</c:v>
                </c:pt>
                <c:pt idx="851">
                  <c:v>1974.398206324593</c:v>
                </c:pt>
                <c:pt idx="852">
                  <c:v>1974.398206324593</c:v>
                </c:pt>
                <c:pt idx="853">
                  <c:v>1974.398206324593</c:v>
                </c:pt>
                <c:pt idx="854">
                  <c:v>1974.398206324593</c:v>
                </c:pt>
                <c:pt idx="855">
                  <c:v>1974.398206324593</c:v>
                </c:pt>
                <c:pt idx="856">
                  <c:v>1974.398206324593</c:v>
                </c:pt>
                <c:pt idx="857">
                  <c:v>1974.398206324593</c:v>
                </c:pt>
                <c:pt idx="858">
                  <c:v>1866.9188395261335</c:v>
                </c:pt>
                <c:pt idx="859">
                  <c:v>1452.3555675892176</c:v>
                </c:pt>
                <c:pt idx="860">
                  <c:v>1483.0639581030632</c:v>
                </c:pt>
                <c:pt idx="861">
                  <c:v>1483.0639581030632</c:v>
                </c:pt>
                <c:pt idx="862">
                  <c:v>1897.6272300399792</c:v>
                </c:pt>
                <c:pt idx="863">
                  <c:v>1928.3356205538248</c:v>
                </c:pt>
                <c:pt idx="864">
                  <c:v>1943.6898158107474</c:v>
                </c:pt>
                <c:pt idx="865">
                  <c:v>1974.398206324593</c:v>
                </c:pt>
                <c:pt idx="866">
                  <c:v>1974.398206324593</c:v>
                </c:pt>
                <c:pt idx="867">
                  <c:v>1974.398206324593</c:v>
                </c:pt>
                <c:pt idx="868">
                  <c:v>1974.398206324593</c:v>
                </c:pt>
                <c:pt idx="869">
                  <c:v>1974.398206324593</c:v>
                </c:pt>
                <c:pt idx="870">
                  <c:v>1974.398206324593</c:v>
                </c:pt>
                <c:pt idx="871">
                  <c:v>1974.398206324593</c:v>
                </c:pt>
                <c:pt idx="872">
                  <c:v>1974.398206324593</c:v>
                </c:pt>
                <c:pt idx="873">
                  <c:v>1974.398206324593</c:v>
                </c:pt>
                <c:pt idx="874">
                  <c:v>1974.398206324593</c:v>
                </c:pt>
                <c:pt idx="875">
                  <c:v>1974.398206324593</c:v>
                </c:pt>
                <c:pt idx="876">
                  <c:v>1974.398206324593</c:v>
                </c:pt>
                <c:pt idx="877">
                  <c:v>1605.8975201584456</c:v>
                </c:pt>
                <c:pt idx="878">
                  <c:v>1467.7097628461404</c:v>
                </c:pt>
                <c:pt idx="879">
                  <c:v>1483.0639581030632</c:v>
                </c:pt>
                <c:pt idx="880">
                  <c:v>1483.0639581030632</c:v>
                </c:pt>
                <c:pt idx="881">
                  <c:v>1483.0639581030632</c:v>
                </c:pt>
                <c:pt idx="882">
                  <c:v>1467.7097628461404</c:v>
                </c:pt>
                <c:pt idx="883">
                  <c:v>1467.7097628461404</c:v>
                </c:pt>
                <c:pt idx="884">
                  <c:v>1467.7097628461404</c:v>
                </c:pt>
                <c:pt idx="885">
                  <c:v>1467.7097628461404</c:v>
                </c:pt>
                <c:pt idx="886">
                  <c:v>1467.7097628461404</c:v>
                </c:pt>
                <c:pt idx="887">
                  <c:v>1483.0639581030632</c:v>
                </c:pt>
                <c:pt idx="888">
                  <c:v>1483.0639581030632</c:v>
                </c:pt>
                <c:pt idx="889">
                  <c:v>1483.0639581030632</c:v>
                </c:pt>
                <c:pt idx="890">
                  <c:v>1667.3143011861368</c:v>
                </c:pt>
                <c:pt idx="891">
                  <c:v>1943.6898158107474</c:v>
                </c:pt>
                <c:pt idx="892">
                  <c:v>1943.6898158107474</c:v>
                </c:pt>
                <c:pt idx="893">
                  <c:v>1943.6898158107474</c:v>
                </c:pt>
                <c:pt idx="894">
                  <c:v>1943.6898158107474</c:v>
                </c:pt>
                <c:pt idx="895">
                  <c:v>1928.3356205538248</c:v>
                </c:pt>
                <c:pt idx="896">
                  <c:v>1943.6898158107474</c:v>
                </c:pt>
                <c:pt idx="897">
                  <c:v>1943.6898158107474</c:v>
                </c:pt>
                <c:pt idx="898">
                  <c:v>1943.6898158107474</c:v>
                </c:pt>
                <c:pt idx="899">
                  <c:v>1943.6898158107474</c:v>
                </c:pt>
                <c:pt idx="900">
                  <c:v>1943.6898158107474</c:v>
                </c:pt>
                <c:pt idx="901">
                  <c:v>1943.6898158107474</c:v>
                </c:pt>
                <c:pt idx="902">
                  <c:v>1943.6898158107474</c:v>
                </c:pt>
                <c:pt idx="903">
                  <c:v>1943.6898158107474</c:v>
                </c:pt>
                <c:pt idx="904">
                  <c:v>1943.6898158107474</c:v>
                </c:pt>
                <c:pt idx="905">
                  <c:v>1928.3356205538248</c:v>
                </c:pt>
                <c:pt idx="906">
                  <c:v>1928.3356205538248</c:v>
                </c:pt>
                <c:pt idx="907">
                  <c:v>1943.6898158107474</c:v>
                </c:pt>
                <c:pt idx="908">
                  <c:v>1943.6898158107474</c:v>
                </c:pt>
                <c:pt idx="909">
                  <c:v>1943.6898158107474</c:v>
                </c:pt>
                <c:pt idx="910">
                  <c:v>1943.6898158107474</c:v>
                </c:pt>
                <c:pt idx="911">
                  <c:v>1943.6898158107474</c:v>
                </c:pt>
                <c:pt idx="912">
                  <c:v>1974.398206324593</c:v>
                </c:pt>
                <c:pt idx="913">
                  <c:v>1928.3356205538248</c:v>
                </c:pt>
                <c:pt idx="914">
                  <c:v>1928.3356205538248</c:v>
                </c:pt>
                <c:pt idx="915">
                  <c:v>1974.398206324593</c:v>
                </c:pt>
                <c:pt idx="916">
                  <c:v>1943.6898158107474</c:v>
                </c:pt>
                <c:pt idx="917">
                  <c:v>1974.398206324593</c:v>
                </c:pt>
                <c:pt idx="918">
                  <c:v>1928.3356205538248</c:v>
                </c:pt>
                <c:pt idx="919">
                  <c:v>1943.6898158107474</c:v>
                </c:pt>
                <c:pt idx="920">
                  <c:v>1928.3356205538248</c:v>
                </c:pt>
                <c:pt idx="921">
                  <c:v>1943.6898158107474</c:v>
                </c:pt>
                <c:pt idx="922">
                  <c:v>1959.0440110676702</c:v>
                </c:pt>
                <c:pt idx="923">
                  <c:v>1974.398206324593</c:v>
                </c:pt>
                <c:pt idx="924">
                  <c:v>1974.398206324593</c:v>
                </c:pt>
                <c:pt idx="925">
                  <c:v>1974.398206324593</c:v>
                </c:pt>
                <c:pt idx="926">
                  <c:v>1974.398206324593</c:v>
                </c:pt>
                <c:pt idx="927">
                  <c:v>1974.398206324593</c:v>
                </c:pt>
                <c:pt idx="928">
                  <c:v>1974.398206324593</c:v>
                </c:pt>
                <c:pt idx="929">
                  <c:v>1974.398206324593</c:v>
                </c:pt>
                <c:pt idx="930">
                  <c:v>1974.398206324593</c:v>
                </c:pt>
                <c:pt idx="931">
                  <c:v>1974.398206324593</c:v>
                </c:pt>
                <c:pt idx="932">
                  <c:v>1974.398206324593</c:v>
                </c:pt>
                <c:pt idx="933">
                  <c:v>1974.398206324593</c:v>
                </c:pt>
                <c:pt idx="934">
                  <c:v>1790.1478632415192</c:v>
                </c:pt>
                <c:pt idx="935">
                  <c:v>1452.3555675892176</c:v>
                </c:pt>
                <c:pt idx="936">
                  <c:v>1759.4394727276735</c:v>
                </c:pt>
                <c:pt idx="937">
                  <c:v>1943.6898158107474</c:v>
                </c:pt>
                <c:pt idx="938">
                  <c:v>1943.6898158107474</c:v>
                </c:pt>
                <c:pt idx="939">
                  <c:v>1943.6898158107474</c:v>
                </c:pt>
                <c:pt idx="940">
                  <c:v>1943.6898158107474</c:v>
                </c:pt>
                <c:pt idx="941">
                  <c:v>1943.6898158107474</c:v>
                </c:pt>
                <c:pt idx="942">
                  <c:v>1943.6898158107474</c:v>
                </c:pt>
                <c:pt idx="943">
                  <c:v>1943.6898158107474</c:v>
                </c:pt>
                <c:pt idx="944">
                  <c:v>1943.6898158107474</c:v>
                </c:pt>
                <c:pt idx="945">
                  <c:v>1928.3356205538248</c:v>
                </c:pt>
                <c:pt idx="946">
                  <c:v>1943.6898158107474</c:v>
                </c:pt>
                <c:pt idx="947">
                  <c:v>1943.6898158107474</c:v>
                </c:pt>
                <c:pt idx="948">
                  <c:v>1943.6898158107474</c:v>
                </c:pt>
                <c:pt idx="949">
                  <c:v>1943.6898158107474</c:v>
                </c:pt>
                <c:pt idx="950">
                  <c:v>1943.6898158107474</c:v>
                </c:pt>
                <c:pt idx="951">
                  <c:v>1943.6898158107474</c:v>
                </c:pt>
                <c:pt idx="952">
                  <c:v>1943.6898158107474</c:v>
                </c:pt>
                <c:pt idx="953">
                  <c:v>1943.6898158107474</c:v>
                </c:pt>
                <c:pt idx="954">
                  <c:v>1943.6898158107474</c:v>
                </c:pt>
                <c:pt idx="955">
                  <c:v>1943.6898158107474</c:v>
                </c:pt>
                <c:pt idx="956">
                  <c:v>1943.6898158107474</c:v>
                </c:pt>
                <c:pt idx="957">
                  <c:v>1943.6898158107474</c:v>
                </c:pt>
                <c:pt idx="958">
                  <c:v>1943.6898158107474</c:v>
                </c:pt>
                <c:pt idx="959">
                  <c:v>1943.6898158107474</c:v>
                </c:pt>
                <c:pt idx="960">
                  <c:v>1943.6898158107474</c:v>
                </c:pt>
                <c:pt idx="961">
                  <c:v>1928.3356205538248</c:v>
                </c:pt>
                <c:pt idx="962">
                  <c:v>1943.6898158107474</c:v>
                </c:pt>
                <c:pt idx="963">
                  <c:v>1974.398206324593</c:v>
                </c:pt>
                <c:pt idx="964">
                  <c:v>1943.6898158107474</c:v>
                </c:pt>
                <c:pt idx="965">
                  <c:v>1943.6898158107474</c:v>
                </c:pt>
                <c:pt idx="966">
                  <c:v>1928.3356205538248</c:v>
                </c:pt>
                <c:pt idx="967">
                  <c:v>1943.6898158107474</c:v>
                </c:pt>
                <c:pt idx="968">
                  <c:v>1943.6898158107474</c:v>
                </c:pt>
                <c:pt idx="969">
                  <c:v>1943.6898158107474</c:v>
                </c:pt>
                <c:pt idx="970">
                  <c:v>1943.6898158107474</c:v>
                </c:pt>
                <c:pt idx="971">
                  <c:v>1928.3356205538248</c:v>
                </c:pt>
                <c:pt idx="972">
                  <c:v>1943.6898158107474</c:v>
                </c:pt>
                <c:pt idx="973">
                  <c:v>1943.6898158107474</c:v>
                </c:pt>
                <c:pt idx="974">
                  <c:v>1943.6898158107474</c:v>
                </c:pt>
                <c:pt idx="975">
                  <c:v>1943.6898158107474</c:v>
                </c:pt>
                <c:pt idx="976">
                  <c:v>1943.6898158107474</c:v>
                </c:pt>
                <c:pt idx="977">
                  <c:v>1974.398206324593</c:v>
                </c:pt>
                <c:pt idx="978">
                  <c:v>1943.6898158107474</c:v>
                </c:pt>
                <c:pt idx="979">
                  <c:v>1943.6898158107474</c:v>
                </c:pt>
                <c:pt idx="980">
                  <c:v>1928.3356205538248</c:v>
                </c:pt>
                <c:pt idx="981">
                  <c:v>1943.6898158107474</c:v>
                </c:pt>
                <c:pt idx="982">
                  <c:v>1943.6898158107474</c:v>
                </c:pt>
                <c:pt idx="983">
                  <c:v>1943.6898158107474</c:v>
                </c:pt>
                <c:pt idx="984">
                  <c:v>1928.3356205538248</c:v>
                </c:pt>
                <c:pt idx="985">
                  <c:v>1943.6898158107474</c:v>
                </c:pt>
                <c:pt idx="986">
                  <c:v>1943.6898158107474</c:v>
                </c:pt>
                <c:pt idx="987">
                  <c:v>1943.6898158107474</c:v>
                </c:pt>
                <c:pt idx="988">
                  <c:v>1943.6898158107474</c:v>
                </c:pt>
                <c:pt idx="989">
                  <c:v>1943.6898158107474</c:v>
                </c:pt>
                <c:pt idx="990">
                  <c:v>1943.6898158107474</c:v>
                </c:pt>
                <c:pt idx="991">
                  <c:v>1943.6898158107474</c:v>
                </c:pt>
                <c:pt idx="992">
                  <c:v>1943.6898158107474</c:v>
                </c:pt>
                <c:pt idx="993">
                  <c:v>1943.6898158107474</c:v>
                </c:pt>
                <c:pt idx="994">
                  <c:v>1943.6898158107474</c:v>
                </c:pt>
                <c:pt idx="995">
                  <c:v>1943.6898158107474</c:v>
                </c:pt>
                <c:pt idx="996">
                  <c:v>1943.6898158107474</c:v>
                </c:pt>
                <c:pt idx="997">
                  <c:v>1974.398206324593</c:v>
                </c:pt>
                <c:pt idx="998">
                  <c:v>1943.6898158107474</c:v>
                </c:pt>
                <c:pt idx="999">
                  <c:v>1943.6898158107474</c:v>
                </c:pt>
                <c:pt idx="1000">
                  <c:v>1943.6898158107474</c:v>
                </c:pt>
                <c:pt idx="1001">
                  <c:v>1943.6898158107474</c:v>
                </c:pt>
                <c:pt idx="1002">
                  <c:v>1943.6898158107474</c:v>
                </c:pt>
                <c:pt idx="1003">
                  <c:v>1943.6898158107474</c:v>
                </c:pt>
                <c:pt idx="1004">
                  <c:v>1943.6898158107474</c:v>
                </c:pt>
                <c:pt idx="1005">
                  <c:v>1943.6898158107474</c:v>
                </c:pt>
                <c:pt idx="1006">
                  <c:v>1943.6898158107474</c:v>
                </c:pt>
                <c:pt idx="1007">
                  <c:v>1943.6898158107474</c:v>
                </c:pt>
                <c:pt idx="1008">
                  <c:v>1928.3356205538248</c:v>
                </c:pt>
                <c:pt idx="1009">
                  <c:v>1974.398206324593</c:v>
                </c:pt>
                <c:pt idx="1010">
                  <c:v>1974.398206324593</c:v>
                </c:pt>
                <c:pt idx="1011">
                  <c:v>1974.398206324593</c:v>
                </c:pt>
                <c:pt idx="1012">
                  <c:v>1974.398206324593</c:v>
                </c:pt>
                <c:pt idx="1013">
                  <c:v>1943.6898158107474</c:v>
                </c:pt>
                <c:pt idx="1014">
                  <c:v>1943.6898158107474</c:v>
                </c:pt>
                <c:pt idx="1015">
                  <c:v>1943.6898158107474</c:v>
                </c:pt>
                <c:pt idx="1016">
                  <c:v>1928.3356205538248</c:v>
                </c:pt>
                <c:pt idx="1017">
                  <c:v>1928.3356205538248</c:v>
                </c:pt>
                <c:pt idx="1018">
                  <c:v>1943.6898158107474</c:v>
                </c:pt>
                <c:pt idx="1019">
                  <c:v>2020.4607920953615</c:v>
                </c:pt>
                <c:pt idx="1020">
                  <c:v>1959.0440110676702</c:v>
                </c:pt>
                <c:pt idx="1021">
                  <c:v>1912.9814252969018</c:v>
                </c:pt>
                <c:pt idx="1022">
                  <c:v>1959.0440110676702</c:v>
                </c:pt>
                <c:pt idx="1023">
                  <c:v>1974.398206324593</c:v>
                </c:pt>
                <c:pt idx="1024">
                  <c:v>1974.398206324593</c:v>
                </c:pt>
                <c:pt idx="1025">
                  <c:v>1974.398206324593</c:v>
                </c:pt>
                <c:pt idx="1026">
                  <c:v>1866.9188395261335</c:v>
                </c:pt>
                <c:pt idx="1027">
                  <c:v>1912.9814252969018</c:v>
                </c:pt>
                <c:pt idx="1028">
                  <c:v>2020.4607920953615</c:v>
                </c:pt>
                <c:pt idx="1029">
                  <c:v>1959.0440110676702</c:v>
                </c:pt>
                <c:pt idx="1030">
                  <c:v>1989.7524015815159</c:v>
                </c:pt>
                <c:pt idx="1031">
                  <c:v>2020.4607920953615</c:v>
                </c:pt>
                <c:pt idx="1032">
                  <c:v>2005.1065968384387</c:v>
                </c:pt>
                <c:pt idx="1033">
                  <c:v>1974.398206324593</c:v>
                </c:pt>
                <c:pt idx="1034">
                  <c:v>1974.398206324593</c:v>
                </c:pt>
                <c:pt idx="1035">
                  <c:v>1974.398206324593</c:v>
                </c:pt>
                <c:pt idx="1036">
                  <c:v>1989.7524015815159</c:v>
                </c:pt>
                <c:pt idx="1037">
                  <c:v>1974.398206324593</c:v>
                </c:pt>
                <c:pt idx="1038">
                  <c:v>1866.9188395261335</c:v>
                </c:pt>
                <c:pt idx="1039">
                  <c:v>1897.6272300399792</c:v>
                </c:pt>
                <c:pt idx="1040">
                  <c:v>1851.5646442692105</c:v>
                </c:pt>
                <c:pt idx="1041">
                  <c:v>2020.4607920953615</c:v>
                </c:pt>
                <c:pt idx="1042">
                  <c:v>1974.398206324593</c:v>
                </c:pt>
                <c:pt idx="1043">
                  <c:v>1943.6898158107474</c:v>
                </c:pt>
                <c:pt idx="1044">
                  <c:v>1943.6898158107474</c:v>
                </c:pt>
                <c:pt idx="1045">
                  <c:v>1912.9814252969018</c:v>
                </c:pt>
                <c:pt idx="1046">
                  <c:v>1928.3356205538248</c:v>
                </c:pt>
                <c:pt idx="1047">
                  <c:v>1989.7524015815159</c:v>
                </c:pt>
                <c:pt idx="1048">
                  <c:v>1912.9814252969018</c:v>
                </c:pt>
                <c:pt idx="1049">
                  <c:v>2035.8149873522843</c:v>
                </c:pt>
                <c:pt idx="1050">
                  <c:v>1959.0440110676702</c:v>
                </c:pt>
                <c:pt idx="1051">
                  <c:v>1989.7524015815159</c:v>
                </c:pt>
                <c:pt idx="1052">
                  <c:v>1959.0440110676702</c:v>
                </c:pt>
                <c:pt idx="1053">
                  <c:v>1943.6898158107474</c:v>
                </c:pt>
                <c:pt idx="1054">
                  <c:v>2005.1065968384387</c:v>
                </c:pt>
                <c:pt idx="1055">
                  <c:v>2020.4607920953615</c:v>
                </c:pt>
                <c:pt idx="1056">
                  <c:v>1912.9814252969018</c:v>
                </c:pt>
                <c:pt idx="1057">
                  <c:v>1897.6272300399792</c:v>
                </c:pt>
                <c:pt idx="1058">
                  <c:v>1836.2104490122879</c:v>
                </c:pt>
                <c:pt idx="1059">
                  <c:v>1897.6272300399792</c:v>
                </c:pt>
                <c:pt idx="1060">
                  <c:v>1928.3356205538248</c:v>
                </c:pt>
                <c:pt idx="1061">
                  <c:v>1928.3356205538248</c:v>
                </c:pt>
                <c:pt idx="1062">
                  <c:v>1959.0440110676702</c:v>
                </c:pt>
                <c:pt idx="1063">
                  <c:v>1974.398206324593</c:v>
                </c:pt>
                <c:pt idx="1064">
                  <c:v>1912.9814252969018</c:v>
                </c:pt>
                <c:pt idx="1065">
                  <c:v>1974.398206324593</c:v>
                </c:pt>
                <c:pt idx="1066">
                  <c:v>2020.4607920953615</c:v>
                </c:pt>
                <c:pt idx="1067">
                  <c:v>1682.6684964430597</c:v>
                </c:pt>
                <c:pt idx="1068">
                  <c:v>1068.5006861661473</c:v>
                </c:pt>
                <c:pt idx="1069">
                  <c:v>1452.3555675892176</c:v>
                </c:pt>
                <c:pt idx="1070">
                  <c:v>1882.2730347830561</c:v>
                </c:pt>
                <c:pt idx="1071">
                  <c:v>2281.4821114630495</c:v>
                </c:pt>
                <c:pt idx="1072">
                  <c:v>2204.7111351784351</c:v>
                </c:pt>
                <c:pt idx="1073">
                  <c:v>2250.7737209492034</c:v>
                </c:pt>
                <c:pt idx="1074">
                  <c:v>2220.0653304353582</c:v>
                </c:pt>
                <c:pt idx="1075">
                  <c:v>2281.4821114630495</c:v>
                </c:pt>
                <c:pt idx="1076">
                  <c:v>2281.4821114630495</c:v>
                </c:pt>
                <c:pt idx="1077">
                  <c:v>2281.4821114630495</c:v>
                </c:pt>
                <c:pt idx="1078">
                  <c:v>2281.4821114630495</c:v>
                </c:pt>
                <c:pt idx="1079">
                  <c:v>2281.4821114630495</c:v>
                </c:pt>
                <c:pt idx="1080">
                  <c:v>2266.1279162061264</c:v>
                </c:pt>
                <c:pt idx="1081">
                  <c:v>2250.7737209492034</c:v>
                </c:pt>
                <c:pt idx="1082">
                  <c:v>2266.1279162061264</c:v>
                </c:pt>
                <c:pt idx="1083">
                  <c:v>2266.1279162061264</c:v>
                </c:pt>
                <c:pt idx="1084">
                  <c:v>2174.0027446645895</c:v>
                </c:pt>
                <c:pt idx="1085">
                  <c:v>2220.0653304353582</c:v>
                </c:pt>
                <c:pt idx="1086">
                  <c:v>2266.1279162061264</c:v>
                </c:pt>
                <c:pt idx="1087">
                  <c:v>2235.4195256922808</c:v>
                </c:pt>
                <c:pt idx="1088">
                  <c:v>2235.4195256922808</c:v>
                </c:pt>
                <c:pt idx="1089">
                  <c:v>2204.7111351784351</c:v>
                </c:pt>
                <c:pt idx="1090">
                  <c:v>2266.1279162061264</c:v>
                </c:pt>
                <c:pt idx="1091">
                  <c:v>2158.6485494076669</c:v>
                </c:pt>
                <c:pt idx="1092">
                  <c:v>2266.1279162061264</c:v>
                </c:pt>
                <c:pt idx="1093">
                  <c:v>2266.1279162061264</c:v>
                </c:pt>
                <c:pt idx="1094">
                  <c:v>2204.7111351784351</c:v>
                </c:pt>
                <c:pt idx="1095">
                  <c:v>2127.9401588938213</c:v>
                </c:pt>
                <c:pt idx="1096">
                  <c:v>2250.7737209492034</c:v>
                </c:pt>
                <c:pt idx="1097">
                  <c:v>2158.6485494076669</c:v>
                </c:pt>
                <c:pt idx="1098">
                  <c:v>2250.7737209492034</c:v>
                </c:pt>
                <c:pt idx="1099">
                  <c:v>2143.2943541507439</c:v>
                </c:pt>
                <c:pt idx="1100">
                  <c:v>2189.3569399215121</c:v>
                </c:pt>
                <c:pt idx="1101">
                  <c:v>2189.3569399215121</c:v>
                </c:pt>
                <c:pt idx="1102">
                  <c:v>2127.9401588938213</c:v>
                </c:pt>
                <c:pt idx="1103">
                  <c:v>2204.7111351784351</c:v>
                </c:pt>
                <c:pt idx="1104">
                  <c:v>2281.4821114630495</c:v>
                </c:pt>
                <c:pt idx="1105">
                  <c:v>2281.4821114630495</c:v>
                </c:pt>
                <c:pt idx="1106">
                  <c:v>2281.4821114630495</c:v>
                </c:pt>
                <c:pt idx="1107">
                  <c:v>2281.4821114630495</c:v>
                </c:pt>
                <c:pt idx="1108">
                  <c:v>2281.4821114630495</c:v>
                </c:pt>
                <c:pt idx="1109">
                  <c:v>2281.4821114630495</c:v>
                </c:pt>
                <c:pt idx="1110">
                  <c:v>2281.4821114630495</c:v>
                </c:pt>
                <c:pt idx="1111">
                  <c:v>2281.4821114630495</c:v>
                </c:pt>
                <c:pt idx="1112">
                  <c:v>2281.4821114630495</c:v>
                </c:pt>
                <c:pt idx="1113">
                  <c:v>2266.1279162061264</c:v>
                </c:pt>
                <c:pt idx="1114">
                  <c:v>2266.1279162061264</c:v>
                </c:pt>
                <c:pt idx="1115">
                  <c:v>2250.7737209492034</c:v>
                </c:pt>
                <c:pt idx="1116">
                  <c:v>2266.1279162061264</c:v>
                </c:pt>
                <c:pt idx="1117">
                  <c:v>2281.4821114630495</c:v>
                </c:pt>
                <c:pt idx="1118">
                  <c:v>2266.1279162061264</c:v>
                </c:pt>
                <c:pt idx="1119">
                  <c:v>2220.0653304353582</c:v>
                </c:pt>
                <c:pt idx="1120">
                  <c:v>2174.0027446645895</c:v>
                </c:pt>
                <c:pt idx="1121">
                  <c:v>1836.2104490122879</c:v>
                </c:pt>
                <c:pt idx="1122">
                  <c:v>1713.3768869569053</c:v>
                </c:pt>
                <c:pt idx="1123">
                  <c:v>1836.2104490122879</c:v>
                </c:pt>
                <c:pt idx="1124">
                  <c:v>1682.6684964430597</c:v>
                </c:pt>
                <c:pt idx="1125">
                  <c:v>1759.4394727276735</c:v>
                </c:pt>
                <c:pt idx="1126">
                  <c:v>1866.9188395261335</c:v>
                </c:pt>
                <c:pt idx="1127">
                  <c:v>1805.5020584984422</c:v>
                </c:pt>
                <c:pt idx="1128">
                  <c:v>1713.3768869569053</c:v>
                </c:pt>
                <c:pt idx="1129">
                  <c:v>1529.1265438738317</c:v>
                </c:pt>
                <c:pt idx="1130">
                  <c:v>1759.4394727276735</c:v>
                </c:pt>
                <c:pt idx="1131">
                  <c:v>1759.4394727276735</c:v>
                </c:pt>
                <c:pt idx="1132">
                  <c:v>1820.8562537553648</c:v>
                </c:pt>
                <c:pt idx="1133">
                  <c:v>1667.3143011861368</c:v>
                </c:pt>
                <c:pt idx="1134">
                  <c:v>1636.6059106722912</c:v>
                </c:pt>
                <c:pt idx="1135">
                  <c:v>1805.5020584984422</c:v>
                </c:pt>
                <c:pt idx="1136">
                  <c:v>1897.6272300399792</c:v>
                </c:pt>
                <c:pt idx="1137">
                  <c:v>1866.9188395261335</c:v>
                </c:pt>
                <c:pt idx="1138">
                  <c:v>1728.7310822138281</c:v>
                </c:pt>
                <c:pt idx="1139">
                  <c:v>1774.7936679845966</c:v>
                </c:pt>
                <c:pt idx="1140">
                  <c:v>1513.7723486169089</c:v>
                </c:pt>
                <c:pt idx="1141">
                  <c:v>1805.5020584984422</c:v>
                </c:pt>
                <c:pt idx="1142">
                  <c:v>1621.2517154153684</c:v>
                </c:pt>
                <c:pt idx="1143">
                  <c:v>1836.2104490122879</c:v>
                </c:pt>
                <c:pt idx="1144">
                  <c:v>1759.4394727276735</c:v>
                </c:pt>
                <c:pt idx="1145">
                  <c:v>1866.9188395261335</c:v>
                </c:pt>
                <c:pt idx="1146">
                  <c:v>1836.2104490122879</c:v>
                </c:pt>
                <c:pt idx="1147">
                  <c:v>1805.5020584984422</c:v>
                </c:pt>
                <c:pt idx="1148">
                  <c:v>1651.960105929214</c:v>
                </c:pt>
                <c:pt idx="1149">
                  <c:v>1529.1265438738317</c:v>
                </c:pt>
                <c:pt idx="1150">
                  <c:v>1805.5020584984422</c:v>
                </c:pt>
                <c:pt idx="1151">
                  <c:v>1805.5020584984422</c:v>
                </c:pt>
                <c:pt idx="1152">
                  <c:v>1682.6684964430597</c:v>
                </c:pt>
                <c:pt idx="1153">
                  <c:v>1836.2104490122879</c:v>
                </c:pt>
                <c:pt idx="1154">
                  <c:v>1866.9188395261335</c:v>
                </c:pt>
                <c:pt idx="1155">
                  <c:v>1759.4394727276735</c:v>
                </c:pt>
                <c:pt idx="1156">
                  <c:v>1713.3768869569053</c:v>
                </c:pt>
                <c:pt idx="1157">
                  <c:v>1682.6684964430597</c:v>
                </c:pt>
                <c:pt idx="1158">
                  <c:v>1483.0639581030632</c:v>
                </c:pt>
                <c:pt idx="1159">
                  <c:v>1774.7936679845966</c:v>
                </c:pt>
                <c:pt idx="1160">
                  <c:v>1805.5020584984422</c:v>
                </c:pt>
                <c:pt idx="1161">
                  <c:v>1790.1478632415192</c:v>
                </c:pt>
                <c:pt idx="1162">
                  <c:v>1774.7936679845966</c:v>
                </c:pt>
                <c:pt idx="1163">
                  <c:v>1728.7310822138281</c:v>
                </c:pt>
                <c:pt idx="1164">
                  <c:v>1836.2104490122879</c:v>
                </c:pt>
                <c:pt idx="1165">
                  <c:v>1851.5646442692105</c:v>
                </c:pt>
                <c:pt idx="1166">
                  <c:v>1836.2104490122879</c:v>
                </c:pt>
                <c:pt idx="1167">
                  <c:v>1851.5646442692105</c:v>
                </c:pt>
                <c:pt idx="1168">
                  <c:v>1866.9188395261335</c:v>
                </c:pt>
                <c:pt idx="1169">
                  <c:v>1851.5646442692105</c:v>
                </c:pt>
                <c:pt idx="1170">
                  <c:v>1851.5646442692105</c:v>
                </c:pt>
                <c:pt idx="1171">
                  <c:v>1851.5646442692105</c:v>
                </c:pt>
                <c:pt idx="1172">
                  <c:v>1851.5646442692105</c:v>
                </c:pt>
                <c:pt idx="1173">
                  <c:v>1866.9188395261335</c:v>
                </c:pt>
                <c:pt idx="1174">
                  <c:v>1866.9188395261335</c:v>
                </c:pt>
                <c:pt idx="1175">
                  <c:v>1728.7310822138281</c:v>
                </c:pt>
                <c:pt idx="1176">
                  <c:v>1851.5646442692105</c:v>
                </c:pt>
                <c:pt idx="1177">
                  <c:v>1851.5646442692105</c:v>
                </c:pt>
                <c:pt idx="1178">
                  <c:v>1820.8562537553648</c:v>
                </c:pt>
                <c:pt idx="1179">
                  <c:v>1744.085277470751</c:v>
                </c:pt>
                <c:pt idx="1180">
                  <c:v>1836.2104490122879</c:v>
                </c:pt>
                <c:pt idx="1181">
                  <c:v>1866.9188395261335</c:v>
                </c:pt>
                <c:pt idx="1182">
                  <c:v>1866.9188395261335</c:v>
                </c:pt>
                <c:pt idx="1183">
                  <c:v>1836.2104490122879</c:v>
                </c:pt>
                <c:pt idx="1184">
                  <c:v>1836.2104490122879</c:v>
                </c:pt>
                <c:pt idx="1185">
                  <c:v>1820.8562537553648</c:v>
                </c:pt>
                <c:pt idx="1186">
                  <c:v>1836.2104490122879</c:v>
                </c:pt>
                <c:pt idx="1187">
                  <c:v>1836.2104490122879</c:v>
                </c:pt>
                <c:pt idx="1188">
                  <c:v>1774.7936679845966</c:v>
                </c:pt>
                <c:pt idx="1189">
                  <c:v>1790.1478632415192</c:v>
                </c:pt>
                <c:pt idx="1190">
                  <c:v>1820.8562537553648</c:v>
                </c:pt>
                <c:pt idx="1191">
                  <c:v>1820.8562537553648</c:v>
                </c:pt>
                <c:pt idx="1192">
                  <c:v>1805.5020584984422</c:v>
                </c:pt>
                <c:pt idx="1193">
                  <c:v>1682.6684964430597</c:v>
                </c:pt>
                <c:pt idx="1194">
                  <c:v>1774.7936679845966</c:v>
                </c:pt>
                <c:pt idx="1195">
                  <c:v>1713.3768869569053</c:v>
                </c:pt>
                <c:pt idx="1196">
                  <c:v>1744.085277470751</c:v>
                </c:pt>
                <c:pt idx="1197">
                  <c:v>1160.6258577076842</c:v>
                </c:pt>
                <c:pt idx="1198">
                  <c:v>1774.7936679845966</c:v>
                </c:pt>
                <c:pt idx="1199">
                  <c:v>1713.3768869569053</c:v>
                </c:pt>
                <c:pt idx="1200">
                  <c:v>1866.9188395261335</c:v>
                </c:pt>
                <c:pt idx="1201">
                  <c:v>1836.2104490122879</c:v>
                </c:pt>
                <c:pt idx="1202">
                  <c:v>1759.4394727276735</c:v>
                </c:pt>
                <c:pt idx="1203">
                  <c:v>1744.085277470751</c:v>
                </c:pt>
                <c:pt idx="1204">
                  <c:v>1744.085277470751</c:v>
                </c:pt>
                <c:pt idx="1205">
                  <c:v>1744.085277470751</c:v>
                </c:pt>
                <c:pt idx="1206">
                  <c:v>1744.085277470751</c:v>
                </c:pt>
                <c:pt idx="1207">
                  <c:v>1744.085277470751</c:v>
                </c:pt>
                <c:pt idx="1208">
                  <c:v>1744.085277470751</c:v>
                </c:pt>
                <c:pt idx="1209">
                  <c:v>1529.1265438738317</c:v>
                </c:pt>
                <c:pt idx="1210">
                  <c:v>1329.522005533835</c:v>
                </c:pt>
                <c:pt idx="1211">
                  <c:v>1114.563271936916</c:v>
                </c:pt>
                <c:pt idx="1212">
                  <c:v>914.95873359691927</c:v>
                </c:pt>
                <c:pt idx="1213">
                  <c:v>700</c:v>
                </c:pt>
                <c:pt idx="1214">
                  <c:v>700</c:v>
                </c:pt>
                <c:pt idx="1215">
                  <c:v>700</c:v>
                </c:pt>
                <c:pt idx="1216">
                  <c:v>700</c:v>
                </c:pt>
                <c:pt idx="1217">
                  <c:v>700</c:v>
                </c:pt>
                <c:pt idx="1218">
                  <c:v>700</c:v>
                </c:pt>
                <c:pt idx="1219">
                  <c:v>700</c:v>
                </c:pt>
                <c:pt idx="1220">
                  <c:v>700</c:v>
                </c:pt>
                <c:pt idx="1221">
                  <c:v>700</c:v>
                </c:pt>
                <c:pt idx="1222">
                  <c:v>700</c:v>
                </c:pt>
                <c:pt idx="1223">
                  <c:v>700</c:v>
                </c:pt>
                <c:pt idx="1224">
                  <c:v>700</c:v>
                </c:pt>
                <c:pt idx="1225">
                  <c:v>700</c:v>
                </c:pt>
                <c:pt idx="1226">
                  <c:v>700</c:v>
                </c:pt>
                <c:pt idx="1227">
                  <c:v>700</c:v>
                </c:pt>
                <c:pt idx="1228">
                  <c:v>700</c:v>
                </c:pt>
                <c:pt idx="1229">
                  <c:v>700</c:v>
                </c:pt>
                <c:pt idx="1230">
                  <c:v>700</c:v>
                </c:pt>
                <c:pt idx="1231">
                  <c:v>700</c:v>
                </c:pt>
                <c:pt idx="1232">
                  <c:v>700</c:v>
                </c:pt>
                <c:pt idx="1233">
                  <c:v>700</c:v>
                </c:pt>
                <c:pt idx="1234">
                  <c:v>700</c:v>
                </c:pt>
                <c:pt idx="1235">
                  <c:v>700</c:v>
                </c:pt>
                <c:pt idx="1236">
                  <c:v>700</c:v>
                </c:pt>
                <c:pt idx="1237">
                  <c:v>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0-4F01-85B7-2DD26023E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058911"/>
        <c:axId val="485065151"/>
      </c:lineChart>
      <c:catAx>
        <c:axId val="4850589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čas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85065151"/>
        <c:crossesAt val="500"/>
        <c:auto val="1"/>
        <c:lblAlgn val="ctr"/>
        <c:lblOffset val="100"/>
        <c:noMultiLvlLbl val="0"/>
      </c:catAx>
      <c:valAx>
        <c:axId val="485065151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400"/>
                  <a:t>n [1/min]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85058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Body zkoušebního</a:t>
            </a:r>
            <a:r>
              <a:rPr lang="cs-CZ" baseline="0"/>
              <a:t> cyklu WHTC + mapovací křivka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Mapa motoru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'WHTC + WHSC'!$F$3:$F$17</c:f>
              <c:numCache>
                <c:formatCode>0.00</c:formatCode>
                <c:ptCount val="15"/>
                <c:pt idx="0">
                  <c:v>1000</c:v>
                </c:pt>
                <c:pt idx="1">
                  <c:v>1100</c:v>
                </c:pt>
                <c:pt idx="2">
                  <c:v>1200</c:v>
                </c:pt>
                <c:pt idx="3">
                  <c:v>1300</c:v>
                </c:pt>
                <c:pt idx="4">
                  <c:v>1400</c:v>
                </c:pt>
                <c:pt idx="5">
                  <c:v>1500</c:v>
                </c:pt>
                <c:pt idx="6">
                  <c:v>1600</c:v>
                </c:pt>
                <c:pt idx="7">
                  <c:v>1700</c:v>
                </c:pt>
                <c:pt idx="8">
                  <c:v>1800</c:v>
                </c:pt>
                <c:pt idx="9">
                  <c:v>1900</c:v>
                </c:pt>
                <c:pt idx="10">
                  <c:v>2000</c:v>
                </c:pt>
                <c:pt idx="11">
                  <c:v>2100</c:v>
                </c:pt>
                <c:pt idx="12">
                  <c:v>2200</c:v>
                </c:pt>
                <c:pt idx="13">
                  <c:v>2300</c:v>
                </c:pt>
                <c:pt idx="14">
                  <c:v>2400</c:v>
                </c:pt>
              </c:numCache>
            </c:numRef>
          </c:xVal>
          <c:yVal>
            <c:numRef>
              <c:f>'WHTC + WHSC'!$G$3:$G$17</c:f>
              <c:numCache>
                <c:formatCode>0.00</c:formatCode>
                <c:ptCount val="15"/>
                <c:pt idx="0">
                  <c:v>290</c:v>
                </c:pt>
                <c:pt idx="1">
                  <c:v>300</c:v>
                </c:pt>
                <c:pt idx="2">
                  <c:v>320</c:v>
                </c:pt>
                <c:pt idx="3">
                  <c:v>350</c:v>
                </c:pt>
                <c:pt idx="4">
                  <c:v>360</c:v>
                </c:pt>
                <c:pt idx="5">
                  <c:v>360</c:v>
                </c:pt>
                <c:pt idx="6">
                  <c:v>358</c:v>
                </c:pt>
                <c:pt idx="7">
                  <c:v>350</c:v>
                </c:pt>
                <c:pt idx="8">
                  <c:v>333</c:v>
                </c:pt>
                <c:pt idx="9">
                  <c:v>316</c:v>
                </c:pt>
                <c:pt idx="10">
                  <c:v>300</c:v>
                </c:pt>
                <c:pt idx="11">
                  <c:v>280</c:v>
                </c:pt>
                <c:pt idx="12">
                  <c:v>245</c:v>
                </c:pt>
                <c:pt idx="13">
                  <c:v>180</c:v>
                </c:pt>
                <c:pt idx="14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09-48F6-8260-DDD7A7DC4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31647"/>
        <c:axId val="152742687"/>
      </c:scatterChart>
      <c:scatterChart>
        <c:scatterStyle val="lineMarker"/>
        <c:varyColors val="0"/>
        <c:ser>
          <c:idx val="0"/>
          <c:order val="0"/>
          <c:tx>
            <c:v>body WHTC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'WHTC + WHSC'!$M$3:$M$1802</c:f>
              <c:numCache>
                <c:formatCode>0.00</c:formatCode>
                <c:ptCount val="1800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1011.9122033522</c:v>
                </c:pt>
                <c:pt idx="7">
                  <c:v>1125.4752086431733</c:v>
                </c:pt>
                <c:pt idx="8">
                  <c:v>1217.5962479001867</c:v>
                </c:pt>
                <c:pt idx="9">
                  <c:v>1258.8918861878135</c:v>
                </c:pt>
                <c:pt idx="10">
                  <c:v>1276.3631177710402</c:v>
                </c:pt>
                <c:pt idx="11">
                  <c:v>1287.4811742330935</c:v>
                </c:pt>
                <c:pt idx="12">
                  <c:v>1294.6284962444133</c:v>
                </c:pt>
                <c:pt idx="13">
                  <c:v>1300.9816713655869</c:v>
                </c:pt>
                <c:pt idx="14">
                  <c:v>1314.4821684980802</c:v>
                </c:pt>
                <c:pt idx="15">
                  <c:v>1335.9241345320402</c:v>
                </c:pt>
                <c:pt idx="16">
                  <c:v>1359.7485412364401</c:v>
                </c:pt>
                <c:pt idx="17">
                  <c:v>1385.9553886112801</c:v>
                </c:pt>
                <c:pt idx="18">
                  <c:v>1324.0119311798401</c:v>
                </c:pt>
                <c:pt idx="19">
                  <c:v>1262.0684737484</c:v>
                </c:pt>
                <c:pt idx="20">
                  <c:v>1337.5124283123334</c:v>
                </c:pt>
                <c:pt idx="21">
                  <c:v>1391.5144168423069</c:v>
                </c:pt>
                <c:pt idx="22">
                  <c:v>1428.8393206792002</c:v>
                </c:pt>
                <c:pt idx="23">
                  <c:v>1453.4578742737469</c:v>
                </c:pt>
                <c:pt idx="24">
                  <c:v>1467.7525182963868</c:v>
                </c:pt>
                <c:pt idx="25">
                  <c:v>1470.9291058569736</c:v>
                </c:pt>
                <c:pt idx="26">
                  <c:v>1468.5466651865336</c:v>
                </c:pt>
                <c:pt idx="27">
                  <c:v>1459.8110493949202</c:v>
                </c:pt>
                <c:pt idx="28">
                  <c:v>1442.3398178116936</c:v>
                </c:pt>
                <c:pt idx="29">
                  <c:v>1413.7505297664134</c:v>
                </c:pt>
                <c:pt idx="30">
                  <c:v>1368.4841570280535</c:v>
                </c:pt>
                <c:pt idx="31">
                  <c:v>1306.5406995966134</c:v>
                </c:pt>
                <c:pt idx="32">
                  <c:v>1230.3025981425335</c:v>
                </c:pt>
                <c:pt idx="33">
                  <c:v>1165.1825531505067</c:v>
                </c:pt>
                <c:pt idx="34">
                  <c:v>1134.2108244347867</c:v>
                </c:pt>
                <c:pt idx="35">
                  <c:v>1134.2108244347867</c:v>
                </c:pt>
                <c:pt idx="36">
                  <c:v>1149.2996153475733</c:v>
                </c:pt>
                <c:pt idx="37">
                  <c:v>1164.3884062603602</c:v>
                </c:pt>
                <c:pt idx="38">
                  <c:v>1166.7708469308</c:v>
                </c:pt>
                <c:pt idx="39">
                  <c:v>1151.6820560180133</c:v>
                </c:pt>
                <c:pt idx="40">
                  <c:v>1108.7981239500934</c:v>
                </c:pt>
                <c:pt idx="41">
                  <c:v>1017.4712315832267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1000</c:v>
                </c:pt>
                <c:pt idx="47">
                  <c:v>1000</c:v>
                </c:pt>
                <c:pt idx="48">
                  <c:v>1000</c:v>
                </c:pt>
                <c:pt idx="49">
                  <c:v>1000</c:v>
                </c:pt>
                <c:pt idx="50">
                  <c:v>1104.0332426092134</c:v>
                </c:pt>
                <c:pt idx="51">
                  <c:v>1208.8606321085736</c:v>
                </c:pt>
                <c:pt idx="52">
                  <c:v>1277.9514115513334</c:v>
                </c:pt>
                <c:pt idx="53">
                  <c:v>1331.1592531911601</c:v>
                </c:pt>
                <c:pt idx="54">
                  <c:v>1335.1299876418934</c:v>
                </c:pt>
                <c:pt idx="55">
                  <c:v>1339.8948689827735</c:v>
                </c:pt>
                <c:pt idx="56">
                  <c:v>1405.0149139748</c:v>
                </c:pt>
                <c:pt idx="57">
                  <c:v>1476.4881340880002</c:v>
                </c:pt>
                <c:pt idx="58">
                  <c:v>1392.3085637324534</c:v>
                </c:pt>
                <c:pt idx="59">
                  <c:v>1308.9231402670534</c:v>
                </c:pt>
                <c:pt idx="60">
                  <c:v>1344.6597503236535</c:v>
                </c:pt>
                <c:pt idx="61">
                  <c:v>1392.3085637324534</c:v>
                </c:pt>
                <c:pt idx="62">
                  <c:v>1321.6294905094001</c:v>
                </c:pt>
                <c:pt idx="63">
                  <c:v>1250.1562703962002</c:v>
                </c:pt>
                <c:pt idx="64">
                  <c:v>1290.65776179368</c:v>
                </c:pt>
                <c:pt idx="65">
                  <c:v>1324.0119311798401</c:v>
                </c:pt>
                <c:pt idx="66">
                  <c:v>1354.9836598955603</c:v>
                </c:pt>
                <c:pt idx="67">
                  <c:v>1383.5729479408401</c:v>
                </c:pt>
                <c:pt idx="68">
                  <c:v>1412.1622359861203</c:v>
                </c:pt>
                <c:pt idx="69">
                  <c:v>1434.398348910227</c:v>
                </c:pt>
                <c:pt idx="70">
                  <c:v>1439.1632302511068</c:v>
                </c:pt>
                <c:pt idx="71">
                  <c:v>1437.5749364708136</c:v>
                </c:pt>
                <c:pt idx="72">
                  <c:v>1435.1924958003735</c:v>
                </c:pt>
                <c:pt idx="73">
                  <c:v>1434.398348910227</c:v>
                </c:pt>
                <c:pt idx="74">
                  <c:v>1435.1924958003735</c:v>
                </c:pt>
                <c:pt idx="75">
                  <c:v>1441.5456709215468</c:v>
                </c:pt>
                <c:pt idx="76">
                  <c:v>1452.6637273836002</c:v>
                </c:pt>
                <c:pt idx="77">
                  <c:v>1461.3993431752135</c:v>
                </c:pt>
                <c:pt idx="78">
                  <c:v>1343.8656034335067</c:v>
                </c:pt>
                <c:pt idx="79">
                  <c:v>1226.3318636918</c:v>
                </c:pt>
                <c:pt idx="80">
                  <c:v>1241.4206546045868</c:v>
                </c:pt>
                <c:pt idx="81">
                  <c:v>1254.9211517370802</c:v>
                </c:pt>
                <c:pt idx="82">
                  <c:v>1259.68603307796</c:v>
                </c:pt>
                <c:pt idx="83">
                  <c:v>1257.3035924075202</c:v>
                </c:pt>
                <c:pt idx="84">
                  <c:v>1250.9504172863467</c:v>
                </c:pt>
                <c:pt idx="85">
                  <c:v>1246.9796828356134</c:v>
                </c:pt>
                <c:pt idx="86">
                  <c:v>1246.9796828356134</c:v>
                </c:pt>
                <c:pt idx="87">
                  <c:v>1249.3621235060534</c:v>
                </c:pt>
                <c:pt idx="88">
                  <c:v>1250.9504172863467</c:v>
                </c:pt>
                <c:pt idx="89">
                  <c:v>1250.9504172863467</c:v>
                </c:pt>
                <c:pt idx="90">
                  <c:v>1253.3328579567867</c:v>
                </c:pt>
                <c:pt idx="91">
                  <c:v>1257.3035924075202</c:v>
                </c:pt>
                <c:pt idx="92">
                  <c:v>1260.4801799681068</c:v>
                </c:pt>
                <c:pt idx="93">
                  <c:v>1267.6275019794268</c:v>
                </c:pt>
                <c:pt idx="94">
                  <c:v>1273.1865302104534</c:v>
                </c:pt>
                <c:pt idx="95">
                  <c:v>1272.3923833203066</c:v>
                </c:pt>
                <c:pt idx="96">
                  <c:v>1273.1865302104534</c:v>
                </c:pt>
                <c:pt idx="97">
                  <c:v>1277.9514115513334</c:v>
                </c:pt>
                <c:pt idx="98">
                  <c:v>1282.7162928922135</c:v>
                </c:pt>
                <c:pt idx="99">
                  <c:v>1286.6870273429467</c:v>
                </c:pt>
                <c:pt idx="100">
                  <c:v>1288.27532112324</c:v>
                </c:pt>
                <c:pt idx="101">
                  <c:v>1287.4811742330935</c:v>
                </c:pt>
                <c:pt idx="102">
                  <c:v>1287.4811742330935</c:v>
                </c:pt>
                <c:pt idx="103">
                  <c:v>1292.2460555739735</c:v>
                </c:pt>
                <c:pt idx="104">
                  <c:v>1295.4226431345601</c:v>
                </c:pt>
                <c:pt idx="105">
                  <c:v>1293.8343493542668</c:v>
                </c:pt>
                <c:pt idx="106">
                  <c:v>1288.27532112324</c:v>
                </c:pt>
                <c:pt idx="107">
                  <c:v>1281.1279991119202</c:v>
                </c:pt>
                <c:pt idx="108">
                  <c:v>1279.5397053316269</c:v>
                </c:pt>
                <c:pt idx="109">
                  <c:v>1281.1279991119202</c:v>
                </c:pt>
                <c:pt idx="110">
                  <c:v>1281.9221460020667</c:v>
                </c:pt>
                <c:pt idx="111">
                  <c:v>1279.5397053316269</c:v>
                </c:pt>
                <c:pt idx="112">
                  <c:v>1277.1572646611867</c:v>
                </c:pt>
                <c:pt idx="113">
                  <c:v>1275.5689708808936</c:v>
                </c:pt>
                <c:pt idx="114">
                  <c:v>1273.1865302104534</c:v>
                </c:pt>
                <c:pt idx="115">
                  <c:v>1273.9806771006001</c:v>
                </c:pt>
                <c:pt idx="116">
                  <c:v>1279.5397053316269</c:v>
                </c:pt>
                <c:pt idx="117">
                  <c:v>1284.3045866725067</c:v>
                </c:pt>
                <c:pt idx="118">
                  <c:v>1282.7162928922135</c:v>
                </c:pt>
                <c:pt idx="119">
                  <c:v>1280.3338522217734</c:v>
                </c:pt>
                <c:pt idx="120">
                  <c:v>1280.3338522217734</c:v>
                </c:pt>
                <c:pt idx="121">
                  <c:v>1275.5689708808936</c:v>
                </c:pt>
                <c:pt idx="122">
                  <c:v>1361.3368350167334</c:v>
                </c:pt>
                <c:pt idx="123">
                  <c:v>1447.1046991525736</c:v>
                </c:pt>
                <c:pt idx="124">
                  <c:v>1366.8958632477602</c:v>
                </c:pt>
                <c:pt idx="125">
                  <c:v>1397.8675919634802</c:v>
                </c:pt>
                <c:pt idx="126">
                  <c:v>1428.8393206792002</c:v>
                </c:pt>
                <c:pt idx="127">
                  <c:v>1321.6294905094001</c:v>
                </c:pt>
                <c:pt idx="128">
                  <c:v>1214.4196603396001</c:v>
                </c:pt>
                <c:pt idx="129">
                  <c:v>1107.2098301697999</c:v>
                </c:pt>
                <c:pt idx="130">
                  <c:v>1000</c:v>
                </c:pt>
                <c:pt idx="131">
                  <c:v>1000</c:v>
                </c:pt>
                <c:pt idx="132">
                  <c:v>1000</c:v>
                </c:pt>
                <c:pt idx="133">
                  <c:v>1000</c:v>
                </c:pt>
                <c:pt idx="134">
                  <c:v>1000</c:v>
                </c:pt>
                <c:pt idx="135">
                  <c:v>1000</c:v>
                </c:pt>
                <c:pt idx="136">
                  <c:v>1000</c:v>
                </c:pt>
                <c:pt idx="137">
                  <c:v>1000</c:v>
                </c:pt>
                <c:pt idx="138">
                  <c:v>1000</c:v>
                </c:pt>
                <c:pt idx="139">
                  <c:v>1000</c:v>
                </c:pt>
                <c:pt idx="140">
                  <c:v>1000</c:v>
                </c:pt>
                <c:pt idx="141">
                  <c:v>1000</c:v>
                </c:pt>
                <c:pt idx="142">
                  <c:v>1000</c:v>
                </c:pt>
                <c:pt idx="143">
                  <c:v>1034.9424631664533</c:v>
                </c:pt>
                <c:pt idx="144">
                  <c:v>1088.15030480628</c:v>
                </c:pt>
                <c:pt idx="145">
                  <c:v>1119.122033522</c:v>
                </c:pt>
                <c:pt idx="146">
                  <c:v>1126.2693555333201</c:v>
                </c:pt>
                <c:pt idx="147">
                  <c:v>1121.5044741924401</c:v>
                </c:pt>
                <c:pt idx="148">
                  <c:v>1112.7688584008267</c:v>
                </c:pt>
                <c:pt idx="149">
                  <c:v>1104.8273894993602</c:v>
                </c:pt>
                <c:pt idx="150">
                  <c:v>1092.1210392570133</c:v>
                </c:pt>
                <c:pt idx="151">
                  <c:v>1066.7083387723201</c:v>
                </c:pt>
                <c:pt idx="152">
                  <c:v>1042.8839320679201</c:v>
                </c:pt>
                <c:pt idx="153">
                  <c:v>1034.1483162763066</c:v>
                </c:pt>
                <c:pt idx="154">
                  <c:v>1046.0605196285067</c:v>
                </c:pt>
                <c:pt idx="155">
                  <c:v>1077.0322483442267</c:v>
                </c:pt>
                <c:pt idx="156">
                  <c:v>1108.0039770599467</c:v>
                </c:pt>
                <c:pt idx="157">
                  <c:v>1123.8869148628801</c:v>
                </c:pt>
                <c:pt idx="158">
                  <c:v>1131.0342368742001</c:v>
                </c:pt>
                <c:pt idx="159">
                  <c:v>1142.9464402264</c:v>
                </c:pt>
                <c:pt idx="160">
                  <c:v>1167.5649938209467</c:v>
                </c:pt>
                <c:pt idx="161">
                  <c:v>1200.12501631696</c:v>
                </c:pt>
                <c:pt idx="162">
                  <c:v>1223.1552761312134</c:v>
                </c:pt>
                <c:pt idx="163">
                  <c:v>1228.71430436224</c:v>
                </c:pt>
                <c:pt idx="164">
                  <c:v>1218.3903947903334</c:v>
                </c:pt>
                <c:pt idx="165">
                  <c:v>1183.4479316238801</c:v>
                </c:pt>
                <c:pt idx="166">
                  <c:v>1134.2108244347867</c:v>
                </c:pt>
                <c:pt idx="167">
                  <c:v>1096.8859205978933</c:v>
                </c:pt>
                <c:pt idx="168">
                  <c:v>1078.6205421245199</c:v>
                </c:pt>
                <c:pt idx="169">
                  <c:v>1072.2673670033466</c:v>
                </c:pt>
                <c:pt idx="170">
                  <c:v>1069.8849263329066</c:v>
                </c:pt>
                <c:pt idx="171">
                  <c:v>1067.5024856624666</c:v>
                </c:pt>
                <c:pt idx="172">
                  <c:v>1065.1200449920266</c:v>
                </c:pt>
                <c:pt idx="173">
                  <c:v>1076.2381014540802</c:v>
                </c:pt>
                <c:pt idx="174">
                  <c:v>1116.73959285156</c:v>
                </c:pt>
                <c:pt idx="175">
                  <c:v>1194.5659880859334</c:v>
                </c:pt>
                <c:pt idx="176">
                  <c:v>1312.8938747177867</c:v>
                </c:pt>
                <c:pt idx="177">
                  <c:v>1309.7172871572002</c:v>
                </c:pt>
                <c:pt idx="178">
                  <c:v>1305.7465527064669</c:v>
                </c:pt>
                <c:pt idx="179">
                  <c:v>1336.7182814221869</c:v>
                </c:pt>
                <c:pt idx="180">
                  <c:v>1303.3641120360267</c:v>
                </c:pt>
                <c:pt idx="181">
                  <c:v>1328.7768125207201</c:v>
                </c:pt>
                <c:pt idx="182">
                  <c:v>1354.1895130054136</c:v>
                </c:pt>
                <c:pt idx="183">
                  <c:v>1308.1289933769067</c:v>
                </c:pt>
                <c:pt idx="184">
                  <c:v>1297.8050838050001</c:v>
                </c:pt>
                <c:pt idx="185">
                  <c:v>1281.1279991119202</c:v>
                </c:pt>
                <c:pt idx="186">
                  <c:v>1225.5377168016535</c:v>
                </c:pt>
                <c:pt idx="187">
                  <c:v>1117.5337397417068</c:v>
                </c:pt>
                <c:pt idx="188">
                  <c:v>1000</c:v>
                </c:pt>
                <c:pt idx="189">
                  <c:v>1000</c:v>
                </c:pt>
                <c:pt idx="190">
                  <c:v>1000</c:v>
                </c:pt>
                <c:pt idx="191">
                  <c:v>1000</c:v>
                </c:pt>
                <c:pt idx="192">
                  <c:v>1000</c:v>
                </c:pt>
                <c:pt idx="193">
                  <c:v>1000</c:v>
                </c:pt>
                <c:pt idx="194">
                  <c:v>1000</c:v>
                </c:pt>
                <c:pt idx="195">
                  <c:v>1000</c:v>
                </c:pt>
                <c:pt idx="196">
                  <c:v>1000</c:v>
                </c:pt>
                <c:pt idx="197">
                  <c:v>1000</c:v>
                </c:pt>
                <c:pt idx="198">
                  <c:v>1000</c:v>
                </c:pt>
                <c:pt idx="199">
                  <c:v>1000</c:v>
                </c:pt>
                <c:pt idx="200">
                  <c:v>1000</c:v>
                </c:pt>
                <c:pt idx="201">
                  <c:v>1000</c:v>
                </c:pt>
                <c:pt idx="202">
                  <c:v>1000</c:v>
                </c:pt>
                <c:pt idx="203">
                  <c:v>1000</c:v>
                </c:pt>
                <c:pt idx="204">
                  <c:v>1000</c:v>
                </c:pt>
                <c:pt idx="205">
                  <c:v>1000</c:v>
                </c:pt>
                <c:pt idx="206">
                  <c:v>1000</c:v>
                </c:pt>
                <c:pt idx="207">
                  <c:v>1000</c:v>
                </c:pt>
                <c:pt idx="208">
                  <c:v>1000</c:v>
                </c:pt>
                <c:pt idx="209">
                  <c:v>1000</c:v>
                </c:pt>
                <c:pt idx="210">
                  <c:v>1000</c:v>
                </c:pt>
                <c:pt idx="211">
                  <c:v>1000</c:v>
                </c:pt>
                <c:pt idx="212">
                  <c:v>1000</c:v>
                </c:pt>
                <c:pt idx="213">
                  <c:v>1000</c:v>
                </c:pt>
                <c:pt idx="214">
                  <c:v>1000</c:v>
                </c:pt>
                <c:pt idx="215">
                  <c:v>1000</c:v>
                </c:pt>
                <c:pt idx="216">
                  <c:v>1000</c:v>
                </c:pt>
                <c:pt idx="217">
                  <c:v>1000</c:v>
                </c:pt>
                <c:pt idx="218">
                  <c:v>1000</c:v>
                </c:pt>
                <c:pt idx="219">
                  <c:v>1000</c:v>
                </c:pt>
                <c:pt idx="220">
                  <c:v>1000</c:v>
                </c:pt>
                <c:pt idx="221">
                  <c:v>1000</c:v>
                </c:pt>
                <c:pt idx="222">
                  <c:v>1000</c:v>
                </c:pt>
                <c:pt idx="223">
                  <c:v>1000</c:v>
                </c:pt>
                <c:pt idx="224">
                  <c:v>1000</c:v>
                </c:pt>
                <c:pt idx="225">
                  <c:v>1000</c:v>
                </c:pt>
                <c:pt idx="226">
                  <c:v>1000</c:v>
                </c:pt>
                <c:pt idx="227">
                  <c:v>1000</c:v>
                </c:pt>
                <c:pt idx="228">
                  <c:v>1000</c:v>
                </c:pt>
                <c:pt idx="229">
                  <c:v>1000</c:v>
                </c:pt>
                <c:pt idx="230">
                  <c:v>1000</c:v>
                </c:pt>
                <c:pt idx="231">
                  <c:v>1000</c:v>
                </c:pt>
                <c:pt idx="232">
                  <c:v>1000</c:v>
                </c:pt>
                <c:pt idx="233">
                  <c:v>1000</c:v>
                </c:pt>
                <c:pt idx="234">
                  <c:v>1000</c:v>
                </c:pt>
                <c:pt idx="235">
                  <c:v>1000</c:v>
                </c:pt>
                <c:pt idx="236">
                  <c:v>1000</c:v>
                </c:pt>
                <c:pt idx="237">
                  <c:v>1000</c:v>
                </c:pt>
                <c:pt idx="238">
                  <c:v>1000</c:v>
                </c:pt>
                <c:pt idx="239">
                  <c:v>1000</c:v>
                </c:pt>
                <c:pt idx="240">
                  <c:v>1000</c:v>
                </c:pt>
                <c:pt idx="241">
                  <c:v>1000</c:v>
                </c:pt>
                <c:pt idx="242">
                  <c:v>1000</c:v>
                </c:pt>
                <c:pt idx="243">
                  <c:v>1000</c:v>
                </c:pt>
                <c:pt idx="244">
                  <c:v>1000</c:v>
                </c:pt>
                <c:pt idx="245">
                  <c:v>1000</c:v>
                </c:pt>
                <c:pt idx="246">
                  <c:v>1000</c:v>
                </c:pt>
                <c:pt idx="247">
                  <c:v>1000</c:v>
                </c:pt>
                <c:pt idx="248">
                  <c:v>1000</c:v>
                </c:pt>
                <c:pt idx="249">
                  <c:v>1000</c:v>
                </c:pt>
                <c:pt idx="250">
                  <c:v>1000</c:v>
                </c:pt>
                <c:pt idx="251">
                  <c:v>1000</c:v>
                </c:pt>
                <c:pt idx="252">
                  <c:v>1000</c:v>
                </c:pt>
                <c:pt idx="253">
                  <c:v>1074.6498076737867</c:v>
                </c:pt>
                <c:pt idx="254">
                  <c:v>1176.30060961256</c:v>
                </c:pt>
                <c:pt idx="255">
                  <c:v>1262.0684737484</c:v>
                </c:pt>
                <c:pt idx="256">
                  <c:v>1347.0421909940935</c:v>
                </c:pt>
                <c:pt idx="257">
                  <c:v>1316.0704622783735</c:v>
                </c:pt>
                <c:pt idx="258">
                  <c:v>1285.8928804528</c:v>
                </c:pt>
                <c:pt idx="259">
                  <c:v>1378.0139197098135</c:v>
                </c:pt>
                <c:pt idx="260">
                  <c:v>1486.0178967697602</c:v>
                </c:pt>
                <c:pt idx="261">
                  <c:v>1574.1682015760402</c:v>
                </c:pt>
                <c:pt idx="262">
                  <c:v>1603.5516365114668</c:v>
                </c:pt>
                <c:pt idx="263">
                  <c:v>1590.0511393789734</c:v>
                </c:pt>
                <c:pt idx="264">
                  <c:v>1543.990619750467</c:v>
                </c:pt>
                <c:pt idx="265">
                  <c:v>1484.429602989467</c:v>
                </c:pt>
                <c:pt idx="266">
                  <c:v>1444.7222584821336</c:v>
                </c:pt>
                <c:pt idx="267">
                  <c:v>1428.8393206792002</c:v>
                </c:pt>
                <c:pt idx="268">
                  <c:v>1420.8978517777336</c:v>
                </c:pt>
                <c:pt idx="269">
                  <c:v>1403.426620194507</c:v>
                </c:pt>
                <c:pt idx="270">
                  <c:v>1371.6607445886402</c:v>
                </c:pt>
                <c:pt idx="271">
                  <c:v>1331.1592531911601</c:v>
                </c:pt>
                <c:pt idx="272">
                  <c:v>1285.0987335626535</c:v>
                </c:pt>
                <c:pt idx="273">
                  <c:v>1231.8908919228268</c:v>
                </c:pt>
                <c:pt idx="274">
                  <c:v>1164.3884062603602</c:v>
                </c:pt>
                <c:pt idx="275">
                  <c:v>1080.2088359048134</c:v>
                </c:pt>
                <c:pt idx="276">
                  <c:v>1000</c:v>
                </c:pt>
                <c:pt idx="277">
                  <c:v>1000</c:v>
                </c:pt>
                <c:pt idx="278">
                  <c:v>1000</c:v>
                </c:pt>
                <c:pt idx="279">
                  <c:v>1000</c:v>
                </c:pt>
                <c:pt idx="280">
                  <c:v>1000</c:v>
                </c:pt>
                <c:pt idx="281">
                  <c:v>1000</c:v>
                </c:pt>
                <c:pt idx="282">
                  <c:v>1000</c:v>
                </c:pt>
                <c:pt idx="283">
                  <c:v>1000</c:v>
                </c:pt>
                <c:pt idx="284">
                  <c:v>1000</c:v>
                </c:pt>
                <c:pt idx="285">
                  <c:v>1000</c:v>
                </c:pt>
                <c:pt idx="286">
                  <c:v>1000</c:v>
                </c:pt>
                <c:pt idx="287">
                  <c:v>1000</c:v>
                </c:pt>
                <c:pt idx="288">
                  <c:v>1000</c:v>
                </c:pt>
                <c:pt idx="289">
                  <c:v>1000</c:v>
                </c:pt>
                <c:pt idx="290">
                  <c:v>1000</c:v>
                </c:pt>
                <c:pt idx="291">
                  <c:v>1000</c:v>
                </c:pt>
                <c:pt idx="292">
                  <c:v>1000</c:v>
                </c:pt>
                <c:pt idx="293">
                  <c:v>1000</c:v>
                </c:pt>
                <c:pt idx="294">
                  <c:v>1000</c:v>
                </c:pt>
                <c:pt idx="295">
                  <c:v>1000</c:v>
                </c:pt>
                <c:pt idx="296">
                  <c:v>1000</c:v>
                </c:pt>
                <c:pt idx="297">
                  <c:v>1000</c:v>
                </c:pt>
                <c:pt idx="298">
                  <c:v>1000</c:v>
                </c:pt>
                <c:pt idx="299">
                  <c:v>1000</c:v>
                </c:pt>
                <c:pt idx="300">
                  <c:v>1000</c:v>
                </c:pt>
                <c:pt idx="301">
                  <c:v>1000</c:v>
                </c:pt>
                <c:pt idx="302">
                  <c:v>1000</c:v>
                </c:pt>
                <c:pt idx="303">
                  <c:v>1000</c:v>
                </c:pt>
                <c:pt idx="304">
                  <c:v>1000</c:v>
                </c:pt>
                <c:pt idx="305">
                  <c:v>1000</c:v>
                </c:pt>
                <c:pt idx="306">
                  <c:v>1000</c:v>
                </c:pt>
                <c:pt idx="307">
                  <c:v>1000</c:v>
                </c:pt>
                <c:pt idx="308">
                  <c:v>1000</c:v>
                </c:pt>
                <c:pt idx="309">
                  <c:v>1000</c:v>
                </c:pt>
                <c:pt idx="310">
                  <c:v>1000</c:v>
                </c:pt>
                <c:pt idx="311">
                  <c:v>1000</c:v>
                </c:pt>
                <c:pt idx="312">
                  <c:v>1000</c:v>
                </c:pt>
                <c:pt idx="313">
                  <c:v>1000</c:v>
                </c:pt>
                <c:pt idx="314">
                  <c:v>1000</c:v>
                </c:pt>
                <c:pt idx="315">
                  <c:v>1000</c:v>
                </c:pt>
                <c:pt idx="316">
                  <c:v>1000</c:v>
                </c:pt>
                <c:pt idx="317">
                  <c:v>1000</c:v>
                </c:pt>
                <c:pt idx="318">
                  <c:v>1000</c:v>
                </c:pt>
                <c:pt idx="319">
                  <c:v>1000</c:v>
                </c:pt>
                <c:pt idx="320">
                  <c:v>1000</c:v>
                </c:pt>
                <c:pt idx="321">
                  <c:v>1000</c:v>
                </c:pt>
                <c:pt idx="322">
                  <c:v>1000</c:v>
                </c:pt>
                <c:pt idx="323">
                  <c:v>1035.7366100566001</c:v>
                </c:pt>
                <c:pt idx="324">
                  <c:v>1136.5932651052267</c:v>
                </c:pt>
                <c:pt idx="325">
                  <c:v>1239.0382139341468</c:v>
                </c:pt>
                <c:pt idx="326">
                  <c:v>1325.6002249601333</c:v>
                </c:pt>
                <c:pt idx="327">
                  <c:v>1397.0734450733335</c:v>
                </c:pt>
                <c:pt idx="328">
                  <c:v>1408.1915015353868</c:v>
                </c:pt>
                <c:pt idx="329">
                  <c:v>1379.6022134901068</c:v>
                </c:pt>
                <c:pt idx="330">
                  <c:v>1319.2470498389603</c:v>
                </c:pt>
                <c:pt idx="331">
                  <c:v>1254.1270048469335</c:v>
                </c:pt>
                <c:pt idx="332">
                  <c:v>1193.7718411957867</c:v>
                </c:pt>
                <c:pt idx="333">
                  <c:v>1133.4166775446402</c:v>
                </c:pt>
                <c:pt idx="334">
                  <c:v>1064.3258981018801</c:v>
                </c:pt>
                <c:pt idx="335">
                  <c:v>1000</c:v>
                </c:pt>
                <c:pt idx="336">
                  <c:v>1000</c:v>
                </c:pt>
                <c:pt idx="337">
                  <c:v>1000</c:v>
                </c:pt>
                <c:pt idx="338">
                  <c:v>1000</c:v>
                </c:pt>
                <c:pt idx="339">
                  <c:v>1000</c:v>
                </c:pt>
                <c:pt idx="340">
                  <c:v>1000</c:v>
                </c:pt>
                <c:pt idx="341">
                  <c:v>1000</c:v>
                </c:pt>
                <c:pt idx="342">
                  <c:v>1000</c:v>
                </c:pt>
                <c:pt idx="343">
                  <c:v>1000</c:v>
                </c:pt>
                <c:pt idx="344">
                  <c:v>1000</c:v>
                </c:pt>
                <c:pt idx="345">
                  <c:v>1000</c:v>
                </c:pt>
                <c:pt idx="346">
                  <c:v>1000</c:v>
                </c:pt>
                <c:pt idx="347">
                  <c:v>1000</c:v>
                </c:pt>
                <c:pt idx="348">
                  <c:v>1000</c:v>
                </c:pt>
                <c:pt idx="349">
                  <c:v>1000</c:v>
                </c:pt>
                <c:pt idx="350">
                  <c:v>1000</c:v>
                </c:pt>
                <c:pt idx="351">
                  <c:v>1000</c:v>
                </c:pt>
                <c:pt idx="352">
                  <c:v>1000</c:v>
                </c:pt>
                <c:pt idx="353">
                  <c:v>1000</c:v>
                </c:pt>
                <c:pt idx="354">
                  <c:v>1000</c:v>
                </c:pt>
                <c:pt idx="355">
                  <c:v>1073.0615138934934</c:v>
                </c:pt>
                <c:pt idx="356">
                  <c:v>1177.8889033928533</c:v>
                </c:pt>
                <c:pt idx="357">
                  <c:v>1289.8636149035335</c:v>
                </c:pt>
                <c:pt idx="358">
                  <c:v>1378.8080665999603</c:v>
                </c:pt>
                <c:pt idx="359">
                  <c:v>1308.1289933769067</c:v>
                </c:pt>
                <c:pt idx="360">
                  <c:v>1238.2440670440001</c:v>
                </c:pt>
                <c:pt idx="361">
                  <c:v>1293.8343493542668</c:v>
                </c:pt>
                <c:pt idx="362">
                  <c:v>1361.3368350167334</c:v>
                </c:pt>
                <c:pt idx="363">
                  <c:v>1432.8100551299335</c:v>
                </c:pt>
                <c:pt idx="364">
                  <c:v>1364.5134225773202</c:v>
                </c:pt>
                <c:pt idx="365">
                  <c:v>1295.4226431345601</c:v>
                </c:pt>
                <c:pt idx="366">
                  <c:v>1353.3953661152668</c:v>
                </c:pt>
                <c:pt idx="367">
                  <c:v>1410.5739422058268</c:v>
                </c:pt>
                <c:pt idx="368">
                  <c:v>1461.3993431752135</c:v>
                </c:pt>
                <c:pt idx="369">
                  <c:v>1364.5134225773202</c:v>
                </c:pt>
                <c:pt idx="370">
                  <c:v>1266.8333550892801</c:v>
                </c:pt>
                <c:pt idx="371">
                  <c:v>1293.0402024641201</c:v>
                </c:pt>
                <c:pt idx="372">
                  <c:v>1319.2470498389603</c:v>
                </c:pt>
                <c:pt idx="373">
                  <c:v>1344.6597503236535</c:v>
                </c:pt>
                <c:pt idx="374">
                  <c:v>1362.9251287970269</c:v>
                </c:pt>
                <c:pt idx="375">
                  <c:v>1369.2783039182002</c:v>
                </c:pt>
                <c:pt idx="376">
                  <c:v>1366.1017163576134</c:v>
                </c:pt>
                <c:pt idx="377">
                  <c:v>1348.6304847743868</c:v>
                </c:pt>
                <c:pt idx="378">
                  <c:v>1312.09972782764</c:v>
                </c:pt>
                <c:pt idx="379">
                  <c:v>1373.2490383689335</c:v>
                </c:pt>
                <c:pt idx="380">
                  <c:v>1433.6042020200803</c:v>
                </c:pt>
                <c:pt idx="381">
                  <c:v>1492.3710718909335</c:v>
                </c:pt>
                <c:pt idx="382">
                  <c:v>1412.9563828762668</c:v>
                </c:pt>
                <c:pt idx="383">
                  <c:v>1341.483162763067</c:v>
                </c:pt>
                <c:pt idx="384">
                  <c:v>1269.2157957597201</c:v>
                </c:pt>
                <c:pt idx="385">
                  <c:v>1225.5377168016535</c:v>
                </c:pt>
                <c:pt idx="386">
                  <c:v>1202.5074569874</c:v>
                </c:pt>
                <c:pt idx="387">
                  <c:v>1195.3601349760802</c:v>
                </c:pt>
                <c:pt idx="388">
                  <c:v>1200.12501631696</c:v>
                </c:pt>
                <c:pt idx="389">
                  <c:v>1227.1260105819467</c:v>
                </c:pt>
                <c:pt idx="390">
                  <c:v>1281.9221460020667</c:v>
                </c:pt>
                <c:pt idx="391">
                  <c:v>1347.83633788424</c:v>
                </c:pt>
                <c:pt idx="392">
                  <c:v>1406.6032077550935</c:v>
                </c:pt>
                <c:pt idx="393">
                  <c:v>1323.2177842896936</c:v>
                </c:pt>
                <c:pt idx="394">
                  <c:v>1240.6265077144401</c:v>
                </c:pt>
                <c:pt idx="395">
                  <c:v>1271.5982364301601</c:v>
                </c:pt>
                <c:pt idx="396">
                  <c:v>1298.5992306951468</c:v>
                </c:pt>
                <c:pt idx="397">
                  <c:v>1324.0119311798401</c:v>
                </c:pt>
                <c:pt idx="398">
                  <c:v>1355.7778067857068</c:v>
                </c:pt>
                <c:pt idx="399">
                  <c:v>1401.8383264142135</c:v>
                </c:pt>
                <c:pt idx="400">
                  <c:v>1457.4286087244802</c:v>
                </c:pt>
                <c:pt idx="401">
                  <c:v>1513.018891034747</c:v>
                </c:pt>
                <c:pt idx="402">
                  <c:v>1409.7797953156801</c:v>
                </c:pt>
                <c:pt idx="403">
                  <c:v>1307.3348464867602</c:v>
                </c:pt>
                <c:pt idx="404">
                  <c:v>1336.7182814221869</c:v>
                </c:pt>
                <c:pt idx="405">
                  <c:v>1369.2783039182002</c:v>
                </c:pt>
                <c:pt idx="406">
                  <c:v>1401.8383264142135</c:v>
                </c:pt>
                <c:pt idx="407">
                  <c:v>1427.2510268989067</c:v>
                </c:pt>
                <c:pt idx="408">
                  <c:v>1440.7515240314003</c:v>
                </c:pt>
                <c:pt idx="409">
                  <c:v>1443.1339647018401</c:v>
                </c:pt>
                <c:pt idx="410">
                  <c:v>1439.9573771412533</c:v>
                </c:pt>
                <c:pt idx="411">
                  <c:v>1432.0159082397868</c:v>
                </c:pt>
                <c:pt idx="412">
                  <c:v>1421.6919986678802</c:v>
                </c:pt>
                <c:pt idx="413">
                  <c:v>1411.3680890959736</c:v>
                </c:pt>
                <c:pt idx="414">
                  <c:v>1399.4558857437735</c:v>
                </c:pt>
                <c:pt idx="415">
                  <c:v>1384.3670948309868</c:v>
                </c:pt>
                <c:pt idx="416">
                  <c:v>1364.5134225773202</c:v>
                </c:pt>
                <c:pt idx="417">
                  <c:v>1342.2773096532135</c:v>
                </c:pt>
                <c:pt idx="418">
                  <c:v>1318.4529029488135</c:v>
                </c:pt>
                <c:pt idx="419">
                  <c:v>1297.0109369148536</c:v>
                </c:pt>
                <c:pt idx="420">
                  <c:v>1278.7455584414802</c:v>
                </c:pt>
                <c:pt idx="421">
                  <c:v>1260.4801799681068</c:v>
                </c:pt>
                <c:pt idx="422">
                  <c:v>1359.7485412364401</c:v>
                </c:pt>
                <c:pt idx="423">
                  <c:v>1459.0169025047735</c:v>
                </c:pt>
                <c:pt idx="424">
                  <c:v>1401.8383264142135</c:v>
                </c:pt>
                <c:pt idx="425">
                  <c:v>1330.3651063010136</c:v>
                </c:pt>
                <c:pt idx="426">
                  <c:v>1380.3963603802536</c:v>
                </c:pt>
                <c:pt idx="427">
                  <c:v>1430.4276144594935</c:v>
                </c:pt>
                <c:pt idx="428">
                  <c:v>1381.9846541605468</c:v>
                </c:pt>
                <c:pt idx="429">
                  <c:v>1373.2490383689335</c:v>
                </c:pt>
                <c:pt idx="430">
                  <c:v>1389.1319761718669</c:v>
                </c:pt>
                <c:pt idx="431">
                  <c:v>1412.9563828762668</c:v>
                </c:pt>
                <c:pt idx="432">
                  <c:v>1423.2802924481734</c:v>
                </c:pt>
                <c:pt idx="433">
                  <c:v>1417.7212642171469</c:v>
                </c:pt>
                <c:pt idx="434">
                  <c:v>1395.4851512930402</c:v>
                </c:pt>
                <c:pt idx="435">
                  <c:v>1405.0149139748</c:v>
                </c:pt>
                <c:pt idx="436">
                  <c:v>1451.8695804934534</c:v>
                </c:pt>
                <c:pt idx="437">
                  <c:v>1533.6667101785602</c:v>
                </c:pt>
                <c:pt idx="438">
                  <c:v>1624.1994556552802</c:v>
                </c:pt>
                <c:pt idx="439">
                  <c:v>1520.1662130460668</c:v>
                </c:pt>
                <c:pt idx="440">
                  <c:v>1416.1329704368536</c:v>
                </c:pt>
                <c:pt idx="441">
                  <c:v>1447.8988460427202</c:v>
                </c:pt>
                <c:pt idx="442">
                  <c:v>1474.1056934175601</c:v>
                </c:pt>
                <c:pt idx="443">
                  <c:v>1358.1602474561469</c:v>
                </c:pt>
                <c:pt idx="444">
                  <c:v>1243.0089483848801</c:v>
                </c:pt>
                <c:pt idx="445">
                  <c:v>1245.3913890553201</c:v>
                </c:pt>
                <c:pt idx="446">
                  <c:v>1242.2148014947334</c:v>
                </c:pt>
                <c:pt idx="447">
                  <c:v>1354.1895130054136</c:v>
                </c:pt>
                <c:pt idx="448">
                  <c:v>1466.9583714062401</c:v>
                </c:pt>
                <c:pt idx="449">
                  <c:v>1437.5749364708136</c:v>
                </c:pt>
                <c:pt idx="450">
                  <c:v>1401.8383264142135</c:v>
                </c:pt>
                <c:pt idx="451">
                  <c:v>1359.7485412364401</c:v>
                </c:pt>
                <c:pt idx="452">
                  <c:v>1312.09972782764</c:v>
                </c:pt>
                <c:pt idx="453">
                  <c:v>1389.9261230620136</c:v>
                </c:pt>
                <c:pt idx="454">
                  <c:v>1466.9583714062401</c:v>
                </c:pt>
                <c:pt idx="455">
                  <c:v>1402.6324733043602</c:v>
                </c:pt>
                <c:pt idx="456">
                  <c:v>1336.7182814221869</c:v>
                </c:pt>
                <c:pt idx="457">
                  <c:v>1350.2187785546803</c:v>
                </c:pt>
                <c:pt idx="458">
                  <c:v>1362.9251287970269</c:v>
                </c:pt>
                <c:pt idx="459">
                  <c:v>1258.0977392976667</c:v>
                </c:pt>
                <c:pt idx="460">
                  <c:v>1164.3884062603602</c:v>
                </c:pt>
                <c:pt idx="461">
                  <c:v>1079.4146890146667</c:v>
                </c:pt>
                <c:pt idx="462">
                  <c:v>1000</c:v>
                </c:pt>
                <c:pt idx="463">
                  <c:v>1000</c:v>
                </c:pt>
                <c:pt idx="464">
                  <c:v>1007.1473220113201</c:v>
                </c:pt>
                <c:pt idx="465">
                  <c:v>1055.5902823102667</c:v>
                </c:pt>
                <c:pt idx="466">
                  <c:v>1101.6508019387734</c:v>
                </c:pt>
                <c:pt idx="467">
                  <c:v>1135.0049713249334</c:v>
                </c:pt>
                <c:pt idx="468">
                  <c:v>1165.9767000406534</c:v>
                </c:pt>
                <c:pt idx="469">
                  <c:v>1212.0372196691601</c:v>
                </c:pt>
                <c:pt idx="470">
                  <c:v>1281.9221460020667</c:v>
                </c:pt>
                <c:pt idx="471">
                  <c:v>1372.4548914787867</c:v>
                </c:pt>
                <c:pt idx="472">
                  <c:v>1353.3953661152668</c:v>
                </c:pt>
                <c:pt idx="473">
                  <c:v>1334.3358407517469</c:v>
                </c:pt>
                <c:pt idx="474">
                  <c:v>1441.5456709215468</c:v>
                </c:pt>
                <c:pt idx="475">
                  <c:v>1546.3730604209068</c:v>
                </c:pt>
                <c:pt idx="476">
                  <c:v>1648.8180092498269</c:v>
                </c:pt>
                <c:pt idx="477">
                  <c:v>1565.4325857844269</c:v>
                </c:pt>
                <c:pt idx="478">
                  <c:v>1482.0471623190269</c:v>
                </c:pt>
                <c:pt idx="479">
                  <c:v>1546.3730604209068</c:v>
                </c:pt>
                <c:pt idx="480">
                  <c:v>1595.6101676100002</c:v>
                </c:pt>
                <c:pt idx="481">
                  <c:v>1486.812043659907</c:v>
                </c:pt>
                <c:pt idx="482">
                  <c:v>1424.8685862284669</c:v>
                </c:pt>
                <c:pt idx="483">
                  <c:v>1364.5134225773202</c:v>
                </c:pt>
                <c:pt idx="484">
                  <c:v>1381.9846541605468</c:v>
                </c:pt>
                <c:pt idx="485">
                  <c:v>1392.3085637324534</c:v>
                </c:pt>
                <c:pt idx="486">
                  <c:v>1394.6910044028937</c:v>
                </c:pt>
                <c:pt idx="487">
                  <c:v>1386.7495355014269</c:v>
                </c:pt>
                <c:pt idx="488">
                  <c:v>1361.3368350167334</c:v>
                </c:pt>
                <c:pt idx="489">
                  <c:v>1320.8353436192533</c:v>
                </c:pt>
                <c:pt idx="490">
                  <c:v>1394.6910044028937</c:v>
                </c:pt>
                <c:pt idx="491">
                  <c:v>1468.5466651865336</c:v>
                </c:pt>
                <c:pt idx="492">
                  <c:v>1388.3378292817201</c:v>
                </c:pt>
                <c:pt idx="493">
                  <c:v>1317.6587560586668</c:v>
                </c:pt>
                <c:pt idx="494">
                  <c:v>1266.0392081991336</c:v>
                </c:pt>
                <c:pt idx="495">
                  <c:v>1238.2440670440001</c:v>
                </c:pt>
                <c:pt idx="496">
                  <c:v>1231.0967450326802</c:v>
                </c:pt>
                <c:pt idx="497">
                  <c:v>1232.6850388129735</c:v>
                </c:pt>
                <c:pt idx="498">
                  <c:v>1241.4206546045868</c:v>
                </c:pt>
                <c:pt idx="499">
                  <c:v>1255.7152986272267</c:v>
                </c:pt>
                <c:pt idx="500">
                  <c:v>1269.2157957597201</c:v>
                </c:pt>
                <c:pt idx="501">
                  <c:v>1280.3338522217734</c:v>
                </c:pt>
                <c:pt idx="502">
                  <c:v>1289.0694680133868</c:v>
                </c:pt>
                <c:pt idx="503">
                  <c:v>1301.7758182557334</c:v>
                </c:pt>
                <c:pt idx="504">
                  <c:v>1320.0411967291068</c:v>
                </c:pt>
                <c:pt idx="505">
                  <c:v>1341.483162763067</c:v>
                </c:pt>
                <c:pt idx="506">
                  <c:v>1361.3368350167334</c:v>
                </c:pt>
                <c:pt idx="507">
                  <c:v>1375.6314790393735</c:v>
                </c:pt>
                <c:pt idx="508">
                  <c:v>1387.5436823915734</c:v>
                </c:pt>
                <c:pt idx="509">
                  <c:v>1397.8675919634802</c:v>
                </c:pt>
                <c:pt idx="510">
                  <c:v>1408.1915015353868</c:v>
                </c:pt>
                <c:pt idx="511">
                  <c:v>1416.9271173270001</c:v>
                </c:pt>
                <c:pt idx="512">
                  <c:v>1426.4568800087602</c:v>
                </c:pt>
                <c:pt idx="513">
                  <c:v>1437.5749364708136</c:v>
                </c:pt>
                <c:pt idx="514">
                  <c:v>1451.0754336033069</c:v>
                </c:pt>
                <c:pt idx="515">
                  <c:v>1336.7182814221869</c:v>
                </c:pt>
                <c:pt idx="516">
                  <c:v>1221.5669823509202</c:v>
                </c:pt>
                <c:pt idx="517">
                  <c:v>1230.3025981425335</c:v>
                </c:pt>
                <c:pt idx="518">
                  <c:v>1241.4206546045868</c:v>
                </c:pt>
                <c:pt idx="519">
                  <c:v>1258.8918861878135</c:v>
                </c:pt>
                <c:pt idx="520">
                  <c:v>1281.1279991119202</c:v>
                </c:pt>
                <c:pt idx="521">
                  <c:v>1304.9524058163202</c:v>
                </c:pt>
                <c:pt idx="522">
                  <c:v>1325.6002249601333</c:v>
                </c:pt>
                <c:pt idx="523">
                  <c:v>1340.6890158729202</c:v>
                </c:pt>
                <c:pt idx="524">
                  <c:v>1351.0129254448268</c:v>
                </c:pt>
                <c:pt idx="525">
                  <c:v>1356.5719536758534</c:v>
                </c:pt>
                <c:pt idx="526">
                  <c:v>1358.1602474561469</c:v>
                </c:pt>
                <c:pt idx="527">
                  <c:v>1355.7778067857068</c:v>
                </c:pt>
                <c:pt idx="528">
                  <c:v>1348.6304847743868</c:v>
                </c:pt>
                <c:pt idx="529">
                  <c:v>1336.7182814221869</c:v>
                </c:pt>
                <c:pt idx="530">
                  <c:v>1319.2470498389603</c:v>
                </c:pt>
                <c:pt idx="531">
                  <c:v>1294.6284962444133</c:v>
                </c:pt>
                <c:pt idx="532">
                  <c:v>1373.2490383689335</c:v>
                </c:pt>
                <c:pt idx="533">
                  <c:v>1452.6637273836002</c:v>
                </c:pt>
                <c:pt idx="534">
                  <c:v>1358.1602474561469</c:v>
                </c:pt>
                <c:pt idx="535">
                  <c:v>1258.8918861878135</c:v>
                </c:pt>
                <c:pt idx="536">
                  <c:v>1371.6607445886402</c:v>
                </c:pt>
                <c:pt idx="537">
                  <c:v>1488.4003374402002</c:v>
                </c:pt>
                <c:pt idx="538">
                  <c:v>1450.2812867131602</c:v>
                </c:pt>
                <c:pt idx="539">
                  <c:v>1372.4548914787867</c:v>
                </c:pt>
                <c:pt idx="540">
                  <c:v>1297.8050838050001</c:v>
                </c:pt>
                <c:pt idx="541">
                  <c:v>1240.6265077144401</c:v>
                </c:pt>
                <c:pt idx="542">
                  <c:v>1216.8021010100401</c:v>
                </c:pt>
                <c:pt idx="543">
                  <c:v>1244.5972421651734</c:v>
                </c:pt>
                <c:pt idx="544">
                  <c:v>1327.1885187404268</c:v>
                </c:pt>
                <c:pt idx="545">
                  <c:v>1285.8928804528</c:v>
                </c:pt>
                <c:pt idx="546">
                  <c:v>1244.5972421651734</c:v>
                </c:pt>
                <c:pt idx="547">
                  <c:v>1269.2157957597201</c:v>
                </c:pt>
                <c:pt idx="548">
                  <c:v>1274.7748239907469</c:v>
                </c:pt>
                <c:pt idx="549">
                  <c:v>1293.8343493542668</c:v>
                </c:pt>
                <c:pt idx="550">
                  <c:v>1339.1007220926267</c:v>
                </c:pt>
                <c:pt idx="551">
                  <c:v>1400.2500326339202</c:v>
                </c:pt>
                <c:pt idx="552">
                  <c:v>1318.4529029488135</c:v>
                </c:pt>
                <c:pt idx="553">
                  <c:v>1237.4499201538533</c:v>
                </c:pt>
                <c:pt idx="554">
                  <c:v>1258.0977392976667</c:v>
                </c:pt>
                <c:pt idx="555">
                  <c:v>1274.7748239907469</c:v>
                </c:pt>
                <c:pt idx="556">
                  <c:v>1291.4519086838268</c:v>
                </c:pt>
                <c:pt idx="557">
                  <c:v>1312.8938747177867</c:v>
                </c:pt>
                <c:pt idx="558">
                  <c:v>1339.8948689827735</c:v>
                </c:pt>
                <c:pt idx="559">
                  <c:v>1371.6607445886402</c:v>
                </c:pt>
                <c:pt idx="560">
                  <c:v>1402.6324733043602</c:v>
                </c:pt>
                <c:pt idx="561">
                  <c:v>1424.0744393383202</c:v>
                </c:pt>
                <c:pt idx="562">
                  <c:v>1430.4276144594935</c:v>
                </c:pt>
                <c:pt idx="563">
                  <c:v>1430.4276144594935</c:v>
                </c:pt>
                <c:pt idx="564">
                  <c:v>1424.0744393383202</c:v>
                </c:pt>
                <c:pt idx="565">
                  <c:v>1408.1915015353868</c:v>
                </c:pt>
                <c:pt idx="566">
                  <c:v>1386.7495355014269</c:v>
                </c:pt>
                <c:pt idx="567">
                  <c:v>1362.1309819068802</c:v>
                </c:pt>
                <c:pt idx="568">
                  <c:v>1336.7182814221869</c:v>
                </c:pt>
                <c:pt idx="569">
                  <c:v>1320.8353436192533</c:v>
                </c:pt>
                <c:pt idx="570">
                  <c:v>1316.0704622783735</c:v>
                </c:pt>
                <c:pt idx="571">
                  <c:v>1323.2177842896936</c:v>
                </c:pt>
                <c:pt idx="572">
                  <c:v>1347.83633788424</c:v>
                </c:pt>
                <c:pt idx="573">
                  <c:v>1381.9846541605468</c:v>
                </c:pt>
                <c:pt idx="574">
                  <c:v>1412.9563828762668</c:v>
                </c:pt>
                <c:pt idx="575">
                  <c:v>1434.398348910227</c:v>
                </c:pt>
                <c:pt idx="576">
                  <c:v>1447.8988460427202</c:v>
                </c:pt>
                <c:pt idx="577">
                  <c:v>1456.6344618343335</c:v>
                </c:pt>
                <c:pt idx="578">
                  <c:v>1338.3065752024802</c:v>
                </c:pt>
                <c:pt idx="579">
                  <c:v>1219.9786885706267</c:v>
                </c:pt>
                <c:pt idx="580">
                  <c:v>1226.3318636918</c:v>
                </c:pt>
                <c:pt idx="581">
                  <c:v>1231.8908919228268</c:v>
                </c:pt>
                <c:pt idx="582">
                  <c:v>1234.2733325932668</c:v>
                </c:pt>
                <c:pt idx="583">
                  <c:v>1235.8616263735601</c:v>
                </c:pt>
                <c:pt idx="584">
                  <c:v>1241.4206546045868</c:v>
                </c:pt>
                <c:pt idx="585">
                  <c:v>1253.3328579567867</c:v>
                </c:pt>
                <c:pt idx="586">
                  <c:v>1272.3923833203066</c:v>
                </c:pt>
                <c:pt idx="587">
                  <c:v>1295.4226431345601</c:v>
                </c:pt>
                <c:pt idx="588">
                  <c:v>1318.4529029488135</c:v>
                </c:pt>
                <c:pt idx="589">
                  <c:v>1335.9241345320402</c:v>
                </c:pt>
                <c:pt idx="590">
                  <c:v>1345.4538972138002</c:v>
                </c:pt>
                <c:pt idx="591">
                  <c:v>1347.83633788424</c:v>
                </c:pt>
                <c:pt idx="592">
                  <c:v>1345.4538972138002</c:v>
                </c:pt>
                <c:pt idx="593">
                  <c:v>1339.8948689827735</c:v>
                </c:pt>
                <c:pt idx="594">
                  <c:v>1331.1592531911601</c:v>
                </c:pt>
                <c:pt idx="595">
                  <c:v>1320.8353436192533</c:v>
                </c:pt>
                <c:pt idx="596">
                  <c:v>1312.09972782764</c:v>
                </c:pt>
                <c:pt idx="597">
                  <c:v>1308.9231402670534</c:v>
                </c:pt>
                <c:pt idx="598">
                  <c:v>1309.7172871572002</c:v>
                </c:pt>
                <c:pt idx="599">
                  <c:v>1315.276315388227</c:v>
                </c:pt>
                <c:pt idx="600">
                  <c:v>1328.7768125207201</c:v>
                </c:pt>
                <c:pt idx="601">
                  <c:v>1347.0421909940935</c:v>
                </c:pt>
                <c:pt idx="602">
                  <c:v>1366.8958632477602</c:v>
                </c:pt>
                <c:pt idx="603">
                  <c:v>1387.5436823915734</c:v>
                </c:pt>
                <c:pt idx="604">
                  <c:v>1405.0149139748</c:v>
                </c:pt>
                <c:pt idx="605">
                  <c:v>1413.7505297664134</c:v>
                </c:pt>
                <c:pt idx="606">
                  <c:v>1412.9563828762668</c:v>
                </c:pt>
                <c:pt idx="607">
                  <c:v>1404.2207670846535</c:v>
                </c:pt>
                <c:pt idx="608">
                  <c:v>1392.3085637324534</c:v>
                </c:pt>
                <c:pt idx="609">
                  <c:v>1379.6022134901068</c:v>
                </c:pt>
                <c:pt idx="610">
                  <c:v>1370.072450808347</c:v>
                </c:pt>
                <c:pt idx="611">
                  <c:v>1375.6314790393735</c:v>
                </c:pt>
                <c:pt idx="612">
                  <c:v>1390.7202699521602</c:v>
                </c:pt>
                <c:pt idx="613">
                  <c:v>1405.8090608649468</c:v>
                </c:pt>
                <c:pt idx="614">
                  <c:v>1410.5739422058268</c:v>
                </c:pt>
                <c:pt idx="615">
                  <c:v>1403.426620194507</c:v>
                </c:pt>
                <c:pt idx="616">
                  <c:v>1375.6314790393735</c:v>
                </c:pt>
                <c:pt idx="617">
                  <c:v>1331.9534000813069</c:v>
                </c:pt>
                <c:pt idx="618">
                  <c:v>1289.0694680133868</c:v>
                </c:pt>
                <c:pt idx="619">
                  <c:v>1245.3913890553201</c:v>
                </c:pt>
                <c:pt idx="620">
                  <c:v>1202.5074569874</c:v>
                </c:pt>
                <c:pt idx="621">
                  <c:v>1268.4216488695733</c:v>
                </c:pt>
                <c:pt idx="622">
                  <c:v>1334.3358407517469</c:v>
                </c:pt>
                <c:pt idx="623">
                  <c:v>1270.8040895400136</c:v>
                </c:pt>
                <c:pt idx="624">
                  <c:v>1262.0684737484</c:v>
                </c:pt>
                <c:pt idx="625">
                  <c:v>1289.0694680133868</c:v>
                </c:pt>
                <c:pt idx="626">
                  <c:v>1343.8656034335067</c:v>
                </c:pt>
                <c:pt idx="627">
                  <c:v>1283.5104397823602</c:v>
                </c:pt>
                <c:pt idx="628">
                  <c:v>1223.1552761312134</c:v>
                </c:pt>
                <c:pt idx="629">
                  <c:v>1289.8636149035335</c:v>
                </c:pt>
                <c:pt idx="630">
                  <c:v>1358.9543943462936</c:v>
                </c:pt>
                <c:pt idx="631">
                  <c:v>1289.8636149035335</c:v>
                </c:pt>
                <c:pt idx="632">
                  <c:v>1221.5669823509202</c:v>
                </c:pt>
                <c:pt idx="633">
                  <c:v>1250.1562703962002</c:v>
                </c:pt>
                <c:pt idx="634">
                  <c:v>1273.1865302104534</c:v>
                </c:pt>
                <c:pt idx="635">
                  <c:v>1293.8343493542668</c:v>
                </c:pt>
                <c:pt idx="636">
                  <c:v>1309.7172871572002</c:v>
                </c:pt>
                <c:pt idx="637">
                  <c:v>1319.2470498389603</c:v>
                </c:pt>
                <c:pt idx="638">
                  <c:v>1316.0704622783735</c:v>
                </c:pt>
                <c:pt idx="639">
                  <c:v>1285.8928804528</c:v>
                </c:pt>
                <c:pt idx="640">
                  <c:v>1235.8616263735601</c:v>
                </c:pt>
                <c:pt idx="641">
                  <c:v>1170.7415813815335</c:v>
                </c:pt>
                <c:pt idx="642">
                  <c:v>1111.97471151068</c:v>
                </c:pt>
                <c:pt idx="643">
                  <c:v>1000</c:v>
                </c:pt>
                <c:pt idx="644">
                  <c:v>1000</c:v>
                </c:pt>
                <c:pt idx="645">
                  <c:v>1000</c:v>
                </c:pt>
                <c:pt idx="646">
                  <c:v>1000</c:v>
                </c:pt>
                <c:pt idx="647">
                  <c:v>1000</c:v>
                </c:pt>
                <c:pt idx="648">
                  <c:v>1000</c:v>
                </c:pt>
                <c:pt idx="649">
                  <c:v>1000</c:v>
                </c:pt>
                <c:pt idx="650">
                  <c:v>1000</c:v>
                </c:pt>
                <c:pt idx="651">
                  <c:v>1000</c:v>
                </c:pt>
                <c:pt idx="652">
                  <c:v>1000</c:v>
                </c:pt>
                <c:pt idx="653">
                  <c:v>1000</c:v>
                </c:pt>
                <c:pt idx="654">
                  <c:v>1000</c:v>
                </c:pt>
                <c:pt idx="655">
                  <c:v>1000</c:v>
                </c:pt>
                <c:pt idx="656">
                  <c:v>1011.1180564620533</c:v>
                </c:pt>
                <c:pt idx="657">
                  <c:v>1080.2088359048134</c:v>
                </c:pt>
                <c:pt idx="658">
                  <c:v>1170.7415813815335</c:v>
                </c:pt>
                <c:pt idx="659">
                  <c:v>1255.7152986272267</c:v>
                </c:pt>
                <c:pt idx="660">
                  <c:v>1335.9241345320402</c:v>
                </c:pt>
                <c:pt idx="661">
                  <c:v>1453.4578742737469</c:v>
                </c:pt>
                <c:pt idx="662">
                  <c:v>1572.5799077957467</c:v>
                </c:pt>
                <c:pt idx="663">
                  <c:v>1531.2842695081204</c:v>
                </c:pt>
                <c:pt idx="664">
                  <c:v>1479.6647216485869</c:v>
                </c:pt>
                <c:pt idx="665">
                  <c:v>1548.755501091347</c:v>
                </c:pt>
                <c:pt idx="666">
                  <c:v>1612.2872523030801</c:v>
                </c:pt>
                <c:pt idx="667">
                  <c:v>1501.1066876825469</c:v>
                </c:pt>
                <c:pt idx="668">
                  <c:v>1389.9261230620136</c:v>
                </c:pt>
                <c:pt idx="669">
                  <c:v>1424.0744393383202</c:v>
                </c:pt>
                <c:pt idx="670">
                  <c:v>1456.6344618343335</c:v>
                </c:pt>
                <c:pt idx="671">
                  <c:v>1488.4003374402002</c:v>
                </c:pt>
                <c:pt idx="672">
                  <c:v>1520.1662130460668</c:v>
                </c:pt>
                <c:pt idx="673">
                  <c:v>1551.9320886519336</c:v>
                </c:pt>
                <c:pt idx="674">
                  <c:v>1580.5213766972136</c:v>
                </c:pt>
                <c:pt idx="675">
                  <c:v>1605.1399302917603</c:v>
                </c:pt>
                <c:pt idx="676">
                  <c:v>1628.1701901060137</c:v>
                </c:pt>
                <c:pt idx="677">
                  <c:v>1649.6121561399736</c:v>
                </c:pt>
                <c:pt idx="678">
                  <c:v>1667.8775346133471</c:v>
                </c:pt>
                <c:pt idx="679">
                  <c:v>1552.7262355420803</c:v>
                </c:pt>
                <c:pt idx="680">
                  <c:v>1436.7807895806668</c:v>
                </c:pt>
                <c:pt idx="681">
                  <c:v>1443.1339647018401</c:v>
                </c:pt>
                <c:pt idx="682">
                  <c:v>1450.2812867131602</c:v>
                </c:pt>
                <c:pt idx="683">
                  <c:v>1457.4286087244802</c:v>
                </c:pt>
                <c:pt idx="684">
                  <c:v>1463.7817838456535</c:v>
                </c:pt>
                <c:pt idx="685">
                  <c:v>1470.9291058569736</c:v>
                </c:pt>
                <c:pt idx="686">
                  <c:v>1477.2822809781469</c:v>
                </c:pt>
                <c:pt idx="687">
                  <c:v>1484.429602989467</c:v>
                </c:pt>
                <c:pt idx="688">
                  <c:v>1370.072450808347</c:v>
                </c:pt>
                <c:pt idx="689">
                  <c:v>1256.5094455173735</c:v>
                </c:pt>
                <c:pt idx="690">
                  <c:v>1259.68603307796</c:v>
                </c:pt>
                <c:pt idx="691">
                  <c:v>1258.8918861878135</c:v>
                </c:pt>
                <c:pt idx="692">
                  <c:v>1248.5679766159067</c:v>
                </c:pt>
                <c:pt idx="693">
                  <c:v>1223.1552761312134</c:v>
                </c:pt>
                <c:pt idx="694">
                  <c:v>1341.483162763067</c:v>
                </c:pt>
                <c:pt idx="695">
                  <c:v>1460.6051962850668</c:v>
                </c:pt>
                <c:pt idx="696">
                  <c:v>1467.7525182963868</c:v>
                </c:pt>
                <c:pt idx="697">
                  <c:v>1392.3085637324534</c:v>
                </c:pt>
                <c:pt idx="698">
                  <c:v>1329.5709594108669</c:v>
                </c:pt>
                <c:pt idx="699">
                  <c:v>1384.3670948309868</c:v>
                </c:pt>
                <c:pt idx="700">
                  <c:v>1439.1632302511068</c:v>
                </c:pt>
                <c:pt idx="701">
                  <c:v>1331.9534000813069</c:v>
                </c:pt>
                <c:pt idx="702">
                  <c:v>1250.9504172863467</c:v>
                </c:pt>
                <c:pt idx="703">
                  <c:v>1195.3601349760802</c:v>
                </c:pt>
                <c:pt idx="704">
                  <c:v>1120.7103273022933</c:v>
                </c:pt>
                <c:pt idx="705">
                  <c:v>1055.5902823102667</c:v>
                </c:pt>
                <c:pt idx="706">
                  <c:v>1000</c:v>
                </c:pt>
                <c:pt idx="707">
                  <c:v>1000</c:v>
                </c:pt>
                <c:pt idx="708">
                  <c:v>1000</c:v>
                </c:pt>
                <c:pt idx="709">
                  <c:v>1000</c:v>
                </c:pt>
                <c:pt idx="710">
                  <c:v>1000</c:v>
                </c:pt>
                <c:pt idx="711">
                  <c:v>1000</c:v>
                </c:pt>
                <c:pt idx="712">
                  <c:v>1000</c:v>
                </c:pt>
                <c:pt idx="713">
                  <c:v>1000</c:v>
                </c:pt>
                <c:pt idx="714">
                  <c:v>1000</c:v>
                </c:pt>
                <c:pt idx="715">
                  <c:v>1000</c:v>
                </c:pt>
                <c:pt idx="716">
                  <c:v>1000</c:v>
                </c:pt>
                <c:pt idx="717">
                  <c:v>1000</c:v>
                </c:pt>
                <c:pt idx="718">
                  <c:v>1000</c:v>
                </c:pt>
                <c:pt idx="719">
                  <c:v>1000</c:v>
                </c:pt>
                <c:pt idx="720">
                  <c:v>1000</c:v>
                </c:pt>
                <c:pt idx="721">
                  <c:v>1000</c:v>
                </c:pt>
                <c:pt idx="722">
                  <c:v>1000</c:v>
                </c:pt>
                <c:pt idx="723">
                  <c:v>1000</c:v>
                </c:pt>
                <c:pt idx="724">
                  <c:v>1000</c:v>
                </c:pt>
                <c:pt idx="725">
                  <c:v>1000</c:v>
                </c:pt>
                <c:pt idx="726">
                  <c:v>1000</c:v>
                </c:pt>
                <c:pt idx="727">
                  <c:v>1000</c:v>
                </c:pt>
                <c:pt idx="728">
                  <c:v>1000</c:v>
                </c:pt>
                <c:pt idx="729">
                  <c:v>1000</c:v>
                </c:pt>
                <c:pt idx="730">
                  <c:v>1000</c:v>
                </c:pt>
                <c:pt idx="731">
                  <c:v>1000</c:v>
                </c:pt>
                <c:pt idx="732">
                  <c:v>1000</c:v>
                </c:pt>
                <c:pt idx="733">
                  <c:v>1000</c:v>
                </c:pt>
                <c:pt idx="734">
                  <c:v>1000</c:v>
                </c:pt>
                <c:pt idx="735">
                  <c:v>1000</c:v>
                </c:pt>
                <c:pt idx="736">
                  <c:v>1000</c:v>
                </c:pt>
                <c:pt idx="737">
                  <c:v>1000</c:v>
                </c:pt>
                <c:pt idx="738">
                  <c:v>1000</c:v>
                </c:pt>
                <c:pt idx="739">
                  <c:v>1000</c:v>
                </c:pt>
                <c:pt idx="740">
                  <c:v>1000</c:v>
                </c:pt>
                <c:pt idx="741">
                  <c:v>1000</c:v>
                </c:pt>
                <c:pt idx="742">
                  <c:v>1000</c:v>
                </c:pt>
                <c:pt idx="743">
                  <c:v>1000</c:v>
                </c:pt>
                <c:pt idx="744">
                  <c:v>1000</c:v>
                </c:pt>
                <c:pt idx="745">
                  <c:v>1000</c:v>
                </c:pt>
                <c:pt idx="746">
                  <c:v>1000</c:v>
                </c:pt>
                <c:pt idx="747">
                  <c:v>1000</c:v>
                </c:pt>
                <c:pt idx="748">
                  <c:v>1000</c:v>
                </c:pt>
                <c:pt idx="749">
                  <c:v>1000</c:v>
                </c:pt>
                <c:pt idx="750">
                  <c:v>1000</c:v>
                </c:pt>
                <c:pt idx="751">
                  <c:v>1000</c:v>
                </c:pt>
                <c:pt idx="752">
                  <c:v>1000</c:v>
                </c:pt>
                <c:pt idx="753">
                  <c:v>1000</c:v>
                </c:pt>
                <c:pt idx="754">
                  <c:v>1000</c:v>
                </c:pt>
                <c:pt idx="755">
                  <c:v>1000</c:v>
                </c:pt>
                <c:pt idx="756">
                  <c:v>1000</c:v>
                </c:pt>
                <c:pt idx="757">
                  <c:v>1000</c:v>
                </c:pt>
                <c:pt idx="758">
                  <c:v>1000</c:v>
                </c:pt>
                <c:pt idx="759">
                  <c:v>1000</c:v>
                </c:pt>
                <c:pt idx="760">
                  <c:v>1000</c:v>
                </c:pt>
                <c:pt idx="761">
                  <c:v>1000</c:v>
                </c:pt>
                <c:pt idx="762">
                  <c:v>1000</c:v>
                </c:pt>
                <c:pt idx="763">
                  <c:v>1000</c:v>
                </c:pt>
                <c:pt idx="764">
                  <c:v>1000</c:v>
                </c:pt>
                <c:pt idx="765">
                  <c:v>1000</c:v>
                </c:pt>
                <c:pt idx="766">
                  <c:v>1000</c:v>
                </c:pt>
                <c:pt idx="767">
                  <c:v>1000</c:v>
                </c:pt>
                <c:pt idx="768">
                  <c:v>1000</c:v>
                </c:pt>
                <c:pt idx="769">
                  <c:v>1000</c:v>
                </c:pt>
                <c:pt idx="770">
                  <c:v>1000</c:v>
                </c:pt>
                <c:pt idx="771">
                  <c:v>1035.7366100566001</c:v>
                </c:pt>
                <c:pt idx="772">
                  <c:v>1123.0927679727333</c:v>
                </c:pt>
                <c:pt idx="773">
                  <c:v>1242.2148014947334</c:v>
                </c:pt>
                <c:pt idx="774">
                  <c:v>1361.3368350167334</c:v>
                </c:pt>
                <c:pt idx="775">
                  <c:v>1390.7202699521602</c:v>
                </c:pt>
                <c:pt idx="776">
                  <c:v>1313.6880216079335</c:v>
                </c:pt>
                <c:pt idx="777">
                  <c:v>1235.8616263735601</c:v>
                </c:pt>
                <c:pt idx="778">
                  <c:v>1276.3631177710402</c:v>
                </c:pt>
                <c:pt idx="779">
                  <c:v>1317.6587560586668</c:v>
                </c:pt>
                <c:pt idx="780">
                  <c:v>1335.1299876418934</c:v>
                </c:pt>
                <c:pt idx="781">
                  <c:v>1334.3358407517469</c:v>
                </c:pt>
                <c:pt idx="782">
                  <c:v>1324.0119311798401</c:v>
                </c:pt>
                <c:pt idx="783">
                  <c:v>1299.3933775852934</c:v>
                </c:pt>
                <c:pt idx="784">
                  <c:v>1373.2490383689335</c:v>
                </c:pt>
                <c:pt idx="785">
                  <c:v>1387.5436823915734</c:v>
                </c:pt>
                <c:pt idx="786">
                  <c:v>1331.1592531911601</c:v>
                </c:pt>
                <c:pt idx="787">
                  <c:v>1219.9786885706267</c:v>
                </c:pt>
                <c:pt idx="788">
                  <c:v>1136.5932651052267</c:v>
                </c:pt>
                <c:pt idx="789">
                  <c:v>1111.1805646205335</c:v>
                </c:pt>
                <c:pt idx="790">
                  <c:v>1146.1230277869868</c:v>
                </c:pt>
                <c:pt idx="791">
                  <c:v>1219.1845416804802</c:v>
                </c:pt>
                <c:pt idx="792">
                  <c:v>1316.0704622783735</c:v>
                </c:pt>
                <c:pt idx="793">
                  <c:v>1272.3923833203066</c:v>
                </c:pt>
                <c:pt idx="794">
                  <c:v>1227.9201574720935</c:v>
                </c:pt>
                <c:pt idx="795">
                  <c:v>1329.5709594108669</c:v>
                </c:pt>
                <c:pt idx="796">
                  <c:v>1426.4568800087602</c:v>
                </c:pt>
                <c:pt idx="797">
                  <c:v>1336.7182814221869</c:v>
                </c:pt>
                <c:pt idx="798">
                  <c:v>1247.7738297257602</c:v>
                </c:pt>
                <c:pt idx="799">
                  <c:v>1256.5094455173735</c:v>
                </c:pt>
                <c:pt idx="800">
                  <c:v>1273.9806771006001</c:v>
                </c:pt>
                <c:pt idx="801">
                  <c:v>1298.5992306951468</c:v>
                </c:pt>
                <c:pt idx="802">
                  <c:v>1327.1885187404268</c:v>
                </c:pt>
                <c:pt idx="803">
                  <c:v>1363.7192756871734</c:v>
                </c:pt>
                <c:pt idx="804">
                  <c:v>1415.3388235467069</c:v>
                </c:pt>
                <c:pt idx="805">
                  <c:v>1337.5124283123334</c:v>
                </c:pt>
                <c:pt idx="806">
                  <c:v>1258.8918861878135</c:v>
                </c:pt>
                <c:pt idx="807">
                  <c:v>1277.9514115513334</c:v>
                </c:pt>
                <c:pt idx="808">
                  <c:v>1285.8928804528</c:v>
                </c:pt>
                <c:pt idx="809">
                  <c:v>1294.6284962444133</c:v>
                </c:pt>
                <c:pt idx="810">
                  <c:v>1314.4821684980802</c:v>
                </c:pt>
                <c:pt idx="811">
                  <c:v>1344.6597503236535</c:v>
                </c:pt>
                <c:pt idx="812">
                  <c:v>1374.8373321492268</c:v>
                </c:pt>
                <c:pt idx="813">
                  <c:v>1393.8968575127469</c:v>
                </c:pt>
                <c:pt idx="814">
                  <c:v>1398.661738853627</c:v>
                </c:pt>
                <c:pt idx="815">
                  <c:v>1398.661738853627</c:v>
                </c:pt>
                <c:pt idx="816">
                  <c:v>1401.8383264142135</c:v>
                </c:pt>
                <c:pt idx="817">
                  <c:v>1415.3388235467069</c:v>
                </c:pt>
                <c:pt idx="818">
                  <c:v>1435.1924958003735</c:v>
                </c:pt>
                <c:pt idx="819">
                  <c:v>1452.6637273836002</c:v>
                </c:pt>
                <c:pt idx="820">
                  <c:v>1335.9241345320402</c:v>
                </c:pt>
                <c:pt idx="821">
                  <c:v>1219.1845416804802</c:v>
                </c:pt>
                <c:pt idx="822">
                  <c:v>1225.5377168016535</c:v>
                </c:pt>
                <c:pt idx="823">
                  <c:v>1231.0967450326802</c:v>
                </c:pt>
                <c:pt idx="824">
                  <c:v>1235.0674794834135</c:v>
                </c:pt>
                <c:pt idx="825">
                  <c:v>1235.8616263735601</c:v>
                </c:pt>
                <c:pt idx="826">
                  <c:v>1236.6557732637068</c:v>
                </c:pt>
                <c:pt idx="827">
                  <c:v>1234.2733325932668</c:v>
                </c:pt>
                <c:pt idx="828">
                  <c:v>1229.5084512523867</c:v>
                </c:pt>
                <c:pt idx="829">
                  <c:v>1341.483162763067</c:v>
                </c:pt>
                <c:pt idx="830">
                  <c:v>1453.4578742737469</c:v>
                </c:pt>
                <c:pt idx="831">
                  <c:v>1458.222755614627</c:v>
                </c:pt>
                <c:pt idx="832">
                  <c:v>1444.7222584821336</c:v>
                </c:pt>
                <c:pt idx="833">
                  <c:v>1427.2510268989067</c:v>
                </c:pt>
                <c:pt idx="834">
                  <c:v>1406.6032077550935</c:v>
                </c:pt>
                <c:pt idx="835">
                  <c:v>1381.9846541605468</c:v>
                </c:pt>
                <c:pt idx="836">
                  <c:v>1353.3953661152668</c:v>
                </c:pt>
                <c:pt idx="837">
                  <c:v>1324.8060780699868</c:v>
                </c:pt>
                <c:pt idx="838">
                  <c:v>1302.5699651458801</c:v>
                </c:pt>
                <c:pt idx="839">
                  <c:v>1295.4226431345601</c:v>
                </c:pt>
                <c:pt idx="840">
                  <c:v>1297.8050838050001</c:v>
                </c:pt>
                <c:pt idx="841">
                  <c:v>1310.5114340473467</c:v>
                </c:pt>
                <c:pt idx="842">
                  <c:v>1327.9826656305734</c:v>
                </c:pt>
                <c:pt idx="843">
                  <c:v>1335.9241345320402</c:v>
                </c:pt>
                <c:pt idx="844">
                  <c:v>1333.5416938616002</c:v>
                </c:pt>
                <c:pt idx="845">
                  <c:v>1324.0119311798401</c:v>
                </c:pt>
                <c:pt idx="846">
                  <c:v>1306.5406995966134</c:v>
                </c:pt>
                <c:pt idx="847">
                  <c:v>1281.9221460020667</c:v>
                </c:pt>
                <c:pt idx="848">
                  <c:v>1254.9211517370802</c:v>
                </c:pt>
                <c:pt idx="849">
                  <c:v>1235.0674794834135</c:v>
                </c:pt>
                <c:pt idx="850">
                  <c:v>1228.71430436224</c:v>
                </c:pt>
                <c:pt idx="851">
                  <c:v>1231.8908919228268</c:v>
                </c:pt>
                <c:pt idx="852">
                  <c:v>1245.3913890553201</c:v>
                </c:pt>
                <c:pt idx="853">
                  <c:v>1272.3923833203066</c:v>
                </c:pt>
                <c:pt idx="854">
                  <c:v>1304.1582589261734</c:v>
                </c:pt>
                <c:pt idx="855">
                  <c:v>1337.5124283123334</c:v>
                </c:pt>
                <c:pt idx="856">
                  <c:v>1370.072450808347</c:v>
                </c:pt>
                <c:pt idx="857">
                  <c:v>1402.6324733043602</c:v>
                </c:pt>
                <c:pt idx="858">
                  <c:v>1435.1924958003735</c:v>
                </c:pt>
                <c:pt idx="859">
                  <c:v>1466.1642245160936</c:v>
                </c:pt>
                <c:pt idx="860">
                  <c:v>1358.9543943462936</c:v>
                </c:pt>
                <c:pt idx="861">
                  <c:v>1252.5387110666402</c:v>
                </c:pt>
                <c:pt idx="862">
                  <c:v>1268.4216488695733</c:v>
                </c:pt>
                <c:pt idx="863">
                  <c:v>1281.9221460020667</c:v>
                </c:pt>
                <c:pt idx="864">
                  <c:v>1290.65776179368</c:v>
                </c:pt>
                <c:pt idx="865">
                  <c:v>1295.4226431345601</c:v>
                </c:pt>
                <c:pt idx="866">
                  <c:v>1295.4226431345601</c:v>
                </c:pt>
                <c:pt idx="867">
                  <c:v>1293.8343493542668</c:v>
                </c:pt>
                <c:pt idx="868">
                  <c:v>1290.65776179368</c:v>
                </c:pt>
                <c:pt idx="869">
                  <c:v>1285.8928804528</c:v>
                </c:pt>
                <c:pt idx="870">
                  <c:v>1281.1279991119202</c:v>
                </c:pt>
                <c:pt idx="871">
                  <c:v>1275.5689708808936</c:v>
                </c:pt>
                <c:pt idx="872">
                  <c:v>1270.8040895400136</c:v>
                </c:pt>
                <c:pt idx="873">
                  <c:v>1266.8333550892801</c:v>
                </c:pt>
                <c:pt idx="874">
                  <c:v>1264.4509144188401</c:v>
                </c:pt>
                <c:pt idx="875">
                  <c:v>1262.8626206385468</c:v>
                </c:pt>
                <c:pt idx="876">
                  <c:v>1259.68603307796</c:v>
                </c:pt>
                <c:pt idx="877">
                  <c:v>1249.3621235060534</c:v>
                </c:pt>
                <c:pt idx="878">
                  <c:v>1357.3661005660001</c:v>
                </c:pt>
                <c:pt idx="879">
                  <c:v>1464.5759307358003</c:v>
                </c:pt>
                <c:pt idx="880">
                  <c:v>1426.4568800087602</c:v>
                </c:pt>
                <c:pt idx="881">
                  <c:v>1377.2197728196668</c:v>
                </c:pt>
                <c:pt idx="882">
                  <c:v>1322.4236373995468</c:v>
                </c:pt>
                <c:pt idx="883">
                  <c:v>1270.8040895400136</c:v>
                </c:pt>
                <c:pt idx="884">
                  <c:v>1359.7485412364401</c:v>
                </c:pt>
                <c:pt idx="885">
                  <c:v>1447.8988460427202</c:v>
                </c:pt>
                <c:pt idx="886">
                  <c:v>1405.0149139748</c:v>
                </c:pt>
                <c:pt idx="887">
                  <c:v>1353.3953661152668</c:v>
                </c:pt>
                <c:pt idx="888">
                  <c:v>1289.0694680133868</c:v>
                </c:pt>
                <c:pt idx="889">
                  <c:v>1211.2430727790133</c:v>
                </c:pt>
                <c:pt idx="890">
                  <c:v>1158.8293780293334</c:v>
                </c:pt>
                <c:pt idx="891">
                  <c:v>1105.6215363895067</c:v>
                </c:pt>
                <c:pt idx="892">
                  <c:v>1053.2078416398267</c:v>
                </c:pt>
                <c:pt idx="893">
                  <c:v>1000</c:v>
                </c:pt>
                <c:pt idx="894">
                  <c:v>1000</c:v>
                </c:pt>
                <c:pt idx="895">
                  <c:v>1000</c:v>
                </c:pt>
                <c:pt idx="896">
                  <c:v>1000</c:v>
                </c:pt>
                <c:pt idx="897">
                  <c:v>1000</c:v>
                </c:pt>
                <c:pt idx="898">
                  <c:v>1000</c:v>
                </c:pt>
                <c:pt idx="899">
                  <c:v>1000</c:v>
                </c:pt>
                <c:pt idx="900">
                  <c:v>1000</c:v>
                </c:pt>
                <c:pt idx="901">
                  <c:v>1019.8536722536667</c:v>
                </c:pt>
                <c:pt idx="902">
                  <c:v>1098.4742143781866</c:v>
                </c:pt>
                <c:pt idx="903">
                  <c:v>1154.0644966884533</c:v>
                </c:pt>
                <c:pt idx="904">
                  <c:v>1232.6850388129735</c:v>
                </c:pt>
                <c:pt idx="905">
                  <c:v>1294.6284962444133</c:v>
                </c:pt>
                <c:pt idx="906">
                  <c:v>1322.4236373995468</c:v>
                </c:pt>
                <c:pt idx="907">
                  <c:v>1284.3045866725067</c:v>
                </c:pt>
                <c:pt idx="908">
                  <c:v>1245.3913890553201</c:v>
                </c:pt>
                <c:pt idx="909">
                  <c:v>1281.1279991119202</c:v>
                </c:pt>
                <c:pt idx="910">
                  <c:v>1289.8636149035335</c:v>
                </c:pt>
                <c:pt idx="911">
                  <c:v>1324.0119311798401</c:v>
                </c:pt>
                <c:pt idx="912">
                  <c:v>1395.4851512930402</c:v>
                </c:pt>
                <c:pt idx="913">
                  <c:v>1327.1885187404268</c:v>
                </c:pt>
                <c:pt idx="914">
                  <c:v>1259.68603307796</c:v>
                </c:pt>
                <c:pt idx="915">
                  <c:v>1312.8938747177867</c:v>
                </c:pt>
                <c:pt idx="916">
                  <c:v>1387.5436823915734</c:v>
                </c:pt>
                <c:pt idx="917">
                  <c:v>1330.3651063010136</c:v>
                </c:pt>
                <c:pt idx="918">
                  <c:v>1273.9806771006001</c:v>
                </c:pt>
                <c:pt idx="919">
                  <c:v>1315.276315388227</c:v>
                </c:pt>
                <c:pt idx="920">
                  <c:v>1354.9836598955603</c:v>
                </c:pt>
                <c:pt idx="921">
                  <c:v>1393.1027106226002</c:v>
                </c:pt>
                <c:pt idx="922">
                  <c:v>1415.3388235467069</c:v>
                </c:pt>
                <c:pt idx="923">
                  <c:v>1424.0744393383202</c:v>
                </c:pt>
                <c:pt idx="924">
                  <c:v>1413.7505297664134</c:v>
                </c:pt>
                <c:pt idx="925">
                  <c:v>1380.3963603802536</c:v>
                </c:pt>
                <c:pt idx="926">
                  <c:v>1368.4841570280535</c:v>
                </c:pt>
                <c:pt idx="927">
                  <c:v>1369.2783039182002</c:v>
                </c:pt>
                <c:pt idx="928">
                  <c:v>1368.4841570280535</c:v>
                </c:pt>
                <c:pt idx="929">
                  <c:v>1366.1017163576134</c:v>
                </c:pt>
                <c:pt idx="930">
                  <c:v>1366.8958632477602</c:v>
                </c:pt>
                <c:pt idx="931">
                  <c:v>1375.6314790393735</c:v>
                </c:pt>
                <c:pt idx="932">
                  <c:v>1391.5144168423069</c:v>
                </c:pt>
                <c:pt idx="933">
                  <c:v>1417.7212642171469</c:v>
                </c:pt>
                <c:pt idx="934">
                  <c:v>1447.1046991525736</c:v>
                </c:pt>
                <c:pt idx="935">
                  <c:v>1475.6939871978534</c:v>
                </c:pt>
                <c:pt idx="936">
                  <c:v>1363.7192756871734</c:v>
                </c:pt>
                <c:pt idx="937">
                  <c:v>1252.5387110666402</c:v>
                </c:pt>
                <c:pt idx="938">
                  <c:v>1259.68603307796</c:v>
                </c:pt>
                <c:pt idx="939">
                  <c:v>1265.2450613089868</c:v>
                </c:pt>
                <c:pt idx="940">
                  <c:v>1274.7748239907469</c:v>
                </c:pt>
                <c:pt idx="941">
                  <c:v>1284.3045866725067</c:v>
                </c:pt>
                <c:pt idx="942">
                  <c:v>1306.5406995966134</c:v>
                </c:pt>
                <c:pt idx="943">
                  <c:v>1335.9241345320402</c:v>
                </c:pt>
                <c:pt idx="944">
                  <c:v>1350.2187785546803</c:v>
                </c:pt>
                <c:pt idx="945">
                  <c:v>1359.7485412364401</c:v>
                </c:pt>
                <c:pt idx="946">
                  <c:v>1369.2783039182002</c:v>
                </c:pt>
                <c:pt idx="947">
                  <c:v>1370.8665976984935</c:v>
                </c:pt>
                <c:pt idx="948">
                  <c:v>1364.5134225773202</c:v>
                </c:pt>
                <c:pt idx="949">
                  <c:v>1362.1309819068802</c:v>
                </c:pt>
                <c:pt idx="950">
                  <c:v>1364.5134225773202</c:v>
                </c:pt>
                <c:pt idx="951">
                  <c:v>1369.2783039182002</c:v>
                </c:pt>
                <c:pt idx="952">
                  <c:v>1370.8665976984935</c:v>
                </c:pt>
                <c:pt idx="953">
                  <c:v>1371.6607445886402</c:v>
                </c:pt>
                <c:pt idx="954">
                  <c:v>1374.8373321492268</c:v>
                </c:pt>
                <c:pt idx="955">
                  <c:v>1378.0139197098135</c:v>
                </c:pt>
                <c:pt idx="956">
                  <c:v>1382.7788010506936</c:v>
                </c:pt>
                <c:pt idx="957">
                  <c:v>1385.9553886112801</c:v>
                </c:pt>
                <c:pt idx="958">
                  <c:v>1387.5436823915734</c:v>
                </c:pt>
                <c:pt idx="959">
                  <c:v>1378.0139197098135</c:v>
                </c:pt>
                <c:pt idx="960">
                  <c:v>1367.6900101379067</c:v>
                </c:pt>
                <c:pt idx="961">
                  <c:v>1358.9543943462936</c:v>
                </c:pt>
                <c:pt idx="962">
                  <c:v>1345.4538972138002</c:v>
                </c:pt>
                <c:pt idx="963">
                  <c:v>1328.7768125207201</c:v>
                </c:pt>
                <c:pt idx="964">
                  <c:v>1320.0411967291068</c:v>
                </c:pt>
                <c:pt idx="965">
                  <c:v>1312.8938747177867</c:v>
                </c:pt>
                <c:pt idx="966">
                  <c:v>1301.7758182557334</c:v>
                </c:pt>
                <c:pt idx="967">
                  <c:v>1288.27532112324</c:v>
                </c:pt>
                <c:pt idx="968">
                  <c:v>1280.3338522217734</c:v>
                </c:pt>
                <c:pt idx="969">
                  <c:v>1281.1279991119202</c:v>
                </c:pt>
                <c:pt idx="970">
                  <c:v>1290.65776179368</c:v>
                </c:pt>
                <c:pt idx="971">
                  <c:v>1306.5406995966134</c:v>
                </c:pt>
                <c:pt idx="972">
                  <c:v>1316.86460916852</c:v>
                </c:pt>
                <c:pt idx="973">
                  <c:v>1320.0411967291068</c:v>
                </c:pt>
                <c:pt idx="974">
                  <c:v>1324.0119311798401</c:v>
                </c:pt>
                <c:pt idx="975">
                  <c:v>1332.7475469714536</c:v>
                </c:pt>
                <c:pt idx="976">
                  <c:v>1343.0714565433602</c:v>
                </c:pt>
                <c:pt idx="977">
                  <c:v>1345.4538972138002</c:v>
                </c:pt>
                <c:pt idx="978">
                  <c:v>1340.6890158729202</c:v>
                </c:pt>
                <c:pt idx="979">
                  <c:v>1329.5709594108669</c:v>
                </c:pt>
                <c:pt idx="980">
                  <c:v>1324.8060780699868</c:v>
                </c:pt>
                <c:pt idx="981">
                  <c:v>1321.6294905094001</c:v>
                </c:pt>
                <c:pt idx="982">
                  <c:v>1313.6880216079335</c:v>
                </c:pt>
                <c:pt idx="983">
                  <c:v>1304.1582589261734</c:v>
                </c:pt>
                <c:pt idx="984">
                  <c:v>1293.0402024641201</c:v>
                </c:pt>
                <c:pt idx="985">
                  <c:v>1281.1279991119202</c:v>
                </c:pt>
                <c:pt idx="986">
                  <c:v>1273.9806771006001</c:v>
                </c:pt>
                <c:pt idx="987">
                  <c:v>1269.2157957597201</c:v>
                </c:pt>
                <c:pt idx="988">
                  <c:v>1258.8918861878135</c:v>
                </c:pt>
                <c:pt idx="989">
                  <c:v>1245.3913890553201</c:v>
                </c:pt>
                <c:pt idx="990">
                  <c:v>1237.4499201538533</c:v>
                </c:pt>
                <c:pt idx="991">
                  <c:v>1231.8908919228268</c:v>
                </c:pt>
                <c:pt idx="992">
                  <c:v>1350.2187785546803</c:v>
                </c:pt>
                <c:pt idx="993">
                  <c:v>1469.3408120766803</c:v>
                </c:pt>
                <c:pt idx="994">
                  <c:v>1451.0754336033069</c:v>
                </c:pt>
                <c:pt idx="995">
                  <c:v>1424.8685862284669</c:v>
                </c:pt>
                <c:pt idx="996">
                  <c:v>1379.6022134901068</c:v>
                </c:pt>
                <c:pt idx="997">
                  <c:v>1332.7475469714536</c:v>
                </c:pt>
                <c:pt idx="998">
                  <c:v>1285.0987335626535</c:v>
                </c:pt>
                <c:pt idx="999">
                  <c:v>1351.8070723349733</c:v>
                </c:pt>
                <c:pt idx="1000">
                  <c:v>1417.7212642171469</c:v>
                </c:pt>
                <c:pt idx="1001">
                  <c:v>1344.6597503236535</c:v>
                </c:pt>
                <c:pt idx="1002">
                  <c:v>1401.8383264142135</c:v>
                </c:pt>
                <c:pt idx="1003">
                  <c:v>1459.0169025047735</c:v>
                </c:pt>
                <c:pt idx="1004">
                  <c:v>1409.7797953156801</c:v>
                </c:pt>
                <c:pt idx="1005">
                  <c:v>1355.7778067857068</c:v>
                </c:pt>
                <c:pt idx="1006">
                  <c:v>1385.9553886112801</c:v>
                </c:pt>
                <c:pt idx="1007">
                  <c:v>1416.1329704368536</c:v>
                </c:pt>
                <c:pt idx="1008">
                  <c:v>1360.5426881265867</c:v>
                </c:pt>
                <c:pt idx="1009">
                  <c:v>1295.4226431345601</c:v>
                </c:pt>
                <c:pt idx="1010">
                  <c:v>1208.8606321085736</c:v>
                </c:pt>
                <c:pt idx="1011">
                  <c:v>1142.1522933362535</c:v>
                </c:pt>
                <c:pt idx="1012">
                  <c:v>1128.6517962037601</c:v>
                </c:pt>
                <c:pt idx="1013">
                  <c:v>1141.3581464461067</c:v>
                </c:pt>
                <c:pt idx="1014">
                  <c:v>1200.12501631696</c:v>
                </c:pt>
                <c:pt idx="1015">
                  <c:v>1315.276315388227</c:v>
                </c:pt>
                <c:pt idx="1016">
                  <c:v>1306.5406995966134</c:v>
                </c:pt>
                <c:pt idx="1017">
                  <c:v>1297.0109369148536</c:v>
                </c:pt>
                <c:pt idx="1018">
                  <c:v>1344.6597503236535</c:v>
                </c:pt>
                <c:pt idx="1019">
                  <c:v>1372.4548914787867</c:v>
                </c:pt>
                <c:pt idx="1020">
                  <c:v>1416.9271173270001</c:v>
                </c:pt>
                <c:pt idx="1021">
                  <c:v>1446.3105522624269</c:v>
                </c:pt>
                <c:pt idx="1022">
                  <c:v>1349.4246316645335</c:v>
                </c:pt>
                <c:pt idx="1023">
                  <c:v>1252.5387110666402</c:v>
                </c:pt>
                <c:pt idx="1024">
                  <c:v>1307.3348464867602</c:v>
                </c:pt>
                <c:pt idx="1025">
                  <c:v>1378.8080665999603</c:v>
                </c:pt>
                <c:pt idx="1026">
                  <c:v>1432.8100551299335</c:v>
                </c:pt>
                <c:pt idx="1027">
                  <c:v>1327.9826656305734</c:v>
                </c:pt>
                <c:pt idx="1028">
                  <c:v>1223.1552761312134</c:v>
                </c:pt>
                <c:pt idx="1029">
                  <c:v>1250.9504172863467</c:v>
                </c:pt>
                <c:pt idx="1030">
                  <c:v>1273.9806771006001</c:v>
                </c:pt>
                <c:pt idx="1031">
                  <c:v>1289.0694680133868</c:v>
                </c:pt>
                <c:pt idx="1032">
                  <c:v>1291.4519086838268</c:v>
                </c:pt>
                <c:pt idx="1033">
                  <c:v>1281.9221460020667</c:v>
                </c:pt>
                <c:pt idx="1034">
                  <c:v>1268.4216488695733</c:v>
                </c:pt>
                <c:pt idx="1035">
                  <c:v>1267.6275019794268</c:v>
                </c:pt>
                <c:pt idx="1036">
                  <c:v>1280.3338522217734</c:v>
                </c:pt>
                <c:pt idx="1037">
                  <c:v>1301.7758182557334</c:v>
                </c:pt>
                <c:pt idx="1038">
                  <c:v>1318.4529029488135</c:v>
                </c:pt>
                <c:pt idx="1039">
                  <c:v>1335.1299876418934</c:v>
                </c:pt>
                <c:pt idx="1040">
                  <c:v>1358.9543943462936</c:v>
                </c:pt>
                <c:pt idx="1041">
                  <c:v>1383.5729479408401</c:v>
                </c:pt>
                <c:pt idx="1042">
                  <c:v>1397.8675919634802</c:v>
                </c:pt>
                <c:pt idx="1043">
                  <c:v>1415.3388235467069</c:v>
                </c:pt>
                <c:pt idx="1044">
                  <c:v>1439.1632302511068</c:v>
                </c:pt>
                <c:pt idx="1045">
                  <c:v>1452.6637273836002</c:v>
                </c:pt>
                <c:pt idx="1046">
                  <c:v>1458.222755614627</c:v>
                </c:pt>
                <c:pt idx="1047">
                  <c:v>1340.6890158729202</c:v>
                </c:pt>
                <c:pt idx="1048">
                  <c:v>1223.94942302136</c:v>
                </c:pt>
                <c:pt idx="1049">
                  <c:v>1231.8908919228268</c:v>
                </c:pt>
                <c:pt idx="1050">
                  <c:v>1246.9796828356134</c:v>
                </c:pt>
                <c:pt idx="1051">
                  <c:v>1265.2450613089868</c:v>
                </c:pt>
                <c:pt idx="1052">
                  <c:v>1277.9514115513334</c:v>
                </c:pt>
                <c:pt idx="1053">
                  <c:v>1280.3338522217734</c:v>
                </c:pt>
                <c:pt idx="1054">
                  <c:v>1279.5397053316269</c:v>
                </c:pt>
                <c:pt idx="1055">
                  <c:v>1277.1572646611867</c:v>
                </c:pt>
                <c:pt idx="1056">
                  <c:v>1273.9806771006001</c:v>
                </c:pt>
                <c:pt idx="1057">
                  <c:v>1270.8040895400136</c:v>
                </c:pt>
                <c:pt idx="1058">
                  <c:v>1266.0392081991336</c:v>
                </c:pt>
                <c:pt idx="1059">
                  <c:v>1252.5387110666402</c:v>
                </c:pt>
                <c:pt idx="1060">
                  <c:v>1239.0382139341468</c:v>
                </c:pt>
                <c:pt idx="1061">
                  <c:v>1235.0674794834135</c:v>
                </c:pt>
                <c:pt idx="1062">
                  <c:v>1238.2440670440001</c:v>
                </c:pt>
                <c:pt idx="1063">
                  <c:v>1246.1855359454667</c:v>
                </c:pt>
                <c:pt idx="1064">
                  <c:v>1250.1562703962002</c:v>
                </c:pt>
                <c:pt idx="1065">
                  <c:v>1251.7445641764934</c:v>
                </c:pt>
                <c:pt idx="1066">
                  <c:v>1250.1562703962002</c:v>
                </c:pt>
                <c:pt idx="1067">
                  <c:v>1243.0089483848801</c:v>
                </c:pt>
                <c:pt idx="1068">
                  <c:v>1238.2440670440001</c:v>
                </c:pt>
                <c:pt idx="1069">
                  <c:v>1238.2440670440001</c:v>
                </c:pt>
                <c:pt idx="1070">
                  <c:v>1233.47918570312</c:v>
                </c:pt>
                <c:pt idx="1071">
                  <c:v>1351.8070723349733</c:v>
                </c:pt>
                <c:pt idx="1072">
                  <c:v>1470.1349589668271</c:v>
                </c:pt>
                <c:pt idx="1073">
                  <c:v>1462.9876369555068</c:v>
                </c:pt>
                <c:pt idx="1074">
                  <c:v>1453.4578742737469</c:v>
                </c:pt>
                <c:pt idx="1075">
                  <c:v>1439.9573771412533</c:v>
                </c:pt>
                <c:pt idx="1076">
                  <c:v>1424.8685862284669</c:v>
                </c:pt>
                <c:pt idx="1077">
                  <c:v>1408.9856484255336</c:v>
                </c:pt>
                <c:pt idx="1078">
                  <c:v>1394.6910044028937</c:v>
                </c:pt>
                <c:pt idx="1079">
                  <c:v>1380.3963603802536</c:v>
                </c:pt>
                <c:pt idx="1080">
                  <c:v>1368.4841570280535</c:v>
                </c:pt>
                <c:pt idx="1081">
                  <c:v>1361.3368350167334</c:v>
                </c:pt>
                <c:pt idx="1082">
                  <c:v>1358.9543943462936</c:v>
                </c:pt>
                <c:pt idx="1083">
                  <c:v>1351.8070723349733</c:v>
                </c:pt>
                <c:pt idx="1084">
                  <c:v>1346.2480441039468</c:v>
                </c:pt>
                <c:pt idx="1085">
                  <c:v>1342.2773096532135</c:v>
                </c:pt>
                <c:pt idx="1086">
                  <c:v>1337.5124283123334</c:v>
                </c:pt>
                <c:pt idx="1087">
                  <c:v>1343.8656034335067</c:v>
                </c:pt>
                <c:pt idx="1088">
                  <c:v>1367.6900101379067</c:v>
                </c:pt>
                <c:pt idx="1089">
                  <c:v>1379.6022134901068</c:v>
                </c:pt>
                <c:pt idx="1090">
                  <c:v>1374.8373321492268</c:v>
                </c:pt>
                <c:pt idx="1091">
                  <c:v>1362.1309819068802</c:v>
                </c:pt>
                <c:pt idx="1092">
                  <c:v>1354.1895130054136</c:v>
                </c:pt>
                <c:pt idx="1093">
                  <c:v>1350.2187785546803</c:v>
                </c:pt>
                <c:pt idx="1094">
                  <c:v>1340.6890158729202</c:v>
                </c:pt>
                <c:pt idx="1095">
                  <c:v>1324.8060780699868</c:v>
                </c:pt>
                <c:pt idx="1096">
                  <c:v>1311.3055809374935</c:v>
                </c:pt>
                <c:pt idx="1097">
                  <c:v>1293.8343493542668</c:v>
                </c:pt>
                <c:pt idx="1098">
                  <c:v>1278.7455584414802</c:v>
                </c:pt>
                <c:pt idx="1099">
                  <c:v>1282.7162928922135</c:v>
                </c:pt>
                <c:pt idx="1100">
                  <c:v>1307.3348464867602</c:v>
                </c:pt>
                <c:pt idx="1101">
                  <c:v>1327.9826656305734</c:v>
                </c:pt>
                <c:pt idx="1102">
                  <c:v>1338.3065752024802</c:v>
                </c:pt>
                <c:pt idx="1103">
                  <c:v>1348.6304847743868</c:v>
                </c:pt>
                <c:pt idx="1104">
                  <c:v>1372.4548914787867</c:v>
                </c:pt>
                <c:pt idx="1105">
                  <c:v>1416.1329704368536</c:v>
                </c:pt>
                <c:pt idx="1106">
                  <c:v>1447.1046991525736</c:v>
                </c:pt>
                <c:pt idx="1107">
                  <c:v>1455.840314944187</c:v>
                </c:pt>
                <c:pt idx="1108">
                  <c:v>1454.2520211638935</c:v>
                </c:pt>
                <c:pt idx="1109">
                  <c:v>1452.6637273836002</c:v>
                </c:pt>
                <c:pt idx="1110">
                  <c:v>1451.0754336033069</c:v>
                </c:pt>
                <c:pt idx="1111">
                  <c:v>1447.1046991525736</c:v>
                </c:pt>
                <c:pt idx="1112">
                  <c:v>1441.5456709215468</c:v>
                </c:pt>
                <c:pt idx="1113">
                  <c:v>1446.3105522624269</c:v>
                </c:pt>
                <c:pt idx="1114">
                  <c:v>1460.6051962850668</c:v>
                </c:pt>
                <c:pt idx="1115">
                  <c:v>1344.6597503236535</c:v>
                </c:pt>
                <c:pt idx="1116">
                  <c:v>1228.71430436224</c:v>
                </c:pt>
                <c:pt idx="1117">
                  <c:v>1245.3913890553201</c:v>
                </c:pt>
                <c:pt idx="1118">
                  <c:v>1256.5094455173735</c:v>
                </c:pt>
                <c:pt idx="1119">
                  <c:v>1258.0977392976667</c:v>
                </c:pt>
                <c:pt idx="1120">
                  <c:v>1257.3035924075202</c:v>
                </c:pt>
                <c:pt idx="1121">
                  <c:v>1254.9211517370802</c:v>
                </c:pt>
                <c:pt idx="1122">
                  <c:v>1246.1855359454667</c:v>
                </c:pt>
                <c:pt idx="1123">
                  <c:v>1239.0382139341468</c:v>
                </c:pt>
                <c:pt idx="1124">
                  <c:v>1241.4206546045868</c:v>
                </c:pt>
                <c:pt idx="1125">
                  <c:v>1247.7738297257602</c:v>
                </c:pt>
                <c:pt idx="1126">
                  <c:v>1250.1562703962002</c:v>
                </c:pt>
                <c:pt idx="1127">
                  <c:v>1250.1562703962002</c:v>
                </c:pt>
                <c:pt idx="1128">
                  <c:v>1251.7445641764934</c:v>
                </c:pt>
                <c:pt idx="1129">
                  <c:v>1254.1270048469335</c:v>
                </c:pt>
                <c:pt idx="1130">
                  <c:v>1254.9211517370802</c:v>
                </c:pt>
                <c:pt idx="1131">
                  <c:v>1249.3621235060534</c:v>
                </c:pt>
                <c:pt idx="1132">
                  <c:v>1240.6265077144401</c:v>
                </c:pt>
                <c:pt idx="1133">
                  <c:v>1236.6557732637068</c:v>
                </c:pt>
                <c:pt idx="1134">
                  <c:v>1351.8070723349733</c:v>
                </c:pt>
                <c:pt idx="1135">
                  <c:v>1467.7525182963868</c:v>
                </c:pt>
                <c:pt idx="1136">
                  <c:v>1413.7505297664134</c:v>
                </c:pt>
                <c:pt idx="1137">
                  <c:v>1350.2187785546803</c:v>
                </c:pt>
                <c:pt idx="1138">
                  <c:v>1410.5739422058268</c:v>
                </c:pt>
                <c:pt idx="1139">
                  <c:v>1470.1349589668271</c:v>
                </c:pt>
                <c:pt idx="1140">
                  <c:v>1374.8373321492268</c:v>
                </c:pt>
                <c:pt idx="1141">
                  <c:v>1278.7455584414802</c:v>
                </c:pt>
                <c:pt idx="1142">
                  <c:v>1183.4479316238801</c:v>
                </c:pt>
                <c:pt idx="1143">
                  <c:v>1104.0332426092134</c:v>
                </c:pt>
                <c:pt idx="1144">
                  <c:v>1039.7073445073333</c:v>
                </c:pt>
                <c:pt idx="1145">
                  <c:v>1000</c:v>
                </c:pt>
                <c:pt idx="1146">
                  <c:v>1000</c:v>
                </c:pt>
                <c:pt idx="1147">
                  <c:v>1000</c:v>
                </c:pt>
                <c:pt idx="1148">
                  <c:v>1000</c:v>
                </c:pt>
                <c:pt idx="1149">
                  <c:v>1000</c:v>
                </c:pt>
                <c:pt idx="1150">
                  <c:v>1000</c:v>
                </c:pt>
                <c:pt idx="1151">
                  <c:v>1000</c:v>
                </c:pt>
                <c:pt idx="1152">
                  <c:v>1000</c:v>
                </c:pt>
                <c:pt idx="1153">
                  <c:v>1000</c:v>
                </c:pt>
                <c:pt idx="1154">
                  <c:v>1000</c:v>
                </c:pt>
                <c:pt idx="1155">
                  <c:v>1000</c:v>
                </c:pt>
                <c:pt idx="1156">
                  <c:v>1000</c:v>
                </c:pt>
                <c:pt idx="1157">
                  <c:v>1000</c:v>
                </c:pt>
                <c:pt idx="1158">
                  <c:v>1000</c:v>
                </c:pt>
                <c:pt idx="1159">
                  <c:v>1000</c:v>
                </c:pt>
                <c:pt idx="1160">
                  <c:v>1000</c:v>
                </c:pt>
                <c:pt idx="1161">
                  <c:v>1000</c:v>
                </c:pt>
                <c:pt idx="1162">
                  <c:v>1000</c:v>
                </c:pt>
                <c:pt idx="1163">
                  <c:v>1000</c:v>
                </c:pt>
                <c:pt idx="1164">
                  <c:v>1000</c:v>
                </c:pt>
                <c:pt idx="1165">
                  <c:v>1000</c:v>
                </c:pt>
                <c:pt idx="1166">
                  <c:v>1000</c:v>
                </c:pt>
                <c:pt idx="1167">
                  <c:v>1000</c:v>
                </c:pt>
                <c:pt idx="1168">
                  <c:v>1000</c:v>
                </c:pt>
                <c:pt idx="1169">
                  <c:v>1000</c:v>
                </c:pt>
                <c:pt idx="1170">
                  <c:v>1000</c:v>
                </c:pt>
                <c:pt idx="1171">
                  <c:v>1000</c:v>
                </c:pt>
                <c:pt idx="1172">
                  <c:v>1000</c:v>
                </c:pt>
                <c:pt idx="1173">
                  <c:v>1000</c:v>
                </c:pt>
                <c:pt idx="1174">
                  <c:v>1000</c:v>
                </c:pt>
                <c:pt idx="1175">
                  <c:v>1000</c:v>
                </c:pt>
                <c:pt idx="1176">
                  <c:v>1000</c:v>
                </c:pt>
                <c:pt idx="1177">
                  <c:v>1000</c:v>
                </c:pt>
                <c:pt idx="1178">
                  <c:v>1000</c:v>
                </c:pt>
                <c:pt idx="1179">
                  <c:v>1000</c:v>
                </c:pt>
                <c:pt idx="1180">
                  <c:v>1000</c:v>
                </c:pt>
                <c:pt idx="1181">
                  <c:v>1000</c:v>
                </c:pt>
                <c:pt idx="1182">
                  <c:v>1000</c:v>
                </c:pt>
                <c:pt idx="1183">
                  <c:v>1000</c:v>
                </c:pt>
                <c:pt idx="1184">
                  <c:v>1000</c:v>
                </c:pt>
                <c:pt idx="1185">
                  <c:v>1000</c:v>
                </c:pt>
                <c:pt idx="1186">
                  <c:v>1000</c:v>
                </c:pt>
                <c:pt idx="1187">
                  <c:v>1000</c:v>
                </c:pt>
                <c:pt idx="1188">
                  <c:v>1000</c:v>
                </c:pt>
                <c:pt idx="1189">
                  <c:v>1000</c:v>
                </c:pt>
                <c:pt idx="1190">
                  <c:v>1000</c:v>
                </c:pt>
                <c:pt idx="1191">
                  <c:v>1000</c:v>
                </c:pt>
                <c:pt idx="1192">
                  <c:v>1000</c:v>
                </c:pt>
                <c:pt idx="1193">
                  <c:v>1000</c:v>
                </c:pt>
                <c:pt idx="1194">
                  <c:v>1000</c:v>
                </c:pt>
                <c:pt idx="1195">
                  <c:v>1000</c:v>
                </c:pt>
                <c:pt idx="1196">
                  <c:v>1100.0625081584801</c:v>
                </c:pt>
                <c:pt idx="1197">
                  <c:v>1216.8021010100401</c:v>
                </c:pt>
                <c:pt idx="1198">
                  <c:v>1320.8353436192533</c:v>
                </c:pt>
                <c:pt idx="1199">
                  <c:v>1366.1017163576134</c:v>
                </c:pt>
                <c:pt idx="1200">
                  <c:v>1354.1895130054136</c:v>
                </c:pt>
                <c:pt idx="1201">
                  <c:v>1339.1007220926267</c:v>
                </c:pt>
                <c:pt idx="1202">
                  <c:v>1340.6890158729202</c:v>
                </c:pt>
                <c:pt idx="1203">
                  <c:v>1286.6870273429467</c:v>
                </c:pt>
                <c:pt idx="1204">
                  <c:v>1232.6850388129735</c:v>
                </c:pt>
                <c:pt idx="1205">
                  <c:v>1347.83633788424</c:v>
                </c:pt>
                <c:pt idx="1206">
                  <c:v>1435.9866426905201</c:v>
                </c:pt>
                <c:pt idx="1207">
                  <c:v>1356.5719536758534</c:v>
                </c:pt>
                <c:pt idx="1208">
                  <c:v>1277.1572646611867</c:v>
                </c:pt>
                <c:pt idx="1209">
                  <c:v>1339.1007220926267</c:v>
                </c:pt>
                <c:pt idx="1210">
                  <c:v>1412.9563828762668</c:v>
                </c:pt>
                <c:pt idx="1211">
                  <c:v>1490.7827781106403</c:v>
                </c:pt>
                <c:pt idx="1212">
                  <c:v>1566.2267326745737</c:v>
                </c:pt>
                <c:pt idx="1213">
                  <c:v>1461.3993431752135</c:v>
                </c:pt>
                <c:pt idx="1214">
                  <c:v>1356.5719536758534</c:v>
                </c:pt>
                <c:pt idx="1215">
                  <c:v>1367.6900101379067</c:v>
                </c:pt>
                <c:pt idx="1216">
                  <c:v>1371.6607445886402</c:v>
                </c:pt>
                <c:pt idx="1217">
                  <c:v>1381.9846541605468</c:v>
                </c:pt>
                <c:pt idx="1218">
                  <c:v>1401.0441795240667</c:v>
                </c:pt>
                <c:pt idx="1219">
                  <c:v>1425.6627331186137</c:v>
                </c:pt>
                <c:pt idx="1220">
                  <c:v>1451.8695804934534</c:v>
                </c:pt>
                <c:pt idx="1221">
                  <c:v>1478.0764278682936</c:v>
                </c:pt>
                <c:pt idx="1222">
                  <c:v>1505.8715690234269</c:v>
                </c:pt>
                <c:pt idx="1223">
                  <c:v>1533.6667101785602</c:v>
                </c:pt>
                <c:pt idx="1224">
                  <c:v>1561.4618513336936</c:v>
                </c:pt>
                <c:pt idx="1225">
                  <c:v>1588.4628455986804</c:v>
                </c:pt>
                <c:pt idx="1226">
                  <c:v>1615.4638398636671</c:v>
                </c:pt>
                <c:pt idx="1227">
                  <c:v>1641.6706872385068</c:v>
                </c:pt>
                <c:pt idx="1228">
                  <c:v>1667.8775346133471</c:v>
                </c:pt>
                <c:pt idx="1229">
                  <c:v>1694.084381988187</c:v>
                </c:pt>
                <c:pt idx="1230">
                  <c:v>1718.7029355827337</c:v>
                </c:pt>
                <c:pt idx="1231">
                  <c:v>1742.5273422871337</c:v>
                </c:pt>
                <c:pt idx="1232">
                  <c:v>1768.7341896619737</c:v>
                </c:pt>
                <c:pt idx="1233">
                  <c:v>1794.1468901466669</c:v>
                </c:pt>
                <c:pt idx="1234">
                  <c:v>1762.3810145408004</c:v>
                </c:pt>
                <c:pt idx="1235">
                  <c:v>1650.4063030301204</c:v>
                </c:pt>
                <c:pt idx="1236">
                  <c:v>1540.8140321898802</c:v>
                </c:pt>
                <c:pt idx="1237">
                  <c:v>1461.3993431752135</c:v>
                </c:pt>
                <c:pt idx="1238">
                  <c:v>1464.5759307358003</c:v>
                </c:pt>
                <c:pt idx="1239">
                  <c:v>1472.5173996372669</c:v>
                </c:pt>
                <c:pt idx="1240">
                  <c:v>1484.429602989467</c:v>
                </c:pt>
                <c:pt idx="1241">
                  <c:v>1497.1359532318136</c:v>
                </c:pt>
                <c:pt idx="1242">
                  <c:v>1509.0481565840134</c:v>
                </c:pt>
                <c:pt idx="1243">
                  <c:v>1519.3720661559203</c:v>
                </c:pt>
                <c:pt idx="1244">
                  <c:v>1529.6959757278269</c:v>
                </c:pt>
                <c:pt idx="1245">
                  <c:v>1540.8140321898802</c:v>
                </c:pt>
                <c:pt idx="1246">
                  <c:v>1438.3690833609603</c:v>
                </c:pt>
                <c:pt idx="1247">
                  <c:v>1335.9241345320402</c:v>
                </c:pt>
                <c:pt idx="1248">
                  <c:v>1341.483162763067</c:v>
                </c:pt>
                <c:pt idx="1249">
                  <c:v>1345.4538972138002</c:v>
                </c:pt>
                <c:pt idx="1250">
                  <c:v>1347.83633788424</c:v>
                </c:pt>
                <c:pt idx="1251">
                  <c:v>1348.6304847743868</c:v>
                </c:pt>
                <c:pt idx="1252">
                  <c:v>1348.6304847743868</c:v>
                </c:pt>
                <c:pt idx="1253">
                  <c:v>1347.83633788424</c:v>
                </c:pt>
                <c:pt idx="1254">
                  <c:v>1346.2480441039468</c:v>
                </c:pt>
                <c:pt idx="1255">
                  <c:v>1343.8656034335067</c:v>
                </c:pt>
                <c:pt idx="1256">
                  <c:v>1339.8948689827735</c:v>
                </c:pt>
                <c:pt idx="1257">
                  <c:v>1335.9241345320402</c:v>
                </c:pt>
                <c:pt idx="1258">
                  <c:v>1328.7768125207201</c:v>
                </c:pt>
                <c:pt idx="1259">
                  <c:v>1319.2470498389603</c:v>
                </c:pt>
                <c:pt idx="1260">
                  <c:v>1307.3348464867602</c:v>
                </c:pt>
                <c:pt idx="1261">
                  <c:v>1294.6284962444133</c:v>
                </c:pt>
                <c:pt idx="1262">
                  <c:v>1282.7162928922135</c:v>
                </c:pt>
                <c:pt idx="1263">
                  <c:v>1271.5982364301601</c:v>
                </c:pt>
                <c:pt idx="1264">
                  <c:v>1261.2743268582535</c:v>
                </c:pt>
                <c:pt idx="1265">
                  <c:v>1252.5387110666402</c:v>
                </c:pt>
                <c:pt idx="1266">
                  <c:v>1243.8030952750269</c:v>
                </c:pt>
                <c:pt idx="1267">
                  <c:v>1235.0674794834135</c:v>
                </c:pt>
                <c:pt idx="1268">
                  <c:v>1320.8353436192533</c:v>
                </c:pt>
                <c:pt idx="1269">
                  <c:v>1406.6032077550935</c:v>
                </c:pt>
                <c:pt idx="1270">
                  <c:v>1393.8968575127469</c:v>
                </c:pt>
                <c:pt idx="1271">
                  <c:v>1381.1905072704003</c:v>
                </c:pt>
                <c:pt idx="1272">
                  <c:v>1368.4841570280535</c:v>
                </c:pt>
                <c:pt idx="1273">
                  <c:v>1357.3661005660001</c:v>
                </c:pt>
                <c:pt idx="1274">
                  <c:v>1346.2480441039468</c:v>
                </c:pt>
                <c:pt idx="1275">
                  <c:v>1335.9241345320402</c:v>
                </c:pt>
                <c:pt idx="1276">
                  <c:v>1325.6002249601333</c:v>
                </c:pt>
                <c:pt idx="1277">
                  <c:v>1314.4821684980802</c:v>
                </c:pt>
                <c:pt idx="1278">
                  <c:v>1304.1582589261734</c:v>
                </c:pt>
                <c:pt idx="1279">
                  <c:v>1294.6284962444133</c:v>
                </c:pt>
                <c:pt idx="1280">
                  <c:v>1285.0987335626535</c:v>
                </c:pt>
                <c:pt idx="1281">
                  <c:v>1274.7748239907469</c:v>
                </c:pt>
                <c:pt idx="1282">
                  <c:v>1262.0684737484</c:v>
                </c:pt>
                <c:pt idx="1283">
                  <c:v>1246.9796828356134</c:v>
                </c:pt>
                <c:pt idx="1284">
                  <c:v>1231.8908919228268</c:v>
                </c:pt>
                <c:pt idx="1285">
                  <c:v>1343.8656034335067</c:v>
                </c:pt>
                <c:pt idx="1286">
                  <c:v>1455.840314944187</c:v>
                </c:pt>
                <c:pt idx="1287">
                  <c:v>1475.6939871978534</c:v>
                </c:pt>
                <c:pt idx="1288">
                  <c:v>1491.576925000787</c:v>
                </c:pt>
                <c:pt idx="1289">
                  <c:v>1520.9603599362135</c:v>
                </c:pt>
                <c:pt idx="1290">
                  <c:v>1555.1086762125201</c:v>
                </c:pt>
                <c:pt idx="1291">
                  <c:v>1588.4628455986804</c:v>
                </c:pt>
                <c:pt idx="1292">
                  <c:v>1621.8170149848402</c:v>
                </c:pt>
                <c:pt idx="1293">
                  <c:v>1655.9653312611467</c:v>
                </c:pt>
                <c:pt idx="1294">
                  <c:v>1690.9077944276003</c:v>
                </c:pt>
                <c:pt idx="1295">
                  <c:v>1724.2619638137603</c:v>
                </c:pt>
                <c:pt idx="1296">
                  <c:v>1756.8219863097736</c:v>
                </c:pt>
                <c:pt idx="1297">
                  <c:v>1643.2589810188003</c:v>
                </c:pt>
                <c:pt idx="1298">
                  <c:v>1528.9018288376801</c:v>
                </c:pt>
                <c:pt idx="1299">
                  <c:v>1539.2257384095869</c:v>
                </c:pt>
                <c:pt idx="1300">
                  <c:v>1543.1964728603202</c:v>
                </c:pt>
                <c:pt idx="1301">
                  <c:v>1547.9613542012003</c:v>
                </c:pt>
                <c:pt idx="1302">
                  <c:v>1555.9028231026668</c:v>
                </c:pt>
                <c:pt idx="1303">
                  <c:v>1568.6091733450135</c:v>
                </c:pt>
                <c:pt idx="1304">
                  <c:v>1582.1096704775068</c:v>
                </c:pt>
                <c:pt idx="1305">
                  <c:v>1594.0218738297069</c:v>
                </c:pt>
                <c:pt idx="1306">
                  <c:v>1605.934077181907</c:v>
                </c:pt>
                <c:pt idx="1307">
                  <c:v>1502.6949814628401</c:v>
                </c:pt>
                <c:pt idx="1308">
                  <c:v>1400.2500326339202</c:v>
                </c:pt>
                <c:pt idx="1309">
                  <c:v>1401.8383264142135</c:v>
                </c:pt>
                <c:pt idx="1310">
                  <c:v>1401.8383264142135</c:v>
                </c:pt>
                <c:pt idx="1311">
                  <c:v>1400.2500326339202</c:v>
                </c:pt>
                <c:pt idx="1312">
                  <c:v>1401.0441795240667</c:v>
                </c:pt>
                <c:pt idx="1313">
                  <c:v>1405.0149139748</c:v>
                </c:pt>
                <c:pt idx="1314">
                  <c:v>1412.1622359861203</c:v>
                </c:pt>
                <c:pt idx="1315">
                  <c:v>1417.7212642171469</c:v>
                </c:pt>
                <c:pt idx="1316">
                  <c:v>1419.3095579974402</c:v>
                </c:pt>
                <c:pt idx="1317">
                  <c:v>1378.8080665999603</c:v>
                </c:pt>
                <c:pt idx="1318">
                  <c:v>1338.3065752024802</c:v>
                </c:pt>
                <c:pt idx="1319">
                  <c:v>1334.3358407517469</c:v>
                </c:pt>
                <c:pt idx="1320">
                  <c:v>1331.9534000813069</c:v>
                </c:pt>
                <c:pt idx="1321">
                  <c:v>1328.7768125207201</c:v>
                </c:pt>
                <c:pt idx="1322">
                  <c:v>1325.6002249601333</c:v>
                </c:pt>
                <c:pt idx="1323">
                  <c:v>1320.0411967291068</c:v>
                </c:pt>
                <c:pt idx="1324">
                  <c:v>1312.09972782764</c:v>
                </c:pt>
                <c:pt idx="1325">
                  <c:v>1304.1582589261734</c:v>
                </c:pt>
                <c:pt idx="1326">
                  <c:v>1298.5992306951468</c:v>
                </c:pt>
                <c:pt idx="1327">
                  <c:v>1296.2167900247068</c:v>
                </c:pt>
                <c:pt idx="1328">
                  <c:v>1296.2167900247068</c:v>
                </c:pt>
                <c:pt idx="1329">
                  <c:v>1297.0109369148536</c:v>
                </c:pt>
                <c:pt idx="1330">
                  <c:v>1297.0109369148536</c:v>
                </c:pt>
                <c:pt idx="1331">
                  <c:v>1294.6284962444133</c:v>
                </c:pt>
                <c:pt idx="1332">
                  <c:v>1291.4519086838268</c:v>
                </c:pt>
                <c:pt idx="1333">
                  <c:v>1287.4811742330935</c:v>
                </c:pt>
                <c:pt idx="1334">
                  <c:v>1282.7162928922135</c:v>
                </c:pt>
                <c:pt idx="1335">
                  <c:v>1274.7748239907469</c:v>
                </c:pt>
                <c:pt idx="1336">
                  <c:v>1263.6567675286935</c:v>
                </c:pt>
                <c:pt idx="1337">
                  <c:v>1250.9504172863467</c:v>
                </c:pt>
                <c:pt idx="1338">
                  <c:v>1239.0382139341468</c:v>
                </c:pt>
                <c:pt idx="1339">
                  <c:v>1228.71430436224</c:v>
                </c:pt>
                <c:pt idx="1340">
                  <c:v>1222.3611292410669</c:v>
                </c:pt>
                <c:pt idx="1341">
                  <c:v>1227.1260105819467</c:v>
                </c:pt>
                <c:pt idx="1342">
                  <c:v>1228.71430436224</c:v>
                </c:pt>
                <c:pt idx="1343">
                  <c:v>1228.71430436224</c:v>
                </c:pt>
                <c:pt idx="1344">
                  <c:v>1235.0674794834135</c:v>
                </c:pt>
                <c:pt idx="1345">
                  <c:v>1240.6265077144401</c:v>
                </c:pt>
                <c:pt idx="1346">
                  <c:v>1246.1855359454667</c:v>
                </c:pt>
                <c:pt idx="1347">
                  <c:v>1252.5387110666402</c:v>
                </c:pt>
                <c:pt idx="1348">
                  <c:v>1258.8918861878135</c:v>
                </c:pt>
                <c:pt idx="1349">
                  <c:v>1266.0392081991336</c:v>
                </c:pt>
                <c:pt idx="1350">
                  <c:v>1274.7748239907469</c:v>
                </c:pt>
                <c:pt idx="1351">
                  <c:v>1282.7162928922135</c:v>
                </c:pt>
                <c:pt idx="1352">
                  <c:v>1289.0694680133868</c:v>
                </c:pt>
                <c:pt idx="1353">
                  <c:v>1293.8343493542668</c:v>
                </c:pt>
                <c:pt idx="1354">
                  <c:v>1296.2167900247068</c:v>
                </c:pt>
                <c:pt idx="1355">
                  <c:v>1298.5992306951468</c:v>
                </c:pt>
                <c:pt idx="1356">
                  <c:v>1300.1875244754401</c:v>
                </c:pt>
                <c:pt idx="1357">
                  <c:v>1300.1875244754401</c:v>
                </c:pt>
                <c:pt idx="1358">
                  <c:v>1300.1875244754401</c:v>
                </c:pt>
                <c:pt idx="1359">
                  <c:v>1298.5992306951468</c:v>
                </c:pt>
                <c:pt idx="1360">
                  <c:v>1295.4226431345601</c:v>
                </c:pt>
                <c:pt idx="1361">
                  <c:v>1288.27532112324</c:v>
                </c:pt>
                <c:pt idx="1362">
                  <c:v>1278.7455584414802</c:v>
                </c:pt>
                <c:pt idx="1363">
                  <c:v>1267.6275019794268</c:v>
                </c:pt>
                <c:pt idx="1364">
                  <c:v>1257.3035924075202</c:v>
                </c:pt>
                <c:pt idx="1365">
                  <c:v>1246.9796828356134</c:v>
                </c:pt>
                <c:pt idx="1366">
                  <c:v>1237.4499201538533</c:v>
                </c:pt>
                <c:pt idx="1367">
                  <c:v>1227.9201574720935</c:v>
                </c:pt>
                <c:pt idx="1368">
                  <c:v>1230.3025981425335</c:v>
                </c:pt>
                <c:pt idx="1369">
                  <c:v>1235.8616263735601</c:v>
                </c:pt>
                <c:pt idx="1370">
                  <c:v>1246.1855359454667</c:v>
                </c:pt>
                <c:pt idx="1371">
                  <c:v>1252.5387110666402</c:v>
                </c:pt>
                <c:pt idx="1372">
                  <c:v>1251.7445641764934</c:v>
                </c:pt>
                <c:pt idx="1373">
                  <c:v>1237.4499201538533</c:v>
                </c:pt>
                <c:pt idx="1374">
                  <c:v>1319.2470498389603</c:v>
                </c:pt>
                <c:pt idx="1375">
                  <c:v>1400.2500326339202</c:v>
                </c:pt>
                <c:pt idx="1376">
                  <c:v>1380.3963603802536</c:v>
                </c:pt>
                <c:pt idx="1377">
                  <c:v>1357.3661005660001</c:v>
                </c:pt>
                <c:pt idx="1378">
                  <c:v>1341.483162763067</c:v>
                </c:pt>
                <c:pt idx="1379">
                  <c:v>1322.4236373995468</c:v>
                </c:pt>
                <c:pt idx="1380">
                  <c:v>1440.7515240314003</c:v>
                </c:pt>
                <c:pt idx="1381">
                  <c:v>1559.0794106632536</c:v>
                </c:pt>
                <c:pt idx="1382">
                  <c:v>1582.9038173676536</c:v>
                </c:pt>
                <c:pt idx="1383">
                  <c:v>1587.6686987085336</c:v>
                </c:pt>
                <c:pt idx="1384">
                  <c:v>1594.8160207198537</c:v>
                </c:pt>
                <c:pt idx="1385">
                  <c:v>1476.4881340880002</c:v>
                </c:pt>
                <c:pt idx="1386">
                  <c:v>1358.1602474561469</c:v>
                </c:pt>
                <c:pt idx="1387">
                  <c:v>1378.8080665999603</c:v>
                </c:pt>
                <c:pt idx="1388">
                  <c:v>1400.2500326339202</c:v>
                </c:pt>
                <c:pt idx="1389">
                  <c:v>1420.8978517777336</c:v>
                </c:pt>
                <c:pt idx="1390">
                  <c:v>1472.5173996372669</c:v>
                </c:pt>
                <c:pt idx="1391">
                  <c:v>1525.7252412770936</c:v>
                </c:pt>
                <c:pt idx="1392">
                  <c:v>1527.3135350573871</c:v>
                </c:pt>
                <c:pt idx="1393">
                  <c:v>1536.8432977391467</c:v>
                </c:pt>
                <c:pt idx="1394">
                  <c:v>1543.1964728603202</c:v>
                </c:pt>
                <c:pt idx="1395">
                  <c:v>1541.608179080027</c:v>
                </c:pt>
                <c:pt idx="1396">
                  <c:v>1547.9613542012003</c:v>
                </c:pt>
                <c:pt idx="1397">
                  <c:v>1553.5203824322271</c:v>
                </c:pt>
                <c:pt idx="1398">
                  <c:v>1434.398348910227</c:v>
                </c:pt>
                <c:pt idx="1399">
                  <c:v>1316.0704622783735</c:v>
                </c:pt>
                <c:pt idx="1400">
                  <c:v>1288.27532112324</c:v>
                </c:pt>
                <c:pt idx="1401">
                  <c:v>1291.4519086838268</c:v>
                </c:pt>
                <c:pt idx="1402">
                  <c:v>1290.65776179368</c:v>
                </c:pt>
                <c:pt idx="1403">
                  <c:v>1292.2460555739735</c:v>
                </c:pt>
                <c:pt idx="1404">
                  <c:v>1292.2460555739735</c:v>
                </c:pt>
                <c:pt idx="1405">
                  <c:v>1289.0694680133868</c:v>
                </c:pt>
                <c:pt idx="1406">
                  <c:v>1288.27532112324</c:v>
                </c:pt>
                <c:pt idx="1407">
                  <c:v>1291.4519086838268</c:v>
                </c:pt>
                <c:pt idx="1408">
                  <c:v>1290.65776179368</c:v>
                </c:pt>
                <c:pt idx="1409">
                  <c:v>1296.2167900247068</c:v>
                </c:pt>
                <c:pt idx="1410">
                  <c:v>1302.5699651458801</c:v>
                </c:pt>
                <c:pt idx="1411">
                  <c:v>1309.7172871572002</c:v>
                </c:pt>
                <c:pt idx="1412">
                  <c:v>1319.2470498389603</c:v>
                </c:pt>
                <c:pt idx="1413">
                  <c:v>1329.5709594108669</c:v>
                </c:pt>
                <c:pt idx="1414">
                  <c:v>1340.6890158729202</c:v>
                </c:pt>
                <c:pt idx="1415">
                  <c:v>1352.6012192251201</c:v>
                </c:pt>
                <c:pt idx="1416">
                  <c:v>1360.5426881265867</c:v>
                </c:pt>
                <c:pt idx="1417">
                  <c:v>1359.7485412364401</c:v>
                </c:pt>
                <c:pt idx="1418">
                  <c:v>1358.1602474561469</c:v>
                </c:pt>
                <c:pt idx="1419">
                  <c:v>1369.2783039182002</c:v>
                </c:pt>
                <c:pt idx="1420">
                  <c:v>1378.8080665999603</c:v>
                </c:pt>
                <c:pt idx="1421">
                  <c:v>1381.9846541605468</c:v>
                </c:pt>
                <c:pt idx="1422">
                  <c:v>1385.9553886112801</c:v>
                </c:pt>
                <c:pt idx="1423">
                  <c:v>1388.3378292817201</c:v>
                </c:pt>
                <c:pt idx="1424">
                  <c:v>1396.2792981831869</c:v>
                </c:pt>
                <c:pt idx="1425">
                  <c:v>1400.2500326339202</c:v>
                </c:pt>
                <c:pt idx="1426">
                  <c:v>1405.8090608649468</c:v>
                </c:pt>
                <c:pt idx="1427">
                  <c:v>1412.1622359861203</c:v>
                </c:pt>
                <c:pt idx="1428">
                  <c:v>1418.5154111072936</c:v>
                </c:pt>
                <c:pt idx="1429">
                  <c:v>1330.3651063010136</c:v>
                </c:pt>
                <c:pt idx="1430">
                  <c:v>1241.4206546045868</c:v>
                </c:pt>
                <c:pt idx="1431">
                  <c:v>1242.2148014947334</c:v>
                </c:pt>
                <c:pt idx="1432">
                  <c:v>1240.6265077144401</c:v>
                </c:pt>
                <c:pt idx="1433">
                  <c:v>1241.4206546045868</c:v>
                </c:pt>
                <c:pt idx="1434">
                  <c:v>1250.1562703962002</c:v>
                </c:pt>
                <c:pt idx="1435">
                  <c:v>1259.68603307796</c:v>
                </c:pt>
                <c:pt idx="1436">
                  <c:v>1267.6275019794268</c:v>
                </c:pt>
                <c:pt idx="1437">
                  <c:v>1279.5397053316269</c:v>
                </c:pt>
                <c:pt idx="1438">
                  <c:v>1288.27532112324</c:v>
                </c:pt>
                <c:pt idx="1439">
                  <c:v>1299.3933775852934</c:v>
                </c:pt>
                <c:pt idx="1440">
                  <c:v>1311.3055809374935</c:v>
                </c:pt>
                <c:pt idx="1441">
                  <c:v>1324.8060780699868</c:v>
                </c:pt>
                <c:pt idx="1442">
                  <c:v>1336.7182814221869</c:v>
                </c:pt>
                <c:pt idx="1443">
                  <c:v>1347.83633788424</c:v>
                </c:pt>
                <c:pt idx="1444">
                  <c:v>1360.5426881265867</c:v>
                </c:pt>
                <c:pt idx="1445">
                  <c:v>1373.2490383689335</c:v>
                </c:pt>
                <c:pt idx="1446">
                  <c:v>1379.6022134901068</c:v>
                </c:pt>
                <c:pt idx="1447">
                  <c:v>1387.5436823915734</c:v>
                </c:pt>
                <c:pt idx="1448">
                  <c:v>1401.0441795240667</c:v>
                </c:pt>
                <c:pt idx="1449">
                  <c:v>1405.0149139748</c:v>
                </c:pt>
                <c:pt idx="1450">
                  <c:v>1412.9563828762668</c:v>
                </c:pt>
                <c:pt idx="1451">
                  <c:v>1417.7212642171469</c:v>
                </c:pt>
                <c:pt idx="1452">
                  <c:v>1420.8978517777336</c:v>
                </c:pt>
                <c:pt idx="1453">
                  <c:v>1422.4861455580269</c:v>
                </c:pt>
                <c:pt idx="1454">
                  <c:v>1422.4861455580269</c:v>
                </c:pt>
                <c:pt idx="1455">
                  <c:v>1417.7212642171469</c:v>
                </c:pt>
                <c:pt idx="1456">
                  <c:v>1413.7505297664134</c:v>
                </c:pt>
                <c:pt idx="1457">
                  <c:v>1411.3680890959736</c:v>
                </c:pt>
                <c:pt idx="1458">
                  <c:v>1407.3973546452403</c:v>
                </c:pt>
                <c:pt idx="1459">
                  <c:v>1402.6324733043602</c:v>
                </c:pt>
                <c:pt idx="1460">
                  <c:v>1402.6324733043602</c:v>
                </c:pt>
                <c:pt idx="1461">
                  <c:v>1395.4851512930402</c:v>
                </c:pt>
                <c:pt idx="1462">
                  <c:v>1392.3085637324534</c:v>
                </c:pt>
                <c:pt idx="1463">
                  <c:v>1391.5144168423069</c:v>
                </c:pt>
                <c:pt idx="1464">
                  <c:v>1389.9261230620136</c:v>
                </c:pt>
                <c:pt idx="1465">
                  <c:v>1389.9261230620136</c:v>
                </c:pt>
                <c:pt idx="1466">
                  <c:v>1389.9261230620136</c:v>
                </c:pt>
                <c:pt idx="1467">
                  <c:v>1388.3378292817201</c:v>
                </c:pt>
                <c:pt idx="1468">
                  <c:v>1387.5436823915734</c:v>
                </c:pt>
                <c:pt idx="1469">
                  <c:v>1389.9261230620136</c:v>
                </c:pt>
                <c:pt idx="1470">
                  <c:v>1392.3085637324534</c:v>
                </c:pt>
                <c:pt idx="1471">
                  <c:v>1395.4851512930402</c:v>
                </c:pt>
                <c:pt idx="1472">
                  <c:v>1400.2500326339202</c:v>
                </c:pt>
                <c:pt idx="1473">
                  <c:v>1408.1915015353868</c:v>
                </c:pt>
                <c:pt idx="1474">
                  <c:v>1415.3388235467069</c:v>
                </c:pt>
                <c:pt idx="1475">
                  <c:v>1423.2802924481734</c:v>
                </c:pt>
                <c:pt idx="1476">
                  <c:v>1430.4276144594935</c:v>
                </c:pt>
                <c:pt idx="1477">
                  <c:v>1435.9866426905201</c:v>
                </c:pt>
                <c:pt idx="1478">
                  <c:v>1442.3398178116936</c:v>
                </c:pt>
                <c:pt idx="1479">
                  <c:v>1445.5164053722801</c:v>
                </c:pt>
                <c:pt idx="1480">
                  <c:v>1447.1046991525736</c:v>
                </c:pt>
                <c:pt idx="1481">
                  <c:v>1446.3105522624269</c:v>
                </c:pt>
                <c:pt idx="1482">
                  <c:v>1444.7222584821336</c:v>
                </c:pt>
                <c:pt idx="1483">
                  <c:v>1446.3105522624269</c:v>
                </c:pt>
                <c:pt idx="1484">
                  <c:v>1448.6929929328667</c:v>
                </c:pt>
                <c:pt idx="1485">
                  <c:v>1447.1046991525736</c:v>
                </c:pt>
                <c:pt idx="1486">
                  <c:v>1442.3398178116936</c:v>
                </c:pt>
                <c:pt idx="1487">
                  <c:v>1444.7222584821336</c:v>
                </c:pt>
                <c:pt idx="1488">
                  <c:v>1443.9281115919869</c:v>
                </c:pt>
                <c:pt idx="1489">
                  <c:v>1443.1339647018401</c:v>
                </c:pt>
                <c:pt idx="1490">
                  <c:v>1439.9573771412533</c:v>
                </c:pt>
                <c:pt idx="1491">
                  <c:v>1442.3398178116936</c:v>
                </c:pt>
                <c:pt idx="1492">
                  <c:v>1444.7222584821336</c:v>
                </c:pt>
                <c:pt idx="1493">
                  <c:v>1443.1339647018401</c:v>
                </c:pt>
                <c:pt idx="1494">
                  <c:v>1445.5164053722801</c:v>
                </c:pt>
                <c:pt idx="1495">
                  <c:v>1442.3398178116936</c:v>
                </c:pt>
                <c:pt idx="1496">
                  <c:v>1443.9281115919869</c:v>
                </c:pt>
                <c:pt idx="1497">
                  <c:v>1444.7222584821336</c:v>
                </c:pt>
                <c:pt idx="1498">
                  <c:v>1444.7222584821336</c:v>
                </c:pt>
                <c:pt idx="1499">
                  <c:v>1437.5749364708136</c:v>
                </c:pt>
                <c:pt idx="1500">
                  <c:v>1441.5456709215468</c:v>
                </c:pt>
                <c:pt idx="1501">
                  <c:v>1439.9573771412533</c:v>
                </c:pt>
                <c:pt idx="1502">
                  <c:v>1442.3398178116936</c:v>
                </c:pt>
                <c:pt idx="1503">
                  <c:v>1443.9281115919869</c:v>
                </c:pt>
                <c:pt idx="1504">
                  <c:v>1439.9573771412533</c:v>
                </c:pt>
                <c:pt idx="1505">
                  <c:v>1442.3398178116936</c:v>
                </c:pt>
                <c:pt idx="1506">
                  <c:v>1439.9573771412533</c:v>
                </c:pt>
                <c:pt idx="1507">
                  <c:v>1439.1632302511068</c:v>
                </c:pt>
                <c:pt idx="1508">
                  <c:v>1439.9573771412533</c:v>
                </c:pt>
                <c:pt idx="1509">
                  <c:v>1436.7807895806668</c:v>
                </c:pt>
                <c:pt idx="1510">
                  <c:v>1432.0159082397868</c:v>
                </c:pt>
                <c:pt idx="1511">
                  <c:v>1430.4276144594935</c:v>
                </c:pt>
                <c:pt idx="1512">
                  <c:v>1424.8685862284669</c:v>
                </c:pt>
                <c:pt idx="1513">
                  <c:v>1416.1329704368536</c:v>
                </c:pt>
                <c:pt idx="1514">
                  <c:v>1411.3680890959736</c:v>
                </c:pt>
                <c:pt idx="1515">
                  <c:v>1402.6324733043602</c:v>
                </c:pt>
                <c:pt idx="1516">
                  <c:v>1396.2792981831869</c:v>
                </c:pt>
                <c:pt idx="1517">
                  <c:v>1389.9261230620136</c:v>
                </c:pt>
                <c:pt idx="1518">
                  <c:v>1378.8080665999603</c:v>
                </c:pt>
                <c:pt idx="1519">
                  <c:v>1375.6314790393735</c:v>
                </c:pt>
                <c:pt idx="1520">
                  <c:v>1372.4548914787867</c:v>
                </c:pt>
                <c:pt idx="1521">
                  <c:v>1372.4548914787867</c:v>
                </c:pt>
                <c:pt idx="1522">
                  <c:v>1374.8373321492268</c:v>
                </c:pt>
                <c:pt idx="1523">
                  <c:v>1379.6022134901068</c:v>
                </c:pt>
                <c:pt idx="1524">
                  <c:v>1382.7788010506936</c:v>
                </c:pt>
                <c:pt idx="1525">
                  <c:v>1387.5436823915734</c:v>
                </c:pt>
                <c:pt idx="1526">
                  <c:v>1389.9261230620136</c:v>
                </c:pt>
                <c:pt idx="1527">
                  <c:v>1392.3085637324534</c:v>
                </c:pt>
                <c:pt idx="1528">
                  <c:v>1395.4851512930402</c:v>
                </c:pt>
                <c:pt idx="1529">
                  <c:v>1400.2500326339202</c:v>
                </c:pt>
                <c:pt idx="1530">
                  <c:v>1408.1915015353868</c:v>
                </c:pt>
                <c:pt idx="1531">
                  <c:v>1415.3388235467069</c:v>
                </c:pt>
                <c:pt idx="1532">
                  <c:v>1423.2802924481734</c:v>
                </c:pt>
                <c:pt idx="1533">
                  <c:v>1433.6042020200803</c:v>
                </c:pt>
                <c:pt idx="1534">
                  <c:v>1439.9573771412533</c:v>
                </c:pt>
                <c:pt idx="1535">
                  <c:v>1450.2812867131602</c:v>
                </c:pt>
                <c:pt idx="1536">
                  <c:v>1454.2520211638935</c:v>
                </c:pt>
                <c:pt idx="1537">
                  <c:v>1455.0461680540402</c:v>
                </c:pt>
                <c:pt idx="1538">
                  <c:v>1452.6637273836002</c:v>
                </c:pt>
                <c:pt idx="1539">
                  <c:v>1450.2812867131602</c:v>
                </c:pt>
                <c:pt idx="1540">
                  <c:v>1450.2812867131602</c:v>
                </c:pt>
                <c:pt idx="1541">
                  <c:v>1451.0754336033069</c:v>
                </c:pt>
                <c:pt idx="1542">
                  <c:v>1451.0754336033069</c:v>
                </c:pt>
                <c:pt idx="1543">
                  <c:v>1452.6637273836002</c:v>
                </c:pt>
                <c:pt idx="1544">
                  <c:v>1452.6637273836002</c:v>
                </c:pt>
                <c:pt idx="1545">
                  <c:v>1451.0754336033069</c:v>
                </c:pt>
                <c:pt idx="1546">
                  <c:v>1452.6637273836002</c:v>
                </c:pt>
                <c:pt idx="1547">
                  <c:v>1451.8695804934534</c:v>
                </c:pt>
                <c:pt idx="1548">
                  <c:v>1450.2812867131602</c:v>
                </c:pt>
                <c:pt idx="1549">
                  <c:v>1452.6637273836002</c:v>
                </c:pt>
                <c:pt idx="1550">
                  <c:v>1450.2812867131602</c:v>
                </c:pt>
                <c:pt idx="1551">
                  <c:v>1450.2812867131602</c:v>
                </c:pt>
                <c:pt idx="1552">
                  <c:v>1451.0754336033069</c:v>
                </c:pt>
                <c:pt idx="1553">
                  <c:v>1448.6929929328667</c:v>
                </c:pt>
                <c:pt idx="1554">
                  <c:v>1449.4871398230136</c:v>
                </c:pt>
                <c:pt idx="1555">
                  <c:v>1447.1046991525736</c:v>
                </c:pt>
                <c:pt idx="1556">
                  <c:v>1449.4871398230136</c:v>
                </c:pt>
                <c:pt idx="1557">
                  <c:v>1446.3105522624269</c:v>
                </c:pt>
                <c:pt idx="1558">
                  <c:v>1449.4871398230136</c:v>
                </c:pt>
                <c:pt idx="1559">
                  <c:v>1446.3105522624269</c:v>
                </c:pt>
                <c:pt idx="1560">
                  <c:v>1449.4871398230136</c:v>
                </c:pt>
                <c:pt idx="1561">
                  <c:v>1447.8988460427202</c:v>
                </c:pt>
                <c:pt idx="1562">
                  <c:v>1448.6929929328667</c:v>
                </c:pt>
                <c:pt idx="1563">
                  <c:v>1448.6929929328667</c:v>
                </c:pt>
                <c:pt idx="1564">
                  <c:v>1448.6929929328667</c:v>
                </c:pt>
                <c:pt idx="1565">
                  <c:v>1448.6929929328667</c:v>
                </c:pt>
                <c:pt idx="1566">
                  <c:v>1450.2812867131602</c:v>
                </c:pt>
                <c:pt idx="1567">
                  <c:v>1450.2812867131602</c:v>
                </c:pt>
                <c:pt idx="1568">
                  <c:v>1449.4871398230136</c:v>
                </c:pt>
                <c:pt idx="1569">
                  <c:v>1451.0754336033069</c:v>
                </c:pt>
                <c:pt idx="1570">
                  <c:v>1448.6929929328667</c:v>
                </c:pt>
                <c:pt idx="1571">
                  <c:v>1451.8695804934534</c:v>
                </c:pt>
                <c:pt idx="1572">
                  <c:v>1450.2812867131602</c:v>
                </c:pt>
                <c:pt idx="1573">
                  <c:v>1448.6929929328667</c:v>
                </c:pt>
                <c:pt idx="1574">
                  <c:v>1447.8988460427202</c:v>
                </c:pt>
                <c:pt idx="1575">
                  <c:v>1448.6929929328667</c:v>
                </c:pt>
                <c:pt idx="1576">
                  <c:v>1448.6929929328667</c:v>
                </c:pt>
                <c:pt idx="1577">
                  <c:v>1447.8988460427202</c:v>
                </c:pt>
                <c:pt idx="1578">
                  <c:v>1448.6929929328667</c:v>
                </c:pt>
                <c:pt idx="1579">
                  <c:v>1447.8988460427202</c:v>
                </c:pt>
                <c:pt idx="1580">
                  <c:v>1445.5164053722801</c:v>
                </c:pt>
                <c:pt idx="1581">
                  <c:v>1447.8988460427202</c:v>
                </c:pt>
                <c:pt idx="1582">
                  <c:v>1447.8988460427202</c:v>
                </c:pt>
                <c:pt idx="1583">
                  <c:v>1448.6929929328667</c:v>
                </c:pt>
                <c:pt idx="1584">
                  <c:v>1448.6929929328667</c:v>
                </c:pt>
                <c:pt idx="1585">
                  <c:v>1449.4871398230136</c:v>
                </c:pt>
                <c:pt idx="1586">
                  <c:v>1449.4871398230136</c:v>
                </c:pt>
                <c:pt idx="1587">
                  <c:v>1448.6929929328667</c:v>
                </c:pt>
                <c:pt idx="1588">
                  <c:v>1451.0754336033069</c:v>
                </c:pt>
                <c:pt idx="1589">
                  <c:v>1448.6929929328667</c:v>
                </c:pt>
                <c:pt idx="1590">
                  <c:v>1450.2812867131602</c:v>
                </c:pt>
                <c:pt idx="1591">
                  <c:v>1448.6929929328667</c:v>
                </c:pt>
                <c:pt idx="1592">
                  <c:v>1451.8695804934534</c:v>
                </c:pt>
                <c:pt idx="1593">
                  <c:v>1448.6929929328667</c:v>
                </c:pt>
                <c:pt idx="1594">
                  <c:v>1448.6929929328667</c:v>
                </c:pt>
                <c:pt idx="1595">
                  <c:v>1450.2812867131602</c:v>
                </c:pt>
                <c:pt idx="1596">
                  <c:v>1449.4871398230136</c:v>
                </c:pt>
                <c:pt idx="1597">
                  <c:v>1451.8695804934534</c:v>
                </c:pt>
                <c:pt idx="1598">
                  <c:v>1449.4871398230136</c:v>
                </c:pt>
                <c:pt idx="1599">
                  <c:v>1450.2812867131602</c:v>
                </c:pt>
                <c:pt idx="1600">
                  <c:v>1450.2812867131602</c:v>
                </c:pt>
                <c:pt idx="1601">
                  <c:v>1450.2812867131602</c:v>
                </c:pt>
                <c:pt idx="1602">
                  <c:v>1450.2812867131602</c:v>
                </c:pt>
                <c:pt idx="1603">
                  <c:v>1448.6929929328667</c:v>
                </c:pt>
                <c:pt idx="1604">
                  <c:v>1451.0754336033069</c:v>
                </c:pt>
                <c:pt idx="1605">
                  <c:v>1448.6929929328667</c:v>
                </c:pt>
                <c:pt idx="1606">
                  <c:v>1450.2812867131602</c:v>
                </c:pt>
                <c:pt idx="1607">
                  <c:v>1447.8988460427202</c:v>
                </c:pt>
                <c:pt idx="1608">
                  <c:v>1450.2812867131602</c:v>
                </c:pt>
                <c:pt idx="1609">
                  <c:v>1450.2812867131602</c:v>
                </c:pt>
                <c:pt idx="1610">
                  <c:v>1450.2812867131602</c:v>
                </c:pt>
                <c:pt idx="1611">
                  <c:v>1451.0754336033069</c:v>
                </c:pt>
                <c:pt idx="1612">
                  <c:v>1450.2812867131602</c:v>
                </c:pt>
                <c:pt idx="1613">
                  <c:v>1449.4871398230136</c:v>
                </c:pt>
                <c:pt idx="1614">
                  <c:v>1451.0754336033069</c:v>
                </c:pt>
                <c:pt idx="1615">
                  <c:v>1449.4871398230136</c:v>
                </c:pt>
                <c:pt idx="1616">
                  <c:v>1451.8695804934534</c:v>
                </c:pt>
                <c:pt idx="1617">
                  <c:v>1450.2812867131602</c:v>
                </c:pt>
                <c:pt idx="1618">
                  <c:v>1450.2812867131602</c:v>
                </c:pt>
                <c:pt idx="1619">
                  <c:v>1448.6929929328667</c:v>
                </c:pt>
                <c:pt idx="1620">
                  <c:v>1447.8988460427202</c:v>
                </c:pt>
                <c:pt idx="1621">
                  <c:v>1451.0754336033069</c:v>
                </c:pt>
                <c:pt idx="1622">
                  <c:v>1449.4871398230136</c:v>
                </c:pt>
                <c:pt idx="1623">
                  <c:v>1451.0754336033069</c:v>
                </c:pt>
                <c:pt idx="1624">
                  <c:v>1448.6929929328667</c:v>
                </c:pt>
                <c:pt idx="1625">
                  <c:v>1448.6929929328667</c:v>
                </c:pt>
                <c:pt idx="1626">
                  <c:v>1451.8695804934534</c:v>
                </c:pt>
                <c:pt idx="1627">
                  <c:v>1447.8988460427202</c:v>
                </c:pt>
                <c:pt idx="1628">
                  <c:v>1450.2812867131602</c:v>
                </c:pt>
                <c:pt idx="1629">
                  <c:v>1450.2812867131602</c:v>
                </c:pt>
                <c:pt idx="1630">
                  <c:v>1451.0754336033069</c:v>
                </c:pt>
                <c:pt idx="1631">
                  <c:v>1450.2812867131602</c:v>
                </c:pt>
                <c:pt idx="1632">
                  <c:v>1449.4871398230136</c:v>
                </c:pt>
                <c:pt idx="1633">
                  <c:v>1451.0754336033069</c:v>
                </c:pt>
                <c:pt idx="1634">
                  <c:v>1448.6929929328667</c:v>
                </c:pt>
                <c:pt idx="1635">
                  <c:v>1449.4871398230136</c:v>
                </c:pt>
                <c:pt idx="1636">
                  <c:v>1447.8988460427202</c:v>
                </c:pt>
                <c:pt idx="1637">
                  <c:v>1449.4871398230136</c:v>
                </c:pt>
                <c:pt idx="1638">
                  <c:v>1447.1046991525736</c:v>
                </c:pt>
                <c:pt idx="1639">
                  <c:v>1448.6929929328667</c:v>
                </c:pt>
                <c:pt idx="1640">
                  <c:v>1447.1046991525736</c:v>
                </c:pt>
                <c:pt idx="1641">
                  <c:v>1447.8988460427202</c:v>
                </c:pt>
                <c:pt idx="1642">
                  <c:v>1447.8988460427202</c:v>
                </c:pt>
                <c:pt idx="1643">
                  <c:v>1446.3105522624269</c:v>
                </c:pt>
                <c:pt idx="1644">
                  <c:v>1446.3105522624269</c:v>
                </c:pt>
                <c:pt idx="1645">
                  <c:v>1446.3105522624269</c:v>
                </c:pt>
                <c:pt idx="1646">
                  <c:v>1447.8988460427202</c:v>
                </c:pt>
                <c:pt idx="1647">
                  <c:v>1444.7222584821336</c:v>
                </c:pt>
                <c:pt idx="1648">
                  <c:v>1447.8988460427202</c:v>
                </c:pt>
                <c:pt idx="1649">
                  <c:v>1446.3105522624269</c:v>
                </c:pt>
                <c:pt idx="1650">
                  <c:v>1443.9281115919869</c:v>
                </c:pt>
                <c:pt idx="1651">
                  <c:v>1445.5164053722801</c:v>
                </c:pt>
                <c:pt idx="1652">
                  <c:v>1443.1339647018401</c:v>
                </c:pt>
                <c:pt idx="1653">
                  <c:v>1444.7222584821336</c:v>
                </c:pt>
                <c:pt idx="1654">
                  <c:v>1446.3105522624269</c:v>
                </c:pt>
                <c:pt idx="1655">
                  <c:v>1446.3105522624269</c:v>
                </c:pt>
                <c:pt idx="1656">
                  <c:v>1447.8988460427202</c:v>
                </c:pt>
                <c:pt idx="1657">
                  <c:v>1447.1046991525736</c:v>
                </c:pt>
                <c:pt idx="1658">
                  <c:v>1446.3105522624269</c:v>
                </c:pt>
                <c:pt idx="1659">
                  <c:v>1446.3105522624269</c:v>
                </c:pt>
                <c:pt idx="1660">
                  <c:v>1446.3105522624269</c:v>
                </c:pt>
                <c:pt idx="1661">
                  <c:v>1447.8988460427202</c:v>
                </c:pt>
                <c:pt idx="1662">
                  <c:v>1446.3105522624269</c:v>
                </c:pt>
                <c:pt idx="1663">
                  <c:v>1447.8988460427202</c:v>
                </c:pt>
                <c:pt idx="1664">
                  <c:v>1445.5164053722801</c:v>
                </c:pt>
                <c:pt idx="1665">
                  <c:v>1448.6929929328667</c:v>
                </c:pt>
                <c:pt idx="1666">
                  <c:v>1446.3105522624269</c:v>
                </c:pt>
                <c:pt idx="1667">
                  <c:v>1448.6929929328667</c:v>
                </c:pt>
                <c:pt idx="1668">
                  <c:v>1447.8988460427202</c:v>
                </c:pt>
                <c:pt idx="1669">
                  <c:v>1447.1046991525736</c:v>
                </c:pt>
                <c:pt idx="1670">
                  <c:v>1447.8988460427202</c:v>
                </c:pt>
                <c:pt idx="1671">
                  <c:v>1450.2812867131602</c:v>
                </c:pt>
                <c:pt idx="1672">
                  <c:v>1451.0754336033069</c:v>
                </c:pt>
                <c:pt idx="1673">
                  <c:v>1449.4871398230136</c:v>
                </c:pt>
                <c:pt idx="1674">
                  <c:v>1451.0754336033069</c:v>
                </c:pt>
                <c:pt idx="1675">
                  <c:v>1451.8695804934534</c:v>
                </c:pt>
                <c:pt idx="1676">
                  <c:v>1453.4578742737469</c:v>
                </c:pt>
                <c:pt idx="1677">
                  <c:v>1453.4578742737469</c:v>
                </c:pt>
                <c:pt idx="1678">
                  <c:v>1452.6637273836002</c:v>
                </c:pt>
                <c:pt idx="1679">
                  <c:v>1455.840314944187</c:v>
                </c:pt>
                <c:pt idx="1680">
                  <c:v>1455.840314944187</c:v>
                </c:pt>
                <c:pt idx="1681">
                  <c:v>1457.4286087244802</c:v>
                </c:pt>
                <c:pt idx="1682">
                  <c:v>1456.6344618343335</c:v>
                </c:pt>
                <c:pt idx="1683">
                  <c:v>1455.840314944187</c:v>
                </c:pt>
                <c:pt idx="1684">
                  <c:v>1456.6344618343335</c:v>
                </c:pt>
                <c:pt idx="1685">
                  <c:v>1456.6344618343335</c:v>
                </c:pt>
                <c:pt idx="1686">
                  <c:v>1457.4286087244802</c:v>
                </c:pt>
                <c:pt idx="1687">
                  <c:v>1457.4286087244802</c:v>
                </c:pt>
                <c:pt idx="1688">
                  <c:v>1457.4286087244802</c:v>
                </c:pt>
                <c:pt idx="1689">
                  <c:v>1456.6344618343335</c:v>
                </c:pt>
                <c:pt idx="1690">
                  <c:v>1456.6344618343335</c:v>
                </c:pt>
                <c:pt idx="1691">
                  <c:v>1455.0461680540402</c:v>
                </c:pt>
                <c:pt idx="1692">
                  <c:v>1457.4286087244802</c:v>
                </c:pt>
                <c:pt idx="1693">
                  <c:v>1455.0461680540402</c:v>
                </c:pt>
                <c:pt idx="1694">
                  <c:v>1454.2520211638935</c:v>
                </c:pt>
                <c:pt idx="1695">
                  <c:v>1454.2520211638935</c:v>
                </c:pt>
                <c:pt idx="1696">
                  <c:v>1455.0461680540402</c:v>
                </c:pt>
                <c:pt idx="1697">
                  <c:v>1455.0461680540402</c:v>
                </c:pt>
                <c:pt idx="1698">
                  <c:v>1451.8695804934534</c:v>
                </c:pt>
                <c:pt idx="1699">
                  <c:v>1453.4578742737469</c:v>
                </c:pt>
                <c:pt idx="1700">
                  <c:v>1452.6637273836002</c:v>
                </c:pt>
                <c:pt idx="1701">
                  <c:v>1451.8695804934534</c:v>
                </c:pt>
                <c:pt idx="1702">
                  <c:v>1449.4871398230136</c:v>
                </c:pt>
                <c:pt idx="1703">
                  <c:v>1453.4578742737469</c:v>
                </c:pt>
                <c:pt idx="1704">
                  <c:v>1450.2812867131602</c:v>
                </c:pt>
                <c:pt idx="1705">
                  <c:v>1451.0754336033069</c:v>
                </c:pt>
                <c:pt idx="1706">
                  <c:v>1452.6637273836002</c:v>
                </c:pt>
                <c:pt idx="1707">
                  <c:v>1450.2812867131602</c:v>
                </c:pt>
                <c:pt idx="1708">
                  <c:v>1452.6637273836002</c:v>
                </c:pt>
                <c:pt idx="1709">
                  <c:v>1451.8695804934534</c:v>
                </c:pt>
                <c:pt idx="1710">
                  <c:v>1450.2812867131602</c:v>
                </c:pt>
                <c:pt idx="1711">
                  <c:v>1451.8695804934534</c:v>
                </c:pt>
                <c:pt idx="1712">
                  <c:v>1451.0754336033069</c:v>
                </c:pt>
                <c:pt idx="1713">
                  <c:v>1449.4871398230136</c:v>
                </c:pt>
                <c:pt idx="1714">
                  <c:v>1449.4871398230136</c:v>
                </c:pt>
                <c:pt idx="1715">
                  <c:v>1448.6929929328667</c:v>
                </c:pt>
                <c:pt idx="1716">
                  <c:v>1449.4871398230136</c:v>
                </c:pt>
                <c:pt idx="1717">
                  <c:v>1448.6929929328667</c:v>
                </c:pt>
                <c:pt idx="1718">
                  <c:v>1449.4871398230136</c:v>
                </c:pt>
                <c:pt idx="1719">
                  <c:v>1447.1046991525736</c:v>
                </c:pt>
                <c:pt idx="1720">
                  <c:v>1449.4871398230136</c:v>
                </c:pt>
                <c:pt idx="1721">
                  <c:v>1445.5164053722801</c:v>
                </c:pt>
                <c:pt idx="1722">
                  <c:v>1447.1046991525736</c:v>
                </c:pt>
                <c:pt idx="1723">
                  <c:v>1447.8988460427202</c:v>
                </c:pt>
                <c:pt idx="1724">
                  <c:v>1444.7222584821336</c:v>
                </c:pt>
                <c:pt idx="1725">
                  <c:v>1445.5164053722801</c:v>
                </c:pt>
                <c:pt idx="1726">
                  <c:v>1443.9281115919869</c:v>
                </c:pt>
                <c:pt idx="1727">
                  <c:v>1443.9281115919869</c:v>
                </c:pt>
                <c:pt idx="1728">
                  <c:v>1444.7222584821336</c:v>
                </c:pt>
                <c:pt idx="1729">
                  <c:v>1443.9281115919869</c:v>
                </c:pt>
                <c:pt idx="1730">
                  <c:v>1440.7515240314003</c:v>
                </c:pt>
                <c:pt idx="1731">
                  <c:v>1443.9281115919869</c:v>
                </c:pt>
                <c:pt idx="1732">
                  <c:v>1443.1339647018401</c:v>
                </c:pt>
                <c:pt idx="1733">
                  <c:v>1441.5456709215468</c:v>
                </c:pt>
                <c:pt idx="1734">
                  <c:v>1443.1339647018401</c:v>
                </c:pt>
                <c:pt idx="1735">
                  <c:v>1443.9281115919869</c:v>
                </c:pt>
                <c:pt idx="1736">
                  <c:v>1443.9281115919869</c:v>
                </c:pt>
                <c:pt idx="1737">
                  <c:v>1443.1339647018401</c:v>
                </c:pt>
                <c:pt idx="1738">
                  <c:v>1445.5164053722801</c:v>
                </c:pt>
                <c:pt idx="1739">
                  <c:v>1445.5164053722801</c:v>
                </c:pt>
                <c:pt idx="1740">
                  <c:v>1446.3105522624269</c:v>
                </c:pt>
                <c:pt idx="1741">
                  <c:v>1447.1046991525736</c:v>
                </c:pt>
                <c:pt idx="1742">
                  <c:v>1447.1046991525736</c:v>
                </c:pt>
                <c:pt idx="1743">
                  <c:v>1446.3105522624269</c:v>
                </c:pt>
                <c:pt idx="1744">
                  <c:v>1446.3105522624269</c:v>
                </c:pt>
                <c:pt idx="1745">
                  <c:v>1447.8988460427202</c:v>
                </c:pt>
                <c:pt idx="1746">
                  <c:v>1443.1339647018401</c:v>
                </c:pt>
                <c:pt idx="1747">
                  <c:v>1440.7515240314003</c:v>
                </c:pt>
                <c:pt idx="1748">
                  <c:v>1436.7807895806668</c:v>
                </c:pt>
                <c:pt idx="1749">
                  <c:v>1429.633467569347</c:v>
                </c:pt>
                <c:pt idx="1750">
                  <c:v>1428.8393206792002</c:v>
                </c:pt>
                <c:pt idx="1751">
                  <c:v>1423.2802924481734</c:v>
                </c:pt>
                <c:pt idx="1752">
                  <c:v>1417.7212642171469</c:v>
                </c:pt>
                <c:pt idx="1753">
                  <c:v>1411.3680890959736</c:v>
                </c:pt>
                <c:pt idx="1754">
                  <c:v>1402.6324733043602</c:v>
                </c:pt>
                <c:pt idx="1755">
                  <c:v>1396.2792981831869</c:v>
                </c:pt>
                <c:pt idx="1756">
                  <c:v>1389.9261230620136</c:v>
                </c:pt>
                <c:pt idx="1757">
                  <c:v>1378.8080665999603</c:v>
                </c:pt>
                <c:pt idx="1758">
                  <c:v>1371.6607445886402</c:v>
                </c:pt>
                <c:pt idx="1759">
                  <c:v>1362.9251287970269</c:v>
                </c:pt>
                <c:pt idx="1760">
                  <c:v>1355.7778067857068</c:v>
                </c:pt>
                <c:pt idx="1761">
                  <c:v>1348.6304847743868</c:v>
                </c:pt>
                <c:pt idx="1762">
                  <c:v>1340.6890158729202</c:v>
                </c:pt>
                <c:pt idx="1763">
                  <c:v>1329.5709594108669</c:v>
                </c:pt>
                <c:pt idx="1764">
                  <c:v>1313.6880216079335</c:v>
                </c:pt>
                <c:pt idx="1765">
                  <c:v>1291.4519086838268</c:v>
                </c:pt>
                <c:pt idx="1766">
                  <c:v>1268.4216488695733</c:v>
                </c:pt>
                <c:pt idx="1767">
                  <c:v>1246.1855359454667</c:v>
                </c:pt>
                <c:pt idx="1768">
                  <c:v>1317.6587560586668</c:v>
                </c:pt>
                <c:pt idx="1769">
                  <c:v>1389.9261230620136</c:v>
                </c:pt>
                <c:pt idx="1770">
                  <c:v>1366.8958632477602</c:v>
                </c:pt>
                <c:pt idx="1771">
                  <c:v>1342.2773096532135</c:v>
                </c:pt>
                <c:pt idx="1772">
                  <c:v>1316.86460916852</c:v>
                </c:pt>
                <c:pt idx="1773">
                  <c:v>1290.65776179368</c:v>
                </c:pt>
                <c:pt idx="1774">
                  <c:v>1266.8333550892801</c:v>
                </c:pt>
                <c:pt idx="1775">
                  <c:v>1242.2148014947334</c:v>
                </c:pt>
                <c:pt idx="1776">
                  <c:v>1339.8948689827735</c:v>
                </c:pt>
                <c:pt idx="1777">
                  <c:v>1438.3690833609603</c:v>
                </c:pt>
                <c:pt idx="1778">
                  <c:v>1396.2792981831869</c:v>
                </c:pt>
                <c:pt idx="1779">
                  <c:v>1349.4246316645335</c:v>
                </c:pt>
                <c:pt idx="1780">
                  <c:v>1298.5992306951468</c:v>
                </c:pt>
                <c:pt idx="1781">
                  <c:v>1374.8373321492268</c:v>
                </c:pt>
                <c:pt idx="1782">
                  <c:v>1451.0754336033069</c:v>
                </c:pt>
                <c:pt idx="1783">
                  <c:v>1377.2197728196668</c:v>
                </c:pt>
                <c:pt idx="1784">
                  <c:v>1340.6890158729202</c:v>
                </c:pt>
                <c:pt idx="1785">
                  <c:v>1250.9504172863467</c:v>
                </c:pt>
                <c:pt idx="1786">
                  <c:v>1204.88989765784</c:v>
                </c:pt>
                <c:pt idx="1787">
                  <c:v>1158.0352311391866</c:v>
                </c:pt>
                <c:pt idx="1788">
                  <c:v>1111.1805646205335</c:v>
                </c:pt>
                <c:pt idx="1789">
                  <c:v>1064.3258981018801</c:v>
                </c:pt>
                <c:pt idx="1790">
                  <c:v>1017.4712315832267</c:v>
                </c:pt>
                <c:pt idx="1791">
                  <c:v>1000</c:v>
                </c:pt>
                <c:pt idx="1792">
                  <c:v>1000</c:v>
                </c:pt>
                <c:pt idx="1793">
                  <c:v>1000</c:v>
                </c:pt>
                <c:pt idx="1794">
                  <c:v>1000</c:v>
                </c:pt>
                <c:pt idx="1795">
                  <c:v>1000</c:v>
                </c:pt>
                <c:pt idx="1796">
                  <c:v>1000</c:v>
                </c:pt>
                <c:pt idx="1797">
                  <c:v>1000</c:v>
                </c:pt>
                <c:pt idx="1798">
                  <c:v>1000</c:v>
                </c:pt>
                <c:pt idx="1799">
                  <c:v>1000</c:v>
                </c:pt>
              </c:numCache>
            </c:numRef>
          </c:xVal>
          <c:yVal>
            <c:numRef>
              <c:f>'WHTC + WHSC'!$N$3:$N$1802</c:f>
              <c:numCache>
                <c:formatCode>0.00</c:formatCode>
                <c:ptCount val="18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25.916018609834584</c:v>
                </c:pt>
                <c:pt idx="7">
                  <c:v>94.274367894148114</c:v>
                </c:pt>
                <c:pt idx="8">
                  <c:v>4.2286253668107276</c:v>
                </c:pt>
                <c:pt idx="9">
                  <c:v>2.3636729609944078</c:v>
                </c:pt>
                <c:pt idx="10">
                  <c:v>4.1149072239757443</c:v>
                </c:pt>
                <c:pt idx="11">
                  <c:v>25.622082067974681</c:v>
                </c:pt>
                <c:pt idx="12">
                  <c:v>21.600090030146088</c:v>
                </c:pt>
                <c:pt idx="13">
                  <c:v>35.710013047928982</c:v>
                </c:pt>
                <c:pt idx="14">
                  <c:v>43.22813067252639</c:v>
                </c:pt>
                <c:pt idx="15">
                  <c:v>44.199051681650502</c:v>
                </c:pt>
                <c:pt idx="16">
                  <c:v>44.852831619579149</c:v>
                </c:pt>
                <c:pt idx="17">
                  <c:v>21.515732331667682</c:v>
                </c:pt>
                <c:pt idx="18">
                  <c:v>0</c:v>
                </c:pt>
                <c:pt idx="19">
                  <c:v>55.195148366296763</c:v>
                </c:pt>
                <c:pt idx="20">
                  <c:v>96.927840535757923</c:v>
                </c:pt>
                <c:pt idx="21">
                  <c:v>95.893434929689604</c:v>
                </c:pt>
                <c:pt idx="22">
                  <c:v>64.8</c:v>
                </c:pt>
                <c:pt idx="23">
                  <c:v>46.44</c:v>
                </c:pt>
                <c:pt idx="24">
                  <c:v>30.959999999999997</c:v>
                </c:pt>
                <c:pt idx="25">
                  <c:v>21.599999999999998</c:v>
                </c:pt>
                <c:pt idx="26">
                  <c:v>17.64</c:v>
                </c:pt>
                <c:pt idx="27">
                  <c:v>-144</c:v>
                </c:pt>
                <c:pt idx="28">
                  <c:v>-144</c:v>
                </c:pt>
                <c:pt idx="29">
                  <c:v>-144</c:v>
                </c:pt>
                <c:pt idx="30">
                  <c:v>-141.26063371887787</c:v>
                </c:pt>
                <c:pt idx="31">
                  <c:v>-143.73837201613546</c:v>
                </c:pt>
                <c:pt idx="32">
                  <c:v>-136.36368822289597</c:v>
                </c:pt>
                <c:pt idx="33">
                  <c:v>-122.78539574795947</c:v>
                </c:pt>
                <c:pt idx="34">
                  <c:v>-125.26313404521707</c:v>
                </c:pt>
                <c:pt idx="35">
                  <c:v>130.40792007695686</c:v>
                </c:pt>
                <c:pt idx="36">
                  <c:v>118.98621045869363</c:v>
                </c:pt>
                <c:pt idx="37">
                  <c:v>102.93675713193169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37.99</c:v>
                </c:pt>
                <c:pt idx="50">
                  <c:v>90.542801205074653</c:v>
                </c:pt>
                <c:pt idx="51">
                  <c:v>82.277838356305878</c:v>
                </c:pt>
                <c:pt idx="52">
                  <c:v>110.57010635585881</c:v>
                </c:pt>
                <c:pt idx="53">
                  <c:v>50.495577320633593</c:v>
                </c:pt>
                <c:pt idx="54">
                  <c:v>0</c:v>
                </c:pt>
                <c:pt idx="55">
                  <c:v>41.062780480200168</c:v>
                </c:pt>
                <c:pt idx="56">
                  <c:v>75.239999999999995</c:v>
                </c:pt>
                <c:pt idx="57">
                  <c:v>34.56</c:v>
                </c:pt>
                <c:pt idx="58">
                  <c:v>0</c:v>
                </c:pt>
                <c:pt idx="59">
                  <c:v>58.248124128433084</c:v>
                </c:pt>
                <c:pt idx="60">
                  <c:v>109.17552030996853</c:v>
                </c:pt>
                <c:pt idx="61">
                  <c:v>51.01078160500083</c:v>
                </c:pt>
                <c:pt idx="62">
                  <c:v>0</c:v>
                </c:pt>
                <c:pt idx="63">
                  <c:v>145.74539328670411</c:v>
                </c:pt>
                <c:pt idx="64">
                  <c:v>271.50831091679731</c:v>
                </c:pt>
                <c:pt idx="65">
                  <c:v>238.22320654775717</c:v>
                </c:pt>
                <c:pt idx="66">
                  <c:v>210.09953429982761</c:v>
                </c:pt>
                <c:pt idx="67">
                  <c:v>186.34579329292367</c:v>
                </c:pt>
                <c:pt idx="68">
                  <c:v>229.68</c:v>
                </c:pt>
                <c:pt idx="69">
                  <c:v>100.43999999999998</c:v>
                </c:pt>
                <c:pt idx="70">
                  <c:v>65.88</c:v>
                </c:pt>
                <c:pt idx="71">
                  <c:v>58.68</c:v>
                </c:pt>
                <c:pt idx="72">
                  <c:v>39.96</c:v>
                </c:pt>
                <c:pt idx="73">
                  <c:v>41.4</c:v>
                </c:pt>
                <c:pt idx="74">
                  <c:v>62.999999999999993</c:v>
                </c:pt>
                <c:pt idx="75">
                  <c:v>64.8</c:v>
                </c:pt>
                <c:pt idx="76">
                  <c:v>50.76</c:v>
                </c:pt>
                <c:pt idx="77">
                  <c:v>25.200000000000003</c:v>
                </c:pt>
                <c:pt idx="78">
                  <c:v>0</c:v>
                </c:pt>
                <c:pt idx="79">
                  <c:v>81.974889776884993</c:v>
                </c:pt>
                <c:pt idx="80">
                  <c:v>158.89972187029772</c:v>
                </c:pt>
                <c:pt idx="81">
                  <c:v>131.89872744428064</c:v>
                </c:pt>
                <c:pt idx="82">
                  <c:v>132.79698329989148</c:v>
                </c:pt>
                <c:pt idx="83">
                  <c:v>58.334056445950303</c:v>
                </c:pt>
                <c:pt idx="84">
                  <c:v>38.22250427119306</c:v>
                </c:pt>
                <c:pt idx="85">
                  <c:v>34.077578294769765</c:v>
                </c:pt>
                <c:pt idx="86">
                  <c:v>65.14831144588338</c:v>
                </c:pt>
                <c:pt idx="87">
                  <c:v>75.331943336658611</c:v>
                </c:pt>
                <c:pt idx="88">
                  <c:v>76.78029366757201</c:v>
                </c:pt>
                <c:pt idx="89">
                  <c:v>81.474285420174667</c:v>
                </c:pt>
                <c:pt idx="90">
                  <c:v>90.383961637112677</c:v>
                </c:pt>
                <c:pt idx="91">
                  <c:v>103.18046978301035</c:v>
                </c:pt>
                <c:pt idx="92">
                  <c:v>110.57310565487128</c:v>
                </c:pt>
                <c:pt idx="93">
                  <c:v>110.59368144299411</c:v>
                </c:pt>
                <c:pt idx="94">
                  <c:v>100.87700792362511</c:v>
                </c:pt>
                <c:pt idx="95">
                  <c:v>90.555194473964391</c:v>
                </c:pt>
                <c:pt idx="96">
                  <c:v>84.463121888594586</c:v>
                </c:pt>
                <c:pt idx="97">
                  <c:v>85.502970442884603</c:v>
                </c:pt>
                <c:pt idx="98">
                  <c:v>86.893351742651333</c:v>
                </c:pt>
                <c:pt idx="99">
                  <c:v>85.809514834315237</c:v>
                </c:pt>
                <c:pt idx="100">
                  <c:v>83.155823120873279</c:v>
                </c:pt>
                <c:pt idx="101">
                  <c:v>81.713667135703034</c:v>
                </c:pt>
                <c:pt idx="102">
                  <c:v>81.367422783433099</c:v>
                </c:pt>
                <c:pt idx="103">
                  <c:v>78.921956384587588</c:v>
                </c:pt>
                <c:pt idx="104">
                  <c:v>72.86299972453692</c:v>
                </c:pt>
                <c:pt idx="105">
                  <c:v>66.844858522805765</c:v>
                </c:pt>
                <c:pt idx="106">
                  <c:v>63.752797726002846</c:v>
                </c:pt>
                <c:pt idx="107">
                  <c:v>60.603558353109392</c:v>
                </c:pt>
                <c:pt idx="108">
                  <c:v>51.235424828323715</c:v>
                </c:pt>
                <c:pt idx="109">
                  <c:v>34.089501573624034</c:v>
                </c:pt>
                <c:pt idx="110">
                  <c:v>14.816795683426658</c:v>
                </c:pt>
                <c:pt idx="111">
                  <c:v>22.694886165566214</c:v>
                </c:pt>
                <c:pt idx="112">
                  <c:v>34.314717939835603</c:v>
                </c:pt>
                <c:pt idx="113">
                  <c:v>86.010343507331299</c:v>
                </c:pt>
                <c:pt idx="114">
                  <c:v>100.19309600549884</c:v>
                </c:pt>
                <c:pt idx="115">
                  <c:v>70.834200047947263</c:v>
                </c:pt>
                <c:pt idx="116">
                  <c:v>57.081077325515018</c:v>
                </c:pt>
                <c:pt idx="117">
                  <c:v>55.93720291228383</c:v>
                </c:pt>
                <c:pt idx="118">
                  <c:v>69.997422237135808</c:v>
                </c:pt>
                <c:pt idx="119">
                  <c:v>77.422535024969704</c:v>
                </c:pt>
                <c:pt idx="120">
                  <c:v>80.519436425968493</c:v>
                </c:pt>
                <c:pt idx="121">
                  <c:v>40.777812260447909</c:v>
                </c:pt>
                <c:pt idx="122">
                  <c:v>0</c:v>
                </c:pt>
                <c:pt idx="123">
                  <c:v>-144</c:v>
                </c:pt>
                <c:pt idx="124">
                  <c:v>-141.32416547008958</c:v>
                </c:pt>
                <c:pt idx="125">
                  <c:v>0</c:v>
                </c:pt>
                <c:pt idx="126">
                  <c:v>-144</c:v>
                </c:pt>
                <c:pt idx="127">
                  <c:v>-143.13482037962399</c:v>
                </c:pt>
                <c:pt idx="128">
                  <c:v>-138.26964075924798</c:v>
                </c:pt>
                <c:pt idx="129">
                  <c:v>-127.42321358641601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14.21</c:v>
                </c:pt>
                <c:pt idx="142">
                  <c:v>21.169999999999998</c:v>
                </c:pt>
                <c:pt idx="143">
                  <c:v>84.232848692877198</c:v>
                </c:pt>
                <c:pt idx="144">
                  <c:v>78.887168046885805</c:v>
                </c:pt>
                <c:pt idx="145">
                  <c:v>28.559494230213602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16.431230571147314</c:v>
                </c:pt>
                <c:pt idx="154">
                  <c:v>71.88387667893555</c:v>
                </c:pt>
                <c:pt idx="155">
                  <c:v>61.624567540725486</c:v>
                </c:pt>
                <c:pt idx="156">
                  <c:v>63.637767831929757</c:v>
                </c:pt>
                <c:pt idx="157">
                  <c:v>65.527137339103831</c:v>
                </c:pt>
                <c:pt idx="158">
                  <c:v>67.059299575089966</c:v>
                </c:pt>
                <c:pt idx="159">
                  <c:v>68.815411234097439</c:v>
                </c:pt>
                <c:pt idx="160">
                  <c:v>147.03759642040478</c:v>
                </c:pt>
                <c:pt idx="161">
                  <c:v>107.53260164474956</c:v>
                </c:pt>
                <c:pt idx="162">
                  <c:v>54.273132751334437</c:v>
                </c:pt>
                <c:pt idx="163">
                  <c:v>23.003000391607042</c:v>
                </c:pt>
                <c:pt idx="164">
                  <c:v>16.275855921855001</c:v>
                </c:pt>
                <c:pt idx="165">
                  <c:v>9.500687589743281</c:v>
                </c:pt>
                <c:pt idx="166">
                  <c:v>5.830001132852189</c:v>
                </c:pt>
                <c:pt idx="167">
                  <c:v>7.7919033935545237</c:v>
                </c:pt>
                <c:pt idx="168">
                  <c:v>9.5315857347984636</c:v>
                </c:pt>
                <c:pt idx="169">
                  <c:v>11.889069468013385</c:v>
                </c:pt>
                <c:pt idx="170">
                  <c:v>11.285562720065045</c:v>
                </c:pt>
                <c:pt idx="171">
                  <c:v>36.203530325082092</c:v>
                </c:pt>
                <c:pt idx="172">
                  <c:v>87.174529322765579</c:v>
                </c:pt>
                <c:pt idx="173">
                  <c:v>59.822385839227017</c:v>
                </c:pt>
                <c:pt idx="174">
                  <c:v>49.445710726960861</c:v>
                </c:pt>
                <c:pt idx="175">
                  <c:v>27.745448192695243</c:v>
                </c:pt>
                <c:pt idx="176">
                  <c:v>11.592549786568698</c:v>
                </c:pt>
                <c:pt idx="177">
                  <c:v>10.17818013275588</c:v>
                </c:pt>
                <c:pt idx="178">
                  <c:v>20.683904660968157</c:v>
                </c:pt>
                <c:pt idx="179">
                  <c:v>28.293746251377499</c:v>
                </c:pt>
                <c:pt idx="180">
                  <c:v>21.02018467221616</c:v>
                </c:pt>
                <c:pt idx="181">
                  <c:v>13.409351887578737</c:v>
                </c:pt>
                <c:pt idx="182">
                  <c:v>19.192623370229235</c:v>
                </c:pt>
                <c:pt idx="183">
                  <c:v>28.766657745690633</c:v>
                </c:pt>
                <c:pt idx="184">
                  <c:v>31.091395737593505</c:v>
                </c:pt>
                <c:pt idx="185">
                  <c:v>25.136703180551052</c:v>
                </c:pt>
                <c:pt idx="186">
                  <c:v>22.936292052834727</c:v>
                </c:pt>
                <c:pt idx="187">
                  <c:v>21.245472356383896</c:v>
                </c:pt>
                <c:pt idx="188">
                  <c:v>17.11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91.64</c:v>
                </c:pt>
                <c:pt idx="253">
                  <c:v>40.4552373843635</c:v>
                </c:pt>
                <c:pt idx="254">
                  <c:v>53.278960604904519</c:v>
                </c:pt>
                <c:pt idx="255">
                  <c:v>181.16199003661822</c:v>
                </c:pt>
                <c:pt idx="256">
                  <c:v>78.389632420969463</c:v>
                </c:pt>
                <c:pt idx="257">
                  <c:v>0</c:v>
                </c:pt>
                <c:pt idx="258">
                  <c:v>158.01591391007889</c:v>
                </c:pt>
                <c:pt idx="259">
                  <c:v>271.57125650597482</c:v>
                </c:pt>
                <c:pt idx="260">
                  <c:v>253.44000000000003</c:v>
                </c:pt>
                <c:pt idx="261">
                  <c:v>252.39571172180936</c:v>
                </c:pt>
                <c:pt idx="262">
                  <c:v>-143.08634763163309</c:v>
                </c:pt>
                <c:pt idx="263">
                  <c:v>-143.27959088496823</c:v>
                </c:pt>
                <c:pt idx="264">
                  <c:v>-143.64807504199626</c:v>
                </c:pt>
                <c:pt idx="265">
                  <c:v>-144</c:v>
                </c:pt>
                <c:pt idx="266">
                  <c:v>-144</c:v>
                </c:pt>
                <c:pt idx="267">
                  <c:v>-144</c:v>
                </c:pt>
                <c:pt idx="268">
                  <c:v>-144</c:v>
                </c:pt>
                <c:pt idx="269">
                  <c:v>-144</c:v>
                </c:pt>
                <c:pt idx="270">
                  <c:v>-141.13357021645439</c:v>
                </c:pt>
                <c:pt idx="271">
                  <c:v>-142.7536298723536</c:v>
                </c:pt>
                <c:pt idx="272">
                  <c:v>-129.78815197248159</c:v>
                </c:pt>
                <c:pt idx="273">
                  <c:v>-136.17309296926078</c:v>
                </c:pt>
                <c:pt idx="274">
                  <c:v>-122.84892749917118</c:v>
                </c:pt>
                <c:pt idx="275">
                  <c:v>-116.79164656380746</c:v>
                </c:pt>
                <c:pt idx="276">
                  <c:v>-120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120.36520101232061</c:v>
                </c:pt>
                <c:pt idx="324">
                  <c:v>119.54695602518665</c:v>
                </c:pt>
                <c:pt idx="325">
                  <c:v>122.06981881832981</c:v>
                </c:pt>
                <c:pt idx="326">
                  <c:v>122.33832780611664</c:v>
                </c:pt>
                <c:pt idx="327">
                  <c:v>117.26459430939067</c:v>
                </c:pt>
                <c:pt idx="328">
                  <c:v>0.36</c:v>
                </c:pt>
                <c:pt idx="329">
                  <c:v>-140.81591146039574</c:v>
                </c:pt>
                <c:pt idx="330">
                  <c:v>-143.23011800644159</c:v>
                </c:pt>
                <c:pt idx="331">
                  <c:v>-133.504759418368</c:v>
                </c:pt>
                <c:pt idx="332">
                  <c:v>-120.49825270433706</c:v>
                </c:pt>
                <c:pt idx="333">
                  <c:v>-125.32666579642878</c:v>
                </c:pt>
                <c:pt idx="334">
                  <c:v>-117.4269640759248</c:v>
                </c:pt>
                <c:pt idx="335">
                  <c:v>-120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1.45</c:v>
                </c:pt>
                <c:pt idx="354">
                  <c:v>14.21</c:v>
                </c:pt>
                <c:pt idx="355">
                  <c:v>177.77</c:v>
                </c:pt>
                <c:pt idx="356">
                  <c:v>117.16</c:v>
                </c:pt>
                <c:pt idx="357">
                  <c:v>145.29</c:v>
                </c:pt>
                <c:pt idx="358">
                  <c:v>60.9</c:v>
                </c:pt>
                <c:pt idx="359">
                  <c:v>0</c:v>
                </c:pt>
                <c:pt idx="360">
                  <c:v>107.3</c:v>
                </c:pt>
                <c:pt idx="361">
                  <c:v>184.44</c:v>
                </c:pt>
                <c:pt idx="362">
                  <c:v>263.32</c:v>
                </c:pt>
                <c:pt idx="363">
                  <c:v>118.61</c:v>
                </c:pt>
                <c:pt idx="364">
                  <c:v>0</c:v>
                </c:pt>
                <c:pt idx="365">
                  <c:v>149.89944582232107</c:v>
                </c:pt>
                <c:pt idx="366">
                  <c:v>292.8334672935747</c:v>
                </c:pt>
                <c:pt idx="367">
                  <c:v>115.95338135783872</c:v>
                </c:pt>
                <c:pt idx="368">
                  <c:v>53.323560699328979</c:v>
                </c:pt>
                <c:pt idx="369">
                  <c:v>0</c:v>
                </c:pt>
                <c:pt idx="370">
                  <c:v>124.63780912064824</c:v>
                </c:pt>
                <c:pt idx="371">
                  <c:v>238.60956794612113</c:v>
                </c:pt>
                <c:pt idx="372">
                  <c:v>304.92</c:v>
                </c:pt>
                <c:pt idx="373">
                  <c:v>300.48848152326804</c:v>
                </c:pt>
                <c:pt idx="374">
                  <c:v>293.89238644873024</c:v>
                </c:pt>
                <c:pt idx="375">
                  <c:v>-141.22886784327198</c:v>
                </c:pt>
                <c:pt idx="376">
                  <c:v>-141.35593134569547</c:v>
                </c:pt>
                <c:pt idx="377">
                  <c:v>-142.05478060902453</c:v>
                </c:pt>
                <c:pt idx="378">
                  <c:v>-143.51601088689441</c:v>
                </c:pt>
                <c:pt idx="379">
                  <c:v>-141.07003846524265</c:v>
                </c:pt>
                <c:pt idx="380">
                  <c:v>-144</c:v>
                </c:pt>
                <c:pt idx="381">
                  <c:v>-144</c:v>
                </c:pt>
                <c:pt idx="382">
                  <c:v>-144</c:v>
                </c:pt>
                <c:pt idx="383">
                  <c:v>-142.34067348947733</c:v>
                </c:pt>
                <c:pt idx="384">
                  <c:v>-131.69410450883359</c:v>
                </c:pt>
                <c:pt idx="385">
                  <c:v>-136.93547398380159</c:v>
                </c:pt>
                <c:pt idx="386">
                  <c:v>-139.69910516151199</c:v>
                </c:pt>
                <c:pt idx="387">
                  <c:v>35.097922969473764</c:v>
                </c:pt>
                <c:pt idx="388">
                  <c:v>47.045513219577927</c:v>
                </c:pt>
                <c:pt idx="389">
                  <c:v>93.191136101581847</c:v>
                </c:pt>
                <c:pt idx="390">
                  <c:v>223.97481847040299</c:v>
                </c:pt>
                <c:pt idx="391">
                  <c:v>267.15207624268328</c:v>
                </c:pt>
                <c:pt idx="392">
                  <c:v>123.12</c:v>
                </c:pt>
                <c:pt idx="393">
                  <c:v>0</c:v>
                </c:pt>
                <c:pt idx="394">
                  <c:v>150.81333035070674</c:v>
                </c:pt>
                <c:pt idx="395">
                  <c:v>283.76944034203888</c:v>
                </c:pt>
                <c:pt idx="396">
                  <c:v>298.19154313488809</c:v>
                </c:pt>
                <c:pt idx="397">
                  <c:v>308.35104397823602</c:v>
                </c:pt>
                <c:pt idx="398">
                  <c:v>318.9532692686779</c:v>
                </c:pt>
                <c:pt idx="399">
                  <c:v>330.84000000000003</c:v>
                </c:pt>
                <c:pt idx="400">
                  <c:v>338.76</c:v>
                </c:pt>
                <c:pt idx="401">
                  <c:v>159.78412850802994</c:v>
                </c:pt>
                <c:pt idx="402">
                  <c:v>0</c:v>
                </c:pt>
                <c:pt idx="403">
                  <c:v>131.17432325860483</c:v>
                </c:pt>
                <c:pt idx="404">
                  <c:v>248.63129518397974</c:v>
                </c:pt>
                <c:pt idx="405">
                  <c:v>318.02269687911161</c:v>
                </c:pt>
                <c:pt idx="406">
                  <c:v>338.04</c:v>
                </c:pt>
                <c:pt idx="407">
                  <c:v>118.80000000000001</c:v>
                </c:pt>
                <c:pt idx="408">
                  <c:v>73.08</c:v>
                </c:pt>
                <c:pt idx="409">
                  <c:v>18.720000000000002</c:v>
                </c:pt>
                <c:pt idx="410">
                  <c:v>-144</c:v>
                </c:pt>
                <c:pt idx="411">
                  <c:v>-144</c:v>
                </c:pt>
                <c:pt idx="412">
                  <c:v>-144</c:v>
                </c:pt>
                <c:pt idx="413">
                  <c:v>-144</c:v>
                </c:pt>
                <c:pt idx="414">
                  <c:v>-140.02176457024905</c:v>
                </c:pt>
                <c:pt idx="415">
                  <c:v>-140.62531620676052</c:v>
                </c:pt>
                <c:pt idx="416">
                  <c:v>-141.41946309690718</c:v>
                </c:pt>
                <c:pt idx="417">
                  <c:v>-142.30890761387147</c:v>
                </c:pt>
                <c:pt idx="418">
                  <c:v>-143.26188388204747</c:v>
                </c:pt>
                <c:pt idx="419">
                  <c:v>-128.35868757021757</c:v>
                </c:pt>
                <c:pt idx="420">
                  <c:v>-130.55053298702239</c:v>
                </c:pt>
                <c:pt idx="421">
                  <c:v>-132.74237840382719</c:v>
                </c:pt>
                <c:pt idx="422">
                  <c:v>0</c:v>
                </c:pt>
                <c:pt idx="423">
                  <c:v>-144</c:v>
                </c:pt>
                <c:pt idx="424">
                  <c:v>-144</c:v>
                </c:pt>
                <c:pt idx="425">
                  <c:v>-142.78539574795946</c:v>
                </c:pt>
                <c:pt idx="426">
                  <c:v>0</c:v>
                </c:pt>
                <c:pt idx="427">
                  <c:v>-144</c:v>
                </c:pt>
                <c:pt idx="428">
                  <c:v>-140.72061383357811</c:v>
                </c:pt>
                <c:pt idx="429">
                  <c:v>111.84269490094761</c:v>
                </c:pt>
                <c:pt idx="430">
                  <c:v>137.4637546873825</c:v>
                </c:pt>
                <c:pt idx="431">
                  <c:v>144.36000000000001</c:v>
                </c:pt>
                <c:pt idx="432">
                  <c:v>52.199999999999996</c:v>
                </c:pt>
                <c:pt idx="433">
                  <c:v>2.88</c:v>
                </c:pt>
                <c:pt idx="434">
                  <c:v>-140.18059394827839</c:v>
                </c:pt>
                <c:pt idx="435">
                  <c:v>66.960000000000008</c:v>
                </c:pt>
                <c:pt idx="436">
                  <c:v>140.04</c:v>
                </c:pt>
                <c:pt idx="437">
                  <c:v>161.40300039160704</c:v>
                </c:pt>
                <c:pt idx="438">
                  <c:v>76.55376936272917</c:v>
                </c:pt>
                <c:pt idx="439">
                  <c:v>0</c:v>
                </c:pt>
                <c:pt idx="440">
                  <c:v>112.68</c:v>
                </c:pt>
                <c:pt idx="441">
                  <c:v>216.35999999999999</c:v>
                </c:pt>
                <c:pt idx="442">
                  <c:v>105.11999999999999</c:v>
                </c:pt>
                <c:pt idx="443">
                  <c:v>0</c:v>
                </c:pt>
                <c:pt idx="444">
                  <c:v>13.98191274964949</c:v>
                </c:pt>
                <c:pt idx="445">
                  <c:v>28.02386300419407</c:v>
                </c:pt>
                <c:pt idx="446">
                  <c:v>14.30457093928206</c:v>
                </c:pt>
                <c:pt idx="447">
                  <c:v>0</c:v>
                </c:pt>
                <c:pt idx="448">
                  <c:v>-144</c:v>
                </c:pt>
                <c:pt idx="449">
                  <c:v>-144</c:v>
                </c:pt>
                <c:pt idx="450">
                  <c:v>-144</c:v>
                </c:pt>
                <c:pt idx="451">
                  <c:v>-141.6100583505424</c:v>
                </c:pt>
                <c:pt idx="452">
                  <c:v>-143.51601088689441</c:v>
                </c:pt>
                <c:pt idx="453">
                  <c:v>0</c:v>
                </c:pt>
                <c:pt idx="454">
                  <c:v>-144</c:v>
                </c:pt>
                <c:pt idx="455">
                  <c:v>-144</c:v>
                </c:pt>
                <c:pt idx="456">
                  <c:v>-142.53126874311252</c:v>
                </c:pt>
                <c:pt idx="457">
                  <c:v>0</c:v>
                </c:pt>
                <c:pt idx="458">
                  <c:v>-141.48299484811892</c:v>
                </c:pt>
                <c:pt idx="459">
                  <c:v>-133.02827128427998</c:v>
                </c:pt>
                <c:pt idx="460">
                  <c:v>-122.84892749917118</c:v>
                </c:pt>
                <c:pt idx="461">
                  <c:v>-116.82341243941333</c:v>
                </c:pt>
                <c:pt idx="462">
                  <c:v>0</c:v>
                </c:pt>
                <c:pt idx="463">
                  <c:v>4.3499999999999996</c:v>
                </c:pt>
                <c:pt idx="464">
                  <c:v>119.48375493466526</c:v>
                </c:pt>
                <c:pt idx="465">
                  <c:v>136.84383007096534</c:v>
                </c:pt>
                <c:pt idx="466">
                  <c:v>145.66012778806103</c:v>
                </c:pt>
                <c:pt idx="467">
                  <c:v>155.64950409234825</c:v>
                </c:pt>
                <c:pt idx="468">
                  <c:v>165.68033486430116</c:v>
                </c:pt>
                <c:pt idx="469">
                  <c:v>177.98614124541143</c:v>
                </c:pt>
                <c:pt idx="470">
                  <c:v>197.09784025395464</c:v>
                </c:pt>
                <c:pt idx="471">
                  <c:v>85.02442641719513</c:v>
                </c:pt>
                <c:pt idx="472">
                  <c:v>0</c:v>
                </c:pt>
                <c:pt idx="473">
                  <c:v>161.51914792235485</c:v>
                </c:pt>
                <c:pt idx="474">
                  <c:v>278.64</c:v>
                </c:pt>
                <c:pt idx="475">
                  <c:v>358.92746120841815</c:v>
                </c:pt>
                <c:pt idx="476">
                  <c:v>169.61129388554662</c:v>
                </c:pt>
                <c:pt idx="477">
                  <c:v>0</c:v>
                </c:pt>
                <c:pt idx="478">
                  <c:v>137.88</c:v>
                </c:pt>
                <c:pt idx="479">
                  <c:v>260.94026429851999</c:v>
                </c:pt>
                <c:pt idx="480">
                  <c:v>-143.23511865912002</c:v>
                </c:pt>
                <c:pt idx="481">
                  <c:v>-144</c:v>
                </c:pt>
                <c:pt idx="482">
                  <c:v>-144</c:v>
                </c:pt>
                <c:pt idx="483">
                  <c:v>206.74177850948453</c:v>
                </c:pt>
                <c:pt idx="484">
                  <c:v>286.55877233284372</c:v>
                </c:pt>
                <c:pt idx="485">
                  <c:v>351.6870083894072</c:v>
                </c:pt>
                <c:pt idx="486">
                  <c:v>-140.21235982388424</c:v>
                </c:pt>
                <c:pt idx="487">
                  <c:v>-140.53001857994292</c:v>
                </c:pt>
                <c:pt idx="488">
                  <c:v>-141.54652659933066</c:v>
                </c:pt>
                <c:pt idx="489">
                  <c:v>-143.16658625522987</c:v>
                </c:pt>
                <c:pt idx="490">
                  <c:v>0</c:v>
                </c:pt>
                <c:pt idx="491">
                  <c:v>-144</c:v>
                </c:pt>
                <c:pt idx="492">
                  <c:v>-140.46648682873121</c:v>
                </c:pt>
                <c:pt idx="493">
                  <c:v>-143.29364975765333</c:v>
                </c:pt>
                <c:pt idx="494">
                  <c:v>-132.07529501610398</c:v>
                </c:pt>
                <c:pt idx="495">
                  <c:v>-135.41071195472</c:v>
                </c:pt>
                <c:pt idx="496">
                  <c:v>39.519482821176489</c:v>
                </c:pt>
                <c:pt idx="497">
                  <c:v>133.24142670413238</c:v>
                </c:pt>
                <c:pt idx="498">
                  <c:v>97.400875539743168</c:v>
                </c:pt>
                <c:pt idx="499">
                  <c:v>51.854046796577869</c:v>
                </c:pt>
                <c:pt idx="500">
                  <c:v>53.840828719010737</c:v>
                </c:pt>
                <c:pt idx="501">
                  <c:v>51.270923194313269</c:v>
                </c:pt>
                <c:pt idx="502">
                  <c:v>52.354846901006418</c:v>
                </c:pt>
                <c:pt idx="503">
                  <c:v>53.577170019312717</c:v>
                </c:pt>
                <c:pt idx="504">
                  <c:v>179.17009691351154</c:v>
                </c:pt>
                <c:pt idx="505">
                  <c:v>140.59688156169375</c:v>
                </c:pt>
                <c:pt idx="506">
                  <c:v>73.363538801344703</c:v>
                </c:pt>
                <c:pt idx="507">
                  <c:v>73.658008468211108</c:v>
                </c:pt>
                <c:pt idx="508">
                  <c:v>79.284715380853768</c:v>
                </c:pt>
                <c:pt idx="509">
                  <c:v>79.512873782392916</c:v>
                </c:pt>
                <c:pt idx="510">
                  <c:v>152.63999999999999</c:v>
                </c:pt>
                <c:pt idx="511">
                  <c:v>114.84</c:v>
                </c:pt>
                <c:pt idx="512">
                  <c:v>77.760000000000005</c:v>
                </c:pt>
                <c:pt idx="513">
                  <c:v>41.76</c:v>
                </c:pt>
                <c:pt idx="514">
                  <c:v>20.52</c:v>
                </c:pt>
                <c:pt idx="515">
                  <c:v>0</c:v>
                </c:pt>
                <c:pt idx="516">
                  <c:v>26.770547765832632</c:v>
                </c:pt>
                <c:pt idx="517">
                  <c:v>52.325433931398848</c:v>
                </c:pt>
                <c:pt idx="518">
                  <c:v>83.438975291725384</c:v>
                </c:pt>
                <c:pt idx="519">
                  <c:v>204.28887734308813</c:v>
                </c:pt>
                <c:pt idx="520">
                  <c:v>250.3340166063098</c:v>
                </c:pt>
                <c:pt idx="521">
                  <c:v>309.13680219299943</c:v>
                </c:pt>
                <c:pt idx="522">
                  <c:v>229.51657464490467</c:v>
                </c:pt>
                <c:pt idx="523">
                  <c:v>90.641638806346762</c:v>
                </c:pt>
                <c:pt idx="524">
                  <c:v>56.106004222028268</c:v>
                </c:pt>
                <c:pt idx="525">
                  <c:v>10.314058665659974</c:v>
                </c:pt>
                <c:pt idx="526">
                  <c:v>-141.67359010175412</c:v>
                </c:pt>
                <c:pt idx="527">
                  <c:v>-141.76888772857171</c:v>
                </c:pt>
                <c:pt idx="528">
                  <c:v>-142.05478060902453</c:v>
                </c:pt>
                <c:pt idx="529">
                  <c:v>-142.53126874311252</c:v>
                </c:pt>
                <c:pt idx="530">
                  <c:v>-143.23011800644159</c:v>
                </c:pt>
                <c:pt idx="531">
                  <c:v>-128.64458045067039</c:v>
                </c:pt>
                <c:pt idx="532">
                  <c:v>0</c:v>
                </c:pt>
                <c:pt idx="533">
                  <c:v>-144</c:v>
                </c:pt>
                <c:pt idx="534">
                  <c:v>-141.67359010175412</c:v>
                </c:pt>
                <c:pt idx="535">
                  <c:v>-132.93297365746238</c:v>
                </c:pt>
                <c:pt idx="536">
                  <c:v>0</c:v>
                </c:pt>
                <c:pt idx="537">
                  <c:v>-144</c:v>
                </c:pt>
                <c:pt idx="538">
                  <c:v>-144</c:v>
                </c:pt>
                <c:pt idx="539">
                  <c:v>-141.10180434084853</c:v>
                </c:pt>
                <c:pt idx="540">
                  <c:v>-128.2633899434</c:v>
                </c:pt>
                <c:pt idx="541">
                  <c:v>-135.12481907426718</c:v>
                </c:pt>
                <c:pt idx="542">
                  <c:v>104.98812358787288</c:v>
                </c:pt>
                <c:pt idx="543">
                  <c:v>201.02764110767984</c:v>
                </c:pt>
                <c:pt idx="544">
                  <c:v>219.74384471752859</c:v>
                </c:pt>
                <c:pt idx="545">
                  <c:v>0</c:v>
                </c:pt>
                <c:pt idx="546">
                  <c:v>107.68147276580528</c:v>
                </c:pt>
                <c:pt idx="547">
                  <c:v>205.48113745293335</c:v>
                </c:pt>
                <c:pt idx="548">
                  <c:v>131.49405972373404</c:v>
                </c:pt>
                <c:pt idx="549">
                  <c:v>57.792950597842484</c:v>
                </c:pt>
                <c:pt idx="550">
                  <c:v>220.48597498637065</c:v>
                </c:pt>
                <c:pt idx="551">
                  <c:v>101.16000000000001</c:v>
                </c:pt>
                <c:pt idx="552">
                  <c:v>0</c:v>
                </c:pt>
                <c:pt idx="553">
                  <c:v>26.498798083692481</c:v>
                </c:pt>
                <c:pt idx="554">
                  <c:v>50.614398268395007</c:v>
                </c:pt>
                <c:pt idx="555">
                  <c:v>216.07487418144839</c:v>
                </c:pt>
                <c:pt idx="556">
                  <c:v>201.51263211098583</c:v>
                </c:pt>
                <c:pt idx="557">
                  <c:v>185.83208597257095</c:v>
                </c:pt>
                <c:pt idx="558">
                  <c:v>169.20697473737656</c:v>
                </c:pt>
                <c:pt idx="559">
                  <c:v>152.50991379393497</c:v>
                </c:pt>
                <c:pt idx="560">
                  <c:v>99.000000000000014</c:v>
                </c:pt>
                <c:pt idx="561">
                  <c:v>74.52</c:v>
                </c:pt>
                <c:pt idx="562">
                  <c:v>47.160000000000004</c:v>
                </c:pt>
                <c:pt idx="563">
                  <c:v>1.44</c:v>
                </c:pt>
                <c:pt idx="564">
                  <c:v>0</c:v>
                </c:pt>
                <c:pt idx="565">
                  <c:v>-144</c:v>
                </c:pt>
                <c:pt idx="566">
                  <c:v>-140.53001857994292</c:v>
                </c:pt>
                <c:pt idx="567">
                  <c:v>-141.51476072372481</c:v>
                </c:pt>
                <c:pt idx="568">
                  <c:v>-142.53126874311252</c:v>
                </c:pt>
                <c:pt idx="569">
                  <c:v>-143.16658625522987</c:v>
                </c:pt>
                <c:pt idx="570">
                  <c:v>20.393208681214567</c:v>
                </c:pt>
                <c:pt idx="571">
                  <c:v>139.87174603630083</c:v>
                </c:pt>
                <c:pt idx="572">
                  <c:v>131.62472813550531</c:v>
                </c:pt>
                <c:pt idx="573">
                  <c:v>140.05559997767739</c:v>
                </c:pt>
                <c:pt idx="574">
                  <c:v>79.2</c:v>
                </c:pt>
                <c:pt idx="575">
                  <c:v>47.52</c:v>
                </c:pt>
                <c:pt idx="576">
                  <c:v>47.52</c:v>
                </c:pt>
                <c:pt idx="577">
                  <c:v>23.76</c:v>
                </c:pt>
                <c:pt idx="578">
                  <c:v>0</c:v>
                </c:pt>
                <c:pt idx="579">
                  <c:v>35.533303116259496</c:v>
                </c:pt>
                <c:pt idx="580">
                  <c:v>69.842606089906013</c:v>
                </c:pt>
                <c:pt idx="581">
                  <c:v>78.766576950866678</c:v>
                </c:pt>
                <c:pt idx="582">
                  <c:v>50.202863966252963</c:v>
                </c:pt>
                <c:pt idx="583">
                  <c:v>29.106746936261988</c:v>
                </c:pt>
                <c:pt idx="584">
                  <c:v>69.144648847326224</c:v>
                </c:pt>
                <c:pt idx="585">
                  <c:v>76.943967341631236</c:v>
                </c:pt>
                <c:pt idx="586">
                  <c:v>209.81467700760049</c:v>
                </c:pt>
                <c:pt idx="587">
                  <c:v>267.04812339232188</c:v>
                </c:pt>
                <c:pt idx="588">
                  <c:v>96.757454831092375</c:v>
                </c:pt>
                <c:pt idx="589">
                  <c:v>89.812473017113817</c:v>
                </c:pt>
                <c:pt idx="590">
                  <c:v>113.45452471084161</c:v>
                </c:pt>
                <c:pt idx="591">
                  <c:v>21.287018027305439</c:v>
                </c:pt>
                <c:pt idx="592">
                  <c:v>-142.18184411144799</c:v>
                </c:pt>
                <c:pt idx="593">
                  <c:v>-142.40420524068907</c:v>
                </c:pt>
                <c:pt idx="594">
                  <c:v>-142.7536298723536</c:v>
                </c:pt>
                <c:pt idx="595">
                  <c:v>-143.16658625522987</c:v>
                </c:pt>
                <c:pt idx="596">
                  <c:v>-143.51601088689441</c:v>
                </c:pt>
                <c:pt idx="597">
                  <c:v>45.265108509444985</c:v>
                </c:pt>
                <c:pt idx="598">
                  <c:v>64.578798083692476</c:v>
                </c:pt>
                <c:pt idx="599">
                  <c:v>137.7988315632185</c:v>
                </c:pt>
                <c:pt idx="600">
                  <c:v>211.72660875124322</c:v>
                </c:pt>
                <c:pt idx="601">
                  <c:v>193.3137994091781</c:v>
                </c:pt>
                <c:pt idx="602">
                  <c:v>228.99471442050623</c:v>
                </c:pt>
                <c:pt idx="603">
                  <c:v>262.96695191930229</c:v>
                </c:pt>
                <c:pt idx="604">
                  <c:v>296.27999999999997</c:v>
                </c:pt>
                <c:pt idx="605">
                  <c:v>0</c:v>
                </c:pt>
                <c:pt idx="606">
                  <c:v>-144</c:v>
                </c:pt>
                <c:pt idx="607">
                  <c:v>-144</c:v>
                </c:pt>
                <c:pt idx="608">
                  <c:v>-140.30765745070187</c:v>
                </c:pt>
                <c:pt idx="609">
                  <c:v>-140.81591146039574</c:v>
                </c:pt>
                <c:pt idx="610">
                  <c:v>-141.19710196766613</c:v>
                </c:pt>
                <c:pt idx="611">
                  <c:v>126.21979121008988</c:v>
                </c:pt>
                <c:pt idx="612">
                  <c:v>266.07237200345503</c:v>
                </c:pt>
                <c:pt idx="613">
                  <c:v>342.72</c:v>
                </c:pt>
                <c:pt idx="614">
                  <c:v>-144</c:v>
                </c:pt>
                <c:pt idx="615">
                  <c:v>-144</c:v>
                </c:pt>
                <c:pt idx="616">
                  <c:v>-140.97474083842505</c:v>
                </c:pt>
                <c:pt idx="617">
                  <c:v>-142.72186399674771</c:v>
                </c:pt>
                <c:pt idx="618">
                  <c:v>-129.3116638383936</c:v>
                </c:pt>
                <c:pt idx="619">
                  <c:v>-134.5530333133616</c:v>
                </c:pt>
                <c:pt idx="620">
                  <c:v>118.99907996269764</c:v>
                </c:pt>
                <c:pt idx="621">
                  <c:v>130.76217394977485</c:v>
                </c:pt>
                <c:pt idx="622">
                  <c:v>-142.62656636993012</c:v>
                </c:pt>
                <c:pt idx="623">
                  <c:v>-131.50350925519837</c:v>
                </c:pt>
                <c:pt idx="624">
                  <c:v>125.62822112819691</c:v>
                </c:pt>
                <c:pt idx="625">
                  <c:v>133.14080271514217</c:v>
                </c:pt>
                <c:pt idx="626">
                  <c:v>60.600101818712965</c:v>
                </c:pt>
                <c:pt idx="627">
                  <c:v>0</c:v>
                </c:pt>
                <c:pt idx="628">
                  <c:v>37.925803609366227</c:v>
                </c:pt>
                <c:pt idx="629">
                  <c:v>66.616144218443537</c:v>
                </c:pt>
                <c:pt idx="630">
                  <c:v>29.539321473074235</c:v>
                </c:pt>
                <c:pt idx="631">
                  <c:v>0</c:v>
                </c:pt>
                <c:pt idx="632">
                  <c:v>106.42925087392</c:v>
                </c:pt>
                <c:pt idx="633">
                  <c:v>199.68794114684056</c:v>
                </c:pt>
                <c:pt idx="634">
                  <c:v>222.95528530916468</c:v>
                </c:pt>
                <c:pt idx="635">
                  <c:v>207.49758166454288</c:v>
                </c:pt>
                <c:pt idx="636">
                  <c:v>171.97614707070281</c:v>
                </c:pt>
                <c:pt idx="637">
                  <c:v>-143.23011800644159</c:v>
                </c:pt>
                <c:pt idx="638">
                  <c:v>-143.35718150886507</c:v>
                </c:pt>
                <c:pt idx="639">
                  <c:v>-129.69285434566399</c:v>
                </c:pt>
                <c:pt idx="640">
                  <c:v>-135.69660483517279</c:v>
                </c:pt>
                <c:pt idx="641">
                  <c:v>-122.34067348947733</c:v>
                </c:pt>
                <c:pt idx="642">
                  <c:v>-127.04202307914561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9.8600000000000012</c:v>
                </c:pt>
                <c:pt idx="656">
                  <c:v>64.044597242165167</c:v>
                </c:pt>
                <c:pt idx="657">
                  <c:v>135.00346026648802</c:v>
                </c:pt>
                <c:pt idx="658">
                  <c:v>31.414831627630669</c:v>
                </c:pt>
                <c:pt idx="659">
                  <c:v>0</c:v>
                </c:pt>
                <c:pt idx="660">
                  <c:v>162.65251018847385</c:v>
                </c:pt>
                <c:pt idx="661">
                  <c:v>266.76</c:v>
                </c:pt>
                <c:pt idx="662">
                  <c:v>122.62355343067709</c:v>
                </c:pt>
                <c:pt idx="663">
                  <c:v>0</c:v>
                </c:pt>
                <c:pt idx="664">
                  <c:v>150.47999999999999</c:v>
                </c:pt>
                <c:pt idx="665">
                  <c:v>283.59033691724329</c:v>
                </c:pt>
                <c:pt idx="666">
                  <c:v>136.73751858943362</c:v>
                </c:pt>
                <c:pt idx="667">
                  <c:v>0</c:v>
                </c:pt>
                <c:pt idx="668">
                  <c:v>171.95746129467045</c:v>
                </c:pt>
                <c:pt idx="669">
                  <c:v>328.67999999999995</c:v>
                </c:pt>
                <c:pt idx="670">
                  <c:v>308.52</c:v>
                </c:pt>
                <c:pt idx="671">
                  <c:v>321.12</c:v>
                </c:pt>
                <c:pt idx="672">
                  <c:v>307.86845554013149</c:v>
                </c:pt>
                <c:pt idx="673">
                  <c:v>321.3395843868696</c:v>
                </c:pt>
                <c:pt idx="674">
                  <c:v>270.58412721187204</c:v>
                </c:pt>
                <c:pt idx="675">
                  <c:v>263.18536090442115</c:v>
                </c:pt>
                <c:pt idx="676">
                  <c:v>268.94426690238822</c:v>
                </c:pt>
                <c:pt idx="677">
                  <c:v>276.85226351188322</c:v>
                </c:pt>
                <c:pt idx="678">
                  <c:v>137.50222092006356</c:v>
                </c:pt>
                <c:pt idx="679">
                  <c:v>0</c:v>
                </c:pt>
                <c:pt idx="680">
                  <c:v>90.72</c:v>
                </c:pt>
                <c:pt idx="681">
                  <c:v>179.64</c:v>
                </c:pt>
                <c:pt idx="682">
                  <c:v>167.04</c:v>
                </c:pt>
                <c:pt idx="683">
                  <c:v>274.68</c:v>
                </c:pt>
                <c:pt idx="684">
                  <c:v>333.72</c:v>
                </c:pt>
                <c:pt idx="685">
                  <c:v>359.64000000000004</c:v>
                </c:pt>
                <c:pt idx="686">
                  <c:v>342</c:v>
                </c:pt>
                <c:pt idx="687">
                  <c:v>168.12</c:v>
                </c:pt>
                <c:pt idx="688">
                  <c:v>0</c:v>
                </c:pt>
                <c:pt idx="689">
                  <c:v>116.58568044470337</c:v>
                </c:pt>
                <c:pt idx="690">
                  <c:v>231.80338560744414</c:v>
                </c:pt>
                <c:pt idx="691">
                  <c:v>226.23726912375051</c:v>
                </c:pt>
                <c:pt idx="692">
                  <c:v>-134.17184280609121</c:v>
                </c:pt>
                <c:pt idx="693">
                  <c:v>-137.22136686425438</c:v>
                </c:pt>
                <c:pt idx="694">
                  <c:v>0</c:v>
                </c:pt>
                <c:pt idx="695">
                  <c:v>-144</c:v>
                </c:pt>
                <c:pt idx="696">
                  <c:v>-144</c:v>
                </c:pt>
                <c:pt idx="697">
                  <c:v>-140.30765745070187</c:v>
                </c:pt>
                <c:pt idx="698">
                  <c:v>-142.81716162356531</c:v>
                </c:pt>
                <c:pt idx="699">
                  <c:v>0</c:v>
                </c:pt>
                <c:pt idx="700">
                  <c:v>-144</c:v>
                </c:pt>
                <c:pt idx="701">
                  <c:v>-142.72186399674771</c:v>
                </c:pt>
                <c:pt idx="702">
                  <c:v>-133.88594992563839</c:v>
                </c:pt>
                <c:pt idx="703">
                  <c:v>-120.37118920191358</c:v>
                </c:pt>
                <c:pt idx="704">
                  <c:v>-126.34317381581654</c:v>
                </c:pt>
                <c:pt idx="705">
                  <c:v>-117.77638870758933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63.8</c:v>
                </c:pt>
                <c:pt idx="771">
                  <c:v>75.742004539460282</c:v>
                </c:pt>
                <c:pt idx="772">
                  <c:v>130.37674093846596</c:v>
                </c:pt>
                <c:pt idx="773">
                  <c:v>155.68695812986056</c:v>
                </c:pt>
                <c:pt idx="774">
                  <c:v>104.34716926599027</c:v>
                </c:pt>
                <c:pt idx="775">
                  <c:v>48.833795671349378</c:v>
                </c:pt>
                <c:pt idx="776">
                  <c:v>0</c:v>
                </c:pt>
                <c:pt idx="777">
                  <c:v>49.944531674722271</c:v>
                </c:pt>
                <c:pt idx="778">
                  <c:v>92.242503604122916</c:v>
                </c:pt>
                <c:pt idx="779">
                  <c:v>47.840159082397868</c:v>
                </c:pt>
                <c:pt idx="780">
                  <c:v>-142.59480049432426</c:v>
                </c:pt>
                <c:pt idx="781">
                  <c:v>-142.62656636993012</c:v>
                </c:pt>
                <c:pt idx="782">
                  <c:v>-143.03952275280639</c:v>
                </c:pt>
                <c:pt idx="783">
                  <c:v>131.53157299162109</c:v>
                </c:pt>
                <c:pt idx="784">
                  <c:v>125.06371634291266</c:v>
                </c:pt>
                <c:pt idx="785">
                  <c:v>119.82395899187853</c:v>
                </c:pt>
                <c:pt idx="786">
                  <c:v>-142.7536298723536</c:v>
                </c:pt>
                <c:pt idx="787">
                  <c:v>-137.6025573715248</c:v>
                </c:pt>
                <c:pt idx="788">
                  <c:v>-125.07253879158186</c:v>
                </c:pt>
                <c:pt idx="789">
                  <c:v>113.64077845946412</c:v>
                </c:pt>
                <c:pt idx="790">
                  <c:v>77.306151389349338</c:v>
                </c:pt>
                <c:pt idx="791">
                  <c:v>57.658699163233493</c:v>
                </c:pt>
                <c:pt idx="792">
                  <c:v>23.909279143492942</c:v>
                </c:pt>
                <c:pt idx="793">
                  <c:v>0</c:v>
                </c:pt>
                <c:pt idx="794">
                  <c:v>87.019652519031439</c:v>
                </c:pt>
                <c:pt idx="795">
                  <c:v>144.35945223990444</c:v>
                </c:pt>
                <c:pt idx="796">
                  <c:v>62.999999999999993</c:v>
                </c:pt>
                <c:pt idx="797">
                  <c:v>0</c:v>
                </c:pt>
                <c:pt idx="798">
                  <c:v>91.272676654539765</c:v>
                </c:pt>
                <c:pt idx="799">
                  <c:v>179.25890750457282</c:v>
                </c:pt>
                <c:pt idx="800">
                  <c:v>207.36968709688909</c:v>
                </c:pt>
                <c:pt idx="801">
                  <c:v>237.71424306180998</c:v>
                </c:pt>
                <c:pt idx="802">
                  <c:v>265.95001431302819</c:v>
                </c:pt>
                <c:pt idx="803">
                  <c:v>295.07595602689793</c:v>
                </c:pt>
                <c:pt idx="804">
                  <c:v>137.52000000000001</c:v>
                </c:pt>
                <c:pt idx="805">
                  <c:v>0</c:v>
                </c:pt>
                <c:pt idx="806">
                  <c:v>102.98860758618493</c:v>
                </c:pt>
                <c:pt idx="807">
                  <c:v>198.82016018646661</c:v>
                </c:pt>
                <c:pt idx="808">
                  <c:v>267.27855897700431</c:v>
                </c:pt>
                <c:pt idx="809">
                  <c:v>337.24011530937764</c:v>
                </c:pt>
                <c:pt idx="810">
                  <c:v>283.97015921464487</c:v>
                </c:pt>
                <c:pt idx="811">
                  <c:v>277.54685845034203</c:v>
                </c:pt>
                <c:pt idx="812">
                  <c:v>262.39306017975326</c:v>
                </c:pt>
                <c:pt idx="813">
                  <c:v>240.43169976760277</c:v>
                </c:pt>
                <c:pt idx="814">
                  <c:v>223.11702780892486</c:v>
                </c:pt>
                <c:pt idx="815">
                  <c:v>207.64278233185431</c:v>
                </c:pt>
                <c:pt idx="816">
                  <c:v>223.56</c:v>
                </c:pt>
                <c:pt idx="817">
                  <c:v>226.44</c:v>
                </c:pt>
                <c:pt idx="818">
                  <c:v>135</c:v>
                </c:pt>
                <c:pt idx="819">
                  <c:v>65.88</c:v>
                </c:pt>
                <c:pt idx="820">
                  <c:v>0</c:v>
                </c:pt>
                <c:pt idx="821">
                  <c:v>94.794810488705934</c:v>
                </c:pt>
                <c:pt idx="822">
                  <c:v>186.76694957308274</c:v>
                </c:pt>
                <c:pt idx="823">
                  <c:v>170.59243417807852</c:v>
                </c:pt>
                <c:pt idx="824">
                  <c:v>116.6736460772935</c:v>
                </c:pt>
                <c:pt idx="825">
                  <c:v>110.14257647471864</c:v>
                </c:pt>
                <c:pt idx="826">
                  <c:v>58.586421560302831</c:v>
                </c:pt>
                <c:pt idx="827">
                  <c:v>-135.88720008880799</c:v>
                </c:pt>
                <c:pt idx="828">
                  <c:v>-136.4589858497136</c:v>
                </c:pt>
                <c:pt idx="829">
                  <c:v>0</c:v>
                </c:pt>
                <c:pt idx="830">
                  <c:v>-144</c:v>
                </c:pt>
                <c:pt idx="831">
                  <c:v>-144</c:v>
                </c:pt>
                <c:pt idx="832">
                  <c:v>-144</c:v>
                </c:pt>
                <c:pt idx="833">
                  <c:v>-144</c:v>
                </c:pt>
                <c:pt idx="834">
                  <c:v>-144</c:v>
                </c:pt>
                <c:pt idx="835">
                  <c:v>-140.72061383357811</c:v>
                </c:pt>
                <c:pt idx="836">
                  <c:v>-141.86418535538934</c:v>
                </c:pt>
                <c:pt idx="837">
                  <c:v>-143.00775687720053</c:v>
                </c:pt>
                <c:pt idx="838">
                  <c:v>-143.8972013941648</c:v>
                </c:pt>
                <c:pt idx="839">
                  <c:v>148.86364058553715</c:v>
                </c:pt>
                <c:pt idx="840">
                  <c:v>247.33379980018202</c:v>
                </c:pt>
                <c:pt idx="841">
                  <c:v>170.61085569470103</c:v>
                </c:pt>
                <c:pt idx="842">
                  <c:v>0.35279826656305735</c:v>
                </c:pt>
                <c:pt idx="843">
                  <c:v>-142.5630346187184</c:v>
                </c:pt>
                <c:pt idx="844">
                  <c:v>-142.658332245536</c:v>
                </c:pt>
                <c:pt idx="845">
                  <c:v>-143.03952275280639</c:v>
                </c:pt>
                <c:pt idx="846">
                  <c:v>-143.73837201613546</c:v>
                </c:pt>
                <c:pt idx="847">
                  <c:v>-130.169342479752</c:v>
                </c:pt>
                <c:pt idx="848">
                  <c:v>-133.40946179155037</c:v>
                </c:pt>
                <c:pt idx="849">
                  <c:v>-135.79190246199039</c:v>
                </c:pt>
                <c:pt idx="850">
                  <c:v>131.11710223216014</c:v>
                </c:pt>
                <c:pt idx="851">
                  <c:v>174.34108454815262</c:v>
                </c:pt>
                <c:pt idx="852">
                  <c:v>253.88285412132956</c:v>
                </c:pt>
                <c:pt idx="853">
                  <c:v>261.41405197201038</c:v>
                </c:pt>
                <c:pt idx="854">
                  <c:v>264.56394854892613</c:v>
                </c:pt>
                <c:pt idx="855">
                  <c:v>264.60592963776253</c:v>
                </c:pt>
                <c:pt idx="856">
                  <c:v>264.89937584997938</c:v>
                </c:pt>
                <c:pt idx="857">
                  <c:v>274.32</c:v>
                </c:pt>
                <c:pt idx="858">
                  <c:v>270.35999999999996</c:v>
                </c:pt>
                <c:pt idx="859">
                  <c:v>130.68</c:v>
                </c:pt>
                <c:pt idx="860">
                  <c:v>0</c:v>
                </c:pt>
                <c:pt idx="861">
                  <c:v>124.90332015503706</c:v>
                </c:pt>
                <c:pt idx="862">
                  <c:v>242.45486419854089</c:v>
                </c:pt>
                <c:pt idx="863">
                  <c:v>159.88356272348767</c:v>
                </c:pt>
                <c:pt idx="864">
                  <c:v>116.65830238880295</c:v>
                </c:pt>
                <c:pt idx="865">
                  <c:v>69.725358588073604</c:v>
                </c:pt>
                <c:pt idx="866">
                  <c:v>-128.54928282385279</c:v>
                </c:pt>
                <c:pt idx="867">
                  <c:v>-128.73987807748799</c:v>
                </c:pt>
                <c:pt idx="868">
                  <c:v>-129.1210685847584</c:v>
                </c:pt>
                <c:pt idx="869">
                  <c:v>-129.69285434566399</c:v>
                </c:pt>
                <c:pt idx="870">
                  <c:v>-130.26464010656957</c:v>
                </c:pt>
                <c:pt idx="871">
                  <c:v>-130.93172349429275</c:v>
                </c:pt>
                <c:pt idx="872">
                  <c:v>-131.50350925519837</c:v>
                </c:pt>
                <c:pt idx="873">
                  <c:v>-131.97999738928638</c:v>
                </c:pt>
                <c:pt idx="874">
                  <c:v>-132.2658902697392</c:v>
                </c:pt>
                <c:pt idx="875">
                  <c:v>-132.4564855233744</c:v>
                </c:pt>
                <c:pt idx="876">
                  <c:v>-132.83767603064479</c:v>
                </c:pt>
                <c:pt idx="877">
                  <c:v>-134.07654517927358</c:v>
                </c:pt>
                <c:pt idx="878">
                  <c:v>0</c:v>
                </c:pt>
                <c:pt idx="879">
                  <c:v>-144</c:v>
                </c:pt>
                <c:pt idx="880">
                  <c:v>-144</c:v>
                </c:pt>
                <c:pt idx="881">
                  <c:v>-140.91120908721334</c:v>
                </c:pt>
                <c:pt idx="882">
                  <c:v>-143.10305450401813</c:v>
                </c:pt>
                <c:pt idx="883">
                  <c:v>-131.50350925519837</c:v>
                </c:pt>
                <c:pt idx="884">
                  <c:v>0</c:v>
                </c:pt>
                <c:pt idx="885">
                  <c:v>-144</c:v>
                </c:pt>
                <c:pt idx="886">
                  <c:v>-144</c:v>
                </c:pt>
                <c:pt idx="887">
                  <c:v>-141.86418535538934</c:v>
                </c:pt>
                <c:pt idx="888">
                  <c:v>-129.3116638383936</c:v>
                </c:pt>
                <c:pt idx="889">
                  <c:v>-138.6508312665184</c:v>
                </c:pt>
                <c:pt idx="890">
                  <c:v>-123.29364975765333</c:v>
                </c:pt>
                <c:pt idx="891">
                  <c:v>-127.55027708883947</c:v>
                </c:pt>
                <c:pt idx="892">
                  <c:v>-117.87168633440693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16.82</c:v>
                </c:pt>
                <c:pt idx="901">
                  <c:v>81.463917455877279</c:v>
                </c:pt>
                <c:pt idx="902">
                  <c:v>86.955752216967397</c:v>
                </c:pt>
                <c:pt idx="903">
                  <c:v>93.554682700644889</c:v>
                </c:pt>
                <c:pt idx="904">
                  <c:v>102.89931963289432</c:v>
                </c:pt>
                <c:pt idx="905">
                  <c:v>36.232409082825697</c:v>
                </c:pt>
                <c:pt idx="906">
                  <c:v>17.259875823257779</c:v>
                </c:pt>
                <c:pt idx="907">
                  <c:v>0</c:v>
                </c:pt>
                <c:pt idx="908">
                  <c:v>25.3549236704613</c:v>
                </c:pt>
                <c:pt idx="909">
                  <c:v>47.518699163233499</c:v>
                </c:pt>
                <c:pt idx="910">
                  <c:v>38.512458376287668</c:v>
                </c:pt>
                <c:pt idx="911">
                  <c:v>170.91457866222223</c:v>
                </c:pt>
                <c:pt idx="912">
                  <c:v>13.303295059784251</c:v>
                </c:pt>
                <c:pt idx="913">
                  <c:v>0</c:v>
                </c:pt>
                <c:pt idx="914">
                  <c:v>100.35802554724623</c:v>
                </c:pt>
                <c:pt idx="915">
                  <c:v>183.02177087279671</c:v>
                </c:pt>
                <c:pt idx="916">
                  <c:v>81.437241590288707</c:v>
                </c:pt>
                <c:pt idx="917">
                  <c:v>0</c:v>
                </c:pt>
                <c:pt idx="918">
                  <c:v>159.46249865866389</c:v>
                </c:pt>
                <c:pt idx="919">
                  <c:v>296.68932101876635</c:v>
                </c:pt>
                <c:pt idx="920">
                  <c:v>295.77464050331065</c:v>
                </c:pt>
                <c:pt idx="921">
                  <c:v>283.49580386812318</c:v>
                </c:pt>
                <c:pt idx="922">
                  <c:v>301.68</c:v>
                </c:pt>
                <c:pt idx="923">
                  <c:v>279.72000000000003</c:v>
                </c:pt>
                <c:pt idx="924">
                  <c:v>250.55999999999997</c:v>
                </c:pt>
                <c:pt idx="925">
                  <c:v>227.71320852018414</c:v>
                </c:pt>
                <c:pt idx="926">
                  <c:v>196.98032546794857</c:v>
                </c:pt>
                <c:pt idx="927">
                  <c:v>191.31331709001554</c:v>
                </c:pt>
                <c:pt idx="928">
                  <c:v>222.31656298284776</c:v>
                </c:pt>
                <c:pt idx="929">
                  <c:v>207.54711989201311</c:v>
                </c:pt>
                <c:pt idx="930">
                  <c:v>220.43416434871159</c:v>
                </c:pt>
                <c:pt idx="931">
                  <c:v>222.76184114415298</c:v>
                </c:pt>
                <c:pt idx="932">
                  <c:v>205.07547320169576</c:v>
                </c:pt>
                <c:pt idx="933">
                  <c:v>209.16</c:v>
                </c:pt>
                <c:pt idx="934">
                  <c:v>201.60000000000002</c:v>
                </c:pt>
                <c:pt idx="935">
                  <c:v>97.92</c:v>
                </c:pt>
                <c:pt idx="936">
                  <c:v>0</c:v>
                </c:pt>
                <c:pt idx="937">
                  <c:v>96.699344636157733</c:v>
                </c:pt>
                <c:pt idx="938">
                  <c:v>190.91678260671421</c:v>
                </c:pt>
                <c:pt idx="939">
                  <c:v>213.2521695506131</c:v>
                </c:pt>
                <c:pt idx="940">
                  <c:v>233.53892898850683</c:v>
                </c:pt>
                <c:pt idx="941">
                  <c:v>236.86988393720188</c:v>
                </c:pt>
                <c:pt idx="942">
                  <c:v>227.92514547377988</c:v>
                </c:pt>
                <c:pt idx="943">
                  <c:v>218.87370392753328</c:v>
                </c:pt>
                <c:pt idx="944">
                  <c:v>231.82928623962061</c:v>
                </c:pt>
                <c:pt idx="945">
                  <c:v>224.97610780614303</c:v>
                </c:pt>
                <c:pt idx="946">
                  <c:v>109.21991609989692</c:v>
                </c:pt>
                <c:pt idx="947">
                  <c:v>39.636619234453278</c:v>
                </c:pt>
                <c:pt idx="948">
                  <c:v>57.388666103494856</c:v>
                </c:pt>
                <c:pt idx="949">
                  <c:v>77.65445540556999</c:v>
                </c:pt>
                <c:pt idx="950">
                  <c:v>86.261224826371134</c:v>
                </c:pt>
                <c:pt idx="951">
                  <c:v>88.161174106779541</c:v>
                </c:pt>
                <c:pt idx="952">
                  <c:v>88.200404963152792</c:v>
                </c:pt>
                <c:pt idx="953">
                  <c:v>100.72083299739965</c:v>
                </c:pt>
                <c:pt idx="954">
                  <c:v>111.53492476305587</c:v>
                </c:pt>
                <c:pt idx="955">
                  <c:v>105.90921202341049</c:v>
                </c:pt>
                <c:pt idx="956">
                  <c:v>111.78269859278164</c:v>
                </c:pt>
                <c:pt idx="957">
                  <c:v>120.1295055184779</c:v>
                </c:pt>
                <c:pt idx="958">
                  <c:v>-140.49825270433706</c:v>
                </c:pt>
                <c:pt idx="959">
                  <c:v>-140.87944321160745</c:v>
                </c:pt>
                <c:pt idx="960">
                  <c:v>-141.29239959448373</c:v>
                </c:pt>
                <c:pt idx="961">
                  <c:v>-141.64182422614826</c:v>
                </c:pt>
                <c:pt idx="962">
                  <c:v>-142.18184411144799</c:v>
                </c:pt>
                <c:pt idx="963">
                  <c:v>-142.8489274991712</c:v>
                </c:pt>
                <c:pt idx="964">
                  <c:v>-143.19835213083573</c:v>
                </c:pt>
                <c:pt idx="965">
                  <c:v>-143.48424501128852</c:v>
                </c:pt>
                <c:pt idx="966">
                  <c:v>-143.92896726977065</c:v>
                </c:pt>
                <c:pt idx="967">
                  <c:v>-129.4069614652112</c:v>
                </c:pt>
                <c:pt idx="968">
                  <c:v>19.957809028658858</c:v>
                </c:pt>
                <c:pt idx="969">
                  <c:v>103.99019671953997</c:v>
                </c:pt>
                <c:pt idx="970">
                  <c:v>193.04171466718583</c:v>
                </c:pt>
                <c:pt idx="971">
                  <c:v>170.06722393043574</c:v>
                </c:pt>
                <c:pt idx="972">
                  <c:v>147.00494066324413</c:v>
                </c:pt>
                <c:pt idx="973">
                  <c:v>134.46557371505187</c:v>
                </c:pt>
                <c:pt idx="974">
                  <c:v>123.3404175912944</c:v>
                </c:pt>
                <c:pt idx="975">
                  <c:v>114.4610205218751</c:v>
                </c:pt>
                <c:pt idx="976">
                  <c:v>93.537086452744717</c:v>
                </c:pt>
                <c:pt idx="977">
                  <c:v>-142.18184411144799</c:v>
                </c:pt>
                <c:pt idx="978">
                  <c:v>-142.37243936508318</c:v>
                </c:pt>
                <c:pt idx="979">
                  <c:v>-142.81716162356531</c:v>
                </c:pt>
                <c:pt idx="980">
                  <c:v>-143.00775687720053</c:v>
                </c:pt>
                <c:pt idx="981">
                  <c:v>-143.13482037962399</c:v>
                </c:pt>
                <c:pt idx="982">
                  <c:v>-143.45247913568267</c:v>
                </c:pt>
                <c:pt idx="983">
                  <c:v>-143.83366964295305</c:v>
                </c:pt>
                <c:pt idx="984">
                  <c:v>-128.83517570430558</c:v>
                </c:pt>
                <c:pt idx="985">
                  <c:v>-130.26464010656957</c:v>
                </c:pt>
                <c:pt idx="986">
                  <c:v>-131.12231874792798</c:v>
                </c:pt>
                <c:pt idx="987">
                  <c:v>-131.69410450883359</c:v>
                </c:pt>
                <c:pt idx="988">
                  <c:v>-132.93297365746238</c:v>
                </c:pt>
                <c:pt idx="989">
                  <c:v>-134.5530333133616</c:v>
                </c:pt>
                <c:pt idx="990">
                  <c:v>-135.5060095815376</c:v>
                </c:pt>
                <c:pt idx="991">
                  <c:v>-136.17309296926078</c:v>
                </c:pt>
                <c:pt idx="992">
                  <c:v>0</c:v>
                </c:pt>
                <c:pt idx="993">
                  <c:v>-144</c:v>
                </c:pt>
                <c:pt idx="994">
                  <c:v>-144</c:v>
                </c:pt>
                <c:pt idx="995">
                  <c:v>-144</c:v>
                </c:pt>
                <c:pt idx="996">
                  <c:v>-140.81591146039574</c:v>
                </c:pt>
                <c:pt idx="997">
                  <c:v>-142.69009812114186</c:v>
                </c:pt>
                <c:pt idx="998">
                  <c:v>-129.78815197248159</c:v>
                </c:pt>
                <c:pt idx="999">
                  <c:v>0</c:v>
                </c:pt>
                <c:pt idx="1000">
                  <c:v>-144</c:v>
                </c:pt>
                <c:pt idx="1001">
                  <c:v>-142.21360998705387</c:v>
                </c:pt>
                <c:pt idx="1002">
                  <c:v>0</c:v>
                </c:pt>
                <c:pt idx="1003">
                  <c:v>-144</c:v>
                </c:pt>
                <c:pt idx="1004">
                  <c:v>-144</c:v>
                </c:pt>
                <c:pt idx="1005">
                  <c:v>-141.76888772857171</c:v>
                </c:pt>
                <c:pt idx="1006">
                  <c:v>0</c:v>
                </c:pt>
                <c:pt idx="1007">
                  <c:v>-144</c:v>
                </c:pt>
                <c:pt idx="1008">
                  <c:v>-141.57829247493655</c:v>
                </c:pt>
                <c:pt idx="1009">
                  <c:v>-128.54928282385279</c:v>
                </c:pt>
                <c:pt idx="1010">
                  <c:v>-138.93672414697119</c:v>
                </c:pt>
                <c:pt idx="1011">
                  <c:v>-124.62781653309972</c:v>
                </c:pt>
                <c:pt idx="1012">
                  <c:v>5.8088768255742886</c:v>
                </c:pt>
                <c:pt idx="1013">
                  <c:v>23.120372196691598</c:v>
                </c:pt>
                <c:pt idx="1014">
                  <c:v>57.606750881115836</c:v>
                </c:pt>
                <c:pt idx="1015">
                  <c:v>22.849296050023476</c:v>
                </c:pt>
                <c:pt idx="1016">
                  <c:v>0</c:v>
                </c:pt>
                <c:pt idx="1017">
                  <c:v>18.85157717802063</c:v>
                </c:pt>
                <c:pt idx="1018">
                  <c:v>34.383199578139433</c:v>
                </c:pt>
                <c:pt idx="1019">
                  <c:v>56.087541796216954</c:v>
                </c:pt>
                <c:pt idx="1020">
                  <c:v>47.160000000000004</c:v>
                </c:pt>
                <c:pt idx="1021">
                  <c:v>22.68</c:v>
                </c:pt>
                <c:pt idx="1022">
                  <c:v>0</c:v>
                </c:pt>
                <c:pt idx="1023">
                  <c:v>70.174177183878342</c:v>
                </c:pt>
                <c:pt idx="1024">
                  <c:v>127.3162549274694</c:v>
                </c:pt>
                <c:pt idx="1025">
                  <c:v>169.99338316349812</c:v>
                </c:pt>
                <c:pt idx="1026">
                  <c:v>79.2</c:v>
                </c:pt>
                <c:pt idx="1027">
                  <c:v>0</c:v>
                </c:pt>
                <c:pt idx="1028">
                  <c:v>87.621684200949574</c:v>
                </c:pt>
                <c:pt idx="1029">
                  <c:v>164.96028159146479</c:v>
                </c:pt>
                <c:pt idx="1030">
                  <c:v>135.16671023642112</c:v>
                </c:pt>
                <c:pt idx="1031">
                  <c:v>83.213001696963843</c:v>
                </c:pt>
                <c:pt idx="1032">
                  <c:v>-129.02577095794078</c:v>
                </c:pt>
                <c:pt idx="1033">
                  <c:v>-130.169342479752</c:v>
                </c:pt>
                <c:pt idx="1034">
                  <c:v>-131.78940213565119</c:v>
                </c:pt>
                <c:pt idx="1035">
                  <c:v>67.377073617577949</c:v>
                </c:pt>
                <c:pt idx="1036">
                  <c:v>120.77915463895276</c:v>
                </c:pt>
                <c:pt idx="1037">
                  <c:v>118.71020023886935</c:v>
                </c:pt>
                <c:pt idx="1038">
                  <c:v>121.38662515173405</c:v>
                </c:pt>
                <c:pt idx="1039">
                  <c:v>142.81925150073246</c:v>
                </c:pt>
                <c:pt idx="1040">
                  <c:v>156.59399335123692</c:v>
                </c:pt>
                <c:pt idx="1041">
                  <c:v>128.65026883107615</c:v>
                </c:pt>
                <c:pt idx="1042">
                  <c:v>106.49688072211903</c:v>
                </c:pt>
                <c:pt idx="1043">
                  <c:v>138.6</c:v>
                </c:pt>
                <c:pt idx="1044">
                  <c:v>207.72000000000003</c:v>
                </c:pt>
                <c:pt idx="1045">
                  <c:v>182.52</c:v>
                </c:pt>
                <c:pt idx="1046">
                  <c:v>90.72</c:v>
                </c:pt>
                <c:pt idx="1047">
                  <c:v>0</c:v>
                </c:pt>
                <c:pt idx="1048">
                  <c:v>51.368017824306051</c:v>
                </c:pt>
                <c:pt idx="1049">
                  <c:v>100.51801661093866</c:v>
                </c:pt>
                <c:pt idx="1050">
                  <c:v>175.73339395145979</c:v>
                </c:pt>
                <c:pt idx="1051">
                  <c:v>206.12112566436647</c:v>
                </c:pt>
                <c:pt idx="1052">
                  <c:v>210.83865000775563</c:v>
                </c:pt>
                <c:pt idx="1053">
                  <c:v>62.62622833130883</c:v>
                </c:pt>
                <c:pt idx="1054">
                  <c:v>51.235424828323715</c:v>
                </c:pt>
                <c:pt idx="1055">
                  <c:v>40.148219989607647</c:v>
                </c:pt>
                <c:pt idx="1056">
                  <c:v>44.143052203793225</c:v>
                </c:pt>
                <c:pt idx="1057">
                  <c:v>52.892390163610628</c:v>
                </c:pt>
                <c:pt idx="1058">
                  <c:v>-132.07529501610398</c:v>
                </c:pt>
                <c:pt idx="1059">
                  <c:v>-133.69535467200319</c:v>
                </c:pt>
                <c:pt idx="1060">
                  <c:v>-135.31541432790237</c:v>
                </c:pt>
                <c:pt idx="1061">
                  <c:v>34.043585116037484</c:v>
                </c:pt>
                <c:pt idx="1062">
                  <c:v>87.840403329998011</c:v>
                </c:pt>
                <c:pt idx="1063">
                  <c:v>62.764864227324324</c:v>
                </c:pt>
                <c:pt idx="1064">
                  <c:v>88.787423496497908</c:v>
                </c:pt>
                <c:pt idx="1065">
                  <c:v>-133.79065229882079</c:v>
                </c:pt>
                <c:pt idx="1066">
                  <c:v>-133.98124755245598</c:v>
                </c:pt>
                <c:pt idx="1067">
                  <c:v>-134.83892619381439</c:v>
                </c:pt>
                <c:pt idx="1068">
                  <c:v>-135.41071195472</c:v>
                </c:pt>
                <c:pt idx="1069">
                  <c:v>-135.41071195472</c:v>
                </c:pt>
                <c:pt idx="1070">
                  <c:v>-135.98249771562558</c:v>
                </c:pt>
                <c:pt idx="1071">
                  <c:v>0</c:v>
                </c:pt>
                <c:pt idx="1072">
                  <c:v>-144</c:v>
                </c:pt>
                <c:pt idx="1073">
                  <c:v>-144</c:v>
                </c:pt>
                <c:pt idx="1074">
                  <c:v>-144</c:v>
                </c:pt>
                <c:pt idx="1075">
                  <c:v>-144</c:v>
                </c:pt>
                <c:pt idx="1076">
                  <c:v>-144</c:v>
                </c:pt>
                <c:pt idx="1077">
                  <c:v>-144</c:v>
                </c:pt>
                <c:pt idx="1078">
                  <c:v>-140.21235982388424</c:v>
                </c:pt>
                <c:pt idx="1079">
                  <c:v>-140.78414558478985</c:v>
                </c:pt>
                <c:pt idx="1080">
                  <c:v>-141.26063371887787</c:v>
                </c:pt>
                <c:pt idx="1081">
                  <c:v>-141.54652659933066</c:v>
                </c:pt>
                <c:pt idx="1082">
                  <c:v>-141.64182422614826</c:v>
                </c:pt>
                <c:pt idx="1083">
                  <c:v>-141.92771710660108</c:v>
                </c:pt>
                <c:pt idx="1084">
                  <c:v>-142.15007823584213</c:v>
                </c:pt>
                <c:pt idx="1085">
                  <c:v>-142.30890761387147</c:v>
                </c:pt>
                <c:pt idx="1086">
                  <c:v>90.560318164795746</c:v>
                </c:pt>
                <c:pt idx="1087">
                  <c:v>91.077346008241122</c:v>
                </c:pt>
                <c:pt idx="1088">
                  <c:v>85.624560243309759</c:v>
                </c:pt>
                <c:pt idx="1089">
                  <c:v>73.739805597896208</c:v>
                </c:pt>
                <c:pt idx="1090">
                  <c:v>13.584381862167062</c:v>
                </c:pt>
                <c:pt idx="1091">
                  <c:v>15.673376320390274</c:v>
                </c:pt>
                <c:pt idx="1092">
                  <c:v>14.572177003322194</c:v>
                </c:pt>
                <c:pt idx="1093">
                  <c:v>-141.99124885781279</c:v>
                </c:pt>
                <c:pt idx="1094">
                  <c:v>-142.37243936508318</c:v>
                </c:pt>
                <c:pt idx="1095">
                  <c:v>-143.00775687720053</c:v>
                </c:pt>
                <c:pt idx="1096">
                  <c:v>-143.54777676250026</c:v>
                </c:pt>
                <c:pt idx="1097">
                  <c:v>-128.73987807748799</c:v>
                </c:pt>
                <c:pt idx="1098">
                  <c:v>6.8724733506488818</c:v>
                </c:pt>
                <c:pt idx="1099">
                  <c:v>149.30484644669852</c:v>
                </c:pt>
                <c:pt idx="1100">
                  <c:v>166.94913869276979</c:v>
                </c:pt>
                <c:pt idx="1101">
                  <c:v>142.53049969147514</c:v>
                </c:pt>
                <c:pt idx="1102">
                  <c:v>161.70061048675333</c:v>
                </c:pt>
                <c:pt idx="1103">
                  <c:v>153.65569999073094</c:v>
                </c:pt>
                <c:pt idx="1104">
                  <c:v>147.18514152892604</c:v>
                </c:pt>
                <c:pt idx="1105">
                  <c:v>144.36000000000001</c:v>
                </c:pt>
                <c:pt idx="1106">
                  <c:v>141.47999999999999</c:v>
                </c:pt>
                <c:pt idx="1107">
                  <c:v>91.8</c:v>
                </c:pt>
                <c:pt idx="1108">
                  <c:v>91.44</c:v>
                </c:pt>
                <c:pt idx="1109">
                  <c:v>91.44</c:v>
                </c:pt>
                <c:pt idx="1110">
                  <c:v>91.08</c:v>
                </c:pt>
                <c:pt idx="1111">
                  <c:v>91.08</c:v>
                </c:pt>
                <c:pt idx="1112">
                  <c:v>90.72</c:v>
                </c:pt>
                <c:pt idx="1113">
                  <c:v>90.72</c:v>
                </c:pt>
                <c:pt idx="1114">
                  <c:v>44.64</c:v>
                </c:pt>
                <c:pt idx="1115">
                  <c:v>0</c:v>
                </c:pt>
                <c:pt idx="1116">
                  <c:v>86.096944322872076</c:v>
                </c:pt>
                <c:pt idx="1117">
                  <c:v>166.47509094158141</c:v>
                </c:pt>
                <c:pt idx="1118">
                  <c:v>136.46589763036087</c:v>
                </c:pt>
                <c:pt idx="1119">
                  <c:v>41.841235901873205</c:v>
                </c:pt>
                <c:pt idx="1120">
                  <c:v>41.137311482115237</c:v>
                </c:pt>
                <c:pt idx="1121">
                  <c:v>21.534486113351942</c:v>
                </c:pt>
                <c:pt idx="1122">
                  <c:v>41.398101937171361</c:v>
                </c:pt>
                <c:pt idx="1123">
                  <c:v>61.366620873345148</c:v>
                </c:pt>
                <c:pt idx="1124">
                  <c:v>118.34372591176988</c:v>
                </c:pt>
                <c:pt idx="1125">
                  <c:v>100.63397682423613</c:v>
                </c:pt>
                <c:pt idx="1126">
                  <c:v>103.19443938460888</c:v>
                </c:pt>
                <c:pt idx="1127">
                  <c:v>90.127611020973333</c:v>
                </c:pt>
                <c:pt idx="1128">
                  <c:v>113.74242217674937</c:v>
                </c:pt>
                <c:pt idx="1129">
                  <c:v>100.53519233476993</c:v>
                </c:pt>
                <c:pt idx="1130">
                  <c:v>-133.40946179155037</c:v>
                </c:pt>
                <c:pt idx="1131">
                  <c:v>-134.07654517927358</c:v>
                </c:pt>
                <c:pt idx="1132">
                  <c:v>-135.12481907426718</c:v>
                </c:pt>
                <c:pt idx="1133">
                  <c:v>-135.60130720835519</c:v>
                </c:pt>
                <c:pt idx="1134">
                  <c:v>0</c:v>
                </c:pt>
                <c:pt idx="1135">
                  <c:v>-144</c:v>
                </c:pt>
                <c:pt idx="1136">
                  <c:v>-144</c:v>
                </c:pt>
                <c:pt idx="1137">
                  <c:v>-141.99124885781279</c:v>
                </c:pt>
                <c:pt idx="1138">
                  <c:v>0</c:v>
                </c:pt>
                <c:pt idx="1139">
                  <c:v>-144</c:v>
                </c:pt>
                <c:pt idx="1140">
                  <c:v>-141.00650671403093</c:v>
                </c:pt>
                <c:pt idx="1141">
                  <c:v>0</c:v>
                </c:pt>
                <c:pt idx="1142">
                  <c:v>-121.3241654700896</c:v>
                </c:pt>
                <c:pt idx="1143">
                  <c:v>-127.67734059126293</c:v>
                </c:pt>
                <c:pt idx="1144">
                  <c:v>-118.41170621970667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59.16</c:v>
                </c:pt>
                <c:pt idx="1196">
                  <c:v>123.60515067225877</c:v>
                </c:pt>
                <c:pt idx="1197">
                  <c:v>66.308288581814452</c:v>
                </c:pt>
                <c:pt idx="1198">
                  <c:v>26.758348611506324</c:v>
                </c:pt>
                <c:pt idx="1199">
                  <c:v>-141.35593134569547</c:v>
                </c:pt>
                <c:pt idx="1200">
                  <c:v>-141.83241947978345</c:v>
                </c:pt>
                <c:pt idx="1201">
                  <c:v>52.02478061476161</c:v>
                </c:pt>
                <c:pt idx="1202">
                  <c:v>25.847029815872318</c:v>
                </c:pt>
                <c:pt idx="1203">
                  <c:v>0</c:v>
                </c:pt>
                <c:pt idx="1204">
                  <c:v>49.470826746583803</c:v>
                </c:pt>
                <c:pt idx="1205">
                  <c:v>80.181101236183835</c:v>
                </c:pt>
                <c:pt idx="1206">
                  <c:v>35.64</c:v>
                </c:pt>
                <c:pt idx="1207">
                  <c:v>0</c:v>
                </c:pt>
                <c:pt idx="1208">
                  <c:v>162.65176303482073</c:v>
                </c:pt>
                <c:pt idx="1209">
                  <c:v>292.68362971706028</c:v>
                </c:pt>
                <c:pt idx="1210">
                  <c:v>292.32</c:v>
                </c:pt>
                <c:pt idx="1211">
                  <c:v>297.72000000000003</c:v>
                </c:pt>
                <c:pt idx="1212">
                  <c:v>140.24210695048484</c:v>
                </c:pt>
                <c:pt idx="1213">
                  <c:v>0</c:v>
                </c:pt>
                <c:pt idx="1214">
                  <c:v>151.15430803122376</c:v>
                </c:pt>
                <c:pt idx="1215">
                  <c:v>297.18857784448761</c:v>
                </c:pt>
                <c:pt idx="1216">
                  <c:v>264.66006117401827</c:v>
                </c:pt>
                <c:pt idx="1217">
                  <c:v>271.15623831995339</c:v>
                </c:pt>
                <c:pt idx="1218">
                  <c:v>272.88</c:v>
                </c:pt>
                <c:pt idx="1219">
                  <c:v>276.12</c:v>
                </c:pt>
                <c:pt idx="1220">
                  <c:v>277.55999999999995</c:v>
                </c:pt>
                <c:pt idx="1221">
                  <c:v>283.32</c:v>
                </c:pt>
                <c:pt idx="1222">
                  <c:v>279.33159647676547</c:v>
                </c:pt>
                <c:pt idx="1223">
                  <c:v>285.50397402604261</c:v>
                </c:pt>
                <c:pt idx="1224">
                  <c:v>290.24554724542082</c:v>
                </c:pt>
                <c:pt idx="1225">
                  <c:v>290.52513264438937</c:v>
                </c:pt>
                <c:pt idx="1226">
                  <c:v>298.25377838991795</c:v>
                </c:pt>
                <c:pt idx="1227">
                  <c:v>303.59439133790704</c:v>
                </c:pt>
                <c:pt idx="1228">
                  <c:v>287.69695454044069</c:v>
                </c:pt>
                <c:pt idx="1229">
                  <c:v>309.46787925635448</c:v>
                </c:pt>
                <c:pt idx="1230">
                  <c:v>318.72804037390949</c:v>
                </c:pt>
                <c:pt idx="1231">
                  <c:v>322.54690105432718</c:v>
                </c:pt>
                <c:pt idx="1232">
                  <c:v>326.81247137371065</c:v>
                </c:pt>
                <c:pt idx="1233">
                  <c:v>-133.59801147002668</c:v>
                </c:pt>
                <c:pt idx="1234">
                  <c:v>-135.75809101122559</c:v>
                </c:pt>
                <c:pt idx="1235">
                  <c:v>-141.58699830303615</c:v>
                </c:pt>
                <c:pt idx="1236">
                  <c:v>-143.67348774248097</c:v>
                </c:pt>
                <c:pt idx="1237">
                  <c:v>304.92</c:v>
                </c:pt>
                <c:pt idx="1238">
                  <c:v>307.44000000000005</c:v>
                </c:pt>
                <c:pt idx="1239">
                  <c:v>308.15999999999997</c:v>
                </c:pt>
                <c:pt idx="1240">
                  <c:v>311.76</c:v>
                </c:pt>
                <c:pt idx="1241">
                  <c:v>312.48</c:v>
                </c:pt>
                <c:pt idx="1242">
                  <c:v>313.76652370335188</c:v>
                </c:pt>
                <c:pt idx="1243">
                  <c:v>313.58901115772863</c:v>
                </c:pt>
                <c:pt idx="1244">
                  <c:v>314.84546133378063</c:v>
                </c:pt>
                <c:pt idx="1245">
                  <c:v>156.08508208005196</c:v>
                </c:pt>
                <c:pt idx="1246">
                  <c:v>0</c:v>
                </c:pt>
                <c:pt idx="1247">
                  <c:v>131.53637780459192</c:v>
                </c:pt>
                <c:pt idx="1248">
                  <c:v>260.65316077936171</c:v>
                </c:pt>
                <c:pt idx="1249">
                  <c:v>230.80904870861838</c:v>
                </c:pt>
                <c:pt idx="1250">
                  <c:v>188.39010954165317</c:v>
                </c:pt>
                <c:pt idx="1251">
                  <c:v>193.75522446868152</c:v>
                </c:pt>
                <c:pt idx="1252">
                  <c:v>146.20357597270475</c:v>
                </c:pt>
                <c:pt idx="1253">
                  <c:v>123.46470455837155</c:v>
                </c:pt>
                <c:pt idx="1254">
                  <c:v>107.45131573634958</c:v>
                </c:pt>
                <c:pt idx="1255">
                  <c:v>77.610656715193784</c:v>
                </c:pt>
                <c:pt idx="1256">
                  <c:v>70.443907892757181</c:v>
                </c:pt>
                <c:pt idx="1257">
                  <c:v>-142.5630346187184</c:v>
                </c:pt>
                <c:pt idx="1258">
                  <c:v>-142.8489274991712</c:v>
                </c:pt>
                <c:pt idx="1259">
                  <c:v>-143.23011800644159</c:v>
                </c:pt>
                <c:pt idx="1260">
                  <c:v>-143.7066061405296</c:v>
                </c:pt>
                <c:pt idx="1261">
                  <c:v>-128.64458045067039</c:v>
                </c:pt>
                <c:pt idx="1262">
                  <c:v>-130.07404485293438</c:v>
                </c:pt>
                <c:pt idx="1263">
                  <c:v>-131.4082116283808</c:v>
                </c:pt>
                <c:pt idx="1264">
                  <c:v>-132.64708077700959</c:v>
                </c:pt>
                <c:pt idx="1265">
                  <c:v>-133.69535467200319</c:v>
                </c:pt>
                <c:pt idx="1266">
                  <c:v>-134.74362856699679</c:v>
                </c:pt>
                <c:pt idx="1267">
                  <c:v>-135.79190246199039</c:v>
                </c:pt>
                <c:pt idx="1268">
                  <c:v>0</c:v>
                </c:pt>
                <c:pt idx="1269">
                  <c:v>-144</c:v>
                </c:pt>
                <c:pt idx="1270">
                  <c:v>-140.24412569949013</c:v>
                </c:pt>
                <c:pt idx="1271">
                  <c:v>-140.752379709184</c:v>
                </c:pt>
                <c:pt idx="1272">
                  <c:v>-141.26063371887787</c:v>
                </c:pt>
                <c:pt idx="1273">
                  <c:v>-141.70535597736</c:v>
                </c:pt>
                <c:pt idx="1274">
                  <c:v>-142.15007823584213</c:v>
                </c:pt>
                <c:pt idx="1275">
                  <c:v>-142.5630346187184</c:v>
                </c:pt>
                <c:pt idx="1276">
                  <c:v>-142.97599100159468</c:v>
                </c:pt>
                <c:pt idx="1277">
                  <c:v>-143.42071326007678</c:v>
                </c:pt>
                <c:pt idx="1278">
                  <c:v>-143.83366964295305</c:v>
                </c:pt>
                <c:pt idx="1279">
                  <c:v>-128.64458045067039</c:v>
                </c:pt>
                <c:pt idx="1280">
                  <c:v>-129.78815197248159</c:v>
                </c:pt>
                <c:pt idx="1281">
                  <c:v>-131.02702112111038</c:v>
                </c:pt>
                <c:pt idx="1282">
                  <c:v>-132.55178315019199</c:v>
                </c:pt>
                <c:pt idx="1283">
                  <c:v>-134.3624380597264</c:v>
                </c:pt>
                <c:pt idx="1284">
                  <c:v>-136.17309296926078</c:v>
                </c:pt>
                <c:pt idx="1285">
                  <c:v>0</c:v>
                </c:pt>
                <c:pt idx="1286">
                  <c:v>118.07999999999998</c:v>
                </c:pt>
                <c:pt idx="1287">
                  <c:v>235.44</c:v>
                </c:pt>
                <c:pt idx="1288">
                  <c:v>273.95999999999998</c:v>
                </c:pt>
                <c:pt idx="1289">
                  <c:v>264.15495570545977</c:v>
                </c:pt>
                <c:pt idx="1290">
                  <c:v>284.76802360473056</c:v>
                </c:pt>
                <c:pt idx="1291">
                  <c:v>291.24159413056543</c:v>
                </c:pt>
                <c:pt idx="1292">
                  <c:v>296.40385948260905</c:v>
                </c:pt>
                <c:pt idx="1293">
                  <c:v>304.02958520923312</c:v>
                </c:pt>
                <c:pt idx="1294">
                  <c:v>313.90100191898387</c:v>
                </c:pt>
                <c:pt idx="1295">
                  <c:v>314.05492326570794</c:v>
                </c:pt>
                <c:pt idx="1296">
                  <c:v>156.21618040824836</c:v>
                </c:pt>
                <c:pt idx="1297">
                  <c:v>0</c:v>
                </c:pt>
                <c:pt idx="1298">
                  <c:v>136.97680997231987</c:v>
                </c:pt>
                <c:pt idx="1299">
                  <c:v>270.88230864998479</c:v>
                </c:pt>
                <c:pt idx="1300">
                  <c:v>288.88546321305114</c:v>
                </c:pt>
                <c:pt idx="1301">
                  <c:v>306.9101391568405</c:v>
                </c:pt>
                <c:pt idx="1302">
                  <c:v>305.96858410566944</c:v>
                </c:pt>
                <c:pt idx="1303">
                  <c:v>308.06129440193274</c:v>
                </c:pt>
                <c:pt idx="1304">
                  <c:v>308.90442928096775</c:v>
                </c:pt>
                <c:pt idx="1305">
                  <c:v>309.7734215827461</c:v>
                </c:pt>
                <c:pt idx="1306">
                  <c:v>153.37834247111695</c:v>
                </c:pt>
                <c:pt idx="1307">
                  <c:v>0</c:v>
                </c:pt>
                <c:pt idx="1308">
                  <c:v>76.319999999999993</c:v>
                </c:pt>
                <c:pt idx="1309">
                  <c:v>152.28</c:v>
                </c:pt>
                <c:pt idx="1310">
                  <c:v>193.32000000000002</c:v>
                </c:pt>
                <c:pt idx="1311">
                  <c:v>324.35999999999996</c:v>
                </c:pt>
                <c:pt idx="1312">
                  <c:v>349.56</c:v>
                </c:pt>
                <c:pt idx="1313">
                  <c:v>360</c:v>
                </c:pt>
                <c:pt idx="1314">
                  <c:v>360</c:v>
                </c:pt>
                <c:pt idx="1315">
                  <c:v>360</c:v>
                </c:pt>
                <c:pt idx="1316">
                  <c:v>116.64</c:v>
                </c:pt>
                <c:pt idx="1317">
                  <c:v>0</c:v>
                </c:pt>
                <c:pt idx="1318">
                  <c:v>96.949600160547945</c:v>
                </c:pt>
                <c:pt idx="1319">
                  <c:v>189.08696748021848</c:v>
                </c:pt>
                <c:pt idx="1320">
                  <c:v>157.17192630361816</c:v>
                </c:pt>
                <c:pt idx="1321">
                  <c:v>145.0327269946016</c:v>
                </c:pt>
                <c:pt idx="1322">
                  <c:v>74.037604724162804</c:v>
                </c:pt>
                <c:pt idx="1323">
                  <c:v>0</c:v>
                </c:pt>
                <c:pt idx="1324">
                  <c:v>3.51209972782764</c:v>
                </c:pt>
                <c:pt idx="1325">
                  <c:v>53.263205535677841</c:v>
                </c:pt>
                <c:pt idx="1326">
                  <c:v>202.05710660253845</c:v>
                </c:pt>
                <c:pt idx="1327">
                  <c:v>255.36920708942563</c:v>
                </c:pt>
                <c:pt idx="1328">
                  <c:v>208.62129213043241</c:v>
                </c:pt>
                <c:pt idx="1329">
                  <c:v>182.23191272086606</c:v>
                </c:pt>
                <c:pt idx="1330">
                  <c:v>58.998454501583069</c:v>
                </c:pt>
                <c:pt idx="1331">
                  <c:v>119.49727226355012</c:v>
                </c:pt>
                <c:pt idx="1332">
                  <c:v>180.31906218207183</c:v>
                </c:pt>
                <c:pt idx="1333">
                  <c:v>87.599821124291807</c:v>
                </c:pt>
                <c:pt idx="1334">
                  <c:v>-130.07404485293438</c:v>
                </c:pt>
                <c:pt idx="1335">
                  <c:v>-131.02702112111038</c:v>
                </c:pt>
                <c:pt idx="1336">
                  <c:v>-132.36118789655677</c:v>
                </c:pt>
                <c:pt idx="1337">
                  <c:v>-133.88594992563839</c:v>
                </c:pt>
                <c:pt idx="1338">
                  <c:v>-135.31541432790237</c:v>
                </c:pt>
                <c:pt idx="1339">
                  <c:v>-136.5542834765312</c:v>
                </c:pt>
                <c:pt idx="1340">
                  <c:v>96.378959937834423</c:v>
                </c:pt>
                <c:pt idx="1341">
                  <c:v>328.13780317458401</c:v>
                </c:pt>
                <c:pt idx="1342">
                  <c:v>319.74170544333788</c:v>
                </c:pt>
                <c:pt idx="1343">
                  <c:v>241.2028898205653</c:v>
                </c:pt>
                <c:pt idx="1344">
                  <c:v>188.06601874781867</c:v>
                </c:pt>
                <c:pt idx="1345">
                  <c:v>304.61635227224252</c:v>
                </c:pt>
                <c:pt idx="1346">
                  <c:v>302.13937300919423</c:v>
                </c:pt>
                <c:pt idx="1347">
                  <c:v>274.31723808243356</c:v>
                </c:pt>
                <c:pt idx="1348">
                  <c:v>268.44571485579354</c:v>
                </c:pt>
                <c:pt idx="1349">
                  <c:v>295.29642157751414</c:v>
                </c:pt>
                <c:pt idx="1350">
                  <c:v>342.43244719722406</c:v>
                </c:pt>
                <c:pt idx="1351">
                  <c:v>271.36931675185161</c:v>
                </c:pt>
                <c:pt idx="1352">
                  <c:v>175.09402440402809</c:v>
                </c:pt>
                <c:pt idx="1353">
                  <c:v>198.4456737395796</c:v>
                </c:pt>
                <c:pt idx="1354">
                  <c:v>241.06574057212171</c:v>
                </c:pt>
                <c:pt idx="1355">
                  <c:v>173.04198575822932</c:v>
                </c:pt>
                <c:pt idx="1356">
                  <c:v>155.40832608670954</c:v>
                </c:pt>
                <c:pt idx="1357">
                  <c:v>151.90813856223409</c:v>
                </c:pt>
                <c:pt idx="1358">
                  <c:v>121.80652585174531</c:v>
                </c:pt>
                <c:pt idx="1359">
                  <c:v>83.89914461005057</c:v>
                </c:pt>
                <c:pt idx="1360">
                  <c:v>-128.54928282385279</c:v>
                </c:pt>
                <c:pt idx="1361">
                  <c:v>-129.4069614652112</c:v>
                </c:pt>
                <c:pt idx="1362">
                  <c:v>-130.55053298702239</c:v>
                </c:pt>
                <c:pt idx="1363">
                  <c:v>-131.88469976246878</c:v>
                </c:pt>
                <c:pt idx="1364">
                  <c:v>-133.12356891109758</c:v>
                </c:pt>
                <c:pt idx="1365">
                  <c:v>-134.3624380597264</c:v>
                </c:pt>
                <c:pt idx="1366">
                  <c:v>-135.5060095815376</c:v>
                </c:pt>
                <c:pt idx="1367">
                  <c:v>-136.64958110334879</c:v>
                </c:pt>
                <c:pt idx="1368">
                  <c:v>192.84719675345738</c:v>
                </c:pt>
                <c:pt idx="1369">
                  <c:v>292.72126180218021</c:v>
                </c:pt>
                <c:pt idx="1370">
                  <c:v>288.11743525628134</c:v>
                </c:pt>
                <c:pt idx="1371">
                  <c:v>145.72054018087655</c:v>
                </c:pt>
                <c:pt idx="1372">
                  <c:v>-133.79065229882079</c:v>
                </c:pt>
                <c:pt idx="1373">
                  <c:v>-135.5060095815376</c:v>
                </c:pt>
                <c:pt idx="1374">
                  <c:v>0</c:v>
                </c:pt>
                <c:pt idx="1375">
                  <c:v>-144</c:v>
                </c:pt>
                <c:pt idx="1376">
                  <c:v>-140.78414558478985</c:v>
                </c:pt>
                <c:pt idx="1377">
                  <c:v>-141.70535597736</c:v>
                </c:pt>
                <c:pt idx="1378">
                  <c:v>-142.34067348947733</c:v>
                </c:pt>
                <c:pt idx="1379">
                  <c:v>-143.10305450401813</c:v>
                </c:pt>
                <c:pt idx="1380">
                  <c:v>0</c:v>
                </c:pt>
                <c:pt idx="1381">
                  <c:v>149.62727771506849</c:v>
                </c:pt>
                <c:pt idx="1382">
                  <c:v>298.14048047900229</c:v>
                </c:pt>
                <c:pt idx="1383">
                  <c:v>299.85242598361913</c:v>
                </c:pt>
                <c:pt idx="1384">
                  <c:v>149.32923438719644</c:v>
                </c:pt>
                <c:pt idx="1385">
                  <c:v>0</c:v>
                </c:pt>
                <c:pt idx="1386">
                  <c:v>148.01946629417571</c:v>
                </c:pt>
                <c:pt idx="1387">
                  <c:v>301.33563920771667</c:v>
                </c:pt>
                <c:pt idx="1388">
                  <c:v>180.72</c:v>
                </c:pt>
                <c:pt idx="1389">
                  <c:v>93.960000000000008</c:v>
                </c:pt>
                <c:pt idx="1390">
                  <c:v>0</c:v>
                </c:pt>
                <c:pt idx="1391">
                  <c:v>137.66956985300808</c:v>
                </c:pt>
                <c:pt idx="1392">
                  <c:v>275.00498962778033</c:v>
                </c:pt>
                <c:pt idx="1393">
                  <c:v>358.73686595478296</c:v>
                </c:pt>
                <c:pt idx="1394">
                  <c:v>274.88976996422008</c:v>
                </c:pt>
                <c:pt idx="1395">
                  <c:v>169.36878121051546</c:v>
                </c:pt>
                <c:pt idx="1396">
                  <c:v>292.19281084639556</c:v>
                </c:pt>
                <c:pt idx="1397">
                  <c:v>145.78258550534972</c:v>
                </c:pt>
                <c:pt idx="1398">
                  <c:v>0</c:v>
                </c:pt>
                <c:pt idx="1399">
                  <c:v>69.969802199339625</c:v>
                </c:pt>
                <c:pt idx="1400">
                  <c:v>138.5930385347888</c:v>
                </c:pt>
                <c:pt idx="1401">
                  <c:v>206.3767301274579</c:v>
                </c:pt>
                <c:pt idx="1402">
                  <c:v>269.07792961703058</c:v>
                </c:pt>
                <c:pt idx="1403">
                  <c:v>327.85640912187711</c:v>
                </c:pt>
                <c:pt idx="1404">
                  <c:v>347.67381667219206</c:v>
                </c:pt>
                <c:pt idx="1405">
                  <c:v>346.72084040401603</c:v>
                </c:pt>
                <c:pt idx="1406">
                  <c:v>276.14662928056669</c:v>
                </c:pt>
                <c:pt idx="1407">
                  <c:v>171.98060843954826</c:v>
                </c:pt>
                <c:pt idx="1408">
                  <c:v>136.44855011547486</c:v>
                </c:pt>
                <c:pt idx="1409">
                  <c:v>219.08724324065477</c:v>
                </c:pt>
                <c:pt idx="1410">
                  <c:v>257.08863544170765</c:v>
                </c:pt>
                <c:pt idx="1411">
                  <c:v>255.85839023375993</c:v>
                </c:pt>
                <c:pt idx="1412">
                  <c:v>253.38578758840515</c:v>
                </c:pt>
                <c:pt idx="1413">
                  <c:v>251.30545231005374</c:v>
                </c:pt>
                <c:pt idx="1414">
                  <c:v>273.69526092697674</c:v>
                </c:pt>
                <c:pt idx="1415">
                  <c:v>272.12925339264416</c:v>
                </c:pt>
                <c:pt idx="1416">
                  <c:v>153.45938985825589</c:v>
                </c:pt>
                <c:pt idx="1417">
                  <c:v>191.87044637264415</c:v>
                </c:pt>
                <c:pt idx="1418">
                  <c:v>230.56878403515833</c:v>
                </c:pt>
                <c:pt idx="1419">
                  <c:v>264.84045015073042</c:v>
                </c:pt>
                <c:pt idx="1420">
                  <c:v>269.12636660831703</c:v>
                </c:pt>
                <c:pt idx="1421">
                  <c:v>270.43984138912128</c:v>
                </c:pt>
                <c:pt idx="1422">
                  <c:v>271.81541845673507</c:v>
                </c:pt>
                <c:pt idx="1423">
                  <c:v>273.79017637419525</c:v>
                </c:pt>
                <c:pt idx="1424">
                  <c:v>271.5190870128306</c:v>
                </c:pt>
                <c:pt idx="1425">
                  <c:v>270.72000000000003</c:v>
                </c:pt>
                <c:pt idx="1426">
                  <c:v>268.56</c:v>
                </c:pt>
                <c:pt idx="1427">
                  <c:v>270</c:v>
                </c:pt>
                <c:pt idx="1428">
                  <c:v>133.92000000000002</c:v>
                </c:pt>
                <c:pt idx="1429">
                  <c:v>0</c:v>
                </c:pt>
                <c:pt idx="1430">
                  <c:v>121.66798787558362</c:v>
                </c:pt>
                <c:pt idx="1431">
                  <c:v>243.51037040824343</c:v>
                </c:pt>
                <c:pt idx="1432">
                  <c:v>271.06536908849495</c:v>
                </c:pt>
                <c:pt idx="1433">
                  <c:v>296.85659336856878</c:v>
                </c:pt>
                <c:pt idx="1434">
                  <c:v>302.88238053144948</c:v>
                </c:pt>
                <c:pt idx="1435">
                  <c:v>299.04664178219838</c:v>
                </c:pt>
                <c:pt idx="1436">
                  <c:v>330.76017957720086</c:v>
                </c:pt>
                <c:pt idx="1437">
                  <c:v>342.8303258646896</c:v>
                </c:pt>
                <c:pt idx="1438">
                  <c:v>342.32480518092831</c:v>
                </c:pt>
                <c:pt idx="1439">
                  <c:v>349.81801327558799</c:v>
                </c:pt>
                <c:pt idx="1440">
                  <c:v>351.13055809374936</c:v>
                </c:pt>
                <c:pt idx="1441">
                  <c:v>352.48060780699871</c:v>
                </c:pt>
                <c:pt idx="1442">
                  <c:v>351.90346900150763</c:v>
                </c:pt>
                <c:pt idx="1443">
                  <c:v>350.1714465491745</c:v>
                </c:pt>
                <c:pt idx="1444">
                  <c:v>346.44080355471687</c:v>
                </c:pt>
                <c:pt idx="1445">
                  <c:v>345.17585710643897</c:v>
                </c:pt>
                <c:pt idx="1446">
                  <c:v>344.35773293774832</c:v>
                </c:pt>
                <c:pt idx="1447">
                  <c:v>345.48045661430848</c:v>
                </c:pt>
                <c:pt idx="1448">
                  <c:v>342.35999999999996</c:v>
                </c:pt>
                <c:pt idx="1449">
                  <c:v>345.24</c:v>
                </c:pt>
                <c:pt idx="1450">
                  <c:v>339.47999999999996</c:v>
                </c:pt>
                <c:pt idx="1451">
                  <c:v>340.56</c:v>
                </c:pt>
                <c:pt idx="1452">
                  <c:v>235.8</c:v>
                </c:pt>
                <c:pt idx="1453">
                  <c:v>0</c:v>
                </c:pt>
                <c:pt idx="1454">
                  <c:v>-144</c:v>
                </c:pt>
                <c:pt idx="1455">
                  <c:v>-144</c:v>
                </c:pt>
                <c:pt idx="1456">
                  <c:v>-144</c:v>
                </c:pt>
                <c:pt idx="1457">
                  <c:v>-144</c:v>
                </c:pt>
                <c:pt idx="1458">
                  <c:v>-144</c:v>
                </c:pt>
                <c:pt idx="1459">
                  <c:v>-144</c:v>
                </c:pt>
                <c:pt idx="1460">
                  <c:v>-144</c:v>
                </c:pt>
                <c:pt idx="1461">
                  <c:v>-140.18059394827839</c:v>
                </c:pt>
                <c:pt idx="1462">
                  <c:v>-140.30765745070187</c:v>
                </c:pt>
                <c:pt idx="1463">
                  <c:v>-140.33942332630772</c:v>
                </c:pt>
                <c:pt idx="1464">
                  <c:v>-140.40295507751947</c:v>
                </c:pt>
                <c:pt idx="1465">
                  <c:v>-140.40295507751947</c:v>
                </c:pt>
                <c:pt idx="1466">
                  <c:v>29.796386821414714</c:v>
                </c:pt>
                <c:pt idx="1467">
                  <c:v>60.284075531932899</c:v>
                </c:pt>
                <c:pt idx="1468">
                  <c:v>76.414680434940507</c:v>
                </c:pt>
                <c:pt idx="1469">
                  <c:v>79.337367319670506</c:v>
                </c:pt>
                <c:pt idx="1470">
                  <c:v>94.477715226163525</c:v>
                </c:pt>
                <c:pt idx="1471">
                  <c:v>140.94301793068718</c:v>
                </c:pt>
                <c:pt idx="1472">
                  <c:v>300.24</c:v>
                </c:pt>
                <c:pt idx="1473">
                  <c:v>326.15999999999997</c:v>
                </c:pt>
                <c:pt idx="1474">
                  <c:v>337.68</c:v>
                </c:pt>
                <c:pt idx="1475">
                  <c:v>338.4</c:v>
                </c:pt>
                <c:pt idx="1476">
                  <c:v>338.76</c:v>
                </c:pt>
                <c:pt idx="1477">
                  <c:v>339.47999999999996</c:v>
                </c:pt>
                <c:pt idx="1478">
                  <c:v>340.56</c:v>
                </c:pt>
                <c:pt idx="1479">
                  <c:v>341.64000000000004</c:v>
                </c:pt>
                <c:pt idx="1480">
                  <c:v>310.32</c:v>
                </c:pt>
                <c:pt idx="1481">
                  <c:v>230.75999999999996</c:v>
                </c:pt>
                <c:pt idx="1482">
                  <c:v>165.96</c:v>
                </c:pt>
                <c:pt idx="1483">
                  <c:v>120.23999999999998</c:v>
                </c:pt>
                <c:pt idx="1484">
                  <c:v>84.960000000000008</c:v>
                </c:pt>
                <c:pt idx="1485">
                  <c:v>66.960000000000008</c:v>
                </c:pt>
                <c:pt idx="1486">
                  <c:v>58.32</c:v>
                </c:pt>
                <c:pt idx="1487">
                  <c:v>57.24</c:v>
                </c:pt>
                <c:pt idx="1488">
                  <c:v>78.48</c:v>
                </c:pt>
                <c:pt idx="1489">
                  <c:v>75.239999999999995</c:v>
                </c:pt>
                <c:pt idx="1490">
                  <c:v>66.239999999999995</c:v>
                </c:pt>
                <c:pt idx="1491">
                  <c:v>90.36</c:v>
                </c:pt>
                <c:pt idx="1492">
                  <c:v>99.719999999999985</c:v>
                </c:pt>
                <c:pt idx="1493">
                  <c:v>80.639999999999986</c:v>
                </c:pt>
                <c:pt idx="1494">
                  <c:v>72</c:v>
                </c:pt>
                <c:pt idx="1495">
                  <c:v>62.639999999999993</c:v>
                </c:pt>
                <c:pt idx="1496">
                  <c:v>75.239999999999995</c:v>
                </c:pt>
                <c:pt idx="1497">
                  <c:v>82.44</c:v>
                </c:pt>
                <c:pt idx="1498">
                  <c:v>75.960000000000008</c:v>
                </c:pt>
                <c:pt idx="1499">
                  <c:v>69.12</c:v>
                </c:pt>
                <c:pt idx="1500">
                  <c:v>87.12</c:v>
                </c:pt>
                <c:pt idx="1501">
                  <c:v>92.16</c:v>
                </c:pt>
                <c:pt idx="1502">
                  <c:v>88.92</c:v>
                </c:pt>
                <c:pt idx="1503">
                  <c:v>86.399999999999991</c:v>
                </c:pt>
                <c:pt idx="1504">
                  <c:v>84.6</c:v>
                </c:pt>
                <c:pt idx="1505">
                  <c:v>111.24</c:v>
                </c:pt>
                <c:pt idx="1506">
                  <c:v>153</c:v>
                </c:pt>
                <c:pt idx="1507">
                  <c:v>92.88</c:v>
                </c:pt>
                <c:pt idx="1508">
                  <c:v>4.6800000000000006</c:v>
                </c:pt>
                <c:pt idx="1509">
                  <c:v>-144</c:v>
                </c:pt>
                <c:pt idx="1510">
                  <c:v>-144</c:v>
                </c:pt>
                <c:pt idx="1511">
                  <c:v>-144</c:v>
                </c:pt>
                <c:pt idx="1512">
                  <c:v>-144</c:v>
                </c:pt>
                <c:pt idx="1513">
                  <c:v>-144</c:v>
                </c:pt>
                <c:pt idx="1514">
                  <c:v>-144</c:v>
                </c:pt>
                <c:pt idx="1515">
                  <c:v>-144</c:v>
                </c:pt>
                <c:pt idx="1516">
                  <c:v>-140.14882807267253</c:v>
                </c:pt>
                <c:pt idx="1517">
                  <c:v>-140.40295507751947</c:v>
                </c:pt>
                <c:pt idx="1518">
                  <c:v>-140.8476773360016</c:v>
                </c:pt>
                <c:pt idx="1519">
                  <c:v>-140.97474083842505</c:v>
                </c:pt>
                <c:pt idx="1520">
                  <c:v>-141.10180434084853</c:v>
                </c:pt>
                <c:pt idx="1521">
                  <c:v>-141.10180434084853</c:v>
                </c:pt>
                <c:pt idx="1522">
                  <c:v>-141.00650671403093</c:v>
                </c:pt>
                <c:pt idx="1523">
                  <c:v>-140.81591146039574</c:v>
                </c:pt>
                <c:pt idx="1524">
                  <c:v>0</c:v>
                </c:pt>
                <c:pt idx="1525">
                  <c:v>82.513504695006191</c:v>
                </c:pt>
                <c:pt idx="1526">
                  <c:v>243.75598375591073</c:v>
                </c:pt>
                <c:pt idx="1527">
                  <c:v>264.75314114708181</c:v>
                </c:pt>
                <c:pt idx="1528">
                  <c:v>269.66138634697802</c:v>
                </c:pt>
                <c:pt idx="1529">
                  <c:v>272.88</c:v>
                </c:pt>
                <c:pt idx="1530">
                  <c:v>266.04000000000002</c:v>
                </c:pt>
                <c:pt idx="1531">
                  <c:v>259.92</c:v>
                </c:pt>
                <c:pt idx="1532">
                  <c:v>256.32000000000005</c:v>
                </c:pt>
                <c:pt idx="1533">
                  <c:v>256.32000000000005</c:v>
                </c:pt>
                <c:pt idx="1534">
                  <c:v>247.32000000000002</c:v>
                </c:pt>
                <c:pt idx="1535">
                  <c:v>241.20000000000002</c:v>
                </c:pt>
                <c:pt idx="1536">
                  <c:v>232.55999999999997</c:v>
                </c:pt>
                <c:pt idx="1537">
                  <c:v>222.84</c:v>
                </c:pt>
                <c:pt idx="1538">
                  <c:v>214.2</c:v>
                </c:pt>
                <c:pt idx="1539">
                  <c:v>205.2</c:v>
                </c:pt>
                <c:pt idx="1540">
                  <c:v>251.27999999999997</c:v>
                </c:pt>
                <c:pt idx="1541">
                  <c:v>210.6</c:v>
                </c:pt>
                <c:pt idx="1542">
                  <c:v>169.92000000000002</c:v>
                </c:pt>
                <c:pt idx="1543">
                  <c:v>138.6</c:v>
                </c:pt>
                <c:pt idx="1544">
                  <c:v>118.07999999999998</c:v>
                </c:pt>
                <c:pt idx="1545">
                  <c:v>108.72</c:v>
                </c:pt>
                <c:pt idx="1546">
                  <c:v>97.2</c:v>
                </c:pt>
                <c:pt idx="1547">
                  <c:v>94.320000000000007</c:v>
                </c:pt>
                <c:pt idx="1548">
                  <c:v>94.320000000000007</c:v>
                </c:pt>
                <c:pt idx="1549">
                  <c:v>95.76</c:v>
                </c:pt>
                <c:pt idx="1550">
                  <c:v>100.08000000000001</c:v>
                </c:pt>
                <c:pt idx="1551">
                  <c:v>106.92</c:v>
                </c:pt>
                <c:pt idx="1552">
                  <c:v>115.56</c:v>
                </c:pt>
                <c:pt idx="1553">
                  <c:v>125.63999999999999</c:v>
                </c:pt>
                <c:pt idx="1554">
                  <c:v>125.63999999999999</c:v>
                </c:pt>
                <c:pt idx="1555">
                  <c:v>128.88</c:v>
                </c:pt>
                <c:pt idx="1556">
                  <c:v>131.76</c:v>
                </c:pt>
                <c:pt idx="1557">
                  <c:v>135.36000000000001</c:v>
                </c:pt>
                <c:pt idx="1558">
                  <c:v>137.52000000000001</c:v>
                </c:pt>
                <c:pt idx="1559">
                  <c:v>136.44</c:v>
                </c:pt>
                <c:pt idx="1560">
                  <c:v>135</c:v>
                </c:pt>
                <c:pt idx="1561">
                  <c:v>132.12</c:v>
                </c:pt>
                <c:pt idx="1562">
                  <c:v>125.27999999999999</c:v>
                </c:pt>
                <c:pt idx="1563">
                  <c:v>128.88</c:v>
                </c:pt>
                <c:pt idx="1564">
                  <c:v>130.32000000000002</c:v>
                </c:pt>
                <c:pt idx="1565">
                  <c:v>132.12</c:v>
                </c:pt>
                <c:pt idx="1566">
                  <c:v>136.07999999999998</c:v>
                </c:pt>
                <c:pt idx="1567">
                  <c:v>136.07999999999998</c:v>
                </c:pt>
                <c:pt idx="1568">
                  <c:v>131.76</c:v>
                </c:pt>
                <c:pt idx="1569">
                  <c:v>129.96</c:v>
                </c:pt>
                <c:pt idx="1570">
                  <c:v>132.47999999999999</c:v>
                </c:pt>
                <c:pt idx="1571">
                  <c:v>129.24</c:v>
                </c:pt>
                <c:pt idx="1572">
                  <c:v>125.99999999999999</c:v>
                </c:pt>
                <c:pt idx="1573">
                  <c:v>129.6</c:v>
                </c:pt>
                <c:pt idx="1574">
                  <c:v>131.4</c:v>
                </c:pt>
                <c:pt idx="1575">
                  <c:v>136.80000000000001</c:v>
                </c:pt>
                <c:pt idx="1576">
                  <c:v>143.63999999999999</c:v>
                </c:pt>
                <c:pt idx="1577">
                  <c:v>151.56</c:v>
                </c:pt>
                <c:pt idx="1578">
                  <c:v>169.2</c:v>
                </c:pt>
                <c:pt idx="1579">
                  <c:v>172.79999999999998</c:v>
                </c:pt>
                <c:pt idx="1580">
                  <c:v>176.76</c:v>
                </c:pt>
                <c:pt idx="1581">
                  <c:v>176.04</c:v>
                </c:pt>
                <c:pt idx="1582">
                  <c:v>173.52</c:v>
                </c:pt>
                <c:pt idx="1583">
                  <c:v>173.88</c:v>
                </c:pt>
                <c:pt idx="1584">
                  <c:v>172.44</c:v>
                </c:pt>
                <c:pt idx="1585">
                  <c:v>168.48</c:v>
                </c:pt>
                <c:pt idx="1586">
                  <c:v>166.32000000000002</c:v>
                </c:pt>
                <c:pt idx="1587">
                  <c:v>159.84</c:v>
                </c:pt>
                <c:pt idx="1588">
                  <c:v>154.44</c:v>
                </c:pt>
                <c:pt idx="1589">
                  <c:v>154.07999999999998</c:v>
                </c:pt>
                <c:pt idx="1590">
                  <c:v>155.52000000000001</c:v>
                </c:pt>
                <c:pt idx="1591">
                  <c:v>154.07999999999998</c:v>
                </c:pt>
                <c:pt idx="1592">
                  <c:v>151.92000000000002</c:v>
                </c:pt>
                <c:pt idx="1593">
                  <c:v>155.16</c:v>
                </c:pt>
                <c:pt idx="1594">
                  <c:v>154.44</c:v>
                </c:pt>
                <c:pt idx="1595">
                  <c:v>153.72000000000003</c:v>
                </c:pt>
                <c:pt idx="1596">
                  <c:v>149.4</c:v>
                </c:pt>
                <c:pt idx="1597">
                  <c:v>150.47999999999999</c:v>
                </c:pt>
                <c:pt idx="1598">
                  <c:v>150.84</c:v>
                </c:pt>
                <c:pt idx="1599">
                  <c:v>153.35999999999999</c:v>
                </c:pt>
                <c:pt idx="1600">
                  <c:v>153.35999999999999</c:v>
                </c:pt>
                <c:pt idx="1601">
                  <c:v>149.4</c:v>
                </c:pt>
                <c:pt idx="1602">
                  <c:v>151.92000000000002</c:v>
                </c:pt>
                <c:pt idx="1603">
                  <c:v>151.92000000000002</c:v>
                </c:pt>
                <c:pt idx="1604">
                  <c:v>150.84</c:v>
                </c:pt>
                <c:pt idx="1605">
                  <c:v>151.19999999999999</c:v>
                </c:pt>
                <c:pt idx="1606">
                  <c:v>151.56</c:v>
                </c:pt>
                <c:pt idx="1607">
                  <c:v>150.84</c:v>
                </c:pt>
                <c:pt idx="1608">
                  <c:v>154.44</c:v>
                </c:pt>
                <c:pt idx="1609">
                  <c:v>150.47999999999999</c:v>
                </c:pt>
                <c:pt idx="1610">
                  <c:v>150.84</c:v>
                </c:pt>
                <c:pt idx="1611">
                  <c:v>151.19999999999999</c:v>
                </c:pt>
                <c:pt idx="1612">
                  <c:v>149.4</c:v>
                </c:pt>
                <c:pt idx="1613">
                  <c:v>150.84</c:v>
                </c:pt>
                <c:pt idx="1614">
                  <c:v>149.76000000000002</c:v>
                </c:pt>
                <c:pt idx="1615">
                  <c:v>149.76000000000002</c:v>
                </c:pt>
                <c:pt idx="1616">
                  <c:v>151.19999999999999</c:v>
                </c:pt>
                <c:pt idx="1617">
                  <c:v>146.52000000000001</c:v>
                </c:pt>
                <c:pt idx="1618">
                  <c:v>141.47999999999999</c:v>
                </c:pt>
                <c:pt idx="1619">
                  <c:v>149.04</c:v>
                </c:pt>
                <c:pt idx="1620">
                  <c:v>161.64000000000001</c:v>
                </c:pt>
                <c:pt idx="1621">
                  <c:v>162.72</c:v>
                </c:pt>
                <c:pt idx="1622">
                  <c:v>156.96</c:v>
                </c:pt>
                <c:pt idx="1623">
                  <c:v>151.92000000000002</c:v>
                </c:pt>
                <c:pt idx="1624">
                  <c:v>152.28</c:v>
                </c:pt>
                <c:pt idx="1625">
                  <c:v>159.84</c:v>
                </c:pt>
                <c:pt idx="1626">
                  <c:v>162.36000000000001</c:v>
                </c:pt>
                <c:pt idx="1627">
                  <c:v>162</c:v>
                </c:pt>
                <c:pt idx="1628">
                  <c:v>166.67999999999998</c:v>
                </c:pt>
                <c:pt idx="1629">
                  <c:v>163.80000000000001</c:v>
                </c:pt>
                <c:pt idx="1630">
                  <c:v>162</c:v>
                </c:pt>
                <c:pt idx="1631">
                  <c:v>161.64000000000001</c:v>
                </c:pt>
                <c:pt idx="1632">
                  <c:v>162.72</c:v>
                </c:pt>
                <c:pt idx="1633">
                  <c:v>165.6</c:v>
                </c:pt>
                <c:pt idx="1634">
                  <c:v>167.76000000000002</c:v>
                </c:pt>
                <c:pt idx="1635">
                  <c:v>173.88</c:v>
                </c:pt>
                <c:pt idx="1636">
                  <c:v>174.96</c:v>
                </c:pt>
                <c:pt idx="1637">
                  <c:v>181.08</c:v>
                </c:pt>
                <c:pt idx="1638">
                  <c:v>186.84</c:v>
                </c:pt>
                <c:pt idx="1639">
                  <c:v>194.76000000000002</c:v>
                </c:pt>
                <c:pt idx="1640">
                  <c:v>197.64</c:v>
                </c:pt>
                <c:pt idx="1641">
                  <c:v>198.00000000000003</c:v>
                </c:pt>
                <c:pt idx="1642">
                  <c:v>202.32000000000002</c:v>
                </c:pt>
                <c:pt idx="1643">
                  <c:v>210.95999999999998</c:v>
                </c:pt>
                <c:pt idx="1644">
                  <c:v>212.76</c:v>
                </c:pt>
                <c:pt idx="1645">
                  <c:v>225</c:v>
                </c:pt>
                <c:pt idx="1646">
                  <c:v>226.08</c:v>
                </c:pt>
                <c:pt idx="1647">
                  <c:v>232.92000000000002</c:v>
                </c:pt>
                <c:pt idx="1648">
                  <c:v>236.15999999999997</c:v>
                </c:pt>
                <c:pt idx="1649">
                  <c:v>243.72000000000003</c:v>
                </c:pt>
                <c:pt idx="1650">
                  <c:v>248.04000000000002</c:v>
                </c:pt>
                <c:pt idx="1651">
                  <c:v>248.04000000000002</c:v>
                </c:pt>
                <c:pt idx="1652">
                  <c:v>250.2</c:v>
                </c:pt>
                <c:pt idx="1653">
                  <c:v>251.27999999999997</c:v>
                </c:pt>
                <c:pt idx="1654">
                  <c:v>249.48</c:v>
                </c:pt>
                <c:pt idx="1655">
                  <c:v>251.27999999999997</c:v>
                </c:pt>
                <c:pt idx="1656">
                  <c:v>249.12000000000003</c:v>
                </c:pt>
                <c:pt idx="1657">
                  <c:v>247.32000000000002</c:v>
                </c:pt>
                <c:pt idx="1658">
                  <c:v>249.84000000000003</c:v>
                </c:pt>
                <c:pt idx="1659">
                  <c:v>250.2</c:v>
                </c:pt>
                <c:pt idx="1660">
                  <c:v>251.99999999999997</c:v>
                </c:pt>
                <c:pt idx="1661">
                  <c:v>250.92000000000002</c:v>
                </c:pt>
                <c:pt idx="1662">
                  <c:v>252.72000000000003</c:v>
                </c:pt>
                <c:pt idx="1663">
                  <c:v>253.79999999999998</c:v>
                </c:pt>
                <c:pt idx="1664">
                  <c:v>253.79999999999998</c:v>
                </c:pt>
                <c:pt idx="1665">
                  <c:v>250.92000000000002</c:v>
                </c:pt>
                <c:pt idx="1666">
                  <c:v>249.48</c:v>
                </c:pt>
                <c:pt idx="1667">
                  <c:v>255.24000000000004</c:v>
                </c:pt>
                <c:pt idx="1668">
                  <c:v>254.88</c:v>
                </c:pt>
                <c:pt idx="1669">
                  <c:v>255.95999999999998</c:v>
                </c:pt>
                <c:pt idx="1670">
                  <c:v>255.6</c:v>
                </c:pt>
                <c:pt idx="1671">
                  <c:v>246.95999999999998</c:v>
                </c:pt>
                <c:pt idx="1672">
                  <c:v>246.95999999999998</c:v>
                </c:pt>
                <c:pt idx="1673">
                  <c:v>244.8</c:v>
                </c:pt>
                <c:pt idx="1674">
                  <c:v>234.35999999999996</c:v>
                </c:pt>
                <c:pt idx="1675">
                  <c:v>219.24</c:v>
                </c:pt>
                <c:pt idx="1676">
                  <c:v>206.64</c:v>
                </c:pt>
                <c:pt idx="1677">
                  <c:v>195.47999999999996</c:v>
                </c:pt>
                <c:pt idx="1678">
                  <c:v>174.96</c:v>
                </c:pt>
                <c:pt idx="1679">
                  <c:v>158.76</c:v>
                </c:pt>
                <c:pt idx="1680">
                  <c:v>144.72</c:v>
                </c:pt>
                <c:pt idx="1681">
                  <c:v>132.84</c:v>
                </c:pt>
                <c:pt idx="1682">
                  <c:v>123.12</c:v>
                </c:pt>
                <c:pt idx="1683">
                  <c:v>111.96</c:v>
                </c:pt>
                <c:pt idx="1684">
                  <c:v>93.240000000000009</c:v>
                </c:pt>
                <c:pt idx="1685">
                  <c:v>74.52</c:v>
                </c:pt>
                <c:pt idx="1686">
                  <c:v>59.039999999999992</c:v>
                </c:pt>
                <c:pt idx="1687">
                  <c:v>44.64</c:v>
                </c:pt>
                <c:pt idx="1688">
                  <c:v>32.040000000000006</c:v>
                </c:pt>
                <c:pt idx="1689">
                  <c:v>28.8</c:v>
                </c:pt>
                <c:pt idx="1690">
                  <c:v>20.88</c:v>
                </c:pt>
                <c:pt idx="1691">
                  <c:v>20.88</c:v>
                </c:pt>
                <c:pt idx="1692">
                  <c:v>19.8</c:v>
                </c:pt>
                <c:pt idx="1693">
                  <c:v>16.2</c:v>
                </c:pt>
                <c:pt idx="1694">
                  <c:v>11.52</c:v>
                </c:pt>
                <c:pt idx="1695">
                  <c:v>11.16</c:v>
                </c:pt>
                <c:pt idx="1696">
                  <c:v>17.64</c:v>
                </c:pt>
                <c:pt idx="1697">
                  <c:v>15.120000000000001</c:v>
                </c:pt>
                <c:pt idx="1698">
                  <c:v>19.8</c:v>
                </c:pt>
                <c:pt idx="1699">
                  <c:v>18.36</c:v>
                </c:pt>
                <c:pt idx="1700">
                  <c:v>18.720000000000002</c:v>
                </c:pt>
                <c:pt idx="1701">
                  <c:v>19.8</c:v>
                </c:pt>
                <c:pt idx="1702">
                  <c:v>19.440000000000001</c:v>
                </c:pt>
                <c:pt idx="1703">
                  <c:v>21.96</c:v>
                </c:pt>
                <c:pt idx="1704">
                  <c:v>20.52</c:v>
                </c:pt>
                <c:pt idx="1705">
                  <c:v>20.88</c:v>
                </c:pt>
                <c:pt idx="1706">
                  <c:v>21.96</c:v>
                </c:pt>
                <c:pt idx="1707">
                  <c:v>21.240000000000002</c:v>
                </c:pt>
                <c:pt idx="1708">
                  <c:v>23.76</c:v>
                </c:pt>
                <c:pt idx="1709">
                  <c:v>23.04</c:v>
                </c:pt>
                <c:pt idx="1710">
                  <c:v>24.12</c:v>
                </c:pt>
                <c:pt idx="1711">
                  <c:v>24.840000000000003</c:v>
                </c:pt>
                <c:pt idx="1712">
                  <c:v>20.159999999999997</c:v>
                </c:pt>
                <c:pt idx="1713">
                  <c:v>18.36</c:v>
                </c:pt>
                <c:pt idx="1714">
                  <c:v>23.400000000000002</c:v>
                </c:pt>
                <c:pt idx="1715">
                  <c:v>36</c:v>
                </c:pt>
                <c:pt idx="1716">
                  <c:v>44.64</c:v>
                </c:pt>
                <c:pt idx="1717">
                  <c:v>52.199999999999996</c:v>
                </c:pt>
                <c:pt idx="1718">
                  <c:v>58.68</c:v>
                </c:pt>
                <c:pt idx="1719">
                  <c:v>65.160000000000011</c:v>
                </c:pt>
                <c:pt idx="1720">
                  <c:v>74.52</c:v>
                </c:pt>
                <c:pt idx="1721">
                  <c:v>81.36</c:v>
                </c:pt>
                <c:pt idx="1722">
                  <c:v>92.88</c:v>
                </c:pt>
                <c:pt idx="1723">
                  <c:v>99.719999999999985</c:v>
                </c:pt>
                <c:pt idx="1724">
                  <c:v>106.92</c:v>
                </c:pt>
                <c:pt idx="1725">
                  <c:v>117.36</c:v>
                </c:pt>
                <c:pt idx="1726">
                  <c:v>125.63999999999999</c:v>
                </c:pt>
                <c:pt idx="1727">
                  <c:v>131.04</c:v>
                </c:pt>
                <c:pt idx="1728">
                  <c:v>141.12</c:v>
                </c:pt>
                <c:pt idx="1729">
                  <c:v>149.04</c:v>
                </c:pt>
                <c:pt idx="1730">
                  <c:v>159.12</c:v>
                </c:pt>
                <c:pt idx="1731">
                  <c:v>167.04</c:v>
                </c:pt>
                <c:pt idx="1732">
                  <c:v>173.88</c:v>
                </c:pt>
                <c:pt idx="1733">
                  <c:v>176.76</c:v>
                </c:pt>
                <c:pt idx="1734">
                  <c:v>177.48</c:v>
                </c:pt>
                <c:pt idx="1735">
                  <c:v>171.72</c:v>
                </c:pt>
                <c:pt idx="1736">
                  <c:v>170.64</c:v>
                </c:pt>
                <c:pt idx="1737">
                  <c:v>168.84</c:v>
                </c:pt>
                <c:pt idx="1738">
                  <c:v>168.48</c:v>
                </c:pt>
                <c:pt idx="1739">
                  <c:v>164.88</c:v>
                </c:pt>
                <c:pt idx="1740">
                  <c:v>165.6</c:v>
                </c:pt>
                <c:pt idx="1741">
                  <c:v>165.23999999999998</c:v>
                </c:pt>
                <c:pt idx="1742">
                  <c:v>165.23999999999998</c:v>
                </c:pt>
                <c:pt idx="1743">
                  <c:v>160.56</c:v>
                </c:pt>
                <c:pt idx="1744">
                  <c:v>165.6</c:v>
                </c:pt>
                <c:pt idx="1745">
                  <c:v>166.32000000000002</c:v>
                </c:pt>
                <c:pt idx="1746">
                  <c:v>-144</c:v>
                </c:pt>
                <c:pt idx="1747">
                  <c:v>-144</c:v>
                </c:pt>
                <c:pt idx="1748">
                  <c:v>-144</c:v>
                </c:pt>
                <c:pt idx="1749">
                  <c:v>-144</c:v>
                </c:pt>
                <c:pt idx="1750">
                  <c:v>-144</c:v>
                </c:pt>
                <c:pt idx="1751">
                  <c:v>-144</c:v>
                </c:pt>
                <c:pt idx="1752">
                  <c:v>-144</c:v>
                </c:pt>
                <c:pt idx="1753">
                  <c:v>-144</c:v>
                </c:pt>
                <c:pt idx="1754">
                  <c:v>-144</c:v>
                </c:pt>
                <c:pt idx="1755">
                  <c:v>-140.14882807267253</c:v>
                </c:pt>
                <c:pt idx="1756">
                  <c:v>-140.40295507751947</c:v>
                </c:pt>
                <c:pt idx="1757">
                  <c:v>-140.8476773360016</c:v>
                </c:pt>
                <c:pt idx="1758">
                  <c:v>-141.13357021645439</c:v>
                </c:pt>
                <c:pt idx="1759">
                  <c:v>-141.48299484811892</c:v>
                </c:pt>
                <c:pt idx="1760">
                  <c:v>-141.76888772857171</c:v>
                </c:pt>
                <c:pt idx="1761">
                  <c:v>-142.05478060902453</c:v>
                </c:pt>
                <c:pt idx="1762">
                  <c:v>-142.37243936508318</c:v>
                </c:pt>
                <c:pt idx="1763">
                  <c:v>-142.81716162356531</c:v>
                </c:pt>
                <c:pt idx="1764">
                  <c:v>-143.45247913568267</c:v>
                </c:pt>
                <c:pt idx="1765">
                  <c:v>-129.02577095794078</c:v>
                </c:pt>
                <c:pt idx="1766">
                  <c:v>-131.78940213565119</c:v>
                </c:pt>
                <c:pt idx="1767">
                  <c:v>-134.457735686544</c:v>
                </c:pt>
                <c:pt idx="1768">
                  <c:v>0</c:v>
                </c:pt>
                <c:pt idx="1769">
                  <c:v>-140.40295507751947</c:v>
                </c:pt>
                <c:pt idx="1770">
                  <c:v>-141.32416547008958</c:v>
                </c:pt>
                <c:pt idx="1771">
                  <c:v>-142.30890761387147</c:v>
                </c:pt>
                <c:pt idx="1772">
                  <c:v>-143.32541563325921</c:v>
                </c:pt>
                <c:pt idx="1773">
                  <c:v>-129.1210685847584</c:v>
                </c:pt>
                <c:pt idx="1774">
                  <c:v>-131.97999738928638</c:v>
                </c:pt>
                <c:pt idx="1775">
                  <c:v>-134.93422382063198</c:v>
                </c:pt>
                <c:pt idx="1776">
                  <c:v>0</c:v>
                </c:pt>
                <c:pt idx="1777">
                  <c:v>-144</c:v>
                </c:pt>
                <c:pt idx="1778">
                  <c:v>-140.14882807267253</c:v>
                </c:pt>
                <c:pt idx="1779">
                  <c:v>-142.02301473341865</c:v>
                </c:pt>
                <c:pt idx="1780">
                  <c:v>-128.16809231658237</c:v>
                </c:pt>
                <c:pt idx="1781">
                  <c:v>0</c:v>
                </c:pt>
                <c:pt idx="1782">
                  <c:v>-144</c:v>
                </c:pt>
                <c:pt idx="1783">
                  <c:v>-140.91120908721334</c:v>
                </c:pt>
                <c:pt idx="1784">
                  <c:v>-142.37243936508318</c:v>
                </c:pt>
                <c:pt idx="1785">
                  <c:v>-133.88594992563839</c:v>
                </c:pt>
                <c:pt idx="1786">
                  <c:v>-139.4132122810592</c:v>
                </c:pt>
                <c:pt idx="1787">
                  <c:v>-123.35718150886507</c:v>
                </c:pt>
                <c:pt idx="1788">
                  <c:v>-127.10555483035732</c:v>
                </c:pt>
                <c:pt idx="1789">
                  <c:v>-117.4269640759248</c:v>
                </c:pt>
                <c:pt idx="1790">
                  <c:v>-119.30115073667093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09-48F6-8260-DDD7A7DC4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31647"/>
        <c:axId val="152742687"/>
      </c:scatterChart>
      <c:valAx>
        <c:axId val="152731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n [1/min]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742687"/>
        <c:crosses val="autoZero"/>
        <c:crossBetween val="midCat"/>
      </c:valAx>
      <c:valAx>
        <c:axId val="152742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100"/>
                  <a:t>M [</a:t>
                </a:r>
                <a:r>
                  <a:rPr lang="cs-CZ" sz="1200"/>
                  <a:t>N</a:t>
                </a:r>
                <a:r>
                  <a:rPr lang="cs-CZ" sz="1400"/>
                  <a:t>m</a:t>
                </a:r>
                <a:r>
                  <a:rPr lang="cs-CZ" sz="1100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731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Průběh otáček během zkušebního cyklu WHTC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'WHTC + WHSC'!$A$3:$A$1802</c:f>
              <c:numCache>
                <c:formatCode>General</c:formatCode>
                <c:ptCount val="18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</c:numCache>
            </c:numRef>
          </c:cat>
          <c:val>
            <c:numRef>
              <c:f>'WHTC + WHSC'!$M$3:$M$1802</c:f>
              <c:numCache>
                <c:formatCode>0.00</c:formatCode>
                <c:ptCount val="1800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1011.9122033522</c:v>
                </c:pt>
                <c:pt idx="7">
                  <c:v>1125.4752086431733</c:v>
                </c:pt>
                <c:pt idx="8">
                  <c:v>1217.5962479001867</c:v>
                </c:pt>
                <c:pt idx="9">
                  <c:v>1258.8918861878135</c:v>
                </c:pt>
                <c:pt idx="10">
                  <c:v>1276.3631177710402</c:v>
                </c:pt>
                <c:pt idx="11">
                  <c:v>1287.4811742330935</c:v>
                </c:pt>
                <c:pt idx="12">
                  <c:v>1294.6284962444133</c:v>
                </c:pt>
                <c:pt idx="13">
                  <c:v>1300.9816713655869</c:v>
                </c:pt>
                <c:pt idx="14">
                  <c:v>1314.4821684980802</c:v>
                </c:pt>
                <c:pt idx="15">
                  <c:v>1335.9241345320402</c:v>
                </c:pt>
                <c:pt idx="16">
                  <c:v>1359.7485412364401</c:v>
                </c:pt>
                <c:pt idx="17">
                  <c:v>1385.9553886112801</c:v>
                </c:pt>
                <c:pt idx="18">
                  <c:v>1324.0119311798401</c:v>
                </c:pt>
                <c:pt idx="19">
                  <c:v>1262.0684737484</c:v>
                </c:pt>
                <c:pt idx="20">
                  <c:v>1337.5124283123334</c:v>
                </c:pt>
                <c:pt idx="21">
                  <c:v>1391.5144168423069</c:v>
                </c:pt>
                <c:pt idx="22">
                  <c:v>1428.8393206792002</c:v>
                </c:pt>
                <c:pt idx="23">
                  <c:v>1453.4578742737469</c:v>
                </c:pt>
                <c:pt idx="24">
                  <c:v>1467.7525182963868</c:v>
                </c:pt>
                <c:pt idx="25">
                  <c:v>1470.9291058569736</c:v>
                </c:pt>
                <c:pt idx="26">
                  <c:v>1468.5466651865336</c:v>
                </c:pt>
                <c:pt idx="27">
                  <c:v>1459.8110493949202</c:v>
                </c:pt>
                <c:pt idx="28">
                  <c:v>1442.3398178116936</c:v>
                </c:pt>
                <c:pt idx="29">
                  <c:v>1413.7505297664134</c:v>
                </c:pt>
                <c:pt idx="30">
                  <c:v>1368.4841570280535</c:v>
                </c:pt>
                <c:pt idx="31">
                  <c:v>1306.5406995966134</c:v>
                </c:pt>
                <c:pt idx="32">
                  <c:v>1230.3025981425335</c:v>
                </c:pt>
                <c:pt idx="33">
                  <c:v>1165.1825531505067</c:v>
                </c:pt>
                <c:pt idx="34">
                  <c:v>1134.2108244347867</c:v>
                </c:pt>
                <c:pt idx="35">
                  <c:v>1134.2108244347867</c:v>
                </c:pt>
                <c:pt idx="36">
                  <c:v>1149.2996153475733</c:v>
                </c:pt>
                <c:pt idx="37">
                  <c:v>1164.3884062603602</c:v>
                </c:pt>
                <c:pt idx="38">
                  <c:v>1166.7708469308</c:v>
                </c:pt>
                <c:pt idx="39">
                  <c:v>1151.6820560180133</c:v>
                </c:pt>
                <c:pt idx="40">
                  <c:v>1108.7981239500934</c:v>
                </c:pt>
                <c:pt idx="41">
                  <c:v>1017.4712315832267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1000</c:v>
                </c:pt>
                <c:pt idx="47">
                  <c:v>1000</c:v>
                </c:pt>
                <c:pt idx="48">
                  <c:v>1000</c:v>
                </c:pt>
                <c:pt idx="49">
                  <c:v>1000</c:v>
                </c:pt>
                <c:pt idx="50">
                  <c:v>1104.0332426092134</c:v>
                </c:pt>
                <c:pt idx="51">
                  <c:v>1208.8606321085736</c:v>
                </c:pt>
                <c:pt idx="52">
                  <c:v>1277.9514115513334</c:v>
                </c:pt>
                <c:pt idx="53">
                  <c:v>1331.1592531911601</c:v>
                </c:pt>
                <c:pt idx="54">
                  <c:v>1335.1299876418934</c:v>
                </c:pt>
                <c:pt idx="55">
                  <c:v>1339.8948689827735</c:v>
                </c:pt>
                <c:pt idx="56">
                  <c:v>1405.0149139748</c:v>
                </c:pt>
                <c:pt idx="57">
                  <c:v>1476.4881340880002</c:v>
                </c:pt>
                <c:pt idx="58">
                  <c:v>1392.3085637324534</c:v>
                </c:pt>
                <c:pt idx="59">
                  <c:v>1308.9231402670534</c:v>
                </c:pt>
                <c:pt idx="60">
                  <c:v>1344.6597503236535</c:v>
                </c:pt>
                <c:pt idx="61">
                  <c:v>1392.3085637324534</c:v>
                </c:pt>
                <c:pt idx="62">
                  <c:v>1321.6294905094001</c:v>
                </c:pt>
                <c:pt idx="63">
                  <c:v>1250.1562703962002</c:v>
                </c:pt>
                <c:pt idx="64">
                  <c:v>1290.65776179368</c:v>
                </c:pt>
                <c:pt idx="65">
                  <c:v>1324.0119311798401</c:v>
                </c:pt>
                <c:pt idx="66">
                  <c:v>1354.9836598955603</c:v>
                </c:pt>
                <c:pt idx="67">
                  <c:v>1383.5729479408401</c:v>
                </c:pt>
                <c:pt idx="68">
                  <c:v>1412.1622359861203</c:v>
                </c:pt>
                <c:pt idx="69">
                  <c:v>1434.398348910227</c:v>
                </c:pt>
                <c:pt idx="70">
                  <c:v>1439.1632302511068</c:v>
                </c:pt>
                <c:pt idx="71">
                  <c:v>1437.5749364708136</c:v>
                </c:pt>
                <c:pt idx="72">
                  <c:v>1435.1924958003735</c:v>
                </c:pt>
                <c:pt idx="73">
                  <c:v>1434.398348910227</c:v>
                </c:pt>
                <c:pt idx="74">
                  <c:v>1435.1924958003735</c:v>
                </c:pt>
                <c:pt idx="75">
                  <c:v>1441.5456709215468</c:v>
                </c:pt>
                <c:pt idx="76">
                  <c:v>1452.6637273836002</c:v>
                </c:pt>
                <c:pt idx="77">
                  <c:v>1461.3993431752135</c:v>
                </c:pt>
                <c:pt idx="78">
                  <c:v>1343.8656034335067</c:v>
                </c:pt>
                <c:pt idx="79">
                  <c:v>1226.3318636918</c:v>
                </c:pt>
                <c:pt idx="80">
                  <c:v>1241.4206546045868</c:v>
                </c:pt>
                <c:pt idx="81">
                  <c:v>1254.9211517370802</c:v>
                </c:pt>
                <c:pt idx="82">
                  <c:v>1259.68603307796</c:v>
                </c:pt>
                <c:pt idx="83">
                  <c:v>1257.3035924075202</c:v>
                </c:pt>
                <c:pt idx="84">
                  <c:v>1250.9504172863467</c:v>
                </c:pt>
                <c:pt idx="85">
                  <c:v>1246.9796828356134</c:v>
                </c:pt>
                <c:pt idx="86">
                  <c:v>1246.9796828356134</c:v>
                </c:pt>
                <c:pt idx="87">
                  <c:v>1249.3621235060534</c:v>
                </c:pt>
                <c:pt idx="88">
                  <c:v>1250.9504172863467</c:v>
                </c:pt>
                <c:pt idx="89">
                  <c:v>1250.9504172863467</c:v>
                </c:pt>
                <c:pt idx="90">
                  <c:v>1253.3328579567867</c:v>
                </c:pt>
                <c:pt idx="91">
                  <c:v>1257.3035924075202</c:v>
                </c:pt>
                <c:pt idx="92">
                  <c:v>1260.4801799681068</c:v>
                </c:pt>
                <c:pt idx="93">
                  <c:v>1267.6275019794268</c:v>
                </c:pt>
                <c:pt idx="94">
                  <c:v>1273.1865302104534</c:v>
                </c:pt>
                <c:pt idx="95">
                  <c:v>1272.3923833203066</c:v>
                </c:pt>
                <c:pt idx="96">
                  <c:v>1273.1865302104534</c:v>
                </c:pt>
                <c:pt idx="97">
                  <c:v>1277.9514115513334</c:v>
                </c:pt>
                <c:pt idx="98">
                  <c:v>1282.7162928922135</c:v>
                </c:pt>
                <c:pt idx="99">
                  <c:v>1286.6870273429467</c:v>
                </c:pt>
                <c:pt idx="100">
                  <c:v>1288.27532112324</c:v>
                </c:pt>
                <c:pt idx="101">
                  <c:v>1287.4811742330935</c:v>
                </c:pt>
                <c:pt idx="102">
                  <c:v>1287.4811742330935</c:v>
                </c:pt>
                <c:pt idx="103">
                  <c:v>1292.2460555739735</c:v>
                </c:pt>
                <c:pt idx="104">
                  <c:v>1295.4226431345601</c:v>
                </c:pt>
                <c:pt idx="105">
                  <c:v>1293.8343493542668</c:v>
                </c:pt>
                <c:pt idx="106">
                  <c:v>1288.27532112324</c:v>
                </c:pt>
                <c:pt idx="107">
                  <c:v>1281.1279991119202</c:v>
                </c:pt>
                <c:pt idx="108">
                  <c:v>1279.5397053316269</c:v>
                </c:pt>
                <c:pt idx="109">
                  <c:v>1281.1279991119202</c:v>
                </c:pt>
                <c:pt idx="110">
                  <c:v>1281.9221460020667</c:v>
                </c:pt>
                <c:pt idx="111">
                  <c:v>1279.5397053316269</c:v>
                </c:pt>
                <c:pt idx="112">
                  <c:v>1277.1572646611867</c:v>
                </c:pt>
                <c:pt idx="113">
                  <c:v>1275.5689708808936</c:v>
                </c:pt>
                <c:pt idx="114">
                  <c:v>1273.1865302104534</c:v>
                </c:pt>
                <c:pt idx="115">
                  <c:v>1273.9806771006001</c:v>
                </c:pt>
                <c:pt idx="116">
                  <c:v>1279.5397053316269</c:v>
                </c:pt>
                <c:pt idx="117">
                  <c:v>1284.3045866725067</c:v>
                </c:pt>
                <c:pt idx="118">
                  <c:v>1282.7162928922135</c:v>
                </c:pt>
                <c:pt idx="119">
                  <c:v>1280.3338522217734</c:v>
                </c:pt>
                <c:pt idx="120">
                  <c:v>1280.3338522217734</c:v>
                </c:pt>
                <c:pt idx="121">
                  <c:v>1275.5689708808936</c:v>
                </c:pt>
                <c:pt idx="122">
                  <c:v>1361.3368350167334</c:v>
                </c:pt>
                <c:pt idx="123">
                  <c:v>1447.1046991525736</c:v>
                </c:pt>
                <c:pt idx="124">
                  <c:v>1366.8958632477602</c:v>
                </c:pt>
                <c:pt idx="125">
                  <c:v>1397.8675919634802</c:v>
                </c:pt>
                <c:pt idx="126">
                  <c:v>1428.8393206792002</c:v>
                </c:pt>
                <c:pt idx="127">
                  <c:v>1321.6294905094001</c:v>
                </c:pt>
                <c:pt idx="128">
                  <c:v>1214.4196603396001</c:v>
                </c:pt>
                <c:pt idx="129">
                  <c:v>1107.2098301697999</c:v>
                </c:pt>
                <c:pt idx="130">
                  <c:v>1000</c:v>
                </c:pt>
                <c:pt idx="131">
                  <c:v>1000</c:v>
                </c:pt>
                <c:pt idx="132">
                  <c:v>1000</c:v>
                </c:pt>
                <c:pt idx="133">
                  <c:v>1000</c:v>
                </c:pt>
                <c:pt idx="134">
                  <c:v>1000</c:v>
                </c:pt>
                <c:pt idx="135">
                  <c:v>1000</c:v>
                </c:pt>
                <c:pt idx="136">
                  <c:v>1000</c:v>
                </c:pt>
                <c:pt idx="137">
                  <c:v>1000</c:v>
                </c:pt>
                <c:pt idx="138">
                  <c:v>1000</c:v>
                </c:pt>
                <c:pt idx="139">
                  <c:v>1000</c:v>
                </c:pt>
                <c:pt idx="140">
                  <c:v>1000</c:v>
                </c:pt>
                <c:pt idx="141">
                  <c:v>1000</c:v>
                </c:pt>
                <c:pt idx="142">
                  <c:v>1000</c:v>
                </c:pt>
                <c:pt idx="143">
                  <c:v>1034.9424631664533</c:v>
                </c:pt>
                <c:pt idx="144">
                  <c:v>1088.15030480628</c:v>
                </c:pt>
                <c:pt idx="145">
                  <c:v>1119.122033522</c:v>
                </c:pt>
                <c:pt idx="146">
                  <c:v>1126.2693555333201</c:v>
                </c:pt>
                <c:pt idx="147">
                  <c:v>1121.5044741924401</c:v>
                </c:pt>
                <c:pt idx="148">
                  <c:v>1112.7688584008267</c:v>
                </c:pt>
                <c:pt idx="149">
                  <c:v>1104.8273894993602</c:v>
                </c:pt>
                <c:pt idx="150">
                  <c:v>1092.1210392570133</c:v>
                </c:pt>
                <c:pt idx="151">
                  <c:v>1066.7083387723201</c:v>
                </c:pt>
                <c:pt idx="152">
                  <c:v>1042.8839320679201</c:v>
                </c:pt>
                <c:pt idx="153">
                  <c:v>1034.1483162763066</c:v>
                </c:pt>
                <c:pt idx="154">
                  <c:v>1046.0605196285067</c:v>
                </c:pt>
                <c:pt idx="155">
                  <c:v>1077.0322483442267</c:v>
                </c:pt>
                <c:pt idx="156">
                  <c:v>1108.0039770599467</c:v>
                </c:pt>
                <c:pt idx="157">
                  <c:v>1123.8869148628801</c:v>
                </c:pt>
                <c:pt idx="158">
                  <c:v>1131.0342368742001</c:v>
                </c:pt>
                <c:pt idx="159">
                  <c:v>1142.9464402264</c:v>
                </c:pt>
                <c:pt idx="160">
                  <c:v>1167.5649938209467</c:v>
                </c:pt>
                <c:pt idx="161">
                  <c:v>1200.12501631696</c:v>
                </c:pt>
                <c:pt idx="162">
                  <c:v>1223.1552761312134</c:v>
                </c:pt>
                <c:pt idx="163">
                  <c:v>1228.71430436224</c:v>
                </c:pt>
                <c:pt idx="164">
                  <c:v>1218.3903947903334</c:v>
                </c:pt>
                <c:pt idx="165">
                  <c:v>1183.4479316238801</c:v>
                </c:pt>
                <c:pt idx="166">
                  <c:v>1134.2108244347867</c:v>
                </c:pt>
                <c:pt idx="167">
                  <c:v>1096.8859205978933</c:v>
                </c:pt>
                <c:pt idx="168">
                  <c:v>1078.6205421245199</c:v>
                </c:pt>
                <c:pt idx="169">
                  <c:v>1072.2673670033466</c:v>
                </c:pt>
                <c:pt idx="170">
                  <c:v>1069.8849263329066</c:v>
                </c:pt>
                <c:pt idx="171">
                  <c:v>1067.5024856624666</c:v>
                </c:pt>
                <c:pt idx="172">
                  <c:v>1065.1200449920266</c:v>
                </c:pt>
                <c:pt idx="173">
                  <c:v>1076.2381014540802</c:v>
                </c:pt>
                <c:pt idx="174">
                  <c:v>1116.73959285156</c:v>
                </c:pt>
                <c:pt idx="175">
                  <c:v>1194.5659880859334</c:v>
                </c:pt>
                <c:pt idx="176">
                  <c:v>1312.8938747177867</c:v>
                </c:pt>
                <c:pt idx="177">
                  <c:v>1309.7172871572002</c:v>
                </c:pt>
                <c:pt idx="178">
                  <c:v>1305.7465527064669</c:v>
                </c:pt>
                <c:pt idx="179">
                  <c:v>1336.7182814221869</c:v>
                </c:pt>
                <c:pt idx="180">
                  <c:v>1303.3641120360267</c:v>
                </c:pt>
                <c:pt idx="181">
                  <c:v>1328.7768125207201</c:v>
                </c:pt>
                <c:pt idx="182">
                  <c:v>1354.1895130054136</c:v>
                </c:pt>
                <c:pt idx="183">
                  <c:v>1308.1289933769067</c:v>
                </c:pt>
                <c:pt idx="184">
                  <c:v>1297.8050838050001</c:v>
                </c:pt>
                <c:pt idx="185">
                  <c:v>1281.1279991119202</c:v>
                </c:pt>
                <c:pt idx="186">
                  <c:v>1225.5377168016535</c:v>
                </c:pt>
                <c:pt idx="187">
                  <c:v>1117.5337397417068</c:v>
                </c:pt>
                <c:pt idx="188">
                  <c:v>1000</c:v>
                </c:pt>
                <c:pt idx="189">
                  <c:v>1000</c:v>
                </c:pt>
                <c:pt idx="190">
                  <c:v>1000</c:v>
                </c:pt>
                <c:pt idx="191">
                  <c:v>1000</c:v>
                </c:pt>
                <c:pt idx="192">
                  <c:v>1000</c:v>
                </c:pt>
                <c:pt idx="193">
                  <c:v>1000</c:v>
                </c:pt>
                <c:pt idx="194">
                  <c:v>1000</c:v>
                </c:pt>
                <c:pt idx="195">
                  <c:v>1000</c:v>
                </c:pt>
                <c:pt idx="196">
                  <c:v>1000</c:v>
                </c:pt>
                <c:pt idx="197">
                  <c:v>1000</c:v>
                </c:pt>
                <c:pt idx="198">
                  <c:v>1000</c:v>
                </c:pt>
                <c:pt idx="199">
                  <c:v>1000</c:v>
                </c:pt>
                <c:pt idx="200">
                  <c:v>1000</c:v>
                </c:pt>
                <c:pt idx="201">
                  <c:v>1000</c:v>
                </c:pt>
                <c:pt idx="202">
                  <c:v>1000</c:v>
                </c:pt>
                <c:pt idx="203">
                  <c:v>1000</c:v>
                </c:pt>
                <c:pt idx="204">
                  <c:v>1000</c:v>
                </c:pt>
                <c:pt idx="205">
                  <c:v>1000</c:v>
                </c:pt>
                <c:pt idx="206">
                  <c:v>1000</c:v>
                </c:pt>
                <c:pt idx="207">
                  <c:v>1000</c:v>
                </c:pt>
                <c:pt idx="208">
                  <c:v>1000</c:v>
                </c:pt>
                <c:pt idx="209">
                  <c:v>1000</c:v>
                </c:pt>
                <c:pt idx="210">
                  <c:v>1000</c:v>
                </c:pt>
                <c:pt idx="211">
                  <c:v>1000</c:v>
                </c:pt>
                <c:pt idx="212">
                  <c:v>1000</c:v>
                </c:pt>
                <c:pt idx="213">
                  <c:v>1000</c:v>
                </c:pt>
                <c:pt idx="214">
                  <c:v>1000</c:v>
                </c:pt>
                <c:pt idx="215">
                  <c:v>1000</c:v>
                </c:pt>
                <c:pt idx="216">
                  <c:v>1000</c:v>
                </c:pt>
                <c:pt idx="217">
                  <c:v>1000</c:v>
                </c:pt>
                <c:pt idx="218">
                  <c:v>1000</c:v>
                </c:pt>
                <c:pt idx="219">
                  <c:v>1000</c:v>
                </c:pt>
                <c:pt idx="220">
                  <c:v>1000</c:v>
                </c:pt>
                <c:pt idx="221">
                  <c:v>1000</c:v>
                </c:pt>
                <c:pt idx="222">
                  <c:v>1000</c:v>
                </c:pt>
                <c:pt idx="223">
                  <c:v>1000</c:v>
                </c:pt>
                <c:pt idx="224">
                  <c:v>1000</c:v>
                </c:pt>
                <c:pt idx="225">
                  <c:v>1000</c:v>
                </c:pt>
                <c:pt idx="226">
                  <c:v>1000</c:v>
                </c:pt>
                <c:pt idx="227">
                  <c:v>1000</c:v>
                </c:pt>
                <c:pt idx="228">
                  <c:v>1000</c:v>
                </c:pt>
                <c:pt idx="229">
                  <c:v>1000</c:v>
                </c:pt>
                <c:pt idx="230">
                  <c:v>1000</c:v>
                </c:pt>
                <c:pt idx="231">
                  <c:v>1000</c:v>
                </c:pt>
                <c:pt idx="232">
                  <c:v>1000</c:v>
                </c:pt>
                <c:pt idx="233">
                  <c:v>1000</c:v>
                </c:pt>
                <c:pt idx="234">
                  <c:v>1000</c:v>
                </c:pt>
                <c:pt idx="235">
                  <c:v>1000</c:v>
                </c:pt>
                <c:pt idx="236">
                  <c:v>1000</c:v>
                </c:pt>
                <c:pt idx="237">
                  <c:v>1000</c:v>
                </c:pt>
                <c:pt idx="238">
                  <c:v>1000</c:v>
                </c:pt>
                <c:pt idx="239">
                  <c:v>1000</c:v>
                </c:pt>
                <c:pt idx="240">
                  <c:v>1000</c:v>
                </c:pt>
                <c:pt idx="241">
                  <c:v>1000</c:v>
                </c:pt>
                <c:pt idx="242">
                  <c:v>1000</c:v>
                </c:pt>
                <c:pt idx="243">
                  <c:v>1000</c:v>
                </c:pt>
                <c:pt idx="244">
                  <c:v>1000</c:v>
                </c:pt>
                <c:pt idx="245">
                  <c:v>1000</c:v>
                </c:pt>
                <c:pt idx="246">
                  <c:v>1000</c:v>
                </c:pt>
                <c:pt idx="247">
                  <c:v>1000</c:v>
                </c:pt>
                <c:pt idx="248">
                  <c:v>1000</c:v>
                </c:pt>
                <c:pt idx="249">
                  <c:v>1000</c:v>
                </c:pt>
                <c:pt idx="250">
                  <c:v>1000</c:v>
                </c:pt>
                <c:pt idx="251">
                  <c:v>1000</c:v>
                </c:pt>
                <c:pt idx="252">
                  <c:v>1000</c:v>
                </c:pt>
                <c:pt idx="253">
                  <c:v>1074.6498076737867</c:v>
                </c:pt>
                <c:pt idx="254">
                  <c:v>1176.30060961256</c:v>
                </c:pt>
                <c:pt idx="255">
                  <c:v>1262.0684737484</c:v>
                </c:pt>
                <c:pt idx="256">
                  <c:v>1347.0421909940935</c:v>
                </c:pt>
                <c:pt idx="257">
                  <c:v>1316.0704622783735</c:v>
                </c:pt>
                <c:pt idx="258">
                  <c:v>1285.8928804528</c:v>
                </c:pt>
                <c:pt idx="259">
                  <c:v>1378.0139197098135</c:v>
                </c:pt>
                <c:pt idx="260">
                  <c:v>1486.0178967697602</c:v>
                </c:pt>
                <c:pt idx="261">
                  <c:v>1574.1682015760402</c:v>
                </c:pt>
                <c:pt idx="262">
                  <c:v>1603.5516365114668</c:v>
                </c:pt>
                <c:pt idx="263">
                  <c:v>1590.0511393789734</c:v>
                </c:pt>
                <c:pt idx="264">
                  <c:v>1543.990619750467</c:v>
                </c:pt>
                <c:pt idx="265">
                  <c:v>1484.429602989467</c:v>
                </c:pt>
                <c:pt idx="266">
                  <c:v>1444.7222584821336</c:v>
                </c:pt>
                <c:pt idx="267">
                  <c:v>1428.8393206792002</c:v>
                </c:pt>
                <c:pt idx="268">
                  <c:v>1420.8978517777336</c:v>
                </c:pt>
                <c:pt idx="269">
                  <c:v>1403.426620194507</c:v>
                </c:pt>
                <c:pt idx="270">
                  <c:v>1371.6607445886402</c:v>
                </c:pt>
                <c:pt idx="271">
                  <c:v>1331.1592531911601</c:v>
                </c:pt>
                <c:pt idx="272">
                  <c:v>1285.0987335626535</c:v>
                </c:pt>
                <c:pt idx="273">
                  <c:v>1231.8908919228268</c:v>
                </c:pt>
                <c:pt idx="274">
                  <c:v>1164.3884062603602</c:v>
                </c:pt>
                <c:pt idx="275">
                  <c:v>1080.2088359048134</c:v>
                </c:pt>
                <c:pt idx="276">
                  <c:v>1000</c:v>
                </c:pt>
                <c:pt idx="277">
                  <c:v>1000</c:v>
                </c:pt>
                <c:pt idx="278">
                  <c:v>1000</c:v>
                </c:pt>
                <c:pt idx="279">
                  <c:v>1000</c:v>
                </c:pt>
                <c:pt idx="280">
                  <c:v>1000</c:v>
                </c:pt>
                <c:pt idx="281">
                  <c:v>1000</c:v>
                </c:pt>
                <c:pt idx="282">
                  <c:v>1000</c:v>
                </c:pt>
                <c:pt idx="283">
                  <c:v>1000</c:v>
                </c:pt>
                <c:pt idx="284">
                  <c:v>1000</c:v>
                </c:pt>
                <c:pt idx="285">
                  <c:v>1000</c:v>
                </c:pt>
                <c:pt idx="286">
                  <c:v>1000</c:v>
                </c:pt>
                <c:pt idx="287">
                  <c:v>1000</c:v>
                </c:pt>
                <c:pt idx="288">
                  <c:v>1000</c:v>
                </c:pt>
                <c:pt idx="289">
                  <c:v>1000</c:v>
                </c:pt>
                <c:pt idx="290">
                  <c:v>1000</c:v>
                </c:pt>
                <c:pt idx="291">
                  <c:v>1000</c:v>
                </c:pt>
                <c:pt idx="292">
                  <c:v>1000</c:v>
                </c:pt>
                <c:pt idx="293">
                  <c:v>1000</c:v>
                </c:pt>
                <c:pt idx="294">
                  <c:v>1000</c:v>
                </c:pt>
                <c:pt idx="295">
                  <c:v>1000</c:v>
                </c:pt>
                <c:pt idx="296">
                  <c:v>1000</c:v>
                </c:pt>
                <c:pt idx="297">
                  <c:v>1000</c:v>
                </c:pt>
                <c:pt idx="298">
                  <c:v>1000</c:v>
                </c:pt>
                <c:pt idx="299">
                  <c:v>1000</c:v>
                </c:pt>
                <c:pt idx="300">
                  <c:v>1000</c:v>
                </c:pt>
                <c:pt idx="301">
                  <c:v>1000</c:v>
                </c:pt>
                <c:pt idx="302">
                  <c:v>1000</c:v>
                </c:pt>
                <c:pt idx="303">
                  <c:v>1000</c:v>
                </c:pt>
                <c:pt idx="304">
                  <c:v>1000</c:v>
                </c:pt>
                <c:pt idx="305">
                  <c:v>1000</c:v>
                </c:pt>
                <c:pt idx="306">
                  <c:v>1000</c:v>
                </c:pt>
                <c:pt idx="307">
                  <c:v>1000</c:v>
                </c:pt>
                <c:pt idx="308">
                  <c:v>1000</c:v>
                </c:pt>
                <c:pt idx="309">
                  <c:v>1000</c:v>
                </c:pt>
                <c:pt idx="310">
                  <c:v>1000</c:v>
                </c:pt>
                <c:pt idx="311">
                  <c:v>1000</c:v>
                </c:pt>
                <c:pt idx="312">
                  <c:v>1000</c:v>
                </c:pt>
                <c:pt idx="313">
                  <c:v>1000</c:v>
                </c:pt>
                <c:pt idx="314">
                  <c:v>1000</c:v>
                </c:pt>
                <c:pt idx="315">
                  <c:v>1000</c:v>
                </c:pt>
                <c:pt idx="316">
                  <c:v>1000</c:v>
                </c:pt>
                <c:pt idx="317">
                  <c:v>1000</c:v>
                </c:pt>
                <c:pt idx="318">
                  <c:v>1000</c:v>
                </c:pt>
                <c:pt idx="319">
                  <c:v>1000</c:v>
                </c:pt>
                <c:pt idx="320">
                  <c:v>1000</c:v>
                </c:pt>
                <c:pt idx="321">
                  <c:v>1000</c:v>
                </c:pt>
                <c:pt idx="322">
                  <c:v>1000</c:v>
                </c:pt>
                <c:pt idx="323">
                  <c:v>1035.7366100566001</c:v>
                </c:pt>
                <c:pt idx="324">
                  <c:v>1136.5932651052267</c:v>
                </c:pt>
                <c:pt idx="325">
                  <c:v>1239.0382139341468</c:v>
                </c:pt>
                <c:pt idx="326">
                  <c:v>1325.6002249601333</c:v>
                </c:pt>
                <c:pt idx="327">
                  <c:v>1397.0734450733335</c:v>
                </c:pt>
                <c:pt idx="328">
                  <c:v>1408.1915015353868</c:v>
                </c:pt>
                <c:pt idx="329">
                  <c:v>1379.6022134901068</c:v>
                </c:pt>
                <c:pt idx="330">
                  <c:v>1319.2470498389603</c:v>
                </c:pt>
                <c:pt idx="331">
                  <c:v>1254.1270048469335</c:v>
                </c:pt>
                <c:pt idx="332">
                  <c:v>1193.7718411957867</c:v>
                </c:pt>
                <c:pt idx="333">
                  <c:v>1133.4166775446402</c:v>
                </c:pt>
                <c:pt idx="334">
                  <c:v>1064.3258981018801</c:v>
                </c:pt>
                <c:pt idx="335">
                  <c:v>1000</c:v>
                </c:pt>
                <c:pt idx="336">
                  <c:v>1000</c:v>
                </c:pt>
                <c:pt idx="337">
                  <c:v>1000</c:v>
                </c:pt>
                <c:pt idx="338">
                  <c:v>1000</c:v>
                </c:pt>
                <c:pt idx="339">
                  <c:v>1000</c:v>
                </c:pt>
                <c:pt idx="340">
                  <c:v>1000</c:v>
                </c:pt>
                <c:pt idx="341">
                  <c:v>1000</c:v>
                </c:pt>
                <c:pt idx="342">
                  <c:v>1000</c:v>
                </c:pt>
                <c:pt idx="343">
                  <c:v>1000</c:v>
                </c:pt>
                <c:pt idx="344">
                  <c:v>1000</c:v>
                </c:pt>
                <c:pt idx="345">
                  <c:v>1000</c:v>
                </c:pt>
                <c:pt idx="346">
                  <c:v>1000</c:v>
                </c:pt>
                <c:pt idx="347">
                  <c:v>1000</c:v>
                </c:pt>
                <c:pt idx="348">
                  <c:v>1000</c:v>
                </c:pt>
                <c:pt idx="349">
                  <c:v>1000</c:v>
                </c:pt>
                <c:pt idx="350">
                  <c:v>1000</c:v>
                </c:pt>
                <c:pt idx="351">
                  <c:v>1000</c:v>
                </c:pt>
                <c:pt idx="352">
                  <c:v>1000</c:v>
                </c:pt>
                <c:pt idx="353">
                  <c:v>1000</c:v>
                </c:pt>
                <c:pt idx="354">
                  <c:v>1000</c:v>
                </c:pt>
                <c:pt idx="355">
                  <c:v>1073.0615138934934</c:v>
                </c:pt>
                <c:pt idx="356">
                  <c:v>1177.8889033928533</c:v>
                </c:pt>
                <c:pt idx="357">
                  <c:v>1289.8636149035335</c:v>
                </c:pt>
                <c:pt idx="358">
                  <c:v>1378.8080665999603</c:v>
                </c:pt>
                <c:pt idx="359">
                  <c:v>1308.1289933769067</c:v>
                </c:pt>
                <c:pt idx="360">
                  <c:v>1238.2440670440001</c:v>
                </c:pt>
                <c:pt idx="361">
                  <c:v>1293.8343493542668</c:v>
                </c:pt>
                <c:pt idx="362">
                  <c:v>1361.3368350167334</c:v>
                </c:pt>
                <c:pt idx="363">
                  <c:v>1432.8100551299335</c:v>
                </c:pt>
                <c:pt idx="364">
                  <c:v>1364.5134225773202</c:v>
                </c:pt>
                <c:pt idx="365">
                  <c:v>1295.4226431345601</c:v>
                </c:pt>
                <c:pt idx="366">
                  <c:v>1353.3953661152668</c:v>
                </c:pt>
                <c:pt idx="367">
                  <c:v>1410.5739422058268</c:v>
                </c:pt>
                <c:pt idx="368">
                  <c:v>1461.3993431752135</c:v>
                </c:pt>
                <c:pt idx="369">
                  <c:v>1364.5134225773202</c:v>
                </c:pt>
                <c:pt idx="370">
                  <c:v>1266.8333550892801</c:v>
                </c:pt>
                <c:pt idx="371">
                  <c:v>1293.0402024641201</c:v>
                </c:pt>
                <c:pt idx="372">
                  <c:v>1319.2470498389603</c:v>
                </c:pt>
                <c:pt idx="373">
                  <c:v>1344.6597503236535</c:v>
                </c:pt>
                <c:pt idx="374">
                  <c:v>1362.9251287970269</c:v>
                </c:pt>
                <c:pt idx="375">
                  <c:v>1369.2783039182002</c:v>
                </c:pt>
                <c:pt idx="376">
                  <c:v>1366.1017163576134</c:v>
                </c:pt>
                <c:pt idx="377">
                  <c:v>1348.6304847743868</c:v>
                </c:pt>
                <c:pt idx="378">
                  <c:v>1312.09972782764</c:v>
                </c:pt>
                <c:pt idx="379">
                  <c:v>1373.2490383689335</c:v>
                </c:pt>
                <c:pt idx="380">
                  <c:v>1433.6042020200803</c:v>
                </c:pt>
                <c:pt idx="381">
                  <c:v>1492.3710718909335</c:v>
                </c:pt>
                <c:pt idx="382">
                  <c:v>1412.9563828762668</c:v>
                </c:pt>
                <c:pt idx="383">
                  <c:v>1341.483162763067</c:v>
                </c:pt>
                <c:pt idx="384">
                  <c:v>1269.2157957597201</c:v>
                </c:pt>
                <c:pt idx="385">
                  <c:v>1225.5377168016535</c:v>
                </c:pt>
                <c:pt idx="386">
                  <c:v>1202.5074569874</c:v>
                </c:pt>
                <c:pt idx="387">
                  <c:v>1195.3601349760802</c:v>
                </c:pt>
                <c:pt idx="388">
                  <c:v>1200.12501631696</c:v>
                </c:pt>
                <c:pt idx="389">
                  <c:v>1227.1260105819467</c:v>
                </c:pt>
                <c:pt idx="390">
                  <c:v>1281.9221460020667</c:v>
                </c:pt>
                <c:pt idx="391">
                  <c:v>1347.83633788424</c:v>
                </c:pt>
                <c:pt idx="392">
                  <c:v>1406.6032077550935</c:v>
                </c:pt>
                <c:pt idx="393">
                  <c:v>1323.2177842896936</c:v>
                </c:pt>
                <c:pt idx="394">
                  <c:v>1240.6265077144401</c:v>
                </c:pt>
                <c:pt idx="395">
                  <c:v>1271.5982364301601</c:v>
                </c:pt>
                <c:pt idx="396">
                  <c:v>1298.5992306951468</c:v>
                </c:pt>
                <c:pt idx="397">
                  <c:v>1324.0119311798401</c:v>
                </c:pt>
                <c:pt idx="398">
                  <c:v>1355.7778067857068</c:v>
                </c:pt>
                <c:pt idx="399">
                  <c:v>1401.8383264142135</c:v>
                </c:pt>
                <c:pt idx="400">
                  <c:v>1457.4286087244802</c:v>
                </c:pt>
                <c:pt idx="401">
                  <c:v>1513.018891034747</c:v>
                </c:pt>
                <c:pt idx="402">
                  <c:v>1409.7797953156801</c:v>
                </c:pt>
                <c:pt idx="403">
                  <c:v>1307.3348464867602</c:v>
                </c:pt>
                <c:pt idx="404">
                  <c:v>1336.7182814221869</c:v>
                </c:pt>
                <c:pt idx="405">
                  <c:v>1369.2783039182002</c:v>
                </c:pt>
                <c:pt idx="406">
                  <c:v>1401.8383264142135</c:v>
                </c:pt>
                <c:pt idx="407">
                  <c:v>1427.2510268989067</c:v>
                </c:pt>
                <c:pt idx="408">
                  <c:v>1440.7515240314003</c:v>
                </c:pt>
                <c:pt idx="409">
                  <c:v>1443.1339647018401</c:v>
                </c:pt>
                <c:pt idx="410">
                  <c:v>1439.9573771412533</c:v>
                </c:pt>
                <c:pt idx="411">
                  <c:v>1432.0159082397868</c:v>
                </c:pt>
                <c:pt idx="412">
                  <c:v>1421.6919986678802</c:v>
                </c:pt>
                <c:pt idx="413">
                  <c:v>1411.3680890959736</c:v>
                </c:pt>
                <c:pt idx="414">
                  <c:v>1399.4558857437735</c:v>
                </c:pt>
                <c:pt idx="415">
                  <c:v>1384.3670948309868</c:v>
                </c:pt>
                <c:pt idx="416">
                  <c:v>1364.5134225773202</c:v>
                </c:pt>
                <c:pt idx="417">
                  <c:v>1342.2773096532135</c:v>
                </c:pt>
                <c:pt idx="418">
                  <c:v>1318.4529029488135</c:v>
                </c:pt>
                <c:pt idx="419">
                  <c:v>1297.0109369148536</c:v>
                </c:pt>
                <c:pt idx="420">
                  <c:v>1278.7455584414802</c:v>
                </c:pt>
                <c:pt idx="421">
                  <c:v>1260.4801799681068</c:v>
                </c:pt>
                <c:pt idx="422">
                  <c:v>1359.7485412364401</c:v>
                </c:pt>
                <c:pt idx="423">
                  <c:v>1459.0169025047735</c:v>
                </c:pt>
                <c:pt idx="424">
                  <c:v>1401.8383264142135</c:v>
                </c:pt>
                <c:pt idx="425">
                  <c:v>1330.3651063010136</c:v>
                </c:pt>
                <c:pt idx="426">
                  <c:v>1380.3963603802536</c:v>
                </c:pt>
                <c:pt idx="427">
                  <c:v>1430.4276144594935</c:v>
                </c:pt>
                <c:pt idx="428">
                  <c:v>1381.9846541605468</c:v>
                </c:pt>
                <c:pt idx="429">
                  <c:v>1373.2490383689335</c:v>
                </c:pt>
                <c:pt idx="430">
                  <c:v>1389.1319761718669</c:v>
                </c:pt>
                <c:pt idx="431">
                  <c:v>1412.9563828762668</c:v>
                </c:pt>
                <c:pt idx="432">
                  <c:v>1423.2802924481734</c:v>
                </c:pt>
                <c:pt idx="433">
                  <c:v>1417.7212642171469</c:v>
                </c:pt>
                <c:pt idx="434">
                  <c:v>1395.4851512930402</c:v>
                </c:pt>
                <c:pt idx="435">
                  <c:v>1405.0149139748</c:v>
                </c:pt>
                <c:pt idx="436">
                  <c:v>1451.8695804934534</c:v>
                </c:pt>
                <c:pt idx="437">
                  <c:v>1533.6667101785602</c:v>
                </c:pt>
                <c:pt idx="438">
                  <c:v>1624.1994556552802</c:v>
                </c:pt>
                <c:pt idx="439">
                  <c:v>1520.1662130460668</c:v>
                </c:pt>
                <c:pt idx="440">
                  <c:v>1416.1329704368536</c:v>
                </c:pt>
                <c:pt idx="441">
                  <c:v>1447.8988460427202</c:v>
                </c:pt>
                <c:pt idx="442">
                  <c:v>1474.1056934175601</c:v>
                </c:pt>
                <c:pt idx="443">
                  <c:v>1358.1602474561469</c:v>
                </c:pt>
                <c:pt idx="444">
                  <c:v>1243.0089483848801</c:v>
                </c:pt>
                <c:pt idx="445">
                  <c:v>1245.3913890553201</c:v>
                </c:pt>
                <c:pt idx="446">
                  <c:v>1242.2148014947334</c:v>
                </c:pt>
                <c:pt idx="447">
                  <c:v>1354.1895130054136</c:v>
                </c:pt>
                <c:pt idx="448">
                  <c:v>1466.9583714062401</c:v>
                </c:pt>
                <c:pt idx="449">
                  <c:v>1437.5749364708136</c:v>
                </c:pt>
                <c:pt idx="450">
                  <c:v>1401.8383264142135</c:v>
                </c:pt>
                <c:pt idx="451">
                  <c:v>1359.7485412364401</c:v>
                </c:pt>
                <c:pt idx="452">
                  <c:v>1312.09972782764</c:v>
                </c:pt>
                <c:pt idx="453">
                  <c:v>1389.9261230620136</c:v>
                </c:pt>
                <c:pt idx="454">
                  <c:v>1466.9583714062401</c:v>
                </c:pt>
                <c:pt idx="455">
                  <c:v>1402.6324733043602</c:v>
                </c:pt>
                <c:pt idx="456">
                  <c:v>1336.7182814221869</c:v>
                </c:pt>
                <c:pt idx="457">
                  <c:v>1350.2187785546803</c:v>
                </c:pt>
                <c:pt idx="458">
                  <c:v>1362.9251287970269</c:v>
                </c:pt>
                <c:pt idx="459">
                  <c:v>1258.0977392976667</c:v>
                </c:pt>
                <c:pt idx="460">
                  <c:v>1164.3884062603602</c:v>
                </c:pt>
                <c:pt idx="461">
                  <c:v>1079.4146890146667</c:v>
                </c:pt>
                <c:pt idx="462">
                  <c:v>1000</c:v>
                </c:pt>
                <c:pt idx="463">
                  <c:v>1000</c:v>
                </c:pt>
                <c:pt idx="464">
                  <c:v>1007.1473220113201</c:v>
                </c:pt>
                <c:pt idx="465">
                  <c:v>1055.5902823102667</c:v>
                </c:pt>
                <c:pt idx="466">
                  <c:v>1101.6508019387734</c:v>
                </c:pt>
                <c:pt idx="467">
                  <c:v>1135.0049713249334</c:v>
                </c:pt>
                <c:pt idx="468">
                  <c:v>1165.9767000406534</c:v>
                </c:pt>
                <c:pt idx="469">
                  <c:v>1212.0372196691601</c:v>
                </c:pt>
                <c:pt idx="470">
                  <c:v>1281.9221460020667</c:v>
                </c:pt>
                <c:pt idx="471">
                  <c:v>1372.4548914787867</c:v>
                </c:pt>
                <c:pt idx="472">
                  <c:v>1353.3953661152668</c:v>
                </c:pt>
                <c:pt idx="473">
                  <c:v>1334.3358407517469</c:v>
                </c:pt>
                <c:pt idx="474">
                  <c:v>1441.5456709215468</c:v>
                </c:pt>
                <c:pt idx="475">
                  <c:v>1546.3730604209068</c:v>
                </c:pt>
                <c:pt idx="476">
                  <c:v>1648.8180092498269</c:v>
                </c:pt>
                <c:pt idx="477">
                  <c:v>1565.4325857844269</c:v>
                </c:pt>
                <c:pt idx="478">
                  <c:v>1482.0471623190269</c:v>
                </c:pt>
                <c:pt idx="479">
                  <c:v>1546.3730604209068</c:v>
                </c:pt>
                <c:pt idx="480">
                  <c:v>1595.6101676100002</c:v>
                </c:pt>
                <c:pt idx="481">
                  <c:v>1486.812043659907</c:v>
                </c:pt>
                <c:pt idx="482">
                  <c:v>1424.8685862284669</c:v>
                </c:pt>
                <c:pt idx="483">
                  <c:v>1364.5134225773202</c:v>
                </c:pt>
                <c:pt idx="484">
                  <c:v>1381.9846541605468</c:v>
                </c:pt>
                <c:pt idx="485">
                  <c:v>1392.3085637324534</c:v>
                </c:pt>
                <c:pt idx="486">
                  <c:v>1394.6910044028937</c:v>
                </c:pt>
                <c:pt idx="487">
                  <c:v>1386.7495355014269</c:v>
                </c:pt>
                <c:pt idx="488">
                  <c:v>1361.3368350167334</c:v>
                </c:pt>
                <c:pt idx="489">
                  <c:v>1320.8353436192533</c:v>
                </c:pt>
                <c:pt idx="490">
                  <c:v>1394.6910044028937</c:v>
                </c:pt>
                <c:pt idx="491">
                  <c:v>1468.5466651865336</c:v>
                </c:pt>
                <c:pt idx="492">
                  <c:v>1388.3378292817201</c:v>
                </c:pt>
                <c:pt idx="493">
                  <c:v>1317.6587560586668</c:v>
                </c:pt>
                <c:pt idx="494">
                  <c:v>1266.0392081991336</c:v>
                </c:pt>
                <c:pt idx="495">
                  <c:v>1238.2440670440001</c:v>
                </c:pt>
                <c:pt idx="496">
                  <c:v>1231.0967450326802</c:v>
                </c:pt>
                <c:pt idx="497">
                  <c:v>1232.6850388129735</c:v>
                </c:pt>
                <c:pt idx="498">
                  <c:v>1241.4206546045868</c:v>
                </c:pt>
                <c:pt idx="499">
                  <c:v>1255.7152986272267</c:v>
                </c:pt>
                <c:pt idx="500">
                  <c:v>1269.2157957597201</c:v>
                </c:pt>
                <c:pt idx="501">
                  <c:v>1280.3338522217734</c:v>
                </c:pt>
                <c:pt idx="502">
                  <c:v>1289.0694680133868</c:v>
                </c:pt>
                <c:pt idx="503">
                  <c:v>1301.7758182557334</c:v>
                </c:pt>
                <c:pt idx="504">
                  <c:v>1320.0411967291068</c:v>
                </c:pt>
                <c:pt idx="505">
                  <c:v>1341.483162763067</c:v>
                </c:pt>
                <c:pt idx="506">
                  <c:v>1361.3368350167334</c:v>
                </c:pt>
                <c:pt idx="507">
                  <c:v>1375.6314790393735</c:v>
                </c:pt>
                <c:pt idx="508">
                  <c:v>1387.5436823915734</c:v>
                </c:pt>
                <c:pt idx="509">
                  <c:v>1397.8675919634802</c:v>
                </c:pt>
                <c:pt idx="510">
                  <c:v>1408.1915015353868</c:v>
                </c:pt>
                <c:pt idx="511">
                  <c:v>1416.9271173270001</c:v>
                </c:pt>
                <c:pt idx="512">
                  <c:v>1426.4568800087602</c:v>
                </c:pt>
                <c:pt idx="513">
                  <c:v>1437.5749364708136</c:v>
                </c:pt>
                <c:pt idx="514">
                  <c:v>1451.0754336033069</c:v>
                </c:pt>
                <c:pt idx="515">
                  <c:v>1336.7182814221869</c:v>
                </c:pt>
                <c:pt idx="516">
                  <c:v>1221.5669823509202</c:v>
                </c:pt>
                <c:pt idx="517">
                  <c:v>1230.3025981425335</c:v>
                </c:pt>
                <c:pt idx="518">
                  <c:v>1241.4206546045868</c:v>
                </c:pt>
                <c:pt idx="519">
                  <c:v>1258.8918861878135</c:v>
                </c:pt>
                <c:pt idx="520">
                  <c:v>1281.1279991119202</c:v>
                </c:pt>
                <c:pt idx="521">
                  <c:v>1304.9524058163202</c:v>
                </c:pt>
                <c:pt idx="522">
                  <c:v>1325.6002249601333</c:v>
                </c:pt>
                <c:pt idx="523">
                  <c:v>1340.6890158729202</c:v>
                </c:pt>
                <c:pt idx="524">
                  <c:v>1351.0129254448268</c:v>
                </c:pt>
                <c:pt idx="525">
                  <c:v>1356.5719536758534</c:v>
                </c:pt>
                <c:pt idx="526">
                  <c:v>1358.1602474561469</c:v>
                </c:pt>
                <c:pt idx="527">
                  <c:v>1355.7778067857068</c:v>
                </c:pt>
                <c:pt idx="528">
                  <c:v>1348.6304847743868</c:v>
                </c:pt>
                <c:pt idx="529">
                  <c:v>1336.7182814221869</c:v>
                </c:pt>
                <c:pt idx="530">
                  <c:v>1319.2470498389603</c:v>
                </c:pt>
                <c:pt idx="531">
                  <c:v>1294.6284962444133</c:v>
                </c:pt>
                <c:pt idx="532">
                  <c:v>1373.2490383689335</c:v>
                </c:pt>
                <c:pt idx="533">
                  <c:v>1452.6637273836002</c:v>
                </c:pt>
                <c:pt idx="534">
                  <c:v>1358.1602474561469</c:v>
                </c:pt>
                <c:pt idx="535">
                  <c:v>1258.8918861878135</c:v>
                </c:pt>
                <c:pt idx="536">
                  <c:v>1371.6607445886402</c:v>
                </c:pt>
                <c:pt idx="537">
                  <c:v>1488.4003374402002</c:v>
                </c:pt>
                <c:pt idx="538">
                  <c:v>1450.2812867131602</c:v>
                </c:pt>
                <c:pt idx="539">
                  <c:v>1372.4548914787867</c:v>
                </c:pt>
                <c:pt idx="540">
                  <c:v>1297.8050838050001</c:v>
                </c:pt>
                <c:pt idx="541">
                  <c:v>1240.6265077144401</c:v>
                </c:pt>
                <c:pt idx="542">
                  <c:v>1216.8021010100401</c:v>
                </c:pt>
                <c:pt idx="543">
                  <c:v>1244.5972421651734</c:v>
                </c:pt>
                <c:pt idx="544">
                  <c:v>1327.1885187404268</c:v>
                </c:pt>
                <c:pt idx="545">
                  <c:v>1285.8928804528</c:v>
                </c:pt>
                <c:pt idx="546">
                  <c:v>1244.5972421651734</c:v>
                </c:pt>
                <c:pt idx="547">
                  <c:v>1269.2157957597201</c:v>
                </c:pt>
                <c:pt idx="548">
                  <c:v>1274.7748239907469</c:v>
                </c:pt>
                <c:pt idx="549">
                  <c:v>1293.8343493542668</c:v>
                </c:pt>
                <c:pt idx="550">
                  <c:v>1339.1007220926267</c:v>
                </c:pt>
                <c:pt idx="551">
                  <c:v>1400.2500326339202</c:v>
                </c:pt>
                <c:pt idx="552">
                  <c:v>1318.4529029488135</c:v>
                </c:pt>
                <c:pt idx="553">
                  <c:v>1237.4499201538533</c:v>
                </c:pt>
                <c:pt idx="554">
                  <c:v>1258.0977392976667</c:v>
                </c:pt>
                <c:pt idx="555">
                  <c:v>1274.7748239907469</c:v>
                </c:pt>
                <c:pt idx="556">
                  <c:v>1291.4519086838268</c:v>
                </c:pt>
                <c:pt idx="557">
                  <c:v>1312.8938747177867</c:v>
                </c:pt>
                <c:pt idx="558">
                  <c:v>1339.8948689827735</c:v>
                </c:pt>
                <c:pt idx="559">
                  <c:v>1371.6607445886402</c:v>
                </c:pt>
                <c:pt idx="560">
                  <c:v>1402.6324733043602</c:v>
                </c:pt>
                <c:pt idx="561">
                  <c:v>1424.0744393383202</c:v>
                </c:pt>
                <c:pt idx="562">
                  <c:v>1430.4276144594935</c:v>
                </c:pt>
                <c:pt idx="563">
                  <c:v>1430.4276144594935</c:v>
                </c:pt>
                <c:pt idx="564">
                  <c:v>1424.0744393383202</c:v>
                </c:pt>
                <c:pt idx="565">
                  <c:v>1408.1915015353868</c:v>
                </c:pt>
                <c:pt idx="566">
                  <c:v>1386.7495355014269</c:v>
                </c:pt>
                <c:pt idx="567">
                  <c:v>1362.1309819068802</c:v>
                </c:pt>
                <c:pt idx="568">
                  <c:v>1336.7182814221869</c:v>
                </c:pt>
                <c:pt idx="569">
                  <c:v>1320.8353436192533</c:v>
                </c:pt>
                <c:pt idx="570">
                  <c:v>1316.0704622783735</c:v>
                </c:pt>
                <c:pt idx="571">
                  <c:v>1323.2177842896936</c:v>
                </c:pt>
                <c:pt idx="572">
                  <c:v>1347.83633788424</c:v>
                </c:pt>
                <c:pt idx="573">
                  <c:v>1381.9846541605468</c:v>
                </c:pt>
                <c:pt idx="574">
                  <c:v>1412.9563828762668</c:v>
                </c:pt>
                <c:pt idx="575">
                  <c:v>1434.398348910227</c:v>
                </c:pt>
                <c:pt idx="576">
                  <c:v>1447.8988460427202</c:v>
                </c:pt>
                <c:pt idx="577">
                  <c:v>1456.6344618343335</c:v>
                </c:pt>
                <c:pt idx="578">
                  <c:v>1338.3065752024802</c:v>
                </c:pt>
                <c:pt idx="579">
                  <c:v>1219.9786885706267</c:v>
                </c:pt>
                <c:pt idx="580">
                  <c:v>1226.3318636918</c:v>
                </c:pt>
                <c:pt idx="581">
                  <c:v>1231.8908919228268</c:v>
                </c:pt>
                <c:pt idx="582">
                  <c:v>1234.2733325932668</c:v>
                </c:pt>
                <c:pt idx="583">
                  <c:v>1235.8616263735601</c:v>
                </c:pt>
                <c:pt idx="584">
                  <c:v>1241.4206546045868</c:v>
                </c:pt>
                <c:pt idx="585">
                  <c:v>1253.3328579567867</c:v>
                </c:pt>
                <c:pt idx="586">
                  <c:v>1272.3923833203066</c:v>
                </c:pt>
                <c:pt idx="587">
                  <c:v>1295.4226431345601</c:v>
                </c:pt>
                <c:pt idx="588">
                  <c:v>1318.4529029488135</c:v>
                </c:pt>
                <c:pt idx="589">
                  <c:v>1335.9241345320402</c:v>
                </c:pt>
                <c:pt idx="590">
                  <c:v>1345.4538972138002</c:v>
                </c:pt>
                <c:pt idx="591">
                  <c:v>1347.83633788424</c:v>
                </c:pt>
                <c:pt idx="592">
                  <c:v>1345.4538972138002</c:v>
                </c:pt>
                <c:pt idx="593">
                  <c:v>1339.8948689827735</c:v>
                </c:pt>
                <c:pt idx="594">
                  <c:v>1331.1592531911601</c:v>
                </c:pt>
                <c:pt idx="595">
                  <c:v>1320.8353436192533</c:v>
                </c:pt>
                <c:pt idx="596">
                  <c:v>1312.09972782764</c:v>
                </c:pt>
                <c:pt idx="597">
                  <c:v>1308.9231402670534</c:v>
                </c:pt>
                <c:pt idx="598">
                  <c:v>1309.7172871572002</c:v>
                </c:pt>
                <c:pt idx="599">
                  <c:v>1315.276315388227</c:v>
                </c:pt>
                <c:pt idx="600">
                  <c:v>1328.7768125207201</c:v>
                </c:pt>
                <c:pt idx="601">
                  <c:v>1347.0421909940935</c:v>
                </c:pt>
                <c:pt idx="602">
                  <c:v>1366.8958632477602</c:v>
                </c:pt>
                <c:pt idx="603">
                  <c:v>1387.5436823915734</c:v>
                </c:pt>
                <c:pt idx="604">
                  <c:v>1405.0149139748</c:v>
                </c:pt>
                <c:pt idx="605">
                  <c:v>1413.7505297664134</c:v>
                </c:pt>
                <c:pt idx="606">
                  <c:v>1412.9563828762668</c:v>
                </c:pt>
                <c:pt idx="607">
                  <c:v>1404.2207670846535</c:v>
                </c:pt>
                <c:pt idx="608">
                  <c:v>1392.3085637324534</c:v>
                </c:pt>
                <c:pt idx="609">
                  <c:v>1379.6022134901068</c:v>
                </c:pt>
                <c:pt idx="610">
                  <c:v>1370.072450808347</c:v>
                </c:pt>
                <c:pt idx="611">
                  <c:v>1375.6314790393735</c:v>
                </c:pt>
                <c:pt idx="612">
                  <c:v>1390.7202699521602</c:v>
                </c:pt>
                <c:pt idx="613">
                  <c:v>1405.8090608649468</c:v>
                </c:pt>
                <c:pt idx="614">
                  <c:v>1410.5739422058268</c:v>
                </c:pt>
                <c:pt idx="615">
                  <c:v>1403.426620194507</c:v>
                </c:pt>
                <c:pt idx="616">
                  <c:v>1375.6314790393735</c:v>
                </c:pt>
                <c:pt idx="617">
                  <c:v>1331.9534000813069</c:v>
                </c:pt>
                <c:pt idx="618">
                  <c:v>1289.0694680133868</c:v>
                </c:pt>
                <c:pt idx="619">
                  <c:v>1245.3913890553201</c:v>
                </c:pt>
                <c:pt idx="620">
                  <c:v>1202.5074569874</c:v>
                </c:pt>
                <c:pt idx="621">
                  <c:v>1268.4216488695733</c:v>
                </c:pt>
                <c:pt idx="622">
                  <c:v>1334.3358407517469</c:v>
                </c:pt>
                <c:pt idx="623">
                  <c:v>1270.8040895400136</c:v>
                </c:pt>
                <c:pt idx="624">
                  <c:v>1262.0684737484</c:v>
                </c:pt>
                <c:pt idx="625">
                  <c:v>1289.0694680133868</c:v>
                </c:pt>
                <c:pt idx="626">
                  <c:v>1343.8656034335067</c:v>
                </c:pt>
                <c:pt idx="627">
                  <c:v>1283.5104397823602</c:v>
                </c:pt>
                <c:pt idx="628">
                  <c:v>1223.1552761312134</c:v>
                </c:pt>
                <c:pt idx="629">
                  <c:v>1289.8636149035335</c:v>
                </c:pt>
                <c:pt idx="630">
                  <c:v>1358.9543943462936</c:v>
                </c:pt>
                <c:pt idx="631">
                  <c:v>1289.8636149035335</c:v>
                </c:pt>
                <c:pt idx="632">
                  <c:v>1221.5669823509202</c:v>
                </c:pt>
                <c:pt idx="633">
                  <c:v>1250.1562703962002</c:v>
                </c:pt>
                <c:pt idx="634">
                  <c:v>1273.1865302104534</c:v>
                </c:pt>
                <c:pt idx="635">
                  <c:v>1293.8343493542668</c:v>
                </c:pt>
                <c:pt idx="636">
                  <c:v>1309.7172871572002</c:v>
                </c:pt>
                <c:pt idx="637">
                  <c:v>1319.2470498389603</c:v>
                </c:pt>
                <c:pt idx="638">
                  <c:v>1316.0704622783735</c:v>
                </c:pt>
                <c:pt idx="639">
                  <c:v>1285.8928804528</c:v>
                </c:pt>
                <c:pt idx="640">
                  <c:v>1235.8616263735601</c:v>
                </c:pt>
                <c:pt idx="641">
                  <c:v>1170.7415813815335</c:v>
                </c:pt>
                <c:pt idx="642">
                  <c:v>1111.97471151068</c:v>
                </c:pt>
                <c:pt idx="643">
                  <c:v>1000</c:v>
                </c:pt>
                <c:pt idx="644">
                  <c:v>1000</c:v>
                </c:pt>
                <c:pt idx="645">
                  <c:v>1000</c:v>
                </c:pt>
                <c:pt idx="646">
                  <c:v>1000</c:v>
                </c:pt>
                <c:pt idx="647">
                  <c:v>1000</c:v>
                </c:pt>
                <c:pt idx="648">
                  <c:v>1000</c:v>
                </c:pt>
                <c:pt idx="649">
                  <c:v>1000</c:v>
                </c:pt>
                <c:pt idx="650">
                  <c:v>1000</c:v>
                </c:pt>
                <c:pt idx="651">
                  <c:v>1000</c:v>
                </c:pt>
                <c:pt idx="652">
                  <c:v>1000</c:v>
                </c:pt>
                <c:pt idx="653">
                  <c:v>1000</c:v>
                </c:pt>
                <c:pt idx="654">
                  <c:v>1000</c:v>
                </c:pt>
                <c:pt idx="655">
                  <c:v>1000</c:v>
                </c:pt>
                <c:pt idx="656">
                  <c:v>1011.1180564620533</c:v>
                </c:pt>
                <c:pt idx="657">
                  <c:v>1080.2088359048134</c:v>
                </c:pt>
                <c:pt idx="658">
                  <c:v>1170.7415813815335</c:v>
                </c:pt>
                <c:pt idx="659">
                  <c:v>1255.7152986272267</c:v>
                </c:pt>
                <c:pt idx="660">
                  <c:v>1335.9241345320402</c:v>
                </c:pt>
                <c:pt idx="661">
                  <c:v>1453.4578742737469</c:v>
                </c:pt>
                <c:pt idx="662">
                  <c:v>1572.5799077957467</c:v>
                </c:pt>
                <c:pt idx="663">
                  <c:v>1531.2842695081204</c:v>
                </c:pt>
                <c:pt idx="664">
                  <c:v>1479.6647216485869</c:v>
                </c:pt>
                <c:pt idx="665">
                  <c:v>1548.755501091347</c:v>
                </c:pt>
                <c:pt idx="666">
                  <c:v>1612.2872523030801</c:v>
                </c:pt>
                <c:pt idx="667">
                  <c:v>1501.1066876825469</c:v>
                </c:pt>
                <c:pt idx="668">
                  <c:v>1389.9261230620136</c:v>
                </c:pt>
                <c:pt idx="669">
                  <c:v>1424.0744393383202</c:v>
                </c:pt>
                <c:pt idx="670">
                  <c:v>1456.6344618343335</c:v>
                </c:pt>
                <c:pt idx="671">
                  <c:v>1488.4003374402002</c:v>
                </c:pt>
                <c:pt idx="672">
                  <c:v>1520.1662130460668</c:v>
                </c:pt>
                <c:pt idx="673">
                  <c:v>1551.9320886519336</c:v>
                </c:pt>
                <c:pt idx="674">
                  <c:v>1580.5213766972136</c:v>
                </c:pt>
                <c:pt idx="675">
                  <c:v>1605.1399302917603</c:v>
                </c:pt>
                <c:pt idx="676">
                  <c:v>1628.1701901060137</c:v>
                </c:pt>
                <c:pt idx="677">
                  <c:v>1649.6121561399736</c:v>
                </c:pt>
                <c:pt idx="678">
                  <c:v>1667.8775346133471</c:v>
                </c:pt>
                <c:pt idx="679">
                  <c:v>1552.7262355420803</c:v>
                </c:pt>
                <c:pt idx="680">
                  <c:v>1436.7807895806668</c:v>
                </c:pt>
                <c:pt idx="681">
                  <c:v>1443.1339647018401</c:v>
                </c:pt>
                <c:pt idx="682">
                  <c:v>1450.2812867131602</c:v>
                </c:pt>
                <c:pt idx="683">
                  <c:v>1457.4286087244802</c:v>
                </c:pt>
                <c:pt idx="684">
                  <c:v>1463.7817838456535</c:v>
                </c:pt>
                <c:pt idx="685">
                  <c:v>1470.9291058569736</c:v>
                </c:pt>
                <c:pt idx="686">
                  <c:v>1477.2822809781469</c:v>
                </c:pt>
                <c:pt idx="687">
                  <c:v>1484.429602989467</c:v>
                </c:pt>
                <c:pt idx="688">
                  <c:v>1370.072450808347</c:v>
                </c:pt>
                <c:pt idx="689">
                  <c:v>1256.5094455173735</c:v>
                </c:pt>
                <c:pt idx="690">
                  <c:v>1259.68603307796</c:v>
                </c:pt>
                <c:pt idx="691">
                  <c:v>1258.8918861878135</c:v>
                </c:pt>
                <c:pt idx="692">
                  <c:v>1248.5679766159067</c:v>
                </c:pt>
                <c:pt idx="693">
                  <c:v>1223.1552761312134</c:v>
                </c:pt>
                <c:pt idx="694">
                  <c:v>1341.483162763067</c:v>
                </c:pt>
                <c:pt idx="695">
                  <c:v>1460.6051962850668</c:v>
                </c:pt>
                <c:pt idx="696">
                  <c:v>1467.7525182963868</c:v>
                </c:pt>
                <c:pt idx="697">
                  <c:v>1392.3085637324534</c:v>
                </c:pt>
                <c:pt idx="698">
                  <c:v>1329.5709594108669</c:v>
                </c:pt>
                <c:pt idx="699">
                  <c:v>1384.3670948309868</c:v>
                </c:pt>
                <c:pt idx="700">
                  <c:v>1439.1632302511068</c:v>
                </c:pt>
                <c:pt idx="701">
                  <c:v>1331.9534000813069</c:v>
                </c:pt>
                <c:pt idx="702">
                  <c:v>1250.9504172863467</c:v>
                </c:pt>
                <c:pt idx="703">
                  <c:v>1195.3601349760802</c:v>
                </c:pt>
                <c:pt idx="704">
                  <c:v>1120.7103273022933</c:v>
                </c:pt>
                <c:pt idx="705">
                  <c:v>1055.5902823102667</c:v>
                </c:pt>
                <c:pt idx="706">
                  <c:v>1000</c:v>
                </c:pt>
                <c:pt idx="707">
                  <c:v>1000</c:v>
                </c:pt>
                <c:pt idx="708">
                  <c:v>1000</c:v>
                </c:pt>
                <c:pt idx="709">
                  <c:v>1000</c:v>
                </c:pt>
                <c:pt idx="710">
                  <c:v>1000</c:v>
                </c:pt>
                <c:pt idx="711">
                  <c:v>1000</c:v>
                </c:pt>
                <c:pt idx="712">
                  <c:v>1000</c:v>
                </c:pt>
                <c:pt idx="713">
                  <c:v>1000</c:v>
                </c:pt>
                <c:pt idx="714">
                  <c:v>1000</c:v>
                </c:pt>
                <c:pt idx="715">
                  <c:v>1000</c:v>
                </c:pt>
                <c:pt idx="716">
                  <c:v>1000</c:v>
                </c:pt>
                <c:pt idx="717">
                  <c:v>1000</c:v>
                </c:pt>
                <c:pt idx="718">
                  <c:v>1000</c:v>
                </c:pt>
                <c:pt idx="719">
                  <c:v>1000</c:v>
                </c:pt>
                <c:pt idx="720">
                  <c:v>1000</c:v>
                </c:pt>
                <c:pt idx="721">
                  <c:v>1000</c:v>
                </c:pt>
                <c:pt idx="722">
                  <c:v>1000</c:v>
                </c:pt>
                <c:pt idx="723">
                  <c:v>1000</c:v>
                </c:pt>
                <c:pt idx="724">
                  <c:v>1000</c:v>
                </c:pt>
                <c:pt idx="725">
                  <c:v>1000</c:v>
                </c:pt>
                <c:pt idx="726">
                  <c:v>1000</c:v>
                </c:pt>
                <c:pt idx="727">
                  <c:v>1000</c:v>
                </c:pt>
                <c:pt idx="728">
                  <c:v>1000</c:v>
                </c:pt>
                <c:pt idx="729">
                  <c:v>1000</c:v>
                </c:pt>
                <c:pt idx="730">
                  <c:v>1000</c:v>
                </c:pt>
                <c:pt idx="731">
                  <c:v>1000</c:v>
                </c:pt>
                <c:pt idx="732">
                  <c:v>1000</c:v>
                </c:pt>
                <c:pt idx="733">
                  <c:v>1000</c:v>
                </c:pt>
                <c:pt idx="734">
                  <c:v>1000</c:v>
                </c:pt>
                <c:pt idx="735">
                  <c:v>1000</c:v>
                </c:pt>
                <c:pt idx="736">
                  <c:v>1000</c:v>
                </c:pt>
                <c:pt idx="737">
                  <c:v>1000</c:v>
                </c:pt>
                <c:pt idx="738">
                  <c:v>1000</c:v>
                </c:pt>
                <c:pt idx="739">
                  <c:v>1000</c:v>
                </c:pt>
                <c:pt idx="740">
                  <c:v>1000</c:v>
                </c:pt>
                <c:pt idx="741">
                  <c:v>1000</c:v>
                </c:pt>
                <c:pt idx="742">
                  <c:v>1000</c:v>
                </c:pt>
                <c:pt idx="743">
                  <c:v>1000</c:v>
                </c:pt>
                <c:pt idx="744">
                  <c:v>1000</c:v>
                </c:pt>
                <c:pt idx="745">
                  <c:v>1000</c:v>
                </c:pt>
                <c:pt idx="746">
                  <c:v>1000</c:v>
                </c:pt>
                <c:pt idx="747">
                  <c:v>1000</c:v>
                </c:pt>
                <c:pt idx="748">
                  <c:v>1000</c:v>
                </c:pt>
                <c:pt idx="749">
                  <c:v>1000</c:v>
                </c:pt>
                <c:pt idx="750">
                  <c:v>1000</c:v>
                </c:pt>
                <c:pt idx="751">
                  <c:v>1000</c:v>
                </c:pt>
                <c:pt idx="752">
                  <c:v>1000</c:v>
                </c:pt>
                <c:pt idx="753">
                  <c:v>1000</c:v>
                </c:pt>
                <c:pt idx="754">
                  <c:v>1000</c:v>
                </c:pt>
                <c:pt idx="755">
                  <c:v>1000</c:v>
                </c:pt>
                <c:pt idx="756">
                  <c:v>1000</c:v>
                </c:pt>
                <c:pt idx="757">
                  <c:v>1000</c:v>
                </c:pt>
                <c:pt idx="758">
                  <c:v>1000</c:v>
                </c:pt>
                <c:pt idx="759">
                  <c:v>1000</c:v>
                </c:pt>
                <c:pt idx="760">
                  <c:v>1000</c:v>
                </c:pt>
                <c:pt idx="761">
                  <c:v>1000</c:v>
                </c:pt>
                <c:pt idx="762">
                  <c:v>1000</c:v>
                </c:pt>
                <c:pt idx="763">
                  <c:v>1000</c:v>
                </c:pt>
                <c:pt idx="764">
                  <c:v>1000</c:v>
                </c:pt>
                <c:pt idx="765">
                  <c:v>1000</c:v>
                </c:pt>
                <c:pt idx="766">
                  <c:v>1000</c:v>
                </c:pt>
                <c:pt idx="767">
                  <c:v>1000</c:v>
                </c:pt>
                <c:pt idx="768">
                  <c:v>1000</c:v>
                </c:pt>
                <c:pt idx="769">
                  <c:v>1000</c:v>
                </c:pt>
                <c:pt idx="770">
                  <c:v>1000</c:v>
                </c:pt>
                <c:pt idx="771">
                  <c:v>1035.7366100566001</c:v>
                </c:pt>
                <c:pt idx="772">
                  <c:v>1123.0927679727333</c:v>
                </c:pt>
                <c:pt idx="773">
                  <c:v>1242.2148014947334</c:v>
                </c:pt>
                <c:pt idx="774">
                  <c:v>1361.3368350167334</c:v>
                </c:pt>
                <c:pt idx="775">
                  <c:v>1390.7202699521602</c:v>
                </c:pt>
                <c:pt idx="776">
                  <c:v>1313.6880216079335</c:v>
                </c:pt>
                <c:pt idx="777">
                  <c:v>1235.8616263735601</c:v>
                </c:pt>
                <c:pt idx="778">
                  <c:v>1276.3631177710402</c:v>
                </c:pt>
                <c:pt idx="779">
                  <c:v>1317.6587560586668</c:v>
                </c:pt>
                <c:pt idx="780">
                  <c:v>1335.1299876418934</c:v>
                </c:pt>
                <c:pt idx="781">
                  <c:v>1334.3358407517469</c:v>
                </c:pt>
                <c:pt idx="782">
                  <c:v>1324.0119311798401</c:v>
                </c:pt>
                <c:pt idx="783">
                  <c:v>1299.3933775852934</c:v>
                </c:pt>
                <c:pt idx="784">
                  <c:v>1373.2490383689335</c:v>
                </c:pt>
                <c:pt idx="785">
                  <c:v>1387.5436823915734</c:v>
                </c:pt>
                <c:pt idx="786">
                  <c:v>1331.1592531911601</c:v>
                </c:pt>
                <c:pt idx="787">
                  <c:v>1219.9786885706267</c:v>
                </c:pt>
                <c:pt idx="788">
                  <c:v>1136.5932651052267</c:v>
                </c:pt>
                <c:pt idx="789">
                  <c:v>1111.1805646205335</c:v>
                </c:pt>
                <c:pt idx="790">
                  <c:v>1146.1230277869868</c:v>
                </c:pt>
                <c:pt idx="791">
                  <c:v>1219.1845416804802</c:v>
                </c:pt>
                <c:pt idx="792">
                  <c:v>1316.0704622783735</c:v>
                </c:pt>
                <c:pt idx="793">
                  <c:v>1272.3923833203066</c:v>
                </c:pt>
                <c:pt idx="794">
                  <c:v>1227.9201574720935</c:v>
                </c:pt>
                <c:pt idx="795">
                  <c:v>1329.5709594108669</c:v>
                </c:pt>
                <c:pt idx="796">
                  <c:v>1426.4568800087602</c:v>
                </c:pt>
                <c:pt idx="797">
                  <c:v>1336.7182814221869</c:v>
                </c:pt>
                <c:pt idx="798">
                  <c:v>1247.7738297257602</c:v>
                </c:pt>
                <c:pt idx="799">
                  <c:v>1256.5094455173735</c:v>
                </c:pt>
                <c:pt idx="800">
                  <c:v>1273.9806771006001</c:v>
                </c:pt>
                <c:pt idx="801">
                  <c:v>1298.5992306951468</c:v>
                </c:pt>
                <c:pt idx="802">
                  <c:v>1327.1885187404268</c:v>
                </c:pt>
                <c:pt idx="803">
                  <c:v>1363.7192756871734</c:v>
                </c:pt>
                <c:pt idx="804">
                  <c:v>1415.3388235467069</c:v>
                </c:pt>
                <c:pt idx="805">
                  <c:v>1337.5124283123334</c:v>
                </c:pt>
                <c:pt idx="806">
                  <c:v>1258.8918861878135</c:v>
                </c:pt>
                <c:pt idx="807">
                  <c:v>1277.9514115513334</c:v>
                </c:pt>
                <c:pt idx="808">
                  <c:v>1285.8928804528</c:v>
                </c:pt>
                <c:pt idx="809">
                  <c:v>1294.6284962444133</c:v>
                </c:pt>
                <c:pt idx="810">
                  <c:v>1314.4821684980802</c:v>
                </c:pt>
                <c:pt idx="811">
                  <c:v>1344.6597503236535</c:v>
                </c:pt>
                <c:pt idx="812">
                  <c:v>1374.8373321492268</c:v>
                </c:pt>
                <c:pt idx="813">
                  <c:v>1393.8968575127469</c:v>
                </c:pt>
                <c:pt idx="814">
                  <c:v>1398.661738853627</c:v>
                </c:pt>
                <c:pt idx="815">
                  <c:v>1398.661738853627</c:v>
                </c:pt>
                <c:pt idx="816">
                  <c:v>1401.8383264142135</c:v>
                </c:pt>
                <c:pt idx="817">
                  <c:v>1415.3388235467069</c:v>
                </c:pt>
                <c:pt idx="818">
                  <c:v>1435.1924958003735</c:v>
                </c:pt>
                <c:pt idx="819">
                  <c:v>1452.6637273836002</c:v>
                </c:pt>
                <c:pt idx="820">
                  <c:v>1335.9241345320402</c:v>
                </c:pt>
                <c:pt idx="821">
                  <c:v>1219.1845416804802</c:v>
                </c:pt>
                <c:pt idx="822">
                  <c:v>1225.5377168016535</c:v>
                </c:pt>
                <c:pt idx="823">
                  <c:v>1231.0967450326802</c:v>
                </c:pt>
                <c:pt idx="824">
                  <c:v>1235.0674794834135</c:v>
                </c:pt>
                <c:pt idx="825">
                  <c:v>1235.8616263735601</c:v>
                </c:pt>
                <c:pt idx="826">
                  <c:v>1236.6557732637068</c:v>
                </c:pt>
                <c:pt idx="827">
                  <c:v>1234.2733325932668</c:v>
                </c:pt>
                <c:pt idx="828">
                  <c:v>1229.5084512523867</c:v>
                </c:pt>
                <c:pt idx="829">
                  <c:v>1341.483162763067</c:v>
                </c:pt>
                <c:pt idx="830">
                  <c:v>1453.4578742737469</c:v>
                </c:pt>
                <c:pt idx="831">
                  <c:v>1458.222755614627</c:v>
                </c:pt>
                <c:pt idx="832">
                  <c:v>1444.7222584821336</c:v>
                </c:pt>
                <c:pt idx="833">
                  <c:v>1427.2510268989067</c:v>
                </c:pt>
                <c:pt idx="834">
                  <c:v>1406.6032077550935</c:v>
                </c:pt>
                <c:pt idx="835">
                  <c:v>1381.9846541605468</c:v>
                </c:pt>
                <c:pt idx="836">
                  <c:v>1353.3953661152668</c:v>
                </c:pt>
                <c:pt idx="837">
                  <c:v>1324.8060780699868</c:v>
                </c:pt>
                <c:pt idx="838">
                  <c:v>1302.5699651458801</c:v>
                </c:pt>
                <c:pt idx="839">
                  <c:v>1295.4226431345601</c:v>
                </c:pt>
                <c:pt idx="840">
                  <c:v>1297.8050838050001</c:v>
                </c:pt>
                <c:pt idx="841">
                  <c:v>1310.5114340473467</c:v>
                </c:pt>
                <c:pt idx="842">
                  <c:v>1327.9826656305734</c:v>
                </c:pt>
                <c:pt idx="843">
                  <c:v>1335.9241345320402</c:v>
                </c:pt>
                <c:pt idx="844">
                  <c:v>1333.5416938616002</c:v>
                </c:pt>
                <c:pt idx="845">
                  <c:v>1324.0119311798401</c:v>
                </c:pt>
                <c:pt idx="846">
                  <c:v>1306.5406995966134</c:v>
                </c:pt>
                <c:pt idx="847">
                  <c:v>1281.9221460020667</c:v>
                </c:pt>
                <c:pt idx="848">
                  <c:v>1254.9211517370802</c:v>
                </c:pt>
                <c:pt idx="849">
                  <c:v>1235.0674794834135</c:v>
                </c:pt>
                <c:pt idx="850">
                  <c:v>1228.71430436224</c:v>
                </c:pt>
                <c:pt idx="851">
                  <c:v>1231.8908919228268</c:v>
                </c:pt>
                <c:pt idx="852">
                  <c:v>1245.3913890553201</c:v>
                </c:pt>
                <c:pt idx="853">
                  <c:v>1272.3923833203066</c:v>
                </c:pt>
                <c:pt idx="854">
                  <c:v>1304.1582589261734</c:v>
                </c:pt>
                <c:pt idx="855">
                  <c:v>1337.5124283123334</c:v>
                </c:pt>
                <c:pt idx="856">
                  <c:v>1370.072450808347</c:v>
                </c:pt>
                <c:pt idx="857">
                  <c:v>1402.6324733043602</c:v>
                </c:pt>
                <c:pt idx="858">
                  <c:v>1435.1924958003735</c:v>
                </c:pt>
                <c:pt idx="859">
                  <c:v>1466.1642245160936</c:v>
                </c:pt>
                <c:pt idx="860">
                  <c:v>1358.9543943462936</c:v>
                </c:pt>
                <c:pt idx="861">
                  <c:v>1252.5387110666402</c:v>
                </c:pt>
                <c:pt idx="862">
                  <c:v>1268.4216488695733</c:v>
                </c:pt>
                <c:pt idx="863">
                  <c:v>1281.9221460020667</c:v>
                </c:pt>
                <c:pt idx="864">
                  <c:v>1290.65776179368</c:v>
                </c:pt>
                <c:pt idx="865">
                  <c:v>1295.4226431345601</c:v>
                </c:pt>
                <c:pt idx="866">
                  <c:v>1295.4226431345601</c:v>
                </c:pt>
                <c:pt idx="867">
                  <c:v>1293.8343493542668</c:v>
                </c:pt>
                <c:pt idx="868">
                  <c:v>1290.65776179368</c:v>
                </c:pt>
                <c:pt idx="869">
                  <c:v>1285.8928804528</c:v>
                </c:pt>
                <c:pt idx="870">
                  <c:v>1281.1279991119202</c:v>
                </c:pt>
                <c:pt idx="871">
                  <c:v>1275.5689708808936</c:v>
                </c:pt>
                <c:pt idx="872">
                  <c:v>1270.8040895400136</c:v>
                </c:pt>
                <c:pt idx="873">
                  <c:v>1266.8333550892801</c:v>
                </c:pt>
                <c:pt idx="874">
                  <c:v>1264.4509144188401</c:v>
                </c:pt>
                <c:pt idx="875">
                  <c:v>1262.8626206385468</c:v>
                </c:pt>
                <c:pt idx="876">
                  <c:v>1259.68603307796</c:v>
                </c:pt>
                <c:pt idx="877">
                  <c:v>1249.3621235060534</c:v>
                </c:pt>
                <c:pt idx="878">
                  <c:v>1357.3661005660001</c:v>
                </c:pt>
                <c:pt idx="879">
                  <c:v>1464.5759307358003</c:v>
                </c:pt>
                <c:pt idx="880">
                  <c:v>1426.4568800087602</c:v>
                </c:pt>
                <c:pt idx="881">
                  <c:v>1377.2197728196668</c:v>
                </c:pt>
                <c:pt idx="882">
                  <c:v>1322.4236373995468</c:v>
                </c:pt>
                <c:pt idx="883">
                  <c:v>1270.8040895400136</c:v>
                </c:pt>
                <c:pt idx="884">
                  <c:v>1359.7485412364401</c:v>
                </c:pt>
                <c:pt idx="885">
                  <c:v>1447.8988460427202</c:v>
                </c:pt>
                <c:pt idx="886">
                  <c:v>1405.0149139748</c:v>
                </c:pt>
                <c:pt idx="887">
                  <c:v>1353.3953661152668</c:v>
                </c:pt>
                <c:pt idx="888">
                  <c:v>1289.0694680133868</c:v>
                </c:pt>
                <c:pt idx="889">
                  <c:v>1211.2430727790133</c:v>
                </c:pt>
                <c:pt idx="890">
                  <c:v>1158.8293780293334</c:v>
                </c:pt>
                <c:pt idx="891">
                  <c:v>1105.6215363895067</c:v>
                </c:pt>
                <c:pt idx="892">
                  <c:v>1053.2078416398267</c:v>
                </c:pt>
                <c:pt idx="893">
                  <c:v>1000</c:v>
                </c:pt>
                <c:pt idx="894">
                  <c:v>1000</c:v>
                </c:pt>
                <c:pt idx="895">
                  <c:v>1000</c:v>
                </c:pt>
                <c:pt idx="896">
                  <c:v>1000</c:v>
                </c:pt>
                <c:pt idx="897">
                  <c:v>1000</c:v>
                </c:pt>
                <c:pt idx="898">
                  <c:v>1000</c:v>
                </c:pt>
                <c:pt idx="899">
                  <c:v>1000</c:v>
                </c:pt>
                <c:pt idx="900">
                  <c:v>1000</c:v>
                </c:pt>
                <c:pt idx="901">
                  <c:v>1019.8536722536667</c:v>
                </c:pt>
                <c:pt idx="902">
                  <c:v>1098.4742143781866</c:v>
                </c:pt>
                <c:pt idx="903">
                  <c:v>1154.0644966884533</c:v>
                </c:pt>
                <c:pt idx="904">
                  <c:v>1232.6850388129735</c:v>
                </c:pt>
                <c:pt idx="905">
                  <c:v>1294.6284962444133</c:v>
                </c:pt>
                <c:pt idx="906">
                  <c:v>1322.4236373995468</c:v>
                </c:pt>
                <c:pt idx="907">
                  <c:v>1284.3045866725067</c:v>
                </c:pt>
                <c:pt idx="908">
                  <c:v>1245.3913890553201</c:v>
                </c:pt>
                <c:pt idx="909">
                  <c:v>1281.1279991119202</c:v>
                </c:pt>
                <c:pt idx="910">
                  <c:v>1289.8636149035335</c:v>
                </c:pt>
                <c:pt idx="911">
                  <c:v>1324.0119311798401</c:v>
                </c:pt>
                <c:pt idx="912">
                  <c:v>1395.4851512930402</c:v>
                </c:pt>
                <c:pt idx="913">
                  <c:v>1327.1885187404268</c:v>
                </c:pt>
                <c:pt idx="914">
                  <c:v>1259.68603307796</c:v>
                </c:pt>
                <c:pt idx="915">
                  <c:v>1312.8938747177867</c:v>
                </c:pt>
                <c:pt idx="916">
                  <c:v>1387.5436823915734</c:v>
                </c:pt>
                <c:pt idx="917">
                  <c:v>1330.3651063010136</c:v>
                </c:pt>
                <c:pt idx="918">
                  <c:v>1273.9806771006001</c:v>
                </c:pt>
                <c:pt idx="919">
                  <c:v>1315.276315388227</c:v>
                </c:pt>
                <c:pt idx="920">
                  <c:v>1354.9836598955603</c:v>
                </c:pt>
                <c:pt idx="921">
                  <c:v>1393.1027106226002</c:v>
                </c:pt>
                <c:pt idx="922">
                  <c:v>1415.3388235467069</c:v>
                </c:pt>
                <c:pt idx="923">
                  <c:v>1424.0744393383202</c:v>
                </c:pt>
                <c:pt idx="924">
                  <c:v>1413.7505297664134</c:v>
                </c:pt>
                <c:pt idx="925">
                  <c:v>1380.3963603802536</c:v>
                </c:pt>
                <c:pt idx="926">
                  <c:v>1368.4841570280535</c:v>
                </c:pt>
                <c:pt idx="927">
                  <c:v>1369.2783039182002</c:v>
                </c:pt>
                <c:pt idx="928">
                  <c:v>1368.4841570280535</c:v>
                </c:pt>
                <c:pt idx="929">
                  <c:v>1366.1017163576134</c:v>
                </c:pt>
                <c:pt idx="930">
                  <c:v>1366.8958632477602</c:v>
                </c:pt>
                <c:pt idx="931">
                  <c:v>1375.6314790393735</c:v>
                </c:pt>
                <c:pt idx="932">
                  <c:v>1391.5144168423069</c:v>
                </c:pt>
                <c:pt idx="933">
                  <c:v>1417.7212642171469</c:v>
                </c:pt>
                <c:pt idx="934">
                  <c:v>1447.1046991525736</c:v>
                </c:pt>
                <c:pt idx="935">
                  <c:v>1475.6939871978534</c:v>
                </c:pt>
                <c:pt idx="936">
                  <c:v>1363.7192756871734</c:v>
                </c:pt>
                <c:pt idx="937">
                  <c:v>1252.5387110666402</c:v>
                </c:pt>
                <c:pt idx="938">
                  <c:v>1259.68603307796</c:v>
                </c:pt>
                <c:pt idx="939">
                  <c:v>1265.2450613089868</c:v>
                </c:pt>
                <c:pt idx="940">
                  <c:v>1274.7748239907469</c:v>
                </c:pt>
                <c:pt idx="941">
                  <c:v>1284.3045866725067</c:v>
                </c:pt>
                <c:pt idx="942">
                  <c:v>1306.5406995966134</c:v>
                </c:pt>
                <c:pt idx="943">
                  <c:v>1335.9241345320402</c:v>
                </c:pt>
                <c:pt idx="944">
                  <c:v>1350.2187785546803</c:v>
                </c:pt>
                <c:pt idx="945">
                  <c:v>1359.7485412364401</c:v>
                </c:pt>
                <c:pt idx="946">
                  <c:v>1369.2783039182002</c:v>
                </c:pt>
                <c:pt idx="947">
                  <c:v>1370.8665976984935</c:v>
                </c:pt>
                <c:pt idx="948">
                  <c:v>1364.5134225773202</c:v>
                </c:pt>
                <c:pt idx="949">
                  <c:v>1362.1309819068802</c:v>
                </c:pt>
                <c:pt idx="950">
                  <c:v>1364.5134225773202</c:v>
                </c:pt>
                <c:pt idx="951">
                  <c:v>1369.2783039182002</c:v>
                </c:pt>
                <c:pt idx="952">
                  <c:v>1370.8665976984935</c:v>
                </c:pt>
                <c:pt idx="953">
                  <c:v>1371.6607445886402</c:v>
                </c:pt>
                <c:pt idx="954">
                  <c:v>1374.8373321492268</c:v>
                </c:pt>
                <c:pt idx="955">
                  <c:v>1378.0139197098135</c:v>
                </c:pt>
                <c:pt idx="956">
                  <c:v>1382.7788010506936</c:v>
                </c:pt>
                <c:pt idx="957">
                  <c:v>1385.9553886112801</c:v>
                </c:pt>
                <c:pt idx="958">
                  <c:v>1387.5436823915734</c:v>
                </c:pt>
                <c:pt idx="959">
                  <c:v>1378.0139197098135</c:v>
                </c:pt>
                <c:pt idx="960">
                  <c:v>1367.6900101379067</c:v>
                </c:pt>
                <c:pt idx="961">
                  <c:v>1358.9543943462936</c:v>
                </c:pt>
                <c:pt idx="962">
                  <c:v>1345.4538972138002</c:v>
                </c:pt>
                <c:pt idx="963">
                  <c:v>1328.7768125207201</c:v>
                </c:pt>
                <c:pt idx="964">
                  <c:v>1320.0411967291068</c:v>
                </c:pt>
                <c:pt idx="965">
                  <c:v>1312.8938747177867</c:v>
                </c:pt>
                <c:pt idx="966">
                  <c:v>1301.7758182557334</c:v>
                </c:pt>
                <c:pt idx="967">
                  <c:v>1288.27532112324</c:v>
                </c:pt>
                <c:pt idx="968">
                  <c:v>1280.3338522217734</c:v>
                </c:pt>
                <c:pt idx="969">
                  <c:v>1281.1279991119202</c:v>
                </c:pt>
                <c:pt idx="970">
                  <c:v>1290.65776179368</c:v>
                </c:pt>
                <c:pt idx="971">
                  <c:v>1306.5406995966134</c:v>
                </c:pt>
                <c:pt idx="972">
                  <c:v>1316.86460916852</c:v>
                </c:pt>
                <c:pt idx="973">
                  <c:v>1320.0411967291068</c:v>
                </c:pt>
                <c:pt idx="974">
                  <c:v>1324.0119311798401</c:v>
                </c:pt>
                <c:pt idx="975">
                  <c:v>1332.7475469714536</c:v>
                </c:pt>
                <c:pt idx="976">
                  <c:v>1343.0714565433602</c:v>
                </c:pt>
                <c:pt idx="977">
                  <c:v>1345.4538972138002</c:v>
                </c:pt>
                <c:pt idx="978">
                  <c:v>1340.6890158729202</c:v>
                </c:pt>
                <c:pt idx="979">
                  <c:v>1329.5709594108669</c:v>
                </c:pt>
                <c:pt idx="980">
                  <c:v>1324.8060780699868</c:v>
                </c:pt>
                <c:pt idx="981">
                  <c:v>1321.6294905094001</c:v>
                </c:pt>
                <c:pt idx="982">
                  <c:v>1313.6880216079335</c:v>
                </c:pt>
                <c:pt idx="983">
                  <c:v>1304.1582589261734</c:v>
                </c:pt>
                <c:pt idx="984">
                  <c:v>1293.0402024641201</c:v>
                </c:pt>
                <c:pt idx="985">
                  <c:v>1281.1279991119202</c:v>
                </c:pt>
                <c:pt idx="986">
                  <c:v>1273.9806771006001</c:v>
                </c:pt>
                <c:pt idx="987">
                  <c:v>1269.2157957597201</c:v>
                </c:pt>
                <c:pt idx="988">
                  <c:v>1258.8918861878135</c:v>
                </c:pt>
                <c:pt idx="989">
                  <c:v>1245.3913890553201</c:v>
                </c:pt>
                <c:pt idx="990">
                  <c:v>1237.4499201538533</c:v>
                </c:pt>
                <c:pt idx="991">
                  <c:v>1231.8908919228268</c:v>
                </c:pt>
                <c:pt idx="992">
                  <c:v>1350.2187785546803</c:v>
                </c:pt>
                <c:pt idx="993">
                  <c:v>1469.3408120766803</c:v>
                </c:pt>
                <c:pt idx="994">
                  <c:v>1451.0754336033069</c:v>
                </c:pt>
                <c:pt idx="995">
                  <c:v>1424.8685862284669</c:v>
                </c:pt>
                <c:pt idx="996">
                  <c:v>1379.6022134901068</c:v>
                </c:pt>
                <c:pt idx="997">
                  <c:v>1332.7475469714536</c:v>
                </c:pt>
                <c:pt idx="998">
                  <c:v>1285.0987335626535</c:v>
                </c:pt>
                <c:pt idx="999">
                  <c:v>1351.8070723349733</c:v>
                </c:pt>
                <c:pt idx="1000">
                  <c:v>1417.7212642171469</c:v>
                </c:pt>
                <c:pt idx="1001">
                  <c:v>1344.6597503236535</c:v>
                </c:pt>
                <c:pt idx="1002">
                  <c:v>1401.8383264142135</c:v>
                </c:pt>
                <c:pt idx="1003">
                  <c:v>1459.0169025047735</c:v>
                </c:pt>
                <c:pt idx="1004">
                  <c:v>1409.7797953156801</c:v>
                </c:pt>
                <c:pt idx="1005">
                  <c:v>1355.7778067857068</c:v>
                </c:pt>
                <c:pt idx="1006">
                  <c:v>1385.9553886112801</c:v>
                </c:pt>
                <c:pt idx="1007">
                  <c:v>1416.1329704368536</c:v>
                </c:pt>
                <c:pt idx="1008">
                  <c:v>1360.5426881265867</c:v>
                </c:pt>
                <c:pt idx="1009">
                  <c:v>1295.4226431345601</c:v>
                </c:pt>
                <c:pt idx="1010">
                  <c:v>1208.8606321085736</c:v>
                </c:pt>
                <c:pt idx="1011">
                  <c:v>1142.1522933362535</c:v>
                </c:pt>
                <c:pt idx="1012">
                  <c:v>1128.6517962037601</c:v>
                </c:pt>
                <c:pt idx="1013">
                  <c:v>1141.3581464461067</c:v>
                </c:pt>
                <c:pt idx="1014">
                  <c:v>1200.12501631696</c:v>
                </c:pt>
                <c:pt idx="1015">
                  <c:v>1315.276315388227</c:v>
                </c:pt>
                <c:pt idx="1016">
                  <c:v>1306.5406995966134</c:v>
                </c:pt>
                <c:pt idx="1017">
                  <c:v>1297.0109369148536</c:v>
                </c:pt>
                <c:pt idx="1018">
                  <c:v>1344.6597503236535</c:v>
                </c:pt>
                <c:pt idx="1019">
                  <c:v>1372.4548914787867</c:v>
                </c:pt>
                <c:pt idx="1020">
                  <c:v>1416.9271173270001</c:v>
                </c:pt>
                <c:pt idx="1021">
                  <c:v>1446.3105522624269</c:v>
                </c:pt>
                <c:pt idx="1022">
                  <c:v>1349.4246316645335</c:v>
                </c:pt>
                <c:pt idx="1023">
                  <c:v>1252.5387110666402</c:v>
                </c:pt>
                <c:pt idx="1024">
                  <c:v>1307.3348464867602</c:v>
                </c:pt>
                <c:pt idx="1025">
                  <c:v>1378.8080665999603</c:v>
                </c:pt>
                <c:pt idx="1026">
                  <c:v>1432.8100551299335</c:v>
                </c:pt>
                <c:pt idx="1027">
                  <c:v>1327.9826656305734</c:v>
                </c:pt>
                <c:pt idx="1028">
                  <c:v>1223.1552761312134</c:v>
                </c:pt>
                <c:pt idx="1029">
                  <c:v>1250.9504172863467</c:v>
                </c:pt>
                <c:pt idx="1030">
                  <c:v>1273.9806771006001</c:v>
                </c:pt>
                <c:pt idx="1031">
                  <c:v>1289.0694680133868</c:v>
                </c:pt>
                <c:pt idx="1032">
                  <c:v>1291.4519086838268</c:v>
                </c:pt>
                <c:pt idx="1033">
                  <c:v>1281.9221460020667</c:v>
                </c:pt>
                <c:pt idx="1034">
                  <c:v>1268.4216488695733</c:v>
                </c:pt>
                <c:pt idx="1035">
                  <c:v>1267.6275019794268</c:v>
                </c:pt>
                <c:pt idx="1036">
                  <c:v>1280.3338522217734</c:v>
                </c:pt>
                <c:pt idx="1037">
                  <c:v>1301.7758182557334</c:v>
                </c:pt>
                <c:pt idx="1038">
                  <c:v>1318.4529029488135</c:v>
                </c:pt>
                <c:pt idx="1039">
                  <c:v>1335.1299876418934</c:v>
                </c:pt>
                <c:pt idx="1040">
                  <c:v>1358.9543943462936</c:v>
                </c:pt>
                <c:pt idx="1041">
                  <c:v>1383.5729479408401</c:v>
                </c:pt>
                <c:pt idx="1042">
                  <c:v>1397.8675919634802</c:v>
                </c:pt>
                <c:pt idx="1043">
                  <c:v>1415.3388235467069</c:v>
                </c:pt>
                <c:pt idx="1044">
                  <c:v>1439.1632302511068</c:v>
                </c:pt>
                <c:pt idx="1045">
                  <c:v>1452.6637273836002</c:v>
                </c:pt>
                <c:pt idx="1046">
                  <c:v>1458.222755614627</c:v>
                </c:pt>
                <c:pt idx="1047">
                  <c:v>1340.6890158729202</c:v>
                </c:pt>
                <c:pt idx="1048">
                  <c:v>1223.94942302136</c:v>
                </c:pt>
                <c:pt idx="1049">
                  <c:v>1231.8908919228268</c:v>
                </c:pt>
                <c:pt idx="1050">
                  <c:v>1246.9796828356134</c:v>
                </c:pt>
                <c:pt idx="1051">
                  <c:v>1265.2450613089868</c:v>
                </c:pt>
                <c:pt idx="1052">
                  <c:v>1277.9514115513334</c:v>
                </c:pt>
                <c:pt idx="1053">
                  <c:v>1280.3338522217734</c:v>
                </c:pt>
                <c:pt idx="1054">
                  <c:v>1279.5397053316269</c:v>
                </c:pt>
                <c:pt idx="1055">
                  <c:v>1277.1572646611867</c:v>
                </c:pt>
                <c:pt idx="1056">
                  <c:v>1273.9806771006001</c:v>
                </c:pt>
                <c:pt idx="1057">
                  <c:v>1270.8040895400136</c:v>
                </c:pt>
                <c:pt idx="1058">
                  <c:v>1266.0392081991336</c:v>
                </c:pt>
                <c:pt idx="1059">
                  <c:v>1252.5387110666402</c:v>
                </c:pt>
                <c:pt idx="1060">
                  <c:v>1239.0382139341468</c:v>
                </c:pt>
                <c:pt idx="1061">
                  <c:v>1235.0674794834135</c:v>
                </c:pt>
                <c:pt idx="1062">
                  <c:v>1238.2440670440001</c:v>
                </c:pt>
                <c:pt idx="1063">
                  <c:v>1246.1855359454667</c:v>
                </c:pt>
                <c:pt idx="1064">
                  <c:v>1250.1562703962002</c:v>
                </c:pt>
                <c:pt idx="1065">
                  <c:v>1251.7445641764934</c:v>
                </c:pt>
                <c:pt idx="1066">
                  <c:v>1250.1562703962002</c:v>
                </c:pt>
                <c:pt idx="1067">
                  <c:v>1243.0089483848801</c:v>
                </c:pt>
                <c:pt idx="1068">
                  <c:v>1238.2440670440001</c:v>
                </c:pt>
                <c:pt idx="1069">
                  <c:v>1238.2440670440001</c:v>
                </c:pt>
                <c:pt idx="1070">
                  <c:v>1233.47918570312</c:v>
                </c:pt>
                <c:pt idx="1071">
                  <c:v>1351.8070723349733</c:v>
                </c:pt>
                <c:pt idx="1072">
                  <c:v>1470.1349589668271</c:v>
                </c:pt>
                <c:pt idx="1073">
                  <c:v>1462.9876369555068</c:v>
                </c:pt>
                <c:pt idx="1074">
                  <c:v>1453.4578742737469</c:v>
                </c:pt>
                <c:pt idx="1075">
                  <c:v>1439.9573771412533</c:v>
                </c:pt>
                <c:pt idx="1076">
                  <c:v>1424.8685862284669</c:v>
                </c:pt>
                <c:pt idx="1077">
                  <c:v>1408.9856484255336</c:v>
                </c:pt>
                <c:pt idx="1078">
                  <c:v>1394.6910044028937</c:v>
                </c:pt>
                <c:pt idx="1079">
                  <c:v>1380.3963603802536</c:v>
                </c:pt>
                <c:pt idx="1080">
                  <c:v>1368.4841570280535</c:v>
                </c:pt>
                <c:pt idx="1081">
                  <c:v>1361.3368350167334</c:v>
                </c:pt>
                <c:pt idx="1082">
                  <c:v>1358.9543943462936</c:v>
                </c:pt>
                <c:pt idx="1083">
                  <c:v>1351.8070723349733</c:v>
                </c:pt>
                <c:pt idx="1084">
                  <c:v>1346.2480441039468</c:v>
                </c:pt>
                <c:pt idx="1085">
                  <c:v>1342.2773096532135</c:v>
                </c:pt>
                <c:pt idx="1086">
                  <c:v>1337.5124283123334</c:v>
                </c:pt>
                <c:pt idx="1087">
                  <c:v>1343.8656034335067</c:v>
                </c:pt>
                <c:pt idx="1088">
                  <c:v>1367.6900101379067</c:v>
                </c:pt>
                <c:pt idx="1089">
                  <c:v>1379.6022134901068</c:v>
                </c:pt>
                <c:pt idx="1090">
                  <c:v>1374.8373321492268</c:v>
                </c:pt>
                <c:pt idx="1091">
                  <c:v>1362.1309819068802</c:v>
                </c:pt>
                <c:pt idx="1092">
                  <c:v>1354.1895130054136</c:v>
                </c:pt>
                <c:pt idx="1093">
                  <c:v>1350.2187785546803</c:v>
                </c:pt>
                <c:pt idx="1094">
                  <c:v>1340.6890158729202</c:v>
                </c:pt>
                <c:pt idx="1095">
                  <c:v>1324.8060780699868</c:v>
                </c:pt>
                <c:pt idx="1096">
                  <c:v>1311.3055809374935</c:v>
                </c:pt>
                <c:pt idx="1097">
                  <c:v>1293.8343493542668</c:v>
                </c:pt>
                <c:pt idx="1098">
                  <c:v>1278.7455584414802</c:v>
                </c:pt>
                <c:pt idx="1099">
                  <c:v>1282.7162928922135</c:v>
                </c:pt>
                <c:pt idx="1100">
                  <c:v>1307.3348464867602</c:v>
                </c:pt>
                <c:pt idx="1101">
                  <c:v>1327.9826656305734</c:v>
                </c:pt>
                <c:pt idx="1102">
                  <c:v>1338.3065752024802</c:v>
                </c:pt>
                <c:pt idx="1103">
                  <c:v>1348.6304847743868</c:v>
                </c:pt>
                <c:pt idx="1104">
                  <c:v>1372.4548914787867</c:v>
                </c:pt>
                <c:pt idx="1105">
                  <c:v>1416.1329704368536</c:v>
                </c:pt>
                <c:pt idx="1106">
                  <c:v>1447.1046991525736</c:v>
                </c:pt>
                <c:pt idx="1107">
                  <c:v>1455.840314944187</c:v>
                </c:pt>
                <c:pt idx="1108">
                  <c:v>1454.2520211638935</c:v>
                </c:pt>
                <c:pt idx="1109">
                  <c:v>1452.6637273836002</c:v>
                </c:pt>
                <c:pt idx="1110">
                  <c:v>1451.0754336033069</c:v>
                </c:pt>
                <c:pt idx="1111">
                  <c:v>1447.1046991525736</c:v>
                </c:pt>
                <c:pt idx="1112">
                  <c:v>1441.5456709215468</c:v>
                </c:pt>
                <c:pt idx="1113">
                  <c:v>1446.3105522624269</c:v>
                </c:pt>
                <c:pt idx="1114">
                  <c:v>1460.6051962850668</c:v>
                </c:pt>
                <c:pt idx="1115">
                  <c:v>1344.6597503236535</c:v>
                </c:pt>
                <c:pt idx="1116">
                  <c:v>1228.71430436224</c:v>
                </c:pt>
                <c:pt idx="1117">
                  <c:v>1245.3913890553201</c:v>
                </c:pt>
                <c:pt idx="1118">
                  <c:v>1256.5094455173735</c:v>
                </c:pt>
                <c:pt idx="1119">
                  <c:v>1258.0977392976667</c:v>
                </c:pt>
                <c:pt idx="1120">
                  <c:v>1257.3035924075202</c:v>
                </c:pt>
                <c:pt idx="1121">
                  <c:v>1254.9211517370802</c:v>
                </c:pt>
                <c:pt idx="1122">
                  <c:v>1246.1855359454667</c:v>
                </c:pt>
                <c:pt idx="1123">
                  <c:v>1239.0382139341468</c:v>
                </c:pt>
                <c:pt idx="1124">
                  <c:v>1241.4206546045868</c:v>
                </c:pt>
                <c:pt idx="1125">
                  <c:v>1247.7738297257602</c:v>
                </c:pt>
                <c:pt idx="1126">
                  <c:v>1250.1562703962002</c:v>
                </c:pt>
                <c:pt idx="1127">
                  <c:v>1250.1562703962002</c:v>
                </c:pt>
                <c:pt idx="1128">
                  <c:v>1251.7445641764934</c:v>
                </c:pt>
                <c:pt idx="1129">
                  <c:v>1254.1270048469335</c:v>
                </c:pt>
                <c:pt idx="1130">
                  <c:v>1254.9211517370802</c:v>
                </c:pt>
                <c:pt idx="1131">
                  <c:v>1249.3621235060534</c:v>
                </c:pt>
                <c:pt idx="1132">
                  <c:v>1240.6265077144401</c:v>
                </c:pt>
                <c:pt idx="1133">
                  <c:v>1236.6557732637068</c:v>
                </c:pt>
                <c:pt idx="1134">
                  <c:v>1351.8070723349733</c:v>
                </c:pt>
                <c:pt idx="1135">
                  <c:v>1467.7525182963868</c:v>
                </c:pt>
                <c:pt idx="1136">
                  <c:v>1413.7505297664134</c:v>
                </c:pt>
                <c:pt idx="1137">
                  <c:v>1350.2187785546803</c:v>
                </c:pt>
                <c:pt idx="1138">
                  <c:v>1410.5739422058268</c:v>
                </c:pt>
                <c:pt idx="1139">
                  <c:v>1470.1349589668271</c:v>
                </c:pt>
                <c:pt idx="1140">
                  <c:v>1374.8373321492268</c:v>
                </c:pt>
                <c:pt idx="1141">
                  <c:v>1278.7455584414802</c:v>
                </c:pt>
                <c:pt idx="1142">
                  <c:v>1183.4479316238801</c:v>
                </c:pt>
                <c:pt idx="1143">
                  <c:v>1104.0332426092134</c:v>
                </c:pt>
                <c:pt idx="1144">
                  <c:v>1039.7073445073333</c:v>
                </c:pt>
                <c:pt idx="1145">
                  <c:v>1000</c:v>
                </c:pt>
                <c:pt idx="1146">
                  <c:v>1000</c:v>
                </c:pt>
                <c:pt idx="1147">
                  <c:v>1000</c:v>
                </c:pt>
                <c:pt idx="1148">
                  <c:v>1000</c:v>
                </c:pt>
                <c:pt idx="1149">
                  <c:v>1000</c:v>
                </c:pt>
                <c:pt idx="1150">
                  <c:v>1000</c:v>
                </c:pt>
                <c:pt idx="1151">
                  <c:v>1000</c:v>
                </c:pt>
                <c:pt idx="1152">
                  <c:v>1000</c:v>
                </c:pt>
                <c:pt idx="1153">
                  <c:v>1000</c:v>
                </c:pt>
                <c:pt idx="1154">
                  <c:v>1000</c:v>
                </c:pt>
                <c:pt idx="1155">
                  <c:v>1000</c:v>
                </c:pt>
                <c:pt idx="1156">
                  <c:v>1000</c:v>
                </c:pt>
                <c:pt idx="1157">
                  <c:v>1000</c:v>
                </c:pt>
                <c:pt idx="1158">
                  <c:v>1000</c:v>
                </c:pt>
                <c:pt idx="1159">
                  <c:v>1000</c:v>
                </c:pt>
                <c:pt idx="1160">
                  <c:v>1000</c:v>
                </c:pt>
                <c:pt idx="1161">
                  <c:v>1000</c:v>
                </c:pt>
                <c:pt idx="1162">
                  <c:v>1000</c:v>
                </c:pt>
                <c:pt idx="1163">
                  <c:v>1000</c:v>
                </c:pt>
                <c:pt idx="1164">
                  <c:v>1000</c:v>
                </c:pt>
                <c:pt idx="1165">
                  <c:v>1000</c:v>
                </c:pt>
                <c:pt idx="1166">
                  <c:v>1000</c:v>
                </c:pt>
                <c:pt idx="1167">
                  <c:v>1000</c:v>
                </c:pt>
                <c:pt idx="1168">
                  <c:v>1000</c:v>
                </c:pt>
                <c:pt idx="1169">
                  <c:v>1000</c:v>
                </c:pt>
                <c:pt idx="1170">
                  <c:v>1000</c:v>
                </c:pt>
                <c:pt idx="1171">
                  <c:v>1000</c:v>
                </c:pt>
                <c:pt idx="1172">
                  <c:v>1000</c:v>
                </c:pt>
                <c:pt idx="1173">
                  <c:v>1000</c:v>
                </c:pt>
                <c:pt idx="1174">
                  <c:v>1000</c:v>
                </c:pt>
                <c:pt idx="1175">
                  <c:v>1000</c:v>
                </c:pt>
                <c:pt idx="1176">
                  <c:v>1000</c:v>
                </c:pt>
                <c:pt idx="1177">
                  <c:v>1000</c:v>
                </c:pt>
                <c:pt idx="1178">
                  <c:v>1000</c:v>
                </c:pt>
                <c:pt idx="1179">
                  <c:v>1000</c:v>
                </c:pt>
                <c:pt idx="1180">
                  <c:v>1000</c:v>
                </c:pt>
                <c:pt idx="1181">
                  <c:v>1000</c:v>
                </c:pt>
                <c:pt idx="1182">
                  <c:v>1000</c:v>
                </c:pt>
                <c:pt idx="1183">
                  <c:v>1000</c:v>
                </c:pt>
                <c:pt idx="1184">
                  <c:v>1000</c:v>
                </c:pt>
                <c:pt idx="1185">
                  <c:v>1000</c:v>
                </c:pt>
                <c:pt idx="1186">
                  <c:v>1000</c:v>
                </c:pt>
                <c:pt idx="1187">
                  <c:v>1000</c:v>
                </c:pt>
                <c:pt idx="1188">
                  <c:v>1000</c:v>
                </c:pt>
                <c:pt idx="1189">
                  <c:v>1000</c:v>
                </c:pt>
                <c:pt idx="1190">
                  <c:v>1000</c:v>
                </c:pt>
                <c:pt idx="1191">
                  <c:v>1000</c:v>
                </c:pt>
                <c:pt idx="1192">
                  <c:v>1000</c:v>
                </c:pt>
                <c:pt idx="1193">
                  <c:v>1000</c:v>
                </c:pt>
                <c:pt idx="1194">
                  <c:v>1000</c:v>
                </c:pt>
                <c:pt idx="1195">
                  <c:v>1000</c:v>
                </c:pt>
                <c:pt idx="1196">
                  <c:v>1100.0625081584801</c:v>
                </c:pt>
                <c:pt idx="1197">
                  <c:v>1216.8021010100401</c:v>
                </c:pt>
                <c:pt idx="1198">
                  <c:v>1320.8353436192533</c:v>
                </c:pt>
                <c:pt idx="1199">
                  <c:v>1366.1017163576134</c:v>
                </c:pt>
                <c:pt idx="1200">
                  <c:v>1354.1895130054136</c:v>
                </c:pt>
                <c:pt idx="1201">
                  <c:v>1339.1007220926267</c:v>
                </c:pt>
                <c:pt idx="1202">
                  <c:v>1340.6890158729202</c:v>
                </c:pt>
                <c:pt idx="1203">
                  <c:v>1286.6870273429467</c:v>
                </c:pt>
                <c:pt idx="1204">
                  <c:v>1232.6850388129735</c:v>
                </c:pt>
                <c:pt idx="1205">
                  <c:v>1347.83633788424</c:v>
                </c:pt>
                <c:pt idx="1206">
                  <c:v>1435.9866426905201</c:v>
                </c:pt>
                <c:pt idx="1207">
                  <c:v>1356.5719536758534</c:v>
                </c:pt>
                <c:pt idx="1208">
                  <c:v>1277.1572646611867</c:v>
                </c:pt>
                <c:pt idx="1209">
                  <c:v>1339.1007220926267</c:v>
                </c:pt>
                <c:pt idx="1210">
                  <c:v>1412.9563828762668</c:v>
                </c:pt>
                <c:pt idx="1211">
                  <c:v>1490.7827781106403</c:v>
                </c:pt>
                <c:pt idx="1212">
                  <c:v>1566.2267326745737</c:v>
                </c:pt>
                <c:pt idx="1213">
                  <c:v>1461.3993431752135</c:v>
                </c:pt>
                <c:pt idx="1214">
                  <c:v>1356.5719536758534</c:v>
                </c:pt>
                <c:pt idx="1215">
                  <c:v>1367.6900101379067</c:v>
                </c:pt>
                <c:pt idx="1216">
                  <c:v>1371.6607445886402</c:v>
                </c:pt>
                <c:pt idx="1217">
                  <c:v>1381.9846541605468</c:v>
                </c:pt>
                <c:pt idx="1218">
                  <c:v>1401.0441795240667</c:v>
                </c:pt>
                <c:pt idx="1219">
                  <c:v>1425.6627331186137</c:v>
                </c:pt>
                <c:pt idx="1220">
                  <c:v>1451.8695804934534</c:v>
                </c:pt>
                <c:pt idx="1221">
                  <c:v>1478.0764278682936</c:v>
                </c:pt>
                <c:pt idx="1222">
                  <c:v>1505.8715690234269</c:v>
                </c:pt>
                <c:pt idx="1223">
                  <c:v>1533.6667101785602</c:v>
                </c:pt>
                <c:pt idx="1224">
                  <c:v>1561.4618513336936</c:v>
                </c:pt>
                <c:pt idx="1225">
                  <c:v>1588.4628455986804</c:v>
                </c:pt>
                <c:pt idx="1226">
                  <c:v>1615.4638398636671</c:v>
                </c:pt>
                <c:pt idx="1227">
                  <c:v>1641.6706872385068</c:v>
                </c:pt>
                <c:pt idx="1228">
                  <c:v>1667.8775346133471</c:v>
                </c:pt>
                <c:pt idx="1229">
                  <c:v>1694.084381988187</c:v>
                </c:pt>
                <c:pt idx="1230">
                  <c:v>1718.7029355827337</c:v>
                </c:pt>
                <c:pt idx="1231">
                  <c:v>1742.5273422871337</c:v>
                </c:pt>
                <c:pt idx="1232">
                  <c:v>1768.7341896619737</c:v>
                </c:pt>
                <c:pt idx="1233">
                  <c:v>1794.1468901466669</c:v>
                </c:pt>
                <c:pt idx="1234">
                  <c:v>1762.3810145408004</c:v>
                </c:pt>
                <c:pt idx="1235">
                  <c:v>1650.4063030301204</c:v>
                </c:pt>
                <c:pt idx="1236">
                  <c:v>1540.8140321898802</c:v>
                </c:pt>
                <c:pt idx="1237">
                  <c:v>1461.3993431752135</c:v>
                </c:pt>
                <c:pt idx="1238">
                  <c:v>1464.5759307358003</c:v>
                </c:pt>
                <c:pt idx="1239">
                  <c:v>1472.5173996372669</c:v>
                </c:pt>
                <c:pt idx="1240">
                  <c:v>1484.429602989467</c:v>
                </c:pt>
                <c:pt idx="1241">
                  <c:v>1497.1359532318136</c:v>
                </c:pt>
                <c:pt idx="1242">
                  <c:v>1509.0481565840134</c:v>
                </c:pt>
                <c:pt idx="1243">
                  <c:v>1519.3720661559203</c:v>
                </c:pt>
                <c:pt idx="1244">
                  <c:v>1529.6959757278269</c:v>
                </c:pt>
                <c:pt idx="1245">
                  <c:v>1540.8140321898802</c:v>
                </c:pt>
                <c:pt idx="1246">
                  <c:v>1438.3690833609603</c:v>
                </c:pt>
                <c:pt idx="1247">
                  <c:v>1335.9241345320402</c:v>
                </c:pt>
                <c:pt idx="1248">
                  <c:v>1341.483162763067</c:v>
                </c:pt>
                <c:pt idx="1249">
                  <c:v>1345.4538972138002</c:v>
                </c:pt>
                <c:pt idx="1250">
                  <c:v>1347.83633788424</c:v>
                </c:pt>
                <c:pt idx="1251">
                  <c:v>1348.6304847743868</c:v>
                </c:pt>
                <c:pt idx="1252">
                  <c:v>1348.6304847743868</c:v>
                </c:pt>
                <c:pt idx="1253">
                  <c:v>1347.83633788424</c:v>
                </c:pt>
                <c:pt idx="1254">
                  <c:v>1346.2480441039468</c:v>
                </c:pt>
                <c:pt idx="1255">
                  <c:v>1343.8656034335067</c:v>
                </c:pt>
                <c:pt idx="1256">
                  <c:v>1339.8948689827735</c:v>
                </c:pt>
                <c:pt idx="1257">
                  <c:v>1335.9241345320402</c:v>
                </c:pt>
                <c:pt idx="1258">
                  <c:v>1328.7768125207201</c:v>
                </c:pt>
                <c:pt idx="1259">
                  <c:v>1319.2470498389603</c:v>
                </c:pt>
                <c:pt idx="1260">
                  <c:v>1307.3348464867602</c:v>
                </c:pt>
                <c:pt idx="1261">
                  <c:v>1294.6284962444133</c:v>
                </c:pt>
                <c:pt idx="1262">
                  <c:v>1282.7162928922135</c:v>
                </c:pt>
                <c:pt idx="1263">
                  <c:v>1271.5982364301601</c:v>
                </c:pt>
                <c:pt idx="1264">
                  <c:v>1261.2743268582535</c:v>
                </c:pt>
                <c:pt idx="1265">
                  <c:v>1252.5387110666402</c:v>
                </c:pt>
                <c:pt idx="1266">
                  <c:v>1243.8030952750269</c:v>
                </c:pt>
                <c:pt idx="1267">
                  <c:v>1235.0674794834135</c:v>
                </c:pt>
                <c:pt idx="1268">
                  <c:v>1320.8353436192533</c:v>
                </c:pt>
                <c:pt idx="1269">
                  <c:v>1406.6032077550935</c:v>
                </c:pt>
                <c:pt idx="1270">
                  <c:v>1393.8968575127469</c:v>
                </c:pt>
                <c:pt idx="1271">
                  <c:v>1381.1905072704003</c:v>
                </c:pt>
                <c:pt idx="1272">
                  <c:v>1368.4841570280535</c:v>
                </c:pt>
                <c:pt idx="1273">
                  <c:v>1357.3661005660001</c:v>
                </c:pt>
                <c:pt idx="1274">
                  <c:v>1346.2480441039468</c:v>
                </c:pt>
                <c:pt idx="1275">
                  <c:v>1335.9241345320402</c:v>
                </c:pt>
                <c:pt idx="1276">
                  <c:v>1325.6002249601333</c:v>
                </c:pt>
                <c:pt idx="1277">
                  <c:v>1314.4821684980802</c:v>
                </c:pt>
                <c:pt idx="1278">
                  <c:v>1304.1582589261734</c:v>
                </c:pt>
                <c:pt idx="1279">
                  <c:v>1294.6284962444133</c:v>
                </c:pt>
                <c:pt idx="1280">
                  <c:v>1285.0987335626535</c:v>
                </c:pt>
                <c:pt idx="1281">
                  <c:v>1274.7748239907469</c:v>
                </c:pt>
                <c:pt idx="1282">
                  <c:v>1262.0684737484</c:v>
                </c:pt>
                <c:pt idx="1283">
                  <c:v>1246.9796828356134</c:v>
                </c:pt>
                <c:pt idx="1284">
                  <c:v>1231.8908919228268</c:v>
                </c:pt>
                <c:pt idx="1285">
                  <c:v>1343.8656034335067</c:v>
                </c:pt>
                <c:pt idx="1286">
                  <c:v>1455.840314944187</c:v>
                </c:pt>
                <c:pt idx="1287">
                  <c:v>1475.6939871978534</c:v>
                </c:pt>
                <c:pt idx="1288">
                  <c:v>1491.576925000787</c:v>
                </c:pt>
                <c:pt idx="1289">
                  <c:v>1520.9603599362135</c:v>
                </c:pt>
                <c:pt idx="1290">
                  <c:v>1555.1086762125201</c:v>
                </c:pt>
                <c:pt idx="1291">
                  <c:v>1588.4628455986804</c:v>
                </c:pt>
                <c:pt idx="1292">
                  <c:v>1621.8170149848402</c:v>
                </c:pt>
                <c:pt idx="1293">
                  <c:v>1655.9653312611467</c:v>
                </c:pt>
                <c:pt idx="1294">
                  <c:v>1690.9077944276003</c:v>
                </c:pt>
                <c:pt idx="1295">
                  <c:v>1724.2619638137603</c:v>
                </c:pt>
                <c:pt idx="1296">
                  <c:v>1756.8219863097736</c:v>
                </c:pt>
                <c:pt idx="1297">
                  <c:v>1643.2589810188003</c:v>
                </c:pt>
                <c:pt idx="1298">
                  <c:v>1528.9018288376801</c:v>
                </c:pt>
                <c:pt idx="1299">
                  <c:v>1539.2257384095869</c:v>
                </c:pt>
                <c:pt idx="1300">
                  <c:v>1543.1964728603202</c:v>
                </c:pt>
                <c:pt idx="1301">
                  <c:v>1547.9613542012003</c:v>
                </c:pt>
                <c:pt idx="1302">
                  <c:v>1555.9028231026668</c:v>
                </c:pt>
                <c:pt idx="1303">
                  <c:v>1568.6091733450135</c:v>
                </c:pt>
                <c:pt idx="1304">
                  <c:v>1582.1096704775068</c:v>
                </c:pt>
                <c:pt idx="1305">
                  <c:v>1594.0218738297069</c:v>
                </c:pt>
                <c:pt idx="1306">
                  <c:v>1605.934077181907</c:v>
                </c:pt>
                <c:pt idx="1307">
                  <c:v>1502.6949814628401</c:v>
                </c:pt>
                <c:pt idx="1308">
                  <c:v>1400.2500326339202</c:v>
                </c:pt>
                <c:pt idx="1309">
                  <c:v>1401.8383264142135</c:v>
                </c:pt>
                <c:pt idx="1310">
                  <c:v>1401.8383264142135</c:v>
                </c:pt>
                <c:pt idx="1311">
                  <c:v>1400.2500326339202</c:v>
                </c:pt>
                <c:pt idx="1312">
                  <c:v>1401.0441795240667</c:v>
                </c:pt>
                <c:pt idx="1313">
                  <c:v>1405.0149139748</c:v>
                </c:pt>
                <c:pt idx="1314">
                  <c:v>1412.1622359861203</c:v>
                </c:pt>
                <c:pt idx="1315">
                  <c:v>1417.7212642171469</c:v>
                </c:pt>
                <c:pt idx="1316">
                  <c:v>1419.3095579974402</c:v>
                </c:pt>
                <c:pt idx="1317">
                  <c:v>1378.8080665999603</c:v>
                </c:pt>
                <c:pt idx="1318">
                  <c:v>1338.3065752024802</c:v>
                </c:pt>
                <c:pt idx="1319">
                  <c:v>1334.3358407517469</c:v>
                </c:pt>
                <c:pt idx="1320">
                  <c:v>1331.9534000813069</c:v>
                </c:pt>
                <c:pt idx="1321">
                  <c:v>1328.7768125207201</c:v>
                </c:pt>
                <c:pt idx="1322">
                  <c:v>1325.6002249601333</c:v>
                </c:pt>
                <c:pt idx="1323">
                  <c:v>1320.0411967291068</c:v>
                </c:pt>
                <c:pt idx="1324">
                  <c:v>1312.09972782764</c:v>
                </c:pt>
                <c:pt idx="1325">
                  <c:v>1304.1582589261734</c:v>
                </c:pt>
                <c:pt idx="1326">
                  <c:v>1298.5992306951468</c:v>
                </c:pt>
                <c:pt idx="1327">
                  <c:v>1296.2167900247068</c:v>
                </c:pt>
                <c:pt idx="1328">
                  <c:v>1296.2167900247068</c:v>
                </c:pt>
                <c:pt idx="1329">
                  <c:v>1297.0109369148536</c:v>
                </c:pt>
                <c:pt idx="1330">
                  <c:v>1297.0109369148536</c:v>
                </c:pt>
                <c:pt idx="1331">
                  <c:v>1294.6284962444133</c:v>
                </c:pt>
                <c:pt idx="1332">
                  <c:v>1291.4519086838268</c:v>
                </c:pt>
                <c:pt idx="1333">
                  <c:v>1287.4811742330935</c:v>
                </c:pt>
                <c:pt idx="1334">
                  <c:v>1282.7162928922135</c:v>
                </c:pt>
                <c:pt idx="1335">
                  <c:v>1274.7748239907469</c:v>
                </c:pt>
                <c:pt idx="1336">
                  <c:v>1263.6567675286935</c:v>
                </c:pt>
                <c:pt idx="1337">
                  <c:v>1250.9504172863467</c:v>
                </c:pt>
                <c:pt idx="1338">
                  <c:v>1239.0382139341468</c:v>
                </c:pt>
                <c:pt idx="1339">
                  <c:v>1228.71430436224</c:v>
                </c:pt>
                <c:pt idx="1340">
                  <c:v>1222.3611292410669</c:v>
                </c:pt>
                <c:pt idx="1341">
                  <c:v>1227.1260105819467</c:v>
                </c:pt>
                <c:pt idx="1342">
                  <c:v>1228.71430436224</c:v>
                </c:pt>
                <c:pt idx="1343">
                  <c:v>1228.71430436224</c:v>
                </c:pt>
                <c:pt idx="1344">
                  <c:v>1235.0674794834135</c:v>
                </c:pt>
                <c:pt idx="1345">
                  <c:v>1240.6265077144401</c:v>
                </c:pt>
                <c:pt idx="1346">
                  <c:v>1246.1855359454667</c:v>
                </c:pt>
                <c:pt idx="1347">
                  <c:v>1252.5387110666402</c:v>
                </c:pt>
                <c:pt idx="1348">
                  <c:v>1258.8918861878135</c:v>
                </c:pt>
                <c:pt idx="1349">
                  <c:v>1266.0392081991336</c:v>
                </c:pt>
                <c:pt idx="1350">
                  <c:v>1274.7748239907469</c:v>
                </c:pt>
                <c:pt idx="1351">
                  <c:v>1282.7162928922135</c:v>
                </c:pt>
                <c:pt idx="1352">
                  <c:v>1289.0694680133868</c:v>
                </c:pt>
                <c:pt idx="1353">
                  <c:v>1293.8343493542668</c:v>
                </c:pt>
                <c:pt idx="1354">
                  <c:v>1296.2167900247068</c:v>
                </c:pt>
                <c:pt idx="1355">
                  <c:v>1298.5992306951468</c:v>
                </c:pt>
                <c:pt idx="1356">
                  <c:v>1300.1875244754401</c:v>
                </c:pt>
                <c:pt idx="1357">
                  <c:v>1300.1875244754401</c:v>
                </c:pt>
                <c:pt idx="1358">
                  <c:v>1300.1875244754401</c:v>
                </c:pt>
                <c:pt idx="1359">
                  <c:v>1298.5992306951468</c:v>
                </c:pt>
                <c:pt idx="1360">
                  <c:v>1295.4226431345601</c:v>
                </c:pt>
                <c:pt idx="1361">
                  <c:v>1288.27532112324</c:v>
                </c:pt>
                <c:pt idx="1362">
                  <c:v>1278.7455584414802</c:v>
                </c:pt>
                <c:pt idx="1363">
                  <c:v>1267.6275019794268</c:v>
                </c:pt>
                <c:pt idx="1364">
                  <c:v>1257.3035924075202</c:v>
                </c:pt>
                <c:pt idx="1365">
                  <c:v>1246.9796828356134</c:v>
                </c:pt>
                <c:pt idx="1366">
                  <c:v>1237.4499201538533</c:v>
                </c:pt>
                <c:pt idx="1367">
                  <c:v>1227.9201574720935</c:v>
                </c:pt>
                <c:pt idx="1368">
                  <c:v>1230.3025981425335</c:v>
                </c:pt>
                <c:pt idx="1369">
                  <c:v>1235.8616263735601</c:v>
                </c:pt>
                <c:pt idx="1370">
                  <c:v>1246.1855359454667</c:v>
                </c:pt>
                <c:pt idx="1371">
                  <c:v>1252.5387110666402</c:v>
                </c:pt>
                <c:pt idx="1372">
                  <c:v>1251.7445641764934</c:v>
                </c:pt>
                <c:pt idx="1373">
                  <c:v>1237.4499201538533</c:v>
                </c:pt>
                <c:pt idx="1374">
                  <c:v>1319.2470498389603</c:v>
                </c:pt>
                <c:pt idx="1375">
                  <c:v>1400.2500326339202</c:v>
                </c:pt>
                <c:pt idx="1376">
                  <c:v>1380.3963603802536</c:v>
                </c:pt>
                <c:pt idx="1377">
                  <c:v>1357.3661005660001</c:v>
                </c:pt>
                <c:pt idx="1378">
                  <c:v>1341.483162763067</c:v>
                </c:pt>
                <c:pt idx="1379">
                  <c:v>1322.4236373995468</c:v>
                </c:pt>
                <c:pt idx="1380">
                  <c:v>1440.7515240314003</c:v>
                </c:pt>
                <c:pt idx="1381">
                  <c:v>1559.0794106632536</c:v>
                </c:pt>
                <c:pt idx="1382">
                  <c:v>1582.9038173676536</c:v>
                </c:pt>
                <c:pt idx="1383">
                  <c:v>1587.6686987085336</c:v>
                </c:pt>
                <c:pt idx="1384">
                  <c:v>1594.8160207198537</c:v>
                </c:pt>
                <c:pt idx="1385">
                  <c:v>1476.4881340880002</c:v>
                </c:pt>
                <c:pt idx="1386">
                  <c:v>1358.1602474561469</c:v>
                </c:pt>
                <c:pt idx="1387">
                  <c:v>1378.8080665999603</c:v>
                </c:pt>
                <c:pt idx="1388">
                  <c:v>1400.2500326339202</c:v>
                </c:pt>
                <c:pt idx="1389">
                  <c:v>1420.8978517777336</c:v>
                </c:pt>
                <c:pt idx="1390">
                  <c:v>1472.5173996372669</c:v>
                </c:pt>
                <c:pt idx="1391">
                  <c:v>1525.7252412770936</c:v>
                </c:pt>
                <c:pt idx="1392">
                  <c:v>1527.3135350573871</c:v>
                </c:pt>
                <c:pt idx="1393">
                  <c:v>1536.8432977391467</c:v>
                </c:pt>
                <c:pt idx="1394">
                  <c:v>1543.1964728603202</c:v>
                </c:pt>
                <c:pt idx="1395">
                  <c:v>1541.608179080027</c:v>
                </c:pt>
                <c:pt idx="1396">
                  <c:v>1547.9613542012003</c:v>
                </c:pt>
                <c:pt idx="1397">
                  <c:v>1553.5203824322271</c:v>
                </c:pt>
                <c:pt idx="1398">
                  <c:v>1434.398348910227</c:v>
                </c:pt>
                <c:pt idx="1399">
                  <c:v>1316.0704622783735</c:v>
                </c:pt>
                <c:pt idx="1400">
                  <c:v>1288.27532112324</c:v>
                </c:pt>
                <c:pt idx="1401">
                  <c:v>1291.4519086838268</c:v>
                </c:pt>
                <c:pt idx="1402">
                  <c:v>1290.65776179368</c:v>
                </c:pt>
                <c:pt idx="1403">
                  <c:v>1292.2460555739735</c:v>
                </c:pt>
                <c:pt idx="1404">
                  <c:v>1292.2460555739735</c:v>
                </c:pt>
                <c:pt idx="1405">
                  <c:v>1289.0694680133868</c:v>
                </c:pt>
                <c:pt idx="1406">
                  <c:v>1288.27532112324</c:v>
                </c:pt>
                <c:pt idx="1407">
                  <c:v>1291.4519086838268</c:v>
                </c:pt>
                <c:pt idx="1408">
                  <c:v>1290.65776179368</c:v>
                </c:pt>
                <c:pt idx="1409">
                  <c:v>1296.2167900247068</c:v>
                </c:pt>
                <c:pt idx="1410">
                  <c:v>1302.5699651458801</c:v>
                </c:pt>
                <c:pt idx="1411">
                  <c:v>1309.7172871572002</c:v>
                </c:pt>
                <c:pt idx="1412">
                  <c:v>1319.2470498389603</c:v>
                </c:pt>
                <c:pt idx="1413">
                  <c:v>1329.5709594108669</c:v>
                </c:pt>
                <c:pt idx="1414">
                  <c:v>1340.6890158729202</c:v>
                </c:pt>
                <c:pt idx="1415">
                  <c:v>1352.6012192251201</c:v>
                </c:pt>
                <c:pt idx="1416">
                  <c:v>1360.5426881265867</c:v>
                </c:pt>
                <c:pt idx="1417">
                  <c:v>1359.7485412364401</c:v>
                </c:pt>
                <c:pt idx="1418">
                  <c:v>1358.1602474561469</c:v>
                </c:pt>
                <c:pt idx="1419">
                  <c:v>1369.2783039182002</c:v>
                </c:pt>
                <c:pt idx="1420">
                  <c:v>1378.8080665999603</c:v>
                </c:pt>
                <c:pt idx="1421">
                  <c:v>1381.9846541605468</c:v>
                </c:pt>
                <c:pt idx="1422">
                  <c:v>1385.9553886112801</c:v>
                </c:pt>
                <c:pt idx="1423">
                  <c:v>1388.3378292817201</c:v>
                </c:pt>
                <c:pt idx="1424">
                  <c:v>1396.2792981831869</c:v>
                </c:pt>
                <c:pt idx="1425">
                  <c:v>1400.2500326339202</c:v>
                </c:pt>
                <c:pt idx="1426">
                  <c:v>1405.8090608649468</c:v>
                </c:pt>
                <c:pt idx="1427">
                  <c:v>1412.1622359861203</c:v>
                </c:pt>
                <c:pt idx="1428">
                  <c:v>1418.5154111072936</c:v>
                </c:pt>
                <c:pt idx="1429">
                  <c:v>1330.3651063010136</c:v>
                </c:pt>
                <c:pt idx="1430">
                  <c:v>1241.4206546045868</c:v>
                </c:pt>
                <c:pt idx="1431">
                  <c:v>1242.2148014947334</c:v>
                </c:pt>
                <c:pt idx="1432">
                  <c:v>1240.6265077144401</c:v>
                </c:pt>
                <c:pt idx="1433">
                  <c:v>1241.4206546045868</c:v>
                </c:pt>
                <c:pt idx="1434">
                  <c:v>1250.1562703962002</c:v>
                </c:pt>
                <c:pt idx="1435">
                  <c:v>1259.68603307796</c:v>
                </c:pt>
                <c:pt idx="1436">
                  <c:v>1267.6275019794268</c:v>
                </c:pt>
                <c:pt idx="1437">
                  <c:v>1279.5397053316269</c:v>
                </c:pt>
                <c:pt idx="1438">
                  <c:v>1288.27532112324</c:v>
                </c:pt>
                <c:pt idx="1439">
                  <c:v>1299.3933775852934</c:v>
                </c:pt>
                <c:pt idx="1440">
                  <c:v>1311.3055809374935</c:v>
                </c:pt>
                <c:pt idx="1441">
                  <c:v>1324.8060780699868</c:v>
                </c:pt>
                <c:pt idx="1442">
                  <c:v>1336.7182814221869</c:v>
                </c:pt>
                <c:pt idx="1443">
                  <c:v>1347.83633788424</c:v>
                </c:pt>
                <c:pt idx="1444">
                  <c:v>1360.5426881265867</c:v>
                </c:pt>
                <c:pt idx="1445">
                  <c:v>1373.2490383689335</c:v>
                </c:pt>
                <c:pt idx="1446">
                  <c:v>1379.6022134901068</c:v>
                </c:pt>
                <c:pt idx="1447">
                  <c:v>1387.5436823915734</c:v>
                </c:pt>
                <c:pt idx="1448">
                  <c:v>1401.0441795240667</c:v>
                </c:pt>
                <c:pt idx="1449">
                  <c:v>1405.0149139748</c:v>
                </c:pt>
                <c:pt idx="1450">
                  <c:v>1412.9563828762668</c:v>
                </c:pt>
                <c:pt idx="1451">
                  <c:v>1417.7212642171469</c:v>
                </c:pt>
                <c:pt idx="1452">
                  <c:v>1420.8978517777336</c:v>
                </c:pt>
                <c:pt idx="1453">
                  <c:v>1422.4861455580269</c:v>
                </c:pt>
                <c:pt idx="1454">
                  <c:v>1422.4861455580269</c:v>
                </c:pt>
                <c:pt idx="1455">
                  <c:v>1417.7212642171469</c:v>
                </c:pt>
                <c:pt idx="1456">
                  <c:v>1413.7505297664134</c:v>
                </c:pt>
                <c:pt idx="1457">
                  <c:v>1411.3680890959736</c:v>
                </c:pt>
                <c:pt idx="1458">
                  <c:v>1407.3973546452403</c:v>
                </c:pt>
                <c:pt idx="1459">
                  <c:v>1402.6324733043602</c:v>
                </c:pt>
                <c:pt idx="1460">
                  <c:v>1402.6324733043602</c:v>
                </c:pt>
                <c:pt idx="1461">
                  <c:v>1395.4851512930402</c:v>
                </c:pt>
                <c:pt idx="1462">
                  <c:v>1392.3085637324534</c:v>
                </c:pt>
                <c:pt idx="1463">
                  <c:v>1391.5144168423069</c:v>
                </c:pt>
                <c:pt idx="1464">
                  <c:v>1389.9261230620136</c:v>
                </c:pt>
                <c:pt idx="1465">
                  <c:v>1389.9261230620136</c:v>
                </c:pt>
                <c:pt idx="1466">
                  <c:v>1389.9261230620136</c:v>
                </c:pt>
                <c:pt idx="1467">
                  <c:v>1388.3378292817201</c:v>
                </c:pt>
                <c:pt idx="1468">
                  <c:v>1387.5436823915734</c:v>
                </c:pt>
                <c:pt idx="1469">
                  <c:v>1389.9261230620136</c:v>
                </c:pt>
                <c:pt idx="1470">
                  <c:v>1392.3085637324534</c:v>
                </c:pt>
                <c:pt idx="1471">
                  <c:v>1395.4851512930402</c:v>
                </c:pt>
                <c:pt idx="1472">
                  <c:v>1400.2500326339202</c:v>
                </c:pt>
                <c:pt idx="1473">
                  <c:v>1408.1915015353868</c:v>
                </c:pt>
                <c:pt idx="1474">
                  <c:v>1415.3388235467069</c:v>
                </c:pt>
                <c:pt idx="1475">
                  <c:v>1423.2802924481734</c:v>
                </c:pt>
                <c:pt idx="1476">
                  <c:v>1430.4276144594935</c:v>
                </c:pt>
                <c:pt idx="1477">
                  <c:v>1435.9866426905201</c:v>
                </c:pt>
                <c:pt idx="1478">
                  <c:v>1442.3398178116936</c:v>
                </c:pt>
                <c:pt idx="1479">
                  <c:v>1445.5164053722801</c:v>
                </c:pt>
                <c:pt idx="1480">
                  <c:v>1447.1046991525736</c:v>
                </c:pt>
                <c:pt idx="1481">
                  <c:v>1446.3105522624269</c:v>
                </c:pt>
                <c:pt idx="1482">
                  <c:v>1444.7222584821336</c:v>
                </c:pt>
                <c:pt idx="1483">
                  <c:v>1446.3105522624269</c:v>
                </c:pt>
                <c:pt idx="1484">
                  <c:v>1448.6929929328667</c:v>
                </c:pt>
                <c:pt idx="1485">
                  <c:v>1447.1046991525736</c:v>
                </c:pt>
                <c:pt idx="1486">
                  <c:v>1442.3398178116936</c:v>
                </c:pt>
                <c:pt idx="1487">
                  <c:v>1444.7222584821336</c:v>
                </c:pt>
                <c:pt idx="1488">
                  <c:v>1443.9281115919869</c:v>
                </c:pt>
                <c:pt idx="1489">
                  <c:v>1443.1339647018401</c:v>
                </c:pt>
                <c:pt idx="1490">
                  <c:v>1439.9573771412533</c:v>
                </c:pt>
                <c:pt idx="1491">
                  <c:v>1442.3398178116936</c:v>
                </c:pt>
                <c:pt idx="1492">
                  <c:v>1444.7222584821336</c:v>
                </c:pt>
                <c:pt idx="1493">
                  <c:v>1443.1339647018401</c:v>
                </c:pt>
                <c:pt idx="1494">
                  <c:v>1445.5164053722801</c:v>
                </c:pt>
                <c:pt idx="1495">
                  <c:v>1442.3398178116936</c:v>
                </c:pt>
                <c:pt idx="1496">
                  <c:v>1443.9281115919869</c:v>
                </c:pt>
                <c:pt idx="1497">
                  <c:v>1444.7222584821336</c:v>
                </c:pt>
                <c:pt idx="1498">
                  <c:v>1444.7222584821336</c:v>
                </c:pt>
                <c:pt idx="1499">
                  <c:v>1437.5749364708136</c:v>
                </c:pt>
                <c:pt idx="1500">
                  <c:v>1441.5456709215468</c:v>
                </c:pt>
                <c:pt idx="1501">
                  <c:v>1439.9573771412533</c:v>
                </c:pt>
                <c:pt idx="1502">
                  <c:v>1442.3398178116936</c:v>
                </c:pt>
                <c:pt idx="1503">
                  <c:v>1443.9281115919869</c:v>
                </c:pt>
                <c:pt idx="1504">
                  <c:v>1439.9573771412533</c:v>
                </c:pt>
                <c:pt idx="1505">
                  <c:v>1442.3398178116936</c:v>
                </c:pt>
                <c:pt idx="1506">
                  <c:v>1439.9573771412533</c:v>
                </c:pt>
                <c:pt idx="1507">
                  <c:v>1439.1632302511068</c:v>
                </c:pt>
                <c:pt idx="1508">
                  <c:v>1439.9573771412533</c:v>
                </c:pt>
                <c:pt idx="1509">
                  <c:v>1436.7807895806668</c:v>
                </c:pt>
                <c:pt idx="1510">
                  <c:v>1432.0159082397868</c:v>
                </c:pt>
                <c:pt idx="1511">
                  <c:v>1430.4276144594935</c:v>
                </c:pt>
                <c:pt idx="1512">
                  <c:v>1424.8685862284669</c:v>
                </c:pt>
                <c:pt idx="1513">
                  <c:v>1416.1329704368536</c:v>
                </c:pt>
                <c:pt idx="1514">
                  <c:v>1411.3680890959736</c:v>
                </c:pt>
                <c:pt idx="1515">
                  <c:v>1402.6324733043602</c:v>
                </c:pt>
                <c:pt idx="1516">
                  <c:v>1396.2792981831869</c:v>
                </c:pt>
                <c:pt idx="1517">
                  <c:v>1389.9261230620136</c:v>
                </c:pt>
                <c:pt idx="1518">
                  <c:v>1378.8080665999603</c:v>
                </c:pt>
                <c:pt idx="1519">
                  <c:v>1375.6314790393735</c:v>
                </c:pt>
                <c:pt idx="1520">
                  <c:v>1372.4548914787867</c:v>
                </c:pt>
                <c:pt idx="1521">
                  <c:v>1372.4548914787867</c:v>
                </c:pt>
                <c:pt idx="1522">
                  <c:v>1374.8373321492268</c:v>
                </c:pt>
                <c:pt idx="1523">
                  <c:v>1379.6022134901068</c:v>
                </c:pt>
                <c:pt idx="1524">
                  <c:v>1382.7788010506936</c:v>
                </c:pt>
                <c:pt idx="1525">
                  <c:v>1387.5436823915734</c:v>
                </c:pt>
                <c:pt idx="1526">
                  <c:v>1389.9261230620136</c:v>
                </c:pt>
                <c:pt idx="1527">
                  <c:v>1392.3085637324534</c:v>
                </c:pt>
                <c:pt idx="1528">
                  <c:v>1395.4851512930402</c:v>
                </c:pt>
                <c:pt idx="1529">
                  <c:v>1400.2500326339202</c:v>
                </c:pt>
                <c:pt idx="1530">
                  <c:v>1408.1915015353868</c:v>
                </c:pt>
                <c:pt idx="1531">
                  <c:v>1415.3388235467069</c:v>
                </c:pt>
                <c:pt idx="1532">
                  <c:v>1423.2802924481734</c:v>
                </c:pt>
                <c:pt idx="1533">
                  <c:v>1433.6042020200803</c:v>
                </c:pt>
                <c:pt idx="1534">
                  <c:v>1439.9573771412533</c:v>
                </c:pt>
                <c:pt idx="1535">
                  <c:v>1450.2812867131602</c:v>
                </c:pt>
                <c:pt idx="1536">
                  <c:v>1454.2520211638935</c:v>
                </c:pt>
                <c:pt idx="1537">
                  <c:v>1455.0461680540402</c:v>
                </c:pt>
                <c:pt idx="1538">
                  <c:v>1452.6637273836002</c:v>
                </c:pt>
                <c:pt idx="1539">
                  <c:v>1450.2812867131602</c:v>
                </c:pt>
                <c:pt idx="1540">
                  <c:v>1450.2812867131602</c:v>
                </c:pt>
                <c:pt idx="1541">
                  <c:v>1451.0754336033069</c:v>
                </c:pt>
                <c:pt idx="1542">
                  <c:v>1451.0754336033069</c:v>
                </c:pt>
                <c:pt idx="1543">
                  <c:v>1452.6637273836002</c:v>
                </c:pt>
                <c:pt idx="1544">
                  <c:v>1452.6637273836002</c:v>
                </c:pt>
                <c:pt idx="1545">
                  <c:v>1451.0754336033069</c:v>
                </c:pt>
                <c:pt idx="1546">
                  <c:v>1452.6637273836002</c:v>
                </c:pt>
                <c:pt idx="1547">
                  <c:v>1451.8695804934534</c:v>
                </c:pt>
                <c:pt idx="1548">
                  <c:v>1450.2812867131602</c:v>
                </c:pt>
                <c:pt idx="1549">
                  <c:v>1452.6637273836002</c:v>
                </c:pt>
                <c:pt idx="1550">
                  <c:v>1450.2812867131602</c:v>
                </c:pt>
                <c:pt idx="1551">
                  <c:v>1450.2812867131602</c:v>
                </c:pt>
                <c:pt idx="1552">
                  <c:v>1451.0754336033069</c:v>
                </c:pt>
                <c:pt idx="1553">
                  <c:v>1448.6929929328667</c:v>
                </c:pt>
                <c:pt idx="1554">
                  <c:v>1449.4871398230136</c:v>
                </c:pt>
                <c:pt idx="1555">
                  <c:v>1447.1046991525736</c:v>
                </c:pt>
                <c:pt idx="1556">
                  <c:v>1449.4871398230136</c:v>
                </c:pt>
                <c:pt idx="1557">
                  <c:v>1446.3105522624269</c:v>
                </c:pt>
                <c:pt idx="1558">
                  <c:v>1449.4871398230136</c:v>
                </c:pt>
                <c:pt idx="1559">
                  <c:v>1446.3105522624269</c:v>
                </c:pt>
                <c:pt idx="1560">
                  <c:v>1449.4871398230136</c:v>
                </c:pt>
                <c:pt idx="1561">
                  <c:v>1447.8988460427202</c:v>
                </c:pt>
                <c:pt idx="1562">
                  <c:v>1448.6929929328667</c:v>
                </c:pt>
                <c:pt idx="1563">
                  <c:v>1448.6929929328667</c:v>
                </c:pt>
                <c:pt idx="1564">
                  <c:v>1448.6929929328667</c:v>
                </c:pt>
                <c:pt idx="1565">
                  <c:v>1448.6929929328667</c:v>
                </c:pt>
                <c:pt idx="1566">
                  <c:v>1450.2812867131602</c:v>
                </c:pt>
                <c:pt idx="1567">
                  <c:v>1450.2812867131602</c:v>
                </c:pt>
                <c:pt idx="1568">
                  <c:v>1449.4871398230136</c:v>
                </c:pt>
                <c:pt idx="1569">
                  <c:v>1451.0754336033069</c:v>
                </c:pt>
                <c:pt idx="1570">
                  <c:v>1448.6929929328667</c:v>
                </c:pt>
                <c:pt idx="1571">
                  <c:v>1451.8695804934534</c:v>
                </c:pt>
                <c:pt idx="1572">
                  <c:v>1450.2812867131602</c:v>
                </c:pt>
                <c:pt idx="1573">
                  <c:v>1448.6929929328667</c:v>
                </c:pt>
                <c:pt idx="1574">
                  <c:v>1447.8988460427202</c:v>
                </c:pt>
                <c:pt idx="1575">
                  <c:v>1448.6929929328667</c:v>
                </c:pt>
                <c:pt idx="1576">
                  <c:v>1448.6929929328667</c:v>
                </c:pt>
                <c:pt idx="1577">
                  <c:v>1447.8988460427202</c:v>
                </c:pt>
                <c:pt idx="1578">
                  <c:v>1448.6929929328667</c:v>
                </c:pt>
                <c:pt idx="1579">
                  <c:v>1447.8988460427202</c:v>
                </c:pt>
                <c:pt idx="1580">
                  <c:v>1445.5164053722801</c:v>
                </c:pt>
                <c:pt idx="1581">
                  <c:v>1447.8988460427202</c:v>
                </c:pt>
                <c:pt idx="1582">
                  <c:v>1447.8988460427202</c:v>
                </c:pt>
                <c:pt idx="1583">
                  <c:v>1448.6929929328667</c:v>
                </c:pt>
                <c:pt idx="1584">
                  <c:v>1448.6929929328667</c:v>
                </c:pt>
                <c:pt idx="1585">
                  <c:v>1449.4871398230136</c:v>
                </c:pt>
                <c:pt idx="1586">
                  <c:v>1449.4871398230136</c:v>
                </c:pt>
                <c:pt idx="1587">
                  <c:v>1448.6929929328667</c:v>
                </c:pt>
                <c:pt idx="1588">
                  <c:v>1451.0754336033069</c:v>
                </c:pt>
                <c:pt idx="1589">
                  <c:v>1448.6929929328667</c:v>
                </c:pt>
                <c:pt idx="1590">
                  <c:v>1450.2812867131602</c:v>
                </c:pt>
                <c:pt idx="1591">
                  <c:v>1448.6929929328667</c:v>
                </c:pt>
                <c:pt idx="1592">
                  <c:v>1451.8695804934534</c:v>
                </c:pt>
                <c:pt idx="1593">
                  <c:v>1448.6929929328667</c:v>
                </c:pt>
                <c:pt idx="1594">
                  <c:v>1448.6929929328667</c:v>
                </c:pt>
                <c:pt idx="1595">
                  <c:v>1450.2812867131602</c:v>
                </c:pt>
                <c:pt idx="1596">
                  <c:v>1449.4871398230136</c:v>
                </c:pt>
                <c:pt idx="1597">
                  <c:v>1451.8695804934534</c:v>
                </c:pt>
                <c:pt idx="1598">
                  <c:v>1449.4871398230136</c:v>
                </c:pt>
                <c:pt idx="1599">
                  <c:v>1450.2812867131602</c:v>
                </c:pt>
                <c:pt idx="1600">
                  <c:v>1450.2812867131602</c:v>
                </c:pt>
                <c:pt idx="1601">
                  <c:v>1450.2812867131602</c:v>
                </c:pt>
                <c:pt idx="1602">
                  <c:v>1450.2812867131602</c:v>
                </c:pt>
                <c:pt idx="1603">
                  <c:v>1448.6929929328667</c:v>
                </c:pt>
                <c:pt idx="1604">
                  <c:v>1451.0754336033069</c:v>
                </c:pt>
                <c:pt idx="1605">
                  <c:v>1448.6929929328667</c:v>
                </c:pt>
                <c:pt idx="1606">
                  <c:v>1450.2812867131602</c:v>
                </c:pt>
                <c:pt idx="1607">
                  <c:v>1447.8988460427202</c:v>
                </c:pt>
                <c:pt idx="1608">
                  <c:v>1450.2812867131602</c:v>
                </c:pt>
                <c:pt idx="1609">
                  <c:v>1450.2812867131602</c:v>
                </c:pt>
                <c:pt idx="1610">
                  <c:v>1450.2812867131602</c:v>
                </c:pt>
                <c:pt idx="1611">
                  <c:v>1451.0754336033069</c:v>
                </c:pt>
                <c:pt idx="1612">
                  <c:v>1450.2812867131602</c:v>
                </c:pt>
                <c:pt idx="1613">
                  <c:v>1449.4871398230136</c:v>
                </c:pt>
                <c:pt idx="1614">
                  <c:v>1451.0754336033069</c:v>
                </c:pt>
                <c:pt idx="1615">
                  <c:v>1449.4871398230136</c:v>
                </c:pt>
                <c:pt idx="1616">
                  <c:v>1451.8695804934534</c:v>
                </c:pt>
                <c:pt idx="1617">
                  <c:v>1450.2812867131602</c:v>
                </c:pt>
                <c:pt idx="1618">
                  <c:v>1450.2812867131602</c:v>
                </c:pt>
                <c:pt idx="1619">
                  <c:v>1448.6929929328667</c:v>
                </c:pt>
                <c:pt idx="1620">
                  <c:v>1447.8988460427202</c:v>
                </c:pt>
                <c:pt idx="1621">
                  <c:v>1451.0754336033069</c:v>
                </c:pt>
                <c:pt idx="1622">
                  <c:v>1449.4871398230136</c:v>
                </c:pt>
                <c:pt idx="1623">
                  <c:v>1451.0754336033069</c:v>
                </c:pt>
                <c:pt idx="1624">
                  <c:v>1448.6929929328667</c:v>
                </c:pt>
                <c:pt idx="1625">
                  <c:v>1448.6929929328667</c:v>
                </c:pt>
                <c:pt idx="1626">
                  <c:v>1451.8695804934534</c:v>
                </c:pt>
                <c:pt idx="1627">
                  <c:v>1447.8988460427202</c:v>
                </c:pt>
                <c:pt idx="1628">
                  <c:v>1450.2812867131602</c:v>
                </c:pt>
                <c:pt idx="1629">
                  <c:v>1450.2812867131602</c:v>
                </c:pt>
                <c:pt idx="1630">
                  <c:v>1451.0754336033069</c:v>
                </c:pt>
                <c:pt idx="1631">
                  <c:v>1450.2812867131602</c:v>
                </c:pt>
                <c:pt idx="1632">
                  <c:v>1449.4871398230136</c:v>
                </c:pt>
                <c:pt idx="1633">
                  <c:v>1451.0754336033069</c:v>
                </c:pt>
                <c:pt idx="1634">
                  <c:v>1448.6929929328667</c:v>
                </c:pt>
                <c:pt idx="1635">
                  <c:v>1449.4871398230136</c:v>
                </c:pt>
                <c:pt idx="1636">
                  <c:v>1447.8988460427202</c:v>
                </c:pt>
                <c:pt idx="1637">
                  <c:v>1449.4871398230136</c:v>
                </c:pt>
                <c:pt idx="1638">
                  <c:v>1447.1046991525736</c:v>
                </c:pt>
                <c:pt idx="1639">
                  <c:v>1448.6929929328667</c:v>
                </c:pt>
                <c:pt idx="1640">
                  <c:v>1447.1046991525736</c:v>
                </c:pt>
                <c:pt idx="1641">
                  <c:v>1447.8988460427202</c:v>
                </c:pt>
                <c:pt idx="1642">
                  <c:v>1447.8988460427202</c:v>
                </c:pt>
                <c:pt idx="1643">
                  <c:v>1446.3105522624269</c:v>
                </c:pt>
                <c:pt idx="1644">
                  <c:v>1446.3105522624269</c:v>
                </c:pt>
                <c:pt idx="1645">
                  <c:v>1446.3105522624269</c:v>
                </c:pt>
                <c:pt idx="1646">
                  <c:v>1447.8988460427202</c:v>
                </c:pt>
                <c:pt idx="1647">
                  <c:v>1444.7222584821336</c:v>
                </c:pt>
                <c:pt idx="1648">
                  <c:v>1447.8988460427202</c:v>
                </c:pt>
                <c:pt idx="1649">
                  <c:v>1446.3105522624269</c:v>
                </c:pt>
                <c:pt idx="1650">
                  <c:v>1443.9281115919869</c:v>
                </c:pt>
                <c:pt idx="1651">
                  <c:v>1445.5164053722801</c:v>
                </c:pt>
                <c:pt idx="1652">
                  <c:v>1443.1339647018401</c:v>
                </c:pt>
                <c:pt idx="1653">
                  <c:v>1444.7222584821336</c:v>
                </c:pt>
                <c:pt idx="1654">
                  <c:v>1446.3105522624269</c:v>
                </c:pt>
                <c:pt idx="1655">
                  <c:v>1446.3105522624269</c:v>
                </c:pt>
                <c:pt idx="1656">
                  <c:v>1447.8988460427202</c:v>
                </c:pt>
                <c:pt idx="1657">
                  <c:v>1447.1046991525736</c:v>
                </c:pt>
                <c:pt idx="1658">
                  <c:v>1446.3105522624269</c:v>
                </c:pt>
                <c:pt idx="1659">
                  <c:v>1446.3105522624269</c:v>
                </c:pt>
                <c:pt idx="1660">
                  <c:v>1446.3105522624269</c:v>
                </c:pt>
                <c:pt idx="1661">
                  <c:v>1447.8988460427202</c:v>
                </c:pt>
                <c:pt idx="1662">
                  <c:v>1446.3105522624269</c:v>
                </c:pt>
                <c:pt idx="1663">
                  <c:v>1447.8988460427202</c:v>
                </c:pt>
                <c:pt idx="1664">
                  <c:v>1445.5164053722801</c:v>
                </c:pt>
                <c:pt idx="1665">
                  <c:v>1448.6929929328667</c:v>
                </c:pt>
                <c:pt idx="1666">
                  <c:v>1446.3105522624269</c:v>
                </c:pt>
                <c:pt idx="1667">
                  <c:v>1448.6929929328667</c:v>
                </c:pt>
                <c:pt idx="1668">
                  <c:v>1447.8988460427202</c:v>
                </c:pt>
                <c:pt idx="1669">
                  <c:v>1447.1046991525736</c:v>
                </c:pt>
                <c:pt idx="1670">
                  <c:v>1447.8988460427202</c:v>
                </c:pt>
                <c:pt idx="1671">
                  <c:v>1450.2812867131602</c:v>
                </c:pt>
                <c:pt idx="1672">
                  <c:v>1451.0754336033069</c:v>
                </c:pt>
                <c:pt idx="1673">
                  <c:v>1449.4871398230136</c:v>
                </c:pt>
                <c:pt idx="1674">
                  <c:v>1451.0754336033069</c:v>
                </c:pt>
                <c:pt idx="1675">
                  <c:v>1451.8695804934534</c:v>
                </c:pt>
                <c:pt idx="1676">
                  <c:v>1453.4578742737469</c:v>
                </c:pt>
                <c:pt idx="1677">
                  <c:v>1453.4578742737469</c:v>
                </c:pt>
                <c:pt idx="1678">
                  <c:v>1452.6637273836002</c:v>
                </c:pt>
                <c:pt idx="1679">
                  <c:v>1455.840314944187</c:v>
                </c:pt>
                <c:pt idx="1680">
                  <c:v>1455.840314944187</c:v>
                </c:pt>
                <c:pt idx="1681">
                  <c:v>1457.4286087244802</c:v>
                </c:pt>
                <c:pt idx="1682">
                  <c:v>1456.6344618343335</c:v>
                </c:pt>
                <c:pt idx="1683">
                  <c:v>1455.840314944187</c:v>
                </c:pt>
                <c:pt idx="1684">
                  <c:v>1456.6344618343335</c:v>
                </c:pt>
                <c:pt idx="1685">
                  <c:v>1456.6344618343335</c:v>
                </c:pt>
                <c:pt idx="1686">
                  <c:v>1457.4286087244802</c:v>
                </c:pt>
                <c:pt idx="1687">
                  <c:v>1457.4286087244802</c:v>
                </c:pt>
                <c:pt idx="1688">
                  <c:v>1457.4286087244802</c:v>
                </c:pt>
                <c:pt idx="1689">
                  <c:v>1456.6344618343335</c:v>
                </c:pt>
                <c:pt idx="1690">
                  <c:v>1456.6344618343335</c:v>
                </c:pt>
                <c:pt idx="1691">
                  <c:v>1455.0461680540402</c:v>
                </c:pt>
                <c:pt idx="1692">
                  <c:v>1457.4286087244802</c:v>
                </c:pt>
                <c:pt idx="1693">
                  <c:v>1455.0461680540402</c:v>
                </c:pt>
                <c:pt idx="1694">
                  <c:v>1454.2520211638935</c:v>
                </c:pt>
                <c:pt idx="1695">
                  <c:v>1454.2520211638935</c:v>
                </c:pt>
                <c:pt idx="1696">
                  <c:v>1455.0461680540402</c:v>
                </c:pt>
                <c:pt idx="1697">
                  <c:v>1455.0461680540402</c:v>
                </c:pt>
                <c:pt idx="1698">
                  <c:v>1451.8695804934534</c:v>
                </c:pt>
                <c:pt idx="1699">
                  <c:v>1453.4578742737469</c:v>
                </c:pt>
                <c:pt idx="1700">
                  <c:v>1452.6637273836002</c:v>
                </c:pt>
                <c:pt idx="1701">
                  <c:v>1451.8695804934534</c:v>
                </c:pt>
                <c:pt idx="1702">
                  <c:v>1449.4871398230136</c:v>
                </c:pt>
                <c:pt idx="1703">
                  <c:v>1453.4578742737469</c:v>
                </c:pt>
                <c:pt idx="1704">
                  <c:v>1450.2812867131602</c:v>
                </c:pt>
                <c:pt idx="1705">
                  <c:v>1451.0754336033069</c:v>
                </c:pt>
                <c:pt idx="1706">
                  <c:v>1452.6637273836002</c:v>
                </c:pt>
                <c:pt idx="1707">
                  <c:v>1450.2812867131602</c:v>
                </c:pt>
                <c:pt idx="1708">
                  <c:v>1452.6637273836002</c:v>
                </c:pt>
                <c:pt idx="1709">
                  <c:v>1451.8695804934534</c:v>
                </c:pt>
                <c:pt idx="1710">
                  <c:v>1450.2812867131602</c:v>
                </c:pt>
                <c:pt idx="1711">
                  <c:v>1451.8695804934534</c:v>
                </c:pt>
                <c:pt idx="1712">
                  <c:v>1451.0754336033069</c:v>
                </c:pt>
                <c:pt idx="1713">
                  <c:v>1449.4871398230136</c:v>
                </c:pt>
                <c:pt idx="1714">
                  <c:v>1449.4871398230136</c:v>
                </c:pt>
                <c:pt idx="1715">
                  <c:v>1448.6929929328667</c:v>
                </c:pt>
                <c:pt idx="1716">
                  <c:v>1449.4871398230136</c:v>
                </c:pt>
                <c:pt idx="1717">
                  <c:v>1448.6929929328667</c:v>
                </c:pt>
                <c:pt idx="1718">
                  <c:v>1449.4871398230136</c:v>
                </c:pt>
                <c:pt idx="1719">
                  <c:v>1447.1046991525736</c:v>
                </c:pt>
                <c:pt idx="1720">
                  <c:v>1449.4871398230136</c:v>
                </c:pt>
                <c:pt idx="1721">
                  <c:v>1445.5164053722801</c:v>
                </c:pt>
                <c:pt idx="1722">
                  <c:v>1447.1046991525736</c:v>
                </c:pt>
                <c:pt idx="1723">
                  <c:v>1447.8988460427202</c:v>
                </c:pt>
                <c:pt idx="1724">
                  <c:v>1444.7222584821336</c:v>
                </c:pt>
                <c:pt idx="1725">
                  <c:v>1445.5164053722801</c:v>
                </c:pt>
                <c:pt idx="1726">
                  <c:v>1443.9281115919869</c:v>
                </c:pt>
                <c:pt idx="1727">
                  <c:v>1443.9281115919869</c:v>
                </c:pt>
                <c:pt idx="1728">
                  <c:v>1444.7222584821336</c:v>
                </c:pt>
                <c:pt idx="1729">
                  <c:v>1443.9281115919869</c:v>
                </c:pt>
                <c:pt idx="1730">
                  <c:v>1440.7515240314003</c:v>
                </c:pt>
                <c:pt idx="1731">
                  <c:v>1443.9281115919869</c:v>
                </c:pt>
                <c:pt idx="1732">
                  <c:v>1443.1339647018401</c:v>
                </c:pt>
                <c:pt idx="1733">
                  <c:v>1441.5456709215468</c:v>
                </c:pt>
                <c:pt idx="1734">
                  <c:v>1443.1339647018401</c:v>
                </c:pt>
                <c:pt idx="1735">
                  <c:v>1443.9281115919869</c:v>
                </c:pt>
                <c:pt idx="1736">
                  <c:v>1443.9281115919869</c:v>
                </c:pt>
                <c:pt idx="1737">
                  <c:v>1443.1339647018401</c:v>
                </c:pt>
                <c:pt idx="1738">
                  <c:v>1445.5164053722801</c:v>
                </c:pt>
                <c:pt idx="1739">
                  <c:v>1445.5164053722801</c:v>
                </c:pt>
                <c:pt idx="1740">
                  <c:v>1446.3105522624269</c:v>
                </c:pt>
                <c:pt idx="1741">
                  <c:v>1447.1046991525736</c:v>
                </c:pt>
                <c:pt idx="1742">
                  <c:v>1447.1046991525736</c:v>
                </c:pt>
                <c:pt idx="1743">
                  <c:v>1446.3105522624269</c:v>
                </c:pt>
                <c:pt idx="1744">
                  <c:v>1446.3105522624269</c:v>
                </c:pt>
                <c:pt idx="1745">
                  <c:v>1447.8988460427202</c:v>
                </c:pt>
                <c:pt idx="1746">
                  <c:v>1443.1339647018401</c:v>
                </c:pt>
                <c:pt idx="1747">
                  <c:v>1440.7515240314003</c:v>
                </c:pt>
                <c:pt idx="1748">
                  <c:v>1436.7807895806668</c:v>
                </c:pt>
                <c:pt idx="1749">
                  <c:v>1429.633467569347</c:v>
                </c:pt>
                <c:pt idx="1750">
                  <c:v>1428.8393206792002</c:v>
                </c:pt>
                <c:pt idx="1751">
                  <c:v>1423.2802924481734</c:v>
                </c:pt>
                <c:pt idx="1752">
                  <c:v>1417.7212642171469</c:v>
                </c:pt>
                <c:pt idx="1753">
                  <c:v>1411.3680890959736</c:v>
                </c:pt>
                <c:pt idx="1754">
                  <c:v>1402.6324733043602</c:v>
                </c:pt>
                <c:pt idx="1755">
                  <c:v>1396.2792981831869</c:v>
                </c:pt>
                <c:pt idx="1756">
                  <c:v>1389.9261230620136</c:v>
                </c:pt>
                <c:pt idx="1757">
                  <c:v>1378.8080665999603</c:v>
                </c:pt>
                <c:pt idx="1758">
                  <c:v>1371.6607445886402</c:v>
                </c:pt>
                <c:pt idx="1759">
                  <c:v>1362.9251287970269</c:v>
                </c:pt>
                <c:pt idx="1760">
                  <c:v>1355.7778067857068</c:v>
                </c:pt>
                <c:pt idx="1761">
                  <c:v>1348.6304847743868</c:v>
                </c:pt>
                <c:pt idx="1762">
                  <c:v>1340.6890158729202</c:v>
                </c:pt>
                <c:pt idx="1763">
                  <c:v>1329.5709594108669</c:v>
                </c:pt>
                <c:pt idx="1764">
                  <c:v>1313.6880216079335</c:v>
                </c:pt>
                <c:pt idx="1765">
                  <c:v>1291.4519086838268</c:v>
                </c:pt>
                <c:pt idx="1766">
                  <c:v>1268.4216488695733</c:v>
                </c:pt>
                <c:pt idx="1767">
                  <c:v>1246.1855359454667</c:v>
                </c:pt>
                <c:pt idx="1768">
                  <c:v>1317.6587560586668</c:v>
                </c:pt>
                <c:pt idx="1769">
                  <c:v>1389.9261230620136</c:v>
                </c:pt>
                <c:pt idx="1770">
                  <c:v>1366.8958632477602</c:v>
                </c:pt>
                <c:pt idx="1771">
                  <c:v>1342.2773096532135</c:v>
                </c:pt>
                <c:pt idx="1772">
                  <c:v>1316.86460916852</c:v>
                </c:pt>
                <c:pt idx="1773">
                  <c:v>1290.65776179368</c:v>
                </c:pt>
                <c:pt idx="1774">
                  <c:v>1266.8333550892801</c:v>
                </c:pt>
                <c:pt idx="1775">
                  <c:v>1242.2148014947334</c:v>
                </c:pt>
                <c:pt idx="1776">
                  <c:v>1339.8948689827735</c:v>
                </c:pt>
                <c:pt idx="1777">
                  <c:v>1438.3690833609603</c:v>
                </c:pt>
                <c:pt idx="1778">
                  <c:v>1396.2792981831869</c:v>
                </c:pt>
                <c:pt idx="1779">
                  <c:v>1349.4246316645335</c:v>
                </c:pt>
                <c:pt idx="1780">
                  <c:v>1298.5992306951468</c:v>
                </c:pt>
                <c:pt idx="1781">
                  <c:v>1374.8373321492268</c:v>
                </c:pt>
                <c:pt idx="1782">
                  <c:v>1451.0754336033069</c:v>
                </c:pt>
                <c:pt idx="1783">
                  <c:v>1377.2197728196668</c:v>
                </c:pt>
                <c:pt idx="1784">
                  <c:v>1340.6890158729202</c:v>
                </c:pt>
                <c:pt idx="1785">
                  <c:v>1250.9504172863467</c:v>
                </c:pt>
                <c:pt idx="1786">
                  <c:v>1204.88989765784</c:v>
                </c:pt>
                <c:pt idx="1787">
                  <c:v>1158.0352311391866</c:v>
                </c:pt>
                <c:pt idx="1788">
                  <c:v>1111.1805646205335</c:v>
                </c:pt>
                <c:pt idx="1789">
                  <c:v>1064.3258981018801</c:v>
                </c:pt>
                <c:pt idx="1790">
                  <c:v>1017.4712315832267</c:v>
                </c:pt>
                <c:pt idx="1791">
                  <c:v>1000</c:v>
                </c:pt>
                <c:pt idx="1792">
                  <c:v>1000</c:v>
                </c:pt>
                <c:pt idx="1793">
                  <c:v>1000</c:v>
                </c:pt>
                <c:pt idx="1794">
                  <c:v>1000</c:v>
                </c:pt>
                <c:pt idx="1795">
                  <c:v>1000</c:v>
                </c:pt>
                <c:pt idx="1796">
                  <c:v>1000</c:v>
                </c:pt>
                <c:pt idx="1797">
                  <c:v>1000</c:v>
                </c:pt>
                <c:pt idx="1798">
                  <c:v>1000</c:v>
                </c:pt>
                <c:pt idx="1799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5-4A5B-80A4-6FE82869E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85488"/>
        <c:axId val="622176848"/>
      </c:lineChart>
      <c:catAx>
        <c:axId val="622185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čas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2176848"/>
        <c:crosses val="autoZero"/>
        <c:auto val="1"/>
        <c:lblAlgn val="ctr"/>
        <c:lblOffset val="100"/>
        <c:noMultiLvlLbl val="0"/>
      </c:catAx>
      <c:valAx>
        <c:axId val="622176848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n [1/min]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21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Průběh</a:t>
            </a:r>
            <a:r>
              <a:rPr lang="cs-CZ" baseline="0"/>
              <a:t> momentů během zkušebního cyklu WHTC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'WHTC + WHSC'!$A$3:$A$1802</c:f>
              <c:numCache>
                <c:formatCode>General</c:formatCode>
                <c:ptCount val="18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</c:numCache>
            </c:numRef>
          </c:cat>
          <c:val>
            <c:numRef>
              <c:f>'WHTC + WHSC'!$N$3:$N$1802</c:f>
              <c:numCache>
                <c:formatCode>0.00</c:formatCode>
                <c:ptCount val="18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25.916018609834584</c:v>
                </c:pt>
                <c:pt idx="7">
                  <c:v>94.274367894148114</c:v>
                </c:pt>
                <c:pt idx="8">
                  <c:v>4.2286253668107276</c:v>
                </c:pt>
                <c:pt idx="9">
                  <c:v>2.3636729609944078</c:v>
                </c:pt>
                <c:pt idx="10">
                  <c:v>4.1149072239757443</c:v>
                </c:pt>
                <c:pt idx="11">
                  <c:v>25.622082067974681</c:v>
                </c:pt>
                <c:pt idx="12">
                  <c:v>21.600090030146088</c:v>
                </c:pt>
                <c:pt idx="13">
                  <c:v>35.710013047928982</c:v>
                </c:pt>
                <c:pt idx="14">
                  <c:v>43.22813067252639</c:v>
                </c:pt>
                <c:pt idx="15">
                  <c:v>44.199051681650502</c:v>
                </c:pt>
                <c:pt idx="16">
                  <c:v>44.852831619579149</c:v>
                </c:pt>
                <c:pt idx="17">
                  <c:v>21.515732331667682</c:v>
                </c:pt>
                <c:pt idx="18">
                  <c:v>0</c:v>
                </c:pt>
                <c:pt idx="19">
                  <c:v>55.195148366296763</c:v>
                </c:pt>
                <c:pt idx="20">
                  <c:v>96.927840535757923</c:v>
                </c:pt>
                <c:pt idx="21">
                  <c:v>95.893434929689604</c:v>
                </c:pt>
                <c:pt idx="22">
                  <c:v>64.8</c:v>
                </c:pt>
                <c:pt idx="23">
                  <c:v>46.44</c:v>
                </c:pt>
                <c:pt idx="24">
                  <c:v>30.959999999999997</c:v>
                </c:pt>
                <c:pt idx="25">
                  <c:v>21.599999999999998</c:v>
                </c:pt>
                <c:pt idx="26">
                  <c:v>17.64</c:v>
                </c:pt>
                <c:pt idx="27">
                  <c:v>-144</c:v>
                </c:pt>
                <c:pt idx="28">
                  <c:v>-144</c:v>
                </c:pt>
                <c:pt idx="29">
                  <c:v>-144</c:v>
                </c:pt>
                <c:pt idx="30">
                  <c:v>-141.26063371887787</c:v>
                </c:pt>
                <c:pt idx="31">
                  <c:v>-143.73837201613546</c:v>
                </c:pt>
                <c:pt idx="32">
                  <c:v>-136.36368822289597</c:v>
                </c:pt>
                <c:pt idx="33">
                  <c:v>-122.78539574795947</c:v>
                </c:pt>
                <c:pt idx="34">
                  <c:v>-125.26313404521707</c:v>
                </c:pt>
                <c:pt idx="35">
                  <c:v>130.40792007695686</c:v>
                </c:pt>
                <c:pt idx="36">
                  <c:v>118.98621045869363</c:v>
                </c:pt>
                <c:pt idx="37">
                  <c:v>102.93675713193169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37.99</c:v>
                </c:pt>
                <c:pt idx="50">
                  <c:v>90.542801205074653</c:v>
                </c:pt>
                <c:pt idx="51">
                  <c:v>82.277838356305878</c:v>
                </c:pt>
                <c:pt idx="52">
                  <c:v>110.57010635585881</c:v>
                </c:pt>
                <c:pt idx="53">
                  <c:v>50.495577320633593</c:v>
                </c:pt>
                <c:pt idx="54">
                  <c:v>0</c:v>
                </c:pt>
                <c:pt idx="55">
                  <c:v>41.062780480200168</c:v>
                </c:pt>
                <c:pt idx="56">
                  <c:v>75.239999999999995</c:v>
                </c:pt>
                <c:pt idx="57">
                  <c:v>34.56</c:v>
                </c:pt>
                <c:pt idx="58">
                  <c:v>0</c:v>
                </c:pt>
                <c:pt idx="59">
                  <c:v>58.248124128433084</c:v>
                </c:pt>
                <c:pt idx="60">
                  <c:v>109.17552030996853</c:v>
                </c:pt>
                <c:pt idx="61">
                  <c:v>51.01078160500083</c:v>
                </c:pt>
                <c:pt idx="62">
                  <c:v>0</c:v>
                </c:pt>
                <c:pt idx="63">
                  <c:v>145.74539328670411</c:v>
                </c:pt>
                <c:pt idx="64">
                  <c:v>271.50831091679731</c:v>
                </c:pt>
                <c:pt idx="65">
                  <c:v>238.22320654775717</c:v>
                </c:pt>
                <c:pt idx="66">
                  <c:v>210.09953429982761</c:v>
                </c:pt>
                <c:pt idx="67">
                  <c:v>186.34579329292367</c:v>
                </c:pt>
                <c:pt idx="68">
                  <c:v>229.68</c:v>
                </c:pt>
                <c:pt idx="69">
                  <c:v>100.43999999999998</c:v>
                </c:pt>
                <c:pt idx="70">
                  <c:v>65.88</c:v>
                </c:pt>
                <c:pt idx="71">
                  <c:v>58.68</c:v>
                </c:pt>
                <c:pt idx="72">
                  <c:v>39.96</c:v>
                </c:pt>
                <c:pt idx="73">
                  <c:v>41.4</c:v>
                </c:pt>
                <c:pt idx="74">
                  <c:v>62.999999999999993</c:v>
                </c:pt>
                <c:pt idx="75">
                  <c:v>64.8</c:v>
                </c:pt>
                <c:pt idx="76">
                  <c:v>50.76</c:v>
                </c:pt>
                <c:pt idx="77">
                  <c:v>25.200000000000003</c:v>
                </c:pt>
                <c:pt idx="78">
                  <c:v>0</c:v>
                </c:pt>
                <c:pt idx="79">
                  <c:v>81.974889776884993</c:v>
                </c:pt>
                <c:pt idx="80">
                  <c:v>158.89972187029772</c:v>
                </c:pt>
                <c:pt idx="81">
                  <c:v>131.89872744428064</c:v>
                </c:pt>
                <c:pt idx="82">
                  <c:v>132.79698329989148</c:v>
                </c:pt>
                <c:pt idx="83">
                  <c:v>58.334056445950303</c:v>
                </c:pt>
                <c:pt idx="84">
                  <c:v>38.22250427119306</c:v>
                </c:pt>
                <c:pt idx="85">
                  <c:v>34.077578294769765</c:v>
                </c:pt>
                <c:pt idx="86">
                  <c:v>65.14831144588338</c:v>
                </c:pt>
                <c:pt idx="87">
                  <c:v>75.331943336658611</c:v>
                </c:pt>
                <c:pt idx="88">
                  <c:v>76.78029366757201</c:v>
                </c:pt>
                <c:pt idx="89">
                  <c:v>81.474285420174667</c:v>
                </c:pt>
                <c:pt idx="90">
                  <c:v>90.383961637112677</c:v>
                </c:pt>
                <c:pt idx="91">
                  <c:v>103.18046978301035</c:v>
                </c:pt>
                <c:pt idx="92">
                  <c:v>110.57310565487128</c:v>
                </c:pt>
                <c:pt idx="93">
                  <c:v>110.59368144299411</c:v>
                </c:pt>
                <c:pt idx="94">
                  <c:v>100.87700792362511</c:v>
                </c:pt>
                <c:pt idx="95">
                  <c:v>90.555194473964391</c:v>
                </c:pt>
                <c:pt idx="96">
                  <c:v>84.463121888594586</c:v>
                </c:pt>
                <c:pt idx="97">
                  <c:v>85.502970442884603</c:v>
                </c:pt>
                <c:pt idx="98">
                  <c:v>86.893351742651333</c:v>
                </c:pt>
                <c:pt idx="99">
                  <c:v>85.809514834315237</c:v>
                </c:pt>
                <c:pt idx="100">
                  <c:v>83.155823120873279</c:v>
                </c:pt>
                <c:pt idx="101">
                  <c:v>81.713667135703034</c:v>
                </c:pt>
                <c:pt idx="102">
                  <c:v>81.367422783433099</c:v>
                </c:pt>
                <c:pt idx="103">
                  <c:v>78.921956384587588</c:v>
                </c:pt>
                <c:pt idx="104">
                  <c:v>72.86299972453692</c:v>
                </c:pt>
                <c:pt idx="105">
                  <c:v>66.844858522805765</c:v>
                </c:pt>
                <c:pt idx="106">
                  <c:v>63.752797726002846</c:v>
                </c:pt>
                <c:pt idx="107">
                  <c:v>60.603558353109392</c:v>
                </c:pt>
                <c:pt idx="108">
                  <c:v>51.235424828323715</c:v>
                </c:pt>
                <c:pt idx="109">
                  <c:v>34.089501573624034</c:v>
                </c:pt>
                <c:pt idx="110">
                  <c:v>14.816795683426658</c:v>
                </c:pt>
                <c:pt idx="111">
                  <c:v>22.694886165566214</c:v>
                </c:pt>
                <c:pt idx="112">
                  <c:v>34.314717939835603</c:v>
                </c:pt>
                <c:pt idx="113">
                  <c:v>86.010343507331299</c:v>
                </c:pt>
                <c:pt idx="114">
                  <c:v>100.19309600549884</c:v>
                </c:pt>
                <c:pt idx="115">
                  <c:v>70.834200047947263</c:v>
                </c:pt>
                <c:pt idx="116">
                  <c:v>57.081077325515018</c:v>
                </c:pt>
                <c:pt idx="117">
                  <c:v>55.93720291228383</c:v>
                </c:pt>
                <c:pt idx="118">
                  <c:v>69.997422237135808</c:v>
                </c:pt>
                <c:pt idx="119">
                  <c:v>77.422535024969704</c:v>
                </c:pt>
                <c:pt idx="120">
                  <c:v>80.519436425968493</c:v>
                </c:pt>
                <c:pt idx="121">
                  <c:v>40.777812260447909</c:v>
                </c:pt>
                <c:pt idx="122">
                  <c:v>0</c:v>
                </c:pt>
                <c:pt idx="123">
                  <c:v>-144</c:v>
                </c:pt>
                <c:pt idx="124">
                  <c:v>-141.32416547008958</c:v>
                </c:pt>
                <c:pt idx="125">
                  <c:v>0</c:v>
                </c:pt>
                <c:pt idx="126">
                  <c:v>-144</c:v>
                </c:pt>
                <c:pt idx="127">
                  <c:v>-143.13482037962399</c:v>
                </c:pt>
                <c:pt idx="128">
                  <c:v>-138.26964075924798</c:v>
                </c:pt>
                <c:pt idx="129">
                  <c:v>-127.42321358641601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14.21</c:v>
                </c:pt>
                <c:pt idx="142">
                  <c:v>21.169999999999998</c:v>
                </c:pt>
                <c:pt idx="143">
                  <c:v>84.232848692877198</c:v>
                </c:pt>
                <c:pt idx="144">
                  <c:v>78.887168046885805</c:v>
                </c:pt>
                <c:pt idx="145">
                  <c:v>28.559494230213602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16.431230571147314</c:v>
                </c:pt>
                <c:pt idx="154">
                  <c:v>71.88387667893555</c:v>
                </c:pt>
                <c:pt idx="155">
                  <c:v>61.624567540725486</c:v>
                </c:pt>
                <c:pt idx="156">
                  <c:v>63.637767831929757</c:v>
                </c:pt>
                <c:pt idx="157">
                  <c:v>65.527137339103831</c:v>
                </c:pt>
                <c:pt idx="158">
                  <c:v>67.059299575089966</c:v>
                </c:pt>
                <c:pt idx="159">
                  <c:v>68.815411234097439</c:v>
                </c:pt>
                <c:pt idx="160">
                  <c:v>147.03759642040478</c:v>
                </c:pt>
                <c:pt idx="161">
                  <c:v>107.53260164474956</c:v>
                </c:pt>
                <c:pt idx="162">
                  <c:v>54.273132751334437</c:v>
                </c:pt>
                <c:pt idx="163">
                  <c:v>23.003000391607042</c:v>
                </c:pt>
                <c:pt idx="164">
                  <c:v>16.275855921855001</c:v>
                </c:pt>
                <c:pt idx="165">
                  <c:v>9.500687589743281</c:v>
                </c:pt>
                <c:pt idx="166">
                  <c:v>5.830001132852189</c:v>
                </c:pt>
                <c:pt idx="167">
                  <c:v>7.7919033935545237</c:v>
                </c:pt>
                <c:pt idx="168">
                  <c:v>9.5315857347984636</c:v>
                </c:pt>
                <c:pt idx="169">
                  <c:v>11.889069468013385</c:v>
                </c:pt>
                <c:pt idx="170">
                  <c:v>11.285562720065045</c:v>
                </c:pt>
                <c:pt idx="171">
                  <c:v>36.203530325082092</c:v>
                </c:pt>
                <c:pt idx="172">
                  <c:v>87.174529322765579</c:v>
                </c:pt>
                <c:pt idx="173">
                  <c:v>59.822385839227017</c:v>
                </c:pt>
                <c:pt idx="174">
                  <c:v>49.445710726960861</c:v>
                </c:pt>
                <c:pt idx="175">
                  <c:v>27.745448192695243</c:v>
                </c:pt>
                <c:pt idx="176">
                  <c:v>11.592549786568698</c:v>
                </c:pt>
                <c:pt idx="177">
                  <c:v>10.17818013275588</c:v>
                </c:pt>
                <c:pt idx="178">
                  <c:v>20.683904660968157</c:v>
                </c:pt>
                <c:pt idx="179">
                  <c:v>28.293746251377499</c:v>
                </c:pt>
                <c:pt idx="180">
                  <c:v>21.02018467221616</c:v>
                </c:pt>
                <c:pt idx="181">
                  <c:v>13.409351887578737</c:v>
                </c:pt>
                <c:pt idx="182">
                  <c:v>19.192623370229235</c:v>
                </c:pt>
                <c:pt idx="183">
                  <c:v>28.766657745690633</c:v>
                </c:pt>
                <c:pt idx="184">
                  <c:v>31.091395737593505</c:v>
                </c:pt>
                <c:pt idx="185">
                  <c:v>25.136703180551052</c:v>
                </c:pt>
                <c:pt idx="186">
                  <c:v>22.936292052834727</c:v>
                </c:pt>
                <c:pt idx="187">
                  <c:v>21.245472356383896</c:v>
                </c:pt>
                <c:pt idx="188">
                  <c:v>17.11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91.64</c:v>
                </c:pt>
                <c:pt idx="253">
                  <c:v>40.4552373843635</c:v>
                </c:pt>
                <c:pt idx="254">
                  <c:v>53.278960604904519</c:v>
                </c:pt>
                <c:pt idx="255">
                  <c:v>181.16199003661822</c:v>
                </c:pt>
                <c:pt idx="256">
                  <c:v>78.389632420969463</c:v>
                </c:pt>
                <c:pt idx="257">
                  <c:v>0</c:v>
                </c:pt>
                <c:pt idx="258">
                  <c:v>158.01591391007889</c:v>
                </c:pt>
                <c:pt idx="259">
                  <c:v>271.57125650597482</c:v>
                </c:pt>
                <c:pt idx="260">
                  <c:v>253.44000000000003</c:v>
                </c:pt>
                <c:pt idx="261">
                  <c:v>252.39571172180936</c:v>
                </c:pt>
                <c:pt idx="262">
                  <c:v>-143.08634763163309</c:v>
                </c:pt>
                <c:pt idx="263">
                  <c:v>-143.27959088496823</c:v>
                </c:pt>
                <c:pt idx="264">
                  <c:v>-143.64807504199626</c:v>
                </c:pt>
                <c:pt idx="265">
                  <c:v>-144</c:v>
                </c:pt>
                <c:pt idx="266">
                  <c:v>-144</c:v>
                </c:pt>
                <c:pt idx="267">
                  <c:v>-144</c:v>
                </c:pt>
                <c:pt idx="268">
                  <c:v>-144</c:v>
                </c:pt>
                <c:pt idx="269">
                  <c:v>-144</c:v>
                </c:pt>
                <c:pt idx="270">
                  <c:v>-141.13357021645439</c:v>
                </c:pt>
                <c:pt idx="271">
                  <c:v>-142.7536298723536</c:v>
                </c:pt>
                <c:pt idx="272">
                  <c:v>-129.78815197248159</c:v>
                </c:pt>
                <c:pt idx="273">
                  <c:v>-136.17309296926078</c:v>
                </c:pt>
                <c:pt idx="274">
                  <c:v>-122.84892749917118</c:v>
                </c:pt>
                <c:pt idx="275">
                  <c:v>-116.79164656380746</c:v>
                </c:pt>
                <c:pt idx="276">
                  <c:v>-120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120.36520101232061</c:v>
                </c:pt>
                <c:pt idx="324">
                  <c:v>119.54695602518665</c:v>
                </c:pt>
                <c:pt idx="325">
                  <c:v>122.06981881832981</c:v>
                </c:pt>
                <c:pt idx="326">
                  <c:v>122.33832780611664</c:v>
                </c:pt>
                <c:pt idx="327">
                  <c:v>117.26459430939067</c:v>
                </c:pt>
                <c:pt idx="328">
                  <c:v>0.36</c:v>
                </c:pt>
                <c:pt idx="329">
                  <c:v>-140.81591146039574</c:v>
                </c:pt>
                <c:pt idx="330">
                  <c:v>-143.23011800644159</c:v>
                </c:pt>
                <c:pt idx="331">
                  <c:v>-133.504759418368</c:v>
                </c:pt>
                <c:pt idx="332">
                  <c:v>-120.49825270433706</c:v>
                </c:pt>
                <c:pt idx="333">
                  <c:v>-125.32666579642878</c:v>
                </c:pt>
                <c:pt idx="334">
                  <c:v>-117.4269640759248</c:v>
                </c:pt>
                <c:pt idx="335">
                  <c:v>-120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1.45</c:v>
                </c:pt>
                <c:pt idx="354">
                  <c:v>14.21</c:v>
                </c:pt>
                <c:pt idx="355">
                  <c:v>177.77</c:v>
                </c:pt>
                <c:pt idx="356">
                  <c:v>117.16</c:v>
                </c:pt>
                <c:pt idx="357">
                  <c:v>145.29</c:v>
                </c:pt>
                <c:pt idx="358">
                  <c:v>60.9</c:v>
                </c:pt>
                <c:pt idx="359">
                  <c:v>0</c:v>
                </c:pt>
                <c:pt idx="360">
                  <c:v>107.3</c:v>
                </c:pt>
                <c:pt idx="361">
                  <c:v>184.44</c:v>
                </c:pt>
                <c:pt idx="362">
                  <c:v>263.32</c:v>
                </c:pt>
                <c:pt idx="363">
                  <c:v>118.61</c:v>
                </c:pt>
                <c:pt idx="364">
                  <c:v>0</c:v>
                </c:pt>
                <c:pt idx="365">
                  <c:v>149.89944582232107</c:v>
                </c:pt>
                <c:pt idx="366">
                  <c:v>292.8334672935747</c:v>
                </c:pt>
                <c:pt idx="367">
                  <c:v>115.95338135783872</c:v>
                </c:pt>
                <c:pt idx="368">
                  <c:v>53.323560699328979</c:v>
                </c:pt>
                <c:pt idx="369">
                  <c:v>0</c:v>
                </c:pt>
                <c:pt idx="370">
                  <c:v>124.63780912064824</c:v>
                </c:pt>
                <c:pt idx="371">
                  <c:v>238.60956794612113</c:v>
                </c:pt>
                <c:pt idx="372">
                  <c:v>304.92</c:v>
                </c:pt>
                <c:pt idx="373">
                  <c:v>300.48848152326804</c:v>
                </c:pt>
                <c:pt idx="374">
                  <c:v>293.89238644873024</c:v>
                </c:pt>
                <c:pt idx="375">
                  <c:v>-141.22886784327198</c:v>
                </c:pt>
                <c:pt idx="376">
                  <c:v>-141.35593134569547</c:v>
                </c:pt>
                <c:pt idx="377">
                  <c:v>-142.05478060902453</c:v>
                </c:pt>
                <c:pt idx="378">
                  <c:v>-143.51601088689441</c:v>
                </c:pt>
                <c:pt idx="379">
                  <c:v>-141.07003846524265</c:v>
                </c:pt>
                <c:pt idx="380">
                  <c:v>-144</c:v>
                </c:pt>
                <c:pt idx="381">
                  <c:v>-144</c:v>
                </c:pt>
                <c:pt idx="382">
                  <c:v>-144</c:v>
                </c:pt>
                <c:pt idx="383">
                  <c:v>-142.34067348947733</c:v>
                </c:pt>
                <c:pt idx="384">
                  <c:v>-131.69410450883359</c:v>
                </c:pt>
                <c:pt idx="385">
                  <c:v>-136.93547398380159</c:v>
                </c:pt>
                <c:pt idx="386">
                  <c:v>-139.69910516151199</c:v>
                </c:pt>
                <c:pt idx="387">
                  <c:v>35.097922969473764</c:v>
                </c:pt>
                <c:pt idx="388">
                  <c:v>47.045513219577927</c:v>
                </c:pt>
                <c:pt idx="389">
                  <c:v>93.191136101581847</c:v>
                </c:pt>
                <c:pt idx="390">
                  <c:v>223.97481847040299</c:v>
                </c:pt>
                <c:pt idx="391">
                  <c:v>267.15207624268328</c:v>
                </c:pt>
                <c:pt idx="392">
                  <c:v>123.12</c:v>
                </c:pt>
                <c:pt idx="393">
                  <c:v>0</c:v>
                </c:pt>
                <c:pt idx="394">
                  <c:v>150.81333035070674</c:v>
                </c:pt>
                <c:pt idx="395">
                  <c:v>283.76944034203888</c:v>
                </c:pt>
                <c:pt idx="396">
                  <c:v>298.19154313488809</c:v>
                </c:pt>
                <c:pt idx="397">
                  <c:v>308.35104397823602</c:v>
                </c:pt>
                <c:pt idx="398">
                  <c:v>318.9532692686779</c:v>
                </c:pt>
                <c:pt idx="399">
                  <c:v>330.84000000000003</c:v>
                </c:pt>
                <c:pt idx="400">
                  <c:v>338.76</c:v>
                </c:pt>
                <c:pt idx="401">
                  <c:v>159.78412850802994</c:v>
                </c:pt>
                <c:pt idx="402">
                  <c:v>0</c:v>
                </c:pt>
                <c:pt idx="403">
                  <c:v>131.17432325860483</c:v>
                </c:pt>
                <c:pt idx="404">
                  <c:v>248.63129518397974</c:v>
                </c:pt>
                <c:pt idx="405">
                  <c:v>318.02269687911161</c:v>
                </c:pt>
                <c:pt idx="406">
                  <c:v>338.04</c:v>
                </c:pt>
                <c:pt idx="407">
                  <c:v>118.80000000000001</c:v>
                </c:pt>
                <c:pt idx="408">
                  <c:v>73.08</c:v>
                </c:pt>
                <c:pt idx="409">
                  <c:v>18.720000000000002</c:v>
                </c:pt>
                <c:pt idx="410">
                  <c:v>-144</c:v>
                </c:pt>
                <c:pt idx="411">
                  <c:v>-144</c:v>
                </c:pt>
                <c:pt idx="412">
                  <c:v>-144</c:v>
                </c:pt>
                <c:pt idx="413">
                  <c:v>-144</c:v>
                </c:pt>
                <c:pt idx="414">
                  <c:v>-140.02176457024905</c:v>
                </c:pt>
                <c:pt idx="415">
                  <c:v>-140.62531620676052</c:v>
                </c:pt>
                <c:pt idx="416">
                  <c:v>-141.41946309690718</c:v>
                </c:pt>
                <c:pt idx="417">
                  <c:v>-142.30890761387147</c:v>
                </c:pt>
                <c:pt idx="418">
                  <c:v>-143.26188388204747</c:v>
                </c:pt>
                <c:pt idx="419">
                  <c:v>-128.35868757021757</c:v>
                </c:pt>
                <c:pt idx="420">
                  <c:v>-130.55053298702239</c:v>
                </c:pt>
                <c:pt idx="421">
                  <c:v>-132.74237840382719</c:v>
                </c:pt>
                <c:pt idx="422">
                  <c:v>0</c:v>
                </c:pt>
                <c:pt idx="423">
                  <c:v>-144</c:v>
                </c:pt>
                <c:pt idx="424">
                  <c:v>-144</c:v>
                </c:pt>
                <c:pt idx="425">
                  <c:v>-142.78539574795946</c:v>
                </c:pt>
                <c:pt idx="426">
                  <c:v>0</c:v>
                </c:pt>
                <c:pt idx="427">
                  <c:v>-144</c:v>
                </c:pt>
                <c:pt idx="428">
                  <c:v>-140.72061383357811</c:v>
                </c:pt>
                <c:pt idx="429">
                  <c:v>111.84269490094761</c:v>
                </c:pt>
                <c:pt idx="430">
                  <c:v>137.4637546873825</c:v>
                </c:pt>
                <c:pt idx="431">
                  <c:v>144.36000000000001</c:v>
                </c:pt>
                <c:pt idx="432">
                  <c:v>52.199999999999996</c:v>
                </c:pt>
                <c:pt idx="433">
                  <c:v>2.88</c:v>
                </c:pt>
                <c:pt idx="434">
                  <c:v>-140.18059394827839</c:v>
                </c:pt>
                <c:pt idx="435">
                  <c:v>66.960000000000008</c:v>
                </c:pt>
                <c:pt idx="436">
                  <c:v>140.04</c:v>
                </c:pt>
                <c:pt idx="437">
                  <c:v>161.40300039160704</c:v>
                </c:pt>
                <c:pt idx="438">
                  <c:v>76.55376936272917</c:v>
                </c:pt>
                <c:pt idx="439">
                  <c:v>0</c:v>
                </c:pt>
                <c:pt idx="440">
                  <c:v>112.68</c:v>
                </c:pt>
                <c:pt idx="441">
                  <c:v>216.35999999999999</c:v>
                </c:pt>
                <c:pt idx="442">
                  <c:v>105.11999999999999</c:v>
                </c:pt>
                <c:pt idx="443">
                  <c:v>0</c:v>
                </c:pt>
                <c:pt idx="444">
                  <c:v>13.98191274964949</c:v>
                </c:pt>
                <c:pt idx="445">
                  <c:v>28.02386300419407</c:v>
                </c:pt>
                <c:pt idx="446">
                  <c:v>14.30457093928206</c:v>
                </c:pt>
                <c:pt idx="447">
                  <c:v>0</c:v>
                </c:pt>
                <c:pt idx="448">
                  <c:v>-144</c:v>
                </c:pt>
                <c:pt idx="449">
                  <c:v>-144</c:v>
                </c:pt>
                <c:pt idx="450">
                  <c:v>-144</c:v>
                </c:pt>
                <c:pt idx="451">
                  <c:v>-141.6100583505424</c:v>
                </c:pt>
                <c:pt idx="452">
                  <c:v>-143.51601088689441</c:v>
                </c:pt>
                <c:pt idx="453">
                  <c:v>0</c:v>
                </c:pt>
                <c:pt idx="454">
                  <c:v>-144</c:v>
                </c:pt>
                <c:pt idx="455">
                  <c:v>-144</c:v>
                </c:pt>
                <c:pt idx="456">
                  <c:v>-142.53126874311252</c:v>
                </c:pt>
                <c:pt idx="457">
                  <c:v>0</c:v>
                </c:pt>
                <c:pt idx="458">
                  <c:v>-141.48299484811892</c:v>
                </c:pt>
                <c:pt idx="459">
                  <c:v>-133.02827128427998</c:v>
                </c:pt>
                <c:pt idx="460">
                  <c:v>-122.84892749917118</c:v>
                </c:pt>
                <c:pt idx="461">
                  <c:v>-116.82341243941333</c:v>
                </c:pt>
                <c:pt idx="462">
                  <c:v>0</c:v>
                </c:pt>
                <c:pt idx="463">
                  <c:v>4.3499999999999996</c:v>
                </c:pt>
                <c:pt idx="464">
                  <c:v>119.48375493466526</c:v>
                </c:pt>
                <c:pt idx="465">
                  <c:v>136.84383007096534</c:v>
                </c:pt>
                <c:pt idx="466">
                  <c:v>145.66012778806103</c:v>
                </c:pt>
                <c:pt idx="467">
                  <c:v>155.64950409234825</c:v>
                </c:pt>
                <c:pt idx="468">
                  <c:v>165.68033486430116</c:v>
                </c:pt>
                <c:pt idx="469">
                  <c:v>177.98614124541143</c:v>
                </c:pt>
                <c:pt idx="470">
                  <c:v>197.09784025395464</c:v>
                </c:pt>
                <c:pt idx="471">
                  <c:v>85.02442641719513</c:v>
                </c:pt>
                <c:pt idx="472">
                  <c:v>0</c:v>
                </c:pt>
                <c:pt idx="473">
                  <c:v>161.51914792235485</c:v>
                </c:pt>
                <c:pt idx="474">
                  <c:v>278.64</c:v>
                </c:pt>
                <c:pt idx="475">
                  <c:v>358.92746120841815</c:v>
                </c:pt>
                <c:pt idx="476">
                  <c:v>169.61129388554662</c:v>
                </c:pt>
                <c:pt idx="477">
                  <c:v>0</c:v>
                </c:pt>
                <c:pt idx="478">
                  <c:v>137.88</c:v>
                </c:pt>
                <c:pt idx="479">
                  <c:v>260.94026429851999</c:v>
                </c:pt>
                <c:pt idx="480">
                  <c:v>-143.23511865912002</c:v>
                </c:pt>
                <c:pt idx="481">
                  <c:v>-144</c:v>
                </c:pt>
                <c:pt idx="482">
                  <c:v>-144</c:v>
                </c:pt>
                <c:pt idx="483">
                  <c:v>206.74177850948453</c:v>
                </c:pt>
                <c:pt idx="484">
                  <c:v>286.55877233284372</c:v>
                </c:pt>
                <c:pt idx="485">
                  <c:v>351.6870083894072</c:v>
                </c:pt>
                <c:pt idx="486">
                  <c:v>-140.21235982388424</c:v>
                </c:pt>
                <c:pt idx="487">
                  <c:v>-140.53001857994292</c:v>
                </c:pt>
                <c:pt idx="488">
                  <c:v>-141.54652659933066</c:v>
                </c:pt>
                <c:pt idx="489">
                  <c:v>-143.16658625522987</c:v>
                </c:pt>
                <c:pt idx="490">
                  <c:v>0</c:v>
                </c:pt>
                <c:pt idx="491">
                  <c:v>-144</c:v>
                </c:pt>
                <c:pt idx="492">
                  <c:v>-140.46648682873121</c:v>
                </c:pt>
                <c:pt idx="493">
                  <c:v>-143.29364975765333</c:v>
                </c:pt>
                <c:pt idx="494">
                  <c:v>-132.07529501610398</c:v>
                </c:pt>
                <c:pt idx="495">
                  <c:v>-135.41071195472</c:v>
                </c:pt>
                <c:pt idx="496">
                  <c:v>39.519482821176489</c:v>
                </c:pt>
                <c:pt idx="497">
                  <c:v>133.24142670413238</c:v>
                </c:pt>
                <c:pt idx="498">
                  <c:v>97.400875539743168</c:v>
                </c:pt>
                <c:pt idx="499">
                  <c:v>51.854046796577869</c:v>
                </c:pt>
                <c:pt idx="500">
                  <c:v>53.840828719010737</c:v>
                </c:pt>
                <c:pt idx="501">
                  <c:v>51.270923194313269</c:v>
                </c:pt>
                <c:pt idx="502">
                  <c:v>52.354846901006418</c:v>
                </c:pt>
                <c:pt idx="503">
                  <c:v>53.577170019312717</c:v>
                </c:pt>
                <c:pt idx="504">
                  <c:v>179.17009691351154</c:v>
                </c:pt>
                <c:pt idx="505">
                  <c:v>140.59688156169375</c:v>
                </c:pt>
                <c:pt idx="506">
                  <c:v>73.363538801344703</c:v>
                </c:pt>
                <c:pt idx="507">
                  <c:v>73.658008468211108</c:v>
                </c:pt>
                <c:pt idx="508">
                  <c:v>79.284715380853768</c:v>
                </c:pt>
                <c:pt idx="509">
                  <c:v>79.512873782392916</c:v>
                </c:pt>
                <c:pt idx="510">
                  <c:v>152.63999999999999</c:v>
                </c:pt>
                <c:pt idx="511">
                  <c:v>114.84</c:v>
                </c:pt>
                <c:pt idx="512">
                  <c:v>77.760000000000005</c:v>
                </c:pt>
                <c:pt idx="513">
                  <c:v>41.76</c:v>
                </c:pt>
                <c:pt idx="514">
                  <c:v>20.52</c:v>
                </c:pt>
                <c:pt idx="515">
                  <c:v>0</c:v>
                </c:pt>
                <c:pt idx="516">
                  <c:v>26.770547765832632</c:v>
                </c:pt>
                <c:pt idx="517">
                  <c:v>52.325433931398848</c:v>
                </c:pt>
                <c:pt idx="518">
                  <c:v>83.438975291725384</c:v>
                </c:pt>
                <c:pt idx="519">
                  <c:v>204.28887734308813</c:v>
                </c:pt>
                <c:pt idx="520">
                  <c:v>250.3340166063098</c:v>
                </c:pt>
                <c:pt idx="521">
                  <c:v>309.13680219299943</c:v>
                </c:pt>
                <c:pt idx="522">
                  <c:v>229.51657464490467</c:v>
                </c:pt>
                <c:pt idx="523">
                  <c:v>90.641638806346762</c:v>
                </c:pt>
                <c:pt idx="524">
                  <c:v>56.106004222028268</c:v>
                </c:pt>
                <c:pt idx="525">
                  <c:v>10.314058665659974</c:v>
                </c:pt>
                <c:pt idx="526">
                  <c:v>-141.67359010175412</c:v>
                </c:pt>
                <c:pt idx="527">
                  <c:v>-141.76888772857171</c:v>
                </c:pt>
                <c:pt idx="528">
                  <c:v>-142.05478060902453</c:v>
                </c:pt>
                <c:pt idx="529">
                  <c:v>-142.53126874311252</c:v>
                </c:pt>
                <c:pt idx="530">
                  <c:v>-143.23011800644159</c:v>
                </c:pt>
                <c:pt idx="531">
                  <c:v>-128.64458045067039</c:v>
                </c:pt>
                <c:pt idx="532">
                  <c:v>0</c:v>
                </c:pt>
                <c:pt idx="533">
                  <c:v>-144</c:v>
                </c:pt>
                <c:pt idx="534">
                  <c:v>-141.67359010175412</c:v>
                </c:pt>
                <c:pt idx="535">
                  <c:v>-132.93297365746238</c:v>
                </c:pt>
                <c:pt idx="536">
                  <c:v>0</c:v>
                </c:pt>
                <c:pt idx="537">
                  <c:v>-144</c:v>
                </c:pt>
                <c:pt idx="538">
                  <c:v>-144</c:v>
                </c:pt>
                <c:pt idx="539">
                  <c:v>-141.10180434084853</c:v>
                </c:pt>
                <c:pt idx="540">
                  <c:v>-128.2633899434</c:v>
                </c:pt>
                <c:pt idx="541">
                  <c:v>-135.12481907426718</c:v>
                </c:pt>
                <c:pt idx="542">
                  <c:v>104.98812358787288</c:v>
                </c:pt>
                <c:pt idx="543">
                  <c:v>201.02764110767984</c:v>
                </c:pt>
                <c:pt idx="544">
                  <c:v>219.74384471752859</c:v>
                </c:pt>
                <c:pt idx="545">
                  <c:v>0</c:v>
                </c:pt>
                <c:pt idx="546">
                  <c:v>107.68147276580528</c:v>
                </c:pt>
                <c:pt idx="547">
                  <c:v>205.48113745293335</c:v>
                </c:pt>
                <c:pt idx="548">
                  <c:v>131.49405972373404</c:v>
                </c:pt>
                <c:pt idx="549">
                  <c:v>57.792950597842484</c:v>
                </c:pt>
                <c:pt idx="550">
                  <c:v>220.48597498637065</c:v>
                </c:pt>
                <c:pt idx="551">
                  <c:v>101.16000000000001</c:v>
                </c:pt>
                <c:pt idx="552">
                  <c:v>0</c:v>
                </c:pt>
                <c:pt idx="553">
                  <c:v>26.498798083692481</c:v>
                </c:pt>
                <c:pt idx="554">
                  <c:v>50.614398268395007</c:v>
                </c:pt>
                <c:pt idx="555">
                  <c:v>216.07487418144839</c:v>
                </c:pt>
                <c:pt idx="556">
                  <c:v>201.51263211098583</c:v>
                </c:pt>
                <c:pt idx="557">
                  <c:v>185.83208597257095</c:v>
                </c:pt>
                <c:pt idx="558">
                  <c:v>169.20697473737656</c:v>
                </c:pt>
                <c:pt idx="559">
                  <c:v>152.50991379393497</c:v>
                </c:pt>
                <c:pt idx="560">
                  <c:v>99.000000000000014</c:v>
                </c:pt>
                <c:pt idx="561">
                  <c:v>74.52</c:v>
                </c:pt>
                <c:pt idx="562">
                  <c:v>47.160000000000004</c:v>
                </c:pt>
                <c:pt idx="563">
                  <c:v>1.44</c:v>
                </c:pt>
                <c:pt idx="564">
                  <c:v>0</c:v>
                </c:pt>
                <c:pt idx="565">
                  <c:v>-144</c:v>
                </c:pt>
                <c:pt idx="566">
                  <c:v>-140.53001857994292</c:v>
                </c:pt>
                <c:pt idx="567">
                  <c:v>-141.51476072372481</c:v>
                </c:pt>
                <c:pt idx="568">
                  <c:v>-142.53126874311252</c:v>
                </c:pt>
                <c:pt idx="569">
                  <c:v>-143.16658625522987</c:v>
                </c:pt>
                <c:pt idx="570">
                  <c:v>20.393208681214567</c:v>
                </c:pt>
                <c:pt idx="571">
                  <c:v>139.87174603630083</c:v>
                </c:pt>
                <c:pt idx="572">
                  <c:v>131.62472813550531</c:v>
                </c:pt>
                <c:pt idx="573">
                  <c:v>140.05559997767739</c:v>
                </c:pt>
                <c:pt idx="574">
                  <c:v>79.2</c:v>
                </c:pt>
                <c:pt idx="575">
                  <c:v>47.52</c:v>
                </c:pt>
                <c:pt idx="576">
                  <c:v>47.52</c:v>
                </c:pt>
                <c:pt idx="577">
                  <c:v>23.76</c:v>
                </c:pt>
                <c:pt idx="578">
                  <c:v>0</c:v>
                </c:pt>
                <c:pt idx="579">
                  <c:v>35.533303116259496</c:v>
                </c:pt>
                <c:pt idx="580">
                  <c:v>69.842606089906013</c:v>
                </c:pt>
                <c:pt idx="581">
                  <c:v>78.766576950866678</c:v>
                </c:pt>
                <c:pt idx="582">
                  <c:v>50.202863966252963</c:v>
                </c:pt>
                <c:pt idx="583">
                  <c:v>29.106746936261988</c:v>
                </c:pt>
                <c:pt idx="584">
                  <c:v>69.144648847326224</c:v>
                </c:pt>
                <c:pt idx="585">
                  <c:v>76.943967341631236</c:v>
                </c:pt>
                <c:pt idx="586">
                  <c:v>209.81467700760049</c:v>
                </c:pt>
                <c:pt idx="587">
                  <c:v>267.04812339232188</c:v>
                </c:pt>
                <c:pt idx="588">
                  <c:v>96.757454831092375</c:v>
                </c:pt>
                <c:pt idx="589">
                  <c:v>89.812473017113817</c:v>
                </c:pt>
                <c:pt idx="590">
                  <c:v>113.45452471084161</c:v>
                </c:pt>
                <c:pt idx="591">
                  <c:v>21.287018027305439</c:v>
                </c:pt>
                <c:pt idx="592">
                  <c:v>-142.18184411144799</c:v>
                </c:pt>
                <c:pt idx="593">
                  <c:v>-142.40420524068907</c:v>
                </c:pt>
                <c:pt idx="594">
                  <c:v>-142.7536298723536</c:v>
                </c:pt>
                <c:pt idx="595">
                  <c:v>-143.16658625522987</c:v>
                </c:pt>
                <c:pt idx="596">
                  <c:v>-143.51601088689441</c:v>
                </c:pt>
                <c:pt idx="597">
                  <c:v>45.265108509444985</c:v>
                </c:pt>
                <c:pt idx="598">
                  <c:v>64.578798083692476</c:v>
                </c:pt>
                <c:pt idx="599">
                  <c:v>137.7988315632185</c:v>
                </c:pt>
                <c:pt idx="600">
                  <c:v>211.72660875124322</c:v>
                </c:pt>
                <c:pt idx="601">
                  <c:v>193.3137994091781</c:v>
                </c:pt>
                <c:pt idx="602">
                  <c:v>228.99471442050623</c:v>
                </c:pt>
                <c:pt idx="603">
                  <c:v>262.96695191930229</c:v>
                </c:pt>
                <c:pt idx="604">
                  <c:v>296.27999999999997</c:v>
                </c:pt>
                <c:pt idx="605">
                  <c:v>0</c:v>
                </c:pt>
                <c:pt idx="606">
                  <c:v>-144</c:v>
                </c:pt>
                <c:pt idx="607">
                  <c:v>-144</c:v>
                </c:pt>
                <c:pt idx="608">
                  <c:v>-140.30765745070187</c:v>
                </c:pt>
                <c:pt idx="609">
                  <c:v>-140.81591146039574</c:v>
                </c:pt>
                <c:pt idx="610">
                  <c:v>-141.19710196766613</c:v>
                </c:pt>
                <c:pt idx="611">
                  <c:v>126.21979121008988</c:v>
                </c:pt>
                <c:pt idx="612">
                  <c:v>266.07237200345503</c:v>
                </c:pt>
                <c:pt idx="613">
                  <c:v>342.72</c:v>
                </c:pt>
                <c:pt idx="614">
                  <c:v>-144</c:v>
                </c:pt>
                <c:pt idx="615">
                  <c:v>-144</c:v>
                </c:pt>
                <c:pt idx="616">
                  <c:v>-140.97474083842505</c:v>
                </c:pt>
                <c:pt idx="617">
                  <c:v>-142.72186399674771</c:v>
                </c:pt>
                <c:pt idx="618">
                  <c:v>-129.3116638383936</c:v>
                </c:pt>
                <c:pt idx="619">
                  <c:v>-134.5530333133616</c:v>
                </c:pt>
                <c:pt idx="620">
                  <c:v>118.99907996269764</c:v>
                </c:pt>
                <c:pt idx="621">
                  <c:v>130.76217394977485</c:v>
                </c:pt>
                <c:pt idx="622">
                  <c:v>-142.62656636993012</c:v>
                </c:pt>
                <c:pt idx="623">
                  <c:v>-131.50350925519837</c:v>
                </c:pt>
                <c:pt idx="624">
                  <c:v>125.62822112819691</c:v>
                </c:pt>
                <c:pt idx="625">
                  <c:v>133.14080271514217</c:v>
                </c:pt>
                <c:pt idx="626">
                  <c:v>60.600101818712965</c:v>
                </c:pt>
                <c:pt idx="627">
                  <c:v>0</c:v>
                </c:pt>
                <c:pt idx="628">
                  <c:v>37.925803609366227</c:v>
                </c:pt>
                <c:pt idx="629">
                  <c:v>66.616144218443537</c:v>
                </c:pt>
                <c:pt idx="630">
                  <c:v>29.539321473074235</c:v>
                </c:pt>
                <c:pt idx="631">
                  <c:v>0</c:v>
                </c:pt>
                <c:pt idx="632">
                  <c:v>106.42925087392</c:v>
                </c:pt>
                <c:pt idx="633">
                  <c:v>199.68794114684056</c:v>
                </c:pt>
                <c:pt idx="634">
                  <c:v>222.95528530916468</c:v>
                </c:pt>
                <c:pt idx="635">
                  <c:v>207.49758166454288</c:v>
                </c:pt>
                <c:pt idx="636">
                  <c:v>171.97614707070281</c:v>
                </c:pt>
                <c:pt idx="637">
                  <c:v>-143.23011800644159</c:v>
                </c:pt>
                <c:pt idx="638">
                  <c:v>-143.35718150886507</c:v>
                </c:pt>
                <c:pt idx="639">
                  <c:v>-129.69285434566399</c:v>
                </c:pt>
                <c:pt idx="640">
                  <c:v>-135.69660483517279</c:v>
                </c:pt>
                <c:pt idx="641">
                  <c:v>-122.34067348947733</c:v>
                </c:pt>
                <c:pt idx="642">
                  <c:v>-127.04202307914561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9.8600000000000012</c:v>
                </c:pt>
                <c:pt idx="656">
                  <c:v>64.044597242165167</c:v>
                </c:pt>
                <c:pt idx="657">
                  <c:v>135.00346026648802</c:v>
                </c:pt>
                <c:pt idx="658">
                  <c:v>31.414831627630669</c:v>
                </c:pt>
                <c:pt idx="659">
                  <c:v>0</c:v>
                </c:pt>
                <c:pt idx="660">
                  <c:v>162.65251018847385</c:v>
                </c:pt>
                <c:pt idx="661">
                  <c:v>266.76</c:v>
                </c:pt>
                <c:pt idx="662">
                  <c:v>122.62355343067709</c:v>
                </c:pt>
                <c:pt idx="663">
                  <c:v>0</c:v>
                </c:pt>
                <c:pt idx="664">
                  <c:v>150.47999999999999</c:v>
                </c:pt>
                <c:pt idx="665">
                  <c:v>283.59033691724329</c:v>
                </c:pt>
                <c:pt idx="666">
                  <c:v>136.73751858943362</c:v>
                </c:pt>
                <c:pt idx="667">
                  <c:v>0</c:v>
                </c:pt>
                <c:pt idx="668">
                  <c:v>171.95746129467045</c:v>
                </c:pt>
                <c:pt idx="669">
                  <c:v>328.67999999999995</c:v>
                </c:pt>
                <c:pt idx="670">
                  <c:v>308.52</c:v>
                </c:pt>
                <c:pt idx="671">
                  <c:v>321.12</c:v>
                </c:pt>
                <c:pt idx="672">
                  <c:v>307.86845554013149</c:v>
                </c:pt>
                <c:pt idx="673">
                  <c:v>321.3395843868696</c:v>
                </c:pt>
                <c:pt idx="674">
                  <c:v>270.58412721187204</c:v>
                </c:pt>
                <c:pt idx="675">
                  <c:v>263.18536090442115</c:v>
                </c:pt>
                <c:pt idx="676">
                  <c:v>268.94426690238822</c:v>
                </c:pt>
                <c:pt idx="677">
                  <c:v>276.85226351188322</c:v>
                </c:pt>
                <c:pt idx="678">
                  <c:v>137.50222092006356</c:v>
                </c:pt>
                <c:pt idx="679">
                  <c:v>0</c:v>
                </c:pt>
                <c:pt idx="680">
                  <c:v>90.72</c:v>
                </c:pt>
                <c:pt idx="681">
                  <c:v>179.64</c:v>
                </c:pt>
                <c:pt idx="682">
                  <c:v>167.04</c:v>
                </c:pt>
                <c:pt idx="683">
                  <c:v>274.68</c:v>
                </c:pt>
                <c:pt idx="684">
                  <c:v>333.72</c:v>
                </c:pt>
                <c:pt idx="685">
                  <c:v>359.64000000000004</c:v>
                </c:pt>
                <c:pt idx="686">
                  <c:v>342</c:v>
                </c:pt>
                <c:pt idx="687">
                  <c:v>168.12</c:v>
                </c:pt>
                <c:pt idx="688">
                  <c:v>0</c:v>
                </c:pt>
                <c:pt idx="689">
                  <c:v>116.58568044470337</c:v>
                </c:pt>
                <c:pt idx="690">
                  <c:v>231.80338560744414</c:v>
                </c:pt>
                <c:pt idx="691">
                  <c:v>226.23726912375051</c:v>
                </c:pt>
                <c:pt idx="692">
                  <c:v>-134.17184280609121</c:v>
                </c:pt>
                <c:pt idx="693">
                  <c:v>-137.22136686425438</c:v>
                </c:pt>
                <c:pt idx="694">
                  <c:v>0</c:v>
                </c:pt>
                <c:pt idx="695">
                  <c:v>-144</c:v>
                </c:pt>
                <c:pt idx="696">
                  <c:v>-144</c:v>
                </c:pt>
                <c:pt idx="697">
                  <c:v>-140.30765745070187</c:v>
                </c:pt>
                <c:pt idx="698">
                  <c:v>-142.81716162356531</c:v>
                </c:pt>
                <c:pt idx="699">
                  <c:v>0</c:v>
                </c:pt>
                <c:pt idx="700">
                  <c:v>-144</c:v>
                </c:pt>
                <c:pt idx="701">
                  <c:v>-142.72186399674771</c:v>
                </c:pt>
                <c:pt idx="702">
                  <c:v>-133.88594992563839</c:v>
                </c:pt>
                <c:pt idx="703">
                  <c:v>-120.37118920191358</c:v>
                </c:pt>
                <c:pt idx="704">
                  <c:v>-126.34317381581654</c:v>
                </c:pt>
                <c:pt idx="705">
                  <c:v>-117.77638870758933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63.8</c:v>
                </c:pt>
                <c:pt idx="771">
                  <c:v>75.742004539460282</c:v>
                </c:pt>
                <c:pt idx="772">
                  <c:v>130.37674093846596</c:v>
                </c:pt>
                <c:pt idx="773">
                  <c:v>155.68695812986056</c:v>
                </c:pt>
                <c:pt idx="774">
                  <c:v>104.34716926599027</c:v>
                </c:pt>
                <c:pt idx="775">
                  <c:v>48.833795671349378</c:v>
                </c:pt>
                <c:pt idx="776">
                  <c:v>0</c:v>
                </c:pt>
                <c:pt idx="777">
                  <c:v>49.944531674722271</c:v>
                </c:pt>
                <c:pt idx="778">
                  <c:v>92.242503604122916</c:v>
                </c:pt>
                <c:pt idx="779">
                  <c:v>47.840159082397868</c:v>
                </c:pt>
                <c:pt idx="780">
                  <c:v>-142.59480049432426</c:v>
                </c:pt>
                <c:pt idx="781">
                  <c:v>-142.62656636993012</c:v>
                </c:pt>
                <c:pt idx="782">
                  <c:v>-143.03952275280639</c:v>
                </c:pt>
                <c:pt idx="783">
                  <c:v>131.53157299162109</c:v>
                </c:pt>
                <c:pt idx="784">
                  <c:v>125.06371634291266</c:v>
                </c:pt>
                <c:pt idx="785">
                  <c:v>119.82395899187853</c:v>
                </c:pt>
                <c:pt idx="786">
                  <c:v>-142.7536298723536</c:v>
                </c:pt>
                <c:pt idx="787">
                  <c:v>-137.6025573715248</c:v>
                </c:pt>
                <c:pt idx="788">
                  <c:v>-125.07253879158186</c:v>
                </c:pt>
                <c:pt idx="789">
                  <c:v>113.64077845946412</c:v>
                </c:pt>
                <c:pt idx="790">
                  <c:v>77.306151389349338</c:v>
                </c:pt>
                <c:pt idx="791">
                  <c:v>57.658699163233493</c:v>
                </c:pt>
                <c:pt idx="792">
                  <c:v>23.909279143492942</c:v>
                </c:pt>
                <c:pt idx="793">
                  <c:v>0</c:v>
                </c:pt>
                <c:pt idx="794">
                  <c:v>87.019652519031439</c:v>
                </c:pt>
                <c:pt idx="795">
                  <c:v>144.35945223990444</c:v>
                </c:pt>
                <c:pt idx="796">
                  <c:v>62.999999999999993</c:v>
                </c:pt>
                <c:pt idx="797">
                  <c:v>0</c:v>
                </c:pt>
                <c:pt idx="798">
                  <c:v>91.272676654539765</c:v>
                </c:pt>
                <c:pt idx="799">
                  <c:v>179.25890750457282</c:v>
                </c:pt>
                <c:pt idx="800">
                  <c:v>207.36968709688909</c:v>
                </c:pt>
                <c:pt idx="801">
                  <c:v>237.71424306180998</c:v>
                </c:pt>
                <c:pt idx="802">
                  <c:v>265.95001431302819</c:v>
                </c:pt>
                <c:pt idx="803">
                  <c:v>295.07595602689793</c:v>
                </c:pt>
                <c:pt idx="804">
                  <c:v>137.52000000000001</c:v>
                </c:pt>
                <c:pt idx="805">
                  <c:v>0</c:v>
                </c:pt>
                <c:pt idx="806">
                  <c:v>102.98860758618493</c:v>
                </c:pt>
                <c:pt idx="807">
                  <c:v>198.82016018646661</c:v>
                </c:pt>
                <c:pt idx="808">
                  <c:v>267.27855897700431</c:v>
                </c:pt>
                <c:pt idx="809">
                  <c:v>337.24011530937764</c:v>
                </c:pt>
                <c:pt idx="810">
                  <c:v>283.97015921464487</c:v>
                </c:pt>
                <c:pt idx="811">
                  <c:v>277.54685845034203</c:v>
                </c:pt>
                <c:pt idx="812">
                  <c:v>262.39306017975326</c:v>
                </c:pt>
                <c:pt idx="813">
                  <c:v>240.43169976760277</c:v>
                </c:pt>
                <c:pt idx="814">
                  <c:v>223.11702780892486</c:v>
                </c:pt>
                <c:pt idx="815">
                  <c:v>207.64278233185431</c:v>
                </c:pt>
                <c:pt idx="816">
                  <c:v>223.56</c:v>
                </c:pt>
                <c:pt idx="817">
                  <c:v>226.44</c:v>
                </c:pt>
                <c:pt idx="818">
                  <c:v>135</c:v>
                </c:pt>
                <c:pt idx="819">
                  <c:v>65.88</c:v>
                </c:pt>
                <c:pt idx="820">
                  <c:v>0</c:v>
                </c:pt>
                <c:pt idx="821">
                  <c:v>94.794810488705934</c:v>
                </c:pt>
                <c:pt idx="822">
                  <c:v>186.76694957308274</c:v>
                </c:pt>
                <c:pt idx="823">
                  <c:v>170.59243417807852</c:v>
                </c:pt>
                <c:pt idx="824">
                  <c:v>116.6736460772935</c:v>
                </c:pt>
                <c:pt idx="825">
                  <c:v>110.14257647471864</c:v>
                </c:pt>
                <c:pt idx="826">
                  <c:v>58.586421560302831</c:v>
                </c:pt>
                <c:pt idx="827">
                  <c:v>-135.88720008880799</c:v>
                </c:pt>
                <c:pt idx="828">
                  <c:v>-136.4589858497136</c:v>
                </c:pt>
                <c:pt idx="829">
                  <c:v>0</c:v>
                </c:pt>
                <c:pt idx="830">
                  <c:v>-144</c:v>
                </c:pt>
                <c:pt idx="831">
                  <c:v>-144</c:v>
                </c:pt>
                <c:pt idx="832">
                  <c:v>-144</c:v>
                </c:pt>
                <c:pt idx="833">
                  <c:v>-144</c:v>
                </c:pt>
                <c:pt idx="834">
                  <c:v>-144</c:v>
                </c:pt>
                <c:pt idx="835">
                  <c:v>-140.72061383357811</c:v>
                </c:pt>
                <c:pt idx="836">
                  <c:v>-141.86418535538934</c:v>
                </c:pt>
                <c:pt idx="837">
                  <c:v>-143.00775687720053</c:v>
                </c:pt>
                <c:pt idx="838">
                  <c:v>-143.8972013941648</c:v>
                </c:pt>
                <c:pt idx="839">
                  <c:v>148.86364058553715</c:v>
                </c:pt>
                <c:pt idx="840">
                  <c:v>247.33379980018202</c:v>
                </c:pt>
                <c:pt idx="841">
                  <c:v>170.61085569470103</c:v>
                </c:pt>
                <c:pt idx="842">
                  <c:v>0.35279826656305735</c:v>
                </c:pt>
                <c:pt idx="843">
                  <c:v>-142.5630346187184</c:v>
                </c:pt>
                <c:pt idx="844">
                  <c:v>-142.658332245536</c:v>
                </c:pt>
                <c:pt idx="845">
                  <c:v>-143.03952275280639</c:v>
                </c:pt>
                <c:pt idx="846">
                  <c:v>-143.73837201613546</c:v>
                </c:pt>
                <c:pt idx="847">
                  <c:v>-130.169342479752</c:v>
                </c:pt>
                <c:pt idx="848">
                  <c:v>-133.40946179155037</c:v>
                </c:pt>
                <c:pt idx="849">
                  <c:v>-135.79190246199039</c:v>
                </c:pt>
                <c:pt idx="850">
                  <c:v>131.11710223216014</c:v>
                </c:pt>
                <c:pt idx="851">
                  <c:v>174.34108454815262</c:v>
                </c:pt>
                <c:pt idx="852">
                  <c:v>253.88285412132956</c:v>
                </c:pt>
                <c:pt idx="853">
                  <c:v>261.41405197201038</c:v>
                </c:pt>
                <c:pt idx="854">
                  <c:v>264.56394854892613</c:v>
                </c:pt>
                <c:pt idx="855">
                  <c:v>264.60592963776253</c:v>
                </c:pt>
                <c:pt idx="856">
                  <c:v>264.89937584997938</c:v>
                </c:pt>
                <c:pt idx="857">
                  <c:v>274.32</c:v>
                </c:pt>
                <c:pt idx="858">
                  <c:v>270.35999999999996</c:v>
                </c:pt>
                <c:pt idx="859">
                  <c:v>130.68</c:v>
                </c:pt>
                <c:pt idx="860">
                  <c:v>0</c:v>
                </c:pt>
                <c:pt idx="861">
                  <c:v>124.90332015503706</c:v>
                </c:pt>
                <c:pt idx="862">
                  <c:v>242.45486419854089</c:v>
                </c:pt>
                <c:pt idx="863">
                  <c:v>159.88356272348767</c:v>
                </c:pt>
                <c:pt idx="864">
                  <c:v>116.65830238880295</c:v>
                </c:pt>
                <c:pt idx="865">
                  <c:v>69.725358588073604</c:v>
                </c:pt>
                <c:pt idx="866">
                  <c:v>-128.54928282385279</c:v>
                </c:pt>
                <c:pt idx="867">
                  <c:v>-128.73987807748799</c:v>
                </c:pt>
                <c:pt idx="868">
                  <c:v>-129.1210685847584</c:v>
                </c:pt>
                <c:pt idx="869">
                  <c:v>-129.69285434566399</c:v>
                </c:pt>
                <c:pt idx="870">
                  <c:v>-130.26464010656957</c:v>
                </c:pt>
                <c:pt idx="871">
                  <c:v>-130.93172349429275</c:v>
                </c:pt>
                <c:pt idx="872">
                  <c:v>-131.50350925519837</c:v>
                </c:pt>
                <c:pt idx="873">
                  <c:v>-131.97999738928638</c:v>
                </c:pt>
                <c:pt idx="874">
                  <c:v>-132.2658902697392</c:v>
                </c:pt>
                <c:pt idx="875">
                  <c:v>-132.4564855233744</c:v>
                </c:pt>
                <c:pt idx="876">
                  <c:v>-132.83767603064479</c:v>
                </c:pt>
                <c:pt idx="877">
                  <c:v>-134.07654517927358</c:v>
                </c:pt>
                <c:pt idx="878">
                  <c:v>0</c:v>
                </c:pt>
                <c:pt idx="879">
                  <c:v>-144</c:v>
                </c:pt>
                <c:pt idx="880">
                  <c:v>-144</c:v>
                </c:pt>
                <c:pt idx="881">
                  <c:v>-140.91120908721334</c:v>
                </c:pt>
                <c:pt idx="882">
                  <c:v>-143.10305450401813</c:v>
                </c:pt>
                <c:pt idx="883">
                  <c:v>-131.50350925519837</c:v>
                </c:pt>
                <c:pt idx="884">
                  <c:v>0</c:v>
                </c:pt>
                <c:pt idx="885">
                  <c:v>-144</c:v>
                </c:pt>
                <c:pt idx="886">
                  <c:v>-144</c:v>
                </c:pt>
                <c:pt idx="887">
                  <c:v>-141.86418535538934</c:v>
                </c:pt>
                <c:pt idx="888">
                  <c:v>-129.3116638383936</c:v>
                </c:pt>
                <c:pt idx="889">
                  <c:v>-138.6508312665184</c:v>
                </c:pt>
                <c:pt idx="890">
                  <c:v>-123.29364975765333</c:v>
                </c:pt>
                <c:pt idx="891">
                  <c:v>-127.55027708883947</c:v>
                </c:pt>
                <c:pt idx="892">
                  <c:v>-117.87168633440693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16.82</c:v>
                </c:pt>
                <c:pt idx="901">
                  <c:v>81.463917455877279</c:v>
                </c:pt>
                <c:pt idx="902">
                  <c:v>86.955752216967397</c:v>
                </c:pt>
                <c:pt idx="903">
                  <c:v>93.554682700644889</c:v>
                </c:pt>
                <c:pt idx="904">
                  <c:v>102.89931963289432</c:v>
                </c:pt>
                <c:pt idx="905">
                  <c:v>36.232409082825697</c:v>
                </c:pt>
                <c:pt idx="906">
                  <c:v>17.259875823257779</c:v>
                </c:pt>
                <c:pt idx="907">
                  <c:v>0</c:v>
                </c:pt>
                <c:pt idx="908">
                  <c:v>25.3549236704613</c:v>
                </c:pt>
                <c:pt idx="909">
                  <c:v>47.518699163233499</c:v>
                </c:pt>
                <c:pt idx="910">
                  <c:v>38.512458376287668</c:v>
                </c:pt>
                <c:pt idx="911">
                  <c:v>170.91457866222223</c:v>
                </c:pt>
                <c:pt idx="912">
                  <c:v>13.303295059784251</c:v>
                </c:pt>
                <c:pt idx="913">
                  <c:v>0</c:v>
                </c:pt>
                <c:pt idx="914">
                  <c:v>100.35802554724623</c:v>
                </c:pt>
                <c:pt idx="915">
                  <c:v>183.02177087279671</c:v>
                </c:pt>
                <c:pt idx="916">
                  <c:v>81.437241590288707</c:v>
                </c:pt>
                <c:pt idx="917">
                  <c:v>0</c:v>
                </c:pt>
                <c:pt idx="918">
                  <c:v>159.46249865866389</c:v>
                </c:pt>
                <c:pt idx="919">
                  <c:v>296.68932101876635</c:v>
                </c:pt>
                <c:pt idx="920">
                  <c:v>295.77464050331065</c:v>
                </c:pt>
                <c:pt idx="921">
                  <c:v>283.49580386812318</c:v>
                </c:pt>
                <c:pt idx="922">
                  <c:v>301.68</c:v>
                </c:pt>
                <c:pt idx="923">
                  <c:v>279.72000000000003</c:v>
                </c:pt>
                <c:pt idx="924">
                  <c:v>250.55999999999997</c:v>
                </c:pt>
                <c:pt idx="925">
                  <c:v>227.71320852018414</c:v>
                </c:pt>
                <c:pt idx="926">
                  <c:v>196.98032546794857</c:v>
                </c:pt>
                <c:pt idx="927">
                  <c:v>191.31331709001554</c:v>
                </c:pt>
                <c:pt idx="928">
                  <c:v>222.31656298284776</c:v>
                </c:pt>
                <c:pt idx="929">
                  <c:v>207.54711989201311</c:v>
                </c:pt>
                <c:pt idx="930">
                  <c:v>220.43416434871159</c:v>
                </c:pt>
                <c:pt idx="931">
                  <c:v>222.76184114415298</c:v>
                </c:pt>
                <c:pt idx="932">
                  <c:v>205.07547320169576</c:v>
                </c:pt>
                <c:pt idx="933">
                  <c:v>209.16</c:v>
                </c:pt>
                <c:pt idx="934">
                  <c:v>201.60000000000002</c:v>
                </c:pt>
                <c:pt idx="935">
                  <c:v>97.92</c:v>
                </c:pt>
                <c:pt idx="936">
                  <c:v>0</c:v>
                </c:pt>
                <c:pt idx="937">
                  <c:v>96.699344636157733</c:v>
                </c:pt>
                <c:pt idx="938">
                  <c:v>190.91678260671421</c:v>
                </c:pt>
                <c:pt idx="939">
                  <c:v>213.2521695506131</c:v>
                </c:pt>
                <c:pt idx="940">
                  <c:v>233.53892898850683</c:v>
                </c:pt>
                <c:pt idx="941">
                  <c:v>236.86988393720188</c:v>
                </c:pt>
                <c:pt idx="942">
                  <c:v>227.92514547377988</c:v>
                </c:pt>
                <c:pt idx="943">
                  <c:v>218.87370392753328</c:v>
                </c:pt>
                <c:pt idx="944">
                  <c:v>231.82928623962061</c:v>
                </c:pt>
                <c:pt idx="945">
                  <c:v>224.97610780614303</c:v>
                </c:pt>
                <c:pt idx="946">
                  <c:v>109.21991609989692</c:v>
                </c:pt>
                <c:pt idx="947">
                  <c:v>39.636619234453278</c:v>
                </c:pt>
                <c:pt idx="948">
                  <c:v>57.388666103494856</c:v>
                </c:pt>
                <c:pt idx="949">
                  <c:v>77.65445540556999</c:v>
                </c:pt>
                <c:pt idx="950">
                  <c:v>86.261224826371134</c:v>
                </c:pt>
                <c:pt idx="951">
                  <c:v>88.161174106779541</c:v>
                </c:pt>
                <c:pt idx="952">
                  <c:v>88.200404963152792</c:v>
                </c:pt>
                <c:pt idx="953">
                  <c:v>100.72083299739965</c:v>
                </c:pt>
                <c:pt idx="954">
                  <c:v>111.53492476305587</c:v>
                </c:pt>
                <c:pt idx="955">
                  <c:v>105.90921202341049</c:v>
                </c:pt>
                <c:pt idx="956">
                  <c:v>111.78269859278164</c:v>
                </c:pt>
                <c:pt idx="957">
                  <c:v>120.1295055184779</c:v>
                </c:pt>
                <c:pt idx="958">
                  <c:v>-140.49825270433706</c:v>
                </c:pt>
                <c:pt idx="959">
                  <c:v>-140.87944321160745</c:v>
                </c:pt>
                <c:pt idx="960">
                  <c:v>-141.29239959448373</c:v>
                </c:pt>
                <c:pt idx="961">
                  <c:v>-141.64182422614826</c:v>
                </c:pt>
                <c:pt idx="962">
                  <c:v>-142.18184411144799</c:v>
                </c:pt>
                <c:pt idx="963">
                  <c:v>-142.8489274991712</c:v>
                </c:pt>
                <c:pt idx="964">
                  <c:v>-143.19835213083573</c:v>
                </c:pt>
                <c:pt idx="965">
                  <c:v>-143.48424501128852</c:v>
                </c:pt>
                <c:pt idx="966">
                  <c:v>-143.92896726977065</c:v>
                </c:pt>
                <c:pt idx="967">
                  <c:v>-129.4069614652112</c:v>
                </c:pt>
                <c:pt idx="968">
                  <c:v>19.957809028658858</c:v>
                </c:pt>
                <c:pt idx="969">
                  <c:v>103.99019671953997</c:v>
                </c:pt>
                <c:pt idx="970">
                  <c:v>193.04171466718583</c:v>
                </c:pt>
                <c:pt idx="971">
                  <c:v>170.06722393043574</c:v>
                </c:pt>
                <c:pt idx="972">
                  <c:v>147.00494066324413</c:v>
                </c:pt>
                <c:pt idx="973">
                  <c:v>134.46557371505187</c:v>
                </c:pt>
                <c:pt idx="974">
                  <c:v>123.3404175912944</c:v>
                </c:pt>
                <c:pt idx="975">
                  <c:v>114.4610205218751</c:v>
                </c:pt>
                <c:pt idx="976">
                  <c:v>93.537086452744717</c:v>
                </c:pt>
                <c:pt idx="977">
                  <c:v>-142.18184411144799</c:v>
                </c:pt>
                <c:pt idx="978">
                  <c:v>-142.37243936508318</c:v>
                </c:pt>
                <c:pt idx="979">
                  <c:v>-142.81716162356531</c:v>
                </c:pt>
                <c:pt idx="980">
                  <c:v>-143.00775687720053</c:v>
                </c:pt>
                <c:pt idx="981">
                  <c:v>-143.13482037962399</c:v>
                </c:pt>
                <c:pt idx="982">
                  <c:v>-143.45247913568267</c:v>
                </c:pt>
                <c:pt idx="983">
                  <c:v>-143.83366964295305</c:v>
                </c:pt>
                <c:pt idx="984">
                  <c:v>-128.83517570430558</c:v>
                </c:pt>
                <c:pt idx="985">
                  <c:v>-130.26464010656957</c:v>
                </c:pt>
                <c:pt idx="986">
                  <c:v>-131.12231874792798</c:v>
                </c:pt>
                <c:pt idx="987">
                  <c:v>-131.69410450883359</c:v>
                </c:pt>
                <c:pt idx="988">
                  <c:v>-132.93297365746238</c:v>
                </c:pt>
                <c:pt idx="989">
                  <c:v>-134.5530333133616</c:v>
                </c:pt>
                <c:pt idx="990">
                  <c:v>-135.5060095815376</c:v>
                </c:pt>
                <c:pt idx="991">
                  <c:v>-136.17309296926078</c:v>
                </c:pt>
                <c:pt idx="992">
                  <c:v>0</c:v>
                </c:pt>
                <c:pt idx="993">
                  <c:v>-144</c:v>
                </c:pt>
                <c:pt idx="994">
                  <c:v>-144</c:v>
                </c:pt>
                <c:pt idx="995">
                  <c:v>-144</c:v>
                </c:pt>
                <c:pt idx="996">
                  <c:v>-140.81591146039574</c:v>
                </c:pt>
                <c:pt idx="997">
                  <c:v>-142.69009812114186</c:v>
                </c:pt>
                <c:pt idx="998">
                  <c:v>-129.78815197248159</c:v>
                </c:pt>
                <c:pt idx="999">
                  <c:v>0</c:v>
                </c:pt>
                <c:pt idx="1000">
                  <c:v>-144</c:v>
                </c:pt>
                <c:pt idx="1001">
                  <c:v>-142.21360998705387</c:v>
                </c:pt>
                <c:pt idx="1002">
                  <c:v>0</c:v>
                </c:pt>
                <c:pt idx="1003">
                  <c:v>-144</c:v>
                </c:pt>
                <c:pt idx="1004">
                  <c:v>-144</c:v>
                </c:pt>
                <c:pt idx="1005">
                  <c:v>-141.76888772857171</c:v>
                </c:pt>
                <c:pt idx="1006">
                  <c:v>0</c:v>
                </c:pt>
                <c:pt idx="1007">
                  <c:v>-144</c:v>
                </c:pt>
                <c:pt idx="1008">
                  <c:v>-141.57829247493655</c:v>
                </c:pt>
                <c:pt idx="1009">
                  <c:v>-128.54928282385279</c:v>
                </c:pt>
                <c:pt idx="1010">
                  <c:v>-138.93672414697119</c:v>
                </c:pt>
                <c:pt idx="1011">
                  <c:v>-124.62781653309972</c:v>
                </c:pt>
                <c:pt idx="1012">
                  <c:v>5.8088768255742886</c:v>
                </c:pt>
                <c:pt idx="1013">
                  <c:v>23.120372196691598</c:v>
                </c:pt>
                <c:pt idx="1014">
                  <c:v>57.606750881115836</c:v>
                </c:pt>
                <c:pt idx="1015">
                  <c:v>22.849296050023476</c:v>
                </c:pt>
                <c:pt idx="1016">
                  <c:v>0</c:v>
                </c:pt>
                <c:pt idx="1017">
                  <c:v>18.85157717802063</c:v>
                </c:pt>
                <c:pt idx="1018">
                  <c:v>34.383199578139433</c:v>
                </c:pt>
                <c:pt idx="1019">
                  <c:v>56.087541796216954</c:v>
                </c:pt>
                <c:pt idx="1020">
                  <c:v>47.160000000000004</c:v>
                </c:pt>
                <c:pt idx="1021">
                  <c:v>22.68</c:v>
                </c:pt>
                <c:pt idx="1022">
                  <c:v>0</c:v>
                </c:pt>
                <c:pt idx="1023">
                  <c:v>70.174177183878342</c:v>
                </c:pt>
                <c:pt idx="1024">
                  <c:v>127.3162549274694</c:v>
                </c:pt>
                <c:pt idx="1025">
                  <c:v>169.99338316349812</c:v>
                </c:pt>
                <c:pt idx="1026">
                  <c:v>79.2</c:v>
                </c:pt>
                <c:pt idx="1027">
                  <c:v>0</c:v>
                </c:pt>
                <c:pt idx="1028">
                  <c:v>87.621684200949574</c:v>
                </c:pt>
                <c:pt idx="1029">
                  <c:v>164.96028159146479</c:v>
                </c:pt>
                <c:pt idx="1030">
                  <c:v>135.16671023642112</c:v>
                </c:pt>
                <c:pt idx="1031">
                  <c:v>83.213001696963843</c:v>
                </c:pt>
                <c:pt idx="1032">
                  <c:v>-129.02577095794078</c:v>
                </c:pt>
                <c:pt idx="1033">
                  <c:v>-130.169342479752</c:v>
                </c:pt>
                <c:pt idx="1034">
                  <c:v>-131.78940213565119</c:v>
                </c:pt>
                <c:pt idx="1035">
                  <c:v>67.377073617577949</c:v>
                </c:pt>
                <c:pt idx="1036">
                  <c:v>120.77915463895276</c:v>
                </c:pt>
                <c:pt idx="1037">
                  <c:v>118.71020023886935</c:v>
                </c:pt>
                <c:pt idx="1038">
                  <c:v>121.38662515173405</c:v>
                </c:pt>
                <c:pt idx="1039">
                  <c:v>142.81925150073246</c:v>
                </c:pt>
                <c:pt idx="1040">
                  <c:v>156.59399335123692</c:v>
                </c:pt>
                <c:pt idx="1041">
                  <c:v>128.65026883107615</c:v>
                </c:pt>
                <c:pt idx="1042">
                  <c:v>106.49688072211903</c:v>
                </c:pt>
                <c:pt idx="1043">
                  <c:v>138.6</c:v>
                </c:pt>
                <c:pt idx="1044">
                  <c:v>207.72000000000003</c:v>
                </c:pt>
                <c:pt idx="1045">
                  <c:v>182.52</c:v>
                </c:pt>
                <c:pt idx="1046">
                  <c:v>90.72</c:v>
                </c:pt>
                <c:pt idx="1047">
                  <c:v>0</c:v>
                </c:pt>
                <c:pt idx="1048">
                  <c:v>51.368017824306051</c:v>
                </c:pt>
                <c:pt idx="1049">
                  <c:v>100.51801661093866</c:v>
                </c:pt>
                <c:pt idx="1050">
                  <c:v>175.73339395145979</c:v>
                </c:pt>
                <c:pt idx="1051">
                  <c:v>206.12112566436647</c:v>
                </c:pt>
                <c:pt idx="1052">
                  <c:v>210.83865000775563</c:v>
                </c:pt>
                <c:pt idx="1053">
                  <c:v>62.62622833130883</c:v>
                </c:pt>
                <c:pt idx="1054">
                  <c:v>51.235424828323715</c:v>
                </c:pt>
                <c:pt idx="1055">
                  <c:v>40.148219989607647</c:v>
                </c:pt>
                <c:pt idx="1056">
                  <c:v>44.143052203793225</c:v>
                </c:pt>
                <c:pt idx="1057">
                  <c:v>52.892390163610628</c:v>
                </c:pt>
                <c:pt idx="1058">
                  <c:v>-132.07529501610398</c:v>
                </c:pt>
                <c:pt idx="1059">
                  <c:v>-133.69535467200319</c:v>
                </c:pt>
                <c:pt idx="1060">
                  <c:v>-135.31541432790237</c:v>
                </c:pt>
                <c:pt idx="1061">
                  <c:v>34.043585116037484</c:v>
                </c:pt>
                <c:pt idx="1062">
                  <c:v>87.840403329998011</c:v>
                </c:pt>
                <c:pt idx="1063">
                  <c:v>62.764864227324324</c:v>
                </c:pt>
                <c:pt idx="1064">
                  <c:v>88.787423496497908</c:v>
                </c:pt>
                <c:pt idx="1065">
                  <c:v>-133.79065229882079</c:v>
                </c:pt>
                <c:pt idx="1066">
                  <c:v>-133.98124755245598</c:v>
                </c:pt>
                <c:pt idx="1067">
                  <c:v>-134.83892619381439</c:v>
                </c:pt>
                <c:pt idx="1068">
                  <c:v>-135.41071195472</c:v>
                </c:pt>
                <c:pt idx="1069">
                  <c:v>-135.41071195472</c:v>
                </c:pt>
                <c:pt idx="1070">
                  <c:v>-135.98249771562558</c:v>
                </c:pt>
                <c:pt idx="1071">
                  <c:v>0</c:v>
                </c:pt>
                <c:pt idx="1072">
                  <c:v>-144</c:v>
                </c:pt>
                <c:pt idx="1073">
                  <c:v>-144</c:v>
                </c:pt>
                <c:pt idx="1074">
                  <c:v>-144</c:v>
                </c:pt>
                <c:pt idx="1075">
                  <c:v>-144</c:v>
                </c:pt>
                <c:pt idx="1076">
                  <c:v>-144</c:v>
                </c:pt>
                <c:pt idx="1077">
                  <c:v>-144</c:v>
                </c:pt>
                <c:pt idx="1078">
                  <c:v>-140.21235982388424</c:v>
                </c:pt>
                <c:pt idx="1079">
                  <c:v>-140.78414558478985</c:v>
                </c:pt>
                <c:pt idx="1080">
                  <c:v>-141.26063371887787</c:v>
                </c:pt>
                <c:pt idx="1081">
                  <c:v>-141.54652659933066</c:v>
                </c:pt>
                <c:pt idx="1082">
                  <c:v>-141.64182422614826</c:v>
                </c:pt>
                <c:pt idx="1083">
                  <c:v>-141.92771710660108</c:v>
                </c:pt>
                <c:pt idx="1084">
                  <c:v>-142.15007823584213</c:v>
                </c:pt>
                <c:pt idx="1085">
                  <c:v>-142.30890761387147</c:v>
                </c:pt>
                <c:pt idx="1086">
                  <c:v>90.560318164795746</c:v>
                </c:pt>
                <c:pt idx="1087">
                  <c:v>91.077346008241122</c:v>
                </c:pt>
                <c:pt idx="1088">
                  <c:v>85.624560243309759</c:v>
                </c:pt>
                <c:pt idx="1089">
                  <c:v>73.739805597896208</c:v>
                </c:pt>
                <c:pt idx="1090">
                  <c:v>13.584381862167062</c:v>
                </c:pt>
                <c:pt idx="1091">
                  <c:v>15.673376320390274</c:v>
                </c:pt>
                <c:pt idx="1092">
                  <c:v>14.572177003322194</c:v>
                </c:pt>
                <c:pt idx="1093">
                  <c:v>-141.99124885781279</c:v>
                </c:pt>
                <c:pt idx="1094">
                  <c:v>-142.37243936508318</c:v>
                </c:pt>
                <c:pt idx="1095">
                  <c:v>-143.00775687720053</c:v>
                </c:pt>
                <c:pt idx="1096">
                  <c:v>-143.54777676250026</c:v>
                </c:pt>
                <c:pt idx="1097">
                  <c:v>-128.73987807748799</c:v>
                </c:pt>
                <c:pt idx="1098">
                  <c:v>6.8724733506488818</c:v>
                </c:pt>
                <c:pt idx="1099">
                  <c:v>149.30484644669852</c:v>
                </c:pt>
                <c:pt idx="1100">
                  <c:v>166.94913869276979</c:v>
                </c:pt>
                <c:pt idx="1101">
                  <c:v>142.53049969147514</c:v>
                </c:pt>
                <c:pt idx="1102">
                  <c:v>161.70061048675333</c:v>
                </c:pt>
                <c:pt idx="1103">
                  <c:v>153.65569999073094</c:v>
                </c:pt>
                <c:pt idx="1104">
                  <c:v>147.18514152892604</c:v>
                </c:pt>
                <c:pt idx="1105">
                  <c:v>144.36000000000001</c:v>
                </c:pt>
                <c:pt idx="1106">
                  <c:v>141.47999999999999</c:v>
                </c:pt>
                <c:pt idx="1107">
                  <c:v>91.8</c:v>
                </c:pt>
                <c:pt idx="1108">
                  <c:v>91.44</c:v>
                </c:pt>
                <c:pt idx="1109">
                  <c:v>91.44</c:v>
                </c:pt>
                <c:pt idx="1110">
                  <c:v>91.08</c:v>
                </c:pt>
                <c:pt idx="1111">
                  <c:v>91.08</c:v>
                </c:pt>
                <c:pt idx="1112">
                  <c:v>90.72</c:v>
                </c:pt>
                <c:pt idx="1113">
                  <c:v>90.72</c:v>
                </c:pt>
                <c:pt idx="1114">
                  <c:v>44.64</c:v>
                </c:pt>
                <c:pt idx="1115">
                  <c:v>0</c:v>
                </c:pt>
                <c:pt idx="1116">
                  <c:v>86.096944322872076</c:v>
                </c:pt>
                <c:pt idx="1117">
                  <c:v>166.47509094158141</c:v>
                </c:pt>
                <c:pt idx="1118">
                  <c:v>136.46589763036087</c:v>
                </c:pt>
                <c:pt idx="1119">
                  <c:v>41.841235901873205</c:v>
                </c:pt>
                <c:pt idx="1120">
                  <c:v>41.137311482115237</c:v>
                </c:pt>
                <c:pt idx="1121">
                  <c:v>21.534486113351942</c:v>
                </c:pt>
                <c:pt idx="1122">
                  <c:v>41.398101937171361</c:v>
                </c:pt>
                <c:pt idx="1123">
                  <c:v>61.366620873345148</c:v>
                </c:pt>
                <c:pt idx="1124">
                  <c:v>118.34372591176988</c:v>
                </c:pt>
                <c:pt idx="1125">
                  <c:v>100.63397682423613</c:v>
                </c:pt>
                <c:pt idx="1126">
                  <c:v>103.19443938460888</c:v>
                </c:pt>
                <c:pt idx="1127">
                  <c:v>90.127611020973333</c:v>
                </c:pt>
                <c:pt idx="1128">
                  <c:v>113.74242217674937</c:v>
                </c:pt>
                <c:pt idx="1129">
                  <c:v>100.53519233476993</c:v>
                </c:pt>
                <c:pt idx="1130">
                  <c:v>-133.40946179155037</c:v>
                </c:pt>
                <c:pt idx="1131">
                  <c:v>-134.07654517927358</c:v>
                </c:pt>
                <c:pt idx="1132">
                  <c:v>-135.12481907426718</c:v>
                </c:pt>
                <c:pt idx="1133">
                  <c:v>-135.60130720835519</c:v>
                </c:pt>
                <c:pt idx="1134">
                  <c:v>0</c:v>
                </c:pt>
                <c:pt idx="1135">
                  <c:v>-144</c:v>
                </c:pt>
                <c:pt idx="1136">
                  <c:v>-144</c:v>
                </c:pt>
                <c:pt idx="1137">
                  <c:v>-141.99124885781279</c:v>
                </c:pt>
                <c:pt idx="1138">
                  <c:v>0</c:v>
                </c:pt>
                <c:pt idx="1139">
                  <c:v>-144</c:v>
                </c:pt>
                <c:pt idx="1140">
                  <c:v>-141.00650671403093</c:v>
                </c:pt>
                <c:pt idx="1141">
                  <c:v>0</c:v>
                </c:pt>
                <c:pt idx="1142">
                  <c:v>-121.3241654700896</c:v>
                </c:pt>
                <c:pt idx="1143">
                  <c:v>-127.67734059126293</c:v>
                </c:pt>
                <c:pt idx="1144">
                  <c:v>-118.41170621970667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59.16</c:v>
                </c:pt>
                <c:pt idx="1196">
                  <c:v>123.60515067225877</c:v>
                </c:pt>
                <c:pt idx="1197">
                  <c:v>66.308288581814452</c:v>
                </c:pt>
                <c:pt idx="1198">
                  <c:v>26.758348611506324</c:v>
                </c:pt>
                <c:pt idx="1199">
                  <c:v>-141.35593134569547</c:v>
                </c:pt>
                <c:pt idx="1200">
                  <c:v>-141.83241947978345</c:v>
                </c:pt>
                <c:pt idx="1201">
                  <c:v>52.02478061476161</c:v>
                </c:pt>
                <c:pt idx="1202">
                  <c:v>25.847029815872318</c:v>
                </c:pt>
                <c:pt idx="1203">
                  <c:v>0</c:v>
                </c:pt>
                <c:pt idx="1204">
                  <c:v>49.470826746583803</c:v>
                </c:pt>
                <c:pt idx="1205">
                  <c:v>80.181101236183835</c:v>
                </c:pt>
                <c:pt idx="1206">
                  <c:v>35.64</c:v>
                </c:pt>
                <c:pt idx="1207">
                  <c:v>0</c:v>
                </c:pt>
                <c:pt idx="1208">
                  <c:v>162.65176303482073</c:v>
                </c:pt>
                <c:pt idx="1209">
                  <c:v>292.68362971706028</c:v>
                </c:pt>
                <c:pt idx="1210">
                  <c:v>292.32</c:v>
                </c:pt>
                <c:pt idx="1211">
                  <c:v>297.72000000000003</c:v>
                </c:pt>
                <c:pt idx="1212">
                  <c:v>140.24210695048484</c:v>
                </c:pt>
                <c:pt idx="1213">
                  <c:v>0</c:v>
                </c:pt>
                <c:pt idx="1214">
                  <c:v>151.15430803122376</c:v>
                </c:pt>
                <c:pt idx="1215">
                  <c:v>297.18857784448761</c:v>
                </c:pt>
                <c:pt idx="1216">
                  <c:v>264.66006117401827</c:v>
                </c:pt>
                <c:pt idx="1217">
                  <c:v>271.15623831995339</c:v>
                </c:pt>
                <c:pt idx="1218">
                  <c:v>272.88</c:v>
                </c:pt>
                <c:pt idx="1219">
                  <c:v>276.12</c:v>
                </c:pt>
                <c:pt idx="1220">
                  <c:v>277.55999999999995</c:v>
                </c:pt>
                <c:pt idx="1221">
                  <c:v>283.32</c:v>
                </c:pt>
                <c:pt idx="1222">
                  <c:v>279.33159647676547</c:v>
                </c:pt>
                <c:pt idx="1223">
                  <c:v>285.50397402604261</c:v>
                </c:pt>
                <c:pt idx="1224">
                  <c:v>290.24554724542082</c:v>
                </c:pt>
                <c:pt idx="1225">
                  <c:v>290.52513264438937</c:v>
                </c:pt>
                <c:pt idx="1226">
                  <c:v>298.25377838991795</c:v>
                </c:pt>
                <c:pt idx="1227">
                  <c:v>303.59439133790704</c:v>
                </c:pt>
                <c:pt idx="1228">
                  <c:v>287.69695454044069</c:v>
                </c:pt>
                <c:pt idx="1229">
                  <c:v>309.46787925635448</c:v>
                </c:pt>
                <c:pt idx="1230">
                  <c:v>318.72804037390949</c:v>
                </c:pt>
                <c:pt idx="1231">
                  <c:v>322.54690105432718</c:v>
                </c:pt>
                <c:pt idx="1232">
                  <c:v>326.81247137371065</c:v>
                </c:pt>
                <c:pt idx="1233">
                  <c:v>-133.59801147002668</c:v>
                </c:pt>
                <c:pt idx="1234">
                  <c:v>-135.75809101122559</c:v>
                </c:pt>
                <c:pt idx="1235">
                  <c:v>-141.58699830303615</c:v>
                </c:pt>
                <c:pt idx="1236">
                  <c:v>-143.67348774248097</c:v>
                </c:pt>
                <c:pt idx="1237">
                  <c:v>304.92</c:v>
                </c:pt>
                <c:pt idx="1238">
                  <c:v>307.44000000000005</c:v>
                </c:pt>
                <c:pt idx="1239">
                  <c:v>308.15999999999997</c:v>
                </c:pt>
                <c:pt idx="1240">
                  <c:v>311.76</c:v>
                </c:pt>
                <c:pt idx="1241">
                  <c:v>312.48</c:v>
                </c:pt>
                <c:pt idx="1242">
                  <c:v>313.76652370335188</c:v>
                </c:pt>
                <c:pt idx="1243">
                  <c:v>313.58901115772863</c:v>
                </c:pt>
                <c:pt idx="1244">
                  <c:v>314.84546133378063</c:v>
                </c:pt>
                <c:pt idx="1245">
                  <c:v>156.08508208005196</c:v>
                </c:pt>
                <c:pt idx="1246">
                  <c:v>0</c:v>
                </c:pt>
                <c:pt idx="1247">
                  <c:v>131.53637780459192</c:v>
                </c:pt>
                <c:pt idx="1248">
                  <c:v>260.65316077936171</c:v>
                </c:pt>
                <c:pt idx="1249">
                  <c:v>230.80904870861838</c:v>
                </c:pt>
                <c:pt idx="1250">
                  <c:v>188.39010954165317</c:v>
                </c:pt>
                <c:pt idx="1251">
                  <c:v>193.75522446868152</c:v>
                </c:pt>
                <c:pt idx="1252">
                  <c:v>146.20357597270475</c:v>
                </c:pt>
                <c:pt idx="1253">
                  <c:v>123.46470455837155</c:v>
                </c:pt>
                <c:pt idx="1254">
                  <c:v>107.45131573634958</c:v>
                </c:pt>
                <c:pt idx="1255">
                  <c:v>77.610656715193784</c:v>
                </c:pt>
                <c:pt idx="1256">
                  <c:v>70.443907892757181</c:v>
                </c:pt>
                <c:pt idx="1257">
                  <c:v>-142.5630346187184</c:v>
                </c:pt>
                <c:pt idx="1258">
                  <c:v>-142.8489274991712</c:v>
                </c:pt>
                <c:pt idx="1259">
                  <c:v>-143.23011800644159</c:v>
                </c:pt>
                <c:pt idx="1260">
                  <c:v>-143.7066061405296</c:v>
                </c:pt>
                <c:pt idx="1261">
                  <c:v>-128.64458045067039</c:v>
                </c:pt>
                <c:pt idx="1262">
                  <c:v>-130.07404485293438</c:v>
                </c:pt>
                <c:pt idx="1263">
                  <c:v>-131.4082116283808</c:v>
                </c:pt>
                <c:pt idx="1264">
                  <c:v>-132.64708077700959</c:v>
                </c:pt>
                <c:pt idx="1265">
                  <c:v>-133.69535467200319</c:v>
                </c:pt>
                <c:pt idx="1266">
                  <c:v>-134.74362856699679</c:v>
                </c:pt>
                <c:pt idx="1267">
                  <c:v>-135.79190246199039</c:v>
                </c:pt>
                <c:pt idx="1268">
                  <c:v>0</c:v>
                </c:pt>
                <c:pt idx="1269">
                  <c:v>-144</c:v>
                </c:pt>
                <c:pt idx="1270">
                  <c:v>-140.24412569949013</c:v>
                </c:pt>
                <c:pt idx="1271">
                  <c:v>-140.752379709184</c:v>
                </c:pt>
                <c:pt idx="1272">
                  <c:v>-141.26063371887787</c:v>
                </c:pt>
                <c:pt idx="1273">
                  <c:v>-141.70535597736</c:v>
                </c:pt>
                <c:pt idx="1274">
                  <c:v>-142.15007823584213</c:v>
                </c:pt>
                <c:pt idx="1275">
                  <c:v>-142.5630346187184</c:v>
                </c:pt>
                <c:pt idx="1276">
                  <c:v>-142.97599100159468</c:v>
                </c:pt>
                <c:pt idx="1277">
                  <c:v>-143.42071326007678</c:v>
                </c:pt>
                <c:pt idx="1278">
                  <c:v>-143.83366964295305</c:v>
                </c:pt>
                <c:pt idx="1279">
                  <c:v>-128.64458045067039</c:v>
                </c:pt>
                <c:pt idx="1280">
                  <c:v>-129.78815197248159</c:v>
                </c:pt>
                <c:pt idx="1281">
                  <c:v>-131.02702112111038</c:v>
                </c:pt>
                <c:pt idx="1282">
                  <c:v>-132.55178315019199</c:v>
                </c:pt>
                <c:pt idx="1283">
                  <c:v>-134.3624380597264</c:v>
                </c:pt>
                <c:pt idx="1284">
                  <c:v>-136.17309296926078</c:v>
                </c:pt>
                <c:pt idx="1285">
                  <c:v>0</c:v>
                </c:pt>
                <c:pt idx="1286">
                  <c:v>118.07999999999998</c:v>
                </c:pt>
                <c:pt idx="1287">
                  <c:v>235.44</c:v>
                </c:pt>
                <c:pt idx="1288">
                  <c:v>273.95999999999998</c:v>
                </c:pt>
                <c:pt idx="1289">
                  <c:v>264.15495570545977</c:v>
                </c:pt>
                <c:pt idx="1290">
                  <c:v>284.76802360473056</c:v>
                </c:pt>
                <c:pt idx="1291">
                  <c:v>291.24159413056543</c:v>
                </c:pt>
                <c:pt idx="1292">
                  <c:v>296.40385948260905</c:v>
                </c:pt>
                <c:pt idx="1293">
                  <c:v>304.02958520923312</c:v>
                </c:pt>
                <c:pt idx="1294">
                  <c:v>313.90100191898387</c:v>
                </c:pt>
                <c:pt idx="1295">
                  <c:v>314.05492326570794</c:v>
                </c:pt>
                <c:pt idx="1296">
                  <c:v>156.21618040824836</c:v>
                </c:pt>
                <c:pt idx="1297">
                  <c:v>0</c:v>
                </c:pt>
                <c:pt idx="1298">
                  <c:v>136.97680997231987</c:v>
                </c:pt>
                <c:pt idx="1299">
                  <c:v>270.88230864998479</c:v>
                </c:pt>
                <c:pt idx="1300">
                  <c:v>288.88546321305114</c:v>
                </c:pt>
                <c:pt idx="1301">
                  <c:v>306.9101391568405</c:v>
                </c:pt>
                <c:pt idx="1302">
                  <c:v>305.96858410566944</c:v>
                </c:pt>
                <c:pt idx="1303">
                  <c:v>308.06129440193274</c:v>
                </c:pt>
                <c:pt idx="1304">
                  <c:v>308.90442928096775</c:v>
                </c:pt>
                <c:pt idx="1305">
                  <c:v>309.7734215827461</c:v>
                </c:pt>
                <c:pt idx="1306">
                  <c:v>153.37834247111695</c:v>
                </c:pt>
                <c:pt idx="1307">
                  <c:v>0</c:v>
                </c:pt>
                <c:pt idx="1308">
                  <c:v>76.319999999999993</c:v>
                </c:pt>
                <c:pt idx="1309">
                  <c:v>152.28</c:v>
                </c:pt>
                <c:pt idx="1310">
                  <c:v>193.32000000000002</c:v>
                </c:pt>
                <c:pt idx="1311">
                  <c:v>324.35999999999996</c:v>
                </c:pt>
                <c:pt idx="1312">
                  <c:v>349.56</c:v>
                </c:pt>
                <c:pt idx="1313">
                  <c:v>360</c:v>
                </c:pt>
                <c:pt idx="1314">
                  <c:v>360</c:v>
                </c:pt>
                <c:pt idx="1315">
                  <c:v>360</c:v>
                </c:pt>
                <c:pt idx="1316">
                  <c:v>116.64</c:v>
                </c:pt>
                <c:pt idx="1317">
                  <c:v>0</c:v>
                </c:pt>
                <c:pt idx="1318">
                  <c:v>96.949600160547945</c:v>
                </c:pt>
                <c:pt idx="1319">
                  <c:v>189.08696748021848</c:v>
                </c:pt>
                <c:pt idx="1320">
                  <c:v>157.17192630361816</c:v>
                </c:pt>
                <c:pt idx="1321">
                  <c:v>145.0327269946016</c:v>
                </c:pt>
                <c:pt idx="1322">
                  <c:v>74.037604724162804</c:v>
                </c:pt>
                <c:pt idx="1323">
                  <c:v>0</c:v>
                </c:pt>
                <c:pt idx="1324">
                  <c:v>3.51209972782764</c:v>
                </c:pt>
                <c:pt idx="1325">
                  <c:v>53.263205535677841</c:v>
                </c:pt>
                <c:pt idx="1326">
                  <c:v>202.05710660253845</c:v>
                </c:pt>
                <c:pt idx="1327">
                  <c:v>255.36920708942563</c:v>
                </c:pt>
                <c:pt idx="1328">
                  <c:v>208.62129213043241</c:v>
                </c:pt>
                <c:pt idx="1329">
                  <c:v>182.23191272086606</c:v>
                </c:pt>
                <c:pt idx="1330">
                  <c:v>58.998454501583069</c:v>
                </c:pt>
                <c:pt idx="1331">
                  <c:v>119.49727226355012</c:v>
                </c:pt>
                <c:pt idx="1332">
                  <c:v>180.31906218207183</c:v>
                </c:pt>
                <c:pt idx="1333">
                  <c:v>87.599821124291807</c:v>
                </c:pt>
                <c:pt idx="1334">
                  <c:v>-130.07404485293438</c:v>
                </c:pt>
                <c:pt idx="1335">
                  <c:v>-131.02702112111038</c:v>
                </c:pt>
                <c:pt idx="1336">
                  <c:v>-132.36118789655677</c:v>
                </c:pt>
                <c:pt idx="1337">
                  <c:v>-133.88594992563839</c:v>
                </c:pt>
                <c:pt idx="1338">
                  <c:v>-135.31541432790237</c:v>
                </c:pt>
                <c:pt idx="1339">
                  <c:v>-136.5542834765312</c:v>
                </c:pt>
                <c:pt idx="1340">
                  <c:v>96.378959937834423</c:v>
                </c:pt>
                <c:pt idx="1341">
                  <c:v>328.13780317458401</c:v>
                </c:pt>
                <c:pt idx="1342">
                  <c:v>319.74170544333788</c:v>
                </c:pt>
                <c:pt idx="1343">
                  <c:v>241.2028898205653</c:v>
                </c:pt>
                <c:pt idx="1344">
                  <c:v>188.06601874781867</c:v>
                </c:pt>
                <c:pt idx="1345">
                  <c:v>304.61635227224252</c:v>
                </c:pt>
                <c:pt idx="1346">
                  <c:v>302.13937300919423</c:v>
                </c:pt>
                <c:pt idx="1347">
                  <c:v>274.31723808243356</c:v>
                </c:pt>
                <c:pt idx="1348">
                  <c:v>268.44571485579354</c:v>
                </c:pt>
                <c:pt idx="1349">
                  <c:v>295.29642157751414</c:v>
                </c:pt>
                <c:pt idx="1350">
                  <c:v>342.43244719722406</c:v>
                </c:pt>
                <c:pt idx="1351">
                  <c:v>271.36931675185161</c:v>
                </c:pt>
                <c:pt idx="1352">
                  <c:v>175.09402440402809</c:v>
                </c:pt>
                <c:pt idx="1353">
                  <c:v>198.4456737395796</c:v>
                </c:pt>
                <c:pt idx="1354">
                  <c:v>241.06574057212171</c:v>
                </c:pt>
                <c:pt idx="1355">
                  <c:v>173.04198575822932</c:v>
                </c:pt>
                <c:pt idx="1356">
                  <c:v>155.40832608670954</c:v>
                </c:pt>
                <c:pt idx="1357">
                  <c:v>151.90813856223409</c:v>
                </c:pt>
                <c:pt idx="1358">
                  <c:v>121.80652585174531</c:v>
                </c:pt>
                <c:pt idx="1359">
                  <c:v>83.89914461005057</c:v>
                </c:pt>
                <c:pt idx="1360">
                  <c:v>-128.54928282385279</c:v>
                </c:pt>
                <c:pt idx="1361">
                  <c:v>-129.4069614652112</c:v>
                </c:pt>
                <c:pt idx="1362">
                  <c:v>-130.55053298702239</c:v>
                </c:pt>
                <c:pt idx="1363">
                  <c:v>-131.88469976246878</c:v>
                </c:pt>
                <c:pt idx="1364">
                  <c:v>-133.12356891109758</c:v>
                </c:pt>
                <c:pt idx="1365">
                  <c:v>-134.3624380597264</c:v>
                </c:pt>
                <c:pt idx="1366">
                  <c:v>-135.5060095815376</c:v>
                </c:pt>
                <c:pt idx="1367">
                  <c:v>-136.64958110334879</c:v>
                </c:pt>
                <c:pt idx="1368">
                  <c:v>192.84719675345738</c:v>
                </c:pt>
                <c:pt idx="1369">
                  <c:v>292.72126180218021</c:v>
                </c:pt>
                <c:pt idx="1370">
                  <c:v>288.11743525628134</c:v>
                </c:pt>
                <c:pt idx="1371">
                  <c:v>145.72054018087655</c:v>
                </c:pt>
                <c:pt idx="1372">
                  <c:v>-133.79065229882079</c:v>
                </c:pt>
                <c:pt idx="1373">
                  <c:v>-135.5060095815376</c:v>
                </c:pt>
                <c:pt idx="1374">
                  <c:v>0</c:v>
                </c:pt>
                <c:pt idx="1375">
                  <c:v>-144</c:v>
                </c:pt>
                <c:pt idx="1376">
                  <c:v>-140.78414558478985</c:v>
                </c:pt>
                <c:pt idx="1377">
                  <c:v>-141.70535597736</c:v>
                </c:pt>
                <c:pt idx="1378">
                  <c:v>-142.34067348947733</c:v>
                </c:pt>
                <c:pt idx="1379">
                  <c:v>-143.10305450401813</c:v>
                </c:pt>
                <c:pt idx="1380">
                  <c:v>0</c:v>
                </c:pt>
                <c:pt idx="1381">
                  <c:v>149.62727771506849</c:v>
                </c:pt>
                <c:pt idx="1382">
                  <c:v>298.14048047900229</c:v>
                </c:pt>
                <c:pt idx="1383">
                  <c:v>299.85242598361913</c:v>
                </c:pt>
                <c:pt idx="1384">
                  <c:v>149.32923438719644</c:v>
                </c:pt>
                <c:pt idx="1385">
                  <c:v>0</c:v>
                </c:pt>
                <c:pt idx="1386">
                  <c:v>148.01946629417571</c:v>
                </c:pt>
                <c:pt idx="1387">
                  <c:v>301.33563920771667</c:v>
                </c:pt>
                <c:pt idx="1388">
                  <c:v>180.72</c:v>
                </c:pt>
                <c:pt idx="1389">
                  <c:v>93.960000000000008</c:v>
                </c:pt>
                <c:pt idx="1390">
                  <c:v>0</c:v>
                </c:pt>
                <c:pt idx="1391">
                  <c:v>137.66956985300808</c:v>
                </c:pt>
                <c:pt idx="1392">
                  <c:v>275.00498962778033</c:v>
                </c:pt>
                <c:pt idx="1393">
                  <c:v>358.73686595478296</c:v>
                </c:pt>
                <c:pt idx="1394">
                  <c:v>274.88976996422008</c:v>
                </c:pt>
                <c:pt idx="1395">
                  <c:v>169.36878121051546</c:v>
                </c:pt>
                <c:pt idx="1396">
                  <c:v>292.19281084639556</c:v>
                </c:pt>
                <c:pt idx="1397">
                  <c:v>145.78258550534972</c:v>
                </c:pt>
                <c:pt idx="1398">
                  <c:v>0</c:v>
                </c:pt>
                <c:pt idx="1399">
                  <c:v>69.969802199339625</c:v>
                </c:pt>
                <c:pt idx="1400">
                  <c:v>138.5930385347888</c:v>
                </c:pt>
                <c:pt idx="1401">
                  <c:v>206.3767301274579</c:v>
                </c:pt>
                <c:pt idx="1402">
                  <c:v>269.07792961703058</c:v>
                </c:pt>
                <c:pt idx="1403">
                  <c:v>327.85640912187711</c:v>
                </c:pt>
                <c:pt idx="1404">
                  <c:v>347.67381667219206</c:v>
                </c:pt>
                <c:pt idx="1405">
                  <c:v>346.72084040401603</c:v>
                </c:pt>
                <c:pt idx="1406">
                  <c:v>276.14662928056669</c:v>
                </c:pt>
                <c:pt idx="1407">
                  <c:v>171.98060843954826</c:v>
                </c:pt>
                <c:pt idx="1408">
                  <c:v>136.44855011547486</c:v>
                </c:pt>
                <c:pt idx="1409">
                  <c:v>219.08724324065477</c:v>
                </c:pt>
                <c:pt idx="1410">
                  <c:v>257.08863544170765</c:v>
                </c:pt>
                <c:pt idx="1411">
                  <c:v>255.85839023375993</c:v>
                </c:pt>
                <c:pt idx="1412">
                  <c:v>253.38578758840515</c:v>
                </c:pt>
                <c:pt idx="1413">
                  <c:v>251.30545231005374</c:v>
                </c:pt>
                <c:pt idx="1414">
                  <c:v>273.69526092697674</c:v>
                </c:pt>
                <c:pt idx="1415">
                  <c:v>272.12925339264416</c:v>
                </c:pt>
                <c:pt idx="1416">
                  <c:v>153.45938985825589</c:v>
                </c:pt>
                <c:pt idx="1417">
                  <c:v>191.87044637264415</c:v>
                </c:pt>
                <c:pt idx="1418">
                  <c:v>230.56878403515833</c:v>
                </c:pt>
                <c:pt idx="1419">
                  <c:v>264.84045015073042</c:v>
                </c:pt>
                <c:pt idx="1420">
                  <c:v>269.12636660831703</c:v>
                </c:pt>
                <c:pt idx="1421">
                  <c:v>270.43984138912128</c:v>
                </c:pt>
                <c:pt idx="1422">
                  <c:v>271.81541845673507</c:v>
                </c:pt>
                <c:pt idx="1423">
                  <c:v>273.79017637419525</c:v>
                </c:pt>
                <c:pt idx="1424">
                  <c:v>271.5190870128306</c:v>
                </c:pt>
                <c:pt idx="1425">
                  <c:v>270.72000000000003</c:v>
                </c:pt>
                <c:pt idx="1426">
                  <c:v>268.56</c:v>
                </c:pt>
                <c:pt idx="1427">
                  <c:v>270</c:v>
                </c:pt>
                <c:pt idx="1428">
                  <c:v>133.92000000000002</c:v>
                </c:pt>
                <c:pt idx="1429">
                  <c:v>0</c:v>
                </c:pt>
                <c:pt idx="1430">
                  <c:v>121.66798787558362</c:v>
                </c:pt>
                <c:pt idx="1431">
                  <c:v>243.51037040824343</c:v>
                </c:pt>
                <c:pt idx="1432">
                  <c:v>271.06536908849495</c:v>
                </c:pt>
                <c:pt idx="1433">
                  <c:v>296.85659336856878</c:v>
                </c:pt>
                <c:pt idx="1434">
                  <c:v>302.88238053144948</c:v>
                </c:pt>
                <c:pt idx="1435">
                  <c:v>299.04664178219838</c:v>
                </c:pt>
                <c:pt idx="1436">
                  <c:v>330.76017957720086</c:v>
                </c:pt>
                <c:pt idx="1437">
                  <c:v>342.8303258646896</c:v>
                </c:pt>
                <c:pt idx="1438">
                  <c:v>342.32480518092831</c:v>
                </c:pt>
                <c:pt idx="1439">
                  <c:v>349.81801327558799</c:v>
                </c:pt>
                <c:pt idx="1440">
                  <c:v>351.13055809374936</c:v>
                </c:pt>
                <c:pt idx="1441">
                  <c:v>352.48060780699871</c:v>
                </c:pt>
                <c:pt idx="1442">
                  <c:v>351.90346900150763</c:v>
                </c:pt>
                <c:pt idx="1443">
                  <c:v>350.1714465491745</c:v>
                </c:pt>
                <c:pt idx="1444">
                  <c:v>346.44080355471687</c:v>
                </c:pt>
                <c:pt idx="1445">
                  <c:v>345.17585710643897</c:v>
                </c:pt>
                <c:pt idx="1446">
                  <c:v>344.35773293774832</c:v>
                </c:pt>
                <c:pt idx="1447">
                  <c:v>345.48045661430848</c:v>
                </c:pt>
                <c:pt idx="1448">
                  <c:v>342.35999999999996</c:v>
                </c:pt>
                <c:pt idx="1449">
                  <c:v>345.24</c:v>
                </c:pt>
                <c:pt idx="1450">
                  <c:v>339.47999999999996</c:v>
                </c:pt>
                <c:pt idx="1451">
                  <c:v>340.56</c:v>
                </c:pt>
                <c:pt idx="1452">
                  <c:v>235.8</c:v>
                </c:pt>
                <c:pt idx="1453">
                  <c:v>0</c:v>
                </c:pt>
                <c:pt idx="1454">
                  <c:v>-144</c:v>
                </c:pt>
                <c:pt idx="1455">
                  <c:v>-144</c:v>
                </c:pt>
                <c:pt idx="1456">
                  <c:v>-144</c:v>
                </c:pt>
                <c:pt idx="1457">
                  <c:v>-144</c:v>
                </c:pt>
                <c:pt idx="1458">
                  <c:v>-144</c:v>
                </c:pt>
                <c:pt idx="1459">
                  <c:v>-144</c:v>
                </c:pt>
                <c:pt idx="1460">
                  <c:v>-144</c:v>
                </c:pt>
                <c:pt idx="1461">
                  <c:v>-140.18059394827839</c:v>
                </c:pt>
                <c:pt idx="1462">
                  <c:v>-140.30765745070187</c:v>
                </c:pt>
                <c:pt idx="1463">
                  <c:v>-140.33942332630772</c:v>
                </c:pt>
                <c:pt idx="1464">
                  <c:v>-140.40295507751947</c:v>
                </c:pt>
                <c:pt idx="1465">
                  <c:v>-140.40295507751947</c:v>
                </c:pt>
                <c:pt idx="1466">
                  <c:v>29.796386821414714</c:v>
                </c:pt>
                <c:pt idx="1467">
                  <c:v>60.284075531932899</c:v>
                </c:pt>
                <c:pt idx="1468">
                  <c:v>76.414680434940507</c:v>
                </c:pt>
                <c:pt idx="1469">
                  <c:v>79.337367319670506</c:v>
                </c:pt>
                <c:pt idx="1470">
                  <c:v>94.477715226163525</c:v>
                </c:pt>
                <c:pt idx="1471">
                  <c:v>140.94301793068718</c:v>
                </c:pt>
                <c:pt idx="1472">
                  <c:v>300.24</c:v>
                </c:pt>
                <c:pt idx="1473">
                  <c:v>326.15999999999997</c:v>
                </c:pt>
                <c:pt idx="1474">
                  <c:v>337.68</c:v>
                </c:pt>
                <c:pt idx="1475">
                  <c:v>338.4</c:v>
                </c:pt>
                <c:pt idx="1476">
                  <c:v>338.76</c:v>
                </c:pt>
                <c:pt idx="1477">
                  <c:v>339.47999999999996</c:v>
                </c:pt>
                <c:pt idx="1478">
                  <c:v>340.56</c:v>
                </c:pt>
                <c:pt idx="1479">
                  <c:v>341.64000000000004</c:v>
                </c:pt>
                <c:pt idx="1480">
                  <c:v>310.32</c:v>
                </c:pt>
                <c:pt idx="1481">
                  <c:v>230.75999999999996</c:v>
                </c:pt>
                <c:pt idx="1482">
                  <c:v>165.96</c:v>
                </c:pt>
                <c:pt idx="1483">
                  <c:v>120.23999999999998</c:v>
                </c:pt>
                <c:pt idx="1484">
                  <c:v>84.960000000000008</c:v>
                </c:pt>
                <c:pt idx="1485">
                  <c:v>66.960000000000008</c:v>
                </c:pt>
                <c:pt idx="1486">
                  <c:v>58.32</c:v>
                </c:pt>
                <c:pt idx="1487">
                  <c:v>57.24</c:v>
                </c:pt>
                <c:pt idx="1488">
                  <c:v>78.48</c:v>
                </c:pt>
                <c:pt idx="1489">
                  <c:v>75.239999999999995</c:v>
                </c:pt>
                <c:pt idx="1490">
                  <c:v>66.239999999999995</c:v>
                </c:pt>
                <c:pt idx="1491">
                  <c:v>90.36</c:v>
                </c:pt>
                <c:pt idx="1492">
                  <c:v>99.719999999999985</c:v>
                </c:pt>
                <c:pt idx="1493">
                  <c:v>80.639999999999986</c:v>
                </c:pt>
                <c:pt idx="1494">
                  <c:v>72</c:v>
                </c:pt>
                <c:pt idx="1495">
                  <c:v>62.639999999999993</c:v>
                </c:pt>
                <c:pt idx="1496">
                  <c:v>75.239999999999995</c:v>
                </c:pt>
                <c:pt idx="1497">
                  <c:v>82.44</c:v>
                </c:pt>
                <c:pt idx="1498">
                  <c:v>75.960000000000008</c:v>
                </c:pt>
                <c:pt idx="1499">
                  <c:v>69.12</c:v>
                </c:pt>
                <c:pt idx="1500">
                  <c:v>87.12</c:v>
                </c:pt>
                <c:pt idx="1501">
                  <c:v>92.16</c:v>
                </c:pt>
                <c:pt idx="1502">
                  <c:v>88.92</c:v>
                </c:pt>
                <c:pt idx="1503">
                  <c:v>86.399999999999991</c:v>
                </c:pt>
                <c:pt idx="1504">
                  <c:v>84.6</c:v>
                </c:pt>
                <c:pt idx="1505">
                  <c:v>111.24</c:v>
                </c:pt>
                <c:pt idx="1506">
                  <c:v>153</c:v>
                </c:pt>
                <c:pt idx="1507">
                  <c:v>92.88</c:v>
                </c:pt>
                <c:pt idx="1508">
                  <c:v>4.6800000000000006</c:v>
                </c:pt>
                <c:pt idx="1509">
                  <c:v>-144</c:v>
                </c:pt>
                <c:pt idx="1510">
                  <c:v>-144</c:v>
                </c:pt>
                <c:pt idx="1511">
                  <c:v>-144</c:v>
                </c:pt>
                <c:pt idx="1512">
                  <c:v>-144</c:v>
                </c:pt>
                <c:pt idx="1513">
                  <c:v>-144</c:v>
                </c:pt>
                <c:pt idx="1514">
                  <c:v>-144</c:v>
                </c:pt>
                <c:pt idx="1515">
                  <c:v>-144</c:v>
                </c:pt>
                <c:pt idx="1516">
                  <c:v>-140.14882807267253</c:v>
                </c:pt>
                <c:pt idx="1517">
                  <c:v>-140.40295507751947</c:v>
                </c:pt>
                <c:pt idx="1518">
                  <c:v>-140.8476773360016</c:v>
                </c:pt>
                <c:pt idx="1519">
                  <c:v>-140.97474083842505</c:v>
                </c:pt>
                <c:pt idx="1520">
                  <c:v>-141.10180434084853</c:v>
                </c:pt>
                <c:pt idx="1521">
                  <c:v>-141.10180434084853</c:v>
                </c:pt>
                <c:pt idx="1522">
                  <c:v>-141.00650671403093</c:v>
                </c:pt>
                <c:pt idx="1523">
                  <c:v>-140.81591146039574</c:v>
                </c:pt>
                <c:pt idx="1524">
                  <c:v>0</c:v>
                </c:pt>
                <c:pt idx="1525">
                  <c:v>82.513504695006191</c:v>
                </c:pt>
                <c:pt idx="1526">
                  <c:v>243.75598375591073</c:v>
                </c:pt>
                <c:pt idx="1527">
                  <c:v>264.75314114708181</c:v>
                </c:pt>
                <c:pt idx="1528">
                  <c:v>269.66138634697802</c:v>
                </c:pt>
                <c:pt idx="1529">
                  <c:v>272.88</c:v>
                </c:pt>
                <c:pt idx="1530">
                  <c:v>266.04000000000002</c:v>
                </c:pt>
                <c:pt idx="1531">
                  <c:v>259.92</c:v>
                </c:pt>
                <c:pt idx="1532">
                  <c:v>256.32000000000005</c:v>
                </c:pt>
                <c:pt idx="1533">
                  <c:v>256.32000000000005</c:v>
                </c:pt>
                <c:pt idx="1534">
                  <c:v>247.32000000000002</c:v>
                </c:pt>
                <c:pt idx="1535">
                  <c:v>241.20000000000002</c:v>
                </c:pt>
                <c:pt idx="1536">
                  <c:v>232.55999999999997</c:v>
                </c:pt>
                <c:pt idx="1537">
                  <c:v>222.84</c:v>
                </c:pt>
                <c:pt idx="1538">
                  <c:v>214.2</c:v>
                </c:pt>
                <c:pt idx="1539">
                  <c:v>205.2</c:v>
                </c:pt>
                <c:pt idx="1540">
                  <c:v>251.27999999999997</c:v>
                </c:pt>
                <c:pt idx="1541">
                  <c:v>210.6</c:v>
                </c:pt>
                <c:pt idx="1542">
                  <c:v>169.92000000000002</c:v>
                </c:pt>
                <c:pt idx="1543">
                  <c:v>138.6</c:v>
                </c:pt>
                <c:pt idx="1544">
                  <c:v>118.07999999999998</c:v>
                </c:pt>
                <c:pt idx="1545">
                  <c:v>108.72</c:v>
                </c:pt>
                <c:pt idx="1546">
                  <c:v>97.2</c:v>
                </c:pt>
                <c:pt idx="1547">
                  <c:v>94.320000000000007</c:v>
                </c:pt>
                <c:pt idx="1548">
                  <c:v>94.320000000000007</c:v>
                </c:pt>
                <c:pt idx="1549">
                  <c:v>95.76</c:v>
                </c:pt>
                <c:pt idx="1550">
                  <c:v>100.08000000000001</c:v>
                </c:pt>
                <c:pt idx="1551">
                  <c:v>106.92</c:v>
                </c:pt>
                <c:pt idx="1552">
                  <c:v>115.56</c:v>
                </c:pt>
                <c:pt idx="1553">
                  <c:v>125.63999999999999</c:v>
                </c:pt>
                <c:pt idx="1554">
                  <c:v>125.63999999999999</c:v>
                </c:pt>
                <c:pt idx="1555">
                  <c:v>128.88</c:v>
                </c:pt>
                <c:pt idx="1556">
                  <c:v>131.76</c:v>
                </c:pt>
                <c:pt idx="1557">
                  <c:v>135.36000000000001</c:v>
                </c:pt>
                <c:pt idx="1558">
                  <c:v>137.52000000000001</c:v>
                </c:pt>
                <c:pt idx="1559">
                  <c:v>136.44</c:v>
                </c:pt>
                <c:pt idx="1560">
                  <c:v>135</c:v>
                </c:pt>
                <c:pt idx="1561">
                  <c:v>132.12</c:v>
                </c:pt>
                <c:pt idx="1562">
                  <c:v>125.27999999999999</c:v>
                </c:pt>
                <c:pt idx="1563">
                  <c:v>128.88</c:v>
                </c:pt>
                <c:pt idx="1564">
                  <c:v>130.32000000000002</c:v>
                </c:pt>
                <c:pt idx="1565">
                  <c:v>132.12</c:v>
                </c:pt>
                <c:pt idx="1566">
                  <c:v>136.07999999999998</c:v>
                </c:pt>
                <c:pt idx="1567">
                  <c:v>136.07999999999998</c:v>
                </c:pt>
                <c:pt idx="1568">
                  <c:v>131.76</c:v>
                </c:pt>
                <c:pt idx="1569">
                  <c:v>129.96</c:v>
                </c:pt>
                <c:pt idx="1570">
                  <c:v>132.47999999999999</c:v>
                </c:pt>
                <c:pt idx="1571">
                  <c:v>129.24</c:v>
                </c:pt>
                <c:pt idx="1572">
                  <c:v>125.99999999999999</c:v>
                </c:pt>
                <c:pt idx="1573">
                  <c:v>129.6</c:v>
                </c:pt>
                <c:pt idx="1574">
                  <c:v>131.4</c:v>
                </c:pt>
                <c:pt idx="1575">
                  <c:v>136.80000000000001</c:v>
                </c:pt>
                <c:pt idx="1576">
                  <c:v>143.63999999999999</c:v>
                </c:pt>
                <c:pt idx="1577">
                  <c:v>151.56</c:v>
                </c:pt>
                <c:pt idx="1578">
                  <c:v>169.2</c:v>
                </c:pt>
                <c:pt idx="1579">
                  <c:v>172.79999999999998</c:v>
                </c:pt>
                <c:pt idx="1580">
                  <c:v>176.76</c:v>
                </c:pt>
                <c:pt idx="1581">
                  <c:v>176.04</c:v>
                </c:pt>
                <c:pt idx="1582">
                  <c:v>173.52</c:v>
                </c:pt>
                <c:pt idx="1583">
                  <c:v>173.88</c:v>
                </c:pt>
                <c:pt idx="1584">
                  <c:v>172.44</c:v>
                </c:pt>
                <c:pt idx="1585">
                  <c:v>168.48</c:v>
                </c:pt>
                <c:pt idx="1586">
                  <c:v>166.32000000000002</c:v>
                </c:pt>
                <c:pt idx="1587">
                  <c:v>159.84</c:v>
                </c:pt>
                <c:pt idx="1588">
                  <c:v>154.44</c:v>
                </c:pt>
                <c:pt idx="1589">
                  <c:v>154.07999999999998</c:v>
                </c:pt>
                <c:pt idx="1590">
                  <c:v>155.52000000000001</c:v>
                </c:pt>
                <c:pt idx="1591">
                  <c:v>154.07999999999998</c:v>
                </c:pt>
                <c:pt idx="1592">
                  <c:v>151.92000000000002</c:v>
                </c:pt>
                <c:pt idx="1593">
                  <c:v>155.16</c:v>
                </c:pt>
                <c:pt idx="1594">
                  <c:v>154.44</c:v>
                </c:pt>
                <c:pt idx="1595">
                  <c:v>153.72000000000003</c:v>
                </c:pt>
                <c:pt idx="1596">
                  <c:v>149.4</c:v>
                </c:pt>
                <c:pt idx="1597">
                  <c:v>150.47999999999999</c:v>
                </c:pt>
                <c:pt idx="1598">
                  <c:v>150.84</c:v>
                </c:pt>
                <c:pt idx="1599">
                  <c:v>153.35999999999999</c:v>
                </c:pt>
                <c:pt idx="1600">
                  <c:v>153.35999999999999</c:v>
                </c:pt>
                <c:pt idx="1601">
                  <c:v>149.4</c:v>
                </c:pt>
                <c:pt idx="1602">
                  <c:v>151.92000000000002</c:v>
                </c:pt>
                <c:pt idx="1603">
                  <c:v>151.92000000000002</c:v>
                </c:pt>
                <c:pt idx="1604">
                  <c:v>150.84</c:v>
                </c:pt>
                <c:pt idx="1605">
                  <c:v>151.19999999999999</c:v>
                </c:pt>
                <c:pt idx="1606">
                  <c:v>151.56</c:v>
                </c:pt>
                <c:pt idx="1607">
                  <c:v>150.84</c:v>
                </c:pt>
                <c:pt idx="1608">
                  <c:v>154.44</c:v>
                </c:pt>
                <c:pt idx="1609">
                  <c:v>150.47999999999999</c:v>
                </c:pt>
                <c:pt idx="1610">
                  <c:v>150.84</c:v>
                </c:pt>
                <c:pt idx="1611">
                  <c:v>151.19999999999999</c:v>
                </c:pt>
                <c:pt idx="1612">
                  <c:v>149.4</c:v>
                </c:pt>
                <c:pt idx="1613">
                  <c:v>150.84</c:v>
                </c:pt>
                <c:pt idx="1614">
                  <c:v>149.76000000000002</c:v>
                </c:pt>
                <c:pt idx="1615">
                  <c:v>149.76000000000002</c:v>
                </c:pt>
                <c:pt idx="1616">
                  <c:v>151.19999999999999</c:v>
                </c:pt>
                <c:pt idx="1617">
                  <c:v>146.52000000000001</c:v>
                </c:pt>
                <c:pt idx="1618">
                  <c:v>141.47999999999999</c:v>
                </c:pt>
                <c:pt idx="1619">
                  <c:v>149.04</c:v>
                </c:pt>
                <c:pt idx="1620">
                  <c:v>161.64000000000001</c:v>
                </c:pt>
                <c:pt idx="1621">
                  <c:v>162.72</c:v>
                </c:pt>
                <c:pt idx="1622">
                  <c:v>156.96</c:v>
                </c:pt>
                <c:pt idx="1623">
                  <c:v>151.92000000000002</c:v>
                </c:pt>
                <c:pt idx="1624">
                  <c:v>152.28</c:v>
                </c:pt>
                <c:pt idx="1625">
                  <c:v>159.84</c:v>
                </c:pt>
                <c:pt idx="1626">
                  <c:v>162.36000000000001</c:v>
                </c:pt>
                <c:pt idx="1627">
                  <c:v>162</c:v>
                </c:pt>
                <c:pt idx="1628">
                  <c:v>166.67999999999998</c:v>
                </c:pt>
                <c:pt idx="1629">
                  <c:v>163.80000000000001</c:v>
                </c:pt>
                <c:pt idx="1630">
                  <c:v>162</c:v>
                </c:pt>
                <c:pt idx="1631">
                  <c:v>161.64000000000001</c:v>
                </c:pt>
                <c:pt idx="1632">
                  <c:v>162.72</c:v>
                </c:pt>
                <c:pt idx="1633">
                  <c:v>165.6</c:v>
                </c:pt>
                <c:pt idx="1634">
                  <c:v>167.76000000000002</c:v>
                </c:pt>
                <c:pt idx="1635">
                  <c:v>173.88</c:v>
                </c:pt>
                <c:pt idx="1636">
                  <c:v>174.96</c:v>
                </c:pt>
                <c:pt idx="1637">
                  <c:v>181.08</c:v>
                </c:pt>
                <c:pt idx="1638">
                  <c:v>186.84</c:v>
                </c:pt>
                <c:pt idx="1639">
                  <c:v>194.76000000000002</c:v>
                </c:pt>
                <c:pt idx="1640">
                  <c:v>197.64</c:v>
                </c:pt>
                <c:pt idx="1641">
                  <c:v>198.00000000000003</c:v>
                </c:pt>
                <c:pt idx="1642">
                  <c:v>202.32000000000002</c:v>
                </c:pt>
                <c:pt idx="1643">
                  <c:v>210.95999999999998</c:v>
                </c:pt>
                <c:pt idx="1644">
                  <c:v>212.76</c:v>
                </c:pt>
                <c:pt idx="1645">
                  <c:v>225</c:v>
                </c:pt>
                <c:pt idx="1646">
                  <c:v>226.08</c:v>
                </c:pt>
                <c:pt idx="1647">
                  <c:v>232.92000000000002</c:v>
                </c:pt>
                <c:pt idx="1648">
                  <c:v>236.15999999999997</c:v>
                </c:pt>
                <c:pt idx="1649">
                  <c:v>243.72000000000003</c:v>
                </c:pt>
                <c:pt idx="1650">
                  <c:v>248.04000000000002</c:v>
                </c:pt>
                <c:pt idx="1651">
                  <c:v>248.04000000000002</c:v>
                </c:pt>
                <c:pt idx="1652">
                  <c:v>250.2</c:v>
                </c:pt>
                <c:pt idx="1653">
                  <c:v>251.27999999999997</c:v>
                </c:pt>
                <c:pt idx="1654">
                  <c:v>249.48</c:v>
                </c:pt>
                <c:pt idx="1655">
                  <c:v>251.27999999999997</c:v>
                </c:pt>
                <c:pt idx="1656">
                  <c:v>249.12000000000003</c:v>
                </c:pt>
                <c:pt idx="1657">
                  <c:v>247.32000000000002</c:v>
                </c:pt>
                <c:pt idx="1658">
                  <c:v>249.84000000000003</c:v>
                </c:pt>
                <c:pt idx="1659">
                  <c:v>250.2</c:v>
                </c:pt>
                <c:pt idx="1660">
                  <c:v>251.99999999999997</c:v>
                </c:pt>
                <c:pt idx="1661">
                  <c:v>250.92000000000002</c:v>
                </c:pt>
                <c:pt idx="1662">
                  <c:v>252.72000000000003</c:v>
                </c:pt>
                <c:pt idx="1663">
                  <c:v>253.79999999999998</c:v>
                </c:pt>
                <c:pt idx="1664">
                  <c:v>253.79999999999998</c:v>
                </c:pt>
                <c:pt idx="1665">
                  <c:v>250.92000000000002</c:v>
                </c:pt>
                <c:pt idx="1666">
                  <c:v>249.48</c:v>
                </c:pt>
                <c:pt idx="1667">
                  <c:v>255.24000000000004</c:v>
                </c:pt>
                <c:pt idx="1668">
                  <c:v>254.88</c:v>
                </c:pt>
                <c:pt idx="1669">
                  <c:v>255.95999999999998</c:v>
                </c:pt>
                <c:pt idx="1670">
                  <c:v>255.6</c:v>
                </c:pt>
                <c:pt idx="1671">
                  <c:v>246.95999999999998</c:v>
                </c:pt>
                <c:pt idx="1672">
                  <c:v>246.95999999999998</c:v>
                </c:pt>
                <c:pt idx="1673">
                  <c:v>244.8</c:v>
                </c:pt>
                <c:pt idx="1674">
                  <c:v>234.35999999999996</c:v>
                </c:pt>
                <c:pt idx="1675">
                  <c:v>219.24</c:v>
                </c:pt>
                <c:pt idx="1676">
                  <c:v>206.64</c:v>
                </c:pt>
                <c:pt idx="1677">
                  <c:v>195.47999999999996</c:v>
                </c:pt>
                <c:pt idx="1678">
                  <c:v>174.96</c:v>
                </c:pt>
                <c:pt idx="1679">
                  <c:v>158.76</c:v>
                </c:pt>
                <c:pt idx="1680">
                  <c:v>144.72</c:v>
                </c:pt>
                <c:pt idx="1681">
                  <c:v>132.84</c:v>
                </c:pt>
                <c:pt idx="1682">
                  <c:v>123.12</c:v>
                </c:pt>
                <c:pt idx="1683">
                  <c:v>111.96</c:v>
                </c:pt>
                <c:pt idx="1684">
                  <c:v>93.240000000000009</c:v>
                </c:pt>
                <c:pt idx="1685">
                  <c:v>74.52</c:v>
                </c:pt>
                <c:pt idx="1686">
                  <c:v>59.039999999999992</c:v>
                </c:pt>
                <c:pt idx="1687">
                  <c:v>44.64</c:v>
                </c:pt>
                <c:pt idx="1688">
                  <c:v>32.040000000000006</c:v>
                </c:pt>
                <c:pt idx="1689">
                  <c:v>28.8</c:v>
                </c:pt>
                <c:pt idx="1690">
                  <c:v>20.88</c:v>
                </c:pt>
                <c:pt idx="1691">
                  <c:v>20.88</c:v>
                </c:pt>
                <c:pt idx="1692">
                  <c:v>19.8</c:v>
                </c:pt>
                <c:pt idx="1693">
                  <c:v>16.2</c:v>
                </c:pt>
                <c:pt idx="1694">
                  <c:v>11.52</c:v>
                </c:pt>
                <c:pt idx="1695">
                  <c:v>11.16</c:v>
                </c:pt>
                <c:pt idx="1696">
                  <c:v>17.64</c:v>
                </c:pt>
                <c:pt idx="1697">
                  <c:v>15.120000000000001</c:v>
                </c:pt>
                <c:pt idx="1698">
                  <c:v>19.8</c:v>
                </c:pt>
                <c:pt idx="1699">
                  <c:v>18.36</c:v>
                </c:pt>
                <c:pt idx="1700">
                  <c:v>18.720000000000002</c:v>
                </c:pt>
                <c:pt idx="1701">
                  <c:v>19.8</c:v>
                </c:pt>
                <c:pt idx="1702">
                  <c:v>19.440000000000001</c:v>
                </c:pt>
                <c:pt idx="1703">
                  <c:v>21.96</c:v>
                </c:pt>
                <c:pt idx="1704">
                  <c:v>20.52</c:v>
                </c:pt>
                <c:pt idx="1705">
                  <c:v>20.88</c:v>
                </c:pt>
                <c:pt idx="1706">
                  <c:v>21.96</c:v>
                </c:pt>
                <c:pt idx="1707">
                  <c:v>21.240000000000002</c:v>
                </c:pt>
                <c:pt idx="1708">
                  <c:v>23.76</c:v>
                </c:pt>
                <c:pt idx="1709">
                  <c:v>23.04</c:v>
                </c:pt>
                <c:pt idx="1710">
                  <c:v>24.12</c:v>
                </c:pt>
                <c:pt idx="1711">
                  <c:v>24.840000000000003</c:v>
                </c:pt>
                <c:pt idx="1712">
                  <c:v>20.159999999999997</c:v>
                </c:pt>
                <c:pt idx="1713">
                  <c:v>18.36</c:v>
                </c:pt>
                <c:pt idx="1714">
                  <c:v>23.400000000000002</c:v>
                </c:pt>
                <c:pt idx="1715">
                  <c:v>36</c:v>
                </c:pt>
                <c:pt idx="1716">
                  <c:v>44.64</c:v>
                </c:pt>
                <c:pt idx="1717">
                  <c:v>52.199999999999996</c:v>
                </c:pt>
                <c:pt idx="1718">
                  <c:v>58.68</c:v>
                </c:pt>
                <c:pt idx="1719">
                  <c:v>65.160000000000011</c:v>
                </c:pt>
                <c:pt idx="1720">
                  <c:v>74.52</c:v>
                </c:pt>
                <c:pt idx="1721">
                  <c:v>81.36</c:v>
                </c:pt>
                <c:pt idx="1722">
                  <c:v>92.88</c:v>
                </c:pt>
                <c:pt idx="1723">
                  <c:v>99.719999999999985</c:v>
                </c:pt>
                <c:pt idx="1724">
                  <c:v>106.92</c:v>
                </c:pt>
                <c:pt idx="1725">
                  <c:v>117.36</c:v>
                </c:pt>
                <c:pt idx="1726">
                  <c:v>125.63999999999999</c:v>
                </c:pt>
                <c:pt idx="1727">
                  <c:v>131.04</c:v>
                </c:pt>
                <c:pt idx="1728">
                  <c:v>141.12</c:v>
                </c:pt>
                <c:pt idx="1729">
                  <c:v>149.04</c:v>
                </c:pt>
                <c:pt idx="1730">
                  <c:v>159.12</c:v>
                </c:pt>
                <c:pt idx="1731">
                  <c:v>167.04</c:v>
                </c:pt>
                <c:pt idx="1732">
                  <c:v>173.88</c:v>
                </c:pt>
                <c:pt idx="1733">
                  <c:v>176.76</c:v>
                </c:pt>
                <c:pt idx="1734">
                  <c:v>177.48</c:v>
                </c:pt>
                <c:pt idx="1735">
                  <c:v>171.72</c:v>
                </c:pt>
                <c:pt idx="1736">
                  <c:v>170.64</c:v>
                </c:pt>
                <c:pt idx="1737">
                  <c:v>168.84</c:v>
                </c:pt>
                <c:pt idx="1738">
                  <c:v>168.48</c:v>
                </c:pt>
                <c:pt idx="1739">
                  <c:v>164.88</c:v>
                </c:pt>
                <c:pt idx="1740">
                  <c:v>165.6</c:v>
                </c:pt>
                <c:pt idx="1741">
                  <c:v>165.23999999999998</c:v>
                </c:pt>
                <c:pt idx="1742">
                  <c:v>165.23999999999998</c:v>
                </c:pt>
                <c:pt idx="1743">
                  <c:v>160.56</c:v>
                </c:pt>
                <c:pt idx="1744">
                  <c:v>165.6</c:v>
                </c:pt>
                <c:pt idx="1745">
                  <c:v>166.32000000000002</c:v>
                </c:pt>
                <c:pt idx="1746">
                  <c:v>-144</c:v>
                </c:pt>
                <c:pt idx="1747">
                  <c:v>-144</c:v>
                </c:pt>
                <c:pt idx="1748">
                  <c:v>-144</c:v>
                </c:pt>
                <c:pt idx="1749">
                  <c:v>-144</c:v>
                </c:pt>
                <c:pt idx="1750">
                  <c:v>-144</c:v>
                </c:pt>
                <c:pt idx="1751">
                  <c:v>-144</c:v>
                </c:pt>
                <c:pt idx="1752">
                  <c:v>-144</c:v>
                </c:pt>
                <c:pt idx="1753">
                  <c:v>-144</c:v>
                </c:pt>
                <c:pt idx="1754">
                  <c:v>-144</c:v>
                </c:pt>
                <c:pt idx="1755">
                  <c:v>-140.14882807267253</c:v>
                </c:pt>
                <c:pt idx="1756">
                  <c:v>-140.40295507751947</c:v>
                </c:pt>
                <c:pt idx="1757">
                  <c:v>-140.8476773360016</c:v>
                </c:pt>
                <c:pt idx="1758">
                  <c:v>-141.13357021645439</c:v>
                </c:pt>
                <c:pt idx="1759">
                  <c:v>-141.48299484811892</c:v>
                </c:pt>
                <c:pt idx="1760">
                  <c:v>-141.76888772857171</c:v>
                </c:pt>
                <c:pt idx="1761">
                  <c:v>-142.05478060902453</c:v>
                </c:pt>
                <c:pt idx="1762">
                  <c:v>-142.37243936508318</c:v>
                </c:pt>
                <c:pt idx="1763">
                  <c:v>-142.81716162356531</c:v>
                </c:pt>
                <c:pt idx="1764">
                  <c:v>-143.45247913568267</c:v>
                </c:pt>
                <c:pt idx="1765">
                  <c:v>-129.02577095794078</c:v>
                </c:pt>
                <c:pt idx="1766">
                  <c:v>-131.78940213565119</c:v>
                </c:pt>
                <c:pt idx="1767">
                  <c:v>-134.457735686544</c:v>
                </c:pt>
                <c:pt idx="1768">
                  <c:v>0</c:v>
                </c:pt>
                <c:pt idx="1769">
                  <c:v>-140.40295507751947</c:v>
                </c:pt>
                <c:pt idx="1770">
                  <c:v>-141.32416547008958</c:v>
                </c:pt>
                <c:pt idx="1771">
                  <c:v>-142.30890761387147</c:v>
                </c:pt>
                <c:pt idx="1772">
                  <c:v>-143.32541563325921</c:v>
                </c:pt>
                <c:pt idx="1773">
                  <c:v>-129.1210685847584</c:v>
                </c:pt>
                <c:pt idx="1774">
                  <c:v>-131.97999738928638</c:v>
                </c:pt>
                <c:pt idx="1775">
                  <c:v>-134.93422382063198</c:v>
                </c:pt>
                <c:pt idx="1776">
                  <c:v>0</c:v>
                </c:pt>
                <c:pt idx="1777">
                  <c:v>-144</c:v>
                </c:pt>
                <c:pt idx="1778">
                  <c:v>-140.14882807267253</c:v>
                </c:pt>
                <c:pt idx="1779">
                  <c:v>-142.02301473341865</c:v>
                </c:pt>
                <c:pt idx="1780">
                  <c:v>-128.16809231658237</c:v>
                </c:pt>
                <c:pt idx="1781">
                  <c:v>0</c:v>
                </c:pt>
                <c:pt idx="1782">
                  <c:v>-144</c:v>
                </c:pt>
                <c:pt idx="1783">
                  <c:v>-140.91120908721334</c:v>
                </c:pt>
                <c:pt idx="1784">
                  <c:v>-142.37243936508318</c:v>
                </c:pt>
                <c:pt idx="1785">
                  <c:v>-133.88594992563839</c:v>
                </c:pt>
                <c:pt idx="1786">
                  <c:v>-139.4132122810592</c:v>
                </c:pt>
                <c:pt idx="1787">
                  <c:v>-123.35718150886507</c:v>
                </c:pt>
                <c:pt idx="1788">
                  <c:v>-127.10555483035732</c:v>
                </c:pt>
                <c:pt idx="1789">
                  <c:v>-117.4269640759248</c:v>
                </c:pt>
                <c:pt idx="1790">
                  <c:v>-119.30115073667093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B-41BF-9F41-897F1E07C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802096"/>
        <c:axId val="201804496"/>
      </c:lineChart>
      <c:catAx>
        <c:axId val="20180209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čas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1804496"/>
        <c:crosses val="autoZero"/>
        <c:auto val="1"/>
        <c:lblAlgn val="ctr"/>
        <c:lblOffset val="100"/>
        <c:noMultiLvlLbl val="0"/>
      </c:catAx>
      <c:valAx>
        <c:axId val="20180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M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180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Mapa motoru + výkonová křivka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mapa motoru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'WHTC + WHSC'!$F$3:$F$17</c:f>
              <c:numCache>
                <c:formatCode>0.00</c:formatCode>
                <c:ptCount val="15"/>
                <c:pt idx="0">
                  <c:v>1000</c:v>
                </c:pt>
                <c:pt idx="1">
                  <c:v>1100</c:v>
                </c:pt>
                <c:pt idx="2">
                  <c:v>1200</c:v>
                </c:pt>
                <c:pt idx="3">
                  <c:v>1300</c:v>
                </c:pt>
                <c:pt idx="4">
                  <c:v>1400</c:v>
                </c:pt>
                <c:pt idx="5">
                  <c:v>1500</c:v>
                </c:pt>
                <c:pt idx="6">
                  <c:v>1600</c:v>
                </c:pt>
                <c:pt idx="7">
                  <c:v>1700</c:v>
                </c:pt>
                <c:pt idx="8">
                  <c:v>1800</c:v>
                </c:pt>
                <c:pt idx="9">
                  <c:v>1900</c:v>
                </c:pt>
                <c:pt idx="10">
                  <c:v>2000</c:v>
                </c:pt>
                <c:pt idx="11">
                  <c:v>2100</c:v>
                </c:pt>
                <c:pt idx="12">
                  <c:v>2200</c:v>
                </c:pt>
                <c:pt idx="13">
                  <c:v>2300</c:v>
                </c:pt>
                <c:pt idx="14">
                  <c:v>2400</c:v>
                </c:pt>
              </c:numCache>
            </c:numRef>
          </c:cat>
          <c:val>
            <c:numRef>
              <c:f>'WHTC + WHSC'!$G$3:$G$17</c:f>
              <c:numCache>
                <c:formatCode>0.00</c:formatCode>
                <c:ptCount val="15"/>
                <c:pt idx="0">
                  <c:v>290</c:v>
                </c:pt>
                <c:pt idx="1">
                  <c:v>300</c:v>
                </c:pt>
                <c:pt idx="2">
                  <c:v>320</c:v>
                </c:pt>
                <c:pt idx="3">
                  <c:v>350</c:v>
                </c:pt>
                <c:pt idx="4">
                  <c:v>360</c:v>
                </c:pt>
                <c:pt idx="5">
                  <c:v>360</c:v>
                </c:pt>
                <c:pt idx="6">
                  <c:v>358</c:v>
                </c:pt>
                <c:pt idx="7">
                  <c:v>350</c:v>
                </c:pt>
                <c:pt idx="8">
                  <c:v>333</c:v>
                </c:pt>
                <c:pt idx="9">
                  <c:v>316</c:v>
                </c:pt>
                <c:pt idx="10">
                  <c:v>300</c:v>
                </c:pt>
                <c:pt idx="11">
                  <c:v>280</c:v>
                </c:pt>
                <c:pt idx="12">
                  <c:v>245</c:v>
                </c:pt>
                <c:pt idx="13">
                  <c:v>180</c:v>
                </c:pt>
                <c:pt idx="1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3-41B0-BB3A-776B631F0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107920"/>
        <c:axId val="654110800"/>
      </c:lineChart>
      <c:lineChart>
        <c:grouping val="standard"/>
        <c:varyColors val="0"/>
        <c:ser>
          <c:idx val="1"/>
          <c:order val="1"/>
          <c:tx>
            <c:v>Výkon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'WHTC + WHSC'!$F$3:$F$17</c:f>
              <c:numCache>
                <c:formatCode>0.00</c:formatCode>
                <c:ptCount val="15"/>
                <c:pt idx="0">
                  <c:v>1000</c:v>
                </c:pt>
                <c:pt idx="1">
                  <c:v>1100</c:v>
                </c:pt>
                <c:pt idx="2">
                  <c:v>1200</c:v>
                </c:pt>
                <c:pt idx="3">
                  <c:v>1300</c:v>
                </c:pt>
                <c:pt idx="4">
                  <c:v>1400</c:v>
                </c:pt>
                <c:pt idx="5">
                  <c:v>1500</c:v>
                </c:pt>
                <c:pt idx="6">
                  <c:v>1600</c:v>
                </c:pt>
                <c:pt idx="7">
                  <c:v>1700</c:v>
                </c:pt>
                <c:pt idx="8">
                  <c:v>1800</c:v>
                </c:pt>
                <c:pt idx="9">
                  <c:v>1900</c:v>
                </c:pt>
                <c:pt idx="10">
                  <c:v>2000</c:v>
                </c:pt>
                <c:pt idx="11">
                  <c:v>2100</c:v>
                </c:pt>
                <c:pt idx="12">
                  <c:v>2200</c:v>
                </c:pt>
                <c:pt idx="13">
                  <c:v>2300</c:v>
                </c:pt>
                <c:pt idx="14">
                  <c:v>2400</c:v>
                </c:pt>
              </c:numCache>
            </c:numRef>
          </c:cat>
          <c:val>
            <c:numRef>
              <c:f>'WHTC + WHSC'!$H$3:$H$17</c:f>
              <c:numCache>
                <c:formatCode>0.00</c:formatCode>
                <c:ptCount val="15"/>
                <c:pt idx="0">
                  <c:v>30.368728984701335</c:v>
                </c:pt>
                <c:pt idx="1">
                  <c:v>34.557519189487721</c:v>
                </c:pt>
                <c:pt idx="2">
                  <c:v>40.212385965949352</c:v>
                </c:pt>
                <c:pt idx="3">
                  <c:v>47.647488579445195</c:v>
                </c:pt>
                <c:pt idx="4">
                  <c:v>52.778756580308524</c:v>
                </c:pt>
                <c:pt idx="5">
                  <c:v>56.548667764616283</c:v>
                </c:pt>
                <c:pt idx="6">
                  <c:v>59.983475732541116</c:v>
                </c:pt>
                <c:pt idx="7">
                  <c:v>62.308254296197561</c:v>
                </c:pt>
                <c:pt idx="8">
                  <c:v>62.76902121872407</c:v>
                </c:pt>
                <c:pt idx="9">
                  <c:v>62.873740973843731</c:v>
                </c:pt>
                <c:pt idx="10">
                  <c:v>62.831853071795862</c:v>
                </c:pt>
                <c:pt idx="11">
                  <c:v>61.575216010359945</c:v>
                </c:pt>
                <c:pt idx="12">
                  <c:v>56.443948009496623</c:v>
                </c:pt>
                <c:pt idx="13">
                  <c:v>43.353978619539149</c:v>
                </c:pt>
                <c:pt idx="14">
                  <c:v>2.5132741228718345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4-4EB1-AE45-900237BB8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5647"/>
        <c:axId val="7037007"/>
      </c:lineChart>
      <c:catAx>
        <c:axId val="65410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n [1/min]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54110800"/>
        <c:crosses val="autoZero"/>
        <c:auto val="1"/>
        <c:lblAlgn val="ctr"/>
        <c:lblOffset val="100"/>
        <c:noMultiLvlLbl val="1"/>
      </c:catAx>
      <c:valAx>
        <c:axId val="65411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M</a:t>
                </a:r>
                <a:r>
                  <a:rPr lang="cs-CZ" sz="1200" baseline="0"/>
                  <a:t> [Nm]</a:t>
                </a:r>
                <a:endParaRPr lang="cs-CZ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54107920"/>
        <c:crosses val="autoZero"/>
        <c:crossBetween val="between"/>
      </c:valAx>
      <c:valAx>
        <c:axId val="703700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P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045647"/>
        <c:crosses val="max"/>
        <c:crossBetween val="between"/>
      </c:valAx>
      <c:catAx>
        <c:axId val="7045647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70370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Body</a:t>
            </a:r>
            <a:r>
              <a:rPr lang="cs-CZ" baseline="0"/>
              <a:t> zkušebního cyklu </a:t>
            </a:r>
            <a:r>
              <a:rPr lang="cs-CZ"/>
              <a:t>WHSC</a:t>
            </a:r>
            <a:r>
              <a:rPr lang="cs-CZ" baseline="0"/>
              <a:t> + mapa motoru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body WHSC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'WHTC + WHSC'!$U$3:$U$15</c:f>
              <c:numCache>
                <c:formatCode>0.00</c:formatCode>
                <c:ptCount val="13"/>
                <c:pt idx="0">
                  <c:v>1000</c:v>
                </c:pt>
                <c:pt idx="1">
                  <c:v>1436.7807895806668</c:v>
                </c:pt>
                <c:pt idx="2">
                  <c:v>1436.7807895806668</c:v>
                </c:pt>
                <c:pt idx="3">
                  <c:v>1436.7807895806668</c:v>
                </c:pt>
                <c:pt idx="4">
                  <c:v>1277.9514115513334</c:v>
                </c:pt>
                <c:pt idx="5">
                  <c:v>1198.5367225366667</c:v>
                </c:pt>
                <c:pt idx="6">
                  <c:v>1357.3661005660001</c:v>
                </c:pt>
                <c:pt idx="7">
                  <c:v>1357.3661005660001</c:v>
                </c:pt>
                <c:pt idx="8">
                  <c:v>1436.7807895806668</c:v>
                </c:pt>
                <c:pt idx="9">
                  <c:v>1595.6101676100002</c:v>
                </c:pt>
                <c:pt idx="10">
                  <c:v>1277.9514115513334</c:v>
                </c:pt>
                <c:pt idx="11">
                  <c:v>1277.9514115513334</c:v>
                </c:pt>
                <c:pt idx="12">
                  <c:v>1000</c:v>
                </c:pt>
              </c:numCache>
            </c:numRef>
          </c:xVal>
          <c:yVal>
            <c:numRef>
              <c:f>'WHTC + WHSC'!$V$3:$V$15</c:f>
              <c:numCache>
                <c:formatCode>0.00</c:formatCode>
                <c:ptCount val="13"/>
                <c:pt idx="0">
                  <c:v>0</c:v>
                </c:pt>
                <c:pt idx="1">
                  <c:v>360</c:v>
                </c:pt>
                <c:pt idx="2">
                  <c:v>90</c:v>
                </c:pt>
                <c:pt idx="3">
                  <c:v>251.99999999999997</c:v>
                </c:pt>
                <c:pt idx="4">
                  <c:v>343.38542346540004</c:v>
                </c:pt>
                <c:pt idx="5">
                  <c:v>79.926836126833336</c:v>
                </c:pt>
                <c:pt idx="6">
                  <c:v>249.01562703961997</c:v>
                </c:pt>
                <c:pt idx="7">
                  <c:v>88.93415251415</c:v>
                </c:pt>
                <c:pt idx="8">
                  <c:v>180</c:v>
                </c:pt>
                <c:pt idx="9">
                  <c:v>358.08779664780002</c:v>
                </c:pt>
                <c:pt idx="10">
                  <c:v>171.69271173270002</c:v>
                </c:pt>
                <c:pt idx="11">
                  <c:v>85.846355866350009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51-4BA8-A786-29E8766B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635919"/>
        <c:axId val="1521649359"/>
      </c:scatterChart>
      <c:scatterChart>
        <c:scatterStyle val="smoothMarker"/>
        <c:varyColors val="0"/>
        <c:ser>
          <c:idx val="1"/>
          <c:order val="1"/>
          <c:tx>
            <c:v>mapa motoru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'WHTC + WHSC'!$F$3:$F$10000</c:f>
              <c:numCache>
                <c:formatCode>0.00</c:formatCode>
                <c:ptCount val="9998"/>
                <c:pt idx="0">
                  <c:v>1000</c:v>
                </c:pt>
                <c:pt idx="1">
                  <c:v>1100</c:v>
                </c:pt>
                <c:pt idx="2">
                  <c:v>1200</c:v>
                </c:pt>
                <c:pt idx="3">
                  <c:v>1300</c:v>
                </c:pt>
                <c:pt idx="4">
                  <c:v>1400</c:v>
                </c:pt>
                <c:pt idx="5">
                  <c:v>1500</c:v>
                </c:pt>
                <c:pt idx="6">
                  <c:v>1600</c:v>
                </c:pt>
                <c:pt idx="7">
                  <c:v>1700</c:v>
                </c:pt>
                <c:pt idx="8">
                  <c:v>1800</c:v>
                </c:pt>
                <c:pt idx="9">
                  <c:v>1900</c:v>
                </c:pt>
                <c:pt idx="10">
                  <c:v>2000</c:v>
                </c:pt>
                <c:pt idx="11">
                  <c:v>2100</c:v>
                </c:pt>
                <c:pt idx="12">
                  <c:v>2200</c:v>
                </c:pt>
                <c:pt idx="13">
                  <c:v>2300</c:v>
                </c:pt>
                <c:pt idx="14">
                  <c:v>2400</c:v>
                </c:pt>
              </c:numCache>
            </c:numRef>
          </c:xVal>
          <c:yVal>
            <c:numRef>
              <c:f>'WHTC + WHSC'!$G$3:$G$10000</c:f>
              <c:numCache>
                <c:formatCode>0.00</c:formatCode>
                <c:ptCount val="9998"/>
                <c:pt idx="0">
                  <c:v>290</c:v>
                </c:pt>
                <c:pt idx="1">
                  <c:v>300</c:v>
                </c:pt>
                <c:pt idx="2">
                  <c:v>320</c:v>
                </c:pt>
                <c:pt idx="3">
                  <c:v>350</c:v>
                </c:pt>
                <c:pt idx="4">
                  <c:v>360</c:v>
                </c:pt>
                <c:pt idx="5">
                  <c:v>360</c:v>
                </c:pt>
                <c:pt idx="6">
                  <c:v>358</c:v>
                </c:pt>
                <c:pt idx="7">
                  <c:v>350</c:v>
                </c:pt>
                <c:pt idx="8">
                  <c:v>333</c:v>
                </c:pt>
                <c:pt idx="9">
                  <c:v>316</c:v>
                </c:pt>
                <c:pt idx="10">
                  <c:v>300</c:v>
                </c:pt>
                <c:pt idx="11">
                  <c:v>280</c:v>
                </c:pt>
                <c:pt idx="12">
                  <c:v>245</c:v>
                </c:pt>
                <c:pt idx="13">
                  <c:v>180</c:v>
                </c:pt>
                <c:pt idx="14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51-4BA8-A786-29E8766B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635919"/>
        <c:axId val="1521649359"/>
      </c:scatterChart>
      <c:valAx>
        <c:axId val="1521635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n [1/min]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649359"/>
        <c:crosses val="autoZero"/>
        <c:crossBetween val="midCat"/>
      </c:valAx>
      <c:valAx>
        <c:axId val="1521649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M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6359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NRTC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NRTC!$D$4:$D$1241</c:f>
              <c:numCache>
                <c:formatCode>0</c:formatCode>
                <c:ptCount val="12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</c:numCache>
            </c:numRef>
          </c:cat>
          <c:val>
            <c:numRef>
              <c:f>NRTC!$F$4:$F$1241</c:f>
              <c:numCache>
                <c:formatCode>0.00</c:formatCode>
                <c:ptCount val="12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6.2235814987352285</c:v>
                </c:pt>
                <c:pt idx="24">
                  <c:v>6.2235814987352285</c:v>
                </c:pt>
                <c:pt idx="25">
                  <c:v>6.2235814987352285</c:v>
                </c:pt>
                <c:pt idx="26">
                  <c:v>6.2235814987352285</c:v>
                </c:pt>
                <c:pt idx="27">
                  <c:v>6.2235814987352285</c:v>
                </c:pt>
                <c:pt idx="28">
                  <c:v>6.2235814987352285</c:v>
                </c:pt>
                <c:pt idx="29">
                  <c:v>12.447162997470457</c:v>
                </c:pt>
                <c:pt idx="30">
                  <c:v>12.447162997470457</c:v>
                </c:pt>
                <c:pt idx="31">
                  <c:v>2.1190543324901525</c:v>
                </c:pt>
                <c:pt idx="32">
                  <c:v>28.705412644743959</c:v>
                </c:pt>
                <c:pt idx="33">
                  <c:v>42.150422946879601</c:v>
                </c:pt>
                <c:pt idx="34">
                  <c:v>51.045634420319395</c:v>
                </c:pt>
                <c:pt idx="35">
                  <c:v>55.739236523325893</c:v>
                </c:pt>
                <c:pt idx="36">
                  <c:v>135.24274387828504</c:v>
                </c:pt>
                <c:pt idx="37">
                  <c:v>164.90826000726966</c:v>
                </c:pt>
                <c:pt idx="38">
                  <c:v>117.99429151305192</c:v>
                </c:pt>
                <c:pt idx="39">
                  <c:v>0</c:v>
                </c:pt>
                <c:pt idx="40">
                  <c:v>79.320391982612151</c:v>
                </c:pt>
                <c:pt idx="41">
                  <c:v>138.46280920872039</c:v>
                </c:pt>
                <c:pt idx="42">
                  <c:v>152.61848734858015</c:v>
                </c:pt>
                <c:pt idx="43">
                  <c:v>74.859788920461156</c:v>
                </c:pt>
                <c:pt idx="44">
                  <c:v>169.35643349381201</c:v>
                </c:pt>
                <c:pt idx="45">
                  <c:v>65.540304227526534</c:v>
                </c:pt>
                <c:pt idx="46">
                  <c:v>118.3366604108118</c:v>
                </c:pt>
                <c:pt idx="47">
                  <c:v>180.41031795084953</c:v>
                </c:pt>
                <c:pt idx="48">
                  <c:v>131.43819045747105</c:v>
                </c:pt>
                <c:pt idx="49">
                  <c:v>103.02859577766908</c:v>
                </c:pt>
                <c:pt idx="50">
                  <c:v>101.00842723300892</c:v>
                </c:pt>
                <c:pt idx="51">
                  <c:v>92.92775305436821</c:v>
                </c:pt>
                <c:pt idx="52">
                  <c:v>82.826910331067324</c:v>
                </c:pt>
                <c:pt idx="53">
                  <c:v>62.625224884465524</c:v>
                </c:pt>
                <c:pt idx="54">
                  <c:v>5.7339064885354798</c:v>
                </c:pt>
                <c:pt idx="55">
                  <c:v>0</c:v>
                </c:pt>
                <c:pt idx="56">
                  <c:v>3.6</c:v>
                </c:pt>
                <c:pt idx="57">
                  <c:v>2.9531464909092247</c:v>
                </c:pt>
                <c:pt idx="58">
                  <c:v>6.2235814987352285</c:v>
                </c:pt>
                <c:pt idx="59">
                  <c:v>16.596217329960609</c:v>
                </c:pt>
                <c:pt idx="60">
                  <c:v>6.2235814987352285</c:v>
                </c:pt>
                <c:pt idx="61">
                  <c:v>10.372635831225379</c:v>
                </c:pt>
                <c:pt idx="62">
                  <c:v>12.447162997470457</c:v>
                </c:pt>
                <c:pt idx="63">
                  <c:v>8.2981086649803046</c:v>
                </c:pt>
                <c:pt idx="64">
                  <c:v>8.2981086649803046</c:v>
                </c:pt>
                <c:pt idx="65">
                  <c:v>12.18</c:v>
                </c:pt>
                <c:pt idx="66">
                  <c:v>8.2981086649803046</c:v>
                </c:pt>
                <c:pt idx="67">
                  <c:v>51.045634420319395</c:v>
                </c:pt>
                <c:pt idx="68">
                  <c:v>167.09587335969195</c:v>
                </c:pt>
                <c:pt idx="69">
                  <c:v>91.360495273984355</c:v>
                </c:pt>
                <c:pt idx="70">
                  <c:v>110.45295745769884</c:v>
                </c:pt>
                <c:pt idx="71">
                  <c:v>70.522971181021802</c:v>
                </c:pt>
                <c:pt idx="72">
                  <c:v>84.922365966159091</c:v>
                </c:pt>
                <c:pt idx="73">
                  <c:v>28.110921622764419</c:v>
                </c:pt>
                <c:pt idx="74">
                  <c:v>157.60321874086659</c:v>
                </c:pt>
                <c:pt idx="75">
                  <c:v>35.015818466400141</c:v>
                </c:pt>
                <c:pt idx="76">
                  <c:v>42.018982159680164</c:v>
                </c:pt>
                <c:pt idx="77">
                  <c:v>78.776265650893635</c:v>
                </c:pt>
                <c:pt idx="78">
                  <c:v>101.96858689088866</c:v>
                </c:pt>
                <c:pt idx="79">
                  <c:v>100.40245897468252</c:v>
                </c:pt>
                <c:pt idx="80">
                  <c:v>49.026633550186659</c:v>
                </c:pt>
                <c:pt idx="81">
                  <c:v>76.975218547256603</c:v>
                </c:pt>
                <c:pt idx="82">
                  <c:v>65.890887372317593</c:v>
                </c:pt>
                <c:pt idx="83">
                  <c:v>69.185431740933467</c:v>
                </c:pt>
                <c:pt idx="84">
                  <c:v>62.596343003701712</c:v>
                </c:pt>
                <c:pt idx="85">
                  <c:v>111.30407522606413</c:v>
                </c:pt>
                <c:pt idx="86">
                  <c:v>114.6769259904903</c:v>
                </c:pt>
                <c:pt idx="87">
                  <c:v>164.57434679208066</c:v>
                </c:pt>
                <c:pt idx="88">
                  <c:v>163.43118673214326</c:v>
                </c:pt>
                <c:pt idx="89">
                  <c:v>186.23485575081429</c:v>
                </c:pt>
                <c:pt idx="90">
                  <c:v>157.57118309880062</c:v>
                </c:pt>
                <c:pt idx="91">
                  <c:v>132.13585310258392</c:v>
                </c:pt>
                <c:pt idx="92">
                  <c:v>169.1067008515881</c:v>
                </c:pt>
                <c:pt idx="93">
                  <c:v>132.55916295815524</c:v>
                </c:pt>
                <c:pt idx="94">
                  <c:v>132.55916295815524</c:v>
                </c:pt>
                <c:pt idx="95">
                  <c:v>146.04489027127696</c:v>
                </c:pt>
                <c:pt idx="96">
                  <c:v>97.055710342193109</c:v>
                </c:pt>
                <c:pt idx="97">
                  <c:v>94.027863037527908</c:v>
                </c:pt>
                <c:pt idx="98">
                  <c:v>76.374869512710902</c:v>
                </c:pt>
                <c:pt idx="99">
                  <c:v>71.905729206940435</c:v>
                </c:pt>
                <c:pt idx="100">
                  <c:v>77.816162513816209</c:v>
                </c:pt>
                <c:pt idx="101">
                  <c:v>98.836331058476389</c:v>
                </c:pt>
                <c:pt idx="102">
                  <c:v>78.442613680298649</c:v>
                </c:pt>
                <c:pt idx="103">
                  <c:v>19.140815045212829</c:v>
                </c:pt>
                <c:pt idx="104">
                  <c:v>38.594855673666878</c:v>
                </c:pt>
                <c:pt idx="105">
                  <c:v>127.46924723048532</c:v>
                </c:pt>
                <c:pt idx="106">
                  <c:v>99.619395016579432</c:v>
                </c:pt>
                <c:pt idx="107">
                  <c:v>71.331482304331516</c:v>
                </c:pt>
                <c:pt idx="108">
                  <c:v>202.49815737165028</c:v>
                </c:pt>
                <c:pt idx="109">
                  <c:v>68.685730518446064</c:v>
                </c:pt>
                <c:pt idx="110">
                  <c:v>53.770255713725</c:v>
                </c:pt>
                <c:pt idx="111">
                  <c:v>53.770255713725</c:v>
                </c:pt>
                <c:pt idx="112">
                  <c:v>36.486959234313389</c:v>
                </c:pt>
                <c:pt idx="113">
                  <c:v>61.451720815685711</c:v>
                </c:pt>
                <c:pt idx="114">
                  <c:v>45.514100158004538</c:v>
                </c:pt>
                <c:pt idx="115">
                  <c:v>72.973918468626778</c:v>
                </c:pt>
                <c:pt idx="116">
                  <c:v>74.894284744116959</c:v>
                </c:pt>
                <c:pt idx="117">
                  <c:v>65.292453366666066</c:v>
                </c:pt>
                <c:pt idx="118">
                  <c:v>88.887415965047836</c:v>
                </c:pt>
                <c:pt idx="119">
                  <c:v>72.973918468626778</c:v>
                </c:pt>
                <c:pt idx="120">
                  <c:v>86.86724742038767</c:v>
                </c:pt>
                <c:pt idx="121">
                  <c:v>65.292453366666066</c:v>
                </c:pt>
                <c:pt idx="122">
                  <c:v>82.826910331067324</c:v>
                </c:pt>
                <c:pt idx="123">
                  <c:v>84.496116121567852</c:v>
                </c:pt>
                <c:pt idx="124">
                  <c:v>71.053552193136596</c:v>
                </c:pt>
                <c:pt idx="125">
                  <c:v>51.849889438234825</c:v>
                </c:pt>
                <c:pt idx="126">
                  <c:v>23.667332082162361</c:v>
                </c:pt>
                <c:pt idx="127">
                  <c:v>54.616920189605445</c:v>
                </c:pt>
                <c:pt idx="128">
                  <c:v>34.590716120083449</c:v>
                </c:pt>
                <c:pt idx="129">
                  <c:v>53.770255713725</c:v>
                </c:pt>
                <c:pt idx="130">
                  <c:v>72.822560252807264</c:v>
                </c:pt>
                <c:pt idx="131">
                  <c:v>58.25804820224581</c:v>
                </c:pt>
                <c:pt idx="132">
                  <c:v>133.5581612713012</c:v>
                </c:pt>
                <c:pt idx="133">
                  <c:v>109.08910141164962</c:v>
                </c:pt>
                <c:pt idx="134">
                  <c:v>105.04876432232928</c:v>
                </c:pt>
                <c:pt idx="135">
                  <c:v>103.02859577766908</c:v>
                </c:pt>
                <c:pt idx="136">
                  <c:v>76.81465101960714</c:v>
                </c:pt>
                <c:pt idx="137">
                  <c:v>61.899176214886175</c:v>
                </c:pt>
                <c:pt idx="138">
                  <c:v>72.726067607766424</c:v>
                </c:pt>
                <c:pt idx="139">
                  <c:v>80.104816278087981</c:v>
                </c:pt>
                <c:pt idx="140">
                  <c:v>84.496116121567852</c:v>
                </c:pt>
                <c:pt idx="141">
                  <c:v>60.078612208565993</c:v>
                </c:pt>
                <c:pt idx="142">
                  <c:v>54.544550705824811</c:v>
                </c:pt>
                <c:pt idx="143">
                  <c:v>49.929523162744644</c:v>
                </c:pt>
                <c:pt idx="144">
                  <c:v>166.37917513482273</c:v>
                </c:pt>
                <c:pt idx="145">
                  <c:v>133.19999999999999</c:v>
                </c:pt>
                <c:pt idx="146">
                  <c:v>68.275515781821397</c:v>
                </c:pt>
                <c:pt idx="147">
                  <c:v>86.092154319137663</c:v>
                </c:pt>
                <c:pt idx="148">
                  <c:v>158.1808887261046</c:v>
                </c:pt>
                <c:pt idx="149">
                  <c:v>107.72816359684579</c:v>
                </c:pt>
                <c:pt idx="150">
                  <c:v>22.862895413442885</c:v>
                </c:pt>
                <c:pt idx="151">
                  <c:v>10.613521309724263</c:v>
                </c:pt>
                <c:pt idx="152">
                  <c:v>38.179477279369749</c:v>
                </c:pt>
                <c:pt idx="153">
                  <c:v>16.187444962056851</c:v>
                </c:pt>
                <c:pt idx="154">
                  <c:v>164.33271971781855</c:v>
                </c:pt>
                <c:pt idx="155">
                  <c:v>13.985763380239876</c:v>
                </c:pt>
                <c:pt idx="156">
                  <c:v>86.116953051399264</c:v>
                </c:pt>
                <c:pt idx="157">
                  <c:v>115.10680866720563</c:v>
                </c:pt>
                <c:pt idx="158">
                  <c:v>142.40921584190724</c:v>
                </c:pt>
                <c:pt idx="159">
                  <c:v>61.02774753091451</c:v>
                </c:pt>
                <c:pt idx="160">
                  <c:v>24.752716624507613</c:v>
                </c:pt>
                <c:pt idx="161">
                  <c:v>89.030947291312671</c:v>
                </c:pt>
                <c:pt idx="162">
                  <c:v>238.47771614233642</c:v>
                </c:pt>
                <c:pt idx="163">
                  <c:v>138.95694647904048</c:v>
                </c:pt>
                <c:pt idx="164">
                  <c:v>111.32421941738932</c:v>
                </c:pt>
                <c:pt idx="165">
                  <c:v>108</c:v>
                </c:pt>
                <c:pt idx="166">
                  <c:v>19.197042619448531</c:v>
                </c:pt>
                <c:pt idx="167">
                  <c:v>12.18</c:v>
                </c:pt>
                <c:pt idx="168">
                  <c:v>16.239999999999998</c:v>
                </c:pt>
                <c:pt idx="169">
                  <c:v>16.239999999999998</c:v>
                </c:pt>
                <c:pt idx="170">
                  <c:v>4.0599999999999996</c:v>
                </c:pt>
                <c:pt idx="171">
                  <c:v>36.023923652332584</c:v>
                </c:pt>
                <c:pt idx="172">
                  <c:v>69.307606548621322</c:v>
                </c:pt>
                <c:pt idx="173">
                  <c:v>94.854882966017996</c:v>
                </c:pt>
                <c:pt idx="174">
                  <c:v>96.601959913060739</c:v>
                </c:pt>
                <c:pt idx="175">
                  <c:v>0</c:v>
                </c:pt>
                <c:pt idx="176">
                  <c:v>28.760161586564472</c:v>
                </c:pt>
                <c:pt idx="177">
                  <c:v>37.341488992411371</c:v>
                </c:pt>
                <c:pt idx="178">
                  <c:v>32.479999999999997</c:v>
                </c:pt>
                <c:pt idx="179">
                  <c:v>6.2235814987352285</c:v>
                </c:pt>
                <c:pt idx="180">
                  <c:v>8.2981086649803046</c:v>
                </c:pt>
                <c:pt idx="181">
                  <c:v>10.372635831225379</c:v>
                </c:pt>
                <c:pt idx="182">
                  <c:v>12.447162997470457</c:v>
                </c:pt>
                <c:pt idx="183">
                  <c:v>10.372635831225379</c:v>
                </c:pt>
                <c:pt idx="184">
                  <c:v>6.2235814987352285</c:v>
                </c:pt>
                <c:pt idx="185">
                  <c:v>8.2981086649803046</c:v>
                </c:pt>
                <c:pt idx="186">
                  <c:v>8.2981086649803046</c:v>
                </c:pt>
                <c:pt idx="187">
                  <c:v>12.447162997470457</c:v>
                </c:pt>
                <c:pt idx="188">
                  <c:v>42.951911939290966</c:v>
                </c:pt>
                <c:pt idx="189">
                  <c:v>148.26127916206127</c:v>
                </c:pt>
                <c:pt idx="190">
                  <c:v>68.400000000000006</c:v>
                </c:pt>
                <c:pt idx="191">
                  <c:v>45.883786071939852</c:v>
                </c:pt>
                <c:pt idx="192">
                  <c:v>50.431361694867427</c:v>
                </c:pt>
                <c:pt idx="193">
                  <c:v>64.25653362214122</c:v>
                </c:pt>
                <c:pt idx="194">
                  <c:v>49.681447706721436</c:v>
                </c:pt>
                <c:pt idx="195">
                  <c:v>66.191162224513505</c:v>
                </c:pt>
                <c:pt idx="196">
                  <c:v>23.37950480316303</c:v>
                </c:pt>
                <c:pt idx="197">
                  <c:v>28.42</c:v>
                </c:pt>
                <c:pt idx="198">
                  <c:v>24.36</c:v>
                </c:pt>
                <c:pt idx="199">
                  <c:v>17.308651989881827</c:v>
                </c:pt>
                <c:pt idx="200">
                  <c:v>47.598792972175026</c:v>
                </c:pt>
                <c:pt idx="201">
                  <c:v>51.28651989881827</c:v>
                </c:pt>
                <c:pt idx="202">
                  <c:v>53.067606548621313</c:v>
                </c:pt>
                <c:pt idx="203">
                  <c:v>46.621389218660717</c:v>
                </c:pt>
                <c:pt idx="204">
                  <c:v>52.327510292492214</c:v>
                </c:pt>
                <c:pt idx="205">
                  <c:v>102.9903024917103</c:v>
                </c:pt>
                <c:pt idx="206">
                  <c:v>105.02806038262096</c:v>
                </c:pt>
                <c:pt idx="207">
                  <c:v>109.41518217154888</c:v>
                </c:pt>
                <c:pt idx="208">
                  <c:v>110.36714227747811</c:v>
                </c:pt>
                <c:pt idx="209">
                  <c:v>112.34241722610824</c:v>
                </c:pt>
                <c:pt idx="210">
                  <c:v>53.985763380239881</c:v>
                </c:pt>
                <c:pt idx="211">
                  <c:v>82.113180779929749</c:v>
                </c:pt>
                <c:pt idx="212">
                  <c:v>135.32239669898436</c:v>
                </c:pt>
                <c:pt idx="213">
                  <c:v>28.697384773045883</c:v>
                </c:pt>
                <c:pt idx="214">
                  <c:v>23.078933954468219</c:v>
                </c:pt>
                <c:pt idx="215">
                  <c:v>89.030947291312671</c:v>
                </c:pt>
                <c:pt idx="216">
                  <c:v>72.677097628461411</c:v>
                </c:pt>
                <c:pt idx="217">
                  <c:v>50.725532984192199</c:v>
                </c:pt>
                <c:pt idx="218">
                  <c:v>91.406843071947208</c:v>
                </c:pt>
                <c:pt idx="219">
                  <c:v>221.64470379134579</c:v>
                </c:pt>
                <c:pt idx="220">
                  <c:v>139.09037168693044</c:v>
                </c:pt>
                <c:pt idx="221">
                  <c:v>46.8</c:v>
                </c:pt>
                <c:pt idx="222">
                  <c:v>65.818431838109248</c:v>
                </c:pt>
                <c:pt idx="223">
                  <c:v>149.96045383399965</c:v>
                </c:pt>
                <c:pt idx="224">
                  <c:v>80.818899665447702</c:v>
                </c:pt>
                <c:pt idx="225">
                  <c:v>61.801925894056076</c:v>
                </c:pt>
                <c:pt idx="226">
                  <c:v>33.450591568687166</c:v>
                </c:pt>
                <c:pt idx="227">
                  <c:v>72.202283549074025</c:v>
                </c:pt>
                <c:pt idx="228">
                  <c:v>99.703377156972763</c:v>
                </c:pt>
                <c:pt idx="229">
                  <c:v>82.201320679193358</c:v>
                </c:pt>
                <c:pt idx="230">
                  <c:v>117.98430546781705</c:v>
                </c:pt>
                <c:pt idx="231">
                  <c:v>10.72584595161973</c:v>
                </c:pt>
                <c:pt idx="232">
                  <c:v>20.886984169961494</c:v>
                </c:pt>
                <c:pt idx="233">
                  <c:v>29.224381003953791</c:v>
                </c:pt>
                <c:pt idx="234">
                  <c:v>55.23459419763067</c:v>
                </c:pt>
                <c:pt idx="235">
                  <c:v>22.081086649803048</c:v>
                </c:pt>
                <c:pt idx="236">
                  <c:v>15.768450818577668</c:v>
                </c:pt>
                <c:pt idx="237">
                  <c:v>11.040543324901524</c:v>
                </c:pt>
                <c:pt idx="238">
                  <c:v>13.248651989881829</c:v>
                </c:pt>
                <c:pt idx="239">
                  <c:v>13.248651989881829</c:v>
                </c:pt>
                <c:pt idx="240">
                  <c:v>11.040543324901524</c:v>
                </c:pt>
                <c:pt idx="241">
                  <c:v>11.708450818577667</c:v>
                </c:pt>
                <c:pt idx="242">
                  <c:v>76.788170477794125</c:v>
                </c:pt>
                <c:pt idx="243">
                  <c:v>76.495873359691927</c:v>
                </c:pt>
                <c:pt idx="244">
                  <c:v>190.8</c:v>
                </c:pt>
                <c:pt idx="245">
                  <c:v>28.8</c:v>
                </c:pt>
                <c:pt idx="246">
                  <c:v>119.96836306719972</c:v>
                </c:pt>
                <c:pt idx="247">
                  <c:v>104.4</c:v>
                </c:pt>
                <c:pt idx="248">
                  <c:v>140.17281295778412</c:v>
                </c:pt>
                <c:pt idx="249">
                  <c:v>149.6459423620436</c:v>
                </c:pt>
                <c:pt idx="250">
                  <c:v>64.8</c:v>
                </c:pt>
                <c:pt idx="251">
                  <c:v>183.3029092524869</c:v>
                </c:pt>
                <c:pt idx="252">
                  <c:v>260.78954713034267</c:v>
                </c:pt>
                <c:pt idx="253">
                  <c:v>161.31076714117501</c:v>
                </c:pt>
                <c:pt idx="254">
                  <c:v>163.23113341666519</c:v>
                </c:pt>
                <c:pt idx="255">
                  <c:v>169.69415775145498</c:v>
                </c:pt>
                <c:pt idx="256">
                  <c:v>236.40482811129991</c:v>
                </c:pt>
                <c:pt idx="257">
                  <c:v>340.84492467601854</c:v>
                </c:pt>
                <c:pt idx="258">
                  <c:v>287.04264104979717</c:v>
                </c:pt>
                <c:pt idx="259">
                  <c:v>241.2</c:v>
                </c:pt>
                <c:pt idx="260">
                  <c:v>345.6</c:v>
                </c:pt>
                <c:pt idx="261">
                  <c:v>218.62121066116759</c:v>
                </c:pt>
                <c:pt idx="262">
                  <c:v>20.080491794936503</c:v>
                </c:pt>
                <c:pt idx="263">
                  <c:v>51.52104528696573</c:v>
                </c:pt>
                <c:pt idx="264">
                  <c:v>162</c:v>
                </c:pt>
                <c:pt idx="265">
                  <c:v>199.37290217867013</c:v>
                </c:pt>
                <c:pt idx="266">
                  <c:v>95.711657421350466</c:v>
                </c:pt>
                <c:pt idx="267">
                  <c:v>226.87207685060849</c:v>
                </c:pt>
                <c:pt idx="268">
                  <c:v>239.93316775093331</c:v>
                </c:pt>
                <c:pt idx="269">
                  <c:v>328.80528271677343</c:v>
                </c:pt>
                <c:pt idx="270">
                  <c:v>180.50378336436592</c:v>
                </c:pt>
                <c:pt idx="271">
                  <c:v>0</c:v>
                </c:pt>
                <c:pt idx="272">
                  <c:v>0</c:v>
                </c:pt>
                <c:pt idx="273">
                  <c:v>132.86473510277648</c:v>
                </c:pt>
                <c:pt idx="274">
                  <c:v>328.80528271677343</c:v>
                </c:pt>
                <c:pt idx="275">
                  <c:v>302.12231169004639</c:v>
                </c:pt>
                <c:pt idx="276">
                  <c:v>264.57111621800203</c:v>
                </c:pt>
                <c:pt idx="277">
                  <c:v>275.11575081412781</c:v>
                </c:pt>
                <c:pt idx="278">
                  <c:v>294.29083990000584</c:v>
                </c:pt>
                <c:pt idx="279">
                  <c:v>214.52605059826411</c:v>
                </c:pt>
                <c:pt idx="280">
                  <c:v>241.08081256908108</c:v>
                </c:pt>
                <c:pt idx="281">
                  <c:v>165.16437558880588</c:v>
                </c:pt>
                <c:pt idx="282">
                  <c:v>323.7936733849138</c:v>
                </c:pt>
                <c:pt idx="283">
                  <c:v>341.15486595651572</c:v>
                </c:pt>
                <c:pt idx="284">
                  <c:v>323.7936733849138</c:v>
                </c:pt>
                <c:pt idx="285">
                  <c:v>301.36605307439589</c:v>
                </c:pt>
                <c:pt idx="286">
                  <c:v>219.39683692389909</c:v>
                </c:pt>
                <c:pt idx="287">
                  <c:v>200.80491794936503</c:v>
                </c:pt>
                <c:pt idx="288">
                  <c:v>179.13669327260556</c:v>
                </c:pt>
                <c:pt idx="289">
                  <c:v>193.12836368437885</c:v>
                </c:pt>
                <c:pt idx="290">
                  <c:v>166.88361775872184</c:v>
                </c:pt>
                <c:pt idx="291">
                  <c:v>133.19999999999999</c:v>
                </c:pt>
                <c:pt idx="292">
                  <c:v>0</c:v>
                </c:pt>
                <c:pt idx="293">
                  <c:v>20.349587335969193</c:v>
                </c:pt>
                <c:pt idx="294">
                  <c:v>167.82916056287849</c:v>
                </c:pt>
                <c:pt idx="295">
                  <c:v>188.8078056332383</c:v>
                </c:pt>
                <c:pt idx="296">
                  <c:v>204.51661642496325</c:v>
                </c:pt>
                <c:pt idx="297">
                  <c:v>111.51461143857517</c:v>
                </c:pt>
                <c:pt idx="298">
                  <c:v>86.4</c:v>
                </c:pt>
                <c:pt idx="299">
                  <c:v>144</c:v>
                </c:pt>
                <c:pt idx="300">
                  <c:v>0</c:v>
                </c:pt>
                <c:pt idx="301">
                  <c:v>59.619429035584105</c:v>
                </c:pt>
                <c:pt idx="302">
                  <c:v>53.732049403962613</c:v>
                </c:pt>
                <c:pt idx="303">
                  <c:v>52.539236523325883</c:v>
                </c:pt>
                <c:pt idx="304">
                  <c:v>64.25653362214122</c:v>
                </c:pt>
                <c:pt idx="305">
                  <c:v>47.279401588938214</c:v>
                </c:pt>
                <c:pt idx="306">
                  <c:v>31.519601059292146</c:v>
                </c:pt>
                <c:pt idx="307">
                  <c:v>67.644377524905934</c:v>
                </c:pt>
                <c:pt idx="308">
                  <c:v>226.8</c:v>
                </c:pt>
                <c:pt idx="309">
                  <c:v>193.00605624485416</c:v>
                </c:pt>
                <c:pt idx="310">
                  <c:v>145.54555061087365</c:v>
                </c:pt>
                <c:pt idx="311">
                  <c:v>226.02185399126196</c:v>
                </c:pt>
                <c:pt idx="312">
                  <c:v>306.91126976640743</c:v>
                </c:pt>
                <c:pt idx="313">
                  <c:v>190.03295792058321</c:v>
                </c:pt>
                <c:pt idx="314">
                  <c:v>93.209016525848085</c:v>
                </c:pt>
                <c:pt idx="315">
                  <c:v>73.881567930448597</c:v>
                </c:pt>
                <c:pt idx="316">
                  <c:v>98.840852774707528</c:v>
                </c:pt>
                <c:pt idx="317">
                  <c:v>23.008129269251576</c:v>
                </c:pt>
                <c:pt idx="318">
                  <c:v>24.307444962056852</c:v>
                </c:pt>
                <c:pt idx="319">
                  <c:v>11.263179156126903</c:v>
                </c:pt>
                <c:pt idx="320">
                  <c:v>25.758591800870864</c:v>
                </c:pt>
                <c:pt idx="321">
                  <c:v>40.468612405142125</c:v>
                </c:pt>
                <c:pt idx="322">
                  <c:v>23.078933954468219</c:v>
                </c:pt>
                <c:pt idx="323">
                  <c:v>70.439035352021719</c:v>
                </c:pt>
                <c:pt idx="324">
                  <c:v>75.541409822931968</c:v>
                </c:pt>
                <c:pt idx="325">
                  <c:v>76.788170477794125</c:v>
                </c:pt>
                <c:pt idx="326">
                  <c:v>85.015474457557772</c:v>
                </c:pt>
                <c:pt idx="327">
                  <c:v>53.958149873522835</c:v>
                </c:pt>
                <c:pt idx="328">
                  <c:v>0</c:v>
                </c:pt>
                <c:pt idx="329">
                  <c:v>98.840852774707528</c:v>
                </c:pt>
                <c:pt idx="330">
                  <c:v>73.060952509884473</c:v>
                </c:pt>
                <c:pt idx="331">
                  <c:v>0</c:v>
                </c:pt>
                <c:pt idx="332">
                  <c:v>73.828662272730611</c:v>
                </c:pt>
                <c:pt idx="333">
                  <c:v>181.03259949409133</c:v>
                </c:pt>
                <c:pt idx="334">
                  <c:v>338.51026166890472</c:v>
                </c:pt>
                <c:pt idx="335">
                  <c:v>182.45777219283909</c:v>
                </c:pt>
                <c:pt idx="336">
                  <c:v>0</c:v>
                </c:pt>
                <c:pt idx="337">
                  <c:v>0</c:v>
                </c:pt>
                <c:pt idx="338">
                  <c:v>135.983906295667</c:v>
                </c:pt>
                <c:pt idx="339">
                  <c:v>332.2303377450732</c:v>
                </c:pt>
                <c:pt idx="340">
                  <c:v>302.12231169004639</c:v>
                </c:pt>
                <c:pt idx="341">
                  <c:v>281.07317857381378</c:v>
                </c:pt>
                <c:pt idx="342">
                  <c:v>204.12263099097513</c:v>
                </c:pt>
                <c:pt idx="343">
                  <c:v>173.73449484077534</c:v>
                </c:pt>
                <c:pt idx="344">
                  <c:v>182.02139280601435</c:v>
                </c:pt>
                <c:pt idx="345">
                  <c:v>258.20693669764978</c:v>
                </c:pt>
                <c:pt idx="346">
                  <c:v>283.21201175161531</c:v>
                </c:pt>
                <c:pt idx="347">
                  <c:v>311.97508336214059</c:v>
                </c:pt>
                <c:pt idx="348">
                  <c:v>292.59042727454874</c:v>
                </c:pt>
                <c:pt idx="349">
                  <c:v>287.03060633349992</c:v>
                </c:pt>
                <c:pt idx="350">
                  <c:v>302.82943688087477</c:v>
                </c:pt>
                <c:pt idx="351">
                  <c:v>252.39991820009402</c:v>
                </c:pt>
                <c:pt idx="352">
                  <c:v>336.15185727744131</c:v>
                </c:pt>
                <c:pt idx="353">
                  <c:v>194.55907995875702</c:v>
                </c:pt>
                <c:pt idx="354">
                  <c:v>211.56891354306543</c:v>
                </c:pt>
                <c:pt idx="355">
                  <c:v>162.71167852707975</c:v>
                </c:pt>
                <c:pt idx="356">
                  <c:v>96.876891354306537</c:v>
                </c:pt>
                <c:pt idx="357">
                  <c:v>0</c:v>
                </c:pt>
                <c:pt idx="358">
                  <c:v>36.809356901347819</c:v>
                </c:pt>
                <c:pt idx="359">
                  <c:v>32.822403695653776</c:v>
                </c:pt>
                <c:pt idx="360">
                  <c:v>73.436038425304247</c:v>
                </c:pt>
                <c:pt idx="361">
                  <c:v>173.10477955892472</c:v>
                </c:pt>
                <c:pt idx="362">
                  <c:v>290.63129327112119</c:v>
                </c:pt>
                <c:pt idx="363">
                  <c:v>137.04517231301074</c:v>
                </c:pt>
                <c:pt idx="364">
                  <c:v>146.74624867996502</c:v>
                </c:pt>
                <c:pt idx="365">
                  <c:v>160.81189864027866</c:v>
                </c:pt>
                <c:pt idx="366">
                  <c:v>186.72881690119939</c:v>
                </c:pt>
                <c:pt idx="367">
                  <c:v>347.97009660329235</c:v>
                </c:pt>
                <c:pt idx="368">
                  <c:v>244.99935373088954</c:v>
                </c:pt>
                <c:pt idx="369">
                  <c:v>172.78127939350344</c:v>
                </c:pt>
                <c:pt idx="370">
                  <c:v>0</c:v>
                </c:pt>
                <c:pt idx="371">
                  <c:v>19.802173299606089</c:v>
                </c:pt>
                <c:pt idx="372">
                  <c:v>19.508732783164064</c:v>
                </c:pt>
                <c:pt idx="373">
                  <c:v>35.65165057897584</c:v>
                </c:pt>
                <c:pt idx="374">
                  <c:v>15.118792972175024</c:v>
                </c:pt>
                <c:pt idx="375">
                  <c:v>12.153722481028426</c:v>
                </c:pt>
                <c:pt idx="376">
                  <c:v>29.168933954468226</c:v>
                </c:pt>
                <c:pt idx="377">
                  <c:v>117.95899576728202</c:v>
                </c:pt>
                <c:pt idx="378">
                  <c:v>80.937224810284249</c:v>
                </c:pt>
                <c:pt idx="379">
                  <c:v>83.977854147039793</c:v>
                </c:pt>
                <c:pt idx="380">
                  <c:v>23.479678450673905</c:v>
                </c:pt>
                <c:pt idx="381">
                  <c:v>57.591127858345587</c:v>
                </c:pt>
                <c:pt idx="382">
                  <c:v>11.87400274466459</c:v>
                </c:pt>
                <c:pt idx="383">
                  <c:v>144.40488277314952</c:v>
                </c:pt>
                <c:pt idx="384">
                  <c:v>297.63445696440118</c:v>
                </c:pt>
                <c:pt idx="385">
                  <c:v>208.82622478951436</c:v>
                </c:pt>
                <c:pt idx="386">
                  <c:v>137.51979380299252</c:v>
                </c:pt>
                <c:pt idx="387">
                  <c:v>108.21072887906402</c:v>
                </c:pt>
                <c:pt idx="388">
                  <c:v>198</c:v>
                </c:pt>
                <c:pt idx="389">
                  <c:v>151.19999999999999</c:v>
                </c:pt>
                <c:pt idx="390">
                  <c:v>138.25017183083955</c:v>
                </c:pt>
                <c:pt idx="391">
                  <c:v>0</c:v>
                </c:pt>
                <c:pt idx="392">
                  <c:v>13.266901637155328</c:v>
                </c:pt>
                <c:pt idx="393">
                  <c:v>37.147324584034919</c:v>
                </c:pt>
                <c:pt idx="394">
                  <c:v>160.29903705297195</c:v>
                </c:pt>
                <c:pt idx="395">
                  <c:v>320.66987649009343</c:v>
                </c:pt>
                <c:pt idx="396">
                  <c:v>237.41820499825681</c:v>
                </c:pt>
                <c:pt idx="397">
                  <c:v>161.8968366924569</c:v>
                </c:pt>
                <c:pt idx="398">
                  <c:v>296.68263320079882</c:v>
                </c:pt>
                <c:pt idx="399">
                  <c:v>210.32839120817215</c:v>
                </c:pt>
                <c:pt idx="400">
                  <c:v>234</c:v>
                </c:pt>
                <c:pt idx="401">
                  <c:v>333.09738384356962</c:v>
                </c:pt>
                <c:pt idx="402">
                  <c:v>302.12231169004639</c:v>
                </c:pt>
                <c:pt idx="403">
                  <c:v>317.0388969578737</c:v>
                </c:pt>
                <c:pt idx="404">
                  <c:v>317.74933026474952</c:v>
                </c:pt>
                <c:pt idx="405">
                  <c:v>218.87001380047033</c:v>
                </c:pt>
                <c:pt idx="406">
                  <c:v>0</c:v>
                </c:pt>
                <c:pt idx="407">
                  <c:v>107.46409880792523</c:v>
                </c:pt>
                <c:pt idx="408">
                  <c:v>140.44350039686344</c:v>
                </c:pt>
                <c:pt idx="409">
                  <c:v>284.27956734887704</c:v>
                </c:pt>
                <c:pt idx="410">
                  <c:v>96.96809014368857</c:v>
                </c:pt>
                <c:pt idx="411">
                  <c:v>0</c:v>
                </c:pt>
                <c:pt idx="412">
                  <c:v>137.65135821581956</c:v>
                </c:pt>
                <c:pt idx="413">
                  <c:v>287.8203823940899</c:v>
                </c:pt>
                <c:pt idx="414">
                  <c:v>145.88789608848253</c:v>
                </c:pt>
                <c:pt idx="415">
                  <c:v>157.68242843472569</c:v>
                </c:pt>
                <c:pt idx="416">
                  <c:v>160.54938167899343</c:v>
                </c:pt>
                <c:pt idx="417">
                  <c:v>168.06437481733195</c:v>
                </c:pt>
                <c:pt idx="418">
                  <c:v>218.31832591631047</c:v>
                </c:pt>
                <c:pt idx="419">
                  <c:v>94.355727232266688</c:v>
                </c:pt>
                <c:pt idx="420">
                  <c:v>214.34577737357867</c:v>
                </c:pt>
                <c:pt idx="421">
                  <c:v>96.43232502763243</c:v>
                </c:pt>
                <c:pt idx="422">
                  <c:v>110.11114212170025</c:v>
                </c:pt>
                <c:pt idx="423">
                  <c:v>154.20954403703186</c:v>
                </c:pt>
                <c:pt idx="424">
                  <c:v>117.64797339900926</c:v>
                </c:pt>
                <c:pt idx="425">
                  <c:v>179.22558509276263</c:v>
                </c:pt>
                <c:pt idx="426">
                  <c:v>166.69055407063465</c:v>
                </c:pt>
                <c:pt idx="427">
                  <c:v>183.32556444991766</c:v>
                </c:pt>
                <c:pt idx="428">
                  <c:v>231.56913404200128</c:v>
                </c:pt>
                <c:pt idx="429">
                  <c:v>215.26465005526484</c:v>
                </c:pt>
                <c:pt idx="430">
                  <c:v>180.98376944817448</c:v>
                </c:pt>
                <c:pt idx="431">
                  <c:v>218.94932663140688</c:v>
                </c:pt>
                <c:pt idx="432">
                  <c:v>218.94932663140688</c:v>
                </c:pt>
                <c:pt idx="433">
                  <c:v>213.05364593826795</c:v>
                </c:pt>
                <c:pt idx="434">
                  <c:v>206.42063358727725</c:v>
                </c:pt>
                <c:pt idx="435">
                  <c:v>213.05364593826795</c:v>
                </c:pt>
                <c:pt idx="436">
                  <c:v>210.84264182127106</c:v>
                </c:pt>
                <c:pt idx="437">
                  <c:v>208.63163770427414</c:v>
                </c:pt>
                <c:pt idx="438">
                  <c:v>205.73397606949257</c:v>
                </c:pt>
                <c:pt idx="439">
                  <c:v>210.84264182127106</c:v>
                </c:pt>
                <c:pt idx="440">
                  <c:v>212.2748632489417</c:v>
                </c:pt>
                <c:pt idx="441">
                  <c:v>208.63163770427414</c:v>
                </c:pt>
                <c:pt idx="442">
                  <c:v>208.63163770427414</c:v>
                </c:pt>
                <c:pt idx="443">
                  <c:v>217.1805233378094</c:v>
                </c:pt>
                <c:pt idx="444">
                  <c:v>221.99028950128755</c:v>
                </c:pt>
                <c:pt idx="445">
                  <c:v>232.87991638342274</c:v>
                </c:pt>
                <c:pt idx="446">
                  <c:v>238.59628327757508</c:v>
                </c:pt>
                <c:pt idx="447">
                  <c:v>231.56913404200128</c:v>
                </c:pt>
                <c:pt idx="448">
                  <c:v>277.2</c:v>
                </c:pt>
                <c:pt idx="449">
                  <c:v>196.1700899537862</c:v>
                </c:pt>
                <c:pt idx="450">
                  <c:v>109.8730401833735</c:v>
                </c:pt>
                <c:pt idx="451">
                  <c:v>116.49012412708565</c:v>
                </c:pt>
                <c:pt idx="452">
                  <c:v>126.69394808281497</c:v>
                </c:pt>
                <c:pt idx="453">
                  <c:v>116.15149962242342</c:v>
                </c:pt>
                <c:pt idx="454">
                  <c:v>110.74117981262125</c:v>
                </c:pt>
                <c:pt idx="455">
                  <c:v>120.23328093941734</c:v>
                </c:pt>
                <c:pt idx="456">
                  <c:v>145.54555061087365</c:v>
                </c:pt>
                <c:pt idx="457">
                  <c:v>158.87466513237476</c:v>
                </c:pt>
                <c:pt idx="458">
                  <c:v>164.72721843079398</c:v>
                </c:pt>
                <c:pt idx="459">
                  <c:v>182.07532373244754</c:v>
                </c:pt>
                <c:pt idx="460">
                  <c:v>222.88531008627197</c:v>
                </c:pt>
                <c:pt idx="461">
                  <c:v>133.80236627474866</c:v>
                </c:pt>
                <c:pt idx="462">
                  <c:v>172.66778545327767</c:v>
                </c:pt>
                <c:pt idx="463">
                  <c:v>168.68005489329178</c:v>
                </c:pt>
                <c:pt idx="464">
                  <c:v>270</c:v>
                </c:pt>
                <c:pt idx="465">
                  <c:v>233.44848754144863</c:v>
                </c:pt>
                <c:pt idx="466">
                  <c:v>192.08586736593858</c:v>
                </c:pt>
                <c:pt idx="467">
                  <c:v>162.13256663229754</c:v>
                </c:pt>
                <c:pt idx="468">
                  <c:v>209.28758683154501</c:v>
                </c:pt>
                <c:pt idx="469">
                  <c:v>216.01272435407722</c:v>
                </c:pt>
                <c:pt idx="470">
                  <c:v>225.57702951330469</c:v>
                </c:pt>
                <c:pt idx="471">
                  <c:v>230.97446075203857</c:v>
                </c:pt>
                <c:pt idx="472">
                  <c:v>230.97446075203857</c:v>
                </c:pt>
                <c:pt idx="473">
                  <c:v>234.78537201480685</c:v>
                </c:pt>
                <c:pt idx="474">
                  <c:v>229.16376952532187</c:v>
                </c:pt>
                <c:pt idx="475">
                  <c:v>223.78365950729611</c:v>
                </c:pt>
                <c:pt idx="476">
                  <c:v>216.01272435407722</c:v>
                </c:pt>
                <c:pt idx="477">
                  <c:v>208.63163770427414</c:v>
                </c:pt>
                <c:pt idx="478">
                  <c:v>195.67238803623067</c:v>
                </c:pt>
                <c:pt idx="479">
                  <c:v>134.3115383548342</c:v>
                </c:pt>
                <c:pt idx="480">
                  <c:v>141.66540785048284</c:v>
                </c:pt>
                <c:pt idx="481">
                  <c:v>214.92819761585045</c:v>
                </c:pt>
                <c:pt idx="482">
                  <c:v>109.3106053305838</c:v>
                </c:pt>
                <c:pt idx="483">
                  <c:v>3.1640337089320356</c:v>
                </c:pt>
                <c:pt idx="484">
                  <c:v>91.771728201799775</c:v>
                </c:pt>
                <c:pt idx="485">
                  <c:v>96.632400486621776</c:v>
                </c:pt>
                <c:pt idx="486">
                  <c:v>29.88581850497383</c:v>
                </c:pt>
                <c:pt idx="487">
                  <c:v>30.120737692404756</c:v>
                </c:pt>
                <c:pt idx="488">
                  <c:v>113.90521352155326</c:v>
                </c:pt>
                <c:pt idx="489">
                  <c:v>173.04539250335702</c:v>
                </c:pt>
                <c:pt idx="490">
                  <c:v>171.84402555134412</c:v>
                </c:pt>
                <c:pt idx="491">
                  <c:v>160.33493824504671</c:v>
                </c:pt>
                <c:pt idx="492">
                  <c:v>133.19999999999999</c:v>
                </c:pt>
                <c:pt idx="493">
                  <c:v>142.56763097910371</c:v>
                </c:pt>
                <c:pt idx="494">
                  <c:v>219.6</c:v>
                </c:pt>
                <c:pt idx="495">
                  <c:v>160.97758633008701</c:v>
                </c:pt>
                <c:pt idx="496">
                  <c:v>129.80281964586393</c:v>
                </c:pt>
                <c:pt idx="497">
                  <c:v>216.70055009012879</c:v>
                </c:pt>
                <c:pt idx="498">
                  <c:v>249.48442940203421</c:v>
                </c:pt>
                <c:pt idx="499">
                  <c:v>201.37338461652652</c:v>
                </c:pt>
                <c:pt idx="500">
                  <c:v>135.40615806301065</c:v>
                </c:pt>
                <c:pt idx="501">
                  <c:v>193.33829251448492</c:v>
                </c:pt>
                <c:pt idx="502">
                  <c:v>220.19691949527896</c:v>
                </c:pt>
                <c:pt idx="503">
                  <c:v>229.16376952532187</c:v>
                </c:pt>
                <c:pt idx="504">
                  <c:v>233.44848754144863</c:v>
                </c:pt>
                <c:pt idx="505">
                  <c:v>230.97446075203857</c:v>
                </c:pt>
                <c:pt idx="506">
                  <c:v>227.37039951931328</c:v>
                </c:pt>
                <c:pt idx="507">
                  <c:v>225.57702951330469</c:v>
                </c:pt>
                <c:pt idx="508">
                  <c:v>225.57702951330469</c:v>
                </c:pt>
                <c:pt idx="509">
                  <c:v>221.99028950128755</c:v>
                </c:pt>
                <c:pt idx="510">
                  <c:v>218.25443686158798</c:v>
                </c:pt>
                <c:pt idx="511">
                  <c:v>220.19691949527896</c:v>
                </c:pt>
                <c:pt idx="512">
                  <c:v>218.25443686158798</c:v>
                </c:pt>
                <c:pt idx="513">
                  <c:v>216.01272435407722</c:v>
                </c:pt>
                <c:pt idx="514">
                  <c:v>218.25443686158798</c:v>
                </c:pt>
                <c:pt idx="515">
                  <c:v>218.25443686158798</c:v>
                </c:pt>
                <c:pt idx="516">
                  <c:v>215.26465005526484</c:v>
                </c:pt>
                <c:pt idx="517">
                  <c:v>218.25443686158798</c:v>
                </c:pt>
                <c:pt idx="518">
                  <c:v>221.99028950128755</c:v>
                </c:pt>
                <c:pt idx="519">
                  <c:v>229.16376952532187</c:v>
                </c:pt>
                <c:pt idx="520">
                  <c:v>230.97446075203857</c:v>
                </c:pt>
                <c:pt idx="521">
                  <c:v>225.57702951330469</c:v>
                </c:pt>
                <c:pt idx="522">
                  <c:v>220.7181299250044</c:v>
                </c:pt>
                <c:pt idx="523">
                  <c:v>148.31430658645419</c:v>
                </c:pt>
                <c:pt idx="524">
                  <c:v>166.9084460243165</c:v>
                </c:pt>
                <c:pt idx="525">
                  <c:v>235.16552564035956</c:v>
                </c:pt>
                <c:pt idx="526">
                  <c:v>158.4</c:v>
                </c:pt>
                <c:pt idx="527">
                  <c:v>81.948968436357205</c:v>
                </c:pt>
                <c:pt idx="528">
                  <c:v>35.138652028455525</c:v>
                </c:pt>
                <c:pt idx="529">
                  <c:v>49.366079826715264</c:v>
                </c:pt>
                <c:pt idx="530">
                  <c:v>124.79547828376886</c:v>
                </c:pt>
                <c:pt idx="531">
                  <c:v>144.73070877625079</c:v>
                </c:pt>
                <c:pt idx="532">
                  <c:v>56.952606760776632</c:v>
                </c:pt>
                <c:pt idx="533">
                  <c:v>164.02813661308426</c:v>
                </c:pt>
                <c:pt idx="534">
                  <c:v>106.99722345649728</c:v>
                </c:pt>
                <c:pt idx="535">
                  <c:v>52.531637009947673</c:v>
                </c:pt>
                <c:pt idx="536">
                  <c:v>144.73070877625079</c:v>
                </c:pt>
                <c:pt idx="537">
                  <c:v>96.487139184167191</c:v>
                </c:pt>
                <c:pt idx="538">
                  <c:v>43.605282099594326</c:v>
                </c:pt>
                <c:pt idx="539">
                  <c:v>60.241475384809512</c:v>
                </c:pt>
                <c:pt idx="540">
                  <c:v>46.854480854851843</c:v>
                </c:pt>
                <c:pt idx="541">
                  <c:v>36.81423495738359</c:v>
                </c:pt>
                <c:pt idx="542">
                  <c:v>7.0031636932800279</c:v>
                </c:pt>
                <c:pt idx="543">
                  <c:v>81.950962754159576</c:v>
                </c:pt>
                <c:pt idx="544">
                  <c:v>213.73204940396263</c:v>
                </c:pt>
                <c:pt idx="545">
                  <c:v>245.97056419918866</c:v>
                </c:pt>
                <c:pt idx="546">
                  <c:v>197.78842213386591</c:v>
                </c:pt>
                <c:pt idx="547">
                  <c:v>211.79708448374384</c:v>
                </c:pt>
                <c:pt idx="548">
                  <c:v>161.17103210367452</c:v>
                </c:pt>
                <c:pt idx="549">
                  <c:v>152.04814349403256</c:v>
                </c:pt>
                <c:pt idx="550">
                  <c:v>152.04814349403256</c:v>
                </c:pt>
                <c:pt idx="551">
                  <c:v>128.56083267189427</c:v>
                </c:pt>
                <c:pt idx="552">
                  <c:v>133.15852871141749</c:v>
                </c:pt>
                <c:pt idx="553">
                  <c:v>100.34336354937089</c:v>
                </c:pt>
                <c:pt idx="554">
                  <c:v>186.99730451979539</c:v>
                </c:pt>
                <c:pt idx="555">
                  <c:v>146.41850126477158</c:v>
                </c:pt>
                <c:pt idx="556">
                  <c:v>164.43827434777174</c:v>
                </c:pt>
                <c:pt idx="557">
                  <c:v>140.48070896911926</c:v>
                </c:pt>
                <c:pt idx="558">
                  <c:v>204.98590177068021</c:v>
                </c:pt>
                <c:pt idx="559">
                  <c:v>109.41592206636192</c:v>
                </c:pt>
                <c:pt idx="560">
                  <c:v>9.9619395016579446</c:v>
                </c:pt>
                <c:pt idx="561">
                  <c:v>89.005759901192008</c:v>
                </c:pt>
                <c:pt idx="562">
                  <c:v>187.27510292492209</c:v>
                </c:pt>
                <c:pt idx="563">
                  <c:v>158.13755146246106</c:v>
                </c:pt>
                <c:pt idx="564">
                  <c:v>108.93810155258981</c:v>
                </c:pt>
                <c:pt idx="565">
                  <c:v>108.93810155258981</c:v>
                </c:pt>
                <c:pt idx="566">
                  <c:v>249.21612772333768</c:v>
                </c:pt>
                <c:pt idx="567">
                  <c:v>182.13394127901404</c:v>
                </c:pt>
                <c:pt idx="568">
                  <c:v>149.93638452083383</c:v>
                </c:pt>
                <c:pt idx="569">
                  <c:v>207.18916148864719</c:v>
                </c:pt>
                <c:pt idx="570">
                  <c:v>158.45870073512549</c:v>
                </c:pt>
                <c:pt idx="571">
                  <c:v>173.33488358319713</c:v>
                </c:pt>
                <c:pt idx="572">
                  <c:v>153.87207762208243</c:v>
                </c:pt>
                <c:pt idx="573">
                  <c:v>152.47912712247927</c:v>
                </c:pt>
                <c:pt idx="574">
                  <c:v>131.54117981262124</c:v>
                </c:pt>
                <c:pt idx="575">
                  <c:v>18</c:v>
                </c:pt>
                <c:pt idx="576">
                  <c:v>124.21361733441121</c:v>
                </c:pt>
                <c:pt idx="577">
                  <c:v>221.60887179449114</c:v>
                </c:pt>
                <c:pt idx="578">
                  <c:v>171.84402555134412</c:v>
                </c:pt>
                <c:pt idx="579">
                  <c:v>120.655846298783</c:v>
                </c:pt>
                <c:pt idx="580">
                  <c:v>125.57104586557114</c:v>
                </c:pt>
                <c:pt idx="581">
                  <c:v>144.99484237465458</c:v>
                </c:pt>
                <c:pt idx="582">
                  <c:v>168.66746970112879</c:v>
                </c:pt>
                <c:pt idx="583">
                  <c:v>194.95282061020632</c:v>
                </c:pt>
                <c:pt idx="584">
                  <c:v>141.49409648238048</c:v>
                </c:pt>
                <c:pt idx="585">
                  <c:v>92.513939385195329</c:v>
                </c:pt>
                <c:pt idx="586">
                  <c:v>222.48693321860188</c:v>
                </c:pt>
                <c:pt idx="587">
                  <c:v>197.81977385447405</c:v>
                </c:pt>
                <c:pt idx="588">
                  <c:v>201.6</c:v>
                </c:pt>
                <c:pt idx="589">
                  <c:v>219.74608036674701</c:v>
                </c:pt>
                <c:pt idx="590">
                  <c:v>107.41327637289071</c:v>
                </c:pt>
                <c:pt idx="591">
                  <c:v>103.69977887646965</c:v>
                </c:pt>
                <c:pt idx="592">
                  <c:v>113.12943850097</c:v>
                </c:pt>
                <c:pt idx="593">
                  <c:v>113.12943850097</c:v>
                </c:pt>
                <c:pt idx="594">
                  <c:v>117.14234280490089</c:v>
                </c:pt>
                <c:pt idx="595">
                  <c:v>129.29078685825141</c:v>
                </c:pt>
                <c:pt idx="596">
                  <c:v>115.22197652941071</c:v>
                </c:pt>
                <c:pt idx="597">
                  <c:v>194.55907995875702</c:v>
                </c:pt>
                <c:pt idx="598">
                  <c:v>216.01272435407722</c:v>
                </c:pt>
                <c:pt idx="599">
                  <c:v>234.78537201480685</c:v>
                </c:pt>
                <c:pt idx="600">
                  <c:v>175.18881720978894</c:v>
                </c:pt>
                <c:pt idx="601">
                  <c:v>79.2</c:v>
                </c:pt>
                <c:pt idx="602">
                  <c:v>228.4209076679993</c:v>
                </c:pt>
                <c:pt idx="603">
                  <c:v>102.94004151713209</c:v>
                </c:pt>
                <c:pt idx="604">
                  <c:v>89.657455514921494</c:v>
                </c:pt>
                <c:pt idx="605">
                  <c:v>151.85091505040566</c:v>
                </c:pt>
                <c:pt idx="606">
                  <c:v>126.72703604708977</c:v>
                </c:pt>
                <c:pt idx="607">
                  <c:v>144.94860072993268</c:v>
                </c:pt>
                <c:pt idx="608">
                  <c:v>171.25275141498616</c:v>
                </c:pt>
                <c:pt idx="609">
                  <c:v>137.1758411573586</c:v>
                </c:pt>
                <c:pt idx="610">
                  <c:v>14.327565340078781</c:v>
                </c:pt>
                <c:pt idx="611">
                  <c:v>108.69831493913517</c:v>
                </c:pt>
                <c:pt idx="612">
                  <c:v>247.36239001090453</c:v>
                </c:pt>
                <c:pt idx="613">
                  <c:v>130.15209107538948</c:v>
                </c:pt>
                <c:pt idx="614">
                  <c:v>6.5890887372317595</c:v>
                </c:pt>
                <c:pt idx="615">
                  <c:v>49.198349343876771</c:v>
                </c:pt>
                <c:pt idx="616">
                  <c:v>134.70529563004879</c:v>
                </c:pt>
                <c:pt idx="617">
                  <c:v>242.45669899634311</c:v>
                </c:pt>
                <c:pt idx="618">
                  <c:v>260.02602501057083</c:v>
                </c:pt>
                <c:pt idx="619">
                  <c:v>251.93447269726391</c:v>
                </c:pt>
                <c:pt idx="620">
                  <c:v>255.615474804721</c:v>
                </c:pt>
                <c:pt idx="621">
                  <c:v>250.02901706587983</c:v>
                </c:pt>
                <c:pt idx="622">
                  <c:v>171.57751048536068</c:v>
                </c:pt>
                <c:pt idx="623">
                  <c:v>0</c:v>
                </c:pt>
                <c:pt idx="624">
                  <c:v>85.107891837960793</c:v>
                </c:pt>
                <c:pt idx="625">
                  <c:v>204.82654734546418</c:v>
                </c:pt>
                <c:pt idx="626">
                  <c:v>243.17890700928035</c:v>
                </c:pt>
                <c:pt idx="627">
                  <c:v>239.47240427425916</c:v>
                </c:pt>
                <c:pt idx="628">
                  <c:v>225.13665809639014</c:v>
                </c:pt>
                <c:pt idx="629">
                  <c:v>240.96590153923805</c:v>
                </c:pt>
                <c:pt idx="630">
                  <c:v>227.3235614344957</c:v>
                </c:pt>
                <c:pt idx="631">
                  <c:v>225.13665809639014</c:v>
                </c:pt>
                <c:pt idx="632">
                  <c:v>229.68978054255396</c:v>
                </c:pt>
                <c:pt idx="633">
                  <c:v>229.68978054255396</c:v>
                </c:pt>
                <c:pt idx="634">
                  <c:v>229.68978054255396</c:v>
                </c:pt>
                <c:pt idx="635">
                  <c:v>223.30950886081635</c:v>
                </c:pt>
                <c:pt idx="636">
                  <c:v>228.35289606919571</c:v>
                </c:pt>
                <c:pt idx="637">
                  <c:v>228.35289606919571</c:v>
                </c:pt>
                <c:pt idx="638">
                  <c:v>226.49964470168513</c:v>
                </c:pt>
                <c:pt idx="639">
                  <c:v>226.49964470168513</c:v>
                </c:pt>
                <c:pt idx="640">
                  <c:v>221.48235962524251</c:v>
                </c:pt>
                <c:pt idx="641">
                  <c:v>223.30950886081635</c:v>
                </c:pt>
                <c:pt idx="642">
                  <c:v>226.49964470168513</c:v>
                </c:pt>
                <c:pt idx="643">
                  <c:v>226.02453980579693</c:v>
                </c:pt>
                <c:pt idx="644">
                  <c:v>221.48235962524251</c:v>
                </c:pt>
                <c:pt idx="645">
                  <c:v>218.02641049797163</c:v>
                </c:pt>
                <c:pt idx="646">
                  <c:v>217.65260034271265</c:v>
                </c:pt>
                <c:pt idx="647">
                  <c:v>214.16412718033982</c:v>
                </c:pt>
                <c:pt idx="648">
                  <c:v>215.90836376152623</c:v>
                </c:pt>
                <c:pt idx="649">
                  <c:v>221.99028950128755</c:v>
                </c:pt>
                <c:pt idx="650">
                  <c:v>216.30674062919627</c:v>
                </c:pt>
                <c:pt idx="651">
                  <c:v>221.1410735050855</c:v>
                </c:pt>
                <c:pt idx="652">
                  <c:v>224.64639333417449</c:v>
                </c:pt>
                <c:pt idx="653">
                  <c:v>225.13665809639014</c:v>
                </c:pt>
                <c:pt idx="654">
                  <c:v>225.13665809639014</c:v>
                </c:pt>
                <c:pt idx="655">
                  <c:v>228.35289606919571</c:v>
                </c:pt>
                <c:pt idx="656">
                  <c:v>222.88531008627197</c:v>
                </c:pt>
                <c:pt idx="657">
                  <c:v>224.64639333417449</c:v>
                </c:pt>
                <c:pt idx="658">
                  <c:v>216.30674062919627</c:v>
                </c:pt>
                <c:pt idx="659">
                  <c:v>218.94932663140688</c:v>
                </c:pt>
                <c:pt idx="660">
                  <c:v>214.16412718033982</c:v>
                </c:pt>
                <c:pt idx="661">
                  <c:v>210.09456752245868</c:v>
                </c:pt>
                <c:pt idx="662">
                  <c:v>207.91427179597565</c:v>
                </c:pt>
                <c:pt idx="663">
                  <c:v>198.42833716350154</c:v>
                </c:pt>
                <c:pt idx="664">
                  <c:v>201.99862535328353</c:v>
                </c:pt>
                <c:pt idx="665">
                  <c:v>201.37338461652652</c:v>
                </c:pt>
                <c:pt idx="666">
                  <c:v>201.37338461652652</c:v>
                </c:pt>
                <c:pt idx="667">
                  <c:v>199.19308889004347</c:v>
                </c:pt>
                <c:pt idx="668">
                  <c:v>198.53713976277265</c:v>
                </c:pt>
                <c:pt idx="669">
                  <c:v>204.20962947028045</c:v>
                </c:pt>
                <c:pt idx="670">
                  <c:v>199.19308889004347</c:v>
                </c:pt>
                <c:pt idx="671">
                  <c:v>201.37338461652652</c:v>
                </c:pt>
                <c:pt idx="672">
                  <c:v>201.37338461652652</c:v>
                </c:pt>
                <c:pt idx="673">
                  <c:v>198.42833716350154</c:v>
                </c:pt>
                <c:pt idx="674">
                  <c:v>186.45245162714215</c:v>
                </c:pt>
                <c:pt idx="675">
                  <c:v>198.53713976277265</c:v>
                </c:pt>
                <c:pt idx="676">
                  <c:v>194.55907995875702</c:v>
                </c:pt>
                <c:pt idx="677">
                  <c:v>196.38755242680341</c:v>
                </c:pt>
                <c:pt idx="678">
                  <c:v>203.55368034300955</c:v>
                </c:pt>
                <c:pt idx="679">
                  <c:v>199.19308889004347</c:v>
                </c:pt>
                <c:pt idx="680">
                  <c:v>201.37338461652652</c:v>
                </c:pt>
                <c:pt idx="681">
                  <c:v>201.37338461652652</c:v>
                </c:pt>
                <c:pt idx="682">
                  <c:v>195.67238803623067</c:v>
                </c:pt>
                <c:pt idx="683">
                  <c:v>199.19308889004347</c:v>
                </c:pt>
                <c:pt idx="684">
                  <c:v>191.8568705148854</c:v>
                </c:pt>
                <c:pt idx="685">
                  <c:v>183.75024218327053</c:v>
                </c:pt>
                <c:pt idx="686">
                  <c:v>164.51767825113166</c:v>
                </c:pt>
                <c:pt idx="687">
                  <c:v>162.09830062979151</c:v>
                </c:pt>
                <c:pt idx="688">
                  <c:v>153.16434272701207</c:v>
                </c:pt>
                <c:pt idx="689">
                  <c:v>157.73112394757169</c:v>
                </c:pt>
                <c:pt idx="690">
                  <c:v>157.6038888930124</c:v>
                </c:pt>
                <c:pt idx="691">
                  <c:v>157.73112394757169</c:v>
                </c:pt>
                <c:pt idx="692">
                  <c:v>153.16434272701207</c:v>
                </c:pt>
                <c:pt idx="693">
                  <c:v>145.45213521553285</c:v>
                </c:pt>
                <c:pt idx="694">
                  <c:v>146.2779861542823</c:v>
                </c:pt>
                <c:pt idx="695">
                  <c:v>153.16434272701207</c:v>
                </c:pt>
                <c:pt idx="696">
                  <c:v>143.43196667087267</c:v>
                </c:pt>
                <c:pt idx="697">
                  <c:v>143.43196667087267</c:v>
                </c:pt>
                <c:pt idx="698">
                  <c:v>139.39162958155231</c:v>
                </c:pt>
                <c:pt idx="699">
                  <c:v>143.43196667087267</c:v>
                </c:pt>
                <c:pt idx="700">
                  <c:v>137.37146103689213</c:v>
                </c:pt>
                <c:pt idx="701">
                  <c:v>153.16434272701207</c:v>
                </c:pt>
                <c:pt idx="702">
                  <c:v>141.41179812621249</c:v>
                </c:pt>
                <c:pt idx="703">
                  <c:v>137.37146103689213</c:v>
                </c:pt>
                <c:pt idx="704">
                  <c:v>141.41179812621249</c:v>
                </c:pt>
                <c:pt idx="705">
                  <c:v>145.45213521553285</c:v>
                </c:pt>
                <c:pt idx="706">
                  <c:v>137.37146103689213</c:v>
                </c:pt>
                <c:pt idx="707">
                  <c:v>139.39162958155231</c:v>
                </c:pt>
                <c:pt idx="708">
                  <c:v>150.94456964401189</c:v>
                </c:pt>
                <c:pt idx="709">
                  <c:v>143.43196667087267</c:v>
                </c:pt>
                <c:pt idx="710">
                  <c:v>135.67813208513141</c:v>
                </c:pt>
                <c:pt idx="711">
                  <c:v>139.39162958155231</c:v>
                </c:pt>
                <c:pt idx="712">
                  <c:v>139.39162958155231</c:v>
                </c:pt>
                <c:pt idx="713">
                  <c:v>146.2779861542823</c:v>
                </c:pt>
                <c:pt idx="714">
                  <c:v>129.29078685825141</c:v>
                </c:pt>
                <c:pt idx="715">
                  <c:v>139.39162958155231</c:v>
                </c:pt>
                <c:pt idx="716">
                  <c:v>137.37146103689213</c:v>
                </c:pt>
                <c:pt idx="717">
                  <c:v>141.41179812621249</c:v>
                </c:pt>
                <c:pt idx="718">
                  <c:v>139.39162958155231</c:v>
                </c:pt>
                <c:pt idx="719">
                  <c:v>141.41179812621249</c:v>
                </c:pt>
                <c:pt idx="720">
                  <c:v>141.41179812621249</c:v>
                </c:pt>
                <c:pt idx="721">
                  <c:v>125.25044976893105</c:v>
                </c:pt>
                <c:pt idx="722">
                  <c:v>69.181432240166899</c:v>
                </c:pt>
                <c:pt idx="723">
                  <c:v>27.308460094802722</c:v>
                </c:pt>
                <c:pt idx="724">
                  <c:v>48.484045071844285</c:v>
                </c:pt>
                <c:pt idx="725">
                  <c:v>90.90758450970803</c:v>
                </c:pt>
                <c:pt idx="726">
                  <c:v>94.947921599028376</c:v>
                </c:pt>
                <c:pt idx="727">
                  <c:v>72.822560252807264</c:v>
                </c:pt>
                <c:pt idx="728">
                  <c:v>110.23848231916926</c:v>
                </c:pt>
                <c:pt idx="729">
                  <c:v>61.451720815685711</c:v>
                </c:pt>
                <c:pt idx="730">
                  <c:v>101.00842723300892</c:v>
                </c:pt>
                <c:pt idx="731">
                  <c:v>57.610988264705355</c:v>
                </c:pt>
                <c:pt idx="732">
                  <c:v>84.496116121567852</c:v>
                </c:pt>
                <c:pt idx="733">
                  <c:v>80.80674178640713</c:v>
                </c:pt>
                <c:pt idx="734">
                  <c:v>82.57574984607767</c:v>
                </c:pt>
                <c:pt idx="735">
                  <c:v>78.735017295097322</c:v>
                </c:pt>
                <c:pt idx="736">
                  <c:v>92.92775305436821</c:v>
                </c:pt>
                <c:pt idx="737">
                  <c:v>74.894284744116959</c:v>
                </c:pt>
                <c:pt idx="738">
                  <c:v>82.826910331067324</c:v>
                </c:pt>
                <c:pt idx="739">
                  <c:v>78.735017295097322</c:v>
                </c:pt>
                <c:pt idx="740">
                  <c:v>76.76640469708677</c:v>
                </c:pt>
                <c:pt idx="741">
                  <c:v>74.894284744116959</c:v>
                </c:pt>
                <c:pt idx="742">
                  <c:v>92.92775305436821</c:v>
                </c:pt>
                <c:pt idx="743">
                  <c:v>83.745944290728346</c:v>
                </c:pt>
                <c:pt idx="744">
                  <c:v>94.097947499018758</c:v>
                </c:pt>
                <c:pt idx="745">
                  <c:v>90.90758450970803</c:v>
                </c:pt>
                <c:pt idx="746">
                  <c:v>80.655383570587503</c:v>
                </c:pt>
                <c:pt idx="747">
                  <c:v>88.3368486725482</c:v>
                </c:pt>
                <c:pt idx="748">
                  <c:v>72.973918468626778</c:v>
                </c:pt>
                <c:pt idx="749">
                  <c:v>96.96809014368857</c:v>
                </c:pt>
                <c:pt idx="750">
                  <c:v>67.212819642156248</c:v>
                </c:pt>
                <c:pt idx="751">
                  <c:v>96.96809014368857</c:v>
                </c:pt>
                <c:pt idx="752">
                  <c:v>94.097947499018758</c:v>
                </c:pt>
                <c:pt idx="753">
                  <c:v>96.96809014368857</c:v>
                </c:pt>
                <c:pt idx="754">
                  <c:v>92.92775305436821</c:v>
                </c:pt>
                <c:pt idx="755">
                  <c:v>90.257214948038381</c:v>
                </c:pt>
                <c:pt idx="756">
                  <c:v>98.988258688348736</c:v>
                </c:pt>
                <c:pt idx="757">
                  <c:v>84.84707887572749</c:v>
                </c:pt>
                <c:pt idx="758">
                  <c:v>105.04876432232928</c:v>
                </c:pt>
                <c:pt idx="759">
                  <c:v>115.14960704563016</c:v>
                </c:pt>
                <c:pt idx="760">
                  <c:v>111.1092699563098</c:v>
                </c:pt>
                <c:pt idx="761">
                  <c:v>123.23028122427087</c:v>
                </c:pt>
                <c:pt idx="762">
                  <c:v>123.23028122427087</c:v>
                </c:pt>
                <c:pt idx="763">
                  <c:v>117.16977559029034</c:v>
                </c:pt>
                <c:pt idx="764">
                  <c:v>111.38124397843036</c:v>
                </c:pt>
                <c:pt idx="765">
                  <c:v>119.18994413495052</c:v>
                </c:pt>
                <c:pt idx="766">
                  <c:v>109.08910141164962</c:v>
                </c:pt>
                <c:pt idx="767">
                  <c:v>127.27061831359124</c:v>
                </c:pt>
                <c:pt idx="768">
                  <c:v>123.23028122427087</c:v>
                </c:pt>
                <c:pt idx="769">
                  <c:v>105.62014515195982</c:v>
                </c:pt>
                <c:pt idx="770">
                  <c:v>121.2101126796107</c:v>
                </c:pt>
                <c:pt idx="771">
                  <c:v>145.45213521553285</c:v>
                </c:pt>
                <c:pt idx="772">
                  <c:v>107.54051142745</c:v>
                </c:pt>
                <c:pt idx="773">
                  <c:v>111.1092699563098</c:v>
                </c:pt>
                <c:pt idx="774">
                  <c:v>135.35129249223195</c:v>
                </c:pt>
                <c:pt idx="775">
                  <c:v>107.54051142745</c:v>
                </c:pt>
                <c:pt idx="776">
                  <c:v>126.68863861372215</c:v>
                </c:pt>
                <c:pt idx="777">
                  <c:v>25.2</c:v>
                </c:pt>
                <c:pt idx="778">
                  <c:v>21.6</c:v>
                </c:pt>
                <c:pt idx="779">
                  <c:v>21.6</c:v>
                </c:pt>
                <c:pt idx="780">
                  <c:v>25.2</c:v>
                </c:pt>
                <c:pt idx="781">
                  <c:v>21.6</c:v>
                </c:pt>
                <c:pt idx="782">
                  <c:v>25.2</c:v>
                </c:pt>
                <c:pt idx="783">
                  <c:v>72.474300364966339</c:v>
                </c:pt>
                <c:pt idx="784">
                  <c:v>93.972926517174656</c:v>
                </c:pt>
                <c:pt idx="785">
                  <c:v>152.90510077370789</c:v>
                </c:pt>
                <c:pt idx="786">
                  <c:v>117.8643485130665</c:v>
                </c:pt>
                <c:pt idx="787">
                  <c:v>105.12225678192419</c:v>
                </c:pt>
                <c:pt idx="788">
                  <c:v>98.751210916353017</c:v>
                </c:pt>
                <c:pt idx="789">
                  <c:v>105.12225678192419</c:v>
                </c:pt>
                <c:pt idx="790">
                  <c:v>117.54508301497734</c:v>
                </c:pt>
                <c:pt idx="791">
                  <c:v>18</c:v>
                </c:pt>
                <c:pt idx="792">
                  <c:v>18</c:v>
                </c:pt>
                <c:pt idx="793">
                  <c:v>25.2</c:v>
                </c:pt>
                <c:pt idx="794">
                  <c:v>18</c:v>
                </c:pt>
                <c:pt idx="795">
                  <c:v>21.6</c:v>
                </c:pt>
                <c:pt idx="796">
                  <c:v>14.4</c:v>
                </c:pt>
                <c:pt idx="797">
                  <c:v>21.6</c:v>
                </c:pt>
                <c:pt idx="798">
                  <c:v>18</c:v>
                </c:pt>
                <c:pt idx="799">
                  <c:v>21.6</c:v>
                </c:pt>
                <c:pt idx="800">
                  <c:v>21.6</c:v>
                </c:pt>
                <c:pt idx="801">
                  <c:v>18</c:v>
                </c:pt>
                <c:pt idx="802">
                  <c:v>18</c:v>
                </c:pt>
                <c:pt idx="803">
                  <c:v>157.73833565912753</c:v>
                </c:pt>
                <c:pt idx="804">
                  <c:v>217.74398592061544</c:v>
                </c:pt>
                <c:pt idx="805">
                  <c:v>149.71957784092231</c:v>
                </c:pt>
                <c:pt idx="806">
                  <c:v>159.27614663927906</c:v>
                </c:pt>
                <c:pt idx="807">
                  <c:v>156.09062370649349</c:v>
                </c:pt>
                <c:pt idx="808">
                  <c:v>151.31233930731511</c:v>
                </c:pt>
                <c:pt idx="809">
                  <c:v>152.90510077370789</c:v>
                </c:pt>
                <c:pt idx="810">
                  <c:v>146.53405490813674</c:v>
                </c:pt>
                <c:pt idx="811">
                  <c:v>176.59470861305761</c:v>
                </c:pt>
                <c:pt idx="812">
                  <c:v>188.68071205501485</c:v>
                </c:pt>
                <c:pt idx="813">
                  <c:v>195.98676227495733</c:v>
                </c:pt>
                <c:pt idx="814">
                  <c:v>181.55894156831675</c:v>
                </c:pt>
                <c:pt idx="815">
                  <c:v>154.5048147351402</c:v>
                </c:pt>
                <c:pt idx="816">
                  <c:v>142.14442955632899</c:v>
                </c:pt>
                <c:pt idx="817">
                  <c:v>121.47185727744134</c:v>
                </c:pt>
                <c:pt idx="818">
                  <c:v>99.669216227644171</c:v>
                </c:pt>
                <c:pt idx="819">
                  <c:v>86.522696251678511</c:v>
                </c:pt>
                <c:pt idx="820">
                  <c:v>80.981238184960887</c:v>
                </c:pt>
                <c:pt idx="821">
                  <c:v>71.637249163619259</c:v>
                </c:pt>
                <c:pt idx="822">
                  <c:v>71.637249163619259</c:v>
                </c:pt>
                <c:pt idx="823">
                  <c:v>62.29326014227761</c:v>
                </c:pt>
                <c:pt idx="824">
                  <c:v>58.71182959935328</c:v>
                </c:pt>
                <c:pt idx="825">
                  <c:v>56.063934128049851</c:v>
                </c:pt>
                <c:pt idx="826">
                  <c:v>52.531637009947673</c:v>
                </c:pt>
                <c:pt idx="827">
                  <c:v>62.29326014227761</c:v>
                </c:pt>
                <c:pt idx="828">
                  <c:v>74.162311072867297</c:v>
                </c:pt>
                <c:pt idx="829">
                  <c:v>64.892022188758887</c:v>
                </c:pt>
                <c:pt idx="830">
                  <c:v>80.981238184960887</c:v>
                </c:pt>
                <c:pt idx="831">
                  <c:v>74.751912170733135</c:v>
                </c:pt>
                <c:pt idx="832">
                  <c:v>71.637249163619259</c:v>
                </c:pt>
                <c:pt idx="833">
                  <c:v>68.522586156505369</c:v>
                </c:pt>
                <c:pt idx="834">
                  <c:v>64.892022188758887</c:v>
                </c:pt>
                <c:pt idx="835">
                  <c:v>74.162311072867297</c:v>
                </c:pt>
                <c:pt idx="836">
                  <c:v>74.162311072867297</c:v>
                </c:pt>
                <c:pt idx="837">
                  <c:v>67.98211848346169</c:v>
                </c:pt>
                <c:pt idx="838">
                  <c:v>67.98211848346169</c:v>
                </c:pt>
                <c:pt idx="839">
                  <c:v>64.892022188758887</c:v>
                </c:pt>
                <c:pt idx="840">
                  <c:v>95.792985135786935</c:v>
                </c:pt>
                <c:pt idx="841">
                  <c:v>83.432599956975707</c:v>
                </c:pt>
                <c:pt idx="842">
                  <c:v>80.981238184960887</c:v>
                </c:pt>
                <c:pt idx="843">
                  <c:v>80.981238184960887</c:v>
                </c:pt>
                <c:pt idx="844">
                  <c:v>77.2524073675701</c:v>
                </c:pt>
                <c:pt idx="845">
                  <c:v>65.407923149391493</c:v>
                </c:pt>
                <c:pt idx="846">
                  <c:v>61.801925894056076</c:v>
                </c:pt>
                <c:pt idx="847">
                  <c:v>63.860220267493681</c:v>
                </c:pt>
                <c:pt idx="848">
                  <c:v>45.614443048209772</c:v>
                </c:pt>
                <c:pt idx="849">
                  <c:v>36.491554438567817</c:v>
                </c:pt>
                <c:pt idx="850">
                  <c:v>27.36866582892586</c:v>
                </c:pt>
                <c:pt idx="851">
                  <c:v>24.327702959045208</c:v>
                </c:pt>
                <c:pt idx="852">
                  <c:v>21.28674008916456</c:v>
                </c:pt>
                <c:pt idx="853">
                  <c:v>18.245777219283909</c:v>
                </c:pt>
                <c:pt idx="854">
                  <c:v>18.245777219283909</c:v>
                </c:pt>
                <c:pt idx="855">
                  <c:v>18.245777219283909</c:v>
                </c:pt>
                <c:pt idx="856">
                  <c:v>18.245777219283909</c:v>
                </c:pt>
                <c:pt idx="857">
                  <c:v>18.245777219283909</c:v>
                </c:pt>
                <c:pt idx="858">
                  <c:v>16.081189864027866</c:v>
                </c:pt>
                <c:pt idx="859">
                  <c:v>28.8</c:v>
                </c:pt>
                <c:pt idx="860">
                  <c:v>25.2</c:v>
                </c:pt>
                <c:pt idx="861">
                  <c:v>72</c:v>
                </c:pt>
                <c:pt idx="862">
                  <c:v>164.52975286446585</c:v>
                </c:pt>
                <c:pt idx="863">
                  <c:v>118.35719427032745</c:v>
                </c:pt>
                <c:pt idx="864">
                  <c:v>101.97317772519253</c:v>
                </c:pt>
                <c:pt idx="865">
                  <c:v>88.187923226538885</c:v>
                </c:pt>
                <c:pt idx="866">
                  <c:v>66.901183137374332</c:v>
                </c:pt>
                <c:pt idx="867">
                  <c:v>48.655405918090416</c:v>
                </c:pt>
                <c:pt idx="868">
                  <c:v>36.491554438567817</c:v>
                </c:pt>
                <c:pt idx="869">
                  <c:v>27.36866582892586</c:v>
                </c:pt>
                <c:pt idx="870">
                  <c:v>24.327702959045208</c:v>
                </c:pt>
                <c:pt idx="871">
                  <c:v>21.28674008916456</c:v>
                </c:pt>
                <c:pt idx="872">
                  <c:v>18.245777219283909</c:v>
                </c:pt>
                <c:pt idx="873">
                  <c:v>18.245777219283909</c:v>
                </c:pt>
                <c:pt idx="874">
                  <c:v>18.245777219283909</c:v>
                </c:pt>
                <c:pt idx="875">
                  <c:v>18.245777219283909</c:v>
                </c:pt>
                <c:pt idx="876">
                  <c:v>18.245777219283909</c:v>
                </c:pt>
                <c:pt idx="877">
                  <c:v>14.301127935492975</c:v>
                </c:pt>
                <c:pt idx="878">
                  <c:v>18</c:v>
                </c:pt>
                <c:pt idx="879">
                  <c:v>18</c:v>
                </c:pt>
                <c:pt idx="880">
                  <c:v>18</c:v>
                </c:pt>
                <c:pt idx="881">
                  <c:v>18</c:v>
                </c:pt>
                <c:pt idx="882">
                  <c:v>18</c:v>
                </c:pt>
                <c:pt idx="883">
                  <c:v>18</c:v>
                </c:pt>
                <c:pt idx="884">
                  <c:v>18</c:v>
                </c:pt>
                <c:pt idx="885">
                  <c:v>18</c:v>
                </c:pt>
                <c:pt idx="886">
                  <c:v>18</c:v>
                </c:pt>
                <c:pt idx="887">
                  <c:v>18</c:v>
                </c:pt>
                <c:pt idx="888">
                  <c:v>18</c:v>
                </c:pt>
                <c:pt idx="889">
                  <c:v>18</c:v>
                </c:pt>
                <c:pt idx="890">
                  <c:v>176.30742795255455</c:v>
                </c:pt>
                <c:pt idx="891">
                  <c:v>105.06327401989535</c:v>
                </c:pt>
                <c:pt idx="892">
                  <c:v>77.2524073675701</c:v>
                </c:pt>
                <c:pt idx="893">
                  <c:v>89.612792546381314</c:v>
                </c:pt>
                <c:pt idx="894">
                  <c:v>71.072214778164494</c:v>
                </c:pt>
                <c:pt idx="895">
                  <c:v>74.751912170733135</c:v>
                </c:pt>
                <c:pt idx="896">
                  <c:v>74.162311072867297</c:v>
                </c:pt>
                <c:pt idx="897">
                  <c:v>86.522696251678511</c:v>
                </c:pt>
                <c:pt idx="898">
                  <c:v>83.432599956975707</c:v>
                </c:pt>
                <c:pt idx="899">
                  <c:v>67.98211848346169</c:v>
                </c:pt>
                <c:pt idx="900">
                  <c:v>58.71182959935328</c:v>
                </c:pt>
                <c:pt idx="901">
                  <c:v>52.531637009947673</c:v>
                </c:pt>
                <c:pt idx="902">
                  <c:v>52.531637009947673</c:v>
                </c:pt>
                <c:pt idx="903">
                  <c:v>52.531637009947673</c:v>
                </c:pt>
                <c:pt idx="904">
                  <c:v>46.351444420542059</c:v>
                </c:pt>
                <c:pt idx="905">
                  <c:v>46.719945106708209</c:v>
                </c:pt>
                <c:pt idx="906">
                  <c:v>87.210564199188653</c:v>
                </c:pt>
                <c:pt idx="907">
                  <c:v>67.98211848346169</c:v>
                </c:pt>
                <c:pt idx="908">
                  <c:v>74.162311072867297</c:v>
                </c:pt>
                <c:pt idx="909">
                  <c:v>58.71182959935328</c:v>
                </c:pt>
                <c:pt idx="910">
                  <c:v>64.892022188758887</c:v>
                </c:pt>
                <c:pt idx="911">
                  <c:v>61.801925894056076</c:v>
                </c:pt>
                <c:pt idx="912">
                  <c:v>79.065034616896924</c:v>
                </c:pt>
                <c:pt idx="913">
                  <c:v>196.22376944817447</c:v>
                </c:pt>
                <c:pt idx="914">
                  <c:v>183.76511741971896</c:v>
                </c:pt>
                <c:pt idx="915">
                  <c:v>304.09628698806512</c:v>
                </c:pt>
                <c:pt idx="916">
                  <c:v>225.57702951330469</c:v>
                </c:pt>
                <c:pt idx="917">
                  <c:v>161.17103210367452</c:v>
                </c:pt>
                <c:pt idx="918">
                  <c:v>236.71438854065491</c:v>
                </c:pt>
                <c:pt idx="919">
                  <c:v>188.49587397687105</c:v>
                </c:pt>
                <c:pt idx="920">
                  <c:v>155.73315035569402</c:v>
                </c:pt>
                <c:pt idx="921">
                  <c:v>114.33356290400376</c:v>
                </c:pt>
                <c:pt idx="922">
                  <c:v>150.21094953229465</c:v>
                </c:pt>
                <c:pt idx="923">
                  <c:v>112.5156261855841</c:v>
                </c:pt>
                <c:pt idx="924">
                  <c:v>76.024071747016279</c:v>
                </c:pt>
                <c:pt idx="925">
                  <c:v>51.696368787971068</c:v>
                </c:pt>
                <c:pt idx="926">
                  <c:v>39.532517308448462</c:v>
                </c:pt>
                <c:pt idx="927">
                  <c:v>30.409628698806511</c:v>
                </c:pt>
                <c:pt idx="928">
                  <c:v>24.327702959045208</c:v>
                </c:pt>
                <c:pt idx="929">
                  <c:v>21.28674008916456</c:v>
                </c:pt>
                <c:pt idx="930">
                  <c:v>21.28674008916456</c:v>
                </c:pt>
                <c:pt idx="931">
                  <c:v>18.245777219283909</c:v>
                </c:pt>
                <c:pt idx="932">
                  <c:v>18.245777219283909</c:v>
                </c:pt>
                <c:pt idx="933">
                  <c:v>18.245777219283909</c:v>
                </c:pt>
                <c:pt idx="934">
                  <c:v>16.733743162447084</c:v>
                </c:pt>
                <c:pt idx="935">
                  <c:v>86.4</c:v>
                </c:pt>
                <c:pt idx="936">
                  <c:v>217.53298536722912</c:v>
                </c:pt>
                <c:pt idx="937">
                  <c:v>154.5048147351402</c:v>
                </c:pt>
                <c:pt idx="938">
                  <c:v>132.87414067222056</c:v>
                </c:pt>
                <c:pt idx="939">
                  <c:v>129.78404437751777</c:v>
                </c:pt>
                <c:pt idx="940">
                  <c:v>95.792985135786935</c:v>
                </c:pt>
                <c:pt idx="941">
                  <c:v>92.702888841084118</c:v>
                </c:pt>
                <c:pt idx="942">
                  <c:v>108.15337031459813</c:v>
                </c:pt>
                <c:pt idx="943">
                  <c:v>86.522696251678511</c:v>
                </c:pt>
                <c:pt idx="944">
                  <c:v>83.432599956975707</c:v>
                </c:pt>
                <c:pt idx="945">
                  <c:v>84.095901192074777</c:v>
                </c:pt>
                <c:pt idx="946">
                  <c:v>95.792985135786935</c:v>
                </c:pt>
                <c:pt idx="947">
                  <c:v>126.69394808281497</c:v>
                </c:pt>
                <c:pt idx="948">
                  <c:v>126.69394808281497</c:v>
                </c:pt>
                <c:pt idx="949">
                  <c:v>114.33356290400376</c:v>
                </c:pt>
                <c:pt idx="950">
                  <c:v>132.87414067222056</c:v>
                </c:pt>
                <c:pt idx="951">
                  <c:v>105.06327401989535</c:v>
                </c:pt>
                <c:pt idx="952">
                  <c:v>95.792985135786935</c:v>
                </c:pt>
                <c:pt idx="953">
                  <c:v>80.342503662272904</c:v>
                </c:pt>
                <c:pt idx="954">
                  <c:v>71.072214778164494</c:v>
                </c:pt>
                <c:pt idx="955">
                  <c:v>83.432599956975707</c:v>
                </c:pt>
                <c:pt idx="956">
                  <c:v>117.42365919870656</c:v>
                </c:pt>
                <c:pt idx="957">
                  <c:v>123.60385178811215</c:v>
                </c:pt>
                <c:pt idx="958">
                  <c:v>120.51375549340935</c:v>
                </c:pt>
                <c:pt idx="959">
                  <c:v>83.432599956975707</c:v>
                </c:pt>
                <c:pt idx="960">
                  <c:v>101.97317772519253</c:v>
                </c:pt>
                <c:pt idx="961">
                  <c:v>87.210564199188653</c:v>
                </c:pt>
                <c:pt idx="962">
                  <c:v>105.06327401989535</c:v>
                </c:pt>
                <c:pt idx="963">
                  <c:v>218.94932663140688</c:v>
                </c:pt>
                <c:pt idx="964">
                  <c:v>151.41471844043738</c:v>
                </c:pt>
                <c:pt idx="965">
                  <c:v>157.59491102984302</c:v>
                </c:pt>
                <c:pt idx="966">
                  <c:v>171.3064653912634</c:v>
                </c:pt>
                <c:pt idx="967">
                  <c:v>148.32462214573459</c:v>
                </c:pt>
                <c:pt idx="968">
                  <c:v>111.24346660930094</c:v>
                </c:pt>
                <c:pt idx="969">
                  <c:v>120.51375549340935</c:v>
                </c:pt>
                <c:pt idx="970">
                  <c:v>117.42365919870656</c:v>
                </c:pt>
                <c:pt idx="971">
                  <c:v>127.7011832916691</c:v>
                </c:pt>
                <c:pt idx="972">
                  <c:v>92.702888841084118</c:v>
                </c:pt>
                <c:pt idx="973">
                  <c:v>71.072214778164494</c:v>
                </c:pt>
                <c:pt idx="974">
                  <c:v>58.71182959935328</c:v>
                </c:pt>
                <c:pt idx="975">
                  <c:v>77.2524073675701</c:v>
                </c:pt>
                <c:pt idx="976">
                  <c:v>89.612792546381314</c:v>
                </c:pt>
                <c:pt idx="977">
                  <c:v>142.9252548843906</c:v>
                </c:pt>
                <c:pt idx="978">
                  <c:v>278.10866652325234</c:v>
                </c:pt>
                <c:pt idx="979">
                  <c:v>231.7572221027103</c:v>
                </c:pt>
                <c:pt idx="980">
                  <c:v>186.87978042683284</c:v>
                </c:pt>
                <c:pt idx="981">
                  <c:v>148.32462214573459</c:v>
                </c:pt>
                <c:pt idx="982">
                  <c:v>126.69394808281497</c:v>
                </c:pt>
                <c:pt idx="983">
                  <c:v>92.702888841084118</c:v>
                </c:pt>
                <c:pt idx="984">
                  <c:v>74.751912170733135</c:v>
                </c:pt>
                <c:pt idx="985">
                  <c:v>61.801925894056076</c:v>
                </c:pt>
                <c:pt idx="986">
                  <c:v>64.892022188758887</c:v>
                </c:pt>
                <c:pt idx="987">
                  <c:v>89.612792546381314</c:v>
                </c:pt>
                <c:pt idx="988">
                  <c:v>89.612792546381314</c:v>
                </c:pt>
                <c:pt idx="989">
                  <c:v>83.432599956975707</c:v>
                </c:pt>
                <c:pt idx="990">
                  <c:v>71.072214778164494</c:v>
                </c:pt>
                <c:pt idx="991">
                  <c:v>77.2524073675701</c:v>
                </c:pt>
                <c:pt idx="992">
                  <c:v>80.342503662272904</c:v>
                </c:pt>
                <c:pt idx="993">
                  <c:v>67.98211848346169</c:v>
                </c:pt>
                <c:pt idx="994">
                  <c:v>61.801925894056076</c:v>
                </c:pt>
                <c:pt idx="995">
                  <c:v>52.531637009947673</c:v>
                </c:pt>
                <c:pt idx="996">
                  <c:v>71.072214778164494</c:v>
                </c:pt>
                <c:pt idx="997">
                  <c:v>197.66258654224231</c:v>
                </c:pt>
                <c:pt idx="998">
                  <c:v>166.86519991395141</c:v>
                </c:pt>
                <c:pt idx="999">
                  <c:v>154.5048147351402</c:v>
                </c:pt>
                <c:pt idx="1000">
                  <c:v>126.69394808281497</c:v>
                </c:pt>
                <c:pt idx="1001">
                  <c:v>108.15337031459813</c:v>
                </c:pt>
                <c:pt idx="1002">
                  <c:v>114.33356290400376</c:v>
                </c:pt>
                <c:pt idx="1003">
                  <c:v>89.612792546381314</c:v>
                </c:pt>
                <c:pt idx="1004">
                  <c:v>86.522696251678511</c:v>
                </c:pt>
                <c:pt idx="1005">
                  <c:v>74.162311072867297</c:v>
                </c:pt>
                <c:pt idx="1006">
                  <c:v>58.71182959935328</c:v>
                </c:pt>
                <c:pt idx="1007">
                  <c:v>49.441540715244862</c:v>
                </c:pt>
                <c:pt idx="1008">
                  <c:v>49.834608113822085</c:v>
                </c:pt>
                <c:pt idx="1009">
                  <c:v>69.942146007254976</c:v>
                </c:pt>
                <c:pt idx="1010">
                  <c:v>51.696368787971068</c:v>
                </c:pt>
                <c:pt idx="1011">
                  <c:v>39.532517308448462</c:v>
                </c:pt>
                <c:pt idx="1012">
                  <c:v>82.105997486777582</c:v>
                </c:pt>
                <c:pt idx="1013">
                  <c:v>179.22558509276263</c:v>
                </c:pt>
                <c:pt idx="1014">
                  <c:v>185.40577768216824</c:v>
                </c:pt>
                <c:pt idx="1015">
                  <c:v>142.14442955632899</c:v>
                </c:pt>
                <c:pt idx="1016">
                  <c:v>127.7011832916691</c:v>
                </c:pt>
                <c:pt idx="1017">
                  <c:v>112.1278682560997</c:v>
                </c:pt>
                <c:pt idx="1018">
                  <c:v>80.342503662272904</c:v>
                </c:pt>
                <c:pt idx="1019">
                  <c:v>53.263411484566987</c:v>
                </c:pt>
                <c:pt idx="1020">
                  <c:v>107.29353538021047</c:v>
                </c:pt>
                <c:pt idx="1021">
                  <c:v>166.37917513482273</c:v>
                </c:pt>
                <c:pt idx="1022">
                  <c:v>91.965887468751831</c:v>
                </c:pt>
                <c:pt idx="1023">
                  <c:v>88.187923226538885</c:v>
                </c:pt>
                <c:pt idx="1024">
                  <c:v>97.310811836180832</c:v>
                </c:pt>
                <c:pt idx="1025">
                  <c:v>85.146960356658241</c:v>
                </c:pt>
                <c:pt idx="1026">
                  <c:v>192.97427836833438</c:v>
                </c:pt>
                <c:pt idx="1027">
                  <c:v>160.10071569577283</c:v>
                </c:pt>
                <c:pt idx="1028">
                  <c:v>76.936038811041215</c:v>
                </c:pt>
                <c:pt idx="1029">
                  <c:v>104.22800579791874</c:v>
                </c:pt>
                <c:pt idx="1030">
                  <c:v>75.409903936739369</c:v>
                </c:pt>
                <c:pt idx="1031">
                  <c:v>68.058803563613367</c:v>
                </c:pt>
                <c:pt idx="1032">
                  <c:v>65.775309739108692</c:v>
                </c:pt>
                <c:pt idx="1033">
                  <c:v>79.065034616896924</c:v>
                </c:pt>
                <c:pt idx="1034">
                  <c:v>76.024071747016279</c:v>
                </c:pt>
                <c:pt idx="1035">
                  <c:v>112.5156261855841</c:v>
                </c:pt>
                <c:pt idx="1036">
                  <c:v>42.229546204574042</c:v>
                </c:pt>
                <c:pt idx="1037">
                  <c:v>118.5975519253454</c:v>
                </c:pt>
                <c:pt idx="1038">
                  <c:v>225.13665809639014</c:v>
                </c:pt>
                <c:pt idx="1039">
                  <c:v>256.28673042349487</c:v>
                </c:pt>
                <c:pt idx="1040">
                  <c:v>230.20614743670626</c:v>
                </c:pt>
                <c:pt idx="1041">
                  <c:v>139.07668554303601</c:v>
                </c:pt>
                <c:pt idx="1042">
                  <c:v>106.43370044582279</c:v>
                </c:pt>
                <c:pt idx="1043">
                  <c:v>132.87414067222056</c:v>
                </c:pt>
                <c:pt idx="1044">
                  <c:v>126.69394808281497</c:v>
                </c:pt>
                <c:pt idx="1045">
                  <c:v>144.40456709814805</c:v>
                </c:pt>
                <c:pt idx="1046">
                  <c:v>137.04517231301074</c:v>
                </c:pt>
                <c:pt idx="1047">
                  <c:v>60.327923149391502</c:v>
                </c:pt>
                <c:pt idx="1048">
                  <c:v>97.316121305273683</c:v>
                </c:pt>
                <c:pt idx="1049">
                  <c:v>84.922730733567519</c:v>
                </c:pt>
                <c:pt idx="1050">
                  <c:v>150.21094953229465</c:v>
                </c:pt>
                <c:pt idx="1051">
                  <c:v>63.344319306861074</c:v>
                </c:pt>
                <c:pt idx="1052">
                  <c:v>171.66965660833674</c:v>
                </c:pt>
                <c:pt idx="1053">
                  <c:v>92.702888841084118</c:v>
                </c:pt>
                <c:pt idx="1054">
                  <c:v>62.785522932785568</c:v>
                </c:pt>
                <c:pt idx="1055">
                  <c:v>47.345254652948434</c:v>
                </c:pt>
                <c:pt idx="1056">
                  <c:v>163.2399454152978</c:v>
                </c:pt>
                <c:pt idx="1057">
                  <c:v>189.84202253592213</c:v>
                </c:pt>
                <c:pt idx="1058">
                  <c:v>179.7643230173511</c:v>
                </c:pt>
                <c:pt idx="1059">
                  <c:v>265.77883155029099</c:v>
                </c:pt>
                <c:pt idx="1060">
                  <c:v>168.19180238414955</c:v>
                </c:pt>
                <c:pt idx="1061">
                  <c:v>109.01320524898581</c:v>
                </c:pt>
                <c:pt idx="1062">
                  <c:v>73.572709975001459</c:v>
                </c:pt>
                <c:pt idx="1063">
                  <c:v>130.76140340486799</c:v>
                </c:pt>
                <c:pt idx="1064">
                  <c:v>153.82225625672291</c:v>
                </c:pt>
                <c:pt idx="1065">
                  <c:v>152.04814349403256</c:v>
                </c:pt>
                <c:pt idx="1066">
                  <c:v>35.508940989711327</c:v>
                </c:pt>
                <c:pt idx="1067">
                  <c:v>49.194112839837729</c:v>
                </c:pt>
                <c:pt idx="1068">
                  <c:v>41.559009606326065</c:v>
                </c:pt>
                <c:pt idx="1069">
                  <c:v>75.599999999999994</c:v>
                </c:pt>
                <c:pt idx="1070">
                  <c:v>153.12652036170263</c:v>
                </c:pt>
                <c:pt idx="1071">
                  <c:v>21.124029030391963</c:v>
                </c:pt>
                <c:pt idx="1072">
                  <c:v>116.13012582432825</c:v>
                </c:pt>
                <c:pt idx="1073">
                  <c:v>72.079007670226062</c:v>
                </c:pt>
                <c:pt idx="1074">
                  <c:v>90.463438734636696</c:v>
                </c:pt>
                <c:pt idx="1075">
                  <c:v>21.124029030391963</c:v>
                </c:pt>
                <c:pt idx="1076">
                  <c:v>36.486959234313389</c:v>
                </c:pt>
                <c:pt idx="1077">
                  <c:v>13.44256392843125</c:v>
                </c:pt>
                <c:pt idx="1078">
                  <c:v>24.964761581372322</c:v>
                </c:pt>
                <c:pt idx="1079">
                  <c:v>19.203662754901785</c:v>
                </c:pt>
                <c:pt idx="1080">
                  <c:v>26.262191080582319</c:v>
                </c:pt>
                <c:pt idx="1081">
                  <c:v>61.479153601075168</c:v>
                </c:pt>
                <c:pt idx="1082">
                  <c:v>50.504213616504458</c:v>
                </c:pt>
                <c:pt idx="1083">
                  <c:v>40.403370893203565</c:v>
                </c:pt>
                <c:pt idx="1084">
                  <c:v>152.45942362043621</c:v>
                </c:pt>
                <c:pt idx="1085">
                  <c:v>88.143863382466535</c:v>
                </c:pt>
                <c:pt idx="1086">
                  <c:v>48.484045071844285</c:v>
                </c:pt>
                <c:pt idx="1087">
                  <c:v>68.812965573005428</c:v>
                </c:pt>
                <c:pt idx="1088">
                  <c:v>62.153646324004896</c:v>
                </c:pt>
                <c:pt idx="1089">
                  <c:v>7.2581328640205154</c:v>
                </c:pt>
                <c:pt idx="1090">
                  <c:v>52.524382161164638</c:v>
                </c:pt>
                <c:pt idx="1091">
                  <c:v>166.06272493268261</c:v>
                </c:pt>
                <c:pt idx="1092">
                  <c:v>46.463876527184105</c:v>
                </c:pt>
                <c:pt idx="1093">
                  <c:v>50.504213616504458</c:v>
                </c:pt>
                <c:pt idx="1094">
                  <c:v>101.61386009628721</c:v>
                </c:pt>
                <c:pt idx="1095">
                  <c:v>183.75024218327053</c:v>
                </c:pt>
                <c:pt idx="1096">
                  <c:v>52.999270345754461</c:v>
                </c:pt>
                <c:pt idx="1097">
                  <c:v>166.06272493268261</c:v>
                </c:pt>
                <c:pt idx="1098">
                  <c:v>74.198978484056227</c:v>
                </c:pt>
                <c:pt idx="1099">
                  <c:v>156.25971586787139</c:v>
                </c:pt>
                <c:pt idx="1100">
                  <c:v>92.028276280164178</c:v>
                </c:pt>
                <c:pt idx="1101">
                  <c:v>149.23504261648247</c:v>
                </c:pt>
                <c:pt idx="1102">
                  <c:v>264.8165254994193</c:v>
                </c:pt>
                <c:pt idx="1103">
                  <c:v>128.22701393102909</c:v>
                </c:pt>
                <c:pt idx="1104">
                  <c:v>24.964761581372322</c:v>
                </c:pt>
                <c:pt idx="1105">
                  <c:v>21.124029030391963</c:v>
                </c:pt>
                <c:pt idx="1106">
                  <c:v>21.124029030391963</c:v>
                </c:pt>
                <c:pt idx="1107">
                  <c:v>24.964761581372322</c:v>
                </c:pt>
                <c:pt idx="1108">
                  <c:v>19.203662754901785</c:v>
                </c:pt>
                <c:pt idx="1109">
                  <c:v>19.203662754901785</c:v>
                </c:pt>
                <c:pt idx="1110">
                  <c:v>21.124029030391963</c:v>
                </c:pt>
                <c:pt idx="1111">
                  <c:v>19.203662754901785</c:v>
                </c:pt>
                <c:pt idx="1112">
                  <c:v>19.203662754901785</c:v>
                </c:pt>
                <c:pt idx="1113">
                  <c:v>36.363033803883212</c:v>
                </c:pt>
                <c:pt idx="1114">
                  <c:v>62.625224884465524</c:v>
                </c:pt>
                <c:pt idx="1115">
                  <c:v>50.879299531924282</c:v>
                </c:pt>
                <c:pt idx="1116">
                  <c:v>38.383202348543385</c:v>
                </c:pt>
                <c:pt idx="1117">
                  <c:v>19.203662754901785</c:v>
                </c:pt>
                <c:pt idx="1118">
                  <c:v>24.242022535922143</c:v>
                </c:pt>
                <c:pt idx="1119">
                  <c:v>129.8962197215296</c:v>
                </c:pt>
                <c:pt idx="1120">
                  <c:v>149.91843322676229</c:v>
                </c:pt>
                <c:pt idx="1121">
                  <c:v>91.516382627015105</c:v>
                </c:pt>
                <c:pt idx="1122">
                  <c:v>215.59007611474217</c:v>
                </c:pt>
                <c:pt idx="1123">
                  <c:v>94.784824863694212</c:v>
                </c:pt>
                <c:pt idx="1124">
                  <c:v>260.02602501057083</c:v>
                </c:pt>
                <c:pt idx="1125">
                  <c:v>135.95811585451821</c:v>
                </c:pt>
                <c:pt idx="1126">
                  <c:v>6.432475945611146</c:v>
                </c:pt>
                <c:pt idx="1127">
                  <c:v>96.298748516026791</c:v>
                </c:pt>
                <c:pt idx="1128">
                  <c:v>226.02185399126196</c:v>
                </c:pt>
                <c:pt idx="1129">
                  <c:v>247.99805369454111</c:v>
                </c:pt>
                <c:pt idx="1130">
                  <c:v>190.34136219632549</c:v>
                </c:pt>
                <c:pt idx="1131">
                  <c:v>135.95811585451821</c:v>
                </c:pt>
                <c:pt idx="1132">
                  <c:v>177.90539590525751</c:v>
                </c:pt>
                <c:pt idx="1133">
                  <c:v>324.40566743270034</c:v>
                </c:pt>
                <c:pt idx="1134">
                  <c:v>237.89792318796518</c:v>
                </c:pt>
                <c:pt idx="1135">
                  <c:v>139.46715302321121</c:v>
                </c:pt>
                <c:pt idx="1136">
                  <c:v>6.3280674178640712</c:v>
                </c:pt>
                <c:pt idx="1137">
                  <c:v>109.3520910753895</c:v>
                </c:pt>
                <c:pt idx="1138">
                  <c:v>276.09257281891934</c:v>
                </c:pt>
                <c:pt idx="1139">
                  <c:v>225.98100121655443</c:v>
                </c:pt>
                <c:pt idx="1140">
                  <c:v>251.80718711936331</c:v>
                </c:pt>
                <c:pt idx="1141">
                  <c:v>215.84202253592213</c:v>
                </c:pt>
                <c:pt idx="1142">
                  <c:v>203.09092177705918</c:v>
                </c:pt>
                <c:pt idx="1143">
                  <c:v>94.784824863694212</c:v>
                </c:pt>
                <c:pt idx="1144">
                  <c:v>105.3675397872516</c:v>
                </c:pt>
                <c:pt idx="1145">
                  <c:v>3.216237972805573</c:v>
                </c:pt>
                <c:pt idx="1146">
                  <c:v>71.905729206940435</c:v>
                </c:pt>
                <c:pt idx="1147">
                  <c:v>172.67361802873768</c:v>
                </c:pt>
                <c:pt idx="1148">
                  <c:v>339.68946386463637</c:v>
                </c:pt>
                <c:pt idx="1149">
                  <c:v>258.7805777682168</c:v>
                </c:pt>
                <c:pt idx="1150">
                  <c:v>92.978102015474136</c:v>
                </c:pt>
                <c:pt idx="1151">
                  <c:v>116.22262751934268</c:v>
                </c:pt>
                <c:pt idx="1152">
                  <c:v>238.94283379349756</c:v>
                </c:pt>
                <c:pt idx="1153">
                  <c:v>88.247940390335984</c:v>
                </c:pt>
                <c:pt idx="1154">
                  <c:v>45.027331619278023</c:v>
                </c:pt>
                <c:pt idx="1155">
                  <c:v>129.1602100617923</c:v>
                </c:pt>
                <c:pt idx="1156">
                  <c:v>205.15829823822241</c:v>
                </c:pt>
                <c:pt idx="1157">
                  <c:v>347.87265508170969</c:v>
                </c:pt>
                <c:pt idx="1158">
                  <c:v>309.60000000000002</c:v>
                </c:pt>
                <c:pt idx="1159">
                  <c:v>178.76109051458786</c:v>
                </c:pt>
                <c:pt idx="1160">
                  <c:v>119.54327401989532</c:v>
                </c:pt>
                <c:pt idx="1161">
                  <c:v>157.29718572700261</c:v>
                </c:pt>
                <c:pt idx="1162">
                  <c:v>141.65973210589979</c:v>
                </c:pt>
                <c:pt idx="1163">
                  <c:v>117.33934344804072</c:v>
                </c:pt>
                <c:pt idx="1164">
                  <c:v>6.5368844733582216</c:v>
                </c:pt>
                <c:pt idx="1165">
                  <c:v>68.089142199589176</c:v>
                </c:pt>
                <c:pt idx="1166">
                  <c:v>49.026633550186659</c:v>
                </c:pt>
                <c:pt idx="1167">
                  <c:v>42.150421361650444</c:v>
                </c:pt>
                <c:pt idx="1168">
                  <c:v>32.162379728055733</c:v>
                </c:pt>
                <c:pt idx="1169">
                  <c:v>42.150421361650444</c:v>
                </c:pt>
                <c:pt idx="1170">
                  <c:v>32.423401047423425</c:v>
                </c:pt>
                <c:pt idx="1171">
                  <c:v>22.696380733196392</c:v>
                </c:pt>
                <c:pt idx="1172">
                  <c:v>42.150421361650444</c:v>
                </c:pt>
                <c:pt idx="1173">
                  <c:v>25.729903782444584</c:v>
                </c:pt>
                <c:pt idx="1174">
                  <c:v>22.513665809639011</c:v>
                </c:pt>
                <c:pt idx="1175">
                  <c:v>155.30207221064214</c:v>
                </c:pt>
                <c:pt idx="1176">
                  <c:v>42.150421361650444</c:v>
                </c:pt>
                <c:pt idx="1177">
                  <c:v>38.908081256908105</c:v>
                </c:pt>
                <c:pt idx="1178">
                  <c:v>69.185431740933467</c:v>
                </c:pt>
                <c:pt idx="1179">
                  <c:v>157.55253130178727</c:v>
                </c:pt>
                <c:pt idx="1180">
                  <c:v>26.147537893432887</c:v>
                </c:pt>
                <c:pt idx="1181">
                  <c:v>35.378617700861305</c:v>
                </c:pt>
                <c:pt idx="1182">
                  <c:v>45.027331619278023</c:v>
                </c:pt>
                <c:pt idx="1183">
                  <c:v>35.952864603470218</c:v>
                </c:pt>
                <c:pt idx="1184">
                  <c:v>58.831960260223994</c:v>
                </c:pt>
                <c:pt idx="1185">
                  <c:v>72.479976109549355</c:v>
                </c:pt>
                <c:pt idx="1186">
                  <c:v>65.368844733582222</c:v>
                </c:pt>
                <c:pt idx="1187">
                  <c:v>62.100402496903108</c:v>
                </c:pt>
                <c:pt idx="1188">
                  <c:v>74.202716817376086</c:v>
                </c:pt>
                <c:pt idx="1189">
                  <c:v>76.975218547256603</c:v>
                </c:pt>
                <c:pt idx="1190">
                  <c:v>62.596343003701712</c:v>
                </c:pt>
                <c:pt idx="1191">
                  <c:v>62.596343003701712</c:v>
                </c:pt>
                <c:pt idx="1192">
                  <c:v>66.412930011052964</c:v>
                </c:pt>
                <c:pt idx="1193">
                  <c:v>210.83191217073312</c:v>
                </c:pt>
                <c:pt idx="1194">
                  <c:v>131.54117981262124</c:v>
                </c:pt>
                <c:pt idx="1195">
                  <c:v>194.7265203617026</c:v>
                </c:pt>
                <c:pt idx="1196">
                  <c:v>219.2035218111823</c:v>
                </c:pt>
                <c:pt idx="1197">
                  <c:v>212.24511664824502</c:v>
                </c:pt>
                <c:pt idx="1198">
                  <c:v>128.16832904819503</c:v>
                </c:pt>
                <c:pt idx="1199">
                  <c:v>163.43118673214326</c:v>
                </c:pt>
                <c:pt idx="1200">
                  <c:v>45.027331619278023</c:v>
                </c:pt>
                <c:pt idx="1201">
                  <c:v>58.831960260223994</c:v>
                </c:pt>
                <c:pt idx="1202">
                  <c:v>156.35183323269592</c:v>
                </c:pt>
                <c:pt idx="1203">
                  <c:v>212.35341175458285</c:v>
                </c:pt>
                <c:pt idx="1204">
                  <c:v>212.35341175458285</c:v>
                </c:pt>
                <c:pt idx="1205">
                  <c:v>212.35341175458285</c:v>
                </c:pt>
                <c:pt idx="1206">
                  <c:v>212.35341175458285</c:v>
                </c:pt>
                <c:pt idx="1207">
                  <c:v>212.35341175458285</c:v>
                </c:pt>
                <c:pt idx="1208">
                  <c:v>212.35341175458285</c:v>
                </c:pt>
                <c:pt idx="1209">
                  <c:v>179.70873456126165</c:v>
                </c:pt>
                <c:pt idx="1210">
                  <c:v>130.59231420475189</c:v>
                </c:pt>
                <c:pt idx="1211">
                  <c:v>75.728163596845803</c:v>
                </c:pt>
                <c:pt idx="1212">
                  <c:v>31.840563929172784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1-418D-8222-707FCD317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012351"/>
        <c:axId val="485029151"/>
      </c:lineChart>
      <c:catAx>
        <c:axId val="485012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čas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85029151"/>
        <c:crosses val="autoZero"/>
        <c:auto val="1"/>
        <c:lblAlgn val="ctr"/>
        <c:lblOffset val="100"/>
        <c:noMultiLvlLbl val="0"/>
      </c:catAx>
      <c:valAx>
        <c:axId val="485029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M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850123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Mapa</a:t>
            </a:r>
            <a:r>
              <a:rPr lang="cs-CZ" baseline="0"/>
              <a:t> motoru + výkonový křivka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Moment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NRTC!$J$7:$J$21</c:f>
              <c:numCache>
                <c:formatCode>0.00</c:formatCode>
                <c:ptCount val="15"/>
                <c:pt idx="0">
                  <c:v>1000</c:v>
                </c:pt>
                <c:pt idx="1">
                  <c:v>1100</c:v>
                </c:pt>
                <c:pt idx="2">
                  <c:v>1200</c:v>
                </c:pt>
                <c:pt idx="3">
                  <c:v>1300</c:v>
                </c:pt>
                <c:pt idx="4">
                  <c:v>1400</c:v>
                </c:pt>
                <c:pt idx="5">
                  <c:v>1500</c:v>
                </c:pt>
                <c:pt idx="6">
                  <c:v>1600</c:v>
                </c:pt>
                <c:pt idx="7">
                  <c:v>1700</c:v>
                </c:pt>
                <c:pt idx="8">
                  <c:v>1800</c:v>
                </c:pt>
                <c:pt idx="9">
                  <c:v>1900</c:v>
                </c:pt>
                <c:pt idx="10">
                  <c:v>2000</c:v>
                </c:pt>
                <c:pt idx="11">
                  <c:v>2100</c:v>
                </c:pt>
                <c:pt idx="12">
                  <c:v>2200</c:v>
                </c:pt>
                <c:pt idx="13">
                  <c:v>2300</c:v>
                </c:pt>
                <c:pt idx="14">
                  <c:v>2400</c:v>
                </c:pt>
              </c:numCache>
            </c:numRef>
          </c:cat>
          <c:val>
            <c:numRef>
              <c:f>NRTC!$K$7:$K$21</c:f>
              <c:numCache>
                <c:formatCode>0.00</c:formatCode>
                <c:ptCount val="15"/>
                <c:pt idx="0">
                  <c:v>290</c:v>
                </c:pt>
                <c:pt idx="1">
                  <c:v>300</c:v>
                </c:pt>
                <c:pt idx="2">
                  <c:v>320</c:v>
                </c:pt>
                <c:pt idx="3">
                  <c:v>350</c:v>
                </c:pt>
                <c:pt idx="4">
                  <c:v>360</c:v>
                </c:pt>
                <c:pt idx="5">
                  <c:v>360</c:v>
                </c:pt>
                <c:pt idx="6">
                  <c:v>358</c:v>
                </c:pt>
                <c:pt idx="7">
                  <c:v>350</c:v>
                </c:pt>
                <c:pt idx="8">
                  <c:v>333</c:v>
                </c:pt>
                <c:pt idx="9">
                  <c:v>316</c:v>
                </c:pt>
                <c:pt idx="10">
                  <c:v>300</c:v>
                </c:pt>
                <c:pt idx="11">
                  <c:v>280</c:v>
                </c:pt>
                <c:pt idx="12">
                  <c:v>245</c:v>
                </c:pt>
                <c:pt idx="13">
                  <c:v>180</c:v>
                </c:pt>
                <c:pt idx="1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1-4484-865B-0F91BB5A5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89727"/>
        <c:axId val="152790687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NRTC!$H$4:$H$1241</c15:sqref>
                        </c15:formulaRef>
                      </c:ext>
                    </c:extLst>
                    <c:numCache>
                      <c:formatCode>0.00</c:formatCode>
                      <c:ptCount val="1238"/>
                      <c:pt idx="0">
                        <c:v>1000</c:v>
                      </c:pt>
                      <c:pt idx="1">
                        <c:v>1000</c:v>
                      </c:pt>
                      <c:pt idx="2">
                        <c:v>1000</c:v>
                      </c:pt>
                      <c:pt idx="3">
                        <c:v>1000</c:v>
                      </c:pt>
                      <c:pt idx="4">
                        <c:v>1000</c:v>
                      </c:pt>
                      <c:pt idx="5">
                        <c:v>1000</c:v>
                      </c:pt>
                      <c:pt idx="6">
                        <c:v>1000</c:v>
                      </c:pt>
                      <c:pt idx="7">
                        <c:v>1000</c:v>
                      </c:pt>
                      <c:pt idx="8">
                        <c:v>1000</c:v>
                      </c:pt>
                      <c:pt idx="9">
                        <c:v>1000</c:v>
                      </c:pt>
                      <c:pt idx="10">
                        <c:v>1000</c:v>
                      </c:pt>
                      <c:pt idx="11">
                        <c:v>1000</c:v>
                      </c:pt>
                      <c:pt idx="12">
                        <c:v>1000</c:v>
                      </c:pt>
                      <c:pt idx="13">
                        <c:v>1000</c:v>
                      </c:pt>
                      <c:pt idx="14">
                        <c:v>1000</c:v>
                      </c:pt>
                      <c:pt idx="15">
                        <c:v>1000</c:v>
                      </c:pt>
                      <c:pt idx="16">
                        <c:v>1000</c:v>
                      </c:pt>
                      <c:pt idx="17">
                        <c:v>1000</c:v>
                      </c:pt>
                      <c:pt idx="18">
                        <c:v>1000</c:v>
                      </c:pt>
                      <c:pt idx="19">
                        <c:v>1000</c:v>
                      </c:pt>
                      <c:pt idx="20">
                        <c:v>1000</c:v>
                      </c:pt>
                      <c:pt idx="21">
                        <c:v>1000</c:v>
                      </c:pt>
                      <c:pt idx="22">
                        <c:v>1000</c:v>
                      </c:pt>
                      <c:pt idx="23">
                        <c:v>1012.315022</c:v>
                      </c:pt>
                      <c:pt idx="24">
                        <c:v>1012.315022</c:v>
                      </c:pt>
                      <c:pt idx="25">
                        <c:v>1012.315022</c:v>
                      </c:pt>
                      <c:pt idx="26">
                        <c:v>1012.315022</c:v>
                      </c:pt>
                      <c:pt idx="27">
                        <c:v>1012.315022</c:v>
                      </c:pt>
                      <c:pt idx="28">
                        <c:v>1012.315022</c:v>
                      </c:pt>
                      <c:pt idx="29">
                        <c:v>1012.315022</c:v>
                      </c:pt>
                      <c:pt idx="30">
                        <c:v>1012.315022</c:v>
                      </c:pt>
                      <c:pt idx="31">
                        <c:v>1024.630044</c:v>
                      </c:pt>
                      <c:pt idx="32">
                        <c:v>1049.260088</c:v>
                      </c:pt>
                      <c:pt idx="33">
                        <c:v>1086.205154</c:v>
                      </c:pt>
                      <c:pt idx="34">
                        <c:v>1110.835198</c:v>
                      </c:pt>
                      <c:pt idx="35">
                        <c:v>1209.355374</c:v>
                      </c:pt>
                      <c:pt idx="36">
                        <c:v>1406.395726</c:v>
                      </c:pt>
                      <c:pt idx="37">
                        <c:v>1701.9562539999997</c:v>
                      </c:pt>
                      <c:pt idx="38">
                        <c:v>1541.860968</c:v>
                      </c:pt>
                      <c:pt idx="39">
                        <c:v>1381.765682</c:v>
                      </c:pt>
                      <c:pt idx="40">
                        <c:v>1270.930484</c:v>
                      </c:pt>
                      <c:pt idx="41">
                        <c:v>1406.395726</c:v>
                      </c:pt>
                      <c:pt idx="42">
                        <c:v>1985.2017599999999</c:v>
                      </c:pt>
                      <c:pt idx="43">
                        <c:v>2293.0773099999997</c:v>
                      </c:pt>
                      <c:pt idx="44">
                        <c:v>2206.8721559999999</c:v>
                      </c:pt>
                      <c:pt idx="45">
                        <c:v>2280.7622879999999</c:v>
                      </c:pt>
                      <c:pt idx="46">
                        <c:v>2280.7622879999999</c:v>
                      </c:pt>
                      <c:pt idx="47">
                        <c:v>2182.2421119999999</c:v>
                      </c:pt>
                      <c:pt idx="48">
                        <c:v>2243.8172219999997</c:v>
                      </c:pt>
                      <c:pt idx="49">
                        <c:v>2256.1322439999999</c:v>
                      </c:pt>
                      <c:pt idx="50">
                        <c:v>2256.1322439999999</c:v>
                      </c:pt>
                      <c:pt idx="51">
                        <c:v>2256.1322439999999</c:v>
                      </c:pt>
                      <c:pt idx="52">
                        <c:v>2256.1322439999999</c:v>
                      </c:pt>
                      <c:pt idx="53">
                        <c:v>2256.1322439999999</c:v>
                      </c:pt>
                      <c:pt idx="54">
                        <c:v>2096.0369579999997</c:v>
                      </c:pt>
                      <c:pt idx="55">
                        <c:v>2009.8318039999999</c:v>
                      </c:pt>
                      <c:pt idx="56">
                        <c:v>1578.806034</c:v>
                      </c:pt>
                      <c:pt idx="57">
                        <c:v>1283.245506</c:v>
                      </c:pt>
                      <c:pt idx="58">
                        <c:v>1012.315022</c:v>
                      </c:pt>
                      <c:pt idx="59">
                        <c:v>1012.315022</c:v>
                      </c:pt>
                      <c:pt idx="60">
                        <c:v>1012.315022</c:v>
                      </c:pt>
                      <c:pt idx="61">
                        <c:v>1012.315022</c:v>
                      </c:pt>
                      <c:pt idx="62">
                        <c:v>1012.315022</c:v>
                      </c:pt>
                      <c:pt idx="63">
                        <c:v>1012.315022</c:v>
                      </c:pt>
                      <c:pt idx="64">
                        <c:v>1012.315022</c:v>
                      </c:pt>
                      <c:pt idx="65">
                        <c:v>1000</c:v>
                      </c:pt>
                      <c:pt idx="66">
                        <c:v>1012.315022</c:v>
                      </c:pt>
                      <c:pt idx="67">
                        <c:v>1110.835198</c:v>
                      </c:pt>
                      <c:pt idx="68">
                        <c:v>1307.87555</c:v>
                      </c:pt>
                      <c:pt idx="69">
                        <c:v>1788.1614079999999</c:v>
                      </c:pt>
                      <c:pt idx="70">
                        <c:v>1738.9013199999999</c:v>
                      </c:pt>
                      <c:pt idx="71">
                        <c:v>1775.8463859999999</c:v>
                      </c:pt>
                      <c:pt idx="72">
                        <c:v>1763.5313639999999</c:v>
                      </c:pt>
                      <c:pt idx="73">
                        <c:v>1788.1614079999999</c:v>
                      </c:pt>
                      <c:pt idx="74">
                        <c:v>1714.2712759999999</c:v>
                      </c:pt>
                      <c:pt idx="75">
                        <c:v>1800.4764299999999</c:v>
                      </c:pt>
                      <c:pt idx="76">
                        <c:v>1800.4764299999999</c:v>
                      </c:pt>
                      <c:pt idx="77">
                        <c:v>1837.4214959999999</c:v>
                      </c:pt>
                      <c:pt idx="78">
                        <c:v>1849.7365179999997</c:v>
                      </c:pt>
                      <c:pt idx="79">
                        <c:v>1874.3665619999999</c:v>
                      </c:pt>
                      <c:pt idx="80">
                        <c:v>1911.3116279999999</c:v>
                      </c:pt>
                      <c:pt idx="81">
                        <c:v>1874.3665619999999</c:v>
                      </c:pt>
                      <c:pt idx="82">
                        <c:v>1898.9966059999999</c:v>
                      </c:pt>
                      <c:pt idx="83">
                        <c:v>1898.9966059999999</c:v>
                      </c:pt>
                      <c:pt idx="84">
                        <c:v>1898.9966059999999</c:v>
                      </c:pt>
                      <c:pt idx="85">
                        <c:v>1862.0515399999999</c:v>
                      </c:pt>
                      <c:pt idx="86">
                        <c:v>1862.0515399999999</c:v>
                      </c:pt>
                      <c:pt idx="87">
                        <c:v>1800.4764299999999</c:v>
                      </c:pt>
                      <c:pt idx="88">
                        <c:v>1812.7914519999999</c:v>
                      </c:pt>
                      <c:pt idx="89">
                        <c:v>1788.1614079999999</c:v>
                      </c:pt>
                      <c:pt idx="90">
                        <c:v>1800.4764299999999</c:v>
                      </c:pt>
                      <c:pt idx="91">
                        <c:v>1812.7914519999999</c:v>
                      </c:pt>
                      <c:pt idx="92">
                        <c:v>1825.1064739999999</c:v>
                      </c:pt>
                      <c:pt idx="93">
                        <c:v>1849.7365179999997</c:v>
                      </c:pt>
                      <c:pt idx="94">
                        <c:v>1849.7365179999997</c:v>
                      </c:pt>
                      <c:pt idx="95">
                        <c:v>1812.7914519999999</c:v>
                      </c:pt>
                      <c:pt idx="96">
                        <c:v>1874.3665619999999</c:v>
                      </c:pt>
                      <c:pt idx="97">
                        <c:v>1923.6266499999999</c:v>
                      </c:pt>
                      <c:pt idx="98">
                        <c:v>1886.6815839999999</c:v>
                      </c:pt>
                      <c:pt idx="99">
                        <c:v>1911.3116279999999</c:v>
                      </c:pt>
                      <c:pt idx="100">
                        <c:v>1923.6266499999999</c:v>
                      </c:pt>
                      <c:pt idx="101">
                        <c:v>1898.9966059999999</c:v>
                      </c:pt>
                      <c:pt idx="102">
                        <c:v>1911.3116279999999</c:v>
                      </c:pt>
                      <c:pt idx="103">
                        <c:v>1948.2566939999999</c:v>
                      </c:pt>
                      <c:pt idx="104">
                        <c:v>1935.9416719999999</c:v>
                      </c:pt>
                      <c:pt idx="105">
                        <c:v>1911.3116279999999</c:v>
                      </c:pt>
                      <c:pt idx="106">
                        <c:v>1886.6815839999999</c:v>
                      </c:pt>
                      <c:pt idx="107">
                        <c:v>1923.6266499999999</c:v>
                      </c:pt>
                      <c:pt idx="108">
                        <c:v>1960.5717159999999</c:v>
                      </c:pt>
                      <c:pt idx="109">
                        <c:v>2256.1322439999999</c:v>
                      </c:pt>
                      <c:pt idx="110">
                        <c:v>2268.4472660000001</c:v>
                      </c:pt>
                      <c:pt idx="111">
                        <c:v>2268.4472660000001</c:v>
                      </c:pt>
                      <c:pt idx="112">
                        <c:v>2268.4472660000001</c:v>
                      </c:pt>
                      <c:pt idx="113">
                        <c:v>2268.4472660000001</c:v>
                      </c:pt>
                      <c:pt idx="114">
                        <c:v>2280.7622879999999</c:v>
                      </c:pt>
                      <c:pt idx="115">
                        <c:v>2268.4472660000001</c:v>
                      </c:pt>
                      <c:pt idx="116">
                        <c:v>2268.4472660000001</c:v>
                      </c:pt>
                      <c:pt idx="117">
                        <c:v>2268.4472660000001</c:v>
                      </c:pt>
                      <c:pt idx="118">
                        <c:v>2256.1322439999999</c:v>
                      </c:pt>
                      <c:pt idx="119">
                        <c:v>2268.4472660000001</c:v>
                      </c:pt>
                      <c:pt idx="120">
                        <c:v>2256.1322439999999</c:v>
                      </c:pt>
                      <c:pt idx="121">
                        <c:v>2268.4472660000001</c:v>
                      </c:pt>
                      <c:pt idx="122">
                        <c:v>2256.1322439999999</c:v>
                      </c:pt>
                      <c:pt idx="123">
                        <c:v>2268.4472660000001</c:v>
                      </c:pt>
                      <c:pt idx="124">
                        <c:v>2268.4472660000001</c:v>
                      </c:pt>
                      <c:pt idx="125">
                        <c:v>2268.4472660000001</c:v>
                      </c:pt>
                      <c:pt idx="126">
                        <c:v>2280.7622879999999</c:v>
                      </c:pt>
                      <c:pt idx="127">
                        <c:v>2280.7622879999999</c:v>
                      </c:pt>
                      <c:pt idx="128">
                        <c:v>2280.7622879999999</c:v>
                      </c:pt>
                      <c:pt idx="129">
                        <c:v>2268.4472660000001</c:v>
                      </c:pt>
                      <c:pt idx="130">
                        <c:v>2280.7622879999999</c:v>
                      </c:pt>
                      <c:pt idx="131">
                        <c:v>2280.7622879999999</c:v>
                      </c:pt>
                      <c:pt idx="132">
                        <c:v>2243.8172219999997</c:v>
                      </c:pt>
                      <c:pt idx="133">
                        <c:v>2256.1322439999999</c:v>
                      </c:pt>
                      <c:pt idx="134">
                        <c:v>2256.1322439999999</c:v>
                      </c:pt>
                      <c:pt idx="135">
                        <c:v>2256.1322439999999</c:v>
                      </c:pt>
                      <c:pt idx="136">
                        <c:v>2268.4472660000001</c:v>
                      </c:pt>
                      <c:pt idx="137">
                        <c:v>2280.7622879999999</c:v>
                      </c:pt>
                      <c:pt idx="138">
                        <c:v>2256.1322439999999</c:v>
                      </c:pt>
                      <c:pt idx="139">
                        <c:v>2280.7622879999999</c:v>
                      </c:pt>
                      <c:pt idx="140">
                        <c:v>2268.4472660000001</c:v>
                      </c:pt>
                      <c:pt idx="141">
                        <c:v>2280.7622879999999</c:v>
                      </c:pt>
                      <c:pt idx="142">
                        <c:v>2256.1322439999999</c:v>
                      </c:pt>
                      <c:pt idx="143">
                        <c:v>2268.4472660000001</c:v>
                      </c:pt>
                      <c:pt idx="144">
                        <c:v>1972.8867379999999</c:v>
                      </c:pt>
                      <c:pt idx="145">
                        <c:v>1628.066122</c:v>
                      </c:pt>
                      <c:pt idx="146">
                        <c:v>1295.560528</c:v>
                      </c:pt>
                      <c:pt idx="147">
                        <c:v>1160.095286</c:v>
                      </c:pt>
                      <c:pt idx="148">
                        <c:v>1233.985418</c:v>
                      </c:pt>
                      <c:pt idx="149">
                        <c:v>1554.17599</c:v>
                      </c:pt>
                      <c:pt idx="150">
                        <c:v>1418.710748</c:v>
                      </c:pt>
                      <c:pt idx="151">
                        <c:v>1172.410308</c:v>
                      </c:pt>
                      <c:pt idx="152">
                        <c:v>1098.520176</c:v>
                      </c:pt>
                      <c:pt idx="153">
                        <c:v>1184.72533</c:v>
                      </c:pt>
                      <c:pt idx="154">
                        <c:v>1480.285858</c:v>
                      </c:pt>
                      <c:pt idx="155">
                        <c:v>1480.285858</c:v>
                      </c:pt>
                      <c:pt idx="156">
                        <c:v>1431.02577</c:v>
                      </c:pt>
                      <c:pt idx="157">
                        <c:v>1332.505594</c:v>
                      </c:pt>
                      <c:pt idx="158">
                        <c:v>1529.545946</c:v>
                      </c:pt>
                      <c:pt idx="159">
                        <c:v>1172.410308</c:v>
                      </c:pt>
                      <c:pt idx="160">
                        <c:v>1123.15022</c:v>
                      </c:pt>
                      <c:pt idx="161">
                        <c:v>1184.72533</c:v>
                      </c:pt>
                      <c:pt idx="162">
                        <c:v>1431.02577</c:v>
                      </c:pt>
                      <c:pt idx="163">
                        <c:v>1738.9013199999999</c:v>
                      </c:pt>
                      <c:pt idx="164">
                        <c:v>1677.3262099999999</c:v>
                      </c:pt>
                      <c:pt idx="165">
                        <c:v>1578.806034</c:v>
                      </c:pt>
                      <c:pt idx="166">
                        <c:v>1197.040352</c:v>
                      </c:pt>
                      <c:pt idx="167">
                        <c:v>1000</c:v>
                      </c:pt>
                      <c:pt idx="168">
                        <c:v>1000</c:v>
                      </c:pt>
                      <c:pt idx="169">
                        <c:v>1000</c:v>
                      </c:pt>
                      <c:pt idx="170">
                        <c:v>1000</c:v>
                      </c:pt>
                      <c:pt idx="171">
                        <c:v>1024.630044</c:v>
                      </c:pt>
                      <c:pt idx="172">
                        <c:v>1123.15022</c:v>
                      </c:pt>
                      <c:pt idx="173">
                        <c:v>1344.820616</c:v>
                      </c:pt>
                      <c:pt idx="174">
                        <c:v>1406.395726</c:v>
                      </c:pt>
                      <c:pt idx="175">
                        <c:v>1443.340792</c:v>
                      </c:pt>
                      <c:pt idx="176">
                        <c:v>1233.985418</c:v>
                      </c:pt>
                      <c:pt idx="177">
                        <c:v>1012.315022</c:v>
                      </c:pt>
                      <c:pt idx="178">
                        <c:v>1000</c:v>
                      </c:pt>
                      <c:pt idx="179">
                        <c:v>1012.315022</c:v>
                      </c:pt>
                      <c:pt idx="180">
                        <c:v>1012.315022</c:v>
                      </c:pt>
                      <c:pt idx="181">
                        <c:v>1012.315022</c:v>
                      </c:pt>
                      <c:pt idx="182">
                        <c:v>1012.315022</c:v>
                      </c:pt>
                      <c:pt idx="183">
                        <c:v>1012.315022</c:v>
                      </c:pt>
                      <c:pt idx="184">
                        <c:v>1012.315022</c:v>
                      </c:pt>
                      <c:pt idx="185">
                        <c:v>1012.315022</c:v>
                      </c:pt>
                      <c:pt idx="186">
                        <c:v>1012.315022</c:v>
                      </c:pt>
                      <c:pt idx="187">
                        <c:v>1012.315022</c:v>
                      </c:pt>
                      <c:pt idx="188">
                        <c:v>1098.520176</c:v>
                      </c:pt>
                      <c:pt idx="189">
                        <c:v>1246.30044</c:v>
                      </c:pt>
                      <c:pt idx="190">
                        <c:v>1603.436078</c:v>
                      </c:pt>
                      <c:pt idx="191">
                        <c:v>1504.915902</c:v>
                      </c:pt>
                      <c:pt idx="192">
                        <c:v>1381.765682</c:v>
                      </c:pt>
                      <c:pt idx="193">
                        <c:v>1344.820616</c:v>
                      </c:pt>
                      <c:pt idx="194">
                        <c:v>1258.615462</c:v>
                      </c:pt>
                      <c:pt idx="195">
                        <c:v>1381.765682</c:v>
                      </c:pt>
                      <c:pt idx="196">
                        <c:v>1258.615462</c:v>
                      </c:pt>
                      <c:pt idx="197">
                        <c:v>1000</c:v>
                      </c:pt>
                      <c:pt idx="198">
                        <c:v>1000</c:v>
                      </c:pt>
                      <c:pt idx="199">
                        <c:v>1036.945066</c:v>
                      </c:pt>
                      <c:pt idx="200">
                        <c:v>1036.945066</c:v>
                      </c:pt>
                      <c:pt idx="201">
                        <c:v>1147.780264</c:v>
                      </c:pt>
                      <c:pt idx="202">
                        <c:v>1172.410308</c:v>
                      </c:pt>
                      <c:pt idx="203">
                        <c:v>1197.040352</c:v>
                      </c:pt>
                      <c:pt idx="204">
                        <c:v>1246.30044</c:v>
                      </c:pt>
                      <c:pt idx="205">
                        <c:v>1332.505594</c:v>
                      </c:pt>
                      <c:pt idx="206">
                        <c:v>1394.080704</c:v>
                      </c:pt>
                      <c:pt idx="207">
                        <c:v>1504.915902</c:v>
                      </c:pt>
                      <c:pt idx="208">
                        <c:v>1529.545946</c:v>
                      </c:pt>
                      <c:pt idx="209">
                        <c:v>1455.655814</c:v>
                      </c:pt>
                      <c:pt idx="210">
                        <c:v>1320.190572</c:v>
                      </c:pt>
                      <c:pt idx="211">
                        <c:v>1221.670396</c:v>
                      </c:pt>
                      <c:pt idx="212">
                        <c:v>1172.410308</c:v>
                      </c:pt>
                      <c:pt idx="213">
                        <c:v>1160.095286</c:v>
                      </c:pt>
                      <c:pt idx="214">
                        <c:v>1147.780264</c:v>
                      </c:pt>
                      <c:pt idx="215">
                        <c:v>1184.72533</c:v>
                      </c:pt>
                      <c:pt idx="216">
                        <c:v>1246.30044</c:v>
                      </c:pt>
                      <c:pt idx="217">
                        <c:v>1307.87555</c:v>
                      </c:pt>
                      <c:pt idx="218">
                        <c:v>1381.765682</c:v>
                      </c:pt>
                      <c:pt idx="219">
                        <c:v>1443.340792</c:v>
                      </c:pt>
                      <c:pt idx="220">
                        <c:v>1812.7914519999999</c:v>
                      </c:pt>
                      <c:pt idx="221">
                        <c:v>1615.7511</c:v>
                      </c:pt>
                      <c:pt idx="222">
                        <c:v>1197.040352</c:v>
                      </c:pt>
                      <c:pt idx="223">
                        <c:v>1320.190572</c:v>
                      </c:pt>
                      <c:pt idx="224">
                        <c:v>1788.1614079999999</c:v>
                      </c:pt>
                      <c:pt idx="225">
                        <c:v>1997.5167820000001</c:v>
                      </c:pt>
                      <c:pt idx="226">
                        <c:v>2022.1468259999999</c:v>
                      </c:pt>
                      <c:pt idx="227">
                        <c:v>1972.8867379999999</c:v>
                      </c:pt>
                      <c:pt idx="228">
                        <c:v>1935.9416719999999</c:v>
                      </c:pt>
                      <c:pt idx="229">
                        <c:v>1837.4214959999999</c:v>
                      </c:pt>
                      <c:pt idx="230">
                        <c:v>1726.5862979999999</c:v>
                      </c:pt>
                      <c:pt idx="231">
                        <c:v>1726.5862979999999</c:v>
                      </c:pt>
                      <c:pt idx="232">
                        <c:v>1307.87555</c:v>
                      </c:pt>
                      <c:pt idx="233">
                        <c:v>1258.615462</c:v>
                      </c:pt>
                      <c:pt idx="234">
                        <c:v>1246.30044</c:v>
                      </c:pt>
                      <c:pt idx="235">
                        <c:v>1049.260088</c:v>
                      </c:pt>
                      <c:pt idx="236">
                        <c:v>1061.57511</c:v>
                      </c:pt>
                      <c:pt idx="237">
                        <c:v>1049.260088</c:v>
                      </c:pt>
                      <c:pt idx="238">
                        <c:v>1049.260088</c:v>
                      </c:pt>
                      <c:pt idx="239">
                        <c:v>1049.260088</c:v>
                      </c:pt>
                      <c:pt idx="240">
                        <c:v>1049.260088</c:v>
                      </c:pt>
                      <c:pt idx="241">
                        <c:v>1086.205154</c:v>
                      </c:pt>
                      <c:pt idx="242">
                        <c:v>1197.040352</c:v>
                      </c:pt>
                      <c:pt idx="243">
                        <c:v>1344.820616</c:v>
                      </c:pt>
                      <c:pt idx="244">
                        <c:v>1640.3811439999999</c:v>
                      </c:pt>
                      <c:pt idx="245">
                        <c:v>1615.7511</c:v>
                      </c:pt>
                      <c:pt idx="246">
                        <c:v>1320.190572</c:v>
                      </c:pt>
                      <c:pt idx="247">
                        <c:v>1591.121056</c:v>
                      </c:pt>
                      <c:pt idx="248">
                        <c:v>1665.0111879999999</c:v>
                      </c:pt>
                      <c:pt idx="249">
                        <c:v>1738.9013199999999</c:v>
                      </c:pt>
                      <c:pt idx="250">
                        <c:v>1591.121056</c:v>
                      </c:pt>
                      <c:pt idx="251">
                        <c:v>1665.0111879999999</c:v>
                      </c:pt>
                      <c:pt idx="252">
                        <c:v>2083.7219359999999</c:v>
                      </c:pt>
                      <c:pt idx="253">
                        <c:v>2268.4472660000001</c:v>
                      </c:pt>
                      <c:pt idx="254">
                        <c:v>2268.4472660000001</c:v>
                      </c:pt>
                      <c:pt idx="255">
                        <c:v>2256.1322439999999</c:v>
                      </c:pt>
                      <c:pt idx="256">
                        <c:v>1714.2712759999999</c:v>
                      </c:pt>
                      <c:pt idx="257">
                        <c:v>1788.1614079999999</c:v>
                      </c:pt>
                      <c:pt idx="258">
                        <c:v>1689.6412319999999</c:v>
                      </c:pt>
                      <c:pt idx="259">
                        <c:v>1628.066122</c:v>
                      </c:pt>
                      <c:pt idx="260">
                        <c:v>1640.3811439999999</c:v>
                      </c:pt>
                      <c:pt idx="261">
                        <c:v>1775.8463859999999</c:v>
                      </c:pt>
                      <c:pt idx="262">
                        <c:v>1874.3665619999999</c:v>
                      </c:pt>
                      <c:pt idx="263">
                        <c:v>1406.395726</c:v>
                      </c:pt>
                      <c:pt idx="264">
                        <c:v>1578.806034</c:v>
                      </c:pt>
                      <c:pt idx="265">
                        <c:v>1529.545946</c:v>
                      </c:pt>
                      <c:pt idx="266">
                        <c:v>1517.230924</c:v>
                      </c:pt>
                      <c:pt idx="267">
                        <c:v>1517.230924</c:v>
                      </c:pt>
                      <c:pt idx="268">
                        <c:v>1923.6266499999999</c:v>
                      </c:pt>
                      <c:pt idx="269">
                        <c:v>1837.4214959999999</c:v>
                      </c:pt>
                      <c:pt idx="270">
                        <c:v>2059.0918919999999</c:v>
                      </c:pt>
                      <c:pt idx="271">
                        <c:v>1812.7914519999999</c:v>
                      </c:pt>
                      <c:pt idx="272">
                        <c:v>1455.655814</c:v>
                      </c:pt>
                      <c:pt idx="273">
                        <c:v>1554.17599</c:v>
                      </c:pt>
                      <c:pt idx="274">
                        <c:v>1837.4214959999999</c:v>
                      </c:pt>
                      <c:pt idx="275">
                        <c:v>1985.2017599999999</c:v>
                      </c:pt>
                      <c:pt idx="276">
                        <c:v>2132.9820239999999</c:v>
                      </c:pt>
                      <c:pt idx="277">
                        <c:v>2108.3519799999999</c:v>
                      </c:pt>
                      <c:pt idx="278">
                        <c:v>2009.8318039999999</c:v>
                      </c:pt>
                      <c:pt idx="279">
                        <c:v>2157.6120679999999</c:v>
                      </c:pt>
                      <c:pt idx="280">
                        <c:v>2108.3519799999999</c:v>
                      </c:pt>
                      <c:pt idx="281">
                        <c:v>2182.2421119999999</c:v>
                      </c:pt>
                      <c:pt idx="282">
                        <c:v>1862.0515399999999</c:v>
                      </c:pt>
                      <c:pt idx="283">
                        <c:v>1677.3262099999999</c:v>
                      </c:pt>
                      <c:pt idx="284">
                        <c:v>1862.0515399999999</c:v>
                      </c:pt>
                      <c:pt idx="285">
                        <c:v>1972.8867379999999</c:v>
                      </c:pt>
                      <c:pt idx="286">
                        <c:v>1997.5167820000001</c:v>
                      </c:pt>
                      <c:pt idx="287">
                        <c:v>1874.3665619999999</c:v>
                      </c:pt>
                      <c:pt idx="288">
                        <c:v>2132.9820239999999</c:v>
                      </c:pt>
                      <c:pt idx="289">
                        <c:v>2009.8318039999999</c:v>
                      </c:pt>
                      <c:pt idx="290">
                        <c:v>1751.2163419999999</c:v>
                      </c:pt>
                      <c:pt idx="291">
                        <c:v>1640.3811439999999</c:v>
                      </c:pt>
                      <c:pt idx="292">
                        <c:v>1295.560528</c:v>
                      </c:pt>
                      <c:pt idx="293">
                        <c:v>1246.30044</c:v>
                      </c:pt>
                      <c:pt idx="294">
                        <c:v>1480.285858</c:v>
                      </c:pt>
                      <c:pt idx="295">
                        <c:v>1480.285858</c:v>
                      </c:pt>
                      <c:pt idx="296">
                        <c:v>1775.8463859999999</c:v>
                      </c:pt>
                      <c:pt idx="297">
                        <c:v>1652.6961659999999</c:v>
                      </c:pt>
                      <c:pt idx="298">
                        <c:v>1628.066122</c:v>
                      </c:pt>
                      <c:pt idx="299">
                        <c:v>1591.121056</c:v>
                      </c:pt>
                      <c:pt idx="300">
                        <c:v>1480.285858</c:v>
                      </c:pt>
                      <c:pt idx="301">
                        <c:v>1431.02577</c:v>
                      </c:pt>
                      <c:pt idx="302">
                        <c:v>1443.340792</c:v>
                      </c:pt>
                      <c:pt idx="303">
                        <c:v>1357.135638</c:v>
                      </c:pt>
                      <c:pt idx="304">
                        <c:v>1344.820616</c:v>
                      </c:pt>
                      <c:pt idx="305">
                        <c:v>1381.765682</c:v>
                      </c:pt>
                      <c:pt idx="306">
                        <c:v>1381.765682</c:v>
                      </c:pt>
                      <c:pt idx="307">
                        <c:v>1529.545946</c:v>
                      </c:pt>
                      <c:pt idx="308">
                        <c:v>1603.436078</c:v>
                      </c:pt>
                      <c:pt idx="309">
                        <c:v>1960.5717159999999</c:v>
                      </c:pt>
                      <c:pt idx="310">
                        <c:v>1960.5717159999999</c:v>
                      </c:pt>
                      <c:pt idx="311">
                        <c:v>1812.7914519999999</c:v>
                      </c:pt>
                      <c:pt idx="312">
                        <c:v>1960.5717159999999</c:v>
                      </c:pt>
                      <c:pt idx="313">
                        <c:v>2034.4618479999999</c:v>
                      </c:pt>
                      <c:pt idx="314">
                        <c:v>1701.9562539999997</c:v>
                      </c:pt>
                      <c:pt idx="315">
                        <c:v>1443.340792</c:v>
                      </c:pt>
                      <c:pt idx="316">
                        <c:v>1246.30044</c:v>
                      </c:pt>
                      <c:pt idx="317">
                        <c:v>1233.985418</c:v>
                      </c:pt>
                      <c:pt idx="318">
                        <c:v>1110.835198</c:v>
                      </c:pt>
                      <c:pt idx="319">
                        <c:v>1061.57511</c:v>
                      </c:pt>
                      <c:pt idx="320">
                        <c:v>1086.205154</c:v>
                      </c:pt>
                      <c:pt idx="321">
                        <c:v>1184.72533</c:v>
                      </c:pt>
                      <c:pt idx="322">
                        <c:v>1147.780264</c:v>
                      </c:pt>
                      <c:pt idx="323">
                        <c:v>1160.095286</c:v>
                      </c:pt>
                      <c:pt idx="324">
                        <c:v>1184.72533</c:v>
                      </c:pt>
                      <c:pt idx="325">
                        <c:v>1197.040352</c:v>
                      </c:pt>
                      <c:pt idx="326">
                        <c:v>1197.040352</c:v>
                      </c:pt>
                      <c:pt idx="327">
                        <c:v>1184.72533</c:v>
                      </c:pt>
                      <c:pt idx="328">
                        <c:v>1209.355374</c:v>
                      </c:pt>
                      <c:pt idx="329">
                        <c:v>1246.30044</c:v>
                      </c:pt>
                      <c:pt idx="330">
                        <c:v>1258.615462</c:v>
                      </c:pt>
                      <c:pt idx="331">
                        <c:v>1246.30044</c:v>
                      </c:pt>
                      <c:pt idx="332">
                        <c:v>1283.245506</c:v>
                      </c:pt>
                      <c:pt idx="333">
                        <c:v>1369.45066</c:v>
                      </c:pt>
                      <c:pt idx="334">
                        <c:v>1775.8463859999999</c:v>
                      </c:pt>
                      <c:pt idx="335">
                        <c:v>2022.1468259999999</c:v>
                      </c:pt>
                      <c:pt idx="336">
                        <c:v>1751.2163419999999</c:v>
                      </c:pt>
                      <c:pt idx="337">
                        <c:v>1320.190572</c:v>
                      </c:pt>
                      <c:pt idx="338">
                        <c:v>1357.135638</c:v>
                      </c:pt>
                      <c:pt idx="339">
                        <c:v>1837.4214959999999</c:v>
                      </c:pt>
                      <c:pt idx="340">
                        <c:v>1985.2017599999999</c:v>
                      </c:pt>
                      <c:pt idx="341">
                        <c:v>2083.7219359999999</c:v>
                      </c:pt>
                      <c:pt idx="342">
                        <c:v>2219.1871780000001</c:v>
                      </c:pt>
                      <c:pt idx="343">
                        <c:v>2256.1322439999999</c:v>
                      </c:pt>
                      <c:pt idx="344">
                        <c:v>2231.5021999999999</c:v>
                      </c:pt>
                      <c:pt idx="345">
                        <c:v>1911.3116279999999</c:v>
                      </c:pt>
                      <c:pt idx="346">
                        <c:v>1701.9562539999997</c:v>
                      </c:pt>
                      <c:pt idx="347">
                        <c:v>1935.9416719999999</c:v>
                      </c:pt>
                      <c:pt idx="348">
                        <c:v>2034.4618479999999</c:v>
                      </c:pt>
                      <c:pt idx="349">
                        <c:v>2059.0918919999999</c:v>
                      </c:pt>
                      <c:pt idx="350">
                        <c:v>1997.5167820000001</c:v>
                      </c:pt>
                      <c:pt idx="351">
                        <c:v>2022.1468259999999</c:v>
                      </c:pt>
                      <c:pt idx="352">
                        <c:v>1800.4764299999999</c:v>
                      </c:pt>
                      <c:pt idx="353">
                        <c:v>2145.2970459999997</c:v>
                      </c:pt>
                      <c:pt idx="354">
                        <c:v>1775.8463859999999</c:v>
                      </c:pt>
                      <c:pt idx="355">
                        <c:v>1886.6815839999999</c:v>
                      </c:pt>
                      <c:pt idx="356">
                        <c:v>1689.6412319999999</c:v>
                      </c:pt>
                      <c:pt idx="357">
                        <c:v>1357.135638</c:v>
                      </c:pt>
                      <c:pt idx="358">
                        <c:v>1221.670396</c:v>
                      </c:pt>
                      <c:pt idx="359">
                        <c:v>1307.87555</c:v>
                      </c:pt>
                      <c:pt idx="360">
                        <c:v>1344.820616</c:v>
                      </c:pt>
                      <c:pt idx="361">
                        <c:v>1418.710748</c:v>
                      </c:pt>
                      <c:pt idx="362">
                        <c:v>1800.4764299999999</c:v>
                      </c:pt>
                      <c:pt idx="363">
                        <c:v>1985.2017599999999</c:v>
                      </c:pt>
                      <c:pt idx="364">
                        <c:v>1948.2566939999999</c:v>
                      </c:pt>
                      <c:pt idx="365">
                        <c:v>1935.9416719999999</c:v>
                      </c:pt>
                      <c:pt idx="366">
                        <c:v>1554.17599</c:v>
                      </c:pt>
                      <c:pt idx="367">
                        <c:v>1751.2163419999999</c:v>
                      </c:pt>
                      <c:pt idx="368">
                        <c:v>1751.2163419999999</c:v>
                      </c:pt>
                      <c:pt idx="369">
                        <c:v>1775.8463859999999</c:v>
                      </c:pt>
                      <c:pt idx="370">
                        <c:v>1394.080704</c:v>
                      </c:pt>
                      <c:pt idx="371">
                        <c:v>1123.15022</c:v>
                      </c:pt>
                      <c:pt idx="372">
                        <c:v>1209.355374</c:v>
                      </c:pt>
                      <c:pt idx="373">
                        <c:v>1197.040352</c:v>
                      </c:pt>
                      <c:pt idx="374">
                        <c:v>1135.465242</c:v>
                      </c:pt>
                      <c:pt idx="375">
                        <c:v>1110.835198</c:v>
                      </c:pt>
                      <c:pt idx="376">
                        <c:v>1110.835198</c:v>
                      </c:pt>
                      <c:pt idx="377">
                        <c:v>1147.780264</c:v>
                      </c:pt>
                      <c:pt idx="378">
                        <c:v>1184.72533</c:v>
                      </c:pt>
                      <c:pt idx="379">
                        <c:v>1320.190572</c:v>
                      </c:pt>
                      <c:pt idx="380">
                        <c:v>1160.095286</c:v>
                      </c:pt>
                      <c:pt idx="381">
                        <c:v>1197.040352</c:v>
                      </c:pt>
                      <c:pt idx="382">
                        <c:v>1295.560528</c:v>
                      </c:pt>
                      <c:pt idx="383">
                        <c:v>1443.340792</c:v>
                      </c:pt>
                      <c:pt idx="384">
                        <c:v>1800.4764299999999</c:v>
                      </c:pt>
                      <c:pt idx="385">
                        <c:v>1960.5717159999999</c:v>
                      </c:pt>
                      <c:pt idx="386">
                        <c:v>1775.8463859999999</c:v>
                      </c:pt>
                      <c:pt idx="387">
                        <c:v>1394.080704</c:v>
                      </c:pt>
                      <c:pt idx="388">
                        <c:v>1566.491012</c:v>
                      </c:pt>
                      <c:pt idx="389">
                        <c:v>1578.806034</c:v>
                      </c:pt>
                      <c:pt idx="390">
                        <c:v>1517.230924</c:v>
                      </c:pt>
                      <c:pt idx="391">
                        <c:v>1332.505594</c:v>
                      </c:pt>
                      <c:pt idx="392">
                        <c:v>1172.410308</c:v>
                      </c:pt>
                      <c:pt idx="393">
                        <c:v>1172.410308</c:v>
                      </c:pt>
                      <c:pt idx="394">
                        <c:v>1295.560528</c:v>
                      </c:pt>
                      <c:pt idx="395">
                        <c:v>1738.9013199999999</c:v>
                      </c:pt>
                      <c:pt idx="396">
                        <c:v>1652.6961659999999</c:v>
                      </c:pt>
                      <c:pt idx="397">
                        <c:v>1862.0515399999999</c:v>
                      </c:pt>
                      <c:pt idx="398">
                        <c:v>1948.2566939999999</c:v>
                      </c:pt>
                      <c:pt idx="399">
                        <c:v>1972.8867379999999</c:v>
                      </c:pt>
                      <c:pt idx="400">
                        <c:v>1566.491012</c:v>
                      </c:pt>
                      <c:pt idx="401">
                        <c:v>1849.7365179999997</c:v>
                      </c:pt>
                      <c:pt idx="402">
                        <c:v>1985.2017599999999</c:v>
                      </c:pt>
                      <c:pt idx="403">
                        <c:v>1911.3116279999999</c:v>
                      </c:pt>
                      <c:pt idx="404">
                        <c:v>1923.6266499999999</c:v>
                      </c:pt>
                      <c:pt idx="405">
                        <c:v>1689.6412319999999</c:v>
                      </c:pt>
                      <c:pt idx="406">
                        <c:v>1517.230924</c:v>
                      </c:pt>
                      <c:pt idx="407">
                        <c:v>1443.340792</c:v>
                      </c:pt>
                      <c:pt idx="408">
                        <c:v>1418.710748</c:v>
                      </c:pt>
                      <c:pt idx="409">
                        <c:v>1837.4214959999999</c:v>
                      </c:pt>
                      <c:pt idx="410">
                        <c:v>2256.1322439999999</c:v>
                      </c:pt>
                      <c:pt idx="411">
                        <c:v>1763.5313639999999</c:v>
                      </c:pt>
                      <c:pt idx="412">
                        <c:v>1504.915902</c:v>
                      </c:pt>
                      <c:pt idx="413">
                        <c:v>1874.3665619999999</c:v>
                      </c:pt>
                      <c:pt idx="414">
                        <c:v>2120.6670020000001</c:v>
                      </c:pt>
                      <c:pt idx="415">
                        <c:v>2096.0369579999997</c:v>
                      </c:pt>
                      <c:pt idx="416">
                        <c:v>2096.0369579999997</c:v>
                      </c:pt>
                      <c:pt idx="417">
                        <c:v>2083.7219359999999</c:v>
                      </c:pt>
                      <c:pt idx="418">
                        <c:v>1960.5717159999999</c:v>
                      </c:pt>
                      <c:pt idx="419">
                        <c:v>2206.8721559999999</c:v>
                      </c:pt>
                      <c:pt idx="420">
                        <c:v>1788.1614079999999</c:v>
                      </c:pt>
                      <c:pt idx="421">
                        <c:v>2108.3519799999999</c:v>
                      </c:pt>
                      <c:pt idx="422">
                        <c:v>2083.7219359999999</c:v>
                      </c:pt>
                      <c:pt idx="423">
                        <c:v>2194.5571339999997</c:v>
                      </c:pt>
                      <c:pt idx="424">
                        <c:v>2231.5021999999999</c:v>
                      </c:pt>
                      <c:pt idx="425">
                        <c:v>1997.5167820000001</c:v>
                      </c:pt>
                      <c:pt idx="426">
                        <c:v>1911.3116279999999</c:v>
                      </c:pt>
                      <c:pt idx="427">
                        <c:v>1935.9416719999999</c:v>
                      </c:pt>
                      <c:pt idx="428">
                        <c:v>1935.9416719999999</c:v>
                      </c:pt>
                      <c:pt idx="429">
                        <c:v>2046.7768699999999</c:v>
                      </c:pt>
                      <c:pt idx="430">
                        <c:v>2034.4618479999999</c:v>
                      </c:pt>
                      <c:pt idx="431">
                        <c:v>2022.1468259999999</c:v>
                      </c:pt>
                      <c:pt idx="432">
                        <c:v>2022.1468259999999</c:v>
                      </c:pt>
                      <c:pt idx="433">
                        <c:v>2059.0918919999999</c:v>
                      </c:pt>
                      <c:pt idx="434">
                        <c:v>2096.0369579999997</c:v>
                      </c:pt>
                      <c:pt idx="435">
                        <c:v>2059.0918919999999</c:v>
                      </c:pt>
                      <c:pt idx="436">
                        <c:v>2071.4069140000001</c:v>
                      </c:pt>
                      <c:pt idx="437">
                        <c:v>2083.7219359999999</c:v>
                      </c:pt>
                      <c:pt idx="438">
                        <c:v>2083.7219359999999</c:v>
                      </c:pt>
                      <c:pt idx="439">
                        <c:v>2071.4069140000001</c:v>
                      </c:pt>
                      <c:pt idx="440">
                        <c:v>2046.7768699999999</c:v>
                      </c:pt>
                      <c:pt idx="441">
                        <c:v>2083.7219359999999</c:v>
                      </c:pt>
                      <c:pt idx="442">
                        <c:v>2083.7219359999999</c:v>
                      </c:pt>
                      <c:pt idx="443">
                        <c:v>2034.4618479999999</c:v>
                      </c:pt>
                      <c:pt idx="444">
                        <c:v>2022.1468259999999</c:v>
                      </c:pt>
                      <c:pt idx="445">
                        <c:v>1948.2566939999999</c:v>
                      </c:pt>
                      <c:pt idx="446">
                        <c:v>1911.3116279999999</c:v>
                      </c:pt>
                      <c:pt idx="447">
                        <c:v>1935.9416719999999</c:v>
                      </c:pt>
                      <c:pt idx="448">
                        <c:v>1566.491012</c:v>
                      </c:pt>
                      <c:pt idx="449">
                        <c:v>1960.5717159999999</c:v>
                      </c:pt>
                      <c:pt idx="450">
                        <c:v>1972.8867379999999</c:v>
                      </c:pt>
                      <c:pt idx="451">
                        <c:v>2009.8318039999999</c:v>
                      </c:pt>
                      <c:pt idx="452">
                        <c:v>1997.5167820000001</c:v>
                      </c:pt>
                      <c:pt idx="453">
                        <c:v>1972.8867379999999</c:v>
                      </c:pt>
                      <c:pt idx="454">
                        <c:v>1960.5717159999999</c:v>
                      </c:pt>
                      <c:pt idx="455">
                        <c:v>1960.5717159999999</c:v>
                      </c:pt>
                      <c:pt idx="456">
                        <c:v>1960.5717159999999</c:v>
                      </c:pt>
                      <c:pt idx="457">
                        <c:v>1923.6266499999999</c:v>
                      </c:pt>
                      <c:pt idx="458">
                        <c:v>1898.9966059999999</c:v>
                      </c:pt>
                      <c:pt idx="459">
                        <c:v>1972.8867379999999</c:v>
                      </c:pt>
                      <c:pt idx="460">
                        <c:v>1972.8867379999999</c:v>
                      </c:pt>
                      <c:pt idx="461">
                        <c:v>2022.1468259999999</c:v>
                      </c:pt>
                      <c:pt idx="462">
                        <c:v>1652.6961659999999</c:v>
                      </c:pt>
                      <c:pt idx="463">
                        <c:v>1492.60088</c:v>
                      </c:pt>
                      <c:pt idx="464">
                        <c:v>1628.066122</c:v>
                      </c:pt>
                      <c:pt idx="465">
                        <c:v>1923.6266499999999</c:v>
                      </c:pt>
                      <c:pt idx="466">
                        <c:v>2096.0369579999997</c:v>
                      </c:pt>
                      <c:pt idx="467">
                        <c:v>2145.2970459999997</c:v>
                      </c:pt>
                      <c:pt idx="468">
                        <c:v>2096.0369579999997</c:v>
                      </c:pt>
                      <c:pt idx="469">
                        <c:v>2059.0918919999999</c:v>
                      </c:pt>
                      <c:pt idx="470">
                        <c:v>1997.5167820000001</c:v>
                      </c:pt>
                      <c:pt idx="471">
                        <c:v>1960.5717159999999</c:v>
                      </c:pt>
                      <c:pt idx="472">
                        <c:v>1960.5717159999999</c:v>
                      </c:pt>
                      <c:pt idx="473">
                        <c:v>1935.9416719999999</c:v>
                      </c:pt>
                      <c:pt idx="474">
                        <c:v>1972.8867379999999</c:v>
                      </c:pt>
                      <c:pt idx="475">
                        <c:v>2009.8318039999999</c:v>
                      </c:pt>
                      <c:pt idx="476">
                        <c:v>2059.0918919999999</c:v>
                      </c:pt>
                      <c:pt idx="477">
                        <c:v>2083.7219359999999</c:v>
                      </c:pt>
                      <c:pt idx="478">
                        <c:v>2132.9820239999999</c:v>
                      </c:pt>
                      <c:pt idx="479">
                        <c:v>2194.5571339999997</c:v>
                      </c:pt>
                      <c:pt idx="480">
                        <c:v>1898.9966059999999</c:v>
                      </c:pt>
                      <c:pt idx="481">
                        <c:v>1443.340792</c:v>
                      </c:pt>
                      <c:pt idx="482">
                        <c:v>1775.8463859999999</c:v>
                      </c:pt>
                      <c:pt idx="483">
                        <c:v>1960.5717159999999</c:v>
                      </c:pt>
                      <c:pt idx="484">
                        <c:v>1849.7365179999997</c:v>
                      </c:pt>
                      <c:pt idx="485">
                        <c:v>1825.1064739999999</c:v>
                      </c:pt>
                      <c:pt idx="486">
                        <c:v>1886.6815839999999</c:v>
                      </c:pt>
                      <c:pt idx="487">
                        <c:v>1874.3665619999999</c:v>
                      </c:pt>
                      <c:pt idx="488">
                        <c:v>1960.5717159999999</c:v>
                      </c:pt>
                      <c:pt idx="489">
                        <c:v>1997.5167820000001</c:v>
                      </c:pt>
                      <c:pt idx="490">
                        <c:v>1923.6266499999999</c:v>
                      </c:pt>
                      <c:pt idx="491">
                        <c:v>1738.9013199999999</c:v>
                      </c:pt>
                      <c:pt idx="492">
                        <c:v>1615.7511</c:v>
                      </c:pt>
                      <c:pt idx="493">
                        <c:v>1812.7914519999999</c:v>
                      </c:pt>
                      <c:pt idx="494">
                        <c:v>1628.066122</c:v>
                      </c:pt>
                      <c:pt idx="495">
                        <c:v>1837.4214959999999</c:v>
                      </c:pt>
                      <c:pt idx="496">
                        <c:v>1357.135638</c:v>
                      </c:pt>
                      <c:pt idx="497">
                        <c:v>1295.560528</c:v>
                      </c:pt>
                      <c:pt idx="498">
                        <c:v>1788.1614079999999</c:v>
                      </c:pt>
                      <c:pt idx="499">
                        <c:v>2108.3519799999999</c:v>
                      </c:pt>
                      <c:pt idx="500">
                        <c:v>2231.5021999999999</c:v>
                      </c:pt>
                      <c:pt idx="501">
                        <c:v>2157.6120679999999</c:v>
                      </c:pt>
                      <c:pt idx="502">
                        <c:v>2034.4618479999999</c:v>
                      </c:pt>
                      <c:pt idx="503">
                        <c:v>1972.8867379999999</c:v>
                      </c:pt>
                      <c:pt idx="504">
                        <c:v>1923.6266499999999</c:v>
                      </c:pt>
                      <c:pt idx="505">
                        <c:v>1960.5717159999999</c:v>
                      </c:pt>
                      <c:pt idx="506">
                        <c:v>1985.2017599999999</c:v>
                      </c:pt>
                      <c:pt idx="507">
                        <c:v>1997.5167820000001</c:v>
                      </c:pt>
                      <c:pt idx="508">
                        <c:v>1997.5167820000001</c:v>
                      </c:pt>
                      <c:pt idx="509">
                        <c:v>2022.1468259999999</c:v>
                      </c:pt>
                      <c:pt idx="510">
                        <c:v>2046.7768699999999</c:v>
                      </c:pt>
                      <c:pt idx="511">
                        <c:v>2034.4618479999999</c:v>
                      </c:pt>
                      <c:pt idx="512">
                        <c:v>2046.7768699999999</c:v>
                      </c:pt>
                      <c:pt idx="513">
                        <c:v>2059.0918919999999</c:v>
                      </c:pt>
                      <c:pt idx="514">
                        <c:v>2046.7768699999999</c:v>
                      </c:pt>
                      <c:pt idx="515">
                        <c:v>2046.7768699999999</c:v>
                      </c:pt>
                      <c:pt idx="516">
                        <c:v>2046.7768699999999</c:v>
                      </c:pt>
                      <c:pt idx="517">
                        <c:v>2046.7768699999999</c:v>
                      </c:pt>
                      <c:pt idx="518">
                        <c:v>2022.1468259999999</c:v>
                      </c:pt>
                      <c:pt idx="519">
                        <c:v>1972.8867379999999</c:v>
                      </c:pt>
                      <c:pt idx="520">
                        <c:v>1960.5717159999999</c:v>
                      </c:pt>
                      <c:pt idx="521">
                        <c:v>1997.5167820000001</c:v>
                      </c:pt>
                      <c:pt idx="522">
                        <c:v>2009.8318039999999</c:v>
                      </c:pt>
                      <c:pt idx="523">
                        <c:v>2157.6120679999999</c:v>
                      </c:pt>
                      <c:pt idx="524">
                        <c:v>1812.7914519999999</c:v>
                      </c:pt>
                      <c:pt idx="525">
                        <c:v>1431.02577</c:v>
                      </c:pt>
                      <c:pt idx="526">
                        <c:v>1628.066122</c:v>
                      </c:pt>
                      <c:pt idx="527">
                        <c:v>1738.9013199999999</c:v>
                      </c:pt>
                      <c:pt idx="528">
                        <c:v>1788.1614079999999</c:v>
                      </c:pt>
                      <c:pt idx="529">
                        <c:v>1775.8463859999999</c:v>
                      </c:pt>
                      <c:pt idx="530">
                        <c:v>1862.0515399999999</c:v>
                      </c:pt>
                      <c:pt idx="531">
                        <c:v>1935.9416719999999</c:v>
                      </c:pt>
                      <c:pt idx="532">
                        <c:v>1960.5717159999999</c:v>
                      </c:pt>
                      <c:pt idx="533">
                        <c:v>1935.9416719999999</c:v>
                      </c:pt>
                      <c:pt idx="534">
                        <c:v>1923.6266499999999</c:v>
                      </c:pt>
                      <c:pt idx="535">
                        <c:v>1997.5167820000001</c:v>
                      </c:pt>
                      <c:pt idx="536">
                        <c:v>1935.9416719999999</c:v>
                      </c:pt>
                      <c:pt idx="537">
                        <c:v>1935.9416719999999</c:v>
                      </c:pt>
                      <c:pt idx="538">
                        <c:v>1985.2017599999999</c:v>
                      </c:pt>
                      <c:pt idx="539">
                        <c:v>1874.3665619999999</c:v>
                      </c:pt>
                      <c:pt idx="540">
                        <c:v>1874.3665619999999</c:v>
                      </c:pt>
                      <c:pt idx="541">
                        <c:v>1874.3665619999999</c:v>
                      </c:pt>
                      <c:pt idx="542">
                        <c:v>1800.4764299999999</c:v>
                      </c:pt>
                      <c:pt idx="543">
                        <c:v>1381.765682</c:v>
                      </c:pt>
                      <c:pt idx="544">
                        <c:v>1295.560528</c:v>
                      </c:pt>
                      <c:pt idx="545">
                        <c:v>1788.1614079999999</c:v>
                      </c:pt>
                      <c:pt idx="546">
                        <c:v>1948.2566939999999</c:v>
                      </c:pt>
                      <c:pt idx="547">
                        <c:v>1985.2017599999999</c:v>
                      </c:pt>
                      <c:pt idx="548">
                        <c:v>2022.1468259999999</c:v>
                      </c:pt>
                      <c:pt idx="549">
                        <c:v>2022.1468259999999</c:v>
                      </c:pt>
                      <c:pt idx="550">
                        <c:v>2022.1468259999999</c:v>
                      </c:pt>
                      <c:pt idx="551">
                        <c:v>2046.7768699999999</c:v>
                      </c:pt>
                      <c:pt idx="552">
                        <c:v>2059.0918919999999</c:v>
                      </c:pt>
                      <c:pt idx="553">
                        <c:v>2096.0369579999997</c:v>
                      </c:pt>
                      <c:pt idx="554">
                        <c:v>2009.8318039999999</c:v>
                      </c:pt>
                      <c:pt idx="555">
                        <c:v>2071.4069140000001</c:v>
                      </c:pt>
                      <c:pt idx="556">
                        <c:v>2046.7768699999999</c:v>
                      </c:pt>
                      <c:pt idx="557">
                        <c:v>2096.0369579999997</c:v>
                      </c:pt>
                      <c:pt idx="558">
                        <c:v>2071.4069140000001</c:v>
                      </c:pt>
                      <c:pt idx="559">
                        <c:v>2120.6670020000001</c:v>
                      </c:pt>
                      <c:pt idx="560">
                        <c:v>1886.6815839999999</c:v>
                      </c:pt>
                      <c:pt idx="561">
                        <c:v>1529.545946</c:v>
                      </c:pt>
                      <c:pt idx="562">
                        <c:v>1369.45066</c:v>
                      </c:pt>
                      <c:pt idx="563">
                        <c:v>1492.60088</c:v>
                      </c:pt>
                      <c:pt idx="564">
                        <c:v>1455.655814</c:v>
                      </c:pt>
                      <c:pt idx="565">
                        <c:v>1455.655814</c:v>
                      </c:pt>
                      <c:pt idx="566">
                        <c:v>1529.545946</c:v>
                      </c:pt>
                      <c:pt idx="567">
                        <c:v>1862.0515399999999</c:v>
                      </c:pt>
                      <c:pt idx="568">
                        <c:v>1948.2566939999999</c:v>
                      </c:pt>
                      <c:pt idx="569">
                        <c:v>1972.8867379999999</c:v>
                      </c:pt>
                      <c:pt idx="570">
                        <c:v>2046.7768699999999</c:v>
                      </c:pt>
                      <c:pt idx="571">
                        <c:v>2022.1468259999999</c:v>
                      </c:pt>
                      <c:pt idx="572">
                        <c:v>2059.0918919999999</c:v>
                      </c:pt>
                      <c:pt idx="573">
                        <c:v>2046.7768699999999</c:v>
                      </c:pt>
                      <c:pt idx="574">
                        <c:v>1862.0515399999999</c:v>
                      </c:pt>
                      <c:pt idx="575">
                        <c:v>1615.7511</c:v>
                      </c:pt>
                      <c:pt idx="576">
                        <c:v>1467.970836</c:v>
                      </c:pt>
                      <c:pt idx="577">
                        <c:v>1369.45066</c:v>
                      </c:pt>
                      <c:pt idx="578">
                        <c:v>1923.6266499999999</c:v>
                      </c:pt>
                      <c:pt idx="579">
                        <c:v>2034.4618479999999</c:v>
                      </c:pt>
                      <c:pt idx="580">
                        <c:v>2046.7768699999999</c:v>
                      </c:pt>
                      <c:pt idx="581">
                        <c:v>2059.0918919999999</c:v>
                      </c:pt>
                      <c:pt idx="582">
                        <c:v>2059.0918919999999</c:v>
                      </c:pt>
                      <c:pt idx="583">
                        <c:v>2096.0369579999997</c:v>
                      </c:pt>
                      <c:pt idx="584">
                        <c:v>2219.1871780000001</c:v>
                      </c:pt>
                      <c:pt idx="585">
                        <c:v>1948.2566939999999</c:v>
                      </c:pt>
                      <c:pt idx="586">
                        <c:v>1997.5167820000001</c:v>
                      </c:pt>
                      <c:pt idx="587">
                        <c:v>2096.0369579999997</c:v>
                      </c:pt>
                      <c:pt idx="588">
                        <c:v>1603.436078</c:v>
                      </c:pt>
                      <c:pt idx="589">
                        <c:v>1972.8867379999999</c:v>
                      </c:pt>
                      <c:pt idx="590">
                        <c:v>2280.7622879999999</c:v>
                      </c:pt>
                      <c:pt idx="591">
                        <c:v>2268.4472660000001</c:v>
                      </c:pt>
                      <c:pt idx="592">
                        <c:v>2256.1322439999999</c:v>
                      </c:pt>
                      <c:pt idx="593">
                        <c:v>2256.1322439999999</c:v>
                      </c:pt>
                      <c:pt idx="594">
                        <c:v>2268.4472660000001</c:v>
                      </c:pt>
                      <c:pt idx="595">
                        <c:v>2256.1322439999999</c:v>
                      </c:pt>
                      <c:pt idx="596">
                        <c:v>2268.4472660000001</c:v>
                      </c:pt>
                      <c:pt idx="597">
                        <c:v>2145.2970459999997</c:v>
                      </c:pt>
                      <c:pt idx="598">
                        <c:v>2059.0918919999999</c:v>
                      </c:pt>
                      <c:pt idx="599">
                        <c:v>1935.9416719999999</c:v>
                      </c:pt>
                      <c:pt idx="600">
                        <c:v>1726.5862979999999</c:v>
                      </c:pt>
                      <c:pt idx="601">
                        <c:v>1566.491012</c:v>
                      </c:pt>
                      <c:pt idx="602">
                        <c:v>1492.60088</c:v>
                      </c:pt>
                      <c:pt idx="603">
                        <c:v>1886.6815839999999</c:v>
                      </c:pt>
                      <c:pt idx="604">
                        <c:v>1886.6815839999999</c:v>
                      </c:pt>
                      <c:pt idx="605">
                        <c:v>1825.1064739999999</c:v>
                      </c:pt>
                      <c:pt idx="606">
                        <c:v>1837.4214959999999</c:v>
                      </c:pt>
                      <c:pt idx="607">
                        <c:v>1825.1064739999999</c:v>
                      </c:pt>
                      <c:pt idx="608">
                        <c:v>1837.4214959999999</c:v>
                      </c:pt>
                      <c:pt idx="609">
                        <c:v>1948.2566939999999</c:v>
                      </c:pt>
                      <c:pt idx="610">
                        <c:v>1714.2712759999999</c:v>
                      </c:pt>
                      <c:pt idx="611">
                        <c:v>1270.930484</c:v>
                      </c:pt>
                      <c:pt idx="612">
                        <c:v>1701.9562539999997</c:v>
                      </c:pt>
                      <c:pt idx="613">
                        <c:v>1837.4214959999999</c:v>
                      </c:pt>
                      <c:pt idx="614">
                        <c:v>1898.9966059999999</c:v>
                      </c:pt>
                      <c:pt idx="615">
                        <c:v>1492.60088</c:v>
                      </c:pt>
                      <c:pt idx="616">
                        <c:v>1517.230924</c:v>
                      </c:pt>
                      <c:pt idx="617">
                        <c:v>1788.1614079999999</c:v>
                      </c:pt>
                      <c:pt idx="618">
                        <c:v>1788.1614079999999</c:v>
                      </c:pt>
                      <c:pt idx="619">
                        <c:v>1825.1064739999999</c:v>
                      </c:pt>
                      <c:pt idx="620">
                        <c:v>1800.4764299999999</c:v>
                      </c:pt>
                      <c:pt idx="621">
                        <c:v>1837.4214959999999</c:v>
                      </c:pt>
                      <c:pt idx="622">
                        <c:v>1800.4764299999999</c:v>
                      </c:pt>
                      <c:pt idx="623">
                        <c:v>1997.5167820000001</c:v>
                      </c:pt>
                      <c:pt idx="624">
                        <c:v>1455.655814</c:v>
                      </c:pt>
                      <c:pt idx="625">
                        <c:v>1295.560528</c:v>
                      </c:pt>
                      <c:pt idx="626">
                        <c:v>1837.4214959999999</c:v>
                      </c:pt>
                      <c:pt idx="627">
                        <c:v>1862.0515399999999</c:v>
                      </c:pt>
                      <c:pt idx="628">
                        <c:v>1935.9416719999999</c:v>
                      </c:pt>
                      <c:pt idx="629">
                        <c:v>1874.3665619999999</c:v>
                      </c:pt>
                      <c:pt idx="630">
                        <c:v>1898.9966059999999</c:v>
                      </c:pt>
                      <c:pt idx="631">
                        <c:v>1935.9416719999999</c:v>
                      </c:pt>
                      <c:pt idx="632">
                        <c:v>1948.2566939999999</c:v>
                      </c:pt>
                      <c:pt idx="633">
                        <c:v>1948.2566939999999</c:v>
                      </c:pt>
                      <c:pt idx="634">
                        <c:v>1948.2566939999999</c:v>
                      </c:pt>
                      <c:pt idx="635">
                        <c:v>1948.2566939999999</c:v>
                      </c:pt>
                      <c:pt idx="636">
                        <c:v>1935.9416719999999</c:v>
                      </c:pt>
                      <c:pt idx="637">
                        <c:v>1935.9416719999999</c:v>
                      </c:pt>
                      <c:pt idx="638">
                        <c:v>1948.2566939999999</c:v>
                      </c:pt>
                      <c:pt idx="639">
                        <c:v>1948.2566939999999</c:v>
                      </c:pt>
                      <c:pt idx="640">
                        <c:v>1960.5717159999999</c:v>
                      </c:pt>
                      <c:pt idx="641">
                        <c:v>1948.2566939999999</c:v>
                      </c:pt>
                      <c:pt idx="642">
                        <c:v>1948.2566939999999</c:v>
                      </c:pt>
                      <c:pt idx="643">
                        <c:v>1972.8867379999999</c:v>
                      </c:pt>
                      <c:pt idx="644">
                        <c:v>1960.5717159999999</c:v>
                      </c:pt>
                      <c:pt idx="645">
                        <c:v>1985.2017599999999</c:v>
                      </c:pt>
                      <c:pt idx="646">
                        <c:v>2009.8318039999999</c:v>
                      </c:pt>
                      <c:pt idx="647">
                        <c:v>2034.4618479999999</c:v>
                      </c:pt>
                      <c:pt idx="648">
                        <c:v>2022.1468259999999</c:v>
                      </c:pt>
                      <c:pt idx="649">
                        <c:v>2022.1468259999999</c:v>
                      </c:pt>
                      <c:pt idx="650">
                        <c:v>1997.5167820000001</c:v>
                      </c:pt>
                      <c:pt idx="651">
                        <c:v>1985.2017599999999</c:v>
                      </c:pt>
                      <c:pt idx="652">
                        <c:v>1960.5717159999999</c:v>
                      </c:pt>
                      <c:pt idx="653">
                        <c:v>1935.9416719999999</c:v>
                      </c:pt>
                      <c:pt idx="654">
                        <c:v>1935.9416719999999</c:v>
                      </c:pt>
                      <c:pt idx="655">
                        <c:v>1935.9416719999999</c:v>
                      </c:pt>
                      <c:pt idx="656">
                        <c:v>1972.8867379999999</c:v>
                      </c:pt>
                      <c:pt idx="657">
                        <c:v>1960.5717159999999</c:v>
                      </c:pt>
                      <c:pt idx="658">
                        <c:v>1997.5167820000001</c:v>
                      </c:pt>
                      <c:pt idx="659">
                        <c:v>2022.1468259999999</c:v>
                      </c:pt>
                      <c:pt idx="660">
                        <c:v>2034.4618479999999</c:v>
                      </c:pt>
                      <c:pt idx="661">
                        <c:v>2059.0918919999999</c:v>
                      </c:pt>
                      <c:pt idx="662">
                        <c:v>2071.4069140000001</c:v>
                      </c:pt>
                      <c:pt idx="663">
                        <c:v>2132.9820239999999</c:v>
                      </c:pt>
                      <c:pt idx="664">
                        <c:v>2120.6670020000001</c:v>
                      </c:pt>
                      <c:pt idx="665">
                        <c:v>2108.3519799999999</c:v>
                      </c:pt>
                      <c:pt idx="666">
                        <c:v>2108.3519799999999</c:v>
                      </c:pt>
                      <c:pt idx="667">
                        <c:v>2120.6670020000001</c:v>
                      </c:pt>
                      <c:pt idx="668">
                        <c:v>2108.3519799999999</c:v>
                      </c:pt>
                      <c:pt idx="669">
                        <c:v>2108.3519799999999</c:v>
                      </c:pt>
                      <c:pt idx="670">
                        <c:v>2120.6670020000001</c:v>
                      </c:pt>
                      <c:pt idx="671">
                        <c:v>2108.3519799999999</c:v>
                      </c:pt>
                      <c:pt idx="672">
                        <c:v>2108.3519799999999</c:v>
                      </c:pt>
                      <c:pt idx="673">
                        <c:v>2132.9820239999999</c:v>
                      </c:pt>
                      <c:pt idx="674">
                        <c:v>2145.2970459999997</c:v>
                      </c:pt>
                      <c:pt idx="675">
                        <c:v>2108.3519799999999</c:v>
                      </c:pt>
                      <c:pt idx="676">
                        <c:v>2145.2970459999997</c:v>
                      </c:pt>
                      <c:pt idx="677">
                        <c:v>2120.6670020000001</c:v>
                      </c:pt>
                      <c:pt idx="678">
                        <c:v>2096.0369579999997</c:v>
                      </c:pt>
                      <c:pt idx="679">
                        <c:v>2120.6670020000001</c:v>
                      </c:pt>
                      <c:pt idx="680">
                        <c:v>2108.3519799999999</c:v>
                      </c:pt>
                      <c:pt idx="681">
                        <c:v>2108.3519799999999</c:v>
                      </c:pt>
                      <c:pt idx="682">
                        <c:v>2132.9820239999999</c:v>
                      </c:pt>
                      <c:pt idx="683">
                        <c:v>2120.6670020000001</c:v>
                      </c:pt>
                      <c:pt idx="684">
                        <c:v>2145.2970459999997</c:v>
                      </c:pt>
                      <c:pt idx="685">
                        <c:v>2145.2970459999997</c:v>
                      </c:pt>
                      <c:pt idx="686">
                        <c:v>2206.8721559999999</c:v>
                      </c:pt>
                      <c:pt idx="687">
                        <c:v>2206.8721559999999</c:v>
                      </c:pt>
                      <c:pt idx="688">
                        <c:v>2231.5021999999999</c:v>
                      </c:pt>
                      <c:pt idx="689">
                        <c:v>2219.1871780000001</c:v>
                      </c:pt>
                      <c:pt idx="690">
                        <c:v>2231.5021999999999</c:v>
                      </c:pt>
                      <c:pt idx="691">
                        <c:v>2219.1871780000001</c:v>
                      </c:pt>
                      <c:pt idx="692">
                        <c:v>2231.5021999999999</c:v>
                      </c:pt>
                      <c:pt idx="693">
                        <c:v>2256.1322439999999</c:v>
                      </c:pt>
                      <c:pt idx="694">
                        <c:v>2243.8172219999997</c:v>
                      </c:pt>
                      <c:pt idx="695">
                        <c:v>2231.5021999999999</c:v>
                      </c:pt>
                      <c:pt idx="696">
                        <c:v>2256.1322439999999</c:v>
                      </c:pt>
                      <c:pt idx="697">
                        <c:v>2256.1322439999999</c:v>
                      </c:pt>
                      <c:pt idx="698">
                        <c:v>2256.1322439999999</c:v>
                      </c:pt>
                      <c:pt idx="699">
                        <c:v>2256.1322439999999</c:v>
                      </c:pt>
                      <c:pt idx="700">
                        <c:v>2256.1322439999999</c:v>
                      </c:pt>
                      <c:pt idx="701">
                        <c:v>2231.5021999999999</c:v>
                      </c:pt>
                      <c:pt idx="702">
                        <c:v>2256.1322439999999</c:v>
                      </c:pt>
                      <c:pt idx="703">
                        <c:v>2256.1322439999999</c:v>
                      </c:pt>
                      <c:pt idx="704">
                        <c:v>2256.1322439999999</c:v>
                      </c:pt>
                      <c:pt idx="705">
                        <c:v>2256.1322439999999</c:v>
                      </c:pt>
                      <c:pt idx="706">
                        <c:v>2256.1322439999999</c:v>
                      </c:pt>
                      <c:pt idx="707">
                        <c:v>2256.1322439999999</c:v>
                      </c:pt>
                      <c:pt idx="708">
                        <c:v>2231.5021999999999</c:v>
                      </c:pt>
                      <c:pt idx="709">
                        <c:v>2256.1322439999999</c:v>
                      </c:pt>
                      <c:pt idx="710">
                        <c:v>2243.8172219999997</c:v>
                      </c:pt>
                      <c:pt idx="711">
                        <c:v>2256.1322439999999</c:v>
                      </c:pt>
                      <c:pt idx="712">
                        <c:v>2256.1322439999999</c:v>
                      </c:pt>
                      <c:pt idx="713">
                        <c:v>2243.8172219999997</c:v>
                      </c:pt>
                      <c:pt idx="714">
                        <c:v>2256.1322439999999</c:v>
                      </c:pt>
                      <c:pt idx="715">
                        <c:v>2256.1322439999999</c:v>
                      </c:pt>
                      <c:pt idx="716">
                        <c:v>2256.1322439999999</c:v>
                      </c:pt>
                      <c:pt idx="717">
                        <c:v>2256.1322439999999</c:v>
                      </c:pt>
                      <c:pt idx="718">
                        <c:v>2256.1322439999999</c:v>
                      </c:pt>
                      <c:pt idx="719">
                        <c:v>2256.1322439999999</c:v>
                      </c:pt>
                      <c:pt idx="720">
                        <c:v>2256.1322439999999</c:v>
                      </c:pt>
                      <c:pt idx="721">
                        <c:v>2256.1322439999999</c:v>
                      </c:pt>
                      <c:pt idx="722">
                        <c:v>2280.7622879999999</c:v>
                      </c:pt>
                      <c:pt idx="723">
                        <c:v>2280.7622879999999</c:v>
                      </c:pt>
                      <c:pt idx="724">
                        <c:v>2256.1322439999999</c:v>
                      </c:pt>
                      <c:pt idx="725">
                        <c:v>2256.1322439999999</c:v>
                      </c:pt>
                      <c:pt idx="726">
                        <c:v>2256.1322439999999</c:v>
                      </c:pt>
                      <c:pt idx="727">
                        <c:v>2280.7622879999999</c:v>
                      </c:pt>
                      <c:pt idx="728">
                        <c:v>2243.8172219999997</c:v>
                      </c:pt>
                      <c:pt idx="729">
                        <c:v>2268.4472660000001</c:v>
                      </c:pt>
                      <c:pt idx="730">
                        <c:v>2256.1322439999999</c:v>
                      </c:pt>
                      <c:pt idx="731">
                        <c:v>2268.4472660000001</c:v>
                      </c:pt>
                      <c:pt idx="732">
                        <c:v>2268.4472660000001</c:v>
                      </c:pt>
                      <c:pt idx="733">
                        <c:v>2256.1322439999999</c:v>
                      </c:pt>
                      <c:pt idx="734">
                        <c:v>2268.4472660000001</c:v>
                      </c:pt>
                      <c:pt idx="735">
                        <c:v>2268.4472660000001</c:v>
                      </c:pt>
                      <c:pt idx="736">
                        <c:v>2256.1322439999999</c:v>
                      </c:pt>
                      <c:pt idx="737">
                        <c:v>2268.4472660000001</c:v>
                      </c:pt>
                      <c:pt idx="738">
                        <c:v>2256.1322439999999</c:v>
                      </c:pt>
                      <c:pt idx="739">
                        <c:v>2268.4472660000001</c:v>
                      </c:pt>
                      <c:pt idx="740">
                        <c:v>2256.1322439999999</c:v>
                      </c:pt>
                      <c:pt idx="741">
                        <c:v>2268.4472660000001</c:v>
                      </c:pt>
                      <c:pt idx="742">
                        <c:v>2256.1322439999999</c:v>
                      </c:pt>
                      <c:pt idx="743">
                        <c:v>2280.7622879999999</c:v>
                      </c:pt>
                      <c:pt idx="744">
                        <c:v>2268.4472660000001</c:v>
                      </c:pt>
                      <c:pt idx="745">
                        <c:v>2256.1322439999999</c:v>
                      </c:pt>
                      <c:pt idx="746">
                        <c:v>2268.4472660000001</c:v>
                      </c:pt>
                      <c:pt idx="747">
                        <c:v>2268.4472660000001</c:v>
                      </c:pt>
                      <c:pt idx="748">
                        <c:v>2268.4472660000001</c:v>
                      </c:pt>
                      <c:pt idx="749">
                        <c:v>2256.1322439999999</c:v>
                      </c:pt>
                      <c:pt idx="750">
                        <c:v>2268.4472660000001</c:v>
                      </c:pt>
                      <c:pt idx="751">
                        <c:v>2256.1322439999999</c:v>
                      </c:pt>
                      <c:pt idx="752">
                        <c:v>2268.4472660000001</c:v>
                      </c:pt>
                      <c:pt idx="753">
                        <c:v>2256.1322439999999</c:v>
                      </c:pt>
                      <c:pt idx="754">
                        <c:v>2256.1322439999999</c:v>
                      </c:pt>
                      <c:pt idx="755">
                        <c:v>2268.4472660000001</c:v>
                      </c:pt>
                      <c:pt idx="756">
                        <c:v>2256.1322439999999</c:v>
                      </c:pt>
                      <c:pt idx="757">
                        <c:v>2256.1322439999999</c:v>
                      </c:pt>
                      <c:pt idx="758">
                        <c:v>2256.1322439999999</c:v>
                      </c:pt>
                      <c:pt idx="759">
                        <c:v>2256.1322439999999</c:v>
                      </c:pt>
                      <c:pt idx="760">
                        <c:v>2256.1322439999999</c:v>
                      </c:pt>
                      <c:pt idx="761">
                        <c:v>2256.1322439999999</c:v>
                      </c:pt>
                      <c:pt idx="762">
                        <c:v>2256.1322439999999</c:v>
                      </c:pt>
                      <c:pt idx="763">
                        <c:v>2256.1322439999999</c:v>
                      </c:pt>
                      <c:pt idx="764">
                        <c:v>2268.4472660000001</c:v>
                      </c:pt>
                      <c:pt idx="765">
                        <c:v>2256.1322439999999</c:v>
                      </c:pt>
                      <c:pt idx="766">
                        <c:v>2256.1322439999999</c:v>
                      </c:pt>
                      <c:pt idx="767">
                        <c:v>2256.1322439999999</c:v>
                      </c:pt>
                      <c:pt idx="768">
                        <c:v>2256.1322439999999</c:v>
                      </c:pt>
                      <c:pt idx="769">
                        <c:v>2268.4472660000001</c:v>
                      </c:pt>
                      <c:pt idx="770">
                        <c:v>2256.1322439999999</c:v>
                      </c:pt>
                      <c:pt idx="771">
                        <c:v>2256.1322439999999</c:v>
                      </c:pt>
                      <c:pt idx="772">
                        <c:v>2268.4472660000001</c:v>
                      </c:pt>
                      <c:pt idx="773">
                        <c:v>2256.1322439999999</c:v>
                      </c:pt>
                      <c:pt idx="774">
                        <c:v>2256.1322439999999</c:v>
                      </c:pt>
                      <c:pt idx="775">
                        <c:v>2268.4472660000001</c:v>
                      </c:pt>
                      <c:pt idx="776">
                        <c:v>2034.4618479999999</c:v>
                      </c:pt>
                      <c:pt idx="777">
                        <c:v>1591.121056</c:v>
                      </c:pt>
                      <c:pt idx="778">
                        <c:v>1591.121056</c:v>
                      </c:pt>
                      <c:pt idx="779">
                        <c:v>1591.121056</c:v>
                      </c:pt>
                      <c:pt idx="780">
                        <c:v>1591.121056</c:v>
                      </c:pt>
                      <c:pt idx="781">
                        <c:v>1591.121056</c:v>
                      </c:pt>
                      <c:pt idx="782">
                        <c:v>1591.121056</c:v>
                      </c:pt>
                      <c:pt idx="783">
                        <c:v>1825.1064739999999</c:v>
                      </c:pt>
                      <c:pt idx="784">
                        <c:v>2293.0773099999997</c:v>
                      </c:pt>
                      <c:pt idx="785">
                        <c:v>2293.0773099999997</c:v>
                      </c:pt>
                      <c:pt idx="786">
                        <c:v>2293.0773099999997</c:v>
                      </c:pt>
                      <c:pt idx="787">
                        <c:v>2293.0773099999997</c:v>
                      </c:pt>
                      <c:pt idx="788">
                        <c:v>2293.0773099999997</c:v>
                      </c:pt>
                      <c:pt idx="789">
                        <c:v>2293.0773099999997</c:v>
                      </c:pt>
                      <c:pt idx="790">
                        <c:v>2096.0369579999997</c:v>
                      </c:pt>
                      <c:pt idx="791">
                        <c:v>1640.3811439999999</c:v>
                      </c:pt>
                      <c:pt idx="792">
                        <c:v>1591.121056</c:v>
                      </c:pt>
                      <c:pt idx="793">
                        <c:v>1591.121056</c:v>
                      </c:pt>
                      <c:pt idx="794">
                        <c:v>1591.121056</c:v>
                      </c:pt>
                      <c:pt idx="795">
                        <c:v>1591.121056</c:v>
                      </c:pt>
                      <c:pt idx="796">
                        <c:v>1591.121056</c:v>
                      </c:pt>
                      <c:pt idx="797">
                        <c:v>1640.3811439999999</c:v>
                      </c:pt>
                      <c:pt idx="798">
                        <c:v>1628.066122</c:v>
                      </c:pt>
                      <c:pt idx="799">
                        <c:v>1628.066122</c:v>
                      </c:pt>
                      <c:pt idx="800">
                        <c:v>1628.066122</c:v>
                      </c:pt>
                      <c:pt idx="801">
                        <c:v>1640.3811439999999</c:v>
                      </c:pt>
                      <c:pt idx="802">
                        <c:v>1640.3811439999999</c:v>
                      </c:pt>
                      <c:pt idx="803">
                        <c:v>1701.9562539999997</c:v>
                      </c:pt>
                      <c:pt idx="804">
                        <c:v>2206.8721559999999</c:v>
                      </c:pt>
                      <c:pt idx="805">
                        <c:v>2293.0773099999997</c:v>
                      </c:pt>
                      <c:pt idx="806">
                        <c:v>2293.0773099999997</c:v>
                      </c:pt>
                      <c:pt idx="807">
                        <c:v>2293.0773099999997</c:v>
                      </c:pt>
                      <c:pt idx="808">
                        <c:v>2293.0773099999997</c:v>
                      </c:pt>
                      <c:pt idx="809">
                        <c:v>2293.0773099999997</c:v>
                      </c:pt>
                      <c:pt idx="810">
                        <c:v>2293.0773099999997</c:v>
                      </c:pt>
                      <c:pt idx="811">
                        <c:v>2280.7622879999999</c:v>
                      </c:pt>
                      <c:pt idx="812">
                        <c:v>2231.5021999999999</c:v>
                      </c:pt>
                      <c:pt idx="813">
                        <c:v>2157.6120679999999</c:v>
                      </c:pt>
                      <c:pt idx="814">
                        <c:v>2071.4069140000001</c:v>
                      </c:pt>
                      <c:pt idx="815">
                        <c:v>1997.5167820000001</c:v>
                      </c:pt>
                      <c:pt idx="816">
                        <c:v>1997.5167820000001</c:v>
                      </c:pt>
                      <c:pt idx="817">
                        <c:v>1985.2017599999999</c:v>
                      </c:pt>
                      <c:pt idx="818">
                        <c:v>1985.2017599999999</c:v>
                      </c:pt>
                      <c:pt idx="819">
                        <c:v>1997.5167820000001</c:v>
                      </c:pt>
                      <c:pt idx="820">
                        <c:v>1985.2017599999999</c:v>
                      </c:pt>
                      <c:pt idx="821">
                        <c:v>1985.2017599999999</c:v>
                      </c:pt>
                      <c:pt idx="822">
                        <c:v>1985.2017599999999</c:v>
                      </c:pt>
                      <c:pt idx="823">
                        <c:v>1985.2017599999999</c:v>
                      </c:pt>
                      <c:pt idx="824">
                        <c:v>1997.5167820000001</c:v>
                      </c:pt>
                      <c:pt idx="825">
                        <c:v>1985.2017599999999</c:v>
                      </c:pt>
                      <c:pt idx="826">
                        <c:v>1997.5167820000001</c:v>
                      </c:pt>
                      <c:pt idx="827">
                        <c:v>1985.2017599999999</c:v>
                      </c:pt>
                      <c:pt idx="828">
                        <c:v>1997.5167820000001</c:v>
                      </c:pt>
                      <c:pt idx="829">
                        <c:v>1997.5167820000001</c:v>
                      </c:pt>
                      <c:pt idx="830">
                        <c:v>1985.2017599999999</c:v>
                      </c:pt>
                      <c:pt idx="831">
                        <c:v>1985.2017599999999</c:v>
                      </c:pt>
                      <c:pt idx="832">
                        <c:v>1985.2017599999999</c:v>
                      </c:pt>
                      <c:pt idx="833">
                        <c:v>1985.2017599999999</c:v>
                      </c:pt>
                      <c:pt idx="834">
                        <c:v>1997.5167820000001</c:v>
                      </c:pt>
                      <c:pt idx="835">
                        <c:v>1997.5167820000001</c:v>
                      </c:pt>
                      <c:pt idx="836">
                        <c:v>1997.5167820000001</c:v>
                      </c:pt>
                      <c:pt idx="837">
                        <c:v>1997.5167820000001</c:v>
                      </c:pt>
                      <c:pt idx="838">
                        <c:v>1997.5167820000001</c:v>
                      </c:pt>
                      <c:pt idx="839">
                        <c:v>1997.5167820000001</c:v>
                      </c:pt>
                      <c:pt idx="840">
                        <c:v>1997.5167820000001</c:v>
                      </c:pt>
                      <c:pt idx="841">
                        <c:v>1997.5167820000001</c:v>
                      </c:pt>
                      <c:pt idx="842">
                        <c:v>1985.2017599999999</c:v>
                      </c:pt>
                      <c:pt idx="843">
                        <c:v>1985.2017599999999</c:v>
                      </c:pt>
                      <c:pt idx="844">
                        <c:v>1997.5167820000001</c:v>
                      </c:pt>
                      <c:pt idx="845">
                        <c:v>1985.2017599999999</c:v>
                      </c:pt>
                      <c:pt idx="846">
                        <c:v>1997.5167820000001</c:v>
                      </c:pt>
                      <c:pt idx="847">
                        <c:v>2022.1468259999999</c:v>
                      </c:pt>
                      <c:pt idx="848">
                        <c:v>2022.1468259999999</c:v>
                      </c:pt>
                      <c:pt idx="849">
                        <c:v>2022.1468259999999</c:v>
                      </c:pt>
                      <c:pt idx="850">
                        <c:v>2022.1468259999999</c:v>
                      </c:pt>
                      <c:pt idx="851">
                        <c:v>2022.1468259999999</c:v>
                      </c:pt>
                      <c:pt idx="852">
                        <c:v>2022.1468259999999</c:v>
                      </c:pt>
                      <c:pt idx="853">
                        <c:v>2022.1468259999999</c:v>
                      </c:pt>
                      <c:pt idx="854">
                        <c:v>2022.1468259999999</c:v>
                      </c:pt>
                      <c:pt idx="855">
                        <c:v>2022.1468259999999</c:v>
                      </c:pt>
                      <c:pt idx="856">
                        <c:v>2022.1468259999999</c:v>
                      </c:pt>
                      <c:pt idx="857">
                        <c:v>2022.1468259999999</c:v>
                      </c:pt>
                      <c:pt idx="858">
                        <c:v>1935.9416719999999</c:v>
                      </c:pt>
                      <c:pt idx="859">
                        <c:v>1603.436078</c:v>
                      </c:pt>
                      <c:pt idx="860">
                        <c:v>1628.066122</c:v>
                      </c:pt>
                      <c:pt idx="861">
                        <c:v>1628.066122</c:v>
                      </c:pt>
                      <c:pt idx="862">
                        <c:v>1960.5717159999999</c:v>
                      </c:pt>
                      <c:pt idx="863">
                        <c:v>1985.2017599999999</c:v>
                      </c:pt>
                      <c:pt idx="864">
                        <c:v>1997.5167820000001</c:v>
                      </c:pt>
                      <c:pt idx="865">
                        <c:v>2022.1468259999999</c:v>
                      </c:pt>
                      <c:pt idx="866">
                        <c:v>2022.1468259999999</c:v>
                      </c:pt>
                      <c:pt idx="867">
                        <c:v>2022.1468259999999</c:v>
                      </c:pt>
                      <c:pt idx="868">
                        <c:v>2022.1468259999999</c:v>
                      </c:pt>
                      <c:pt idx="869">
                        <c:v>2022.1468259999999</c:v>
                      </c:pt>
                      <c:pt idx="870">
                        <c:v>2022.1468259999999</c:v>
                      </c:pt>
                      <c:pt idx="871">
                        <c:v>2022.1468259999999</c:v>
                      </c:pt>
                      <c:pt idx="872">
                        <c:v>2022.1468259999999</c:v>
                      </c:pt>
                      <c:pt idx="873">
                        <c:v>2022.1468259999999</c:v>
                      </c:pt>
                      <c:pt idx="874">
                        <c:v>2022.1468259999999</c:v>
                      </c:pt>
                      <c:pt idx="875">
                        <c:v>2022.1468259999999</c:v>
                      </c:pt>
                      <c:pt idx="876">
                        <c:v>2022.1468259999999</c:v>
                      </c:pt>
                      <c:pt idx="877">
                        <c:v>1726.5862979999999</c:v>
                      </c:pt>
                      <c:pt idx="878">
                        <c:v>1615.7511</c:v>
                      </c:pt>
                      <c:pt idx="879">
                        <c:v>1628.066122</c:v>
                      </c:pt>
                      <c:pt idx="880">
                        <c:v>1628.066122</c:v>
                      </c:pt>
                      <c:pt idx="881">
                        <c:v>1628.066122</c:v>
                      </c:pt>
                      <c:pt idx="882">
                        <c:v>1615.7511</c:v>
                      </c:pt>
                      <c:pt idx="883">
                        <c:v>1615.7511</c:v>
                      </c:pt>
                      <c:pt idx="884">
                        <c:v>1615.7511</c:v>
                      </c:pt>
                      <c:pt idx="885">
                        <c:v>1615.7511</c:v>
                      </c:pt>
                      <c:pt idx="886">
                        <c:v>1615.7511</c:v>
                      </c:pt>
                      <c:pt idx="887">
                        <c:v>1628.066122</c:v>
                      </c:pt>
                      <c:pt idx="888">
                        <c:v>1628.066122</c:v>
                      </c:pt>
                      <c:pt idx="889">
                        <c:v>1628.066122</c:v>
                      </c:pt>
                      <c:pt idx="890">
                        <c:v>1775.8463859999999</c:v>
                      </c:pt>
                      <c:pt idx="891">
                        <c:v>1997.5167820000001</c:v>
                      </c:pt>
                      <c:pt idx="892">
                        <c:v>1997.5167820000001</c:v>
                      </c:pt>
                      <c:pt idx="893">
                        <c:v>1997.5167820000001</c:v>
                      </c:pt>
                      <c:pt idx="894">
                        <c:v>1997.5167820000001</c:v>
                      </c:pt>
                      <c:pt idx="895">
                        <c:v>1985.2017599999999</c:v>
                      </c:pt>
                      <c:pt idx="896">
                        <c:v>1997.5167820000001</c:v>
                      </c:pt>
                      <c:pt idx="897">
                        <c:v>1997.5167820000001</c:v>
                      </c:pt>
                      <c:pt idx="898">
                        <c:v>1997.5167820000001</c:v>
                      </c:pt>
                      <c:pt idx="899">
                        <c:v>1997.5167820000001</c:v>
                      </c:pt>
                      <c:pt idx="900">
                        <c:v>1997.5167820000001</c:v>
                      </c:pt>
                      <c:pt idx="901">
                        <c:v>1997.5167820000001</c:v>
                      </c:pt>
                      <c:pt idx="902">
                        <c:v>1997.5167820000001</c:v>
                      </c:pt>
                      <c:pt idx="903">
                        <c:v>1997.5167820000001</c:v>
                      </c:pt>
                      <c:pt idx="904">
                        <c:v>1997.5167820000001</c:v>
                      </c:pt>
                      <c:pt idx="905">
                        <c:v>1985.2017599999999</c:v>
                      </c:pt>
                      <c:pt idx="906">
                        <c:v>1985.2017599999999</c:v>
                      </c:pt>
                      <c:pt idx="907">
                        <c:v>1997.5167820000001</c:v>
                      </c:pt>
                      <c:pt idx="908">
                        <c:v>1997.5167820000001</c:v>
                      </c:pt>
                      <c:pt idx="909">
                        <c:v>1997.5167820000001</c:v>
                      </c:pt>
                      <c:pt idx="910">
                        <c:v>1997.5167820000001</c:v>
                      </c:pt>
                      <c:pt idx="911">
                        <c:v>1997.5167820000001</c:v>
                      </c:pt>
                      <c:pt idx="912">
                        <c:v>2022.1468259999999</c:v>
                      </c:pt>
                      <c:pt idx="913">
                        <c:v>1985.2017599999999</c:v>
                      </c:pt>
                      <c:pt idx="914">
                        <c:v>1985.2017599999999</c:v>
                      </c:pt>
                      <c:pt idx="915">
                        <c:v>2022.1468259999999</c:v>
                      </c:pt>
                      <c:pt idx="916">
                        <c:v>1997.5167820000001</c:v>
                      </c:pt>
                      <c:pt idx="917">
                        <c:v>2022.1468259999999</c:v>
                      </c:pt>
                      <c:pt idx="918">
                        <c:v>1985.2017599999999</c:v>
                      </c:pt>
                      <c:pt idx="919">
                        <c:v>1997.5167820000001</c:v>
                      </c:pt>
                      <c:pt idx="920">
                        <c:v>1985.2017599999999</c:v>
                      </c:pt>
                      <c:pt idx="921">
                        <c:v>1997.5167820000001</c:v>
                      </c:pt>
                      <c:pt idx="922">
                        <c:v>2009.8318039999999</c:v>
                      </c:pt>
                      <c:pt idx="923">
                        <c:v>2022.1468259999999</c:v>
                      </c:pt>
                      <c:pt idx="924">
                        <c:v>2022.1468259999999</c:v>
                      </c:pt>
                      <c:pt idx="925">
                        <c:v>2022.1468259999999</c:v>
                      </c:pt>
                      <c:pt idx="926">
                        <c:v>2022.1468259999999</c:v>
                      </c:pt>
                      <c:pt idx="927">
                        <c:v>2022.1468259999999</c:v>
                      </c:pt>
                      <c:pt idx="928">
                        <c:v>2022.1468259999999</c:v>
                      </c:pt>
                      <c:pt idx="929">
                        <c:v>2022.1468259999999</c:v>
                      </c:pt>
                      <c:pt idx="930">
                        <c:v>2022.1468259999999</c:v>
                      </c:pt>
                      <c:pt idx="931">
                        <c:v>2022.1468259999999</c:v>
                      </c:pt>
                      <c:pt idx="932">
                        <c:v>2022.1468259999999</c:v>
                      </c:pt>
                      <c:pt idx="933">
                        <c:v>2022.1468259999999</c:v>
                      </c:pt>
                      <c:pt idx="934">
                        <c:v>1874.3665619999999</c:v>
                      </c:pt>
                      <c:pt idx="935">
                        <c:v>1603.436078</c:v>
                      </c:pt>
                      <c:pt idx="936">
                        <c:v>1849.7365179999997</c:v>
                      </c:pt>
                      <c:pt idx="937">
                        <c:v>1997.5167820000001</c:v>
                      </c:pt>
                      <c:pt idx="938">
                        <c:v>1997.5167820000001</c:v>
                      </c:pt>
                      <c:pt idx="939">
                        <c:v>1997.5167820000001</c:v>
                      </c:pt>
                      <c:pt idx="940">
                        <c:v>1997.5167820000001</c:v>
                      </c:pt>
                      <c:pt idx="941">
                        <c:v>1997.5167820000001</c:v>
                      </c:pt>
                      <c:pt idx="942">
                        <c:v>1997.5167820000001</c:v>
                      </c:pt>
                      <c:pt idx="943">
                        <c:v>1997.5167820000001</c:v>
                      </c:pt>
                      <c:pt idx="944">
                        <c:v>1997.5167820000001</c:v>
                      </c:pt>
                      <c:pt idx="945">
                        <c:v>1985.2017599999999</c:v>
                      </c:pt>
                      <c:pt idx="946">
                        <c:v>1997.5167820000001</c:v>
                      </c:pt>
                      <c:pt idx="947">
                        <c:v>1997.5167820000001</c:v>
                      </c:pt>
                      <c:pt idx="948">
                        <c:v>1997.5167820000001</c:v>
                      </c:pt>
                      <c:pt idx="949">
                        <c:v>1997.5167820000001</c:v>
                      </c:pt>
                      <c:pt idx="950">
                        <c:v>1997.5167820000001</c:v>
                      </c:pt>
                      <c:pt idx="951">
                        <c:v>1997.5167820000001</c:v>
                      </c:pt>
                      <c:pt idx="952">
                        <c:v>1997.5167820000001</c:v>
                      </c:pt>
                      <c:pt idx="953">
                        <c:v>1997.5167820000001</c:v>
                      </c:pt>
                      <c:pt idx="954">
                        <c:v>1997.5167820000001</c:v>
                      </c:pt>
                      <c:pt idx="955">
                        <c:v>1997.5167820000001</c:v>
                      </c:pt>
                      <c:pt idx="956">
                        <c:v>1997.5167820000001</c:v>
                      </c:pt>
                      <c:pt idx="957">
                        <c:v>1997.5167820000001</c:v>
                      </c:pt>
                      <c:pt idx="958">
                        <c:v>1997.5167820000001</c:v>
                      </c:pt>
                      <c:pt idx="959">
                        <c:v>1997.5167820000001</c:v>
                      </c:pt>
                      <c:pt idx="960">
                        <c:v>1997.5167820000001</c:v>
                      </c:pt>
                      <c:pt idx="961">
                        <c:v>1985.2017599999999</c:v>
                      </c:pt>
                      <c:pt idx="962">
                        <c:v>1997.5167820000001</c:v>
                      </c:pt>
                      <c:pt idx="963">
                        <c:v>2022.1468259999999</c:v>
                      </c:pt>
                      <c:pt idx="964">
                        <c:v>1997.5167820000001</c:v>
                      </c:pt>
                      <c:pt idx="965">
                        <c:v>1997.5167820000001</c:v>
                      </c:pt>
                      <c:pt idx="966">
                        <c:v>1985.2017599999999</c:v>
                      </c:pt>
                      <c:pt idx="967">
                        <c:v>1997.5167820000001</c:v>
                      </c:pt>
                      <c:pt idx="968">
                        <c:v>1997.5167820000001</c:v>
                      </c:pt>
                      <c:pt idx="969">
                        <c:v>1997.5167820000001</c:v>
                      </c:pt>
                      <c:pt idx="970">
                        <c:v>1997.5167820000001</c:v>
                      </c:pt>
                      <c:pt idx="971">
                        <c:v>1985.2017599999999</c:v>
                      </c:pt>
                      <c:pt idx="972">
                        <c:v>1997.5167820000001</c:v>
                      </c:pt>
                      <c:pt idx="973">
                        <c:v>1997.5167820000001</c:v>
                      </c:pt>
                      <c:pt idx="974">
                        <c:v>1997.5167820000001</c:v>
                      </c:pt>
                      <c:pt idx="975">
                        <c:v>1997.5167820000001</c:v>
                      </c:pt>
                      <c:pt idx="976">
                        <c:v>1997.5167820000001</c:v>
                      </c:pt>
                      <c:pt idx="977">
                        <c:v>2022.1468259999999</c:v>
                      </c:pt>
                      <c:pt idx="978">
                        <c:v>1997.5167820000001</c:v>
                      </c:pt>
                      <c:pt idx="979">
                        <c:v>1997.5167820000001</c:v>
                      </c:pt>
                      <c:pt idx="980">
                        <c:v>1985.2017599999999</c:v>
                      </c:pt>
                      <c:pt idx="981">
                        <c:v>1997.5167820000001</c:v>
                      </c:pt>
                      <c:pt idx="982">
                        <c:v>1997.5167820000001</c:v>
                      </c:pt>
                      <c:pt idx="983">
                        <c:v>1997.5167820000001</c:v>
                      </c:pt>
                      <c:pt idx="984">
                        <c:v>1985.2017599999999</c:v>
                      </c:pt>
                      <c:pt idx="985">
                        <c:v>1997.5167820000001</c:v>
                      </c:pt>
                      <c:pt idx="986">
                        <c:v>1997.5167820000001</c:v>
                      </c:pt>
                      <c:pt idx="987">
                        <c:v>1997.5167820000001</c:v>
                      </c:pt>
                      <c:pt idx="988">
                        <c:v>1997.5167820000001</c:v>
                      </c:pt>
                      <c:pt idx="989">
                        <c:v>1997.5167820000001</c:v>
                      </c:pt>
                      <c:pt idx="990">
                        <c:v>1997.5167820000001</c:v>
                      </c:pt>
                      <c:pt idx="991">
                        <c:v>1997.5167820000001</c:v>
                      </c:pt>
                      <c:pt idx="992">
                        <c:v>1997.5167820000001</c:v>
                      </c:pt>
                      <c:pt idx="993">
                        <c:v>1997.5167820000001</c:v>
                      </c:pt>
                      <c:pt idx="994">
                        <c:v>1997.5167820000001</c:v>
                      </c:pt>
                      <c:pt idx="995">
                        <c:v>1997.5167820000001</c:v>
                      </c:pt>
                      <c:pt idx="996">
                        <c:v>1997.5167820000001</c:v>
                      </c:pt>
                      <c:pt idx="997">
                        <c:v>2022.1468259999999</c:v>
                      </c:pt>
                      <c:pt idx="998">
                        <c:v>1997.5167820000001</c:v>
                      </c:pt>
                      <c:pt idx="999">
                        <c:v>1997.5167820000001</c:v>
                      </c:pt>
                      <c:pt idx="1000">
                        <c:v>1997.5167820000001</c:v>
                      </c:pt>
                      <c:pt idx="1001">
                        <c:v>1997.5167820000001</c:v>
                      </c:pt>
                      <c:pt idx="1002">
                        <c:v>1997.5167820000001</c:v>
                      </c:pt>
                      <c:pt idx="1003">
                        <c:v>1997.5167820000001</c:v>
                      </c:pt>
                      <c:pt idx="1004">
                        <c:v>1997.5167820000001</c:v>
                      </c:pt>
                      <c:pt idx="1005">
                        <c:v>1997.5167820000001</c:v>
                      </c:pt>
                      <c:pt idx="1006">
                        <c:v>1997.5167820000001</c:v>
                      </c:pt>
                      <c:pt idx="1007">
                        <c:v>1997.5167820000001</c:v>
                      </c:pt>
                      <c:pt idx="1008">
                        <c:v>1985.2017599999999</c:v>
                      </c:pt>
                      <c:pt idx="1009">
                        <c:v>2022.1468259999999</c:v>
                      </c:pt>
                      <c:pt idx="1010">
                        <c:v>2022.1468259999999</c:v>
                      </c:pt>
                      <c:pt idx="1011">
                        <c:v>2022.1468259999999</c:v>
                      </c:pt>
                      <c:pt idx="1012">
                        <c:v>2022.1468259999999</c:v>
                      </c:pt>
                      <c:pt idx="1013">
                        <c:v>1997.5167820000001</c:v>
                      </c:pt>
                      <c:pt idx="1014">
                        <c:v>1997.5167820000001</c:v>
                      </c:pt>
                      <c:pt idx="1015">
                        <c:v>1997.5167820000001</c:v>
                      </c:pt>
                      <c:pt idx="1016">
                        <c:v>1985.2017599999999</c:v>
                      </c:pt>
                      <c:pt idx="1017">
                        <c:v>1985.2017599999999</c:v>
                      </c:pt>
                      <c:pt idx="1018">
                        <c:v>1997.5167820000001</c:v>
                      </c:pt>
                      <c:pt idx="1019">
                        <c:v>2059.0918919999999</c:v>
                      </c:pt>
                      <c:pt idx="1020">
                        <c:v>2009.8318039999999</c:v>
                      </c:pt>
                      <c:pt idx="1021">
                        <c:v>1972.8867379999999</c:v>
                      </c:pt>
                      <c:pt idx="1022">
                        <c:v>2009.8318039999999</c:v>
                      </c:pt>
                      <c:pt idx="1023">
                        <c:v>2022.1468259999999</c:v>
                      </c:pt>
                      <c:pt idx="1024">
                        <c:v>2022.1468259999999</c:v>
                      </c:pt>
                      <c:pt idx="1025">
                        <c:v>2022.1468259999999</c:v>
                      </c:pt>
                      <c:pt idx="1026">
                        <c:v>1935.9416719999999</c:v>
                      </c:pt>
                      <c:pt idx="1027">
                        <c:v>1972.8867379999999</c:v>
                      </c:pt>
                      <c:pt idx="1028">
                        <c:v>2059.0918919999999</c:v>
                      </c:pt>
                      <c:pt idx="1029">
                        <c:v>2009.8318039999999</c:v>
                      </c:pt>
                      <c:pt idx="1030">
                        <c:v>2034.4618479999999</c:v>
                      </c:pt>
                      <c:pt idx="1031">
                        <c:v>2059.0918919999999</c:v>
                      </c:pt>
                      <c:pt idx="1032">
                        <c:v>2046.7768699999999</c:v>
                      </c:pt>
                      <c:pt idx="1033">
                        <c:v>2022.1468259999999</c:v>
                      </c:pt>
                      <c:pt idx="1034">
                        <c:v>2022.1468259999999</c:v>
                      </c:pt>
                      <c:pt idx="1035">
                        <c:v>2022.1468259999999</c:v>
                      </c:pt>
                      <c:pt idx="1036">
                        <c:v>2034.4618479999999</c:v>
                      </c:pt>
                      <c:pt idx="1037">
                        <c:v>2022.1468259999999</c:v>
                      </c:pt>
                      <c:pt idx="1038">
                        <c:v>1935.9416719999999</c:v>
                      </c:pt>
                      <c:pt idx="1039">
                        <c:v>1960.5717159999999</c:v>
                      </c:pt>
                      <c:pt idx="1040">
                        <c:v>1923.6266499999999</c:v>
                      </c:pt>
                      <c:pt idx="1041">
                        <c:v>2059.0918919999999</c:v>
                      </c:pt>
                      <c:pt idx="1042">
                        <c:v>2022.1468259999999</c:v>
                      </c:pt>
                      <c:pt idx="1043">
                        <c:v>1997.5167820000001</c:v>
                      </c:pt>
                      <c:pt idx="1044">
                        <c:v>1997.5167820000001</c:v>
                      </c:pt>
                      <c:pt idx="1045">
                        <c:v>1972.8867379999999</c:v>
                      </c:pt>
                      <c:pt idx="1046">
                        <c:v>1985.2017599999999</c:v>
                      </c:pt>
                      <c:pt idx="1047">
                        <c:v>2034.4618479999999</c:v>
                      </c:pt>
                      <c:pt idx="1048">
                        <c:v>1972.8867379999999</c:v>
                      </c:pt>
                      <c:pt idx="1049">
                        <c:v>2071.4069140000001</c:v>
                      </c:pt>
                      <c:pt idx="1050">
                        <c:v>2009.8318039999999</c:v>
                      </c:pt>
                      <c:pt idx="1051">
                        <c:v>2034.4618479999999</c:v>
                      </c:pt>
                      <c:pt idx="1052">
                        <c:v>2009.8318039999999</c:v>
                      </c:pt>
                      <c:pt idx="1053">
                        <c:v>1997.5167820000001</c:v>
                      </c:pt>
                      <c:pt idx="1054">
                        <c:v>2046.7768699999999</c:v>
                      </c:pt>
                      <c:pt idx="1055">
                        <c:v>2059.0918919999999</c:v>
                      </c:pt>
                      <c:pt idx="1056">
                        <c:v>1972.8867379999999</c:v>
                      </c:pt>
                      <c:pt idx="1057">
                        <c:v>1960.5717159999999</c:v>
                      </c:pt>
                      <c:pt idx="1058">
                        <c:v>1911.3116279999999</c:v>
                      </c:pt>
                      <c:pt idx="1059">
                        <c:v>1960.5717159999999</c:v>
                      </c:pt>
                      <c:pt idx="1060">
                        <c:v>1985.2017599999999</c:v>
                      </c:pt>
                      <c:pt idx="1061">
                        <c:v>1985.2017599999999</c:v>
                      </c:pt>
                      <c:pt idx="1062">
                        <c:v>2009.8318039999999</c:v>
                      </c:pt>
                      <c:pt idx="1063">
                        <c:v>2022.1468259999999</c:v>
                      </c:pt>
                      <c:pt idx="1064">
                        <c:v>1972.8867379999999</c:v>
                      </c:pt>
                      <c:pt idx="1065">
                        <c:v>2022.1468259999999</c:v>
                      </c:pt>
                      <c:pt idx="1066">
                        <c:v>2059.0918919999999</c:v>
                      </c:pt>
                      <c:pt idx="1067">
                        <c:v>1788.1614079999999</c:v>
                      </c:pt>
                      <c:pt idx="1068">
                        <c:v>1295.560528</c:v>
                      </c:pt>
                      <c:pt idx="1069">
                        <c:v>1603.436078</c:v>
                      </c:pt>
                      <c:pt idx="1070">
                        <c:v>1948.2566939999999</c:v>
                      </c:pt>
                      <c:pt idx="1071">
                        <c:v>2268.4472660000001</c:v>
                      </c:pt>
                      <c:pt idx="1072">
                        <c:v>2206.8721559999999</c:v>
                      </c:pt>
                      <c:pt idx="1073">
                        <c:v>2243.8172219999997</c:v>
                      </c:pt>
                      <c:pt idx="1074">
                        <c:v>2219.1871780000001</c:v>
                      </c:pt>
                      <c:pt idx="1075">
                        <c:v>2268.4472660000001</c:v>
                      </c:pt>
                      <c:pt idx="1076">
                        <c:v>2268.4472660000001</c:v>
                      </c:pt>
                      <c:pt idx="1077">
                        <c:v>2268.4472660000001</c:v>
                      </c:pt>
                      <c:pt idx="1078">
                        <c:v>2268.4472660000001</c:v>
                      </c:pt>
                      <c:pt idx="1079">
                        <c:v>2268.4472660000001</c:v>
                      </c:pt>
                      <c:pt idx="1080">
                        <c:v>2256.1322439999999</c:v>
                      </c:pt>
                      <c:pt idx="1081">
                        <c:v>2243.8172219999997</c:v>
                      </c:pt>
                      <c:pt idx="1082">
                        <c:v>2256.1322439999999</c:v>
                      </c:pt>
                      <c:pt idx="1083">
                        <c:v>2256.1322439999999</c:v>
                      </c:pt>
                      <c:pt idx="1084">
                        <c:v>2182.2421119999999</c:v>
                      </c:pt>
                      <c:pt idx="1085">
                        <c:v>2219.1871780000001</c:v>
                      </c:pt>
                      <c:pt idx="1086">
                        <c:v>2256.1322439999999</c:v>
                      </c:pt>
                      <c:pt idx="1087">
                        <c:v>2231.5021999999999</c:v>
                      </c:pt>
                      <c:pt idx="1088">
                        <c:v>2231.5021999999999</c:v>
                      </c:pt>
                      <c:pt idx="1089">
                        <c:v>2206.8721559999999</c:v>
                      </c:pt>
                      <c:pt idx="1090">
                        <c:v>2256.1322439999999</c:v>
                      </c:pt>
                      <c:pt idx="1091">
                        <c:v>2169.9270900000001</c:v>
                      </c:pt>
                      <c:pt idx="1092">
                        <c:v>2256.1322439999999</c:v>
                      </c:pt>
                      <c:pt idx="1093">
                        <c:v>2256.1322439999999</c:v>
                      </c:pt>
                      <c:pt idx="1094">
                        <c:v>2206.8721559999999</c:v>
                      </c:pt>
                      <c:pt idx="1095">
                        <c:v>2145.2970459999997</c:v>
                      </c:pt>
                      <c:pt idx="1096">
                        <c:v>2243.8172219999997</c:v>
                      </c:pt>
                      <c:pt idx="1097">
                        <c:v>2169.9270900000001</c:v>
                      </c:pt>
                      <c:pt idx="1098">
                        <c:v>2243.8172219999997</c:v>
                      </c:pt>
                      <c:pt idx="1099">
                        <c:v>2157.6120679999999</c:v>
                      </c:pt>
                      <c:pt idx="1100">
                        <c:v>2194.5571339999997</c:v>
                      </c:pt>
                      <c:pt idx="1101">
                        <c:v>2194.5571339999997</c:v>
                      </c:pt>
                      <c:pt idx="1102">
                        <c:v>2145.2970459999997</c:v>
                      </c:pt>
                      <c:pt idx="1103">
                        <c:v>2206.8721559999999</c:v>
                      </c:pt>
                      <c:pt idx="1104">
                        <c:v>2268.4472660000001</c:v>
                      </c:pt>
                      <c:pt idx="1105">
                        <c:v>2268.4472660000001</c:v>
                      </c:pt>
                      <c:pt idx="1106">
                        <c:v>2268.4472660000001</c:v>
                      </c:pt>
                      <c:pt idx="1107">
                        <c:v>2268.4472660000001</c:v>
                      </c:pt>
                      <c:pt idx="1108">
                        <c:v>2268.4472660000001</c:v>
                      </c:pt>
                      <c:pt idx="1109">
                        <c:v>2268.4472660000001</c:v>
                      </c:pt>
                      <c:pt idx="1110">
                        <c:v>2268.4472660000001</c:v>
                      </c:pt>
                      <c:pt idx="1111">
                        <c:v>2268.4472660000001</c:v>
                      </c:pt>
                      <c:pt idx="1112">
                        <c:v>2268.4472660000001</c:v>
                      </c:pt>
                      <c:pt idx="1113">
                        <c:v>2256.1322439999999</c:v>
                      </c:pt>
                      <c:pt idx="1114">
                        <c:v>2256.1322439999999</c:v>
                      </c:pt>
                      <c:pt idx="1115">
                        <c:v>2243.8172219999997</c:v>
                      </c:pt>
                      <c:pt idx="1116">
                        <c:v>2256.1322439999999</c:v>
                      </c:pt>
                      <c:pt idx="1117">
                        <c:v>2268.4472660000001</c:v>
                      </c:pt>
                      <c:pt idx="1118">
                        <c:v>2256.1322439999999</c:v>
                      </c:pt>
                      <c:pt idx="1119">
                        <c:v>2219.1871780000001</c:v>
                      </c:pt>
                      <c:pt idx="1120">
                        <c:v>2182.2421119999999</c:v>
                      </c:pt>
                      <c:pt idx="1121">
                        <c:v>1911.3116279999999</c:v>
                      </c:pt>
                      <c:pt idx="1122">
                        <c:v>1812.7914519999999</c:v>
                      </c:pt>
                      <c:pt idx="1123">
                        <c:v>1911.3116279999999</c:v>
                      </c:pt>
                      <c:pt idx="1124">
                        <c:v>1788.1614079999999</c:v>
                      </c:pt>
                      <c:pt idx="1125">
                        <c:v>1849.7365179999997</c:v>
                      </c:pt>
                      <c:pt idx="1126">
                        <c:v>1935.9416719999999</c:v>
                      </c:pt>
                      <c:pt idx="1127">
                        <c:v>1886.6815839999999</c:v>
                      </c:pt>
                      <c:pt idx="1128">
                        <c:v>1812.7914519999999</c:v>
                      </c:pt>
                      <c:pt idx="1129">
                        <c:v>1665.0111879999999</c:v>
                      </c:pt>
                      <c:pt idx="1130">
                        <c:v>1849.7365179999997</c:v>
                      </c:pt>
                      <c:pt idx="1131">
                        <c:v>1849.7365179999997</c:v>
                      </c:pt>
                      <c:pt idx="1132">
                        <c:v>1898.9966059999999</c:v>
                      </c:pt>
                      <c:pt idx="1133">
                        <c:v>1775.8463859999999</c:v>
                      </c:pt>
                      <c:pt idx="1134">
                        <c:v>1751.2163419999999</c:v>
                      </c:pt>
                      <c:pt idx="1135">
                        <c:v>1886.6815839999999</c:v>
                      </c:pt>
                      <c:pt idx="1136">
                        <c:v>1960.5717159999999</c:v>
                      </c:pt>
                      <c:pt idx="1137">
                        <c:v>1935.9416719999999</c:v>
                      </c:pt>
                      <c:pt idx="1138">
                        <c:v>1825.1064739999999</c:v>
                      </c:pt>
                      <c:pt idx="1139">
                        <c:v>1862.0515399999999</c:v>
                      </c:pt>
                      <c:pt idx="1140">
                        <c:v>1652.6961659999999</c:v>
                      </c:pt>
                      <c:pt idx="1141">
                        <c:v>1886.6815839999999</c:v>
                      </c:pt>
                      <c:pt idx="1142">
                        <c:v>1738.9013199999999</c:v>
                      </c:pt>
                      <c:pt idx="1143">
                        <c:v>1911.3116279999999</c:v>
                      </c:pt>
                      <c:pt idx="1144">
                        <c:v>1849.7365179999997</c:v>
                      </c:pt>
                      <c:pt idx="1145">
                        <c:v>1935.9416719999999</c:v>
                      </c:pt>
                      <c:pt idx="1146">
                        <c:v>1911.3116279999999</c:v>
                      </c:pt>
                      <c:pt idx="1147">
                        <c:v>1886.6815839999999</c:v>
                      </c:pt>
                      <c:pt idx="1148">
                        <c:v>1763.5313639999999</c:v>
                      </c:pt>
                      <c:pt idx="1149">
                        <c:v>1665.0111879999999</c:v>
                      </c:pt>
                      <c:pt idx="1150">
                        <c:v>1886.6815839999999</c:v>
                      </c:pt>
                      <c:pt idx="1151">
                        <c:v>1886.6815839999999</c:v>
                      </c:pt>
                      <c:pt idx="1152">
                        <c:v>1788.1614079999999</c:v>
                      </c:pt>
                      <c:pt idx="1153">
                        <c:v>1911.3116279999999</c:v>
                      </c:pt>
                      <c:pt idx="1154">
                        <c:v>1935.9416719999999</c:v>
                      </c:pt>
                      <c:pt idx="1155">
                        <c:v>1849.7365179999997</c:v>
                      </c:pt>
                      <c:pt idx="1156">
                        <c:v>1812.7914519999999</c:v>
                      </c:pt>
                      <c:pt idx="1157">
                        <c:v>1788.1614079999999</c:v>
                      </c:pt>
                      <c:pt idx="1158">
                        <c:v>1628.066122</c:v>
                      </c:pt>
                      <c:pt idx="1159">
                        <c:v>1862.0515399999999</c:v>
                      </c:pt>
                      <c:pt idx="1160">
                        <c:v>1886.6815839999999</c:v>
                      </c:pt>
                      <c:pt idx="1161">
                        <c:v>1874.3665619999999</c:v>
                      </c:pt>
                      <c:pt idx="1162">
                        <c:v>1862.0515399999999</c:v>
                      </c:pt>
                      <c:pt idx="1163">
                        <c:v>1825.1064739999999</c:v>
                      </c:pt>
                      <c:pt idx="1164">
                        <c:v>1911.3116279999999</c:v>
                      </c:pt>
                      <c:pt idx="1165">
                        <c:v>1923.6266499999999</c:v>
                      </c:pt>
                      <c:pt idx="1166">
                        <c:v>1911.3116279999999</c:v>
                      </c:pt>
                      <c:pt idx="1167">
                        <c:v>1923.6266499999999</c:v>
                      </c:pt>
                      <c:pt idx="1168">
                        <c:v>1935.9416719999999</c:v>
                      </c:pt>
                      <c:pt idx="1169">
                        <c:v>1923.6266499999999</c:v>
                      </c:pt>
                      <c:pt idx="1170">
                        <c:v>1923.6266499999999</c:v>
                      </c:pt>
                      <c:pt idx="1171">
                        <c:v>1923.6266499999999</c:v>
                      </c:pt>
                      <c:pt idx="1172">
                        <c:v>1923.6266499999999</c:v>
                      </c:pt>
                      <c:pt idx="1173">
                        <c:v>1935.9416719999999</c:v>
                      </c:pt>
                      <c:pt idx="1174">
                        <c:v>1935.9416719999999</c:v>
                      </c:pt>
                      <c:pt idx="1175">
                        <c:v>1825.1064739999999</c:v>
                      </c:pt>
                      <c:pt idx="1176">
                        <c:v>1923.6266499999999</c:v>
                      </c:pt>
                      <c:pt idx="1177">
                        <c:v>1923.6266499999999</c:v>
                      </c:pt>
                      <c:pt idx="1178">
                        <c:v>1898.9966059999999</c:v>
                      </c:pt>
                      <c:pt idx="1179">
                        <c:v>1837.4214959999999</c:v>
                      </c:pt>
                      <c:pt idx="1180">
                        <c:v>1911.3116279999999</c:v>
                      </c:pt>
                      <c:pt idx="1181">
                        <c:v>1935.9416719999999</c:v>
                      </c:pt>
                      <c:pt idx="1182">
                        <c:v>1935.9416719999999</c:v>
                      </c:pt>
                      <c:pt idx="1183">
                        <c:v>1911.3116279999999</c:v>
                      </c:pt>
                      <c:pt idx="1184">
                        <c:v>1911.3116279999999</c:v>
                      </c:pt>
                      <c:pt idx="1185">
                        <c:v>1898.9966059999999</c:v>
                      </c:pt>
                      <c:pt idx="1186">
                        <c:v>1911.3116279999999</c:v>
                      </c:pt>
                      <c:pt idx="1187">
                        <c:v>1911.3116279999999</c:v>
                      </c:pt>
                      <c:pt idx="1188">
                        <c:v>1862.0515399999999</c:v>
                      </c:pt>
                      <c:pt idx="1189">
                        <c:v>1874.3665619999999</c:v>
                      </c:pt>
                      <c:pt idx="1190">
                        <c:v>1898.9966059999999</c:v>
                      </c:pt>
                      <c:pt idx="1191">
                        <c:v>1898.9966059999999</c:v>
                      </c:pt>
                      <c:pt idx="1192">
                        <c:v>1886.6815839999999</c:v>
                      </c:pt>
                      <c:pt idx="1193">
                        <c:v>1788.1614079999999</c:v>
                      </c:pt>
                      <c:pt idx="1194">
                        <c:v>1862.0515399999999</c:v>
                      </c:pt>
                      <c:pt idx="1195">
                        <c:v>1812.7914519999999</c:v>
                      </c:pt>
                      <c:pt idx="1196">
                        <c:v>1837.4214959999999</c:v>
                      </c:pt>
                      <c:pt idx="1197">
                        <c:v>1369.45066</c:v>
                      </c:pt>
                      <c:pt idx="1198">
                        <c:v>1862.0515399999999</c:v>
                      </c:pt>
                      <c:pt idx="1199">
                        <c:v>1812.7914519999999</c:v>
                      </c:pt>
                      <c:pt idx="1200">
                        <c:v>1935.9416719999999</c:v>
                      </c:pt>
                      <c:pt idx="1201">
                        <c:v>1911.3116279999999</c:v>
                      </c:pt>
                      <c:pt idx="1202">
                        <c:v>1849.7365179999997</c:v>
                      </c:pt>
                      <c:pt idx="1203">
                        <c:v>1837.4214959999999</c:v>
                      </c:pt>
                      <c:pt idx="1204">
                        <c:v>1837.4214959999999</c:v>
                      </c:pt>
                      <c:pt idx="1205">
                        <c:v>1837.4214959999999</c:v>
                      </c:pt>
                      <c:pt idx="1206">
                        <c:v>1837.4214959999999</c:v>
                      </c:pt>
                      <c:pt idx="1207">
                        <c:v>1837.4214959999999</c:v>
                      </c:pt>
                      <c:pt idx="1208">
                        <c:v>1837.4214959999999</c:v>
                      </c:pt>
                      <c:pt idx="1209">
                        <c:v>1665.0111879999999</c:v>
                      </c:pt>
                      <c:pt idx="1210">
                        <c:v>1504.915902</c:v>
                      </c:pt>
                      <c:pt idx="1211">
                        <c:v>1332.505594</c:v>
                      </c:pt>
                      <c:pt idx="1212">
                        <c:v>1172.410308</c:v>
                      </c:pt>
                      <c:pt idx="1213">
                        <c:v>1000</c:v>
                      </c:pt>
                      <c:pt idx="1214">
                        <c:v>1000</c:v>
                      </c:pt>
                      <c:pt idx="1215">
                        <c:v>1000</c:v>
                      </c:pt>
                      <c:pt idx="1216">
                        <c:v>1000</c:v>
                      </c:pt>
                      <c:pt idx="1217">
                        <c:v>1000</c:v>
                      </c:pt>
                      <c:pt idx="1218">
                        <c:v>1000</c:v>
                      </c:pt>
                      <c:pt idx="1219">
                        <c:v>1000</c:v>
                      </c:pt>
                      <c:pt idx="1220">
                        <c:v>1000</c:v>
                      </c:pt>
                      <c:pt idx="1221">
                        <c:v>1000</c:v>
                      </c:pt>
                      <c:pt idx="1222">
                        <c:v>1000</c:v>
                      </c:pt>
                      <c:pt idx="1223">
                        <c:v>1000</c:v>
                      </c:pt>
                      <c:pt idx="1224">
                        <c:v>1000</c:v>
                      </c:pt>
                      <c:pt idx="1225">
                        <c:v>1000</c:v>
                      </c:pt>
                      <c:pt idx="1226">
                        <c:v>1000</c:v>
                      </c:pt>
                      <c:pt idx="1227">
                        <c:v>1000</c:v>
                      </c:pt>
                      <c:pt idx="1228">
                        <c:v>1000</c:v>
                      </c:pt>
                      <c:pt idx="1229">
                        <c:v>1000</c:v>
                      </c:pt>
                      <c:pt idx="1230">
                        <c:v>1000</c:v>
                      </c:pt>
                      <c:pt idx="1231">
                        <c:v>1000</c:v>
                      </c:pt>
                      <c:pt idx="1232">
                        <c:v>1000</c:v>
                      </c:pt>
                      <c:pt idx="1233">
                        <c:v>1000</c:v>
                      </c:pt>
                      <c:pt idx="1234">
                        <c:v>1000</c:v>
                      </c:pt>
                      <c:pt idx="1235">
                        <c:v>1000</c:v>
                      </c:pt>
                      <c:pt idx="1236">
                        <c:v>1000</c:v>
                      </c:pt>
                      <c:pt idx="1237">
                        <c:v>1000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NRTC!$I$4:$I$1241</c15:sqref>
                        </c15:formulaRef>
                      </c:ext>
                    </c:extLst>
                    <c:numCache>
                      <c:formatCode>0.00</c:formatCode>
                      <c:ptCount val="123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8.7369450660000005</c:v>
                      </c:pt>
                      <c:pt idx="24">
                        <c:v>8.7369450660000005</c:v>
                      </c:pt>
                      <c:pt idx="25">
                        <c:v>8.7369450660000005</c:v>
                      </c:pt>
                      <c:pt idx="26">
                        <c:v>8.7369450660000005</c:v>
                      </c:pt>
                      <c:pt idx="27">
                        <c:v>8.7369450660000005</c:v>
                      </c:pt>
                      <c:pt idx="28">
                        <c:v>8.7369450660000005</c:v>
                      </c:pt>
                      <c:pt idx="29">
                        <c:v>17.473890132000001</c:v>
                      </c:pt>
                      <c:pt idx="30">
                        <c:v>17.473890132000001</c:v>
                      </c:pt>
                      <c:pt idx="31">
                        <c:v>2.9246300439999997</c:v>
                      </c:pt>
                      <c:pt idx="32">
                        <c:v>38.340381143999998</c:v>
                      </c:pt>
                      <c:pt idx="33">
                        <c:v>53.751692771999998</c:v>
                      </c:pt>
                      <c:pt idx="34">
                        <c:v>63.455078315999998</c:v>
                      </c:pt>
                      <c:pt idx="35">
                        <c:v>64.561322439999998</c:v>
                      </c:pt>
                      <c:pt idx="36">
                        <c:v>151.19999999999999</c:v>
                      </c:pt>
                      <c:pt idx="37">
                        <c:v>160.8470209372</c:v>
                      </c:pt>
                      <c:pt idx="38">
                        <c:v>118.52371761119998</c:v>
                      </c:pt>
                      <c:pt idx="39">
                        <c:v>0</c:v>
                      </c:pt>
                      <c:pt idx="40">
                        <c:v>92.145369204000005</c:v>
                      </c:pt>
                      <c:pt idx="41">
                        <c:v>154.80000000000001</c:v>
                      </c:pt>
                      <c:pt idx="42">
                        <c:v>148.16018201599999</c:v>
                      </c:pt>
                      <c:pt idx="43">
                        <c:v>86.714881795000096</c:v>
                      </c:pt>
                      <c:pt idx="44">
                        <c:v>168.37316902000006</c:v>
                      </c:pt>
                      <c:pt idx="45">
                        <c:v>69.301624608000026</c:v>
                      </c:pt>
                      <c:pt idx="46">
                        <c:v>125.12793332000005</c:v>
                      </c:pt>
                      <c:pt idx="47">
                        <c:v>178.36283516800003</c:v>
                      </c:pt>
                      <c:pt idx="48">
                        <c:v>134.24165953400012</c:v>
                      </c:pt>
                      <c:pt idx="49">
                        <c:v>106.34216111400002</c:v>
                      </c:pt>
                      <c:pt idx="50">
                        <c:v>104.25702070000003</c:v>
                      </c:pt>
                      <c:pt idx="51">
                        <c:v>95.916459044000021</c:v>
                      </c:pt>
                      <c:pt idx="52">
                        <c:v>85.490756974000021</c:v>
                      </c:pt>
                      <c:pt idx="53">
                        <c:v>64.639352834000022</c:v>
                      </c:pt>
                      <c:pt idx="54">
                        <c:v>5.6158521680000009</c:v>
                      </c:pt>
                      <c:pt idx="55">
                        <c:v>0</c:v>
                      </c:pt>
                      <c:pt idx="56">
                        <c:v>3.5842387932000004</c:v>
                      </c:pt>
                      <c:pt idx="57">
                        <c:v>3.4497365179999999</c:v>
                      </c:pt>
                      <c:pt idx="58">
                        <c:v>8.7369450660000005</c:v>
                      </c:pt>
                      <c:pt idx="59">
                        <c:v>23.298520176</c:v>
                      </c:pt>
                      <c:pt idx="60">
                        <c:v>8.7369450660000005</c:v>
                      </c:pt>
                      <c:pt idx="61">
                        <c:v>14.561575110000001</c:v>
                      </c:pt>
                      <c:pt idx="62">
                        <c:v>17.473890132000001</c:v>
                      </c:pt>
                      <c:pt idx="63">
                        <c:v>11.649260088</c:v>
                      </c:pt>
                      <c:pt idx="64">
                        <c:v>11.649260088</c:v>
                      </c:pt>
                      <c:pt idx="65">
                        <c:v>17.399999999999999</c:v>
                      </c:pt>
                      <c:pt idx="66">
                        <c:v>11.649260088</c:v>
                      </c:pt>
                      <c:pt idx="67">
                        <c:v>63.455078315999998</c:v>
                      </c:pt>
                      <c:pt idx="68">
                        <c:v>196.44103080000002</c:v>
                      </c:pt>
                      <c:pt idx="69">
                        <c:v>87.1032657664</c:v>
                      </c:pt>
                      <c:pt idx="70">
                        <c:v>106.44990043600001</c:v>
                      </c:pt>
                      <c:pt idx="71">
                        <c:v>67.421222876000002</c:v>
                      </c:pt>
                      <c:pt idx="72">
                        <c:v>81.407920348800005</c:v>
                      </c:pt>
                      <c:pt idx="73">
                        <c:v>26.801004851200002</c:v>
                      </c:pt>
                      <c:pt idx="74">
                        <c:v>152.93250855520003</c:v>
                      </c:pt>
                      <c:pt idx="75">
                        <c:v>33.291900690000006</c:v>
                      </c:pt>
                      <c:pt idx="76">
                        <c:v>39.950280827999997</c:v>
                      </c:pt>
                      <c:pt idx="77">
                        <c:v>75.126819506399997</c:v>
                      </c:pt>
                      <c:pt idx="78">
                        <c:v>97.363437582000003</c:v>
                      </c:pt>
                      <c:pt idx="79">
                        <c:v>96.107305338000003</c:v>
                      </c:pt>
                      <c:pt idx="80">
                        <c:v>47.128520928</c:v>
                      </c:pt>
                      <c:pt idx="81">
                        <c:v>73.682267425800006</c:v>
                      </c:pt>
                      <c:pt idx="82">
                        <c:v>63.234115396000007</c:v>
                      </c:pt>
                      <c:pt idx="83">
                        <c:v>66.395821165800001</c:v>
                      </c:pt>
                      <c:pt idx="84">
                        <c:v>60.072409626200006</c:v>
                      </c:pt>
                      <c:pt idx="85">
                        <c:v>106.40890860600001</c:v>
                      </c:pt>
                      <c:pt idx="86">
                        <c:v>109.63342098800001</c:v>
                      </c:pt>
                      <c:pt idx="87">
                        <c:v>156.471933243</c:v>
                      </c:pt>
                      <c:pt idx="88">
                        <c:v>155.4879629852</c:v>
                      </c:pt>
                      <c:pt idx="89">
                        <c:v>177.55665713919998</c:v>
                      </c:pt>
                      <c:pt idx="90">
                        <c:v>149.81355310499998</c:v>
                      </c:pt>
                      <c:pt idx="91">
                        <c:v>125.71367220079999</c:v>
                      </c:pt>
                      <c:pt idx="92">
                        <c:v>161.07863071579999</c:v>
                      </c:pt>
                      <c:pt idx="93">
                        <c:v>126.57246885660001</c:v>
                      </c:pt>
                      <c:pt idx="94">
                        <c:v>126.57246885660001</c:v>
                      </c:pt>
                      <c:pt idx="95">
                        <c:v>138.9466903272</c:v>
                      </c:pt>
                      <c:pt idx="96">
                        <c:v>92.90372849340001</c:v>
                      </c:pt>
                      <c:pt idx="97">
                        <c:v>90.543723439999994</c:v>
                      </c:pt>
                      <c:pt idx="98">
                        <c:v>73.200750065600005</c:v>
                      </c:pt>
                      <c:pt idx="99">
                        <c:v>69.121830694399989</c:v>
                      </c:pt>
                      <c:pt idx="100">
                        <c:v>74.932736640000002</c:v>
                      </c:pt>
                      <c:pt idx="101">
                        <c:v>94.851173094000004</c:v>
                      </c:pt>
                      <c:pt idx="102">
                        <c:v>75.405633484800006</c:v>
                      </c:pt>
                      <c:pt idx="103">
                        <c:v>18.496735737600002</c:v>
                      </c:pt>
                      <c:pt idx="104">
                        <c:v>37.229919897600006</c:v>
                      </c:pt>
                      <c:pt idx="105">
                        <c:v>122.53415441279999</c:v>
                      </c:pt>
                      <c:pt idx="106">
                        <c:v>95.479239216000011</c:v>
                      </c:pt>
                      <c:pt idx="107">
                        <c:v>68.688341919999999</c:v>
                      </c:pt>
                      <c:pt idx="108">
                        <c:v>196.03745628160002</c:v>
                      </c:pt>
                      <c:pt idx="109">
                        <c:v>70.894774076000019</c:v>
                      </c:pt>
                      <c:pt idx="110">
                        <c:v>56.142597587999973</c:v>
                      </c:pt>
                      <c:pt idx="111">
                        <c:v>56.142597587999973</c:v>
                      </c:pt>
                      <c:pt idx="112">
                        <c:v>38.096762648999984</c:v>
                      </c:pt>
                      <c:pt idx="113">
                        <c:v>64.162968671999977</c:v>
                      </c:pt>
                      <c:pt idx="114">
                        <c:v>48.126128200000018</c:v>
                      </c:pt>
                      <c:pt idx="115">
                        <c:v>76.193525297999969</c:v>
                      </c:pt>
                      <c:pt idx="116">
                        <c:v>78.198618068999963</c:v>
                      </c:pt>
                      <c:pt idx="117">
                        <c:v>68.173154213999965</c:v>
                      </c:pt>
                      <c:pt idx="118">
                        <c:v>91.746178216000033</c:v>
                      </c:pt>
                      <c:pt idx="119">
                        <c:v>76.193525297999969</c:v>
                      </c:pt>
                      <c:pt idx="120">
                        <c:v>89.661037802000024</c:v>
                      </c:pt>
                      <c:pt idx="121">
                        <c:v>68.173154213999965</c:v>
                      </c:pt>
                      <c:pt idx="122">
                        <c:v>85.490756974000021</c:v>
                      </c:pt>
                      <c:pt idx="123">
                        <c:v>88.224081923999961</c:v>
                      </c:pt>
                      <c:pt idx="124">
                        <c:v>74.188432526999975</c:v>
                      </c:pt>
                      <c:pt idx="125">
                        <c:v>54.137504816999972</c:v>
                      </c:pt>
                      <c:pt idx="126">
                        <c:v>25.025586664000013</c:v>
                      </c:pt>
                      <c:pt idx="127">
                        <c:v>57.751353840000021</c:v>
                      </c:pt>
                      <c:pt idx="128">
                        <c:v>36.575857432000014</c:v>
                      </c:pt>
                      <c:pt idx="129">
                        <c:v>56.142597587999973</c:v>
                      </c:pt>
                      <c:pt idx="130">
                        <c:v>77.001805120000029</c:v>
                      </c:pt>
                      <c:pt idx="131">
                        <c:v>61.601444096000023</c:v>
                      </c:pt>
                      <c:pt idx="132">
                        <c:v>136.40684759100014</c:v>
                      </c:pt>
                      <c:pt idx="133">
                        <c:v>112.59758235600002</c:v>
                      </c:pt>
                      <c:pt idx="134">
                        <c:v>108.42730152800003</c:v>
                      </c:pt>
                      <c:pt idx="135">
                        <c:v>106.34216111400002</c:v>
                      </c:pt>
                      <c:pt idx="136">
                        <c:v>80.203710839999971</c:v>
                      </c:pt>
                      <c:pt idx="137">
                        <c:v>65.451534352000024</c:v>
                      </c:pt>
                      <c:pt idx="138">
                        <c:v>75.065054904000021</c:v>
                      </c:pt>
                      <c:pt idx="139">
                        <c:v>84.701985632000032</c:v>
                      </c:pt>
                      <c:pt idx="140">
                        <c:v>88.224081923999961</c:v>
                      </c:pt>
                      <c:pt idx="141">
                        <c:v>63.526489224000024</c:v>
                      </c:pt>
                      <c:pt idx="142">
                        <c:v>56.298791178000009</c:v>
                      </c:pt>
                      <c:pt idx="143">
                        <c:v>52.13241204599997</c:v>
                      </c:pt>
                      <c:pt idx="144">
                        <c:v>161.2992046176</c:v>
                      </c:pt>
                      <c:pt idx="145">
                        <c:v>131.62924278880001</c:v>
                      </c:pt>
                      <c:pt idx="146">
                        <c:v>80.19367643199999</c:v>
                      </c:pt>
                      <c:pt idx="147">
                        <c:v>102.96628887599999</c:v>
                      </c:pt>
                      <c:pt idx="148">
                        <c:v>181.60759396999998</c:v>
                      </c:pt>
                      <c:pt idx="149">
                        <c:v>107.67494406000002</c:v>
                      </c:pt>
                      <c:pt idx="150">
                        <c:v>25.2</c:v>
                      </c:pt>
                      <c:pt idx="151">
                        <c:v>12.579282464</c:v>
                      </c:pt>
                      <c:pt idx="152">
                        <c:v>47.976322816</c:v>
                      </c:pt>
                      <c:pt idx="153">
                        <c:v>19.016703960000001</c:v>
                      </c:pt>
                      <c:pt idx="154">
                        <c:v>169.2</c:v>
                      </c:pt>
                      <c:pt idx="155">
                        <c:v>14.4</c:v>
                      </c:pt>
                      <c:pt idx="156">
                        <c:v>93.6</c:v>
                      </c:pt>
                      <c:pt idx="157">
                        <c:v>134.23521257199999</c:v>
                      </c:pt>
                      <c:pt idx="158">
                        <c:v>143.76363243200001</c:v>
                      </c:pt>
                      <c:pt idx="159">
                        <c:v>72.330874167999994</c:v>
                      </c:pt>
                      <c:pt idx="160">
                        <c:v>30.463004399999999</c:v>
                      </c:pt>
                      <c:pt idx="161">
                        <c:v>104.59187178000001</c:v>
                      </c:pt>
                      <c:pt idx="162">
                        <c:v>259.2</c:v>
                      </c:pt>
                      <c:pt idx="163">
                        <c:v>133.92084248399999</c:v>
                      </c:pt>
                      <c:pt idx="164">
                        <c:v>109.06230999200001</c:v>
                      </c:pt>
                      <c:pt idx="165">
                        <c:v>107.52716379600001</c:v>
                      </c:pt>
                      <c:pt idx="166">
                        <c:v>22.358564928</c:v>
                      </c:pt>
                      <c:pt idx="167">
                        <c:v>17.399999999999999</c:v>
                      </c:pt>
                      <c:pt idx="168">
                        <c:v>23.2</c:v>
                      </c:pt>
                      <c:pt idx="169">
                        <c:v>23.2</c:v>
                      </c:pt>
                      <c:pt idx="170">
                        <c:v>5.8</c:v>
                      </c:pt>
                      <c:pt idx="171">
                        <c:v>49.718710747999992</c:v>
                      </c:pt>
                      <c:pt idx="172">
                        <c:v>85.296412320000002</c:v>
                      </c:pt>
                      <c:pt idx="173">
                        <c:v>109.889439096</c:v>
                      </c:pt>
                      <c:pt idx="174">
                        <c:v>108</c:v>
                      </c:pt>
                      <c:pt idx="175">
                        <c:v>0</c:v>
                      </c:pt>
                      <c:pt idx="176">
                        <c:v>33.019562539999995</c:v>
                      </c:pt>
                      <c:pt idx="177">
                        <c:v>52.42167039600001</c:v>
                      </c:pt>
                      <c:pt idx="178">
                        <c:v>46.4</c:v>
                      </c:pt>
                      <c:pt idx="179">
                        <c:v>8.7369450660000005</c:v>
                      </c:pt>
                      <c:pt idx="180">
                        <c:v>11.649260088</c:v>
                      </c:pt>
                      <c:pt idx="181">
                        <c:v>14.561575110000001</c:v>
                      </c:pt>
                      <c:pt idx="182">
                        <c:v>17.473890132000001</c:v>
                      </c:pt>
                      <c:pt idx="183">
                        <c:v>14.561575110000001</c:v>
                      </c:pt>
                      <c:pt idx="184">
                        <c:v>8.7369450660000005</c:v>
                      </c:pt>
                      <c:pt idx="185">
                        <c:v>11.649260088</c:v>
                      </c:pt>
                      <c:pt idx="186">
                        <c:v>11.649260088</c:v>
                      </c:pt>
                      <c:pt idx="187">
                        <c:v>17.473890132000001</c:v>
                      </c:pt>
                      <c:pt idx="188">
                        <c:v>53.973363168000006</c:v>
                      </c:pt>
                      <c:pt idx="189">
                        <c:v>170.28396732000002</c:v>
                      </c:pt>
                      <c:pt idx="190">
                        <c:v>67.967771614399993</c:v>
                      </c:pt>
                      <c:pt idx="191">
                        <c:v>46.7872186548</c:v>
                      </c:pt>
                      <c:pt idx="192">
                        <c:v>57.308250912000005</c:v>
                      </c:pt>
                      <c:pt idx="193">
                        <c:v>74.441232936000006</c:v>
                      </c:pt>
                      <c:pt idx="194">
                        <c:v>57.389388562000001</c:v>
                      </c:pt>
                      <c:pt idx="195">
                        <c:v>75.217079322000004</c:v>
                      </c:pt>
                      <c:pt idx="196">
                        <c:v>27.006771088000001</c:v>
                      </c:pt>
                      <c:pt idx="197">
                        <c:v>40.6</c:v>
                      </c:pt>
                      <c:pt idx="198">
                        <c:v>34.799999999999997</c:v>
                      </c:pt>
                      <c:pt idx="199">
                        <c:v>23.495560528000002</c:v>
                      </c:pt>
                      <c:pt idx="200">
                        <c:v>64.612791451999996</c:v>
                      </c:pt>
                      <c:pt idx="201">
                        <c:v>61.911210560000001</c:v>
                      </c:pt>
                      <c:pt idx="202">
                        <c:v>62.896412319999996</c:v>
                      </c:pt>
                      <c:pt idx="203">
                        <c:v>54.299371967999996</c:v>
                      </c:pt>
                      <c:pt idx="204">
                        <c:v>60.100223759999999</c:v>
                      </c:pt>
                      <c:pt idx="205">
                        <c:v>120.10519019600001</c:v>
                      </c:pt>
                      <c:pt idx="206">
                        <c:v>118.60466323200001</c:v>
                      </c:pt>
                      <c:pt idx="207">
                        <c:v>111.56952140760001</c:v>
                      </c:pt>
                      <c:pt idx="208">
                        <c:v>111.4168151348</c:v>
                      </c:pt>
                      <c:pt idx="209">
                        <c:v>118.8</c:v>
                      </c:pt>
                      <c:pt idx="210">
                        <c:v>63.363430296000004</c:v>
                      </c:pt>
                      <c:pt idx="211">
                        <c:v>94.685324451999989</c:v>
                      </c:pt>
                      <c:pt idx="212">
                        <c:v>160.38585141600001</c:v>
                      </c:pt>
                      <c:pt idx="213">
                        <c:v>34.322096291999998</c:v>
                      </c:pt>
                      <c:pt idx="214">
                        <c:v>27.860044752</c:v>
                      </c:pt>
                      <c:pt idx="215">
                        <c:v>104.59187178000001</c:v>
                      </c:pt>
                      <c:pt idx="216">
                        <c:v>83.472532999999999</c:v>
                      </c:pt>
                      <c:pt idx="217">
                        <c:v>59.633884349999995</c:v>
                      </c:pt>
                      <c:pt idx="218">
                        <c:v>103.87120477800001</c:v>
                      </c:pt>
                      <c:pt idx="219">
                        <c:v>237.6</c:v>
                      </c:pt>
                      <c:pt idx="220">
                        <c:v>132.330181264</c:v>
                      </c:pt>
                      <c:pt idx="221">
                        <c:v>46.376188560000003</c:v>
                      </c:pt>
                      <c:pt idx="222">
                        <c:v>76.657936895999995</c:v>
                      </c:pt>
                      <c:pt idx="223">
                        <c:v>176.00952860000001</c:v>
                      </c:pt>
                      <c:pt idx="224">
                        <c:v>77.052888947200003</c:v>
                      </c:pt>
                      <c:pt idx="225">
                        <c:v>60.079462975999995</c:v>
                      </c:pt>
                      <c:pt idx="226">
                        <c:v>32.512769828000003</c:v>
                      </c:pt>
                      <c:pt idx="227">
                        <c:v>69.997768041599997</c:v>
                      </c:pt>
                      <c:pt idx="228">
                        <c:v>96.177293068800012</c:v>
                      </c:pt>
                      <c:pt idx="229">
                        <c:v>78.393202963199997</c:v>
                      </c:pt>
                      <c:pt idx="230">
                        <c:v>114.0085086822</c:v>
                      </c:pt>
                      <c:pt idx="231">
                        <c:v>10.3644098802</c:v>
                      </c:pt>
                      <c:pt idx="232">
                        <c:v>24.555128850000003</c:v>
                      </c:pt>
                      <c:pt idx="233">
                        <c:v>33.758463859999999</c:v>
                      </c:pt>
                      <c:pt idx="234">
                        <c:v>63.439125079999997</c:v>
                      </c:pt>
                      <c:pt idx="235">
                        <c:v>29.492600880000001</c:v>
                      </c:pt>
                      <c:pt idx="236">
                        <c:v>20.731025770000002</c:v>
                      </c:pt>
                      <c:pt idx="237">
                        <c:v>14.746300440000001</c:v>
                      </c:pt>
                      <c:pt idx="238">
                        <c:v>17.695560527999998</c:v>
                      </c:pt>
                      <c:pt idx="239">
                        <c:v>17.695560527999998</c:v>
                      </c:pt>
                      <c:pt idx="240">
                        <c:v>14.746300440000001</c:v>
                      </c:pt>
                      <c:pt idx="241">
                        <c:v>14.931025769999998</c:v>
                      </c:pt>
                      <c:pt idx="242">
                        <c:v>89.434259711999999</c:v>
                      </c:pt>
                      <c:pt idx="243">
                        <c:v>88.620515400000002</c:v>
                      </c:pt>
                      <c:pt idx="244">
                        <c:v>188.02783949439998</c:v>
                      </c:pt>
                      <c:pt idx="245">
                        <c:v>28.539192960000001</c:v>
                      </c:pt>
                      <c:pt idx="246">
                        <c:v>140.80762288000003</c:v>
                      </c:pt>
                      <c:pt idx="247">
                        <c:v>103.87149787520001</c:v>
                      </c:pt>
                      <c:pt idx="248">
                        <c:v>137.59165093440001</c:v>
                      </c:pt>
                      <c:pt idx="249">
                        <c:v>144.222445752</c:v>
                      </c:pt>
                      <c:pt idx="250">
                        <c:v>64.471964198400002</c:v>
                      </c:pt>
                      <c:pt idx="251">
                        <c:v>179.9275435296</c:v>
                      </c:pt>
                      <c:pt idx="252">
                        <c:v>254.93005151999998</c:v>
                      </c:pt>
                      <c:pt idx="253">
                        <c:v>168.42779276399995</c:v>
                      </c:pt>
                      <c:pt idx="254">
                        <c:v>170.43288553499991</c:v>
                      </c:pt>
                      <c:pt idx="255">
                        <c:v>175.15179477600006</c:v>
                      </c:pt>
                      <c:pt idx="256">
                        <c:v>229.39876283280003</c:v>
                      </c:pt>
                      <c:pt idx="257">
                        <c:v>324.96218382080002</c:v>
                      </c:pt>
                      <c:pt idx="258">
                        <c:v>280.66296115200004</c:v>
                      </c:pt>
                      <c:pt idx="259">
                        <c:v>238.3556558608</c:v>
                      </c:pt>
                      <c:pt idx="260">
                        <c:v>340.57872814080002</c:v>
                      </c:pt>
                      <c:pt idx="261">
                        <c:v>209.00579091560002</c:v>
                      </c:pt>
                      <c:pt idx="262">
                        <c:v>19.221461067600004</c:v>
                      </c:pt>
                      <c:pt idx="263">
                        <c:v>57.6</c:v>
                      </c:pt>
                      <c:pt idx="264">
                        <c:v>161.29074569400001</c:v>
                      </c:pt>
                      <c:pt idx="265">
                        <c:v>201.26908540480002</c:v>
                      </c:pt>
                      <c:pt idx="266">
                        <c:v>97.106953010399991</c:v>
                      </c:pt>
                      <c:pt idx="267">
                        <c:v>230.1794441728</c:v>
                      </c:pt>
                      <c:pt idx="268">
                        <c:v>231.04260463999998</c:v>
                      </c:pt>
                      <c:pt idx="269">
                        <c:v>313.57281185279999</c:v>
                      </c:pt>
                      <c:pt idx="270">
                        <c:v>175.79078917600003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132.799097674</c:v>
                      </c:pt>
                      <c:pt idx="274">
                        <c:v>313.57281185279999</c:v>
                      </c:pt>
                      <c:pt idx="275">
                        <c:v>293.29668684799998</c:v>
                      </c:pt>
                      <c:pt idx="276">
                        <c:v>257.71803993600008</c:v>
                      </c:pt>
                      <c:pt idx="277">
                        <c:v>268.76450279000005</c:v>
                      </c:pt>
                      <c:pt idx="278">
                        <c:v>286.11229363200005</c:v>
                      </c:pt>
                      <c:pt idx="279">
                        <c:v>210.46697872200005</c:v>
                      </c:pt>
                      <c:pt idx="280">
                        <c:v>235.51528595000002</c:v>
                      </c:pt>
                      <c:pt idx="281">
                        <c:v>163.28991952000001</c:v>
                      </c:pt>
                      <c:pt idx="282">
                        <c:v>309.55318867200003</c:v>
                      </c:pt>
                      <c:pt idx="283">
                        <c:v>334.22320804000003</c:v>
                      </c:pt>
                      <c:pt idx="284">
                        <c:v>309.55318867200003</c:v>
                      </c:pt>
                      <c:pt idx="285">
                        <c:v>292.16459704319999</c:v>
                      </c:pt>
                      <c:pt idx="286">
                        <c:v>213.28209356479999</c:v>
                      </c:pt>
                      <c:pt idx="287">
                        <c:v>192.21461067600001</c:v>
                      </c:pt>
                      <c:pt idx="288">
                        <c:v>174.49658954000003</c:v>
                      </c:pt>
                      <c:pt idx="289">
                        <c:v>187.76119269600002</c:v>
                      </c:pt>
                      <c:pt idx="290">
                        <c:v>160.40781427420001</c:v>
                      </c:pt>
                      <c:pt idx="291">
                        <c:v>131.2647181376</c:v>
                      </c:pt>
                      <c:pt idx="292">
                        <c:v>0</c:v>
                      </c:pt>
                      <c:pt idx="293">
                        <c:v>23.37230924</c:v>
                      </c:pt>
                      <c:pt idx="294">
                        <c:v>172.8</c:v>
                      </c:pt>
                      <c:pt idx="295">
                        <c:v>194.4</c:v>
                      </c:pt>
                      <c:pt idx="296">
                        <c:v>195.52154634040002</c:v>
                      </c:pt>
                      <c:pt idx="297">
                        <c:v>109.67313508320001</c:v>
                      </c:pt>
                      <c:pt idx="298">
                        <c:v>85.381130457600008</c:v>
                      </c:pt>
                      <c:pt idx="299">
                        <c:v>143.27103155200001</c:v>
                      </c:pt>
                      <c:pt idx="300">
                        <c:v>0</c:v>
                      </c:pt>
                      <c:pt idx="301">
                        <c:v>64.8</c:v>
                      </c:pt>
                      <c:pt idx="302">
                        <c:v>57.6</c:v>
                      </c:pt>
                      <c:pt idx="303">
                        <c:v>60.471305845999993</c:v>
                      </c:pt>
                      <c:pt idx="304">
                        <c:v>74.441232936000006</c:v>
                      </c:pt>
                      <c:pt idx="305">
                        <c:v>53.726485230000002</c:v>
                      </c:pt>
                      <c:pt idx="306">
                        <c:v>35.817656820000003</c:v>
                      </c:pt>
                      <c:pt idx="307">
                        <c:v>68.287725405200007</c:v>
                      </c:pt>
                      <c:pt idx="308">
                        <c:v>225.36682166880001</c:v>
                      </c:pt>
                      <c:pt idx="309">
                        <c:v>186.84820051840001</c:v>
                      </c:pt>
                      <c:pt idx="310">
                        <c:v>140.90192170240002</c:v>
                      </c:pt>
                      <c:pt idx="311">
                        <c:v>215.03654455399999</c:v>
                      </c:pt>
                      <c:pt idx="312">
                        <c:v>297.11926967680006</c:v>
                      </c:pt>
                      <c:pt idx="313">
                        <c:v>184.65780715199998</c:v>
                      </c:pt>
                      <c:pt idx="314">
                        <c:v>90.913533573199999</c:v>
                      </c:pt>
                      <c:pt idx="315">
                        <c:v>79.2</c:v>
                      </c:pt>
                      <c:pt idx="316">
                        <c:v>113.52264488</c:v>
                      </c:pt>
                      <c:pt idx="317">
                        <c:v>26.415650031999999</c:v>
                      </c:pt>
                      <c:pt idx="318">
                        <c:v>30.21670396</c:v>
                      </c:pt>
                      <c:pt idx="319">
                        <c:v>14.807875549999999</c:v>
                      </c:pt>
                      <c:pt idx="320">
                        <c:v>32.848256694</c:v>
                      </c:pt>
                      <c:pt idx="321">
                        <c:v>47.541759899999995</c:v>
                      </c:pt>
                      <c:pt idx="322">
                        <c:v>27.860044752</c:v>
                      </c:pt>
                      <c:pt idx="323">
                        <c:v>84.245145444000002</c:v>
                      </c:pt>
                      <c:pt idx="324">
                        <c:v>88.744618479999986</c:v>
                      </c:pt>
                      <c:pt idx="325">
                        <c:v>89.434259711999999</c:v>
                      </c:pt>
                      <c:pt idx="326">
                        <c:v>99.016501823999988</c:v>
                      </c:pt>
                      <c:pt idx="327">
                        <c:v>63.389013200000001</c:v>
                      </c:pt>
                      <c:pt idx="328">
                        <c:v>0</c:v>
                      </c:pt>
                      <c:pt idx="329">
                        <c:v>113.52264488</c:v>
                      </c:pt>
                      <c:pt idx="330">
                        <c:v>84.396159650000016</c:v>
                      </c:pt>
                      <c:pt idx="331">
                        <c:v>0</c:v>
                      </c:pt>
                      <c:pt idx="332">
                        <c:v>86.243412949999978</c:v>
                      </c:pt>
                      <c:pt idx="333">
                        <c:v>207.02813827999998</c:v>
                      </c:pt>
                      <c:pt idx="334">
                        <c:v>323.62186980479999</c:v>
                      </c:pt>
                      <c:pt idx="335">
                        <c:v>177.34238087999998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156.51396807199998</c:v>
                      </c:pt>
                      <c:pt idx="339">
                        <c:v>316.83919530959997</c:v>
                      </c:pt>
                      <c:pt idx="340">
                        <c:v>293.29668684799998</c:v>
                      </c:pt>
                      <c:pt idx="341">
                        <c:v>274.75794441599999</c:v>
                      </c:pt>
                      <c:pt idx="342">
                        <c:v>204.62493418399993</c:v>
                      </c:pt>
                      <c:pt idx="343">
                        <c:v>179.32207560400005</c:v>
                      </c:pt>
                      <c:pt idx="344">
                        <c:v>184.10932740000004</c:v>
                      </c:pt>
                      <c:pt idx="345">
                        <c:v>248.21021022080001</c:v>
                      </c:pt>
                      <c:pt idx="346">
                        <c:v>276.23727508780007</c:v>
                      </c:pt>
                      <c:pt idx="347">
                        <c:v>300.94185250560002</c:v>
                      </c:pt>
                      <c:pt idx="348">
                        <c:v>284.31440148799999</c:v>
                      </c:pt>
                      <c:pt idx="349">
                        <c:v>279.53617295200002</c:v>
                      </c:pt>
                      <c:pt idx="350">
                        <c:v>294.38936858239992</c:v>
                      </c:pt>
                      <c:pt idx="351">
                        <c:v>245.32362688399999</c:v>
                      </c:pt>
                      <c:pt idx="352">
                        <c:v>319.60224662399997</c:v>
                      </c:pt>
                      <c:pt idx="353">
                        <c:v>190.1851444080001</c:v>
                      </c:pt>
                      <c:pt idx="354">
                        <c:v>202.263668628</c:v>
                      </c:pt>
                      <c:pt idx="355">
                        <c:v>155.9494240528</c:v>
                      </c:pt>
                      <c:pt idx="356">
                        <c:v>94.723749388800002</c:v>
                      </c:pt>
                      <c:pt idx="357">
                        <c:v>0</c:v>
                      </c:pt>
                      <c:pt idx="358">
                        <c:v>42.445145443999998</c:v>
                      </c:pt>
                      <c:pt idx="359">
                        <c:v>38.586631050000001</c:v>
                      </c:pt>
                      <c:pt idx="360">
                        <c:v>85.075694784000007</c:v>
                      </c:pt>
                      <c:pt idx="361">
                        <c:v>190.8</c:v>
                      </c:pt>
                      <c:pt idx="362">
                        <c:v>276.32277572700002</c:v>
                      </c:pt>
                      <c:pt idx="363">
                        <c:v>133.04179609599998</c:v>
                      </c:pt>
                      <c:pt idx="364">
                        <c:v>141.80830732160001</c:v>
                      </c:pt>
                      <c:pt idx="365">
                        <c:v>155.12466624000001</c:v>
                      </c:pt>
                      <c:pt idx="366">
                        <c:v>186.63656970399998</c:v>
                      </c:pt>
                      <c:pt idx="367">
                        <c:v>334.46735742280003</c:v>
                      </c:pt>
                      <c:pt idx="368">
                        <c:v>235.49232308340001</c:v>
                      </c:pt>
                      <c:pt idx="369">
                        <c:v>165.1819960462</c:v>
                      </c:pt>
                      <c:pt idx="370">
                        <c:v>0</c:v>
                      </c:pt>
                      <c:pt idx="371">
                        <c:v>24.37040352</c:v>
                      </c:pt>
                      <c:pt idx="372">
                        <c:v>22.596462854000002</c:v>
                      </c:pt>
                      <c:pt idx="373">
                        <c:v>41.523049151999992</c:v>
                      </c:pt>
                      <c:pt idx="374">
                        <c:v>18.425582903999999</c:v>
                      </c:pt>
                      <c:pt idx="375">
                        <c:v>15.10835198</c:v>
                      </c:pt>
                      <c:pt idx="376">
                        <c:v>36.260044752000006</c:v>
                      </c:pt>
                      <c:pt idx="377">
                        <c:v>142.39578428799999</c:v>
                      </c:pt>
                      <c:pt idx="378">
                        <c:v>95.083519799999991</c:v>
                      </c:pt>
                      <c:pt idx="379">
                        <c:v>98.565336016000003</c:v>
                      </c:pt>
                      <c:pt idx="380">
                        <c:v>28.081715148000004</c:v>
                      </c:pt>
                      <c:pt idx="381">
                        <c:v>67.075694783999992</c:v>
                      </c:pt>
                      <c:pt idx="382">
                        <c:v>13.946726335999999</c:v>
                      </c:pt>
                      <c:pt idx="383">
                        <c:v>154.80000000000001</c:v>
                      </c:pt>
                      <c:pt idx="384">
                        <c:v>282.98115586500001</c:v>
                      </c:pt>
                      <c:pt idx="385">
                        <c:v>202.1636267904</c:v>
                      </c:pt>
                      <c:pt idx="386">
                        <c:v>131.4713846082</c:v>
                      </c:pt>
                      <c:pt idx="387">
                        <c:v>122.19874393599999</c:v>
                      </c:pt>
                      <c:pt idx="388">
                        <c:v>197.268598868</c:v>
                      </c:pt>
                      <c:pt idx="389">
                        <c:v>150.53802931440001</c:v>
                      </c:pt>
                      <c:pt idx="390">
                        <c:v>140.26559879280001</c:v>
                      </c:pt>
                      <c:pt idx="391">
                        <c:v>0</c:v>
                      </c:pt>
                      <c:pt idx="392">
                        <c:v>15.724103079999999</c:v>
                      </c:pt>
                      <c:pt idx="393">
                        <c:v>44.027488624</c:v>
                      </c:pt>
                      <c:pt idx="394">
                        <c:v>188.280805536</c:v>
                      </c:pt>
                      <c:pt idx="395">
                        <c:v>309.04809804000001</c:v>
                      </c:pt>
                      <c:pt idx="396">
                        <c:v>233.49764243519999</c:v>
                      </c:pt>
                      <c:pt idx="397">
                        <c:v>154.77659433600002</c:v>
                      </c:pt>
                      <c:pt idx="398">
                        <c:v>286.69940393280001</c:v>
                      </c:pt>
                      <c:pt idx="399">
                        <c:v>203.90654168639998</c:v>
                      </c:pt>
                      <c:pt idx="400">
                        <c:v>233.135616844</c:v>
                      </c:pt>
                      <c:pt idx="401">
                        <c:v>318.05389610120005</c:v>
                      </c:pt>
                      <c:pt idx="402">
                        <c:v>293.29668684799998</c:v>
                      </c:pt>
                      <c:pt idx="403">
                        <c:v>304.76443533439999</c:v>
                      </c:pt>
                      <c:pt idx="404">
                        <c:v>305.97534128000001</c:v>
                      </c:pt>
                      <c:pt idx="405">
                        <c:v>214.00550787840001</c:v>
                      </c:pt>
                      <c:pt idx="406">
                        <c:v>0</c:v>
                      </c:pt>
                      <c:pt idx="407">
                        <c:v>115.2</c:v>
                      </c:pt>
                      <c:pt idx="408">
                        <c:v>154.80000000000001</c:v>
                      </c:pt>
                      <c:pt idx="409">
                        <c:v>271.1098269144</c:v>
                      </c:pt>
                      <c:pt idx="410">
                        <c:v>100.08673987200004</c:v>
                      </c:pt>
                      <c:pt idx="411">
                        <c:v>0</c:v>
                      </c:pt>
                      <c:pt idx="412">
                        <c:v>140.36165596440003</c:v>
                      </c:pt>
                      <c:pt idx="413">
                        <c:v>275.50760863560004</c:v>
                      </c:pt>
                      <c:pt idx="414">
                        <c:v>141.83860563599998</c:v>
                      </c:pt>
                      <c:pt idx="415">
                        <c:v>154.43593462000004</c:v>
                      </c:pt>
                      <c:pt idx="416">
                        <c:v>157.24386070400004</c:v>
                      </c:pt>
                      <c:pt idx="417">
                        <c:v>164.28825542399997</c:v>
                      </c:pt>
                      <c:pt idx="418">
                        <c:v>211.35288255360004</c:v>
                      </c:pt>
                      <c:pt idx="419">
                        <c:v>93.807908454000028</c:v>
                      </c:pt>
                      <c:pt idx="420">
                        <c:v>204.3576619904</c:v>
                      </c:pt>
                      <c:pt idx="421">
                        <c:v>94.206114380000017</c:v>
                      </c:pt>
                      <c:pt idx="422">
                        <c:v>107.63713286399999</c:v>
                      </c:pt>
                      <c:pt idx="423">
                        <c:v>153.08110192200007</c:v>
                      </c:pt>
                      <c:pt idx="424">
                        <c:v>118.99749210000003</c:v>
                      </c:pt>
                      <c:pt idx="425">
                        <c:v>174.23044263039995</c:v>
                      </c:pt>
                      <c:pt idx="426">
                        <c:v>160.2369711552</c:v>
                      </c:pt>
                      <c:pt idx="427">
                        <c:v>176.84211951360001</c:v>
                      </c:pt>
                      <c:pt idx="428">
                        <c:v>223.37951938559999</c:v>
                      </c:pt>
                      <c:pt idx="429">
                        <c:v>209.26413072000003</c:v>
                      </c:pt>
                      <c:pt idx="430">
                        <c:v>175.86457824000001</c:v>
                      </c:pt>
                      <c:pt idx="431">
                        <c:v>212.81085705599997</c:v>
                      </c:pt>
                      <c:pt idx="432">
                        <c:v>212.81085705599997</c:v>
                      </c:pt>
                      <c:pt idx="433">
                        <c:v>207.49076755200002</c:v>
                      </c:pt>
                      <c:pt idx="434">
                        <c:v>202.17067804800004</c:v>
                      </c:pt>
                      <c:pt idx="435">
                        <c:v>207.49076755200002</c:v>
                      </c:pt>
                      <c:pt idx="436">
                        <c:v>205.71740438399999</c:v>
                      </c:pt>
                      <c:pt idx="437">
                        <c:v>203.94404121600002</c:v>
                      </c:pt>
                      <c:pt idx="438">
                        <c:v>201.11148508799999</c:v>
                      </c:pt>
                      <c:pt idx="439">
                        <c:v>205.71740438399999</c:v>
                      </c:pt>
                      <c:pt idx="440">
                        <c:v>206.35768446000003</c:v>
                      </c:pt>
                      <c:pt idx="441">
                        <c:v>203.94404121600002</c:v>
                      </c:pt>
                      <c:pt idx="442">
                        <c:v>203.94404121600002</c:v>
                      </c:pt>
                      <c:pt idx="443">
                        <c:v>211.037493888</c:v>
                      </c:pt>
                      <c:pt idx="444">
                        <c:v>215.76656340400001</c:v>
                      </c:pt>
                      <c:pt idx="445">
                        <c:v>225.04361814080002</c:v>
                      </c:pt>
                      <c:pt idx="446">
                        <c:v>229.35880184959998</c:v>
                      </c:pt>
                      <c:pt idx="447">
                        <c:v>223.37951938559999</c:v>
                      </c:pt>
                      <c:pt idx="448">
                        <c:v>276.17603841519997</c:v>
                      </c:pt>
                      <c:pt idx="449">
                        <c:v>189.91128577280003</c:v>
                      </c:pt>
                      <c:pt idx="450">
                        <c:v>106.518342672</c:v>
                      </c:pt>
                      <c:pt idx="451">
                        <c:v>113.25278289600001</c:v>
                      </c:pt>
                      <c:pt idx="452">
                        <c:v>123.16289910079999</c:v>
                      </c:pt>
                      <c:pt idx="453">
                        <c:v>112.6051051104</c:v>
                      </c:pt>
                      <c:pt idx="454">
                        <c:v>107.20798390400002</c:v>
                      </c:pt>
                      <c:pt idx="455">
                        <c:v>116.39723966720001</c:v>
                      </c:pt>
                      <c:pt idx="456">
                        <c:v>140.90192170240002</c:v>
                      </c:pt>
                      <c:pt idx="457">
                        <c:v>152.98767064</c:v>
                      </c:pt>
                      <c:pt idx="458">
                        <c:v>158.08528849000001</c:v>
                      </c:pt>
                      <c:pt idx="459">
                        <c:v>176.5161107136</c:v>
                      </c:pt>
                      <c:pt idx="460">
                        <c:v>216.08006656319998</c:v>
                      </c:pt>
                      <c:pt idx="461">
                        <c:v>130.05107931200001</c:v>
                      </c:pt>
                      <c:pt idx="462">
                        <c:v>169.81646722559998</c:v>
                      </c:pt>
                      <c:pt idx="463">
                        <c:v>172.8</c:v>
                      </c:pt>
                      <c:pt idx="464">
                        <c:v>266.81603267999998</c:v>
                      </c:pt>
                      <c:pt idx="465">
                        <c:v>224.79820992000001</c:v>
                      </c:pt>
                      <c:pt idx="466">
                        <c:v>188.13104762800006</c:v>
                      </c:pt>
                      <c:pt idx="467">
                        <c:v>158.48762034000009</c:v>
                      </c:pt>
                      <c:pt idx="468">
                        <c:v>204.97860413200004</c:v>
                      </c:pt>
                      <c:pt idx="469">
                        <c:v>210.372583768</c:v>
                      </c:pt>
                      <c:pt idx="470">
                        <c:v>219.29003986239996</c:v>
                      </c:pt>
                      <c:pt idx="471">
                        <c:v>223.60522357120004</c:v>
                      </c:pt>
                      <c:pt idx="472">
                        <c:v>223.60522357120004</c:v>
                      </c:pt>
                      <c:pt idx="473">
                        <c:v>226.4820127104</c:v>
                      </c:pt>
                      <c:pt idx="474">
                        <c:v>222.16682900159998</c:v>
                      </c:pt>
                      <c:pt idx="475">
                        <c:v>217.56455661600003</c:v>
                      </c:pt>
                      <c:pt idx="476">
                        <c:v>210.372583768</c:v>
                      </c:pt>
                      <c:pt idx="477">
                        <c:v>203.94404121600002</c:v>
                      </c:pt>
                      <c:pt idx="478">
                        <c:v>190.60396703600003</c:v>
                      </c:pt>
                      <c:pt idx="479">
                        <c:v>133.32870167400006</c:v>
                      </c:pt>
                      <c:pt idx="480">
                        <c:v>135.9533481014</c:v>
                      </c:pt>
                      <c:pt idx="481">
                        <c:v>230.4</c:v>
                      </c:pt>
                      <c:pt idx="482">
                        <c:v>104.50289545780001</c:v>
                      </c:pt>
                      <c:pt idx="483">
                        <c:v>3.0630852544000002</c:v>
                      </c:pt>
                      <c:pt idx="484">
                        <c:v>87.62709382380001</c:v>
                      </c:pt>
                      <c:pt idx="485">
                        <c:v>92.044931837600004</c:v>
                      </c:pt>
                      <c:pt idx="486">
                        <c:v>28.643771764800004</c:v>
                      </c:pt>
                      <c:pt idx="487">
                        <c:v>28.832191601400005</c:v>
                      </c:pt>
                      <c:pt idx="488">
                        <c:v>110.27106915840002</c:v>
                      </c:pt>
                      <c:pt idx="489">
                        <c:v>168.22249633279998</c:v>
                      </c:pt>
                      <c:pt idx="490">
                        <c:v>165.47646008000001</c:v>
                      </c:pt>
                      <c:pt idx="491">
                        <c:v>154.52404902000001</c:v>
                      </c:pt>
                      <c:pt idx="492">
                        <c:v>131.99376744</c:v>
                      </c:pt>
                      <c:pt idx="493">
                        <c:v>135.6384357956</c:v>
                      </c:pt>
                      <c:pt idx="494">
                        <c:v>217.01037324640001</c:v>
                      </c:pt>
                      <c:pt idx="495">
                        <c:v>153.52002246959998</c:v>
                      </c:pt>
                      <c:pt idx="496">
                        <c:v>149.399696796</c:v>
                      </c:pt>
                      <c:pt idx="497">
                        <c:v>254.52775563199998</c:v>
                      </c:pt>
                      <c:pt idx="498">
                        <c:v>237.85891805440002</c:v>
                      </c:pt>
                      <c:pt idx="499">
                        <c:v>196.72453297000004</c:v>
                      </c:pt>
                      <c:pt idx="500">
                        <c:v>136.95937770000003</c:v>
                      </c:pt>
                      <c:pt idx="501">
                        <c:v>189.68011662600006</c:v>
                      </c:pt>
                      <c:pt idx="502">
                        <c:v>213.96857019200002</c:v>
                      </c:pt>
                      <c:pt idx="503">
                        <c:v>222.16682900159998</c:v>
                      </c:pt>
                      <c:pt idx="504">
                        <c:v>224.79820992000001</c:v>
                      </c:pt>
                      <c:pt idx="505">
                        <c:v>223.60522357120004</c:v>
                      </c:pt>
                      <c:pt idx="506">
                        <c:v>220.728434432</c:v>
                      </c:pt>
                      <c:pt idx="507">
                        <c:v>219.29003986239996</c:v>
                      </c:pt>
                      <c:pt idx="508">
                        <c:v>219.29003986239996</c:v>
                      </c:pt>
                      <c:pt idx="509">
                        <c:v>215.76656340400001</c:v>
                      </c:pt>
                      <c:pt idx="510">
                        <c:v>212.17057697999999</c:v>
                      </c:pt>
                      <c:pt idx="511">
                        <c:v>213.96857019200002</c:v>
                      </c:pt>
                      <c:pt idx="512">
                        <c:v>212.17057697999999</c:v>
                      </c:pt>
                      <c:pt idx="513">
                        <c:v>210.372583768</c:v>
                      </c:pt>
                      <c:pt idx="514">
                        <c:v>212.17057697999999</c:v>
                      </c:pt>
                      <c:pt idx="515">
                        <c:v>212.17057697999999</c:v>
                      </c:pt>
                      <c:pt idx="516">
                        <c:v>209.26413072000003</c:v>
                      </c:pt>
                      <c:pt idx="517">
                        <c:v>212.17057697999999</c:v>
                      </c:pt>
                      <c:pt idx="518">
                        <c:v>215.76656340400001</c:v>
                      </c:pt>
                      <c:pt idx="519">
                        <c:v>222.16682900159998</c:v>
                      </c:pt>
                      <c:pt idx="520">
                        <c:v>223.60522357120004</c:v>
                      </c:pt>
                      <c:pt idx="521">
                        <c:v>219.29003986239996</c:v>
                      </c:pt>
                      <c:pt idx="522">
                        <c:v>214.58422022400001</c:v>
                      </c:pt>
                      <c:pt idx="523">
                        <c:v>145.50803467200004</c:v>
                      </c:pt>
                      <c:pt idx="524">
                        <c:v>158.7962175168</c:v>
                      </c:pt>
                      <c:pt idx="525">
                        <c:v>255.6</c:v>
                      </c:pt>
                      <c:pt idx="526">
                        <c:v>156.53207250560001</c:v>
                      </c:pt>
                      <c:pt idx="527">
                        <c:v>78.978958387999995</c:v>
                      </c:pt>
                      <c:pt idx="528">
                        <c:v>33.501256063999996</c:v>
                      </c:pt>
                      <c:pt idx="529">
                        <c:v>47.194856013200003</c:v>
                      </c:pt>
                      <c:pt idx="530">
                        <c:v>119.30695813400001</c:v>
                      </c:pt>
                      <c:pt idx="531">
                        <c:v>139.61219961600003</c:v>
                      </c:pt>
                      <c:pt idx="532">
                        <c:v>55.135534579200012</c:v>
                      </c:pt>
                      <c:pt idx="533">
                        <c:v>158.22715956479999</c:v>
                      </c:pt>
                      <c:pt idx="534">
                        <c:v>103.03251288</c:v>
                      </c:pt>
                      <c:pt idx="535">
                        <c:v>51.067543529599988</c:v>
                      </c:pt>
                      <c:pt idx="536">
                        <c:v>139.61219961600003</c:v>
                      </c:pt>
                      <c:pt idx="537">
                        <c:v>93.074799744000018</c:v>
                      </c:pt>
                      <c:pt idx="538">
                        <c:v>42.331480576000004</c:v>
                      </c:pt>
                      <c:pt idx="539">
                        <c:v>57.664383202800011</c:v>
                      </c:pt>
                      <c:pt idx="540">
                        <c:v>44.850075824400001</c:v>
                      </c:pt>
                      <c:pt idx="541">
                        <c:v>35.239345290600006</c:v>
                      </c:pt>
                      <c:pt idx="542">
                        <c:v>6.6583801380000001</c:v>
                      </c:pt>
                      <c:pt idx="543">
                        <c:v>93.125907732000016</c:v>
                      </c:pt>
                      <c:pt idx="544">
                        <c:v>251.04107404799998</c:v>
                      </c:pt>
                      <c:pt idx="545">
                        <c:v>234.50879244799998</c:v>
                      </c:pt>
                      <c:pt idx="546">
                        <c:v>191.1329359552</c:v>
                      </c:pt>
                      <c:pt idx="547">
                        <c:v>205.61004851199999</c:v>
                      </c:pt>
                      <c:pt idx="548">
                        <c:v>156.65243644399999</c:v>
                      </c:pt>
                      <c:pt idx="549">
                        <c:v>147.7853174</c:v>
                      </c:pt>
                      <c:pt idx="550">
                        <c:v>147.7853174</c:v>
                      </c:pt>
                      <c:pt idx="551">
                        <c:v>124.97718918000001</c:v>
                      </c:pt>
                      <c:pt idx="552">
                        <c:v>129.68172972000002</c:v>
                      </c:pt>
                      <c:pt idx="553">
                        <c:v>98.277412940000033</c:v>
                      </c:pt>
                      <c:pt idx="554">
                        <c:v>181.80051991200003</c:v>
                      </c:pt>
                      <c:pt idx="555">
                        <c:v>142.85930859999999</c:v>
                      </c:pt>
                      <c:pt idx="556">
                        <c:v>159.85454430000001</c:v>
                      </c:pt>
                      <c:pt idx="557">
                        <c:v>137.58837811600003</c:v>
                      </c:pt>
                      <c:pt idx="558">
                        <c:v>200.00303203999999</c:v>
                      </c:pt>
                      <c:pt idx="559">
                        <c:v>106.37895422699998</c:v>
                      </c:pt>
                      <c:pt idx="560">
                        <c:v>9.5479239216000007</c:v>
                      </c:pt>
                      <c:pt idx="561">
                        <c:v>89.852270270000005</c:v>
                      </c:pt>
                      <c:pt idx="562">
                        <c:v>214.16703959999998</c:v>
                      </c:pt>
                      <c:pt idx="563">
                        <c:v>162</c:v>
                      </c:pt>
                      <c:pt idx="564">
                        <c:v>115.2</c:v>
                      </c:pt>
                      <c:pt idx="565">
                        <c:v>115.2</c:v>
                      </c:pt>
                      <c:pt idx="566">
                        <c:v>251.58635675600001</c:v>
                      </c:pt>
                      <c:pt idx="567">
                        <c:v>174.12366862800002</c:v>
                      </c:pt>
                      <c:pt idx="568">
                        <c:v>144.8910966112</c:v>
                      </c:pt>
                      <c:pt idx="569">
                        <c:v>200.8631604672</c:v>
                      </c:pt>
                      <c:pt idx="570">
                        <c:v>154.04165178000002</c:v>
                      </c:pt>
                      <c:pt idx="571">
                        <c:v>168.47526183599999</c:v>
                      </c:pt>
                      <c:pt idx="572">
                        <c:v>149.85444323200002</c:v>
                      </c:pt>
                      <c:pt idx="573">
                        <c:v>148.22875926</c:v>
                      </c:pt>
                      <c:pt idx="574">
                        <c:v>125.75598289800001</c:v>
                      </c:pt>
                      <c:pt idx="575">
                        <c:v>17.836995600000002</c:v>
                      </c:pt>
                      <c:pt idx="576">
                        <c:v>129.6</c:v>
                      </c:pt>
                      <c:pt idx="577">
                        <c:v>253.43099686000002</c:v>
                      </c:pt>
                      <c:pt idx="578">
                        <c:v>165.47646008000001</c:v>
                      </c:pt>
                      <c:pt idx="579">
                        <c:v>117.24305216</c:v>
                      </c:pt>
                      <c:pt idx="580">
                        <c:v>122.07074292000001</c:v>
                      </c:pt>
                      <c:pt idx="581">
                        <c:v>141.20899458400001</c:v>
                      </c:pt>
                      <c:pt idx="582">
                        <c:v>164.26352431200002</c:v>
                      </c:pt>
                      <c:pt idx="583">
                        <c:v>190.93897371200003</c:v>
                      </c:pt>
                      <c:pt idx="584">
                        <c:v>141.84228392299997</c:v>
                      </c:pt>
                      <c:pt idx="585">
                        <c:v>89.400889398400011</c:v>
                      </c:pt>
                      <c:pt idx="586">
                        <c:v>216.28606671359998</c:v>
                      </c:pt>
                      <c:pt idx="587">
                        <c:v>193.74689979600004</c:v>
                      </c:pt>
                      <c:pt idx="588">
                        <c:v>200.32606370559998</c:v>
                      </c:pt>
                      <c:pt idx="589">
                        <c:v>213.03668534400001</c:v>
                      </c:pt>
                      <c:pt idx="590">
                        <c:v>113.57766255200004</c:v>
                      </c:pt>
                      <c:pt idx="591">
                        <c:v>108.27500963399994</c:v>
                      </c:pt>
                      <c:pt idx="592">
                        <c:v>116.76786318400003</c:v>
                      </c:pt>
                      <c:pt idx="593">
                        <c:v>116.76786318400003</c:v>
                      </c:pt>
                      <c:pt idx="594">
                        <c:v>122.31065903099994</c:v>
                      </c:pt>
                      <c:pt idx="595">
                        <c:v>133.44898649600003</c:v>
                      </c:pt>
                      <c:pt idx="596">
                        <c:v>120.30556625999994</c:v>
                      </c:pt>
                      <c:pt idx="597">
                        <c:v>190.1851444080001</c:v>
                      </c:pt>
                      <c:pt idx="598">
                        <c:v>210.372583768</c:v>
                      </c:pt>
                      <c:pt idx="599">
                        <c:v>226.4820127104</c:v>
                      </c:pt>
                      <c:pt idx="600">
                        <c:v>169.28536137660001</c:v>
                      </c:pt>
                      <c:pt idx="601">
                        <c:v>78.907439547199999</c:v>
                      </c:pt>
                      <c:pt idx="602">
                        <c:v>234</c:v>
                      </c:pt>
                      <c:pt idx="603">
                        <c:v>98.661880523200011</c:v>
                      </c:pt>
                      <c:pt idx="604">
                        <c:v>85.931315294400008</c:v>
                      </c:pt>
                      <c:pt idx="605">
                        <c:v>144.64203574479998</c:v>
                      </c:pt>
                      <c:pt idx="606">
                        <c:v>120.85618790159998</c:v>
                      </c:pt>
                      <c:pt idx="607">
                        <c:v>138.0673977564</c:v>
                      </c:pt>
                      <c:pt idx="608">
                        <c:v>163.31917283999999</c:v>
                      </c:pt>
                      <c:pt idx="609">
                        <c:v>132.55993945279999</c:v>
                      </c:pt>
                      <c:pt idx="610">
                        <c:v>13.9029553232</c:v>
                      </c:pt>
                      <c:pt idx="611">
                        <c:v>126.27328372400001</c:v>
                      </c:pt>
                      <c:pt idx="612">
                        <c:v>241.27053140580003</c:v>
                      </c:pt>
                      <c:pt idx="613">
                        <c:v>124.12257135839999</c:v>
                      </c:pt>
                      <c:pt idx="614">
                        <c:v>6.3234115396000004</c:v>
                      </c:pt>
                      <c:pt idx="615">
                        <c:v>50.4</c:v>
                      </c:pt>
                      <c:pt idx="616">
                        <c:v>136.66904497759998</c:v>
                      </c:pt>
                      <c:pt idx="617">
                        <c:v>231.1586668416</c:v>
                      </c:pt>
                      <c:pt idx="618">
                        <c:v>247.9092948736</c:v>
                      </c:pt>
                      <c:pt idx="619">
                        <c:v>239.97428657659998</c:v>
                      </c:pt>
                      <c:pt idx="620">
                        <c:v>243.03087503700002</c:v>
                      </c:pt>
                      <c:pt idx="621">
                        <c:v>238.44599234639998</c:v>
                      </c:pt>
                      <c:pt idx="622">
                        <c:v>163.13031338100001</c:v>
                      </c:pt>
                      <c:pt idx="623">
                        <c:v>0</c:v>
                      </c:pt>
                      <c:pt idx="624">
                        <c:v>90</c:v>
                      </c:pt>
                      <c:pt idx="625">
                        <c:v>240.58102929599997</c:v>
                      </c:pt>
                      <c:pt idx="626">
                        <c:v>231.9132254328</c:v>
                      </c:pt>
                      <c:pt idx="627">
                        <c:v>228.94037912200002</c:v>
                      </c:pt>
                      <c:pt idx="628">
                        <c:v>217.174532736</c:v>
                      </c:pt>
                      <c:pt idx="629">
                        <c:v>230.65753281120004</c:v>
                      </c:pt>
                      <c:pt idx="630">
                        <c:v>218.15769811620001</c:v>
                      </c:pt>
                      <c:pt idx="631">
                        <c:v>217.174532736</c:v>
                      </c:pt>
                      <c:pt idx="632">
                        <c:v>221.96082885120003</c:v>
                      </c:pt>
                      <c:pt idx="633">
                        <c:v>221.96082885120003</c:v>
                      </c:pt>
                      <c:pt idx="634">
                        <c:v>221.96082885120003</c:v>
                      </c:pt>
                      <c:pt idx="635">
                        <c:v>215.795250272</c:v>
                      </c:pt>
                      <c:pt idx="636">
                        <c:v>220.27702606080001</c:v>
                      </c:pt>
                      <c:pt idx="637">
                        <c:v>220.27702606080001</c:v>
                      </c:pt>
                      <c:pt idx="638">
                        <c:v>218.87803956160002</c:v>
                      </c:pt>
                      <c:pt idx="639">
                        <c:v>218.87803956160002</c:v>
                      </c:pt>
                      <c:pt idx="640">
                        <c:v>214.41596780800003</c:v>
                      </c:pt>
                      <c:pt idx="641">
                        <c:v>215.795250272</c:v>
                      </c:pt>
                      <c:pt idx="642">
                        <c:v>218.87803956160002</c:v>
                      </c:pt>
                      <c:pt idx="643">
                        <c:v>219.12344778240001</c:v>
                      </c:pt>
                      <c:pt idx="644">
                        <c:v>214.41596780800003</c:v>
                      </c:pt>
                      <c:pt idx="645">
                        <c:v>211.65740288000001</c:v>
                      </c:pt>
                      <c:pt idx="646">
                        <c:v>211.60388383200004</c:v>
                      </c:pt>
                      <c:pt idx="647">
                        <c:v>208.10641758400001</c:v>
                      </c:pt>
                      <c:pt idx="648">
                        <c:v>209.855150708</c:v>
                      </c:pt>
                      <c:pt idx="649">
                        <c:v>215.76656340400001</c:v>
                      </c:pt>
                      <c:pt idx="650">
                        <c:v>210.27812041599998</c:v>
                      </c:pt>
                      <c:pt idx="651">
                        <c:v>214.68108006400001</c:v>
                      </c:pt>
                      <c:pt idx="652">
                        <c:v>217.47905306240003</c:v>
                      </c:pt>
                      <c:pt idx="653">
                        <c:v>217.174532736</c:v>
                      </c:pt>
                      <c:pt idx="654">
                        <c:v>217.174532736</c:v>
                      </c:pt>
                      <c:pt idx="655">
                        <c:v>220.27702606080001</c:v>
                      </c:pt>
                      <c:pt idx="656">
                        <c:v>216.08006656319998</c:v>
                      </c:pt>
                      <c:pt idx="657">
                        <c:v>217.47905306240003</c:v>
                      </c:pt>
                      <c:pt idx="658">
                        <c:v>210.27812041599998</c:v>
                      </c:pt>
                      <c:pt idx="659">
                        <c:v>212.81085705599997</c:v>
                      </c:pt>
                      <c:pt idx="660">
                        <c:v>208.10641758400001</c:v>
                      </c:pt>
                      <c:pt idx="661">
                        <c:v>204.60895133600002</c:v>
                      </c:pt>
                      <c:pt idx="662">
                        <c:v>202.86021821200001</c:v>
                      </c:pt>
                      <c:pt idx="663">
                        <c:v>193.28852995200003</c:v>
                      </c:pt>
                      <c:pt idx="664">
                        <c:v>196.39191549599997</c:v>
                      </c:pt>
                      <c:pt idx="665">
                        <c:v>196.72453297000004</c:v>
                      </c:pt>
                      <c:pt idx="666">
                        <c:v>196.72453297000004</c:v>
                      </c:pt>
                      <c:pt idx="667">
                        <c:v>193.66425000299998</c:v>
                      </c:pt>
                      <c:pt idx="668">
                        <c:v>193.95376490000001</c:v>
                      </c:pt>
                      <c:pt idx="669">
                        <c:v>199.49530104000002</c:v>
                      </c:pt>
                      <c:pt idx="670">
                        <c:v>193.66425000299998</c:v>
                      </c:pt>
                      <c:pt idx="671">
                        <c:v>196.72453297000004</c:v>
                      </c:pt>
                      <c:pt idx="672">
                        <c:v>196.72453297000004</c:v>
                      </c:pt>
                      <c:pt idx="673">
                        <c:v>193.28852995200003</c:v>
                      </c:pt>
                      <c:pt idx="674">
                        <c:v>182.2607633910001</c:v>
                      </c:pt>
                      <c:pt idx="675">
                        <c:v>193.95376490000001</c:v>
                      </c:pt>
                      <c:pt idx="676">
                        <c:v>190.1851444080001</c:v>
                      </c:pt>
                      <c:pt idx="677">
                        <c:v>190.93658450999996</c:v>
                      </c:pt>
                      <c:pt idx="678">
                        <c:v>199.36275196400004</c:v>
                      </c:pt>
                      <c:pt idx="679">
                        <c:v>193.66425000299998</c:v>
                      </c:pt>
                      <c:pt idx="680">
                        <c:v>196.72453297000004</c:v>
                      </c:pt>
                      <c:pt idx="681">
                        <c:v>196.72453297000004</c:v>
                      </c:pt>
                      <c:pt idx="682">
                        <c:v>190.60396703600003</c:v>
                      </c:pt>
                      <c:pt idx="683">
                        <c:v>193.66425000299998</c:v>
                      </c:pt>
                      <c:pt idx="684">
                        <c:v>187.54368406900008</c:v>
                      </c:pt>
                      <c:pt idx="685">
                        <c:v>179.61930305200011</c:v>
                      </c:pt>
                      <c:pt idx="686">
                        <c:v>163.56250704800004</c:v>
                      </c:pt>
                      <c:pt idx="687">
                        <c:v>161.15717606200005</c:v>
                      </c:pt>
                      <c:pt idx="688">
                        <c:v>154.92126330000005</c:v>
                      </c:pt>
                      <c:pt idx="689">
                        <c:v>158.11926732399996</c:v>
                      </c:pt>
                      <c:pt idx="690">
                        <c:v>159.41173470000004</c:v>
                      </c:pt>
                      <c:pt idx="691">
                        <c:v>158.11926732399996</c:v>
                      </c:pt>
                      <c:pt idx="692">
                        <c:v>154.92126330000005</c:v>
                      </c:pt>
                      <c:pt idx="693">
                        <c:v>150.13010980800004</c:v>
                      </c:pt>
                      <c:pt idx="694">
                        <c:v>149.39797593300014</c:v>
                      </c:pt>
                      <c:pt idx="695">
                        <c:v>154.92126330000005</c:v>
                      </c:pt>
                      <c:pt idx="696">
                        <c:v>148.04496939400005</c:v>
                      </c:pt>
                      <c:pt idx="697">
                        <c:v>148.04496939400005</c:v>
                      </c:pt>
                      <c:pt idx="698">
                        <c:v>143.87468856600003</c:v>
                      </c:pt>
                      <c:pt idx="699">
                        <c:v>148.04496939400005</c:v>
                      </c:pt>
                      <c:pt idx="700">
                        <c:v>141.78954815200004</c:v>
                      </c:pt>
                      <c:pt idx="701">
                        <c:v>154.92126330000005</c:v>
                      </c:pt>
                      <c:pt idx="702">
                        <c:v>145.95982898000003</c:v>
                      </c:pt>
                      <c:pt idx="703">
                        <c:v>141.78954815200004</c:v>
                      </c:pt>
                      <c:pt idx="704">
                        <c:v>145.95982898000003</c:v>
                      </c:pt>
                      <c:pt idx="705">
                        <c:v>150.13010980800004</c:v>
                      </c:pt>
                      <c:pt idx="706">
                        <c:v>141.78954815200004</c:v>
                      </c:pt>
                      <c:pt idx="707">
                        <c:v>143.87468856600003</c:v>
                      </c:pt>
                      <c:pt idx="708">
                        <c:v>152.67602760000005</c:v>
                      </c:pt>
                      <c:pt idx="709">
                        <c:v>148.04496939400005</c:v>
                      </c:pt>
                      <c:pt idx="710">
                        <c:v>138.57203564800014</c:v>
                      </c:pt>
                      <c:pt idx="711">
                        <c:v>143.87468856600003</c:v>
                      </c:pt>
                      <c:pt idx="712">
                        <c:v>143.87468856600003</c:v>
                      </c:pt>
                      <c:pt idx="713">
                        <c:v>149.39797593300014</c:v>
                      </c:pt>
                      <c:pt idx="714">
                        <c:v>133.44898649600003</c:v>
                      </c:pt>
                      <c:pt idx="715">
                        <c:v>143.87468856600003</c:v>
                      </c:pt>
                      <c:pt idx="716">
                        <c:v>141.78954815200004</c:v>
                      </c:pt>
                      <c:pt idx="717">
                        <c:v>145.95982898000003</c:v>
                      </c:pt>
                      <c:pt idx="718">
                        <c:v>143.87468856600003</c:v>
                      </c:pt>
                      <c:pt idx="719">
                        <c:v>145.95982898000003</c:v>
                      </c:pt>
                      <c:pt idx="720">
                        <c:v>145.95982898000003</c:v>
                      </c:pt>
                      <c:pt idx="721">
                        <c:v>129.27870566800004</c:v>
                      </c:pt>
                      <c:pt idx="722">
                        <c:v>73.151714864000027</c:v>
                      </c:pt>
                      <c:pt idx="723">
                        <c:v>28.875676920000011</c:v>
                      </c:pt>
                      <c:pt idx="724">
                        <c:v>50.043369936000019</c:v>
                      </c:pt>
                      <c:pt idx="725">
                        <c:v>93.831318630000027</c:v>
                      </c:pt>
                      <c:pt idx="726">
                        <c:v>98.001599458000015</c:v>
                      </c:pt>
                      <c:pt idx="727">
                        <c:v>77.001805120000029</c:v>
                      </c:pt>
                      <c:pt idx="728">
                        <c:v>112.5897789640001</c:v>
                      </c:pt>
                      <c:pt idx="729">
                        <c:v>64.162968671999977</c:v>
                      </c:pt>
                      <c:pt idx="730">
                        <c:v>104.25702070000003</c:v>
                      </c:pt>
                      <c:pt idx="731">
                        <c:v>60.152783129999968</c:v>
                      </c:pt>
                      <c:pt idx="732">
                        <c:v>88.224081923999961</c:v>
                      </c:pt>
                      <c:pt idx="733">
                        <c:v>83.405616560000013</c:v>
                      </c:pt>
                      <c:pt idx="734">
                        <c:v>86.218989152999967</c:v>
                      </c:pt>
                      <c:pt idx="735">
                        <c:v>82.208803610999965</c:v>
                      </c:pt>
                      <c:pt idx="736">
                        <c:v>95.916459044000021</c:v>
                      </c:pt>
                      <c:pt idx="737">
                        <c:v>78.198618068999963</c:v>
                      </c:pt>
                      <c:pt idx="738">
                        <c:v>85.490756974000021</c:v>
                      </c:pt>
                      <c:pt idx="739">
                        <c:v>82.208803610999965</c:v>
                      </c:pt>
                      <c:pt idx="740">
                        <c:v>79.235335732000024</c:v>
                      </c:pt>
                      <c:pt idx="741">
                        <c:v>78.198618068999963</c:v>
                      </c:pt>
                      <c:pt idx="742">
                        <c:v>95.916459044000021</c:v>
                      </c:pt>
                      <c:pt idx="743">
                        <c:v>88.552075888000033</c:v>
                      </c:pt>
                      <c:pt idx="744">
                        <c:v>98.249545778999945</c:v>
                      </c:pt>
                      <c:pt idx="745">
                        <c:v>93.831318630000027</c:v>
                      </c:pt>
                      <c:pt idx="746">
                        <c:v>84.213896381999973</c:v>
                      </c:pt>
                      <c:pt idx="747">
                        <c:v>92.234267465999963</c:v>
                      </c:pt>
                      <c:pt idx="748">
                        <c:v>76.193525297999969</c:v>
                      </c:pt>
                      <c:pt idx="749">
                        <c:v>100.08673987200004</c:v>
                      </c:pt>
                      <c:pt idx="750">
                        <c:v>70.178246984999973</c:v>
                      </c:pt>
                      <c:pt idx="751">
                        <c:v>100.08673987200004</c:v>
                      </c:pt>
                      <c:pt idx="752">
                        <c:v>98.249545778999945</c:v>
                      </c:pt>
                      <c:pt idx="753">
                        <c:v>100.08673987200004</c:v>
                      </c:pt>
                      <c:pt idx="754">
                        <c:v>95.916459044000021</c:v>
                      </c:pt>
                      <c:pt idx="755">
                        <c:v>94.239360236999971</c:v>
                      </c:pt>
                      <c:pt idx="756">
                        <c:v>102.17188028600003</c:v>
                      </c:pt>
                      <c:pt idx="757">
                        <c:v>87.57589738800003</c:v>
                      </c:pt>
                      <c:pt idx="758">
                        <c:v>108.42730152800003</c:v>
                      </c:pt>
                      <c:pt idx="759">
                        <c:v>118.85300359800003</c:v>
                      </c:pt>
                      <c:pt idx="760">
                        <c:v>114.68272277000004</c:v>
                      </c:pt>
                      <c:pt idx="761">
                        <c:v>127.19356525400003</c:v>
                      </c:pt>
                      <c:pt idx="762">
                        <c:v>127.19356525400003</c:v>
                      </c:pt>
                      <c:pt idx="763">
                        <c:v>120.93814401200002</c:v>
                      </c:pt>
                      <c:pt idx="764">
                        <c:v>116.29538071799995</c:v>
                      </c:pt>
                      <c:pt idx="765">
                        <c:v>123.02328442600003</c:v>
                      </c:pt>
                      <c:pt idx="766">
                        <c:v>112.59758235600002</c:v>
                      </c:pt>
                      <c:pt idx="767">
                        <c:v>131.36384608200004</c:v>
                      </c:pt>
                      <c:pt idx="768">
                        <c:v>127.19356525400003</c:v>
                      </c:pt>
                      <c:pt idx="769">
                        <c:v>110.28010240499994</c:v>
                      </c:pt>
                      <c:pt idx="770">
                        <c:v>125.10842484000003</c:v>
                      </c:pt>
                      <c:pt idx="771">
                        <c:v>150.13010980800004</c:v>
                      </c:pt>
                      <c:pt idx="772">
                        <c:v>112.28519517599995</c:v>
                      </c:pt>
                      <c:pt idx="773">
                        <c:v>114.68272277000004</c:v>
                      </c:pt>
                      <c:pt idx="774">
                        <c:v>139.70440773800001</c:v>
                      </c:pt>
                      <c:pt idx="775">
                        <c:v>112.28519517599995</c:v>
                      </c:pt>
                      <c:pt idx="776">
                        <c:v>123.10520476800001</c:v>
                      </c:pt>
                      <c:pt idx="777">
                        <c:v>25.072430521599998</c:v>
                      </c:pt>
                      <c:pt idx="778">
                        <c:v>21.490654732799999</c:v>
                      </c:pt>
                      <c:pt idx="779">
                        <c:v>21.490654732799999</c:v>
                      </c:pt>
                      <c:pt idx="780">
                        <c:v>25.072430521599998</c:v>
                      </c:pt>
                      <c:pt idx="781">
                        <c:v>21.490654732799999</c:v>
                      </c:pt>
                      <c:pt idx="782">
                        <c:v>25.072430521599998</c:v>
                      </c:pt>
                      <c:pt idx="783">
                        <c:v>69.033698878199999</c:v>
                      </c:pt>
                      <c:pt idx="784">
                        <c:v>108.85485161500011</c:v>
                      </c:pt>
                      <c:pt idx="785">
                        <c:v>177.11975856000018</c:v>
                      </c:pt>
                      <c:pt idx="786">
                        <c:v>136.52981389000016</c:v>
                      </c:pt>
                      <c:pt idx="787">
                        <c:v>121.76983401000014</c:v>
                      </c:pt>
                      <c:pt idx="788">
                        <c:v>114.38984407000012</c:v>
                      </c:pt>
                      <c:pt idx="789">
                        <c:v>121.76983401000014</c:v>
                      </c:pt>
                      <c:pt idx="790">
                        <c:v>115.12496944400002</c:v>
                      </c:pt>
                      <c:pt idx="791">
                        <c:v>17.738475424000001</c:v>
                      </c:pt>
                      <c:pt idx="792">
                        <c:v>17.908878944000001</c:v>
                      </c:pt>
                      <c:pt idx="793">
                        <c:v>25.072430521599998</c:v>
                      </c:pt>
                      <c:pt idx="794">
                        <c:v>17.908878944000001</c:v>
                      </c:pt>
                      <c:pt idx="795">
                        <c:v>21.490654732799999</c:v>
                      </c:pt>
                      <c:pt idx="796">
                        <c:v>14.3271031552</c:v>
                      </c:pt>
                      <c:pt idx="797">
                        <c:v>21.286170508800001</c:v>
                      </c:pt>
                      <c:pt idx="798">
                        <c:v>17.787735511999998</c:v>
                      </c:pt>
                      <c:pt idx="799">
                        <c:v>21.345282614400002</c:v>
                      </c:pt>
                      <c:pt idx="800">
                        <c:v>21.345282614400002</c:v>
                      </c:pt>
                      <c:pt idx="801">
                        <c:v>17.738475424000001</c:v>
                      </c:pt>
                      <c:pt idx="802">
                        <c:v>17.738475424000001</c:v>
                      </c:pt>
                      <c:pt idx="803">
                        <c:v>153.85367220080002</c:v>
                      </c:pt>
                      <c:pt idx="804">
                        <c:v>216.47978874000009</c:v>
                      </c:pt>
                      <c:pt idx="805">
                        <c:v>173.42976359000019</c:v>
                      </c:pt>
                      <c:pt idx="806">
                        <c:v>184.49974850000021</c:v>
                      </c:pt>
                      <c:pt idx="807">
                        <c:v>180.80975353000019</c:v>
                      </c:pt>
                      <c:pt idx="808">
                        <c:v>175.27476107500021</c:v>
                      </c:pt>
                      <c:pt idx="809">
                        <c:v>177.11975856000018</c:v>
                      </c:pt>
                      <c:pt idx="810">
                        <c:v>169.73976862000018</c:v>
                      </c:pt>
                      <c:pt idx="811">
                        <c:v>186.72937741600006</c:v>
                      </c:pt>
                      <c:pt idx="812">
                        <c:v>190.84503450000003</c:v>
                      </c:pt>
                      <c:pt idx="813">
                        <c:v>192.27847438800003</c:v>
                      </c:pt>
                      <c:pt idx="814">
                        <c:v>177.14554266399998</c:v>
                      </c:pt>
                      <c:pt idx="815">
                        <c:v>150.19865743999998</c:v>
                      </c:pt>
                      <c:pt idx="816">
                        <c:v>138.18276484479998</c:v>
                      </c:pt>
                      <c:pt idx="817">
                        <c:v>117.923410176</c:v>
                      </c:pt>
                      <c:pt idx="818">
                        <c:v>96.757669887999995</c:v>
                      </c:pt>
                      <c:pt idx="819">
                        <c:v>84.111248166399989</c:v>
                      </c:pt>
                      <c:pt idx="820">
                        <c:v>78.615606784000008</c:v>
                      </c:pt>
                      <c:pt idx="821">
                        <c:v>69.544575232</c:v>
                      </c:pt>
                      <c:pt idx="822">
                        <c:v>69.544575232</c:v>
                      </c:pt>
                      <c:pt idx="823">
                        <c:v>60.473543680000006</c:v>
                      </c:pt>
                      <c:pt idx="824">
                        <c:v>57.075489827199988</c:v>
                      </c:pt>
                      <c:pt idx="825">
                        <c:v>54.426189311999998</c:v>
                      </c:pt>
                      <c:pt idx="826">
                        <c:v>51.067543529599988</c:v>
                      </c:pt>
                      <c:pt idx="827">
                        <c:v>60.473543680000006</c:v>
                      </c:pt>
                      <c:pt idx="828">
                        <c:v>72.095355571199988</c:v>
                      </c:pt>
                      <c:pt idx="829">
                        <c:v>63.083436124799988</c:v>
                      </c:pt>
                      <c:pt idx="830">
                        <c:v>78.615606784000008</c:v>
                      </c:pt>
                      <c:pt idx="831">
                        <c:v>72.568252415999993</c:v>
                      </c:pt>
                      <c:pt idx="832">
                        <c:v>69.544575232</c:v>
                      </c:pt>
                      <c:pt idx="833">
                        <c:v>66.520898047999992</c:v>
                      </c:pt>
                      <c:pt idx="834">
                        <c:v>63.083436124799988</c:v>
                      </c:pt>
                      <c:pt idx="835">
                        <c:v>72.095355571199988</c:v>
                      </c:pt>
                      <c:pt idx="836">
                        <c:v>72.095355571199988</c:v>
                      </c:pt>
                      <c:pt idx="837">
                        <c:v>66.087409273599988</c:v>
                      </c:pt>
                      <c:pt idx="838">
                        <c:v>66.087409273599988</c:v>
                      </c:pt>
                      <c:pt idx="839">
                        <c:v>63.083436124799988</c:v>
                      </c:pt>
                      <c:pt idx="840">
                        <c:v>93.123167612799989</c:v>
                      </c:pt>
                      <c:pt idx="841">
                        <c:v>81.107275017599989</c:v>
                      </c:pt>
                      <c:pt idx="842">
                        <c:v>78.615606784000008</c:v>
                      </c:pt>
                      <c:pt idx="843">
                        <c:v>78.615606784000008</c:v>
                      </c:pt>
                      <c:pt idx="844">
                        <c:v>75.099328719999988</c:v>
                      </c:pt>
                      <c:pt idx="845">
                        <c:v>63.497220863999999</c:v>
                      </c:pt>
                      <c:pt idx="846">
                        <c:v>60.079462975999995</c:v>
                      </c:pt>
                      <c:pt idx="847">
                        <c:v>62.069833308</c:v>
                      </c:pt>
                      <c:pt idx="848">
                        <c:v>44.335595219999995</c:v>
                      </c:pt>
                      <c:pt idx="849">
                        <c:v>35.468476175999996</c:v>
                      </c:pt>
                      <c:pt idx="850">
                        <c:v>26.601357131999997</c:v>
                      </c:pt>
                      <c:pt idx="851">
                        <c:v>23.645650784000001</c:v>
                      </c:pt>
                      <c:pt idx="852">
                        <c:v>20.689944436000001</c:v>
                      </c:pt>
                      <c:pt idx="853">
                        <c:v>17.734238087999998</c:v>
                      </c:pt>
                      <c:pt idx="854">
                        <c:v>17.734238087999998</c:v>
                      </c:pt>
                      <c:pt idx="855">
                        <c:v>17.734238087999998</c:v>
                      </c:pt>
                      <c:pt idx="856">
                        <c:v>17.734238087999998</c:v>
                      </c:pt>
                      <c:pt idx="857">
                        <c:v>17.734238087999998</c:v>
                      </c:pt>
                      <c:pt idx="858">
                        <c:v>15.512466624000002</c:v>
                      </c:pt>
                      <c:pt idx="859">
                        <c:v>28.618009100799998</c:v>
                      </c:pt>
                      <c:pt idx="860">
                        <c:v>24.902829716800003</c:v>
                      </c:pt>
                      <c:pt idx="861">
                        <c:v>71.15094204799999</c:v>
                      </c:pt>
                      <c:pt idx="862">
                        <c:v>159.28043322880004</c:v>
                      </c:pt>
                      <c:pt idx="863">
                        <c:v>114.89973299200001</c:v>
                      </c:pt>
                      <c:pt idx="864">
                        <c:v>99.131113910399975</c:v>
                      </c:pt>
                      <c:pt idx="865">
                        <c:v>85.715484092000011</c:v>
                      </c:pt>
                      <c:pt idx="866">
                        <c:v>65.025539656000007</c:v>
                      </c:pt>
                      <c:pt idx="867">
                        <c:v>47.291301568000002</c:v>
                      </c:pt>
                      <c:pt idx="868">
                        <c:v>35.468476175999996</c:v>
                      </c:pt>
                      <c:pt idx="869">
                        <c:v>26.601357131999997</c:v>
                      </c:pt>
                      <c:pt idx="870">
                        <c:v>23.645650784000001</c:v>
                      </c:pt>
                      <c:pt idx="871">
                        <c:v>20.689944436000001</c:v>
                      </c:pt>
                      <c:pt idx="872">
                        <c:v>17.734238087999998</c:v>
                      </c:pt>
                      <c:pt idx="873">
                        <c:v>17.734238087999998</c:v>
                      </c:pt>
                      <c:pt idx="874">
                        <c:v>17.734238087999998</c:v>
                      </c:pt>
                      <c:pt idx="875">
                        <c:v>17.734238087999998</c:v>
                      </c:pt>
                      <c:pt idx="876">
                        <c:v>17.734238087999998</c:v>
                      </c:pt>
                      <c:pt idx="877">
                        <c:v>13.819213173600001</c:v>
                      </c:pt>
                      <c:pt idx="878">
                        <c:v>17.836995600000002</c:v>
                      </c:pt>
                      <c:pt idx="879">
                        <c:v>17.787735511999998</c:v>
                      </c:pt>
                      <c:pt idx="880">
                        <c:v>17.787735511999998</c:v>
                      </c:pt>
                      <c:pt idx="881">
                        <c:v>17.787735511999998</c:v>
                      </c:pt>
                      <c:pt idx="882">
                        <c:v>17.836995600000002</c:v>
                      </c:pt>
                      <c:pt idx="883">
                        <c:v>17.836995600000002</c:v>
                      </c:pt>
                      <c:pt idx="884">
                        <c:v>17.836995600000002</c:v>
                      </c:pt>
                      <c:pt idx="885">
                        <c:v>17.836995600000002</c:v>
                      </c:pt>
                      <c:pt idx="886">
                        <c:v>17.836995600000002</c:v>
                      </c:pt>
                      <c:pt idx="887">
                        <c:v>17.787735511999998</c:v>
                      </c:pt>
                      <c:pt idx="888">
                        <c:v>17.787735511999998</c:v>
                      </c:pt>
                      <c:pt idx="889">
                        <c:v>17.787735511999998</c:v>
                      </c:pt>
                      <c:pt idx="890">
                        <c:v>168.55305719</c:v>
                      </c:pt>
                      <c:pt idx="891">
                        <c:v>102.13508705919998</c:v>
                      </c:pt>
                      <c:pt idx="892">
                        <c:v>75.099328719999988</c:v>
                      </c:pt>
                      <c:pt idx="893">
                        <c:v>87.115221315199975</c:v>
                      </c:pt>
                      <c:pt idx="894">
                        <c:v>69.091382422399988</c:v>
                      </c:pt>
                      <c:pt idx="895">
                        <c:v>72.568252415999993</c:v>
                      </c:pt>
                      <c:pt idx="896">
                        <c:v>72.095355571199988</c:v>
                      </c:pt>
                      <c:pt idx="897">
                        <c:v>84.111248166399989</c:v>
                      </c:pt>
                      <c:pt idx="898">
                        <c:v>81.107275017599989</c:v>
                      </c:pt>
                      <c:pt idx="899">
                        <c:v>66.087409273599988</c:v>
                      </c:pt>
                      <c:pt idx="900">
                        <c:v>57.075489827199988</c:v>
                      </c:pt>
                      <c:pt idx="901">
                        <c:v>51.067543529599988</c:v>
                      </c:pt>
                      <c:pt idx="902">
                        <c:v>51.067543529599988</c:v>
                      </c:pt>
                      <c:pt idx="903">
                        <c:v>51.067543529599988</c:v>
                      </c:pt>
                      <c:pt idx="904">
                        <c:v>45.059597231999994</c:v>
                      </c:pt>
                      <c:pt idx="905">
                        <c:v>45.355157760000004</c:v>
                      </c:pt>
                      <c:pt idx="906">
                        <c:v>84.662961152000008</c:v>
                      </c:pt>
                      <c:pt idx="907">
                        <c:v>66.087409273599988</c:v>
                      </c:pt>
                      <c:pt idx="908">
                        <c:v>72.095355571199988</c:v>
                      </c:pt>
                      <c:pt idx="909">
                        <c:v>57.075489827199988</c:v>
                      </c:pt>
                      <c:pt idx="910">
                        <c:v>63.083436124799988</c:v>
                      </c:pt>
                      <c:pt idx="911">
                        <c:v>60.079462975999995</c:v>
                      </c:pt>
                      <c:pt idx="912">
                        <c:v>76.848365047999991</c:v>
                      </c:pt>
                      <c:pt idx="913">
                        <c:v>190.49166259199998</c:v>
                      </c:pt>
                      <c:pt idx="914">
                        <c:v>178.39695385600001</c:v>
                      </c:pt>
                      <c:pt idx="915">
                        <c:v>295.57063479999999</c:v>
                      </c:pt>
                      <c:pt idx="916">
                        <c:v>219.29003986239996</c:v>
                      </c:pt>
                      <c:pt idx="917">
                        <c:v>156.65243644399999</c:v>
                      </c:pt>
                      <c:pt idx="918">
                        <c:v>229.79946598400002</c:v>
                      </c:pt>
                      <c:pt idx="919">
                        <c:v>183.24236207679999</c:v>
                      </c:pt>
                      <c:pt idx="920">
                        <c:v>151.1838592</c:v>
                      </c:pt>
                      <c:pt idx="921">
                        <c:v>111.14700650559999</c:v>
                      </c:pt>
                      <c:pt idx="922">
                        <c:v>146.03648320800002</c:v>
                      </c:pt>
                      <c:pt idx="923">
                        <c:v>109.36113487599999</c:v>
                      </c:pt>
                      <c:pt idx="924">
                        <c:v>73.892658699999998</c:v>
                      </c:pt>
                      <c:pt idx="925">
                        <c:v>50.247007916000001</c:v>
                      </c:pt>
                      <c:pt idx="926">
                        <c:v>38.424182523999995</c:v>
                      </c:pt>
                      <c:pt idx="927">
                        <c:v>29.557063479999997</c:v>
                      </c:pt>
                      <c:pt idx="928">
                        <c:v>23.645650784000001</c:v>
                      </c:pt>
                      <c:pt idx="929">
                        <c:v>20.689944436000001</c:v>
                      </c:pt>
                      <c:pt idx="930">
                        <c:v>20.689944436000001</c:v>
                      </c:pt>
                      <c:pt idx="931">
                        <c:v>17.734238087999998</c:v>
                      </c:pt>
                      <c:pt idx="932">
                        <c:v>17.734238087999998</c:v>
                      </c:pt>
                      <c:pt idx="933">
                        <c:v>17.734238087999998</c:v>
                      </c:pt>
                      <c:pt idx="934">
                        <c:v>16.017884222999999</c:v>
                      </c:pt>
                      <c:pt idx="935">
                        <c:v>85.854027302399984</c:v>
                      </c:pt>
                      <c:pt idx="936">
                        <c:v>207.70866684160004</c:v>
                      </c:pt>
                      <c:pt idx="937">
                        <c:v>150.19865743999998</c:v>
                      </c:pt>
                      <c:pt idx="938">
                        <c:v>129.17084539839999</c:v>
                      </c:pt>
                      <c:pt idx="939">
                        <c:v>126.16687224959998</c:v>
                      </c:pt>
                      <c:pt idx="940">
                        <c:v>93.123167612799989</c:v>
                      </c:pt>
                      <c:pt idx="941">
                        <c:v>90.119194463999989</c:v>
                      </c:pt>
                      <c:pt idx="942">
                        <c:v>105.13906020799999</c:v>
                      </c:pt>
                      <c:pt idx="943">
                        <c:v>84.111248166399989</c:v>
                      </c:pt>
                      <c:pt idx="944">
                        <c:v>81.107275017599989</c:v>
                      </c:pt>
                      <c:pt idx="945">
                        <c:v>81.639283968000001</c:v>
                      </c:pt>
                      <c:pt idx="946">
                        <c:v>93.123167612799989</c:v>
                      </c:pt>
                      <c:pt idx="947">
                        <c:v>123.16289910079999</c:v>
                      </c:pt>
                      <c:pt idx="948">
                        <c:v>123.16289910079999</c:v>
                      </c:pt>
                      <c:pt idx="949">
                        <c:v>111.14700650559999</c:v>
                      </c:pt>
                      <c:pt idx="950">
                        <c:v>129.17084539839999</c:v>
                      </c:pt>
                      <c:pt idx="951">
                        <c:v>102.13508705919998</c:v>
                      </c:pt>
                      <c:pt idx="952">
                        <c:v>93.123167612799989</c:v>
                      </c:pt>
                      <c:pt idx="953">
                        <c:v>78.103301868799988</c:v>
                      </c:pt>
                      <c:pt idx="954">
                        <c:v>69.091382422399988</c:v>
                      </c:pt>
                      <c:pt idx="955">
                        <c:v>81.107275017599989</c:v>
                      </c:pt>
                      <c:pt idx="956">
                        <c:v>114.15097965439998</c:v>
                      </c:pt>
                      <c:pt idx="957">
                        <c:v>120.15892595199999</c:v>
                      </c:pt>
                      <c:pt idx="958">
                        <c:v>117.15495280319998</c:v>
                      </c:pt>
                      <c:pt idx="959">
                        <c:v>81.107275017599989</c:v>
                      </c:pt>
                      <c:pt idx="960">
                        <c:v>99.131113910399975</c:v>
                      </c:pt>
                      <c:pt idx="961">
                        <c:v>84.662961152000008</c:v>
                      </c:pt>
                      <c:pt idx="962">
                        <c:v>102.13508705919998</c:v>
                      </c:pt>
                      <c:pt idx="963">
                        <c:v>212.81085705599997</c:v>
                      </c:pt>
                      <c:pt idx="964">
                        <c:v>147.19468429119996</c:v>
                      </c:pt>
                      <c:pt idx="965">
                        <c:v>153.20263058879999</c:v>
                      </c:pt>
                      <c:pt idx="966">
                        <c:v>166.30224512000001</c:v>
                      </c:pt>
                      <c:pt idx="967">
                        <c:v>144.19071114239998</c:v>
                      </c:pt>
                      <c:pt idx="968">
                        <c:v>108.14303335679999</c:v>
                      </c:pt>
                      <c:pt idx="969">
                        <c:v>117.15495280319998</c:v>
                      </c:pt>
                      <c:pt idx="970">
                        <c:v>114.15097965439998</c:v>
                      </c:pt>
                      <c:pt idx="971">
                        <c:v>123.97076454399999</c:v>
                      </c:pt>
                      <c:pt idx="972">
                        <c:v>90.119194463999989</c:v>
                      </c:pt>
                      <c:pt idx="973">
                        <c:v>69.091382422399988</c:v>
                      </c:pt>
                      <c:pt idx="974">
                        <c:v>57.075489827199988</c:v>
                      </c:pt>
                      <c:pt idx="975">
                        <c:v>75.099328719999988</c:v>
                      </c:pt>
                      <c:pt idx="976">
                        <c:v>87.115221315199975</c:v>
                      </c:pt>
                      <c:pt idx="977">
                        <c:v>138.918198356</c:v>
                      </c:pt>
                      <c:pt idx="978">
                        <c:v>270.35758339199992</c:v>
                      </c:pt>
                      <c:pt idx="979">
                        <c:v>225.29798615999997</c:v>
                      </c:pt>
                      <c:pt idx="980">
                        <c:v>181.42063104000002</c:v>
                      </c:pt>
                      <c:pt idx="981">
                        <c:v>144.19071114239998</c:v>
                      </c:pt>
                      <c:pt idx="982">
                        <c:v>123.16289910079999</c:v>
                      </c:pt>
                      <c:pt idx="983">
                        <c:v>90.119194463999989</c:v>
                      </c:pt>
                      <c:pt idx="984">
                        <c:v>72.568252415999993</c:v>
                      </c:pt>
                      <c:pt idx="985">
                        <c:v>60.079462975999995</c:v>
                      </c:pt>
                      <c:pt idx="986">
                        <c:v>63.083436124799988</c:v>
                      </c:pt>
                      <c:pt idx="987">
                        <c:v>87.115221315199975</c:v>
                      </c:pt>
                      <c:pt idx="988">
                        <c:v>87.115221315199975</c:v>
                      </c:pt>
                      <c:pt idx="989">
                        <c:v>81.107275017599989</c:v>
                      </c:pt>
                      <c:pt idx="990">
                        <c:v>69.091382422399988</c:v>
                      </c:pt>
                      <c:pt idx="991">
                        <c:v>75.099328719999988</c:v>
                      </c:pt>
                      <c:pt idx="992">
                        <c:v>78.103301868799988</c:v>
                      </c:pt>
                      <c:pt idx="993">
                        <c:v>66.087409273599988</c:v>
                      </c:pt>
                      <c:pt idx="994">
                        <c:v>60.079462975999995</c:v>
                      </c:pt>
                      <c:pt idx="995">
                        <c:v>51.067543529599988</c:v>
                      </c:pt>
                      <c:pt idx="996">
                        <c:v>69.091382422399988</c:v>
                      </c:pt>
                      <c:pt idx="997">
                        <c:v>192.12091261999998</c:v>
                      </c:pt>
                      <c:pt idx="998">
                        <c:v>162.21455003519998</c:v>
                      </c:pt>
                      <c:pt idx="999">
                        <c:v>150.19865743999998</c:v>
                      </c:pt>
                      <c:pt idx="1000">
                        <c:v>123.16289910079999</c:v>
                      </c:pt>
                      <c:pt idx="1001">
                        <c:v>105.13906020799999</c:v>
                      </c:pt>
                      <c:pt idx="1002">
                        <c:v>111.14700650559999</c:v>
                      </c:pt>
                      <c:pt idx="1003">
                        <c:v>87.115221315199975</c:v>
                      </c:pt>
                      <c:pt idx="1004">
                        <c:v>84.111248166399989</c:v>
                      </c:pt>
                      <c:pt idx="1005">
                        <c:v>72.095355571199988</c:v>
                      </c:pt>
                      <c:pt idx="1006">
                        <c:v>57.075489827199988</c:v>
                      </c:pt>
                      <c:pt idx="1007">
                        <c:v>48.063570380799995</c:v>
                      </c:pt>
                      <c:pt idx="1008">
                        <c:v>48.378834943999998</c:v>
                      </c:pt>
                      <c:pt idx="1009">
                        <c:v>67.981246003999999</c:v>
                      </c:pt>
                      <c:pt idx="1010">
                        <c:v>50.247007916000001</c:v>
                      </c:pt>
                      <c:pt idx="1011">
                        <c:v>38.424182523999995</c:v>
                      </c:pt>
                      <c:pt idx="1012">
                        <c:v>79.804071395999998</c:v>
                      </c:pt>
                      <c:pt idx="1013">
                        <c:v>174.23044263039995</c:v>
                      </c:pt>
                      <c:pt idx="1014">
                        <c:v>180.23838892799998</c:v>
                      </c:pt>
                      <c:pt idx="1015">
                        <c:v>138.18276484479998</c:v>
                      </c:pt>
                      <c:pt idx="1016">
                        <c:v>123.97076454399999</c:v>
                      </c:pt>
                      <c:pt idx="1017">
                        <c:v>108.852378624</c:v>
                      </c:pt>
                      <c:pt idx="1018">
                        <c:v>78.103301868799988</c:v>
                      </c:pt>
                      <c:pt idx="1019">
                        <c:v>51.872691888000006</c:v>
                      </c:pt>
                      <c:pt idx="1020">
                        <c:v>104.31177372000002</c:v>
                      </c:pt>
                      <c:pt idx="1021">
                        <c:v>161.2992046176</c:v>
                      </c:pt>
                      <c:pt idx="1022">
                        <c:v>89.410091760000014</c:v>
                      </c:pt>
                      <c:pt idx="1023">
                        <c:v>85.715484092000011</c:v>
                      </c:pt>
                      <c:pt idx="1024">
                        <c:v>94.582603136000003</c:v>
                      </c:pt>
                      <c:pt idx="1025">
                        <c:v>82.759777744000004</c:v>
                      </c:pt>
                      <c:pt idx="1026">
                        <c:v>186.14959948800004</c:v>
                      </c:pt>
                      <c:pt idx="1027">
                        <c:v>155.2124421792</c:v>
                      </c:pt>
                      <c:pt idx="1028">
                        <c:v>74.927221616000011</c:v>
                      </c:pt>
                      <c:pt idx="1029">
                        <c:v>101.33143732800001</c:v>
                      </c:pt>
                      <c:pt idx="1030">
                        <c:v>73.276907600000001</c:v>
                      </c:pt>
                      <c:pt idx="1031">
                        <c:v>66.281772967999999</c:v>
                      </c:pt>
                      <c:pt idx="1032">
                        <c:v>63.941817719999996</c:v>
                      </c:pt>
                      <c:pt idx="1033">
                        <c:v>76.848365047999991</c:v>
                      </c:pt>
                      <c:pt idx="1034">
                        <c:v>73.892658699999998</c:v>
                      </c:pt>
                      <c:pt idx="1035">
                        <c:v>109.36113487599999</c:v>
                      </c:pt>
                      <c:pt idx="1036">
                        <c:v>41.035068256000002</c:v>
                      </c:pt>
                      <c:pt idx="1037">
                        <c:v>115.27254757200001</c:v>
                      </c:pt>
                      <c:pt idx="1038">
                        <c:v>217.174532736</c:v>
                      </c:pt>
                      <c:pt idx="1039">
                        <c:v>248.10990560640002</c:v>
                      </c:pt>
                      <c:pt idx="1040">
                        <c:v>221.67601256</c:v>
                      </c:pt>
                      <c:pt idx="1041">
                        <c:v>135.44536215200003</c:v>
                      </c:pt>
                      <c:pt idx="1042">
                        <c:v>103.44972217999999</c:v>
                      </c:pt>
                      <c:pt idx="1043">
                        <c:v>129.17084539839999</c:v>
                      </c:pt>
                      <c:pt idx="1044">
                        <c:v>123.16289910079999</c:v>
                      </c:pt>
                      <c:pt idx="1045">
                        <c:v>139.99553608319999</c:v>
                      </c:pt>
                      <c:pt idx="1046">
                        <c:v>133.04179609599998</c:v>
                      </c:pt>
                      <c:pt idx="1047">
                        <c:v>58.621526080000002</c:v>
                      </c:pt>
                      <c:pt idx="1048">
                        <c:v>94.344817795200001</c:v>
                      </c:pt>
                      <c:pt idx="1049">
                        <c:v>82.85839898799999</c:v>
                      </c:pt>
                      <c:pt idx="1050">
                        <c:v>146.03648320800002</c:v>
                      </c:pt>
                      <c:pt idx="1051">
                        <c:v>61.552602384000004</c:v>
                      </c:pt>
                      <c:pt idx="1052">
                        <c:v>166.89883795200004</c:v>
                      </c:pt>
                      <c:pt idx="1053">
                        <c:v>90.119194463999989</c:v>
                      </c:pt>
                      <c:pt idx="1054">
                        <c:v>61.035371460000007</c:v>
                      </c:pt>
                      <c:pt idx="1055">
                        <c:v>46.109059456000004</c:v>
                      </c:pt>
                      <c:pt idx="1056">
                        <c:v>158.2558233984</c:v>
                      </c:pt>
                      <c:pt idx="1057">
                        <c:v>183.78511526400001</c:v>
                      </c:pt>
                      <c:pt idx="1058">
                        <c:v>172.80457673600003</c:v>
                      </c:pt>
                      <c:pt idx="1059">
                        <c:v>257.29916136960003</c:v>
                      </c:pt>
                      <c:pt idx="1060">
                        <c:v>163.278567936</c:v>
                      </c:pt>
                      <c:pt idx="1061">
                        <c:v>105.82870144</c:v>
                      </c:pt>
                      <c:pt idx="1062">
                        <c:v>71.528073408000012</c:v>
                      </c:pt>
                      <c:pt idx="1063">
                        <c:v>127.09537296399999</c:v>
                      </c:pt>
                      <c:pt idx="1064">
                        <c:v>149.1256797408</c:v>
                      </c:pt>
                      <c:pt idx="1065">
                        <c:v>147.7853174</c:v>
                      </c:pt>
                      <c:pt idx="1066">
                        <c:v>34.581794592000008</c:v>
                      </c:pt>
                      <c:pt idx="1067">
                        <c:v>46.901758489599999</c:v>
                      </c:pt>
                      <c:pt idx="1068">
                        <c:v>48.813542175999999</c:v>
                      </c:pt>
                      <c:pt idx="1069">
                        <c:v>75.122273889599995</c:v>
                      </c:pt>
                      <c:pt idx="1070">
                        <c:v>147.97388590080001</c:v>
                      </c:pt>
                      <c:pt idx="1071">
                        <c:v>22.05602048099999</c:v>
                      </c:pt>
                      <c:pt idx="1072">
                        <c:v>115.45588732800003</c:v>
                      </c:pt>
                      <c:pt idx="1073">
                        <c:v>73.616393938000058</c:v>
                      </c:pt>
                      <c:pt idx="1074">
                        <c:v>90.686050376999972</c:v>
                      </c:pt>
                      <c:pt idx="1075">
                        <c:v>22.05602048099999</c:v>
                      </c:pt>
                      <c:pt idx="1076">
                        <c:v>38.096762648999984</c:v>
                      </c:pt>
                      <c:pt idx="1077">
                        <c:v>14.035649396999993</c:v>
                      </c:pt>
                      <c:pt idx="1078">
                        <c:v>26.066206022999985</c:v>
                      </c:pt>
                      <c:pt idx="1079">
                        <c:v>20.050927709999993</c:v>
                      </c:pt>
                      <c:pt idx="1080">
                        <c:v>27.106825382000007</c:v>
                      </c:pt>
                      <c:pt idx="1081">
                        <c:v>62.790453653000057</c:v>
                      </c:pt>
                      <c:pt idx="1082">
                        <c:v>52.128510350000013</c:v>
                      </c:pt>
                      <c:pt idx="1083">
                        <c:v>41.702808280000006</c:v>
                      </c:pt>
                      <c:pt idx="1084">
                        <c:v>150.72915648000003</c:v>
                      </c:pt>
                      <c:pt idx="1085">
                        <c:v>88.360767033999963</c:v>
                      </c:pt>
                      <c:pt idx="1086">
                        <c:v>50.043369936000019</c:v>
                      </c:pt>
                      <c:pt idx="1087">
                        <c:v>69.602306700000014</c:v>
                      </c:pt>
                      <c:pt idx="1088">
                        <c:v>62.866599600000015</c:v>
                      </c:pt>
                      <c:pt idx="1089">
                        <c:v>7.215992958000002</c:v>
                      </c:pt>
                      <c:pt idx="1090">
                        <c:v>54.213650764000015</c:v>
                      </c:pt>
                      <c:pt idx="1091">
                        <c:v>163.53633183999997</c:v>
                      </c:pt>
                      <c:pt idx="1092">
                        <c:v>47.958229522000011</c:v>
                      </c:pt>
                      <c:pt idx="1093">
                        <c:v>52.128510350000013</c:v>
                      </c:pt>
                      <c:pt idx="1094">
                        <c:v>101.02390141200003</c:v>
                      </c:pt>
                      <c:pt idx="1095">
                        <c:v>179.61930305200011</c:v>
                      </c:pt>
                      <c:pt idx="1096">
                        <c:v>54.12970142500005</c:v>
                      </c:pt>
                      <c:pt idx="1097">
                        <c:v>163.53633183999997</c:v>
                      </c:pt>
                      <c:pt idx="1098">
                        <c:v>75.781581995000067</c:v>
                      </c:pt>
                      <c:pt idx="1099">
                        <c:v>153.30310795800003</c:v>
                      </c:pt>
                      <c:pt idx="1100">
                        <c:v>91.354851147000048</c:v>
                      </c:pt>
                      <c:pt idx="1101">
                        <c:v>148.14300186000006</c:v>
                      </c:pt>
                      <c:pt idx="1102">
                        <c:v>258.86311322200015</c:v>
                      </c:pt>
                      <c:pt idx="1103">
                        <c:v>127.48254225800002</c:v>
                      </c:pt>
                      <c:pt idx="1104">
                        <c:v>26.066206022999985</c:v>
                      </c:pt>
                      <c:pt idx="1105">
                        <c:v>22.05602048099999</c:v>
                      </c:pt>
                      <c:pt idx="1106">
                        <c:v>22.05602048099999</c:v>
                      </c:pt>
                      <c:pt idx="1107">
                        <c:v>26.066206022999985</c:v>
                      </c:pt>
                      <c:pt idx="1108">
                        <c:v>20.050927709999993</c:v>
                      </c:pt>
                      <c:pt idx="1109">
                        <c:v>20.050927709999993</c:v>
                      </c:pt>
                      <c:pt idx="1110">
                        <c:v>22.05602048099999</c:v>
                      </c:pt>
                      <c:pt idx="1111">
                        <c:v>20.050927709999993</c:v>
                      </c:pt>
                      <c:pt idx="1112">
                        <c:v>20.050927709999993</c:v>
                      </c:pt>
                      <c:pt idx="1113">
                        <c:v>37.532527452000011</c:v>
                      </c:pt>
                      <c:pt idx="1114">
                        <c:v>64.639352834000022</c:v>
                      </c:pt>
                      <c:pt idx="1115">
                        <c:v>51.964513368000041</c:v>
                      </c:pt>
                      <c:pt idx="1116">
                        <c:v>39.617667866000012</c:v>
                      </c:pt>
                      <c:pt idx="1117">
                        <c:v>20.050927709999993</c:v>
                      </c:pt>
                      <c:pt idx="1118">
                        <c:v>25.02168496800001</c:v>
                      </c:pt>
                      <c:pt idx="1119">
                        <c:v>130.21586720799996</c:v>
                      </c:pt>
                      <c:pt idx="1120">
                        <c:v>148.21700387200002</c:v>
                      </c:pt>
                      <c:pt idx="1121">
                        <c:v>87.973239065599998</c:v>
                      </c:pt>
                      <c:pt idx="1122">
                        <c:v>205.11178095920002</c:v>
                      </c:pt>
                      <c:pt idx="1123">
                        <c:v>91.115140460799992</c:v>
                      </c:pt>
                      <c:pt idx="1124">
                        <c:v>247.9092948736</c:v>
                      </c:pt>
                      <c:pt idx="1125">
                        <c:v>129.81791677600003</c:v>
                      </c:pt>
                      <c:pt idx="1126">
                        <c:v>6.2049866496000003</c:v>
                      </c:pt>
                      <c:pt idx="1127">
                        <c:v>92.29659790880001</c:v>
                      </c:pt>
                      <c:pt idx="1128">
                        <c:v>215.03654455399999</c:v>
                      </c:pt>
                      <c:pt idx="1129">
                        <c:v>243.43138242240002</c:v>
                      </c:pt>
                      <c:pt idx="1130">
                        <c:v>181.74508348640003</c:v>
                      </c:pt>
                      <c:pt idx="1131">
                        <c:v>129.81791677600003</c:v>
                      </c:pt>
                      <c:pt idx="1132">
                        <c:v>170.73211156920001</c:v>
                      </c:pt>
                      <c:pt idx="1133">
                        <c:v>310.13762522960002</c:v>
                      </c:pt>
                      <c:pt idx="1134">
                        <c:v>228.6664586462</c:v>
                      </c:pt>
                      <c:pt idx="1135">
                        <c:v>133.67093490240001</c:v>
                      </c:pt>
                      <c:pt idx="1136">
                        <c:v>6.1261705088000005</c:v>
                      </c:pt>
                      <c:pt idx="1137">
                        <c:v>105.48477304320001</c:v>
                      </c:pt>
                      <c:pt idx="1138">
                        <c:v>262.98551953599997</c:v>
                      </c:pt>
                      <c:pt idx="1139">
                        <c:v>216.04232959400005</c:v>
                      </c:pt>
                      <c:pt idx="1140">
                        <c:v>247.649014704</c:v>
                      </c:pt>
                      <c:pt idx="1141">
                        <c:v>206.87168496800001</c:v>
                      </c:pt>
                      <c:pt idx="1142">
                        <c:v>195.73046209200001</c:v>
                      </c:pt>
                      <c:pt idx="1143">
                        <c:v>91.115140460799992</c:v>
                      </c:pt>
                      <c:pt idx="1144">
                        <c:v>100.60888550140002</c:v>
                      </c:pt>
                      <c:pt idx="1145">
                        <c:v>3.1024933248000002</c:v>
                      </c:pt>
                      <c:pt idx="1146">
                        <c:v>69.121830694399989</c:v>
                      </c:pt>
                      <c:pt idx="1147">
                        <c:v>165.49734797439999</c:v>
                      </c:pt>
                      <c:pt idx="1148">
                        <c:v>325.63168139520002</c:v>
                      </c:pt>
                      <c:pt idx="1149">
                        <c:v>254.01535557120002</c:v>
                      </c:pt>
                      <c:pt idx="1150">
                        <c:v>89.113956601600009</c:v>
                      </c:pt>
                      <c:pt idx="1151">
                        <c:v>111.392445752</c:v>
                      </c:pt>
                      <c:pt idx="1152">
                        <c:v>227.80854123519998</c:v>
                      </c:pt>
                      <c:pt idx="1153">
                        <c:v>84.831337670400004</c:v>
                      </c:pt>
                      <c:pt idx="1154">
                        <c:v>43.434906547200008</c:v>
                      </c:pt>
                      <c:pt idx="1155">
                        <c:v>123.32702093720002</c:v>
                      </c:pt>
                      <c:pt idx="1156">
                        <c:v>195.18701736439999</c:v>
                      </c:pt>
                      <c:pt idx="1157">
                        <c:v>331.66243503359999</c:v>
                      </c:pt>
                      <c:pt idx="1158">
                        <c:v>305.94905080640001</c:v>
                      </c:pt>
                      <c:pt idx="1159">
                        <c:v>170.89915624600002</c:v>
                      </c:pt>
                      <c:pt idx="1160">
                        <c:v>114.57508705920002</c:v>
                      </c:pt>
                      <c:pt idx="1161">
                        <c:v>150.56811169620002</c:v>
                      </c:pt>
                      <c:pt idx="1162">
                        <c:v>135.42952004400001</c:v>
                      </c:pt>
                      <c:pt idx="1163">
                        <c:v>111.76884580279999</c:v>
                      </c:pt>
                      <c:pt idx="1164">
                        <c:v>6.2838027904000002</c:v>
                      </c:pt>
                      <c:pt idx="1165">
                        <c:v>65.566144559999998</c:v>
                      </c:pt>
                      <c:pt idx="1166">
                        <c:v>47.128520928</c:v>
                      </c:pt>
                      <c:pt idx="1167">
                        <c:v>40.588565680000002</c:v>
                      </c:pt>
                      <c:pt idx="1168">
                        <c:v>31.024933248000004</c:v>
                      </c:pt>
                      <c:pt idx="1169">
                        <c:v>40.588565680000002</c:v>
                      </c:pt>
                      <c:pt idx="1170">
                        <c:v>31.221973600000002</c:v>
                      </c:pt>
                      <c:pt idx="1171">
                        <c:v>21.855381520000002</c:v>
                      </c:pt>
                      <c:pt idx="1172">
                        <c:v>40.588565680000002</c:v>
                      </c:pt>
                      <c:pt idx="1173">
                        <c:v>24.819946598400001</c:v>
                      </c:pt>
                      <c:pt idx="1174">
                        <c:v>21.717453273600004</c:v>
                      </c:pt>
                      <c:pt idx="1175">
                        <c:v>147.92935473899999</c:v>
                      </c:pt>
                      <c:pt idx="1176">
                        <c:v>40.588565680000002</c:v>
                      </c:pt>
                      <c:pt idx="1177">
                        <c:v>37.466368320000001</c:v>
                      </c:pt>
                      <c:pt idx="1178">
                        <c:v>66.395821165800001</c:v>
                      </c:pt>
                      <c:pt idx="1179">
                        <c:v>150.25363901279999</c:v>
                      </c:pt>
                      <c:pt idx="1180">
                        <c:v>25.135211161600001</c:v>
                      </c:pt>
                      <c:pt idx="1181">
                        <c:v>34.127426572800005</c:v>
                      </c:pt>
                      <c:pt idx="1182">
                        <c:v>43.434906547200008</c:v>
                      </c:pt>
                      <c:pt idx="1183">
                        <c:v>34.560915347199995</c:v>
                      </c:pt>
                      <c:pt idx="1184">
                        <c:v>56.554225113600005</c:v>
                      </c:pt>
                      <c:pt idx="1185">
                        <c:v>69.557526935600009</c:v>
                      </c:pt>
                      <c:pt idx="1186">
                        <c:v>62.838027904</c:v>
                      </c:pt>
                      <c:pt idx="1187">
                        <c:v>59.696126508799999</c:v>
                      </c:pt>
                      <c:pt idx="1188">
                        <c:v>70.939272404000008</c:v>
                      </c:pt>
                      <c:pt idx="1189">
                        <c:v>73.682267425800006</c:v>
                      </c:pt>
                      <c:pt idx="1190">
                        <c:v>60.072409626200006</c:v>
                      </c:pt>
                      <c:pt idx="1191">
                        <c:v>60.072409626200006</c:v>
                      </c:pt>
                      <c:pt idx="1192">
                        <c:v>63.652826144000009</c:v>
                      </c:pt>
                      <c:pt idx="1193">
                        <c:v>201.00753638400002</c:v>
                      </c:pt>
                      <c:pt idx="1194">
                        <c:v>125.75598289800001</c:v>
                      </c:pt>
                      <c:pt idx="1195">
                        <c:v>185.26225376959999</c:v>
                      </c:pt>
                      <c:pt idx="1196">
                        <c:v>209.04854123519999</c:v>
                      </c:pt>
                      <c:pt idx="1197">
                        <c:v>242.72264488000002</c:v>
                      </c:pt>
                      <c:pt idx="1198">
                        <c:v>122.53147051600001</c:v>
                      </c:pt>
                      <c:pt idx="1199">
                        <c:v>155.4879629852</c:v>
                      </c:pt>
                      <c:pt idx="1200">
                        <c:v>43.434906547200008</c:v>
                      </c:pt>
                      <c:pt idx="1201">
                        <c:v>56.554225113600005</c:v>
                      </c:pt>
                      <c:pt idx="1202">
                        <c:v>149.29060429240002</c:v>
                      </c:pt>
                      <c:pt idx="1203">
                        <c:v>202.51577432159999</c:v>
                      </c:pt>
                      <c:pt idx="1204">
                        <c:v>202.51577432159999</c:v>
                      </c:pt>
                      <c:pt idx="1205">
                        <c:v>202.51577432159999</c:v>
                      </c:pt>
                      <c:pt idx="1206">
                        <c:v>202.51577432159999</c:v>
                      </c:pt>
                      <c:pt idx="1207">
                        <c:v>202.51577432159999</c:v>
                      </c:pt>
                      <c:pt idx="1208">
                        <c:v>202.51577432159999</c:v>
                      </c:pt>
                      <c:pt idx="1209">
                        <c:v>176.39955248000001</c:v>
                      </c:pt>
                      <c:pt idx="1210">
                        <c:v>133.16362232520001</c:v>
                      </c:pt>
                      <c:pt idx="1211">
                        <c:v>88.312639849999996</c:v>
                      </c:pt>
                      <c:pt idx="1212">
                        <c:v>37.737847392000006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8011-4484-865B-0F91BB5A51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2"/>
          <c:tx>
            <c:v>Výkon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spPr>
              <a:ln w="19050" cap="rnd">
                <a:solidFill>
                  <a:srgbClr val="92D05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FB19-49E1-B505-0494C31A3733}"/>
              </c:ext>
            </c:extLst>
          </c:dPt>
          <c:val>
            <c:numRef>
              <c:f>NRTC!$L$4:$L$18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30.368728984701335</c:v>
                </c:pt>
                <c:pt idx="4">
                  <c:v>34.557519189487721</c:v>
                </c:pt>
                <c:pt idx="5">
                  <c:v>40.212385965949352</c:v>
                </c:pt>
                <c:pt idx="6">
                  <c:v>47.647488579445195</c:v>
                </c:pt>
                <c:pt idx="7">
                  <c:v>52.778756580308524</c:v>
                </c:pt>
                <c:pt idx="8">
                  <c:v>56.548667764616283</c:v>
                </c:pt>
                <c:pt idx="9">
                  <c:v>59.983475732541116</c:v>
                </c:pt>
                <c:pt idx="10">
                  <c:v>62.308254296197561</c:v>
                </c:pt>
                <c:pt idx="11">
                  <c:v>62.76902121872407</c:v>
                </c:pt>
                <c:pt idx="12">
                  <c:v>62.873740973843731</c:v>
                </c:pt>
                <c:pt idx="13">
                  <c:v>62.831853071795862</c:v>
                </c:pt>
                <c:pt idx="14">
                  <c:v>61.575216010359945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B-4BD5-A2E9-76880377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07376"/>
        <c:axId val="201806896"/>
      </c:lineChart>
      <c:catAx>
        <c:axId val="152789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n</a:t>
                </a:r>
                <a:r>
                  <a:rPr lang="cs-CZ" sz="1200" baseline="0"/>
                  <a:t> [1/</a:t>
                </a:r>
                <a:r>
                  <a:rPr lang="cs-CZ" sz="1400" baseline="0"/>
                  <a:t>min</a:t>
                </a:r>
                <a:r>
                  <a:rPr lang="cs-CZ" sz="1200" baseline="0"/>
                  <a:t>]</a:t>
                </a:r>
                <a:endParaRPr lang="cs-CZ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790687"/>
        <c:crosses val="autoZero"/>
        <c:auto val="1"/>
        <c:lblAlgn val="ctr"/>
        <c:lblOffset val="100"/>
        <c:noMultiLvlLbl val="1"/>
      </c:catAx>
      <c:valAx>
        <c:axId val="15279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M</a:t>
                </a:r>
                <a:r>
                  <a:rPr lang="cs-CZ" sz="1200" baseline="0"/>
                  <a:t> [Nm]</a:t>
                </a:r>
                <a:endParaRPr lang="cs-CZ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789727"/>
        <c:crosses val="autoZero"/>
        <c:crossBetween val="between"/>
      </c:valAx>
      <c:valAx>
        <c:axId val="20180689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P[kW]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1807376"/>
        <c:crosses val="max"/>
        <c:crossBetween val="between"/>
      </c:valAx>
      <c:catAx>
        <c:axId val="20180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20180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Body zkoušebního cyklu NRTC pro motory typu B + mapovací křivka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7.4320764366327993E-2"/>
          <c:y val="0.11168240051387221"/>
          <c:w val="0.89547140665362646"/>
          <c:h val="0.79435493046977612"/>
        </c:manualLayout>
      </c:layout>
      <c:scatterChart>
        <c:scatterStyle val="lineMarker"/>
        <c:varyColors val="0"/>
        <c:ser>
          <c:idx val="0"/>
          <c:order val="0"/>
          <c:tx>
            <c:v>Body NRTC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NRTC!$H$4:$H$1241</c:f>
              <c:numCache>
                <c:formatCode>0.00</c:formatCode>
                <c:ptCount val="1238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1012.315022</c:v>
                </c:pt>
                <c:pt idx="24">
                  <c:v>1012.315022</c:v>
                </c:pt>
                <c:pt idx="25">
                  <c:v>1012.315022</c:v>
                </c:pt>
                <c:pt idx="26">
                  <c:v>1012.315022</c:v>
                </c:pt>
                <c:pt idx="27">
                  <c:v>1012.315022</c:v>
                </c:pt>
                <c:pt idx="28">
                  <c:v>1012.315022</c:v>
                </c:pt>
                <c:pt idx="29">
                  <c:v>1012.315022</c:v>
                </c:pt>
                <c:pt idx="30">
                  <c:v>1012.315022</c:v>
                </c:pt>
                <c:pt idx="31">
                  <c:v>1024.630044</c:v>
                </c:pt>
                <c:pt idx="32">
                  <c:v>1049.260088</c:v>
                </c:pt>
                <c:pt idx="33">
                  <c:v>1086.205154</c:v>
                </c:pt>
                <c:pt idx="34">
                  <c:v>1110.835198</c:v>
                </c:pt>
                <c:pt idx="35">
                  <c:v>1209.355374</c:v>
                </c:pt>
                <c:pt idx="36">
                  <c:v>1406.395726</c:v>
                </c:pt>
                <c:pt idx="37">
                  <c:v>1701.9562539999997</c:v>
                </c:pt>
                <c:pt idx="38">
                  <c:v>1541.860968</c:v>
                </c:pt>
                <c:pt idx="39">
                  <c:v>1381.765682</c:v>
                </c:pt>
                <c:pt idx="40">
                  <c:v>1270.930484</c:v>
                </c:pt>
                <c:pt idx="41">
                  <c:v>1406.395726</c:v>
                </c:pt>
                <c:pt idx="42">
                  <c:v>1985.2017599999999</c:v>
                </c:pt>
                <c:pt idx="43">
                  <c:v>2293.0773099999997</c:v>
                </c:pt>
                <c:pt idx="44">
                  <c:v>2206.8721559999999</c:v>
                </c:pt>
                <c:pt idx="45">
                  <c:v>2280.7622879999999</c:v>
                </c:pt>
                <c:pt idx="46">
                  <c:v>2280.7622879999999</c:v>
                </c:pt>
                <c:pt idx="47">
                  <c:v>2182.2421119999999</c:v>
                </c:pt>
                <c:pt idx="48">
                  <c:v>2243.8172219999997</c:v>
                </c:pt>
                <c:pt idx="49">
                  <c:v>2256.1322439999999</c:v>
                </c:pt>
                <c:pt idx="50">
                  <c:v>2256.1322439999999</c:v>
                </c:pt>
                <c:pt idx="51">
                  <c:v>2256.1322439999999</c:v>
                </c:pt>
                <c:pt idx="52">
                  <c:v>2256.1322439999999</c:v>
                </c:pt>
                <c:pt idx="53">
                  <c:v>2256.1322439999999</c:v>
                </c:pt>
                <c:pt idx="54">
                  <c:v>2096.0369579999997</c:v>
                </c:pt>
                <c:pt idx="55">
                  <c:v>2009.8318039999999</c:v>
                </c:pt>
                <c:pt idx="56">
                  <c:v>1578.806034</c:v>
                </c:pt>
                <c:pt idx="57">
                  <c:v>1283.245506</c:v>
                </c:pt>
                <c:pt idx="58">
                  <c:v>1012.315022</c:v>
                </c:pt>
                <c:pt idx="59">
                  <c:v>1012.315022</c:v>
                </c:pt>
                <c:pt idx="60">
                  <c:v>1012.315022</c:v>
                </c:pt>
                <c:pt idx="61">
                  <c:v>1012.315022</c:v>
                </c:pt>
                <c:pt idx="62">
                  <c:v>1012.315022</c:v>
                </c:pt>
                <c:pt idx="63">
                  <c:v>1012.315022</c:v>
                </c:pt>
                <c:pt idx="64">
                  <c:v>1012.315022</c:v>
                </c:pt>
                <c:pt idx="65">
                  <c:v>1000</c:v>
                </c:pt>
                <c:pt idx="66">
                  <c:v>1012.315022</c:v>
                </c:pt>
                <c:pt idx="67">
                  <c:v>1110.835198</c:v>
                </c:pt>
                <c:pt idx="68">
                  <c:v>1307.87555</c:v>
                </c:pt>
                <c:pt idx="69">
                  <c:v>1788.1614079999999</c:v>
                </c:pt>
                <c:pt idx="70">
                  <c:v>1738.9013199999999</c:v>
                </c:pt>
                <c:pt idx="71">
                  <c:v>1775.8463859999999</c:v>
                </c:pt>
                <c:pt idx="72">
                  <c:v>1763.5313639999999</c:v>
                </c:pt>
                <c:pt idx="73">
                  <c:v>1788.1614079999999</c:v>
                </c:pt>
                <c:pt idx="74">
                  <c:v>1714.2712759999999</c:v>
                </c:pt>
                <c:pt idx="75">
                  <c:v>1800.4764299999999</c:v>
                </c:pt>
                <c:pt idx="76">
                  <c:v>1800.4764299999999</c:v>
                </c:pt>
                <c:pt idx="77">
                  <c:v>1837.4214959999999</c:v>
                </c:pt>
                <c:pt idx="78">
                  <c:v>1849.7365179999997</c:v>
                </c:pt>
                <c:pt idx="79">
                  <c:v>1874.3665619999999</c:v>
                </c:pt>
                <c:pt idx="80">
                  <c:v>1911.3116279999999</c:v>
                </c:pt>
                <c:pt idx="81">
                  <c:v>1874.3665619999999</c:v>
                </c:pt>
                <c:pt idx="82">
                  <c:v>1898.9966059999999</c:v>
                </c:pt>
                <c:pt idx="83">
                  <c:v>1898.9966059999999</c:v>
                </c:pt>
                <c:pt idx="84">
                  <c:v>1898.9966059999999</c:v>
                </c:pt>
                <c:pt idx="85">
                  <c:v>1862.0515399999999</c:v>
                </c:pt>
                <c:pt idx="86">
                  <c:v>1862.0515399999999</c:v>
                </c:pt>
                <c:pt idx="87">
                  <c:v>1800.4764299999999</c:v>
                </c:pt>
                <c:pt idx="88">
                  <c:v>1812.7914519999999</c:v>
                </c:pt>
                <c:pt idx="89">
                  <c:v>1788.1614079999999</c:v>
                </c:pt>
                <c:pt idx="90">
                  <c:v>1800.4764299999999</c:v>
                </c:pt>
                <c:pt idx="91">
                  <c:v>1812.7914519999999</c:v>
                </c:pt>
                <c:pt idx="92">
                  <c:v>1825.1064739999999</c:v>
                </c:pt>
                <c:pt idx="93">
                  <c:v>1849.7365179999997</c:v>
                </c:pt>
                <c:pt idx="94">
                  <c:v>1849.7365179999997</c:v>
                </c:pt>
                <c:pt idx="95">
                  <c:v>1812.7914519999999</c:v>
                </c:pt>
                <c:pt idx="96">
                  <c:v>1874.3665619999999</c:v>
                </c:pt>
                <c:pt idx="97">
                  <c:v>1923.6266499999999</c:v>
                </c:pt>
                <c:pt idx="98">
                  <c:v>1886.6815839999999</c:v>
                </c:pt>
                <c:pt idx="99">
                  <c:v>1911.3116279999999</c:v>
                </c:pt>
                <c:pt idx="100">
                  <c:v>1923.6266499999999</c:v>
                </c:pt>
                <c:pt idx="101">
                  <c:v>1898.9966059999999</c:v>
                </c:pt>
                <c:pt idx="102">
                  <c:v>1911.3116279999999</c:v>
                </c:pt>
                <c:pt idx="103">
                  <c:v>1948.2566939999999</c:v>
                </c:pt>
                <c:pt idx="104">
                  <c:v>1935.9416719999999</c:v>
                </c:pt>
                <c:pt idx="105">
                  <c:v>1911.3116279999999</c:v>
                </c:pt>
                <c:pt idx="106">
                  <c:v>1886.6815839999999</c:v>
                </c:pt>
                <c:pt idx="107">
                  <c:v>1923.6266499999999</c:v>
                </c:pt>
                <c:pt idx="108">
                  <c:v>1960.5717159999999</c:v>
                </c:pt>
                <c:pt idx="109">
                  <c:v>2256.1322439999999</c:v>
                </c:pt>
                <c:pt idx="110">
                  <c:v>2268.4472660000001</c:v>
                </c:pt>
                <c:pt idx="111">
                  <c:v>2268.4472660000001</c:v>
                </c:pt>
                <c:pt idx="112">
                  <c:v>2268.4472660000001</c:v>
                </c:pt>
                <c:pt idx="113">
                  <c:v>2268.4472660000001</c:v>
                </c:pt>
                <c:pt idx="114">
                  <c:v>2280.7622879999999</c:v>
                </c:pt>
                <c:pt idx="115">
                  <c:v>2268.4472660000001</c:v>
                </c:pt>
                <c:pt idx="116">
                  <c:v>2268.4472660000001</c:v>
                </c:pt>
                <c:pt idx="117">
                  <c:v>2268.4472660000001</c:v>
                </c:pt>
                <c:pt idx="118">
                  <c:v>2256.1322439999999</c:v>
                </c:pt>
                <c:pt idx="119">
                  <c:v>2268.4472660000001</c:v>
                </c:pt>
                <c:pt idx="120">
                  <c:v>2256.1322439999999</c:v>
                </c:pt>
                <c:pt idx="121">
                  <c:v>2268.4472660000001</c:v>
                </c:pt>
                <c:pt idx="122">
                  <c:v>2256.1322439999999</c:v>
                </c:pt>
                <c:pt idx="123">
                  <c:v>2268.4472660000001</c:v>
                </c:pt>
                <c:pt idx="124">
                  <c:v>2268.4472660000001</c:v>
                </c:pt>
                <c:pt idx="125">
                  <c:v>2268.4472660000001</c:v>
                </c:pt>
                <c:pt idx="126">
                  <c:v>2280.7622879999999</c:v>
                </c:pt>
                <c:pt idx="127">
                  <c:v>2280.7622879999999</c:v>
                </c:pt>
                <c:pt idx="128">
                  <c:v>2280.7622879999999</c:v>
                </c:pt>
                <c:pt idx="129">
                  <c:v>2268.4472660000001</c:v>
                </c:pt>
                <c:pt idx="130">
                  <c:v>2280.7622879999999</c:v>
                </c:pt>
                <c:pt idx="131">
                  <c:v>2280.7622879999999</c:v>
                </c:pt>
                <c:pt idx="132">
                  <c:v>2243.8172219999997</c:v>
                </c:pt>
                <c:pt idx="133">
                  <c:v>2256.1322439999999</c:v>
                </c:pt>
                <c:pt idx="134">
                  <c:v>2256.1322439999999</c:v>
                </c:pt>
                <c:pt idx="135">
                  <c:v>2256.1322439999999</c:v>
                </c:pt>
                <c:pt idx="136">
                  <c:v>2268.4472660000001</c:v>
                </c:pt>
                <c:pt idx="137">
                  <c:v>2280.7622879999999</c:v>
                </c:pt>
                <c:pt idx="138">
                  <c:v>2256.1322439999999</c:v>
                </c:pt>
                <c:pt idx="139">
                  <c:v>2280.7622879999999</c:v>
                </c:pt>
                <c:pt idx="140">
                  <c:v>2268.4472660000001</c:v>
                </c:pt>
                <c:pt idx="141">
                  <c:v>2280.7622879999999</c:v>
                </c:pt>
                <c:pt idx="142">
                  <c:v>2256.1322439999999</c:v>
                </c:pt>
                <c:pt idx="143">
                  <c:v>2268.4472660000001</c:v>
                </c:pt>
                <c:pt idx="144">
                  <c:v>1972.8867379999999</c:v>
                </c:pt>
                <c:pt idx="145">
                  <c:v>1628.066122</c:v>
                </c:pt>
                <c:pt idx="146">
                  <c:v>1295.560528</c:v>
                </c:pt>
                <c:pt idx="147">
                  <c:v>1160.095286</c:v>
                </c:pt>
                <c:pt idx="148">
                  <c:v>1233.985418</c:v>
                </c:pt>
                <c:pt idx="149">
                  <c:v>1554.17599</c:v>
                </c:pt>
                <c:pt idx="150">
                  <c:v>1418.710748</c:v>
                </c:pt>
                <c:pt idx="151">
                  <c:v>1172.410308</c:v>
                </c:pt>
                <c:pt idx="152">
                  <c:v>1098.520176</c:v>
                </c:pt>
                <c:pt idx="153">
                  <c:v>1184.72533</c:v>
                </c:pt>
                <c:pt idx="154">
                  <c:v>1480.285858</c:v>
                </c:pt>
                <c:pt idx="155">
                  <c:v>1480.285858</c:v>
                </c:pt>
                <c:pt idx="156">
                  <c:v>1431.02577</c:v>
                </c:pt>
                <c:pt idx="157">
                  <c:v>1332.505594</c:v>
                </c:pt>
                <c:pt idx="158">
                  <c:v>1529.545946</c:v>
                </c:pt>
                <c:pt idx="159">
                  <c:v>1172.410308</c:v>
                </c:pt>
                <c:pt idx="160">
                  <c:v>1123.15022</c:v>
                </c:pt>
                <c:pt idx="161">
                  <c:v>1184.72533</c:v>
                </c:pt>
                <c:pt idx="162">
                  <c:v>1431.02577</c:v>
                </c:pt>
                <c:pt idx="163">
                  <c:v>1738.9013199999999</c:v>
                </c:pt>
                <c:pt idx="164">
                  <c:v>1677.3262099999999</c:v>
                </c:pt>
                <c:pt idx="165">
                  <c:v>1578.806034</c:v>
                </c:pt>
                <c:pt idx="166">
                  <c:v>1197.040352</c:v>
                </c:pt>
                <c:pt idx="167">
                  <c:v>1000</c:v>
                </c:pt>
                <c:pt idx="168">
                  <c:v>1000</c:v>
                </c:pt>
                <c:pt idx="169">
                  <c:v>1000</c:v>
                </c:pt>
                <c:pt idx="170">
                  <c:v>1000</c:v>
                </c:pt>
                <c:pt idx="171">
                  <c:v>1024.630044</c:v>
                </c:pt>
                <c:pt idx="172">
                  <c:v>1123.15022</c:v>
                </c:pt>
                <c:pt idx="173">
                  <c:v>1344.820616</c:v>
                </c:pt>
                <c:pt idx="174">
                  <c:v>1406.395726</c:v>
                </c:pt>
                <c:pt idx="175">
                  <c:v>1443.340792</c:v>
                </c:pt>
                <c:pt idx="176">
                  <c:v>1233.985418</c:v>
                </c:pt>
                <c:pt idx="177">
                  <c:v>1012.315022</c:v>
                </c:pt>
                <c:pt idx="178">
                  <c:v>1000</c:v>
                </c:pt>
                <c:pt idx="179">
                  <c:v>1012.315022</c:v>
                </c:pt>
                <c:pt idx="180">
                  <c:v>1012.315022</c:v>
                </c:pt>
                <c:pt idx="181">
                  <c:v>1012.315022</c:v>
                </c:pt>
                <c:pt idx="182">
                  <c:v>1012.315022</c:v>
                </c:pt>
                <c:pt idx="183">
                  <c:v>1012.315022</c:v>
                </c:pt>
                <c:pt idx="184">
                  <c:v>1012.315022</c:v>
                </c:pt>
                <c:pt idx="185">
                  <c:v>1012.315022</c:v>
                </c:pt>
                <c:pt idx="186">
                  <c:v>1012.315022</c:v>
                </c:pt>
                <c:pt idx="187">
                  <c:v>1012.315022</c:v>
                </c:pt>
                <c:pt idx="188">
                  <c:v>1098.520176</c:v>
                </c:pt>
                <c:pt idx="189">
                  <c:v>1246.30044</c:v>
                </c:pt>
                <c:pt idx="190">
                  <c:v>1603.436078</c:v>
                </c:pt>
                <c:pt idx="191">
                  <c:v>1504.915902</c:v>
                </c:pt>
                <c:pt idx="192">
                  <c:v>1381.765682</c:v>
                </c:pt>
                <c:pt idx="193">
                  <c:v>1344.820616</c:v>
                </c:pt>
                <c:pt idx="194">
                  <c:v>1258.615462</c:v>
                </c:pt>
                <c:pt idx="195">
                  <c:v>1381.765682</c:v>
                </c:pt>
                <c:pt idx="196">
                  <c:v>1258.615462</c:v>
                </c:pt>
                <c:pt idx="197">
                  <c:v>1000</c:v>
                </c:pt>
                <c:pt idx="198">
                  <c:v>1000</c:v>
                </c:pt>
                <c:pt idx="199">
                  <c:v>1036.945066</c:v>
                </c:pt>
                <c:pt idx="200">
                  <c:v>1036.945066</c:v>
                </c:pt>
                <c:pt idx="201">
                  <c:v>1147.780264</c:v>
                </c:pt>
                <c:pt idx="202">
                  <c:v>1172.410308</c:v>
                </c:pt>
                <c:pt idx="203">
                  <c:v>1197.040352</c:v>
                </c:pt>
                <c:pt idx="204">
                  <c:v>1246.30044</c:v>
                </c:pt>
                <c:pt idx="205">
                  <c:v>1332.505594</c:v>
                </c:pt>
                <c:pt idx="206">
                  <c:v>1394.080704</c:v>
                </c:pt>
                <c:pt idx="207">
                  <c:v>1504.915902</c:v>
                </c:pt>
                <c:pt idx="208">
                  <c:v>1529.545946</c:v>
                </c:pt>
                <c:pt idx="209">
                  <c:v>1455.655814</c:v>
                </c:pt>
                <c:pt idx="210">
                  <c:v>1320.190572</c:v>
                </c:pt>
                <c:pt idx="211">
                  <c:v>1221.670396</c:v>
                </c:pt>
                <c:pt idx="212">
                  <c:v>1172.410308</c:v>
                </c:pt>
                <c:pt idx="213">
                  <c:v>1160.095286</c:v>
                </c:pt>
                <c:pt idx="214">
                  <c:v>1147.780264</c:v>
                </c:pt>
                <c:pt idx="215">
                  <c:v>1184.72533</c:v>
                </c:pt>
                <c:pt idx="216">
                  <c:v>1246.30044</c:v>
                </c:pt>
                <c:pt idx="217">
                  <c:v>1307.87555</c:v>
                </c:pt>
                <c:pt idx="218">
                  <c:v>1381.765682</c:v>
                </c:pt>
                <c:pt idx="219">
                  <c:v>1443.340792</c:v>
                </c:pt>
                <c:pt idx="220">
                  <c:v>1812.7914519999999</c:v>
                </c:pt>
                <c:pt idx="221">
                  <c:v>1615.7511</c:v>
                </c:pt>
                <c:pt idx="222">
                  <c:v>1197.040352</c:v>
                </c:pt>
                <c:pt idx="223">
                  <c:v>1320.190572</c:v>
                </c:pt>
                <c:pt idx="224">
                  <c:v>1788.1614079999999</c:v>
                </c:pt>
                <c:pt idx="225">
                  <c:v>1997.5167820000001</c:v>
                </c:pt>
                <c:pt idx="226">
                  <c:v>2022.1468259999999</c:v>
                </c:pt>
                <c:pt idx="227">
                  <c:v>1972.8867379999999</c:v>
                </c:pt>
                <c:pt idx="228">
                  <c:v>1935.9416719999999</c:v>
                </c:pt>
                <c:pt idx="229">
                  <c:v>1837.4214959999999</c:v>
                </c:pt>
                <c:pt idx="230">
                  <c:v>1726.5862979999999</c:v>
                </c:pt>
                <c:pt idx="231">
                  <c:v>1726.5862979999999</c:v>
                </c:pt>
                <c:pt idx="232">
                  <c:v>1307.87555</c:v>
                </c:pt>
                <c:pt idx="233">
                  <c:v>1258.615462</c:v>
                </c:pt>
                <c:pt idx="234">
                  <c:v>1246.30044</c:v>
                </c:pt>
                <c:pt idx="235">
                  <c:v>1049.260088</c:v>
                </c:pt>
                <c:pt idx="236">
                  <c:v>1061.57511</c:v>
                </c:pt>
                <c:pt idx="237">
                  <c:v>1049.260088</c:v>
                </c:pt>
                <c:pt idx="238">
                  <c:v>1049.260088</c:v>
                </c:pt>
                <c:pt idx="239">
                  <c:v>1049.260088</c:v>
                </c:pt>
                <c:pt idx="240">
                  <c:v>1049.260088</c:v>
                </c:pt>
                <c:pt idx="241">
                  <c:v>1086.205154</c:v>
                </c:pt>
                <c:pt idx="242">
                  <c:v>1197.040352</c:v>
                </c:pt>
                <c:pt idx="243">
                  <c:v>1344.820616</c:v>
                </c:pt>
                <c:pt idx="244">
                  <c:v>1640.3811439999999</c:v>
                </c:pt>
                <c:pt idx="245">
                  <c:v>1615.7511</c:v>
                </c:pt>
                <c:pt idx="246">
                  <c:v>1320.190572</c:v>
                </c:pt>
                <c:pt idx="247">
                  <c:v>1591.121056</c:v>
                </c:pt>
                <c:pt idx="248">
                  <c:v>1665.0111879999999</c:v>
                </c:pt>
                <c:pt idx="249">
                  <c:v>1738.9013199999999</c:v>
                </c:pt>
                <c:pt idx="250">
                  <c:v>1591.121056</c:v>
                </c:pt>
                <c:pt idx="251">
                  <c:v>1665.0111879999999</c:v>
                </c:pt>
                <c:pt idx="252">
                  <c:v>2083.7219359999999</c:v>
                </c:pt>
                <c:pt idx="253">
                  <c:v>2268.4472660000001</c:v>
                </c:pt>
                <c:pt idx="254">
                  <c:v>2268.4472660000001</c:v>
                </c:pt>
                <c:pt idx="255">
                  <c:v>2256.1322439999999</c:v>
                </c:pt>
                <c:pt idx="256">
                  <c:v>1714.2712759999999</c:v>
                </c:pt>
                <c:pt idx="257">
                  <c:v>1788.1614079999999</c:v>
                </c:pt>
                <c:pt idx="258">
                  <c:v>1689.6412319999999</c:v>
                </c:pt>
                <c:pt idx="259">
                  <c:v>1628.066122</c:v>
                </c:pt>
                <c:pt idx="260">
                  <c:v>1640.3811439999999</c:v>
                </c:pt>
                <c:pt idx="261">
                  <c:v>1775.8463859999999</c:v>
                </c:pt>
                <c:pt idx="262">
                  <c:v>1874.3665619999999</c:v>
                </c:pt>
                <c:pt idx="263">
                  <c:v>1406.395726</c:v>
                </c:pt>
                <c:pt idx="264">
                  <c:v>1578.806034</c:v>
                </c:pt>
                <c:pt idx="265">
                  <c:v>1529.545946</c:v>
                </c:pt>
                <c:pt idx="266">
                  <c:v>1517.230924</c:v>
                </c:pt>
                <c:pt idx="267">
                  <c:v>1517.230924</c:v>
                </c:pt>
                <c:pt idx="268">
                  <c:v>1923.6266499999999</c:v>
                </c:pt>
                <c:pt idx="269">
                  <c:v>1837.4214959999999</c:v>
                </c:pt>
                <c:pt idx="270">
                  <c:v>2059.0918919999999</c:v>
                </c:pt>
                <c:pt idx="271">
                  <c:v>1812.7914519999999</c:v>
                </c:pt>
                <c:pt idx="272">
                  <c:v>1455.655814</c:v>
                </c:pt>
                <c:pt idx="273">
                  <c:v>1554.17599</c:v>
                </c:pt>
                <c:pt idx="274">
                  <c:v>1837.4214959999999</c:v>
                </c:pt>
                <c:pt idx="275">
                  <c:v>1985.2017599999999</c:v>
                </c:pt>
                <c:pt idx="276">
                  <c:v>2132.9820239999999</c:v>
                </c:pt>
                <c:pt idx="277">
                  <c:v>2108.3519799999999</c:v>
                </c:pt>
                <c:pt idx="278">
                  <c:v>2009.8318039999999</c:v>
                </c:pt>
                <c:pt idx="279">
                  <c:v>2157.6120679999999</c:v>
                </c:pt>
                <c:pt idx="280">
                  <c:v>2108.3519799999999</c:v>
                </c:pt>
                <c:pt idx="281">
                  <c:v>2182.2421119999999</c:v>
                </c:pt>
                <c:pt idx="282">
                  <c:v>1862.0515399999999</c:v>
                </c:pt>
                <c:pt idx="283">
                  <c:v>1677.3262099999999</c:v>
                </c:pt>
                <c:pt idx="284">
                  <c:v>1862.0515399999999</c:v>
                </c:pt>
                <c:pt idx="285">
                  <c:v>1972.8867379999999</c:v>
                </c:pt>
                <c:pt idx="286">
                  <c:v>1997.5167820000001</c:v>
                </c:pt>
                <c:pt idx="287">
                  <c:v>1874.3665619999999</c:v>
                </c:pt>
                <c:pt idx="288">
                  <c:v>2132.9820239999999</c:v>
                </c:pt>
                <c:pt idx="289">
                  <c:v>2009.8318039999999</c:v>
                </c:pt>
                <c:pt idx="290">
                  <c:v>1751.2163419999999</c:v>
                </c:pt>
                <c:pt idx="291">
                  <c:v>1640.3811439999999</c:v>
                </c:pt>
                <c:pt idx="292">
                  <c:v>1295.560528</c:v>
                </c:pt>
                <c:pt idx="293">
                  <c:v>1246.30044</c:v>
                </c:pt>
                <c:pt idx="294">
                  <c:v>1480.285858</c:v>
                </c:pt>
                <c:pt idx="295">
                  <c:v>1480.285858</c:v>
                </c:pt>
                <c:pt idx="296">
                  <c:v>1775.8463859999999</c:v>
                </c:pt>
                <c:pt idx="297">
                  <c:v>1652.6961659999999</c:v>
                </c:pt>
                <c:pt idx="298">
                  <c:v>1628.066122</c:v>
                </c:pt>
                <c:pt idx="299">
                  <c:v>1591.121056</c:v>
                </c:pt>
                <c:pt idx="300">
                  <c:v>1480.285858</c:v>
                </c:pt>
                <c:pt idx="301">
                  <c:v>1431.02577</c:v>
                </c:pt>
                <c:pt idx="302">
                  <c:v>1443.340792</c:v>
                </c:pt>
                <c:pt idx="303">
                  <c:v>1357.135638</c:v>
                </c:pt>
                <c:pt idx="304">
                  <c:v>1344.820616</c:v>
                </c:pt>
                <c:pt idx="305">
                  <c:v>1381.765682</c:v>
                </c:pt>
                <c:pt idx="306">
                  <c:v>1381.765682</c:v>
                </c:pt>
                <c:pt idx="307">
                  <c:v>1529.545946</c:v>
                </c:pt>
                <c:pt idx="308">
                  <c:v>1603.436078</c:v>
                </c:pt>
                <c:pt idx="309">
                  <c:v>1960.5717159999999</c:v>
                </c:pt>
                <c:pt idx="310">
                  <c:v>1960.5717159999999</c:v>
                </c:pt>
                <c:pt idx="311">
                  <c:v>1812.7914519999999</c:v>
                </c:pt>
                <c:pt idx="312">
                  <c:v>1960.5717159999999</c:v>
                </c:pt>
                <c:pt idx="313">
                  <c:v>2034.4618479999999</c:v>
                </c:pt>
                <c:pt idx="314">
                  <c:v>1701.9562539999997</c:v>
                </c:pt>
                <c:pt idx="315">
                  <c:v>1443.340792</c:v>
                </c:pt>
                <c:pt idx="316">
                  <c:v>1246.30044</c:v>
                </c:pt>
                <c:pt idx="317">
                  <c:v>1233.985418</c:v>
                </c:pt>
                <c:pt idx="318">
                  <c:v>1110.835198</c:v>
                </c:pt>
                <c:pt idx="319">
                  <c:v>1061.57511</c:v>
                </c:pt>
                <c:pt idx="320">
                  <c:v>1086.205154</c:v>
                </c:pt>
                <c:pt idx="321">
                  <c:v>1184.72533</c:v>
                </c:pt>
                <c:pt idx="322">
                  <c:v>1147.780264</c:v>
                </c:pt>
                <c:pt idx="323">
                  <c:v>1160.095286</c:v>
                </c:pt>
                <c:pt idx="324">
                  <c:v>1184.72533</c:v>
                </c:pt>
                <c:pt idx="325">
                  <c:v>1197.040352</c:v>
                </c:pt>
                <c:pt idx="326">
                  <c:v>1197.040352</c:v>
                </c:pt>
                <c:pt idx="327">
                  <c:v>1184.72533</c:v>
                </c:pt>
                <c:pt idx="328">
                  <c:v>1209.355374</c:v>
                </c:pt>
                <c:pt idx="329">
                  <c:v>1246.30044</c:v>
                </c:pt>
                <c:pt idx="330">
                  <c:v>1258.615462</c:v>
                </c:pt>
                <c:pt idx="331">
                  <c:v>1246.30044</c:v>
                </c:pt>
                <c:pt idx="332">
                  <c:v>1283.245506</c:v>
                </c:pt>
                <c:pt idx="333">
                  <c:v>1369.45066</c:v>
                </c:pt>
                <c:pt idx="334">
                  <c:v>1775.8463859999999</c:v>
                </c:pt>
                <c:pt idx="335">
                  <c:v>2022.1468259999999</c:v>
                </c:pt>
                <c:pt idx="336">
                  <c:v>1751.2163419999999</c:v>
                </c:pt>
                <c:pt idx="337">
                  <c:v>1320.190572</c:v>
                </c:pt>
                <c:pt idx="338">
                  <c:v>1357.135638</c:v>
                </c:pt>
                <c:pt idx="339">
                  <c:v>1837.4214959999999</c:v>
                </c:pt>
                <c:pt idx="340">
                  <c:v>1985.2017599999999</c:v>
                </c:pt>
                <c:pt idx="341">
                  <c:v>2083.7219359999999</c:v>
                </c:pt>
                <c:pt idx="342">
                  <c:v>2219.1871780000001</c:v>
                </c:pt>
                <c:pt idx="343">
                  <c:v>2256.1322439999999</c:v>
                </c:pt>
                <c:pt idx="344">
                  <c:v>2231.5021999999999</c:v>
                </c:pt>
                <c:pt idx="345">
                  <c:v>1911.3116279999999</c:v>
                </c:pt>
                <c:pt idx="346">
                  <c:v>1701.9562539999997</c:v>
                </c:pt>
                <c:pt idx="347">
                  <c:v>1935.9416719999999</c:v>
                </c:pt>
                <c:pt idx="348">
                  <c:v>2034.4618479999999</c:v>
                </c:pt>
                <c:pt idx="349">
                  <c:v>2059.0918919999999</c:v>
                </c:pt>
                <c:pt idx="350">
                  <c:v>1997.5167820000001</c:v>
                </c:pt>
                <c:pt idx="351">
                  <c:v>2022.1468259999999</c:v>
                </c:pt>
                <c:pt idx="352">
                  <c:v>1800.4764299999999</c:v>
                </c:pt>
                <c:pt idx="353">
                  <c:v>2145.2970459999997</c:v>
                </c:pt>
                <c:pt idx="354">
                  <c:v>1775.8463859999999</c:v>
                </c:pt>
                <c:pt idx="355">
                  <c:v>1886.6815839999999</c:v>
                </c:pt>
                <c:pt idx="356">
                  <c:v>1689.6412319999999</c:v>
                </c:pt>
                <c:pt idx="357">
                  <c:v>1357.135638</c:v>
                </c:pt>
                <c:pt idx="358">
                  <c:v>1221.670396</c:v>
                </c:pt>
                <c:pt idx="359">
                  <c:v>1307.87555</c:v>
                </c:pt>
                <c:pt idx="360">
                  <c:v>1344.820616</c:v>
                </c:pt>
                <c:pt idx="361">
                  <c:v>1418.710748</c:v>
                </c:pt>
                <c:pt idx="362">
                  <c:v>1800.4764299999999</c:v>
                </c:pt>
                <c:pt idx="363">
                  <c:v>1985.2017599999999</c:v>
                </c:pt>
                <c:pt idx="364">
                  <c:v>1948.2566939999999</c:v>
                </c:pt>
                <c:pt idx="365">
                  <c:v>1935.9416719999999</c:v>
                </c:pt>
                <c:pt idx="366">
                  <c:v>1554.17599</c:v>
                </c:pt>
                <c:pt idx="367">
                  <c:v>1751.2163419999999</c:v>
                </c:pt>
                <c:pt idx="368">
                  <c:v>1751.2163419999999</c:v>
                </c:pt>
                <c:pt idx="369">
                  <c:v>1775.8463859999999</c:v>
                </c:pt>
                <c:pt idx="370">
                  <c:v>1394.080704</c:v>
                </c:pt>
                <c:pt idx="371">
                  <c:v>1123.15022</c:v>
                </c:pt>
                <c:pt idx="372">
                  <c:v>1209.355374</c:v>
                </c:pt>
                <c:pt idx="373">
                  <c:v>1197.040352</c:v>
                </c:pt>
                <c:pt idx="374">
                  <c:v>1135.465242</c:v>
                </c:pt>
                <c:pt idx="375">
                  <c:v>1110.835198</c:v>
                </c:pt>
                <c:pt idx="376">
                  <c:v>1110.835198</c:v>
                </c:pt>
                <c:pt idx="377">
                  <c:v>1147.780264</c:v>
                </c:pt>
                <c:pt idx="378">
                  <c:v>1184.72533</c:v>
                </c:pt>
                <c:pt idx="379">
                  <c:v>1320.190572</c:v>
                </c:pt>
                <c:pt idx="380">
                  <c:v>1160.095286</c:v>
                </c:pt>
                <c:pt idx="381">
                  <c:v>1197.040352</c:v>
                </c:pt>
                <c:pt idx="382">
                  <c:v>1295.560528</c:v>
                </c:pt>
                <c:pt idx="383">
                  <c:v>1443.340792</c:v>
                </c:pt>
                <c:pt idx="384">
                  <c:v>1800.4764299999999</c:v>
                </c:pt>
                <c:pt idx="385">
                  <c:v>1960.5717159999999</c:v>
                </c:pt>
                <c:pt idx="386">
                  <c:v>1775.8463859999999</c:v>
                </c:pt>
                <c:pt idx="387">
                  <c:v>1394.080704</c:v>
                </c:pt>
                <c:pt idx="388">
                  <c:v>1566.491012</c:v>
                </c:pt>
                <c:pt idx="389">
                  <c:v>1578.806034</c:v>
                </c:pt>
                <c:pt idx="390">
                  <c:v>1517.230924</c:v>
                </c:pt>
                <c:pt idx="391">
                  <c:v>1332.505594</c:v>
                </c:pt>
                <c:pt idx="392">
                  <c:v>1172.410308</c:v>
                </c:pt>
                <c:pt idx="393">
                  <c:v>1172.410308</c:v>
                </c:pt>
                <c:pt idx="394">
                  <c:v>1295.560528</c:v>
                </c:pt>
                <c:pt idx="395">
                  <c:v>1738.9013199999999</c:v>
                </c:pt>
                <c:pt idx="396">
                  <c:v>1652.6961659999999</c:v>
                </c:pt>
                <c:pt idx="397">
                  <c:v>1862.0515399999999</c:v>
                </c:pt>
                <c:pt idx="398">
                  <c:v>1948.2566939999999</c:v>
                </c:pt>
                <c:pt idx="399">
                  <c:v>1972.8867379999999</c:v>
                </c:pt>
                <c:pt idx="400">
                  <c:v>1566.491012</c:v>
                </c:pt>
                <c:pt idx="401">
                  <c:v>1849.7365179999997</c:v>
                </c:pt>
                <c:pt idx="402">
                  <c:v>1985.2017599999999</c:v>
                </c:pt>
                <c:pt idx="403">
                  <c:v>1911.3116279999999</c:v>
                </c:pt>
                <c:pt idx="404">
                  <c:v>1923.6266499999999</c:v>
                </c:pt>
                <c:pt idx="405">
                  <c:v>1689.6412319999999</c:v>
                </c:pt>
                <c:pt idx="406">
                  <c:v>1517.230924</c:v>
                </c:pt>
                <c:pt idx="407">
                  <c:v>1443.340792</c:v>
                </c:pt>
                <c:pt idx="408">
                  <c:v>1418.710748</c:v>
                </c:pt>
                <c:pt idx="409">
                  <c:v>1837.4214959999999</c:v>
                </c:pt>
                <c:pt idx="410">
                  <c:v>2256.1322439999999</c:v>
                </c:pt>
                <c:pt idx="411">
                  <c:v>1763.5313639999999</c:v>
                </c:pt>
                <c:pt idx="412">
                  <c:v>1504.915902</c:v>
                </c:pt>
                <c:pt idx="413">
                  <c:v>1874.3665619999999</c:v>
                </c:pt>
                <c:pt idx="414">
                  <c:v>2120.6670020000001</c:v>
                </c:pt>
                <c:pt idx="415">
                  <c:v>2096.0369579999997</c:v>
                </c:pt>
                <c:pt idx="416">
                  <c:v>2096.0369579999997</c:v>
                </c:pt>
                <c:pt idx="417">
                  <c:v>2083.7219359999999</c:v>
                </c:pt>
                <c:pt idx="418">
                  <c:v>1960.5717159999999</c:v>
                </c:pt>
                <c:pt idx="419">
                  <c:v>2206.8721559999999</c:v>
                </c:pt>
                <c:pt idx="420">
                  <c:v>1788.1614079999999</c:v>
                </c:pt>
                <c:pt idx="421">
                  <c:v>2108.3519799999999</c:v>
                </c:pt>
                <c:pt idx="422">
                  <c:v>2083.7219359999999</c:v>
                </c:pt>
                <c:pt idx="423">
                  <c:v>2194.5571339999997</c:v>
                </c:pt>
                <c:pt idx="424">
                  <c:v>2231.5021999999999</c:v>
                </c:pt>
                <c:pt idx="425">
                  <c:v>1997.5167820000001</c:v>
                </c:pt>
                <c:pt idx="426">
                  <c:v>1911.3116279999999</c:v>
                </c:pt>
                <c:pt idx="427">
                  <c:v>1935.9416719999999</c:v>
                </c:pt>
                <c:pt idx="428">
                  <c:v>1935.9416719999999</c:v>
                </c:pt>
                <c:pt idx="429">
                  <c:v>2046.7768699999999</c:v>
                </c:pt>
                <c:pt idx="430">
                  <c:v>2034.4618479999999</c:v>
                </c:pt>
                <c:pt idx="431">
                  <c:v>2022.1468259999999</c:v>
                </c:pt>
                <c:pt idx="432">
                  <c:v>2022.1468259999999</c:v>
                </c:pt>
                <c:pt idx="433">
                  <c:v>2059.0918919999999</c:v>
                </c:pt>
                <c:pt idx="434">
                  <c:v>2096.0369579999997</c:v>
                </c:pt>
                <c:pt idx="435">
                  <c:v>2059.0918919999999</c:v>
                </c:pt>
                <c:pt idx="436">
                  <c:v>2071.4069140000001</c:v>
                </c:pt>
                <c:pt idx="437">
                  <c:v>2083.7219359999999</c:v>
                </c:pt>
                <c:pt idx="438">
                  <c:v>2083.7219359999999</c:v>
                </c:pt>
                <c:pt idx="439">
                  <c:v>2071.4069140000001</c:v>
                </c:pt>
                <c:pt idx="440">
                  <c:v>2046.7768699999999</c:v>
                </c:pt>
                <c:pt idx="441">
                  <c:v>2083.7219359999999</c:v>
                </c:pt>
                <c:pt idx="442">
                  <c:v>2083.7219359999999</c:v>
                </c:pt>
                <c:pt idx="443">
                  <c:v>2034.4618479999999</c:v>
                </c:pt>
                <c:pt idx="444">
                  <c:v>2022.1468259999999</c:v>
                </c:pt>
                <c:pt idx="445">
                  <c:v>1948.2566939999999</c:v>
                </c:pt>
                <c:pt idx="446">
                  <c:v>1911.3116279999999</c:v>
                </c:pt>
                <c:pt idx="447">
                  <c:v>1935.9416719999999</c:v>
                </c:pt>
                <c:pt idx="448">
                  <c:v>1566.491012</c:v>
                </c:pt>
                <c:pt idx="449">
                  <c:v>1960.5717159999999</c:v>
                </c:pt>
                <c:pt idx="450">
                  <c:v>1972.8867379999999</c:v>
                </c:pt>
                <c:pt idx="451">
                  <c:v>2009.8318039999999</c:v>
                </c:pt>
                <c:pt idx="452">
                  <c:v>1997.5167820000001</c:v>
                </c:pt>
                <c:pt idx="453">
                  <c:v>1972.8867379999999</c:v>
                </c:pt>
                <c:pt idx="454">
                  <c:v>1960.5717159999999</c:v>
                </c:pt>
                <c:pt idx="455">
                  <c:v>1960.5717159999999</c:v>
                </c:pt>
                <c:pt idx="456">
                  <c:v>1960.5717159999999</c:v>
                </c:pt>
                <c:pt idx="457">
                  <c:v>1923.6266499999999</c:v>
                </c:pt>
                <c:pt idx="458">
                  <c:v>1898.9966059999999</c:v>
                </c:pt>
                <c:pt idx="459">
                  <c:v>1972.8867379999999</c:v>
                </c:pt>
                <c:pt idx="460">
                  <c:v>1972.8867379999999</c:v>
                </c:pt>
                <c:pt idx="461">
                  <c:v>2022.1468259999999</c:v>
                </c:pt>
                <c:pt idx="462">
                  <c:v>1652.6961659999999</c:v>
                </c:pt>
                <c:pt idx="463">
                  <c:v>1492.60088</c:v>
                </c:pt>
                <c:pt idx="464">
                  <c:v>1628.066122</c:v>
                </c:pt>
                <c:pt idx="465">
                  <c:v>1923.6266499999999</c:v>
                </c:pt>
                <c:pt idx="466">
                  <c:v>2096.0369579999997</c:v>
                </c:pt>
                <c:pt idx="467">
                  <c:v>2145.2970459999997</c:v>
                </c:pt>
                <c:pt idx="468">
                  <c:v>2096.0369579999997</c:v>
                </c:pt>
                <c:pt idx="469">
                  <c:v>2059.0918919999999</c:v>
                </c:pt>
                <c:pt idx="470">
                  <c:v>1997.5167820000001</c:v>
                </c:pt>
                <c:pt idx="471">
                  <c:v>1960.5717159999999</c:v>
                </c:pt>
                <c:pt idx="472">
                  <c:v>1960.5717159999999</c:v>
                </c:pt>
                <c:pt idx="473">
                  <c:v>1935.9416719999999</c:v>
                </c:pt>
                <c:pt idx="474">
                  <c:v>1972.8867379999999</c:v>
                </c:pt>
                <c:pt idx="475">
                  <c:v>2009.8318039999999</c:v>
                </c:pt>
                <c:pt idx="476">
                  <c:v>2059.0918919999999</c:v>
                </c:pt>
                <c:pt idx="477">
                  <c:v>2083.7219359999999</c:v>
                </c:pt>
                <c:pt idx="478">
                  <c:v>2132.9820239999999</c:v>
                </c:pt>
                <c:pt idx="479">
                  <c:v>2194.5571339999997</c:v>
                </c:pt>
                <c:pt idx="480">
                  <c:v>1898.9966059999999</c:v>
                </c:pt>
                <c:pt idx="481">
                  <c:v>1443.340792</c:v>
                </c:pt>
                <c:pt idx="482">
                  <c:v>1775.8463859999999</c:v>
                </c:pt>
                <c:pt idx="483">
                  <c:v>1960.5717159999999</c:v>
                </c:pt>
                <c:pt idx="484">
                  <c:v>1849.7365179999997</c:v>
                </c:pt>
                <c:pt idx="485">
                  <c:v>1825.1064739999999</c:v>
                </c:pt>
                <c:pt idx="486">
                  <c:v>1886.6815839999999</c:v>
                </c:pt>
                <c:pt idx="487">
                  <c:v>1874.3665619999999</c:v>
                </c:pt>
                <c:pt idx="488">
                  <c:v>1960.5717159999999</c:v>
                </c:pt>
                <c:pt idx="489">
                  <c:v>1997.5167820000001</c:v>
                </c:pt>
                <c:pt idx="490">
                  <c:v>1923.6266499999999</c:v>
                </c:pt>
                <c:pt idx="491">
                  <c:v>1738.9013199999999</c:v>
                </c:pt>
                <c:pt idx="492">
                  <c:v>1615.7511</c:v>
                </c:pt>
                <c:pt idx="493">
                  <c:v>1812.7914519999999</c:v>
                </c:pt>
                <c:pt idx="494">
                  <c:v>1628.066122</c:v>
                </c:pt>
                <c:pt idx="495">
                  <c:v>1837.4214959999999</c:v>
                </c:pt>
                <c:pt idx="496">
                  <c:v>1357.135638</c:v>
                </c:pt>
                <c:pt idx="497">
                  <c:v>1295.560528</c:v>
                </c:pt>
                <c:pt idx="498">
                  <c:v>1788.1614079999999</c:v>
                </c:pt>
                <c:pt idx="499">
                  <c:v>2108.3519799999999</c:v>
                </c:pt>
                <c:pt idx="500">
                  <c:v>2231.5021999999999</c:v>
                </c:pt>
                <c:pt idx="501">
                  <c:v>2157.6120679999999</c:v>
                </c:pt>
                <c:pt idx="502">
                  <c:v>2034.4618479999999</c:v>
                </c:pt>
                <c:pt idx="503">
                  <c:v>1972.8867379999999</c:v>
                </c:pt>
                <c:pt idx="504">
                  <c:v>1923.6266499999999</c:v>
                </c:pt>
                <c:pt idx="505">
                  <c:v>1960.5717159999999</c:v>
                </c:pt>
                <c:pt idx="506">
                  <c:v>1985.2017599999999</c:v>
                </c:pt>
                <c:pt idx="507">
                  <c:v>1997.5167820000001</c:v>
                </c:pt>
                <c:pt idx="508">
                  <c:v>1997.5167820000001</c:v>
                </c:pt>
                <c:pt idx="509">
                  <c:v>2022.1468259999999</c:v>
                </c:pt>
                <c:pt idx="510">
                  <c:v>2046.7768699999999</c:v>
                </c:pt>
                <c:pt idx="511">
                  <c:v>2034.4618479999999</c:v>
                </c:pt>
                <c:pt idx="512">
                  <c:v>2046.7768699999999</c:v>
                </c:pt>
                <c:pt idx="513">
                  <c:v>2059.0918919999999</c:v>
                </c:pt>
                <c:pt idx="514">
                  <c:v>2046.7768699999999</c:v>
                </c:pt>
                <c:pt idx="515">
                  <c:v>2046.7768699999999</c:v>
                </c:pt>
                <c:pt idx="516">
                  <c:v>2046.7768699999999</c:v>
                </c:pt>
                <c:pt idx="517">
                  <c:v>2046.7768699999999</c:v>
                </c:pt>
                <c:pt idx="518">
                  <c:v>2022.1468259999999</c:v>
                </c:pt>
                <c:pt idx="519">
                  <c:v>1972.8867379999999</c:v>
                </c:pt>
                <c:pt idx="520">
                  <c:v>1960.5717159999999</c:v>
                </c:pt>
                <c:pt idx="521">
                  <c:v>1997.5167820000001</c:v>
                </c:pt>
                <c:pt idx="522">
                  <c:v>2009.8318039999999</c:v>
                </c:pt>
                <c:pt idx="523">
                  <c:v>2157.6120679999999</c:v>
                </c:pt>
                <c:pt idx="524">
                  <c:v>1812.7914519999999</c:v>
                </c:pt>
                <c:pt idx="525">
                  <c:v>1431.02577</c:v>
                </c:pt>
                <c:pt idx="526">
                  <c:v>1628.066122</c:v>
                </c:pt>
                <c:pt idx="527">
                  <c:v>1738.9013199999999</c:v>
                </c:pt>
                <c:pt idx="528">
                  <c:v>1788.1614079999999</c:v>
                </c:pt>
                <c:pt idx="529">
                  <c:v>1775.8463859999999</c:v>
                </c:pt>
                <c:pt idx="530">
                  <c:v>1862.0515399999999</c:v>
                </c:pt>
                <c:pt idx="531">
                  <c:v>1935.9416719999999</c:v>
                </c:pt>
                <c:pt idx="532">
                  <c:v>1960.5717159999999</c:v>
                </c:pt>
                <c:pt idx="533">
                  <c:v>1935.9416719999999</c:v>
                </c:pt>
                <c:pt idx="534">
                  <c:v>1923.6266499999999</c:v>
                </c:pt>
                <c:pt idx="535">
                  <c:v>1997.5167820000001</c:v>
                </c:pt>
                <c:pt idx="536">
                  <c:v>1935.9416719999999</c:v>
                </c:pt>
                <c:pt idx="537">
                  <c:v>1935.9416719999999</c:v>
                </c:pt>
                <c:pt idx="538">
                  <c:v>1985.2017599999999</c:v>
                </c:pt>
                <c:pt idx="539">
                  <c:v>1874.3665619999999</c:v>
                </c:pt>
                <c:pt idx="540">
                  <c:v>1874.3665619999999</c:v>
                </c:pt>
                <c:pt idx="541">
                  <c:v>1874.3665619999999</c:v>
                </c:pt>
                <c:pt idx="542">
                  <c:v>1800.4764299999999</c:v>
                </c:pt>
                <c:pt idx="543">
                  <c:v>1381.765682</c:v>
                </c:pt>
                <c:pt idx="544">
                  <c:v>1295.560528</c:v>
                </c:pt>
                <c:pt idx="545">
                  <c:v>1788.1614079999999</c:v>
                </c:pt>
                <c:pt idx="546">
                  <c:v>1948.2566939999999</c:v>
                </c:pt>
                <c:pt idx="547">
                  <c:v>1985.2017599999999</c:v>
                </c:pt>
                <c:pt idx="548">
                  <c:v>2022.1468259999999</c:v>
                </c:pt>
                <c:pt idx="549">
                  <c:v>2022.1468259999999</c:v>
                </c:pt>
                <c:pt idx="550">
                  <c:v>2022.1468259999999</c:v>
                </c:pt>
                <c:pt idx="551">
                  <c:v>2046.7768699999999</c:v>
                </c:pt>
                <c:pt idx="552">
                  <c:v>2059.0918919999999</c:v>
                </c:pt>
                <c:pt idx="553">
                  <c:v>2096.0369579999997</c:v>
                </c:pt>
                <c:pt idx="554">
                  <c:v>2009.8318039999999</c:v>
                </c:pt>
                <c:pt idx="555">
                  <c:v>2071.4069140000001</c:v>
                </c:pt>
                <c:pt idx="556">
                  <c:v>2046.7768699999999</c:v>
                </c:pt>
                <c:pt idx="557">
                  <c:v>2096.0369579999997</c:v>
                </c:pt>
                <c:pt idx="558">
                  <c:v>2071.4069140000001</c:v>
                </c:pt>
                <c:pt idx="559">
                  <c:v>2120.6670020000001</c:v>
                </c:pt>
                <c:pt idx="560">
                  <c:v>1886.6815839999999</c:v>
                </c:pt>
                <c:pt idx="561">
                  <c:v>1529.545946</c:v>
                </c:pt>
                <c:pt idx="562">
                  <c:v>1369.45066</c:v>
                </c:pt>
                <c:pt idx="563">
                  <c:v>1492.60088</c:v>
                </c:pt>
                <c:pt idx="564">
                  <c:v>1455.655814</c:v>
                </c:pt>
                <c:pt idx="565">
                  <c:v>1455.655814</c:v>
                </c:pt>
                <c:pt idx="566">
                  <c:v>1529.545946</c:v>
                </c:pt>
                <c:pt idx="567">
                  <c:v>1862.0515399999999</c:v>
                </c:pt>
                <c:pt idx="568">
                  <c:v>1948.2566939999999</c:v>
                </c:pt>
                <c:pt idx="569">
                  <c:v>1972.8867379999999</c:v>
                </c:pt>
                <c:pt idx="570">
                  <c:v>2046.7768699999999</c:v>
                </c:pt>
                <c:pt idx="571">
                  <c:v>2022.1468259999999</c:v>
                </c:pt>
                <c:pt idx="572">
                  <c:v>2059.0918919999999</c:v>
                </c:pt>
                <c:pt idx="573">
                  <c:v>2046.7768699999999</c:v>
                </c:pt>
                <c:pt idx="574">
                  <c:v>1862.0515399999999</c:v>
                </c:pt>
                <c:pt idx="575">
                  <c:v>1615.7511</c:v>
                </c:pt>
                <c:pt idx="576">
                  <c:v>1467.970836</c:v>
                </c:pt>
                <c:pt idx="577">
                  <c:v>1369.45066</c:v>
                </c:pt>
                <c:pt idx="578">
                  <c:v>1923.6266499999999</c:v>
                </c:pt>
                <c:pt idx="579">
                  <c:v>2034.4618479999999</c:v>
                </c:pt>
                <c:pt idx="580">
                  <c:v>2046.7768699999999</c:v>
                </c:pt>
                <c:pt idx="581">
                  <c:v>2059.0918919999999</c:v>
                </c:pt>
                <c:pt idx="582">
                  <c:v>2059.0918919999999</c:v>
                </c:pt>
                <c:pt idx="583">
                  <c:v>2096.0369579999997</c:v>
                </c:pt>
                <c:pt idx="584">
                  <c:v>2219.1871780000001</c:v>
                </c:pt>
                <c:pt idx="585">
                  <c:v>1948.2566939999999</c:v>
                </c:pt>
                <c:pt idx="586">
                  <c:v>1997.5167820000001</c:v>
                </c:pt>
                <c:pt idx="587">
                  <c:v>2096.0369579999997</c:v>
                </c:pt>
                <c:pt idx="588">
                  <c:v>1603.436078</c:v>
                </c:pt>
                <c:pt idx="589">
                  <c:v>1972.8867379999999</c:v>
                </c:pt>
                <c:pt idx="590">
                  <c:v>2280.7622879999999</c:v>
                </c:pt>
                <c:pt idx="591">
                  <c:v>2268.4472660000001</c:v>
                </c:pt>
                <c:pt idx="592">
                  <c:v>2256.1322439999999</c:v>
                </c:pt>
                <c:pt idx="593">
                  <c:v>2256.1322439999999</c:v>
                </c:pt>
                <c:pt idx="594">
                  <c:v>2268.4472660000001</c:v>
                </c:pt>
                <c:pt idx="595">
                  <c:v>2256.1322439999999</c:v>
                </c:pt>
                <c:pt idx="596">
                  <c:v>2268.4472660000001</c:v>
                </c:pt>
                <c:pt idx="597">
                  <c:v>2145.2970459999997</c:v>
                </c:pt>
                <c:pt idx="598">
                  <c:v>2059.0918919999999</c:v>
                </c:pt>
                <c:pt idx="599">
                  <c:v>1935.9416719999999</c:v>
                </c:pt>
                <c:pt idx="600">
                  <c:v>1726.5862979999999</c:v>
                </c:pt>
                <c:pt idx="601">
                  <c:v>1566.491012</c:v>
                </c:pt>
                <c:pt idx="602">
                  <c:v>1492.60088</c:v>
                </c:pt>
                <c:pt idx="603">
                  <c:v>1886.6815839999999</c:v>
                </c:pt>
                <c:pt idx="604">
                  <c:v>1886.6815839999999</c:v>
                </c:pt>
                <c:pt idx="605">
                  <c:v>1825.1064739999999</c:v>
                </c:pt>
                <c:pt idx="606">
                  <c:v>1837.4214959999999</c:v>
                </c:pt>
                <c:pt idx="607">
                  <c:v>1825.1064739999999</c:v>
                </c:pt>
                <c:pt idx="608">
                  <c:v>1837.4214959999999</c:v>
                </c:pt>
                <c:pt idx="609">
                  <c:v>1948.2566939999999</c:v>
                </c:pt>
                <c:pt idx="610">
                  <c:v>1714.2712759999999</c:v>
                </c:pt>
                <c:pt idx="611">
                  <c:v>1270.930484</c:v>
                </c:pt>
                <c:pt idx="612">
                  <c:v>1701.9562539999997</c:v>
                </c:pt>
                <c:pt idx="613">
                  <c:v>1837.4214959999999</c:v>
                </c:pt>
                <c:pt idx="614">
                  <c:v>1898.9966059999999</c:v>
                </c:pt>
                <c:pt idx="615">
                  <c:v>1492.60088</c:v>
                </c:pt>
                <c:pt idx="616">
                  <c:v>1517.230924</c:v>
                </c:pt>
                <c:pt idx="617">
                  <c:v>1788.1614079999999</c:v>
                </c:pt>
                <c:pt idx="618">
                  <c:v>1788.1614079999999</c:v>
                </c:pt>
                <c:pt idx="619">
                  <c:v>1825.1064739999999</c:v>
                </c:pt>
                <c:pt idx="620">
                  <c:v>1800.4764299999999</c:v>
                </c:pt>
                <c:pt idx="621">
                  <c:v>1837.4214959999999</c:v>
                </c:pt>
                <c:pt idx="622">
                  <c:v>1800.4764299999999</c:v>
                </c:pt>
                <c:pt idx="623">
                  <c:v>1997.5167820000001</c:v>
                </c:pt>
                <c:pt idx="624">
                  <c:v>1455.655814</c:v>
                </c:pt>
                <c:pt idx="625">
                  <c:v>1295.560528</c:v>
                </c:pt>
                <c:pt idx="626">
                  <c:v>1837.4214959999999</c:v>
                </c:pt>
                <c:pt idx="627">
                  <c:v>1862.0515399999999</c:v>
                </c:pt>
                <c:pt idx="628">
                  <c:v>1935.9416719999999</c:v>
                </c:pt>
                <c:pt idx="629">
                  <c:v>1874.3665619999999</c:v>
                </c:pt>
                <c:pt idx="630">
                  <c:v>1898.9966059999999</c:v>
                </c:pt>
                <c:pt idx="631">
                  <c:v>1935.9416719999999</c:v>
                </c:pt>
                <c:pt idx="632">
                  <c:v>1948.2566939999999</c:v>
                </c:pt>
                <c:pt idx="633">
                  <c:v>1948.2566939999999</c:v>
                </c:pt>
                <c:pt idx="634">
                  <c:v>1948.2566939999999</c:v>
                </c:pt>
                <c:pt idx="635">
                  <c:v>1948.2566939999999</c:v>
                </c:pt>
                <c:pt idx="636">
                  <c:v>1935.9416719999999</c:v>
                </c:pt>
                <c:pt idx="637">
                  <c:v>1935.9416719999999</c:v>
                </c:pt>
                <c:pt idx="638">
                  <c:v>1948.2566939999999</c:v>
                </c:pt>
                <c:pt idx="639">
                  <c:v>1948.2566939999999</c:v>
                </c:pt>
                <c:pt idx="640">
                  <c:v>1960.5717159999999</c:v>
                </c:pt>
                <c:pt idx="641">
                  <c:v>1948.2566939999999</c:v>
                </c:pt>
                <c:pt idx="642">
                  <c:v>1948.2566939999999</c:v>
                </c:pt>
                <c:pt idx="643">
                  <c:v>1972.8867379999999</c:v>
                </c:pt>
                <c:pt idx="644">
                  <c:v>1960.5717159999999</c:v>
                </c:pt>
                <c:pt idx="645">
                  <c:v>1985.2017599999999</c:v>
                </c:pt>
                <c:pt idx="646">
                  <c:v>2009.8318039999999</c:v>
                </c:pt>
                <c:pt idx="647">
                  <c:v>2034.4618479999999</c:v>
                </c:pt>
                <c:pt idx="648">
                  <c:v>2022.1468259999999</c:v>
                </c:pt>
                <c:pt idx="649">
                  <c:v>2022.1468259999999</c:v>
                </c:pt>
                <c:pt idx="650">
                  <c:v>1997.5167820000001</c:v>
                </c:pt>
                <c:pt idx="651">
                  <c:v>1985.2017599999999</c:v>
                </c:pt>
                <c:pt idx="652">
                  <c:v>1960.5717159999999</c:v>
                </c:pt>
                <c:pt idx="653">
                  <c:v>1935.9416719999999</c:v>
                </c:pt>
                <c:pt idx="654">
                  <c:v>1935.9416719999999</c:v>
                </c:pt>
                <c:pt idx="655">
                  <c:v>1935.9416719999999</c:v>
                </c:pt>
                <c:pt idx="656">
                  <c:v>1972.8867379999999</c:v>
                </c:pt>
                <c:pt idx="657">
                  <c:v>1960.5717159999999</c:v>
                </c:pt>
                <c:pt idx="658">
                  <c:v>1997.5167820000001</c:v>
                </c:pt>
                <c:pt idx="659">
                  <c:v>2022.1468259999999</c:v>
                </c:pt>
                <c:pt idx="660">
                  <c:v>2034.4618479999999</c:v>
                </c:pt>
                <c:pt idx="661">
                  <c:v>2059.0918919999999</c:v>
                </c:pt>
                <c:pt idx="662">
                  <c:v>2071.4069140000001</c:v>
                </c:pt>
                <c:pt idx="663">
                  <c:v>2132.9820239999999</c:v>
                </c:pt>
                <c:pt idx="664">
                  <c:v>2120.6670020000001</c:v>
                </c:pt>
                <c:pt idx="665">
                  <c:v>2108.3519799999999</c:v>
                </c:pt>
                <c:pt idx="666">
                  <c:v>2108.3519799999999</c:v>
                </c:pt>
                <c:pt idx="667">
                  <c:v>2120.6670020000001</c:v>
                </c:pt>
                <c:pt idx="668">
                  <c:v>2108.3519799999999</c:v>
                </c:pt>
                <c:pt idx="669">
                  <c:v>2108.3519799999999</c:v>
                </c:pt>
                <c:pt idx="670">
                  <c:v>2120.6670020000001</c:v>
                </c:pt>
                <c:pt idx="671">
                  <c:v>2108.3519799999999</c:v>
                </c:pt>
                <c:pt idx="672">
                  <c:v>2108.3519799999999</c:v>
                </c:pt>
                <c:pt idx="673">
                  <c:v>2132.9820239999999</c:v>
                </c:pt>
                <c:pt idx="674">
                  <c:v>2145.2970459999997</c:v>
                </c:pt>
                <c:pt idx="675">
                  <c:v>2108.3519799999999</c:v>
                </c:pt>
                <c:pt idx="676">
                  <c:v>2145.2970459999997</c:v>
                </c:pt>
                <c:pt idx="677">
                  <c:v>2120.6670020000001</c:v>
                </c:pt>
                <c:pt idx="678">
                  <c:v>2096.0369579999997</c:v>
                </c:pt>
                <c:pt idx="679">
                  <c:v>2120.6670020000001</c:v>
                </c:pt>
                <c:pt idx="680">
                  <c:v>2108.3519799999999</c:v>
                </c:pt>
                <c:pt idx="681">
                  <c:v>2108.3519799999999</c:v>
                </c:pt>
                <c:pt idx="682">
                  <c:v>2132.9820239999999</c:v>
                </c:pt>
                <c:pt idx="683">
                  <c:v>2120.6670020000001</c:v>
                </c:pt>
                <c:pt idx="684">
                  <c:v>2145.2970459999997</c:v>
                </c:pt>
                <c:pt idx="685">
                  <c:v>2145.2970459999997</c:v>
                </c:pt>
                <c:pt idx="686">
                  <c:v>2206.8721559999999</c:v>
                </c:pt>
                <c:pt idx="687">
                  <c:v>2206.8721559999999</c:v>
                </c:pt>
                <c:pt idx="688">
                  <c:v>2231.5021999999999</c:v>
                </c:pt>
                <c:pt idx="689">
                  <c:v>2219.1871780000001</c:v>
                </c:pt>
                <c:pt idx="690">
                  <c:v>2231.5021999999999</c:v>
                </c:pt>
                <c:pt idx="691">
                  <c:v>2219.1871780000001</c:v>
                </c:pt>
                <c:pt idx="692">
                  <c:v>2231.5021999999999</c:v>
                </c:pt>
                <c:pt idx="693">
                  <c:v>2256.1322439999999</c:v>
                </c:pt>
                <c:pt idx="694">
                  <c:v>2243.8172219999997</c:v>
                </c:pt>
                <c:pt idx="695">
                  <c:v>2231.5021999999999</c:v>
                </c:pt>
                <c:pt idx="696">
                  <c:v>2256.1322439999999</c:v>
                </c:pt>
                <c:pt idx="697">
                  <c:v>2256.1322439999999</c:v>
                </c:pt>
                <c:pt idx="698">
                  <c:v>2256.1322439999999</c:v>
                </c:pt>
                <c:pt idx="699">
                  <c:v>2256.1322439999999</c:v>
                </c:pt>
                <c:pt idx="700">
                  <c:v>2256.1322439999999</c:v>
                </c:pt>
                <c:pt idx="701">
                  <c:v>2231.5021999999999</c:v>
                </c:pt>
                <c:pt idx="702">
                  <c:v>2256.1322439999999</c:v>
                </c:pt>
                <c:pt idx="703">
                  <c:v>2256.1322439999999</c:v>
                </c:pt>
                <c:pt idx="704">
                  <c:v>2256.1322439999999</c:v>
                </c:pt>
                <c:pt idx="705">
                  <c:v>2256.1322439999999</c:v>
                </c:pt>
                <c:pt idx="706">
                  <c:v>2256.1322439999999</c:v>
                </c:pt>
                <c:pt idx="707">
                  <c:v>2256.1322439999999</c:v>
                </c:pt>
                <c:pt idx="708">
                  <c:v>2231.5021999999999</c:v>
                </c:pt>
                <c:pt idx="709">
                  <c:v>2256.1322439999999</c:v>
                </c:pt>
                <c:pt idx="710">
                  <c:v>2243.8172219999997</c:v>
                </c:pt>
                <c:pt idx="711">
                  <c:v>2256.1322439999999</c:v>
                </c:pt>
                <c:pt idx="712">
                  <c:v>2256.1322439999999</c:v>
                </c:pt>
                <c:pt idx="713">
                  <c:v>2243.8172219999997</c:v>
                </c:pt>
                <c:pt idx="714">
                  <c:v>2256.1322439999999</c:v>
                </c:pt>
                <c:pt idx="715">
                  <c:v>2256.1322439999999</c:v>
                </c:pt>
                <c:pt idx="716">
                  <c:v>2256.1322439999999</c:v>
                </c:pt>
                <c:pt idx="717">
                  <c:v>2256.1322439999999</c:v>
                </c:pt>
                <c:pt idx="718">
                  <c:v>2256.1322439999999</c:v>
                </c:pt>
                <c:pt idx="719">
                  <c:v>2256.1322439999999</c:v>
                </c:pt>
                <c:pt idx="720">
                  <c:v>2256.1322439999999</c:v>
                </c:pt>
                <c:pt idx="721">
                  <c:v>2256.1322439999999</c:v>
                </c:pt>
                <c:pt idx="722">
                  <c:v>2280.7622879999999</c:v>
                </c:pt>
                <c:pt idx="723">
                  <c:v>2280.7622879999999</c:v>
                </c:pt>
                <c:pt idx="724">
                  <c:v>2256.1322439999999</c:v>
                </c:pt>
                <c:pt idx="725">
                  <c:v>2256.1322439999999</c:v>
                </c:pt>
                <c:pt idx="726">
                  <c:v>2256.1322439999999</c:v>
                </c:pt>
                <c:pt idx="727">
                  <c:v>2280.7622879999999</c:v>
                </c:pt>
                <c:pt idx="728">
                  <c:v>2243.8172219999997</c:v>
                </c:pt>
                <c:pt idx="729">
                  <c:v>2268.4472660000001</c:v>
                </c:pt>
                <c:pt idx="730">
                  <c:v>2256.1322439999999</c:v>
                </c:pt>
                <c:pt idx="731">
                  <c:v>2268.4472660000001</c:v>
                </c:pt>
                <c:pt idx="732">
                  <c:v>2268.4472660000001</c:v>
                </c:pt>
                <c:pt idx="733">
                  <c:v>2256.1322439999999</c:v>
                </c:pt>
                <c:pt idx="734">
                  <c:v>2268.4472660000001</c:v>
                </c:pt>
                <c:pt idx="735">
                  <c:v>2268.4472660000001</c:v>
                </c:pt>
                <c:pt idx="736">
                  <c:v>2256.1322439999999</c:v>
                </c:pt>
                <c:pt idx="737">
                  <c:v>2268.4472660000001</c:v>
                </c:pt>
                <c:pt idx="738">
                  <c:v>2256.1322439999999</c:v>
                </c:pt>
                <c:pt idx="739">
                  <c:v>2268.4472660000001</c:v>
                </c:pt>
                <c:pt idx="740">
                  <c:v>2256.1322439999999</c:v>
                </c:pt>
                <c:pt idx="741">
                  <c:v>2268.4472660000001</c:v>
                </c:pt>
                <c:pt idx="742">
                  <c:v>2256.1322439999999</c:v>
                </c:pt>
                <c:pt idx="743">
                  <c:v>2280.7622879999999</c:v>
                </c:pt>
                <c:pt idx="744">
                  <c:v>2268.4472660000001</c:v>
                </c:pt>
                <c:pt idx="745">
                  <c:v>2256.1322439999999</c:v>
                </c:pt>
                <c:pt idx="746">
                  <c:v>2268.4472660000001</c:v>
                </c:pt>
                <c:pt idx="747">
                  <c:v>2268.4472660000001</c:v>
                </c:pt>
                <c:pt idx="748">
                  <c:v>2268.4472660000001</c:v>
                </c:pt>
                <c:pt idx="749">
                  <c:v>2256.1322439999999</c:v>
                </c:pt>
                <c:pt idx="750">
                  <c:v>2268.4472660000001</c:v>
                </c:pt>
                <c:pt idx="751">
                  <c:v>2256.1322439999999</c:v>
                </c:pt>
                <c:pt idx="752">
                  <c:v>2268.4472660000001</c:v>
                </c:pt>
                <c:pt idx="753">
                  <c:v>2256.1322439999999</c:v>
                </c:pt>
                <c:pt idx="754">
                  <c:v>2256.1322439999999</c:v>
                </c:pt>
                <c:pt idx="755">
                  <c:v>2268.4472660000001</c:v>
                </c:pt>
                <c:pt idx="756">
                  <c:v>2256.1322439999999</c:v>
                </c:pt>
                <c:pt idx="757">
                  <c:v>2256.1322439999999</c:v>
                </c:pt>
                <c:pt idx="758">
                  <c:v>2256.1322439999999</c:v>
                </c:pt>
                <c:pt idx="759">
                  <c:v>2256.1322439999999</c:v>
                </c:pt>
                <c:pt idx="760">
                  <c:v>2256.1322439999999</c:v>
                </c:pt>
                <c:pt idx="761">
                  <c:v>2256.1322439999999</c:v>
                </c:pt>
                <c:pt idx="762">
                  <c:v>2256.1322439999999</c:v>
                </c:pt>
                <c:pt idx="763">
                  <c:v>2256.1322439999999</c:v>
                </c:pt>
                <c:pt idx="764">
                  <c:v>2268.4472660000001</c:v>
                </c:pt>
                <c:pt idx="765">
                  <c:v>2256.1322439999999</c:v>
                </c:pt>
                <c:pt idx="766">
                  <c:v>2256.1322439999999</c:v>
                </c:pt>
                <c:pt idx="767">
                  <c:v>2256.1322439999999</c:v>
                </c:pt>
                <c:pt idx="768">
                  <c:v>2256.1322439999999</c:v>
                </c:pt>
                <c:pt idx="769">
                  <c:v>2268.4472660000001</c:v>
                </c:pt>
                <c:pt idx="770">
                  <c:v>2256.1322439999999</c:v>
                </c:pt>
                <c:pt idx="771">
                  <c:v>2256.1322439999999</c:v>
                </c:pt>
                <c:pt idx="772">
                  <c:v>2268.4472660000001</c:v>
                </c:pt>
                <c:pt idx="773">
                  <c:v>2256.1322439999999</c:v>
                </c:pt>
                <c:pt idx="774">
                  <c:v>2256.1322439999999</c:v>
                </c:pt>
                <c:pt idx="775">
                  <c:v>2268.4472660000001</c:v>
                </c:pt>
                <c:pt idx="776">
                  <c:v>2034.4618479999999</c:v>
                </c:pt>
                <c:pt idx="777">
                  <c:v>1591.121056</c:v>
                </c:pt>
                <c:pt idx="778">
                  <c:v>1591.121056</c:v>
                </c:pt>
                <c:pt idx="779">
                  <c:v>1591.121056</c:v>
                </c:pt>
                <c:pt idx="780">
                  <c:v>1591.121056</c:v>
                </c:pt>
                <c:pt idx="781">
                  <c:v>1591.121056</c:v>
                </c:pt>
                <c:pt idx="782">
                  <c:v>1591.121056</c:v>
                </c:pt>
                <c:pt idx="783">
                  <c:v>1825.1064739999999</c:v>
                </c:pt>
                <c:pt idx="784">
                  <c:v>2293.0773099999997</c:v>
                </c:pt>
                <c:pt idx="785">
                  <c:v>2293.0773099999997</c:v>
                </c:pt>
                <c:pt idx="786">
                  <c:v>2293.0773099999997</c:v>
                </c:pt>
                <c:pt idx="787">
                  <c:v>2293.0773099999997</c:v>
                </c:pt>
                <c:pt idx="788">
                  <c:v>2293.0773099999997</c:v>
                </c:pt>
                <c:pt idx="789">
                  <c:v>2293.0773099999997</c:v>
                </c:pt>
                <c:pt idx="790">
                  <c:v>2096.0369579999997</c:v>
                </c:pt>
                <c:pt idx="791">
                  <c:v>1640.3811439999999</c:v>
                </c:pt>
                <c:pt idx="792">
                  <c:v>1591.121056</c:v>
                </c:pt>
                <c:pt idx="793">
                  <c:v>1591.121056</c:v>
                </c:pt>
                <c:pt idx="794">
                  <c:v>1591.121056</c:v>
                </c:pt>
                <c:pt idx="795">
                  <c:v>1591.121056</c:v>
                </c:pt>
                <c:pt idx="796">
                  <c:v>1591.121056</c:v>
                </c:pt>
                <c:pt idx="797">
                  <c:v>1640.3811439999999</c:v>
                </c:pt>
                <c:pt idx="798">
                  <c:v>1628.066122</c:v>
                </c:pt>
                <c:pt idx="799">
                  <c:v>1628.066122</c:v>
                </c:pt>
                <c:pt idx="800">
                  <c:v>1628.066122</c:v>
                </c:pt>
                <c:pt idx="801">
                  <c:v>1640.3811439999999</c:v>
                </c:pt>
                <c:pt idx="802">
                  <c:v>1640.3811439999999</c:v>
                </c:pt>
                <c:pt idx="803">
                  <c:v>1701.9562539999997</c:v>
                </c:pt>
                <c:pt idx="804">
                  <c:v>2206.8721559999999</c:v>
                </c:pt>
                <c:pt idx="805">
                  <c:v>2293.0773099999997</c:v>
                </c:pt>
                <c:pt idx="806">
                  <c:v>2293.0773099999997</c:v>
                </c:pt>
                <c:pt idx="807">
                  <c:v>2293.0773099999997</c:v>
                </c:pt>
                <c:pt idx="808">
                  <c:v>2293.0773099999997</c:v>
                </c:pt>
                <c:pt idx="809">
                  <c:v>2293.0773099999997</c:v>
                </c:pt>
                <c:pt idx="810">
                  <c:v>2293.0773099999997</c:v>
                </c:pt>
                <c:pt idx="811">
                  <c:v>2280.7622879999999</c:v>
                </c:pt>
                <c:pt idx="812">
                  <c:v>2231.5021999999999</c:v>
                </c:pt>
                <c:pt idx="813">
                  <c:v>2157.6120679999999</c:v>
                </c:pt>
                <c:pt idx="814">
                  <c:v>2071.4069140000001</c:v>
                </c:pt>
                <c:pt idx="815">
                  <c:v>1997.5167820000001</c:v>
                </c:pt>
                <c:pt idx="816">
                  <c:v>1997.5167820000001</c:v>
                </c:pt>
                <c:pt idx="817">
                  <c:v>1985.2017599999999</c:v>
                </c:pt>
                <c:pt idx="818">
                  <c:v>1985.2017599999999</c:v>
                </c:pt>
                <c:pt idx="819">
                  <c:v>1997.5167820000001</c:v>
                </c:pt>
                <c:pt idx="820">
                  <c:v>1985.2017599999999</c:v>
                </c:pt>
                <c:pt idx="821">
                  <c:v>1985.2017599999999</c:v>
                </c:pt>
                <c:pt idx="822">
                  <c:v>1985.2017599999999</c:v>
                </c:pt>
                <c:pt idx="823">
                  <c:v>1985.2017599999999</c:v>
                </c:pt>
                <c:pt idx="824">
                  <c:v>1997.5167820000001</c:v>
                </c:pt>
                <c:pt idx="825">
                  <c:v>1985.2017599999999</c:v>
                </c:pt>
                <c:pt idx="826">
                  <c:v>1997.5167820000001</c:v>
                </c:pt>
                <c:pt idx="827">
                  <c:v>1985.2017599999999</c:v>
                </c:pt>
                <c:pt idx="828">
                  <c:v>1997.5167820000001</c:v>
                </c:pt>
                <c:pt idx="829">
                  <c:v>1997.5167820000001</c:v>
                </c:pt>
                <c:pt idx="830">
                  <c:v>1985.2017599999999</c:v>
                </c:pt>
                <c:pt idx="831">
                  <c:v>1985.2017599999999</c:v>
                </c:pt>
                <c:pt idx="832">
                  <c:v>1985.2017599999999</c:v>
                </c:pt>
                <c:pt idx="833">
                  <c:v>1985.2017599999999</c:v>
                </c:pt>
                <c:pt idx="834">
                  <c:v>1997.5167820000001</c:v>
                </c:pt>
                <c:pt idx="835">
                  <c:v>1997.5167820000001</c:v>
                </c:pt>
                <c:pt idx="836">
                  <c:v>1997.5167820000001</c:v>
                </c:pt>
                <c:pt idx="837">
                  <c:v>1997.5167820000001</c:v>
                </c:pt>
                <c:pt idx="838">
                  <c:v>1997.5167820000001</c:v>
                </c:pt>
                <c:pt idx="839">
                  <c:v>1997.5167820000001</c:v>
                </c:pt>
                <c:pt idx="840">
                  <c:v>1997.5167820000001</c:v>
                </c:pt>
                <c:pt idx="841">
                  <c:v>1997.5167820000001</c:v>
                </c:pt>
                <c:pt idx="842">
                  <c:v>1985.2017599999999</c:v>
                </c:pt>
                <c:pt idx="843">
                  <c:v>1985.2017599999999</c:v>
                </c:pt>
                <c:pt idx="844">
                  <c:v>1997.5167820000001</c:v>
                </c:pt>
                <c:pt idx="845">
                  <c:v>1985.2017599999999</c:v>
                </c:pt>
                <c:pt idx="846">
                  <c:v>1997.5167820000001</c:v>
                </c:pt>
                <c:pt idx="847">
                  <c:v>2022.1468259999999</c:v>
                </c:pt>
                <c:pt idx="848">
                  <c:v>2022.1468259999999</c:v>
                </c:pt>
                <c:pt idx="849">
                  <c:v>2022.1468259999999</c:v>
                </c:pt>
                <c:pt idx="850">
                  <c:v>2022.1468259999999</c:v>
                </c:pt>
                <c:pt idx="851">
                  <c:v>2022.1468259999999</c:v>
                </c:pt>
                <c:pt idx="852">
                  <c:v>2022.1468259999999</c:v>
                </c:pt>
                <c:pt idx="853">
                  <c:v>2022.1468259999999</c:v>
                </c:pt>
                <c:pt idx="854">
                  <c:v>2022.1468259999999</c:v>
                </c:pt>
                <c:pt idx="855">
                  <c:v>2022.1468259999999</c:v>
                </c:pt>
                <c:pt idx="856">
                  <c:v>2022.1468259999999</c:v>
                </c:pt>
                <c:pt idx="857">
                  <c:v>2022.1468259999999</c:v>
                </c:pt>
                <c:pt idx="858">
                  <c:v>1935.9416719999999</c:v>
                </c:pt>
                <c:pt idx="859">
                  <c:v>1603.436078</c:v>
                </c:pt>
                <c:pt idx="860">
                  <c:v>1628.066122</c:v>
                </c:pt>
                <c:pt idx="861">
                  <c:v>1628.066122</c:v>
                </c:pt>
                <c:pt idx="862">
                  <c:v>1960.5717159999999</c:v>
                </c:pt>
                <c:pt idx="863">
                  <c:v>1985.2017599999999</c:v>
                </c:pt>
                <c:pt idx="864">
                  <c:v>1997.5167820000001</c:v>
                </c:pt>
                <c:pt idx="865">
                  <c:v>2022.1468259999999</c:v>
                </c:pt>
                <c:pt idx="866">
                  <c:v>2022.1468259999999</c:v>
                </c:pt>
                <c:pt idx="867">
                  <c:v>2022.1468259999999</c:v>
                </c:pt>
                <c:pt idx="868">
                  <c:v>2022.1468259999999</c:v>
                </c:pt>
                <c:pt idx="869">
                  <c:v>2022.1468259999999</c:v>
                </c:pt>
                <c:pt idx="870">
                  <c:v>2022.1468259999999</c:v>
                </c:pt>
                <c:pt idx="871">
                  <c:v>2022.1468259999999</c:v>
                </c:pt>
                <c:pt idx="872">
                  <c:v>2022.1468259999999</c:v>
                </c:pt>
                <c:pt idx="873">
                  <c:v>2022.1468259999999</c:v>
                </c:pt>
                <c:pt idx="874">
                  <c:v>2022.1468259999999</c:v>
                </c:pt>
                <c:pt idx="875">
                  <c:v>2022.1468259999999</c:v>
                </c:pt>
                <c:pt idx="876">
                  <c:v>2022.1468259999999</c:v>
                </c:pt>
                <c:pt idx="877">
                  <c:v>1726.5862979999999</c:v>
                </c:pt>
                <c:pt idx="878">
                  <c:v>1615.7511</c:v>
                </c:pt>
                <c:pt idx="879">
                  <c:v>1628.066122</c:v>
                </c:pt>
                <c:pt idx="880">
                  <c:v>1628.066122</c:v>
                </c:pt>
                <c:pt idx="881">
                  <c:v>1628.066122</c:v>
                </c:pt>
                <c:pt idx="882">
                  <c:v>1615.7511</c:v>
                </c:pt>
                <c:pt idx="883">
                  <c:v>1615.7511</c:v>
                </c:pt>
                <c:pt idx="884">
                  <c:v>1615.7511</c:v>
                </c:pt>
                <c:pt idx="885">
                  <c:v>1615.7511</c:v>
                </c:pt>
                <c:pt idx="886">
                  <c:v>1615.7511</c:v>
                </c:pt>
                <c:pt idx="887">
                  <c:v>1628.066122</c:v>
                </c:pt>
                <c:pt idx="888">
                  <c:v>1628.066122</c:v>
                </c:pt>
                <c:pt idx="889">
                  <c:v>1628.066122</c:v>
                </c:pt>
                <c:pt idx="890">
                  <c:v>1775.8463859999999</c:v>
                </c:pt>
                <c:pt idx="891">
                  <c:v>1997.5167820000001</c:v>
                </c:pt>
                <c:pt idx="892">
                  <c:v>1997.5167820000001</c:v>
                </c:pt>
                <c:pt idx="893">
                  <c:v>1997.5167820000001</c:v>
                </c:pt>
                <c:pt idx="894">
                  <c:v>1997.5167820000001</c:v>
                </c:pt>
                <c:pt idx="895">
                  <c:v>1985.2017599999999</c:v>
                </c:pt>
                <c:pt idx="896">
                  <c:v>1997.5167820000001</c:v>
                </c:pt>
                <c:pt idx="897">
                  <c:v>1997.5167820000001</c:v>
                </c:pt>
                <c:pt idx="898">
                  <c:v>1997.5167820000001</c:v>
                </c:pt>
                <c:pt idx="899">
                  <c:v>1997.5167820000001</c:v>
                </c:pt>
                <c:pt idx="900">
                  <c:v>1997.5167820000001</c:v>
                </c:pt>
                <c:pt idx="901">
                  <c:v>1997.5167820000001</c:v>
                </c:pt>
                <c:pt idx="902">
                  <c:v>1997.5167820000001</c:v>
                </c:pt>
                <c:pt idx="903">
                  <c:v>1997.5167820000001</c:v>
                </c:pt>
                <c:pt idx="904">
                  <c:v>1997.5167820000001</c:v>
                </c:pt>
                <c:pt idx="905">
                  <c:v>1985.2017599999999</c:v>
                </c:pt>
                <c:pt idx="906">
                  <c:v>1985.2017599999999</c:v>
                </c:pt>
                <c:pt idx="907">
                  <c:v>1997.5167820000001</c:v>
                </c:pt>
                <c:pt idx="908">
                  <c:v>1997.5167820000001</c:v>
                </c:pt>
                <c:pt idx="909">
                  <c:v>1997.5167820000001</c:v>
                </c:pt>
                <c:pt idx="910">
                  <c:v>1997.5167820000001</c:v>
                </c:pt>
                <c:pt idx="911">
                  <c:v>1997.5167820000001</c:v>
                </c:pt>
                <c:pt idx="912">
                  <c:v>2022.1468259999999</c:v>
                </c:pt>
                <c:pt idx="913">
                  <c:v>1985.2017599999999</c:v>
                </c:pt>
                <c:pt idx="914">
                  <c:v>1985.2017599999999</c:v>
                </c:pt>
                <c:pt idx="915">
                  <c:v>2022.1468259999999</c:v>
                </c:pt>
                <c:pt idx="916">
                  <c:v>1997.5167820000001</c:v>
                </c:pt>
                <c:pt idx="917">
                  <c:v>2022.1468259999999</c:v>
                </c:pt>
                <c:pt idx="918">
                  <c:v>1985.2017599999999</c:v>
                </c:pt>
                <c:pt idx="919">
                  <c:v>1997.5167820000001</c:v>
                </c:pt>
                <c:pt idx="920">
                  <c:v>1985.2017599999999</c:v>
                </c:pt>
                <c:pt idx="921">
                  <c:v>1997.5167820000001</c:v>
                </c:pt>
                <c:pt idx="922">
                  <c:v>2009.8318039999999</c:v>
                </c:pt>
                <c:pt idx="923">
                  <c:v>2022.1468259999999</c:v>
                </c:pt>
                <c:pt idx="924">
                  <c:v>2022.1468259999999</c:v>
                </c:pt>
                <c:pt idx="925">
                  <c:v>2022.1468259999999</c:v>
                </c:pt>
                <c:pt idx="926">
                  <c:v>2022.1468259999999</c:v>
                </c:pt>
                <c:pt idx="927">
                  <c:v>2022.1468259999999</c:v>
                </c:pt>
                <c:pt idx="928">
                  <c:v>2022.1468259999999</c:v>
                </c:pt>
                <c:pt idx="929">
                  <c:v>2022.1468259999999</c:v>
                </c:pt>
                <c:pt idx="930">
                  <c:v>2022.1468259999999</c:v>
                </c:pt>
                <c:pt idx="931">
                  <c:v>2022.1468259999999</c:v>
                </c:pt>
                <c:pt idx="932">
                  <c:v>2022.1468259999999</c:v>
                </c:pt>
                <c:pt idx="933">
                  <c:v>2022.1468259999999</c:v>
                </c:pt>
                <c:pt idx="934">
                  <c:v>1874.3665619999999</c:v>
                </c:pt>
                <c:pt idx="935">
                  <c:v>1603.436078</c:v>
                </c:pt>
                <c:pt idx="936">
                  <c:v>1849.7365179999997</c:v>
                </c:pt>
                <c:pt idx="937">
                  <c:v>1997.5167820000001</c:v>
                </c:pt>
                <c:pt idx="938">
                  <c:v>1997.5167820000001</c:v>
                </c:pt>
                <c:pt idx="939">
                  <c:v>1997.5167820000001</c:v>
                </c:pt>
                <c:pt idx="940">
                  <c:v>1997.5167820000001</c:v>
                </c:pt>
                <c:pt idx="941">
                  <c:v>1997.5167820000001</c:v>
                </c:pt>
                <c:pt idx="942">
                  <c:v>1997.5167820000001</c:v>
                </c:pt>
                <c:pt idx="943">
                  <c:v>1997.5167820000001</c:v>
                </c:pt>
                <c:pt idx="944">
                  <c:v>1997.5167820000001</c:v>
                </c:pt>
                <c:pt idx="945">
                  <c:v>1985.2017599999999</c:v>
                </c:pt>
                <c:pt idx="946">
                  <c:v>1997.5167820000001</c:v>
                </c:pt>
                <c:pt idx="947">
                  <c:v>1997.5167820000001</c:v>
                </c:pt>
                <c:pt idx="948">
                  <c:v>1997.5167820000001</c:v>
                </c:pt>
                <c:pt idx="949">
                  <c:v>1997.5167820000001</c:v>
                </c:pt>
                <c:pt idx="950">
                  <c:v>1997.5167820000001</c:v>
                </c:pt>
                <c:pt idx="951">
                  <c:v>1997.5167820000001</c:v>
                </c:pt>
                <c:pt idx="952">
                  <c:v>1997.5167820000001</c:v>
                </c:pt>
                <c:pt idx="953">
                  <c:v>1997.5167820000001</c:v>
                </c:pt>
                <c:pt idx="954">
                  <c:v>1997.5167820000001</c:v>
                </c:pt>
                <c:pt idx="955">
                  <c:v>1997.5167820000001</c:v>
                </c:pt>
                <c:pt idx="956">
                  <c:v>1997.5167820000001</c:v>
                </c:pt>
                <c:pt idx="957">
                  <c:v>1997.5167820000001</c:v>
                </c:pt>
                <c:pt idx="958">
                  <c:v>1997.5167820000001</c:v>
                </c:pt>
                <c:pt idx="959">
                  <c:v>1997.5167820000001</c:v>
                </c:pt>
                <c:pt idx="960">
                  <c:v>1997.5167820000001</c:v>
                </c:pt>
                <c:pt idx="961">
                  <c:v>1985.2017599999999</c:v>
                </c:pt>
                <c:pt idx="962">
                  <c:v>1997.5167820000001</c:v>
                </c:pt>
                <c:pt idx="963">
                  <c:v>2022.1468259999999</c:v>
                </c:pt>
                <c:pt idx="964">
                  <c:v>1997.5167820000001</c:v>
                </c:pt>
                <c:pt idx="965">
                  <c:v>1997.5167820000001</c:v>
                </c:pt>
                <c:pt idx="966">
                  <c:v>1985.2017599999999</c:v>
                </c:pt>
                <c:pt idx="967">
                  <c:v>1997.5167820000001</c:v>
                </c:pt>
                <c:pt idx="968">
                  <c:v>1997.5167820000001</c:v>
                </c:pt>
                <c:pt idx="969">
                  <c:v>1997.5167820000001</c:v>
                </c:pt>
                <c:pt idx="970">
                  <c:v>1997.5167820000001</c:v>
                </c:pt>
                <c:pt idx="971">
                  <c:v>1985.2017599999999</c:v>
                </c:pt>
                <c:pt idx="972">
                  <c:v>1997.5167820000001</c:v>
                </c:pt>
                <c:pt idx="973">
                  <c:v>1997.5167820000001</c:v>
                </c:pt>
                <c:pt idx="974">
                  <c:v>1997.5167820000001</c:v>
                </c:pt>
                <c:pt idx="975">
                  <c:v>1997.5167820000001</c:v>
                </c:pt>
                <c:pt idx="976">
                  <c:v>1997.5167820000001</c:v>
                </c:pt>
                <c:pt idx="977">
                  <c:v>2022.1468259999999</c:v>
                </c:pt>
                <c:pt idx="978">
                  <c:v>1997.5167820000001</c:v>
                </c:pt>
                <c:pt idx="979">
                  <c:v>1997.5167820000001</c:v>
                </c:pt>
                <c:pt idx="980">
                  <c:v>1985.2017599999999</c:v>
                </c:pt>
                <c:pt idx="981">
                  <c:v>1997.5167820000001</c:v>
                </c:pt>
                <c:pt idx="982">
                  <c:v>1997.5167820000001</c:v>
                </c:pt>
                <c:pt idx="983">
                  <c:v>1997.5167820000001</c:v>
                </c:pt>
                <c:pt idx="984">
                  <c:v>1985.2017599999999</c:v>
                </c:pt>
                <c:pt idx="985">
                  <c:v>1997.5167820000001</c:v>
                </c:pt>
                <c:pt idx="986">
                  <c:v>1997.5167820000001</c:v>
                </c:pt>
                <c:pt idx="987">
                  <c:v>1997.5167820000001</c:v>
                </c:pt>
                <c:pt idx="988">
                  <c:v>1997.5167820000001</c:v>
                </c:pt>
                <c:pt idx="989">
                  <c:v>1997.5167820000001</c:v>
                </c:pt>
                <c:pt idx="990">
                  <c:v>1997.5167820000001</c:v>
                </c:pt>
                <c:pt idx="991">
                  <c:v>1997.5167820000001</c:v>
                </c:pt>
                <c:pt idx="992">
                  <c:v>1997.5167820000001</c:v>
                </c:pt>
                <c:pt idx="993">
                  <c:v>1997.5167820000001</c:v>
                </c:pt>
                <c:pt idx="994">
                  <c:v>1997.5167820000001</c:v>
                </c:pt>
                <c:pt idx="995">
                  <c:v>1997.5167820000001</c:v>
                </c:pt>
                <c:pt idx="996">
                  <c:v>1997.5167820000001</c:v>
                </c:pt>
                <c:pt idx="997">
                  <c:v>2022.1468259999999</c:v>
                </c:pt>
                <c:pt idx="998">
                  <c:v>1997.5167820000001</c:v>
                </c:pt>
                <c:pt idx="999">
                  <c:v>1997.5167820000001</c:v>
                </c:pt>
                <c:pt idx="1000">
                  <c:v>1997.5167820000001</c:v>
                </c:pt>
                <c:pt idx="1001">
                  <c:v>1997.5167820000001</c:v>
                </c:pt>
                <c:pt idx="1002">
                  <c:v>1997.5167820000001</c:v>
                </c:pt>
                <c:pt idx="1003">
                  <c:v>1997.5167820000001</c:v>
                </c:pt>
                <c:pt idx="1004">
                  <c:v>1997.5167820000001</c:v>
                </c:pt>
                <c:pt idx="1005">
                  <c:v>1997.5167820000001</c:v>
                </c:pt>
                <c:pt idx="1006">
                  <c:v>1997.5167820000001</c:v>
                </c:pt>
                <c:pt idx="1007">
                  <c:v>1997.5167820000001</c:v>
                </c:pt>
                <c:pt idx="1008">
                  <c:v>1985.2017599999999</c:v>
                </c:pt>
                <c:pt idx="1009">
                  <c:v>2022.1468259999999</c:v>
                </c:pt>
                <c:pt idx="1010">
                  <c:v>2022.1468259999999</c:v>
                </c:pt>
                <c:pt idx="1011">
                  <c:v>2022.1468259999999</c:v>
                </c:pt>
                <c:pt idx="1012">
                  <c:v>2022.1468259999999</c:v>
                </c:pt>
                <c:pt idx="1013">
                  <c:v>1997.5167820000001</c:v>
                </c:pt>
                <c:pt idx="1014">
                  <c:v>1997.5167820000001</c:v>
                </c:pt>
                <c:pt idx="1015">
                  <c:v>1997.5167820000001</c:v>
                </c:pt>
                <c:pt idx="1016">
                  <c:v>1985.2017599999999</c:v>
                </c:pt>
                <c:pt idx="1017">
                  <c:v>1985.2017599999999</c:v>
                </c:pt>
                <c:pt idx="1018">
                  <c:v>1997.5167820000001</c:v>
                </c:pt>
                <c:pt idx="1019">
                  <c:v>2059.0918919999999</c:v>
                </c:pt>
                <c:pt idx="1020">
                  <c:v>2009.8318039999999</c:v>
                </c:pt>
                <c:pt idx="1021">
                  <c:v>1972.8867379999999</c:v>
                </c:pt>
                <c:pt idx="1022">
                  <c:v>2009.8318039999999</c:v>
                </c:pt>
                <c:pt idx="1023">
                  <c:v>2022.1468259999999</c:v>
                </c:pt>
                <c:pt idx="1024">
                  <c:v>2022.1468259999999</c:v>
                </c:pt>
                <c:pt idx="1025">
                  <c:v>2022.1468259999999</c:v>
                </c:pt>
                <c:pt idx="1026">
                  <c:v>1935.9416719999999</c:v>
                </c:pt>
                <c:pt idx="1027">
                  <c:v>1972.8867379999999</c:v>
                </c:pt>
                <c:pt idx="1028">
                  <c:v>2059.0918919999999</c:v>
                </c:pt>
                <c:pt idx="1029">
                  <c:v>2009.8318039999999</c:v>
                </c:pt>
                <c:pt idx="1030">
                  <c:v>2034.4618479999999</c:v>
                </c:pt>
                <c:pt idx="1031">
                  <c:v>2059.0918919999999</c:v>
                </c:pt>
                <c:pt idx="1032">
                  <c:v>2046.7768699999999</c:v>
                </c:pt>
                <c:pt idx="1033">
                  <c:v>2022.1468259999999</c:v>
                </c:pt>
                <c:pt idx="1034">
                  <c:v>2022.1468259999999</c:v>
                </c:pt>
                <c:pt idx="1035">
                  <c:v>2022.1468259999999</c:v>
                </c:pt>
                <c:pt idx="1036">
                  <c:v>2034.4618479999999</c:v>
                </c:pt>
                <c:pt idx="1037">
                  <c:v>2022.1468259999999</c:v>
                </c:pt>
                <c:pt idx="1038">
                  <c:v>1935.9416719999999</c:v>
                </c:pt>
                <c:pt idx="1039">
                  <c:v>1960.5717159999999</c:v>
                </c:pt>
                <c:pt idx="1040">
                  <c:v>1923.6266499999999</c:v>
                </c:pt>
                <c:pt idx="1041">
                  <c:v>2059.0918919999999</c:v>
                </c:pt>
                <c:pt idx="1042">
                  <c:v>2022.1468259999999</c:v>
                </c:pt>
                <c:pt idx="1043">
                  <c:v>1997.5167820000001</c:v>
                </c:pt>
                <c:pt idx="1044">
                  <c:v>1997.5167820000001</c:v>
                </c:pt>
                <c:pt idx="1045">
                  <c:v>1972.8867379999999</c:v>
                </c:pt>
                <c:pt idx="1046">
                  <c:v>1985.2017599999999</c:v>
                </c:pt>
                <c:pt idx="1047">
                  <c:v>2034.4618479999999</c:v>
                </c:pt>
                <c:pt idx="1048">
                  <c:v>1972.8867379999999</c:v>
                </c:pt>
                <c:pt idx="1049">
                  <c:v>2071.4069140000001</c:v>
                </c:pt>
                <c:pt idx="1050">
                  <c:v>2009.8318039999999</c:v>
                </c:pt>
                <c:pt idx="1051">
                  <c:v>2034.4618479999999</c:v>
                </c:pt>
                <c:pt idx="1052">
                  <c:v>2009.8318039999999</c:v>
                </c:pt>
                <c:pt idx="1053">
                  <c:v>1997.5167820000001</c:v>
                </c:pt>
                <c:pt idx="1054">
                  <c:v>2046.7768699999999</c:v>
                </c:pt>
                <c:pt idx="1055">
                  <c:v>2059.0918919999999</c:v>
                </c:pt>
                <c:pt idx="1056">
                  <c:v>1972.8867379999999</c:v>
                </c:pt>
                <c:pt idx="1057">
                  <c:v>1960.5717159999999</c:v>
                </c:pt>
                <c:pt idx="1058">
                  <c:v>1911.3116279999999</c:v>
                </c:pt>
                <c:pt idx="1059">
                  <c:v>1960.5717159999999</c:v>
                </c:pt>
                <c:pt idx="1060">
                  <c:v>1985.2017599999999</c:v>
                </c:pt>
                <c:pt idx="1061">
                  <c:v>1985.2017599999999</c:v>
                </c:pt>
                <c:pt idx="1062">
                  <c:v>2009.8318039999999</c:v>
                </c:pt>
                <c:pt idx="1063">
                  <c:v>2022.1468259999999</c:v>
                </c:pt>
                <c:pt idx="1064">
                  <c:v>1972.8867379999999</c:v>
                </c:pt>
                <c:pt idx="1065">
                  <c:v>2022.1468259999999</c:v>
                </c:pt>
                <c:pt idx="1066">
                  <c:v>2059.0918919999999</c:v>
                </c:pt>
                <c:pt idx="1067">
                  <c:v>1788.1614079999999</c:v>
                </c:pt>
                <c:pt idx="1068">
                  <c:v>1295.560528</c:v>
                </c:pt>
                <c:pt idx="1069">
                  <c:v>1603.436078</c:v>
                </c:pt>
                <c:pt idx="1070">
                  <c:v>1948.2566939999999</c:v>
                </c:pt>
                <c:pt idx="1071">
                  <c:v>2268.4472660000001</c:v>
                </c:pt>
                <c:pt idx="1072">
                  <c:v>2206.8721559999999</c:v>
                </c:pt>
                <c:pt idx="1073">
                  <c:v>2243.8172219999997</c:v>
                </c:pt>
                <c:pt idx="1074">
                  <c:v>2219.1871780000001</c:v>
                </c:pt>
                <c:pt idx="1075">
                  <c:v>2268.4472660000001</c:v>
                </c:pt>
                <c:pt idx="1076">
                  <c:v>2268.4472660000001</c:v>
                </c:pt>
                <c:pt idx="1077">
                  <c:v>2268.4472660000001</c:v>
                </c:pt>
                <c:pt idx="1078">
                  <c:v>2268.4472660000001</c:v>
                </c:pt>
                <c:pt idx="1079">
                  <c:v>2268.4472660000001</c:v>
                </c:pt>
                <c:pt idx="1080">
                  <c:v>2256.1322439999999</c:v>
                </c:pt>
                <c:pt idx="1081">
                  <c:v>2243.8172219999997</c:v>
                </c:pt>
                <c:pt idx="1082">
                  <c:v>2256.1322439999999</c:v>
                </c:pt>
                <c:pt idx="1083">
                  <c:v>2256.1322439999999</c:v>
                </c:pt>
                <c:pt idx="1084">
                  <c:v>2182.2421119999999</c:v>
                </c:pt>
                <c:pt idx="1085">
                  <c:v>2219.1871780000001</c:v>
                </c:pt>
                <c:pt idx="1086">
                  <c:v>2256.1322439999999</c:v>
                </c:pt>
                <c:pt idx="1087">
                  <c:v>2231.5021999999999</c:v>
                </c:pt>
                <c:pt idx="1088">
                  <c:v>2231.5021999999999</c:v>
                </c:pt>
                <c:pt idx="1089">
                  <c:v>2206.8721559999999</c:v>
                </c:pt>
                <c:pt idx="1090">
                  <c:v>2256.1322439999999</c:v>
                </c:pt>
                <c:pt idx="1091">
                  <c:v>2169.9270900000001</c:v>
                </c:pt>
                <c:pt idx="1092">
                  <c:v>2256.1322439999999</c:v>
                </c:pt>
                <c:pt idx="1093">
                  <c:v>2256.1322439999999</c:v>
                </c:pt>
                <c:pt idx="1094">
                  <c:v>2206.8721559999999</c:v>
                </c:pt>
                <c:pt idx="1095">
                  <c:v>2145.2970459999997</c:v>
                </c:pt>
                <c:pt idx="1096">
                  <c:v>2243.8172219999997</c:v>
                </c:pt>
                <c:pt idx="1097">
                  <c:v>2169.9270900000001</c:v>
                </c:pt>
                <c:pt idx="1098">
                  <c:v>2243.8172219999997</c:v>
                </c:pt>
                <c:pt idx="1099">
                  <c:v>2157.6120679999999</c:v>
                </c:pt>
                <c:pt idx="1100">
                  <c:v>2194.5571339999997</c:v>
                </c:pt>
                <c:pt idx="1101">
                  <c:v>2194.5571339999997</c:v>
                </c:pt>
                <c:pt idx="1102">
                  <c:v>2145.2970459999997</c:v>
                </c:pt>
                <c:pt idx="1103">
                  <c:v>2206.8721559999999</c:v>
                </c:pt>
                <c:pt idx="1104">
                  <c:v>2268.4472660000001</c:v>
                </c:pt>
                <c:pt idx="1105">
                  <c:v>2268.4472660000001</c:v>
                </c:pt>
                <c:pt idx="1106">
                  <c:v>2268.4472660000001</c:v>
                </c:pt>
                <c:pt idx="1107">
                  <c:v>2268.4472660000001</c:v>
                </c:pt>
                <c:pt idx="1108">
                  <c:v>2268.4472660000001</c:v>
                </c:pt>
                <c:pt idx="1109">
                  <c:v>2268.4472660000001</c:v>
                </c:pt>
                <c:pt idx="1110">
                  <c:v>2268.4472660000001</c:v>
                </c:pt>
                <c:pt idx="1111">
                  <c:v>2268.4472660000001</c:v>
                </c:pt>
                <c:pt idx="1112">
                  <c:v>2268.4472660000001</c:v>
                </c:pt>
                <c:pt idx="1113">
                  <c:v>2256.1322439999999</c:v>
                </c:pt>
                <c:pt idx="1114">
                  <c:v>2256.1322439999999</c:v>
                </c:pt>
                <c:pt idx="1115">
                  <c:v>2243.8172219999997</c:v>
                </c:pt>
                <c:pt idx="1116">
                  <c:v>2256.1322439999999</c:v>
                </c:pt>
                <c:pt idx="1117">
                  <c:v>2268.4472660000001</c:v>
                </c:pt>
                <c:pt idx="1118">
                  <c:v>2256.1322439999999</c:v>
                </c:pt>
                <c:pt idx="1119">
                  <c:v>2219.1871780000001</c:v>
                </c:pt>
                <c:pt idx="1120">
                  <c:v>2182.2421119999999</c:v>
                </c:pt>
                <c:pt idx="1121">
                  <c:v>1911.3116279999999</c:v>
                </c:pt>
                <c:pt idx="1122">
                  <c:v>1812.7914519999999</c:v>
                </c:pt>
                <c:pt idx="1123">
                  <c:v>1911.3116279999999</c:v>
                </c:pt>
                <c:pt idx="1124">
                  <c:v>1788.1614079999999</c:v>
                </c:pt>
                <c:pt idx="1125">
                  <c:v>1849.7365179999997</c:v>
                </c:pt>
                <c:pt idx="1126">
                  <c:v>1935.9416719999999</c:v>
                </c:pt>
                <c:pt idx="1127">
                  <c:v>1886.6815839999999</c:v>
                </c:pt>
                <c:pt idx="1128">
                  <c:v>1812.7914519999999</c:v>
                </c:pt>
                <c:pt idx="1129">
                  <c:v>1665.0111879999999</c:v>
                </c:pt>
                <c:pt idx="1130">
                  <c:v>1849.7365179999997</c:v>
                </c:pt>
                <c:pt idx="1131">
                  <c:v>1849.7365179999997</c:v>
                </c:pt>
                <c:pt idx="1132">
                  <c:v>1898.9966059999999</c:v>
                </c:pt>
                <c:pt idx="1133">
                  <c:v>1775.8463859999999</c:v>
                </c:pt>
                <c:pt idx="1134">
                  <c:v>1751.2163419999999</c:v>
                </c:pt>
                <c:pt idx="1135">
                  <c:v>1886.6815839999999</c:v>
                </c:pt>
                <c:pt idx="1136">
                  <c:v>1960.5717159999999</c:v>
                </c:pt>
                <c:pt idx="1137">
                  <c:v>1935.9416719999999</c:v>
                </c:pt>
                <c:pt idx="1138">
                  <c:v>1825.1064739999999</c:v>
                </c:pt>
                <c:pt idx="1139">
                  <c:v>1862.0515399999999</c:v>
                </c:pt>
                <c:pt idx="1140">
                  <c:v>1652.6961659999999</c:v>
                </c:pt>
                <c:pt idx="1141">
                  <c:v>1886.6815839999999</c:v>
                </c:pt>
                <c:pt idx="1142">
                  <c:v>1738.9013199999999</c:v>
                </c:pt>
                <c:pt idx="1143">
                  <c:v>1911.3116279999999</c:v>
                </c:pt>
                <c:pt idx="1144">
                  <c:v>1849.7365179999997</c:v>
                </c:pt>
                <c:pt idx="1145">
                  <c:v>1935.9416719999999</c:v>
                </c:pt>
                <c:pt idx="1146">
                  <c:v>1911.3116279999999</c:v>
                </c:pt>
                <c:pt idx="1147">
                  <c:v>1886.6815839999999</c:v>
                </c:pt>
                <c:pt idx="1148">
                  <c:v>1763.5313639999999</c:v>
                </c:pt>
                <c:pt idx="1149">
                  <c:v>1665.0111879999999</c:v>
                </c:pt>
                <c:pt idx="1150">
                  <c:v>1886.6815839999999</c:v>
                </c:pt>
                <c:pt idx="1151">
                  <c:v>1886.6815839999999</c:v>
                </c:pt>
                <c:pt idx="1152">
                  <c:v>1788.1614079999999</c:v>
                </c:pt>
                <c:pt idx="1153">
                  <c:v>1911.3116279999999</c:v>
                </c:pt>
                <c:pt idx="1154">
                  <c:v>1935.9416719999999</c:v>
                </c:pt>
                <c:pt idx="1155">
                  <c:v>1849.7365179999997</c:v>
                </c:pt>
                <c:pt idx="1156">
                  <c:v>1812.7914519999999</c:v>
                </c:pt>
                <c:pt idx="1157">
                  <c:v>1788.1614079999999</c:v>
                </c:pt>
                <c:pt idx="1158">
                  <c:v>1628.066122</c:v>
                </c:pt>
                <c:pt idx="1159">
                  <c:v>1862.0515399999999</c:v>
                </c:pt>
                <c:pt idx="1160">
                  <c:v>1886.6815839999999</c:v>
                </c:pt>
                <c:pt idx="1161">
                  <c:v>1874.3665619999999</c:v>
                </c:pt>
                <c:pt idx="1162">
                  <c:v>1862.0515399999999</c:v>
                </c:pt>
                <c:pt idx="1163">
                  <c:v>1825.1064739999999</c:v>
                </c:pt>
                <c:pt idx="1164">
                  <c:v>1911.3116279999999</c:v>
                </c:pt>
                <c:pt idx="1165">
                  <c:v>1923.6266499999999</c:v>
                </c:pt>
                <c:pt idx="1166">
                  <c:v>1911.3116279999999</c:v>
                </c:pt>
                <c:pt idx="1167">
                  <c:v>1923.6266499999999</c:v>
                </c:pt>
                <c:pt idx="1168">
                  <c:v>1935.9416719999999</c:v>
                </c:pt>
                <c:pt idx="1169">
                  <c:v>1923.6266499999999</c:v>
                </c:pt>
                <c:pt idx="1170">
                  <c:v>1923.6266499999999</c:v>
                </c:pt>
                <c:pt idx="1171">
                  <c:v>1923.6266499999999</c:v>
                </c:pt>
                <c:pt idx="1172">
                  <c:v>1923.6266499999999</c:v>
                </c:pt>
                <c:pt idx="1173">
                  <c:v>1935.9416719999999</c:v>
                </c:pt>
                <c:pt idx="1174">
                  <c:v>1935.9416719999999</c:v>
                </c:pt>
                <c:pt idx="1175">
                  <c:v>1825.1064739999999</c:v>
                </c:pt>
                <c:pt idx="1176">
                  <c:v>1923.6266499999999</c:v>
                </c:pt>
                <c:pt idx="1177">
                  <c:v>1923.6266499999999</c:v>
                </c:pt>
                <c:pt idx="1178">
                  <c:v>1898.9966059999999</c:v>
                </c:pt>
                <c:pt idx="1179">
                  <c:v>1837.4214959999999</c:v>
                </c:pt>
                <c:pt idx="1180">
                  <c:v>1911.3116279999999</c:v>
                </c:pt>
                <c:pt idx="1181">
                  <c:v>1935.9416719999999</c:v>
                </c:pt>
                <c:pt idx="1182">
                  <c:v>1935.9416719999999</c:v>
                </c:pt>
                <c:pt idx="1183">
                  <c:v>1911.3116279999999</c:v>
                </c:pt>
                <c:pt idx="1184">
                  <c:v>1911.3116279999999</c:v>
                </c:pt>
                <c:pt idx="1185">
                  <c:v>1898.9966059999999</c:v>
                </c:pt>
                <c:pt idx="1186">
                  <c:v>1911.3116279999999</c:v>
                </c:pt>
                <c:pt idx="1187">
                  <c:v>1911.3116279999999</c:v>
                </c:pt>
                <c:pt idx="1188">
                  <c:v>1862.0515399999999</c:v>
                </c:pt>
                <c:pt idx="1189">
                  <c:v>1874.3665619999999</c:v>
                </c:pt>
                <c:pt idx="1190">
                  <c:v>1898.9966059999999</c:v>
                </c:pt>
                <c:pt idx="1191">
                  <c:v>1898.9966059999999</c:v>
                </c:pt>
                <c:pt idx="1192">
                  <c:v>1886.6815839999999</c:v>
                </c:pt>
                <c:pt idx="1193">
                  <c:v>1788.1614079999999</c:v>
                </c:pt>
                <c:pt idx="1194">
                  <c:v>1862.0515399999999</c:v>
                </c:pt>
                <c:pt idx="1195">
                  <c:v>1812.7914519999999</c:v>
                </c:pt>
                <c:pt idx="1196">
                  <c:v>1837.4214959999999</c:v>
                </c:pt>
                <c:pt idx="1197">
                  <c:v>1369.45066</c:v>
                </c:pt>
                <c:pt idx="1198">
                  <c:v>1862.0515399999999</c:v>
                </c:pt>
                <c:pt idx="1199">
                  <c:v>1812.7914519999999</c:v>
                </c:pt>
                <c:pt idx="1200">
                  <c:v>1935.9416719999999</c:v>
                </c:pt>
                <c:pt idx="1201">
                  <c:v>1911.3116279999999</c:v>
                </c:pt>
                <c:pt idx="1202">
                  <c:v>1849.7365179999997</c:v>
                </c:pt>
                <c:pt idx="1203">
                  <c:v>1837.4214959999999</c:v>
                </c:pt>
                <c:pt idx="1204">
                  <c:v>1837.4214959999999</c:v>
                </c:pt>
                <c:pt idx="1205">
                  <c:v>1837.4214959999999</c:v>
                </c:pt>
                <c:pt idx="1206">
                  <c:v>1837.4214959999999</c:v>
                </c:pt>
                <c:pt idx="1207">
                  <c:v>1837.4214959999999</c:v>
                </c:pt>
                <c:pt idx="1208">
                  <c:v>1837.4214959999999</c:v>
                </c:pt>
                <c:pt idx="1209">
                  <c:v>1665.0111879999999</c:v>
                </c:pt>
                <c:pt idx="1210">
                  <c:v>1504.915902</c:v>
                </c:pt>
                <c:pt idx="1211">
                  <c:v>1332.505594</c:v>
                </c:pt>
                <c:pt idx="1212">
                  <c:v>1172.410308</c:v>
                </c:pt>
                <c:pt idx="1213">
                  <c:v>1000</c:v>
                </c:pt>
                <c:pt idx="1214">
                  <c:v>1000</c:v>
                </c:pt>
                <c:pt idx="1215">
                  <c:v>1000</c:v>
                </c:pt>
                <c:pt idx="1216">
                  <c:v>1000</c:v>
                </c:pt>
                <c:pt idx="1217">
                  <c:v>1000</c:v>
                </c:pt>
                <c:pt idx="1218">
                  <c:v>1000</c:v>
                </c:pt>
                <c:pt idx="1219">
                  <c:v>1000</c:v>
                </c:pt>
                <c:pt idx="1220">
                  <c:v>1000</c:v>
                </c:pt>
                <c:pt idx="1221">
                  <c:v>1000</c:v>
                </c:pt>
                <c:pt idx="1222">
                  <c:v>1000</c:v>
                </c:pt>
                <c:pt idx="1223">
                  <c:v>1000</c:v>
                </c:pt>
                <c:pt idx="1224">
                  <c:v>1000</c:v>
                </c:pt>
                <c:pt idx="1225">
                  <c:v>1000</c:v>
                </c:pt>
                <c:pt idx="1226">
                  <c:v>1000</c:v>
                </c:pt>
                <c:pt idx="1227">
                  <c:v>1000</c:v>
                </c:pt>
                <c:pt idx="1228">
                  <c:v>1000</c:v>
                </c:pt>
                <c:pt idx="1229">
                  <c:v>1000</c:v>
                </c:pt>
                <c:pt idx="1230">
                  <c:v>1000</c:v>
                </c:pt>
                <c:pt idx="1231">
                  <c:v>1000</c:v>
                </c:pt>
                <c:pt idx="1232">
                  <c:v>1000</c:v>
                </c:pt>
                <c:pt idx="1233">
                  <c:v>1000</c:v>
                </c:pt>
                <c:pt idx="1234">
                  <c:v>1000</c:v>
                </c:pt>
                <c:pt idx="1235">
                  <c:v>1000</c:v>
                </c:pt>
                <c:pt idx="1236">
                  <c:v>1000</c:v>
                </c:pt>
                <c:pt idx="1237">
                  <c:v>1000</c:v>
                </c:pt>
              </c:numCache>
            </c:numRef>
          </c:xVal>
          <c:yVal>
            <c:numRef>
              <c:f>NRTC!$I$4:$I$1241</c:f>
              <c:numCache>
                <c:formatCode>0.00</c:formatCode>
                <c:ptCount val="12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8.7369450660000005</c:v>
                </c:pt>
                <c:pt idx="24">
                  <c:v>8.7369450660000005</c:v>
                </c:pt>
                <c:pt idx="25">
                  <c:v>8.7369450660000005</c:v>
                </c:pt>
                <c:pt idx="26">
                  <c:v>8.7369450660000005</c:v>
                </c:pt>
                <c:pt idx="27">
                  <c:v>8.7369450660000005</c:v>
                </c:pt>
                <c:pt idx="28">
                  <c:v>8.7369450660000005</c:v>
                </c:pt>
                <c:pt idx="29">
                  <c:v>17.473890132000001</c:v>
                </c:pt>
                <c:pt idx="30">
                  <c:v>17.473890132000001</c:v>
                </c:pt>
                <c:pt idx="31">
                  <c:v>2.9246300439999997</c:v>
                </c:pt>
                <c:pt idx="32">
                  <c:v>38.340381143999998</c:v>
                </c:pt>
                <c:pt idx="33">
                  <c:v>53.751692771999998</c:v>
                </c:pt>
                <c:pt idx="34">
                  <c:v>63.455078315999998</c:v>
                </c:pt>
                <c:pt idx="35">
                  <c:v>64.561322439999998</c:v>
                </c:pt>
                <c:pt idx="36">
                  <c:v>151.19999999999999</c:v>
                </c:pt>
                <c:pt idx="37">
                  <c:v>160.8470209372</c:v>
                </c:pt>
                <c:pt idx="38">
                  <c:v>118.52371761119998</c:v>
                </c:pt>
                <c:pt idx="39">
                  <c:v>0</c:v>
                </c:pt>
                <c:pt idx="40">
                  <c:v>92.145369204000005</c:v>
                </c:pt>
                <c:pt idx="41">
                  <c:v>154.80000000000001</c:v>
                </c:pt>
                <c:pt idx="42">
                  <c:v>148.16018201599999</c:v>
                </c:pt>
                <c:pt idx="43">
                  <c:v>86.714881795000096</c:v>
                </c:pt>
                <c:pt idx="44">
                  <c:v>168.37316902000006</c:v>
                </c:pt>
                <c:pt idx="45">
                  <c:v>69.301624608000026</c:v>
                </c:pt>
                <c:pt idx="46">
                  <c:v>125.12793332000005</c:v>
                </c:pt>
                <c:pt idx="47">
                  <c:v>178.36283516800003</c:v>
                </c:pt>
                <c:pt idx="48">
                  <c:v>134.24165953400012</c:v>
                </c:pt>
                <c:pt idx="49">
                  <c:v>106.34216111400002</c:v>
                </c:pt>
                <c:pt idx="50">
                  <c:v>104.25702070000003</c:v>
                </c:pt>
                <c:pt idx="51">
                  <c:v>95.916459044000021</c:v>
                </c:pt>
                <c:pt idx="52">
                  <c:v>85.490756974000021</c:v>
                </c:pt>
                <c:pt idx="53">
                  <c:v>64.639352834000022</c:v>
                </c:pt>
                <c:pt idx="54">
                  <c:v>5.6158521680000009</c:v>
                </c:pt>
                <c:pt idx="55">
                  <c:v>0</c:v>
                </c:pt>
                <c:pt idx="56">
                  <c:v>3.5842387932000004</c:v>
                </c:pt>
                <c:pt idx="57">
                  <c:v>3.4497365179999999</c:v>
                </c:pt>
                <c:pt idx="58">
                  <c:v>8.7369450660000005</c:v>
                </c:pt>
                <c:pt idx="59">
                  <c:v>23.298520176</c:v>
                </c:pt>
                <c:pt idx="60">
                  <c:v>8.7369450660000005</c:v>
                </c:pt>
                <c:pt idx="61">
                  <c:v>14.561575110000001</c:v>
                </c:pt>
                <c:pt idx="62">
                  <c:v>17.473890132000001</c:v>
                </c:pt>
                <c:pt idx="63">
                  <c:v>11.649260088</c:v>
                </c:pt>
                <c:pt idx="64">
                  <c:v>11.649260088</c:v>
                </c:pt>
                <c:pt idx="65">
                  <c:v>17.399999999999999</c:v>
                </c:pt>
                <c:pt idx="66">
                  <c:v>11.649260088</c:v>
                </c:pt>
                <c:pt idx="67">
                  <c:v>63.455078315999998</c:v>
                </c:pt>
                <c:pt idx="68">
                  <c:v>196.44103080000002</c:v>
                </c:pt>
                <c:pt idx="69">
                  <c:v>87.1032657664</c:v>
                </c:pt>
                <c:pt idx="70">
                  <c:v>106.44990043600001</c:v>
                </c:pt>
                <c:pt idx="71">
                  <c:v>67.421222876000002</c:v>
                </c:pt>
                <c:pt idx="72">
                  <c:v>81.407920348800005</c:v>
                </c:pt>
                <c:pt idx="73">
                  <c:v>26.801004851200002</c:v>
                </c:pt>
                <c:pt idx="74">
                  <c:v>152.93250855520003</c:v>
                </c:pt>
                <c:pt idx="75">
                  <c:v>33.291900690000006</c:v>
                </c:pt>
                <c:pt idx="76">
                  <c:v>39.950280827999997</c:v>
                </c:pt>
                <c:pt idx="77">
                  <c:v>75.126819506399997</c:v>
                </c:pt>
                <c:pt idx="78">
                  <c:v>97.363437582000003</c:v>
                </c:pt>
                <c:pt idx="79">
                  <c:v>96.107305338000003</c:v>
                </c:pt>
                <c:pt idx="80">
                  <c:v>47.128520928</c:v>
                </c:pt>
                <c:pt idx="81">
                  <c:v>73.682267425800006</c:v>
                </c:pt>
                <c:pt idx="82">
                  <c:v>63.234115396000007</c:v>
                </c:pt>
                <c:pt idx="83">
                  <c:v>66.395821165800001</c:v>
                </c:pt>
                <c:pt idx="84">
                  <c:v>60.072409626200006</c:v>
                </c:pt>
                <c:pt idx="85">
                  <c:v>106.40890860600001</c:v>
                </c:pt>
                <c:pt idx="86">
                  <c:v>109.63342098800001</c:v>
                </c:pt>
                <c:pt idx="87">
                  <c:v>156.471933243</c:v>
                </c:pt>
                <c:pt idx="88">
                  <c:v>155.4879629852</c:v>
                </c:pt>
                <c:pt idx="89">
                  <c:v>177.55665713919998</c:v>
                </c:pt>
                <c:pt idx="90">
                  <c:v>149.81355310499998</c:v>
                </c:pt>
                <c:pt idx="91">
                  <c:v>125.71367220079999</c:v>
                </c:pt>
                <c:pt idx="92">
                  <c:v>161.07863071579999</c:v>
                </c:pt>
                <c:pt idx="93">
                  <c:v>126.57246885660001</c:v>
                </c:pt>
                <c:pt idx="94">
                  <c:v>126.57246885660001</c:v>
                </c:pt>
                <c:pt idx="95">
                  <c:v>138.9466903272</c:v>
                </c:pt>
                <c:pt idx="96">
                  <c:v>92.90372849340001</c:v>
                </c:pt>
                <c:pt idx="97">
                  <c:v>90.543723439999994</c:v>
                </c:pt>
                <c:pt idx="98">
                  <c:v>73.200750065600005</c:v>
                </c:pt>
                <c:pt idx="99">
                  <c:v>69.121830694399989</c:v>
                </c:pt>
                <c:pt idx="100">
                  <c:v>74.932736640000002</c:v>
                </c:pt>
                <c:pt idx="101">
                  <c:v>94.851173094000004</c:v>
                </c:pt>
                <c:pt idx="102">
                  <c:v>75.405633484800006</c:v>
                </c:pt>
                <c:pt idx="103">
                  <c:v>18.496735737600002</c:v>
                </c:pt>
                <c:pt idx="104">
                  <c:v>37.229919897600006</c:v>
                </c:pt>
                <c:pt idx="105">
                  <c:v>122.53415441279999</c:v>
                </c:pt>
                <c:pt idx="106">
                  <c:v>95.479239216000011</c:v>
                </c:pt>
                <c:pt idx="107">
                  <c:v>68.688341919999999</c:v>
                </c:pt>
                <c:pt idx="108">
                  <c:v>196.03745628160002</c:v>
                </c:pt>
                <c:pt idx="109">
                  <c:v>70.894774076000019</c:v>
                </c:pt>
                <c:pt idx="110">
                  <c:v>56.142597587999973</c:v>
                </c:pt>
                <c:pt idx="111">
                  <c:v>56.142597587999973</c:v>
                </c:pt>
                <c:pt idx="112">
                  <c:v>38.096762648999984</c:v>
                </c:pt>
                <c:pt idx="113">
                  <c:v>64.162968671999977</c:v>
                </c:pt>
                <c:pt idx="114">
                  <c:v>48.126128200000018</c:v>
                </c:pt>
                <c:pt idx="115">
                  <c:v>76.193525297999969</c:v>
                </c:pt>
                <c:pt idx="116">
                  <c:v>78.198618068999963</c:v>
                </c:pt>
                <c:pt idx="117">
                  <c:v>68.173154213999965</c:v>
                </c:pt>
                <c:pt idx="118">
                  <c:v>91.746178216000033</c:v>
                </c:pt>
                <c:pt idx="119">
                  <c:v>76.193525297999969</c:v>
                </c:pt>
                <c:pt idx="120">
                  <c:v>89.661037802000024</c:v>
                </c:pt>
                <c:pt idx="121">
                  <c:v>68.173154213999965</c:v>
                </c:pt>
                <c:pt idx="122">
                  <c:v>85.490756974000021</c:v>
                </c:pt>
                <c:pt idx="123">
                  <c:v>88.224081923999961</c:v>
                </c:pt>
                <c:pt idx="124">
                  <c:v>74.188432526999975</c:v>
                </c:pt>
                <c:pt idx="125">
                  <c:v>54.137504816999972</c:v>
                </c:pt>
                <c:pt idx="126">
                  <c:v>25.025586664000013</c:v>
                </c:pt>
                <c:pt idx="127">
                  <c:v>57.751353840000021</c:v>
                </c:pt>
                <c:pt idx="128">
                  <c:v>36.575857432000014</c:v>
                </c:pt>
                <c:pt idx="129">
                  <c:v>56.142597587999973</c:v>
                </c:pt>
                <c:pt idx="130">
                  <c:v>77.001805120000029</c:v>
                </c:pt>
                <c:pt idx="131">
                  <c:v>61.601444096000023</c:v>
                </c:pt>
                <c:pt idx="132">
                  <c:v>136.40684759100014</c:v>
                </c:pt>
                <c:pt idx="133">
                  <c:v>112.59758235600002</c:v>
                </c:pt>
                <c:pt idx="134">
                  <c:v>108.42730152800003</c:v>
                </c:pt>
                <c:pt idx="135">
                  <c:v>106.34216111400002</c:v>
                </c:pt>
                <c:pt idx="136">
                  <c:v>80.203710839999971</c:v>
                </c:pt>
                <c:pt idx="137">
                  <c:v>65.451534352000024</c:v>
                </c:pt>
                <c:pt idx="138">
                  <c:v>75.065054904000021</c:v>
                </c:pt>
                <c:pt idx="139">
                  <c:v>84.701985632000032</c:v>
                </c:pt>
                <c:pt idx="140">
                  <c:v>88.224081923999961</c:v>
                </c:pt>
                <c:pt idx="141">
                  <c:v>63.526489224000024</c:v>
                </c:pt>
                <c:pt idx="142">
                  <c:v>56.298791178000009</c:v>
                </c:pt>
                <c:pt idx="143">
                  <c:v>52.13241204599997</c:v>
                </c:pt>
                <c:pt idx="144">
                  <c:v>161.2992046176</c:v>
                </c:pt>
                <c:pt idx="145">
                  <c:v>131.62924278880001</c:v>
                </c:pt>
                <c:pt idx="146">
                  <c:v>80.19367643199999</c:v>
                </c:pt>
                <c:pt idx="147">
                  <c:v>102.96628887599999</c:v>
                </c:pt>
                <c:pt idx="148">
                  <c:v>181.60759396999998</c:v>
                </c:pt>
                <c:pt idx="149">
                  <c:v>107.67494406000002</c:v>
                </c:pt>
                <c:pt idx="150">
                  <c:v>25.2</c:v>
                </c:pt>
                <c:pt idx="151">
                  <c:v>12.579282464</c:v>
                </c:pt>
                <c:pt idx="152">
                  <c:v>47.976322816</c:v>
                </c:pt>
                <c:pt idx="153">
                  <c:v>19.016703960000001</c:v>
                </c:pt>
                <c:pt idx="154">
                  <c:v>169.2</c:v>
                </c:pt>
                <c:pt idx="155">
                  <c:v>14.4</c:v>
                </c:pt>
                <c:pt idx="156">
                  <c:v>93.6</c:v>
                </c:pt>
                <c:pt idx="157">
                  <c:v>134.23521257199999</c:v>
                </c:pt>
                <c:pt idx="158">
                  <c:v>143.76363243200001</c:v>
                </c:pt>
                <c:pt idx="159">
                  <c:v>72.330874167999994</c:v>
                </c:pt>
                <c:pt idx="160">
                  <c:v>30.463004399999999</c:v>
                </c:pt>
                <c:pt idx="161">
                  <c:v>104.59187178000001</c:v>
                </c:pt>
                <c:pt idx="162">
                  <c:v>259.2</c:v>
                </c:pt>
                <c:pt idx="163">
                  <c:v>133.92084248399999</c:v>
                </c:pt>
                <c:pt idx="164">
                  <c:v>109.06230999200001</c:v>
                </c:pt>
                <c:pt idx="165">
                  <c:v>107.52716379600001</c:v>
                </c:pt>
                <c:pt idx="166">
                  <c:v>22.358564928</c:v>
                </c:pt>
                <c:pt idx="167">
                  <c:v>17.399999999999999</c:v>
                </c:pt>
                <c:pt idx="168">
                  <c:v>23.2</c:v>
                </c:pt>
                <c:pt idx="169">
                  <c:v>23.2</c:v>
                </c:pt>
                <c:pt idx="170">
                  <c:v>5.8</c:v>
                </c:pt>
                <c:pt idx="171">
                  <c:v>49.718710747999992</c:v>
                </c:pt>
                <c:pt idx="172">
                  <c:v>85.296412320000002</c:v>
                </c:pt>
                <c:pt idx="173">
                  <c:v>109.889439096</c:v>
                </c:pt>
                <c:pt idx="174">
                  <c:v>108</c:v>
                </c:pt>
                <c:pt idx="175">
                  <c:v>0</c:v>
                </c:pt>
                <c:pt idx="176">
                  <c:v>33.019562539999995</c:v>
                </c:pt>
                <c:pt idx="177">
                  <c:v>52.42167039600001</c:v>
                </c:pt>
                <c:pt idx="178">
                  <c:v>46.4</c:v>
                </c:pt>
                <c:pt idx="179">
                  <c:v>8.7369450660000005</c:v>
                </c:pt>
                <c:pt idx="180">
                  <c:v>11.649260088</c:v>
                </c:pt>
                <c:pt idx="181">
                  <c:v>14.561575110000001</c:v>
                </c:pt>
                <c:pt idx="182">
                  <c:v>17.473890132000001</c:v>
                </c:pt>
                <c:pt idx="183">
                  <c:v>14.561575110000001</c:v>
                </c:pt>
                <c:pt idx="184">
                  <c:v>8.7369450660000005</c:v>
                </c:pt>
                <c:pt idx="185">
                  <c:v>11.649260088</c:v>
                </c:pt>
                <c:pt idx="186">
                  <c:v>11.649260088</c:v>
                </c:pt>
                <c:pt idx="187">
                  <c:v>17.473890132000001</c:v>
                </c:pt>
                <c:pt idx="188">
                  <c:v>53.973363168000006</c:v>
                </c:pt>
                <c:pt idx="189">
                  <c:v>170.28396732000002</c:v>
                </c:pt>
                <c:pt idx="190">
                  <c:v>67.967771614399993</c:v>
                </c:pt>
                <c:pt idx="191">
                  <c:v>46.7872186548</c:v>
                </c:pt>
                <c:pt idx="192">
                  <c:v>57.308250912000005</c:v>
                </c:pt>
                <c:pt idx="193">
                  <c:v>74.441232936000006</c:v>
                </c:pt>
                <c:pt idx="194">
                  <c:v>57.389388562000001</c:v>
                </c:pt>
                <c:pt idx="195">
                  <c:v>75.217079322000004</c:v>
                </c:pt>
                <c:pt idx="196">
                  <c:v>27.006771088000001</c:v>
                </c:pt>
                <c:pt idx="197">
                  <c:v>40.6</c:v>
                </c:pt>
                <c:pt idx="198">
                  <c:v>34.799999999999997</c:v>
                </c:pt>
                <c:pt idx="199">
                  <c:v>23.495560528000002</c:v>
                </c:pt>
                <c:pt idx="200">
                  <c:v>64.612791451999996</c:v>
                </c:pt>
                <c:pt idx="201">
                  <c:v>61.911210560000001</c:v>
                </c:pt>
                <c:pt idx="202">
                  <c:v>62.896412319999996</c:v>
                </c:pt>
                <c:pt idx="203">
                  <c:v>54.299371967999996</c:v>
                </c:pt>
                <c:pt idx="204">
                  <c:v>60.100223759999999</c:v>
                </c:pt>
                <c:pt idx="205">
                  <c:v>120.10519019600001</c:v>
                </c:pt>
                <c:pt idx="206">
                  <c:v>118.60466323200001</c:v>
                </c:pt>
                <c:pt idx="207">
                  <c:v>111.56952140760001</c:v>
                </c:pt>
                <c:pt idx="208">
                  <c:v>111.4168151348</c:v>
                </c:pt>
                <c:pt idx="209">
                  <c:v>118.8</c:v>
                </c:pt>
                <c:pt idx="210">
                  <c:v>63.363430296000004</c:v>
                </c:pt>
                <c:pt idx="211">
                  <c:v>94.685324451999989</c:v>
                </c:pt>
                <c:pt idx="212">
                  <c:v>160.38585141600001</c:v>
                </c:pt>
                <c:pt idx="213">
                  <c:v>34.322096291999998</c:v>
                </c:pt>
                <c:pt idx="214">
                  <c:v>27.860044752</c:v>
                </c:pt>
                <c:pt idx="215">
                  <c:v>104.59187178000001</c:v>
                </c:pt>
                <c:pt idx="216">
                  <c:v>83.472532999999999</c:v>
                </c:pt>
                <c:pt idx="217">
                  <c:v>59.633884349999995</c:v>
                </c:pt>
                <c:pt idx="218">
                  <c:v>103.87120477800001</c:v>
                </c:pt>
                <c:pt idx="219">
                  <c:v>237.6</c:v>
                </c:pt>
                <c:pt idx="220">
                  <c:v>132.330181264</c:v>
                </c:pt>
                <c:pt idx="221">
                  <c:v>46.376188560000003</c:v>
                </c:pt>
                <c:pt idx="222">
                  <c:v>76.657936895999995</c:v>
                </c:pt>
                <c:pt idx="223">
                  <c:v>176.00952860000001</c:v>
                </c:pt>
                <c:pt idx="224">
                  <c:v>77.052888947200003</c:v>
                </c:pt>
                <c:pt idx="225">
                  <c:v>60.079462975999995</c:v>
                </c:pt>
                <c:pt idx="226">
                  <c:v>32.512769828000003</c:v>
                </c:pt>
                <c:pt idx="227">
                  <c:v>69.997768041599997</c:v>
                </c:pt>
                <c:pt idx="228">
                  <c:v>96.177293068800012</c:v>
                </c:pt>
                <c:pt idx="229">
                  <c:v>78.393202963199997</c:v>
                </c:pt>
                <c:pt idx="230">
                  <c:v>114.0085086822</c:v>
                </c:pt>
                <c:pt idx="231">
                  <c:v>10.3644098802</c:v>
                </c:pt>
                <c:pt idx="232">
                  <c:v>24.555128850000003</c:v>
                </c:pt>
                <c:pt idx="233">
                  <c:v>33.758463859999999</c:v>
                </c:pt>
                <c:pt idx="234">
                  <c:v>63.439125079999997</c:v>
                </c:pt>
                <c:pt idx="235">
                  <c:v>29.492600880000001</c:v>
                </c:pt>
                <c:pt idx="236">
                  <c:v>20.731025770000002</c:v>
                </c:pt>
                <c:pt idx="237">
                  <c:v>14.746300440000001</c:v>
                </c:pt>
                <c:pt idx="238">
                  <c:v>17.695560527999998</c:v>
                </c:pt>
                <c:pt idx="239">
                  <c:v>17.695560527999998</c:v>
                </c:pt>
                <c:pt idx="240">
                  <c:v>14.746300440000001</c:v>
                </c:pt>
                <c:pt idx="241">
                  <c:v>14.931025769999998</c:v>
                </c:pt>
                <c:pt idx="242">
                  <c:v>89.434259711999999</c:v>
                </c:pt>
                <c:pt idx="243">
                  <c:v>88.620515400000002</c:v>
                </c:pt>
                <c:pt idx="244">
                  <c:v>188.02783949439998</c:v>
                </c:pt>
                <c:pt idx="245">
                  <c:v>28.539192960000001</c:v>
                </c:pt>
                <c:pt idx="246">
                  <c:v>140.80762288000003</c:v>
                </c:pt>
                <c:pt idx="247">
                  <c:v>103.87149787520001</c:v>
                </c:pt>
                <c:pt idx="248">
                  <c:v>137.59165093440001</c:v>
                </c:pt>
                <c:pt idx="249">
                  <c:v>144.222445752</c:v>
                </c:pt>
                <c:pt idx="250">
                  <c:v>64.471964198400002</c:v>
                </c:pt>
                <c:pt idx="251">
                  <c:v>179.9275435296</c:v>
                </c:pt>
                <c:pt idx="252">
                  <c:v>254.93005151999998</c:v>
                </c:pt>
                <c:pt idx="253">
                  <c:v>168.42779276399995</c:v>
                </c:pt>
                <c:pt idx="254">
                  <c:v>170.43288553499991</c:v>
                </c:pt>
                <c:pt idx="255">
                  <c:v>175.15179477600006</c:v>
                </c:pt>
                <c:pt idx="256">
                  <c:v>229.39876283280003</c:v>
                </c:pt>
                <c:pt idx="257">
                  <c:v>324.96218382080002</c:v>
                </c:pt>
                <c:pt idx="258">
                  <c:v>280.66296115200004</c:v>
                </c:pt>
                <c:pt idx="259">
                  <c:v>238.3556558608</c:v>
                </c:pt>
                <c:pt idx="260">
                  <c:v>340.57872814080002</c:v>
                </c:pt>
                <c:pt idx="261">
                  <c:v>209.00579091560002</c:v>
                </c:pt>
                <c:pt idx="262">
                  <c:v>19.221461067600004</c:v>
                </c:pt>
                <c:pt idx="263">
                  <c:v>57.6</c:v>
                </c:pt>
                <c:pt idx="264">
                  <c:v>161.29074569400001</c:v>
                </c:pt>
                <c:pt idx="265">
                  <c:v>201.26908540480002</c:v>
                </c:pt>
                <c:pt idx="266">
                  <c:v>97.106953010399991</c:v>
                </c:pt>
                <c:pt idx="267">
                  <c:v>230.1794441728</c:v>
                </c:pt>
                <c:pt idx="268">
                  <c:v>231.04260463999998</c:v>
                </c:pt>
                <c:pt idx="269">
                  <c:v>313.57281185279999</c:v>
                </c:pt>
                <c:pt idx="270">
                  <c:v>175.79078917600003</c:v>
                </c:pt>
                <c:pt idx="271">
                  <c:v>0</c:v>
                </c:pt>
                <c:pt idx="272">
                  <c:v>0</c:v>
                </c:pt>
                <c:pt idx="273">
                  <c:v>132.799097674</c:v>
                </c:pt>
                <c:pt idx="274">
                  <c:v>313.57281185279999</c:v>
                </c:pt>
                <c:pt idx="275">
                  <c:v>293.29668684799998</c:v>
                </c:pt>
                <c:pt idx="276">
                  <c:v>257.71803993600008</c:v>
                </c:pt>
                <c:pt idx="277">
                  <c:v>268.76450279000005</c:v>
                </c:pt>
                <c:pt idx="278">
                  <c:v>286.11229363200005</c:v>
                </c:pt>
                <c:pt idx="279">
                  <c:v>210.46697872200005</c:v>
                </c:pt>
                <c:pt idx="280">
                  <c:v>235.51528595000002</c:v>
                </c:pt>
                <c:pt idx="281">
                  <c:v>163.28991952000001</c:v>
                </c:pt>
                <c:pt idx="282">
                  <c:v>309.55318867200003</c:v>
                </c:pt>
                <c:pt idx="283">
                  <c:v>334.22320804000003</c:v>
                </c:pt>
                <c:pt idx="284">
                  <c:v>309.55318867200003</c:v>
                </c:pt>
                <c:pt idx="285">
                  <c:v>292.16459704319999</c:v>
                </c:pt>
                <c:pt idx="286">
                  <c:v>213.28209356479999</c:v>
                </c:pt>
                <c:pt idx="287">
                  <c:v>192.21461067600001</c:v>
                </c:pt>
                <c:pt idx="288">
                  <c:v>174.49658954000003</c:v>
                </c:pt>
                <c:pt idx="289">
                  <c:v>187.76119269600002</c:v>
                </c:pt>
                <c:pt idx="290">
                  <c:v>160.40781427420001</c:v>
                </c:pt>
                <c:pt idx="291">
                  <c:v>131.2647181376</c:v>
                </c:pt>
                <c:pt idx="292">
                  <c:v>0</c:v>
                </c:pt>
                <c:pt idx="293">
                  <c:v>23.37230924</c:v>
                </c:pt>
                <c:pt idx="294">
                  <c:v>172.8</c:v>
                </c:pt>
                <c:pt idx="295">
                  <c:v>194.4</c:v>
                </c:pt>
                <c:pt idx="296">
                  <c:v>195.52154634040002</c:v>
                </c:pt>
                <c:pt idx="297">
                  <c:v>109.67313508320001</c:v>
                </c:pt>
                <c:pt idx="298">
                  <c:v>85.381130457600008</c:v>
                </c:pt>
                <c:pt idx="299">
                  <c:v>143.27103155200001</c:v>
                </c:pt>
                <c:pt idx="300">
                  <c:v>0</c:v>
                </c:pt>
                <c:pt idx="301">
                  <c:v>64.8</c:v>
                </c:pt>
                <c:pt idx="302">
                  <c:v>57.6</c:v>
                </c:pt>
                <c:pt idx="303">
                  <c:v>60.471305845999993</c:v>
                </c:pt>
                <c:pt idx="304">
                  <c:v>74.441232936000006</c:v>
                </c:pt>
                <c:pt idx="305">
                  <c:v>53.726485230000002</c:v>
                </c:pt>
                <c:pt idx="306">
                  <c:v>35.817656820000003</c:v>
                </c:pt>
                <c:pt idx="307">
                  <c:v>68.287725405200007</c:v>
                </c:pt>
                <c:pt idx="308">
                  <c:v>225.36682166880001</c:v>
                </c:pt>
                <c:pt idx="309">
                  <c:v>186.84820051840001</c:v>
                </c:pt>
                <c:pt idx="310">
                  <c:v>140.90192170240002</c:v>
                </c:pt>
                <c:pt idx="311">
                  <c:v>215.03654455399999</c:v>
                </c:pt>
                <c:pt idx="312">
                  <c:v>297.11926967680006</c:v>
                </c:pt>
                <c:pt idx="313">
                  <c:v>184.65780715199998</c:v>
                </c:pt>
                <c:pt idx="314">
                  <c:v>90.913533573199999</c:v>
                </c:pt>
                <c:pt idx="315">
                  <c:v>79.2</c:v>
                </c:pt>
                <c:pt idx="316">
                  <c:v>113.52264488</c:v>
                </c:pt>
                <c:pt idx="317">
                  <c:v>26.415650031999999</c:v>
                </c:pt>
                <c:pt idx="318">
                  <c:v>30.21670396</c:v>
                </c:pt>
                <c:pt idx="319">
                  <c:v>14.807875549999999</c:v>
                </c:pt>
                <c:pt idx="320">
                  <c:v>32.848256694</c:v>
                </c:pt>
                <c:pt idx="321">
                  <c:v>47.541759899999995</c:v>
                </c:pt>
                <c:pt idx="322">
                  <c:v>27.860044752</c:v>
                </c:pt>
                <c:pt idx="323">
                  <c:v>84.245145444000002</c:v>
                </c:pt>
                <c:pt idx="324">
                  <c:v>88.744618479999986</c:v>
                </c:pt>
                <c:pt idx="325">
                  <c:v>89.434259711999999</c:v>
                </c:pt>
                <c:pt idx="326">
                  <c:v>99.016501823999988</c:v>
                </c:pt>
                <c:pt idx="327">
                  <c:v>63.389013200000001</c:v>
                </c:pt>
                <c:pt idx="328">
                  <c:v>0</c:v>
                </c:pt>
                <c:pt idx="329">
                  <c:v>113.52264488</c:v>
                </c:pt>
                <c:pt idx="330">
                  <c:v>84.396159650000016</c:v>
                </c:pt>
                <c:pt idx="331">
                  <c:v>0</c:v>
                </c:pt>
                <c:pt idx="332">
                  <c:v>86.243412949999978</c:v>
                </c:pt>
                <c:pt idx="333">
                  <c:v>207.02813827999998</c:v>
                </c:pt>
                <c:pt idx="334">
                  <c:v>323.62186980479999</c:v>
                </c:pt>
                <c:pt idx="335">
                  <c:v>177.34238087999998</c:v>
                </c:pt>
                <c:pt idx="336">
                  <c:v>0</c:v>
                </c:pt>
                <c:pt idx="337">
                  <c:v>0</c:v>
                </c:pt>
                <c:pt idx="338">
                  <c:v>156.51396807199998</c:v>
                </c:pt>
                <c:pt idx="339">
                  <c:v>316.83919530959997</c:v>
                </c:pt>
                <c:pt idx="340">
                  <c:v>293.29668684799998</c:v>
                </c:pt>
                <c:pt idx="341">
                  <c:v>274.75794441599999</c:v>
                </c:pt>
                <c:pt idx="342">
                  <c:v>204.62493418399993</c:v>
                </c:pt>
                <c:pt idx="343">
                  <c:v>179.32207560400005</c:v>
                </c:pt>
                <c:pt idx="344">
                  <c:v>184.10932740000004</c:v>
                </c:pt>
                <c:pt idx="345">
                  <c:v>248.21021022080001</c:v>
                </c:pt>
                <c:pt idx="346">
                  <c:v>276.23727508780007</c:v>
                </c:pt>
                <c:pt idx="347">
                  <c:v>300.94185250560002</c:v>
                </c:pt>
                <c:pt idx="348">
                  <c:v>284.31440148799999</c:v>
                </c:pt>
                <c:pt idx="349">
                  <c:v>279.53617295200002</c:v>
                </c:pt>
                <c:pt idx="350">
                  <c:v>294.38936858239992</c:v>
                </c:pt>
                <c:pt idx="351">
                  <c:v>245.32362688399999</c:v>
                </c:pt>
                <c:pt idx="352">
                  <c:v>319.60224662399997</c:v>
                </c:pt>
                <c:pt idx="353">
                  <c:v>190.1851444080001</c:v>
                </c:pt>
                <c:pt idx="354">
                  <c:v>202.263668628</c:v>
                </c:pt>
                <c:pt idx="355">
                  <c:v>155.9494240528</c:v>
                </c:pt>
                <c:pt idx="356">
                  <c:v>94.723749388800002</c:v>
                </c:pt>
                <c:pt idx="357">
                  <c:v>0</c:v>
                </c:pt>
                <c:pt idx="358">
                  <c:v>42.445145443999998</c:v>
                </c:pt>
                <c:pt idx="359">
                  <c:v>38.586631050000001</c:v>
                </c:pt>
                <c:pt idx="360">
                  <c:v>85.075694784000007</c:v>
                </c:pt>
                <c:pt idx="361">
                  <c:v>190.8</c:v>
                </c:pt>
                <c:pt idx="362">
                  <c:v>276.32277572700002</c:v>
                </c:pt>
                <c:pt idx="363">
                  <c:v>133.04179609599998</c:v>
                </c:pt>
                <c:pt idx="364">
                  <c:v>141.80830732160001</c:v>
                </c:pt>
                <c:pt idx="365">
                  <c:v>155.12466624000001</c:v>
                </c:pt>
                <c:pt idx="366">
                  <c:v>186.63656970399998</c:v>
                </c:pt>
                <c:pt idx="367">
                  <c:v>334.46735742280003</c:v>
                </c:pt>
                <c:pt idx="368">
                  <c:v>235.49232308340001</c:v>
                </c:pt>
                <c:pt idx="369">
                  <c:v>165.1819960462</c:v>
                </c:pt>
                <c:pt idx="370">
                  <c:v>0</c:v>
                </c:pt>
                <c:pt idx="371">
                  <c:v>24.37040352</c:v>
                </c:pt>
                <c:pt idx="372">
                  <c:v>22.596462854000002</c:v>
                </c:pt>
                <c:pt idx="373">
                  <c:v>41.523049151999992</c:v>
                </c:pt>
                <c:pt idx="374">
                  <c:v>18.425582903999999</c:v>
                </c:pt>
                <c:pt idx="375">
                  <c:v>15.10835198</c:v>
                </c:pt>
                <c:pt idx="376">
                  <c:v>36.260044752000006</c:v>
                </c:pt>
                <c:pt idx="377">
                  <c:v>142.39578428799999</c:v>
                </c:pt>
                <c:pt idx="378">
                  <c:v>95.083519799999991</c:v>
                </c:pt>
                <c:pt idx="379">
                  <c:v>98.565336016000003</c:v>
                </c:pt>
                <c:pt idx="380">
                  <c:v>28.081715148000004</c:v>
                </c:pt>
                <c:pt idx="381">
                  <c:v>67.075694783999992</c:v>
                </c:pt>
                <c:pt idx="382">
                  <c:v>13.946726335999999</c:v>
                </c:pt>
                <c:pt idx="383">
                  <c:v>154.80000000000001</c:v>
                </c:pt>
                <c:pt idx="384">
                  <c:v>282.98115586500001</c:v>
                </c:pt>
                <c:pt idx="385">
                  <c:v>202.1636267904</c:v>
                </c:pt>
                <c:pt idx="386">
                  <c:v>131.4713846082</c:v>
                </c:pt>
                <c:pt idx="387">
                  <c:v>122.19874393599999</c:v>
                </c:pt>
                <c:pt idx="388">
                  <c:v>197.268598868</c:v>
                </c:pt>
                <c:pt idx="389">
                  <c:v>150.53802931440001</c:v>
                </c:pt>
                <c:pt idx="390">
                  <c:v>140.26559879280001</c:v>
                </c:pt>
                <c:pt idx="391">
                  <c:v>0</c:v>
                </c:pt>
                <c:pt idx="392">
                  <c:v>15.724103079999999</c:v>
                </c:pt>
                <c:pt idx="393">
                  <c:v>44.027488624</c:v>
                </c:pt>
                <c:pt idx="394">
                  <c:v>188.280805536</c:v>
                </c:pt>
                <c:pt idx="395">
                  <c:v>309.04809804000001</c:v>
                </c:pt>
                <c:pt idx="396">
                  <c:v>233.49764243519999</c:v>
                </c:pt>
                <c:pt idx="397">
                  <c:v>154.77659433600002</c:v>
                </c:pt>
                <c:pt idx="398">
                  <c:v>286.69940393280001</c:v>
                </c:pt>
                <c:pt idx="399">
                  <c:v>203.90654168639998</c:v>
                </c:pt>
                <c:pt idx="400">
                  <c:v>233.135616844</c:v>
                </c:pt>
                <c:pt idx="401">
                  <c:v>318.05389610120005</c:v>
                </c:pt>
                <c:pt idx="402">
                  <c:v>293.29668684799998</c:v>
                </c:pt>
                <c:pt idx="403">
                  <c:v>304.76443533439999</c:v>
                </c:pt>
                <c:pt idx="404">
                  <c:v>305.97534128000001</c:v>
                </c:pt>
                <c:pt idx="405">
                  <c:v>214.00550787840001</c:v>
                </c:pt>
                <c:pt idx="406">
                  <c:v>0</c:v>
                </c:pt>
                <c:pt idx="407">
                  <c:v>115.2</c:v>
                </c:pt>
                <c:pt idx="408">
                  <c:v>154.80000000000001</c:v>
                </c:pt>
                <c:pt idx="409">
                  <c:v>271.1098269144</c:v>
                </c:pt>
                <c:pt idx="410">
                  <c:v>100.08673987200004</c:v>
                </c:pt>
                <c:pt idx="411">
                  <c:v>0</c:v>
                </c:pt>
                <c:pt idx="412">
                  <c:v>140.36165596440003</c:v>
                </c:pt>
                <c:pt idx="413">
                  <c:v>275.50760863560004</c:v>
                </c:pt>
                <c:pt idx="414">
                  <c:v>141.83860563599998</c:v>
                </c:pt>
                <c:pt idx="415">
                  <c:v>154.43593462000004</c:v>
                </c:pt>
                <c:pt idx="416">
                  <c:v>157.24386070400004</c:v>
                </c:pt>
                <c:pt idx="417">
                  <c:v>164.28825542399997</c:v>
                </c:pt>
                <c:pt idx="418">
                  <c:v>211.35288255360004</c:v>
                </c:pt>
                <c:pt idx="419">
                  <c:v>93.807908454000028</c:v>
                </c:pt>
                <c:pt idx="420">
                  <c:v>204.3576619904</c:v>
                </c:pt>
                <c:pt idx="421">
                  <c:v>94.206114380000017</c:v>
                </c:pt>
                <c:pt idx="422">
                  <c:v>107.63713286399999</c:v>
                </c:pt>
                <c:pt idx="423">
                  <c:v>153.08110192200007</c:v>
                </c:pt>
                <c:pt idx="424">
                  <c:v>118.99749210000003</c:v>
                </c:pt>
                <c:pt idx="425">
                  <c:v>174.23044263039995</c:v>
                </c:pt>
                <c:pt idx="426">
                  <c:v>160.2369711552</c:v>
                </c:pt>
                <c:pt idx="427">
                  <c:v>176.84211951360001</c:v>
                </c:pt>
                <c:pt idx="428">
                  <c:v>223.37951938559999</c:v>
                </c:pt>
                <c:pt idx="429">
                  <c:v>209.26413072000003</c:v>
                </c:pt>
                <c:pt idx="430">
                  <c:v>175.86457824000001</c:v>
                </c:pt>
                <c:pt idx="431">
                  <c:v>212.81085705599997</c:v>
                </c:pt>
                <c:pt idx="432">
                  <c:v>212.81085705599997</c:v>
                </c:pt>
                <c:pt idx="433">
                  <c:v>207.49076755200002</c:v>
                </c:pt>
                <c:pt idx="434">
                  <c:v>202.17067804800004</c:v>
                </c:pt>
                <c:pt idx="435">
                  <c:v>207.49076755200002</c:v>
                </c:pt>
                <c:pt idx="436">
                  <c:v>205.71740438399999</c:v>
                </c:pt>
                <c:pt idx="437">
                  <c:v>203.94404121600002</c:v>
                </c:pt>
                <c:pt idx="438">
                  <c:v>201.11148508799999</c:v>
                </c:pt>
                <c:pt idx="439">
                  <c:v>205.71740438399999</c:v>
                </c:pt>
                <c:pt idx="440">
                  <c:v>206.35768446000003</c:v>
                </c:pt>
                <c:pt idx="441">
                  <c:v>203.94404121600002</c:v>
                </c:pt>
                <c:pt idx="442">
                  <c:v>203.94404121600002</c:v>
                </c:pt>
                <c:pt idx="443">
                  <c:v>211.037493888</c:v>
                </c:pt>
                <c:pt idx="444">
                  <c:v>215.76656340400001</c:v>
                </c:pt>
                <c:pt idx="445">
                  <c:v>225.04361814080002</c:v>
                </c:pt>
                <c:pt idx="446">
                  <c:v>229.35880184959998</c:v>
                </c:pt>
                <c:pt idx="447">
                  <c:v>223.37951938559999</c:v>
                </c:pt>
                <c:pt idx="448">
                  <c:v>276.17603841519997</c:v>
                </c:pt>
                <c:pt idx="449">
                  <c:v>189.91128577280003</c:v>
                </c:pt>
                <c:pt idx="450">
                  <c:v>106.518342672</c:v>
                </c:pt>
                <c:pt idx="451">
                  <c:v>113.25278289600001</c:v>
                </c:pt>
                <c:pt idx="452">
                  <c:v>123.16289910079999</c:v>
                </c:pt>
                <c:pt idx="453">
                  <c:v>112.6051051104</c:v>
                </c:pt>
                <c:pt idx="454">
                  <c:v>107.20798390400002</c:v>
                </c:pt>
                <c:pt idx="455">
                  <c:v>116.39723966720001</c:v>
                </c:pt>
                <c:pt idx="456">
                  <c:v>140.90192170240002</c:v>
                </c:pt>
                <c:pt idx="457">
                  <c:v>152.98767064</c:v>
                </c:pt>
                <c:pt idx="458">
                  <c:v>158.08528849000001</c:v>
                </c:pt>
                <c:pt idx="459">
                  <c:v>176.5161107136</c:v>
                </c:pt>
                <c:pt idx="460">
                  <c:v>216.08006656319998</c:v>
                </c:pt>
                <c:pt idx="461">
                  <c:v>130.05107931200001</c:v>
                </c:pt>
                <c:pt idx="462">
                  <c:v>169.81646722559998</c:v>
                </c:pt>
                <c:pt idx="463">
                  <c:v>172.8</c:v>
                </c:pt>
                <c:pt idx="464">
                  <c:v>266.81603267999998</c:v>
                </c:pt>
                <c:pt idx="465">
                  <c:v>224.79820992000001</c:v>
                </c:pt>
                <c:pt idx="466">
                  <c:v>188.13104762800006</c:v>
                </c:pt>
                <c:pt idx="467">
                  <c:v>158.48762034000009</c:v>
                </c:pt>
                <c:pt idx="468">
                  <c:v>204.97860413200004</c:v>
                </c:pt>
                <c:pt idx="469">
                  <c:v>210.372583768</c:v>
                </c:pt>
                <c:pt idx="470">
                  <c:v>219.29003986239996</c:v>
                </c:pt>
                <c:pt idx="471">
                  <c:v>223.60522357120004</c:v>
                </c:pt>
                <c:pt idx="472">
                  <c:v>223.60522357120004</c:v>
                </c:pt>
                <c:pt idx="473">
                  <c:v>226.4820127104</c:v>
                </c:pt>
                <c:pt idx="474">
                  <c:v>222.16682900159998</c:v>
                </c:pt>
                <c:pt idx="475">
                  <c:v>217.56455661600003</c:v>
                </c:pt>
                <c:pt idx="476">
                  <c:v>210.372583768</c:v>
                </c:pt>
                <c:pt idx="477">
                  <c:v>203.94404121600002</c:v>
                </c:pt>
                <c:pt idx="478">
                  <c:v>190.60396703600003</c:v>
                </c:pt>
                <c:pt idx="479">
                  <c:v>133.32870167400006</c:v>
                </c:pt>
                <c:pt idx="480">
                  <c:v>135.9533481014</c:v>
                </c:pt>
                <c:pt idx="481">
                  <c:v>230.4</c:v>
                </c:pt>
                <c:pt idx="482">
                  <c:v>104.50289545780001</c:v>
                </c:pt>
                <c:pt idx="483">
                  <c:v>3.0630852544000002</c:v>
                </c:pt>
                <c:pt idx="484">
                  <c:v>87.62709382380001</c:v>
                </c:pt>
                <c:pt idx="485">
                  <c:v>92.044931837600004</c:v>
                </c:pt>
                <c:pt idx="486">
                  <c:v>28.643771764800004</c:v>
                </c:pt>
                <c:pt idx="487">
                  <c:v>28.832191601400005</c:v>
                </c:pt>
                <c:pt idx="488">
                  <c:v>110.27106915840002</c:v>
                </c:pt>
                <c:pt idx="489">
                  <c:v>168.22249633279998</c:v>
                </c:pt>
                <c:pt idx="490">
                  <c:v>165.47646008000001</c:v>
                </c:pt>
                <c:pt idx="491">
                  <c:v>154.52404902000001</c:v>
                </c:pt>
                <c:pt idx="492">
                  <c:v>131.99376744</c:v>
                </c:pt>
                <c:pt idx="493">
                  <c:v>135.6384357956</c:v>
                </c:pt>
                <c:pt idx="494">
                  <c:v>217.01037324640001</c:v>
                </c:pt>
                <c:pt idx="495">
                  <c:v>153.52002246959998</c:v>
                </c:pt>
                <c:pt idx="496">
                  <c:v>149.399696796</c:v>
                </c:pt>
                <c:pt idx="497">
                  <c:v>254.52775563199998</c:v>
                </c:pt>
                <c:pt idx="498">
                  <c:v>237.85891805440002</c:v>
                </c:pt>
                <c:pt idx="499">
                  <c:v>196.72453297000004</c:v>
                </c:pt>
                <c:pt idx="500">
                  <c:v>136.95937770000003</c:v>
                </c:pt>
                <c:pt idx="501">
                  <c:v>189.68011662600006</c:v>
                </c:pt>
                <c:pt idx="502">
                  <c:v>213.96857019200002</c:v>
                </c:pt>
                <c:pt idx="503">
                  <c:v>222.16682900159998</c:v>
                </c:pt>
                <c:pt idx="504">
                  <c:v>224.79820992000001</c:v>
                </c:pt>
                <c:pt idx="505">
                  <c:v>223.60522357120004</c:v>
                </c:pt>
                <c:pt idx="506">
                  <c:v>220.728434432</c:v>
                </c:pt>
                <c:pt idx="507">
                  <c:v>219.29003986239996</c:v>
                </c:pt>
                <c:pt idx="508">
                  <c:v>219.29003986239996</c:v>
                </c:pt>
                <c:pt idx="509">
                  <c:v>215.76656340400001</c:v>
                </c:pt>
                <c:pt idx="510">
                  <c:v>212.17057697999999</c:v>
                </c:pt>
                <c:pt idx="511">
                  <c:v>213.96857019200002</c:v>
                </c:pt>
                <c:pt idx="512">
                  <c:v>212.17057697999999</c:v>
                </c:pt>
                <c:pt idx="513">
                  <c:v>210.372583768</c:v>
                </c:pt>
                <c:pt idx="514">
                  <c:v>212.17057697999999</c:v>
                </c:pt>
                <c:pt idx="515">
                  <c:v>212.17057697999999</c:v>
                </c:pt>
                <c:pt idx="516">
                  <c:v>209.26413072000003</c:v>
                </c:pt>
                <c:pt idx="517">
                  <c:v>212.17057697999999</c:v>
                </c:pt>
                <c:pt idx="518">
                  <c:v>215.76656340400001</c:v>
                </c:pt>
                <c:pt idx="519">
                  <c:v>222.16682900159998</c:v>
                </c:pt>
                <c:pt idx="520">
                  <c:v>223.60522357120004</c:v>
                </c:pt>
                <c:pt idx="521">
                  <c:v>219.29003986239996</c:v>
                </c:pt>
                <c:pt idx="522">
                  <c:v>214.58422022400001</c:v>
                </c:pt>
                <c:pt idx="523">
                  <c:v>145.50803467200004</c:v>
                </c:pt>
                <c:pt idx="524">
                  <c:v>158.7962175168</c:v>
                </c:pt>
                <c:pt idx="525">
                  <c:v>255.6</c:v>
                </c:pt>
                <c:pt idx="526">
                  <c:v>156.53207250560001</c:v>
                </c:pt>
                <c:pt idx="527">
                  <c:v>78.978958387999995</c:v>
                </c:pt>
                <c:pt idx="528">
                  <c:v>33.501256063999996</c:v>
                </c:pt>
                <c:pt idx="529">
                  <c:v>47.194856013200003</c:v>
                </c:pt>
                <c:pt idx="530">
                  <c:v>119.30695813400001</c:v>
                </c:pt>
                <c:pt idx="531">
                  <c:v>139.61219961600003</c:v>
                </c:pt>
                <c:pt idx="532">
                  <c:v>55.135534579200012</c:v>
                </c:pt>
                <c:pt idx="533">
                  <c:v>158.22715956479999</c:v>
                </c:pt>
                <c:pt idx="534">
                  <c:v>103.03251288</c:v>
                </c:pt>
                <c:pt idx="535">
                  <c:v>51.067543529599988</c:v>
                </c:pt>
                <c:pt idx="536">
                  <c:v>139.61219961600003</c:v>
                </c:pt>
                <c:pt idx="537">
                  <c:v>93.074799744000018</c:v>
                </c:pt>
                <c:pt idx="538">
                  <c:v>42.331480576000004</c:v>
                </c:pt>
                <c:pt idx="539">
                  <c:v>57.664383202800011</c:v>
                </c:pt>
                <c:pt idx="540">
                  <c:v>44.850075824400001</c:v>
                </c:pt>
                <c:pt idx="541">
                  <c:v>35.239345290600006</c:v>
                </c:pt>
                <c:pt idx="542">
                  <c:v>6.6583801380000001</c:v>
                </c:pt>
                <c:pt idx="543">
                  <c:v>93.125907732000016</c:v>
                </c:pt>
                <c:pt idx="544">
                  <c:v>251.04107404799998</c:v>
                </c:pt>
                <c:pt idx="545">
                  <c:v>234.50879244799998</c:v>
                </c:pt>
                <c:pt idx="546">
                  <c:v>191.1329359552</c:v>
                </c:pt>
                <c:pt idx="547">
                  <c:v>205.61004851199999</c:v>
                </c:pt>
                <c:pt idx="548">
                  <c:v>156.65243644399999</c:v>
                </c:pt>
                <c:pt idx="549">
                  <c:v>147.7853174</c:v>
                </c:pt>
                <c:pt idx="550">
                  <c:v>147.7853174</c:v>
                </c:pt>
                <c:pt idx="551">
                  <c:v>124.97718918000001</c:v>
                </c:pt>
                <c:pt idx="552">
                  <c:v>129.68172972000002</c:v>
                </c:pt>
                <c:pt idx="553">
                  <c:v>98.277412940000033</c:v>
                </c:pt>
                <c:pt idx="554">
                  <c:v>181.80051991200003</c:v>
                </c:pt>
                <c:pt idx="555">
                  <c:v>142.85930859999999</c:v>
                </c:pt>
                <c:pt idx="556">
                  <c:v>159.85454430000001</c:v>
                </c:pt>
                <c:pt idx="557">
                  <c:v>137.58837811600003</c:v>
                </c:pt>
                <c:pt idx="558">
                  <c:v>200.00303203999999</c:v>
                </c:pt>
                <c:pt idx="559">
                  <c:v>106.37895422699998</c:v>
                </c:pt>
                <c:pt idx="560">
                  <c:v>9.5479239216000007</c:v>
                </c:pt>
                <c:pt idx="561">
                  <c:v>89.852270270000005</c:v>
                </c:pt>
                <c:pt idx="562">
                  <c:v>214.16703959999998</c:v>
                </c:pt>
                <c:pt idx="563">
                  <c:v>162</c:v>
                </c:pt>
                <c:pt idx="564">
                  <c:v>115.2</c:v>
                </c:pt>
                <c:pt idx="565">
                  <c:v>115.2</c:v>
                </c:pt>
                <c:pt idx="566">
                  <c:v>251.58635675600001</c:v>
                </c:pt>
                <c:pt idx="567">
                  <c:v>174.12366862800002</c:v>
                </c:pt>
                <c:pt idx="568">
                  <c:v>144.8910966112</c:v>
                </c:pt>
                <c:pt idx="569">
                  <c:v>200.8631604672</c:v>
                </c:pt>
                <c:pt idx="570">
                  <c:v>154.04165178000002</c:v>
                </c:pt>
                <c:pt idx="571">
                  <c:v>168.47526183599999</c:v>
                </c:pt>
                <c:pt idx="572">
                  <c:v>149.85444323200002</c:v>
                </c:pt>
                <c:pt idx="573">
                  <c:v>148.22875926</c:v>
                </c:pt>
                <c:pt idx="574">
                  <c:v>125.75598289800001</c:v>
                </c:pt>
                <c:pt idx="575">
                  <c:v>17.836995600000002</c:v>
                </c:pt>
                <c:pt idx="576">
                  <c:v>129.6</c:v>
                </c:pt>
                <c:pt idx="577">
                  <c:v>253.43099686000002</c:v>
                </c:pt>
                <c:pt idx="578">
                  <c:v>165.47646008000001</c:v>
                </c:pt>
                <c:pt idx="579">
                  <c:v>117.24305216</c:v>
                </c:pt>
                <c:pt idx="580">
                  <c:v>122.07074292000001</c:v>
                </c:pt>
                <c:pt idx="581">
                  <c:v>141.20899458400001</c:v>
                </c:pt>
                <c:pt idx="582">
                  <c:v>164.26352431200002</c:v>
                </c:pt>
                <c:pt idx="583">
                  <c:v>190.93897371200003</c:v>
                </c:pt>
                <c:pt idx="584">
                  <c:v>141.84228392299997</c:v>
                </c:pt>
                <c:pt idx="585">
                  <c:v>89.400889398400011</c:v>
                </c:pt>
                <c:pt idx="586">
                  <c:v>216.28606671359998</c:v>
                </c:pt>
                <c:pt idx="587">
                  <c:v>193.74689979600004</c:v>
                </c:pt>
                <c:pt idx="588">
                  <c:v>200.32606370559998</c:v>
                </c:pt>
                <c:pt idx="589">
                  <c:v>213.03668534400001</c:v>
                </c:pt>
                <c:pt idx="590">
                  <c:v>113.57766255200004</c:v>
                </c:pt>
                <c:pt idx="591">
                  <c:v>108.27500963399994</c:v>
                </c:pt>
                <c:pt idx="592">
                  <c:v>116.76786318400003</c:v>
                </c:pt>
                <c:pt idx="593">
                  <c:v>116.76786318400003</c:v>
                </c:pt>
                <c:pt idx="594">
                  <c:v>122.31065903099994</c:v>
                </c:pt>
                <c:pt idx="595">
                  <c:v>133.44898649600003</c:v>
                </c:pt>
                <c:pt idx="596">
                  <c:v>120.30556625999994</c:v>
                </c:pt>
                <c:pt idx="597">
                  <c:v>190.1851444080001</c:v>
                </c:pt>
                <c:pt idx="598">
                  <c:v>210.372583768</c:v>
                </c:pt>
                <c:pt idx="599">
                  <c:v>226.4820127104</c:v>
                </c:pt>
                <c:pt idx="600">
                  <c:v>169.28536137660001</c:v>
                </c:pt>
                <c:pt idx="601">
                  <c:v>78.907439547199999</c:v>
                </c:pt>
                <c:pt idx="602">
                  <c:v>234</c:v>
                </c:pt>
                <c:pt idx="603">
                  <c:v>98.661880523200011</c:v>
                </c:pt>
                <c:pt idx="604">
                  <c:v>85.931315294400008</c:v>
                </c:pt>
                <c:pt idx="605">
                  <c:v>144.64203574479998</c:v>
                </c:pt>
                <c:pt idx="606">
                  <c:v>120.85618790159998</c:v>
                </c:pt>
                <c:pt idx="607">
                  <c:v>138.0673977564</c:v>
                </c:pt>
                <c:pt idx="608">
                  <c:v>163.31917283999999</c:v>
                </c:pt>
                <c:pt idx="609">
                  <c:v>132.55993945279999</c:v>
                </c:pt>
                <c:pt idx="610">
                  <c:v>13.9029553232</c:v>
                </c:pt>
                <c:pt idx="611">
                  <c:v>126.27328372400001</c:v>
                </c:pt>
                <c:pt idx="612">
                  <c:v>241.27053140580003</c:v>
                </c:pt>
                <c:pt idx="613">
                  <c:v>124.12257135839999</c:v>
                </c:pt>
                <c:pt idx="614">
                  <c:v>6.3234115396000004</c:v>
                </c:pt>
                <c:pt idx="615">
                  <c:v>50.4</c:v>
                </c:pt>
                <c:pt idx="616">
                  <c:v>136.66904497759998</c:v>
                </c:pt>
                <c:pt idx="617">
                  <c:v>231.1586668416</c:v>
                </c:pt>
                <c:pt idx="618">
                  <c:v>247.9092948736</c:v>
                </c:pt>
                <c:pt idx="619">
                  <c:v>239.97428657659998</c:v>
                </c:pt>
                <c:pt idx="620">
                  <c:v>243.03087503700002</c:v>
                </c:pt>
                <c:pt idx="621">
                  <c:v>238.44599234639998</c:v>
                </c:pt>
                <c:pt idx="622">
                  <c:v>163.13031338100001</c:v>
                </c:pt>
                <c:pt idx="623">
                  <c:v>0</c:v>
                </c:pt>
                <c:pt idx="624">
                  <c:v>90</c:v>
                </c:pt>
                <c:pt idx="625">
                  <c:v>240.58102929599997</c:v>
                </c:pt>
                <c:pt idx="626">
                  <c:v>231.9132254328</c:v>
                </c:pt>
                <c:pt idx="627">
                  <c:v>228.94037912200002</c:v>
                </c:pt>
                <c:pt idx="628">
                  <c:v>217.174532736</c:v>
                </c:pt>
                <c:pt idx="629">
                  <c:v>230.65753281120004</c:v>
                </c:pt>
                <c:pt idx="630">
                  <c:v>218.15769811620001</c:v>
                </c:pt>
                <c:pt idx="631">
                  <c:v>217.174532736</c:v>
                </c:pt>
                <c:pt idx="632">
                  <c:v>221.96082885120003</c:v>
                </c:pt>
                <c:pt idx="633">
                  <c:v>221.96082885120003</c:v>
                </c:pt>
                <c:pt idx="634">
                  <c:v>221.96082885120003</c:v>
                </c:pt>
                <c:pt idx="635">
                  <c:v>215.795250272</c:v>
                </c:pt>
                <c:pt idx="636">
                  <c:v>220.27702606080001</c:v>
                </c:pt>
                <c:pt idx="637">
                  <c:v>220.27702606080001</c:v>
                </c:pt>
                <c:pt idx="638">
                  <c:v>218.87803956160002</c:v>
                </c:pt>
                <c:pt idx="639">
                  <c:v>218.87803956160002</c:v>
                </c:pt>
                <c:pt idx="640">
                  <c:v>214.41596780800003</c:v>
                </c:pt>
                <c:pt idx="641">
                  <c:v>215.795250272</c:v>
                </c:pt>
                <c:pt idx="642">
                  <c:v>218.87803956160002</c:v>
                </c:pt>
                <c:pt idx="643">
                  <c:v>219.12344778240001</c:v>
                </c:pt>
                <c:pt idx="644">
                  <c:v>214.41596780800003</c:v>
                </c:pt>
                <c:pt idx="645">
                  <c:v>211.65740288000001</c:v>
                </c:pt>
                <c:pt idx="646">
                  <c:v>211.60388383200004</c:v>
                </c:pt>
                <c:pt idx="647">
                  <c:v>208.10641758400001</c:v>
                </c:pt>
                <c:pt idx="648">
                  <c:v>209.855150708</c:v>
                </c:pt>
                <c:pt idx="649">
                  <c:v>215.76656340400001</c:v>
                </c:pt>
                <c:pt idx="650">
                  <c:v>210.27812041599998</c:v>
                </c:pt>
                <c:pt idx="651">
                  <c:v>214.68108006400001</c:v>
                </c:pt>
                <c:pt idx="652">
                  <c:v>217.47905306240003</c:v>
                </c:pt>
                <c:pt idx="653">
                  <c:v>217.174532736</c:v>
                </c:pt>
                <c:pt idx="654">
                  <c:v>217.174532736</c:v>
                </c:pt>
                <c:pt idx="655">
                  <c:v>220.27702606080001</c:v>
                </c:pt>
                <c:pt idx="656">
                  <c:v>216.08006656319998</c:v>
                </c:pt>
                <c:pt idx="657">
                  <c:v>217.47905306240003</c:v>
                </c:pt>
                <c:pt idx="658">
                  <c:v>210.27812041599998</c:v>
                </c:pt>
                <c:pt idx="659">
                  <c:v>212.81085705599997</c:v>
                </c:pt>
                <c:pt idx="660">
                  <c:v>208.10641758400001</c:v>
                </c:pt>
                <c:pt idx="661">
                  <c:v>204.60895133600002</c:v>
                </c:pt>
                <c:pt idx="662">
                  <c:v>202.86021821200001</c:v>
                </c:pt>
                <c:pt idx="663">
                  <c:v>193.28852995200003</c:v>
                </c:pt>
                <c:pt idx="664">
                  <c:v>196.39191549599997</c:v>
                </c:pt>
                <c:pt idx="665">
                  <c:v>196.72453297000004</c:v>
                </c:pt>
                <c:pt idx="666">
                  <c:v>196.72453297000004</c:v>
                </c:pt>
                <c:pt idx="667">
                  <c:v>193.66425000299998</c:v>
                </c:pt>
                <c:pt idx="668">
                  <c:v>193.95376490000001</c:v>
                </c:pt>
                <c:pt idx="669">
                  <c:v>199.49530104000002</c:v>
                </c:pt>
                <c:pt idx="670">
                  <c:v>193.66425000299998</c:v>
                </c:pt>
                <c:pt idx="671">
                  <c:v>196.72453297000004</c:v>
                </c:pt>
                <c:pt idx="672">
                  <c:v>196.72453297000004</c:v>
                </c:pt>
                <c:pt idx="673">
                  <c:v>193.28852995200003</c:v>
                </c:pt>
                <c:pt idx="674">
                  <c:v>182.2607633910001</c:v>
                </c:pt>
                <c:pt idx="675">
                  <c:v>193.95376490000001</c:v>
                </c:pt>
                <c:pt idx="676">
                  <c:v>190.1851444080001</c:v>
                </c:pt>
                <c:pt idx="677">
                  <c:v>190.93658450999996</c:v>
                </c:pt>
                <c:pt idx="678">
                  <c:v>199.36275196400004</c:v>
                </c:pt>
                <c:pt idx="679">
                  <c:v>193.66425000299998</c:v>
                </c:pt>
                <c:pt idx="680">
                  <c:v>196.72453297000004</c:v>
                </c:pt>
                <c:pt idx="681">
                  <c:v>196.72453297000004</c:v>
                </c:pt>
                <c:pt idx="682">
                  <c:v>190.60396703600003</c:v>
                </c:pt>
                <c:pt idx="683">
                  <c:v>193.66425000299998</c:v>
                </c:pt>
                <c:pt idx="684">
                  <c:v>187.54368406900008</c:v>
                </c:pt>
                <c:pt idx="685">
                  <c:v>179.61930305200011</c:v>
                </c:pt>
                <c:pt idx="686">
                  <c:v>163.56250704800004</c:v>
                </c:pt>
                <c:pt idx="687">
                  <c:v>161.15717606200005</c:v>
                </c:pt>
                <c:pt idx="688">
                  <c:v>154.92126330000005</c:v>
                </c:pt>
                <c:pt idx="689">
                  <c:v>158.11926732399996</c:v>
                </c:pt>
                <c:pt idx="690">
                  <c:v>159.41173470000004</c:v>
                </c:pt>
                <c:pt idx="691">
                  <c:v>158.11926732399996</c:v>
                </c:pt>
                <c:pt idx="692">
                  <c:v>154.92126330000005</c:v>
                </c:pt>
                <c:pt idx="693">
                  <c:v>150.13010980800004</c:v>
                </c:pt>
                <c:pt idx="694">
                  <c:v>149.39797593300014</c:v>
                </c:pt>
                <c:pt idx="695">
                  <c:v>154.92126330000005</c:v>
                </c:pt>
                <c:pt idx="696">
                  <c:v>148.04496939400005</c:v>
                </c:pt>
                <c:pt idx="697">
                  <c:v>148.04496939400005</c:v>
                </c:pt>
                <c:pt idx="698">
                  <c:v>143.87468856600003</c:v>
                </c:pt>
                <c:pt idx="699">
                  <c:v>148.04496939400005</c:v>
                </c:pt>
                <c:pt idx="700">
                  <c:v>141.78954815200004</c:v>
                </c:pt>
                <c:pt idx="701">
                  <c:v>154.92126330000005</c:v>
                </c:pt>
                <c:pt idx="702">
                  <c:v>145.95982898000003</c:v>
                </c:pt>
                <c:pt idx="703">
                  <c:v>141.78954815200004</c:v>
                </c:pt>
                <c:pt idx="704">
                  <c:v>145.95982898000003</c:v>
                </c:pt>
                <c:pt idx="705">
                  <c:v>150.13010980800004</c:v>
                </c:pt>
                <c:pt idx="706">
                  <c:v>141.78954815200004</c:v>
                </c:pt>
                <c:pt idx="707">
                  <c:v>143.87468856600003</c:v>
                </c:pt>
                <c:pt idx="708">
                  <c:v>152.67602760000005</c:v>
                </c:pt>
                <c:pt idx="709">
                  <c:v>148.04496939400005</c:v>
                </c:pt>
                <c:pt idx="710">
                  <c:v>138.57203564800014</c:v>
                </c:pt>
                <c:pt idx="711">
                  <c:v>143.87468856600003</c:v>
                </c:pt>
                <c:pt idx="712">
                  <c:v>143.87468856600003</c:v>
                </c:pt>
                <c:pt idx="713">
                  <c:v>149.39797593300014</c:v>
                </c:pt>
                <c:pt idx="714">
                  <c:v>133.44898649600003</c:v>
                </c:pt>
                <c:pt idx="715">
                  <c:v>143.87468856600003</c:v>
                </c:pt>
                <c:pt idx="716">
                  <c:v>141.78954815200004</c:v>
                </c:pt>
                <c:pt idx="717">
                  <c:v>145.95982898000003</c:v>
                </c:pt>
                <c:pt idx="718">
                  <c:v>143.87468856600003</c:v>
                </c:pt>
                <c:pt idx="719">
                  <c:v>145.95982898000003</c:v>
                </c:pt>
                <c:pt idx="720">
                  <c:v>145.95982898000003</c:v>
                </c:pt>
                <c:pt idx="721">
                  <c:v>129.27870566800004</c:v>
                </c:pt>
                <c:pt idx="722">
                  <c:v>73.151714864000027</c:v>
                </c:pt>
                <c:pt idx="723">
                  <c:v>28.875676920000011</c:v>
                </c:pt>
                <c:pt idx="724">
                  <c:v>50.043369936000019</c:v>
                </c:pt>
                <c:pt idx="725">
                  <c:v>93.831318630000027</c:v>
                </c:pt>
                <c:pt idx="726">
                  <c:v>98.001599458000015</c:v>
                </c:pt>
                <c:pt idx="727">
                  <c:v>77.001805120000029</c:v>
                </c:pt>
                <c:pt idx="728">
                  <c:v>112.5897789640001</c:v>
                </c:pt>
                <c:pt idx="729">
                  <c:v>64.162968671999977</c:v>
                </c:pt>
                <c:pt idx="730">
                  <c:v>104.25702070000003</c:v>
                </c:pt>
                <c:pt idx="731">
                  <c:v>60.152783129999968</c:v>
                </c:pt>
                <c:pt idx="732">
                  <c:v>88.224081923999961</c:v>
                </c:pt>
                <c:pt idx="733">
                  <c:v>83.405616560000013</c:v>
                </c:pt>
                <c:pt idx="734">
                  <c:v>86.218989152999967</c:v>
                </c:pt>
                <c:pt idx="735">
                  <c:v>82.208803610999965</c:v>
                </c:pt>
                <c:pt idx="736">
                  <c:v>95.916459044000021</c:v>
                </c:pt>
                <c:pt idx="737">
                  <c:v>78.198618068999963</c:v>
                </c:pt>
                <c:pt idx="738">
                  <c:v>85.490756974000021</c:v>
                </c:pt>
                <c:pt idx="739">
                  <c:v>82.208803610999965</c:v>
                </c:pt>
                <c:pt idx="740">
                  <c:v>79.235335732000024</c:v>
                </c:pt>
                <c:pt idx="741">
                  <c:v>78.198618068999963</c:v>
                </c:pt>
                <c:pt idx="742">
                  <c:v>95.916459044000021</c:v>
                </c:pt>
                <c:pt idx="743">
                  <c:v>88.552075888000033</c:v>
                </c:pt>
                <c:pt idx="744">
                  <c:v>98.249545778999945</c:v>
                </c:pt>
                <c:pt idx="745">
                  <c:v>93.831318630000027</c:v>
                </c:pt>
                <c:pt idx="746">
                  <c:v>84.213896381999973</c:v>
                </c:pt>
                <c:pt idx="747">
                  <c:v>92.234267465999963</c:v>
                </c:pt>
                <c:pt idx="748">
                  <c:v>76.193525297999969</c:v>
                </c:pt>
                <c:pt idx="749">
                  <c:v>100.08673987200004</c:v>
                </c:pt>
                <c:pt idx="750">
                  <c:v>70.178246984999973</c:v>
                </c:pt>
                <c:pt idx="751">
                  <c:v>100.08673987200004</c:v>
                </c:pt>
                <c:pt idx="752">
                  <c:v>98.249545778999945</c:v>
                </c:pt>
                <c:pt idx="753">
                  <c:v>100.08673987200004</c:v>
                </c:pt>
                <c:pt idx="754">
                  <c:v>95.916459044000021</c:v>
                </c:pt>
                <c:pt idx="755">
                  <c:v>94.239360236999971</c:v>
                </c:pt>
                <c:pt idx="756">
                  <c:v>102.17188028600003</c:v>
                </c:pt>
                <c:pt idx="757">
                  <c:v>87.57589738800003</c:v>
                </c:pt>
                <c:pt idx="758">
                  <c:v>108.42730152800003</c:v>
                </c:pt>
                <c:pt idx="759">
                  <c:v>118.85300359800003</c:v>
                </c:pt>
                <c:pt idx="760">
                  <c:v>114.68272277000004</c:v>
                </c:pt>
                <c:pt idx="761">
                  <c:v>127.19356525400003</c:v>
                </c:pt>
                <c:pt idx="762">
                  <c:v>127.19356525400003</c:v>
                </c:pt>
                <c:pt idx="763">
                  <c:v>120.93814401200002</c:v>
                </c:pt>
                <c:pt idx="764">
                  <c:v>116.29538071799995</c:v>
                </c:pt>
                <c:pt idx="765">
                  <c:v>123.02328442600003</c:v>
                </c:pt>
                <c:pt idx="766">
                  <c:v>112.59758235600002</c:v>
                </c:pt>
                <c:pt idx="767">
                  <c:v>131.36384608200004</c:v>
                </c:pt>
                <c:pt idx="768">
                  <c:v>127.19356525400003</c:v>
                </c:pt>
                <c:pt idx="769">
                  <c:v>110.28010240499994</c:v>
                </c:pt>
                <c:pt idx="770">
                  <c:v>125.10842484000003</c:v>
                </c:pt>
                <c:pt idx="771">
                  <c:v>150.13010980800004</c:v>
                </c:pt>
                <c:pt idx="772">
                  <c:v>112.28519517599995</c:v>
                </c:pt>
                <c:pt idx="773">
                  <c:v>114.68272277000004</c:v>
                </c:pt>
                <c:pt idx="774">
                  <c:v>139.70440773800001</c:v>
                </c:pt>
                <c:pt idx="775">
                  <c:v>112.28519517599995</c:v>
                </c:pt>
                <c:pt idx="776">
                  <c:v>123.10520476800001</c:v>
                </c:pt>
                <c:pt idx="777">
                  <c:v>25.072430521599998</c:v>
                </c:pt>
                <c:pt idx="778">
                  <c:v>21.490654732799999</c:v>
                </c:pt>
                <c:pt idx="779">
                  <c:v>21.490654732799999</c:v>
                </c:pt>
                <c:pt idx="780">
                  <c:v>25.072430521599998</c:v>
                </c:pt>
                <c:pt idx="781">
                  <c:v>21.490654732799999</c:v>
                </c:pt>
                <c:pt idx="782">
                  <c:v>25.072430521599998</c:v>
                </c:pt>
                <c:pt idx="783">
                  <c:v>69.033698878199999</c:v>
                </c:pt>
                <c:pt idx="784">
                  <c:v>108.85485161500011</c:v>
                </c:pt>
                <c:pt idx="785">
                  <c:v>177.11975856000018</c:v>
                </c:pt>
                <c:pt idx="786">
                  <c:v>136.52981389000016</c:v>
                </c:pt>
                <c:pt idx="787">
                  <c:v>121.76983401000014</c:v>
                </c:pt>
                <c:pt idx="788">
                  <c:v>114.38984407000012</c:v>
                </c:pt>
                <c:pt idx="789">
                  <c:v>121.76983401000014</c:v>
                </c:pt>
                <c:pt idx="790">
                  <c:v>115.12496944400002</c:v>
                </c:pt>
                <c:pt idx="791">
                  <c:v>17.738475424000001</c:v>
                </c:pt>
                <c:pt idx="792">
                  <c:v>17.908878944000001</c:v>
                </c:pt>
                <c:pt idx="793">
                  <c:v>25.072430521599998</c:v>
                </c:pt>
                <c:pt idx="794">
                  <c:v>17.908878944000001</c:v>
                </c:pt>
                <c:pt idx="795">
                  <c:v>21.490654732799999</c:v>
                </c:pt>
                <c:pt idx="796">
                  <c:v>14.3271031552</c:v>
                </c:pt>
                <c:pt idx="797">
                  <c:v>21.286170508800001</c:v>
                </c:pt>
                <c:pt idx="798">
                  <c:v>17.787735511999998</c:v>
                </c:pt>
                <c:pt idx="799">
                  <c:v>21.345282614400002</c:v>
                </c:pt>
                <c:pt idx="800">
                  <c:v>21.345282614400002</c:v>
                </c:pt>
                <c:pt idx="801">
                  <c:v>17.738475424000001</c:v>
                </c:pt>
                <c:pt idx="802">
                  <c:v>17.738475424000001</c:v>
                </c:pt>
                <c:pt idx="803">
                  <c:v>153.85367220080002</c:v>
                </c:pt>
                <c:pt idx="804">
                  <c:v>216.47978874000009</c:v>
                </c:pt>
                <c:pt idx="805">
                  <c:v>173.42976359000019</c:v>
                </c:pt>
                <c:pt idx="806">
                  <c:v>184.49974850000021</c:v>
                </c:pt>
                <c:pt idx="807">
                  <c:v>180.80975353000019</c:v>
                </c:pt>
                <c:pt idx="808">
                  <c:v>175.27476107500021</c:v>
                </c:pt>
                <c:pt idx="809">
                  <c:v>177.11975856000018</c:v>
                </c:pt>
                <c:pt idx="810">
                  <c:v>169.73976862000018</c:v>
                </c:pt>
                <c:pt idx="811">
                  <c:v>186.72937741600006</c:v>
                </c:pt>
                <c:pt idx="812">
                  <c:v>190.84503450000003</c:v>
                </c:pt>
                <c:pt idx="813">
                  <c:v>192.27847438800003</c:v>
                </c:pt>
                <c:pt idx="814">
                  <c:v>177.14554266399998</c:v>
                </c:pt>
                <c:pt idx="815">
                  <c:v>150.19865743999998</c:v>
                </c:pt>
                <c:pt idx="816">
                  <c:v>138.18276484479998</c:v>
                </c:pt>
                <c:pt idx="817">
                  <c:v>117.923410176</c:v>
                </c:pt>
                <c:pt idx="818">
                  <c:v>96.757669887999995</c:v>
                </c:pt>
                <c:pt idx="819">
                  <c:v>84.111248166399989</c:v>
                </c:pt>
                <c:pt idx="820">
                  <c:v>78.615606784000008</c:v>
                </c:pt>
                <c:pt idx="821">
                  <c:v>69.544575232</c:v>
                </c:pt>
                <c:pt idx="822">
                  <c:v>69.544575232</c:v>
                </c:pt>
                <c:pt idx="823">
                  <c:v>60.473543680000006</c:v>
                </c:pt>
                <c:pt idx="824">
                  <c:v>57.075489827199988</c:v>
                </c:pt>
                <c:pt idx="825">
                  <c:v>54.426189311999998</c:v>
                </c:pt>
                <c:pt idx="826">
                  <c:v>51.067543529599988</c:v>
                </c:pt>
                <c:pt idx="827">
                  <c:v>60.473543680000006</c:v>
                </c:pt>
                <c:pt idx="828">
                  <c:v>72.095355571199988</c:v>
                </c:pt>
                <c:pt idx="829">
                  <c:v>63.083436124799988</c:v>
                </c:pt>
                <c:pt idx="830">
                  <c:v>78.615606784000008</c:v>
                </c:pt>
                <c:pt idx="831">
                  <c:v>72.568252415999993</c:v>
                </c:pt>
                <c:pt idx="832">
                  <c:v>69.544575232</c:v>
                </c:pt>
                <c:pt idx="833">
                  <c:v>66.520898047999992</c:v>
                </c:pt>
                <c:pt idx="834">
                  <c:v>63.083436124799988</c:v>
                </c:pt>
                <c:pt idx="835">
                  <c:v>72.095355571199988</c:v>
                </c:pt>
                <c:pt idx="836">
                  <c:v>72.095355571199988</c:v>
                </c:pt>
                <c:pt idx="837">
                  <c:v>66.087409273599988</c:v>
                </c:pt>
                <c:pt idx="838">
                  <c:v>66.087409273599988</c:v>
                </c:pt>
                <c:pt idx="839">
                  <c:v>63.083436124799988</c:v>
                </c:pt>
                <c:pt idx="840">
                  <c:v>93.123167612799989</c:v>
                </c:pt>
                <c:pt idx="841">
                  <c:v>81.107275017599989</c:v>
                </c:pt>
                <c:pt idx="842">
                  <c:v>78.615606784000008</c:v>
                </c:pt>
                <c:pt idx="843">
                  <c:v>78.615606784000008</c:v>
                </c:pt>
                <c:pt idx="844">
                  <c:v>75.099328719999988</c:v>
                </c:pt>
                <c:pt idx="845">
                  <c:v>63.497220863999999</c:v>
                </c:pt>
                <c:pt idx="846">
                  <c:v>60.079462975999995</c:v>
                </c:pt>
                <c:pt idx="847">
                  <c:v>62.069833308</c:v>
                </c:pt>
                <c:pt idx="848">
                  <c:v>44.335595219999995</c:v>
                </c:pt>
                <c:pt idx="849">
                  <c:v>35.468476175999996</c:v>
                </c:pt>
                <c:pt idx="850">
                  <c:v>26.601357131999997</c:v>
                </c:pt>
                <c:pt idx="851">
                  <c:v>23.645650784000001</c:v>
                </c:pt>
                <c:pt idx="852">
                  <c:v>20.689944436000001</c:v>
                </c:pt>
                <c:pt idx="853">
                  <c:v>17.734238087999998</c:v>
                </c:pt>
                <c:pt idx="854">
                  <c:v>17.734238087999998</c:v>
                </c:pt>
                <c:pt idx="855">
                  <c:v>17.734238087999998</c:v>
                </c:pt>
                <c:pt idx="856">
                  <c:v>17.734238087999998</c:v>
                </c:pt>
                <c:pt idx="857">
                  <c:v>17.734238087999998</c:v>
                </c:pt>
                <c:pt idx="858">
                  <c:v>15.512466624000002</c:v>
                </c:pt>
                <c:pt idx="859">
                  <c:v>28.618009100799998</c:v>
                </c:pt>
                <c:pt idx="860">
                  <c:v>24.902829716800003</c:v>
                </c:pt>
                <c:pt idx="861">
                  <c:v>71.15094204799999</c:v>
                </c:pt>
                <c:pt idx="862">
                  <c:v>159.28043322880004</c:v>
                </c:pt>
                <c:pt idx="863">
                  <c:v>114.89973299200001</c:v>
                </c:pt>
                <c:pt idx="864">
                  <c:v>99.131113910399975</c:v>
                </c:pt>
                <c:pt idx="865">
                  <c:v>85.715484092000011</c:v>
                </c:pt>
                <c:pt idx="866">
                  <c:v>65.025539656000007</c:v>
                </c:pt>
                <c:pt idx="867">
                  <c:v>47.291301568000002</c:v>
                </c:pt>
                <c:pt idx="868">
                  <c:v>35.468476175999996</c:v>
                </c:pt>
                <c:pt idx="869">
                  <c:v>26.601357131999997</c:v>
                </c:pt>
                <c:pt idx="870">
                  <c:v>23.645650784000001</c:v>
                </c:pt>
                <c:pt idx="871">
                  <c:v>20.689944436000001</c:v>
                </c:pt>
                <c:pt idx="872">
                  <c:v>17.734238087999998</c:v>
                </c:pt>
                <c:pt idx="873">
                  <c:v>17.734238087999998</c:v>
                </c:pt>
                <c:pt idx="874">
                  <c:v>17.734238087999998</c:v>
                </c:pt>
                <c:pt idx="875">
                  <c:v>17.734238087999998</c:v>
                </c:pt>
                <c:pt idx="876">
                  <c:v>17.734238087999998</c:v>
                </c:pt>
                <c:pt idx="877">
                  <c:v>13.819213173600001</c:v>
                </c:pt>
                <c:pt idx="878">
                  <c:v>17.836995600000002</c:v>
                </c:pt>
                <c:pt idx="879">
                  <c:v>17.787735511999998</c:v>
                </c:pt>
                <c:pt idx="880">
                  <c:v>17.787735511999998</c:v>
                </c:pt>
                <c:pt idx="881">
                  <c:v>17.787735511999998</c:v>
                </c:pt>
                <c:pt idx="882">
                  <c:v>17.836995600000002</c:v>
                </c:pt>
                <c:pt idx="883">
                  <c:v>17.836995600000002</c:v>
                </c:pt>
                <c:pt idx="884">
                  <c:v>17.836995600000002</c:v>
                </c:pt>
                <c:pt idx="885">
                  <c:v>17.836995600000002</c:v>
                </c:pt>
                <c:pt idx="886">
                  <c:v>17.836995600000002</c:v>
                </c:pt>
                <c:pt idx="887">
                  <c:v>17.787735511999998</c:v>
                </c:pt>
                <c:pt idx="888">
                  <c:v>17.787735511999998</c:v>
                </c:pt>
                <c:pt idx="889">
                  <c:v>17.787735511999998</c:v>
                </c:pt>
                <c:pt idx="890">
                  <c:v>168.55305719</c:v>
                </c:pt>
                <c:pt idx="891">
                  <c:v>102.13508705919998</c:v>
                </c:pt>
                <c:pt idx="892">
                  <c:v>75.099328719999988</c:v>
                </c:pt>
                <c:pt idx="893">
                  <c:v>87.115221315199975</c:v>
                </c:pt>
                <c:pt idx="894">
                  <c:v>69.091382422399988</c:v>
                </c:pt>
                <c:pt idx="895">
                  <c:v>72.568252415999993</c:v>
                </c:pt>
                <c:pt idx="896">
                  <c:v>72.095355571199988</c:v>
                </c:pt>
                <c:pt idx="897">
                  <c:v>84.111248166399989</c:v>
                </c:pt>
                <c:pt idx="898">
                  <c:v>81.107275017599989</c:v>
                </c:pt>
                <c:pt idx="899">
                  <c:v>66.087409273599988</c:v>
                </c:pt>
                <c:pt idx="900">
                  <c:v>57.075489827199988</c:v>
                </c:pt>
                <c:pt idx="901">
                  <c:v>51.067543529599988</c:v>
                </c:pt>
                <c:pt idx="902">
                  <c:v>51.067543529599988</c:v>
                </c:pt>
                <c:pt idx="903">
                  <c:v>51.067543529599988</c:v>
                </c:pt>
                <c:pt idx="904">
                  <c:v>45.059597231999994</c:v>
                </c:pt>
                <c:pt idx="905">
                  <c:v>45.355157760000004</c:v>
                </c:pt>
                <c:pt idx="906">
                  <c:v>84.662961152000008</c:v>
                </c:pt>
                <c:pt idx="907">
                  <c:v>66.087409273599988</c:v>
                </c:pt>
                <c:pt idx="908">
                  <c:v>72.095355571199988</c:v>
                </c:pt>
                <c:pt idx="909">
                  <c:v>57.075489827199988</c:v>
                </c:pt>
                <c:pt idx="910">
                  <c:v>63.083436124799988</c:v>
                </c:pt>
                <c:pt idx="911">
                  <c:v>60.079462975999995</c:v>
                </c:pt>
                <c:pt idx="912">
                  <c:v>76.848365047999991</c:v>
                </c:pt>
                <c:pt idx="913">
                  <c:v>190.49166259199998</c:v>
                </c:pt>
                <c:pt idx="914">
                  <c:v>178.39695385600001</c:v>
                </c:pt>
                <c:pt idx="915">
                  <c:v>295.57063479999999</c:v>
                </c:pt>
                <c:pt idx="916">
                  <c:v>219.29003986239996</c:v>
                </c:pt>
                <c:pt idx="917">
                  <c:v>156.65243644399999</c:v>
                </c:pt>
                <c:pt idx="918">
                  <c:v>229.79946598400002</c:v>
                </c:pt>
                <c:pt idx="919">
                  <c:v>183.24236207679999</c:v>
                </c:pt>
                <c:pt idx="920">
                  <c:v>151.1838592</c:v>
                </c:pt>
                <c:pt idx="921">
                  <c:v>111.14700650559999</c:v>
                </c:pt>
                <c:pt idx="922">
                  <c:v>146.03648320800002</c:v>
                </c:pt>
                <c:pt idx="923">
                  <c:v>109.36113487599999</c:v>
                </c:pt>
                <c:pt idx="924">
                  <c:v>73.892658699999998</c:v>
                </c:pt>
                <c:pt idx="925">
                  <c:v>50.247007916000001</c:v>
                </c:pt>
                <c:pt idx="926">
                  <c:v>38.424182523999995</c:v>
                </c:pt>
                <c:pt idx="927">
                  <c:v>29.557063479999997</c:v>
                </c:pt>
                <c:pt idx="928">
                  <c:v>23.645650784000001</c:v>
                </c:pt>
                <c:pt idx="929">
                  <c:v>20.689944436000001</c:v>
                </c:pt>
                <c:pt idx="930">
                  <c:v>20.689944436000001</c:v>
                </c:pt>
                <c:pt idx="931">
                  <c:v>17.734238087999998</c:v>
                </c:pt>
                <c:pt idx="932">
                  <c:v>17.734238087999998</c:v>
                </c:pt>
                <c:pt idx="933">
                  <c:v>17.734238087999998</c:v>
                </c:pt>
                <c:pt idx="934">
                  <c:v>16.017884222999999</c:v>
                </c:pt>
                <c:pt idx="935">
                  <c:v>85.854027302399984</c:v>
                </c:pt>
                <c:pt idx="936">
                  <c:v>207.70866684160004</c:v>
                </c:pt>
                <c:pt idx="937">
                  <c:v>150.19865743999998</c:v>
                </c:pt>
                <c:pt idx="938">
                  <c:v>129.17084539839999</c:v>
                </c:pt>
                <c:pt idx="939">
                  <c:v>126.16687224959998</c:v>
                </c:pt>
                <c:pt idx="940">
                  <c:v>93.123167612799989</c:v>
                </c:pt>
                <c:pt idx="941">
                  <c:v>90.119194463999989</c:v>
                </c:pt>
                <c:pt idx="942">
                  <c:v>105.13906020799999</c:v>
                </c:pt>
                <c:pt idx="943">
                  <c:v>84.111248166399989</c:v>
                </c:pt>
                <c:pt idx="944">
                  <c:v>81.107275017599989</c:v>
                </c:pt>
                <c:pt idx="945">
                  <c:v>81.639283968000001</c:v>
                </c:pt>
                <c:pt idx="946">
                  <c:v>93.123167612799989</c:v>
                </c:pt>
                <c:pt idx="947">
                  <c:v>123.16289910079999</c:v>
                </c:pt>
                <c:pt idx="948">
                  <c:v>123.16289910079999</c:v>
                </c:pt>
                <c:pt idx="949">
                  <c:v>111.14700650559999</c:v>
                </c:pt>
                <c:pt idx="950">
                  <c:v>129.17084539839999</c:v>
                </c:pt>
                <c:pt idx="951">
                  <c:v>102.13508705919998</c:v>
                </c:pt>
                <c:pt idx="952">
                  <c:v>93.123167612799989</c:v>
                </c:pt>
                <c:pt idx="953">
                  <c:v>78.103301868799988</c:v>
                </c:pt>
                <c:pt idx="954">
                  <c:v>69.091382422399988</c:v>
                </c:pt>
                <c:pt idx="955">
                  <c:v>81.107275017599989</c:v>
                </c:pt>
                <c:pt idx="956">
                  <c:v>114.15097965439998</c:v>
                </c:pt>
                <c:pt idx="957">
                  <c:v>120.15892595199999</c:v>
                </c:pt>
                <c:pt idx="958">
                  <c:v>117.15495280319998</c:v>
                </c:pt>
                <c:pt idx="959">
                  <c:v>81.107275017599989</c:v>
                </c:pt>
                <c:pt idx="960">
                  <c:v>99.131113910399975</c:v>
                </c:pt>
                <c:pt idx="961">
                  <c:v>84.662961152000008</c:v>
                </c:pt>
                <c:pt idx="962">
                  <c:v>102.13508705919998</c:v>
                </c:pt>
                <c:pt idx="963">
                  <c:v>212.81085705599997</c:v>
                </c:pt>
                <c:pt idx="964">
                  <c:v>147.19468429119996</c:v>
                </c:pt>
                <c:pt idx="965">
                  <c:v>153.20263058879999</c:v>
                </c:pt>
                <c:pt idx="966">
                  <c:v>166.30224512000001</c:v>
                </c:pt>
                <c:pt idx="967">
                  <c:v>144.19071114239998</c:v>
                </c:pt>
                <c:pt idx="968">
                  <c:v>108.14303335679999</c:v>
                </c:pt>
                <c:pt idx="969">
                  <c:v>117.15495280319998</c:v>
                </c:pt>
                <c:pt idx="970">
                  <c:v>114.15097965439998</c:v>
                </c:pt>
                <c:pt idx="971">
                  <c:v>123.97076454399999</c:v>
                </c:pt>
                <c:pt idx="972">
                  <c:v>90.119194463999989</c:v>
                </c:pt>
                <c:pt idx="973">
                  <c:v>69.091382422399988</c:v>
                </c:pt>
                <c:pt idx="974">
                  <c:v>57.075489827199988</c:v>
                </c:pt>
                <c:pt idx="975">
                  <c:v>75.099328719999988</c:v>
                </c:pt>
                <c:pt idx="976">
                  <c:v>87.115221315199975</c:v>
                </c:pt>
                <c:pt idx="977">
                  <c:v>138.918198356</c:v>
                </c:pt>
                <c:pt idx="978">
                  <c:v>270.35758339199992</c:v>
                </c:pt>
                <c:pt idx="979">
                  <c:v>225.29798615999997</c:v>
                </c:pt>
                <c:pt idx="980">
                  <c:v>181.42063104000002</c:v>
                </c:pt>
                <c:pt idx="981">
                  <c:v>144.19071114239998</c:v>
                </c:pt>
                <c:pt idx="982">
                  <c:v>123.16289910079999</c:v>
                </c:pt>
                <c:pt idx="983">
                  <c:v>90.119194463999989</c:v>
                </c:pt>
                <c:pt idx="984">
                  <c:v>72.568252415999993</c:v>
                </c:pt>
                <c:pt idx="985">
                  <c:v>60.079462975999995</c:v>
                </c:pt>
                <c:pt idx="986">
                  <c:v>63.083436124799988</c:v>
                </c:pt>
                <c:pt idx="987">
                  <c:v>87.115221315199975</c:v>
                </c:pt>
                <c:pt idx="988">
                  <c:v>87.115221315199975</c:v>
                </c:pt>
                <c:pt idx="989">
                  <c:v>81.107275017599989</c:v>
                </c:pt>
                <c:pt idx="990">
                  <c:v>69.091382422399988</c:v>
                </c:pt>
                <c:pt idx="991">
                  <c:v>75.099328719999988</c:v>
                </c:pt>
                <c:pt idx="992">
                  <c:v>78.103301868799988</c:v>
                </c:pt>
                <c:pt idx="993">
                  <c:v>66.087409273599988</c:v>
                </c:pt>
                <c:pt idx="994">
                  <c:v>60.079462975999995</c:v>
                </c:pt>
                <c:pt idx="995">
                  <c:v>51.067543529599988</c:v>
                </c:pt>
                <c:pt idx="996">
                  <c:v>69.091382422399988</c:v>
                </c:pt>
                <c:pt idx="997">
                  <c:v>192.12091261999998</c:v>
                </c:pt>
                <c:pt idx="998">
                  <c:v>162.21455003519998</c:v>
                </c:pt>
                <c:pt idx="999">
                  <c:v>150.19865743999998</c:v>
                </c:pt>
                <c:pt idx="1000">
                  <c:v>123.16289910079999</c:v>
                </c:pt>
                <c:pt idx="1001">
                  <c:v>105.13906020799999</c:v>
                </c:pt>
                <c:pt idx="1002">
                  <c:v>111.14700650559999</c:v>
                </c:pt>
                <c:pt idx="1003">
                  <c:v>87.115221315199975</c:v>
                </c:pt>
                <c:pt idx="1004">
                  <c:v>84.111248166399989</c:v>
                </c:pt>
                <c:pt idx="1005">
                  <c:v>72.095355571199988</c:v>
                </c:pt>
                <c:pt idx="1006">
                  <c:v>57.075489827199988</c:v>
                </c:pt>
                <c:pt idx="1007">
                  <c:v>48.063570380799995</c:v>
                </c:pt>
                <c:pt idx="1008">
                  <c:v>48.378834943999998</c:v>
                </c:pt>
                <c:pt idx="1009">
                  <c:v>67.981246003999999</c:v>
                </c:pt>
                <c:pt idx="1010">
                  <c:v>50.247007916000001</c:v>
                </c:pt>
                <c:pt idx="1011">
                  <c:v>38.424182523999995</c:v>
                </c:pt>
                <c:pt idx="1012">
                  <c:v>79.804071395999998</c:v>
                </c:pt>
                <c:pt idx="1013">
                  <c:v>174.23044263039995</c:v>
                </c:pt>
                <c:pt idx="1014">
                  <c:v>180.23838892799998</c:v>
                </c:pt>
                <c:pt idx="1015">
                  <c:v>138.18276484479998</c:v>
                </c:pt>
                <c:pt idx="1016">
                  <c:v>123.97076454399999</c:v>
                </c:pt>
                <c:pt idx="1017">
                  <c:v>108.852378624</c:v>
                </c:pt>
                <c:pt idx="1018">
                  <c:v>78.103301868799988</c:v>
                </c:pt>
                <c:pt idx="1019">
                  <c:v>51.872691888000006</c:v>
                </c:pt>
                <c:pt idx="1020">
                  <c:v>104.31177372000002</c:v>
                </c:pt>
                <c:pt idx="1021">
                  <c:v>161.2992046176</c:v>
                </c:pt>
                <c:pt idx="1022">
                  <c:v>89.410091760000014</c:v>
                </c:pt>
                <c:pt idx="1023">
                  <c:v>85.715484092000011</c:v>
                </c:pt>
                <c:pt idx="1024">
                  <c:v>94.582603136000003</c:v>
                </c:pt>
                <c:pt idx="1025">
                  <c:v>82.759777744000004</c:v>
                </c:pt>
                <c:pt idx="1026">
                  <c:v>186.14959948800004</c:v>
                </c:pt>
                <c:pt idx="1027">
                  <c:v>155.2124421792</c:v>
                </c:pt>
                <c:pt idx="1028">
                  <c:v>74.927221616000011</c:v>
                </c:pt>
                <c:pt idx="1029">
                  <c:v>101.33143732800001</c:v>
                </c:pt>
                <c:pt idx="1030">
                  <c:v>73.276907600000001</c:v>
                </c:pt>
                <c:pt idx="1031">
                  <c:v>66.281772967999999</c:v>
                </c:pt>
                <c:pt idx="1032">
                  <c:v>63.941817719999996</c:v>
                </c:pt>
                <c:pt idx="1033">
                  <c:v>76.848365047999991</c:v>
                </c:pt>
                <c:pt idx="1034">
                  <c:v>73.892658699999998</c:v>
                </c:pt>
                <c:pt idx="1035">
                  <c:v>109.36113487599999</c:v>
                </c:pt>
                <c:pt idx="1036">
                  <c:v>41.035068256000002</c:v>
                </c:pt>
                <c:pt idx="1037">
                  <c:v>115.27254757200001</c:v>
                </c:pt>
                <c:pt idx="1038">
                  <c:v>217.174532736</c:v>
                </c:pt>
                <c:pt idx="1039">
                  <c:v>248.10990560640002</c:v>
                </c:pt>
                <c:pt idx="1040">
                  <c:v>221.67601256</c:v>
                </c:pt>
                <c:pt idx="1041">
                  <c:v>135.44536215200003</c:v>
                </c:pt>
                <c:pt idx="1042">
                  <c:v>103.44972217999999</c:v>
                </c:pt>
                <c:pt idx="1043">
                  <c:v>129.17084539839999</c:v>
                </c:pt>
                <c:pt idx="1044">
                  <c:v>123.16289910079999</c:v>
                </c:pt>
                <c:pt idx="1045">
                  <c:v>139.99553608319999</c:v>
                </c:pt>
                <c:pt idx="1046">
                  <c:v>133.04179609599998</c:v>
                </c:pt>
                <c:pt idx="1047">
                  <c:v>58.621526080000002</c:v>
                </c:pt>
                <c:pt idx="1048">
                  <c:v>94.344817795200001</c:v>
                </c:pt>
                <c:pt idx="1049">
                  <c:v>82.85839898799999</c:v>
                </c:pt>
                <c:pt idx="1050">
                  <c:v>146.03648320800002</c:v>
                </c:pt>
                <c:pt idx="1051">
                  <c:v>61.552602384000004</c:v>
                </c:pt>
                <c:pt idx="1052">
                  <c:v>166.89883795200004</c:v>
                </c:pt>
                <c:pt idx="1053">
                  <c:v>90.119194463999989</c:v>
                </c:pt>
                <c:pt idx="1054">
                  <c:v>61.035371460000007</c:v>
                </c:pt>
                <c:pt idx="1055">
                  <c:v>46.109059456000004</c:v>
                </c:pt>
                <c:pt idx="1056">
                  <c:v>158.2558233984</c:v>
                </c:pt>
                <c:pt idx="1057">
                  <c:v>183.78511526400001</c:v>
                </c:pt>
                <c:pt idx="1058">
                  <c:v>172.80457673600003</c:v>
                </c:pt>
                <c:pt idx="1059">
                  <c:v>257.29916136960003</c:v>
                </c:pt>
                <c:pt idx="1060">
                  <c:v>163.278567936</c:v>
                </c:pt>
                <c:pt idx="1061">
                  <c:v>105.82870144</c:v>
                </c:pt>
                <c:pt idx="1062">
                  <c:v>71.528073408000012</c:v>
                </c:pt>
                <c:pt idx="1063">
                  <c:v>127.09537296399999</c:v>
                </c:pt>
                <c:pt idx="1064">
                  <c:v>149.1256797408</c:v>
                </c:pt>
                <c:pt idx="1065">
                  <c:v>147.7853174</c:v>
                </c:pt>
                <c:pt idx="1066">
                  <c:v>34.581794592000008</c:v>
                </c:pt>
                <c:pt idx="1067">
                  <c:v>46.901758489599999</c:v>
                </c:pt>
                <c:pt idx="1068">
                  <c:v>48.813542175999999</c:v>
                </c:pt>
                <c:pt idx="1069">
                  <c:v>75.122273889599995</c:v>
                </c:pt>
                <c:pt idx="1070">
                  <c:v>147.97388590080001</c:v>
                </c:pt>
                <c:pt idx="1071">
                  <c:v>22.05602048099999</c:v>
                </c:pt>
                <c:pt idx="1072">
                  <c:v>115.45588732800003</c:v>
                </c:pt>
                <c:pt idx="1073">
                  <c:v>73.616393938000058</c:v>
                </c:pt>
                <c:pt idx="1074">
                  <c:v>90.686050376999972</c:v>
                </c:pt>
                <c:pt idx="1075">
                  <c:v>22.05602048099999</c:v>
                </c:pt>
                <c:pt idx="1076">
                  <c:v>38.096762648999984</c:v>
                </c:pt>
                <c:pt idx="1077">
                  <c:v>14.035649396999993</c:v>
                </c:pt>
                <c:pt idx="1078">
                  <c:v>26.066206022999985</c:v>
                </c:pt>
                <c:pt idx="1079">
                  <c:v>20.050927709999993</c:v>
                </c:pt>
                <c:pt idx="1080">
                  <c:v>27.106825382000007</c:v>
                </c:pt>
                <c:pt idx="1081">
                  <c:v>62.790453653000057</c:v>
                </c:pt>
                <c:pt idx="1082">
                  <c:v>52.128510350000013</c:v>
                </c:pt>
                <c:pt idx="1083">
                  <c:v>41.702808280000006</c:v>
                </c:pt>
                <c:pt idx="1084">
                  <c:v>150.72915648000003</c:v>
                </c:pt>
                <c:pt idx="1085">
                  <c:v>88.360767033999963</c:v>
                </c:pt>
                <c:pt idx="1086">
                  <c:v>50.043369936000019</c:v>
                </c:pt>
                <c:pt idx="1087">
                  <c:v>69.602306700000014</c:v>
                </c:pt>
                <c:pt idx="1088">
                  <c:v>62.866599600000015</c:v>
                </c:pt>
                <c:pt idx="1089">
                  <c:v>7.215992958000002</c:v>
                </c:pt>
                <c:pt idx="1090">
                  <c:v>54.213650764000015</c:v>
                </c:pt>
                <c:pt idx="1091">
                  <c:v>163.53633183999997</c:v>
                </c:pt>
                <c:pt idx="1092">
                  <c:v>47.958229522000011</c:v>
                </c:pt>
                <c:pt idx="1093">
                  <c:v>52.128510350000013</c:v>
                </c:pt>
                <c:pt idx="1094">
                  <c:v>101.02390141200003</c:v>
                </c:pt>
                <c:pt idx="1095">
                  <c:v>179.61930305200011</c:v>
                </c:pt>
                <c:pt idx="1096">
                  <c:v>54.12970142500005</c:v>
                </c:pt>
                <c:pt idx="1097">
                  <c:v>163.53633183999997</c:v>
                </c:pt>
                <c:pt idx="1098">
                  <c:v>75.781581995000067</c:v>
                </c:pt>
                <c:pt idx="1099">
                  <c:v>153.30310795800003</c:v>
                </c:pt>
                <c:pt idx="1100">
                  <c:v>91.354851147000048</c:v>
                </c:pt>
                <c:pt idx="1101">
                  <c:v>148.14300186000006</c:v>
                </c:pt>
                <c:pt idx="1102">
                  <c:v>258.86311322200015</c:v>
                </c:pt>
                <c:pt idx="1103">
                  <c:v>127.48254225800002</c:v>
                </c:pt>
                <c:pt idx="1104">
                  <c:v>26.066206022999985</c:v>
                </c:pt>
                <c:pt idx="1105">
                  <c:v>22.05602048099999</c:v>
                </c:pt>
                <c:pt idx="1106">
                  <c:v>22.05602048099999</c:v>
                </c:pt>
                <c:pt idx="1107">
                  <c:v>26.066206022999985</c:v>
                </c:pt>
                <c:pt idx="1108">
                  <c:v>20.050927709999993</c:v>
                </c:pt>
                <c:pt idx="1109">
                  <c:v>20.050927709999993</c:v>
                </c:pt>
                <c:pt idx="1110">
                  <c:v>22.05602048099999</c:v>
                </c:pt>
                <c:pt idx="1111">
                  <c:v>20.050927709999993</c:v>
                </c:pt>
                <c:pt idx="1112">
                  <c:v>20.050927709999993</c:v>
                </c:pt>
                <c:pt idx="1113">
                  <c:v>37.532527452000011</c:v>
                </c:pt>
                <c:pt idx="1114">
                  <c:v>64.639352834000022</c:v>
                </c:pt>
                <c:pt idx="1115">
                  <c:v>51.964513368000041</c:v>
                </c:pt>
                <c:pt idx="1116">
                  <c:v>39.617667866000012</c:v>
                </c:pt>
                <c:pt idx="1117">
                  <c:v>20.050927709999993</c:v>
                </c:pt>
                <c:pt idx="1118">
                  <c:v>25.02168496800001</c:v>
                </c:pt>
                <c:pt idx="1119">
                  <c:v>130.21586720799996</c:v>
                </c:pt>
                <c:pt idx="1120">
                  <c:v>148.21700387200002</c:v>
                </c:pt>
                <c:pt idx="1121">
                  <c:v>87.973239065599998</c:v>
                </c:pt>
                <c:pt idx="1122">
                  <c:v>205.11178095920002</c:v>
                </c:pt>
                <c:pt idx="1123">
                  <c:v>91.115140460799992</c:v>
                </c:pt>
                <c:pt idx="1124">
                  <c:v>247.9092948736</c:v>
                </c:pt>
                <c:pt idx="1125">
                  <c:v>129.81791677600003</c:v>
                </c:pt>
                <c:pt idx="1126">
                  <c:v>6.2049866496000003</c:v>
                </c:pt>
                <c:pt idx="1127">
                  <c:v>92.29659790880001</c:v>
                </c:pt>
                <c:pt idx="1128">
                  <c:v>215.03654455399999</c:v>
                </c:pt>
                <c:pt idx="1129">
                  <c:v>243.43138242240002</c:v>
                </c:pt>
                <c:pt idx="1130">
                  <c:v>181.74508348640003</c:v>
                </c:pt>
                <c:pt idx="1131">
                  <c:v>129.81791677600003</c:v>
                </c:pt>
                <c:pt idx="1132">
                  <c:v>170.73211156920001</c:v>
                </c:pt>
                <c:pt idx="1133">
                  <c:v>310.13762522960002</c:v>
                </c:pt>
                <c:pt idx="1134">
                  <c:v>228.6664586462</c:v>
                </c:pt>
                <c:pt idx="1135">
                  <c:v>133.67093490240001</c:v>
                </c:pt>
                <c:pt idx="1136">
                  <c:v>6.1261705088000005</c:v>
                </c:pt>
                <c:pt idx="1137">
                  <c:v>105.48477304320001</c:v>
                </c:pt>
                <c:pt idx="1138">
                  <c:v>262.98551953599997</c:v>
                </c:pt>
                <c:pt idx="1139">
                  <c:v>216.04232959400005</c:v>
                </c:pt>
                <c:pt idx="1140">
                  <c:v>247.649014704</c:v>
                </c:pt>
                <c:pt idx="1141">
                  <c:v>206.87168496800001</c:v>
                </c:pt>
                <c:pt idx="1142">
                  <c:v>195.73046209200001</c:v>
                </c:pt>
                <c:pt idx="1143">
                  <c:v>91.115140460799992</c:v>
                </c:pt>
                <c:pt idx="1144">
                  <c:v>100.60888550140002</c:v>
                </c:pt>
                <c:pt idx="1145">
                  <c:v>3.1024933248000002</c:v>
                </c:pt>
                <c:pt idx="1146">
                  <c:v>69.121830694399989</c:v>
                </c:pt>
                <c:pt idx="1147">
                  <c:v>165.49734797439999</c:v>
                </c:pt>
                <c:pt idx="1148">
                  <c:v>325.63168139520002</c:v>
                </c:pt>
                <c:pt idx="1149">
                  <c:v>254.01535557120002</c:v>
                </c:pt>
                <c:pt idx="1150">
                  <c:v>89.113956601600009</c:v>
                </c:pt>
                <c:pt idx="1151">
                  <c:v>111.392445752</c:v>
                </c:pt>
                <c:pt idx="1152">
                  <c:v>227.80854123519998</c:v>
                </c:pt>
                <c:pt idx="1153">
                  <c:v>84.831337670400004</c:v>
                </c:pt>
                <c:pt idx="1154">
                  <c:v>43.434906547200008</c:v>
                </c:pt>
                <c:pt idx="1155">
                  <c:v>123.32702093720002</c:v>
                </c:pt>
                <c:pt idx="1156">
                  <c:v>195.18701736439999</c:v>
                </c:pt>
                <c:pt idx="1157">
                  <c:v>331.66243503359999</c:v>
                </c:pt>
                <c:pt idx="1158">
                  <c:v>305.94905080640001</c:v>
                </c:pt>
                <c:pt idx="1159">
                  <c:v>170.89915624600002</c:v>
                </c:pt>
                <c:pt idx="1160">
                  <c:v>114.57508705920002</c:v>
                </c:pt>
                <c:pt idx="1161">
                  <c:v>150.56811169620002</c:v>
                </c:pt>
                <c:pt idx="1162">
                  <c:v>135.42952004400001</c:v>
                </c:pt>
                <c:pt idx="1163">
                  <c:v>111.76884580279999</c:v>
                </c:pt>
                <c:pt idx="1164">
                  <c:v>6.2838027904000002</c:v>
                </c:pt>
                <c:pt idx="1165">
                  <c:v>65.566144559999998</c:v>
                </c:pt>
                <c:pt idx="1166">
                  <c:v>47.128520928</c:v>
                </c:pt>
                <c:pt idx="1167">
                  <c:v>40.588565680000002</c:v>
                </c:pt>
                <c:pt idx="1168">
                  <c:v>31.024933248000004</c:v>
                </c:pt>
                <c:pt idx="1169">
                  <c:v>40.588565680000002</c:v>
                </c:pt>
                <c:pt idx="1170">
                  <c:v>31.221973600000002</c:v>
                </c:pt>
                <c:pt idx="1171">
                  <c:v>21.855381520000002</c:v>
                </c:pt>
                <c:pt idx="1172">
                  <c:v>40.588565680000002</c:v>
                </c:pt>
                <c:pt idx="1173">
                  <c:v>24.819946598400001</c:v>
                </c:pt>
                <c:pt idx="1174">
                  <c:v>21.717453273600004</c:v>
                </c:pt>
                <c:pt idx="1175">
                  <c:v>147.92935473899999</c:v>
                </c:pt>
                <c:pt idx="1176">
                  <c:v>40.588565680000002</c:v>
                </c:pt>
                <c:pt idx="1177">
                  <c:v>37.466368320000001</c:v>
                </c:pt>
                <c:pt idx="1178">
                  <c:v>66.395821165800001</c:v>
                </c:pt>
                <c:pt idx="1179">
                  <c:v>150.25363901279999</c:v>
                </c:pt>
                <c:pt idx="1180">
                  <c:v>25.135211161600001</c:v>
                </c:pt>
                <c:pt idx="1181">
                  <c:v>34.127426572800005</c:v>
                </c:pt>
                <c:pt idx="1182">
                  <c:v>43.434906547200008</c:v>
                </c:pt>
                <c:pt idx="1183">
                  <c:v>34.560915347199995</c:v>
                </c:pt>
                <c:pt idx="1184">
                  <c:v>56.554225113600005</c:v>
                </c:pt>
                <c:pt idx="1185">
                  <c:v>69.557526935600009</c:v>
                </c:pt>
                <c:pt idx="1186">
                  <c:v>62.838027904</c:v>
                </c:pt>
                <c:pt idx="1187">
                  <c:v>59.696126508799999</c:v>
                </c:pt>
                <c:pt idx="1188">
                  <c:v>70.939272404000008</c:v>
                </c:pt>
                <c:pt idx="1189">
                  <c:v>73.682267425800006</c:v>
                </c:pt>
                <c:pt idx="1190">
                  <c:v>60.072409626200006</c:v>
                </c:pt>
                <c:pt idx="1191">
                  <c:v>60.072409626200006</c:v>
                </c:pt>
                <c:pt idx="1192">
                  <c:v>63.652826144000009</c:v>
                </c:pt>
                <c:pt idx="1193">
                  <c:v>201.00753638400002</c:v>
                </c:pt>
                <c:pt idx="1194">
                  <c:v>125.75598289800001</c:v>
                </c:pt>
                <c:pt idx="1195">
                  <c:v>185.26225376959999</c:v>
                </c:pt>
                <c:pt idx="1196">
                  <c:v>209.04854123519999</c:v>
                </c:pt>
                <c:pt idx="1197">
                  <c:v>242.72264488000002</c:v>
                </c:pt>
                <c:pt idx="1198">
                  <c:v>122.53147051600001</c:v>
                </c:pt>
                <c:pt idx="1199">
                  <c:v>155.4879629852</c:v>
                </c:pt>
                <c:pt idx="1200">
                  <c:v>43.434906547200008</c:v>
                </c:pt>
                <c:pt idx="1201">
                  <c:v>56.554225113600005</c:v>
                </c:pt>
                <c:pt idx="1202">
                  <c:v>149.29060429240002</c:v>
                </c:pt>
                <c:pt idx="1203">
                  <c:v>202.51577432159999</c:v>
                </c:pt>
                <c:pt idx="1204">
                  <c:v>202.51577432159999</c:v>
                </c:pt>
                <c:pt idx="1205">
                  <c:v>202.51577432159999</c:v>
                </c:pt>
                <c:pt idx="1206">
                  <c:v>202.51577432159999</c:v>
                </c:pt>
                <c:pt idx="1207">
                  <c:v>202.51577432159999</c:v>
                </c:pt>
                <c:pt idx="1208">
                  <c:v>202.51577432159999</c:v>
                </c:pt>
                <c:pt idx="1209">
                  <c:v>176.39955248000001</c:v>
                </c:pt>
                <c:pt idx="1210">
                  <c:v>133.16362232520001</c:v>
                </c:pt>
                <c:pt idx="1211">
                  <c:v>88.312639849999996</c:v>
                </c:pt>
                <c:pt idx="1212">
                  <c:v>37.737847392000006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FB-4C32-885E-B9374EEEE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179728"/>
        <c:axId val="622180208"/>
      </c:scatterChart>
      <c:scatterChart>
        <c:scatterStyle val="smoothMarker"/>
        <c:varyColors val="0"/>
        <c:ser>
          <c:idx val="1"/>
          <c:order val="1"/>
          <c:tx>
            <c:v>Mapa motoru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NRTC!$J$4:$J$10000</c:f>
              <c:numCache>
                <c:formatCode>0.00</c:formatCode>
                <c:ptCount val="9997"/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</c:numCache>
            </c:numRef>
          </c:xVal>
          <c:yVal>
            <c:numRef>
              <c:f>NRTC!$K$4:$K$10000</c:f>
              <c:numCache>
                <c:formatCode>0.00</c:formatCode>
                <c:ptCount val="9997"/>
                <c:pt idx="3">
                  <c:v>290</c:v>
                </c:pt>
                <c:pt idx="4">
                  <c:v>300</c:v>
                </c:pt>
                <c:pt idx="5">
                  <c:v>320</c:v>
                </c:pt>
                <c:pt idx="6">
                  <c:v>350</c:v>
                </c:pt>
                <c:pt idx="7">
                  <c:v>360</c:v>
                </c:pt>
                <c:pt idx="8">
                  <c:v>360</c:v>
                </c:pt>
                <c:pt idx="9">
                  <c:v>358</c:v>
                </c:pt>
                <c:pt idx="10">
                  <c:v>350</c:v>
                </c:pt>
                <c:pt idx="11">
                  <c:v>333</c:v>
                </c:pt>
                <c:pt idx="12">
                  <c:v>316</c:v>
                </c:pt>
                <c:pt idx="13">
                  <c:v>300</c:v>
                </c:pt>
                <c:pt idx="14">
                  <c:v>280</c:v>
                </c:pt>
                <c:pt idx="15">
                  <c:v>245</c:v>
                </c:pt>
                <c:pt idx="16">
                  <c:v>180</c:v>
                </c:pt>
                <c:pt idx="17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FB-4C32-885E-B9374EEEE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179728"/>
        <c:axId val="622180208"/>
      </c:scatterChart>
      <c:valAx>
        <c:axId val="62217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n [1/min]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2180208"/>
        <c:crosses val="autoZero"/>
        <c:crossBetween val="midCat"/>
      </c:valAx>
      <c:valAx>
        <c:axId val="62218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M[Nm]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2179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Body zkoušebního cyklu NRTC pro motory typu A + mapovací křivka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NRTC!$J$4:$J$10000</c:f>
              <c:numCache>
                <c:formatCode>0.00</c:formatCode>
                <c:ptCount val="9997"/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</c:numCache>
            </c:numRef>
          </c:xVal>
          <c:yVal>
            <c:numRef>
              <c:f>NRTC!$K$4:$K$10000</c:f>
              <c:numCache>
                <c:formatCode>0.00</c:formatCode>
                <c:ptCount val="9997"/>
                <c:pt idx="3">
                  <c:v>290</c:v>
                </c:pt>
                <c:pt idx="4">
                  <c:v>300</c:v>
                </c:pt>
                <c:pt idx="5">
                  <c:v>320</c:v>
                </c:pt>
                <c:pt idx="6">
                  <c:v>350</c:v>
                </c:pt>
                <c:pt idx="7">
                  <c:v>360</c:v>
                </c:pt>
                <c:pt idx="8">
                  <c:v>360</c:v>
                </c:pt>
                <c:pt idx="9">
                  <c:v>358</c:v>
                </c:pt>
                <c:pt idx="10">
                  <c:v>350</c:v>
                </c:pt>
                <c:pt idx="11">
                  <c:v>333</c:v>
                </c:pt>
                <c:pt idx="12">
                  <c:v>316</c:v>
                </c:pt>
                <c:pt idx="13">
                  <c:v>300</c:v>
                </c:pt>
                <c:pt idx="14">
                  <c:v>280</c:v>
                </c:pt>
                <c:pt idx="15">
                  <c:v>245</c:v>
                </c:pt>
                <c:pt idx="16">
                  <c:v>180</c:v>
                </c:pt>
                <c:pt idx="17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DE-4DA3-9F36-AF00557CB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619119"/>
        <c:axId val="1521606159"/>
      </c:scatterChart>
      <c:scatterChart>
        <c:scatterStyle val="lineMarker"/>
        <c:varyColors val="0"/>
        <c:ser>
          <c:idx val="0"/>
          <c:order val="0"/>
          <c:tx>
            <c:v>NRTC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NRTC!$E$4:$E$1241</c:f>
              <c:numCache>
                <c:formatCode>0.00</c:formatCode>
                <c:ptCount val="1238"/>
                <c:pt idx="0">
                  <c:v>700</c:v>
                </c:pt>
                <c:pt idx="1">
                  <c:v>700</c:v>
                </c:pt>
                <c:pt idx="2">
                  <c:v>700</c:v>
                </c:pt>
                <c:pt idx="3">
                  <c:v>700</c:v>
                </c:pt>
                <c:pt idx="4">
                  <c:v>700</c:v>
                </c:pt>
                <c:pt idx="5">
                  <c:v>700</c:v>
                </c:pt>
                <c:pt idx="6">
                  <c:v>700</c:v>
                </c:pt>
                <c:pt idx="7">
                  <c:v>700</c:v>
                </c:pt>
                <c:pt idx="8">
                  <c:v>700</c:v>
                </c:pt>
                <c:pt idx="9">
                  <c:v>700</c:v>
                </c:pt>
                <c:pt idx="10">
                  <c:v>700</c:v>
                </c:pt>
                <c:pt idx="11">
                  <c:v>700</c:v>
                </c:pt>
                <c:pt idx="12">
                  <c:v>700</c:v>
                </c:pt>
                <c:pt idx="13">
                  <c:v>700</c:v>
                </c:pt>
                <c:pt idx="14">
                  <c:v>700</c:v>
                </c:pt>
                <c:pt idx="15">
                  <c:v>700</c:v>
                </c:pt>
                <c:pt idx="16">
                  <c:v>700</c:v>
                </c:pt>
                <c:pt idx="17">
                  <c:v>700</c:v>
                </c:pt>
                <c:pt idx="18">
                  <c:v>700</c:v>
                </c:pt>
                <c:pt idx="19">
                  <c:v>700</c:v>
                </c:pt>
                <c:pt idx="20">
                  <c:v>700</c:v>
                </c:pt>
                <c:pt idx="21">
                  <c:v>700</c:v>
                </c:pt>
                <c:pt idx="22">
                  <c:v>700</c:v>
                </c:pt>
                <c:pt idx="23">
                  <c:v>715.35419525692282</c:v>
                </c:pt>
                <c:pt idx="24">
                  <c:v>715.35419525692282</c:v>
                </c:pt>
                <c:pt idx="25">
                  <c:v>715.35419525692282</c:v>
                </c:pt>
                <c:pt idx="26">
                  <c:v>715.35419525692282</c:v>
                </c:pt>
                <c:pt idx="27">
                  <c:v>715.35419525692282</c:v>
                </c:pt>
                <c:pt idx="28">
                  <c:v>715.35419525692282</c:v>
                </c:pt>
                <c:pt idx="29">
                  <c:v>715.35419525692282</c:v>
                </c:pt>
                <c:pt idx="30">
                  <c:v>715.35419525692282</c:v>
                </c:pt>
                <c:pt idx="31">
                  <c:v>730.70839051384564</c:v>
                </c:pt>
                <c:pt idx="32">
                  <c:v>761.41678102769129</c:v>
                </c:pt>
                <c:pt idx="33">
                  <c:v>807.47936679845964</c:v>
                </c:pt>
                <c:pt idx="34">
                  <c:v>838.18775731230528</c:v>
                </c:pt>
                <c:pt idx="35">
                  <c:v>961.02131936768774</c:v>
                </c:pt>
                <c:pt idx="36">
                  <c:v>1206.6884434784527</c:v>
                </c:pt>
                <c:pt idx="37">
                  <c:v>1575.1891296446001</c:v>
                </c:pt>
                <c:pt idx="38">
                  <c:v>1375.5845913046037</c:v>
                </c:pt>
                <c:pt idx="39">
                  <c:v>1175.980052964607</c:v>
                </c:pt>
                <c:pt idx="40">
                  <c:v>1037.7922956523018</c:v>
                </c:pt>
                <c:pt idx="41">
                  <c:v>1206.6884434784527</c:v>
                </c:pt>
                <c:pt idx="42">
                  <c:v>1928.3356205538248</c:v>
                </c:pt>
                <c:pt idx="43">
                  <c:v>2312.1905019768947</c:v>
                </c:pt>
                <c:pt idx="44">
                  <c:v>2204.7111351784351</c:v>
                </c:pt>
                <c:pt idx="45">
                  <c:v>2296.8363067199721</c:v>
                </c:pt>
                <c:pt idx="46">
                  <c:v>2296.8363067199721</c:v>
                </c:pt>
                <c:pt idx="47">
                  <c:v>2174.0027446645895</c:v>
                </c:pt>
                <c:pt idx="48">
                  <c:v>2250.7737209492034</c:v>
                </c:pt>
                <c:pt idx="49">
                  <c:v>2266.1279162061264</c:v>
                </c:pt>
                <c:pt idx="50">
                  <c:v>2266.1279162061264</c:v>
                </c:pt>
                <c:pt idx="51">
                  <c:v>2266.1279162061264</c:v>
                </c:pt>
                <c:pt idx="52">
                  <c:v>2266.1279162061264</c:v>
                </c:pt>
                <c:pt idx="53">
                  <c:v>2266.1279162061264</c:v>
                </c:pt>
                <c:pt idx="54">
                  <c:v>2066.52337786613</c:v>
                </c:pt>
                <c:pt idx="55">
                  <c:v>1959.0440110676702</c:v>
                </c:pt>
                <c:pt idx="56">
                  <c:v>1421.6471770753719</c:v>
                </c:pt>
                <c:pt idx="57">
                  <c:v>1053.1464909092247</c:v>
                </c:pt>
                <c:pt idx="58">
                  <c:v>715.35419525692282</c:v>
                </c:pt>
                <c:pt idx="59">
                  <c:v>715.35419525692282</c:v>
                </c:pt>
                <c:pt idx="60">
                  <c:v>715.35419525692282</c:v>
                </c:pt>
                <c:pt idx="61">
                  <c:v>715.35419525692282</c:v>
                </c:pt>
                <c:pt idx="62">
                  <c:v>715.35419525692282</c:v>
                </c:pt>
                <c:pt idx="63">
                  <c:v>715.35419525692282</c:v>
                </c:pt>
                <c:pt idx="64">
                  <c:v>715.35419525692282</c:v>
                </c:pt>
                <c:pt idx="65">
                  <c:v>700</c:v>
                </c:pt>
                <c:pt idx="66">
                  <c:v>715.35419525692282</c:v>
                </c:pt>
                <c:pt idx="67">
                  <c:v>838.18775731230528</c:v>
                </c:pt>
                <c:pt idx="68">
                  <c:v>1083.8548814230703</c:v>
                </c:pt>
                <c:pt idx="69">
                  <c:v>1682.6684964430597</c:v>
                </c:pt>
                <c:pt idx="70">
                  <c:v>1621.2517154153684</c:v>
                </c:pt>
                <c:pt idx="71">
                  <c:v>1667.3143011861368</c:v>
                </c:pt>
                <c:pt idx="72">
                  <c:v>1651.960105929214</c:v>
                </c:pt>
                <c:pt idx="73">
                  <c:v>1682.6684964430597</c:v>
                </c:pt>
                <c:pt idx="74">
                  <c:v>1590.5433249015227</c:v>
                </c:pt>
                <c:pt idx="75">
                  <c:v>1698.0226916999825</c:v>
                </c:pt>
                <c:pt idx="76">
                  <c:v>1698.0226916999825</c:v>
                </c:pt>
                <c:pt idx="77">
                  <c:v>1744.085277470751</c:v>
                </c:pt>
                <c:pt idx="78">
                  <c:v>1759.4394727276735</c:v>
                </c:pt>
                <c:pt idx="79">
                  <c:v>1790.1478632415192</c:v>
                </c:pt>
                <c:pt idx="80">
                  <c:v>1836.2104490122879</c:v>
                </c:pt>
                <c:pt idx="81">
                  <c:v>1790.1478632415192</c:v>
                </c:pt>
                <c:pt idx="82">
                  <c:v>1820.8562537553648</c:v>
                </c:pt>
                <c:pt idx="83">
                  <c:v>1820.8562537553648</c:v>
                </c:pt>
                <c:pt idx="84">
                  <c:v>1820.8562537553648</c:v>
                </c:pt>
                <c:pt idx="85">
                  <c:v>1774.7936679845966</c:v>
                </c:pt>
                <c:pt idx="86">
                  <c:v>1774.7936679845966</c:v>
                </c:pt>
                <c:pt idx="87">
                  <c:v>1698.0226916999825</c:v>
                </c:pt>
                <c:pt idx="88">
                  <c:v>1713.3768869569053</c:v>
                </c:pt>
                <c:pt idx="89">
                  <c:v>1682.6684964430597</c:v>
                </c:pt>
                <c:pt idx="90">
                  <c:v>1698.0226916999825</c:v>
                </c:pt>
                <c:pt idx="91">
                  <c:v>1713.3768869569053</c:v>
                </c:pt>
                <c:pt idx="92">
                  <c:v>1728.7310822138281</c:v>
                </c:pt>
                <c:pt idx="93">
                  <c:v>1759.4394727276735</c:v>
                </c:pt>
                <c:pt idx="94">
                  <c:v>1759.4394727276735</c:v>
                </c:pt>
                <c:pt idx="95">
                  <c:v>1713.3768869569053</c:v>
                </c:pt>
                <c:pt idx="96">
                  <c:v>1790.1478632415192</c:v>
                </c:pt>
                <c:pt idx="97">
                  <c:v>1851.5646442692105</c:v>
                </c:pt>
                <c:pt idx="98">
                  <c:v>1805.5020584984422</c:v>
                </c:pt>
                <c:pt idx="99">
                  <c:v>1836.2104490122879</c:v>
                </c:pt>
                <c:pt idx="100">
                  <c:v>1851.5646442692105</c:v>
                </c:pt>
                <c:pt idx="101">
                  <c:v>1820.8562537553648</c:v>
                </c:pt>
                <c:pt idx="102">
                  <c:v>1836.2104490122879</c:v>
                </c:pt>
                <c:pt idx="103">
                  <c:v>1882.2730347830561</c:v>
                </c:pt>
                <c:pt idx="104">
                  <c:v>1866.9188395261335</c:v>
                </c:pt>
                <c:pt idx="105">
                  <c:v>1836.2104490122879</c:v>
                </c:pt>
                <c:pt idx="106">
                  <c:v>1805.5020584984422</c:v>
                </c:pt>
                <c:pt idx="107">
                  <c:v>1851.5646442692105</c:v>
                </c:pt>
                <c:pt idx="108">
                  <c:v>1897.6272300399792</c:v>
                </c:pt>
                <c:pt idx="109">
                  <c:v>2266.1279162061264</c:v>
                </c:pt>
                <c:pt idx="110">
                  <c:v>2281.4821114630495</c:v>
                </c:pt>
                <c:pt idx="111">
                  <c:v>2281.4821114630495</c:v>
                </c:pt>
                <c:pt idx="112">
                  <c:v>2281.4821114630495</c:v>
                </c:pt>
                <c:pt idx="113">
                  <c:v>2281.4821114630495</c:v>
                </c:pt>
                <c:pt idx="114">
                  <c:v>2296.8363067199721</c:v>
                </c:pt>
                <c:pt idx="115">
                  <c:v>2281.4821114630495</c:v>
                </c:pt>
                <c:pt idx="116">
                  <c:v>2281.4821114630495</c:v>
                </c:pt>
                <c:pt idx="117">
                  <c:v>2281.4821114630495</c:v>
                </c:pt>
                <c:pt idx="118">
                  <c:v>2266.1279162061264</c:v>
                </c:pt>
                <c:pt idx="119">
                  <c:v>2281.4821114630495</c:v>
                </c:pt>
                <c:pt idx="120">
                  <c:v>2266.1279162061264</c:v>
                </c:pt>
                <c:pt idx="121">
                  <c:v>2281.4821114630495</c:v>
                </c:pt>
                <c:pt idx="122">
                  <c:v>2266.1279162061264</c:v>
                </c:pt>
                <c:pt idx="123">
                  <c:v>2281.4821114630495</c:v>
                </c:pt>
                <c:pt idx="124">
                  <c:v>2281.4821114630495</c:v>
                </c:pt>
                <c:pt idx="125">
                  <c:v>2281.4821114630495</c:v>
                </c:pt>
                <c:pt idx="126">
                  <c:v>2296.8363067199721</c:v>
                </c:pt>
                <c:pt idx="127">
                  <c:v>2296.8363067199721</c:v>
                </c:pt>
                <c:pt idx="128">
                  <c:v>2296.8363067199721</c:v>
                </c:pt>
                <c:pt idx="129">
                  <c:v>2281.4821114630495</c:v>
                </c:pt>
                <c:pt idx="130">
                  <c:v>2296.8363067199721</c:v>
                </c:pt>
                <c:pt idx="131">
                  <c:v>2296.8363067199721</c:v>
                </c:pt>
                <c:pt idx="132">
                  <c:v>2250.7737209492034</c:v>
                </c:pt>
                <c:pt idx="133">
                  <c:v>2266.1279162061264</c:v>
                </c:pt>
                <c:pt idx="134">
                  <c:v>2266.1279162061264</c:v>
                </c:pt>
                <c:pt idx="135">
                  <c:v>2266.1279162061264</c:v>
                </c:pt>
                <c:pt idx="136">
                  <c:v>2281.4821114630495</c:v>
                </c:pt>
                <c:pt idx="137">
                  <c:v>2296.8363067199721</c:v>
                </c:pt>
                <c:pt idx="138">
                  <c:v>2266.1279162061264</c:v>
                </c:pt>
                <c:pt idx="139">
                  <c:v>2296.8363067199721</c:v>
                </c:pt>
                <c:pt idx="140">
                  <c:v>2281.4821114630495</c:v>
                </c:pt>
                <c:pt idx="141">
                  <c:v>2296.8363067199721</c:v>
                </c:pt>
                <c:pt idx="142">
                  <c:v>2266.1279162061264</c:v>
                </c:pt>
                <c:pt idx="143">
                  <c:v>2281.4821114630495</c:v>
                </c:pt>
                <c:pt idx="144">
                  <c:v>1912.9814252969018</c:v>
                </c:pt>
                <c:pt idx="145">
                  <c:v>1483.0639581030632</c:v>
                </c:pt>
                <c:pt idx="146">
                  <c:v>1068.5006861661473</c:v>
                </c:pt>
                <c:pt idx="147">
                  <c:v>899.60453833999645</c:v>
                </c:pt>
                <c:pt idx="148">
                  <c:v>991.72970988153338</c:v>
                </c:pt>
                <c:pt idx="149">
                  <c:v>1390.9387865615263</c:v>
                </c:pt>
                <c:pt idx="150">
                  <c:v>1222.0426387353755</c:v>
                </c:pt>
                <c:pt idx="151">
                  <c:v>914.95873359691927</c:v>
                </c:pt>
                <c:pt idx="152">
                  <c:v>822.83356205538246</c:v>
                </c:pt>
                <c:pt idx="153">
                  <c:v>930.3129288538421</c:v>
                </c:pt>
                <c:pt idx="154">
                  <c:v>1298.8136150199896</c:v>
                </c:pt>
                <c:pt idx="155">
                  <c:v>1298.8136150199896</c:v>
                </c:pt>
                <c:pt idx="156">
                  <c:v>1237.3968339922983</c:v>
                </c:pt>
                <c:pt idx="157">
                  <c:v>1114.563271936916</c:v>
                </c:pt>
                <c:pt idx="158">
                  <c:v>1360.2303960476806</c:v>
                </c:pt>
                <c:pt idx="159">
                  <c:v>914.95873359691927</c:v>
                </c:pt>
                <c:pt idx="160">
                  <c:v>853.5419525692281</c:v>
                </c:pt>
                <c:pt idx="161">
                  <c:v>930.3129288538421</c:v>
                </c:pt>
                <c:pt idx="162">
                  <c:v>1237.3968339922983</c:v>
                </c:pt>
                <c:pt idx="163">
                  <c:v>1621.2517154153684</c:v>
                </c:pt>
                <c:pt idx="164">
                  <c:v>1544.4807391307545</c:v>
                </c:pt>
                <c:pt idx="165">
                  <c:v>1421.6471770753719</c:v>
                </c:pt>
                <c:pt idx="166">
                  <c:v>945.66712411076492</c:v>
                </c:pt>
                <c:pt idx="167">
                  <c:v>700</c:v>
                </c:pt>
                <c:pt idx="168">
                  <c:v>700</c:v>
                </c:pt>
                <c:pt idx="169">
                  <c:v>700</c:v>
                </c:pt>
                <c:pt idx="170">
                  <c:v>700</c:v>
                </c:pt>
                <c:pt idx="171">
                  <c:v>730.70839051384564</c:v>
                </c:pt>
                <c:pt idx="172">
                  <c:v>853.5419525692281</c:v>
                </c:pt>
                <c:pt idx="173">
                  <c:v>1129.9174671938385</c:v>
                </c:pt>
                <c:pt idx="174">
                  <c:v>1206.6884434784527</c:v>
                </c:pt>
                <c:pt idx="175">
                  <c:v>1252.7510292492211</c:v>
                </c:pt>
                <c:pt idx="176">
                  <c:v>991.72970988153338</c:v>
                </c:pt>
                <c:pt idx="177">
                  <c:v>715.35419525692282</c:v>
                </c:pt>
                <c:pt idx="178">
                  <c:v>700</c:v>
                </c:pt>
                <c:pt idx="179">
                  <c:v>715.35419525692282</c:v>
                </c:pt>
                <c:pt idx="180">
                  <c:v>715.35419525692282</c:v>
                </c:pt>
                <c:pt idx="181">
                  <c:v>715.35419525692282</c:v>
                </c:pt>
                <c:pt idx="182">
                  <c:v>715.35419525692282</c:v>
                </c:pt>
                <c:pt idx="183">
                  <c:v>715.35419525692282</c:v>
                </c:pt>
                <c:pt idx="184">
                  <c:v>715.35419525692282</c:v>
                </c:pt>
                <c:pt idx="185">
                  <c:v>715.35419525692282</c:v>
                </c:pt>
                <c:pt idx="186">
                  <c:v>715.35419525692282</c:v>
                </c:pt>
                <c:pt idx="187">
                  <c:v>715.35419525692282</c:v>
                </c:pt>
                <c:pt idx="188">
                  <c:v>822.83356205538246</c:v>
                </c:pt>
                <c:pt idx="189">
                  <c:v>1007.0839051384562</c:v>
                </c:pt>
                <c:pt idx="190">
                  <c:v>1452.3555675892176</c:v>
                </c:pt>
                <c:pt idx="191">
                  <c:v>1329.522005533835</c:v>
                </c:pt>
                <c:pt idx="192">
                  <c:v>1175.980052964607</c:v>
                </c:pt>
                <c:pt idx="193">
                  <c:v>1129.9174671938385</c:v>
                </c:pt>
                <c:pt idx="194">
                  <c:v>1022.438100395379</c:v>
                </c:pt>
                <c:pt idx="195">
                  <c:v>1175.980052964607</c:v>
                </c:pt>
                <c:pt idx="196">
                  <c:v>1022.438100395379</c:v>
                </c:pt>
                <c:pt idx="197">
                  <c:v>700</c:v>
                </c:pt>
                <c:pt idx="198">
                  <c:v>700</c:v>
                </c:pt>
                <c:pt idx="199">
                  <c:v>746.06258577076846</c:v>
                </c:pt>
                <c:pt idx="200">
                  <c:v>746.06258577076846</c:v>
                </c:pt>
                <c:pt idx="201">
                  <c:v>884.25034308307363</c:v>
                </c:pt>
                <c:pt idx="202">
                  <c:v>914.95873359691927</c:v>
                </c:pt>
                <c:pt idx="203">
                  <c:v>945.66712411076492</c:v>
                </c:pt>
                <c:pt idx="204">
                  <c:v>1007.0839051384562</c:v>
                </c:pt>
                <c:pt idx="205">
                  <c:v>1114.563271936916</c:v>
                </c:pt>
                <c:pt idx="206">
                  <c:v>1191.3342482215298</c:v>
                </c:pt>
                <c:pt idx="207">
                  <c:v>1329.522005533835</c:v>
                </c:pt>
                <c:pt idx="208">
                  <c:v>1360.2303960476806</c:v>
                </c:pt>
                <c:pt idx="209">
                  <c:v>1268.1052245061439</c:v>
                </c:pt>
                <c:pt idx="210">
                  <c:v>1099.2090766799929</c:v>
                </c:pt>
                <c:pt idx="211">
                  <c:v>976.37551462461056</c:v>
                </c:pt>
                <c:pt idx="212">
                  <c:v>914.95873359691927</c:v>
                </c:pt>
                <c:pt idx="213">
                  <c:v>899.60453833999645</c:v>
                </c:pt>
                <c:pt idx="214">
                  <c:v>884.25034308307363</c:v>
                </c:pt>
                <c:pt idx="215">
                  <c:v>930.3129288538421</c:v>
                </c:pt>
                <c:pt idx="216">
                  <c:v>1007.0839051384562</c:v>
                </c:pt>
                <c:pt idx="217">
                  <c:v>1083.8548814230703</c:v>
                </c:pt>
                <c:pt idx="218">
                  <c:v>1175.980052964607</c:v>
                </c:pt>
                <c:pt idx="219">
                  <c:v>1252.7510292492211</c:v>
                </c:pt>
                <c:pt idx="220">
                  <c:v>1713.3768869569053</c:v>
                </c:pt>
                <c:pt idx="221">
                  <c:v>1467.7097628461404</c:v>
                </c:pt>
                <c:pt idx="222">
                  <c:v>945.66712411076492</c:v>
                </c:pt>
                <c:pt idx="223">
                  <c:v>1099.2090766799929</c:v>
                </c:pt>
                <c:pt idx="224">
                  <c:v>1682.6684964430597</c:v>
                </c:pt>
                <c:pt idx="225">
                  <c:v>1943.6898158107474</c:v>
                </c:pt>
                <c:pt idx="226">
                  <c:v>1974.398206324593</c:v>
                </c:pt>
                <c:pt idx="227">
                  <c:v>1912.9814252969018</c:v>
                </c:pt>
                <c:pt idx="228">
                  <c:v>1866.9188395261335</c:v>
                </c:pt>
                <c:pt idx="229">
                  <c:v>1744.085277470751</c:v>
                </c:pt>
                <c:pt idx="230">
                  <c:v>1605.8975201584456</c:v>
                </c:pt>
                <c:pt idx="231">
                  <c:v>1605.8975201584456</c:v>
                </c:pt>
                <c:pt idx="232">
                  <c:v>1083.8548814230703</c:v>
                </c:pt>
                <c:pt idx="233">
                  <c:v>1022.438100395379</c:v>
                </c:pt>
                <c:pt idx="234">
                  <c:v>1007.0839051384562</c:v>
                </c:pt>
                <c:pt idx="235">
                  <c:v>761.41678102769129</c:v>
                </c:pt>
                <c:pt idx="236">
                  <c:v>776.77097628461411</c:v>
                </c:pt>
                <c:pt idx="237">
                  <c:v>761.41678102769129</c:v>
                </c:pt>
                <c:pt idx="238">
                  <c:v>761.41678102769129</c:v>
                </c:pt>
                <c:pt idx="239">
                  <c:v>761.41678102769129</c:v>
                </c:pt>
                <c:pt idx="240">
                  <c:v>761.41678102769129</c:v>
                </c:pt>
                <c:pt idx="241">
                  <c:v>807.47936679845964</c:v>
                </c:pt>
                <c:pt idx="242">
                  <c:v>945.66712411076492</c:v>
                </c:pt>
                <c:pt idx="243">
                  <c:v>1129.9174671938385</c:v>
                </c:pt>
                <c:pt idx="244">
                  <c:v>1498.418153359986</c:v>
                </c:pt>
                <c:pt idx="245">
                  <c:v>1467.7097628461404</c:v>
                </c:pt>
                <c:pt idx="246">
                  <c:v>1099.2090766799929</c:v>
                </c:pt>
                <c:pt idx="247">
                  <c:v>1437.0013723322947</c:v>
                </c:pt>
                <c:pt idx="248">
                  <c:v>1529.1265438738317</c:v>
                </c:pt>
                <c:pt idx="249">
                  <c:v>1621.2517154153684</c:v>
                </c:pt>
                <c:pt idx="250">
                  <c:v>1437.0013723322947</c:v>
                </c:pt>
                <c:pt idx="251">
                  <c:v>1529.1265438738317</c:v>
                </c:pt>
                <c:pt idx="252">
                  <c:v>2051.1691826092074</c:v>
                </c:pt>
                <c:pt idx="253">
                  <c:v>2281.4821114630495</c:v>
                </c:pt>
                <c:pt idx="254">
                  <c:v>2281.4821114630495</c:v>
                </c:pt>
                <c:pt idx="255">
                  <c:v>2266.1279162061264</c:v>
                </c:pt>
                <c:pt idx="256">
                  <c:v>1590.5433249015227</c:v>
                </c:pt>
                <c:pt idx="257">
                  <c:v>1682.6684964430597</c:v>
                </c:pt>
                <c:pt idx="258">
                  <c:v>1559.8349343876773</c:v>
                </c:pt>
                <c:pt idx="259">
                  <c:v>1483.0639581030632</c:v>
                </c:pt>
                <c:pt idx="260">
                  <c:v>1498.418153359986</c:v>
                </c:pt>
                <c:pt idx="261">
                  <c:v>1667.3143011861368</c:v>
                </c:pt>
                <c:pt idx="262">
                  <c:v>1790.1478632415192</c:v>
                </c:pt>
                <c:pt idx="263">
                  <c:v>1206.6884434784527</c:v>
                </c:pt>
                <c:pt idx="264">
                  <c:v>1421.6471770753719</c:v>
                </c:pt>
                <c:pt idx="265">
                  <c:v>1360.2303960476806</c:v>
                </c:pt>
                <c:pt idx="266">
                  <c:v>1344.876200790758</c:v>
                </c:pt>
                <c:pt idx="267">
                  <c:v>1344.876200790758</c:v>
                </c:pt>
                <c:pt idx="268">
                  <c:v>1851.5646442692105</c:v>
                </c:pt>
                <c:pt idx="269">
                  <c:v>1744.085277470751</c:v>
                </c:pt>
                <c:pt idx="270">
                  <c:v>2020.4607920953615</c:v>
                </c:pt>
                <c:pt idx="271">
                  <c:v>1713.3768869569053</c:v>
                </c:pt>
                <c:pt idx="272">
                  <c:v>1268.1052245061439</c:v>
                </c:pt>
                <c:pt idx="273">
                  <c:v>1390.9387865615263</c:v>
                </c:pt>
                <c:pt idx="274">
                  <c:v>1744.085277470751</c:v>
                </c:pt>
                <c:pt idx="275">
                  <c:v>1928.3356205538248</c:v>
                </c:pt>
                <c:pt idx="276">
                  <c:v>2112.5859636368987</c:v>
                </c:pt>
                <c:pt idx="277">
                  <c:v>2081.8775731230526</c:v>
                </c:pt>
                <c:pt idx="278">
                  <c:v>1959.0440110676702</c:v>
                </c:pt>
                <c:pt idx="279">
                  <c:v>2143.2943541507439</c:v>
                </c:pt>
                <c:pt idx="280">
                  <c:v>2081.8775731230526</c:v>
                </c:pt>
                <c:pt idx="281">
                  <c:v>2174.0027446645895</c:v>
                </c:pt>
                <c:pt idx="282">
                  <c:v>1774.7936679845966</c:v>
                </c:pt>
                <c:pt idx="283">
                  <c:v>1544.4807391307545</c:v>
                </c:pt>
                <c:pt idx="284">
                  <c:v>1774.7936679845966</c:v>
                </c:pt>
                <c:pt idx="285">
                  <c:v>1912.9814252969018</c:v>
                </c:pt>
                <c:pt idx="286">
                  <c:v>1943.6898158107474</c:v>
                </c:pt>
                <c:pt idx="287">
                  <c:v>1790.1478632415192</c:v>
                </c:pt>
                <c:pt idx="288">
                  <c:v>2112.5859636368987</c:v>
                </c:pt>
                <c:pt idx="289">
                  <c:v>1959.0440110676702</c:v>
                </c:pt>
                <c:pt idx="290">
                  <c:v>1636.6059106722912</c:v>
                </c:pt>
                <c:pt idx="291">
                  <c:v>1498.418153359986</c:v>
                </c:pt>
                <c:pt idx="292">
                  <c:v>1068.5006861661473</c:v>
                </c:pt>
                <c:pt idx="293">
                  <c:v>1007.0839051384562</c:v>
                </c:pt>
                <c:pt idx="294">
                  <c:v>1298.8136150199896</c:v>
                </c:pt>
                <c:pt idx="295">
                  <c:v>1298.8136150199896</c:v>
                </c:pt>
                <c:pt idx="296">
                  <c:v>1667.3143011861368</c:v>
                </c:pt>
                <c:pt idx="297">
                  <c:v>1513.7723486169089</c:v>
                </c:pt>
                <c:pt idx="298">
                  <c:v>1483.0639581030632</c:v>
                </c:pt>
                <c:pt idx="299">
                  <c:v>1437.0013723322947</c:v>
                </c:pt>
                <c:pt idx="300">
                  <c:v>1298.8136150199896</c:v>
                </c:pt>
                <c:pt idx="301">
                  <c:v>1237.3968339922983</c:v>
                </c:pt>
                <c:pt idx="302">
                  <c:v>1252.7510292492211</c:v>
                </c:pt>
                <c:pt idx="303">
                  <c:v>1145.2716624507614</c:v>
                </c:pt>
                <c:pt idx="304">
                  <c:v>1129.9174671938385</c:v>
                </c:pt>
                <c:pt idx="305">
                  <c:v>1175.980052964607</c:v>
                </c:pt>
                <c:pt idx="306">
                  <c:v>1175.980052964607</c:v>
                </c:pt>
                <c:pt idx="307">
                  <c:v>1360.2303960476806</c:v>
                </c:pt>
                <c:pt idx="308">
                  <c:v>1452.3555675892176</c:v>
                </c:pt>
                <c:pt idx="309">
                  <c:v>1897.6272300399792</c:v>
                </c:pt>
                <c:pt idx="310">
                  <c:v>1897.6272300399792</c:v>
                </c:pt>
                <c:pt idx="311">
                  <c:v>1713.3768869569053</c:v>
                </c:pt>
                <c:pt idx="312">
                  <c:v>1897.6272300399792</c:v>
                </c:pt>
                <c:pt idx="313">
                  <c:v>1989.7524015815159</c:v>
                </c:pt>
                <c:pt idx="314">
                  <c:v>1575.1891296446001</c:v>
                </c:pt>
                <c:pt idx="315">
                  <c:v>1252.7510292492211</c:v>
                </c:pt>
                <c:pt idx="316">
                  <c:v>1007.0839051384562</c:v>
                </c:pt>
                <c:pt idx="317">
                  <c:v>991.72970988153338</c:v>
                </c:pt>
                <c:pt idx="318">
                  <c:v>838.18775731230528</c:v>
                </c:pt>
                <c:pt idx="319">
                  <c:v>776.77097628461411</c:v>
                </c:pt>
                <c:pt idx="320">
                  <c:v>807.47936679845964</c:v>
                </c:pt>
                <c:pt idx="321">
                  <c:v>930.3129288538421</c:v>
                </c:pt>
                <c:pt idx="322">
                  <c:v>884.25034308307363</c:v>
                </c:pt>
                <c:pt idx="323">
                  <c:v>899.60453833999645</c:v>
                </c:pt>
                <c:pt idx="324">
                  <c:v>930.3129288538421</c:v>
                </c:pt>
                <c:pt idx="325">
                  <c:v>945.66712411076492</c:v>
                </c:pt>
                <c:pt idx="326">
                  <c:v>945.66712411076492</c:v>
                </c:pt>
                <c:pt idx="327">
                  <c:v>930.3129288538421</c:v>
                </c:pt>
                <c:pt idx="328">
                  <c:v>961.02131936768774</c:v>
                </c:pt>
                <c:pt idx="329">
                  <c:v>1007.0839051384562</c:v>
                </c:pt>
                <c:pt idx="330">
                  <c:v>1022.438100395379</c:v>
                </c:pt>
                <c:pt idx="331">
                  <c:v>1007.0839051384562</c:v>
                </c:pt>
                <c:pt idx="332">
                  <c:v>1053.1464909092247</c:v>
                </c:pt>
                <c:pt idx="333">
                  <c:v>1160.6258577076842</c:v>
                </c:pt>
                <c:pt idx="334">
                  <c:v>1667.3143011861368</c:v>
                </c:pt>
                <c:pt idx="335">
                  <c:v>1974.398206324593</c:v>
                </c:pt>
                <c:pt idx="336">
                  <c:v>1636.6059106722912</c:v>
                </c:pt>
                <c:pt idx="337">
                  <c:v>1099.2090766799929</c:v>
                </c:pt>
                <c:pt idx="338">
                  <c:v>1145.2716624507614</c:v>
                </c:pt>
                <c:pt idx="339">
                  <c:v>1744.085277470751</c:v>
                </c:pt>
                <c:pt idx="340">
                  <c:v>1928.3356205538248</c:v>
                </c:pt>
                <c:pt idx="341">
                  <c:v>2051.1691826092074</c:v>
                </c:pt>
                <c:pt idx="342">
                  <c:v>2220.0653304353582</c:v>
                </c:pt>
                <c:pt idx="343">
                  <c:v>2266.1279162061264</c:v>
                </c:pt>
                <c:pt idx="344">
                  <c:v>2235.4195256922808</c:v>
                </c:pt>
                <c:pt idx="345">
                  <c:v>1836.2104490122879</c:v>
                </c:pt>
                <c:pt idx="346">
                  <c:v>1575.1891296446001</c:v>
                </c:pt>
                <c:pt idx="347">
                  <c:v>1866.9188395261335</c:v>
                </c:pt>
                <c:pt idx="348">
                  <c:v>1989.7524015815159</c:v>
                </c:pt>
                <c:pt idx="349">
                  <c:v>2020.4607920953615</c:v>
                </c:pt>
                <c:pt idx="350">
                  <c:v>1943.6898158107474</c:v>
                </c:pt>
                <c:pt idx="351">
                  <c:v>1974.398206324593</c:v>
                </c:pt>
                <c:pt idx="352">
                  <c:v>1698.0226916999825</c:v>
                </c:pt>
                <c:pt idx="353">
                  <c:v>2127.9401588938213</c:v>
                </c:pt>
                <c:pt idx="354">
                  <c:v>1667.3143011861368</c:v>
                </c:pt>
                <c:pt idx="355">
                  <c:v>1805.5020584984422</c:v>
                </c:pt>
                <c:pt idx="356">
                  <c:v>1559.8349343876773</c:v>
                </c:pt>
                <c:pt idx="357">
                  <c:v>1145.2716624507614</c:v>
                </c:pt>
                <c:pt idx="358">
                  <c:v>976.37551462461056</c:v>
                </c:pt>
                <c:pt idx="359">
                  <c:v>1083.8548814230703</c:v>
                </c:pt>
                <c:pt idx="360">
                  <c:v>1129.9174671938385</c:v>
                </c:pt>
                <c:pt idx="361">
                  <c:v>1222.0426387353755</c:v>
                </c:pt>
                <c:pt idx="362">
                  <c:v>1698.0226916999825</c:v>
                </c:pt>
                <c:pt idx="363">
                  <c:v>1928.3356205538248</c:v>
                </c:pt>
                <c:pt idx="364">
                  <c:v>1882.2730347830561</c:v>
                </c:pt>
                <c:pt idx="365">
                  <c:v>1866.9188395261335</c:v>
                </c:pt>
                <c:pt idx="366">
                  <c:v>1390.9387865615263</c:v>
                </c:pt>
                <c:pt idx="367">
                  <c:v>1636.6059106722912</c:v>
                </c:pt>
                <c:pt idx="368">
                  <c:v>1636.6059106722912</c:v>
                </c:pt>
                <c:pt idx="369">
                  <c:v>1667.3143011861368</c:v>
                </c:pt>
                <c:pt idx="370">
                  <c:v>1191.3342482215298</c:v>
                </c:pt>
                <c:pt idx="371">
                  <c:v>853.5419525692281</c:v>
                </c:pt>
                <c:pt idx="372">
                  <c:v>961.02131936768774</c:v>
                </c:pt>
                <c:pt idx="373">
                  <c:v>945.66712411076492</c:v>
                </c:pt>
                <c:pt idx="374">
                  <c:v>868.89614782615092</c:v>
                </c:pt>
                <c:pt idx="375">
                  <c:v>838.18775731230528</c:v>
                </c:pt>
                <c:pt idx="376">
                  <c:v>838.18775731230528</c:v>
                </c:pt>
                <c:pt idx="377">
                  <c:v>884.25034308307363</c:v>
                </c:pt>
                <c:pt idx="378">
                  <c:v>930.3129288538421</c:v>
                </c:pt>
                <c:pt idx="379">
                  <c:v>1099.2090766799929</c:v>
                </c:pt>
                <c:pt idx="380">
                  <c:v>899.60453833999645</c:v>
                </c:pt>
                <c:pt idx="381">
                  <c:v>945.66712411076492</c:v>
                </c:pt>
                <c:pt idx="382">
                  <c:v>1068.5006861661473</c:v>
                </c:pt>
                <c:pt idx="383">
                  <c:v>1252.7510292492211</c:v>
                </c:pt>
                <c:pt idx="384">
                  <c:v>1698.0226916999825</c:v>
                </c:pt>
                <c:pt idx="385">
                  <c:v>1897.6272300399792</c:v>
                </c:pt>
                <c:pt idx="386">
                  <c:v>1667.3143011861368</c:v>
                </c:pt>
                <c:pt idx="387">
                  <c:v>1191.3342482215298</c:v>
                </c:pt>
                <c:pt idx="388">
                  <c:v>1406.2929818184493</c:v>
                </c:pt>
                <c:pt idx="389">
                  <c:v>1421.6471770753719</c:v>
                </c:pt>
                <c:pt idx="390">
                  <c:v>1344.876200790758</c:v>
                </c:pt>
                <c:pt idx="391">
                  <c:v>1114.563271936916</c:v>
                </c:pt>
                <c:pt idx="392">
                  <c:v>914.95873359691927</c:v>
                </c:pt>
                <c:pt idx="393">
                  <c:v>914.95873359691927</c:v>
                </c:pt>
                <c:pt idx="394">
                  <c:v>1068.5006861661473</c:v>
                </c:pt>
                <c:pt idx="395">
                  <c:v>1621.2517154153684</c:v>
                </c:pt>
                <c:pt idx="396">
                  <c:v>1513.7723486169089</c:v>
                </c:pt>
                <c:pt idx="397">
                  <c:v>1774.7936679845966</c:v>
                </c:pt>
                <c:pt idx="398">
                  <c:v>1882.2730347830561</c:v>
                </c:pt>
                <c:pt idx="399">
                  <c:v>1912.9814252969018</c:v>
                </c:pt>
                <c:pt idx="400">
                  <c:v>1406.2929818184493</c:v>
                </c:pt>
                <c:pt idx="401">
                  <c:v>1759.4394727276735</c:v>
                </c:pt>
                <c:pt idx="402">
                  <c:v>1928.3356205538248</c:v>
                </c:pt>
                <c:pt idx="403">
                  <c:v>1836.2104490122879</c:v>
                </c:pt>
                <c:pt idx="404">
                  <c:v>1851.5646442692105</c:v>
                </c:pt>
                <c:pt idx="405">
                  <c:v>1559.8349343876773</c:v>
                </c:pt>
                <c:pt idx="406">
                  <c:v>1344.876200790758</c:v>
                </c:pt>
                <c:pt idx="407">
                  <c:v>1252.7510292492211</c:v>
                </c:pt>
                <c:pt idx="408">
                  <c:v>1222.0426387353755</c:v>
                </c:pt>
                <c:pt idx="409">
                  <c:v>1744.085277470751</c:v>
                </c:pt>
                <c:pt idx="410">
                  <c:v>2266.1279162061264</c:v>
                </c:pt>
                <c:pt idx="411">
                  <c:v>1651.960105929214</c:v>
                </c:pt>
                <c:pt idx="412">
                  <c:v>1329.522005533835</c:v>
                </c:pt>
                <c:pt idx="413">
                  <c:v>1790.1478632415192</c:v>
                </c:pt>
                <c:pt idx="414">
                  <c:v>2097.2317683799756</c:v>
                </c:pt>
                <c:pt idx="415">
                  <c:v>2066.52337786613</c:v>
                </c:pt>
                <c:pt idx="416">
                  <c:v>2066.52337786613</c:v>
                </c:pt>
                <c:pt idx="417">
                  <c:v>2051.1691826092074</c:v>
                </c:pt>
                <c:pt idx="418">
                  <c:v>1897.6272300399792</c:v>
                </c:pt>
                <c:pt idx="419">
                  <c:v>2204.7111351784351</c:v>
                </c:pt>
                <c:pt idx="420">
                  <c:v>1682.6684964430597</c:v>
                </c:pt>
                <c:pt idx="421">
                  <c:v>2081.8775731230526</c:v>
                </c:pt>
                <c:pt idx="422">
                  <c:v>2051.1691826092074</c:v>
                </c:pt>
                <c:pt idx="423">
                  <c:v>2189.3569399215121</c:v>
                </c:pt>
                <c:pt idx="424">
                  <c:v>2235.4195256922808</c:v>
                </c:pt>
                <c:pt idx="425">
                  <c:v>1943.6898158107474</c:v>
                </c:pt>
                <c:pt idx="426">
                  <c:v>1836.2104490122879</c:v>
                </c:pt>
                <c:pt idx="427">
                  <c:v>1866.9188395261335</c:v>
                </c:pt>
                <c:pt idx="428">
                  <c:v>1866.9188395261335</c:v>
                </c:pt>
                <c:pt idx="429">
                  <c:v>2005.1065968384387</c:v>
                </c:pt>
                <c:pt idx="430">
                  <c:v>1989.7524015815159</c:v>
                </c:pt>
                <c:pt idx="431">
                  <c:v>1974.398206324593</c:v>
                </c:pt>
                <c:pt idx="432">
                  <c:v>1974.398206324593</c:v>
                </c:pt>
                <c:pt idx="433">
                  <c:v>2020.4607920953615</c:v>
                </c:pt>
                <c:pt idx="434">
                  <c:v>2066.52337786613</c:v>
                </c:pt>
                <c:pt idx="435">
                  <c:v>2020.4607920953615</c:v>
                </c:pt>
                <c:pt idx="436">
                  <c:v>2035.8149873522843</c:v>
                </c:pt>
                <c:pt idx="437">
                  <c:v>2051.1691826092074</c:v>
                </c:pt>
                <c:pt idx="438">
                  <c:v>2051.1691826092074</c:v>
                </c:pt>
                <c:pt idx="439">
                  <c:v>2035.8149873522843</c:v>
                </c:pt>
                <c:pt idx="440">
                  <c:v>2005.1065968384387</c:v>
                </c:pt>
                <c:pt idx="441">
                  <c:v>2051.1691826092074</c:v>
                </c:pt>
                <c:pt idx="442">
                  <c:v>2051.1691826092074</c:v>
                </c:pt>
                <c:pt idx="443">
                  <c:v>1989.7524015815159</c:v>
                </c:pt>
                <c:pt idx="444">
                  <c:v>1974.398206324593</c:v>
                </c:pt>
                <c:pt idx="445">
                  <c:v>1882.2730347830561</c:v>
                </c:pt>
                <c:pt idx="446">
                  <c:v>1836.2104490122879</c:v>
                </c:pt>
                <c:pt idx="447">
                  <c:v>1866.9188395261335</c:v>
                </c:pt>
                <c:pt idx="448">
                  <c:v>1406.2929818184493</c:v>
                </c:pt>
                <c:pt idx="449">
                  <c:v>1897.6272300399792</c:v>
                </c:pt>
                <c:pt idx="450">
                  <c:v>1912.9814252969018</c:v>
                </c:pt>
                <c:pt idx="451">
                  <c:v>1959.0440110676702</c:v>
                </c:pt>
                <c:pt idx="452">
                  <c:v>1943.6898158107474</c:v>
                </c:pt>
                <c:pt idx="453">
                  <c:v>1912.9814252969018</c:v>
                </c:pt>
                <c:pt idx="454">
                  <c:v>1897.6272300399792</c:v>
                </c:pt>
                <c:pt idx="455">
                  <c:v>1897.6272300399792</c:v>
                </c:pt>
                <c:pt idx="456">
                  <c:v>1897.6272300399792</c:v>
                </c:pt>
                <c:pt idx="457">
                  <c:v>1851.5646442692105</c:v>
                </c:pt>
                <c:pt idx="458">
                  <c:v>1820.8562537553648</c:v>
                </c:pt>
                <c:pt idx="459">
                  <c:v>1912.9814252969018</c:v>
                </c:pt>
                <c:pt idx="460">
                  <c:v>1912.9814252969018</c:v>
                </c:pt>
                <c:pt idx="461">
                  <c:v>1974.398206324593</c:v>
                </c:pt>
                <c:pt idx="462">
                  <c:v>1513.7723486169089</c:v>
                </c:pt>
                <c:pt idx="463">
                  <c:v>1314.1678102769124</c:v>
                </c:pt>
                <c:pt idx="464">
                  <c:v>1483.0639581030632</c:v>
                </c:pt>
                <c:pt idx="465">
                  <c:v>1851.5646442692105</c:v>
                </c:pt>
                <c:pt idx="466">
                  <c:v>2066.52337786613</c:v>
                </c:pt>
                <c:pt idx="467">
                  <c:v>2127.9401588938213</c:v>
                </c:pt>
                <c:pt idx="468">
                  <c:v>2066.52337786613</c:v>
                </c:pt>
                <c:pt idx="469">
                  <c:v>2020.4607920953615</c:v>
                </c:pt>
                <c:pt idx="470">
                  <c:v>1943.6898158107474</c:v>
                </c:pt>
                <c:pt idx="471">
                  <c:v>1897.6272300399792</c:v>
                </c:pt>
                <c:pt idx="472">
                  <c:v>1897.6272300399792</c:v>
                </c:pt>
                <c:pt idx="473">
                  <c:v>1866.9188395261335</c:v>
                </c:pt>
                <c:pt idx="474">
                  <c:v>1912.9814252969018</c:v>
                </c:pt>
                <c:pt idx="475">
                  <c:v>1959.0440110676702</c:v>
                </c:pt>
                <c:pt idx="476">
                  <c:v>2020.4607920953615</c:v>
                </c:pt>
                <c:pt idx="477">
                  <c:v>2051.1691826092074</c:v>
                </c:pt>
                <c:pt idx="478">
                  <c:v>2112.5859636368987</c:v>
                </c:pt>
                <c:pt idx="479">
                  <c:v>2189.3569399215121</c:v>
                </c:pt>
                <c:pt idx="480">
                  <c:v>1820.8562537553648</c:v>
                </c:pt>
                <c:pt idx="481">
                  <c:v>1252.7510292492211</c:v>
                </c:pt>
                <c:pt idx="482">
                  <c:v>1667.3143011861368</c:v>
                </c:pt>
                <c:pt idx="483">
                  <c:v>1897.6272300399792</c:v>
                </c:pt>
                <c:pt idx="484">
                  <c:v>1759.4394727276735</c:v>
                </c:pt>
                <c:pt idx="485">
                  <c:v>1728.7310822138281</c:v>
                </c:pt>
                <c:pt idx="486">
                  <c:v>1805.5020584984422</c:v>
                </c:pt>
                <c:pt idx="487">
                  <c:v>1790.1478632415192</c:v>
                </c:pt>
                <c:pt idx="488">
                  <c:v>1897.6272300399792</c:v>
                </c:pt>
                <c:pt idx="489">
                  <c:v>1943.6898158107474</c:v>
                </c:pt>
                <c:pt idx="490">
                  <c:v>1851.5646442692105</c:v>
                </c:pt>
                <c:pt idx="491">
                  <c:v>1621.2517154153684</c:v>
                </c:pt>
                <c:pt idx="492">
                  <c:v>1467.7097628461404</c:v>
                </c:pt>
                <c:pt idx="493">
                  <c:v>1713.3768869569053</c:v>
                </c:pt>
                <c:pt idx="494">
                  <c:v>1483.0639581030632</c:v>
                </c:pt>
                <c:pt idx="495">
                  <c:v>1744.085277470751</c:v>
                </c:pt>
                <c:pt idx="496">
                  <c:v>1145.2716624507614</c:v>
                </c:pt>
                <c:pt idx="497">
                  <c:v>1068.5006861661473</c:v>
                </c:pt>
                <c:pt idx="498">
                  <c:v>1682.6684964430597</c:v>
                </c:pt>
                <c:pt idx="499">
                  <c:v>2081.8775731230526</c:v>
                </c:pt>
                <c:pt idx="500">
                  <c:v>2235.4195256922808</c:v>
                </c:pt>
                <c:pt idx="501">
                  <c:v>2143.2943541507439</c:v>
                </c:pt>
                <c:pt idx="502">
                  <c:v>1989.7524015815159</c:v>
                </c:pt>
                <c:pt idx="503">
                  <c:v>1912.9814252969018</c:v>
                </c:pt>
                <c:pt idx="504">
                  <c:v>1851.5646442692105</c:v>
                </c:pt>
                <c:pt idx="505">
                  <c:v>1897.6272300399792</c:v>
                </c:pt>
                <c:pt idx="506">
                  <c:v>1928.3356205538248</c:v>
                </c:pt>
                <c:pt idx="507">
                  <c:v>1943.6898158107474</c:v>
                </c:pt>
                <c:pt idx="508">
                  <c:v>1943.6898158107474</c:v>
                </c:pt>
                <c:pt idx="509">
                  <c:v>1974.398206324593</c:v>
                </c:pt>
                <c:pt idx="510">
                  <c:v>2005.1065968384387</c:v>
                </c:pt>
                <c:pt idx="511">
                  <c:v>1989.7524015815159</c:v>
                </c:pt>
                <c:pt idx="512">
                  <c:v>2005.1065968384387</c:v>
                </c:pt>
                <c:pt idx="513">
                  <c:v>2020.4607920953615</c:v>
                </c:pt>
                <c:pt idx="514">
                  <c:v>2005.1065968384387</c:v>
                </c:pt>
                <c:pt idx="515">
                  <c:v>2005.1065968384387</c:v>
                </c:pt>
                <c:pt idx="516">
                  <c:v>2005.1065968384387</c:v>
                </c:pt>
                <c:pt idx="517">
                  <c:v>2005.1065968384387</c:v>
                </c:pt>
                <c:pt idx="518">
                  <c:v>1974.398206324593</c:v>
                </c:pt>
                <c:pt idx="519">
                  <c:v>1912.9814252969018</c:v>
                </c:pt>
                <c:pt idx="520">
                  <c:v>1897.6272300399792</c:v>
                </c:pt>
                <c:pt idx="521">
                  <c:v>1943.6898158107474</c:v>
                </c:pt>
                <c:pt idx="522">
                  <c:v>1959.0440110676702</c:v>
                </c:pt>
                <c:pt idx="523">
                  <c:v>2143.2943541507439</c:v>
                </c:pt>
                <c:pt idx="524">
                  <c:v>1713.3768869569053</c:v>
                </c:pt>
                <c:pt idx="525">
                  <c:v>1237.3968339922983</c:v>
                </c:pt>
                <c:pt idx="526">
                  <c:v>1483.0639581030632</c:v>
                </c:pt>
                <c:pt idx="527">
                  <c:v>1621.2517154153684</c:v>
                </c:pt>
                <c:pt idx="528">
                  <c:v>1682.6684964430597</c:v>
                </c:pt>
                <c:pt idx="529">
                  <c:v>1667.3143011861368</c:v>
                </c:pt>
                <c:pt idx="530">
                  <c:v>1774.7936679845966</c:v>
                </c:pt>
                <c:pt idx="531">
                  <c:v>1866.9188395261335</c:v>
                </c:pt>
                <c:pt idx="532">
                  <c:v>1897.6272300399792</c:v>
                </c:pt>
                <c:pt idx="533">
                  <c:v>1866.9188395261335</c:v>
                </c:pt>
                <c:pt idx="534">
                  <c:v>1851.5646442692105</c:v>
                </c:pt>
                <c:pt idx="535">
                  <c:v>1943.6898158107474</c:v>
                </c:pt>
                <c:pt idx="536">
                  <c:v>1866.9188395261335</c:v>
                </c:pt>
                <c:pt idx="537">
                  <c:v>1866.9188395261335</c:v>
                </c:pt>
                <c:pt idx="538">
                  <c:v>1928.3356205538248</c:v>
                </c:pt>
                <c:pt idx="539">
                  <c:v>1790.1478632415192</c:v>
                </c:pt>
                <c:pt idx="540">
                  <c:v>1790.1478632415192</c:v>
                </c:pt>
                <c:pt idx="541">
                  <c:v>1790.1478632415192</c:v>
                </c:pt>
                <c:pt idx="542">
                  <c:v>1698.0226916999825</c:v>
                </c:pt>
                <c:pt idx="543">
                  <c:v>1175.980052964607</c:v>
                </c:pt>
                <c:pt idx="544">
                  <c:v>1068.5006861661473</c:v>
                </c:pt>
                <c:pt idx="545">
                  <c:v>1682.6684964430597</c:v>
                </c:pt>
                <c:pt idx="546">
                  <c:v>1882.2730347830561</c:v>
                </c:pt>
                <c:pt idx="547">
                  <c:v>1928.3356205538248</c:v>
                </c:pt>
                <c:pt idx="548">
                  <c:v>1974.398206324593</c:v>
                </c:pt>
                <c:pt idx="549">
                  <c:v>1974.398206324593</c:v>
                </c:pt>
                <c:pt idx="550">
                  <c:v>1974.398206324593</c:v>
                </c:pt>
                <c:pt idx="551">
                  <c:v>2005.1065968384387</c:v>
                </c:pt>
                <c:pt idx="552">
                  <c:v>2020.4607920953615</c:v>
                </c:pt>
                <c:pt idx="553">
                  <c:v>2066.52337786613</c:v>
                </c:pt>
                <c:pt idx="554">
                  <c:v>1959.0440110676702</c:v>
                </c:pt>
                <c:pt idx="555">
                  <c:v>2035.8149873522843</c:v>
                </c:pt>
                <c:pt idx="556">
                  <c:v>2005.1065968384387</c:v>
                </c:pt>
                <c:pt idx="557">
                  <c:v>2066.52337786613</c:v>
                </c:pt>
                <c:pt idx="558">
                  <c:v>2035.8149873522843</c:v>
                </c:pt>
                <c:pt idx="559">
                  <c:v>2097.2317683799756</c:v>
                </c:pt>
                <c:pt idx="560">
                  <c:v>1805.5020584984422</c:v>
                </c:pt>
                <c:pt idx="561">
                  <c:v>1360.2303960476806</c:v>
                </c:pt>
                <c:pt idx="562">
                  <c:v>1160.6258577076842</c:v>
                </c:pt>
                <c:pt idx="563">
                  <c:v>1314.1678102769124</c:v>
                </c:pt>
                <c:pt idx="564">
                  <c:v>1268.1052245061439</c:v>
                </c:pt>
                <c:pt idx="565">
                  <c:v>1268.1052245061439</c:v>
                </c:pt>
                <c:pt idx="566">
                  <c:v>1360.2303960476806</c:v>
                </c:pt>
                <c:pt idx="567">
                  <c:v>1774.7936679845966</c:v>
                </c:pt>
                <c:pt idx="568">
                  <c:v>1882.2730347830561</c:v>
                </c:pt>
                <c:pt idx="569">
                  <c:v>1912.9814252969018</c:v>
                </c:pt>
                <c:pt idx="570">
                  <c:v>2005.1065968384387</c:v>
                </c:pt>
                <c:pt idx="571">
                  <c:v>1974.398206324593</c:v>
                </c:pt>
                <c:pt idx="572">
                  <c:v>2020.4607920953615</c:v>
                </c:pt>
                <c:pt idx="573">
                  <c:v>2005.1065968384387</c:v>
                </c:pt>
                <c:pt idx="574">
                  <c:v>1774.7936679845966</c:v>
                </c:pt>
                <c:pt idx="575">
                  <c:v>1467.7097628461404</c:v>
                </c:pt>
                <c:pt idx="576">
                  <c:v>1283.4594197630668</c:v>
                </c:pt>
                <c:pt idx="577">
                  <c:v>1160.6258577076842</c:v>
                </c:pt>
                <c:pt idx="578">
                  <c:v>1851.5646442692105</c:v>
                </c:pt>
                <c:pt idx="579">
                  <c:v>1989.7524015815159</c:v>
                </c:pt>
                <c:pt idx="580">
                  <c:v>2005.1065968384387</c:v>
                </c:pt>
                <c:pt idx="581">
                  <c:v>2020.4607920953615</c:v>
                </c:pt>
                <c:pt idx="582">
                  <c:v>2020.4607920953615</c:v>
                </c:pt>
                <c:pt idx="583">
                  <c:v>2066.52337786613</c:v>
                </c:pt>
                <c:pt idx="584">
                  <c:v>2220.0653304353582</c:v>
                </c:pt>
                <c:pt idx="585">
                  <c:v>1882.2730347830561</c:v>
                </c:pt>
                <c:pt idx="586">
                  <c:v>1943.6898158107474</c:v>
                </c:pt>
                <c:pt idx="587">
                  <c:v>2066.52337786613</c:v>
                </c:pt>
                <c:pt idx="588">
                  <c:v>1452.3555675892176</c:v>
                </c:pt>
                <c:pt idx="589">
                  <c:v>1912.9814252969018</c:v>
                </c:pt>
                <c:pt idx="590">
                  <c:v>2296.8363067199721</c:v>
                </c:pt>
                <c:pt idx="591">
                  <c:v>2281.4821114630495</c:v>
                </c:pt>
                <c:pt idx="592">
                  <c:v>2266.1279162061264</c:v>
                </c:pt>
                <c:pt idx="593">
                  <c:v>2266.1279162061264</c:v>
                </c:pt>
                <c:pt idx="594">
                  <c:v>2281.4821114630495</c:v>
                </c:pt>
                <c:pt idx="595">
                  <c:v>2266.1279162061264</c:v>
                </c:pt>
                <c:pt idx="596">
                  <c:v>2281.4821114630495</c:v>
                </c:pt>
                <c:pt idx="597">
                  <c:v>2127.9401588938213</c:v>
                </c:pt>
                <c:pt idx="598">
                  <c:v>2020.4607920953615</c:v>
                </c:pt>
                <c:pt idx="599">
                  <c:v>1866.9188395261335</c:v>
                </c:pt>
                <c:pt idx="600">
                  <c:v>1605.8975201584456</c:v>
                </c:pt>
                <c:pt idx="601">
                  <c:v>1406.2929818184493</c:v>
                </c:pt>
                <c:pt idx="602">
                  <c:v>1314.1678102769124</c:v>
                </c:pt>
                <c:pt idx="603">
                  <c:v>1805.5020584984422</c:v>
                </c:pt>
                <c:pt idx="604">
                  <c:v>1805.5020584984422</c:v>
                </c:pt>
                <c:pt idx="605">
                  <c:v>1728.7310822138281</c:v>
                </c:pt>
                <c:pt idx="606">
                  <c:v>1744.085277470751</c:v>
                </c:pt>
                <c:pt idx="607">
                  <c:v>1728.7310822138281</c:v>
                </c:pt>
                <c:pt idx="608">
                  <c:v>1744.085277470751</c:v>
                </c:pt>
                <c:pt idx="609">
                  <c:v>1882.2730347830561</c:v>
                </c:pt>
                <c:pt idx="610">
                  <c:v>1590.5433249015227</c:v>
                </c:pt>
                <c:pt idx="611">
                  <c:v>1037.7922956523018</c:v>
                </c:pt>
                <c:pt idx="612">
                  <c:v>1575.1891296446001</c:v>
                </c:pt>
                <c:pt idx="613">
                  <c:v>1744.085277470751</c:v>
                </c:pt>
                <c:pt idx="614">
                  <c:v>1820.8562537553648</c:v>
                </c:pt>
                <c:pt idx="615">
                  <c:v>1314.1678102769124</c:v>
                </c:pt>
                <c:pt idx="616">
                  <c:v>1344.876200790758</c:v>
                </c:pt>
                <c:pt idx="617">
                  <c:v>1682.6684964430597</c:v>
                </c:pt>
                <c:pt idx="618">
                  <c:v>1682.6684964430597</c:v>
                </c:pt>
                <c:pt idx="619">
                  <c:v>1728.7310822138281</c:v>
                </c:pt>
                <c:pt idx="620">
                  <c:v>1698.0226916999825</c:v>
                </c:pt>
                <c:pt idx="621">
                  <c:v>1744.085277470751</c:v>
                </c:pt>
                <c:pt idx="622">
                  <c:v>1698.0226916999825</c:v>
                </c:pt>
                <c:pt idx="623">
                  <c:v>1943.6898158107474</c:v>
                </c:pt>
                <c:pt idx="624">
                  <c:v>1268.1052245061439</c:v>
                </c:pt>
                <c:pt idx="625">
                  <c:v>1068.5006861661473</c:v>
                </c:pt>
                <c:pt idx="626">
                  <c:v>1744.085277470751</c:v>
                </c:pt>
                <c:pt idx="627">
                  <c:v>1774.7936679845966</c:v>
                </c:pt>
                <c:pt idx="628">
                  <c:v>1866.9188395261335</c:v>
                </c:pt>
                <c:pt idx="629">
                  <c:v>1790.1478632415192</c:v>
                </c:pt>
                <c:pt idx="630">
                  <c:v>1820.8562537553648</c:v>
                </c:pt>
                <c:pt idx="631">
                  <c:v>1866.9188395261335</c:v>
                </c:pt>
                <c:pt idx="632">
                  <c:v>1882.2730347830561</c:v>
                </c:pt>
                <c:pt idx="633">
                  <c:v>1882.2730347830561</c:v>
                </c:pt>
                <c:pt idx="634">
                  <c:v>1882.2730347830561</c:v>
                </c:pt>
                <c:pt idx="635">
                  <c:v>1882.2730347830561</c:v>
                </c:pt>
                <c:pt idx="636">
                  <c:v>1866.9188395261335</c:v>
                </c:pt>
                <c:pt idx="637">
                  <c:v>1866.9188395261335</c:v>
                </c:pt>
                <c:pt idx="638">
                  <c:v>1882.2730347830561</c:v>
                </c:pt>
                <c:pt idx="639">
                  <c:v>1882.2730347830561</c:v>
                </c:pt>
                <c:pt idx="640">
                  <c:v>1897.6272300399792</c:v>
                </c:pt>
                <c:pt idx="641">
                  <c:v>1882.2730347830561</c:v>
                </c:pt>
                <c:pt idx="642">
                  <c:v>1882.2730347830561</c:v>
                </c:pt>
                <c:pt idx="643">
                  <c:v>1912.9814252969018</c:v>
                </c:pt>
                <c:pt idx="644">
                  <c:v>1897.6272300399792</c:v>
                </c:pt>
                <c:pt idx="645">
                  <c:v>1928.3356205538248</c:v>
                </c:pt>
                <c:pt idx="646">
                  <c:v>1959.0440110676702</c:v>
                </c:pt>
                <c:pt idx="647">
                  <c:v>1989.7524015815159</c:v>
                </c:pt>
                <c:pt idx="648">
                  <c:v>1974.398206324593</c:v>
                </c:pt>
                <c:pt idx="649">
                  <c:v>1974.398206324593</c:v>
                </c:pt>
                <c:pt idx="650">
                  <c:v>1943.6898158107474</c:v>
                </c:pt>
                <c:pt idx="651">
                  <c:v>1928.3356205538248</c:v>
                </c:pt>
                <c:pt idx="652">
                  <c:v>1897.6272300399792</c:v>
                </c:pt>
                <c:pt idx="653">
                  <c:v>1866.9188395261335</c:v>
                </c:pt>
                <c:pt idx="654">
                  <c:v>1866.9188395261335</c:v>
                </c:pt>
                <c:pt idx="655">
                  <c:v>1866.9188395261335</c:v>
                </c:pt>
                <c:pt idx="656">
                  <c:v>1912.9814252969018</c:v>
                </c:pt>
                <c:pt idx="657">
                  <c:v>1897.6272300399792</c:v>
                </c:pt>
                <c:pt idx="658">
                  <c:v>1943.6898158107474</c:v>
                </c:pt>
                <c:pt idx="659">
                  <c:v>1974.398206324593</c:v>
                </c:pt>
                <c:pt idx="660">
                  <c:v>1989.7524015815159</c:v>
                </c:pt>
                <c:pt idx="661">
                  <c:v>2020.4607920953615</c:v>
                </c:pt>
                <c:pt idx="662">
                  <c:v>2035.8149873522843</c:v>
                </c:pt>
                <c:pt idx="663">
                  <c:v>2112.5859636368987</c:v>
                </c:pt>
                <c:pt idx="664">
                  <c:v>2097.2317683799756</c:v>
                </c:pt>
                <c:pt idx="665">
                  <c:v>2081.8775731230526</c:v>
                </c:pt>
                <c:pt idx="666">
                  <c:v>2081.8775731230526</c:v>
                </c:pt>
                <c:pt idx="667">
                  <c:v>2097.2317683799756</c:v>
                </c:pt>
                <c:pt idx="668">
                  <c:v>2081.8775731230526</c:v>
                </c:pt>
                <c:pt idx="669">
                  <c:v>2081.8775731230526</c:v>
                </c:pt>
                <c:pt idx="670">
                  <c:v>2097.2317683799756</c:v>
                </c:pt>
                <c:pt idx="671">
                  <c:v>2081.8775731230526</c:v>
                </c:pt>
                <c:pt idx="672">
                  <c:v>2081.8775731230526</c:v>
                </c:pt>
                <c:pt idx="673">
                  <c:v>2112.5859636368987</c:v>
                </c:pt>
                <c:pt idx="674">
                  <c:v>2127.9401588938213</c:v>
                </c:pt>
                <c:pt idx="675">
                  <c:v>2081.8775731230526</c:v>
                </c:pt>
                <c:pt idx="676">
                  <c:v>2127.9401588938213</c:v>
                </c:pt>
                <c:pt idx="677">
                  <c:v>2097.2317683799756</c:v>
                </c:pt>
                <c:pt idx="678">
                  <c:v>2066.52337786613</c:v>
                </c:pt>
                <c:pt idx="679">
                  <c:v>2097.2317683799756</c:v>
                </c:pt>
                <c:pt idx="680">
                  <c:v>2081.8775731230526</c:v>
                </c:pt>
                <c:pt idx="681">
                  <c:v>2081.8775731230526</c:v>
                </c:pt>
                <c:pt idx="682">
                  <c:v>2112.5859636368987</c:v>
                </c:pt>
                <c:pt idx="683">
                  <c:v>2097.2317683799756</c:v>
                </c:pt>
                <c:pt idx="684">
                  <c:v>2127.9401588938213</c:v>
                </c:pt>
                <c:pt idx="685">
                  <c:v>2127.9401588938213</c:v>
                </c:pt>
                <c:pt idx="686">
                  <c:v>2204.7111351784351</c:v>
                </c:pt>
                <c:pt idx="687">
                  <c:v>2204.7111351784351</c:v>
                </c:pt>
                <c:pt idx="688">
                  <c:v>2235.4195256922808</c:v>
                </c:pt>
                <c:pt idx="689">
                  <c:v>2220.0653304353582</c:v>
                </c:pt>
                <c:pt idx="690">
                  <c:v>2235.4195256922808</c:v>
                </c:pt>
                <c:pt idx="691">
                  <c:v>2220.0653304353582</c:v>
                </c:pt>
                <c:pt idx="692">
                  <c:v>2235.4195256922808</c:v>
                </c:pt>
                <c:pt idx="693">
                  <c:v>2266.1279162061264</c:v>
                </c:pt>
                <c:pt idx="694">
                  <c:v>2250.7737209492034</c:v>
                </c:pt>
                <c:pt idx="695">
                  <c:v>2235.4195256922808</c:v>
                </c:pt>
                <c:pt idx="696">
                  <c:v>2266.1279162061264</c:v>
                </c:pt>
                <c:pt idx="697">
                  <c:v>2266.1279162061264</c:v>
                </c:pt>
                <c:pt idx="698">
                  <c:v>2266.1279162061264</c:v>
                </c:pt>
                <c:pt idx="699">
                  <c:v>2266.1279162061264</c:v>
                </c:pt>
                <c:pt idx="700">
                  <c:v>2266.1279162061264</c:v>
                </c:pt>
                <c:pt idx="701">
                  <c:v>2235.4195256922808</c:v>
                </c:pt>
                <c:pt idx="702">
                  <c:v>2266.1279162061264</c:v>
                </c:pt>
                <c:pt idx="703">
                  <c:v>2266.1279162061264</c:v>
                </c:pt>
                <c:pt idx="704">
                  <c:v>2266.1279162061264</c:v>
                </c:pt>
                <c:pt idx="705">
                  <c:v>2266.1279162061264</c:v>
                </c:pt>
                <c:pt idx="706">
                  <c:v>2266.1279162061264</c:v>
                </c:pt>
                <c:pt idx="707">
                  <c:v>2266.1279162061264</c:v>
                </c:pt>
                <c:pt idx="708">
                  <c:v>2235.4195256922808</c:v>
                </c:pt>
                <c:pt idx="709">
                  <c:v>2266.1279162061264</c:v>
                </c:pt>
                <c:pt idx="710">
                  <c:v>2250.7737209492034</c:v>
                </c:pt>
                <c:pt idx="711">
                  <c:v>2266.1279162061264</c:v>
                </c:pt>
                <c:pt idx="712">
                  <c:v>2266.1279162061264</c:v>
                </c:pt>
                <c:pt idx="713">
                  <c:v>2250.7737209492034</c:v>
                </c:pt>
                <c:pt idx="714">
                  <c:v>2266.1279162061264</c:v>
                </c:pt>
                <c:pt idx="715">
                  <c:v>2266.1279162061264</c:v>
                </c:pt>
                <c:pt idx="716">
                  <c:v>2266.1279162061264</c:v>
                </c:pt>
                <c:pt idx="717">
                  <c:v>2266.1279162061264</c:v>
                </c:pt>
                <c:pt idx="718">
                  <c:v>2266.1279162061264</c:v>
                </c:pt>
                <c:pt idx="719">
                  <c:v>2266.1279162061264</c:v>
                </c:pt>
                <c:pt idx="720">
                  <c:v>2266.1279162061264</c:v>
                </c:pt>
                <c:pt idx="721">
                  <c:v>2266.1279162061264</c:v>
                </c:pt>
                <c:pt idx="722">
                  <c:v>2296.8363067199721</c:v>
                </c:pt>
                <c:pt idx="723">
                  <c:v>2296.8363067199721</c:v>
                </c:pt>
                <c:pt idx="724">
                  <c:v>2266.1279162061264</c:v>
                </c:pt>
                <c:pt idx="725">
                  <c:v>2266.1279162061264</c:v>
                </c:pt>
                <c:pt idx="726">
                  <c:v>2266.1279162061264</c:v>
                </c:pt>
                <c:pt idx="727">
                  <c:v>2296.8363067199721</c:v>
                </c:pt>
                <c:pt idx="728">
                  <c:v>2250.7737209492034</c:v>
                </c:pt>
                <c:pt idx="729">
                  <c:v>2281.4821114630495</c:v>
                </c:pt>
                <c:pt idx="730">
                  <c:v>2266.1279162061264</c:v>
                </c:pt>
                <c:pt idx="731">
                  <c:v>2281.4821114630495</c:v>
                </c:pt>
                <c:pt idx="732">
                  <c:v>2281.4821114630495</c:v>
                </c:pt>
                <c:pt idx="733">
                  <c:v>2266.1279162061264</c:v>
                </c:pt>
                <c:pt idx="734">
                  <c:v>2281.4821114630495</c:v>
                </c:pt>
                <c:pt idx="735">
                  <c:v>2281.4821114630495</c:v>
                </c:pt>
                <c:pt idx="736">
                  <c:v>2266.1279162061264</c:v>
                </c:pt>
                <c:pt idx="737">
                  <c:v>2281.4821114630495</c:v>
                </c:pt>
                <c:pt idx="738">
                  <c:v>2266.1279162061264</c:v>
                </c:pt>
                <c:pt idx="739">
                  <c:v>2281.4821114630495</c:v>
                </c:pt>
                <c:pt idx="740">
                  <c:v>2266.1279162061264</c:v>
                </c:pt>
                <c:pt idx="741">
                  <c:v>2281.4821114630495</c:v>
                </c:pt>
                <c:pt idx="742">
                  <c:v>2266.1279162061264</c:v>
                </c:pt>
                <c:pt idx="743">
                  <c:v>2296.8363067199721</c:v>
                </c:pt>
                <c:pt idx="744">
                  <c:v>2281.4821114630495</c:v>
                </c:pt>
                <c:pt idx="745">
                  <c:v>2266.1279162061264</c:v>
                </c:pt>
                <c:pt idx="746">
                  <c:v>2281.4821114630495</c:v>
                </c:pt>
                <c:pt idx="747">
                  <c:v>2281.4821114630495</c:v>
                </c:pt>
                <c:pt idx="748">
                  <c:v>2281.4821114630495</c:v>
                </c:pt>
                <c:pt idx="749">
                  <c:v>2266.1279162061264</c:v>
                </c:pt>
                <c:pt idx="750">
                  <c:v>2281.4821114630495</c:v>
                </c:pt>
                <c:pt idx="751">
                  <c:v>2266.1279162061264</c:v>
                </c:pt>
                <c:pt idx="752">
                  <c:v>2281.4821114630495</c:v>
                </c:pt>
                <c:pt idx="753">
                  <c:v>2266.1279162061264</c:v>
                </c:pt>
                <c:pt idx="754">
                  <c:v>2266.1279162061264</c:v>
                </c:pt>
                <c:pt idx="755">
                  <c:v>2281.4821114630495</c:v>
                </c:pt>
                <c:pt idx="756">
                  <c:v>2266.1279162061264</c:v>
                </c:pt>
                <c:pt idx="757">
                  <c:v>2266.1279162061264</c:v>
                </c:pt>
                <c:pt idx="758">
                  <c:v>2266.1279162061264</c:v>
                </c:pt>
                <c:pt idx="759">
                  <c:v>2266.1279162061264</c:v>
                </c:pt>
                <c:pt idx="760">
                  <c:v>2266.1279162061264</c:v>
                </c:pt>
                <c:pt idx="761">
                  <c:v>2266.1279162061264</c:v>
                </c:pt>
                <c:pt idx="762">
                  <c:v>2266.1279162061264</c:v>
                </c:pt>
                <c:pt idx="763">
                  <c:v>2266.1279162061264</c:v>
                </c:pt>
                <c:pt idx="764">
                  <c:v>2281.4821114630495</c:v>
                </c:pt>
                <c:pt idx="765">
                  <c:v>2266.1279162061264</c:v>
                </c:pt>
                <c:pt idx="766">
                  <c:v>2266.1279162061264</c:v>
                </c:pt>
                <c:pt idx="767">
                  <c:v>2266.1279162061264</c:v>
                </c:pt>
                <c:pt idx="768">
                  <c:v>2266.1279162061264</c:v>
                </c:pt>
                <c:pt idx="769">
                  <c:v>2281.4821114630495</c:v>
                </c:pt>
                <c:pt idx="770">
                  <c:v>2266.1279162061264</c:v>
                </c:pt>
                <c:pt idx="771">
                  <c:v>2266.1279162061264</c:v>
                </c:pt>
                <c:pt idx="772">
                  <c:v>2281.4821114630495</c:v>
                </c:pt>
                <c:pt idx="773">
                  <c:v>2266.1279162061264</c:v>
                </c:pt>
                <c:pt idx="774">
                  <c:v>2266.1279162061264</c:v>
                </c:pt>
                <c:pt idx="775">
                  <c:v>2281.4821114630495</c:v>
                </c:pt>
                <c:pt idx="776">
                  <c:v>1989.7524015815159</c:v>
                </c:pt>
                <c:pt idx="777">
                  <c:v>1437.0013723322947</c:v>
                </c:pt>
                <c:pt idx="778">
                  <c:v>1437.0013723322947</c:v>
                </c:pt>
                <c:pt idx="779">
                  <c:v>1437.0013723322947</c:v>
                </c:pt>
                <c:pt idx="780">
                  <c:v>1437.0013723322947</c:v>
                </c:pt>
                <c:pt idx="781">
                  <c:v>1437.0013723322947</c:v>
                </c:pt>
                <c:pt idx="782">
                  <c:v>1437.0013723322947</c:v>
                </c:pt>
                <c:pt idx="783">
                  <c:v>1728.7310822138281</c:v>
                </c:pt>
                <c:pt idx="784">
                  <c:v>2312.1905019768947</c:v>
                </c:pt>
                <c:pt idx="785">
                  <c:v>2312.1905019768947</c:v>
                </c:pt>
                <c:pt idx="786">
                  <c:v>2312.1905019768947</c:v>
                </c:pt>
                <c:pt idx="787">
                  <c:v>2312.1905019768947</c:v>
                </c:pt>
                <c:pt idx="788">
                  <c:v>2312.1905019768947</c:v>
                </c:pt>
                <c:pt idx="789">
                  <c:v>2312.1905019768947</c:v>
                </c:pt>
                <c:pt idx="790">
                  <c:v>2066.52337786613</c:v>
                </c:pt>
                <c:pt idx="791">
                  <c:v>1498.418153359986</c:v>
                </c:pt>
                <c:pt idx="792">
                  <c:v>1437.0013723322947</c:v>
                </c:pt>
                <c:pt idx="793">
                  <c:v>1437.0013723322947</c:v>
                </c:pt>
                <c:pt idx="794">
                  <c:v>1437.0013723322947</c:v>
                </c:pt>
                <c:pt idx="795">
                  <c:v>1437.0013723322947</c:v>
                </c:pt>
                <c:pt idx="796">
                  <c:v>1437.0013723322947</c:v>
                </c:pt>
                <c:pt idx="797">
                  <c:v>1498.418153359986</c:v>
                </c:pt>
                <c:pt idx="798">
                  <c:v>1483.0639581030632</c:v>
                </c:pt>
                <c:pt idx="799">
                  <c:v>1483.0639581030632</c:v>
                </c:pt>
                <c:pt idx="800">
                  <c:v>1483.0639581030632</c:v>
                </c:pt>
                <c:pt idx="801">
                  <c:v>1498.418153359986</c:v>
                </c:pt>
                <c:pt idx="802">
                  <c:v>1498.418153359986</c:v>
                </c:pt>
                <c:pt idx="803">
                  <c:v>1575.1891296446001</c:v>
                </c:pt>
                <c:pt idx="804">
                  <c:v>2204.7111351784351</c:v>
                </c:pt>
                <c:pt idx="805">
                  <c:v>2312.1905019768947</c:v>
                </c:pt>
                <c:pt idx="806">
                  <c:v>2312.1905019768947</c:v>
                </c:pt>
                <c:pt idx="807">
                  <c:v>2312.1905019768947</c:v>
                </c:pt>
                <c:pt idx="808">
                  <c:v>2312.1905019768947</c:v>
                </c:pt>
                <c:pt idx="809">
                  <c:v>2312.1905019768947</c:v>
                </c:pt>
                <c:pt idx="810">
                  <c:v>2312.1905019768947</c:v>
                </c:pt>
                <c:pt idx="811">
                  <c:v>2296.8363067199721</c:v>
                </c:pt>
                <c:pt idx="812">
                  <c:v>2235.4195256922808</c:v>
                </c:pt>
                <c:pt idx="813">
                  <c:v>2143.2943541507439</c:v>
                </c:pt>
                <c:pt idx="814">
                  <c:v>2035.8149873522843</c:v>
                </c:pt>
                <c:pt idx="815">
                  <c:v>1943.6898158107474</c:v>
                </c:pt>
                <c:pt idx="816">
                  <c:v>1943.6898158107474</c:v>
                </c:pt>
                <c:pt idx="817">
                  <c:v>1928.3356205538248</c:v>
                </c:pt>
                <c:pt idx="818">
                  <c:v>1928.3356205538248</c:v>
                </c:pt>
                <c:pt idx="819">
                  <c:v>1943.6898158107474</c:v>
                </c:pt>
                <c:pt idx="820">
                  <c:v>1928.3356205538248</c:v>
                </c:pt>
                <c:pt idx="821">
                  <c:v>1928.3356205538248</c:v>
                </c:pt>
                <c:pt idx="822">
                  <c:v>1928.3356205538248</c:v>
                </c:pt>
                <c:pt idx="823">
                  <c:v>1928.3356205538248</c:v>
                </c:pt>
                <c:pt idx="824">
                  <c:v>1943.6898158107474</c:v>
                </c:pt>
                <c:pt idx="825">
                  <c:v>1928.3356205538248</c:v>
                </c:pt>
                <c:pt idx="826">
                  <c:v>1943.6898158107474</c:v>
                </c:pt>
                <c:pt idx="827">
                  <c:v>1928.3356205538248</c:v>
                </c:pt>
                <c:pt idx="828">
                  <c:v>1943.6898158107474</c:v>
                </c:pt>
                <c:pt idx="829">
                  <c:v>1943.6898158107474</c:v>
                </c:pt>
                <c:pt idx="830">
                  <c:v>1928.3356205538248</c:v>
                </c:pt>
                <c:pt idx="831">
                  <c:v>1928.3356205538248</c:v>
                </c:pt>
                <c:pt idx="832">
                  <c:v>1928.3356205538248</c:v>
                </c:pt>
                <c:pt idx="833">
                  <c:v>1928.3356205538248</c:v>
                </c:pt>
                <c:pt idx="834">
                  <c:v>1943.6898158107474</c:v>
                </c:pt>
                <c:pt idx="835">
                  <c:v>1943.6898158107474</c:v>
                </c:pt>
                <c:pt idx="836">
                  <c:v>1943.6898158107474</c:v>
                </c:pt>
                <c:pt idx="837">
                  <c:v>1943.6898158107474</c:v>
                </c:pt>
                <c:pt idx="838">
                  <c:v>1943.6898158107474</c:v>
                </c:pt>
                <c:pt idx="839">
                  <c:v>1943.6898158107474</c:v>
                </c:pt>
                <c:pt idx="840">
                  <c:v>1943.6898158107474</c:v>
                </c:pt>
                <c:pt idx="841">
                  <c:v>1943.6898158107474</c:v>
                </c:pt>
                <c:pt idx="842">
                  <c:v>1928.3356205538248</c:v>
                </c:pt>
                <c:pt idx="843">
                  <c:v>1928.3356205538248</c:v>
                </c:pt>
                <c:pt idx="844">
                  <c:v>1943.6898158107474</c:v>
                </c:pt>
                <c:pt idx="845">
                  <c:v>1928.3356205538248</c:v>
                </c:pt>
                <c:pt idx="846">
                  <c:v>1943.6898158107474</c:v>
                </c:pt>
                <c:pt idx="847">
                  <c:v>1974.398206324593</c:v>
                </c:pt>
                <c:pt idx="848">
                  <c:v>1974.398206324593</c:v>
                </c:pt>
                <c:pt idx="849">
                  <c:v>1974.398206324593</c:v>
                </c:pt>
                <c:pt idx="850">
                  <c:v>1974.398206324593</c:v>
                </c:pt>
                <c:pt idx="851">
                  <c:v>1974.398206324593</c:v>
                </c:pt>
                <c:pt idx="852">
                  <c:v>1974.398206324593</c:v>
                </c:pt>
                <c:pt idx="853">
                  <c:v>1974.398206324593</c:v>
                </c:pt>
                <c:pt idx="854">
                  <c:v>1974.398206324593</c:v>
                </c:pt>
                <c:pt idx="855">
                  <c:v>1974.398206324593</c:v>
                </c:pt>
                <c:pt idx="856">
                  <c:v>1974.398206324593</c:v>
                </c:pt>
                <c:pt idx="857">
                  <c:v>1974.398206324593</c:v>
                </c:pt>
                <c:pt idx="858">
                  <c:v>1866.9188395261335</c:v>
                </c:pt>
                <c:pt idx="859">
                  <c:v>1452.3555675892176</c:v>
                </c:pt>
                <c:pt idx="860">
                  <c:v>1483.0639581030632</c:v>
                </c:pt>
                <c:pt idx="861">
                  <c:v>1483.0639581030632</c:v>
                </c:pt>
                <c:pt idx="862">
                  <c:v>1897.6272300399792</c:v>
                </c:pt>
                <c:pt idx="863">
                  <c:v>1928.3356205538248</c:v>
                </c:pt>
                <c:pt idx="864">
                  <c:v>1943.6898158107474</c:v>
                </c:pt>
                <c:pt idx="865">
                  <c:v>1974.398206324593</c:v>
                </c:pt>
                <c:pt idx="866">
                  <c:v>1974.398206324593</c:v>
                </c:pt>
                <c:pt idx="867">
                  <c:v>1974.398206324593</c:v>
                </c:pt>
                <c:pt idx="868">
                  <c:v>1974.398206324593</c:v>
                </c:pt>
                <c:pt idx="869">
                  <c:v>1974.398206324593</c:v>
                </c:pt>
                <c:pt idx="870">
                  <c:v>1974.398206324593</c:v>
                </c:pt>
                <c:pt idx="871">
                  <c:v>1974.398206324593</c:v>
                </c:pt>
                <c:pt idx="872">
                  <c:v>1974.398206324593</c:v>
                </c:pt>
                <c:pt idx="873">
                  <c:v>1974.398206324593</c:v>
                </c:pt>
                <c:pt idx="874">
                  <c:v>1974.398206324593</c:v>
                </c:pt>
                <c:pt idx="875">
                  <c:v>1974.398206324593</c:v>
                </c:pt>
                <c:pt idx="876">
                  <c:v>1974.398206324593</c:v>
                </c:pt>
                <c:pt idx="877">
                  <c:v>1605.8975201584456</c:v>
                </c:pt>
                <c:pt idx="878">
                  <c:v>1467.7097628461404</c:v>
                </c:pt>
                <c:pt idx="879">
                  <c:v>1483.0639581030632</c:v>
                </c:pt>
                <c:pt idx="880">
                  <c:v>1483.0639581030632</c:v>
                </c:pt>
                <c:pt idx="881">
                  <c:v>1483.0639581030632</c:v>
                </c:pt>
                <c:pt idx="882">
                  <c:v>1467.7097628461404</c:v>
                </c:pt>
                <c:pt idx="883">
                  <c:v>1467.7097628461404</c:v>
                </c:pt>
                <c:pt idx="884">
                  <c:v>1467.7097628461404</c:v>
                </c:pt>
                <c:pt idx="885">
                  <c:v>1467.7097628461404</c:v>
                </c:pt>
                <c:pt idx="886">
                  <c:v>1467.7097628461404</c:v>
                </c:pt>
                <c:pt idx="887">
                  <c:v>1483.0639581030632</c:v>
                </c:pt>
                <c:pt idx="888">
                  <c:v>1483.0639581030632</c:v>
                </c:pt>
                <c:pt idx="889">
                  <c:v>1483.0639581030632</c:v>
                </c:pt>
                <c:pt idx="890">
                  <c:v>1667.3143011861368</c:v>
                </c:pt>
                <c:pt idx="891">
                  <c:v>1943.6898158107474</c:v>
                </c:pt>
                <c:pt idx="892">
                  <c:v>1943.6898158107474</c:v>
                </c:pt>
                <c:pt idx="893">
                  <c:v>1943.6898158107474</c:v>
                </c:pt>
                <c:pt idx="894">
                  <c:v>1943.6898158107474</c:v>
                </c:pt>
                <c:pt idx="895">
                  <c:v>1928.3356205538248</c:v>
                </c:pt>
                <c:pt idx="896">
                  <c:v>1943.6898158107474</c:v>
                </c:pt>
                <c:pt idx="897">
                  <c:v>1943.6898158107474</c:v>
                </c:pt>
                <c:pt idx="898">
                  <c:v>1943.6898158107474</c:v>
                </c:pt>
                <c:pt idx="899">
                  <c:v>1943.6898158107474</c:v>
                </c:pt>
                <c:pt idx="900">
                  <c:v>1943.6898158107474</c:v>
                </c:pt>
                <c:pt idx="901">
                  <c:v>1943.6898158107474</c:v>
                </c:pt>
                <c:pt idx="902">
                  <c:v>1943.6898158107474</c:v>
                </c:pt>
                <c:pt idx="903">
                  <c:v>1943.6898158107474</c:v>
                </c:pt>
                <c:pt idx="904">
                  <c:v>1943.6898158107474</c:v>
                </c:pt>
                <c:pt idx="905">
                  <c:v>1928.3356205538248</c:v>
                </c:pt>
                <c:pt idx="906">
                  <c:v>1928.3356205538248</c:v>
                </c:pt>
                <c:pt idx="907">
                  <c:v>1943.6898158107474</c:v>
                </c:pt>
                <c:pt idx="908">
                  <c:v>1943.6898158107474</c:v>
                </c:pt>
                <c:pt idx="909">
                  <c:v>1943.6898158107474</c:v>
                </c:pt>
                <c:pt idx="910">
                  <c:v>1943.6898158107474</c:v>
                </c:pt>
                <c:pt idx="911">
                  <c:v>1943.6898158107474</c:v>
                </c:pt>
                <c:pt idx="912">
                  <c:v>1974.398206324593</c:v>
                </c:pt>
                <c:pt idx="913">
                  <c:v>1928.3356205538248</c:v>
                </c:pt>
                <c:pt idx="914">
                  <c:v>1928.3356205538248</c:v>
                </c:pt>
                <c:pt idx="915">
                  <c:v>1974.398206324593</c:v>
                </c:pt>
                <c:pt idx="916">
                  <c:v>1943.6898158107474</c:v>
                </c:pt>
                <c:pt idx="917">
                  <c:v>1974.398206324593</c:v>
                </c:pt>
                <c:pt idx="918">
                  <c:v>1928.3356205538248</c:v>
                </c:pt>
                <c:pt idx="919">
                  <c:v>1943.6898158107474</c:v>
                </c:pt>
                <c:pt idx="920">
                  <c:v>1928.3356205538248</c:v>
                </c:pt>
                <c:pt idx="921">
                  <c:v>1943.6898158107474</c:v>
                </c:pt>
                <c:pt idx="922">
                  <c:v>1959.0440110676702</c:v>
                </c:pt>
                <c:pt idx="923">
                  <c:v>1974.398206324593</c:v>
                </c:pt>
                <c:pt idx="924">
                  <c:v>1974.398206324593</c:v>
                </c:pt>
                <c:pt idx="925">
                  <c:v>1974.398206324593</c:v>
                </c:pt>
                <c:pt idx="926">
                  <c:v>1974.398206324593</c:v>
                </c:pt>
                <c:pt idx="927">
                  <c:v>1974.398206324593</c:v>
                </c:pt>
                <c:pt idx="928">
                  <c:v>1974.398206324593</c:v>
                </c:pt>
                <c:pt idx="929">
                  <c:v>1974.398206324593</c:v>
                </c:pt>
                <c:pt idx="930">
                  <c:v>1974.398206324593</c:v>
                </c:pt>
                <c:pt idx="931">
                  <c:v>1974.398206324593</c:v>
                </c:pt>
                <c:pt idx="932">
                  <c:v>1974.398206324593</c:v>
                </c:pt>
                <c:pt idx="933">
                  <c:v>1974.398206324593</c:v>
                </c:pt>
                <c:pt idx="934">
                  <c:v>1790.1478632415192</c:v>
                </c:pt>
                <c:pt idx="935">
                  <c:v>1452.3555675892176</c:v>
                </c:pt>
                <c:pt idx="936">
                  <c:v>1759.4394727276735</c:v>
                </c:pt>
                <c:pt idx="937">
                  <c:v>1943.6898158107474</c:v>
                </c:pt>
                <c:pt idx="938">
                  <c:v>1943.6898158107474</c:v>
                </c:pt>
                <c:pt idx="939">
                  <c:v>1943.6898158107474</c:v>
                </c:pt>
                <c:pt idx="940">
                  <c:v>1943.6898158107474</c:v>
                </c:pt>
                <c:pt idx="941">
                  <c:v>1943.6898158107474</c:v>
                </c:pt>
                <c:pt idx="942">
                  <c:v>1943.6898158107474</c:v>
                </c:pt>
                <c:pt idx="943">
                  <c:v>1943.6898158107474</c:v>
                </c:pt>
                <c:pt idx="944">
                  <c:v>1943.6898158107474</c:v>
                </c:pt>
                <c:pt idx="945">
                  <c:v>1928.3356205538248</c:v>
                </c:pt>
                <c:pt idx="946">
                  <c:v>1943.6898158107474</c:v>
                </c:pt>
                <c:pt idx="947">
                  <c:v>1943.6898158107474</c:v>
                </c:pt>
                <c:pt idx="948">
                  <c:v>1943.6898158107474</c:v>
                </c:pt>
                <c:pt idx="949">
                  <c:v>1943.6898158107474</c:v>
                </c:pt>
                <c:pt idx="950">
                  <c:v>1943.6898158107474</c:v>
                </c:pt>
                <c:pt idx="951">
                  <c:v>1943.6898158107474</c:v>
                </c:pt>
                <c:pt idx="952">
                  <c:v>1943.6898158107474</c:v>
                </c:pt>
                <c:pt idx="953">
                  <c:v>1943.6898158107474</c:v>
                </c:pt>
                <c:pt idx="954">
                  <c:v>1943.6898158107474</c:v>
                </c:pt>
                <c:pt idx="955">
                  <c:v>1943.6898158107474</c:v>
                </c:pt>
                <c:pt idx="956">
                  <c:v>1943.6898158107474</c:v>
                </c:pt>
                <c:pt idx="957">
                  <c:v>1943.6898158107474</c:v>
                </c:pt>
                <c:pt idx="958">
                  <c:v>1943.6898158107474</c:v>
                </c:pt>
                <c:pt idx="959">
                  <c:v>1943.6898158107474</c:v>
                </c:pt>
                <c:pt idx="960">
                  <c:v>1943.6898158107474</c:v>
                </c:pt>
                <c:pt idx="961">
                  <c:v>1928.3356205538248</c:v>
                </c:pt>
                <c:pt idx="962">
                  <c:v>1943.6898158107474</c:v>
                </c:pt>
                <c:pt idx="963">
                  <c:v>1974.398206324593</c:v>
                </c:pt>
                <c:pt idx="964">
                  <c:v>1943.6898158107474</c:v>
                </c:pt>
                <c:pt idx="965">
                  <c:v>1943.6898158107474</c:v>
                </c:pt>
                <c:pt idx="966">
                  <c:v>1928.3356205538248</c:v>
                </c:pt>
                <c:pt idx="967">
                  <c:v>1943.6898158107474</c:v>
                </c:pt>
                <c:pt idx="968">
                  <c:v>1943.6898158107474</c:v>
                </c:pt>
                <c:pt idx="969">
                  <c:v>1943.6898158107474</c:v>
                </c:pt>
                <c:pt idx="970">
                  <c:v>1943.6898158107474</c:v>
                </c:pt>
                <c:pt idx="971">
                  <c:v>1928.3356205538248</c:v>
                </c:pt>
                <c:pt idx="972">
                  <c:v>1943.6898158107474</c:v>
                </c:pt>
                <c:pt idx="973">
                  <c:v>1943.6898158107474</c:v>
                </c:pt>
                <c:pt idx="974">
                  <c:v>1943.6898158107474</c:v>
                </c:pt>
                <c:pt idx="975">
                  <c:v>1943.6898158107474</c:v>
                </c:pt>
                <c:pt idx="976">
                  <c:v>1943.6898158107474</c:v>
                </c:pt>
                <c:pt idx="977">
                  <c:v>1974.398206324593</c:v>
                </c:pt>
                <c:pt idx="978">
                  <c:v>1943.6898158107474</c:v>
                </c:pt>
                <c:pt idx="979">
                  <c:v>1943.6898158107474</c:v>
                </c:pt>
                <c:pt idx="980">
                  <c:v>1928.3356205538248</c:v>
                </c:pt>
                <c:pt idx="981">
                  <c:v>1943.6898158107474</c:v>
                </c:pt>
                <c:pt idx="982">
                  <c:v>1943.6898158107474</c:v>
                </c:pt>
                <c:pt idx="983">
                  <c:v>1943.6898158107474</c:v>
                </c:pt>
                <c:pt idx="984">
                  <c:v>1928.3356205538248</c:v>
                </c:pt>
                <c:pt idx="985">
                  <c:v>1943.6898158107474</c:v>
                </c:pt>
                <c:pt idx="986">
                  <c:v>1943.6898158107474</c:v>
                </c:pt>
                <c:pt idx="987">
                  <c:v>1943.6898158107474</c:v>
                </c:pt>
                <c:pt idx="988">
                  <c:v>1943.6898158107474</c:v>
                </c:pt>
                <c:pt idx="989">
                  <c:v>1943.6898158107474</c:v>
                </c:pt>
                <c:pt idx="990">
                  <c:v>1943.6898158107474</c:v>
                </c:pt>
                <c:pt idx="991">
                  <c:v>1943.6898158107474</c:v>
                </c:pt>
                <c:pt idx="992">
                  <c:v>1943.6898158107474</c:v>
                </c:pt>
                <c:pt idx="993">
                  <c:v>1943.6898158107474</c:v>
                </c:pt>
                <c:pt idx="994">
                  <c:v>1943.6898158107474</c:v>
                </c:pt>
                <c:pt idx="995">
                  <c:v>1943.6898158107474</c:v>
                </c:pt>
                <c:pt idx="996">
                  <c:v>1943.6898158107474</c:v>
                </c:pt>
                <c:pt idx="997">
                  <c:v>1974.398206324593</c:v>
                </c:pt>
                <c:pt idx="998">
                  <c:v>1943.6898158107474</c:v>
                </c:pt>
                <c:pt idx="999">
                  <c:v>1943.6898158107474</c:v>
                </c:pt>
                <c:pt idx="1000">
                  <c:v>1943.6898158107474</c:v>
                </c:pt>
                <c:pt idx="1001">
                  <c:v>1943.6898158107474</c:v>
                </c:pt>
                <c:pt idx="1002">
                  <c:v>1943.6898158107474</c:v>
                </c:pt>
                <c:pt idx="1003">
                  <c:v>1943.6898158107474</c:v>
                </c:pt>
                <c:pt idx="1004">
                  <c:v>1943.6898158107474</c:v>
                </c:pt>
                <c:pt idx="1005">
                  <c:v>1943.6898158107474</c:v>
                </c:pt>
                <c:pt idx="1006">
                  <c:v>1943.6898158107474</c:v>
                </c:pt>
                <c:pt idx="1007">
                  <c:v>1943.6898158107474</c:v>
                </c:pt>
                <c:pt idx="1008">
                  <c:v>1928.3356205538248</c:v>
                </c:pt>
                <c:pt idx="1009">
                  <c:v>1974.398206324593</c:v>
                </c:pt>
                <c:pt idx="1010">
                  <c:v>1974.398206324593</c:v>
                </c:pt>
                <c:pt idx="1011">
                  <c:v>1974.398206324593</c:v>
                </c:pt>
                <c:pt idx="1012">
                  <c:v>1974.398206324593</c:v>
                </c:pt>
                <c:pt idx="1013">
                  <c:v>1943.6898158107474</c:v>
                </c:pt>
                <c:pt idx="1014">
                  <c:v>1943.6898158107474</c:v>
                </c:pt>
                <c:pt idx="1015">
                  <c:v>1943.6898158107474</c:v>
                </c:pt>
                <c:pt idx="1016">
                  <c:v>1928.3356205538248</c:v>
                </c:pt>
                <c:pt idx="1017">
                  <c:v>1928.3356205538248</c:v>
                </c:pt>
                <c:pt idx="1018">
                  <c:v>1943.6898158107474</c:v>
                </c:pt>
                <c:pt idx="1019">
                  <c:v>2020.4607920953615</c:v>
                </c:pt>
                <c:pt idx="1020">
                  <c:v>1959.0440110676702</c:v>
                </c:pt>
                <c:pt idx="1021">
                  <c:v>1912.9814252969018</c:v>
                </c:pt>
                <c:pt idx="1022">
                  <c:v>1959.0440110676702</c:v>
                </c:pt>
                <c:pt idx="1023">
                  <c:v>1974.398206324593</c:v>
                </c:pt>
                <c:pt idx="1024">
                  <c:v>1974.398206324593</c:v>
                </c:pt>
                <c:pt idx="1025">
                  <c:v>1974.398206324593</c:v>
                </c:pt>
                <c:pt idx="1026">
                  <c:v>1866.9188395261335</c:v>
                </c:pt>
                <c:pt idx="1027">
                  <c:v>1912.9814252969018</c:v>
                </c:pt>
                <c:pt idx="1028">
                  <c:v>2020.4607920953615</c:v>
                </c:pt>
                <c:pt idx="1029">
                  <c:v>1959.0440110676702</c:v>
                </c:pt>
                <c:pt idx="1030">
                  <c:v>1989.7524015815159</c:v>
                </c:pt>
                <c:pt idx="1031">
                  <c:v>2020.4607920953615</c:v>
                </c:pt>
                <c:pt idx="1032">
                  <c:v>2005.1065968384387</c:v>
                </c:pt>
                <c:pt idx="1033">
                  <c:v>1974.398206324593</c:v>
                </c:pt>
                <c:pt idx="1034">
                  <c:v>1974.398206324593</c:v>
                </c:pt>
                <c:pt idx="1035">
                  <c:v>1974.398206324593</c:v>
                </c:pt>
                <c:pt idx="1036">
                  <c:v>1989.7524015815159</c:v>
                </c:pt>
                <c:pt idx="1037">
                  <c:v>1974.398206324593</c:v>
                </c:pt>
                <c:pt idx="1038">
                  <c:v>1866.9188395261335</c:v>
                </c:pt>
                <c:pt idx="1039">
                  <c:v>1897.6272300399792</c:v>
                </c:pt>
                <c:pt idx="1040">
                  <c:v>1851.5646442692105</c:v>
                </c:pt>
                <c:pt idx="1041">
                  <c:v>2020.4607920953615</c:v>
                </c:pt>
                <c:pt idx="1042">
                  <c:v>1974.398206324593</c:v>
                </c:pt>
                <c:pt idx="1043">
                  <c:v>1943.6898158107474</c:v>
                </c:pt>
                <c:pt idx="1044">
                  <c:v>1943.6898158107474</c:v>
                </c:pt>
                <c:pt idx="1045">
                  <c:v>1912.9814252969018</c:v>
                </c:pt>
                <c:pt idx="1046">
                  <c:v>1928.3356205538248</c:v>
                </c:pt>
                <c:pt idx="1047">
                  <c:v>1989.7524015815159</c:v>
                </c:pt>
                <c:pt idx="1048">
                  <c:v>1912.9814252969018</c:v>
                </c:pt>
                <c:pt idx="1049">
                  <c:v>2035.8149873522843</c:v>
                </c:pt>
                <c:pt idx="1050">
                  <c:v>1959.0440110676702</c:v>
                </c:pt>
                <c:pt idx="1051">
                  <c:v>1989.7524015815159</c:v>
                </c:pt>
                <c:pt idx="1052">
                  <c:v>1959.0440110676702</c:v>
                </c:pt>
                <c:pt idx="1053">
                  <c:v>1943.6898158107474</c:v>
                </c:pt>
                <c:pt idx="1054">
                  <c:v>2005.1065968384387</c:v>
                </c:pt>
                <c:pt idx="1055">
                  <c:v>2020.4607920953615</c:v>
                </c:pt>
                <c:pt idx="1056">
                  <c:v>1912.9814252969018</c:v>
                </c:pt>
                <c:pt idx="1057">
                  <c:v>1897.6272300399792</c:v>
                </c:pt>
                <c:pt idx="1058">
                  <c:v>1836.2104490122879</c:v>
                </c:pt>
                <c:pt idx="1059">
                  <c:v>1897.6272300399792</c:v>
                </c:pt>
                <c:pt idx="1060">
                  <c:v>1928.3356205538248</c:v>
                </c:pt>
                <c:pt idx="1061">
                  <c:v>1928.3356205538248</c:v>
                </c:pt>
                <c:pt idx="1062">
                  <c:v>1959.0440110676702</c:v>
                </c:pt>
                <c:pt idx="1063">
                  <c:v>1974.398206324593</c:v>
                </c:pt>
                <c:pt idx="1064">
                  <c:v>1912.9814252969018</c:v>
                </c:pt>
                <c:pt idx="1065">
                  <c:v>1974.398206324593</c:v>
                </c:pt>
                <c:pt idx="1066">
                  <c:v>2020.4607920953615</c:v>
                </c:pt>
                <c:pt idx="1067">
                  <c:v>1682.6684964430597</c:v>
                </c:pt>
                <c:pt idx="1068">
                  <c:v>1068.5006861661473</c:v>
                </c:pt>
                <c:pt idx="1069">
                  <c:v>1452.3555675892176</c:v>
                </c:pt>
                <c:pt idx="1070">
                  <c:v>1882.2730347830561</c:v>
                </c:pt>
                <c:pt idx="1071">
                  <c:v>2281.4821114630495</c:v>
                </c:pt>
                <c:pt idx="1072">
                  <c:v>2204.7111351784351</c:v>
                </c:pt>
                <c:pt idx="1073">
                  <c:v>2250.7737209492034</c:v>
                </c:pt>
                <c:pt idx="1074">
                  <c:v>2220.0653304353582</c:v>
                </c:pt>
                <c:pt idx="1075">
                  <c:v>2281.4821114630495</c:v>
                </c:pt>
                <c:pt idx="1076">
                  <c:v>2281.4821114630495</c:v>
                </c:pt>
                <c:pt idx="1077">
                  <c:v>2281.4821114630495</c:v>
                </c:pt>
                <c:pt idx="1078">
                  <c:v>2281.4821114630495</c:v>
                </c:pt>
                <c:pt idx="1079">
                  <c:v>2281.4821114630495</c:v>
                </c:pt>
                <c:pt idx="1080">
                  <c:v>2266.1279162061264</c:v>
                </c:pt>
                <c:pt idx="1081">
                  <c:v>2250.7737209492034</c:v>
                </c:pt>
                <c:pt idx="1082">
                  <c:v>2266.1279162061264</c:v>
                </c:pt>
                <c:pt idx="1083">
                  <c:v>2266.1279162061264</c:v>
                </c:pt>
                <c:pt idx="1084">
                  <c:v>2174.0027446645895</c:v>
                </c:pt>
                <c:pt idx="1085">
                  <c:v>2220.0653304353582</c:v>
                </c:pt>
                <c:pt idx="1086">
                  <c:v>2266.1279162061264</c:v>
                </c:pt>
                <c:pt idx="1087">
                  <c:v>2235.4195256922808</c:v>
                </c:pt>
                <c:pt idx="1088">
                  <c:v>2235.4195256922808</c:v>
                </c:pt>
                <c:pt idx="1089">
                  <c:v>2204.7111351784351</c:v>
                </c:pt>
                <c:pt idx="1090">
                  <c:v>2266.1279162061264</c:v>
                </c:pt>
                <c:pt idx="1091">
                  <c:v>2158.6485494076669</c:v>
                </c:pt>
                <c:pt idx="1092">
                  <c:v>2266.1279162061264</c:v>
                </c:pt>
                <c:pt idx="1093">
                  <c:v>2266.1279162061264</c:v>
                </c:pt>
                <c:pt idx="1094">
                  <c:v>2204.7111351784351</c:v>
                </c:pt>
                <c:pt idx="1095">
                  <c:v>2127.9401588938213</c:v>
                </c:pt>
                <c:pt idx="1096">
                  <c:v>2250.7737209492034</c:v>
                </c:pt>
                <c:pt idx="1097">
                  <c:v>2158.6485494076669</c:v>
                </c:pt>
                <c:pt idx="1098">
                  <c:v>2250.7737209492034</c:v>
                </c:pt>
                <c:pt idx="1099">
                  <c:v>2143.2943541507439</c:v>
                </c:pt>
                <c:pt idx="1100">
                  <c:v>2189.3569399215121</c:v>
                </c:pt>
                <c:pt idx="1101">
                  <c:v>2189.3569399215121</c:v>
                </c:pt>
                <c:pt idx="1102">
                  <c:v>2127.9401588938213</c:v>
                </c:pt>
                <c:pt idx="1103">
                  <c:v>2204.7111351784351</c:v>
                </c:pt>
                <c:pt idx="1104">
                  <c:v>2281.4821114630495</c:v>
                </c:pt>
                <c:pt idx="1105">
                  <c:v>2281.4821114630495</c:v>
                </c:pt>
                <c:pt idx="1106">
                  <c:v>2281.4821114630495</c:v>
                </c:pt>
                <c:pt idx="1107">
                  <c:v>2281.4821114630495</c:v>
                </c:pt>
                <c:pt idx="1108">
                  <c:v>2281.4821114630495</c:v>
                </c:pt>
                <c:pt idx="1109">
                  <c:v>2281.4821114630495</c:v>
                </c:pt>
                <c:pt idx="1110">
                  <c:v>2281.4821114630495</c:v>
                </c:pt>
                <c:pt idx="1111">
                  <c:v>2281.4821114630495</c:v>
                </c:pt>
                <c:pt idx="1112">
                  <c:v>2281.4821114630495</c:v>
                </c:pt>
                <c:pt idx="1113">
                  <c:v>2266.1279162061264</c:v>
                </c:pt>
                <c:pt idx="1114">
                  <c:v>2266.1279162061264</c:v>
                </c:pt>
                <c:pt idx="1115">
                  <c:v>2250.7737209492034</c:v>
                </c:pt>
                <c:pt idx="1116">
                  <c:v>2266.1279162061264</c:v>
                </c:pt>
                <c:pt idx="1117">
                  <c:v>2281.4821114630495</c:v>
                </c:pt>
                <c:pt idx="1118">
                  <c:v>2266.1279162061264</c:v>
                </c:pt>
                <c:pt idx="1119">
                  <c:v>2220.0653304353582</c:v>
                </c:pt>
                <c:pt idx="1120">
                  <c:v>2174.0027446645895</c:v>
                </c:pt>
                <c:pt idx="1121">
                  <c:v>1836.2104490122879</c:v>
                </c:pt>
                <c:pt idx="1122">
                  <c:v>1713.3768869569053</c:v>
                </c:pt>
                <c:pt idx="1123">
                  <c:v>1836.2104490122879</c:v>
                </c:pt>
                <c:pt idx="1124">
                  <c:v>1682.6684964430597</c:v>
                </c:pt>
                <c:pt idx="1125">
                  <c:v>1759.4394727276735</c:v>
                </c:pt>
                <c:pt idx="1126">
                  <c:v>1866.9188395261335</c:v>
                </c:pt>
                <c:pt idx="1127">
                  <c:v>1805.5020584984422</c:v>
                </c:pt>
                <c:pt idx="1128">
                  <c:v>1713.3768869569053</c:v>
                </c:pt>
                <c:pt idx="1129">
                  <c:v>1529.1265438738317</c:v>
                </c:pt>
                <c:pt idx="1130">
                  <c:v>1759.4394727276735</c:v>
                </c:pt>
                <c:pt idx="1131">
                  <c:v>1759.4394727276735</c:v>
                </c:pt>
                <c:pt idx="1132">
                  <c:v>1820.8562537553648</c:v>
                </c:pt>
                <c:pt idx="1133">
                  <c:v>1667.3143011861368</c:v>
                </c:pt>
                <c:pt idx="1134">
                  <c:v>1636.6059106722912</c:v>
                </c:pt>
                <c:pt idx="1135">
                  <c:v>1805.5020584984422</c:v>
                </c:pt>
                <c:pt idx="1136">
                  <c:v>1897.6272300399792</c:v>
                </c:pt>
                <c:pt idx="1137">
                  <c:v>1866.9188395261335</c:v>
                </c:pt>
                <c:pt idx="1138">
                  <c:v>1728.7310822138281</c:v>
                </c:pt>
                <c:pt idx="1139">
                  <c:v>1774.7936679845966</c:v>
                </c:pt>
                <c:pt idx="1140">
                  <c:v>1513.7723486169089</c:v>
                </c:pt>
                <c:pt idx="1141">
                  <c:v>1805.5020584984422</c:v>
                </c:pt>
                <c:pt idx="1142">
                  <c:v>1621.2517154153684</c:v>
                </c:pt>
                <c:pt idx="1143">
                  <c:v>1836.2104490122879</c:v>
                </c:pt>
                <c:pt idx="1144">
                  <c:v>1759.4394727276735</c:v>
                </c:pt>
                <c:pt idx="1145">
                  <c:v>1866.9188395261335</c:v>
                </c:pt>
                <c:pt idx="1146">
                  <c:v>1836.2104490122879</c:v>
                </c:pt>
                <c:pt idx="1147">
                  <c:v>1805.5020584984422</c:v>
                </c:pt>
                <c:pt idx="1148">
                  <c:v>1651.960105929214</c:v>
                </c:pt>
                <c:pt idx="1149">
                  <c:v>1529.1265438738317</c:v>
                </c:pt>
                <c:pt idx="1150">
                  <c:v>1805.5020584984422</c:v>
                </c:pt>
                <c:pt idx="1151">
                  <c:v>1805.5020584984422</c:v>
                </c:pt>
                <c:pt idx="1152">
                  <c:v>1682.6684964430597</c:v>
                </c:pt>
                <c:pt idx="1153">
                  <c:v>1836.2104490122879</c:v>
                </c:pt>
                <c:pt idx="1154">
                  <c:v>1866.9188395261335</c:v>
                </c:pt>
                <c:pt idx="1155">
                  <c:v>1759.4394727276735</c:v>
                </c:pt>
                <c:pt idx="1156">
                  <c:v>1713.3768869569053</c:v>
                </c:pt>
                <c:pt idx="1157">
                  <c:v>1682.6684964430597</c:v>
                </c:pt>
                <c:pt idx="1158">
                  <c:v>1483.0639581030632</c:v>
                </c:pt>
                <c:pt idx="1159">
                  <c:v>1774.7936679845966</c:v>
                </c:pt>
                <c:pt idx="1160">
                  <c:v>1805.5020584984422</c:v>
                </c:pt>
                <c:pt idx="1161">
                  <c:v>1790.1478632415192</c:v>
                </c:pt>
                <c:pt idx="1162">
                  <c:v>1774.7936679845966</c:v>
                </c:pt>
                <c:pt idx="1163">
                  <c:v>1728.7310822138281</c:v>
                </c:pt>
                <c:pt idx="1164">
                  <c:v>1836.2104490122879</c:v>
                </c:pt>
                <c:pt idx="1165">
                  <c:v>1851.5646442692105</c:v>
                </c:pt>
                <c:pt idx="1166">
                  <c:v>1836.2104490122879</c:v>
                </c:pt>
                <c:pt idx="1167">
                  <c:v>1851.5646442692105</c:v>
                </c:pt>
                <c:pt idx="1168">
                  <c:v>1866.9188395261335</c:v>
                </c:pt>
                <c:pt idx="1169">
                  <c:v>1851.5646442692105</c:v>
                </c:pt>
                <c:pt idx="1170">
                  <c:v>1851.5646442692105</c:v>
                </c:pt>
                <c:pt idx="1171">
                  <c:v>1851.5646442692105</c:v>
                </c:pt>
                <c:pt idx="1172">
                  <c:v>1851.5646442692105</c:v>
                </c:pt>
                <c:pt idx="1173">
                  <c:v>1866.9188395261335</c:v>
                </c:pt>
                <c:pt idx="1174">
                  <c:v>1866.9188395261335</c:v>
                </c:pt>
                <c:pt idx="1175">
                  <c:v>1728.7310822138281</c:v>
                </c:pt>
                <c:pt idx="1176">
                  <c:v>1851.5646442692105</c:v>
                </c:pt>
                <c:pt idx="1177">
                  <c:v>1851.5646442692105</c:v>
                </c:pt>
                <c:pt idx="1178">
                  <c:v>1820.8562537553648</c:v>
                </c:pt>
                <c:pt idx="1179">
                  <c:v>1744.085277470751</c:v>
                </c:pt>
                <c:pt idx="1180">
                  <c:v>1836.2104490122879</c:v>
                </c:pt>
                <c:pt idx="1181">
                  <c:v>1866.9188395261335</c:v>
                </c:pt>
                <c:pt idx="1182">
                  <c:v>1866.9188395261335</c:v>
                </c:pt>
                <c:pt idx="1183">
                  <c:v>1836.2104490122879</c:v>
                </c:pt>
                <c:pt idx="1184">
                  <c:v>1836.2104490122879</c:v>
                </c:pt>
                <c:pt idx="1185">
                  <c:v>1820.8562537553648</c:v>
                </c:pt>
                <c:pt idx="1186">
                  <c:v>1836.2104490122879</c:v>
                </c:pt>
                <c:pt idx="1187">
                  <c:v>1836.2104490122879</c:v>
                </c:pt>
                <c:pt idx="1188">
                  <c:v>1774.7936679845966</c:v>
                </c:pt>
                <c:pt idx="1189">
                  <c:v>1790.1478632415192</c:v>
                </c:pt>
                <c:pt idx="1190">
                  <c:v>1820.8562537553648</c:v>
                </c:pt>
                <c:pt idx="1191">
                  <c:v>1820.8562537553648</c:v>
                </c:pt>
                <c:pt idx="1192">
                  <c:v>1805.5020584984422</c:v>
                </c:pt>
                <c:pt idx="1193">
                  <c:v>1682.6684964430597</c:v>
                </c:pt>
                <c:pt idx="1194">
                  <c:v>1774.7936679845966</c:v>
                </c:pt>
                <c:pt idx="1195">
                  <c:v>1713.3768869569053</c:v>
                </c:pt>
                <c:pt idx="1196">
                  <c:v>1744.085277470751</c:v>
                </c:pt>
                <c:pt idx="1197">
                  <c:v>1160.6258577076842</c:v>
                </c:pt>
                <c:pt idx="1198">
                  <c:v>1774.7936679845966</c:v>
                </c:pt>
                <c:pt idx="1199">
                  <c:v>1713.3768869569053</c:v>
                </c:pt>
                <c:pt idx="1200">
                  <c:v>1866.9188395261335</c:v>
                </c:pt>
                <c:pt idx="1201">
                  <c:v>1836.2104490122879</c:v>
                </c:pt>
                <c:pt idx="1202">
                  <c:v>1759.4394727276735</c:v>
                </c:pt>
                <c:pt idx="1203">
                  <c:v>1744.085277470751</c:v>
                </c:pt>
                <c:pt idx="1204">
                  <c:v>1744.085277470751</c:v>
                </c:pt>
                <c:pt idx="1205">
                  <c:v>1744.085277470751</c:v>
                </c:pt>
                <c:pt idx="1206">
                  <c:v>1744.085277470751</c:v>
                </c:pt>
                <c:pt idx="1207">
                  <c:v>1744.085277470751</c:v>
                </c:pt>
                <c:pt idx="1208">
                  <c:v>1744.085277470751</c:v>
                </c:pt>
                <c:pt idx="1209">
                  <c:v>1529.1265438738317</c:v>
                </c:pt>
                <c:pt idx="1210">
                  <c:v>1329.522005533835</c:v>
                </c:pt>
                <c:pt idx="1211">
                  <c:v>1114.563271936916</c:v>
                </c:pt>
                <c:pt idx="1212">
                  <c:v>914.95873359691927</c:v>
                </c:pt>
                <c:pt idx="1213">
                  <c:v>700</c:v>
                </c:pt>
                <c:pt idx="1214">
                  <c:v>700</c:v>
                </c:pt>
                <c:pt idx="1215">
                  <c:v>700</c:v>
                </c:pt>
                <c:pt idx="1216">
                  <c:v>700</c:v>
                </c:pt>
                <c:pt idx="1217">
                  <c:v>700</c:v>
                </c:pt>
                <c:pt idx="1218">
                  <c:v>700</c:v>
                </c:pt>
                <c:pt idx="1219">
                  <c:v>700</c:v>
                </c:pt>
                <c:pt idx="1220">
                  <c:v>700</c:v>
                </c:pt>
                <c:pt idx="1221">
                  <c:v>700</c:v>
                </c:pt>
                <c:pt idx="1222">
                  <c:v>700</c:v>
                </c:pt>
                <c:pt idx="1223">
                  <c:v>700</c:v>
                </c:pt>
                <c:pt idx="1224">
                  <c:v>700</c:v>
                </c:pt>
                <c:pt idx="1225">
                  <c:v>700</c:v>
                </c:pt>
                <c:pt idx="1226">
                  <c:v>700</c:v>
                </c:pt>
                <c:pt idx="1227">
                  <c:v>700</c:v>
                </c:pt>
                <c:pt idx="1228">
                  <c:v>700</c:v>
                </c:pt>
                <c:pt idx="1229">
                  <c:v>700</c:v>
                </c:pt>
                <c:pt idx="1230">
                  <c:v>700</c:v>
                </c:pt>
                <c:pt idx="1231">
                  <c:v>700</c:v>
                </c:pt>
                <c:pt idx="1232">
                  <c:v>700</c:v>
                </c:pt>
                <c:pt idx="1233">
                  <c:v>700</c:v>
                </c:pt>
                <c:pt idx="1234">
                  <c:v>700</c:v>
                </c:pt>
                <c:pt idx="1235">
                  <c:v>700</c:v>
                </c:pt>
                <c:pt idx="1236">
                  <c:v>700</c:v>
                </c:pt>
                <c:pt idx="1237">
                  <c:v>700</c:v>
                </c:pt>
              </c:numCache>
            </c:numRef>
          </c:xVal>
          <c:yVal>
            <c:numRef>
              <c:f>NRTC!$F$4:$F$1241</c:f>
              <c:numCache>
                <c:formatCode>0.00</c:formatCode>
                <c:ptCount val="12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6.2235814987352285</c:v>
                </c:pt>
                <c:pt idx="24">
                  <c:v>6.2235814987352285</c:v>
                </c:pt>
                <c:pt idx="25">
                  <c:v>6.2235814987352285</c:v>
                </c:pt>
                <c:pt idx="26">
                  <c:v>6.2235814987352285</c:v>
                </c:pt>
                <c:pt idx="27">
                  <c:v>6.2235814987352285</c:v>
                </c:pt>
                <c:pt idx="28">
                  <c:v>6.2235814987352285</c:v>
                </c:pt>
                <c:pt idx="29">
                  <c:v>12.447162997470457</c:v>
                </c:pt>
                <c:pt idx="30">
                  <c:v>12.447162997470457</c:v>
                </c:pt>
                <c:pt idx="31">
                  <c:v>2.1190543324901525</c:v>
                </c:pt>
                <c:pt idx="32">
                  <c:v>28.705412644743959</c:v>
                </c:pt>
                <c:pt idx="33">
                  <c:v>42.150422946879601</c:v>
                </c:pt>
                <c:pt idx="34">
                  <c:v>51.045634420319395</c:v>
                </c:pt>
                <c:pt idx="35">
                  <c:v>55.739236523325893</c:v>
                </c:pt>
                <c:pt idx="36">
                  <c:v>135.24274387828504</c:v>
                </c:pt>
                <c:pt idx="37">
                  <c:v>164.90826000726966</c:v>
                </c:pt>
                <c:pt idx="38">
                  <c:v>117.99429151305192</c:v>
                </c:pt>
                <c:pt idx="39">
                  <c:v>0</c:v>
                </c:pt>
                <c:pt idx="40">
                  <c:v>79.320391982612151</c:v>
                </c:pt>
                <c:pt idx="41">
                  <c:v>138.46280920872039</c:v>
                </c:pt>
                <c:pt idx="42">
                  <c:v>152.61848734858015</c:v>
                </c:pt>
                <c:pt idx="43">
                  <c:v>74.859788920461156</c:v>
                </c:pt>
                <c:pt idx="44">
                  <c:v>169.35643349381201</c:v>
                </c:pt>
                <c:pt idx="45">
                  <c:v>65.540304227526534</c:v>
                </c:pt>
                <c:pt idx="46">
                  <c:v>118.3366604108118</c:v>
                </c:pt>
                <c:pt idx="47">
                  <c:v>180.41031795084953</c:v>
                </c:pt>
                <c:pt idx="48">
                  <c:v>131.43819045747105</c:v>
                </c:pt>
                <c:pt idx="49">
                  <c:v>103.02859577766908</c:v>
                </c:pt>
                <c:pt idx="50">
                  <c:v>101.00842723300892</c:v>
                </c:pt>
                <c:pt idx="51">
                  <c:v>92.92775305436821</c:v>
                </c:pt>
                <c:pt idx="52">
                  <c:v>82.826910331067324</c:v>
                </c:pt>
                <c:pt idx="53">
                  <c:v>62.625224884465524</c:v>
                </c:pt>
                <c:pt idx="54">
                  <c:v>5.7339064885354798</c:v>
                </c:pt>
                <c:pt idx="55">
                  <c:v>0</c:v>
                </c:pt>
                <c:pt idx="56">
                  <c:v>3.6</c:v>
                </c:pt>
                <c:pt idx="57">
                  <c:v>2.9531464909092247</c:v>
                </c:pt>
                <c:pt idx="58">
                  <c:v>6.2235814987352285</c:v>
                </c:pt>
                <c:pt idx="59">
                  <c:v>16.596217329960609</c:v>
                </c:pt>
                <c:pt idx="60">
                  <c:v>6.2235814987352285</c:v>
                </c:pt>
                <c:pt idx="61">
                  <c:v>10.372635831225379</c:v>
                </c:pt>
                <c:pt idx="62">
                  <c:v>12.447162997470457</c:v>
                </c:pt>
                <c:pt idx="63">
                  <c:v>8.2981086649803046</c:v>
                </c:pt>
                <c:pt idx="64">
                  <c:v>8.2981086649803046</c:v>
                </c:pt>
                <c:pt idx="65">
                  <c:v>12.18</c:v>
                </c:pt>
                <c:pt idx="66">
                  <c:v>8.2981086649803046</c:v>
                </c:pt>
                <c:pt idx="67">
                  <c:v>51.045634420319395</c:v>
                </c:pt>
                <c:pt idx="68">
                  <c:v>167.09587335969195</c:v>
                </c:pt>
                <c:pt idx="69">
                  <c:v>91.360495273984355</c:v>
                </c:pt>
                <c:pt idx="70">
                  <c:v>110.45295745769884</c:v>
                </c:pt>
                <c:pt idx="71">
                  <c:v>70.522971181021802</c:v>
                </c:pt>
                <c:pt idx="72">
                  <c:v>84.922365966159091</c:v>
                </c:pt>
                <c:pt idx="73">
                  <c:v>28.110921622764419</c:v>
                </c:pt>
                <c:pt idx="74">
                  <c:v>157.60321874086659</c:v>
                </c:pt>
                <c:pt idx="75">
                  <c:v>35.015818466400141</c:v>
                </c:pt>
                <c:pt idx="76">
                  <c:v>42.018982159680164</c:v>
                </c:pt>
                <c:pt idx="77">
                  <c:v>78.776265650893635</c:v>
                </c:pt>
                <c:pt idx="78">
                  <c:v>101.96858689088866</c:v>
                </c:pt>
                <c:pt idx="79">
                  <c:v>100.40245897468252</c:v>
                </c:pt>
                <c:pt idx="80">
                  <c:v>49.026633550186659</c:v>
                </c:pt>
                <c:pt idx="81">
                  <c:v>76.975218547256603</c:v>
                </c:pt>
                <c:pt idx="82">
                  <c:v>65.890887372317593</c:v>
                </c:pt>
                <c:pt idx="83">
                  <c:v>69.185431740933467</c:v>
                </c:pt>
                <c:pt idx="84">
                  <c:v>62.596343003701712</c:v>
                </c:pt>
                <c:pt idx="85">
                  <c:v>111.30407522606413</c:v>
                </c:pt>
                <c:pt idx="86">
                  <c:v>114.6769259904903</c:v>
                </c:pt>
                <c:pt idx="87">
                  <c:v>164.57434679208066</c:v>
                </c:pt>
                <c:pt idx="88">
                  <c:v>163.43118673214326</c:v>
                </c:pt>
                <c:pt idx="89">
                  <c:v>186.23485575081429</c:v>
                </c:pt>
                <c:pt idx="90">
                  <c:v>157.57118309880062</c:v>
                </c:pt>
                <c:pt idx="91">
                  <c:v>132.13585310258392</c:v>
                </c:pt>
                <c:pt idx="92">
                  <c:v>169.1067008515881</c:v>
                </c:pt>
                <c:pt idx="93">
                  <c:v>132.55916295815524</c:v>
                </c:pt>
                <c:pt idx="94">
                  <c:v>132.55916295815524</c:v>
                </c:pt>
                <c:pt idx="95">
                  <c:v>146.04489027127696</c:v>
                </c:pt>
                <c:pt idx="96">
                  <c:v>97.055710342193109</c:v>
                </c:pt>
                <c:pt idx="97">
                  <c:v>94.027863037527908</c:v>
                </c:pt>
                <c:pt idx="98">
                  <c:v>76.374869512710902</c:v>
                </c:pt>
                <c:pt idx="99">
                  <c:v>71.905729206940435</c:v>
                </c:pt>
                <c:pt idx="100">
                  <c:v>77.816162513816209</c:v>
                </c:pt>
                <c:pt idx="101">
                  <c:v>98.836331058476389</c:v>
                </c:pt>
                <c:pt idx="102">
                  <c:v>78.442613680298649</c:v>
                </c:pt>
                <c:pt idx="103">
                  <c:v>19.140815045212829</c:v>
                </c:pt>
                <c:pt idx="104">
                  <c:v>38.594855673666878</c:v>
                </c:pt>
                <c:pt idx="105">
                  <c:v>127.46924723048532</c:v>
                </c:pt>
                <c:pt idx="106">
                  <c:v>99.619395016579432</c:v>
                </c:pt>
                <c:pt idx="107">
                  <c:v>71.331482304331516</c:v>
                </c:pt>
                <c:pt idx="108">
                  <c:v>202.49815737165028</c:v>
                </c:pt>
                <c:pt idx="109">
                  <c:v>68.685730518446064</c:v>
                </c:pt>
                <c:pt idx="110">
                  <c:v>53.770255713725</c:v>
                </c:pt>
                <c:pt idx="111">
                  <c:v>53.770255713725</c:v>
                </c:pt>
                <c:pt idx="112">
                  <c:v>36.486959234313389</c:v>
                </c:pt>
                <c:pt idx="113">
                  <c:v>61.451720815685711</c:v>
                </c:pt>
                <c:pt idx="114">
                  <c:v>45.514100158004538</c:v>
                </c:pt>
                <c:pt idx="115">
                  <c:v>72.973918468626778</c:v>
                </c:pt>
                <c:pt idx="116">
                  <c:v>74.894284744116959</c:v>
                </c:pt>
                <c:pt idx="117">
                  <c:v>65.292453366666066</c:v>
                </c:pt>
                <c:pt idx="118">
                  <c:v>88.887415965047836</c:v>
                </c:pt>
                <c:pt idx="119">
                  <c:v>72.973918468626778</c:v>
                </c:pt>
                <c:pt idx="120">
                  <c:v>86.86724742038767</c:v>
                </c:pt>
                <c:pt idx="121">
                  <c:v>65.292453366666066</c:v>
                </c:pt>
                <c:pt idx="122">
                  <c:v>82.826910331067324</c:v>
                </c:pt>
                <c:pt idx="123">
                  <c:v>84.496116121567852</c:v>
                </c:pt>
                <c:pt idx="124">
                  <c:v>71.053552193136596</c:v>
                </c:pt>
                <c:pt idx="125">
                  <c:v>51.849889438234825</c:v>
                </c:pt>
                <c:pt idx="126">
                  <c:v>23.667332082162361</c:v>
                </c:pt>
                <c:pt idx="127">
                  <c:v>54.616920189605445</c:v>
                </c:pt>
                <c:pt idx="128">
                  <c:v>34.590716120083449</c:v>
                </c:pt>
                <c:pt idx="129">
                  <c:v>53.770255713725</c:v>
                </c:pt>
                <c:pt idx="130">
                  <c:v>72.822560252807264</c:v>
                </c:pt>
                <c:pt idx="131">
                  <c:v>58.25804820224581</c:v>
                </c:pt>
                <c:pt idx="132">
                  <c:v>133.5581612713012</c:v>
                </c:pt>
                <c:pt idx="133">
                  <c:v>109.08910141164962</c:v>
                </c:pt>
                <c:pt idx="134">
                  <c:v>105.04876432232928</c:v>
                </c:pt>
                <c:pt idx="135">
                  <c:v>103.02859577766908</c:v>
                </c:pt>
                <c:pt idx="136">
                  <c:v>76.81465101960714</c:v>
                </c:pt>
                <c:pt idx="137">
                  <c:v>61.899176214886175</c:v>
                </c:pt>
                <c:pt idx="138">
                  <c:v>72.726067607766424</c:v>
                </c:pt>
                <c:pt idx="139">
                  <c:v>80.104816278087981</c:v>
                </c:pt>
                <c:pt idx="140">
                  <c:v>84.496116121567852</c:v>
                </c:pt>
                <c:pt idx="141">
                  <c:v>60.078612208565993</c:v>
                </c:pt>
                <c:pt idx="142">
                  <c:v>54.544550705824811</c:v>
                </c:pt>
                <c:pt idx="143">
                  <c:v>49.929523162744644</c:v>
                </c:pt>
                <c:pt idx="144">
                  <c:v>166.37917513482273</c:v>
                </c:pt>
                <c:pt idx="145">
                  <c:v>133.19999999999999</c:v>
                </c:pt>
                <c:pt idx="146">
                  <c:v>68.275515781821397</c:v>
                </c:pt>
                <c:pt idx="147">
                  <c:v>86.092154319137663</c:v>
                </c:pt>
                <c:pt idx="148">
                  <c:v>158.1808887261046</c:v>
                </c:pt>
                <c:pt idx="149">
                  <c:v>107.72816359684579</c:v>
                </c:pt>
                <c:pt idx="150">
                  <c:v>22.862895413442885</c:v>
                </c:pt>
                <c:pt idx="151">
                  <c:v>10.613521309724263</c:v>
                </c:pt>
                <c:pt idx="152">
                  <c:v>38.179477279369749</c:v>
                </c:pt>
                <c:pt idx="153">
                  <c:v>16.187444962056851</c:v>
                </c:pt>
                <c:pt idx="154">
                  <c:v>164.33271971781855</c:v>
                </c:pt>
                <c:pt idx="155">
                  <c:v>13.985763380239876</c:v>
                </c:pt>
                <c:pt idx="156">
                  <c:v>86.116953051399264</c:v>
                </c:pt>
                <c:pt idx="157">
                  <c:v>115.10680866720563</c:v>
                </c:pt>
                <c:pt idx="158">
                  <c:v>142.40921584190724</c:v>
                </c:pt>
                <c:pt idx="159">
                  <c:v>61.02774753091451</c:v>
                </c:pt>
                <c:pt idx="160">
                  <c:v>24.752716624507613</c:v>
                </c:pt>
                <c:pt idx="161">
                  <c:v>89.030947291312671</c:v>
                </c:pt>
                <c:pt idx="162">
                  <c:v>238.47771614233642</c:v>
                </c:pt>
                <c:pt idx="163">
                  <c:v>138.95694647904048</c:v>
                </c:pt>
                <c:pt idx="164">
                  <c:v>111.32421941738932</c:v>
                </c:pt>
                <c:pt idx="165">
                  <c:v>108</c:v>
                </c:pt>
                <c:pt idx="166">
                  <c:v>19.197042619448531</c:v>
                </c:pt>
                <c:pt idx="167">
                  <c:v>12.18</c:v>
                </c:pt>
                <c:pt idx="168">
                  <c:v>16.239999999999998</c:v>
                </c:pt>
                <c:pt idx="169">
                  <c:v>16.239999999999998</c:v>
                </c:pt>
                <c:pt idx="170">
                  <c:v>4.0599999999999996</c:v>
                </c:pt>
                <c:pt idx="171">
                  <c:v>36.023923652332584</c:v>
                </c:pt>
                <c:pt idx="172">
                  <c:v>69.307606548621322</c:v>
                </c:pt>
                <c:pt idx="173">
                  <c:v>94.854882966017996</c:v>
                </c:pt>
                <c:pt idx="174">
                  <c:v>96.601959913060739</c:v>
                </c:pt>
                <c:pt idx="175">
                  <c:v>0</c:v>
                </c:pt>
                <c:pt idx="176">
                  <c:v>28.760161586564472</c:v>
                </c:pt>
                <c:pt idx="177">
                  <c:v>37.341488992411371</c:v>
                </c:pt>
                <c:pt idx="178">
                  <c:v>32.479999999999997</c:v>
                </c:pt>
                <c:pt idx="179">
                  <c:v>6.2235814987352285</c:v>
                </c:pt>
                <c:pt idx="180">
                  <c:v>8.2981086649803046</c:v>
                </c:pt>
                <c:pt idx="181">
                  <c:v>10.372635831225379</c:v>
                </c:pt>
                <c:pt idx="182">
                  <c:v>12.447162997470457</c:v>
                </c:pt>
                <c:pt idx="183">
                  <c:v>10.372635831225379</c:v>
                </c:pt>
                <c:pt idx="184">
                  <c:v>6.2235814987352285</c:v>
                </c:pt>
                <c:pt idx="185">
                  <c:v>8.2981086649803046</c:v>
                </c:pt>
                <c:pt idx="186">
                  <c:v>8.2981086649803046</c:v>
                </c:pt>
                <c:pt idx="187">
                  <c:v>12.447162997470457</c:v>
                </c:pt>
                <c:pt idx="188">
                  <c:v>42.951911939290966</c:v>
                </c:pt>
                <c:pt idx="189">
                  <c:v>148.26127916206127</c:v>
                </c:pt>
                <c:pt idx="190">
                  <c:v>68.400000000000006</c:v>
                </c:pt>
                <c:pt idx="191">
                  <c:v>45.883786071939852</c:v>
                </c:pt>
                <c:pt idx="192">
                  <c:v>50.431361694867427</c:v>
                </c:pt>
                <c:pt idx="193">
                  <c:v>64.25653362214122</c:v>
                </c:pt>
                <c:pt idx="194">
                  <c:v>49.681447706721436</c:v>
                </c:pt>
                <c:pt idx="195">
                  <c:v>66.191162224513505</c:v>
                </c:pt>
                <c:pt idx="196">
                  <c:v>23.37950480316303</c:v>
                </c:pt>
                <c:pt idx="197">
                  <c:v>28.42</c:v>
                </c:pt>
                <c:pt idx="198">
                  <c:v>24.36</c:v>
                </c:pt>
                <c:pt idx="199">
                  <c:v>17.308651989881827</c:v>
                </c:pt>
                <c:pt idx="200">
                  <c:v>47.598792972175026</c:v>
                </c:pt>
                <c:pt idx="201">
                  <c:v>51.28651989881827</c:v>
                </c:pt>
                <c:pt idx="202">
                  <c:v>53.067606548621313</c:v>
                </c:pt>
                <c:pt idx="203">
                  <c:v>46.621389218660717</c:v>
                </c:pt>
                <c:pt idx="204">
                  <c:v>52.327510292492214</c:v>
                </c:pt>
                <c:pt idx="205">
                  <c:v>102.9903024917103</c:v>
                </c:pt>
                <c:pt idx="206">
                  <c:v>105.02806038262096</c:v>
                </c:pt>
                <c:pt idx="207">
                  <c:v>109.41518217154888</c:v>
                </c:pt>
                <c:pt idx="208">
                  <c:v>110.36714227747811</c:v>
                </c:pt>
                <c:pt idx="209">
                  <c:v>112.34241722610824</c:v>
                </c:pt>
                <c:pt idx="210">
                  <c:v>53.985763380239881</c:v>
                </c:pt>
                <c:pt idx="211">
                  <c:v>82.113180779929749</c:v>
                </c:pt>
                <c:pt idx="212">
                  <c:v>135.32239669898436</c:v>
                </c:pt>
                <c:pt idx="213">
                  <c:v>28.697384773045883</c:v>
                </c:pt>
                <c:pt idx="214">
                  <c:v>23.078933954468219</c:v>
                </c:pt>
                <c:pt idx="215">
                  <c:v>89.030947291312671</c:v>
                </c:pt>
                <c:pt idx="216">
                  <c:v>72.677097628461411</c:v>
                </c:pt>
                <c:pt idx="217">
                  <c:v>50.725532984192199</c:v>
                </c:pt>
                <c:pt idx="218">
                  <c:v>91.406843071947208</c:v>
                </c:pt>
                <c:pt idx="219">
                  <c:v>221.64470379134579</c:v>
                </c:pt>
                <c:pt idx="220">
                  <c:v>139.09037168693044</c:v>
                </c:pt>
                <c:pt idx="221">
                  <c:v>46.8</c:v>
                </c:pt>
                <c:pt idx="222">
                  <c:v>65.818431838109248</c:v>
                </c:pt>
                <c:pt idx="223">
                  <c:v>149.96045383399965</c:v>
                </c:pt>
                <c:pt idx="224">
                  <c:v>80.818899665447702</c:v>
                </c:pt>
                <c:pt idx="225">
                  <c:v>61.801925894056076</c:v>
                </c:pt>
                <c:pt idx="226">
                  <c:v>33.450591568687166</c:v>
                </c:pt>
                <c:pt idx="227">
                  <c:v>72.202283549074025</c:v>
                </c:pt>
                <c:pt idx="228">
                  <c:v>99.703377156972763</c:v>
                </c:pt>
                <c:pt idx="229">
                  <c:v>82.201320679193358</c:v>
                </c:pt>
                <c:pt idx="230">
                  <c:v>117.98430546781705</c:v>
                </c:pt>
                <c:pt idx="231">
                  <c:v>10.72584595161973</c:v>
                </c:pt>
                <c:pt idx="232">
                  <c:v>20.886984169961494</c:v>
                </c:pt>
                <c:pt idx="233">
                  <c:v>29.224381003953791</c:v>
                </c:pt>
                <c:pt idx="234">
                  <c:v>55.23459419763067</c:v>
                </c:pt>
                <c:pt idx="235">
                  <c:v>22.081086649803048</c:v>
                </c:pt>
                <c:pt idx="236">
                  <c:v>15.768450818577668</c:v>
                </c:pt>
                <c:pt idx="237">
                  <c:v>11.040543324901524</c:v>
                </c:pt>
                <c:pt idx="238">
                  <c:v>13.248651989881829</c:v>
                </c:pt>
                <c:pt idx="239">
                  <c:v>13.248651989881829</c:v>
                </c:pt>
                <c:pt idx="240">
                  <c:v>11.040543324901524</c:v>
                </c:pt>
                <c:pt idx="241">
                  <c:v>11.708450818577667</c:v>
                </c:pt>
                <c:pt idx="242">
                  <c:v>76.788170477794125</c:v>
                </c:pt>
                <c:pt idx="243">
                  <c:v>76.495873359691927</c:v>
                </c:pt>
                <c:pt idx="244">
                  <c:v>190.8</c:v>
                </c:pt>
                <c:pt idx="245">
                  <c:v>28.8</c:v>
                </c:pt>
                <c:pt idx="246">
                  <c:v>119.96836306719972</c:v>
                </c:pt>
                <c:pt idx="247">
                  <c:v>104.4</c:v>
                </c:pt>
                <c:pt idx="248">
                  <c:v>140.17281295778412</c:v>
                </c:pt>
                <c:pt idx="249">
                  <c:v>149.6459423620436</c:v>
                </c:pt>
                <c:pt idx="250">
                  <c:v>64.8</c:v>
                </c:pt>
                <c:pt idx="251">
                  <c:v>183.3029092524869</c:v>
                </c:pt>
                <c:pt idx="252">
                  <c:v>260.78954713034267</c:v>
                </c:pt>
                <c:pt idx="253">
                  <c:v>161.31076714117501</c:v>
                </c:pt>
                <c:pt idx="254">
                  <c:v>163.23113341666519</c:v>
                </c:pt>
                <c:pt idx="255">
                  <c:v>169.69415775145498</c:v>
                </c:pt>
                <c:pt idx="256">
                  <c:v>236.40482811129991</c:v>
                </c:pt>
                <c:pt idx="257">
                  <c:v>340.84492467601854</c:v>
                </c:pt>
                <c:pt idx="258">
                  <c:v>287.04264104979717</c:v>
                </c:pt>
                <c:pt idx="259">
                  <c:v>241.2</c:v>
                </c:pt>
                <c:pt idx="260">
                  <c:v>345.6</c:v>
                </c:pt>
                <c:pt idx="261">
                  <c:v>218.62121066116759</c:v>
                </c:pt>
                <c:pt idx="262">
                  <c:v>20.080491794936503</c:v>
                </c:pt>
                <c:pt idx="263">
                  <c:v>51.52104528696573</c:v>
                </c:pt>
                <c:pt idx="264">
                  <c:v>162</c:v>
                </c:pt>
                <c:pt idx="265">
                  <c:v>199.37290217867013</c:v>
                </c:pt>
                <c:pt idx="266">
                  <c:v>95.711657421350466</c:v>
                </c:pt>
                <c:pt idx="267">
                  <c:v>226.87207685060849</c:v>
                </c:pt>
                <c:pt idx="268">
                  <c:v>239.93316775093331</c:v>
                </c:pt>
                <c:pt idx="269">
                  <c:v>328.80528271677343</c:v>
                </c:pt>
                <c:pt idx="270">
                  <c:v>180.50378336436592</c:v>
                </c:pt>
                <c:pt idx="271">
                  <c:v>0</c:v>
                </c:pt>
                <c:pt idx="272">
                  <c:v>0</c:v>
                </c:pt>
                <c:pt idx="273">
                  <c:v>132.86473510277648</c:v>
                </c:pt>
                <c:pt idx="274">
                  <c:v>328.80528271677343</c:v>
                </c:pt>
                <c:pt idx="275">
                  <c:v>302.12231169004639</c:v>
                </c:pt>
                <c:pt idx="276">
                  <c:v>264.57111621800203</c:v>
                </c:pt>
                <c:pt idx="277">
                  <c:v>275.11575081412781</c:v>
                </c:pt>
                <c:pt idx="278">
                  <c:v>294.29083990000584</c:v>
                </c:pt>
                <c:pt idx="279">
                  <c:v>214.52605059826411</c:v>
                </c:pt>
                <c:pt idx="280">
                  <c:v>241.08081256908108</c:v>
                </c:pt>
                <c:pt idx="281">
                  <c:v>165.16437558880588</c:v>
                </c:pt>
                <c:pt idx="282">
                  <c:v>323.7936733849138</c:v>
                </c:pt>
                <c:pt idx="283">
                  <c:v>341.15486595651572</c:v>
                </c:pt>
                <c:pt idx="284">
                  <c:v>323.7936733849138</c:v>
                </c:pt>
                <c:pt idx="285">
                  <c:v>301.36605307439589</c:v>
                </c:pt>
                <c:pt idx="286">
                  <c:v>219.39683692389909</c:v>
                </c:pt>
                <c:pt idx="287">
                  <c:v>200.80491794936503</c:v>
                </c:pt>
                <c:pt idx="288">
                  <c:v>179.13669327260556</c:v>
                </c:pt>
                <c:pt idx="289">
                  <c:v>193.12836368437885</c:v>
                </c:pt>
                <c:pt idx="290">
                  <c:v>166.88361775872184</c:v>
                </c:pt>
                <c:pt idx="291">
                  <c:v>133.19999999999999</c:v>
                </c:pt>
                <c:pt idx="292">
                  <c:v>0</c:v>
                </c:pt>
                <c:pt idx="293">
                  <c:v>20.349587335969193</c:v>
                </c:pt>
                <c:pt idx="294">
                  <c:v>167.82916056287849</c:v>
                </c:pt>
                <c:pt idx="295">
                  <c:v>188.8078056332383</c:v>
                </c:pt>
                <c:pt idx="296">
                  <c:v>204.51661642496325</c:v>
                </c:pt>
                <c:pt idx="297">
                  <c:v>111.51461143857517</c:v>
                </c:pt>
                <c:pt idx="298">
                  <c:v>86.4</c:v>
                </c:pt>
                <c:pt idx="299">
                  <c:v>144</c:v>
                </c:pt>
                <c:pt idx="300">
                  <c:v>0</c:v>
                </c:pt>
                <c:pt idx="301">
                  <c:v>59.619429035584105</c:v>
                </c:pt>
                <c:pt idx="302">
                  <c:v>53.732049403962613</c:v>
                </c:pt>
                <c:pt idx="303">
                  <c:v>52.539236523325883</c:v>
                </c:pt>
                <c:pt idx="304">
                  <c:v>64.25653362214122</c:v>
                </c:pt>
                <c:pt idx="305">
                  <c:v>47.279401588938214</c:v>
                </c:pt>
                <c:pt idx="306">
                  <c:v>31.519601059292146</c:v>
                </c:pt>
                <c:pt idx="307">
                  <c:v>67.644377524905934</c:v>
                </c:pt>
                <c:pt idx="308">
                  <c:v>226.8</c:v>
                </c:pt>
                <c:pt idx="309">
                  <c:v>193.00605624485416</c:v>
                </c:pt>
                <c:pt idx="310">
                  <c:v>145.54555061087365</c:v>
                </c:pt>
                <c:pt idx="311">
                  <c:v>226.02185399126196</c:v>
                </c:pt>
                <c:pt idx="312">
                  <c:v>306.91126976640743</c:v>
                </c:pt>
                <c:pt idx="313">
                  <c:v>190.03295792058321</c:v>
                </c:pt>
                <c:pt idx="314">
                  <c:v>93.209016525848085</c:v>
                </c:pt>
                <c:pt idx="315">
                  <c:v>73.881567930448597</c:v>
                </c:pt>
                <c:pt idx="316">
                  <c:v>98.840852774707528</c:v>
                </c:pt>
                <c:pt idx="317">
                  <c:v>23.008129269251576</c:v>
                </c:pt>
                <c:pt idx="318">
                  <c:v>24.307444962056852</c:v>
                </c:pt>
                <c:pt idx="319">
                  <c:v>11.263179156126903</c:v>
                </c:pt>
                <c:pt idx="320">
                  <c:v>25.758591800870864</c:v>
                </c:pt>
                <c:pt idx="321">
                  <c:v>40.468612405142125</c:v>
                </c:pt>
                <c:pt idx="322">
                  <c:v>23.078933954468219</c:v>
                </c:pt>
                <c:pt idx="323">
                  <c:v>70.439035352021719</c:v>
                </c:pt>
                <c:pt idx="324">
                  <c:v>75.541409822931968</c:v>
                </c:pt>
                <c:pt idx="325">
                  <c:v>76.788170477794125</c:v>
                </c:pt>
                <c:pt idx="326">
                  <c:v>85.015474457557772</c:v>
                </c:pt>
                <c:pt idx="327">
                  <c:v>53.958149873522835</c:v>
                </c:pt>
                <c:pt idx="328">
                  <c:v>0</c:v>
                </c:pt>
                <c:pt idx="329">
                  <c:v>98.840852774707528</c:v>
                </c:pt>
                <c:pt idx="330">
                  <c:v>73.060952509884473</c:v>
                </c:pt>
                <c:pt idx="331">
                  <c:v>0</c:v>
                </c:pt>
                <c:pt idx="332">
                  <c:v>73.828662272730611</c:v>
                </c:pt>
                <c:pt idx="333">
                  <c:v>181.03259949409133</c:v>
                </c:pt>
                <c:pt idx="334">
                  <c:v>338.51026166890472</c:v>
                </c:pt>
                <c:pt idx="335">
                  <c:v>182.45777219283909</c:v>
                </c:pt>
                <c:pt idx="336">
                  <c:v>0</c:v>
                </c:pt>
                <c:pt idx="337">
                  <c:v>0</c:v>
                </c:pt>
                <c:pt idx="338">
                  <c:v>135.983906295667</c:v>
                </c:pt>
                <c:pt idx="339">
                  <c:v>332.2303377450732</c:v>
                </c:pt>
                <c:pt idx="340">
                  <c:v>302.12231169004639</c:v>
                </c:pt>
                <c:pt idx="341">
                  <c:v>281.07317857381378</c:v>
                </c:pt>
                <c:pt idx="342">
                  <c:v>204.12263099097513</c:v>
                </c:pt>
                <c:pt idx="343">
                  <c:v>173.73449484077534</c:v>
                </c:pt>
                <c:pt idx="344">
                  <c:v>182.02139280601435</c:v>
                </c:pt>
                <c:pt idx="345">
                  <c:v>258.20693669764978</c:v>
                </c:pt>
                <c:pt idx="346">
                  <c:v>283.21201175161531</c:v>
                </c:pt>
                <c:pt idx="347">
                  <c:v>311.97508336214059</c:v>
                </c:pt>
                <c:pt idx="348">
                  <c:v>292.59042727454874</c:v>
                </c:pt>
                <c:pt idx="349">
                  <c:v>287.03060633349992</c:v>
                </c:pt>
                <c:pt idx="350">
                  <c:v>302.82943688087477</c:v>
                </c:pt>
                <c:pt idx="351">
                  <c:v>252.39991820009402</c:v>
                </c:pt>
                <c:pt idx="352">
                  <c:v>336.15185727744131</c:v>
                </c:pt>
                <c:pt idx="353">
                  <c:v>194.55907995875702</c:v>
                </c:pt>
                <c:pt idx="354">
                  <c:v>211.56891354306543</c:v>
                </c:pt>
                <c:pt idx="355">
                  <c:v>162.71167852707975</c:v>
                </c:pt>
                <c:pt idx="356">
                  <c:v>96.876891354306537</c:v>
                </c:pt>
                <c:pt idx="357">
                  <c:v>0</c:v>
                </c:pt>
                <c:pt idx="358">
                  <c:v>36.809356901347819</c:v>
                </c:pt>
                <c:pt idx="359">
                  <c:v>32.822403695653776</c:v>
                </c:pt>
                <c:pt idx="360">
                  <c:v>73.436038425304247</c:v>
                </c:pt>
                <c:pt idx="361">
                  <c:v>173.10477955892472</c:v>
                </c:pt>
                <c:pt idx="362">
                  <c:v>290.63129327112119</c:v>
                </c:pt>
                <c:pt idx="363">
                  <c:v>137.04517231301074</c:v>
                </c:pt>
                <c:pt idx="364">
                  <c:v>146.74624867996502</c:v>
                </c:pt>
                <c:pt idx="365">
                  <c:v>160.81189864027866</c:v>
                </c:pt>
                <c:pt idx="366">
                  <c:v>186.72881690119939</c:v>
                </c:pt>
                <c:pt idx="367">
                  <c:v>347.97009660329235</c:v>
                </c:pt>
                <c:pt idx="368">
                  <c:v>244.99935373088954</c:v>
                </c:pt>
                <c:pt idx="369">
                  <c:v>172.78127939350344</c:v>
                </c:pt>
                <c:pt idx="370">
                  <c:v>0</c:v>
                </c:pt>
                <c:pt idx="371">
                  <c:v>19.802173299606089</c:v>
                </c:pt>
                <c:pt idx="372">
                  <c:v>19.508732783164064</c:v>
                </c:pt>
                <c:pt idx="373">
                  <c:v>35.65165057897584</c:v>
                </c:pt>
                <c:pt idx="374">
                  <c:v>15.118792972175024</c:v>
                </c:pt>
                <c:pt idx="375">
                  <c:v>12.153722481028426</c:v>
                </c:pt>
                <c:pt idx="376">
                  <c:v>29.168933954468226</c:v>
                </c:pt>
                <c:pt idx="377">
                  <c:v>117.95899576728202</c:v>
                </c:pt>
                <c:pt idx="378">
                  <c:v>80.937224810284249</c:v>
                </c:pt>
                <c:pt idx="379">
                  <c:v>83.977854147039793</c:v>
                </c:pt>
                <c:pt idx="380">
                  <c:v>23.479678450673905</c:v>
                </c:pt>
                <c:pt idx="381">
                  <c:v>57.591127858345587</c:v>
                </c:pt>
                <c:pt idx="382">
                  <c:v>11.87400274466459</c:v>
                </c:pt>
                <c:pt idx="383">
                  <c:v>144.40488277314952</c:v>
                </c:pt>
                <c:pt idx="384">
                  <c:v>297.63445696440118</c:v>
                </c:pt>
                <c:pt idx="385">
                  <c:v>208.82622478951436</c:v>
                </c:pt>
                <c:pt idx="386">
                  <c:v>137.51979380299252</c:v>
                </c:pt>
                <c:pt idx="387">
                  <c:v>108.21072887906402</c:v>
                </c:pt>
                <c:pt idx="388">
                  <c:v>198</c:v>
                </c:pt>
                <c:pt idx="389">
                  <c:v>151.19999999999999</c:v>
                </c:pt>
                <c:pt idx="390">
                  <c:v>138.25017183083955</c:v>
                </c:pt>
                <c:pt idx="391">
                  <c:v>0</c:v>
                </c:pt>
                <c:pt idx="392">
                  <c:v>13.266901637155328</c:v>
                </c:pt>
                <c:pt idx="393">
                  <c:v>37.147324584034919</c:v>
                </c:pt>
                <c:pt idx="394">
                  <c:v>160.29903705297195</c:v>
                </c:pt>
                <c:pt idx="395">
                  <c:v>320.66987649009343</c:v>
                </c:pt>
                <c:pt idx="396">
                  <c:v>237.41820499825681</c:v>
                </c:pt>
                <c:pt idx="397">
                  <c:v>161.8968366924569</c:v>
                </c:pt>
                <c:pt idx="398">
                  <c:v>296.68263320079882</c:v>
                </c:pt>
                <c:pt idx="399">
                  <c:v>210.32839120817215</c:v>
                </c:pt>
                <c:pt idx="400">
                  <c:v>234</c:v>
                </c:pt>
                <c:pt idx="401">
                  <c:v>333.09738384356962</c:v>
                </c:pt>
                <c:pt idx="402">
                  <c:v>302.12231169004639</c:v>
                </c:pt>
                <c:pt idx="403">
                  <c:v>317.0388969578737</c:v>
                </c:pt>
                <c:pt idx="404">
                  <c:v>317.74933026474952</c:v>
                </c:pt>
                <c:pt idx="405">
                  <c:v>218.87001380047033</c:v>
                </c:pt>
                <c:pt idx="406">
                  <c:v>0</c:v>
                </c:pt>
                <c:pt idx="407">
                  <c:v>107.46409880792523</c:v>
                </c:pt>
                <c:pt idx="408">
                  <c:v>140.44350039686344</c:v>
                </c:pt>
                <c:pt idx="409">
                  <c:v>284.27956734887704</c:v>
                </c:pt>
                <c:pt idx="410">
                  <c:v>96.96809014368857</c:v>
                </c:pt>
                <c:pt idx="411">
                  <c:v>0</c:v>
                </c:pt>
                <c:pt idx="412">
                  <c:v>137.65135821581956</c:v>
                </c:pt>
                <c:pt idx="413">
                  <c:v>287.8203823940899</c:v>
                </c:pt>
                <c:pt idx="414">
                  <c:v>145.88789608848253</c:v>
                </c:pt>
                <c:pt idx="415">
                  <c:v>157.68242843472569</c:v>
                </c:pt>
                <c:pt idx="416">
                  <c:v>160.54938167899343</c:v>
                </c:pt>
                <c:pt idx="417">
                  <c:v>168.06437481733195</c:v>
                </c:pt>
                <c:pt idx="418">
                  <c:v>218.31832591631047</c:v>
                </c:pt>
                <c:pt idx="419">
                  <c:v>94.355727232266688</c:v>
                </c:pt>
                <c:pt idx="420">
                  <c:v>214.34577737357867</c:v>
                </c:pt>
                <c:pt idx="421">
                  <c:v>96.43232502763243</c:v>
                </c:pt>
                <c:pt idx="422">
                  <c:v>110.11114212170025</c:v>
                </c:pt>
                <c:pt idx="423">
                  <c:v>154.20954403703186</c:v>
                </c:pt>
                <c:pt idx="424">
                  <c:v>117.64797339900926</c:v>
                </c:pt>
                <c:pt idx="425">
                  <c:v>179.22558509276263</c:v>
                </c:pt>
                <c:pt idx="426">
                  <c:v>166.69055407063465</c:v>
                </c:pt>
                <c:pt idx="427">
                  <c:v>183.32556444991766</c:v>
                </c:pt>
                <c:pt idx="428">
                  <c:v>231.56913404200128</c:v>
                </c:pt>
                <c:pt idx="429">
                  <c:v>215.26465005526484</c:v>
                </c:pt>
                <c:pt idx="430">
                  <c:v>180.98376944817448</c:v>
                </c:pt>
                <c:pt idx="431">
                  <c:v>218.94932663140688</c:v>
                </c:pt>
                <c:pt idx="432">
                  <c:v>218.94932663140688</c:v>
                </c:pt>
                <c:pt idx="433">
                  <c:v>213.05364593826795</c:v>
                </c:pt>
                <c:pt idx="434">
                  <c:v>206.42063358727725</c:v>
                </c:pt>
                <c:pt idx="435">
                  <c:v>213.05364593826795</c:v>
                </c:pt>
                <c:pt idx="436">
                  <c:v>210.84264182127106</c:v>
                </c:pt>
                <c:pt idx="437">
                  <c:v>208.63163770427414</c:v>
                </c:pt>
                <c:pt idx="438">
                  <c:v>205.73397606949257</c:v>
                </c:pt>
                <c:pt idx="439">
                  <c:v>210.84264182127106</c:v>
                </c:pt>
                <c:pt idx="440">
                  <c:v>212.2748632489417</c:v>
                </c:pt>
                <c:pt idx="441">
                  <c:v>208.63163770427414</c:v>
                </c:pt>
                <c:pt idx="442">
                  <c:v>208.63163770427414</c:v>
                </c:pt>
                <c:pt idx="443">
                  <c:v>217.1805233378094</c:v>
                </c:pt>
                <c:pt idx="444">
                  <c:v>221.99028950128755</c:v>
                </c:pt>
                <c:pt idx="445">
                  <c:v>232.87991638342274</c:v>
                </c:pt>
                <c:pt idx="446">
                  <c:v>238.59628327757508</c:v>
                </c:pt>
                <c:pt idx="447">
                  <c:v>231.56913404200128</c:v>
                </c:pt>
                <c:pt idx="448">
                  <c:v>277.2</c:v>
                </c:pt>
                <c:pt idx="449">
                  <c:v>196.1700899537862</c:v>
                </c:pt>
                <c:pt idx="450">
                  <c:v>109.8730401833735</c:v>
                </c:pt>
                <c:pt idx="451">
                  <c:v>116.49012412708565</c:v>
                </c:pt>
                <c:pt idx="452">
                  <c:v>126.69394808281497</c:v>
                </c:pt>
                <c:pt idx="453">
                  <c:v>116.15149962242342</c:v>
                </c:pt>
                <c:pt idx="454">
                  <c:v>110.74117981262125</c:v>
                </c:pt>
                <c:pt idx="455">
                  <c:v>120.23328093941734</c:v>
                </c:pt>
                <c:pt idx="456">
                  <c:v>145.54555061087365</c:v>
                </c:pt>
                <c:pt idx="457">
                  <c:v>158.87466513237476</c:v>
                </c:pt>
                <c:pt idx="458">
                  <c:v>164.72721843079398</c:v>
                </c:pt>
                <c:pt idx="459">
                  <c:v>182.07532373244754</c:v>
                </c:pt>
                <c:pt idx="460">
                  <c:v>222.88531008627197</c:v>
                </c:pt>
                <c:pt idx="461">
                  <c:v>133.80236627474866</c:v>
                </c:pt>
                <c:pt idx="462">
                  <c:v>172.66778545327767</c:v>
                </c:pt>
                <c:pt idx="463">
                  <c:v>168.68005489329178</c:v>
                </c:pt>
                <c:pt idx="464">
                  <c:v>270</c:v>
                </c:pt>
                <c:pt idx="465">
                  <c:v>233.44848754144863</c:v>
                </c:pt>
                <c:pt idx="466">
                  <c:v>192.08586736593858</c:v>
                </c:pt>
                <c:pt idx="467">
                  <c:v>162.13256663229754</c:v>
                </c:pt>
                <c:pt idx="468">
                  <c:v>209.28758683154501</c:v>
                </c:pt>
                <c:pt idx="469">
                  <c:v>216.01272435407722</c:v>
                </c:pt>
                <c:pt idx="470">
                  <c:v>225.57702951330469</c:v>
                </c:pt>
                <c:pt idx="471">
                  <c:v>230.97446075203857</c:v>
                </c:pt>
                <c:pt idx="472">
                  <c:v>230.97446075203857</c:v>
                </c:pt>
                <c:pt idx="473">
                  <c:v>234.78537201480685</c:v>
                </c:pt>
                <c:pt idx="474">
                  <c:v>229.16376952532187</c:v>
                </c:pt>
                <c:pt idx="475">
                  <c:v>223.78365950729611</c:v>
                </c:pt>
                <c:pt idx="476">
                  <c:v>216.01272435407722</c:v>
                </c:pt>
                <c:pt idx="477">
                  <c:v>208.63163770427414</c:v>
                </c:pt>
                <c:pt idx="478">
                  <c:v>195.67238803623067</c:v>
                </c:pt>
                <c:pt idx="479">
                  <c:v>134.3115383548342</c:v>
                </c:pt>
                <c:pt idx="480">
                  <c:v>141.66540785048284</c:v>
                </c:pt>
                <c:pt idx="481">
                  <c:v>214.92819761585045</c:v>
                </c:pt>
                <c:pt idx="482">
                  <c:v>109.3106053305838</c:v>
                </c:pt>
                <c:pt idx="483">
                  <c:v>3.1640337089320356</c:v>
                </c:pt>
                <c:pt idx="484">
                  <c:v>91.771728201799775</c:v>
                </c:pt>
                <c:pt idx="485">
                  <c:v>96.632400486621776</c:v>
                </c:pt>
                <c:pt idx="486">
                  <c:v>29.88581850497383</c:v>
                </c:pt>
                <c:pt idx="487">
                  <c:v>30.120737692404756</c:v>
                </c:pt>
                <c:pt idx="488">
                  <c:v>113.90521352155326</c:v>
                </c:pt>
                <c:pt idx="489">
                  <c:v>173.04539250335702</c:v>
                </c:pt>
                <c:pt idx="490">
                  <c:v>171.84402555134412</c:v>
                </c:pt>
                <c:pt idx="491">
                  <c:v>160.33493824504671</c:v>
                </c:pt>
                <c:pt idx="492">
                  <c:v>133.19999999999999</c:v>
                </c:pt>
                <c:pt idx="493">
                  <c:v>142.56763097910371</c:v>
                </c:pt>
                <c:pt idx="494">
                  <c:v>219.6</c:v>
                </c:pt>
                <c:pt idx="495">
                  <c:v>160.97758633008701</c:v>
                </c:pt>
                <c:pt idx="496">
                  <c:v>129.80281964586393</c:v>
                </c:pt>
                <c:pt idx="497">
                  <c:v>216.70055009012879</c:v>
                </c:pt>
                <c:pt idx="498">
                  <c:v>249.48442940203421</c:v>
                </c:pt>
                <c:pt idx="499">
                  <c:v>201.37338461652652</c:v>
                </c:pt>
                <c:pt idx="500">
                  <c:v>135.40615806301065</c:v>
                </c:pt>
                <c:pt idx="501">
                  <c:v>193.33829251448492</c:v>
                </c:pt>
                <c:pt idx="502">
                  <c:v>220.19691949527896</c:v>
                </c:pt>
                <c:pt idx="503">
                  <c:v>229.16376952532187</c:v>
                </c:pt>
                <c:pt idx="504">
                  <c:v>233.44848754144863</c:v>
                </c:pt>
                <c:pt idx="505">
                  <c:v>230.97446075203857</c:v>
                </c:pt>
                <c:pt idx="506">
                  <c:v>227.37039951931328</c:v>
                </c:pt>
                <c:pt idx="507">
                  <c:v>225.57702951330469</c:v>
                </c:pt>
                <c:pt idx="508">
                  <c:v>225.57702951330469</c:v>
                </c:pt>
                <c:pt idx="509">
                  <c:v>221.99028950128755</c:v>
                </c:pt>
                <c:pt idx="510">
                  <c:v>218.25443686158798</c:v>
                </c:pt>
                <c:pt idx="511">
                  <c:v>220.19691949527896</c:v>
                </c:pt>
                <c:pt idx="512">
                  <c:v>218.25443686158798</c:v>
                </c:pt>
                <c:pt idx="513">
                  <c:v>216.01272435407722</c:v>
                </c:pt>
                <c:pt idx="514">
                  <c:v>218.25443686158798</c:v>
                </c:pt>
                <c:pt idx="515">
                  <c:v>218.25443686158798</c:v>
                </c:pt>
                <c:pt idx="516">
                  <c:v>215.26465005526484</c:v>
                </c:pt>
                <c:pt idx="517">
                  <c:v>218.25443686158798</c:v>
                </c:pt>
                <c:pt idx="518">
                  <c:v>221.99028950128755</c:v>
                </c:pt>
                <c:pt idx="519">
                  <c:v>229.16376952532187</c:v>
                </c:pt>
                <c:pt idx="520">
                  <c:v>230.97446075203857</c:v>
                </c:pt>
                <c:pt idx="521">
                  <c:v>225.57702951330469</c:v>
                </c:pt>
                <c:pt idx="522">
                  <c:v>220.7181299250044</c:v>
                </c:pt>
                <c:pt idx="523">
                  <c:v>148.31430658645419</c:v>
                </c:pt>
                <c:pt idx="524">
                  <c:v>166.9084460243165</c:v>
                </c:pt>
                <c:pt idx="525">
                  <c:v>235.16552564035956</c:v>
                </c:pt>
                <c:pt idx="526">
                  <c:v>158.4</c:v>
                </c:pt>
                <c:pt idx="527">
                  <c:v>81.948968436357205</c:v>
                </c:pt>
                <c:pt idx="528">
                  <c:v>35.138652028455525</c:v>
                </c:pt>
                <c:pt idx="529">
                  <c:v>49.366079826715264</c:v>
                </c:pt>
                <c:pt idx="530">
                  <c:v>124.79547828376886</c:v>
                </c:pt>
                <c:pt idx="531">
                  <c:v>144.73070877625079</c:v>
                </c:pt>
                <c:pt idx="532">
                  <c:v>56.952606760776632</c:v>
                </c:pt>
                <c:pt idx="533">
                  <c:v>164.02813661308426</c:v>
                </c:pt>
                <c:pt idx="534">
                  <c:v>106.99722345649728</c:v>
                </c:pt>
                <c:pt idx="535">
                  <c:v>52.531637009947673</c:v>
                </c:pt>
                <c:pt idx="536">
                  <c:v>144.73070877625079</c:v>
                </c:pt>
                <c:pt idx="537">
                  <c:v>96.487139184167191</c:v>
                </c:pt>
                <c:pt idx="538">
                  <c:v>43.605282099594326</c:v>
                </c:pt>
                <c:pt idx="539">
                  <c:v>60.241475384809512</c:v>
                </c:pt>
                <c:pt idx="540">
                  <c:v>46.854480854851843</c:v>
                </c:pt>
                <c:pt idx="541">
                  <c:v>36.81423495738359</c:v>
                </c:pt>
                <c:pt idx="542">
                  <c:v>7.0031636932800279</c:v>
                </c:pt>
                <c:pt idx="543">
                  <c:v>81.950962754159576</c:v>
                </c:pt>
                <c:pt idx="544">
                  <c:v>213.73204940396263</c:v>
                </c:pt>
                <c:pt idx="545">
                  <c:v>245.97056419918866</c:v>
                </c:pt>
                <c:pt idx="546">
                  <c:v>197.78842213386591</c:v>
                </c:pt>
                <c:pt idx="547">
                  <c:v>211.79708448374384</c:v>
                </c:pt>
                <c:pt idx="548">
                  <c:v>161.17103210367452</c:v>
                </c:pt>
                <c:pt idx="549">
                  <c:v>152.04814349403256</c:v>
                </c:pt>
                <c:pt idx="550">
                  <c:v>152.04814349403256</c:v>
                </c:pt>
                <c:pt idx="551">
                  <c:v>128.56083267189427</c:v>
                </c:pt>
                <c:pt idx="552">
                  <c:v>133.15852871141749</c:v>
                </c:pt>
                <c:pt idx="553">
                  <c:v>100.34336354937089</c:v>
                </c:pt>
                <c:pt idx="554">
                  <c:v>186.99730451979539</c:v>
                </c:pt>
                <c:pt idx="555">
                  <c:v>146.41850126477158</c:v>
                </c:pt>
                <c:pt idx="556">
                  <c:v>164.43827434777174</c:v>
                </c:pt>
                <c:pt idx="557">
                  <c:v>140.48070896911926</c:v>
                </c:pt>
                <c:pt idx="558">
                  <c:v>204.98590177068021</c:v>
                </c:pt>
                <c:pt idx="559">
                  <c:v>109.41592206636192</c:v>
                </c:pt>
                <c:pt idx="560">
                  <c:v>9.9619395016579446</c:v>
                </c:pt>
                <c:pt idx="561">
                  <c:v>89.005759901192008</c:v>
                </c:pt>
                <c:pt idx="562">
                  <c:v>187.27510292492209</c:v>
                </c:pt>
                <c:pt idx="563">
                  <c:v>158.13755146246106</c:v>
                </c:pt>
                <c:pt idx="564">
                  <c:v>108.93810155258981</c:v>
                </c:pt>
                <c:pt idx="565">
                  <c:v>108.93810155258981</c:v>
                </c:pt>
                <c:pt idx="566">
                  <c:v>249.21612772333768</c:v>
                </c:pt>
                <c:pt idx="567">
                  <c:v>182.13394127901404</c:v>
                </c:pt>
                <c:pt idx="568">
                  <c:v>149.93638452083383</c:v>
                </c:pt>
                <c:pt idx="569">
                  <c:v>207.18916148864719</c:v>
                </c:pt>
                <c:pt idx="570">
                  <c:v>158.45870073512549</c:v>
                </c:pt>
                <c:pt idx="571">
                  <c:v>173.33488358319713</c:v>
                </c:pt>
                <c:pt idx="572">
                  <c:v>153.87207762208243</c:v>
                </c:pt>
                <c:pt idx="573">
                  <c:v>152.47912712247927</c:v>
                </c:pt>
                <c:pt idx="574">
                  <c:v>131.54117981262124</c:v>
                </c:pt>
                <c:pt idx="575">
                  <c:v>18</c:v>
                </c:pt>
                <c:pt idx="576">
                  <c:v>124.21361733441121</c:v>
                </c:pt>
                <c:pt idx="577">
                  <c:v>221.60887179449114</c:v>
                </c:pt>
                <c:pt idx="578">
                  <c:v>171.84402555134412</c:v>
                </c:pt>
                <c:pt idx="579">
                  <c:v>120.655846298783</c:v>
                </c:pt>
                <c:pt idx="580">
                  <c:v>125.57104586557114</c:v>
                </c:pt>
                <c:pt idx="581">
                  <c:v>144.99484237465458</c:v>
                </c:pt>
                <c:pt idx="582">
                  <c:v>168.66746970112879</c:v>
                </c:pt>
                <c:pt idx="583">
                  <c:v>194.95282061020632</c:v>
                </c:pt>
                <c:pt idx="584">
                  <c:v>141.49409648238048</c:v>
                </c:pt>
                <c:pt idx="585">
                  <c:v>92.513939385195329</c:v>
                </c:pt>
                <c:pt idx="586">
                  <c:v>222.48693321860188</c:v>
                </c:pt>
                <c:pt idx="587">
                  <c:v>197.81977385447405</c:v>
                </c:pt>
                <c:pt idx="588">
                  <c:v>201.6</c:v>
                </c:pt>
                <c:pt idx="589">
                  <c:v>219.74608036674701</c:v>
                </c:pt>
                <c:pt idx="590">
                  <c:v>107.41327637289071</c:v>
                </c:pt>
                <c:pt idx="591">
                  <c:v>103.69977887646965</c:v>
                </c:pt>
                <c:pt idx="592">
                  <c:v>113.12943850097</c:v>
                </c:pt>
                <c:pt idx="593">
                  <c:v>113.12943850097</c:v>
                </c:pt>
                <c:pt idx="594">
                  <c:v>117.14234280490089</c:v>
                </c:pt>
                <c:pt idx="595">
                  <c:v>129.29078685825141</c:v>
                </c:pt>
                <c:pt idx="596">
                  <c:v>115.22197652941071</c:v>
                </c:pt>
                <c:pt idx="597">
                  <c:v>194.55907995875702</c:v>
                </c:pt>
                <c:pt idx="598">
                  <c:v>216.01272435407722</c:v>
                </c:pt>
                <c:pt idx="599">
                  <c:v>234.78537201480685</c:v>
                </c:pt>
                <c:pt idx="600">
                  <c:v>175.18881720978894</c:v>
                </c:pt>
                <c:pt idx="601">
                  <c:v>79.2</c:v>
                </c:pt>
                <c:pt idx="602">
                  <c:v>228.4209076679993</c:v>
                </c:pt>
                <c:pt idx="603">
                  <c:v>102.94004151713209</c:v>
                </c:pt>
                <c:pt idx="604">
                  <c:v>89.657455514921494</c:v>
                </c:pt>
                <c:pt idx="605">
                  <c:v>151.85091505040566</c:v>
                </c:pt>
                <c:pt idx="606">
                  <c:v>126.72703604708977</c:v>
                </c:pt>
                <c:pt idx="607">
                  <c:v>144.94860072993268</c:v>
                </c:pt>
                <c:pt idx="608">
                  <c:v>171.25275141498616</c:v>
                </c:pt>
                <c:pt idx="609">
                  <c:v>137.1758411573586</c:v>
                </c:pt>
                <c:pt idx="610">
                  <c:v>14.327565340078781</c:v>
                </c:pt>
                <c:pt idx="611">
                  <c:v>108.69831493913517</c:v>
                </c:pt>
                <c:pt idx="612">
                  <c:v>247.36239001090453</c:v>
                </c:pt>
                <c:pt idx="613">
                  <c:v>130.15209107538948</c:v>
                </c:pt>
                <c:pt idx="614">
                  <c:v>6.5890887372317595</c:v>
                </c:pt>
                <c:pt idx="615">
                  <c:v>49.198349343876771</c:v>
                </c:pt>
                <c:pt idx="616">
                  <c:v>134.70529563004879</c:v>
                </c:pt>
                <c:pt idx="617">
                  <c:v>242.45669899634311</c:v>
                </c:pt>
                <c:pt idx="618">
                  <c:v>260.02602501057083</c:v>
                </c:pt>
                <c:pt idx="619">
                  <c:v>251.93447269726391</c:v>
                </c:pt>
                <c:pt idx="620">
                  <c:v>255.615474804721</c:v>
                </c:pt>
                <c:pt idx="621">
                  <c:v>250.02901706587983</c:v>
                </c:pt>
                <c:pt idx="622">
                  <c:v>171.57751048536068</c:v>
                </c:pt>
                <c:pt idx="623">
                  <c:v>0</c:v>
                </c:pt>
                <c:pt idx="624">
                  <c:v>85.107891837960793</c:v>
                </c:pt>
                <c:pt idx="625">
                  <c:v>204.82654734546418</c:v>
                </c:pt>
                <c:pt idx="626">
                  <c:v>243.17890700928035</c:v>
                </c:pt>
                <c:pt idx="627">
                  <c:v>239.47240427425916</c:v>
                </c:pt>
                <c:pt idx="628">
                  <c:v>225.13665809639014</c:v>
                </c:pt>
                <c:pt idx="629">
                  <c:v>240.96590153923805</c:v>
                </c:pt>
                <c:pt idx="630">
                  <c:v>227.3235614344957</c:v>
                </c:pt>
                <c:pt idx="631">
                  <c:v>225.13665809639014</c:v>
                </c:pt>
                <c:pt idx="632">
                  <c:v>229.68978054255396</c:v>
                </c:pt>
                <c:pt idx="633">
                  <c:v>229.68978054255396</c:v>
                </c:pt>
                <c:pt idx="634">
                  <c:v>229.68978054255396</c:v>
                </c:pt>
                <c:pt idx="635">
                  <c:v>223.30950886081635</c:v>
                </c:pt>
                <c:pt idx="636">
                  <c:v>228.35289606919571</c:v>
                </c:pt>
                <c:pt idx="637">
                  <c:v>228.35289606919571</c:v>
                </c:pt>
                <c:pt idx="638">
                  <c:v>226.49964470168513</c:v>
                </c:pt>
                <c:pt idx="639">
                  <c:v>226.49964470168513</c:v>
                </c:pt>
                <c:pt idx="640">
                  <c:v>221.48235962524251</c:v>
                </c:pt>
                <c:pt idx="641">
                  <c:v>223.30950886081635</c:v>
                </c:pt>
                <c:pt idx="642">
                  <c:v>226.49964470168513</c:v>
                </c:pt>
                <c:pt idx="643">
                  <c:v>226.02453980579693</c:v>
                </c:pt>
                <c:pt idx="644">
                  <c:v>221.48235962524251</c:v>
                </c:pt>
                <c:pt idx="645">
                  <c:v>218.02641049797163</c:v>
                </c:pt>
                <c:pt idx="646">
                  <c:v>217.65260034271265</c:v>
                </c:pt>
                <c:pt idx="647">
                  <c:v>214.16412718033982</c:v>
                </c:pt>
                <c:pt idx="648">
                  <c:v>215.90836376152623</c:v>
                </c:pt>
                <c:pt idx="649">
                  <c:v>221.99028950128755</c:v>
                </c:pt>
                <c:pt idx="650">
                  <c:v>216.30674062919627</c:v>
                </c:pt>
                <c:pt idx="651">
                  <c:v>221.1410735050855</c:v>
                </c:pt>
                <c:pt idx="652">
                  <c:v>224.64639333417449</c:v>
                </c:pt>
                <c:pt idx="653">
                  <c:v>225.13665809639014</c:v>
                </c:pt>
                <c:pt idx="654">
                  <c:v>225.13665809639014</c:v>
                </c:pt>
                <c:pt idx="655">
                  <c:v>228.35289606919571</c:v>
                </c:pt>
                <c:pt idx="656">
                  <c:v>222.88531008627197</c:v>
                </c:pt>
                <c:pt idx="657">
                  <c:v>224.64639333417449</c:v>
                </c:pt>
                <c:pt idx="658">
                  <c:v>216.30674062919627</c:v>
                </c:pt>
                <c:pt idx="659">
                  <c:v>218.94932663140688</c:v>
                </c:pt>
                <c:pt idx="660">
                  <c:v>214.16412718033982</c:v>
                </c:pt>
                <c:pt idx="661">
                  <c:v>210.09456752245868</c:v>
                </c:pt>
                <c:pt idx="662">
                  <c:v>207.91427179597565</c:v>
                </c:pt>
                <c:pt idx="663">
                  <c:v>198.42833716350154</c:v>
                </c:pt>
                <c:pt idx="664">
                  <c:v>201.99862535328353</c:v>
                </c:pt>
                <c:pt idx="665">
                  <c:v>201.37338461652652</c:v>
                </c:pt>
                <c:pt idx="666">
                  <c:v>201.37338461652652</c:v>
                </c:pt>
                <c:pt idx="667">
                  <c:v>199.19308889004347</c:v>
                </c:pt>
                <c:pt idx="668">
                  <c:v>198.53713976277265</c:v>
                </c:pt>
                <c:pt idx="669">
                  <c:v>204.20962947028045</c:v>
                </c:pt>
                <c:pt idx="670">
                  <c:v>199.19308889004347</c:v>
                </c:pt>
                <c:pt idx="671">
                  <c:v>201.37338461652652</c:v>
                </c:pt>
                <c:pt idx="672">
                  <c:v>201.37338461652652</c:v>
                </c:pt>
                <c:pt idx="673">
                  <c:v>198.42833716350154</c:v>
                </c:pt>
                <c:pt idx="674">
                  <c:v>186.45245162714215</c:v>
                </c:pt>
                <c:pt idx="675">
                  <c:v>198.53713976277265</c:v>
                </c:pt>
                <c:pt idx="676">
                  <c:v>194.55907995875702</c:v>
                </c:pt>
                <c:pt idx="677">
                  <c:v>196.38755242680341</c:v>
                </c:pt>
                <c:pt idx="678">
                  <c:v>203.55368034300955</c:v>
                </c:pt>
                <c:pt idx="679">
                  <c:v>199.19308889004347</c:v>
                </c:pt>
                <c:pt idx="680">
                  <c:v>201.37338461652652</c:v>
                </c:pt>
                <c:pt idx="681">
                  <c:v>201.37338461652652</c:v>
                </c:pt>
                <c:pt idx="682">
                  <c:v>195.67238803623067</c:v>
                </c:pt>
                <c:pt idx="683">
                  <c:v>199.19308889004347</c:v>
                </c:pt>
                <c:pt idx="684">
                  <c:v>191.8568705148854</c:v>
                </c:pt>
                <c:pt idx="685">
                  <c:v>183.75024218327053</c:v>
                </c:pt>
                <c:pt idx="686">
                  <c:v>164.51767825113166</c:v>
                </c:pt>
                <c:pt idx="687">
                  <c:v>162.09830062979151</c:v>
                </c:pt>
                <c:pt idx="688">
                  <c:v>153.16434272701207</c:v>
                </c:pt>
                <c:pt idx="689">
                  <c:v>157.73112394757169</c:v>
                </c:pt>
                <c:pt idx="690">
                  <c:v>157.6038888930124</c:v>
                </c:pt>
                <c:pt idx="691">
                  <c:v>157.73112394757169</c:v>
                </c:pt>
                <c:pt idx="692">
                  <c:v>153.16434272701207</c:v>
                </c:pt>
                <c:pt idx="693">
                  <c:v>145.45213521553285</c:v>
                </c:pt>
                <c:pt idx="694">
                  <c:v>146.2779861542823</c:v>
                </c:pt>
                <c:pt idx="695">
                  <c:v>153.16434272701207</c:v>
                </c:pt>
                <c:pt idx="696">
                  <c:v>143.43196667087267</c:v>
                </c:pt>
                <c:pt idx="697">
                  <c:v>143.43196667087267</c:v>
                </c:pt>
                <c:pt idx="698">
                  <c:v>139.39162958155231</c:v>
                </c:pt>
                <c:pt idx="699">
                  <c:v>143.43196667087267</c:v>
                </c:pt>
                <c:pt idx="700">
                  <c:v>137.37146103689213</c:v>
                </c:pt>
                <c:pt idx="701">
                  <c:v>153.16434272701207</c:v>
                </c:pt>
                <c:pt idx="702">
                  <c:v>141.41179812621249</c:v>
                </c:pt>
                <c:pt idx="703">
                  <c:v>137.37146103689213</c:v>
                </c:pt>
                <c:pt idx="704">
                  <c:v>141.41179812621249</c:v>
                </c:pt>
                <c:pt idx="705">
                  <c:v>145.45213521553285</c:v>
                </c:pt>
                <c:pt idx="706">
                  <c:v>137.37146103689213</c:v>
                </c:pt>
                <c:pt idx="707">
                  <c:v>139.39162958155231</c:v>
                </c:pt>
                <c:pt idx="708">
                  <c:v>150.94456964401189</c:v>
                </c:pt>
                <c:pt idx="709">
                  <c:v>143.43196667087267</c:v>
                </c:pt>
                <c:pt idx="710">
                  <c:v>135.67813208513141</c:v>
                </c:pt>
                <c:pt idx="711">
                  <c:v>139.39162958155231</c:v>
                </c:pt>
                <c:pt idx="712">
                  <c:v>139.39162958155231</c:v>
                </c:pt>
                <c:pt idx="713">
                  <c:v>146.2779861542823</c:v>
                </c:pt>
                <c:pt idx="714">
                  <c:v>129.29078685825141</c:v>
                </c:pt>
                <c:pt idx="715">
                  <c:v>139.39162958155231</c:v>
                </c:pt>
                <c:pt idx="716">
                  <c:v>137.37146103689213</c:v>
                </c:pt>
                <c:pt idx="717">
                  <c:v>141.41179812621249</c:v>
                </c:pt>
                <c:pt idx="718">
                  <c:v>139.39162958155231</c:v>
                </c:pt>
                <c:pt idx="719">
                  <c:v>141.41179812621249</c:v>
                </c:pt>
                <c:pt idx="720">
                  <c:v>141.41179812621249</c:v>
                </c:pt>
                <c:pt idx="721">
                  <c:v>125.25044976893105</c:v>
                </c:pt>
                <c:pt idx="722">
                  <c:v>69.181432240166899</c:v>
                </c:pt>
                <c:pt idx="723">
                  <c:v>27.308460094802722</c:v>
                </c:pt>
                <c:pt idx="724">
                  <c:v>48.484045071844285</c:v>
                </c:pt>
                <c:pt idx="725">
                  <c:v>90.90758450970803</c:v>
                </c:pt>
                <c:pt idx="726">
                  <c:v>94.947921599028376</c:v>
                </c:pt>
                <c:pt idx="727">
                  <c:v>72.822560252807264</c:v>
                </c:pt>
                <c:pt idx="728">
                  <c:v>110.23848231916926</c:v>
                </c:pt>
                <c:pt idx="729">
                  <c:v>61.451720815685711</c:v>
                </c:pt>
                <c:pt idx="730">
                  <c:v>101.00842723300892</c:v>
                </c:pt>
                <c:pt idx="731">
                  <c:v>57.610988264705355</c:v>
                </c:pt>
                <c:pt idx="732">
                  <c:v>84.496116121567852</c:v>
                </c:pt>
                <c:pt idx="733">
                  <c:v>80.80674178640713</c:v>
                </c:pt>
                <c:pt idx="734">
                  <c:v>82.57574984607767</c:v>
                </c:pt>
                <c:pt idx="735">
                  <c:v>78.735017295097322</c:v>
                </c:pt>
                <c:pt idx="736">
                  <c:v>92.92775305436821</c:v>
                </c:pt>
                <c:pt idx="737">
                  <c:v>74.894284744116959</c:v>
                </c:pt>
                <c:pt idx="738">
                  <c:v>82.826910331067324</c:v>
                </c:pt>
                <c:pt idx="739">
                  <c:v>78.735017295097322</c:v>
                </c:pt>
                <c:pt idx="740">
                  <c:v>76.76640469708677</c:v>
                </c:pt>
                <c:pt idx="741">
                  <c:v>74.894284744116959</c:v>
                </c:pt>
                <c:pt idx="742">
                  <c:v>92.92775305436821</c:v>
                </c:pt>
                <c:pt idx="743">
                  <c:v>83.745944290728346</c:v>
                </c:pt>
                <c:pt idx="744">
                  <c:v>94.097947499018758</c:v>
                </c:pt>
                <c:pt idx="745">
                  <c:v>90.90758450970803</c:v>
                </c:pt>
                <c:pt idx="746">
                  <c:v>80.655383570587503</c:v>
                </c:pt>
                <c:pt idx="747">
                  <c:v>88.3368486725482</c:v>
                </c:pt>
                <c:pt idx="748">
                  <c:v>72.973918468626778</c:v>
                </c:pt>
                <c:pt idx="749">
                  <c:v>96.96809014368857</c:v>
                </c:pt>
                <c:pt idx="750">
                  <c:v>67.212819642156248</c:v>
                </c:pt>
                <c:pt idx="751">
                  <c:v>96.96809014368857</c:v>
                </c:pt>
                <c:pt idx="752">
                  <c:v>94.097947499018758</c:v>
                </c:pt>
                <c:pt idx="753">
                  <c:v>96.96809014368857</c:v>
                </c:pt>
                <c:pt idx="754">
                  <c:v>92.92775305436821</c:v>
                </c:pt>
                <c:pt idx="755">
                  <c:v>90.257214948038381</c:v>
                </c:pt>
                <c:pt idx="756">
                  <c:v>98.988258688348736</c:v>
                </c:pt>
                <c:pt idx="757">
                  <c:v>84.84707887572749</c:v>
                </c:pt>
                <c:pt idx="758">
                  <c:v>105.04876432232928</c:v>
                </c:pt>
                <c:pt idx="759">
                  <c:v>115.14960704563016</c:v>
                </c:pt>
                <c:pt idx="760">
                  <c:v>111.1092699563098</c:v>
                </c:pt>
                <c:pt idx="761">
                  <c:v>123.23028122427087</c:v>
                </c:pt>
                <c:pt idx="762">
                  <c:v>123.23028122427087</c:v>
                </c:pt>
                <c:pt idx="763">
                  <c:v>117.16977559029034</c:v>
                </c:pt>
                <c:pt idx="764">
                  <c:v>111.38124397843036</c:v>
                </c:pt>
                <c:pt idx="765">
                  <c:v>119.18994413495052</c:v>
                </c:pt>
                <c:pt idx="766">
                  <c:v>109.08910141164962</c:v>
                </c:pt>
                <c:pt idx="767">
                  <c:v>127.27061831359124</c:v>
                </c:pt>
                <c:pt idx="768">
                  <c:v>123.23028122427087</c:v>
                </c:pt>
                <c:pt idx="769">
                  <c:v>105.62014515195982</c:v>
                </c:pt>
                <c:pt idx="770">
                  <c:v>121.2101126796107</c:v>
                </c:pt>
                <c:pt idx="771">
                  <c:v>145.45213521553285</c:v>
                </c:pt>
                <c:pt idx="772">
                  <c:v>107.54051142745</c:v>
                </c:pt>
                <c:pt idx="773">
                  <c:v>111.1092699563098</c:v>
                </c:pt>
                <c:pt idx="774">
                  <c:v>135.35129249223195</c:v>
                </c:pt>
                <c:pt idx="775">
                  <c:v>107.54051142745</c:v>
                </c:pt>
                <c:pt idx="776">
                  <c:v>126.68863861372215</c:v>
                </c:pt>
                <c:pt idx="777">
                  <c:v>25.2</c:v>
                </c:pt>
                <c:pt idx="778">
                  <c:v>21.6</c:v>
                </c:pt>
                <c:pt idx="779">
                  <c:v>21.6</c:v>
                </c:pt>
                <c:pt idx="780">
                  <c:v>25.2</c:v>
                </c:pt>
                <c:pt idx="781">
                  <c:v>21.6</c:v>
                </c:pt>
                <c:pt idx="782">
                  <c:v>25.2</c:v>
                </c:pt>
                <c:pt idx="783">
                  <c:v>72.474300364966339</c:v>
                </c:pt>
                <c:pt idx="784">
                  <c:v>93.972926517174656</c:v>
                </c:pt>
                <c:pt idx="785">
                  <c:v>152.90510077370789</c:v>
                </c:pt>
                <c:pt idx="786">
                  <c:v>117.8643485130665</c:v>
                </c:pt>
                <c:pt idx="787">
                  <c:v>105.12225678192419</c:v>
                </c:pt>
                <c:pt idx="788">
                  <c:v>98.751210916353017</c:v>
                </c:pt>
                <c:pt idx="789">
                  <c:v>105.12225678192419</c:v>
                </c:pt>
                <c:pt idx="790">
                  <c:v>117.54508301497734</c:v>
                </c:pt>
                <c:pt idx="791">
                  <c:v>18</c:v>
                </c:pt>
                <c:pt idx="792">
                  <c:v>18</c:v>
                </c:pt>
                <c:pt idx="793">
                  <c:v>25.2</c:v>
                </c:pt>
                <c:pt idx="794">
                  <c:v>18</c:v>
                </c:pt>
                <c:pt idx="795">
                  <c:v>21.6</c:v>
                </c:pt>
                <c:pt idx="796">
                  <c:v>14.4</c:v>
                </c:pt>
                <c:pt idx="797">
                  <c:v>21.6</c:v>
                </c:pt>
                <c:pt idx="798">
                  <c:v>18</c:v>
                </c:pt>
                <c:pt idx="799">
                  <c:v>21.6</c:v>
                </c:pt>
                <c:pt idx="800">
                  <c:v>21.6</c:v>
                </c:pt>
                <c:pt idx="801">
                  <c:v>18</c:v>
                </c:pt>
                <c:pt idx="802">
                  <c:v>18</c:v>
                </c:pt>
                <c:pt idx="803">
                  <c:v>157.73833565912753</c:v>
                </c:pt>
                <c:pt idx="804">
                  <c:v>217.74398592061544</c:v>
                </c:pt>
                <c:pt idx="805">
                  <c:v>149.71957784092231</c:v>
                </c:pt>
                <c:pt idx="806">
                  <c:v>159.27614663927906</c:v>
                </c:pt>
                <c:pt idx="807">
                  <c:v>156.09062370649349</c:v>
                </c:pt>
                <c:pt idx="808">
                  <c:v>151.31233930731511</c:v>
                </c:pt>
                <c:pt idx="809">
                  <c:v>152.90510077370789</c:v>
                </c:pt>
                <c:pt idx="810">
                  <c:v>146.53405490813674</c:v>
                </c:pt>
                <c:pt idx="811">
                  <c:v>176.59470861305761</c:v>
                </c:pt>
                <c:pt idx="812">
                  <c:v>188.68071205501485</c:v>
                </c:pt>
                <c:pt idx="813">
                  <c:v>195.98676227495733</c:v>
                </c:pt>
                <c:pt idx="814">
                  <c:v>181.55894156831675</c:v>
                </c:pt>
                <c:pt idx="815">
                  <c:v>154.5048147351402</c:v>
                </c:pt>
                <c:pt idx="816">
                  <c:v>142.14442955632899</c:v>
                </c:pt>
                <c:pt idx="817">
                  <c:v>121.47185727744134</c:v>
                </c:pt>
                <c:pt idx="818">
                  <c:v>99.669216227644171</c:v>
                </c:pt>
                <c:pt idx="819">
                  <c:v>86.522696251678511</c:v>
                </c:pt>
                <c:pt idx="820">
                  <c:v>80.981238184960887</c:v>
                </c:pt>
                <c:pt idx="821">
                  <c:v>71.637249163619259</c:v>
                </c:pt>
                <c:pt idx="822">
                  <c:v>71.637249163619259</c:v>
                </c:pt>
                <c:pt idx="823">
                  <c:v>62.29326014227761</c:v>
                </c:pt>
                <c:pt idx="824">
                  <c:v>58.71182959935328</c:v>
                </c:pt>
                <c:pt idx="825">
                  <c:v>56.063934128049851</c:v>
                </c:pt>
                <c:pt idx="826">
                  <c:v>52.531637009947673</c:v>
                </c:pt>
                <c:pt idx="827">
                  <c:v>62.29326014227761</c:v>
                </c:pt>
                <c:pt idx="828">
                  <c:v>74.162311072867297</c:v>
                </c:pt>
                <c:pt idx="829">
                  <c:v>64.892022188758887</c:v>
                </c:pt>
                <c:pt idx="830">
                  <c:v>80.981238184960887</c:v>
                </c:pt>
                <c:pt idx="831">
                  <c:v>74.751912170733135</c:v>
                </c:pt>
                <c:pt idx="832">
                  <c:v>71.637249163619259</c:v>
                </c:pt>
                <c:pt idx="833">
                  <c:v>68.522586156505369</c:v>
                </c:pt>
                <c:pt idx="834">
                  <c:v>64.892022188758887</c:v>
                </c:pt>
                <c:pt idx="835">
                  <c:v>74.162311072867297</c:v>
                </c:pt>
                <c:pt idx="836">
                  <c:v>74.162311072867297</c:v>
                </c:pt>
                <c:pt idx="837">
                  <c:v>67.98211848346169</c:v>
                </c:pt>
                <c:pt idx="838">
                  <c:v>67.98211848346169</c:v>
                </c:pt>
                <c:pt idx="839">
                  <c:v>64.892022188758887</c:v>
                </c:pt>
                <c:pt idx="840">
                  <c:v>95.792985135786935</c:v>
                </c:pt>
                <c:pt idx="841">
                  <c:v>83.432599956975707</c:v>
                </c:pt>
                <c:pt idx="842">
                  <c:v>80.981238184960887</c:v>
                </c:pt>
                <c:pt idx="843">
                  <c:v>80.981238184960887</c:v>
                </c:pt>
                <c:pt idx="844">
                  <c:v>77.2524073675701</c:v>
                </c:pt>
                <c:pt idx="845">
                  <c:v>65.407923149391493</c:v>
                </c:pt>
                <c:pt idx="846">
                  <c:v>61.801925894056076</c:v>
                </c:pt>
                <c:pt idx="847">
                  <c:v>63.860220267493681</c:v>
                </c:pt>
                <c:pt idx="848">
                  <c:v>45.614443048209772</c:v>
                </c:pt>
                <c:pt idx="849">
                  <c:v>36.491554438567817</c:v>
                </c:pt>
                <c:pt idx="850">
                  <c:v>27.36866582892586</c:v>
                </c:pt>
                <c:pt idx="851">
                  <c:v>24.327702959045208</c:v>
                </c:pt>
                <c:pt idx="852">
                  <c:v>21.28674008916456</c:v>
                </c:pt>
                <c:pt idx="853">
                  <c:v>18.245777219283909</c:v>
                </c:pt>
                <c:pt idx="854">
                  <c:v>18.245777219283909</c:v>
                </c:pt>
                <c:pt idx="855">
                  <c:v>18.245777219283909</c:v>
                </c:pt>
                <c:pt idx="856">
                  <c:v>18.245777219283909</c:v>
                </c:pt>
                <c:pt idx="857">
                  <c:v>18.245777219283909</c:v>
                </c:pt>
                <c:pt idx="858">
                  <c:v>16.081189864027866</c:v>
                </c:pt>
                <c:pt idx="859">
                  <c:v>28.8</c:v>
                </c:pt>
                <c:pt idx="860">
                  <c:v>25.2</c:v>
                </c:pt>
                <c:pt idx="861">
                  <c:v>72</c:v>
                </c:pt>
                <c:pt idx="862">
                  <c:v>164.52975286446585</c:v>
                </c:pt>
                <c:pt idx="863">
                  <c:v>118.35719427032745</c:v>
                </c:pt>
                <c:pt idx="864">
                  <c:v>101.97317772519253</c:v>
                </c:pt>
                <c:pt idx="865">
                  <c:v>88.187923226538885</c:v>
                </c:pt>
                <c:pt idx="866">
                  <c:v>66.901183137374332</c:v>
                </c:pt>
                <c:pt idx="867">
                  <c:v>48.655405918090416</c:v>
                </c:pt>
                <c:pt idx="868">
                  <c:v>36.491554438567817</c:v>
                </c:pt>
                <c:pt idx="869">
                  <c:v>27.36866582892586</c:v>
                </c:pt>
                <c:pt idx="870">
                  <c:v>24.327702959045208</c:v>
                </c:pt>
                <c:pt idx="871">
                  <c:v>21.28674008916456</c:v>
                </c:pt>
                <c:pt idx="872">
                  <c:v>18.245777219283909</c:v>
                </c:pt>
                <c:pt idx="873">
                  <c:v>18.245777219283909</c:v>
                </c:pt>
                <c:pt idx="874">
                  <c:v>18.245777219283909</c:v>
                </c:pt>
                <c:pt idx="875">
                  <c:v>18.245777219283909</c:v>
                </c:pt>
                <c:pt idx="876">
                  <c:v>18.245777219283909</c:v>
                </c:pt>
                <c:pt idx="877">
                  <c:v>14.301127935492975</c:v>
                </c:pt>
                <c:pt idx="878">
                  <c:v>18</c:v>
                </c:pt>
                <c:pt idx="879">
                  <c:v>18</c:v>
                </c:pt>
                <c:pt idx="880">
                  <c:v>18</c:v>
                </c:pt>
                <c:pt idx="881">
                  <c:v>18</c:v>
                </c:pt>
                <c:pt idx="882">
                  <c:v>18</c:v>
                </c:pt>
                <c:pt idx="883">
                  <c:v>18</c:v>
                </c:pt>
                <c:pt idx="884">
                  <c:v>18</c:v>
                </c:pt>
                <c:pt idx="885">
                  <c:v>18</c:v>
                </c:pt>
                <c:pt idx="886">
                  <c:v>18</c:v>
                </c:pt>
                <c:pt idx="887">
                  <c:v>18</c:v>
                </c:pt>
                <c:pt idx="888">
                  <c:v>18</c:v>
                </c:pt>
                <c:pt idx="889">
                  <c:v>18</c:v>
                </c:pt>
                <c:pt idx="890">
                  <c:v>176.30742795255455</c:v>
                </c:pt>
                <c:pt idx="891">
                  <c:v>105.06327401989535</c:v>
                </c:pt>
                <c:pt idx="892">
                  <c:v>77.2524073675701</c:v>
                </c:pt>
                <c:pt idx="893">
                  <c:v>89.612792546381314</c:v>
                </c:pt>
                <c:pt idx="894">
                  <c:v>71.072214778164494</c:v>
                </c:pt>
                <c:pt idx="895">
                  <c:v>74.751912170733135</c:v>
                </c:pt>
                <c:pt idx="896">
                  <c:v>74.162311072867297</c:v>
                </c:pt>
                <c:pt idx="897">
                  <c:v>86.522696251678511</c:v>
                </c:pt>
                <c:pt idx="898">
                  <c:v>83.432599956975707</c:v>
                </c:pt>
                <c:pt idx="899">
                  <c:v>67.98211848346169</c:v>
                </c:pt>
                <c:pt idx="900">
                  <c:v>58.71182959935328</c:v>
                </c:pt>
                <c:pt idx="901">
                  <c:v>52.531637009947673</c:v>
                </c:pt>
                <c:pt idx="902">
                  <c:v>52.531637009947673</c:v>
                </c:pt>
                <c:pt idx="903">
                  <c:v>52.531637009947673</c:v>
                </c:pt>
                <c:pt idx="904">
                  <c:v>46.351444420542059</c:v>
                </c:pt>
                <c:pt idx="905">
                  <c:v>46.719945106708209</c:v>
                </c:pt>
                <c:pt idx="906">
                  <c:v>87.210564199188653</c:v>
                </c:pt>
                <c:pt idx="907">
                  <c:v>67.98211848346169</c:v>
                </c:pt>
                <c:pt idx="908">
                  <c:v>74.162311072867297</c:v>
                </c:pt>
                <c:pt idx="909">
                  <c:v>58.71182959935328</c:v>
                </c:pt>
                <c:pt idx="910">
                  <c:v>64.892022188758887</c:v>
                </c:pt>
                <c:pt idx="911">
                  <c:v>61.801925894056076</c:v>
                </c:pt>
                <c:pt idx="912">
                  <c:v>79.065034616896924</c:v>
                </c:pt>
                <c:pt idx="913">
                  <c:v>196.22376944817447</c:v>
                </c:pt>
                <c:pt idx="914">
                  <c:v>183.76511741971896</c:v>
                </c:pt>
                <c:pt idx="915">
                  <c:v>304.09628698806512</c:v>
                </c:pt>
                <c:pt idx="916">
                  <c:v>225.57702951330469</c:v>
                </c:pt>
                <c:pt idx="917">
                  <c:v>161.17103210367452</c:v>
                </c:pt>
                <c:pt idx="918">
                  <c:v>236.71438854065491</c:v>
                </c:pt>
                <c:pt idx="919">
                  <c:v>188.49587397687105</c:v>
                </c:pt>
                <c:pt idx="920">
                  <c:v>155.73315035569402</c:v>
                </c:pt>
                <c:pt idx="921">
                  <c:v>114.33356290400376</c:v>
                </c:pt>
                <c:pt idx="922">
                  <c:v>150.21094953229465</c:v>
                </c:pt>
                <c:pt idx="923">
                  <c:v>112.5156261855841</c:v>
                </c:pt>
                <c:pt idx="924">
                  <c:v>76.024071747016279</c:v>
                </c:pt>
                <c:pt idx="925">
                  <c:v>51.696368787971068</c:v>
                </c:pt>
                <c:pt idx="926">
                  <c:v>39.532517308448462</c:v>
                </c:pt>
                <c:pt idx="927">
                  <c:v>30.409628698806511</c:v>
                </c:pt>
                <c:pt idx="928">
                  <c:v>24.327702959045208</c:v>
                </c:pt>
                <c:pt idx="929">
                  <c:v>21.28674008916456</c:v>
                </c:pt>
                <c:pt idx="930">
                  <c:v>21.28674008916456</c:v>
                </c:pt>
                <c:pt idx="931">
                  <c:v>18.245777219283909</c:v>
                </c:pt>
                <c:pt idx="932">
                  <c:v>18.245777219283909</c:v>
                </c:pt>
                <c:pt idx="933">
                  <c:v>18.245777219283909</c:v>
                </c:pt>
                <c:pt idx="934">
                  <c:v>16.733743162447084</c:v>
                </c:pt>
                <c:pt idx="935">
                  <c:v>86.4</c:v>
                </c:pt>
                <c:pt idx="936">
                  <c:v>217.53298536722912</c:v>
                </c:pt>
                <c:pt idx="937">
                  <c:v>154.5048147351402</c:v>
                </c:pt>
                <c:pt idx="938">
                  <c:v>132.87414067222056</c:v>
                </c:pt>
                <c:pt idx="939">
                  <c:v>129.78404437751777</c:v>
                </c:pt>
                <c:pt idx="940">
                  <c:v>95.792985135786935</c:v>
                </c:pt>
                <c:pt idx="941">
                  <c:v>92.702888841084118</c:v>
                </c:pt>
                <c:pt idx="942">
                  <c:v>108.15337031459813</c:v>
                </c:pt>
                <c:pt idx="943">
                  <c:v>86.522696251678511</c:v>
                </c:pt>
                <c:pt idx="944">
                  <c:v>83.432599956975707</c:v>
                </c:pt>
                <c:pt idx="945">
                  <c:v>84.095901192074777</c:v>
                </c:pt>
                <c:pt idx="946">
                  <c:v>95.792985135786935</c:v>
                </c:pt>
                <c:pt idx="947">
                  <c:v>126.69394808281497</c:v>
                </c:pt>
                <c:pt idx="948">
                  <c:v>126.69394808281497</c:v>
                </c:pt>
                <c:pt idx="949">
                  <c:v>114.33356290400376</c:v>
                </c:pt>
                <c:pt idx="950">
                  <c:v>132.87414067222056</c:v>
                </c:pt>
                <c:pt idx="951">
                  <c:v>105.06327401989535</c:v>
                </c:pt>
                <c:pt idx="952">
                  <c:v>95.792985135786935</c:v>
                </c:pt>
                <c:pt idx="953">
                  <c:v>80.342503662272904</c:v>
                </c:pt>
                <c:pt idx="954">
                  <c:v>71.072214778164494</c:v>
                </c:pt>
                <c:pt idx="955">
                  <c:v>83.432599956975707</c:v>
                </c:pt>
                <c:pt idx="956">
                  <c:v>117.42365919870656</c:v>
                </c:pt>
                <c:pt idx="957">
                  <c:v>123.60385178811215</c:v>
                </c:pt>
                <c:pt idx="958">
                  <c:v>120.51375549340935</c:v>
                </c:pt>
                <c:pt idx="959">
                  <c:v>83.432599956975707</c:v>
                </c:pt>
                <c:pt idx="960">
                  <c:v>101.97317772519253</c:v>
                </c:pt>
                <c:pt idx="961">
                  <c:v>87.210564199188653</c:v>
                </c:pt>
                <c:pt idx="962">
                  <c:v>105.06327401989535</c:v>
                </c:pt>
                <c:pt idx="963">
                  <c:v>218.94932663140688</c:v>
                </c:pt>
                <c:pt idx="964">
                  <c:v>151.41471844043738</c:v>
                </c:pt>
                <c:pt idx="965">
                  <c:v>157.59491102984302</c:v>
                </c:pt>
                <c:pt idx="966">
                  <c:v>171.3064653912634</c:v>
                </c:pt>
                <c:pt idx="967">
                  <c:v>148.32462214573459</c:v>
                </c:pt>
                <c:pt idx="968">
                  <c:v>111.24346660930094</c:v>
                </c:pt>
                <c:pt idx="969">
                  <c:v>120.51375549340935</c:v>
                </c:pt>
                <c:pt idx="970">
                  <c:v>117.42365919870656</c:v>
                </c:pt>
                <c:pt idx="971">
                  <c:v>127.7011832916691</c:v>
                </c:pt>
                <c:pt idx="972">
                  <c:v>92.702888841084118</c:v>
                </c:pt>
                <c:pt idx="973">
                  <c:v>71.072214778164494</c:v>
                </c:pt>
                <c:pt idx="974">
                  <c:v>58.71182959935328</c:v>
                </c:pt>
                <c:pt idx="975">
                  <c:v>77.2524073675701</c:v>
                </c:pt>
                <c:pt idx="976">
                  <c:v>89.612792546381314</c:v>
                </c:pt>
                <c:pt idx="977">
                  <c:v>142.9252548843906</c:v>
                </c:pt>
                <c:pt idx="978">
                  <c:v>278.10866652325234</c:v>
                </c:pt>
                <c:pt idx="979">
                  <c:v>231.7572221027103</c:v>
                </c:pt>
                <c:pt idx="980">
                  <c:v>186.87978042683284</c:v>
                </c:pt>
                <c:pt idx="981">
                  <c:v>148.32462214573459</c:v>
                </c:pt>
                <c:pt idx="982">
                  <c:v>126.69394808281497</c:v>
                </c:pt>
                <c:pt idx="983">
                  <c:v>92.702888841084118</c:v>
                </c:pt>
                <c:pt idx="984">
                  <c:v>74.751912170733135</c:v>
                </c:pt>
                <c:pt idx="985">
                  <c:v>61.801925894056076</c:v>
                </c:pt>
                <c:pt idx="986">
                  <c:v>64.892022188758887</c:v>
                </c:pt>
                <c:pt idx="987">
                  <c:v>89.612792546381314</c:v>
                </c:pt>
                <c:pt idx="988">
                  <c:v>89.612792546381314</c:v>
                </c:pt>
                <c:pt idx="989">
                  <c:v>83.432599956975707</c:v>
                </c:pt>
                <c:pt idx="990">
                  <c:v>71.072214778164494</c:v>
                </c:pt>
                <c:pt idx="991">
                  <c:v>77.2524073675701</c:v>
                </c:pt>
                <c:pt idx="992">
                  <c:v>80.342503662272904</c:v>
                </c:pt>
                <c:pt idx="993">
                  <c:v>67.98211848346169</c:v>
                </c:pt>
                <c:pt idx="994">
                  <c:v>61.801925894056076</c:v>
                </c:pt>
                <c:pt idx="995">
                  <c:v>52.531637009947673</c:v>
                </c:pt>
                <c:pt idx="996">
                  <c:v>71.072214778164494</c:v>
                </c:pt>
                <c:pt idx="997">
                  <c:v>197.66258654224231</c:v>
                </c:pt>
                <c:pt idx="998">
                  <c:v>166.86519991395141</c:v>
                </c:pt>
                <c:pt idx="999">
                  <c:v>154.5048147351402</c:v>
                </c:pt>
                <c:pt idx="1000">
                  <c:v>126.69394808281497</c:v>
                </c:pt>
                <c:pt idx="1001">
                  <c:v>108.15337031459813</c:v>
                </c:pt>
                <c:pt idx="1002">
                  <c:v>114.33356290400376</c:v>
                </c:pt>
                <c:pt idx="1003">
                  <c:v>89.612792546381314</c:v>
                </c:pt>
                <c:pt idx="1004">
                  <c:v>86.522696251678511</c:v>
                </c:pt>
                <c:pt idx="1005">
                  <c:v>74.162311072867297</c:v>
                </c:pt>
                <c:pt idx="1006">
                  <c:v>58.71182959935328</c:v>
                </c:pt>
                <c:pt idx="1007">
                  <c:v>49.441540715244862</c:v>
                </c:pt>
                <c:pt idx="1008">
                  <c:v>49.834608113822085</c:v>
                </c:pt>
                <c:pt idx="1009">
                  <c:v>69.942146007254976</c:v>
                </c:pt>
                <c:pt idx="1010">
                  <c:v>51.696368787971068</c:v>
                </c:pt>
                <c:pt idx="1011">
                  <c:v>39.532517308448462</c:v>
                </c:pt>
                <c:pt idx="1012">
                  <c:v>82.105997486777582</c:v>
                </c:pt>
                <c:pt idx="1013">
                  <c:v>179.22558509276263</c:v>
                </c:pt>
                <c:pt idx="1014">
                  <c:v>185.40577768216824</c:v>
                </c:pt>
                <c:pt idx="1015">
                  <c:v>142.14442955632899</c:v>
                </c:pt>
                <c:pt idx="1016">
                  <c:v>127.7011832916691</c:v>
                </c:pt>
                <c:pt idx="1017">
                  <c:v>112.1278682560997</c:v>
                </c:pt>
                <c:pt idx="1018">
                  <c:v>80.342503662272904</c:v>
                </c:pt>
                <c:pt idx="1019">
                  <c:v>53.263411484566987</c:v>
                </c:pt>
                <c:pt idx="1020">
                  <c:v>107.29353538021047</c:v>
                </c:pt>
                <c:pt idx="1021">
                  <c:v>166.37917513482273</c:v>
                </c:pt>
                <c:pt idx="1022">
                  <c:v>91.965887468751831</c:v>
                </c:pt>
                <c:pt idx="1023">
                  <c:v>88.187923226538885</c:v>
                </c:pt>
                <c:pt idx="1024">
                  <c:v>97.310811836180832</c:v>
                </c:pt>
                <c:pt idx="1025">
                  <c:v>85.146960356658241</c:v>
                </c:pt>
                <c:pt idx="1026">
                  <c:v>192.97427836833438</c:v>
                </c:pt>
                <c:pt idx="1027">
                  <c:v>160.10071569577283</c:v>
                </c:pt>
                <c:pt idx="1028">
                  <c:v>76.936038811041215</c:v>
                </c:pt>
                <c:pt idx="1029">
                  <c:v>104.22800579791874</c:v>
                </c:pt>
                <c:pt idx="1030">
                  <c:v>75.409903936739369</c:v>
                </c:pt>
                <c:pt idx="1031">
                  <c:v>68.058803563613367</c:v>
                </c:pt>
                <c:pt idx="1032">
                  <c:v>65.775309739108692</c:v>
                </c:pt>
                <c:pt idx="1033">
                  <c:v>79.065034616896924</c:v>
                </c:pt>
                <c:pt idx="1034">
                  <c:v>76.024071747016279</c:v>
                </c:pt>
                <c:pt idx="1035">
                  <c:v>112.5156261855841</c:v>
                </c:pt>
                <c:pt idx="1036">
                  <c:v>42.229546204574042</c:v>
                </c:pt>
                <c:pt idx="1037">
                  <c:v>118.5975519253454</c:v>
                </c:pt>
                <c:pt idx="1038">
                  <c:v>225.13665809639014</c:v>
                </c:pt>
                <c:pt idx="1039">
                  <c:v>256.28673042349487</c:v>
                </c:pt>
                <c:pt idx="1040">
                  <c:v>230.20614743670626</c:v>
                </c:pt>
                <c:pt idx="1041">
                  <c:v>139.07668554303601</c:v>
                </c:pt>
                <c:pt idx="1042">
                  <c:v>106.43370044582279</c:v>
                </c:pt>
                <c:pt idx="1043">
                  <c:v>132.87414067222056</c:v>
                </c:pt>
                <c:pt idx="1044">
                  <c:v>126.69394808281497</c:v>
                </c:pt>
                <c:pt idx="1045">
                  <c:v>144.40456709814805</c:v>
                </c:pt>
                <c:pt idx="1046">
                  <c:v>137.04517231301074</c:v>
                </c:pt>
                <c:pt idx="1047">
                  <c:v>60.327923149391502</c:v>
                </c:pt>
                <c:pt idx="1048">
                  <c:v>97.316121305273683</c:v>
                </c:pt>
                <c:pt idx="1049">
                  <c:v>84.922730733567519</c:v>
                </c:pt>
                <c:pt idx="1050">
                  <c:v>150.21094953229465</c:v>
                </c:pt>
                <c:pt idx="1051">
                  <c:v>63.344319306861074</c:v>
                </c:pt>
                <c:pt idx="1052">
                  <c:v>171.66965660833674</c:v>
                </c:pt>
                <c:pt idx="1053">
                  <c:v>92.702888841084118</c:v>
                </c:pt>
                <c:pt idx="1054">
                  <c:v>62.785522932785568</c:v>
                </c:pt>
                <c:pt idx="1055">
                  <c:v>47.345254652948434</c:v>
                </c:pt>
                <c:pt idx="1056">
                  <c:v>163.2399454152978</c:v>
                </c:pt>
                <c:pt idx="1057">
                  <c:v>189.84202253592213</c:v>
                </c:pt>
                <c:pt idx="1058">
                  <c:v>179.7643230173511</c:v>
                </c:pt>
                <c:pt idx="1059">
                  <c:v>265.77883155029099</c:v>
                </c:pt>
                <c:pt idx="1060">
                  <c:v>168.19180238414955</c:v>
                </c:pt>
                <c:pt idx="1061">
                  <c:v>109.01320524898581</c:v>
                </c:pt>
                <c:pt idx="1062">
                  <c:v>73.572709975001459</c:v>
                </c:pt>
                <c:pt idx="1063">
                  <c:v>130.76140340486799</c:v>
                </c:pt>
                <c:pt idx="1064">
                  <c:v>153.82225625672291</c:v>
                </c:pt>
                <c:pt idx="1065">
                  <c:v>152.04814349403256</c:v>
                </c:pt>
                <c:pt idx="1066">
                  <c:v>35.508940989711327</c:v>
                </c:pt>
                <c:pt idx="1067">
                  <c:v>49.194112839837729</c:v>
                </c:pt>
                <c:pt idx="1068">
                  <c:v>41.559009606326065</c:v>
                </c:pt>
                <c:pt idx="1069">
                  <c:v>75.599999999999994</c:v>
                </c:pt>
                <c:pt idx="1070">
                  <c:v>153.12652036170263</c:v>
                </c:pt>
                <c:pt idx="1071">
                  <c:v>21.124029030391963</c:v>
                </c:pt>
                <c:pt idx="1072">
                  <c:v>116.13012582432825</c:v>
                </c:pt>
                <c:pt idx="1073">
                  <c:v>72.079007670226062</c:v>
                </c:pt>
                <c:pt idx="1074">
                  <c:v>90.463438734636696</c:v>
                </c:pt>
                <c:pt idx="1075">
                  <c:v>21.124029030391963</c:v>
                </c:pt>
                <c:pt idx="1076">
                  <c:v>36.486959234313389</c:v>
                </c:pt>
                <c:pt idx="1077">
                  <c:v>13.44256392843125</c:v>
                </c:pt>
                <c:pt idx="1078">
                  <c:v>24.964761581372322</c:v>
                </c:pt>
                <c:pt idx="1079">
                  <c:v>19.203662754901785</c:v>
                </c:pt>
                <c:pt idx="1080">
                  <c:v>26.262191080582319</c:v>
                </c:pt>
                <c:pt idx="1081">
                  <c:v>61.479153601075168</c:v>
                </c:pt>
                <c:pt idx="1082">
                  <c:v>50.504213616504458</c:v>
                </c:pt>
                <c:pt idx="1083">
                  <c:v>40.403370893203565</c:v>
                </c:pt>
                <c:pt idx="1084">
                  <c:v>152.45942362043621</c:v>
                </c:pt>
                <c:pt idx="1085">
                  <c:v>88.143863382466535</c:v>
                </c:pt>
                <c:pt idx="1086">
                  <c:v>48.484045071844285</c:v>
                </c:pt>
                <c:pt idx="1087">
                  <c:v>68.812965573005428</c:v>
                </c:pt>
                <c:pt idx="1088">
                  <c:v>62.153646324004896</c:v>
                </c:pt>
                <c:pt idx="1089">
                  <c:v>7.2581328640205154</c:v>
                </c:pt>
                <c:pt idx="1090">
                  <c:v>52.524382161164638</c:v>
                </c:pt>
                <c:pt idx="1091">
                  <c:v>166.06272493268261</c:v>
                </c:pt>
                <c:pt idx="1092">
                  <c:v>46.463876527184105</c:v>
                </c:pt>
                <c:pt idx="1093">
                  <c:v>50.504213616504458</c:v>
                </c:pt>
                <c:pt idx="1094">
                  <c:v>101.61386009628721</c:v>
                </c:pt>
                <c:pt idx="1095">
                  <c:v>183.75024218327053</c:v>
                </c:pt>
                <c:pt idx="1096">
                  <c:v>52.999270345754461</c:v>
                </c:pt>
                <c:pt idx="1097">
                  <c:v>166.06272493268261</c:v>
                </c:pt>
                <c:pt idx="1098">
                  <c:v>74.198978484056227</c:v>
                </c:pt>
                <c:pt idx="1099">
                  <c:v>156.25971586787139</c:v>
                </c:pt>
                <c:pt idx="1100">
                  <c:v>92.028276280164178</c:v>
                </c:pt>
                <c:pt idx="1101">
                  <c:v>149.23504261648247</c:v>
                </c:pt>
                <c:pt idx="1102">
                  <c:v>264.8165254994193</c:v>
                </c:pt>
                <c:pt idx="1103">
                  <c:v>128.22701393102909</c:v>
                </c:pt>
                <c:pt idx="1104">
                  <c:v>24.964761581372322</c:v>
                </c:pt>
                <c:pt idx="1105">
                  <c:v>21.124029030391963</c:v>
                </c:pt>
                <c:pt idx="1106">
                  <c:v>21.124029030391963</c:v>
                </c:pt>
                <c:pt idx="1107">
                  <c:v>24.964761581372322</c:v>
                </c:pt>
                <c:pt idx="1108">
                  <c:v>19.203662754901785</c:v>
                </c:pt>
                <c:pt idx="1109">
                  <c:v>19.203662754901785</c:v>
                </c:pt>
                <c:pt idx="1110">
                  <c:v>21.124029030391963</c:v>
                </c:pt>
                <c:pt idx="1111">
                  <c:v>19.203662754901785</c:v>
                </c:pt>
                <c:pt idx="1112">
                  <c:v>19.203662754901785</c:v>
                </c:pt>
                <c:pt idx="1113">
                  <c:v>36.363033803883212</c:v>
                </c:pt>
                <c:pt idx="1114">
                  <c:v>62.625224884465524</c:v>
                </c:pt>
                <c:pt idx="1115">
                  <c:v>50.879299531924282</c:v>
                </c:pt>
                <c:pt idx="1116">
                  <c:v>38.383202348543385</c:v>
                </c:pt>
                <c:pt idx="1117">
                  <c:v>19.203662754901785</c:v>
                </c:pt>
                <c:pt idx="1118">
                  <c:v>24.242022535922143</c:v>
                </c:pt>
                <c:pt idx="1119">
                  <c:v>129.8962197215296</c:v>
                </c:pt>
                <c:pt idx="1120">
                  <c:v>149.91843322676229</c:v>
                </c:pt>
                <c:pt idx="1121">
                  <c:v>91.516382627015105</c:v>
                </c:pt>
                <c:pt idx="1122">
                  <c:v>215.59007611474217</c:v>
                </c:pt>
                <c:pt idx="1123">
                  <c:v>94.784824863694212</c:v>
                </c:pt>
                <c:pt idx="1124">
                  <c:v>260.02602501057083</c:v>
                </c:pt>
                <c:pt idx="1125">
                  <c:v>135.95811585451821</c:v>
                </c:pt>
                <c:pt idx="1126">
                  <c:v>6.432475945611146</c:v>
                </c:pt>
                <c:pt idx="1127">
                  <c:v>96.298748516026791</c:v>
                </c:pt>
                <c:pt idx="1128">
                  <c:v>226.02185399126196</c:v>
                </c:pt>
                <c:pt idx="1129">
                  <c:v>247.99805369454111</c:v>
                </c:pt>
                <c:pt idx="1130">
                  <c:v>190.34136219632549</c:v>
                </c:pt>
                <c:pt idx="1131">
                  <c:v>135.95811585451821</c:v>
                </c:pt>
                <c:pt idx="1132">
                  <c:v>177.90539590525751</c:v>
                </c:pt>
                <c:pt idx="1133">
                  <c:v>324.40566743270034</c:v>
                </c:pt>
                <c:pt idx="1134">
                  <c:v>237.89792318796518</c:v>
                </c:pt>
                <c:pt idx="1135">
                  <c:v>139.46715302321121</c:v>
                </c:pt>
                <c:pt idx="1136">
                  <c:v>6.3280674178640712</c:v>
                </c:pt>
                <c:pt idx="1137">
                  <c:v>109.3520910753895</c:v>
                </c:pt>
                <c:pt idx="1138">
                  <c:v>276.09257281891934</c:v>
                </c:pt>
                <c:pt idx="1139">
                  <c:v>225.98100121655443</c:v>
                </c:pt>
                <c:pt idx="1140">
                  <c:v>251.80718711936331</c:v>
                </c:pt>
                <c:pt idx="1141">
                  <c:v>215.84202253592213</c:v>
                </c:pt>
                <c:pt idx="1142">
                  <c:v>203.09092177705918</c:v>
                </c:pt>
                <c:pt idx="1143">
                  <c:v>94.784824863694212</c:v>
                </c:pt>
                <c:pt idx="1144">
                  <c:v>105.3675397872516</c:v>
                </c:pt>
                <c:pt idx="1145">
                  <c:v>3.216237972805573</c:v>
                </c:pt>
                <c:pt idx="1146">
                  <c:v>71.905729206940435</c:v>
                </c:pt>
                <c:pt idx="1147">
                  <c:v>172.67361802873768</c:v>
                </c:pt>
                <c:pt idx="1148">
                  <c:v>339.68946386463637</c:v>
                </c:pt>
                <c:pt idx="1149">
                  <c:v>258.7805777682168</c:v>
                </c:pt>
                <c:pt idx="1150">
                  <c:v>92.978102015474136</c:v>
                </c:pt>
                <c:pt idx="1151">
                  <c:v>116.22262751934268</c:v>
                </c:pt>
                <c:pt idx="1152">
                  <c:v>238.94283379349756</c:v>
                </c:pt>
                <c:pt idx="1153">
                  <c:v>88.247940390335984</c:v>
                </c:pt>
                <c:pt idx="1154">
                  <c:v>45.027331619278023</c:v>
                </c:pt>
                <c:pt idx="1155">
                  <c:v>129.1602100617923</c:v>
                </c:pt>
                <c:pt idx="1156">
                  <c:v>205.15829823822241</c:v>
                </c:pt>
                <c:pt idx="1157">
                  <c:v>347.87265508170969</c:v>
                </c:pt>
                <c:pt idx="1158">
                  <c:v>309.60000000000002</c:v>
                </c:pt>
                <c:pt idx="1159">
                  <c:v>178.76109051458786</c:v>
                </c:pt>
                <c:pt idx="1160">
                  <c:v>119.54327401989532</c:v>
                </c:pt>
                <c:pt idx="1161">
                  <c:v>157.29718572700261</c:v>
                </c:pt>
                <c:pt idx="1162">
                  <c:v>141.65973210589979</c:v>
                </c:pt>
                <c:pt idx="1163">
                  <c:v>117.33934344804072</c:v>
                </c:pt>
                <c:pt idx="1164">
                  <c:v>6.5368844733582216</c:v>
                </c:pt>
                <c:pt idx="1165">
                  <c:v>68.089142199589176</c:v>
                </c:pt>
                <c:pt idx="1166">
                  <c:v>49.026633550186659</c:v>
                </c:pt>
                <c:pt idx="1167">
                  <c:v>42.150421361650444</c:v>
                </c:pt>
                <c:pt idx="1168">
                  <c:v>32.162379728055733</c:v>
                </c:pt>
                <c:pt idx="1169">
                  <c:v>42.150421361650444</c:v>
                </c:pt>
                <c:pt idx="1170">
                  <c:v>32.423401047423425</c:v>
                </c:pt>
                <c:pt idx="1171">
                  <c:v>22.696380733196392</c:v>
                </c:pt>
                <c:pt idx="1172">
                  <c:v>42.150421361650444</c:v>
                </c:pt>
                <c:pt idx="1173">
                  <c:v>25.729903782444584</c:v>
                </c:pt>
                <c:pt idx="1174">
                  <c:v>22.513665809639011</c:v>
                </c:pt>
                <c:pt idx="1175">
                  <c:v>155.30207221064214</c:v>
                </c:pt>
                <c:pt idx="1176">
                  <c:v>42.150421361650444</c:v>
                </c:pt>
                <c:pt idx="1177">
                  <c:v>38.908081256908105</c:v>
                </c:pt>
                <c:pt idx="1178">
                  <c:v>69.185431740933467</c:v>
                </c:pt>
                <c:pt idx="1179">
                  <c:v>157.55253130178727</c:v>
                </c:pt>
                <c:pt idx="1180">
                  <c:v>26.147537893432887</c:v>
                </c:pt>
                <c:pt idx="1181">
                  <c:v>35.378617700861305</c:v>
                </c:pt>
                <c:pt idx="1182">
                  <c:v>45.027331619278023</c:v>
                </c:pt>
                <c:pt idx="1183">
                  <c:v>35.952864603470218</c:v>
                </c:pt>
                <c:pt idx="1184">
                  <c:v>58.831960260223994</c:v>
                </c:pt>
                <c:pt idx="1185">
                  <c:v>72.479976109549355</c:v>
                </c:pt>
                <c:pt idx="1186">
                  <c:v>65.368844733582222</c:v>
                </c:pt>
                <c:pt idx="1187">
                  <c:v>62.100402496903108</c:v>
                </c:pt>
                <c:pt idx="1188">
                  <c:v>74.202716817376086</c:v>
                </c:pt>
                <c:pt idx="1189">
                  <c:v>76.975218547256603</c:v>
                </c:pt>
                <c:pt idx="1190">
                  <c:v>62.596343003701712</c:v>
                </c:pt>
                <c:pt idx="1191">
                  <c:v>62.596343003701712</c:v>
                </c:pt>
                <c:pt idx="1192">
                  <c:v>66.412930011052964</c:v>
                </c:pt>
                <c:pt idx="1193">
                  <c:v>210.83191217073312</c:v>
                </c:pt>
                <c:pt idx="1194">
                  <c:v>131.54117981262124</c:v>
                </c:pt>
                <c:pt idx="1195">
                  <c:v>194.7265203617026</c:v>
                </c:pt>
                <c:pt idx="1196">
                  <c:v>219.2035218111823</c:v>
                </c:pt>
                <c:pt idx="1197">
                  <c:v>212.24511664824502</c:v>
                </c:pt>
                <c:pt idx="1198">
                  <c:v>128.16832904819503</c:v>
                </c:pt>
                <c:pt idx="1199">
                  <c:v>163.43118673214326</c:v>
                </c:pt>
                <c:pt idx="1200">
                  <c:v>45.027331619278023</c:v>
                </c:pt>
                <c:pt idx="1201">
                  <c:v>58.831960260223994</c:v>
                </c:pt>
                <c:pt idx="1202">
                  <c:v>156.35183323269592</c:v>
                </c:pt>
                <c:pt idx="1203">
                  <c:v>212.35341175458285</c:v>
                </c:pt>
                <c:pt idx="1204">
                  <c:v>212.35341175458285</c:v>
                </c:pt>
                <c:pt idx="1205">
                  <c:v>212.35341175458285</c:v>
                </c:pt>
                <c:pt idx="1206">
                  <c:v>212.35341175458285</c:v>
                </c:pt>
                <c:pt idx="1207">
                  <c:v>212.35341175458285</c:v>
                </c:pt>
                <c:pt idx="1208">
                  <c:v>212.35341175458285</c:v>
                </c:pt>
                <c:pt idx="1209">
                  <c:v>179.70873456126165</c:v>
                </c:pt>
                <c:pt idx="1210">
                  <c:v>130.59231420475189</c:v>
                </c:pt>
                <c:pt idx="1211">
                  <c:v>75.728163596845803</c:v>
                </c:pt>
                <c:pt idx="1212">
                  <c:v>31.840563929172784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DE-4DA3-9F36-AF00557CB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619119"/>
        <c:axId val="1521606159"/>
      </c:scatterChart>
      <c:valAx>
        <c:axId val="1521619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n [1/min]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606159"/>
        <c:crosses val="autoZero"/>
        <c:crossBetween val="midCat"/>
      </c:valAx>
      <c:valAx>
        <c:axId val="152160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M[Nm]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619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NRSC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NRSC s prom. ot. typ motoru 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NRSC!$S$6:$S$13</c:f>
              <c:numCache>
                <c:formatCode>0.00</c:formatCode>
                <c:ptCount val="8"/>
                <c:pt idx="0">
                  <c:v>2235.4195256922808</c:v>
                </c:pt>
                <c:pt idx="1">
                  <c:v>2235.4195256922808</c:v>
                </c:pt>
                <c:pt idx="2">
                  <c:v>2235.4195256922808</c:v>
                </c:pt>
                <c:pt idx="3">
                  <c:v>2235.4195256922808</c:v>
                </c:pt>
                <c:pt idx="4">
                  <c:v>1676.5646442692105</c:v>
                </c:pt>
                <c:pt idx="5">
                  <c:v>1676.5646442692105</c:v>
                </c:pt>
                <c:pt idx="6">
                  <c:v>1676.5646442692105</c:v>
                </c:pt>
                <c:pt idx="7">
                  <c:v>700</c:v>
                </c:pt>
              </c:numCache>
            </c:numRef>
          </c:xVal>
          <c:yVal>
            <c:numRef>
              <c:f>NRSC!$T$6:$T$13</c:f>
              <c:numCache>
                <c:formatCode>0.00</c:formatCode>
                <c:ptCount val="8"/>
                <c:pt idx="0">
                  <c:v>221.97730830001748</c:v>
                </c:pt>
                <c:pt idx="1">
                  <c:v>166.48298122501311</c:v>
                </c:pt>
                <c:pt idx="2">
                  <c:v>110.98865415000874</c:v>
                </c:pt>
                <c:pt idx="3">
                  <c:v>22.197730830001749</c:v>
                </c:pt>
                <c:pt idx="4">
                  <c:v>351.87482845846318</c:v>
                </c:pt>
                <c:pt idx="5">
                  <c:v>263.90612134384742</c:v>
                </c:pt>
                <c:pt idx="6">
                  <c:v>175.93741422923159</c:v>
                </c:pt>
                <c:pt idx="7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BC-427E-A7A6-67F536F8D41B}"/>
            </c:ext>
          </c:extLst>
        </c:ser>
        <c:ser>
          <c:idx val="2"/>
          <c:order val="2"/>
          <c:tx>
            <c:v>NRSC s prom. ot. typ motoru 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NRSC!$S$19:$S$26</c:f>
              <c:numCache>
                <c:formatCode>0.00</c:formatCode>
                <c:ptCount val="8"/>
                <c:pt idx="0">
                  <c:v>2231.5021999999999</c:v>
                </c:pt>
                <c:pt idx="1">
                  <c:v>2231.5021999999999</c:v>
                </c:pt>
                <c:pt idx="2">
                  <c:v>2231.5021999999999</c:v>
                </c:pt>
                <c:pt idx="3">
                  <c:v>2231.5021999999999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700</c:v>
                </c:pt>
              </c:numCache>
            </c:numRef>
          </c:xVal>
          <c:yVal>
            <c:numRef>
              <c:f>NRSC!$T$19:$T$26</c:f>
              <c:numCache>
                <c:formatCode>0.00</c:formatCode>
                <c:ptCount val="8"/>
                <c:pt idx="0">
                  <c:v>224.52357000000006</c:v>
                </c:pt>
                <c:pt idx="1">
                  <c:v>168.39267750000005</c:v>
                </c:pt>
                <c:pt idx="2">
                  <c:v>112.26178500000003</c:v>
                </c:pt>
                <c:pt idx="3">
                  <c:v>22.452357000000006</c:v>
                </c:pt>
                <c:pt idx="4">
                  <c:v>360</c:v>
                </c:pt>
                <c:pt idx="5">
                  <c:v>270</c:v>
                </c:pt>
                <c:pt idx="6">
                  <c:v>180</c:v>
                </c:pt>
                <c:pt idx="7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BC-427E-A7A6-67F536F8D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579279"/>
        <c:axId val="1521594639"/>
      </c:scatterChart>
      <c:scatterChart>
        <c:scatterStyle val="smoothMarker"/>
        <c:varyColors val="0"/>
        <c:ser>
          <c:idx val="0"/>
          <c:order val="0"/>
          <c:tx>
            <c:v>mapa motoru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NRSC!$J$4:$J$1000</c:f>
              <c:numCache>
                <c:formatCode>0.00</c:formatCode>
                <c:ptCount val="997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</c:numCache>
            </c:numRef>
          </c:xVal>
          <c:yVal>
            <c:numRef>
              <c:f>NRSC!$K$4:$K$1000</c:f>
              <c:numCache>
                <c:formatCode>0.00</c:formatCode>
                <c:ptCount val="997"/>
                <c:pt idx="0">
                  <c:v>150</c:v>
                </c:pt>
                <c:pt idx="1">
                  <c:v>210</c:v>
                </c:pt>
                <c:pt idx="2">
                  <c:v>260</c:v>
                </c:pt>
                <c:pt idx="3">
                  <c:v>290</c:v>
                </c:pt>
                <c:pt idx="4">
                  <c:v>300</c:v>
                </c:pt>
                <c:pt idx="5">
                  <c:v>320</c:v>
                </c:pt>
                <c:pt idx="6">
                  <c:v>350</c:v>
                </c:pt>
                <c:pt idx="7">
                  <c:v>360</c:v>
                </c:pt>
                <c:pt idx="8">
                  <c:v>360</c:v>
                </c:pt>
                <c:pt idx="9">
                  <c:v>358</c:v>
                </c:pt>
                <c:pt idx="10">
                  <c:v>350</c:v>
                </c:pt>
                <c:pt idx="11">
                  <c:v>333</c:v>
                </c:pt>
                <c:pt idx="12">
                  <c:v>316</c:v>
                </c:pt>
                <c:pt idx="13">
                  <c:v>300</c:v>
                </c:pt>
                <c:pt idx="14">
                  <c:v>280</c:v>
                </c:pt>
                <c:pt idx="15">
                  <c:v>245</c:v>
                </c:pt>
                <c:pt idx="16">
                  <c:v>180</c:v>
                </c:pt>
                <c:pt idx="17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BC-427E-A7A6-67F536F8D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579279"/>
        <c:axId val="1521594639"/>
      </c:scatterChart>
      <c:valAx>
        <c:axId val="1521579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n</a:t>
                </a:r>
                <a:r>
                  <a:rPr lang="cs-CZ" sz="1200" baseline="0"/>
                  <a:t> [1/min]</a:t>
                </a:r>
                <a:endParaRPr lang="cs-CZ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594639"/>
        <c:crosses val="autoZero"/>
        <c:crossBetween val="midCat"/>
      </c:valAx>
      <c:valAx>
        <c:axId val="152159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M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5792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Mapa motoru + výkonový křivka</a:t>
            </a:r>
            <a:endParaRPr lang="en-US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NRSC!$J$4:$J$10000</c:f>
              <c:numCache>
                <c:formatCode>0.00</c:formatCode>
                <c:ptCount val="9997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</c:numCache>
            </c:numRef>
          </c:xVal>
          <c:yVal>
            <c:numRef>
              <c:f>NRSC!$L$4:$L$10000</c:f>
              <c:numCache>
                <c:formatCode>0.00</c:formatCode>
                <c:ptCount val="9997"/>
                <c:pt idx="0">
                  <c:v>10.995574287564278</c:v>
                </c:pt>
                <c:pt idx="1">
                  <c:v>17.592918860102841</c:v>
                </c:pt>
                <c:pt idx="2">
                  <c:v>24.504422698000386</c:v>
                </c:pt>
                <c:pt idx="3">
                  <c:v>30.368728984701335</c:v>
                </c:pt>
                <c:pt idx="4">
                  <c:v>34.557519189487721</c:v>
                </c:pt>
                <c:pt idx="5">
                  <c:v>40.212385965949352</c:v>
                </c:pt>
                <c:pt idx="6">
                  <c:v>47.647488579445195</c:v>
                </c:pt>
                <c:pt idx="7">
                  <c:v>52.778756580308524</c:v>
                </c:pt>
                <c:pt idx="8">
                  <c:v>56.548667764616283</c:v>
                </c:pt>
                <c:pt idx="9">
                  <c:v>59.983475732541116</c:v>
                </c:pt>
                <c:pt idx="10">
                  <c:v>62.308254296197561</c:v>
                </c:pt>
                <c:pt idx="11">
                  <c:v>62.76902121872407</c:v>
                </c:pt>
                <c:pt idx="12">
                  <c:v>62.873740973843731</c:v>
                </c:pt>
                <c:pt idx="13">
                  <c:v>62.831853071795862</c:v>
                </c:pt>
                <c:pt idx="14">
                  <c:v>61.575216010359945</c:v>
                </c:pt>
                <c:pt idx="15">
                  <c:v>56.443948009496623</c:v>
                </c:pt>
                <c:pt idx="16">
                  <c:v>43.353978619539149</c:v>
                </c:pt>
                <c:pt idx="17">
                  <c:v>2.5132741228718345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77-4984-9A06-08626CF90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651279"/>
        <c:axId val="1521634959"/>
      </c:scatterChar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NRSC!$J$4:$J$10000</c:f>
              <c:numCache>
                <c:formatCode>0.00</c:formatCode>
                <c:ptCount val="9997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</c:numCache>
            </c:numRef>
          </c:xVal>
          <c:yVal>
            <c:numRef>
              <c:f>NRSC!$K$4:$K$10000</c:f>
              <c:numCache>
                <c:formatCode>0.00</c:formatCode>
                <c:ptCount val="9997"/>
                <c:pt idx="0">
                  <c:v>150</c:v>
                </c:pt>
                <c:pt idx="1">
                  <c:v>210</c:v>
                </c:pt>
                <c:pt idx="2">
                  <c:v>260</c:v>
                </c:pt>
                <c:pt idx="3">
                  <c:v>290</c:v>
                </c:pt>
                <c:pt idx="4">
                  <c:v>300</c:v>
                </c:pt>
                <c:pt idx="5">
                  <c:v>320</c:v>
                </c:pt>
                <c:pt idx="6">
                  <c:v>350</c:v>
                </c:pt>
                <c:pt idx="7">
                  <c:v>360</c:v>
                </c:pt>
                <c:pt idx="8">
                  <c:v>360</c:v>
                </c:pt>
                <c:pt idx="9">
                  <c:v>358</c:v>
                </c:pt>
                <c:pt idx="10">
                  <c:v>350</c:v>
                </c:pt>
                <c:pt idx="11">
                  <c:v>333</c:v>
                </c:pt>
                <c:pt idx="12">
                  <c:v>316</c:v>
                </c:pt>
                <c:pt idx="13">
                  <c:v>300</c:v>
                </c:pt>
                <c:pt idx="14">
                  <c:v>280</c:v>
                </c:pt>
                <c:pt idx="15">
                  <c:v>245</c:v>
                </c:pt>
                <c:pt idx="16">
                  <c:v>180</c:v>
                </c:pt>
                <c:pt idx="17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77-4984-9A06-08626CF90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677199"/>
        <c:axId val="1521680559"/>
      </c:scatterChart>
      <c:valAx>
        <c:axId val="1521651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n [1/min]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634959"/>
        <c:crosses val="autoZero"/>
        <c:crossBetween val="midCat"/>
      </c:valAx>
      <c:valAx>
        <c:axId val="1521634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M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651279"/>
        <c:crosses val="autoZero"/>
        <c:crossBetween val="midCat"/>
      </c:valAx>
      <c:valAx>
        <c:axId val="1521680559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P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677199"/>
        <c:crosses val="max"/>
        <c:crossBetween val="midCat"/>
      </c:valAx>
      <c:valAx>
        <c:axId val="1521677199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5216805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NRSC s lin. přechodem</a:t>
            </a:r>
            <a:endParaRPr lang="cs-CZ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Mapa motoru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'NRSC s lin. přechodem'!$J$4:$J$1000</c:f>
              <c:numCache>
                <c:formatCode>0.00</c:formatCode>
                <c:ptCount val="997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</c:numCache>
            </c:numRef>
          </c:xVal>
          <c:yVal>
            <c:numRef>
              <c:f>'NRSC s lin. přechodem'!$K$4:$K$1000</c:f>
              <c:numCache>
                <c:formatCode>0.00</c:formatCode>
                <c:ptCount val="997"/>
                <c:pt idx="0">
                  <c:v>150</c:v>
                </c:pt>
                <c:pt idx="1">
                  <c:v>210</c:v>
                </c:pt>
                <c:pt idx="2">
                  <c:v>260</c:v>
                </c:pt>
                <c:pt idx="3">
                  <c:v>290</c:v>
                </c:pt>
                <c:pt idx="4">
                  <c:v>300</c:v>
                </c:pt>
                <c:pt idx="5">
                  <c:v>320</c:v>
                </c:pt>
                <c:pt idx="6">
                  <c:v>350</c:v>
                </c:pt>
                <c:pt idx="7">
                  <c:v>360</c:v>
                </c:pt>
                <c:pt idx="8">
                  <c:v>360</c:v>
                </c:pt>
                <c:pt idx="9">
                  <c:v>358</c:v>
                </c:pt>
                <c:pt idx="10">
                  <c:v>350</c:v>
                </c:pt>
                <c:pt idx="11">
                  <c:v>333</c:v>
                </c:pt>
                <c:pt idx="12">
                  <c:v>316</c:v>
                </c:pt>
                <c:pt idx="13">
                  <c:v>300</c:v>
                </c:pt>
                <c:pt idx="14">
                  <c:v>280</c:v>
                </c:pt>
                <c:pt idx="15">
                  <c:v>245</c:v>
                </c:pt>
                <c:pt idx="16">
                  <c:v>180</c:v>
                </c:pt>
                <c:pt idx="17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7-4775-8DC2-12C46B3CE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585039"/>
        <c:axId val="1521575919"/>
      </c:scatterChart>
      <c:scatterChart>
        <c:scatterStyle val="lineMarker"/>
        <c:varyColors val="0"/>
        <c:ser>
          <c:idx val="0"/>
          <c:order val="0"/>
          <c:tx>
            <c:v>Body NRSC s lin. p+'Graf NRSC s lin. Přechodem přechodem typ 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'NRSC s lin. přechodem'!$Q$21:$Q$28</c:f>
              <c:numCache>
                <c:formatCode>0.00</c:formatCode>
                <c:ptCount val="8"/>
                <c:pt idx="0">
                  <c:v>700</c:v>
                </c:pt>
                <c:pt idx="1">
                  <c:v>1676.5646442692105</c:v>
                </c:pt>
                <c:pt idx="2">
                  <c:v>1676.5646442692105</c:v>
                </c:pt>
                <c:pt idx="3">
                  <c:v>1676.5646442692105</c:v>
                </c:pt>
                <c:pt idx="4">
                  <c:v>2235.4195256922808</c:v>
                </c:pt>
                <c:pt idx="5">
                  <c:v>2235.4195256922808</c:v>
                </c:pt>
                <c:pt idx="6">
                  <c:v>2235.4195256922808</c:v>
                </c:pt>
                <c:pt idx="7">
                  <c:v>2235.4195256922808</c:v>
                </c:pt>
              </c:numCache>
            </c:numRef>
          </c:xVal>
          <c:yVal>
            <c:numRef>
              <c:f>'NRSC s lin. přechodem'!$R$21:$R$28</c:f>
              <c:numCache>
                <c:formatCode>0.00</c:formatCode>
                <c:ptCount val="8"/>
                <c:pt idx="0">
                  <c:v>0</c:v>
                </c:pt>
                <c:pt idx="1">
                  <c:v>351.87482845846318</c:v>
                </c:pt>
                <c:pt idx="2">
                  <c:v>175.93741422923159</c:v>
                </c:pt>
                <c:pt idx="3">
                  <c:v>263.90612134384742</c:v>
                </c:pt>
                <c:pt idx="4">
                  <c:v>221.97730830001748</c:v>
                </c:pt>
                <c:pt idx="5">
                  <c:v>22.197730830001749</c:v>
                </c:pt>
                <c:pt idx="6">
                  <c:v>166.48298122501311</c:v>
                </c:pt>
                <c:pt idx="7">
                  <c:v>110.98865415000874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77-4775-8DC2-12C46B3CE756}"/>
            </c:ext>
          </c:extLst>
        </c:ser>
        <c:ser>
          <c:idx val="2"/>
          <c:order val="2"/>
          <c:tx>
            <c:v>Body NRSC s lin. p+'Graf NRSC s lin. Přechodem přechodem typ 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'NRSC s lin. přechodem'!$Q$36:$Q$44</c:f>
              <c:numCache>
                <c:formatCode>0.00</c:formatCode>
                <c:ptCount val="9"/>
                <c:pt idx="0">
                  <c:v>700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2231.5021999999999</c:v>
                </c:pt>
                <c:pt idx="5">
                  <c:v>2231.5021999999999</c:v>
                </c:pt>
                <c:pt idx="6">
                  <c:v>2231.5021999999999</c:v>
                </c:pt>
                <c:pt idx="7">
                  <c:v>2231.5021999999999</c:v>
                </c:pt>
                <c:pt idx="8">
                  <c:v>700</c:v>
                </c:pt>
              </c:numCache>
            </c:numRef>
          </c:xVal>
          <c:yVal>
            <c:numRef>
              <c:f>'NRSC s lin. přechodem'!$R$36:$R$43</c:f>
              <c:numCache>
                <c:formatCode>0.00</c:formatCode>
                <c:ptCount val="8"/>
                <c:pt idx="0">
                  <c:v>0</c:v>
                </c:pt>
                <c:pt idx="1">
                  <c:v>360</c:v>
                </c:pt>
                <c:pt idx="2">
                  <c:v>180</c:v>
                </c:pt>
                <c:pt idx="3">
                  <c:v>270</c:v>
                </c:pt>
                <c:pt idx="4">
                  <c:v>224.52357000000006</c:v>
                </c:pt>
                <c:pt idx="5">
                  <c:v>22.452357000000006</c:v>
                </c:pt>
                <c:pt idx="6">
                  <c:v>168.39267750000005</c:v>
                </c:pt>
                <c:pt idx="7">
                  <c:v>112.26178500000003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77-4775-8DC2-12C46B3CE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585039"/>
        <c:axId val="1521575919"/>
      </c:scatterChart>
      <c:valAx>
        <c:axId val="15215850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575919"/>
        <c:crosses val="autoZero"/>
        <c:crossBetween val="midCat"/>
      </c:valAx>
      <c:valAx>
        <c:axId val="1521575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585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Mapa motoru + výkonový křivka</a:t>
            </a:r>
            <a:endParaRPr lang="en-US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'NRSC s lin. přechodem'!$J$4:$J$22</c:f>
              <c:strCache>
                <c:ptCount val="19"/>
                <c:pt idx="0">
                  <c:v>700,00</c:v>
                </c:pt>
                <c:pt idx="1">
                  <c:v>800,00</c:v>
                </c:pt>
                <c:pt idx="2">
                  <c:v>900,00</c:v>
                </c:pt>
                <c:pt idx="3">
                  <c:v>1000,00</c:v>
                </c:pt>
                <c:pt idx="4">
                  <c:v>1100,00</c:v>
                </c:pt>
                <c:pt idx="5">
                  <c:v>1200,00</c:v>
                </c:pt>
                <c:pt idx="6">
                  <c:v>1300,00</c:v>
                </c:pt>
                <c:pt idx="7">
                  <c:v>1400,00</c:v>
                </c:pt>
                <c:pt idx="8">
                  <c:v>1500,00</c:v>
                </c:pt>
                <c:pt idx="9">
                  <c:v>1600,00</c:v>
                </c:pt>
                <c:pt idx="10">
                  <c:v>1700,00</c:v>
                </c:pt>
                <c:pt idx="11">
                  <c:v>1800,00</c:v>
                </c:pt>
                <c:pt idx="12">
                  <c:v>1900,00</c:v>
                </c:pt>
                <c:pt idx="13">
                  <c:v>2000,00</c:v>
                </c:pt>
                <c:pt idx="14">
                  <c:v>2100,00</c:v>
                </c:pt>
                <c:pt idx="15">
                  <c:v>2200,00</c:v>
                </c:pt>
                <c:pt idx="16">
                  <c:v>2300,00</c:v>
                </c:pt>
                <c:pt idx="17">
                  <c:v>2400,00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'NRSC s lin. přechodem'!$J$4:$J$10000</c:f>
              <c:numCache>
                <c:formatCode>0.00</c:formatCode>
                <c:ptCount val="9997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</c:numCache>
            </c:numRef>
          </c:xVal>
          <c:yVal>
            <c:numRef>
              <c:f>'NRSC s lin. přechodem'!$K$4:$K$10000</c:f>
              <c:numCache>
                <c:formatCode>0.00</c:formatCode>
                <c:ptCount val="9997"/>
                <c:pt idx="0">
                  <c:v>150</c:v>
                </c:pt>
                <c:pt idx="1">
                  <c:v>210</c:v>
                </c:pt>
                <c:pt idx="2">
                  <c:v>260</c:v>
                </c:pt>
                <c:pt idx="3">
                  <c:v>290</c:v>
                </c:pt>
                <c:pt idx="4">
                  <c:v>300</c:v>
                </c:pt>
                <c:pt idx="5">
                  <c:v>320</c:v>
                </c:pt>
                <c:pt idx="6">
                  <c:v>350</c:v>
                </c:pt>
                <c:pt idx="7">
                  <c:v>360</c:v>
                </c:pt>
                <c:pt idx="8">
                  <c:v>360</c:v>
                </c:pt>
                <c:pt idx="9">
                  <c:v>358</c:v>
                </c:pt>
                <c:pt idx="10">
                  <c:v>350</c:v>
                </c:pt>
                <c:pt idx="11">
                  <c:v>333</c:v>
                </c:pt>
                <c:pt idx="12">
                  <c:v>316</c:v>
                </c:pt>
                <c:pt idx="13">
                  <c:v>300</c:v>
                </c:pt>
                <c:pt idx="14">
                  <c:v>280</c:v>
                </c:pt>
                <c:pt idx="15">
                  <c:v>245</c:v>
                </c:pt>
                <c:pt idx="16">
                  <c:v>180</c:v>
                </c:pt>
                <c:pt idx="17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DE-4521-8C5D-684F7633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630639"/>
        <c:axId val="1521631119"/>
      </c:scatterChart>
      <c:scatterChart>
        <c:scatterStyle val="smooth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'NRSC s lin. přechodem'!$J$4:$J$10000</c:f>
              <c:numCache>
                <c:formatCode>0.00</c:formatCode>
                <c:ptCount val="9997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</c:numCache>
            </c:numRef>
          </c:xVal>
          <c:yVal>
            <c:numRef>
              <c:f>'NRSC s lin. přechodem'!$L$4:$L$10000</c:f>
              <c:numCache>
                <c:formatCode>0.00</c:formatCode>
                <c:ptCount val="9997"/>
                <c:pt idx="0">
                  <c:v>10.995574287564278</c:v>
                </c:pt>
                <c:pt idx="1">
                  <c:v>17.592918860102841</c:v>
                </c:pt>
                <c:pt idx="2">
                  <c:v>24.504422698000386</c:v>
                </c:pt>
                <c:pt idx="3">
                  <c:v>30.368728984701335</c:v>
                </c:pt>
                <c:pt idx="4">
                  <c:v>34.557519189487721</c:v>
                </c:pt>
                <c:pt idx="5">
                  <c:v>40.212385965949352</c:v>
                </c:pt>
                <c:pt idx="6">
                  <c:v>47.647488579445195</c:v>
                </c:pt>
                <c:pt idx="7">
                  <c:v>52.778756580308524</c:v>
                </c:pt>
                <c:pt idx="8">
                  <c:v>56.548667764616283</c:v>
                </c:pt>
                <c:pt idx="9">
                  <c:v>59.983475732541116</c:v>
                </c:pt>
                <c:pt idx="10">
                  <c:v>62.308254296197561</c:v>
                </c:pt>
                <c:pt idx="11">
                  <c:v>62.76902121872407</c:v>
                </c:pt>
                <c:pt idx="12">
                  <c:v>62.873740973843731</c:v>
                </c:pt>
                <c:pt idx="13">
                  <c:v>62.831853071795862</c:v>
                </c:pt>
                <c:pt idx="14">
                  <c:v>61.575216010359945</c:v>
                </c:pt>
                <c:pt idx="15">
                  <c:v>56.443948009496623</c:v>
                </c:pt>
                <c:pt idx="16">
                  <c:v>43.353978619539149</c:v>
                </c:pt>
                <c:pt idx="17">
                  <c:v>2.5132741228718345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DE-4521-8C5D-684F7633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632079"/>
        <c:axId val="1521623919"/>
      </c:scatterChart>
      <c:valAx>
        <c:axId val="1521630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n [1/min]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631119"/>
        <c:crosses val="autoZero"/>
        <c:crossBetween val="midCat"/>
      </c:valAx>
      <c:valAx>
        <c:axId val="1521631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M</a:t>
                </a:r>
                <a:r>
                  <a:rPr lang="cs-CZ" sz="1200" baseline="0"/>
                  <a:t> [Nm]</a:t>
                </a:r>
                <a:endParaRPr lang="cs-CZ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630639"/>
        <c:crosses val="autoZero"/>
        <c:crossBetween val="midCat"/>
      </c:valAx>
      <c:valAx>
        <c:axId val="1521623919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200"/>
                  <a:t>P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1632079"/>
        <c:crosses val="max"/>
        <c:crossBetween val="midCat"/>
      </c:valAx>
      <c:valAx>
        <c:axId val="1521632079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5216239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9524</xdr:colOff>
      <xdr:row>14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971BD40-14FB-DD3F-66F7-69B465EDC2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185737</xdr:rowOff>
    </xdr:from>
    <xdr:to>
      <xdr:col>28</xdr:col>
      <xdr:colOff>600074</xdr:colOff>
      <xdr:row>31</xdr:row>
      <xdr:rowOff>71437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D167FED-CA21-83FD-45FC-D5EB1F8F06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398719</xdr:colOff>
      <xdr:row>31</xdr:row>
      <xdr:rowOff>77530</xdr:rowOff>
    </xdr:from>
    <xdr:to>
      <xdr:col>28</xdr:col>
      <xdr:colOff>597462</xdr:colOff>
      <xdr:row>53</xdr:row>
      <xdr:rowOff>29391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CB051571-1C0B-179B-4D62-B70B0E8242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31</xdr:row>
      <xdr:rowOff>62688</xdr:rowOff>
    </xdr:from>
    <xdr:to>
      <xdr:col>17</xdr:col>
      <xdr:colOff>504678</xdr:colOff>
      <xdr:row>65</xdr:row>
      <xdr:rowOff>177210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DEBC368B-CE27-5746-6B2C-1FA6866084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65</xdr:row>
      <xdr:rowOff>190499</xdr:rowOff>
    </xdr:from>
    <xdr:to>
      <xdr:col>17</xdr:col>
      <xdr:colOff>557212</xdr:colOff>
      <xdr:row>100</xdr:row>
      <xdr:rowOff>75246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6BC96FE6-AB06-246D-10CD-9B8D194FA6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219075</xdr:colOff>
      <xdr:row>33</xdr:row>
      <xdr:rowOff>62864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C0CE61C-EDFB-C181-736D-909BE211EB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219075</xdr:colOff>
      <xdr:row>0</xdr:row>
      <xdr:rowOff>4761</xdr:rowOff>
    </xdr:from>
    <xdr:to>
      <xdr:col>27</xdr:col>
      <xdr:colOff>544513</xdr:colOff>
      <xdr:row>20</xdr:row>
      <xdr:rowOff>47624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4C935DA1-9E9B-1E3A-DA2D-22DD44166A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19050</xdr:colOff>
      <xdr:row>32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5867693-AD37-1E60-A493-38314181D7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19049</xdr:colOff>
      <xdr:row>0</xdr:row>
      <xdr:rowOff>14287</xdr:rowOff>
    </xdr:from>
    <xdr:to>
      <xdr:col>26</xdr:col>
      <xdr:colOff>588962</xdr:colOff>
      <xdr:row>19</xdr:row>
      <xdr:rowOff>28575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216C0D0-A917-4A09-9851-91410838BB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189547</xdr:rowOff>
    </xdr:from>
    <xdr:to>
      <xdr:col>20</xdr:col>
      <xdr:colOff>1588</xdr:colOff>
      <xdr:row>67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2A2E566-2673-2B57-297D-72516632D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33337</xdr:rowOff>
    </xdr:from>
    <xdr:to>
      <xdr:col>29</xdr:col>
      <xdr:colOff>9525</xdr:colOff>
      <xdr:row>14</xdr:row>
      <xdr:rowOff>109537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5C0DBA6-72C2-2767-0A79-984EB19E57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14</xdr:row>
      <xdr:rowOff>109537</xdr:rowOff>
    </xdr:from>
    <xdr:to>
      <xdr:col>28</xdr:col>
      <xdr:colOff>590550</xdr:colOff>
      <xdr:row>28</xdr:row>
      <xdr:rowOff>185737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7F5B458-8EE4-E410-96EB-BD6BD5197F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552449</xdr:colOff>
      <xdr:row>28</xdr:row>
      <xdr:rowOff>185737</xdr:rowOff>
    </xdr:from>
    <xdr:to>
      <xdr:col>29</xdr:col>
      <xdr:colOff>4762</xdr:colOff>
      <xdr:row>46</xdr:row>
      <xdr:rowOff>85725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0C8708E-44F0-170D-F696-3274244A7A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67</xdr:row>
      <xdr:rowOff>61911</xdr:rowOff>
    </xdr:from>
    <xdr:to>
      <xdr:col>19</xdr:col>
      <xdr:colOff>600075</xdr:colOff>
      <xdr:row>105</xdr:row>
      <xdr:rowOff>132396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5A3BF0A3-B370-5731-7161-E7FF9872CA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4431F-09D7-4A42-A70B-F8FF39333BF6}">
  <dimension ref="A1:BG1241"/>
  <sheetViews>
    <sheetView zoomScaleNormal="110" workbookViewId="0">
      <selection activeCell="P6" sqref="P6:P13"/>
    </sheetView>
  </sheetViews>
  <sheetFormatPr defaultRowHeight="15" x14ac:dyDescent="0.25"/>
  <cols>
    <col min="1" max="3" width="9.140625" style="65"/>
    <col min="4" max="4" width="9.140625" style="32" customWidth="1"/>
    <col min="5" max="5" width="11.7109375" style="33" customWidth="1"/>
    <col min="6" max="6" width="9.140625" style="33" customWidth="1"/>
    <col min="7" max="7" width="9.140625" style="31"/>
    <col min="8" max="9" width="9.140625" style="34"/>
    <col min="10" max="11" width="9.140625" style="56" customWidth="1"/>
    <col min="12" max="12" width="13.7109375" style="110" customWidth="1"/>
    <col min="13" max="13" width="12" customWidth="1"/>
    <col min="14" max="14" width="11.7109375" customWidth="1"/>
    <col min="15" max="18" width="9.140625" customWidth="1"/>
    <col min="19" max="19" width="11.5703125" customWidth="1"/>
    <col min="20" max="20" width="9.140625" customWidth="1"/>
    <col min="21" max="21" width="10.28515625" customWidth="1"/>
    <col min="22" max="24" width="9.140625" customWidth="1"/>
    <col min="25" max="25" width="11.7109375" customWidth="1"/>
    <col min="26" max="31" width="9.140625" customWidth="1"/>
    <col min="32" max="32" width="11.7109375" customWidth="1"/>
    <col min="33" max="33" width="9.140625" customWidth="1"/>
    <col min="34" max="34" width="18.28515625" customWidth="1"/>
    <col min="35" max="50" width="9.140625" customWidth="1"/>
    <col min="51" max="51" width="12.140625" customWidth="1"/>
    <col min="52" max="52" width="19.140625" customWidth="1"/>
    <col min="53" max="60" width="9.140625" customWidth="1"/>
  </cols>
  <sheetData>
    <row r="1" spans="1:59" ht="16.5" thickTop="1" thickBot="1" x14ac:dyDescent="0.3">
      <c r="A1" s="158" t="s">
        <v>14</v>
      </c>
      <c r="B1" s="158"/>
      <c r="C1" s="158"/>
      <c r="D1" s="157" t="s">
        <v>15</v>
      </c>
      <c r="E1" s="157"/>
      <c r="F1" s="157"/>
      <c r="G1" s="159" t="s">
        <v>24</v>
      </c>
      <c r="H1" s="159"/>
      <c r="I1" s="159"/>
      <c r="J1" s="160" t="s">
        <v>21</v>
      </c>
      <c r="K1" s="160"/>
      <c r="L1" s="160"/>
    </row>
    <row r="2" spans="1:59" ht="16.5" thickTop="1" thickBot="1" x14ac:dyDescent="0.3">
      <c r="A2" s="158"/>
      <c r="B2" s="158"/>
      <c r="C2" s="158"/>
      <c r="D2" s="157"/>
      <c r="E2" s="157"/>
      <c r="F2" s="157"/>
      <c r="G2" s="159"/>
      <c r="H2" s="159"/>
      <c r="I2" s="159"/>
      <c r="J2" s="161"/>
      <c r="K2" s="161"/>
      <c r="L2" s="161"/>
    </row>
    <row r="3" spans="1:59" ht="20.25" customHeight="1" thickTop="1" thickBot="1" x14ac:dyDescent="0.3">
      <c r="A3" s="61" t="s">
        <v>16</v>
      </c>
      <c r="B3" s="61" t="s">
        <v>17</v>
      </c>
      <c r="C3" s="62" t="s">
        <v>18</v>
      </c>
      <c r="D3" s="16" t="s">
        <v>19</v>
      </c>
      <c r="E3" s="10" t="s">
        <v>20</v>
      </c>
      <c r="F3" s="11" t="s">
        <v>0</v>
      </c>
      <c r="G3" s="19" t="s">
        <v>19</v>
      </c>
      <c r="H3" s="6" t="s">
        <v>20</v>
      </c>
      <c r="I3" s="107" t="s">
        <v>0</v>
      </c>
      <c r="J3" s="108" t="s">
        <v>22</v>
      </c>
      <c r="K3" s="109" t="s">
        <v>0</v>
      </c>
      <c r="L3" s="135" t="s">
        <v>23</v>
      </c>
      <c r="AS3" t="s">
        <v>208</v>
      </c>
      <c r="AT3" t="s">
        <v>124</v>
      </c>
      <c r="AU3" t="s">
        <v>123</v>
      </c>
      <c r="AV3" t="s">
        <v>205</v>
      </c>
      <c r="AW3" t="s">
        <v>206</v>
      </c>
      <c r="AX3" t="s">
        <v>207</v>
      </c>
      <c r="BA3" t="s">
        <v>208</v>
      </c>
      <c r="BB3" t="s">
        <v>124</v>
      </c>
      <c r="BC3" t="s">
        <v>123</v>
      </c>
      <c r="BD3" t="s">
        <v>205</v>
      </c>
      <c r="BE3" t="s">
        <v>206</v>
      </c>
      <c r="BF3" t="s">
        <v>207</v>
      </c>
    </row>
    <row r="4" spans="1:59" ht="16.5" customHeight="1" thickTop="1" x14ac:dyDescent="0.25">
      <c r="A4" s="63">
        <v>1</v>
      </c>
      <c r="B4" s="63">
        <v>0</v>
      </c>
      <c r="C4" s="63">
        <v>0</v>
      </c>
      <c r="D4" s="17">
        <v>1</v>
      </c>
      <c r="E4" s="21">
        <f t="shared" ref="E4:E67" ca="1" si="0">(B4/100)*($S$8 - $S$11)+$S$11</f>
        <v>700</v>
      </c>
      <c r="F4" s="22">
        <f t="shared" ref="F4:F67" ca="1" si="1">(C4*AZ4)/100</f>
        <v>0</v>
      </c>
      <c r="G4" s="23">
        <v>1</v>
      </c>
      <c r="H4" s="24">
        <f t="shared" ref="H4:H67" ca="1" si="2">(B4/100)*($V$8 - $V$11)+$V$11</f>
        <v>1000</v>
      </c>
      <c r="I4" s="25">
        <f t="shared" ref="I4:I67" ca="1" si="3">(C4*AR4)/100</f>
        <v>0</v>
      </c>
      <c r="J4" s="155"/>
      <c r="K4" s="155"/>
      <c r="L4" s="129">
        <f>K4*2*PI()*J4/60*0.001</f>
        <v>0</v>
      </c>
      <c r="N4" s="162" t="s">
        <v>26</v>
      </c>
      <c r="O4" s="163"/>
      <c r="P4" s="163"/>
      <c r="Q4" s="164"/>
      <c r="R4" s="162" t="s">
        <v>27</v>
      </c>
      <c r="S4" s="163"/>
      <c r="T4" s="163"/>
      <c r="U4" s="163"/>
      <c r="V4" s="163"/>
      <c r="W4" s="164"/>
      <c r="AR4">
        <f t="shared" ref="AR4:AR67" ca="1" si="4">IF(AX4&lt;0, AY4, AS4)</f>
        <v>290</v>
      </c>
      <c r="AS4">
        <f t="shared" ref="AS4:AS67" ca="1" si="5">MIN(AV4:AW4)+((H4-MIN(AT4:AU4))/(MAX(AT4:AU4)-MIN(AT4:AU4)))*(MAX(AV4:AW4)-MIN(AV4:AW4))</f>
        <v>290</v>
      </c>
      <c r="AT4" cm="1">
        <f t="array" aca="1" ref="AT4" ca="1">_xlfn.LET(_xlpm.rozsah, $J$3:$J$10001,_xlpm.podminka, (_xlpm.rozsah&gt;H4)*(ISNUMBER(_xlpm.rozsah)),_xlpm.indexy, IF(_xlpm.podminka, ROW(_xlpm.rozsah)-MIN(ROW(_xlpm.rozsah))+1),_xlpm.prvni, MIN(_xlpm.indexy),_xlpm.finalni, IF(_xlpm.prvni=1, 2, _xlpm.prvni),INDEX(_xlpm.rozsah, _xlpm.finalni))</f>
        <v>1100</v>
      </c>
      <c r="AU4" cm="1">
        <f t="array" aca="1" ref="AU4" ca="1">INDEX($J$3:$J$10001,MATCH(AT4,$J$3:$J$10004,0)-1)</f>
        <v>1000</v>
      </c>
      <c r="AV4">
        <f t="shared" ref="AV4:AV67" ca="1" si="6">IF(ISERROR(MATCH(AT4,$J$1:$J$10000,0)), 0, INDEX($K$1:$K$10000, MATCH(AT4,$J$1:$J$10000,0)))</f>
        <v>300</v>
      </c>
      <c r="AW4">
        <f t="shared" ref="AW4:AW67" ca="1" si="7">IF(ISERROR(MATCH(AU4,$J$1:$J$10000,0)), 0, INDEX($K$1:$K$10000, MATCH(AU4,$J$1:$J$10000,0)))</f>
        <v>290</v>
      </c>
      <c r="AX4">
        <f t="shared" ref="AX4:AX67" ca="1" si="8">AV4-AW4</f>
        <v>10</v>
      </c>
      <c r="AY4">
        <f t="shared" ref="AY4:AY67" ca="1" si="9">MIN(AV4:AW4)+((MAX(AT4:AU4)-H4)/(MAX(AT4:AU4)-MIN(AT4:AU4)))*(MAX(AV4:AW4)-MIN(AV4:AW4))</f>
        <v>300</v>
      </c>
      <c r="AZ4">
        <f t="shared" ref="AZ4:AZ67" ca="1" si="10">IF(BF4&lt;0, BG4,BA4)</f>
        <v>203</v>
      </c>
      <c r="BA4">
        <f t="shared" ref="BA4:BA67" ca="1" si="11">MIN(BD4:BE4)+((E4-MIN(BB4:BC4))/(MAX(BB4:BC4)-MIN(BB4:BC4)))*(MAX(BD4:BE4)-MIN(BD4:BE4))</f>
        <v>203</v>
      </c>
      <c r="BB4" cm="1">
        <f t="array" aca="1" ref="BB4" ca="1">_xlfn.LET(_xlpm.rozsah, $J$3:$J$10001,_xlpm.podminka, (_xlpm.rozsah&gt;E4)*(ISNUMBER(_xlpm.rozsah)),_xlpm.indexy, IF(_xlpm.podminka, ROW(_xlpm.rozsah)-MIN(ROW(_xlpm.rozsah))+1),_xlpm.prvni, MIN(_xlpm.indexy),_xlpm.finalni, IF(_xlpm.prvni=1, 2, _xlpm.prvni),INDEX(_xlpm.rozsah, _xlpm.finalni))</f>
        <v>1000</v>
      </c>
      <c r="BC4" cm="1">
        <f t="array" aca="1" ref="BC4" ca="1">INDEX($J$3:$J$10001,MATCH(BB4,$J$3:$J$10004,0)-1)</f>
        <v>0</v>
      </c>
      <c r="BD4">
        <f t="shared" ref="BD4:BD67" ca="1" si="12">IF(ISERROR(MATCH(BB4,$J$1:$J$10000,0)), 0, INDEX($K$1:$K$10000, MATCH(BB4,$J$1:$J$10000,0)))</f>
        <v>290</v>
      </c>
      <c r="BE4">
        <f t="shared" ref="BE4:BE67" ca="1" si="13">IF(ISERROR(MATCH(BC4,$J$1:$J$10000,0)), 0, INDEX($K$1:$K$10000, MATCH(BC4,$J$1:$J$10000,0)))</f>
        <v>0</v>
      </c>
      <c r="BF4">
        <f t="shared" ref="BF4:BF67" ca="1" si="14">BD4-BE4</f>
        <v>290</v>
      </c>
      <c r="BG4">
        <f t="shared" ref="BG4:BG67" ca="1" si="15">MIN(BD4:BE4)+((MAX(BB4:BC4)-E4)/(MAX(BB4:BC4)-MIN(BB4:BC4)))*(MAX(BD4:BE4)-MIN(BD4:BE4))</f>
        <v>87</v>
      </c>
    </row>
    <row r="5" spans="1:59" ht="17.25" customHeight="1" thickBot="1" x14ac:dyDescent="0.3">
      <c r="A5" s="64">
        <v>2</v>
      </c>
      <c r="B5" s="64">
        <v>0</v>
      </c>
      <c r="C5" s="64">
        <v>0</v>
      </c>
      <c r="D5" s="18">
        <v>2</v>
      </c>
      <c r="E5" s="21">
        <f t="shared" ca="1" si="0"/>
        <v>700</v>
      </c>
      <c r="F5" s="22">
        <f t="shared" ca="1" si="1"/>
        <v>0</v>
      </c>
      <c r="G5" s="28">
        <v>2</v>
      </c>
      <c r="H5" s="24">
        <f t="shared" ca="1" si="2"/>
        <v>1000</v>
      </c>
      <c r="I5" s="25">
        <f t="shared" ca="1" si="3"/>
        <v>0</v>
      </c>
      <c r="J5" s="155"/>
      <c r="K5" s="155"/>
      <c r="L5" s="130">
        <f t="shared" ref="L5:L68" si="16">K5*2*PI()*J5/60*0.001</f>
        <v>0</v>
      </c>
      <c r="N5" s="165"/>
      <c r="O5" s="166"/>
      <c r="P5" s="166"/>
      <c r="Q5" s="167"/>
      <c r="R5" s="168"/>
      <c r="S5" s="169"/>
      <c r="T5" s="169"/>
      <c r="U5" s="166"/>
      <c r="V5" s="169"/>
      <c r="W5" s="170"/>
      <c r="AR5">
        <f t="shared" ca="1" si="4"/>
        <v>290</v>
      </c>
      <c r="AS5">
        <f t="shared" ca="1" si="5"/>
        <v>290</v>
      </c>
      <c r="AT5" cm="1">
        <f t="array" aca="1" ref="AT5" ca="1">_xlfn.LET(_xlpm.rozsah, $J$3:$J$10001,_xlpm.podminka, (_xlpm.rozsah&gt;H5)*(ISNUMBER(_xlpm.rozsah)),_xlpm.indexy, IF(_xlpm.podminka, ROW(_xlpm.rozsah)-MIN(ROW(_xlpm.rozsah))+1),_xlpm.prvni, MIN(_xlpm.indexy),_xlpm.finalni, IF(_xlpm.prvni=1, 2, _xlpm.prvni),INDEX(_xlpm.rozsah, _xlpm.finalni))</f>
        <v>1100</v>
      </c>
      <c r="AU5" cm="1">
        <f t="array" aca="1" ref="AU5" ca="1">INDEX($J$3:$J$10001,MATCH(AT5,$J$3:$J$10004,0)-1)</f>
        <v>1000</v>
      </c>
      <c r="AV5">
        <f t="shared" ca="1" si="6"/>
        <v>300</v>
      </c>
      <c r="AW5">
        <f t="shared" ca="1" si="7"/>
        <v>290</v>
      </c>
      <c r="AX5">
        <f t="shared" ca="1" si="8"/>
        <v>10</v>
      </c>
      <c r="AY5">
        <f t="shared" ca="1" si="9"/>
        <v>300</v>
      </c>
      <c r="AZ5">
        <f t="shared" ca="1" si="10"/>
        <v>203</v>
      </c>
      <c r="BA5">
        <f t="shared" ca="1" si="11"/>
        <v>203</v>
      </c>
      <c r="BB5" cm="1">
        <f t="array" aca="1" ref="BB5" ca="1">_xlfn.LET(_xlpm.rozsah, $J$3:$J$10001,_xlpm.podminka, (_xlpm.rozsah&gt;E5)*(ISNUMBER(_xlpm.rozsah)),_xlpm.indexy, IF(_xlpm.podminka, ROW(_xlpm.rozsah)-MIN(ROW(_xlpm.rozsah))+1),_xlpm.prvni, MIN(_xlpm.indexy),_xlpm.finalni, IF(_xlpm.prvni=1, 2, _xlpm.prvni),INDEX(_xlpm.rozsah, _xlpm.finalni))</f>
        <v>1000</v>
      </c>
      <c r="BC5" cm="1">
        <f t="array" aca="1" ref="BC5" ca="1">INDEX($J$3:$J$10001,MATCH(BB5,$J$3:$J$10004,0)-1)</f>
        <v>0</v>
      </c>
      <c r="BD5">
        <f t="shared" ca="1" si="12"/>
        <v>290</v>
      </c>
      <c r="BE5">
        <f t="shared" ca="1" si="13"/>
        <v>0</v>
      </c>
      <c r="BF5">
        <f t="shared" ca="1" si="14"/>
        <v>290</v>
      </c>
      <c r="BG5">
        <f t="shared" ca="1" si="15"/>
        <v>87</v>
      </c>
    </row>
    <row r="6" spans="1:59" ht="15.75" thickTop="1" x14ac:dyDescent="0.25">
      <c r="A6" s="64">
        <v>3</v>
      </c>
      <c r="B6" s="64">
        <v>0</v>
      </c>
      <c r="C6" s="64">
        <v>0</v>
      </c>
      <c r="D6" s="18">
        <v>3</v>
      </c>
      <c r="E6" s="21">
        <f t="shared" ca="1" si="0"/>
        <v>700</v>
      </c>
      <c r="F6" s="22">
        <f t="shared" ca="1" si="1"/>
        <v>0</v>
      </c>
      <c r="G6" s="23">
        <v>3</v>
      </c>
      <c r="H6" s="24">
        <f t="shared" ca="1" si="2"/>
        <v>1000</v>
      </c>
      <c r="I6" s="25">
        <f t="shared" ca="1" si="3"/>
        <v>0</v>
      </c>
      <c r="J6" s="155"/>
      <c r="K6" s="155"/>
      <c r="L6" s="130">
        <f t="shared" si="16"/>
        <v>0</v>
      </c>
      <c r="N6" s="177" t="s">
        <v>25</v>
      </c>
      <c r="O6" s="178"/>
      <c r="P6" s="181">
        <v>700</v>
      </c>
      <c r="Q6" s="183" t="s">
        <v>38</v>
      </c>
      <c r="R6" s="47" t="s">
        <v>12</v>
      </c>
      <c r="S6" s="15">
        <f>S12*0.5</f>
        <v>31</v>
      </c>
      <c r="T6" s="12" t="s">
        <v>10</v>
      </c>
      <c r="U6" s="38" t="s">
        <v>39</v>
      </c>
      <c r="V6" s="24">
        <f>V12*0.5</f>
        <v>31.436870486921865</v>
      </c>
      <c r="W6" s="45" t="s">
        <v>10</v>
      </c>
      <c r="AR6">
        <f t="shared" ca="1" si="4"/>
        <v>290</v>
      </c>
      <c r="AS6">
        <f t="shared" ca="1" si="5"/>
        <v>290</v>
      </c>
      <c r="AT6" cm="1">
        <f t="array" aca="1" ref="AT6" ca="1">_xlfn.LET(_xlpm.rozsah, $J$3:$J$10001,_xlpm.podminka, (_xlpm.rozsah&gt;H6)*(ISNUMBER(_xlpm.rozsah)),_xlpm.indexy, IF(_xlpm.podminka, ROW(_xlpm.rozsah)-MIN(ROW(_xlpm.rozsah))+1),_xlpm.prvni, MIN(_xlpm.indexy),_xlpm.finalni, IF(_xlpm.prvni=1, 2, _xlpm.prvni),INDEX(_xlpm.rozsah, _xlpm.finalni))</f>
        <v>1100</v>
      </c>
      <c r="AU6" cm="1">
        <f t="array" aca="1" ref="AU6" ca="1">INDEX($J$3:$J$10001,MATCH(AT6,$J$3:$J$10004,0)-1)</f>
        <v>1000</v>
      </c>
      <c r="AV6">
        <f t="shared" ca="1" si="6"/>
        <v>300</v>
      </c>
      <c r="AW6">
        <f t="shared" ca="1" si="7"/>
        <v>290</v>
      </c>
      <c r="AX6">
        <f t="shared" ca="1" si="8"/>
        <v>10</v>
      </c>
      <c r="AY6">
        <f t="shared" ca="1" si="9"/>
        <v>300</v>
      </c>
      <c r="AZ6">
        <f t="shared" ca="1" si="10"/>
        <v>203</v>
      </c>
      <c r="BA6">
        <f t="shared" ca="1" si="11"/>
        <v>203</v>
      </c>
      <c r="BB6" cm="1">
        <f t="array" aca="1" ref="BB6" ca="1">_xlfn.LET(_xlpm.rozsah, $J$3:$J$10001,_xlpm.podminka, (_xlpm.rozsah&gt;E6)*(ISNUMBER(_xlpm.rozsah)),_xlpm.indexy, IF(_xlpm.podminka, ROW(_xlpm.rozsah)-MIN(ROW(_xlpm.rozsah))+1),_xlpm.prvni, MIN(_xlpm.indexy),_xlpm.finalni, IF(_xlpm.prvni=1, 2, _xlpm.prvni),INDEX(_xlpm.rozsah, _xlpm.finalni))</f>
        <v>1000</v>
      </c>
      <c r="BC6" cm="1">
        <f t="array" aca="1" ref="BC6" ca="1">INDEX($J$3:$J$10001,MATCH(BB6,$J$3:$J$10004,0)-1)</f>
        <v>0</v>
      </c>
      <c r="BD6">
        <f t="shared" ca="1" si="12"/>
        <v>290</v>
      </c>
      <c r="BE6">
        <f t="shared" ca="1" si="13"/>
        <v>0</v>
      </c>
      <c r="BF6">
        <f t="shared" ca="1" si="14"/>
        <v>290</v>
      </c>
      <c r="BG6">
        <f t="shared" ca="1" si="15"/>
        <v>87</v>
      </c>
    </row>
    <row r="7" spans="1:59" ht="17.25" customHeight="1" thickBot="1" x14ac:dyDescent="0.3">
      <c r="A7" s="64">
        <v>4</v>
      </c>
      <c r="B7" s="64">
        <v>0</v>
      </c>
      <c r="C7" s="64">
        <v>0</v>
      </c>
      <c r="D7" s="18">
        <v>4</v>
      </c>
      <c r="E7" s="21">
        <f t="shared" ca="1" si="0"/>
        <v>700</v>
      </c>
      <c r="F7" s="22">
        <f t="shared" ca="1" si="1"/>
        <v>0</v>
      </c>
      <c r="G7" s="28">
        <v>4</v>
      </c>
      <c r="H7" s="24">
        <f t="shared" ca="1" si="2"/>
        <v>1000</v>
      </c>
      <c r="I7" s="25">
        <f t="shared" ca="1" si="3"/>
        <v>0</v>
      </c>
      <c r="J7" s="156">
        <v>1000</v>
      </c>
      <c r="K7" s="156">
        <v>290</v>
      </c>
      <c r="L7" s="130">
        <f t="shared" si="16"/>
        <v>30.368728984701335</v>
      </c>
      <c r="N7" s="179"/>
      <c r="O7" s="180"/>
      <c r="P7" s="182"/>
      <c r="Q7" s="184"/>
      <c r="R7" s="48" t="s">
        <v>13</v>
      </c>
      <c r="S7" s="27">
        <f>S12*0.7</f>
        <v>43.4</v>
      </c>
      <c r="T7" s="13" t="s">
        <v>10</v>
      </c>
      <c r="U7" s="38" t="s">
        <v>40</v>
      </c>
      <c r="V7" s="29">
        <f>V12*0.7</f>
        <v>44.011618681690607</v>
      </c>
      <c r="W7" s="39" t="s">
        <v>10</v>
      </c>
      <c r="AR7">
        <f t="shared" ca="1" si="4"/>
        <v>290</v>
      </c>
      <c r="AS7">
        <f t="shared" ca="1" si="5"/>
        <v>290</v>
      </c>
      <c r="AT7" cm="1">
        <f t="array" aca="1" ref="AT7" ca="1">_xlfn.LET(_xlpm.rozsah, $J$3:$J$10001,_xlpm.podminka, (_xlpm.rozsah&gt;H7)*(ISNUMBER(_xlpm.rozsah)),_xlpm.indexy, IF(_xlpm.podminka, ROW(_xlpm.rozsah)-MIN(ROW(_xlpm.rozsah))+1),_xlpm.prvni, MIN(_xlpm.indexy),_xlpm.finalni, IF(_xlpm.prvni=1, 2, _xlpm.prvni),INDEX(_xlpm.rozsah, _xlpm.finalni))</f>
        <v>1100</v>
      </c>
      <c r="AU7" cm="1">
        <f t="array" aca="1" ref="AU7" ca="1">INDEX($J$3:$J$10001,MATCH(AT7,$J$3:$J$10004,0)-1)</f>
        <v>1000</v>
      </c>
      <c r="AV7">
        <f t="shared" ca="1" si="6"/>
        <v>300</v>
      </c>
      <c r="AW7">
        <f t="shared" ca="1" si="7"/>
        <v>290</v>
      </c>
      <c r="AX7">
        <f t="shared" ca="1" si="8"/>
        <v>10</v>
      </c>
      <c r="AY7">
        <f t="shared" ca="1" si="9"/>
        <v>300</v>
      </c>
      <c r="AZ7">
        <f t="shared" ca="1" si="10"/>
        <v>203</v>
      </c>
      <c r="BA7">
        <f t="shared" ca="1" si="11"/>
        <v>203</v>
      </c>
      <c r="BB7" cm="1">
        <f t="array" aca="1" ref="BB7" ca="1">_xlfn.LET(_xlpm.rozsah, $J$3:$J$10001,_xlpm.podminka, (_xlpm.rozsah&gt;E7)*(ISNUMBER(_xlpm.rozsah)),_xlpm.indexy, IF(_xlpm.podminka, ROW(_xlpm.rozsah)-MIN(ROW(_xlpm.rozsah))+1),_xlpm.prvni, MIN(_xlpm.indexy),_xlpm.finalni, IF(_xlpm.prvni=1, 2, _xlpm.prvni),INDEX(_xlpm.rozsah, _xlpm.finalni))</f>
        <v>1000</v>
      </c>
      <c r="BC7" cm="1">
        <f t="array" aca="1" ref="BC7" ca="1">INDEX($J$3:$J$10001,MATCH(BB7,$J$3:$J$10004,0)-1)</f>
        <v>0</v>
      </c>
      <c r="BD7">
        <f t="shared" ca="1" si="12"/>
        <v>290</v>
      </c>
      <c r="BE7">
        <f t="shared" ca="1" si="13"/>
        <v>0</v>
      </c>
      <c r="BF7">
        <f t="shared" ca="1" si="14"/>
        <v>290</v>
      </c>
      <c r="BG7">
        <f t="shared" ca="1" si="15"/>
        <v>87</v>
      </c>
    </row>
    <row r="8" spans="1:59" ht="15.75" thickTop="1" x14ac:dyDescent="0.25">
      <c r="A8" s="64">
        <v>5</v>
      </c>
      <c r="B8" s="64">
        <v>0</v>
      </c>
      <c r="C8" s="64">
        <v>0</v>
      </c>
      <c r="D8" s="18">
        <v>5</v>
      </c>
      <c r="E8" s="21">
        <f t="shared" ca="1" si="0"/>
        <v>700</v>
      </c>
      <c r="F8" s="22">
        <f t="shared" ca="1" si="1"/>
        <v>0</v>
      </c>
      <c r="G8" s="23">
        <v>5</v>
      </c>
      <c r="H8" s="24">
        <f t="shared" ca="1" si="2"/>
        <v>1000</v>
      </c>
      <c r="I8" s="25">
        <f t="shared" ca="1" si="3"/>
        <v>0</v>
      </c>
      <c r="J8" s="156">
        <v>1100</v>
      </c>
      <c r="K8" s="156">
        <v>300</v>
      </c>
      <c r="L8" s="130">
        <f t="shared" si="16"/>
        <v>34.557519189487721</v>
      </c>
      <c r="N8" s="177" t="s">
        <v>202</v>
      </c>
      <c r="O8" s="178"/>
      <c r="P8" s="181">
        <v>62</v>
      </c>
      <c r="Q8" s="183" t="s">
        <v>10</v>
      </c>
      <c r="R8" s="48" t="s">
        <v>41</v>
      </c>
      <c r="S8" s="27">
        <f ca="1">S9+0.95*(S10-S9)</f>
        <v>2235.4195256922808</v>
      </c>
      <c r="T8" s="13" t="s">
        <v>38</v>
      </c>
      <c r="U8" s="38" t="s">
        <v>42</v>
      </c>
      <c r="V8" s="40">
        <f ca="1">V9+0.95*(V10-V9)</f>
        <v>2231.5021999999999</v>
      </c>
      <c r="W8" s="34" t="s">
        <v>38</v>
      </c>
      <c r="AH8" s="171" t="s">
        <v>79</v>
      </c>
      <c r="AI8" s="172"/>
      <c r="AJ8" s="172"/>
      <c r="AK8" s="172"/>
      <c r="AL8" s="172"/>
      <c r="AM8" s="173"/>
      <c r="AR8">
        <f t="shared" ca="1" si="4"/>
        <v>290</v>
      </c>
      <c r="AS8">
        <f t="shared" ca="1" si="5"/>
        <v>290</v>
      </c>
      <c r="AT8" cm="1">
        <f t="array" aca="1" ref="AT8" ca="1">_xlfn.LET(_xlpm.rozsah, $J$3:$J$10001,_xlpm.podminka, (_xlpm.rozsah&gt;H8)*(ISNUMBER(_xlpm.rozsah)),_xlpm.indexy, IF(_xlpm.podminka, ROW(_xlpm.rozsah)-MIN(ROW(_xlpm.rozsah))+1),_xlpm.prvni, MIN(_xlpm.indexy),_xlpm.finalni, IF(_xlpm.prvni=1, 2, _xlpm.prvni),INDEX(_xlpm.rozsah, _xlpm.finalni))</f>
        <v>1100</v>
      </c>
      <c r="AU8" cm="1">
        <f t="array" aca="1" ref="AU8" ca="1">INDEX($J$3:$J$10001,MATCH(AT8,$J$3:$J$10004,0)-1)</f>
        <v>1000</v>
      </c>
      <c r="AV8">
        <f t="shared" ca="1" si="6"/>
        <v>300</v>
      </c>
      <c r="AW8">
        <f t="shared" ca="1" si="7"/>
        <v>290</v>
      </c>
      <c r="AX8">
        <f t="shared" ca="1" si="8"/>
        <v>10</v>
      </c>
      <c r="AY8">
        <f t="shared" ca="1" si="9"/>
        <v>300</v>
      </c>
      <c r="AZ8">
        <f t="shared" ca="1" si="10"/>
        <v>203</v>
      </c>
      <c r="BA8">
        <f t="shared" ca="1" si="11"/>
        <v>203</v>
      </c>
      <c r="BB8" cm="1">
        <f t="array" aca="1" ref="BB8" ca="1">_xlfn.LET(_xlpm.rozsah, $J$3:$J$10001,_xlpm.podminka, (_xlpm.rozsah&gt;E8)*(ISNUMBER(_xlpm.rozsah)),_xlpm.indexy, IF(_xlpm.podminka, ROW(_xlpm.rozsah)-MIN(ROW(_xlpm.rozsah))+1),_xlpm.prvni, MIN(_xlpm.indexy),_xlpm.finalni, IF(_xlpm.prvni=1, 2, _xlpm.prvni),INDEX(_xlpm.rozsah, _xlpm.finalni))</f>
        <v>1000</v>
      </c>
      <c r="BC8" cm="1">
        <f t="array" aca="1" ref="BC8" ca="1">INDEX($J$3:$J$10001,MATCH(BB8,$J$3:$J$10004,0)-1)</f>
        <v>0</v>
      </c>
      <c r="BD8">
        <f t="shared" ca="1" si="12"/>
        <v>290</v>
      </c>
      <c r="BE8">
        <f t="shared" ca="1" si="13"/>
        <v>0</v>
      </c>
      <c r="BF8">
        <f t="shared" ca="1" si="14"/>
        <v>290</v>
      </c>
      <c r="BG8">
        <f t="shared" ca="1" si="15"/>
        <v>87</v>
      </c>
    </row>
    <row r="9" spans="1:59" ht="15.75" thickBot="1" x14ac:dyDescent="0.3">
      <c r="A9" s="64">
        <v>6</v>
      </c>
      <c r="B9" s="64">
        <v>0</v>
      </c>
      <c r="C9" s="64">
        <v>0</v>
      </c>
      <c r="D9" s="18">
        <v>6</v>
      </c>
      <c r="E9" s="21">
        <f t="shared" ca="1" si="0"/>
        <v>700</v>
      </c>
      <c r="F9" s="22">
        <f t="shared" ca="1" si="1"/>
        <v>0</v>
      </c>
      <c r="G9" s="28">
        <v>6</v>
      </c>
      <c r="H9" s="24">
        <f t="shared" ca="1" si="2"/>
        <v>1000</v>
      </c>
      <c r="I9" s="25">
        <f t="shared" ca="1" si="3"/>
        <v>0</v>
      </c>
      <c r="J9" s="156">
        <v>1200</v>
      </c>
      <c r="K9" s="156">
        <v>320</v>
      </c>
      <c r="L9" s="130">
        <f t="shared" si="16"/>
        <v>40.212385965949352</v>
      </c>
      <c r="N9" s="179"/>
      <c r="O9" s="180"/>
      <c r="P9" s="182"/>
      <c r="Q9" s="184"/>
      <c r="R9" s="48" t="s">
        <v>44</v>
      </c>
      <c r="S9" s="27">
        <f>AI22+((S6-AI18)/(AI19-AI18))*(AI23-AI22)</f>
        <v>1015.0704853773133</v>
      </c>
      <c r="T9" s="13" t="s">
        <v>38</v>
      </c>
      <c r="U9" s="38" t="s">
        <v>46</v>
      </c>
      <c r="V9" s="29">
        <f>AL22+((V6-AL18)/(AL19-AL18))*(AL23-AL22)</f>
        <v>1025.5</v>
      </c>
      <c r="W9" s="34" t="s">
        <v>38</v>
      </c>
      <c r="AH9" s="174"/>
      <c r="AI9" s="175"/>
      <c r="AJ9" s="175"/>
      <c r="AK9" s="175"/>
      <c r="AL9" s="175"/>
      <c r="AM9" s="176"/>
      <c r="AR9">
        <f t="shared" ca="1" si="4"/>
        <v>290</v>
      </c>
      <c r="AS9">
        <f t="shared" ca="1" si="5"/>
        <v>290</v>
      </c>
      <c r="AT9" cm="1">
        <f t="array" aca="1" ref="AT9" ca="1">_xlfn.LET(_xlpm.rozsah, $J$3:$J$10001,_xlpm.podminka, (_xlpm.rozsah&gt;H9)*(ISNUMBER(_xlpm.rozsah)),_xlpm.indexy, IF(_xlpm.podminka, ROW(_xlpm.rozsah)-MIN(ROW(_xlpm.rozsah))+1),_xlpm.prvni, MIN(_xlpm.indexy),_xlpm.finalni, IF(_xlpm.prvni=1, 2, _xlpm.prvni),INDEX(_xlpm.rozsah, _xlpm.finalni))</f>
        <v>1100</v>
      </c>
      <c r="AU9" cm="1">
        <f t="array" aca="1" ref="AU9" ca="1">INDEX($J$3:$J$10001,MATCH(AT9,$J$3:$J$10004,0)-1)</f>
        <v>1000</v>
      </c>
      <c r="AV9">
        <f t="shared" ca="1" si="6"/>
        <v>300</v>
      </c>
      <c r="AW9">
        <f t="shared" ca="1" si="7"/>
        <v>290</v>
      </c>
      <c r="AX9">
        <f t="shared" ca="1" si="8"/>
        <v>10</v>
      </c>
      <c r="AY9">
        <f t="shared" ca="1" si="9"/>
        <v>300</v>
      </c>
      <c r="AZ9">
        <f t="shared" ca="1" si="10"/>
        <v>203</v>
      </c>
      <c r="BA9">
        <f t="shared" ca="1" si="11"/>
        <v>203</v>
      </c>
      <c r="BB9" cm="1">
        <f t="array" aca="1" ref="BB9" ca="1">_xlfn.LET(_xlpm.rozsah, $J$3:$J$10001,_xlpm.podminka, (_xlpm.rozsah&gt;E9)*(ISNUMBER(_xlpm.rozsah)),_xlpm.indexy, IF(_xlpm.podminka, ROW(_xlpm.rozsah)-MIN(ROW(_xlpm.rozsah))+1),_xlpm.prvni, MIN(_xlpm.indexy),_xlpm.finalni, IF(_xlpm.prvni=1, 2, _xlpm.prvni),INDEX(_xlpm.rozsah, _xlpm.finalni))</f>
        <v>1000</v>
      </c>
      <c r="BC9" cm="1">
        <f t="array" aca="1" ref="BC9" ca="1">INDEX($J$3:$J$10001,MATCH(BB9,$J$3:$J$10004,0)-1)</f>
        <v>0</v>
      </c>
      <c r="BD9">
        <f t="shared" ca="1" si="12"/>
        <v>290</v>
      </c>
      <c r="BE9">
        <f t="shared" ca="1" si="13"/>
        <v>0</v>
      </c>
      <c r="BF9">
        <f t="shared" ca="1" si="14"/>
        <v>290</v>
      </c>
      <c r="BG9">
        <f t="shared" ca="1" si="15"/>
        <v>87</v>
      </c>
    </row>
    <row r="10" spans="1:59" ht="15" customHeight="1" thickTop="1" x14ac:dyDescent="0.25">
      <c r="A10" s="64">
        <v>7</v>
      </c>
      <c r="B10" s="64">
        <v>0</v>
      </c>
      <c r="C10" s="64">
        <v>0</v>
      </c>
      <c r="D10" s="18">
        <v>7</v>
      </c>
      <c r="E10" s="21">
        <f t="shared" ca="1" si="0"/>
        <v>700</v>
      </c>
      <c r="F10" s="22">
        <f t="shared" ca="1" si="1"/>
        <v>0</v>
      </c>
      <c r="G10" s="23">
        <v>7</v>
      </c>
      <c r="H10" s="24">
        <f t="shared" ca="1" si="2"/>
        <v>1000</v>
      </c>
      <c r="I10" s="25">
        <f t="shared" ca="1" si="3"/>
        <v>0</v>
      </c>
      <c r="J10" s="156">
        <v>1300</v>
      </c>
      <c r="K10" s="156">
        <v>350</v>
      </c>
      <c r="L10" s="130">
        <f t="shared" si="16"/>
        <v>47.647488579445195</v>
      </c>
      <c r="N10" s="185" t="s">
        <v>204</v>
      </c>
      <c r="O10" s="186"/>
      <c r="P10" s="181">
        <v>300</v>
      </c>
      <c r="Q10" s="189" t="s">
        <v>9</v>
      </c>
      <c r="R10" s="37" t="s">
        <v>45</v>
      </c>
      <c r="S10" s="27">
        <f ca="1">AI24+((S7-AI21)/(AI20-AI21))*(AI25-AI24)</f>
        <v>2299.6484225509635</v>
      </c>
      <c r="T10" s="13" t="s">
        <v>38</v>
      </c>
      <c r="U10" s="38" t="s">
        <v>47</v>
      </c>
      <c r="V10" s="29">
        <f ca="1">(-1)*((((AL25-AL24)*(V7-AL20))/(AL21-AL20)-AL25))</f>
        <v>2294.9760000000001</v>
      </c>
      <c r="W10" s="34" t="s">
        <v>38</v>
      </c>
      <c r="AH10" s="36"/>
      <c r="AI10" s="21"/>
      <c r="AJ10" s="13"/>
      <c r="AK10" s="44"/>
      <c r="AL10" s="25"/>
      <c r="AM10" s="39"/>
      <c r="AR10">
        <f t="shared" ca="1" si="4"/>
        <v>290</v>
      </c>
      <c r="AS10">
        <f t="shared" ca="1" si="5"/>
        <v>290</v>
      </c>
      <c r="AT10" cm="1">
        <f t="array" aca="1" ref="AT10" ca="1">_xlfn.LET(_xlpm.rozsah, $J$3:$J$10001,_xlpm.podminka, (_xlpm.rozsah&gt;H10)*(ISNUMBER(_xlpm.rozsah)),_xlpm.indexy, IF(_xlpm.podminka, ROW(_xlpm.rozsah)-MIN(ROW(_xlpm.rozsah))+1),_xlpm.prvni, MIN(_xlpm.indexy),_xlpm.finalni, IF(_xlpm.prvni=1, 2, _xlpm.prvni),INDEX(_xlpm.rozsah, _xlpm.finalni))</f>
        <v>1100</v>
      </c>
      <c r="AU10" cm="1">
        <f t="array" aca="1" ref="AU10" ca="1">INDEX($J$3:$J$10001,MATCH(AT10,$J$3:$J$10004,0)-1)</f>
        <v>1000</v>
      </c>
      <c r="AV10">
        <f t="shared" ca="1" si="6"/>
        <v>300</v>
      </c>
      <c r="AW10">
        <f t="shared" ca="1" si="7"/>
        <v>290</v>
      </c>
      <c r="AX10">
        <f t="shared" ca="1" si="8"/>
        <v>10</v>
      </c>
      <c r="AY10">
        <f t="shared" ca="1" si="9"/>
        <v>300</v>
      </c>
      <c r="AZ10">
        <f t="shared" ca="1" si="10"/>
        <v>203</v>
      </c>
      <c r="BA10">
        <f t="shared" ca="1" si="11"/>
        <v>203</v>
      </c>
      <c r="BB10" cm="1">
        <f t="array" aca="1" ref="BB10" ca="1">_xlfn.LET(_xlpm.rozsah, $J$3:$J$10001,_xlpm.podminka, (_xlpm.rozsah&gt;E10)*(ISNUMBER(_xlpm.rozsah)),_xlpm.indexy, IF(_xlpm.podminka, ROW(_xlpm.rozsah)-MIN(ROW(_xlpm.rozsah))+1),_xlpm.prvni, MIN(_xlpm.indexy),_xlpm.finalni, IF(_xlpm.prvni=1, 2, _xlpm.prvni),INDEX(_xlpm.rozsah, _xlpm.finalni))</f>
        <v>1000</v>
      </c>
      <c r="BC10" cm="1">
        <f t="array" aca="1" ref="BC10" ca="1">INDEX($J$3:$J$10001,MATCH(BB10,$J$3:$J$10004,0)-1)</f>
        <v>0</v>
      </c>
      <c r="BD10">
        <f t="shared" ca="1" si="12"/>
        <v>290</v>
      </c>
      <c r="BE10">
        <f t="shared" ca="1" si="13"/>
        <v>0</v>
      </c>
      <c r="BF10">
        <f t="shared" ca="1" si="14"/>
        <v>290</v>
      </c>
      <c r="BG10">
        <f t="shared" ca="1" si="15"/>
        <v>87</v>
      </c>
    </row>
    <row r="11" spans="1:59" ht="15" customHeight="1" thickBot="1" x14ac:dyDescent="0.3">
      <c r="A11" s="64">
        <v>8</v>
      </c>
      <c r="B11" s="64">
        <v>0</v>
      </c>
      <c r="C11" s="64">
        <v>0</v>
      </c>
      <c r="D11" s="18">
        <v>8</v>
      </c>
      <c r="E11" s="21">
        <f t="shared" ca="1" si="0"/>
        <v>700</v>
      </c>
      <c r="F11" s="22">
        <f t="shared" ca="1" si="1"/>
        <v>0</v>
      </c>
      <c r="G11" s="28">
        <v>8</v>
      </c>
      <c r="H11" s="24">
        <f t="shared" ca="1" si="2"/>
        <v>1000</v>
      </c>
      <c r="I11" s="25">
        <f t="shared" ca="1" si="3"/>
        <v>0</v>
      </c>
      <c r="J11" s="156">
        <v>1400</v>
      </c>
      <c r="K11" s="156">
        <v>360</v>
      </c>
      <c r="L11" s="130">
        <f t="shared" si="16"/>
        <v>52.778756580308524</v>
      </c>
      <c r="N11" s="187"/>
      <c r="O11" s="188"/>
      <c r="P11" s="182"/>
      <c r="Q11" s="190"/>
      <c r="R11" s="104" t="s">
        <v>11</v>
      </c>
      <c r="S11" s="105">
        <f>MIN(J3:J10000,P6)</f>
        <v>700</v>
      </c>
      <c r="T11" s="13" t="s">
        <v>38</v>
      </c>
      <c r="U11" s="76" t="s">
        <v>11</v>
      </c>
      <c r="V11" s="77">
        <f>MIN(J3:J10000)</f>
        <v>1000</v>
      </c>
      <c r="W11" s="34" t="s">
        <v>38</v>
      </c>
      <c r="AG11" s="2"/>
      <c r="AH11" s="37"/>
      <c r="AI11" s="26"/>
      <c r="AJ11" s="13"/>
      <c r="AK11" s="38"/>
      <c r="AL11" s="30"/>
      <c r="AM11" s="39"/>
      <c r="AR11">
        <f t="shared" ca="1" si="4"/>
        <v>290</v>
      </c>
      <c r="AS11">
        <f t="shared" ca="1" si="5"/>
        <v>290</v>
      </c>
      <c r="AT11" cm="1">
        <f t="array" aca="1" ref="AT11" ca="1">_xlfn.LET(_xlpm.rozsah, $J$3:$J$10001,_xlpm.podminka, (_xlpm.rozsah&gt;H11)*(ISNUMBER(_xlpm.rozsah)),_xlpm.indexy, IF(_xlpm.podminka, ROW(_xlpm.rozsah)-MIN(ROW(_xlpm.rozsah))+1),_xlpm.prvni, MIN(_xlpm.indexy),_xlpm.finalni, IF(_xlpm.prvni=1, 2, _xlpm.prvni),INDEX(_xlpm.rozsah, _xlpm.finalni))</f>
        <v>1100</v>
      </c>
      <c r="AU11" cm="1">
        <f t="array" aca="1" ref="AU11" ca="1">INDEX($J$3:$J$10001,MATCH(AT11,$J$3:$J$10004,0)-1)</f>
        <v>1000</v>
      </c>
      <c r="AV11">
        <f t="shared" ca="1" si="6"/>
        <v>300</v>
      </c>
      <c r="AW11">
        <f t="shared" ca="1" si="7"/>
        <v>290</v>
      </c>
      <c r="AX11">
        <f t="shared" ca="1" si="8"/>
        <v>10</v>
      </c>
      <c r="AY11">
        <f t="shared" ca="1" si="9"/>
        <v>300</v>
      </c>
      <c r="AZ11">
        <f t="shared" ca="1" si="10"/>
        <v>203</v>
      </c>
      <c r="BA11">
        <f t="shared" ca="1" si="11"/>
        <v>203</v>
      </c>
      <c r="BB11" cm="1">
        <f t="array" aca="1" ref="BB11" ca="1">_xlfn.LET(_xlpm.rozsah, $J$3:$J$10001,_xlpm.podminka, (_xlpm.rozsah&gt;E11)*(ISNUMBER(_xlpm.rozsah)),_xlpm.indexy, IF(_xlpm.podminka, ROW(_xlpm.rozsah)-MIN(ROW(_xlpm.rozsah))+1),_xlpm.prvni, MIN(_xlpm.indexy),_xlpm.finalni, IF(_xlpm.prvni=1, 2, _xlpm.prvni),INDEX(_xlpm.rozsah, _xlpm.finalni))</f>
        <v>1000</v>
      </c>
      <c r="BC11" cm="1">
        <f t="array" aca="1" ref="BC11" ca="1">INDEX($J$3:$J$10001,MATCH(BB11,$J$3:$J$10004,0)-1)</f>
        <v>0</v>
      </c>
      <c r="BD11">
        <f t="shared" ca="1" si="12"/>
        <v>290</v>
      </c>
      <c r="BE11">
        <f t="shared" ca="1" si="13"/>
        <v>0</v>
      </c>
      <c r="BF11">
        <f t="shared" ca="1" si="14"/>
        <v>290</v>
      </c>
      <c r="BG11">
        <f t="shared" ca="1" si="15"/>
        <v>87</v>
      </c>
    </row>
    <row r="12" spans="1:59" ht="15" customHeight="1" thickTop="1" x14ac:dyDescent="0.25">
      <c r="A12" s="64">
        <v>9</v>
      </c>
      <c r="B12" s="64">
        <v>0</v>
      </c>
      <c r="C12" s="64">
        <v>0</v>
      </c>
      <c r="D12" s="18">
        <v>9</v>
      </c>
      <c r="E12" s="21">
        <f t="shared" ca="1" si="0"/>
        <v>700</v>
      </c>
      <c r="F12" s="22">
        <f t="shared" ca="1" si="1"/>
        <v>0</v>
      </c>
      <c r="G12" s="23">
        <v>9</v>
      </c>
      <c r="H12" s="24">
        <f t="shared" ca="1" si="2"/>
        <v>1000</v>
      </c>
      <c r="I12" s="25">
        <f t="shared" ca="1" si="3"/>
        <v>0</v>
      </c>
      <c r="J12" s="156">
        <v>1500</v>
      </c>
      <c r="K12" s="156">
        <v>360</v>
      </c>
      <c r="L12" s="130">
        <f t="shared" si="16"/>
        <v>56.548667764616283</v>
      </c>
      <c r="N12" s="191" t="s">
        <v>201</v>
      </c>
      <c r="O12" s="192"/>
      <c r="P12" s="181">
        <v>1900</v>
      </c>
      <c r="Q12" s="183" t="s">
        <v>38</v>
      </c>
      <c r="R12" s="13" t="s">
        <v>37</v>
      </c>
      <c r="S12" s="27">
        <f>P8</f>
        <v>62</v>
      </c>
      <c r="T12" s="13" t="s">
        <v>10</v>
      </c>
      <c r="U12" s="39" t="s">
        <v>37</v>
      </c>
      <c r="V12" s="29">
        <f>MAX(L1:L10000)</f>
        <v>62.873740973843731</v>
      </c>
      <c r="W12" s="39" t="s">
        <v>10</v>
      </c>
      <c r="AG12" s="2"/>
      <c r="AH12" s="37" t="s">
        <v>77</v>
      </c>
      <c r="AI12" s="26" cm="1">
        <f t="array" aca="1" ref="AI12" ca="1">IF(ISERROR(MATCH(AI13,L1:L10000,0)), 0, INDEX(L:L, MATCH(AI13,L1:L10000,0)+1))</f>
        <v>43.353978619539149</v>
      </c>
      <c r="AJ12" s="13" t="s">
        <v>10</v>
      </c>
      <c r="AK12" s="38" t="s">
        <v>80</v>
      </c>
      <c r="AL12" s="30" cm="1">
        <f t="array" aca="1" ref="AL12" ca="1">IF(ISERROR(MATCH(AL13,L1:L10000,0)), 0, INDEX(L1:L10000, MATCH(AL13,L1:L10000,0)+1))</f>
        <v>43.353978619539149</v>
      </c>
      <c r="AM12" s="39" t="s">
        <v>10</v>
      </c>
      <c r="AR12">
        <f t="shared" ca="1" si="4"/>
        <v>290</v>
      </c>
      <c r="AS12">
        <f t="shared" ca="1" si="5"/>
        <v>290</v>
      </c>
      <c r="AT12" cm="1">
        <f t="array" aca="1" ref="AT12" ca="1">_xlfn.LET(_xlpm.rozsah, $J$3:$J$10001,_xlpm.podminka, (_xlpm.rozsah&gt;H12)*(ISNUMBER(_xlpm.rozsah)),_xlpm.indexy, IF(_xlpm.podminka, ROW(_xlpm.rozsah)-MIN(ROW(_xlpm.rozsah))+1),_xlpm.prvni, MIN(_xlpm.indexy),_xlpm.finalni, IF(_xlpm.prvni=1, 2, _xlpm.prvni),INDEX(_xlpm.rozsah, _xlpm.finalni))</f>
        <v>1100</v>
      </c>
      <c r="AU12" cm="1">
        <f t="array" aca="1" ref="AU12" ca="1">INDEX($J$3:$J$10001,MATCH(AT12,$J$3:$J$10004,0)-1)</f>
        <v>1000</v>
      </c>
      <c r="AV12">
        <f t="shared" ca="1" si="6"/>
        <v>300</v>
      </c>
      <c r="AW12">
        <f t="shared" ca="1" si="7"/>
        <v>290</v>
      </c>
      <c r="AX12">
        <f t="shared" ca="1" si="8"/>
        <v>10</v>
      </c>
      <c r="AY12">
        <f t="shared" ca="1" si="9"/>
        <v>300</v>
      </c>
      <c r="AZ12">
        <f t="shared" ca="1" si="10"/>
        <v>203</v>
      </c>
      <c r="BA12">
        <f t="shared" ca="1" si="11"/>
        <v>203</v>
      </c>
      <c r="BB12" cm="1">
        <f t="array" aca="1" ref="BB12" ca="1">_xlfn.LET(_xlpm.rozsah, $J$3:$J$10001,_xlpm.podminka, (_xlpm.rozsah&gt;E12)*(ISNUMBER(_xlpm.rozsah)),_xlpm.indexy, IF(_xlpm.podminka, ROW(_xlpm.rozsah)-MIN(ROW(_xlpm.rozsah))+1),_xlpm.prvni, MIN(_xlpm.indexy),_xlpm.finalni, IF(_xlpm.prvni=1, 2, _xlpm.prvni),INDEX(_xlpm.rozsah, _xlpm.finalni))</f>
        <v>1000</v>
      </c>
      <c r="BC12" cm="1">
        <f t="array" aca="1" ref="BC12" ca="1">INDEX($J$3:$J$10001,MATCH(BB12,$J$3:$J$10004,0)-1)</f>
        <v>0</v>
      </c>
      <c r="BD12">
        <f t="shared" ca="1" si="12"/>
        <v>290</v>
      </c>
      <c r="BE12">
        <f t="shared" ca="1" si="13"/>
        <v>0</v>
      </c>
      <c r="BF12">
        <f t="shared" ca="1" si="14"/>
        <v>290</v>
      </c>
      <c r="BG12">
        <f t="shared" ca="1" si="15"/>
        <v>87</v>
      </c>
    </row>
    <row r="13" spans="1:59" ht="15.75" customHeight="1" thickBot="1" x14ac:dyDescent="0.3">
      <c r="A13" s="64">
        <v>10</v>
      </c>
      <c r="B13" s="64">
        <v>0</v>
      </c>
      <c r="C13" s="64">
        <v>0</v>
      </c>
      <c r="D13" s="18">
        <v>10</v>
      </c>
      <c r="E13" s="21">
        <f t="shared" ca="1" si="0"/>
        <v>700</v>
      </c>
      <c r="F13" s="22">
        <f t="shared" ca="1" si="1"/>
        <v>0</v>
      </c>
      <c r="G13" s="28">
        <v>10</v>
      </c>
      <c r="H13" s="24">
        <f t="shared" ca="1" si="2"/>
        <v>1000</v>
      </c>
      <c r="I13" s="25">
        <f t="shared" ca="1" si="3"/>
        <v>0</v>
      </c>
      <c r="J13" s="156">
        <v>1600</v>
      </c>
      <c r="K13" s="156">
        <v>358</v>
      </c>
      <c r="L13" s="130">
        <f t="shared" si="16"/>
        <v>59.983475732541116</v>
      </c>
      <c r="N13" s="193"/>
      <c r="O13" s="194"/>
      <c r="P13" s="182"/>
      <c r="Q13" s="184"/>
      <c r="R13" s="131" t="s">
        <v>56</v>
      </c>
      <c r="S13" s="132">
        <f>MAX(K1:K10000)</f>
        <v>360</v>
      </c>
      <c r="T13" s="33" t="s">
        <v>9</v>
      </c>
      <c r="U13" s="133" t="s">
        <v>56</v>
      </c>
      <c r="V13" s="134">
        <f>MAX(K1:K10000)</f>
        <v>360</v>
      </c>
      <c r="W13" s="34" t="s">
        <v>9</v>
      </c>
      <c r="X13" s="3"/>
      <c r="AH13" s="37" t="s">
        <v>76</v>
      </c>
      <c r="AI13" s="26" cm="1">
        <f t="array" aca="1" ref="AI13" ca="1">_xlfn.LET(  _xlpm.rozsah, L3:L1000,  _xlpm.hledana, S7,  _xlpm.ukoncovaci, V12,  _xlpm.radky, _xlfn._xlws.FILTER(ROW(_xlpm.rozsah), ISNUMBER(_xlpm.rozsah)),  _xlpm.hodnoty, _xlfn._xlws.FILTER(_xlpm.rozsah, ISNUMBER(_xlpm.rozsah)),  _xlpm.otocene, INDEX(_xlpm.hodnoty, COUNT(_xlpm.hodnoty)+1-ROW(INDIRECT("1:"&amp;COUNT(_xlpm.hodnoty)))),  _xlpm.konec, _xlfn.XMATCH(_xlpm.ukoncovaci, _xlpm.otocene, 0, 1),  _xlpm.analyzovane, INDEX(_xlpm.otocene, _xlfn.SEQUENCE(_xlpm.konec-1)),  _xlpm.podminka, _xlpm.analyzovane &gt; _xlpm.hledana,  _xlpm.index, _xlfn.XMATCH(1, _xlpm.podminka*1, 0),  _xlpm.prvniCiselny, 1,  IF(OR(ISERROR(_xlpm.index), _xlpm.index=_xlpm.prvniCiselny), 0, INDEX(_xlpm.analyzovane, _xlpm.index)))</f>
        <v>56.443948009496623</v>
      </c>
      <c r="AJ13" s="13" t="s">
        <v>10</v>
      </c>
      <c r="AK13" s="38" t="s">
        <v>81</v>
      </c>
      <c r="AL13" s="30" cm="1">
        <f t="array" aca="1" ref="AL13" ca="1">_xlfn.LET(  _xlpm.rozsah, L3:L1000,  _xlpm.hledana, V7,  _xlpm.ukoncovaci, V12,  _xlpm.radky, _xlfn._xlws.FILTER(ROW(_xlpm.rozsah), ISNUMBER(_xlpm.rozsah)),  _xlpm.hodnoty, _xlfn._xlws.FILTER(_xlpm.rozsah, ISNUMBER(_xlpm.rozsah)),  _xlpm.otocene, INDEX(_xlpm.hodnoty, COUNT(_xlpm.hodnoty)+1-ROW(INDIRECT("1:"&amp;COUNT(_xlpm.hodnoty)))),  _xlpm.konec, _xlfn.XMATCH(_xlpm.ukoncovaci, _xlpm.otocene, 0, 1),  _xlpm.analyzovane, INDEX(_xlpm.otocene, _xlfn.SEQUENCE(_xlpm.konec-1)),  _xlpm.podminka, _xlpm.analyzovane &gt; _xlpm.hledana,  _xlpm.index, _xlfn.XMATCH(1, _xlpm.podminka*1, 0),  _xlpm.prvniCiselny, 1,  IF(OR(ISERROR(_xlpm.index), _xlpm.index=_xlpm.prvniCiselny), 0, INDEX(_xlpm.analyzovane, _xlpm.index))
)</f>
        <v>56.443948009496623</v>
      </c>
      <c r="AM13" s="39" t="s">
        <v>10</v>
      </c>
      <c r="AR13">
        <f t="shared" ca="1" si="4"/>
        <v>290</v>
      </c>
      <c r="AS13">
        <f t="shared" ca="1" si="5"/>
        <v>290</v>
      </c>
      <c r="AT13" cm="1">
        <f t="array" aca="1" ref="AT13" ca="1">_xlfn.LET(_xlpm.rozsah, $J$3:$J$10001,_xlpm.podminka, (_xlpm.rozsah&gt;H13)*(ISNUMBER(_xlpm.rozsah)),_xlpm.indexy, IF(_xlpm.podminka, ROW(_xlpm.rozsah)-MIN(ROW(_xlpm.rozsah))+1),_xlpm.prvni, MIN(_xlpm.indexy),_xlpm.finalni, IF(_xlpm.prvni=1, 2, _xlpm.prvni),INDEX(_xlpm.rozsah, _xlpm.finalni))</f>
        <v>1100</v>
      </c>
      <c r="AU13" cm="1">
        <f t="array" aca="1" ref="AU13" ca="1">INDEX($J$3:$J$10001,MATCH(AT13,$J$3:$J$10004,0)-1)</f>
        <v>1000</v>
      </c>
      <c r="AV13">
        <f t="shared" ca="1" si="6"/>
        <v>300</v>
      </c>
      <c r="AW13">
        <f t="shared" ca="1" si="7"/>
        <v>290</v>
      </c>
      <c r="AX13">
        <f t="shared" ca="1" si="8"/>
        <v>10</v>
      </c>
      <c r="AY13">
        <f t="shared" ca="1" si="9"/>
        <v>300</v>
      </c>
      <c r="AZ13">
        <f t="shared" ca="1" si="10"/>
        <v>203</v>
      </c>
      <c r="BA13">
        <f t="shared" ca="1" si="11"/>
        <v>203</v>
      </c>
      <c r="BB13" cm="1">
        <f t="array" aca="1" ref="BB13" ca="1">_xlfn.LET(_xlpm.rozsah, $J$3:$J$10001,_xlpm.podminka, (_xlpm.rozsah&gt;E13)*(ISNUMBER(_xlpm.rozsah)),_xlpm.indexy, IF(_xlpm.podminka, ROW(_xlpm.rozsah)-MIN(ROW(_xlpm.rozsah))+1),_xlpm.prvni, MIN(_xlpm.indexy),_xlpm.finalni, IF(_xlpm.prvni=1, 2, _xlpm.prvni),INDEX(_xlpm.rozsah, _xlpm.finalni))</f>
        <v>1000</v>
      </c>
      <c r="BC13" cm="1">
        <f t="array" aca="1" ref="BC13" ca="1">INDEX($J$3:$J$10001,MATCH(BB13,$J$3:$J$10004,0)-1)</f>
        <v>0</v>
      </c>
      <c r="BD13">
        <f t="shared" ca="1" si="12"/>
        <v>290</v>
      </c>
      <c r="BE13">
        <f t="shared" ca="1" si="13"/>
        <v>0</v>
      </c>
      <c r="BF13">
        <f t="shared" ca="1" si="14"/>
        <v>290</v>
      </c>
      <c r="BG13">
        <f t="shared" ca="1" si="15"/>
        <v>87</v>
      </c>
    </row>
    <row r="14" spans="1:59" ht="15.75" customHeight="1" thickTop="1" x14ac:dyDescent="0.25">
      <c r="A14" s="64">
        <v>11</v>
      </c>
      <c r="B14" s="64">
        <v>0</v>
      </c>
      <c r="C14" s="64">
        <v>0</v>
      </c>
      <c r="D14" s="18">
        <v>11</v>
      </c>
      <c r="E14" s="21">
        <f t="shared" ca="1" si="0"/>
        <v>700</v>
      </c>
      <c r="F14" s="22">
        <f t="shared" ca="1" si="1"/>
        <v>0</v>
      </c>
      <c r="G14" s="23">
        <v>11</v>
      </c>
      <c r="H14" s="24">
        <f t="shared" ca="1" si="2"/>
        <v>1000</v>
      </c>
      <c r="I14" s="25">
        <f t="shared" ca="1" si="3"/>
        <v>0</v>
      </c>
      <c r="J14" s="156">
        <v>1700</v>
      </c>
      <c r="K14" s="156">
        <v>350</v>
      </c>
      <c r="L14" s="130">
        <f t="shared" si="16"/>
        <v>62.308254296197561</v>
      </c>
      <c r="X14" s="3"/>
      <c r="AH14" s="37"/>
      <c r="AI14" s="26"/>
      <c r="AJ14" s="13"/>
      <c r="AK14" s="38"/>
      <c r="AL14" s="30"/>
      <c r="AM14" s="34"/>
      <c r="AR14">
        <f t="shared" ca="1" si="4"/>
        <v>290</v>
      </c>
      <c r="AS14">
        <f t="shared" ca="1" si="5"/>
        <v>290</v>
      </c>
      <c r="AT14" cm="1">
        <f t="array" aca="1" ref="AT14" ca="1">_xlfn.LET(_xlpm.rozsah, $J$3:$J$10001,_xlpm.podminka, (_xlpm.rozsah&gt;H14)*(ISNUMBER(_xlpm.rozsah)),_xlpm.indexy, IF(_xlpm.podminka, ROW(_xlpm.rozsah)-MIN(ROW(_xlpm.rozsah))+1),_xlpm.prvni, MIN(_xlpm.indexy),_xlpm.finalni, IF(_xlpm.prvni=1, 2, _xlpm.prvni),INDEX(_xlpm.rozsah, _xlpm.finalni))</f>
        <v>1100</v>
      </c>
      <c r="AU14" cm="1">
        <f t="array" aca="1" ref="AU14" ca="1">INDEX($J$3:$J$10001,MATCH(AT14,$J$3:$J$10004,0)-1)</f>
        <v>1000</v>
      </c>
      <c r="AV14">
        <f t="shared" ca="1" si="6"/>
        <v>300</v>
      </c>
      <c r="AW14">
        <f t="shared" ca="1" si="7"/>
        <v>290</v>
      </c>
      <c r="AX14">
        <f t="shared" ca="1" si="8"/>
        <v>10</v>
      </c>
      <c r="AY14">
        <f t="shared" ca="1" si="9"/>
        <v>300</v>
      </c>
      <c r="AZ14">
        <f t="shared" ca="1" si="10"/>
        <v>203</v>
      </c>
      <c r="BA14">
        <f t="shared" ca="1" si="11"/>
        <v>203</v>
      </c>
      <c r="BB14" cm="1">
        <f t="array" aca="1" ref="BB14" ca="1">_xlfn.LET(_xlpm.rozsah, $J$3:$J$10001,_xlpm.podminka, (_xlpm.rozsah&gt;E14)*(ISNUMBER(_xlpm.rozsah)),_xlpm.indexy, IF(_xlpm.podminka, ROW(_xlpm.rozsah)-MIN(ROW(_xlpm.rozsah))+1),_xlpm.prvni, MIN(_xlpm.indexy),_xlpm.finalni, IF(_xlpm.prvni=1, 2, _xlpm.prvni),INDEX(_xlpm.rozsah, _xlpm.finalni))</f>
        <v>1000</v>
      </c>
      <c r="BC14" cm="1">
        <f t="array" aca="1" ref="BC14" ca="1">INDEX($J$3:$J$10001,MATCH(BB14,$J$3:$J$10004,0)-1)</f>
        <v>0</v>
      </c>
      <c r="BD14">
        <f t="shared" ca="1" si="12"/>
        <v>290</v>
      </c>
      <c r="BE14">
        <f t="shared" ca="1" si="13"/>
        <v>0</v>
      </c>
      <c r="BF14">
        <f t="shared" ca="1" si="14"/>
        <v>290</v>
      </c>
      <c r="BG14">
        <f t="shared" ca="1" si="15"/>
        <v>87</v>
      </c>
    </row>
    <row r="15" spans="1:59" ht="15.75" customHeight="1" x14ac:dyDescent="0.25">
      <c r="A15" s="64">
        <v>12</v>
      </c>
      <c r="B15" s="64">
        <v>0</v>
      </c>
      <c r="C15" s="64">
        <v>0</v>
      </c>
      <c r="D15" s="18">
        <v>12</v>
      </c>
      <c r="E15" s="21">
        <f t="shared" ca="1" si="0"/>
        <v>700</v>
      </c>
      <c r="F15" s="22">
        <f t="shared" ca="1" si="1"/>
        <v>0</v>
      </c>
      <c r="G15" s="28">
        <v>12</v>
      </c>
      <c r="H15" s="24">
        <f t="shared" ca="1" si="2"/>
        <v>1000</v>
      </c>
      <c r="I15" s="25">
        <f t="shared" ca="1" si="3"/>
        <v>0</v>
      </c>
      <c r="J15" s="156">
        <v>1800</v>
      </c>
      <c r="K15" s="156">
        <v>333</v>
      </c>
      <c r="L15" s="130">
        <f t="shared" si="16"/>
        <v>62.76902121872407</v>
      </c>
      <c r="AH15" s="37"/>
      <c r="AI15" s="26"/>
      <c r="AJ15" s="13"/>
      <c r="AK15" s="38"/>
      <c r="AL15" s="30"/>
      <c r="AM15" s="34"/>
      <c r="AR15">
        <f t="shared" ca="1" si="4"/>
        <v>290</v>
      </c>
      <c r="AS15">
        <f t="shared" ca="1" si="5"/>
        <v>290</v>
      </c>
      <c r="AT15" cm="1">
        <f t="array" aca="1" ref="AT15" ca="1">_xlfn.LET(_xlpm.rozsah, $J$3:$J$10001,_xlpm.podminka, (_xlpm.rozsah&gt;H15)*(ISNUMBER(_xlpm.rozsah)),_xlpm.indexy, IF(_xlpm.podminka, ROW(_xlpm.rozsah)-MIN(ROW(_xlpm.rozsah))+1),_xlpm.prvni, MIN(_xlpm.indexy),_xlpm.finalni, IF(_xlpm.prvni=1, 2, _xlpm.prvni),INDEX(_xlpm.rozsah, _xlpm.finalni))</f>
        <v>1100</v>
      </c>
      <c r="AU15" cm="1">
        <f t="array" aca="1" ref="AU15" ca="1">INDEX($J$3:$J$10001,MATCH(AT15,$J$3:$J$10004,0)-1)</f>
        <v>1000</v>
      </c>
      <c r="AV15">
        <f t="shared" ca="1" si="6"/>
        <v>300</v>
      </c>
      <c r="AW15">
        <f t="shared" ca="1" si="7"/>
        <v>290</v>
      </c>
      <c r="AX15">
        <f t="shared" ca="1" si="8"/>
        <v>10</v>
      </c>
      <c r="AY15">
        <f t="shared" ca="1" si="9"/>
        <v>300</v>
      </c>
      <c r="AZ15">
        <f t="shared" ca="1" si="10"/>
        <v>203</v>
      </c>
      <c r="BA15">
        <f t="shared" ca="1" si="11"/>
        <v>203</v>
      </c>
      <c r="BB15" cm="1">
        <f t="array" aca="1" ref="BB15" ca="1">_xlfn.LET(_xlpm.rozsah, $J$3:$J$10001,_xlpm.podminka, (_xlpm.rozsah&gt;E15)*(ISNUMBER(_xlpm.rozsah)),_xlpm.indexy, IF(_xlpm.podminka, ROW(_xlpm.rozsah)-MIN(ROW(_xlpm.rozsah))+1),_xlpm.prvni, MIN(_xlpm.indexy),_xlpm.finalni, IF(_xlpm.prvni=1, 2, _xlpm.prvni),INDEX(_xlpm.rozsah, _xlpm.finalni))</f>
        <v>1000</v>
      </c>
      <c r="BC15" cm="1">
        <f t="array" aca="1" ref="BC15" ca="1">INDEX($J$3:$J$10001,MATCH(BB15,$J$3:$J$10004,0)-1)</f>
        <v>0</v>
      </c>
      <c r="BD15">
        <f t="shared" ca="1" si="12"/>
        <v>290</v>
      </c>
      <c r="BE15">
        <f t="shared" ca="1" si="13"/>
        <v>0</v>
      </c>
      <c r="BF15">
        <f t="shared" ca="1" si="14"/>
        <v>290</v>
      </c>
      <c r="BG15">
        <f t="shared" ca="1" si="15"/>
        <v>87</v>
      </c>
    </row>
    <row r="16" spans="1:59" x14ac:dyDescent="0.25">
      <c r="A16" s="64">
        <v>13</v>
      </c>
      <c r="B16" s="64">
        <v>0</v>
      </c>
      <c r="C16" s="64">
        <v>0</v>
      </c>
      <c r="D16" s="18">
        <v>13</v>
      </c>
      <c r="E16" s="21">
        <f t="shared" ca="1" si="0"/>
        <v>700</v>
      </c>
      <c r="F16" s="22">
        <f t="shared" ca="1" si="1"/>
        <v>0</v>
      </c>
      <c r="G16" s="23">
        <v>13</v>
      </c>
      <c r="H16" s="24">
        <f t="shared" ca="1" si="2"/>
        <v>1000</v>
      </c>
      <c r="I16" s="25">
        <f t="shared" ca="1" si="3"/>
        <v>0</v>
      </c>
      <c r="J16" s="156">
        <v>1900</v>
      </c>
      <c r="K16" s="156">
        <v>316</v>
      </c>
      <c r="L16" s="130">
        <f t="shared" si="16"/>
        <v>62.873740973843731</v>
      </c>
      <c r="AH16" s="37" t="s">
        <v>82</v>
      </c>
      <c r="AI16" s="26">
        <f ca="1">IF(ISERROR(MATCH(AI13,L1:L10000,0)), 0, INDEX(J1:J10000, MATCH(AI13,L1:L10000,0)))</f>
        <v>2200</v>
      </c>
      <c r="AJ16" s="13" t="s">
        <v>38</v>
      </c>
      <c r="AK16" s="38" t="s">
        <v>84</v>
      </c>
      <c r="AL16" s="30">
        <f ca="1">IF(ISERROR(MATCH(AL13,L1:L10000,0)), 0, INDEX(J1:J10000, MATCH(AL13,L1:L10000,0)))</f>
        <v>2200</v>
      </c>
      <c r="AM16" s="34" t="s">
        <v>38</v>
      </c>
      <c r="AR16">
        <f t="shared" ca="1" si="4"/>
        <v>290</v>
      </c>
      <c r="AS16">
        <f t="shared" ca="1" si="5"/>
        <v>290</v>
      </c>
      <c r="AT16" cm="1">
        <f t="array" aca="1" ref="AT16" ca="1">_xlfn.LET(_xlpm.rozsah, $J$3:$J$10001,_xlpm.podminka, (_xlpm.rozsah&gt;H16)*(ISNUMBER(_xlpm.rozsah)),_xlpm.indexy, IF(_xlpm.podminka, ROW(_xlpm.rozsah)-MIN(ROW(_xlpm.rozsah))+1),_xlpm.prvni, MIN(_xlpm.indexy),_xlpm.finalni, IF(_xlpm.prvni=1, 2, _xlpm.prvni),INDEX(_xlpm.rozsah, _xlpm.finalni))</f>
        <v>1100</v>
      </c>
      <c r="AU16" cm="1">
        <f t="array" aca="1" ref="AU16" ca="1">INDEX($J$3:$J$10001,MATCH(AT16,$J$3:$J$10004,0)-1)</f>
        <v>1000</v>
      </c>
      <c r="AV16">
        <f t="shared" ca="1" si="6"/>
        <v>300</v>
      </c>
      <c r="AW16">
        <f t="shared" ca="1" si="7"/>
        <v>290</v>
      </c>
      <c r="AX16">
        <f t="shared" ca="1" si="8"/>
        <v>10</v>
      </c>
      <c r="AY16">
        <f t="shared" ca="1" si="9"/>
        <v>300</v>
      </c>
      <c r="AZ16">
        <f t="shared" ca="1" si="10"/>
        <v>203</v>
      </c>
      <c r="BA16">
        <f t="shared" ca="1" si="11"/>
        <v>203</v>
      </c>
      <c r="BB16" cm="1">
        <f t="array" aca="1" ref="BB16" ca="1">_xlfn.LET(_xlpm.rozsah, $J$3:$J$10001,_xlpm.podminka, (_xlpm.rozsah&gt;E16)*(ISNUMBER(_xlpm.rozsah)),_xlpm.indexy, IF(_xlpm.podminka, ROW(_xlpm.rozsah)-MIN(ROW(_xlpm.rozsah))+1),_xlpm.prvni, MIN(_xlpm.indexy),_xlpm.finalni, IF(_xlpm.prvni=1, 2, _xlpm.prvni),INDEX(_xlpm.rozsah, _xlpm.finalni))</f>
        <v>1000</v>
      </c>
      <c r="BC16" cm="1">
        <f t="array" aca="1" ref="BC16" ca="1">INDEX($J$3:$J$10001,MATCH(BB16,$J$3:$J$10004,0)-1)</f>
        <v>0</v>
      </c>
      <c r="BD16">
        <f t="shared" ca="1" si="12"/>
        <v>290</v>
      </c>
      <c r="BE16">
        <f t="shared" ca="1" si="13"/>
        <v>0</v>
      </c>
      <c r="BF16">
        <f t="shared" ca="1" si="14"/>
        <v>290</v>
      </c>
      <c r="BG16">
        <f t="shared" ca="1" si="15"/>
        <v>87</v>
      </c>
    </row>
    <row r="17" spans="1:59" x14ac:dyDescent="0.25">
      <c r="A17" s="64">
        <v>14</v>
      </c>
      <c r="B17" s="64">
        <v>0</v>
      </c>
      <c r="C17" s="64">
        <v>0</v>
      </c>
      <c r="D17" s="18">
        <v>14</v>
      </c>
      <c r="E17" s="21">
        <f t="shared" ca="1" si="0"/>
        <v>700</v>
      </c>
      <c r="F17" s="22">
        <f t="shared" ca="1" si="1"/>
        <v>0</v>
      </c>
      <c r="G17" s="28">
        <v>14</v>
      </c>
      <c r="H17" s="24">
        <f t="shared" ca="1" si="2"/>
        <v>1000</v>
      </c>
      <c r="I17" s="25">
        <f t="shared" ca="1" si="3"/>
        <v>0</v>
      </c>
      <c r="J17" s="156">
        <v>2000</v>
      </c>
      <c r="K17" s="156">
        <v>300</v>
      </c>
      <c r="L17" s="130">
        <f t="shared" si="16"/>
        <v>62.831853071795862</v>
      </c>
      <c r="AH17" s="37" t="s">
        <v>83</v>
      </c>
      <c r="AI17" s="26">
        <f ca="1">IF(ISERROR(MATCH(AI12,L1:L10000,0)), 0, INDEX(J1:J10000, MATCH(AI12,L1:L10000,0)))</f>
        <v>2300</v>
      </c>
      <c r="AJ17" s="53" t="s">
        <v>38</v>
      </c>
      <c r="AK17" s="38" t="s">
        <v>85</v>
      </c>
      <c r="AL17" s="30">
        <f ca="1">IF(ISERROR(MATCH(AL12,L1:L10000,0)), 0, INDEX(J1:J10000, MATCH(AL12,L1:L10000,0)))</f>
        <v>2300</v>
      </c>
      <c r="AM17" s="34" t="s">
        <v>38</v>
      </c>
      <c r="AR17">
        <f t="shared" ca="1" si="4"/>
        <v>290</v>
      </c>
      <c r="AS17">
        <f t="shared" ca="1" si="5"/>
        <v>290</v>
      </c>
      <c r="AT17" cm="1">
        <f t="array" aca="1" ref="AT17" ca="1">_xlfn.LET(_xlpm.rozsah, $J$3:$J$10001,_xlpm.podminka, (_xlpm.rozsah&gt;H17)*(ISNUMBER(_xlpm.rozsah)),_xlpm.indexy, IF(_xlpm.podminka, ROW(_xlpm.rozsah)-MIN(ROW(_xlpm.rozsah))+1),_xlpm.prvni, MIN(_xlpm.indexy),_xlpm.finalni, IF(_xlpm.prvni=1, 2, _xlpm.prvni),INDEX(_xlpm.rozsah, _xlpm.finalni))</f>
        <v>1100</v>
      </c>
      <c r="AU17" cm="1">
        <f t="array" aca="1" ref="AU17" ca="1">INDEX($J$3:$J$10001,MATCH(AT17,$J$3:$J$10004,0)-1)</f>
        <v>1000</v>
      </c>
      <c r="AV17">
        <f t="shared" ca="1" si="6"/>
        <v>300</v>
      </c>
      <c r="AW17">
        <f t="shared" ca="1" si="7"/>
        <v>290</v>
      </c>
      <c r="AX17">
        <f t="shared" ca="1" si="8"/>
        <v>10</v>
      </c>
      <c r="AY17">
        <f t="shared" ca="1" si="9"/>
        <v>300</v>
      </c>
      <c r="AZ17">
        <f t="shared" ca="1" si="10"/>
        <v>203</v>
      </c>
      <c r="BA17">
        <f t="shared" ca="1" si="11"/>
        <v>203</v>
      </c>
      <c r="BB17" cm="1">
        <f t="array" aca="1" ref="BB17" ca="1">_xlfn.LET(_xlpm.rozsah, $J$3:$J$10001,_xlpm.podminka, (_xlpm.rozsah&gt;E17)*(ISNUMBER(_xlpm.rozsah)),_xlpm.indexy, IF(_xlpm.podminka, ROW(_xlpm.rozsah)-MIN(ROW(_xlpm.rozsah))+1),_xlpm.prvni, MIN(_xlpm.indexy),_xlpm.finalni, IF(_xlpm.prvni=1, 2, _xlpm.prvni),INDEX(_xlpm.rozsah, _xlpm.finalni))</f>
        <v>1000</v>
      </c>
      <c r="BC17" cm="1">
        <f t="array" aca="1" ref="BC17" ca="1">INDEX($J$3:$J$10001,MATCH(BB17,$J$3:$J$10004,0)-1)</f>
        <v>0</v>
      </c>
      <c r="BD17">
        <f t="shared" ca="1" si="12"/>
        <v>290</v>
      </c>
      <c r="BE17">
        <f t="shared" ca="1" si="13"/>
        <v>0</v>
      </c>
      <c r="BF17">
        <f t="shared" ca="1" si="14"/>
        <v>290</v>
      </c>
      <c r="BG17">
        <f t="shared" ca="1" si="15"/>
        <v>87</v>
      </c>
    </row>
    <row r="18" spans="1:59" x14ac:dyDescent="0.25">
      <c r="A18" s="64">
        <v>15</v>
      </c>
      <c r="B18" s="64">
        <v>0</v>
      </c>
      <c r="C18" s="64">
        <v>0</v>
      </c>
      <c r="D18" s="18">
        <v>15</v>
      </c>
      <c r="E18" s="21">
        <f t="shared" ca="1" si="0"/>
        <v>700</v>
      </c>
      <c r="F18" s="22">
        <f t="shared" ca="1" si="1"/>
        <v>0</v>
      </c>
      <c r="G18" s="23">
        <v>15</v>
      </c>
      <c r="H18" s="24">
        <f t="shared" ca="1" si="2"/>
        <v>1000</v>
      </c>
      <c r="I18" s="25">
        <f t="shared" ca="1" si="3"/>
        <v>0</v>
      </c>
      <c r="J18" s="156">
        <v>2100</v>
      </c>
      <c r="K18" s="156">
        <v>280</v>
      </c>
      <c r="L18" s="130">
        <f t="shared" si="16"/>
        <v>61.575216010359945</v>
      </c>
      <c r="AH18" s="37" t="s">
        <v>28</v>
      </c>
      <c r="AI18" s="27" cm="1">
        <f t="array" ref="AI18">INDEX(L1:L10000,MATCH(AI19,L1:L10000,0)-1)</f>
        <v>30.368728984701335</v>
      </c>
      <c r="AJ18" s="13" t="s">
        <v>10</v>
      </c>
      <c r="AK18" s="38" t="s">
        <v>29</v>
      </c>
      <c r="AL18" s="30" cm="1">
        <f t="array" ref="AL18">INDEX(L:L,MATCH(AL19,L1:L10000,0)-1)</f>
        <v>30.368728984701335</v>
      </c>
      <c r="AM18" s="39" t="s">
        <v>10</v>
      </c>
      <c r="AR18">
        <f t="shared" ca="1" si="4"/>
        <v>290</v>
      </c>
      <c r="AS18">
        <f t="shared" ca="1" si="5"/>
        <v>290</v>
      </c>
      <c r="AT18" cm="1">
        <f t="array" aca="1" ref="AT18" ca="1">_xlfn.LET(_xlpm.rozsah, $J$3:$J$10001,_xlpm.podminka, (_xlpm.rozsah&gt;H18)*(ISNUMBER(_xlpm.rozsah)),_xlpm.indexy, IF(_xlpm.podminka, ROW(_xlpm.rozsah)-MIN(ROW(_xlpm.rozsah))+1),_xlpm.prvni, MIN(_xlpm.indexy),_xlpm.finalni, IF(_xlpm.prvni=1, 2, _xlpm.prvni),INDEX(_xlpm.rozsah, _xlpm.finalni))</f>
        <v>1100</v>
      </c>
      <c r="AU18" cm="1">
        <f t="array" aca="1" ref="AU18" ca="1">INDEX($J$3:$J$10001,MATCH(AT18,$J$3:$J$10004,0)-1)</f>
        <v>1000</v>
      </c>
      <c r="AV18">
        <f t="shared" ca="1" si="6"/>
        <v>300</v>
      </c>
      <c r="AW18">
        <f t="shared" ca="1" si="7"/>
        <v>290</v>
      </c>
      <c r="AX18">
        <f t="shared" ca="1" si="8"/>
        <v>10</v>
      </c>
      <c r="AY18">
        <f t="shared" ca="1" si="9"/>
        <v>300</v>
      </c>
      <c r="AZ18">
        <f t="shared" ca="1" si="10"/>
        <v>203</v>
      </c>
      <c r="BA18">
        <f t="shared" ca="1" si="11"/>
        <v>203</v>
      </c>
      <c r="BB18" cm="1">
        <f t="array" aca="1" ref="BB18" ca="1">_xlfn.LET(_xlpm.rozsah, $J$3:$J$10001,_xlpm.podminka, (_xlpm.rozsah&gt;E18)*(ISNUMBER(_xlpm.rozsah)),_xlpm.indexy, IF(_xlpm.podminka, ROW(_xlpm.rozsah)-MIN(ROW(_xlpm.rozsah))+1),_xlpm.prvni, MIN(_xlpm.indexy),_xlpm.finalni, IF(_xlpm.prvni=1, 2, _xlpm.prvni),INDEX(_xlpm.rozsah, _xlpm.finalni))</f>
        <v>1000</v>
      </c>
      <c r="BC18" cm="1">
        <f t="array" aca="1" ref="BC18" ca="1">INDEX($J$3:$J$10001,MATCH(BB18,$J$3:$J$10004,0)-1)</f>
        <v>0</v>
      </c>
      <c r="BD18">
        <f t="shared" ca="1" si="12"/>
        <v>290</v>
      </c>
      <c r="BE18">
        <f t="shared" ca="1" si="13"/>
        <v>0</v>
      </c>
      <c r="BF18">
        <f t="shared" ca="1" si="14"/>
        <v>290</v>
      </c>
      <c r="BG18">
        <f t="shared" ca="1" si="15"/>
        <v>87</v>
      </c>
    </row>
    <row r="19" spans="1:59" ht="15" customHeight="1" x14ac:dyDescent="0.25">
      <c r="A19" s="64">
        <v>16</v>
      </c>
      <c r="B19" s="64">
        <v>0</v>
      </c>
      <c r="C19" s="64">
        <v>0</v>
      </c>
      <c r="D19" s="18">
        <v>16</v>
      </c>
      <c r="E19" s="21">
        <f t="shared" ca="1" si="0"/>
        <v>700</v>
      </c>
      <c r="F19" s="22">
        <f t="shared" ca="1" si="1"/>
        <v>0</v>
      </c>
      <c r="G19" s="28">
        <v>16</v>
      </c>
      <c r="H19" s="24">
        <f t="shared" ca="1" si="2"/>
        <v>1000</v>
      </c>
      <c r="I19" s="25">
        <f t="shared" ca="1" si="3"/>
        <v>0</v>
      </c>
      <c r="J19" s="156">
        <v>2200</v>
      </c>
      <c r="K19" s="156">
        <v>245</v>
      </c>
      <c r="L19" s="130">
        <f t="shared" si="16"/>
        <v>56.443948009496623</v>
      </c>
      <c r="N19" s="136"/>
      <c r="O19" s="136"/>
      <c r="P19" s="136"/>
      <c r="Q19" s="136"/>
      <c r="R19" s="136"/>
      <c r="S19" s="136"/>
      <c r="T19" s="136"/>
      <c r="U19" s="136"/>
      <c r="AH19" s="37" t="s">
        <v>32</v>
      </c>
      <c r="AI19" s="27" cm="1">
        <f t="array" ref="AI19">_xlfn.LET(_xlpm.rozsah, L1:L10000,_xlpm.podminka, (_xlpm.rozsah&gt;S6)*(ISNUMBER(_xlpm.rozsah)),_xlpm.indexy, IF(_xlpm.podminka, ROW(_xlpm.rozsah)-MIN(ROW(_xlpm.rozsah))+1),_xlpm.prvni, MIN(_xlpm.indexy),_xlpm.finalni, IF(_xlpm.prvni=1, 2, _xlpm.prvni),INDEX(_xlpm.rozsah, _xlpm.finalni))</f>
        <v>34.557519189487721</v>
      </c>
      <c r="AJ19" s="13" t="s">
        <v>10</v>
      </c>
      <c r="AK19" s="38" t="s">
        <v>34</v>
      </c>
      <c r="AL19" s="30" cm="1">
        <f t="array" ref="AL19">_xlfn.LET(_xlpm.rozsah, L1:L10000,_xlpm.hledana, V6,_xlpm.cisla, _xlfn._xlws.FILTER(_xlpm.rozsah, ISNUMBER(_xlpm.rozsah)),_xlpm.prvniCislo, INDEX(_xlpm.cisla, 1),_xlpm.podminka, (_xlpm.rozsah &gt; _xlpm.hledana) * ISNUMBER(_xlpm.rozsah),_xlpm.indexy, IF(_xlpm.podminka, ROW(_xlpm.rozsah) - MIN(ROW(_xlpm.rozsah)) + 1),_xlpm.prvniIndex, MIN(_xlpm.indexy),_xlpm.nalezena, INDEX(_xlpm.rozsah, _xlpm.prvniIndex),IF(_xlpm.nalezena = _xlpm.prvniCislo, 0, _xlpm.nalezena))</f>
        <v>34.557519189487721</v>
      </c>
      <c r="AM19" s="39" t="s">
        <v>10</v>
      </c>
      <c r="AR19">
        <f t="shared" ca="1" si="4"/>
        <v>290</v>
      </c>
      <c r="AS19">
        <f t="shared" ca="1" si="5"/>
        <v>290</v>
      </c>
      <c r="AT19" cm="1">
        <f t="array" aca="1" ref="AT19" ca="1">_xlfn.LET(_xlpm.rozsah, $J$3:$J$10001,_xlpm.podminka, (_xlpm.rozsah&gt;H19)*(ISNUMBER(_xlpm.rozsah)),_xlpm.indexy, IF(_xlpm.podminka, ROW(_xlpm.rozsah)-MIN(ROW(_xlpm.rozsah))+1),_xlpm.prvni, MIN(_xlpm.indexy),_xlpm.finalni, IF(_xlpm.prvni=1, 2, _xlpm.prvni),INDEX(_xlpm.rozsah, _xlpm.finalni))</f>
        <v>1100</v>
      </c>
      <c r="AU19" cm="1">
        <f t="array" aca="1" ref="AU19" ca="1">INDEX($J$3:$J$10001,MATCH(AT19,$J$3:$J$10004,0)-1)</f>
        <v>1000</v>
      </c>
      <c r="AV19">
        <f t="shared" ca="1" si="6"/>
        <v>300</v>
      </c>
      <c r="AW19">
        <f t="shared" ca="1" si="7"/>
        <v>290</v>
      </c>
      <c r="AX19">
        <f t="shared" ca="1" si="8"/>
        <v>10</v>
      </c>
      <c r="AY19">
        <f t="shared" ca="1" si="9"/>
        <v>300</v>
      </c>
      <c r="AZ19">
        <f t="shared" ca="1" si="10"/>
        <v>203</v>
      </c>
      <c r="BA19">
        <f t="shared" ca="1" si="11"/>
        <v>203</v>
      </c>
      <c r="BB19" cm="1">
        <f t="array" aca="1" ref="BB19" ca="1">_xlfn.LET(_xlpm.rozsah, $J$3:$J$10001,_xlpm.podminka, (_xlpm.rozsah&gt;E19)*(ISNUMBER(_xlpm.rozsah)),_xlpm.indexy, IF(_xlpm.podminka, ROW(_xlpm.rozsah)-MIN(ROW(_xlpm.rozsah))+1),_xlpm.prvni, MIN(_xlpm.indexy),_xlpm.finalni, IF(_xlpm.prvni=1, 2, _xlpm.prvni),INDEX(_xlpm.rozsah, _xlpm.finalni))</f>
        <v>1000</v>
      </c>
      <c r="BC19" cm="1">
        <f t="array" aca="1" ref="BC19" ca="1">INDEX($J$3:$J$10001,MATCH(BB19,$J$3:$J$10004,0)-1)</f>
        <v>0</v>
      </c>
      <c r="BD19">
        <f t="shared" ca="1" si="12"/>
        <v>290</v>
      </c>
      <c r="BE19">
        <f t="shared" ca="1" si="13"/>
        <v>0</v>
      </c>
      <c r="BF19">
        <f t="shared" ca="1" si="14"/>
        <v>290</v>
      </c>
      <c r="BG19">
        <f t="shared" ca="1" si="15"/>
        <v>87</v>
      </c>
    </row>
    <row r="20" spans="1:59" ht="15" customHeight="1" x14ac:dyDescent="0.25">
      <c r="A20" s="64">
        <v>17</v>
      </c>
      <c r="B20" s="64">
        <v>0</v>
      </c>
      <c r="C20" s="64">
        <v>0</v>
      </c>
      <c r="D20" s="18">
        <v>17</v>
      </c>
      <c r="E20" s="21">
        <f t="shared" ca="1" si="0"/>
        <v>700</v>
      </c>
      <c r="F20" s="22">
        <f t="shared" ca="1" si="1"/>
        <v>0</v>
      </c>
      <c r="G20" s="23">
        <v>17</v>
      </c>
      <c r="H20" s="24">
        <f t="shared" ca="1" si="2"/>
        <v>1000</v>
      </c>
      <c r="I20" s="25">
        <f t="shared" ca="1" si="3"/>
        <v>0</v>
      </c>
      <c r="J20" s="156">
        <v>2300</v>
      </c>
      <c r="K20" s="156">
        <v>180</v>
      </c>
      <c r="L20" s="130">
        <f t="shared" si="16"/>
        <v>43.353978619539149</v>
      </c>
      <c r="N20" s="136"/>
      <c r="O20" s="136"/>
      <c r="P20" s="136"/>
      <c r="Q20" s="136"/>
      <c r="R20" s="136"/>
      <c r="S20" s="136"/>
      <c r="T20" s="136"/>
      <c r="U20" s="136"/>
      <c r="X20" t="s">
        <v>43</v>
      </c>
      <c r="Y20" s="14"/>
      <c r="Z20" t="s">
        <v>167</v>
      </c>
      <c r="AH20" s="42" t="s">
        <v>48</v>
      </c>
      <c r="AI20" s="27">
        <f ca="1">MAX(AI10,AI12)</f>
        <v>43.353978619539149</v>
      </c>
      <c r="AJ20" s="13" t="s">
        <v>10</v>
      </c>
      <c r="AK20" s="38" t="s">
        <v>52</v>
      </c>
      <c r="AL20" s="30">
        <f ca="1">MAX(AL11,AL12)</f>
        <v>43.353978619539149</v>
      </c>
      <c r="AM20" s="39" t="s">
        <v>10</v>
      </c>
      <c r="AR20">
        <f t="shared" ca="1" si="4"/>
        <v>290</v>
      </c>
      <c r="AS20">
        <f t="shared" ca="1" si="5"/>
        <v>290</v>
      </c>
      <c r="AT20" cm="1">
        <f t="array" aca="1" ref="AT20" ca="1">_xlfn.LET(_xlpm.rozsah, $J$3:$J$10001,_xlpm.podminka, (_xlpm.rozsah&gt;H20)*(ISNUMBER(_xlpm.rozsah)),_xlpm.indexy, IF(_xlpm.podminka, ROW(_xlpm.rozsah)-MIN(ROW(_xlpm.rozsah))+1),_xlpm.prvni, MIN(_xlpm.indexy),_xlpm.finalni, IF(_xlpm.prvni=1, 2, _xlpm.prvni),INDEX(_xlpm.rozsah, _xlpm.finalni))</f>
        <v>1100</v>
      </c>
      <c r="AU20" cm="1">
        <f t="array" aca="1" ref="AU20" ca="1">INDEX($J$3:$J$10001,MATCH(AT20,$J$3:$J$10004,0)-1)</f>
        <v>1000</v>
      </c>
      <c r="AV20">
        <f t="shared" ca="1" si="6"/>
        <v>300</v>
      </c>
      <c r="AW20">
        <f t="shared" ca="1" si="7"/>
        <v>290</v>
      </c>
      <c r="AX20">
        <f t="shared" ca="1" si="8"/>
        <v>10</v>
      </c>
      <c r="AY20">
        <f t="shared" ca="1" si="9"/>
        <v>300</v>
      </c>
      <c r="AZ20">
        <f t="shared" ca="1" si="10"/>
        <v>203</v>
      </c>
      <c r="BA20">
        <f t="shared" ca="1" si="11"/>
        <v>203</v>
      </c>
      <c r="BB20" cm="1">
        <f t="array" aca="1" ref="BB20" ca="1">_xlfn.LET(_xlpm.rozsah, $J$3:$J$10001,_xlpm.podminka, (_xlpm.rozsah&gt;E20)*(ISNUMBER(_xlpm.rozsah)),_xlpm.indexy, IF(_xlpm.podminka, ROW(_xlpm.rozsah)-MIN(ROW(_xlpm.rozsah))+1),_xlpm.prvni, MIN(_xlpm.indexy),_xlpm.finalni, IF(_xlpm.prvni=1, 2, _xlpm.prvni),INDEX(_xlpm.rozsah, _xlpm.finalni))</f>
        <v>1000</v>
      </c>
      <c r="BC20" cm="1">
        <f t="array" aca="1" ref="BC20" ca="1">INDEX($J$3:$J$10001,MATCH(BB20,$J$3:$J$10004,0)-1)</f>
        <v>0</v>
      </c>
      <c r="BD20">
        <f t="shared" ca="1" si="12"/>
        <v>290</v>
      </c>
      <c r="BE20">
        <f t="shared" ca="1" si="13"/>
        <v>0</v>
      </c>
      <c r="BF20">
        <f t="shared" ca="1" si="14"/>
        <v>290</v>
      </c>
      <c r="BG20">
        <f t="shared" ca="1" si="15"/>
        <v>87</v>
      </c>
    </row>
    <row r="21" spans="1:59" x14ac:dyDescent="0.25">
      <c r="A21" s="64">
        <v>18</v>
      </c>
      <c r="B21" s="64">
        <v>0</v>
      </c>
      <c r="C21" s="64">
        <v>0</v>
      </c>
      <c r="D21" s="18">
        <v>18</v>
      </c>
      <c r="E21" s="21">
        <f t="shared" ca="1" si="0"/>
        <v>700</v>
      </c>
      <c r="F21" s="22">
        <f t="shared" ca="1" si="1"/>
        <v>0</v>
      </c>
      <c r="G21" s="28">
        <v>18</v>
      </c>
      <c r="H21" s="24">
        <f t="shared" ca="1" si="2"/>
        <v>1000</v>
      </c>
      <c r="I21" s="25">
        <f t="shared" ca="1" si="3"/>
        <v>0</v>
      </c>
      <c r="J21" s="156">
        <v>2400</v>
      </c>
      <c r="K21" s="156">
        <v>10</v>
      </c>
      <c r="L21" s="130">
        <f t="shared" si="16"/>
        <v>2.5132741228718345</v>
      </c>
      <c r="Y21" s="35"/>
      <c r="Z21" t="s">
        <v>59</v>
      </c>
      <c r="AH21" s="37" t="s">
        <v>49</v>
      </c>
      <c r="AI21" s="27">
        <f ca="1">MAX(AI11,AI13)</f>
        <v>56.443948009496623</v>
      </c>
      <c r="AJ21" s="13" t="s">
        <v>10</v>
      </c>
      <c r="AK21" s="38" t="s">
        <v>53</v>
      </c>
      <c r="AL21" s="30" cm="1">
        <f t="array" aca="1" ref="AL21" ca="1">INDEX(L1:L10000,MATCH(AL20,L1:L10000,0)-1)</f>
        <v>56.443948009496623</v>
      </c>
      <c r="AM21" s="39" t="s">
        <v>10</v>
      </c>
      <c r="AR21">
        <f t="shared" ca="1" si="4"/>
        <v>290</v>
      </c>
      <c r="AS21">
        <f t="shared" ca="1" si="5"/>
        <v>290</v>
      </c>
      <c r="AT21" cm="1">
        <f t="array" aca="1" ref="AT21" ca="1">_xlfn.LET(_xlpm.rozsah, $J$3:$J$10001,_xlpm.podminka, (_xlpm.rozsah&gt;H21)*(ISNUMBER(_xlpm.rozsah)),_xlpm.indexy, IF(_xlpm.podminka, ROW(_xlpm.rozsah)-MIN(ROW(_xlpm.rozsah))+1),_xlpm.prvni, MIN(_xlpm.indexy),_xlpm.finalni, IF(_xlpm.prvni=1, 2, _xlpm.prvni),INDEX(_xlpm.rozsah, _xlpm.finalni))</f>
        <v>1100</v>
      </c>
      <c r="AU21" cm="1">
        <f t="array" aca="1" ref="AU21" ca="1">INDEX($J$3:$J$10001,MATCH(AT21,$J$3:$J$10004,0)-1)</f>
        <v>1000</v>
      </c>
      <c r="AV21">
        <f t="shared" ca="1" si="6"/>
        <v>300</v>
      </c>
      <c r="AW21">
        <f t="shared" ca="1" si="7"/>
        <v>290</v>
      </c>
      <c r="AX21">
        <f t="shared" ca="1" si="8"/>
        <v>10</v>
      </c>
      <c r="AY21">
        <f t="shared" ca="1" si="9"/>
        <v>300</v>
      </c>
      <c r="AZ21">
        <f t="shared" ca="1" si="10"/>
        <v>203</v>
      </c>
      <c r="BA21">
        <f t="shared" ca="1" si="11"/>
        <v>203</v>
      </c>
      <c r="BB21" cm="1">
        <f t="array" aca="1" ref="BB21" ca="1">_xlfn.LET(_xlpm.rozsah, $J$3:$J$10001,_xlpm.podminka, (_xlpm.rozsah&gt;E21)*(ISNUMBER(_xlpm.rozsah)),_xlpm.indexy, IF(_xlpm.podminka, ROW(_xlpm.rozsah)-MIN(ROW(_xlpm.rozsah))+1),_xlpm.prvni, MIN(_xlpm.indexy),_xlpm.finalni, IF(_xlpm.prvni=1, 2, _xlpm.prvni),INDEX(_xlpm.rozsah, _xlpm.finalni))</f>
        <v>1000</v>
      </c>
      <c r="BC21" cm="1">
        <f t="array" aca="1" ref="BC21" ca="1">INDEX($J$3:$J$10001,MATCH(BB21,$J$3:$J$10004,0)-1)</f>
        <v>0</v>
      </c>
      <c r="BD21">
        <f t="shared" ca="1" si="12"/>
        <v>290</v>
      </c>
      <c r="BE21">
        <f t="shared" ca="1" si="13"/>
        <v>0</v>
      </c>
      <c r="BF21">
        <f t="shared" ca="1" si="14"/>
        <v>290</v>
      </c>
      <c r="BG21">
        <f t="shared" ca="1" si="15"/>
        <v>87</v>
      </c>
    </row>
    <row r="22" spans="1:59" x14ac:dyDescent="0.25">
      <c r="A22" s="64">
        <v>19</v>
      </c>
      <c r="B22" s="64">
        <v>0</v>
      </c>
      <c r="C22" s="64">
        <v>0</v>
      </c>
      <c r="D22" s="18">
        <v>19</v>
      </c>
      <c r="E22" s="21">
        <f t="shared" ca="1" si="0"/>
        <v>700</v>
      </c>
      <c r="F22" s="22">
        <f t="shared" ca="1" si="1"/>
        <v>0</v>
      </c>
      <c r="G22" s="23">
        <v>19</v>
      </c>
      <c r="H22" s="24">
        <f t="shared" ca="1" si="2"/>
        <v>1000</v>
      </c>
      <c r="I22" s="25">
        <f t="shared" ca="1" si="3"/>
        <v>0</v>
      </c>
      <c r="J22" s="155"/>
      <c r="K22" s="155"/>
      <c r="L22" s="130">
        <f t="shared" si="16"/>
        <v>0</v>
      </c>
      <c r="N22" s="2"/>
      <c r="P22" s="2"/>
      <c r="Q22" s="2"/>
      <c r="R22" s="2"/>
      <c r="S22" s="51"/>
      <c r="T22" s="51"/>
      <c r="U22" s="51"/>
      <c r="Y22" s="7"/>
      <c r="Z22" t="s">
        <v>58</v>
      </c>
      <c r="AH22" s="37" t="s">
        <v>30</v>
      </c>
      <c r="AI22" s="27">
        <f>INDEX(J1:J10000,MATCH(AI18,L1:L10000,0))</f>
        <v>1000</v>
      </c>
      <c r="AJ22" s="13" t="s">
        <v>38</v>
      </c>
      <c r="AK22" s="38" t="s">
        <v>31</v>
      </c>
      <c r="AL22" s="30">
        <f>INDEX(J1:J10000,MATCH(AL18,L1:L10000,0))</f>
        <v>1000</v>
      </c>
      <c r="AM22" s="34" t="s">
        <v>38</v>
      </c>
      <c r="AR22">
        <f t="shared" ca="1" si="4"/>
        <v>290</v>
      </c>
      <c r="AS22">
        <f t="shared" ca="1" si="5"/>
        <v>290</v>
      </c>
      <c r="AT22" cm="1">
        <f t="array" aca="1" ref="AT22" ca="1">_xlfn.LET(_xlpm.rozsah, $J$3:$J$10001,_xlpm.podminka, (_xlpm.rozsah&gt;H22)*(ISNUMBER(_xlpm.rozsah)),_xlpm.indexy, IF(_xlpm.podminka, ROW(_xlpm.rozsah)-MIN(ROW(_xlpm.rozsah))+1),_xlpm.prvni, MIN(_xlpm.indexy),_xlpm.finalni, IF(_xlpm.prvni=1, 2, _xlpm.prvni),INDEX(_xlpm.rozsah, _xlpm.finalni))</f>
        <v>1100</v>
      </c>
      <c r="AU22" cm="1">
        <f t="array" aca="1" ref="AU22" ca="1">INDEX($J$3:$J$10001,MATCH(AT22,$J$3:$J$10004,0)-1)</f>
        <v>1000</v>
      </c>
      <c r="AV22">
        <f t="shared" ca="1" si="6"/>
        <v>300</v>
      </c>
      <c r="AW22">
        <f t="shared" ca="1" si="7"/>
        <v>290</v>
      </c>
      <c r="AX22">
        <f t="shared" ca="1" si="8"/>
        <v>10</v>
      </c>
      <c r="AY22">
        <f t="shared" ca="1" si="9"/>
        <v>300</v>
      </c>
      <c r="AZ22">
        <f t="shared" ca="1" si="10"/>
        <v>203</v>
      </c>
      <c r="BA22">
        <f t="shared" ca="1" si="11"/>
        <v>203</v>
      </c>
      <c r="BB22" cm="1">
        <f t="array" aca="1" ref="BB22" ca="1">_xlfn.LET(_xlpm.rozsah, $J$3:$J$10001,_xlpm.podminka, (_xlpm.rozsah&gt;E22)*(ISNUMBER(_xlpm.rozsah)),_xlpm.indexy, IF(_xlpm.podminka, ROW(_xlpm.rozsah)-MIN(ROW(_xlpm.rozsah))+1),_xlpm.prvni, MIN(_xlpm.indexy),_xlpm.finalni, IF(_xlpm.prvni=1, 2, _xlpm.prvni),INDEX(_xlpm.rozsah, _xlpm.finalni))</f>
        <v>1000</v>
      </c>
      <c r="BC22" cm="1">
        <f t="array" aca="1" ref="BC22" ca="1">INDEX($J$3:$J$10001,MATCH(BB22,$J$3:$J$10004,0)-1)</f>
        <v>0</v>
      </c>
      <c r="BD22">
        <f t="shared" ca="1" si="12"/>
        <v>290</v>
      </c>
      <c r="BE22">
        <f t="shared" ca="1" si="13"/>
        <v>0</v>
      </c>
      <c r="BF22">
        <f t="shared" ca="1" si="14"/>
        <v>290</v>
      </c>
      <c r="BG22">
        <f t="shared" ca="1" si="15"/>
        <v>87</v>
      </c>
    </row>
    <row r="23" spans="1:59" x14ac:dyDescent="0.25">
      <c r="A23" s="64">
        <v>20</v>
      </c>
      <c r="B23" s="64">
        <v>0</v>
      </c>
      <c r="C23" s="64">
        <v>0</v>
      </c>
      <c r="D23" s="18">
        <v>20</v>
      </c>
      <c r="E23" s="21">
        <f t="shared" ca="1" si="0"/>
        <v>700</v>
      </c>
      <c r="F23" s="22">
        <f t="shared" ca="1" si="1"/>
        <v>0</v>
      </c>
      <c r="G23" s="28">
        <v>20</v>
      </c>
      <c r="H23" s="24">
        <f t="shared" ca="1" si="2"/>
        <v>1000</v>
      </c>
      <c r="I23" s="25">
        <f t="shared" ca="1" si="3"/>
        <v>0</v>
      </c>
      <c r="J23" s="156"/>
      <c r="K23" s="156"/>
      <c r="L23" s="130">
        <f t="shared" si="16"/>
        <v>0</v>
      </c>
      <c r="N23" s="2"/>
      <c r="P23" s="2"/>
      <c r="Q23" s="2"/>
      <c r="R23" s="2"/>
      <c r="S23" s="51"/>
      <c r="T23" s="51"/>
      <c r="U23" s="51"/>
      <c r="Y23" s="57"/>
      <c r="Z23" t="s">
        <v>57</v>
      </c>
      <c r="AB23" s="4"/>
      <c r="AH23" s="37" t="s">
        <v>33</v>
      </c>
      <c r="AI23" s="27">
        <f>INDEX(J1:J10000,MATCH(AI19,L1:L10000,0))</f>
        <v>1100</v>
      </c>
      <c r="AJ23" s="13" t="s">
        <v>38</v>
      </c>
      <c r="AK23" s="38" t="s">
        <v>35</v>
      </c>
      <c r="AL23" s="30">
        <f>INDEX(J1:J10000,MATCH(AL19,L1:L10000,0))</f>
        <v>1100</v>
      </c>
      <c r="AM23" s="34" t="s">
        <v>38</v>
      </c>
      <c r="AR23">
        <f t="shared" ca="1" si="4"/>
        <v>290</v>
      </c>
      <c r="AS23">
        <f t="shared" ca="1" si="5"/>
        <v>290</v>
      </c>
      <c r="AT23" cm="1">
        <f t="array" aca="1" ref="AT23" ca="1">_xlfn.LET(_xlpm.rozsah, $J$3:$J$10001,_xlpm.podminka, (_xlpm.rozsah&gt;H23)*(ISNUMBER(_xlpm.rozsah)),_xlpm.indexy, IF(_xlpm.podminka, ROW(_xlpm.rozsah)-MIN(ROW(_xlpm.rozsah))+1),_xlpm.prvni, MIN(_xlpm.indexy),_xlpm.finalni, IF(_xlpm.prvni=1, 2, _xlpm.prvni),INDEX(_xlpm.rozsah, _xlpm.finalni))</f>
        <v>1100</v>
      </c>
      <c r="AU23" cm="1">
        <f t="array" aca="1" ref="AU23" ca="1">INDEX($J$3:$J$10001,MATCH(AT23,$J$3:$J$10004,0)-1)</f>
        <v>1000</v>
      </c>
      <c r="AV23">
        <f t="shared" ca="1" si="6"/>
        <v>300</v>
      </c>
      <c r="AW23">
        <f t="shared" ca="1" si="7"/>
        <v>290</v>
      </c>
      <c r="AX23">
        <f t="shared" ca="1" si="8"/>
        <v>10</v>
      </c>
      <c r="AY23">
        <f t="shared" ca="1" si="9"/>
        <v>300</v>
      </c>
      <c r="AZ23">
        <f t="shared" ca="1" si="10"/>
        <v>203</v>
      </c>
      <c r="BA23">
        <f t="shared" ca="1" si="11"/>
        <v>203</v>
      </c>
      <c r="BB23" cm="1">
        <f t="array" aca="1" ref="BB23" ca="1">_xlfn.LET(_xlpm.rozsah, $J$3:$J$10001,_xlpm.podminka, (_xlpm.rozsah&gt;E23)*(ISNUMBER(_xlpm.rozsah)),_xlpm.indexy, IF(_xlpm.podminka, ROW(_xlpm.rozsah)-MIN(ROW(_xlpm.rozsah))+1),_xlpm.prvni, MIN(_xlpm.indexy),_xlpm.finalni, IF(_xlpm.prvni=1, 2, _xlpm.prvni),INDEX(_xlpm.rozsah, _xlpm.finalni))</f>
        <v>1000</v>
      </c>
      <c r="BC23" cm="1">
        <f t="array" aca="1" ref="BC23" ca="1">INDEX($J$3:$J$10001,MATCH(BB23,$J$3:$J$10004,0)-1)</f>
        <v>0</v>
      </c>
      <c r="BD23">
        <f t="shared" ca="1" si="12"/>
        <v>290</v>
      </c>
      <c r="BE23">
        <f t="shared" ca="1" si="13"/>
        <v>0</v>
      </c>
      <c r="BF23">
        <f t="shared" ca="1" si="14"/>
        <v>290</v>
      </c>
      <c r="BG23">
        <f t="shared" ca="1" si="15"/>
        <v>87</v>
      </c>
    </row>
    <row r="24" spans="1:59" x14ac:dyDescent="0.25">
      <c r="A24" s="64">
        <v>21</v>
      </c>
      <c r="B24" s="64">
        <v>0</v>
      </c>
      <c r="C24" s="64">
        <v>0</v>
      </c>
      <c r="D24" s="18">
        <v>21</v>
      </c>
      <c r="E24" s="21">
        <f t="shared" ca="1" si="0"/>
        <v>700</v>
      </c>
      <c r="F24" s="22">
        <f t="shared" ca="1" si="1"/>
        <v>0</v>
      </c>
      <c r="G24" s="23">
        <v>21</v>
      </c>
      <c r="H24" s="24">
        <f t="shared" ca="1" si="2"/>
        <v>1000</v>
      </c>
      <c r="I24" s="25">
        <f t="shared" ca="1" si="3"/>
        <v>0</v>
      </c>
      <c r="J24" s="156"/>
      <c r="K24" s="156"/>
      <c r="L24" s="130">
        <f t="shared" si="16"/>
        <v>0</v>
      </c>
      <c r="N24" s="2"/>
      <c r="P24" s="2"/>
      <c r="Q24" s="2"/>
      <c r="R24" s="2"/>
      <c r="S24" s="51"/>
      <c r="T24" s="51"/>
      <c r="U24" s="51"/>
      <c r="Y24" s="41"/>
      <c r="Z24" t="s">
        <v>60</v>
      </c>
      <c r="AB24" s="4"/>
      <c r="AH24" s="37" t="s">
        <v>50</v>
      </c>
      <c r="AI24" s="27">
        <f ca="1">MAX(AI14,AI16)</f>
        <v>2200</v>
      </c>
      <c r="AJ24" s="13" t="s">
        <v>38</v>
      </c>
      <c r="AK24" s="38" t="s">
        <v>54</v>
      </c>
      <c r="AL24" s="30">
        <f ca="1">MAX(AL15,AL16)</f>
        <v>2200</v>
      </c>
      <c r="AM24" s="34" t="s">
        <v>38</v>
      </c>
      <c r="AR24">
        <f t="shared" ca="1" si="4"/>
        <v>290</v>
      </c>
      <c r="AS24">
        <f t="shared" ca="1" si="5"/>
        <v>290</v>
      </c>
      <c r="AT24" cm="1">
        <f t="array" aca="1" ref="AT24" ca="1">_xlfn.LET(_xlpm.rozsah, $J$3:$J$10001,_xlpm.podminka, (_xlpm.rozsah&gt;H24)*(ISNUMBER(_xlpm.rozsah)),_xlpm.indexy, IF(_xlpm.podminka, ROW(_xlpm.rozsah)-MIN(ROW(_xlpm.rozsah))+1),_xlpm.prvni, MIN(_xlpm.indexy),_xlpm.finalni, IF(_xlpm.prvni=1, 2, _xlpm.prvni),INDEX(_xlpm.rozsah, _xlpm.finalni))</f>
        <v>1100</v>
      </c>
      <c r="AU24" cm="1">
        <f t="array" aca="1" ref="AU24" ca="1">INDEX($J$3:$J$10001,MATCH(AT24,$J$3:$J$10004,0)-1)</f>
        <v>1000</v>
      </c>
      <c r="AV24">
        <f t="shared" ca="1" si="6"/>
        <v>300</v>
      </c>
      <c r="AW24">
        <f t="shared" ca="1" si="7"/>
        <v>290</v>
      </c>
      <c r="AX24">
        <f t="shared" ca="1" si="8"/>
        <v>10</v>
      </c>
      <c r="AY24">
        <f t="shared" ca="1" si="9"/>
        <v>300</v>
      </c>
      <c r="AZ24">
        <f t="shared" ca="1" si="10"/>
        <v>203</v>
      </c>
      <c r="BA24">
        <f t="shared" ca="1" si="11"/>
        <v>203</v>
      </c>
      <c r="BB24" cm="1">
        <f t="array" aca="1" ref="BB24" ca="1">_xlfn.LET(_xlpm.rozsah, $J$3:$J$10001,_xlpm.podminka, (_xlpm.rozsah&gt;E24)*(ISNUMBER(_xlpm.rozsah)),_xlpm.indexy, IF(_xlpm.podminka, ROW(_xlpm.rozsah)-MIN(ROW(_xlpm.rozsah))+1),_xlpm.prvni, MIN(_xlpm.indexy),_xlpm.finalni, IF(_xlpm.prvni=1, 2, _xlpm.prvni),INDEX(_xlpm.rozsah, _xlpm.finalni))</f>
        <v>1000</v>
      </c>
      <c r="BC24" cm="1">
        <f t="array" aca="1" ref="BC24" ca="1">INDEX($J$3:$J$10001,MATCH(BB24,$J$3:$J$10004,0)-1)</f>
        <v>0</v>
      </c>
      <c r="BD24">
        <f t="shared" ca="1" si="12"/>
        <v>290</v>
      </c>
      <c r="BE24">
        <f t="shared" ca="1" si="13"/>
        <v>0</v>
      </c>
      <c r="BF24">
        <f t="shared" ca="1" si="14"/>
        <v>290</v>
      </c>
      <c r="BG24">
        <f t="shared" ca="1" si="15"/>
        <v>87</v>
      </c>
    </row>
    <row r="25" spans="1:59" x14ac:dyDescent="0.25">
      <c r="A25" s="64">
        <v>22</v>
      </c>
      <c r="B25" s="64">
        <v>0</v>
      </c>
      <c r="C25" s="64">
        <v>0</v>
      </c>
      <c r="D25" s="18">
        <v>22</v>
      </c>
      <c r="E25" s="21">
        <f t="shared" ca="1" si="0"/>
        <v>700</v>
      </c>
      <c r="F25" s="22">
        <f t="shared" ca="1" si="1"/>
        <v>0</v>
      </c>
      <c r="G25" s="28">
        <v>22</v>
      </c>
      <c r="H25" s="24">
        <f t="shared" ca="1" si="2"/>
        <v>1000</v>
      </c>
      <c r="I25" s="25">
        <f t="shared" ca="1" si="3"/>
        <v>0</v>
      </c>
      <c r="J25" s="156"/>
      <c r="K25" s="156"/>
      <c r="L25" s="130">
        <f t="shared" si="16"/>
        <v>0</v>
      </c>
      <c r="N25" s="2"/>
      <c r="P25" s="2"/>
      <c r="Q25" s="2"/>
      <c r="R25" s="2"/>
      <c r="S25" s="51"/>
      <c r="T25" s="51"/>
      <c r="U25" s="51"/>
      <c r="Y25" s="43"/>
      <c r="Z25" t="s">
        <v>78</v>
      </c>
      <c r="AH25" s="37" t="s">
        <v>51</v>
      </c>
      <c r="AI25" s="27">
        <f ca="1">MAX(AI15,AI17)</f>
        <v>2300</v>
      </c>
      <c r="AJ25" s="13" t="s">
        <v>38</v>
      </c>
      <c r="AK25" s="106" t="s">
        <v>55</v>
      </c>
      <c r="AL25" s="30">
        <f ca="1">MAX(AL14,AL17)</f>
        <v>2300</v>
      </c>
      <c r="AM25" s="34" t="s">
        <v>38</v>
      </c>
      <c r="AR25">
        <f t="shared" ca="1" si="4"/>
        <v>290</v>
      </c>
      <c r="AS25">
        <f t="shared" ca="1" si="5"/>
        <v>290</v>
      </c>
      <c r="AT25" cm="1">
        <f t="array" aca="1" ref="AT25" ca="1">_xlfn.LET(_xlpm.rozsah, $J$3:$J$10001,_xlpm.podminka, (_xlpm.rozsah&gt;H25)*(ISNUMBER(_xlpm.rozsah)),_xlpm.indexy, IF(_xlpm.podminka, ROW(_xlpm.rozsah)-MIN(ROW(_xlpm.rozsah))+1),_xlpm.prvni, MIN(_xlpm.indexy),_xlpm.finalni, IF(_xlpm.prvni=1, 2, _xlpm.prvni),INDEX(_xlpm.rozsah, _xlpm.finalni))</f>
        <v>1100</v>
      </c>
      <c r="AU25" cm="1">
        <f t="array" aca="1" ref="AU25" ca="1">INDEX($J$3:$J$10001,MATCH(AT25,$J$3:$J$10004,0)-1)</f>
        <v>1000</v>
      </c>
      <c r="AV25">
        <f t="shared" ca="1" si="6"/>
        <v>300</v>
      </c>
      <c r="AW25">
        <f t="shared" ca="1" si="7"/>
        <v>290</v>
      </c>
      <c r="AX25">
        <f t="shared" ca="1" si="8"/>
        <v>10</v>
      </c>
      <c r="AY25">
        <f t="shared" ca="1" si="9"/>
        <v>300</v>
      </c>
      <c r="AZ25">
        <f t="shared" ca="1" si="10"/>
        <v>203</v>
      </c>
      <c r="BA25">
        <f t="shared" ca="1" si="11"/>
        <v>203</v>
      </c>
      <c r="BB25" cm="1">
        <f t="array" aca="1" ref="BB25" ca="1">_xlfn.LET(_xlpm.rozsah, $J$3:$J$10001,_xlpm.podminka, (_xlpm.rozsah&gt;E25)*(ISNUMBER(_xlpm.rozsah)),_xlpm.indexy, IF(_xlpm.podminka, ROW(_xlpm.rozsah)-MIN(ROW(_xlpm.rozsah))+1),_xlpm.prvni, MIN(_xlpm.indexy),_xlpm.finalni, IF(_xlpm.prvni=1, 2, _xlpm.prvni),INDEX(_xlpm.rozsah, _xlpm.finalni))</f>
        <v>1000</v>
      </c>
      <c r="BC25" cm="1">
        <f t="array" aca="1" ref="BC25" ca="1">INDEX($J$3:$J$10001,MATCH(BB25,$J$3:$J$10004,0)-1)</f>
        <v>0</v>
      </c>
      <c r="BD25">
        <f t="shared" ca="1" si="12"/>
        <v>290</v>
      </c>
      <c r="BE25">
        <f t="shared" ca="1" si="13"/>
        <v>0</v>
      </c>
      <c r="BF25">
        <f t="shared" ca="1" si="14"/>
        <v>290</v>
      </c>
      <c r="BG25">
        <f t="shared" ca="1" si="15"/>
        <v>87</v>
      </c>
    </row>
    <row r="26" spans="1:59" x14ac:dyDescent="0.25">
      <c r="A26" s="64">
        <v>23</v>
      </c>
      <c r="B26" s="64">
        <v>0</v>
      </c>
      <c r="C26" s="64">
        <v>0</v>
      </c>
      <c r="D26" s="18">
        <v>23</v>
      </c>
      <c r="E26" s="21">
        <f t="shared" ca="1" si="0"/>
        <v>700</v>
      </c>
      <c r="F26" s="22">
        <f t="shared" ca="1" si="1"/>
        <v>0</v>
      </c>
      <c r="G26" s="23">
        <v>23</v>
      </c>
      <c r="H26" s="24">
        <f t="shared" ca="1" si="2"/>
        <v>1000</v>
      </c>
      <c r="I26" s="25">
        <f t="shared" ca="1" si="3"/>
        <v>0</v>
      </c>
      <c r="J26" s="156"/>
      <c r="K26" s="156"/>
      <c r="L26" s="130">
        <f t="shared" si="16"/>
        <v>0</v>
      </c>
      <c r="N26" s="2"/>
      <c r="P26" s="2"/>
      <c r="Q26" s="2"/>
      <c r="R26" s="2"/>
      <c r="S26" s="51"/>
      <c r="T26" s="51"/>
      <c r="U26" s="51"/>
      <c r="Y26" s="2" t="s">
        <v>37</v>
      </c>
      <c r="Z26" t="s">
        <v>96</v>
      </c>
      <c r="AH26" s="1"/>
      <c r="AK26" s="46"/>
      <c r="AR26">
        <f t="shared" ca="1" si="4"/>
        <v>290</v>
      </c>
      <c r="AS26">
        <f t="shared" ca="1" si="5"/>
        <v>290</v>
      </c>
      <c r="AT26" cm="1">
        <f t="array" aca="1" ref="AT26" ca="1">_xlfn.LET(_xlpm.rozsah, $J$3:$J$10001,_xlpm.podminka, (_xlpm.rozsah&gt;H26)*(ISNUMBER(_xlpm.rozsah)),_xlpm.indexy, IF(_xlpm.podminka, ROW(_xlpm.rozsah)-MIN(ROW(_xlpm.rozsah))+1),_xlpm.prvni, MIN(_xlpm.indexy),_xlpm.finalni, IF(_xlpm.prvni=1, 2, _xlpm.prvni),INDEX(_xlpm.rozsah, _xlpm.finalni))</f>
        <v>1100</v>
      </c>
      <c r="AU26" cm="1">
        <f t="array" aca="1" ref="AU26" ca="1">INDEX($J$3:$J$10001,MATCH(AT26,$J$3:$J$10004,0)-1)</f>
        <v>1000</v>
      </c>
      <c r="AV26">
        <f t="shared" ca="1" si="6"/>
        <v>300</v>
      </c>
      <c r="AW26">
        <f t="shared" ca="1" si="7"/>
        <v>290</v>
      </c>
      <c r="AX26">
        <f t="shared" ca="1" si="8"/>
        <v>10</v>
      </c>
      <c r="AY26">
        <f t="shared" ca="1" si="9"/>
        <v>300</v>
      </c>
      <c r="AZ26">
        <f t="shared" ca="1" si="10"/>
        <v>203</v>
      </c>
      <c r="BA26">
        <f t="shared" ca="1" si="11"/>
        <v>203</v>
      </c>
      <c r="BB26" cm="1">
        <f t="array" aca="1" ref="BB26" ca="1">_xlfn.LET(_xlpm.rozsah, $J$3:$J$10001,_xlpm.podminka, (_xlpm.rozsah&gt;E26)*(ISNUMBER(_xlpm.rozsah)),_xlpm.indexy, IF(_xlpm.podminka, ROW(_xlpm.rozsah)-MIN(ROW(_xlpm.rozsah))+1),_xlpm.prvni, MIN(_xlpm.indexy),_xlpm.finalni, IF(_xlpm.prvni=1, 2, _xlpm.prvni),INDEX(_xlpm.rozsah, _xlpm.finalni))</f>
        <v>1000</v>
      </c>
      <c r="BC26" cm="1">
        <f t="array" aca="1" ref="BC26" ca="1">INDEX($J$3:$J$10001,MATCH(BB26,$J$3:$J$10004,0)-1)</f>
        <v>0</v>
      </c>
      <c r="BD26">
        <f t="shared" ca="1" si="12"/>
        <v>290</v>
      </c>
      <c r="BE26">
        <f t="shared" ca="1" si="13"/>
        <v>0</v>
      </c>
      <c r="BF26">
        <f t="shared" ca="1" si="14"/>
        <v>290</v>
      </c>
      <c r="BG26">
        <f t="shared" ca="1" si="15"/>
        <v>87</v>
      </c>
    </row>
    <row r="27" spans="1:59" x14ac:dyDescent="0.25">
      <c r="A27" s="64">
        <v>24</v>
      </c>
      <c r="B27" s="64">
        <v>1</v>
      </c>
      <c r="C27" s="64">
        <v>3</v>
      </c>
      <c r="D27" s="18">
        <v>24</v>
      </c>
      <c r="E27" s="21">
        <f t="shared" ca="1" si="0"/>
        <v>715.35419525692282</v>
      </c>
      <c r="F27" s="22">
        <f t="shared" ca="1" si="1"/>
        <v>6.2235814987352285</v>
      </c>
      <c r="G27" s="28">
        <v>24</v>
      </c>
      <c r="H27" s="24">
        <f t="shared" ca="1" si="2"/>
        <v>1012.315022</v>
      </c>
      <c r="I27" s="25">
        <f t="shared" ca="1" si="3"/>
        <v>8.7369450660000005</v>
      </c>
      <c r="J27" s="156"/>
      <c r="K27" s="156"/>
      <c r="L27" s="130">
        <f t="shared" si="16"/>
        <v>0</v>
      </c>
      <c r="N27" s="2"/>
      <c r="P27" s="2"/>
      <c r="Q27" s="2"/>
      <c r="R27" s="2"/>
      <c r="S27" s="51"/>
      <c r="T27" s="51"/>
      <c r="U27" s="51"/>
      <c r="Y27" s="5" t="s">
        <v>56</v>
      </c>
      <c r="Z27" t="s">
        <v>97</v>
      </c>
      <c r="AH27" s="1"/>
      <c r="AR27">
        <f t="shared" ca="1" si="4"/>
        <v>291.23150220000002</v>
      </c>
      <c r="AS27">
        <f t="shared" ca="1" si="5"/>
        <v>291.23150220000002</v>
      </c>
      <c r="AT27" cm="1">
        <f t="array" aca="1" ref="AT27" ca="1">_xlfn.LET(_xlpm.rozsah, $J$3:$J$10001,_xlpm.podminka, (_xlpm.rozsah&gt;H27)*(ISNUMBER(_xlpm.rozsah)),_xlpm.indexy, IF(_xlpm.podminka, ROW(_xlpm.rozsah)-MIN(ROW(_xlpm.rozsah))+1),_xlpm.prvni, MIN(_xlpm.indexy),_xlpm.finalni, IF(_xlpm.prvni=1, 2, _xlpm.prvni),INDEX(_xlpm.rozsah, _xlpm.finalni))</f>
        <v>1100</v>
      </c>
      <c r="AU27" cm="1">
        <f t="array" aca="1" ref="AU27" ca="1">INDEX($J$3:$J$10001,MATCH(AT27,$J$3:$J$10004,0)-1)</f>
        <v>1000</v>
      </c>
      <c r="AV27">
        <f t="shared" ca="1" si="6"/>
        <v>300</v>
      </c>
      <c r="AW27">
        <f t="shared" ca="1" si="7"/>
        <v>290</v>
      </c>
      <c r="AX27">
        <f t="shared" ca="1" si="8"/>
        <v>10</v>
      </c>
      <c r="AY27">
        <f t="shared" ca="1" si="9"/>
        <v>298.76849779999998</v>
      </c>
      <c r="AZ27">
        <f t="shared" ca="1" si="10"/>
        <v>207.45271662450762</v>
      </c>
      <c r="BA27">
        <f t="shared" ca="1" si="11"/>
        <v>207.45271662450762</v>
      </c>
      <c r="BB27" cm="1">
        <f t="array" aca="1" ref="BB27" ca="1">_xlfn.LET(_xlpm.rozsah, $J$3:$J$10001,_xlpm.podminka, (_xlpm.rozsah&gt;E27)*(ISNUMBER(_xlpm.rozsah)),_xlpm.indexy, IF(_xlpm.podminka, ROW(_xlpm.rozsah)-MIN(ROW(_xlpm.rozsah))+1),_xlpm.prvni, MIN(_xlpm.indexy),_xlpm.finalni, IF(_xlpm.prvni=1, 2, _xlpm.prvni),INDEX(_xlpm.rozsah, _xlpm.finalni))</f>
        <v>1000</v>
      </c>
      <c r="BC27" cm="1">
        <f t="array" aca="1" ref="BC27" ca="1">INDEX($J$3:$J$10001,MATCH(BB27,$J$3:$J$10004,0)-1)</f>
        <v>0</v>
      </c>
      <c r="BD27">
        <f t="shared" ca="1" si="12"/>
        <v>290</v>
      </c>
      <c r="BE27">
        <f t="shared" ca="1" si="13"/>
        <v>0</v>
      </c>
      <c r="BF27">
        <f t="shared" ca="1" si="14"/>
        <v>290</v>
      </c>
      <c r="BG27">
        <f t="shared" ca="1" si="15"/>
        <v>82.54728337549237</v>
      </c>
    </row>
    <row r="28" spans="1:59" x14ac:dyDescent="0.25">
      <c r="A28" s="64">
        <v>25</v>
      </c>
      <c r="B28" s="64">
        <v>1</v>
      </c>
      <c r="C28" s="64">
        <v>3</v>
      </c>
      <c r="D28" s="18">
        <v>25</v>
      </c>
      <c r="E28" s="21">
        <f t="shared" ca="1" si="0"/>
        <v>715.35419525692282</v>
      </c>
      <c r="F28" s="22">
        <f t="shared" ca="1" si="1"/>
        <v>6.2235814987352285</v>
      </c>
      <c r="G28" s="23">
        <v>25</v>
      </c>
      <c r="H28" s="24">
        <f t="shared" ca="1" si="2"/>
        <v>1012.315022</v>
      </c>
      <c r="I28" s="25">
        <f t="shared" ca="1" si="3"/>
        <v>8.7369450660000005</v>
      </c>
      <c r="J28" s="156"/>
      <c r="K28" s="156"/>
      <c r="L28" s="130">
        <f t="shared" si="16"/>
        <v>0</v>
      </c>
      <c r="N28" s="2"/>
      <c r="P28" s="2"/>
      <c r="Q28" s="2"/>
      <c r="R28" s="2"/>
      <c r="S28" s="51"/>
      <c r="T28" s="51"/>
      <c r="U28" s="51"/>
      <c r="Y28" s="1" t="s">
        <v>12</v>
      </c>
      <c r="Z28" t="s">
        <v>86</v>
      </c>
      <c r="AR28">
        <f t="shared" ca="1" si="4"/>
        <v>291.23150220000002</v>
      </c>
      <c r="AS28">
        <f t="shared" ca="1" si="5"/>
        <v>291.23150220000002</v>
      </c>
      <c r="AT28" cm="1">
        <f t="array" aca="1" ref="AT28" ca="1">_xlfn.LET(_xlpm.rozsah, $J$3:$J$10001,_xlpm.podminka, (_xlpm.rozsah&gt;H28)*(ISNUMBER(_xlpm.rozsah)),_xlpm.indexy, IF(_xlpm.podminka, ROW(_xlpm.rozsah)-MIN(ROW(_xlpm.rozsah))+1),_xlpm.prvni, MIN(_xlpm.indexy),_xlpm.finalni, IF(_xlpm.prvni=1, 2, _xlpm.prvni),INDEX(_xlpm.rozsah, _xlpm.finalni))</f>
        <v>1100</v>
      </c>
      <c r="AU28" cm="1">
        <f t="array" aca="1" ref="AU28" ca="1">INDEX($J$3:$J$10001,MATCH(AT28,$J$3:$J$10004,0)-1)</f>
        <v>1000</v>
      </c>
      <c r="AV28">
        <f t="shared" ca="1" si="6"/>
        <v>300</v>
      </c>
      <c r="AW28">
        <f t="shared" ca="1" si="7"/>
        <v>290</v>
      </c>
      <c r="AX28">
        <f t="shared" ca="1" si="8"/>
        <v>10</v>
      </c>
      <c r="AY28">
        <f t="shared" ca="1" si="9"/>
        <v>298.76849779999998</v>
      </c>
      <c r="AZ28">
        <f t="shared" ca="1" si="10"/>
        <v>207.45271662450762</v>
      </c>
      <c r="BA28">
        <f t="shared" ca="1" si="11"/>
        <v>207.45271662450762</v>
      </c>
      <c r="BB28" cm="1">
        <f t="array" aca="1" ref="BB28" ca="1">_xlfn.LET(_xlpm.rozsah, $J$3:$J$10001,_xlpm.podminka, (_xlpm.rozsah&gt;E28)*(ISNUMBER(_xlpm.rozsah)),_xlpm.indexy, IF(_xlpm.podminka, ROW(_xlpm.rozsah)-MIN(ROW(_xlpm.rozsah))+1),_xlpm.prvni, MIN(_xlpm.indexy),_xlpm.finalni, IF(_xlpm.prvni=1, 2, _xlpm.prvni),INDEX(_xlpm.rozsah, _xlpm.finalni))</f>
        <v>1000</v>
      </c>
      <c r="BC28" cm="1">
        <f t="array" aca="1" ref="BC28" ca="1">INDEX($J$3:$J$10001,MATCH(BB28,$J$3:$J$10004,0)-1)</f>
        <v>0</v>
      </c>
      <c r="BD28">
        <f t="shared" ca="1" si="12"/>
        <v>290</v>
      </c>
      <c r="BE28">
        <f t="shared" ca="1" si="13"/>
        <v>0</v>
      </c>
      <c r="BF28">
        <f t="shared" ca="1" si="14"/>
        <v>290</v>
      </c>
      <c r="BG28">
        <f t="shared" ca="1" si="15"/>
        <v>82.54728337549237</v>
      </c>
    </row>
    <row r="29" spans="1:59" x14ac:dyDescent="0.25">
      <c r="A29" s="64">
        <v>26</v>
      </c>
      <c r="B29" s="64">
        <v>1</v>
      </c>
      <c r="C29" s="64">
        <v>3</v>
      </c>
      <c r="D29" s="18">
        <v>26</v>
      </c>
      <c r="E29" s="21">
        <f t="shared" ca="1" si="0"/>
        <v>715.35419525692282</v>
      </c>
      <c r="F29" s="22">
        <f t="shared" ca="1" si="1"/>
        <v>6.2235814987352285</v>
      </c>
      <c r="G29" s="28">
        <v>26</v>
      </c>
      <c r="H29" s="24">
        <f t="shared" ca="1" si="2"/>
        <v>1012.315022</v>
      </c>
      <c r="I29" s="25">
        <f t="shared" ca="1" si="3"/>
        <v>8.7369450660000005</v>
      </c>
      <c r="J29" s="156"/>
      <c r="K29" s="156"/>
      <c r="L29" s="130">
        <f t="shared" si="16"/>
        <v>0</v>
      </c>
      <c r="N29" s="2"/>
      <c r="P29" s="2"/>
      <c r="Q29" s="2"/>
      <c r="R29" s="2"/>
      <c r="S29" s="51"/>
      <c r="T29" s="2"/>
      <c r="U29" s="51"/>
      <c r="Y29" s="1" t="s">
        <v>13</v>
      </c>
      <c r="Z29" t="s">
        <v>87</v>
      </c>
      <c r="AR29">
        <f t="shared" ca="1" si="4"/>
        <v>291.23150220000002</v>
      </c>
      <c r="AS29">
        <f t="shared" ca="1" si="5"/>
        <v>291.23150220000002</v>
      </c>
      <c r="AT29" cm="1">
        <f t="array" aca="1" ref="AT29" ca="1">_xlfn.LET(_xlpm.rozsah, $J$3:$J$10001,_xlpm.podminka, (_xlpm.rozsah&gt;H29)*(ISNUMBER(_xlpm.rozsah)),_xlpm.indexy, IF(_xlpm.podminka, ROW(_xlpm.rozsah)-MIN(ROW(_xlpm.rozsah))+1),_xlpm.prvni, MIN(_xlpm.indexy),_xlpm.finalni, IF(_xlpm.prvni=1, 2, _xlpm.prvni),INDEX(_xlpm.rozsah, _xlpm.finalni))</f>
        <v>1100</v>
      </c>
      <c r="AU29" cm="1">
        <f t="array" aca="1" ref="AU29" ca="1">INDEX($J$3:$J$10001,MATCH(AT29,$J$3:$J$10004,0)-1)</f>
        <v>1000</v>
      </c>
      <c r="AV29">
        <f t="shared" ca="1" si="6"/>
        <v>300</v>
      </c>
      <c r="AW29">
        <f t="shared" ca="1" si="7"/>
        <v>290</v>
      </c>
      <c r="AX29">
        <f t="shared" ca="1" si="8"/>
        <v>10</v>
      </c>
      <c r="AY29">
        <f t="shared" ca="1" si="9"/>
        <v>298.76849779999998</v>
      </c>
      <c r="AZ29">
        <f t="shared" ca="1" si="10"/>
        <v>207.45271662450762</v>
      </c>
      <c r="BA29">
        <f t="shared" ca="1" si="11"/>
        <v>207.45271662450762</v>
      </c>
      <c r="BB29" cm="1">
        <f t="array" aca="1" ref="BB29" ca="1">_xlfn.LET(_xlpm.rozsah, $J$3:$J$10001,_xlpm.podminka, (_xlpm.rozsah&gt;E29)*(ISNUMBER(_xlpm.rozsah)),_xlpm.indexy, IF(_xlpm.podminka, ROW(_xlpm.rozsah)-MIN(ROW(_xlpm.rozsah))+1),_xlpm.prvni, MIN(_xlpm.indexy),_xlpm.finalni, IF(_xlpm.prvni=1, 2, _xlpm.prvni),INDEX(_xlpm.rozsah, _xlpm.finalni))</f>
        <v>1000</v>
      </c>
      <c r="BC29" cm="1">
        <f t="array" aca="1" ref="BC29" ca="1">INDEX($J$3:$J$10001,MATCH(BB29,$J$3:$J$10004,0)-1)</f>
        <v>0</v>
      </c>
      <c r="BD29">
        <f t="shared" ca="1" si="12"/>
        <v>290</v>
      </c>
      <c r="BE29">
        <f t="shared" ca="1" si="13"/>
        <v>0</v>
      </c>
      <c r="BF29">
        <f t="shared" ca="1" si="14"/>
        <v>290</v>
      </c>
      <c r="BG29">
        <f t="shared" ca="1" si="15"/>
        <v>82.54728337549237</v>
      </c>
    </row>
    <row r="30" spans="1:59" x14ac:dyDescent="0.25">
      <c r="A30" s="64">
        <v>27</v>
      </c>
      <c r="B30" s="64">
        <v>1</v>
      </c>
      <c r="C30" s="64">
        <v>3</v>
      </c>
      <c r="D30" s="18">
        <v>27</v>
      </c>
      <c r="E30" s="21">
        <f t="shared" ca="1" si="0"/>
        <v>715.35419525692282</v>
      </c>
      <c r="F30" s="22">
        <f t="shared" ca="1" si="1"/>
        <v>6.2235814987352285</v>
      </c>
      <c r="G30" s="23">
        <v>27</v>
      </c>
      <c r="H30" s="24">
        <f t="shared" ca="1" si="2"/>
        <v>1012.315022</v>
      </c>
      <c r="I30" s="25">
        <f t="shared" ca="1" si="3"/>
        <v>8.7369450660000005</v>
      </c>
      <c r="J30" s="156"/>
      <c r="K30" s="156"/>
      <c r="L30" s="130">
        <f t="shared" si="16"/>
        <v>0</v>
      </c>
      <c r="Y30" s="1" t="s">
        <v>41</v>
      </c>
      <c r="Z30" t="s">
        <v>88</v>
      </c>
      <c r="AR30">
        <f t="shared" ca="1" si="4"/>
        <v>291.23150220000002</v>
      </c>
      <c r="AS30">
        <f t="shared" ca="1" si="5"/>
        <v>291.23150220000002</v>
      </c>
      <c r="AT30" cm="1">
        <f t="array" aca="1" ref="AT30" ca="1">_xlfn.LET(_xlpm.rozsah, $J$3:$J$10001,_xlpm.podminka, (_xlpm.rozsah&gt;H30)*(ISNUMBER(_xlpm.rozsah)),_xlpm.indexy, IF(_xlpm.podminka, ROW(_xlpm.rozsah)-MIN(ROW(_xlpm.rozsah))+1),_xlpm.prvni, MIN(_xlpm.indexy),_xlpm.finalni, IF(_xlpm.prvni=1, 2, _xlpm.prvni),INDEX(_xlpm.rozsah, _xlpm.finalni))</f>
        <v>1100</v>
      </c>
      <c r="AU30" cm="1">
        <f t="array" aca="1" ref="AU30" ca="1">INDEX($J$3:$J$10001,MATCH(AT30,$J$3:$J$10004,0)-1)</f>
        <v>1000</v>
      </c>
      <c r="AV30">
        <f t="shared" ca="1" si="6"/>
        <v>300</v>
      </c>
      <c r="AW30">
        <f t="shared" ca="1" si="7"/>
        <v>290</v>
      </c>
      <c r="AX30">
        <f t="shared" ca="1" si="8"/>
        <v>10</v>
      </c>
      <c r="AY30">
        <f t="shared" ca="1" si="9"/>
        <v>298.76849779999998</v>
      </c>
      <c r="AZ30">
        <f t="shared" ca="1" si="10"/>
        <v>207.45271662450762</v>
      </c>
      <c r="BA30">
        <f t="shared" ca="1" si="11"/>
        <v>207.45271662450762</v>
      </c>
      <c r="BB30" cm="1">
        <f t="array" aca="1" ref="BB30" ca="1">_xlfn.LET(_xlpm.rozsah, $J$3:$J$10001,_xlpm.podminka, (_xlpm.rozsah&gt;E30)*(ISNUMBER(_xlpm.rozsah)),_xlpm.indexy, IF(_xlpm.podminka, ROW(_xlpm.rozsah)-MIN(ROW(_xlpm.rozsah))+1),_xlpm.prvni, MIN(_xlpm.indexy),_xlpm.finalni, IF(_xlpm.prvni=1, 2, _xlpm.prvni),INDEX(_xlpm.rozsah, _xlpm.finalni))</f>
        <v>1000</v>
      </c>
      <c r="BC30" cm="1">
        <f t="array" aca="1" ref="BC30" ca="1">INDEX($J$3:$J$10001,MATCH(BB30,$J$3:$J$10004,0)-1)</f>
        <v>0</v>
      </c>
      <c r="BD30">
        <f t="shared" ca="1" si="12"/>
        <v>290</v>
      </c>
      <c r="BE30">
        <f t="shared" ca="1" si="13"/>
        <v>0</v>
      </c>
      <c r="BF30">
        <f t="shared" ca="1" si="14"/>
        <v>290</v>
      </c>
      <c r="BG30">
        <f t="shared" ca="1" si="15"/>
        <v>82.54728337549237</v>
      </c>
    </row>
    <row r="31" spans="1:59" x14ac:dyDescent="0.25">
      <c r="A31" s="64">
        <v>28</v>
      </c>
      <c r="B31" s="64">
        <v>1</v>
      </c>
      <c r="C31" s="64">
        <v>3</v>
      </c>
      <c r="D31" s="18">
        <v>28</v>
      </c>
      <c r="E31" s="21">
        <f t="shared" ca="1" si="0"/>
        <v>715.35419525692282</v>
      </c>
      <c r="F31" s="22">
        <f t="shared" ca="1" si="1"/>
        <v>6.2235814987352285</v>
      </c>
      <c r="G31" s="28">
        <v>28</v>
      </c>
      <c r="H31" s="24">
        <f t="shared" ca="1" si="2"/>
        <v>1012.315022</v>
      </c>
      <c r="I31" s="25">
        <f t="shared" ca="1" si="3"/>
        <v>8.7369450660000005</v>
      </c>
      <c r="J31" s="156"/>
      <c r="K31" s="156"/>
      <c r="L31" s="130">
        <f t="shared" si="16"/>
        <v>0</v>
      </c>
      <c r="Y31" s="1" t="s">
        <v>44</v>
      </c>
      <c r="Z31" t="s">
        <v>89</v>
      </c>
      <c r="AR31">
        <f t="shared" ca="1" si="4"/>
        <v>291.23150220000002</v>
      </c>
      <c r="AS31">
        <f t="shared" ca="1" si="5"/>
        <v>291.23150220000002</v>
      </c>
      <c r="AT31" cm="1">
        <f t="array" aca="1" ref="AT31" ca="1">_xlfn.LET(_xlpm.rozsah, $J$3:$J$10001,_xlpm.podminka, (_xlpm.rozsah&gt;H31)*(ISNUMBER(_xlpm.rozsah)),_xlpm.indexy, IF(_xlpm.podminka, ROW(_xlpm.rozsah)-MIN(ROW(_xlpm.rozsah))+1),_xlpm.prvni, MIN(_xlpm.indexy),_xlpm.finalni, IF(_xlpm.prvni=1, 2, _xlpm.prvni),INDEX(_xlpm.rozsah, _xlpm.finalni))</f>
        <v>1100</v>
      </c>
      <c r="AU31" cm="1">
        <f t="array" aca="1" ref="AU31" ca="1">INDEX($J$3:$J$10001,MATCH(AT31,$J$3:$J$10004,0)-1)</f>
        <v>1000</v>
      </c>
      <c r="AV31">
        <f t="shared" ca="1" si="6"/>
        <v>300</v>
      </c>
      <c r="AW31">
        <f t="shared" ca="1" si="7"/>
        <v>290</v>
      </c>
      <c r="AX31">
        <f t="shared" ca="1" si="8"/>
        <v>10</v>
      </c>
      <c r="AY31">
        <f t="shared" ca="1" si="9"/>
        <v>298.76849779999998</v>
      </c>
      <c r="AZ31">
        <f t="shared" ca="1" si="10"/>
        <v>207.45271662450762</v>
      </c>
      <c r="BA31">
        <f t="shared" ca="1" si="11"/>
        <v>207.45271662450762</v>
      </c>
      <c r="BB31" cm="1">
        <f t="array" aca="1" ref="BB31" ca="1">_xlfn.LET(_xlpm.rozsah, $J$3:$J$10001,_xlpm.podminka, (_xlpm.rozsah&gt;E31)*(ISNUMBER(_xlpm.rozsah)),_xlpm.indexy, IF(_xlpm.podminka, ROW(_xlpm.rozsah)-MIN(ROW(_xlpm.rozsah))+1),_xlpm.prvni, MIN(_xlpm.indexy),_xlpm.finalni, IF(_xlpm.prvni=1, 2, _xlpm.prvni),INDEX(_xlpm.rozsah, _xlpm.finalni))</f>
        <v>1000</v>
      </c>
      <c r="BC31" cm="1">
        <f t="array" aca="1" ref="BC31" ca="1">INDEX($J$3:$J$10001,MATCH(BB31,$J$3:$J$10004,0)-1)</f>
        <v>0</v>
      </c>
      <c r="BD31">
        <f t="shared" ca="1" si="12"/>
        <v>290</v>
      </c>
      <c r="BE31">
        <f t="shared" ca="1" si="13"/>
        <v>0</v>
      </c>
      <c r="BF31">
        <f t="shared" ca="1" si="14"/>
        <v>290</v>
      </c>
      <c r="BG31">
        <f t="shared" ca="1" si="15"/>
        <v>82.54728337549237</v>
      </c>
    </row>
    <row r="32" spans="1:59" ht="15" customHeight="1" x14ac:dyDescent="0.25">
      <c r="A32" s="64">
        <v>29</v>
      </c>
      <c r="B32" s="64">
        <v>1</v>
      </c>
      <c r="C32" s="64">
        <v>3</v>
      </c>
      <c r="D32" s="18">
        <v>29</v>
      </c>
      <c r="E32" s="21">
        <f t="shared" ca="1" si="0"/>
        <v>715.35419525692282</v>
      </c>
      <c r="F32" s="22">
        <f t="shared" ca="1" si="1"/>
        <v>6.2235814987352285</v>
      </c>
      <c r="G32" s="23">
        <v>29</v>
      </c>
      <c r="H32" s="24">
        <f t="shared" ca="1" si="2"/>
        <v>1012.315022</v>
      </c>
      <c r="I32" s="25">
        <f t="shared" ca="1" si="3"/>
        <v>8.7369450660000005</v>
      </c>
      <c r="J32" s="156"/>
      <c r="K32" s="156"/>
      <c r="L32" s="130">
        <f t="shared" si="16"/>
        <v>0</v>
      </c>
      <c r="N32" s="136"/>
      <c r="O32" s="136"/>
      <c r="P32" s="136"/>
      <c r="Q32" s="136"/>
      <c r="R32" s="136"/>
      <c r="S32" s="136"/>
      <c r="T32" s="136"/>
      <c r="U32" s="136"/>
      <c r="Y32" s="1" t="s">
        <v>45</v>
      </c>
      <c r="Z32" t="s">
        <v>90</v>
      </c>
      <c r="AR32">
        <f t="shared" ca="1" si="4"/>
        <v>291.23150220000002</v>
      </c>
      <c r="AS32">
        <f t="shared" ca="1" si="5"/>
        <v>291.23150220000002</v>
      </c>
      <c r="AT32" cm="1">
        <f t="array" aca="1" ref="AT32" ca="1">_xlfn.LET(_xlpm.rozsah, $J$3:$J$10001,_xlpm.podminka, (_xlpm.rozsah&gt;H32)*(ISNUMBER(_xlpm.rozsah)),_xlpm.indexy, IF(_xlpm.podminka, ROW(_xlpm.rozsah)-MIN(ROW(_xlpm.rozsah))+1),_xlpm.prvni, MIN(_xlpm.indexy),_xlpm.finalni, IF(_xlpm.prvni=1, 2, _xlpm.prvni),INDEX(_xlpm.rozsah, _xlpm.finalni))</f>
        <v>1100</v>
      </c>
      <c r="AU32" cm="1">
        <f t="array" aca="1" ref="AU32" ca="1">INDEX($J$3:$J$10001,MATCH(AT32,$J$3:$J$10004,0)-1)</f>
        <v>1000</v>
      </c>
      <c r="AV32">
        <f t="shared" ca="1" si="6"/>
        <v>300</v>
      </c>
      <c r="AW32">
        <f t="shared" ca="1" si="7"/>
        <v>290</v>
      </c>
      <c r="AX32">
        <f t="shared" ca="1" si="8"/>
        <v>10</v>
      </c>
      <c r="AY32">
        <f t="shared" ca="1" si="9"/>
        <v>298.76849779999998</v>
      </c>
      <c r="AZ32">
        <f t="shared" ca="1" si="10"/>
        <v>207.45271662450762</v>
      </c>
      <c r="BA32">
        <f t="shared" ca="1" si="11"/>
        <v>207.45271662450762</v>
      </c>
      <c r="BB32" cm="1">
        <f t="array" aca="1" ref="BB32" ca="1">_xlfn.LET(_xlpm.rozsah, $J$3:$J$10001,_xlpm.podminka, (_xlpm.rozsah&gt;E32)*(ISNUMBER(_xlpm.rozsah)),_xlpm.indexy, IF(_xlpm.podminka, ROW(_xlpm.rozsah)-MIN(ROW(_xlpm.rozsah))+1),_xlpm.prvni, MIN(_xlpm.indexy),_xlpm.finalni, IF(_xlpm.prvni=1, 2, _xlpm.prvni),INDEX(_xlpm.rozsah, _xlpm.finalni))</f>
        <v>1000</v>
      </c>
      <c r="BC32" cm="1">
        <f t="array" aca="1" ref="BC32" ca="1">INDEX($J$3:$J$10001,MATCH(BB32,$J$3:$J$10004,0)-1)</f>
        <v>0</v>
      </c>
      <c r="BD32">
        <f t="shared" ca="1" si="12"/>
        <v>290</v>
      </c>
      <c r="BE32">
        <f t="shared" ca="1" si="13"/>
        <v>0</v>
      </c>
      <c r="BF32">
        <f t="shared" ca="1" si="14"/>
        <v>290</v>
      </c>
      <c r="BG32">
        <f t="shared" ca="1" si="15"/>
        <v>82.54728337549237</v>
      </c>
    </row>
    <row r="33" spans="1:59" ht="15" customHeight="1" x14ac:dyDescent="0.25">
      <c r="A33" s="64">
        <v>30</v>
      </c>
      <c r="B33" s="64">
        <v>1</v>
      </c>
      <c r="C33" s="64">
        <v>6</v>
      </c>
      <c r="D33" s="18">
        <v>30</v>
      </c>
      <c r="E33" s="21">
        <f t="shared" ca="1" si="0"/>
        <v>715.35419525692282</v>
      </c>
      <c r="F33" s="22">
        <f t="shared" ca="1" si="1"/>
        <v>12.447162997470457</v>
      </c>
      <c r="G33" s="28">
        <v>30</v>
      </c>
      <c r="H33" s="24">
        <f t="shared" ca="1" si="2"/>
        <v>1012.315022</v>
      </c>
      <c r="I33" s="25">
        <f t="shared" ca="1" si="3"/>
        <v>17.473890132000001</v>
      </c>
      <c r="J33" s="156"/>
      <c r="K33" s="156"/>
      <c r="L33" s="130">
        <f t="shared" si="16"/>
        <v>0</v>
      </c>
      <c r="N33" s="136"/>
      <c r="O33" s="136"/>
      <c r="P33" s="136"/>
      <c r="Q33" s="136"/>
      <c r="R33" s="136"/>
      <c r="S33" s="136"/>
      <c r="T33" s="136"/>
      <c r="U33" s="136"/>
      <c r="Y33" s="1" t="s">
        <v>39</v>
      </c>
      <c r="Z33" t="s">
        <v>94</v>
      </c>
      <c r="AR33">
        <f t="shared" ca="1" si="4"/>
        <v>291.23150220000002</v>
      </c>
      <c r="AS33">
        <f t="shared" ca="1" si="5"/>
        <v>291.23150220000002</v>
      </c>
      <c r="AT33" cm="1">
        <f t="array" aca="1" ref="AT33" ca="1">_xlfn.LET(_xlpm.rozsah, $J$3:$J$10001,_xlpm.podminka, (_xlpm.rozsah&gt;H33)*(ISNUMBER(_xlpm.rozsah)),_xlpm.indexy, IF(_xlpm.podminka, ROW(_xlpm.rozsah)-MIN(ROW(_xlpm.rozsah))+1),_xlpm.prvni, MIN(_xlpm.indexy),_xlpm.finalni, IF(_xlpm.prvni=1, 2, _xlpm.prvni),INDEX(_xlpm.rozsah, _xlpm.finalni))</f>
        <v>1100</v>
      </c>
      <c r="AU33" cm="1">
        <f t="array" aca="1" ref="AU33" ca="1">INDEX($J$3:$J$10001,MATCH(AT33,$J$3:$J$10004,0)-1)</f>
        <v>1000</v>
      </c>
      <c r="AV33">
        <f t="shared" ca="1" si="6"/>
        <v>300</v>
      </c>
      <c r="AW33">
        <f t="shared" ca="1" si="7"/>
        <v>290</v>
      </c>
      <c r="AX33">
        <f t="shared" ca="1" si="8"/>
        <v>10</v>
      </c>
      <c r="AY33">
        <f t="shared" ca="1" si="9"/>
        <v>298.76849779999998</v>
      </c>
      <c r="AZ33">
        <f t="shared" ca="1" si="10"/>
        <v>207.45271662450762</v>
      </c>
      <c r="BA33">
        <f t="shared" ca="1" si="11"/>
        <v>207.45271662450762</v>
      </c>
      <c r="BB33" cm="1">
        <f t="array" aca="1" ref="BB33" ca="1">_xlfn.LET(_xlpm.rozsah, $J$3:$J$10001,_xlpm.podminka, (_xlpm.rozsah&gt;E33)*(ISNUMBER(_xlpm.rozsah)),_xlpm.indexy, IF(_xlpm.podminka, ROW(_xlpm.rozsah)-MIN(ROW(_xlpm.rozsah))+1),_xlpm.prvni, MIN(_xlpm.indexy),_xlpm.finalni, IF(_xlpm.prvni=1, 2, _xlpm.prvni),INDEX(_xlpm.rozsah, _xlpm.finalni))</f>
        <v>1000</v>
      </c>
      <c r="BC33" cm="1">
        <f t="array" aca="1" ref="BC33" ca="1">INDEX($J$3:$J$10001,MATCH(BB33,$J$3:$J$10004,0)-1)</f>
        <v>0</v>
      </c>
      <c r="BD33">
        <f t="shared" ca="1" si="12"/>
        <v>290</v>
      </c>
      <c r="BE33">
        <f t="shared" ca="1" si="13"/>
        <v>0</v>
      </c>
      <c r="BF33">
        <f t="shared" ca="1" si="14"/>
        <v>290</v>
      </c>
      <c r="BG33">
        <f t="shared" ca="1" si="15"/>
        <v>82.54728337549237</v>
      </c>
    </row>
    <row r="34" spans="1:59" x14ac:dyDescent="0.25">
      <c r="A34" s="64">
        <v>31</v>
      </c>
      <c r="B34" s="64">
        <v>1</v>
      </c>
      <c r="C34" s="64">
        <v>6</v>
      </c>
      <c r="D34" s="18">
        <v>31</v>
      </c>
      <c r="E34" s="21">
        <f t="shared" ca="1" si="0"/>
        <v>715.35419525692282</v>
      </c>
      <c r="F34" s="22">
        <f t="shared" ca="1" si="1"/>
        <v>12.447162997470457</v>
      </c>
      <c r="G34" s="23">
        <v>31</v>
      </c>
      <c r="H34" s="24">
        <f t="shared" ca="1" si="2"/>
        <v>1012.315022</v>
      </c>
      <c r="I34" s="25">
        <f t="shared" ca="1" si="3"/>
        <v>17.473890132000001</v>
      </c>
      <c r="J34" s="156"/>
      <c r="K34" s="156"/>
      <c r="L34" s="130">
        <f t="shared" si="16"/>
        <v>0</v>
      </c>
      <c r="Y34" s="1" t="s">
        <v>40</v>
      </c>
      <c r="Z34" t="s">
        <v>95</v>
      </c>
      <c r="AR34">
        <f t="shared" ca="1" si="4"/>
        <v>291.23150220000002</v>
      </c>
      <c r="AS34">
        <f t="shared" ca="1" si="5"/>
        <v>291.23150220000002</v>
      </c>
      <c r="AT34" cm="1">
        <f t="array" aca="1" ref="AT34" ca="1">_xlfn.LET(_xlpm.rozsah, $J$3:$J$10001,_xlpm.podminka, (_xlpm.rozsah&gt;H34)*(ISNUMBER(_xlpm.rozsah)),_xlpm.indexy, IF(_xlpm.podminka, ROW(_xlpm.rozsah)-MIN(ROW(_xlpm.rozsah))+1),_xlpm.prvni, MIN(_xlpm.indexy),_xlpm.finalni, IF(_xlpm.prvni=1, 2, _xlpm.prvni),INDEX(_xlpm.rozsah, _xlpm.finalni))</f>
        <v>1100</v>
      </c>
      <c r="AU34" cm="1">
        <f t="array" aca="1" ref="AU34" ca="1">INDEX($J$3:$J$10001,MATCH(AT34,$J$3:$J$10004,0)-1)</f>
        <v>1000</v>
      </c>
      <c r="AV34">
        <f t="shared" ca="1" si="6"/>
        <v>300</v>
      </c>
      <c r="AW34">
        <f t="shared" ca="1" si="7"/>
        <v>290</v>
      </c>
      <c r="AX34">
        <f t="shared" ca="1" si="8"/>
        <v>10</v>
      </c>
      <c r="AY34">
        <f t="shared" ca="1" si="9"/>
        <v>298.76849779999998</v>
      </c>
      <c r="AZ34">
        <f t="shared" ca="1" si="10"/>
        <v>207.45271662450762</v>
      </c>
      <c r="BA34">
        <f t="shared" ca="1" si="11"/>
        <v>207.45271662450762</v>
      </c>
      <c r="BB34" cm="1">
        <f t="array" aca="1" ref="BB34" ca="1">_xlfn.LET(_xlpm.rozsah, $J$3:$J$10001,_xlpm.podminka, (_xlpm.rozsah&gt;E34)*(ISNUMBER(_xlpm.rozsah)),_xlpm.indexy, IF(_xlpm.podminka, ROW(_xlpm.rozsah)-MIN(ROW(_xlpm.rozsah))+1),_xlpm.prvni, MIN(_xlpm.indexy),_xlpm.finalni, IF(_xlpm.prvni=1, 2, _xlpm.prvni),INDEX(_xlpm.rozsah, _xlpm.finalni))</f>
        <v>1000</v>
      </c>
      <c r="BC34" cm="1">
        <f t="array" aca="1" ref="BC34" ca="1">INDEX($J$3:$J$10001,MATCH(BB34,$J$3:$J$10004,0)-1)</f>
        <v>0</v>
      </c>
      <c r="BD34">
        <f t="shared" ca="1" si="12"/>
        <v>290</v>
      </c>
      <c r="BE34">
        <f t="shared" ca="1" si="13"/>
        <v>0</v>
      </c>
      <c r="BF34">
        <f t="shared" ca="1" si="14"/>
        <v>290</v>
      </c>
      <c r="BG34">
        <f t="shared" ca="1" si="15"/>
        <v>82.54728337549237</v>
      </c>
    </row>
    <row r="35" spans="1:59" x14ac:dyDescent="0.25">
      <c r="A35" s="64">
        <v>32</v>
      </c>
      <c r="B35" s="64">
        <v>2</v>
      </c>
      <c r="C35" s="64">
        <v>1</v>
      </c>
      <c r="D35" s="18">
        <v>32</v>
      </c>
      <c r="E35" s="21">
        <f t="shared" ca="1" si="0"/>
        <v>730.70839051384564</v>
      </c>
      <c r="F35" s="22">
        <f t="shared" ca="1" si="1"/>
        <v>2.1190543324901525</v>
      </c>
      <c r="G35" s="28">
        <v>32</v>
      </c>
      <c r="H35" s="24">
        <f t="shared" ca="1" si="2"/>
        <v>1024.630044</v>
      </c>
      <c r="I35" s="25">
        <f t="shared" ca="1" si="3"/>
        <v>2.9246300439999997</v>
      </c>
      <c r="J35" s="156"/>
      <c r="K35" s="156"/>
      <c r="L35" s="130">
        <f t="shared" si="16"/>
        <v>0</v>
      </c>
      <c r="N35" s="2"/>
      <c r="P35" s="3"/>
      <c r="Q35" s="52"/>
      <c r="R35" s="2"/>
      <c r="S35" s="51"/>
      <c r="T35" s="51"/>
      <c r="U35" s="51"/>
      <c r="Y35" s="1" t="s">
        <v>42</v>
      </c>
      <c r="Z35" t="s">
        <v>91</v>
      </c>
      <c r="AR35">
        <f t="shared" ca="1" si="4"/>
        <v>292.46300439999999</v>
      </c>
      <c r="AS35">
        <f t="shared" ca="1" si="5"/>
        <v>292.46300439999999</v>
      </c>
      <c r="AT35" cm="1">
        <f t="array" aca="1" ref="AT35" ca="1">_xlfn.LET(_xlpm.rozsah, $J$3:$J$10001,_xlpm.podminka, (_xlpm.rozsah&gt;H35)*(ISNUMBER(_xlpm.rozsah)),_xlpm.indexy, IF(_xlpm.podminka, ROW(_xlpm.rozsah)-MIN(ROW(_xlpm.rozsah))+1),_xlpm.prvni, MIN(_xlpm.indexy),_xlpm.finalni, IF(_xlpm.prvni=1, 2, _xlpm.prvni),INDEX(_xlpm.rozsah, _xlpm.finalni))</f>
        <v>1100</v>
      </c>
      <c r="AU35" cm="1">
        <f t="array" aca="1" ref="AU35" ca="1">INDEX($J$3:$J$10001,MATCH(AT35,$J$3:$J$10004,0)-1)</f>
        <v>1000</v>
      </c>
      <c r="AV35">
        <f t="shared" ca="1" si="6"/>
        <v>300</v>
      </c>
      <c r="AW35">
        <f t="shared" ca="1" si="7"/>
        <v>290</v>
      </c>
      <c r="AX35">
        <f t="shared" ca="1" si="8"/>
        <v>10</v>
      </c>
      <c r="AY35">
        <f t="shared" ca="1" si="9"/>
        <v>297.53699560000001</v>
      </c>
      <c r="AZ35">
        <f t="shared" ca="1" si="10"/>
        <v>211.90543324901523</v>
      </c>
      <c r="BA35">
        <f t="shared" ca="1" si="11"/>
        <v>211.90543324901523</v>
      </c>
      <c r="BB35" cm="1">
        <f t="array" aca="1" ref="BB35" ca="1">_xlfn.LET(_xlpm.rozsah, $J$3:$J$10001,_xlpm.podminka, (_xlpm.rozsah&gt;E35)*(ISNUMBER(_xlpm.rozsah)),_xlpm.indexy, IF(_xlpm.podminka, ROW(_xlpm.rozsah)-MIN(ROW(_xlpm.rozsah))+1),_xlpm.prvni, MIN(_xlpm.indexy),_xlpm.finalni, IF(_xlpm.prvni=1, 2, _xlpm.prvni),INDEX(_xlpm.rozsah, _xlpm.finalni))</f>
        <v>1000</v>
      </c>
      <c r="BC35" cm="1">
        <f t="array" aca="1" ref="BC35" ca="1">INDEX($J$3:$J$10001,MATCH(BB35,$J$3:$J$10004,0)-1)</f>
        <v>0</v>
      </c>
      <c r="BD35">
        <f t="shared" ca="1" si="12"/>
        <v>290</v>
      </c>
      <c r="BE35">
        <f t="shared" ca="1" si="13"/>
        <v>0</v>
      </c>
      <c r="BF35">
        <f t="shared" ca="1" si="14"/>
        <v>290</v>
      </c>
      <c r="BG35">
        <f t="shared" ca="1" si="15"/>
        <v>78.094566750984768</v>
      </c>
    </row>
    <row r="36" spans="1:59" x14ac:dyDescent="0.25">
      <c r="A36" s="64">
        <v>33</v>
      </c>
      <c r="B36" s="64">
        <v>4</v>
      </c>
      <c r="C36" s="64">
        <v>13</v>
      </c>
      <c r="D36" s="18">
        <v>33</v>
      </c>
      <c r="E36" s="21">
        <f t="shared" ca="1" si="0"/>
        <v>761.41678102769129</v>
      </c>
      <c r="F36" s="22">
        <f t="shared" ca="1" si="1"/>
        <v>28.705412644743959</v>
      </c>
      <c r="G36" s="23">
        <v>33</v>
      </c>
      <c r="H36" s="24">
        <f t="shared" ca="1" si="2"/>
        <v>1049.260088</v>
      </c>
      <c r="I36" s="25">
        <f t="shared" ca="1" si="3"/>
        <v>38.340381143999998</v>
      </c>
      <c r="J36" s="156"/>
      <c r="K36" s="156"/>
      <c r="L36" s="130">
        <f t="shared" si="16"/>
        <v>0</v>
      </c>
      <c r="N36" s="2"/>
      <c r="P36" s="3"/>
      <c r="Q36" s="52"/>
      <c r="R36" s="2"/>
      <c r="S36" s="51"/>
      <c r="T36" s="51"/>
      <c r="U36" s="51"/>
      <c r="Y36" s="1" t="s">
        <v>46</v>
      </c>
      <c r="Z36" t="s">
        <v>92</v>
      </c>
      <c r="AR36">
        <f t="shared" ca="1" si="4"/>
        <v>294.92600879999998</v>
      </c>
      <c r="AS36">
        <f t="shared" ca="1" si="5"/>
        <v>294.92600879999998</v>
      </c>
      <c r="AT36" cm="1">
        <f t="array" aca="1" ref="AT36" ca="1">_xlfn.LET(_xlpm.rozsah, $J$3:$J$10001,_xlpm.podminka, (_xlpm.rozsah&gt;H36)*(ISNUMBER(_xlpm.rozsah)),_xlpm.indexy, IF(_xlpm.podminka, ROW(_xlpm.rozsah)-MIN(ROW(_xlpm.rozsah))+1),_xlpm.prvni, MIN(_xlpm.indexy),_xlpm.finalni, IF(_xlpm.prvni=1, 2, _xlpm.prvni),INDEX(_xlpm.rozsah, _xlpm.finalni))</f>
        <v>1100</v>
      </c>
      <c r="AU36" cm="1">
        <f t="array" aca="1" ref="AU36" ca="1">INDEX($J$3:$J$10001,MATCH(AT36,$J$3:$J$10004,0)-1)</f>
        <v>1000</v>
      </c>
      <c r="AV36">
        <f t="shared" ca="1" si="6"/>
        <v>300</v>
      </c>
      <c r="AW36">
        <f t="shared" ca="1" si="7"/>
        <v>290</v>
      </c>
      <c r="AX36">
        <f t="shared" ca="1" si="8"/>
        <v>10</v>
      </c>
      <c r="AY36">
        <f t="shared" ca="1" si="9"/>
        <v>295.07399120000002</v>
      </c>
      <c r="AZ36">
        <f t="shared" ca="1" si="10"/>
        <v>220.81086649803046</v>
      </c>
      <c r="BA36">
        <f t="shared" ca="1" si="11"/>
        <v>220.81086649803046</v>
      </c>
      <c r="BB36" cm="1">
        <f t="array" aca="1" ref="BB36" ca="1">_xlfn.LET(_xlpm.rozsah, $J$3:$J$10001,_xlpm.podminka, (_xlpm.rozsah&gt;E36)*(ISNUMBER(_xlpm.rozsah)),_xlpm.indexy, IF(_xlpm.podminka, ROW(_xlpm.rozsah)-MIN(ROW(_xlpm.rozsah))+1),_xlpm.prvni, MIN(_xlpm.indexy),_xlpm.finalni, IF(_xlpm.prvni=1, 2, _xlpm.prvni),INDEX(_xlpm.rozsah, _xlpm.finalni))</f>
        <v>1000</v>
      </c>
      <c r="BC36" cm="1">
        <f t="array" aca="1" ref="BC36" ca="1">INDEX($J$3:$J$10001,MATCH(BB36,$J$3:$J$10004,0)-1)</f>
        <v>0</v>
      </c>
      <c r="BD36">
        <f t="shared" ca="1" si="12"/>
        <v>290</v>
      </c>
      <c r="BE36">
        <f t="shared" ca="1" si="13"/>
        <v>0</v>
      </c>
      <c r="BF36">
        <f t="shared" ca="1" si="14"/>
        <v>290</v>
      </c>
      <c r="BG36">
        <f t="shared" ca="1" si="15"/>
        <v>69.189133501969522</v>
      </c>
    </row>
    <row r="37" spans="1:59" x14ac:dyDescent="0.25">
      <c r="A37" s="64">
        <v>34</v>
      </c>
      <c r="B37" s="64">
        <v>7</v>
      </c>
      <c r="C37" s="64">
        <v>18</v>
      </c>
      <c r="D37" s="18">
        <v>34</v>
      </c>
      <c r="E37" s="21">
        <f t="shared" ca="1" si="0"/>
        <v>807.47936679845964</v>
      </c>
      <c r="F37" s="22">
        <f t="shared" ca="1" si="1"/>
        <v>42.150422946879601</v>
      </c>
      <c r="G37" s="28">
        <v>34</v>
      </c>
      <c r="H37" s="24">
        <f t="shared" ca="1" si="2"/>
        <v>1086.205154</v>
      </c>
      <c r="I37" s="25">
        <f t="shared" ca="1" si="3"/>
        <v>53.751692771999998</v>
      </c>
      <c r="J37" s="156"/>
      <c r="K37" s="156"/>
      <c r="L37" s="130">
        <f t="shared" si="16"/>
        <v>0</v>
      </c>
      <c r="N37" s="2"/>
      <c r="P37" s="3"/>
      <c r="Q37" s="52"/>
      <c r="R37" s="2"/>
      <c r="S37" s="51"/>
      <c r="T37" s="51"/>
      <c r="U37" s="51"/>
      <c r="Y37" s="1" t="s">
        <v>47</v>
      </c>
      <c r="Z37" t="s">
        <v>93</v>
      </c>
      <c r="AR37">
        <f t="shared" ca="1" si="4"/>
        <v>298.62051539999999</v>
      </c>
      <c r="AS37">
        <f t="shared" ca="1" si="5"/>
        <v>298.62051539999999</v>
      </c>
      <c r="AT37" cm="1">
        <f t="array" aca="1" ref="AT37" ca="1">_xlfn.LET(_xlpm.rozsah, $J$3:$J$10001,_xlpm.podminka, (_xlpm.rozsah&gt;H37)*(ISNUMBER(_xlpm.rozsah)),_xlpm.indexy, IF(_xlpm.podminka, ROW(_xlpm.rozsah)-MIN(ROW(_xlpm.rozsah))+1),_xlpm.prvni, MIN(_xlpm.indexy),_xlpm.finalni, IF(_xlpm.prvni=1, 2, _xlpm.prvni),INDEX(_xlpm.rozsah, _xlpm.finalni))</f>
        <v>1100</v>
      </c>
      <c r="AU37" cm="1">
        <f t="array" aca="1" ref="AU37" ca="1">INDEX($J$3:$J$10001,MATCH(AT37,$J$3:$J$10004,0)-1)</f>
        <v>1000</v>
      </c>
      <c r="AV37">
        <f t="shared" ca="1" si="6"/>
        <v>300</v>
      </c>
      <c r="AW37">
        <f t="shared" ca="1" si="7"/>
        <v>290</v>
      </c>
      <c r="AX37">
        <f t="shared" ca="1" si="8"/>
        <v>10</v>
      </c>
      <c r="AY37">
        <f t="shared" ca="1" si="9"/>
        <v>291.37948460000001</v>
      </c>
      <c r="AZ37">
        <f t="shared" ca="1" si="10"/>
        <v>234.16901637155331</v>
      </c>
      <c r="BA37">
        <f t="shared" ca="1" si="11"/>
        <v>234.16901637155331</v>
      </c>
      <c r="BB37" cm="1">
        <f t="array" aca="1" ref="BB37" ca="1">_xlfn.LET(_xlpm.rozsah, $J$3:$J$10001,_xlpm.podminka, (_xlpm.rozsah&gt;E37)*(ISNUMBER(_xlpm.rozsah)),_xlpm.indexy, IF(_xlpm.podminka, ROW(_xlpm.rozsah)-MIN(ROW(_xlpm.rozsah))+1),_xlpm.prvni, MIN(_xlpm.indexy),_xlpm.finalni, IF(_xlpm.prvni=1, 2, _xlpm.prvni),INDEX(_xlpm.rozsah, _xlpm.finalni))</f>
        <v>1000</v>
      </c>
      <c r="BC37" cm="1">
        <f t="array" aca="1" ref="BC37" ca="1">INDEX($J$3:$J$10001,MATCH(BB37,$J$3:$J$10004,0)-1)</f>
        <v>0</v>
      </c>
      <c r="BD37">
        <f t="shared" ca="1" si="12"/>
        <v>290</v>
      </c>
      <c r="BE37">
        <f t="shared" ca="1" si="13"/>
        <v>0</v>
      </c>
      <c r="BF37">
        <f t="shared" ca="1" si="14"/>
        <v>290</v>
      </c>
      <c r="BG37">
        <f t="shared" ca="1" si="15"/>
        <v>55.830983628446702</v>
      </c>
    </row>
    <row r="38" spans="1:59" x14ac:dyDescent="0.25">
      <c r="A38" s="64">
        <v>35</v>
      </c>
      <c r="B38" s="64">
        <v>9</v>
      </c>
      <c r="C38" s="64">
        <v>21</v>
      </c>
      <c r="D38" s="18">
        <v>35</v>
      </c>
      <c r="E38" s="21">
        <f t="shared" ca="1" si="0"/>
        <v>838.18775731230528</v>
      </c>
      <c r="F38" s="22">
        <f t="shared" ca="1" si="1"/>
        <v>51.045634420319395</v>
      </c>
      <c r="G38" s="23">
        <v>35</v>
      </c>
      <c r="H38" s="24">
        <f t="shared" ca="1" si="2"/>
        <v>1110.835198</v>
      </c>
      <c r="I38" s="25">
        <f t="shared" ca="1" si="3"/>
        <v>63.455078315999998</v>
      </c>
      <c r="J38" s="156"/>
      <c r="K38" s="156"/>
      <c r="L38" s="130">
        <f t="shared" si="16"/>
        <v>0</v>
      </c>
      <c r="N38" s="2"/>
      <c r="P38" s="3"/>
      <c r="Q38" s="52"/>
      <c r="R38" s="2"/>
      <c r="S38" s="51"/>
      <c r="T38" s="51"/>
      <c r="U38" s="51"/>
      <c r="AR38">
        <f t="shared" ca="1" si="4"/>
        <v>302.16703960000001</v>
      </c>
      <c r="AS38">
        <f t="shared" ca="1" si="5"/>
        <v>302.16703960000001</v>
      </c>
      <c r="AT38" cm="1">
        <f t="array" aca="1" ref="AT38" ca="1">_xlfn.LET(_xlpm.rozsah, $J$3:$J$10001,_xlpm.podminka, (_xlpm.rozsah&gt;H38)*(ISNUMBER(_xlpm.rozsah)),_xlpm.indexy, IF(_xlpm.podminka, ROW(_xlpm.rozsah)-MIN(ROW(_xlpm.rozsah))+1),_xlpm.prvni, MIN(_xlpm.indexy),_xlpm.finalni, IF(_xlpm.prvni=1, 2, _xlpm.prvni),INDEX(_xlpm.rozsah, _xlpm.finalni))</f>
        <v>1200</v>
      </c>
      <c r="AU38" cm="1">
        <f t="array" aca="1" ref="AU38" ca="1">INDEX($J$3:$J$10001,MATCH(AT38,$J$3:$J$10004,0)-1)</f>
        <v>1100</v>
      </c>
      <c r="AV38">
        <f t="shared" ca="1" si="6"/>
        <v>320</v>
      </c>
      <c r="AW38">
        <f t="shared" ca="1" si="7"/>
        <v>300</v>
      </c>
      <c r="AX38">
        <f t="shared" ca="1" si="8"/>
        <v>20</v>
      </c>
      <c r="AY38">
        <f t="shared" ca="1" si="9"/>
        <v>317.83296039999999</v>
      </c>
      <c r="AZ38">
        <f t="shared" ca="1" si="10"/>
        <v>243.07444962056854</v>
      </c>
      <c r="BA38">
        <f t="shared" ca="1" si="11"/>
        <v>243.07444962056854</v>
      </c>
      <c r="BB38" cm="1">
        <f t="array" aca="1" ref="BB38" ca="1">_xlfn.LET(_xlpm.rozsah, $J$3:$J$10001,_xlpm.podminka, (_xlpm.rozsah&gt;E38)*(ISNUMBER(_xlpm.rozsah)),_xlpm.indexy, IF(_xlpm.podminka, ROW(_xlpm.rozsah)-MIN(ROW(_xlpm.rozsah))+1),_xlpm.prvni, MIN(_xlpm.indexy),_xlpm.finalni, IF(_xlpm.prvni=1, 2, _xlpm.prvni),INDEX(_xlpm.rozsah, _xlpm.finalni))</f>
        <v>1000</v>
      </c>
      <c r="BC38" cm="1">
        <f t="array" aca="1" ref="BC38" ca="1">INDEX($J$3:$J$10001,MATCH(BB38,$J$3:$J$10004,0)-1)</f>
        <v>0</v>
      </c>
      <c r="BD38">
        <f t="shared" ca="1" si="12"/>
        <v>290</v>
      </c>
      <c r="BE38">
        <f t="shared" ca="1" si="13"/>
        <v>0</v>
      </c>
      <c r="BF38">
        <f t="shared" ca="1" si="14"/>
        <v>290</v>
      </c>
      <c r="BG38">
        <f t="shared" ca="1" si="15"/>
        <v>46.925550379431471</v>
      </c>
    </row>
    <row r="39" spans="1:59" x14ac:dyDescent="0.25">
      <c r="A39" s="64">
        <v>36</v>
      </c>
      <c r="B39" s="64">
        <v>17</v>
      </c>
      <c r="C39" s="64">
        <v>20</v>
      </c>
      <c r="D39" s="18">
        <v>36</v>
      </c>
      <c r="E39" s="21">
        <f t="shared" ca="1" si="0"/>
        <v>961.02131936768774</v>
      </c>
      <c r="F39" s="22">
        <f t="shared" ca="1" si="1"/>
        <v>55.739236523325893</v>
      </c>
      <c r="G39" s="28">
        <v>36</v>
      </c>
      <c r="H39" s="24">
        <f t="shared" ca="1" si="2"/>
        <v>1209.355374</v>
      </c>
      <c r="I39" s="25">
        <f t="shared" ca="1" si="3"/>
        <v>64.561322439999998</v>
      </c>
      <c r="J39" s="155"/>
      <c r="K39" s="155"/>
      <c r="L39" s="129">
        <f t="shared" si="16"/>
        <v>0</v>
      </c>
      <c r="N39" s="2"/>
      <c r="P39" s="3"/>
      <c r="Q39" s="52"/>
      <c r="R39" s="2"/>
      <c r="S39" s="51"/>
      <c r="T39" s="51"/>
      <c r="U39" s="51"/>
      <c r="AR39">
        <f t="shared" ca="1" si="4"/>
        <v>322.80661220000002</v>
      </c>
      <c r="AS39">
        <f t="shared" ca="1" si="5"/>
        <v>322.80661220000002</v>
      </c>
      <c r="AT39" cm="1">
        <f t="array" aca="1" ref="AT39" ca="1">_xlfn.LET(_xlpm.rozsah, $J$3:$J$10001,_xlpm.podminka, (_xlpm.rozsah&gt;H39)*(ISNUMBER(_xlpm.rozsah)),_xlpm.indexy, IF(_xlpm.podminka, ROW(_xlpm.rozsah)-MIN(ROW(_xlpm.rozsah))+1),_xlpm.prvni, MIN(_xlpm.indexy),_xlpm.finalni, IF(_xlpm.prvni=1, 2, _xlpm.prvni),INDEX(_xlpm.rozsah, _xlpm.finalni))</f>
        <v>1300</v>
      </c>
      <c r="AU39" cm="1">
        <f t="array" aca="1" ref="AU39" ca="1">INDEX($J$3:$J$10001,MATCH(AT39,$J$3:$J$10004,0)-1)</f>
        <v>1200</v>
      </c>
      <c r="AV39">
        <f t="shared" ca="1" si="6"/>
        <v>350</v>
      </c>
      <c r="AW39">
        <f t="shared" ca="1" si="7"/>
        <v>320</v>
      </c>
      <c r="AX39">
        <f t="shared" ca="1" si="8"/>
        <v>30</v>
      </c>
      <c r="AY39">
        <f t="shared" ca="1" si="9"/>
        <v>347.19338779999998</v>
      </c>
      <c r="AZ39">
        <f t="shared" ca="1" si="10"/>
        <v>278.69618261662947</v>
      </c>
      <c r="BA39">
        <f t="shared" ca="1" si="11"/>
        <v>278.69618261662947</v>
      </c>
      <c r="BB39" cm="1">
        <f t="array" aca="1" ref="BB39" ca="1">_xlfn.LET(_xlpm.rozsah, $J$3:$J$10001,_xlpm.podminka, (_xlpm.rozsah&gt;E39)*(ISNUMBER(_xlpm.rozsah)),_xlpm.indexy, IF(_xlpm.podminka, ROW(_xlpm.rozsah)-MIN(ROW(_xlpm.rozsah))+1),_xlpm.prvni, MIN(_xlpm.indexy),_xlpm.finalni, IF(_xlpm.prvni=1, 2, _xlpm.prvni),INDEX(_xlpm.rozsah, _xlpm.finalni))</f>
        <v>1000</v>
      </c>
      <c r="BC39" cm="1">
        <f t="array" aca="1" ref="BC39" ca="1">INDEX($J$3:$J$10001,MATCH(BB39,$J$3:$J$10004,0)-1)</f>
        <v>0</v>
      </c>
      <c r="BD39">
        <f t="shared" ca="1" si="12"/>
        <v>290</v>
      </c>
      <c r="BE39">
        <f t="shared" ca="1" si="13"/>
        <v>0</v>
      </c>
      <c r="BF39">
        <f t="shared" ca="1" si="14"/>
        <v>290</v>
      </c>
      <c r="BG39">
        <f t="shared" ca="1" si="15"/>
        <v>11.303817383370555</v>
      </c>
    </row>
    <row r="40" spans="1:59" x14ac:dyDescent="0.25">
      <c r="A40" s="64">
        <v>37</v>
      </c>
      <c r="B40" s="64">
        <v>33</v>
      </c>
      <c r="C40" s="64">
        <v>42</v>
      </c>
      <c r="D40" s="18">
        <v>37</v>
      </c>
      <c r="E40" s="21">
        <f t="shared" ca="1" si="0"/>
        <v>1206.6884434784527</v>
      </c>
      <c r="F40" s="22">
        <f t="shared" ca="1" si="1"/>
        <v>135.24274387828504</v>
      </c>
      <c r="G40" s="23">
        <v>37</v>
      </c>
      <c r="H40" s="24">
        <f t="shared" ca="1" si="2"/>
        <v>1406.395726</v>
      </c>
      <c r="I40" s="25">
        <f t="shared" ca="1" si="3"/>
        <v>151.19999999999999</v>
      </c>
      <c r="J40" s="155"/>
      <c r="K40" s="155"/>
      <c r="L40" s="129">
        <f t="shared" si="16"/>
        <v>0</v>
      </c>
      <c r="N40" s="2"/>
      <c r="P40" s="3"/>
      <c r="Q40" s="52"/>
      <c r="R40" s="2"/>
      <c r="S40" s="51"/>
      <c r="T40" s="51"/>
      <c r="U40" s="51"/>
      <c r="AR40">
        <f t="shared" ca="1" si="4"/>
        <v>360</v>
      </c>
      <c r="AS40">
        <f t="shared" ca="1" si="5"/>
        <v>360</v>
      </c>
      <c r="AT40" cm="1">
        <f t="array" aca="1" ref="AT40" ca="1">_xlfn.LET(_xlpm.rozsah, $J$3:$J$10001,_xlpm.podminka, (_xlpm.rozsah&gt;H40)*(ISNUMBER(_xlpm.rozsah)),_xlpm.indexy, IF(_xlpm.podminka, ROW(_xlpm.rozsah)-MIN(ROW(_xlpm.rozsah))+1),_xlpm.prvni, MIN(_xlpm.indexy),_xlpm.finalni, IF(_xlpm.prvni=1, 2, _xlpm.prvni),INDEX(_xlpm.rozsah, _xlpm.finalni))</f>
        <v>1500</v>
      </c>
      <c r="AU40" cm="1">
        <f t="array" aca="1" ref="AU40" ca="1">INDEX($J$3:$J$10001,MATCH(AT40,$J$3:$J$10004,0)-1)</f>
        <v>1400</v>
      </c>
      <c r="AV40">
        <f t="shared" ca="1" si="6"/>
        <v>360</v>
      </c>
      <c r="AW40">
        <f t="shared" ca="1" si="7"/>
        <v>360</v>
      </c>
      <c r="AX40">
        <f t="shared" ca="1" si="8"/>
        <v>0</v>
      </c>
      <c r="AY40">
        <f t="shared" ca="1" si="9"/>
        <v>360</v>
      </c>
      <c r="AZ40">
        <f t="shared" ca="1" si="10"/>
        <v>322.0065330435358</v>
      </c>
      <c r="BA40">
        <f t="shared" ca="1" si="11"/>
        <v>322.0065330435358</v>
      </c>
      <c r="BB40" cm="1">
        <f t="array" aca="1" ref="BB40" ca="1">_xlfn.LET(_xlpm.rozsah, $J$3:$J$10001,_xlpm.podminka, (_xlpm.rozsah&gt;E40)*(ISNUMBER(_xlpm.rozsah)),_xlpm.indexy, IF(_xlpm.podminka, ROW(_xlpm.rozsah)-MIN(ROW(_xlpm.rozsah))+1),_xlpm.prvni, MIN(_xlpm.indexy),_xlpm.finalni, IF(_xlpm.prvni=1, 2, _xlpm.prvni),INDEX(_xlpm.rozsah, _xlpm.finalni))</f>
        <v>1300</v>
      </c>
      <c r="BC40" cm="1">
        <f t="array" aca="1" ref="BC40" ca="1">INDEX($J$3:$J$10001,MATCH(BB40,$J$3:$J$10004,0)-1)</f>
        <v>1200</v>
      </c>
      <c r="BD40">
        <f t="shared" ca="1" si="12"/>
        <v>350</v>
      </c>
      <c r="BE40">
        <f t="shared" ca="1" si="13"/>
        <v>320</v>
      </c>
      <c r="BF40">
        <f t="shared" ca="1" si="14"/>
        <v>30</v>
      </c>
      <c r="BG40">
        <f t="shared" ca="1" si="15"/>
        <v>347.9934669564642</v>
      </c>
    </row>
    <row r="41" spans="1:59" x14ac:dyDescent="0.25">
      <c r="A41" s="64">
        <v>38</v>
      </c>
      <c r="B41" s="64">
        <v>57</v>
      </c>
      <c r="C41" s="64">
        <v>46</v>
      </c>
      <c r="D41" s="18">
        <v>38</v>
      </c>
      <c r="E41" s="21">
        <f t="shared" ca="1" si="0"/>
        <v>1575.1891296446001</v>
      </c>
      <c r="F41" s="22">
        <f t="shared" ca="1" si="1"/>
        <v>164.90826000726966</v>
      </c>
      <c r="G41" s="28">
        <v>38</v>
      </c>
      <c r="H41" s="24">
        <f t="shared" ca="1" si="2"/>
        <v>1701.9562539999997</v>
      </c>
      <c r="I41" s="25">
        <f t="shared" ca="1" si="3"/>
        <v>160.8470209372</v>
      </c>
      <c r="J41" s="155"/>
      <c r="K41" s="155"/>
      <c r="L41" s="129">
        <f t="shared" si="16"/>
        <v>0</v>
      </c>
      <c r="N41" s="2"/>
      <c r="P41" s="3"/>
      <c r="Q41" s="52"/>
      <c r="R41" s="2"/>
      <c r="S41" s="51"/>
      <c r="T41" s="51"/>
      <c r="U41" s="51"/>
      <c r="AR41">
        <f t="shared" ca="1" si="4"/>
        <v>349.66743682000003</v>
      </c>
      <c r="AS41">
        <f t="shared" ca="1" si="5"/>
        <v>333.33256317999997</v>
      </c>
      <c r="AT41" cm="1">
        <f t="array" aca="1" ref="AT41" ca="1">_xlfn.LET(_xlpm.rozsah, $J$3:$J$10001,_xlpm.podminka, (_xlpm.rozsah&gt;H41)*(ISNUMBER(_xlpm.rozsah)),_xlpm.indexy, IF(_xlpm.podminka, ROW(_xlpm.rozsah)-MIN(ROW(_xlpm.rozsah))+1),_xlpm.prvni, MIN(_xlpm.indexy),_xlpm.finalni, IF(_xlpm.prvni=1, 2, _xlpm.prvni),INDEX(_xlpm.rozsah, _xlpm.finalni))</f>
        <v>1800</v>
      </c>
      <c r="AU41" cm="1">
        <f t="array" aca="1" ref="AU41" ca="1">INDEX($J$3:$J$10001,MATCH(AT41,$J$3:$J$10004,0)-1)</f>
        <v>1700</v>
      </c>
      <c r="AV41">
        <f t="shared" ca="1" si="6"/>
        <v>333</v>
      </c>
      <c r="AW41">
        <f t="shared" ca="1" si="7"/>
        <v>350</v>
      </c>
      <c r="AX41">
        <f t="shared" ca="1" si="8"/>
        <v>-17</v>
      </c>
      <c r="AY41">
        <f t="shared" ca="1" si="9"/>
        <v>349.66743682000003</v>
      </c>
      <c r="AZ41">
        <f t="shared" ca="1" si="10"/>
        <v>358.49621740710802</v>
      </c>
      <c r="BA41">
        <f t="shared" ca="1" si="11"/>
        <v>359.50378259289198</v>
      </c>
      <c r="BB41" cm="1">
        <f t="array" aca="1" ref="BB41" ca="1">_xlfn.LET(_xlpm.rozsah, $J$3:$J$10001,_xlpm.podminka, (_xlpm.rozsah&gt;E41)*(ISNUMBER(_xlpm.rozsah)),_xlpm.indexy, IF(_xlpm.podminka, ROW(_xlpm.rozsah)-MIN(ROW(_xlpm.rozsah))+1),_xlpm.prvni, MIN(_xlpm.indexy),_xlpm.finalni, IF(_xlpm.prvni=1, 2, _xlpm.prvni),INDEX(_xlpm.rozsah, _xlpm.finalni))</f>
        <v>1600</v>
      </c>
      <c r="BC41" cm="1">
        <f t="array" aca="1" ref="BC41" ca="1">INDEX($J$3:$J$10001,MATCH(BB41,$J$3:$J$10004,0)-1)</f>
        <v>1500</v>
      </c>
      <c r="BD41">
        <f t="shared" ca="1" si="12"/>
        <v>358</v>
      </c>
      <c r="BE41">
        <f t="shared" ca="1" si="13"/>
        <v>360</v>
      </c>
      <c r="BF41">
        <f t="shared" ca="1" si="14"/>
        <v>-2</v>
      </c>
      <c r="BG41">
        <f t="shared" ca="1" si="15"/>
        <v>358.49621740710802</v>
      </c>
    </row>
    <row r="42" spans="1:59" x14ac:dyDescent="0.25">
      <c r="A42" s="64">
        <v>39</v>
      </c>
      <c r="B42" s="64">
        <v>44</v>
      </c>
      <c r="C42" s="64">
        <v>33</v>
      </c>
      <c r="D42" s="18">
        <v>39</v>
      </c>
      <c r="E42" s="21">
        <f t="shared" ca="1" si="0"/>
        <v>1375.5845913046037</v>
      </c>
      <c r="F42" s="22">
        <f t="shared" ca="1" si="1"/>
        <v>117.99429151305192</v>
      </c>
      <c r="G42" s="23">
        <v>39</v>
      </c>
      <c r="H42" s="24">
        <f t="shared" ca="1" si="2"/>
        <v>1541.860968</v>
      </c>
      <c r="I42" s="25">
        <f t="shared" ca="1" si="3"/>
        <v>118.52371761119998</v>
      </c>
      <c r="J42" s="155"/>
      <c r="K42" s="155"/>
      <c r="L42" s="129">
        <f t="shared" si="16"/>
        <v>0</v>
      </c>
      <c r="N42" s="2"/>
      <c r="P42" s="3"/>
      <c r="Q42" s="52"/>
      <c r="R42" s="2"/>
      <c r="S42" s="51"/>
      <c r="T42" s="2"/>
      <c r="U42" s="51"/>
      <c r="AR42">
        <f t="shared" ca="1" si="4"/>
        <v>359.16278063999999</v>
      </c>
      <c r="AS42">
        <f t="shared" ca="1" si="5"/>
        <v>358.83721936000001</v>
      </c>
      <c r="AT42" cm="1">
        <f t="array" aca="1" ref="AT42" ca="1">_xlfn.LET(_xlpm.rozsah, $J$3:$J$10001,_xlpm.podminka, (_xlpm.rozsah&gt;H42)*(ISNUMBER(_xlpm.rozsah)),_xlpm.indexy, IF(_xlpm.podminka, ROW(_xlpm.rozsah)-MIN(ROW(_xlpm.rozsah))+1),_xlpm.prvni, MIN(_xlpm.indexy),_xlpm.finalni, IF(_xlpm.prvni=1, 2, _xlpm.prvni),INDEX(_xlpm.rozsah, _xlpm.finalni))</f>
        <v>1600</v>
      </c>
      <c r="AU42" cm="1">
        <f t="array" aca="1" ref="AU42" ca="1">INDEX($J$3:$J$10001,MATCH(AT42,$J$3:$J$10004,0)-1)</f>
        <v>1500</v>
      </c>
      <c r="AV42">
        <f t="shared" ca="1" si="6"/>
        <v>358</v>
      </c>
      <c r="AW42">
        <f t="shared" ca="1" si="7"/>
        <v>360</v>
      </c>
      <c r="AX42">
        <f t="shared" ca="1" si="8"/>
        <v>-2</v>
      </c>
      <c r="AY42">
        <f t="shared" ca="1" si="9"/>
        <v>359.16278063999999</v>
      </c>
      <c r="AZ42">
        <f t="shared" ca="1" si="10"/>
        <v>357.55845913046039</v>
      </c>
      <c r="BA42">
        <f t="shared" ca="1" si="11"/>
        <v>357.55845913046039</v>
      </c>
      <c r="BB42" cm="1">
        <f t="array" aca="1" ref="BB42" ca="1">_xlfn.LET(_xlpm.rozsah, $J$3:$J$10001,_xlpm.podminka, (_xlpm.rozsah&gt;E42)*(ISNUMBER(_xlpm.rozsah)),_xlpm.indexy, IF(_xlpm.podminka, ROW(_xlpm.rozsah)-MIN(ROW(_xlpm.rozsah))+1),_xlpm.prvni, MIN(_xlpm.indexy),_xlpm.finalni, IF(_xlpm.prvni=1, 2, _xlpm.prvni),INDEX(_xlpm.rozsah, _xlpm.finalni))</f>
        <v>1400</v>
      </c>
      <c r="BC42" cm="1">
        <f t="array" aca="1" ref="BC42" ca="1">INDEX($J$3:$J$10001,MATCH(BB42,$J$3:$J$10004,0)-1)</f>
        <v>1300</v>
      </c>
      <c r="BD42">
        <f t="shared" ca="1" si="12"/>
        <v>360</v>
      </c>
      <c r="BE42">
        <f t="shared" ca="1" si="13"/>
        <v>350</v>
      </c>
      <c r="BF42">
        <f t="shared" ca="1" si="14"/>
        <v>10</v>
      </c>
      <c r="BG42">
        <f t="shared" ca="1" si="15"/>
        <v>352.44154086953961</v>
      </c>
    </row>
    <row r="43" spans="1:59" x14ac:dyDescent="0.25">
      <c r="A43" s="64">
        <v>40</v>
      </c>
      <c r="B43" s="64">
        <v>31</v>
      </c>
      <c r="C43" s="64">
        <v>0</v>
      </c>
      <c r="D43" s="18">
        <v>40</v>
      </c>
      <c r="E43" s="21">
        <f t="shared" ca="1" si="0"/>
        <v>1175.980052964607</v>
      </c>
      <c r="F43" s="22">
        <f t="shared" ca="1" si="1"/>
        <v>0</v>
      </c>
      <c r="G43" s="28">
        <v>40</v>
      </c>
      <c r="H43" s="24">
        <f t="shared" ca="1" si="2"/>
        <v>1381.765682</v>
      </c>
      <c r="I43" s="25">
        <f t="shared" ca="1" si="3"/>
        <v>0</v>
      </c>
      <c r="J43" s="155"/>
      <c r="K43" s="155"/>
      <c r="L43" s="129">
        <f t="shared" si="16"/>
        <v>0</v>
      </c>
      <c r="AR43">
        <f t="shared" ca="1" si="4"/>
        <v>358.17656820000002</v>
      </c>
      <c r="AS43">
        <f t="shared" ca="1" si="5"/>
        <v>358.17656820000002</v>
      </c>
      <c r="AT43" cm="1">
        <f t="array" aca="1" ref="AT43" ca="1">_xlfn.LET(_xlpm.rozsah, $J$3:$J$10001,_xlpm.podminka, (_xlpm.rozsah&gt;H43)*(ISNUMBER(_xlpm.rozsah)),_xlpm.indexy, IF(_xlpm.podminka, ROW(_xlpm.rozsah)-MIN(ROW(_xlpm.rozsah))+1),_xlpm.prvni, MIN(_xlpm.indexy),_xlpm.finalni, IF(_xlpm.prvni=1, 2, _xlpm.prvni),INDEX(_xlpm.rozsah, _xlpm.finalni))</f>
        <v>1400</v>
      </c>
      <c r="AU43" cm="1">
        <f t="array" aca="1" ref="AU43" ca="1">INDEX($J$3:$J$10001,MATCH(AT43,$J$3:$J$10004,0)-1)</f>
        <v>1300</v>
      </c>
      <c r="AV43">
        <f t="shared" ca="1" si="6"/>
        <v>360</v>
      </c>
      <c r="AW43">
        <f t="shared" ca="1" si="7"/>
        <v>350</v>
      </c>
      <c r="AX43">
        <f t="shared" ca="1" si="8"/>
        <v>10</v>
      </c>
      <c r="AY43">
        <f t="shared" ca="1" si="9"/>
        <v>351.82343179999998</v>
      </c>
      <c r="AZ43">
        <f t="shared" ca="1" si="10"/>
        <v>315.19601059292143</v>
      </c>
      <c r="BA43">
        <f t="shared" ca="1" si="11"/>
        <v>315.19601059292143</v>
      </c>
      <c r="BB43" cm="1">
        <f t="array" aca="1" ref="BB43" ca="1">_xlfn.LET(_xlpm.rozsah, $J$3:$J$10001,_xlpm.podminka, (_xlpm.rozsah&gt;E43)*(ISNUMBER(_xlpm.rozsah)),_xlpm.indexy, IF(_xlpm.podminka, ROW(_xlpm.rozsah)-MIN(ROW(_xlpm.rozsah))+1),_xlpm.prvni, MIN(_xlpm.indexy),_xlpm.finalni, IF(_xlpm.prvni=1, 2, _xlpm.prvni),INDEX(_xlpm.rozsah, _xlpm.finalni))</f>
        <v>1200</v>
      </c>
      <c r="BC43" cm="1">
        <f t="array" aca="1" ref="BC43" ca="1">INDEX($J$3:$J$10001,MATCH(BB43,$J$3:$J$10004,0)-1)</f>
        <v>1100</v>
      </c>
      <c r="BD43">
        <f t="shared" ca="1" si="12"/>
        <v>320</v>
      </c>
      <c r="BE43">
        <f t="shared" ca="1" si="13"/>
        <v>300</v>
      </c>
      <c r="BF43">
        <f t="shared" ca="1" si="14"/>
        <v>20</v>
      </c>
      <c r="BG43">
        <f t="shared" ca="1" si="15"/>
        <v>304.80398940707857</v>
      </c>
    </row>
    <row r="44" spans="1:59" x14ac:dyDescent="0.25">
      <c r="A44" s="64">
        <v>41</v>
      </c>
      <c r="B44" s="64">
        <v>22</v>
      </c>
      <c r="C44" s="64">
        <v>27</v>
      </c>
      <c r="D44" s="18">
        <v>41</v>
      </c>
      <c r="E44" s="21">
        <f t="shared" ca="1" si="0"/>
        <v>1037.7922956523018</v>
      </c>
      <c r="F44" s="22">
        <f t="shared" ca="1" si="1"/>
        <v>79.320391982612151</v>
      </c>
      <c r="G44" s="23">
        <v>41</v>
      </c>
      <c r="H44" s="24">
        <f t="shared" ca="1" si="2"/>
        <v>1270.930484</v>
      </c>
      <c r="I44" s="25">
        <f t="shared" ca="1" si="3"/>
        <v>92.145369204000005</v>
      </c>
      <c r="J44" s="155"/>
      <c r="K44" s="155"/>
      <c r="L44" s="129">
        <f t="shared" si="16"/>
        <v>0</v>
      </c>
      <c r="AR44">
        <f t="shared" ca="1" si="4"/>
        <v>341.27914520000002</v>
      </c>
      <c r="AS44">
        <f t="shared" ca="1" si="5"/>
        <v>341.27914520000002</v>
      </c>
      <c r="AT44" cm="1">
        <f t="array" aca="1" ref="AT44" ca="1">_xlfn.LET(_xlpm.rozsah, $J$3:$J$10001,_xlpm.podminka, (_xlpm.rozsah&gt;H44)*(ISNUMBER(_xlpm.rozsah)),_xlpm.indexy, IF(_xlpm.podminka, ROW(_xlpm.rozsah)-MIN(ROW(_xlpm.rozsah))+1),_xlpm.prvni, MIN(_xlpm.indexy),_xlpm.finalni, IF(_xlpm.prvni=1, 2, _xlpm.prvni),INDEX(_xlpm.rozsah, _xlpm.finalni))</f>
        <v>1300</v>
      </c>
      <c r="AU44" cm="1">
        <f t="array" aca="1" ref="AU44" ca="1">INDEX($J$3:$J$10001,MATCH(AT44,$J$3:$J$10004,0)-1)</f>
        <v>1200</v>
      </c>
      <c r="AV44">
        <f t="shared" ca="1" si="6"/>
        <v>350</v>
      </c>
      <c r="AW44">
        <f t="shared" ca="1" si="7"/>
        <v>320</v>
      </c>
      <c r="AX44">
        <f t="shared" ca="1" si="8"/>
        <v>30</v>
      </c>
      <c r="AY44">
        <f t="shared" ca="1" si="9"/>
        <v>328.72085479999998</v>
      </c>
      <c r="AZ44">
        <f t="shared" ca="1" si="10"/>
        <v>293.7792295652302</v>
      </c>
      <c r="BA44">
        <f t="shared" ca="1" si="11"/>
        <v>293.7792295652302</v>
      </c>
      <c r="BB44" cm="1">
        <f t="array" aca="1" ref="BB44" ca="1">_xlfn.LET(_xlpm.rozsah, $J$3:$J$10001,_xlpm.podminka, (_xlpm.rozsah&gt;E44)*(ISNUMBER(_xlpm.rozsah)),_xlpm.indexy, IF(_xlpm.podminka, ROW(_xlpm.rozsah)-MIN(ROW(_xlpm.rozsah))+1),_xlpm.prvni, MIN(_xlpm.indexy),_xlpm.finalni, IF(_xlpm.prvni=1, 2, _xlpm.prvni),INDEX(_xlpm.rozsah, _xlpm.finalni))</f>
        <v>1100</v>
      </c>
      <c r="BC44" cm="1">
        <f t="array" aca="1" ref="BC44" ca="1">INDEX($J$3:$J$10001,MATCH(BB44,$J$3:$J$10004,0)-1)</f>
        <v>1000</v>
      </c>
      <c r="BD44">
        <f t="shared" ca="1" si="12"/>
        <v>300</v>
      </c>
      <c r="BE44">
        <f t="shared" ca="1" si="13"/>
        <v>290</v>
      </c>
      <c r="BF44">
        <f t="shared" ca="1" si="14"/>
        <v>10</v>
      </c>
      <c r="BG44">
        <f t="shared" ca="1" si="15"/>
        <v>296.2207704347698</v>
      </c>
    </row>
    <row r="45" spans="1:59" ht="15" customHeight="1" x14ac:dyDescent="0.25">
      <c r="A45" s="64">
        <v>42</v>
      </c>
      <c r="B45" s="64">
        <v>33</v>
      </c>
      <c r="C45" s="64">
        <v>43</v>
      </c>
      <c r="D45" s="18">
        <v>42</v>
      </c>
      <c r="E45" s="21">
        <f t="shared" ca="1" si="0"/>
        <v>1206.6884434784527</v>
      </c>
      <c r="F45" s="22">
        <f t="shared" ca="1" si="1"/>
        <v>138.46280920872039</v>
      </c>
      <c r="G45" s="28">
        <v>42</v>
      </c>
      <c r="H45" s="24">
        <f t="shared" ca="1" si="2"/>
        <v>1406.395726</v>
      </c>
      <c r="I45" s="25">
        <f t="shared" ca="1" si="3"/>
        <v>154.80000000000001</v>
      </c>
      <c r="J45" s="155"/>
      <c r="K45" s="155"/>
      <c r="L45" s="129">
        <f t="shared" si="16"/>
        <v>0</v>
      </c>
      <c r="N45" s="136"/>
      <c r="O45" s="136"/>
      <c r="P45" s="136"/>
      <c r="Q45" s="136"/>
      <c r="R45" s="136"/>
      <c r="S45" s="136"/>
      <c r="T45" s="136"/>
      <c r="U45" s="136"/>
      <c r="AR45">
        <f t="shared" ca="1" si="4"/>
        <v>360</v>
      </c>
      <c r="AS45">
        <f t="shared" ca="1" si="5"/>
        <v>360</v>
      </c>
      <c r="AT45" cm="1">
        <f t="array" aca="1" ref="AT45" ca="1">_xlfn.LET(_xlpm.rozsah, $J$3:$J$10001,_xlpm.podminka, (_xlpm.rozsah&gt;H45)*(ISNUMBER(_xlpm.rozsah)),_xlpm.indexy, IF(_xlpm.podminka, ROW(_xlpm.rozsah)-MIN(ROW(_xlpm.rozsah))+1),_xlpm.prvni, MIN(_xlpm.indexy),_xlpm.finalni, IF(_xlpm.prvni=1, 2, _xlpm.prvni),INDEX(_xlpm.rozsah, _xlpm.finalni))</f>
        <v>1500</v>
      </c>
      <c r="AU45" cm="1">
        <f t="array" aca="1" ref="AU45" ca="1">INDEX($J$3:$J$10001,MATCH(AT45,$J$3:$J$10004,0)-1)</f>
        <v>1400</v>
      </c>
      <c r="AV45">
        <f t="shared" ca="1" si="6"/>
        <v>360</v>
      </c>
      <c r="AW45">
        <f t="shared" ca="1" si="7"/>
        <v>360</v>
      </c>
      <c r="AX45">
        <f t="shared" ca="1" si="8"/>
        <v>0</v>
      </c>
      <c r="AY45">
        <f t="shared" ca="1" si="9"/>
        <v>360</v>
      </c>
      <c r="AZ45">
        <f t="shared" ca="1" si="10"/>
        <v>322.0065330435358</v>
      </c>
      <c r="BA45">
        <f t="shared" ca="1" si="11"/>
        <v>322.0065330435358</v>
      </c>
      <c r="BB45" cm="1">
        <f t="array" aca="1" ref="BB45" ca="1">_xlfn.LET(_xlpm.rozsah, $J$3:$J$10001,_xlpm.podminka, (_xlpm.rozsah&gt;E45)*(ISNUMBER(_xlpm.rozsah)),_xlpm.indexy, IF(_xlpm.podminka, ROW(_xlpm.rozsah)-MIN(ROW(_xlpm.rozsah))+1),_xlpm.prvni, MIN(_xlpm.indexy),_xlpm.finalni, IF(_xlpm.prvni=1, 2, _xlpm.prvni),INDEX(_xlpm.rozsah, _xlpm.finalni))</f>
        <v>1300</v>
      </c>
      <c r="BC45" cm="1">
        <f t="array" aca="1" ref="BC45" ca="1">INDEX($J$3:$J$10001,MATCH(BB45,$J$3:$J$10004,0)-1)</f>
        <v>1200</v>
      </c>
      <c r="BD45">
        <f t="shared" ca="1" si="12"/>
        <v>350</v>
      </c>
      <c r="BE45">
        <f t="shared" ca="1" si="13"/>
        <v>320</v>
      </c>
      <c r="BF45">
        <f t="shared" ca="1" si="14"/>
        <v>30</v>
      </c>
      <c r="BG45">
        <f t="shared" ca="1" si="15"/>
        <v>347.9934669564642</v>
      </c>
    </row>
    <row r="46" spans="1:59" ht="15" customHeight="1" x14ac:dyDescent="0.25">
      <c r="A46" s="64">
        <v>43</v>
      </c>
      <c r="B46" s="64">
        <v>80</v>
      </c>
      <c r="C46" s="64">
        <v>49</v>
      </c>
      <c r="D46" s="18">
        <v>43</v>
      </c>
      <c r="E46" s="21">
        <f t="shared" ca="1" si="0"/>
        <v>1928.3356205538248</v>
      </c>
      <c r="F46" s="22">
        <f t="shared" ca="1" si="1"/>
        <v>152.61848734858015</v>
      </c>
      <c r="G46" s="23">
        <v>43</v>
      </c>
      <c r="H46" s="24">
        <f t="shared" ca="1" si="2"/>
        <v>1985.2017599999999</v>
      </c>
      <c r="I46" s="25">
        <f t="shared" ca="1" si="3"/>
        <v>148.16018201599999</v>
      </c>
      <c r="J46" s="155"/>
      <c r="K46" s="155"/>
      <c r="L46" s="129">
        <f t="shared" si="16"/>
        <v>0</v>
      </c>
      <c r="N46" s="136"/>
      <c r="O46" s="136"/>
      <c r="P46" s="136"/>
      <c r="Q46" s="136"/>
      <c r="R46" s="136"/>
      <c r="S46" s="136"/>
      <c r="T46" s="136"/>
      <c r="U46" s="136"/>
      <c r="AR46">
        <f t="shared" ca="1" si="4"/>
        <v>302.3677184</v>
      </c>
      <c r="AS46">
        <f t="shared" ca="1" si="5"/>
        <v>313.6322816</v>
      </c>
      <c r="AT46" cm="1">
        <f t="array" aca="1" ref="AT46" ca="1">_xlfn.LET(_xlpm.rozsah, $J$3:$J$10001,_xlpm.podminka, (_xlpm.rozsah&gt;H46)*(ISNUMBER(_xlpm.rozsah)),_xlpm.indexy, IF(_xlpm.podminka, ROW(_xlpm.rozsah)-MIN(ROW(_xlpm.rozsah))+1),_xlpm.prvni, MIN(_xlpm.indexy),_xlpm.finalni, IF(_xlpm.prvni=1, 2, _xlpm.prvni),INDEX(_xlpm.rozsah, _xlpm.finalni))</f>
        <v>2000</v>
      </c>
      <c r="AU46" cm="1">
        <f t="array" aca="1" ref="AU46" ca="1">INDEX($J$3:$J$10001,MATCH(AT46,$J$3:$J$10004,0)-1)</f>
        <v>1900</v>
      </c>
      <c r="AV46">
        <f t="shared" ca="1" si="6"/>
        <v>300</v>
      </c>
      <c r="AW46">
        <f t="shared" ca="1" si="7"/>
        <v>316</v>
      </c>
      <c r="AX46">
        <f t="shared" ca="1" si="8"/>
        <v>-16</v>
      </c>
      <c r="AY46">
        <f t="shared" ca="1" si="9"/>
        <v>302.3677184</v>
      </c>
      <c r="AZ46">
        <f t="shared" ca="1" si="10"/>
        <v>311.46630071138804</v>
      </c>
      <c r="BA46">
        <f t="shared" ca="1" si="11"/>
        <v>304.53369928861196</v>
      </c>
      <c r="BB46" cm="1">
        <f t="array" aca="1" ref="BB46" ca="1">_xlfn.LET(_xlpm.rozsah, $J$3:$J$10001,_xlpm.podminka, (_xlpm.rozsah&gt;E46)*(ISNUMBER(_xlpm.rozsah)),_xlpm.indexy, IF(_xlpm.podminka, ROW(_xlpm.rozsah)-MIN(ROW(_xlpm.rozsah))+1),_xlpm.prvni, MIN(_xlpm.indexy),_xlpm.finalni, IF(_xlpm.prvni=1, 2, _xlpm.prvni),INDEX(_xlpm.rozsah, _xlpm.finalni))</f>
        <v>2000</v>
      </c>
      <c r="BC46" cm="1">
        <f t="array" aca="1" ref="BC46" ca="1">INDEX($J$3:$J$10001,MATCH(BB46,$J$3:$J$10004,0)-1)</f>
        <v>1900</v>
      </c>
      <c r="BD46">
        <f t="shared" ca="1" si="12"/>
        <v>300</v>
      </c>
      <c r="BE46">
        <f t="shared" ca="1" si="13"/>
        <v>316</v>
      </c>
      <c r="BF46">
        <f t="shared" ca="1" si="14"/>
        <v>-16</v>
      </c>
      <c r="BG46">
        <f t="shared" ca="1" si="15"/>
        <v>311.46630071138804</v>
      </c>
    </row>
    <row r="47" spans="1:59" ht="15" customHeight="1" x14ac:dyDescent="0.25">
      <c r="A47" s="64">
        <v>44</v>
      </c>
      <c r="B47" s="64">
        <v>105</v>
      </c>
      <c r="C47" s="64">
        <v>47</v>
      </c>
      <c r="D47" s="18">
        <v>44</v>
      </c>
      <c r="E47" s="21">
        <f t="shared" ca="1" si="0"/>
        <v>2312.1905019768947</v>
      </c>
      <c r="F47" s="22">
        <f t="shared" ca="1" si="1"/>
        <v>74.859788920461156</v>
      </c>
      <c r="G47" s="28">
        <v>44</v>
      </c>
      <c r="H47" s="24">
        <f t="shared" ca="1" si="2"/>
        <v>2293.0773099999997</v>
      </c>
      <c r="I47" s="25">
        <f t="shared" ca="1" si="3"/>
        <v>86.714881795000096</v>
      </c>
      <c r="J47" s="155"/>
      <c r="K47" s="155"/>
      <c r="L47" s="129">
        <f t="shared" si="16"/>
        <v>0</v>
      </c>
      <c r="N47" s="69"/>
      <c r="O47" s="69"/>
      <c r="P47" s="69"/>
      <c r="Q47" s="69"/>
      <c r="R47" s="69"/>
      <c r="S47" s="69"/>
      <c r="T47" s="69"/>
      <c r="U47" s="69"/>
      <c r="AR47">
        <f t="shared" ca="1" si="4"/>
        <v>184.49974850000021</v>
      </c>
      <c r="AS47">
        <f t="shared" ca="1" si="5"/>
        <v>240.50025149999979</v>
      </c>
      <c r="AT47" cm="1">
        <f t="array" aca="1" ref="AT47" ca="1">_xlfn.LET(_xlpm.rozsah, $J$3:$J$10001,_xlpm.podminka, (_xlpm.rozsah&gt;H47)*(ISNUMBER(_xlpm.rozsah)),_xlpm.indexy, IF(_xlpm.podminka, ROW(_xlpm.rozsah)-MIN(ROW(_xlpm.rozsah))+1),_xlpm.prvni, MIN(_xlpm.indexy),_xlpm.finalni, IF(_xlpm.prvni=1, 2, _xlpm.prvni),INDEX(_xlpm.rozsah, _xlpm.finalni))</f>
        <v>2300</v>
      </c>
      <c r="AU47" cm="1">
        <f t="array" aca="1" ref="AU47" ca="1">INDEX($J$3:$J$10001,MATCH(AT47,$J$3:$J$10004,0)-1)</f>
        <v>2200</v>
      </c>
      <c r="AV47">
        <f t="shared" ca="1" si="6"/>
        <v>180</v>
      </c>
      <c r="AW47">
        <f t="shared" ca="1" si="7"/>
        <v>245</v>
      </c>
      <c r="AX47">
        <f t="shared" ca="1" si="8"/>
        <v>-65</v>
      </c>
      <c r="AY47">
        <f t="shared" ca="1" si="9"/>
        <v>184.49974850000021</v>
      </c>
      <c r="AZ47">
        <f t="shared" ca="1" si="10"/>
        <v>159.27614663927906</v>
      </c>
      <c r="BA47">
        <f t="shared" ca="1" si="11"/>
        <v>30.723853360720931</v>
      </c>
      <c r="BB47" cm="1">
        <f t="array" aca="1" ref="BB47" ca="1">_xlfn.LET(_xlpm.rozsah, $J$3:$J$10001,_xlpm.podminka, (_xlpm.rozsah&gt;E47)*(ISNUMBER(_xlpm.rozsah)),_xlpm.indexy, IF(_xlpm.podminka, ROW(_xlpm.rozsah)-MIN(ROW(_xlpm.rozsah))+1),_xlpm.prvni, MIN(_xlpm.indexy),_xlpm.finalni, IF(_xlpm.prvni=1, 2, _xlpm.prvni),INDEX(_xlpm.rozsah, _xlpm.finalni))</f>
        <v>2400</v>
      </c>
      <c r="BC47" cm="1">
        <f t="array" aca="1" ref="BC47" ca="1">INDEX($J$3:$J$10001,MATCH(BB47,$J$3:$J$10004,0)-1)</f>
        <v>2300</v>
      </c>
      <c r="BD47">
        <f t="shared" ca="1" si="12"/>
        <v>10</v>
      </c>
      <c r="BE47">
        <f t="shared" ca="1" si="13"/>
        <v>180</v>
      </c>
      <c r="BF47">
        <f t="shared" ca="1" si="14"/>
        <v>-170</v>
      </c>
      <c r="BG47">
        <f t="shared" ca="1" si="15"/>
        <v>159.27614663927906</v>
      </c>
    </row>
    <row r="48" spans="1:59" ht="15" customHeight="1" x14ac:dyDescent="0.25">
      <c r="A48" s="64">
        <v>45</v>
      </c>
      <c r="B48" s="64">
        <v>98</v>
      </c>
      <c r="C48" s="64">
        <v>70</v>
      </c>
      <c r="D48" s="18">
        <v>45</v>
      </c>
      <c r="E48" s="21">
        <f t="shared" ca="1" si="0"/>
        <v>2204.7111351784351</v>
      </c>
      <c r="F48" s="22">
        <f t="shared" ca="1" si="1"/>
        <v>169.35643349381201</v>
      </c>
      <c r="G48" s="23">
        <v>45</v>
      </c>
      <c r="H48" s="24">
        <f t="shared" ca="1" si="2"/>
        <v>2206.8721559999999</v>
      </c>
      <c r="I48" s="25">
        <f t="shared" ca="1" si="3"/>
        <v>168.37316902000006</v>
      </c>
      <c r="J48" s="155"/>
      <c r="K48" s="155"/>
      <c r="L48" s="129">
        <f t="shared" si="16"/>
        <v>0</v>
      </c>
      <c r="N48" s="69"/>
      <c r="O48" s="69"/>
      <c r="P48" s="69"/>
      <c r="Q48" s="69"/>
      <c r="R48" s="69"/>
      <c r="S48" s="69"/>
      <c r="T48" s="69"/>
      <c r="U48" s="69"/>
      <c r="AR48">
        <f t="shared" ca="1" si="4"/>
        <v>240.53309860000007</v>
      </c>
      <c r="AS48">
        <f t="shared" ca="1" si="5"/>
        <v>184.46690139999993</v>
      </c>
      <c r="AT48" cm="1">
        <f t="array" aca="1" ref="AT48" ca="1">_xlfn.LET(_xlpm.rozsah, $J$3:$J$10001,_xlpm.podminka, (_xlpm.rozsah&gt;H48)*(ISNUMBER(_xlpm.rozsah)),_xlpm.indexy, IF(_xlpm.podminka, ROW(_xlpm.rozsah)-MIN(ROW(_xlpm.rozsah))+1),_xlpm.prvni, MIN(_xlpm.indexy),_xlpm.finalni, IF(_xlpm.prvni=1, 2, _xlpm.prvni),INDEX(_xlpm.rozsah, _xlpm.finalni))</f>
        <v>2300</v>
      </c>
      <c r="AU48" cm="1">
        <f t="array" aca="1" ref="AU48" ca="1">INDEX($J$3:$J$10001,MATCH(AT48,$J$3:$J$10004,0)-1)</f>
        <v>2200</v>
      </c>
      <c r="AV48">
        <f t="shared" ca="1" si="6"/>
        <v>180</v>
      </c>
      <c r="AW48">
        <f t="shared" ca="1" si="7"/>
        <v>245</v>
      </c>
      <c r="AX48">
        <f t="shared" ca="1" si="8"/>
        <v>-65</v>
      </c>
      <c r="AY48">
        <f t="shared" ca="1" si="9"/>
        <v>240.53309860000007</v>
      </c>
      <c r="AZ48">
        <f t="shared" ca="1" si="10"/>
        <v>241.93776213401716</v>
      </c>
      <c r="BA48">
        <f t="shared" ca="1" si="11"/>
        <v>183.06223786598284</v>
      </c>
      <c r="BB48" cm="1">
        <f t="array" aca="1" ref="BB48" ca="1">_xlfn.LET(_xlpm.rozsah, $J$3:$J$10001,_xlpm.podminka, (_xlpm.rozsah&gt;E48)*(ISNUMBER(_xlpm.rozsah)),_xlpm.indexy, IF(_xlpm.podminka, ROW(_xlpm.rozsah)-MIN(ROW(_xlpm.rozsah))+1),_xlpm.prvni, MIN(_xlpm.indexy),_xlpm.finalni, IF(_xlpm.prvni=1, 2, _xlpm.prvni),INDEX(_xlpm.rozsah, _xlpm.finalni))</f>
        <v>2300</v>
      </c>
      <c r="BC48" cm="1">
        <f t="array" aca="1" ref="BC48" ca="1">INDEX($J$3:$J$10001,MATCH(BB48,$J$3:$J$10004,0)-1)</f>
        <v>2200</v>
      </c>
      <c r="BD48">
        <f t="shared" ca="1" si="12"/>
        <v>180</v>
      </c>
      <c r="BE48">
        <f t="shared" ca="1" si="13"/>
        <v>245</v>
      </c>
      <c r="BF48">
        <f t="shared" ca="1" si="14"/>
        <v>-65</v>
      </c>
      <c r="BG48">
        <f t="shared" ca="1" si="15"/>
        <v>241.93776213401716</v>
      </c>
    </row>
    <row r="49" spans="1:59" x14ac:dyDescent="0.25">
      <c r="A49" s="64">
        <v>46</v>
      </c>
      <c r="B49" s="64">
        <v>104</v>
      </c>
      <c r="C49" s="64">
        <v>36</v>
      </c>
      <c r="D49" s="18">
        <v>46</v>
      </c>
      <c r="E49" s="21">
        <f t="shared" ca="1" si="0"/>
        <v>2296.8363067199721</v>
      </c>
      <c r="F49" s="22">
        <f t="shared" ca="1" si="1"/>
        <v>65.540304227526534</v>
      </c>
      <c r="G49" s="28">
        <v>46</v>
      </c>
      <c r="H49" s="24">
        <f t="shared" ca="1" si="2"/>
        <v>2280.7622879999999</v>
      </c>
      <c r="I49" s="25">
        <f t="shared" ca="1" si="3"/>
        <v>69.301624608000026</v>
      </c>
      <c r="J49" s="155"/>
      <c r="K49" s="155"/>
      <c r="L49" s="129">
        <f t="shared" si="16"/>
        <v>0</v>
      </c>
      <c r="N49" s="2"/>
      <c r="O49" s="2"/>
      <c r="P49" s="2"/>
      <c r="Q49" s="51"/>
      <c r="R49" s="2"/>
      <c r="S49" s="51"/>
      <c r="T49" s="51"/>
      <c r="U49" s="51"/>
      <c r="AR49">
        <f t="shared" ca="1" si="4"/>
        <v>192.50451280000007</v>
      </c>
      <c r="AS49">
        <f t="shared" ca="1" si="5"/>
        <v>232.49548719999993</v>
      </c>
      <c r="AT49" cm="1">
        <f t="array" aca="1" ref="AT49" ca="1">_xlfn.LET(_xlpm.rozsah, $J$3:$J$10001,_xlpm.podminka, (_xlpm.rozsah&gt;H49)*(ISNUMBER(_xlpm.rozsah)),_xlpm.indexy, IF(_xlpm.podminka, ROW(_xlpm.rozsah)-MIN(ROW(_xlpm.rozsah))+1),_xlpm.prvni, MIN(_xlpm.indexy),_xlpm.finalni, IF(_xlpm.prvni=1, 2, _xlpm.prvni),INDEX(_xlpm.rozsah, _xlpm.finalni))</f>
        <v>2300</v>
      </c>
      <c r="AU49" cm="1">
        <f t="array" aca="1" ref="AU49" ca="1">INDEX($J$3:$J$10001,MATCH(AT49,$J$3:$J$10004,0)-1)</f>
        <v>2200</v>
      </c>
      <c r="AV49">
        <f t="shared" ca="1" si="6"/>
        <v>180</v>
      </c>
      <c r="AW49">
        <f t="shared" ca="1" si="7"/>
        <v>245</v>
      </c>
      <c r="AX49">
        <f t="shared" ca="1" si="8"/>
        <v>-65</v>
      </c>
      <c r="AY49">
        <f t="shared" ca="1" si="9"/>
        <v>192.50451280000007</v>
      </c>
      <c r="AZ49">
        <f t="shared" ca="1" si="10"/>
        <v>182.05640063201815</v>
      </c>
      <c r="BA49">
        <f t="shared" ca="1" si="11"/>
        <v>242.94359936798185</v>
      </c>
      <c r="BB49" cm="1">
        <f t="array" aca="1" ref="BB49" ca="1">_xlfn.LET(_xlpm.rozsah, $J$3:$J$10001,_xlpm.podminka, (_xlpm.rozsah&gt;E49)*(ISNUMBER(_xlpm.rozsah)),_xlpm.indexy, IF(_xlpm.podminka, ROW(_xlpm.rozsah)-MIN(ROW(_xlpm.rozsah))+1),_xlpm.prvni, MIN(_xlpm.indexy),_xlpm.finalni, IF(_xlpm.prvni=1, 2, _xlpm.prvni),INDEX(_xlpm.rozsah, _xlpm.finalni))</f>
        <v>2300</v>
      </c>
      <c r="BC49" cm="1">
        <f t="array" aca="1" ref="BC49" ca="1">INDEX($J$3:$J$10001,MATCH(BB49,$J$3:$J$10004,0)-1)</f>
        <v>2200</v>
      </c>
      <c r="BD49">
        <f t="shared" ca="1" si="12"/>
        <v>180</v>
      </c>
      <c r="BE49">
        <f t="shared" ca="1" si="13"/>
        <v>245</v>
      </c>
      <c r="BF49">
        <f t="shared" ca="1" si="14"/>
        <v>-65</v>
      </c>
      <c r="BG49">
        <f t="shared" ca="1" si="15"/>
        <v>182.05640063201815</v>
      </c>
    </row>
    <row r="50" spans="1:59" x14ac:dyDescent="0.25">
      <c r="A50" s="64">
        <v>47</v>
      </c>
      <c r="B50" s="64">
        <v>104</v>
      </c>
      <c r="C50" s="64">
        <v>65</v>
      </c>
      <c r="D50" s="18">
        <v>47</v>
      </c>
      <c r="E50" s="21">
        <f t="shared" ca="1" si="0"/>
        <v>2296.8363067199721</v>
      </c>
      <c r="F50" s="22">
        <f t="shared" ca="1" si="1"/>
        <v>118.3366604108118</v>
      </c>
      <c r="G50" s="23">
        <v>47</v>
      </c>
      <c r="H50" s="24">
        <f t="shared" ca="1" si="2"/>
        <v>2280.7622879999999</v>
      </c>
      <c r="I50" s="25">
        <f t="shared" ca="1" si="3"/>
        <v>125.12793332000005</v>
      </c>
      <c r="J50" s="155"/>
      <c r="K50" s="155"/>
      <c r="L50" s="129">
        <f t="shared" si="16"/>
        <v>0</v>
      </c>
      <c r="N50" s="2"/>
      <c r="O50" s="2"/>
      <c r="P50" s="2"/>
      <c r="Q50" s="51"/>
      <c r="R50" s="2"/>
      <c r="S50" s="51"/>
      <c r="T50" s="51"/>
      <c r="U50" s="51"/>
      <c r="AR50">
        <f t="shared" ca="1" si="4"/>
        <v>192.50451280000007</v>
      </c>
      <c r="AS50">
        <f t="shared" ca="1" si="5"/>
        <v>232.49548719999993</v>
      </c>
      <c r="AT50" cm="1">
        <f t="array" aca="1" ref="AT50" ca="1">_xlfn.LET(_xlpm.rozsah, $J$3:$J$10001,_xlpm.podminka, (_xlpm.rozsah&gt;H50)*(ISNUMBER(_xlpm.rozsah)),_xlpm.indexy, IF(_xlpm.podminka, ROW(_xlpm.rozsah)-MIN(ROW(_xlpm.rozsah))+1),_xlpm.prvni, MIN(_xlpm.indexy),_xlpm.finalni, IF(_xlpm.prvni=1, 2, _xlpm.prvni),INDEX(_xlpm.rozsah, _xlpm.finalni))</f>
        <v>2300</v>
      </c>
      <c r="AU50" cm="1">
        <f t="array" aca="1" ref="AU50" ca="1">INDEX($J$3:$J$10001,MATCH(AT50,$J$3:$J$10004,0)-1)</f>
        <v>2200</v>
      </c>
      <c r="AV50">
        <f t="shared" ca="1" si="6"/>
        <v>180</v>
      </c>
      <c r="AW50">
        <f t="shared" ca="1" si="7"/>
        <v>245</v>
      </c>
      <c r="AX50">
        <f t="shared" ca="1" si="8"/>
        <v>-65</v>
      </c>
      <c r="AY50">
        <f t="shared" ca="1" si="9"/>
        <v>192.50451280000007</v>
      </c>
      <c r="AZ50">
        <f t="shared" ca="1" si="10"/>
        <v>182.05640063201815</v>
      </c>
      <c r="BA50">
        <f t="shared" ca="1" si="11"/>
        <v>242.94359936798185</v>
      </c>
      <c r="BB50" cm="1">
        <f t="array" aca="1" ref="BB50" ca="1">_xlfn.LET(_xlpm.rozsah, $J$3:$J$10001,_xlpm.podminka, (_xlpm.rozsah&gt;E50)*(ISNUMBER(_xlpm.rozsah)),_xlpm.indexy, IF(_xlpm.podminka, ROW(_xlpm.rozsah)-MIN(ROW(_xlpm.rozsah))+1),_xlpm.prvni, MIN(_xlpm.indexy),_xlpm.finalni, IF(_xlpm.prvni=1, 2, _xlpm.prvni),INDEX(_xlpm.rozsah, _xlpm.finalni))</f>
        <v>2300</v>
      </c>
      <c r="BC50" cm="1">
        <f t="array" aca="1" ref="BC50" ca="1">INDEX($J$3:$J$10001,MATCH(BB50,$J$3:$J$10004,0)-1)</f>
        <v>2200</v>
      </c>
      <c r="BD50">
        <f t="shared" ca="1" si="12"/>
        <v>180</v>
      </c>
      <c r="BE50">
        <f t="shared" ca="1" si="13"/>
        <v>245</v>
      </c>
      <c r="BF50">
        <f t="shared" ca="1" si="14"/>
        <v>-65</v>
      </c>
      <c r="BG50">
        <f t="shared" ca="1" si="15"/>
        <v>182.05640063201815</v>
      </c>
    </row>
    <row r="51" spans="1:59" x14ac:dyDescent="0.25">
      <c r="A51" s="64">
        <v>48</v>
      </c>
      <c r="B51" s="64">
        <v>96</v>
      </c>
      <c r="C51" s="64">
        <v>71</v>
      </c>
      <c r="D51" s="18">
        <v>48</v>
      </c>
      <c r="E51" s="21">
        <f t="shared" ca="1" si="0"/>
        <v>2174.0027446645895</v>
      </c>
      <c r="F51" s="22">
        <f t="shared" ca="1" si="1"/>
        <v>180.41031795084953</v>
      </c>
      <c r="G51" s="28">
        <v>48</v>
      </c>
      <c r="H51" s="24">
        <f t="shared" ca="1" si="2"/>
        <v>2182.2421119999999</v>
      </c>
      <c r="I51" s="25">
        <f t="shared" ca="1" si="3"/>
        <v>178.36283516800003</v>
      </c>
      <c r="J51" s="155"/>
      <c r="K51" s="155"/>
      <c r="L51" s="129">
        <f t="shared" si="16"/>
        <v>0</v>
      </c>
      <c r="N51" s="2"/>
      <c r="O51" s="2"/>
      <c r="P51" s="2"/>
      <c r="Q51" s="51"/>
      <c r="R51" s="2"/>
      <c r="S51" s="51"/>
      <c r="T51" s="51"/>
      <c r="U51" s="51"/>
      <c r="AR51">
        <f t="shared" ca="1" si="4"/>
        <v>251.21526080000004</v>
      </c>
      <c r="AS51">
        <f t="shared" ca="1" si="5"/>
        <v>273.78473919999999</v>
      </c>
      <c r="AT51" cm="1">
        <f t="array" aca="1" ref="AT51" ca="1">_xlfn.LET(_xlpm.rozsah, $J$3:$J$10001,_xlpm.podminka, (_xlpm.rozsah&gt;H51)*(ISNUMBER(_xlpm.rozsah)),_xlpm.indexy, IF(_xlpm.podminka, ROW(_xlpm.rozsah)-MIN(ROW(_xlpm.rozsah))+1),_xlpm.prvni, MIN(_xlpm.indexy),_xlpm.finalni, IF(_xlpm.prvni=1, 2, _xlpm.prvni),INDEX(_xlpm.rozsah, _xlpm.finalni))</f>
        <v>2200</v>
      </c>
      <c r="AU51" cm="1">
        <f t="array" aca="1" ref="AU51" ca="1">INDEX($J$3:$J$10001,MATCH(AT51,$J$3:$J$10004,0)-1)</f>
        <v>2100</v>
      </c>
      <c r="AV51">
        <f t="shared" ca="1" si="6"/>
        <v>245</v>
      </c>
      <c r="AW51">
        <f t="shared" ca="1" si="7"/>
        <v>280</v>
      </c>
      <c r="AX51">
        <f t="shared" ca="1" si="8"/>
        <v>-35</v>
      </c>
      <c r="AY51">
        <f t="shared" ca="1" si="9"/>
        <v>251.21526080000004</v>
      </c>
      <c r="AZ51">
        <f t="shared" ca="1" si="10"/>
        <v>254.09903936739369</v>
      </c>
      <c r="BA51">
        <f t="shared" ca="1" si="11"/>
        <v>270.90096063260631</v>
      </c>
      <c r="BB51" cm="1">
        <f t="array" aca="1" ref="BB51" ca="1">_xlfn.LET(_xlpm.rozsah, $J$3:$J$10001,_xlpm.podminka, (_xlpm.rozsah&gt;E51)*(ISNUMBER(_xlpm.rozsah)),_xlpm.indexy, IF(_xlpm.podminka, ROW(_xlpm.rozsah)-MIN(ROW(_xlpm.rozsah))+1),_xlpm.prvni, MIN(_xlpm.indexy),_xlpm.finalni, IF(_xlpm.prvni=1, 2, _xlpm.prvni),INDEX(_xlpm.rozsah, _xlpm.finalni))</f>
        <v>2200</v>
      </c>
      <c r="BC51" cm="1">
        <f t="array" aca="1" ref="BC51" ca="1">INDEX($J$3:$J$10001,MATCH(BB51,$J$3:$J$10004,0)-1)</f>
        <v>2100</v>
      </c>
      <c r="BD51">
        <f t="shared" ca="1" si="12"/>
        <v>245</v>
      </c>
      <c r="BE51">
        <f t="shared" ca="1" si="13"/>
        <v>280</v>
      </c>
      <c r="BF51">
        <f t="shared" ca="1" si="14"/>
        <v>-35</v>
      </c>
      <c r="BG51">
        <f t="shared" ca="1" si="15"/>
        <v>254.09903936739369</v>
      </c>
    </row>
    <row r="52" spans="1:59" x14ac:dyDescent="0.25">
      <c r="A52" s="64">
        <v>49</v>
      </c>
      <c r="B52" s="64">
        <v>101</v>
      </c>
      <c r="C52" s="64">
        <v>62</v>
      </c>
      <c r="D52" s="18">
        <v>49</v>
      </c>
      <c r="E52" s="21">
        <f t="shared" ca="1" si="0"/>
        <v>2250.7737209492034</v>
      </c>
      <c r="F52" s="22">
        <f t="shared" ca="1" si="1"/>
        <v>131.43819045747105</v>
      </c>
      <c r="G52" s="23">
        <v>49</v>
      </c>
      <c r="H52" s="24">
        <f t="shared" ca="1" si="2"/>
        <v>2243.8172219999997</v>
      </c>
      <c r="I52" s="25">
        <f t="shared" ca="1" si="3"/>
        <v>134.24165953400012</v>
      </c>
      <c r="J52" s="155"/>
      <c r="K52" s="155"/>
      <c r="L52" s="129">
        <f t="shared" si="16"/>
        <v>0</v>
      </c>
      <c r="N52" s="2"/>
      <c r="O52" s="2"/>
      <c r="P52" s="2"/>
      <c r="Q52" s="51"/>
      <c r="R52" s="2"/>
      <c r="S52" s="51"/>
      <c r="T52" s="51"/>
      <c r="U52" s="51"/>
      <c r="AR52">
        <f t="shared" ca="1" si="4"/>
        <v>216.5188057000002</v>
      </c>
      <c r="AS52">
        <f t="shared" ca="1" si="5"/>
        <v>208.4811942999998</v>
      </c>
      <c r="AT52" cm="1">
        <f t="array" aca="1" ref="AT52" ca="1">_xlfn.LET(_xlpm.rozsah, $J$3:$J$10001,_xlpm.podminka, (_xlpm.rozsah&gt;H52)*(ISNUMBER(_xlpm.rozsah)),_xlpm.indexy, IF(_xlpm.podminka, ROW(_xlpm.rozsah)-MIN(ROW(_xlpm.rozsah))+1),_xlpm.prvni, MIN(_xlpm.indexy),_xlpm.finalni, IF(_xlpm.prvni=1, 2, _xlpm.prvni),INDEX(_xlpm.rozsah, _xlpm.finalni))</f>
        <v>2300</v>
      </c>
      <c r="AU52" cm="1">
        <f t="array" aca="1" ref="AU52" ca="1">INDEX($J$3:$J$10001,MATCH(AT52,$J$3:$J$10004,0)-1)</f>
        <v>2200</v>
      </c>
      <c r="AV52">
        <f t="shared" ca="1" si="6"/>
        <v>180</v>
      </c>
      <c r="AW52">
        <f t="shared" ca="1" si="7"/>
        <v>245</v>
      </c>
      <c r="AX52">
        <f t="shared" ca="1" si="8"/>
        <v>-65</v>
      </c>
      <c r="AY52">
        <f t="shared" ca="1" si="9"/>
        <v>216.5188057000002</v>
      </c>
      <c r="AZ52">
        <f t="shared" ca="1" si="10"/>
        <v>211.99708138301781</v>
      </c>
      <c r="BA52">
        <f t="shared" ca="1" si="11"/>
        <v>213.00291861698219</v>
      </c>
      <c r="BB52" cm="1">
        <f t="array" aca="1" ref="BB52" ca="1">_xlfn.LET(_xlpm.rozsah, $J$3:$J$10001,_xlpm.podminka, (_xlpm.rozsah&gt;E52)*(ISNUMBER(_xlpm.rozsah)),_xlpm.indexy, IF(_xlpm.podminka, ROW(_xlpm.rozsah)-MIN(ROW(_xlpm.rozsah))+1),_xlpm.prvni, MIN(_xlpm.indexy),_xlpm.finalni, IF(_xlpm.prvni=1, 2, _xlpm.prvni),INDEX(_xlpm.rozsah, _xlpm.finalni))</f>
        <v>2300</v>
      </c>
      <c r="BC52" cm="1">
        <f t="array" aca="1" ref="BC52" ca="1">INDEX($J$3:$J$10001,MATCH(BB52,$J$3:$J$10004,0)-1)</f>
        <v>2200</v>
      </c>
      <c r="BD52">
        <f t="shared" ca="1" si="12"/>
        <v>180</v>
      </c>
      <c r="BE52">
        <f t="shared" ca="1" si="13"/>
        <v>245</v>
      </c>
      <c r="BF52">
        <f t="shared" ca="1" si="14"/>
        <v>-65</v>
      </c>
      <c r="BG52">
        <f t="shared" ca="1" si="15"/>
        <v>211.99708138301781</v>
      </c>
    </row>
    <row r="53" spans="1:59" x14ac:dyDescent="0.25">
      <c r="A53" s="64">
        <v>50</v>
      </c>
      <c r="B53" s="64">
        <v>102</v>
      </c>
      <c r="C53" s="64">
        <v>51</v>
      </c>
      <c r="D53" s="18">
        <v>50</v>
      </c>
      <c r="E53" s="21">
        <f t="shared" ca="1" si="0"/>
        <v>2266.1279162061264</v>
      </c>
      <c r="F53" s="22">
        <f t="shared" ca="1" si="1"/>
        <v>103.02859577766908</v>
      </c>
      <c r="G53" s="28">
        <v>50</v>
      </c>
      <c r="H53" s="24">
        <f t="shared" ca="1" si="2"/>
        <v>2256.1322439999999</v>
      </c>
      <c r="I53" s="25">
        <f t="shared" ca="1" si="3"/>
        <v>106.34216111400002</v>
      </c>
      <c r="J53" s="155"/>
      <c r="K53" s="155"/>
      <c r="L53" s="129">
        <f t="shared" si="16"/>
        <v>0</v>
      </c>
      <c r="N53" s="2"/>
      <c r="O53" s="2"/>
      <c r="P53" s="2"/>
      <c r="Q53" s="51"/>
      <c r="R53" s="2"/>
      <c r="S53" s="51"/>
      <c r="T53" s="51"/>
      <c r="U53" s="51"/>
      <c r="AR53">
        <f t="shared" ca="1" si="4"/>
        <v>208.51404140000005</v>
      </c>
      <c r="AS53">
        <f t="shared" ca="1" si="5"/>
        <v>216.48595859999995</v>
      </c>
      <c r="AT53" cm="1">
        <f t="array" aca="1" ref="AT53" ca="1">_xlfn.LET(_xlpm.rozsah, $J$3:$J$10001,_xlpm.podminka, (_xlpm.rozsah&gt;H53)*(ISNUMBER(_xlpm.rozsah)),_xlpm.indexy, IF(_xlpm.podminka, ROW(_xlpm.rozsah)-MIN(ROW(_xlpm.rozsah))+1),_xlpm.prvni, MIN(_xlpm.indexy),_xlpm.finalni, IF(_xlpm.prvni=1, 2, _xlpm.prvni),INDEX(_xlpm.rozsah, _xlpm.finalni))</f>
        <v>2300</v>
      </c>
      <c r="AU53" cm="1">
        <f t="array" aca="1" ref="AU53" ca="1">INDEX($J$3:$J$10001,MATCH(AT53,$J$3:$J$10004,0)-1)</f>
        <v>2200</v>
      </c>
      <c r="AV53">
        <f t="shared" ca="1" si="6"/>
        <v>180</v>
      </c>
      <c r="AW53">
        <f t="shared" ca="1" si="7"/>
        <v>245</v>
      </c>
      <c r="AX53">
        <f t="shared" ca="1" si="8"/>
        <v>-65</v>
      </c>
      <c r="AY53">
        <f t="shared" ca="1" si="9"/>
        <v>208.51404140000005</v>
      </c>
      <c r="AZ53">
        <f t="shared" ca="1" si="10"/>
        <v>202.01685446601783</v>
      </c>
      <c r="BA53">
        <f t="shared" ca="1" si="11"/>
        <v>222.98314553398217</v>
      </c>
      <c r="BB53" cm="1">
        <f t="array" aca="1" ref="BB53" ca="1">_xlfn.LET(_xlpm.rozsah, $J$3:$J$10001,_xlpm.podminka, (_xlpm.rozsah&gt;E53)*(ISNUMBER(_xlpm.rozsah)),_xlpm.indexy, IF(_xlpm.podminka, ROW(_xlpm.rozsah)-MIN(ROW(_xlpm.rozsah))+1),_xlpm.prvni, MIN(_xlpm.indexy),_xlpm.finalni, IF(_xlpm.prvni=1, 2, _xlpm.prvni),INDEX(_xlpm.rozsah, _xlpm.finalni))</f>
        <v>2300</v>
      </c>
      <c r="BC53" cm="1">
        <f t="array" aca="1" ref="BC53" ca="1">INDEX($J$3:$J$10001,MATCH(BB53,$J$3:$J$10004,0)-1)</f>
        <v>2200</v>
      </c>
      <c r="BD53">
        <f t="shared" ca="1" si="12"/>
        <v>180</v>
      </c>
      <c r="BE53">
        <f t="shared" ca="1" si="13"/>
        <v>245</v>
      </c>
      <c r="BF53">
        <f t="shared" ca="1" si="14"/>
        <v>-65</v>
      </c>
      <c r="BG53">
        <f t="shared" ca="1" si="15"/>
        <v>202.01685446601783</v>
      </c>
    </row>
    <row r="54" spans="1:59" x14ac:dyDescent="0.25">
      <c r="A54" s="64">
        <v>51</v>
      </c>
      <c r="B54" s="64">
        <v>102</v>
      </c>
      <c r="C54" s="64">
        <v>50</v>
      </c>
      <c r="D54" s="18">
        <v>51</v>
      </c>
      <c r="E54" s="21">
        <f t="shared" ca="1" si="0"/>
        <v>2266.1279162061264</v>
      </c>
      <c r="F54" s="22">
        <f t="shared" ca="1" si="1"/>
        <v>101.00842723300892</v>
      </c>
      <c r="G54" s="23">
        <v>51</v>
      </c>
      <c r="H54" s="24">
        <f t="shared" ca="1" si="2"/>
        <v>2256.1322439999999</v>
      </c>
      <c r="I54" s="25">
        <f t="shared" ca="1" si="3"/>
        <v>104.25702070000003</v>
      </c>
      <c r="J54" s="155"/>
      <c r="K54" s="155"/>
      <c r="L54" s="129">
        <f t="shared" si="16"/>
        <v>0</v>
      </c>
      <c r="AR54">
        <f t="shared" ca="1" si="4"/>
        <v>208.51404140000005</v>
      </c>
      <c r="AS54">
        <f t="shared" ca="1" si="5"/>
        <v>216.48595859999995</v>
      </c>
      <c r="AT54" cm="1">
        <f t="array" aca="1" ref="AT54" ca="1">_xlfn.LET(_xlpm.rozsah, $J$3:$J$10001,_xlpm.podminka, (_xlpm.rozsah&gt;H54)*(ISNUMBER(_xlpm.rozsah)),_xlpm.indexy, IF(_xlpm.podminka, ROW(_xlpm.rozsah)-MIN(ROW(_xlpm.rozsah))+1),_xlpm.prvni, MIN(_xlpm.indexy),_xlpm.finalni, IF(_xlpm.prvni=1, 2, _xlpm.prvni),INDEX(_xlpm.rozsah, _xlpm.finalni))</f>
        <v>2300</v>
      </c>
      <c r="AU54" cm="1">
        <f t="array" aca="1" ref="AU54" ca="1">INDEX($J$3:$J$10001,MATCH(AT54,$J$3:$J$10004,0)-1)</f>
        <v>2200</v>
      </c>
      <c r="AV54">
        <f t="shared" ca="1" si="6"/>
        <v>180</v>
      </c>
      <c r="AW54">
        <f t="shared" ca="1" si="7"/>
        <v>245</v>
      </c>
      <c r="AX54">
        <f t="shared" ca="1" si="8"/>
        <v>-65</v>
      </c>
      <c r="AY54">
        <f t="shared" ca="1" si="9"/>
        <v>208.51404140000005</v>
      </c>
      <c r="AZ54">
        <f t="shared" ca="1" si="10"/>
        <v>202.01685446601783</v>
      </c>
      <c r="BA54">
        <f t="shared" ca="1" si="11"/>
        <v>222.98314553398217</v>
      </c>
      <c r="BB54" cm="1">
        <f t="array" aca="1" ref="BB54" ca="1">_xlfn.LET(_xlpm.rozsah, $J$3:$J$10001,_xlpm.podminka, (_xlpm.rozsah&gt;E54)*(ISNUMBER(_xlpm.rozsah)),_xlpm.indexy, IF(_xlpm.podminka, ROW(_xlpm.rozsah)-MIN(ROW(_xlpm.rozsah))+1),_xlpm.prvni, MIN(_xlpm.indexy),_xlpm.finalni, IF(_xlpm.prvni=1, 2, _xlpm.prvni),INDEX(_xlpm.rozsah, _xlpm.finalni))</f>
        <v>2300</v>
      </c>
      <c r="BC54" cm="1">
        <f t="array" aca="1" ref="BC54" ca="1">INDEX($J$3:$J$10001,MATCH(BB54,$J$3:$J$10004,0)-1)</f>
        <v>2200</v>
      </c>
      <c r="BD54">
        <f t="shared" ca="1" si="12"/>
        <v>180</v>
      </c>
      <c r="BE54">
        <f t="shared" ca="1" si="13"/>
        <v>245</v>
      </c>
      <c r="BF54">
        <f t="shared" ca="1" si="14"/>
        <v>-65</v>
      </c>
      <c r="BG54">
        <f t="shared" ca="1" si="15"/>
        <v>202.01685446601783</v>
      </c>
    </row>
    <row r="55" spans="1:59" x14ac:dyDescent="0.25">
      <c r="A55" s="64">
        <v>52</v>
      </c>
      <c r="B55" s="64">
        <v>102</v>
      </c>
      <c r="C55" s="64">
        <v>46</v>
      </c>
      <c r="D55" s="18">
        <v>52</v>
      </c>
      <c r="E55" s="21">
        <f t="shared" ca="1" si="0"/>
        <v>2266.1279162061264</v>
      </c>
      <c r="F55" s="22">
        <f t="shared" ca="1" si="1"/>
        <v>92.92775305436821</v>
      </c>
      <c r="G55" s="28">
        <v>52</v>
      </c>
      <c r="H55" s="24">
        <f t="shared" ca="1" si="2"/>
        <v>2256.1322439999999</v>
      </c>
      <c r="I55" s="25">
        <f t="shared" ca="1" si="3"/>
        <v>95.916459044000021</v>
      </c>
      <c r="J55" s="155"/>
      <c r="K55" s="155"/>
      <c r="L55" s="129">
        <f t="shared" si="16"/>
        <v>0</v>
      </c>
      <c r="AR55">
        <f t="shared" ca="1" si="4"/>
        <v>208.51404140000005</v>
      </c>
      <c r="AS55">
        <f t="shared" ca="1" si="5"/>
        <v>216.48595859999995</v>
      </c>
      <c r="AT55" cm="1">
        <f t="array" aca="1" ref="AT55" ca="1">_xlfn.LET(_xlpm.rozsah, $J$3:$J$10001,_xlpm.podminka, (_xlpm.rozsah&gt;H55)*(ISNUMBER(_xlpm.rozsah)),_xlpm.indexy, IF(_xlpm.podminka, ROW(_xlpm.rozsah)-MIN(ROW(_xlpm.rozsah))+1),_xlpm.prvni, MIN(_xlpm.indexy),_xlpm.finalni, IF(_xlpm.prvni=1, 2, _xlpm.prvni),INDEX(_xlpm.rozsah, _xlpm.finalni))</f>
        <v>2300</v>
      </c>
      <c r="AU55" cm="1">
        <f t="array" aca="1" ref="AU55" ca="1">INDEX($J$3:$J$10001,MATCH(AT55,$J$3:$J$10004,0)-1)</f>
        <v>2200</v>
      </c>
      <c r="AV55">
        <f t="shared" ca="1" si="6"/>
        <v>180</v>
      </c>
      <c r="AW55">
        <f t="shared" ca="1" si="7"/>
        <v>245</v>
      </c>
      <c r="AX55">
        <f t="shared" ca="1" si="8"/>
        <v>-65</v>
      </c>
      <c r="AY55">
        <f t="shared" ca="1" si="9"/>
        <v>208.51404140000005</v>
      </c>
      <c r="AZ55">
        <f t="shared" ca="1" si="10"/>
        <v>202.01685446601783</v>
      </c>
      <c r="BA55">
        <f t="shared" ca="1" si="11"/>
        <v>222.98314553398217</v>
      </c>
      <c r="BB55" cm="1">
        <f t="array" aca="1" ref="BB55" ca="1">_xlfn.LET(_xlpm.rozsah, $J$3:$J$10001,_xlpm.podminka, (_xlpm.rozsah&gt;E55)*(ISNUMBER(_xlpm.rozsah)),_xlpm.indexy, IF(_xlpm.podminka, ROW(_xlpm.rozsah)-MIN(ROW(_xlpm.rozsah))+1),_xlpm.prvni, MIN(_xlpm.indexy),_xlpm.finalni, IF(_xlpm.prvni=1, 2, _xlpm.prvni),INDEX(_xlpm.rozsah, _xlpm.finalni))</f>
        <v>2300</v>
      </c>
      <c r="BC55" cm="1">
        <f t="array" aca="1" ref="BC55" ca="1">INDEX($J$3:$J$10001,MATCH(BB55,$J$3:$J$10004,0)-1)</f>
        <v>2200</v>
      </c>
      <c r="BD55">
        <f t="shared" ca="1" si="12"/>
        <v>180</v>
      </c>
      <c r="BE55">
        <f t="shared" ca="1" si="13"/>
        <v>245</v>
      </c>
      <c r="BF55">
        <f t="shared" ca="1" si="14"/>
        <v>-65</v>
      </c>
      <c r="BG55">
        <f t="shared" ca="1" si="15"/>
        <v>202.01685446601783</v>
      </c>
    </row>
    <row r="56" spans="1:59" x14ac:dyDescent="0.25">
      <c r="A56" s="64">
        <v>53</v>
      </c>
      <c r="B56" s="64">
        <v>102</v>
      </c>
      <c r="C56" s="64">
        <v>41</v>
      </c>
      <c r="D56" s="18">
        <v>53</v>
      </c>
      <c r="E56" s="21">
        <f t="shared" ca="1" si="0"/>
        <v>2266.1279162061264</v>
      </c>
      <c r="F56" s="22">
        <f t="shared" ca="1" si="1"/>
        <v>82.826910331067324</v>
      </c>
      <c r="G56" s="23">
        <v>53</v>
      </c>
      <c r="H56" s="24">
        <f t="shared" ca="1" si="2"/>
        <v>2256.1322439999999</v>
      </c>
      <c r="I56" s="25">
        <f t="shared" ca="1" si="3"/>
        <v>85.490756974000021</v>
      </c>
      <c r="J56" s="155"/>
      <c r="K56" s="155"/>
      <c r="L56" s="129">
        <f t="shared" si="16"/>
        <v>0</v>
      </c>
      <c r="AR56">
        <f t="shared" ca="1" si="4"/>
        <v>208.51404140000005</v>
      </c>
      <c r="AS56">
        <f t="shared" ca="1" si="5"/>
        <v>216.48595859999995</v>
      </c>
      <c r="AT56" cm="1">
        <f t="array" aca="1" ref="AT56" ca="1">_xlfn.LET(_xlpm.rozsah, $J$3:$J$10001,_xlpm.podminka, (_xlpm.rozsah&gt;H56)*(ISNUMBER(_xlpm.rozsah)),_xlpm.indexy, IF(_xlpm.podminka, ROW(_xlpm.rozsah)-MIN(ROW(_xlpm.rozsah))+1),_xlpm.prvni, MIN(_xlpm.indexy),_xlpm.finalni, IF(_xlpm.prvni=1, 2, _xlpm.prvni),INDEX(_xlpm.rozsah, _xlpm.finalni))</f>
        <v>2300</v>
      </c>
      <c r="AU56" cm="1">
        <f t="array" aca="1" ref="AU56" ca="1">INDEX($J$3:$J$10001,MATCH(AT56,$J$3:$J$10004,0)-1)</f>
        <v>2200</v>
      </c>
      <c r="AV56">
        <f t="shared" ca="1" si="6"/>
        <v>180</v>
      </c>
      <c r="AW56">
        <f t="shared" ca="1" si="7"/>
        <v>245</v>
      </c>
      <c r="AX56">
        <f t="shared" ca="1" si="8"/>
        <v>-65</v>
      </c>
      <c r="AY56">
        <f t="shared" ca="1" si="9"/>
        <v>208.51404140000005</v>
      </c>
      <c r="AZ56">
        <f t="shared" ca="1" si="10"/>
        <v>202.01685446601783</v>
      </c>
      <c r="BA56">
        <f t="shared" ca="1" si="11"/>
        <v>222.98314553398217</v>
      </c>
      <c r="BB56" cm="1">
        <f t="array" aca="1" ref="BB56" ca="1">_xlfn.LET(_xlpm.rozsah, $J$3:$J$10001,_xlpm.podminka, (_xlpm.rozsah&gt;E56)*(ISNUMBER(_xlpm.rozsah)),_xlpm.indexy, IF(_xlpm.podminka, ROW(_xlpm.rozsah)-MIN(ROW(_xlpm.rozsah))+1),_xlpm.prvni, MIN(_xlpm.indexy),_xlpm.finalni, IF(_xlpm.prvni=1, 2, _xlpm.prvni),INDEX(_xlpm.rozsah, _xlpm.finalni))</f>
        <v>2300</v>
      </c>
      <c r="BC56" cm="1">
        <f t="array" aca="1" ref="BC56" ca="1">INDEX($J$3:$J$10001,MATCH(BB56,$J$3:$J$10004,0)-1)</f>
        <v>2200</v>
      </c>
      <c r="BD56">
        <f t="shared" ca="1" si="12"/>
        <v>180</v>
      </c>
      <c r="BE56">
        <f t="shared" ca="1" si="13"/>
        <v>245</v>
      </c>
      <c r="BF56">
        <f t="shared" ca="1" si="14"/>
        <v>-65</v>
      </c>
      <c r="BG56">
        <f t="shared" ca="1" si="15"/>
        <v>202.01685446601783</v>
      </c>
    </row>
    <row r="57" spans="1:59" x14ac:dyDescent="0.25">
      <c r="A57" s="64">
        <v>54</v>
      </c>
      <c r="B57" s="64">
        <v>102</v>
      </c>
      <c r="C57" s="64">
        <v>31</v>
      </c>
      <c r="D57" s="18">
        <v>54</v>
      </c>
      <c r="E57" s="21">
        <f t="shared" ca="1" si="0"/>
        <v>2266.1279162061264</v>
      </c>
      <c r="F57" s="22">
        <f t="shared" ca="1" si="1"/>
        <v>62.625224884465524</v>
      </c>
      <c r="G57" s="28">
        <v>54</v>
      </c>
      <c r="H57" s="24">
        <f t="shared" ca="1" si="2"/>
        <v>2256.1322439999999</v>
      </c>
      <c r="I57" s="25">
        <f t="shared" ca="1" si="3"/>
        <v>64.639352834000022</v>
      </c>
      <c r="J57" s="155"/>
      <c r="K57" s="155"/>
      <c r="L57" s="129">
        <f t="shared" si="16"/>
        <v>0</v>
      </c>
      <c r="AR57">
        <f t="shared" ca="1" si="4"/>
        <v>208.51404140000005</v>
      </c>
      <c r="AS57">
        <f t="shared" ca="1" si="5"/>
        <v>216.48595859999995</v>
      </c>
      <c r="AT57" cm="1">
        <f t="array" aca="1" ref="AT57" ca="1">_xlfn.LET(_xlpm.rozsah, $J$3:$J$10001,_xlpm.podminka, (_xlpm.rozsah&gt;H57)*(ISNUMBER(_xlpm.rozsah)),_xlpm.indexy, IF(_xlpm.podminka, ROW(_xlpm.rozsah)-MIN(ROW(_xlpm.rozsah))+1),_xlpm.prvni, MIN(_xlpm.indexy),_xlpm.finalni, IF(_xlpm.prvni=1, 2, _xlpm.prvni),INDEX(_xlpm.rozsah, _xlpm.finalni))</f>
        <v>2300</v>
      </c>
      <c r="AU57" cm="1">
        <f t="array" aca="1" ref="AU57" ca="1">INDEX($J$3:$J$10001,MATCH(AT57,$J$3:$J$10004,0)-1)</f>
        <v>2200</v>
      </c>
      <c r="AV57">
        <f t="shared" ca="1" si="6"/>
        <v>180</v>
      </c>
      <c r="AW57">
        <f t="shared" ca="1" si="7"/>
        <v>245</v>
      </c>
      <c r="AX57">
        <f t="shared" ca="1" si="8"/>
        <v>-65</v>
      </c>
      <c r="AY57">
        <f t="shared" ca="1" si="9"/>
        <v>208.51404140000005</v>
      </c>
      <c r="AZ57">
        <f t="shared" ca="1" si="10"/>
        <v>202.01685446601783</v>
      </c>
      <c r="BA57">
        <f t="shared" ca="1" si="11"/>
        <v>222.98314553398217</v>
      </c>
      <c r="BB57" cm="1">
        <f t="array" aca="1" ref="BB57" ca="1">_xlfn.LET(_xlpm.rozsah, $J$3:$J$10001,_xlpm.podminka, (_xlpm.rozsah&gt;E57)*(ISNUMBER(_xlpm.rozsah)),_xlpm.indexy, IF(_xlpm.podminka, ROW(_xlpm.rozsah)-MIN(ROW(_xlpm.rozsah))+1),_xlpm.prvni, MIN(_xlpm.indexy),_xlpm.finalni, IF(_xlpm.prvni=1, 2, _xlpm.prvni),INDEX(_xlpm.rozsah, _xlpm.finalni))</f>
        <v>2300</v>
      </c>
      <c r="BC57" cm="1">
        <f t="array" aca="1" ref="BC57" ca="1">INDEX($J$3:$J$10001,MATCH(BB57,$J$3:$J$10004,0)-1)</f>
        <v>2200</v>
      </c>
      <c r="BD57">
        <f t="shared" ca="1" si="12"/>
        <v>180</v>
      </c>
      <c r="BE57">
        <f t="shared" ca="1" si="13"/>
        <v>245</v>
      </c>
      <c r="BF57">
        <f t="shared" ca="1" si="14"/>
        <v>-65</v>
      </c>
      <c r="BG57">
        <f t="shared" ca="1" si="15"/>
        <v>202.01685446601783</v>
      </c>
    </row>
    <row r="58" spans="1:59" x14ac:dyDescent="0.25">
      <c r="A58" s="64">
        <v>55</v>
      </c>
      <c r="B58" s="64">
        <v>89</v>
      </c>
      <c r="C58" s="64">
        <v>2</v>
      </c>
      <c r="D58" s="18">
        <v>55</v>
      </c>
      <c r="E58" s="21">
        <f t="shared" ca="1" si="0"/>
        <v>2066.52337786613</v>
      </c>
      <c r="F58" s="22">
        <f t="shared" ca="1" si="1"/>
        <v>5.7339064885354798</v>
      </c>
      <c r="G58" s="23">
        <v>55</v>
      </c>
      <c r="H58" s="24">
        <f t="shared" ca="1" si="2"/>
        <v>2096.0369579999997</v>
      </c>
      <c r="I58" s="25">
        <f t="shared" ca="1" si="3"/>
        <v>5.6158521680000009</v>
      </c>
      <c r="J58" s="155"/>
      <c r="K58" s="155"/>
      <c r="L58" s="129">
        <f t="shared" si="16"/>
        <v>0</v>
      </c>
      <c r="AR58">
        <f t="shared" ca="1" si="4"/>
        <v>280.79260840000006</v>
      </c>
      <c r="AS58">
        <f t="shared" ca="1" si="5"/>
        <v>299.20739159999994</v>
      </c>
      <c r="AT58" cm="1">
        <f t="array" aca="1" ref="AT58" ca="1">_xlfn.LET(_xlpm.rozsah, $J$3:$J$10001,_xlpm.podminka, (_xlpm.rozsah&gt;H58)*(ISNUMBER(_xlpm.rozsah)),_xlpm.indexy, IF(_xlpm.podminka, ROW(_xlpm.rozsah)-MIN(ROW(_xlpm.rozsah))+1),_xlpm.prvni, MIN(_xlpm.indexy),_xlpm.finalni, IF(_xlpm.prvni=1, 2, _xlpm.prvni),INDEX(_xlpm.rozsah, _xlpm.finalni))</f>
        <v>2100</v>
      </c>
      <c r="AU58" cm="1">
        <f t="array" aca="1" ref="AU58" ca="1">INDEX($J$3:$J$10001,MATCH(AT58,$J$3:$J$10004,0)-1)</f>
        <v>2000</v>
      </c>
      <c r="AV58">
        <f t="shared" ca="1" si="6"/>
        <v>280</v>
      </c>
      <c r="AW58">
        <f t="shared" ca="1" si="7"/>
        <v>300</v>
      </c>
      <c r="AX58">
        <f t="shared" ca="1" si="8"/>
        <v>-20</v>
      </c>
      <c r="AY58">
        <f t="shared" ca="1" si="9"/>
        <v>280.79260840000006</v>
      </c>
      <c r="AZ58">
        <f t="shared" ca="1" si="10"/>
        <v>286.69532442677399</v>
      </c>
      <c r="BA58">
        <f t="shared" ca="1" si="11"/>
        <v>293.30467557322601</v>
      </c>
      <c r="BB58" cm="1">
        <f t="array" aca="1" ref="BB58" ca="1">_xlfn.LET(_xlpm.rozsah, $J$3:$J$10001,_xlpm.podminka, (_xlpm.rozsah&gt;E58)*(ISNUMBER(_xlpm.rozsah)),_xlpm.indexy, IF(_xlpm.podminka, ROW(_xlpm.rozsah)-MIN(ROW(_xlpm.rozsah))+1),_xlpm.prvni, MIN(_xlpm.indexy),_xlpm.finalni, IF(_xlpm.prvni=1, 2, _xlpm.prvni),INDEX(_xlpm.rozsah, _xlpm.finalni))</f>
        <v>2100</v>
      </c>
      <c r="BC58" cm="1">
        <f t="array" aca="1" ref="BC58" ca="1">INDEX($J$3:$J$10001,MATCH(BB58,$J$3:$J$10004,0)-1)</f>
        <v>2000</v>
      </c>
      <c r="BD58">
        <f t="shared" ca="1" si="12"/>
        <v>280</v>
      </c>
      <c r="BE58">
        <f t="shared" ca="1" si="13"/>
        <v>300</v>
      </c>
      <c r="BF58">
        <f t="shared" ca="1" si="14"/>
        <v>-20</v>
      </c>
      <c r="BG58">
        <f t="shared" ca="1" si="15"/>
        <v>286.69532442677399</v>
      </c>
    </row>
    <row r="59" spans="1:59" x14ac:dyDescent="0.25">
      <c r="A59" s="64">
        <v>56</v>
      </c>
      <c r="B59" s="64">
        <v>82</v>
      </c>
      <c r="C59" s="64">
        <v>0</v>
      </c>
      <c r="D59" s="18">
        <v>56</v>
      </c>
      <c r="E59" s="21">
        <f t="shared" ca="1" si="0"/>
        <v>1959.0440110676702</v>
      </c>
      <c r="F59" s="22">
        <f t="shared" ca="1" si="1"/>
        <v>0</v>
      </c>
      <c r="G59" s="28">
        <v>56</v>
      </c>
      <c r="H59" s="24">
        <f t="shared" ca="1" si="2"/>
        <v>2009.8318039999999</v>
      </c>
      <c r="I59" s="25">
        <f t="shared" ca="1" si="3"/>
        <v>0</v>
      </c>
      <c r="J59" s="155"/>
      <c r="K59" s="155"/>
      <c r="L59" s="129">
        <f t="shared" si="16"/>
        <v>0</v>
      </c>
      <c r="AR59">
        <f t="shared" ca="1" si="4"/>
        <v>298.03363920000004</v>
      </c>
      <c r="AS59">
        <f t="shared" ca="1" si="5"/>
        <v>281.96636079999996</v>
      </c>
      <c r="AT59" cm="1">
        <f t="array" aca="1" ref="AT59" ca="1">_xlfn.LET(_xlpm.rozsah, $J$3:$J$10001,_xlpm.podminka, (_xlpm.rozsah&gt;H59)*(ISNUMBER(_xlpm.rozsah)),_xlpm.indexy, IF(_xlpm.podminka, ROW(_xlpm.rozsah)-MIN(ROW(_xlpm.rozsah))+1),_xlpm.prvni, MIN(_xlpm.indexy),_xlpm.finalni, IF(_xlpm.prvni=1, 2, _xlpm.prvni),INDEX(_xlpm.rozsah, _xlpm.finalni))</f>
        <v>2100</v>
      </c>
      <c r="AU59" cm="1">
        <f t="array" aca="1" ref="AU59" ca="1">INDEX($J$3:$J$10001,MATCH(AT59,$J$3:$J$10004,0)-1)</f>
        <v>2000</v>
      </c>
      <c r="AV59">
        <f t="shared" ca="1" si="6"/>
        <v>280</v>
      </c>
      <c r="AW59">
        <f t="shared" ca="1" si="7"/>
        <v>300</v>
      </c>
      <c r="AX59">
        <f t="shared" ca="1" si="8"/>
        <v>-20</v>
      </c>
      <c r="AY59">
        <f t="shared" ca="1" si="9"/>
        <v>298.03363920000004</v>
      </c>
      <c r="AZ59">
        <f t="shared" ca="1" si="10"/>
        <v>306.55295822917276</v>
      </c>
      <c r="BA59">
        <f t="shared" ca="1" si="11"/>
        <v>309.44704177082724</v>
      </c>
      <c r="BB59" cm="1">
        <f t="array" aca="1" ref="BB59" ca="1">_xlfn.LET(_xlpm.rozsah, $J$3:$J$10001,_xlpm.podminka, (_xlpm.rozsah&gt;E59)*(ISNUMBER(_xlpm.rozsah)),_xlpm.indexy, IF(_xlpm.podminka, ROW(_xlpm.rozsah)-MIN(ROW(_xlpm.rozsah))+1),_xlpm.prvni, MIN(_xlpm.indexy),_xlpm.finalni, IF(_xlpm.prvni=1, 2, _xlpm.prvni),INDEX(_xlpm.rozsah, _xlpm.finalni))</f>
        <v>2000</v>
      </c>
      <c r="BC59" cm="1">
        <f t="array" aca="1" ref="BC59" ca="1">INDEX($J$3:$J$10001,MATCH(BB59,$J$3:$J$10004,0)-1)</f>
        <v>1900</v>
      </c>
      <c r="BD59">
        <f t="shared" ca="1" si="12"/>
        <v>300</v>
      </c>
      <c r="BE59">
        <f t="shared" ca="1" si="13"/>
        <v>316</v>
      </c>
      <c r="BF59">
        <f t="shared" ca="1" si="14"/>
        <v>-16</v>
      </c>
      <c r="BG59">
        <f t="shared" ca="1" si="15"/>
        <v>306.55295822917276</v>
      </c>
    </row>
    <row r="60" spans="1:59" x14ac:dyDescent="0.25">
      <c r="A60" s="64">
        <v>57</v>
      </c>
      <c r="B60" s="64">
        <v>47</v>
      </c>
      <c r="C60" s="64">
        <v>1</v>
      </c>
      <c r="D60" s="18">
        <v>57</v>
      </c>
      <c r="E60" s="21">
        <f t="shared" ca="1" si="0"/>
        <v>1421.6471770753719</v>
      </c>
      <c r="F60" s="22">
        <f t="shared" ca="1" si="1"/>
        <v>3.6</v>
      </c>
      <c r="G60" s="23">
        <v>57</v>
      </c>
      <c r="H60" s="24">
        <f t="shared" ca="1" si="2"/>
        <v>1578.806034</v>
      </c>
      <c r="I60" s="25">
        <f t="shared" ca="1" si="3"/>
        <v>3.5842387932000004</v>
      </c>
      <c r="J60" s="155"/>
      <c r="K60" s="155"/>
      <c r="L60" s="129">
        <f t="shared" si="16"/>
        <v>0</v>
      </c>
      <c r="AR60">
        <f t="shared" ca="1" si="4"/>
        <v>358.42387932000003</v>
      </c>
      <c r="AS60">
        <f t="shared" ca="1" si="5"/>
        <v>359.57612067999997</v>
      </c>
      <c r="AT60" cm="1">
        <f t="array" aca="1" ref="AT60" ca="1">_xlfn.LET(_xlpm.rozsah, $J$3:$J$10001,_xlpm.podminka, (_xlpm.rozsah&gt;H60)*(ISNUMBER(_xlpm.rozsah)),_xlpm.indexy, IF(_xlpm.podminka, ROW(_xlpm.rozsah)-MIN(ROW(_xlpm.rozsah))+1),_xlpm.prvni, MIN(_xlpm.indexy),_xlpm.finalni, IF(_xlpm.prvni=1, 2, _xlpm.prvni),INDEX(_xlpm.rozsah, _xlpm.finalni))</f>
        <v>1600</v>
      </c>
      <c r="AU60" cm="1">
        <f t="array" aca="1" ref="AU60" ca="1">INDEX($J$3:$J$10001,MATCH(AT60,$J$3:$J$10004,0)-1)</f>
        <v>1500</v>
      </c>
      <c r="AV60">
        <f t="shared" ca="1" si="6"/>
        <v>358</v>
      </c>
      <c r="AW60">
        <f t="shared" ca="1" si="7"/>
        <v>360</v>
      </c>
      <c r="AX60">
        <f t="shared" ca="1" si="8"/>
        <v>-2</v>
      </c>
      <c r="AY60">
        <f t="shared" ca="1" si="9"/>
        <v>358.42387932000003</v>
      </c>
      <c r="AZ60">
        <f t="shared" ca="1" si="10"/>
        <v>360</v>
      </c>
      <c r="BA60">
        <f t="shared" ca="1" si="11"/>
        <v>360</v>
      </c>
      <c r="BB60" cm="1">
        <f t="array" aca="1" ref="BB60" ca="1">_xlfn.LET(_xlpm.rozsah, $J$3:$J$10001,_xlpm.podminka, (_xlpm.rozsah&gt;E60)*(ISNUMBER(_xlpm.rozsah)),_xlpm.indexy, IF(_xlpm.podminka, ROW(_xlpm.rozsah)-MIN(ROW(_xlpm.rozsah))+1),_xlpm.prvni, MIN(_xlpm.indexy),_xlpm.finalni, IF(_xlpm.prvni=1, 2, _xlpm.prvni),INDEX(_xlpm.rozsah, _xlpm.finalni))</f>
        <v>1500</v>
      </c>
      <c r="BC60" cm="1">
        <f t="array" aca="1" ref="BC60" ca="1">INDEX($J$3:$J$10001,MATCH(BB60,$J$3:$J$10004,0)-1)</f>
        <v>1400</v>
      </c>
      <c r="BD60">
        <f t="shared" ca="1" si="12"/>
        <v>360</v>
      </c>
      <c r="BE60">
        <f t="shared" ca="1" si="13"/>
        <v>360</v>
      </c>
      <c r="BF60">
        <f t="shared" ca="1" si="14"/>
        <v>0</v>
      </c>
      <c r="BG60">
        <f t="shared" ca="1" si="15"/>
        <v>360</v>
      </c>
    </row>
    <row r="61" spans="1:59" x14ac:dyDescent="0.25">
      <c r="A61" s="64">
        <v>58</v>
      </c>
      <c r="B61" s="64">
        <v>23</v>
      </c>
      <c r="C61" s="64">
        <v>1</v>
      </c>
      <c r="D61" s="18">
        <v>58</v>
      </c>
      <c r="E61" s="21">
        <f t="shared" ca="1" si="0"/>
        <v>1053.1464909092247</v>
      </c>
      <c r="F61" s="22">
        <f t="shared" ca="1" si="1"/>
        <v>2.9531464909092247</v>
      </c>
      <c r="G61" s="28">
        <v>58</v>
      </c>
      <c r="H61" s="24">
        <f t="shared" ca="1" si="2"/>
        <v>1283.245506</v>
      </c>
      <c r="I61" s="25">
        <f t="shared" ca="1" si="3"/>
        <v>3.4497365179999999</v>
      </c>
      <c r="J61" s="155"/>
      <c r="K61" s="155"/>
      <c r="L61" s="129">
        <f t="shared" si="16"/>
        <v>0</v>
      </c>
      <c r="AR61">
        <f t="shared" ca="1" si="4"/>
        <v>344.97365179999997</v>
      </c>
      <c r="AS61">
        <f t="shared" ca="1" si="5"/>
        <v>344.97365179999997</v>
      </c>
      <c r="AT61" cm="1">
        <f t="array" aca="1" ref="AT61" ca="1">_xlfn.LET(_xlpm.rozsah, $J$3:$J$10001,_xlpm.podminka, (_xlpm.rozsah&gt;H61)*(ISNUMBER(_xlpm.rozsah)),_xlpm.indexy, IF(_xlpm.podminka, ROW(_xlpm.rozsah)-MIN(ROW(_xlpm.rozsah))+1),_xlpm.prvni, MIN(_xlpm.indexy),_xlpm.finalni, IF(_xlpm.prvni=1, 2, _xlpm.prvni),INDEX(_xlpm.rozsah, _xlpm.finalni))</f>
        <v>1300</v>
      </c>
      <c r="AU61" cm="1">
        <f t="array" aca="1" ref="AU61" ca="1">INDEX($J$3:$J$10001,MATCH(AT61,$J$3:$J$10004,0)-1)</f>
        <v>1200</v>
      </c>
      <c r="AV61">
        <f t="shared" ca="1" si="6"/>
        <v>350</v>
      </c>
      <c r="AW61">
        <f t="shared" ca="1" si="7"/>
        <v>320</v>
      </c>
      <c r="AX61">
        <f t="shared" ca="1" si="8"/>
        <v>30</v>
      </c>
      <c r="AY61">
        <f t="shared" ca="1" si="9"/>
        <v>325.02634820000003</v>
      </c>
      <c r="AZ61">
        <f t="shared" ca="1" si="10"/>
        <v>295.31464909092244</v>
      </c>
      <c r="BA61">
        <f t="shared" ca="1" si="11"/>
        <v>295.31464909092244</v>
      </c>
      <c r="BB61" cm="1">
        <f t="array" aca="1" ref="BB61" ca="1">_xlfn.LET(_xlpm.rozsah, $J$3:$J$10001,_xlpm.podminka, (_xlpm.rozsah&gt;E61)*(ISNUMBER(_xlpm.rozsah)),_xlpm.indexy, IF(_xlpm.podminka, ROW(_xlpm.rozsah)-MIN(ROW(_xlpm.rozsah))+1),_xlpm.prvni, MIN(_xlpm.indexy),_xlpm.finalni, IF(_xlpm.prvni=1, 2, _xlpm.prvni),INDEX(_xlpm.rozsah, _xlpm.finalni))</f>
        <v>1100</v>
      </c>
      <c r="BC61" cm="1">
        <f t="array" aca="1" ref="BC61" ca="1">INDEX($J$3:$J$10001,MATCH(BB61,$J$3:$J$10004,0)-1)</f>
        <v>1000</v>
      </c>
      <c r="BD61">
        <f t="shared" ca="1" si="12"/>
        <v>300</v>
      </c>
      <c r="BE61">
        <f t="shared" ca="1" si="13"/>
        <v>290</v>
      </c>
      <c r="BF61">
        <f t="shared" ca="1" si="14"/>
        <v>10</v>
      </c>
      <c r="BG61">
        <f t="shared" ca="1" si="15"/>
        <v>294.68535090907756</v>
      </c>
    </row>
    <row r="62" spans="1:59" x14ac:dyDescent="0.25">
      <c r="A62" s="64">
        <v>59</v>
      </c>
      <c r="B62" s="64">
        <v>1</v>
      </c>
      <c r="C62" s="64">
        <v>3</v>
      </c>
      <c r="D62" s="18">
        <v>59</v>
      </c>
      <c r="E62" s="21">
        <f t="shared" ca="1" si="0"/>
        <v>715.35419525692282</v>
      </c>
      <c r="F62" s="22">
        <f t="shared" ca="1" si="1"/>
        <v>6.2235814987352285</v>
      </c>
      <c r="G62" s="23">
        <v>59</v>
      </c>
      <c r="H62" s="24">
        <f t="shared" ca="1" si="2"/>
        <v>1012.315022</v>
      </c>
      <c r="I62" s="25">
        <f t="shared" ca="1" si="3"/>
        <v>8.7369450660000005</v>
      </c>
      <c r="J62" s="155"/>
      <c r="K62" s="155"/>
      <c r="L62" s="129">
        <f t="shared" si="16"/>
        <v>0</v>
      </c>
      <c r="AR62">
        <f t="shared" ca="1" si="4"/>
        <v>291.23150220000002</v>
      </c>
      <c r="AS62">
        <f t="shared" ca="1" si="5"/>
        <v>291.23150220000002</v>
      </c>
      <c r="AT62" cm="1">
        <f t="array" aca="1" ref="AT62" ca="1">_xlfn.LET(_xlpm.rozsah, $J$3:$J$10001,_xlpm.podminka, (_xlpm.rozsah&gt;H62)*(ISNUMBER(_xlpm.rozsah)),_xlpm.indexy, IF(_xlpm.podminka, ROW(_xlpm.rozsah)-MIN(ROW(_xlpm.rozsah))+1),_xlpm.prvni, MIN(_xlpm.indexy),_xlpm.finalni, IF(_xlpm.prvni=1, 2, _xlpm.prvni),INDEX(_xlpm.rozsah, _xlpm.finalni))</f>
        <v>1100</v>
      </c>
      <c r="AU62" cm="1">
        <f t="array" aca="1" ref="AU62" ca="1">INDEX($J$3:$J$10001,MATCH(AT62,$J$3:$J$10004,0)-1)</f>
        <v>1000</v>
      </c>
      <c r="AV62">
        <f t="shared" ca="1" si="6"/>
        <v>300</v>
      </c>
      <c r="AW62">
        <f t="shared" ca="1" si="7"/>
        <v>290</v>
      </c>
      <c r="AX62">
        <f t="shared" ca="1" si="8"/>
        <v>10</v>
      </c>
      <c r="AY62">
        <f t="shared" ca="1" si="9"/>
        <v>298.76849779999998</v>
      </c>
      <c r="AZ62">
        <f t="shared" ca="1" si="10"/>
        <v>207.45271662450762</v>
      </c>
      <c r="BA62">
        <f t="shared" ca="1" si="11"/>
        <v>207.45271662450762</v>
      </c>
      <c r="BB62" cm="1">
        <f t="array" aca="1" ref="BB62" ca="1">_xlfn.LET(_xlpm.rozsah, $J$3:$J$10001,_xlpm.podminka, (_xlpm.rozsah&gt;E62)*(ISNUMBER(_xlpm.rozsah)),_xlpm.indexy, IF(_xlpm.podminka, ROW(_xlpm.rozsah)-MIN(ROW(_xlpm.rozsah))+1),_xlpm.prvni, MIN(_xlpm.indexy),_xlpm.finalni, IF(_xlpm.prvni=1, 2, _xlpm.prvni),INDEX(_xlpm.rozsah, _xlpm.finalni))</f>
        <v>1000</v>
      </c>
      <c r="BC62" cm="1">
        <f t="array" aca="1" ref="BC62" ca="1">INDEX($J$3:$J$10001,MATCH(BB62,$J$3:$J$10004,0)-1)</f>
        <v>0</v>
      </c>
      <c r="BD62">
        <f t="shared" ca="1" si="12"/>
        <v>290</v>
      </c>
      <c r="BE62">
        <f t="shared" ca="1" si="13"/>
        <v>0</v>
      </c>
      <c r="BF62">
        <f t="shared" ca="1" si="14"/>
        <v>290</v>
      </c>
      <c r="BG62">
        <f t="shared" ca="1" si="15"/>
        <v>82.54728337549237</v>
      </c>
    </row>
    <row r="63" spans="1:59" x14ac:dyDescent="0.25">
      <c r="A63" s="64">
        <v>60</v>
      </c>
      <c r="B63" s="64">
        <v>1</v>
      </c>
      <c r="C63" s="64">
        <v>8</v>
      </c>
      <c r="D63" s="18">
        <v>60</v>
      </c>
      <c r="E63" s="21">
        <f t="shared" ca="1" si="0"/>
        <v>715.35419525692282</v>
      </c>
      <c r="F63" s="22">
        <f t="shared" ca="1" si="1"/>
        <v>16.596217329960609</v>
      </c>
      <c r="G63" s="28">
        <v>60</v>
      </c>
      <c r="H63" s="24">
        <f t="shared" ca="1" si="2"/>
        <v>1012.315022</v>
      </c>
      <c r="I63" s="25">
        <f t="shared" ca="1" si="3"/>
        <v>23.298520176</v>
      </c>
      <c r="J63" s="155"/>
      <c r="K63" s="155"/>
      <c r="L63" s="129">
        <f t="shared" si="16"/>
        <v>0</v>
      </c>
      <c r="AR63">
        <f t="shared" ca="1" si="4"/>
        <v>291.23150220000002</v>
      </c>
      <c r="AS63">
        <f t="shared" ca="1" si="5"/>
        <v>291.23150220000002</v>
      </c>
      <c r="AT63" cm="1">
        <f t="array" aca="1" ref="AT63" ca="1">_xlfn.LET(_xlpm.rozsah, $J$3:$J$10001,_xlpm.podminka, (_xlpm.rozsah&gt;H63)*(ISNUMBER(_xlpm.rozsah)),_xlpm.indexy, IF(_xlpm.podminka, ROW(_xlpm.rozsah)-MIN(ROW(_xlpm.rozsah))+1),_xlpm.prvni, MIN(_xlpm.indexy),_xlpm.finalni, IF(_xlpm.prvni=1, 2, _xlpm.prvni),INDEX(_xlpm.rozsah, _xlpm.finalni))</f>
        <v>1100</v>
      </c>
      <c r="AU63" cm="1">
        <f t="array" aca="1" ref="AU63" ca="1">INDEX($J$3:$J$10001,MATCH(AT63,$J$3:$J$10004,0)-1)</f>
        <v>1000</v>
      </c>
      <c r="AV63">
        <f t="shared" ca="1" si="6"/>
        <v>300</v>
      </c>
      <c r="AW63">
        <f t="shared" ca="1" si="7"/>
        <v>290</v>
      </c>
      <c r="AX63">
        <f t="shared" ca="1" si="8"/>
        <v>10</v>
      </c>
      <c r="AY63">
        <f t="shared" ca="1" si="9"/>
        <v>298.76849779999998</v>
      </c>
      <c r="AZ63">
        <f t="shared" ca="1" si="10"/>
        <v>207.45271662450762</v>
      </c>
      <c r="BA63">
        <f t="shared" ca="1" si="11"/>
        <v>207.45271662450762</v>
      </c>
      <c r="BB63" cm="1">
        <f t="array" aca="1" ref="BB63" ca="1">_xlfn.LET(_xlpm.rozsah, $J$3:$J$10001,_xlpm.podminka, (_xlpm.rozsah&gt;E63)*(ISNUMBER(_xlpm.rozsah)),_xlpm.indexy, IF(_xlpm.podminka, ROW(_xlpm.rozsah)-MIN(ROW(_xlpm.rozsah))+1),_xlpm.prvni, MIN(_xlpm.indexy),_xlpm.finalni, IF(_xlpm.prvni=1, 2, _xlpm.prvni),INDEX(_xlpm.rozsah, _xlpm.finalni))</f>
        <v>1000</v>
      </c>
      <c r="BC63" cm="1">
        <f t="array" aca="1" ref="BC63" ca="1">INDEX($J$3:$J$10001,MATCH(BB63,$J$3:$J$10004,0)-1)</f>
        <v>0</v>
      </c>
      <c r="BD63">
        <f t="shared" ca="1" si="12"/>
        <v>290</v>
      </c>
      <c r="BE63">
        <f t="shared" ca="1" si="13"/>
        <v>0</v>
      </c>
      <c r="BF63">
        <f t="shared" ca="1" si="14"/>
        <v>290</v>
      </c>
      <c r="BG63">
        <f t="shared" ca="1" si="15"/>
        <v>82.54728337549237</v>
      </c>
    </row>
    <row r="64" spans="1:59" x14ac:dyDescent="0.25">
      <c r="A64" s="64">
        <v>61</v>
      </c>
      <c r="B64" s="64">
        <v>1</v>
      </c>
      <c r="C64" s="64">
        <v>3</v>
      </c>
      <c r="D64" s="18">
        <v>61</v>
      </c>
      <c r="E64" s="21">
        <f t="shared" ca="1" si="0"/>
        <v>715.35419525692282</v>
      </c>
      <c r="F64" s="22">
        <f t="shared" ca="1" si="1"/>
        <v>6.2235814987352285</v>
      </c>
      <c r="G64" s="23">
        <v>61</v>
      </c>
      <c r="H64" s="24">
        <f t="shared" ca="1" si="2"/>
        <v>1012.315022</v>
      </c>
      <c r="I64" s="25">
        <f t="shared" ca="1" si="3"/>
        <v>8.7369450660000005</v>
      </c>
      <c r="J64" s="155"/>
      <c r="K64" s="155"/>
      <c r="L64" s="129">
        <f t="shared" si="16"/>
        <v>0</v>
      </c>
      <c r="AR64">
        <f t="shared" ca="1" si="4"/>
        <v>291.23150220000002</v>
      </c>
      <c r="AS64">
        <f t="shared" ca="1" si="5"/>
        <v>291.23150220000002</v>
      </c>
      <c r="AT64" cm="1">
        <f t="array" aca="1" ref="AT64" ca="1">_xlfn.LET(_xlpm.rozsah, $J$3:$J$10001,_xlpm.podminka, (_xlpm.rozsah&gt;H64)*(ISNUMBER(_xlpm.rozsah)),_xlpm.indexy, IF(_xlpm.podminka, ROW(_xlpm.rozsah)-MIN(ROW(_xlpm.rozsah))+1),_xlpm.prvni, MIN(_xlpm.indexy),_xlpm.finalni, IF(_xlpm.prvni=1, 2, _xlpm.prvni),INDEX(_xlpm.rozsah, _xlpm.finalni))</f>
        <v>1100</v>
      </c>
      <c r="AU64" cm="1">
        <f t="array" aca="1" ref="AU64" ca="1">INDEX($J$3:$J$10001,MATCH(AT64,$J$3:$J$10004,0)-1)</f>
        <v>1000</v>
      </c>
      <c r="AV64">
        <f t="shared" ca="1" si="6"/>
        <v>300</v>
      </c>
      <c r="AW64">
        <f t="shared" ca="1" si="7"/>
        <v>290</v>
      </c>
      <c r="AX64">
        <f t="shared" ca="1" si="8"/>
        <v>10</v>
      </c>
      <c r="AY64">
        <f t="shared" ca="1" si="9"/>
        <v>298.76849779999998</v>
      </c>
      <c r="AZ64">
        <f t="shared" ca="1" si="10"/>
        <v>207.45271662450762</v>
      </c>
      <c r="BA64">
        <f t="shared" ca="1" si="11"/>
        <v>207.45271662450762</v>
      </c>
      <c r="BB64" cm="1">
        <f t="array" aca="1" ref="BB64" ca="1">_xlfn.LET(_xlpm.rozsah, $J$3:$J$10001,_xlpm.podminka, (_xlpm.rozsah&gt;E64)*(ISNUMBER(_xlpm.rozsah)),_xlpm.indexy, IF(_xlpm.podminka, ROW(_xlpm.rozsah)-MIN(ROW(_xlpm.rozsah))+1),_xlpm.prvni, MIN(_xlpm.indexy),_xlpm.finalni, IF(_xlpm.prvni=1, 2, _xlpm.prvni),INDEX(_xlpm.rozsah, _xlpm.finalni))</f>
        <v>1000</v>
      </c>
      <c r="BC64" cm="1">
        <f t="array" aca="1" ref="BC64" ca="1">INDEX($J$3:$J$10001,MATCH(BB64,$J$3:$J$10004,0)-1)</f>
        <v>0</v>
      </c>
      <c r="BD64">
        <f t="shared" ca="1" si="12"/>
        <v>290</v>
      </c>
      <c r="BE64">
        <f t="shared" ca="1" si="13"/>
        <v>0</v>
      </c>
      <c r="BF64">
        <f t="shared" ca="1" si="14"/>
        <v>290</v>
      </c>
      <c r="BG64">
        <f t="shared" ca="1" si="15"/>
        <v>82.54728337549237</v>
      </c>
    </row>
    <row r="65" spans="1:59" x14ac:dyDescent="0.25">
      <c r="A65" s="64">
        <v>62</v>
      </c>
      <c r="B65" s="64">
        <v>1</v>
      </c>
      <c r="C65" s="64">
        <v>5</v>
      </c>
      <c r="D65" s="18">
        <v>62</v>
      </c>
      <c r="E65" s="21">
        <f t="shared" ca="1" si="0"/>
        <v>715.35419525692282</v>
      </c>
      <c r="F65" s="22">
        <f t="shared" ca="1" si="1"/>
        <v>10.372635831225379</v>
      </c>
      <c r="G65" s="28">
        <v>62</v>
      </c>
      <c r="H65" s="24">
        <f t="shared" ca="1" si="2"/>
        <v>1012.315022</v>
      </c>
      <c r="I65" s="25">
        <f t="shared" ca="1" si="3"/>
        <v>14.561575110000001</v>
      </c>
      <c r="J65" s="155"/>
      <c r="K65" s="155"/>
      <c r="L65" s="129">
        <f t="shared" si="16"/>
        <v>0</v>
      </c>
      <c r="AR65">
        <f t="shared" ca="1" si="4"/>
        <v>291.23150220000002</v>
      </c>
      <c r="AS65">
        <f t="shared" ca="1" si="5"/>
        <v>291.23150220000002</v>
      </c>
      <c r="AT65" cm="1">
        <f t="array" aca="1" ref="AT65" ca="1">_xlfn.LET(_xlpm.rozsah, $J$3:$J$10001,_xlpm.podminka, (_xlpm.rozsah&gt;H65)*(ISNUMBER(_xlpm.rozsah)),_xlpm.indexy, IF(_xlpm.podminka, ROW(_xlpm.rozsah)-MIN(ROW(_xlpm.rozsah))+1),_xlpm.prvni, MIN(_xlpm.indexy),_xlpm.finalni, IF(_xlpm.prvni=1, 2, _xlpm.prvni),INDEX(_xlpm.rozsah, _xlpm.finalni))</f>
        <v>1100</v>
      </c>
      <c r="AU65" cm="1">
        <f t="array" aca="1" ref="AU65" ca="1">INDEX($J$3:$J$10001,MATCH(AT65,$J$3:$J$10004,0)-1)</f>
        <v>1000</v>
      </c>
      <c r="AV65">
        <f t="shared" ca="1" si="6"/>
        <v>300</v>
      </c>
      <c r="AW65">
        <f t="shared" ca="1" si="7"/>
        <v>290</v>
      </c>
      <c r="AX65">
        <f t="shared" ca="1" si="8"/>
        <v>10</v>
      </c>
      <c r="AY65">
        <f t="shared" ca="1" si="9"/>
        <v>298.76849779999998</v>
      </c>
      <c r="AZ65">
        <f t="shared" ca="1" si="10"/>
        <v>207.45271662450762</v>
      </c>
      <c r="BA65">
        <f t="shared" ca="1" si="11"/>
        <v>207.45271662450762</v>
      </c>
      <c r="BB65" cm="1">
        <f t="array" aca="1" ref="BB65" ca="1">_xlfn.LET(_xlpm.rozsah, $J$3:$J$10001,_xlpm.podminka, (_xlpm.rozsah&gt;E65)*(ISNUMBER(_xlpm.rozsah)),_xlpm.indexy, IF(_xlpm.podminka, ROW(_xlpm.rozsah)-MIN(ROW(_xlpm.rozsah))+1),_xlpm.prvni, MIN(_xlpm.indexy),_xlpm.finalni, IF(_xlpm.prvni=1, 2, _xlpm.prvni),INDEX(_xlpm.rozsah, _xlpm.finalni))</f>
        <v>1000</v>
      </c>
      <c r="BC65" cm="1">
        <f t="array" aca="1" ref="BC65" ca="1">INDEX($J$3:$J$10001,MATCH(BB65,$J$3:$J$10004,0)-1)</f>
        <v>0</v>
      </c>
      <c r="BD65">
        <f t="shared" ca="1" si="12"/>
        <v>290</v>
      </c>
      <c r="BE65">
        <f t="shared" ca="1" si="13"/>
        <v>0</v>
      </c>
      <c r="BF65">
        <f t="shared" ca="1" si="14"/>
        <v>290</v>
      </c>
      <c r="BG65">
        <f t="shared" ca="1" si="15"/>
        <v>82.54728337549237</v>
      </c>
    </row>
    <row r="66" spans="1:59" x14ac:dyDescent="0.25">
      <c r="A66" s="64">
        <v>63</v>
      </c>
      <c r="B66" s="64">
        <v>1</v>
      </c>
      <c r="C66" s="64">
        <v>6</v>
      </c>
      <c r="D66" s="18">
        <v>63</v>
      </c>
      <c r="E66" s="21">
        <f t="shared" ca="1" si="0"/>
        <v>715.35419525692282</v>
      </c>
      <c r="F66" s="22">
        <f t="shared" ca="1" si="1"/>
        <v>12.447162997470457</v>
      </c>
      <c r="G66" s="23">
        <v>63</v>
      </c>
      <c r="H66" s="24">
        <f t="shared" ca="1" si="2"/>
        <v>1012.315022</v>
      </c>
      <c r="I66" s="25">
        <f t="shared" ca="1" si="3"/>
        <v>17.473890132000001</v>
      </c>
      <c r="J66" s="155"/>
      <c r="K66" s="155"/>
      <c r="L66" s="129">
        <f t="shared" si="16"/>
        <v>0</v>
      </c>
      <c r="AR66">
        <f t="shared" ca="1" si="4"/>
        <v>291.23150220000002</v>
      </c>
      <c r="AS66">
        <f t="shared" ca="1" si="5"/>
        <v>291.23150220000002</v>
      </c>
      <c r="AT66" cm="1">
        <f t="array" aca="1" ref="AT66" ca="1">_xlfn.LET(_xlpm.rozsah, $J$3:$J$10001,_xlpm.podminka, (_xlpm.rozsah&gt;H66)*(ISNUMBER(_xlpm.rozsah)),_xlpm.indexy, IF(_xlpm.podminka, ROW(_xlpm.rozsah)-MIN(ROW(_xlpm.rozsah))+1),_xlpm.prvni, MIN(_xlpm.indexy),_xlpm.finalni, IF(_xlpm.prvni=1, 2, _xlpm.prvni),INDEX(_xlpm.rozsah, _xlpm.finalni))</f>
        <v>1100</v>
      </c>
      <c r="AU66" cm="1">
        <f t="array" aca="1" ref="AU66" ca="1">INDEX($J$3:$J$10001,MATCH(AT66,$J$3:$J$10004,0)-1)</f>
        <v>1000</v>
      </c>
      <c r="AV66">
        <f t="shared" ca="1" si="6"/>
        <v>300</v>
      </c>
      <c r="AW66">
        <f t="shared" ca="1" si="7"/>
        <v>290</v>
      </c>
      <c r="AX66">
        <f t="shared" ca="1" si="8"/>
        <v>10</v>
      </c>
      <c r="AY66">
        <f t="shared" ca="1" si="9"/>
        <v>298.76849779999998</v>
      </c>
      <c r="AZ66">
        <f t="shared" ca="1" si="10"/>
        <v>207.45271662450762</v>
      </c>
      <c r="BA66">
        <f t="shared" ca="1" si="11"/>
        <v>207.45271662450762</v>
      </c>
      <c r="BB66" cm="1">
        <f t="array" aca="1" ref="BB66" ca="1">_xlfn.LET(_xlpm.rozsah, $J$3:$J$10001,_xlpm.podminka, (_xlpm.rozsah&gt;E66)*(ISNUMBER(_xlpm.rozsah)),_xlpm.indexy, IF(_xlpm.podminka, ROW(_xlpm.rozsah)-MIN(ROW(_xlpm.rozsah))+1),_xlpm.prvni, MIN(_xlpm.indexy),_xlpm.finalni, IF(_xlpm.prvni=1, 2, _xlpm.prvni),INDEX(_xlpm.rozsah, _xlpm.finalni))</f>
        <v>1000</v>
      </c>
      <c r="BC66" cm="1">
        <f t="array" aca="1" ref="BC66" ca="1">INDEX($J$3:$J$10001,MATCH(BB66,$J$3:$J$10004,0)-1)</f>
        <v>0</v>
      </c>
      <c r="BD66">
        <f t="shared" ca="1" si="12"/>
        <v>290</v>
      </c>
      <c r="BE66">
        <f t="shared" ca="1" si="13"/>
        <v>0</v>
      </c>
      <c r="BF66">
        <f t="shared" ca="1" si="14"/>
        <v>290</v>
      </c>
      <c r="BG66">
        <f t="shared" ca="1" si="15"/>
        <v>82.54728337549237</v>
      </c>
    </row>
    <row r="67" spans="1:59" x14ac:dyDescent="0.25">
      <c r="A67" s="64">
        <v>64</v>
      </c>
      <c r="B67" s="64">
        <v>1</v>
      </c>
      <c r="C67" s="64">
        <v>4</v>
      </c>
      <c r="D67" s="18">
        <v>64</v>
      </c>
      <c r="E67" s="21">
        <f t="shared" ca="1" si="0"/>
        <v>715.35419525692282</v>
      </c>
      <c r="F67" s="22">
        <f t="shared" ca="1" si="1"/>
        <v>8.2981086649803046</v>
      </c>
      <c r="G67" s="28">
        <v>64</v>
      </c>
      <c r="H67" s="24">
        <f t="shared" ca="1" si="2"/>
        <v>1012.315022</v>
      </c>
      <c r="I67" s="25">
        <f t="shared" ca="1" si="3"/>
        <v>11.649260088</v>
      </c>
      <c r="J67" s="155"/>
      <c r="K67" s="155"/>
      <c r="L67" s="129">
        <f t="shared" si="16"/>
        <v>0</v>
      </c>
      <c r="AR67">
        <f t="shared" ca="1" si="4"/>
        <v>291.23150220000002</v>
      </c>
      <c r="AS67">
        <f t="shared" ca="1" si="5"/>
        <v>291.23150220000002</v>
      </c>
      <c r="AT67" cm="1">
        <f t="array" aca="1" ref="AT67" ca="1">_xlfn.LET(_xlpm.rozsah, $J$3:$J$10001,_xlpm.podminka, (_xlpm.rozsah&gt;H67)*(ISNUMBER(_xlpm.rozsah)),_xlpm.indexy, IF(_xlpm.podminka, ROW(_xlpm.rozsah)-MIN(ROW(_xlpm.rozsah))+1),_xlpm.prvni, MIN(_xlpm.indexy),_xlpm.finalni, IF(_xlpm.prvni=1, 2, _xlpm.prvni),INDEX(_xlpm.rozsah, _xlpm.finalni))</f>
        <v>1100</v>
      </c>
      <c r="AU67" cm="1">
        <f t="array" aca="1" ref="AU67" ca="1">INDEX($J$3:$J$10001,MATCH(AT67,$J$3:$J$10004,0)-1)</f>
        <v>1000</v>
      </c>
      <c r="AV67">
        <f t="shared" ca="1" si="6"/>
        <v>300</v>
      </c>
      <c r="AW67">
        <f t="shared" ca="1" si="7"/>
        <v>290</v>
      </c>
      <c r="AX67">
        <f t="shared" ca="1" si="8"/>
        <v>10</v>
      </c>
      <c r="AY67">
        <f t="shared" ca="1" si="9"/>
        <v>298.76849779999998</v>
      </c>
      <c r="AZ67">
        <f t="shared" ca="1" si="10"/>
        <v>207.45271662450762</v>
      </c>
      <c r="BA67">
        <f t="shared" ca="1" si="11"/>
        <v>207.45271662450762</v>
      </c>
      <c r="BB67" cm="1">
        <f t="array" aca="1" ref="BB67" ca="1">_xlfn.LET(_xlpm.rozsah, $J$3:$J$10001,_xlpm.podminka, (_xlpm.rozsah&gt;E67)*(ISNUMBER(_xlpm.rozsah)),_xlpm.indexy, IF(_xlpm.podminka, ROW(_xlpm.rozsah)-MIN(ROW(_xlpm.rozsah))+1),_xlpm.prvni, MIN(_xlpm.indexy),_xlpm.finalni, IF(_xlpm.prvni=1, 2, _xlpm.prvni),INDEX(_xlpm.rozsah, _xlpm.finalni))</f>
        <v>1000</v>
      </c>
      <c r="BC67" cm="1">
        <f t="array" aca="1" ref="BC67" ca="1">INDEX($J$3:$J$10001,MATCH(BB67,$J$3:$J$10004,0)-1)</f>
        <v>0</v>
      </c>
      <c r="BD67">
        <f t="shared" ca="1" si="12"/>
        <v>290</v>
      </c>
      <c r="BE67">
        <f t="shared" ca="1" si="13"/>
        <v>0</v>
      </c>
      <c r="BF67">
        <f t="shared" ca="1" si="14"/>
        <v>290</v>
      </c>
      <c r="BG67">
        <f t="shared" ca="1" si="15"/>
        <v>82.54728337549237</v>
      </c>
    </row>
    <row r="68" spans="1:59" x14ac:dyDescent="0.25">
      <c r="A68" s="64">
        <v>65</v>
      </c>
      <c r="B68" s="64">
        <v>1</v>
      </c>
      <c r="C68" s="64">
        <v>4</v>
      </c>
      <c r="D68" s="18">
        <v>65</v>
      </c>
      <c r="E68" s="21">
        <f t="shared" ref="E68:E131" ca="1" si="17">(B68/100)*($S$8 - $S$11)+$S$11</f>
        <v>715.35419525692282</v>
      </c>
      <c r="F68" s="22">
        <f t="shared" ref="F68:F131" ca="1" si="18">(C68*AZ68)/100</f>
        <v>8.2981086649803046</v>
      </c>
      <c r="G68" s="23">
        <v>65</v>
      </c>
      <c r="H68" s="24">
        <f t="shared" ref="H68:H131" ca="1" si="19">(B68/100)*($V$8 - $V$11)+$V$11</f>
        <v>1012.315022</v>
      </c>
      <c r="I68" s="25">
        <f t="shared" ref="I68:I131" ca="1" si="20">(C68*AR68)/100</f>
        <v>11.649260088</v>
      </c>
      <c r="J68" s="155"/>
      <c r="K68" s="155"/>
      <c r="L68" s="129">
        <f t="shared" si="16"/>
        <v>0</v>
      </c>
      <c r="AR68">
        <f t="shared" ref="AR68:AR131" ca="1" si="21">IF(AX68&lt;0, AY68, AS68)</f>
        <v>291.23150220000002</v>
      </c>
      <c r="AS68">
        <f t="shared" ref="AS68:AS131" ca="1" si="22">MIN(AV68:AW68)+((H68-MIN(AT68:AU68))/(MAX(AT68:AU68)-MIN(AT68:AU68)))*(MAX(AV68:AW68)-MIN(AV68:AW68))</f>
        <v>291.23150220000002</v>
      </c>
      <c r="AT68" cm="1">
        <f t="array" aca="1" ref="AT68" ca="1">_xlfn.LET(_xlpm.rozsah, $J$3:$J$10001,_xlpm.podminka, (_xlpm.rozsah&gt;H68)*(ISNUMBER(_xlpm.rozsah)),_xlpm.indexy, IF(_xlpm.podminka, ROW(_xlpm.rozsah)-MIN(ROW(_xlpm.rozsah))+1),_xlpm.prvni, MIN(_xlpm.indexy),_xlpm.finalni, IF(_xlpm.prvni=1, 2, _xlpm.prvni),INDEX(_xlpm.rozsah, _xlpm.finalni))</f>
        <v>1100</v>
      </c>
      <c r="AU68" cm="1">
        <f t="array" aca="1" ref="AU68" ca="1">INDEX($J$3:$J$10001,MATCH(AT68,$J$3:$J$10004,0)-1)</f>
        <v>1000</v>
      </c>
      <c r="AV68">
        <f t="shared" ref="AV68:AV131" ca="1" si="23">IF(ISERROR(MATCH(AT68,$J$1:$J$10000,0)), 0, INDEX($K$1:$K$10000, MATCH(AT68,$J$1:$J$10000,0)))</f>
        <v>300</v>
      </c>
      <c r="AW68">
        <f t="shared" ref="AW68:AW131" ca="1" si="24">IF(ISERROR(MATCH(AU68,$J$1:$J$10000,0)), 0, INDEX($K$1:$K$10000, MATCH(AU68,$J$1:$J$10000,0)))</f>
        <v>290</v>
      </c>
      <c r="AX68">
        <f t="shared" ref="AX68:AX131" ca="1" si="25">AV68-AW68</f>
        <v>10</v>
      </c>
      <c r="AY68">
        <f t="shared" ref="AY68:AY131" ca="1" si="26">MIN(AV68:AW68)+((MAX(AT68:AU68)-H68)/(MAX(AT68:AU68)-MIN(AT68:AU68)))*(MAX(AV68:AW68)-MIN(AV68:AW68))</f>
        <v>298.76849779999998</v>
      </c>
      <c r="AZ68">
        <f t="shared" ref="AZ68:AZ131" ca="1" si="27">IF(BF68&lt;0, BG68,BA68)</f>
        <v>207.45271662450762</v>
      </c>
      <c r="BA68">
        <f t="shared" ref="BA68:BA131" ca="1" si="28">MIN(BD68:BE68)+((E68-MIN(BB68:BC68))/(MAX(BB68:BC68)-MIN(BB68:BC68)))*(MAX(BD68:BE68)-MIN(BD68:BE68))</f>
        <v>207.45271662450762</v>
      </c>
      <c r="BB68" cm="1">
        <f t="array" aca="1" ref="BB68" ca="1">_xlfn.LET(_xlpm.rozsah, $J$3:$J$10001,_xlpm.podminka, (_xlpm.rozsah&gt;E68)*(ISNUMBER(_xlpm.rozsah)),_xlpm.indexy, IF(_xlpm.podminka, ROW(_xlpm.rozsah)-MIN(ROW(_xlpm.rozsah))+1),_xlpm.prvni, MIN(_xlpm.indexy),_xlpm.finalni, IF(_xlpm.prvni=1, 2, _xlpm.prvni),INDEX(_xlpm.rozsah, _xlpm.finalni))</f>
        <v>1000</v>
      </c>
      <c r="BC68" cm="1">
        <f t="array" aca="1" ref="BC68" ca="1">INDEX($J$3:$J$10001,MATCH(BB68,$J$3:$J$10004,0)-1)</f>
        <v>0</v>
      </c>
      <c r="BD68">
        <f t="shared" ref="BD68:BD131" ca="1" si="29">IF(ISERROR(MATCH(BB68,$J$1:$J$10000,0)), 0, INDEX($K$1:$K$10000, MATCH(BB68,$J$1:$J$10000,0)))</f>
        <v>290</v>
      </c>
      <c r="BE68">
        <f t="shared" ref="BE68:BE131" ca="1" si="30">IF(ISERROR(MATCH(BC68,$J$1:$J$10000,0)), 0, INDEX($K$1:$K$10000, MATCH(BC68,$J$1:$J$10000,0)))</f>
        <v>0</v>
      </c>
      <c r="BF68">
        <f t="shared" ref="BF68:BF131" ca="1" si="31">BD68-BE68</f>
        <v>290</v>
      </c>
      <c r="BG68">
        <f t="shared" ref="BG68:BG131" ca="1" si="32">MIN(BD68:BE68)+((MAX(BB68:BC68)-E68)/(MAX(BB68:BC68)-MIN(BB68:BC68)))*(MAX(BD68:BE68)-MIN(BD68:BE68))</f>
        <v>82.54728337549237</v>
      </c>
    </row>
    <row r="69" spans="1:59" x14ac:dyDescent="0.25">
      <c r="A69" s="64">
        <v>66</v>
      </c>
      <c r="B69" s="64">
        <v>0</v>
      </c>
      <c r="C69" s="64">
        <v>6</v>
      </c>
      <c r="D69" s="18">
        <v>66</v>
      </c>
      <c r="E69" s="21">
        <f t="shared" ca="1" si="17"/>
        <v>700</v>
      </c>
      <c r="F69" s="22">
        <f t="shared" ca="1" si="18"/>
        <v>12.18</v>
      </c>
      <c r="G69" s="28">
        <v>66</v>
      </c>
      <c r="H69" s="24">
        <f t="shared" ca="1" si="19"/>
        <v>1000</v>
      </c>
      <c r="I69" s="25">
        <f t="shared" ca="1" si="20"/>
        <v>17.399999999999999</v>
      </c>
      <c r="J69" s="155"/>
      <c r="K69" s="155"/>
      <c r="L69" s="129">
        <f t="shared" ref="L69:L132" si="33">K69*2*PI()*J69/60*0.001</f>
        <v>0</v>
      </c>
      <c r="AR69">
        <f t="shared" ca="1" si="21"/>
        <v>290</v>
      </c>
      <c r="AS69">
        <f t="shared" ca="1" si="22"/>
        <v>290</v>
      </c>
      <c r="AT69" cm="1">
        <f t="array" aca="1" ref="AT69" ca="1">_xlfn.LET(_xlpm.rozsah, $J$3:$J$10001,_xlpm.podminka, (_xlpm.rozsah&gt;H69)*(ISNUMBER(_xlpm.rozsah)),_xlpm.indexy, IF(_xlpm.podminka, ROW(_xlpm.rozsah)-MIN(ROW(_xlpm.rozsah))+1),_xlpm.prvni, MIN(_xlpm.indexy),_xlpm.finalni, IF(_xlpm.prvni=1, 2, _xlpm.prvni),INDEX(_xlpm.rozsah, _xlpm.finalni))</f>
        <v>1100</v>
      </c>
      <c r="AU69" cm="1">
        <f t="array" aca="1" ref="AU69" ca="1">INDEX($J$3:$J$10001,MATCH(AT69,$J$3:$J$10004,0)-1)</f>
        <v>1000</v>
      </c>
      <c r="AV69">
        <f t="shared" ca="1" si="23"/>
        <v>300</v>
      </c>
      <c r="AW69">
        <f t="shared" ca="1" si="24"/>
        <v>290</v>
      </c>
      <c r="AX69">
        <f t="shared" ca="1" si="25"/>
        <v>10</v>
      </c>
      <c r="AY69">
        <f t="shared" ca="1" si="26"/>
        <v>300</v>
      </c>
      <c r="AZ69">
        <f t="shared" ca="1" si="27"/>
        <v>203</v>
      </c>
      <c r="BA69">
        <f t="shared" ca="1" si="28"/>
        <v>203</v>
      </c>
      <c r="BB69" cm="1">
        <f t="array" aca="1" ref="BB69" ca="1">_xlfn.LET(_xlpm.rozsah, $J$3:$J$10001,_xlpm.podminka, (_xlpm.rozsah&gt;E69)*(ISNUMBER(_xlpm.rozsah)),_xlpm.indexy, IF(_xlpm.podminka, ROW(_xlpm.rozsah)-MIN(ROW(_xlpm.rozsah))+1),_xlpm.prvni, MIN(_xlpm.indexy),_xlpm.finalni, IF(_xlpm.prvni=1, 2, _xlpm.prvni),INDEX(_xlpm.rozsah, _xlpm.finalni))</f>
        <v>1000</v>
      </c>
      <c r="BC69" cm="1">
        <f t="array" aca="1" ref="BC69" ca="1">INDEX($J$3:$J$10001,MATCH(BB69,$J$3:$J$10004,0)-1)</f>
        <v>0</v>
      </c>
      <c r="BD69">
        <f t="shared" ca="1" si="29"/>
        <v>290</v>
      </c>
      <c r="BE69">
        <f t="shared" ca="1" si="30"/>
        <v>0</v>
      </c>
      <c r="BF69">
        <f t="shared" ca="1" si="31"/>
        <v>290</v>
      </c>
      <c r="BG69">
        <f t="shared" ca="1" si="32"/>
        <v>87</v>
      </c>
    </row>
    <row r="70" spans="1:59" x14ac:dyDescent="0.25">
      <c r="A70" s="64">
        <v>67</v>
      </c>
      <c r="B70" s="64">
        <v>1</v>
      </c>
      <c r="C70" s="64">
        <v>4</v>
      </c>
      <c r="D70" s="18">
        <v>67</v>
      </c>
      <c r="E70" s="21">
        <f t="shared" ca="1" si="17"/>
        <v>715.35419525692282</v>
      </c>
      <c r="F70" s="22">
        <f t="shared" ca="1" si="18"/>
        <v>8.2981086649803046</v>
      </c>
      <c r="G70" s="23">
        <v>67</v>
      </c>
      <c r="H70" s="24">
        <f t="shared" ca="1" si="19"/>
        <v>1012.315022</v>
      </c>
      <c r="I70" s="25">
        <f t="shared" ca="1" si="20"/>
        <v>11.649260088</v>
      </c>
      <c r="J70" s="155"/>
      <c r="K70" s="155"/>
      <c r="L70" s="129">
        <f t="shared" si="33"/>
        <v>0</v>
      </c>
      <c r="AR70">
        <f t="shared" ca="1" si="21"/>
        <v>291.23150220000002</v>
      </c>
      <c r="AS70">
        <f t="shared" ca="1" si="22"/>
        <v>291.23150220000002</v>
      </c>
      <c r="AT70" cm="1">
        <f t="array" aca="1" ref="AT70" ca="1">_xlfn.LET(_xlpm.rozsah, $J$3:$J$10001,_xlpm.podminka, (_xlpm.rozsah&gt;H70)*(ISNUMBER(_xlpm.rozsah)),_xlpm.indexy, IF(_xlpm.podminka, ROW(_xlpm.rozsah)-MIN(ROW(_xlpm.rozsah))+1),_xlpm.prvni, MIN(_xlpm.indexy),_xlpm.finalni, IF(_xlpm.prvni=1, 2, _xlpm.prvni),INDEX(_xlpm.rozsah, _xlpm.finalni))</f>
        <v>1100</v>
      </c>
      <c r="AU70" cm="1">
        <f t="array" aca="1" ref="AU70" ca="1">INDEX($J$3:$J$10001,MATCH(AT70,$J$3:$J$10004,0)-1)</f>
        <v>1000</v>
      </c>
      <c r="AV70">
        <f t="shared" ca="1" si="23"/>
        <v>300</v>
      </c>
      <c r="AW70">
        <f t="shared" ca="1" si="24"/>
        <v>290</v>
      </c>
      <c r="AX70">
        <f t="shared" ca="1" si="25"/>
        <v>10</v>
      </c>
      <c r="AY70">
        <f t="shared" ca="1" si="26"/>
        <v>298.76849779999998</v>
      </c>
      <c r="AZ70">
        <f t="shared" ca="1" si="27"/>
        <v>207.45271662450762</v>
      </c>
      <c r="BA70">
        <f t="shared" ca="1" si="28"/>
        <v>207.45271662450762</v>
      </c>
      <c r="BB70" cm="1">
        <f t="array" aca="1" ref="BB70" ca="1">_xlfn.LET(_xlpm.rozsah, $J$3:$J$10001,_xlpm.podminka, (_xlpm.rozsah&gt;E70)*(ISNUMBER(_xlpm.rozsah)),_xlpm.indexy, IF(_xlpm.podminka, ROW(_xlpm.rozsah)-MIN(ROW(_xlpm.rozsah))+1),_xlpm.prvni, MIN(_xlpm.indexy),_xlpm.finalni, IF(_xlpm.prvni=1, 2, _xlpm.prvni),INDEX(_xlpm.rozsah, _xlpm.finalni))</f>
        <v>1000</v>
      </c>
      <c r="BC70" cm="1">
        <f t="array" aca="1" ref="BC70" ca="1">INDEX($J$3:$J$10001,MATCH(BB70,$J$3:$J$10004,0)-1)</f>
        <v>0</v>
      </c>
      <c r="BD70">
        <f t="shared" ca="1" si="29"/>
        <v>290</v>
      </c>
      <c r="BE70">
        <f t="shared" ca="1" si="30"/>
        <v>0</v>
      </c>
      <c r="BF70">
        <f t="shared" ca="1" si="31"/>
        <v>290</v>
      </c>
      <c r="BG70">
        <f t="shared" ca="1" si="32"/>
        <v>82.54728337549237</v>
      </c>
    </row>
    <row r="71" spans="1:59" x14ac:dyDescent="0.25">
      <c r="A71" s="64">
        <v>68</v>
      </c>
      <c r="B71" s="64">
        <v>9</v>
      </c>
      <c r="C71" s="64">
        <v>21</v>
      </c>
      <c r="D71" s="18">
        <v>68</v>
      </c>
      <c r="E71" s="21">
        <f t="shared" ca="1" si="17"/>
        <v>838.18775731230528</v>
      </c>
      <c r="F71" s="22">
        <f t="shared" ca="1" si="18"/>
        <v>51.045634420319395</v>
      </c>
      <c r="G71" s="28">
        <v>68</v>
      </c>
      <c r="H71" s="24">
        <f t="shared" ca="1" si="19"/>
        <v>1110.835198</v>
      </c>
      <c r="I71" s="25">
        <f t="shared" ca="1" si="20"/>
        <v>63.455078315999998</v>
      </c>
      <c r="J71" s="155"/>
      <c r="K71" s="155"/>
      <c r="L71" s="129">
        <f t="shared" si="33"/>
        <v>0</v>
      </c>
      <c r="AR71">
        <f t="shared" ca="1" si="21"/>
        <v>302.16703960000001</v>
      </c>
      <c r="AS71">
        <f t="shared" ca="1" si="22"/>
        <v>302.16703960000001</v>
      </c>
      <c r="AT71" cm="1">
        <f t="array" aca="1" ref="AT71" ca="1">_xlfn.LET(_xlpm.rozsah, $J$3:$J$10001,_xlpm.podminka, (_xlpm.rozsah&gt;H71)*(ISNUMBER(_xlpm.rozsah)),_xlpm.indexy, IF(_xlpm.podminka, ROW(_xlpm.rozsah)-MIN(ROW(_xlpm.rozsah))+1),_xlpm.prvni, MIN(_xlpm.indexy),_xlpm.finalni, IF(_xlpm.prvni=1, 2, _xlpm.prvni),INDEX(_xlpm.rozsah, _xlpm.finalni))</f>
        <v>1200</v>
      </c>
      <c r="AU71" cm="1">
        <f t="array" aca="1" ref="AU71" ca="1">INDEX($J$3:$J$10001,MATCH(AT71,$J$3:$J$10004,0)-1)</f>
        <v>1100</v>
      </c>
      <c r="AV71">
        <f t="shared" ca="1" si="23"/>
        <v>320</v>
      </c>
      <c r="AW71">
        <f t="shared" ca="1" si="24"/>
        <v>300</v>
      </c>
      <c r="AX71">
        <f t="shared" ca="1" si="25"/>
        <v>20</v>
      </c>
      <c r="AY71">
        <f t="shared" ca="1" si="26"/>
        <v>317.83296039999999</v>
      </c>
      <c r="AZ71">
        <f t="shared" ca="1" si="27"/>
        <v>243.07444962056854</v>
      </c>
      <c r="BA71">
        <f t="shared" ca="1" si="28"/>
        <v>243.07444962056854</v>
      </c>
      <c r="BB71" cm="1">
        <f t="array" aca="1" ref="BB71" ca="1">_xlfn.LET(_xlpm.rozsah, $J$3:$J$10001,_xlpm.podminka, (_xlpm.rozsah&gt;E71)*(ISNUMBER(_xlpm.rozsah)),_xlpm.indexy, IF(_xlpm.podminka, ROW(_xlpm.rozsah)-MIN(ROW(_xlpm.rozsah))+1),_xlpm.prvni, MIN(_xlpm.indexy),_xlpm.finalni, IF(_xlpm.prvni=1, 2, _xlpm.prvni),INDEX(_xlpm.rozsah, _xlpm.finalni))</f>
        <v>1000</v>
      </c>
      <c r="BC71" cm="1">
        <f t="array" aca="1" ref="BC71" ca="1">INDEX($J$3:$J$10001,MATCH(BB71,$J$3:$J$10004,0)-1)</f>
        <v>0</v>
      </c>
      <c r="BD71">
        <f t="shared" ca="1" si="29"/>
        <v>290</v>
      </c>
      <c r="BE71">
        <f t="shared" ca="1" si="30"/>
        <v>0</v>
      </c>
      <c r="BF71">
        <f t="shared" ca="1" si="31"/>
        <v>290</v>
      </c>
      <c r="BG71">
        <f t="shared" ca="1" si="32"/>
        <v>46.925550379431471</v>
      </c>
    </row>
    <row r="72" spans="1:59" x14ac:dyDescent="0.25">
      <c r="A72" s="64">
        <v>69</v>
      </c>
      <c r="B72" s="64">
        <v>25</v>
      </c>
      <c r="C72" s="64">
        <v>56</v>
      </c>
      <c r="D72" s="18">
        <v>69</v>
      </c>
      <c r="E72" s="21">
        <f t="shared" ca="1" si="17"/>
        <v>1083.8548814230703</v>
      </c>
      <c r="F72" s="22">
        <f t="shared" ca="1" si="18"/>
        <v>167.09587335969195</v>
      </c>
      <c r="G72" s="23">
        <v>69</v>
      </c>
      <c r="H72" s="24">
        <f t="shared" ca="1" si="19"/>
        <v>1307.87555</v>
      </c>
      <c r="I72" s="25">
        <f t="shared" ca="1" si="20"/>
        <v>196.44103080000002</v>
      </c>
      <c r="J72" s="155"/>
      <c r="K72" s="155"/>
      <c r="L72" s="129">
        <f t="shared" si="33"/>
        <v>0</v>
      </c>
      <c r="AR72">
        <f t="shared" ca="1" si="21"/>
        <v>350.787555</v>
      </c>
      <c r="AS72">
        <f t="shared" ca="1" si="22"/>
        <v>350.787555</v>
      </c>
      <c r="AT72" cm="1">
        <f t="array" aca="1" ref="AT72" ca="1">_xlfn.LET(_xlpm.rozsah, $J$3:$J$10001,_xlpm.podminka, (_xlpm.rozsah&gt;H72)*(ISNUMBER(_xlpm.rozsah)),_xlpm.indexy, IF(_xlpm.podminka, ROW(_xlpm.rozsah)-MIN(ROW(_xlpm.rozsah))+1),_xlpm.prvni, MIN(_xlpm.indexy),_xlpm.finalni, IF(_xlpm.prvni=1, 2, _xlpm.prvni),INDEX(_xlpm.rozsah, _xlpm.finalni))</f>
        <v>1400</v>
      </c>
      <c r="AU72" cm="1">
        <f t="array" aca="1" ref="AU72" ca="1">INDEX($J$3:$J$10001,MATCH(AT72,$J$3:$J$10004,0)-1)</f>
        <v>1300</v>
      </c>
      <c r="AV72">
        <f t="shared" ca="1" si="23"/>
        <v>360</v>
      </c>
      <c r="AW72">
        <f t="shared" ca="1" si="24"/>
        <v>350</v>
      </c>
      <c r="AX72">
        <f t="shared" ca="1" si="25"/>
        <v>10</v>
      </c>
      <c r="AY72">
        <f t="shared" ca="1" si="26"/>
        <v>359.212445</v>
      </c>
      <c r="AZ72">
        <f t="shared" ca="1" si="27"/>
        <v>298.38548814230705</v>
      </c>
      <c r="BA72">
        <f t="shared" ca="1" si="28"/>
        <v>298.38548814230705</v>
      </c>
      <c r="BB72" cm="1">
        <f t="array" aca="1" ref="BB72" ca="1">_xlfn.LET(_xlpm.rozsah, $J$3:$J$10001,_xlpm.podminka, (_xlpm.rozsah&gt;E72)*(ISNUMBER(_xlpm.rozsah)),_xlpm.indexy, IF(_xlpm.podminka, ROW(_xlpm.rozsah)-MIN(ROW(_xlpm.rozsah))+1),_xlpm.prvni, MIN(_xlpm.indexy),_xlpm.finalni, IF(_xlpm.prvni=1, 2, _xlpm.prvni),INDEX(_xlpm.rozsah, _xlpm.finalni))</f>
        <v>1100</v>
      </c>
      <c r="BC72" cm="1">
        <f t="array" aca="1" ref="BC72" ca="1">INDEX($J$3:$J$10001,MATCH(BB72,$J$3:$J$10004,0)-1)</f>
        <v>1000</v>
      </c>
      <c r="BD72">
        <f t="shared" ca="1" si="29"/>
        <v>300</v>
      </c>
      <c r="BE72">
        <f t="shared" ca="1" si="30"/>
        <v>290</v>
      </c>
      <c r="BF72">
        <f t="shared" ca="1" si="31"/>
        <v>10</v>
      </c>
      <c r="BG72">
        <f t="shared" ca="1" si="32"/>
        <v>291.61451185769295</v>
      </c>
    </row>
    <row r="73" spans="1:59" x14ac:dyDescent="0.25">
      <c r="A73" s="64">
        <v>70</v>
      </c>
      <c r="B73" s="64">
        <v>64</v>
      </c>
      <c r="C73" s="64">
        <v>26</v>
      </c>
      <c r="D73" s="18">
        <v>70</v>
      </c>
      <c r="E73" s="21">
        <f t="shared" ca="1" si="17"/>
        <v>1682.6684964430597</v>
      </c>
      <c r="F73" s="22">
        <f t="shared" ca="1" si="18"/>
        <v>91.360495273984355</v>
      </c>
      <c r="G73" s="28">
        <v>70</v>
      </c>
      <c r="H73" s="24">
        <f t="shared" ca="1" si="19"/>
        <v>1788.1614079999999</v>
      </c>
      <c r="I73" s="25">
        <f t="shared" ca="1" si="20"/>
        <v>87.1032657664</v>
      </c>
      <c r="J73" s="155"/>
      <c r="K73" s="155"/>
      <c r="L73" s="129">
        <f t="shared" si="33"/>
        <v>0</v>
      </c>
      <c r="AR73">
        <f t="shared" ca="1" si="21"/>
        <v>335.01256064</v>
      </c>
      <c r="AS73">
        <f t="shared" ca="1" si="22"/>
        <v>347.98743936</v>
      </c>
      <c r="AT73" cm="1">
        <f t="array" aca="1" ref="AT73" ca="1">_xlfn.LET(_xlpm.rozsah, $J$3:$J$10001,_xlpm.podminka, (_xlpm.rozsah&gt;H73)*(ISNUMBER(_xlpm.rozsah)),_xlpm.indexy, IF(_xlpm.podminka, ROW(_xlpm.rozsah)-MIN(ROW(_xlpm.rozsah))+1),_xlpm.prvni, MIN(_xlpm.indexy),_xlpm.finalni, IF(_xlpm.prvni=1, 2, _xlpm.prvni),INDEX(_xlpm.rozsah, _xlpm.finalni))</f>
        <v>1800</v>
      </c>
      <c r="AU73" cm="1">
        <f t="array" aca="1" ref="AU73" ca="1">INDEX($J$3:$J$10001,MATCH(AT73,$J$3:$J$10004,0)-1)</f>
        <v>1700</v>
      </c>
      <c r="AV73">
        <f t="shared" ca="1" si="23"/>
        <v>333</v>
      </c>
      <c r="AW73">
        <f t="shared" ca="1" si="24"/>
        <v>350</v>
      </c>
      <c r="AX73">
        <f t="shared" ca="1" si="25"/>
        <v>-17</v>
      </c>
      <c r="AY73">
        <f t="shared" ca="1" si="26"/>
        <v>335.01256064</v>
      </c>
      <c r="AZ73">
        <f t="shared" ca="1" si="27"/>
        <v>351.38652028455522</v>
      </c>
      <c r="BA73">
        <f t="shared" ca="1" si="28"/>
        <v>356.61347971544478</v>
      </c>
      <c r="BB73" cm="1">
        <f t="array" aca="1" ref="BB73" ca="1">_xlfn.LET(_xlpm.rozsah, $J$3:$J$10001,_xlpm.podminka, (_xlpm.rozsah&gt;E73)*(ISNUMBER(_xlpm.rozsah)),_xlpm.indexy, IF(_xlpm.podminka, ROW(_xlpm.rozsah)-MIN(ROW(_xlpm.rozsah))+1),_xlpm.prvni, MIN(_xlpm.indexy),_xlpm.finalni, IF(_xlpm.prvni=1, 2, _xlpm.prvni),INDEX(_xlpm.rozsah, _xlpm.finalni))</f>
        <v>1700</v>
      </c>
      <c r="BC73" cm="1">
        <f t="array" aca="1" ref="BC73" ca="1">INDEX($J$3:$J$10001,MATCH(BB73,$J$3:$J$10004,0)-1)</f>
        <v>1600</v>
      </c>
      <c r="BD73">
        <f t="shared" ca="1" si="29"/>
        <v>350</v>
      </c>
      <c r="BE73">
        <f t="shared" ca="1" si="30"/>
        <v>358</v>
      </c>
      <c r="BF73">
        <f t="shared" ca="1" si="31"/>
        <v>-8</v>
      </c>
      <c r="BG73">
        <f t="shared" ca="1" si="32"/>
        <v>351.38652028455522</v>
      </c>
    </row>
    <row r="74" spans="1:59" x14ac:dyDescent="0.25">
      <c r="A74" s="64">
        <v>71</v>
      </c>
      <c r="B74" s="64">
        <v>60</v>
      </c>
      <c r="C74" s="64">
        <v>31</v>
      </c>
      <c r="D74" s="18">
        <v>71</v>
      </c>
      <c r="E74" s="21">
        <f t="shared" ca="1" si="17"/>
        <v>1621.2517154153684</v>
      </c>
      <c r="F74" s="22">
        <f t="shared" ca="1" si="18"/>
        <v>110.45295745769884</v>
      </c>
      <c r="G74" s="23">
        <v>71</v>
      </c>
      <c r="H74" s="24">
        <f t="shared" ca="1" si="19"/>
        <v>1738.9013199999999</v>
      </c>
      <c r="I74" s="25">
        <f t="shared" ca="1" si="20"/>
        <v>106.44990043600001</v>
      </c>
      <c r="J74" s="155"/>
      <c r="K74" s="155"/>
      <c r="L74" s="129">
        <f t="shared" si="33"/>
        <v>0</v>
      </c>
      <c r="AR74">
        <f t="shared" ca="1" si="21"/>
        <v>343.38677560000002</v>
      </c>
      <c r="AS74">
        <f t="shared" ca="1" si="22"/>
        <v>339.61322439999998</v>
      </c>
      <c r="AT74" cm="1">
        <f t="array" aca="1" ref="AT74" ca="1">_xlfn.LET(_xlpm.rozsah, $J$3:$J$10001,_xlpm.podminka, (_xlpm.rozsah&gt;H74)*(ISNUMBER(_xlpm.rozsah)),_xlpm.indexy, IF(_xlpm.podminka, ROW(_xlpm.rozsah)-MIN(ROW(_xlpm.rozsah))+1),_xlpm.prvni, MIN(_xlpm.indexy),_xlpm.finalni, IF(_xlpm.prvni=1, 2, _xlpm.prvni),INDEX(_xlpm.rozsah, _xlpm.finalni))</f>
        <v>1800</v>
      </c>
      <c r="AU74" cm="1">
        <f t="array" aca="1" ref="AU74" ca="1">INDEX($J$3:$J$10001,MATCH(AT74,$J$3:$J$10004,0)-1)</f>
        <v>1700</v>
      </c>
      <c r="AV74">
        <f t="shared" ca="1" si="23"/>
        <v>333</v>
      </c>
      <c r="AW74">
        <f t="shared" ca="1" si="24"/>
        <v>350</v>
      </c>
      <c r="AX74">
        <f t="shared" ca="1" si="25"/>
        <v>-17</v>
      </c>
      <c r="AY74">
        <f t="shared" ca="1" si="26"/>
        <v>343.38677560000002</v>
      </c>
      <c r="AZ74">
        <f t="shared" ca="1" si="27"/>
        <v>356.2998627667705</v>
      </c>
      <c r="BA74">
        <f t="shared" ca="1" si="28"/>
        <v>351.7001372332295</v>
      </c>
      <c r="BB74" cm="1">
        <f t="array" aca="1" ref="BB74" ca="1">_xlfn.LET(_xlpm.rozsah, $J$3:$J$10001,_xlpm.podminka, (_xlpm.rozsah&gt;E74)*(ISNUMBER(_xlpm.rozsah)),_xlpm.indexy, IF(_xlpm.podminka, ROW(_xlpm.rozsah)-MIN(ROW(_xlpm.rozsah))+1),_xlpm.prvni, MIN(_xlpm.indexy),_xlpm.finalni, IF(_xlpm.prvni=1, 2, _xlpm.prvni),INDEX(_xlpm.rozsah, _xlpm.finalni))</f>
        <v>1700</v>
      </c>
      <c r="BC74" cm="1">
        <f t="array" aca="1" ref="BC74" ca="1">INDEX($J$3:$J$10001,MATCH(BB74,$J$3:$J$10004,0)-1)</f>
        <v>1600</v>
      </c>
      <c r="BD74">
        <f t="shared" ca="1" si="29"/>
        <v>350</v>
      </c>
      <c r="BE74">
        <f t="shared" ca="1" si="30"/>
        <v>358</v>
      </c>
      <c r="BF74">
        <f t="shared" ca="1" si="31"/>
        <v>-8</v>
      </c>
      <c r="BG74">
        <f t="shared" ca="1" si="32"/>
        <v>356.2998627667705</v>
      </c>
    </row>
    <row r="75" spans="1:59" x14ac:dyDescent="0.25">
      <c r="A75" s="64">
        <v>72</v>
      </c>
      <c r="B75" s="64">
        <v>63</v>
      </c>
      <c r="C75" s="64">
        <v>20</v>
      </c>
      <c r="D75" s="18">
        <v>72</v>
      </c>
      <c r="E75" s="21">
        <f t="shared" ca="1" si="17"/>
        <v>1667.3143011861368</v>
      </c>
      <c r="F75" s="22">
        <f t="shared" ca="1" si="18"/>
        <v>70.522971181021802</v>
      </c>
      <c r="G75" s="28">
        <v>72</v>
      </c>
      <c r="H75" s="24">
        <f t="shared" ca="1" si="19"/>
        <v>1775.8463859999999</v>
      </c>
      <c r="I75" s="25">
        <f t="shared" ca="1" si="20"/>
        <v>67.421222876000002</v>
      </c>
      <c r="J75" s="155"/>
      <c r="K75" s="155"/>
      <c r="L75" s="129">
        <f t="shared" si="33"/>
        <v>0</v>
      </c>
      <c r="AR75">
        <f t="shared" ca="1" si="21"/>
        <v>337.10611438000001</v>
      </c>
      <c r="AS75">
        <f t="shared" ca="1" si="22"/>
        <v>345.89388561999999</v>
      </c>
      <c r="AT75" cm="1">
        <f t="array" aca="1" ref="AT75" ca="1">_xlfn.LET(_xlpm.rozsah, $J$3:$J$10001,_xlpm.podminka, (_xlpm.rozsah&gt;H75)*(ISNUMBER(_xlpm.rozsah)),_xlpm.indexy, IF(_xlpm.podminka, ROW(_xlpm.rozsah)-MIN(ROW(_xlpm.rozsah))+1),_xlpm.prvni, MIN(_xlpm.indexy),_xlpm.finalni, IF(_xlpm.prvni=1, 2, _xlpm.prvni),INDEX(_xlpm.rozsah, _xlpm.finalni))</f>
        <v>1800</v>
      </c>
      <c r="AU75" cm="1">
        <f t="array" aca="1" ref="AU75" ca="1">INDEX($J$3:$J$10001,MATCH(AT75,$J$3:$J$10004,0)-1)</f>
        <v>1700</v>
      </c>
      <c r="AV75">
        <f t="shared" ca="1" si="23"/>
        <v>333</v>
      </c>
      <c r="AW75">
        <f t="shared" ca="1" si="24"/>
        <v>350</v>
      </c>
      <c r="AX75">
        <f t="shared" ca="1" si="25"/>
        <v>-17</v>
      </c>
      <c r="AY75">
        <f t="shared" ca="1" si="26"/>
        <v>337.10611438000001</v>
      </c>
      <c r="AZ75">
        <f t="shared" ca="1" si="27"/>
        <v>352.61485590510904</v>
      </c>
      <c r="BA75">
        <f t="shared" ca="1" si="28"/>
        <v>355.38514409489096</v>
      </c>
      <c r="BB75" cm="1">
        <f t="array" aca="1" ref="BB75" ca="1">_xlfn.LET(_xlpm.rozsah, $J$3:$J$10001,_xlpm.podminka, (_xlpm.rozsah&gt;E75)*(ISNUMBER(_xlpm.rozsah)),_xlpm.indexy, IF(_xlpm.podminka, ROW(_xlpm.rozsah)-MIN(ROW(_xlpm.rozsah))+1),_xlpm.prvni, MIN(_xlpm.indexy),_xlpm.finalni, IF(_xlpm.prvni=1, 2, _xlpm.prvni),INDEX(_xlpm.rozsah, _xlpm.finalni))</f>
        <v>1700</v>
      </c>
      <c r="BC75" cm="1">
        <f t="array" aca="1" ref="BC75" ca="1">INDEX($J$3:$J$10001,MATCH(BB75,$J$3:$J$10004,0)-1)</f>
        <v>1600</v>
      </c>
      <c r="BD75">
        <f t="shared" ca="1" si="29"/>
        <v>350</v>
      </c>
      <c r="BE75">
        <f t="shared" ca="1" si="30"/>
        <v>358</v>
      </c>
      <c r="BF75">
        <f t="shared" ca="1" si="31"/>
        <v>-8</v>
      </c>
      <c r="BG75">
        <f t="shared" ca="1" si="32"/>
        <v>352.61485590510904</v>
      </c>
    </row>
    <row r="76" spans="1:59" x14ac:dyDescent="0.25">
      <c r="A76" s="64">
        <v>73</v>
      </c>
      <c r="B76" s="64">
        <v>62</v>
      </c>
      <c r="C76" s="64">
        <v>24</v>
      </c>
      <c r="D76" s="18">
        <v>73</v>
      </c>
      <c r="E76" s="21">
        <f t="shared" ca="1" si="17"/>
        <v>1651.960105929214</v>
      </c>
      <c r="F76" s="22">
        <f t="shared" ca="1" si="18"/>
        <v>84.922365966159091</v>
      </c>
      <c r="G76" s="23">
        <v>73</v>
      </c>
      <c r="H76" s="24">
        <f t="shared" ca="1" si="19"/>
        <v>1763.5313639999999</v>
      </c>
      <c r="I76" s="25">
        <f t="shared" ca="1" si="20"/>
        <v>81.407920348800005</v>
      </c>
      <c r="J76" s="155"/>
      <c r="K76" s="155"/>
      <c r="L76" s="129">
        <f t="shared" si="33"/>
        <v>0</v>
      </c>
      <c r="AR76">
        <f t="shared" ca="1" si="21"/>
        <v>339.19966812000001</v>
      </c>
      <c r="AS76">
        <f t="shared" ca="1" si="22"/>
        <v>343.80033187999999</v>
      </c>
      <c r="AT76" cm="1">
        <f t="array" aca="1" ref="AT76" ca="1">_xlfn.LET(_xlpm.rozsah, $J$3:$J$10001,_xlpm.podminka, (_xlpm.rozsah&gt;H76)*(ISNUMBER(_xlpm.rozsah)),_xlpm.indexy, IF(_xlpm.podminka, ROW(_xlpm.rozsah)-MIN(ROW(_xlpm.rozsah))+1),_xlpm.prvni, MIN(_xlpm.indexy),_xlpm.finalni, IF(_xlpm.prvni=1, 2, _xlpm.prvni),INDEX(_xlpm.rozsah, _xlpm.finalni))</f>
        <v>1800</v>
      </c>
      <c r="AU76" cm="1">
        <f t="array" aca="1" ref="AU76" ca="1">INDEX($J$3:$J$10001,MATCH(AT76,$J$3:$J$10004,0)-1)</f>
        <v>1700</v>
      </c>
      <c r="AV76">
        <f t="shared" ca="1" si="23"/>
        <v>333</v>
      </c>
      <c r="AW76">
        <f t="shared" ca="1" si="24"/>
        <v>350</v>
      </c>
      <c r="AX76">
        <f t="shared" ca="1" si="25"/>
        <v>-17</v>
      </c>
      <c r="AY76">
        <f t="shared" ca="1" si="26"/>
        <v>339.19966812000001</v>
      </c>
      <c r="AZ76">
        <f t="shared" ca="1" si="27"/>
        <v>353.84319152566286</v>
      </c>
      <c r="BA76">
        <f t="shared" ca="1" si="28"/>
        <v>354.15680847433714</v>
      </c>
      <c r="BB76" cm="1">
        <f t="array" aca="1" ref="BB76" ca="1">_xlfn.LET(_xlpm.rozsah, $J$3:$J$10001,_xlpm.podminka, (_xlpm.rozsah&gt;E76)*(ISNUMBER(_xlpm.rozsah)),_xlpm.indexy, IF(_xlpm.podminka, ROW(_xlpm.rozsah)-MIN(ROW(_xlpm.rozsah))+1),_xlpm.prvni, MIN(_xlpm.indexy),_xlpm.finalni, IF(_xlpm.prvni=1, 2, _xlpm.prvni),INDEX(_xlpm.rozsah, _xlpm.finalni))</f>
        <v>1700</v>
      </c>
      <c r="BC76" cm="1">
        <f t="array" aca="1" ref="BC76" ca="1">INDEX($J$3:$J$10001,MATCH(BB76,$J$3:$J$10004,0)-1)</f>
        <v>1600</v>
      </c>
      <c r="BD76">
        <f t="shared" ca="1" si="29"/>
        <v>350</v>
      </c>
      <c r="BE76">
        <f t="shared" ca="1" si="30"/>
        <v>358</v>
      </c>
      <c r="BF76">
        <f t="shared" ca="1" si="31"/>
        <v>-8</v>
      </c>
      <c r="BG76">
        <f t="shared" ca="1" si="32"/>
        <v>353.84319152566286</v>
      </c>
    </row>
    <row r="77" spans="1:59" x14ac:dyDescent="0.25">
      <c r="A77" s="64">
        <v>74</v>
      </c>
      <c r="B77" s="64">
        <v>64</v>
      </c>
      <c r="C77" s="64">
        <v>8</v>
      </c>
      <c r="D77" s="18">
        <v>74</v>
      </c>
      <c r="E77" s="21">
        <f t="shared" ca="1" si="17"/>
        <v>1682.6684964430597</v>
      </c>
      <c r="F77" s="22">
        <f t="shared" ca="1" si="18"/>
        <v>28.110921622764419</v>
      </c>
      <c r="G77" s="28">
        <v>74</v>
      </c>
      <c r="H77" s="24">
        <f t="shared" ca="1" si="19"/>
        <v>1788.1614079999999</v>
      </c>
      <c r="I77" s="25">
        <f t="shared" ca="1" si="20"/>
        <v>26.801004851200002</v>
      </c>
      <c r="J77" s="155"/>
      <c r="K77" s="155"/>
      <c r="L77" s="129">
        <f t="shared" si="33"/>
        <v>0</v>
      </c>
      <c r="AR77">
        <f t="shared" ca="1" si="21"/>
        <v>335.01256064</v>
      </c>
      <c r="AS77">
        <f t="shared" ca="1" si="22"/>
        <v>347.98743936</v>
      </c>
      <c r="AT77" cm="1">
        <f t="array" aca="1" ref="AT77" ca="1">_xlfn.LET(_xlpm.rozsah, $J$3:$J$10001,_xlpm.podminka, (_xlpm.rozsah&gt;H77)*(ISNUMBER(_xlpm.rozsah)),_xlpm.indexy, IF(_xlpm.podminka, ROW(_xlpm.rozsah)-MIN(ROW(_xlpm.rozsah))+1),_xlpm.prvni, MIN(_xlpm.indexy),_xlpm.finalni, IF(_xlpm.prvni=1, 2, _xlpm.prvni),INDEX(_xlpm.rozsah, _xlpm.finalni))</f>
        <v>1800</v>
      </c>
      <c r="AU77" cm="1">
        <f t="array" aca="1" ref="AU77" ca="1">INDEX($J$3:$J$10001,MATCH(AT77,$J$3:$J$10004,0)-1)</f>
        <v>1700</v>
      </c>
      <c r="AV77">
        <f t="shared" ca="1" si="23"/>
        <v>333</v>
      </c>
      <c r="AW77">
        <f t="shared" ca="1" si="24"/>
        <v>350</v>
      </c>
      <c r="AX77">
        <f t="shared" ca="1" si="25"/>
        <v>-17</v>
      </c>
      <c r="AY77">
        <f t="shared" ca="1" si="26"/>
        <v>335.01256064</v>
      </c>
      <c r="AZ77">
        <f t="shared" ca="1" si="27"/>
        <v>351.38652028455522</v>
      </c>
      <c r="BA77">
        <f t="shared" ca="1" si="28"/>
        <v>356.61347971544478</v>
      </c>
      <c r="BB77" cm="1">
        <f t="array" aca="1" ref="BB77" ca="1">_xlfn.LET(_xlpm.rozsah, $J$3:$J$10001,_xlpm.podminka, (_xlpm.rozsah&gt;E77)*(ISNUMBER(_xlpm.rozsah)),_xlpm.indexy, IF(_xlpm.podminka, ROW(_xlpm.rozsah)-MIN(ROW(_xlpm.rozsah))+1),_xlpm.prvni, MIN(_xlpm.indexy),_xlpm.finalni, IF(_xlpm.prvni=1, 2, _xlpm.prvni),INDEX(_xlpm.rozsah, _xlpm.finalni))</f>
        <v>1700</v>
      </c>
      <c r="BC77" cm="1">
        <f t="array" aca="1" ref="BC77" ca="1">INDEX($J$3:$J$10001,MATCH(BB77,$J$3:$J$10004,0)-1)</f>
        <v>1600</v>
      </c>
      <c r="BD77">
        <f t="shared" ca="1" si="29"/>
        <v>350</v>
      </c>
      <c r="BE77">
        <f t="shared" ca="1" si="30"/>
        <v>358</v>
      </c>
      <c r="BF77">
        <f t="shared" ca="1" si="31"/>
        <v>-8</v>
      </c>
      <c r="BG77">
        <f t="shared" ca="1" si="32"/>
        <v>351.38652028455522</v>
      </c>
    </row>
    <row r="78" spans="1:59" x14ac:dyDescent="0.25">
      <c r="A78" s="64">
        <v>75</v>
      </c>
      <c r="B78" s="64">
        <v>58</v>
      </c>
      <c r="C78" s="64">
        <v>44</v>
      </c>
      <c r="D78" s="18">
        <v>75</v>
      </c>
      <c r="E78" s="21">
        <f t="shared" ca="1" si="17"/>
        <v>1590.5433249015227</v>
      </c>
      <c r="F78" s="22">
        <f t="shared" ca="1" si="18"/>
        <v>157.60321874086659</v>
      </c>
      <c r="G78" s="23">
        <v>75</v>
      </c>
      <c r="H78" s="24">
        <f t="shared" ca="1" si="19"/>
        <v>1714.2712759999999</v>
      </c>
      <c r="I78" s="25">
        <f t="shared" ca="1" si="20"/>
        <v>152.93250855520003</v>
      </c>
      <c r="J78" s="155"/>
      <c r="K78" s="155"/>
      <c r="L78" s="129">
        <f t="shared" si="33"/>
        <v>0</v>
      </c>
      <c r="AR78">
        <f t="shared" ca="1" si="21"/>
        <v>347.57388308000003</v>
      </c>
      <c r="AS78">
        <f t="shared" ca="1" si="22"/>
        <v>335.42611691999997</v>
      </c>
      <c r="AT78" cm="1">
        <f t="array" aca="1" ref="AT78" ca="1">_xlfn.LET(_xlpm.rozsah, $J$3:$J$10001,_xlpm.podminka, (_xlpm.rozsah&gt;H78)*(ISNUMBER(_xlpm.rozsah)),_xlpm.indexy, IF(_xlpm.podminka, ROW(_xlpm.rozsah)-MIN(ROW(_xlpm.rozsah))+1),_xlpm.prvni, MIN(_xlpm.indexy),_xlpm.finalni, IF(_xlpm.prvni=1, 2, _xlpm.prvni),INDEX(_xlpm.rozsah, _xlpm.finalni))</f>
        <v>1800</v>
      </c>
      <c r="AU78" cm="1">
        <f t="array" aca="1" ref="AU78" ca="1">INDEX($J$3:$J$10001,MATCH(AT78,$J$3:$J$10004,0)-1)</f>
        <v>1700</v>
      </c>
      <c r="AV78">
        <f t="shared" ca="1" si="23"/>
        <v>333</v>
      </c>
      <c r="AW78">
        <f t="shared" ca="1" si="24"/>
        <v>350</v>
      </c>
      <c r="AX78">
        <f t="shared" ca="1" si="25"/>
        <v>-17</v>
      </c>
      <c r="AY78">
        <f t="shared" ca="1" si="26"/>
        <v>347.57388308000003</v>
      </c>
      <c r="AZ78">
        <f t="shared" ca="1" si="27"/>
        <v>358.18913350196954</v>
      </c>
      <c r="BA78">
        <f t="shared" ca="1" si="28"/>
        <v>359.81086649803046</v>
      </c>
      <c r="BB78" cm="1">
        <f t="array" aca="1" ref="BB78" ca="1">_xlfn.LET(_xlpm.rozsah, $J$3:$J$10001,_xlpm.podminka, (_xlpm.rozsah&gt;E78)*(ISNUMBER(_xlpm.rozsah)),_xlpm.indexy, IF(_xlpm.podminka, ROW(_xlpm.rozsah)-MIN(ROW(_xlpm.rozsah))+1),_xlpm.prvni, MIN(_xlpm.indexy),_xlpm.finalni, IF(_xlpm.prvni=1, 2, _xlpm.prvni),INDEX(_xlpm.rozsah, _xlpm.finalni))</f>
        <v>1600</v>
      </c>
      <c r="BC78" cm="1">
        <f t="array" aca="1" ref="BC78" ca="1">INDEX($J$3:$J$10001,MATCH(BB78,$J$3:$J$10004,0)-1)</f>
        <v>1500</v>
      </c>
      <c r="BD78">
        <f t="shared" ca="1" si="29"/>
        <v>358</v>
      </c>
      <c r="BE78">
        <f t="shared" ca="1" si="30"/>
        <v>360</v>
      </c>
      <c r="BF78">
        <f t="shared" ca="1" si="31"/>
        <v>-2</v>
      </c>
      <c r="BG78">
        <f t="shared" ca="1" si="32"/>
        <v>358.18913350196954</v>
      </c>
    </row>
    <row r="79" spans="1:59" x14ac:dyDescent="0.25">
      <c r="A79" s="64">
        <v>76</v>
      </c>
      <c r="B79" s="64">
        <v>65</v>
      </c>
      <c r="C79" s="64">
        <v>10</v>
      </c>
      <c r="D79" s="18">
        <v>76</v>
      </c>
      <c r="E79" s="21">
        <f t="shared" ca="1" si="17"/>
        <v>1698.0226916999825</v>
      </c>
      <c r="F79" s="22">
        <f t="shared" ca="1" si="18"/>
        <v>35.015818466400141</v>
      </c>
      <c r="G79" s="28">
        <v>76</v>
      </c>
      <c r="H79" s="24">
        <f t="shared" ca="1" si="19"/>
        <v>1800.4764299999999</v>
      </c>
      <c r="I79" s="25">
        <f t="shared" ca="1" si="20"/>
        <v>33.291900690000006</v>
      </c>
      <c r="J79" s="155"/>
      <c r="K79" s="155"/>
      <c r="L79" s="129">
        <f t="shared" si="33"/>
        <v>0</v>
      </c>
      <c r="AR79">
        <f t="shared" ca="1" si="21"/>
        <v>332.9190069</v>
      </c>
      <c r="AS79">
        <f t="shared" ca="1" si="22"/>
        <v>316.0809931</v>
      </c>
      <c r="AT79" cm="1">
        <f t="array" aca="1" ref="AT79" ca="1">_xlfn.LET(_xlpm.rozsah, $J$3:$J$10001,_xlpm.podminka, (_xlpm.rozsah&gt;H79)*(ISNUMBER(_xlpm.rozsah)),_xlpm.indexy, IF(_xlpm.podminka, ROW(_xlpm.rozsah)-MIN(ROW(_xlpm.rozsah))+1),_xlpm.prvni, MIN(_xlpm.indexy),_xlpm.finalni, IF(_xlpm.prvni=1, 2, _xlpm.prvni),INDEX(_xlpm.rozsah, _xlpm.finalni))</f>
        <v>1900</v>
      </c>
      <c r="AU79" cm="1">
        <f t="array" aca="1" ref="AU79" ca="1">INDEX($J$3:$J$10001,MATCH(AT79,$J$3:$J$10004,0)-1)</f>
        <v>1800</v>
      </c>
      <c r="AV79">
        <f t="shared" ca="1" si="23"/>
        <v>316</v>
      </c>
      <c r="AW79">
        <f t="shared" ca="1" si="24"/>
        <v>333</v>
      </c>
      <c r="AX79">
        <f t="shared" ca="1" si="25"/>
        <v>-17</v>
      </c>
      <c r="AY79">
        <f t="shared" ca="1" si="26"/>
        <v>332.9190069</v>
      </c>
      <c r="AZ79">
        <f t="shared" ca="1" si="27"/>
        <v>350.1581846640014</v>
      </c>
      <c r="BA79">
        <f t="shared" ca="1" si="28"/>
        <v>357.8418153359986</v>
      </c>
      <c r="BB79" cm="1">
        <f t="array" aca="1" ref="BB79" ca="1">_xlfn.LET(_xlpm.rozsah, $J$3:$J$10001,_xlpm.podminka, (_xlpm.rozsah&gt;E79)*(ISNUMBER(_xlpm.rozsah)),_xlpm.indexy, IF(_xlpm.podminka, ROW(_xlpm.rozsah)-MIN(ROW(_xlpm.rozsah))+1),_xlpm.prvni, MIN(_xlpm.indexy),_xlpm.finalni, IF(_xlpm.prvni=1, 2, _xlpm.prvni),INDEX(_xlpm.rozsah, _xlpm.finalni))</f>
        <v>1700</v>
      </c>
      <c r="BC79" cm="1">
        <f t="array" aca="1" ref="BC79" ca="1">INDEX($J$3:$J$10001,MATCH(BB79,$J$3:$J$10004,0)-1)</f>
        <v>1600</v>
      </c>
      <c r="BD79">
        <f t="shared" ca="1" si="29"/>
        <v>350</v>
      </c>
      <c r="BE79">
        <f t="shared" ca="1" si="30"/>
        <v>358</v>
      </c>
      <c r="BF79">
        <f t="shared" ca="1" si="31"/>
        <v>-8</v>
      </c>
      <c r="BG79">
        <f t="shared" ca="1" si="32"/>
        <v>350.1581846640014</v>
      </c>
    </row>
    <row r="80" spans="1:59" x14ac:dyDescent="0.25">
      <c r="A80" s="64">
        <v>77</v>
      </c>
      <c r="B80" s="64">
        <v>65</v>
      </c>
      <c r="C80" s="64">
        <v>12</v>
      </c>
      <c r="D80" s="18">
        <v>77</v>
      </c>
      <c r="E80" s="21">
        <f t="shared" ca="1" si="17"/>
        <v>1698.0226916999825</v>
      </c>
      <c r="F80" s="22">
        <f t="shared" ca="1" si="18"/>
        <v>42.018982159680164</v>
      </c>
      <c r="G80" s="23">
        <v>77</v>
      </c>
      <c r="H80" s="24">
        <f t="shared" ca="1" si="19"/>
        <v>1800.4764299999999</v>
      </c>
      <c r="I80" s="25">
        <f t="shared" ca="1" si="20"/>
        <v>39.950280827999997</v>
      </c>
      <c r="J80" s="155"/>
      <c r="K80" s="155"/>
      <c r="L80" s="129">
        <f t="shared" si="33"/>
        <v>0</v>
      </c>
      <c r="AR80">
        <f t="shared" ca="1" si="21"/>
        <v>332.9190069</v>
      </c>
      <c r="AS80">
        <f t="shared" ca="1" si="22"/>
        <v>316.0809931</v>
      </c>
      <c r="AT80" cm="1">
        <f t="array" aca="1" ref="AT80" ca="1">_xlfn.LET(_xlpm.rozsah, $J$3:$J$10001,_xlpm.podminka, (_xlpm.rozsah&gt;H80)*(ISNUMBER(_xlpm.rozsah)),_xlpm.indexy, IF(_xlpm.podminka, ROW(_xlpm.rozsah)-MIN(ROW(_xlpm.rozsah))+1),_xlpm.prvni, MIN(_xlpm.indexy),_xlpm.finalni, IF(_xlpm.prvni=1, 2, _xlpm.prvni),INDEX(_xlpm.rozsah, _xlpm.finalni))</f>
        <v>1900</v>
      </c>
      <c r="AU80" cm="1">
        <f t="array" aca="1" ref="AU80" ca="1">INDEX($J$3:$J$10001,MATCH(AT80,$J$3:$J$10004,0)-1)</f>
        <v>1800</v>
      </c>
      <c r="AV80">
        <f t="shared" ca="1" si="23"/>
        <v>316</v>
      </c>
      <c r="AW80">
        <f t="shared" ca="1" si="24"/>
        <v>333</v>
      </c>
      <c r="AX80">
        <f t="shared" ca="1" si="25"/>
        <v>-17</v>
      </c>
      <c r="AY80">
        <f t="shared" ca="1" si="26"/>
        <v>332.9190069</v>
      </c>
      <c r="AZ80">
        <f t="shared" ca="1" si="27"/>
        <v>350.1581846640014</v>
      </c>
      <c r="BA80">
        <f t="shared" ca="1" si="28"/>
        <v>357.8418153359986</v>
      </c>
      <c r="BB80" cm="1">
        <f t="array" aca="1" ref="BB80" ca="1">_xlfn.LET(_xlpm.rozsah, $J$3:$J$10001,_xlpm.podminka, (_xlpm.rozsah&gt;E80)*(ISNUMBER(_xlpm.rozsah)),_xlpm.indexy, IF(_xlpm.podminka, ROW(_xlpm.rozsah)-MIN(ROW(_xlpm.rozsah))+1),_xlpm.prvni, MIN(_xlpm.indexy),_xlpm.finalni, IF(_xlpm.prvni=1, 2, _xlpm.prvni),INDEX(_xlpm.rozsah, _xlpm.finalni))</f>
        <v>1700</v>
      </c>
      <c r="BC80" cm="1">
        <f t="array" aca="1" ref="BC80" ca="1">INDEX($J$3:$J$10001,MATCH(BB80,$J$3:$J$10004,0)-1)</f>
        <v>1600</v>
      </c>
      <c r="BD80">
        <f t="shared" ca="1" si="29"/>
        <v>350</v>
      </c>
      <c r="BE80">
        <f t="shared" ca="1" si="30"/>
        <v>358</v>
      </c>
      <c r="BF80">
        <f t="shared" ca="1" si="31"/>
        <v>-8</v>
      </c>
      <c r="BG80">
        <f t="shared" ca="1" si="32"/>
        <v>350.1581846640014</v>
      </c>
    </row>
    <row r="81" spans="1:59" x14ac:dyDescent="0.25">
      <c r="A81" s="64">
        <v>78</v>
      </c>
      <c r="B81" s="64">
        <v>68</v>
      </c>
      <c r="C81" s="64">
        <v>23</v>
      </c>
      <c r="D81" s="18">
        <v>78</v>
      </c>
      <c r="E81" s="21">
        <f t="shared" ca="1" si="17"/>
        <v>1744.085277470751</v>
      </c>
      <c r="F81" s="22">
        <f t="shared" ca="1" si="18"/>
        <v>78.776265650893635</v>
      </c>
      <c r="G81" s="28">
        <v>78</v>
      </c>
      <c r="H81" s="24">
        <f t="shared" ca="1" si="19"/>
        <v>1837.4214959999999</v>
      </c>
      <c r="I81" s="25">
        <f t="shared" ca="1" si="20"/>
        <v>75.126819506399997</v>
      </c>
      <c r="J81" s="155"/>
      <c r="K81" s="155"/>
      <c r="L81" s="129">
        <f t="shared" si="33"/>
        <v>0</v>
      </c>
      <c r="AR81">
        <f t="shared" ca="1" si="21"/>
        <v>326.63834567999999</v>
      </c>
      <c r="AS81">
        <f t="shared" ca="1" si="22"/>
        <v>322.36165432000001</v>
      </c>
      <c r="AT81" cm="1">
        <f t="array" aca="1" ref="AT81" ca="1">_xlfn.LET(_xlpm.rozsah, $J$3:$J$10001,_xlpm.podminka, (_xlpm.rozsah&gt;H81)*(ISNUMBER(_xlpm.rozsah)),_xlpm.indexy, IF(_xlpm.podminka, ROW(_xlpm.rozsah)-MIN(ROW(_xlpm.rozsah))+1),_xlpm.prvni, MIN(_xlpm.indexy),_xlpm.finalni, IF(_xlpm.prvni=1, 2, _xlpm.prvni),INDEX(_xlpm.rozsah, _xlpm.finalni))</f>
        <v>1900</v>
      </c>
      <c r="AU81" cm="1">
        <f t="array" aca="1" ref="AU81" ca="1">INDEX($J$3:$J$10001,MATCH(AT81,$J$3:$J$10004,0)-1)</f>
        <v>1800</v>
      </c>
      <c r="AV81">
        <f t="shared" ca="1" si="23"/>
        <v>316</v>
      </c>
      <c r="AW81">
        <f t="shared" ca="1" si="24"/>
        <v>333</v>
      </c>
      <c r="AX81">
        <f t="shared" ca="1" si="25"/>
        <v>-17</v>
      </c>
      <c r="AY81">
        <f t="shared" ca="1" si="26"/>
        <v>326.63834567999999</v>
      </c>
      <c r="AZ81">
        <f t="shared" ca="1" si="27"/>
        <v>342.50550282997233</v>
      </c>
      <c r="BA81">
        <f t="shared" ca="1" si="28"/>
        <v>340.49449717002767</v>
      </c>
      <c r="BB81" cm="1">
        <f t="array" aca="1" ref="BB81" ca="1">_xlfn.LET(_xlpm.rozsah, $J$3:$J$10001,_xlpm.podminka, (_xlpm.rozsah&gt;E81)*(ISNUMBER(_xlpm.rozsah)),_xlpm.indexy, IF(_xlpm.podminka, ROW(_xlpm.rozsah)-MIN(ROW(_xlpm.rozsah))+1),_xlpm.prvni, MIN(_xlpm.indexy),_xlpm.finalni, IF(_xlpm.prvni=1, 2, _xlpm.prvni),INDEX(_xlpm.rozsah, _xlpm.finalni))</f>
        <v>1800</v>
      </c>
      <c r="BC81" cm="1">
        <f t="array" aca="1" ref="BC81" ca="1">INDEX($J$3:$J$10001,MATCH(BB81,$J$3:$J$10004,0)-1)</f>
        <v>1700</v>
      </c>
      <c r="BD81">
        <f t="shared" ca="1" si="29"/>
        <v>333</v>
      </c>
      <c r="BE81">
        <f t="shared" ca="1" si="30"/>
        <v>350</v>
      </c>
      <c r="BF81">
        <f t="shared" ca="1" si="31"/>
        <v>-17</v>
      </c>
      <c r="BG81">
        <f t="shared" ca="1" si="32"/>
        <v>342.50550282997233</v>
      </c>
    </row>
    <row r="82" spans="1:59" x14ac:dyDescent="0.25">
      <c r="A82" s="64">
        <v>79</v>
      </c>
      <c r="B82" s="64">
        <v>69</v>
      </c>
      <c r="C82" s="64">
        <v>30</v>
      </c>
      <c r="D82" s="18">
        <v>79</v>
      </c>
      <c r="E82" s="21">
        <f t="shared" ca="1" si="17"/>
        <v>1759.4394727276735</v>
      </c>
      <c r="F82" s="22">
        <f t="shared" ca="1" si="18"/>
        <v>101.96858689088866</v>
      </c>
      <c r="G82" s="23">
        <v>79</v>
      </c>
      <c r="H82" s="24">
        <f t="shared" ca="1" si="19"/>
        <v>1849.7365179999997</v>
      </c>
      <c r="I82" s="25">
        <f t="shared" ca="1" si="20"/>
        <v>97.363437582000003</v>
      </c>
      <c r="J82" s="155"/>
      <c r="K82" s="155"/>
      <c r="L82" s="129">
        <f t="shared" si="33"/>
        <v>0</v>
      </c>
      <c r="AR82">
        <f t="shared" ca="1" si="21"/>
        <v>324.54479194000004</v>
      </c>
      <c r="AS82">
        <f t="shared" ca="1" si="22"/>
        <v>324.45520805999996</v>
      </c>
      <c r="AT82" cm="1">
        <f t="array" aca="1" ref="AT82" ca="1">_xlfn.LET(_xlpm.rozsah, $J$3:$J$10001,_xlpm.podminka, (_xlpm.rozsah&gt;H82)*(ISNUMBER(_xlpm.rozsah)),_xlpm.indexy, IF(_xlpm.podminka, ROW(_xlpm.rozsah)-MIN(ROW(_xlpm.rozsah))+1),_xlpm.prvni, MIN(_xlpm.indexy),_xlpm.finalni, IF(_xlpm.prvni=1, 2, _xlpm.prvni),INDEX(_xlpm.rozsah, _xlpm.finalni))</f>
        <v>1900</v>
      </c>
      <c r="AU82" cm="1">
        <f t="array" aca="1" ref="AU82" ca="1">INDEX($J$3:$J$10001,MATCH(AT82,$J$3:$J$10004,0)-1)</f>
        <v>1800</v>
      </c>
      <c r="AV82">
        <f t="shared" ca="1" si="23"/>
        <v>316</v>
      </c>
      <c r="AW82">
        <f t="shared" ca="1" si="24"/>
        <v>333</v>
      </c>
      <c r="AX82">
        <f t="shared" ca="1" si="25"/>
        <v>-17</v>
      </c>
      <c r="AY82">
        <f t="shared" ca="1" si="26"/>
        <v>324.54479194000004</v>
      </c>
      <c r="AZ82">
        <f t="shared" ca="1" si="27"/>
        <v>339.8952896362955</v>
      </c>
      <c r="BA82">
        <f t="shared" ca="1" si="28"/>
        <v>343.1047103637045</v>
      </c>
      <c r="BB82" cm="1">
        <f t="array" aca="1" ref="BB82" ca="1">_xlfn.LET(_xlpm.rozsah, $J$3:$J$10001,_xlpm.podminka, (_xlpm.rozsah&gt;E82)*(ISNUMBER(_xlpm.rozsah)),_xlpm.indexy, IF(_xlpm.podminka, ROW(_xlpm.rozsah)-MIN(ROW(_xlpm.rozsah))+1),_xlpm.prvni, MIN(_xlpm.indexy),_xlpm.finalni, IF(_xlpm.prvni=1, 2, _xlpm.prvni),INDEX(_xlpm.rozsah, _xlpm.finalni))</f>
        <v>1800</v>
      </c>
      <c r="BC82" cm="1">
        <f t="array" aca="1" ref="BC82" ca="1">INDEX($J$3:$J$10001,MATCH(BB82,$J$3:$J$10004,0)-1)</f>
        <v>1700</v>
      </c>
      <c r="BD82">
        <f t="shared" ca="1" si="29"/>
        <v>333</v>
      </c>
      <c r="BE82">
        <f t="shared" ca="1" si="30"/>
        <v>350</v>
      </c>
      <c r="BF82">
        <f t="shared" ca="1" si="31"/>
        <v>-17</v>
      </c>
      <c r="BG82">
        <f t="shared" ca="1" si="32"/>
        <v>339.8952896362955</v>
      </c>
    </row>
    <row r="83" spans="1:59" x14ac:dyDescent="0.25">
      <c r="A83" s="64">
        <v>80</v>
      </c>
      <c r="B83" s="64">
        <v>71</v>
      </c>
      <c r="C83" s="64">
        <v>30</v>
      </c>
      <c r="D83" s="18">
        <v>80</v>
      </c>
      <c r="E83" s="21">
        <f t="shared" ca="1" si="17"/>
        <v>1790.1478632415192</v>
      </c>
      <c r="F83" s="22">
        <f t="shared" ca="1" si="18"/>
        <v>100.40245897468252</v>
      </c>
      <c r="G83" s="28">
        <v>80</v>
      </c>
      <c r="H83" s="24">
        <f t="shared" ca="1" si="19"/>
        <v>1874.3665619999999</v>
      </c>
      <c r="I83" s="25">
        <f t="shared" ca="1" si="20"/>
        <v>96.107305338000003</v>
      </c>
      <c r="J83" s="155"/>
      <c r="K83" s="155"/>
      <c r="L83" s="129">
        <f t="shared" si="33"/>
        <v>0</v>
      </c>
      <c r="AR83">
        <f t="shared" ca="1" si="21"/>
        <v>320.35768446000003</v>
      </c>
      <c r="AS83">
        <f t="shared" ca="1" si="22"/>
        <v>328.64231553999997</v>
      </c>
      <c r="AT83" cm="1">
        <f t="array" aca="1" ref="AT83" ca="1">_xlfn.LET(_xlpm.rozsah, $J$3:$J$10001,_xlpm.podminka, (_xlpm.rozsah&gt;H83)*(ISNUMBER(_xlpm.rozsah)),_xlpm.indexy, IF(_xlpm.podminka, ROW(_xlpm.rozsah)-MIN(ROW(_xlpm.rozsah))+1),_xlpm.prvni, MIN(_xlpm.indexy),_xlpm.finalni, IF(_xlpm.prvni=1, 2, _xlpm.prvni),INDEX(_xlpm.rozsah, _xlpm.finalni))</f>
        <v>1900</v>
      </c>
      <c r="AU83" cm="1">
        <f t="array" aca="1" ref="AU83" ca="1">INDEX($J$3:$J$10001,MATCH(AT83,$J$3:$J$10004,0)-1)</f>
        <v>1800</v>
      </c>
      <c r="AV83">
        <f t="shared" ca="1" si="23"/>
        <v>316</v>
      </c>
      <c r="AW83">
        <f t="shared" ca="1" si="24"/>
        <v>333</v>
      </c>
      <c r="AX83">
        <f t="shared" ca="1" si="25"/>
        <v>-17</v>
      </c>
      <c r="AY83">
        <f t="shared" ca="1" si="26"/>
        <v>320.35768446000003</v>
      </c>
      <c r="AZ83">
        <f t="shared" ca="1" si="27"/>
        <v>334.67486324894173</v>
      </c>
      <c r="BA83">
        <f t="shared" ca="1" si="28"/>
        <v>348.32513675105827</v>
      </c>
      <c r="BB83" cm="1">
        <f t="array" aca="1" ref="BB83" ca="1">_xlfn.LET(_xlpm.rozsah, $J$3:$J$10001,_xlpm.podminka, (_xlpm.rozsah&gt;E83)*(ISNUMBER(_xlpm.rozsah)),_xlpm.indexy, IF(_xlpm.podminka, ROW(_xlpm.rozsah)-MIN(ROW(_xlpm.rozsah))+1),_xlpm.prvni, MIN(_xlpm.indexy),_xlpm.finalni, IF(_xlpm.prvni=1, 2, _xlpm.prvni),INDEX(_xlpm.rozsah, _xlpm.finalni))</f>
        <v>1800</v>
      </c>
      <c r="BC83" cm="1">
        <f t="array" aca="1" ref="BC83" ca="1">INDEX($J$3:$J$10001,MATCH(BB83,$J$3:$J$10004,0)-1)</f>
        <v>1700</v>
      </c>
      <c r="BD83">
        <f t="shared" ca="1" si="29"/>
        <v>333</v>
      </c>
      <c r="BE83">
        <f t="shared" ca="1" si="30"/>
        <v>350</v>
      </c>
      <c r="BF83">
        <f t="shared" ca="1" si="31"/>
        <v>-17</v>
      </c>
      <c r="BG83">
        <f t="shared" ca="1" si="32"/>
        <v>334.67486324894173</v>
      </c>
    </row>
    <row r="84" spans="1:59" x14ac:dyDescent="0.25">
      <c r="A84" s="64">
        <v>81</v>
      </c>
      <c r="B84" s="64">
        <v>74</v>
      </c>
      <c r="C84" s="64">
        <v>15</v>
      </c>
      <c r="D84" s="18">
        <v>81</v>
      </c>
      <c r="E84" s="21">
        <f t="shared" ca="1" si="17"/>
        <v>1836.2104490122879</v>
      </c>
      <c r="F84" s="22">
        <f t="shared" ca="1" si="18"/>
        <v>49.026633550186659</v>
      </c>
      <c r="G84" s="23">
        <v>81</v>
      </c>
      <c r="H84" s="24">
        <f t="shared" ca="1" si="19"/>
        <v>1911.3116279999999</v>
      </c>
      <c r="I84" s="25">
        <f t="shared" ca="1" si="20"/>
        <v>47.128520928</v>
      </c>
      <c r="J84" s="155"/>
      <c r="K84" s="155"/>
      <c r="L84" s="129">
        <f t="shared" si="33"/>
        <v>0</v>
      </c>
      <c r="AR84">
        <f t="shared" ca="1" si="21"/>
        <v>314.19013952</v>
      </c>
      <c r="AS84">
        <f t="shared" ca="1" si="22"/>
        <v>301.80986048</v>
      </c>
      <c r="AT84" cm="1">
        <f t="array" aca="1" ref="AT84" ca="1">_xlfn.LET(_xlpm.rozsah, $J$3:$J$10001,_xlpm.podminka, (_xlpm.rozsah&gt;H84)*(ISNUMBER(_xlpm.rozsah)),_xlpm.indexy, IF(_xlpm.podminka, ROW(_xlpm.rozsah)-MIN(ROW(_xlpm.rozsah))+1),_xlpm.prvni, MIN(_xlpm.indexy),_xlpm.finalni, IF(_xlpm.prvni=1, 2, _xlpm.prvni),INDEX(_xlpm.rozsah, _xlpm.finalni))</f>
        <v>2000</v>
      </c>
      <c r="AU84" cm="1">
        <f t="array" aca="1" ref="AU84" ca="1">INDEX($J$3:$J$10001,MATCH(AT84,$J$3:$J$10004,0)-1)</f>
        <v>1900</v>
      </c>
      <c r="AV84">
        <f t="shared" ca="1" si="23"/>
        <v>300</v>
      </c>
      <c r="AW84">
        <f t="shared" ca="1" si="24"/>
        <v>316</v>
      </c>
      <c r="AX84">
        <f t="shared" ca="1" si="25"/>
        <v>-16</v>
      </c>
      <c r="AY84">
        <f t="shared" ca="1" si="26"/>
        <v>314.19013952</v>
      </c>
      <c r="AZ84">
        <f t="shared" ca="1" si="27"/>
        <v>326.84422366791108</v>
      </c>
      <c r="BA84">
        <f t="shared" ca="1" si="28"/>
        <v>322.15577633208892</v>
      </c>
      <c r="BB84" cm="1">
        <f t="array" aca="1" ref="BB84" ca="1">_xlfn.LET(_xlpm.rozsah, $J$3:$J$10001,_xlpm.podminka, (_xlpm.rozsah&gt;E84)*(ISNUMBER(_xlpm.rozsah)),_xlpm.indexy, IF(_xlpm.podminka, ROW(_xlpm.rozsah)-MIN(ROW(_xlpm.rozsah))+1),_xlpm.prvni, MIN(_xlpm.indexy),_xlpm.finalni, IF(_xlpm.prvni=1, 2, _xlpm.prvni),INDEX(_xlpm.rozsah, _xlpm.finalni))</f>
        <v>1900</v>
      </c>
      <c r="BC84" cm="1">
        <f t="array" aca="1" ref="BC84" ca="1">INDEX($J$3:$J$10001,MATCH(BB84,$J$3:$J$10004,0)-1)</f>
        <v>1800</v>
      </c>
      <c r="BD84">
        <f t="shared" ca="1" si="29"/>
        <v>316</v>
      </c>
      <c r="BE84">
        <f t="shared" ca="1" si="30"/>
        <v>333</v>
      </c>
      <c r="BF84">
        <f t="shared" ca="1" si="31"/>
        <v>-17</v>
      </c>
      <c r="BG84">
        <f t="shared" ca="1" si="32"/>
        <v>326.84422366791108</v>
      </c>
    </row>
    <row r="85" spans="1:59" x14ac:dyDescent="0.25">
      <c r="A85" s="64">
        <v>82</v>
      </c>
      <c r="B85" s="64">
        <v>71</v>
      </c>
      <c r="C85" s="64">
        <v>23</v>
      </c>
      <c r="D85" s="18">
        <v>82</v>
      </c>
      <c r="E85" s="21">
        <f t="shared" ca="1" si="17"/>
        <v>1790.1478632415192</v>
      </c>
      <c r="F85" s="22">
        <f t="shared" ca="1" si="18"/>
        <v>76.975218547256603</v>
      </c>
      <c r="G85" s="28">
        <v>82</v>
      </c>
      <c r="H85" s="24">
        <f t="shared" ca="1" si="19"/>
        <v>1874.3665619999999</v>
      </c>
      <c r="I85" s="25">
        <f t="shared" ca="1" si="20"/>
        <v>73.682267425800006</v>
      </c>
      <c r="J85" s="155"/>
      <c r="K85" s="155"/>
      <c r="L85" s="129">
        <f t="shared" si="33"/>
        <v>0</v>
      </c>
      <c r="AR85">
        <f t="shared" ca="1" si="21"/>
        <v>320.35768446000003</v>
      </c>
      <c r="AS85">
        <f t="shared" ca="1" si="22"/>
        <v>328.64231553999997</v>
      </c>
      <c r="AT85" cm="1">
        <f t="array" aca="1" ref="AT85" ca="1">_xlfn.LET(_xlpm.rozsah, $J$3:$J$10001,_xlpm.podminka, (_xlpm.rozsah&gt;H85)*(ISNUMBER(_xlpm.rozsah)),_xlpm.indexy, IF(_xlpm.podminka, ROW(_xlpm.rozsah)-MIN(ROW(_xlpm.rozsah))+1),_xlpm.prvni, MIN(_xlpm.indexy),_xlpm.finalni, IF(_xlpm.prvni=1, 2, _xlpm.prvni),INDEX(_xlpm.rozsah, _xlpm.finalni))</f>
        <v>1900</v>
      </c>
      <c r="AU85" cm="1">
        <f t="array" aca="1" ref="AU85" ca="1">INDEX($J$3:$J$10001,MATCH(AT85,$J$3:$J$10004,0)-1)</f>
        <v>1800</v>
      </c>
      <c r="AV85">
        <f t="shared" ca="1" si="23"/>
        <v>316</v>
      </c>
      <c r="AW85">
        <f t="shared" ca="1" si="24"/>
        <v>333</v>
      </c>
      <c r="AX85">
        <f t="shared" ca="1" si="25"/>
        <v>-17</v>
      </c>
      <c r="AY85">
        <f t="shared" ca="1" si="26"/>
        <v>320.35768446000003</v>
      </c>
      <c r="AZ85">
        <f t="shared" ca="1" si="27"/>
        <v>334.67486324894173</v>
      </c>
      <c r="BA85">
        <f t="shared" ca="1" si="28"/>
        <v>348.32513675105827</v>
      </c>
      <c r="BB85" cm="1">
        <f t="array" aca="1" ref="BB85" ca="1">_xlfn.LET(_xlpm.rozsah, $J$3:$J$10001,_xlpm.podminka, (_xlpm.rozsah&gt;E85)*(ISNUMBER(_xlpm.rozsah)),_xlpm.indexy, IF(_xlpm.podminka, ROW(_xlpm.rozsah)-MIN(ROW(_xlpm.rozsah))+1),_xlpm.prvni, MIN(_xlpm.indexy),_xlpm.finalni, IF(_xlpm.prvni=1, 2, _xlpm.prvni),INDEX(_xlpm.rozsah, _xlpm.finalni))</f>
        <v>1800</v>
      </c>
      <c r="BC85" cm="1">
        <f t="array" aca="1" ref="BC85" ca="1">INDEX($J$3:$J$10001,MATCH(BB85,$J$3:$J$10004,0)-1)</f>
        <v>1700</v>
      </c>
      <c r="BD85">
        <f t="shared" ca="1" si="29"/>
        <v>333</v>
      </c>
      <c r="BE85">
        <f t="shared" ca="1" si="30"/>
        <v>350</v>
      </c>
      <c r="BF85">
        <f t="shared" ca="1" si="31"/>
        <v>-17</v>
      </c>
      <c r="BG85">
        <f t="shared" ca="1" si="32"/>
        <v>334.67486324894173</v>
      </c>
    </row>
    <row r="86" spans="1:59" x14ac:dyDescent="0.25">
      <c r="A86" s="64">
        <v>83</v>
      </c>
      <c r="B86" s="64">
        <v>73</v>
      </c>
      <c r="C86" s="64">
        <v>20</v>
      </c>
      <c r="D86" s="18">
        <v>83</v>
      </c>
      <c r="E86" s="21">
        <f t="shared" ca="1" si="17"/>
        <v>1820.8562537553648</v>
      </c>
      <c r="F86" s="22">
        <f t="shared" ca="1" si="18"/>
        <v>65.890887372317593</v>
      </c>
      <c r="G86" s="23">
        <v>83</v>
      </c>
      <c r="H86" s="24">
        <f t="shared" ca="1" si="19"/>
        <v>1898.9966059999999</v>
      </c>
      <c r="I86" s="25">
        <f t="shared" ca="1" si="20"/>
        <v>63.234115396000007</v>
      </c>
      <c r="J86" s="155"/>
      <c r="K86" s="155"/>
      <c r="L86" s="129">
        <f t="shared" si="33"/>
        <v>0</v>
      </c>
      <c r="AR86">
        <f t="shared" ca="1" si="21"/>
        <v>316.17057698000002</v>
      </c>
      <c r="AS86">
        <f t="shared" ca="1" si="22"/>
        <v>332.82942301999998</v>
      </c>
      <c r="AT86" cm="1">
        <f t="array" aca="1" ref="AT86" ca="1">_xlfn.LET(_xlpm.rozsah, $J$3:$J$10001,_xlpm.podminka, (_xlpm.rozsah&gt;H86)*(ISNUMBER(_xlpm.rozsah)),_xlpm.indexy, IF(_xlpm.podminka, ROW(_xlpm.rozsah)-MIN(ROW(_xlpm.rozsah))+1),_xlpm.prvni, MIN(_xlpm.indexy),_xlpm.finalni, IF(_xlpm.prvni=1, 2, _xlpm.prvni),INDEX(_xlpm.rozsah, _xlpm.finalni))</f>
        <v>1900</v>
      </c>
      <c r="AU86" cm="1">
        <f t="array" aca="1" ref="AU86" ca="1">INDEX($J$3:$J$10001,MATCH(AT86,$J$3:$J$10004,0)-1)</f>
        <v>1800</v>
      </c>
      <c r="AV86">
        <f t="shared" ca="1" si="23"/>
        <v>316</v>
      </c>
      <c r="AW86">
        <f t="shared" ca="1" si="24"/>
        <v>333</v>
      </c>
      <c r="AX86">
        <f t="shared" ca="1" si="25"/>
        <v>-17</v>
      </c>
      <c r="AY86">
        <f t="shared" ca="1" si="26"/>
        <v>316.17057698000002</v>
      </c>
      <c r="AZ86">
        <f t="shared" ca="1" si="27"/>
        <v>329.45443686158796</v>
      </c>
      <c r="BA86">
        <f t="shared" ca="1" si="28"/>
        <v>319.54556313841204</v>
      </c>
      <c r="BB86" cm="1">
        <f t="array" aca="1" ref="BB86" ca="1">_xlfn.LET(_xlpm.rozsah, $J$3:$J$10001,_xlpm.podminka, (_xlpm.rozsah&gt;E86)*(ISNUMBER(_xlpm.rozsah)),_xlpm.indexy, IF(_xlpm.podminka, ROW(_xlpm.rozsah)-MIN(ROW(_xlpm.rozsah))+1),_xlpm.prvni, MIN(_xlpm.indexy),_xlpm.finalni, IF(_xlpm.prvni=1, 2, _xlpm.prvni),INDEX(_xlpm.rozsah, _xlpm.finalni))</f>
        <v>1900</v>
      </c>
      <c r="BC86" cm="1">
        <f t="array" aca="1" ref="BC86" ca="1">INDEX($J$3:$J$10001,MATCH(BB86,$J$3:$J$10004,0)-1)</f>
        <v>1800</v>
      </c>
      <c r="BD86">
        <f t="shared" ca="1" si="29"/>
        <v>316</v>
      </c>
      <c r="BE86">
        <f t="shared" ca="1" si="30"/>
        <v>333</v>
      </c>
      <c r="BF86">
        <f t="shared" ca="1" si="31"/>
        <v>-17</v>
      </c>
      <c r="BG86">
        <f t="shared" ca="1" si="32"/>
        <v>329.45443686158796</v>
      </c>
    </row>
    <row r="87" spans="1:59" x14ac:dyDescent="0.25">
      <c r="A87" s="64">
        <v>84</v>
      </c>
      <c r="B87" s="64">
        <v>73</v>
      </c>
      <c r="C87" s="64">
        <v>21</v>
      </c>
      <c r="D87" s="18">
        <v>84</v>
      </c>
      <c r="E87" s="21">
        <f t="shared" ca="1" si="17"/>
        <v>1820.8562537553648</v>
      </c>
      <c r="F87" s="22">
        <f t="shared" ca="1" si="18"/>
        <v>69.185431740933467</v>
      </c>
      <c r="G87" s="28">
        <v>84</v>
      </c>
      <c r="H87" s="24">
        <f t="shared" ca="1" si="19"/>
        <v>1898.9966059999999</v>
      </c>
      <c r="I87" s="25">
        <f t="shared" ca="1" si="20"/>
        <v>66.395821165800001</v>
      </c>
      <c r="J87" s="155"/>
      <c r="K87" s="155"/>
      <c r="L87" s="129">
        <f t="shared" si="33"/>
        <v>0</v>
      </c>
      <c r="AR87">
        <f t="shared" ca="1" si="21"/>
        <v>316.17057698000002</v>
      </c>
      <c r="AS87">
        <f t="shared" ca="1" si="22"/>
        <v>332.82942301999998</v>
      </c>
      <c r="AT87" cm="1">
        <f t="array" aca="1" ref="AT87" ca="1">_xlfn.LET(_xlpm.rozsah, $J$3:$J$10001,_xlpm.podminka, (_xlpm.rozsah&gt;H87)*(ISNUMBER(_xlpm.rozsah)),_xlpm.indexy, IF(_xlpm.podminka, ROW(_xlpm.rozsah)-MIN(ROW(_xlpm.rozsah))+1),_xlpm.prvni, MIN(_xlpm.indexy),_xlpm.finalni, IF(_xlpm.prvni=1, 2, _xlpm.prvni),INDEX(_xlpm.rozsah, _xlpm.finalni))</f>
        <v>1900</v>
      </c>
      <c r="AU87" cm="1">
        <f t="array" aca="1" ref="AU87" ca="1">INDEX($J$3:$J$10001,MATCH(AT87,$J$3:$J$10004,0)-1)</f>
        <v>1800</v>
      </c>
      <c r="AV87">
        <f t="shared" ca="1" si="23"/>
        <v>316</v>
      </c>
      <c r="AW87">
        <f t="shared" ca="1" si="24"/>
        <v>333</v>
      </c>
      <c r="AX87">
        <f t="shared" ca="1" si="25"/>
        <v>-17</v>
      </c>
      <c r="AY87">
        <f t="shared" ca="1" si="26"/>
        <v>316.17057698000002</v>
      </c>
      <c r="AZ87">
        <f t="shared" ca="1" si="27"/>
        <v>329.45443686158796</v>
      </c>
      <c r="BA87">
        <f t="shared" ca="1" si="28"/>
        <v>319.54556313841204</v>
      </c>
      <c r="BB87" cm="1">
        <f t="array" aca="1" ref="BB87" ca="1">_xlfn.LET(_xlpm.rozsah, $J$3:$J$10001,_xlpm.podminka, (_xlpm.rozsah&gt;E87)*(ISNUMBER(_xlpm.rozsah)),_xlpm.indexy, IF(_xlpm.podminka, ROW(_xlpm.rozsah)-MIN(ROW(_xlpm.rozsah))+1),_xlpm.prvni, MIN(_xlpm.indexy),_xlpm.finalni, IF(_xlpm.prvni=1, 2, _xlpm.prvni),INDEX(_xlpm.rozsah, _xlpm.finalni))</f>
        <v>1900</v>
      </c>
      <c r="BC87" cm="1">
        <f t="array" aca="1" ref="BC87" ca="1">INDEX($J$3:$J$10001,MATCH(BB87,$J$3:$J$10004,0)-1)</f>
        <v>1800</v>
      </c>
      <c r="BD87">
        <f t="shared" ca="1" si="29"/>
        <v>316</v>
      </c>
      <c r="BE87">
        <f t="shared" ca="1" si="30"/>
        <v>333</v>
      </c>
      <c r="BF87">
        <f t="shared" ca="1" si="31"/>
        <v>-17</v>
      </c>
      <c r="BG87">
        <f t="shared" ca="1" si="32"/>
        <v>329.45443686158796</v>
      </c>
    </row>
    <row r="88" spans="1:59" x14ac:dyDescent="0.25">
      <c r="A88" s="64">
        <v>85</v>
      </c>
      <c r="B88" s="64">
        <v>73</v>
      </c>
      <c r="C88" s="64">
        <v>19</v>
      </c>
      <c r="D88" s="18">
        <v>85</v>
      </c>
      <c r="E88" s="21">
        <f t="shared" ca="1" si="17"/>
        <v>1820.8562537553648</v>
      </c>
      <c r="F88" s="22">
        <f t="shared" ca="1" si="18"/>
        <v>62.596343003701712</v>
      </c>
      <c r="G88" s="23">
        <v>85</v>
      </c>
      <c r="H88" s="24">
        <f t="shared" ca="1" si="19"/>
        <v>1898.9966059999999</v>
      </c>
      <c r="I88" s="25">
        <f t="shared" ca="1" si="20"/>
        <v>60.072409626200006</v>
      </c>
      <c r="J88" s="155"/>
      <c r="K88" s="155"/>
      <c r="L88" s="129">
        <f t="shared" si="33"/>
        <v>0</v>
      </c>
      <c r="AR88">
        <f t="shared" ca="1" si="21"/>
        <v>316.17057698000002</v>
      </c>
      <c r="AS88">
        <f t="shared" ca="1" si="22"/>
        <v>332.82942301999998</v>
      </c>
      <c r="AT88" cm="1">
        <f t="array" aca="1" ref="AT88" ca="1">_xlfn.LET(_xlpm.rozsah, $J$3:$J$10001,_xlpm.podminka, (_xlpm.rozsah&gt;H88)*(ISNUMBER(_xlpm.rozsah)),_xlpm.indexy, IF(_xlpm.podminka, ROW(_xlpm.rozsah)-MIN(ROW(_xlpm.rozsah))+1),_xlpm.prvni, MIN(_xlpm.indexy),_xlpm.finalni, IF(_xlpm.prvni=1, 2, _xlpm.prvni),INDEX(_xlpm.rozsah, _xlpm.finalni))</f>
        <v>1900</v>
      </c>
      <c r="AU88" cm="1">
        <f t="array" aca="1" ref="AU88" ca="1">INDEX($J$3:$J$10001,MATCH(AT88,$J$3:$J$10004,0)-1)</f>
        <v>1800</v>
      </c>
      <c r="AV88">
        <f t="shared" ca="1" si="23"/>
        <v>316</v>
      </c>
      <c r="AW88">
        <f t="shared" ca="1" si="24"/>
        <v>333</v>
      </c>
      <c r="AX88">
        <f t="shared" ca="1" si="25"/>
        <v>-17</v>
      </c>
      <c r="AY88">
        <f t="shared" ca="1" si="26"/>
        <v>316.17057698000002</v>
      </c>
      <c r="AZ88">
        <f t="shared" ca="1" si="27"/>
        <v>329.45443686158796</v>
      </c>
      <c r="BA88">
        <f t="shared" ca="1" si="28"/>
        <v>319.54556313841204</v>
      </c>
      <c r="BB88" cm="1">
        <f t="array" aca="1" ref="BB88" ca="1">_xlfn.LET(_xlpm.rozsah, $J$3:$J$10001,_xlpm.podminka, (_xlpm.rozsah&gt;E88)*(ISNUMBER(_xlpm.rozsah)),_xlpm.indexy, IF(_xlpm.podminka, ROW(_xlpm.rozsah)-MIN(ROW(_xlpm.rozsah))+1),_xlpm.prvni, MIN(_xlpm.indexy),_xlpm.finalni, IF(_xlpm.prvni=1, 2, _xlpm.prvni),INDEX(_xlpm.rozsah, _xlpm.finalni))</f>
        <v>1900</v>
      </c>
      <c r="BC88" cm="1">
        <f t="array" aca="1" ref="BC88" ca="1">INDEX($J$3:$J$10001,MATCH(BB88,$J$3:$J$10004,0)-1)</f>
        <v>1800</v>
      </c>
      <c r="BD88">
        <f t="shared" ca="1" si="29"/>
        <v>316</v>
      </c>
      <c r="BE88">
        <f t="shared" ca="1" si="30"/>
        <v>333</v>
      </c>
      <c r="BF88">
        <f t="shared" ca="1" si="31"/>
        <v>-17</v>
      </c>
      <c r="BG88">
        <f t="shared" ca="1" si="32"/>
        <v>329.45443686158796</v>
      </c>
    </row>
    <row r="89" spans="1:59" x14ac:dyDescent="0.25">
      <c r="A89" s="64">
        <v>86</v>
      </c>
      <c r="B89" s="64">
        <v>70</v>
      </c>
      <c r="C89" s="64">
        <v>33</v>
      </c>
      <c r="D89" s="18">
        <v>86</v>
      </c>
      <c r="E89" s="21">
        <f t="shared" ca="1" si="17"/>
        <v>1774.7936679845966</v>
      </c>
      <c r="F89" s="22">
        <f t="shared" ca="1" si="18"/>
        <v>111.30407522606413</v>
      </c>
      <c r="G89" s="28">
        <v>86</v>
      </c>
      <c r="H89" s="24">
        <f t="shared" ca="1" si="19"/>
        <v>1862.0515399999999</v>
      </c>
      <c r="I89" s="25">
        <f t="shared" ca="1" si="20"/>
        <v>106.40890860600001</v>
      </c>
      <c r="J89" s="155"/>
      <c r="K89" s="155"/>
      <c r="L89" s="129">
        <f t="shared" si="33"/>
        <v>0</v>
      </c>
      <c r="AR89">
        <f t="shared" ca="1" si="21"/>
        <v>322.45123820000003</v>
      </c>
      <c r="AS89">
        <f t="shared" ca="1" si="22"/>
        <v>326.54876179999997</v>
      </c>
      <c r="AT89" cm="1">
        <f t="array" aca="1" ref="AT89" ca="1">_xlfn.LET(_xlpm.rozsah, $J$3:$J$10001,_xlpm.podminka, (_xlpm.rozsah&gt;H89)*(ISNUMBER(_xlpm.rozsah)),_xlpm.indexy, IF(_xlpm.podminka, ROW(_xlpm.rozsah)-MIN(ROW(_xlpm.rozsah))+1),_xlpm.prvni, MIN(_xlpm.indexy),_xlpm.finalni, IF(_xlpm.prvni=1, 2, _xlpm.prvni),INDEX(_xlpm.rozsah, _xlpm.finalni))</f>
        <v>1900</v>
      </c>
      <c r="AU89" cm="1">
        <f t="array" aca="1" ref="AU89" ca="1">INDEX($J$3:$J$10001,MATCH(AT89,$J$3:$J$10004,0)-1)</f>
        <v>1800</v>
      </c>
      <c r="AV89">
        <f t="shared" ca="1" si="23"/>
        <v>316</v>
      </c>
      <c r="AW89">
        <f t="shared" ca="1" si="24"/>
        <v>333</v>
      </c>
      <c r="AX89">
        <f t="shared" ca="1" si="25"/>
        <v>-17</v>
      </c>
      <c r="AY89">
        <f t="shared" ca="1" si="26"/>
        <v>322.45123820000003</v>
      </c>
      <c r="AZ89">
        <f t="shared" ca="1" si="27"/>
        <v>337.28507644261856</v>
      </c>
      <c r="BA89">
        <f t="shared" ca="1" si="28"/>
        <v>345.71492355738144</v>
      </c>
      <c r="BB89" cm="1">
        <f t="array" aca="1" ref="BB89" ca="1">_xlfn.LET(_xlpm.rozsah, $J$3:$J$10001,_xlpm.podminka, (_xlpm.rozsah&gt;E89)*(ISNUMBER(_xlpm.rozsah)),_xlpm.indexy, IF(_xlpm.podminka, ROW(_xlpm.rozsah)-MIN(ROW(_xlpm.rozsah))+1),_xlpm.prvni, MIN(_xlpm.indexy),_xlpm.finalni, IF(_xlpm.prvni=1, 2, _xlpm.prvni),INDEX(_xlpm.rozsah, _xlpm.finalni))</f>
        <v>1800</v>
      </c>
      <c r="BC89" cm="1">
        <f t="array" aca="1" ref="BC89" ca="1">INDEX($J$3:$J$10001,MATCH(BB89,$J$3:$J$10004,0)-1)</f>
        <v>1700</v>
      </c>
      <c r="BD89">
        <f t="shared" ca="1" si="29"/>
        <v>333</v>
      </c>
      <c r="BE89">
        <f t="shared" ca="1" si="30"/>
        <v>350</v>
      </c>
      <c r="BF89">
        <f t="shared" ca="1" si="31"/>
        <v>-17</v>
      </c>
      <c r="BG89">
        <f t="shared" ca="1" si="32"/>
        <v>337.28507644261856</v>
      </c>
    </row>
    <row r="90" spans="1:59" x14ac:dyDescent="0.25">
      <c r="A90" s="64">
        <v>87</v>
      </c>
      <c r="B90" s="64">
        <v>70</v>
      </c>
      <c r="C90" s="64">
        <v>34</v>
      </c>
      <c r="D90" s="18">
        <v>87</v>
      </c>
      <c r="E90" s="21">
        <f t="shared" ca="1" si="17"/>
        <v>1774.7936679845966</v>
      </c>
      <c r="F90" s="22">
        <f t="shared" ca="1" si="18"/>
        <v>114.6769259904903</v>
      </c>
      <c r="G90" s="23">
        <v>87</v>
      </c>
      <c r="H90" s="24">
        <f t="shared" ca="1" si="19"/>
        <v>1862.0515399999999</v>
      </c>
      <c r="I90" s="25">
        <f t="shared" ca="1" si="20"/>
        <v>109.63342098800001</v>
      </c>
      <c r="J90" s="155"/>
      <c r="K90" s="155"/>
      <c r="L90" s="129">
        <f t="shared" si="33"/>
        <v>0</v>
      </c>
      <c r="AR90">
        <f t="shared" ca="1" si="21"/>
        <v>322.45123820000003</v>
      </c>
      <c r="AS90">
        <f t="shared" ca="1" si="22"/>
        <v>326.54876179999997</v>
      </c>
      <c r="AT90" cm="1">
        <f t="array" aca="1" ref="AT90" ca="1">_xlfn.LET(_xlpm.rozsah, $J$3:$J$10001,_xlpm.podminka, (_xlpm.rozsah&gt;H90)*(ISNUMBER(_xlpm.rozsah)),_xlpm.indexy, IF(_xlpm.podminka, ROW(_xlpm.rozsah)-MIN(ROW(_xlpm.rozsah))+1),_xlpm.prvni, MIN(_xlpm.indexy),_xlpm.finalni, IF(_xlpm.prvni=1, 2, _xlpm.prvni),INDEX(_xlpm.rozsah, _xlpm.finalni))</f>
        <v>1900</v>
      </c>
      <c r="AU90" cm="1">
        <f t="array" aca="1" ref="AU90" ca="1">INDEX($J$3:$J$10001,MATCH(AT90,$J$3:$J$10004,0)-1)</f>
        <v>1800</v>
      </c>
      <c r="AV90">
        <f t="shared" ca="1" si="23"/>
        <v>316</v>
      </c>
      <c r="AW90">
        <f t="shared" ca="1" si="24"/>
        <v>333</v>
      </c>
      <c r="AX90">
        <f t="shared" ca="1" si="25"/>
        <v>-17</v>
      </c>
      <c r="AY90">
        <f t="shared" ca="1" si="26"/>
        <v>322.45123820000003</v>
      </c>
      <c r="AZ90">
        <f t="shared" ca="1" si="27"/>
        <v>337.28507644261856</v>
      </c>
      <c r="BA90">
        <f t="shared" ca="1" si="28"/>
        <v>345.71492355738144</v>
      </c>
      <c r="BB90" cm="1">
        <f t="array" aca="1" ref="BB90" ca="1">_xlfn.LET(_xlpm.rozsah, $J$3:$J$10001,_xlpm.podminka, (_xlpm.rozsah&gt;E90)*(ISNUMBER(_xlpm.rozsah)),_xlpm.indexy, IF(_xlpm.podminka, ROW(_xlpm.rozsah)-MIN(ROW(_xlpm.rozsah))+1),_xlpm.prvni, MIN(_xlpm.indexy),_xlpm.finalni, IF(_xlpm.prvni=1, 2, _xlpm.prvni),INDEX(_xlpm.rozsah, _xlpm.finalni))</f>
        <v>1800</v>
      </c>
      <c r="BC90" cm="1">
        <f t="array" aca="1" ref="BC90" ca="1">INDEX($J$3:$J$10001,MATCH(BB90,$J$3:$J$10004,0)-1)</f>
        <v>1700</v>
      </c>
      <c r="BD90">
        <f t="shared" ca="1" si="29"/>
        <v>333</v>
      </c>
      <c r="BE90">
        <f t="shared" ca="1" si="30"/>
        <v>350</v>
      </c>
      <c r="BF90">
        <f t="shared" ca="1" si="31"/>
        <v>-17</v>
      </c>
      <c r="BG90">
        <f t="shared" ca="1" si="32"/>
        <v>337.28507644261856</v>
      </c>
    </row>
    <row r="91" spans="1:59" x14ac:dyDescent="0.25">
      <c r="A91" s="64">
        <v>88</v>
      </c>
      <c r="B91" s="64">
        <v>65</v>
      </c>
      <c r="C91" s="64">
        <v>47</v>
      </c>
      <c r="D91" s="18">
        <v>88</v>
      </c>
      <c r="E91" s="21">
        <f t="shared" ca="1" si="17"/>
        <v>1698.0226916999825</v>
      </c>
      <c r="F91" s="22">
        <f t="shared" ca="1" si="18"/>
        <v>164.57434679208066</v>
      </c>
      <c r="G91" s="28">
        <v>88</v>
      </c>
      <c r="H91" s="24">
        <f t="shared" ca="1" si="19"/>
        <v>1800.4764299999999</v>
      </c>
      <c r="I91" s="25">
        <f t="shared" ca="1" si="20"/>
        <v>156.471933243</v>
      </c>
      <c r="J91" s="155"/>
      <c r="K91" s="155"/>
      <c r="L91" s="129">
        <f t="shared" si="33"/>
        <v>0</v>
      </c>
      <c r="AR91">
        <f t="shared" ca="1" si="21"/>
        <v>332.9190069</v>
      </c>
      <c r="AS91">
        <f t="shared" ca="1" si="22"/>
        <v>316.0809931</v>
      </c>
      <c r="AT91" cm="1">
        <f t="array" aca="1" ref="AT91" ca="1">_xlfn.LET(_xlpm.rozsah, $J$3:$J$10001,_xlpm.podminka, (_xlpm.rozsah&gt;H91)*(ISNUMBER(_xlpm.rozsah)),_xlpm.indexy, IF(_xlpm.podminka, ROW(_xlpm.rozsah)-MIN(ROW(_xlpm.rozsah))+1),_xlpm.prvni, MIN(_xlpm.indexy),_xlpm.finalni, IF(_xlpm.prvni=1, 2, _xlpm.prvni),INDEX(_xlpm.rozsah, _xlpm.finalni))</f>
        <v>1900</v>
      </c>
      <c r="AU91" cm="1">
        <f t="array" aca="1" ref="AU91" ca="1">INDEX($J$3:$J$10001,MATCH(AT91,$J$3:$J$10004,0)-1)</f>
        <v>1800</v>
      </c>
      <c r="AV91">
        <f t="shared" ca="1" si="23"/>
        <v>316</v>
      </c>
      <c r="AW91">
        <f t="shared" ca="1" si="24"/>
        <v>333</v>
      </c>
      <c r="AX91">
        <f t="shared" ca="1" si="25"/>
        <v>-17</v>
      </c>
      <c r="AY91">
        <f t="shared" ca="1" si="26"/>
        <v>332.9190069</v>
      </c>
      <c r="AZ91">
        <f t="shared" ca="1" si="27"/>
        <v>350.1581846640014</v>
      </c>
      <c r="BA91">
        <f t="shared" ca="1" si="28"/>
        <v>357.8418153359986</v>
      </c>
      <c r="BB91" cm="1">
        <f t="array" aca="1" ref="BB91" ca="1">_xlfn.LET(_xlpm.rozsah, $J$3:$J$10001,_xlpm.podminka, (_xlpm.rozsah&gt;E91)*(ISNUMBER(_xlpm.rozsah)),_xlpm.indexy, IF(_xlpm.podminka, ROW(_xlpm.rozsah)-MIN(ROW(_xlpm.rozsah))+1),_xlpm.prvni, MIN(_xlpm.indexy),_xlpm.finalni, IF(_xlpm.prvni=1, 2, _xlpm.prvni),INDEX(_xlpm.rozsah, _xlpm.finalni))</f>
        <v>1700</v>
      </c>
      <c r="BC91" cm="1">
        <f t="array" aca="1" ref="BC91" ca="1">INDEX($J$3:$J$10001,MATCH(BB91,$J$3:$J$10004,0)-1)</f>
        <v>1600</v>
      </c>
      <c r="BD91">
        <f t="shared" ca="1" si="29"/>
        <v>350</v>
      </c>
      <c r="BE91">
        <f t="shared" ca="1" si="30"/>
        <v>358</v>
      </c>
      <c r="BF91">
        <f t="shared" ca="1" si="31"/>
        <v>-8</v>
      </c>
      <c r="BG91">
        <f t="shared" ca="1" si="32"/>
        <v>350.1581846640014</v>
      </c>
    </row>
    <row r="92" spans="1:59" x14ac:dyDescent="0.25">
      <c r="A92" s="64">
        <v>89</v>
      </c>
      <c r="B92" s="64">
        <v>66</v>
      </c>
      <c r="C92" s="64">
        <v>47</v>
      </c>
      <c r="D92" s="18">
        <v>89</v>
      </c>
      <c r="E92" s="21">
        <f t="shared" ca="1" si="17"/>
        <v>1713.3768869569053</v>
      </c>
      <c r="F92" s="22">
        <f t="shared" ca="1" si="18"/>
        <v>163.43118673214326</v>
      </c>
      <c r="G92" s="23">
        <v>89</v>
      </c>
      <c r="H92" s="24">
        <f t="shared" ca="1" si="19"/>
        <v>1812.7914519999999</v>
      </c>
      <c r="I92" s="25">
        <f t="shared" ca="1" si="20"/>
        <v>155.4879629852</v>
      </c>
      <c r="J92" s="155"/>
      <c r="K92" s="155"/>
      <c r="L92" s="129">
        <f t="shared" si="33"/>
        <v>0</v>
      </c>
      <c r="AR92">
        <f t="shared" ca="1" si="21"/>
        <v>330.82545316</v>
      </c>
      <c r="AS92">
        <f t="shared" ca="1" si="22"/>
        <v>318.17454684</v>
      </c>
      <c r="AT92" cm="1">
        <f t="array" aca="1" ref="AT92" ca="1">_xlfn.LET(_xlpm.rozsah, $J$3:$J$10001,_xlpm.podminka, (_xlpm.rozsah&gt;H92)*(ISNUMBER(_xlpm.rozsah)),_xlpm.indexy, IF(_xlpm.podminka, ROW(_xlpm.rozsah)-MIN(ROW(_xlpm.rozsah))+1),_xlpm.prvni, MIN(_xlpm.indexy),_xlpm.finalni, IF(_xlpm.prvni=1, 2, _xlpm.prvni),INDEX(_xlpm.rozsah, _xlpm.finalni))</f>
        <v>1900</v>
      </c>
      <c r="AU92" cm="1">
        <f t="array" aca="1" ref="AU92" ca="1">INDEX($J$3:$J$10001,MATCH(AT92,$J$3:$J$10004,0)-1)</f>
        <v>1800</v>
      </c>
      <c r="AV92">
        <f t="shared" ca="1" si="23"/>
        <v>316</v>
      </c>
      <c r="AW92">
        <f t="shared" ca="1" si="24"/>
        <v>333</v>
      </c>
      <c r="AX92">
        <f t="shared" ca="1" si="25"/>
        <v>-17</v>
      </c>
      <c r="AY92">
        <f t="shared" ca="1" si="26"/>
        <v>330.82545316</v>
      </c>
      <c r="AZ92">
        <f t="shared" ca="1" si="27"/>
        <v>347.7259292173261</v>
      </c>
      <c r="BA92">
        <f t="shared" ca="1" si="28"/>
        <v>335.2740707826739</v>
      </c>
      <c r="BB92" cm="1">
        <f t="array" aca="1" ref="BB92" ca="1">_xlfn.LET(_xlpm.rozsah, $J$3:$J$10001,_xlpm.podminka, (_xlpm.rozsah&gt;E92)*(ISNUMBER(_xlpm.rozsah)),_xlpm.indexy, IF(_xlpm.podminka, ROW(_xlpm.rozsah)-MIN(ROW(_xlpm.rozsah))+1),_xlpm.prvni, MIN(_xlpm.indexy),_xlpm.finalni, IF(_xlpm.prvni=1, 2, _xlpm.prvni),INDEX(_xlpm.rozsah, _xlpm.finalni))</f>
        <v>1800</v>
      </c>
      <c r="BC92" cm="1">
        <f t="array" aca="1" ref="BC92" ca="1">INDEX($J$3:$J$10001,MATCH(BB92,$J$3:$J$10004,0)-1)</f>
        <v>1700</v>
      </c>
      <c r="BD92">
        <f t="shared" ca="1" si="29"/>
        <v>333</v>
      </c>
      <c r="BE92">
        <f t="shared" ca="1" si="30"/>
        <v>350</v>
      </c>
      <c r="BF92">
        <f t="shared" ca="1" si="31"/>
        <v>-17</v>
      </c>
      <c r="BG92">
        <f t="shared" ca="1" si="32"/>
        <v>347.7259292173261</v>
      </c>
    </row>
    <row r="93" spans="1:59" x14ac:dyDescent="0.25">
      <c r="A93" s="64">
        <v>90</v>
      </c>
      <c r="B93" s="64">
        <v>64</v>
      </c>
      <c r="C93" s="64">
        <v>53</v>
      </c>
      <c r="D93" s="18">
        <v>90</v>
      </c>
      <c r="E93" s="21">
        <f t="shared" ca="1" si="17"/>
        <v>1682.6684964430597</v>
      </c>
      <c r="F93" s="22">
        <f t="shared" ca="1" si="18"/>
        <v>186.23485575081429</v>
      </c>
      <c r="G93" s="28">
        <v>90</v>
      </c>
      <c r="H93" s="24">
        <f t="shared" ca="1" si="19"/>
        <v>1788.1614079999999</v>
      </c>
      <c r="I93" s="25">
        <f t="shared" ca="1" si="20"/>
        <v>177.55665713919998</v>
      </c>
      <c r="J93" s="155"/>
      <c r="K93" s="155"/>
      <c r="L93" s="129">
        <f t="shared" si="33"/>
        <v>0</v>
      </c>
      <c r="AR93">
        <f t="shared" ca="1" si="21"/>
        <v>335.01256064</v>
      </c>
      <c r="AS93">
        <f t="shared" ca="1" si="22"/>
        <v>347.98743936</v>
      </c>
      <c r="AT93" cm="1">
        <f t="array" aca="1" ref="AT93" ca="1">_xlfn.LET(_xlpm.rozsah, $J$3:$J$10001,_xlpm.podminka, (_xlpm.rozsah&gt;H93)*(ISNUMBER(_xlpm.rozsah)),_xlpm.indexy, IF(_xlpm.podminka, ROW(_xlpm.rozsah)-MIN(ROW(_xlpm.rozsah))+1),_xlpm.prvni, MIN(_xlpm.indexy),_xlpm.finalni, IF(_xlpm.prvni=1, 2, _xlpm.prvni),INDEX(_xlpm.rozsah, _xlpm.finalni))</f>
        <v>1800</v>
      </c>
      <c r="AU93" cm="1">
        <f t="array" aca="1" ref="AU93" ca="1">INDEX($J$3:$J$10001,MATCH(AT93,$J$3:$J$10004,0)-1)</f>
        <v>1700</v>
      </c>
      <c r="AV93">
        <f t="shared" ca="1" si="23"/>
        <v>333</v>
      </c>
      <c r="AW93">
        <f t="shared" ca="1" si="24"/>
        <v>350</v>
      </c>
      <c r="AX93">
        <f t="shared" ca="1" si="25"/>
        <v>-17</v>
      </c>
      <c r="AY93">
        <f t="shared" ca="1" si="26"/>
        <v>335.01256064</v>
      </c>
      <c r="AZ93">
        <f t="shared" ca="1" si="27"/>
        <v>351.38652028455522</v>
      </c>
      <c r="BA93">
        <f t="shared" ca="1" si="28"/>
        <v>356.61347971544478</v>
      </c>
      <c r="BB93" cm="1">
        <f t="array" aca="1" ref="BB93" ca="1">_xlfn.LET(_xlpm.rozsah, $J$3:$J$10001,_xlpm.podminka, (_xlpm.rozsah&gt;E93)*(ISNUMBER(_xlpm.rozsah)),_xlpm.indexy, IF(_xlpm.podminka, ROW(_xlpm.rozsah)-MIN(ROW(_xlpm.rozsah))+1),_xlpm.prvni, MIN(_xlpm.indexy),_xlpm.finalni, IF(_xlpm.prvni=1, 2, _xlpm.prvni),INDEX(_xlpm.rozsah, _xlpm.finalni))</f>
        <v>1700</v>
      </c>
      <c r="BC93" cm="1">
        <f t="array" aca="1" ref="BC93" ca="1">INDEX($J$3:$J$10001,MATCH(BB93,$J$3:$J$10004,0)-1)</f>
        <v>1600</v>
      </c>
      <c r="BD93">
        <f t="shared" ca="1" si="29"/>
        <v>350</v>
      </c>
      <c r="BE93">
        <f t="shared" ca="1" si="30"/>
        <v>358</v>
      </c>
      <c r="BF93">
        <f t="shared" ca="1" si="31"/>
        <v>-8</v>
      </c>
      <c r="BG93">
        <f t="shared" ca="1" si="32"/>
        <v>351.38652028455522</v>
      </c>
    </row>
    <row r="94" spans="1:59" x14ac:dyDescent="0.25">
      <c r="A94" s="64">
        <v>91</v>
      </c>
      <c r="B94" s="64">
        <v>65</v>
      </c>
      <c r="C94" s="64">
        <v>45</v>
      </c>
      <c r="D94" s="18">
        <v>91</v>
      </c>
      <c r="E94" s="21">
        <f t="shared" ca="1" si="17"/>
        <v>1698.0226916999825</v>
      </c>
      <c r="F94" s="22">
        <f t="shared" ca="1" si="18"/>
        <v>157.57118309880062</v>
      </c>
      <c r="G94" s="23">
        <v>91</v>
      </c>
      <c r="H94" s="24">
        <f t="shared" ca="1" si="19"/>
        <v>1800.4764299999999</v>
      </c>
      <c r="I94" s="25">
        <f t="shared" ca="1" si="20"/>
        <v>149.81355310499998</v>
      </c>
      <c r="J94" s="155"/>
      <c r="K94" s="155"/>
      <c r="L94" s="129">
        <f t="shared" si="33"/>
        <v>0</v>
      </c>
      <c r="AR94">
        <f t="shared" ca="1" si="21"/>
        <v>332.9190069</v>
      </c>
      <c r="AS94">
        <f t="shared" ca="1" si="22"/>
        <v>316.0809931</v>
      </c>
      <c r="AT94" cm="1">
        <f t="array" aca="1" ref="AT94" ca="1">_xlfn.LET(_xlpm.rozsah, $J$3:$J$10001,_xlpm.podminka, (_xlpm.rozsah&gt;H94)*(ISNUMBER(_xlpm.rozsah)),_xlpm.indexy, IF(_xlpm.podminka, ROW(_xlpm.rozsah)-MIN(ROW(_xlpm.rozsah))+1),_xlpm.prvni, MIN(_xlpm.indexy),_xlpm.finalni, IF(_xlpm.prvni=1, 2, _xlpm.prvni),INDEX(_xlpm.rozsah, _xlpm.finalni))</f>
        <v>1900</v>
      </c>
      <c r="AU94" cm="1">
        <f t="array" aca="1" ref="AU94" ca="1">INDEX($J$3:$J$10001,MATCH(AT94,$J$3:$J$10004,0)-1)</f>
        <v>1800</v>
      </c>
      <c r="AV94">
        <f t="shared" ca="1" si="23"/>
        <v>316</v>
      </c>
      <c r="AW94">
        <f t="shared" ca="1" si="24"/>
        <v>333</v>
      </c>
      <c r="AX94">
        <f t="shared" ca="1" si="25"/>
        <v>-17</v>
      </c>
      <c r="AY94">
        <f t="shared" ca="1" si="26"/>
        <v>332.9190069</v>
      </c>
      <c r="AZ94">
        <f t="shared" ca="1" si="27"/>
        <v>350.1581846640014</v>
      </c>
      <c r="BA94">
        <f t="shared" ca="1" si="28"/>
        <v>357.8418153359986</v>
      </c>
      <c r="BB94" cm="1">
        <f t="array" aca="1" ref="BB94" ca="1">_xlfn.LET(_xlpm.rozsah, $J$3:$J$10001,_xlpm.podminka, (_xlpm.rozsah&gt;E94)*(ISNUMBER(_xlpm.rozsah)),_xlpm.indexy, IF(_xlpm.podminka, ROW(_xlpm.rozsah)-MIN(ROW(_xlpm.rozsah))+1),_xlpm.prvni, MIN(_xlpm.indexy),_xlpm.finalni, IF(_xlpm.prvni=1, 2, _xlpm.prvni),INDEX(_xlpm.rozsah, _xlpm.finalni))</f>
        <v>1700</v>
      </c>
      <c r="BC94" cm="1">
        <f t="array" aca="1" ref="BC94" ca="1">INDEX($J$3:$J$10001,MATCH(BB94,$J$3:$J$10004,0)-1)</f>
        <v>1600</v>
      </c>
      <c r="BD94">
        <f t="shared" ca="1" si="29"/>
        <v>350</v>
      </c>
      <c r="BE94">
        <f t="shared" ca="1" si="30"/>
        <v>358</v>
      </c>
      <c r="BF94">
        <f t="shared" ca="1" si="31"/>
        <v>-8</v>
      </c>
      <c r="BG94">
        <f t="shared" ca="1" si="32"/>
        <v>350.1581846640014</v>
      </c>
    </row>
    <row r="95" spans="1:59" x14ac:dyDescent="0.25">
      <c r="A95" s="64">
        <v>92</v>
      </c>
      <c r="B95" s="64">
        <v>66</v>
      </c>
      <c r="C95" s="64">
        <v>38</v>
      </c>
      <c r="D95" s="18">
        <v>92</v>
      </c>
      <c r="E95" s="21">
        <f t="shared" ca="1" si="17"/>
        <v>1713.3768869569053</v>
      </c>
      <c r="F95" s="22">
        <f t="shared" ca="1" si="18"/>
        <v>132.13585310258392</v>
      </c>
      <c r="G95" s="28">
        <v>92</v>
      </c>
      <c r="H95" s="24">
        <f t="shared" ca="1" si="19"/>
        <v>1812.7914519999999</v>
      </c>
      <c r="I95" s="25">
        <f t="shared" ca="1" si="20"/>
        <v>125.71367220079999</v>
      </c>
      <c r="J95" s="155"/>
      <c r="K95" s="155"/>
      <c r="L95" s="129">
        <f t="shared" si="33"/>
        <v>0</v>
      </c>
      <c r="AR95">
        <f t="shared" ca="1" si="21"/>
        <v>330.82545316</v>
      </c>
      <c r="AS95">
        <f t="shared" ca="1" si="22"/>
        <v>318.17454684</v>
      </c>
      <c r="AT95" cm="1">
        <f t="array" aca="1" ref="AT95" ca="1">_xlfn.LET(_xlpm.rozsah, $J$3:$J$10001,_xlpm.podminka, (_xlpm.rozsah&gt;H95)*(ISNUMBER(_xlpm.rozsah)),_xlpm.indexy, IF(_xlpm.podminka, ROW(_xlpm.rozsah)-MIN(ROW(_xlpm.rozsah))+1),_xlpm.prvni, MIN(_xlpm.indexy),_xlpm.finalni, IF(_xlpm.prvni=1, 2, _xlpm.prvni),INDEX(_xlpm.rozsah, _xlpm.finalni))</f>
        <v>1900</v>
      </c>
      <c r="AU95" cm="1">
        <f t="array" aca="1" ref="AU95" ca="1">INDEX($J$3:$J$10001,MATCH(AT95,$J$3:$J$10004,0)-1)</f>
        <v>1800</v>
      </c>
      <c r="AV95">
        <f t="shared" ca="1" si="23"/>
        <v>316</v>
      </c>
      <c r="AW95">
        <f t="shared" ca="1" si="24"/>
        <v>333</v>
      </c>
      <c r="AX95">
        <f t="shared" ca="1" si="25"/>
        <v>-17</v>
      </c>
      <c r="AY95">
        <f t="shared" ca="1" si="26"/>
        <v>330.82545316</v>
      </c>
      <c r="AZ95">
        <f t="shared" ca="1" si="27"/>
        <v>347.7259292173261</v>
      </c>
      <c r="BA95">
        <f t="shared" ca="1" si="28"/>
        <v>335.2740707826739</v>
      </c>
      <c r="BB95" cm="1">
        <f t="array" aca="1" ref="BB95" ca="1">_xlfn.LET(_xlpm.rozsah, $J$3:$J$10001,_xlpm.podminka, (_xlpm.rozsah&gt;E95)*(ISNUMBER(_xlpm.rozsah)),_xlpm.indexy, IF(_xlpm.podminka, ROW(_xlpm.rozsah)-MIN(ROW(_xlpm.rozsah))+1),_xlpm.prvni, MIN(_xlpm.indexy),_xlpm.finalni, IF(_xlpm.prvni=1, 2, _xlpm.prvni),INDEX(_xlpm.rozsah, _xlpm.finalni))</f>
        <v>1800</v>
      </c>
      <c r="BC95" cm="1">
        <f t="array" aca="1" ref="BC95" ca="1">INDEX($J$3:$J$10001,MATCH(BB95,$J$3:$J$10004,0)-1)</f>
        <v>1700</v>
      </c>
      <c r="BD95">
        <f t="shared" ca="1" si="29"/>
        <v>333</v>
      </c>
      <c r="BE95">
        <f t="shared" ca="1" si="30"/>
        <v>350</v>
      </c>
      <c r="BF95">
        <f t="shared" ca="1" si="31"/>
        <v>-17</v>
      </c>
      <c r="BG95">
        <f t="shared" ca="1" si="32"/>
        <v>347.7259292173261</v>
      </c>
    </row>
    <row r="96" spans="1:59" x14ac:dyDescent="0.25">
      <c r="A96" s="64">
        <v>93</v>
      </c>
      <c r="B96" s="64">
        <v>67</v>
      </c>
      <c r="C96" s="64">
        <v>49</v>
      </c>
      <c r="D96" s="18">
        <v>93</v>
      </c>
      <c r="E96" s="21">
        <f t="shared" ca="1" si="17"/>
        <v>1728.7310822138281</v>
      </c>
      <c r="F96" s="22">
        <f t="shared" ca="1" si="18"/>
        <v>169.1067008515881</v>
      </c>
      <c r="G96" s="23">
        <v>93</v>
      </c>
      <c r="H96" s="24">
        <f t="shared" ca="1" si="19"/>
        <v>1825.1064739999999</v>
      </c>
      <c r="I96" s="25">
        <f t="shared" ca="1" si="20"/>
        <v>161.07863071579999</v>
      </c>
      <c r="J96" s="155"/>
      <c r="K96" s="155"/>
      <c r="L96" s="129">
        <f t="shared" si="33"/>
        <v>0</v>
      </c>
      <c r="AR96">
        <f t="shared" ca="1" si="21"/>
        <v>328.73189941999999</v>
      </c>
      <c r="AS96">
        <f t="shared" ca="1" si="22"/>
        <v>320.26810058000001</v>
      </c>
      <c r="AT96" cm="1">
        <f t="array" aca="1" ref="AT96" ca="1">_xlfn.LET(_xlpm.rozsah, $J$3:$J$10001,_xlpm.podminka, (_xlpm.rozsah&gt;H96)*(ISNUMBER(_xlpm.rozsah)),_xlpm.indexy, IF(_xlpm.podminka, ROW(_xlpm.rozsah)-MIN(ROW(_xlpm.rozsah))+1),_xlpm.prvni, MIN(_xlpm.indexy),_xlpm.finalni, IF(_xlpm.prvni=1, 2, _xlpm.prvni),INDEX(_xlpm.rozsah, _xlpm.finalni))</f>
        <v>1900</v>
      </c>
      <c r="AU96" cm="1">
        <f t="array" aca="1" ref="AU96" ca="1">INDEX($J$3:$J$10001,MATCH(AT96,$J$3:$J$10004,0)-1)</f>
        <v>1800</v>
      </c>
      <c r="AV96">
        <f t="shared" ca="1" si="23"/>
        <v>316</v>
      </c>
      <c r="AW96">
        <f t="shared" ca="1" si="24"/>
        <v>333</v>
      </c>
      <c r="AX96">
        <f t="shared" ca="1" si="25"/>
        <v>-17</v>
      </c>
      <c r="AY96">
        <f t="shared" ca="1" si="26"/>
        <v>328.73189941999999</v>
      </c>
      <c r="AZ96">
        <f t="shared" ca="1" si="27"/>
        <v>345.11571602364921</v>
      </c>
      <c r="BA96">
        <f t="shared" ca="1" si="28"/>
        <v>337.88428397635079</v>
      </c>
      <c r="BB96" cm="1">
        <f t="array" aca="1" ref="BB96" ca="1">_xlfn.LET(_xlpm.rozsah, $J$3:$J$10001,_xlpm.podminka, (_xlpm.rozsah&gt;E96)*(ISNUMBER(_xlpm.rozsah)),_xlpm.indexy, IF(_xlpm.podminka, ROW(_xlpm.rozsah)-MIN(ROW(_xlpm.rozsah))+1),_xlpm.prvni, MIN(_xlpm.indexy),_xlpm.finalni, IF(_xlpm.prvni=1, 2, _xlpm.prvni),INDEX(_xlpm.rozsah, _xlpm.finalni))</f>
        <v>1800</v>
      </c>
      <c r="BC96" cm="1">
        <f t="array" aca="1" ref="BC96" ca="1">INDEX($J$3:$J$10001,MATCH(BB96,$J$3:$J$10004,0)-1)</f>
        <v>1700</v>
      </c>
      <c r="BD96">
        <f t="shared" ca="1" si="29"/>
        <v>333</v>
      </c>
      <c r="BE96">
        <f t="shared" ca="1" si="30"/>
        <v>350</v>
      </c>
      <c r="BF96">
        <f t="shared" ca="1" si="31"/>
        <v>-17</v>
      </c>
      <c r="BG96">
        <f t="shared" ca="1" si="32"/>
        <v>345.11571602364921</v>
      </c>
    </row>
    <row r="97" spans="1:59" x14ac:dyDescent="0.25">
      <c r="A97" s="64">
        <v>94</v>
      </c>
      <c r="B97" s="64">
        <v>69</v>
      </c>
      <c r="C97" s="64">
        <v>39</v>
      </c>
      <c r="D97" s="18">
        <v>94</v>
      </c>
      <c r="E97" s="21">
        <f t="shared" ca="1" si="17"/>
        <v>1759.4394727276735</v>
      </c>
      <c r="F97" s="22">
        <f t="shared" ca="1" si="18"/>
        <v>132.55916295815524</v>
      </c>
      <c r="G97" s="28">
        <v>94</v>
      </c>
      <c r="H97" s="24">
        <f t="shared" ca="1" si="19"/>
        <v>1849.7365179999997</v>
      </c>
      <c r="I97" s="25">
        <f t="shared" ca="1" si="20"/>
        <v>126.57246885660001</v>
      </c>
      <c r="J97" s="155"/>
      <c r="K97" s="155"/>
      <c r="L97" s="129">
        <f t="shared" si="33"/>
        <v>0</v>
      </c>
      <c r="AR97">
        <f t="shared" ca="1" si="21"/>
        <v>324.54479194000004</v>
      </c>
      <c r="AS97">
        <f t="shared" ca="1" si="22"/>
        <v>324.45520805999996</v>
      </c>
      <c r="AT97" cm="1">
        <f t="array" aca="1" ref="AT97" ca="1">_xlfn.LET(_xlpm.rozsah, $J$3:$J$10001,_xlpm.podminka, (_xlpm.rozsah&gt;H97)*(ISNUMBER(_xlpm.rozsah)),_xlpm.indexy, IF(_xlpm.podminka, ROW(_xlpm.rozsah)-MIN(ROW(_xlpm.rozsah))+1),_xlpm.prvni, MIN(_xlpm.indexy),_xlpm.finalni, IF(_xlpm.prvni=1, 2, _xlpm.prvni),INDEX(_xlpm.rozsah, _xlpm.finalni))</f>
        <v>1900</v>
      </c>
      <c r="AU97" cm="1">
        <f t="array" aca="1" ref="AU97" ca="1">INDEX($J$3:$J$10001,MATCH(AT97,$J$3:$J$10004,0)-1)</f>
        <v>1800</v>
      </c>
      <c r="AV97">
        <f t="shared" ca="1" si="23"/>
        <v>316</v>
      </c>
      <c r="AW97">
        <f t="shared" ca="1" si="24"/>
        <v>333</v>
      </c>
      <c r="AX97">
        <f t="shared" ca="1" si="25"/>
        <v>-17</v>
      </c>
      <c r="AY97">
        <f t="shared" ca="1" si="26"/>
        <v>324.54479194000004</v>
      </c>
      <c r="AZ97">
        <f t="shared" ca="1" si="27"/>
        <v>339.8952896362955</v>
      </c>
      <c r="BA97">
        <f t="shared" ca="1" si="28"/>
        <v>343.1047103637045</v>
      </c>
      <c r="BB97" cm="1">
        <f t="array" aca="1" ref="BB97" ca="1">_xlfn.LET(_xlpm.rozsah, $J$3:$J$10001,_xlpm.podminka, (_xlpm.rozsah&gt;E97)*(ISNUMBER(_xlpm.rozsah)),_xlpm.indexy, IF(_xlpm.podminka, ROW(_xlpm.rozsah)-MIN(ROW(_xlpm.rozsah))+1),_xlpm.prvni, MIN(_xlpm.indexy),_xlpm.finalni, IF(_xlpm.prvni=1, 2, _xlpm.prvni),INDEX(_xlpm.rozsah, _xlpm.finalni))</f>
        <v>1800</v>
      </c>
      <c r="BC97" cm="1">
        <f t="array" aca="1" ref="BC97" ca="1">INDEX($J$3:$J$10001,MATCH(BB97,$J$3:$J$10004,0)-1)</f>
        <v>1700</v>
      </c>
      <c r="BD97">
        <f t="shared" ca="1" si="29"/>
        <v>333</v>
      </c>
      <c r="BE97">
        <f t="shared" ca="1" si="30"/>
        <v>350</v>
      </c>
      <c r="BF97">
        <f t="shared" ca="1" si="31"/>
        <v>-17</v>
      </c>
      <c r="BG97">
        <f t="shared" ca="1" si="32"/>
        <v>339.8952896362955</v>
      </c>
    </row>
    <row r="98" spans="1:59" x14ac:dyDescent="0.25">
      <c r="A98" s="64">
        <v>95</v>
      </c>
      <c r="B98" s="64">
        <v>69</v>
      </c>
      <c r="C98" s="64">
        <v>39</v>
      </c>
      <c r="D98" s="18">
        <v>95</v>
      </c>
      <c r="E98" s="21">
        <f t="shared" ca="1" si="17"/>
        <v>1759.4394727276735</v>
      </c>
      <c r="F98" s="22">
        <f t="shared" ca="1" si="18"/>
        <v>132.55916295815524</v>
      </c>
      <c r="G98" s="23">
        <v>95</v>
      </c>
      <c r="H98" s="24">
        <f t="shared" ca="1" si="19"/>
        <v>1849.7365179999997</v>
      </c>
      <c r="I98" s="25">
        <f t="shared" ca="1" si="20"/>
        <v>126.57246885660001</v>
      </c>
      <c r="J98" s="155"/>
      <c r="K98" s="155"/>
      <c r="L98" s="129">
        <f t="shared" si="33"/>
        <v>0</v>
      </c>
      <c r="AR98">
        <f t="shared" ca="1" si="21"/>
        <v>324.54479194000004</v>
      </c>
      <c r="AS98">
        <f t="shared" ca="1" si="22"/>
        <v>324.45520805999996</v>
      </c>
      <c r="AT98" cm="1">
        <f t="array" aca="1" ref="AT98" ca="1">_xlfn.LET(_xlpm.rozsah, $J$3:$J$10001,_xlpm.podminka, (_xlpm.rozsah&gt;H98)*(ISNUMBER(_xlpm.rozsah)),_xlpm.indexy, IF(_xlpm.podminka, ROW(_xlpm.rozsah)-MIN(ROW(_xlpm.rozsah))+1),_xlpm.prvni, MIN(_xlpm.indexy),_xlpm.finalni, IF(_xlpm.prvni=1, 2, _xlpm.prvni),INDEX(_xlpm.rozsah, _xlpm.finalni))</f>
        <v>1900</v>
      </c>
      <c r="AU98" cm="1">
        <f t="array" aca="1" ref="AU98" ca="1">INDEX($J$3:$J$10001,MATCH(AT98,$J$3:$J$10004,0)-1)</f>
        <v>1800</v>
      </c>
      <c r="AV98">
        <f t="shared" ca="1" si="23"/>
        <v>316</v>
      </c>
      <c r="AW98">
        <f t="shared" ca="1" si="24"/>
        <v>333</v>
      </c>
      <c r="AX98">
        <f t="shared" ca="1" si="25"/>
        <v>-17</v>
      </c>
      <c r="AY98">
        <f t="shared" ca="1" si="26"/>
        <v>324.54479194000004</v>
      </c>
      <c r="AZ98">
        <f t="shared" ca="1" si="27"/>
        <v>339.8952896362955</v>
      </c>
      <c r="BA98">
        <f t="shared" ca="1" si="28"/>
        <v>343.1047103637045</v>
      </c>
      <c r="BB98" cm="1">
        <f t="array" aca="1" ref="BB98" ca="1">_xlfn.LET(_xlpm.rozsah, $J$3:$J$10001,_xlpm.podminka, (_xlpm.rozsah&gt;E98)*(ISNUMBER(_xlpm.rozsah)),_xlpm.indexy, IF(_xlpm.podminka, ROW(_xlpm.rozsah)-MIN(ROW(_xlpm.rozsah))+1),_xlpm.prvni, MIN(_xlpm.indexy),_xlpm.finalni, IF(_xlpm.prvni=1, 2, _xlpm.prvni),INDEX(_xlpm.rozsah, _xlpm.finalni))</f>
        <v>1800</v>
      </c>
      <c r="BC98" cm="1">
        <f t="array" aca="1" ref="BC98" ca="1">INDEX($J$3:$J$10001,MATCH(BB98,$J$3:$J$10004,0)-1)</f>
        <v>1700</v>
      </c>
      <c r="BD98">
        <f t="shared" ca="1" si="29"/>
        <v>333</v>
      </c>
      <c r="BE98">
        <f t="shared" ca="1" si="30"/>
        <v>350</v>
      </c>
      <c r="BF98">
        <f t="shared" ca="1" si="31"/>
        <v>-17</v>
      </c>
      <c r="BG98">
        <f t="shared" ca="1" si="32"/>
        <v>339.8952896362955</v>
      </c>
    </row>
    <row r="99" spans="1:59" x14ac:dyDescent="0.25">
      <c r="A99" s="64">
        <v>96</v>
      </c>
      <c r="B99" s="64">
        <v>66</v>
      </c>
      <c r="C99" s="64">
        <v>42</v>
      </c>
      <c r="D99" s="18">
        <v>96</v>
      </c>
      <c r="E99" s="21">
        <f t="shared" ca="1" si="17"/>
        <v>1713.3768869569053</v>
      </c>
      <c r="F99" s="22">
        <f t="shared" ca="1" si="18"/>
        <v>146.04489027127696</v>
      </c>
      <c r="G99" s="28">
        <v>96</v>
      </c>
      <c r="H99" s="24">
        <f t="shared" ca="1" si="19"/>
        <v>1812.7914519999999</v>
      </c>
      <c r="I99" s="25">
        <f t="shared" ca="1" si="20"/>
        <v>138.9466903272</v>
      </c>
      <c r="J99" s="155"/>
      <c r="K99" s="155"/>
      <c r="L99" s="129">
        <f t="shared" si="33"/>
        <v>0</v>
      </c>
      <c r="AR99">
        <f t="shared" ca="1" si="21"/>
        <v>330.82545316</v>
      </c>
      <c r="AS99">
        <f t="shared" ca="1" si="22"/>
        <v>318.17454684</v>
      </c>
      <c r="AT99" cm="1">
        <f t="array" aca="1" ref="AT99" ca="1">_xlfn.LET(_xlpm.rozsah, $J$3:$J$10001,_xlpm.podminka, (_xlpm.rozsah&gt;H99)*(ISNUMBER(_xlpm.rozsah)),_xlpm.indexy, IF(_xlpm.podminka, ROW(_xlpm.rozsah)-MIN(ROW(_xlpm.rozsah))+1),_xlpm.prvni, MIN(_xlpm.indexy),_xlpm.finalni, IF(_xlpm.prvni=1, 2, _xlpm.prvni),INDEX(_xlpm.rozsah, _xlpm.finalni))</f>
        <v>1900</v>
      </c>
      <c r="AU99" cm="1">
        <f t="array" aca="1" ref="AU99" ca="1">INDEX($J$3:$J$10001,MATCH(AT99,$J$3:$J$10004,0)-1)</f>
        <v>1800</v>
      </c>
      <c r="AV99">
        <f t="shared" ca="1" si="23"/>
        <v>316</v>
      </c>
      <c r="AW99">
        <f t="shared" ca="1" si="24"/>
        <v>333</v>
      </c>
      <c r="AX99">
        <f t="shared" ca="1" si="25"/>
        <v>-17</v>
      </c>
      <c r="AY99">
        <f t="shared" ca="1" si="26"/>
        <v>330.82545316</v>
      </c>
      <c r="AZ99">
        <f t="shared" ca="1" si="27"/>
        <v>347.7259292173261</v>
      </c>
      <c r="BA99">
        <f t="shared" ca="1" si="28"/>
        <v>335.2740707826739</v>
      </c>
      <c r="BB99" cm="1">
        <f t="array" aca="1" ref="BB99" ca="1">_xlfn.LET(_xlpm.rozsah, $J$3:$J$10001,_xlpm.podminka, (_xlpm.rozsah&gt;E99)*(ISNUMBER(_xlpm.rozsah)),_xlpm.indexy, IF(_xlpm.podminka, ROW(_xlpm.rozsah)-MIN(ROW(_xlpm.rozsah))+1),_xlpm.prvni, MIN(_xlpm.indexy),_xlpm.finalni, IF(_xlpm.prvni=1, 2, _xlpm.prvni),INDEX(_xlpm.rozsah, _xlpm.finalni))</f>
        <v>1800</v>
      </c>
      <c r="BC99" cm="1">
        <f t="array" aca="1" ref="BC99" ca="1">INDEX($J$3:$J$10001,MATCH(BB99,$J$3:$J$10004,0)-1)</f>
        <v>1700</v>
      </c>
      <c r="BD99">
        <f t="shared" ca="1" si="29"/>
        <v>333</v>
      </c>
      <c r="BE99">
        <f t="shared" ca="1" si="30"/>
        <v>350</v>
      </c>
      <c r="BF99">
        <f t="shared" ca="1" si="31"/>
        <v>-17</v>
      </c>
      <c r="BG99">
        <f t="shared" ca="1" si="32"/>
        <v>347.7259292173261</v>
      </c>
    </row>
    <row r="100" spans="1:59" x14ac:dyDescent="0.25">
      <c r="A100" s="64">
        <v>97</v>
      </c>
      <c r="B100" s="64">
        <v>71</v>
      </c>
      <c r="C100" s="64">
        <v>29</v>
      </c>
      <c r="D100" s="18">
        <v>97</v>
      </c>
      <c r="E100" s="21">
        <f t="shared" ca="1" si="17"/>
        <v>1790.1478632415192</v>
      </c>
      <c r="F100" s="22">
        <f t="shared" ca="1" si="18"/>
        <v>97.055710342193109</v>
      </c>
      <c r="G100" s="23">
        <v>97</v>
      </c>
      <c r="H100" s="24">
        <f t="shared" ca="1" si="19"/>
        <v>1874.3665619999999</v>
      </c>
      <c r="I100" s="25">
        <f t="shared" ca="1" si="20"/>
        <v>92.90372849340001</v>
      </c>
      <c r="J100" s="155"/>
      <c r="K100" s="155"/>
      <c r="L100" s="129">
        <f t="shared" si="33"/>
        <v>0</v>
      </c>
      <c r="AR100">
        <f t="shared" ca="1" si="21"/>
        <v>320.35768446000003</v>
      </c>
      <c r="AS100">
        <f t="shared" ca="1" si="22"/>
        <v>328.64231553999997</v>
      </c>
      <c r="AT100" cm="1">
        <f t="array" aca="1" ref="AT100" ca="1">_xlfn.LET(_xlpm.rozsah, $J$3:$J$10001,_xlpm.podminka, (_xlpm.rozsah&gt;H100)*(ISNUMBER(_xlpm.rozsah)),_xlpm.indexy, IF(_xlpm.podminka, ROW(_xlpm.rozsah)-MIN(ROW(_xlpm.rozsah))+1),_xlpm.prvni, MIN(_xlpm.indexy),_xlpm.finalni, IF(_xlpm.prvni=1, 2, _xlpm.prvni),INDEX(_xlpm.rozsah, _xlpm.finalni))</f>
        <v>1900</v>
      </c>
      <c r="AU100" cm="1">
        <f t="array" aca="1" ref="AU100" ca="1">INDEX($J$3:$J$10001,MATCH(AT100,$J$3:$J$10004,0)-1)</f>
        <v>1800</v>
      </c>
      <c r="AV100">
        <f t="shared" ca="1" si="23"/>
        <v>316</v>
      </c>
      <c r="AW100">
        <f t="shared" ca="1" si="24"/>
        <v>333</v>
      </c>
      <c r="AX100">
        <f t="shared" ca="1" si="25"/>
        <v>-17</v>
      </c>
      <c r="AY100">
        <f t="shared" ca="1" si="26"/>
        <v>320.35768446000003</v>
      </c>
      <c r="AZ100">
        <f t="shared" ca="1" si="27"/>
        <v>334.67486324894173</v>
      </c>
      <c r="BA100">
        <f t="shared" ca="1" si="28"/>
        <v>348.32513675105827</v>
      </c>
      <c r="BB100" cm="1">
        <f t="array" aca="1" ref="BB100" ca="1">_xlfn.LET(_xlpm.rozsah, $J$3:$J$10001,_xlpm.podminka, (_xlpm.rozsah&gt;E100)*(ISNUMBER(_xlpm.rozsah)),_xlpm.indexy, IF(_xlpm.podminka, ROW(_xlpm.rozsah)-MIN(ROW(_xlpm.rozsah))+1),_xlpm.prvni, MIN(_xlpm.indexy),_xlpm.finalni, IF(_xlpm.prvni=1, 2, _xlpm.prvni),INDEX(_xlpm.rozsah, _xlpm.finalni))</f>
        <v>1800</v>
      </c>
      <c r="BC100" cm="1">
        <f t="array" aca="1" ref="BC100" ca="1">INDEX($J$3:$J$10001,MATCH(BB100,$J$3:$J$10004,0)-1)</f>
        <v>1700</v>
      </c>
      <c r="BD100">
        <f t="shared" ca="1" si="29"/>
        <v>333</v>
      </c>
      <c r="BE100">
        <f t="shared" ca="1" si="30"/>
        <v>350</v>
      </c>
      <c r="BF100">
        <f t="shared" ca="1" si="31"/>
        <v>-17</v>
      </c>
      <c r="BG100">
        <f t="shared" ca="1" si="32"/>
        <v>334.67486324894173</v>
      </c>
    </row>
    <row r="101" spans="1:59" x14ac:dyDescent="0.25">
      <c r="A101" s="64">
        <v>98</v>
      </c>
      <c r="B101" s="64">
        <v>75</v>
      </c>
      <c r="C101" s="64">
        <v>29</v>
      </c>
      <c r="D101" s="18">
        <v>98</v>
      </c>
      <c r="E101" s="21">
        <f t="shared" ca="1" si="17"/>
        <v>1851.5646442692105</v>
      </c>
      <c r="F101" s="22">
        <f t="shared" ca="1" si="18"/>
        <v>94.027863037527908</v>
      </c>
      <c r="G101" s="28">
        <v>98</v>
      </c>
      <c r="H101" s="24">
        <f t="shared" ca="1" si="19"/>
        <v>1923.6266499999999</v>
      </c>
      <c r="I101" s="25">
        <f t="shared" ca="1" si="20"/>
        <v>90.543723439999994</v>
      </c>
      <c r="J101" s="155"/>
      <c r="K101" s="155"/>
      <c r="L101" s="129">
        <f t="shared" si="33"/>
        <v>0</v>
      </c>
      <c r="AR101">
        <f t="shared" ca="1" si="21"/>
        <v>312.21973600000001</v>
      </c>
      <c r="AS101">
        <f t="shared" ca="1" si="22"/>
        <v>303.78026399999999</v>
      </c>
      <c r="AT101" cm="1">
        <f t="array" aca="1" ref="AT101" ca="1">_xlfn.LET(_xlpm.rozsah, $J$3:$J$10001,_xlpm.podminka, (_xlpm.rozsah&gt;H101)*(ISNUMBER(_xlpm.rozsah)),_xlpm.indexy, IF(_xlpm.podminka, ROW(_xlpm.rozsah)-MIN(ROW(_xlpm.rozsah))+1),_xlpm.prvni, MIN(_xlpm.indexy),_xlpm.finalni, IF(_xlpm.prvni=1, 2, _xlpm.prvni),INDEX(_xlpm.rozsah, _xlpm.finalni))</f>
        <v>2000</v>
      </c>
      <c r="AU101" cm="1">
        <f t="array" aca="1" ref="AU101" ca="1">INDEX($J$3:$J$10001,MATCH(AT101,$J$3:$J$10004,0)-1)</f>
        <v>1900</v>
      </c>
      <c r="AV101">
        <f t="shared" ca="1" si="23"/>
        <v>300</v>
      </c>
      <c r="AW101">
        <f t="shared" ca="1" si="24"/>
        <v>316</v>
      </c>
      <c r="AX101">
        <f t="shared" ca="1" si="25"/>
        <v>-16</v>
      </c>
      <c r="AY101">
        <f t="shared" ca="1" si="26"/>
        <v>312.21973600000001</v>
      </c>
      <c r="AZ101">
        <f t="shared" ca="1" si="27"/>
        <v>324.2340104742342</v>
      </c>
      <c r="BA101">
        <f t="shared" ca="1" si="28"/>
        <v>324.7659895257658</v>
      </c>
      <c r="BB101" cm="1">
        <f t="array" aca="1" ref="BB101" ca="1">_xlfn.LET(_xlpm.rozsah, $J$3:$J$10001,_xlpm.podminka, (_xlpm.rozsah&gt;E101)*(ISNUMBER(_xlpm.rozsah)),_xlpm.indexy, IF(_xlpm.podminka, ROW(_xlpm.rozsah)-MIN(ROW(_xlpm.rozsah))+1),_xlpm.prvni, MIN(_xlpm.indexy),_xlpm.finalni, IF(_xlpm.prvni=1, 2, _xlpm.prvni),INDEX(_xlpm.rozsah, _xlpm.finalni))</f>
        <v>1900</v>
      </c>
      <c r="BC101" cm="1">
        <f t="array" aca="1" ref="BC101" ca="1">INDEX($J$3:$J$10001,MATCH(BB101,$J$3:$J$10004,0)-1)</f>
        <v>1800</v>
      </c>
      <c r="BD101">
        <f t="shared" ca="1" si="29"/>
        <v>316</v>
      </c>
      <c r="BE101">
        <f t="shared" ca="1" si="30"/>
        <v>333</v>
      </c>
      <c r="BF101">
        <f t="shared" ca="1" si="31"/>
        <v>-17</v>
      </c>
      <c r="BG101">
        <f t="shared" ca="1" si="32"/>
        <v>324.2340104742342</v>
      </c>
    </row>
    <row r="102" spans="1:59" x14ac:dyDescent="0.25">
      <c r="A102" s="64">
        <v>99</v>
      </c>
      <c r="B102" s="64">
        <v>72</v>
      </c>
      <c r="C102" s="64">
        <v>23</v>
      </c>
      <c r="D102" s="18">
        <v>99</v>
      </c>
      <c r="E102" s="21">
        <f t="shared" ca="1" si="17"/>
        <v>1805.5020584984422</v>
      </c>
      <c r="F102" s="22">
        <f t="shared" ca="1" si="18"/>
        <v>76.374869512710902</v>
      </c>
      <c r="G102" s="23">
        <v>99</v>
      </c>
      <c r="H102" s="24">
        <f t="shared" ca="1" si="19"/>
        <v>1886.6815839999999</v>
      </c>
      <c r="I102" s="25">
        <f t="shared" ca="1" si="20"/>
        <v>73.200750065600005</v>
      </c>
      <c r="J102" s="155"/>
      <c r="K102" s="155"/>
      <c r="L102" s="129">
        <f t="shared" si="33"/>
        <v>0</v>
      </c>
      <c r="AR102">
        <f t="shared" ca="1" si="21"/>
        <v>318.26413072000003</v>
      </c>
      <c r="AS102">
        <f t="shared" ca="1" si="22"/>
        <v>330.73586927999997</v>
      </c>
      <c r="AT102" cm="1">
        <f t="array" aca="1" ref="AT102" ca="1">_xlfn.LET(_xlpm.rozsah, $J$3:$J$10001,_xlpm.podminka, (_xlpm.rozsah&gt;H102)*(ISNUMBER(_xlpm.rozsah)),_xlpm.indexy, IF(_xlpm.podminka, ROW(_xlpm.rozsah)-MIN(ROW(_xlpm.rozsah))+1),_xlpm.prvni, MIN(_xlpm.indexy),_xlpm.finalni, IF(_xlpm.prvni=1, 2, _xlpm.prvni),INDEX(_xlpm.rozsah, _xlpm.finalni))</f>
        <v>1900</v>
      </c>
      <c r="AU102" cm="1">
        <f t="array" aca="1" ref="AU102" ca="1">INDEX($J$3:$J$10001,MATCH(AT102,$J$3:$J$10004,0)-1)</f>
        <v>1800</v>
      </c>
      <c r="AV102">
        <f t="shared" ca="1" si="23"/>
        <v>316</v>
      </c>
      <c r="AW102">
        <f t="shared" ca="1" si="24"/>
        <v>333</v>
      </c>
      <c r="AX102">
        <f t="shared" ca="1" si="25"/>
        <v>-17</v>
      </c>
      <c r="AY102">
        <f t="shared" ca="1" si="26"/>
        <v>318.26413072000003</v>
      </c>
      <c r="AZ102">
        <f t="shared" ca="1" si="27"/>
        <v>332.06465005526479</v>
      </c>
      <c r="BA102">
        <f t="shared" ca="1" si="28"/>
        <v>316.93534994473521</v>
      </c>
      <c r="BB102" cm="1">
        <f t="array" aca="1" ref="BB102" ca="1">_xlfn.LET(_xlpm.rozsah, $J$3:$J$10001,_xlpm.podminka, (_xlpm.rozsah&gt;E102)*(ISNUMBER(_xlpm.rozsah)),_xlpm.indexy, IF(_xlpm.podminka, ROW(_xlpm.rozsah)-MIN(ROW(_xlpm.rozsah))+1),_xlpm.prvni, MIN(_xlpm.indexy),_xlpm.finalni, IF(_xlpm.prvni=1, 2, _xlpm.prvni),INDEX(_xlpm.rozsah, _xlpm.finalni))</f>
        <v>1900</v>
      </c>
      <c r="BC102" cm="1">
        <f t="array" aca="1" ref="BC102" ca="1">INDEX($J$3:$J$10001,MATCH(BB102,$J$3:$J$10004,0)-1)</f>
        <v>1800</v>
      </c>
      <c r="BD102">
        <f t="shared" ca="1" si="29"/>
        <v>316</v>
      </c>
      <c r="BE102">
        <f t="shared" ca="1" si="30"/>
        <v>333</v>
      </c>
      <c r="BF102">
        <f t="shared" ca="1" si="31"/>
        <v>-17</v>
      </c>
      <c r="BG102">
        <f t="shared" ca="1" si="32"/>
        <v>332.06465005526479</v>
      </c>
    </row>
    <row r="103" spans="1:59" x14ac:dyDescent="0.25">
      <c r="A103" s="64">
        <v>100</v>
      </c>
      <c r="B103" s="64">
        <v>74</v>
      </c>
      <c r="C103" s="64">
        <v>22</v>
      </c>
      <c r="D103" s="18">
        <v>100</v>
      </c>
      <c r="E103" s="21">
        <f t="shared" ca="1" si="17"/>
        <v>1836.2104490122879</v>
      </c>
      <c r="F103" s="22">
        <f t="shared" ca="1" si="18"/>
        <v>71.905729206940435</v>
      </c>
      <c r="G103" s="28">
        <v>100</v>
      </c>
      <c r="H103" s="24">
        <f t="shared" ca="1" si="19"/>
        <v>1911.3116279999999</v>
      </c>
      <c r="I103" s="25">
        <f t="shared" ca="1" si="20"/>
        <v>69.121830694399989</v>
      </c>
      <c r="J103" s="155"/>
      <c r="K103" s="155"/>
      <c r="L103" s="129">
        <f t="shared" si="33"/>
        <v>0</v>
      </c>
      <c r="AR103">
        <f t="shared" ca="1" si="21"/>
        <v>314.19013952</v>
      </c>
      <c r="AS103">
        <f t="shared" ca="1" si="22"/>
        <v>301.80986048</v>
      </c>
      <c r="AT103" cm="1">
        <f t="array" aca="1" ref="AT103" ca="1">_xlfn.LET(_xlpm.rozsah, $J$3:$J$10001,_xlpm.podminka, (_xlpm.rozsah&gt;H103)*(ISNUMBER(_xlpm.rozsah)),_xlpm.indexy, IF(_xlpm.podminka, ROW(_xlpm.rozsah)-MIN(ROW(_xlpm.rozsah))+1),_xlpm.prvni, MIN(_xlpm.indexy),_xlpm.finalni, IF(_xlpm.prvni=1, 2, _xlpm.prvni),INDEX(_xlpm.rozsah, _xlpm.finalni))</f>
        <v>2000</v>
      </c>
      <c r="AU103" cm="1">
        <f t="array" aca="1" ref="AU103" ca="1">INDEX($J$3:$J$10001,MATCH(AT103,$J$3:$J$10004,0)-1)</f>
        <v>1900</v>
      </c>
      <c r="AV103">
        <f t="shared" ca="1" si="23"/>
        <v>300</v>
      </c>
      <c r="AW103">
        <f t="shared" ca="1" si="24"/>
        <v>316</v>
      </c>
      <c r="AX103">
        <f t="shared" ca="1" si="25"/>
        <v>-16</v>
      </c>
      <c r="AY103">
        <f t="shared" ca="1" si="26"/>
        <v>314.19013952</v>
      </c>
      <c r="AZ103">
        <f t="shared" ca="1" si="27"/>
        <v>326.84422366791108</v>
      </c>
      <c r="BA103">
        <f t="shared" ca="1" si="28"/>
        <v>322.15577633208892</v>
      </c>
      <c r="BB103" cm="1">
        <f t="array" aca="1" ref="BB103" ca="1">_xlfn.LET(_xlpm.rozsah, $J$3:$J$10001,_xlpm.podminka, (_xlpm.rozsah&gt;E103)*(ISNUMBER(_xlpm.rozsah)),_xlpm.indexy, IF(_xlpm.podminka, ROW(_xlpm.rozsah)-MIN(ROW(_xlpm.rozsah))+1),_xlpm.prvni, MIN(_xlpm.indexy),_xlpm.finalni, IF(_xlpm.prvni=1, 2, _xlpm.prvni),INDEX(_xlpm.rozsah, _xlpm.finalni))</f>
        <v>1900</v>
      </c>
      <c r="BC103" cm="1">
        <f t="array" aca="1" ref="BC103" ca="1">INDEX($J$3:$J$10001,MATCH(BB103,$J$3:$J$10004,0)-1)</f>
        <v>1800</v>
      </c>
      <c r="BD103">
        <f t="shared" ca="1" si="29"/>
        <v>316</v>
      </c>
      <c r="BE103">
        <f t="shared" ca="1" si="30"/>
        <v>333</v>
      </c>
      <c r="BF103">
        <f t="shared" ca="1" si="31"/>
        <v>-17</v>
      </c>
      <c r="BG103">
        <f t="shared" ca="1" si="32"/>
        <v>326.84422366791108</v>
      </c>
    </row>
    <row r="104" spans="1:59" x14ac:dyDescent="0.25">
      <c r="A104" s="64">
        <v>101</v>
      </c>
      <c r="B104" s="64">
        <v>75</v>
      </c>
      <c r="C104" s="64">
        <v>24</v>
      </c>
      <c r="D104" s="18">
        <v>101</v>
      </c>
      <c r="E104" s="21">
        <f t="shared" ca="1" si="17"/>
        <v>1851.5646442692105</v>
      </c>
      <c r="F104" s="22">
        <f t="shared" ca="1" si="18"/>
        <v>77.816162513816209</v>
      </c>
      <c r="G104" s="23">
        <v>101</v>
      </c>
      <c r="H104" s="24">
        <f t="shared" ca="1" si="19"/>
        <v>1923.6266499999999</v>
      </c>
      <c r="I104" s="25">
        <f t="shared" ca="1" si="20"/>
        <v>74.932736640000002</v>
      </c>
      <c r="J104" s="155"/>
      <c r="K104" s="155"/>
      <c r="L104" s="129">
        <f t="shared" si="33"/>
        <v>0</v>
      </c>
      <c r="AR104">
        <f t="shared" ca="1" si="21"/>
        <v>312.21973600000001</v>
      </c>
      <c r="AS104">
        <f t="shared" ca="1" si="22"/>
        <v>303.78026399999999</v>
      </c>
      <c r="AT104" cm="1">
        <f t="array" aca="1" ref="AT104" ca="1">_xlfn.LET(_xlpm.rozsah, $J$3:$J$10001,_xlpm.podminka, (_xlpm.rozsah&gt;H104)*(ISNUMBER(_xlpm.rozsah)),_xlpm.indexy, IF(_xlpm.podminka, ROW(_xlpm.rozsah)-MIN(ROW(_xlpm.rozsah))+1),_xlpm.prvni, MIN(_xlpm.indexy),_xlpm.finalni, IF(_xlpm.prvni=1, 2, _xlpm.prvni),INDEX(_xlpm.rozsah, _xlpm.finalni))</f>
        <v>2000</v>
      </c>
      <c r="AU104" cm="1">
        <f t="array" aca="1" ref="AU104" ca="1">INDEX($J$3:$J$10001,MATCH(AT104,$J$3:$J$10004,0)-1)</f>
        <v>1900</v>
      </c>
      <c r="AV104">
        <f t="shared" ca="1" si="23"/>
        <v>300</v>
      </c>
      <c r="AW104">
        <f t="shared" ca="1" si="24"/>
        <v>316</v>
      </c>
      <c r="AX104">
        <f t="shared" ca="1" si="25"/>
        <v>-16</v>
      </c>
      <c r="AY104">
        <f t="shared" ca="1" si="26"/>
        <v>312.21973600000001</v>
      </c>
      <c r="AZ104">
        <f t="shared" ca="1" si="27"/>
        <v>324.2340104742342</v>
      </c>
      <c r="BA104">
        <f t="shared" ca="1" si="28"/>
        <v>324.7659895257658</v>
      </c>
      <c r="BB104" cm="1">
        <f t="array" aca="1" ref="BB104" ca="1">_xlfn.LET(_xlpm.rozsah, $J$3:$J$10001,_xlpm.podminka, (_xlpm.rozsah&gt;E104)*(ISNUMBER(_xlpm.rozsah)),_xlpm.indexy, IF(_xlpm.podminka, ROW(_xlpm.rozsah)-MIN(ROW(_xlpm.rozsah))+1),_xlpm.prvni, MIN(_xlpm.indexy),_xlpm.finalni, IF(_xlpm.prvni=1, 2, _xlpm.prvni),INDEX(_xlpm.rozsah, _xlpm.finalni))</f>
        <v>1900</v>
      </c>
      <c r="BC104" cm="1">
        <f t="array" aca="1" ref="BC104" ca="1">INDEX($J$3:$J$10001,MATCH(BB104,$J$3:$J$10004,0)-1)</f>
        <v>1800</v>
      </c>
      <c r="BD104">
        <f t="shared" ca="1" si="29"/>
        <v>316</v>
      </c>
      <c r="BE104">
        <f t="shared" ca="1" si="30"/>
        <v>333</v>
      </c>
      <c r="BF104">
        <f t="shared" ca="1" si="31"/>
        <v>-17</v>
      </c>
      <c r="BG104">
        <f t="shared" ca="1" si="32"/>
        <v>324.2340104742342</v>
      </c>
    </row>
    <row r="105" spans="1:59" x14ac:dyDescent="0.25">
      <c r="A105" s="64">
        <v>102</v>
      </c>
      <c r="B105" s="64">
        <v>73</v>
      </c>
      <c r="C105" s="64">
        <v>30</v>
      </c>
      <c r="D105" s="18">
        <v>102</v>
      </c>
      <c r="E105" s="21">
        <f t="shared" ca="1" si="17"/>
        <v>1820.8562537553648</v>
      </c>
      <c r="F105" s="22">
        <f t="shared" ca="1" si="18"/>
        <v>98.836331058476389</v>
      </c>
      <c r="G105" s="28">
        <v>102</v>
      </c>
      <c r="H105" s="24">
        <f t="shared" ca="1" si="19"/>
        <v>1898.9966059999999</v>
      </c>
      <c r="I105" s="25">
        <f t="shared" ca="1" si="20"/>
        <v>94.851173094000004</v>
      </c>
      <c r="J105" s="155"/>
      <c r="K105" s="155"/>
      <c r="L105" s="129">
        <f t="shared" si="33"/>
        <v>0</v>
      </c>
      <c r="AR105">
        <f t="shared" ca="1" si="21"/>
        <v>316.17057698000002</v>
      </c>
      <c r="AS105">
        <f t="shared" ca="1" si="22"/>
        <v>332.82942301999998</v>
      </c>
      <c r="AT105" cm="1">
        <f t="array" aca="1" ref="AT105" ca="1">_xlfn.LET(_xlpm.rozsah, $J$3:$J$10001,_xlpm.podminka, (_xlpm.rozsah&gt;H105)*(ISNUMBER(_xlpm.rozsah)),_xlpm.indexy, IF(_xlpm.podminka, ROW(_xlpm.rozsah)-MIN(ROW(_xlpm.rozsah))+1),_xlpm.prvni, MIN(_xlpm.indexy),_xlpm.finalni, IF(_xlpm.prvni=1, 2, _xlpm.prvni),INDEX(_xlpm.rozsah, _xlpm.finalni))</f>
        <v>1900</v>
      </c>
      <c r="AU105" cm="1">
        <f t="array" aca="1" ref="AU105" ca="1">INDEX($J$3:$J$10001,MATCH(AT105,$J$3:$J$10004,0)-1)</f>
        <v>1800</v>
      </c>
      <c r="AV105">
        <f t="shared" ca="1" si="23"/>
        <v>316</v>
      </c>
      <c r="AW105">
        <f t="shared" ca="1" si="24"/>
        <v>333</v>
      </c>
      <c r="AX105">
        <f t="shared" ca="1" si="25"/>
        <v>-17</v>
      </c>
      <c r="AY105">
        <f t="shared" ca="1" si="26"/>
        <v>316.17057698000002</v>
      </c>
      <c r="AZ105">
        <f t="shared" ca="1" si="27"/>
        <v>329.45443686158796</v>
      </c>
      <c r="BA105">
        <f t="shared" ca="1" si="28"/>
        <v>319.54556313841204</v>
      </c>
      <c r="BB105" cm="1">
        <f t="array" aca="1" ref="BB105" ca="1">_xlfn.LET(_xlpm.rozsah, $J$3:$J$10001,_xlpm.podminka, (_xlpm.rozsah&gt;E105)*(ISNUMBER(_xlpm.rozsah)),_xlpm.indexy, IF(_xlpm.podminka, ROW(_xlpm.rozsah)-MIN(ROW(_xlpm.rozsah))+1),_xlpm.prvni, MIN(_xlpm.indexy),_xlpm.finalni, IF(_xlpm.prvni=1, 2, _xlpm.prvni),INDEX(_xlpm.rozsah, _xlpm.finalni))</f>
        <v>1900</v>
      </c>
      <c r="BC105" cm="1">
        <f t="array" aca="1" ref="BC105" ca="1">INDEX($J$3:$J$10001,MATCH(BB105,$J$3:$J$10004,0)-1)</f>
        <v>1800</v>
      </c>
      <c r="BD105">
        <f t="shared" ca="1" si="29"/>
        <v>316</v>
      </c>
      <c r="BE105">
        <f t="shared" ca="1" si="30"/>
        <v>333</v>
      </c>
      <c r="BF105">
        <f t="shared" ca="1" si="31"/>
        <v>-17</v>
      </c>
      <c r="BG105">
        <f t="shared" ca="1" si="32"/>
        <v>329.45443686158796</v>
      </c>
    </row>
    <row r="106" spans="1:59" x14ac:dyDescent="0.25">
      <c r="A106" s="64">
        <v>103</v>
      </c>
      <c r="B106" s="64">
        <v>74</v>
      </c>
      <c r="C106" s="64">
        <v>24</v>
      </c>
      <c r="D106" s="18">
        <v>103</v>
      </c>
      <c r="E106" s="21">
        <f t="shared" ca="1" si="17"/>
        <v>1836.2104490122879</v>
      </c>
      <c r="F106" s="22">
        <f t="shared" ca="1" si="18"/>
        <v>78.442613680298649</v>
      </c>
      <c r="G106" s="23">
        <v>103</v>
      </c>
      <c r="H106" s="24">
        <f t="shared" ca="1" si="19"/>
        <v>1911.3116279999999</v>
      </c>
      <c r="I106" s="25">
        <f t="shared" ca="1" si="20"/>
        <v>75.405633484800006</v>
      </c>
      <c r="J106" s="155"/>
      <c r="K106" s="155"/>
      <c r="L106" s="129">
        <f t="shared" si="33"/>
        <v>0</v>
      </c>
      <c r="AR106">
        <f t="shared" ca="1" si="21"/>
        <v>314.19013952</v>
      </c>
      <c r="AS106">
        <f t="shared" ca="1" si="22"/>
        <v>301.80986048</v>
      </c>
      <c r="AT106" cm="1">
        <f t="array" aca="1" ref="AT106" ca="1">_xlfn.LET(_xlpm.rozsah, $J$3:$J$10001,_xlpm.podminka, (_xlpm.rozsah&gt;H106)*(ISNUMBER(_xlpm.rozsah)),_xlpm.indexy, IF(_xlpm.podminka, ROW(_xlpm.rozsah)-MIN(ROW(_xlpm.rozsah))+1),_xlpm.prvni, MIN(_xlpm.indexy),_xlpm.finalni, IF(_xlpm.prvni=1, 2, _xlpm.prvni),INDEX(_xlpm.rozsah, _xlpm.finalni))</f>
        <v>2000</v>
      </c>
      <c r="AU106" cm="1">
        <f t="array" aca="1" ref="AU106" ca="1">INDEX($J$3:$J$10001,MATCH(AT106,$J$3:$J$10004,0)-1)</f>
        <v>1900</v>
      </c>
      <c r="AV106">
        <f t="shared" ca="1" si="23"/>
        <v>300</v>
      </c>
      <c r="AW106">
        <f t="shared" ca="1" si="24"/>
        <v>316</v>
      </c>
      <c r="AX106">
        <f t="shared" ca="1" si="25"/>
        <v>-16</v>
      </c>
      <c r="AY106">
        <f t="shared" ca="1" si="26"/>
        <v>314.19013952</v>
      </c>
      <c r="AZ106">
        <f t="shared" ca="1" si="27"/>
        <v>326.84422366791108</v>
      </c>
      <c r="BA106">
        <f t="shared" ca="1" si="28"/>
        <v>322.15577633208892</v>
      </c>
      <c r="BB106" cm="1">
        <f t="array" aca="1" ref="BB106" ca="1">_xlfn.LET(_xlpm.rozsah, $J$3:$J$10001,_xlpm.podminka, (_xlpm.rozsah&gt;E106)*(ISNUMBER(_xlpm.rozsah)),_xlpm.indexy, IF(_xlpm.podminka, ROW(_xlpm.rozsah)-MIN(ROW(_xlpm.rozsah))+1),_xlpm.prvni, MIN(_xlpm.indexy),_xlpm.finalni, IF(_xlpm.prvni=1, 2, _xlpm.prvni),INDEX(_xlpm.rozsah, _xlpm.finalni))</f>
        <v>1900</v>
      </c>
      <c r="BC106" cm="1">
        <f t="array" aca="1" ref="BC106" ca="1">INDEX($J$3:$J$10001,MATCH(BB106,$J$3:$J$10004,0)-1)</f>
        <v>1800</v>
      </c>
      <c r="BD106">
        <f t="shared" ca="1" si="29"/>
        <v>316</v>
      </c>
      <c r="BE106">
        <f t="shared" ca="1" si="30"/>
        <v>333</v>
      </c>
      <c r="BF106">
        <f t="shared" ca="1" si="31"/>
        <v>-17</v>
      </c>
      <c r="BG106">
        <f t="shared" ca="1" si="32"/>
        <v>326.84422366791108</v>
      </c>
    </row>
    <row r="107" spans="1:59" x14ac:dyDescent="0.25">
      <c r="A107" s="64">
        <v>104</v>
      </c>
      <c r="B107" s="64">
        <v>77</v>
      </c>
      <c r="C107" s="64">
        <v>6</v>
      </c>
      <c r="D107" s="18">
        <v>104</v>
      </c>
      <c r="E107" s="21">
        <f t="shared" ca="1" si="17"/>
        <v>1882.2730347830561</v>
      </c>
      <c r="F107" s="22">
        <f t="shared" ca="1" si="18"/>
        <v>19.140815045212829</v>
      </c>
      <c r="G107" s="28">
        <v>104</v>
      </c>
      <c r="H107" s="24">
        <f t="shared" ca="1" si="19"/>
        <v>1948.2566939999999</v>
      </c>
      <c r="I107" s="25">
        <f t="shared" ca="1" si="20"/>
        <v>18.496735737600002</v>
      </c>
      <c r="J107" s="155"/>
      <c r="K107" s="155"/>
      <c r="L107" s="129">
        <f t="shared" si="33"/>
        <v>0</v>
      </c>
      <c r="AR107">
        <f t="shared" ca="1" si="21"/>
        <v>308.27892896000003</v>
      </c>
      <c r="AS107">
        <f t="shared" ca="1" si="22"/>
        <v>307.72107103999997</v>
      </c>
      <c r="AT107" cm="1">
        <f t="array" aca="1" ref="AT107" ca="1">_xlfn.LET(_xlpm.rozsah, $J$3:$J$10001,_xlpm.podminka, (_xlpm.rozsah&gt;H107)*(ISNUMBER(_xlpm.rozsah)),_xlpm.indexy, IF(_xlpm.podminka, ROW(_xlpm.rozsah)-MIN(ROW(_xlpm.rozsah))+1),_xlpm.prvni, MIN(_xlpm.indexy),_xlpm.finalni, IF(_xlpm.prvni=1, 2, _xlpm.prvni),INDEX(_xlpm.rozsah, _xlpm.finalni))</f>
        <v>2000</v>
      </c>
      <c r="AU107" cm="1">
        <f t="array" aca="1" ref="AU107" ca="1">INDEX($J$3:$J$10001,MATCH(AT107,$J$3:$J$10004,0)-1)</f>
        <v>1900</v>
      </c>
      <c r="AV107">
        <f t="shared" ca="1" si="23"/>
        <v>300</v>
      </c>
      <c r="AW107">
        <f t="shared" ca="1" si="24"/>
        <v>316</v>
      </c>
      <c r="AX107">
        <f t="shared" ca="1" si="25"/>
        <v>-16</v>
      </c>
      <c r="AY107">
        <f t="shared" ca="1" si="26"/>
        <v>308.27892896000003</v>
      </c>
      <c r="AZ107">
        <f t="shared" ca="1" si="27"/>
        <v>319.01358408688048</v>
      </c>
      <c r="BA107">
        <f t="shared" ca="1" si="28"/>
        <v>329.98641591311952</v>
      </c>
      <c r="BB107" cm="1">
        <f t="array" aca="1" ref="BB107" ca="1">_xlfn.LET(_xlpm.rozsah, $J$3:$J$10001,_xlpm.podminka, (_xlpm.rozsah&gt;E107)*(ISNUMBER(_xlpm.rozsah)),_xlpm.indexy, IF(_xlpm.podminka, ROW(_xlpm.rozsah)-MIN(ROW(_xlpm.rozsah))+1),_xlpm.prvni, MIN(_xlpm.indexy),_xlpm.finalni, IF(_xlpm.prvni=1, 2, _xlpm.prvni),INDEX(_xlpm.rozsah, _xlpm.finalni))</f>
        <v>1900</v>
      </c>
      <c r="BC107" cm="1">
        <f t="array" aca="1" ref="BC107" ca="1">INDEX($J$3:$J$10001,MATCH(BB107,$J$3:$J$10004,0)-1)</f>
        <v>1800</v>
      </c>
      <c r="BD107">
        <f t="shared" ca="1" si="29"/>
        <v>316</v>
      </c>
      <c r="BE107">
        <f t="shared" ca="1" si="30"/>
        <v>333</v>
      </c>
      <c r="BF107">
        <f t="shared" ca="1" si="31"/>
        <v>-17</v>
      </c>
      <c r="BG107">
        <f t="shared" ca="1" si="32"/>
        <v>319.01358408688048</v>
      </c>
    </row>
    <row r="108" spans="1:59" x14ac:dyDescent="0.25">
      <c r="A108" s="64">
        <v>105</v>
      </c>
      <c r="B108" s="64">
        <v>76</v>
      </c>
      <c r="C108" s="64">
        <v>12</v>
      </c>
      <c r="D108" s="18">
        <v>105</v>
      </c>
      <c r="E108" s="21">
        <f t="shared" ca="1" si="17"/>
        <v>1866.9188395261335</v>
      </c>
      <c r="F108" s="22">
        <f t="shared" ca="1" si="18"/>
        <v>38.594855673666878</v>
      </c>
      <c r="G108" s="23">
        <v>105</v>
      </c>
      <c r="H108" s="24">
        <f t="shared" ca="1" si="19"/>
        <v>1935.9416719999999</v>
      </c>
      <c r="I108" s="25">
        <f t="shared" ca="1" si="20"/>
        <v>37.229919897600006</v>
      </c>
      <c r="J108" s="155"/>
      <c r="K108" s="155"/>
      <c r="L108" s="129">
        <f t="shared" si="33"/>
        <v>0</v>
      </c>
      <c r="AR108">
        <f t="shared" ca="1" si="21"/>
        <v>310.24933248000002</v>
      </c>
      <c r="AS108">
        <f t="shared" ca="1" si="22"/>
        <v>305.75066751999998</v>
      </c>
      <c r="AT108" cm="1">
        <f t="array" aca="1" ref="AT108" ca="1">_xlfn.LET(_xlpm.rozsah, $J$3:$J$10001,_xlpm.podminka, (_xlpm.rozsah&gt;H108)*(ISNUMBER(_xlpm.rozsah)),_xlpm.indexy, IF(_xlpm.podminka, ROW(_xlpm.rozsah)-MIN(ROW(_xlpm.rozsah))+1),_xlpm.prvni, MIN(_xlpm.indexy),_xlpm.finalni, IF(_xlpm.prvni=1, 2, _xlpm.prvni),INDEX(_xlpm.rozsah, _xlpm.finalni))</f>
        <v>2000</v>
      </c>
      <c r="AU108" cm="1">
        <f t="array" aca="1" ref="AU108" ca="1">INDEX($J$3:$J$10001,MATCH(AT108,$J$3:$J$10004,0)-1)</f>
        <v>1900</v>
      </c>
      <c r="AV108">
        <f t="shared" ca="1" si="23"/>
        <v>300</v>
      </c>
      <c r="AW108">
        <f t="shared" ca="1" si="24"/>
        <v>316</v>
      </c>
      <c r="AX108">
        <f t="shared" ca="1" si="25"/>
        <v>-16</v>
      </c>
      <c r="AY108">
        <f t="shared" ca="1" si="26"/>
        <v>310.24933248000002</v>
      </c>
      <c r="AZ108">
        <f t="shared" ca="1" si="27"/>
        <v>321.62379728055731</v>
      </c>
      <c r="BA108">
        <f t="shared" ca="1" si="28"/>
        <v>327.37620271944269</v>
      </c>
      <c r="BB108" cm="1">
        <f t="array" aca="1" ref="BB108" ca="1">_xlfn.LET(_xlpm.rozsah, $J$3:$J$10001,_xlpm.podminka, (_xlpm.rozsah&gt;E108)*(ISNUMBER(_xlpm.rozsah)),_xlpm.indexy, IF(_xlpm.podminka, ROW(_xlpm.rozsah)-MIN(ROW(_xlpm.rozsah))+1),_xlpm.prvni, MIN(_xlpm.indexy),_xlpm.finalni, IF(_xlpm.prvni=1, 2, _xlpm.prvni),INDEX(_xlpm.rozsah, _xlpm.finalni))</f>
        <v>1900</v>
      </c>
      <c r="BC108" cm="1">
        <f t="array" aca="1" ref="BC108" ca="1">INDEX($J$3:$J$10001,MATCH(BB108,$J$3:$J$10004,0)-1)</f>
        <v>1800</v>
      </c>
      <c r="BD108">
        <f t="shared" ca="1" si="29"/>
        <v>316</v>
      </c>
      <c r="BE108">
        <f t="shared" ca="1" si="30"/>
        <v>333</v>
      </c>
      <c r="BF108">
        <f t="shared" ca="1" si="31"/>
        <v>-17</v>
      </c>
      <c r="BG108">
        <f t="shared" ca="1" si="32"/>
        <v>321.62379728055731</v>
      </c>
    </row>
    <row r="109" spans="1:59" x14ac:dyDescent="0.25">
      <c r="A109" s="64">
        <v>106</v>
      </c>
      <c r="B109" s="64">
        <v>74</v>
      </c>
      <c r="C109" s="64">
        <v>39</v>
      </c>
      <c r="D109" s="18">
        <v>106</v>
      </c>
      <c r="E109" s="21">
        <f t="shared" ca="1" si="17"/>
        <v>1836.2104490122879</v>
      </c>
      <c r="F109" s="22">
        <f t="shared" ca="1" si="18"/>
        <v>127.46924723048532</v>
      </c>
      <c r="G109" s="28">
        <v>106</v>
      </c>
      <c r="H109" s="24">
        <f t="shared" ca="1" si="19"/>
        <v>1911.3116279999999</v>
      </c>
      <c r="I109" s="25">
        <f t="shared" ca="1" si="20"/>
        <v>122.53415441279999</v>
      </c>
      <c r="J109" s="155"/>
      <c r="K109" s="155"/>
      <c r="L109" s="129">
        <f t="shared" si="33"/>
        <v>0</v>
      </c>
      <c r="AR109">
        <f t="shared" ca="1" si="21"/>
        <v>314.19013952</v>
      </c>
      <c r="AS109">
        <f t="shared" ca="1" si="22"/>
        <v>301.80986048</v>
      </c>
      <c r="AT109" cm="1">
        <f t="array" aca="1" ref="AT109" ca="1">_xlfn.LET(_xlpm.rozsah, $J$3:$J$10001,_xlpm.podminka, (_xlpm.rozsah&gt;H109)*(ISNUMBER(_xlpm.rozsah)),_xlpm.indexy, IF(_xlpm.podminka, ROW(_xlpm.rozsah)-MIN(ROW(_xlpm.rozsah))+1),_xlpm.prvni, MIN(_xlpm.indexy),_xlpm.finalni, IF(_xlpm.prvni=1, 2, _xlpm.prvni),INDEX(_xlpm.rozsah, _xlpm.finalni))</f>
        <v>2000</v>
      </c>
      <c r="AU109" cm="1">
        <f t="array" aca="1" ref="AU109" ca="1">INDEX($J$3:$J$10001,MATCH(AT109,$J$3:$J$10004,0)-1)</f>
        <v>1900</v>
      </c>
      <c r="AV109">
        <f t="shared" ca="1" si="23"/>
        <v>300</v>
      </c>
      <c r="AW109">
        <f t="shared" ca="1" si="24"/>
        <v>316</v>
      </c>
      <c r="AX109">
        <f t="shared" ca="1" si="25"/>
        <v>-16</v>
      </c>
      <c r="AY109">
        <f t="shared" ca="1" si="26"/>
        <v>314.19013952</v>
      </c>
      <c r="AZ109">
        <f t="shared" ca="1" si="27"/>
        <v>326.84422366791108</v>
      </c>
      <c r="BA109">
        <f t="shared" ca="1" si="28"/>
        <v>322.15577633208892</v>
      </c>
      <c r="BB109" cm="1">
        <f t="array" aca="1" ref="BB109" ca="1">_xlfn.LET(_xlpm.rozsah, $J$3:$J$10001,_xlpm.podminka, (_xlpm.rozsah&gt;E109)*(ISNUMBER(_xlpm.rozsah)),_xlpm.indexy, IF(_xlpm.podminka, ROW(_xlpm.rozsah)-MIN(ROW(_xlpm.rozsah))+1),_xlpm.prvni, MIN(_xlpm.indexy),_xlpm.finalni, IF(_xlpm.prvni=1, 2, _xlpm.prvni),INDEX(_xlpm.rozsah, _xlpm.finalni))</f>
        <v>1900</v>
      </c>
      <c r="BC109" cm="1">
        <f t="array" aca="1" ref="BC109" ca="1">INDEX($J$3:$J$10001,MATCH(BB109,$J$3:$J$10004,0)-1)</f>
        <v>1800</v>
      </c>
      <c r="BD109">
        <f t="shared" ca="1" si="29"/>
        <v>316</v>
      </c>
      <c r="BE109">
        <f t="shared" ca="1" si="30"/>
        <v>333</v>
      </c>
      <c r="BF109">
        <f t="shared" ca="1" si="31"/>
        <v>-17</v>
      </c>
      <c r="BG109">
        <f t="shared" ca="1" si="32"/>
        <v>326.84422366791108</v>
      </c>
    </row>
    <row r="110" spans="1:59" x14ac:dyDescent="0.25">
      <c r="A110" s="64">
        <v>107</v>
      </c>
      <c r="B110" s="64">
        <v>72</v>
      </c>
      <c r="C110" s="64">
        <v>30</v>
      </c>
      <c r="D110" s="18">
        <v>107</v>
      </c>
      <c r="E110" s="21">
        <f t="shared" ca="1" si="17"/>
        <v>1805.5020584984422</v>
      </c>
      <c r="F110" s="22">
        <f t="shared" ca="1" si="18"/>
        <v>99.619395016579432</v>
      </c>
      <c r="G110" s="23">
        <v>107</v>
      </c>
      <c r="H110" s="24">
        <f t="shared" ca="1" si="19"/>
        <v>1886.6815839999999</v>
      </c>
      <c r="I110" s="25">
        <f t="shared" ca="1" si="20"/>
        <v>95.479239216000011</v>
      </c>
      <c r="J110" s="155"/>
      <c r="K110" s="155"/>
      <c r="L110" s="129">
        <f t="shared" si="33"/>
        <v>0</v>
      </c>
      <c r="AR110">
        <f t="shared" ca="1" si="21"/>
        <v>318.26413072000003</v>
      </c>
      <c r="AS110">
        <f t="shared" ca="1" si="22"/>
        <v>330.73586927999997</v>
      </c>
      <c r="AT110" cm="1">
        <f t="array" aca="1" ref="AT110" ca="1">_xlfn.LET(_xlpm.rozsah, $J$3:$J$10001,_xlpm.podminka, (_xlpm.rozsah&gt;H110)*(ISNUMBER(_xlpm.rozsah)),_xlpm.indexy, IF(_xlpm.podminka, ROW(_xlpm.rozsah)-MIN(ROW(_xlpm.rozsah))+1),_xlpm.prvni, MIN(_xlpm.indexy),_xlpm.finalni, IF(_xlpm.prvni=1, 2, _xlpm.prvni),INDEX(_xlpm.rozsah, _xlpm.finalni))</f>
        <v>1900</v>
      </c>
      <c r="AU110" cm="1">
        <f t="array" aca="1" ref="AU110" ca="1">INDEX($J$3:$J$10001,MATCH(AT110,$J$3:$J$10004,0)-1)</f>
        <v>1800</v>
      </c>
      <c r="AV110">
        <f t="shared" ca="1" si="23"/>
        <v>316</v>
      </c>
      <c r="AW110">
        <f t="shared" ca="1" si="24"/>
        <v>333</v>
      </c>
      <c r="AX110">
        <f t="shared" ca="1" si="25"/>
        <v>-17</v>
      </c>
      <c r="AY110">
        <f t="shared" ca="1" si="26"/>
        <v>318.26413072000003</v>
      </c>
      <c r="AZ110">
        <f t="shared" ca="1" si="27"/>
        <v>332.06465005526479</v>
      </c>
      <c r="BA110">
        <f t="shared" ca="1" si="28"/>
        <v>316.93534994473521</v>
      </c>
      <c r="BB110" cm="1">
        <f t="array" aca="1" ref="BB110" ca="1">_xlfn.LET(_xlpm.rozsah, $J$3:$J$10001,_xlpm.podminka, (_xlpm.rozsah&gt;E110)*(ISNUMBER(_xlpm.rozsah)),_xlpm.indexy, IF(_xlpm.podminka, ROW(_xlpm.rozsah)-MIN(ROW(_xlpm.rozsah))+1),_xlpm.prvni, MIN(_xlpm.indexy),_xlpm.finalni, IF(_xlpm.prvni=1, 2, _xlpm.prvni),INDEX(_xlpm.rozsah, _xlpm.finalni))</f>
        <v>1900</v>
      </c>
      <c r="BC110" cm="1">
        <f t="array" aca="1" ref="BC110" ca="1">INDEX($J$3:$J$10001,MATCH(BB110,$J$3:$J$10004,0)-1)</f>
        <v>1800</v>
      </c>
      <c r="BD110">
        <f t="shared" ca="1" si="29"/>
        <v>316</v>
      </c>
      <c r="BE110">
        <f t="shared" ca="1" si="30"/>
        <v>333</v>
      </c>
      <c r="BF110">
        <f t="shared" ca="1" si="31"/>
        <v>-17</v>
      </c>
      <c r="BG110">
        <f t="shared" ca="1" si="32"/>
        <v>332.06465005526479</v>
      </c>
    </row>
    <row r="111" spans="1:59" x14ac:dyDescent="0.25">
      <c r="A111" s="64">
        <v>108</v>
      </c>
      <c r="B111" s="64">
        <v>75</v>
      </c>
      <c r="C111" s="64">
        <v>22</v>
      </c>
      <c r="D111" s="18">
        <v>108</v>
      </c>
      <c r="E111" s="21">
        <f t="shared" ca="1" si="17"/>
        <v>1851.5646442692105</v>
      </c>
      <c r="F111" s="22">
        <f t="shared" ca="1" si="18"/>
        <v>71.331482304331516</v>
      </c>
      <c r="G111" s="28">
        <v>108</v>
      </c>
      <c r="H111" s="24">
        <f t="shared" ca="1" si="19"/>
        <v>1923.6266499999999</v>
      </c>
      <c r="I111" s="25">
        <f t="shared" ca="1" si="20"/>
        <v>68.688341919999999</v>
      </c>
      <c r="J111" s="155"/>
      <c r="K111" s="155"/>
      <c r="L111" s="129">
        <f t="shared" si="33"/>
        <v>0</v>
      </c>
      <c r="AR111">
        <f t="shared" ca="1" si="21"/>
        <v>312.21973600000001</v>
      </c>
      <c r="AS111">
        <f t="shared" ca="1" si="22"/>
        <v>303.78026399999999</v>
      </c>
      <c r="AT111" cm="1">
        <f t="array" aca="1" ref="AT111" ca="1">_xlfn.LET(_xlpm.rozsah, $J$3:$J$10001,_xlpm.podminka, (_xlpm.rozsah&gt;H111)*(ISNUMBER(_xlpm.rozsah)),_xlpm.indexy, IF(_xlpm.podminka, ROW(_xlpm.rozsah)-MIN(ROW(_xlpm.rozsah))+1),_xlpm.prvni, MIN(_xlpm.indexy),_xlpm.finalni, IF(_xlpm.prvni=1, 2, _xlpm.prvni),INDEX(_xlpm.rozsah, _xlpm.finalni))</f>
        <v>2000</v>
      </c>
      <c r="AU111" cm="1">
        <f t="array" aca="1" ref="AU111" ca="1">INDEX($J$3:$J$10001,MATCH(AT111,$J$3:$J$10004,0)-1)</f>
        <v>1900</v>
      </c>
      <c r="AV111">
        <f t="shared" ca="1" si="23"/>
        <v>300</v>
      </c>
      <c r="AW111">
        <f t="shared" ca="1" si="24"/>
        <v>316</v>
      </c>
      <c r="AX111">
        <f t="shared" ca="1" si="25"/>
        <v>-16</v>
      </c>
      <c r="AY111">
        <f t="shared" ca="1" si="26"/>
        <v>312.21973600000001</v>
      </c>
      <c r="AZ111">
        <f t="shared" ca="1" si="27"/>
        <v>324.2340104742342</v>
      </c>
      <c r="BA111">
        <f t="shared" ca="1" si="28"/>
        <v>324.7659895257658</v>
      </c>
      <c r="BB111" cm="1">
        <f t="array" aca="1" ref="BB111" ca="1">_xlfn.LET(_xlpm.rozsah, $J$3:$J$10001,_xlpm.podminka, (_xlpm.rozsah&gt;E111)*(ISNUMBER(_xlpm.rozsah)),_xlpm.indexy, IF(_xlpm.podminka, ROW(_xlpm.rozsah)-MIN(ROW(_xlpm.rozsah))+1),_xlpm.prvni, MIN(_xlpm.indexy),_xlpm.finalni, IF(_xlpm.prvni=1, 2, _xlpm.prvni),INDEX(_xlpm.rozsah, _xlpm.finalni))</f>
        <v>1900</v>
      </c>
      <c r="BC111" cm="1">
        <f t="array" aca="1" ref="BC111" ca="1">INDEX($J$3:$J$10001,MATCH(BB111,$J$3:$J$10004,0)-1)</f>
        <v>1800</v>
      </c>
      <c r="BD111">
        <f t="shared" ca="1" si="29"/>
        <v>316</v>
      </c>
      <c r="BE111">
        <f t="shared" ca="1" si="30"/>
        <v>333</v>
      </c>
      <c r="BF111">
        <f t="shared" ca="1" si="31"/>
        <v>-17</v>
      </c>
      <c r="BG111">
        <f t="shared" ca="1" si="32"/>
        <v>324.2340104742342</v>
      </c>
    </row>
    <row r="112" spans="1:59" x14ac:dyDescent="0.25">
      <c r="A112" s="64">
        <v>109</v>
      </c>
      <c r="B112" s="64">
        <v>78</v>
      </c>
      <c r="C112" s="64">
        <v>64</v>
      </c>
      <c r="D112" s="18">
        <v>109</v>
      </c>
      <c r="E112" s="21">
        <f t="shared" ca="1" si="17"/>
        <v>1897.6272300399792</v>
      </c>
      <c r="F112" s="22">
        <f t="shared" ca="1" si="18"/>
        <v>202.49815737165028</v>
      </c>
      <c r="G112" s="23">
        <v>109</v>
      </c>
      <c r="H112" s="24">
        <f t="shared" ca="1" si="19"/>
        <v>1960.5717159999999</v>
      </c>
      <c r="I112" s="25">
        <f t="shared" ca="1" si="20"/>
        <v>196.03745628160002</v>
      </c>
      <c r="J112" s="155"/>
      <c r="K112" s="155"/>
      <c r="L112" s="129">
        <f t="shared" si="33"/>
        <v>0</v>
      </c>
      <c r="AR112">
        <f t="shared" ca="1" si="21"/>
        <v>306.30852544000004</v>
      </c>
      <c r="AS112">
        <f t="shared" ca="1" si="22"/>
        <v>309.69147455999996</v>
      </c>
      <c r="AT112" cm="1">
        <f t="array" aca="1" ref="AT112" ca="1">_xlfn.LET(_xlpm.rozsah, $J$3:$J$10001,_xlpm.podminka, (_xlpm.rozsah&gt;H112)*(ISNUMBER(_xlpm.rozsah)),_xlpm.indexy, IF(_xlpm.podminka, ROW(_xlpm.rozsah)-MIN(ROW(_xlpm.rozsah))+1),_xlpm.prvni, MIN(_xlpm.indexy),_xlpm.finalni, IF(_xlpm.prvni=1, 2, _xlpm.prvni),INDEX(_xlpm.rozsah, _xlpm.finalni))</f>
        <v>2000</v>
      </c>
      <c r="AU112" cm="1">
        <f t="array" aca="1" ref="AU112" ca="1">INDEX($J$3:$J$10001,MATCH(AT112,$J$3:$J$10004,0)-1)</f>
        <v>1900</v>
      </c>
      <c r="AV112">
        <f t="shared" ca="1" si="23"/>
        <v>300</v>
      </c>
      <c r="AW112">
        <f t="shared" ca="1" si="24"/>
        <v>316</v>
      </c>
      <c r="AX112">
        <f t="shared" ca="1" si="25"/>
        <v>-16</v>
      </c>
      <c r="AY112">
        <f t="shared" ca="1" si="26"/>
        <v>306.30852544000004</v>
      </c>
      <c r="AZ112">
        <f t="shared" ca="1" si="27"/>
        <v>316.40337089320354</v>
      </c>
      <c r="BA112">
        <f t="shared" ca="1" si="28"/>
        <v>332.59662910679646</v>
      </c>
      <c r="BB112" cm="1">
        <f t="array" aca="1" ref="BB112" ca="1">_xlfn.LET(_xlpm.rozsah, $J$3:$J$10001,_xlpm.podminka, (_xlpm.rozsah&gt;E112)*(ISNUMBER(_xlpm.rozsah)),_xlpm.indexy, IF(_xlpm.podminka, ROW(_xlpm.rozsah)-MIN(ROW(_xlpm.rozsah))+1),_xlpm.prvni, MIN(_xlpm.indexy),_xlpm.finalni, IF(_xlpm.prvni=1, 2, _xlpm.prvni),INDEX(_xlpm.rozsah, _xlpm.finalni))</f>
        <v>1900</v>
      </c>
      <c r="BC112" cm="1">
        <f t="array" aca="1" ref="BC112" ca="1">INDEX($J$3:$J$10001,MATCH(BB112,$J$3:$J$10004,0)-1)</f>
        <v>1800</v>
      </c>
      <c r="BD112">
        <f t="shared" ca="1" si="29"/>
        <v>316</v>
      </c>
      <c r="BE112">
        <f t="shared" ca="1" si="30"/>
        <v>333</v>
      </c>
      <c r="BF112">
        <f t="shared" ca="1" si="31"/>
        <v>-17</v>
      </c>
      <c r="BG112">
        <f t="shared" ca="1" si="32"/>
        <v>316.40337089320354</v>
      </c>
    </row>
    <row r="113" spans="1:59" x14ac:dyDescent="0.25">
      <c r="A113" s="64">
        <v>110</v>
      </c>
      <c r="B113" s="64">
        <v>102</v>
      </c>
      <c r="C113" s="64">
        <v>34</v>
      </c>
      <c r="D113" s="18">
        <v>110</v>
      </c>
      <c r="E113" s="21">
        <f t="shared" ca="1" si="17"/>
        <v>2266.1279162061264</v>
      </c>
      <c r="F113" s="22">
        <f t="shared" ca="1" si="18"/>
        <v>68.685730518446064</v>
      </c>
      <c r="G113" s="28">
        <v>110</v>
      </c>
      <c r="H113" s="24">
        <f t="shared" ca="1" si="19"/>
        <v>2256.1322439999999</v>
      </c>
      <c r="I113" s="25">
        <f t="shared" ca="1" si="20"/>
        <v>70.894774076000019</v>
      </c>
      <c r="J113" s="155"/>
      <c r="K113" s="155"/>
      <c r="L113" s="129">
        <f t="shared" si="33"/>
        <v>0</v>
      </c>
      <c r="AR113">
        <f t="shared" ca="1" si="21"/>
        <v>208.51404140000005</v>
      </c>
      <c r="AS113">
        <f t="shared" ca="1" si="22"/>
        <v>216.48595859999995</v>
      </c>
      <c r="AT113" cm="1">
        <f t="array" aca="1" ref="AT113" ca="1">_xlfn.LET(_xlpm.rozsah, $J$3:$J$10001,_xlpm.podminka, (_xlpm.rozsah&gt;H113)*(ISNUMBER(_xlpm.rozsah)),_xlpm.indexy, IF(_xlpm.podminka, ROW(_xlpm.rozsah)-MIN(ROW(_xlpm.rozsah))+1),_xlpm.prvni, MIN(_xlpm.indexy),_xlpm.finalni, IF(_xlpm.prvni=1, 2, _xlpm.prvni),INDEX(_xlpm.rozsah, _xlpm.finalni))</f>
        <v>2300</v>
      </c>
      <c r="AU113" cm="1">
        <f t="array" aca="1" ref="AU113" ca="1">INDEX($J$3:$J$10001,MATCH(AT113,$J$3:$J$10004,0)-1)</f>
        <v>2200</v>
      </c>
      <c r="AV113">
        <f t="shared" ca="1" si="23"/>
        <v>180</v>
      </c>
      <c r="AW113">
        <f t="shared" ca="1" si="24"/>
        <v>245</v>
      </c>
      <c r="AX113">
        <f t="shared" ca="1" si="25"/>
        <v>-65</v>
      </c>
      <c r="AY113">
        <f t="shared" ca="1" si="26"/>
        <v>208.51404140000005</v>
      </c>
      <c r="AZ113">
        <f t="shared" ca="1" si="27"/>
        <v>202.01685446601783</v>
      </c>
      <c r="BA113">
        <f t="shared" ca="1" si="28"/>
        <v>222.98314553398217</v>
      </c>
      <c r="BB113" cm="1">
        <f t="array" aca="1" ref="BB113" ca="1">_xlfn.LET(_xlpm.rozsah, $J$3:$J$10001,_xlpm.podminka, (_xlpm.rozsah&gt;E113)*(ISNUMBER(_xlpm.rozsah)),_xlpm.indexy, IF(_xlpm.podminka, ROW(_xlpm.rozsah)-MIN(ROW(_xlpm.rozsah))+1),_xlpm.prvni, MIN(_xlpm.indexy),_xlpm.finalni, IF(_xlpm.prvni=1, 2, _xlpm.prvni),INDEX(_xlpm.rozsah, _xlpm.finalni))</f>
        <v>2300</v>
      </c>
      <c r="BC113" cm="1">
        <f t="array" aca="1" ref="BC113" ca="1">INDEX($J$3:$J$10001,MATCH(BB113,$J$3:$J$10004,0)-1)</f>
        <v>2200</v>
      </c>
      <c r="BD113">
        <f t="shared" ca="1" si="29"/>
        <v>180</v>
      </c>
      <c r="BE113">
        <f t="shared" ca="1" si="30"/>
        <v>245</v>
      </c>
      <c r="BF113">
        <f t="shared" ca="1" si="31"/>
        <v>-65</v>
      </c>
      <c r="BG113">
        <f t="shared" ca="1" si="32"/>
        <v>202.01685446601783</v>
      </c>
    </row>
    <row r="114" spans="1:59" x14ac:dyDescent="0.25">
      <c r="A114" s="64">
        <v>111</v>
      </c>
      <c r="B114" s="64">
        <v>103</v>
      </c>
      <c r="C114" s="64">
        <v>28</v>
      </c>
      <c r="D114" s="18">
        <v>111</v>
      </c>
      <c r="E114" s="21">
        <f t="shared" ca="1" si="17"/>
        <v>2281.4821114630495</v>
      </c>
      <c r="F114" s="22">
        <f t="shared" ca="1" si="18"/>
        <v>53.770255713725</v>
      </c>
      <c r="G114" s="23">
        <v>111</v>
      </c>
      <c r="H114" s="24">
        <f t="shared" ca="1" si="19"/>
        <v>2268.4472660000001</v>
      </c>
      <c r="I114" s="25">
        <f t="shared" ca="1" si="20"/>
        <v>56.142597587999973</v>
      </c>
      <c r="J114" s="155"/>
      <c r="K114" s="155"/>
      <c r="L114" s="129">
        <f t="shared" si="33"/>
        <v>0</v>
      </c>
      <c r="AR114">
        <f t="shared" ca="1" si="21"/>
        <v>200.50927709999991</v>
      </c>
      <c r="AS114">
        <f t="shared" ca="1" si="22"/>
        <v>224.49072290000009</v>
      </c>
      <c r="AT114" cm="1">
        <f t="array" aca="1" ref="AT114" ca="1">_xlfn.LET(_xlpm.rozsah, $J$3:$J$10001,_xlpm.podminka, (_xlpm.rozsah&gt;H114)*(ISNUMBER(_xlpm.rozsah)),_xlpm.indexy, IF(_xlpm.podminka, ROW(_xlpm.rozsah)-MIN(ROW(_xlpm.rozsah))+1),_xlpm.prvni, MIN(_xlpm.indexy),_xlpm.finalni, IF(_xlpm.prvni=1, 2, _xlpm.prvni),INDEX(_xlpm.rozsah, _xlpm.finalni))</f>
        <v>2300</v>
      </c>
      <c r="AU114" cm="1">
        <f t="array" aca="1" ref="AU114" ca="1">INDEX($J$3:$J$10001,MATCH(AT114,$J$3:$J$10004,0)-1)</f>
        <v>2200</v>
      </c>
      <c r="AV114">
        <f t="shared" ca="1" si="23"/>
        <v>180</v>
      </c>
      <c r="AW114">
        <f t="shared" ca="1" si="24"/>
        <v>245</v>
      </c>
      <c r="AX114">
        <f t="shared" ca="1" si="25"/>
        <v>-65</v>
      </c>
      <c r="AY114">
        <f t="shared" ca="1" si="26"/>
        <v>200.50927709999991</v>
      </c>
      <c r="AZ114">
        <f t="shared" ca="1" si="27"/>
        <v>192.03662754901785</v>
      </c>
      <c r="BA114">
        <f t="shared" ca="1" si="28"/>
        <v>232.96337245098215</v>
      </c>
      <c r="BB114" cm="1">
        <f t="array" aca="1" ref="BB114" ca="1">_xlfn.LET(_xlpm.rozsah, $J$3:$J$10001,_xlpm.podminka, (_xlpm.rozsah&gt;E114)*(ISNUMBER(_xlpm.rozsah)),_xlpm.indexy, IF(_xlpm.podminka, ROW(_xlpm.rozsah)-MIN(ROW(_xlpm.rozsah))+1),_xlpm.prvni, MIN(_xlpm.indexy),_xlpm.finalni, IF(_xlpm.prvni=1, 2, _xlpm.prvni),INDEX(_xlpm.rozsah, _xlpm.finalni))</f>
        <v>2300</v>
      </c>
      <c r="BC114" cm="1">
        <f t="array" aca="1" ref="BC114" ca="1">INDEX($J$3:$J$10001,MATCH(BB114,$J$3:$J$10004,0)-1)</f>
        <v>2200</v>
      </c>
      <c r="BD114">
        <f t="shared" ca="1" si="29"/>
        <v>180</v>
      </c>
      <c r="BE114">
        <f t="shared" ca="1" si="30"/>
        <v>245</v>
      </c>
      <c r="BF114">
        <f t="shared" ca="1" si="31"/>
        <v>-65</v>
      </c>
      <c r="BG114">
        <f t="shared" ca="1" si="32"/>
        <v>192.03662754901785</v>
      </c>
    </row>
    <row r="115" spans="1:59" x14ac:dyDescent="0.25">
      <c r="A115" s="64">
        <v>112</v>
      </c>
      <c r="B115" s="64">
        <v>103</v>
      </c>
      <c r="C115" s="64">
        <v>28</v>
      </c>
      <c r="D115" s="18">
        <v>112</v>
      </c>
      <c r="E115" s="21">
        <f t="shared" ca="1" si="17"/>
        <v>2281.4821114630495</v>
      </c>
      <c r="F115" s="22">
        <f t="shared" ca="1" si="18"/>
        <v>53.770255713725</v>
      </c>
      <c r="G115" s="28">
        <v>112</v>
      </c>
      <c r="H115" s="24">
        <f t="shared" ca="1" si="19"/>
        <v>2268.4472660000001</v>
      </c>
      <c r="I115" s="25">
        <f t="shared" ca="1" si="20"/>
        <v>56.142597587999973</v>
      </c>
      <c r="J115" s="155"/>
      <c r="K115" s="155"/>
      <c r="L115" s="129">
        <f t="shared" si="33"/>
        <v>0</v>
      </c>
      <c r="AR115">
        <f t="shared" ca="1" si="21"/>
        <v>200.50927709999991</v>
      </c>
      <c r="AS115">
        <f t="shared" ca="1" si="22"/>
        <v>224.49072290000009</v>
      </c>
      <c r="AT115" cm="1">
        <f t="array" aca="1" ref="AT115" ca="1">_xlfn.LET(_xlpm.rozsah, $J$3:$J$10001,_xlpm.podminka, (_xlpm.rozsah&gt;H115)*(ISNUMBER(_xlpm.rozsah)),_xlpm.indexy, IF(_xlpm.podminka, ROW(_xlpm.rozsah)-MIN(ROW(_xlpm.rozsah))+1),_xlpm.prvni, MIN(_xlpm.indexy),_xlpm.finalni, IF(_xlpm.prvni=1, 2, _xlpm.prvni),INDEX(_xlpm.rozsah, _xlpm.finalni))</f>
        <v>2300</v>
      </c>
      <c r="AU115" cm="1">
        <f t="array" aca="1" ref="AU115" ca="1">INDEX($J$3:$J$10001,MATCH(AT115,$J$3:$J$10004,0)-1)</f>
        <v>2200</v>
      </c>
      <c r="AV115">
        <f t="shared" ca="1" si="23"/>
        <v>180</v>
      </c>
      <c r="AW115">
        <f t="shared" ca="1" si="24"/>
        <v>245</v>
      </c>
      <c r="AX115">
        <f t="shared" ca="1" si="25"/>
        <v>-65</v>
      </c>
      <c r="AY115">
        <f t="shared" ca="1" si="26"/>
        <v>200.50927709999991</v>
      </c>
      <c r="AZ115">
        <f t="shared" ca="1" si="27"/>
        <v>192.03662754901785</v>
      </c>
      <c r="BA115">
        <f t="shared" ca="1" si="28"/>
        <v>232.96337245098215</v>
      </c>
      <c r="BB115" cm="1">
        <f t="array" aca="1" ref="BB115" ca="1">_xlfn.LET(_xlpm.rozsah, $J$3:$J$10001,_xlpm.podminka, (_xlpm.rozsah&gt;E115)*(ISNUMBER(_xlpm.rozsah)),_xlpm.indexy, IF(_xlpm.podminka, ROW(_xlpm.rozsah)-MIN(ROW(_xlpm.rozsah))+1),_xlpm.prvni, MIN(_xlpm.indexy),_xlpm.finalni, IF(_xlpm.prvni=1, 2, _xlpm.prvni),INDEX(_xlpm.rozsah, _xlpm.finalni))</f>
        <v>2300</v>
      </c>
      <c r="BC115" cm="1">
        <f t="array" aca="1" ref="BC115" ca="1">INDEX($J$3:$J$10001,MATCH(BB115,$J$3:$J$10004,0)-1)</f>
        <v>2200</v>
      </c>
      <c r="BD115">
        <f t="shared" ca="1" si="29"/>
        <v>180</v>
      </c>
      <c r="BE115">
        <f t="shared" ca="1" si="30"/>
        <v>245</v>
      </c>
      <c r="BF115">
        <f t="shared" ca="1" si="31"/>
        <v>-65</v>
      </c>
      <c r="BG115">
        <f t="shared" ca="1" si="32"/>
        <v>192.03662754901785</v>
      </c>
    </row>
    <row r="116" spans="1:59" x14ac:dyDescent="0.25">
      <c r="A116" s="64">
        <v>113</v>
      </c>
      <c r="B116" s="64">
        <v>103</v>
      </c>
      <c r="C116" s="64">
        <v>19</v>
      </c>
      <c r="D116" s="18">
        <v>113</v>
      </c>
      <c r="E116" s="21">
        <f t="shared" ca="1" si="17"/>
        <v>2281.4821114630495</v>
      </c>
      <c r="F116" s="22">
        <f t="shared" ca="1" si="18"/>
        <v>36.486959234313389</v>
      </c>
      <c r="G116" s="23">
        <v>113</v>
      </c>
      <c r="H116" s="24">
        <f t="shared" ca="1" si="19"/>
        <v>2268.4472660000001</v>
      </c>
      <c r="I116" s="25">
        <f t="shared" ca="1" si="20"/>
        <v>38.096762648999984</v>
      </c>
      <c r="J116" s="155"/>
      <c r="K116" s="155"/>
      <c r="L116" s="129">
        <f t="shared" si="33"/>
        <v>0</v>
      </c>
      <c r="AR116">
        <f t="shared" ca="1" si="21"/>
        <v>200.50927709999991</v>
      </c>
      <c r="AS116">
        <f t="shared" ca="1" si="22"/>
        <v>224.49072290000009</v>
      </c>
      <c r="AT116" cm="1">
        <f t="array" aca="1" ref="AT116" ca="1">_xlfn.LET(_xlpm.rozsah, $J$3:$J$10001,_xlpm.podminka, (_xlpm.rozsah&gt;H116)*(ISNUMBER(_xlpm.rozsah)),_xlpm.indexy, IF(_xlpm.podminka, ROW(_xlpm.rozsah)-MIN(ROW(_xlpm.rozsah))+1),_xlpm.prvni, MIN(_xlpm.indexy),_xlpm.finalni, IF(_xlpm.prvni=1, 2, _xlpm.prvni),INDEX(_xlpm.rozsah, _xlpm.finalni))</f>
        <v>2300</v>
      </c>
      <c r="AU116" cm="1">
        <f t="array" aca="1" ref="AU116" ca="1">INDEX($J$3:$J$10001,MATCH(AT116,$J$3:$J$10004,0)-1)</f>
        <v>2200</v>
      </c>
      <c r="AV116">
        <f t="shared" ca="1" si="23"/>
        <v>180</v>
      </c>
      <c r="AW116">
        <f t="shared" ca="1" si="24"/>
        <v>245</v>
      </c>
      <c r="AX116">
        <f t="shared" ca="1" si="25"/>
        <v>-65</v>
      </c>
      <c r="AY116">
        <f t="shared" ca="1" si="26"/>
        <v>200.50927709999991</v>
      </c>
      <c r="AZ116">
        <f t="shared" ca="1" si="27"/>
        <v>192.03662754901785</v>
      </c>
      <c r="BA116">
        <f t="shared" ca="1" si="28"/>
        <v>232.96337245098215</v>
      </c>
      <c r="BB116" cm="1">
        <f t="array" aca="1" ref="BB116" ca="1">_xlfn.LET(_xlpm.rozsah, $J$3:$J$10001,_xlpm.podminka, (_xlpm.rozsah&gt;E116)*(ISNUMBER(_xlpm.rozsah)),_xlpm.indexy, IF(_xlpm.podminka, ROW(_xlpm.rozsah)-MIN(ROW(_xlpm.rozsah))+1),_xlpm.prvni, MIN(_xlpm.indexy),_xlpm.finalni, IF(_xlpm.prvni=1, 2, _xlpm.prvni),INDEX(_xlpm.rozsah, _xlpm.finalni))</f>
        <v>2300</v>
      </c>
      <c r="BC116" cm="1">
        <f t="array" aca="1" ref="BC116" ca="1">INDEX($J$3:$J$10001,MATCH(BB116,$J$3:$J$10004,0)-1)</f>
        <v>2200</v>
      </c>
      <c r="BD116">
        <f t="shared" ca="1" si="29"/>
        <v>180</v>
      </c>
      <c r="BE116">
        <f t="shared" ca="1" si="30"/>
        <v>245</v>
      </c>
      <c r="BF116">
        <f t="shared" ca="1" si="31"/>
        <v>-65</v>
      </c>
      <c r="BG116">
        <f t="shared" ca="1" si="32"/>
        <v>192.03662754901785</v>
      </c>
    </row>
    <row r="117" spans="1:59" x14ac:dyDescent="0.25">
      <c r="A117" s="64">
        <v>114</v>
      </c>
      <c r="B117" s="64">
        <v>103</v>
      </c>
      <c r="C117" s="64">
        <v>32</v>
      </c>
      <c r="D117" s="18">
        <v>114</v>
      </c>
      <c r="E117" s="21">
        <f t="shared" ca="1" si="17"/>
        <v>2281.4821114630495</v>
      </c>
      <c r="F117" s="22">
        <f t="shared" ca="1" si="18"/>
        <v>61.451720815685711</v>
      </c>
      <c r="G117" s="28">
        <v>114</v>
      </c>
      <c r="H117" s="24">
        <f t="shared" ca="1" si="19"/>
        <v>2268.4472660000001</v>
      </c>
      <c r="I117" s="25">
        <f t="shared" ca="1" si="20"/>
        <v>64.162968671999977</v>
      </c>
      <c r="J117" s="155"/>
      <c r="K117" s="155"/>
      <c r="L117" s="129">
        <f t="shared" si="33"/>
        <v>0</v>
      </c>
      <c r="AR117">
        <f t="shared" ca="1" si="21"/>
        <v>200.50927709999991</v>
      </c>
      <c r="AS117">
        <f t="shared" ca="1" si="22"/>
        <v>224.49072290000009</v>
      </c>
      <c r="AT117" cm="1">
        <f t="array" aca="1" ref="AT117" ca="1">_xlfn.LET(_xlpm.rozsah, $J$3:$J$10001,_xlpm.podminka, (_xlpm.rozsah&gt;H117)*(ISNUMBER(_xlpm.rozsah)),_xlpm.indexy, IF(_xlpm.podminka, ROW(_xlpm.rozsah)-MIN(ROW(_xlpm.rozsah))+1),_xlpm.prvni, MIN(_xlpm.indexy),_xlpm.finalni, IF(_xlpm.prvni=1, 2, _xlpm.prvni),INDEX(_xlpm.rozsah, _xlpm.finalni))</f>
        <v>2300</v>
      </c>
      <c r="AU117" cm="1">
        <f t="array" aca="1" ref="AU117" ca="1">INDEX($J$3:$J$10001,MATCH(AT117,$J$3:$J$10004,0)-1)</f>
        <v>2200</v>
      </c>
      <c r="AV117">
        <f t="shared" ca="1" si="23"/>
        <v>180</v>
      </c>
      <c r="AW117">
        <f t="shared" ca="1" si="24"/>
        <v>245</v>
      </c>
      <c r="AX117">
        <f t="shared" ca="1" si="25"/>
        <v>-65</v>
      </c>
      <c r="AY117">
        <f t="shared" ca="1" si="26"/>
        <v>200.50927709999991</v>
      </c>
      <c r="AZ117">
        <f t="shared" ca="1" si="27"/>
        <v>192.03662754901785</v>
      </c>
      <c r="BA117">
        <f t="shared" ca="1" si="28"/>
        <v>232.96337245098215</v>
      </c>
      <c r="BB117" cm="1">
        <f t="array" aca="1" ref="BB117" ca="1">_xlfn.LET(_xlpm.rozsah, $J$3:$J$10001,_xlpm.podminka, (_xlpm.rozsah&gt;E117)*(ISNUMBER(_xlpm.rozsah)),_xlpm.indexy, IF(_xlpm.podminka, ROW(_xlpm.rozsah)-MIN(ROW(_xlpm.rozsah))+1),_xlpm.prvni, MIN(_xlpm.indexy),_xlpm.finalni, IF(_xlpm.prvni=1, 2, _xlpm.prvni),INDEX(_xlpm.rozsah, _xlpm.finalni))</f>
        <v>2300</v>
      </c>
      <c r="BC117" cm="1">
        <f t="array" aca="1" ref="BC117" ca="1">INDEX($J$3:$J$10001,MATCH(BB117,$J$3:$J$10004,0)-1)</f>
        <v>2200</v>
      </c>
      <c r="BD117">
        <f t="shared" ca="1" si="29"/>
        <v>180</v>
      </c>
      <c r="BE117">
        <f t="shared" ca="1" si="30"/>
        <v>245</v>
      </c>
      <c r="BF117">
        <f t="shared" ca="1" si="31"/>
        <v>-65</v>
      </c>
      <c r="BG117">
        <f t="shared" ca="1" si="32"/>
        <v>192.03662754901785</v>
      </c>
    </row>
    <row r="118" spans="1:59" x14ac:dyDescent="0.25">
      <c r="A118" s="64">
        <v>115</v>
      </c>
      <c r="B118" s="64">
        <v>104</v>
      </c>
      <c r="C118" s="64">
        <v>25</v>
      </c>
      <c r="D118" s="18">
        <v>115</v>
      </c>
      <c r="E118" s="21">
        <f t="shared" ca="1" si="17"/>
        <v>2296.8363067199721</v>
      </c>
      <c r="F118" s="22">
        <f t="shared" ca="1" si="18"/>
        <v>45.514100158004538</v>
      </c>
      <c r="G118" s="23">
        <v>115</v>
      </c>
      <c r="H118" s="24">
        <f t="shared" ca="1" si="19"/>
        <v>2280.7622879999999</v>
      </c>
      <c r="I118" s="25">
        <f t="shared" ca="1" si="20"/>
        <v>48.126128200000018</v>
      </c>
      <c r="J118" s="155"/>
      <c r="K118" s="155"/>
      <c r="L118" s="129">
        <f t="shared" si="33"/>
        <v>0</v>
      </c>
      <c r="AR118">
        <f t="shared" ca="1" si="21"/>
        <v>192.50451280000007</v>
      </c>
      <c r="AS118">
        <f t="shared" ca="1" si="22"/>
        <v>232.49548719999993</v>
      </c>
      <c r="AT118" cm="1">
        <f t="array" aca="1" ref="AT118" ca="1">_xlfn.LET(_xlpm.rozsah, $J$3:$J$10001,_xlpm.podminka, (_xlpm.rozsah&gt;H118)*(ISNUMBER(_xlpm.rozsah)),_xlpm.indexy, IF(_xlpm.podminka, ROW(_xlpm.rozsah)-MIN(ROW(_xlpm.rozsah))+1),_xlpm.prvni, MIN(_xlpm.indexy),_xlpm.finalni, IF(_xlpm.prvni=1, 2, _xlpm.prvni),INDEX(_xlpm.rozsah, _xlpm.finalni))</f>
        <v>2300</v>
      </c>
      <c r="AU118" cm="1">
        <f t="array" aca="1" ref="AU118" ca="1">INDEX($J$3:$J$10001,MATCH(AT118,$J$3:$J$10004,0)-1)</f>
        <v>2200</v>
      </c>
      <c r="AV118">
        <f t="shared" ca="1" si="23"/>
        <v>180</v>
      </c>
      <c r="AW118">
        <f t="shared" ca="1" si="24"/>
        <v>245</v>
      </c>
      <c r="AX118">
        <f t="shared" ca="1" si="25"/>
        <v>-65</v>
      </c>
      <c r="AY118">
        <f t="shared" ca="1" si="26"/>
        <v>192.50451280000007</v>
      </c>
      <c r="AZ118">
        <f t="shared" ca="1" si="27"/>
        <v>182.05640063201815</v>
      </c>
      <c r="BA118">
        <f t="shared" ca="1" si="28"/>
        <v>242.94359936798185</v>
      </c>
      <c r="BB118" cm="1">
        <f t="array" aca="1" ref="BB118" ca="1">_xlfn.LET(_xlpm.rozsah, $J$3:$J$10001,_xlpm.podminka, (_xlpm.rozsah&gt;E118)*(ISNUMBER(_xlpm.rozsah)),_xlpm.indexy, IF(_xlpm.podminka, ROW(_xlpm.rozsah)-MIN(ROW(_xlpm.rozsah))+1),_xlpm.prvni, MIN(_xlpm.indexy),_xlpm.finalni, IF(_xlpm.prvni=1, 2, _xlpm.prvni),INDEX(_xlpm.rozsah, _xlpm.finalni))</f>
        <v>2300</v>
      </c>
      <c r="BC118" cm="1">
        <f t="array" aca="1" ref="BC118" ca="1">INDEX($J$3:$J$10001,MATCH(BB118,$J$3:$J$10004,0)-1)</f>
        <v>2200</v>
      </c>
      <c r="BD118">
        <f t="shared" ca="1" si="29"/>
        <v>180</v>
      </c>
      <c r="BE118">
        <f t="shared" ca="1" si="30"/>
        <v>245</v>
      </c>
      <c r="BF118">
        <f t="shared" ca="1" si="31"/>
        <v>-65</v>
      </c>
      <c r="BG118">
        <f t="shared" ca="1" si="32"/>
        <v>182.05640063201815</v>
      </c>
    </row>
    <row r="119" spans="1:59" x14ac:dyDescent="0.25">
      <c r="A119" s="64">
        <v>116</v>
      </c>
      <c r="B119" s="64">
        <v>103</v>
      </c>
      <c r="C119" s="64">
        <v>38</v>
      </c>
      <c r="D119" s="18">
        <v>116</v>
      </c>
      <c r="E119" s="21">
        <f t="shared" ca="1" si="17"/>
        <v>2281.4821114630495</v>
      </c>
      <c r="F119" s="22">
        <f t="shared" ca="1" si="18"/>
        <v>72.973918468626778</v>
      </c>
      <c r="G119" s="28">
        <v>116</v>
      </c>
      <c r="H119" s="24">
        <f t="shared" ca="1" si="19"/>
        <v>2268.4472660000001</v>
      </c>
      <c r="I119" s="25">
        <f t="shared" ca="1" si="20"/>
        <v>76.193525297999969</v>
      </c>
      <c r="J119" s="155"/>
      <c r="K119" s="155"/>
      <c r="L119" s="129">
        <f t="shared" si="33"/>
        <v>0</v>
      </c>
      <c r="AR119">
        <f t="shared" ca="1" si="21"/>
        <v>200.50927709999991</v>
      </c>
      <c r="AS119">
        <f t="shared" ca="1" si="22"/>
        <v>224.49072290000009</v>
      </c>
      <c r="AT119" cm="1">
        <f t="array" aca="1" ref="AT119" ca="1">_xlfn.LET(_xlpm.rozsah, $J$3:$J$10001,_xlpm.podminka, (_xlpm.rozsah&gt;H119)*(ISNUMBER(_xlpm.rozsah)),_xlpm.indexy, IF(_xlpm.podminka, ROW(_xlpm.rozsah)-MIN(ROW(_xlpm.rozsah))+1),_xlpm.prvni, MIN(_xlpm.indexy),_xlpm.finalni, IF(_xlpm.prvni=1, 2, _xlpm.prvni),INDEX(_xlpm.rozsah, _xlpm.finalni))</f>
        <v>2300</v>
      </c>
      <c r="AU119" cm="1">
        <f t="array" aca="1" ref="AU119" ca="1">INDEX($J$3:$J$10001,MATCH(AT119,$J$3:$J$10004,0)-1)</f>
        <v>2200</v>
      </c>
      <c r="AV119">
        <f t="shared" ca="1" si="23"/>
        <v>180</v>
      </c>
      <c r="AW119">
        <f t="shared" ca="1" si="24"/>
        <v>245</v>
      </c>
      <c r="AX119">
        <f t="shared" ca="1" si="25"/>
        <v>-65</v>
      </c>
      <c r="AY119">
        <f t="shared" ca="1" si="26"/>
        <v>200.50927709999991</v>
      </c>
      <c r="AZ119">
        <f t="shared" ca="1" si="27"/>
        <v>192.03662754901785</v>
      </c>
      <c r="BA119">
        <f t="shared" ca="1" si="28"/>
        <v>232.96337245098215</v>
      </c>
      <c r="BB119" cm="1">
        <f t="array" aca="1" ref="BB119" ca="1">_xlfn.LET(_xlpm.rozsah, $J$3:$J$10001,_xlpm.podminka, (_xlpm.rozsah&gt;E119)*(ISNUMBER(_xlpm.rozsah)),_xlpm.indexy, IF(_xlpm.podminka, ROW(_xlpm.rozsah)-MIN(ROW(_xlpm.rozsah))+1),_xlpm.prvni, MIN(_xlpm.indexy),_xlpm.finalni, IF(_xlpm.prvni=1, 2, _xlpm.prvni),INDEX(_xlpm.rozsah, _xlpm.finalni))</f>
        <v>2300</v>
      </c>
      <c r="BC119" cm="1">
        <f t="array" aca="1" ref="BC119" ca="1">INDEX($J$3:$J$10001,MATCH(BB119,$J$3:$J$10004,0)-1)</f>
        <v>2200</v>
      </c>
      <c r="BD119">
        <f t="shared" ca="1" si="29"/>
        <v>180</v>
      </c>
      <c r="BE119">
        <f t="shared" ca="1" si="30"/>
        <v>245</v>
      </c>
      <c r="BF119">
        <f t="shared" ca="1" si="31"/>
        <v>-65</v>
      </c>
      <c r="BG119">
        <f t="shared" ca="1" si="32"/>
        <v>192.03662754901785</v>
      </c>
    </row>
    <row r="120" spans="1:59" x14ac:dyDescent="0.25">
      <c r="A120" s="64">
        <v>117</v>
      </c>
      <c r="B120" s="64">
        <v>103</v>
      </c>
      <c r="C120" s="64">
        <v>39</v>
      </c>
      <c r="D120" s="18">
        <v>117</v>
      </c>
      <c r="E120" s="21">
        <f t="shared" ca="1" si="17"/>
        <v>2281.4821114630495</v>
      </c>
      <c r="F120" s="22">
        <f t="shared" ca="1" si="18"/>
        <v>74.894284744116959</v>
      </c>
      <c r="G120" s="23">
        <v>117</v>
      </c>
      <c r="H120" s="24">
        <f t="shared" ca="1" si="19"/>
        <v>2268.4472660000001</v>
      </c>
      <c r="I120" s="25">
        <f t="shared" ca="1" si="20"/>
        <v>78.198618068999963</v>
      </c>
      <c r="J120" s="155"/>
      <c r="K120" s="155"/>
      <c r="L120" s="129">
        <f t="shared" si="33"/>
        <v>0</v>
      </c>
      <c r="AR120">
        <f t="shared" ca="1" si="21"/>
        <v>200.50927709999991</v>
      </c>
      <c r="AS120">
        <f t="shared" ca="1" si="22"/>
        <v>224.49072290000009</v>
      </c>
      <c r="AT120" cm="1">
        <f t="array" aca="1" ref="AT120" ca="1">_xlfn.LET(_xlpm.rozsah, $J$3:$J$10001,_xlpm.podminka, (_xlpm.rozsah&gt;H120)*(ISNUMBER(_xlpm.rozsah)),_xlpm.indexy, IF(_xlpm.podminka, ROW(_xlpm.rozsah)-MIN(ROW(_xlpm.rozsah))+1),_xlpm.prvni, MIN(_xlpm.indexy),_xlpm.finalni, IF(_xlpm.prvni=1, 2, _xlpm.prvni),INDEX(_xlpm.rozsah, _xlpm.finalni))</f>
        <v>2300</v>
      </c>
      <c r="AU120" cm="1">
        <f t="array" aca="1" ref="AU120" ca="1">INDEX($J$3:$J$10001,MATCH(AT120,$J$3:$J$10004,0)-1)</f>
        <v>2200</v>
      </c>
      <c r="AV120">
        <f t="shared" ca="1" si="23"/>
        <v>180</v>
      </c>
      <c r="AW120">
        <f t="shared" ca="1" si="24"/>
        <v>245</v>
      </c>
      <c r="AX120">
        <f t="shared" ca="1" si="25"/>
        <v>-65</v>
      </c>
      <c r="AY120">
        <f t="shared" ca="1" si="26"/>
        <v>200.50927709999991</v>
      </c>
      <c r="AZ120">
        <f t="shared" ca="1" si="27"/>
        <v>192.03662754901785</v>
      </c>
      <c r="BA120">
        <f t="shared" ca="1" si="28"/>
        <v>232.96337245098215</v>
      </c>
      <c r="BB120" cm="1">
        <f t="array" aca="1" ref="BB120" ca="1">_xlfn.LET(_xlpm.rozsah, $J$3:$J$10001,_xlpm.podminka, (_xlpm.rozsah&gt;E120)*(ISNUMBER(_xlpm.rozsah)),_xlpm.indexy, IF(_xlpm.podminka, ROW(_xlpm.rozsah)-MIN(ROW(_xlpm.rozsah))+1),_xlpm.prvni, MIN(_xlpm.indexy),_xlpm.finalni, IF(_xlpm.prvni=1, 2, _xlpm.prvni),INDEX(_xlpm.rozsah, _xlpm.finalni))</f>
        <v>2300</v>
      </c>
      <c r="BC120" cm="1">
        <f t="array" aca="1" ref="BC120" ca="1">INDEX($J$3:$J$10001,MATCH(BB120,$J$3:$J$10004,0)-1)</f>
        <v>2200</v>
      </c>
      <c r="BD120">
        <f t="shared" ca="1" si="29"/>
        <v>180</v>
      </c>
      <c r="BE120">
        <f t="shared" ca="1" si="30"/>
        <v>245</v>
      </c>
      <c r="BF120">
        <f t="shared" ca="1" si="31"/>
        <v>-65</v>
      </c>
      <c r="BG120">
        <f t="shared" ca="1" si="32"/>
        <v>192.03662754901785</v>
      </c>
    </row>
    <row r="121" spans="1:59" x14ac:dyDescent="0.25">
      <c r="A121" s="64">
        <v>118</v>
      </c>
      <c r="B121" s="64">
        <v>103</v>
      </c>
      <c r="C121" s="64">
        <v>34</v>
      </c>
      <c r="D121" s="18">
        <v>118</v>
      </c>
      <c r="E121" s="21">
        <f t="shared" ca="1" si="17"/>
        <v>2281.4821114630495</v>
      </c>
      <c r="F121" s="22">
        <f t="shared" ca="1" si="18"/>
        <v>65.292453366666066</v>
      </c>
      <c r="G121" s="28">
        <v>118</v>
      </c>
      <c r="H121" s="24">
        <f t="shared" ca="1" si="19"/>
        <v>2268.4472660000001</v>
      </c>
      <c r="I121" s="25">
        <f t="shared" ca="1" si="20"/>
        <v>68.173154213999965</v>
      </c>
      <c r="J121" s="155"/>
      <c r="K121" s="155"/>
      <c r="L121" s="129">
        <f t="shared" si="33"/>
        <v>0</v>
      </c>
      <c r="AR121">
        <f t="shared" ca="1" si="21"/>
        <v>200.50927709999991</v>
      </c>
      <c r="AS121">
        <f t="shared" ca="1" si="22"/>
        <v>224.49072290000009</v>
      </c>
      <c r="AT121" cm="1">
        <f t="array" aca="1" ref="AT121" ca="1">_xlfn.LET(_xlpm.rozsah, $J$3:$J$10001,_xlpm.podminka, (_xlpm.rozsah&gt;H121)*(ISNUMBER(_xlpm.rozsah)),_xlpm.indexy, IF(_xlpm.podminka, ROW(_xlpm.rozsah)-MIN(ROW(_xlpm.rozsah))+1),_xlpm.prvni, MIN(_xlpm.indexy),_xlpm.finalni, IF(_xlpm.prvni=1, 2, _xlpm.prvni),INDEX(_xlpm.rozsah, _xlpm.finalni))</f>
        <v>2300</v>
      </c>
      <c r="AU121" cm="1">
        <f t="array" aca="1" ref="AU121" ca="1">INDEX($J$3:$J$10001,MATCH(AT121,$J$3:$J$10004,0)-1)</f>
        <v>2200</v>
      </c>
      <c r="AV121">
        <f t="shared" ca="1" si="23"/>
        <v>180</v>
      </c>
      <c r="AW121">
        <f t="shared" ca="1" si="24"/>
        <v>245</v>
      </c>
      <c r="AX121">
        <f t="shared" ca="1" si="25"/>
        <v>-65</v>
      </c>
      <c r="AY121">
        <f t="shared" ca="1" si="26"/>
        <v>200.50927709999991</v>
      </c>
      <c r="AZ121">
        <f t="shared" ca="1" si="27"/>
        <v>192.03662754901785</v>
      </c>
      <c r="BA121">
        <f t="shared" ca="1" si="28"/>
        <v>232.96337245098215</v>
      </c>
      <c r="BB121" cm="1">
        <f t="array" aca="1" ref="BB121" ca="1">_xlfn.LET(_xlpm.rozsah, $J$3:$J$10001,_xlpm.podminka, (_xlpm.rozsah&gt;E121)*(ISNUMBER(_xlpm.rozsah)),_xlpm.indexy, IF(_xlpm.podminka, ROW(_xlpm.rozsah)-MIN(ROW(_xlpm.rozsah))+1),_xlpm.prvni, MIN(_xlpm.indexy),_xlpm.finalni, IF(_xlpm.prvni=1, 2, _xlpm.prvni),INDEX(_xlpm.rozsah, _xlpm.finalni))</f>
        <v>2300</v>
      </c>
      <c r="BC121" cm="1">
        <f t="array" aca="1" ref="BC121" ca="1">INDEX($J$3:$J$10001,MATCH(BB121,$J$3:$J$10004,0)-1)</f>
        <v>2200</v>
      </c>
      <c r="BD121">
        <f t="shared" ca="1" si="29"/>
        <v>180</v>
      </c>
      <c r="BE121">
        <f t="shared" ca="1" si="30"/>
        <v>245</v>
      </c>
      <c r="BF121">
        <f t="shared" ca="1" si="31"/>
        <v>-65</v>
      </c>
      <c r="BG121">
        <f t="shared" ca="1" si="32"/>
        <v>192.03662754901785</v>
      </c>
    </row>
    <row r="122" spans="1:59" x14ac:dyDescent="0.25">
      <c r="A122" s="64">
        <v>119</v>
      </c>
      <c r="B122" s="64">
        <v>102</v>
      </c>
      <c r="C122" s="64">
        <v>44</v>
      </c>
      <c r="D122" s="18">
        <v>119</v>
      </c>
      <c r="E122" s="21">
        <f t="shared" ca="1" si="17"/>
        <v>2266.1279162061264</v>
      </c>
      <c r="F122" s="22">
        <f t="shared" ca="1" si="18"/>
        <v>88.887415965047836</v>
      </c>
      <c r="G122" s="23">
        <v>119</v>
      </c>
      <c r="H122" s="24">
        <f t="shared" ca="1" si="19"/>
        <v>2256.1322439999999</v>
      </c>
      <c r="I122" s="25">
        <f t="shared" ca="1" si="20"/>
        <v>91.746178216000033</v>
      </c>
      <c r="J122" s="155"/>
      <c r="K122" s="155"/>
      <c r="L122" s="129">
        <f t="shared" si="33"/>
        <v>0</v>
      </c>
      <c r="AR122">
        <f t="shared" ca="1" si="21"/>
        <v>208.51404140000005</v>
      </c>
      <c r="AS122">
        <f t="shared" ca="1" si="22"/>
        <v>216.48595859999995</v>
      </c>
      <c r="AT122" cm="1">
        <f t="array" aca="1" ref="AT122" ca="1">_xlfn.LET(_xlpm.rozsah, $J$3:$J$10001,_xlpm.podminka, (_xlpm.rozsah&gt;H122)*(ISNUMBER(_xlpm.rozsah)),_xlpm.indexy, IF(_xlpm.podminka, ROW(_xlpm.rozsah)-MIN(ROW(_xlpm.rozsah))+1),_xlpm.prvni, MIN(_xlpm.indexy),_xlpm.finalni, IF(_xlpm.prvni=1, 2, _xlpm.prvni),INDEX(_xlpm.rozsah, _xlpm.finalni))</f>
        <v>2300</v>
      </c>
      <c r="AU122" cm="1">
        <f t="array" aca="1" ref="AU122" ca="1">INDEX($J$3:$J$10001,MATCH(AT122,$J$3:$J$10004,0)-1)</f>
        <v>2200</v>
      </c>
      <c r="AV122">
        <f t="shared" ca="1" si="23"/>
        <v>180</v>
      </c>
      <c r="AW122">
        <f t="shared" ca="1" si="24"/>
        <v>245</v>
      </c>
      <c r="AX122">
        <f t="shared" ca="1" si="25"/>
        <v>-65</v>
      </c>
      <c r="AY122">
        <f t="shared" ca="1" si="26"/>
        <v>208.51404140000005</v>
      </c>
      <c r="AZ122">
        <f t="shared" ca="1" si="27"/>
        <v>202.01685446601783</v>
      </c>
      <c r="BA122">
        <f t="shared" ca="1" si="28"/>
        <v>222.98314553398217</v>
      </c>
      <c r="BB122" cm="1">
        <f t="array" aca="1" ref="BB122" ca="1">_xlfn.LET(_xlpm.rozsah, $J$3:$J$10001,_xlpm.podminka, (_xlpm.rozsah&gt;E122)*(ISNUMBER(_xlpm.rozsah)),_xlpm.indexy, IF(_xlpm.podminka, ROW(_xlpm.rozsah)-MIN(ROW(_xlpm.rozsah))+1),_xlpm.prvni, MIN(_xlpm.indexy),_xlpm.finalni, IF(_xlpm.prvni=1, 2, _xlpm.prvni),INDEX(_xlpm.rozsah, _xlpm.finalni))</f>
        <v>2300</v>
      </c>
      <c r="BC122" cm="1">
        <f t="array" aca="1" ref="BC122" ca="1">INDEX($J$3:$J$10001,MATCH(BB122,$J$3:$J$10004,0)-1)</f>
        <v>2200</v>
      </c>
      <c r="BD122">
        <f t="shared" ca="1" si="29"/>
        <v>180</v>
      </c>
      <c r="BE122">
        <f t="shared" ca="1" si="30"/>
        <v>245</v>
      </c>
      <c r="BF122">
        <f t="shared" ca="1" si="31"/>
        <v>-65</v>
      </c>
      <c r="BG122">
        <f t="shared" ca="1" si="32"/>
        <v>202.01685446601783</v>
      </c>
    </row>
    <row r="123" spans="1:59" x14ac:dyDescent="0.25">
      <c r="A123" s="64">
        <v>120</v>
      </c>
      <c r="B123" s="64">
        <v>103</v>
      </c>
      <c r="C123" s="64">
        <v>38</v>
      </c>
      <c r="D123" s="18">
        <v>120</v>
      </c>
      <c r="E123" s="21">
        <f t="shared" ca="1" si="17"/>
        <v>2281.4821114630495</v>
      </c>
      <c r="F123" s="22">
        <f t="shared" ca="1" si="18"/>
        <v>72.973918468626778</v>
      </c>
      <c r="G123" s="28">
        <v>120</v>
      </c>
      <c r="H123" s="24">
        <f t="shared" ca="1" si="19"/>
        <v>2268.4472660000001</v>
      </c>
      <c r="I123" s="25">
        <f t="shared" ca="1" si="20"/>
        <v>76.193525297999969</v>
      </c>
      <c r="J123" s="155"/>
      <c r="K123" s="155"/>
      <c r="L123" s="129">
        <f t="shared" si="33"/>
        <v>0</v>
      </c>
      <c r="AR123">
        <f t="shared" ca="1" si="21"/>
        <v>200.50927709999991</v>
      </c>
      <c r="AS123">
        <f t="shared" ca="1" si="22"/>
        <v>224.49072290000009</v>
      </c>
      <c r="AT123" cm="1">
        <f t="array" aca="1" ref="AT123" ca="1">_xlfn.LET(_xlpm.rozsah, $J$3:$J$10001,_xlpm.podminka, (_xlpm.rozsah&gt;H123)*(ISNUMBER(_xlpm.rozsah)),_xlpm.indexy, IF(_xlpm.podminka, ROW(_xlpm.rozsah)-MIN(ROW(_xlpm.rozsah))+1),_xlpm.prvni, MIN(_xlpm.indexy),_xlpm.finalni, IF(_xlpm.prvni=1, 2, _xlpm.prvni),INDEX(_xlpm.rozsah, _xlpm.finalni))</f>
        <v>2300</v>
      </c>
      <c r="AU123" cm="1">
        <f t="array" aca="1" ref="AU123" ca="1">INDEX($J$3:$J$10001,MATCH(AT123,$J$3:$J$10004,0)-1)</f>
        <v>2200</v>
      </c>
      <c r="AV123">
        <f t="shared" ca="1" si="23"/>
        <v>180</v>
      </c>
      <c r="AW123">
        <f t="shared" ca="1" si="24"/>
        <v>245</v>
      </c>
      <c r="AX123">
        <f t="shared" ca="1" si="25"/>
        <v>-65</v>
      </c>
      <c r="AY123">
        <f t="shared" ca="1" si="26"/>
        <v>200.50927709999991</v>
      </c>
      <c r="AZ123">
        <f t="shared" ca="1" si="27"/>
        <v>192.03662754901785</v>
      </c>
      <c r="BA123">
        <f t="shared" ca="1" si="28"/>
        <v>232.96337245098215</v>
      </c>
      <c r="BB123" cm="1">
        <f t="array" aca="1" ref="BB123" ca="1">_xlfn.LET(_xlpm.rozsah, $J$3:$J$10001,_xlpm.podminka, (_xlpm.rozsah&gt;E123)*(ISNUMBER(_xlpm.rozsah)),_xlpm.indexy, IF(_xlpm.podminka, ROW(_xlpm.rozsah)-MIN(ROW(_xlpm.rozsah))+1),_xlpm.prvni, MIN(_xlpm.indexy),_xlpm.finalni, IF(_xlpm.prvni=1, 2, _xlpm.prvni),INDEX(_xlpm.rozsah, _xlpm.finalni))</f>
        <v>2300</v>
      </c>
      <c r="BC123" cm="1">
        <f t="array" aca="1" ref="BC123" ca="1">INDEX($J$3:$J$10001,MATCH(BB123,$J$3:$J$10004,0)-1)</f>
        <v>2200</v>
      </c>
      <c r="BD123">
        <f t="shared" ca="1" si="29"/>
        <v>180</v>
      </c>
      <c r="BE123">
        <f t="shared" ca="1" si="30"/>
        <v>245</v>
      </c>
      <c r="BF123">
        <f t="shared" ca="1" si="31"/>
        <v>-65</v>
      </c>
      <c r="BG123">
        <f t="shared" ca="1" si="32"/>
        <v>192.03662754901785</v>
      </c>
    </row>
    <row r="124" spans="1:59" x14ac:dyDescent="0.25">
      <c r="A124" s="64">
        <v>121</v>
      </c>
      <c r="B124" s="64">
        <v>102</v>
      </c>
      <c r="C124" s="64">
        <v>43</v>
      </c>
      <c r="D124" s="18">
        <v>121</v>
      </c>
      <c r="E124" s="21">
        <f t="shared" ca="1" si="17"/>
        <v>2266.1279162061264</v>
      </c>
      <c r="F124" s="22">
        <f t="shared" ca="1" si="18"/>
        <v>86.86724742038767</v>
      </c>
      <c r="G124" s="23">
        <v>121</v>
      </c>
      <c r="H124" s="24">
        <f t="shared" ca="1" si="19"/>
        <v>2256.1322439999999</v>
      </c>
      <c r="I124" s="25">
        <f t="shared" ca="1" si="20"/>
        <v>89.661037802000024</v>
      </c>
      <c r="J124" s="155"/>
      <c r="K124" s="155"/>
      <c r="L124" s="129">
        <f t="shared" si="33"/>
        <v>0</v>
      </c>
      <c r="AR124">
        <f t="shared" ca="1" si="21"/>
        <v>208.51404140000005</v>
      </c>
      <c r="AS124">
        <f t="shared" ca="1" si="22"/>
        <v>216.48595859999995</v>
      </c>
      <c r="AT124" cm="1">
        <f t="array" aca="1" ref="AT124" ca="1">_xlfn.LET(_xlpm.rozsah, $J$3:$J$10001,_xlpm.podminka, (_xlpm.rozsah&gt;H124)*(ISNUMBER(_xlpm.rozsah)),_xlpm.indexy, IF(_xlpm.podminka, ROW(_xlpm.rozsah)-MIN(ROW(_xlpm.rozsah))+1),_xlpm.prvni, MIN(_xlpm.indexy),_xlpm.finalni, IF(_xlpm.prvni=1, 2, _xlpm.prvni),INDEX(_xlpm.rozsah, _xlpm.finalni))</f>
        <v>2300</v>
      </c>
      <c r="AU124" cm="1">
        <f t="array" aca="1" ref="AU124" ca="1">INDEX($J$3:$J$10001,MATCH(AT124,$J$3:$J$10004,0)-1)</f>
        <v>2200</v>
      </c>
      <c r="AV124">
        <f t="shared" ca="1" si="23"/>
        <v>180</v>
      </c>
      <c r="AW124">
        <f t="shared" ca="1" si="24"/>
        <v>245</v>
      </c>
      <c r="AX124">
        <f t="shared" ca="1" si="25"/>
        <v>-65</v>
      </c>
      <c r="AY124">
        <f t="shared" ca="1" si="26"/>
        <v>208.51404140000005</v>
      </c>
      <c r="AZ124">
        <f t="shared" ca="1" si="27"/>
        <v>202.01685446601783</v>
      </c>
      <c r="BA124">
        <f t="shared" ca="1" si="28"/>
        <v>222.98314553398217</v>
      </c>
      <c r="BB124" cm="1">
        <f t="array" aca="1" ref="BB124" ca="1">_xlfn.LET(_xlpm.rozsah, $J$3:$J$10001,_xlpm.podminka, (_xlpm.rozsah&gt;E124)*(ISNUMBER(_xlpm.rozsah)),_xlpm.indexy, IF(_xlpm.podminka, ROW(_xlpm.rozsah)-MIN(ROW(_xlpm.rozsah))+1),_xlpm.prvni, MIN(_xlpm.indexy),_xlpm.finalni, IF(_xlpm.prvni=1, 2, _xlpm.prvni),INDEX(_xlpm.rozsah, _xlpm.finalni))</f>
        <v>2300</v>
      </c>
      <c r="BC124" cm="1">
        <f t="array" aca="1" ref="BC124" ca="1">INDEX($J$3:$J$10001,MATCH(BB124,$J$3:$J$10004,0)-1)</f>
        <v>2200</v>
      </c>
      <c r="BD124">
        <f t="shared" ca="1" si="29"/>
        <v>180</v>
      </c>
      <c r="BE124">
        <f t="shared" ca="1" si="30"/>
        <v>245</v>
      </c>
      <c r="BF124">
        <f t="shared" ca="1" si="31"/>
        <v>-65</v>
      </c>
      <c r="BG124">
        <f t="shared" ca="1" si="32"/>
        <v>202.01685446601783</v>
      </c>
    </row>
    <row r="125" spans="1:59" x14ac:dyDescent="0.25">
      <c r="A125" s="64">
        <v>122</v>
      </c>
      <c r="B125" s="64">
        <v>103</v>
      </c>
      <c r="C125" s="64">
        <v>34</v>
      </c>
      <c r="D125" s="18">
        <v>122</v>
      </c>
      <c r="E125" s="21">
        <f t="shared" ca="1" si="17"/>
        <v>2281.4821114630495</v>
      </c>
      <c r="F125" s="22">
        <f t="shared" ca="1" si="18"/>
        <v>65.292453366666066</v>
      </c>
      <c r="G125" s="28">
        <v>122</v>
      </c>
      <c r="H125" s="24">
        <f t="shared" ca="1" si="19"/>
        <v>2268.4472660000001</v>
      </c>
      <c r="I125" s="25">
        <f t="shared" ca="1" si="20"/>
        <v>68.173154213999965</v>
      </c>
      <c r="J125" s="155"/>
      <c r="K125" s="155"/>
      <c r="L125" s="129">
        <f t="shared" si="33"/>
        <v>0</v>
      </c>
      <c r="AR125">
        <f t="shared" ca="1" si="21"/>
        <v>200.50927709999991</v>
      </c>
      <c r="AS125">
        <f t="shared" ca="1" si="22"/>
        <v>224.49072290000009</v>
      </c>
      <c r="AT125" cm="1">
        <f t="array" aca="1" ref="AT125" ca="1">_xlfn.LET(_xlpm.rozsah, $J$3:$J$10001,_xlpm.podminka, (_xlpm.rozsah&gt;H125)*(ISNUMBER(_xlpm.rozsah)),_xlpm.indexy, IF(_xlpm.podminka, ROW(_xlpm.rozsah)-MIN(ROW(_xlpm.rozsah))+1),_xlpm.prvni, MIN(_xlpm.indexy),_xlpm.finalni, IF(_xlpm.prvni=1, 2, _xlpm.prvni),INDEX(_xlpm.rozsah, _xlpm.finalni))</f>
        <v>2300</v>
      </c>
      <c r="AU125" cm="1">
        <f t="array" aca="1" ref="AU125" ca="1">INDEX($J$3:$J$10001,MATCH(AT125,$J$3:$J$10004,0)-1)</f>
        <v>2200</v>
      </c>
      <c r="AV125">
        <f t="shared" ca="1" si="23"/>
        <v>180</v>
      </c>
      <c r="AW125">
        <f t="shared" ca="1" si="24"/>
        <v>245</v>
      </c>
      <c r="AX125">
        <f t="shared" ca="1" si="25"/>
        <v>-65</v>
      </c>
      <c r="AY125">
        <f t="shared" ca="1" si="26"/>
        <v>200.50927709999991</v>
      </c>
      <c r="AZ125">
        <f t="shared" ca="1" si="27"/>
        <v>192.03662754901785</v>
      </c>
      <c r="BA125">
        <f t="shared" ca="1" si="28"/>
        <v>232.96337245098215</v>
      </c>
      <c r="BB125" cm="1">
        <f t="array" aca="1" ref="BB125" ca="1">_xlfn.LET(_xlpm.rozsah, $J$3:$J$10001,_xlpm.podminka, (_xlpm.rozsah&gt;E125)*(ISNUMBER(_xlpm.rozsah)),_xlpm.indexy, IF(_xlpm.podminka, ROW(_xlpm.rozsah)-MIN(ROW(_xlpm.rozsah))+1),_xlpm.prvni, MIN(_xlpm.indexy),_xlpm.finalni, IF(_xlpm.prvni=1, 2, _xlpm.prvni),INDEX(_xlpm.rozsah, _xlpm.finalni))</f>
        <v>2300</v>
      </c>
      <c r="BC125" cm="1">
        <f t="array" aca="1" ref="BC125" ca="1">INDEX($J$3:$J$10001,MATCH(BB125,$J$3:$J$10004,0)-1)</f>
        <v>2200</v>
      </c>
      <c r="BD125">
        <f t="shared" ca="1" si="29"/>
        <v>180</v>
      </c>
      <c r="BE125">
        <f t="shared" ca="1" si="30"/>
        <v>245</v>
      </c>
      <c r="BF125">
        <f t="shared" ca="1" si="31"/>
        <v>-65</v>
      </c>
      <c r="BG125">
        <f t="shared" ca="1" si="32"/>
        <v>192.03662754901785</v>
      </c>
    </row>
    <row r="126" spans="1:59" x14ac:dyDescent="0.25">
      <c r="A126" s="64">
        <v>123</v>
      </c>
      <c r="B126" s="64">
        <v>102</v>
      </c>
      <c r="C126" s="64">
        <v>41</v>
      </c>
      <c r="D126" s="18">
        <v>123</v>
      </c>
      <c r="E126" s="21">
        <f t="shared" ca="1" si="17"/>
        <v>2266.1279162061264</v>
      </c>
      <c r="F126" s="22">
        <f t="shared" ca="1" si="18"/>
        <v>82.826910331067324</v>
      </c>
      <c r="G126" s="23">
        <v>123</v>
      </c>
      <c r="H126" s="24">
        <f t="shared" ca="1" si="19"/>
        <v>2256.1322439999999</v>
      </c>
      <c r="I126" s="25">
        <f t="shared" ca="1" si="20"/>
        <v>85.490756974000021</v>
      </c>
      <c r="J126" s="155"/>
      <c r="K126" s="155"/>
      <c r="L126" s="129">
        <f t="shared" si="33"/>
        <v>0</v>
      </c>
      <c r="AR126">
        <f t="shared" ca="1" si="21"/>
        <v>208.51404140000005</v>
      </c>
      <c r="AS126">
        <f t="shared" ca="1" si="22"/>
        <v>216.48595859999995</v>
      </c>
      <c r="AT126" cm="1">
        <f t="array" aca="1" ref="AT126" ca="1">_xlfn.LET(_xlpm.rozsah, $J$3:$J$10001,_xlpm.podminka, (_xlpm.rozsah&gt;H126)*(ISNUMBER(_xlpm.rozsah)),_xlpm.indexy, IF(_xlpm.podminka, ROW(_xlpm.rozsah)-MIN(ROW(_xlpm.rozsah))+1),_xlpm.prvni, MIN(_xlpm.indexy),_xlpm.finalni, IF(_xlpm.prvni=1, 2, _xlpm.prvni),INDEX(_xlpm.rozsah, _xlpm.finalni))</f>
        <v>2300</v>
      </c>
      <c r="AU126" cm="1">
        <f t="array" aca="1" ref="AU126" ca="1">INDEX($J$3:$J$10001,MATCH(AT126,$J$3:$J$10004,0)-1)</f>
        <v>2200</v>
      </c>
      <c r="AV126">
        <f t="shared" ca="1" si="23"/>
        <v>180</v>
      </c>
      <c r="AW126">
        <f t="shared" ca="1" si="24"/>
        <v>245</v>
      </c>
      <c r="AX126">
        <f t="shared" ca="1" si="25"/>
        <v>-65</v>
      </c>
      <c r="AY126">
        <f t="shared" ca="1" si="26"/>
        <v>208.51404140000005</v>
      </c>
      <c r="AZ126">
        <f t="shared" ca="1" si="27"/>
        <v>202.01685446601783</v>
      </c>
      <c r="BA126">
        <f t="shared" ca="1" si="28"/>
        <v>222.98314553398217</v>
      </c>
      <c r="BB126" cm="1">
        <f t="array" aca="1" ref="BB126" ca="1">_xlfn.LET(_xlpm.rozsah, $J$3:$J$10001,_xlpm.podminka, (_xlpm.rozsah&gt;E126)*(ISNUMBER(_xlpm.rozsah)),_xlpm.indexy, IF(_xlpm.podminka, ROW(_xlpm.rozsah)-MIN(ROW(_xlpm.rozsah))+1),_xlpm.prvni, MIN(_xlpm.indexy),_xlpm.finalni, IF(_xlpm.prvni=1, 2, _xlpm.prvni),INDEX(_xlpm.rozsah, _xlpm.finalni))</f>
        <v>2300</v>
      </c>
      <c r="BC126" cm="1">
        <f t="array" aca="1" ref="BC126" ca="1">INDEX($J$3:$J$10001,MATCH(BB126,$J$3:$J$10004,0)-1)</f>
        <v>2200</v>
      </c>
      <c r="BD126">
        <f t="shared" ca="1" si="29"/>
        <v>180</v>
      </c>
      <c r="BE126">
        <f t="shared" ca="1" si="30"/>
        <v>245</v>
      </c>
      <c r="BF126">
        <f t="shared" ca="1" si="31"/>
        <v>-65</v>
      </c>
      <c r="BG126">
        <f t="shared" ca="1" si="32"/>
        <v>202.01685446601783</v>
      </c>
    </row>
    <row r="127" spans="1:59" x14ac:dyDescent="0.25">
      <c r="A127" s="64">
        <v>124</v>
      </c>
      <c r="B127" s="64">
        <v>103</v>
      </c>
      <c r="C127" s="64">
        <v>44</v>
      </c>
      <c r="D127" s="18">
        <v>124</v>
      </c>
      <c r="E127" s="21">
        <f t="shared" ca="1" si="17"/>
        <v>2281.4821114630495</v>
      </c>
      <c r="F127" s="22">
        <f t="shared" ca="1" si="18"/>
        <v>84.496116121567852</v>
      </c>
      <c r="G127" s="28">
        <v>124</v>
      </c>
      <c r="H127" s="24">
        <f t="shared" ca="1" si="19"/>
        <v>2268.4472660000001</v>
      </c>
      <c r="I127" s="25">
        <f t="shared" ca="1" si="20"/>
        <v>88.224081923999961</v>
      </c>
      <c r="J127" s="155"/>
      <c r="K127" s="155"/>
      <c r="L127" s="129">
        <f t="shared" si="33"/>
        <v>0</v>
      </c>
      <c r="AR127">
        <f t="shared" ca="1" si="21"/>
        <v>200.50927709999991</v>
      </c>
      <c r="AS127">
        <f t="shared" ca="1" si="22"/>
        <v>224.49072290000009</v>
      </c>
      <c r="AT127" cm="1">
        <f t="array" aca="1" ref="AT127" ca="1">_xlfn.LET(_xlpm.rozsah, $J$3:$J$10001,_xlpm.podminka, (_xlpm.rozsah&gt;H127)*(ISNUMBER(_xlpm.rozsah)),_xlpm.indexy, IF(_xlpm.podminka, ROW(_xlpm.rozsah)-MIN(ROW(_xlpm.rozsah))+1),_xlpm.prvni, MIN(_xlpm.indexy),_xlpm.finalni, IF(_xlpm.prvni=1, 2, _xlpm.prvni),INDEX(_xlpm.rozsah, _xlpm.finalni))</f>
        <v>2300</v>
      </c>
      <c r="AU127" cm="1">
        <f t="array" aca="1" ref="AU127" ca="1">INDEX($J$3:$J$10001,MATCH(AT127,$J$3:$J$10004,0)-1)</f>
        <v>2200</v>
      </c>
      <c r="AV127">
        <f t="shared" ca="1" si="23"/>
        <v>180</v>
      </c>
      <c r="AW127">
        <f t="shared" ca="1" si="24"/>
        <v>245</v>
      </c>
      <c r="AX127">
        <f t="shared" ca="1" si="25"/>
        <v>-65</v>
      </c>
      <c r="AY127">
        <f t="shared" ca="1" si="26"/>
        <v>200.50927709999991</v>
      </c>
      <c r="AZ127">
        <f t="shared" ca="1" si="27"/>
        <v>192.03662754901785</v>
      </c>
      <c r="BA127">
        <f t="shared" ca="1" si="28"/>
        <v>232.96337245098215</v>
      </c>
      <c r="BB127" cm="1">
        <f t="array" aca="1" ref="BB127" ca="1">_xlfn.LET(_xlpm.rozsah, $J$3:$J$10001,_xlpm.podminka, (_xlpm.rozsah&gt;E127)*(ISNUMBER(_xlpm.rozsah)),_xlpm.indexy, IF(_xlpm.podminka, ROW(_xlpm.rozsah)-MIN(ROW(_xlpm.rozsah))+1),_xlpm.prvni, MIN(_xlpm.indexy),_xlpm.finalni, IF(_xlpm.prvni=1, 2, _xlpm.prvni),INDEX(_xlpm.rozsah, _xlpm.finalni))</f>
        <v>2300</v>
      </c>
      <c r="BC127" cm="1">
        <f t="array" aca="1" ref="BC127" ca="1">INDEX($J$3:$J$10001,MATCH(BB127,$J$3:$J$10004,0)-1)</f>
        <v>2200</v>
      </c>
      <c r="BD127">
        <f t="shared" ca="1" si="29"/>
        <v>180</v>
      </c>
      <c r="BE127">
        <f t="shared" ca="1" si="30"/>
        <v>245</v>
      </c>
      <c r="BF127">
        <f t="shared" ca="1" si="31"/>
        <v>-65</v>
      </c>
      <c r="BG127">
        <f t="shared" ca="1" si="32"/>
        <v>192.03662754901785</v>
      </c>
    </row>
    <row r="128" spans="1:59" x14ac:dyDescent="0.25">
      <c r="A128" s="64">
        <v>125</v>
      </c>
      <c r="B128" s="64">
        <v>103</v>
      </c>
      <c r="C128" s="64">
        <v>37</v>
      </c>
      <c r="D128" s="18">
        <v>125</v>
      </c>
      <c r="E128" s="21">
        <f t="shared" ca="1" si="17"/>
        <v>2281.4821114630495</v>
      </c>
      <c r="F128" s="22">
        <f t="shared" ca="1" si="18"/>
        <v>71.053552193136596</v>
      </c>
      <c r="G128" s="23">
        <v>125</v>
      </c>
      <c r="H128" s="24">
        <f t="shared" ca="1" si="19"/>
        <v>2268.4472660000001</v>
      </c>
      <c r="I128" s="25">
        <f t="shared" ca="1" si="20"/>
        <v>74.188432526999975</v>
      </c>
      <c r="J128" s="155"/>
      <c r="K128" s="155"/>
      <c r="L128" s="129">
        <f t="shared" si="33"/>
        <v>0</v>
      </c>
      <c r="AR128">
        <f t="shared" ca="1" si="21"/>
        <v>200.50927709999991</v>
      </c>
      <c r="AS128">
        <f t="shared" ca="1" si="22"/>
        <v>224.49072290000009</v>
      </c>
      <c r="AT128" cm="1">
        <f t="array" aca="1" ref="AT128" ca="1">_xlfn.LET(_xlpm.rozsah, $J$3:$J$10001,_xlpm.podminka, (_xlpm.rozsah&gt;H128)*(ISNUMBER(_xlpm.rozsah)),_xlpm.indexy, IF(_xlpm.podminka, ROW(_xlpm.rozsah)-MIN(ROW(_xlpm.rozsah))+1),_xlpm.prvni, MIN(_xlpm.indexy),_xlpm.finalni, IF(_xlpm.prvni=1, 2, _xlpm.prvni),INDEX(_xlpm.rozsah, _xlpm.finalni))</f>
        <v>2300</v>
      </c>
      <c r="AU128" cm="1">
        <f t="array" aca="1" ref="AU128" ca="1">INDEX($J$3:$J$10001,MATCH(AT128,$J$3:$J$10004,0)-1)</f>
        <v>2200</v>
      </c>
      <c r="AV128">
        <f t="shared" ca="1" si="23"/>
        <v>180</v>
      </c>
      <c r="AW128">
        <f t="shared" ca="1" si="24"/>
        <v>245</v>
      </c>
      <c r="AX128">
        <f t="shared" ca="1" si="25"/>
        <v>-65</v>
      </c>
      <c r="AY128">
        <f t="shared" ca="1" si="26"/>
        <v>200.50927709999991</v>
      </c>
      <c r="AZ128">
        <f t="shared" ca="1" si="27"/>
        <v>192.03662754901785</v>
      </c>
      <c r="BA128">
        <f t="shared" ca="1" si="28"/>
        <v>232.96337245098215</v>
      </c>
      <c r="BB128" cm="1">
        <f t="array" aca="1" ref="BB128" ca="1">_xlfn.LET(_xlpm.rozsah, $J$3:$J$10001,_xlpm.podminka, (_xlpm.rozsah&gt;E128)*(ISNUMBER(_xlpm.rozsah)),_xlpm.indexy, IF(_xlpm.podminka, ROW(_xlpm.rozsah)-MIN(ROW(_xlpm.rozsah))+1),_xlpm.prvni, MIN(_xlpm.indexy),_xlpm.finalni, IF(_xlpm.prvni=1, 2, _xlpm.prvni),INDEX(_xlpm.rozsah, _xlpm.finalni))</f>
        <v>2300</v>
      </c>
      <c r="BC128" cm="1">
        <f t="array" aca="1" ref="BC128" ca="1">INDEX($J$3:$J$10001,MATCH(BB128,$J$3:$J$10004,0)-1)</f>
        <v>2200</v>
      </c>
      <c r="BD128">
        <f t="shared" ca="1" si="29"/>
        <v>180</v>
      </c>
      <c r="BE128">
        <f t="shared" ca="1" si="30"/>
        <v>245</v>
      </c>
      <c r="BF128">
        <f t="shared" ca="1" si="31"/>
        <v>-65</v>
      </c>
      <c r="BG128">
        <f t="shared" ca="1" si="32"/>
        <v>192.03662754901785</v>
      </c>
    </row>
    <row r="129" spans="1:59" x14ac:dyDescent="0.25">
      <c r="A129" s="64">
        <v>126</v>
      </c>
      <c r="B129" s="64">
        <v>103</v>
      </c>
      <c r="C129" s="64">
        <v>27</v>
      </c>
      <c r="D129" s="18">
        <v>126</v>
      </c>
      <c r="E129" s="21">
        <f t="shared" ca="1" si="17"/>
        <v>2281.4821114630495</v>
      </c>
      <c r="F129" s="22">
        <f t="shared" ca="1" si="18"/>
        <v>51.849889438234825</v>
      </c>
      <c r="G129" s="28">
        <v>126</v>
      </c>
      <c r="H129" s="24">
        <f t="shared" ca="1" si="19"/>
        <v>2268.4472660000001</v>
      </c>
      <c r="I129" s="25">
        <f t="shared" ca="1" si="20"/>
        <v>54.137504816999972</v>
      </c>
      <c r="J129" s="155"/>
      <c r="K129" s="155"/>
      <c r="L129" s="129">
        <f t="shared" si="33"/>
        <v>0</v>
      </c>
      <c r="AR129">
        <f t="shared" ca="1" si="21"/>
        <v>200.50927709999991</v>
      </c>
      <c r="AS129">
        <f t="shared" ca="1" si="22"/>
        <v>224.49072290000009</v>
      </c>
      <c r="AT129" cm="1">
        <f t="array" aca="1" ref="AT129" ca="1">_xlfn.LET(_xlpm.rozsah, $J$3:$J$10001,_xlpm.podminka, (_xlpm.rozsah&gt;H129)*(ISNUMBER(_xlpm.rozsah)),_xlpm.indexy, IF(_xlpm.podminka, ROW(_xlpm.rozsah)-MIN(ROW(_xlpm.rozsah))+1),_xlpm.prvni, MIN(_xlpm.indexy),_xlpm.finalni, IF(_xlpm.prvni=1, 2, _xlpm.prvni),INDEX(_xlpm.rozsah, _xlpm.finalni))</f>
        <v>2300</v>
      </c>
      <c r="AU129" cm="1">
        <f t="array" aca="1" ref="AU129" ca="1">INDEX($J$3:$J$10001,MATCH(AT129,$J$3:$J$10004,0)-1)</f>
        <v>2200</v>
      </c>
      <c r="AV129">
        <f t="shared" ca="1" si="23"/>
        <v>180</v>
      </c>
      <c r="AW129">
        <f t="shared" ca="1" si="24"/>
        <v>245</v>
      </c>
      <c r="AX129">
        <f t="shared" ca="1" si="25"/>
        <v>-65</v>
      </c>
      <c r="AY129">
        <f t="shared" ca="1" si="26"/>
        <v>200.50927709999991</v>
      </c>
      <c r="AZ129">
        <f t="shared" ca="1" si="27"/>
        <v>192.03662754901785</v>
      </c>
      <c r="BA129">
        <f t="shared" ca="1" si="28"/>
        <v>232.96337245098215</v>
      </c>
      <c r="BB129" cm="1">
        <f t="array" aca="1" ref="BB129" ca="1">_xlfn.LET(_xlpm.rozsah, $J$3:$J$10001,_xlpm.podminka, (_xlpm.rozsah&gt;E129)*(ISNUMBER(_xlpm.rozsah)),_xlpm.indexy, IF(_xlpm.podminka, ROW(_xlpm.rozsah)-MIN(ROW(_xlpm.rozsah))+1),_xlpm.prvni, MIN(_xlpm.indexy),_xlpm.finalni, IF(_xlpm.prvni=1, 2, _xlpm.prvni),INDEX(_xlpm.rozsah, _xlpm.finalni))</f>
        <v>2300</v>
      </c>
      <c r="BC129" cm="1">
        <f t="array" aca="1" ref="BC129" ca="1">INDEX($J$3:$J$10001,MATCH(BB129,$J$3:$J$10004,0)-1)</f>
        <v>2200</v>
      </c>
      <c r="BD129">
        <f t="shared" ca="1" si="29"/>
        <v>180</v>
      </c>
      <c r="BE129">
        <f t="shared" ca="1" si="30"/>
        <v>245</v>
      </c>
      <c r="BF129">
        <f t="shared" ca="1" si="31"/>
        <v>-65</v>
      </c>
      <c r="BG129">
        <f t="shared" ca="1" si="32"/>
        <v>192.03662754901785</v>
      </c>
    </row>
    <row r="130" spans="1:59" x14ac:dyDescent="0.25">
      <c r="A130" s="64">
        <v>127</v>
      </c>
      <c r="B130" s="64">
        <v>104</v>
      </c>
      <c r="C130" s="64">
        <v>13</v>
      </c>
      <c r="D130" s="18">
        <v>127</v>
      </c>
      <c r="E130" s="21">
        <f t="shared" ca="1" si="17"/>
        <v>2296.8363067199721</v>
      </c>
      <c r="F130" s="22">
        <f t="shared" ca="1" si="18"/>
        <v>23.667332082162361</v>
      </c>
      <c r="G130" s="23">
        <v>127</v>
      </c>
      <c r="H130" s="24">
        <f t="shared" ca="1" si="19"/>
        <v>2280.7622879999999</v>
      </c>
      <c r="I130" s="25">
        <f t="shared" ca="1" si="20"/>
        <v>25.025586664000013</v>
      </c>
      <c r="J130" s="155"/>
      <c r="K130" s="155"/>
      <c r="L130" s="129">
        <f t="shared" si="33"/>
        <v>0</v>
      </c>
      <c r="AR130">
        <f t="shared" ca="1" si="21"/>
        <v>192.50451280000007</v>
      </c>
      <c r="AS130">
        <f t="shared" ca="1" si="22"/>
        <v>232.49548719999993</v>
      </c>
      <c r="AT130" cm="1">
        <f t="array" aca="1" ref="AT130" ca="1">_xlfn.LET(_xlpm.rozsah, $J$3:$J$10001,_xlpm.podminka, (_xlpm.rozsah&gt;H130)*(ISNUMBER(_xlpm.rozsah)),_xlpm.indexy, IF(_xlpm.podminka, ROW(_xlpm.rozsah)-MIN(ROW(_xlpm.rozsah))+1),_xlpm.prvni, MIN(_xlpm.indexy),_xlpm.finalni, IF(_xlpm.prvni=1, 2, _xlpm.prvni),INDEX(_xlpm.rozsah, _xlpm.finalni))</f>
        <v>2300</v>
      </c>
      <c r="AU130" cm="1">
        <f t="array" aca="1" ref="AU130" ca="1">INDEX($J$3:$J$10001,MATCH(AT130,$J$3:$J$10004,0)-1)</f>
        <v>2200</v>
      </c>
      <c r="AV130">
        <f t="shared" ca="1" si="23"/>
        <v>180</v>
      </c>
      <c r="AW130">
        <f t="shared" ca="1" si="24"/>
        <v>245</v>
      </c>
      <c r="AX130">
        <f t="shared" ca="1" si="25"/>
        <v>-65</v>
      </c>
      <c r="AY130">
        <f t="shared" ca="1" si="26"/>
        <v>192.50451280000007</v>
      </c>
      <c r="AZ130">
        <f t="shared" ca="1" si="27"/>
        <v>182.05640063201815</v>
      </c>
      <c r="BA130">
        <f t="shared" ca="1" si="28"/>
        <v>242.94359936798185</v>
      </c>
      <c r="BB130" cm="1">
        <f t="array" aca="1" ref="BB130" ca="1">_xlfn.LET(_xlpm.rozsah, $J$3:$J$10001,_xlpm.podminka, (_xlpm.rozsah&gt;E130)*(ISNUMBER(_xlpm.rozsah)),_xlpm.indexy, IF(_xlpm.podminka, ROW(_xlpm.rozsah)-MIN(ROW(_xlpm.rozsah))+1),_xlpm.prvni, MIN(_xlpm.indexy),_xlpm.finalni, IF(_xlpm.prvni=1, 2, _xlpm.prvni),INDEX(_xlpm.rozsah, _xlpm.finalni))</f>
        <v>2300</v>
      </c>
      <c r="BC130" cm="1">
        <f t="array" aca="1" ref="BC130" ca="1">INDEX($J$3:$J$10001,MATCH(BB130,$J$3:$J$10004,0)-1)</f>
        <v>2200</v>
      </c>
      <c r="BD130">
        <f t="shared" ca="1" si="29"/>
        <v>180</v>
      </c>
      <c r="BE130">
        <f t="shared" ca="1" si="30"/>
        <v>245</v>
      </c>
      <c r="BF130">
        <f t="shared" ca="1" si="31"/>
        <v>-65</v>
      </c>
      <c r="BG130">
        <f t="shared" ca="1" si="32"/>
        <v>182.05640063201815</v>
      </c>
    </row>
    <row r="131" spans="1:59" x14ac:dyDescent="0.25">
      <c r="A131" s="64">
        <v>128</v>
      </c>
      <c r="B131" s="64">
        <v>104</v>
      </c>
      <c r="C131" s="64">
        <v>30</v>
      </c>
      <c r="D131" s="18">
        <v>128</v>
      </c>
      <c r="E131" s="21">
        <f t="shared" ca="1" si="17"/>
        <v>2296.8363067199721</v>
      </c>
      <c r="F131" s="22">
        <f t="shared" ca="1" si="18"/>
        <v>54.616920189605445</v>
      </c>
      <c r="G131" s="28">
        <v>128</v>
      </c>
      <c r="H131" s="24">
        <f t="shared" ca="1" si="19"/>
        <v>2280.7622879999999</v>
      </c>
      <c r="I131" s="25">
        <f t="shared" ca="1" si="20"/>
        <v>57.751353840000021</v>
      </c>
      <c r="J131" s="155"/>
      <c r="K131" s="155"/>
      <c r="L131" s="129">
        <f t="shared" si="33"/>
        <v>0</v>
      </c>
      <c r="AR131">
        <f t="shared" ca="1" si="21"/>
        <v>192.50451280000007</v>
      </c>
      <c r="AS131">
        <f t="shared" ca="1" si="22"/>
        <v>232.49548719999993</v>
      </c>
      <c r="AT131" cm="1">
        <f t="array" aca="1" ref="AT131" ca="1">_xlfn.LET(_xlpm.rozsah, $J$3:$J$10001,_xlpm.podminka, (_xlpm.rozsah&gt;H131)*(ISNUMBER(_xlpm.rozsah)),_xlpm.indexy, IF(_xlpm.podminka, ROW(_xlpm.rozsah)-MIN(ROW(_xlpm.rozsah))+1),_xlpm.prvni, MIN(_xlpm.indexy),_xlpm.finalni, IF(_xlpm.prvni=1, 2, _xlpm.prvni),INDEX(_xlpm.rozsah, _xlpm.finalni))</f>
        <v>2300</v>
      </c>
      <c r="AU131" cm="1">
        <f t="array" aca="1" ref="AU131" ca="1">INDEX($J$3:$J$10001,MATCH(AT131,$J$3:$J$10004,0)-1)</f>
        <v>2200</v>
      </c>
      <c r="AV131">
        <f t="shared" ca="1" si="23"/>
        <v>180</v>
      </c>
      <c r="AW131">
        <f t="shared" ca="1" si="24"/>
        <v>245</v>
      </c>
      <c r="AX131">
        <f t="shared" ca="1" si="25"/>
        <v>-65</v>
      </c>
      <c r="AY131">
        <f t="shared" ca="1" si="26"/>
        <v>192.50451280000007</v>
      </c>
      <c r="AZ131">
        <f t="shared" ca="1" si="27"/>
        <v>182.05640063201815</v>
      </c>
      <c r="BA131">
        <f t="shared" ca="1" si="28"/>
        <v>242.94359936798185</v>
      </c>
      <c r="BB131" cm="1">
        <f t="array" aca="1" ref="BB131" ca="1">_xlfn.LET(_xlpm.rozsah, $J$3:$J$10001,_xlpm.podminka, (_xlpm.rozsah&gt;E131)*(ISNUMBER(_xlpm.rozsah)),_xlpm.indexy, IF(_xlpm.podminka, ROW(_xlpm.rozsah)-MIN(ROW(_xlpm.rozsah))+1),_xlpm.prvni, MIN(_xlpm.indexy),_xlpm.finalni, IF(_xlpm.prvni=1, 2, _xlpm.prvni),INDEX(_xlpm.rozsah, _xlpm.finalni))</f>
        <v>2300</v>
      </c>
      <c r="BC131" cm="1">
        <f t="array" aca="1" ref="BC131" ca="1">INDEX($J$3:$J$10001,MATCH(BB131,$J$3:$J$10004,0)-1)</f>
        <v>2200</v>
      </c>
      <c r="BD131">
        <f t="shared" ca="1" si="29"/>
        <v>180</v>
      </c>
      <c r="BE131">
        <f t="shared" ca="1" si="30"/>
        <v>245</v>
      </c>
      <c r="BF131">
        <f t="shared" ca="1" si="31"/>
        <v>-65</v>
      </c>
      <c r="BG131">
        <f t="shared" ca="1" si="32"/>
        <v>182.05640063201815</v>
      </c>
    </row>
    <row r="132" spans="1:59" x14ac:dyDescent="0.25">
      <c r="A132" s="64">
        <v>129</v>
      </c>
      <c r="B132" s="64">
        <v>104</v>
      </c>
      <c r="C132" s="64">
        <v>19</v>
      </c>
      <c r="D132" s="18">
        <v>129</v>
      </c>
      <c r="E132" s="21">
        <f t="shared" ref="E132:E195" ca="1" si="34">(B132/100)*($S$8 - $S$11)+$S$11</f>
        <v>2296.8363067199721</v>
      </c>
      <c r="F132" s="22">
        <f t="shared" ref="F132:F195" ca="1" si="35">(C132*AZ132)/100</f>
        <v>34.590716120083449</v>
      </c>
      <c r="G132" s="23">
        <v>129</v>
      </c>
      <c r="H132" s="24">
        <f t="shared" ref="H132:H195" ca="1" si="36">(B132/100)*($V$8 - $V$11)+$V$11</f>
        <v>2280.7622879999999</v>
      </c>
      <c r="I132" s="25">
        <f t="shared" ref="I132:I195" ca="1" si="37">(C132*AR132)/100</f>
        <v>36.575857432000014</v>
      </c>
      <c r="J132" s="155"/>
      <c r="K132" s="155"/>
      <c r="L132" s="129">
        <f t="shared" si="33"/>
        <v>0</v>
      </c>
      <c r="AR132">
        <f t="shared" ref="AR132:AR195" ca="1" si="38">IF(AX132&lt;0, AY132, AS132)</f>
        <v>192.50451280000007</v>
      </c>
      <c r="AS132">
        <f t="shared" ref="AS132:AS195" ca="1" si="39">MIN(AV132:AW132)+((H132-MIN(AT132:AU132))/(MAX(AT132:AU132)-MIN(AT132:AU132)))*(MAX(AV132:AW132)-MIN(AV132:AW132))</f>
        <v>232.49548719999993</v>
      </c>
      <c r="AT132" cm="1">
        <f t="array" aca="1" ref="AT132" ca="1">_xlfn.LET(_xlpm.rozsah, $J$3:$J$10001,_xlpm.podminka, (_xlpm.rozsah&gt;H132)*(ISNUMBER(_xlpm.rozsah)),_xlpm.indexy, IF(_xlpm.podminka, ROW(_xlpm.rozsah)-MIN(ROW(_xlpm.rozsah))+1),_xlpm.prvni, MIN(_xlpm.indexy),_xlpm.finalni, IF(_xlpm.prvni=1, 2, _xlpm.prvni),INDEX(_xlpm.rozsah, _xlpm.finalni))</f>
        <v>2300</v>
      </c>
      <c r="AU132" cm="1">
        <f t="array" aca="1" ref="AU132" ca="1">INDEX($J$3:$J$10001,MATCH(AT132,$J$3:$J$10004,0)-1)</f>
        <v>2200</v>
      </c>
      <c r="AV132">
        <f t="shared" ref="AV132:AV195" ca="1" si="40">IF(ISERROR(MATCH(AT132,$J$1:$J$10000,0)), 0, INDEX($K$1:$K$10000, MATCH(AT132,$J$1:$J$10000,0)))</f>
        <v>180</v>
      </c>
      <c r="AW132">
        <f t="shared" ref="AW132:AW195" ca="1" si="41">IF(ISERROR(MATCH(AU132,$J$1:$J$10000,0)), 0, INDEX($K$1:$K$10000, MATCH(AU132,$J$1:$J$10000,0)))</f>
        <v>245</v>
      </c>
      <c r="AX132">
        <f t="shared" ref="AX132:AX195" ca="1" si="42">AV132-AW132</f>
        <v>-65</v>
      </c>
      <c r="AY132">
        <f t="shared" ref="AY132:AY195" ca="1" si="43">MIN(AV132:AW132)+((MAX(AT132:AU132)-H132)/(MAX(AT132:AU132)-MIN(AT132:AU132)))*(MAX(AV132:AW132)-MIN(AV132:AW132))</f>
        <v>192.50451280000007</v>
      </c>
      <c r="AZ132">
        <f t="shared" ref="AZ132:AZ195" ca="1" si="44">IF(BF132&lt;0, BG132,BA132)</f>
        <v>182.05640063201815</v>
      </c>
      <c r="BA132">
        <f t="shared" ref="BA132:BA195" ca="1" si="45">MIN(BD132:BE132)+((E132-MIN(BB132:BC132))/(MAX(BB132:BC132)-MIN(BB132:BC132)))*(MAX(BD132:BE132)-MIN(BD132:BE132))</f>
        <v>242.94359936798185</v>
      </c>
      <c r="BB132" cm="1">
        <f t="array" aca="1" ref="BB132" ca="1">_xlfn.LET(_xlpm.rozsah, $J$3:$J$10001,_xlpm.podminka, (_xlpm.rozsah&gt;E132)*(ISNUMBER(_xlpm.rozsah)),_xlpm.indexy, IF(_xlpm.podminka, ROW(_xlpm.rozsah)-MIN(ROW(_xlpm.rozsah))+1),_xlpm.prvni, MIN(_xlpm.indexy),_xlpm.finalni, IF(_xlpm.prvni=1, 2, _xlpm.prvni),INDEX(_xlpm.rozsah, _xlpm.finalni))</f>
        <v>2300</v>
      </c>
      <c r="BC132" cm="1">
        <f t="array" aca="1" ref="BC132" ca="1">INDEX($J$3:$J$10001,MATCH(BB132,$J$3:$J$10004,0)-1)</f>
        <v>2200</v>
      </c>
      <c r="BD132">
        <f t="shared" ref="BD132:BD195" ca="1" si="46">IF(ISERROR(MATCH(BB132,$J$1:$J$10000,0)), 0, INDEX($K$1:$K$10000, MATCH(BB132,$J$1:$J$10000,0)))</f>
        <v>180</v>
      </c>
      <c r="BE132">
        <f t="shared" ref="BE132:BE195" ca="1" si="47">IF(ISERROR(MATCH(BC132,$J$1:$J$10000,0)), 0, INDEX($K$1:$K$10000, MATCH(BC132,$J$1:$J$10000,0)))</f>
        <v>245</v>
      </c>
      <c r="BF132">
        <f t="shared" ref="BF132:BF195" ca="1" si="48">BD132-BE132</f>
        <v>-65</v>
      </c>
      <c r="BG132">
        <f t="shared" ref="BG132:BG195" ca="1" si="49">MIN(BD132:BE132)+((MAX(BB132:BC132)-E132)/(MAX(BB132:BC132)-MIN(BB132:BC132)))*(MAX(BD132:BE132)-MIN(BD132:BE132))</f>
        <v>182.05640063201815</v>
      </c>
    </row>
    <row r="133" spans="1:59" x14ac:dyDescent="0.25">
      <c r="A133" s="64">
        <v>130</v>
      </c>
      <c r="B133" s="64">
        <v>103</v>
      </c>
      <c r="C133" s="64">
        <v>28</v>
      </c>
      <c r="D133" s="18">
        <v>130</v>
      </c>
      <c r="E133" s="21">
        <f t="shared" ca="1" si="34"/>
        <v>2281.4821114630495</v>
      </c>
      <c r="F133" s="22">
        <f t="shared" ca="1" si="35"/>
        <v>53.770255713725</v>
      </c>
      <c r="G133" s="28">
        <v>130</v>
      </c>
      <c r="H133" s="24">
        <f t="shared" ca="1" si="36"/>
        <v>2268.4472660000001</v>
      </c>
      <c r="I133" s="25">
        <f t="shared" ca="1" si="37"/>
        <v>56.142597587999973</v>
      </c>
      <c r="J133" s="155"/>
      <c r="K133" s="155"/>
      <c r="L133" s="129">
        <f t="shared" ref="L133:L196" si="50">K133*2*PI()*J133/60*0.001</f>
        <v>0</v>
      </c>
      <c r="AR133">
        <f t="shared" ca="1" si="38"/>
        <v>200.50927709999991</v>
      </c>
      <c r="AS133">
        <f t="shared" ca="1" si="39"/>
        <v>224.49072290000009</v>
      </c>
      <c r="AT133" cm="1">
        <f t="array" aca="1" ref="AT133" ca="1">_xlfn.LET(_xlpm.rozsah, $J$3:$J$10001,_xlpm.podminka, (_xlpm.rozsah&gt;H133)*(ISNUMBER(_xlpm.rozsah)),_xlpm.indexy, IF(_xlpm.podminka, ROW(_xlpm.rozsah)-MIN(ROW(_xlpm.rozsah))+1),_xlpm.prvni, MIN(_xlpm.indexy),_xlpm.finalni, IF(_xlpm.prvni=1, 2, _xlpm.prvni),INDEX(_xlpm.rozsah, _xlpm.finalni))</f>
        <v>2300</v>
      </c>
      <c r="AU133" cm="1">
        <f t="array" aca="1" ref="AU133" ca="1">INDEX($J$3:$J$10001,MATCH(AT133,$J$3:$J$10004,0)-1)</f>
        <v>2200</v>
      </c>
      <c r="AV133">
        <f t="shared" ca="1" si="40"/>
        <v>180</v>
      </c>
      <c r="AW133">
        <f t="shared" ca="1" si="41"/>
        <v>245</v>
      </c>
      <c r="AX133">
        <f t="shared" ca="1" si="42"/>
        <v>-65</v>
      </c>
      <c r="AY133">
        <f t="shared" ca="1" si="43"/>
        <v>200.50927709999991</v>
      </c>
      <c r="AZ133">
        <f t="shared" ca="1" si="44"/>
        <v>192.03662754901785</v>
      </c>
      <c r="BA133">
        <f t="shared" ca="1" si="45"/>
        <v>232.96337245098215</v>
      </c>
      <c r="BB133" cm="1">
        <f t="array" aca="1" ref="BB133" ca="1">_xlfn.LET(_xlpm.rozsah, $J$3:$J$10001,_xlpm.podminka, (_xlpm.rozsah&gt;E133)*(ISNUMBER(_xlpm.rozsah)),_xlpm.indexy, IF(_xlpm.podminka, ROW(_xlpm.rozsah)-MIN(ROW(_xlpm.rozsah))+1),_xlpm.prvni, MIN(_xlpm.indexy),_xlpm.finalni, IF(_xlpm.prvni=1, 2, _xlpm.prvni),INDEX(_xlpm.rozsah, _xlpm.finalni))</f>
        <v>2300</v>
      </c>
      <c r="BC133" cm="1">
        <f t="array" aca="1" ref="BC133" ca="1">INDEX($J$3:$J$10001,MATCH(BB133,$J$3:$J$10004,0)-1)</f>
        <v>2200</v>
      </c>
      <c r="BD133">
        <f t="shared" ca="1" si="46"/>
        <v>180</v>
      </c>
      <c r="BE133">
        <f t="shared" ca="1" si="47"/>
        <v>245</v>
      </c>
      <c r="BF133">
        <f t="shared" ca="1" si="48"/>
        <v>-65</v>
      </c>
      <c r="BG133">
        <f t="shared" ca="1" si="49"/>
        <v>192.03662754901785</v>
      </c>
    </row>
    <row r="134" spans="1:59" x14ac:dyDescent="0.25">
      <c r="A134" s="64">
        <v>131</v>
      </c>
      <c r="B134" s="64">
        <v>104</v>
      </c>
      <c r="C134" s="64">
        <v>40</v>
      </c>
      <c r="D134" s="18">
        <v>131</v>
      </c>
      <c r="E134" s="21">
        <f t="shared" ca="1" si="34"/>
        <v>2296.8363067199721</v>
      </c>
      <c r="F134" s="22">
        <f t="shared" ca="1" si="35"/>
        <v>72.822560252807264</v>
      </c>
      <c r="G134" s="23">
        <v>131</v>
      </c>
      <c r="H134" s="24">
        <f t="shared" ca="1" si="36"/>
        <v>2280.7622879999999</v>
      </c>
      <c r="I134" s="25">
        <f t="shared" ca="1" si="37"/>
        <v>77.001805120000029</v>
      </c>
      <c r="J134" s="155"/>
      <c r="K134" s="155"/>
      <c r="L134" s="129">
        <f t="shared" si="50"/>
        <v>0</v>
      </c>
      <c r="AR134">
        <f t="shared" ca="1" si="38"/>
        <v>192.50451280000007</v>
      </c>
      <c r="AS134">
        <f t="shared" ca="1" si="39"/>
        <v>232.49548719999993</v>
      </c>
      <c r="AT134" cm="1">
        <f t="array" aca="1" ref="AT134" ca="1">_xlfn.LET(_xlpm.rozsah, $J$3:$J$10001,_xlpm.podminka, (_xlpm.rozsah&gt;H134)*(ISNUMBER(_xlpm.rozsah)),_xlpm.indexy, IF(_xlpm.podminka, ROW(_xlpm.rozsah)-MIN(ROW(_xlpm.rozsah))+1),_xlpm.prvni, MIN(_xlpm.indexy),_xlpm.finalni, IF(_xlpm.prvni=1, 2, _xlpm.prvni),INDEX(_xlpm.rozsah, _xlpm.finalni))</f>
        <v>2300</v>
      </c>
      <c r="AU134" cm="1">
        <f t="array" aca="1" ref="AU134" ca="1">INDEX($J$3:$J$10001,MATCH(AT134,$J$3:$J$10004,0)-1)</f>
        <v>2200</v>
      </c>
      <c r="AV134">
        <f t="shared" ca="1" si="40"/>
        <v>180</v>
      </c>
      <c r="AW134">
        <f t="shared" ca="1" si="41"/>
        <v>245</v>
      </c>
      <c r="AX134">
        <f t="shared" ca="1" si="42"/>
        <v>-65</v>
      </c>
      <c r="AY134">
        <f t="shared" ca="1" si="43"/>
        <v>192.50451280000007</v>
      </c>
      <c r="AZ134">
        <f t="shared" ca="1" si="44"/>
        <v>182.05640063201815</v>
      </c>
      <c r="BA134">
        <f t="shared" ca="1" si="45"/>
        <v>242.94359936798185</v>
      </c>
      <c r="BB134" cm="1">
        <f t="array" aca="1" ref="BB134" ca="1">_xlfn.LET(_xlpm.rozsah, $J$3:$J$10001,_xlpm.podminka, (_xlpm.rozsah&gt;E134)*(ISNUMBER(_xlpm.rozsah)),_xlpm.indexy, IF(_xlpm.podminka, ROW(_xlpm.rozsah)-MIN(ROW(_xlpm.rozsah))+1),_xlpm.prvni, MIN(_xlpm.indexy),_xlpm.finalni, IF(_xlpm.prvni=1, 2, _xlpm.prvni),INDEX(_xlpm.rozsah, _xlpm.finalni))</f>
        <v>2300</v>
      </c>
      <c r="BC134" cm="1">
        <f t="array" aca="1" ref="BC134" ca="1">INDEX($J$3:$J$10001,MATCH(BB134,$J$3:$J$10004,0)-1)</f>
        <v>2200</v>
      </c>
      <c r="BD134">
        <f t="shared" ca="1" si="46"/>
        <v>180</v>
      </c>
      <c r="BE134">
        <f t="shared" ca="1" si="47"/>
        <v>245</v>
      </c>
      <c r="BF134">
        <f t="shared" ca="1" si="48"/>
        <v>-65</v>
      </c>
      <c r="BG134">
        <f t="shared" ca="1" si="49"/>
        <v>182.05640063201815</v>
      </c>
    </row>
    <row r="135" spans="1:59" x14ac:dyDescent="0.25">
      <c r="A135" s="64">
        <v>132</v>
      </c>
      <c r="B135" s="64">
        <v>104</v>
      </c>
      <c r="C135" s="64">
        <v>32</v>
      </c>
      <c r="D135" s="18">
        <v>132</v>
      </c>
      <c r="E135" s="21">
        <f t="shared" ca="1" si="34"/>
        <v>2296.8363067199721</v>
      </c>
      <c r="F135" s="22">
        <f t="shared" ca="1" si="35"/>
        <v>58.25804820224581</v>
      </c>
      <c r="G135" s="28">
        <v>132</v>
      </c>
      <c r="H135" s="24">
        <f t="shared" ca="1" si="36"/>
        <v>2280.7622879999999</v>
      </c>
      <c r="I135" s="25">
        <f t="shared" ca="1" si="37"/>
        <v>61.601444096000023</v>
      </c>
      <c r="J135" s="155"/>
      <c r="K135" s="155"/>
      <c r="L135" s="129">
        <f t="shared" si="50"/>
        <v>0</v>
      </c>
      <c r="AR135">
        <f t="shared" ca="1" si="38"/>
        <v>192.50451280000007</v>
      </c>
      <c r="AS135">
        <f t="shared" ca="1" si="39"/>
        <v>232.49548719999993</v>
      </c>
      <c r="AT135" cm="1">
        <f t="array" aca="1" ref="AT135" ca="1">_xlfn.LET(_xlpm.rozsah, $J$3:$J$10001,_xlpm.podminka, (_xlpm.rozsah&gt;H135)*(ISNUMBER(_xlpm.rozsah)),_xlpm.indexy, IF(_xlpm.podminka, ROW(_xlpm.rozsah)-MIN(ROW(_xlpm.rozsah))+1),_xlpm.prvni, MIN(_xlpm.indexy),_xlpm.finalni, IF(_xlpm.prvni=1, 2, _xlpm.prvni),INDEX(_xlpm.rozsah, _xlpm.finalni))</f>
        <v>2300</v>
      </c>
      <c r="AU135" cm="1">
        <f t="array" aca="1" ref="AU135" ca="1">INDEX($J$3:$J$10001,MATCH(AT135,$J$3:$J$10004,0)-1)</f>
        <v>2200</v>
      </c>
      <c r="AV135">
        <f t="shared" ca="1" si="40"/>
        <v>180</v>
      </c>
      <c r="AW135">
        <f t="shared" ca="1" si="41"/>
        <v>245</v>
      </c>
      <c r="AX135">
        <f t="shared" ca="1" si="42"/>
        <v>-65</v>
      </c>
      <c r="AY135">
        <f t="shared" ca="1" si="43"/>
        <v>192.50451280000007</v>
      </c>
      <c r="AZ135">
        <f t="shared" ca="1" si="44"/>
        <v>182.05640063201815</v>
      </c>
      <c r="BA135">
        <f t="shared" ca="1" si="45"/>
        <v>242.94359936798185</v>
      </c>
      <c r="BB135" cm="1">
        <f t="array" aca="1" ref="BB135" ca="1">_xlfn.LET(_xlpm.rozsah, $J$3:$J$10001,_xlpm.podminka, (_xlpm.rozsah&gt;E135)*(ISNUMBER(_xlpm.rozsah)),_xlpm.indexy, IF(_xlpm.podminka, ROW(_xlpm.rozsah)-MIN(ROW(_xlpm.rozsah))+1),_xlpm.prvni, MIN(_xlpm.indexy),_xlpm.finalni, IF(_xlpm.prvni=1, 2, _xlpm.prvni),INDEX(_xlpm.rozsah, _xlpm.finalni))</f>
        <v>2300</v>
      </c>
      <c r="BC135" cm="1">
        <f t="array" aca="1" ref="BC135" ca="1">INDEX($J$3:$J$10001,MATCH(BB135,$J$3:$J$10004,0)-1)</f>
        <v>2200</v>
      </c>
      <c r="BD135">
        <f t="shared" ca="1" si="46"/>
        <v>180</v>
      </c>
      <c r="BE135">
        <f t="shared" ca="1" si="47"/>
        <v>245</v>
      </c>
      <c r="BF135">
        <f t="shared" ca="1" si="48"/>
        <v>-65</v>
      </c>
      <c r="BG135">
        <f t="shared" ca="1" si="49"/>
        <v>182.05640063201815</v>
      </c>
    </row>
    <row r="136" spans="1:59" x14ac:dyDescent="0.25">
      <c r="A136" s="64">
        <v>133</v>
      </c>
      <c r="B136" s="64">
        <v>101</v>
      </c>
      <c r="C136" s="64">
        <v>63</v>
      </c>
      <c r="D136" s="18">
        <v>133</v>
      </c>
      <c r="E136" s="21">
        <f t="shared" ca="1" si="34"/>
        <v>2250.7737209492034</v>
      </c>
      <c r="F136" s="22">
        <f t="shared" ca="1" si="35"/>
        <v>133.5581612713012</v>
      </c>
      <c r="G136" s="23">
        <v>133</v>
      </c>
      <c r="H136" s="24">
        <f t="shared" ca="1" si="36"/>
        <v>2243.8172219999997</v>
      </c>
      <c r="I136" s="25">
        <f t="shared" ca="1" si="37"/>
        <v>136.40684759100014</v>
      </c>
      <c r="J136" s="155"/>
      <c r="K136" s="155"/>
      <c r="L136" s="129">
        <f t="shared" si="50"/>
        <v>0</v>
      </c>
      <c r="AR136">
        <f t="shared" ca="1" si="38"/>
        <v>216.5188057000002</v>
      </c>
      <c r="AS136">
        <f t="shared" ca="1" si="39"/>
        <v>208.4811942999998</v>
      </c>
      <c r="AT136" cm="1">
        <f t="array" aca="1" ref="AT136" ca="1">_xlfn.LET(_xlpm.rozsah, $J$3:$J$10001,_xlpm.podminka, (_xlpm.rozsah&gt;H136)*(ISNUMBER(_xlpm.rozsah)),_xlpm.indexy, IF(_xlpm.podminka, ROW(_xlpm.rozsah)-MIN(ROW(_xlpm.rozsah))+1),_xlpm.prvni, MIN(_xlpm.indexy),_xlpm.finalni, IF(_xlpm.prvni=1, 2, _xlpm.prvni),INDEX(_xlpm.rozsah, _xlpm.finalni))</f>
        <v>2300</v>
      </c>
      <c r="AU136" cm="1">
        <f t="array" aca="1" ref="AU136" ca="1">INDEX($J$3:$J$10001,MATCH(AT136,$J$3:$J$10004,0)-1)</f>
        <v>2200</v>
      </c>
      <c r="AV136">
        <f t="shared" ca="1" si="40"/>
        <v>180</v>
      </c>
      <c r="AW136">
        <f t="shared" ca="1" si="41"/>
        <v>245</v>
      </c>
      <c r="AX136">
        <f t="shared" ca="1" si="42"/>
        <v>-65</v>
      </c>
      <c r="AY136">
        <f t="shared" ca="1" si="43"/>
        <v>216.5188057000002</v>
      </c>
      <c r="AZ136">
        <f t="shared" ca="1" si="44"/>
        <v>211.99708138301781</v>
      </c>
      <c r="BA136">
        <f t="shared" ca="1" si="45"/>
        <v>213.00291861698219</v>
      </c>
      <c r="BB136" cm="1">
        <f t="array" aca="1" ref="BB136" ca="1">_xlfn.LET(_xlpm.rozsah, $J$3:$J$10001,_xlpm.podminka, (_xlpm.rozsah&gt;E136)*(ISNUMBER(_xlpm.rozsah)),_xlpm.indexy, IF(_xlpm.podminka, ROW(_xlpm.rozsah)-MIN(ROW(_xlpm.rozsah))+1),_xlpm.prvni, MIN(_xlpm.indexy),_xlpm.finalni, IF(_xlpm.prvni=1, 2, _xlpm.prvni),INDEX(_xlpm.rozsah, _xlpm.finalni))</f>
        <v>2300</v>
      </c>
      <c r="BC136" cm="1">
        <f t="array" aca="1" ref="BC136" ca="1">INDEX($J$3:$J$10001,MATCH(BB136,$J$3:$J$10004,0)-1)</f>
        <v>2200</v>
      </c>
      <c r="BD136">
        <f t="shared" ca="1" si="46"/>
        <v>180</v>
      </c>
      <c r="BE136">
        <f t="shared" ca="1" si="47"/>
        <v>245</v>
      </c>
      <c r="BF136">
        <f t="shared" ca="1" si="48"/>
        <v>-65</v>
      </c>
      <c r="BG136">
        <f t="shared" ca="1" si="49"/>
        <v>211.99708138301781</v>
      </c>
    </row>
    <row r="137" spans="1:59" x14ac:dyDescent="0.25">
      <c r="A137" s="64">
        <v>134</v>
      </c>
      <c r="B137" s="64">
        <v>102</v>
      </c>
      <c r="C137" s="64">
        <v>54</v>
      </c>
      <c r="D137" s="18">
        <v>134</v>
      </c>
      <c r="E137" s="21">
        <f t="shared" ca="1" si="34"/>
        <v>2266.1279162061264</v>
      </c>
      <c r="F137" s="22">
        <f t="shared" ca="1" si="35"/>
        <v>109.08910141164962</v>
      </c>
      <c r="G137" s="28">
        <v>134</v>
      </c>
      <c r="H137" s="24">
        <f t="shared" ca="1" si="36"/>
        <v>2256.1322439999999</v>
      </c>
      <c r="I137" s="25">
        <f t="shared" ca="1" si="37"/>
        <v>112.59758235600002</v>
      </c>
      <c r="J137" s="155"/>
      <c r="K137" s="155"/>
      <c r="L137" s="129">
        <f t="shared" si="50"/>
        <v>0</v>
      </c>
      <c r="AR137">
        <f t="shared" ca="1" si="38"/>
        <v>208.51404140000005</v>
      </c>
      <c r="AS137">
        <f t="shared" ca="1" si="39"/>
        <v>216.48595859999995</v>
      </c>
      <c r="AT137" cm="1">
        <f t="array" aca="1" ref="AT137" ca="1">_xlfn.LET(_xlpm.rozsah, $J$3:$J$10001,_xlpm.podminka, (_xlpm.rozsah&gt;H137)*(ISNUMBER(_xlpm.rozsah)),_xlpm.indexy, IF(_xlpm.podminka, ROW(_xlpm.rozsah)-MIN(ROW(_xlpm.rozsah))+1),_xlpm.prvni, MIN(_xlpm.indexy),_xlpm.finalni, IF(_xlpm.prvni=1, 2, _xlpm.prvni),INDEX(_xlpm.rozsah, _xlpm.finalni))</f>
        <v>2300</v>
      </c>
      <c r="AU137" cm="1">
        <f t="array" aca="1" ref="AU137" ca="1">INDEX($J$3:$J$10001,MATCH(AT137,$J$3:$J$10004,0)-1)</f>
        <v>2200</v>
      </c>
      <c r="AV137">
        <f t="shared" ca="1" si="40"/>
        <v>180</v>
      </c>
      <c r="AW137">
        <f t="shared" ca="1" si="41"/>
        <v>245</v>
      </c>
      <c r="AX137">
        <f t="shared" ca="1" si="42"/>
        <v>-65</v>
      </c>
      <c r="AY137">
        <f t="shared" ca="1" si="43"/>
        <v>208.51404140000005</v>
      </c>
      <c r="AZ137">
        <f t="shared" ca="1" si="44"/>
        <v>202.01685446601783</v>
      </c>
      <c r="BA137">
        <f t="shared" ca="1" si="45"/>
        <v>222.98314553398217</v>
      </c>
      <c r="BB137" cm="1">
        <f t="array" aca="1" ref="BB137" ca="1">_xlfn.LET(_xlpm.rozsah, $J$3:$J$10001,_xlpm.podminka, (_xlpm.rozsah&gt;E137)*(ISNUMBER(_xlpm.rozsah)),_xlpm.indexy, IF(_xlpm.podminka, ROW(_xlpm.rozsah)-MIN(ROW(_xlpm.rozsah))+1),_xlpm.prvni, MIN(_xlpm.indexy),_xlpm.finalni, IF(_xlpm.prvni=1, 2, _xlpm.prvni),INDEX(_xlpm.rozsah, _xlpm.finalni))</f>
        <v>2300</v>
      </c>
      <c r="BC137" cm="1">
        <f t="array" aca="1" ref="BC137" ca="1">INDEX($J$3:$J$10001,MATCH(BB137,$J$3:$J$10004,0)-1)</f>
        <v>2200</v>
      </c>
      <c r="BD137">
        <f t="shared" ca="1" si="46"/>
        <v>180</v>
      </c>
      <c r="BE137">
        <f t="shared" ca="1" si="47"/>
        <v>245</v>
      </c>
      <c r="BF137">
        <f t="shared" ca="1" si="48"/>
        <v>-65</v>
      </c>
      <c r="BG137">
        <f t="shared" ca="1" si="49"/>
        <v>202.01685446601783</v>
      </c>
    </row>
    <row r="138" spans="1:59" x14ac:dyDescent="0.25">
      <c r="A138" s="64">
        <v>135</v>
      </c>
      <c r="B138" s="64">
        <v>102</v>
      </c>
      <c r="C138" s="64">
        <v>52</v>
      </c>
      <c r="D138" s="18">
        <v>135</v>
      </c>
      <c r="E138" s="21">
        <f t="shared" ca="1" si="34"/>
        <v>2266.1279162061264</v>
      </c>
      <c r="F138" s="22">
        <f t="shared" ca="1" si="35"/>
        <v>105.04876432232928</v>
      </c>
      <c r="G138" s="23">
        <v>135</v>
      </c>
      <c r="H138" s="24">
        <f t="shared" ca="1" si="36"/>
        <v>2256.1322439999999</v>
      </c>
      <c r="I138" s="25">
        <f t="shared" ca="1" si="37"/>
        <v>108.42730152800003</v>
      </c>
      <c r="J138" s="155"/>
      <c r="K138" s="155"/>
      <c r="L138" s="129">
        <f t="shared" si="50"/>
        <v>0</v>
      </c>
      <c r="AR138">
        <f t="shared" ca="1" si="38"/>
        <v>208.51404140000005</v>
      </c>
      <c r="AS138">
        <f t="shared" ca="1" si="39"/>
        <v>216.48595859999995</v>
      </c>
      <c r="AT138" cm="1">
        <f t="array" aca="1" ref="AT138" ca="1">_xlfn.LET(_xlpm.rozsah, $J$3:$J$10001,_xlpm.podminka, (_xlpm.rozsah&gt;H138)*(ISNUMBER(_xlpm.rozsah)),_xlpm.indexy, IF(_xlpm.podminka, ROW(_xlpm.rozsah)-MIN(ROW(_xlpm.rozsah))+1),_xlpm.prvni, MIN(_xlpm.indexy),_xlpm.finalni, IF(_xlpm.prvni=1, 2, _xlpm.prvni),INDEX(_xlpm.rozsah, _xlpm.finalni))</f>
        <v>2300</v>
      </c>
      <c r="AU138" cm="1">
        <f t="array" aca="1" ref="AU138" ca="1">INDEX($J$3:$J$10001,MATCH(AT138,$J$3:$J$10004,0)-1)</f>
        <v>2200</v>
      </c>
      <c r="AV138">
        <f t="shared" ca="1" si="40"/>
        <v>180</v>
      </c>
      <c r="AW138">
        <f t="shared" ca="1" si="41"/>
        <v>245</v>
      </c>
      <c r="AX138">
        <f t="shared" ca="1" si="42"/>
        <v>-65</v>
      </c>
      <c r="AY138">
        <f t="shared" ca="1" si="43"/>
        <v>208.51404140000005</v>
      </c>
      <c r="AZ138">
        <f t="shared" ca="1" si="44"/>
        <v>202.01685446601783</v>
      </c>
      <c r="BA138">
        <f t="shared" ca="1" si="45"/>
        <v>222.98314553398217</v>
      </c>
      <c r="BB138" cm="1">
        <f t="array" aca="1" ref="BB138" ca="1">_xlfn.LET(_xlpm.rozsah, $J$3:$J$10001,_xlpm.podminka, (_xlpm.rozsah&gt;E138)*(ISNUMBER(_xlpm.rozsah)),_xlpm.indexy, IF(_xlpm.podminka, ROW(_xlpm.rozsah)-MIN(ROW(_xlpm.rozsah))+1),_xlpm.prvni, MIN(_xlpm.indexy),_xlpm.finalni, IF(_xlpm.prvni=1, 2, _xlpm.prvni),INDEX(_xlpm.rozsah, _xlpm.finalni))</f>
        <v>2300</v>
      </c>
      <c r="BC138" cm="1">
        <f t="array" aca="1" ref="BC138" ca="1">INDEX($J$3:$J$10001,MATCH(BB138,$J$3:$J$10004,0)-1)</f>
        <v>2200</v>
      </c>
      <c r="BD138">
        <f t="shared" ca="1" si="46"/>
        <v>180</v>
      </c>
      <c r="BE138">
        <f t="shared" ca="1" si="47"/>
        <v>245</v>
      </c>
      <c r="BF138">
        <f t="shared" ca="1" si="48"/>
        <v>-65</v>
      </c>
      <c r="BG138">
        <f t="shared" ca="1" si="49"/>
        <v>202.01685446601783</v>
      </c>
    </row>
    <row r="139" spans="1:59" x14ac:dyDescent="0.25">
      <c r="A139" s="64">
        <v>136</v>
      </c>
      <c r="B139" s="64">
        <v>102</v>
      </c>
      <c r="C139" s="64">
        <v>51</v>
      </c>
      <c r="D139" s="18">
        <v>136</v>
      </c>
      <c r="E139" s="21">
        <f t="shared" ca="1" si="34"/>
        <v>2266.1279162061264</v>
      </c>
      <c r="F139" s="22">
        <f t="shared" ca="1" si="35"/>
        <v>103.02859577766908</v>
      </c>
      <c r="G139" s="28">
        <v>136</v>
      </c>
      <c r="H139" s="24">
        <f t="shared" ca="1" si="36"/>
        <v>2256.1322439999999</v>
      </c>
      <c r="I139" s="25">
        <f t="shared" ca="1" si="37"/>
        <v>106.34216111400002</v>
      </c>
      <c r="J139" s="155"/>
      <c r="K139" s="155"/>
      <c r="L139" s="129">
        <f t="shared" si="50"/>
        <v>0</v>
      </c>
      <c r="AR139">
        <f t="shared" ca="1" si="38"/>
        <v>208.51404140000005</v>
      </c>
      <c r="AS139">
        <f t="shared" ca="1" si="39"/>
        <v>216.48595859999995</v>
      </c>
      <c r="AT139" cm="1">
        <f t="array" aca="1" ref="AT139" ca="1">_xlfn.LET(_xlpm.rozsah, $J$3:$J$10001,_xlpm.podminka, (_xlpm.rozsah&gt;H139)*(ISNUMBER(_xlpm.rozsah)),_xlpm.indexy, IF(_xlpm.podminka, ROW(_xlpm.rozsah)-MIN(ROW(_xlpm.rozsah))+1),_xlpm.prvni, MIN(_xlpm.indexy),_xlpm.finalni, IF(_xlpm.prvni=1, 2, _xlpm.prvni),INDEX(_xlpm.rozsah, _xlpm.finalni))</f>
        <v>2300</v>
      </c>
      <c r="AU139" cm="1">
        <f t="array" aca="1" ref="AU139" ca="1">INDEX($J$3:$J$10001,MATCH(AT139,$J$3:$J$10004,0)-1)</f>
        <v>2200</v>
      </c>
      <c r="AV139">
        <f t="shared" ca="1" si="40"/>
        <v>180</v>
      </c>
      <c r="AW139">
        <f t="shared" ca="1" si="41"/>
        <v>245</v>
      </c>
      <c r="AX139">
        <f t="shared" ca="1" si="42"/>
        <v>-65</v>
      </c>
      <c r="AY139">
        <f t="shared" ca="1" si="43"/>
        <v>208.51404140000005</v>
      </c>
      <c r="AZ139">
        <f t="shared" ca="1" si="44"/>
        <v>202.01685446601783</v>
      </c>
      <c r="BA139">
        <f t="shared" ca="1" si="45"/>
        <v>222.98314553398217</v>
      </c>
      <c r="BB139" cm="1">
        <f t="array" aca="1" ref="BB139" ca="1">_xlfn.LET(_xlpm.rozsah, $J$3:$J$10001,_xlpm.podminka, (_xlpm.rozsah&gt;E139)*(ISNUMBER(_xlpm.rozsah)),_xlpm.indexy, IF(_xlpm.podminka, ROW(_xlpm.rozsah)-MIN(ROW(_xlpm.rozsah))+1),_xlpm.prvni, MIN(_xlpm.indexy),_xlpm.finalni, IF(_xlpm.prvni=1, 2, _xlpm.prvni),INDEX(_xlpm.rozsah, _xlpm.finalni))</f>
        <v>2300</v>
      </c>
      <c r="BC139" cm="1">
        <f t="array" aca="1" ref="BC139" ca="1">INDEX($J$3:$J$10001,MATCH(BB139,$J$3:$J$10004,0)-1)</f>
        <v>2200</v>
      </c>
      <c r="BD139">
        <f t="shared" ca="1" si="46"/>
        <v>180</v>
      </c>
      <c r="BE139">
        <f t="shared" ca="1" si="47"/>
        <v>245</v>
      </c>
      <c r="BF139">
        <f t="shared" ca="1" si="48"/>
        <v>-65</v>
      </c>
      <c r="BG139">
        <f t="shared" ca="1" si="49"/>
        <v>202.01685446601783</v>
      </c>
    </row>
    <row r="140" spans="1:59" x14ac:dyDescent="0.25">
      <c r="A140" s="64">
        <v>137</v>
      </c>
      <c r="B140" s="64">
        <v>103</v>
      </c>
      <c r="C140" s="64">
        <v>40</v>
      </c>
      <c r="D140" s="18">
        <v>137</v>
      </c>
      <c r="E140" s="21">
        <f t="shared" ca="1" si="34"/>
        <v>2281.4821114630495</v>
      </c>
      <c r="F140" s="22">
        <f t="shared" ca="1" si="35"/>
        <v>76.81465101960714</v>
      </c>
      <c r="G140" s="23">
        <v>137</v>
      </c>
      <c r="H140" s="24">
        <f t="shared" ca="1" si="36"/>
        <v>2268.4472660000001</v>
      </c>
      <c r="I140" s="25">
        <f t="shared" ca="1" si="37"/>
        <v>80.203710839999971</v>
      </c>
      <c r="J140" s="155"/>
      <c r="K140" s="155"/>
      <c r="L140" s="129">
        <f t="shared" si="50"/>
        <v>0</v>
      </c>
      <c r="AR140">
        <f t="shared" ca="1" si="38"/>
        <v>200.50927709999991</v>
      </c>
      <c r="AS140">
        <f t="shared" ca="1" si="39"/>
        <v>224.49072290000009</v>
      </c>
      <c r="AT140" cm="1">
        <f t="array" aca="1" ref="AT140" ca="1">_xlfn.LET(_xlpm.rozsah, $J$3:$J$10001,_xlpm.podminka, (_xlpm.rozsah&gt;H140)*(ISNUMBER(_xlpm.rozsah)),_xlpm.indexy, IF(_xlpm.podminka, ROW(_xlpm.rozsah)-MIN(ROW(_xlpm.rozsah))+1),_xlpm.prvni, MIN(_xlpm.indexy),_xlpm.finalni, IF(_xlpm.prvni=1, 2, _xlpm.prvni),INDEX(_xlpm.rozsah, _xlpm.finalni))</f>
        <v>2300</v>
      </c>
      <c r="AU140" cm="1">
        <f t="array" aca="1" ref="AU140" ca="1">INDEX($J$3:$J$10001,MATCH(AT140,$J$3:$J$10004,0)-1)</f>
        <v>2200</v>
      </c>
      <c r="AV140">
        <f t="shared" ca="1" si="40"/>
        <v>180</v>
      </c>
      <c r="AW140">
        <f t="shared" ca="1" si="41"/>
        <v>245</v>
      </c>
      <c r="AX140">
        <f t="shared" ca="1" si="42"/>
        <v>-65</v>
      </c>
      <c r="AY140">
        <f t="shared" ca="1" si="43"/>
        <v>200.50927709999991</v>
      </c>
      <c r="AZ140">
        <f t="shared" ca="1" si="44"/>
        <v>192.03662754901785</v>
      </c>
      <c r="BA140">
        <f t="shared" ca="1" si="45"/>
        <v>232.96337245098215</v>
      </c>
      <c r="BB140" cm="1">
        <f t="array" aca="1" ref="BB140" ca="1">_xlfn.LET(_xlpm.rozsah, $J$3:$J$10001,_xlpm.podminka, (_xlpm.rozsah&gt;E140)*(ISNUMBER(_xlpm.rozsah)),_xlpm.indexy, IF(_xlpm.podminka, ROW(_xlpm.rozsah)-MIN(ROW(_xlpm.rozsah))+1),_xlpm.prvni, MIN(_xlpm.indexy),_xlpm.finalni, IF(_xlpm.prvni=1, 2, _xlpm.prvni),INDEX(_xlpm.rozsah, _xlpm.finalni))</f>
        <v>2300</v>
      </c>
      <c r="BC140" cm="1">
        <f t="array" aca="1" ref="BC140" ca="1">INDEX($J$3:$J$10001,MATCH(BB140,$J$3:$J$10004,0)-1)</f>
        <v>2200</v>
      </c>
      <c r="BD140">
        <f t="shared" ca="1" si="46"/>
        <v>180</v>
      </c>
      <c r="BE140">
        <f t="shared" ca="1" si="47"/>
        <v>245</v>
      </c>
      <c r="BF140">
        <f t="shared" ca="1" si="48"/>
        <v>-65</v>
      </c>
      <c r="BG140">
        <f t="shared" ca="1" si="49"/>
        <v>192.03662754901785</v>
      </c>
    </row>
    <row r="141" spans="1:59" x14ac:dyDescent="0.25">
      <c r="A141" s="64">
        <v>138</v>
      </c>
      <c r="B141" s="64">
        <v>104</v>
      </c>
      <c r="C141" s="64">
        <v>34</v>
      </c>
      <c r="D141" s="18">
        <v>138</v>
      </c>
      <c r="E141" s="21">
        <f t="shared" ca="1" si="34"/>
        <v>2296.8363067199721</v>
      </c>
      <c r="F141" s="22">
        <f t="shared" ca="1" si="35"/>
        <v>61.899176214886175</v>
      </c>
      <c r="G141" s="28">
        <v>138</v>
      </c>
      <c r="H141" s="24">
        <f t="shared" ca="1" si="36"/>
        <v>2280.7622879999999</v>
      </c>
      <c r="I141" s="25">
        <f t="shared" ca="1" si="37"/>
        <v>65.451534352000024</v>
      </c>
      <c r="J141" s="155"/>
      <c r="K141" s="155"/>
      <c r="L141" s="129">
        <f t="shared" si="50"/>
        <v>0</v>
      </c>
      <c r="AR141">
        <f t="shared" ca="1" si="38"/>
        <v>192.50451280000007</v>
      </c>
      <c r="AS141">
        <f t="shared" ca="1" si="39"/>
        <v>232.49548719999993</v>
      </c>
      <c r="AT141" cm="1">
        <f t="array" aca="1" ref="AT141" ca="1">_xlfn.LET(_xlpm.rozsah, $J$3:$J$10001,_xlpm.podminka, (_xlpm.rozsah&gt;H141)*(ISNUMBER(_xlpm.rozsah)),_xlpm.indexy, IF(_xlpm.podminka, ROW(_xlpm.rozsah)-MIN(ROW(_xlpm.rozsah))+1),_xlpm.prvni, MIN(_xlpm.indexy),_xlpm.finalni, IF(_xlpm.prvni=1, 2, _xlpm.prvni),INDEX(_xlpm.rozsah, _xlpm.finalni))</f>
        <v>2300</v>
      </c>
      <c r="AU141" cm="1">
        <f t="array" aca="1" ref="AU141" ca="1">INDEX($J$3:$J$10001,MATCH(AT141,$J$3:$J$10004,0)-1)</f>
        <v>2200</v>
      </c>
      <c r="AV141">
        <f t="shared" ca="1" si="40"/>
        <v>180</v>
      </c>
      <c r="AW141">
        <f t="shared" ca="1" si="41"/>
        <v>245</v>
      </c>
      <c r="AX141">
        <f t="shared" ca="1" si="42"/>
        <v>-65</v>
      </c>
      <c r="AY141">
        <f t="shared" ca="1" si="43"/>
        <v>192.50451280000007</v>
      </c>
      <c r="AZ141">
        <f t="shared" ca="1" si="44"/>
        <v>182.05640063201815</v>
      </c>
      <c r="BA141">
        <f t="shared" ca="1" si="45"/>
        <v>242.94359936798185</v>
      </c>
      <c r="BB141" cm="1">
        <f t="array" aca="1" ref="BB141" ca="1">_xlfn.LET(_xlpm.rozsah, $J$3:$J$10001,_xlpm.podminka, (_xlpm.rozsah&gt;E141)*(ISNUMBER(_xlpm.rozsah)),_xlpm.indexy, IF(_xlpm.podminka, ROW(_xlpm.rozsah)-MIN(ROW(_xlpm.rozsah))+1),_xlpm.prvni, MIN(_xlpm.indexy),_xlpm.finalni, IF(_xlpm.prvni=1, 2, _xlpm.prvni),INDEX(_xlpm.rozsah, _xlpm.finalni))</f>
        <v>2300</v>
      </c>
      <c r="BC141" cm="1">
        <f t="array" aca="1" ref="BC141" ca="1">INDEX($J$3:$J$10001,MATCH(BB141,$J$3:$J$10004,0)-1)</f>
        <v>2200</v>
      </c>
      <c r="BD141">
        <f t="shared" ca="1" si="46"/>
        <v>180</v>
      </c>
      <c r="BE141">
        <f t="shared" ca="1" si="47"/>
        <v>245</v>
      </c>
      <c r="BF141">
        <f t="shared" ca="1" si="48"/>
        <v>-65</v>
      </c>
      <c r="BG141">
        <f t="shared" ca="1" si="49"/>
        <v>182.05640063201815</v>
      </c>
    </row>
    <row r="142" spans="1:59" x14ac:dyDescent="0.25">
      <c r="A142" s="64">
        <v>139</v>
      </c>
      <c r="B142" s="64">
        <v>102</v>
      </c>
      <c r="C142" s="64">
        <v>36</v>
      </c>
      <c r="D142" s="18">
        <v>139</v>
      </c>
      <c r="E142" s="21">
        <f t="shared" ca="1" si="34"/>
        <v>2266.1279162061264</v>
      </c>
      <c r="F142" s="22">
        <f t="shared" ca="1" si="35"/>
        <v>72.726067607766424</v>
      </c>
      <c r="G142" s="23">
        <v>139</v>
      </c>
      <c r="H142" s="24">
        <f t="shared" ca="1" si="36"/>
        <v>2256.1322439999999</v>
      </c>
      <c r="I142" s="25">
        <f t="shared" ca="1" si="37"/>
        <v>75.065054904000021</v>
      </c>
      <c r="J142" s="155"/>
      <c r="K142" s="155"/>
      <c r="L142" s="129">
        <f t="shared" si="50"/>
        <v>0</v>
      </c>
      <c r="AR142">
        <f t="shared" ca="1" si="38"/>
        <v>208.51404140000005</v>
      </c>
      <c r="AS142">
        <f t="shared" ca="1" si="39"/>
        <v>216.48595859999995</v>
      </c>
      <c r="AT142" cm="1">
        <f t="array" aca="1" ref="AT142" ca="1">_xlfn.LET(_xlpm.rozsah, $J$3:$J$10001,_xlpm.podminka, (_xlpm.rozsah&gt;H142)*(ISNUMBER(_xlpm.rozsah)),_xlpm.indexy, IF(_xlpm.podminka, ROW(_xlpm.rozsah)-MIN(ROW(_xlpm.rozsah))+1),_xlpm.prvni, MIN(_xlpm.indexy),_xlpm.finalni, IF(_xlpm.prvni=1, 2, _xlpm.prvni),INDEX(_xlpm.rozsah, _xlpm.finalni))</f>
        <v>2300</v>
      </c>
      <c r="AU142" cm="1">
        <f t="array" aca="1" ref="AU142" ca="1">INDEX($J$3:$J$10001,MATCH(AT142,$J$3:$J$10004,0)-1)</f>
        <v>2200</v>
      </c>
      <c r="AV142">
        <f t="shared" ca="1" si="40"/>
        <v>180</v>
      </c>
      <c r="AW142">
        <f t="shared" ca="1" si="41"/>
        <v>245</v>
      </c>
      <c r="AX142">
        <f t="shared" ca="1" si="42"/>
        <v>-65</v>
      </c>
      <c r="AY142">
        <f t="shared" ca="1" si="43"/>
        <v>208.51404140000005</v>
      </c>
      <c r="AZ142">
        <f t="shared" ca="1" si="44"/>
        <v>202.01685446601783</v>
      </c>
      <c r="BA142">
        <f t="shared" ca="1" si="45"/>
        <v>222.98314553398217</v>
      </c>
      <c r="BB142" cm="1">
        <f t="array" aca="1" ref="BB142" ca="1">_xlfn.LET(_xlpm.rozsah, $J$3:$J$10001,_xlpm.podminka, (_xlpm.rozsah&gt;E142)*(ISNUMBER(_xlpm.rozsah)),_xlpm.indexy, IF(_xlpm.podminka, ROW(_xlpm.rozsah)-MIN(ROW(_xlpm.rozsah))+1),_xlpm.prvni, MIN(_xlpm.indexy),_xlpm.finalni, IF(_xlpm.prvni=1, 2, _xlpm.prvni),INDEX(_xlpm.rozsah, _xlpm.finalni))</f>
        <v>2300</v>
      </c>
      <c r="BC142" cm="1">
        <f t="array" aca="1" ref="BC142" ca="1">INDEX($J$3:$J$10001,MATCH(BB142,$J$3:$J$10004,0)-1)</f>
        <v>2200</v>
      </c>
      <c r="BD142">
        <f t="shared" ca="1" si="46"/>
        <v>180</v>
      </c>
      <c r="BE142">
        <f t="shared" ca="1" si="47"/>
        <v>245</v>
      </c>
      <c r="BF142">
        <f t="shared" ca="1" si="48"/>
        <v>-65</v>
      </c>
      <c r="BG142">
        <f t="shared" ca="1" si="49"/>
        <v>202.01685446601783</v>
      </c>
    </row>
    <row r="143" spans="1:59" x14ac:dyDescent="0.25">
      <c r="A143" s="64">
        <v>140</v>
      </c>
      <c r="B143" s="64">
        <v>104</v>
      </c>
      <c r="C143" s="64">
        <v>44</v>
      </c>
      <c r="D143" s="18">
        <v>140</v>
      </c>
      <c r="E143" s="21">
        <f t="shared" ca="1" si="34"/>
        <v>2296.8363067199721</v>
      </c>
      <c r="F143" s="22">
        <f t="shared" ca="1" si="35"/>
        <v>80.104816278087981</v>
      </c>
      <c r="G143" s="28">
        <v>140</v>
      </c>
      <c r="H143" s="24">
        <f t="shared" ca="1" si="36"/>
        <v>2280.7622879999999</v>
      </c>
      <c r="I143" s="25">
        <f t="shared" ca="1" si="37"/>
        <v>84.701985632000032</v>
      </c>
      <c r="J143" s="155"/>
      <c r="K143" s="155"/>
      <c r="L143" s="129">
        <f t="shared" si="50"/>
        <v>0</v>
      </c>
      <c r="AR143">
        <f t="shared" ca="1" si="38"/>
        <v>192.50451280000007</v>
      </c>
      <c r="AS143">
        <f t="shared" ca="1" si="39"/>
        <v>232.49548719999993</v>
      </c>
      <c r="AT143" cm="1">
        <f t="array" aca="1" ref="AT143" ca="1">_xlfn.LET(_xlpm.rozsah, $J$3:$J$10001,_xlpm.podminka, (_xlpm.rozsah&gt;H143)*(ISNUMBER(_xlpm.rozsah)),_xlpm.indexy, IF(_xlpm.podminka, ROW(_xlpm.rozsah)-MIN(ROW(_xlpm.rozsah))+1),_xlpm.prvni, MIN(_xlpm.indexy),_xlpm.finalni, IF(_xlpm.prvni=1, 2, _xlpm.prvni),INDEX(_xlpm.rozsah, _xlpm.finalni))</f>
        <v>2300</v>
      </c>
      <c r="AU143" cm="1">
        <f t="array" aca="1" ref="AU143" ca="1">INDEX($J$3:$J$10001,MATCH(AT143,$J$3:$J$10004,0)-1)</f>
        <v>2200</v>
      </c>
      <c r="AV143">
        <f t="shared" ca="1" si="40"/>
        <v>180</v>
      </c>
      <c r="AW143">
        <f t="shared" ca="1" si="41"/>
        <v>245</v>
      </c>
      <c r="AX143">
        <f t="shared" ca="1" si="42"/>
        <v>-65</v>
      </c>
      <c r="AY143">
        <f t="shared" ca="1" si="43"/>
        <v>192.50451280000007</v>
      </c>
      <c r="AZ143">
        <f t="shared" ca="1" si="44"/>
        <v>182.05640063201815</v>
      </c>
      <c r="BA143">
        <f t="shared" ca="1" si="45"/>
        <v>242.94359936798185</v>
      </c>
      <c r="BB143" cm="1">
        <f t="array" aca="1" ref="BB143" ca="1">_xlfn.LET(_xlpm.rozsah, $J$3:$J$10001,_xlpm.podminka, (_xlpm.rozsah&gt;E143)*(ISNUMBER(_xlpm.rozsah)),_xlpm.indexy, IF(_xlpm.podminka, ROW(_xlpm.rozsah)-MIN(ROW(_xlpm.rozsah))+1),_xlpm.prvni, MIN(_xlpm.indexy),_xlpm.finalni, IF(_xlpm.prvni=1, 2, _xlpm.prvni),INDEX(_xlpm.rozsah, _xlpm.finalni))</f>
        <v>2300</v>
      </c>
      <c r="BC143" cm="1">
        <f t="array" aca="1" ref="BC143" ca="1">INDEX($J$3:$J$10001,MATCH(BB143,$J$3:$J$10004,0)-1)</f>
        <v>2200</v>
      </c>
      <c r="BD143">
        <f t="shared" ca="1" si="46"/>
        <v>180</v>
      </c>
      <c r="BE143">
        <f t="shared" ca="1" si="47"/>
        <v>245</v>
      </c>
      <c r="BF143">
        <f t="shared" ca="1" si="48"/>
        <v>-65</v>
      </c>
      <c r="BG143">
        <f t="shared" ca="1" si="49"/>
        <v>182.05640063201815</v>
      </c>
    </row>
    <row r="144" spans="1:59" x14ac:dyDescent="0.25">
      <c r="A144" s="64">
        <v>141</v>
      </c>
      <c r="B144" s="64">
        <v>103</v>
      </c>
      <c r="C144" s="64">
        <v>44</v>
      </c>
      <c r="D144" s="18">
        <v>141</v>
      </c>
      <c r="E144" s="21">
        <f t="shared" ca="1" si="34"/>
        <v>2281.4821114630495</v>
      </c>
      <c r="F144" s="22">
        <f t="shared" ca="1" si="35"/>
        <v>84.496116121567852</v>
      </c>
      <c r="G144" s="23">
        <v>141</v>
      </c>
      <c r="H144" s="24">
        <f t="shared" ca="1" si="36"/>
        <v>2268.4472660000001</v>
      </c>
      <c r="I144" s="25">
        <f t="shared" ca="1" si="37"/>
        <v>88.224081923999961</v>
      </c>
      <c r="J144" s="155"/>
      <c r="K144" s="155"/>
      <c r="L144" s="129">
        <f t="shared" si="50"/>
        <v>0</v>
      </c>
      <c r="AR144">
        <f t="shared" ca="1" si="38"/>
        <v>200.50927709999991</v>
      </c>
      <c r="AS144">
        <f t="shared" ca="1" si="39"/>
        <v>224.49072290000009</v>
      </c>
      <c r="AT144" cm="1">
        <f t="array" aca="1" ref="AT144" ca="1">_xlfn.LET(_xlpm.rozsah, $J$3:$J$10001,_xlpm.podminka, (_xlpm.rozsah&gt;H144)*(ISNUMBER(_xlpm.rozsah)),_xlpm.indexy, IF(_xlpm.podminka, ROW(_xlpm.rozsah)-MIN(ROW(_xlpm.rozsah))+1),_xlpm.prvni, MIN(_xlpm.indexy),_xlpm.finalni, IF(_xlpm.prvni=1, 2, _xlpm.prvni),INDEX(_xlpm.rozsah, _xlpm.finalni))</f>
        <v>2300</v>
      </c>
      <c r="AU144" cm="1">
        <f t="array" aca="1" ref="AU144" ca="1">INDEX($J$3:$J$10001,MATCH(AT144,$J$3:$J$10004,0)-1)</f>
        <v>2200</v>
      </c>
      <c r="AV144">
        <f t="shared" ca="1" si="40"/>
        <v>180</v>
      </c>
      <c r="AW144">
        <f t="shared" ca="1" si="41"/>
        <v>245</v>
      </c>
      <c r="AX144">
        <f t="shared" ca="1" si="42"/>
        <v>-65</v>
      </c>
      <c r="AY144">
        <f t="shared" ca="1" si="43"/>
        <v>200.50927709999991</v>
      </c>
      <c r="AZ144">
        <f t="shared" ca="1" si="44"/>
        <v>192.03662754901785</v>
      </c>
      <c r="BA144">
        <f t="shared" ca="1" si="45"/>
        <v>232.96337245098215</v>
      </c>
      <c r="BB144" cm="1">
        <f t="array" aca="1" ref="BB144" ca="1">_xlfn.LET(_xlpm.rozsah, $J$3:$J$10001,_xlpm.podminka, (_xlpm.rozsah&gt;E144)*(ISNUMBER(_xlpm.rozsah)),_xlpm.indexy, IF(_xlpm.podminka, ROW(_xlpm.rozsah)-MIN(ROW(_xlpm.rozsah))+1),_xlpm.prvni, MIN(_xlpm.indexy),_xlpm.finalni, IF(_xlpm.prvni=1, 2, _xlpm.prvni),INDEX(_xlpm.rozsah, _xlpm.finalni))</f>
        <v>2300</v>
      </c>
      <c r="BC144" cm="1">
        <f t="array" aca="1" ref="BC144" ca="1">INDEX($J$3:$J$10001,MATCH(BB144,$J$3:$J$10004,0)-1)</f>
        <v>2200</v>
      </c>
      <c r="BD144">
        <f t="shared" ca="1" si="46"/>
        <v>180</v>
      </c>
      <c r="BE144">
        <f t="shared" ca="1" si="47"/>
        <v>245</v>
      </c>
      <c r="BF144">
        <f t="shared" ca="1" si="48"/>
        <v>-65</v>
      </c>
      <c r="BG144">
        <f t="shared" ca="1" si="49"/>
        <v>192.03662754901785</v>
      </c>
    </row>
    <row r="145" spans="1:59" x14ac:dyDescent="0.25">
      <c r="A145" s="64">
        <v>142</v>
      </c>
      <c r="B145" s="64">
        <v>104</v>
      </c>
      <c r="C145" s="64">
        <v>33</v>
      </c>
      <c r="D145" s="18">
        <v>142</v>
      </c>
      <c r="E145" s="21">
        <f t="shared" ca="1" si="34"/>
        <v>2296.8363067199721</v>
      </c>
      <c r="F145" s="22">
        <f t="shared" ca="1" si="35"/>
        <v>60.078612208565993</v>
      </c>
      <c r="G145" s="28">
        <v>142</v>
      </c>
      <c r="H145" s="24">
        <f t="shared" ca="1" si="36"/>
        <v>2280.7622879999999</v>
      </c>
      <c r="I145" s="25">
        <f t="shared" ca="1" si="37"/>
        <v>63.526489224000024</v>
      </c>
      <c r="J145" s="155"/>
      <c r="K145" s="155"/>
      <c r="L145" s="129">
        <f t="shared" si="50"/>
        <v>0</v>
      </c>
      <c r="AR145">
        <f t="shared" ca="1" si="38"/>
        <v>192.50451280000007</v>
      </c>
      <c r="AS145">
        <f t="shared" ca="1" si="39"/>
        <v>232.49548719999993</v>
      </c>
      <c r="AT145" cm="1">
        <f t="array" aca="1" ref="AT145" ca="1">_xlfn.LET(_xlpm.rozsah, $J$3:$J$10001,_xlpm.podminka, (_xlpm.rozsah&gt;H145)*(ISNUMBER(_xlpm.rozsah)),_xlpm.indexy, IF(_xlpm.podminka, ROW(_xlpm.rozsah)-MIN(ROW(_xlpm.rozsah))+1),_xlpm.prvni, MIN(_xlpm.indexy),_xlpm.finalni, IF(_xlpm.prvni=1, 2, _xlpm.prvni),INDEX(_xlpm.rozsah, _xlpm.finalni))</f>
        <v>2300</v>
      </c>
      <c r="AU145" cm="1">
        <f t="array" aca="1" ref="AU145" ca="1">INDEX($J$3:$J$10001,MATCH(AT145,$J$3:$J$10004,0)-1)</f>
        <v>2200</v>
      </c>
      <c r="AV145">
        <f t="shared" ca="1" si="40"/>
        <v>180</v>
      </c>
      <c r="AW145">
        <f t="shared" ca="1" si="41"/>
        <v>245</v>
      </c>
      <c r="AX145">
        <f t="shared" ca="1" si="42"/>
        <v>-65</v>
      </c>
      <c r="AY145">
        <f t="shared" ca="1" si="43"/>
        <v>192.50451280000007</v>
      </c>
      <c r="AZ145">
        <f t="shared" ca="1" si="44"/>
        <v>182.05640063201815</v>
      </c>
      <c r="BA145">
        <f t="shared" ca="1" si="45"/>
        <v>242.94359936798185</v>
      </c>
      <c r="BB145" cm="1">
        <f t="array" aca="1" ref="BB145" ca="1">_xlfn.LET(_xlpm.rozsah, $J$3:$J$10001,_xlpm.podminka, (_xlpm.rozsah&gt;E145)*(ISNUMBER(_xlpm.rozsah)),_xlpm.indexy, IF(_xlpm.podminka, ROW(_xlpm.rozsah)-MIN(ROW(_xlpm.rozsah))+1),_xlpm.prvni, MIN(_xlpm.indexy),_xlpm.finalni, IF(_xlpm.prvni=1, 2, _xlpm.prvni),INDEX(_xlpm.rozsah, _xlpm.finalni))</f>
        <v>2300</v>
      </c>
      <c r="BC145" cm="1">
        <f t="array" aca="1" ref="BC145" ca="1">INDEX($J$3:$J$10001,MATCH(BB145,$J$3:$J$10004,0)-1)</f>
        <v>2200</v>
      </c>
      <c r="BD145">
        <f t="shared" ca="1" si="46"/>
        <v>180</v>
      </c>
      <c r="BE145">
        <f t="shared" ca="1" si="47"/>
        <v>245</v>
      </c>
      <c r="BF145">
        <f t="shared" ca="1" si="48"/>
        <v>-65</v>
      </c>
      <c r="BG145">
        <f t="shared" ca="1" si="49"/>
        <v>182.05640063201815</v>
      </c>
    </row>
    <row r="146" spans="1:59" x14ac:dyDescent="0.25">
      <c r="A146" s="64">
        <v>143</v>
      </c>
      <c r="B146" s="64">
        <v>102</v>
      </c>
      <c r="C146" s="64">
        <v>27</v>
      </c>
      <c r="D146" s="18">
        <v>143</v>
      </c>
      <c r="E146" s="21">
        <f t="shared" ca="1" si="34"/>
        <v>2266.1279162061264</v>
      </c>
      <c r="F146" s="22">
        <f t="shared" ca="1" si="35"/>
        <v>54.544550705824811</v>
      </c>
      <c r="G146" s="23">
        <v>143</v>
      </c>
      <c r="H146" s="24">
        <f t="shared" ca="1" si="36"/>
        <v>2256.1322439999999</v>
      </c>
      <c r="I146" s="25">
        <f t="shared" ca="1" si="37"/>
        <v>56.298791178000009</v>
      </c>
      <c r="J146" s="155"/>
      <c r="K146" s="155"/>
      <c r="L146" s="129">
        <f t="shared" si="50"/>
        <v>0</v>
      </c>
      <c r="AR146">
        <f t="shared" ca="1" si="38"/>
        <v>208.51404140000005</v>
      </c>
      <c r="AS146">
        <f t="shared" ca="1" si="39"/>
        <v>216.48595859999995</v>
      </c>
      <c r="AT146" cm="1">
        <f t="array" aca="1" ref="AT146" ca="1">_xlfn.LET(_xlpm.rozsah, $J$3:$J$10001,_xlpm.podminka, (_xlpm.rozsah&gt;H146)*(ISNUMBER(_xlpm.rozsah)),_xlpm.indexy, IF(_xlpm.podminka, ROW(_xlpm.rozsah)-MIN(ROW(_xlpm.rozsah))+1),_xlpm.prvni, MIN(_xlpm.indexy),_xlpm.finalni, IF(_xlpm.prvni=1, 2, _xlpm.prvni),INDEX(_xlpm.rozsah, _xlpm.finalni))</f>
        <v>2300</v>
      </c>
      <c r="AU146" cm="1">
        <f t="array" aca="1" ref="AU146" ca="1">INDEX($J$3:$J$10001,MATCH(AT146,$J$3:$J$10004,0)-1)</f>
        <v>2200</v>
      </c>
      <c r="AV146">
        <f t="shared" ca="1" si="40"/>
        <v>180</v>
      </c>
      <c r="AW146">
        <f t="shared" ca="1" si="41"/>
        <v>245</v>
      </c>
      <c r="AX146">
        <f t="shared" ca="1" si="42"/>
        <v>-65</v>
      </c>
      <c r="AY146">
        <f t="shared" ca="1" si="43"/>
        <v>208.51404140000005</v>
      </c>
      <c r="AZ146">
        <f t="shared" ca="1" si="44"/>
        <v>202.01685446601783</v>
      </c>
      <c r="BA146">
        <f t="shared" ca="1" si="45"/>
        <v>222.98314553398217</v>
      </c>
      <c r="BB146" cm="1">
        <f t="array" aca="1" ref="BB146" ca="1">_xlfn.LET(_xlpm.rozsah, $J$3:$J$10001,_xlpm.podminka, (_xlpm.rozsah&gt;E146)*(ISNUMBER(_xlpm.rozsah)),_xlpm.indexy, IF(_xlpm.podminka, ROW(_xlpm.rozsah)-MIN(ROW(_xlpm.rozsah))+1),_xlpm.prvni, MIN(_xlpm.indexy),_xlpm.finalni, IF(_xlpm.prvni=1, 2, _xlpm.prvni),INDEX(_xlpm.rozsah, _xlpm.finalni))</f>
        <v>2300</v>
      </c>
      <c r="BC146" cm="1">
        <f t="array" aca="1" ref="BC146" ca="1">INDEX($J$3:$J$10001,MATCH(BB146,$J$3:$J$10004,0)-1)</f>
        <v>2200</v>
      </c>
      <c r="BD146">
        <f t="shared" ca="1" si="46"/>
        <v>180</v>
      </c>
      <c r="BE146">
        <f t="shared" ca="1" si="47"/>
        <v>245</v>
      </c>
      <c r="BF146">
        <f t="shared" ca="1" si="48"/>
        <v>-65</v>
      </c>
      <c r="BG146">
        <f t="shared" ca="1" si="49"/>
        <v>202.01685446601783</v>
      </c>
    </row>
    <row r="147" spans="1:59" x14ac:dyDescent="0.25">
      <c r="A147" s="64">
        <v>144</v>
      </c>
      <c r="B147" s="64">
        <v>103</v>
      </c>
      <c r="C147" s="64">
        <v>26</v>
      </c>
      <c r="D147" s="18">
        <v>144</v>
      </c>
      <c r="E147" s="21">
        <f t="shared" ca="1" si="34"/>
        <v>2281.4821114630495</v>
      </c>
      <c r="F147" s="22">
        <f t="shared" ca="1" si="35"/>
        <v>49.929523162744644</v>
      </c>
      <c r="G147" s="28">
        <v>144</v>
      </c>
      <c r="H147" s="24">
        <f t="shared" ca="1" si="36"/>
        <v>2268.4472660000001</v>
      </c>
      <c r="I147" s="25">
        <f t="shared" ca="1" si="37"/>
        <v>52.13241204599997</v>
      </c>
      <c r="J147" s="155"/>
      <c r="K147" s="155"/>
      <c r="L147" s="129">
        <f t="shared" si="50"/>
        <v>0</v>
      </c>
      <c r="AR147">
        <f t="shared" ca="1" si="38"/>
        <v>200.50927709999991</v>
      </c>
      <c r="AS147">
        <f t="shared" ca="1" si="39"/>
        <v>224.49072290000009</v>
      </c>
      <c r="AT147" cm="1">
        <f t="array" aca="1" ref="AT147" ca="1">_xlfn.LET(_xlpm.rozsah, $J$3:$J$10001,_xlpm.podminka, (_xlpm.rozsah&gt;H147)*(ISNUMBER(_xlpm.rozsah)),_xlpm.indexy, IF(_xlpm.podminka, ROW(_xlpm.rozsah)-MIN(ROW(_xlpm.rozsah))+1),_xlpm.prvni, MIN(_xlpm.indexy),_xlpm.finalni, IF(_xlpm.prvni=1, 2, _xlpm.prvni),INDEX(_xlpm.rozsah, _xlpm.finalni))</f>
        <v>2300</v>
      </c>
      <c r="AU147" cm="1">
        <f t="array" aca="1" ref="AU147" ca="1">INDEX($J$3:$J$10001,MATCH(AT147,$J$3:$J$10004,0)-1)</f>
        <v>2200</v>
      </c>
      <c r="AV147">
        <f t="shared" ca="1" si="40"/>
        <v>180</v>
      </c>
      <c r="AW147">
        <f t="shared" ca="1" si="41"/>
        <v>245</v>
      </c>
      <c r="AX147">
        <f t="shared" ca="1" si="42"/>
        <v>-65</v>
      </c>
      <c r="AY147">
        <f t="shared" ca="1" si="43"/>
        <v>200.50927709999991</v>
      </c>
      <c r="AZ147">
        <f t="shared" ca="1" si="44"/>
        <v>192.03662754901785</v>
      </c>
      <c r="BA147">
        <f t="shared" ca="1" si="45"/>
        <v>232.96337245098215</v>
      </c>
      <c r="BB147" cm="1">
        <f t="array" aca="1" ref="BB147" ca="1">_xlfn.LET(_xlpm.rozsah, $J$3:$J$10001,_xlpm.podminka, (_xlpm.rozsah&gt;E147)*(ISNUMBER(_xlpm.rozsah)),_xlpm.indexy, IF(_xlpm.podminka, ROW(_xlpm.rozsah)-MIN(ROW(_xlpm.rozsah))+1),_xlpm.prvni, MIN(_xlpm.indexy),_xlpm.finalni, IF(_xlpm.prvni=1, 2, _xlpm.prvni),INDEX(_xlpm.rozsah, _xlpm.finalni))</f>
        <v>2300</v>
      </c>
      <c r="BC147" cm="1">
        <f t="array" aca="1" ref="BC147" ca="1">INDEX($J$3:$J$10001,MATCH(BB147,$J$3:$J$10004,0)-1)</f>
        <v>2200</v>
      </c>
      <c r="BD147">
        <f t="shared" ca="1" si="46"/>
        <v>180</v>
      </c>
      <c r="BE147">
        <f t="shared" ca="1" si="47"/>
        <v>245</v>
      </c>
      <c r="BF147">
        <f t="shared" ca="1" si="48"/>
        <v>-65</v>
      </c>
      <c r="BG147">
        <f t="shared" ca="1" si="49"/>
        <v>192.03662754901785</v>
      </c>
    </row>
    <row r="148" spans="1:59" x14ac:dyDescent="0.25">
      <c r="A148" s="64">
        <v>145</v>
      </c>
      <c r="B148" s="64">
        <v>79</v>
      </c>
      <c r="C148" s="64">
        <v>53</v>
      </c>
      <c r="D148" s="18">
        <v>145</v>
      </c>
      <c r="E148" s="21">
        <f t="shared" ca="1" si="34"/>
        <v>1912.9814252969018</v>
      </c>
      <c r="F148" s="22">
        <f t="shared" ca="1" si="35"/>
        <v>166.37917513482273</v>
      </c>
      <c r="G148" s="23">
        <v>145</v>
      </c>
      <c r="H148" s="24">
        <f t="shared" ca="1" si="36"/>
        <v>1972.8867379999999</v>
      </c>
      <c r="I148" s="25">
        <f t="shared" ca="1" si="37"/>
        <v>161.2992046176</v>
      </c>
      <c r="J148" s="155"/>
      <c r="K148" s="155"/>
      <c r="L148" s="129">
        <f t="shared" si="50"/>
        <v>0</v>
      </c>
      <c r="AR148">
        <f t="shared" ca="1" si="38"/>
        <v>304.33812191999999</v>
      </c>
      <c r="AS148">
        <f t="shared" ca="1" si="39"/>
        <v>311.66187808000001</v>
      </c>
      <c r="AT148" cm="1">
        <f t="array" aca="1" ref="AT148" ca="1">_xlfn.LET(_xlpm.rozsah, $J$3:$J$10001,_xlpm.podminka, (_xlpm.rozsah&gt;H148)*(ISNUMBER(_xlpm.rozsah)),_xlpm.indexy, IF(_xlpm.podminka, ROW(_xlpm.rozsah)-MIN(ROW(_xlpm.rozsah))+1),_xlpm.prvni, MIN(_xlpm.indexy),_xlpm.finalni, IF(_xlpm.prvni=1, 2, _xlpm.prvni),INDEX(_xlpm.rozsah, _xlpm.finalni))</f>
        <v>2000</v>
      </c>
      <c r="AU148" cm="1">
        <f t="array" aca="1" ref="AU148" ca="1">INDEX($J$3:$J$10001,MATCH(AT148,$J$3:$J$10004,0)-1)</f>
        <v>1900</v>
      </c>
      <c r="AV148">
        <f t="shared" ca="1" si="40"/>
        <v>300</v>
      </c>
      <c r="AW148">
        <f t="shared" ca="1" si="41"/>
        <v>316</v>
      </c>
      <c r="AX148">
        <f t="shared" ca="1" si="42"/>
        <v>-16</v>
      </c>
      <c r="AY148">
        <f t="shared" ca="1" si="43"/>
        <v>304.33812191999999</v>
      </c>
      <c r="AZ148">
        <f t="shared" ca="1" si="44"/>
        <v>313.92297195249574</v>
      </c>
      <c r="BA148">
        <f t="shared" ca="1" si="45"/>
        <v>302.07702804750426</v>
      </c>
      <c r="BB148" cm="1">
        <f t="array" aca="1" ref="BB148" ca="1">_xlfn.LET(_xlpm.rozsah, $J$3:$J$10001,_xlpm.podminka, (_xlpm.rozsah&gt;E148)*(ISNUMBER(_xlpm.rozsah)),_xlpm.indexy, IF(_xlpm.podminka, ROW(_xlpm.rozsah)-MIN(ROW(_xlpm.rozsah))+1),_xlpm.prvni, MIN(_xlpm.indexy),_xlpm.finalni, IF(_xlpm.prvni=1, 2, _xlpm.prvni),INDEX(_xlpm.rozsah, _xlpm.finalni))</f>
        <v>2000</v>
      </c>
      <c r="BC148" cm="1">
        <f t="array" aca="1" ref="BC148" ca="1">INDEX($J$3:$J$10001,MATCH(BB148,$J$3:$J$10004,0)-1)</f>
        <v>1900</v>
      </c>
      <c r="BD148">
        <f t="shared" ca="1" si="46"/>
        <v>300</v>
      </c>
      <c r="BE148">
        <f t="shared" ca="1" si="47"/>
        <v>316</v>
      </c>
      <c r="BF148">
        <f t="shared" ca="1" si="48"/>
        <v>-16</v>
      </c>
      <c r="BG148">
        <f t="shared" ca="1" si="49"/>
        <v>313.92297195249574</v>
      </c>
    </row>
    <row r="149" spans="1:59" x14ac:dyDescent="0.25">
      <c r="A149" s="64">
        <v>146</v>
      </c>
      <c r="B149" s="64">
        <v>51</v>
      </c>
      <c r="C149" s="64">
        <v>37</v>
      </c>
      <c r="D149" s="18">
        <v>146</v>
      </c>
      <c r="E149" s="21">
        <f t="shared" ca="1" si="34"/>
        <v>1483.0639581030632</v>
      </c>
      <c r="F149" s="22">
        <f t="shared" ca="1" si="35"/>
        <v>133.19999999999999</v>
      </c>
      <c r="G149" s="28">
        <v>146</v>
      </c>
      <c r="H149" s="24">
        <f t="shared" ca="1" si="36"/>
        <v>1628.066122</v>
      </c>
      <c r="I149" s="25">
        <f t="shared" ca="1" si="37"/>
        <v>131.62924278880001</v>
      </c>
      <c r="J149" s="155"/>
      <c r="K149" s="155"/>
      <c r="L149" s="129">
        <f t="shared" si="50"/>
        <v>0</v>
      </c>
      <c r="AR149">
        <f t="shared" ca="1" si="38"/>
        <v>355.75471024000001</v>
      </c>
      <c r="AS149">
        <f t="shared" ca="1" si="39"/>
        <v>352.24528975999999</v>
      </c>
      <c r="AT149" cm="1">
        <f t="array" aca="1" ref="AT149" ca="1">_xlfn.LET(_xlpm.rozsah, $J$3:$J$10001,_xlpm.podminka, (_xlpm.rozsah&gt;H149)*(ISNUMBER(_xlpm.rozsah)),_xlpm.indexy, IF(_xlpm.podminka, ROW(_xlpm.rozsah)-MIN(ROW(_xlpm.rozsah))+1),_xlpm.prvni, MIN(_xlpm.indexy),_xlpm.finalni, IF(_xlpm.prvni=1, 2, _xlpm.prvni),INDEX(_xlpm.rozsah, _xlpm.finalni))</f>
        <v>1700</v>
      </c>
      <c r="AU149" cm="1">
        <f t="array" aca="1" ref="AU149" ca="1">INDEX($J$3:$J$10001,MATCH(AT149,$J$3:$J$10004,0)-1)</f>
        <v>1600</v>
      </c>
      <c r="AV149">
        <f t="shared" ca="1" si="40"/>
        <v>350</v>
      </c>
      <c r="AW149">
        <f t="shared" ca="1" si="41"/>
        <v>358</v>
      </c>
      <c r="AX149">
        <f t="shared" ca="1" si="42"/>
        <v>-8</v>
      </c>
      <c r="AY149">
        <f t="shared" ca="1" si="43"/>
        <v>355.75471024000001</v>
      </c>
      <c r="AZ149">
        <f t="shared" ca="1" si="44"/>
        <v>360</v>
      </c>
      <c r="BA149">
        <f t="shared" ca="1" si="45"/>
        <v>360</v>
      </c>
      <c r="BB149" cm="1">
        <f t="array" aca="1" ref="BB149" ca="1">_xlfn.LET(_xlpm.rozsah, $J$3:$J$10001,_xlpm.podminka, (_xlpm.rozsah&gt;E149)*(ISNUMBER(_xlpm.rozsah)),_xlpm.indexy, IF(_xlpm.podminka, ROW(_xlpm.rozsah)-MIN(ROW(_xlpm.rozsah))+1),_xlpm.prvni, MIN(_xlpm.indexy),_xlpm.finalni, IF(_xlpm.prvni=1, 2, _xlpm.prvni),INDEX(_xlpm.rozsah, _xlpm.finalni))</f>
        <v>1500</v>
      </c>
      <c r="BC149" cm="1">
        <f t="array" aca="1" ref="BC149" ca="1">INDEX($J$3:$J$10001,MATCH(BB149,$J$3:$J$10004,0)-1)</f>
        <v>1400</v>
      </c>
      <c r="BD149">
        <f t="shared" ca="1" si="46"/>
        <v>360</v>
      </c>
      <c r="BE149">
        <f t="shared" ca="1" si="47"/>
        <v>360</v>
      </c>
      <c r="BF149">
        <f t="shared" ca="1" si="48"/>
        <v>0</v>
      </c>
      <c r="BG149">
        <f t="shared" ca="1" si="49"/>
        <v>360</v>
      </c>
    </row>
    <row r="150" spans="1:59" x14ac:dyDescent="0.25">
      <c r="A150" s="64">
        <v>147</v>
      </c>
      <c r="B150" s="64">
        <v>24</v>
      </c>
      <c r="C150" s="64">
        <v>23</v>
      </c>
      <c r="D150" s="18">
        <v>147</v>
      </c>
      <c r="E150" s="21">
        <f t="shared" ca="1" si="34"/>
        <v>1068.5006861661473</v>
      </c>
      <c r="F150" s="22">
        <f t="shared" ca="1" si="35"/>
        <v>68.275515781821397</v>
      </c>
      <c r="G150" s="23">
        <v>147</v>
      </c>
      <c r="H150" s="24">
        <f t="shared" ca="1" si="36"/>
        <v>1295.560528</v>
      </c>
      <c r="I150" s="25">
        <f t="shared" ca="1" si="37"/>
        <v>80.19367643199999</v>
      </c>
      <c r="J150" s="155"/>
      <c r="K150" s="155"/>
      <c r="L150" s="129">
        <f t="shared" si="50"/>
        <v>0</v>
      </c>
      <c r="AR150">
        <f t="shared" ca="1" si="38"/>
        <v>348.66815839999998</v>
      </c>
      <c r="AS150">
        <f t="shared" ca="1" si="39"/>
        <v>348.66815839999998</v>
      </c>
      <c r="AT150" cm="1">
        <f t="array" aca="1" ref="AT150" ca="1">_xlfn.LET(_xlpm.rozsah, $J$3:$J$10001,_xlpm.podminka, (_xlpm.rozsah&gt;H150)*(ISNUMBER(_xlpm.rozsah)),_xlpm.indexy, IF(_xlpm.podminka, ROW(_xlpm.rozsah)-MIN(ROW(_xlpm.rozsah))+1),_xlpm.prvni, MIN(_xlpm.indexy),_xlpm.finalni, IF(_xlpm.prvni=1, 2, _xlpm.prvni),INDEX(_xlpm.rozsah, _xlpm.finalni))</f>
        <v>1300</v>
      </c>
      <c r="AU150" cm="1">
        <f t="array" aca="1" ref="AU150" ca="1">INDEX($J$3:$J$10001,MATCH(AT150,$J$3:$J$10004,0)-1)</f>
        <v>1200</v>
      </c>
      <c r="AV150">
        <f t="shared" ca="1" si="40"/>
        <v>350</v>
      </c>
      <c r="AW150">
        <f t="shared" ca="1" si="41"/>
        <v>320</v>
      </c>
      <c r="AX150">
        <f t="shared" ca="1" si="42"/>
        <v>30</v>
      </c>
      <c r="AY150">
        <f t="shared" ca="1" si="43"/>
        <v>321.33184160000002</v>
      </c>
      <c r="AZ150">
        <f t="shared" ca="1" si="44"/>
        <v>296.85006861661475</v>
      </c>
      <c r="BA150">
        <f t="shared" ca="1" si="45"/>
        <v>296.85006861661475</v>
      </c>
      <c r="BB150" cm="1">
        <f t="array" aca="1" ref="BB150" ca="1">_xlfn.LET(_xlpm.rozsah, $J$3:$J$10001,_xlpm.podminka, (_xlpm.rozsah&gt;E150)*(ISNUMBER(_xlpm.rozsah)),_xlpm.indexy, IF(_xlpm.podminka, ROW(_xlpm.rozsah)-MIN(ROW(_xlpm.rozsah))+1),_xlpm.prvni, MIN(_xlpm.indexy),_xlpm.finalni, IF(_xlpm.prvni=1, 2, _xlpm.prvni),INDEX(_xlpm.rozsah, _xlpm.finalni))</f>
        <v>1100</v>
      </c>
      <c r="BC150" cm="1">
        <f t="array" aca="1" ref="BC150" ca="1">INDEX($J$3:$J$10001,MATCH(BB150,$J$3:$J$10004,0)-1)</f>
        <v>1000</v>
      </c>
      <c r="BD150">
        <f t="shared" ca="1" si="46"/>
        <v>300</v>
      </c>
      <c r="BE150">
        <f t="shared" ca="1" si="47"/>
        <v>290</v>
      </c>
      <c r="BF150">
        <f t="shared" ca="1" si="48"/>
        <v>10</v>
      </c>
      <c r="BG150">
        <f t="shared" ca="1" si="49"/>
        <v>293.14993138338525</v>
      </c>
    </row>
    <row r="151" spans="1:59" x14ac:dyDescent="0.25">
      <c r="A151" s="64">
        <v>148</v>
      </c>
      <c r="B151" s="64">
        <v>13</v>
      </c>
      <c r="C151" s="64">
        <v>33</v>
      </c>
      <c r="D151" s="18">
        <v>148</v>
      </c>
      <c r="E151" s="21">
        <f t="shared" ca="1" si="34"/>
        <v>899.60453833999645</v>
      </c>
      <c r="F151" s="22">
        <f t="shared" ca="1" si="35"/>
        <v>86.092154319137663</v>
      </c>
      <c r="G151" s="28">
        <v>148</v>
      </c>
      <c r="H151" s="24">
        <f t="shared" ca="1" si="36"/>
        <v>1160.095286</v>
      </c>
      <c r="I151" s="25">
        <f t="shared" ca="1" si="37"/>
        <v>102.96628887599999</v>
      </c>
      <c r="J151" s="155"/>
      <c r="K151" s="155"/>
      <c r="L151" s="129">
        <f t="shared" si="50"/>
        <v>0</v>
      </c>
      <c r="AR151">
        <f t="shared" ca="1" si="38"/>
        <v>312.01905720000002</v>
      </c>
      <c r="AS151">
        <f t="shared" ca="1" si="39"/>
        <v>312.01905720000002</v>
      </c>
      <c r="AT151" cm="1">
        <f t="array" aca="1" ref="AT151" ca="1">_xlfn.LET(_xlpm.rozsah, $J$3:$J$10001,_xlpm.podminka, (_xlpm.rozsah&gt;H151)*(ISNUMBER(_xlpm.rozsah)),_xlpm.indexy, IF(_xlpm.podminka, ROW(_xlpm.rozsah)-MIN(ROW(_xlpm.rozsah))+1),_xlpm.prvni, MIN(_xlpm.indexy),_xlpm.finalni, IF(_xlpm.prvni=1, 2, _xlpm.prvni),INDEX(_xlpm.rozsah, _xlpm.finalni))</f>
        <v>1200</v>
      </c>
      <c r="AU151" cm="1">
        <f t="array" aca="1" ref="AU151" ca="1">INDEX($J$3:$J$10001,MATCH(AT151,$J$3:$J$10004,0)-1)</f>
        <v>1100</v>
      </c>
      <c r="AV151">
        <f t="shared" ca="1" si="40"/>
        <v>320</v>
      </c>
      <c r="AW151">
        <f t="shared" ca="1" si="41"/>
        <v>300</v>
      </c>
      <c r="AX151">
        <f t="shared" ca="1" si="42"/>
        <v>20</v>
      </c>
      <c r="AY151">
        <f t="shared" ca="1" si="43"/>
        <v>307.98094279999998</v>
      </c>
      <c r="AZ151">
        <f t="shared" ca="1" si="44"/>
        <v>260.88531611859895</v>
      </c>
      <c r="BA151">
        <f t="shared" ca="1" si="45"/>
        <v>260.88531611859895</v>
      </c>
      <c r="BB151" cm="1">
        <f t="array" aca="1" ref="BB151" ca="1">_xlfn.LET(_xlpm.rozsah, $J$3:$J$10001,_xlpm.podminka, (_xlpm.rozsah&gt;E151)*(ISNUMBER(_xlpm.rozsah)),_xlpm.indexy, IF(_xlpm.podminka, ROW(_xlpm.rozsah)-MIN(ROW(_xlpm.rozsah))+1),_xlpm.prvni, MIN(_xlpm.indexy),_xlpm.finalni, IF(_xlpm.prvni=1, 2, _xlpm.prvni),INDEX(_xlpm.rozsah, _xlpm.finalni))</f>
        <v>1000</v>
      </c>
      <c r="BC151" cm="1">
        <f t="array" aca="1" ref="BC151" ca="1">INDEX($J$3:$J$10001,MATCH(BB151,$J$3:$J$10004,0)-1)</f>
        <v>0</v>
      </c>
      <c r="BD151">
        <f t="shared" ca="1" si="46"/>
        <v>290</v>
      </c>
      <c r="BE151">
        <f t="shared" ca="1" si="47"/>
        <v>0</v>
      </c>
      <c r="BF151">
        <f t="shared" ca="1" si="48"/>
        <v>290</v>
      </c>
      <c r="BG151">
        <f t="shared" ca="1" si="49"/>
        <v>29.114683881401028</v>
      </c>
    </row>
    <row r="152" spans="1:59" x14ac:dyDescent="0.25">
      <c r="A152" s="64">
        <v>149</v>
      </c>
      <c r="B152" s="64">
        <v>19</v>
      </c>
      <c r="C152" s="64">
        <v>55</v>
      </c>
      <c r="D152" s="18">
        <v>149</v>
      </c>
      <c r="E152" s="21">
        <f t="shared" ca="1" si="34"/>
        <v>991.72970988153338</v>
      </c>
      <c r="F152" s="22">
        <f t="shared" ca="1" si="35"/>
        <v>158.1808887261046</v>
      </c>
      <c r="G152" s="23">
        <v>149</v>
      </c>
      <c r="H152" s="24">
        <f t="shared" ca="1" si="36"/>
        <v>1233.985418</v>
      </c>
      <c r="I152" s="25">
        <f t="shared" ca="1" si="37"/>
        <v>181.60759396999998</v>
      </c>
      <c r="J152" s="155"/>
      <c r="K152" s="155"/>
      <c r="L152" s="129">
        <f t="shared" si="50"/>
        <v>0</v>
      </c>
      <c r="AR152">
        <f t="shared" ca="1" si="38"/>
        <v>330.19562539999998</v>
      </c>
      <c r="AS152">
        <f t="shared" ca="1" si="39"/>
        <v>330.19562539999998</v>
      </c>
      <c r="AT152" cm="1">
        <f t="array" aca="1" ref="AT152" ca="1">_xlfn.LET(_xlpm.rozsah, $J$3:$J$10001,_xlpm.podminka, (_xlpm.rozsah&gt;H152)*(ISNUMBER(_xlpm.rozsah)),_xlpm.indexy, IF(_xlpm.podminka, ROW(_xlpm.rozsah)-MIN(ROW(_xlpm.rozsah))+1),_xlpm.prvni, MIN(_xlpm.indexy),_xlpm.finalni, IF(_xlpm.prvni=1, 2, _xlpm.prvni),INDEX(_xlpm.rozsah, _xlpm.finalni))</f>
        <v>1300</v>
      </c>
      <c r="AU152" cm="1">
        <f t="array" aca="1" ref="AU152" ca="1">INDEX($J$3:$J$10001,MATCH(AT152,$J$3:$J$10004,0)-1)</f>
        <v>1200</v>
      </c>
      <c r="AV152">
        <f t="shared" ca="1" si="40"/>
        <v>350</v>
      </c>
      <c r="AW152">
        <f t="shared" ca="1" si="41"/>
        <v>320</v>
      </c>
      <c r="AX152">
        <f t="shared" ca="1" si="42"/>
        <v>30</v>
      </c>
      <c r="AY152">
        <f t="shared" ca="1" si="43"/>
        <v>339.80437460000002</v>
      </c>
      <c r="AZ152">
        <f t="shared" ca="1" si="44"/>
        <v>287.6016158656447</v>
      </c>
      <c r="BA152">
        <f t="shared" ca="1" si="45"/>
        <v>287.6016158656447</v>
      </c>
      <c r="BB152" cm="1">
        <f t="array" aca="1" ref="BB152" ca="1">_xlfn.LET(_xlpm.rozsah, $J$3:$J$10001,_xlpm.podminka, (_xlpm.rozsah&gt;E152)*(ISNUMBER(_xlpm.rozsah)),_xlpm.indexy, IF(_xlpm.podminka, ROW(_xlpm.rozsah)-MIN(ROW(_xlpm.rozsah))+1),_xlpm.prvni, MIN(_xlpm.indexy),_xlpm.finalni, IF(_xlpm.prvni=1, 2, _xlpm.prvni),INDEX(_xlpm.rozsah, _xlpm.finalni))</f>
        <v>1000</v>
      </c>
      <c r="BC152" cm="1">
        <f t="array" aca="1" ref="BC152" ca="1">INDEX($J$3:$J$10001,MATCH(BB152,$J$3:$J$10004,0)-1)</f>
        <v>0</v>
      </c>
      <c r="BD152">
        <f t="shared" ca="1" si="46"/>
        <v>290</v>
      </c>
      <c r="BE152">
        <f t="shared" ca="1" si="47"/>
        <v>0</v>
      </c>
      <c r="BF152">
        <f t="shared" ca="1" si="48"/>
        <v>290</v>
      </c>
      <c r="BG152">
        <f t="shared" ca="1" si="49"/>
        <v>2.3983841343553194</v>
      </c>
    </row>
    <row r="153" spans="1:59" x14ac:dyDescent="0.25">
      <c r="A153" s="64">
        <v>150</v>
      </c>
      <c r="B153" s="64">
        <v>45</v>
      </c>
      <c r="C153" s="64">
        <v>30</v>
      </c>
      <c r="D153" s="18">
        <v>150</v>
      </c>
      <c r="E153" s="21">
        <f t="shared" ca="1" si="34"/>
        <v>1390.9387865615263</v>
      </c>
      <c r="F153" s="22">
        <f t="shared" ca="1" si="35"/>
        <v>107.72816359684579</v>
      </c>
      <c r="G153" s="28">
        <v>150</v>
      </c>
      <c r="H153" s="24">
        <f t="shared" ca="1" si="36"/>
        <v>1554.17599</v>
      </c>
      <c r="I153" s="25">
        <f t="shared" ca="1" si="37"/>
        <v>107.67494406000002</v>
      </c>
      <c r="J153" s="155"/>
      <c r="K153" s="155"/>
      <c r="L153" s="129">
        <f t="shared" si="50"/>
        <v>0</v>
      </c>
      <c r="AR153">
        <f t="shared" ca="1" si="38"/>
        <v>358.91648020000002</v>
      </c>
      <c r="AS153">
        <f t="shared" ca="1" si="39"/>
        <v>359.08351979999998</v>
      </c>
      <c r="AT153" cm="1">
        <f t="array" aca="1" ref="AT153" ca="1">_xlfn.LET(_xlpm.rozsah, $J$3:$J$10001,_xlpm.podminka, (_xlpm.rozsah&gt;H153)*(ISNUMBER(_xlpm.rozsah)),_xlpm.indexy, IF(_xlpm.podminka, ROW(_xlpm.rozsah)-MIN(ROW(_xlpm.rozsah))+1),_xlpm.prvni, MIN(_xlpm.indexy),_xlpm.finalni, IF(_xlpm.prvni=1, 2, _xlpm.prvni),INDEX(_xlpm.rozsah, _xlpm.finalni))</f>
        <v>1600</v>
      </c>
      <c r="AU153" cm="1">
        <f t="array" aca="1" ref="AU153" ca="1">INDEX($J$3:$J$10001,MATCH(AT153,$J$3:$J$10004,0)-1)</f>
        <v>1500</v>
      </c>
      <c r="AV153">
        <f t="shared" ca="1" si="40"/>
        <v>358</v>
      </c>
      <c r="AW153">
        <f t="shared" ca="1" si="41"/>
        <v>360</v>
      </c>
      <c r="AX153">
        <f t="shared" ca="1" si="42"/>
        <v>-2</v>
      </c>
      <c r="AY153">
        <f t="shared" ca="1" si="43"/>
        <v>358.91648020000002</v>
      </c>
      <c r="AZ153">
        <f t="shared" ca="1" si="44"/>
        <v>359.09387865615264</v>
      </c>
      <c r="BA153">
        <f t="shared" ca="1" si="45"/>
        <v>359.09387865615264</v>
      </c>
      <c r="BB153" cm="1">
        <f t="array" aca="1" ref="BB153" ca="1">_xlfn.LET(_xlpm.rozsah, $J$3:$J$10001,_xlpm.podminka, (_xlpm.rozsah&gt;E153)*(ISNUMBER(_xlpm.rozsah)),_xlpm.indexy, IF(_xlpm.podminka, ROW(_xlpm.rozsah)-MIN(ROW(_xlpm.rozsah))+1),_xlpm.prvni, MIN(_xlpm.indexy),_xlpm.finalni, IF(_xlpm.prvni=1, 2, _xlpm.prvni),INDEX(_xlpm.rozsah, _xlpm.finalni))</f>
        <v>1400</v>
      </c>
      <c r="BC153" cm="1">
        <f t="array" aca="1" ref="BC153" ca="1">INDEX($J$3:$J$10001,MATCH(BB153,$J$3:$J$10004,0)-1)</f>
        <v>1300</v>
      </c>
      <c r="BD153">
        <f t="shared" ca="1" si="46"/>
        <v>360</v>
      </c>
      <c r="BE153">
        <f t="shared" ca="1" si="47"/>
        <v>350</v>
      </c>
      <c r="BF153">
        <f t="shared" ca="1" si="48"/>
        <v>10</v>
      </c>
      <c r="BG153">
        <f t="shared" ca="1" si="49"/>
        <v>350.90612134384736</v>
      </c>
    </row>
    <row r="154" spans="1:59" x14ac:dyDescent="0.25">
      <c r="A154" s="64">
        <v>151</v>
      </c>
      <c r="B154" s="64">
        <v>34</v>
      </c>
      <c r="C154" s="64">
        <v>7</v>
      </c>
      <c r="D154" s="18">
        <v>151</v>
      </c>
      <c r="E154" s="21">
        <f t="shared" ca="1" si="34"/>
        <v>1222.0426387353755</v>
      </c>
      <c r="F154" s="22">
        <f t="shared" ca="1" si="35"/>
        <v>22.862895413442885</v>
      </c>
      <c r="G154" s="23">
        <v>151</v>
      </c>
      <c r="H154" s="24">
        <f t="shared" ca="1" si="36"/>
        <v>1418.710748</v>
      </c>
      <c r="I154" s="25">
        <f t="shared" ca="1" si="37"/>
        <v>25.2</v>
      </c>
      <c r="J154" s="155"/>
      <c r="K154" s="155"/>
      <c r="L154" s="129">
        <f t="shared" si="50"/>
        <v>0</v>
      </c>
      <c r="AR154">
        <f t="shared" ca="1" si="38"/>
        <v>360</v>
      </c>
      <c r="AS154">
        <f t="shared" ca="1" si="39"/>
        <v>360</v>
      </c>
      <c r="AT154" cm="1">
        <f t="array" aca="1" ref="AT154" ca="1">_xlfn.LET(_xlpm.rozsah, $J$3:$J$10001,_xlpm.podminka, (_xlpm.rozsah&gt;H154)*(ISNUMBER(_xlpm.rozsah)),_xlpm.indexy, IF(_xlpm.podminka, ROW(_xlpm.rozsah)-MIN(ROW(_xlpm.rozsah))+1),_xlpm.prvni, MIN(_xlpm.indexy),_xlpm.finalni, IF(_xlpm.prvni=1, 2, _xlpm.prvni),INDEX(_xlpm.rozsah, _xlpm.finalni))</f>
        <v>1500</v>
      </c>
      <c r="AU154" cm="1">
        <f t="array" aca="1" ref="AU154" ca="1">INDEX($J$3:$J$10001,MATCH(AT154,$J$3:$J$10004,0)-1)</f>
        <v>1400</v>
      </c>
      <c r="AV154">
        <f t="shared" ca="1" si="40"/>
        <v>360</v>
      </c>
      <c r="AW154">
        <f t="shared" ca="1" si="41"/>
        <v>360</v>
      </c>
      <c r="AX154">
        <f t="shared" ca="1" si="42"/>
        <v>0</v>
      </c>
      <c r="AY154">
        <f t="shared" ca="1" si="43"/>
        <v>360</v>
      </c>
      <c r="AZ154">
        <f t="shared" ca="1" si="44"/>
        <v>326.61279162061265</v>
      </c>
      <c r="BA154">
        <f t="shared" ca="1" si="45"/>
        <v>326.61279162061265</v>
      </c>
      <c r="BB154" cm="1">
        <f t="array" aca="1" ref="BB154" ca="1">_xlfn.LET(_xlpm.rozsah, $J$3:$J$10001,_xlpm.podminka, (_xlpm.rozsah&gt;E154)*(ISNUMBER(_xlpm.rozsah)),_xlpm.indexy, IF(_xlpm.podminka, ROW(_xlpm.rozsah)-MIN(ROW(_xlpm.rozsah))+1),_xlpm.prvni, MIN(_xlpm.indexy),_xlpm.finalni, IF(_xlpm.prvni=1, 2, _xlpm.prvni),INDEX(_xlpm.rozsah, _xlpm.finalni))</f>
        <v>1300</v>
      </c>
      <c r="BC154" cm="1">
        <f t="array" aca="1" ref="BC154" ca="1">INDEX($J$3:$J$10001,MATCH(BB154,$J$3:$J$10004,0)-1)</f>
        <v>1200</v>
      </c>
      <c r="BD154">
        <f t="shared" ca="1" si="46"/>
        <v>350</v>
      </c>
      <c r="BE154">
        <f t="shared" ca="1" si="47"/>
        <v>320</v>
      </c>
      <c r="BF154">
        <f t="shared" ca="1" si="48"/>
        <v>30</v>
      </c>
      <c r="BG154">
        <f t="shared" ca="1" si="49"/>
        <v>343.38720837938735</v>
      </c>
    </row>
    <row r="155" spans="1:59" x14ac:dyDescent="0.25">
      <c r="A155" s="64">
        <v>152</v>
      </c>
      <c r="B155" s="64">
        <v>14</v>
      </c>
      <c r="C155" s="64">
        <v>4</v>
      </c>
      <c r="D155" s="18">
        <v>152</v>
      </c>
      <c r="E155" s="21">
        <f t="shared" ca="1" si="34"/>
        <v>914.95873359691927</v>
      </c>
      <c r="F155" s="22">
        <f t="shared" ca="1" si="35"/>
        <v>10.613521309724263</v>
      </c>
      <c r="G155" s="28">
        <v>152</v>
      </c>
      <c r="H155" s="24">
        <f t="shared" ca="1" si="36"/>
        <v>1172.410308</v>
      </c>
      <c r="I155" s="25">
        <f t="shared" ca="1" si="37"/>
        <v>12.579282464</v>
      </c>
      <c r="J155" s="155"/>
      <c r="K155" s="155"/>
      <c r="L155" s="129">
        <f t="shared" si="50"/>
        <v>0</v>
      </c>
      <c r="AR155">
        <f t="shared" ca="1" si="38"/>
        <v>314.48206160000001</v>
      </c>
      <c r="AS155">
        <f t="shared" ca="1" si="39"/>
        <v>314.48206160000001</v>
      </c>
      <c r="AT155" cm="1">
        <f t="array" aca="1" ref="AT155" ca="1">_xlfn.LET(_xlpm.rozsah, $J$3:$J$10001,_xlpm.podminka, (_xlpm.rozsah&gt;H155)*(ISNUMBER(_xlpm.rozsah)),_xlpm.indexy, IF(_xlpm.podminka, ROW(_xlpm.rozsah)-MIN(ROW(_xlpm.rozsah))+1),_xlpm.prvni, MIN(_xlpm.indexy),_xlpm.finalni, IF(_xlpm.prvni=1, 2, _xlpm.prvni),INDEX(_xlpm.rozsah, _xlpm.finalni))</f>
        <v>1200</v>
      </c>
      <c r="AU155" cm="1">
        <f t="array" aca="1" ref="AU155" ca="1">INDEX($J$3:$J$10001,MATCH(AT155,$J$3:$J$10004,0)-1)</f>
        <v>1100</v>
      </c>
      <c r="AV155">
        <f t="shared" ca="1" si="40"/>
        <v>320</v>
      </c>
      <c r="AW155">
        <f t="shared" ca="1" si="41"/>
        <v>300</v>
      </c>
      <c r="AX155">
        <f t="shared" ca="1" si="42"/>
        <v>20</v>
      </c>
      <c r="AY155">
        <f t="shared" ca="1" si="43"/>
        <v>305.51793839999999</v>
      </c>
      <c r="AZ155">
        <f t="shared" ca="1" si="44"/>
        <v>265.33803274310657</v>
      </c>
      <c r="BA155">
        <f t="shared" ca="1" si="45"/>
        <v>265.33803274310657</v>
      </c>
      <c r="BB155" cm="1">
        <f t="array" aca="1" ref="BB155" ca="1">_xlfn.LET(_xlpm.rozsah, $J$3:$J$10001,_xlpm.podminka, (_xlpm.rozsah&gt;E155)*(ISNUMBER(_xlpm.rozsah)),_xlpm.indexy, IF(_xlpm.podminka, ROW(_xlpm.rozsah)-MIN(ROW(_xlpm.rozsah))+1),_xlpm.prvni, MIN(_xlpm.indexy),_xlpm.finalni, IF(_xlpm.prvni=1, 2, _xlpm.prvni),INDEX(_xlpm.rozsah, _xlpm.finalni))</f>
        <v>1000</v>
      </c>
      <c r="BC155" cm="1">
        <f t="array" aca="1" ref="BC155" ca="1">INDEX($J$3:$J$10001,MATCH(BB155,$J$3:$J$10004,0)-1)</f>
        <v>0</v>
      </c>
      <c r="BD155">
        <f t="shared" ca="1" si="46"/>
        <v>290</v>
      </c>
      <c r="BE155">
        <f t="shared" ca="1" si="47"/>
        <v>0</v>
      </c>
      <c r="BF155">
        <f t="shared" ca="1" si="48"/>
        <v>290</v>
      </c>
      <c r="BG155">
        <f t="shared" ca="1" si="49"/>
        <v>24.661967256893412</v>
      </c>
    </row>
    <row r="156" spans="1:59" x14ac:dyDescent="0.25">
      <c r="A156" s="64">
        <v>153</v>
      </c>
      <c r="B156" s="64">
        <v>8</v>
      </c>
      <c r="C156" s="64">
        <v>16</v>
      </c>
      <c r="D156" s="18">
        <v>153</v>
      </c>
      <c r="E156" s="21">
        <f t="shared" ca="1" si="34"/>
        <v>822.83356205538246</v>
      </c>
      <c r="F156" s="22">
        <f t="shared" ca="1" si="35"/>
        <v>38.179477279369749</v>
      </c>
      <c r="G156" s="23">
        <v>153</v>
      </c>
      <c r="H156" s="24">
        <f t="shared" ca="1" si="36"/>
        <v>1098.520176</v>
      </c>
      <c r="I156" s="25">
        <f t="shared" ca="1" si="37"/>
        <v>47.976322816</v>
      </c>
      <c r="J156" s="155"/>
      <c r="K156" s="155"/>
      <c r="L156" s="129">
        <f t="shared" si="50"/>
        <v>0</v>
      </c>
      <c r="AR156">
        <f t="shared" ca="1" si="38"/>
        <v>299.85201760000001</v>
      </c>
      <c r="AS156">
        <f t="shared" ca="1" si="39"/>
        <v>299.85201760000001</v>
      </c>
      <c r="AT156" cm="1">
        <f t="array" aca="1" ref="AT156" ca="1">_xlfn.LET(_xlpm.rozsah, $J$3:$J$10001,_xlpm.podminka, (_xlpm.rozsah&gt;H156)*(ISNUMBER(_xlpm.rozsah)),_xlpm.indexy, IF(_xlpm.podminka, ROW(_xlpm.rozsah)-MIN(ROW(_xlpm.rozsah))+1),_xlpm.prvni, MIN(_xlpm.indexy),_xlpm.finalni, IF(_xlpm.prvni=1, 2, _xlpm.prvni),INDEX(_xlpm.rozsah, _xlpm.finalni))</f>
        <v>1100</v>
      </c>
      <c r="AU156" cm="1">
        <f t="array" aca="1" ref="AU156" ca="1">INDEX($J$3:$J$10001,MATCH(AT156,$J$3:$J$10004,0)-1)</f>
        <v>1000</v>
      </c>
      <c r="AV156">
        <f t="shared" ca="1" si="40"/>
        <v>300</v>
      </c>
      <c r="AW156">
        <f t="shared" ca="1" si="41"/>
        <v>290</v>
      </c>
      <c r="AX156">
        <f t="shared" ca="1" si="42"/>
        <v>10</v>
      </c>
      <c r="AY156">
        <f t="shared" ca="1" si="43"/>
        <v>290.14798239999999</v>
      </c>
      <c r="AZ156">
        <f t="shared" ca="1" si="44"/>
        <v>238.62173299606093</v>
      </c>
      <c r="BA156">
        <f t="shared" ca="1" si="45"/>
        <v>238.62173299606093</v>
      </c>
      <c r="BB156" cm="1">
        <f t="array" aca="1" ref="BB156" ca="1">_xlfn.LET(_xlpm.rozsah, $J$3:$J$10001,_xlpm.podminka, (_xlpm.rozsah&gt;E156)*(ISNUMBER(_xlpm.rozsah)),_xlpm.indexy, IF(_xlpm.podminka, ROW(_xlpm.rozsah)-MIN(ROW(_xlpm.rozsah))+1),_xlpm.prvni, MIN(_xlpm.indexy),_xlpm.finalni, IF(_xlpm.prvni=1, 2, _xlpm.prvni),INDEX(_xlpm.rozsah, _xlpm.finalni))</f>
        <v>1000</v>
      </c>
      <c r="BC156" cm="1">
        <f t="array" aca="1" ref="BC156" ca="1">INDEX($J$3:$J$10001,MATCH(BB156,$J$3:$J$10004,0)-1)</f>
        <v>0</v>
      </c>
      <c r="BD156">
        <f t="shared" ca="1" si="46"/>
        <v>290</v>
      </c>
      <c r="BE156">
        <f t="shared" ca="1" si="47"/>
        <v>0</v>
      </c>
      <c r="BF156">
        <f t="shared" ca="1" si="48"/>
        <v>290</v>
      </c>
      <c r="BG156">
        <f t="shared" ca="1" si="49"/>
        <v>51.378267003939087</v>
      </c>
    </row>
    <row r="157" spans="1:59" x14ac:dyDescent="0.25">
      <c r="A157" s="64">
        <v>154</v>
      </c>
      <c r="B157" s="64">
        <v>15</v>
      </c>
      <c r="C157" s="64">
        <v>6</v>
      </c>
      <c r="D157" s="18">
        <v>154</v>
      </c>
      <c r="E157" s="21">
        <f t="shared" ca="1" si="34"/>
        <v>930.3129288538421</v>
      </c>
      <c r="F157" s="22">
        <f t="shared" ca="1" si="35"/>
        <v>16.187444962056851</v>
      </c>
      <c r="G157" s="28">
        <v>154</v>
      </c>
      <c r="H157" s="24">
        <f t="shared" ca="1" si="36"/>
        <v>1184.72533</v>
      </c>
      <c r="I157" s="25">
        <f t="shared" ca="1" si="37"/>
        <v>19.016703960000001</v>
      </c>
      <c r="J157" s="155"/>
      <c r="K157" s="155"/>
      <c r="L157" s="129">
        <f t="shared" si="50"/>
        <v>0</v>
      </c>
      <c r="AR157">
        <f t="shared" ca="1" si="38"/>
        <v>316.945066</v>
      </c>
      <c r="AS157">
        <f t="shared" ca="1" si="39"/>
        <v>316.945066</v>
      </c>
      <c r="AT157" cm="1">
        <f t="array" aca="1" ref="AT157" ca="1">_xlfn.LET(_xlpm.rozsah, $J$3:$J$10001,_xlpm.podminka, (_xlpm.rozsah&gt;H157)*(ISNUMBER(_xlpm.rozsah)),_xlpm.indexy, IF(_xlpm.podminka, ROW(_xlpm.rozsah)-MIN(ROW(_xlpm.rozsah))+1),_xlpm.prvni, MIN(_xlpm.indexy),_xlpm.finalni, IF(_xlpm.prvni=1, 2, _xlpm.prvni),INDEX(_xlpm.rozsah, _xlpm.finalni))</f>
        <v>1200</v>
      </c>
      <c r="AU157" cm="1">
        <f t="array" aca="1" ref="AU157" ca="1">INDEX($J$3:$J$10001,MATCH(AT157,$J$3:$J$10004,0)-1)</f>
        <v>1100</v>
      </c>
      <c r="AV157">
        <f t="shared" ca="1" si="40"/>
        <v>320</v>
      </c>
      <c r="AW157">
        <f t="shared" ca="1" si="41"/>
        <v>300</v>
      </c>
      <c r="AX157">
        <f t="shared" ca="1" si="42"/>
        <v>20</v>
      </c>
      <c r="AY157">
        <f t="shared" ca="1" si="43"/>
        <v>303.054934</v>
      </c>
      <c r="AZ157">
        <f t="shared" ca="1" si="44"/>
        <v>269.79074936761418</v>
      </c>
      <c r="BA157">
        <f t="shared" ca="1" si="45"/>
        <v>269.79074936761418</v>
      </c>
      <c r="BB157" cm="1">
        <f t="array" aca="1" ref="BB157" ca="1">_xlfn.LET(_xlpm.rozsah, $J$3:$J$10001,_xlpm.podminka, (_xlpm.rozsah&gt;E157)*(ISNUMBER(_xlpm.rozsah)),_xlpm.indexy, IF(_xlpm.podminka, ROW(_xlpm.rozsah)-MIN(ROW(_xlpm.rozsah))+1),_xlpm.prvni, MIN(_xlpm.indexy),_xlpm.finalni, IF(_xlpm.prvni=1, 2, _xlpm.prvni),INDEX(_xlpm.rozsah, _xlpm.finalni))</f>
        <v>1000</v>
      </c>
      <c r="BC157" cm="1">
        <f t="array" aca="1" ref="BC157" ca="1">INDEX($J$3:$J$10001,MATCH(BB157,$J$3:$J$10004,0)-1)</f>
        <v>0</v>
      </c>
      <c r="BD157">
        <f t="shared" ca="1" si="46"/>
        <v>290</v>
      </c>
      <c r="BE157">
        <f t="shared" ca="1" si="47"/>
        <v>0</v>
      </c>
      <c r="BF157">
        <f t="shared" ca="1" si="48"/>
        <v>290</v>
      </c>
      <c r="BG157">
        <f t="shared" ca="1" si="49"/>
        <v>20.209250632385793</v>
      </c>
    </row>
    <row r="158" spans="1:59" x14ac:dyDescent="0.25">
      <c r="A158" s="64">
        <v>155</v>
      </c>
      <c r="B158" s="64">
        <v>39</v>
      </c>
      <c r="C158" s="64">
        <v>47</v>
      </c>
      <c r="D158" s="18">
        <v>155</v>
      </c>
      <c r="E158" s="21">
        <f t="shared" ca="1" si="34"/>
        <v>1298.8136150199896</v>
      </c>
      <c r="F158" s="22">
        <f t="shared" ca="1" si="35"/>
        <v>164.33271971781855</v>
      </c>
      <c r="G158" s="23">
        <v>155</v>
      </c>
      <c r="H158" s="24">
        <f t="shared" ca="1" si="36"/>
        <v>1480.285858</v>
      </c>
      <c r="I158" s="25">
        <f t="shared" ca="1" si="37"/>
        <v>169.2</v>
      </c>
      <c r="J158" s="155"/>
      <c r="K158" s="155"/>
      <c r="L158" s="129">
        <f t="shared" si="50"/>
        <v>0</v>
      </c>
      <c r="AR158">
        <f t="shared" ca="1" si="38"/>
        <v>360</v>
      </c>
      <c r="AS158">
        <f t="shared" ca="1" si="39"/>
        <v>360</v>
      </c>
      <c r="AT158" cm="1">
        <f t="array" aca="1" ref="AT158" ca="1">_xlfn.LET(_xlpm.rozsah, $J$3:$J$10001,_xlpm.podminka, (_xlpm.rozsah&gt;H158)*(ISNUMBER(_xlpm.rozsah)),_xlpm.indexy, IF(_xlpm.podminka, ROW(_xlpm.rozsah)-MIN(ROW(_xlpm.rozsah))+1),_xlpm.prvni, MIN(_xlpm.indexy),_xlpm.finalni, IF(_xlpm.prvni=1, 2, _xlpm.prvni),INDEX(_xlpm.rozsah, _xlpm.finalni))</f>
        <v>1500</v>
      </c>
      <c r="AU158" cm="1">
        <f t="array" aca="1" ref="AU158" ca="1">INDEX($J$3:$J$10001,MATCH(AT158,$J$3:$J$10004,0)-1)</f>
        <v>1400</v>
      </c>
      <c r="AV158">
        <f t="shared" ca="1" si="40"/>
        <v>360</v>
      </c>
      <c r="AW158">
        <f t="shared" ca="1" si="41"/>
        <v>360</v>
      </c>
      <c r="AX158">
        <f t="shared" ca="1" si="42"/>
        <v>0</v>
      </c>
      <c r="AY158">
        <f t="shared" ca="1" si="43"/>
        <v>360</v>
      </c>
      <c r="AZ158">
        <f t="shared" ca="1" si="44"/>
        <v>349.64408450599689</v>
      </c>
      <c r="BA158">
        <f t="shared" ca="1" si="45"/>
        <v>349.64408450599689</v>
      </c>
      <c r="BB158" cm="1">
        <f t="array" aca="1" ref="BB158" ca="1">_xlfn.LET(_xlpm.rozsah, $J$3:$J$10001,_xlpm.podminka, (_xlpm.rozsah&gt;E158)*(ISNUMBER(_xlpm.rozsah)),_xlpm.indexy, IF(_xlpm.podminka, ROW(_xlpm.rozsah)-MIN(ROW(_xlpm.rozsah))+1),_xlpm.prvni, MIN(_xlpm.indexy),_xlpm.finalni, IF(_xlpm.prvni=1, 2, _xlpm.prvni),INDEX(_xlpm.rozsah, _xlpm.finalni))</f>
        <v>1300</v>
      </c>
      <c r="BC158" cm="1">
        <f t="array" aca="1" ref="BC158" ca="1">INDEX($J$3:$J$10001,MATCH(BB158,$J$3:$J$10004,0)-1)</f>
        <v>1200</v>
      </c>
      <c r="BD158">
        <f t="shared" ca="1" si="46"/>
        <v>350</v>
      </c>
      <c r="BE158">
        <f t="shared" ca="1" si="47"/>
        <v>320</v>
      </c>
      <c r="BF158">
        <f t="shared" ca="1" si="48"/>
        <v>30</v>
      </c>
      <c r="BG158">
        <f t="shared" ca="1" si="49"/>
        <v>320.35591549400311</v>
      </c>
    </row>
    <row r="159" spans="1:59" x14ac:dyDescent="0.25">
      <c r="A159" s="64">
        <v>156</v>
      </c>
      <c r="B159" s="64">
        <v>39</v>
      </c>
      <c r="C159" s="64">
        <v>4</v>
      </c>
      <c r="D159" s="18">
        <v>156</v>
      </c>
      <c r="E159" s="21">
        <f t="shared" ca="1" si="34"/>
        <v>1298.8136150199896</v>
      </c>
      <c r="F159" s="22">
        <f t="shared" ca="1" si="35"/>
        <v>13.985763380239876</v>
      </c>
      <c r="G159" s="28">
        <v>156</v>
      </c>
      <c r="H159" s="24">
        <f t="shared" ca="1" si="36"/>
        <v>1480.285858</v>
      </c>
      <c r="I159" s="25">
        <f t="shared" ca="1" si="37"/>
        <v>14.4</v>
      </c>
      <c r="J159" s="155"/>
      <c r="K159" s="155"/>
      <c r="L159" s="129">
        <f t="shared" si="50"/>
        <v>0</v>
      </c>
      <c r="AR159">
        <f t="shared" ca="1" si="38"/>
        <v>360</v>
      </c>
      <c r="AS159">
        <f t="shared" ca="1" si="39"/>
        <v>360</v>
      </c>
      <c r="AT159" cm="1">
        <f t="array" aca="1" ref="AT159" ca="1">_xlfn.LET(_xlpm.rozsah, $J$3:$J$10001,_xlpm.podminka, (_xlpm.rozsah&gt;H159)*(ISNUMBER(_xlpm.rozsah)),_xlpm.indexy, IF(_xlpm.podminka, ROW(_xlpm.rozsah)-MIN(ROW(_xlpm.rozsah))+1),_xlpm.prvni, MIN(_xlpm.indexy),_xlpm.finalni, IF(_xlpm.prvni=1, 2, _xlpm.prvni),INDEX(_xlpm.rozsah, _xlpm.finalni))</f>
        <v>1500</v>
      </c>
      <c r="AU159" cm="1">
        <f t="array" aca="1" ref="AU159" ca="1">INDEX($J$3:$J$10001,MATCH(AT159,$J$3:$J$10004,0)-1)</f>
        <v>1400</v>
      </c>
      <c r="AV159">
        <f t="shared" ca="1" si="40"/>
        <v>360</v>
      </c>
      <c r="AW159">
        <f t="shared" ca="1" si="41"/>
        <v>360</v>
      </c>
      <c r="AX159">
        <f t="shared" ca="1" si="42"/>
        <v>0</v>
      </c>
      <c r="AY159">
        <f t="shared" ca="1" si="43"/>
        <v>360</v>
      </c>
      <c r="AZ159">
        <f t="shared" ca="1" si="44"/>
        <v>349.64408450599689</v>
      </c>
      <c r="BA159">
        <f t="shared" ca="1" si="45"/>
        <v>349.64408450599689</v>
      </c>
      <c r="BB159" cm="1">
        <f t="array" aca="1" ref="BB159" ca="1">_xlfn.LET(_xlpm.rozsah, $J$3:$J$10001,_xlpm.podminka, (_xlpm.rozsah&gt;E159)*(ISNUMBER(_xlpm.rozsah)),_xlpm.indexy, IF(_xlpm.podminka, ROW(_xlpm.rozsah)-MIN(ROW(_xlpm.rozsah))+1),_xlpm.prvni, MIN(_xlpm.indexy),_xlpm.finalni, IF(_xlpm.prvni=1, 2, _xlpm.prvni),INDEX(_xlpm.rozsah, _xlpm.finalni))</f>
        <v>1300</v>
      </c>
      <c r="BC159" cm="1">
        <f t="array" aca="1" ref="BC159" ca="1">INDEX($J$3:$J$10001,MATCH(BB159,$J$3:$J$10004,0)-1)</f>
        <v>1200</v>
      </c>
      <c r="BD159">
        <f t="shared" ca="1" si="46"/>
        <v>350</v>
      </c>
      <c r="BE159">
        <f t="shared" ca="1" si="47"/>
        <v>320</v>
      </c>
      <c r="BF159">
        <f t="shared" ca="1" si="48"/>
        <v>30</v>
      </c>
      <c r="BG159">
        <f t="shared" ca="1" si="49"/>
        <v>320.35591549400311</v>
      </c>
    </row>
    <row r="160" spans="1:59" x14ac:dyDescent="0.25">
      <c r="A160" s="64">
        <v>157</v>
      </c>
      <c r="B160" s="64">
        <v>35</v>
      </c>
      <c r="C160" s="64">
        <v>26</v>
      </c>
      <c r="D160" s="18">
        <v>157</v>
      </c>
      <c r="E160" s="21">
        <f t="shared" ca="1" si="34"/>
        <v>1237.3968339922983</v>
      </c>
      <c r="F160" s="22">
        <f t="shared" ca="1" si="35"/>
        <v>86.116953051399264</v>
      </c>
      <c r="G160" s="23">
        <v>157</v>
      </c>
      <c r="H160" s="24">
        <f t="shared" ca="1" si="36"/>
        <v>1431.02577</v>
      </c>
      <c r="I160" s="25">
        <f t="shared" ca="1" si="37"/>
        <v>93.6</v>
      </c>
      <c r="J160" s="155"/>
      <c r="K160" s="155"/>
      <c r="L160" s="129">
        <f t="shared" si="50"/>
        <v>0</v>
      </c>
      <c r="AR160">
        <f t="shared" ca="1" si="38"/>
        <v>360</v>
      </c>
      <c r="AS160">
        <f t="shared" ca="1" si="39"/>
        <v>360</v>
      </c>
      <c r="AT160" cm="1">
        <f t="array" aca="1" ref="AT160" ca="1">_xlfn.LET(_xlpm.rozsah, $J$3:$J$10001,_xlpm.podminka, (_xlpm.rozsah&gt;H160)*(ISNUMBER(_xlpm.rozsah)),_xlpm.indexy, IF(_xlpm.podminka, ROW(_xlpm.rozsah)-MIN(ROW(_xlpm.rozsah))+1),_xlpm.prvni, MIN(_xlpm.indexy),_xlpm.finalni, IF(_xlpm.prvni=1, 2, _xlpm.prvni),INDEX(_xlpm.rozsah, _xlpm.finalni))</f>
        <v>1500</v>
      </c>
      <c r="AU160" cm="1">
        <f t="array" aca="1" ref="AU160" ca="1">INDEX($J$3:$J$10001,MATCH(AT160,$J$3:$J$10004,0)-1)</f>
        <v>1400</v>
      </c>
      <c r="AV160">
        <f t="shared" ca="1" si="40"/>
        <v>360</v>
      </c>
      <c r="AW160">
        <f t="shared" ca="1" si="41"/>
        <v>360</v>
      </c>
      <c r="AX160">
        <f t="shared" ca="1" si="42"/>
        <v>0</v>
      </c>
      <c r="AY160">
        <f t="shared" ca="1" si="43"/>
        <v>360</v>
      </c>
      <c r="AZ160">
        <f t="shared" ca="1" si="44"/>
        <v>331.21905019768951</v>
      </c>
      <c r="BA160">
        <f t="shared" ca="1" si="45"/>
        <v>331.21905019768951</v>
      </c>
      <c r="BB160" cm="1">
        <f t="array" aca="1" ref="BB160" ca="1">_xlfn.LET(_xlpm.rozsah, $J$3:$J$10001,_xlpm.podminka, (_xlpm.rozsah&gt;E160)*(ISNUMBER(_xlpm.rozsah)),_xlpm.indexy, IF(_xlpm.podminka, ROW(_xlpm.rozsah)-MIN(ROW(_xlpm.rozsah))+1),_xlpm.prvni, MIN(_xlpm.indexy),_xlpm.finalni, IF(_xlpm.prvni=1, 2, _xlpm.prvni),INDEX(_xlpm.rozsah, _xlpm.finalni))</f>
        <v>1300</v>
      </c>
      <c r="BC160" cm="1">
        <f t="array" aca="1" ref="BC160" ca="1">INDEX($J$3:$J$10001,MATCH(BB160,$J$3:$J$10004,0)-1)</f>
        <v>1200</v>
      </c>
      <c r="BD160">
        <f t="shared" ca="1" si="46"/>
        <v>350</v>
      </c>
      <c r="BE160">
        <f t="shared" ca="1" si="47"/>
        <v>320</v>
      </c>
      <c r="BF160">
        <f t="shared" ca="1" si="48"/>
        <v>30</v>
      </c>
      <c r="BG160">
        <f t="shared" ca="1" si="49"/>
        <v>338.78094980231049</v>
      </c>
    </row>
    <row r="161" spans="1:59" x14ac:dyDescent="0.25">
      <c r="A161" s="64">
        <v>158</v>
      </c>
      <c r="B161" s="64">
        <v>27</v>
      </c>
      <c r="C161" s="64">
        <v>38</v>
      </c>
      <c r="D161" s="18">
        <v>158</v>
      </c>
      <c r="E161" s="21">
        <f t="shared" ca="1" si="34"/>
        <v>1114.563271936916</v>
      </c>
      <c r="F161" s="22">
        <f t="shared" ca="1" si="35"/>
        <v>115.10680866720563</v>
      </c>
      <c r="G161" s="28">
        <v>158</v>
      </c>
      <c r="H161" s="24">
        <f t="shared" ca="1" si="36"/>
        <v>1332.505594</v>
      </c>
      <c r="I161" s="25">
        <f t="shared" ca="1" si="37"/>
        <v>134.23521257199999</v>
      </c>
      <c r="J161" s="155"/>
      <c r="K161" s="155"/>
      <c r="L161" s="129">
        <f t="shared" si="50"/>
        <v>0</v>
      </c>
      <c r="AR161">
        <f t="shared" ca="1" si="38"/>
        <v>353.25055939999999</v>
      </c>
      <c r="AS161">
        <f t="shared" ca="1" si="39"/>
        <v>353.25055939999999</v>
      </c>
      <c r="AT161" cm="1">
        <f t="array" aca="1" ref="AT161" ca="1">_xlfn.LET(_xlpm.rozsah, $J$3:$J$10001,_xlpm.podminka, (_xlpm.rozsah&gt;H161)*(ISNUMBER(_xlpm.rozsah)),_xlpm.indexy, IF(_xlpm.podminka, ROW(_xlpm.rozsah)-MIN(ROW(_xlpm.rozsah))+1),_xlpm.prvni, MIN(_xlpm.indexy),_xlpm.finalni, IF(_xlpm.prvni=1, 2, _xlpm.prvni),INDEX(_xlpm.rozsah, _xlpm.finalni))</f>
        <v>1400</v>
      </c>
      <c r="AU161" cm="1">
        <f t="array" aca="1" ref="AU161" ca="1">INDEX($J$3:$J$10001,MATCH(AT161,$J$3:$J$10004,0)-1)</f>
        <v>1300</v>
      </c>
      <c r="AV161">
        <f t="shared" ca="1" si="40"/>
        <v>360</v>
      </c>
      <c r="AW161">
        <f t="shared" ca="1" si="41"/>
        <v>350</v>
      </c>
      <c r="AX161">
        <f t="shared" ca="1" si="42"/>
        <v>10</v>
      </c>
      <c r="AY161">
        <f t="shared" ca="1" si="43"/>
        <v>356.74944060000001</v>
      </c>
      <c r="AZ161">
        <f t="shared" ca="1" si="44"/>
        <v>302.91265438738321</v>
      </c>
      <c r="BA161">
        <f t="shared" ca="1" si="45"/>
        <v>302.91265438738321</v>
      </c>
      <c r="BB161" cm="1">
        <f t="array" aca="1" ref="BB161" ca="1">_xlfn.LET(_xlpm.rozsah, $J$3:$J$10001,_xlpm.podminka, (_xlpm.rozsah&gt;E161)*(ISNUMBER(_xlpm.rozsah)),_xlpm.indexy, IF(_xlpm.podminka, ROW(_xlpm.rozsah)-MIN(ROW(_xlpm.rozsah))+1),_xlpm.prvni, MIN(_xlpm.indexy),_xlpm.finalni, IF(_xlpm.prvni=1, 2, _xlpm.prvni),INDEX(_xlpm.rozsah, _xlpm.finalni))</f>
        <v>1200</v>
      </c>
      <c r="BC161" cm="1">
        <f t="array" aca="1" ref="BC161" ca="1">INDEX($J$3:$J$10001,MATCH(BB161,$J$3:$J$10004,0)-1)</f>
        <v>1100</v>
      </c>
      <c r="BD161">
        <f t="shared" ca="1" si="46"/>
        <v>320</v>
      </c>
      <c r="BE161">
        <f t="shared" ca="1" si="47"/>
        <v>300</v>
      </c>
      <c r="BF161">
        <f t="shared" ca="1" si="48"/>
        <v>20</v>
      </c>
      <c r="BG161">
        <f t="shared" ca="1" si="49"/>
        <v>317.08734561261679</v>
      </c>
    </row>
    <row r="162" spans="1:59" x14ac:dyDescent="0.25">
      <c r="A162" s="64">
        <v>159</v>
      </c>
      <c r="B162" s="64">
        <v>43</v>
      </c>
      <c r="C162" s="64">
        <v>40</v>
      </c>
      <c r="D162" s="18">
        <v>159</v>
      </c>
      <c r="E162" s="21">
        <f t="shared" ca="1" si="34"/>
        <v>1360.2303960476806</v>
      </c>
      <c r="F162" s="22">
        <f t="shared" ca="1" si="35"/>
        <v>142.40921584190724</v>
      </c>
      <c r="G162" s="23">
        <v>159</v>
      </c>
      <c r="H162" s="24">
        <f t="shared" ca="1" si="36"/>
        <v>1529.545946</v>
      </c>
      <c r="I162" s="25">
        <f t="shared" ca="1" si="37"/>
        <v>143.76363243200001</v>
      </c>
      <c r="J162" s="155"/>
      <c r="K162" s="155"/>
      <c r="L162" s="129">
        <f t="shared" si="50"/>
        <v>0</v>
      </c>
      <c r="AR162">
        <f t="shared" ca="1" si="38"/>
        <v>359.40908108000002</v>
      </c>
      <c r="AS162">
        <f t="shared" ca="1" si="39"/>
        <v>358.59091891999998</v>
      </c>
      <c r="AT162" cm="1">
        <f t="array" aca="1" ref="AT162" ca="1">_xlfn.LET(_xlpm.rozsah, $J$3:$J$10001,_xlpm.podminka, (_xlpm.rozsah&gt;H162)*(ISNUMBER(_xlpm.rozsah)),_xlpm.indexy, IF(_xlpm.podminka, ROW(_xlpm.rozsah)-MIN(ROW(_xlpm.rozsah))+1),_xlpm.prvni, MIN(_xlpm.indexy),_xlpm.finalni, IF(_xlpm.prvni=1, 2, _xlpm.prvni),INDEX(_xlpm.rozsah, _xlpm.finalni))</f>
        <v>1600</v>
      </c>
      <c r="AU162" cm="1">
        <f t="array" aca="1" ref="AU162" ca="1">INDEX($J$3:$J$10001,MATCH(AT162,$J$3:$J$10004,0)-1)</f>
        <v>1500</v>
      </c>
      <c r="AV162">
        <f t="shared" ca="1" si="40"/>
        <v>358</v>
      </c>
      <c r="AW162">
        <f t="shared" ca="1" si="41"/>
        <v>360</v>
      </c>
      <c r="AX162">
        <f t="shared" ca="1" si="42"/>
        <v>-2</v>
      </c>
      <c r="AY162">
        <f t="shared" ca="1" si="43"/>
        <v>359.40908108000002</v>
      </c>
      <c r="AZ162">
        <f t="shared" ca="1" si="44"/>
        <v>356.02303960476809</v>
      </c>
      <c r="BA162">
        <f t="shared" ca="1" si="45"/>
        <v>356.02303960476809</v>
      </c>
      <c r="BB162" cm="1">
        <f t="array" aca="1" ref="BB162" ca="1">_xlfn.LET(_xlpm.rozsah, $J$3:$J$10001,_xlpm.podminka, (_xlpm.rozsah&gt;E162)*(ISNUMBER(_xlpm.rozsah)),_xlpm.indexy, IF(_xlpm.podminka, ROW(_xlpm.rozsah)-MIN(ROW(_xlpm.rozsah))+1),_xlpm.prvni, MIN(_xlpm.indexy),_xlpm.finalni, IF(_xlpm.prvni=1, 2, _xlpm.prvni),INDEX(_xlpm.rozsah, _xlpm.finalni))</f>
        <v>1400</v>
      </c>
      <c r="BC162" cm="1">
        <f t="array" aca="1" ref="BC162" ca="1">INDEX($J$3:$J$10001,MATCH(BB162,$J$3:$J$10004,0)-1)</f>
        <v>1300</v>
      </c>
      <c r="BD162">
        <f t="shared" ca="1" si="46"/>
        <v>360</v>
      </c>
      <c r="BE162">
        <f t="shared" ca="1" si="47"/>
        <v>350</v>
      </c>
      <c r="BF162">
        <f t="shared" ca="1" si="48"/>
        <v>10</v>
      </c>
      <c r="BG162">
        <f t="shared" ca="1" si="49"/>
        <v>353.97696039523191</v>
      </c>
    </row>
    <row r="163" spans="1:59" x14ac:dyDescent="0.25">
      <c r="A163" s="64">
        <v>160</v>
      </c>
      <c r="B163" s="64">
        <v>14</v>
      </c>
      <c r="C163" s="64">
        <v>23</v>
      </c>
      <c r="D163" s="18">
        <v>160</v>
      </c>
      <c r="E163" s="21">
        <f t="shared" ca="1" si="34"/>
        <v>914.95873359691927</v>
      </c>
      <c r="F163" s="22">
        <f t="shared" ca="1" si="35"/>
        <v>61.02774753091451</v>
      </c>
      <c r="G163" s="28">
        <v>160</v>
      </c>
      <c r="H163" s="24">
        <f t="shared" ca="1" si="36"/>
        <v>1172.410308</v>
      </c>
      <c r="I163" s="25">
        <f t="shared" ca="1" si="37"/>
        <v>72.330874167999994</v>
      </c>
      <c r="J163" s="155"/>
      <c r="K163" s="155"/>
      <c r="L163" s="129">
        <f t="shared" si="50"/>
        <v>0</v>
      </c>
      <c r="AR163">
        <f t="shared" ca="1" si="38"/>
        <v>314.48206160000001</v>
      </c>
      <c r="AS163">
        <f t="shared" ca="1" si="39"/>
        <v>314.48206160000001</v>
      </c>
      <c r="AT163" cm="1">
        <f t="array" aca="1" ref="AT163" ca="1">_xlfn.LET(_xlpm.rozsah, $J$3:$J$10001,_xlpm.podminka, (_xlpm.rozsah&gt;H163)*(ISNUMBER(_xlpm.rozsah)),_xlpm.indexy, IF(_xlpm.podminka, ROW(_xlpm.rozsah)-MIN(ROW(_xlpm.rozsah))+1),_xlpm.prvni, MIN(_xlpm.indexy),_xlpm.finalni, IF(_xlpm.prvni=1, 2, _xlpm.prvni),INDEX(_xlpm.rozsah, _xlpm.finalni))</f>
        <v>1200</v>
      </c>
      <c r="AU163" cm="1">
        <f t="array" aca="1" ref="AU163" ca="1">INDEX($J$3:$J$10001,MATCH(AT163,$J$3:$J$10004,0)-1)</f>
        <v>1100</v>
      </c>
      <c r="AV163">
        <f t="shared" ca="1" si="40"/>
        <v>320</v>
      </c>
      <c r="AW163">
        <f t="shared" ca="1" si="41"/>
        <v>300</v>
      </c>
      <c r="AX163">
        <f t="shared" ca="1" si="42"/>
        <v>20</v>
      </c>
      <c r="AY163">
        <f t="shared" ca="1" si="43"/>
        <v>305.51793839999999</v>
      </c>
      <c r="AZ163">
        <f t="shared" ca="1" si="44"/>
        <v>265.33803274310657</v>
      </c>
      <c r="BA163">
        <f t="shared" ca="1" si="45"/>
        <v>265.33803274310657</v>
      </c>
      <c r="BB163" cm="1">
        <f t="array" aca="1" ref="BB163" ca="1">_xlfn.LET(_xlpm.rozsah, $J$3:$J$10001,_xlpm.podminka, (_xlpm.rozsah&gt;E163)*(ISNUMBER(_xlpm.rozsah)),_xlpm.indexy, IF(_xlpm.podminka, ROW(_xlpm.rozsah)-MIN(ROW(_xlpm.rozsah))+1),_xlpm.prvni, MIN(_xlpm.indexy),_xlpm.finalni, IF(_xlpm.prvni=1, 2, _xlpm.prvni),INDEX(_xlpm.rozsah, _xlpm.finalni))</f>
        <v>1000</v>
      </c>
      <c r="BC163" cm="1">
        <f t="array" aca="1" ref="BC163" ca="1">INDEX($J$3:$J$10001,MATCH(BB163,$J$3:$J$10004,0)-1)</f>
        <v>0</v>
      </c>
      <c r="BD163">
        <f t="shared" ca="1" si="46"/>
        <v>290</v>
      </c>
      <c r="BE163">
        <f t="shared" ca="1" si="47"/>
        <v>0</v>
      </c>
      <c r="BF163">
        <f t="shared" ca="1" si="48"/>
        <v>290</v>
      </c>
      <c r="BG163">
        <f t="shared" ca="1" si="49"/>
        <v>24.661967256893412</v>
      </c>
    </row>
    <row r="164" spans="1:59" x14ac:dyDescent="0.25">
      <c r="A164" s="64">
        <v>161</v>
      </c>
      <c r="B164" s="64">
        <v>10</v>
      </c>
      <c r="C164" s="64">
        <v>10</v>
      </c>
      <c r="D164" s="18">
        <v>161</v>
      </c>
      <c r="E164" s="21">
        <f t="shared" ca="1" si="34"/>
        <v>853.5419525692281</v>
      </c>
      <c r="F164" s="22">
        <f t="shared" ca="1" si="35"/>
        <v>24.752716624507613</v>
      </c>
      <c r="G164" s="23">
        <v>161</v>
      </c>
      <c r="H164" s="24">
        <f t="shared" ca="1" si="36"/>
        <v>1123.15022</v>
      </c>
      <c r="I164" s="25">
        <f t="shared" ca="1" si="37"/>
        <v>30.463004399999999</v>
      </c>
      <c r="J164" s="155"/>
      <c r="K164" s="155"/>
      <c r="L164" s="129">
        <f t="shared" si="50"/>
        <v>0</v>
      </c>
      <c r="AR164">
        <f t="shared" ca="1" si="38"/>
        <v>304.630044</v>
      </c>
      <c r="AS164">
        <f t="shared" ca="1" si="39"/>
        <v>304.630044</v>
      </c>
      <c r="AT164" cm="1">
        <f t="array" aca="1" ref="AT164" ca="1">_xlfn.LET(_xlpm.rozsah, $J$3:$J$10001,_xlpm.podminka, (_xlpm.rozsah&gt;H164)*(ISNUMBER(_xlpm.rozsah)),_xlpm.indexy, IF(_xlpm.podminka, ROW(_xlpm.rozsah)-MIN(ROW(_xlpm.rozsah))+1),_xlpm.prvni, MIN(_xlpm.indexy),_xlpm.finalni, IF(_xlpm.prvni=1, 2, _xlpm.prvni),INDEX(_xlpm.rozsah, _xlpm.finalni))</f>
        <v>1200</v>
      </c>
      <c r="AU164" cm="1">
        <f t="array" aca="1" ref="AU164" ca="1">INDEX($J$3:$J$10001,MATCH(AT164,$J$3:$J$10004,0)-1)</f>
        <v>1100</v>
      </c>
      <c r="AV164">
        <f t="shared" ca="1" si="40"/>
        <v>320</v>
      </c>
      <c r="AW164">
        <f t="shared" ca="1" si="41"/>
        <v>300</v>
      </c>
      <c r="AX164">
        <f t="shared" ca="1" si="42"/>
        <v>20</v>
      </c>
      <c r="AY164">
        <f t="shared" ca="1" si="43"/>
        <v>315.369956</v>
      </c>
      <c r="AZ164">
        <f t="shared" ca="1" si="44"/>
        <v>247.52716624507613</v>
      </c>
      <c r="BA164">
        <f t="shared" ca="1" si="45"/>
        <v>247.52716624507613</v>
      </c>
      <c r="BB164" cm="1">
        <f t="array" aca="1" ref="BB164" ca="1">_xlfn.LET(_xlpm.rozsah, $J$3:$J$10001,_xlpm.podminka, (_xlpm.rozsah&gt;E164)*(ISNUMBER(_xlpm.rozsah)),_xlpm.indexy, IF(_xlpm.podminka, ROW(_xlpm.rozsah)-MIN(ROW(_xlpm.rozsah))+1),_xlpm.prvni, MIN(_xlpm.indexy),_xlpm.finalni, IF(_xlpm.prvni=1, 2, _xlpm.prvni),INDEX(_xlpm.rozsah, _xlpm.finalni))</f>
        <v>1000</v>
      </c>
      <c r="BC164" cm="1">
        <f t="array" aca="1" ref="BC164" ca="1">INDEX($J$3:$J$10001,MATCH(BB164,$J$3:$J$10004,0)-1)</f>
        <v>0</v>
      </c>
      <c r="BD164">
        <f t="shared" ca="1" si="46"/>
        <v>290</v>
      </c>
      <c r="BE164">
        <f t="shared" ca="1" si="47"/>
        <v>0</v>
      </c>
      <c r="BF164">
        <f t="shared" ca="1" si="48"/>
        <v>290</v>
      </c>
      <c r="BG164">
        <f t="shared" ca="1" si="49"/>
        <v>42.472833754923847</v>
      </c>
    </row>
    <row r="165" spans="1:59" x14ac:dyDescent="0.25">
      <c r="A165" s="64">
        <v>162</v>
      </c>
      <c r="B165" s="64">
        <v>15</v>
      </c>
      <c r="C165" s="64">
        <v>33</v>
      </c>
      <c r="D165" s="18">
        <v>162</v>
      </c>
      <c r="E165" s="21">
        <f t="shared" ca="1" si="34"/>
        <v>930.3129288538421</v>
      </c>
      <c r="F165" s="22">
        <f t="shared" ca="1" si="35"/>
        <v>89.030947291312671</v>
      </c>
      <c r="G165" s="28">
        <v>162</v>
      </c>
      <c r="H165" s="24">
        <f t="shared" ca="1" si="36"/>
        <v>1184.72533</v>
      </c>
      <c r="I165" s="25">
        <f t="shared" ca="1" si="37"/>
        <v>104.59187178000001</v>
      </c>
      <c r="J165" s="155"/>
      <c r="K165" s="155"/>
      <c r="L165" s="129">
        <f t="shared" si="50"/>
        <v>0</v>
      </c>
      <c r="AR165">
        <f t="shared" ca="1" si="38"/>
        <v>316.945066</v>
      </c>
      <c r="AS165">
        <f t="shared" ca="1" si="39"/>
        <v>316.945066</v>
      </c>
      <c r="AT165" cm="1">
        <f t="array" aca="1" ref="AT165" ca="1">_xlfn.LET(_xlpm.rozsah, $J$3:$J$10001,_xlpm.podminka, (_xlpm.rozsah&gt;H165)*(ISNUMBER(_xlpm.rozsah)),_xlpm.indexy, IF(_xlpm.podminka, ROW(_xlpm.rozsah)-MIN(ROW(_xlpm.rozsah))+1),_xlpm.prvni, MIN(_xlpm.indexy),_xlpm.finalni, IF(_xlpm.prvni=1, 2, _xlpm.prvni),INDEX(_xlpm.rozsah, _xlpm.finalni))</f>
        <v>1200</v>
      </c>
      <c r="AU165" cm="1">
        <f t="array" aca="1" ref="AU165" ca="1">INDEX($J$3:$J$10001,MATCH(AT165,$J$3:$J$10004,0)-1)</f>
        <v>1100</v>
      </c>
      <c r="AV165">
        <f t="shared" ca="1" si="40"/>
        <v>320</v>
      </c>
      <c r="AW165">
        <f t="shared" ca="1" si="41"/>
        <v>300</v>
      </c>
      <c r="AX165">
        <f t="shared" ca="1" si="42"/>
        <v>20</v>
      </c>
      <c r="AY165">
        <f t="shared" ca="1" si="43"/>
        <v>303.054934</v>
      </c>
      <c r="AZ165">
        <f t="shared" ca="1" si="44"/>
        <v>269.79074936761418</v>
      </c>
      <c r="BA165">
        <f t="shared" ca="1" si="45"/>
        <v>269.79074936761418</v>
      </c>
      <c r="BB165" cm="1">
        <f t="array" aca="1" ref="BB165" ca="1">_xlfn.LET(_xlpm.rozsah, $J$3:$J$10001,_xlpm.podminka, (_xlpm.rozsah&gt;E165)*(ISNUMBER(_xlpm.rozsah)),_xlpm.indexy, IF(_xlpm.podminka, ROW(_xlpm.rozsah)-MIN(ROW(_xlpm.rozsah))+1),_xlpm.prvni, MIN(_xlpm.indexy),_xlpm.finalni, IF(_xlpm.prvni=1, 2, _xlpm.prvni),INDEX(_xlpm.rozsah, _xlpm.finalni))</f>
        <v>1000</v>
      </c>
      <c r="BC165" cm="1">
        <f t="array" aca="1" ref="BC165" ca="1">INDEX($J$3:$J$10001,MATCH(BB165,$J$3:$J$10004,0)-1)</f>
        <v>0</v>
      </c>
      <c r="BD165">
        <f t="shared" ca="1" si="46"/>
        <v>290</v>
      </c>
      <c r="BE165">
        <f t="shared" ca="1" si="47"/>
        <v>0</v>
      </c>
      <c r="BF165">
        <f t="shared" ca="1" si="48"/>
        <v>290</v>
      </c>
      <c r="BG165">
        <f t="shared" ca="1" si="49"/>
        <v>20.209250632385793</v>
      </c>
    </row>
    <row r="166" spans="1:59" x14ac:dyDescent="0.25">
      <c r="A166" s="64">
        <v>163</v>
      </c>
      <c r="B166" s="64">
        <v>35</v>
      </c>
      <c r="C166" s="64">
        <v>72</v>
      </c>
      <c r="D166" s="18">
        <v>163</v>
      </c>
      <c r="E166" s="21">
        <f t="shared" ca="1" si="34"/>
        <v>1237.3968339922983</v>
      </c>
      <c r="F166" s="22">
        <f t="shared" ca="1" si="35"/>
        <v>238.47771614233642</v>
      </c>
      <c r="G166" s="23">
        <v>163</v>
      </c>
      <c r="H166" s="24">
        <f t="shared" ca="1" si="36"/>
        <v>1431.02577</v>
      </c>
      <c r="I166" s="25">
        <f t="shared" ca="1" si="37"/>
        <v>259.2</v>
      </c>
      <c r="J166" s="155"/>
      <c r="K166" s="155"/>
      <c r="L166" s="129">
        <f t="shared" si="50"/>
        <v>0</v>
      </c>
      <c r="AR166">
        <f t="shared" ca="1" si="38"/>
        <v>360</v>
      </c>
      <c r="AS166">
        <f t="shared" ca="1" si="39"/>
        <v>360</v>
      </c>
      <c r="AT166" cm="1">
        <f t="array" aca="1" ref="AT166" ca="1">_xlfn.LET(_xlpm.rozsah, $J$3:$J$10001,_xlpm.podminka, (_xlpm.rozsah&gt;H166)*(ISNUMBER(_xlpm.rozsah)),_xlpm.indexy, IF(_xlpm.podminka, ROW(_xlpm.rozsah)-MIN(ROW(_xlpm.rozsah))+1),_xlpm.prvni, MIN(_xlpm.indexy),_xlpm.finalni, IF(_xlpm.prvni=1, 2, _xlpm.prvni),INDEX(_xlpm.rozsah, _xlpm.finalni))</f>
        <v>1500</v>
      </c>
      <c r="AU166" cm="1">
        <f t="array" aca="1" ref="AU166" ca="1">INDEX($J$3:$J$10001,MATCH(AT166,$J$3:$J$10004,0)-1)</f>
        <v>1400</v>
      </c>
      <c r="AV166">
        <f t="shared" ca="1" si="40"/>
        <v>360</v>
      </c>
      <c r="AW166">
        <f t="shared" ca="1" si="41"/>
        <v>360</v>
      </c>
      <c r="AX166">
        <f t="shared" ca="1" si="42"/>
        <v>0</v>
      </c>
      <c r="AY166">
        <f t="shared" ca="1" si="43"/>
        <v>360</v>
      </c>
      <c r="AZ166">
        <f t="shared" ca="1" si="44"/>
        <v>331.21905019768951</v>
      </c>
      <c r="BA166">
        <f t="shared" ca="1" si="45"/>
        <v>331.21905019768951</v>
      </c>
      <c r="BB166" cm="1">
        <f t="array" aca="1" ref="BB166" ca="1">_xlfn.LET(_xlpm.rozsah, $J$3:$J$10001,_xlpm.podminka, (_xlpm.rozsah&gt;E166)*(ISNUMBER(_xlpm.rozsah)),_xlpm.indexy, IF(_xlpm.podminka, ROW(_xlpm.rozsah)-MIN(ROW(_xlpm.rozsah))+1),_xlpm.prvni, MIN(_xlpm.indexy),_xlpm.finalni, IF(_xlpm.prvni=1, 2, _xlpm.prvni),INDEX(_xlpm.rozsah, _xlpm.finalni))</f>
        <v>1300</v>
      </c>
      <c r="BC166" cm="1">
        <f t="array" aca="1" ref="BC166" ca="1">INDEX($J$3:$J$10001,MATCH(BB166,$J$3:$J$10004,0)-1)</f>
        <v>1200</v>
      </c>
      <c r="BD166">
        <f t="shared" ca="1" si="46"/>
        <v>350</v>
      </c>
      <c r="BE166">
        <f t="shared" ca="1" si="47"/>
        <v>320</v>
      </c>
      <c r="BF166">
        <f t="shared" ca="1" si="48"/>
        <v>30</v>
      </c>
      <c r="BG166">
        <f t="shared" ca="1" si="49"/>
        <v>338.78094980231049</v>
      </c>
    </row>
    <row r="167" spans="1:59" x14ac:dyDescent="0.25">
      <c r="A167" s="64">
        <v>164</v>
      </c>
      <c r="B167" s="64">
        <v>60</v>
      </c>
      <c r="C167" s="64">
        <v>39</v>
      </c>
      <c r="D167" s="18">
        <v>164</v>
      </c>
      <c r="E167" s="21">
        <f t="shared" ca="1" si="34"/>
        <v>1621.2517154153684</v>
      </c>
      <c r="F167" s="22">
        <f t="shared" ca="1" si="35"/>
        <v>138.95694647904048</v>
      </c>
      <c r="G167" s="28">
        <v>164</v>
      </c>
      <c r="H167" s="24">
        <f t="shared" ca="1" si="36"/>
        <v>1738.9013199999999</v>
      </c>
      <c r="I167" s="25">
        <f t="shared" ca="1" si="37"/>
        <v>133.92084248399999</v>
      </c>
      <c r="J167" s="155"/>
      <c r="K167" s="155"/>
      <c r="L167" s="129">
        <f t="shared" si="50"/>
        <v>0</v>
      </c>
      <c r="AR167">
        <f t="shared" ca="1" si="38"/>
        <v>343.38677560000002</v>
      </c>
      <c r="AS167">
        <f t="shared" ca="1" si="39"/>
        <v>339.61322439999998</v>
      </c>
      <c r="AT167" cm="1">
        <f t="array" aca="1" ref="AT167" ca="1">_xlfn.LET(_xlpm.rozsah, $J$3:$J$10001,_xlpm.podminka, (_xlpm.rozsah&gt;H167)*(ISNUMBER(_xlpm.rozsah)),_xlpm.indexy, IF(_xlpm.podminka, ROW(_xlpm.rozsah)-MIN(ROW(_xlpm.rozsah))+1),_xlpm.prvni, MIN(_xlpm.indexy),_xlpm.finalni, IF(_xlpm.prvni=1, 2, _xlpm.prvni),INDEX(_xlpm.rozsah, _xlpm.finalni))</f>
        <v>1800</v>
      </c>
      <c r="AU167" cm="1">
        <f t="array" aca="1" ref="AU167" ca="1">INDEX($J$3:$J$10001,MATCH(AT167,$J$3:$J$10004,0)-1)</f>
        <v>1700</v>
      </c>
      <c r="AV167">
        <f t="shared" ca="1" si="40"/>
        <v>333</v>
      </c>
      <c r="AW167">
        <f t="shared" ca="1" si="41"/>
        <v>350</v>
      </c>
      <c r="AX167">
        <f t="shared" ca="1" si="42"/>
        <v>-17</v>
      </c>
      <c r="AY167">
        <f t="shared" ca="1" si="43"/>
        <v>343.38677560000002</v>
      </c>
      <c r="AZ167">
        <f t="shared" ca="1" si="44"/>
        <v>356.2998627667705</v>
      </c>
      <c r="BA167">
        <f t="shared" ca="1" si="45"/>
        <v>351.7001372332295</v>
      </c>
      <c r="BB167" cm="1">
        <f t="array" aca="1" ref="BB167" ca="1">_xlfn.LET(_xlpm.rozsah, $J$3:$J$10001,_xlpm.podminka, (_xlpm.rozsah&gt;E167)*(ISNUMBER(_xlpm.rozsah)),_xlpm.indexy, IF(_xlpm.podminka, ROW(_xlpm.rozsah)-MIN(ROW(_xlpm.rozsah))+1),_xlpm.prvni, MIN(_xlpm.indexy),_xlpm.finalni, IF(_xlpm.prvni=1, 2, _xlpm.prvni),INDEX(_xlpm.rozsah, _xlpm.finalni))</f>
        <v>1700</v>
      </c>
      <c r="BC167" cm="1">
        <f t="array" aca="1" ref="BC167" ca="1">INDEX($J$3:$J$10001,MATCH(BB167,$J$3:$J$10004,0)-1)</f>
        <v>1600</v>
      </c>
      <c r="BD167">
        <f t="shared" ca="1" si="46"/>
        <v>350</v>
      </c>
      <c r="BE167">
        <f t="shared" ca="1" si="47"/>
        <v>358</v>
      </c>
      <c r="BF167">
        <f t="shared" ca="1" si="48"/>
        <v>-8</v>
      </c>
      <c r="BG167">
        <f t="shared" ca="1" si="49"/>
        <v>356.2998627667705</v>
      </c>
    </row>
    <row r="168" spans="1:59" x14ac:dyDescent="0.25">
      <c r="A168" s="64">
        <v>165</v>
      </c>
      <c r="B168" s="64">
        <v>55</v>
      </c>
      <c r="C168" s="64">
        <v>31</v>
      </c>
      <c r="D168" s="18">
        <v>165</v>
      </c>
      <c r="E168" s="21">
        <f t="shared" ca="1" si="34"/>
        <v>1544.4807391307545</v>
      </c>
      <c r="F168" s="22">
        <f t="shared" ca="1" si="35"/>
        <v>111.32421941738932</v>
      </c>
      <c r="G168" s="23">
        <v>165</v>
      </c>
      <c r="H168" s="24">
        <f t="shared" ca="1" si="36"/>
        <v>1677.3262099999999</v>
      </c>
      <c r="I168" s="25">
        <f t="shared" ca="1" si="37"/>
        <v>109.06230999200001</v>
      </c>
      <c r="J168" s="155"/>
      <c r="K168" s="155"/>
      <c r="L168" s="129">
        <f t="shared" si="50"/>
        <v>0</v>
      </c>
      <c r="AR168">
        <f t="shared" ca="1" si="38"/>
        <v>351.81390320000003</v>
      </c>
      <c r="AS168">
        <f t="shared" ca="1" si="39"/>
        <v>356.18609679999997</v>
      </c>
      <c r="AT168" cm="1">
        <f t="array" aca="1" ref="AT168" ca="1">_xlfn.LET(_xlpm.rozsah, $J$3:$J$10001,_xlpm.podminka, (_xlpm.rozsah&gt;H168)*(ISNUMBER(_xlpm.rozsah)),_xlpm.indexy, IF(_xlpm.podminka, ROW(_xlpm.rozsah)-MIN(ROW(_xlpm.rozsah))+1),_xlpm.prvni, MIN(_xlpm.indexy),_xlpm.finalni, IF(_xlpm.prvni=1, 2, _xlpm.prvni),INDEX(_xlpm.rozsah, _xlpm.finalni))</f>
        <v>1700</v>
      </c>
      <c r="AU168" cm="1">
        <f t="array" aca="1" ref="AU168" ca="1">INDEX($J$3:$J$10001,MATCH(AT168,$J$3:$J$10004,0)-1)</f>
        <v>1600</v>
      </c>
      <c r="AV168">
        <f t="shared" ca="1" si="40"/>
        <v>350</v>
      </c>
      <c r="AW168">
        <f t="shared" ca="1" si="41"/>
        <v>358</v>
      </c>
      <c r="AX168">
        <f t="shared" ca="1" si="42"/>
        <v>-8</v>
      </c>
      <c r="AY168">
        <f t="shared" ca="1" si="43"/>
        <v>351.81390320000003</v>
      </c>
      <c r="AZ168">
        <f t="shared" ca="1" si="44"/>
        <v>359.11038521738493</v>
      </c>
      <c r="BA168">
        <f t="shared" ca="1" si="45"/>
        <v>358.88961478261507</v>
      </c>
      <c r="BB168" cm="1">
        <f t="array" aca="1" ref="BB168" ca="1">_xlfn.LET(_xlpm.rozsah, $J$3:$J$10001,_xlpm.podminka, (_xlpm.rozsah&gt;E168)*(ISNUMBER(_xlpm.rozsah)),_xlpm.indexy, IF(_xlpm.podminka, ROW(_xlpm.rozsah)-MIN(ROW(_xlpm.rozsah))+1),_xlpm.prvni, MIN(_xlpm.indexy),_xlpm.finalni, IF(_xlpm.prvni=1, 2, _xlpm.prvni),INDEX(_xlpm.rozsah, _xlpm.finalni))</f>
        <v>1600</v>
      </c>
      <c r="BC168" cm="1">
        <f t="array" aca="1" ref="BC168" ca="1">INDEX($J$3:$J$10001,MATCH(BB168,$J$3:$J$10004,0)-1)</f>
        <v>1500</v>
      </c>
      <c r="BD168">
        <f t="shared" ca="1" si="46"/>
        <v>358</v>
      </c>
      <c r="BE168">
        <f t="shared" ca="1" si="47"/>
        <v>360</v>
      </c>
      <c r="BF168">
        <f t="shared" ca="1" si="48"/>
        <v>-2</v>
      </c>
      <c r="BG168">
        <f t="shared" ca="1" si="49"/>
        <v>359.11038521738493</v>
      </c>
    </row>
    <row r="169" spans="1:59" x14ac:dyDescent="0.25">
      <c r="A169" s="64">
        <v>166</v>
      </c>
      <c r="B169" s="64">
        <v>47</v>
      </c>
      <c r="C169" s="64">
        <v>30</v>
      </c>
      <c r="D169" s="18">
        <v>166</v>
      </c>
      <c r="E169" s="21">
        <f t="shared" ca="1" si="34"/>
        <v>1421.6471770753719</v>
      </c>
      <c r="F169" s="22">
        <f t="shared" ca="1" si="35"/>
        <v>108</v>
      </c>
      <c r="G169" s="28">
        <v>166</v>
      </c>
      <c r="H169" s="24">
        <f t="shared" ca="1" si="36"/>
        <v>1578.806034</v>
      </c>
      <c r="I169" s="25">
        <f t="shared" ca="1" si="37"/>
        <v>107.52716379600001</v>
      </c>
      <c r="J169" s="155"/>
      <c r="K169" s="155"/>
      <c r="L169" s="129">
        <f t="shared" si="50"/>
        <v>0</v>
      </c>
      <c r="AR169">
        <f t="shared" ca="1" si="38"/>
        <v>358.42387932000003</v>
      </c>
      <c r="AS169">
        <f t="shared" ca="1" si="39"/>
        <v>359.57612067999997</v>
      </c>
      <c r="AT169" cm="1">
        <f t="array" aca="1" ref="AT169" ca="1">_xlfn.LET(_xlpm.rozsah, $J$3:$J$10001,_xlpm.podminka, (_xlpm.rozsah&gt;H169)*(ISNUMBER(_xlpm.rozsah)),_xlpm.indexy, IF(_xlpm.podminka, ROW(_xlpm.rozsah)-MIN(ROW(_xlpm.rozsah))+1),_xlpm.prvni, MIN(_xlpm.indexy),_xlpm.finalni, IF(_xlpm.prvni=1, 2, _xlpm.prvni),INDEX(_xlpm.rozsah, _xlpm.finalni))</f>
        <v>1600</v>
      </c>
      <c r="AU169" cm="1">
        <f t="array" aca="1" ref="AU169" ca="1">INDEX($J$3:$J$10001,MATCH(AT169,$J$3:$J$10004,0)-1)</f>
        <v>1500</v>
      </c>
      <c r="AV169">
        <f t="shared" ca="1" si="40"/>
        <v>358</v>
      </c>
      <c r="AW169">
        <f t="shared" ca="1" si="41"/>
        <v>360</v>
      </c>
      <c r="AX169">
        <f t="shared" ca="1" si="42"/>
        <v>-2</v>
      </c>
      <c r="AY169">
        <f t="shared" ca="1" si="43"/>
        <v>358.42387932000003</v>
      </c>
      <c r="AZ169">
        <f t="shared" ca="1" si="44"/>
        <v>360</v>
      </c>
      <c r="BA169">
        <f t="shared" ca="1" si="45"/>
        <v>360</v>
      </c>
      <c r="BB169" cm="1">
        <f t="array" aca="1" ref="BB169" ca="1">_xlfn.LET(_xlpm.rozsah, $J$3:$J$10001,_xlpm.podminka, (_xlpm.rozsah&gt;E169)*(ISNUMBER(_xlpm.rozsah)),_xlpm.indexy, IF(_xlpm.podminka, ROW(_xlpm.rozsah)-MIN(ROW(_xlpm.rozsah))+1),_xlpm.prvni, MIN(_xlpm.indexy),_xlpm.finalni, IF(_xlpm.prvni=1, 2, _xlpm.prvni),INDEX(_xlpm.rozsah, _xlpm.finalni))</f>
        <v>1500</v>
      </c>
      <c r="BC169" cm="1">
        <f t="array" aca="1" ref="BC169" ca="1">INDEX($J$3:$J$10001,MATCH(BB169,$J$3:$J$10004,0)-1)</f>
        <v>1400</v>
      </c>
      <c r="BD169">
        <f t="shared" ca="1" si="46"/>
        <v>360</v>
      </c>
      <c r="BE169">
        <f t="shared" ca="1" si="47"/>
        <v>360</v>
      </c>
      <c r="BF169">
        <f t="shared" ca="1" si="48"/>
        <v>0</v>
      </c>
      <c r="BG169">
        <f t="shared" ca="1" si="49"/>
        <v>360</v>
      </c>
    </row>
    <row r="170" spans="1:59" x14ac:dyDescent="0.25">
      <c r="A170" s="64">
        <v>167</v>
      </c>
      <c r="B170" s="64">
        <v>16</v>
      </c>
      <c r="C170" s="64">
        <v>7</v>
      </c>
      <c r="D170" s="18">
        <v>167</v>
      </c>
      <c r="E170" s="21">
        <f t="shared" ca="1" si="34"/>
        <v>945.66712411076492</v>
      </c>
      <c r="F170" s="22">
        <f t="shared" ca="1" si="35"/>
        <v>19.197042619448531</v>
      </c>
      <c r="G170" s="23">
        <v>167</v>
      </c>
      <c r="H170" s="24">
        <f t="shared" ca="1" si="36"/>
        <v>1197.040352</v>
      </c>
      <c r="I170" s="25">
        <f t="shared" ca="1" si="37"/>
        <v>22.358564928</v>
      </c>
      <c r="J170" s="155"/>
      <c r="K170" s="155"/>
      <c r="L170" s="129">
        <f t="shared" si="50"/>
        <v>0</v>
      </c>
      <c r="AR170">
        <f t="shared" ca="1" si="38"/>
        <v>319.40807039999999</v>
      </c>
      <c r="AS170">
        <f t="shared" ca="1" si="39"/>
        <v>319.40807039999999</v>
      </c>
      <c r="AT170" cm="1">
        <f t="array" aca="1" ref="AT170" ca="1">_xlfn.LET(_xlpm.rozsah, $J$3:$J$10001,_xlpm.podminka, (_xlpm.rozsah&gt;H170)*(ISNUMBER(_xlpm.rozsah)),_xlpm.indexy, IF(_xlpm.podminka, ROW(_xlpm.rozsah)-MIN(ROW(_xlpm.rozsah))+1),_xlpm.prvni, MIN(_xlpm.indexy),_xlpm.finalni, IF(_xlpm.prvni=1, 2, _xlpm.prvni),INDEX(_xlpm.rozsah, _xlpm.finalni))</f>
        <v>1200</v>
      </c>
      <c r="AU170" cm="1">
        <f t="array" aca="1" ref="AU170" ca="1">INDEX($J$3:$J$10001,MATCH(AT170,$J$3:$J$10004,0)-1)</f>
        <v>1100</v>
      </c>
      <c r="AV170">
        <f t="shared" ca="1" si="40"/>
        <v>320</v>
      </c>
      <c r="AW170">
        <f t="shared" ca="1" si="41"/>
        <v>300</v>
      </c>
      <c r="AX170">
        <f t="shared" ca="1" si="42"/>
        <v>20</v>
      </c>
      <c r="AY170">
        <f t="shared" ca="1" si="43"/>
        <v>300.59192960000001</v>
      </c>
      <c r="AZ170">
        <f t="shared" ca="1" si="44"/>
        <v>274.24346599212186</v>
      </c>
      <c r="BA170">
        <f t="shared" ca="1" si="45"/>
        <v>274.24346599212186</v>
      </c>
      <c r="BB170" cm="1">
        <f t="array" aca="1" ref="BB170" ca="1">_xlfn.LET(_xlpm.rozsah, $J$3:$J$10001,_xlpm.podminka, (_xlpm.rozsah&gt;E170)*(ISNUMBER(_xlpm.rozsah)),_xlpm.indexy, IF(_xlpm.podminka, ROW(_xlpm.rozsah)-MIN(ROW(_xlpm.rozsah))+1),_xlpm.prvni, MIN(_xlpm.indexy),_xlpm.finalni, IF(_xlpm.prvni=1, 2, _xlpm.prvni),INDEX(_xlpm.rozsah, _xlpm.finalni))</f>
        <v>1000</v>
      </c>
      <c r="BC170" cm="1">
        <f t="array" aca="1" ref="BC170" ca="1">INDEX($J$3:$J$10001,MATCH(BB170,$J$3:$J$10004,0)-1)</f>
        <v>0</v>
      </c>
      <c r="BD170">
        <f t="shared" ca="1" si="46"/>
        <v>290</v>
      </c>
      <c r="BE170">
        <f t="shared" ca="1" si="47"/>
        <v>0</v>
      </c>
      <c r="BF170">
        <f t="shared" ca="1" si="48"/>
        <v>290</v>
      </c>
      <c r="BG170">
        <f t="shared" ca="1" si="49"/>
        <v>15.756534007878175</v>
      </c>
    </row>
    <row r="171" spans="1:59" x14ac:dyDescent="0.25">
      <c r="A171" s="64">
        <v>168</v>
      </c>
      <c r="B171" s="64">
        <v>0</v>
      </c>
      <c r="C171" s="64">
        <v>6</v>
      </c>
      <c r="D171" s="18">
        <v>168</v>
      </c>
      <c r="E171" s="21">
        <f t="shared" ca="1" si="34"/>
        <v>700</v>
      </c>
      <c r="F171" s="22">
        <f t="shared" ca="1" si="35"/>
        <v>12.18</v>
      </c>
      <c r="G171" s="28">
        <v>168</v>
      </c>
      <c r="H171" s="24">
        <f t="shared" ca="1" si="36"/>
        <v>1000</v>
      </c>
      <c r="I171" s="25">
        <f t="shared" ca="1" si="37"/>
        <v>17.399999999999999</v>
      </c>
      <c r="J171" s="155"/>
      <c r="K171" s="155"/>
      <c r="L171" s="129">
        <f t="shared" si="50"/>
        <v>0</v>
      </c>
      <c r="AR171">
        <f t="shared" ca="1" si="38"/>
        <v>290</v>
      </c>
      <c r="AS171">
        <f t="shared" ca="1" si="39"/>
        <v>290</v>
      </c>
      <c r="AT171" cm="1">
        <f t="array" aca="1" ref="AT171" ca="1">_xlfn.LET(_xlpm.rozsah, $J$3:$J$10001,_xlpm.podminka, (_xlpm.rozsah&gt;H171)*(ISNUMBER(_xlpm.rozsah)),_xlpm.indexy, IF(_xlpm.podminka, ROW(_xlpm.rozsah)-MIN(ROW(_xlpm.rozsah))+1),_xlpm.prvni, MIN(_xlpm.indexy),_xlpm.finalni, IF(_xlpm.prvni=1, 2, _xlpm.prvni),INDEX(_xlpm.rozsah, _xlpm.finalni))</f>
        <v>1100</v>
      </c>
      <c r="AU171" cm="1">
        <f t="array" aca="1" ref="AU171" ca="1">INDEX($J$3:$J$10001,MATCH(AT171,$J$3:$J$10004,0)-1)</f>
        <v>1000</v>
      </c>
      <c r="AV171">
        <f t="shared" ca="1" si="40"/>
        <v>300</v>
      </c>
      <c r="AW171">
        <f t="shared" ca="1" si="41"/>
        <v>290</v>
      </c>
      <c r="AX171">
        <f t="shared" ca="1" si="42"/>
        <v>10</v>
      </c>
      <c r="AY171">
        <f t="shared" ca="1" si="43"/>
        <v>300</v>
      </c>
      <c r="AZ171">
        <f t="shared" ca="1" si="44"/>
        <v>203</v>
      </c>
      <c r="BA171">
        <f t="shared" ca="1" si="45"/>
        <v>203</v>
      </c>
      <c r="BB171" cm="1">
        <f t="array" aca="1" ref="BB171" ca="1">_xlfn.LET(_xlpm.rozsah, $J$3:$J$10001,_xlpm.podminka, (_xlpm.rozsah&gt;E171)*(ISNUMBER(_xlpm.rozsah)),_xlpm.indexy, IF(_xlpm.podminka, ROW(_xlpm.rozsah)-MIN(ROW(_xlpm.rozsah))+1),_xlpm.prvni, MIN(_xlpm.indexy),_xlpm.finalni, IF(_xlpm.prvni=1, 2, _xlpm.prvni),INDEX(_xlpm.rozsah, _xlpm.finalni))</f>
        <v>1000</v>
      </c>
      <c r="BC171" cm="1">
        <f t="array" aca="1" ref="BC171" ca="1">INDEX($J$3:$J$10001,MATCH(BB171,$J$3:$J$10004,0)-1)</f>
        <v>0</v>
      </c>
      <c r="BD171">
        <f t="shared" ca="1" si="46"/>
        <v>290</v>
      </c>
      <c r="BE171">
        <f t="shared" ca="1" si="47"/>
        <v>0</v>
      </c>
      <c r="BF171">
        <f t="shared" ca="1" si="48"/>
        <v>290</v>
      </c>
      <c r="BG171">
        <f t="shared" ca="1" si="49"/>
        <v>87</v>
      </c>
    </row>
    <row r="172" spans="1:59" x14ac:dyDescent="0.25">
      <c r="A172" s="64">
        <v>169</v>
      </c>
      <c r="B172" s="64">
        <v>0</v>
      </c>
      <c r="C172" s="64">
        <v>8</v>
      </c>
      <c r="D172" s="18">
        <v>169</v>
      </c>
      <c r="E172" s="21">
        <f t="shared" ca="1" si="34"/>
        <v>700</v>
      </c>
      <c r="F172" s="22">
        <f t="shared" ca="1" si="35"/>
        <v>16.239999999999998</v>
      </c>
      <c r="G172" s="23">
        <v>169</v>
      </c>
      <c r="H172" s="24">
        <f t="shared" ca="1" si="36"/>
        <v>1000</v>
      </c>
      <c r="I172" s="25">
        <f t="shared" ca="1" si="37"/>
        <v>23.2</v>
      </c>
      <c r="J172" s="155"/>
      <c r="K172" s="155"/>
      <c r="L172" s="129">
        <f t="shared" si="50"/>
        <v>0</v>
      </c>
      <c r="AR172">
        <f t="shared" ca="1" si="38"/>
        <v>290</v>
      </c>
      <c r="AS172">
        <f t="shared" ca="1" si="39"/>
        <v>290</v>
      </c>
      <c r="AT172" cm="1">
        <f t="array" aca="1" ref="AT172" ca="1">_xlfn.LET(_xlpm.rozsah, $J$3:$J$10001,_xlpm.podminka, (_xlpm.rozsah&gt;H172)*(ISNUMBER(_xlpm.rozsah)),_xlpm.indexy, IF(_xlpm.podminka, ROW(_xlpm.rozsah)-MIN(ROW(_xlpm.rozsah))+1),_xlpm.prvni, MIN(_xlpm.indexy),_xlpm.finalni, IF(_xlpm.prvni=1, 2, _xlpm.prvni),INDEX(_xlpm.rozsah, _xlpm.finalni))</f>
        <v>1100</v>
      </c>
      <c r="AU172" cm="1">
        <f t="array" aca="1" ref="AU172" ca="1">INDEX($J$3:$J$10001,MATCH(AT172,$J$3:$J$10004,0)-1)</f>
        <v>1000</v>
      </c>
      <c r="AV172">
        <f t="shared" ca="1" si="40"/>
        <v>300</v>
      </c>
      <c r="AW172">
        <f t="shared" ca="1" si="41"/>
        <v>290</v>
      </c>
      <c r="AX172">
        <f t="shared" ca="1" si="42"/>
        <v>10</v>
      </c>
      <c r="AY172">
        <f t="shared" ca="1" si="43"/>
        <v>300</v>
      </c>
      <c r="AZ172">
        <f t="shared" ca="1" si="44"/>
        <v>203</v>
      </c>
      <c r="BA172">
        <f t="shared" ca="1" si="45"/>
        <v>203</v>
      </c>
      <c r="BB172" cm="1">
        <f t="array" aca="1" ref="BB172" ca="1">_xlfn.LET(_xlpm.rozsah, $J$3:$J$10001,_xlpm.podminka, (_xlpm.rozsah&gt;E172)*(ISNUMBER(_xlpm.rozsah)),_xlpm.indexy, IF(_xlpm.podminka, ROW(_xlpm.rozsah)-MIN(ROW(_xlpm.rozsah))+1),_xlpm.prvni, MIN(_xlpm.indexy),_xlpm.finalni, IF(_xlpm.prvni=1, 2, _xlpm.prvni),INDEX(_xlpm.rozsah, _xlpm.finalni))</f>
        <v>1000</v>
      </c>
      <c r="BC172" cm="1">
        <f t="array" aca="1" ref="BC172" ca="1">INDEX($J$3:$J$10001,MATCH(BB172,$J$3:$J$10004,0)-1)</f>
        <v>0</v>
      </c>
      <c r="BD172">
        <f t="shared" ca="1" si="46"/>
        <v>290</v>
      </c>
      <c r="BE172">
        <f t="shared" ca="1" si="47"/>
        <v>0</v>
      </c>
      <c r="BF172">
        <f t="shared" ca="1" si="48"/>
        <v>290</v>
      </c>
      <c r="BG172">
        <f t="shared" ca="1" si="49"/>
        <v>87</v>
      </c>
    </row>
    <row r="173" spans="1:59" x14ac:dyDescent="0.25">
      <c r="A173" s="64">
        <v>170</v>
      </c>
      <c r="B173" s="64">
        <v>0</v>
      </c>
      <c r="C173" s="64">
        <v>8</v>
      </c>
      <c r="D173" s="18">
        <v>170</v>
      </c>
      <c r="E173" s="21">
        <f t="shared" ca="1" si="34"/>
        <v>700</v>
      </c>
      <c r="F173" s="22">
        <f t="shared" ca="1" si="35"/>
        <v>16.239999999999998</v>
      </c>
      <c r="G173" s="28">
        <v>170</v>
      </c>
      <c r="H173" s="24">
        <f t="shared" ca="1" si="36"/>
        <v>1000</v>
      </c>
      <c r="I173" s="25">
        <f t="shared" ca="1" si="37"/>
        <v>23.2</v>
      </c>
      <c r="J173" s="155"/>
      <c r="K173" s="155"/>
      <c r="L173" s="129">
        <f t="shared" si="50"/>
        <v>0</v>
      </c>
      <c r="AR173">
        <f t="shared" ca="1" si="38"/>
        <v>290</v>
      </c>
      <c r="AS173">
        <f t="shared" ca="1" si="39"/>
        <v>290</v>
      </c>
      <c r="AT173" cm="1">
        <f t="array" aca="1" ref="AT173" ca="1">_xlfn.LET(_xlpm.rozsah, $J$3:$J$10001,_xlpm.podminka, (_xlpm.rozsah&gt;H173)*(ISNUMBER(_xlpm.rozsah)),_xlpm.indexy, IF(_xlpm.podminka, ROW(_xlpm.rozsah)-MIN(ROW(_xlpm.rozsah))+1),_xlpm.prvni, MIN(_xlpm.indexy),_xlpm.finalni, IF(_xlpm.prvni=1, 2, _xlpm.prvni),INDEX(_xlpm.rozsah, _xlpm.finalni))</f>
        <v>1100</v>
      </c>
      <c r="AU173" cm="1">
        <f t="array" aca="1" ref="AU173" ca="1">INDEX($J$3:$J$10001,MATCH(AT173,$J$3:$J$10004,0)-1)</f>
        <v>1000</v>
      </c>
      <c r="AV173">
        <f t="shared" ca="1" si="40"/>
        <v>300</v>
      </c>
      <c r="AW173">
        <f t="shared" ca="1" si="41"/>
        <v>290</v>
      </c>
      <c r="AX173">
        <f t="shared" ca="1" si="42"/>
        <v>10</v>
      </c>
      <c r="AY173">
        <f t="shared" ca="1" si="43"/>
        <v>300</v>
      </c>
      <c r="AZ173">
        <f t="shared" ca="1" si="44"/>
        <v>203</v>
      </c>
      <c r="BA173">
        <f t="shared" ca="1" si="45"/>
        <v>203</v>
      </c>
      <c r="BB173" cm="1">
        <f t="array" aca="1" ref="BB173" ca="1">_xlfn.LET(_xlpm.rozsah, $J$3:$J$10001,_xlpm.podminka, (_xlpm.rozsah&gt;E173)*(ISNUMBER(_xlpm.rozsah)),_xlpm.indexy, IF(_xlpm.podminka, ROW(_xlpm.rozsah)-MIN(ROW(_xlpm.rozsah))+1),_xlpm.prvni, MIN(_xlpm.indexy),_xlpm.finalni, IF(_xlpm.prvni=1, 2, _xlpm.prvni),INDEX(_xlpm.rozsah, _xlpm.finalni))</f>
        <v>1000</v>
      </c>
      <c r="BC173" cm="1">
        <f t="array" aca="1" ref="BC173" ca="1">INDEX($J$3:$J$10001,MATCH(BB173,$J$3:$J$10004,0)-1)</f>
        <v>0</v>
      </c>
      <c r="BD173">
        <f t="shared" ca="1" si="46"/>
        <v>290</v>
      </c>
      <c r="BE173">
        <f t="shared" ca="1" si="47"/>
        <v>0</v>
      </c>
      <c r="BF173">
        <f t="shared" ca="1" si="48"/>
        <v>290</v>
      </c>
      <c r="BG173">
        <f t="shared" ca="1" si="49"/>
        <v>87</v>
      </c>
    </row>
    <row r="174" spans="1:59" x14ac:dyDescent="0.25">
      <c r="A174" s="64">
        <v>171</v>
      </c>
      <c r="B174" s="64">
        <v>0</v>
      </c>
      <c r="C174" s="64">
        <v>2</v>
      </c>
      <c r="D174" s="18">
        <v>171</v>
      </c>
      <c r="E174" s="21">
        <f t="shared" ca="1" si="34"/>
        <v>700</v>
      </c>
      <c r="F174" s="22">
        <f t="shared" ca="1" si="35"/>
        <v>4.0599999999999996</v>
      </c>
      <c r="G174" s="23">
        <v>171</v>
      </c>
      <c r="H174" s="24">
        <f t="shared" ca="1" si="36"/>
        <v>1000</v>
      </c>
      <c r="I174" s="25">
        <f t="shared" ca="1" si="37"/>
        <v>5.8</v>
      </c>
      <c r="J174" s="155"/>
      <c r="K174" s="155"/>
      <c r="L174" s="129">
        <f t="shared" si="50"/>
        <v>0</v>
      </c>
      <c r="AR174">
        <f t="shared" ca="1" si="38"/>
        <v>290</v>
      </c>
      <c r="AS174">
        <f t="shared" ca="1" si="39"/>
        <v>290</v>
      </c>
      <c r="AT174" cm="1">
        <f t="array" aca="1" ref="AT174" ca="1">_xlfn.LET(_xlpm.rozsah, $J$3:$J$10001,_xlpm.podminka, (_xlpm.rozsah&gt;H174)*(ISNUMBER(_xlpm.rozsah)),_xlpm.indexy, IF(_xlpm.podminka, ROW(_xlpm.rozsah)-MIN(ROW(_xlpm.rozsah))+1),_xlpm.prvni, MIN(_xlpm.indexy),_xlpm.finalni, IF(_xlpm.prvni=1, 2, _xlpm.prvni),INDEX(_xlpm.rozsah, _xlpm.finalni))</f>
        <v>1100</v>
      </c>
      <c r="AU174" cm="1">
        <f t="array" aca="1" ref="AU174" ca="1">INDEX($J$3:$J$10001,MATCH(AT174,$J$3:$J$10004,0)-1)</f>
        <v>1000</v>
      </c>
      <c r="AV174">
        <f t="shared" ca="1" si="40"/>
        <v>300</v>
      </c>
      <c r="AW174">
        <f t="shared" ca="1" si="41"/>
        <v>290</v>
      </c>
      <c r="AX174">
        <f t="shared" ca="1" si="42"/>
        <v>10</v>
      </c>
      <c r="AY174">
        <f t="shared" ca="1" si="43"/>
        <v>300</v>
      </c>
      <c r="AZ174">
        <f t="shared" ca="1" si="44"/>
        <v>203</v>
      </c>
      <c r="BA174">
        <f t="shared" ca="1" si="45"/>
        <v>203</v>
      </c>
      <c r="BB174" cm="1">
        <f t="array" aca="1" ref="BB174" ca="1">_xlfn.LET(_xlpm.rozsah, $J$3:$J$10001,_xlpm.podminka, (_xlpm.rozsah&gt;E174)*(ISNUMBER(_xlpm.rozsah)),_xlpm.indexy, IF(_xlpm.podminka, ROW(_xlpm.rozsah)-MIN(ROW(_xlpm.rozsah))+1),_xlpm.prvni, MIN(_xlpm.indexy),_xlpm.finalni, IF(_xlpm.prvni=1, 2, _xlpm.prvni),INDEX(_xlpm.rozsah, _xlpm.finalni))</f>
        <v>1000</v>
      </c>
      <c r="BC174" cm="1">
        <f t="array" aca="1" ref="BC174" ca="1">INDEX($J$3:$J$10001,MATCH(BB174,$J$3:$J$10004,0)-1)</f>
        <v>0</v>
      </c>
      <c r="BD174">
        <f t="shared" ca="1" si="46"/>
        <v>290</v>
      </c>
      <c r="BE174">
        <f t="shared" ca="1" si="47"/>
        <v>0</v>
      </c>
      <c r="BF174">
        <f t="shared" ca="1" si="48"/>
        <v>290</v>
      </c>
      <c r="BG174">
        <f t="shared" ca="1" si="49"/>
        <v>87</v>
      </c>
    </row>
    <row r="175" spans="1:59" x14ac:dyDescent="0.25">
      <c r="A175" s="64">
        <v>172</v>
      </c>
      <c r="B175" s="64">
        <v>2</v>
      </c>
      <c r="C175" s="64">
        <v>17</v>
      </c>
      <c r="D175" s="18">
        <v>172</v>
      </c>
      <c r="E175" s="21">
        <f t="shared" ca="1" si="34"/>
        <v>730.70839051384564</v>
      </c>
      <c r="F175" s="22">
        <f t="shared" ca="1" si="35"/>
        <v>36.023923652332584</v>
      </c>
      <c r="G175" s="28">
        <v>172</v>
      </c>
      <c r="H175" s="24">
        <f t="shared" ca="1" si="36"/>
        <v>1024.630044</v>
      </c>
      <c r="I175" s="25">
        <f t="shared" ca="1" si="37"/>
        <v>49.718710747999992</v>
      </c>
      <c r="J175" s="155"/>
      <c r="K175" s="155"/>
      <c r="L175" s="129">
        <f t="shared" si="50"/>
        <v>0</v>
      </c>
      <c r="AR175">
        <f t="shared" ca="1" si="38"/>
        <v>292.46300439999999</v>
      </c>
      <c r="AS175">
        <f t="shared" ca="1" si="39"/>
        <v>292.46300439999999</v>
      </c>
      <c r="AT175" cm="1">
        <f t="array" aca="1" ref="AT175" ca="1">_xlfn.LET(_xlpm.rozsah, $J$3:$J$10001,_xlpm.podminka, (_xlpm.rozsah&gt;H175)*(ISNUMBER(_xlpm.rozsah)),_xlpm.indexy, IF(_xlpm.podminka, ROW(_xlpm.rozsah)-MIN(ROW(_xlpm.rozsah))+1),_xlpm.prvni, MIN(_xlpm.indexy),_xlpm.finalni, IF(_xlpm.prvni=1, 2, _xlpm.prvni),INDEX(_xlpm.rozsah, _xlpm.finalni))</f>
        <v>1100</v>
      </c>
      <c r="AU175" cm="1">
        <f t="array" aca="1" ref="AU175" ca="1">INDEX($J$3:$J$10001,MATCH(AT175,$J$3:$J$10004,0)-1)</f>
        <v>1000</v>
      </c>
      <c r="AV175">
        <f t="shared" ca="1" si="40"/>
        <v>300</v>
      </c>
      <c r="AW175">
        <f t="shared" ca="1" si="41"/>
        <v>290</v>
      </c>
      <c r="AX175">
        <f t="shared" ca="1" si="42"/>
        <v>10</v>
      </c>
      <c r="AY175">
        <f t="shared" ca="1" si="43"/>
        <v>297.53699560000001</v>
      </c>
      <c r="AZ175">
        <f t="shared" ca="1" si="44"/>
        <v>211.90543324901523</v>
      </c>
      <c r="BA175">
        <f t="shared" ca="1" si="45"/>
        <v>211.90543324901523</v>
      </c>
      <c r="BB175" cm="1">
        <f t="array" aca="1" ref="BB175" ca="1">_xlfn.LET(_xlpm.rozsah, $J$3:$J$10001,_xlpm.podminka, (_xlpm.rozsah&gt;E175)*(ISNUMBER(_xlpm.rozsah)),_xlpm.indexy, IF(_xlpm.podminka, ROW(_xlpm.rozsah)-MIN(ROW(_xlpm.rozsah))+1),_xlpm.prvni, MIN(_xlpm.indexy),_xlpm.finalni, IF(_xlpm.prvni=1, 2, _xlpm.prvni),INDEX(_xlpm.rozsah, _xlpm.finalni))</f>
        <v>1000</v>
      </c>
      <c r="BC175" cm="1">
        <f t="array" aca="1" ref="BC175" ca="1">INDEX($J$3:$J$10001,MATCH(BB175,$J$3:$J$10004,0)-1)</f>
        <v>0</v>
      </c>
      <c r="BD175">
        <f t="shared" ca="1" si="46"/>
        <v>290</v>
      </c>
      <c r="BE175">
        <f t="shared" ca="1" si="47"/>
        <v>0</v>
      </c>
      <c r="BF175">
        <f t="shared" ca="1" si="48"/>
        <v>290</v>
      </c>
      <c r="BG175">
        <f t="shared" ca="1" si="49"/>
        <v>78.094566750984768</v>
      </c>
    </row>
    <row r="176" spans="1:59" x14ac:dyDescent="0.25">
      <c r="A176" s="64">
        <v>173</v>
      </c>
      <c r="B176" s="64">
        <v>10</v>
      </c>
      <c r="C176" s="64">
        <v>28</v>
      </c>
      <c r="D176" s="18">
        <v>173</v>
      </c>
      <c r="E176" s="21">
        <f t="shared" ca="1" si="34"/>
        <v>853.5419525692281</v>
      </c>
      <c r="F176" s="22">
        <f t="shared" ca="1" si="35"/>
        <v>69.307606548621322</v>
      </c>
      <c r="G176" s="23">
        <v>173</v>
      </c>
      <c r="H176" s="24">
        <f t="shared" ca="1" si="36"/>
        <v>1123.15022</v>
      </c>
      <c r="I176" s="25">
        <f t="shared" ca="1" si="37"/>
        <v>85.296412320000002</v>
      </c>
      <c r="J176" s="155"/>
      <c r="K176" s="155"/>
      <c r="L176" s="129">
        <f t="shared" si="50"/>
        <v>0</v>
      </c>
      <c r="AR176">
        <f t="shared" ca="1" si="38"/>
        <v>304.630044</v>
      </c>
      <c r="AS176">
        <f t="shared" ca="1" si="39"/>
        <v>304.630044</v>
      </c>
      <c r="AT176" cm="1">
        <f t="array" aca="1" ref="AT176" ca="1">_xlfn.LET(_xlpm.rozsah, $J$3:$J$10001,_xlpm.podminka, (_xlpm.rozsah&gt;H176)*(ISNUMBER(_xlpm.rozsah)),_xlpm.indexy, IF(_xlpm.podminka, ROW(_xlpm.rozsah)-MIN(ROW(_xlpm.rozsah))+1),_xlpm.prvni, MIN(_xlpm.indexy),_xlpm.finalni, IF(_xlpm.prvni=1, 2, _xlpm.prvni),INDEX(_xlpm.rozsah, _xlpm.finalni))</f>
        <v>1200</v>
      </c>
      <c r="AU176" cm="1">
        <f t="array" aca="1" ref="AU176" ca="1">INDEX($J$3:$J$10001,MATCH(AT176,$J$3:$J$10004,0)-1)</f>
        <v>1100</v>
      </c>
      <c r="AV176">
        <f t="shared" ca="1" si="40"/>
        <v>320</v>
      </c>
      <c r="AW176">
        <f t="shared" ca="1" si="41"/>
        <v>300</v>
      </c>
      <c r="AX176">
        <f t="shared" ca="1" si="42"/>
        <v>20</v>
      </c>
      <c r="AY176">
        <f t="shared" ca="1" si="43"/>
        <v>315.369956</v>
      </c>
      <c r="AZ176">
        <f t="shared" ca="1" si="44"/>
        <v>247.52716624507613</v>
      </c>
      <c r="BA176">
        <f t="shared" ca="1" si="45"/>
        <v>247.52716624507613</v>
      </c>
      <c r="BB176" cm="1">
        <f t="array" aca="1" ref="BB176" ca="1">_xlfn.LET(_xlpm.rozsah, $J$3:$J$10001,_xlpm.podminka, (_xlpm.rozsah&gt;E176)*(ISNUMBER(_xlpm.rozsah)),_xlpm.indexy, IF(_xlpm.podminka, ROW(_xlpm.rozsah)-MIN(ROW(_xlpm.rozsah))+1),_xlpm.prvni, MIN(_xlpm.indexy),_xlpm.finalni, IF(_xlpm.prvni=1, 2, _xlpm.prvni),INDEX(_xlpm.rozsah, _xlpm.finalni))</f>
        <v>1000</v>
      </c>
      <c r="BC176" cm="1">
        <f t="array" aca="1" ref="BC176" ca="1">INDEX($J$3:$J$10001,MATCH(BB176,$J$3:$J$10004,0)-1)</f>
        <v>0</v>
      </c>
      <c r="BD176">
        <f t="shared" ca="1" si="46"/>
        <v>290</v>
      </c>
      <c r="BE176">
        <f t="shared" ca="1" si="47"/>
        <v>0</v>
      </c>
      <c r="BF176">
        <f t="shared" ca="1" si="48"/>
        <v>290</v>
      </c>
      <c r="BG176">
        <f t="shared" ca="1" si="49"/>
        <v>42.472833754923847</v>
      </c>
    </row>
    <row r="177" spans="1:59" x14ac:dyDescent="0.25">
      <c r="A177" s="64">
        <v>174</v>
      </c>
      <c r="B177" s="64">
        <v>28</v>
      </c>
      <c r="C177" s="64">
        <v>31</v>
      </c>
      <c r="D177" s="18">
        <v>174</v>
      </c>
      <c r="E177" s="21">
        <f t="shared" ca="1" si="34"/>
        <v>1129.9174671938385</v>
      </c>
      <c r="F177" s="22">
        <f t="shared" ca="1" si="35"/>
        <v>94.854882966017996</v>
      </c>
      <c r="G177" s="28">
        <v>174</v>
      </c>
      <c r="H177" s="24">
        <f t="shared" ca="1" si="36"/>
        <v>1344.820616</v>
      </c>
      <c r="I177" s="25">
        <f t="shared" ca="1" si="37"/>
        <v>109.889439096</v>
      </c>
      <c r="J177" s="155"/>
      <c r="K177" s="155"/>
      <c r="L177" s="129">
        <f t="shared" si="50"/>
        <v>0</v>
      </c>
      <c r="AR177">
        <f t="shared" ca="1" si="38"/>
        <v>354.48206160000001</v>
      </c>
      <c r="AS177">
        <f t="shared" ca="1" si="39"/>
        <v>354.48206160000001</v>
      </c>
      <c r="AT177" cm="1">
        <f t="array" aca="1" ref="AT177" ca="1">_xlfn.LET(_xlpm.rozsah, $J$3:$J$10001,_xlpm.podminka, (_xlpm.rozsah&gt;H177)*(ISNUMBER(_xlpm.rozsah)),_xlpm.indexy, IF(_xlpm.podminka, ROW(_xlpm.rozsah)-MIN(ROW(_xlpm.rozsah))+1),_xlpm.prvni, MIN(_xlpm.indexy),_xlpm.finalni, IF(_xlpm.prvni=1, 2, _xlpm.prvni),INDEX(_xlpm.rozsah, _xlpm.finalni))</f>
        <v>1400</v>
      </c>
      <c r="AU177" cm="1">
        <f t="array" aca="1" ref="AU177" ca="1">INDEX($J$3:$J$10001,MATCH(AT177,$J$3:$J$10004,0)-1)</f>
        <v>1300</v>
      </c>
      <c r="AV177">
        <f t="shared" ca="1" si="40"/>
        <v>360</v>
      </c>
      <c r="AW177">
        <f t="shared" ca="1" si="41"/>
        <v>350</v>
      </c>
      <c r="AX177">
        <f t="shared" ca="1" si="42"/>
        <v>10</v>
      </c>
      <c r="AY177">
        <f t="shared" ca="1" si="43"/>
        <v>355.51793839999999</v>
      </c>
      <c r="AZ177">
        <f t="shared" ca="1" si="44"/>
        <v>305.98349343876771</v>
      </c>
      <c r="BA177">
        <f t="shared" ca="1" si="45"/>
        <v>305.98349343876771</v>
      </c>
      <c r="BB177" cm="1">
        <f t="array" aca="1" ref="BB177" ca="1">_xlfn.LET(_xlpm.rozsah, $J$3:$J$10001,_xlpm.podminka, (_xlpm.rozsah&gt;E177)*(ISNUMBER(_xlpm.rozsah)),_xlpm.indexy, IF(_xlpm.podminka, ROW(_xlpm.rozsah)-MIN(ROW(_xlpm.rozsah))+1),_xlpm.prvni, MIN(_xlpm.indexy),_xlpm.finalni, IF(_xlpm.prvni=1, 2, _xlpm.prvni),INDEX(_xlpm.rozsah, _xlpm.finalni))</f>
        <v>1200</v>
      </c>
      <c r="BC177" cm="1">
        <f t="array" aca="1" ref="BC177" ca="1">INDEX($J$3:$J$10001,MATCH(BB177,$J$3:$J$10004,0)-1)</f>
        <v>1100</v>
      </c>
      <c r="BD177">
        <f t="shared" ca="1" si="46"/>
        <v>320</v>
      </c>
      <c r="BE177">
        <f t="shared" ca="1" si="47"/>
        <v>300</v>
      </c>
      <c r="BF177">
        <f t="shared" ca="1" si="48"/>
        <v>20</v>
      </c>
      <c r="BG177">
        <f t="shared" ca="1" si="49"/>
        <v>314.01650656123229</v>
      </c>
    </row>
    <row r="178" spans="1:59" x14ac:dyDescent="0.25">
      <c r="A178" s="64">
        <v>175</v>
      </c>
      <c r="B178" s="64">
        <v>33</v>
      </c>
      <c r="C178" s="64">
        <v>30</v>
      </c>
      <c r="D178" s="18">
        <v>175</v>
      </c>
      <c r="E178" s="21">
        <f t="shared" ca="1" si="34"/>
        <v>1206.6884434784527</v>
      </c>
      <c r="F178" s="22">
        <f t="shared" ca="1" si="35"/>
        <v>96.601959913060739</v>
      </c>
      <c r="G178" s="23">
        <v>175</v>
      </c>
      <c r="H178" s="24">
        <f t="shared" ca="1" si="36"/>
        <v>1406.395726</v>
      </c>
      <c r="I178" s="25">
        <f t="shared" ca="1" si="37"/>
        <v>108</v>
      </c>
      <c r="J178" s="155"/>
      <c r="K178" s="155"/>
      <c r="L178" s="129">
        <f t="shared" si="50"/>
        <v>0</v>
      </c>
      <c r="AR178">
        <f t="shared" ca="1" si="38"/>
        <v>360</v>
      </c>
      <c r="AS178">
        <f t="shared" ca="1" si="39"/>
        <v>360</v>
      </c>
      <c r="AT178" cm="1">
        <f t="array" aca="1" ref="AT178" ca="1">_xlfn.LET(_xlpm.rozsah, $J$3:$J$10001,_xlpm.podminka, (_xlpm.rozsah&gt;H178)*(ISNUMBER(_xlpm.rozsah)),_xlpm.indexy, IF(_xlpm.podminka, ROW(_xlpm.rozsah)-MIN(ROW(_xlpm.rozsah))+1),_xlpm.prvni, MIN(_xlpm.indexy),_xlpm.finalni, IF(_xlpm.prvni=1, 2, _xlpm.prvni),INDEX(_xlpm.rozsah, _xlpm.finalni))</f>
        <v>1500</v>
      </c>
      <c r="AU178" cm="1">
        <f t="array" aca="1" ref="AU178" ca="1">INDEX($J$3:$J$10001,MATCH(AT178,$J$3:$J$10004,0)-1)</f>
        <v>1400</v>
      </c>
      <c r="AV178">
        <f t="shared" ca="1" si="40"/>
        <v>360</v>
      </c>
      <c r="AW178">
        <f t="shared" ca="1" si="41"/>
        <v>360</v>
      </c>
      <c r="AX178">
        <f t="shared" ca="1" si="42"/>
        <v>0</v>
      </c>
      <c r="AY178">
        <f t="shared" ca="1" si="43"/>
        <v>360</v>
      </c>
      <c r="AZ178">
        <f t="shared" ca="1" si="44"/>
        <v>322.0065330435358</v>
      </c>
      <c r="BA178">
        <f t="shared" ca="1" si="45"/>
        <v>322.0065330435358</v>
      </c>
      <c r="BB178" cm="1">
        <f t="array" aca="1" ref="BB178" ca="1">_xlfn.LET(_xlpm.rozsah, $J$3:$J$10001,_xlpm.podminka, (_xlpm.rozsah&gt;E178)*(ISNUMBER(_xlpm.rozsah)),_xlpm.indexy, IF(_xlpm.podminka, ROW(_xlpm.rozsah)-MIN(ROW(_xlpm.rozsah))+1),_xlpm.prvni, MIN(_xlpm.indexy),_xlpm.finalni, IF(_xlpm.prvni=1, 2, _xlpm.prvni),INDEX(_xlpm.rozsah, _xlpm.finalni))</f>
        <v>1300</v>
      </c>
      <c r="BC178" cm="1">
        <f t="array" aca="1" ref="BC178" ca="1">INDEX($J$3:$J$10001,MATCH(BB178,$J$3:$J$10004,0)-1)</f>
        <v>1200</v>
      </c>
      <c r="BD178">
        <f t="shared" ca="1" si="46"/>
        <v>350</v>
      </c>
      <c r="BE178">
        <f t="shared" ca="1" si="47"/>
        <v>320</v>
      </c>
      <c r="BF178">
        <f t="shared" ca="1" si="48"/>
        <v>30</v>
      </c>
      <c r="BG178">
        <f t="shared" ca="1" si="49"/>
        <v>347.9934669564642</v>
      </c>
    </row>
    <row r="179" spans="1:59" x14ac:dyDescent="0.25">
      <c r="A179" s="64">
        <v>176</v>
      </c>
      <c r="B179" s="64">
        <v>36</v>
      </c>
      <c r="C179" s="64">
        <v>0</v>
      </c>
      <c r="D179" s="18">
        <v>176</v>
      </c>
      <c r="E179" s="21">
        <f t="shared" ca="1" si="34"/>
        <v>1252.7510292492211</v>
      </c>
      <c r="F179" s="22">
        <f t="shared" ca="1" si="35"/>
        <v>0</v>
      </c>
      <c r="G179" s="28">
        <v>176</v>
      </c>
      <c r="H179" s="24">
        <f t="shared" ca="1" si="36"/>
        <v>1443.340792</v>
      </c>
      <c r="I179" s="25">
        <f t="shared" ca="1" si="37"/>
        <v>0</v>
      </c>
      <c r="J179" s="155"/>
      <c r="K179" s="155"/>
      <c r="L179" s="129">
        <f t="shared" si="50"/>
        <v>0</v>
      </c>
      <c r="AR179">
        <f t="shared" ca="1" si="38"/>
        <v>360</v>
      </c>
      <c r="AS179">
        <f t="shared" ca="1" si="39"/>
        <v>360</v>
      </c>
      <c r="AT179" cm="1">
        <f t="array" aca="1" ref="AT179" ca="1">_xlfn.LET(_xlpm.rozsah, $J$3:$J$10001,_xlpm.podminka, (_xlpm.rozsah&gt;H179)*(ISNUMBER(_xlpm.rozsah)),_xlpm.indexy, IF(_xlpm.podminka, ROW(_xlpm.rozsah)-MIN(ROW(_xlpm.rozsah))+1),_xlpm.prvni, MIN(_xlpm.indexy),_xlpm.finalni, IF(_xlpm.prvni=1, 2, _xlpm.prvni),INDEX(_xlpm.rozsah, _xlpm.finalni))</f>
        <v>1500</v>
      </c>
      <c r="AU179" cm="1">
        <f t="array" aca="1" ref="AU179" ca="1">INDEX($J$3:$J$10001,MATCH(AT179,$J$3:$J$10004,0)-1)</f>
        <v>1400</v>
      </c>
      <c r="AV179">
        <f t="shared" ca="1" si="40"/>
        <v>360</v>
      </c>
      <c r="AW179">
        <f t="shared" ca="1" si="41"/>
        <v>360</v>
      </c>
      <c r="AX179">
        <f t="shared" ca="1" si="42"/>
        <v>0</v>
      </c>
      <c r="AY179">
        <f t="shared" ca="1" si="43"/>
        <v>360</v>
      </c>
      <c r="AZ179">
        <f t="shared" ca="1" si="44"/>
        <v>335.82530877476631</v>
      </c>
      <c r="BA179">
        <f t="shared" ca="1" si="45"/>
        <v>335.82530877476631</v>
      </c>
      <c r="BB179" cm="1">
        <f t="array" aca="1" ref="BB179" ca="1">_xlfn.LET(_xlpm.rozsah, $J$3:$J$10001,_xlpm.podminka, (_xlpm.rozsah&gt;E179)*(ISNUMBER(_xlpm.rozsah)),_xlpm.indexy, IF(_xlpm.podminka, ROW(_xlpm.rozsah)-MIN(ROW(_xlpm.rozsah))+1),_xlpm.prvni, MIN(_xlpm.indexy),_xlpm.finalni, IF(_xlpm.prvni=1, 2, _xlpm.prvni),INDEX(_xlpm.rozsah, _xlpm.finalni))</f>
        <v>1300</v>
      </c>
      <c r="BC179" cm="1">
        <f t="array" aca="1" ref="BC179" ca="1">INDEX($J$3:$J$10001,MATCH(BB179,$J$3:$J$10004,0)-1)</f>
        <v>1200</v>
      </c>
      <c r="BD179">
        <f t="shared" ca="1" si="46"/>
        <v>350</v>
      </c>
      <c r="BE179">
        <f t="shared" ca="1" si="47"/>
        <v>320</v>
      </c>
      <c r="BF179">
        <f t="shared" ca="1" si="48"/>
        <v>30</v>
      </c>
      <c r="BG179">
        <f t="shared" ca="1" si="49"/>
        <v>334.17469122523369</v>
      </c>
    </row>
    <row r="180" spans="1:59" x14ac:dyDescent="0.25">
      <c r="A180" s="64">
        <v>177</v>
      </c>
      <c r="B180" s="64">
        <v>19</v>
      </c>
      <c r="C180" s="64">
        <v>10</v>
      </c>
      <c r="D180" s="18">
        <v>177</v>
      </c>
      <c r="E180" s="21">
        <f t="shared" ca="1" si="34"/>
        <v>991.72970988153338</v>
      </c>
      <c r="F180" s="22">
        <f t="shared" ca="1" si="35"/>
        <v>28.760161586564472</v>
      </c>
      <c r="G180" s="23">
        <v>177</v>
      </c>
      <c r="H180" s="24">
        <f t="shared" ca="1" si="36"/>
        <v>1233.985418</v>
      </c>
      <c r="I180" s="25">
        <f t="shared" ca="1" si="37"/>
        <v>33.019562539999995</v>
      </c>
      <c r="J180" s="155"/>
      <c r="K180" s="155"/>
      <c r="L180" s="129">
        <f t="shared" si="50"/>
        <v>0</v>
      </c>
      <c r="AR180">
        <f t="shared" ca="1" si="38"/>
        <v>330.19562539999998</v>
      </c>
      <c r="AS180">
        <f t="shared" ca="1" si="39"/>
        <v>330.19562539999998</v>
      </c>
      <c r="AT180" cm="1">
        <f t="array" aca="1" ref="AT180" ca="1">_xlfn.LET(_xlpm.rozsah, $J$3:$J$10001,_xlpm.podminka, (_xlpm.rozsah&gt;H180)*(ISNUMBER(_xlpm.rozsah)),_xlpm.indexy, IF(_xlpm.podminka, ROW(_xlpm.rozsah)-MIN(ROW(_xlpm.rozsah))+1),_xlpm.prvni, MIN(_xlpm.indexy),_xlpm.finalni, IF(_xlpm.prvni=1, 2, _xlpm.prvni),INDEX(_xlpm.rozsah, _xlpm.finalni))</f>
        <v>1300</v>
      </c>
      <c r="AU180" cm="1">
        <f t="array" aca="1" ref="AU180" ca="1">INDEX($J$3:$J$10001,MATCH(AT180,$J$3:$J$10004,0)-1)</f>
        <v>1200</v>
      </c>
      <c r="AV180">
        <f t="shared" ca="1" si="40"/>
        <v>350</v>
      </c>
      <c r="AW180">
        <f t="shared" ca="1" si="41"/>
        <v>320</v>
      </c>
      <c r="AX180">
        <f t="shared" ca="1" si="42"/>
        <v>30</v>
      </c>
      <c r="AY180">
        <f t="shared" ca="1" si="43"/>
        <v>339.80437460000002</v>
      </c>
      <c r="AZ180">
        <f t="shared" ca="1" si="44"/>
        <v>287.6016158656447</v>
      </c>
      <c r="BA180">
        <f t="shared" ca="1" si="45"/>
        <v>287.6016158656447</v>
      </c>
      <c r="BB180" cm="1">
        <f t="array" aca="1" ref="BB180" ca="1">_xlfn.LET(_xlpm.rozsah, $J$3:$J$10001,_xlpm.podminka, (_xlpm.rozsah&gt;E180)*(ISNUMBER(_xlpm.rozsah)),_xlpm.indexy, IF(_xlpm.podminka, ROW(_xlpm.rozsah)-MIN(ROW(_xlpm.rozsah))+1),_xlpm.prvni, MIN(_xlpm.indexy),_xlpm.finalni, IF(_xlpm.prvni=1, 2, _xlpm.prvni),INDEX(_xlpm.rozsah, _xlpm.finalni))</f>
        <v>1000</v>
      </c>
      <c r="BC180" cm="1">
        <f t="array" aca="1" ref="BC180" ca="1">INDEX($J$3:$J$10001,MATCH(BB180,$J$3:$J$10004,0)-1)</f>
        <v>0</v>
      </c>
      <c r="BD180">
        <f t="shared" ca="1" si="46"/>
        <v>290</v>
      </c>
      <c r="BE180">
        <f t="shared" ca="1" si="47"/>
        <v>0</v>
      </c>
      <c r="BF180">
        <f t="shared" ca="1" si="48"/>
        <v>290</v>
      </c>
      <c r="BG180">
        <f t="shared" ca="1" si="49"/>
        <v>2.3983841343553194</v>
      </c>
    </row>
    <row r="181" spans="1:59" x14ac:dyDescent="0.25">
      <c r="A181" s="64">
        <v>178</v>
      </c>
      <c r="B181" s="64">
        <v>1</v>
      </c>
      <c r="C181" s="64">
        <v>18</v>
      </c>
      <c r="D181" s="18">
        <v>178</v>
      </c>
      <c r="E181" s="21">
        <f t="shared" ca="1" si="34"/>
        <v>715.35419525692282</v>
      </c>
      <c r="F181" s="22">
        <f t="shared" ca="1" si="35"/>
        <v>37.341488992411371</v>
      </c>
      <c r="G181" s="28">
        <v>178</v>
      </c>
      <c r="H181" s="24">
        <f t="shared" ca="1" si="36"/>
        <v>1012.315022</v>
      </c>
      <c r="I181" s="25">
        <f t="shared" ca="1" si="37"/>
        <v>52.42167039600001</v>
      </c>
      <c r="J181" s="155"/>
      <c r="K181" s="155"/>
      <c r="L181" s="129">
        <f t="shared" si="50"/>
        <v>0</v>
      </c>
      <c r="AR181">
        <f t="shared" ca="1" si="38"/>
        <v>291.23150220000002</v>
      </c>
      <c r="AS181">
        <f t="shared" ca="1" si="39"/>
        <v>291.23150220000002</v>
      </c>
      <c r="AT181" cm="1">
        <f t="array" aca="1" ref="AT181" ca="1">_xlfn.LET(_xlpm.rozsah, $J$3:$J$10001,_xlpm.podminka, (_xlpm.rozsah&gt;H181)*(ISNUMBER(_xlpm.rozsah)),_xlpm.indexy, IF(_xlpm.podminka, ROW(_xlpm.rozsah)-MIN(ROW(_xlpm.rozsah))+1),_xlpm.prvni, MIN(_xlpm.indexy),_xlpm.finalni, IF(_xlpm.prvni=1, 2, _xlpm.prvni),INDEX(_xlpm.rozsah, _xlpm.finalni))</f>
        <v>1100</v>
      </c>
      <c r="AU181" cm="1">
        <f t="array" aca="1" ref="AU181" ca="1">INDEX($J$3:$J$10001,MATCH(AT181,$J$3:$J$10004,0)-1)</f>
        <v>1000</v>
      </c>
      <c r="AV181">
        <f t="shared" ca="1" si="40"/>
        <v>300</v>
      </c>
      <c r="AW181">
        <f t="shared" ca="1" si="41"/>
        <v>290</v>
      </c>
      <c r="AX181">
        <f t="shared" ca="1" si="42"/>
        <v>10</v>
      </c>
      <c r="AY181">
        <f t="shared" ca="1" si="43"/>
        <v>298.76849779999998</v>
      </c>
      <c r="AZ181">
        <f t="shared" ca="1" si="44"/>
        <v>207.45271662450762</v>
      </c>
      <c r="BA181">
        <f t="shared" ca="1" si="45"/>
        <v>207.45271662450762</v>
      </c>
      <c r="BB181" cm="1">
        <f t="array" aca="1" ref="BB181" ca="1">_xlfn.LET(_xlpm.rozsah, $J$3:$J$10001,_xlpm.podminka, (_xlpm.rozsah&gt;E181)*(ISNUMBER(_xlpm.rozsah)),_xlpm.indexy, IF(_xlpm.podminka, ROW(_xlpm.rozsah)-MIN(ROW(_xlpm.rozsah))+1),_xlpm.prvni, MIN(_xlpm.indexy),_xlpm.finalni, IF(_xlpm.prvni=1, 2, _xlpm.prvni),INDEX(_xlpm.rozsah, _xlpm.finalni))</f>
        <v>1000</v>
      </c>
      <c r="BC181" cm="1">
        <f t="array" aca="1" ref="BC181" ca="1">INDEX($J$3:$J$10001,MATCH(BB181,$J$3:$J$10004,0)-1)</f>
        <v>0</v>
      </c>
      <c r="BD181">
        <f t="shared" ca="1" si="46"/>
        <v>290</v>
      </c>
      <c r="BE181">
        <f t="shared" ca="1" si="47"/>
        <v>0</v>
      </c>
      <c r="BF181">
        <f t="shared" ca="1" si="48"/>
        <v>290</v>
      </c>
      <c r="BG181">
        <f t="shared" ca="1" si="49"/>
        <v>82.54728337549237</v>
      </c>
    </row>
    <row r="182" spans="1:59" x14ac:dyDescent="0.25">
      <c r="A182" s="64">
        <v>179</v>
      </c>
      <c r="B182" s="64">
        <v>0</v>
      </c>
      <c r="C182" s="64">
        <v>16</v>
      </c>
      <c r="D182" s="18">
        <v>179</v>
      </c>
      <c r="E182" s="21">
        <f t="shared" ca="1" si="34"/>
        <v>700</v>
      </c>
      <c r="F182" s="22">
        <f t="shared" ca="1" si="35"/>
        <v>32.479999999999997</v>
      </c>
      <c r="G182" s="23">
        <v>179</v>
      </c>
      <c r="H182" s="24">
        <f t="shared" ca="1" si="36"/>
        <v>1000</v>
      </c>
      <c r="I182" s="25">
        <f t="shared" ca="1" si="37"/>
        <v>46.4</v>
      </c>
      <c r="J182" s="155"/>
      <c r="K182" s="155"/>
      <c r="L182" s="129">
        <f t="shared" si="50"/>
        <v>0</v>
      </c>
      <c r="AR182">
        <f t="shared" ca="1" si="38"/>
        <v>290</v>
      </c>
      <c r="AS182">
        <f t="shared" ca="1" si="39"/>
        <v>290</v>
      </c>
      <c r="AT182" cm="1">
        <f t="array" aca="1" ref="AT182" ca="1">_xlfn.LET(_xlpm.rozsah, $J$3:$J$10001,_xlpm.podminka, (_xlpm.rozsah&gt;H182)*(ISNUMBER(_xlpm.rozsah)),_xlpm.indexy, IF(_xlpm.podminka, ROW(_xlpm.rozsah)-MIN(ROW(_xlpm.rozsah))+1),_xlpm.prvni, MIN(_xlpm.indexy),_xlpm.finalni, IF(_xlpm.prvni=1, 2, _xlpm.prvni),INDEX(_xlpm.rozsah, _xlpm.finalni))</f>
        <v>1100</v>
      </c>
      <c r="AU182" cm="1">
        <f t="array" aca="1" ref="AU182" ca="1">INDEX($J$3:$J$10001,MATCH(AT182,$J$3:$J$10004,0)-1)</f>
        <v>1000</v>
      </c>
      <c r="AV182">
        <f t="shared" ca="1" si="40"/>
        <v>300</v>
      </c>
      <c r="AW182">
        <f t="shared" ca="1" si="41"/>
        <v>290</v>
      </c>
      <c r="AX182">
        <f t="shared" ca="1" si="42"/>
        <v>10</v>
      </c>
      <c r="AY182">
        <f t="shared" ca="1" si="43"/>
        <v>300</v>
      </c>
      <c r="AZ182">
        <f t="shared" ca="1" si="44"/>
        <v>203</v>
      </c>
      <c r="BA182">
        <f t="shared" ca="1" si="45"/>
        <v>203</v>
      </c>
      <c r="BB182" cm="1">
        <f t="array" aca="1" ref="BB182" ca="1">_xlfn.LET(_xlpm.rozsah, $J$3:$J$10001,_xlpm.podminka, (_xlpm.rozsah&gt;E182)*(ISNUMBER(_xlpm.rozsah)),_xlpm.indexy, IF(_xlpm.podminka, ROW(_xlpm.rozsah)-MIN(ROW(_xlpm.rozsah))+1),_xlpm.prvni, MIN(_xlpm.indexy),_xlpm.finalni, IF(_xlpm.prvni=1, 2, _xlpm.prvni),INDEX(_xlpm.rozsah, _xlpm.finalni))</f>
        <v>1000</v>
      </c>
      <c r="BC182" cm="1">
        <f t="array" aca="1" ref="BC182" ca="1">INDEX($J$3:$J$10001,MATCH(BB182,$J$3:$J$10004,0)-1)</f>
        <v>0</v>
      </c>
      <c r="BD182">
        <f t="shared" ca="1" si="46"/>
        <v>290</v>
      </c>
      <c r="BE182">
        <f t="shared" ca="1" si="47"/>
        <v>0</v>
      </c>
      <c r="BF182">
        <f t="shared" ca="1" si="48"/>
        <v>290</v>
      </c>
      <c r="BG182">
        <f t="shared" ca="1" si="49"/>
        <v>87</v>
      </c>
    </row>
    <row r="183" spans="1:59" x14ac:dyDescent="0.25">
      <c r="A183" s="64">
        <v>180</v>
      </c>
      <c r="B183" s="64">
        <v>1</v>
      </c>
      <c r="C183" s="64">
        <v>3</v>
      </c>
      <c r="D183" s="18">
        <v>180</v>
      </c>
      <c r="E183" s="21">
        <f t="shared" ca="1" si="34"/>
        <v>715.35419525692282</v>
      </c>
      <c r="F183" s="22">
        <f t="shared" ca="1" si="35"/>
        <v>6.2235814987352285</v>
      </c>
      <c r="G183" s="28">
        <v>180</v>
      </c>
      <c r="H183" s="24">
        <f t="shared" ca="1" si="36"/>
        <v>1012.315022</v>
      </c>
      <c r="I183" s="25">
        <f t="shared" ca="1" si="37"/>
        <v>8.7369450660000005</v>
      </c>
      <c r="J183" s="155"/>
      <c r="K183" s="155"/>
      <c r="L183" s="129">
        <f t="shared" si="50"/>
        <v>0</v>
      </c>
      <c r="AR183">
        <f t="shared" ca="1" si="38"/>
        <v>291.23150220000002</v>
      </c>
      <c r="AS183">
        <f t="shared" ca="1" si="39"/>
        <v>291.23150220000002</v>
      </c>
      <c r="AT183" cm="1">
        <f t="array" aca="1" ref="AT183" ca="1">_xlfn.LET(_xlpm.rozsah, $J$3:$J$10001,_xlpm.podminka, (_xlpm.rozsah&gt;H183)*(ISNUMBER(_xlpm.rozsah)),_xlpm.indexy, IF(_xlpm.podminka, ROW(_xlpm.rozsah)-MIN(ROW(_xlpm.rozsah))+1),_xlpm.prvni, MIN(_xlpm.indexy),_xlpm.finalni, IF(_xlpm.prvni=1, 2, _xlpm.prvni),INDEX(_xlpm.rozsah, _xlpm.finalni))</f>
        <v>1100</v>
      </c>
      <c r="AU183" cm="1">
        <f t="array" aca="1" ref="AU183" ca="1">INDEX($J$3:$J$10001,MATCH(AT183,$J$3:$J$10004,0)-1)</f>
        <v>1000</v>
      </c>
      <c r="AV183">
        <f t="shared" ca="1" si="40"/>
        <v>300</v>
      </c>
      <c r="AW183">
        <f t="shared" ca="1" si="41"/>
        <v>290</v>
      </c>
      <c r="AX183">
        <f t="shared" ca="1" si="42"/>
        <v>10</v>
      </c>
      <c r="AY183">
        <f t="shared" ca="1" si="43"/>
        <v>298.76849779999998</v>
      </c>
      <c r="AZ183">
        <f t="shared" ca="1" si="44"/>
        <v>207.45271662450762</v>
      </c>
      <c r="BA183">
        <f t="shared" ca="1" si="45"/>
        <v>207.45271662450762</v>
      </c>
      <c r="BB183" cm="1">
        <f t="array" aca="1" ref="BB183" ca="1">_xlfn.LET(_xlpm.rozsah, $J$3:$J$10001,_xlpm.podminka, (_xlpm.rozsah&gt;E183)*(ISNUMBER(_xlpm.rozsah)),_xlpm.indexy, IF(_xlpm.podminka, ROW(_xlpm.rozsah)-MIN(ROW(_xlpm.rozsah))+1),_xlpm.prvni, MIN(_xlpm.indexy),_xlpm.finalni, IF(_xlpm.prvni=1, 2, _xlpm.prvni),INDEX(_xlpm.rozsah, _xlpm.finalni))</f>
        <v>1000</v>
      </c>
      <c r="BC183" cm="1">
        <f t="array" aca="1" ref="BC183" ca="1">INDEX($J$3:$J$10001,MATCH(BB183,$J$3:$J$10004,0)-1)</f>
        <v>0</v>
      </c>
      <c r="BD183">
        <f t="shared" ca="1" si="46"/>
        <v>290</v>
      </c>
      <c r="BE183">
        <f t="shared" ca="1" si="47"/>
        <v>0</v>
      </c>
      <c r="BF183">
        <f t="shared" ca="1" si="48"/>
        <v>290</v>
      </c>
      <c r="BG183">
        <f t="shared" ca="1" si="49"/>
        <v>82.54728337549237</v>
      </c>
    </row>
    <row r="184" spans="1:59" x14ac:dyDescent="0.25">
      <c r="A184" s="64">
        <v>181</v>
      </c>
      <c r="B184" s="64">
        <v>1</v>
      </c>
      <c r="C184" s="64">
        <v>4</v>
      </c>
      <c r="D184" s="18">
        <v>181</v>
      </c>
      <c r="E184" s="21">
        <f t="shared" ca="1" si="34"/>
        <v>715.35419525692282</v>
      </c>
      <c r="F184" s="22">
        <f t="shared" ca="1" si="35"/>
        <v>8.2981086649803046</v>
      </c>
      <c r="G184" s="23">
        <v>181</v>
      </c>
      <c r="H184" s="24">
        <f t="shared" ca="1" si="36"/>
        <v>1012.315022</v>
      </c>
      <c r="I184" s="25">
        <f t="shared" ca="1" si="37"/>
        <v>11.649260088</v>
      </c>
      <c r="J184" s="155"/>
      <c r="K184" s="155"/>
      <c r="L184" s="129">
        <f t="shared" si="50"/>
        <v>0</v>
      </c>
      <c r="AR184">
        <f t="shared" ca="1" si="38"/>
        <v>291.23150220000002</v>
      </c>
      <c r="AS184">
        <f t="shared" ca="1" si="39"/>
        <v>291.23150220000002</v>
      </c>
      <c r="AT184" cm="1">
        <f t="array" aca="1" ref="AT184" ca="1">_xlfn.LET(_xlpm.rozsah, $J$3:$J$10001,_xlpm.podminka, (_xlpm.rozsah&gt;H184)*(ISNUMBER(_xlpm.rozsah)),_xlpm.indexy, IF(_xlpm.podminka, ROW(_xlpm.rozsah)-MIN(ROW(_xlpm.rozsah))+1),_xlpm.prvni, MIN(_xlpm.indexy),_xlpm.finalni, IF(_xlpm.prvni=1, 2, _xlpm.prvni),INDEX(_xlpm.rozsah, _xlpm.finalni))</f>
        <v>1100</v>
      </c>
      <c r="AU184" cm="1">
        <f t="array" aca="1" ref="AU184" ca="1">INDEX($J$3:$J$10001,MATCH(AT184,$J$3:$J$10004,0)-1)</f>
        <v>1000</v>
      </c>
      <c r="AV184">
        <f t="shared" ca="1" si="40"/>
        <v>300</v>
      </c>
      <c r="AW184">
        <f t="shared" ca="1" si="41"/>
        <v>290</v>
      </c>
      <c r="AX184">
        <f t="shared" ca="1" si="42"/>
        <v>10</v>
      </c>
      <c r="AY184">
        <f t="shared" ca="1" si="43"/>
        <v>298.76849779999998</v>
      </c>
      <c r="AZ184">
        <f t="shared" ca="1" si="44"/>
        <v>207.45271662450762</v>
      </c>
      <c r="BA184">
        <f t="shared" ca="1" si="45"/>
        <v>207.45271662450762</v>
      </c>
      <c r="BB184" cm="1">
        <f t="array" aca="1" ref="BB184" ca="1">_xlfn.LET(_xlpm.rozsah, $J$3:$J$10001,_xlpm.podminka, (_xlpm.rozsah&gt;E184)*(ISNUMBER(_xlpm.rozsah)),_xlpm.indexy, IF(_xlpm.podminka, ROW(_xlpm.rozsah)-MIN(ROW(_xlpm.rozsah))+1),_xlpm.prvni, MIN(_xlpm.indexy),_xlpm.finalni, IF(_xlpm.prvni=1, 2, _xlpm.prvni),INDEX(_xlpm.rozsah, _xlpm.finalni))</f>
        <v>1000</v>
      </c>
      <c r="BC184" cm="1">
        <f t="array" aca="1" ref="BC184" ca="1">INDEX($J$3:$J$10001,MATCH(BB184,$J$3:$J$10004,0)-1)</f>
        <v>0</v>
      </c>
      <c r="BD184">
        <f t="shared" ca="1" si="46"/>
        <v>290</v>
      </c>
      <c r="BE184">
        <f t="shared" ca="1" si="47"/>
        <v>0</v>
      </c>
      <c r="BF184">
        <f t="shared" ca="1" si="48"/>
        <v>290</v>
      </c>
      <c r="BG184">
        <f t="shared" ca="1" si="49"/>
        <v>82.54728337549237</v>
      </c>
    </row>
    <row r="185" spans="1:59" x14ac:dyDescent="0.25">
      <c r="A185" s="64">
        <v>182</v>
      </c>
      <c r="B185" s="64">
        <v>1</v>
      </c>
      <c r="C185" s="64">
        <v>5</v>
      </c>
      <c r="D185" s="18">
        <v>182</v>
      </c>
      <c r="E185" s="21">
        <f t="shared" ca="1" si="34"/>
        <v>715.35419525692282</v>
      </c>
      <c r="F185" s="22">
        <f t="shared" ca="1" si="35"/>
        <v>10.372635831225379</v>
      </c>
      <c r="G185" s="28">
        <v>182</v>
      </c>
      <c r="H185" s="24">
        <f t="shared" ca="1" si="36"/>
        <v>1012.315022</v>
      </c>
      <c r="I185" s="25">
        <f t="shared" ca="1" si="37"/>
        <v>14.561575110000001</v>
      </c>
      <c r="J185" s="155"/>
      <c r="K185" s="155"/>
      <c r="L185" s="129">
        <f t="shared" si="50"/>
        <v>0</v>
      </c>
      <c r="AR185">
        <f t="shared" ca="1" si="38"/>
        <v>291.23150220000002</v>
      </c>
      <c r="AS185">
        <f t="shared" ca="1" si="39"/>
        <v>291.23150220000002</v>
      </c>
      <c r="AT185" cm="1">
        <f t="array" aca="1" ref="AT185" ca="1">_xlfn.LET(_xlpm.rozsah, $J$3:$J$10001,_xlpm.podminka, (_xlpm.rozsah&gt;H185)*(ISNUMBER(_xlpm.rozsah)),_xlpm.indexy, IF(_xlpm.podminka, ROW(_xlpm.rozsah)-MIN(ROW(_xlpm.rozsah))+1),_xlpm.prvni, MIN(_xlpm.indexy),_xlpm.finalni, IF(_xlpm.prvni=1, 2, _xlpm.prvni),INDEX(_xlpm.rozsah, _xlpm.finalni))</f>
        <v>1100</v>
      </c>
      <c r="AU185" cm="1">
        <f t="array" aca="1" ref="AU185" ca="1">INDEX($J$3:$J$10001,MATCH(AT185,$J$3:$J$10004,0)-1)</f>
        <v>1000</v>
      </c>
      <c r="AV185">
        <f t="shared" ca="1" si="40"/>
        <v>300</v>
      </c>
      <c r="AW185">
        <f t="shared" ca="1" si="41"/>
        <v>290</v>
      </c>
      <c r="AX185">
        <f t="shared" ca="1" si="42"/>
        <v>10</v>
      </c>
      <c r="AY185">
        <f t="shared" ca="1" si="43"/>
        <v>298.76849779999998</v>
      </c>
      <c r="AZ185">
        <f t="shared" ca="1" si="44"/>
        <v>207.45271662450762</v>
      </c>
      <c r="BA185">
        <f t="shared" ca="1" si="45"/>
        <v>207.45271662450762</v>
      </c>
      <c r="BB185" cm="1">
        <f t="array" aca="1" ref="BB185" ca="1">_xlfn.LET(_xlpm.rozsah, $J$3:$J$10001,_xlpm.podminka, (_xlpm.rozsah&gt;E185)*(ISNUMBER(_xlpm.rozsah)),_xlpm.indexy, IF(_xlpm.podminka, ROW(_xlpm.rozsah)-MIN(ROW(_xlpm.rozsah))+1),_xlpm.prvni, MIN(_xlpm.indexy),_xlpm.finalni, IF(_xlpm.prvni=1, 2, _xlpm.prvni),INDEX(_xlpm.rozsah, _xlpm.finalni))</f>
        <v>1000</v>
      </c>
      <c r="BC185" cm="1">
        <f t="array" aca="1" ref="BC185" ca="1">INDEX($J$3:$J$10001,MATCH(BB185,$J$3:$J$10004,0)-1)</f>
        <v>0</v>
      </c>
      <c r="BD185">
        <f t="shared" ca="1" si="46"/>
        <v>290</v>
      </c>
      <c r="BE185">
        <f t="shared" ca="1" si="47"/>
        <v>0</v>
      </c>
      <c r="BF185">
        <f t="shared" ca="1" si="48"/>
        <v>290</v>
      </c>
      <c r="BG185">
        <f t="shared" ca="1" si="49"/>
        <v>82.54728337549237</v>
      </c>
    </row>
    <row r="186" spans="1:59" x14ac:dyDescent="0.25">
      <c r="A186" s="64">
        <v>183</v>
      </c>
      <c r="B186" s="64">
        <v>1</v>
      </c>
      <c r="C186" s="64">
        <v>6</v>
      </c>
      <c r="D186" s="18">
        <v>183</v>
      </c>
      <c r="E186" s="21">
        <f t="shared" ca="1" si="34"/>
        <v>715.35419525692282</v>
      </c>
      <c r="F186" s="22">
        <f t="shared" ca="1" si="35"/>
        <v>12.447162997470457</v>
      </c>
      <c r="G186" s="23">
        <v>183</v>
      </c>
      <c r="H186" s="24">
        <f t="shared" ca="1" si="36"/>
        <v>1012.315022</v>
      </c>
      <c r="I186" s="25">
        <f t="shared" ca="1" si="37"/>
        <v>17.473890132000001</v>
      </c>
      <c r="J186" s="155"/>
      <c r="K186" s="155"/>
      <c r="L186" s="129">
        <f t="shared" si="50"/>
        <v>0</v>
      </c>
      <c r="AR186">
        <f t="shared" ca="1" si="38"/>
        <v>291.23150220000002</v>
      </c>
      <c r="AS186">
        <f t="shared" ca="1" si="39"/>
        <v>291.23150220000002</v>
      </c>
      <c r="AT186" cm="1">
        <f t="array" aca="1" ref="AT186" ca="1">_xlfn.LET(_xlpm.rozsah, $J$3:$J$10001,_xlpm.podminka, (_xlpm.rozsah&gt;H186)*(ISNUMBER(_xlpm.rozsah)),_xlpm.indexy, IF(_xlpm.podminka, ROW(_xlpm.rozsah)-MIN(ROW(_xlpm.rozsah))+1),_xlpm.prvni, MIN(_xlpm.indexy),_xlpm.finalni, IF(_xlpm.prvni=1, 2, _xlpm.prvni),INDEX(_xlpm.rozsah, _xlpm.finalni))</f>
        <v>1100</v>
      </c>
      <c r="AU186" cm="1">
        <f t="array" aca="1" ref="AU186" ca="1">INDEX($J$3:$J$10001,MATCH(AT186,$J$3:$J$10004,0)-1)</f>
        <v>1000</v>
      </c>
      <c r="AV186">
        <f t="shared" ca="1" si="40"/>
        <v>300</v>
      </c>
      <c r="AW186">
        <f t="shared" ca="1" si="41"/>
        <v>290</v>
      </c>
      <c r="AX186">
        <f t="shared" ca="1" si="42"/>
        <v>10</v>
      </c>
      <c r="AY186">
        <f t="shared" ca="1" si="43"/>
        <v>298.76849779999998</v>
      </c>
      <c r="AZ186">
        <f t="shared" ca="1" si="44"/>
        <v>207.45271662450762</v>
      </c>
      <c r="BA186">
        <f t="shared" ca="1" si="45"/>
        <v>207.45271662450762</v>
      </c>
      <c r="BB186" cm="1">
        <f t="array" aca="1" ref="BB186" ca="1">_xlfn.LET(_xlpm.rozsah, $J$3:$J$10001,_xlpm.podminka, (_xlpm.rozsah&gt;E186)*(ISNUMBER(_xlpm.rozsah)),_xlpm.indexy, IF(_xlpm.podminka, ROW(_xlpm.rozsah)-MIN(ROW(_xlpm.rozsah))+1),_xlpm.prvni, MIN(_xlpm.indexy),_xlpm.finalni, IF(_xlpm.prvni=1, 2, _xlpm.prvni),INDEX(_xlpm.rozsah, _xlpm.finalni))</f>
        <v>1000</v>
      </c>
      <c r="BC186" cm="1">
        <f t="array" aca="1" ref="BC186" ca="1">INDEX($J$3:$J$10001,MATCH(BB186,$J$3:$J$10004,0)-1)</f>
        <v>0</v>
      </c>
      <c r="BD186">
        <f t="shared" ca="1" si="46"/>
        <v>290</v>
      </c>
      <c r="BE186">
        <f t="shared" ca="1" si="47"/>
        <v>0</v>
      </c>
      <c r="BF186">
        <f t="shared" ca="1" si="48"/>
        <v>290</v>
      </c>
      <c r="BG186">
        <f t="shared" ca="1" si="49"/>
        <v>82.54728337549237</v>
      </c>
    </row>
    <row r="187" spans="1:59" x14ac:dyDescent="0.25">
      <c r="A187" s="64">
        <v>184</v>
      </c>
      <c r="B187" s="64">
        <v>1</v>
      </c>
      <c r="C187" s="64">
        <v>5</v>
      </c>
      <c r="D187" s="18">
        <v>184</v>
      </c>
      <c r="E187" s="21">
        <f t="shared" ca="1" si="34"/>
        <v>715.35419525692282</v>
      </c>
      <c r="F187" s="22">
        <f t="shared" ca="1" si="35"/>
        <v>10.372635831225379</v>
      </c>
      <c r="G187" s="28">
        <v>184</v>
      </c>
      <c r="H187" s="24">
        <f t="shared" ca="1" si="36"/>
        <v>1012.315022</v>
      </c>
      <c r="I187" s="25">
        <f t="shared" ca="1" si="37"/>
        <v>14.561575110000001</v>
      </c>
      <c r="J187" s="155"/>
      <c r="K187" s="155"/>
      <c r="L187" s="129">
        <f t="shared" si="50"/>
        <v>0</v>
      </c>
      <c r="AR187">
        <f t="shared" ca="1" si="38"/>
        <v>291.23150220000002</v>
      </c>
      <c r="AS187">
        <f t="shared" ca="1" si="39"/>
        <v>291.23150220000002</v>
      </c>
      <c r="AT187" cm="1">
        <f t="array" aca="1" ref="AT187" ca="1">_xlfn.LET(_xlpm.rozsah, $J$3:$J$10001,_xlpm.podminka, (_xlpm.rozsah&gt;H187)*(ISNUMBER(_xlpm.rozsah)),_xlpm.indexy, IF(_xlpm.podminka, ROW(_xlpm.rozsah)-MIN(ROW(_xlpm.rozsah))+1),_xlpm.prvni, MIN(_xlpm.indexy),_xlpm.finalni, IF(_xlpm.prvni=1, 2, _xlpm.prvni),INDEX(_xlpm.rozsah, _xlpm.finalni))</f>
        <v>1100</v>
      </c>
      <c r="AU187" cm="1">
        <f t="array" aca="1" ref="AU187" ca="1">INDEX($J$3:$J$10001,MATCH(AT187,$J$3:$J$10004,0)-1)</f>
        <v>1000</v>
      </c>
      <c r="AV187">
        <f t="shared" ca="1" si="40"/>
        <v>300</v>
      </c>
      <c r="AW187">
        <f t="shared" ca="1" si="41"/>
        <v>290</v>
      </c>
      <c r="AX187">
        <f t="shared" ca="1" si="42"/>
        <v>10</v>
      </c>
      <c r="AY187">
        <f t="shared" ca="1" si="43"/>
        <v>298.76849779999998</v>
      </c>
      <c r="AZ187">
        <f t="shared" ca="1" si="44"/>
        <v>207.45271662450762</v>
      </c>
      <c r="BA187">
        <f t="shared" ca="1" si="45"/>
        <v>207.45271662450762</v>
      </c>
      <c r="BB187" cm="1">
        <f t="array" aca="1" ref="BB187" ca="1">_xlfn.LET(_xlpm.rozsah, $J$3:$J$10001,_xlpm.podminka, (_xlpm.rozsah&gt;E187)*(ISNUMBER(_xlpm.rozsah)),_xlpm.indexy, IF(_xlpm.podminka, ROW(_xlpm.rozsah)-MIN(ROW(_xlpm.rozsah))+1),_xlpm.prvni, MIN(_xlpm.indexy),_xlpm.finalni, IF(_xlpm.prvni=1, 2, _xlpm.prvni),INDEX(_xlpm.rozsah, _xlpm.finalni))</f>
        <v>1000</v>
      </c>
      <c r="BC187" cm="1">
        <f t="array" aca="1" ref="BC187" ca="1">INDEX($J$3:$J$10001,MATCH(BB187,$J$3:$J$10004,0)-1)</f>
        <v>0</v>
      </c>
      <c r="BD187">
        <f t="shared" ca="1" si="46"/>
        <v>290</v>
      </c>
      <c r="BE187">
        <f t="shared" ca="1" si="47"/>
        <v>0</v>
      </c>
      <c r="BF187">
        <f t="shared" ca="1" si="48"/>
        <v>290</v>
      </c>
      <c r="BG187">
        <f t="shared" ca="1" si="49"/>
        <v>82.54728337549237</v>
      </c>
    </row>
    <row r="188" spans="1:59" x14ac:dyDescent="0.25">
      <c r="A188" s="64">
        <v>185</v>
      </c>
      <c r="B188" s="64">
        <v>1</v>
      </c>
      <c r="C188" s="64">
        <v>3</v>
      </c>
      <c r="D188" s="18">
        <v>185</v>
      </c>
      <c r="E188" s="21">
        <f t="shared" ca="1" si="34"/>
        <v>715.35419525692282</v>
      </c>
      <c r="F188" s="22">
        <f t="shared" ca="1" si="35"/>
        <v>6.2235814987352285</v>
      </c>
      <c r="G188" s="23">
        <v>185</v>
      </c>
      <c r="H188" s="24">
        <f t="shared" ca="1" si="36"/>
        <v>1012.315022</v>
      </c>
      <c r="I188" s="25">
        <f t="shared" ca="1" si="37"/>
        <v>8.7369450660000005</v>
      </c>
      <c r="J188" s="155"/>
      <c r="K188" s="155"/>
      <c r="L188" s="129">
        <f t="shared" si="50"/>
        <v>0</v>
      </c>
      <c r="AR188">
        <f t="shared" ca="1" si="38"/>
        <v>291.23150220000002</v>
      </c>
      <c r="AS188">
        <f t="shared" ca="1" si="39"/>
        <v>291.23150220000002</v>
      </c>
      <c r="AT188" cm="1">
        <f t="array" aca="1" ref="AT188" ca="1">_xlfn.LET(_xlpm.rozsah, $J$3:$J$10001,_xlpm.podminka, (_xlpm.rozsah&gt;H188)*(ISNUMBER(_xlpm.rozsah)),_xlpm.indexy, IF(_xlpm.podminka, ROW(_xlpm.rozsah)-MIN(ROW(_xlpm.rozsah))+1),_xlpm.prvni, MIN(_xlpm.indexy),_xlpm.finalni, IF(_xlpm.prvni=1, 2, _xlpm.prvni),INDEX(_xlpm.rozsah, _xlpm.finalni))</f>
        <v>1100</v>
      </c>
      <c r="AU188" cm="1">
        <f t="array" aca="1" ref="AU188" ca="1">INDEX($J$3:$J$10001,MATCH(AT188,$J$3:$J$10004,0)-1)</f>
        <v>1000</v>
      </c>
      <c r="AV188">
        <f t="shared" ca="1" si="40"/>
        <v>300</v>
      </c>
      <c r="AW188">
        <f t="shared" ca="1" si="41"/>
        <v>290</v>
      </c>
      <c r="AX188">
        <f t="shared" ca="1" si="42"/>
        <v>10</v>
      </c>
      <c r="AY188">
        <f t="shared" ca="1" si="43"/>
        <v>298.76849779999998</v>
      </c>
      <c r="AZ188">
        <f t="shared" ca="1" si="44"/>
        <v>207.45271662450762</v>
      </c>
      <c r="BA188">
        <f t="shared" ca="1" si="45"/>
        <v>207.45271662450762</v>
      </c>
      <c r="BB188" cm="1">
        <f t="array" aca="1" ref="BB188" ca="1">_xlfn.LET(_xlpm.rozsah, $J$3:$J$10001,_xlpm.podminka, (_xlpm.rozsah&gt;E188)*(ISNUMBER(_xlpm.rozsah)),_xlpm.indexy, IF(_xlpm.podminka, ROW(_xlpm.rozsah)-MIN(ROW(_xlpm.rozsah))+1),_xlpm.prvni, MIN(_xlpm.indexy),_xlpm.finalni, IF(_xlpm.prvni=1, 2, _xlpm.prvni),INDEX(_xlpm.rozsah, _xlpm.finalni))</f>
        <v>1000</v>
      </c>
      <c r="BC188" cm="1">
        <f t="array" aca="1" ref="BC188" ca="1">INDEX($J$3:$J$10001,MATCH(BB188,$J$3:$J$10004,0)-1)</f>
        <v>0</v>
      </c>
      <c r="BD188">
        <f t="shared" ca="1" si="46"/>
        <v>290</v>
      </c>
      <c r="BE188">
        <f t="shared" ca="1" si="47"/>
        <v>0</v>
      </c>
      <c r="BF188">
        <f t="shared" ca="1" si="48"/>
        <v>290</v>
      </c>
      <c r="BG188">
        <f t="shared" ca="1" si="49"/>
        <v>82.54728337549237</v>
      </c>
    </row>
    <row r="189" spans="1:59" x14ac:dyDescent="0.25">
      <c r="A189" s="64">
        <v>186</v>
      </c>
      <c r="B189" s="64">
        <v>1</v>
      </c>
      <c r="C189" s="64">
        <v>4</v>
      </c>
      <c r="D189" s="18">
        <v>186</v>
      </c>
      <c r="E189" s="21">
        <f t="shared" ca="1" si="34"/>
        <v>715.35419525692282</v>
      </c>
      <c r="F189" s="22">
        <f t="shared" ca="1" si="35"/>
        <v>8.2981086649803046</v>
      </c>
      <c r="G189" s="28">
        <v>186</v>
      </c>
      <c r="H189" s="24">
        <f t="shared" ca="1" si="36"/>
        <v>1012.315022</v>
      </c>
      <c r="I189" s="25">
        <f t="shared" ca="1" si="37"/>
        <v>11.649260088</v>
      </c>
      <c r="J189" s="155"/>
      <c r="K189" s="155"/>
      <c r="L189" s="129">
        <f t="shared" si="50"/>
        <v>0</v>
      </c>
      <c r="AR189">
        <f t="shared" ca="1" si="38"/>
        <v>291.23150220000002</v>
      </c>
      <c r="AS189">
        <f t="shared" ca="1" si="39"/>
        <v>291.23150220000002</v>
      </c>
      <c r="AT189" cm="1">
        <f t="array" aca="1" ref="AT189" ca="1">_xlfn.LET(_xlpm.rozsah, $J$3:$J$10001,_xlpm.podminka, (_xlpm.rozsah&gt;H189)*(ISNUMBER(_xlpm.rozsah)),_xlpm.indexy, IF(_xlpm.podminka, ROW(_xlpm.rozsah)-MIN(ROW(_xlpm.rozsah))+1),_xlpm.prvni, MIN(_xlpm.indexy),_xlpm.finalni, IF(_xlpm.prvni=1, 2, _xlpm.prvni),INDEX(_xlpm.rozsah, _xlpm.finalni))</f>
        <v>1100</v>
      </c>
      <c r="AU189" cm="1">
        <f t="array" aca="1" ref="AU189" ca="1">INDEX($J$3:$J$10001,MATCH(AT189,$J$3:$J$10004,0)-1)</f>
        <v>1000</v>
      </c>
      <c r="AV189">
        <f t="shared" ca="1" si="40"/>
        <v>300</v>
      </c>
      <c r="AW189">
        <f t="shared" ca="1" si="41"/>
        <v>290</v>
      </c>
      <c r="AX189">
        <f t="shared" ca="1" si="42"/>
        <v>10</v>
      </c>
      <c r="AY189">
        <f t="shared" ca="1" si="43"/>
        <v>298.76849779999998</v>
      </c>
      <c r="AZ189">
        <f t="shared" ca="1" si="44"/>
        <v>207.45271662450762</v>
      </c>
      <c r="BA189">
        <f t="shared" ca="1" si="45"/>
        <v>207.45271662450762</v>
      </c>
      <c r="BB189" cm="1">
        <f t="array" aca="1" ref="BB189" ca="1">_xlfn.LET(_xlpm.rozsah, $J$3:$J$10001,_xlpm.podminka, (_xlpm.rozsah&gt;E189)*(ISNUMBER(_xlpm.rozsah)),_xlpm.indexy, IF(_xlpm.podminka, ROW(_xlpm.rozsah)-MIN(ROW(_xlpm.rozsah))+1),_xlpm.prvni, MIN(_xlpm.indexy),_xlpm.finalni, IF(_xlpm.prvni=1, 2, _xlpm.prvni),INDEX(_xlpm.rozsah, _xlpm.finalni))</f>
        <v>1000</v>
      </c>
      <c r="BC189" cm="1">
        <f t="array" aca="1" ref="BC189" ca="1">INDEX($J$3:$J$10001,MATCH(BB189,$J$3:$J$10004,0)-1)</f>
        <v>0</v>
      </c>
      <c r="BD189">
        <f t="shared" ca="1" si="46"/>
        <v>290</v>
      </c>
      <c r="BE189">
        <f t="shared" ca="1" si="47"/>
        <v>0</v>
      </c>
      <c r="BF189">
        <f t="shared" ca="1" si="48"/>
        <v>290</v>
      </c>
      <c r="BG189">
        <f t="shared" ca="1" si="49"/>
        <v>82.54728337549237</v>
      </c>
    </row>
    <row r="190" spans="1:59" x14ac:dyDescent="0.25">
      <c r="A190" s="64">
        <v>187</v>
      </c>
      <c r="B190" s="64">
        <v>1</v>
      </c>
      <c r="C190" s="64">
        <v>4</v>
      </c>
      <c r="D190" s="18">
        <v>187</v>
      </c>
      <c r="E190" s="21">
        <f t="shared" ca="1" si="34"/>
        <v>715.35419525692282</v>
      </c>
      <c r="F190" s="22">
        <f t="shared" ca="1" si="35"/>
        <v>8.2981086649803046</v>
      </c>
      <c r="G190" s="23">
        <v>187</v>
      </c>
      <c r="H190" s="24">
        <f t="shared" ca="1" si="36"/>
        <v>1012.315022</v>
      </c>
      <c r="I190" s="25">
        <f t="shared" ca="1" si="37"/>
        <v>11.649260088</v>
      </c>
      <c r="J190" s="155"/>
      <c r="K190" s="155"/>
      <c r="L190" s="129">
        <f t="shared" si="50"/>
        <v>0</v>
      </c>
      <c r="AR190">
        <f t="shared" ca="1" si="38"/>
        <v>291.23150220000002</v>
      </c>
      <c r="AS190">
        <f t="shared" ca="1" si="39"/>
        <v>291.23150220000002</v>
      </c>
      <c r="AT190" cm="1">
        <f t="array" aca="1" ref="AT190" ca="1">_xlfn.LET(_xlpm.rozsah, $J$3:$J$10001,_xlpm.podminka, (_xlpm.rozsah&gt;H190)*(ISNUMBER(_xlpm.rozsah)),_xlpm.indexy, IF(_xlpm.podminka, ROW(_xlpm.rozsah)-MIN(ROW(_xlpm.rozsah))+1),_xlpm.prvni, MIN(_xlpm.indexy),_xlpm.finalni, IF(_xlpm.prvni=1, 2, _xlpm.prvni),INDEX(_xlpm.rozsah, _xlpm.finalni))</f>
        <v>1100</v>
      </c>
      <c r="AU190" cm="1">
        <f t="array" aca="1" ref="AU190" ca="1">INDEX($J$3:$J$10001,MATCH(AT190,$J$3:$J$10004,0)-1)</f>
        <v>1000</v>
      </c>
      <c r="AV190">
        <f t="shared" ca="1" si="40"/>
        <v>300</v>
      </c>
      <c r="AW190">
        <f t="shared" ca="1" si="41"/>
        <v>290</v>
      </c>
      <c r="AX190">
        <f t="shared" ca="1" si="42"/>
        <v>10</v>
      </c>
      <c r="AY190">
        <f t="shared" ca="1" si="43"/>
        <v>298.76849779999998</v>
      </c>
      <c r="AZ190">
        <f t="shared" ca="1" si="44"/>
        <v>207.45271662450762</v>
      </c>
      <c r="BA190">
        <f t="shared" ca="1" si="45"/>
        <v>207.45271662450762</v>
      </c>
      <c r="BB190" cm="1">
        <f t="array" aca="1" ref="BB190" ca="1">_xlfn.LET(_xlpm.rozsah, $J$3:$J$10001,_xlpm.podminka, (_xlpm.rozsah&gt;E190)*(ISNUMBER(_xlpm.rozsah)),_xlpm.indexy, IF(_xlpm.podminka, ROW(_xlpm.rozsah)-MIN(ROW(_xlpm.rozsah))+1),_xlpm.prvni, MIN(_xlpm.indexy),_xlpm.finalni, IF(_xlpm.prvni=1, 2, _xlpm.prvni),INDEX(_xlpm.rozsah, _xlpm.finalni))</f>
        <v>1000</v>
      </c>
      <c r="BC190" cm="1">
        <f t="array" aca="1" ref="BC190" ca="1">INDEX($J$3:$J$10001,MATCH(BB190,$J$3:$J$10004,0)-1)</f>
        <v>0</v>
      </c>
      <c r="BD190">
        <f t="shared" ca="1" si="46"/>
        <v>290</v>
      </c>
      <c r="BE190">
        <f t="shared" ca="1" si="47"/>
        <v>0</v>
      </c>
      <c r="BF190">
        <f t="shared" ca="1" si="48"/>
        <v>290</v>
      </c>
      <c r="BG190">
        <f t="shared" ca="1" si="49"/>
        <v>82.54728337549237</v>
      </c>
    </row>
    <row r="191" spans="1:59" x14ac:dyDescent="0.25">
      <c r="A191" s="64">
        <v>188</v>
      </c>
      <c r="B191" s="64">
        <v>1</v>
      </c>
      <c r="C191" s="64">
        <v>6</v>
      </c>
      <c r="D191" s="18">
        <v>188</v>
      </c>
      <c r="E191" s="21">
        <f t="shared" ca="1" si="34"/>
        <v>715.35419525692282</v>
      </c>
      <c r="F191" s="22">
        <f t="shared" ca="1" si="35"/>
        <v>12.447162997470457</v>
      </c>
      <c r="G191" s="28">
        <v>188</v>
      </c>
      <c r="H191" s="24">
        <f t="shared" ca="1" si="36"/>
        <v>1012.315022</v>
      </c>
      <c r="I191" s="25">
        <f t="shared" ca="1" si="37"/>
        <v>17.473890132000001</v>
      </c>
      <c r="J191" s="155"/>
      <c r="K191" s="155"/>
      <c r="L191" s="129">
        <f t="shared" si="50"/>
        <v>0</v>
      </c>
      <c r="AR191">
        <f t="shared" ca="1" si="38"/>
        <v>291.23150220000002</v>
      </c>
      <c r="AS191">
        <f t="shared" ca="1" si="39"/>
        <v>291.23150220000002</v>
      </c>
      <c r="AT191" cm="1">
        <f t="array" aca="1" ref="AT191" ca="1">_xlfn.LET(_xlpm.rozsah, $J$3:$J$10001,_xlpm.podminka, (_xlpm.rozsah&gt;H191)*(ISNUMBER(_xlpm.rozsah)),_xlpm.indexy, IF(_xlpm.podminka, ROW(_xlpm.rozsah)-MIN(ROW(_xlpm.rozsah))+1),_xlpm.prvni, MIN(_xlpm.indexy),_xlpm.finalni, IF(_xlpm.prvni=1, 2, _xlpm.prvni),INDEX(_xlpm.rozsah, _xlpm.finalni))</f>
        <v>1100</v>
      </c>
      <c r="AU191" cm="1">
        <f t="array" aca="1" ref="AU191" ca="1">INDEX($J$3:$J$10001,MATCH(AT191,$J$3:$J$10004,0)-1)</f>
        <v>1000</v>
      </c>
      <c r="AV191">
        <f t="shared" ca="1" si="40"/>
        <v>300</v>
      </c>
      <c r="AW191">
        <f t="shared" ca="1" si="41"/>
        <v>290</v>
      </c>
      <c r="AX191">
        <f t="shared" ca="1" si="42"/>
        <v>10</v>
      </c>
      <c r="AY191">
        <f t="shared" ca="1" si="43"/>
        <v>298.76849779999998</v>
      </c>
      <c r="AZ191">
        <f t="shared" ca="1" si="44"/>
        <v>207.45271662450762</v>
      </c>
      <c r="BA191">
        <f t="shared" ca="1" si="45"/>
        <v>207.45271662450762</v>
      </c>
      <c r="BB191" cm="1">
        <f t="array" aca="1" ref="BB191" ca="1">_xlfn.LET(_xlpm.rozsah, $J$3:$J$10001,_xlpm.podminka, (_xlpm.rozsah&gt;E191)*(ISNUMBER(_xlpm.rozsah)),_xlpm.indexy, IF(_xlpm.podminka, ROW(_xlpm.rozsah)-MIN(ROW(_xlpm.rozsah))+1),_xlpm.prvni, MIN(_xlpm.indexy),_xlpm.finalni, IF(_xlpm.prvni=1, 2, _xlpm.prvni),INDEX(_xlpm.rozsah, _xlpm.finalni))</f>
        <v>1000</v>
      </c>
      <c r="BC191" cm="1">
        <f t="array" aca="1" ref="BC191" ca="1">INDEX($J$3:$J$10001,MATCH(BB191,$J$3:$J$10004,0)-1)</f>
        <v>0</v>
      </c>
      <c r="BD191">
        <f t="shared" ca="1" si="46"/>
        <v>290</v>
      </c>
      <c r="BE191">
        <f t="shared" ca="1" si="47"/>
        <v>0</v>
      </c>
      <c r="BF191">
        <f t="shared" ca="1" si="48"/>
        <v>290</v>
      </c>
      <c r="BG191">
        <f t="shared" ca="1" si="49"/>
        <v>82.54728337549237</v>
      </c>
    </row>
    <row r="192" spans="1:59" x14ac:dyDescent="0.25">
      <c r="A192" s="64">
        <v>189</v>
      </c>
      <c r="B192" s="64">
        <v>8</v>
      </c>
      <c r="C192" s="64">
        <v>18</v>
      </c>
      <c r="D192" s="18">
        <v>189</v>
      </c>
      <c r="E192" s="21">
        <f t="shared" ca="1" si="34"/>
        <v>822.83356205538246</v>
      </c>
      <c r="F192" s="22">
        <f t="shared" ca="1" si="35"/>
        <v>42.951911939290966</v>
      </c>
      <c r="G192" s="23">
        <v>189</v>
      </c>
      <c r="H192" s="24">
        <f t="shared" ca="1" si="36"/>
        <v>1098.520176</v>
      </c>
      <c r="I192" s="25">
        <f t="shared" ca="1" si="37"/>
        <v>53.973363168000006</v>
      </c>
      <c r="J192" s="155"/>
      <c r="K192" s="155"/>
      <c r="L192" s="129">
        <f t="shared" si="50"/>
        <v>0</v>
      </c>
      <c r="AR192">
        <f t="shared" ca="1" si="38"/>
        <v>299.85201760000001</v>
      </c>
      <c r="AS192">
        <f t="shared" ca="1" si="39"/>
        <v>299.85201760000001</v>
      </c>
      <c r="AT192" cm="1">
        <f t="array" aca="1" ref="AT192" ca="1">_xlfn.LET(_xlpm.rozsah, $J$3:$J$10001,_xlpm.podminka, (_xlpm.rozsah&gt;H192)*(ISNUMBER(_xlpm.rozsah)),_xlpm.indexy, IF(_xlpm.podminka, ROW(_xlpm.rozsah)-MIN(ROW(_xlpm.rozsah))+1),_xlpm.prvni, MIN(_xlpm.indexy),_xlpm.finalni, IF(_xlpm.prvni=1, 2, _xlpm.prvni),INDEX(_xlpm.rozsah, _xlpm.finalni))</f>
        <v>1100</v>
      </c>
      <c r="AU192" cm="1">
        <f t="array" aca="1" ref="AU192" ca="1">INDEX($J$3:$J$10001,MATCH(AT192,$J$3:$J$10004,0)-1)</f>
        <v>1000</v>
      </c>
      <c r="AV192">
        <f t="shared" ca="1" si="40"/>
        <v>300</v>
      </c>
      <c r="AW192">
        <f t="shared" ca="1" si="41"/>
        <v>290</v>
      </c>
      <c r="AX192">
        <f t="shared" ca="1" si="42"/>
        <v>10</v>
      </c>
      <c r="AY192">
        <f t="shared" ca="1" si="43"/>
        <v>290.14798239999999</v>
      </c>
      <c r="AZ192">
        <f t="shared" ca="1" si="44"/>
        <v>238.62173299606093</v>
      </c>
      <c r="BA192">
        <f t="shared" ca="1" si="45"/>
        <v>238.62173299606093</v>
      </c>
      <c r="BB192" cm="1">
        <f t="array" aca="1" ref="BB192" ca="1">_xlfn.LET(_xlpm.rozsah, $J$3:$J$10001,_xlpm.podminka, (_xlpm.rozsah&gt;E192)*(ISNUMBER(_xlpm.rozsah)),_xlpm.indexy, IF(_xlpm.podminka, ROW(_xlpm.rozsah)-MIN(ROW(_xlpm.rozsah))+1),_xlpm.prvni, MIN(_xlpm.indexy),_xlpm.finalni, IF(_xlpm.prvni=1, 2, _xlpm.prvni),INDEX(_xlpm.rozsah, _xlpm.finalni))</f>
        <v>1000</v>
      </c>
      <c r="BC192" cm="1">
        <f t="array" aca="1" ref="BC192" ca="1">INDEX($J$3:$J$10001,MATCH(BB192,$J$3:$J$10004,0)-1)</f>
        <v>0</v>
      </c>
      <c r="BD192">
        <f t="shared" ca="1" si="46"/>
        <v>290</v>
      </c>
      <c r="BE192">
        <f t="shared" ca="1" si="47"/>
        <v>0</v>
      </c>
      <c r="BF192">
        <f t="shared" ca="1" si="48"/>
        <v>290</v>
      </c>
      <c r="BG192">
        <f t="shared" ca="1" si="49"/>
        <v>51.378267003939087</v>
      </c>
    </row>
    <row r="193" spans="1:59" x14ac:dyDescent="0.25">
      <c r="A193" s="64">
        <v>190</v>
      </c>
      <c r="B193" s="64">
        <v>20</v>
      </c>
      <c r="C193" s="64">
        <v>51</v>
      </c>
      <c r="D193" s="18">
        <v>190</v>
      </c>
      <c r="E193" s="21">
        <f t="shared" ca="1" si="34"/>
        <v>1007.0839051384562</v>
      </c>
      <c r="F193" s="22">
        <f t="shared" ca="1" si="35"/>
        <v>148.26127916206127</v>
      </c>
      <c r="G193" s="28">
        <v>190</v>
      </c>
      <c r="H193" s="24">
        <f t="shared" ca="1" si="36"/>
        <v>1246.30044</v>
      </c>
      <c r="I193" s="25">
        <f t="shared" ca="1" si="37"/>
        <v>170.28396732000002</v>
      </c>
      <c r="J193" s="155"/>
      <c r="K193" s="155"/>
      <c r="L193" s="129">
        <f t="shared" si="50"/>
        <v>0</v>
      </c>
      <c r="AR193">
        <f t="shared" ca="1" si="38"/>
        <v>333.89013199999999</v>
      </c>
      <c r="AS193">
        <f t="shared" ca="1" si="39"/>
        <v>333.89013199999999</v>
      </c>
      <c r="AT193" cm="1">
        <f t="array" aca="1" ref="AT193" ca="1">_xlfn.LET(_xlpm.rozsah, $J$3:$J$10001,_xlpm.podminka, (_xlpm.rozsah&gt;H193)*(ISNUMBER(_xlpm.rozsah)),_xlpm.indexy, IF(_xlpm.podminka, ROW(_xlpm.rozsah)-MIN(ROW(_xlpm.rozsah))+1),_xlpm.prvni, MIN(_xlpm.indexy),_xlpm.finalni, IF(_xlpm.prvni=1, 2, _xlpm.prvni),INDEX(_xlpm.rozsah, _xlpm.finalni))</f>
        <v>1300</v>
      </c>
      <c r="AU193" cm="1">
        <f t="array" aca="1" ref="AU193" ca="1">INDEX($J$3:$J$10001,MATCH(AT193,$J$3:$J$10004,0)-1)</f>
        <v>1200</v>
      </c>
      <c r="AV193">
        <f t="shared" ca="1" si="40"/>
        <v>350</v>
      </c>
      <c r="AW193">
        <f t="shared" ca="1" si="41"/>
        <v>320</v>
      </c>
      <c r="AX193">
        <f t="shared" ca="1" si="42"/>
        <v>30</v>
      </c>
      <c r="AY193">
        <f t="shared" ca="1" si="43"/>
        <v>336.10986800000001</v>
      </c>
      <c r="AZ193">
        <f t="shared" ca="1" si="44"/>
        <v>290.70839051384564</v>
      </c>
      <c r="BA193">
        <f t="shared" ca="1" si="45"/>
        <v>290.70839051384564</v>
      </c>
      <c r="BB193" cm="1">
        <f t="array" aca="1" ref="BB193" ca="1">_xlfn.LET(_xlpm.rozsah, $J$3:$J$10001,_xlpm.podminka, (_xlpm.rozsah&gt;E193)*(ISNUMBER(_xlpm.rozsah)),_xlpm.indexy, IF(_xlpm.podminka, ROW(_xlpm.rozsah)-MIN(ROW(_xlpm.rozsah))+1),_xlpm.prvni, MIN(_xlpm.indexy),_xlpm.finalni, IF(_xlpm.prvni=1, 2, _xlpm.prvni),INDEX(_xlpm.rozsah, _xlpm.finalni))</f>
        <v>1100</v>
      </c>
      <c r="BC193" cm="1">
        <f t="array" aca="1" ref="BC193" ca="1">INDEX($J$3:$J$10001,MATCH(BB193,$J$3:$J$10004,0)-1)</f>
        <v>1000</v>
      </c>
      <c r="BD193">
        <f t="shared" ca="1" si="46"/>
        <v>300</v>
      </c>
      <c r="BE193">
        <f t="shared" ca="1" si="47"/>
        <v>290</v>
      </c>
      <c r="BF193">
        <f t="shared" ca="1" si="48"/>
        <v>10</v>
      </c>
      <c r="BG193">
        <f t="shared" ca="1" si="49"/>
        <v>299.29160948615436</v>
      </c>
    </row>
    <row r="194" spans="1:59" x14ac:dyDescent="0.25">
      <c r="A194" s="64">
        <v>191</v>
      </c>
      <c r="B194" s="64">
        <v>49</v>
      </c>
      <c r="C194" s="64">
        <v>19</v>
      </c>
      <c r="D194" s="18">
        <v>191</v>
      </c>
      <c r="E194" s="21">
        <f t="shared" ca="1" si="34"/>
        <v>1452.3555675892176</v>
      </c>
      <c r="F194" s="22">
        <f t="shared" ca="1" si="35"/>
        <v>68.400000000000006</v>
      </c>
      <c r="G194" s="23">
        <v>191</v>
      </c>
      <c r="H194" s="24">
        <f t="shared" ca="1" si="36"/>
        <v>1603.436078</v>
      </c>
      <c r="I194" s="25">
        <f t="shared" ca="1" si="37"/>
        <v>67.967771614399993</v>
      </c>
      <c r="J194" s="155"/>
      <c r="K194" s="155"/>
      <c r="L194" s="129">
        <f t="shared" si="50"/>
        <v>0</v>
      </c>
      <c r="AR194">
        <f t="shared" ca="1" si="38"/>
        <v>357.72511376</v>
      </c>
      <c r="AS194">
        <f t="shared" ca="1" si="39"/>
        <v>350.27488624</v>
      </c>
      <c r="AT194" cm="1">
        <f t="array" aca="1" ref="AT194" ca="1">_xlfn.LET(_xlpm.rozsah, $J$3:$J$10001,_xlpm.podminka, (_xlpm.rozsah&gt;H194)*(ISNUMBER(_xlpm.rozsah)),_xlpm.indexy, IF(_xlpm.podminka, ROW(_xlpm.rozsah)-MIN(ROW(_xlpm.rozsah))+1),_xlpm.prvni, MIN(_xlpm.indexy),_xlpm.finalni, IF(_xlpm.prvni=1, 2, _xlpm.prvni),INDEX(_xlpm.rozsah, _xlpm.finalni))</f>
        <v>1700</v>
      </c>
      <c r="AU194" cm="1">
        <f t="array" aca="1" ref="AU194" ca="1">INDEX($J$3:$J$10001,MATCH(AT194,$J$3:$J$10004,0)-1)</f>
        <v>1600</v>
      </c>
      <c r="AV194">
        <f t="shared" ca="1" si="40"/>
        <v>350</v>
      </c>
      <c r="AW194">
        <f t="shared" ca="1" si="41"/>
        <v>358</v>
      </c>
      <c r="AX194">
        <f t="shared" ca="1" si="42"/>
        <v>-8</v>
      </c>
      <c r="AY194">
        <f t="shared" ca="1" si="43"/>
        <v>357.72511376</v>
      </c>
      <c r="AZ194">
        <f t="shared" ca="1" si="44"/>
        <v>360</v>
      </c>
      <c r="BA194">
        <f t="shared" ca="1" si="45"/>
        <v>360</v>
      </c>
      <c r="BB194" cm="1">
        <f t="array" aca="1" ref="BB194" ca="1">_xlfn.LET(_xlpm.rozsah, $J$3:$J$10001,_xlpm.podminka, (_xlpm.rozsah&gt;E194)*(ISNUMBER(_xlpm.rozsah)),_xlpm.indexy, IF(_xlpm.podminka, ROW(_xlpm.rozsah)-MIN(ROW(_xlpm.rozsah))+1),_xlpm.prvni, MIN(_xlpm.indexy),_xlpm.finalni, IF(_xlpm.prvni=1, 2, _xlpm.prvni),INDEX(_xlpm.rozsah, _xlpm.finalni))</f>
        <v>1500</v>
      </c>
      <c r="BC194" cm="1">
        <f t="array" aca="1" ref="BC194" ca="1">INDEX($J$3:$J$10001,MATCH(BB194,$J$3:$J$10004,0)-1)</f>
        <v>1400</v>
      </c>
      <c r="BD194">
        <f t="shared" ca="1" si="46"/>
        <v>360</v>
      </c>
      <c r="BE194">
        <f t="shared" ca="1" si="47"/>
        <v>360</v>
      </c>
      <c r="BF194">
        <f t="shared" ca="1" si="48"/>
        <v>0</v>
      </c>
      <c r="BG194">
        <f t="shared" ca="1" si="49"/>
        <v>360</v>
      </c>
    </row>
    <row r="195" spans="1:59" x14ac:dyDescent="0.25">
      <c r="A195" s="64">
        <v>192</v>
      </c>
      <c r="B195" s="64">
        <v>41</v>
      </c>
      <c r="C195" s="64">
        <v>13</v>
      </c>
      <c r="D195" s="18">
        <v>192</v>
      </c>
      <c r="E195" s="21">
        <f t="shared" ca="1" si="34"/>
        <v>1329.522005533835</v>
      </c>
      <c r="F195" s="22">
        <f t="shared" ca="1" si="35"/>
        <v>45.883786071939852</v>
      </c>
      <c r="G195" s="28">
        <v>192</v>
      </c>
      <c r="H195" s="24">
        <f t="shared" ca="1" si="36"/>
        <v>1504.915902</v>
      </c>
      <c r="I195" s="25">
        <f t="shared" ca="1" si="37"/>
        <v>46.7872186548</v>
      </c>
      <c r="J195" s="155"/>
      <c r="K195" s="155"/>
      <c r="L195" s="129">
        <f t="shared" si="50"/>
        <v>0</v>
      </c>
      <c r="AR195">
        <f t="shared" ca="1" si="38"/>
        <v>359.90168196000002</v>
      </c>
      <c r="AS195">
        <f t="shared" ca="1" si="39"/>
        <v>358.09831803999998</v>
      </c>
      <c r="AT195" cm="1">
        <f t="array" aca="1" ref="AT195" ca="1">_xlfn.LET(_xlpm.rozsah, $J$3:$J$10001,_xlpm.podminka, (_xlpm.rozsah&gt;H195)*(ISNUMBER(_xlpm.rozsah)),_xlpm.indexy, IF(_xlpm.podminka, ROW(_xlpm.rozsah)-MIN(ROW(_xlpm.rozsah))+1),_xlpm.prvni, MIN(_xlpm.indexy),_xlpm.finalni, IF(_xlpm.prvni=1, 2, _xlpm.prvni),INDEX(_xlpm.rozsah, _xlpm.finalni))</f>
        <v>1600</v>
      </c>
      <c r="AU195" cm="1">
        <f t="array" aca="1" ref="AU195" ca="1">INDEX($J$3:$J$10001,MATCH(AT195,$J$3:$J$10004,0)-1)</f>
        <v>1500</v>
      </c>
      <c r="AV195">
        <f t="shared" ca="1" si="40"/>
        <v>358</v>
      </c>
      <c r="AW195">
        <f t="shared" ca="1" si="41"/>
        <v>360</v>
      </c>
      <c r="AX195">
        <f t="shared" ca="1" si="42"/>
        <v>-2</v>
      </c>
      <c r="AY195">
        <f t="shared" ca="1" si="43"/>
        <v>359.90168196000002</v>
      </c>
      <c r="AZ195">
        <f t="shared" ca="1" si="44"/>
        <v>352.95220055338348</v>
      </c>
      <c r="BA195">
        <f t="shared" ca="1" si="45"/>
        <v>352.95220055338348</v>
      </c>
      <c r="BB195" cm="1">
        <f t="array" aca="1" ref="BB195" ca="1">_xlfn.LET(_xlpm.rozsah, $J$3:$J$10001,_xlpm.podminka, (_xlpm.rozsah&gt;E195)*(ISNUMBER(_xlpm.rozsah)),_xlpm.indexy, IF(_xlpm.podminka, ROW(_xlpm.rozsah)-MIN(ROW(_xlpm.rozsah))+1),_xlpm.prvni, MIN(_xlpm.indexy),_xlpm.finalni, IF(_xlpm.prvni=1, 2, _xlpm.prvni),INDEX(_xlpm.rozsah, _xlpm.finalni))</f>
        <v>1400</v>
      </c>
      <c r="BC195" cm="1">
        <f t="array" aca="1" ref="BC195" ca="1">INDEX($J$3:$J$10001,MATCH(BB195,$J$3:$J$10004,0)-1)</f>
        <v>1300</v>
      </c>
      <c r="BD195">
        <f t="shared" ca="1" si="46"/>
        <v>360</v>
      </c>
      <c r="BE195">
        <f t="shared" ca="1" si="47"/>
        <v>350</v>
      </c>
      <c r="BF195">
        <f t="shared" ca="1" si="48"/>
        <v>10</v>
      </c>
      <c r="BG195">
        <f t="shared" ca="1" si="49"/>
        <v>357.04779944661652</v>
      </c>
    </row>
    <row r="196" spans="1:59" x14ac:dyDescent="0.25">
      <c r="A196" s="64">
        <v>193</v>
      </c>
      <c r="B196" s="64">
        <v>31</v>
      </c>
      <c r="C196" s="64">
        <v>16</v>
      </c>
      <c r="D196" s="18">
        <v>193</v>
      </c>
      <c r="E196" s="21">
        <f t="shared" ref="E196:E259" ca="1" si="51">(B196/100)*($S$8 - $S$11)+$S$11</f>
        <v>1175.980052964607</v>
      </c>
      <c r="F196" s="22">
        <f t="shared" ref="F196:F259" ca="1" si="52">(C196*AZ196)/100</f>
        <v>50.431361694867427</v>
      </c>
      <c r="G196" s="23">
        <v>193</v>
      </c>
      <c r="H196" s="24">
        <f t="shared" ref="H196:H259" ca="1" si="53">(B196/100)*($V$8 - $V$11)+$V$11</f>
        <v>1381.765682</v>
      </c>
      <c r="I196" s="25">
        <f t="shared" ref="I196:I259" ca="1" si="54">(C196*AR196)/100</f>
        <v>57.308250912000005</v>
      </c>
      <c r="J196" s="155"/>
      <c r="K196" s="155"/>
      <c r="L196" s="129">
        <f t="shared" si="50"/>
        <v>0</v>
      </c>
      <c r="AR196">
        <f t="shared" ref="AR196:AR259" ca="1" si="55">IF(AX196&lt;0, AY196, AS196)</f>
        <v>358.17656820000002</v>
      </c>
      <c r="AS196">
        <f t="shared" ref="AS196:AS259" ca="1" si="56">MIN(AV196:AW196)+((H196-MIN(AT196:AU196))/(MAX(AT196:AU196)-MIN(AT196:AU196)))*(MAX(AV196:AW196)-MIN(AV196:AW196))</f>
        <v>358.17656820000002</v>
      </c>
      <c r="AT196" cm="1">
        <f t="array" aca="1" ref="AT196" ca="1">_xlfn.LET(_xlpm.rozsah, $J$3:$J$10001,_xlpm.podminka, (_xlpm.rozsah&gt;H196)*(ISNUMBER(_xlpm.rozsah)),_xlpm.indexy, IF(_xlpm.podminka, ROW(_xlpm.rozsah)-MIN(ROW(_xlpm.rozsah))+1),_xlpm.prvni, MIN(_xlpm.indexy),_xlpm.finalni, IF(_xlpm.prvni=1, 2, _xlpm.prvni),INDEX(_xlpm.rozsah, _xlpm.finalni))</f>
        <v>1400</v>
      </c>
      <c r="AU196" cm="1">
        <f t="array" aca="1" ref="AU196" ca="1">INDEX($J$3:$J$10001,MATCH(AT196,$J$3:$J$10004,0)-1)</f>
        <v>1300</v>
      </c>
      <c r="AV196">
        <f t="shared" ref="AV196:AV259" ca="1" si="57">IF(ISERROR(MATCH(AT196,$J$1:$J$10000,0)), 0, INDEX($K$1:$K$10000, MATCH(AT196,$J$1:$J$10000,0)))</f>
        <v>360</v>
      </c>
      <c r="AW196">
        <f t="shared" ref="AW196:AW259" ca="1" si="58">IF(ISERROR(MATCH(AU196,$J$1:$J$10000,0)), 0, INDEX($K$1:$K$10000, MATCH(AU196,$J$1:$J$10000,0)))</f>
        <v>350</v>
      </c>
      <c r="AX196">
        <f t="shared" ref="AX196:AX259" ca="1" si="59">AV196-AW196</f>
        <v>10</v>
      </c>
      <c r="AY196">
        <f t="shared" ref="AY196:AY259" ca="1" si="60">MIN(AV196:AW196)+((MAX(AT196:AU196)-H196)/(MAX(AT196:AU196)-MIN(AT196:AU196)))*(MAX(AV196:AW196)-MIN(AV196:AW196))</f>
        <v>351.82343179999998</v>
      </c>
      <c r="AZ196">
        <f t="shared" ref="AZ196:AZ259" ca="1" si="61">IF(BF196&lt;0, BG196,BA196)</f>
        <v>315.19601059292143</v>
      </c>
      <c r="BA196">
        <f t="shared" ref="BA196:BA259" ca="1" si="62">MIN(BD196:BE196)+((E196-MIN(BB196:BC196))/(MAX(BB196:BC196)-MIN(BB196:BC196)))*(MAX(BD196:BE196)-MIN(BD196:BE196))</f>
        <v>315.19601059292143</v>
      </c>
      <c r="BB196" cm="1">
        <f t="array" aca="1" ref="BB196" ca="1">_xlfn.LET(_xlpm.rozsah, $J$3:$J$10001,_xlpm.podminka, (_xlpm.rozsah&gt;E196)*(ISNUMBER(_xlpm.rozsah)),_xlpm.indexy, IF(_xlpm.podminka, ROW(_xlpm.rozsah)-MIN(ROW(_xlpm.rozsah))+1),_xlpm.prvni, MIN(_xlpm.indexy),_xlpm.finalni, IF(_xlpm.prvni=1, 2, _xlpm.prvni),INDEX(_xlpm.rozsah, _xlpm.finalni))</f>
        <v>1200</v>
      </c>
      <c r="BC196" cm="1">
        <f t="array" aca="1" ref="BC196" ca="1">INDEX($J$3:$J$10001,MATCH(BB196,$J$3:$J$10004,0)-1)</f>
        <v>1100</v>
      </c>
      <c r="BD196">
        <f t="shared" ref="BD196:BD259" ca="1" si="63">IF(ISERROR(MATCH(BB196,$J$1:$J$10000,0)), 0, INDEX($K$1:$K$10000, MATCH(BB196,$J$1:$J$10000,0)))</f>
        <v>320</v>
      </c>
      <c r="BE196">
        <f t="shared" ref="BE196:BE259" ca="1" si="64">IF(ISERROR(MATCH(BC196,$J$1:$J$10000,0)), 0, INDEX($K$1:$K$10000, MATCH(BC196,$J$1:$J$10000,0)))</f>
        <v>300</v>
      </c>
      <c r="BF196">
        <f t="shared" ref="BF196:BF259" ca="1" si="65">BD196-BE196</f>
        <v>20</v>
      </c>
      <c r="BG196">
        <f t="shared" ref="BG196:BG259" ca="1" si="66">MIN(BD196:BE196)+((MAX(BB196:BC196)-E196)/(MAX(BB196:BC196)-MIN(BB196:BC196)))*(MAX(BD196:BE196)-MIN(BD196:BE196))</f>
        <v>304.80398940707857</v>
      </c>
    </row>
    <row r="197" spans="1:59" x14ac:dyDescent="0.25">
      <c r="A197" s="64">
        <v>194</v>
      </c>
      <c r="B197" s="64">
        <v>28</v>
      </c>
      <c r="C197" s="64">
        <v>21</v>
      </c>
      <c r="D197" s="18">
        <v>194</v>
      </c>
      <c r="E197" s="21">
        <f t="shared" ca="1" si="51"/>
        <v>1129.9174671938385</v>
      </c>
      <c r="F197" s="22">
        <f t="shared" ca="1" si="52"/>
        <v>64.25653362214122</v>
      </c>
      <c r="G197" s="28">
        <v>194</v>
      </c>
      <c r="H197" s="24">
        <f t="shared" ca="1" si="53"/>
        <v>1344.820616</v>
      </c>
      <c r="I197" s="25">
        <f t="shared" ca="1" si="54"/>
        <v>74.441232936000006</v>
      </c>
      <c r="J197" s="155"/>
      <c r="K197" s="155"/>
      <c r="L197" s="129">
        <f t="shared" ref="L197:L260" si="67">K197*2*PI()*J197/60*0.001</f>
        <v>0</v>
      </c>
      <c r="AR197">
        <f t="shared" ca="1" si="55"/>
        <v>354.48206160000001</v>
      </c>
      <c r="AS197">
        <f t="shared" ca="1" si="56"/>
        <v>354.48206160000001</v>
      </c>
      <c r="AT197" cm="1">
        <f t="array" aca="1" ref="AT197" ca="1">_xlfn.LET(_xlpm.rozsah, $J$3:$J$10001,_xlpm.podminka, (_xlpm.rozsah&gt;H197)*(ISNUMBER(_xlpm.rozsah)),_xlpm.indexy, IF(_xlpm.podminka, ROW(_xlpm.rozsah)-MIN(ROW(_xlpm.rozsah))+1),_xlpm.prvni, MIN(_xlpm.indexy),_xlpm.finalni, IF(_xlpm.prvni=1, 2, _xlpm.prvni),INDEX(_xlpm.rozsah, _xlpm.finalni))</f>
        <v>1400</v>
      </c>
      <c r="AU197" cm="1">
        <f t="array" aca="1" ref="AU197" ca="1">INDEX($J$3:$J$10001,MATCH(AT197,$J$3:$J$10004,0)-1)</f>
        <v>1300</v>
      </c>
      <c r="AV197">
        <f t="shared" ca="1" si="57"/>
        <v>360</v>
      </c>
      <c r="AW197">
        <f t="shared" ca="1" si="58"/>
        <v>350</v>
      </c>
      <c r="AX197">
        <f t="shared" ca="1" si="59"/>
        <v>10</v>
      </c>
      <c r="AY197">
        <f t="shared" ca="1" si="60"/>
        <v>355.51793839999999</v>
      </c>
      <c r="AZ197">
        <f t="shared" ca="1" si="61"/>
        <v>305.98349343876771</v>
      </c>
      <c r="BA197">
        <f t="shared" ca="1" si="62"/>
        <v>305.98349343876771</v>
      </c>
      <c r="BB197" cm="1">
        <f t="array" aca="1" ref="BB197" ca="1">_xlfn.LET(_xlpm.rozsah, $J$3:$J$10001,_xlpm.podminka, (_xlpm.rozsah&gt;E197)*(ISNUMBER(_xlpm.rozsah)),_xlpm.indexy, IF(_xlpm.podminka, ROW(_xlpm.rozsah)-MIN(ROW(_xlpm.rozsah))+1),_xlpm.prvni, MIN(_xlpm.indexy),_xlpm.finalni, IF(_xlpm.prvni=1, 2, _xlpm.prvni),INDEX(_xlpm.rozsah, _xlpm.finalni))</f>
        <v>1200</v>
      </c>
      <c r="BC197" cm="1">
        <f t="array" aca="1" ref="BC197" ca="1">INDEX($J$3:$J$10001,MATCH(BB197,$J$3:$J$10004,0)-1)</f>
        <v>1100</v>
      </c>
      <c r="BD197">
        <f t="shared" ca="1" si="63"/>
        <v>320</v>
      </c>
      <c r="BE197">
        <f t="shared" ca="1" si="64"/>
        <v>300</v>
      </c>
      <c r="BF197">
        <f t="shared" ca="1" si="65"/>
        <v>20</v>
      </c>
      <c r="BG197">
        <f t="shared" ca="1" si="66"/>
        <v>314.01650656123229</v>
      </c>
    </row>
    <row r="198" spans="1:59" x14ac:dyDescent="0.25">
      <c r="A198" s="64">
        <v>195</v>
      </c>
      <c r="B198" s="64">
        <v>21</v>
      </c>
      <c r="C198" s="64">
        <v>17</v>
      </c>
      <c r="D198" s="18">
        <v>195</v>
      </c>
      <c r="E198" s="21">
        <f t="shared" ca="1" si="51"/>
        <v>1022.438100395379</v>
      </c>
      <c r="F198" s="22">
        <f t="shared" ca="1" si="52"/>
        <v>49.681447706721436</v>
      </c>
      <c r="G198" s="23">
        <v>195</v>
      </c>
      <c r="H198" s="24">
        <f t="shared" ca="1" si="53"/>
        <v>1258.615462</v>
      </c>
      <c r="I198" s="25">
        <f t="shared" ca="1" si="54"/>
        <v>57.389388562000001</v>
      </c>
      <c r="J198" s="155"/>
      <c r="K198" s="155"/>
      <c r="L198" s="129">
        <f t="shared" si="67"/>
        <v>0</v>
      </c>
      <c r="AR198">
        <f t="shared" ca="1" si="55"/>
        <v>337.58463860000001</v>
      </c>
      <c r="AS198">
        <f t="shared" ca="1" si="56"/>
        <v>337.58463860000001</v>
      </c>
      <c r="AT198" cm="1">
        <f t="array" aca="1" ref="AT198" ca="1">_xlfn.LET(_xlpm.rozsah, $J$3:$J$10001,_xlpm.podminka, (_xlpm.rozsah&gt;H198)*(ISNUMBER(_xlpm.rozsah)),_xlpm.indexy, IF(_xlpm.podminka, ROW(_xlpm.rozsah)-MIN(ROW(_xlpm.rozsah))+1),_xlpm.prvni, MIN(_xlpm.indexy),_xlpm.finalni, IF(_xlpm.prvni=1, 2, _xlpm.prvni),INDEX(_xlpm.rozsah, _xlpm.finalni))</f>
        <v>1300</v>
      </c>
      <c r="AU198" cm="1">
        <f t="array" aca="1" ref="AU198" ca="1">INDEX($J$3:$J$10001,MATCH(AT198,$J$3:$J$10004,0)-1)</f>
        <v>1200</v>
      </c>
      <c r="AV198">
        <f t="shared" ca="1" si="57"/>
        <v>350</v>
      </c>
      <c r="AW198">
        <f t="shared" ca="1" si="58"/>
        <v>320</v>
      </c>
      <c r="AX198">
        <f t="shared" ca="1" si="59"/>
        <v>30</v>
      </c>
      <c r="AY198">
        <f t="shared" ca="1" si="60"/>
        <v>332.41536139999999</v>
      </c>
      <c r="AZ198">
        <f t="shared" ca="1" si="61"/>
        <v>292.24381003953789</v>
      </c>
      <c r="BA198">
        <f t="shared" ca="1" si="62"/>
        <v>292.24381003953789</v>
      </c>
      <c r="BB198" cm="1">
        <f t="array" aca="1" ref="BB198" ca="1">_xlfn.LET(_xlpm.rozsah, $J$3:$J$10001,_xlpm.podminka, (_xlpm.rozsah&gt;E198)*(ISNUMBER(_xlpm.rozsah)),_xlpm.indexy, IF(_xlpm.podminka, ROW(_xlpm.rozsah)-MIN(ROW(_xlpm.rozsah))+1),_xlpm.prvni, MIN(_xlpm.indexy),_xlpm.finalni, IF(_xlpm.prvni=1, 2, _xlpm.prvni),INDEX(_xlpm.rozsah, _xlpm.finalni))</f>
        <v>1100</v>
      </c>
      <c r="BC198" cm="1">
        <f t="array" aca="1" ref="BC198" ca="1">INDEX($J$3:$J$10001,MATCH(BB198,$J$3:$J$10004,0)-1)</f>
        <v>1000</v>
      </c>
      <c r="BD198">
        <f t="shared" ca="1" si="63"/>
        <v>300</v>
      </c>
      <c r="BE198">
        <f t="shared" ca="1" si="64"/>
        <v>290</v>
      </c>
      <c r="BF198">
        <f t="shared" ca="1" si="65"/>
        <v>10</v>
      </c>
      <c r="BG198">
        <f t="shared" ca="1" si="66"/>
        <v>297.75618996046211</v>
      </c>
    </row>
    <row r="199" spans="1:59" x14ac:dyDescent="0.25">
      <c r="A199" s="64">
        <v>196</v>
      </c>
      <c r="B199" s="64">
        <v>31</v>
      </c>
      <c r="C199" s="64">
        <v>21</v>
      </c>
      <c r="D199" s="18">
        <v>196</v>
      </c>
      <c r="E199" s="21">
        <f t="shared" ca="1" si="51"/>
        <v>1175.980052964607</v>
      </c>
      <c r="F199" s="22">
        <f t="shared" ca="1" si="52"/>
        <v>66.191162224513505</v>
      </c>
      <c r="G199" s="28">
        <v>196</v>
      </c>
      <c r="H199" s="24">
        <f t="shared" ca="1" si="53"/>
        <v>1381.765682</v>
      </c>
      <c r="I199" s="25">
        <f t="shared" ca="1" si="54"/>
        <v>75.217079322000004</v>
      </c>
      <c r="J199" s="155"/>
      <c r="K199" s="155"/>
      <c r="L199" s="129">
        <f t="shared" si="67"/>
        <v>0</v>
      </c>
      <c r="AR199">
        <f t="shared" ca="1" si="55"/>
        <v>358.17656820000002</v>
      </c>
      <c r="AS199">
        <f t="shared" ca="1" si="56"/>
        <v>358.17656820000002</v>
      </c>
      <c r="AT199" cm="1">
        <f t="array" aca="1" ref="AT199" ca="1">_xlfn.LET(_xlpm.rozsah, $J$3:$J$10001,_xlpm.podminka, (_xlpm.rozsah&gt;H199)*(ISNUMBER(_xlpm.rozsah)),_xlpm.indexy, IF(_xlpm.podminka, ROW(_xlpm.rozsah)-MIN(ROW(_xlpm.rozsah))+1),_xlpm.prvni, MIN(_xlpm.indexy),_xlpm.finalni, IF(_xlpm.prvni=1, 2, _xlpm.prvni),INDEX(_xlpm.rozsah, _xlpm.finalni))</f>
        <v>1400</v>
      </c>
      <c r="AU199" cm="1">
        <f t="array" aca="1" ref="AU199" ca="1">INDEX($J$3:$J$10001,MATCH(AT199,$J$3:$J$10004,0)-1)</f>
        <v>1300</v>
      </c>
      <c r="AV199">
        <f t="shared" ca="1" si="57"/>
        <v>360</v>
      </c>
      <c r="AW199">
        <f t="shared" ca="1" si="58"/>
        <v>350</v>
      </c>
      <c r="AX199">
        <f t="shared" ca="1" si="59"/>
        <v>10</v>
      </c>
      <c r="AY199">
        <f t="shared" ca="1" si="60"/>
        <v>351.82343179999998</v>
      </c>
      <c r="AZ199">
        <f t="shared" ca="1" si="61"/>
        <v>315.19601059292143</v>
      </c>
      <c r="BA199">
        <f t="shared" ca="1" si="62"/>
        <v>315.19601059292143</v>
      </c>
      <c r="BB199" cm="1">
        <f t="array" aca="1" ref="BB199" ca="1">_xlfn.LET(_xlpm.rozsah, $J$3:$J$10001,_xlpm.podminka, (_xlpm.rozsah&gt;E199)*(ISNUMBER(_xlpm.rozsah)),_xlpm.indexy, IF(_xlpm.podminka, ROW(_xlpm.rozsah)-MIN(ROW(_xlpm.rozsah))+1),_xlpm.prvni, MIN(_xlpm.indexy),_xlpm.finalni, IF(_xlpm.prvni=1, 2, _xlpm.prvni),INDEX(_xlpm.rozsah, _xlpm.finalni))</f>
        <v>1200</v>
      </c>
      <c r="BC199" cm="1">
        <f t="array" aca="1" ref="BC199" ca="1">INDEX($J$3:$J$10001,MATCH(BB199,$J$3:$J$10004,0)-1)</f>
        <v>1100</v>
      </c>
      <c r="BD199">
        <f t="shared" ca="1" si="63"/>
        <v>320</v>
      </c>
      <c r="BE199">
        <f t="shared" ca="1" si="64"/>
        <v>300</v>
      </c>
      <c r="BF199">
        <f t="shared" ca="1" si="65"/>
        <v>20</v>
      </c>
      <c r="BG199">
        <f t="shared" ca="1" si="66"/>
        <v>304.80398940707857</v>
      </c>
    </row>
    <row r="200" spans="1:59" x14ac:dyDescent="0.25">
      <c r="A200" s="64">
        <v>197</v>
      </c>
      <c r="B200" s="64">
        <v>21</v>
      </c>
      <c r="C200" s="64">
        <v>8</v>
      </c>
      <c r="D200" s="18">
        <v>197</v>
      </c>
      <c r="E200" s="21">
        <f t="shared" ca="1" si="51"/>
        <v>1022.438100395379</v>
      </c>
      <c r="F200" s="22">
        <f t="shared" ca="1" si="52"/>
        <v>23.37950480316303</v>
      </c>
      <c r="G200" s="23">
        <v>197</v>
      </c>
      <c r="H200" s="24">
        <f t="shared" ca="1" si="53"/>
        <v>1258.615462</v>
      </c>
      <c r="I200" s="25">
        <f t="shared" ca="1" si="54"/>
        <v>27.006771088000001</v>
      </c>
      <c r="J200" s="155"/>
      <c r="K200" s="155"/>
      <c r="L200" s="129">
        <f t="shared" si="67"/>
        <v>0</v>
      </c>
      <c r="AR200">
        <f t="shared" ca="1" si="55"/>
        <v>337.58463860000001</v>
      </c>
      <c r="AS200">
        <f t="shared" ca="1" si="56"/>
        <v>337.58463860000001</v>
      </c>
      <c r="AT200" cm="1">
        <f t="array" aca="1" ref="AT200" ca="1">_xlfn.LET(_xlpm.rozsah, $J$3:$J$10001,_xlpm.podminka, (_xlpm.rozsah&gt;H200)*(ISNUMBER(_xlpm.rozsah)),_xlpm.indexy, IF(_xlpm.podminka, ROW(_xlpm.rozsah)-MIN(ROW(_xlpm.rozsah))+1),_xlpm.prvni, MIN(_xlpm.indexy),_xlpm.finalni, IF(_xlpm.prvni=1, 2, _xlpm.prvni),INDEX(_xlpm.rozsah, _xlpm.finalni))</f>
        <v>1300</v>
      </c>
      <c r="AU200" cm="1">
        <f t="array" aca="1" ref="AU200" ca="1">INDEX($J$3:$J$10001,MATCH(AT200,$J$3:$J$10004,0)-1)</f>
        <v>1200</v>
      </c>
      <c r="AV200">
        <f t="shared" ca="1" si="57"/>
        <v>350</v>
      </c>
      <c r="AW200">
        <f t="shared" ca="1" si="58"/>
        <v>320</v>
      </c>
      <c r="AX200">
        <f t="shared" ca="1" si="59"/>
        <v>30</v>
      </c>
      <c r="AY200">
        <f t="shared" ca="1" si="60"/>
        <v>332.41536139999999</v>
      </c>
      <c r="AZ200">
        <f t="shared" ca="1" si="61"/>
        <v>292.24381003953789</v>
      </c>
      <c r="BA200">
        <f t="shared" ca="1" si="62"/>
        <v>292.24381003953789</v>
      </c>
      <c r="BB200" cm="1">
        <f t="array" aca="1" ref="BB200" ca="1">_xlfn.LET(_xlpm.rozsah, $J$3:$J$10001,_xlpm.podminka, (_xlpm.rozsah&gt;E200)*(ISNUMBER(_xlpm.rozsah)),_xlpm.indexy, IF(_xlpm.podminka, ROW(_xlpm.rozsah)-MIN(ROW(_xlpm.rozsah))+1),_xlpm.prvni, MIN(_xlpm.indexy),_xlpm.finalni, IF(_xlpm.prvni=1, 2, _xlpm.prvni),INDEX(_xlpm.rozsah, _xlpm.finalni))</f>
        <v>1100</v>
      </c>
      <c r="BC200" cm="1">
        <f t="array" aca="1" ref="BC200" ca="1">INDEX($J$3:$J$10001,MATCH(BB200,$J$3:$J$10004,0)-1)</f>
        <v>1000</v>
      </c>
      <c r="BD200">
        <f t="shared" ca="1" si="63"/>
        <v>300</v>
      </c>
      <c r="BE200">
        <f t="shared" ca="1" si="64"/>
        <v>290</v>
      </c>
      <c r="BF200">
        <f t="shared" ca="1" si="65"/>
        <v>10</v>
      </c>
      <c r="BG200">
        <f t="shared" ca="1" si="66"/>
        <v>297.75618996046211</v>
      </c>
    </row>
    <row r="201" spans="1:59" x14ac:dyDescent="0.25">
      <c r="A201" s="64">
        <v>198</v>
      </c>
      <c r="B201" s="64">
        <v>0</v>
      </c>
      <c r="C201" s="64">
        <v>14</v>
      </c>
      <c r="D201" s="18">
        <v>198</v>
      </c>
      <c r="E201" s="21">
        <f t="shared" ca="1" si="51"/>
        <v>700</v>
      </c>
      <c r="F201" s="22">
        <f t="shared" ca="1" si="52"/>
        <v>28.42</v>
      </c>
      <c r="G201" s="28">
        <v>198</v>
      </c>
      <c r="H201" s="24">
        <f t="shared" ca="1" si="53"/>
        <v>1000</v>
      </c>
      <c r="I201" s="25">
        <f t="shared" ca="1" si="54"/>
        <v>40.6</v>
      </c>
      <c r="J201" s="155"/>
      <c r="K201" s="155"/>
      <c r="L201" s="129">
        <f t="shared" si="67"/>
        <v>0</v>
      </c>
      <c r="AR201">
        <f t="shared" ca="1" si="55"/>
        <v>290</v>
      </c>
      <c r="AS201">
        <f t="shared" ca="1" si="56"/>
        <v>290</v>
      </c>
      <c r="AT201" cm="1">
        <f t="array" aca="1" ref="AT201" ca="1">_xlfn.LET(_xlpm.rozsah, $J$3:$J$10001,_xlpm.podminka, (_xlpm.rozsah&gt;H201)*(ISNUMBER(_xlpm.rozsah)),_xlpm.indexy, IF(_xlpm.podminka, ROW(_xlpm.rozsah)-MIN(ROW(_xlpm.rozsah))+1),_xlpm.prvni, MIN(_xlpm.indexy),_xlpm.finalni, IF(_xlpm.prvni=1, 2, _xlpm.prvni),INDEX(_xlpm.rozsah, _xlpm.finalni))</f>
        <v>1100</v>
      </c>
      <c r="AU201" cm="1">
        <f t="array" aca="1" ref="AU201" ca="1">INDEX($J$3:$J$10001,MATCH(AT201,$J$3:$J$10004,0)-1)</f>
        <v>1000</v>
      </c>
      <c r="AV201">
        <f t="shared" ca="1" si="57"/>
        <v>300</v>
      </c>
      <c r="AW201">
        <f t="shared" ca="1" si="58"/>
        <v>290</v>
      </c>
      <c r="AX201">
        <f t="shared" ca="1" si="59"/>
        <v>10</v>
      </c>
      <c r="AY201">
        <f t="shared" ca="1" si="60"/>
        <v>300</v>
      </c>
      <c r="AZ201">
        <f t="shared" ca="1" si="61"/>
        <v>203</v>
      </c>
      <c r="BA201">
        <f t="shared" ca="1" si="62"/>
        <v>203</v>
      </c>
      <c r="BB201" cm="1">
        <f t="array" aca="1" ref="BB201" ca="1">_xlfn.LET(_xlpm.rozsah, $J$3:$J$10001,_xlpm.podminka, (_xlpm.rozsah&gt;E201)*(ISNUMBER(_xlpm.rozsah)),_xlpm.indexy, IF(_xlpm.podminka, ROW(_xlpm.rozsah)-MIN(ROW(_xlpm.rozsah))+1),_xlpm.prvni, MIN(_xlpm.indexy),_xlpm.finalni, IF(_xlpm.prvni=1, 2, _xlpm.prvni),INDEX(_xlpm.rozsah, _xlpm.finalni))</f>
        <v>1000</v>
      </c>
      <c r="BC201" cm="1">
        <f t="array" aca="1" ref="BC201" ca="1">INDEX($J$3:$J$10001,MATCH(BB201,$J$3:$J$10004,0)-1)</f>
        <v>0</v>
      </c>
      <c r="BD201">
        <f t="shared" ca="1" si="63"/>
        <v>290</v>
      </c>
      <c r="BE201">
        <f t="shared" ca="1" si="64"/>
        <v>0</v>
      </c>
      <c r="BF201">
        <f t="shared" ca="1" si="65"/>
        <v>290</v>
      </c>
      <c r="BG201">
        <f t="shared" ca="1" si="66"/>
        <v>87</v>
      </c>
    </row>
    <row r="202" spans="1:59" x14ac:dyDescent="0.25">
      <c r="A202" s="64">
        <v>199</v>
      </c>
      <c r="B202" s="64">
        <v>0</v>
      </c>
      <c r="C202" s="64">
        <v>12</v>
      </c>
      <c r="D202" s="18">
        <v>199</v>
      </c>
      <c r="E202" s="21">
        <f t="shared" ca="1" si="51"/>
        <v>700</v>
      </c>
      <c r="F202" s="22">
        <f t="shared" ca="1" si="52"/>
        <v>24.36</v>
      </c>
      <c r="G202" s="23">
        <v>199</v>
      </c>
      <c r="H202" s="24">
        <f t="shared" ca="1" si="53"/>
        <v>1000</v>
      </c>
      <c r="I202" s="25">
        <f t="shared" ca="1" si="54"/>
        <v>34.799999999999997</v>
      </c>
      <c r="J202" s="155"/>
      <c r="K202" s="155"/>
      <c r="L202" s="129">
        <f t="shared" si="67"/>
        <v>0</v>
      </c>
      <c r="AR202">
        <f t="shared" ca="1" si="55"/>
        <v>290</v>
      </c>
      <c r="AS202">
        <f t="shared" ca="1" si="56"/>
        <v>290</v>
      </c>
      <c r="AT202" cm="1">
        <f t="array" aca="1" ref="AT202" ca="1">_xlfn.LET(_xlpm.rozsah, $J$3:$J$10001,_xlpm.podminka, (_xlpm.rozsah&gt;H202)*(ISNUMBER(_xlpm.rozsah)),_xlpm.indexy, IF(_xlpm.podminka, ROW(_xlpm.rozsah)-MIN(ROW(_xlpm.rozsah))+1),_xlpm.prvni, MIN(_xlpm.indexy),_xlpm.finalni, IF(_xlpm.prvni=1, 2, _xlpm.prvni),INDEX(_xlpm.rozsah, _xlpm.finalni))</f>
        <v>1100</v>
      </c>
      <c r="AU202" cm="1">
        <f t="array" aca="1" ref="AU202" ca="1">INDEX($J$3:$J$10001,MATCH(AT202,$J$3:$J$10004,0)-1)</f>
        <v>1000</v>
      </c>
      <c r="AV202">
        <f t="shared" ca="1" si="57"/>
        <v>300</v>
      </c>
      <c r="AW202">
        <f t="shared" ca="1" si="58"/>
        <v>290</v>
      </c>
      <c r="AX202">
        <f t="shared" ca="1" si="59"/>
        <v>10</v>
      </c>
      <c r="AY202">
        <f t="shared" ca="1" si="60"/>
        <v>300</v>
      </c>
      <c r="AZ202">
        <f t="shared" ca="1" si="61"/>
        <v>203</v>
      </c>
      <c r="BA202">
        <f t="shared" ca="1" si="62"/>
        <v>203</v>
      </c>
      <c r="BB202" cm="1">
        <f t="array" aca="1" ref="BB202" ca="1">_xlfn.LET(_xlpm.rozsah, $J$3:$J$10001,_xlpm.podminka, (_xlpm.rozsah&gt;E202)*(ISNUMBER(_xlpm.rozsah)),_xlpm.indexy, IF(_xlpm.podminka, ROW(_xlpm.rozsah)-MIN(ROW(_xlpm.rozsah))+1),_xlpm.prvni, MIN(_xlpm.indexy),_xlpm.finalni, IF(_xlpm.prvni=1, 2, _xlpm.prvni),INDEX(_xlpm.rozsah, _xlpm.finalni))</f>
        <v>1000</v>
      </c>
      <c r="BC202" cm="1">
        <f t="array" aca="1" ref="BC202" ca="1">INDEX($J$3:$J$10001,MATCH(BB202,$J$3:$J$10004,0)-1)</f>
        <v>0</v>
      </c>
      <c r="BD202">
        <f t="shared" ca="1" si="63"/>
        <v>290</v>
      </c>
      <c r="BE202">
        <f t="shared" ca="1" si="64"/>
        <v>0</v>
      </c>
      <c r="BF202">
        <f t="shared" ca="1" si="65"/>
        <v>290</v>
      </c>
      <c r="BG202">
        <f t="shared" ca="1" si="66"/>
        <v>87</v>
      </c>
    </row>
    <row r="203" spans="1:59" x14ac:dyDescent="0.25">
      <c r="A203" s="64">
        <v>200</v>
      </c>
      <c r="B203" s="64">
        <v>3</v>
      </c>
      <c r="C203" s="64">
        <v>8</v>
      </c>
      <c r="D203" s="18">
        <v>200</v>
      </c>
      <c r="E203" s="21">
        <f t="shared" ca="1" si="51"/>
        <v>746.06258577076846</v>
      </c>
      <c r="F203" s="22">
        <f t="shared" ca="1" si="52"/>
        <v>17.308651989881827</v>
      </c>
      <c r="G203" s="28">
        <v>200</v>
      </c>
      <c r="H203" s="24">
        <f t="shared" ca="1" si="53"/>
        <v>1036.945066</v>
      </c>
      <c r="I203" s="25">
        <f t="shared" ca="1" si="54"/>
        <v>23.495560528000002</v>
      </c>
      <c r="J203" s="155"/>
      <c r="K203" s="155"/>
      <c r="L203" s="129">
        <f t="shared" si="67"/>
        <v>0</v>
      </c>
      <c r="AR203">
        <f t="shared" ca="1" si="55"/>
        <v>293.69450660000001</v>
      </c>
      <c r="AS203">
        <f t="shared" ca="1" si="56"/>
        <v>293.69450660000001</v>
      </c>
      <c r="AT203" cm="1">
        <f t="array" aca="1" ref="AT203" ca="1">_xlfn.LET(_xlpm.rozsah, $J$3:$J$10001,_xlpm.podminka, (_xlpm.rozsah&gt;H203)*(ISNUMBER(_xlpm.rozsah)),_xlpm.indexy, IF(_xlpm.podminka, ROW(_xlpm.rozsah)-MIN(ROW(_xlpm.rozsah))+1),_xlpm.prvni, MIN(_xlpm.indexy),_xlpm.finalni, IF(_xlpm.prvni=1, 2, _xlpm.prvni),INDEX(_xlpm.rozsah, _xlpm.finalni))</f>
        <v>1100</v>
      </c>
      <c r="AU203" cm="1">
        <f t="array" aca="1" ref="AU203" ca="1">INDEX($J$3:$J$10001,MATCH(AT203,$J$3:$J$10004,0)-1)</f>
        <v>1000</v>
      </c>
      <c r="AV203">
        <f t="shared" ca="1" si="57"/>
        <v>300</v>
      </c>
      <c r="AW203">
        <f t="shared" ca="1" si="58"/>
        <v>290</v>
      </c>
      <c r="AX203">
        <f t="shared" ca="1" si="59"/>
        <v>10</v>
      </c>
      <c r="AY203">
        <f t="shared" ca="1" si="60"/>
        <v>296.30549339999999</v>
      </c>
      <c r="AZ203">
        <f t="shared" ca="1" si="61"/>
        <v>216.35814987352285</v>
      </c>
      <c r="BA203">
        <f t="shared" ca="1" si="62"/>
        <v>216.35814987352285</v>
      </c>
      <c r="BB203" cm="1">
        <f t="array" aca="1" ref="BB203" ca="1">_xlfn.LET(_xlpm.rozsah, $J$3:$J$10001,_xlpm.podminka, (_xlpm.rozsah&gt;E203)*(ISNUMBER(_xlpm.rozsah)),_xlpm.indexy, IF(_xlpm.podminka, ROW(_xlpm.rozsah)-MIN(ROW(_xlpm.rozsah))+1),_xlpm.prvni, MIN(_xlpm.indexy),_xlpm.finalni, IF(_xlpm.prvni=1, 2, _xlpm.prvni),INDEX(_xlpm.rozsah, _xlpm.finalni))</f>
        <v>1000</v>
      </c>
      <c r="BC203" cm="1">
        <f t="array" aca="1" ref="BC203" ca="1">INDEX($J$3:$J$10001,MATCH(BB203,$J$3:$J$10004,0)-1)</f>
        <v>0</v>
      </c>
      <c r="BD203">
        <f t="shared" ca="1" si="63"/>
        <v>290</v>
      </c>
      <c r="BE203">
        <f t="shared" ca="1" si="64"/>
        <v>0</v>
      </c>
      <c r="BF203">
        <f t="shared" ca="1" si="65"/>
        <v>290</v>
      </c>
      <c r="BG203">
        <f t="shared" ca="1" si="66"/>
        <v>73.641850126477152</v>
      </c>
    </row>
    <row r="204" spans="1:59" x14ac:dyDescent="0.25">
      <c r="A204" s="64">
        <v>201</v>
      </c>
      <c r="B204" s="64">
        <v>3</v>
      </c>
      <c r="C204" s="64">
        <v>22</v>
      </c>
      <c r="D204" s="18">
        <v>201</v>
      </c>
      <c r="E204" s="21">
        <f t="shared" ca="1" si="51"/>
        <v>746.06258577076846</v>
      </c>
      <c r="F204" s="22">
        <f t="shared" ca="1" si="52"/>
        <v>47.598792972175026</v>
      </c>
      <c r="G204" s="23">
        <v>201</v>
      </c>
      <c r="H204" s="24">
        <f t="shared" ca="1" si="53"/>
        <v>1036.945066</v>
      </c>
      <c r="I204" s="25">
        <f t="shared" ca="1" si="54"/>
        <v>64.612791451999996</v>
      </c>
      <c r="J204" s="155"/>
      <c r="K204" s="155"/>
      <c r="L204" s="129">
        <f t="shared" si="67"/>
        <v>0</v>
      </c>
      <c r="AR204">
        <f t="shared" ca="1" si="55"/>
        <v>293.69450660000001</v>
      </c>
      <c r="AS204">
        <f t="shared" ca="1" si="56"/>
        <v>293.69450660000001</v>
      </c>
      <c r="AT204" cm="1">
        <f t="array" aca="1" ref="AT204" ca="1">_xlfn.LET(_xlpm.rozsah, $J$3:$J$10001,_xlpm.podminka, (_xlpm.rozsah&gt;H204)*(ISNUMBER(_xlpm.rozsah)),_xlpm.indexy, IF(_xlpm.podminka, ROW(_xlpm.rozsah)-MIN(ROW(_xlpm.rozsah))+1),_xlpm.prvni, MIN(_xlpm.indexy),_xlpm.finalni, IF(_xlpm.prvni=1, 2, _xlpm.prvni),INDEX(_xlpm.rozsah, _xlpm.finalni))</f>
        <v>1100</v>
      </c>
      <c r="AU204" cm="1">
        <f t="array" aca="1" ref="AU204" ca="1">INDEX($J$3:$J$10001,MATCH(AT204,$J$3:$J$10004,0)-1)</f>
        <v>1000</v>
      </c>
      <c r="AV204">
        <f t="shared" ca="1" si="57"/>
        <v>300</v>
      </c>
      <c r="AW204">
        <f t="shared" ca="1" si="58"/>
        <v>290</v>
      </c>
      <c r="AX204">
        <f t="shared" ca="1" si="59"/>
        <v>10</v>
      </c>
      <c r="AY204">
        <f t="shared" ca="1" si="60"/>
        <v>296.30549339999999</v>
      </c>
      <c r="AZ204">
        <f t="shared" ca="1" si="61"/>
        <v>216.35814987352285</v>
      </c>
      <c r="BA204">
        <f t="shared" ca="1" si="62"/>
        <v>216.35814987352285</v>
      </c>
      <c r="BB204" cm="1">
        <f t="array" aca="1" ref="BB204" ca="1">_xlfn.LET(_xlpm.rozsah, $J$3:$J$10001,_xlpm.podminka, (_xlpm.rozsah&gt;E204)*(ISNUMBER(_xlpm.rozsah)),_xlpm.indexy, IF(_xlpm.podminka, ROW(_xlpm.rozsah)-MIN(ROW(_xlpm.rozsah))+1),_xlpm.prvni, MIN(_xlpm.indexy),_xlpm.finalni, IF(_xlpm.prvni=1, 2, _xlpm.prvni),INDEX(_xlpm.rozsah, _xlpm.finalni))</f>
        <v>1000</v>
      </c>
      <c r="BC204" cm="1">
        <f t="array" aca="1" ref="BC204" ca="1">INDEX($J$3:$J$10001,MATCH(BB204,$J$3:$J$10004,0)-1)</f>
        <v>0</v>
      </c>
      <c r="BD204">
        <f t="shared" ca="1" si="63"/>
        <v>290</v>
      </c>
      <c r="BE204">
        <f t="shared" ca="1" si="64"/>
        <v>0</v>
      </c>
      <c r="BF204">
        <f t="shared" ca="1" si="65"/>
        <v>290</v>
      </c>
      <c r="BG204">
        <f t="shared" ca="1" si="66"/>
        <v>73.641850126477152</v>
      </c>
    </row>
    <row r="205" spans="1:59" x14ac:dyDescent="0.25">
      <c r="A205" s="64">
        <v>202</v>
      </c>
      <c r="B205" s="64">
        <v>12</v>
      </c>
      <c r="C205" s="64">
        <v>20</v>
      </c>
      <c r="D205" s="18">
        <v>202</v>
      </c>
      <c r="E205" s="21">
        <f t="shared" ca="1" si="51"/>
        <v>884.25034308307363</v>
      </c>
      <c r="F205" s="22">
        <f t="shared" ca="1" si="52"/>
        <v>51.28651989881827</v>
      </c>
      <c r="G205" s="28">
        <v>202</v>
      </c>
      <c r="H205" s="24">
        <f t="shared" ca="1" si="53"/>
        <v>1147.780264</v>
      </c>
      <c r="I205" s="25">
        <f t="shared" ca="1" si="54"/>
        <v>61.911210560000001</v>
      </c>
      <c r="J205" s="155"/>
      <c r="K205" s="155"/>
      <c r="L205" s="129">
        <f t="shared" si="67"/>
        <v>0</v>
      </c>
      <c r="AR205">
        <f t="shared" ca="1" si="55"/>
        <v>309.55605279999997</v>
      </c>
      <c r="AS205">
        <f t="shared" ca="1" si="56"/>
        <v>309.55605279999997</v>
      </c>
      <c r="AT205" cm="1">
        <f t="array" aca="1" ref="AT205" ca="1">_xlfn.LET(_xlpm.rozsah, $J$3:$J$10001,_xlpm.podminka, (_xlpm.rozsah&gt;H205)*(ISNUMBER(_xlpm.rozsah)),_xlpm.indexy, IF(_xlpm.podminka, ROW(_xlpm.rozsah)-MIN(ROW(_xlpm.rozsah))+1),_xlpm.prvni, MIN(_xlpm.indexy),_xlpm.finalni, IF(_xlpm.prvni=1, 2, _xlpm.prvni),INDEX(_xlpm.rozsah, _xlpm.finalni))</f>
        <v>1200</v>
      </c>
      <c r="AU205" cm="1">
        <f t="array" aca="1" ref="AU205" ca="1">INDEX($J$3:$J$10001,MATCH(AT205,$J$3:$J$10004,0)-1)</f>
        <v>1100</v>
      </c>
      <c r="AV205">
        <f t="shared" ca="1" si="57"/>
        <v>320</v>
      </c>
      <c r="AW205">
        <f t="shared" ca="1" si="58"/>
        <v>300</v>
      </c>
      <c r="AX205">
        <f t="shared" ca="1" si="59"/>
        <v>20</v>
      </c>
      <c r="AY205">
        <f t="shared" ca="1" si="60"/>
        <v>310.44394720000003</v>
      </c>
      <c r="AZ205">
        <f t="shared" ca="1" si="61"/>
        <v>256.43259949409133</v>
      </c>
      <c r="BA205">
        <f t="shared" ca="1" si="62"/>
        <v>256.43259949409133</v>
      </c>
      <c r="BB205" cm="1">
        <f t="array" aca="1" ref="BB205" ca="1">_xlfn.LET(_xlpm.rozsah, $J$3:$J$10001,_xlpm.podminka, (_xlpm.rozsah&gt;E205)*(ISNUMBER(_xlpm.rozsah)),_xlpm.indexy, IF(_xlpm.podminka, ROW(_xlpm.rozsah)-MIN(ROW(_xlpm.rozsah))+1),_xlpm.prvni, MIN(_xlpm.indexy),_xlpm.finalni, IF(_xlpm.prvni=1, 2, _xlpm.prvni),INDEX(_xlpm.rozsah, _xlpm.finalni))</f>
        <v>1000</v>
      </c>
      <c r="BC205" cm="1">
        <f t="array" aca="1" ref="BC205" ca="1">INDEX($J$3:$J$10001,MATCH(BB205,$J$3:$J$10004,0)-1)</f>
        <v>0</v>
      </c>
      <c r="BD205">
        <f t="shared" ca="1" si="63"/>
        <v>290</v>
      </c>
      <c r="BE205">
        <f t="shared" ca="1" si="64"/>
        <v>0</v>
      </c>
      <c r="BF205">
        <f t="shared" ca="1" si="65"/>
        <v>290</v>
      </c>
      <c r="BG205">
        <f t="shared" ca="1" si="66"/>
        <v>33.567400505908651</v>
      </c>
    </row>
    <row r="206" spans="1:59" x14ac:dyDescent="0.25">
      <c r="A206" s="64">
        <v>203</v>
      </c>
      <c r="B206" s="64">
        <v>14</v>
      </c>
      <c r="C206" s="64">
        <v>20</v>
      </c>
      <c r="D206" s="18">
        <v>203</v>
      </c>
      <c r="E206" s="21">
        <f t="shared" ca="1" si="51"/>
        <v>914.95873359691927</v>
      </c>
      <c r="F206" s="22">
        <f t="shared" ca="1" si="52"/>
        <v>53.067606548621313</v>
      </c>
      <c r="G206" s="23">
        <v>203</v>
      </c>
      <c r="H206" s="24">
        <f t="shared" ca="1" si="53"/>
        <v>1172.410308</v>
      </c>
      <c r="I206" s="25">
        <f t="shared" ca="1" si="54"/>
        <v>62.896412319999996</v>
      </c>
      <c r="J206" s="155"/>
      <c r="K206" s="155"/>
      <c r="L206" s="129">
        <f t="shared" si="67"/>
        <v>0</v>
      </c>
      <c r="AR206">
        <f t="shared" ca="1" si="55"/>
        <v>314.48206160000001</v>
      </c>
      <c r="AS206">
        <f t="shared" ca="1" si="56"/>
        <v>314.48206160000001</v>
      </c>
      <c r="AT206" cm="1">
        <f t="array" aca="1" ref="AT206" ca="1">_xlfn.LET(_xlpm.rozsah, $J$3:$J$10001,_xlpm.podminka, (_xlpm.rozsah&gt;H206)*(ISNUMBER(_xlpm.rozsah)),_xlpm.indexy, IF(_xlpm.podminka, ROW(_xlpm.rozsah)-MIN(ROW(_xlpm.rozsah))+1),_xlpm.prvni, MIN(_xlpm.indexy),_xlpm.finalni, IF(_xlpm.prvni=1, 2, _xlpm.prvni),INDEX(_xlpm.rozsah, _xlpm.finalni))</f>
        <v>1200</v>
      </c>
      <c r="AU206" cm="1">
        <f t="array" aca="1" ref="AU206" ca="1">INDEX($J$3:$J$10001,MATCH(AT206,$J$3:$J$10004,0)-1)</f>
        <v>1100</v>
      </c>
      <c r="AV206">
        <f t="shared" ca="1" si="57"/>
        <v>320</v>
      </c>
      <c r="AW206">
        <f t="shared" ca="1" si="58"/>
        <v>300</v>
      </c>
      <c r="AX206">
        <f t="shared" ca="1" si="59"/>
        <v>20</v>
      </c>
      <c r="AY206">
        <f t="shared" ca="1" si="60"/>
        <v>305.51793839999999</v>
      </c>
      <c r="AZ206">
        <f t="shared" ca="1" si="61"/>
        <v>265.33803274310657</v>
      </c>
      <c r="BA206">
        <f t="shared" ca="1" si="62"/>
        <v>265.33803274310657</v>
      </c>
      <c r="BB206" cm="1">
        <f t="array" aca="1" ref="BB206" ca="1">_xlfn.LET(_xlpm.rozsah, $J$3:$J$10001,_xlpm.podminka, (_xlpm.rozsah&gt;E206)*(ISNUMBER(_xlpm.rozsah)),_xlpm.indexy, IF(_xlpm.podminka, ROW(_xlpm.rozsah)-MIN(ROW(_xlpm.rozsah))+1),_xlpm.prvni, MIN(_xlpm.indexy),_xlpm.finalni, IF(_xlpm.prvni=1, 2, _xlpm.prvni),INDEX(_xlpm.rozsah, _xlpm.finalni))</f>
        <v>1000</v>
      </c>
      <c r="BC206" cm="1">
        <f t="array" aca="1" ref="BC206" ca="1">INDEX($J$3:$J$10001,MATCH(BB206,$J$3:$J$10004,0)-1)</f>
        <v>0</v>
      </c>
      <c r="BD206">
        <f t="shared" ca="1" si="63"/>
        <v>290</v>
      </c>
      <c r="BE206">
        <f t="shared" ca="1" si="64"/>
        <v>0</v>
      </c>
      <c r="BF206">
        <f t="shared" ca="1" si="65"/>
        <v>290</v>
      </c>
      <c r="BG206">
        <f t="shared" ca="1" si="66"/>
        <v>24.661967256893412</v>
      </c>
    </row>
    <row r="207" spans="1:59" x14ac:dyDescent="0.25">
      <c r="A207" s="64">
        <v>204</v>
      </c>
      <c r="B207" s="64">
        <v>16</v>
      </c>
      <c r="C207" s="64">
        <v>17</v>
      </c>
      <c r="D207" s="18">
        <v>204</v>
      </c>
      <c r="E207" s="21">
        <f t="shared" ca="1" si="51"/>
        <v>945.66712411076492</v>
      </c>
      <c r="F207" s="22">
        <f t="shared" ca="1" si="52"/>
        <v>46.621389218660717</v>
      </c>
      <c r="G207" s="28">
        <v>204</v>
      </c>
      <c r="H207" s="24">
        <f t="shared" ca="1" si="53"/>
        <v>1197.040352</v>
      </c>
      <c r="I207" s="25">
        <f t="shared" ca="1" si="54"/>
        <v>54.299371967999996</v>
      </c>
      <c r="J207" s="155"/>
      <c r="K207" s="155"/>
      <c r="L207" s="129">
        <f t="shared" si="67"/>
        <v>0</v>
      </c>
      <c r="AR207">
        <f t="shared" ca="1" si="55"/>
        <v>319.40807039999999</v>
      </c>
      <c r="AS207">
        <f t="shared" ca="1" si="56"/>
        <v>319.40807039999999</v>
      </c>
      <c r="AT207" cm="1">
        <f t="array" aca="1" ref="AT207" ca="1">_xlfn.LET(_xlpm.rozsah, $J$3:$J$10001,_xlpm.podminka, (_xlpm.rozsah&gt;H207)*(ISNUMBER(_xlpm.rozsah)),_xlpm.indexy, IF(_xlpm.podminka, ROW(_xlpm.rozsah)-MIN(ROW(_xlpm.rozsah))+1),_xlpm.prvni, MIN(_xlpm.indexy),_xlpm.finalni, IF(_xlpm.prvni=1, 2, _xlpm.prvni),INDEX(_xlpm.rozsah, _xlpm.finalni))</f>
        <v>1200</v>
      </c>
      <c r="AU207" cm="1">
        <f t="array" aca="1" ref="AU207" ca="1">INDEX($J$3:$J$10001,MATCH(AT207,$J$3:$J$10004,0)-1)</f>
        <v>1100</v>
      </c>
      <c r="AV207">
        <f t="shared" ca="1" si="57"/>
        <v>320</v>
      </c>
      <c r="AW207">
        <f t="shared" ca="1" si="58"/>
        <v>300</v>
      </c>
      <c r="AX207">
        <f t="shared" ca="1" si="59"/>
        <v>20</v>
      </c>
      <c r="AY207">
        <f t="shared" ca="1" si="60"/>
        <v>300.59192960000001</v>
      </c>
      <c r="AZ207">
        <f t="shared" ca="1" si="61"/>
        <v>274.24346599212186</v>
      </c>
      <c r="BA207">
        <f t="shared" ca="1" si="62"/>
        <v>274.24346599212186</v>
      </c>
      <c r="BB207" cm="1">
        <f t="array" aca="1" ref="BB207" ca="1">_xlfn.LET(_xlpm.rozsah, $J$3:$J$10001,_xlpm.podminka, (_xlpm.rozsah&gt;E207)*(ISNUMBER(_xlpm.rozsah)),_xlpm.indexy, IF(_xlpm.podminka, ROW(_xlpm.rozsah)-MIN(ROW(_xlpm.rozsah))+1),_xlpm.prvni, MIN(_xlpm.indexy),_xlpm.finalni, IF(_xlpm.prvni=1, 2, _xlpm.prvni),INDEX(_xlpm.rozsah, _xlpm.finalni))</f>
        <v>1000</v>
      </c>
      <c r="BC207" cm="1">
        <f t="array" aca="1" ref="BC207" ca="1">INDEX($J$3:$J$10001,MATCH(BB207,$J$3:$J$10004,0)-1)</f>
        <v>0</v>
      </c>
      <c r="BD207">
        <f t="shared" ca="1" si="63"/>
        <v>290</v>
      </c>
      <c r="BE207">
        <f t="shared" ca="1" si="64"/>
        <v>0</v>
      </c>
      <c r="BF207">
        <f t="shared" ca="1" si="65"/>
        <v>290</v>
      </c>
      <c r="BG207">
        <f t="shared" ca="1" si="66"/>
        <v>15.756534007878175</v>
      </c>
    </row>
    <row r="208" spans="1:59" x14ac:dyDescent="0.25">
      <c r="A208" s="64">
        <v>205</v>
      </c>
      <c r="B208" s="64">
        <v>20</v>
      </c>
      <c r="C208" s="64">
        <v>18</v>
      </c>
      <c r="D208" s="18">
        <v>205</v>
      </c>
      <c r="E208" s="21">
        <f t="shared" ca="1" si="51"/>
        <v>1007.0839051384562</v>
      </c>
      <c r="F208" s="22">
        <f t="shared" ca="1" si="52"/>
        <v>52.327510292492214</v>
      </c>
      <c r="G208" s="23">
        <v>205</v>
      </c>
      <c r="H208" s="24">
        <f t="shared" ca="1" si="53"/>
        <v>1246.30044</v>
      </c>
      <c r="I208" s="25">
        <f t="shared" ca="1" si="54"/>
        <v>60.100223759999999</v>
      </c>
      <c r="J208" s="155"/>
      <c r="K208" s="155"/>
      <c r="L208" s="129">
        <f t="shared" si="67"/>
        <v>0</v>
      </c>
      <c r="AR208">
        <f t="shared" ca="1" si="55"/>
        <v>333.89013199999999</v>
      </c>
      <c r="AS208">
        <f t="shared" ca="1" si="56"/>
        <v>333.89013199999999</v>
      </c>
      <c r="AT208" cm="1">
        <f t="array" aca="1" ref="AT208" ca="1">_xlfn.LET(_xlpm.rozsah, $J$3:$J$10001,_xlpm.podminka, (_xlpm.rozsah&gt;H208)*(ISNUMBER(_xlpm.rozsah)),_xlpm.indexy, IF(_xlpm.podminka, ROW(_xlpm.rozsah)-MIN(ROW(_xlpm.rozsah))+1),_xlpm.prvni, MIN(_xlpm.indexy),_xlpm.finalni, IF(_xlpm.prvni=1, 2, _xlpm.prvni),INDEX(_xlpm.rozsah, _xlpm.finalni))</f>
        <v>1300</v>
      </c>
      <c r="AU208" cm="1">
        <f t="array" aca="1" ref="AU208" ca="1">INDEX($J$3:$J$10001,MATCH(AT208,$J$3:$J$10004,0)-1)</f>
        <v>1200</v>
      </c>
      <c r="AV208">
        <f t="shared" ca="1" si="57"/>
        <v>350</v>
      </c>
      <c r="AW208">
        <f t="shared" ca="1" si="58"/>
        <v>320</v>
      </c>
      <c r="AX208">
        <f t="shared" ca="1" si="59"/>
        <v>30</v>
      </c>
      <c r="AY208">
        <f t="shared" ca="1" si="60"/>
        <v>336.10986800000001</v>
      </c>
      <c r="AZ208">
        <f t="shared" ca="1" si="61"/>
        <v>290.70839051384564</v>
      </c>
      <c r="BA208">
        <f t="shared" ca="1" si="62"/>
        <v>290.70839051384564</v>
      </c>
      <c r="BB208" cm="1">
        <f t="array" aca="1" ref="BB208" ca="1">_xlfn.LET(_xlpm.rozsah, $J$3:$J$10001,_xlpm.podminka, (_xlpm.rozsah&gt;E208)*(ISNUMBER(_xlpm.rozsah)),_xlpm.indexy, IF(_xlpm.podminka, ROW(_xlpm.rozsah)-MIN(ROW(_xlpm.rozsah))+1),_xlpm.prvni, MIN(_xlpm.indexy),_xlpm.finalni, IF(_xlpm.prvni=1, 2, _xlpm.prvni),INDEX(_xlpm.rozsah, _xlpm.finalni))</f>
        <v>1100</v>
      </c>
      <c r="BC208" cm="1">
        <f t="array" aca="1" ref="BC208" ca="1">INDEX($J$3:$J$10001,MATCH(BB208,$J$3:$J$10004,0)-1)</f>
        <v>1000</v>
      </c>
      <c r="BD208">
        <f t="shared" ca="1" si="63"/>
        <v>300</v>
      </c>
      <c r="BE208">
        <f t="shared" ca="1" si="64"/>
        <v>290</v>
      </c>
      <c r="BF208">
        <f t="shared" ca="1" si="65"/>
        <v>10</v>
      </c>
      <c r="BG208">
        <f t="shared" ca="1" si="66"/>
        <v>299.29160948615436</v>
      </c>
    </row>
    <row r="209" spans="1:59" x14ac:dyDescent="0.25">
      <c r="A209" s="64">
        <v>206</v>
      </c>
      <c r="B209" s="64">
        <v>27</v>
      </c>
      <c r="C209" s="64">
        <v>34</v>
      </c>
      <c r="D209" s="18">
        <v>206</v>
      </c>
      <c r="E209" s="21">
        <f t="shared" ca="1" si="51"/>
        <v>1114.563271936916</v>
      </c>
      <c r="F209" s="22">
        <f t="shared" ca="1" si="52"/>
        <v>102.9903024917103</v>
      </c>
      <c r="G209" s="28">
        <v>206</v>
      </c>
      <c r="H209" s="24">
        <f t="shared" ca="1" si="53"/>
        <v>1332.505594</v>
      </c>
      <c r="I209" s="25">
        <f t="shared" ca="1" si="54"/>
        <v>120.10519019600001</v>
      </c>
      <c r="J209" s="155"/>
      <c r="K209" s="155"/>
      <c r="L209" s="129">
        <f t="shared" si="67"/>
        <v>0</v>
      </c>
      <c r="AR209">
        <f t="shared" ca="1" si="55"/>
        <v>353.25055939999999</v>
      </c>
      <c r="AS209">
        <f t="shared" ca="1" si="56"/>
        <v>353.25055939999999</v>
      </c>
      <c r="AT209" cm="1">
        <f t="array" aca="1" ref="AT209" ca="1">_xlfn.LET(_xlpm.rozsah, $J$3:$J$10001,_xlpm.podminka, (_xlpm.rozsah&gt;H209)*(ISNUMBER(_xlpm.rozsah)),_xlpm.indexy, IF(_xlpm.podminka, ROW(_xlpm.rozsah)-MIN(ROW(_xlpm.rozsah))+1),_xlpm.prvni, MIN(_xlpm.indexy),_xlpm.finalni, IF(_xlpm.prvni=1, 2, _xlpm.prvni),INDEX(_xlpm.rozsah, _xlpm.finalni))</f>
        <v>1400</v>
      </c>
      <c r="AU209" cm="1">
        <f t="array" aca="1" ref="AU209" ca="1">INDEX($J$3:$J$10001,MATCH(AT209,$J$3:$J$10004,0)-1)</f>
        <v>1300</v>
      </c>
      <c r="AV209">
        <f t="shared" ca="1" si="57"/>
        <v>360</v>
      </c>
      <c r="AW209">
        <f t="shared" ca="1" si="58"/>
        <v>350</v>
      </c>
      <c r="AX209">
        <f t="shared" ca="1" si="59"/>
        <v>10</v>
      </c>
      <c r="AY209">
        <f t="shared" ca="1" si="60"/>
        <v>356.74944060000001</v>
      </c>
      <c r="AZ209">
        <f t="shared" ca="1" si="61"/>
        <v>302.91265438738321</v>
      </c>
      <c r="BA209">
        <f t="shared" ca="1" si="62"/>
        <v>302.91265438738321</v>
      </c>
      <c r="BB209" cm="1">
        <f t="array" aca="1" ref="BB209" ca="1">_xlfn.LET(_xlpm.rozsah, $J$3:$J$10001,_xlpm.podminka, (_xlpm.rozsah&gt;E209)*(ISNUMBER(_xlpm.rozsah)),_xlpm.indexy, IF(_xlpm.podminka, ROW(_xlpm.rozsah)-MIN(ROW(_xlpm.rozsah))+1),_xlpm.prvni, MIN(_xlpm.indexy),_xlpm.finalni, IF(_xlpm.prvni=1, 2, _xlpm.prvni),INDEX(_xlpm.rozsah, _xlpm.finalni))</f>
        <v>1200</v>
      </c>
      <c r="BC209" cm="1">
        <f t="array" aca="1" ref="BC209" ca="1">INDEX($J$3:$J$10001,MATCH(BB209,$J$3:$J$10004,0)-1)</f>
        <v>1100</v>
      </c>
      <c r="BD209">
        <f t="shared" ca="1" si="63"/>
        <v>320</v>
      </c>
      <c r="BE209">
        <f t="shared" ca="1" si="64"/>
        <v>300</v>
      </c>
      <c r="BF209">
        <f t="shared" ca="1" si="65"/>
        <v>20</v>
      </c>
      <c r="BG209">
        <f t="shared" ca="1" si="66"/>
        <v>317.08734561261679</v>
      </c>
    </row>
    <row r="210" spans="1:59" x14ac:dyDescent="0.25">
      <c r="A210" s="64">
        <v>207</v>
      </c>
      <c r="B210" s="64">
        <v>32</v>
      </c>
      <c r="C210" s="64">
        <v>33</v>
      </c>
      <c r="D210" s="18">
        <v>207</v>
      </c>
      <c r="E210" s="21">
        <f t="shared" ca="1" si="51"/>
        <v>1191.3342482215298</v>
      </c>
      <c r="F210" s="22">
        <f t="shared" ca="1" si="52"/>
        <v>105.02806038262096</v>
      </c>
      <c r="G210" s="23">
        <v>207</v>
      </c>
      <c r="H210" s="24">
        <f t="shared" ca="1" si="53"/>
        <v>1394.080704</v>
      </c>
      <c r="I210" s="25">
        <f t="shared" ca="1" si="54"/>
        <v>118.60466323200001</v>
      </c>
      <c r="J210" s="155"/>
      <c r="K210" s="155"/>
      <c r="L210" s="129">
        <f t="shared" si="67"/>
        <v>0</v>
      </c>
      <c r="AR210">
        <f t="shared" ca="1" si="55"/>
        <v>359.40807039999999</v>
      </c>
      <c r="AS210">
        <f t="shared" ca="1" si="56"/>
        <v>359.40807039999999</v>
      </c>
      <c r="AT210" cm="1">
        <f t="array" aca="1" ref="AT210" ca="1">_xlfn.LET(_xlpm.rozsah, $J$3:$J$10001,_xlpm.podminka, (_xlpm.rozsah&gt;H210)*(ISNUMBER(_xlpm.rozsah)),_xlpm.indexy, IF(_xlpm.podminka, ROW(_xlpm.rozsah)-MIN(ROW(_xlpm.rozsah))+1),_xlpm.prvni, MIN(_xlpm.indexy),_xlpm.finalni, IF(_xlpm.prvni=1, 2, _xlpm.prvni),INDEX(_xlpm.rozsah, _xlpm.finalni))</f>
        <v>1400</v>
      </c>
      <c r="AU210" cm="1">
        <f t="array" aca="1" ref="AU210" ca="1">INDEX($J$3:$J$10001,MATCH(AT210,$J$3:$J$10004,0)-1)</f>
        <v>1300</v>
      </c>
      <c r="AV210">
        <f t="shared" ca="1" si="57"/>
        <v>360</v>
      </c>
      <c r="AW210">
        <f t="shared" ca="1" si="58"/>
        <v>350</v>
      </c>
      <c r="AX210">
        <f t="shared" ca="1" si="59"/>
        <v>10</v>
      </c>
      <c r="AY210">
        <f t="shared" ca="1" si="60"/>
        <v>350.59192960000001</v>
      </c>
      <c r="AZ210">
        <f t="shared" ca="1" si="61"/>
        <v>318.26684964430598</v>
      </c>
      <c r="BA210">
        <f t="shared" ca="1" si="62"/>
        <v>318.26684964430598</v>
      </c>
      <c r="BB210" cm="1">
        <f t="array" aca="1" ref="BB210" ca="1">_xlfn.LET(_xlpm.rozsah, $J$3:$J$10001,_xlpm.podminka, (_xlpm.rozsah&gt;E210)*(ISNUMBER(_xlpm.rozsah)),_xlpm.indexy, IF(_xlpm.podminka, ROW(_xlpm.rozsah)-MIN(ROW(_xlpm.rozsah))+1),_xlpm.prvni, MIN(_xlpm.indexy),_xlpm.finalni, IF(_xlpm.prvni=1, 2, _xlpm.prvni),INDEX(_xlpm.rozsah, _xlpm.finalni))</f>
        <v>1200</v>
      </c>
      <c r="BC210" cm="1">
        <f t="array" aca="1" ref="BC210" ca="1">INDEX($J$3:$J$10001,MATCH(BB210,$J$3:$J$10004,0)-1)</f>
        <v>1100</v>
      </c>
      <c r="BD210">
        <f t="shared" ca="1" si="63"/>
        <v>320</v>
      </c>
      <c r="BE210">
        <f t="shared" ca="1" si="64"/>
        <v>300</v>
      </c>
      <c r="BF210">
        <f t="shared" ca="1" si="65"/>
        <v>20</v>
      </c>
      <c r="BG210">
        <f t="shared" ca="1" si="66"/>
        <v>301.73315035569402</v>
      </c>
    </row>
    <row r="211" spans="1:59" x14ac:dyDescent="0.25">
      <c r="A211" s="64">
        <v>208</v>
      </c>
      <c r="B211" s="64">
        <v>41</v>
      </c>
      <c r="C211" s="64">
        <v>31</v>
      </c>
      <c r="D211" s="18">
        <v>208</v>
      </c>
      <c r="E211" s="21">
        <f t="shared" ca="1" si="51"/>
        <v>1329.522005533835</v>
      </c>
      <c r="F211" s="22">
        <f t="shared" ca="1" si="52"/>
        <v>109.41518217154888</v>
      </c>
      <c r="G211" s="28">
        <v>208</v>
      </c>
      <c r="H211" s="24">
        <f t="shared" ca="1" si="53"/>
        <v>1504.915902</v>
      </c>
      <c r="I211" s="25">
        <f t="shared" ca="1" si="54"/>
        <v>111.56952140760001</v>
      </c>
      <c r="J211" s="155"/>
      <c r="K211" s="155"/>
      <c r="L211" s="129">
        <f t="shared" si="67"/>
        <v>0</v>
      </c>
      <c r="AR211">
        <f t="shared" ca="1" si="55"/>
        <v>359.90168196000002</v>
      </c>
      <c r="AS211">
        <f t="shared" ca="1" si="56"/>
        <v>358.09831803999998</v>
      </c>
      <c r="AT211" cm="1">
        <f t="array" aca="1" ref="AT211" ca="1">_xlfn.LET(_xlpm.rozsah, $J$3:$J$10001,_xlpm.podminka, (_xlpm.rozsah&gt;H211)*(ISNUMBER(_xlpm.rozsah)),_xlpm.indexy, IF(_xlpm.podminka, ROW(_xlpm.rozsah)-MIN(ROW(_xlpm.rozsah))+1),_xlpm.prvni, MIN(_xlpm.indexy),_xlpm.finalni, IF(_xlpm.prvni=1, 2, _xlpm.prvni),INDEX(_xlpm.rozsah, _xlpm.finalni))</f>
        <v>1600</v>
      </c>
      <c r="AU211" cm="1">
        <f t="array" aca="1" ref="AU211" ca="1">INDEX($J$3:$J$10001,MATCH(AT211,$J$3:$J$10004,0)-1)</f>
        <v>1500</v>
      </c>
      <c r="AV211">
        <f t="shared" ca="1" si="57"/>
        <v>358</v>
      </c>
      <c r="AW211">
        <f t="shared" ca="1" si="58"/>
        <v>360</v>
      </c>
      <c r="AX211">
        <f t="shared" ca="1" si="59"/>
        <v>-2</v>
      </c>
      <c r="AY211">
        <f t="shared" ca="1" si="60"/>
        <v>359.90168196000002</v>
      </c>
      <c r="AZ211">
        <f t="shared" ca="1" si="61"/>
        <v>352.95220055338348</v>
      </c>
      <c r="BA211">
        <f t="shared" ca="1" si="62"/>
        <v>352.95220055338348</v>
      </c>
      <c r="BB211" cm="1">
        <f t="array" aca="1" ref="BB211" ca="1">_xlfn.LET(_xlpm.rozsah, $J$3:$J$10001,_xlpm.podminka, (_xlpm.rozsah&gt;E211)*(ISNUMBER(_xlpm.rozsah)),_xlpm.indexy, IF(_xlpm.podminka, ROW(_xlpm.rozsah)-MIN(ROW(_xlpm.rozsah))+1),_xlpm.prvni, MIN(_xlpm.indexy),_xlpm.finalni, IF(_xlpm.prvni=1, 2, _xlpm.prvni),INDEX(_xlpm.rozsah, _xlpm.finalni))</f>
        <v>1400</v>
      </c>
      <c r="BC211" cm="1">
        <f t="array" aca="1" ref="BC211" ca="1">INDEX($J$3:$J$10001,MATCH(BB211,$J$3:$J$10004,0)-1)</f>
        <v>1300</v>
      </c>
      <c r="BD211">
        <f t="shared" ca="1" si="63"/>
        <v>360</v>
      </c>
      <c r="BE211">
        <f t="shared" ca="1" si="64"/>
        <v>350</v>
      </c>
      <c r="BF211">
        <f t="shared" ca="1" si="65"/>
        <v>10</v>
      </c>
      <c r="BG211">
        <f t="shared" ca="1" si="66"/>
        <v>357.04779944661652</v>
      </c>
    </row>
    <row r="212" spans="1:59" x14ac:dyDescent="0.25">
      <c r="A212" s="64">
        <v>209</v>
      </c>
      <c r="B212" s="64">
        <v>43</v>
      </c>
      <c r="C212" s="64">
        <v>31</v>
      </c>
      <c r="D212" s="18">
        <v>209</v>
      </c>
      <c r="E212" s="21">
        <f t="shared" ca="1" si="51"/>
        <v>1360.2303960476806</v>
      </c>
      <c r="F212" s="22">
        <f t="shared" ca="1" si="52"/>
        <v>110.36714227747811</v>
      </c>
      <c r="G212" s="23">
        <v>209</v>
      </c>
      <c r="H212" s="24">
        <f t="shared" ca="1" si="53"/>
        <v>1529.545946</v>
      </c>
      <c r="I212" s="25">
        <f t="shared" ca="1" si="54"/>
        <v>111.4168151348</v>
      </c>
      <c r="J212" s="155"/>
      <c r="K212" s="155"/>
      <c r="L212" s="129">
        <f t="shared" si="67"/>
        <v>0</v>
      </c>
      <c r="AR212">
        <f t="shared" ca="1" si="55"/>
        <v>359.40908108000002</v>
      </c>
      <c r="AS212">
        <f t="shared" ca="1" si="56"/>
        <v>358.59091891999998</v>
      </c>
      <c r="AT212" cm="1">
        <f t="array" aca="1" ref="AT212" ca="1">_xlfn.LET(_xlpm.rozsah, $J$3:$J$10001,_xlpm.podminka, (_xlpm.rozsah&gt;H212)*(ISNUMBER(_xlpm.rozsah)),_xlpm.indexy, IF(_xlpm.podminka, ROW(_xlpm.rozsah)-MIN(ROW(_xlpm.rozsah))+1),_xlpm.prvni, MIN(_xlpm.indexy),_xlpm.finalni, IF(_xlpm.prvni=1, 2, _xlpm.prvni),INDEX(_xlpm.rozsah, _xlpm.finalni))</f>
        <v>1600</v>
      </c>
      <c r="AU212" cm="1">
        <f t="array" aca="1" ref="AU212" ca="1">INDEX($J$3:$J$10001,MATCH(AT212,$J$3:$J$10004,0)-1)</f>
        <v>1500</v>
      </c>
      <c r="AV212">
        <f t="shared" ca="1" si="57"/>
        <v>358</v>
      </c>
      <c r="AW212">
        <f t="shared" ca="1" si="58"/>
        <v>360</v>
      </c>
      <c r="AX212">
        <f t="shared" ca="1" si="59"/>
        <v>-2</v>
      </c>
      <c r="AY212">
        <f t="shared" ca="1" si="60"/>
        <v>359.40908108000002</v>
      </c>
      <c r="AZ212">
        <f t="shared" ca="1" si="61"/>
        <v>356.02303960476809</v>
      </c>
      <c r="BA212">
        <f t="shared" ca="1" si="62"/>
        <v>356.02303960476809</v>
      </c>
      <c r="BB212" cm="1">
        <f t="array" aca="1" ref="BB212" ca="1">_xlfn.LET(_xlpm.rozsah, $J$3:$J$10001,_xlpm.podminka, (_xlpm.rozsah&gt;E212)*(ISNUMBER(_xlpm.rozsah)),_xlpm.indexy, IF(_xlpm.podminka, ROW(_xlpm.rozsah)-MIN(ROW(_xlpm.rozsah))+1),_xlpm.prvni, MIN(_xlpm.indexy),_xlpm.finalni, IF(_xlpm.prvni=1, 2, _xlpm.prvni),INDEX(_xlpm.rozsah, _xlpm.finalni))</f>
        <v>1400</v>
      </c>
      <c r="BC212" cm="1">
        <f t="array" aca="1" ref="BC212" ca="1">INDEX($J$3:$J$10001,MATCH(BB212,$J$3:$J$10004,0)-1)</f>
        <v>1300</v>
      </c>
      <c r="BD212">
        <f t="shared" ca="1" si="63"/>
        <v>360</v>
      </c>
      <c r="BE212">
        <f t="shared" ca="1" si="64"/>
        <v>350</v>
      </c>
      <c r="BF212">
        <f t="shared" ca="1" si="65"/>
        <v>10</v>
      </c>
      <c r="BG212">
        <f t="shared" ca="1" si="66"/>
        <v>353.97696039523191</v>
      </c>
    </row>
    <row r="213" spans="1:59" x14ac:dyDescent="0.25">
      <c r="A213" s="64">
        <v>210</v>
      </c>
      <c r="B213" s="64">
        <v>37</v>
      </c>
      <c r="C213" s="64">
        <v>33</v>
      </c>
      <c r="D213" s="18">
        <v>210</v>
      </c>
      <c r="E213" s="21">
        <f t="shared" ca="1" si="51"/>
        <v>1268.1052245061439</v>
      </c>
      <c r="F213" s="22">
        <f t="shared" ca="1" si="52"/>
        <v>112.34241722610824</v>
      </c>
      <c r="G213" s="28">
        <v>210</v>
      </c>
      <c r="H213" s="24">
        <f t="shared" ca="1" si="53"/>
        <v>1455.655814</v>
      </c>
      <c r="I213" s="25">
        <f t="shared" ca="1" si="54"/>
        <v>118.8</v>
      </c>
      <c r="J213" s="155"/>
      <c r="K213" s="155"/>
      <c r="L213" s="129">
        <f t="shared" si="67"/>
        <v>0</v>
      </c>
      <c r="AR213">
        <f t="shared" ca="1" si="55"/>
        <v>360</v>
      </c>
      <c r="AS213">
        <f t="shared" ca="1" si="56"/>
        <v>360</v>
      </c>
      <c r="AT213" cm="1">
        <f t="array" aca="1" ref="AT213" ca="1">_xlfn.LET(_xlpm.rozsah, $J$3:$J$10001,_xlpm.podminka, (_xlpm.rozsah&gt;H213)*(ISNUMBER(_xlpm.rozsah)),_xlpm.indexy, IF(_xlpm.podminka, ROW(_xlpm.rozsah)-MIN(ROW(_xlpm.rozsah))+1),_xlpm.prvni, MIN(_xlpm.indexy),_xlpm.finalni, IF(_xlpm.prvni=1, 2, _xlpm.prvni),INDEX(_xlpm.rozsah, _xlpm.finalni))</f>
        <v>1500</v>
      </c>
      <c r="AU213" cm="1">
        <f t="array" aca="1" ref="AU213" ca="1">INDEX($J$3:$J$10001,MATCH(AT213,$J$3:$J$10004,0)-1)</f>
        <v>1400</v>
      </c>
      <c r="AV213">
        <f t="shared" ca="1" si="57"/>
        <v>360</v>
      </c>
      <c r="AW213">
        <f t="shared" ca="1" si="58"/>
        <v>360</v>
      </c>
      <c r="AX213">
        <f t="shared" ca="1" si="59"/>
        <v>0</v>
      </c>
      <c r="AY213">
        <f t="shared" ca="1" si="60"/>
        <v>360</v>
      </c>
      <c r="AZ213">
        <f t="shared" ca="1" si="61"/>
        <v>340.43156735184317</v>
      </c>
      <c r="BA213">
        <f t="shared" ca="1" si="62"/>
        <v>340.43156735184317</v>
      </c>
      <c r="BB213" cm="1">
        <f t="array" aca="1" ref="BB213" ca="1">_xlfn.LET(_xlpm.rozsah, $J$3:$J$10001,_xlpm.podminka, (_xlpm.rozsah&gt;E213)*(ISNUMBER(_xlpm.rozsah)),_xlpm.indexy, IF(_xlpm.podminka, ROW(_xlpm.rozsah)-MIN(ROW(_xlpm.rozsah))+1),_xlpm.prvni, MIN(_xlpm.indexy),_xlpm.finalni, IF(_xlpm.prvni=1, 2, _xlpm.prvni),INDEX(_xlpm.rozsah, _xlpm.finalni))</f>
        <v>1300</v>
      </c>
      <c r="BC213" cm="1">
        <f t="array" aca="1" ref="BC213" ca="1">INDEX($J$3:$J$10001,MATCH(BB213,$J$3:$J$10004,0)-1)</f>
        <v>1200</v>
      </c>
      <c r="BD213">
        <f t="shared" ca="1" si="63"/>
        <v>350</v>
      </c>
      <c r="BE213">
        <f t="shared" ca="1" si="64"/>
        <v>320</v>
      </c>
      <c r="BF213">
        <f t="shared" ca="1" si="65"/>
        <v>30</v>
      </c>
      <c r="BG213">
        <f t="shared" ca="1" si="66"/>
        <v>329.56843264815683</v>
      </c>
    </row>
    <row r="214" spans="1:59" x14ac:dyDescent="0.25">
      <c r="A214" s="64">
        <v>211</v>
      </c>
      <c r="B214" s="64">
        <v>26</v>
      </c>
      <c r="C214" s="64">
        <v>18</v>
      </c>
      <c r="D214" s="18">
        <v>211</v>
      </c>
      <c r="E214" s="21">
        <f t="shared" ca="1" si="51"/>
        <v>1099.2090766799929</v>
      </c>
      <c r="F214" s="22">
        <f t="shared" ca="1" si="52"/>
        <v>53.985763380239881</v>
      </c>
      <c r="G214" s="23">
        <v>211</v>
      </c>
      <c r="H214" s="24">
        <f t="shared" ca="1" si="53"/>
        <v>1320.190572</v>
      </c>
      <c r="I214" s="25">
        <f t="shared" ca="1" si="54"/>
        <v>63.363430296000004</v>
      </c>
      <c r="J214" s="155"/>
      <c r="K214" s="155"/>
      <c r="L214" s="129">
        <f t="shared" si="67"/>
        <v>0</v>
      </c>
      <c r="AR214">
        <f t="shared" ca="1" si="55"/>
        <v>352.01905720000002</v>
      </c>
      <c r="AS214">
        <f t="shared" ca="1" si="56"/>
        <v>352.01905720000002</v>
      </c>
      <c r="AT214" cm="1">
        <f t="array" aca="1" ref="AT214" ca="1">_xlfn.LET(_xlpm.rozsah, $J$3:$J$10001,_xlpm.podminka, (_xlpm.rozsah&gt;H214)*(ISNUMBER(_xlpm.rozsah)),_xlpm.indexy, IF(_xlpm.podminka, ROW(_xlpm.rozsah)-MIN(ROW(_xlpm.rozsah))+1),_xlpm.prvni, MIN(_xlpm.indexy),_xlpm.finalni, IF(_xlpm.prvni=1, 2, _xlpm.prvni),INDEX(_xlpm.rozsah, _xlpm.finalni))</f>
        <v>1400</v>
      </c>
      <c r="AU214" cm="1">
        <f t="array" aca="1" ref="AU214" ca="1">INDEX($J$3:$J$10001,MATCH(AT214,$J$3:$J$10004,0)-1)</f>
        <v>1300</v>
      </c>
      <c r="AV214">
        <f t="shared" ca="1" si="57"/>
        <v>360</v>
      </c>
      <c r="AW214">
        <f t="shared" ca="1" si="58"/>
        <v>350</v>
      </c>
      <c r="AX214">
        <f t="shared" ca="1" si="59"/>
        <v>10</v>
      </c>
      <c r="AY214">
        <f t="shared" ca="1" si="60"/>
        <v>357.98094279999998</v>
      </c>
      <c r="AZ214">
        <f t="shared" ca="1" si="61"/>
        <v>299.9209076679993</v>
      </c>
      <c r="BA214">
        <f t="shared" ca="1" si="62"/>
        <v>299.9209076679993</v>
      </c>
      <c r="BB214" cm="1">
        <f t="array" aca="1" ref="BB214" ca="1">_xlfn.LET(_xlpm.rozsah, $J$3:$J$10001,_xlpm.podminka, (_xlpm.rozsah&gt;E214)*(ISNUMBER(_xlpm.rozsah)),_xlpm.indexy, IF(_xlpm.podminka, ROW(_xlpm.rozsah)-MIN(ROW(_xlpm.rozsah))+1),_xlpm.prvni, MIN(_xlpm.indexy),_xlpm.finalni, IF(_xlpm.prvni=1, 2, _xlpm.prvni),INDEX(_xlpm.rozsah, _xlpm.finalni))</f>
        <v>1100</v>
      </c>
      <c r="BC214" cm="1">
        <f t="array" aca="1" ref="BC214" ca="1">INDEX($J$3:$J$10001,MATCH(BB214,$J$3:$J$10004,0)-1)</f>
        <v>1000</v>
      </c>
      <c r="BD214">
        <f t="shared" ca="1" si="63"/>
        <v>300</v>
      </c>
      <c r="BE214">
        <f t="shared" ca="1" si="64"/>
        <v>290</v>
      </c>
      <c r="BF214">
        <f t="shared" ca="1" si="65"/>
        <v>10</v>
      </c>
      <c r="BG214">
        <f t="shared" ca="1" si="66"/>
        <v>290.0790923320007</v>
      </c>
    </row>
    <row r="215" spans="1:59" x14ac:dyDescent="0.25">
      <c r="A215" s="64">
        <v>212</v>
      </c>
      <c r="B215" s="64">
        <v>18</v>
      </c>
      <c r="C215" s="64">
        <v>29</v>
      </c>
      <c r="D215" s="18">
        <v>212</v>
      </c>
      <c r="E215" s="21">
        <f t="shared" ca="1" si="51"/>
        <v>976.37551462461056</v>
      </c>
      <c r="F215" s="22">
        <f t="shared" ca="1" si="52"/>
        <v>82.113180779929749</v>
      </c>
      <c r="G215" s="28">
        <v>212</v>
      </c>
      <c r="H215" s="24">
        <f t="shared" ca="1" si="53"/>
        <v>1221.670396</v>
      </c>
      <c r="I215" s="25">
        <f t="shared" ca="1" si="54"/>
        <v>94.685324451999989</v>
      </c>
      <c r="J215" s="155"/>
      <c r="K215" s="155"/>
      <c r="L215" s="129">
        <f t="shared" si="67"/>
        <v>0</v>
      </c>
      <c r="AR215">
        <f t="shared" ca="1" si="55"/>
        <v>326.50111879999997</v>
      </c>
      <c r="AS215">
        <f t="shared" ca="1" si="56"/>
        <v>326.50111879999997</v>
      </c>
      <c r="AT215" cm="1">
        <f t="array" aca="1" ref="AT215" ca="1">_xlfn.LET(_xlpm.rozsah, $J$3:$J$10001,_xlpm.podminka, (_xlpm.rozsah&gt;H215)*(ISNUMBER(_xlpm.rozsah)),_xlpm.indexy, IF(_xlpm.podminka, ROW(_xlpm.rozsah)-MIN(ROW(_xlpm.rozsah))+1),_xlpm.prvni, MIN(_xlpm.indexy),_xlpm.finalni, IF(_xlpm.prvni=1, 2, _xlpm.prvni),INDEX(_xlpm.rozsah, _xlpm.finalni))</f>
        <v>1300</v>
      </c>
      <c r="AU215" cm="1">
        <f t="array" aca="1" ref="AU215" ca="1">INDEX($J$3:$J$10001,MATCH(AT215,$J$3:$J$10004,0)-1)</f>
        <v>1200</v>
      </c>
      <c r="AV215">
        <f t="shared" ca="1" si="57"/>
        <v>350</v>
      </c>
      <c r="AW215">
        <f t="shared" ca="1" si="58"/>
        <v>320</v>
      </c>
      <c r="AX215">
        <f t="shared" ca="1" si="59"/>
        <v>30</v>
      </c>
      <c r="AY215">
        <f t="shared" ca="1" si="60"/>
        <v>343.49888120000003</v>
      </c>
      <c r="AZ215">
        <f t="shared" ca="1" si="61"/>
        <v>283.14889924113709</v>
      </c>
      <c r="BA215">
        <f t="shared" ca="1" si="62"/>
        <v>283.14889924113709</v>
      </c>
      <c r="BB215" cm="1">
        <f t="array" aca="1" ref="BB215" ca="1">_xlfn.LET(_xlpm.rozsah, $J$3:$J$10001,_xlpm.podminka, (_xlpm.rozsah&gt;E215)*(ISNUMBER(_xlpm.rozsah)),_xlpm.indexy, IF(_xlpm.podminka, ROW(_xlpm.rozsah)-MIN(ROW(_xlpm.rozsah))+1),_xlpm.prvni, MIN(_xlpm.indexy),_xlpm.finalni, IF(_xlpm.prvni=1, 2, _xlpm.prvni),INDEX(_xlpm.rozsah, _xlpm.finalni))</f>
        <v>1000</v>
      </c>
      <c r="BC215" cm="1">
        <f t="array" aca="1" ref="BC215" ca="1">INDEX($J$3:$J$10001,MATCH(BB215,$J$3:$J$10004,0)-1)</f>
        <v>0</v>
      </c>
      <c r="BD215">
        <f t="shared" ca="1" si="63"/>
        <v>290</v>
      </c>
      <c r="BE215">
        <f t="shared" ca="1" si="64"/>
        <v>0</v>
      </c>
      <c r="BF215">
        <f t="shared" ca="1" si="65"/>
        <v>290</v>
      </c>
      <c r="BG215">
        <f t="shared" ca="1" si="66"/>
        <v>6.8511007588629376</v>
      </c>
    </row>
    <row r="216" spans="1:59" x14ac:dyDescent="0.25">
      <c r="A216" s="64">
        <v>213</v>
      </c>
      <c r="B216" s="64">
        <v>14</v>
      </c>
      <c r="C216" s="64">
        <v>51</v>
      </c>
      <c r="D216" s="18">
        <v>213</v>
      </c>
      <c r="E216" s="21">
        <f t="shared" ca="1" si="51"/>
        <v>914.95873359691927</v>
      </c>
      <c r="F216" s="22">
        <f t="shared" ca="1" si="52"/>
        <v>135.32239669898436</v>
      </c>
      <c r="G216" s="23">
        <v>213</v>
      </c>
      <c r="H216" s="24">
        <f t="shared" ca="1" si="53"/>
        <v>1172.410308</v>
      </c>
      <c r="I216" s="25">
        <f t="shared" ca="1" si="54"/>
        <v>160.38585141600001</v>
      </c>
      <c r="J216" s="155"/>
      <c r="K216" s="155"/>
      <c r="L216" s="129">
        <f t="shared" si="67"/>
        <v>0</v>
      </c>
      <c r="AR216">
        <f t="shared" ca="1" si="55"/>
        <v>314.48206160000001</v>
      </c>
      <c r="AS216">
        <f t="shared" ca="1" si="56"/>
        <v>314.48206160000001</v>
      </c>
      <c r="AT216" cm="1">
        <f t="array" aca="1" ref="AT216" ca="1">_xlfn.LET(_xlpm.rozsah, $J$3:$J$10001,_xlpm.podminka, (_xlpm.rozsah&gt;H216)*(ISNUMBER(_xlpm.rozsah)),_xlpm.indexy, IF(_xlpm.podminka, ROW(_xlpm.rozsah)-MIN(ROW(_xlpm.rozsah))+1),_xlpm.prvni, MIN(_xlpm.indexy),_xlpm.finalni, IF(_xlpm.prvni=1, 2, _xlpm.prvni),INDEX(_xlpm.rozsah, _xlpm.finalni))</f>
        <v>1200</v>
      </c>
      <c r="AU216" cm="1">
        <f t="array" aca="1" ref="AU216" ca="1">INDEX($J$3:$J$10001,MATCH(AT216,$J$3:$J$10004,0)-1)</f>
        <v>1100</v>
      </c>
      <c r="AV216">
        <f t="shared" ca="1" si="57"/>
        <v>320</v>
      </c>
      <c r="AW216">
        <f t="shared" ca="1" si="58"/>
        <v>300</v>
      </c>
      <c r="AX216">
        <f t="shared" ca="1" si="59"/>
        <v>20</v>
      </c>
      <c r="AY216">
        <f t="shared" ca="1" si="60"/>
        <v>305.51793839999999</v>
      </c>
      <c r="AZ216">
        <f t="shared" ca="1" si="61"/>
        <v>265.33803274310657</v>
      </c>
      <c r="BA216">
        <f t="shared" ca="1" si="62"/>
        <v>265.33803274310657</v>
      </c>
      <c r="BB216" cm="1">
        <f t="array" aca="1" ref="BB216" ca="1">_xlfn.LET(_xlpm.rozsah, $J$3:$J$10001,_xlpm.podminka, (_xlpm.rozsah&gt;E216)*(ISNUMBER(_xlpm.rozsah)),_xlpm.indexy, IF(_xlpm.podminka, ROW(_xlpm.rozsah)-MIN(ROW(_xlpm.rozsah))+1),_xlpm.prvni, MIN(_xlpm.indexy),_xlpm.finalni, IF(_xlpm.prvni=1, 2, _xlpm.prvni),INDEX(_xlpm.rozsah, _xlpm.finalni))</f>
        <v>1000</v>
      </c>
      <c r="BC216" cm="1">
        <f t="array" aca="1" ref="BC216" ca="1">INDEX($J$3:$J$10001,MATCH(BB216,$J$3:$J$10004,0)-1)</f>
        <v>0</v>
      </c>
      <c r="BD216">
        <f t="shared" ca="1" si="63"/>
        <v>290</v>
      </c>
      <c r="BE216">
        <f t="shared" ca="1" si="64"/>
        <v>0</v>
      </c>
      <c r="BF216">
        <f t="shared" ca="1" si="65"/>
        <v>290</v>
      </c>
      <c r="BG216">
        <f t="shared" ca="1" si="66"/>
        <v>24.661967256893412</v>
      </c>
    </row>
    <row r="217" spans="1:59" x14ac:dyDescent="0.25">
      <c r="A217" s="64">
        <v>214</v>
      </c>
      <c r="B217" s="64">
        <v>13</v>
      </c>
      <c r="C217" s="64">
        <v>11</v>
      </c>
      <c r="D217" s="18">
        <v>214</v>
      </c>
      <c r="E217" s="21">
        <f t="shared" ca="1" si="51"/>
        <v>899.60453833999645</v>
      </c>
      <c r="F217" s="22">
        <f t="shared" ca="1" si="52"/>
        <v>28.697384773045883</v>
      </c>
      <c r="G217" s="28">
        <v>214</v>
      </c>
      <c r="H217" s="24">
        <f t="shared" ca="1" si="53"/>
        <v>1160.095286</v>
      </c>
      <c r="I217" s="25">
        <f t="shared" ca="1" si="54"/>
        <v>34.322096291999998</v>
      </c>
      <c r="J217" s="155"/>
      <c r="K217" s="155"/>
      <c r="L217" s="129">
        <f t="shared" si="67"/>
        <v>0</v>
      </c>
      <c r="AR217">
        <f t="shared" ca="1" si="55"/>
        <v>312.01905720000002</v>
      </c>
      <c r="AS217">
        <f t="shared" ca="1" si="56"/>
        <v>312.01905720000002</v>
      </c>
      <c r="AT217" cm="1">
        <f t="array" aca="1" ref="AT217" ca="1">_xlfn.LET(_xlpm.rozsah, $J$3:$J$10001,_xlpm.podminka, (_xlpm.rozsah&gt;H217)*(ISNUMBER(_xlpm.rozsah)),_xlpm.indexy, IF(_xlpm.podminka, ROW(_xlpm.rozsah)-MIN(ROW(_xlpm.rozsah))+1),_xlpm.prvni, MIN(_xlpm.indexy),_xlpm.finalni, IF(_xlpm.prvni=1, 2, _xlpm.prvni),INDEX(_xlpm.rozsah, _xlpm.finalni))</f>
        <v>1200</v>
      </c>
      <c r="AU217" cm="1">
        <f t="array" aca="1" ref="AU217" ca="1">INDEX($J$3:$J$10001,MATCH(AT217,$J$3:$J$10004,0)-1)</f>
        <v>1100</v>
      </c>
      <c r="AV217">
        <f t="shared" ca="1" si="57"/>
        <v>320</v>
      </c>
      <c r="AW217">
        <f t="shared" ca="1" si="58"/>
        <v>300</v>
      </c>
      <c r="AX217">
        <f t="shared" ca="1" si="59"/>
        <v>20</v>
      </c>
      <c r="AY217">
        <f t="shared" ca="1" si="60"/>
        <v>307.98094279999998</v>
      </c>
      <c r="AZ217">
        <f t="shared" ca="1" si="61"/>
        <v>260.88531611859895</v>
      </c>
      <c r="BA217">
        <f t="shared" ca="1" si="62"/>
        <v>260.88531611859895</v>
      </c>
      <c r="BB217" cm="1">
        <f t="array" aca="1" ref="BB217" ca="1">_xlfn.LET(_xlpm.rozsah, $J$3:$J$10001,_xlpm.podminka, (_xlpm.rozsah&gt;E217)*(ISNUMBER(_xlpm.rozsah)),_xlpm.indexy, IF(_xlpm.podminka, ROW(_xlpm.rozsah)-MIN(ROW(_xlpm.rozsah))+1),_xlpm.prvni, MIN(_xlpm.indexy),_xlpm.finalni, IF(_xlpm.prvni=1, 2, _xlpm.prvni),INDEX(_xlpm.rozsah, _xlpm.finalni))</f>
        <v>1000</v>
      </c>
      <c r="BC217" cm="1">
        <f t="array" aca="1" ref="BC217" ca="1">INDEX($J$3:$J$10001,MATCH(BB217,$J$3:$J$10004,0)-1)</f>
        <v>0</v>
      </c>
      <c r="BD217">
        <f t="shared" ca="1" si="63"/>
        <v>290</v>
      </c>
      <c r="BE217">
        <f t="shared" ca="1" si="64"/>
        <v>0</v>
      </c>
      <c r="BF217">
        <f t="shared" ca="1" si="65"/>
        <v>290</v>
      </c>
      <c r="BG217">
        <f t="shared" ca="1" si="66"/>
        <v>29.114683881401028</v>
      </c>
    </row>
    <row r="218" spans="1:59" x14ac:dyDescent="0.25">
      <c r="A218" s="64">
        <v>215</v>
      </c>
      <c r="B218" s="64">
        <v>12</v>
      </c>
      <c r="C218" s="64">
        <v>9</v>
      </c>
      <c r="D218" s="18">
        <v>215</v>
      </c>
      <c r="E218" s="21">
        <f t="shared" ca="1" si="51"/>
        <v>884.25034308307363</v>
      </c>
      <c r="F218" s="22">
        <f t="shared" ca="1" si="52"/>
        <v>23.078933954468219</v>
      </c>
      <c r="G218" s="23">
        <v>215</v>
      </c>
      <c r="H218" s="24">
        <f t="shared" ca="1" si="53"/>
        <v>1147.780264</v>
      </c>
      <c r="I218" s="25">
        <f t="shared" ca="1" si="54"/>
        <v>27.860044752</v>
      </c>
      <c r="J218" s="155"/>
      <c r="K218" s="155"/>
      <c r="L218" s="129">
        <f t="shared" si="67"/>
        <v>0</v>
      </c>
      <c r="AR218">
        <f t="shared" ca="1" si="55"/>
        <v>309.55605279999997</v>
      </c>
      <c r="AS218">
        <f t="shared" ca="1" si="56"/>
        <v>309.55605279999997</v>
      </c>
      <c r="AT218" cm="1">
        <f t="array" aca="1" ref="AT218" ca="1">_xlfn.LET(_xlpm.rozsah, $J$3:$J$10001,_xlpm.podminka, (_xlpm.rozsah&gt;H218)*(ISNUMBER(_xlpm.rozsah)),_xlpm.indexy, IF(_xlpm.podminka, ROW(_xlpm.rozsah)-MIN(ROW(_xlpm.rozsah))+1),_xlpm.prvni, MIN(_xlpm.indexy),_xlpm.finalni, IF(_xlpm.prvni=1, 2, _xlpm.prvni),INDEX(_xlpm.rozsah, _xlpm.finalni))</f>
        <v>1200</v>
      </c>
      <c r="AU218" cm="1">
        <f t="array" aca="1" ref="AU218" ca="1">INDEX($J$3:$J$10001,MATCH(AT218,$J$3:$J$10004,0)-1)</f>
        <v>1100</v>
      </c>
      <c r="AV218">
        <f t="shared" ca="1" si="57"/>
        <v>320</v>
      </c>
      <c r="AW218">
        <f t="shared" ca="1" si="58"/>
        <v>300</v>
      </c>
      <c r="AX218">
        <f t="shared" ca="1" si="59"/>
        <v>20</v>
      </c>
      <c r="AY218">
        <f t="shared" ca="1" si="60"/>
        <v>310.44394720000003</v>
      </c>
      <c r="AZ218">
        <f t="shared" ca="1" si="61"/>
        <v>256.43259949409133</v>
      </c>
      <c r="BA218">
        <f t="shared" ca="1" si="62"/>
        <v>256.43259949409133</v>
      </c>
      <c r="BB218" cm="1">
        <f t="array" aca="1" ref="BB218" ca="1">_xlfn.LET(_xlpm.rozsah, $J$3:$J$10001,_xlpm.podminka, (_xlpm.rozsah&gt;E218)*(ISNUMBER(_xlpm.rozsah)),_xlpm.indexy, IF(_xlpm.podminka, ROW(_xlpm.rozsah)-MIN(ROW(_xlpm.rozsah))+1),_xlpm.prvni, MIN(_xlpm.indexy),_xlpm.finalni, IF(_xlpm.prvni=1, 2, _xlpm.prvni),INDEX(_xlpm.rozsah, _xlpm.finalni))</f>
        <v>1000</v>
      </c>
      <c r="BC218" cm="1">
        <f t="array" aca="1" ref="BC218" ca="1">INDEX($J$3:$J$10001,MATCH(BB218,$J$3:$J$10004,0)-1)</f>
        <v>0</v>
      </c>
      <c r="BD218">
        <f t="shared" ca="1" si="63"/>
        <v>290</v>
      </c>
      <c r="BE218">
        <f t="shared" ca="1" si="64"/>
        <v>0</v>
      </c>
      <c r="BF218">
        <f t="shared" ca="1" si="65"/>
        <v>290</v>
      </c>
      <c r="BG218">
        <f t="shared" ca="1" si="66"/>
        <v>33.567400505908651</v>
      </c>
    </row>
    <row r="219" spans="1:59" x14ac:dyDescent="0.25">
      <c r="A219" s="64">
        <v>216</v>
      </c>
      <c r="B219" s="64">
        <v>15</v>
      </c>
      <c r="C219" s="64">
        <v>33</v>
      </c>
      <c r="D219" s="18">
        <v>216</v>
      </c>
      <c r="E219" s="21">
        <f t="shared" ca="1" si="51"/>
        <v>930.3129288538421</v>
      </c>
      <c r="F219" s="22">
        <f t="shared" ca="1" si="52"/>
        <v>89.030947291312671</v>
      </c>
      <c r="G219" s="28">
        <v>216</v>
      </c>
      <c r="H219" s="24">
        <f t="shared" ca="1" si="53"/>
        <v>1184.72533</v>
      </c>
      <c r="I219" s="25">
        <f t="shared" ca="1" si="54"/>
        <v>104.59187178000001</v>
      </c>
      <c r="J219" s="155"/>
      <c r="K219" s="155"/>
      <c r="L219" s="129">
        <f t="shared" si="67"/>
        <v>0</v>
      </c>
      <c r="AR219">
        <f t="shared" ca="1" si="55"/>
        <v>316.945066</v>
      </c>
      <c r="AS219">
        <f t="shared" ca="1" si="56"/>
        <v>316.945066</v>
      </c>
      <c r="AT219" cm="1">
        <f t="array" aca="1" ref="AT219" ca="1">_xlfn.LET(_xlpm.rozsah, $J$3:$J$10001,_xlpm.podminka, (_xlpm.rozsah&gt;H219)*(ISNUMBER(_xlpm.rozsah)),_xlpm.indexy, IF(_xlpm.podminka, ROW(_xlpm.rozsah)-MIN(ROW(_xlpm.rozsah))+1),_xlpm.prvni, MIN(_xlpm.indexy),_xlpm.finalni, IF(_xlpm.prvni=1, 2, _xlpm.prvni),INDEX(_xlpm.rozsah, _xlpm.finalni))</f>
        <v>1200</v>
      </c>
      <c r="AU219" cm="1">
        <f t="array" aca="1" ref="AU219" ca="1">INDEX($J$3:$J$10001,MATCH(AT219,$J$3:$J$10004,0)-1)</f>
        <v>1100</v>
      </c>
      <c r="AV219">
        <f t="shared" ca="1" si="57"/>
        <v>320</v>
      </c>
      <c r="AW219">
        <f t="shared" ca="1" si="58"/>
        <v>300</v>
      </c>
      <c r="AX219">
        <f t="shared" ca="1" si="59"/>
        <v>20</v>
      </c>
      <c r="AY219">
        <f t="shared" ca="1" si="60"/>
        <v>303.054934</v>
      </c>
      <c r="AZ219">
        <f t="shared" ca="1" si="61"/>
        <v>269.79074936761418</v>
      </c>
      <c r="BA219">
        <f t="shared" ca="1" si="62"/>
        <v>269.79074936761418</v>
      </c>
      <c r="BB219" cm="1">
        <f t="array" aca="1" ref="BB219" ca="1">_xlfn.LET(_xlpm.rozsah, $J$3:$J$10001,_xlpm.podminka, (_xlpm.rozsah&gt;E219)*(ISNUMBER(_xlpm.rozsah)),_xlpm.indexy, IF(_xlpm.podminka, ROW(_xlpm.rozsah)-MIN(ROW(_xlpm.rozsah))+1),_xlpm.prvni, MIN(_xlpm.indexy),_xlpm.finalni, IF(_xlpm.prvni=1, 2, _xlpm.prvni),INDEX(_xlpm.rozsah, _xlpm.finalni))</f>
        <v>1000</v>
      </c>
      <c r="BC219" cm="1">
        <f t="array" aca="1" ref="BC219" ca="1">INDEX($J$3:$J$10001,MATCH(BB219,$J$3:$J$10004,0)-1)</f>
        <v>0</v>
      </c>
      <c r="BD219">
        <f t="shared" ca="1" si="63"/>
        <v>290</v>
      </c>
      <c r="BE219">
        <f t="shared" ca="1" si="64"/>
        <v>0</v>
      </c>
      <c r="BF219">
        <f t="shared" ca="1" si="65"/>
        <v>290</v>
      </c>
      <c r="BG219">
        <f t="shared" ca="1" si="66"/>
        <v>20.209250632385793</v>
      </c>
    </row>
    <row r="220" spans="1:59" x14ac:dyDescent="0.25">
      <c r="A220" s="64">
        <v>217</v>
      </c>
      <c r="B220" s="64">
        <v>20</v>
      </c>
      <c r="C220" s="64">
        <v>25</v>
      </c>
      <c r="D220" s="18">
        <v>217</v>
      </c>
      <c r="E220" s="21">
        <f t="shared" ca="1" si="51"/>
        <v>1007.0839051384562</v>
      </c>
      <c r="F220" s="22">
        <f t="shared" ca="1" si="52"/>
        <v>72.677097628461411</v>
      </c>
      <c r="G220" s="23">
        <v>217</v>
      </c>
      <c r="H220" s="24">
        <f t="shared" ca="1" si="53"/>
        <v>1246.30044</v>
      </c>
      <c r="I220" s="25">
        <f t="shared" ca="1" si="54"/>
        <v>83.472532999999999</v>
      </c>
      <c r="J220" s="155"/>
      <c r="K220" s="155"/>
      <c r="L220" s="129">
        <f t="shared" si="67"/>
        <v>0</v>
      </c>
      <c r="AR220">
        <f t="shared" ca="1" si="55"/>
        <v>333.89013199999999</v>
      </c>
      <c r="AS220">
        <f t="shared" ca="1" si="56"/>
        <v>333.89013199999999</v>
      </c>
      <c r="AT220" cm="1">
        <f t="array" aca="1" ref="AT220" ca="1">_xlfn.LET(_xlpm.rozsah, $J$3:$J$10001,_xlpm.podminka, (_xlpm.rozsah&gt;H220)*(ISNUMBER(_xlpm.rozsah)),_xlpm.indexy, IF(_xlpm.podminka, ROW(_xlpm.rozsah)-MIN(ROW(_xlpm.rozsah))+1),_xlpm.prvni, MIN(_xlpm.indexy),_xlpm.finalni, IF(_xlpm.prvni=1, 2, _xlpm.prvni),INDEX(_xlpm.rozsah, _xlpm.finalni))</f>
        <v>1300</v>
      </c>
      <c r="AU220" cm="1">
        <f t="array" aca="1" ref="AU220" ca="1">INDEX($J$3:$J$10001,MATCH(AT220,$J$3:$J$10004,0)-1)</f>
        <v>1200</v>
      </c>
      <c r="AV220">
        <f t="shared" ca="1" si="57"/>
        <v>350</v>
      </c>
      <c r="AW220">
        <f t="shared" ca="1" si="58"/>
        <v>320</v>
      </c>
      <c r="AX220">
        <f t="shared" ca="1" si="59"/>
        <v>30</v>
      </c>
      <c r="AY220">
        <f t="shared" ca="1" si="60"/>
        <v>336.10986800000001</v>
      </c>
      <c r="AZ220">
        <f t="shared" ca="1" si="61"/>
        <v>290.70839051384564</v>
      </c>
      <c r="BA220">
        <f t="shared" ca="1" si="62"/>
        <v>290.70839051384564</v>
      </c>
      <c r="BB220" cm="1">
        <f t="array" aca="1" ref="BB220" ca="1">_xlfn.LET(_xlpm.rozsah, $J$3:$J$10001,_xlpm.podminka, (_xlpm.rozsah&gt;E220)*(ISNUMBER(_xlpm.rozsah)),_xlpm.indexy, IF(_xlpm.podminka, ROW(_xlpm.rozsah)-MIN(ROW(_xlpm.rozsah))+1),_xlpm.prvni, MIN(_xlpm.indexy),_xlpm.finalni, IF(_xlpm.prvni=1, 2, _xlpm.prvni),INDEX(_xlpm.rozsah, _xlpm.finalni))</f>
        <v>1100</v>
      </c>
      <c r="BC220" cm="1">
        <f t="array" aca="1" ref="BC220" ca="1">INDEX($J$3:$J$10001,MATCH(BB220,$J$3:$J$10004,0)-1)</f>
        <v>1000</v>
      </c>
      <c r="BD220">
        <f t="shared" ca="1" si="63"/>
        <v>300</v>
      </c>
      <c r="BE220">
        <f t="shared" ca="1" si="64"/>
        <v>290</v>
      </c>
      <c r="BF220">
        <f t="shared" ca="1" si="65"/>
        <v>10</v>
      </c>
      <c r="BG220">
        <f t="shared" ca="1" si="66"/>
        <v>299.29160948615436</v>
      </c>
    </row>
    <row r="221" spans="1:59" x14ac:dyDescent="0.25">
      <c r="A221" s="64">
        <v>218</v>
      </c>
      <c r="B221" s="64">
        <v>25</v>
      </c>
      <c r="C221" s="64">
        <v>17</v>
      </c>
      <c r="D221" s="18">
        <v>218</v>
      </c>
      <c r="E221" s="21">
        <f t="shared" ca="1" si="51"/>
        <v>1083.8548814230703</v>
      </c>
      <c r="F221" s="22">
        <f t="shared" ca="1" si="52"/>
        <v>50.725532984192199</v>
      </c>
      <c r="G221" s="28">
        <v>218</v>
      </c>
      <c r="H221" s="24">
        <f t="shared" ca="1" si="53"/>
        <v>1307.87555</v>
      </c>
      <c r="I221" s="25">
        <f t="shared" ca="1" si="54"/>
        <v>59.633884349999995</v>
      </c>
      <c r="J221" s="155"/>
      <c r="K221" s="155"/>
      <c r="L221" s="129">
        <f t="shared" si="67"/>
        <v>0</v>
      </c>
      <c r="AR221">
        <f t="shared" ca="1" si="55"/>
        <v>350.787555</v>
      </c>
      <c r="AS221">
        <f t="shared" ca="1" si="56"/>
        <v>350.787555</v>
      </c>
      <c r="AT221" cm="1">
        <f t="array" aca="1" ref="AT221" ca="1">_xlfn.LET(_xlpm.rozsah, $J$3:$J$10001,_xlpm.podminka, (_xlpm.rozsah&gt;H221)*(ISNUMBER(_xlpm.rozsah)),_xlpm.indexy, IF(_xlpm.podminka, ROW(_xlpm.rozsah)-MIN(ROW(_xlpm.rozsah))+1),_xlpm.prvni, MIN(_xlpm.indexy),_xlpm.finalni, IF(_xlpm.prvni=1, 2, _xlpm.prvni),INDEX(_xlpm.rozsah, _xlpm.finalni))</f>
        <v>1400</v>
      </c>
      <c r="AU221" cm="1">
        <f t="array" aca="1" ref="AU221" ca="1">INDEX($J$3:$J$10001,MATCH(AT221,$J$3:$J$10004,0)-1)</f>
        <v>1300</v>
      </c>
      <c r="AV221">
        <f t="shared" ca="1" si="57"/>
        <v>360</v>
      </c>
      <c r="AW221">
        <f t="shared" ca="1" si="58"/>
        <v>350</v>
      </c>
      <c r="AX221">
        <f t="shared" ca="1" si="59"/>
        <v>10</v>
      </c>
      <c r="AY221">
        <f t="shared" ca="1" si="60"/>
        <v>359.212445</v>
      </c>
      <c r="AZ221">
        <f t="shared" ca="1" si="61"/>
        <v>298.38548814230705</v>
      </c>
      <c r="BA221">
        <f t="shared" ca="1" si="62"/>
        <v>298.38548814230705</v>
      </c>
      <c r="BB221" cm="1">
        <f t="array" aca="1" ref="BB221" ca="1">_xlfn.LET(_xlpm.rozsah, $J$3:$J$10001,_xlpm.podminka, (_xlpm.rozsah&gt;E221)*(ISNUMBER(_xlpm.rozsah)),_xlpm.indexy, IF(_xlpm.podminka, ROW(_xlpm.rozsah)-MIN(ROW(_xlpm.rozsah))+1),_xlpm.prvni, MIN(_xlpm.indexy),_xlpm.finalni, IF(_xlpm.prvni=1, 2, _xlpm.prvni),INDEX(_xlpm.rozsah, _xlpm.finalni))</f>
        <v>1100</v>
      </c>
      <c r="BC221" cm="1">
        <f t="array" aca="1" ref="BC221" ca="1">INDEX($J$3:$J$10001,MATCH(BB221,$J$3:$J$10004,0)-1)</f>
        <v>1000</v>
      </c>
      <c r="BD221">
        <f t="shared" ca="1" si="63"/>
        <v>300</v>
      </c>
      <c r="BE221">
        <f t="shared" ca="1" si="64"/>
        <v>290</v>
      </c>
      <c r="BF221">
        <f t="shared" ca="1" si="65"/>
        <v>10</v>
      </c>
      <c r="BG221">
        <f t="shared" ca="1" si="66"/>
        <v>291.61451185769295</v>
      </c>
    </row>
    <row r="222" spans="1:59" x14ac:dyDescent="0.25">
      <c r="A222" s="64">
        <v>219</v>
      </c>
      <c r="B222" s="64">
        <v>31</v>
      </c>
      <c r="C222" s="64">
        <v>29</v>
      </c>
      <c r="D222" s="18">
        <v>219</v>
      </c>
      <c r="E222" s="21">
        <f t="shared" ca="1" si="51"/>
        <v>1175.980052964607</v>
      </c>
      <c r="F222" s="22">
        <f t="shared" ca="1" si="52"/>
        <v>91.406843071947208</v>
      </c>
      <c r="G222" s="23">
        <v>219</v>
      </c>
      <c r="H222" s="24">
        <f t="shared" ca="1" si="53"/>
        <v>1381.765682</v>
      </c>
      <c r="I222" s="25">
        <f t="shared" ca="1" si="54"/>
        <v>103.87120477800001</v>
      </c>
      <c r="J222" s="155"/>
      <c r="K222" s="155"/>
      <c r="L222" s="129">
        <f t="shared" si="67"/>
        <v>0</v>
      </c>
      <c r="AR222">
        <f t="shared" ca="1" si="55"/>
        <v>358.17656820000002</v>
      </c>
      <c r="AS222">
        <f t="shared" ca="1" si="56"/>
        <v>358.17656820000002</v>
      </c>
      <c r="AT222" cm="1">
        <f t="array" aca="1" ref="AT222" ca="1">_xlfn.LET(_xlpm.rozsah, $J$3:$J$10001,_xlpm.podminka, (_xlpm.rozsah&gt;H222)*(ISNUMBER(_xlpm.rozsah)),_xlpm.indexy, IF(_xlpm.podminka, ROW(_xlpm.rozsah)-MIN(ROW(_xlpm.rozsah))+1),_xlpm.prvni, MIN(_xlpm.indexy),_xlpm.finalni, IF(_xlpm.prvni=1, 2, _xlpm.prvni),INDEX(_xlpm.rozsah, _xlpm.finalni))</f>
        <v>1400</v>
      </c>
      <c r="AU222" cm="1">
        <f t="array" aca="1" ref="AU222" ca="1">INDEX($J$3:$J$10001,MATCH(AT222,$J$3:$J$10004,0)-1)</f>
        <v>1300</v>
      </c>
      <c r="AV222">
        <f t="shared" ca="1" si="57"/>
        <v>360</v>
      </c>
      <c r="AW222">
        <f t="shared" ca="1" si="58"/>
        <v>350</v>
      </c>
      <c r="AX222">
        <f t="shared" ca="1" si="59"/>
        <v>10</v>
      </c>
      <c r="AY222">
        <f t="shared" ca="1" si="60"/>
        <v>351.82343179999998</v>
      </c>
      <c r="AZ222">
        <f t="shared" ca="1" si="61"/>
        <v>315.19601059292143</v>
      </c>
      <c r="BA222">
        <f t="shared" ca="1" si="62"/>
        <v>315.19601059292143</v>
      </c>
      <c r="BB222" cm="1">
        <f t="array" aca="1" ref="BB222" ca="1">_xlfn.LET(_xlpm.rozsah, $J$3:$J$10001,_xlpm.podminka, (_xlpm.rozsah&gt;E222)*(ISNUMBER(_xlpm.rozsah)),_xlpm.indexy, IF(_xlpm.podminka, ROW(_xlpm.rozsah)-MIN(ROW(_xlpm.rozsah))+1),_xlpm.prvni, MIN(_xlpm.indexy),_xlpm.finalni, IF(_xlpm.prvni=1, 2, _xlpm.prvni),INDEX(_xlpm.rozsah, _xlpm.finalni))</f>
        <v>1200</v>
      </c>
      <c r="BC222" cm="1">
        <f t="array" aca="1" ref="BC222" ca="1">INDEX($J$3:$J$10001,MATCH(BB222,$J$3:$J$10004,0)-1)</f>
        <v>1100</v>
      </c>
      <c r="BD222">
        <f t="shared" ca="1" si="63"/>
        <v>320</v>
      </c>
      <c r="BE222">
        <f t="shared" ca="1" si="64"/>
        <v>300</v>
      </c>
      <c r="BF222">
        <f t="shared" ca="1" si="65"/>
        <v>20</v>
      </c>
      <c r="BG222">
        <f t="shared" ca="1" si="66"/>
        <v>304.80398940707857</v>
      </c>
    </row>
    <row r="223" spans="1:59" x14ac:dyDescent="0.25">
      <c r="A223" s="64">
        <v>220</v>
      </c>
      <c r="B223" s="64">
        <v>36</v>
      </c>
      <c r="C223" s="64">
        <v>66</v>
      </c>
      <c r="D223" s="18">
        <v>220</v>
      </c>
      <c r="E223" s="21">
        <f t="shared" ca="1" si="51"/>
        <v>1252.7510292492211</v>
      </c>
      <c r="F223" s="22">
        <f t="shared" ca="1" si="52"/>
        <v>221.64470379134579</v>
      </c>
      <c r="G223" s="28">
        <v>220</v>
      </c>
      <c r="H223" s="24">
        <f t="shared" ca="1" si="53"/>
        <v>1443.340792</v>
      </c>
      <c r="I223" s="25">
        <f t="shared" ca="1" si="54"/>
        <v>237.6</v>
      </c>
      <c r="J223" s="155"/>
      <c r="K223" s="155"/>
      <c r="L223" s="129">
        <f t="shared" si="67"/>
        <v>0</v>
      </c>
      <c r="AR223">
        <f t="shared" ca="1" si="55"/>
        <v>360</v>
      </c>
      <c r="AS223">
        <f t="shared" ca="1" si="56"/>
        <v>360</v>
      </c>
      <c r="AT223" cm="1">
        <f t="array" aca="1" ref="AT223" ca="1">_xlfn.LET(_xlpm.rozsah, $J$3:$J$10001,_xlpm.podminka, (_xlpm.rozsah&gt;H223)*(ISNUMBER(_xlpm.rozsah)),_xlpm.indexy, IF(_xlpm.podminka, ROW(_xlpm.rozsah)-MIN(ROW(_xlpm.rozsah))+1),_xlpm.prvni, MIN(_xlpm.indexy),_xlpm.finalni, IF(_xlpm.prvni=1, 2, _xlpm.prvni),INDEX(_xlpm.rozsah, _xlpm.finalni))</f>
        <v>1500</v>
      </c>
      <c r="AU223" cm="1">
        <f t="array" aca="1" ref="AU223" ca="1">INDEX($J$3:$J$10001,MATCH(AT223,$J$3:$J$10004,0)-1)</f>
        <v>1400</v>
      </c>
      <c r="AV223">
        <f t="shared" ca="1" si="57"/>
        <v>360</v>
      </c>
      <c r="AW223">
        <f t="shared" ca="1" si="58"/>
        <v>360</v>
      </c>
      <c r="AX223">
        <f t="shared" ca="1" si="59"/>
        <v>0</v>
      </c>
      <c r="AY223">
        <f t="shared" ca="1" si="60"/>
        <v>360</v>
      </c>
      <c r="AZ223">
        <f t="shared" ca="1" si="61"/>
        <v>335.82530877476631</v>
      </c>
      <c r="BA223">
        <f t="shared" ca="1" si="62"/>
        <v>335.82530877476631</v>
      </c>
      <c r="BB223" cm="1">
        <f t="array" aca="1" ref="BB223" ca="1">_xlfn.LET(_xlpm.rozsah, $J$3:$J$10001,_xlpm.podminka, (_xlpm.rozsah&gt;E223)*(ISNUMBER(_xlpm.rozsah)),_xlpm.indexy, IF(_xlpm.podminka, ROW(_xlpm.rozsah)-MIN(ROW(_xlpm.rozsah))+1),_xlpm.prvni, MIN(_xlpm.indexy),_xlpm.finalni, IF(_xlpm.prvni=1, 2, _xlpm.prvni),INDEX(_xlpm.rozsah, _xlpm.finalni))</f>
        <v>1300</v>
      </c>
      <c r="BC223" cm="1">
        <f t="array" aca="1" ref="BC223" ca="1">INDEX($J$3:$J$10001,MATCH(BB223,$J$3:$J$10004,0)-1)</f>
        <v>1200</v>
      </c>
      <c r="BD223">
        <f t="shared" ca="1" si="63"/>
        <v>350</v>
      </c>
      <c r="BE223">
        <f t="shared" ca="1" si="64"/>
        <v>320</v>
      </c>
      <c r="BF223">
        <f t="shared" ca="1" si="65"/>
        <v>30</v>
      </c>
      <c r="BG223">
        <f t="shared" ca="1" si="66"/>
        <v>334.17469122523369</v>
      </c>
    </row>
    <row r="224" spans="1:59" x14ac:dyDescent="0.25">
      <c r="A224" s="64">
        <v>221</v>
      </c>
      <c r="B224" s="64">
        <v>66</v>
      </c>
      <c r="C224" s="64">
        <v>40</v>
      </c>
      <c r="D224" s="18">
        <v>221</v>
      </c>
      <c r="E224" s="21">
        <f t="shared" ca="1" si="51"/>
        <v>1713.3768869569053</v>
      </c>
      <c r="F224" s="22">
        <f t="shared" ca="1" si="52"/>
        <v>139.09037168693044</v>
      </c>
      <c r="G224" s="23">
        <v>221</v>
      </c>
      <c r="H224" s="24">
        <f t="shared" ca="1" si="53"/>
        <v>1812.7914519999999</v>
      </c>
      <c r="I224" s="25">
        <f t="shared" ca="1" si="54"/>
        <v>132.330181264</v>
      </c>
      <c r="J224" s="155"/>
      <c r="K224" s="155"/>
      <c r="L224" s="129">
        <f t="shared" si="67"/>
        <v>0</v>
      </c>
      <c r="AR224">
        <f t="shared" ca="1" si="55"/>
        <v>330.82545316</v>
      </c>
      <c r="AS224">
        <f t="shared" ca="1" si="56"/>
        <v>318.17454684</v>
      </c>
      <c r="AT224" cm="1">
        <f t="array" aca="1" ref="AT224" ca="1">_xlfn.LET(_xlpm.rozsah, $J$3:$J$10001,_xlpm.podminka, (_xlpm.rozsah&gt;H224)*(ISNUMBER(_xlpm.rozsah)),_xlpm.indexy, IF(_xlpm.podminka, ROW(_xlpm.rozsah)-MIN(ROW(_xlpm.rozsah))+1),_xlpm.prvni, MIN(_xlpm.indexy),_xlpm.finalni, IF(_xlpm.prvni=1, 2, _xlpm.prvni),INDEX(_xlpm.rozsah, _xlpm.finalni))</f>
        <v>1900</v>
      </c>
      <c r="AU224" cm="1">
        <f t="array" aca="1" ref="AU224" ca="1">INDEX($J$3:$J$10001,MATCH(AT224,$J$3:$J$10004,0)-1)</f>
        <v>1800</v>
      </c>
      <c r="AV224">
        <f t="shared" ca="1" si="57"/>
        <v>316</v>
      </c>
      <c r="AW224">
        <f t="shared" ca="1" si="58"/>
        <v>333</v>
      </c>
      <c r="AX224">
        <f t="shared" ca="1" si="59"/>
        <v>-17</v>
      </c>
      <c r="AY224">
        <f t="shared" ca="1" si="60"/>
        <v>330.82545316</v>
      </c>
      <c r="AZ224">
        <f t="shared" ca="1" si="61"/>
        <v>347.7259292173261</v>
      </c>
      <c r="BA224">
        <f t="shared" ca="1" si="62"/>
        <v>335.2740707826739</v>
      </c>
      <c r="BB224" cm="1">
        <f t="array" aca="1" ref="BB224" ca="1">_xlfn.LET(_xlpm.rozsah, $J$3:$J$10001,_xlpm.podminka, (_xlpm.rozsah&gt;E224)*(ISNUMBER(_xlpm.rozsah)),_xlpm.indexy, IF(_xlpm.podminka, ROW(_xlpm.rozsah)-MIN(ROW(_xlpm.rozsah))+1),_xlpm.prvni, MIN(_xlpm.indexy),_xlpm.finalni, IF(_xlpm.prvni=1, 2, _xlpm.prvni),INDEX(_xlpm.rozsah, _xlpm.finalni))</f>
        <v>1800</v>
      </c>
      <c r="BC224" cm="1">
        <f t="array" aca="1" ref="BC224" ca="1">INDEX($J$3:$J$10001,MATCH(BB224,$J$3:$J$10004,0)-1)</f>
        <v>1700</v>
      </c>
      <c r="BD224">
        <f t="shared" ca="1" si="63"/>
        <v>333</v>
      </c>
      <c r="BE224">
        <f t="shared" ca="1" si="64"/>
        <v>350</v>
      </c>
      <c r="BF224">
        <f t="shared" ca="1" si="65"/>
        <v>-17</v>
      </c>
      <c r="BG224">
        <f t="shared" ca="1" si="66"/>
        <v>347.7259292173261</v>
      </c>
    </row>
    <row r="225" spans="1:59" x14ac:dyDescent="0.25">
      <c r="A225" s="64">
        <v>222</v>
      </c>
      <c r="B225" s="64">
        <v>50</v>
      </c>
      <c r="C225" s="64">
        <v>13</v>
      </c>
      <c r="D225" s="18">
        <v>222</v>
      </c>
      <c r="E225" s="21">
        <f t="shared" ca="1" si="51"/>
        <v>1467.7097628461404</v>
      </c>
      <c r="F225" s="22">
        <f t="shared" ca="1" si="52"/>
        <v>46.8</v>
      </c>
      <c r="G225" s="28">
        <v>222</v>
      </c>
      <c r="H225" s="24">
        <f t="shared" ca="1" si="53"/>
        <v>1615.7511</v>
      </c>
      <c r="I225" s="25">
        <f t="shared" ca="1" si="54"/>
        <v>46.376188560000003</v>
      </c>
      <c r="J225" s="155"/>
      <c r="K225" s="155"/>
      <c r="L225" s="129">
        <f t="shared" si="67"/>
        <v>0</v>
      </c>
      <c r="AR225">
        <f t="shared" ca="1" si="55"/>
        <v>356.739912</v>
      </c>
      <c r="AS225">
        <f t="shared" ca="1" si="56"/>
        <v>351.260088</v>
      </c>
      <c r="AT225" cm="1">
        <f t="array" aca="1" ref="AT225" ca="1">_xlfn.LET(_xlpm.rozsah, $J$3:$J$10001,_xlpm.podminka, (_xlpm.rozsah&gt;H225)*(ISNUMBER(_xlpm.rozsah)),_xlpm.indexy, IF(_xlpm.podminka, ROW(_xlpm.rozsah)-MIN(ROW(_xlpm.rozsah))+1),_xlpm.prvni, MIN(_xlpm.indexy),_xlpm.finalni, IF(_xlpm.prvni=1, 2, _xlpm.prvni),INDEX(_xlpm.rozsah, _xlpm.finalni))</f>
        <v>1700</v>
      </c>
      <c r="AU225" cm="1">
        <f t="array" aca="1" ref="AU225" ca="1">INDEX($J$3:$J$10001,MATCH(AT225,$J$3:$J$10004,0)-1)</f>
        <v>1600</v>
      </c>
      <c r="AV225">
        <f t="shared" ca="1" si="57"/>
        <v>350</v>
      </c>
      <c r="AW225">
        <f t="shared" ca="1" si="58"/>
        <v>358</v>
      </c>
      <c r="AX225">
        <f t="shared" ca="1" si="59"/>
        <v>-8</v>
      </c>
      <c r="AY225">
        <f t="shared" ca="1" si="60"/>
        <v>356.739912</v>
      </c>
      <c r="AZ225">
        <f t="shared" ca="1" si="61"/>
        <v>360</v>
      </c>
      <c r="BA225">
        <f t="shared" ca="1" si="62"/>
        <v>360</v>
      </c>
      <c r="BB225" cm="1">
        <f t="array" aca="1" ref="BB225" ca="1">_xlfn.LET(_xlpm.rozsah, $J$3:$J$10001,_xlpm.podminka, (_xlpm.rozsah&gt;E225)*(ISNUMBER(_xlpm.rozsah)),_xlpm.indexy, IF(_xlpm.podminka, ROW(_xlpm.rozsah)-MIN(ROW(_xlpm.rozsah))+1),_xlpm.prvni, MIN(_xlpm.indexy),_xlpm.finalni, IF(_xlpm.prvni=1, 2, _xlpm.prvni),INDEX(_xlpm.rozsah, _xlpm.finalni))</f>
        <v>1500</v>
      </c>
      <c r="BC225" cm="1">
        <f t="array" aca="1" ref="BC225" ca="1">INDEX($J$3:$J$10001,MATCH(BB225,$J$3:$J$10004,0)-1)</f>
        <v>1400</v>
      </c>
      <c r="BD225">
        <f t="shared" ca="1" si="63"/>
        <v>360</v>
      </c>
      <c r="BE225">
        <f t="shared" ca="1" si="64"/>
        <v>360</v>
      </c>
      <c r="BF225">
        <f t="shared" ca="1" si="65"/>
        <v>0</v>
      </c>
      <c r="BG225">
        <f t="shared" ca="1" si="66"/>
        <v>360</v>
      </c>
    </row>
    <row r="226" spans="1:59" x14ac:dyDescent="0.25">
      <c r="A226" s="64">
        <v>223</v>
      </c>
      <c r="B226" s="64">
        <v>16</v>
      </c>
      <c r="C226" s="64">
        <v>24</v>
      </c>
      <c r="D226" s="18">
        <v>223</v>
      </c>
      <c r="E226" s="21">
        <f t="shared" ca="1" si="51"/>
        <v>945.66712411076492</v>
      </c>
      <c r="F226" s="22">
        <f t="shared" ca="1" si="52"/>
        <v>65.818431838109248</v>
      </c>
      <c r="G226" s="23">
        <v>223</v>
      </c>
      <c r="H226" s="24">
        <f t="shared" ca="1" si="53"/>
        <v>1197.040352</v>
      </c>
      <c r="I226" s="25">
        <f t="shared" ca="1" si="54"/>
        <v>76.657936895999995</v>
      </c>
      <c r="J226" s="155"/>
      <c r="K226" s="155"/>
      <c r="L226" s="129">
        <f t="shared" si="67"/>
        <v>0</v>
      </c>
      <c r="AR226">
        <f t="shared" ca="1" si="55"/>
        <v>319.40807039999999</v>
      </c>
      <c r="AS226">
        <f t="shared" ca="1" si="56"/>
        <v>319.40807039999999</v>
      </c>
      <c r="AT226" cm="1">
        <f t="array" aca="1" ref="AT226" ca="1">_xlfn.LET(_xlpm.rozsah, $J$3:$J$10001,_xlpm.podminka, (_xlpm.rozsah&gt;H226)*(ISNUMBER(_xlpm.rozsah)),_xlpm.indexy, IF(_xlpm.podminka, ROW(_xlpm.rozsah)-MIN(ROW(_xlpm.rozsah))+1),_xlpm.prvni, MIN(_xlpm.indexy),_xlpm.finalni, IF(_xlpm.prvni=1, 2, _xlpm.prvni),INDEX(_xlpm.rozsah, _xlpm.finalni))</f>
        <v>1200</v>
      </c>
      <c r="AU226" cm="1">
        <f t="array" aca="1" ref="AU226" ca="1">INDEX($J$3:$J$10001,MATCH(AT226,$J$3:$J$10004,0)-1)</f>
        <v>1100</v>
      </c>
      <c r="AV226">
        <f t="shared" ca="1" si="57"/>
        <v>320</v>
      </c>
      <c r="AW226">
        <f t="shared" ca="1" si="58"/>
        <v>300</v>
      </c>
      <c r="AX226">
        <f t="shared" ca="1" si="59"/>
        <v>20</v>
      </c>
      <c r="AY226">
        <f t="shared" ca="1" si="60"/>
        <v>300.59192960000001</v>
      </c>
      <c r="AZ226">
        <f t="shared" ca="1" si="61"/>
        <v>274.24346599212186</v>
      </c>
      <c r="BA226">
        <f t="shared" ca="1" si="62"/>
        <v>274.24346599212186</v>
      </c>
      <c r="BB226" cm="1">
        <f t="array" aca="1" ref="BB226" ca="1">_xlfn.LET(_xlpm.rozsah, $J$3:$J$10001,_xlpm.podminka, (_xlpm.rozsah&gt;E226)*(ISNUMBER(_xlpm.rozsah)),_xlpm.indexy, IF(_xlpm.podminka, ROW(_xlpm.rozsah)-MIN(ROW(_xlpm.rozsah))+1),_xlpm.prvni, MIN(_xlpm.indexy),_xlpm.finalni, IF(_xlpm.prvni=1, 2, _xlpm.prvni),INDEX(_xlpm.rozsah, _xlpm.finalni))</f>
        <v>1000</v>
      </c>
      <c r="BC226" cm="1">
        <f t="array" aca="1" ref="BC226" ca="1">INDEX($J$3:$J$10001,MATCH(BB226,$J$3:$J$10004,0)-1)</f>
        <v>0</v>
      </c>
      <c r="BD226">
        <f t="shared" ca="1" si="63"/>
        <v>290</v>
      </c>
      <c r="BE226">
        <f t="shared" ca="1" si="64"/>
        <v>0</v>
      </c>
      <c r="BF226">
        <f t="shared" ca="1" si="65"/>
        <v>290</v>
      </c>
      <c r="BG226">
        <f t="shared" ca="1" si="66"/>
        <v>15.756534007878175</v>
      </c>
    </row>
    <row r="227" spans="1:59" x14ac:dyDescent="0.25">
      <c r="A227" s="64">
        <v>224</v>
      </c>
      <c r="B227" s="64">
        <v>26</v>
      </c>
      <c r="C227" s="64">
        <v>50</v>
      </c>
      <c r="D227" s="18">
        <v>224</v>
      </c>
      <c r="E227" s="21">
        <f t="shared" ca="1" si="51"/>
        <v>1099.2090766799929</v>
      </c>
      <c r="F227" s="22">
        <f t="shared" ca="1" si="52"/>
        <v>149.96045383399965</v>
      </c>
      <c r="G227" s="28">
        <v>224</v>
      </c>
      <c r="H227" s="24">
        <f t="shared" ca="1" si="53"/>
        <v>1320.190572</v>
      </c>
      <c r="I227" s="25">
        <f t="shared" ca="1" si="54"/>
        <v>176.00952860000001</v>
      </c>
      <c r="J227" s="155"/>
      <c r="K227" s="155"/>
      <c r="L227" s="129">
        <f t="shared" si="67"/>
        <v>0</v>
      </c>
      <c r="AR227">
        <f t="shared" ca="1" si="55"/>
        <v>352.01905720000002</v>
      </c>
      <c r="AS227">
        <f t="shared" ca="1" si="56"/>
        <v>352.01905720000002</v>
      </c>
      <c r="AT227" cm="1">
        <f t="array" aca="1" ref="AT227" ca="1">_xlfn.LET(_xlpm.rozsah, $J$3:$J$10001,_xlpm.podminka, (_xlpm.rozsah&gt;H227)*(ISNUMBER(_xlpm.rozsah)),_xlpm.indexy, IF(_xlpm.podminka, ROW(_xlpm.rozsah)-MIN(ROW(_xlpm.rozsah))+1),_xlpm.prvni, MIN(_xlpm.indexy),_xlpm.finalni, IF(_xlpm.prvni=1, 2, _xlpm.prvni),INDEX(_xlpm.rozsah, _xlpm.finalni))</f>
        <v>1400</v>
      </c>
      <c r="AU227" cm="1">
        <f t="array" aca="1" ref="AU227" ca="1">INDEX($J$3:$J$10001,MATCH(AT227,$J$3:$J$10004,0)-1)</f>
        <v>1300</v>
      </c>
      <c r="AV227">
        <f t="shared" ca="1" si="57"/>
        <v>360</v>
      </c>
      <c r="AW227">
        <f t="shared" ca="1" si="58"/>
        <v>350</v>
      </c>
      <c r="AX227">
        <f t="shared" ca="1" si="59"/>
        <v>10</v>
      </c>
      <c r="AY227">
        <f t="shared" ca="1" si="60"/>
        <v>357.98094279999998</v>
      </c>
      <c r="AZ227">
        <f t="shared" ca="1" si="61"/>
        <v>299.9209076679993</v>
      </c>
      <c r="BA227">
        <f t="shared" ca="1" si="62"/>
        <v>299.9209076679993</v>
      </c>
      <c r="BB227" cm="1">
        <f t="array" aca="1" ref="BB227" ca="1">_xlfn.LET(_xlpm.rozsah, $J$3:$J$10001,_xlpm.podminka, (_xlpm.rozsah&gt;E227)*(ISNUMBER(_xlpm.rozsah)),_xlpm.indexy, IF(_xlpm.podminka, ROW(_xlpm.rozsah)-MIN(ROW(_xlpm.rozsah))+1),_xlpm.prvni, MIN(_xlpm.indexy),_xlpm.finalni, IF(_xlpm.prvni=1, 2, _xlpm.prvni),INDEX(_xlpm.rozsah, _xlpm.finalni))</f>
        <v>1100</v>
      </c>
      <c r="BC227" cm="1">
        <f t="array" aca="1" ref="BC227" ca="1">INDEX($J$3:$J$10001,MATCH(BB227,$J$3:$J$10004,0)-1)</f>
        <v>1000</v>
      </c>
      <c r="BD227">
        <f t="shared" ca="1" si="63"/>
        <v>300</v>
      </c>
      <c r="BE227">
        <f t="shared" ca="1" si="64"/>
        <v>290</v>
      </c>
      <c r="BF227">
        <f t="shared" ca="1" si="65"/>
        <v>10</v>
      </c>
      <c r="BG227">
        <f t="shared" ca="1" si="66"/>
        <v>290.0790923320007</v>
      </c>
    </row>
    <row r="228" spans="1:59" x14ac:dyDescent="0.25">
      <c r="A228" s="64">
        <v>225</v>
      </c>
      <c r="B228" s="64">
        <v>64</v>
      </c>
      <c r="C228" s="64">
        <v>23</v>
      </c>
      <c r="D228" s="18">
        <v>225</v>
      </c>
      <c r="E228" s="21">
        <f t="shared" ca="1" si="51"/>
        <v>1682.6684964430597</v>
      </c>
      <c r="F228" s="22">
        <f t="shared" ca="1" si="52"/>
        <v>80.818899665447702</v>
      </c>
      <c r="G228" s="23">
        <v>225</v>
      </c>
      <c r="H228" s="24">
        <f t="shared" ca="1" si="53"/>
        <v>1788.1614079999999</v>
      </c>
      <c r="I228" s="25">
        <f t="shared" ca="1" si="54"/>
        <v>77.052888947200003</v>
      </c>
      <c r="J228" s="155"/>
      <c r="K228" s="155"/>
      <c r="L228" s="129">
        <f t="shared" si="67"/>
        <v>0</v>
      </c>
      <c r="AR228">
        <f t="shared" ca="1" si="55"/>
        <v>335.01256064</v>
      </c>
      <c r="AS228">
        <f t="shared" ca="1" si="56"/>
        <v>347.98743936</v>
      </c>
      <c r="AT228" cm="1">
        <f t="array" aca="1" ref="AT228" ca="1">_xlfn.LET(_xlpm.rozsah, $J$3:$J$10001,_xlpm.podminka, (_xlpm.rozsah&gt;H228)*(ISNUMBER(_xlpm.rozsah)),_xlpm.indexy, IF(_xlpm.podminka, ROW(_xlpm.rozsah)-MIN(ROW(_xlpm.rozsah))+1),_xlpm.prvni, MIN(_xlpm.indexy),_xlpm.finalni, IF(_xlpm.prvni=1, 2, _xlpm.prvni),INDEX(_xlpm.rozsah, _xlpm.finalni))</f>
        <v>1800</v>
      </c>
      <c r="AU228" cm="1">
        <f t="array" aca="1" ref="AU228" ca="1">INDEX($J$3:$J$10001,MATCH(AT228,$J$3:$J$10004,0)-1)</f>
        <v>1700</v>
      </c>
      <c r="AV228">
        <f t="shared" ca="1" si="57"/>
        <v>333</v>
      </c>
      <c r="AW228">
        <f t="shared" ca="1" si="58"/>
        <v>350</v>
      </c>
      <c r="AX228">
        <f t="shared" ca="1" si="59"/>
        <v>-17</v>
      </c>
      <c r="AY228">
        <f t="shared" ca="1" si="60"/>
        <v>335.01256064</v>
      </c>
      <c r="AZ228">
        <f t="shared" ca="1" si="61"/>
        <v>351.38652028455522</v>
      </c>
      <c r="BA228">
        <f t="shared" ca="1" si="62"/>
        <v>356.61347971544478</v>
      </c>
      <c r="BB228" cm="1">
        <f t="array" aca="1" ref="BB228" ca="1">_xlfn.LET(_xlpm.rozsah, $J$3:$J$10001,_xlpm.podminka, (_xlpm.rozsah&gt;E228)*(ISNUMBER(_xlpm.rozsah)),_xlpm.indexy, IF(_xlpm.podminka, ROW(_xlpm.rozsah)-MIN(ROW(_xlpm.rozsah))+1),_xlpm.prvni, MIN(_xlpm.indexy),_xlpm.finalni, IF(_xlpm.prvni=1, 2, _xlpm.prvni),INDEX(_xlpm.rozsah, _xlpm.finalni))</f>
        <v>1700</v>
      </c>
      <c r="BC228" cm="1">
        <f t="array" aca="1" ref="BC228" ca="1">INDEX($J$3:$J$10001,MATCH(BB228,$J$3:$J$10004,0)-1)</f>
        <v>1600</v>
      </c>
      <c r="BD228">
        <f t="shared" ca="1" si="63"/>
        <v>350</v>
      </c>
      <c r="BE228">
        <f t="shared" ca="1" si="64"/>
        <v>358</v>
      </c>
      <c r="BF228">
        <f t="shared" ca="1" si="65"/>
        <v>-8</v>
      </c>
      <c r="BG228">
        <f t="shared" ca="1" si="66"/>
        <v>351.38652028455522</v>
      </c>
    </row>
    <row r="229" spans="1:59" x14ac:dyDescent="0.25">
      <c r="A229" s="64">
        <v>226</v>
      </c>
      <c r="B229" s="64">
        <v>81</v>
      </c>
      <c r="C229" s="64">
        <v>20</v>
      </c>
      <c r="D229" s="18">
        <v>226</v>
      </c>
      <c r="E229" s="21">
        <f t="shared" ca="1" si="51"/>
        <v>1943.6898158107474</v>
      </c>
      <c r="F229" s="22">
        <f t="shared" ca="1" si="52"/>
        <v>61.801925894056076</v>
      </c>
      <c r="G229" s="28">
        <v>226</v>
      </c>
      <c r="H229" s="24">
        <f t="shared" ca="1" si="53"/>
        <v>1997.5167820000001</v>
      </c>
      <c r="I229" s="25">
        <f t="shared" ca="1" si="54"/>
        <v>60.079462975999995</v>
      </c>
      <c r="J229" s="155"/>
      <c r="K229" s="155"/>
      <c r="L229" s="129">
        <f t="shared" si="67"/>
        <v>0</v>
      </c>
      <c r="AR229">
        <f t="shared" ca="1" si="55"/>
        <v>300.39731487999995</v>
      </c>
      <c r="AS229">
        <f t="shared" ca="1" si="56"/>
        <v>315.60268512000005</v>
      </c>
      <c r="AT229" cm="1">
        <f t="array" aca="1" ref="AT229" ca="1">_xlfn.LET(_xlpm.rozsah, $J$3:$J$10001,_xlpm.podminka, (_xlpm.rozsah&gt;H229)*(ISNUMBER(_xlpm.rozsah)),_xlpm.indexy, IF(_xlpm.podminka, ROW(_xlpm.rozsah)-MIN(ROW(_xlpm.rozsah))+1),_xlpm.prvni, MIN(_xlpm.indexy),_xlpm.finalni, IF(_xlpm.prvni=1, 2, _xlpm.prvni),INDEX(_xlpm.rozsah, _xlpm.finalni))</f>
        <v>2000</v>
      </c>
      <c r="AU229" cm="1">
        <f t="array" aca="1" ref="AU229" ca="1">INDEX($J$3:$J$10001,MATCH(AT229,$J$3:$J$10004,0)-1)</f>
        <v>1900</v>
      </c>
      <c r="AV229">
        <f t="shared" ca="1" si="57"/>
        <v>300</v>
      </c>
      <c r="AW229">
        <f t="shared" ca="1" si="58"/>
        <v>316</v>
      </c>
      <c r="AX229">
        <f t="shared" ca="1" si="59"/>
        <v>-16</v>
      </c>
      <c r="AY229">
        <f t="shared" ca="1" si="60"/>
        <v>300.39731487999995</v>
      </c>
      <c r="AZ229">
        <f t="shared" ca="1" si="61"/>
        <v>309.0096294702804</v>
      </c>
      <c r="BA229">
        <f t="shared" ca="1" si="62"/>
        <v>306.9903705297196</v>
      </c>
      <c r="BB229" cm="1">
        <f t="array" aca="1" ref="BB229" ca="1">_xlfn.LET(_xlpm.rozsah, $J$3:$J$10001,_xlpm.podminka, (_xlpm.rozsah&gt;E229)*(ISNUMBER(_xlpm.rozsah)),_xlpm.indexy, IF(_xlpm.podminka, ROW(_xlpm.rozsah)-MIN(ROW(_xlpm.rozsah))+1),_xlpm.prvni, MIN(_xlpm.indexy),_xlpm.finalni, IF(_xlpm.prvni=1, 2, _xlpm.prvni),INDEX(_xlpm.rozsah, _xlpm.finalni))</f>
        <v>2000</v>
      </c>
      <c r="BC229" cm="1">
        <f t="array" aca="1" ref="BC229" ca="1">INDEX($J$3:$J$10001,MATCH(BB229,$J$3:$J$10004,0)-1)</f>
        <v>1900</v>
      </c>
      <c r="BD229">
        <f t="shared" ca="1" si="63"/>
        <v>300</v>
      </c>
      <c r="BE229">
        <f t="shared" ca="1" si="64"/>
        <v>316</v>
      </c>
      <c r="BF229">
        <f t="shared" ca="1" si="65"/>
        <v>-16</v>
      </c>
      <c r="BG229">
        <f t="shared" ca="1" si="66"/>
        <v>309.0096294702804</v>
      </c>
    </row>
    <row r="230" spans="1:59" x14ac:dyDescent="0.25">
      <c r="A230" s="64">
        <v>227</v>
      </c>
      <c r="B230" s="64">
        <v>83</v>
      </c>
      <c r="C230" s="64">
        <v>11</v>
      </c>
      <c r="D230" s="18">
        <v>227</v>
      </c>
      <c r="E230" s="21">
        <f t="shared" ca="1" si="51"/>
        <v>1974.398206324593</v>
      </c>
      <c r="F230" s="22">
        <f t="shared" ca="1" si="52"/>
        <v>33.450591568687166</v>
      </c>
      <c r="G230" s="23">
        <v>227</v>
      </c>
      <c r="H230" s="24">
        <f t="shared" ca="1" si="53"/>
        <v>2022.1468259999999</v>
      </c>
      <c r="I230" s="25">
        <f t="shared" ca="1" si="54"/>
        <v>32.512769828000003</v>
      </c>
      <c r="J230" s="155"/>
      <c r="K230" s="155"/>
      <c r="L230" s="129">
        <f t="shared" si="67"/>
        <v>0</v>
      </c>
      <c r="AR230">
        <f t="shared" ca="1" si="55"/>
        <v>295.57063479999999</v>
      </c>
      <c r="AS230">
        <f t="shared" ca="1" si="56"/>
        <v>284.42936520000001</v>
      </c>
      <c r="AT230" cm="1">
        <f t="array" aca="1" ref="AT230" ca="1">_xlfn.LET(_xlpm.rozsah, $J$3:$J$10001,_xlpm.podminka, (_xlpm.rozsah&gt;H230)*(ISNUMBER(_xlpm.rozsah)),_xlpm.indexy, IF(_xlpm.podminka, ROW(_xlpm.rozsah)-MIN(ROW(_xlpm.rozsah))+1),_xlpm.prvni, MIN(_xlpm.indexy),_xlpm.finalni, IF(_xlpm.prvni=1, 2, _xlpm.prvni),INDEX(_xlpm.rozsah, _xlpm.finalni))</f>
        <v>2100</v>
      </c>
      <c r="AU230" cm="1">
        <f t="array" aca="1" ref="AU230" ca="1">INDEX($J$3:$J$10001,MATCH(AT230,$J$3:$J$10004,0)-1)</f>
        <v>2000</v>
      </c>
      <c r="AV230">
        <f t="shared" ca="1" si="57"/>
        <v>280</v>
      </c>
      <c r="AW230">
        <f t="shared" ca="1" si="58"/>
        <v>300</v>
      </c>
      <c r="AX230">
        <f t="shared" ca="1" si="59"/>
        <v>-20</v>
      </c>
      <c r="AY230">
        <f t="shared" ca="1" si="60"/>
        <v>295.57063479999999</v>
      </c>
      <c r="AZ230">
        <f t="shared" ca="1" si="61"/>
        <v>304.09628698806512</v>
      </c>
      <c r="BA230">
        <f t="shared" ca="1" si="62"/>
        <v>311.90371301193488</v>
      </c>
      <c r="BB230" cm="1">
        <f t="array" aca="1" ref="BB230" ca="1">_xlfn.LET(_xlpm.rozsah, $J$3:$J$10001,_xlpm.podminka, (_xlpm.rozsah&gt;E230)*(ISNUMBER(_xlpm.rozsah)),_xlpm.indexy, IF(_xlpm.podminka, ROW(_xlpm.rozsah)-MIN(ROW(_xlpm.rozsah))+1),_xlpm.prvni, MIN(_xlpm.indexy),_xlpm.finalni, IF(_xlpm.prvni=1, 2, _xlpm.prvni),INDEX(_xlpm.rozsah, _xlpm.finalni))</f>
        <v>2000</v>
      </c>
      <c r="BC230" cm="1">
        <f t="array" aca="1" ref="BC230" ca="1">INDEX($J$3:$J$10001,MATCH(BB230,$J$3:$J$10004,0)-1)</f>
        <v>1900</v>
      </c>
      <c r="BD230">
        <f t="shared" ca="1" si="63"/>
        <v>300</v>
      </c>
      <c r="BE230">
        <f t="shared" ca="1" si="64"/>
        <v>316</v>
      </c>
      <c r="BF230">
        <f t="shared" ca="1" si="65"/>
        <v>-16</v>
      </c>
      <c r="BG230">
        <f t="shared" ca="1" si="66"/>
        <v>304.09628698806512</v>
      </c>
    </row>
    <row r="231" spans="1:59" x14ac:dyDescent="0.25">
      <c r="A231" s="64">
        <v>228</v>
      </c>
      <c r="B231" s="64">
        <v>79</v>
      </c>
      <c r="C231" s="64">
        <v>23</v>
      </c>
      <c r="D231" s="18">
        <v>228</v>
      </c>
      <c r="E231" s="21">
        <f t="shared" ca="1" si="51"/>
        <v>1912.9814252969018</v>
      </c>
      <c r="F231" s="22">
        <f t="shared" ca="1" si="52"/>
        <v>72.202283549074025</v>
      </c>
      <c r="G231" s="28">
        <v>228</v>
      </c>
      <c r="H231" s="24">
        <f t="shared" ca="1" si="53"/>
        <v>1972.8867379999999</v>
      </c>
      <c r="I231" s="25">
        <f t="shared" ca="1" si="54"/>
        <v>69.997768041599997</v>
      </c>
      <c r="J231" s="155"/>
      <c r="K231" s="155"/>
      <c r="L231" s="129">
        <f t="shared" si="67"/>
        <v>0</v>
      </c>
      <c r="AR231">
        <f t="shared" ca="1" si="55"/>
        <v>304.33812191999999</v>
      </c>
      <c r="AS231">
        <f t="shared" ca="1" si="56"/>
        <v>311.66187808000001</v>
      </c>
      <c r="AT231" cm="1">
        <f t="array" aca="1" ref="AT231" ca="1">_xlfn.LET(_xlpm.rozsah, $J$3:$J$10001,_xlpm.podminka, (_xlpm.rozsah&gt;H231)*(ISNUMBER(_xlpm.rozsah)),_xlpm.indexy, IF(_xlpm.podminka, ROW(_xlpm.rozsah)-MIN(ROW(_xlpm.rozsah))+1),_xlpm.prvni, MIN(_xlpm.indexy),_xlpm.finalni, IF(_xlpm.prvni=1, 2, _xlpm.prvni),INDEX(_xlpm.rozsah, _xlpm.finalni))</f>
        <v>2000</v>
      </c>
      <c r="AU231" cm="1">
        <f t="array" aca="1" ref="AU231" ca="1">INDEX($J$3:$J$10001,MATCH(AT231,$J$3:$J$10004,0)-1)</f>
        <v>1900</v>
      </c>
      <c r="AV231">
        <f t="shared" ca="1" si="57"/>
        <v>300</v>
      </c>
      <c r="AW231">
        <f t="shared" ca="1" si="58"/>
        <v>316</v>
      </c>
      <c r="AX231">
        <f t="shared" ca="1" si="59"/>
        <v>-16</v>
      </c>
      <c r="AY231">
        <f t="shared" ca="1" si="60"/>
        <v>304.33812191999999</v>
      </c>
      <c r="AZ231">
        <f t="shared" ca="1" si="61"/>
        <v>313.92297195249574</v>
      </c>
      <c r="BA231">
        <f t="shared" ca="1" si="62"/>
        <v>302.07702804750426</v>
      </c>
      <c r="BB231" cm="1">
        <f t="array" aca="1" ref="BB231" ca="1">_xlfn.LET(_xlpm.rozsah, $J$3:$J$10001,_xlpm.podminka, (_xlpm.rozsah&gt;E231)*(ISNUMBER(_xlpm.rozsah)),_xlpm.indexy, IF(_xlpm.podminka, ROW(_xlpm.rozsah)-MIN(ROW(_xlpm.rozsah))+1),_xlpm.prvni, MIN(_xlpm.indexy),_xlpm.finalni, IF(_xlpm.prvni=1, 2, _xlpm.prvni),INDEX(_xlpm.rozsah, _xlpm.finalni))</f>
        <v>2000</v>
      </c>
      <c r="BC231" cm="1">
        <f t="array" aca="1" ref="BC231" ca="1">INDEX($J$3:$J$10001,MATCH(BB231,$J$3:$J$10004,0)-1)</f>
        <v>1900</v>
      </c>
      <c r="BD231">
        <f t="shared" ca="1" si="63"/>
        <v>300</v>
      </c>
      <c r="BE231">
        <f t="shared" ca="1" si="64"/>
        <v>316</v>
      </c>
      <c r="BF231">
        <f t="shared" ca="1" si="65"/>
        <v>-16</v>
      </c>
      <c r="BG231">
        <f t="shared" ca="1" si="66"/>
        <v>313.92297195249574</v>
      </c>
    </row>
    <row r="232" spans="1:59" x14ac:dyDescent="0.25">
      <c r="A232" s="64">
        <v>229</v>
      </c>
      <c r="B232" s="64">
        <v>76</v>
      </c>
      <c r="C232" s="64">
        <v>31</v>
      </c>
      <c r="D232" s="18">
        <v>229</v>
      </c>
      <c r="E232" s="21">
        <f t="shared" ca="1" si="51"/>
        <v>1866.9188395261335</v>
      </c>
      <c r="F232" s="22">
        <f t="shared" ca="1" si="52"/>
        <v>99.703377156972763</v>
      </c>
      <c r="G232" s="23">
        <v>229</v>
      </c>
      <c r="H232" s="24">
        <f t="shared" ca="1" si="53"/>
        <v>1935.9416719999999</v>
      </c>
      <c r="I232" s="25">
        <f t="shared" ca="1" si="54"/>
        <v>96.177293068800012</v>
      </c>
      <c r="J232" s="155"/>
      <c r="K232" s="155"/>
      <c r="L232" s="129">
        <f t="shared" si="67"/>
        <v>0</v>
      </c>
      <c r="AR232">
        <f t="shared" ca="1" si="55"/>
        <v>310.24933248000002</v>
      </c>
      <c r="AS232">
        <f t="shared" ca="1" si="56"/>
        <v>305.75066751999998</v>
      </c>
      <c r="AT232" cm="1">
        <f t="array" aca="1" ref="AT232" ca="1">_xlfn.LET(_xlpm.rozsah, $J$3:$J$10001,_xlpm.podminka, (_xlpm.rozsah&gt;H232)*(ISNUMBER(_xlpm.rozsah)),_xlpm.indexy, IF(_xlpm.podminka, ROW(_xlpm.rozsah)-MIN(ROW(_xlpm.rozsah))+1),_xlpm.prvni, MIN(_xlpm.indexy),_xlpm.finalni, IF(_xlpm.prvni=1, 2, _xlpm.prvni),INDEX(_xlpm.rozsah, _xlpm.finalni))</f>
        <v>2000</v>
      </c>
      <c r="AU232" cm="1">
        <f t="array" aca="1" ref="AU232" ca="1">INDEX($J$3:$J$10001,MATCH(AT232,$J$3:$J$10004,0)-1)</f>
        <v>1900</v>
      </c>
      <c r="AV232">
        <f t="shared" ca="1" si="57"/>
        <v>300</v>
      </c>
      <c r="AW232">
        <f t="shared" ca="1" si="58"/>
        <v>316</v>
      </c>
      <c r="AX232">
        <f t="shared" ca="1" si="59"/>
        <v>-16</v>
      </c>
      <c r="AY232">
        <f t="shared" ca="1" si="60"/>
        <v>310.24933248000002</v>
      </c>
      <c r="AZ232">
        <f t="shared" ca="1" si="61"/>
        <v>321.62379728055731</v>
      </c>
      <c r="BA232">
        <f t="shared" ca="1" si="62"/>
        <v>327.37620271944269</v>
      </c>
      <c r="BB232" cm="1">
        <f t="array" aca="1" ref="BB232" ca="1">_xlfn.LET(_xlpm.rozsah, $J$3:$J$10001,_xlpm.podminka, (_xlpm.rozsah&gt;E232)*(ISNUMBER(_xlpm.rozsah)),_xlpm.indexy, IF(_xlpm.podminka, ROW(_xlpm.rozsah)-MIN(ROW(_xlpm.rozsah))+1),_xlpm.prvni, MIN(_xlpm.indexy),_xlpm.finalni, IF(_xlpm.prvni=1, 2, _xlpm.prvni),INDEX(_xlpm.rozsah, _xlpm.finalni))</f>
        <v>1900</v>
      </c>
      <c r="BC232" cm="1">
        <f t="array" aca="1" ref="BC232" ca="1">INDEX($J$3:$J$10001,MATCH(BB232,$J$3:$J$10004,0)-1)</f>
        <v>1800</v>
      </c>
      <c r="BD232">
        <f t="shared" ca="1" si="63"/>
        <v>316</v>
      </c>
      <c r="BE232">
        <f t="shared" ca="1" si="64"/>
        <v>333</v>
      </c>
      <c r="BF232">
        <f t="shared" ca="1" si="65"/>
        <v>-17</v>
      </c>
      <c r="BG232">
        <f t="shared" ca="1" si="66"/>
        <v>321.62379728055731</v>
      </c>
    </row>
    <row r="233" spans="1:59" x14ac:dyDescent="0.25">
      <c r="A233" s="64">
        <v>230</v>
      </c>
      <c r="B233" s="64">
        <v>68</v>
      </c>
      <c r="C233" s="64">
        <v>24</v>
      </c>
      <c r="D233" s="18">
        <v>230</v>
      </c>
      <c r="E233" s="21">
        <f t="shared" ca="1" si="51"/>
        <v>1744.085277470751</v>
      </c>
      <c r="F233" s="22">
        <f t="shared" ca="1" si="52"/>
        <v>82.201320679193358</v>
      </c>
      <c r="G233" s="28">
        <v>230</v>
      </c>
      <c r="H233" s="24">
        <f t="shared" ca="1" si="53"/>
        <v>1837.4214959999999</v>
      </c>
      <c r="I233" s="25">
        <f t="shared" ca="1" si="54"/>
        <v>78.393202963199997</v>
      </c>
      <c r="J233" s="155"/>
      <c r="K233" s="155"/>
      <c r="L233" s="129">
        <f t="shared" si="67"/>
        <v>0</v>
      </c>
      <c r="AR233">
        <f t="shared" ca="1" si="55"/>
        <v>326.63834567999999</v>
      </c>
      <c r="AS233">
        <f t="shared" ca="1" si="56"/>
        <v>322.36165432000001</v>
      </c>
      <c r="AT233" cm="1">
        <f t="array" aca="1" ref="AT233" ca="1">_xlfn.LET(_xlpm.rozsah, $J$3:$J$10001,_xlpm.podminka, (_xlpm.rozsah&gt;H233)*(ISNUMBER(_xlpm.rozsah)),_xlpm.indexy, IF(_xlpm.podminka, ROW(_xlpm.rozsah)-MIN(ROW(_xlpm.rozsah))+1),_xlpm.prvni, MIN(_xlpm.indexy),_xlpm.finalni, IF(_xlpm.prvni=1, 2, _xlpm.prvni),INDEX(_xlpm.rozsah, _xlpm.finalni))</f>
        <v>1900</v>
      </c>
      <c r="AU233" cm="1">
        <f t="array" aca="1" ref="AU233" ca="1">INDEX($J$3:$J$10001,MATCH(AT233,$J$3:$J$10004,0)-1)</f>
        <v>1800</v>
      </c>
      <c r="AV233">
        <f t="shared" ca="1" si="57"/>
        <v>316</v>
      </c>
      <c r="AW233">
        <f t="shared" ca="1" si="58"/>
        <v>333</v>
      </c>
      <c r="AX233">
        <f t="shared" ca="1" si="59"/>
        <v>-17</v>
      </c>
      <c r="AY233">
        <f t="shared" ca="1" si="60"/>
        <v>326.63834567999999</v>
      </c>
      <c r="AZ233">
        <f t="shared" ca="1" si="61"/>
        <v>342.50550282997233</v>
      </c>
      <c r="BA233">
        <f t="shared" ca="1" si="62"/>
        <v>340.49449717002767</v>
      </c>
      <c r="BB233" cm="1">
        <f t="array" aca="1" ref="BB233" ca="1">_xlfn.LET(_xlpm.rozsah, $J$3:$J$10001,_xlpm.podminka, (_xlpm.rozsah&gt;E233)*(ISNUMBER(_xlpm.rozsah)),_xlpm.indexy, IF(_xlpm.podminka, ROW(_xlpm.rozsah)-MIN(ROW(_xlpm.rozsah))+1),_xlpm.prvni, MIN(_xlpm.indexy),_xlpm.finalni, IF(_xlpm.prvni=1, 2, _xlpm.prvni),INDEX(_xlpm.rozsah, _xlpm.finalni))</f>
        <v>1800</v>
      </c>
      <c r="BC233" cm="1">
        <f t="array" aca="1" ref="BC233" ca="1">INDEX($J$3:$J$10001,MATCH(BB233,$J$3:$J$10004,0)-1)</f>
        <v>1700</v>
      </c>
      <c r="BD233">
        <f t="shared" ca="1" si="63"/>
        <v>333</v>
      </c>
      <c r="BE233">
        <f t="shared" ca="1" si="64"/>
        <v>350</v>
      </c>
      <c r="BF233">
        <f t="shared" ca="1" si="65"/>
        <v>-17</v>
      </c>
      <c r="BG233">
        <f t="shared" ca="1" si="66"/>
        <v>342.50550282997233</v>
      </c>
    </row>
    <row r="234" spans="1:59" x14ac:dyDescent="0.25">
      <c r="A234" s="64">
        <v>231</v>
      </c>
      <c r="B234" s="64">
        <v>59</v>
      </c>
      <c r="C234" s="64">
        <v>33</v>
      </c>
      <c r="D234" s="18">
        <v>231</v>
      </c>
      <c r="E234" s="21">
        <f t="shared" ca="1" si="51"/>
        <v>1605.8975201584456</v>
      </c>
      <c r="F234" s="22">
        <f t="shared" ca="1" si="52"/>
        <v>117.98430546781705</v>
      </c>
      <c r="G234" s="23">
        <v>231</v>
      </c>
      <c r="H234" s="24">
        <f t="shared" ca="1" si="53"/>
        <v>1726.5862979999999</v>
      </c>
      <c r="I234" s="25">
        <f t="shared" ca="1" si="54"/>
        <v>114.0085086822</v>
      </c>
      <c r="J234" s="155"/>
      <c r="K234" s="155"/>
      <c r="L234" s="129">
        <f t="shared" si="67"/>
        <v>0</v>
      </c>
      <c r="AR234">
        <f t="shared" ca="1" si="55"/>
        <v>345.48032934000003</v>
      </c>
      <c r="AS234">
        <f t="shared" ca="1" si="56"/>
        <v>337.51967065999997</v>
      </c>
      <c r="AT234" cm="1">
        <f t="array" aca="1" ref="AT234" ca="1">_xlfn.LET(_xlpm.rozsah, $J$3:$J$10001,_xlpm.podminka, (_xlpm.rozsah&gt;H234)*(ISNUMBER(_xlpm.rozsah)),_xlpm.indexy, IF(_xlpm.podminka, ROW(_xlpm.rozsah)-MIN(ROW(_xlpm.rozsah))+1),_xlpm.prvni, MIN(_xlpm.indexy),_xlpm.finalni, IF(_xlpm.prvni=1, 2, _xlpm.prvni),INDEX(_xlpm.rozsah, _xlpm.finalni))</f>
        <v>1800</v>
      </c>
      <c r="AU234" cm="1">
        <f t="array" aca="1" ref="AU234" ca="1">INDEX($J$3:$J$10001,MATCH(AT234,$J$3:$J$10004,0)-1)</f>
        <v>1700</v>
      </c>
      <c r="AV234">
        <f t="shared" ca="1" si="57"/>
        <v>333</v>
      </c>
      <c r="AW234">
        <f t="shared" ca="1" si="58"/>
        <v>350</v>
      </c>
      <c r="AX234">
        <f t="shared" ca="1" si="59"/>
        <v>-17</v>
      </c>
      <c r="AY234">
        <f t="shared" ca="1" si="60"/>
        <v>345.48032934000003</v>
      </c>
      <c r="AZ234">
        <f t="shared" ca="1" si="61"/>
        <v>357.52819838732438</v>
      </c>
      <c r="BA234">
        <f t="shared" ca="1" si="62"/>
        <v>350.47180161267562</v>
      </c>
      <c r="BB234" cm="1">
        <f t="array" aca="1" ref="BB234" ca="1">_xlfn.LET(_xlpm.rozsah, $J$3:$J$10001,_xlpm.podminka, (_xlpm.rozsah&gt;E234)*(ISNUMBER(_xlpm.rozsah)),_xlpm.indexy, IF(_xlpm.podminka, ROW(_xlpm.rozsah)-MIN(ROW(_xlpm.rozsah))+1),_xlpm.prvni, MIN(_xlpm.indexy),_xlpm.finalni, IF(_xlpm.prvni=1, 2, _xlpm.prvni),INDEX(_xlpm.rozsah, _xlpm.finalni))</f>
        <v>1700</v>
      </c>
      <c r="BC234" cm="1">
        <f t="array" aca="1" ref="BC234" ca="1">INDEX($J$3:$J$10001,MATCH(BB234,$J$3:$J$10004,0)-1)</f>
        <v>1600</v>
      </c>
      <c r="BD234">
        <f t="shared" ca="1" si="63"/>
        <v>350</v>
      </c>
      <c r="BE234">
        <f t="shared" ca="1" si="64"/>
        <v>358</v>
      </c>
      <c r="BF234">
        <f t="shared" ca="1" si="65"/>
        <v>-8</v>
      </c>
      <c r="BG234">
        <f t="shared" ca="1" si="66"/>
        <v>357.52819838732438</v>
      </c>
    </row>
    <row r="235" spans="1:59" x14ac:dyDescent="0.25">
      <c r="A235" s="64">
        <v>232</v>
      </c>
      <c r="B235" s="64">
        <v>59</v>
      </c>
      <c r="C235" s="64">
        <v>3</v>
      </c>
      <c r="D235" s="18">
        <v>232</v>
      </c>
      <c r="E235" s="21">
        <f t="shared" ca="1" si="51"/>
        <v>1605.8975201584456</v>
      </c>
      <c r="F235" s="22">
        <f t="shared" ca="1" si="52"/>
        <v>10.72584595161973</v>
      </c>
      <c r="G235" s="28">
        <v>232</v>
      </c>
      <c r="H235" s="24">
        <f t="shared" ca="1" si="53"/>
        <v>1726.5862979999999</v>
      </c>
      <c r="I235" s="25">
        <f t="shared" ca="1" si="54"/>
        <v>10.3644098802</v>
      </c>
      <c r="J235" s="155"/>
      <c r="K235" s="155"/>
      <c r="L235" s="129">
        <f t="shared" si="67"/>
        <v>0</v>
      </c>
      <c r="AR235">
        <f t="shared" ca="1" si="55"/>
        <v>345.48032934000003</v>
      </c>
      <c r="AS235">
        <f t="shared" ca="1" si="56"/>
        <v>337.51967065999997</v>
      </c>
      <c r="AT235" cm="1">
        <f t="array" aca="1" ref="AT235" ca="1">_xlfn.LET(_xlpm.rozsah, $J$3:$J$10001,_xlpm.podminka, (_xlpm.rozsah&gt;H235)*(ISNUMBER(_xlpm.rozsah)),_xlpm.indexy, IF(_xlpm.podminka, ROW(_xlpm.rozsah)-MIN(ROW(_xlpm.rozsah))+1),_xlpm.prvni, MIN(_xlpm.indexy),_xlpm.finalni, IF(_xlpm.prvni=1, 2, _xlpm.prvni),INDEX(_xlpm.rozsah, _xlpm.finalni))</f>
        <v>1800</v>
      </c>
      <c r="AU235" cm="1">
        <f t="array" aca="1" ref="AU235" ca="1">INDEX($J$3:$J$10001,MATCH(AT235,$J$3:$J$10004,0)-1)</f>
        <v>1700</v>
      </c>
      <c r="AV235">
        <f t="shared" ca="1" si="57"/>
        <v>333</v>
      </c>
      <c r="AW235">
        <f t="shared" ca="1" si="58"/>
        <v>350</v>
      </c>
      <c r="AX235">
        <f t="shared" ca="1" si="59"/>
        <v>-17</v>
      </c>
      <c r="AY235">
        <f t="shared" ca="1" si="60"/>
        <v>345.48032934000003</v>
      </c>
      <c r="AZ235">
        <f t="shared" ca="1" si="61"/>
        <v>357.52819838732438</v>
      </c>
      <c r="BA235">
        <f t="shared" ca="1" si="62"/>
        <v>350.47180161267562</v>
      </c>
      <c r="BB235" cm="1">
        <f t="array" aca="1" ref="BB235" ca="1">_xlfn.LET(_xlpm.rozsah, $J$3:$J$10001,_xlpm.podminka, (_xlpm.rozsah&gt;E235)*(ISNUMBER(_xlpm.rozsah)),_xlpm.indexy, IF(_xlpm.podminka, ROW(_xlpm.rozsah)-MIN(ROW(_xlpm.rozsah))+1),_xlpm.prvni, MIN(_xlpm.indexy),_xlpm.finalni, IF(_xlpm.prvni=1, 2, _xlpm.prvni),INDEX(_xlpm.rozsah, _xlpm.finalni))</f>
        <v>1700</v>
      </c>
      <c r="BC235" cm="1">
        <f t="array" aca="1" ref="BC235" ca="1">INDEX($J$3:$J$10001,MATCH(BB235,$J$3:$J$10004,0)-1)</f>
        <v>1600</v>
      </c>
      <c r="BD235">
        <f t="shared" ca="1" si="63"/>
        <v>350</v>
      </c>
      <c r="BE235">
        <f t="shared" ca="1" si="64"/>
        <v>358</v>
      </c>
      <c r="BF235">
        <f t="shared" ca="1" si="65"/>
        <v>-8</v>
      </c>
      <c r="BG235">
        <f t="shared" ca="1" si="66"/>
        <v>357.52819838732438</v>
      </c>
    </row>
    <row r="236" spans="1:59" x14ac:dyDescent="0.25">
      <c r="A236" s="64">
        <v>233</v>
      </c>
      <c r="B236" s="64">
        <v>25</v>
      </c>
      <c r="C236" s="64">
        <v>7</v>
      </c>
      <c r="D236" s="18">
        <v>233</v>
      </c>
      <c r="E236" s="21">
        <f t="shared" ca="1" si="51"/>
        <v>1083.8548814230703</v>
      </c>
      <c r="F236" s="22">
        <f t="shared" ca="1" si="52"/>
        <v>20.886984169961494</v>
      </c>
      <c r="G236" s="23">
        <v>233</v>
      </c>
      <c r="H236" s="24">
        <f t="shared" ca="1" si="53"/>
        <v>1307.87555</v>
      </c>
      <c r="I236" s="25">
        <f t="shared" ca="1" si="54"/>
        <v>24.555128850000003</v>
      </c>
      <c r="J236" s="155"/>
      <c r="K236" s="155"/>
      <c r="L236" s="129">
        <f t="shared" si="67"/>
        <v>0</v>
      </c>
      <c r="AR236">
        <f t="shared" ca="1" si="55"/>
        <v>350.787555</v>
      </c>
      <c r="AS236">
        <f t="shared" ca="1" si="56"/>
        <v>350.787555</v>
      </c>
      <c r="AT236" cm="1">
        <f t="array" aca="1" ref="AT236" ca="1">_xlfn.LET(_xlpm.rozsah, $J$3:$J$10001,_xlpm.podminka, (_xlpm.rozsah&gt;H236)*(ISNUMBER(_xlpm.rozsah)),_xlpm.indexy, IF(_xlpm.podminka, ROW(_xlpm.rozsah)-MIN(ROW(_xlpm.rozsah))+1),_xlpm.prvni, MIN(_xlpm.indexy),_xlpm.finalni, IF(_xlpm.prvni=1, 2, _xlpm.prvni),INDEX(_xlpm.rozsah, _xlpm.finalni))</f>
        <v>1400</v>
      </c>
      <c r="AU236" cm="1">
        <f t="array" aca="1" ref="AU236" ca="1">INDEX($J$3:$J$10001,MATCH(AT236,$J$3:$J$10004,0)-1)</f>
        <v>1300</v>
      </c>
      <c r="AV236">
        <f t="shared" ca="1" si="57"/>
        <v>360</v>
      </c>
      <c r="AW236">
        <f t="shared" ca="1" si="58"/>
        <v>350</v>
      </c>
      <c r="AX236">
        <f t="shared" ca="1" si="59"/>
        <v>10</v>
      </c>
      <c r="AY236">
        <f t="shared" ca="1" si="60"/>
        <v>359.212445</v>
      </c>
      <c r="AZ236">
        <f t="shared" ca="1" si="61"/>
        <v>298.38548814230705</v>
      </c>
      <c r="BA236">
        <f t="shared" ca="1" si="62"/>
        <v>298.38548814230705</v>
      </c>
      <c r="BB236" cm="1">
        <f t="array" aca="1" ref="BB236" ca="1">_xlfn.LET(_xlpm.rozsah, $J$3:$J$10001,_xlpm.podminka, (_xlpm.rozsah&gt;E236)*(ISNUMBER(_xlpm.rozsah)),_xlpm.indexy, IF(_xlpm.podminka, ROW(_xlpm.rozsah)-MIN(ROW(_xlpm.rozsah))+1),_xlpm.prvni, MIN(_xlpm.indexy),_xlpm.finalni, IF(_xlpm.prvni=1, 2, _xlpm.prvni),INDEX(_xlpm.rozsah, _xlpm.finalni))</f>
        <v>1100</v>
      </c>
      <c r="BC236" cm="1">
        <f t="array" aca="1" ref="BC236" ca="1">INDEX($J$3:$J$10001,MATCH(BB236,$J$3:$J$10004,0)-1)</f>
        <v>1000</v>
      </c>
      <c r="BD236">
        <f t="shared" ca="1" si="63"/>
        <v>300</v>
      </c>
      <c r="BE236">
        <f t="shared" ca="1" si="64"/>
        <v>290</v>
      </c>
      <c r="BF236">
        <f t="shared" ca="1" si="65"/>
        <v>10</v>
      </c>
      <c r="BG236">
        <f t="shared" ca="1" si="66"/>
        <v>291.61451185769295</v>
      </c>
    </row>
    <row r="237" spans="1:59" x14ac:dyDescent="0.25">
      <c r="A237" s="64">
        <v>234</v>
      </c>
      <c r="B237" s="64">
        <v>21</v>
      </c>
      <c r="C237" s="64">
        <v>10</v>
      </c>
      <c r="D237" s="18">
        <v>234</v>
      </c>
      <c r="E237" s="21">
        <f t="shared" ca="1" si="51"/>
        <v>1022.438100395379</v>
      </c>
      <c r="F237" s="22">
        <f t="shared" ca="1" si="52"/>
        <v>29.224381003953791</v>
      </c>
      <c r="G237" s="28">
        <v>234</v>
      </c>
      <c r="H237" s="24">
        <f t="shared" ca="1" si="53"/>
        <v>1258.615462</v>
      </c>
      <c r="I237" s="25">
        <f t="shared" ca="1" si="54"/>
        <v>33.758463859999999</v>
      </c>
      <c r="J237" s="155"/>
      <c r="K237" s="155"/>
      <c r="L237" s="129">
        <f t="shared" si="67"/>
        <v>0</v>
      </c>
      <c r="AR237">
        <f t="shared" ca="1" si="55"/>
        <v>337.58463860000001</v>
      </c>
      <c r="AS237">
        <f t="shared" ca="1" si="56"/>
        <v>337.58463860000001</v>
      </c>
      <c r="AT237" cm="1">
        <f t="array" aca="1" ref="AT237" ca="1">_xlfn.LET(_xlpm.rozsah, $J$3:$J$10001,_xlpm.podminka, (_xlpm.rozsah&gt;H237)*(ISNUMBER(_xlpm.rozsah)),_xlpm.indexy, IF(_xlpm.podminka, ROW(_xlpm.rozsah)-MIN(ROW(_xlpm.rozsah))+1),_xlpm.prvni, MIN(_xlpm.indexy),_xlpm.finalni, IF(_xlpm.prvni=1, 2, _xlpm.prvni),INDEX(_xlpm.rozsah, _xlpm.finalni))</f>
        <v>1300</v>
      </c>
      <c r="AU237" cm="1">
        <f t="array" aca="1" ref="AU237" ca="1">INDEX($J$3:$J$10001,MATCH(AT237,$J$3:$J$10004,0)-1)</f>
        <v>1200</v>
      </c>
      <c r="AV237">
        <f t="shared" ca="1" si="57"/>
        <v>350</v>
      </c>
      <c r="AW237">
        <f t="shared" ca="1" si="58"/>
        <v>320</v>
      </c>
      <c r="AX237">
        <f t="shared" ca="1" si="59"/>
        <v>30</v>
      </c>
      <c r="AY237">
        <f t="shared" ca="1" si="60"/>
        <v>332.41536139999999</v>
      </c>
      <c r="AZ237">
        <f t="shared" ca="1" si="61"/>
        <v>292.24381003953789</v>
      </c>
      <c r="BA237">
        <f t="shared" ca="1" si="62"/>
        <v>292.24381003953789</v>
      </c>
      <c r="BB237" cm="1">
        <f t="array" aca="1" ref="BB237" ca="1">_xlfn.LET(_xlpm.rozsah, $J$3:$J$10001,_xlpm.podminka, (_xlpm.rozsah&gt;E237)*(ISNUMBER(_xlpm.rozsah)),_xlpm.indexy, IF(_xlpm.podminka, ROW(_xlpm.rozsah)-MIN(ROW(_xlpm.rozsah))+1),_xlpm.prvni, MIN(_xlpm.indexy),_xlpm.finalni, IF(_xlpm.prvni=1, 2, _xlpm.prvni),INDEX(_xlpm.rozsah, _xlpm.finalni))</f>
        <v>1100</v>
      </c>
      <c r="BC237" cm="1">
        <f t="array" aca="1" ref="BC237" ca="1">INDEX($J$3:$J$10001,MATCH(BB237,$J$3:$J$10004,0)-1)</f>
        <v>1000</v>
      </c>
      <c r="BD237">
        <f t="shared" ca="1" si="63"/>
        <v>300</v>
      </c>
      <c r="BE237">
        <f t="shared" ca="1" si="64"/>
        <v>290</v>
      </c>
      <c r="BF237">
        <f t="shared" ca="1" si="65"/>
        <v>10</v>
      </c>
      <c r="BG237">
        <f t="shared" ca="1" si="66"/>
        <v>297.75618996046211</v>
      </c>
    </row>
    <row r="238" spans="1:59" x14ac:dyDescent="0.25">
      <c r="A238" s="64">
        <v>235</v>
      </c>
      <c r="B238" s="64">
        <v>20</v>
      </c>
      <c r="C238" s="64">
        <v>19</v>
      </c>
      <c r="D238" s="18">
        <v>235</v>
      </c>
      <c r="E238" s="21">
        <f t="shared" ca="1" si="51"/>
        <v>1007.0839051384562</v>
      </c>
      <c r="F238" s="22">
        <f t="shared" ca="1" si="52"/>
        <v>55.23459419763067</v>
      </c>
      <c r="G238" s="23">
        <v>235</v>
      </c>
      <c r="H238" s="24">
        <f t="shared" ca="1" si="53"/>
        <v>1246.30044</v>
      </c>
      <c r="I238" s="25">
        <f t="shared" ca="1" si="54"/>
        <v>63.439125079999997</v>
      </c>
      <c r="J238" s="155"/>
      <c r="K238" s="155"/>
      <c r="L238" s="129">
        <f t="shared" si="67"/>
        <v>0</v>
      </c>
      <c r="AR238">
        <f t="shared" ca="1" si="55"/>
        <v>333.89013199999999</v>
      </c>
      <c r="AS238">
        <f t="shared" ca="1" si="56"/>
        <v>333.89013199999999</v>
      </c>
      <c r="AT238" cm="1">
        <f t="array" aca="1" ref="AT238" ca="1">_xlfn.LET(_xlpm.rozsah, $J$3:$J$10001,_xlpm.podminka, (_xlpm.rozsah&gt;H238)*(ISNUMBER(_xlpm.rozsah)),_xlpm.indexy, IF(_xlpm.podminka, ROW(_xlpm.rozsah)-MIN(ROW(_xlpm.rozsah))+1),_xlpm.prvni, MIN(_xlpm.indexy),_xlpm.finalni, IF(_xlpm.prvni=1, 2, _xlpm.prvni),INDEX(_xlpm.rozsah, _xlpm.finalni))</f>
        <v>1300</v>
      </c>
      <c r="AU238" cm="1">
        <f t="array" aca="1" ref="AU238" ca="1">INDEX($J$3:$J$10001,MATCH(AT238,$J$3:$J$10004,0)-1)</f>
        <v>1200</v>
      </c>
      <c r="AV238">
        <f t="shared" ca="1" si="57"/>
        <v>350</v>
      </c>
      <c r="AW238">
        <f t="shared" ca="1" si="58"/>
        <v>320</v>
      </c>
      <c r="AX238">
        <f t="shared" ca="1" si="59"/>
        <v>30</v>
      </c>
      <c r="AY238">
        <f t="shared" ca="1" si="60"/>
        <v>336.10986800000001</v>
      </c>
      <c r="AZ238">
        <f t="shared" ca="1" si="61"/>
        <v>290.70839051384564</v>
      </c>
      <c r="BA238">
        <f t="shared" ca="1" si="62"/>
        <v>290.70839051384564</v>
      </c>
      <c r="BB238" cm="1">
        <f t="array" aca="1" ref="BB238" ca="1">_xlfn.LET(_xlpm.rozsah, $J$3:$J$10001,_xlpm.podminka, (_xlpm.rozsah&gt;E238)*(ISNUMBER(_xlpm.rozsah)),_xlpm.indexy, IF(_xlpm.podminka, ROW(_xlpm.rozsah)-MIN(ROW(_xlpm.rozsah))+1),_xlpm.prvni, MIN(_xlpm.indexy),_xlpm.finalni, IF(_xlpm.prvni=1, 2, _xlpm.prvni),INDEX(_xlpm.rozsah, _xlpm.finalni))</f>
        <v>1100</v>
      </c>
      <c r="BC238" cm="1">
        <f t="array" aca="1" ref="BC238" ca="1">INDEX($J$3:$J$10001,MATCH(BB238,$J$3:$J$10004,0)-1)</f>
        <v>1000</v>
      </c>
      <c r="BD238">
        <f t="shared" ca="1" si="63"/>
        <v>300</v>
      </c>
      <c r="BE238">
        <f t="shared" ca="1" si="64"/>
        <v>290</v>
      </c>
      <c r="BF238">
        <f t="shared" ca="1" si="65"/>
        <v>10</v>
      </c>
      <c r="BG238">
        <f t="shared" ca="1" si="66"/>
        <v>299.29160948615436</v>
      </c>
    </row>
    <row r="239" spans="1:59" x14ac:dyDescent="0.25">
      <c r="A239" s="64">
        <v>236</v>
      </c>
      <c r="B239" s="64">
        <v>4</v>
      </c>
      <c r="C239" s="64">
        <v>10</v>
      </c>
      <c r="D239" s="18">
        <v>236</v>
      </c>
      <c r="E239" s="21">
        <f t="shared" ca="1" si="51"/>
        <v>761.41678102769129</v>
      </c>
      <c r="F239" s="22">
        <f t="shared" ca="1" si="52"/>
        <v>22.081086649803048</v>
      </c>
      <c r="G239" s="28">
        <v>236</v>
      </c>
      <c r="H239" s="24">
        <f t="shared" ca="1" si="53"/>
        <v>1049.260088</v>
      </c>
      <c r="I239" s="25">
        <f t="shared" ca="1" si="54"/>
        <v>29.492600880000001</v>
      </c>
      <c r="J239" s="155"/>
      <c r="K239" s="155"/>
      <c r="L239" s="129">
        <f t="shared" si="67"/>
        <v>0</v>
      </c>
      <c r="AR239">
        <f t="shared" ca="1" si="55"/>
        <v>294.92600879999998</v>
      </c>
      <c r="AS239">
        <f t="shared" ca="1" si="56"/>
        <v>294.92600879999998</v>
      </c>
      <c r="AT239" cm="1">
        <f t="array" aca="1" ref="AT239" ca="1">_xlfn.LET(_xlpm.rozsah, $J$3:$J$10001,_xlpm.podminka, (_xlpm.rozsah&gt;H239)*(ISNUMBER(_xlpm.rozsah)),_xlpm.indexy, IF(_xlpm.podminka, ROW(_xlpm.rozsah)-MIN(ROW(_xlpm.rozsah))+1),_xlpm.prvni, MIN(_xlpm.indexy),_xlpm.finalni, IF(_xlpm.prvni=1, 2, _xlpm.prvni),INDEX(_xlpm.rozsah, _xlpm.finalni))</f>
        <v>1100</v>
      </c>
      <c r="AU239" cm="1">
        <f t="array" aca="1" ref="AU239" ca="1">INDEX($J$3:$J$10001,MATCH(AT239,$J$3:$J$10004,0)-1)</f>
        <v>1000</v>
      </c>
      <c r="AV239">
        <f t="shared" ca="1" si="57"/>
        <v>300</v>
      </c>
      <c r="AW239">
        <f t="shared" ca="1" si="58"/>
        <v>290</v>
      </c>
      <c r="AX239">
        <f t="shared" ca="1" si="59"/>
        <v>10</v>
      </c>
      <c r="AY239">
        <f t="shared" ca="1" si="60"/>
        <v>295.07399120000002</v>
      </c>
      <c r="AZ239">
        <f t="shared" ca="1" si="61"/>
        <v>220.81086649803046</v>
      </c>
      <c r="BA239">
        <f t="shared" ca="1" si="62"/>
        <v>220.81086649803046</v>
      </c>
      <c r="BB239" cm="1">
        <f t="array" aca="1" ref="BB239" ca="1">_xlfn.LET(_xlpm.rozsah, $J$3:$J$10001,_xlpm.podminka, (_xlpm.rozsah&gt;E239)*(ISNUMBER(_xlpm.rozsah)),_xlpm.indexy, IF(_xlpm.podminka, ROW(_xlpm.rozsah)-MIN(ROW(_xlpm.rozsah))+1),_xlpm.prvni, MIN(_xlpm.indexy),_xlpm.finalni, IF(_xlpm.prvni=1, 2, _xlpm.prvni),INDEX(_xlpm.rozsah, _xlpm.finalni))</f>
        <v>1000</v>
      </c>
      <c r="BC239" cm="1">
        <f t="array" aca="1" ref="BC239" ca="1">INDEX($J$3:$J$10001,MATCH(BB239,$J$3:$J$10004,0)-1)</f>
        <v>0</v>
      </c>
      <c r="BD239">
        <f t="shared" ca="1" si="63"/>
        <v>290</v>
      </c>
      <c r="BE239">
        <f t="shared" ca="1" si="64"/>
        <v>0</v>
      </c>
      <c r="BF239">
        <f t="shared" ca="1" si="65"/>
        <v>290</v>
      </c>
      <c r="BG239">
        <f t="shared" ca="1" si="66"/>
        <v>69.189133501969522</v>
      </c>
    </row>
    <row r="240" spans="1:59" x14ac:dyDescent="0.25">
      <c r="A240" s="64">
        <v>237</v>
      </c>
      <c r="B240" s="64">
        <v>5</v>
      </c>
      <c r="C240" s="64">
        <v>7</v>
      </c>
      <c r="D240" s="18">
        <v>237</v>
      </c>
      <c r="E240" s="21">
        <f t="shared" ca="1" si="51"/>
        <v>776.77097628461411</v>
      </c>
      <c r="F240" s="22">
        <f t="shared" ca="1" si="52"/>
        <v>15.768450818577668</v>
      </c>
      <c r="G240" s="23">
        <v>237</v>
      </c>
      <c r="H240" s="24">
        <f t="shared" ca="1" si="53"/>
        <v>1061.57511</v>
      </c>
      <c r="I240" s="25">
        <f t="shared" ca="1" si="54"/>
        <v>20.731025770000002</v>
      </c>
      <c r="J240" s="155"/>
      <c r="K240" s="155"/>
      <c r="L240" s="129">
        <f t="shared" si="67"/>
        <v>0</v>
      </c>
      <c r="AR240">
        <f t="shared" ca="1" si="55"/>
        <v>296.157511</v>
      </c>
      <c r="AS240">
        <f t="shared" ca="1" si="56"/>
        <v>296.157511</v>
      </c>
      <c r="AT240" cm="1">
        <f t="array" aca="1" ref="AT240" ca="1">_xlfn.LET(_xlpm.rozsah, $J$3:$J$10001,_xlpm.podminka, (_xlpm.rozsah&gt;H240)*(ISNUMBER(_xlpm.rozsah)),_xlpm.indexy, IF(_xlpm.podminka, ROW(_xlpm.rozsah)-MIN(ROW(_xlpm.rozsah))+1),_xlpm.prvni, MIN(_xlpm.indexy),_xlpm.finalni, IF(_xlpm.prvni=1, 2, _xlpm.prvni),INDEX(_xlpm.rozsah, _xlpm.finalni))</f>
        <v>1100</v>
      </c>
      <c r="AU240" cm="1">
        <f t="array" aca="1" ref="AU240" ca="1">INDEX($J$3:$J$10001,MATCH(AT240,$J$3:$J$10004,0)-1)</f>
        <v>1000</v>
      </c>
      <c r="AV240">
        <f t="shared" ca="1" si="57"/>
        <v>300</v>
      </c>
      <c r="AW240">
        <f t="shared" ca="1" si="58"/>
        <v>290</v>
      </c>
      <c r="AX240">
        <f t="shared" ca="1" si="59"/>
        <v>10</v>
      </c>
      <c r="AY240">
        <f t="shared" ca="1" si="60"/>
        <v>293.842489</v>
      </c>
      <c r="AZ240">
        <f t="shared" ca="1" si="61"/>
        <v>225.26358312253808</v>
      </c>
      <c r="BA240">
        <f t="shared" ca="1" si="62"/>
        <v>225.26358312253808</v>
      </c>
      <c r="BB240" cm="1">
        <f t="array" aca="1" ref="BB240" ca="1">_xlfn.LET(_xlpm.rozsah, $J$3:$J$10001,_xlpm.podminka, (_xlpm.rozsah&gt;E240)*(ISNUMBER(_xlpm.rozsah)),_xlpm.indexy, IF(_xlpm.podminka, ROW(_xlpm.rozsah)-MIN(ROW(_xlpm.rozsah))+1),_xlpm.prvni, MIN(_xlpm.indexy),_xlpm.finalni, IF(_xlpm.prvni=1, 2, _xlpm.prvni),INDEX(_xlpm.rozsah, _xlpm.finalni))</f>
        <v>1000</v>
      </c>
      <c r="BC240" cm="1">
        <f t="array" aca="1" ref="BC240" ca="1">INDEX($J$3:$J$10001,MATCH(BB240,$J$3:$J$10004,0)-1)</f>
        <v>0</v>
      </c>
      <c r="BD240">
        <f t="shared" ca="1" si="63"/>
        <v>290</v>
      </c>
      <c r="BE240">
        <f t="shared" ca="1" si="64"/>
        <v>0</v>
      </c>
      <c r="BF240">
        <f t="shared" ca="1" si="65"/>
        <v>290</v>
      </c>
      <c r="BG240">
        <f t="shared" ca="1" si="66"/>
        <v>64.736416877461906</v>
      </c>
    </row>
    <row r="241" spans="1:59" x14ac:dyDescent="0.25">
      <c r="A241" s="64">
        <v>238</v>
      </c>
      <c r="B241" s="64">
        <v>4</v>
      </c>
      <c r="C241" s="64">
        <v>5</v>
      </c>
      <c r="D241" s="18">
        <v>238</v>
      </c>
      <c r="E241" s="21">
        <f t="shared" ca="1" si="51"/>
        <v>761.41678102769129</v>
      </c>
      <c r="F241" s="22">
        <f t="shared" ca="1" si="52"/>
        <v>11.040543324901524</v>
      </c>
      <c r="G241" s="28">
        <v>238</v>
      </c>
      <c r="H241" s="24">
        <f t="shared" ca="1" si="53"/>
        <v>1049.260088</v>
      </c>
      <c r="I241" s="25">
        <f t="shared" ca="1" si="54"/>
        <v>14.746300440000001</v>
      </c>
      <c r="J241" s="155"/>
      <c r="K241" s="155"/>
      <c r="L241" s="129">
        <f t="shared" si="67"/>
        <v>0</v>
      </c>
      <c r="AR241">
        <f t="shared" ca="1" si="55"/>
        <v>294.92600879999998</v>
      </c>
      <c r="AS241">
        <f t="shared" ca="1" si="56"/>
        <v>294.92600879999998</v>
      </c>
      <c r="AT241" cm="1">
        <f t="array" aca="1" ref="AT241" ca="1">_xlfn.LET(_xlpm.rozsah, $J$3:$J$10001,_xlpm.podminka, (_xlpm.rozsah&gt;H241)*(ISNUMBER(_xlpm.rozsah)),_xlpm.indexy, IF(_xlpm.podminka, ROW(_xlpm.rozsah)-MIN(ROW(_xlpm.rozsah))+1),_xlpm.prvni, MIN(_xlpm.indexy),_xlpm.finalni, IF(_xlpm.prvni=1, 2, _xlpm.prvni),INDEX(_xlpm.rozsah, _xlpm.finalni))</f>
        <v>1100</v>
      </c>
      <c r="AU241" cm="1">
        <f t="array" aca="1" ref="AU241" ca="1">INDEX($J$3:$J$10001,MATCH(AT241,$J$3:$J$10004,0)-1)</f>
        <v>1000</v>
      </c>
      <c r="AV241">
        <f t="shared" ca="1" si="57"/>
        <v>300</v>
      </c>
      <c r="AW241">
        <f t="shared" ca="1" si="58"/>
        <v>290</v>
      </c>
      <c r="AX241">
        <f t="shared" ca="1" si="59"/>
        <v>10</v>
      </c>
      <c r="AY241">
        <f t="shared" ca="1" si="60"/>
        <v>295.07399120000002</v>
      </c>
      <c r="AZ241">
        <f t="shared" ca="1" si="61"/>
        <v>220.81086649803046</v>
      </c>
      <c r="BA241">
        <f t="shared" ca="1" si="62"/>
        <v>220.81086649803046</v>
      </c>
      <c r="BB241" cm="1">
        <f t="array" aca="1" ref="BB241" ca="1">_xlfn.LET(_xlpm.rozsah, $J$3:$J$10001,_xlpm.podminka, (_xlpm.rozsah&gt;E241)*(ISNUMBER(_xlpm.rozsah)),_xlpm.indexy, IF(_xlpm.podminka, ROW(_xlpm.rozsah)-MIN(ROW(_xlpm.rozsah))+1),_xlpm.prvni, MIN(_xlpm.indexy),_xlpm.finalni, IF(_xlpm.prvni=1, 2, _xlpm.prvni),INDEX(_xlpm.rozsah, _xlpm.finalni))</f>
        <v>1000</v>
      </c>
      <c r="BC241" cm="1">
        <f t="array" aca="1" ref="BC241" ca="1">INDEX($J$3:$J$10001,MATCH(BB241,$J$3:$J$10004,0)-1)</f>
        <v>0</v>
      </c>
      <c r="BD241">
        <f t="shared" ca="1" si="63"/>
        <v>290</v>
      </c>
      <c r="BE241">
        <f t="shared" ca="1" si="64"/>
        <v>0</v>
      </c>
      <c r="BF241">
        <f t="shared" ca="1" si="65"/>
        <v>290</v>
      </c>
      <c r="BG241">
        <f t="shared" ca="1" si="66"/>
        <v>69.189133501969522</v>
      </c>
    </row>
    <row r="242" spans="1:59" x14ac:dyDescent="0.25">
      <c r="A242" s="64">
        <v>239</v>
      </c>
      <c r="B242" s="64">
        <v>4</v>
      </c>
      <c r="C242" s="64">
        <v>6</v>
      </c>
      <c r="D242" s="18">
        <v>239</v>
      </c>
      <c r="E242" s="21">
        <f t="shared" ca="1" si="51"/>
        <v>761.41678102769129</v>
      </c>
      <c r="F242" s="22">
        <f t="shared" ca="1" si="52"/>
        <v>13.248651989881829</v>
      </c>
      <c r="G242" s="23">
        <v>239</v>
      </c>
      <c r="H242" s="24">
        <f t="shared" ca="1" si="53"/>
        <v>1049.260088</v>
      </c>
      <c r="I242" s="25">
        <f t="shared" ca="1" si="54"/>
        <v>17.695560527999998</v>
      </c>
      <c r="J242" s="155"/>
      <c r="K242" s="155"/>
      <c r="L242" s="129">
        <f t="shared" si="67"/>
        <v>0</v>
      </c>
      <c r="AR242">
        <f t="shared" ca="1" si="55"/>
        <v>294.92600879999998</v>
      </c>
      <c r="AS242">
        <f t="shared" ca="1" si="56"/>
        <v>294.92600879999998</v>
      </c>
      <c r="AT242" cm="1">
        <f t="array" aca="1" ref="AT242" ca="1">_xlfn.LET(_xlpm.rozsah, $J$3:$J$10001,_xlpm.podminka, (_xlpm.rozsah&gt;H242)*(ISNUMBER(_xlpm.rozsah)),_xlpm.indexy, IF(_xlpm.podminka, ROW(_xlpm.rozsah)-MIN(ROW(_xlpm.rozsah))+1),_xlpm.prvni, MIN(_xlpm.indexy),_xlpm.finalni, IF(_xlpm.prvni=1, 2, _xlpm.prvni),INDEX(_xlpm.rozsah, _xlpm.finalni))</f>
        <v>1100</v>
      </c>
      <c r="AU242" cm="1">
        <f t="array" aca="1" ref="AU242" ca="1">INDEX($J$3:$J$10001,MATCH(AT242,$J$3:$J$10004,0)-1)</f>
        <v>1000</v>
      </c>
      <c r="AV242">
        <f t="shared" ca="1" si="57"/>
        <v>300</v>
      </c>
      <c r="AW242">
        <f t="shared" ca="1" si="58"/>
        <v>290</v>
      </c>
      <c r="AX242">
        <f t="shared" ca="1" si="59"/>
        <v>10</v>
      </c>
      <c r="AY242">
        <f t="shared" ca="1" si="60"/>
        <v>295.07399120000002</v>
      </c>
      <c r="AZ242">
        <f t="shared" ca="1" si="61"/>
        <v>220.81086649803046</v>
      </c>
      <c r="BA242">
        <f t="shared" ca="1" si="62"/>
        <v>220.81086649803046</v>
      </c>
      <c r="BB242" cm="1">
        <f t="array" aca="1" ref="BB242" ca="1">_xlfn.LET(_xlpm.rozsah, $J$3:$J$10001,_xlpm.podminka, (_xlpm.rozsah&gt;E242)*(ISNUMBER(_xlpm.rozsah)),_xlpm.indexy, IF(_xlpm.podminka, ROW(_xlpm.rozsah)-MIN(ROW(_xlpm.rozsah))+1),_xlpm.prvni, MIN(_xlpm.indexy),_xlpm.finalni, IF(_xlpm.prvni=1, 2, _xlpm.prvni),INDEX(_xlpm.rozsah, _xlpm.finalni))</f>
        <v>1000</v>
      </c>
      <c r="BC242" cm="1">
        <f t="array" aca="1" ref="BC242" ca="1">INDEX($J$3:$J$10001,MATCH(BB242,$J$3:$J$10004,0)-1)</f>
        <v>0</v>
      </c>
      <c r="BD242">
        <f t="shared" ca="1" si="63"/>
        <v>290</v>
      </c>
      <c r="BE242">
        <f t="shared" ca="1" si="64"/>
        <v>0</v>
      </c>
      <c r="BF242">
        <f t="shared" ca="1" si="65"/>
        <v>290</v>
      </c>
      <c r="BG242">
        <f t="shared" ca="1" si="66"/>
        <v>69.189133501969522</v>
      </c>
    </row>
    <row r="243" spans="1:59" x14ac:dyDescent="0.25">
      <c r="A243" s="64">
        <v>240</v>
      </c>
      <c r="B243" s="64">
        <v>4</v>
      </c>
      <c r="C243" s="64">
        <v>6</v>
      </c>
      <c r="D243" s="18">
        <v>240</v>
      </c>
      <c r="E243" s="21">
        <f t="shared" ca="1" si="51"/>
        <v>761.41678102769129</v>
      </c>
      <c r="F243" s="22">
        <f t="shared" ca="1" si="52"/>
        <v>13.248651989881829</v>
      </c>
      <c r="G243" s="28">
        <v>240</v>
      </c>
      <c r="H243" s="24">
        <f t="shared" ca="1" si="53"/>
        <v>1049.260088</v>
      </c>
      <c r="I243" s="25">
        <f t="shared" ca="1" si="54"/>
        <v>17.695560527999998</v>
      </c>
      <c r="J243" s="155"/>
      <c r="K243" s="155"/>
      <c r="L243" s="129">
        <f t="shared" si="67"/>
        <v>0</v>
      </c>
      <c r="AR243">
        <f t="shared" ca="1" si="55"/>
        <v>294.92600879999998</v>
      </c>
      <c r="AS243">
        <f t="shared" ca="1" si="56"/>
        <v>294.92600879999998</v>
      </c>
      <c r="AT243" cm="1">
        <f t="array" aca="1" ref="AT243" ca="1">_xlfn.LET(_xlpm.rozsah, $J$3:$J$10001,_xlpm.podminka, (_xlpm.rozsah&gt;H243)*(ISNUMBER(_xlpm.rozsah)),_xlpm.indexy, IF(_xlpm.podminka, ROW(_xlpm.rozsah)-MIN(ROW(_xlpm.rozsah))+1),_xlpm.prvni, MIN(_xlpm.indexy),_xlpm.finalni, IF(_xlpm.prvni=1, 2, _xlpm.prvni),INDEX(_xlpm.rozsah, _xlpm.finalni))</f>
        <v>1100</v>
      </c>
      <c r="AU243" cm="1">
        <f t="array" aca="1" ref="AU243" ca="1">INDEX($J$3:$J$10001,MATCH(AT243,$J$3:$J$10004,0)-1)</f>
        <v>1000</v>
      </c>
      <c r="AV243">
        <f t="shared" ca="1" si="57"/>
        <v>300</v>
      </c>
      <c r="AW243">
        <f t="shared" ca="1" si="58"/>
        <v>290</v>
      </c>
      <c r="AX243">
        <f t="shared" ca="1" si="59"/>
        <v>10</v>
      </c>
      <c r="AY243">
        <f t="shared" ca="1" si="60"/>
        <v>295.07399120000002</v>
      </c>
      <c r="AZ243">
        <f t="shared" ca="1" si="61"/>
        <v>220.81086649803046</v>
      </c>
      <c r="BA243">
        <f t="shared" ca="1" si="62"/>
        <v>220.81086649803046</v>
      </c>
      <c r="BB243" cm="1">
        <f t="array" aca="1" ref="BB243" ca="1">_xlfn.LET(_xlpm.rozsah, $J$3:$J$10001,_xlpm.podminka, (_xlpm.rozsah&gt;E243)*(ISNUMBER(_xlpm.rozsah)),_xlpm.indexy, IF(_xlpm.podminka, ROW(_xlpm.rozsah)-MIN(ROW(_xlpm.rozsah))+1),_xlpm.prvni, MIN(_xlpm.indexy),_xlpm.finalni, IF(_xlpm.prvni=1, 2, _xlpm.prvni),INDEX(_xlpm.rozsah, _xlpm.finalni))</f>
        <v>1000</v>
      </c>
      <c r="BC243" cm="1">
        <f t="array" aca="1" ref="BC243" ca="1">INDEX($J$3:$J$10001,MATCH(BB243,$J$3:$J$10004,0)-1)</f>
        <v>0</v>
      </c>
      <c r="BD243">
        <f t="shared" ca="1" si="63"/>
        <v>290</v>
      </c>
      <c r="BE243">
        <f t="shared" ca="1" si="64"/>
        <v>0</v>
      </c>
      <c r="BF243">
        <f t="shared" ca="1" si="65"/>
        <v>290</v>
      </c>
      <c r="BG243">
        <f t="shared" ca="1" si="66"/>
        <v>69.189133501969522</v>
      </c>
    </row>
    <row r="244" spans="1:59" x14ac:dyDescent="0.25">
      <c r="A244" s="64">
        <v>241</v>
      </c>
      <c r="B244" s="64">
        <v>4</v>
      </c>
      <c r="C244" s="64">
        <v>5</v>
      </c>
      <c r="D244" s="18">
        <v>241</v>
      </c>
      <c r="E244" s="21">
        <f t="shared" ca="1" si="51"/>
        <v>761.41678102769129</v>
      </c>
      <c r="F244" s="22">
        <f t="shared" ca="1" si="52"/>
        <v>11.040543324901524</v>
      </c>
      <c r="G244" s="23">
        <v>241</v>
      </c>
      <c r="H244" s="24">
        <f t="shared" ca="1" si="53"/>
        <v>1049.260088</v>
      </c>
      <c r="I244" s="25">
        <f t="shared" ca="1" si="54"/>
        <v>14.746300440000001</v>
      </c>
      <c r="J244" s="155"/>
      <c r="K244" s="155"/>
      <c r="L244" s="129">
        <f t="shared" si="67"/>
        <v>0</v>
      </c>
      <c r="AR244">
        <f t="shared" ca="1" si="55"/>
        <v>294.92600879999998</v>
      </c>
      <c r="AS244">
        <f t="shared" ca="1" si="56"/>
        <v>294.92600879999998</v>
      </c>
      <c r="AT244" cm="1">
        <f t="array" aca="1" ref="AT244" ca="1">_xlfn.LET(_xlpm.rozsah, $J$3:$J$10001,_xlpm.podminka, (_xlpm.rozsah&gt;H244)*(ISNUMBER(_xlpm.rozsah)),_xlpm.indexy, IF(_xlpm.podminka, ROW(_xlpm.rozsah)-MIN(ROW(_xlpm.rozsah))+1),_xlpm.prvni, MIN(_xlpm.indexy),_xlpm.finalni, IF(_xlpm.prvni=1, 2, _xlpm.prvni),INDEX(_xlpm.rozsah, _xlpm.finalni))</f>
        <v>1100</v>
      </c>
      <c r="AU244" cm="1">
        <f t="array" aca="1" ref="AU244" ca="1">INDEX($J$3:$J$10001,MATCH(AT244,$J$3:$J$10004,0)-1)</f>
        <v>1000</v>
      </c>
      <c r="AV244">
        <f t="shared" ca="1" si="57"/>
        <v>300</v>
      </c>
      <c r="AW244">
        <f t="shared" ca="1" si="58"/>
        <v>290</v>
      </c>
      <c r="AX244">
        <f t="shared" ca="1" si="59"/>
        <v>10</v>
      </c>
      <c r="AY244">
        <f t="shared" ca="1" si="60"/>
        <v>295.07399120000002</v>
      </c>
      <c r="AZ244">
        <f t="shared" ca="1" si="61"/>
        <v>220.81086649803046</v>
      </c>
      <c r="BA244">
        <f t="shared" ca="1" si="62"/>
        <v>220.81086649803046</v>
      </c>
      <c r="BB244" cm="1">
        <f t="array" aca="1" ref="BB244" ca="1">_xlfn.LET(_xlpm.rozsah, $J$3:$J$10001,_xlpm.podminka, (_xlpm.rozsah&gt;E244)*(ISNUMBER(_xlpm.rozsah)),_xlpm.indexy, IF(_xlpm.podminka, ROW(_xlpm.rozsah)-MIN(ROW(_xlpm.rozsah))+1),_xlpm.prvni, MIN(_xlpm.indexy),_xlpm.finalni, IF(_xlpm.prvni=1, 2, _xlpm.prvni),INDEX(_xlpm.rozsah, _xlpm.finalni))</f>
        <v>1000</v>
      </c>
      <c r="BC244" cm="1">
        <f t="array" aca="1" ref="BC244" ca="1">INDEX($J$3:$J$10001,MATCH(BB244,$J$3:$J$10004,0)-1)</f>
        <v>0</v>
      </c>
      <c r="BD244">
        <f t="shared" ca="1" si="63"/>
        <v>290</v>
      </c>
      <c r="BE244">
        <f t="shared" ca="1" si="64"/>
        <v>0</v>
      </c>
      <c r="BF244">
        <f t="shared" ca="1" si="65"/>
        <v>290</v>
      </c>
      <c r="BG244">
        <f t="shared" ca="1" si="66"/>
        <v>69.189133501969522</v>
      </c>
    </row>
    <row r="245" spans="1:59" x14ac:dyDescent="0.25">
      <c r="A245" s="64">
        <v>242</v>
      </c>
      <c r="B245" s="64">
        <v>7</v>
      </c>
      <c r="C245" s="64">
        <v>5</v>
      </c>
      <c r="D245" s="18">
        <v>242</v>
      </c>
      <c r="E245" s="21">
        <f t="shared" ca="1" si="51"/>
        <v>807.47936679845964</v>
      </c>
      <c r="F245" s="22">
        <f t="shared" ca="1" si="52"/>
        <v>11.708450818577667</v>
      </c>
      <c r="G245" s="28">
        <v>242</v>
      </c>
      <c r="H245" s="24">
        <f t="shared" ca="1" si="53"/>
        <v>1086.205154</v>
      </c>
      <c r="I245" s="25">
        <f t="shared" ca="1" si="54"/>
        <v>14.931025769999998</v>
      </c>
      <c r="J245" s="155"/>
      <c r="K245" s="155"/>
      <c r="L245" s="129">
        <f t="shared" si="67"/>
        <v>0</v>
      </c>
      <c r="AR245">
        <f t="shared" ca="1" si="55"/>
        <v>298.62051539999999</v>
      </c>
      <c r="AS245">
        <f t="shared" ca="1" si="56"/>
        <v>298.62051539999999</v>
      </c>
      <c r="AT245" cm="1">
        <f t="array" aca="1" ref="AT245" ca="1">_xlfn.LET(_xlpm.rozsah, $J$3:$J$10001,_xlpm.podminka, (_xlpm.rozsah&gt;H245)*(ISNUMBER(_xlpm.rozsah)),_xlpm.indexy, IF(_xlpm.podminka, ROW(_xlpm.rozsah)-MIN(ROW(_xlpm.rozsah))+1),_xlpm.prvni, MIN(_xlpm.indexy),_xlpm.finalni, IF(_xlpm.prvni=1, 2, _xlpm.prvni),INDEX(_xlpm.rozsah, _xlpm.finalni))</f>
        <v>1100</v>
      </c>
      <c r="AU245" cm="1">
        <f t="array" aca="1" ref="AU245" ca="1">INDEX($J$3:$J$10001,MATCH(AT245,$J$3:$J$10004,0)-1)</f>
        <v>1000</v>
      </c>
      <c r="AV245">
        <f t="shared" ca="1" si="57"/>
        <v>300</v>
      </c>
      <c r="AW245">
        <f t="shared" ca="1" si="58"/>
        <v>290</v>
      </c>
      <c r="AX245">
        <f t="shared" ca="1" si="59"/>
        <v>10</v>
      </c>
      <c r="AY245">
        <f t="shared" ca="1" si="60"/>
        <v>291.37948460000001</v>
      </c>
      <c r="AZ245">
        <f t="shared" ca="1" si="61"/>
        <v>234.16901637155331</v>
      </c>
      <c r="BA245">
        <f t="shared" ca="1" si="62"/>
        <v>234.16901637155331</v>
      </c>
      <c r="BB245" cm="1">
        <f t="array" aca="1" ref="BB245" ca="1">_xlfn.LET(_xlpm.rozsah, $J$3:$J$10001,_xlpm.podminka, (_xlpm.rozsah&gt;E245)*(ISNUMBER(_xlpm.rozsah)),_xlpm.indexy, IF(_xlpm.podminka, ROW(_xlpm.rozsah)-MIN(ROW(_xlpm.rozsah))+1),_xlpm.prvni, MIN(_xlpm.indexy),_xlpm.finalni, IF(_xlpm.prvni=1, 2, _xlpm.prvni),INDEX(_xlpm.rozsah, _xlpm.finalni))</f>
        <v>1000</v>
      </c>
      <c r="BC245" cm="1">
        <f t="array" aca="1" ref="BC245" ca="1">INDEX($J$3:$J$10001,MATCH(BB245,$J$3:$J$10004,0)-1)</f>
        <v>0</v>
      </c>
      <c r="BD245">
        <f t="shared" ca="1" si="63"/>
        <v>290</v>
      </c>
      <c r="BE245">
        <f t="shared" ca="1" si="64"/>
        <v>0</v>
      </c>
      <c r="BF245">
        <f t="shared" ca="1" si="65"/>
        <v>290</v>
      </c>
      <c r="BG245">
        <f t="shared" ca="1" si="66"/>
        <v>55.830983628446702</v>
      </c>
    </row>
    <row r="246" spans="1:59" x14ac:dyDescent="0.25">
      <c r="A246" s="64">
        <v>243</v>
      </c>
      <c r="B246" s="64">
        <v>16</v>
      </c>
      <c r="C246" s="64">
        <v>28</v>
      </c>
      <c r="D246" s="18">
        <v>243</v>
      </c>
      <c r="E246" s="21">
        <f t="shared" ca="1" si="51"/>
        <v>945.66712411076492</v>
      </c>
      <c r="F246" s="22">
        <f t="shared" ca="1" si="52"/>
        <v>76.788170477794125</v>
      </c>
      <c r="G246" s="23">
        <v>243</v>
      </c>
      <c r="H246" s="24">
        <f t="shared" ca="1" si="53"/>
        <v>1197.040352</v>
      </c>
      <c r="I246" s="25">
        <f t="shared" ca="1" si="54"/>
        <v>89.434259711999999</v>
      </c>
      <c r="J246" s="155"/>
      <c r="K246" s="155"/>
      <c r="L246" s="129">
        <f t="shared" si="67"/>
        <v>0</v>
      </c>
      <c r="AR246">
        <f t="shared" ca="1" si="55"/>
        <v>319.40807039999999</v>
      </c>
      <c r="AS246">
        <f t="shared" ca="1" si="56"/>
        <v>319.40807039999999</v>
      </c>
      <c r="AT246" cm="1">
        <f t="array" aca="1" ref="AT246" ca="1">_xlfn.LET(_xlpm.rozsah, $J$3:$J$10001,_xlpm.podminka, (_xlpm.rozsah&gt;H246)*(ISNUMBER(_xlpm.rozsah)),_xlpm.indexy, IF(_xlpm.podminka, ROW(_xlpm.rozsah)-MIN(ROW(_xlpm.rozsah))+1),_xlpm.prvni, MIN(_xlpm.indexy),_xlpm.finalni, IF(_xlpm.prvni=1, 2, _xlpm.prvni),INDEX(_xlpm.rozsah, _xlpm.finalni))</f>
        <v>1200</v>
      </c>
      <c r="AU246" cm="1">
        <f t="array" aca="1" ref="AU246" ca="1">INDEX($J$3:$J$10001,MATCH(AT246,$J$3:$J$10004,0)-1)</f>
        <v>1100</v>
      </c>
      <c r="AV246">
        <f t="shared" ca="1" si="57"/>
        <v>320</v>
      </c>
      <c r="AW246">
        <f t="shared" ca="1" si="58"/>
        <v>300</v>
      </c>
      <c r="AX246">
        <f t="shared" ca="1" si="59"/>
        <v>20</v>
      </c>
      <c r="AY246">
        <f t="shared" ca="1" si="60"/>
        <v>300.59192960000001</v>
      </c>
      <c r="AZ246">
        <f t="shared" ca="1" si="61"/>
        <v>274.24346599212186</v>
      </c>
      <c r="BA246">
        <f t="shared" ca="1" si="62"/>
        <v>274.24346599212186</v>
      </c>
      <c r="BB246" cm="1">
        <f t="array" aca="1" ref="BB246" ca="1">_xlfn.LET(_xlpm.rozsah, $J$3:$J$10001,_xlpm.podminka, (_xlpm.rozsah&gt;E246)*(ISNUMBER(_xlpm.rozsah)),_xlpm.indexy, IF(_xlpm.podminka, ROW(_xlpm.rozsah)-MIN(ROW(_xlpm.rozsah))+1),_xlpm.prvni, MIN(_xlpm.indexy),_xlpm.finalni, IF(_xlpm.prvni=1, 2, _xlpm.prvni),INDEX(_xlpm.rozsah, _xlpm.finalni))</f>
        <v>1000</v>
      </c>
      <c r="BC246" cm="1">
        <f t="array" aca="1" ref="BC246" ca="1">INDEX($J$3:$J$10001,MATCH(BB246,$J$3:$J$10004,0)-1)</f>
        <v>0</v>
      </c>
      <c r="BD246">
        <f t="shared" ca="1" si="63"/>
        <v>290</v>
      </c>
      <c r="BE246">
        <f t="shared" ca="1" si="64"/>
        <v>0</v>
      </c>
      <c r="BF246">
        <f t="shared" ca="1" si="65"/>
        <v>290</v>
      </c>
      <c r="BG246">
        <f t="shared" ca="1" si="66"/>
        <v>15.756534007878175</v>
      </c>
    </row>
    <row r="247" spans="1:59" x14ac:dyDescent="0.25">
      <c r="A247" s="64">
        <v>244</v>
      </c>
      <c r="B247" s="64">
        <v>28</v>
      </c>
      <c r="C247" s="64">
        <v>25</v>
      </c>
      <c r="D247" s="18">
        <v>244</v>
      </c>
      <c r="E247" s="21">
        <f t="shared" ca="1" si="51"/>
        <v>1129.9174671938385</v>
      </c>
      <c r="F247" s="22">
        <f t="shared" ca="1" si="52"/>
        <v>76.495873359691927</v>
      </c>
      <c r="G247" s="28">
        <v>244</v>
      </c>
      <c r="H247" s="24">
        <f t="shared" ca="1" si="53"/>
        <v>1344.820616</v>
      </c>
      <c r="I247" s="25">
        <f t="shared" ca="1" si="54"/>
        <v>88.620515400000002</v>
      </c>
      <c r="J247" s="155"/>
      <c r="K247" s="155"/>
      <c r="L247" s="129">
        <f t="shared" si="67"/>
        <v>0</v>
      </c>
      <c r="AR247">
        <f t="shared" ca="1" si="55"/>
        <v>354.48206160000001</v>
      </c>
      <c r="AS247">
        <f t="shared" ca="1" si="56"/>
        <v>354.48206160000001</v>
      </c>
      <c r="AT247" cm="1">
        <f t="array" aca="1" ref="AT247" ca="1">_xlfn.LET(_xlpm.rozsah, $J$3:$J$10001,_xlpm.podminka, (_xlpm.rozsah&gt;H247)*(ISNUMBER(_xlpm.rozsah)),_xlpm.indexy, IF(_xlpm.podminka, ROW(_xlpm.rozsah)-MIN(ROW(_xlpm.rozsah))+1),_xlpm.prvni, MIN(_xlpm.indexy),_xlpm.finalni, IF(_xlpm.prvni=1, 2, _xlpm.prvni),INDEX(_xlpm.rozsah, _xlpm.finalni))</f>
        <v>1400</v>
      </c>
      <c r="AU247" cm="1">
        <f t="array" aca="1" ref="AU247" ca="1">INDEX($J$3:$J$10001,MATCH(AT247,$J$3:$J$10004,0)-1)</f>
        <v>1300</v>
      </c>
      <c r="AV247">
        <f t="shared" ca="1" si="57"/>
        <v>360</v>
      </c>
      <c r="AW247">
        <f t="shared" ca="1" si="58"/>
        <v>350</v>
      </c>
      <c r="AX247">
        <f t="shared" ca="1" si="59"/>
        <v>10</v>
      </c>
      <c r="AY247">
        <f t="shared" ca="1" si="60"/>
        <v>355.51793839999999</v>
      </c>
      <c r="AZ247">
        <f t="shared" ca="1" si="61"/>
        <v>305.98349343876771</v>
      </c>
      <c r="BA247">
        <f t="shared" ca="1" si="62"/>
        <v>305.98349343876771</v>
      </c>
      <c r="BB247" cm="1">
        <f t="array" aca="1" ref="BB247" ca="1">_xlfn.LET(_xlpm.rozsah, $J$3:$J$10001,_xlpm.podminka, (_xlpm.rozsah&gt;E247)*(ISNUMBER(_xlpm.rozsah)),_xlpm.indexy, IF(_xlpm.podminka, ROW(_xlpm.rozsah)-MIN(ROW(_xlpm.rozsah))+1),_xlpm.prvni, MIN(_xlpm.indexy),_xlpm.finalni, IF(_xlpm.prvni=1, 2, _xlpm.prvni),INDEX(_xlpm.rozsah, _xlpm.finalni))</f>
        <v>1200</v>
      </c>
      <c r="BC247" cm="1">
        <f t="array" aca="1" ref="BC247" ca="1">INDEX($J$3:$J$10001,MATCH(BB247,$J$3:$J$10004,0)-1)</f>
        <v>1100</v>
      </c>
      <c r="BD247">
        <f t="shared" ca="1" si="63"/>
        <v>320</v>
      </c>
      <c r="BE247">
        <f t="shared" ca="1" si="64"/>
        <v>300</v>
      </c>
      <c r="BF247">
        <f t="shared" ca="1" si="65"/>
        <v>20</v>
      </c>
      <c r="BG247">
        <f t="shared" ca="1" si="66"/>
        <v>314.01650656123229</v>
      </c>
    </row>
    <row r="248" spans="1:59" x14ac:dyDescent="0.25">
      <c r="A248" s="64">
        <v>245</v>
      </c>
      <c r="B248" s="64">
        <v>52</v>
      </c>
      <c r="C248" s="64">
        <v>53</v>
      </c>
      <c r="D248" s="18">
        <v>245</v>
      </c>
      <c r="E248" s="21">
        <f t="shared" ca="1" si="51"/>
        <v>1498.418153359986</v>
      </c>
      <c r="F248" s="22">
        <f t="shared" ca="1" si="52"/>
        <v>190.8</v>
      </c>
      <c r="G248" s="23">
        <v>245</v>
      </c>
      <c r="H248" s="24">
        <f t="shared" ca="1" si="53"/>
        <v>1640.3811439999999</v>
      </c>
      <c r="I248" s="25">
        <f t="shared" ca="1" si="54"/>
        <v>188.02783949439998</v>
      </c>
      <c r="J248" s="155"/>
      <c r="K248" s="155"/>
      <c r="L248" s="129">
        <f t="shared" si="67"/>
        <v>0</v>
      </c>
      <c r="AR248">
        <f t="shared" ca="1" si="55"/>
        <v>354.76950848000001</v>
      </c>
      <c r="AS248">
        <f t="shared" ca="1" si="56"/>
        <v>353.23049151999999</v>
      </c>
      <c r="AT248" cm="1">
        <f t="array" aca="1" ref="AT248" ca="1">_xlfn.LET(_xlpm.rozsah, $J$3:$J$10001,_xlpm.podminka, (_xlpm.rozsah&gt;H248)*(ISNUMBER(_xlpm.rozsah)),_xlpm.indexy, IF(_xlpm.podminka, ROW(_xlpm.rozsah)-MIN(ROW(_xlpm.rozsah))+1),_xlpm.prvni, MIN(_xlpm.indexy),_xlpm.finalni, IF(_xlpm.prvni=1, 2, _xlpm.prvni),INDEX(_xlpm.rozsah, _xlpm.finalni))</f>
        <v>1700</v>
      </c>
      <c r="AU248" cm="1">
        <f t="array" aca="1" ref="AU248" ca="1">INDEX($J$3:$J$10001,MATCH(AT248,$J$3:$J$10004,0)-1)</f>
        <v>1600</v>
      </c>
      <c r="AV248">
        <f t="shared" ca="1" si="57"/>
        <v>350</v>
      </c>
      <c r="AW248">
        <f t="shared" ca="1" si="58"/>
        <v>358</v>
      </c>
      <c r="AX248">
        <f t="shared" ca="1" si="59"/>
        <v>-8</v>
      </c>
      <c r="AY248">
        <f t="shared" ca="1" si="60"/>
        <v>354.76950848000001</v>
      </c>
      <c r="AZ248">
        <f t="shared" ca="1" si="61"/>
        <v>360</v>
      </c>
      <c r="BA248">
        <f t="shared" ca="1" si="62"/>
        <v>360</v>
      </c>
      <c r="BB248" cm="1">
        <f t="array" aca="1" ref="BB248" ca="1">_xlfn.LET(_xlpm.rozsah, $J$3:$J$10001,_xlpm.podminka, (_xlpm.rozsah&gt;E248)*(ISNUMBER(_xlpm.rozsah)),_xlpm.indexy, IF(_xlpm.podminka, ROW(_xlpm.rozsah)-MIN(ROW(_xlpm.rozsah))+1),_xlpm.prvni, MIN(_xlpm.indexy),_xlpm.finalni, IF(_xlpm.prvni=1, 2, _xlpm.prvni),INDEX(_xlpm.rozsah, _xlpm.finalni))</f>
        <v>1500</v>
      </c>
      <c r="BC248" cm="1">
        <f t="array" aca="1" ref="BC248" ca="1">INDEX($J$3:$J$10001,MATCH(BB248,$J$3:$J$10004,0)-1)</f>
        <v>1400</v>
      </c>
      <c r="BD248">
        <f t="shared" ca="1" si="63"/>
        <v>360</v>
      </c>
      <c r="BE248">
        <f t="shared" ca="1" si="64"/>
        <v>360</v>
      </c>
      <c r="BF248">
        <f t="shared" ca="1" si="65"/>
        <v>0</v>
      </c>
      <c r="BG248">
        <f t="shared" ca="1" si="66"/>
        <v>360</v>
      </c>
    </row>
    <row r="249" spans="1:59" x14ac:dyDescent="0.25">
      <c r="A249" s="64">
        <v>246</v>
      </c>
      <c r="B249" s="64">
        <v>50</v>
      </c>
      <c r="C249" s="64">
        <v>8</v>
      </c>
      <c r="D249" s="18">
        <v>246</v>
      </c>
      <c r="E249" s="21">
        <f t="shared" ca="1" si="51"/>
        <v>1467.7097628461404</v>
      </c>
      <c r="F249" s="22">
        <f t="shared" ca="1" si="52"/>
        <v>28.8</v>
      </c>
      <c r="G249" s="28">
        <v>246</v>
      </c>
      <c r="H249" s="24">
        <f t="shared" ca="1" si="53"/>
        <v>1615.7511</v>
      </c>
      <c r="I249" s="25">
        <f t="shared" ca="1" si="54"/>
        <v>28.539192960000001</v>
      </c>
      <c r="J249" s="155"/>
      <c r="K249" s="155"/>
      <c r="L249" s="129">
        <f t="shared" si="67"/>
        <v>0</v>
      </c>
      <c r="AR249">
        <f t="shared" ca="1" si="55"/>
        <v>356.739912</v>
      </c>
      <c r="AS249">
        <f t="shared" ca="1" si="56"/>
        <v>351.260088</v>
      </c>
      <c r="AT249" cm="1">
        <f t="array" aca="1" ref="AT249" ca="1">_xlfn.LET(_xlpm.rozsah, $J$3:$J$10001,_xlpm.podminka, (_xlpm.rozsah&gt;H249)*(ISNUMBER(_xlpm.rozsah)),_xlpm.indexy, IF(_xlpm.podminka, ROW(_xlpm.rozsah)-MIN(ROW(_xlpm.rozsah))+1),_xlpm.prvni, MIN(_xlpm.indexy),_xlpm.finalni, IF(_xlpm.prvni=1, 2, _xlpm.prvni),INDEX(_xlpm.rozsah, _xlpm.finalni))</f>
        <v>1700</v>
      </c>
      <c r="AU249" cm="1">
        <f t="array" aca="1" ref="AU249" ca="1">INDEX($J$3:$J$10001,MATCH(AT249,$J$3:$J$10004,0)-1)</f>
        <v>1600</v>
      </c>
      <c r="AV249">
        <f t="shared" ca="1" si="57"/>
        <v>350</v>
      </c>
      <c r="AW249">
        <f t="shared" ca="1" si="58"/>
        <v>358</v>
      </c>
      <c r="AX249">
        <f t="shared" ca="1" si="59"/>
        <v>-8</v>
      </c>
      <c r="AY249">
        <f t="shared" ca="1" si="60"/>
        <v>356.739912</v>
      </c>
      <c r="AZ249">
        <f t="shared" ca="1" si="61"/>
        <v>360</v>
      </c>
      <c r="BA249">
        <f t="shared" ca="1" si="62"/>
        <v>360</v>
      </c>
      <c r="BB249" cm="1">
        <f t="array" aca="1" ref="BB249" ca="1">_xlfn.LET(_xlpm.rozsah, $J$3:$J$10001,_xlpm.podminka, (_xlpm.rozsah&gt;E249)*(ISNUMBER(_xlpm.rozsah)),_xlpm.indexy, IF(_xlpm.podminka, ROW(_xlpm.rozsah)-MIN(ROW(_xlpm.rozsah))+1),_xlpm.prvni, MIN(_xlpm.indexy),_xlpm.finalni, IF(_xlpm.prvni=1, 2, _xlpm.prvni),INDEX(_xlpm.rozsah, _xlpm.finalni))</f>
        <v>1500</v>
      </c>
      <c r="BC249" cm="1">
        <f t="array" aca="1" ref="BC249" ca="1">INDEX($J$3:$J$10001,MATCH(BB249,$J$3:$J$10004,0)-1)</f>
        <v>1400</v>
      </c>
      <c r="BD249">
        <f t="shared" ca="1" si="63"/>
        <v>360</v>
      </c>
      <c r="BE249">
        <f t="shared" ca="1" si="64"/>
        <v>360</v>
      </c>
      <c r="BF249">
        <f t="shared" ca="1" si="65"/>
        <v>0</v>
      </c>
      <c r="BG249">
        <f t="shared" ca="1" si="66"/>
        <v>360</v>
      </c>
    </row>
    <row r="250" spans="1:59" x14ac:dyDescent="0.25">
      <c r="A250" s="64">
        <v>247</v>
      </c>
      <c r="B250" s="64">
        <v>26</v>
      </c>
      <c r="C250" s="64">
        <v>40</v>
      </c>
      <c r="D250" s="18">
        <v>247</v>
      </c>
      <c r="E250" s="21">
        <f t="shared" ca="1" si="51"/>
        <v>1099.2090766799929</v>
      </c>
      <c r="F250" s="22">
        <f t="shared" ca="1" si="52"/>
        <v>119.96836306719972</v>
      </c>
      <c r="G250" s="23">
        <v>247</v>
      </c>
      <c r="H250" s="24">
        <f t="shared" ca="1" si="53"/>
        <v>1320.190572</v>
      </c>
      <c r="I250" s="25">
        <f t="shared" ca="1" si="54"/>
        <v>140.80762288000003</v>
      </c>
      <c r="J250" s="155"/>
      <c r="K250" s="155"/>
      <c r="L250" s="129">
        <f t="shared" si="67"/>
        <v>0</v>
      </c>
      <c r="AR250">
        <f t="shared" ca="1" si="55"/>
        <v>352.01905720000002</v>
      </c>
      <c r="AS250">
        <f t="shared" ca="1" si="56"/>
        <v>352.01905720000002</v>
      </c>
      <c r="AT250" cm="1">
        <f t="array" aca="1" ref="AT250" ca="1">_xlfn.LET(_xlpm.rozsah, $J$3:$J$10001,_xlpm.podminka, (_xlpm.rozsah&gt;H250)*(ISNUMBER(_xlpm.rozsah)),_xlpm.indexy, IF(_xlpm.podminka, ROW(_xlpm.rozsah)-MIN(ROW(_xlpm.rozsah))+1),_xlpm.prvni, MIN(_xlpm.indexy),_xlpm.finalni, IF(_xlpm.prvni=1, 2, _xlpm.prvni),INDEX(_xlpm.rozsah, _xlpm.finalni))</f>
        <v>1400</v>
      </c>
      <c r="AU250" cm="1">
        <f t="array" aca="1" ref="AU250" ca="1">INDEX($J$3:$J$10001,MATCH(AT250,$J$3:$J$10004,0)-1)</f>
        <v>1300</v>
      </c>
      <c r="AV250">
        <f t="shared" ca="1" si="57"/>
        <v>360</v>
      </c>
      <c r="AW250">
        <f t="shared" ca="1" si="58"/>
        <v>350</v>
      </c>
      <c r="AX250">
        <f t="shared" ca="1" si="59"/>
        <v>10</v>
      </c>
      <c r="AY250">
        <f t="shared" ca="1" si="60"/>
        <v>357.98094279999998</v>
      </c>
      <c r="AZ250">
        <f t="shared" ca="1" si="61"/>
        <v>299.9209076679993</v>
      </c>
      <c r="BA250">
        <f t="shared" ca="1" si="62"/>
        <v>299.9209076679993</v>
      </c>
      <c r="BB250" cm="1">
        <f t="array" aca="1" ref="BB250" ca="1">_xlfn.LET(_xlpm.rozsah, $J$3:$J$10001,_xlpm.podminka, (_xlpm.rozsah&gt;E250)*(ISNUMBER(_xlpm.rozsah)),_xlpm.indexy, IF(_xlpm.podminka, ROW(_xlpm.rozsah)-MIN(ROW(_xlpm.rozsah))+1),_xlpm.prvni, MIN(_xlpm.indexy),_xlpm.finalni, IF(_xlpm.prvni=1, 2, _xlpm.prvni),INDEX(_xlpm.rozsah, _xlpm.finalni))</f>
        <v>1100</v>
      </c>
      <c r="BC250" cm="1">
        <f t="array" aca="1" ref="BC250" ca="1">INDEX($J$3:$J$10001,MATCH(BB250,$J$3:$J$10004,0)-1)</f>
        <v>1000</v>
      </c>
      <c r="BD250">
        <f t="shared" ca="1" si="63"/>
        <v>300</v>
      </c>
      <c r="BE250">
        <f t="shared" ca="1" si="64"/>
        <v>290</v>
      </c>
      <c r="BF250">
        <f t="shared" ca="1" si="65"/>
        <v>10</v>
      </c>
      <c r="BG250">
        <f t="shared" ca="1" si="66"/>
        <v>290.0790923320007</v>
      </c>
    </row>
    <row r="251" spans="1:59" x14ac:dyDescent="0.25">
      <c r="A251" s="64">
        <v>248</v>
      </c>
      <c r="B251" s="64">
        <v>48</v>
      </c>
      <c r="C251" s="64">
        <v>29</v>
      </c>
      <c r="D251" s="18">
        <v>248</v>
      </c>
      <c r="E251" s="21">
        <f t="shared" ca="1" si="51"/>
        <v>1437.0013723322947</v>
      </c>
      <c r="F251" s="22">
        <f t="shared" ca="1" si="52"/>
        <v>104.4</v>
      </c>
      <c r="G251" s="28">
        <v>248</v>
      </c>
      <c r="H251" s="24">
        <f t="shared" ca="1" si="53"/>
        <v>1591.121056</v>
      </c>
      <c r="I251" s="25">
        <f t="shared" ca="1" si="54"/>
        <v>103.87149787520001</v>
      </c>
      <c r="J251" s="155"/>
      <c r="K251" s="155"/>
      <c r="L251" s="129">
        <f t="shared" si="67"/>
        <v>0</v>
      </c>
      <c r="AR251">
        <f t="shared" ca="1" si="55"/>
        <v>358.17757888</v>
      </c>
      <c r="AS251">
        <f t="shared" ca="1" si="56"/>
        <v>359.82242112</v>
      </c>
      <c r="AT251" cm="1">
        <f t="array" aca="1" ref="AT251" ca="1">_xlfn.LET(_xlpm.rozsah, $J$3:$J$10001,_xlpm.podminka, (_xlpm.rozsah&gt;H251)*(ISNUMBER(_xlpm.rozsah)),_xlpm.indexy, IF(_xlpm.podminka, ROW(_xlpm.rozsah)-MIN(ROW(_xlpm.rozsah))+1),_xlpm.prvni, MIN(_xlpm.indexy),_xlpm.finalni, IF(_xlpm.prvni=1, 2, _xlpm.prvni),INDEX(_xlpm.rozsah, _xlpm.finalni))</f>
        <v>1600</v>
      </c>
      <c r="AU251" cm="1">
        <f t="array" aca="1" ref="AU251" ca="1">INDEX($J$3:$J$10001,MATCH(AT251,$J$3:$J$10004,0)-1)</f>
        <v>1500</v>
      </c>
      <c r="AV251">
        <f t="shared" ca="1" si="57"/>
        <v>358</v>
      </c>
      <c r="AW251">
        <f t="shared" ca="1" si="58"/>
        <v>360</v>
      </c>
      <c r="AX251">
        <f t="shared" ca="1" si="59"/>
        <v>-2</v>
      </c>
      <c r="AY251">
        <f t="shared" ca="1" si="60"/>
        <v>358.17757888</v>
      </c>
      <c r="AZ251">
        <f t="shared" ca="1" si="61"/>
        <v>360</v>
      </c>
      <c r="BA251">
        <f t="shared" ca="1" si="62"/>
        <v>360</v>
      </c>
      <c r="BB251" cm="1">
        <f t="array" aca="1" ref="BB251" ca="1">_xlfn.LET(_xlpm.rozsah, $J$3:$J$10001,_xlpm.podminka, (_xlpm.rozsah&gt;E251)*(ISNUMBER(_xlpm.rozsah)),_xlpm.indexy, IF(_xlpm.podminka, ROW(_xlpm.rozsah)-MIN(ROW(_xlpm.rozsah))+1),_xlpm.prvni, MIN(_xlpm.indexy),_xlpm.finalni, IF(_xlpm.prvni=1, 2, _xlpm.prvni),INDEX(_xlpm.rozsah, _xlpm.finalni))</f>
        <v>1500</v>
      </c>
      <c r="BC251" cm="1">
        <f t="array" aca="1" ref="BC251" ca="1">INDEX($J$3:$J$10001,MATCH(BB251,$J$3:$J$10004,0)-1)</f>
        <v>1400</v>
      </c>
      <c r="BD251">
        <f t="shared" ca="1" si="63"/>
        <v>360</v>
      </c>
      <c r="BE251">
        <f t="shared" ca="1" si="64"/>
        <v>360</v>
      </c>
      <c r="BF251">
        <f t="shared" ca="1" si="65"/>
        <v>0</v>
      </c>
      <c r="BG251">
        <f t="shared" ca="1" si="66"/>
        <v>360</v>
      </c>
    </row>
    <row r="252" spans="1:59" x14ac:dyDescent="0.25">
      <c r="A252" s="64">
        <v>249</v>
      </c>
      <c r="B252" s="64">
        <v>54</v>
      </c>
      <c r="C252" s="64">
        <v>39</v>
      </c>
      <c r="D252" s="18">
        <v>249</v>
      </c>
      <c r="E252" s="21">
        <f t="shared" ca="1" si="51"/>
        <v>1529.1265438738317</v>
      </c>
      <c r="F252" s="22">
        <f t="shared" ca="1" si="52"/>
        <v>140.17281295778412</v>
      </c>
      <c r="G252" s="23">
        <v>249</v>
      </c>
      <c r="H252" s="24">
        <f t="shared" ca="1" si="53"/>
        <v>1665.0111879999999</v>
      </c>
      <c r="I252" s="25">
        <f t="shared" ca="1" si="54"/>
        <v>137.59165093440001</v>
      </c>
      <c r="J252" s="155"/>
      <c r="K252" s="155"/>
      <c r="L252" s="129">
        <f t="shared" si="67"/>
        <v>0</v>
      </c>
      <c r="AR252">
        <f t="shared" ca="1" si="55"/>
        <v>352.79910496000002</v>
      </c>
      <c r="AS252">
        <f t="shared" ca="1" si="56"/>
        <v>355.20089503999998</v>
      </c>
      <c r="AT252" cm="1">
        <f t="array" aca="1" ref="AT252" ca="1">_xlfn.LET(_xlpm.rozsah, $J$3:$J$10001,_xlpm.podminka, (_xlpm.rozsah&gt;H252)*(ISNUMBER(_xlpm.rozsah)),_xlpm.indexy, IF(_xlpm.podminka, ROW(_xlpm.rozsah)-MIN(ROW(_xlpm.rozsah))+1),_xlpm.prvni, MIN(_xlpm.indexy),_xlpm.finalni, IF(_xlpm.prvni=1, 2, _xlpm.prvni),INDEX(_xlpm.rozsah, _xlpm.finalni))</f>
        <v>1700</v>
      </c>
      <c r="AU252" cm="1">
        <f t="array" aca="1" ref="AU252" ca="1">INDEX($J$3:$J$10001,MATCH(AT252,$J$3:$J$10004,0)-1)</f>
        <v>1600</v>
      </c>
      <c r="AV252">
        <f t="shared" ca="1" si="57"/>
        <v>350</v>
      </c>
      <c r="AW252">
        <f t="shared" ca="1" si="58"/>
        <v>358</v>
      </c>
      <c r="AX252">
        <f t="shared" ca="1" si="59"/>
        <v>-8</v>
      </c>
      <c r="AY252">
        <f t="shared" ca="1" si="60"/>
        <v>352.79910496000002</v>
      </c>
      <c r="AZ252">
        <f t="shared" ca="1" si="61"/>
        <v>359.41746912252336</v>
      </c>
      <c r="BA252">
        <f t="shared" ca="1" si="62"/>
        <v>358.58253087747664</v>
      </c>
      <c r="BB252" cm="1">
        <f t="array" aca="1" ref="BB252" ca="1">_xlfn.LET(_xlpm.rozsah, $J$3:$J$10001,_xlpm.podminka, (_xlpm.rozsah&gt;E252)*(ISNUMBER(_xlpm.rozsah)),_xlpm.indexy, IF(_xlpm.podminka, ROW(_xlpm.rozsah)-MIN(ROW(_xlpm.rozsah))+1),_xlpm.prvni, MIN(_xlpm.indexy),_xlpm.finalni, IF(_xlpm.prvni=1, 2, _xlpm.prvni),INDEX(_xlpm.rozsah, _xlpm.finalni))</f>
        <v>1600</v>
      </c>
      <c r="BC252" cm="1">
        <f t="array" aca="1" ref="BC252" ca="1">INDEX($J$3:$J$10001,MATCH(BB252,$J$3:$J$10004,0)-1)</f>
        <v>1500</v>
      </c>
      <c r="BD252">
        <f t="shared" ca="1" si="63"/>
        <v>358</v>
      </c>
      <c r="BE252">
        <f t="shared" ca="1" si="64"/>
        <v>360</v>
      </c>
      <c r="BF252">
        <f t="shared" ca="1" si="65"/>
        <v>-2</v>
      </c>
      <c r="BG252">
        <f t="shared" ca="1" si="66"/>
        <v>359.41746912252336</v>
      </c>
    </row>
    <row r="253" spans="1:59" x14ac:dyDescent="0.25">
      <c r="A253" s="64">
        <v>250</v>
      </c>
      <c r="B253" s="64">
        <v>60</v>
      </c>
      <c r="C253" s="64">
        <v>42</v>
      </c>
      <c r="D253" s="18">
        <v>250</v>
      </c>
      <c r="E253" s="21">
        <f t="shared" ca="1" si="51"/>
        <v>1621.2517154153684</v>
      </c>
      <c r="F253" s="22">
        <f t="shared" ca="1" si="52"/>
        <v>149.6459423620436</v>
      </c>
      <c r="G253" s="28">
        <v>250</v>
      </c>
      <c r="H253" s="24">
        <f t="shared" ca="1" si="53"/>
        <v>1738.9013199999999</v>
      </c>
      <c r="I253" s="25">
        <f t="shared" ca="1" si="54"/>
        <v>144.222445752</v>
      </c>
      <c r="J253" s="155"/>
      <c r="K253" s="155"/>
      <c r="L253" s="129">
        <f t="shared" si="67"/>
        <v>0</v>
      </c>
      <c r="AR253">
        <f t="shared" ca="1" si="55"/>
        <v>343.38677560000002</v>
      </c>
      <c r="AS253">
        <f t="shared" ca="1" si="56"/>
        <v>339.61322439999998</v>
      </c>
      <c r="AT253" cm="1">
        <f t="array" aca="1" ref="AT253" ca="1">_xlfn.LET(_xlpm.rozsah, $J$3:$J$10001,_xlpm.podminka, (_xlpm.rozsah&gt;H253)*(ISNUMBER(_xlpm.rozsah)),_xlpm.indexy, IF(_xlpm.podminka, ROW(_xlpm.rozsah)-MIN(ROW(_xlpm.rozsah))+1),_xlpm.prvni, MIN(_xlpm.indexy),_xlpm.finalni, IF(_xlpm.prvni=1, 2, _xlpm.prvni),INDEX(_xlpm.rozsah, _xlpm.finalni))</f>
        <v>1800</v>
      </c>
      <c r="AU253" cm="1">
        <f t="array" aca="1" ref="AU253" ca="1">INDEX($J$3:$J$10001,MATCH(AT253,$J$3:$J$10004,0)-1)</f>
        <v>1700</v>
      </c>
      <c r="AV253">
        <f t="shared" ca="1" si="57"/>
        <v>333</v>
      </c>
      <c r="AW253">
        <f t="shared" ca="1" si="58"/>
        <v>350</v>
      </c>
      <c r="AX253">
        <f t="shared" ca="1" si="59"/>
        <v>-17</v>
      </c>
      <c r="AY253">
        <f t="shared" ca="1" si="60"/>
        <v>343.38677560000002</v>
      </c>
      <c r="AZ253">
        <f t="shared" ca="1" si="61"/>
        <v>356.2998627667705</v>
      </c>
      <c r="BA253">
        <f t="shared" ca="1" si="62"/>
        <v>351.7001372332295</v>
      </c>
      <c r="BB253" cm="1">
        <f t="array" aca="1" ref="BB253" ca="1">_xlfn.LET(_xlpm.rozsah, $J$3:$J$10001,_xlpm.podminka, (_xlpm.rozsah&gt;E253)*(ISNUMBER(_xlpm.rozsah)),_xlpm.indexy, IF(_xlpm.podminka, ROW(_xlpm.rozsah)-MIN(ROW(_xlpm.rozsah))+1),_xlpm.prvni, MIN(_xlpm.indexy),_xlpm.finalni, IF(_xlpm.prvni=1, 2, _xlpm.prvni),INDEX(_xlpm.rozsah, _xlpm.finalni))</f>
        <v>1700</v>
      </c>
      <c r="BC253" cm="1">
        <f t="array" aca="1" ref="BC253" ca="1">INDEX($J$3:$J$10001,MATCH(BB253,$J$3:$J$10004,0)-1)</f>
        <v>1600</v>
      </c>
      <c r="BD253">
        <f t="shared" ca="1" si="63"/>
        <v>350</v>
      </c>
      <c r="BE253">
        <f t="shared" ca="1" si="64"/>
        <v>358</v>
      </c>
      <c r="BF253">
        <f t="shared" ca="1" si="65"/>
        <v>-8</v>
      </c>
      <c r="BG253">
        <f t="shared" ca="1" si="66"/>
        <v>356.2998627667705</v>
      </c>
    </row>
    <row r="254" spans="1:59" x14ac:dyDescent="0.25">
      <c r="A254" s="64">
        <v>251</v>
      </c>
      <c r="B254" s="64">
        <v>48</v>
      </c>
      <c r="C254" s="64">
        <v>18</v>
      </c>
      <c r="D254" s="18">
        <v>251</v>
      </c>
      <c r="E254" s="21">
        <f t="shared" ca="1" si="51"/>
        <v>1437.0013723322947</v>
      </c>
      <c r="F254" s="22">
        <f t="shared" ca="1" si="52"/>
        <v>64.8</v>
      </c>
      <c r="G254" s="23">
        <v>251</v>
      </c>
      <c r="H254" s="24">
        <f t="shared" ca="1" si="53"/>
        <v>1591.121056</v>
      </c>
      <c r="I254" s="25">
        <f t="shared" ca="1" si="54"/>
        <v>64.471964198400002</v>
      </c>
      <c r="J254" s="155"/>
      <c r="K254" s="155"/>
      <c r="L254" s="129">
        <f t="shared" si="67"/>
        <v>0</v>
      </c>
      <c r="AR254">
        <f t="shared" ca="1" si="55"/>
        <v>358.17757888</v>
      </c>
      <c r="AS254">
        <f t="shared" ca="1" si="56"/>
        <v>359.82242112</v>
      </c>
      <c r="AT254" cm="1">
        <f t="array" aca="1" ref="AT254" ca="1">_xlfn.LET(_xlpm.rozsah, $J$3:$J$10001,_xlpm.podminka, (_xlpm.rozsah&gt;H254)*(ISNUMBER(_xlpm.rozsah)),_xlpm.indexy, IF(_xlpm.podminka, ROW(_xlpm.rozsah)-MIN(ROW(_xlpm.rozsah))+1),_xlpm.prvni, MIN(_xlpm.indexy),_xlpm.finalni, IF(_xlpm.prvni=1, 2, _xlpm.prvni),INDEX(_xlpm.rozsah, _xlpm.finalni))</f>
        <v>1600</v>
      </c>
      <c r="AU254" cm="1">
        <f t="array" aca="1" ref="AU254" ca="1">INDEX($J$3:$J$10001,MATCH(AT254,$J$3:$J$10004,0)-1)</f>
        <v>1500</v>
      </c>
      <c r="AV254">
        <f t="shared" ca="1" si="57"/>
        <v>358</v>
      </c>
      <c r="AW254">
        <f t="shared" ca="1" si="58"/>
        <v>360</v>
      </c>
      <c r="AX254">
        <f t="shared" ca="1" si="59"/>
        <v>-2</v>
      </c>
      <c r="AY254">
        <f t="shared" ca="1" si="60"/>
        <v>358.17757888</v>
      </c>
      <c r="AZ254">
        <f t="shared" ca="1" si="61"/>
        <v>360</v>
      </c>
      <c r="BA254">
        <f t="shared" ca="1" si="62"/>
        <v>360</v>
      </c>
      <c r="BB254" cm="1">
        <f t="array" aca="1" ref="BB254" ca="1">_xlfn.LET(_xlpm.rozsah, $J$3:$J$10001,_xlpm.podminka, (_xlpm.rozsah&gt;E254)*(ISNUMBER(_xlpm.rozsah)),_xlpm.indexy, IF(_xlpm.podminka, ROW(_xlpm.rozsah)-MIN(ROW(_xlpm.rozsah))+1),_xlpm.prvni, MIN(_xlpm.indexy),_xlpm.finalni, IF(_xlpm.prvni=1, 2, _xlpm.prvni),INDEX(_xlpm.rozsah, _xlpm.finalni))</f>
        <v>1500</v>
      </c>
      <c r="BC254" cm="1">
        <f t="array" aca="1" ref="BC254" ca="1">INDEX($J$3:$J$10001,MATCH(BB254,$J$3:$J$10004,0)-1)</f>
        <v>1400</v>
      </c>
      <c r="BD254">
        <f t="shared" ca="1" si="63"/>
        <v>360</v>
      </c>
      <c r="BE254">
        <f t="shared" ca="1" si="64"/>
        <v>360</v>
      </c>
      <c r="BF254">
        <f t="shared" ca="1" si="65"/>
        <v>0</v>
      </c>
      <c r="BG254">
        <f t="shared" ca="1" si="66"/>
        <v>360</v>
      </c>
    </row>
    <row r="255" spans="1:59" x14ac:dyDescent="0.25">
      <c r="A255" s="64">
        <v>252</v>
      </c>
      <c r="B255" s="64">
        <v>54</v>
      </c>
      <c r="C255" s="64">
        <v>51</v>
      </c>
      <c r="D255" s="18">
        <v>252</v>
      </c>
      <c r="E255" s="21">
        <f t="shared" ca="1" si="51"/>
        <v>1529.1265438738317</v>
      </c>
      <c r="F255" s="22">
        <f t="shared" ca="1" si="52"/>
        <v>183.3029092524869</v>
      </c>
      <c r="G255" s="28">
        <v>252</v>
      </c>
      <c r="H255" s="24">
        <f t="shared" ca="1" si="53"/>
        <v>1665.0111879999999</v>
      </c>
      <c r="I255" s="25">
        <f t="shared" ca="1" si="54"/>
        <v>179.9275435296</v>
      </c>
      <c r="J255" s="155"/>
      <c r="K255" s="155"/>
      <c r="L255" s="129">
        <f t="shared" si="67"/>
        <v>0</v>
      </c>
      <c r="AR255">
        <f t="shared" ca="1" si="55"/>
        <v>352.79910496000002</v>
      </c>
      <c r="AS255">
        <f t="shared" ca="1" si="56"/>
        <v>355.20089503999998</v>
      </c>
      <c r="AT255" cm="1">
        <f t="array" aca="1" ref="AT255" ca="1">_xlfn.LET(_xlpm.rozsah, $J$3:$J$10001,_xlpm.podminka, (_xlpm.rozsah&gt;H255)*(ISNUMBER(_xlpm.rozsah)),_xlpm.indexy, IF(_xlpm.podminka, ROW(_xlpm.rozsah)-MIN(ROW(_xlpm.rozsah))+1),_xlpm.prvni, MIN(_xlpm.indexy),_xlpm.finalni, IF(_xlpm.prvni=1, 2, _xlpm.prvni),INDEX(_xlpm.rozsah, _xlpm.finalni))</f>
        <v>1700</v>
      </c>
      <c r="AU255" cm="1">
        <f t="array" aca="1" ref="AU255" ca="1">INDEX($J$3:$J$10001,MATCH(AT255,$J$3:$J$10004,0)-1)</f>
        <v>1600</v>
      </c>
      <c r="AV255">
        <f t="shared" ca="1" si="57"/>
        <v>350</v>
      </c>
      <c r="AW255">
        <f t="shared" ca="1" si="58"/>
        <v>358</v>
      </c>
      <c r="AX255">
        <f t="shared" ca="1" si="59"/>
        <v>-8</v>
      </c>
      <c r="AY255">
        <f t="shared" ca="1" si="60"/>
        <v>352.79910496000002</v>
      </c>
      <c r="AZ255">
        <f t="shared" ca="1" si="61"/>
        <v>359.41746912252336</v>
      </c>
      <c r="BA255">
        <f t="shared" ca="1" si="62"/>
        <v>358.58253087747664</v>
      </c>
      <c r="BB255" cm="1">
        <f t="array" aca="1" ref="BB255" ca="1">_xlfn.LET(_xlpm.rozsah, $J$3:$J$10001,_xlpm.podminka, (_xlpm.rozsah&gt;E255)*(ISNUMBER(_xlpm.rozsah)),_xlpm.indexy, IF(_xlpm.podminka, ROW(_xlpm.rozsah)-MIN(ROW(_xlpm.rozsah))+1),_xlpm.prvni, MIN(_xlpm.indexy),_xlpm.finalni, IF(_xlpm.prvni=1, 2, _xlpm.prvni),INDEX(_xlpm.rozsah, _xlpm.finalni))</f>
        <v>1600</v>
      </c>
      <c r="BC255" cm="1">
        <f t="array" aca="1" ref="BC255" ca="1">INDEX($J$3:$J$10001,MATCH(BB255,$J$3:$J$10004,0)-1)</f>
        <v>1500</v>
      </c>
      <c r="BD255">
        <f t="shared" ca="1" si="63"/>
        <v>358</v>
      </c>
      <c r="BE255">
        <f t="shared" ca="1" si="64"/>
        <v>360</v>
      </c>
      <c r="BF255">
        <f t="shared" ca="1" si="65"/>
        <v>-2</v>
      </c>
      <c r="BG255">
        <f t="shared" ca="1" si="66"/>
        <v>359.41746912252336</v>
      </c>
    </row>
    <row r="256" spans="1:59" x14ac:dyDescent="0.25">
      <c r="A256" s="64">
        <v>253</v>
      </c>
      <c r="B256" s="64">
        <v>88</v>
      </c>
      <c r="C256" s="64">
        <v>90</v>
      </c>
      <c r="D256" s="18">
        <v>253</v>
      </c>
      <c r="E256" s="21">
        <f t="shared" ca="1" si="51"/>
        <v>2051.1691826092074</v>
      </c>
      <c r="F256" s="22">
        <f t="shared" ca="1" si="52"/>
        <v>260.78954713034267</v>
      </c>
      <c r="G256" s="23">
        <v>253</v>
      </c>
      <c r="H256" s="24">
        <f t="shared" ca="1" si="53"/>
        <v>2083.7219359999999</v>
      </c>
      <c r="I256" s="25">
        <f t="shared" ca="1" si="54"/>
        <v>254.93005151999998</v>
      </c>
      <c r="J256" s="155"/>
      <c r="K256" s="155"/>
      <c r="L256" s="129">
        <f t="shared" si="67"/>
        <v>0</v>
      </c>
      <c r="AR256">
        <f t="shared" ca="1" si="55"/>
        <v>283.25561279999999</v>
      </c>
      <c r="AS256">
        <f t="shared" ca="1" si="56"/>
        <v>296.74438720000001</v>
      </c>
      <c r="AT256" cm="1">
        <f t="array" aca="1" ref="AT256" ca="1">_xlfn.LET(_xlpm.rozsah, $J$3:$J$10001,_xlpm.podminka, (_xlpm.rozsah&gt;H256)*(ISNUMBER(_xlpm.rozsah)),_xlpm.indexy, IF(_xlpm.podminka, ROW(_xlpm.rozsah)-MIN(ROW(_xlpm.rozsah))+1),_xlpm.prvni, MIN(_xlpm.indexy),_xlpm.finalni, IF(_xlpm.prvni=1, 2, _xlpm.prvni),INDEX(_xlpm.rozsah, _xlpm.finalni))</f>
        <v>2100</v>
      </c>
      <c r="AU256" cm="1">
        <f t="array" aca="1" ref="AU256" ca="1">INDEX($J$3:$J$10001,MATCH(AT256,$J$3:$J$10004,0)-1)</f>
        <v>2000</v>
      </c>
      <c r="AV256">
        <f t="shared" ca="1" si="57"/>
        <v>280</v>
      </c>
      <c r="AW256">
        <f t="shared" ca="1" si="58"/>
        <v>300</v>
      </c>
      <c r="AX256">
        <f t="shared" ca="1" si="59"/>
        <v>-20</v>
      </c>
      <c r="AY256">
        <f t="shared" ca="1" si="60"/>
        <v>283.25561279999999</v>
      </c>
      <c r="AZ256">
        <f t="shared" ca="1" si="61"/>
        <v>289.76616347815855</v>
      </c>
      <c r="BA256">
        <f t="shared" ca="1" si="62"/>
        <v>290.23383652184145</v>
      </c>
      <c r="BB256" cm="1">
        <f t="array" aca="1" ref="BB256" ca="1">_xlfn.LET(_xlpm.rozsah, $J$3:$J$10001,_xlpm.podminka, (_xlpm.rozsah&gt;E256)*(ISNUMBER(_xlpm.rozsah)),_xlpm.indexy, IF(_xlpm.podminka, ROW(_xlpm.rozsah)-MIN(ROW(_xlpm.rozsah))+1),_xlpm.prvni, MIN(_xlpm.indexy),_xlpm.finalni, IF(_xlpm.prvni=1, 2, _xlpm.prvni),INDEX(_xlpm.rozsah, _xlpm.finalni))</f>
        <v>2100</v>
      </c>
      <c r="BC256" cm="1">
        <f t="array" aca="1" ref="BC256" ca="1">INDEX($J$3:$J$10001,MATCH(BB256,$J$3:$J$10004,0)-1)</f>
        <v>2000</v>
      </c>
      <c r="BD256">
        <f t="shared" ca="1" si="63"/>
        <v>280</v>
      </c>
      <c r="BE256">
        <f t="shared" ca="1" si="64"/>
        <v>300</v>
      </c>
      <c r="BF256">
        <f t="shared" ca="1" si="65"/>
        <v>-20</v>
      </c>
      <c r="BG256">
        <f t="shared" ca="1" si="66"/>
        <v>289.76616347815855</v>
      </c>
    </row>
    <row r="257" spans="1:59" x14ac:dyDescent="0.25">
      <c r="A257" s="64">
        <v>254</v>
      </c>
      <c r="B257" s="64">
        <v>103</v>
      </c>
      <c r="C257" s="64">
        <v>84</v>
      </c>
      <c r="D257" s="18">
        <v>254</v>
      </c>
      <c r="E257" s="21">
        <f t="shared" ca="1" si="51"/>
        <v>2281.4821114630495</v>
      </c>
      <c r="F257" s="22">
        <f t="shared" ca="1" si="52"/>
        <v>161.31076714117501</v>
      </c>
      <c r="G257" s="28">
        <v>254</v>
      </c>
      <c r="H257" s="24">
        <f t="shared" ca="1" si="53"/>
        <v>2268.4472660000001</v>
      </c>
      <c r="I257" s="25">
        <f t="shared" ca="1" si="54"/>
        <v>168.42779276399995</v>
      </c>
      <c r="J257" s="155"/>
      <c r="K257" s="155"/>
      <c r="L257" s="129">
        <f t="shared" si="67"/>
        <v>0</v>
      </c>
      <c r="AR257">
        <f t="shared" ca="1" si="55"/>
        <v>200.50927709999991</v>
      </c>
      <c r="AS257">
        <f t="shared" ca="1" si="56"/>
        <v>224.49072290000009</v>
      </c>
      <c r="AT257" cm="1">
        <f t="array" aca="1" ref="AT257" ca="1">_xlfn.LET(_xlpm.rozsah, $J$3:$J$10001,_xlpm.podminka, (_xlpm.rozsah&gt;H257)*(ISNUMBER(_xlpm.rozsah)),_xlpm.indexy, IF(_xlpm.podminka, ROW(_xlpm.rozsah)-MIN(ROW(_xlpm.rozsah))+1),_xlpm.prvni, MIN(_xlpm.indexy),_xlpm.finalni, IF(_xlpm.prvni=1, 2, _xlpm.prvni),INDEX(_xlpm.rozsah, _xlpm.finalni))</f>
        <v>2300</v>
      </c>
      <c r="AU257" cm="1">
        <f t="array" aca="1" ref="AU257" ca="1">INDEX($J$3:$J$10001,MATCH(AT257,$J$3:$J$10004,0)-1)</f>
        <v>2200</v>
      </c>
      <c r="AV257">
        <f t="shared" ca="1" si="57"/>
        <v>180</v>
      </c>
      <c r="AW257">
        <f t="shared" ca="1" si="58"/>
        <v>245</v>
      </c>
      <c r="AX257">
        <f t="shared" ca="1" si="59"/>
        <v>-65</v>
      </c>
      <c r="AY257">
        <f t="shared" ca="1" si="60"/>
        <v>200.50927709999991</v>
      </c>
      <c r="AZ257">
        <f t="shared" ca="1" si="61"/>
        <v>192.03662754901785</v>
      </c>
      <c r="BA257">
        <f t="shared" ca="1" si="62"/>
        <v>232.96337245098215</v>
      </c>
      <c r="BB257" cm="1">
        <f t="array" aca="1" ref="BB257" ca="1">_xlfn.LET(_xlpm.rozsah, $J$3:$J$10001,_xlpm.podminka, (_xlpm.rozsah&gt;E257)*(ISNUMBER(_xlpm.rozsah)),_xlpm.indexy, IF(_xlpm.podminka, ROW(_xlpm.rozsah)-MIN(ROW(_xlpm.rozsah))+1),_xlpm.prvni, MIN(_xlpm.indexy),_xlpm.finalni, IF(_xlpm.prvni=1, 2, _xlpm.prvni),INDEX(_xlpm.rozsah, _xlpm.finalni))</f>
        <v>2300</v>
      </c>
      <c r="BC257" cm="1">
        <f t="array" aca="1" ref="BC257" ca="1">INDEX($J$3:$J$10001,MATCH(BB257,$J$3:$J$10004,0)-1)</f>
        <v>2200</v>
      </c>
      <c r="BD257">
        <f t="shared" ca="1" si="63"/>
        <v>180</v>
      </c>
      <c r="BE257">
        <f t="shared" ca="1" si="64"/>
        <v>245</v>
      </c>
      <c r="BF257">
        <f t="shared" ca="1" si="65"/>
        <v>-65</v>
      </c>
      <c r="BG257">
        <f t="shared" ca="1" si="66"/>
        <v>192.03662754901785</v>
      </c>
    </row>
    <row r="258" spans="1:59" x14ac:dyDescent="0.25">
      <c r="A258" s="64">
        <v>255</v>
      </c>
      <c r="B258" s="64">
        <v>103</v>
      </c>
      <c r="C258" s="64">
        <v>85</v>
      </c>
      <c r="D258" s="18">
        <v>255</v>
      </c>
      <c r="E258" s="21">
        <f t="shared" ca="1" si="51"/>
        <v>2281.4821114630495</v>
      </c>
      <c r="F258" s="22">
        <f t="shared" ca="1" si="52"/>
        <v>163.23113341666519</v>
      </c>
      <c r="G258" s="23">
        <v>255</v>
      </c>
      <c r="H258" s="24">
        <f t="shared" ca="1" si="53"/>
        <v>2268.4472660000001</v>
      </c>
      <c r="I258" s="25">
        <f t="shared" ca="1" si="54"/>
        <v>170.43288553499991</v>
      </c>
      <c r="J258" s="155"/>
      <c r="K258" s="155"/>
      <c r="L258" s="129">
        <f t="shared" si="67"/>
        <v>0</v>
      </c>
      <c r="AR258">
        <f t="shared" ca="1" si="55"/>
        <v>200.50927709999991</v>
      </c>
      <c r="AS258">
        <f t="shared" ca="1" si="56"/>
        <v>224.49072290000009</v>
      </c>
      <c r="AT258" cm="1">
        <f t="array" aca="1" ref="AT258" ca="1">_xlfn.LET(_xlpm.rozsah, $J$3:$J$10001,_xlpm.podminka, (_xlpm.rozsah&gt;H258)*(ISNUMBER(_xlpm.rozsah)),_xlpm.indexy, IF(_xlpm.podminka, ROW(_xlpm.rozsah)-MIN(ROW(_xlpm.rozsah))+1),_xlpm.prvni, MIN(_xlpm.indexy),_xlpm.finalni, IF(_xlpm.prvni=1, 2, _xlpm.prvni),INDEX(_xlpm.rozsah, _xlpm.finalni))</f>
        <v>2300</v>
      </c>
      <c r="AU258" cm="1">
        <f t="array" aca="1" ref="AU258" ca="1">INDEX($J$3:$J$10001,MATCH(AT258,$J$3:$J$10004,0)-1)</f>
        <v>2200</v>
      </c>
      <c r="AV258">
        <f t="shared" ca="1" si="57"/>
        <v>180</v>
      </c>
      <c r="AW258">
        <f t="shared" ca="1" si="58"/>
        <v>245</v>
      </c>
      <c r="AX258">
        <f t="shared" ca="1" si="59"/>
        <v>-65</v>
      </c>
      <c r="AY258">
        <f t="shared" ca="1" si="60"/>
        <v>200.50927709999991</v>
      </c>
      <c r="AZ258">
        <f t="shared" ca="1" si="61"/>
        <v>192.03662754901785</v>
      </c>
      <c r="BA258">
        <f t="shared" ca="1" si="62"/>
        <v>232.96337245098215</v>
      </c>
      <c r="BB258" cm="1">
        <f t="array" aca="1" ref="BB258" ca="1">_xlfn.LET(_xlpm.rozsah, $J$3:$J$10001,_xlpm.podminka, (_xlpm.rozsah&gt;E258)*(ISNUMBER(_xlpm.rozsah)),_xlpm.indexy, IF(_xlpm.podminka, ROW(_xlpm.rozsah)-MIN(ROW(_xlpm.rozsah))+1),_xlpm.prvni, MIN(_xlpm.indexy),_xlpm.finalni, IF(_xlpm.prvni=1, 2, _xlpm.prvni),INDEX(_xlpm.rozsah, _xlpm.finalni))</f>
        <v>2300</v>
      </c>
      <c r="BC258" cm="1">
        <f t="array" aca="1" ref="BC258" ca="1">INDEX($J$3:$J$10001,MATCH(BB258,$J$3:$J$10004,0)-1)</f>
        <v>2200</v>
      </c>
      <c r="BD258">
        <f t="shared" ca="1" si="63"/>
        <v>180</v>
      </c>
      <c r="BE258">
        <f t="shared" ca="1" si="64"/>
        <v>245</v>
      </c>
      <c r="BF258">
        <f t="shared" ca="1" si="65"/>
        <v>-65</v>
      </c>
      <c r="BG258">
        <f t="shared" ca="1" si="66"/>
        <v>192.03662754901785</v>
      </c>
    </row>
    <row r="259" spans="1:59" x14ac:dyDescent="0.25">
      <c r="A259" s="64">
        <v>256</v>
      </c>
      <c r="B259" s="64">
        <v>102</v>
      </c>
      <c r="C259" s="64">
        <v>84</v>
      </c>
      <c r="D259" s="18">
        <v>256</v>
      </c>
      <c r="E259" s="21">
        <f t="shared" ca="1" si="51"/>
        <v>2266.1279162061264</v>
      </c>
      <c r="F259" s="22">
        <f t="shared" ca="1" si="52"/>
        <v>169.69415775145498</v>
      </c>
      <c r="G259" s="28">
        <v>256</v>
      </c>
      <c r="H259" s="24">
        <f t="shared" ca="1" si="53"/>
        <v>2256.1322439999999</v>
      </c>
      <c r="I259" s="25">
        <f t="shared" ca="1" si="54"/>
        <v>175.15179477600006</v>
      </c>
      <c r="J259" s="155"/>
      <c r="K259" s="155"/>
      <c r="L259" s="129">
        <f t="shared" si="67"/>
        <v>0</v>
      </c>
      <c r="AR259">
        <f t="shared" ca="1" si="55"/>
        <v>208.51404140000005</v>
      </c>
      <c r="AS259">
        <f t="shared" ca="1" si="56"/>
        <v>216.48595859999995</v>
      </c>
      <c r="AT259" cm="1">
        <f t="array" aca="1" ref="AT259" ca="1">_xlfn.LET(_xlpm.rozsah, $J$3:$J$10001,_xlpm.podminka, (_xlpm.rozsah&gt;H259)*(ISNUMBER(_xlpm.rozsah)),_xlpm.indexy, IF(_xlpm.podminka, ROW(_xlpm.rozsah)-MIN(ROW(_xlpm.rozsah))+1),_xlpm.prvni, MIN(_xlpm.indexy),_xlpm.finalni, IF(_xlpm.prvni=1, 2, _xlpm.prvni),INDEX(_xlpm.rozsah, _xlpm.finalni))</f>
        <v>2300</v>
      </c>
      <c r="AU259" cm="1">
        <f t="array" aca="1" ref="AU259" ca="1">INDEX($J$3:$J$10001,MATCH(AT259,$J$3:$J$10004,0)-1)</f>
        <v>2200</v>
      </c>
      <c r="AV259">
        <f t="shared" ca="1" si="57"/>
        <v>180</v>
      </c>
      <c r="AW259">
        <f t="shared" ca="1" si="58"/>
        <v>245</v>
      </c>
      <c r="AX259">
        <f t="shared" ca="1" si="59"/>
        <v>-65</v>
      </c>
      <c r="AY259">
        <f t="shared" ca="1" si="60"/>
        <v>208.51404140000005</v>
      </c>
      <c r="AZ259">
        <f t="shared" ca="1" si="61"/>
        <v>202.01685446601783</v>
      </c>
      <c r="BA259">
        <f t="shared" ca="1" si="62"/>
        <v>222.98314553398217</v>
      </c>
      <c r="BB259" cm="1">
        <f t="array" aca="1" ref="BB259" ca="1">_xlfn.LET(_xlpm.rozsah, $J$3:$J$10001,_xlpm.podminka, (_xlpm.rozsah&gt;E259)*(ISNUMBER(_xlpm.rozsah)),_xlpm.indexy, IF(_xlpm.podminka, ROW(_xlpm.rozsah)-MIN(ROW(_xlpm.rozsah))+1),_xlpm.prvni, MIN(_xlpm.indexy),_xlpm.finalni, IF(_xlpm.prvni=1, 2, _xlpm.prvni),INDEX(_xlpm.rozsah, _xlpm.finalni))</f>
        <v>2300</v>
      </c>
      <c r="BC259" cm="1">
        <f t="array" aca="1" ref="BC259" ca="1">INDEX($J$3:$J$10001,MATCH(BB259,$J$3:$J$10004,0)-1)</f>
        <v>2200</v>
      </c>
      <c r="BD259">
        <f t="shared" ca="1" si="63"/>
        <v>180</v>
      </c>
      <c r="BE259">
        <f t="shared" ca="1" si="64"/>
        <v>245</v>
      </c>
      <c r="BF259">
        <f t="shared" ca="1" si="65"/>
        <v>-65</v>
      </c>
      <c r="BG259">
        <f t="shared" ca="1" si="66"/>
        <v>202.01685446601783</v>
      </c>
    </row>
    <row r="260" spans="1:59" x14ac:dyDescent="0.25">
      <c r="A260" s="64">
        <v>257</v>
      </c>
      <c r="B260" s="64">
        <v>58</v>
      </c>
      <c r="C260" s="64">
        <v>66</v>
      </c>
      <c r="D260" s="18">
        <v>257</v>
      </c>
      <c r="E260" s="21">
        <f t="shared" ref="E260:E323" ca="1" si="68">(B260/100)*($S$8 - $S$11)+$S$11</f>
        <v>1590.5433249015227</v>
      </c>
      <c r="F260" s="22">
        <f t="shared" ref="F260:F323" ca="1" si="69">(C260*AZ260)/100</f>
        <v>236.40482811129991</v>
      </c>
      <c r="G260" s="23">
        <v>257</v>
      </c>
      <c r="H260" s="24">
        <f t="shared" ref="H260:H323" ca="1" si="70">(B260/100)*($V$8 - $V$11)+$V$11</f>
        <v>1714.2712759999999</v>
      </c>
      <c r="I260" s="25">
        <f t="shared" ref="I260:I323" ca="1" si="71">(C260*AR260)/100</f>
        <v>229.39876283280003</v>
      </c>
      <c r="J260" s="155"/>
      <c r="K260" s="155"/>
      <c r="L260" s="129">
        <f t="shared" si="67"/>
        <v>0</v>
      </c>
      <c r="AR260">
        <f t="shared" ref="AR260:AR323" ca="1" si="72">IF(AX260&lt;0, AY260, AS260)</f>
        <v>347.57388308000003</v>
      </c>
      <c r="AS260">
        <f t="shared" ref="AS260:AS323" ca="1" si="73">MIN(AV260:AW260)+((H260-MIN(AT260:AU260))/(MAX(AT260:AU260)-MIN(AT260:AU260)))*(MAX(AV260:AW260)-MIN(AV260:AW260))</f>
        <v>335.42611691999997</v>
      </c>
      <c r="AT260" cm="1">
        <f t="array" aca="1" ref="AT260" ca="1">_xlfn.LET(_xlpm.rozsah, $J$3:$J$10001,_xlpm.podminka, (_xlpm.rozsah&gt;H260)*(ISNUMBER(_xlpm.rozsah)),_xlpm.indexy, IF(_xlpm.podminka, ROW(_xlpm.rozsah)-MIN(ROW(_xlpm.rozsah))+1),_xlpm.prvni, MIN(_xlpm.indexy),_xlpm.finalni, IF(_xlpm.prvni=1, 2, _xlpm.prvni),INDEX(_xlpm.rozsah, _xlpm.finalni))</f>
        <v>1800</v>
      </c>
      <c r="AU260" cm="1">
        <f t="array" aca="1" ref="AU260" ca="1">INDEX($J$3:$J$10001,MATCH(AT260,$J$3:$J$10004,0)-1)</f>
        <v>1700</v>
      </c>
      <c r="AV260">
        <f t="shared" ref="AV260:AV323" ca="1" si="74">IF(ISERROR(MATCH(AT260,$J$1:$J$10000,0)), 0, INDEX($K$1:$K$10000, MATCH(AT260,$J$1:$J$10000,0)))</f>
        <v>333</v>
      </c>
      <c r="AW260">
        <f t="shared" ref="AW260:AW323" ca="1" si="75">IF(ISERROR(MATCH(AU260,$J$1:$J$10000,0)), 0, INDEX($K$1:$K$10000, MATCH(AU260,$J$1:$J$10000,0)))</f>
        <v>350</v>
      </c>
      <c r="AX260">
        <f t="shared" ref="AX260:AX323" ca="1" si="76">AV260-AW260</f>
        <v>-17</v>
      </c>
      <c r="AY260">
        <f t="shared" ref="AY260:AY323" ca="1" si="77">MIN(AV260:AW260)+((MAX(AT260:AU260)-H260)/(MAX(AT260:AU260)-MIN(AT260:AU260)))*(MAX(AV260:AW260)-MIN(AV260:AW260))</f>
        <v>347.57388308000003</v>
      </c>
      <c r="AZ260">
        <f t="shared" ref="AZ260:AZ323" ca="1" si="78">IF(BF260&lt;0, BG260,BA260)</f>
        <v>358.18913350196954</v>
      </c>
      <c r="BA260">
        <f t="shared" ref="BA260:BA323" ca="1" si="79">MIN(BD260:BE260)+((E260-MIN(BB260:BC260))/(MAX(BB260:BC260)-MIN(BB260:BC260)))*(MAX(BD260:BE260)-MIN(BD260:BE260))</f>
        <v>359.81086649803046</v>
      </c>
      <c r="BB260" cm="1">
        <f t="array" aca="1" ref="BB260" ca="1">_xlfn.LET(_xlpm.rozsah, $J$3:$J$10001,_xlpm.podminka, (_xlpm.rozsah&gt;E260)*(ISNUMBER(_xlpm.rozsah)),_xlpm.indexy, IF(_xlpm.podminka, ROW(_xlpm.rozsah)-MIN(ROW(_xlpm.rozsah))+1),_xlpm.prvni, MIN(_xlpm.indexy),_xlpm.finalni, IF(_xlpm.prvni=1, 2, _xlpm.prvni),INDEX(_xlpm.rozsah, _xlpm.finalni))</f>
        <v>1600</v>
      </c>
      <c r="BC260" cm="1">
        <f t="array" aca="1" ref="BC260" ca="1">INDEX($J$3:$J$10001,MATCH(BB260,$J$3:$J$10004,0)-1)</f>
        <v>1500</v>
      </c>
      <c r="BD260">
        <f t="shared" ref="BD260:BD323" ca="1" si="80">IF(ISERROR(MATCH(BB260,$J$1:$J$10000,0)), 0, INDEX($K$1:$K$10000, MATCH(BB260,$J$1:$J$10000,0)))</f>
        <v>358</v>
      </c>
      <c r="BE260">
        <f t="shared" ref="BE260:BE323" ca="1" si="81">IF(ISERROR(MATCH(BC260,$J$1:$J$10000,0)), 0, INDEX($K$1:$K$10000, MATCH(BC260,$J$1:$J$10000,0)))</f>
        <v>360</v>
      </c>
      <c r="BF260">
        <f t="shared" ref="BF260:BF323" ca="1" si="82">BD260-BE260</f>
        <v>-2</v>
      </c>
      <c r="BG260">
        <f t="shared" ref="BG260:BG323" ca="1" si="83">MIN(BD260:BE260)+((MAX(BB260:BC260)-E260)/(MAX(BB260:BC260)-MIN(BB260:BC260)))*(MAX(BD260:BE260)-MIN(BD260:BE260))</f>
        <v>358.18913350196954</v>
      </c>
    </row>
    <row r="261" spans="1:59" x14ac:dyDescent="0.25">
      <c r="A261" s="64">
        <v>258</v>
      </c>
      <c r="B261" s="64">
        <v>64</v>
      </c>
      <c r="C261" s="64">
        <v>97</v>
      </c>
      <c r="D261" s="18">
        <v>258</v>
      </c>
      <c r="E261" s="21">
        <f t="shared" ca="1" si="68"/>
        <v>1682.6684964430597</v>
      </c>
      <c r="F261" s="22">
        <f t="shared" ca="1" si="69"/>
        <v>340.84492467601854</v>
      </c>
      <c r="G261" s="28">
        <v>258</v>
      </c>
      <c r="H261" s="24">
        <f t="shared" ca="1" si="70"/>
        <v>1788.1614079999999</v>
      </c>
      <c r="I261" s="25">
        <f t="shared" ca="1" si="71"/>
        <v>324.96218382080002</v>
      </c>
      <c r="J261" s="155"/>
      <c r="K261" s="155"/>
      <c r="L261" s="129">
        <f t="shared" ref="L261:L324" si="84">K261*2*PI()*J261/60*0.001</f>
        <v>0</v>
      </c>
      <c r="AR261">
        <f t="shared" ca="1" si="72"/>
        <v>335.01256064</v>
      </c>
      <c r="AS261">
        <f t="shared" ca="1" si="73"/>
        <v>347.98743936</v>
      </c>
      <c r="AT261" cm="1">
        <f t="array" aca="1" ref="AT261" ca="1">_xlfn.LET(_xlpm.rozsah, $J$3:$J$10001,_xlpm.podminka, (_xlpm.rozsah&gt;H261)*(ISNUMBER(_xlpm.rozsah)),_xlpm.indexy, IF(_xlpm.podminka, ROW(_xlpm.rozsah)-MIN(ROW(_xlpm.rozsah))+1),_xlpm.prvni, MIN(_xlpm.indexy),_xlpm.finalni, IF(_xlpm.prvni=1, 2, _xlpm.prvni),INDEX(_xlpm.rozsah, _xlpm.finalni))</f>
        <v>1800</v>
      </c>
      <c r="AU261" cm="1">
        <f t="array" aca="1" ref="AU261" ca="1">INDEX($J$3:$J$10001,MATCH(AT261,$J$3:$J$10004,0)-1)</f>
        <v>1700</v>
      </c>
      <c r="AV261">
        <f t="shared" ca="1" si="74"/>
        <v>333</v>
      </c>
      <c r="AW261">
        <f t="shared" ca="1" si="75"/>
        <v>350</v>
      </c>
      <c r="AX261">
        <f t="shared" ca="1" si="76"/>
        <v>-17</v>
      </c>
      <c r="AY261">
        <f t="shared" ca="1" si="77"/>
        <v>335.01256064</v>
      </c>
      <c r="AZ261">
        <f t="shared" ca="1" si="78"/>
        <v>351.38652028455522</v>
      </c>
      <c r="BA261">
        <f t="shared" ca="1" si="79"/>
        <v>356.61347971544478</v>
      </c>
      <c r="BB261" cm="1">
        <f t="array" aca="1" ref="BB261" ca="1">_xlfn.LET(_xlpm.rozsah, $J$3:$J$10001,_xlpm.podminka, (_xlpm.rozsah&gt;E261)*(ISNUMBER(_xlpm.rozsah)),_xlpm.indexy, IF(_xlpm.podminka, ROW(_xlpm.rozsah)-MIN(ROW(_xlpm.rozsah))+1),_xlpm.prvni, MIN(_xlpm.indexy),_xlpm.finalni, IF(_xlpm.prvni=1, 2, _xlpm.prvni),INDEX(_xlpm.rozsah, _xlpm.finalni))</f>
        <v>1700</v>
      </c>
      <c r="BC261" cm="1">
        <f t="array" aca="1" ref="BC261" ca="1">INDEX($J$3:$J$10001,MATCH(BB261,$J$3:$J$10004,0)-1)</f>
        <v>1600</v>
      </c>
      <c r="BD261">
        <f t="shared" ca="1" si="80"/>
        <v>350</v>
      </c>
      <c r="BE261">
        <f t="shared" ca="1" si="81"/>
        <v>358</v>
      </c>
      <c r="BF261">
        <f t="shared" ca="1" si="82"/>
        <v>-8</v>
      </c>
      <c r="BG261">
        <f t="shared" ca="1" si="83"/>
        <v>351.38652028455522</v>
      </c>
    </row>
    <row r="262" spans="1:59" x14ac:dyDescent="0.25">
      <c r="A262" s="64">
        <v>259</v>
      </c>
      <c r="B262" s="64">
        <v>56</v>
      </c>
      <c r="C262" s="64">
        <v>80</v>
      </c>
      <c r="D262" s="18">
        <v>259</v>
      </c>
      <c r="E262" s="21">
        <f t="shared" ca="1" si="68"/>
        <v>1559.8349343876773</v>
      </c>
      <c r="F262" s="22">
        <f t="shared" ca="1" si="69"/>
        <v>287.04264104979717</v>
      </c>
      <c r="G262" s="23">
        <v>259</v>
      </c>
      <c r="H262" s="24">
        <f t="shared" ca="1" si="70"/>
        <v>1689.6412319999999</v>
      </c>
      <c r="I262" s="25">
        <f t="shared" ca="1" si="71"/>
        <v>280.66296115200004</v>
      </c>
      <c r="J262" s="155"/>
      <c r="K262" s="155"/>
      <c r="L262" s="129">
        <f t="shared" si="84"/>
        <v>0</v>
      </c>
      <c r="AR262">
        <f t="shared" ca="1" si="72"/>
        <v>350.82870144000003</v>
      </c>
      <c r="AS262">
        <f t="shared" ca="1" si="73"/>
        <v>357.17129855999997</v>
      </c>
      <c r="AT262" cm="1">
        <f t="array" aca="1" ref="AT262" ca="1">_xlfn.LET(_xlpm.rozsah, $J$3:$J$10001,_xlpm.podminka, (_xlpm.rozsah&gt;H262)*(ISNUMBER(_xlpm.rozsah)),_xlpm.indexy, IF(_xlpm.podminka, ROW(_xlpm.rozsah)-MIN(ROW(_xlpm.rozsah))+1),_xlpm.prvni, MIN(_xlpm.indexy),_xlpm.finalni, IF(_xlpm.prvni=1, 2, _xlpm.prvni),INDEX(_xlpm.rozsah, _xlpm.finalni))</f>
        <v>1700</v>
      </c>
      <c r="AU262" cm="1">
        <f t="array" aca="1" ref="AU262" ca="1">INDEX($J$3:$J$10001,MATCH(AT262,$J$3:$J$10004,0)-1)</f>
        <v>1600</v>
      </c>
      <c r="AV262">
        <f t="shared" ca="1" si="74"/>
        <v>350</v>
      </c>
      <c r="AW262">
        <f t="shared" ca="1" si="75"/>
        <v>358</v>
      </c>
      <c r="AX262">
        <f t="shared" ca="1" si="76"/>
        <v>-8</v>
      </c>
      <c r="AY262">
        <f t="shared" ca="1" si="77"/>
        <v>350.82870144000003</v>
      </c>
      <c r="AZ262">
        <f t="shared" ca="1" si="78"/>
        <v>358.80330131224645</v>
      </c>
      <c r="BA262">
        <f t="shared" ca="1" si="79"/>
        <v>359.19669868775355</v>
      </c>
      <c r="BB262" cm="1">
        <f t="array" aca="1" ref="BB262" ca="1">_xlfn.LET(_xlpm.rozsah, $J$3:$J$10001,_xlpm.podminka, (_xlpm.rozsah&gt;E262)*(ISNUMBER(_xlpm.rozsah)),_xlpm.indexy, IF(_xlpm.podminka, ROW(_xlpm.rozsah)-MIN(ROW(_xlpm.rozsah))+1),_xlpm.prvni, MIN(_xlpm.indexy),_xlpm.finalni, IF(_xlpm.prvni=1, 2, _xlpm.prvni),INDEX(_xlpm.rozsah, _xlpm.finalni))</f>
        <v>1600</v>
      </c>
      <c r="BC262" cm="1">
        <f t="array" aca="1" ref="BC262" ca="1">INDEX($J$3:$J$10001,MATCH(BB262,$J$3:$J$10004,0)-1)</f>
        <v>1500</v>
      </c>
      <c r="BD262">
        <f t="shared" ca="1" si="80"/>
        <v>358</v>
      </c>
      <c r="BE262">
        <f t="shared" ca="1" si="81"/>
        <v>360</v>
      </c>
      <c r="BF262">
        <f t="shared" ca="1" si="82"/>
        <v>-2</v>
      </c>
      <c r="BG262">
        <f t="shared" ca="1" si="83"/>
        <v>358.80330131224645</v>
      </c>
    </row>
    <row r="263" spans="1:59" x14ac:dyDescent="0.25">
      <c r="A263" s="64">
        <v>260</v>
      </c>
      <c r="B263" s="64">
        <v>51</v>
      </c>
      <c r="C263" s="64">
        <v>67</v>
      </c>
      <c r="D263" s="18">
        <v>260</v>
      </c>
      <c r="E263" s="21">
        <f t="shared" ca="1" si="68"/>
        <v>1483.0639581030632</v>
      </c>
      <c r="F263" s="22">
        <f t="shared" ca="1" si="69"/>
        <v>241.2</v>
      </c>
      <c r="G263" s="28">
        <v>260</v>
      </c>
      <c r="H263" s="24">
        <f t="shared" ca="1" si="70"/>
        <v>1628.066122</v>
      </c>
      <c r="I263" s="25">
        <f t="shared" ca="1" si="71"/>
        <v>238.3556558608</v>
      </c>
      <c r="J263" s="155"/>
      <c r="K263" s="155"/>
      <c r="L263" s="129">
        <f t="shared" si="84"/>
        <v>0</v>
      </c>
      <c r="AR263">
        <f t="shared" ca="1" si="72"/>
        <v>355.75471024000001</v>
      </c>
      <c r="AS263">
        <f t="shared" ca="1" si="73"/>
        <v>352.24528975999999</v>
      </c>
      <c r="AT263" cm="1">
        <f t="array" aca="1" ref="AT263" ca="1">_xlfn.LET(_xlpm.rozsah, $J$3:$J$10001,_xlpm.podminka, (_xlpm.rozsah&gt;H263)*(ISNUMBER(_xlpm.rozsah)),_xlpm.indexy, IF(_xlpm.podminka, ROW(_xlpm.rozsah)-MIN(ROW(_xlpm.rozsah))+1),_xlpm.prvni, MIN(_xlpm.indexy),_xlpm.finalni, IF(_xlpm.prvni=1, 2, _xlpm.prvni),INDEX(_xlpm.rozsah, _xlpm.finalni))</f>
        <v>1700</v>
      </c>
      <c r="AU263" cm="1">
        <f t="array" aca="1" ref="AU263" ca="1">INDEX($J$3:$J$10001,MATCH(AT263,$J$3:$J$10004,0)-1)</f>
        <v>1600</v>
      </c>
      <c r="AV263">
        <f t="shared" ca="1" si="74"/>
        <v>350</v>
      </c>
      <c r="AW263">
        <f t="shared" ca="1" si="75"/>
        <v>358</v>
      </c>
      <c r="AX263">
        <f t="shared" ca="1" si="76"/>
        <v>-8</v>
      </c>
      <c r="AY263">
        <f t="shared" ca="1" si="77"/>
        <v>355.75471024000001</v>
      </c>
      <c r="AZ263">
        <f t="shared" ca="1" si="78"/>
        <v>360</v>
      </c>
      <c r="BA263">
        <f t="shared" ca="1" si="79"/>
        <v>360</v>
      </c>
      <c r="BB263" cm="1">
        <f t="array" aca="1" ref="BB263" ca="1">_xlfn.LET(_xlpm.rozsah, $J$3:$J$10001,_xlpm.podminka, (_xlpm.rozsah&gt;E263)*(ISNUMBER(_xlpm.rozsah)),_xlpm.indexy, IF(_xlpm.podminka, ROW(_xlpm.rozsah)-MIN(ROW(_xlpm.rozsah))+1),_xlpm.prvni, MIN(_xlpm.indexy),_xlpm.finalni, IF(_xlpm.prvni=1, 2, _xlpm.prvni),INDEX(_xlpm.rozsah, _xlpm.finalni))</f>
        <v>1500</v>
      </c>
      <c r="BC263" cm="1">
        <f t="array" aca="1" ref="BC263" ca="1">INDEX($J$3:$J$10001,MATCH(BB263,$J$3:$J$10004,0)-1)</f>
        <v>1400</v>
      </c>
      <c r="BD263">
        <f t="shared" ca="1" si="80"/>
        <v>360</v>
      </c>
      <c r="BE263">
        <f t="shared" ca="1" si="81"/>
        <v>360</v>
      </c>
      <c r="BF263">
        <f t="shared" ca="1" si="82"/>
        <v>0</v>
      </c>
      <c r="BG263">
        <f t="shared" ca="1" si="83"/>
        <v>360</v>
      </c>
    </row>
    <row r="264" spans="1:59" x14ac:dyDescent="0.25">
      <c r="A264" s="64">
        <v>261</v>
      </c>
      <c r="B264" s="64">
        <v>52</v>
      </c>
      <c r="C264" s="64">
        <v>96</v>
      </c>
      <c r="D264" s="18">
        <v>261</v>
      </c>
      <c r="E264" s="21">
        <f t="shared" ca="1" si="68"/>
        <v>1498.418153359986</v>
      </c>
      <c r="F264" s="22">
        <f t="shared" ca="1" si="69"/>
        <v>345.6</v>
      </c>
      <c r="G264" s="23">
        <v>261</v>
      </c>
      <c r="H264" s="24">
        <f t="shared" ca="1" si="70"/>
        <v>1640.3811439999999</v>
      </c>
      <c r="I264" s="25">
        <f t="shared" ca="1" si="71"/>
        <v>340.57872814080002</v>
      </c>
      <c r="J264" s="155"/>
      <c r="K264" s="155"/>
      <c r="L264" s="129">
        <f t="shared" si="84"/>
        <v>0</v>
      </c>
      <c r="AR264">
        <f t="shared" ca="1" si="72"/>
        <v>354.76950848000001</v>
      </c>
      <c r="AS264">
        <f t="shared" ca="1" si="73"/>
        <v>353.23049151999999</v>
      </c>
      <c r="AT264" cm="1">
        <f t="array" aca="1" ref="AT264" ca="1">_xlfn.LET(_xlpm.rozsah, $J$3:$J$10001,_xlpm.podminka, (_xlpm.rozsah&gt;H264)*(ISNUMBER(_xlpm.rozsah)),_xlpm.indexy, IF(_xlpm.podminka, ROW(_xlpm.rozsah)-MIN(ROW(_xlpm.rozsah))+1),_xlpm.prvni, MIN(_xlpm.indexy),_xlpm.finalni, IF(_xlpm.prvni=1, 2, _xlpm.prvni),INDEX(_xlpm.rozsah, _xlpm.finalni))</f>
        <v>1700</v>
      </c>
      <c r="AU264" cm="1">
        <f t="array" aca="1" ref="AU264" ca="1">INDEX($J$3:$J$10001,MATCH(AT264,$J$3:$J$10004,0)-1)</f>
        <v>1600</v>
      </c>
      <c r="AV264">
        <f t="shared" ca="1" si="74"/>
        <v>350</v>
      </c>
      <c r="AW264">
        <f t="shared" ca="1" si="75"/>
        <v>358</v>
      </c>
      <c r="AX264">
        <f t="shared" ca="1" si="76"/>
        <v>-8</v>
      </c>
      <c r="AY264">
        <f t="shared" ca="1" si="77"/>
        <v>354.76950848000001</v>
      </c>
      <c r="AZ264">
        <f t="shared" ca="1" si="78"/>
        <v>360</v>
      </c>
      <c r="BA264">
        <f t="shared" ca="1" si="79"/>
        <v>360</v>
      </c>
      <c r="BB264" cm="1">
        <f t="array" aca="1" ref="BB264" ca="1">_xlfn.LET(_xlpm.rozsah, $J$3:$J$10001,_xlpm.podminka, (_xlpm.rozsah&gt;E264)*(ISNUMBER(_xlpm.rozsah)),_xlpm.indexy, IF(_xlpm.podminka, ROW(_xlpm.rozsah)-MIN(ROW(_xlpm.rozsah))+1),_xlpm.prvni, MIN(_xlpm.indexy),_xlpm.finalni, IF(_xlpm.prvni=1, 2, _xlpm.prvni),INDEX(_xlpm.rozsah, _xlpm.finalni))</f>
        <v>1500</v>
      </c>
      <c r="BC264" cm="1">
        <f t="array" aca="1" ref="BC264" ca="1">INDEX($J$3:$J$10001,MATCH(BB264,$J$3:$J$10004,0)-1)</f>
        <v>1400</v>
      </c>
      <c r="BD264">
        <f t="shared" ca="1" si="80"/>
        <v>360</v>
      </c>
      <c r="BE264">
        <f t="shared" ca="1" si="81"/>
        <v>360</v>
      </c>
      <c r="BF264">
        <f t="shared" ca="1" si="82"/>
        <v>0</v>
      </c>
      <c r="BG264">
        <f t="shared" ca="1" si="83"/>
        <v>360</v>
      </c>
    </row>
    <row r="265" spans="1:59" x14ac:dyDescent="0.25">
      <c r="A265" s="64">
        <v>262</v>
      </c>
      <c r="B265" s="64">
        <v>63</v>
      </c>
      <c r="C265" s="64">
        <v>62</v>
      </c>
      <c r="D265" s="18">
        <v>262</v>
      </c>
      <c r="E265" s="21">
        <f t="shared" ca="1" si="68"/>
        <v>1667.3143011861368</v>
      </c>
      <c r="F265" s="22">
        <f t="shared" ca="1" si="69"/>
        <v>218.62121066116759</v>
      </c>
      <c r="G265" s="28">
        <v>262</v>
      </c>
      <c r="H265" s="24">
        <f t="shared" ca="1" si="70"/>
        <v>1775.8463859999999</v>
      </c>
      <c r="I265" s="25">
        <f t="shared" ca="1" si="71"/>
        <v>209.00579091560002</v>
      </c>
      <c r="J265" s="155"/>
      <c r="K265" s="155"/>
      <c r="L265" s="129">
        <f t="shared" si="84"/>
        <v>0</v>
      </c>
      <c r="AR265">
        <f t="shared" ca="1" si="72"/>
        <v>337.10611438000001</v>
      </c>
      <c r="AS265">
        <f t="shared" ca="1" si="73"/>
        <v>345.89388561999999</v>
      </c>
      <c r="AT265" cm="1">
        <f t="array" aca="1" ref="AT265" ca="1">_xlfn.LET(_xlpm.rozsah, $J$3:$J$10001,_xlpm.podminka, (_xlpm.rozsah&gt;H265)*(ISNUMBER(_xlpm.rozsah)),_xlpm.indexy, IF(_xlpm.podminka, ROW(_xlpm.rozsah)-MIN(ROW(_xlpm.rozsah))+1),_xlpm.prvni, MIN(_xlpm.indexy),_xlpm.finalni, IF(_xlpm.prvni=1, 2, _xlpm.prvni),INDEX(_xlpm.rozsah, _xlpm.finalni))</f>
        <v>1800</v>
      </c>
      <c r="AU265" cm="1">
        <f t="array" aca="1" ref="AU265" ca="1">INDEX($J$3:$J$10001,MATCH(AT265,$J$3:$J$10004,0)-1)</f>
        <v>1700</v>
      </c>
      <c r="AV265">
        <f t="shared" ca="1" si="74"/>
        <v>333</v>
      </c>
      <c r="AW265">
        <f t="shared" ca="1" si="75"/>
        <v>350</v>
      </c>
      <c r="AX265">
        <f t="shared" ca="1" si="76"/>
        <v>-17</v>
      </c>
      <c r="AY265">
        <f t="shared" ca="1" si="77"/>
        <v>337.10611438000001</v>
      </c>
      <c r="AZ265">
        <f t="shared" ca="1" si="78"/>
        <v>352.61485590510904</v>
      </c>
      <c r="BA265">
        <f t="shared" ca="1" si="79"/>
        <v>355.38514409489096</v>
      </c>
      <c r="BB265" cm="1">
        <f t="array" aca="1" ref="BB265" ca="1">_xlfn.LET(_xlpm.rozsah, $J$3:$J$10001,_xlpm.podminka, (_xlpm.rozsah&gt;E265)*(ISNUMBER(_xlpm.rozsah)),_xlpm.indexy, IF(_xlpm.podminka, ROW(_xlpm.rozsah)-MIN(ROW(_xlpm.rozsah))+1),_xlpm.prvni, MIN(_xlpm.indexy),_xlpm.finalni, IF(_xlpm.prvni=1, 2, _xlpm.prvni),INDEX(_xlpm.rozsah, _xlpm.finalni))</f>
        <v>1700</v>
      </c>
      <c r="BC265" cm="1">
        <f t="array" aca="1" ref="BC265" ca="1">INDEX($J$3:$J$10001,MATCH(BB265,$J$3:$J$10004,0)-1)</f>
        <v>1600</v>
      </c>
      <c r="BD265">
        <f t="shared" ca="1" si="80"/>
        <v>350</v>
      </c>
      <c r="BE265">
        <f t="shared" ca="1" si="81"/>
        <v>358</v>
      </c>
      <c r="BF265">
        <f t="shared" ca="1" si="82"/>
        <v>-8</v>
      </c>
      <c r="BG265">
        <f t="shared" ca="1" si="83"/>
        <v>352.61485590510904</v>
      </c>
    </row>
    <row r="266" spans="1:59" x14ac:dyDescent="0.25">
      <c r="A266" s="64">
        <v>263</v>
      </c>
      <c r="B266" s="64">
        <v>71</v>
      </c>
      <c r="C266" s="64">
        <v>6</v>
      </c>
      <c r="D266" s="18">
        <v>263</v>
      </c>
      <c r="E266" s="21">
        <f t="shared" ca="1" si="68"/>
        <v>1790.1478632415192</v>
      </c>
      <c r="F266" s="22">
        <f t="shared" ca="1" si="69"/>
        <v>20.080491794936503</v>
      </c>
      <c r="G266" s="23">
        <v>263</v>
      </c>
      <c r="H266" s="24">
        <f t="shared" ca="1" si="70"/>
        <v>1874.3665619999999</v>
      </c>
      <c r="I266" s="25">
        <f t="shared" ca="1" si="71"/>
        <v>19.221461067600004</v>
      </c>
      <c r="J266" s="155"/>
      <c r="K266" s="155"/>
      <c r="L266" s="129">
        <f t="shared" si="84"/>
        <v>0</v>
      </c>
      <c r="AR266">
        <f t="shared" ca="1" si="72"/>
        <v>320.35768446000003</v>
      </c>
      <c r="AS266">
        <f t="shared" ca="1" si="73"/>
        <v>328.64231553999997</v>
      </c>
      <c r="AT266" cm="1">
        <f t="array" aca="1" ref="AT266" ca="1">_xlfn.LET(_xlpm.rozsah, $J$3:$J$10001,_xlpm.podminka, (_xlpm.rozsah&gt;H266)*(ISNUMBER(_xlpm.rozsah)),_xlpm.indexy, IF(_xlpm.podminka, ROW(_xlpm.rozsah)-MIN(ROW(_xlpm.rozsah))+1),_xlpm.prvni, MIN(_xlpm.indexy),_xlpm.finalni, IF(_xlpm.prvni=1, 2, _xlpm.prvni),INDEX(_xlpm.rozsah, _xlpm.finalni))</f>
        <v>1900</v>
      </c>
      <c r="AU266" cm="1">
        <f t="array" aca="1" ref="AU266" ca="1">INDEX($J$3:$J$10001,MATCH(AT266,$J$3:$J$10004,0)-1)</f>
        <v>1800</v>
      </c>
      <c r="AV266">
        <f t="shared" ca="1" si="74"/>
        <v>316</v>
      </c>
      <c r="AW266">
        <f t="shared" ca="1" si="75"/>
        <v>333</v>
      </c>
      <c r="AX266">
        <f t="shared" ca="1" si="76"/>
        <v>-17</v>
      </c>
      <c r="AY266">
        <f t="shared" ca="1" si="77"/>
        <v>320.35768446000003</v>
      </c>
      <c r="AZ266">
        <f t="shared" ca="1" si="78"/>
        <v>334.67486324894173</v>
      </c>
      <c r="BA266">
        <f t="shared" ca="1" si="79"/>
        <v>348.32513675105827</v>
      </c>
      <c r="BB266" cm="1">
        <f t="array" aca="1" ref="BB266" ca="1">_xlfn.LET(_xlpm.rozsah, $J$3:$J$10001,_xlpm.podminka, (_xlpm.rozsah&gt;E266)*(ISNUMBER(_xlpm.rozsah)),_xlpm.indexy, IF(_xlpm.podminka, ROW(_xlpm.rozsah)-MIN(ROW(_xlpm.rozsah))+1),_xlpm.prvni, MIN(_xlpm.indexy),_xlpm.finalni, IF(_xlpm.prvni=1, 2, _xlpm.prvni),INDEX(_xlpm.rozsah, _xlpm.finalni))</f>
        <v>1800</v>
      </c>
      <c r="BC266" cm="1">
        <f t="array" aca="1" ref="BC266" ca="1">INDEX($J$3:$J$10001,MATCH(BB266,$J$3:$J$10004,0)-1)</f>
        <v>1700</v>
      </c>
      <c r="BD266">
        <f t="shared" ca="1" si="80"/>
        <v>333</v>
      </c>
      <c r="BE266">
        <f t="shared" ca="1" si="81"/>
        <v>350</v>
      </c>
      <c r="BF266">
        <f t="shared" ca="1" si="82"/>
        <v>-17</v>
      </c>
      <c r="BG266">
        <f t="shared" ca="1" si="83"/>
        <v>334.67486324894173</v>
      </c>
    </row>
    <row r="267" spans="1:59" x14ac:dyDescent="0.25">
      <c r="A267" s="64">
        <v>264</v>
      </c>
      <c r="B267" s="64">
        <v>33</v>
      </c>
      <c r="C267" s="64">
        <v>16</v>
      </c>
      <c r="D267" s="18">
        <v>264</v>
      </c>
      <c r="E267" s="21">
        <f t="shared" ca="1" si="68"/>
        <v>1206.6884434784527</v>
      </c>
      <c r="F267" s="22">
        <f t="shared" ca="1" si="69"/>
        <v>51.52104528696573</v>
      </c>
      <c r="G267" s="28">
        <v>264</v>
      </c>
      <c r="H267" s="24">
        <f t="shared" ca="1" si="70"/>
        <v>1406.395726</v>
      </c>
      <c r="I267" s="25">
        <f t="shared" ca="1" si="71"/>
        <v>57.6</v>
      </c>
      <c r="J267" s="155"/>
      <c r="K267" s="155"/>
      <c r="L267" s="129">
        <f t="shared" si="84"/>
        <v>0</v>
      </c>
      <c r="AR267">
        <f t="shared" ca="1" si="72"/>
        <v>360</v>
      </c>
      <c r="AS267">
        <f t="shared" ca="1" si="73"/>
        <v>360</v>
      </c>
      <c r="AT267" cm="1">
        <f t="array" aca="1" ref="AT267" ca="1">_xlfn.LET(_xlpm.rozsah, $J$3:$J$10001,_xlpm.podminka, (_xlpm.rozsah&gt;H267)*(ISNUMBER(_xlpm.rozsah)),_xlpm.indexy, IF(_xlpm.podminka, ROW(_xlpm.rozsah)-MIN(ROW(_xlpm.rozsah))+1),_xlpm.prvni, MIN(_xlpm.indexy),_xlpm.finalni, IF(_xlpm.prvni=1, 2, _xlpm.prvni),INDEX(_xlpm.rozsah, _xlpm.finalni))</f>
        <v>1500</v>
      </c>
      <c r="AU267" cm="1">
        <f t="array" aca="1" ref="AU267" ca="1">INDEX($J$3:$J$10001,MATCH(AT267,$J$3:$J$10004,0)-1)</f>
        <v>1400</v>
      </c>
      <c r="AV267">
        <f t="shared" ca="1" si="74"/>
        <v>360</v>
      </c>
      <c r="AW267">
        <f t="shared" ca="1" si="75"/>
        <v>360</v>
      </c>
      <c r="AX267">
        <f t="shared" ca="1" si="76"/>
        <v>0</v>
      </c>
      <c r="AY267">
        <f t="shared" ca="1" si="77"/>
        <v>360</v>
      </c>
      <c r="AZ267">
        <f t="shared" ca="1" si="78"/>
        <v>322.0065330435358</v>
      </c>
      <c r="BA267">
        <f t="shared" ca="1" si="79"/>
        <v>322.0065330435358</v>
      </c>
      <c r="BB267" cm="1">
        <f t="array" aca="1" ref="BB267" ca="1">_xlfn.LET(_xlpm.rozsah, $J$3:$J$10001,_xlpm.podminka, (_xlpm.rozsah&gt;E267)*(ISNUMBER(_xlpm.rozsah)),_xlpm.indexy, IF(_xlpm.podminka, ROW(_xlpm.rozsah)-MIN(ROW(_xlpm.rozsah))+1),_xlpm.prvni, MIN(_xlpm.indexy),_xlpm.finalni, IF(_xlpm.prvni=1, 2, _xlpm.prvni),INDEX(_xlpm.rozsah, _xlpm.finalni))</f>
        <v>1300</v>
      </c>
      <c r="BC267" cm="1">
        <f t="array" aca="1" ref="BC267" ca="1">INDEX($J$3:$J$10001,MATCH(BB267,$J$3:$J$10004,0)-1)</f>
        <v>1200</v>
      </c>
      <c r="BD267">
        <f t="shared" ca="1" si="80"/>
        <v>350</v>
      </c>
      <c r="BE267">
        <f t="shared" ca="1" si="81"/>
        <v>320</v>
      </c>
      <c r="BF267">
        <f t="shared" ca="1" si="82"/>
        <v>30</v>
      </c>
      <c r="BG267">
        <f t="shared" ca="1" si="83"/>
        <v>347.9934669564642</v>
      </c>
    </row>
    <row r="268" spans="1:59" x14ac:dyDescent="0.25">
      <c r="A268" s="64">
        <v>265</v>
      </c>
      <c r="B268" s="64">
        <v>47</v>
      </c>
      <c r="C268" s="64">
        <v>45</v>
      </c>
      <c r="D268" s="18">
        <v>265</v>
      </c>
      <c r="E268" s="21">
        <f t="shared" ca="1" si="68"/>
        <v>1421.6471770753719</v>
      </c>
      <c r="F268" s="22">
        <f t="shared" ca="1" si="69"/>
        <v>162</v>
      </c>
      <c r="G268" s="23">
        <v>265</v>
      </c>
      <c r="H268" s="24">
        <f t="shared" ca="1" si="70"/>
        <v>1578.806034</v>
      </c>
      <c r="I268" s="25">
        <f t="shared" ca="1" si="71"/>
        <v>161.29074569400001</v>
      </c>
      <c r="J268" s="155"/>
      <c r="K268" s="155"/>
      <c r="L268" s="129">
        <f t="shared" si="84"/>
        <v>0</v>
      </c>
      <c r="AR268">
        <f t="shared" ca="1" si="72"/>
        <v>358.42387932000003</v>
      </c>
      <c r="AS268">
        <f t="shared" ca="1" si="73"/>
        <v>359.57612067999997</v>
      </c>
      <c r="AT268" cm="1">
        <f t="array" aca="1" ref="AT268" ca="1">_xlfn.LET(_xlpm.rozsah, $J$3:$J$10001,_xlpm.podminka, (_xlpm.rozsah&gt;H268)*(ISNUMBER(_xlpm.rozsah)),_xlpm.indexy, IF(_xlpm.podminka, ROW(_xlpm.rozsah)-MIN(ROW(_xlpm.rozsah))+1),_xlpm.prvni, MIN(_xlpm.indexy),_xlpm.finalni, IF(_xlpm.prvni=1, 2, _xlpm.prvni),INDEX(_xlpm.rozsah, _xlpm.finalni))</f>
        <v>1600</v>
      </c>
      <c r="AU268" cm="1">
        <f t="array" aca="1" ref="AU268" ca="1">INDEX($J$3:$J$10001,MATCH(AT268,$J$3:$J$10004,0)-1)</f>
        <v>1500</v>
      </c>
      <c r="AV268">
        <f t="shared" ca="1" si="74"/>
        <v>358</v>
      </c>
      <c r="AW268">
        <f t="shared" ca="1" si="75"/>
        <v>360</v>
      </c>
      <c r="AX268">
        <f t="shared" ca="1" si="76"/>
        <v>-2</v>
      </c>
      <c r="AY268">
        <f t="shared" ca="1" si="77"/>
        <v>358.42387932000003</v>
      </c>
      <c r="AZ268">
        <f t="shared" ca="1" si="78"/>
        <v>360</v>
      </c>
      <c r="BA268">
        <f t="shared" ca="1" si="79"/>
        <v>360</v>
      </c>
      <c r="BB268" cm="1">
        <f t="array" aca="1" ref="BB268" ca="1">_xlfn.LET(_xlpm.rozsah, $J$3:$J$10001,_xlpm.podminka, (_xlpm.rozsah&gt;E268)*(ISNUMBER(_xlpm.rozsah)),_xlpm.indexy, IF(_xlpm.podminka, ROW(_xlpm.rozsah)-MIN(ROW(_xlpm.rozsah))+1),_xlpm.prvni, MIN(_xlpm.indexy),_xlpm.finalni, IF(_xlpm.prvni=1, 2, _xlpm.prvni),INDEX(_xlpm.rozsah, _xlpm.finalni))</f>
        <v>1500</v>
      </c>
      <c r="BC268" cm="1">
        <f t="array" aca="1" ref="BC268" ca="1">INDEX($J$3:$J$10001,MATCH(BB268,$J$3:$J$10004,0)-1)</f>
        <v>1400</v>
      </c>
      <c r="BD268">
        <f t="shared" ca="1" si="80"/>
        <v>360</v>
      </c>
      <c r="BE268">
        <f t="shared" ca="1" si="81"/>
        <v>360</v>
      </c>
      <c r="BF268">
        <f t="shared" ca="1" si="82"/>
        <v>0</v>
      </c>
      <c r="BG268">
        <f t="shared" ca="1" si="83"/>
        <v>360</v>
      </c>
    </row>
    <row r="269" spans="1:59" x14ac:dyDescent="0.25">
      <c r="A269" s="64">
        <v>266</v>
      </c>
      <c r="B269" s="64">
        <v>43</v>
      </c>
      <c r="C269" s="64">
        <v>56</v>
      </c>
      <c r="D269" s="18">
        <v>266</v>
      </c>
      <c r="E269" s="21">
        <f t="shared" ca="1" si="68"/>
        <v>1360.2303960476806</v>
      </c>
      <c r="F269" s="22">
        <f t="shared" ca="1" si="69"/>
        <v>199.37290217867013</v>
      </c>
      <c r="G269" s="28">
        <v>266</v>
      </c>
      <c r="H269" s="24">
        <f t="shared" ca="1" si="70"/>
        <v>1529.545946</v>
      </c>
      <c r="I269" s="25">
        <f t="shared" ca="1" si="71"/>
        <v>201.26908540480002</v>
      </c>
      <c r="J269" s="155"/>
      <c r="K269" s="155"/>
      <c r="L269" s="129">
        <f t="shared" si="84"/>
        <v>0</v>
      </c>
      <c r="AR269">
        <f t="shared" ca="1" si="72"/>
        <v>359.40908108000002</v>
      </c>
      <c r="AS269">
        <f t="shared" ca="1" si="73"/>
        <v>358.59091891999998</v>
      </c>
      <c r="AT269" cm="1">
        <f t="array" aca="1" ref="AT269" ca="1">_xlfn.LET(_xlpm.rozsah, $J$3:$J$10001,_xlpm.podminka, (_xlpm.rozsah&gt;H269)*(ISNUMBER(_xlpm.rozsah)),_xlpm.indexy, IF(_xlpm.podminka, ROW(_xlpm.rozsah)-MIN(ROW(_xlpm.rozsah))+1),_xlpm.prvni, MIN(_xlpm.indexy),_xlpm.finalni, IF(_xlpm.prvni=1, 2, _xlpm.prvni),INDEX(_xlpm.rozsah, _xlpm.finalni))</f>
        <v>1600</v>
      </c>
      <c r="AU269" cm="1">
        <f t="array" aca="1" ref="AU269" ca="1">INDEX($J$3:$J$10001,MATCH(AT269,$J$3:$J$10004,0)-1)</f>
        <v>1500</v>
      </c>
      <c r="AV269">
        <f t="shared" ca="1" si="74"/>
        <v>358</v>
      </c>
      <c r="AW269">
        <f t="shared" ca="1" si="75"/>
        <v>360</v>
      </c>
      <c r="AX269">
        <f t="shared" ca="1" si="76"/>
        <v>-2</v>
      </c>
      <c r="AY269">
        <f t="shared" ca="1" si="77"/>
        <v>359.40908108000002</v>
      </c>
      <c r="AZ269">
        <f t="shared" ca="1" si="78"/>
        <v>356.02303960476809</v>
      </c>
      <c r="BA269">
        <f t="shared" ca="1" si="79"/>
        <v>356.02303960476809</v>
      </c>
      <c r="BB269" cm="1">
        <f t="array" aca="1" ref="BB269" ca="1">_xlfn.LET(_xlpm.rozsah, $J$3:$J$10001,_xlpm.podminka, (_xlpm.rozsah&gt;E269)*(ISNUMBER(_xlpm.rozsah)),_xlpm.indexy, IF(_xlpm.podminka, ROW(_xlpm.rozsah)-MIN(ROW(_xlpm.rozsah))+1),_xlpm.prvni, MIN(_xlpm.indexy),_xlpm.finalni, IF(_xlpm.prvni=1, 2, _xlpm.prvni),INDEX(_xlpm.rozsah, _xlpm.finalni))</f>
        <v>1400</v>
      </c>
      <c r="BC269" cm="1">
        <f t="array" aca="1" ref="BC269" ca="1">INDEX($J$3:$J$10001,MATCH(BB269,$J$3:$J$10004,0)-1)</f>
        <v>1300</v>
      </c>
      <c r="BD269">
        <f t="shared" ca="1" si="80"/>
        <v>360</v>
      </c>
      <c r="BE269">
        <f t="shared" ca="1" si="81"/>
        <v>350</v>
      </c>
      <c r="BF269">
        <f t="shared" ca="1" si="82"/>
        <v>10</v>
      </c>
      <c r="BG269">
        <f t="shared" ca="1" si="83"/>
        <v>353.97696039523191</v>
      </c>
    </row>
    <row r="270" spans="1:59" x14ac:dyDescent="0.25">
      <c r="A270" s="64">
        <v>267</v>
      </c>
      <c r="B270" s="64">
        <v>42</v>
      </c>
      <c r="C270" s="64">
        <v>27</v>
      </c>
      <c r="D270" s="18">
        <v>267</v>
      </c>
      <c r="E270" s="21">
        <f t="shared" ca="1" si="68"/>
        <v>1344.876200790758</v>
      </c>
      <c r="F270" s="22">
        <f t="shared" ca="1" si="69"/>
        <v>95.711657421350466</v>
      </c>
      <c r="G270" s="23">
        <v>267</v>
      </c>
      <c r="H270" s="24">
        <f t="shared" ca="1" si="70"/>
        <v>1517.230924</v>
      </c>
      <c r="I270" s="25">
        <f t="shared" ca="1" si="71"/>
        <v>97.106953010399991</v>
      </c>
      <c r="J270" s="155"/>
      <c r="K270" s="155"/>
      <c r="L270" s="129">
        <f t="shared" si="84"/>
        <v>0</v>
      </c>
      <c r="AR270">
        <f t="shared" ca="1" si="72"/>
        <v>359.65538151999999</v>
      </c>
      <c r="AS270">
        <f t="shared" ca="1" si="73"/>
        <v>358.34461848000001</v>
      </c>
      <c r="AT270" cm="1">
        <f t="array" aca="1" ref="AT270" ca="1">_xlfn.LET(_xlpm.rozsah, $J$3:$J$10001,_xlpm.podminka, (_xlpm.rozsah&gt;H270)*(ISNUMBER(_xlpm.rozsah)),_xlpm.indexy, IF(_xlpm.podminka, ROW(_xlpm.rozsah)-MIN(ROW(_xlpm.rozsah))+1),_xlpm.prvni, MIN(_xlpm.indexy),_xlpm.finalni, IF(_xlpm.prvni=1, 2, _xlpm.prvni),INDEX(_xlpm.rozsah, _xlpm.finalni))</f>
        <v>1600</v>
      </c>
      <c r="AU270" cm="1">
        <f t="array" aca="1" ref="AU270" ca="1">INDEX($J$3:$J$10001,MATCH(AT270,$J$3:$J$10004,0)-1)</f>
        <v>1500</v>
      </c>
      <c r="AV270">
        <f t="shared" ca="1" si="74"/>
        <v>358</v>
      </c>
      <c r="AW270">
        <f t="shared" ca="1" si="75"/>
        <v>360</v>
      </c>
      <c r="AX270">
        <f t="shared" ca="1" si="76"/>
        <v>-2</v>
      </c>
      <c r="AY270">
        <f t="shared" ca="1" si="77"/>
        <v>359.65538151999999</v>
      </c>
      <c r="AZ270">
        <f t="shared" ca="1" si="78"/>
        <v>354.48762007907578</v>
      </c>
      <c r="BA270">
        <f t="shared" ca="1" si="79"/>
        <v>354.48762007907578</v>
      </c>
      <c r="BB270" cm="1">
        <f t="array" aca="1" ref="BB270" ca="1">_xlfn.LET(_xlpm.rozsah, $J$3:$J$10001,_xlpm.podminka, (_xlpm.rozsah&gt;E270)*(ISNUMBER(_xlpm.rozsah)),_xlpm.indexy, IF(_xlpm.podminka, ROW(_xlpm.rozsah)-MIN(ROW(_xlpm.rozsah))+1),_xlpm.prvni, MIN(_xlpm.indexy),_xlpm.finalni, IF(_xlpm.prvni=1, 2, _xlpm.prvni),INDEX(_xlpm.rozsah, _xlpm.finalni))</f>
        <v>1400</v>
      </c>
      <c r="BC270" cm="1">
        <f t="array" aca="1" ref="BC270" ca="1">INDEX($J$3:$J$10001,MATCH(BB270,$J$3:$J$10004,0)-1)</f>
        <v>1300</v>
      </c>
      <c r="BD270">
        <f t="shared" ca="1" si="80"/>
        <v>360</v>
      </c>
      <c r="BE270">
        <f t="shared" ca="1" si="81"/>
        <v>350</v>
      </c>
      <c r="BF270">
        <f t="shared" ca="1" si="82"/>
        <v>10</v>
      </c>
      <c r="BG270">
        <f t="shared" ca="1" si="83"/>
        <v>355.51237992092422</v>
      </c>
    </row>
    <row r="271" spans="1:59" x14ac:dyDescent="0.25">
      <c r="A271" s="64">
        <v>268</v>
      </c>
      <c r="B271" s="64">
        <v>42</v>
      </c>
      <c r="C271" s="64">
        <v>64</v>
      </c>
      <c r="D271" s="18">
        <v>268</v>
      </c>
      <c r="E271" s="21">
        <f t="shared" ca="1" si="68"/>
        <v>1344.876200790758</v>
      </c>
      <c r="F271" s="22">
        <f t="shared" ca="1" si="69"/>
        <v>226.87207685060849</v>
      </c>
      <c r="G271" s="28">
        <v>268</v>
      </c>
      <c r="H271" s="24">
        <f t="shared" ca="1" si="70"/>
        <v>1517.230924</v>
      </c>
      <c r="I271" s="25">
        <f t="shared" ca="1" si="71"/>
        <v>230.1794441728</v>
      </c>
      <c r="J271" s="155"/>
      <c r="K271" s="155"/>
      <c r="L271" s="129">
        <f t="shared" si="84"/>
        <v>0</v>
      </c>
      <c r="AR271">
        <f t="shared" ca="1" si="72"/>
        <v>359.65538151999999</v>
      </c>
      <c r="AS271">
        <f t="shared" ca="1" si="73"/>
        <v>358.34461848000001</v>
      </c>
      <c r="AT271" cm="1">
        <f t="array" aca="1" ref="AT271" ca="1">_xlfn.LET(_xlpm.rozsah, $J$3:$J$10001,_xlpm.podminka, (_xlpm.rozsah&gt;H271)*(ISNUMBER(_xlpm.rozsah)),_xlpm.indexy, IF(_xlpm.podminka, ROW(_xlpm.rozsah)-MIN(ROW(_xlpm.rozsah))+1),_xlpm.prvni, MIN(_xlpm.indexy),_xlpm.finalni, IF(_xlpm.prvni=1, 2, _xlpm.prvni),INDEX(_xlpm.rozsah, _xlpm.finalni))</f>
        <v>1600</v>
      </c>
      <c r="AU271" cm="1">
        <f t="array" aca="1" ref="AU271" ca="1">INDEX($J$3:$J$10001,MATCH(AT271,$J$3:$J$10004,0)-1)</f>
        <v>1500</v>
      </c>
      <c r="AV271">
        <f t="shared" ca="1" si="74"/>
        <v>358</v>
      </c>
      <c r="AW271">
        <f t="shared" ca="1" si="75"/>
        <v>360</v>
      </c>
      <c r="AX271">
        <f t="shared" ca="1" si="76"/>
        <v>-2</v>
      </c>
      <c r="AY271">
        <f t="shared" ca="1" si="77"/>
        <v>359.65538151999999</v>
      </c>
      <c r="AZ271">
        <f t="shared" ca="1" si="78"/>
        <v>354.48762007907578</v>
      </c>
      <c r="BA271">
        <f t="shared" ca="1" si="79"/>
        <v>354.48762007907578</v>
      </c>
      <c r="BB271" cm="1">
        <f t="array" aca="1" ref="BB271" ca="1">_xlfn.LET(_xlpm.rozsah, $J$3:$J$10001,_xlpm.podminka, (_xlpm.rozsah&gt;E271)*(ISNUMBER(_xlpm.rozsah)),_xlpm.indexy, IF(_xlpm.podminka, ROW(_xlpm.rozsah)-MIN(ROW(_xlpm.rozsah))+1),_xlpm.prvni, MIN(_xlpm.indexy),_xlpm.finalni, IF(_xlpm.prvni=1, 2, _xlpm.prvni),INDEX(_xlpm.rozsah, _xlpm.finalni))</f>
        <v>1400</v>
      </c>
      <c r="BC271" cm="1">
        <f t="array" aca="1" ref="BC271" ca="1">INDEX($J$3:$J$10001,MATCH(BB271,$J$3:$J$10004,0)-1)</f>
        <v>1300</v>
      </c>
      <c r="BD271">
        <f t="shared" ca="1" si="80"/>
        <v>360</v>
      </c>
      <c r="BE271">
        <f t="shared" ca="1" si="81"/>
        <v>350</v>
      </c>
      <c r="BF271">
        <f t="shared" ca="1" si="82"/>
        <v>10</v>
      </c>
      <c r="BG271">
        <f t="shared" ca="1" si="83"/>
        <v>355.51237992092422</v>
      </c>
    </row>
    <row r="272" spans="1:59" x14ac:dyDescent="0.25">
      <c r="A272" s="64">
        <v>269</v>
      </c>
      <c r="B272" s="64">
        <v>75</v>
      </c>
      <c r="C272" s="64">
        <v>74</v>
      </c>
      <c r="D272" s="18">
        <v>269</v>
      </c>
      <c r="E272" s="21">
        <f t="shared" ca="1" si="68"/>
        <v>1851.5646442692105</v>
      </c>
      <c r="F272" s="22">
        <f t="shared" ca="1" si="69"/>
        <v>239.93316775093331</v>
      </c>
      <c r="G272" s="23">
        <v>269</v>
      </c>
      <c r="H272" s="24">
        <f t="shared" ca="1" si="70"/>
        <v>1923.6266499999999</v>
      </c>
      <c r="I272" s="25">
        <f t="shared" ca="1" si="71"/>
        <v>231.04260463999998</v>
      </c>
      <c r="J272" s="155"/>
      <c r="K272" s="155"/>
      <c r="L272" s="129">
        <f t="shared" si="84"/>
        <v>0</v>
      </c>
      <c r="AR272">
        <f t="shared" ca="1" si="72"/>
        <v>312.21973600000001</v>
      </c>
      <c r="AS272">
        <f t="shared" ca="1" si="73"/>
        <v>303.78026399999999</v>
      </c>
      <c r="AT272" cm="1">
        <f t="array" aca="1" ref="AT272" ca="1">_xlfn.LET(_xlpm.rozsah, $J$3:$J$10001,_xlpm.podminka, (_xlpm.rozsah&gt;H272)*(ISNUMBER(_xlpm.rozsah)),_xlpm.indexy, IF(_xlpm.podminka, ROW(_xlpm.rozsah)-MIN(ROW(_xlpm.rozsah))+1),_xlpm.prvni, MIN(_xlpm.indexy),_xlpm.finalni, IF(_xlpm.prvni=1, 2, _xlpm.prvni),INDEX(_xlpm.rozsah, _xlpm.finalni))</f>
        <v>2000</v>
      </c>
      <c r="AU272" cm="1">
        <f t="array" aca="1" ref="AU272" ca="1">INDEX($J$3:$J$10001,MATCH(AT272,$J$3:$J$10004,0)-1)</f>
        <v>1900</v>
      </c>
      <c r="AV272">
        <f t="shared" ca="1" si="74"/>
        <v>300</v>
      </c>
      <c r="AW272">
        <f t="shared" ca="1" si="75"/>
        <v>316</v>
      </c>
      <c r="AX272">
        <f t="shared" ca="1" si="76"/>
        <v>-16</v>
      </c>
      <c r="AY272">
        <f t="shared" ca="1" si="77"/>
        <v>312.21973600000001</v>
      </c>
      <c r="AZ272">
        <f t="shared" ca="1" si="78"/>
        <v>324.2340104742342</v>
      </c>
      <c r="BA272">
        <f t="shared" ca="1" si="79"/>
        <v>324.7659895257658</v>
      </c>
      <c r="BB272" cm="1">
        <f t="array" aca="1" ref="BB272" ca="1">_xlfn.LET(_xlpm.rozsah, $J$3:$J$10001,_xlpm.podminka, (_xlpm.rozsah&gt;E272)*(ISNUMBER(_xlpm.rozsah)),_xlpm.indexy, IF(_xlpm.podminka, ROW(_xlpm.rozsah)-MIN(ROW(_xlpm.rozsah))+1),_xlpm.prvni, MIN(_xlpm.indexy),_xlpm.finalni, IF(_xlpm.prvni=1, 2, _xlpm.prvni),INDEX(_xlpm.rozsah, _xlpm.finalni))</f>
        <v>1900</v>
      </c>
      <c r="BC272" cm="1">
        <f t="array" aca="1" ref="BC272" ca="1">INDEX($J$3:$J$10001,MATCH(BB272,$J$3:$J$10004,0)-1)</f>
        <v>1800</v>
      </c>
      <c r="BD272">
        <f t="shared" ca="1" si="80"/>
        <v>316</v>
      </c>
      <c r="BE272">
        <f t="shared" ca="1" si="81"/>
        <v>333</v>
      </c>
      <c r="BF272">
        <f t="shared" ca="1" si="82"/>
        <v>-17</v>
      </c>
      <c r="BG272">
        <f t="shared" ca="1" si="83"/>
        <v>324.2340104742342</v>
      </c>
    </row>
    <row r="273" spans="1:59" x14ac:dyDescent="0.25">
      <c r="A273" s="64">
        <v>270</v>
      </c>
      <c r="B273" s="64">
        <v>68</v>
      </c>
      <c r="C273" s="64">
        <v>96</v>
      </c>
      <c r="D273" s="18">
        <v>270</v>
      </c>
      <c r="E273" s="21">
        <f t="shared" ca="1" si="68"/>
        <v>1744.085277470751</v>
      </c>
      <c r="F273" s="22">
        <f t="shared" ca="1" si="69"/>
        <v>328.80528271677343</v>
      </c>
      <c r="G273" s="28">
        <v>270</v>
      </c>
      <c r="H273" s="24">
        <f t="shared" ca="1" si="70"/>
        <v>1837.4214959999999</v>
      </c>
      <c r="I273" s="25">
        <f t="shared" ca="1" si="71"/>
        <v>313.57281185279999</v>
      </c>
      <c r="J273" s="155"/>
      <c r="K273" s="155"/>
      <c r="L273" s="129">
        <f t="shared" si="84"/>
        <v>0</v>
      </c>
      <c r="AR273">
        <f t="shared" ca="1" si="72"/>
        <v>326.63834567999999</v>
      </c>
      <c r="AS273">
        <f t="shared" ca="1" si="73"/>
        <v>322.36165432000001</v>
      </c>
      <c r="AT273" cm="1">
        <f t="array" aca="1" ref="AT273" ca="1">_xlfn.LET(_xlpm.rozsah, $J$3:$J$10001,_xlpm.podminka, (_xlpm.rozsah&gt;H273)*(ISNUMBER(_xlpm.rozsah)),_xlpm.indexy, IF(_xlpm.podminka, ROW(_xlpm.rozsah)-MIN(ROW(_xlpm.rozsah))+1),_xlpm.prvni, MIN(_xlpm.indexy),_xlpm.finalni, IF(_xlpm.prvni=1, 2, _xlpm.prvni),INDEX(_xlpm.rozsah, _xlpm.finalni))</f>
        <v>1900</v>
      </c>
      <c r="AU273" cm="1">
        <f t="array" aca="1" ref="AU273" ca="1">INDEX($J$3:$J$10001,MATCH(AT273,$J$3:$J$10004,0)-1)</f>
        <v>1800</v>
      </c>
      <c r="AV273">
        <f t="shared" ca="1" si="74"/>
        <v>316</v>
      </c>
      <c r="AW273">
        <f t="shared" ca="1" si="75"/>
        <v>333</v>
      </c>
      <c r="AX273">
        <f t="shared" ca="1" si="76"/>
        <v>-17</v>
      </c>
      <c r="AY273">
        <f t="shared" ca="1" si="77"/>
        <v>326.63834567999999</v>
      </c>
      <c r="AZ273">
        <f t="shared" ca="1" si="78"/>
        <v>342.50550282997233</v>
      </c>
      <c r="BA273">
        <f t="shared" ca="1" si="79"/>
        <v>340.49449717002767</v>
      </c>
      <c r="BB273" cm="1">
        <f t="array" aca="1" ref="BB273" ca="1">_xlfn.LET(_xlpm.rozsah, $J$3:$J$10001,_xlpm.podminka, (_xlpm.rozsah&gt;E273)*(ISNUMBER(_xlpm.rozsah)),_xlpm.indexy, IF(_xlpm.podminka, ROW(_xlpm.rozsah)-MIN(ROW(_xlpm.rozsah))+1),_xlpm.prvni, MIN(_xlpm.indexy),_xlpm.finalni, IF(_xlpm.prvni=1, 2, _xlpm.prvni),INDEX(_xlpm.rozsah, _xlpm.finalni))</f>
        <v>1800</v>
      </c>
      <c r="BC273" cm="1">
        <f t="array" aca="1" ref="BC273" ca="1">INDEX($J$3:$J$10001,MATCH(BB273,$J$3:$J$10004,0)-1)</f>
        <v>1700</v>
      </c>
      <c r="BD273">
        <f t="shared" ca="1" si="80"/>
        <v>333</v>
      </c>
      <c r="BE273">
        <f t="shared" ca="1" si="81"/>
        <v>350</v>
      </c>
      <c r="BF273">
        <f t="shared" ca="1" si="82"/>
        <v>-17</v>
      </c>
      <c r="BG273">
        <f t="shared" ca="1" si="83"/>
        <v>342.50550282997233</v>
      </c>
    </row>
    <row r="274" spans="1:59" x14ac:dyDescent="0.25">
      <c r="A274" s="64">
        <v>271</v>
      </c>
      <c r="B274" s="64">
        <v>86</v>
      </c>
      <c r="C274" s="64">
        <v>61</v>
      </c>
      <c r="D274" s="18">
        <v>271</v>
      </c>
      <c r="E274" s="21">
        <f t="shared" ca="1" si="68"/>
        <v>2020.4607920953615</v>
      </c>
      <c r="F274" s="22">
        <f t="shared" ca="1" si="69"/>
        <v>180.50378336436592</v>
      </c>
      <c r="G274" s="23">
        <v>271</v>
      </c>
      <c r="H274" s="24">
        <f t="shared" ca="1" si="70"/>
        <v>2059.0918919999999</v>
      </c>
      <c r="I274" s="25">
        <f t="shared" ca="1" si="71"/>
        <v>175.79078917600003</v>
      </c>
      <c r="J274" s="155"/>
      <c r="K274" s="155"/>
      <c r="L274" s="129">
        <f t="shared" si="84"/>
        <v>0</v>
      </c>
      <c r="AR274">
        <f t="shared" ca="1" si="72"/>
        <v>288.18162160000003</v>
      </c>
      <c r="AS274">
        <f t="shared" ca="1" si="73"/>
        <v>291.81837839999997</v>
      </c>
      <c r="AT274" cm="1">
        <f t="array" aca="1" ref="AT274" ca="1">_xlfn.LET(_xlpm.rozsah, $J$3:$J$10001,_xlpm.podminka, (_xlpm.rozsah&gt;H274)*(ISNUMBER(_xlpm.rozsah)),_xlpm.indexy, IF(_xlpm.podminka, ROW(_xlpm.rozsah)-MIN(ROW(_xlpm.rozsah))+1),_xlpm.prvni, MIN(_xlpm.indexy),_xlpm.finalni, IF(_xlpm.prvni=1, 2, _xlpm.prvni),INDEX(_xlpm.rozsah, _xlpm.finalni))</f>
        <v>2100</v>
      </c>
      <c r="AU274" cm="1">
        <f t="array" aca="1" ref="AU274" ca="1">INDEX($J$3:$J$10001,MATCH(AT274,$J$3:$J$10004,0)-1)</f>
        <v>2000</v>
      </c>
      <c r="AV274">
        <f t="shared" ca="1" si="74"/>
        <v>280</v>
      </c>
      <c r="AW274">
        <f t="shared" ca="1" si="75"/>
        <v>300</v>
      </c>
      <c r="AX274">
        <f t="shared" ca="1" si="76"/>
        <v>-20</v>
      </c>
      <c r="AY274">
        <f t="shared" ca="1" si="77"/>
        <v>288.18162160000003</v>
      </c>
      <c r="AZ274">
        <f t="shared" ca="1" si="78"/>
        <v>295.90784158092771</v>
      </c>
      <c r="BA274">
        <f t="shared" ca="1" si="79"/>
        <v>284.09215841907229</v>
      </c>
      <c r="BB274" cm="1">
        <f t="array" aca="1" ref="BB274" ca="1">_xlfn.LET(_xlpm.rozsah, $J$3:$J$10001,_xlpm.podminka, (_xlpm.rozsah&gt;E274)*(ISNUMBER(_xlpm.rozsah)),_xlpm.indexy, IF(_xlpm.podminka, ROW(_xlpm.rozsah)-MIN(ROW(_xlpm.rozsah))+1),_xlpm.prvni, MIN(_xlpm.indexy),_xlpm.finalni, IF(_xlpm.prvni=1, 2, _xlpm.prvni),INDEX(_xlpm.rozsah, _xlpm.finalni))</f>
        <v>2100</v>
      </c>
      <c r="BC274" cm="1">
        <f t="array" aca="1" ref="BC274" ca="1">INDEX($J$3:$J$10001,MATCH(BB274,$J$3:$J$10004,0)-1)</f>
        <v>2000</v>
      </c>
      <c r="BD274">
        <f t="shared" ca="1" si="80"/>
        <v>280</v>
      </c>
      <c r="BE274">
        <f t="shared" ca="1" si="81"/>
        <v>300</v>
      </c>
      <c r="BF274">
        <f t="shared" ca="1" si="82"/>
        <v>-20</v>
      </c>
      <c r="BG274">
        <f t="shared" ca="1" si="83"/>
        <v>295.90784158092771</v>
      </c>
    </row>
    <row r="275" spans="1:59" x14ac:dyDescent="0.25">
      <c r="A275" s="64">
        <v>272</v>
      </c>
      <c r="B275" s="64">
        <v>66</v>
      </c>
      <c r="C275" s="64">
        <v>0</v>
      </c>
      <c r="D275" s="18">
        <v>272</v>
      </c>
      <c r="E275" s="21">
        <f t="shared" ca="1" si="68"/>
        <v>1713.3768869569053</v>
      </c>
      <c r="F275" s="22">
        <f t="shared" ca="1" si="69"/>
        <v>0</v>
      </c>
      <c r="G275" s="28">
        <v>272</v>
      </c>
      <c r="H275" s="24">
        <f t="shared" ca="1" si="70"/>
        <v>1812.7914519999999</v>
      </c>
      <c r="I275" s="25">
        <f t="shared" ca="1" si="71"/>
        <v>0</v>
      </c>
      <c r="J275" s="155"/>
      <c r="K275" s="155"/>
      <c r="L275" s="129">
        <f t="shared" si="84"/>
        <v>0</v>
      </c>
      <c r="AR275">
        <f t="shared" ca="1" si="72"/>
        <v>330.82545316</v>
      </c>
      <c r="AS275">
        <f t="shared" ca="1" si="73"/>
        <v>318.17454684</v>
      </c>
      <c r="AT275" cm="1">
        <f t="array" aca="1" ref="AT275" ca="1">_xlfn.LET(_xlpm.rozsah, $J$3:$J$10001,_xlpm.podminka, (_xlpm.rozsah&gt;H275)*(ISNUMBER(_xlpm.rozsah)),_xlpm.indexy, IF(_xlpm.podminka, ROW(_xlpm.rozsah)-MIN(ROW(_xlpm.rozsah))+1),_xlpm.prvni, MIN(_xlpm.indexy),_xlpm.finalni, IF(_xlpm.prvni=1, 2, _xlpm.prvni),INDEX(_xlpm.rozsah, _xlpm.finalni))</f>
        <v>1900</v>
      </c>
      <c r="AU275" cm="1">
        <f t="array" aca="1" ref="AU275" ca="1">INDEX($J$3:$J$10001,MATCH(AT275,$J$3:$J$10004,0)-1)</f>
        <v>1800</v>
      </c>
      <c r="AV275">
        <f t="shared" ca="1" si="74"/>
        <v>316</v>
      </c>
      <c r="AW275">
        <f t="shared" ca="1" si="75"/>
        <v>333</v>
      </c>
      <c r="AX275">
        <f t="shared" ca="1" si="76"/>
        <v>-17</v>
      </c>
      <c r="AY275">
        <f t="shared" ca="1" si="77"/>
        <v>330.82545316</v>
      </c>
      <c r="AZ275">
        <f t="shared" ca="1" si="78"/>
        <v>347.7259292173261</v>
      </c>
      <c r="BA275">
        <f t="shared" ca="1" si="79"/>
        <v>335.2740707826739</v>
      </c>
      <c r="BB275" cm="1">
        <f t="array" aca="1" ref="BB275" ca="1">_xlfn.LET(_xlpm.rozsah, $J$3:$J$10001,_xlpm.podminka, (_xlpm.rozsah&gt;E275)*(ISNUMBER(_xlpm.rozsah)),_xlpm.indexy, IF(_xlpm.podminka, ROW(_xlpm.rozsah)-MIN(ROW(_xlpm.rozsah))+1),_xlpm.prvni, MIN(_xlpm.indexy),_xlpm.finalni, IF(_xlpm.prvni=1, 2, _xlpm.prvni),INDEX(_xlpm.rozsah, _xlpm.finalni))</f>
        <v>1800</v>
      </c>
      <c r="BC275" cm="1">
        <f t="array" aca="1" ref="BC275" ca="1">INDEX($J$3:$J$10001,MATCH(BB275,$J$3:$J$10004,0)-1)</f>
        <v>1700</v>
      </c>
      <c r="BD275">
        <f t="shared" ca="1" si="80"/>
        <v>333</v>
      </c>
      <c r="BE275">
        <f t="shared" ca="1" si="81"/>
        <v>350</v>
      </c>
      <c r="BF275">
        <f t="shared" ca="1" si="82"/>
        <v>-17</v>
      </c>
      <c r="BG275">
        <f t="shared" ca="1" si="83"/>
        <v>347.7259292173261</v>
      </c>
    </row>
    <row r="276" spans="1:59" x14ac:dyDescent="0.25">
      <c r="A276" s="64">
        <v>273</v>
      </c>
      <c r="B276" s="64">
        <v>37</v>
      </c>
      <c r="C276" s="64">
        <v>0</v>
      </c>
      <c r="D276" s="18">
        <v>273</v>
      </c>
      <c r="E276" s="21">
        <f t="shared" ca="1" si="68"/>
        <v>1268.1052245061439</v>
      </c>
      <c r="F276" s="22">
        <f t="shared" ca="1" si="69"/>
        <v>0</v>
      </c>
      <c r="G276" s="23">
        <v>273</v>
      </c>
      <c r="H276" s="24">
        <f t="shared" ca="1" si="70"/>
        <v>1455.655814</v>
      </c>
      <c r="I276" s="25">
        <f t="shared" ca="1" si="71"/>
        <v>0</v>
      </c>
      <c r="J276" s="155"/>
      <c r="K276" s="155"/>
      <c r="L276" s="129">
        <f t="shared" si="84"/>
        <v>0</v>
      </c>
      <c r="AR276">
        <f t="shared" ca="1" si="72"/>
        <v>360</v>
      </c>
      <c r="AS276">
        <f t="shared" ca="1" si="73"/>
        <v>360</v>
      </c>
      <c r="AT276" cm="1">
        <f t="array" aca="1" ref="AT276" ca="1">_xlfn.LET(_xlpm.rozsah, $J$3:$J$10001,_xlpm.podminka, (_xlpm.rozsah&gt;H276)*(ISNUMBER(_xlpm.rozsah)),_xlpm.indexy, IF(_xlpm.podminka, ROW(_xlpm.rozsah)-MIN(ROW(_xlpm.rozsah))+1),_xlpm.prvni, MIN(_xlpm.indexy),_xlpm.finalni, IF(_xlpm.prvni=1, 2, _xlpm.prvni),INDEX(_xlpm.rozsah, _xlpm.finalni))</f>
        <v>1500</v>
      </c>
      <c r="AU276" cm="1">
        <f t="array" aca="1" ref="AU276" ca="1">INDEX($J$3:$J$10001,MATCH(AT276,$J$3:$J$10004,0)-1)</f>
        <v>1400</v>
      </c>
      <c r="AV276">
        <f t="shared" ca="1" si="74"/>
        <v>360</v>
      </c>
      <c r="AW276">
        <f t="shared" ca="1" si="75"/>
        <v>360</v>
      </c>
      <c r="AX276">
        <f t="shared" ca="1" si="76"/>
        <v>0</v>
      </c>
      <c r="AY276">
        <f t="shared" ca="1" si="77"/>
        <v>360</v>
      </c>
      <c r="AZ276">
        <f t="shared" ca="1" si="78"/>
        <v>340.43156735184317</v>
      </c>
      <c r="BA276">
        <f t="shared" ca="1" si="79"/>
        <v>340.43156735184317</v>
      </c>
      <c r="BB276" cm="1">
        <f t="array" aca="1" ref="BB276" ca="1">_xlfn.LET(_xlpm.rozsah, $J$3:$J$10001,_xlpm.podminka, (_xlpm.rozsah&gt;E276)*(ISNUMBER(_xlpm.rozsah)),_xlpm.indexy, IF(_xlpm.podminka, ROW(_xlpm.rozsah)-MIN(ROW(_xlpm.rozsah))+1),_xlpm.prvni, MIN(_xlpm.indexy),_xlpm.finalni, IF(_xlpm.prvni=1, 2, _xlpm.prvni),INDEX(_xlpm.rozsah, _xlpm.finalni))</f>
        <v>1300</v>
      </c>
      <c r="BC276" cm="1">
        <f t="array" aca="1" ref="BC276" ca="1">INDEX($J$3:$J$10001,MATCH(BB276,$J$3:$J$10004,0)-1)</f>
        <v>1200</v>
      </c>
      <c r="BD276">
        <f t="shared" ca="1" si="80"/>
        <v>350</v>
      </c>
      <c r="BE276">
        <f t="shared" ca="1" si="81"/>
        <v>320</v>
      </c>
      <c r="BF276">
        <f t="shared" ca="1" si="82"/>
        <v>30</v>
      </c>
      <c r="BG276">
        <f t="shared" ca="1" si="83"/>
        <v>329.56843264815683</v>
      </c>
    </row>
    <row r="277" spans="1:59" x14ac:dyDescent="0.25">
      <c r="A277" s="64">
        <v>274</v>
      </c>
      <c r="B277" s="64">
        <v>45</v>
      </c>
      <c r="C277" s="64">
        <v>37</v>
      </c>
      <c r="D277" s="18">
        <v>274</v>
      </c>
      <c r="E277" s="21">
        <f t="shared" ca="1" si="68"/>
        <v>1390.9387865615263</v>
      </c>
      <c r="F277" s="22">
        <f t="shared" ca="1" si="69"/>
        <v>132.86473510277648</v>
      </c>
      <c r="G277" s="28">
        <v>274</v>
      </c>
      <c r="H277" s="24">
        <f t="shared" ca="1" si="70"/>
        <v>1554.17599</v>
      </c>
      <c r="I277" s="25">
        <f t="shared" ca="1" si="71"/>
        <v>132.799097674</v>
      </c>
      <c r="J277" s="155"/>
      <c r="K277" s="155"/>
      <c r="L277" s="129">
        <f t="shared" si="84"/>
        <v>0</v>
      </c>
      <c r="AR277">
        <f t="shared" ca="1" si="72"/>
        <v>358.91648020000002</v>
      </c>
      <c r="AS277">
        <f t="shared" ca="1" si="73"/>
        <v>359.08351979999998</v>
      </c>
      <c r="AT277" cm="1">
        <f t="array" aca="1" ref="AT277" ca="1">_xlfn.LET(_xlpm.rozsah, $J$3:$J$10001,_xlpm.podminka, (_xlpm.rozsah&gt;H277)*(ISNUMBER(_xlpm.rozsah)),_xlpm.indexy, IF(_xlpm.podminka, ROW(_xlpm.rozsah)-MIN(ROW(_xlpm.rozsah))+1),_xlpm.prvni, MIN(_xlpm.indexy),_xlpm.finalni, IF(_xlpm.prvni=1, 2, _xlpm.prvni),INDEX(_xlpm.rozsah, _xlpm.finalni))</f>
        <v>1600</v>
      </c>
      <c r="AU277" cm="1">
        <f t="array" aca="1" ref="AU277" ca="1">INDEX($J$3:$J$10001,MATCH(AT277,$J$3:$J$10004,0)-1)</f>
        <v>1500</v>
      </c>
      <c r="AV277">
        <f t="shared" ca="1" si="74"/>
        <v>358</v>
      </c>
      <c r="AW277">
        <f t="shared" ca="1" si="75"/>
        <v>360</v>
      </c>
      <c r="AX277">
        <f t="shared" ca="1" si="76"/>
        <v>-2</v>
      </c>
      <c r="AY277">
        <f t="shared" ca="1" si="77"/>
        <v>358.91648020000002</v>
      </c>
      <c r="AZ277">
        <f t="shared" ca="1" si="78"/>
        <v>359.09387865615264</v>
      </c>
      <c r="BA277">
        <f t="shared" ca="1" si="79"/>
        <v>359.09387865615264</v>
      </c>
      <c r="BB277" cm="1">
        <f t="array" aca="1" ref="BB277" ca="1">_xlfn.LET(_xlpm.rozsah, $J$3:$J$10001,_xlpm.podminka, (_xlpm.rozsah&gt;E277)*(ISNUMBER(_xlpm.rozsah)),_xlpm.indexy, IF(_xlpm.podminka, ROW(_xlpm.rozsah)-MIN(ROW(_xlpm.rozsah))+1),_xlpm.prvni, MIN(_xlpm.indexy),_xlpm.finalni, IF(_xlpm.prvni=1, 2, _xlpm.prvni),INDEX(_xlpm.rozsah, _xlpm.finalni))</f>
        <v>1400</v>
      </c>
      <c r="BC277" cm="1">
        <f t="array" aca="1" ref="BC277" ca="1">INDEX($J$3:$J$10001,MATCH(BB277,$J$3:$J$10004,0)-1)</f>
        <v>1300</v>
      </c>
      <c r="BD277">
        <f t="shared" ca="1" si="80"/>
        <v>360</v>
      </c>
      <c r="BE277">
        <f t="shared" ca="1" si="81"/>
        <v>350</v>
      </c>
      <c r="BF277">
        <f t="shared" ca="1" si="82"/>
        <v>10</v>
      </c>
      <c r="BG277">
        <f t="shared" ca="1" si="83"/>
        <v>350.90612134384736</v>
      </c>
    </row>
    <row r="278" spans="1:59" x14ac:dyDescent="0.25">
      <c r="A278" s="64">
        <v>275</v>
      </c>
      <c r="B278" s="64">
        <v>68</v>
      </c>
      <c r="C278" s="64">
        <v>96</v>
      </c>
      <c r="D278" s="18">
        <v>275</v>
      </c>
      <c r="E278" s="21">
        <f t="shared" ca="1" si="68"/>
        <v>1744.085277470751</v>
      </c>
      <c r="F278" s="22">
        <f t="shared" ca="1" si="69"/>
        <v>328.80528271677343</v>
      </c>
      <c r="G278" s="23">
        <v>275</v>
      </c>
      <c r="H278" s="24">
        <f t="shared" ca="1" si="70"/>
        <v>1837.4214959999999</v>
      </c>
      <c r="I278" s="25">
        <f t="shared" ca="1" si="71"/>
        <v>313.57281185279999</v>
      </c>
      <c r="J278" s="155"/>
      <c r="K278" s="155"/>
      <c r="L278" s="129">
        <f t="shared" si="84"/>
        <v>0</v>
      </c>
      <c r="AR278">
        <f t="shared" ca="1" si="72"/>
        <v>326.63834567999999</v>
      </c>
      <c r="AS278">
        <f t="shared" ca="1" si="73"/>
        <v>322.36165432000001</v>
      </c>
      <c r="AT278" cm="1">
        <f t="array" aca="1" ref="AT278" ca="1">_xlfn.LET(_xlpm.rozsah, $J$3:$J$10001,_xlpm.podminka, (_xlpm.rozsah&gt;H278)*(ISNUMBER(_xlpm.rozsah)),_xlpm.indexy, IF(_xlpm.podminka, ROW(_xlpm.rozsah)-MIN(ROW(_xlpm.rozsah))+1),_xlpm.prvni, MIN(_xlpm.indexy),_xlpm.finalni, IF(_xlpm.prvni=1, 2, _xlpm.prvni),INDEX(_xlpm.rozsah, _xlpm.finalni))</f>
        <v>1900</v>
      </c>
      <c r="AU278" cm="1">
        <f t="array" aca="1" ref="AU278" ca="1">INDEX($J$3:$J$10001,MATCH(AT278,$J$3:$J$10004,0)-1)</f>
        <v>1800</v>
      </c>
      <c r="AV278">
        <f t="shared" ca="1" si="74"/>
        <v>316</v>
      </c>
      <c r="AW278">
        <f t="shared" ca="1" si="75"/>
        <v>333</v>
      </c>
      <c r="AX278">
        <f t="shared" ca="1" si="76"/>
        <v>-17</v>
      </c>
      <c r="AY278">
        <f t="shared" ca="1" si="77"/>
        <v>326.63834567999999</v>
      </c>
      <c r="AZ278">
        <f t="shared" ca="1" si="78"/>
        <v>342.50550282997233</v>
      </c>
      <c r="BA278">
        <f t="shared" ca="1" si="79"/>
        <v>340.49449717002767</v>
      </c>
      <c r="BB278" cm="1">
        <f t="array" aca="1" ref="BB278" ca="1">_xlfn.LET(_xlpm.rozsah, $J$3:$J$10001,_xlpm.podminka, (_xlpm.rozsah&gt;E278)*(ISNUMBER(_xlpm.rozsah)),_xlpm.indexy, IF(_xlpm.podminka, ROW(_xlpm.rozsah)-MIN(ROW(_xlpm.rozsah))+1),_xlpm.prvni, MIN(_xlpm.indexy),_xlpm.finalni, IF(_xlpm.prvni=1, 2, _xlpm.prvni),INDEX(_xlpm.rozsah, _xlpm.finalni))</f>
        <v>1800</v>
      </c>
      <c r="BC278" cm="1">
        <f t="array" aca="1" ref="BC278" ca="1">INDEX($J$3:$J$10001,MATCH(BB278,$J$3:$J$10004,0)-1)</f>
        <v>1700</v>
      </c>
      <c r="BD278">
        <f t="shared" ca="1" si="80"/>
        <v>333</v>
      </c>
      <c r="BE278">
        <f t="shared" ca="1" si="81"/>
        <v>350</v>
      </c>
      <c r="BF278">
        <f t="shared" ca="1" si="82"/>
        <v>-17</v>
      </c>
      <c r="BG278">
        <f t="shared" ca="1" si="83"/>
        <v>342.50550282997233</v>
      </c>
    </row>
    <row r="279" spans="1:59" x14ac:dyDescent="0.25">
      <c r="A279" s="64">
        <v>276</v>
      </c>
      <c r="B279" s="64">
        <v>80</v>
      </c>
      <c r="C279" s="64">
        <v>97</v>
      </c>
      <c r="D279" s="18">
        <v>276</v>
      </c>
      <c r="E279" s="21">
        <f t="shared" ca="1" si="68"/>
        <v>1928.3356205538248</v>
      </c>
      <c r="F279" s="22">
        <f t="shared" ca="1" si="69"/>
        <v>302.12231169004639</v>
      </c>
      <c r="G279" s="28">
        <v>276</v>
      </c>
      <c r="H279" s="24">
        <f t="shared" ca="1" si="70"/>
        <v>1985.2017599999999</v>
      </c>
      <c r="I279" s="25">
        <f t="shared" ca="1" si="71"/>
        <v>293.29668684799998</v>
      </c>
      <c r="J279" s="155"/>
      <c r="K279" s="155"/>
      <c r="L279" s="129">
        <f t="shared" si="84"/>
        <v>0</v>
      </c>
      <c r="AR279">
        <f t="shared" ca="1" si="72"/>
        <v>302.3677184</v>
      </c>
      <c r="AS279">
        <f t="shared" ca="1" si="73"/>
        <v>313.6322816</v>
      </c>
      <c r="AT279" cm="1">
        <f t="array" aca="1" ref="AT279" ca="1">_xlfn.LET(_xlpm.rozsah, $J$3:$J$10001,_xlpm.podminka, (_xlpm.rozsah&gt;H279)*(ISNUMBER(_xlpm.rozsah)),_xlpm.indexy, IF(_xlpm.podminka, ROW(_xlpm.rozsah)-MIN(ROW(_xlpm.rozsah))+1),_xlpm.prvni, MIN(_xlpm.indexy),_xlpm.finalni, IF(_xlpm.prvni=1, 2, _xlpm.prvni),INDEX(_xlpm.rozsah, _xlpm.finalni))</f>
        <v>2000</v>
      </c>
      <c r="AU279" cm="1">
        <f t="array" aca="1" ref="AU279" ca="1">INDEX($J$3:$J$10001,MATCH(AT279,$J$3:$J$10004,0)-1)</f>
        <v>1900</v>
      </c>
      <c r="AV279">
        <f t="shared" ca="1" si="74"/>
        <v>300</v>
      </c>
      <c r="AW279">
        <f t="shared" ca="1" si="75"/>
        <v>316</v>
      </c>
      <c r="AX279">
        <f t="shared" ca="1" si="76"/>
        <v>-16</v>
      </c>
      <c r="AY279">
        <f t="shared" ca="1" si="77"/>
        <v>302.3677184</v>
      </c>
      <c r="AZ279">
        <f t="shared" ca="1" si="78"/>
        <v>311.46630071138804</v>
      </c>
      <c r="BA279">
        <f t="shared" ca="1" si="79"/>
        <v>304.53369928861196</v>
      </c>
      <c r="BB279" cm="1">
        <f t="array" aca="1" ref="BB279" ca="1">_xlfn.LET(_xlpm.rozsah, $J$3:$J$10001,_xlpm.podminka, (_xlpm.rozsah&gt;E279)*(ISNUMBER(_xlpm.rozsah)),_xlpm.indexy, IF(_xlpm.podminka, ROW(_xlpm.rozsah)-MIN(ROW(_xlpm.rozsah))+1),_xlpm.prvni, MIN(_xlpm.indexy),_xlpm.finalni, IF(_xlpm.prvni=1, 2, _xlpm.prvni),INDEX(_xlpm.rozsah, _xlpm.finalni))</f>
        <v>2000</v>
      </c>
      <c r="BC279" cm="1">
        <f t="array" aca="1" ref="BC279" ca="1">INDEX($J$3:$J$10001,MATCH(BB279,$J$3:$J$10004,0)-1)</f>
        <v>1900</v>
      </c>
      <c r="BD279">
        <f t="shared" ca="1" si="80"/>
        <v>300</v>
      </c>
      <c r="BE279">
        <f t="shared" ca="1" si="81"/>
        <v>316</v>
      </c>
      <c r="BF279">
        <f t="shared" ca="1" si="82"/>
        <v>-16</v>
      </c>
      <c r="BG279">
        <f t="shared" ca="1" si="83"/>
        <v>311.46630071138804</v>
      </c>
    </row>
    <row r="280" spans="1:59" x14ac:dyDescent="0.25">
      <c r="A280" s="64">
        <v>277</v>
      </c>
      <c r="B280" s="64">
        <v>92</v>
      </c>
      <c r="C280" s="64">
        <v>96</v>
      </c>
      <c r="D280" s="18">
        <v>277</v>
      </c>
      <c r="E280" s="21">
        <f t="shared" ca="1" si="68"/>
        <v>2112.5859636368987</v>
      </c>
      <c r="F280" s="22">
        <f t="shared" ca="1" si="69"/>
        <v>264.57111621800203</v>
      </c>
      <c r="G280" s="23">
        <v>277</v>
      </c>
      <c r="H280" s="24">
        <f t="shared" ca="1" si="70"/>
        <v>2132.9820239999999</v>
      </c>
      <c r="I280" s="25">
        <f t="shared" ca="1" si="71"/>
        <v>257.71803993600008</v>
      </c>
      <c r="J280" s="155"/>
      <c r="K280" s="155"/>
      <c r="L280" s="129">
        <f t="shared" si="84"/>
        <v>0</v>
      </c>
      <c r="AR280">
        <f t="shared" ca="1" si="72"/>
        <v>268.45629160000004</v>
      </c>
      <c r="AS280">
        <f t="shared" ca="1" si="73"/>
        <v>256.54370839999996</v>
      </c>
      <c r="AT280" cm="1">
        <f t="array" aca="1" ref="AT280" ca="1">_xlfn.LET(_xlpm.rozsah, $J$3:$J$10001,_xlpm.podminka, (_xlpm.rozsah&gt;H280)*(ISNUMBER(_xlpm.rozsah)),_xlpm.indexy, IF(_xlpm.podminka, ROW(_xlpm.rozsah)-MIN(ROW(_xlpm.rozsah))+1),_xlpm.prvni, MIN(_xlpm.indexy),_xlpm.finalni, IF(_xlpm.prvni=1, 2, _xlpm.prvni),INDEX(_xlpm.rozsah, _xlpm.finalni))</f>
        <v>2200</v>
      </c>
      <c r="AU280" cm="1">
        <f t="array" aca="1" ref="AU280" ca="1">INDEX($J$3:$J$10001,MATCH(AT280,$J$3:$J$10004,0)-1)</f>
        <v>2100</v>
      </c>
      <c r="AV280">
        <f t="shared" ca="1" si="74"/>
        <v>245</v>
      </c>
      <c r="AW280">
        <f t="shared" ca="1" si="75"/>
        <v>280</v>
      </c>
      <c r="AX280">
        <f t="shared" ca="1" si="76"/>
        <v>-35</v>
      </c>
      <c r="AY280">
        <f t="shared" ca="1" si="77"/>
        <v>268.45629160000004</v>
      </c>
      <c r="AZ280">
        <f t="shared" ca="1" si="78"/>
        <v>275.59491272708544</v>
      </c>
      <c r="BA280">
        <f t="shared" ca="1" si="79"/>
        <v>249.40508727291453</v>
      </c>
      <c r="BB280" cm="1">
        <f t="array" aca="1" ref="BB280" ca="1">_xlfn.LET(_xlpm.rozsah, $J$3:$J$10001,_xlpm.podminka, (_xlpm.rozsah&gt;E280)*(ISNUMBER(_xlpm.rozsah)),_xlpm.indexy, IF(_xlpm.podminka, ROW(_xlpm.rozsah)-MIN(ROW(_xlpm.rozsah))+1),_xlpm.prvni, MIN(_xlpm.indexy),_xlpm.finalni, IF(_xlpm.prvni=1, 2, _xlpm.prvni),INDEX(_xlpm.rozsah, _xlpm.finalni))</f>
        <v>2200</v>
      </c>
      <c r="BC280" cm="1">
        <f t="array" aca="1" ref="BC280" ca="1">INDEX($J$3:$J$10001,MATCH(BB280,$J$3:$J$10004,0)-1)</f>
        <v>2100</v>
      </c>
      <c r="BD280">
        <f t="shared" ca="1" si="80"/>
        <v>245</v>
      </c>
      <c r="BE280">
        <f t="shared" ca="1" si="81"/>
        <v>280</v>
      </c>
      <c r="BF280">
        <f t="shared" ca="1" si="82"/>
        <v>-35</v>
      </c>
      <c r="BG280">
        <f t="shared" ca="1" si="83"/>
        <v>275.59491272708544</v>
      </c>
    </row>
    <row r="281" spans="1:59" x14ac:dyDescent="0.25">
      <c r="A281" s="64">
        <v>278</v>
      </c>
      <c r="B281" s="64">
        <v>90</v>
      </c>
      <c r="C281" s="64">
        <v>97</v>
      </c>
      <c r="D281" s="18">
        <v>278</v>
      </c>
      <c r="E281" s="21">
        <f t="shared" ca="1" si="68"/>
        <v>2081.8775731230526</v>
      </c>
      <c r="F281" s="22">
        <f t="shared" ca="1" si="69"/>
        <v>275.11575081412781</v>
      </c>
      <c r="G281" s="28">
        <v>278</v>
      </c>
      <c r="H281" s="24">
        <f t="shared" ca="1" si="70"/>
        <v>2108.3519799999999</v>
      </c>
      <c r="I281" s="25">
        <f t="shared" ca="1" si="71"/>
        <v>268.76450279000005</v>
      </c>
      <c r="J281" s="155"/>
      <c r="K281" s="155"/>
      <c r="L281" s="129">
        <f t="shared" si="84"/>
        <v>0</v>
      </c>
      <c r="AR281">
        <f t="shared" ca="1" si="72"/>
        <v>277.07680700000003</v>
      </c>
      <c r="AS281">
        <f t="shared" ca="1" si="73"/>
        <v>247.92319299999997</v>
      </c>
      <c r="AT281" cm="1">
        <f t="array" aca="1" ref="AT281" ca="1">_xlfn.LET(_xlpm.rozsah, $J$3:$J$10001,_xlpm.podminka, (_xlpm.rozsah&gt;H281)*(ISNUMBER(_xlpm.rozsah)),_xlpm.indexy, IF(_xlpm.podminka, ROW(_xlpm.rozsah)-MIN(ROW(_xlpm.rozsah))+1),_xlpm.prvni, MIN(_xlpm.indexy),_xlpm.finalni, IF(_xlpm.prvni=1, 2, _xlpm.prvni),INDEX(_xlpm.rozsah, _xlpm.finalni))</f>
        <v>2200</v>
      </c>
      <c r="AU281" cm="1">
        <f t="array" aca="1" ref="AU281" ca="1">INDEX($J$3:$J$10001,MATCH(AT281,$J$3:$J$10004,0)-1)</f>
        <v>2100</v>
      </c>
      <c r="AV281">
        <f t="shared" ca="1" si="74"/>
        <v>245</v>
      </c>
      <c r="AW281">
        <f t="shared" ca="1" si="75"/>
        <v>280</v>
      </c>
      <c r="AX281">
        <f t="shared" ca="1" si="76"/>
        <v>-35</v>
      </c>
      <c r="AY281">
        <f t="shared" ca="1" si="77"/>
        <v>277.07680700000003</v>
      </c>
      <c r="AZ281">
        <f t="shared" ca="1" si="78"/>
        <v>283.6244853753895</v>
      </c>
      <c r="BA281">
        <f t="shared" ca="1" si="79"/>
        <v>296.3755146246105</v>
      </c>
      <c r="BB281" cm="1">
        <f t="array" aca="1" ref="BB281" ca="1">_xlfn.LET(_xlpm.rozsah, $J$3:$J$10001,_xlpm.podminka, (_xlpm.rozsah&gt;E281)*(ISNUMBER(_xlpm.rozsah)),_xlpm.indexy, IF(_xlpm.podminka, ROW(_xlpm.rozsah)-MIN(ROW(_xlpm.rozsah))+1),_xlpm.prvni, MIN(_xlpm.indexy),_xlpm.finalni, IF(_xlpm.prvni=1, 2, _xlpm.prvni),INDEX(_xlpm.rozsah, _xlpm.finalni))</f>
        <v>2100</v>
      </c>
      <c r="BC281" cm="1">
        <f t="array" aca="1" ref="BC281" ca="1">INDEX($J$3:$J$10001,MATCH(BB281,$J$3:$J$10004,0)-1)</f>
        <v>2000</v>
      </c>
      <c r="BD281">
        <f t="shared" ca="1" si="80"/>
        <v>280</v>
      </c>
      <c r="BE281">
        <f t="shared" ca="1" si="81"/>
        <v>300</v>
      </c>
      <c r="BF281">
        <f t="shared" ca="1" si="82"/>
        <v>-20</v>
      </c>
      <c r="BG281">
        <f t="shared" ca="1" si="83"/>
        <v>283.6244853753895</v>
      </c>
    </row>
    <row r="282" spans="1:59" x14ac:dyDescent="0.25">
      <c r="A282" s="64">
        <v>279</v>
      </c>
      <c r="B282" s="64">
        <v>82</v>
      </c>
      <c r="C282" s="64">
        <v>96</v>
      </c>
      <c r="D282" s="18">
        <v>279</v>
      </c>
      <c r="E282" s="21">
        <f t="shared" ca="1" si="68"/>
        <v>1959.0440110676702</v>
      </c>
      <c r="F282" s="22">
        <f t="shared" ca="1" si="69"/>
        <v>294.29083990000584</v>
      </c>
      <c r="G282" s="23">
        <v>279</v>
      </c>
      <c r="H282" s="24">
        <f t="shared" ca="1" si="70"/>
        <v>2009.8318039999999</v>
      </c>
      <c r="I282" s="25">
        <f t="shared" ca="1" si="71"/>
        <v>286.11229363200005</v>
      </c>
      <c r="J282" s="155"/>
      <c r="K282" s="155"/>
      <c r="L282" s="129">
        <f t="shared" si="84"/>
        <v>0</v>
      </c>
      <c r="AR282">
        <f t="shared" ca="1" si="72"/>
        <v>298.03363920000004</v>
      </c>
      <c r="AS282">
        <f t="shared" ca="1" si="73"/>
        <v>281.96636079999996</v>
      </c>
      <c r="AT282" cm="1">
        <f t="array" aca="1" ref="AT282" ca="1">_xlfn.LET(_xlpm.rozsah, $J$3:$J$10001,_xlpm.podminka, (_xlpm.rozsah&gt;H282)*(ISNUMBER(_xlpm.rozsah)),_xlpm.indexy, IF(_xlpm.podminka, ROW(_xlpm.rozsah)-MIN(ROW(_xlpm.rozsah))+1),_xlpm.prvni, MIN(_xlpm.indexy),_xlpm.finalni, IF(_xlpm.prvni=1, 2, _xlpm.prvni),INDEX(_xlpm.rozsah, _xlpm.finalni))</f>
        <v>2100</v>
      </c>
      <c r="AU282" cm="1">
        <f t="array" aca="1" ref="AU282" ca="1">INDEX($J$3:$J$10001,MATCH(AT282,$J$3:$J$10004,0)-1)</f>
        <v>2000</v>
      </c>
      <c r="AV282">
        <f t="shared" ca="1" si="74"/>
        <v>280</v>
      </c>
      <c r="AW282">
        <f t="shared" ca="1" si="75"/>
        <v>300</v>
      </c>
      <c r="AX282">
        <f t="shared" ca="1" si="76"/>
        <v>-20</v>
      </c>
      <c r="AY282">
        <f t="shared" ca="1" si="77"/>
        <v>298.03363920000004</v>
      </c>
      <c r="AZ282">
        <f t="shared" ca="1" si="78"/>
        <v>306.55295822917276</v>
      </c>
      <c r="BA282">
        <f t="shared" ca="1" si="79"/>
        <v>309.44704177082724</v>
      </c>
      <c r="BB282" cm="1">
        <f t="array" aca="1" ref="BB282" ca="1">_xlfn.LET(_xlpm.rozsah, $J$3:$J$10001,_xlpm.podminka, (_xlpm.rozsah&gt;E282)*(ISNUMBER(_xlpm.rozsah)),_xlpm.indexy, IF(_xlpm.podminka, ROW(_xlpm.rozsah)-MIN(ROW(_xlpm.rozsah))+1),_xlpm.prvni, MIN(_xlpm.indexy),_xlpm.finalni, IF(_xlpm.prvni=1, 2, _xlpm.prvni),INDEX(_xlpm.rozsah, _xlpm.finalni))</f>
        <v>2000</v>
      </c>
      <c r="BC282" cm="1">
        <f t="array" aca="1" ref="BC282" ca="1">INDEX($J$3:$J$10001,MATCH(BB282,$J$3:$J$10004,0)-1)</f>
        <v>1900</v>
      </c>
      <c r="BD282">
        <f t="shared" ca="1" si="80"/>
        <v>300</v>
      </c>
      <c r="BE282">
        <f t="shared" ca="1" si="81"/>
        <v>316</v>
      </c>
      <c r="BF282">
        <f t="shared" ca="1" si="82"/>
        <v>-16</v>
      </c>
      <c r="BG282">
        <f t="shared" ca="1" si="83"/>
        <v>306.55295822917276</v>
      </c>
    </row>
    <row r="283" spans="1:59" x14ac:dyDescent="0.25">
      <c r="A283" s="64">
        <v>280</v>
      </c>
      <c r="B283" s="64">
        <v>94</v>
      </c>
      <c r="C283" s="64">
        <v>81</v>
      </c>
      <c r="D283" s="18">
        <v>280</v>
      </c>
      <c r="E283" s="21">
        <f t="shared" ca="1" si="68"/>
        <v>2143.2943541507439</v>
      </c>
      <c r="F283" s="22">
        <f t="shared" ca="1" si="69"/>
        <v>214.52605059826411</v>
      </c>
      <c r="G283" s="28">
        <v>280</v>
      </c>
      <c r="H283" s="24">
        <f t="shared" ca="1" si="70"/>
        <v>2157.6120679999999</v>
      </c>
      <c r="I283" s="25">
        <f t="shared" ca="1" si="71"/>
        <v>210.46697872200005</v>
      </c>
      <c r="J283" s="155"/>
      <c r="K283" s="155"/>
      <c r="L283" s="129">
        <f t="shared" si="84"/>
        <v>0</v>
      </c>
      <c r="AR283">
        <f t="shared" ca="1" si="72"/>
        <v>259.83577620000005</v>
      </c>
      <c r="AS283">
        <f t="shared" ca="1" si="73"/>
        <v>265.16422379999995</v>
      </c>
      <c r="AT283" cm="1">
        <f t="array" aca="1" ref="AT283" ca="1">_xlfn.LET(_xlpm.rozsah, $J$3:$J$10001,_xlpm.podminka, (_xlpm.rozsah&gt;H283)*(ISNUMBER(_xlpm.rozsah)),_xlpm.indexy, IF(_xlpm.podminka, ROW(_xlpm.rozsah)-MIN(ROW(_xlpm.rozsah))+1),_xlpm.prvni, MIN(_xlpm.indexy),_xlpm.finalni, IF(_xlpm.prvni=1, 2, _xlpm.prvni),INDEX(_xlpm.rozsah, _xlpm.finalni))</f>
        <v>2200</v>
      </c>
      <c r="AU283" cm="1">
        <f t="array" aca="1" ref="AU283" ca="1">INDEX($J$3:$J$10001,MATCH(AT283,$J$3:$J$10004,0)-1)</f>
        <v>2100</v>
      </c>
      <c r="AV283">
        <f t="shared" ca="1" si="74"/>
        <v>245</v>
      </c>
      <c r="AW283">
        <f t="shared" ca="1" si="75"/>
        <v>280</v>
      </c>
      <c r="AX283">
        <f t="shared" ca="1" si="76"/>
        <v>-35</v>
      </c>
      <c r="AY283">
        <f t="shared" ca="1" si="77"/>
        <v>259.83577620000005</v>
      </c>
      <c r="AZ283">
        <f t="shared" ca="1" si="78"/>
        <v>264.84697604723965</v>
      </c>
      <c r="BA283">
        <f t="shared" ca="1" si="79"/>
        <v>260.15302395276035</v>
      </c>
      <c r="BB283" cm="1">
        <f t="array" aca="1" ref="BB283" ca="1">_xlfn.LET(_xlpm.rozsah, $J$3:$J$10001,_xlpm.podminka, (_xlpm.rozsah&gt;E283)*(ISNUMBER(_xlpm.rozsah)),_xlpm.indexy, IF(_xlpm.podminka, ROW(_xlpm.rozsah)-MIN(ROW(_xlpm.rozsah))+1),_xlpm.prvni, MIN(_xlpm.indexy),_xlpm.finalni, IF(_xlpm.prvni=1, 2, _xlpm.prvni),INDEX(_xlpm.rozsah, _xlpm.finalni))</f>
        <v>2200</v>
      </c>
      <c r="BC283" cm="1">
        <f t="array" aca="1" ref="BC283" ca="1">INDEX($J$3:$J$10001,MATCH(BB283,$J$3:$J$10004,0)-1)</f>
        <v>2100</v>
      </c>
      <c r="BD283">
        <f t="shared" ca="1" si="80"/>
        <v>245</v>
      </c>
      <c r="BE283">
        <f t="shared" ca="1" si="81"/>
        <v>280</v>
      </c>
      <c r="BF283">
        <f t="shared" ca="1" si="82"/>
        <v>-35</v>
      </c>
      <c r="BG283">
        <f t="shared" ca="1" si="83"/>
        <v>264.84697604723965</v>
      </c>
    </row>
    <row r="284" spans="1:59" x14ac:dyDescent="0.25">
      <c r="A284" s="64">
        <v>281</v>
      </c>
      <c r="B284" s="64">
        <v>90</v>
      </c>
      <c r="C284" s="64">
        <v>85</v>
      </c>
      <c r="D284" s="18">
        <v>281</v>
      </c>
      <c r="E284" s="21">
        <f t="shared" ca="1" si="68"/>
        <v>2081.8775731230526</v>
      </c>
      <c r="F284" s="22">
        <f t="shared" ca="1" si="69"/>
        <v>241.08081256908108</v>
      </c>
      <c r="G284" s="23">
        <v>281</v>
      </c>
      <c r="H284" s="24">
        <f t="shared" ca="1" si="70"/>
        <v>2108.3519799999999</v>
      </c>
      <c r="I284" s="25">
        <f t="shared" ca="1" si="71"/>
        <v>235.51528595000002</v>
      </c>
      <c r="J284" s="155"/>
      <c r="K284" s="155"/>
      <c r="L284" s="129">
        <f t="shared" si="84"/>
        <v>0</v>
      </c>
      <c r="AR284">
        <f t="shared" ca="1" si="72"/>
        <v>277.07680700000003</v>
      </c>
      <c r="AS284">
        <f t="shared" ca="1" si="73"/>
        <v>247.92319299999997</v>
      </c>
      <c r="AT284" cm="1">
        <f t="array" aca="1" ref="AT284" ca="1">_xlfn.LET(_xlpm.rozsah, $J$3:$J$10001,_xlpm.podminka, (_xlpm.rozsah&gt;H284)*(ISNUMBER(_xlpm.rozsah)),_xlpm.indexy, IF(_xlpm.podminka, ROW(_xlpm.rozsah)-MIN(ROW(_xlpm.rozsah))+1),_xlpm.prvni, MIN(_xlpm.indexy),_xlpm.finalni, IF(_xlpm.prvni=1, 2, _xlpm.prvni),INDEX(_xlpm.rozsah, _xlpm.finalni))</f>
        <v>2200</v>
      </c>
      <c r="AU284" cm="1">
        <f t="array" aca="1" ref="AU284" ca="1">INDEX($J$3:$J$10001,MATCH(AT284,$J$3:$J$10004,0)-1)</f>
        <v>2100</v>
      </c>
      <c r="AV284">
        <f t="shared" ca="1" si="74"/>
        <v>245</v>
      </c>
      <c r="AW284">
        <f t="shared" ca="1" si="75"/>
        <v>280</v>
      </c>
      <c r="AX284">
        <f t="shared" ca="1" si="76"/>
        <v>-35</v>
      </c>
      <c r="AY284">
        <f t="shared" ca="1" si="77"/>
        <v>277.07680700000003</v>
      </c>
      <c r="AZ284">
        <f t="shared" ca="1" si="78"/>
        <v>283.6244853753895</v>
      </c>
      <c r="BA284">
        <f t="shared" ca="1" si="79"/>
        <v>296.3755146246105</v>
      </c>
      <c r="BB284" cm="1">
        <f t="array" aca="1" ref="BB284" ca="1">_xlfn.LET(_xlpm.rozsah, $J$3:$J$10001,_xlpm.podminka, (_xlpm.rozsah&gt;E284)*(ISNUMBER(_xlpm.rozsah)),_xlpm.indexy, IF(_xlpm.podminka, ROW(_xlpm.rozsah)-MIN(ROW(_xlpm.rozsah))+1),_xlpm.prvni, MIN(_xlpm.indexy),_xlpm.finalni, IF(_xlpm.prvni=1, 2, _xlpm.prvni),INDEX(_xlpm.rozsah, _xlpm.finalni))</f>
        <v>2100</v>
      </c>
      <c r="BC284" cm="1">
        <f t="array" aca="1" ref="BC284" ca="1">INDEX($J$3:$J$10001,MATCH(BB284,$J$3:$J$10004,0)-1)</f>
        <v>2000</v>
      </c>
      <c r="BD284">
        <f t="shared" ca="1" si="80"/>
        <v>280</v>
      </c>
      <c r="BE284">
        <f t="shared" ca="1" si="81"/>
        <v>300</v>
      </c>
      <c r="BF284">
        <f t="shared" ca="1" si="82"/>
        <v>-20</v>
      </c>
      <c r="BG284">
        <f t="shared" ca="1" si="83"/>
        <v>283.6244853753895</v>
      </c>
    </row>
    <row r="285" spans="1:59" x14ac:dyDescent="0.25">
      <c r="A285" s="64">
        <v>282</v>
      </c>
      <c r="B285" s="64">
        <v>96</v>
      </c>
      <c r="C285" s="64">
        <v>65</v>
      </c>
      <c r="D285" s="18">
        <v>282</v>
      </c>
      <c r="E285" s="21">
        <f t="shared" ca="1" si="68"/>
        <v>2174.0027446645895</v>
      </c>
      <c r="F285" s="22">
        <f t="shared" ca="1" si="69"/>
        <v>165.16437558880588</v>
      </c>
      <c r="G285" s="28">
        <v>282</v>
      </c>
      <c r="H285" s="24">
        <f t="shared" ca="1" si="70"/>
        <v>2182.2421119999999</v>
      </c>
      <c r="I285" s="25">
        <f t="shared" ca="1" si="71"/>
        <v>163.28991952000001</v>
      </c>
      <c r="J285" s="155"/>
      <c r="K285" s="155"/>
      <c r="L285" s="129">
        <f t="shared" si="84"/>
        <v>0</v>
      </c>
      <c r="AR285">
        <f t="shared" ca="1" si="72"/>
        <v>251.21526080000004</v>
      </c>
      <c r="AS285">
        <f t="shared" ca="1" si="73"/>
        <v>273.78473919999999</v>
      </c>
      <c r="AT285" cm="1">
        <f t="array" aca="1" ref="AT285" ca="1">_xlfn.LET(_xlpm.rozsah, $J$3:$J$10001,_xlpm.podminka, (_xlpm.rozsah&gt;H285)*(ISNUMBER(_xlpm.rozsah)),_xlpm.indexy, IF(_xlpm.podminka, ROW(_xlpm.rozsah)-MIN(ROW(_xlpm.rozsah))+1),_xlpm.prvni, MIN(_xlpm.indexy),_xlpm.finalni, IF(_xlpm.prvni=1, 2, _xlpm.prvni),INDEX(_xlpm.rozsah, _xlpm.finalni))</f>
        <v>2200</v>
      </c>
      <c r="AU285" cm="1">
        <f t="array" aca="1" ref="AU285" ca="1">INDEX($J$3:$J$10001,MATCH(AT285,$J$3:$J$10004,0)-1)</f>
        <v>2100</v>
      </c>
      <c r="AV285">
        <f t="shared" ca="1" si="74"/>
        <v>245</v>
      </c>
      <c r="AW285">
        <f t="shared" ca="1" si="75"/>
        <v>280</v>
      </c>
      <c r="AX285">
        <f t="shared" ca="1" si="76"/>
        <v>-35</v>
      </c>
      <c r="AY285">
        <f t="shared" ca="1" si="77"/>
        <v>251.21526080000004</v>
      </c>
      <c r="AZ285">
        <f t="shared" ca="1" si="78"/>
        <v>254.09903936739369</v>
      </c>
      <c r="BA285">
        <f t="shared" ca="1" si="79"/>
        <v>270.90096063260631</v>
      </c>
      <c r="BB285" cm="1">
        <f t="array" aca="1" ref="BB285" ca="1">_xlfn.LET(_xlpm.rozsah, $J$3:$J$10001,_xlpm.podminka, (_xlpm.rozsah&gt;E285)*(ISNUMBER(_xlpm.rozsah)),_xlpm.indexy, IF(_xlpm.podminka, ROW(_xlpm.rozsah)-MIN(ROW(_xlpm.rozsah))+1),_xlpm.prvni, MIN(_xlpm.indexy),_xlpm.finalni, IF(_xlpm.prvni=1, 2, _xlpm.prvni),INDEX(_xlpm.rozsah, _xlpm.finalni))</f>
        <v>2200</v>
      </c>
      <c r="BC285" cm="1">
        <f t="array" aca="1" ref="BC285" ca="1">INDEX($J$3:$J$10001,MATCH(BB285,$J$3:$J$10004,0)-1)</f>
        <v>2100</v>
      </c>
      <c r="BD285">
        <f t="shared" ca="1" si="80"/>
        <v>245</v>
      </c>
      <c r="BE285">
        <f t="shared" ca="1" si="81"/>
        <v>280</v>
      </c>
      <c r="BF285">
        <f t="shared" ca="1" si="82"/>
        <v>-35</v>
      </c>
      <c r="BG285">
        <f t="shared" ca="1" si="83"/>
        <v>254.09903936739369</v>
      </c>
    </row>
    <row r="286" spans="1:59" x14ac:dyDescent="0.25">
      <c r="A286" s="64">
        <v>283</v>
      </c>
      <c r="B286" s="64">
        <v>70</v>
      </c>
      <c r="C286" s="64">
        <v>96</v>
      </c>
      <c r="D286" s="18">
        <v>283</v>
      </c>
      <c r="E286" s="21">
        <f t="shared" ca="1" si="68"/>
        <v>1774.7936679845966</v>
      </c>
      <c r="F286" s="22">
        <f t="shared" ca="1" si="69"/>
        <v>323.7936733849138</v>
      </c>
      <c r="G286" s="23">
        <v>283</v>
      </c>
      <c r="H286" s="24">
        <f t="shared" ca="1" si="70"/>
        <v>1862.0515399999999</v>
      </c>
      <c r="I286" s="25">
        <f t="shared" ca="1" si="71"/>
        <v>309.55318867200003</v>
      </c>
      <c r="J286" s="155"/>
      <c r="K286" s="155"/>
      <c r="L286" s="129">
        <f t="shared" si="84"/>
        <v>0</v>
      </c>
      <c r="AR286">
        <f t="shared" ca="1" si="72"/>
        <v>322.45123820000003</v>
      </c>
      <c r="AS286">
        <f t="shared" ca="1" si="73"/>
        <v>326.54876179999997</v>
      </c>
      <c r="AT286" cm="1">
        <f t="array" aca="1" ref="AT286" ca="1">_xlfn.LET(_xlpm.rozsah, $J$3:$J$10001,_xlpm.podminka, (_xlpm.rozsah&gt;H286)*(ISNUMBER(_xlpm.rozsah)),_xlpm.indexy, IF(_xlpm.podminka, ROW(_xlpm.rozsah)-MIN(ROW(_xlpm.rozsah))+1),_xlpm.prvni, MIN(_xlpm.indexy),_xlpm.finalni, IF(_xlpm.prvni=1, 2, _xlpm.prvni),INDEX(_xlpm.rozsah, _xlpm.finalni))</f>
        <v>1900</v>
      </c>
      <c r="AU286" cm="1">
        <f t="array" aca="1" ref="AU286" ca="1">INDEX($J$3:$J$10001,MATCH(AT286,$J$3:$J$10004,0)-1)</f>
        <v>1800</v>
      </c>
      <c r="AV286">
        <f t="shared" ca="1" si="74"/>
        <v>316</v>
      </c>
      <c r="AW286">
        <f t="shared" ca="1" si="75"/>
        <v>333</v>
      </c>
      <c r="AX286">
        <f t="shared" ca="1" si="76"/>
        <v>-17</v>
      </c>
      <c r="AY286">
        <f t="shared" ca="1" si="77"/>
        <v>322.45123820000003</v>
      </c>
      <c r="AZ286">
        <f t="shared" ca="1" si="78"/>
        <v>337.28507644261856</v>
      </c>
      <c r="BA286">
        <f t="shared" ca="1" si="79"/>
        <v>345.71492355738144</v>
      </c>
      <c r="BB286" cm="1">
        <f t="array" aca="1" ref="BB286" ca="1">_xlfn.LET(_xlpm.rozsah, $J$3:$J$10001,_xlpm.podminka, (_xlpm.rozsah&gt;E286)*(ISNUMBER(_xlpm.rozsah)),_xlpm.indexy, IF(_xlpm.podminka, ROW(_xlpm.rozsah)-MIN(ROW(_xlpm.rozsah))+1),_xlpm.prvni, MIN(_xlpm.indexy),_xlpm.finalni, IF(_xlpm.prvni=1, 2, _xlpm.prvni),INDEX(_xlpm.rozsah, _xlpm.finalni))</f>
        <v>1800</v>
      </c>
      <c r="BC286" cm="1">
        <f t="array" aca="1" ref="BC286" ca="1">INDEX($J$3:$J$10001,MATCH(BB286,$J$3:$J$10004,0)-1)</f>
        <v>1700</v>
      </c>
      <c r="BD286">
        <f t="shared" ca="1" si="80"/>
        <v>333</v>
      </c>
      <c r="BE286">
        <f t="shared" ca="1" si="81"/>
        <v>350</v>
      </c>
      <c r="BF286">
        <f t="shared" ca="1" si="82"/>
        <v>-17</v>
      </c>
      <c r="BG286">
        <f t="shared" ca="1" si="83"/>
        <v>337.28507644261856</v>
      </c>
    </row>
    <row r="287" spans="1:59" x14ac:dyDescent="0.25">
      <c r="A287" s="64">
        <v>284</v>
      </c>
      <c r="B287" s="64">
        <v>55</v>
      </c>
      <c r="C287" s="64">
        <v>95</v>
      </c>
      <c r="D287" s="18">
        <v>284</v>
      </c>
      <c r="E287" s="21">
        <f t="shared" ca="1" si="68"/>
        <v>1544.4807391307545</v>
      </c>
      <c r="F287" s="22">
        <f t="shared" ca="1" si="69"/>
        <v>341.15486595651572</v>
      </c>
      <c r="G287" s="28">
        <v>284</v>
      </c>
      <c r="H287" s="24">
        <f t="shared" ca="1" si="70"/>
        <v>1677.3262099999999</v>
      </c>
      <c r="I287" s="25">
        <f t="shared" ca="1" si="71"/>
        <v>334.22320804000003</v>
      </c>
      <c r="J287" s="155"/>
      <c r="K287" s="155"/>
      <c r="L287" s="129">
        <f t="shared" si="84"/>
        <v>0</v>
      </c>
      <c r="AR287">
        <f t="shared" ca="1" si="72"/>
        <v>351.81390320000003</v>
      </c>
      <c r="AS287">
        <f t="shared" ca="1" si="73"/>
        <v>356.18609679999997</v>
      </c>
      <c r="AT287" cm="1">
        <f t="array" aca="1" ref="AT287" ca="1">_xlfn.LET(_xlpm.rozsah, $J$3:$J$10001,_xlpm.podminka, (_xlpm.rozsah&gt;H287)*(ISNUMBER(_xlpm.rozsah)),_xlpm.indexy, IF(_xlpm.podminka, ROW(_xlpm.rozsah)-MIN(ROW(_xlpm.rozsah))+1),_xlpm.prvni, MIN(_xlpm.indexy),_xlpm.finalni, IF(_xlpm.prvni=1, 2, _xlpm.prvni),INDEX(_xlpm.rozsah, _xlpm.finalni))</f>
        <v>1700</v>
      </c>
      <c r="AU287" cm="1">
        <f t="array" aca="1" ref="AU287" ca="1">INDEX($J$3:$J$10001,MATCH(AT287,$J$3:$J$10004,0)-1)</f>
        <v>1600</v>
      </c>
      <c r="AV287">
        <f t="shared" ca="1" si="74"/>
        <v>350</v>
      </c>
      <c r="AW287">
        <f t="shared" ca="1" si="75"/>
        <v>358</v>
      </c>
      <c r="AX287">
        <f t="shared" ca="1" si="76"/>
        <v>-8</v>
      </c>
      <c r="AY287">
        <f t="shared" ca="1" si="77"/>
        <v>351.81390320000003</v>
      </c>
      <c r="AZ287">
        <f t="shared" ca="1" si="78"/>
        <v>359.11038521738493</v>
      </c>
      <c r="BA287">
        <f t="shared" ca="1" si="79"/>
        <v>358.88961478261507</v>
      </c>
      <c r="BB287" cm="1">
        <f t="array" aca="1" ref="BB287" ca="1">_xlfn.LET(_xlpm.rozsah, $J$3:$J$10001,_xlpm.podminka, (_xlpm.rozsah&gt;E287)*(ISNUMBER(_xlpm.rozsah)),_xlpm.indexy, IF(_xlpm.podminka, ROW(_xlpm.rozsah)-MIN(ROW(_xlpm.rozsah))+1),_xlpm.prvni, MIN(_xlpm.indexy),_xlpm.finalni, IF(_xlpm.prvni=1, 2, _xlpm.prvni),INDEX(_xlpm.rozsah, _xlpm.finalni))</f>
        <v>1600</v>
      </c>
      <c r="BC287" cm="1">
        <f t="array" aca="1" ref="BC287" ca="1">INDEX($J$3:$J$10001,MATCH(BB287,$J$3:$J$10004,0)-1)</f>
        <v>1500</v>
      </c>
      <c r="BD287">
        <f t="shared" ca="1" si="80"/>
        <v>358</v>
      </c>
      <c r="BE287">
        <f t="shared" ca="1" si="81"/>
        <v>360</v>
      </c>
      <c r="BF287">
        <f t="shared" ca="1" si="82"/>
        <v>-2</v>
      </c>
      <c r="BG287">
        <f t="shared" ca="1" si="83"/>
        <v>359.11038521738493</v>
      </c>
    </row>
    <row r="288" spans="1:59" x14ac:dyDescent="0.25">
      <c r="A288" s="64">
        <v>285</v>
      </c>
      <c r="B288" s="64">
        <v>70</v>
      </c>
      <c r="C288" s="64">
        <v>96</v>
      </c>
      <c r="D288" s="18">
        <v>285</v>
      </c>
      <c r="E288" s="21">
        <f t="shared" ca="1" si="68"/>
        <v>1774.7936679845966</v>
      </c>
      <c r="F288" s="22">
        <f t="shared" ca="1" si="69"/>
        <v>323.7936733849138</v>
      </c>
      <c r="G288" s="23">
        <v>285</v>
      </c>
      <c r="H288" s="24">
        <f t="shared" ca="1" si="70"/>
        <v>1862.0515399999999</v>
      </c>
      <c r="I288" s="25">
        <f t="shared" ca="1" si="71"/>
        <v>309.55318867200003</v>
      </c>
      <c r="J288" s="155"/>
      <c r="K288" s="155"/>
      <c r="L288" s="129">
        <f t="shared" si="84"/>
        <v>0</v>
      </c>
      <c r="AR288">
        <f t="shared" ca="1" si="72"/>
        <v>322.45123820000003</v>
      </c>
      <c r="AS288">
        <f t="shared" ca="1" si="73"/>
        <v>326.54876179999997</v>
      </c>
      <c r="AT288" cm="1">
        <f t="array" aca="1" ref="AT288" ca="1">_xlfn.LET(_xlpm.rozsah, $J$3:$J$10001,_xlpm.podminka, (_xlpm.rozsah&gt;H288)*(ISNUMBER(_xlpm.rozsah)),_xlpm.indexy, IF(_xlpm.podminka, ROW(_xlpm.rozsah)-MIN(ROW(_xlpm.rozsah))+1),_xlpm.prvni, MIN(_xlpm.indexy),_xlpm.finalni, IF(_xlpm.prvni=1, 2, _xlpm.prvni),INDEX(_xlpm.rozsah, _xlpm.finalni))</f>
        <v>1900</v>
      </c>
      <c r="AU288" cm="1">
        <f t="array" aca="1" ref="AU288" ca="1">INDEX($J$3:$J$10001,MATCH(AT288,$J$3:$J$10004,0)-1)</f>
        <v>1800</v>
      </c>
      <c r="AV288">
        <f t="shared" ca="1" si="74"/>
        <v>316</v>
      </c>
      <c r="AW288">
        <f t="shared" ca="1" si="75"/>
        <v>333</v>
      </c>
      <c r="AX288">
        <f t="shared" ca="1" si="76"/>
        <v>-17</v>
      </c>
      <c r="AY288">
        <f t="shared" ca="1" si="77"/>
        <v>322.45123820000003</v>
      </c>
      <c r="AZ288">
        <f t="shared" ca="1" si="78"/>
        <v>337.28507644261856</v>
      </c>
      <c r="BA288">
        <f t="shared" ca="1" si="79"/>
        <v>345.71492355738144</v>
      </c>
      <c r="BB288" cm="1">
        <f t="array" aca="1" ref="BB288" ca="1">_xlfn.LET(_xlpm.rozsah, $J$3:$J$10001,_xlpm.podminka, (_xlpm.rozsah&gt;E288)*(ISNUMBER(_xlpm.rozsah)),_xlpm.indexy, IF(_xlpm.podminka, ROW(_xlpm.rozsah)-MIN(ROW(_xlpm.rozsah))+1),_xlpm.prvni, MIN(_xlpm.indexy),_xlpm.finalni, IF(_xlpm.prvni=1, 2, _xlpm.prvni),INDEX(_xlpm.rozsah, _xlpm.finalni))</f>
        <v>1800</v>
      </c>
      <c r="BC288" cm="1">
        <f t="array" aca="1" ref="BC288" ca="1">INDEX($J$3:$J$10001,MATCH(BB288,$J$3:$J$10004,0)-1)</f>
        <v>1700</v>
      </c>
      <c r="BD288">
        <f t="shared" ca="1" si="80"/>
        <v>333</v>
      </c>
      <c r="BE288">
        <f t="shared" ca="1" si="81"/>
        <v>350</v>
      </c>
      <c r="BF288">
        <f t="shared" ca="1" si="82"/>
        <v>-17</v>
      </c>
      <c r="BG288">
        <f t="shared" ca="1" si="83"/>
        <v>337.28507644261856</v>
      </c>
    </row>
    <row r="289" spans="1:59" x14ac:dyDescent="0.25">
      <c r="A289" s="64">
        <v>286</v>
      </c>
      <c r="B289" s="64">
        <v>79</v>
      </c>
      <c r="C289" s="64">
        <v>96</v>
      </c>
      <c r="D289" s="18">
        <v>286</v>
      </c>
      <c r="E289" s="21">
        <f t="shared" ca="1" si="68"/>
        <v>1912.9814252969018</v>
      </c>
      <c r="F289" s="22">
        <f t="shared" ca="1" si="69"/>
        <v>301.36605307439589</v>
      </c>
      <c r="G289" s="28">
        <v>286</v>
      </c>
      <c r="H289" s="24">
        <f t="shared" ca="1" si="70"/>
        <v>1972.8867379999999</v>
      </c>
      <c r="I289" s="25">
        <f t="shared" ca="1" si="71"/>
        <v>292.16459704319999</v>
      </c>
      <c r="J289" s="155"/>
      <c r="K289" s="155"/>
      <c r="L289" s="129">
        <f t="shared" si="84"/>
        <v>0</v>
      </c>
      <c r="AR289">
        <f t="shared" ca="1" si="72"/>
        <v>304.33812191999999</v>
      </c>
      <c r="AS289">
        <f t="shared" ca="1" si="73"/>
        <v>311.66187808000001</v>
      </c>
      <c r="AT289" cm="1">
        <f t="array" aca="1" ref="AT289" ca="1">_xlfn.LET(_xlpm.rozsah, $J$3:$J$10001,_xlpm.podminka, (_xlpm.rozsah&gt;H289)*(ISNUMBER(_xlpm.rozsah)),_xlpm.indexy, IF(_xlpm.podminka, ROW(_xlpm.rozsah)-MIN(ROW(_xlpm.rozsah))+1),_xlpm.prvni, MIN(_xlpm.indexy),_xlpm.finalni, IF(_xlpm.prvni=1, 2, _xlpm.prvni),INDEX(_xlpm.rozsah, _xlpm.finalni))</f>
        <v>2000</v>
      </c>
      <c r="AU289" cm="1">
        <f t="array" aca="1" ref="AU289" ca="1">INDEX($J$3:$J$10001,MATCH(AT289,$J$3:$J$10004,0)-1)</f>
        <v>1900</v>
      </c>
      <c r="AV289">
        <f t="shared" ca="1" si="74"/>
        <v>300</v>
      </c>
      <c r="AW289">
        <f t="shared" ca="1" si="75"/>
        <v>316</v>
      </c>
      <c r="AX289">
        <f t="shared" ca="1" si="76"/>
        <v>-16</v>
      </c>
      <c r="AY289">
        <f t="shared" ca="1" si="77"/>
        <v>304.33812191999999</v>
      </c>
      <c r="AZ289">
        <f t="shared" ca="1" si="78"/>
        <v>313.92297195249574</v>
      </c>
      <c r="BA289">
        <f t="shared" ca="1" si="79"/>
        <v>302.07702804750426</v>
      </c>
      <c r="BB289" cm="1">
        <f t="array" aca="1" ref="BB289" ca="1">_xlfn.LET(_xlpm.rozsah, $J$3:$J$10001,_xlpm.podminka, (_xlpm.rozsah&gt;E289)*(ISNUMBER(_xlpm.rozsah)),_xlpm.indexy, IF(_xlpm.podminka, ROW(_xlpm.rozsah)-MIN(ROW(_xlpm.rozsah))+1),_xlpm.prvni, MIN(_xlpm.indexy),_xlpm.finalni, IF(_xlpm.prvni=1, 2, _xlpm.prvni),INDEX(_xlpm.rozsah, _xlpm.finalni))</f>
        <v>2000</v>
      </c>
      <c r="BC289" cm="1">
        <f t="array" aca="1" ref="BC289" ca="1">INDEX($J$3:$J$10001,MATCH(BB289,$J$3:$J$10004,0)-1)</f>
        <v>1900</v>
      </c>
      <c r="BD289">
        <f t="shared" ca="1" si="80"/>
        <v>300</v>
      </c>
      <c r="BE289">
        <f t="shared" ca="1" si="81"/>
        <v>316</v>
      </c>
      <c r="BF289">
        <f t="shared" ca="1" si="82"/>
        <v>-16</v>
      </c>
      <c r="BG289">
        <f t="shared" ca="1" si="83"/>
        <v>313.92297195249574</v>
      </c>
    </row>
    <row r="290" spans="1:59" x14ac:dyDescent="0.25">
      <c r="A290" s="64">
        <v>287</v>
      </c>
      <c r="B290" s="64">
        <v>81</v>
      </c>
      <c r="C290" s="64">
        <v>71</v>
      </c>
      <c r="D290" s="18">
        <v>287</v>
      </c>
      <c r="E290" s="21">
        <f t="shared" ca="1" si="68"/>
        <v>1943.6898158107474</v>
      </c>
      <c r="F290" s="22">
        <f t="shared" ca="1" si="69"/>
        <v>219.39683692389909</v>
      </c>
      <c r="G290" s="23">
        <v>287</v>
      </c>
      <c r="H290" s="24">
        <f t="shared" ca="1" si="70"/>
        <v>1997.5167820000001</v>
      </c>
      <c r="I290" s="25">
        <f t="shared" ca="1" si="71"/>
        <v>213.28209356479999</v>
      </c>
      <c r="J290" s="155"/>
      <c r="K290" s="155"/>
      <c r="L290" s="129">
        <f t="shared" si="84"/>
        <v>0</v>
      </c>
      <c r="AR290">
        <f t="shared" ca="1" si="72"/>
        <v>300.39731487999995</v>
      </c>
      <c r="AS290">
        <f t="shared" ca="1" si="73"/>
        <v>315.60268512000005</v>
      </c>
      <c r="AT290" cm="1">
        <f t="array" aca="1" ref="AT290" ca="1">_xlfn.LET(_xlpm.rozsah, $J$3:$J$10001,_xlpm.podminka, (_xlpm.rozsah&gt;H290)*(ISNUMBER(_xlpm.rozsah)),_xlpm.indexy, IF(_xlpm.podminka, ROW(_xlpm.rozsah)-MIN(ROW(_xlpm.rozsah))+1),_xlpm.prvni, MIN(_xlpm.indexy),_xlpm.finalni, IF(_xlpm.prvni=1, 2, _xlpm.prvni),INDEX(_xlpm.rozsah, _xlpm.finalni))</f>
        <v>2000</v>
      </c>
      <c r="AU290" cm="1">
        <f t="array" aca="1" ref="AU290" ca="1">INDEX($J$3:$J$10001,MATCH(AT290,$J$3:$J$10004,0)-1)</f>
        <v>1900</v>
      </c>
      <c r="AV290">
        <f t="shared" ca="1" si="74"/>
        <v>300</v>
      </c>
      <c r="AW290">
        <f t="shared" ca="1" si="75"/>
        <v>316</v>
      </c>
      <c r="AX290">
        <f t="shared" ca="1" si="76"/>
        <v>-16</v>
      </c>
      <c r="AY290">
        <f t="shared" ca="1" si="77"/>
        <v>300.39731487999995</v>
      </c>
      <c r="AZ290">
        <f t="shared" ca="1" si="78"/>
        <v>309.0096294702804</v>
      </c>
      <c r="BA290">
        <f t="shared" ca="1" si="79"/>
        <v>306.9903705297196</v>
      </c>
      <c r="BB290" cm="1">
        <f t="array" aca="1" ref="BB290" ca="1">_xlfn.LET(_xlpm.rozsah, $J$3:$J$10001,_xlpm.podminka, (_xlpm.rozsah&gt;E290)*(ISNUMBER(_xlpm.rozsah)),_xlpm.indexy, IF(_xlpm.podminka, ROW(_xlpm.rozsah)-MIN(ROW(_xlpm.rozsah))+1),_xlpm.prvni, MIN(_xlpm.indexy),_xlpm.finalni, IF(_xlpm.prvni=1, 2, _xlpm.prvni),INDEX(_xlpm.rozsah, _xlpm.finalni))</f>
        <v>2000</v>
      </c>
      <c r="BC290" cm="1">
        <f t="array" aca="1" ref="BC290" ca="1">INDEX($J$3:$J$10001,MATCH(BB290,$J$3:$J$10004,0)-1)</f>
        <v>1900</v>
      </c>
      <c r="BD290">
        <f t="shared" ca="1" si="80"/>
        <v>300</v>
      </c>
      <c r="BE290">
        <f t="shared" ca="1" si="81"/>
        <v>316</v>
      </c>
      <c r="BF290">
        <f t="shared" ca="1" si="82"/>
        <v>-16</v>
      </c>
      <c r="BG290">
        <f t="shared" ca="1" si="83"/>
        <v>309.0096294702804</v>
      </c>
    </row>
    <row r="291" spans="1:59" x14ac:dyDescent="0.25">
      <c r="A291" s="64">
        <v>288</v>
      </c>
      <c r="B291" s="64">
        <v>71</v>
      </c>
      <c r="C291" s="64">
        <v>60</v>
      </c>
      <c r="D291" s="18">
        <v>288</v>
      </c>
      <c r="E291" s="21">
        <f t="shared" ca="1" si="68"/>
        <v>1790.1478632415192</v>
      </c>
      <c r="F291" s="22">
        <f t="shared" ca="1" si="69"/>
        <v>200.80491794936503</v>
      </c>
      <c r="G291" s="28">
        <v>288</v>
      </c>
      <c r="H291" s="24">
        <f t="shared" ca="1" si="70"/>
        <v>1874.3665619999999</v>
      </c>
      <c r="I291" s="25">
        <f t="shared" ca="1" si="71"/>
        <v>192.21461067600001</v>
      </c>
      <c r="J291" s="155"/>
      <c r="K291" s="155"/>
      <c r="L291" s="129">
        <f t="shared" si="84"/>
        <v>0</v>
      </c>
      <c r="AR291">
        <f t="shared" ca="1" si="72"/>
        <v>320.35768446000003</v>
      </c>
      <c r="AS291">
        <f t="shared" ca="1" si="73"/>
        <v>328.64231553999997</v>
      </c>
      <c r="AT291" cm="1">
        <f t="array" aca="1" ref="AT291" ca="1">_xlfn.LET(_xlpm.rozsah, $J$3:$J$10001,_xlpm.podminka, (_xlpm.rozsah&gt;H291)*(ISNUMBER(_xlpm.rozsah)),_xlpm.indexy, IF(_xlpm.podminka, ROW(_xlpm.rozsah)-MIN(ROW(_xlpm.rozsah))+1),_xlpm.prvni, MIN(_xlpm.indexy),_xlpm.finalni, IF(_xlpm.prvni=1, 2, _xlpm.prvni),INDEX(_xlpm.rozsah, _xlpm.finalni))</f>
        <v>1900</v>
      </c>
      <c r="AU291" cm="1">
        <f t="array" aca="1" ref="AU291" ca="1">INDEX($J$3:$J$10001,MATCH(AT291,$J$3:$J$10004,0)-1)</f>
        <v>1800</v>
      </c>
      <c r="AV291">
        <f t="shared" ca="1" si="74"/>
        <v>316</v>
      </c>
      <c r="AW291">
        <f t="shared" ca="1" si="75"/>
        <v>333</v>
      </c>
      <c r="AX291">
        <f t="shared" ca="1" si="76"/>
        <v>-17</v>
      </c>
      <c r="AY291">
        <f t="shared" ca="1" si="77"/>
        <v>320.35768446000003</v>
      </c>
      <c r="AZ291">
        <f t="shared" ca="1" si="78"/>
        <v>334.67486324894173</v>
      </c>
      <c r="BA291">
        <f t="shared" ca="1" si="79"/>
        <v>348.32513675105827</v>
      </c>
      <c r="BB291" cm="1">
        <f t="array" aca="1" ref="BB291" ca="1">_xlfn.LET(_xlpm.rozsah, $J$3:$J$10001,_xlpm.podminka, (_xlpm.rozsah&gt;E291)*(ISNUMBER(_xlpm.rozsah)),_xlpm.indexy, IF(_xlpm.podminka, ROW(_xlpm.rozsah)-MIN(ROW(_xlpm.rozsah))+1),_xlpm.prvni, MIN(_xlpm.indexy),_xlpm.finalni, IF(_xlpm.prvni=1, 2, _xlpm.prvni),INDEX(_xlpm.rozsah, _xlpm.finalni))</f>
        <v>1800</v>
      </c>
      <c r="BC291" cm="1">
        <f t="array" aca="1" ref="BC291" ca="1">INDEX($J$3:$J$10001,MATCH(BB291,$J$3:$J$10004,0)-1)</f>
        <v>1700</v>
      </c>
      <c r="BD291">
        <f t="shared" ca="1" si="80"/>
        <v>333</v>
      </c>
      <c r="BE291">
        <f t="shared" ca="1" si="81"/>
        <v>350</v>
      </c>
      <c r="BF291">
        <f t="shared" ca="1" si="82"/>
        <v>-17</v>
      </c>
      <c r="BG291">
        <f t="shared" ca="1" si="83"/>
        <v>334.67486324894173</v>
      </c>
    </row>
    <row r="292" spans="1:59" x14ac:dyDescent="0.25">
      <c r="A292" s="64">
        <v>289</v>
      </c>
      <c r="B292" s="64">
        <v>92</v>
      </c>
      <c r="C292" s="64">
        <v>65</v>
      </c>
      <c r="D292" s="18">
        <v>289</v>
      </c>
      <c r="E292" s="21">
        <f t="shared" ca="1" si="68"/>
        <v>2112.5859636368987</v>
      </c>
      <c r="F292" s="22">
        <f t="shared" ca="1" si="69"/>
        <v>179.13669327260556</v>
      </c>
      <c r="G292" s="23">
        <v>289</v>
      </c>
      <c r="H292" s="24">
        <f t="shared" ca="1" si="70"/>
        <v>2132.9820239999999</v>
      </c>
      <c r="I292" s="25">
        <f t="shared" ca="1" si="71"/>
        <v>174.49658954000003</v>
      </c>
      <c r="J292" s="155"/>
      <c r="K292" s="155"/>
      <c r="L292" s="129">
        <f t="shared" si="84"/>
        <v>0</v>
      </c>
      <c r="AR292">
        <f t="shared" ca="1" si="72"/>
        <v>268.45629160000004</v>
      </c>
      <c r="AS292">
        <f t="shared" ca="1" si="73"/>
        <v>256.54370839999996</v>
      </c>
      <c r="AT292" cm="1">
        <f t="array" aca="1" ref="AT292" ca="1">_xlfn.LET(_xlpm.rozsah, $J$3:$J$10001,_xlpm.podminka, (_xlpm.rozsah&gt;H292)*(ISNUMBER(_xlpm.rozsah)),_xlpm.indexy, IF(_xlpm.podminka, ROW(_xlpm.rozsah)-MIN(ROW(_xlpm.rozsah))+1),_xlpm.prvni, MIN(_xlpm.indexy),_xlpm.finalni, IF(_xlpm.prvni=1, 2, _xlpm.prvni),INDEX(_xlpm.rozsah, _xlpm.finalni))</f>
        <v>2200</v>
      </c>
      <c r="AU292" cm="1">
        <f t="array" aca="1" ref="AU292" ca="1">INDEX($J$3:$J$10001,MATCH(AT292,$J$3:$J$10004,0)-1)</f>
        <v>2100</v>
      </c>
      <c r="AV292">
        <f t="shared" ca="1" si="74"/>
        <v>245</v>
      </c>
      <c r="AW292">
        <f t="shared" ca="1" si="75"/>
        <v>280</v>
      </c>
      <c r="AX292">
        <f t="shared" ca="1" si="76"/>
        <v>-35</v>
      </c>
      <c r="AY292">
        <f t="shared" ca="1" si="77"/>
        <v>268.45629160000004</v>
      </c>
      <c r="AZ292">
        <f t="shared" ca="1" si="78"/>
        <v>275.59491272708544</v>
      </c>
      <c r="BA292">
        <f t="shared" ca="1" si="79"/>
        <v>249.40508727291453</v>
      </c>
      <c r="BB292" cm="1">
        <f t="array" aca="1" ref="BB292" ca="1">_xlfn.LET(_xlpm.rozsah, $J$3:$J$10001,_xlpm.podminka, (_xlpm.rozsah&gt;E292)*(ISNUMBER(_xlpm.rozsah)),_xlpm.indexy, IF(_xlpm.podminka, ROW(_xlpm.rozsah)-MIN(ROW(_xlpm.rozsah))+1),_xlpm.prvni, MIN(_xlpm.indexy),_xlpm.finalni, IF(_xlpm.prvni=1, 2, _xlpm.prvni),INDEX(_xlpm.rozsah, _xlpm.finalni))</f>
        <v>2200</v>
      </c>
      <c r="BC292" cm="1">
        <f t="array" aca="1" ref="BC292" ca="1">INDEX($J$3:$J$10001,MATCH(BB292,$J$3:$J$10004,0)-1)</f>
        <v>2100</v>
      </c>
      <c r="BD292">
        <f t="shared" ca="1" si="80"/>
        <v>245</v>
      </c>
      <c r="BE292">
        <f t="shared" ca="1" si="81"/>
        <v>280</v>
      </c>
      <c r="BF292">
        <f t="shared" ca="1" si="82"/>
        <v>-35</v>
      </c>
      <c r="BG292">
        <f t="shared" ca="1" si="83"/>
        <v>275.59491272708544</v>
      </c>
    </row>
    <row r="293" spans="1:59" x14ac:dyDescent="0.25">
      <c r="A293" s="64">
        <v>290</v>
      </c>
      <c r="B293" s="64">
        <v>82</v>
      </c>
      <c r="C293" s="64">
        <v>63</v>
      </c>
      <c r="D293" s="18">
        <v>290</v>
      </c>
      <c r="E293" s="21">
        <f t="shared" ca="1" si="68"/>
        <v>1959.0440110676702</v>
      </c>
      <c r="F293" s="22">
        <f t="shared" ca="1" si="69"/>
        <v>193.12836368437885</v>
      </c>
      <c r="G293" s="28">
        <v>290</v>
      </c>
      <c r="H293" s="24">
        <f t="shared" ca="1" si="70"/>
        <v>2009.8318039999999</v>
      </c>
      <c r="I293" s="25">
        <f t="shared" ca="1" si="71"/>
        <v>187.76119269600002</v>
      </c>
      <c r="J293" s="155"/>
      <c r="K293" s="155"/>
      <c r="L293" s="129">
        <f t="shared" si="84"/>
        <v>0</v>
      </c>
      <c r="AR293">
        <f t="shared" ca="1" si="72"/>
        <v>298.03363920000004</v>
      </c>
      <c r="AS293">
        <f t="shared" ca="1" si="73"/>
        <v>281.96636079999996</v>
      </c>
      <c r="AT293" cm="1">
        <f t="array" aca="1" ref="AT293" ca="1">_xlfn.LET(_xlpm.rozsah, $J$3:$J$10001,_xlpm.podminka, (_xlpm.rozsah&gt;H293)*(ISNUMBER(_xlpm.rozsah)),_xlpm.indexy, IF(_xlpm.podminka, ROW(_xlpm.rozsah)-MIN(ROW(_xlpm.rozsah))+1),_xlpm.prvni, MIN(_xlpm.indexy),_xlpm.finalni, IF(_xlpm.prvni=1, 2, _xlpm.prvni),INDEX(_xlpm.rozsah, _xlpm.finalni))</f>
        <v>2100</v>
      </c>
      <c r="AU293" cm="1">
        <f t="array" aca="1" ref="AU293" ca="1">INDEX($J$3:$J$10001,MATCH(AT293,$J$3:$J$10004,0)-1)</f>
        <v>2000</v>
      </c>
      <c r="AV293">
        <f t="shared" ca="1" si="74"/>
        <v>280</v>
      </c>
      <c r="AW293">
        <f t="shared" ca="1" si="75"/>
        <v>300</v>
      </c>
      <c r="AX293">
        <f t="shared" ca="1" si="76"/>
        <v>-20</v>
      </c>
      <c r="AY293">
        <f t="shared" ca="1" si="77"/>
        <v>298.03363920000004</v>
      </c>
      <c r="AZ293">
        <f t="shared" ca="1" si="78"/>
        <v>306.55295822917276</v>
      </c>
      <c r="BA293">
        <f t="shared" ca="1" si="79"/>
        <v>309.44704177082724</v>
      </c>
      <c r="BB293" cm="1">
        <f t="array" aca="1" ref="BB293" ca="1">_xlfn.LET(_xlpm.rozsah, $J$3:$J$10001,_xlpm.podminka, (_xlpm.rozsah&gt;E293)*(ISNUMBER(_xlpm.rozsah)),_xlpm.indexy, IF(_xlpm.podminka, ROW(_xlpm.rozsah)-MIN(ROW(_xlpm.rozsah))+1),_xlpm.prvni, MIN(_xlpm.indexy),_xlpm.finalni, IF(_xlpm.prvni=1, 2, _xlpm.prvni),INDEX(_xlpm.rozsah, _xlpm.finalni))</f>
        <v>2000</v>
      </c>
      <c r="BC293" cm="1">
        <f t="array" aca="1" ref="BC293" ca="1">INDEX($J$3:$J$10001,MATCH(BB293,$J$3:$J$10004,0)-1)</f>
        <v>1900</v>
      </c>
      <c r="BD293">
        <f t="shared" ca="1" si="80"/>
        <v>300</v>
      </c>
      <c r="BE293">
        <f t="shared" ca="1" si="81"/>
        <v>316</v>
      </c>
      <c r="BF293">
        <f t="shared" ca="1" si="82"/>
        <v>-16</v>
      </c>
      <c r="BG293">
        <f t="shared" ca="1" si="83"/>
        <v>306.55295822917276</v>
      </c>
    </row>
    <row r="294" spans="1:59" x14ac:dyDescent="0.25">
      <c r="A294" s="64">
        <v>291</v>
      </c>
      <c r="B294" s="64">
        <v>61</v>
      </c>
      <c r="C294" s="64">
        <v>47</v>
      </c>
      <c r="D294" s="18">
        <v>291</v>
      </c>
      <c r="E294" s="21">
        <f t="shared" ca="1" si="68"/>
        <v>1636.6059106722912</v>
      </c>
      <c r="F294" s="22">
        <f t="shared" ca="1" si="69"/>
        <v>166.88361775872184</v>
      </c>
      <c r="G294" s="23">
        <v>291</v>
      </c>
      <c r="H294" s="24">
        <f t="shared" ca="1" si="70"/>
        <v>1751.2163419999999</v>
      </c>
      <c r="I294" s="25">
        <f t="shared" ca="1" si="71"/>
        <v>160.40781427420001</v>
      </c>
      <c r="J294" s="155"/>
      <c r="K294" s="155"/>
      <c r="L294" s="129">
        <f t="shared" si="84"/>
        <v>0</v>
      </c>
      <c r="AR294">
        <f t="shared" ca="1" si="72"/>
        <v>341.29322186000002</v>
      </c>
      <c r="AS294">
        <f t="shared" ca="1" si="73"/>
        <v>341.70677813999998</v>
      </c>
      <c r="AT294" cm="1">
        <f t="array" aca="1" ref="AT294" ca="1">_xlfn.LET(_xlpm.rozsah, $J$3:$J$10001,_xlpm.podminka, (_xlpm.rozsah&gt;H294)*(ISNUMBER(_xlpm.rozsah)),_xlpm.indexy, IF(_xlpm.podminka, ROW(_xlpm.rozsah)-MIN(ROW(_xlpm.rozsah))+1),_xlpm.prvni, MIN(_xlpm.indexy),_xlpm.finalni, IF(_xlpm.prvni=1, 2, _xlpm.prvni),INDEX(_xlpm.rozsah, _xlpm.finalni))</f>
        <v>1800</v>
      </c>
      <c r="AU294" cm="1">
        <f t="array" aca="1" ref="AU294" ca="1">INDEX($J$3:$J$10001,MATCH(AT294,$J$3:$J$10004,0)-1)</f>
        <v>1700</v>
      </c>
      <c r="AV294">
        <f t="shared" ca="1" si="74"/>
        <v>333</v>
      </c>
      <c r="AW294">
        <f t="shared" ca="1" si="75"/>
        <v>350</v>
      </c>
      <c r="AX294">
        <f t="shared" ca="1" si="76"/>
        <v>-17</v>
      </c>
      <c r="AY294">
        <f t="shared" ca="1" si="77"/>
        <v>341.29322186000002</v>
      </c>
      <c r="AZ294">
        <f t="shared" ca="1" si="78"/>
        <v>355.07152714621668</v>
      </c>
      <c r="BA294">
        <f t="shared" ca="1" si="79"/>
        <v>352.92847285378332</v>
      </c>
      <c r="BB294" cm="1">
        <f t="array" aca="1" ref="BB294" ca="1">_xlfn.LET(_xlpm.rozsah, $J$3:$J$10001,_xlpm.podminka, (_xlpm.rozsah&gt;E294)*(ISNUMBER(_xlpm.rozsah)),_xlpm.indexy, IF(_xlpm.podminka, ROW(_xlpm.rozsah)-MIN(ROW(_xlpm.rozsah))+1),_xlpm.prvni, MIN(_xlpm.indexy),_xlpm.finalni, IF(_xlpm.prvni=1, 2, _xlpm.prvni),INDEX(_xlpm.rozsah, _xlpm.finalni))</f>
        <v>1700</v>
      </c>
      <c r="BC294" cm="1">
        <f t="array" aca="1" ref="BC294" ca="1">INDEX($J$3:$J$10001,MATCH(BB294,$J$3:$J$10004,0)-1)</f>
        <v>1600</v>
      </c>
      <c r="BD294">
        <f t="shared" ca="1" si="80"/>
        <v>350</v>
      </c>
      <c r="BE294">
        <f t="shared" ca="1" si="81"/>
        <v>358</v>
      </c>
      <c r="BF294">
        <f t="shared" ca="1" si="82"/>
        <v>-8</v>
      </c>
      <c r="BG294">
        <f t="shared" ca="1" si="83"/>
        <v>355.07152714621668</v>
      </c>
    </row>
    <row r="295" spans="1:59" x14ac:dyDescent="0.25">
      <c r="A295" s="64">
        <v>292</v>
      </c>
      <c r="B295" s="64">
        <v>52</v>
      </c>
      <c r="C295" s="64">
        <v>37</v>
      </c>
      <c r="D295" s="18">
        <v>292</v>
      </c>
      <c r="E295" s="21">
        <f t="shared" ca="1" si="68"/>
        <v>1498.418153359986</v>
      </c>
      <c r="F295" s="22">
        <f t="shared" ca="1" si="69"/>
        <v>133.19999999999999</v>
      </c>
      <c r="G295" s="28">
        <v>292</v>
      </c>
      <c r="H295" s="24">
        <f t="shared" ca="1" si="70"/>
        <v>1640.3811439999999</v>
      </c>
      <c r="I295" s="25">
        <f t="shared" ca="1" si="71"/>
        <v>131.2647181376</v>
      </c>
      <c r="J295" s="155"/>
      <c r="K295" s="155"/>
      <c r="L295" s="129">
        <f t="shared" si="84"/>
        <v>0</v>
      </c>
      <c r="AR295">
        <f t="shared" ca="1" si="72"/>
        <v>354.76950848000001</v>
      </c>
      <c r="AS295">
        <f t="shared" ca="1" si="73"/>
        <v>353.23049151999999</v>
      </c>
      <c r="AT295" cm="1">
        <f t="array" aca="1" ref="AT295" ca="1">_xlfn.LET(_xlpm.rozsah, $J$3:$J$10001,_xlpm.podminka, (_xlpm.rozsah&gt;H295)*(ISNUMBER(_xlpm.rozsah)),_xlpm.indexy, IF(_xlpm.podminka, ROW(_xlpm.rozsah)-MIN(ROW(_xlpm.rozsah))+1),_xlpm.prvni, MIN(_xlpm.indexy),_xlpm.finalni, IF(_xlpm.prvni=1, 2, _xlpm.prvni),INDEX(_xlpm.rozsah, _xlpm.finalni))</f>
        <v>1700</v>
      </c>
      <c r="AU295" cm="1">
        <f t="array" aca="1" ref="AU295" ca="1">INDEX($J$3:$J$10001,MATCH(AT295,$J$3:$J$10004,0)-1)</f>
        <v>1600</v>
      </c>
      <c r="AV295">
        <f t="shared" ca="1" si="74"/>
        <v>350</v>
      </c>
      <c r="AW295">
        <f t="shared" ca="1" si="75"/>
        <v>358</v>
      </c>
      <c r="AX295">
        <f t="shared" ca="1" si="76"/>
        <v>-8</v>
      </c>
      <c r="AY295">
        <f t="shared" ca="1" si="77"/>
        <v>354.76950848000001</v>
      </c>
      <c r="AZ295">
        <f t="shared" ca="1" si="78"/>
        <v>360</v>
      </c>
      <c r="BA295">
        <f t="shared" ca="1" si="79"/>
        <v>360</v>
      </c>
      <c r="BB295" cm="1">
        <f t="array" aca="1" ref="BB295" ca="1">_xlfn.LET(_xlpm.rozsah, $J$3:$J$10001,_xlpm.podminka, (_xlpm.rozsah&gt;E295)*(ISNUMBER(_xlpm.rozsah)),_xlpm.indexy, IF(_xlpm.podminka, ROW(_xlpm.rozsah)-MIN(ROW(_xlpm.rozsah))+1),_xlpm.prvni, MIN(_xlpm.indexy),_xlpm.finalni, IF(_xlpm.prvni=1, 2, _xlpm.prvni),INDEX(_xlpm.rozsah, _xlpm.finalni))</f>
        <v>1500</v>
      </c>
      <c r="BC295" cm="1">
        <f t="array" aca="1" ref="BC295" ca="1">INDEX($J$3:$J$10001,MATCH(BB295,$J$3:$J$10004,0)-1)</f>
        <v>1400</v>
      </c>
      <c r="BD295">
        <f t="shared" ca="1" si="80"/>
        <v>360</v>
      </c>
      <c r="BE295">
        <f t="shared" ca="1" si="81"/>
        <v>360</v>
      </c>
      <c r="BF295">
        <f t="shared" ca="1" si="82"/>
        <v>0</v>
      </c>
      <c r="BG295">
        <f t="shared" ca="1" si="83"/>
        <v>360</v>
      </c>
    </row>
    <row r="296" spans="1:59" x14ac:dyDescent="0.25">
      <c r="A296" s="64">
        <v>293</v>
      </c>
      <c r="B296" s="64">
        <v>24</v>
      </c>
      <c r="C296" s="64">
        <v>0</v>
      </c>
      <c r="D296" s="18">
        <v>293</v>
      </c>
      <c r="E296" s="21">
        <f t="shared" ca="1" si="68"/>
        <v>1068.5006861661473</v>
      </c>
      <c r="F296" s="22">
        <f t="shared" ca="1" si="69"/>
        <v>0</v>
      </c>
      <c r="G296" s="23">
        <v>293</v>
      </c>
      <c r="H296" s="24">
        <f t="shared" ca="1" si="70"/>
        <v>1295.560528</v>
      </c>
      <c r="I296" s="25">
        <f t="shared" ca="1" si="71"/>
        <v>0</v>
      </c>
      <c r="J296" s="155"/>
      <c r="K296" s="155"/>
      <c r="L296" s="129">
        <f t="shared" si="84"/>
        <v>0</v>
      </c>
      <c r="AR296">
        <f t="shared" ca="1" si="72"/>
        <v>348.66815839999998</v>
      </c>
      <c r="AS296">
        <f t="shared" ca="1" si="73"/>
        <v>348.66815839999998</v>
      </c>
      <c r="AT296" cm="1">
        <f t="array" aca="1" ref="AT296" ca="1">_xlfn.LET(_xlpm.rozsah, $J$3:$J$10001,_xlpm.podminka, (_xlpm.rozsah&gt;H296)*(ISNUMBER(_xlpm.rozsah)),_xlpm.indexy, IF(_xlpm.podminka, ROW(_xlpm.rozsah)-MIN(ROW(_xlpm.rozsah))+1),_xlpm.prvni, MIN(_xlpm.indexy),_xlpm.finalni, IF(_xlpm.prvni=1, 2, _xlpm.prvni),INDEX(_xlpm.rozsah, _xlpm.finalni))</f>
        <v>1300</v>
      </c>
      <c r="AU296" cm="1">
        <f t="array" aca="1" ref="AU296" ca="1">INDEX($J$3:$J$10001,MATCH(AT296,$J$3:$J$10004,0)-1)</f>
        <v>1200</v>
      </c>
      <c r="AV296">
        <f t="shared" ca="1" si="74"/>
        <v>350</v>
      </c>
      <c r="AW296">
        <f t="shared" ca="1" si="75"/>
        <v>320</v>
      </c>
      <c r="AX296">
        <f t="shared" ca="1" si="76"/>
        <v>30</v>
      </c>
      <c r="AY296">
        <f t="shared" ca="1" si="77"/>
        <v>321.33184160000002</v>
      </c>
      <c r="AZ296">
        <f t="shared" ca="1" si="78"/>
        <v>296.85006861661475</v>
      </c>
      <c r="BA296">
        <f t="shared" ca="1" si="79"/>
        <v>296.85006861661475</v>
      </c>
      <c r="BB296" cm="1">
        <f t="array" aca="1" ref="BB296" ca="1">_xlfn.LET(_xlpm.rozsah, $J$3:$J$10001,_xlpm.podminka, (_xlpm.rozsah&gt;E296)*(ISNUMBER(_xlpm.rozsah)),_xlpm.indexy, IF(_xlpm.podminka, ROW(_xlpm.rozsah)-MIN(ROW(_xlpm.rozsah))+1),_xlpm.prvni, MIN(_xlpm.indexy),_xlpm.finalni, IF(_xlpm.prvni=1, 2, _xlpm.prvni),INDEX(_xlpm.rozsah, _xlpm.finalni))</f>
        <v>1100</v>
      </c>
      <c r="BC296" cm="1">
        <f t="array" aca="1" ref="BC296" ca="1">INDEX($J$3:$J$10001,MATCH(BB296,$J$3:$J$10004,0)-1)</f>
        <v>1000</v>
      </c>
      <c r="BD296">
        <f t="shared" ca="1" si="80"/>
        <v>300</v>
      </c>
      <c r="BE296">
        <f t="shared" ca="1" si="81"/>
        <v>290</v>
      </c>
      <c r="BF296">
        <f t="shared" ca="1" si="82"/>
        <v>10</v>
      </c>
      <c r="BG296">
        <f t="shared" ca="1" si="83"/>
        <v>293.14993138338525</v>
      </c>
    </row>
    <row r="297" spans="1:59" x14ac:dyDescent="0.25">
      <c r="A297" s="64">
        <v>294</v>
      </c>
      <c r="B297" s="64">
        <v>20</v>
      </c>
      <c r="C297" s="64">
        <v>7</v>
      </c>
      <c r="D297" s="18">
        <v>294</v>
      </c>
      <c r="E297" s="21">
        <f t="shared" ca="1" si="68"/>
        <v>1007.0839051384562</v>
      </c>
      <c r="F297" s="22">
        <f t="shared" ca="1" si="69"/>
        <v>20.349587335969193</v>
      </c>
      <c r="G297" s="28">
        <v>294</v>
      </c>
      <c r="H297" s="24">
        <f t="shared" ca="1" si="70"/>
        <v>1246.30044</v>
      </c>
      <c r="I297" s="25">
        <f t="shared" ca="1" si="71"/>
        <v>23.37230924</v>
      </c>
      <c r="J297" s="155"/>
      <c r="K297" s="155"/>
      <c r="L297" s="129">
        <f t="shared" si="84"/>
        <v>0</v>
      </c>
      <c r="AR297">
        <f t="shared" ca="1" si="72"/>
        <v>333.89013199999999</v>
      </c>
      <c r="AS297">
        <f t="shared" ca="1" si="73"/>
        <v>333.89013199999999</v>
      </c>
      <c r="AT297" cm="1">
        <f t="array" aca="1" ref="AT297" ca="1">_xlfn.LET(_xlpm.rozsah, $J$3:$J$10001,_xlpm.podminka, (_xlpm.rozsah&gt;H297)*(ISNUMBER(_xlpm.rozsah)),_xlpm.indexy, IF(_xlpm.podminka, ROW(_xlpm.rozsah)-MIN(ROW(_xlpm.rozsah))+1),_xlpm.prvni, MIN(_xlpm.indexy),_xlpm.finalni, IF(_xlpm.prvni=1, 2, _xlpm.prvni),INDEX(_xlpm.rozsah, _xlpm.finalni))</f>
        <v>1300</v>
      </c>
      <c r="AU297" cm="1">
        <f t="array" aca="1" ref="AU297" ca="1">INDEX($J$3:$J$10001,MATCH(AT297,$J$3:$J$10004,0)-1)</f>
        <v>1200</v>
      </c>
      <c r="AV297">
        <f t="shared" ca="1" si="74"/>
        <v>350</v>
      </c>
      <c r="AW297">
        <f t="shared" ca="1" si="75"/>
        <v>320</v>
      </c>
      <c r="AX297">
        <f t="shared" ca="1" si="76"/>
        <v>30</v>
      </c>
      <c r="AY297">
        <f t="shared" ca="1" si="77"/>
        <v>336.10986800000001</v>
      </c>
      <c r="AZ297">
        <f t="shared" ca="1" si="78"/>
        <v>290.70839051384564</v>
      </c>
      <c r="BA297">
        <f t="shared" ca="1" si="79"/>
        <v>290.70839051384564</v>
      </c>
      <c r="BB297" cm="1">
        <f t="array" aca="1" ref="BB297" ca="1">_xlfn.LET(_xlpm.rozsah, $J$3:$J$10001,_xlpm.podminka, (_xlpm.rozsah&gt;E297)*(ISNUMBER(_xlpm.rozsah)),_xlpm.indexy, IF(_xlpm.podminka, ROW(_xlpm.rozsah)-MIN(ROW(_xlpm.rozsah))+1),_xlpm.prvni, MIN(_xlpm.indexy),_xlpm.finalni, IF(_xlpm.prvni=1, 2, _xlpm.prvni),INDEX(_xlpm.rozsah, _xlpm.finalni))</f>
        <v>1100</v>
      </c>
      <c r="BC297" cm="1">
        <f t="array" aca="1" ref="BC297" ca="1">INDEX($J$3:$J$10001,MATCH(BB297,$J$3:$J$10004,0)-1)</f>
        <v>1000</v>
      </c>
      <c r="BD297">
        <f t="shared" ca="1" si="80"/>
        <v>300</v>
      </c>
      <c r="BE297">
        <f t="shared" ca="1" si="81"/>
        <v>290</v>
      </c>
      <c r="BF297">
        <f t="shared" ca="1" si="82"/>
        <v>10</v>
      </c>
      <c r="BG297">
        <f t="shared" ca="1" si="83"/>
        <v>299.29160948615436</v>
      </c>
    </row>
    <row r="298" spans="1:59" x14ac:dyDescent="0.25">
      <c r="A298" s="64">
        <v>295</v>
      </c>
      <c r="B298" s="64">
        <v>39</v>
      </c>
      <c r="C298" s="64">
        <v>48</v>
      </c>
      <c r="D298" s="18">
        <v>295</v>
      </c>
      <c r="E298" s="21">
        <f t="shared" ca="1" si="68"/>
        <v>1298.8136150199896</v>
      </c>
      <c r="F298" s="22">
        <f t="shared" ca="1" si="69"/>
        <v>167.82916056287849</v>
      </c>
      <c r="G298" s="23">
        <v>295</v>
      </c>
      <c r="H298" s="24">
        <f t="shared" ca="1" si="70"/>
        <v>1480.285858</v>
      </c>
      <c r="I298" s="25">
        <f t="shared" ca="1" si="71"/>
        <v>172.8</v>
      </c>
      <c r="J298" s="155"/>
      <c r="K298" s="155"/>
      <c r="L298" s="129">
        <f t="shared" si="84"/>
        <v>0</v>
      </c>
      <c r="AR298">
        <f t="shared" ca="1" si="72"/>
        <v>360</v>
      </c>
      <c r="AS298">
        <f t="shared" ca="1" si="73"/>
        <v>360</v>
      </c>
      <c r="AT298" cm="1">
        <f t="array" aca="1" ref="AT298" ca="1">_xlfn.LET(_xlpm.rozsah, $J$3:$J$10001,_xlpm.podminka, (_xlpm.rozsah&gt;H298)*(ISNUMBER(_xlpm.rozsah)),_xlpm.indexy, IF(_xlpm.podminka, ROW(_xlpm.rozsah)-MIN(ROW(_xlpm.rozsah))+1),_xlpm.prvni, MIN(_xlpm.indexy),_xlpm.finalni, IF(_xlpm.prvni=1, 2, _xlpm.prvni),INDEX(_xlpm.rozsah, _xlpm.finalni))</f>
        <v>1500</v>
      </c>
      <c r="AU298" cm="1">
        <f t="array" aca="1" ref="AU298" ca="1">INDEX($J$3:$J$10001,MATCH(AT298,$J$3:$J$10004,0)-1)</f>
        <v>1400</v>
      </c>
      <c r="AV298">
        <f t="shared" ca="1" si="74"/>
        <v>360</v>
      </c>
      <c r="AW298">
        <f t="shared" ca="1" si="75"/>
        <v>360</v>
      </c>
      <c r="AX298">
        <f t="shared" ca="1" si="76"/>
        <v>0</v>
      </c>
      <c r="AY298">
        <f t="shared" ca="1" si="77"/>
        <v>360</v>
      </c>
      <c r="AZ298">
        <f t="shared" ca="1" si="78"/>
        <v>349.64408450599689</v>
      </c>
      <c r="BA298">
        <f t="shared" ca="1" si="79"/>
        <v>349.64408450599689</v>
      </c>
      <c r="BB298" cm="1">
        <f t="array" aca="1" ref="BB298" ca="1">_xlfn.LET(_xlpm.rozsah, $J$3:$J$10001,_xlpm.podminka, (_xlpm.rozsah&gt;E298)*(ISNUMBER(_xlpm.rozsah)),_xlpm.indexy, IF(_xlpm.podminka, ROW(_xlpm.rozsah)-MIN(ROW(_xlpm.rozsah))+1),_xlpm.prvni, MIN(_xlpm.indexy),_xlpm.finalni, IF(_xlpm.prvni=1, 2, _xlpm.prvni),INDEX(_xlpm.rozsah, _xlpm.finalni))</f>
        <v>1300</v>
      </c>
      <c r="BC298" cm="1">
        <f t="array" aca="1" ref="BC298" ca="1">INDEX($J$3:$J$10001,MATCH(BB298,$J$3:$J$10004,0)-1)</f>
        <v>1200</v>
      </c>
      <c r="BD298">
        <f t="shared" ca="1" si="80"/>
        <v>350</v>
      </c>
      <c r="BE298">
        <f t="shared" ca="1" si="81"/>
        <v>320</v>
      </c>
      <c r="BF298">
        <f t="shared" ca="1" si="82"/>
        <v>30</v>
      </c>
      <c r="BG298">
        <f t="shared" ca="1" si="83"/>
        <v>320.35591549400311</v>
      </c>
    </row>
    <row r="299" spans="1:59" x14ac:dyDescent="0.25">
      <c r="A299" s="64">
        <v>296</v>
      </c>
      <c r="B299" s="64">
        <v>39</v>
      </c>
      <c r="C299" s="64">
        <v>54</v>
      </c>
      <c r="D299" s="18">
        <v>296</v>
      </c>
      <c r="E299" s="21">
        <f t="shared" ca="1" si="68"/>
        <v>1298.8136150199896</v>
      </c>
      <c r="F299" s="22">
        <f t="shared" ca="1" si="69"/>
        <v>188.8078056332383</v>
      </c>
      <c r="G299" s="28">
        <v>296</v>
      </c>
      <c r="H299" s="24">
        <f t="shared" ca="1" si="70"/>
        <v>1480.285858</v>
      </c>
      <c r="I299" s="25">
        <f t="shared" ca="1" si="71"/>
        <v>194.4</v>
      </c>
      <c r="J299" s="155"/>
      <c r="K299" s="155"/>
      <c r="L299" s="129">
        <f t="shared" si="84"/>
        <v>0</v>
      </c>
      <c r="AR299">
        <f t="shared" ca="1" si="72"/>
        <v>360</v>
      </c>
      <c r="AS299">
        <f t="shared" ca="1" si="73"/>
        <v>360</v>
      </c>
      <c r="AT299" cm="1">
        <f t="array" aca="1" ref="AT299" ca="1">_xlfn.LET(_xlpm.rozsah, $J$3:$J$10001,_xlpm.podminka, (_xlpm.rozsah&gt;H299)*(ISNUMBER(_xlpm.rozsah)),_xlpm.indexy, IF(_xlpm.podminka, ROW(_xlpm.rozsah)-MIN(ROW(_xlpm.rozsah))+1),_xlpm.prvni, MIN(_xlpm.indexy),_xlpm.finalni, IF(_xlpm.prvni=1, 2, _xlpm.prvni),INDEX(_xlpm.rozsah, _xlpm.finalni))</f>
        <v>1500</v>
      </c>
      <c r="AU299" cm="1">
        <f t="array" aca="1" ref="AU299" ca="1">INDEX($J$3:$J$10001,MATCH(AT299,$J$3:$J$10004,0)-1)</f>
        <v>1400</v>
      </c>
      <c r="AV299">
        <f t="shared" ca="1" si="74"/>
        <v>360</v>
      </c>
      <c r="AW299">
        <f t="shared" ca="1" si="75"/>
        <v>360</v>
      </c>
      <c r="AX299">
        <f t="shared" ca="1" si="76"/>
        <v>0</v>
      </c>
      <c r="AY299">
        <f t="shared" ca="1" si="77"/>
        <v>360</v>
      </c>
      <c r="AZ299">
        <f t="shared" ca="1" si="78"/>
        <v>349.64408450599689</v>
      </c>
      <c r="BA299">
        <f t="shared" ca="1" si="79"/>
        <v>349.64408450599689</v>
      </c>
      <c r="BB299" cm="1">
        <f t="array" aca="1" ref="BB299" ca="1">_xlfn.LET(_xlpm.rozsah, $J$3:$J$10001,_xlpm.podminka, (_xlpm.rozsah&gt;E299)*(ISNUMBER(_xlpm.rozsah)),_xlpm.indexy, IF(_xlpm.podminka, ROW(_xlpm.rozsah)-MIN(ROW(_xlpm.rozsah))+1),_xlpm.prvni, MIN(_xlpm.indexy),_xlpm.finalni, IF(_xlpm.prvni=1, 2, _xlpm.prvni),INDEX(_xlpm.rozsah, _xlpm.finalni))</f>
        <v>1300</v>
      </c>
      <c r="BC299" cm="1">
        <f t="array" aca="1" ref="BC299" ca="1">INDEX($J$3:$J$10001,MATCH(BB299,$J$3:$J$10004,0)-1)</f>
        <v>1200</v>
      </c>
      <c r="BD299">
        <f t="shared" ca="1" si="80"/>
        <v>350</v>
      </c>
      <c r="BE299">
        <f t="shared" ca="1" si="81"/>
        <v>320</v>
      </c>
      <c r="BF299">
        <f t="shared" ca="1" si="82"/>
        <v>30</v>
      </c>
      <c r="BG299">
        <f t="shared" ca="1" si="83"/>
        <v>320.35591549400311</v>
      </c>
    </row>
    <row r="300" spans="1:59" x14ac:dyDescent="0.25">
      <c r="A300" s="64">
        <v>297</v>
      </c>
      <c r="B300" s="64">
        <v>63</v>
      </c>
      <c r="C300" s="64">
        <v>58</v>
      </c>
      <c r="D300" s="18">
        <v>297</v>
      </c>
      <c r="E300" s="21">
        <f t="shared" ca="1" si="68"/>
        <v>1667.3143011861368</v>
      </c>
      <c r="F300" s="22">
        <f t="shared" ca="1" si="69"/>
        <v>204.51661642496325</v>
      </c>
      <c r="G300" s="23">
        <v>297</v>
      </c>
      <c r="H300" s="24">
        <f t="shared" ca="1" si="70"/>
        <v>1775.8463859999999</v>
      </c>
      <c r="I300" s="25">
        <f t="shared" ca="1" si="71"/>
        <v>195.52154634040002</v>
      </c>
      <c r="J300" s="155"/>
      <c r="K300" s="155"/>
      <c r="L300" s="129">
        <f t="shared" si="84"/>
        <v>0</v>
      </c>
      <c r="AR300">
        <f t="shared" ca="1" si="72"/>
        <v>337.10611438000001</v>
      </c>
      <c r="AS300">
        <f t="shared" ca="1" si="73"/>
        <v>345.89388561999999</v>
      </c>
      <c r="AT300" cm="1">
        <f t="array" aca="1" ref="AT300" ca="1">_xlfn.LET(_xlpm.rozsah, $J$3:$J$10001,_xlpm.podminka, (_xlpm.rozsah&gt;H300)*(ISNUMBER(_xlpm.rozsah)),_xlpm.indexy, IF(_xlpm.podminka, ROW(_xlpm.rozsah)-MIN(ROW(_xlpm.rozsah))+1),_xlpm.prvni, MIN(_xlpm.indexy),_xlpm.finalni, IF(_xlpm.prvni=1, 2, _xlpm.prvni),INDEX(_xlpm.rozsah, _xlpm.finalni))</f>
        <v>1800</v>
      </c>
      <c r="AU300" cm="1">
        <f t="array" aca="1" ref="AU300" ca="1">INDEX($J$3:$J$10001,MATCH(AT300,$J$3:$J$10004,0)-1)</f>
        <v>1700</v>
      </c>
      <c r="AV300">
        <f t="shared" ca="1" si="74"/>
        <v>333</v>
      </c>
      <c r="AW300">
        <f t="shared" ca="1" si="75"/>
        <v>350</v>
      </c>
      <c r="AX300">
        <f t="shared" ca="1" si="76"/>
        <v>-17</v>
      </c>
      <c r="AY300">
        <f t="shared" ca="1" si="77"/>
        <v>337.10611438000001</v>
      </c>
      <c r="AZ300">
        <f t="shared" ca="1" si="78"/>
        <v>352.61485590510904</v>
      </c>
      <c r="BA300">
        <f t="shared" ca="1" si="79"/>
        <v>355.38514409489096</v>
      </c>
      <c r="BB300" cm="1">
        <f t="array" aca="1" ref="BB300" ca="1">_xlfn.LET(_xlpm.rozsah, $J$3:$J$10001,_xlpm.podminka, (_xlpm.rozsah&gt;E300)*(ISNUMBER(_xlpm.rozsah)),_xlpm.indexy, IF(_xlpm.podminka, ROW(_xlpm.rozsah)-MIN(ROW(_xlpm.rozsah))+1),_xlpm.prvni, MIN(_xlpm.indexy),_xlpm.finalni, IF(_xlpm.prvni=1, 2, _xlpm.prvni),INDEX(_xlpm.rozsah, _xlpm.finalni))</f>
        <v>1700</v>
      </c>
      <c r="BC300" cm="1">
        <f t="array" aca="1" ref="BC300" ca="1">INDEX($J$3:$J$10001,MATCH(BB300,$J$3:$J$10004,0)-1)</f>
        <v>1600</v>
      </c>
      <c r="BD300">
        <f t="shared" ca="1" si="80"/>
        <v>350</v>
      </c>
      <c r="BE300">
        <f t="shared" ca="1" si="81"/>
        <v>358</v>
      </c>
      <c r="BF300">
        <f t="shared" ca="1" si="82"/>
        <v>-8</v>
      </c>
      <c r="BG300">
        <f t="shared" ca="1" si="83"/>
        <v>352.61485590510904</v>
      </c>
    </row>
    <row r="301" spans="1:59" x14ac:dyDescent="0.25">
      <c r="A301" s="64">
        <v>298</v>
      </c>
      <c r="B301" s="64">
        <v>53</v>
      </c>
      <c r="C301" s="64">
        <v>31</v>
      </c>
      <c r="D301" s="18">
        <v>298</v>
      </c>
      <c r="E301" s="21">
        <f t="shared" ca="1" si="68"/>
        <v>1513.7723486169089</v>
      </c>
      <c r="F301" s="22">
        <f t="shared" ca="1" si="69"/>
        <v>111.51461143857517</v>
      </c>
      <c r="G301" s="28">
        <v>298</v>
      </c>
      <c r="H301" s="24">
        <f t="shared" ca="1" si="70"/>
        <v>1652.6961659999999</v>
      </c>
      <c r="I301" s="25">
        <f t="shared" ca="1" si="71"/>
        <v>109.67313508320001</v>
      </c>
      <c r="J301" s="155"/>
      <c r="K301" s="155"/>
      <c r="L301" s="129">
        <f t="shared" si="84"/>
        <v>0</v>
      </c>
      <c r="AR301">
        <f t="shared" ca="1" si="72"/>
        <v>353.78430672000002</v>
      </c>
      <c r="AS301">
        <f t="shared" ca="1" si="73"/>
        <v>354.21569327999998</v>
      </c>
      <c r="AT301" cm="1">
        <f t="array" aca="1" ref="AT301" ca="1">_xlfn.LET(_xlpm.rozsah, $J$3:$J$10001,_xlpm.podminka, (_xlpm.rozsah&gt;H301)*(ISNUMBER(_xlpm.rozsah)),_xlpm.indexy, IF(_xlpm.podminka, ROW(_xlpm.rozsah)-MIN(ROW(_xlpm.rozsah))+1),_xlpm.prvni, MIN(_xlpm.indexy),_xlpm.finalni, IF(_xlpm.prvni=1, 2, _xlpm.prvni),INDEX(_xlpm.rozsah, _xlpm.finalni))</f>
        <v>1700</v>
      </c>
      <c r="AU301" cm="1">
        <f t="array" aca="1" ref="AU301" ca="1">INDEX($J$3:$J$10001,MATCH(AT301,$J$3:$J$10004,0)-1)</f>
        <v>1600</v>
      </c>
      <c r="AV301">
        <f t="shared" ca="1" si="74"/>
        <v>350</v>
      </c>
      <c r="AW301">
        <f t="shared" ca="1" si="75"/>
        <v>358</v>
      </c>
      <c r="AX301">
        <f t="shared" ca="1" si="76"/>
        <v>-8</v>
      </c>
      <c r="AY301">
        <f t="shared" ca="1" si="77"/>
        <v>353.78430672000002</v>
      </c>
      <c r="AZ301">
        <f t="shared" ca="1" si="78"/>
        <v>359.72455302766184</v>
      </c>
      <c r="BA301">
        <f t="shared" ca="1" si="79"/>
        <v>358.27544697233816</v>
      </c>
      <c r="BB301" cm="1">
        <f t="array" aca="1" ref="BB301" ca="1">_xlfn.LET(_xlpm.rozsah, $J$3:$J$10001,_xlpm.podminka, (_xlpm.rozsah&gt;E301)*(ISNUMBER(_xlpm.rozsah)),_xlpm.indexy, IF(_xlpm.podminka, ROW(_xlpm.rozsah)-MIN(ROW(_xlpm.rozsah))+1),_xlpm.prvni, MIN(_xlpm.indexy),_xlpm.finalni, IF(_xlpm.prvni=1, 2, _xlpm.prvni),INDEX(_xlpm.rozsah, _xlpm.finalni))</f>
        <v>1600</v>
      </c>
      <c r="BC301" cm="1">
        <f t="array" aca="1" ref="BC301" ca="1">INDEX($J$3:$J$10001,MATCH(BB301,$J$3:$J$10004,0)-1)</f>
        <v>1500</v>
      </c>
      <c r="BD301">
        <f t="shared" ca="1" si="80"/>
        <v>358</v>
      </c>
      <c r="BE301">
        <f t="shared" ca="1" si="81"/>
        <v>360</v>
      </c>
      <c r="BF301">
        <f t="shared" ca="1" si="82"/>
        <v>-2</v>
      </c>
      <c r="BG301">
        <f t="shared" ca="1" si="83"/>
        <v>359.72455302766184</v>
      </c>
    </row>
    <row r="302" spans="1:59" x14ac:dyDescent="0.25">
      <c r="A302" s="64">
        <v>299</v>
      </c>
      <c r="B302" s="64">
        <v>51</v>
      </c>
      <c r="C302" s="64">
        <v>24</v>
      </c>
      <c r="D302" s="18">
        <v>299</v>
      </c>
      <c r="E302" s="21">
        <f t="shared" ca="1" si="68"/>
        <v>1483.0639581030632</v>
      </c>
      <c r="F302" s="22">
        <f t="shared" ca="1" si="69"/>
        <v>86.4</v>
      </c>
      <c r="G302" s="23">
        <v>299</v>
      </c>
      <c r="H302" s="24">
        <f t="shared" ca="1" si="70"/>
        <v>1628.066122</v>
      </c>
      <c r="I302" s="25">
        <f t="shared" ca="1" si="71"/>
        <v>85.381130457600008</v>
      </c>
      <c r="J302" s="155"/>
      <c r="K302" s="155"/>
      <c r="L302" s="129">
        <f t="shared" si="84"/>
        <v>0</v>
      </c>
      <c r="AR302">
        <f t="shared" ca="1" si="72"/>
        <v>355.75471024000001</v>
      </c>
      <c r="AS302">
        <f t="shared" ca="1" si="73"/>
        <v>352.24528975999999</v>
      </c>
      <c r="AT302" cm="1">
        <f t="array" aca="1" ref="AT302" ca="1">_xlfn.LET(_xlpm.rozsah, $J$3:$J$10001,_xlpm.podminka, (_xlpm.rozsah&gt;H302)*(ISNUMBER(_xlpm.rozsah)),_xlpm.indexy, IF(_xlpm.podminka, ROW(_xlpm.rozsah)-MIN(ROW(_xlpm.rozsah))+1),_xlpm.prvni, MIN(_xlpm.indexy),_xlpm.finalni, IF(_xlpm.prvni=1, 2, _xlpm.prvni),INDEX(_xlpm.rozsah, _xlpm.finalni))</f>
        <v>1700</v>
      </c>
      <c r="AU302" cm="1">
        <f t="array" aca="1" ref="AU302" ca="1">INDEX($J$3:$J$10001,MATCH(AT302,$J$3:$J$10004,0)-1)</f>
        <v>1600</v>
      </c>
      <c r="AV302">
        <f t="shared" ca="1" si="74"/>
        <v>350</v>
      </c>
      <c r="AW302">
        <f t="shared" ca="1" si="75"/>
        <v>358</v>
      </c>
      <c r="AX302">
        <f t="shared" ca="1" si="76"/>
        <v>-8</v>
      </c>
      <c r="AY302">
        <f t="shared" ca="1" si="77"/>
        <v>355.75471024000001</v>
      </c>
      <c r="AZ302">
        <f t="shared" ca="1" si="78"/>
        <v>360</v>
      </c>
      <c r="BA302">
        <f t="shared" ca="1" si="79"/>
        <v>360</v>
      </c>
      <c r="BB302" cm="1">
        <f t="array" aca="1" ref="BB302" ca="1">_xlfn.LET(_xlpm.rozsah, $J$3:$J$10001,_xlpm.podminka, (_xlpm.rozsah&gt;E302)*(ISNUMBER(_xlpm.rozsah)),_xlpm.indexy, IF(_xlpm.podminka, ROW(_xlpm.rozsah)-MIN(ROW(_xlpm.rozsah))+1),_xlpm.prvni, MIN(_xlpm.indexy),_xlpm.finalni, IF(_xlpm.prvni=1, 2, _xlpm.prvni),INDEX(_xlpm.rozsah, _xlpm.finalni))</f>
        <v>1500</v>
      </c>
      <c r="BC302" cm="1">
        <f t="array" aca="1" ref="BC302" ca="1">INDEX($J$3:$J$10001,MATCH(BB302,$J$3:$J$10004,0)-1)</f>
        <v>1400</v>
      </c>
      <c r="BD302">
        <f t="shared" ca="1" si="80"/>
        <v>360</v>
      </c>
      <c r="BE302">
        <f t="shared" ca="1" si="81"/>
        <v>360</v>
      </c>
      <c r="BF302">
        <f t="shared" ca="1" si="82"/>
        <v>0</v>
      </c>
      <c r="BG302">
        <f t="shared" ca="1" si="83"/>
        <v>360</v>
      </c>
    </row>
    <row r="303" spans="1:59" x14ac:dyDescent="0.25">
      <c r="A303" s="64">
        <v>300</v>
      </c>
      <c r="B303" s="64">
        <v>48</v>
      </c>
      <c r="C303" s="64">
        <v>40</v>
      </c>
      <c r="D303" s="18">
        <v>300</v>
      </c>
      <c r="E303" s="21">
        <f t="shared" ca="1" si="68"/>
        <v>1437.0013723322947</v>
      </c>
      <c r="F303" s="22">
        <f t="shared" ca="1" si="69"/>
        <v>144</v>
      </c>
      <c r="G303" s="28">
        <v>300</v>
      </c>
      <c r="H303" s="24">
        <f t="shared" ca="1" si="70"/>
        <v>1591.121056</v>
      </c>
      <c r="I303" s="25">
        <f t="shared" ca="1" si="71"/>
        <v>143.27103155200001</v>
      </c>
      <c r="J303" s="155"/>
      <c r="K303" s="155"/>
      <c r="L303" s="129">
        <f t="shared" si="84"/>
        <v>0</v>
      </c>
      <c r="AR303">
        <f t="shared" ca="1" si="72"/>
        <v>358.17757888</v>
      </c>
      <c r="AS303">
        <f t="shared" ca="1" si="73"/>
        <v>359.82242112</v>
      </c>
      <c r="AT303" cm="1">
        <f t="array" aca="1" ref="AT303" ca="1">_xlfn.LET(_xlpm.rozsah, $J$3:$J$10001,_xlpm.podminka, (_xlpm.rozsah&gt;H303)*(ISNUMBER(_xlpm.rozsah)),_xlpm.indexy, IF(_xlpm.podminka, ROW(_xlpm.rozsah)-MIN(ROW(_xlpm.rozsah))+1),_xlpm.prvni, MIN(_xlpm.indexy),_xlpm.finalni, IF(_xlpm.prvni=1, 2, _xlpm.prvni),INDEX(_xlpm.rozsah, _xlpm.finalni))</f>
        <v>1600</v>
      </c>
      <c r="AU303" cm="1">
        <f t="array" aca="1" ref="AU303" ca="1">INDEX($J$3:$J$10001,MATCH(AT303,$J$3:$J$10004,0)-1)</f>
        <v>1500</v>
      </c>
      <c r="AV303">
        <f t="shared" ca="1" si="74"/>
        <v>358</v>
      </c>
      <c r="AW303">
        <f t="shared" ca="1" si="75"/>
        <v>360</v>
      </c>
      <c r="AX303">
        <f t="shared" ca="1" si="76"/>
        <v>-2</v>
      </c>
      <c r="AY303">
        <f t="shared" ca="1" si="77"/>
        <v>358.17757888</v>
      </c>
      <c r="AZ303">
        <f t="shared" ca="1" si="78"/>
        <v>360</v>
      </c>
      <c r="BA303">
        <f t="shared" ca="1" si="79"/>
        <v>360</v>
      </c>
      <c r="BB303" cm="1">
        <f t="array" aca="1" ref="BB303" ca="1">_xlfn.LET(_xlpm.rozsah, $J$3:$J$10001,_xlpm.podminka, (_xlpm.rozsah&gt;E303)*(ISNUMBER(_xlpm.rozsah)),_xlpm.indexy, IF(_xlpm.podminka, ROW(_xlpm.rozsah)-MIN(ROW(_xlpm.rozsah))+1),_xlpm.prvni, MIN(_xlpm.indexy),_xlpm.finalni, IF(_xlpm.prvni=1, 2, _xlpm.prvni),INDEX(_xlpm.rozsah, _xlpm.finalni))</f>
        <v>1500</v>
      </c>
      <c r="BC303" cm="1">
        <f t="array" aca="1" ref="BC303" ca="1">INDEX($J$3:$J$10001,MATCH(BB303,$J$3:$J$10004,0)-1)</f>
        <v>1400</v>
      </c>
      <c r="BD303">
        <f t="shared" ca="1" si="80"/>
        <v>360</v>
      </c>
      <c r="BE303">
        <f t="shared" ca="1" si="81"/>
        <v>360</v>
      </c>
      <c r="BF303">
        <f t="shared" ca="1" si="82"/>
        <v>0</v>
      </c>
      <c r="BG303">
        <f t="shared" ca="1" si="83"/>
        <v>360</v>
      </c>
    </row>
    <row r="304" spans="1:59" x14ac:dyDescent="0.25">
      <c r="A304" s="64">
        <v>301</v>
      </c>
      <c r="B304" s="64">
        <v>39</v>
      </c>
      <c r="C304" s="64">
        <v>0</v>
      </c>
      <c r="D304" s="18">
        <v>301</v>
      </c>
      <c r="E304" s="21">
        <f t="shared" ca="1" si="68"/>
        <v>1298.8136150199896</v>
      </c>
      <c r="F304" s="22">
        <f t="shared" ca="1" si="69"/>
        <v>0</v>
      </c>
      <c r="G304" s="23">
        <v>301</v>
      </c>
      <c r="H304" s="24">
        <f t="shared" ca="1" si="70"/>
        <v>1480.285858</v>
      </c>
      <c r="I304" s="25">
        <f t="shared" ca="1" si="71"/>
        <v>0</v>
      </c>
      <c r="J304" s="155"/>
      <c r="K304" s="155"/>
      <c r="L304" s="129">
        <f t="shared" si="84"/>
        <v>0</v>
      </c>
      <c r="AR304">
        <f t="shared" ca="1" si="72"/>
        <v>360</v>
      </c>
      <c r="AS304">
        <f t="shared" ca="1" si="73"/>
        <v>360</v>
      </c>
      <c r="AT304" cm="1">
        <f t="array" aca="1" ref="AT304" ca="1">_xlfn.LET(_xlpm.rozsah, $J$3:$J$10001,_xlpm.podminka, (_xlpm.rozsah&gt;H304)*(ISNUMBER(_xlpm.rozsah)),_xlpm.indexy, IF(_xlpm.podminka, ROW(_xlpm.rozsah)-MIN(ROW(_xlpm.rozsah))+1),_xlpm.prvni, MIN(_xlpm.indexy),_xlpm.finalni, IF(_xlpm.prvni=1, 2, _xlpm.prvni),INDEX(_xlpm.rozsah, _xlpm.finalni))</f>
        <v>1500</v>
      </c>
      <c r="AU304" cm="1">
        <f t="array" aca="1" ref="AU304" ca="1">INDEX($J$3:$J$10001,MATCH(AT304,$J$3:$J$10004,0)-1)</f>
        <v>1400</v>
      </c>
      <c r="AV304">
        <f t="shared" ca="1" si="74"/>
        <v>360</v>
      </c>
      <c r="AW304">
        <f t="shared" ca="1" si="75"/>
        <v>360</v>
      </c>
      <c r="AX304">
        <f t="shared" ca="1" si="76"/>
        <v>0</v>
      </c>
      <c r="AY304">
        <f t="shared" ca="1" si="77"/>
        <v>360</v>
      </c>
      <c r="AZ304">
        <f t="shared" ca="1" si="78"/>
        <v>349.64408450599689</v>
      </c>
      <c r="BA304">
        <f t="shared" ca="1" si="79"/>
        <v>349.64408450599689</v>
      </c>
      <c r="BB304" cm="1">
        <f t="array" aca="1" ref="BB304" ca="1">_xlfn.LET(_xlpm.rozsah, $J$3:$J$10001,_xlpm.podminka, (_xlpm.rozsah&gt;E304)*(ISNUMBER(_xlpm.rozsah)),_xlpm.indexy, IF(_xlpm.podminka, ROW(_xlpm.rozsah)-MIN(ROW(_xlpm.rozsah))+1),_xlpm.prvni, MIN(_xlpm.indexy),_xlpm.finalni, IF(_xlpm.prvni=1, 2, _xlpm.prvni),INDEX(_xlpm.rozsah, _xlpm.finalni))</f>
        <v>1300</v>
      </c>
      <c r="BC304" cm="1">
        <f t="array" aca="1" ref="BC304" ca="1">INDEX($J$3:$J$10001,MATCH(BB304,$J$3:$J$10004,0)-1)</f>
        <v>1200</v>
      </c>
      <c r="BD304">
        <f t="shared" ca="1" si="80"/>
        <v>350</v>
      </c>
      <c r="BE304">
        <f t="shared" ca="1" si="81"/>
        <v>320</v>
      </c>
      <c r="BF304">
        <f t="shared" ca="1" si="82"/>
        <v>30</v>
      </c>
      <c r="BG304">
        <f t="shared" ca="1" si="83"/>
        <v>320.35591549400311</v>
      </c>
    </row>
    <row r="305" spans="1:59" x14ac:dyDescent="0.25">
      <c r="A305" s="64">
        <v>302</v>
      </c>
      <c r="B305" s="64">
        <v>35</v>
      </c>
      <c r="C305" s="64">
        <v>18</v>
      </c>
      <c r="D305" s="18">
        <v>302</v>
      </c>
      <c r="E305" s="21">
        <f t="shared" ca="1" si="68"/>
        <v>1237.3968339922983</v>
      </c>
      <c r="F305" s="22">
        <f t="shared" ca="1" si="69"/>
        <v>59.619429035584105</v>
      </c>
      <c r="G305" s="28">
        <v>302</v>
      </c>
      <c r="H305" s="24">
        <f t="shared" ca="1" si="70"/>
        <v>1431.02577</v>
      </c>
      <c r="I305" s="25">
        <f t="shared" ca="1" si="71"/>
        <v>64.8</v>
      </c>
      <c r="J305" s="155"/>
      <c r="K305" s="155"/>
      <c r="L305" s="129">
        <f t="shared" si="84"/>
        <v>0</v>
      </c>
      <c r="AR305">
        <f t="shared" ca="1" si="72"/>
        <v>360</v>
      </c>
      <c r="AS305">
        <f t="shared" ca="1" si="73"/>
        <v>360</v>
      </c>
      <c r="AT305" cm="1">
        <f t="array" aca="1" ref="AT305" ca="1">_xlfn.LET(_xlpm.rozsah, $J$3:$J$10001,_xlpm.podminka, (_xlpm.rozsah&gt;H305)*(ISNUMBER(_xlpm.rozsah)),_xlpm.indexy, IF(_xlpm.podminka, ROW(_xlpm.rozsah)-MIN(ROW(_xlpm.rozsah))+1),_xlpm.prvni, MIN(_xlpm.indexy),_xlpm.finalni, IF(_xlpm.prvni=1, 2, _xlpm.prvni),INDEX(_xlpm.rozsah, _xlpm.finalni))</f>
        <v>1500</v>
      </c>
      <c r="AU305" cm="1">
        <f t="array" aca="1" ref="AU305" ca="1">INDEX($J$3:$J$10001,MATCH(AT305,$J$3:$J$10004,0)-1)</f>
        <v>1400</v>
      </c>
      <c r="AV305">
        <f t="shared" ca="1" si="74"/>
        <v>360</v>
      </c>
      <c r="AW305">
        <f t="shared" ca="1" si="75"/>
        <v>360</v>
      </c>
      <c r="AX305">
        <f t="shared" ca="1" si="76"/>
        <v>0</v>
      </c>
      <c r="AY305">
        <f t="shared" ca="1" si="77"/>
        <v>360</v>
      </c>
      <c r="AZ305">
        <f t="shared" ca="1" si="78"/>
        <v>331.21905019768951</v>
      </c>
      <c r="BA305">
        <f t="shared" ca="1" si="79"/>
        <v>331.21905019768951</v>
      </c>
      <c r="BB305" cm="1">
        <f t="array" aca="1" ref="BB305" ca="1">_xlfn.LET(_xlpm.rozsah, $J$3:$J$10001,_xlpm.podminka, (_xlpm.rozsah&gt;E305)*(ISNUMBER(_xlpm.rozsah)),_xlpm.indexy, IF(_xlpm.podminka, ROW(_xlpm.rozsah)-MIN(ROW(_xlpm.rozsah))+1),_xlpm.prvni, MIN(_xlpm.indexy),_xlpm.finalni, IF(_xlpm.prvni=1, 2, _xlpm.prvni),INDEX(_xlpm.rozsah, _xlpm.finalni))</f>
        <v>1300</v>
      </c>
      <c r="BC305" cm="1">
        <f t="array" aca="1" ref="BC305" ca="1">INDEX($J$3:$J$10001,MATCH(BB305,$J$3:$J$10004,0)-1)</f>
        <v>1200</v>
      </c>
      <c r="BD305">
        <f t="shared" ca="1" si="80"/>
        <v>350</v>
      </c>
      <c r="BE305">
        <f t="shared" ca="1" si="81"/>
        <v>320</v>
      </c>
      <c r="BF305">
        <f t="shared" ca="1" si="82"/>
        <v>30</v>
      </c>
      <c r="BG305">
        <f t="shared" ca="1" si="83"/>
        <v>338.78094980231049</v>
      </c>
    </row>
    <row r="306" spans="1:59" x14ac:dyDescent="0.25">
      <c r="A306" s="64">
        <v>303</v>
      </c>
      <c r="B306" s="64">
        <v>36</v>
      </c>
      <c r="C306" s="64">
        <v>16</v>
      </c>
      <c r="D306" s="18">
        <v>303</v>
      </c>
      <c r="E306" s="21">
        <f t="shared" ca="1" si="68"/>
        <v>1252.7510292492211</v>
      </c>
      <c r="F306" s="22">
        <f t="shared" ca="1" si="69"/>
        <v>53.732049403962613</v>
      </c>
      <c r="G306" s="23">
        <v>303</v>
      </c>
      <c r="H306" s="24">
        <f t="shared" ca="1" si="70"/>
        <v>1443.340792</v>
      </c>
      <c r="I306" s="25">
        <f t="shared" ca="1" si="71"/>
        <v>57.6</v>
      </c>
      <c r="J306" s="155"/>
      <c r="K306" s="155"/>
      <c r="L306" s="129">
        <f t="shared" si="84"/>
        <v>0</v>
      </c>
      <c r="AR306">
        <f t="shared" ca="1" si="72"/>
        <v>360</v>
      </c>
      <c r="AS306">
        <f t="shared" ca="1" si="73"/>
        <v>360</v>
      </c>
      <c r="AT306" cm="1">
        <f t="array" aca="1" ref="AT306" ca="1">_xlfn.LET(_xlpm.rozsah, $J$3:$J$10001,_xlpm.podminka, (_xlpm.rozsah&gt;H306)*(ISNUMBER(_xlpm.rozsah)),_xlpm.indexy, IF(_xlpm.podminka, ROW(_xlpm.rozsah)-MIN(ROW(_xlpm.rozsah))+1),_xlpm.prvni, MIN(_xlpm.indexy),_xlpm.finalni, IF(_xlpm.prvni=1, 2, _xlpm.prvni),INDEX(_xlpm.rozsah, _xlpm.finalni))</f>
        <v>1500</v>
      </c>
      <c r="AU306" cm="1">
        <f t="array" aca="1" ref="AU306" ca="1">INDEX($J$3:$J$10001,MATCH(AT306,$J$3:$J$10004,0)-1)</f>
        <v>1400</v>
      </c>
      <c r="AV306">
        <f t="shared" ca="1" si="74"/>
        <v>360</v>
      </c>
      <c r="AW306">
        <f t="shared" ca="1" si="75"/>
        <v>360</v>
      </c>
      <c r="AX306">
        <f t="shared" ca="1" si="76"/>
        <v>0</v>
      </c>
      <c r="AY306">
        <f t="shared" ca="1" si="77"/>
        <v>360</v>
      </c>
      <c r="AZ306">
        <f t="shared" ca="1" si="78"/>
        <v>335.82530877476631</v>
      </c>
      <c r="BA306">
        <f t="shared" ca="1" si="79"/>
        <v>335.82530877476631</v>
      </c>
      <c r="BB306" cm="1">
        <f t="array" aca="1" ref="BB306" ca="1">_xlfn.LET(_xlpm.rozsah, $J$3:$J$10001,_xlpm.podminka, (_xlpm.rozsah&gt;E306)*(ISNUMBER(_xlpm.rozsah)),_xlpm.indexy, IF(_xlpm.podminka, ROW(_xlpm.rozsah)-MIN(ROW(_xlpm.rozsah))+1),_xlpm.prvni, MIN(_xlpm.indexy),_xlpm.finalni, IF(_xlpm.prvni=1, 2, _xlpm.prvni),INDEX(_xlpm.rozsah, _xlpm.finalni))</f>
        <v>1300</v>
      </c>
      <c r="BC306" cm="1">
        <f t="array" aca="1" ref="BC306" ca="1">INDEX($J$3:$J$10001,MATCH(BB306,$J$3:$J$10004,0)-1)</f>
        <v>1200</v>
      </c>
      <c r="BD306">
        <f t="shared" ca="1" si="80"/>
        <v>350</v>
      </c>
      <c r="BE306">
        <f t="shared" ca="1" si="81"/>
        <v>320</v>
      </c>
      <c r="BF306">
        <f t="shared" ca="1" si="82"/>
        <v>30</v>
      </c>
      <c r="BG306">
        <f t="shared" ca="1" si="83"/>
        <v>334.17469122523369</v>
      </c>
    </row>
    <row r="307" spans="1:59" x14ac:dyDescent="0.25">
      <c r="A307" s="64">
        <v>304</v>
      </c>
      <c r="B307" s="64">
        <v>29</v>
      </c>
      <c r="C307" s="64">
        <v>17</v>
      </c>
      <c r="D307" s="18">
        <v>304</v>
      </c>
      <c r="E307" s="21">
        <f t="shared" ca="1" si="68"/>
        <v>1145.2716624507614</v>
      </c>
      <c r="F307" s="22">
        <f t="shared" ca="1" si="69"/>
        <v>52.539236523325883</v>
      </c>
      <c r="G307" s="28">
        <v>304</v>
      </c>
      <c r="H307" s="24">
        <f t="shared" ca="1" si="70"/>
        <v>1357.135638</v>
      </c>
      <c r="I307" s="25">
        <f t="shared" ca="1" si="71"/>
        <v>60.471305845999993</v>
      </c>
      <c r="J307" s="155"/>
      <c r="K307" s="155"/>
      <c r="L307" s="129">
        <f t="shared" si="84"/>
        <v>0</v>
      </c>
      <c r="AR307">
        <f t="shared" ca="1" si="72"/>
        <v>355.71356379999997</v>
      </c>
      <c r="AS307">
        <f t="shared" ca="1" si="73"/>
        <v>355.71356379999997</v>
      </c>
      <c r="AT307" cm="1">
        <f t="array" aca="1" ref="AT307" ca="1">_xlfn.LET(_xlpm.rozsah, $J$3:$J$10001,_xlpm.podminka, (_xlpm.rozsah&gt;H307)*(ISNUMBER(_xlpm.rozsah)),_xlpm.indexy, IF(_xlpm.podminka, ROW(_xlpm.rozsah)-MIN(ROW(_xlpm.rozsah))+1),_xlpm.prvni, MIN(_xlpm.indexy),_xlpm.finalni, IF(_xlpm.prvni=1, 2, _xlpm.prvni),INDEX(_xlpm.rozsah, _xlpm.finalni))</f>
        <v>1400</v>
      </c>
      <c r="AU307" cm="1">
        <f t="array" aca="1" ref="AU307" ca="1">INDEX($J$3:$J$10001,MATCH(AT307,$J$3:$J$10004,0)-1)</f>
        <v>1300</v>
      </c>
      <c r="AV307">
        <f t="shared" ca="1" si="74"/>
        <v>360</v>
      </c>
      <c r="AW307">
        <f t="shared" ca="1" si="75"/>
        <v>350</v>
      </c>
      <c r="AX307">
        <f t="shared" ca="1" si="76"/>
        <v>10</v>
      </c>
      <c r="AY307">
        <f t="shared" ca="1" si="77"/>
        <v>354.28643620000003</v>
      </c>
      <c r="AZ307">
        <f t="shared" ca="1" si="78"/>
        <v>309.05433249015226</v>
      </c>
      <c r="BA307">
        <f t="shared" ca="1" si="79"/>
        <v>309.05433249015226</v>
      </c>
      <c r="BB307" cm="1">
        <f t="array" aca="1" ref="BB307" ca="1">_xlfn.LET(_xlpm.rozsah, $J$3:$J$10001,_xlpm.podminka, (_xlpm.rozsah&gt;E307)*(ISNUMBER(_xlpm.rozsah)),_xlpm.indexy, IF(_xlpm.podminka, ROW(_xlpm.rozsah)-MIN(ROW(_xlpm.rozsah))+1),_xlpm.prvni, MIN(_xlpm.indexy),_xlpm.finalni, IF(_xlpm.prvni=1, 2, _xlpm.prvni),INDEX(_xlpm.rozsah, _xlpm.finalni))</f>
        <v>1200</v>
      </c>
      <c r="BC307" cm="1">
        <f t="array" aca="1" ref="BC307" ca="1">INDEX($J$3:$J$10001,MATCH(BB307,$J$3:$J$10004,0)-1)</f>
        <v>1100</v>
      </c>
      <c r="BD307">
        <f t="shared" ca="1" si="80"/>
        <v>320</v>
      </c>
      <c r="BE307">
        <f t="shared" ca="1" si="81"/>
        <v>300</v>
      </c>
      <c r="BF307">
        <f t="shared" ca="1" si="82"/>
        <v>20</v>
      </c>
      <c r="BG307">
        <f t="shared" ca="1" si="83"/>
        <v>310.94566750984774</v>
      </c>
    </row>
    <row r="308" spans="1:59" x14ac:dyDescent="0.25">
      <c r="A308" s="64">
        <v>305</v>
      </c>
      <c r="B308" s="64">
        <v>28</v>
      </c>
      <c r="C308" s="64">
        <v>21</v>
      </c>
      <c r="D308" s="18">
        <v>305</v>
      </c>
      <c r="E308" s="21">
        <f t="shared" ca="1" si="68"/>
        <v>1129.9174671938385</v>
      </c>
      <c r="F308" s="22">
        <f t="shared" ca="1" si="69"/>
        <v>64.25653362214122</v>
      </c>
      <c r="G308" s="23">
        <v>305</v>
      </c>
      <c r="H308" s="24">
        <f t="shared" ca="1" si="70"/>
        <v>1344.820616</v>
      </c>
      <c r="I308" s="25">
        <f t="shared" ca="1" si="71"/>
        <v>74.441232936000006</v>
      </c>
      <c r="J308" s="155"/>
      <c r="K308" s="155"/>
      <c r="L308" s="129">
        <f t="shared" si="84"/>
        <v>0</v>
      </c>
      <c r="AR308">
        <f t="shared" ca="1" si="72"/>
        <v>354.48206160000001</v>
      </c>
      <c r="AS308">
        <f t="shared" ca="1" si="73"/>
        <v>354.48206160000001</v>
      </c>
      <c r="AT308" cm="1">
        <f t="array" aca="1" ref="AT308" ca="1">_xlfn.LET(_xlpm.rozsah, $J$3:$J$10001,_xlpm.podminka, (_xlpm.rozsah&gt;H308)*(ISNUMBER(_xlpm.rozsah)),_xlpm.indexy, IF(_xlpm.podminka, ROW(_xlpm.rozsah)-MIN(ROW(_xlpm.rozsah))+1),_xlpm.prvni, MIN(_xlpm.indexy),_xlpm.finalni, IF(_xlpm.prvni=1, 2, _xlpm.prvni),INDEX(_xlpm.rozsah, _xlpm.finalni))</f>
        <v>1400</v>
      </c>
      <c r="AU308" cm="1">
        <f t="array" aca="1" ref="AU308" ca="1">INDEX($J$3:$J$10001,MATCH(AT308,$J$3:$J$10004,0)-1)</f>
        <v>1300</v>
      </c>
      <c r="AV308">
        <f t="shared" ca="1" si="74"/>
        <v>360</v>
      </c>
      <c r="AW308">
        <f t="shared" ca="1" si="75"/>
        <v>350</v>
      </c>
      <c r="AX308">
        <f t="shared" ca="1" si="76"/>
        <v>10</v>
      </c>
      <c r="AY308">
        <f t="shared" ca="1" si="77"/>
        <v>355.51793839999999</v>
      </c>
      <c r="AZ308">
        <f t="shared" ca="1" si="78"/>
        <v>305.98349343876771</v>
      </c>
      <c r="BA308">
        <f t="shared" ca="1" si="79"/>
        <v>305.98349343876771</v>
      </c>
      <c r="BB308" cm="1">
        <f t="array" aca="1" ref="BB308" ca="1">_xlfn.LET(_xlpm.rozsah, $J$3:$J$10001,_xlpm.podminka, (_xlpm.rozsah&gt;E308)*(ISNUMBER(_xlpm.rozsah)),_xlpm.indexy, IF(_xlpm.podminka, ROW(_xlpm.rozsah)-MIN(ROW(_xlpm.rozsah))+1),_xlpm.prvni, MIN(_xlpm.indexy),_xlpm.finalni, IF(_xlpm.prvni=1, 2, _xlpm.prvni),INDEX(_xlpm.rozsah, _xlpm.finalni))</f>
        <v>1200</v>
      </c>
      <c r="BC308" cm="1">
        <f t="array" aca="1" ref="BC308" ca="1">INDEX($J$3:$J$10001,MATCH(BB308,$J$3:$J$10004,0)-1)</f>
        <v>1100</v>
      </c>
      <c r="BD308">
        <f t="shared" ca="1" si="80"/>
        <v>320</v>
      </c>
      <c r="BE308">
        <f t="shared" ca="1" si="81"/>
        <v>300</v>
      </c>
      <c r="BF308">
        <f t="shared" ca="1" si="82"/>
        <v>20</v>
      </c>
      <c r="BG308">
        <f t="shared" ca="1" si="83"/>
        <v>314.01650656123229</v>
      </c>
    </row>
    <row r="309" spans="1:59" x14ac:dyDescent="0.25">
      <c r="A309" s="64">
        <v>306</v>
      </c>
      <c r="B309" s="64">
        <v>31</v>
      </c>
      <c r="C309" s="64">
        <v>15</v>
      </c>
      <c r="D309" s="18">
        <v>306</v>
      </c>
      <c r="E309" s="21">
        <f t="shared" ca="1" si="68"/>
        <v>1175.980052964607</v>
      </c>
      <c r="F309" s="22">
        <f t="shared" ca="1" si="69"/>
        <v>47.279401588938214</v>
      </c>
      <c r="G309" s="28">
        <v>306</v>
      </c>
      <c r="H309" s="24">
        <f t="shared" ca="1" si="70"/>
        <v>1381.765682</v>
      </c>
      <c r="I309" s="25">
        <f t="shared" ca="1" si="71"/>
        <v>53.726485230000002</v>
      </c>
      <c r="J309" s="155"/>
      <c r="K309" s="155"/>
      <c r="L309" s="129">
        <f t="shared" si="84"/>
        <v>0</v>
      </c>
      <c r="AR309">
        <f t="shared" ca="1" si="72"/>
        <v>358.17656820000002</v>
      </c>
      <c r="AS309">
        <f t="shared" ca="1" si="73"/>
        <v>358.17656820000002</v>
      </c>
      <c r="AT309" cm="1">
        <f t="array" aca="1" ref="AT309" ca="1">_xlfn.LET(_xlpm.rozsah, $J$3:$J$10001,_xlpm.podminka, (_xlpm.rozsah&gt;H309)*(ISNUMBER(_xlpm.rozsah)),_xlpm.indexy, IF(_xlpm.podminka, ROW(_xlpm.rozsah)-MIN(ROW(_xlpm.rozsah))+1),_xlpm.prvni, MIN(_xlpm.indexy),_xlpm.finalni, IF(_xlpm.prvni=1, 2, _xlpm.prvni),INDEX(_xlpm.rozsah, _xlpm.finalni))</f>
        <v>1400</v>
      </c>
      <c r="AU309" cm="1">
        <f t="array" aca="1" ref="AU309" ca="1">INDEX($J$3:$J$10001,MATCH(AT309,$J$3:$J$10004,0)-1)</f>
        <v>1300</v>
      </c>
      <c r="AV309">
        <f t="shared" ca="1" si="74"/>
        <v>360</v>
      </c>
      <c r="AW309">
        <f t="shared" ca="1" si="75"/>
        <v>350</v>
      </c>
      <c r="AX309">
        <f t="shared" ca="1" si="76"/>
        <v>10</v>
      </c>
      <c r="AY309">
        <f t="shared" ca="1" si="77"/>
        <v>351.82343179999998</v>
      </c>
      <c r="AZ309">
        <f t="shared" ca="1" si="78"/>
        <v>315.19601059292143</v>
      </c>
      <c r="BA309">
        <f t="shared" ca="1" si="79"/>
        <v>315.19601059292143</v>
      </c>
      <c r="BB309" cm="1">
        <f t="array" aca="1" ref="BB309" ca="1">_xlfn.LET(_xlpm.rozsah, $J$3:$J$10001,_xlpm.podminka, (_xlpm.rozsah&gt;E309)*(ISNUMBER(_xlpm.rozsah)),_xlpm.indexy, IF(_xlpm.podminka, ROW(_xlpm.rozsah)-MIN(ROW(_xlpm.rozsah))+1),_xlpm.prvni, MIN(_xlpm.indexy),_xlpm.finalni, IF(_xlpm.prvni=1, 2, _xlpm.prvni),INDEX(_xlpm.rozsah, _xlpm.finalni))</f>
        <v>1200</v>
      </c>
      <c r="BC309" cm="1">
        <f t="array" aca="1" ref="BC309" ca="1">INDEX($J$3:$J$10001,MATCH(BB309,$J$3:$J$10004,0)-1)</f>
        <v>1100</v>
      </c>
      <c r="BD309">
        <f t="shared" ca="1" si="80"/>
        <v>320</v>
      </c>
      <c r="BE309">
        <f t="shared" ca="1" si="81"/>
        <v>300</v>
      </c>
      <c r="BF309">
        <f t="shared" ca="1" si="82"/>
        <v>20</v>
      </c>
      <c r="BG309">
        <f t="shared" ca="1" si="83"/>
        <v>304.80398940707857</v>
      </c>
    </row>
    <row r="310" spans="1:59" x14ac:dyDescent="0.25">
      <c r="A310" s="64">
        <v>307</v>
      </c>
      <c r="B310" s="64">
        <v>31</v>
      </c>
      <c r="C310" s="64">
        <v>10</v>
      </c>
      <c r="D310" s="18">
        <v>307</v>
      </c>
      <c r="E310" s="21">
        <f t="shared" ca="1" si="68"/>
        <v>1175.980052964607</v>
      </c>
      <c r="F310" s="22">
        <f t="shared" ca="1" si="69"/>
        <v>31.519601059292146</v>
      </c>
      <c r="G310" s="23">
        <v>307</v>
      </c>
      <c r="H310" s="24">
        <f t="shared" ca="1" si="70"/>
        <v>1381.765682</v>
      </c>
      <c r="I310" s="25">
        <f t="shared" ca="1" si="71"/>
        <v>35.817656820000003</v>
      </c>
      <c r="J310" s="155"/>
      <c r="K310" s="155"/>
      <c r="L310" s="129">
        <f t="shared" si="84"/>
        <v>0</v>
      </c>
      <c r="AR310">
        <f t="shared" ca="1" si="72"/>
        <v>358.17656820000002</v>
      </c>
      <c r="AS310">
        <f t="shared" ca="1" si="73"/>
        <v>358.17656820000002</v>
      </c>
      <c r="AT310" cm="1">
        <f t="array" aca="1" ref="AT310" ca="1">_xlfn.LET(_xlpm.rozsah, $J$3:$J$10001,_xlpm.podminka, (_xlpm.rozsah&gt;H310)*(ISNUMBER(_xlpm.rozsah)),_xlpm.indexy, IF(_xlpm.podminka, ROW(_xlpm.rozsah)-MIN(ROW(_xlpm.rozsah))+1),_xlpm.prvni, MIN(_xlpm.indexy),_xlpm.finalni, IF(_xlpm.prvni=1, 2, _xlpm.prvni),INDEX(_xlpm.rozsah, _xlpm.finalni))</f>
        <v>1400</v>
      </c>
      <c r="AU310" cm="1">
        <f t="array" aca="1" ref="AU310" ca="1">INDEX($J$3:$J$10001,MATCH(AT310,$J$3:$J$10004,0)-1)</f>
        <v>1300</v>
      </c>
      <c r="AV310">
        <f t="shared" ca="1" si="74"/>
        <v>360</v>
      </c>
      <c r="AW310">
        <f t="shared" ca="1" si="75"/>
        <v>350</v>
      </c>
      <c r="AX310">
        <f t="shared" ca="1" si="76"/>
        <v>10</v>
      </c>
      <c r="AY310">
        <f t="shared" ca="1" si="77"/>
        <v>351.82343179999998</v>
      </c>
      <c r="AZ310">
        <f t="shared" ca="1" si="78"/>
        <v>315.19601059292143</v>
      </c>
      <c r="BA310">
        <f t="shared" ca="1" si="79"/>
        <v>315.19601059292143</v>
      </c>
      <c r="BB310" cm="1">
        <f t="array" aca="1" ref="BB310" ca="1">_xlfn.LET(_xlpm.rozsah, $J$3:$J$10001,_xlpm.podminka, (_xlpm.rozsah&gt;E310)*(ISNUMBER(_xlpm.rozsah)),_xlpm.indexy, IF(_xlpm.podminka, ROW(_xlpm.rozsah)-MIN(ROW(_xlpm.rozsah))+1),_xlpm.prvni, MIN(_xlpm.indexy),_xlpm.finalni, IF(_xlpm.prvni=1, 2, _xlpm.prvni),INDEX(_xlpm.rozsah, _xlpm.finalni))</f>
        <v>1200</v>
      </c>
      <c r="BC310" cm="1">
        <f t="array" aca="1" ref="BC310" ca="1">INDEX($J$3:$J$10001,MATCH(BB310,$J$3:$J$10004,0)-1)</f>
        <v>1100</v>
      </c>
      <c r="BD310">
        <f t="shared" ca="1" si="80"/>
        <v>320</v>
      </c>
      <c r="BE310">
        <f t="shared" ca="1" si="81"/>
        <v>300</v>
      </c>
      <c r="BF310">
        <f t="shared" ca="1" si="82"/>
        <v>20</v>
      </c>
      <c r="BG310">
        <f t="shared" ca="1" si="83"/>
        <v>304.80398940707857</v>
      </c>
    </row>
    <row r="311" spans="1:59" x14ac:dyDescent="0.25">
      <c r="A311" s="64">
        <v>308</v>
      </c>
      <c r="B311" s="64">
        <v>43</v>
      </c>
      <c r="C311" s="64">
        <v>19</v>
      </c>
      <c r="D311" s="18">
        <v>308</v>
      </c>
      <c r="E311" s="21">
        <f t="shared" ca="1" si="68"/>
        <v>1360.2303960476806</v>
      </c>
      <c r="F311" s="22">
        <f t="shared" ca="1" si="69"/>
        <v>67.644377524905934</v>
      </c>
      <c r="G311" s="28">
        <v>308</v>
      </c>
      <c r="H311" s="24">
        <f t="shared" ca="1" si="70"/>
        <v>1529.545946</v>
      </c>
      <c r="I311" s="25">
        <f t="shared" ca="1" si="71"/>
        <v>68.287725405200007</v>
      </c>
      <c r="J311" s="155"/>
      <c r="K311" s="155"/>
      <c r="L311" s="129">
        <f t="shared" si="84"/>
        <v>0</v>
      </c>
      <c r="AR311">
        <f t="shared" ca="1" si="72"/>
        <v>359.40908108000002</v>
      </c>
      <c r="AS311">
        <f t="shared" ca="1" si="73"/>
        <v>358.59091891999998</v>
      </c>
      <c r="AT311" cm="1">
        <f t="array" aca="1" ref="AT311" ca="1">_xlfn.LET(_xlpm.rozsah, $J$3:$J$10001,_xlpm.podminka, (_xlpm.rozsah&gt;H311)*(ISNUMBER(_xlpm.rozsah)),_xlpm.indexy, IF(_xlpm.podminka, ROW(_xlpm.rozsah)-MIN(ROW(_xlpm.rozsah))+1),_xlpm.prvni, MIN(_xlpm.indexy),_xlpm.finalni, IF(_xlpm.prvni=1, 2, _xlpm.prvni),INDEX(_xlpm.rozsah, _xlpm.finalni))</f>
        <v>1600</v>
      </c>
      <c r="AU311" cm="1">
        <f t="array" aca="1" ref="AU311" ca="1">INDEX($J$3:$J$10001,MATCH(AT311,$J$3:$J$10004,0)-1)</f>
        <v>1500</v>
      </c>
      <c r="AV311">
        <f t="shared" ca="1" si="74"/>
        <v>358</v>
      </c>
      <c r="AW311">
        <f t="shared" ca="1" si="75"/>
        <v>360</v>
      </c>
      <c r="AX311">
        <f t="shared" ca="1" si="76"/>
        <v>-2</v>
      </c>
      <c r="AY311">
        <f t="shared" ca="1" si="77"/>
        <v>359.40908108000002</v>
      </c>
      <c r="AZ311">
        <f t="shared" ca="1" si="78"/>
        <v>356.02303960476809</v>
      </c>
      <c r="BA311">
        <f t="shared" ca="1" si="79"/>
        <v>356.02303960476809</v>
      </c>
      <c r="BB311" cm="1">
        <f t="array" aca="1" ref="BB311" ca="1">_xlfn.LET(_xlpm.rozsah, $J$3:$J$10001,_xlpm.podminka, (_xlpm.rozsah&gt;E311)*(ISNUMBER(_xlpm.rozsah)),_xlpm.indexy, IF(_xlpm.podminka, ROW(_xlpm.rozsah)-MIN(ROW(_xlpm.rozsah))+1),_xlpm.prvni, MIN(_xlpm.indexy),_xlpm.finalni, IF(_xlpm.prvni=1, 2, _xlpm.prvni),INDEX(_xlpm.rozsah, _xlpm.finalni))</f>
        <v>1400</v>
      </c>
      <c r="BC311" cm="1">
        <f t="array" aca="1" ref="BC311" ca="1">INDEX($J$3:$J$10001,MATCH(BB311,$J$3:$J$10004,0)-1)</f>
        <v>1300</v>
      </c>
      <c r="BD311">
        <f t="shared" ca="1" si="80"/>
        <v>360</v>
      </c>
      <c r="BE311">
        <f t="shared" ca="1" si="81"/>
        <v>350</v>
      </c>
      <c r="BF311">
        <f t="shared" ca="1" si="82"/>
        <v>10</v>
      </c>
      <c r="BG311">
        <f t="shared" ca="1" si="83"/>
        <v>353.97696039523191</v>
      </c>
    </row>
    <row r="312" spans="1:59" x14ac:dyDescent="0.25">
      <c r="A312" s="64">
        <v>309</v>
      </c>
      <c r="B312" s="64">
        <v>49</v>
      </c>
      <c r="C312" s="64">
        <v>63</v>
      </c>
      <c r="D312" s="18">
        <v>309</v>
      </c>
      <c r="E312" s="21">
        <f t="shared" ca="1" si="68"/>
        <v>1452.3555675892176</v>
      </c>
      <c r="F312" s="22">
        <f t="shared" ca="1" si="69"/>
        <v>226.8</v>
      </c>
      <c r="G312" s="23">
        <v>309</v>
      </c>
      <c r="H312" s="24">
        <f t="shared" ca="1" si="70"/>
        <v>1603.436078</v>
      </c>
      <c r="I312" s="25">
        <f t="shared" ca="1" si="71"/>
        <v>225.36682166880001</v>
      </c>
      <c r="J312" s="155"/>
      <c r="K312" s="155"/>
      <c r="L312" s="129">
        <f t="shared" si="84"/>
        <v>0</v>
      </c>
      <c r="AR312">
        <f t="shared" ca="1" si="72"/>
        <v>357.72511376</v>
      </c>
      <c r="AS312">
        <f t="shared" ca="1" si="73"/>
        <v>350.27488624</v>
      </c>
      <c r="AT312" cm="1">
        <f t="array" aca="1" ref="AT312" ca="1">_xlfn.LET(_xlpm.rozsah, $J$3:$J$10001,_xlpm.podminka, (_xlpm.rozsah&gt;H312)*(ISNUMBER(_xlpm.rozsah)),_xlpm.indexy, IF(_xlpm.podminka, ROW(_xlpm.rozsah)-MIN(ROW(_xlpm.rozsah))+1),_xlpm.prvni, MIN(_xlpm.indexy),_xlpm.finalni, IF(_xlpm.prvni=1, 2, _xlpm.prvni),INDEX(_xlpm.rozsah, _xlpm.finalni))</f>
        <v>1700</v>
      </c>
      <c r="AU312" cm="1">
        <f t="array" aca="1" ref="AU312" ca="1">INDEX($J$3:$J$10001,MATCH(AT312,$J$3:$J$10004,0)-1)</f>
        <v>1600</v>
      </c>
      <c r="AV312">
        <f t="shared" ca="1" si="74"/>
        <v>350</v>
      </c>
      <c r="AW312">
        <f t="shared" ca="1" si="75"/>
        <v>358</v>
      </c>
      <c r="AX312">
        <f t="shared" ca="1" si="76"/>
        <v>-8</v>
      </c>
      <c r="AY312">
        <f t="shared" ca="1" si="77"/>
        <v>357.72511376</v>
      </c>
      <c r="AZ312">
        <f t="shared" ca="1" si="78"/>
        <v>360</v>
      </c>
      <c r="BA312">
        <f t="shared" ca="1" si="79"/>
        <v>360</v>
      </c>
      <c r="BB312" cm="1">
        <f t="array" aca="1" ref="BB312" ca="1">_xlfn.LET(_xlpm.rozsah, $J$3:$J$10001,_xlpm.podminka, (_xlpm.rozsah&gt;E312)*(ISNUMBER(_xlpm.rozsah)),_xlpm.indexy, IF(_xlpm.podminka, ROW(_xlpm.rozsah)-MIN(ROW(_xlpm.rozsah))+1),_xlpm.prvni, MIN(_xlpm.indexy),_xlpm.finalni, IF(_xlpm.prvni=1, 2, _xlpm.prvni),INDEX(_xlpm.rozsah, _xlpm.finalni))</f>
        <v>1500</v>
      </c>
      <c r="BC312" cm="1">
        <f t="array" aca="1" ref="BC312" ca="1">INDEX($J$3:$J$10001,MATCH(BB312,$J$3:$J$10004,0)-1)</f>
        <v>1400</v>
      </c>
      <c r="BD312">
        <f t="shared" ca="1" si="80"/>
        <v>360</v>
      </c>
      <c r="BE312">
        <f t="shared" ca="1" si="81"/>
        <v>360</v>
      </c>
      <c r="BF312">
        <f t="shared" ca="1" si="82"/>
        <v>0</v>
      </c>
      <c r="BG312">
        <f t="shared" ca="1" si="83"/>
        <v>360</v>
      </c>
    </row>
    <row r="313" spans="1:59" x14ac:dyDescent="0.25">
      <c r="A313" s="64">
        <v>310</v>
      </c>
      <c r="B313" s="64">
        <v>78</v>
      </c>
      <c r="C313" s="64">
        <v>61</v>
      </c>
      <c r="D313" s="18">
        <v>310</v>
      </c>
      <c r="E313" s="21">
        <f t="shared" ca="1" si="68"/>
        <v>1897.6272300399792</v>
      </c>
      <c r="F313" s="22">
        <f t="shared" ca="1" si="69"/>
        <v>193.00605624485416</v>
      </c>
      <c r="G313" s="28">
        <v>310</v>
      </c>
      <c r="H313" s="24">
        <f t="shared" ca="1" si="70"/>
        <v>1960.5717159999999</v>
      </c>
      <c r="I313" s="25">
        <f t="shared" ca="1" si="71"/>
        <v>186.84820051840001</v>
      </c>
      <c r="J313" s="155"/>
      <c r="K313" s="155"/>
      <c r="L313" s="129">
        <f t="shared" si="84"/>
        <v>0</v>
      </c>
      <c r="AR313">
        <f t="shared" ca="1" si="72"/>
        <v>306.30852544000004</v>
      </c>
      <c r="AS313">
        <f t="shared" ca="1" si="73"/>
        <v>309.69147455999996</v>
      </c>
      <c r="AT313" cm="1">
        <f t="array" aca="1" ref="AT313" ca="1">_xlfn.LET(_xlpm.rozsah, $J$3:$J$10001,_xlpm.podminka, (_xlpm.rozsah&gt;H313)*(ISNUMBER(_xlpm.rozsah)),_xlpm.indexy, IF(_xlpm.podminka, ROW(_xlpm.rozsah)-MIN(ROW(_xlpm.rozsah))+1),_xlpm.prvni, MIN(_xlpm.indexy),_xlpm.finalni, IF(_xlpm.prvni=1, 2, _xlpm.prvni),INDEX(_xlpm.rozsah, _xlpm.finalni))</f>
        <v>2000</v>
      </c>
      <c r="AU313" cm="1">
        <f t="array" aca="1" ref="AU313" ca="1">INDEX($J$3:$J$10001,MATCH(AT313,$J$3:$J$10004,0)-1)</f>
        <v>1900</v>
      </c>
      <c r="AV313">
        <f t="shared" ca="1" si="74"/>
        <v>300</v>
      </c>
      <c r="AW313">
        <f t="shared" ca="1" si="75"/>
        <v>316</v>
      </c>
      <c r="AX313">
        <f t="shared" ca="1" si="76"/>
        <v>-16</v>
      </c>
      <c r="AY313">
        <f t="shared" ca="1" si="77"/>
        <v>306.30852544000004</v>
      </c>
      <c r="AZ313">
        <f t="shared" ca="1" si="78"/>
        <v>316.40337089320354</v>
      </c>
      <c r="BA313">
        <f t="shared" ca="1" si="79"/>
        <v>332.59662910679646</v>
      </c>
      <c r="BB313" cm="1">
        <f t="array" aca="1" ref="BB313" ca="1">_xlfn.LET(_xlpm.rozsah, $J$3:$J$10001,_xlpm.podminka, (_xlpm.rozsah&gt;E313)*(ISNUMBER(_xlpm.rozsah)),_xlpm.indexy, IF(_xlpm.podminka, ROW(_xlpm.rozsah)-MIN(ROW(_xlpm.rozsah))+1),_xlpm.prvni, MIN(_xlpm.indexy),_xlpm.finalni, IF(_xlpm.prvni=1, 2, _xlpm.prvni),INDEX(_xlpm.rozsah, _xlpm.finalni))</f>
        <v>1900</v>
      </c>
      <c r="BC313" cm="1">
        <f t="array" aca="1" ref="BC313" ca="1">INDEX($J$3:$J$10001,MATCH(BB313,$J$3:$J$10004,0)-1)</f>
        <v>1800</v>
      </c>
      <c r="BD313">
        <f t="shared" ca="1" si="80"/>
        <v>316</v>
      </c>
      <c r="BE313">
        <f t="shared" ca="1" si="81"/>
        <v>333</v>
      </c>
      <c r="BF313">
        <f t="shared" ca="1" si="82"/>
        <v>-17</v>
      </c>
      <c r="BG313">
        <f t="shared" ca="1" si="83"/>
        <v>316.40337089320354</v>
      </c>
    </row>
    <row r="314" spans="1:59" x14ac:dyDescent="0.25">
      <c r="A314" s="64">
        <v>311</v>
      </c>
      <c r="B314" s="64">
        <v>78</v>
      </c>
      <c r="C314" s="64">
        <v>46</v>
      </c>
      <c r="D314" s="18">
        <v>311</v>
      </c>
      <c r="E314" s="21">
        <f t="shared" ca="1" si="68"/>
        <v>1897.6272300399792</v>
      </c>
      <c r="F314" s="22">
        <f t="shared" ca="1" si="69"/>
        <v>145.54555061087365</v>
      </c>
      <c r="G314" s="23">
        <v>311</v>
      </c>
      <c r="H314" s="24">
        <f t="shared" ca="1" si="70"/>
        <v>1960.5717159999999</v>
      </c>
      <c r="I314" s="25">
        <f t="shared" ca="1" si="71"/>
        <v>140.90192170240002</v>
      </c>
      <c r="J314" s="155"/>
      <c r="K314" s="155"/>
      <c r="L314" s="129">
        <f t="shared" si="84"/>
        <v>0</v>
      </c>
      <c r="AR314">
        <f t="shared" ca="1" si="72"/>
        <v>306.30852544000004</v>
      </c>
      <c r="AS314">
        <f t="shared" ca="1" si="73"/>
        <v>309.69147455999996</v>
      </c>
      <c r="AT314" cm="1">
        <f t="array" aca="1" ref="AT314" ca="1">_xlfn.LET(_xlpm.rozsah, $J$3:$J$10001,_xlpm.podminka, (_xlpm.rozsah&gt;H314)*(ISNUMBER(_xlpm.rozsah)),_xlpm.indexy, IF(_xlpm.podminka, ROW(_xlpm.rozsah)-MIN(ROW(_xlpm.rozsah))+1),_xlpm.prvni, MIN(_xlpm.indexy),_xlpm.finalni, IF(_xlpm.prvni=1, 2, _xlpm.prvni),INDEX(_xlpm.rozsah, _xlpm.finalni))</f>
        <v>2000</v>
      </c>
      <c r="AU314" cm="1">
        <f t="array" aca="1" ref="AU314" ca="1">INDEX($J$3:$J$10001,MATCH(AT314,$J$3:$J$10004,0)-1)</f>
        <v>1900</v>
      </c>
      <c r="AV314">
        <f t="shared" ca="1" si="74"/>
        <v>300</v>
      </c>
      <c r="AW314">
        <f t="shared" ca="1" si="75"/>
        <v>316</v>
      </c>
      <c r="AX314">
        <f t="shared" ca="1" si="76"/>
        <v>-16</v>
      </c>
      <c r="AY314">
        <f t="shared" ca="1" si="77"/>
        <v>306.30852544000004</v>
      </c>
      <c r="AZ314">
        <f t="shared" ca="1" si="78"/>
        <v>316.40337089320354</v>
      </c>
      <c r="BA314">
        <f t="shared" ca="1" si="79"/>
        <v>332.59662910679646</v>
      </c>
      <c r="BB314" cm="1">
        <f t="array" aca="1" ref="BB314" ca="1">_xlfn.LET(_xlpm.rozsah, $J$3:$J$10001,_xlpm.podminka, (_xlpm.rozsah&gt;E314)*(ISNUMBER(_xlpm.rozsah)),_xlpm.indexy, IF(_xlpm.podminka, ROW(_xlpm.rozsah)-MIN(ROW(_xlpm.rozsah))+1),_xlpm.prvni, MIN(_xlpm.indexy),_xlpm.finalni, IF(_xlpm.prvni=1, 2, _xlpm.prvni),INDEX(_xlpm.rozsah, _xlpm.finalni))</f>
        <v>1900</v>
      </c>
      <c r="BC314" cm="1">
        <f t="array" aca="1" ref="BC314" ca="1">INDEX($J$3:$J$10001,MATCH(BB314,$J$3:$J$10004,0)-1)</f>
        <v>1800</v>
      </c>
      <c r="BD314">
        <f t="shared" ca="1" si="80"/>
        <v>316</v>
      </c>
      <c r="BE314">
        <f t="shared" ca="1" si="81"/>
        <v>333</v>
      </c>
      <c r="BF314">
        <f t="shared" ca="1" si="82"/>
        <v>-17</v>
      </c>
      <c r="BG314">
        <f t="shared" ca="1" si="83"/>
        <v>316.40337089320354</v>
      </c>
    </row>
    <row r="315" spans="1:59" x14ac:dyDescent="0.25">
      <c r="A315" s="64">
        <v>312</v>
      </c>
      <c r="B315" s="64">
        <v>66</v>
      </c>
      <c r="C315" s="64">
        <v>65</v>
      </c>
      <c r="D315" s="18">
        <v>312</v>
      </c>
      <c r="E315" s="21">
        <f t="shared" ca="1" si="68"/>
        <v>1713.3768869569053</v>
      </c>
      <c r="F315" s="22">
        <f t="shared" ca="1" si="69"/>
        <v>226.02185399126196</v>
      </c>
      <c r="G315" s="28">
        <v>312</v>
      </c>
      <c r="H315" s="24">
        <f t="shared" ca="1" si="70"/>
        <v>1812.7914519999999</v>
      </c>
      <c r="I315" s="25">
        <f t="shared" ca="1" si="71"/>
        <v>215.03654455399999</v>
      </c>
      <c r="J315" s="155"/>
      <c r="K315" s="155"/>
      <c r="L315" s="129">
        <f t="shared" si="84"/>
        <v>0</v>
      </c>
      <c r="AR315">
        <f t="shared" ca="1" si="72"/>
        <v>330.82545316</v>
      </c>
      <c r="AS315">
        <f t="shared" ca="1" si="73"/>
        <v>318.17454684</v>
      </c>
      <c r="AT315" cm="1">
        <f t="array" aca="1" ref="AT315" ca="1">_xlfn.LET(_xlpm.rozsah, $J$3:$J$10001,_xlpm.podminka, (_xlpm.rozsah&gt;H315)*(ISNUMBER(_xlpm.rozsah)),_xlpm.indexy, IF(_xlpm.podminka, ROW(_xlpm.rozsah)-MIN(ROW(_xlpm.rozsah))+1),_xlpm.prvni, MIN(_xlpm.indexy),_xlpm.finalni, IF(_xlpm.prvni=1, 2, _xlpm.prvni),INDEX(_xlpm.rozsah, _xlpm.finalni))</f>
        <v>1900</v>
      </c>
      <c r="AU315" cm="1">
        <f t="array" aca="1" ref="AU315" ca="1">INDEX($J$3:$J$10001,MATCH(AT315,$J$3:$J$10004,0)-1)</f>
        <v>1800</v>
      </c>
      <c r="AV315">
        <f t="shared" ca="1" si="74"/>
        <v>316</v>
      </c>
      <c r="AW315">
        <f t="shared" ca="1" si="75"/>
        <v>333</v>
      </c>
      <c r="AX315">
        <f t="shared" ca="1" si="76"/>
        <v>-17</v>
      </c>
      <c r="AY315">
        <f t="shared" ca="1" si="77"/>
        <v>330.82545316</v>
      </c>
      <c r="AZ315">
        <f t="shared" ca="1" si="78"/>
        <v>347.7259292173261</v>
      </c>
      <c r="BA315">
        <f t="shared" ca="1" si="79"/>
        <v>335.2740707826739</v>
      </c>
      <c r="BB315" cm="1">
        <f t="array" aca="1" ref="BB315" ca="1">_xlfn.LET(_xlpm.rozsah, $J$3:$J$10001,_xlpm.podminka, (_xlpm.rozsah&gt;E315)*(ISNUMBER(_xlpm.rozsah)),_xlpm.indexy, IF(_xlpm.podminka, ROW(_xlpm.rozsah)-MIN(ROW(_xlpm.rozsah))+1),_xlpm.prvni, MIN(_xlpm.indexy),_xlpm.finalni, IF(_xlpm.prvni=1, 2, _xlpm.prvni),INDEX(_xlpm.rozsah, _xlpm.finalni))</f>
        <v>1800</v>
      </c>
      <c r="BC315" cm="1">
        <f t="array" aca="1" ref="BC315" ca="1">INDEX($J$3:$J$10001,MATCH(BB315,$J$3:$J$10004,0)-1)</f>
        <v>1700</v>
      </c>
      <c r="BD315">
        <f t="shared" ca="1" si="80"/>
        <v>333</v>
      </c>
      <c r="BE315">
        <f t="shared" ca="1" si="81"/>
        <v>350</v>
      </c>
      <c r="BF315">
        <f t="shared" ca="1" si="82"/>
        <v>-17</v>
      </c>
      <c r="BG315">
        <f t="shared" ca="1" si="83"/>
        <v>347.7259292173261</v>
      </c>
    </row>
    <row r="316" spans="1:59" x14ac:dyDescent="0.25">
      <c r="A316" s="64">
        <v>313</v>
      </c>
      <c r="B316" s="64">
        <v>78</v>
      </c>
      <c r="C316" s="64">
        <v>97</v>
      </c>
      <c r="D316" s="18">
        <v>313</v>
      </c>
      <c r="E316" s="21">
        <f t="shared" ca="1" si="68"/>
        <v>1897.6272300399792</v>
      </c>
      <c r="F316" s="22">
        <f t="shared" ca="1" si="69"/>
        <v>306.91126976640743</v>
      </c>
      <c r="G316" s="23">
        <v>313</v>
      </c>
      <c r="H316" s="24">
        <f t="shared" ca="1" si="70"/>
        <v>1960.5717159999999</v>
      </c>
      <c r="I316" s="25">
        <f t="shared" ca="1" si="71"/>
        <v>297.11926967680006</v>
      </c>
      <c r="J316" s="155"/>
      <c r="K316" s="155"/>
      <c r="L316" s="129">
        <f t="shared" si="84"/>
        <v>0</v>
      </c>
      <c r="AR316">
        <f t="shared" ca="1" si="72"/>
        <v>306.30852544000004</v>
      </c>
      <c r="AS316">
        <f t="shared" ca="1" si="73"/>
        <v>309.69147455999996</v>
      </c>
      <c r="AT316" cm="1">
        <f t="array" aca="1" ref="AT316" ca="1">_xlfn.LET(_xlpm.rozsah, $J$3:$J$10001,_xlpm.podminka, (_xlpm.rozsah&gt;H316)*(ISNUMBER(_xlpm.rozsah)),_xlpm.indexy, IF(_xlpm.podminka, ROW(_xlpm.rozsah)-MIN(ROW(_xlpm.rozsah))+1),_xlpm.prvni, MIN(_xlpm.indexy),_xlpm.finalni, IF(_xlpm.prvni=1, 2, _xlpm.prvni),INDEX(_xlpm.rozsah, _xlpm.finalni))</f>
        <v>2000</v>
      </c>
      <c r="AU316" cm="1">
        <f t="array" aca="1" ref="AU316" ca="1">INDEX($J$3:$J$10001,MATCH(AT316,$J$3:$J$10004,0)-1)</f>
        <v>1900</v>
      </c>
      <c r="AV316">
        <f t="shared" ca="1" si="74"/>
        <v>300</v>
      </c>
      <c r="AW316">
        <f t="shared" ca="1" si="75"/>
        <v>316</v>
      </c>
      <c r="AX316">
        <f t="shared" ca="1" si="76"/>
        <v>-16</v>
      </c>
      <c r="AY316">
        <f t="shared" ca="1" si="77"/>
        <v>306.30852544000004</v>
      </c>
      <c r="AZ316">
        <f t="shared" ca="1" si="78"/>
        <v>316.40337089320354</v>
      </c>
      <c r="BA316">
        <f t="shared" ca="1" si="79"/>
        <v>332.59662910679646</v>
      </c>
      <c r="BB316" cm="1">
        <f t="array" aca="1" ref="BB316" ca="1">_xlfn.LET(_xlpm.rozsah, $J$3:$J$10001,_xlpm.podminka, (_xlpm.rozsah&gt;E316)*(ISNUMBER(_xlpm.rozsah)),_xlpm.indexy, IF(_xlpm.podminka, ROW(_xlpm.rozsah)-MIN(ROW(_xlpm.rozsah))+1),_xlpm.prvni, MIN(_xlpm.indexy),_xlpm.finalni, IF(_xlpm.prvni=1, 2, _xlpm.prvni),INDEX(_xlpm.rozsah, _xlpm.finalni))</f>
        <v>1900</v>
      </c>
      <c r="BC316" cm="1">
        <f t="array" aca="1" ref="BC316" ca="1">INDEX($J$3:$J$10001,MATCH(BB316,$J$3:$J$10004,0)-1)</f>
        <v>1800</v>
      </c>
      <c r="BD316">
        <f t="shared" ca="1" si="80"/>
        <v>316</v>
      </c>
      <c r="BE316">
        <f t="shared" ca="1" si="81"/>
        <v>333</v>
      </c>
      <c r="BF316">
        <f t="shared" ca="1" si="82"/>
        <v>-17</v>
      </c>
      <c r="BG316">
        <f t="shared" ca="1" si="83"/>
        <v>316.40337089320354</v>
      </c>
    </row>
    <row r="317" spans="1:59" x14ac:dyDescent="0.25">
      <c r="A317" s="64">
        <v>314</v>
      </c>
      <c r="B317" s="64">
        <v>84</v>
      </c>
      <c r="C317" s="64">
        <v>63</v>
      </c>
      <c r="D317" s="18">
        <v>314</v>
      </c>
      <c r="E317" s="21">
        <f t="shared" ca="1" si="68"/>
        <v>1989.7524015815159</v>
      </c>
      <c r="F317" s="22">
        <f t="shared" ca="1" si="69"/>
        <v>190.03295792058321</v>
      </c>
      <c r="G317" s="28">
        <v>314</v>
      </c>
      <c r="H317" s="24">
        <f t="shared" ca="1" si="70"/>
        <v>2034.4618479999999</v>
      </c>
      <c r="I317" s="25">
        <f t="shared" ca="1" si="71"/>
        <v>184.65780715199998</v>
      </c>
      <c r="J317" s="155"/>
      <c r="K317" s="155"/>
      <c r="L317" s="129">
        <f t="shared" si="84"/>
        <v>0</v>
      </c>
      <c r="AR317">
        <f t="shared" ca="1" si="72"/>
        <v>293.10763040000001</v>
      </c>
      <c r="AS317">
        <f t="shared" ca="1" si="73"/>
        <v>286.89236959999999</v>
      </c>
      <c r="AT317" cm="1">
        <f t="array" aca="1" ref="AT317" ca="1">_xlfn.LET(_xlpm.rozsah, $J$3:$J$10001,_xlpm.podminka, (_xlpm.rozsah&gt;H317)*(ISNUMBER(_xlpm.rozsah)),_xlpm.indexy, IF(_xlpm.podminka, ROW(_xlpm.rozsah)-MIN(ROW(_xlpm.rozsah))+1),_xlpm.prvni, MIN(_xlpm.indexy),_xlpm.finalni, IF(_xlpm.prvni=1, 2, _xlpm.prvni),INDEX(_xlpm.rozsah, _xlpm.finalni))</f>
        <v>2100</v>
      </c>
      <c r="AU317" cm="1">
        <f t="array" aca="1" ref="AU317" ca="1">INDEX($J$3:$J$10001,MATCH(AT317,$J$3:$J$10004,0)-1)</f>
        <v>2000</v>
      </c>
      <c r="AV317">
        <f t="shared" ca="1" si="74"/>
        <v>280</v>
      </c>
      <c r="AW317">
        <f t="shared" ca="1" si="75"/>
        <v>300</v>
      </c>
      <c r="AX317">
        <f t="shared" ca="1" si="76"/>
        <v>-20</v>
      </c>
      <c r="AY317">
        <f t="shared" ca="1" si="77"/>
        <v>293.10763040000001</v>
      </c>
      <c r="AZ317">
        <f t="shared" ca="1" si="78"/>
        <v>301.63961574695747</v>
      </c>
      <c r="BA317">
        <f t="shared" ca="1" si="79"/>
        <v>314.36038425304253</v>
      </c>
      <c r="BB317" cm="1">
        <f t="array" aca="1" ref="BB317" ca="1">_xlfn.LET(_xlpm.rozsah, $J$3:$J$10001,_xlpm.podminka, (_xlpm.rozsah&gt;E317)*(ISNUMBER(_xlpm.rozsah)),_xlpm.indexy, IF(_xlpm.podminka, ROW(_xlpm.rozsah)-MIN(ROW(_xlpm.rozsah))+1),_xlpm.prvni, MIN(_xlpm.indexy),_xlpm.finalni, IF(_xlpm.prvni=1, 2, _xlpm.prvni),INDEX(_xlpm.rozsah, _xlpm.finalni))</f>
        <v>2000</v>
      </c>
      <c r="BC317" cm="1">
        <f t="array" aca="1" ref="BC317" ca="1">INDEX($J$3:$J$10001,MATCH(BB317,$J$3:$J$10004,0)-1)</f>
        <v>1900</v>
      </c>
      <c r="BD317">
        <f t="shared" ca="1" si="80"/>
        <v>300</v>
      </c>
      <c r="BE317">
        <f t="shared" ca="1" si="81"/>
        <v>316</v>
      </c>
      <c r="BF317">
        <f t="shared" ca="1" si="82"/>
        <v>-16</v>
      </c>
      <c r="BG317">
        <f t="shared" ca="1" si="83"/>
        <v>301.63961574695747</v>
      </c>
    </row>
    <row r="318" spans="1:59" x14ac:dyDescent="0.25">
      <c r="A318" s="64">
        <v>315</v>
      </c>
      <c r="B318" s="64">
        <v>57</v>
      </c>
      <c r="C318" s="64">
        <v>26</v>
      </c>
      <c r="D318" s="18">
        <v>315</v>
      </c>
      <c r="E318" s="21">
        <f t="shared" ca="1" si="68"/>
        <v>1575.1891296446001</v>
      </c>
      <c r="F318" s="22">
        <f t="shared" ca="1" si="69"/>
        <v>93.209016525848085</v>
      </c>
      <c r="G318" s="23">
        <v>315</v>
      </c>
      <c r="H318" s="24">
        <f t="shared" ca="1" si="70"/>
        <v>1701.9562539999997</v>
      </c>
      <c r="I318" s="25">
        <f t="shared" ca="1" si="71"/>
        <v>90.913533573199999</v>
      </c>
      <c r="J318" s="155"/>
      <c r="K318" s="155"/>
      <c r="L318" s="129">
        <f t="shared" si="84"/>
        <v>0</v>
      </c>
      <c r="AR318">
        <f t="shared" ca="1" si="72"/>
        <v>349.66743682000003</v>
      </c>
      <c r="AS318">
        <f t="shared" ca="1" si="73"/>
        <v>333.33256317999997</v>
      </c>
      <c r="AT318" cm="1">
        <f t="array" aca="1" ref="AT318" ca="1">_xlfn.LET(_xlpm.rozsah, $J$3:$J$10001,_xlpm.podminka, (_xlpm.rozsah&gt;H318)*(ISNUMBER(_xlpm.rozsah)),_xlpm.indexy, IF(_xlpm.podminka, ROW(_xlpm.rozsah)-MIN(ROW(_xlpm.rozsah))+1),_xlpm.prvni, MIN(_xlpm.indexy),_xlpm.finalni, IF(_xlpm.prvni=1, 2, _xlpm.prvni),INDEX(_xlpm.rozsah, _xlpm.finalni))</f>
        <v>1800</v>
      </c>
      <c r="AU318" cm="1">
        <f t="array" aca="1" ref="AU318" ca="1">INDEX($J$3:$J$10001,MATCH(AT318,$J$3:$J$10004,0)-1)</f>
        <v>1700</v>
      </c>
      <c r="AV318">
        <f t="shared" ca="1" si="74"/>
        <v>333</v>
      </c>
      <c r="AW318">
        <f t="shared" ca="1" si="75"/>
        <v>350</v>
      </c>
      <c r="AX318">
        <f t="shared" ca="1" si="76"/>
        <v>-17</v>
      </c>
      <c r="AY318">
        <f t="shared" ca="1" si="77"/>
        <v>349.66743682000003</v>
      </c>
      <c r="AZ318">
        <f t="shared" ca="1" si="78"/>
        <v>358.49621740710802</v>
      </c>
      <c r="BA318">
        <f t="shared" ca="1" si="79"/>
        <v>359.50378259289198</v>
      </c>
      <c r="BB318" cm="1">
        <f t="array" aca="1" ref="BB318" ca="1">_xlfn.LET(_xlpm.rozsah, $J$3:$J$10001,_xlpm.podminka, (_xlpm.rozsah&gt;E318)*(ISNUMBER(_xlpm.rozsah)),_xlpm.indexy, IF(_xlpm.podminka, ROW(_xlpm.rozsah)-MIN(ROW(_xlpm.rozsah))+1),_xlpm.prvni, MIN(_xlpm.indexy),_xlpm.finalni, IF(_xlpm.prvni=1, 2, _xlpm.prvni),INDEX(_xlpm.rozsah, _xlpm.finalni))</f>
        <v>1600</v>
      </c>
      <c r="BC318" cm="1">
        <f t="array" aca="1" ref="BC318" ca="1">INDEX($J$3:$J$10001,MATCH(BB318,$J$3:$J$10004,0)-1)</f>
        <v>1500</v>
      </c>
      <c r="BD318">
        <f t="shared" ca="1" si="80"/>
        <v>358</v>
      </c>
      <c r="BE318">
        <f t="shared" ca="1" si="81"/>
        <v>360</v>
      </c>
      <c r="BF318">
        <f t="shared" ca="1" si="82"/>
        <v>-2</v>
      </c>
      <c r="BG318">
        <f t="shared" ca="1" si="83"/>
        <v>358.49621740710802</v>
      </c>
    </row>
    <row r="319" spans="1:59" x14ac:dyDescent="0.25">
      <c r="A319" s="64">
        <v>316</v>
      </c>
      <c r="B319" s="64">
        <v>36</v>
      </c>
      <c r="C319" s="64">
        <v>22</v>
      </c>
      <c r="D319" s="18">
        <v>316</v>
      </c>
      <c r="E319" s="21">
        <f t="shared" ca="1" si="68"/>
        <v>1252.7510292492211</v>
      </c>
      <c r="F319" s="22">
        <f t="shared" ca="1" si="69"/>
        <v>73.881567930448597</v>
      </c>
      <c r="G319" s="28">
        <v>316</v>
      </c>
      <c r="H319" s="24">
        <f t="shared" ca="1" si="70"/>
        <v>1443.340792</v>
      </c>
      <c r="I319" s="25">
        <f t="shared" ca="1" si="71"/>
        <v>79.2</v>
      </c>
      <c r="J319" s="155"/>
      <c r="K319" s="155"/>
      <c r="L319" s="129">
        <f t="shared" si="84"/>
        <v>0</v>
      </c>
      <c r="AR319">
        <f t="shared" ca="1" si="72"/>
        <v>360</v>
      </c>
      <c r="AS319">
        <f t="shared" ca="1" si="73"/>
        <v>360</v>
      </c>
      <c r="AT319" cm="1">
        <f t="array" aca="1" ref="AT319" ca="1">_xlfn.LET(_xlpm.rozsah, $J$3:$J$10001,_xlpm.podminka, (_xlpm.rozsah&gt;H319)*(ISNUMBER(_xlpm.rozsah)),_xlpm.indexy, IF(_xlpm.podminka, ROW(_xlpm.rozsah)-MIN(ROW(_xlpm.rozsah))+1),_xlpm.prvni, MIN(_xlpm.indexy),_xlpm.finalni, IF(_xlpm.prvni=1, 2, _xlpm.prvni),INDEX(_xlpm.rozsah, _xlpm.finalni))</f>
        <v>1500</v>
      </c>
      <c r="AU319" cm="1">
        <f t="array" aca="1" ref="AU319" ca="1">INDEX($J$3:$J$10001,MATCH(AT319,$J$3:$J$10004,0)-1)</f>
        <v>1400</v>
      </c>
      <c r="AV319">
        <f t="shared" ca="1" si="74"/>
        <v>360</v>
      </c>
      <c r="AW319">
        <f t="shared" ca="1" si="75"/>
        <v>360</v>
      </c>
      <c r="AX319">
        <f t="shared" ca="1" si="76"/>
        <v>0</v>
      </c>
      <c r="AY319">
        <f t="shared" ca="1" si="77"/>
        <v>360</v>
      </c>
      <c r="AZ319">
        <f t="shared" ca="1" si="78"/>
        <v>335.82530877476631</v>
      </c>
      <c r="BA319">
        <f t="shared" ca="1" si="79"/>
        <v>335.82530877476631</v>
      </c>
      <c r="BB319" cm="1">
        <f t="array" aca="1" ref="BB319" ca="1">_xlfn.LET(_xlpm.rozsah, $J$3:$J$10001,_xlpm.podminka, (_xlpm.rozsah&gt;E319)*(ISNUMBER(_xlpm.rozsah)),_xlpm.indexy, IF(_xlpm.podminka, ROW(_xlpm.rozsah)-MIN(ROW(_xlpm.rozsah))+1),_xlpm.prvni, MIN(_xlpm.indexy),_xlpm.finalni, IF(_xlpm.prvni=1, 2, _xlpm.prvni),INDEX(_xlpm.rozsah, _xlpm.finalni))</f>
        <v>1300</v>
      </c>
      <c r="BC319" cm="1">
        <f t="array" aca="1" ref="BC319" ca="1">INDEX($J$3:$J$10001,MATCH(BB319,$J$3:$J$10004,0)-1)</f>
        <v>1200</v>
      </c>
      <c r="BD319">
        <f t="shared" ca="1" si="80"/>
        <v>350</v>
      </c>
      <c r="BE319">
        <f t="shared" ca="1" si="81"/>
        <v>320</v>
      </c>
      <c r="BF319">
        <f t="shared" ca="1" si="82"/>
        <v>30</v>
      </c>
      <c r="BG319">
        <f t="shared" ca="1" si="83"/>
        <v>334.17469122523369</v>
      </c>
    </row>
    <row r="320" spans="1:59" x14ac:dyDescent="0.25">
      <c r="A320" s="64">
        <v>317</v>
      </c>
      <c r="B320" s="64">
        <v>20</v>
      </c>
      <c r="C320" s="64">
        <v>34</v>
      </c>
      <c r="D320" s="18">
        <v>317</v>
      </c>
      <c r="E320" s="21">
        <f t="shared" ca="1" si="68"/>
        <v>1007.0839051384562</v>
      </c>
      <c r="F320" s="22">
        <f t="shared" ca="1" si="69"/>
        <v>98.840852774707528</v>
      </c>
      <c r="G320" s="23">
        <v>317</v>
      </c>
      <c r="H320" s="24">
        <f t="shared" ca="1" si="70"/>
        <v>1246.30044</v>
      </c>
      <c r="I320" s="25">
        <f t="shared" ca="1" si="71"/>
        <v>113.52264488</v>
      </c>
      <c r="J320" s="155"/>
      <c r="K320" s="155"/>
      <c r="L320" s="129">
        <f t="shared" si="84"/>
        <v>0</v>
      </c>
      <c r="AR320">
        <f t="shared" ca="1" si="72"/>
        <v>333.89013199999999</v>
      </c>
      <c r="AS320">
        <f t="shared" ca="1" si="73"/>
        <v>333.89013199999999</v>
      </c>
      <c r="AT320" cm="1">
        <f t="array" aca="1" ref="AT320" ca="1">_xlfn.LET(_xlpm.rozsah, $J$3:$J$10001,_xlpm.podminka, (_xlpm.rozsah&gt;H320)*(ISNUMBER(_xlpm.rozsah)),_xlpm.indexy, IF(_xlpm.podminka, ROW(_xlpm.rozsah)-MIN(ROW(_xlpm.rozsah))+1),_xlpm.prvni, MIN(_xlpm.indexy),_xlpm.finalni, IF(_xlpm.prvni=1, 2, _xlpm.prvni),INDEX(_xlpm.rozsah, _xlpm.finalni))</f>
        <v>1300</v>
      </c>
      <c r="AU320" cm="1">
        <f t="array" aca="1" ref="AU320" ca="1">INDEX($J$3:$J$10001,MATCH(AT320,$J$3:$J$10004,0)-1)</f>
        <v>1200</v>
      </c>
      <c r="AV320">
        <f t="shared" ca="1" si="74"/>
        <v>350</v>
      </c>
      <c r="AW320">
        <f t="shared" ca="1" si="75"/>
        <v>320</v>
      </c>
      <c r="AX320">
        <f t="shared" ca="1" si="76"/>
        <v>30</v>
      </c>
      <c r="AY320">
        <f t="shared" ca="1" si="77"/>
        <v>336.10986800000001</v>
      </c>
      <c r="AZ320">
        <f t="shared" ca="1" si="78"/>
        <v>290.70839051384564</v>
      </c>
      <c r="BA320">
        <f t="shared" ca="1" si="79"/>
        <v>290.70839051384564</v>
      </c>
      <c r="BB320" cm="1">
        <f t="array" aca="1" ref="BB320" ca="1">_xlfn.LET(_xlpm.rozsah, $J$3:$J$10001,_xlpm.podminka, (_xlpm.rozsah&gt;E320)*(ISNUMBER(_xlpm.rozsah)),_xlpm.indexy, IF(_xlpm.podminka, ROW(_xlpm.rozsah)-MIN(ROW(_xlpm.rozsah))+1),_xlpm.prvni, MIN(_xlpm.indexy),_xlpm.finalni, IF(_xlpm.prvni=1, 2, _xlpm.prvni),INDEX(_xlpm.rozsah, _xlpm.finalni))</f>
        <v>1100</v>
      </c>
      <c r="BC320" cm="1">
        <f t="array" aca="1" ref="BC320" ca="1">INDEX($J$3:$J$10001,MATCH(BB320,$J$3:$J$10004,0)-1)</f>
        <v>1000</v>
      </c>
      <c r="BD320">
        <f t="shared" ca="1" si="80"/>
        <v>300</v>
      </c>
      <c r="BE320">
        <f t="shared" ca="1" si="81"/>
        <v>290</v>
      </c>
      <c r="BF320">
        <f t="shared" ca="1" si="82"/>
        <v>10</v>
      </c>
      <c r="BG320">
        <f t="shared" ca="1" si="83"/>
        <v>299.29160948615436</v>
      </c>
    </row>
    <row r="321" spans="1:59" x14ac:dyDescent="0.25">
      <c r="A321" s="64">
        <v>318</v>
      </c>
      <c r="B321" s="64">
        <v>19</v>
      </c>
      <c r="C321" s="64">
        <v>8</v>
      </c>
      <c r="D321" s="18">
        <v>318</v>
      </c>
      <c r="E321" s="21">
        <f t="shared" ca="1" si="68"/>
        <v>991.72970988153338</v>
      </c>
      <c r="F321" s="22">
        <f t="shared" ca="1" si="69"/>
        <v>23.008129269251576</v>
      </c>
      <c r="G321" s="28">
        <v>318</v>
      </c>
      <c r="H321" s="24">
        <f t="shared" ca="1" si="70"/>
        <v>1233.985418</v>
      </c>
      <c r="I321" s="25">
        <f t="shared" ca="1" si="71"/>
        <v>26.415650031999999</v>
      </c>
      <c r="J321" s="155"/>
      <c r="K321" s="155"/>
      <c r="L321" s="129">
        <f t="shared" si="84"/>
        <v>0</v>
      </c>
      <c r="AR321">
        <f t="shared" ca="1" si="72"/>
        <v>330.19562539999998</v>
      </c>
      <c r="AS321">
        <f t="shared" ca="1" si="73"/>
        <v>330.19562539999998</v>
      </c>
      <c r="AT321" cm="1">
        <f t="array" aca="1" ref="AT321" ca="1">_xlfn.LET(_xlpm.rozsah, $J$3:$J$10001,_xlpm.podminka, (_xlpm.rozsah&gt;H321)*(ISNUMBER(_xlpm.rozsah)),_xlpm.indexy, IF(_xlpm.podminka, ROW(_xlpm.rozsah)-MIN(ROW(_xlpm.rozsah))+1),_xlpm.prvni, MIN(_xlpm.indexy),_xlpm.finalni, IF(_xlpm.prvni=1, 2, _xlpm.prvni),INDEX(_xlpm.rozsah, _xlpm.finalni))</f>
        <v>1300</v>
      </c>
      <c r="AU321" cm="1">
        <f t="array" aca="1" ref="AU321" ca="1">INDEX($J$3:$J$10001,MATCH(AT321,$J$3:$J$10004,0)-1)</f>
        <v>1200</v>
      </c>
      <c r="AV321">
        <f t="shared" ca="1" si="74"/>
        <v>350</v>
      </c>
      <c r="AW321">
        <f t="shared" ca="1" si="75"/>
        <v>320</v>
      </c>
      <c r="AX321">
        <f t="shared" ca="1" si="76"/>
        <v>30</v>
      </c>
      <c r="AY321">
        <f t="shared" ca="1" si="77"/>
        <v>339.80437460000002</v>
      </c>
      <c r="AZ321">
        <f t="shared" ca="1" si="78"/>
        <v>287.6016158656447</v>
      </c>
      <c r="BA321">
        <f t="shared" ca="1" si="79"/>
        <v>287.6016158656447</v>
      </c>
      <c r="BB321" cm="1">
        <f t="array" aca="1" ref="BB321" ca="1">_xlfn.LET(_xlpm.rozsah, $J$3:$J$10001,_xlpm.podminka, (_xlpm.rozsah&gt;E321)*(ISNUMBER(_xlpm.rozsah)),_xlpm.indexy, IF(_xlpm.podminka, ROW(_xlpm.rozsah)-MIN(ROW(_xlpm.rozsah))+1),_xlpm.prvni, MIN(_xlpm.indexy),_xlpm.finalni, IF(_xlpm.prvni=1, 2, _xlpm.prvni),INDEX(_xlpm.rozsah, _xlpm.finalni))</f>
        <v>1000</v>
      </c>
      <c r="BC321" cm="1">
        <f t="array" aca="1" ref="BC321" ca="1">INDEX($J$3:$J$10001,MATCH(BB321,$J$3:$J$10004,0)-1)</f>
        <v>0</v>
      </c>
      <c r="BD321">
        <f t="shared" ca="1" si="80"/>
        <v>290</v>
      </c>
      <c r="BE321">
        <f t="shared" ca="1" si="81"/>
        <v>0</v>
      </c>
      <c r="BF321">
        <f t="shared" ca="1" si="82"/>
        <v>290</v>
      </c>
      <c r="BG321">
        <f t="shared" ca="1" si="83"/>
        <v>2.3983841343553194</v>
      </c>
    </row>
    <row r="322" spans="1:59" x14ac:dyDescent="0.25">
      <c r="A322" s="64">
        <v>319</v>
      </c>
      <c r="B322" s="64">
        <v>9</v>
      </c>
      <c r="C322" s="64">
        <v>10</v>
      </c>
      <c r="D322" s="18">
        <v>319</v>
      </c>
      <c r="E322" s="21">
        <f t="shared" ca="1" si="68"/>
        <v>838.18775731230528</v>
      </c>
      <c r="F322" s="22">
        <f t="shared" ca="1" si="69"/>
        <v>24.307444962056852</v>
      </c>
      <c r="G322" s="23">
        <v>319</v>
      </c>
      <c r="H322" s="24">
        <f t="shared" ca="1" si="70"/>
        <v>1110.835198</v>
      </c>
      <c r="I322" s="25">
        <f t="shared" ca="1" si="71"/>
        <v>30.21670396</v>
      </c>
      <c r="J322" s="155"/>
      <c r="K322" s="155"/>
      <c r="L322" s="129">
        <f t="shared" si="84"/>
        <v>0</v>
      </c>
      <c r="AR322">
        <f t="shared" ca="1" si="72"/>
        <v>302.16703960000001</v>
      </c>
      <c r="AS322">
        <f t="shared" ca="1" si="73"/>
        <v>302.16703960000001</v>
      </c>
      <c r="AT322" cm="1">
        <f t="array" aca="1" ref="AT322" ca="1">_xlfn.LET(_xlpm.rozsah, $J$3:$J$10001,_xlpm.podminka, (_xlpm.rozsah&gt;H322)*(ISNUMBER(_xlpm.rozsah)),_xlpm.indexy, IF(_xlpm.podminka, ROW(_xlpm.rozsah)-MIN(ROW(_xlpm.rozsah))+1),_xlpm.prvni, MIN(_xlpm.indexy),_xlpm.finalni, IF(_xlpm.prvni=1, 2, _xlpm.prvni),INDEX(_xlpm.rozsah, _xlpm.finalni))</f>
        <v>1200</v>
      </c>
      <c r="AU322" cm="1">
        <f t="array" aca="1" ref="AU322" ca="1">INDEX($J$3:$J$10001,MATCH(AT322,$J$3:$J$10004,0)-1)</f>
        <v>1100</v>
      </c>
      <c r="AV322">
        <f t="shared" ca="1" si="74"/>
        <v>320</v>
      </c>
      <c r="AW322">
        <f t="shared" ca="1" si="75"/>
        <v>300</v>
      </c>
      <c r="AX322">
        <f t="shared" ca="1" si="76"/>
        <v>20</v>
      </c>
      <c r="AY322">
        <f t="shared" ca="1" si="77"/>
        <v>317.83296039999999</v>
      </c>
      <c r="AZ322">
        <f t="shared" ca="1" si="78"/>
        <v>243.07444962056854</v>
      </c>
      <c r="BA322">
        <f t="shared" ca="1" si="79"/>
        <v>243.07444962056854</v>
      </c>
      <c r="BB322" cm="1">
        <f t="array" aca="1" ref="BB322" ca="1">_xlfn.LET(_xlpm.rozsah, $J$3:$J$10001,_xlpm.podminka, (_xlpm.rozsah&gt;E322)*(ISNUMBER(_xlpm.rozsah)),_xlpm.indexy, IF(_xlpm.podminka, ROW(_xlpm.rozsah)-MIN(ROW(_xlpm.rozsah))+1),_xlpm.prvni, MIN(_xlpm.indexy),_xlpm.finalni, IF(_xlpm.prvni=1, 2, _xlpm.prvni),INDEX(_xlpm.rozsah, _xlpm.finalni))</f>
        <v>1000</v>
      </c>
      <c r="BC322" cm="1">
        <f t="array" aca="1" ref="BC322" ca="1">INDEX($J$3:$J$10001,MATCH(BB322,$J$3:$J$10004,0)-1)</f>
        <v>0</v>
      </c>
      <c r="BD322">
        <f t="shared" ca="1" si="80"/>
        <v>290</v>
      </c>
      <c r="BE322">
        <f t="shared" ca="1" si="81"/>
        <v>0</v>
      </c>
      <c r="BF322">
        <f t="shared" ca="1" si="82"/>
        <v>290</v>
      </c>
      <c r="BG322">
        <f t="shared" ca="1" si="83"/>
        <v>46.925550379431471</v>
      </c>
    </row>
    <row r="323" spans="1:59" x14ac:dyDescent="0.25">
      <c r="A323" s="64">
        <v>320</v>
      </c>
      <c r="B323" s="64">
        <v>5</v>
      </c>
      <c r="C323" s="64">
        <v>5</v>
      </c>
      <c r="D323" s="18">
        <v>320</v>
      </c>
      <c r="E323" s="21">
        <f t="shared" ca="1" si="68"/>
        <v>776.77097628461411</v>
      </c>
      <c r="F323" s="22">
        <f t="shared" ca="1" si="69"/>
        <v>11.263179156126903</v>
      </c>
      <c r="G323" s="28">
        <v>320</v>
      </c>
      <c r="H323" s="24">
        <f t="shared" ca="1" si="70"/>
        <v>1061.57511</v>
      </c>
      <c r="I323" s="25">
        <f t="shared" ca="1" si="71"/>
        <v>14.807875549999999</v>
      </c>
      <c r="J323" s="155"/>
      <c r="K323" s="155"/>
      <c r="L323" s="129">
        <f t="shared" si="84"/>
        <v>0</v>
      </c>
      <c r="AR323">
        <f t="shared" ca="1" si="72"/>
        <v>296.157511</v>
      </c>
      <c r="AS323">
        <f t="shared" ca="1" si="73"/>
        <v>296.157511</v>
      </c>
      <c r="AT323" cm="1">
        <f t="array" aca="1" ref="AT323" ca="1">_xlfn.LET(_xlpm.rozsah, $J$3:$J$10001,_xlpm.podminka, (_xlpm.rozsah&gt;H323)*(ISNUMBER(_xlpm.rozsah)),_xlpm.indexy, IF(_xlpm.podminka, ROW(_xlpm.rozsah)-MIN(ROW(_xlpm.rozsah))+1),_xlpm.prvni, MIN(_xlpm.indexy),_xlpm.finalni, IF(_xlpm.prvni=1, 2, _xlpm.prvni),INDEX(_xlpm.rozsah, _xlpm.finalni))</f>
        <v>1100</v>
      </c>
      <c r="AU323" cm="1">
        <f t="array" aca="1" ref="AU323" ca="1">INDEX($J$3:$J$10001,MATCH(AT323,$J$3:$J$10004,0)-1)</f>
        <v>1000</v>
      </c>
      <c r="AV323">
        <f t="shared" ca="1" si="74"/>
        <v>300</v>
      </c>
      <c r="AW323">
        <f t="shared" ca="1" si="75"/>
        <v>290</v>
      </c>
      <c r="AX323">
        <f t="shared" ca="1" si="76"/>
        <v>10</v>
      </c>
      <c r="AY323">
        <f t="shared" ca="1" si="77"/>
        <v>293.842489</v>
      </c>
      <c r="AZ323">
        <f t="shared" ca="1" si="78"/>
        <v>225.26358312253808</v>
      </c>
      <c r="BA323">
        <f t="shared" ca="1" si="79"/>
        <v>225.26358312253808</v>
      </c>
      <c r="BB323" cm="1">
        <f t="array" aca="1" ref="BB323" ca="1">_xlfn.LET(_xlpm.rozsah, $J$3:$J$10001,_xlpm.podminka, (_xlpm.rozsah&gt;E323)*(ISNUMBER(_xlpm.rozsah)),_xlpm.indexy, IF(_xlpm.podminka, ROW(_xlpm.rozsah)-MIN(ROW(_xlpm.rozsah))+1),_xlpm.prvni, MIN(_xlpm.indexy),_xlpm.finalni, IF(_xlpm.prvni=1, 2, _xlpm.prvni),INDEX(_xlpm.rozsah, _xlpm.finalni))</f>
        <v>1000</v>
      </c>
      <c r="BC323" cm="1">
        <f t="array" aca="1" ref="BC323" ca="1">INDEX($J$3:$J$10001,MATCH(BB323,$J$3:$J$10004,0)-1)</f>
        <v>0</v>
      </c>
      <c r="BD323">
        <f t="shared" ca="1" si="80"/>
        <v>290</v>
      </c>
      <c r="BE323">
        <f t="shared" ca="1" si="81"/>
        <v>0</v>
      </c>
      <c r="BF323">
        <f t="shared" ca="1" si="82"/>
        <v>290</v>
      </c>
      <c r="BG323">
        <f t="shared" ca="1" si="83"/>
        <v>64.736416877461906</v>
      </c>
    </row>
    <row r="324" spans="1:59" x14ac:dyDescent="0.25">
      <c r="A324" s="64">
        <v>321</v>
      </c>
      <c r="B324" s="64">
        <v>7</v>
      </c>
      <c r="C324" s="64">
        <v>11</v>
      </c>
      <c r="D324" s="18">
        <v>321</v>
      </c>
      <c r="E324" s="21">
        <f t="shared" ref="E324:E387" ca="1" si="85">(B324/100)*($S$8 - $S$11)+$S$11</f>
        <v>807.47936679845964</v>
      </c>
      <c r="F324" s="22">
        <f t="shared" ref="F324:F387" ca="1" si="86">(C324*AZ324)/100</f>
        <v>25.758591800870864</v>
      </c>
      <c r="G324" s="23">
        <v>321</v>
      </c>
      <c r="H324" s="24">
        <f t="shared" ref="H324:H387" ca="1" si="87">(B324/100)*($V$8 - $V$11)+$V$11</f>
        <v>1086.205154</v>
      </c>
      <c r="I324" s="25">
        <f t="shared" ref="I324:I387" ca="1" si="88">(C324*AR324)/100</f>
        <v>32.848256694</v>
      </c>
      <c r="J324" s="155"/>
      <c r="K324" s="155"/>
      <c r="L324" s="129">
        <f t="shared" si="84"/>
        <v>0</v>
      </c>
      <c r="AR324">
        <f t="shared" ref="AR324:AR387" ca="1" si="89">IF(AX324&lt;0, AY324, AS324)</f>
        <v>298.62051539999999</v>
      </c>
      <c r="AS324">
        <f t="shared" ref="AS324:AS387" ca="1" si="90">MIN(AV324:AW324)+((H324-MIN(AT324:AU324))/(MAX(AT324:AU324)-MIN(AT324:AU324)))*(MAX(AV324:AW324)-MIN(AV324:AW324))</f>
        <v>298.62051539999999</v>
      </c>
      <c r="AT324" cm="1">
        <f t="array" aca="1" ref="AT324" ca="1">_xlfn.LET(_xlpm.rozsah, $J$3:$J$10001,_xlpm.podminka, (_xlpm.rozsah&gt;H324)*(ISNUMBER(_xlpm.rozsah)),_xlpm.indexy, IF(_xlpm.podminka, ROW(_xlpm.rozsah)-MIN(ROW(_xlpm.rozsah))+1),_xlpm.prvni, MIN(_xlpm.indexy),_xlpm.finalni, IF(_xlpm.prvni=1, 2, _xlpm.prvni),INDEX(_xlpm.rozsah, _xlpm.finalni))</f>
        <v>1100</v>
      </c>
      <c r="AU324" cm="1">
        <f t="array" aca="1" ref="AU324" ca="1">INDEX($J$3:$J$10001,MATCH(AT324,$J$3:$J$10004,0)-1)</f>
        <v>1000</v>
      </c>
      <c r="AV324">
        <f t="shared" ref="AV324:AV387" ca="1" si="91">IF(ISERROR(MATCH(AT324,$J$1:$J$10000,0)), 0, INDEX($K$1:$K$10000, MATCH(AT324,$J$1:$J$10000,0)))</f>
        <v>300</v>
      </c>
      <c r="AW324">
        <f t="shared" ref="AW324:AW387" ca="1" si="92">IF(ISERROR(MATCH(AU324,$J$1:$J$10000,0)), 0, INDEX($K$1:$K$10000, MATCH(AU324,$J$1:$J$10000,0)))</f>
        <v>290</v>
      </c>
      <c r="AX324">
        <f t="shared" ref="AX324:AX387" ca="1" si="93">AV324-AW324</f>
        <v>10</v>
      </c>
      <c r="AY324">
        <f t="shared" ref="AY324:AY387" ca="1" si="94">MIN(AV324:AW324)+((MAX(AT324:AU324)-H324)/(MAX(AT324:AU324)-MIN(AT324:AU324)))*(MAX(AV324:AW324)-MIN(AV324:AW324))</f>
        <v>291.37948460000001</v>
      </c>
      <c r="AZ324">
        <f t="shared" ref="AZ324:AZ387" ca="1" si="95">IF(BF324&lt;0, BG324,BA324)</f>
        <v>234.16901637155331</v>
      </c>
      <c r="BA324">
        <f t="shared" ref="BA324:BA387" ca="1" si="96">MIN(BD324:BE324)+((E324-MIN(BB324:BC324))/(MAX(BB324:BC324)-MIN(BB324:BC324)))*(MAX(BD324:BE324)-MIN(BD324:BE324))</f>
        <v>234.16901637155331</v>
      </c>
      <c r="BB324" cm="1">
        <f t="array" aca="1" ref="BB324" ca="1">_xlfn.LET(_xlpm.rozsah, $J$3:$J$10001,_xlpm.podminka, (_xlpm.rozsah&gt;E324)*(ISNUMBER(_xlpm.rozsah)),_xlpm.indexy, IF(_xlpm.podminka, ROW(_xlpm.rozsah)-MIN(ROW(_xlpm.rozsah))+1),_xlpm.prvni, MIN(_xlpm.indexy),_xlpm.finalni, IF(_xlpm.prvni=1, 2, _xlpm.prvni),INDEX(_xlpm.rozsah, _xlpm.finalni))</f>
        <v>1000</v>
      </c>
      <c r="BC324" cm="1">
        <f t="array" aca="1" ref="BC324" ca="1">INDEX($J$3:$J$10001,MATCH(BB324,$J$3:$J$10004,0)-1)</f>
        <v>0</v>
      </c>
      <c r="BD324">
        <f t="shared" ref="BD324:BD387" ca="1" si="97">IF(ISERROR(MATCH(BB324,$J$1:$J$10000,0)), 0, INDEX($K$1:$K$10000, MATCH(BB324,$J$1:$J$10000,0)))</f>
        <v>290</v>
      </c>
      <c r="BE324">
        <f t="shared" ref="BE324:BE387" ca="1" si="98">IF(ISERROR(MATCH(BC324,$J$1:$J$10000,0)), 0, INDEX($K$1:$K$10000, MATCH(BC324,$J$1:$J$10000,0)))</f>
        <v>0</v>
      </c>
      <c r="BF324">
        <f t="shared" ref="BF324:BF387" ca="1" si="99">BD324-BE324</f>
        <v>290</v>
      </c>
      <c r="BG324">
        <f t="shared" ref="BG324:BG387" ca="1" si="100">MIN(BD324:BE324)+((MAX(BB324:BC324)-E324)/(MAX(BB324:BC324)-MIN(BB324:BC324)))*(MAX(BD324:BE324)-MIN(BD324:BE324))</f>
        <v>55.830983628446702</v>
      </c>
    </row>
    <row r="325" spans="1:59" x14ac:dyDescent="0.25">
      <c r="A325" s="64">
        <v>322</v>
      </c>
      <c r="B325" s="64">
        <v>15</v>
      </c>
      <c r="C325" s="64">
        <v>15</v>
      </c>
      <c r="D325" s="18">
        <v>322</v>
      </c>
      <c r="E325" s="21">
        <f t="shared" ca="1" si="85"/>
        <v>930.3129288538421</v>
      </c>
      <c r="F325" s="22">
        <f t="shared" ca="1" si="86"/>
        <v>40.468612405142125</v>
      </c>
      <c r="G325" s="28">
        <v>322</v>
      </c>
      <c r="H325" s="24">
        <f t="shared" ca="1" si="87"/>
        <v>1184.72533</v>
      </c>
      <c r="I325" s="25">
        <f t="shared" ca="1" si="88"/>
        <v>47.541759899999995</v>
      </c>
      <c r="J325" s="155"/>
      <c r="K325" s="155"/>
      <c r="L325" s="129">
        <f t="shared" ref="L325:L388" si="101">K325*2*PI()*J325/60*0.001</f>
        <v>0</v>
      </c>
      <c r="AR325">
        <f t="shared" ca="1" si="89"/>
        <v>316.945066</v>
      </c>
      <c r="AS325">
        <f t="shared" ca="1" si="90"/>
        <v>316.945066</v>
      </c>
      <c r="AT325" cm="1">
        <f t="array" aca="1" ref="AT325" ca="1">_xlfn.LET(_xlpm.rozsah, $J$3:$J$10001,_xlpm.podminka, (_xlpm.rozsah&gt;H325)*(ISNUMBER(_xlpm.rozsah)),_xlpm.indexy, IF(_xlpm.podminka, ROW(_xlpm.rozsah)-MIN(ROW(_xlpm.rozsah))+1),_xlpm.prvni, MIN(_xlpm.indexy),_xlpm.finalni, IF(_xlpm.prvni=1, 2, _xlpm.prvni),INDEX(_xlpm.rozsah, _xlpm.finalni))</f>
        <v>1200</v>
      </c>
      <c r="AU325" cm="1">
        <f t="array" aca="1" ref="AU325" ca="1">INDEX($J$3:$J$10001,MATCH(AT325,$J$3:$J$10004,0)-1)</f>
        <v>1100</v>
      </c>
      <c r="AV325">
        <f t="shared" ca="1" si="91"/>
        <v>320</v>
      </c>
      <c r="AW325">
        <f t="shared" ca="1" si="92"/>
        <v>300</v>
      </c>
      <c r="AX325">
        <f t="shared" ca="1" si="93"/>
        <v>20</v>
      </c>
      <c r="AY325">
        <f t="shared" ca="1" si="94"/>
        <v>303.054934</v>
      </c>
      <c r="AZ325">
        <f t="shared" ca="1" si="95"/>
        <v>269.79074936761418</v>
      </c>
      <c r="BA325">
        <f t="shared" ca="1" si="96"/>
        <v>269.79074936761418</v>
      </c>
      <c r="BB325" cm="1">
        <f t="array" aca="1" ref="BB325" ca="1">_xlfn.LET(_xlpm.rozsah, $J$3:$J$10001,_xlpm.podminka, (_xlpm.rozsah&gt;E325)*(ISNUMBER(_xlpm.rozsah)),_xlpm.indexy, IF(_xlpm.podminka, ROW(_xlpm.rozsah)-MIN(ROW(_xlpm.rozsah))+1),_xlpm.prvni, MIN(_xlpm.indexy),_xlpm.finalni, IF(_xlpm.prvni=1, 2, _xlpm.prvni),INDEX(_xlpm.rozsah, _xlpm.finalni))</f>
        <v>1000</v>
      </c>
      <c r="BC325" cm="1">
        <f t="array" aca="1" ref="BC325" ca="1">INDEX($J$3:$J$10001,MATCH(BB325,$J$3:$J$10004,0)-1)</f>
        <v>0</v>
      </c>
      <c r="BD325">
        <f t="shared" ca="1" si="97"/>
        <v>290</v>
      </c>
      <c r="BE325">
        <f t="shared" ca="1" si="98"/>
        <v>0</v>
      </c>
      <c r="BF325">
        <f t="shared" ca="1" si="99"/>
        <v>290</v>
      </c>
      <c r="BG325">
        <f t="shared" ca="1" si="100"/>
        <v>20.209250632385793</v>
      </c>
    </row>
    <row r="326" spans="1:59" x14ac:dyDescent="0.25">
      <c r="A326" s="64">
        <v>323</v>
      </c>
      <c r="B326" s="64">
        <v>12</v>
      </c>
      <c r="C326" s="64">
        <v>9</v>
      </c>
      <c r="D326" s="18">
        <v>323</v>
      </c>
      <c r="E326" s="21">
        <f t="shared" ca="1" si="85"/>
        <v>884.25034308307363</v>
      </c>
      <c r="F326" s="22">
        <f t="shared" ca="1" si="86"/>
        <v>23.078933954468219</v>
      </c>
      <c r="G326" s="23">
        <v>323</v>
      </c>
      <c r="H326" s="24">
        <f t="shared" ca="1" si="87"/>
        <v>1147.780264</v>
      </c>
      <c r="I326" s="25">
        <f t="shared" ca="1" si="88"/>
        <v>27.860044752</v>
      </c>
      <c r="J326" s="155"/>
      <c r="K326" s="155"/>
      <c r="L326" s="129">
        <f t="shared" si="101"/>
        <v>0</v>
      </c>
      <c r="AR326">
        <f t="shared" ca="1" si="89"/>
        <v>309.55605279999997</v>
      </c>
      <c r="AS326">
        <f t="shared" ca="1" si="90"/>
        <v>309.55605279999997</v>
      </c>
      <c r="AT326" cm="1">
        <f t="array" aca="1" ref="AT326" ca="1">_xlfn.LET(_xlpm.rozsah, $J$3:$J$10001,_xlpm.podminka, (_xlpm.rozsah&gt;H326)*(ISNUMBER(_xlpm.rozsah)),_xlpm.indexy, IF(_xlpm.podminka, ROW(_xlpm.rozsah)-MIN(ROW(_xlpm.rozsah))+1),_xlpm.prvni, MIN(_xlpm.indexy),_xlpm.finalni, IF(_xlpm.prvni=1, 2, _xlpm.prvni),INDEX(_xlpm.rozsah, _xlpm.finalni))</f>
        <v>1200</v>
      </c>
      <c r="AU326" cm="1">
        <f t="array" aca="1" ref="AU326" ca="1">INDEX($J$3:$J$10001,MATCH(AT326,$J$3:$J$10004,0)-1)</f>
        <v>1100</v>
      </c>
      <c r="AV326">
        <f t="shared" ca="1" si="91"/>
        <v>320</v>
      </c>
      <c r="AW326">
        <f t="shared" ca="1" si="92"/>
        <v>300</v>
      </c>
      <c r="AX326">
        <f t="shared" ca="1" si="93"/>
        <v>20</v>
      </c>
      <c r="AY326">
        <f t="shared" ca="1" si="94"/>
        <v>310.44394720000003</v>
      </c>
      <c r="AZ326">
        <f t="shared" ca="1" si="95"/>
        <v>256.43259949409133</v>
      </c>
      <c r="BA326">
        <f t="shared" ca="1" si="96"/>
        <v>256.43259949409133</v>
      </c>
      <c r="BB326" cm="1">
        <f t="array" aca="1" ref="BB326" ca="1">_xlfn.LET(_xlpm.rozsah, $J$3:$J$10001,_xlpm.podminka, (_xlpm.rozsah&gt;E326)*(ISNUMBER(_xlpm.rozsah)),_xlpm.indexy, IF(_xlpm.podminka, ROW(_xlpm.rozsah)-MIN(ROW(_xlpm.rozsah))+1),_xlpm.prvni, MIN(_xlpm.indexy),_xlpm.finalni, IF(_xlpm.prvni=1, 2, _xlpm.prvni),INDEX(_xlpm.rozsah, _xlpm.finalni))</f>
        <v>1000</v>
      </c>
      <c r="BC326" cm="1">
        <f t="array" aca="1" ref="BC326" ca="1">INDEX($J$3:$J$10001,MATCH(BB326,$J$3:$J$10004,0)-1)</f>
        <v>0</v>
      </c>
      <c r="BD326">
        <f t="shared" ca="1" si="97"/>
        <v>290</v>
      </c>
      <c r="BE326">
        <f t="shared" ca="1" si="98"/>
        <v>0</v>
      </c>
      <c r="BF326">
        <f t="shared" ca="1" si="99"/>
        <v>290</v>
      </c>
      <c r="BG326">
        <f t="shared" ca="1" si="100"/>
        <v>33.567400505908651</v>
      </c>
    </row>
    <row r="327" spans="1:59" x14ac:dyDescent="0.25">
      <c r="A327" s="64">
        <v>324</v>
      </c>
      <c r="B327" s="64">
        <v>13</v>
      </c>
      <c r="C327" s="64">
        <v>27</v>
      </c>
      <c r="D327" s="18">
        <v>324</v>
      </c>
      <c r="E327" s="21">
        <f t="shared" ca="1" si="85"/>
        <v>899.60453833999645</v>
      </c>
      <c r="F327" s="22">
        <f t="shared" ca="1" si="86"/>
        <v>70.439035352021719</v>
      </c>
      <c r="G327" s="28">
        <v>324</v>
      </c>
      <c r="H327" s="24">
        <f t="shared" ca="1" si="87"/>
        <v>1160.095286</v>
      </c>
      <c r="I327" s="25">
        <f t="shared" ca="1" si="88"/>
        <v>84.245145444000002</v>
      </c>
      <c r="J327" s="155"/>
      <c r="K327" s="155"/>
      <c r="L327" s="129">
        <f t="shared" si="101"/>
        <v>0</v>
      </c>
      <c r="AR327">
        <f t="shared" ca="1" si="89"/>
        <v>312.01905720000002</v>
      </c>
      <c r="AS327">
        <f t="shared" ca="1" si="90"/>
        <v>312.01905720000002</v>
      </c>
      <c r="AT327" cm="1">
        <f t="array" aca="1" ref="AT327" ca="1">_xlfn.LET(_xlpm.rozsah, $J$3:$J$10001,_xlpm.podminka, (_xlpm.rozsah&gt;H327)*(ISNUMBER(_xlpm.rozsah)),_xlpm.indexy, IF(_xlpm.podminka, ROW(_xlpm.rozsah)-MIN(ROW(_xlpm.rozsah))+1),_xlpm.prvni, MIN(_xlpm.indexy),_xlpm.finalni, IF(_xlpm.prvni=1, 2, _xlpm.prvni),INDEX(_xlpm.rozsah, _xlpm.finalni))</f>
        <v>1200</v>
      </c>
      <c r="AU327" cm="1">
        <f t="array" aca="1" ref="AU327" ca="1">INDEX($J$3:$J$10001,MATCH(AT327,$J$3:$J$10004,0)-1)</f>
        <v>1100</v>
      </c>
      <c r="AV327">
        <f t="shared" ca="1" si="91"/>
        <v>320</v>
      </c>
      <c r="AW327">
        <f t="shared" ca="1" si="92"/>
        <v>300</v>
      </c>
      <c r="AX327">
        <f t="shared" ca="1" si="93"/>
        <v>20</v>
      </c>
      <c r="AY327">
        <f t="shared" ca="1" si="94"/>
        <v>307.98094279999998</v>
      </c>
      <c r="AZ327">
        <f t="shared" ca="1" si="95"/>
        <v>260.88531611859895</v>
      </c>
      <c r="BA327">
        <f t="shared" ca="1" si="96"/>
        <v>260.88531611859895</v>
      </c>
      <c r="BB327" cm="1">
        <f t="array" aca="1" ref="BB327" ca="1">_xlfn.LET(_xlpm.rozsah, $J$3:$J$10001,_xlpm.podminka, (_xlpm.rozsah&gt;E327)*(ISNUMBER(_xlpm.rozsah)),_xlpm.indexy, IF(_xlpm.podminka, ROW(_xlpm.rozsah)-MIN(ROW(_xlpm.rozsah))+1),_xlpm.prvni, MIN(_xlpm.indexy),_xlpm.finalni, IF(_xlpm.prvni=1, 2, _xlpm.prvni),INDEX(_xlpm.rozsah, _xlpm.finalni))</f>
        <v>1000</v>
      </c>
      <c r="BC327" cm="1">
        <f t="array" aca="1" ref="BC327" ca="1">INDEX($J$3:$J$10001,MATCH(BB327,$J$3:$J$10004,0)-1)</f>
        <v>0</v>
      </c>
      <c r="BD327">
        <f t="shared" ca="1" si="97"/>
        <v>290</v>
      </c>
      <c r="BE327">
        <f t="shared" ca="1" si="98"/>
        <v>0</v>
      </c>
      <c r="BF327">
        <f t="shared" ca="1" si="99"/>
        <v>290</v>
      </c>
      <c r="BG327">
        <f t="shared" ca="1" si="100"/>
        <v>29.114683881401028</v>
      </c>
    </row>
    <row r="328" spans="1:59" x14ac:dyDescent="0.25">
      <c r="A328" s="64">
        <v>325</v>
      </c>
      <c r="B328" s="64">
        <v>15</v>
      </c>
      <c r="C328" s="64">
        <v>28</v>
      </c>
      <c r="D328" s="18">
        <v>325</v>
      </c>
      <c r="E328" s="21">
        <f t="shared" ca="1" si="85"/>
        <v>930.3129288538421</v>
      </c>
      <c r="F328" s="22">
        <f t="shared" ca="1" si="86"/>
        <v>75.541409822931968</v>
      </c>
      <c r="G328" s="23">
        <v>325</v>
      </c>
      <c r="H328" s="24">
        <f t="shared" ca="1" si="87"/>
        <v>1184.72533</v>
      </c>
      <c r="I328" s="25">
        <f t="shared" ca="1" si="88"/>
        <v>88.744618479999986</v>
      </c>
      <c r="J328" s="155"/>
      <c r="K328" s="155"/>
      <c r="L328" s="129">
        <f t="shared" si="101"/>
        <v>0</v>
      </c>
      <c r="AR328">
        <f t="shared" ca="1" si="89"/>
        <v>316.945066</v>
      </c>
      <c r="AS328">
        <f t="shared" ca="1" si="90"/>
        <v>316.945066</v>
      </c>
      <c r="AT328" cm="1">
        <f t="array" aca="1" ref="AT328" ca="1">_xlfn.LET(_xlpm.rozsah, $J$3:$J$10001,_xlpm.podminka, (_xlpm.rozsah&gt;H328)*(ISNUMBER(_xlpm.rozsah)),_xlpm.indexy, IF(_xlpm.podminka, ROW(_xlpm.rozsah)-MIN(ROW(_xlpm.rozsah))+1),_xlpm.prvni, MIN(_xlpm.indexy),_xlpm.finalni, IF(_xlpm.prvni=1, 2, _xlpm.prvni),INDEX(_xlpm.rozsah, _xlpm.finalni))</f>
        <v>1200</v>
      </c>
      <c r="AU328" cm="1">
        <f t="array" aca="1" ref="AU328" ca="1">INDEX($J$3:$J$10001,MATCH(AT328,$J$3:$J$10004,0)-1)</f>
        <v>1100</v>
      </c>
      <c r="AV328">
        <f t="shared" ca="1" si="91"/>
        <v>320</v>
      </c>
      <c r="AW328">
        <f t="shared" ca="1" si="92"/>
        <v>300</v>
      </c>
      <c r="AX328">
        <f t="shared" ca="1" si="93"/>
        <v>20</v>
      </c>
      <c r="AY328">
        <f t="shared" ca="1" si="94"/>
        <v>303.054934</v>
      </c>
      <c r="AZ328">
        <f t="shared" ca="1" si="95"/>
        <v>269.79074936761418</v>
      </c>
      <c r="BA328">
        <f t="shared" ca="1" si="96"/>
        <v>269.79074936761418</v>
      </c>
      <c r="BB328" cm="1">
        <f t="array" aca="1" ref="BB328" ca="1">_xlfn.LET(_xlpm.rozsah, $J$3:$J$10001,_xlpm.podminka, (_xlpm.rozsah&gt;E328)*(ISNUMBER(_xlpm.rozsah)),_xlpm.indexy, IF(_xlpm.podminka, ROW(_xlpm.rozsah)-MIN(ROW(_xlpm.rozsah))+1),_xlpm.prvni, MIN(_xlpm.indexy),_xlpm.finalni, IF(_xlpm.prvni=1, 2, _xlpm.prvni),INDEX(_xlpm.rozsah, _xlpm.finalni))</f>
        <v>1000</v>
      </c>
      <c r="BC328" cm="1">
        <f t="array" aca="1" ref="BC328" ca="1">INDEX($J$3:$J$10001,MATCH(BB328,$J$3:$J$10004,0)-1)</f>
        <v>0</v>
      </c>
      <c r="BD328">
        <f t="shared" ca="1" si="97"/>
        <v>290</v>
      </c>
      <c r="BE328">
        <f t="shared" ca="1" si="98"/>
        <v>0</v>
      </c>
      <c r="BF328">
        <f t="shared" ca="1" si="99"/>
        <v>290</v>
      </c>
      <c r="BG328">
        <f t="shared" ca="1" si="100"/>
        <v>20.209250632385793</v>
      </c>
    </row>
    <row r="329" spans="1:59" x14ac:dyDescent="0.25">
      <c r="A329" s="64">
        <v>326</v>
      </c>
      <c r="B329" s="64">
        <v>16</v>
      </c>
      <c r="C329" s="64">
        <v>28</v>
      </c>
      <c r="D329" s="18">
        <v>326</v>
      </c>
      <c r="E329" s="21">
        <f t="shared" ca="1" si="85"/>
        <v>945.66712411076492</v>
      </c>
      <c r="F329" s="22">
        <f t="shared" ca="1" si="86"/>
        <v>76.788170477794125</v>
      </c>
      <c r="G329" s="28">
        <v>326</v>
      </c>
      <c r="H329" s="24">
        <f t="shared" ca="1" si="87"/>
        <v>1197.040352</v>
      </c>
      <c r="I329" s="25">
        <f t="shared" ca="1" si="88"/>
        <v>89.434259711999999</v>
      </c>
      <c r="J329" s="155"/>
      <c r="K329" s="155"/>
      <c r="L329" s="129">
        <f t="shared" si="101"/>
        <v>0</v>
      </c>
      <c r="AR329">
        <f t="shared" ca="1" si="89"/>
        <v>319.40807039999999</v>
      </c>
      <c r="AS329">
        <f t="shared" ca="1" si="90"/>
        <v>319.40807039999999</v>
      </c>
      <c r="AT329" cm="1">
        <f t="array" aca="1" ref="AT329" ca="1">_xlfn.LET(_xlpm.rozsah, $J$3:$J$10001,_xlpm.podminka, (_xlpm.rozsah&gt;H329)*(ISNUMBER(_xlpm.rozsah)),_xlpm.indexy, IF(_xlpm.podminka, ROW(_xlpm.rozsah)-MIN(ROW(_xlpm.rozsah))+1),_xlpm.prvni, MIN(_xlpm.indexy),_xlpm.finalni, IF(_xlpm.prvni=1, 2, _xlpm.prvni),INDEX(_xlpm.rozsah, _xlpm.finalni))</f>
        <v>1200</v>
      </c>
      <c r="AU329" cm="1">
        <f t="array" aca="1" ref="AU329" ca="1">INDEX($J$3:$J$10001,MATCH(AT329,$J$3:$J$10004,0)-1)</f>
        <v>1100</v>
      </c>
      <c r="AV329">
        <f t="shared" ca="1" si="91"/>
        <v>320</v>
      </c>
      <c r="AW329">
        <f t="shared" ca="1" si="92"/>
        <v>300</v>
      </c>
      <c r="AX329">
        <f t="shared" ca="1" si="93"/>
        <v>20</v>
      </c>
      <c r="AY329">
        <f t="shared" ca="1" si="94"/>
        <v>300.59192960000001</v>
      </c>
      <c r="AZ329">
        <f t="shared" ca="1" si="95"/>
        <v>274.24346599212186</v>
      </c>
      <c r="BA329">
        <f t="shared" ca="1" si="96"/>
        <v>274.24346599212186</v>
      </c>
      <c r="BB329" cm="1">
        <f t="array" aca="1" ref="BB329" ca="1">_xlfn.LET(_xlpm.rozsah, $J$3:$J$10001,_xlpm.podminka, (_xlpm.rozsah&gt;E329)*(ISNUMBER(_xlpm.rozsah)),_xlpm.indexy, IF(_xlpm.podminka, ROW(_xlpm.rozsah)-MIN(ROW(_xlpm.rozsah))+1),_xlpm.prvni, MIN(_xlpm.indexy),_xlpm.finalni, IF(_xlpm.prvni=1, 2, _xlpm.prvni),INDEX(_xlpm.rozsah, _xlpm.finalni))</f>
        <v>1000</v>
      </c>
      <c r="BC329" cm="1">
        <f t="array" aca="1" ref="BC329" ca="1">INDEX($J$3:$J$10001,MATCH(BB329,$J$3:$J$10004,0)-1)</f>
        <v>0</v>
      </c>
      <c r="BD329">
        <f t="shared" ca="1" si="97"/>
        <v>290</v>
      </c>
      <c r="BE329">
        <f t="shared" ca="1" si="98"/>
        <v>0</v>
      </c>
      <c r="BF329">
        <f t="shared" ca="1" si="99"/>
        <v>290</v>
      </c>
      <c r="BG329">
        <f t="shared" ca="1" si="100"/>
        <v>15.756534007878175</v>
      </c>
    </row>
    <row r="330" spans="1:59" x14ac:dyDescent="0.25">
      <c r="A330" s="64">
        <v>327</v>
      </c>
      <c r="B330" s="64">
        <v>16</v>
      </c>
      <c r="C330" s="64">
        <v>31</v>
      </c>
      <c r="D330" s="18">
        <v>327</v>
      </c>
      <c r="E330" s="21">
        <f t="shared" ca="1" si="85"/>
        <v>945.66712411076492</v>
      </c>
      <c r="F330" s="22">
        <f t="shared" ca="1" si="86"/>
        <v>85.015474457557772</v>
      </c>
      <c r="G330" s="23">
        <v>327</v>
      </c>
      <c r="H330" s="24">
        <f t="shared" ca="1" si="87"/>
        <v>1197.040352</v>
      </c>
      <c r="I330" s="25">
        <f t="shared" ca="1" si="88"/>
        <v>99.016501823999988</v>
      </c>
      <c r="J330" s="155"/>
      <c r="K330" s="155"/>
      <c r="L330" s="129">
        <f t="shared" si="101"/>
        <v>0</v>
      </c>
      <c r="AR330">
        <f t="shared" ca="1" si="89"/>
        <v>319.40807039999999</v>
      </c>
      <c r="AS330">
        <f t="shared" ca="1" si="90"/>
        <v>319.40807039999999</v>
      </c>
      <c r="AT330" cm="1">
        <f t="array" aca="1" ref="AT330" ca="1">_xlfn.LET(_xlpm.rozsah, $J$3:$J$10001,_xlpm.podminka, (_xlpm.rozsah&gt;H330)*(ISNUMBER(_xlpm.rozsah)),_xlpm.indexy, IF(_xlpm.podminka, ROW(_xlpm.rozsah)-MIN(ROW(_xlpm.rozsah))+1),_xlpm.prvni, MIN(_xlpm.indexy),_xlpm.finalni, IF(_xlpm.prvni=1, 2, _xlpm.prvni),INDEX(_xlpm.rozsah, _xlpm.finalni))</f>
        <v>1200</v>
      </c>
      <c r="AU330" cm="1">
        <f t="array" aca="1" ref="AU330" ca="1">INDEX($J$3:$J$10001,MATCH(AT330,$J$3:$J$10004,0)-1)</f>
        <v>1100</v>
      </c>
      <c r="AV330">
        <f t="shared" ca="1" si="91"/>
        <v>320</v>
      </c>
      <c r="AW330">
        <f t="shared" ca="1" si="92"/>
        <v>300</v>
      </c>
      <c r="AX330">
        <f t="shared" ca="1" si="93"/>
        <v>20</v>
      </c>
      <c r="AY330">
        <f t="shared" ca="1" si="94"/>
        <v>300.59192960000001</v>
      </c>
      <c r="AZ330">
        <f t="shared" ca="1" si="95"/>
        <v>274.24346599212186</v>
      </c>
      <c r="BA330">
        <f t="shared" ca="1" si="96"/>
        <v>274.24346599212186</v>
      </c>
      <c r="BB330" cm="1">
        <f t="array" aca="1" ref="BB330" ca="1">_xlfn.LET(_xlpm.rozsah, $J$3:$J$10001,_xlpm.podminka, (_xlpm.rozsah&gt;E330)*(ISNUMBER(_xlpm.rozsah)),_xlpm.indexy, IF(_xlpm.podminka, ROW(_xlpm.rozsah)-MIN(ROW(_xlpm.rozsah))+1),_xlpm.prvni, MIN(_xlpm.indexy),_xlpm.finalni, IF(_xlpm.prvni=1, 2, _xlpm.prvni),INDEX(_xlpm.rozsah, _xlpm.finalni))</f>
        <v>1000</v>
      </c>
      <c r="BC330" cm="1">
        <f t="array" aca="1" ref="BC330" ca="1">INDEX($J$3:$J$10001,MATCH(BB330,$J$3:$J$10004,0)-1)</f>
        <v>0</v>
      </c>
      <c r="BD330">
        <f t="shared" ca="1" si="97"/>
        <v>290</v>
      </c>
      <c r="BE330">
        <f t="shared" ca="1" si="98"/>
        <v>0</v>
      </c>
      <c r="BF330">
        <f t="shared" ca="1" si="99"/>
        <v>290</v>
      </c>
      <c r="BG330">
        <f t="shared" ca="1" si="100"/>
        <v>15.756534007878175</v>
      </c>
    </row>
    <row r="331" spans="1:59" x14ac:dyDescent="0.25">
      <c r="A331" s="64">
        <v>328</v>
      </c>
      <c r="B331" s="64">
        <v>15</v>
      </c>
      <c r="C331" s="64">
        <v>20</v>
      </c>
      <c r="D331" s="18">
        <v>328</v>
      </c>
      <c r="E331" s="21">
        <f t="shared" ca="1" si="85"/>
        <v>930.3129288538421</v>
      </c>
      <c r="F331" s="22">
        <f t="shared" ca="1" si="86"/>
        <v>53.958149873522835</v>
      </c>
      <c r="G331" s="28">
        <v>328</v>
      </c>
      <c r="H331" s="24">
        <f t="shared" ca="1" si="87"/>
        <v>1184.72533</v>
      </c>
      <c r="I331" s="25">
        <f t="shared" ca="1" si="88"/>
        <v>63.389013200000001</v>
      </c>
      <c r="J331" s="155"/>
      <c r="K331" s="155"/>
      <c r="L331" s="129">
        <f t="shared" si="101"/>
        <v>0</v>
      </c>
      <c r="AR331">
        <f t="shared" ca="1" si="89"/>
        <v>316.945066</v>
      </c>
      <c r="AS331">
        <f t="shared" ca="1" si="90"/>
        <v>316.945066</v>
      </c>
      <c r="AT331" cm="1">
        <f t="array" aca="1" ref="AT331" ca="1">_xlfn.LET(_xlpm.rozsah, $J$3:$J$10001,_xlpm.podminka, (_xlpm.rozsah&gt;H331)*(ISNUMBER(_xlpm.rozsah)),_xlpm.indexy, IF(_xlpm.podminka, ROW(_xlpm.rozsah)-MIN(ROW(_xlpm.rozsah))+1),_xlpm.prvni, MIN(_xlpm.indexy),_xlpm.finalni, IF(_xlpm.prvni=1, 2, _xlpm.prvni),INDEX(_xlpm.rozsah, _xlpm.finalni))</f>
        <v>1200</v>
      </c>
      <c r="AU331" cm="1">
        <f t="array" aca="1" ref="AU331" ca="1">INDEX($J$3:$J$10001,MATCH(AT331,$J$3:$J$10004,0)-1)</f>
        <v>1100</v>
      </c>
      <c r="AV331">
        <f t="shared" ca="1" si="91"/>
        <v>320</v>
      </c>
      <c r="AW331">
        <f t="shared" ca="1" si="92"/>
        <v>300</v>
      </c>
      <c r="AX331">
        <f t="shared" ca="1" si="93"/>
        <v>20</v>
      </c>
      <c r="AY331">
        <f t="shared" ca="1" si="94"/>
        <v>303.054934</v>
      </c>
      <c r="AZ331">
        <f t="shared" ca="1" si="95"/>
        <v>269.79074936761418</v>
      </c>
      <c r="BA331">
        <f t="shared" ca="1" si="96"/>
        <v>269.79074936761418</v>
      </c>
      <c r="BB331" cm="1">
        <f t="array" aca="1" ref="BB331" ca="1">_xlfn.LET(_xlpm.rozsah, $J$3:$J$10001,_xlpm.podminka, (_xlpm.rozsah&gt;E331)*(ISNUMBER(_xlpm.rozsah)),_xlpm.indexy, IF(_xlpm.podminka, ROW(_xlpm.rozsah)-MIN(ROW(_xlpm.rozsah))+1),_xlpm.prvni, MIN(_xlpm.indexy),_xlpm.finalni, IF(_xlpm.prvni=1, 2, _xlpm.prvni),INDEX(_xlpm.rozsah, _xlpm.finalni))</f>
        <v>1000</v>
      </c>
      <c r="BC331" cm="1">
        <f t="array" aca="1" ref="BC331" ca="1">INDEX($J$3:$J$10001,MATCH(BB331,$J$3:$J$10004,0)-1)</f>
        <v>0</v>
      </c>
      <c r="BD331">
        <f t="shared" ca="1" si="97"/>
        <v>290</v>
      </c>
      <c r="BE331">
        <f t="shared" ca="1" si="98"/>
        <v>0</v>
      </c>
      <c r="BF331">
        <f t="shared" ca="1" si="99"/>
        <v>290</v>
      </c>
      <c r="BG331">
        <f t="shared" ca="1" si="100"/>
        <v>20.209250632385793</v>
      </c>
    </row>
    <row r="332" spans="1:59" x14ac:dyDescent="0.25">
      <c r="A332" s="64">
        <v>329</v>
      </c>
      <c r="B332" s="64">
        <v>17</v>
      </c>
      <c r="C332" s="64">
        <v>0</v>
      </c>
      <c r="D332" s="18">
        <v>329</v>
      </c>
      <c r="E332" s="21">
        <f t="shared" ca="1" si="85"/>
        <v>961.02131936768774</v>
      </c>
      <c r="F332" s="22">
        <f t="shared" ca="1" si="86"/>
        <v>0</v>
      </c>
      <c r="G332" s="23">
        <v>329</v>
      </c>
      <c r="H332" s="24">
        <f t="shared" ca="1" si="87"/>
        <v>1209.355374</v>
      </c>
      <c r="I332" s="25">
        <f t="shared" ca="1" si="88"/>
        <v>0</v>
      </c>
      <c r="J332" s="155"/>
      <c r="K332" s="155"/>
      <c r="L332" s="129">
        <f t="shared" si="101"/>
        <v>0</v>
      </c>
      <c r="AR332">
        <f t="shared" ca="1" si="89"/>
        <v>322.80661220000002</v>
      </c>
      <c r="AS332">
        <f t="shared" ca="1" si="90"/>
        <v>322.80661220000002</v>
      </c>
      <c r="AT332" cm="1">
        <f t="array" aca="1" ref="AT332" ca="1">_xlfn.LET(_xlpm.rozsah, $J$3:$J$10001,_xlpm.podminka, (_xlpm.rozsah&gt;H332)*(ISNUMBER(_xlpm.rozsah)),_xlpm.indexy, IF(_xlpm.podminka, ROW(_xlpm.rozsah)-MIN(ROW(_xlpm.rozsah))+1),_xlpm.prvni, MIN(_xlpm.indexy),_xlpm.finalni, IF(_xlpm.prvni=1, 2, _xlpm.prvni),INDEX(_xlpm.rozsah, _xlpm.finalni))</f>
        <v>1300</v>
      </c>
      <c r="AU332" cm="1">
        <f t="array" aca="1" ref="AU332" ca="1">INDEX($J$3:$J$10001,MATCH(AT332,$J$3:$J$10004,0)-1)</f>
        <v>1200</v>
      </c>
      <c r="AV332">
        <f t="shared" ca="1" si="91"/>
        <v>350</v>
      </c>
      <c r="AW332">
        <f t="shared" ca="1" si="92"/>
        <v>320</v>
      </c>
      <c r="AX332">
        <f t="shared" ca="1" si="93"/>
        <v>30</v>
      </c>
      <c r="AY332">
        <f t="shared" ca="1" si="94"/>
        <v>347.19338779999998</v>
      </c>
      <c r="AZ332">
        <f t="shared" ca="1" si="95"/>
        <v>278.69618261662947</v>
      </c>
      <c r="BA332">
        <f t="shared" ca="1" si="96"/>
        <v>278.69618261662947</v>
      </c>
      <c r="BB332" cm="1">
        <f t="array" aca="1" ref="BB332" ca="1">_xlfn.LET(_xlpm.rozsah, $J$3:$J$10001,_xlpm.podminka, (_xlpm.rozsah&gt;E332)*(ISNUMBER(_xlpm.rozsah)),_xlpm.indexy, IF(_xlpm.podminka, ROW(_xlpm.rozsah)-MIN(ROW(_xlpm.rozsah))+1),_xlpm.prvni, MIN(_xlpm.indexy),_xlpm.finalni, IF(_xlpm.prvni=1, 2, _xlpm.prvni),INDEX(_xlpm.rozsah, _xlpm.finalni))</f>
        <v>1000</v>
      </c>
      <c r="BC332" cm="1">
        <f t="array" aca="1" ref="BC332" ca="1">INDEX($J$3:$J$10001,MATCH(BB332,$J$3:$J$10004,0)-1)</f>
        <v>0</v>
      </c>
      <c r="BD332">
        <f t="shared" ca="1" si="97"/>
        <v>290</v>
      </c>
      <c r="BE332">
        <f t="shared" ca="1" si="98"/>
        <v>0</v>
      </c>
      <c r="BF332">
        <f t="shared" ca="1" si="99"/>
        <v>290</v>
      </c>
      <c r="BG332">
        <f t="shared" ca="1" si="100"/>
        <v>11.303817383370555</v>
      </c>
    </row>
    <row r="333" spans="1:59" x14ac:dyDescent="0.25">
      <c r="A333" s="64">
        <v>330</v>
      </c>
      <c r="B333" s="64">
        <v>20</v>
      </c>
      <c r="C333" s="64">
        <v>34</v>
      </c>
      <c r="D333" s="18">
        <v>330</v>
      </c>
      <c r="E333" s="21">
        <f t="shared" ca="1" si="85"/>
        <v>1007.0839051384562</v>
      </c>
      <c r="F333" s="22">
        <f t="shared" ca="1" si="86"/>
        <v>98.840852774707528</v>
      </c>
      <c r="G333" s="28">
        <v>330</v>
      </c>
      <c r="H333" s="24">
        <f t="shared" ca="1" si="87"/>
        <v>1246.30044</v>
      </c>
      <c r="I333" s="25">
        <f t="shared" ca="1" si="88"/>
        <v>113.52264488</v>
      </c>
      <c r="J333" s="155"/>
      <c r="K333" s="155"/>
      <c r="L333" s="129">
        <f t="shared" si="101"/>
        <v>0</v>
      </c>
      <c r="AR333">
        <f t="shared" ca="1" si="89"/>
        <v>333.89013199999999</v>
      </c>
      <c r="AS333">
        <f t="shared" ca="1" si="90"/>
        <v>333.89013199999999</v>
      </c>
      <c r="AT333" cm="1">
        <f t="array" aca="1" ref="AT333" ca="1">_xlfn.LET(_xlpm.rozsah, $J$3:$J$10001,_xlpm.podminka, (_xlpm.rozsah&gt;H333)*(ISNUMBER(_xlpm.rozsah)),_xlpm.indexy, IF(_xlpm.podminka, ROW(_xlpm.rozsah)-MIN(ROW(_xlpm.rozsah))+1),_xlpm.prvni, MIN(_xlpm.indexy),_xlpm.finalni, IF(_xlpm.prvni=1, 2, _xlpm.prvni),INDEX(_xlpm.rozsah, _xlpm.finalni))</f>
        <v>1300</v>
      </c>
      <c r="AU333" cm="1">
        <f t="array" aca="1" ref="AU333" ca="1">INDEX($J$3:$J$10001,MATCH(AT333,$J$3:$J$10004,0)-1)</f>
        <v>1200</v>
      </c>
      <c r="AV333">
        <f t="shared" ca="1" si="91"/>
        <v>350</v>
      </c>
      <c r="AW333">
        <f t="shared" ca="1" si="92"/>
        <v>320</v>
      </c>
      <c r="AX333">
        <f t="shared" ca="1" si="93"/>
        <v>30</v>
      </c>
      <c r="AY333">
        <f t="shared" ca="1" si="94"/>
        <v>336.10986800000001</v>
      </c>
      <c r="AZ333">
        <f t="shared" ca="1" si="95"/>
        <v>290.70839051384564</v>
      </c>
      <c r="BA333">
        <f t="shared" ca="1" si="96"/>
        <v>290.70839051384564</v>
      </c>
      <c r="BB333" cm="1">
        <f t="array" aca="1" ref="BB333" ca="1">_xlfn.LET(_xlpm.rozsah, $J$3:$J$10001,_xlpm.podminka, (_xlpm.rozsah&gt;E333)*(ISNUMBER(_xlpm.rozsah)),_xlpm.indexy, IF(_xlpm.podminka, ROW(_xlpm.rozsah)-MIN(ROW(_xlpm.rozsah))+1),_xlpm.prvni, MIN(_xlpm.indexy),_xlpm.finalni, IF(_xlpm.prvni=1, 2, _xlpm.prvni),INDEX(_xlpm.rozsah, _xlpm.finalni))</f>
        <v>1100</v>
      </c>
      <c r="BC333" cm="1">
        <f t="array" aca="1" ref="BC333" ca="1">INDEX($J$3:$J$10001,MATCH(BB333,$J$3:$J$10004,0)-1)</f>
        <v>1000</v>
      </c>
      <c r="BD333">
        <f t="shared" ca="1" si="97"/>
        <v>300</v>
      </c>
      <c r="BE333">
        <f t="shared" ca="1" si="98"/>
        <v>290</v>
      </c>
      <c r="BF333">
        <f t="shared" ca="1" si="99"/>
        <v>10</v>
      </c>
      <c r="BG333">
        <f t="shared" ca="1" si="100"/>
        <v>299.29160948615436</v>
      </c>
    </row>
    <row r="334" spans="1:59" x14ac:dyDescent="0.25">
      <c r="A334" s="64">
        <v>331</v>
      </c>
      <c r="B334" s="64">
        <v>21</v>
      </c>
      <c r="C334" s="64">
        <v>25</v>
      </c>
      <c r="D334" s="18">
        <v>331</v>
      </c>
      <c r="E334" s="21">
        <f t="shared" ca="1" si="85"/>
        <v>1022.438100395379</v>
      </c>
      <c r="F334" s="22">
        <f t="shared" ca="1" si="86"/>
        <v>73.060952509884473</v>
      </c>
      <c r="G334" s="23">
        <v>331</v>
      </c>
      <c r="H334" s="24">
        <f t="shared" ca="1" si="87"/>
        <v>1258.615462</v>
      </c>
      <c r="I334" s="25">
        <f t="shared" ca="1" si="88"/>
        <v>84.396159650000016</v>
      </c>
      <c r="J334" s="155"/>
      <c r="K334" s="155"/>
      <c r="L334" s="129">
        <f t="shared" si="101"/>
        <v>0</v>
      </c>
      <c r="AR334">
        <f t="shared" ca="1" si="89"/>
        <v>337.58463860000001</v>
      </c>
      <c r="AS334">
        <f t="shared" ca="1" si="90"/>
        <v>337.58463860000001</v>
      </c>
      <c r="AT334" cm="1">
        <f t="array" aca="1" ref="AT334" ca="1">_xlfn.LET(_xlpm.rozsah, $J$3:$J$10001,_xlpm.podminka, (_xlpm.rozsah&gt;H334)*(ISNUMBER(_xlpm.rozsah)),_xlpm.indexy, IF(_xlpm.podminka, ROW(_xlpm.rozsah)-MIN(ROW(_xlpm.rozsah))+1),_xlpm.prvni, MIN(_xlpm.indexy),_xlpm.finalni, IF(_xlpm.prvni=1, 2, _xlpm.prvni),INDEX(_xlpm.rozsah, _xlpm.finalni))</f>
        <v>1300</v>
      </c>
      <c r="AU334" cm="1">
        <f t="array" aca="1" ref="AU334" ca="1">INDEX($J$3:$J$10001,MATCH(AT334,$J$3:$J$10004,0)-1)</f>
        <v>1200</v>
      </c>
      <c r="AV334">
        <f t="shared" ca="1" si="91"/>
        <v>350</v>
      </c>
      <c r="AW334">
        <f t="shared" ca="1" si="92"/>
        <v>320</v>
      </c>
      <c r="AX334">
        <f t="shared" ca="1" si="93"/>
        <v>30</v>
      </c>
      <c r="AY334">
        <f t="shared" ca="1" si="94"/>
        <v>332.41536139999999</v>
      </c>
      <c r="AZ334">
        <f t="shared" ca="1" si="95"/>
        <v>292.24381003953789</v>
      </c>
      <c r="BA334">
        <f t="shared" ca="1" si="96"/>
        <v>292.24381003953789</v>
      </c>
      <c r="BB334" cm="1">
        <f t="array" aca="1" ref="BB334" ca="1">_xlfn.LET(_xlpm.rozsah, $J$3:$J$10001,_xlpm.podminka, (_xlpm.rozsah&gt;E334)*(ISNUMBER(_xlpm.rozsah)),_xlpm.indexy, IF(_xlpm.podminka, ROW(_xlpm.rozsah)-MIN(ROW(_xlpm.rozsah))+1),_xlpm.prvni, MIN(_xlpm.indexy),_xlpm.finalni, IF(_xlpm.prvni=1, 2, _xlpm.prvni),INDEX(_xlpm.rozsah, _xlpm.finalni))</f>
        <v>1100</v>
      </c>
      <c r="BC334" cm="1">
        <f t="array" aca="1" ref="BC334" ca="1">INDEX($J$3:$J$10001,MATCH(BB334,$J$3:$J$10004,0)-1)</f>
        <v>1000</v>
      </c>
      <c r="BD334">
        <f t="shared" ca="1" si="97"/>
        <v>300</v>
      </c>
      <c r="BE334">
        <f t="shared" ca="1" si="98"/>
        <v>290</v>
      </c>
      <c r="BF334">
        <f t="shared" ca="1" si="99"/>
        <v>10</v>
      </c>
      <c r="BG334">
        <f t="shared" ca="1" si="100"/>
        <v>297.75618996046211</v>
      </c>
    </row>
    <row r="335" spans="1:59" x14ac:dyDescent="0.25">
      <c r="A335" s="64">
        <v>332</v>
      </c>
      <c r="B335" s="64">
        <v>20</v>
      </c>
      <c r="C335" s="64">
        <v>0</v>
      </c>
      <c r="D335" s="18">
        <v>332</v>
      </c>
      <c r="E335" s="21">
        <f t="shared" ca="1" si="85"/>
        <v>1007.0839051384562</v>
      </c>
      <c r="F335" s="22">
        <f t="shared" ca="1" si="86"/>
        <v>0</v>
      </c>
      <c r="G335" s="28">
        <v>332</v>
      </c>
      <c r="H335" s="24">
        <f t="shared" ca="1" si="87"/>
        <v>1246.30044</v>
      </c>
      <c r="I335" s="25">
        <f t="shared" ca="1" si="88"/>
        <v>0</v>
      </c>
      <c r="J335" s="155"/>
      <c r="K335" s="155"/>
      <c r="L335" s="129">
        <f t="shared" si="101"/>
        <v>0</v>
      </c>
      <c r="AR335">
        <f t="shared" ca="1" si="89"/>
        <v>333.89013199999999</v>
      </c>
      <c r="AS335">
        <f t="shared" ca="1" si="90"/>
        <v>333.89013199999999</v>
      </c>
      <c r="AT335" cm="1">
        <f t="array" aca="1" ref="AT335" ca="1">_xlfn.LET(_xlpm.rozsah, $J$3:$J$10001,_xlpm.podminka, (_xlpm.rozsah&gt;H335)*(ISNUMBER(_xlpm.rozsah)),_xlpm.indexy, IF(_xlpm.podminka, ROW(_xlpm.rozsah)-MIN(ROW(_xlpm.rozsah))+1),_xlpm.prvni, MIN(_xlpm.indexy),_xlpm.finalni, IF(_xlpm.prvni=1, 2, _xlpm.prvni),INDEX(_xlpm.rozsah, _xlpm.finalni))</f>
        <v>1300</v>
      </c>
      <c r="AU335" cm="1">
        <f t="array" aca="1" ref="AU335" ca="1">INDEX($J$3:$J$10001,MATCH(AT335,$J$3:$J$10004,0)-1)</f>
        <v>1200</v>
      </c>
      <c r="AV335">
        <f t="shared" ca="1" si="91"/>
        <v>350</v>
      </c>
      <c r="AW335">
        <f t="shared" ca="1" si="92"/>
        <v>320</v>
      </c>
      <c r="AX335">
        <f t="shared" ca="1" si="93"/>
        <v>30</v>
      </c>
      <c r="AY335">
        <f t="shared" ca="1" si="94"/>
        <v>336.10986800000001</v>
      </c>
      <c r="AZ335">
        <f t="shared" ca="1" si="95"/>
        <v>290.70839051384564</v>
      </c>
      <c r="BA335">
        <f t="shared" ca="1" si="96"/>
        <v>290.70839051384564</v>
      </c>
      <c r="BB335" cm="1">
        <f t="array" aca="1" ref="BB335" ca="1">_xlfn.LET(_xlpm.rozsah, $J$3:$J$10001,_xlpm.podminka, (_xlpm.rozsah&gt;E335)*(ISNUMBER(_xlpm.rozsah)),_xlpm.indexy, IF(_xlpm.podminka, ROW(_xlpm.rozsah)-MIN(ROW(_xlpm.rozsah))+1),_xlpm.prvni, MIN(_xlpm.indexy),_xlpm.finalni, IF(_xlpm.prvni=1, 2, _xlpm.prvni),INDEX(_xlpm.rozsah, _xlpm.finalni))</f>
        <v>1100</v>
      </c>
      <c r="BC335" cm="1">
        <f t="array" aca="1" ref="BC335" ca="1">INDEX($J$3:$J$10001,MATCH(BB335,$J$3:$J$10004,0)-1)</f>
        <v>1000</v>
      </c>
      <c r="BD335">
        <f t="shared" ca="1" si="97"/>
        <v>300</v>
      </c>
      <c r="BE335">
        <f t="shared" ca="1" si="98"/>
        <v>290</v>
      </c>
      <c r="BF335">
        <f t="shared" ca="1" si="99"/>
        <v>10</v>
      </c>
      <c r="BG335">
        <f t="shared" ca="1" si="100"/>
        <v>299.29160948615436</v>
      </c>
    </row>
    <row r="336" spans="1:59" x14ac:dyDescent="0.25">
      <c r="A336" s="64">
        <v>333</v>
      </c>
      <c r="B336" s="64">
        <v>23</v>
      </c>
      <c r="C336" s="64">
        <v>25</v>
      </c>
      <c r="D336" s="18">
        <v>333</v>
      </c>
      <c r="E336" s="21">
        <f t="shared" ca="1" si="85"/>
        <v>1053.1464909092247</v>
      </c>
      <c r="F336" s="22">
        <f t="shared" ca="1" si="86"/>
        <v>73.828662272730611</v>
      </c>
      <c r="G336" s="23">
        <v>333</v>
      </c>
      <c r="H336" s="24">
        <f t="shared" ca="1" si="87"/>
        <v>1283.245506</v>
      </c>
      <c r="I336" s="25">
        <f t="shared" ca="1" si="88"/>
        <v>86.243412949999978</v>
      </c>
      <c r="J336" s="155"/>
      <c r="K336" s="155"/>
      <c r="L336" s="129">
        <f t="shared" si="101"/>
        <v>0</v>
      </c>
      <c r="AR336">
        <f t="shared" ca="1" si="89"/>
        <v>344.97365179999997</v>
      </c>
      <c r="AS336">
        <f t="shared" ca="1" si="90"/>
        <v>344.97365179999997</v>
      </c>
      <c r="AT336" cm="1">
        <f t="array" aca="1" ref="AT336" ca="1">_xlfn.LET(_xlpm.rozsah, $J$3:$J$10001,_xlpm.podminka, (_xlpm.rozsah&gt;H336)*(ISNUMBER(_xlpm.rozsah)),_xlpm.indexy, IF(_xlpm.podminka, ROW(_xlpm.rozsah)-MIN(ROW(_xlpm.rozsah))+1),_xlpm.prvni, MIN(_xlpm.indexy),_xlpm.finalni, IF(_xlpm.prvni=1, 2, _xlpm.prvni),INDEX(_xlpm.rozsah, _xlpm.finalni))</f>
        <v>1300</v>
      </c>
      <c r="AU336" cm="1">
        <f t="array" aca="1" ref="AU336" ca="1">INDEX($J$3:$J$10001,MATCH(AT336,$J$3:$J$10004,0)-1)</f>
        <v>1200</v>
      </c>
      <c r="AV336">
        <f t="shared" ca="1" si="91"/>
        <v>350</v>
      </c>
      <c r="AW336">
        <f t="shared" ca="1" si="92"/>
        <v>320</v>
      </c>
      <c r="AX336">
        <f t="shared" ca="1" si="93"/>
        <v>30</v>
      </c>
      <c r="AY336">
        <f t="shared" ca="1" si="94"/>
        <v>325.02634820000003</v>
      </c>
      <c r="AZ336">
        <f t="shared" ca="1" si="95"/>
        <v>295.31464909092244</v>
      </c>
      <c r="BA336">
        <f t="shared" ca="1" si="96"/>
        <v>295.31464909092244</v>
      </c>
      <c r="BB336" cm="1">
        <f t="array" aca="1" ref="BB336" ca="1">_xlfn.LET(_xlpm.rozsah, $J$3:$J$10001,_xlpm.podminka, (_xlpm.rozsah&gt;E336)*(ISNUMBER(_xlpm.rozsah)),_xlpm.indexy, IF(_xlpm.podminka, ROW(_xlpm.rozsah)-MIN(ROW(_xlpm.rozsah))+1),_xlpm.prvni, MIN(_xlpm.indexy),_xlpm.finalni, IF(_xlpm.prvni=1, 2, _xlpm.prvni),INDEX(_xlpm.rozsah, _xlpm.finalni))</f>
        <v>1100</v>
      </c>
      <c r="BC336" cm="1">
        <f t="array" aca="1" ref="BC336" ca="1">INDEX($J$3:$J$10001,MATCH(BB336,$J$3:$J$10004,0)-1)</f>
        <v>1000</v>
      </c>
      <c r="BD336">
        <f t="shared" ca="1" si="97"/>
        <v>300</v>
      </c>
      <c r="BE336">
        <f t="shared" ca="1" si="98"/>
        <v>290</v>
      </c>
      <c r="BF336">
        <f t="shared" ca="1" si="99"/>
        <v>10</v>
      </c>
      <c r="BG336">
        <f t="shared" ca="1" si="100"/>
        <v>294.68535090907756</v>
      </c>
    </row>
    <row r="337" spans="1:59" x14ac:dyDescent="0.25">
      <c r="A337" s="64">
        <v>334</v>
      </c>
      <c r="B337" s="64">
        <v>30</v>
      </c>
      <c r="C337" s="64">
        <v>58</v>
      </c>
      <c r="D337" s="18">
        <v>334</v>
      </c>
      <c r="E337" s="21">
        <f t="shared" ca="1" si="85"/>
        <v>1160.6258577076842</v>
      </c>
      <c r="F337" s="22">
        <f t="shared" ca="1" si="86"/>
        <v>181.03259949409133</v>
      </c>
      <c r="G337" s="28">
        <v>334</v>
      </c>
      <c r="H337" s="24">
        <f t="shared" ca="1" si="87"/>
        <v>1369.45066</v>
      </c>
      <c r="I337" s="25">
        <f t="shared" ca="1" si="88"/>
        <v>207.02813827999998</v>
      </c>
      <c r="J337" s="155"/>
      <c r="K337" s="155"/>
      <c r="L337" s="129">
        <f t="shared" si="101"/>
        <v>0</v>
      </c>
      <c r="AR337">
        <f t="shared" ca="1" si="89"/>
        <v>356.945066</v>
      </c>
      <c r="AS337">
        <f t="shared" ca="1" si="90"/>
        <v>356.945066</v>
      </c>
      <c r="AT337" cm="1">
        <f t="array" aca="1" ref="AT337" ca="1">_xlfn.LET(_xlpm.rozsah, $J$3:$J$10001,_xlpm.podminka, (_xlpm.rozsah&gt;H337)*(ISNUMBER(_xlpm.rozsah)),_xlpm.indexy, IF(_xlpm.podminka, ROW(_xlpm.rozsah)-MIN(ROW(_xlpm.rozsah))+1),_xlpm.prvni, MIN(_xlpm.indexy),_xlpm.finalni, IF(_xlpm.prvni=1, 2, _xlpm.prvni),INDEX(_xlpm.rozsah, _xlpm.finalni))</f>
        <v>1400</v>
      </c>
      <c r="AU337" cm="1">
        <f t="array" aca="1" ref="AU337" ca="1">INDEX($J$3:$J$10001,MATCH(AT337,$J$3:$J$10004,0)-1)</f>
        <v>1300</v>
      </c>
      <c r="AV337">
        <f t="shared" ca="1" si="91"/>
        <v>360</v>
      </c>
      <c r="AW337">
        <f t="shared" ca="1" si="92"/>
        <v>350</v>
      </c>
      <c r="AX337">
        <f t="shared" ca="1" si="93"/>
        <v>10</v>
      </c>
      <c r="AY337">
        <f t="shared" ca="1" si="94"/>
        <v>353.054934</v>
      </c>
      <c r="AZ337">
        <f t="shared" ca="1" si="95"/>
        <v>312.12517154153682</v>
      </c>
      <c r="BA337">
        <f t="shared" ca="1" si="96"/>
        <v>312.12517154153682</v>
      </c>
      <c r="BB337" cm="1">
        <f t="array" aca="1" ref="BB337" ca="1">_xlfn.LET(_xlpm.rozsah, $J$3:$J$10001,_xlpm.podminka, (_xlpm.rozsah&gt;E337)*(ISNUMBER(_xlpm.rozsah)),_xlpm.indexy, IF(_xlpm.podminka, ROW(_xlpm.rozsah)-MIN(ROW(_xlpm.rozsah))+1),_xlpm.prvni, MIN(_xlpm.indexy),_xlpm.finalni, IF(_xlpm.prvni=1, 2, _xlpm.prvni),INDEX(_xlpm.rozsah, _xlpm.finalni))</f>
        <v>1200</v>
      </c>
      <c r="BC337" cm="1">
        <f t="array" aca="1" ref="BC337" ca="1">INDEX($J$3:$J$10001,MATCH(BB337,$J$3:$J$10004,0)-1)</f>
        <v>1100</v>
      </c>
      <c r="BD337">
        <f t="shared" ca="1" si="97"/>
        <v>320</v>
      </c>
      <c r="BE337">
        <f t="shared" ca="1" si="98"/>
        <v>300</v>
      </c>
      <c r="BF337">
        <f t="shared" ca="1" si="99"/>
        <v>20</v>
      </c>
      <c r="BG337">
        <f t="shared" ca="1" si="100"/>
        <v>307.87482845846318</v>
      </c>
    </row>
    <row r="338" spans="1:59" x14ac:dyDescent="0.25">
      <c r="A338" s="64">
        <v>335</v>
      </c>
      <c r="B338" s="64">
        <v>63</v>
      </c>
      <c r="C338" s="64">
        <v>96</v>
      </c>
      <c r="D338" s="18">
        <v>335</v>
      </c>
      <c r="E338" s="21">
        <f t="shared" ca="1" si="85"/>
        <v>1667.3143011861368</v>
      </c>
      <c r="F338" s="22">
        <f t="shared" ca="1" si="86"/>
        <v>338.51026166890472</v>
      </c>
      <c r="G338" s="23">
        <v>335</v>
      </c>
      <c r="H338" s="24">
        <f t="shared" ca="1" si="87"/>
        <v>1775.8463859999999</v>
      </c>
      <c r="I338" s="25">
        <f t="shared" ca="1" si="88"/>
        <v>323.62186980479999</v>
      </c>
      <c r="J338" s="155"/>
      <c r="K338" s="155"/>
      <c r="L338" s="129">
        <f t="shared" si="101"/>
        <v>0</v>
      </c>
      <c r="AR338">
        <f t="shared" ca="1" si="89"/>
        <v>337.10611438000001</v>
      </c>
      <c r="AS338">
        <f t="shared" ca="1" si="90"/>
        <v>345.89388561999999</v>
      </c>
      <c r="AT338" cm="1">
        <f t="array" aca="1" ref="AT338" ca="1">_xlfn.LET(_xlpm.rozsah, $J$3:$J$10001,_xlpm.podminka, (_xlpm.rozsah&gt;H338)*(ISNUMBER(_xlpm.rozsah)),_xlpm.indexy, IF(_xlpm.podminka, ROW(_xlpm.rozsah)-MIN(ROW(_xlpm.rozsah))+1),_xlpm.prvni, MIN(_xlpm.indexy),_xlpm.finalni, IF(_xlpm.prvni=1, 2, _xlpm.prvni),INDEX(_xlpm.rozsah, _xlpm.finalni))</f>
        <v>1800</v>
      </c>
      <c r="AU338" cm="1">
        <f t="array" aca="1" ref="AU338" ca="1">INDEX($J$3:$J$10001,MATCH(AT338,$J$3:$J$10004,0)-1)</f>
        <v>1700</v>
      </c>
      <c r="AV338">
        <f t="shared" ca="1" si="91"/>
        <v>333</v>
      </c>
      <c r="AW338">
        <f t="shared" ca="1" si="92"/>
        <v>350</v>
      </c>
      <c r="AX338">
        <f t="shared" ca="1" si="93"/>
        <v>-17</v>
      </c>
      <c r="AY338">
        <f t="shared" ca="1" si="94"/>
        <v>337.10611438000001</v>
      </c>
      <c r="AZ338">
        <f t="shared" ca="1" si="95"/>
        <v>352.61485590510904</v>
      </c>
      <c r="BA338">
        <f t="shared" ca="1" si="96"/>
        <v>355.38514409489096</v>
      </c>
      <c r="BB338" cm="1">
        <f t="array" aca="1" ref="BB338" ca="1">_xlfn.LET(_xlpm.rozsah, $J$3:$J$10001,_xlpm.podminka, (_xlpm.rozsah&gt;E338)*(ISNUMBER(_xlpm.rozsah)),_xlpm.indexy, IF(_xlpm.podminka, ROW(_xlpm.rozsah)-MIN(ROW(_xlpm.rozsah))+1),_xlpm.prvni, MIN(_xlpm.indexy),_xlpm.finalni, IF(_xlpm.prvni=1, 2, _xlpm.prvni),INDEX(_xlpm.rozsah, _xlpm.finalni))</f>
        <v>1700</v>
      </c>
      <c r="BC338" cm="1">
        <f t="array" aca="1" ref="BC338" ca="1">INDEX($J$3:$J$10001,MATCH(BB338,$J$3:$J$10004,0)-1)</f>
        <v>1600</v>
      </c>
      <c r="BD338">
        <f t="shared" ca="1" si="97"/>
        <v>350</v>
      </c>
      <c r="BE338">
        <f t="shared" ca="1" si="98"/>
        <v>358</v>
      </c>
      <c r="BF338">
        <f t="shared" ca="1" si="99"/>
        <v>-8</v>
      </c>
      <c r="BG338">
        <f t="shared" ca="1" si="100"/>
        <v>352.61485590510904</v>
      </c>
    </row>
    <row r="339" spans="1:59" x14ac:dyDescent="0.25">
      <c r="A339" s="64">
        <v>336</v>
      </c>
      <c r="B339" s="64">
        <v>83</v>
      </c>
      <c r="C339" s="64">
        <v>60</v>
      </c>
      <c r="D339" s="18">
        <v>336</v>
      </c>
      <c r="E339" s="21">
        <f t="shared" ca="1" si="85"/>
        <v>1974.398206324593</v>
      </c>
      <c r="F339" s="22">
        <f t="shared" ca="1" si="86"/>
        <v>182.45777219283909</v>
      </c>
      <c r="G339" s="28">
        <v>336</v>
      </c>
      <c r="H339" s="24">
        <f t="shared" ca="1" si="87"/>
        <v>2022.1468259999999</v>
      </c>
      <c r="I339" s="25">
        <f t="shared" ca="1" si="88"/>
        <v>177.34238087999998</v>
      </c>
      <c r="J339" s="155"/>
      <c r="K339" s="155"/>
      <c r="L339" s="129">
        <f t="shared" si="101"/>
        <v>0</v>
      </c>
      <c r="AR339">
        <f t="shared" ca="1" si="89"/>
        <v>295.57063479999999</v>
      </c>
      <c r="AS339">
        <f t="shared" ca="1" si="90"/>
        <v>284.42936520000001</v>
      </c>
      <c r="AT339" cm="1">
        <f t="array" aca="1" ref="AT339" ca="1">_xlfn.LET(_xlpm.rozsah, $J$3:$J$10001,_xlpm.podminka, (_xlpm.rozsah&gt;H339)*(ISNUMBER(_xlpm.rozsah)),_xlpm.indexy, IF(_xlpm.podminka, ROW(_xlpm.rozsah)-MIN(ROW(_xlpm.rozsah))+1),_xlpm.prvni, MIN(_xlpm.indexy),_xlpm.finalni, IF(_xlpm.prvni=1, 2, _xlpm.prvni),INDEX(_xlpm.rozsah, _xlpm.finalni))</f>
        <v>2100</v>
      </c>
      <c r="AU339" cm="1">
        <f t="array" aca="1" ref="AU339" ca="1">INDEX($J$3:$J$10001,MATCH(AT339,$J$3:$J$10004,0)-1)</f>
        <v>2000</v>
      </c>
      <c r="AV339">
        <f t="shared" ca="1" si="91"/>
        <v>280</v>
      </c>
      <c r="AW339">
        <f t="shared" ca="1" si="92"/>
        <v>300</v>
      </c>
      <c r="AX339">
        <f t="shared" ca="1" si="93"/>
        <v>-20</v>
      </c>
      <c r="AY339">
        <f t="shared" ca="1" si="94"/>
        <v>295.57063479999999</v>
      </c>
      <c r="AZ339">
        <f t="shared" ca="1" si="95"/>
        <v>304.09628698806512</v>
      </c>
      <c r="BA339">
        <f t="shared" ca="1" si="96"/>
        <v>311.90371301193488</v>
      </c>
      <c r="BB339" cm="1">
        <f t="array" aca="1" ref="BB339" ca="1">_xlfn.LET(_xlpm.rozsah, $J$3:$J$10001,_xlpm.podminka, (_xlpm.rozsah&gt;E339)*(ISNUMBER(_xlpm.rozsah)),_xlpm.indexy, IF(_xlpm.podminka, ROW(_xlpm.rozsah)-MIN(ROW(_xlpm.rozsah))+1),_xlpm.prvni, MIN(_xlpm.indexy),_xlpm.finalni, IF(_xlpm.prvni=1, 2, _xlpm.prvni),INDEX(_xlpm.rozsah, _xlpm.finalni))</f>
        <v>2000</v>
      </c>
      <c r="BC339" cm="1">
        <f t="array" aca="1" ref="BC339" ca="1">INDEX($J$3:$J$10001,MATCH(BB339,$J$3:$J$10004,0)-1)</f>
        <v>1900</v>
      </c>
      <c r="BD339">
        <f t="shared" ca="1" si="97"/>
        <v>300</v>
      </c>
      <c r="BE339">
        <f t="shared" ca="1" si="98"/>
        <v>316</v>
      </c>
      <c r="BF339">
        <f t="shared" ca="1" si="99"/>
        <v>-16</v>
      </c>
      <c r="BG339">
        <f t="shared" ca="1" si="100"/>
        <v>304.09628698806512</v>
      </c>
    </row>
    <row r="340" spans="1:59" x14ac:dyDescent="0.25">
      <c r="A340" s="64">
        <v>337</v>
      </c>
      <c r="B340" s="64">
        <v>61</v>
      </c>
      <c r="C340" s="64">
        <v>0</v>
      </c>
      <c r="D340" s="18">
        <v>337</v>
      </c>
      <c r="E340" s="21">
        <f t="shared" ca="1" si="85"/>
        <v>1636.6059106722912</v>
      </c>
      <c r="F340" s="22">
        <f t="shared" ca="1" si="86"/>
        <v>0</v>
      </c>
      <c r="G340" s="23">
        <v>337</v>
      </c>
      <c r="H340" s="24">
        <f t="shared" ca="1" si="87"/>
        <v>1751.2163419999999</v>
      </c>
      <c r="I340" s="25">
        <f t="shared" ca="1" si="88"/>
        <v>0</v>
      </c>
      <c r="J340" s="155"/>
      <c r="K340" s="155"/>
      <c r="L340" s="129">
        <f t="shared" si="101"/>
        <v>0</v>
      </c>
      <c r="AR340">
        <f t="shared" ca="1" si="89"/>
        <v>341.29322186000002</v>
      </c>
      <c r="AS340">
        <f t="shared" ca="1" si="90"/>
        <v>341.70677813999998</v>
      </c>
      <c r="AT340" cm="1">
        <f t="array" aca="1" ref="AT340" ca="1">_xlfn.LET(_xlpm.rozsah, $J$3:$J$10001,_xlpm.podminka, (_xlpm.rozsah&gt;H340)*(ISNUMBER(_xlpm.rozsah)),_xlpm.indexy, IF(_xlpm.podminka, ROW(_xlpm.rozsah)-MIN(ROW(_xlpm.rozsah))+1),_xlpm.prvni, MIN(_xlpm.indexy),_xlpm.finalni, IF(_xlpm.prvni=1, 2, _xlpm.prvni),INDEX(_xlpm.rozsah, _xlpm.finalni))</f>
        <v>1800</v>
      </c>
      <c r="AU340" cm="1">
        <f t="array" aca="1" ref="AU340" ca="1">INDEX($J$3:$J$10001,MATCH(AT340,$J$3:$J$10004,0)-1)</f>
        <v>1700</v>
      </c>
      <c r="AV340">
        <f t="shared" ca="1" si="91"/>
        <v>333</v>
      </c>
      <c r="AW340">
        <f t="shared" ca="1" si="92"/>
        <v>350</v>
      </c>
      <c r="AX340">
        <f t="shared" ca="1" si="93"/>
        <v>-17</v>
      </c>
      <c r="AY340">
        <f t="shared" ca="1" si="94"/>
        <v>341.29322186000002</v>
      </c>
      <c r="AZ340">
        <f t="shared" ca="1" si="95"/>
        <v>355.07152714621668</v>
      </c>
      <c r="BA340">
        <f t="shared" ca="1" si="96"/>
        <v>352.92847285378332</v>
      </c>
      <c r="BB340" cm="1">
        <f t="array" aca="1" ref="BB340" ca="1">_xlfn.LET(_xlpm.rozsah, $J$3:$J$10001,_xlpm.podminka, (_xlpm.rozsah&gt;E340)*(ISNUMBER(_xlpm.rozsah)),_xlpm.indexy, IF(_xlpm.podminka, ROW(_xlpm.rozsah)-MIN(ROW(_xlpm.rozsah))+1),_xlpm.prvni, MIN(_xlpm.indexy),_xlpm.finalni, IF(_xlpm.prvni=1, 2, _xlpm.prvni),INDEX(_xlpm.rozsah, _xlpm.finalni))</f>
        <v>1700</v>
      </c>
      <c r="BC340" cm="1">
        <f t="array" aca="1" ref="BC340" ca="1">INDEX($J$3:$J$10001,MATCH(BB340,$J$3:$J$10004,0)-1)</f>
        <v>1600</v>
      </c>
      <c r="BD340">
        <f t="shared" ca="1" si="97"/>
        <v>350</v>
      </c>
      <c r="BE340">
        <f t="shared" ca="1" si="98"/>
        <v>358</v>
      </c>
      <c r="BF340">
        <f t="shared" ca="1" si="99"/>
        <v>-8</v>
      </c>
      <c r="BG340">
        <f t="shared" ca="1" si="100"/>
        <v>355.07152714621668</v>
      </c>
    </row>
    <row r="341" spans="1:59" x14ac:dyDescent="0.25">
      <c r="A341" s="64">
        <v>338</v>
      </c>
      <c r="B341" s="64">
        <v>26</v>
      </c>
      <c r="C341" s="64">
        <v>0</v>
      </c>
      <c r="D341" s="18">
        <v>338</v>
      </c>
      <c r="E341" s="21">
        <f t="shared" ca="1" si="85"/>
        <v>1099.2090766799929</v>
      </c>
      <c r="F341" s="22">
        <f t="shared" ca="1" si="86"/>
        <v>0</v>
      </c>
      <c r="G341" s="28">
        <v>338</v>
      </c>
      <c r="H341" s="24">
        <f t="shared" ca="1" si="87"/>
        <v>1320.190572</v>
      </c>
      <c r="I341" s="25">
        <f t="shared" ca="1" si="88"/>
        <v>0</v>
      </c>
      <c r="J341" s="155"/>
      <c r="K341" s="155"/>
      <c r="L341" s="129">
        <f t="shared" si="101"/>
        <v>0</v>
      </c>
      <c r="AR341">
        <f t="shared" ca="1" si="89"/>
        <v>352.01905720000002</v>
      </c>
      <c r="AS341">
        <f t="shared" ca="1" si="90"/>
        <v>352.01905720000002</v>
      </c>
      <c r="AT341" cm="1">
        <f t="array" aca="1" ref="AT341" ca="1">_xlfn.LET(_xlpm.rozsah, $J$3:$J$10001,_xlpm.podminka, (_xlpm.rozsah&gt;H341)*(ISNUMBER(_xlpm.rozsah)),_xlpm.indexy, IF(_xlpm.podminka, ROW(_xlpm.rozsah)-MIN(ROW(_xlpm.rozsah))+1),_xlpm.prvni, MIN(_xlpm.indexy),_xlpm.finalni, IF(_xlpm.prvni=1, 2, _xlpm.prvni),INDEX(_xlpm.rozsah, _xlpm.finalni))</f>
        <v>1400</v>
      </c>
      <c r="AU341" cm="1">
        <f t="array" aca="1" ref="AU341" ca="1">INDEX($J$3:$J$10001,MATCH(AT341,$J$3:$J$10004,0)-1)</f>
        <v>1300</v>
      </c>
      <c r="AV341">
        <f t="shared" ca="1" si="91"/>
        <v>360</v>
      </c>
      <c r="AW341">
        <f t="shared" ca="1" si="92"/>
        <v>350</v>
      </c>
      <c r="AX341">
        <f t="shared" ca="1" si="93"/>
        <v>10</v>
      </c>
      <c r="AY341">
        <f t="shared" ca="1" si="94"/>
        <v>357.98094279999998</v>
      </c>
      <c r="AZ341">
        <f t="shared" ca="1" si="95"/>
        <v>299.9209076679993</v>
      </c>
      <c r="BA341">
        <f t="shared" ca="1" si="96"/>
        <v>299.9209076679993</v>
      </c>
      <c r="BB341" cm="1">
        <f t="array" aca="1" ref="BB341" ca="1">_xlfn.LET(_xlpm.rozsah, $J$3:$J$10001,_xlpm.podminka, (_xlpm.rozsah&gt;E341)*(ISNUMBER(_xlpm.rozsah)),_xlpm.indexy, IF(_xlpm.podminka, ROW(_xlpm.rozsah)-MIN(ROW(_xlpm.rozsah))+1),_xlpm.prvni, MIN(_xlpm.indexy),_xlpm.finalni, IF(_xlpm.prvni=1, 2, _xlpm.prvni),INDEX(_xlpm.rozsah, _xlpm.finalni))</f>
        <v>1100</v>
      </c>
      <c r="BC341" cm="1">
        <f t="array" aca="1" ref="BC341" ca="1">INDEX($J$3:$J$10001,MATCH(BB341,$J$3:$J$10004,0)-1)</f>
        <v>1000</v>
      </c>
      <c r="BD341">
        <f t="shared" ca="1" si="97"/>
        <v>300</v>
      </c>
      <c r="BE341">
        <f t="shared" ca="1" si="98"/>
        <v>290</v>
      </c>
      <c r="BF341">
        <f t="shared" ca="1" si="99"/>
        <v>10</v>
      </c>
      <c r="BG341">
        <f t="shared" ca="1" si="100"/>
        <v>290.0790923320007</v>
      </c>
    </row>
    <row r="342" spans="1:59" x14ac:dyDescent="0.25">
      <c r="A342" s="64">
        <v>339</v>
      </c>
      <c r="B342" s="64">
        <v>29</v>
      </c>
      <c r="C342" s="64">
        <v>44</v>
      </c>
      <c r="D342" s="18">
        <v>339</v>
      </c>
      <c r="E342" s="21">
        <f t="shared" ca="1" si="85"/>
        <v>1145.2716624507614</v>
      </c>
      <c r="F342" s="22">
        <f t="shared" ca="1" si="86"/>
        <v>135.983906295667</v>
      </c>
      <c r="G342" s="23">
        <v>339</v>
      </c>
      <c r="H342" s="24">
        <f t="shared" ca="1" si="87"/>
        <v>1357.135638</v>
      </c>
      <c r="I342" s="25">
        <f t="shared" ca="1" si="88"/>
        <v>156.51396807199998</v>
      </c>
      <c r="J342" s="155"/>
      <c r="K342" s="155"/>
      <c r="L342" s="129">
        <f t="shared" si="101"/>
        <v>0</v>
      </c>
      <c r="AR342">
        <f t="shared" ca="1" si="89"/>
        <v>355.71356379999997</v>
      </c>
      <c r="AS342">
        <f t="shared" ca="1" si="90"/>
        <v>355.71356379999997</v>
      </c>
      <c r="AT342" cm="1">
        <f t="array" aca="1" ref="AT342" ca="1">_xlfn.LET(_xlpm.rozsah, $J$3:$J$10001,_xlpm.podminka, (_xlpm.rozsah&gt;H342)*(ISNUMBER(_xlpm.rozsah)),_xlpm.indexy, IF(_xlpm.podminka, ROW(_xlpm.rozsah)-MIN(ROW(_xlpm.rozsah))+1),_xlpm.prvni, MIN(_xlpm.indexy),_xlpm.finalni, IF(_xlpm.prvni=1, 2, _xlpm.prvni),INDEX(_xlpm.rozsah, _xlpm.finalni))</f>
        <v>1400</v>
      </c>
      <c r="AU342" cm="1">
        <f t="array" aca="1" ref="AU342" ca="1">INDEX($J$3:$J$10001,MATCH(AT342,$J$3:$J$10004,0)-1)</f>
        <v>1300</v>
      </c>
      <c r="AV342">
        <f t="shared" ca="1" si="91"/>
        <v>360</v>
      </c>
      <c r="AW342">
        <f t="shared" ca="1" si="92"/>
        <v>350</v>
      </c>
      <c r="AX342">
        <f t="shared" ca="1" si="93"/>
        <v>10</v>
      </c>
      <c r="AY342">
        <f t="shared" ca="1" si="94"/>
        <v>354.28643620000003</v>
      </c>
      <c r="AZ342">
        <f t="shared" ca="1" si="95"/>
        <v>309.05433249015226</v>
      </c>
      <c r="BA342">
        <f t="shared" ca="1" si="96"/>
        <v>309.05433249015226</v>
      </c>
      <c r="BB342" cm="1">
        <f t="array" aca="1" ref="BB342" ca="1">_xlfn.LET(_xlpm.rozsah, $J$3:$J$10001,_xlpm.podminka, (_xlpm.rozsah&gt;E342)*(ISNUMBER(_xlpm.rozsah)),_xlpm.indexy, IF(_xlpm.podminka, ROW(_xlpm.rozsah)-MIN(ROW(_xlpm.rozsah))+1),_xlpm.prvni, MIN(_xlpm.indexy),_xlpm.finalni, IF(_xlpm.prvni=1, 2, _xlpm.prvni),INDEX(_xlpm.rozsah, _xlpm.finalni))</f>
        <v>1200</v>
      </c>
      <c r="BC342" cm="1">
        <f t="array" aca="1" ref="BC342" ca="1">INDEX($J$3:$J$10001,MATCH(BB342,$J$3:$J$10004,0)-1)</f>
        <v>1100</v>
      </c>
      <c r="BD342">
        <f t="shared" ca="1" si="97"/>
        <v>320</v>
      </c>
      <c r="BE342">
        <f t="shared" ca="1" si="98"/>
        <v>300</v>
      </c>
      <c r="BF342">
        <f t="shared" ca="1" si="99"/>
        <v>20</v>
      </c>
      <c r="BG342">
        <f t="shared" ca="1" si="100"/>
        <v>310.94566750984774</v>
      </c>
    </row>
    <row r="343" spans="1:59" x14ac:dyDescent="0.25">
      <c r="A343" s="64">
        <v>340</v>
      </c>
      <c r="B343" s="64">
        <v>68</v>
      </c>
      <c r="C343" s="64">
        <v>97</v>
      </c>
      <c r="D343" s="18">
        <v>340</v>
      </c>
      <c r="E343" s="21">
        <f t="shared" ca="1" si="85"/>
        <v>1744.085277470751</v>
      </c>
      <c r="F343" s="22">
        <f t="shared" ca="1" si="86"/>
        <v>332.2303377450732</v>
      </c>
      <c r="G343" s="28">
        <v>340</v>
      </c>
      <c r="H343" s="24">
        <f t="shared" ca="1" si="87"/>
        <v>1837.4214959999999</v>
      </c>
      <c r="I343" s="25">
        <f t="shared" ca="1" si="88"/>
        <v>316.83919530959997</v>
      </c>
      <c r="J343" s="155"/>
      <c r="K343" s="155"/>
      <c r="L343" s="129">
        <f t="shared" si="101"/>
        <v>0</v>
      </c>
      <c r="AR343">
        <f t="shared" ca="1" si="89"/>
        <v>326.63834567999999</v>
      </c>
      <c r="AS343">
        <f t="shared" ca="1" si="90"/>
        <v>322.36165432000001</v>
      </c>
      <c r="AT343" cm="1">
        <f t="array" aca="1" ref="AT343" ca="1">_xlfn.LET(_xlpm.rozsah, $J$3:$J$10001,_xlpm.podminka, (_xlpm.rozsah&gt;H343)*(ISNUMBER(_xlpm.rozsah)),_xlpm.indexy, IF(_xlpm.podminka, ROW(_xlpm.rozsah)-MIN(ROW(_xlpm.rozsah))+1),_xlpm.prvni, MIN(_xlpm.indexy),_xlpm.finalni, IF(_xlpm.prvni=1, 2, _xlpm.prvni),INDEX(_xlpm.rozsah, _xlpm.finalni))</f>
        <v>1900</v>
      </c>
      <c r="AU343" cm="1">
        <f t="array" aca="1" ref="AU343" ca="1">INDEX($J$3:$J$10001,MATCH(AT343,$J$3:$J$10004,0)-1)</f>
        <v>1800</v>
      </c>
      <c r="AV343">
        <f t="shared" ca="1" si="91"/>
        <v>316</v>
      </c>
      <c r="AW343">
        <f t="shared" ca="1" si="92"/>
        <v>333</v>
      </c>
      <c r="AX343">
        <f t="shared" ca="1" si="93"/>
        <v>-17</v>
      </c>
      <c r="AY343">
        <f t="shared" ca="1" si="94"/>
        <v>326.63834567999999</v>
      </c>
      <c r="AZ343">
        <f t="shared" ca="1" si="95"/>
        <v>342.50550282997233</v>
      </c>
      <c r="BA343">
        <f t="shared" ca="1" si="96"/>
        <v>340.49449717002767</v>
      </c>
      <c r="BB343" cm="1">
        <f t="array" aca="1" ref="BB343" ca="1">_xlfn.LET(_xlpm.rozsah, $J$3:$J$10001,_xlpm.podminka, (_xlpm.rozsah&gt;E343)*(ISNUMBER(_xlpm.rozsah)),_xlpm.indexy, IF(_xlpm.podminka, ROW(_xlpm.rozsah)-MIN(ROW(_xlpm.rozsah))+1),_xlpm.prvni, MIN(_xlpm.indexy),_xlpm.finalni, IF(_xlpm.prvni=1, 2, _xlpm.prvni),INDEX(_xlpm.rozsah, _xlpm.finalni))</f>
        <v>1800</v>
      </c>
      <c r="BC343" cm="1">
        <f t="array" aca="1" ref="BC343" ca="1">INDEX($J$3:$J$10001,MATCH(BB343,$J$3:$J$10004,0)-1)</f>
        <v>1700</v>
      </c>
      <c r="BD343">
        <f t="shared" ca="1" si="97"/>
        <v>333</v>
      </c>
      <c r="BE343">
        <f t="shared" ca="1" si="98"/>
        <v>350</v>
      </c>
      <c r="BF343">
        <f t="shared" ca="1" si="99"/>
        <v>-17</v>
      </c>
      <c r="BG343">
        <f t="shared" ca="1" si="100"/>
        <v>342.50550282997233</v>
      </c>
    </row>
    <row r="344" spans="1:59" x14ac:dyDescent="0.25">
      <c r="A344" s="64">
        <v>341</v>
      </c>
      <c r="B344" s="64">
        <v>80</v>
      </c>
      <c r="C344" s="64">
        <v>97</v>
      </c>
      <c r="D344" s="18">
        <v>341</v>
      </c>
      <c r="E344" s="21">
        <f t="shared" ca="1" si="85"/>
        <v>1928.3356205538248</v>
      </c>
      <c r="F344" s="22">
        <f t="shared" ca="1" si="86"/>
        <v>302.12231169004639</v>
      </c>
      <c r="G344" s="23">
        <v>341</v>
      </c>
      <c r="H344" s="24">
        <f t="shared" ca="1" si="87"/>
        <v>1985.2017599999999</v>
      </c>
      <c r="I344" s="25">
        <f t="shared" ca="1" si="88"/>
        <v>293.29668684799998</v>
      </c>
      <c r="J344" s="155"/>
      <c r="K344" s="155"/>
      <c r="L344" s="129">
        <f t="shared" si="101"/>
        <v>0</v>
      </c>
      <c r="AR344">
        <f t="shared" ca="1" si="89"/>
        <v>302.3677184</v>
      </c>
      <c r="AS344">
        <f t="shared" ca="1" si="90"/>
        <v>313.6322816</v>
      </c>
      <c r="AT344" cm="1">
        <f t="array" aca="1" ref="AT344" ca="1">_xlfn.LET(_xlpm.rozsah, $J$3:$J$10001,_xlpm.podminka, (_xlpm.rozsah&gt;H344)*(ISNUMBER(_xlpm.rozsah)),_xlpm.indexy, IF(_xlpm.podminka, ROW(_xlpm.rozsah)-MIN(ROW(_xlpm.rozsah))+1),_xlpm.prvni, MIN(_xlpm.indexy),_xlpm.finalni, IF(_xlpm.prvni=1, 2, _xlpm.prvni),INDEX(_xlpm.rozsah, _xlpm.finalni))</f>
        <v>2000</v>
      </c>
      <c r="AU344" cm="1">
        <f t="array" aca="1" ref="AU344" ca="1">INDEX($J$3:$J$10001,MATCH(AT344,$J$3:$J$10004,0)-1)</f>
        <v>1900</v>
      </c>
      <c r="AV344">
        <f t="shared" ca="1" si="91"/>
        <v>300</v>
      </c>
      <c r="AW344">
        <f t="shared" ca="1" si="92"/>
        <v>316</v>
      </c>
      <c r="AX344">
        <f t="shared" ca="1" si="93"/>
        <v>-16</v>
      </c>
      <c r="AY344">
        <f t="shared" ca="1" si="94"/>
        <v>302.3677184</v>
      </c>
      <c r="AZ344">
        <f t="shared" ca="1" si="95"/>
        <v>311.46630071138804</v>
      </c>
      <c r="BA344">
        <f t="shared" ca="1" si="96"/>
        <v>304.53369928861196</v>
      </c>
      <c r="BB344" cm="1">
        <f t="array" aca="1" ref="BB344" ca="1">_xlfn.LET(_xlpm.rozsah, $J$3:$J$10001,_xlpm.podminka, (_xlpm.rozsah&gt;E344)*(ISNUMBER(_xlpm.rozsah)),_xlpm.indexy, IF(_xlpm.podminka, ROW(_xlpm.rozsah)-MIN(ROW(_xlpm.rozsah))+1),_xlpm.prvni, MIN(_xlpm.indexy),_xlpm.finalni, IF(_xlpm.prvni=1, 2, _xlpm.prvni),INDEX(_xlpm.rozsah, _xlpm.finalni))</f>
        <v>2000</v>
      </c>
      <c r="BC344" cm="1">
        <f t="array" aca="1" ref="BC344" ca="1">INDEX($J$3:$J$10001,MATCH(BB344,$J$3:$J$10004,0)-1)</f>
        <v>1900</v>
      </c>
      <c r="BD344">
        <f t="shared" ca="1" si="97"/>
        <v>300</v>
      </c>
      <c r="BE344">
        <f t="shared" ca="1" si="98"/>
        <v>316</v>
      </c>
      <c r="BF344">
        <f t="shared" ca="1" si="99"/>
        <v>-16</v>
      </c>
      <c r="BG344">
        <f t="shared" ca="1" si="100"/>
        <v>311.46630071138804</v>
      </c>
    </row>
    <row r="345" spans="1:59" x14ac:dyDescent="0.25">
      <c r="A345" s="64">
        <v>342</v>
      </c>
      <c r="B345" s="64">
        <v>88</v>
      </c>
      <c r="C345" s="64">
        <v>97</v>
      </c>
      <c r="D345" s="18">
        <v>342</v>
      </c>
      <c r="E345" s="21">
        <f t="shared" ca="1" si="85"/>
        <v>2051.1691826092074</v>
      </c>
      <c r="F345" s="22">
        <f t="shared" ca="1" si="86"/>
        <v>281.07317857381378</v>
      </c>
      <c r="G345" s="28">
        <v>342</v>
      </c>
      <c r="H345" s="24">
        <f t="shared" ca="1" si="87"/>
        <v>2083.7219359999999</v>
      </c>
      <c r="I345" s="25">
        <f t="shared" ca="1" si="88"/>
        <v>274.75794441599999</v>
      </c>
      <c r="J345" s="155"/>
      <c r="K345" s="155"/>
      <c r="L345" s="129">
        <f t="shared" si="101"/>
        <v>0</v>
      </c>
      <c r="AR345">
        <f t="shared" ca="1" si="89"/>
        <v>283.25561279999999</v>
      </c>
      <c r="AS345">
        <f t="shared" ca="1" si="90"/>
        <v>296.74438720000001</v>
      </c>
      <c r="AT345" cm="1">
        <f t="array" aca="1" ref="AT345" ca="1">_xlfn.LET(_xlpm.rozsah, $J$3:$J$10001,_xlpm.podminka, (_xlpm.rozsah&gt;H345)*(ISNUMBER(_xlpm.rozsah)),_xlpm.indexy, IF(_xlpm.podminka, ROW(_xlpm.rozsah)-MIN(ROW(_xlpm.rozsah))+1),_xlpm.prvni, MIN(_xlpm.indexy),_xlpm.finalni, IF(_xlpm.prvni=1, 2, _xlpm.prvni),INDEX(_xlpm.rozsah, _xlpm.finalni))</f>
        <v>2100</v>
      </c>
      <c r="AU345" cm="1">
        <f t="array" aca="1" ref="AU345" ca="1">INDEX($J$3:$J$10001,MATCH(AT345,$J$3:$J$10004,0)-1)</f>
        <v>2000</v>
      </c>
      <c r="AV345">
        <f t="shared" ca="1" si="91"/>
        <v>280</v>
      </c>
      <c r="AW345">
        <f t="shared" ca="1" si="92"/>
        <v>300</v>
      </c>
      <c r="AX345">
        <f t="shared" ca="1" si="93"/>
        <v>-20</v>
      </c>
      <c r="AY345">
        <f t="shared" ca="1" si="94"/>
        <v>283.25561279999999</v>
      </c>
      <c r="AZ345">
        <f t="shared" ca="1" si="95"/>
        <v>289.76616347815855</v>
      </c>
      <c r="BA345">
        <f t="shared" ca="1" si="96"/>
        <v>290.23383652184145</v>
      </c>
      <c r="BB345" cm="1">
        <f t="array" aca="1" ref="BB345" ca="1">_xlfn.LET(_xlpm.rozsah, $J$3:$J$10001,_xlpm.podminka, (_xlpm.rozsah&gt;E345)*(ISNUMBER(_xlpm.rozsah)),_xlpm.indexy, IF(_xlpm.podminka, ROW(_xlpm.rozsah)-MIN(ROW(_xlpm.rozsah))+1),_xlpm.prvni, MIN(_xlpm.indexy),_xlpm.finalni, IF(_xlpm.prvni=1, 2, _xlpm.prvni),INDEX(_xlpm.rozsah, _xlpm.finalni))</f>
        <v>2100</v>
      </c>
      <c r="BC345" cm="1">
        <f t="array" aca="1" ref="BC345" ca="1">INDEX($J$3:$J$10001,MATCH(BB345,$J$3:$J$10004,0)-1)</f>
        <v>2000</v>
      </c>
      <c r="BD345">
        <f t="shared" ca="1" si="97"/>
        <v>280</v>
      </c>
      <c r="BE345">
        <f t="shared" ca="1" si="98"/>
        <v>300</v>
      </c>
      <c r="BF345">
        <f t="shared" ca="1" si="99"/>
        <v>-20</v>
      </c>
      <c r="BG345">
        <f t="shared" ca="1" si="100"/>
        <v>289.76616347815855</v>
      </c>
    </row>
    <row r="346" spans="1:59" x14ac:dyDescent="0.25">
      <c r="A346" s="64">
        <v>343</v>
      </c>
      <c r="B346" s="64">
        <v>99</v>
      </c>
      <c r="C346" s="64">
        <v>88</v>
      </c>
      <c r="D346" s="18">
        <v>343</v>
      </c>
      <c r="E346" s="21">
        <f t="shared" ca="1" si="85"/>
        <v>2220.0653304353582</v>
      </c>
      <c r="F346" s="22">
        <f t="shared" ca="1" si="86"/>
        <v>204.12263099097513</v>
      </c>
      <c r="G346" s="23">
        <v>343</v>
      </c>
      <c r="H346" s="24">
        <f t="shared" ca="1" si="87"/>
        <v>2219.1871780000001</v>
      </c>
      <c r="I346" s="25">
        <f t="shared" ca="1" si="88"/>
        <v>204.62493418399993</v>
      </c>
      <c r="J346" s="155"/>
      <c r="K346" s="155"/>
      <c r="L346" s="129">
        <f t="shared" si="101"/>
        <v>0</v>
      </c>
      <c r="AR346">
        <f t="shared" ca="1" si="89"/>
        <v>232.52833429999993</v>
      </c>
      <c r="AS346">
        <f t="shared" ca="1" si="90"/>
        <v>192.47166570000007</v>
      </c>
      <c r="AT346" cm="1">
        <f t="array" aca="1" ref="AT346" ca="1">_xlfn.LET(_xlpm.rozsah, $J$3:$J$10001,_xlpm.podminka, (_xlpm.rozsah&gt;H346)*(ISNUMBER(_xlpm.rozsah)),_xlpm.indexy, IF(_xlpm.podminka, ROW(_xlpm.rozsah)-MIN(ROW(_xlpm.rozsah))+1),_xlpm.prvni, MIN(_xlpm.indexy),_xlpm.finalni, IF(_xlpm.prvni=1, 2, _xlpm.prvni),INDEX(_xlpm.rozsah, _xlpm.finalni))</f>
        <v>2300</v>
      </c>
      <c r="AU346" cm="1">
        <f t="array" aca="1" ref="AU346" ca="1">INDEX($J$3:$J$10001,MATCH(AT346,$J$3:$J$10004,0)-1)</f>
        <v>2200</v>
      </c>
      <c r="AV346">
        <f t="shared" ca="1" si="91"/>
        <v>180</v>
      </c>
      <c r="AW346">
        <f t="shared" ca="1" si="92"/>
        <v>245</v>
      </c>
      <c r="AX346">
        <f t="shared" ca="1" si="93"/>
        <v>-65</v>
      </c>
      <c r="AY346">
        <f t="shared" ca="1" si="94"/>
        <v>232.52833429999993</v>
      </c>
      <c r="AZ346">
        <f t="shared" ca="1" si="95"/>
        <v>231.95753521701718</v>
      </c>
      <c r="BA346">
        <f t="shared" ca="1" si="96"/>
        <v>193.04246478298282</v>
      </c>
      <c r="BB346" cm="1">
        <f t="array" aca="1" ref="BB346" ca="1">_xlfn.LET(_xlpm.rozsah, $J$3:$J$10001,_xlpm.podminka, (_xlpm.rozsah&gt;E346)*(ISNUMBER(_xlpm.rozsah)),_xlpm.indexy, IF(_xlpm.podminka, ROW(_xlpm.rozsah)-MIN(ROW(_xlpm.rozsah))+1),_xlpm.prvni, MIN(_xlpm.indexy),_xlpm.finalni, IF(_xlpm.prvni=1, 2, _xlpm.prvni),INDEX(_xlpm.rozsah, _xlpm.finalni))</f>
        <v>2300</v>
      </c>
      <c r="BC346" cm="1">
        <f t="array" aca="1" ref="BC346" ca="1">INDEX($J$3:$J$10001,MATCH(BB346,$J$3:$J$10004,0)-1)</f>
        <v>2200</v>
      </c>
      <c r="BD346">
        <f t="shared" ca="1" si="97"/>
        <v>180</v>
      </c>
      <c r="BE346">
        <f t="shared" ca="1" si="98"/>
        <v>245</v>
      </c>
      <c r="BF346">
        <f t="shared" ca="1" si="99"/>
        <v>-65</v>
      </c>
      <c r="BG346">
        <f t="shared" ca="1" si="100"/>
        <v>231.95753521701718</v>
      </c>
    </row>
    <row r="347" spans="1:59" x14ac:dyDescent="0.25">
      <c r="A347" s="64">
        <v>344</v>
      </c>
      <c r="B347" s="64">
        <v>102</v>
      </c>
      <c r="C347" s="64">
        <v>86</v>
      </c>
      <c r="D347" s="18">
        <v>344</v>
      </c>
      <c r="E347" s="21">
        <f t="shared" ca="1" si="85"/>
        <v>2266.1279162061264</v>
      </c>
      <c r="F347" s="22">
        <f t="shared" ca="1" si="86"/>
        <v>173.73449484077534</v>
      </c>
      <c r="G347" s="28">
        <v>344</v>
      </c>
      <c r="H347" s="24">
        <f t="shared" ca="1" si="87"/>
        <v>2256.1322439999999</v>
      </c>
      <c r="I347" s="25">
        <f t="shared" ca="1" si="88"/>
        <v>179.32207560400005</v>
      </c>
      <c r="J347" s="155"/>
      <c r="K347" s="155"/>
      <c r="L347" s="129">
        <f t="shared" si="101"/>
        <v>0</v>
      </c>
      <c r="AR347">
        <f t="shared" ca="1" si="89"/>
        <v>208.51404140000005</v>
      </c>
      <c r="AS347">
        <f t="shared" ca="1" si="90"/>
        <v>216.48595859999995</v>
      </c>
      <c r="AT347" cm="1">
        <f t="array" aca="1" ref="AT347" ca="1">_xlfn.LET(_xlpm.rozsah, $J$3:$J$10001,_xlpm.podminka, (_xlpm.rozsah&gt;H347)*(ISNUMBER(_xlpm.rozsah)),_xlpm.indexy, IF(_xlpm.podminka, ROW(_xlpm.rozsah)-MIN(ROW(_xlpm.rozsah))+1),_xlpm.prvni, MIN(_xlpm.indexy),_xlpm.finalni, IF(_xlpm.prvni=1, 2, _xlpm.prvni),INDEX(_xlpm.rozsah, _xlpm.finalni))</f>
        <v>2300</v>
      </c>
      <c r="AU347" cm="1">
        <f t="array" aca="1" ref="AU347" ca="1">INDEX($J$3:$J$10001,MATCH(AT347,$J$3:$J$10004,0)-1)</f>
        <v>2200</v>
      </c>
      <c r="AV347">
        <f t="shared" ca="1" si="91"/>
        <v>180</v>
      </c>
      <c r="AW347">
        <f t="shared" ca="1" si="92"/>
        <v>245</v>
      </c>
      <c r="AX347">
        <f t="shared" ca="1" si="93"/>
        <v>-65</v>
      </c>
      <c r="AY347">
        <f t="shared" ca="1" si="94"/>
        <v>208.51404140000005</v>
      </c>
      <c r="AZ347">
        <f t="shared" ca="1" si="95"/>
        <v>202.01685446601783</v>
      </c>
      <c r="BA347">
        <f t="shared" ca="1" si="96"/>
        <v>222.98314553398217</v>
      </c>
      <c r="BB347" cm="1">
        <f t="array" aca="1" ref="BB347" ca="1">_xlfn.LET(_xlpm.rozsah, $J$3:$J$10001,_xlpm.podminka, (_xlpm.rozsah&gt;E347)*(ISNUMBER(_xlpm.rozsah)),_xlpm.indexy, IF(_xlpm.podminka, ROW(_xlpm.rozsah)-MIN(ROW(_xlpm.rozsah))+1),_xlpm.prvni, MIN(_xlpm.indexy),_xlpm.finalni, IF(_xlpm.prvni=1, 2, _xlpm.prvni),INDEX(_xlpm.rozsah, _xlpm.finalni))</f>
        <v>2300</v>
      </c>
      <c r="BC347" cm="1">
        <f t="array" aca="1" ref="BC347" ca="1">INDEX($J$3:$J$10001,MATCH(BB347,$J$3:$J$10004,0)-1)</f>
        <v>2200</v>
      </c>
      <c r="BD347">
        <f t="shared" ca="1" si="97"/>
        <v>180</v>
      </c>
      <c r="BE347">
        <f t="shared" ca="1" si="98"/>
        <v>245</v>
      </c>
      <c r="BF347">
        <f t="shared" ca="1" si="99"/>
        <v>-65</v>
      </c>
      <c r="BG347">
        <f t="shared" ca="1" si="100"/>
        <v>202.01685446601783</v>
      </c>
    </row>
    <row r="348" spans="1:59" x14ac:dyDescent="0.25">
      <c r="A348" s="64">
        <v>345</v>
      </c>
      <c r="B348" s="64">
        <v>100</v>
      </c>
      <c r="C348" s="64">
        <v>82</v>
      </c>
      <c r="D348" s="18">
        <v>345</v>
      </c>
      <c r="E348" s="21">
        <f t="shared" ca="1" si="85"/>
        <v>2235.4195256922808</v>
      </c>
      <c r="F348" s="22">
        <f t="shared" ca="1" si="86"/>
        <v>182.02139280601435</v>
      </c>
      <c r="G348" s="23">
        <v>345</v>
      </c>
      <c r="H348" s="24">
        <f t="shared" ca="1" si="87"/>
        <v>2231.5021999999999</v>
      </c>
      <c r="I348" s="25">
        <f t="shared" ca="1" si="88"/>
        <v>184.10932740000004</v>
      </c>
      <c r="J348" s="155"/>
      <c r="K348" s="155"/>
      <c r="L348" s="129">
        <f t="shared" si="101"/>
        <v>0</v>
      </c>
      <c r="AR348">
        <f t="shared" ca="1" si="89"/>
        <v>224.52357000000006</v>
      </c>
      <c r="AS348">
        <f t="shared" ca="1" si="90"/>
        <v>200.47642999999994</v>
      </c>
      <c r="AT348" cm="1">
        <f t="array" aca="1" ref="AT348" ca="1">_xlfn.LET(_xlpm.rozsah, $J$3:$J$10001,_xlpm.podminka, (_xlpm.rozsah&gt;H348)*(ISNUMBER(_xlpm.rozsah)),_xlpm.indexy, IF(_xlpm.podminka, ROW(_xlpm.rozsah)-MIN(ROW(_xlpm.rozsah))+1),_xlpm.prvni, MIN(_xlpm.indexy),_xlpm.finalni, IF(_xlpm.prvni=1, 2, _xlpm.prvni),INDEX(_xlpm.rozsah, _xlpm.finalni))</f>
        <v>2300</v>
      </c>
      <c r="AU348" cm="1">
        <f t="array" aca="1" ref="AU348" ca="1">INDEX($J$3:$J$10001,MATCH(AT348,$J$3:$J$10004,0)-1)</f>
        <v>2200</v>
      </c>
      <c r="AV348">
        <f t="shared" ca="1" si="91"/>
        <v>180</v>
      </c>
      <c r="AW348">
        <f t="shared" ca="1" si="92"/>
        <v>245</v>
      </c>
      <c r="AX348">
        <f t="shared" ca="1" si="93"/>
        <v>-65</v>
      </c>
      <c r="AY348">
        <f t="shared" ca="1" si="94"/>
        <v>224.52357000000006</v>
      </c>
      <c r="AZ348">
        <f t="shared" ca="1" si="95"/>
        <v>221.97730830001748</v>
      </c>
      <c r="BA348">
        <f t="shared" ca="1" si="96"/>
        <v>203.02269169998252</v>
      </c>
      <c r="BB348" cm="1">
        <f t="array" aca="1" ref="BB348" ca="1">_xlfn.LET(_xlpm.rozsah, $J$3:$J$10001,_xlpm.podminka, (_xlpm.rozsah&gt;E348)*(ISNUMBER(_xlpm.rozsah)),_xlpm.indexy, IF(_xlpm.podminka, ROW(_xlpm.rozsah)-MIN(ROW(_xlpm.rozsah))+1),_xlpm.prvni, MIN(_xlpm.indexy),_xlpm.finalni, IF(_xlpm.prvni=1, 2, _xlpm.prvni),INDEX(_xlpm.rozsah, _xlpm.finalni))</f>
        <v>2300</v>
      </c>
      <c r="BC348" cm="1">
        <f t="array" aca="1" ref="BC348" ca="1">INDEX($J$3:$J$10001,MATCH(BB348,$J$3:$J$10004,0)-1)</f>
        <v>2200</v>
      </c>
      <c r="BD348">
        <f t="shared" ca="1" si="97"/>
        <v>180</v>
      </c>
      <c r="BE348">
        <f t="shared" ca="1" si="98"/>
        <v>245</v>
      </c>
      <c r="BF348">
        <f t="shared" ca="1" si="99"/>
        <v>-65</v>
      </c>
      <c r="BG348">
        <f t="shared" ca="1" si="100"/>
        <v>221.97730830001748</v>
      </c>
    </row>
    <row r="349" spans="1:59" x14ac:dyDescent="0.25">
      <c r="A349" s="64">
        <v>346</v>
      </c>
      <c r="B349" s="64">
        <v>74</v>
      </c>
      <c r="C349" s="64">
        <v>79</v>
      </c>
      <c r="D349" s="18">
        <v>346</v>
      </c>
      <c r="E349" s="21">
        <f t="shared" ca="1" si="85"/>
        <v>1836.2104490122879</v>
      </c>
      <c r="F349" s="22">
        <f t="shared" ca="1" si="86"/>
        <v>258.20693669764978</v>
      </c>
      <c r="G349" s="28">
        <v>346</v>
      </c>
      <c r="H349" s="24">
        <f t="shared" ca="1" si="87"/>
        <v>1911.3116279999999</v>
      </c>
      <c r="I349" s="25">
        <f t="shared" ca="1" si="88"/>
        <v>248.21021022080001</v>
      </c>
      <c r="J349" s="155"/>
      <c r="K349" s="155"/>
      <c r="L349" s="129">
        <f t="shared" si="101"/>
        <v>0</v>
      </c>
      <c r="AR349">
        <f t="shared" ca="1" si="89"/>
        <v>314.19013952</v>
      </c>
      <c r="AS349">
        <f t="shared" ca="1" si="90"/>
        <v>301.80986048</v>
      </c>
      <c r="AT349" cm="1">
        <f t="array" aca="1" ref="AT349" ca="1">_xlfn.LET(_xlpm.rozsah, $J$3:$J$10001,_xlpm.podminka, (_xlpm.rozsah&gt;H349)*(ISNUMBER(_xlpm.rozsah)),_xlpm.indexy, IF(_xlpm.podminka, ROW(_xlpm.rozsah)-MIN(ROW(_xlpm.rozsah))+1),_xlpm.prvni, MIN(_xlpm.indexy),_xlpm.finalni, IF(_xlpm.prvni=1, 2, _xlpm.prvni),INDEX(_xlpm.rozsah, _xlpm.finalni))</f>
        <v>2000</v>
      </c>
      <c r="AU349" cm="1">
        <f t="array" aca="1" ref="AU349" ca="1">INDEX($J$3:$J$10001,MATCH(AT349,$J$3:$J$10004,0)-1)</f>
        <v>1900</v>
      </c>
      <c r="AV349">
        <f t="shared" ca="1" si="91"/>
        <v>300</v>
      </c>
      <c r="AW349">
        <f t="shared" ca="1" si="92"/>
        <v>316</v>
      </c>
      <c r="AX349">
        <f t="shared" ca="1" si="93"/>
        <v>-16</v>
      </c>
      <c r="AY349">
        <f t="shared" ca="1" si="94"/>
        <v>314.19013952</v>
      </c>
      <c r="AZ349">
        <f t="shared" ca="1" si="95"/>
        <v>326.84422366791108</v>
      </c>
      <c r="BA349">
        <f t="shared" ca="1" si="96"/>
        <v>322.15577633208892</v>
      </c>
      <c r="BB349" cm="1">
        <f t="array" aca="1" ref="BB349" ca="1">_xlfn.LET(_xlpm.rozsah, $J$3:$J$10001,_xlpm.podminka, (_xlpm.rozsah&gt;E349)*(ISNUMBER(_xlpm.rozsah)),_xlpm.indexy, IF(_xlpm.podminka, ROW(_xlpm.rozsah)-MIN(ROW(_xlpm.rozsah))+1),_xlpm.prvni, MIN(_xlpm.indexy),_xlpm.finalni, IF(_xlpm.prvni=1, 2, _xlpm.prvni),INDEX(_xlpm.rozsah, _xlpm.finalni))</f>
        <v>1900</v>
      </c>
      <c r="BC349" cm="1">
        <f t="array" aca="1" ref="BC349" ca="1">INDEX($J$3:$J$10001,MATCH(BB349,$J$3:$J$10004,0)-1)</f>
        <v>1800</v>
      </c>
      <c r="BD349">
        <f t="shared" ca="1" si="97"/>
        <v>316</v>
      </c>
      <c r="BE349">
        <f t="shared" ca="1" si="98"/>
        <v>333</v>
      </c>
      <c r="BF349">
        <f t="shared" ca="1" si="99"/>
        <v>-17</v>
      </c>
      <c r="BG349">
        <f t="shared" ca="1" si="100"/>
        <v>326.84422366791108</v>
      </c>
    </row>
    <row r="350" spans="1:59" x14ac:dyDescent="0.25">
      <c r="A350" s="64">
        <v>347</v>
      </c>
      <c r="B350" s="64">
        <v>57</v>
      </c>
      <c r="C350" s="64">
        <v>79</v>
      </c>
      <c r="D350" s="18">
        <v>347</v>
      </c>
      <c r="E350" s="21">
        <f t="shared" ca="1" si="85"/>
        <v>1575.1891296446001</v>
      </c>
      <c r="F350" s="22">
        <f t="shared" ca="1" si="86"/>
        <v>283.21201175161531</v>
      </c>
      <c r="G350" s="23">
        <v>347</v>
      </c>
      <c r="H350" s="24">
        <f t="shared" ca="1" si="87"/>
        <v>1701.9562539999997</v>
      </c>
      <c r="I350" s="25">
        <f t="shared" ca="1" si="88"/>
        <v>276.23727508780007</v>
      </c>
      <c r="J350" s="155"/>
      <c r="K350" s="155"/>
      <c r="L350" s="129">
        <f t="shared" si="101"/>
        <v>0</v>
      </c>
      <c r="AR350">
        <f t="shared" ca="1" si="89"/>
        <v>349.66743682000003</v>
      </c>
      <c r="AS350">
        <f t="shared" ca="1" si="90"/>
        <v>333.33256317999997</v>
      </c>
      <c r="AT350" cm="1">
        <f t="array" aca="1" ref="AT350" ca="1">_xlfn.LET(_xlpm.rozsah, $J$3:$J$10001,_xlpm.podminka, (_xlpm.rozsah&gt;H350)*(ISNUMBER(_xlpm.rozsah)),_xlpm.indexy, IF(_xlpm.podminka, ROW(_xlpm.rozsah)-MIN(ROW(_xlpm.rozsah))+1),_xlpm.prvni, MIN(_xlpm.indexy),_xlpm.finalni, IF(_xlpm.prvni=1, 2, _xlpm.prvni),INDEX(_xlpm.rozsah, _xlpm.finalni))</f>
        <v>1800</v>
      </c>
      <c r="AU350" cm="1">
        <f t="array" aca="1" ref="AU350" ca="1">INDEX($J$3:$J$10001,MATCH(AT350,$J$3:$J$10004,0)-1)</f>
        <v>1700</v>
      </c>
      <c r="AV350">
        <f t="shared" ca="1" si="91"/>
        <v>333</v>
      </c>
      <c r="AW350">
        <f t="shared" ca="1" si="92"/>
        <v>350</v>
      </c>
      <c r="AX350">
        <f t="shared" ca="1" si="93"/>
        <v>-17</v>
      </c>
      <c r="AY350">
        <f t="shared" ca="1" si="94"/>
        <v>349.66743682000003</v>
      </c>
      <c r="AZ350">
        <f t="shared" ca="1" si="95"/>
        <v>358.49621740710802</v>
      </c>
      <c r="BA350">
        <f t="shared" ca="1" si="96"/>
        <v>359.50378259289198</v>
      </c>
      <c r="BB350" cm="1">
        <f t="array" aca="1" ref="BB350" ca="1">_xlfn.LET(_xlpm.rozsah, $J$3:$J$10001,_xlpm.podminka, (_xlpm.rozsah&gt;E350)*(ISNUMBER(_xlpm.rozsah)),_xlpm.indexy, IF(_xlpm.podminka, ROW(_xlpm.rozsah)-MIN(ROW(_xlpm.rozsah))+1),_xlpm.prvni, MIN(_xlpm.indexy),_xlpm.finalni, IF(_xlpm.prvni=1, 2, _xlpm.prvni),INDEX(_xlpm.rozsah, _xlpm.finalni))</f>
        <v>1600</v>
      </c>
      <c r="BC350" cm="1">
        <f t="array" aca="1" ref="BC350" ca="1">INDEX($J$3:$J$10001,MATCH(BB350,$J$3:$J$10004,0)-1)</f>
        <v>1500</v>
      </c>
      <c r="BD350">
        <f t="shared" ca="1" si="97"/>
        <v>358</v>
      </c>
      <c r="BE350">
        <f t="shared" ca="1" si="98"/>
        <v>360</v>
      </c>
      <c r="BF350">
        <f t="shared" ca="1" si="99"/>
        <v>-2</v>
      </c>
      <c r="BG350">
        <f t="shared" ca="1" si="100"/>
        <v>358.49621740710802</v>
      </c>
    </row>
    <row r="351" spans="1:59" x14ac:dyDescent="0.25">
      <c r="A351" s="64">
        <v>348</v>
      </c>
      <c r="B351" s="64">
        <v>76</v>
      </c>
      <c r="C351" s="64">
        <v>97</v>
      </c>
      <c r="D351" s="18">
        <v>348</v>
      </c>
      <c r="E351" s="21">
        <f t="shared" ca="1" si="85"/>
        <v>1866.9188395261335</v>
      </c>
      <c r="F351" s="22">
        <f t="shared" ca="1" si="86"/>
        <v>311.97508336214059</v>
      </c>
      <c r="G351" s="28">
        <v>348</v>
      </c>
      <c r="H351" s="24">
        <f t="shared" ca="1" si="87"/>
        <v>1935.9416719999999</v>
      </c>
      <c r="I351" s="25">
        <f t="shared" ca="1" si="88"/>
        <v>300.94185250560002</v>
      </c>
      <c r="J351" s="155"/>
      <c r="K351" s="155"/>
      <c r="L351" s="129">
        <f t="shared" si="101"/>
        <v>0</v>
      </c>
      <c r="AR351">
        <f t="shared" ca="1" si="89"/>
        <v>310.24933248000002</v>
      </c>
      <c r="AS351">
        <f t="shared" ca="1" si="90"/>
        <v>305.75066751999998</v>
      </c>
      <c r="AT351" cm="1">
        <f t="array" aca="1" ref="AT351" ca="1">_xlfn.LET(_xlpm.rozsah, $J$3:$J$10001,_xlpm.podminka, (_xlpm.rozsah&gt;H351)*(ISNUMBER(_xlpm.rozsah)),_xlpm.indexy, IF(_xlpm.podminka, ROW(_xlpm.rozsah)-MIN(ROW(_xlpm.rozsah))+1),_xlpm.prvni, MIN(_xlpm.indexy),_xlpm.finalni, IF(_xlpm.prvni=1, 2, _xlpm.prvni),INDEX(_xlpm.rozsah, _xlpm.finalni))</f>
        <v>2000</v>
      </c>
      <c r="AU351" cm="1">
        <f t="array" aca="1" ref="AU351" ca="1">INDEX($J$3:$J$10001,MATCH(AT351,$J$3:$J$10004,0)-1)</f>
        <v>1900</v>
      </c>
      <c r="AV351">
        <f t="shared" ca="1" si="91"/>
        <v>300</v>
      </c>
      <c r="AW351">
        <f t="shared" ca="1" si="92"/>
        <v>316</v>
      </c>
      <c r="AX351">
        <f t="shared" ca="1" si="93"/>
        <v>-16</v>
      </c>
      <c r="AY351">
        <f t="shared" ca="1" si="94"/>
        <v>310.24933248000002</v>
      </c>
      <c r="AZ351">
        <f t="shared" ca="1" si="95"/>
        <v>321.62379728055731</v>
      </c>
      <c r="BA351">
        <f t="shared" ca="1" si="96"/>
        <v>327.37620271944269</v>
      </c>
      <c r="BB351" cm="1">
        <f t="array" aca="1" ref="BB351" ca="1">_xlfn.LET(_xlpm.rozsah, $J$3:$J$10001,_xlpm.podminka, (_xlpm.rozsah&gt;E351)*(ISNUMBER(_xlpm.rozsah)),_xlpm.indexy, IF(_xlpm.podminka, ROW(_xlpm.rozsah)-MIN(ROW(_xlpm.rozsah))+1),_xlpm.prvni, MIN(_xlpm.indexy),_xlpm.finalni, IF(_xlpm.prvni=1, 2, _xlpm.prvni),INDEX(_xlpm.rozsah, _xlpm.finalni))</f>
        <v>1900</v>
      </c>
      <c r="BC351" cm="1">
        <f t="array" aca="1" ref="BC351" ca="1">INDEX($J$3:$J$10001,MATCH(BB351,$J$3:$J$10004,0)-1)</f>
        <v>1800</v>
      </c>
      <c r="BD351">
        <f t="shared" ca="1" si="97"/>
        <v>316</v>
      </c>
      <c r="BE351">
        <f t="shared" ca="1" si="98"/>
        <v>333</v>
      </c>
      <c r="BF351">
        <f t="shared" ca="1" si="99"/>
        <v>-17</v>
      </c>
      <c r="BG351">
        <f t="shared" ca="1" si="100"/>
        <v>321.62379728055731</v>
      </c>
    </row>
    <row r="352" spans="1:59" x14ac:dyDescent="0.25">
      <c r="A352" s="64">
        <v>349</v>
      </c>
      <c r="B352" s="64">
        <v>84</v>
      </c>
      <c r="C352" s="64">
        <v>97</v>
      </c>
      <c r="D352" s="18">
        <v>349</v>
      </c>
      <c r="E352" s="21">
        <f t="shared" ca="1" si="85"/>
        <v>1989.7524015815159</v>
      </c>
      <c r="F352" s="22">
        <f t="shared" ca="1" si="86"/>
        <v>292.59042727454874</v>
      </c>
      <c r="G352" s="23">
        <v>349</v>
      </c>
      <c r="H352" s="24">
        <f t="shared" ca="1" si="87"/>
        <v>2034.4618479999999</v>
      </c>
      <c r="I352" s="25">
        <f t="shared" ca="1" si="88"/>
        <v>284.31440148799999</v>
      </c>
      <c r="J352" s="155"/>
      <c r="K352" s="155"/>
      <c r="L352" s="129">
        <f t="shared" si="101"/>
        <v>0</v>
      </c>
      <c r="AR352">
        <f t="shared" ca="1" si="89"/>
        <v>293.10763040000001</v>
      </c>
      <c r="AS352">
        <f t="shared" ca="1" si="90"/>
        <v>286.89236959999999</v>
      </c>
      <c r="AT352" cm="1">
        <f t="array" aca="1" ref="AT352" ca="1">_xlfn.LET(_xlpm.rozsah, $J$3:$J$10001,_xlpm.podminka, (_xlpm.rozsah&gt;H352)*(ISNUMBER(_xlpm.rozsah)),_xlpm.indexy, IF(_xlpm.podminka, ROW(_xlpm.rozsah)-MIN(ROW(_xlpm.rozsah))+1),_xlpm.prvni, MIN(_xlpm.indexy),_xlpm.finalni, IF(_xlpm.prvni=1, 2, _xlpm.prvni),INDEX(_xlpm.rozsah, _xlpm.finalni))</f>
        <v>2100</v>
      </c>
      <c r="AU352" cm="1">
        <f t="array" aca="1" ref="AU352" ca="1">INDEX($J$3:$J$10001,MATCH(AT352,$J$3:$J$10004,0)-1)</f>
        <v>2000</v>
      </c>
      <c r="AV352">
        <f t="shared" ca="1" si="91"/>
        <v>280</v>
      </c>
      <c r="AW352">
        <f t="shared" ca="1" si="92"/>
        <v>300</v>
      </c>
      <c r="AX352">
        <f t="shared" ca="1" si="93"/>
        <v>-20</v>
      </c>
      <c r="AY352">
        <f t="shared" ca="1" si="94"/>
        <v>293.10763040000001</v>
      </c>
      <c r="AZ352">
        <f t="shared" ca="1" si="95"/>
        <v>301.63961574695747</v>
      </c>
      <c r="BA352">
        <f t="shared" ca="1" si="96"/>
        <v>314.36038425304253</v>
      </c>
      <c r="BB352" cm="1">
        <f t="array" aca="1" ref="BB352" ca="1">_xlfn.LET(_xlpm.rozsah, $J$3:$J$10001,_xlpm.podminka, (_xlpm.rozsah&gt;E352)*(ISNUMBER(_xlpm.rozsah)),_xlpm.indexy, IF(_xlpm.podminka, ROW(_xlpm.rozsah)-MIN(ROW(_xlpm.rozsah))+1),_xlpm.prvni, MIN(_xlpm.indexy),_xlpm.finalni, IF(_xlpm.prvni=1, 2, _xlpm.prvni),INDEX(_xlpm.rozsah, _xlpm.finalni))</f>
        <v>2000</v>
      </c>
      <c r="BC352" cm="1">
        <f t="array" aca="1" ref="BC352" ca="1">INDEX($J$3:$J$10001,MATCH(BB352,$J$3:$J$10004,0)-1)</f>
        <v>1900</v>
      </c>
      <c r="BD352">
        <f t="shared" ca="1" si="97"/>
        <v>300</v>
      </c>
      <c r="BE352">
        <f t="shared" ca="1" si="98"/>
        <v>316</v>
      </c>
      <c r="BF352">
        <f t="shared" ca="1" si="99"/>
        <v>-16</v>
      </c>
      <c r="BG352">
        <f t="shared" ca="1" si="100"/>
        <v>301.63961574695747</v>
      </c>
    </row>
    <row r="353" spans="1:59" x14ac:dyDescent="0.25">
      <c r="A353" s="64">
        <v>350</v>
      </c>
      <c r="B353" s="64">
        <v>86</v>
      </c>
      <c r="C353" s="64">
        <v>97</v>
      </c>
      <c r="D353" s="18">
        <v>350</v>
      </c>
      <c r="E353" s="21">
        <f t="shared" ca="1" si="85"/>
        <v>2020.4607920953615</v>
      </c>
      <c r="F353" s="22">
        <f t="shared" ca="1" si="86"/>
        <v>287.03060633349992</v>
      </c>
      <c r="G353" s="28">
        <v>350</v>
      </c>
      <c r="H353" s="24">
        <f t="shared" ca="1" si="87"/>
        <v>2059.0918919999999</v>
      </c>
      <c r="I353" s="25">
        <f t="shared" ca="1" si="88"/>
        <v>279.53617295200002</v>
      </c>
      <c r="J353" s="155"/>
      <c r="K353" s="155"/>
      <c r="L353" s="129">
        <f t="shared" si="101"/>
        <v>0</v>
      </c>
      <c r="AR353">
        <f t="shared" ca="1" si="89"/>
        <v>288.18162160000003</v>
      </c>
      <c r="AS353">
        <f t="shared" ca="1" si="90"/>
        <v>291.81837839999997</v>
      </c>
      <c r="AT353" cm="1">
        <f t="array" aca="1" ref="AT353" ca="1">_xlfn.LET(_xlpm.rozsah, $J$3:$J$10001,_xlpm.podminka, (_xlpm.rozsah&gt;H353)*(ISNUMBER(_xlpm.rozsah)),_xlpm.indexy, IF(_xlpm.podminka, ROW(_xlpm.rozsah)-MIN(ROW(_xlpm.rozsah))+1),_xlpm.prvni, MIN(_xlpm.indexy),_xlpm.finalni, IF(_xlpm.prvni=1, 2, _xlpm.prvni),INDEX(_xlpm.rozsah, _xlpm.finalni))</f>
        <v>2100</v>
      </c>
      <c r="AU353" cm="1">
        <f t="array" aca="1" ref="AU353" ca="1">INDEX($J$3:$J$10001,MATCH(AT353,$J$3:$J$10004,0)-1)</f>
        <v>2000</v>
      </c>
      <c r="AV353">
        <f t="shared" ca="1" si="91"/>
        <v>280</v>
      </c>
      <c r="AW353">
        <f t="shared" ca="1" si="92"/>
        <v>300</v>
      </c>
      <c r="AX353">
        <f t="shared" ca="1" si="93"/>
        <v>-20</v>
      </c>
      <c r="AY353">
        <f t="shared" ca="1" si="94"/>
        <v>288.18162160000003</v>
      </c>
      <c r="AZ353">
        <f t="shared" ca="1" si="95"/>
        <v>295.90784158092771</v>
      </c>
      <c r="BA353">
        <f t="shared" ca="1" si="96"/>
        <v>284.09215841907229</v>
      </c>
      <c r="BB353" cm="1">
        <f t="array" aca="1" ref="BB353" ca="1">_xlfn.LET(_xlpm.rozsah, $J$3:$J$10001,_xlpm.podminka, (_xlpm.rozsah&gt;E353)*(ISNUMBER(_xlpm.rozsah)),_xlpm.indexy, IF(_xlpm.podminka, ROW(_xlpm.rozsah)-MIN(ROW(_xlpm.rozsah))+1),_xlpm.prvni, MIN(_xlpm.indexy),_xlpm.finalni, IF(_xlpm.prvni=1, 2, _xlpm.prvni),INDEX(_xlpm.rozsah, _xlpm.finalni))</f>
        <v>2100</v>
      </c>
      <c r="BC353" cm="1">
        <f t="array" aca="1" ref="BC353" ca="1">INDEX($J$3:$J$10001,MATCH(BB353,$J$3:$J$10004,0)-1)</f>
        <v>2000</v>
      </c>
      <c r="BD353">
        <f t="shared" ca="1" si="97"/>
        <v>280</v>
      </c>
      <c r="BE353">
        <f t="shared" ca="1" si="98"/>
        <v>300</v>
      </c>
      <c r="BF353">
        <f t="shared" ca="1" si="99"/>
        <v>-20</v>
      </c>
      <c r="BG353">
        <f t="shared" ca="1" si="100"/>
        <v>295.90784158092771</v>
      </c>
    </row>
    <row r="354" spans="1:59" x14ac:dyDescent="0.25">
      <c r="A354" s="64">
        <v>351</v>
      </c>
      <c r="B354" s="64">
        <v>81</v>
      </c>
      <c r="C354" s="64">
        <v>98</v>
      </c>
      <c r="D354" s="18">
        <v>351</v>
      </c>
      <c r="E354" s="21">
        <f t="shared" ca="1" si="85"/>
        <v>1943.6898158107474</v>
      </c>
      <c r="F354" s="22">
        <f t="shared" ca="1" si="86"/>
        <v>302.82943688087477</v>
      </c>
      <c r="G354" s="23">
        <v>351</v>
      </c>
      <c r="H354" s="24">
        <f t="shared" ca="1" si="87"/>
        <v>1997.5167820000001</v>
      </c>
      <c r="I354" s="25">
        <f t="shared" ca="1" si="88"/>
        <v>294.38936858239992</v>
      </c>
      <c r="J354" s="155"/>
      <c r="K354" s="155"/>
      <c r="L354" s="129">
        <f t="shared" si="101"/>
        <v>0</v>
      </c>
      <c r="AR354">
        <f t="shared" ca="1" si="89"/>
        <v>300.39731487999995</v>
      </c>
      <c r="AS354">
        <f t="shared" ca="1" si="90"/>
        <v>315.60268512000005</v>
      </c>
      <c r="AT354" cm="1">
        <f t="array" aca="1" ref="AT354" ca="1">_xlfn.LET(_xlpm.rozsah, $J$3:$J$10001,_xlpm.podminka, (_xlpm.rozsah&gt;H354)*(ISNUMBER(_xlpm.rozsah)),_xlpm.indexy, IF(_xlpm.podminka, ROW(_xlpm.rozsah)-MIN(ROW(_xlpm.rozsah))+1),_xlpm.prvni, MIN(_xlpm.indexy),_xlpm.finalni, IF(_xlpm.prvni=1, 2, _xlpm.prvni),INDEX(_xlpm.rozsah, _xlpm.finalni))</f>
        <v>2000</v>
      </c>
      <c r="AU354" cm="1">
        <f t="array" aca="1" ref="AU354" ca="1">INDEX($J$3:$J$10001,MATCH(AT354,$J$3:$J$10004,0)-1)</f>
        <v>1900</v>
      </c>
      <c r="AV354">
        <f t="shared" ca="1" si="91"/>
        <v>300</v>
      </c>
      <c r="AW354">
        <f t="shared" ca="1" si="92"/>
        <v>316</v>
      </c>
      <c r="AX354">
        <f t="shared" ca="1" si="93"/>
        <v>-16</v>
      </c>
      <c r="AY354">
        <f t="shared" ca="1" si="94"/>
        <v>300.39731487999995</v>
      </c>
      <c r="AZ354">
        <f t="shared" ca="1" si="95"/>
        <v>309.0096294702804</v>
      </c>
      <c r="BA354">
        <f t="shared" ca="1" si="96"/>
        <v>306.9903705297196</v>
      </c>
      <c r="BB354" cm="1">
        <f t="array" aca="1" ref="BB354" ca="1">_xlfn.LET(_xlpm.rozsah, $J$3:$J$10001,_xlpm.podminka, (_xlpm.rozsah&gt;E354)*(ISNUMBER(_xlpm.rozsah)),_xlpm.indexy, IF(_xlpm.podminka, ROW(_xlpm.rozsah)-MIN(ROW(_xlpm.rozsah))+1),_xlpm.prvni, MIN(_xlpm.indexy),_xlpm.finalni, IF(_xlpm.prvni=1, 2, _xlpm.prvni),INDEX(_xlpm.rozsah, _xlpm.finalni))</f>
        <v>2000</v>
      </c>
      <c r="BC354" cm="1">
        <f t="array" aca="1" ref="BC354" ca="1">INDEX($J$3:$J$10001,MATCH(BB354,$J$3:$J$10004,0)-1)</f>
        <v>1900</v>
      </c>
      <c r="BD354">
        <f t="shared" ca="1" si="97"/>
        <v>300</v>
      </c>
      <c r="BE354">
        <f t="shared" ca="1" si="98"/>
        <v>316</v>
      </c>
      <c r="BF354">
        <f t="shared" ca="1" si="99"/>
        <v>-16</v>
      </c>
      <c r="BG354">
        <f t="shared" ca="1" si="100"/>
        <v>309.0096294702804</v>
      </c>
    </row>
    <row r="355" spans="1:59" x14ac:dyDescent="0.25">
      <c r="A355" s="64">
        <v>352</v>
      </c>
      <c r="B355" s="64">
        <v>83</v>
      </c>
      <c r="C355" s="64">
        <v>83</v>
      </c>
      <c r="D355" s="18">
        <v>352</v>
      </c>
      <c r="E355" s="21">
        <f t="shared" ca="1" si="85"/>
        <v>1974.398206324593</v>
      </c>
      <c r="F355" s="22">
        <f t="shared" ca="1" si="86"/>
        <v>252.39991820009402</v>
      </c>
      <c r="G355" s="28">
        <v>352</v>
      </c>
      <c r="H355" s="24">
        <f t="shared" ca="1" si="87"/>
        <v>2022.1468259999999</v>
      </c>
      <c r="I355" s="25">
        <f t="shared" ca="1" si="88"/>
        <v>245.32362688399999</v>
      </c>
      <c r="J355" s="155"/>
      <c r="K355" s="155"/>
      <c r="L355" s="129">
        <f t="shared" si="101"/>
        <v>0</v>
      </c>
      <c r="AR355">
        <f t="shared" ca="1" si="89"/>
        <v>295.57063479999999</v>
      </c>
      <c r="AS355">
        <f t="shared" ca="1" si="90"/>
        <v>284.42936520000001</v>
      </c>
      <c r="AT355" cm="1">
        <f t="array" aca="1" ref="AT355" ca="1">_xlfn.LET(_xlpm.rozsah, $J$3:$J$10001,_xlpm.podminka, (_xlpm.rozsah&gt;H355)*(ISNUMBER(_xlpm.rozsah)),_xlpm.indexy, IF(_xlpm.podminka, ROW(_xlpm.rozsah)-MIN(ROW(_xlpm.rozsah))+1),_xlpm.prvni, MIN(_xlpm.indexy),_xlpm.finalni, IF(_xlpm.prvni=1, 2, _xlpm.prvni),INDEX(_xlpm.rozsah, _xlpm.finalni))</f>
        <v>2100</v>
      </c>
      <c r="AU355" cm="1">
        <f t="array" aca="1" ref="AU355" ca="1">INDEX($J$3:$J$10001,MATCH(AT355,$J$3:$J$10004,0)-1)</f>
        <v>2000</v>
      </c>
      <c r="AV355">
        <f t="shared" ca="1" si="91"/>
        <v>280</v>
      </c>
      <c r="AW355">
        <f t="shared" ca="1" si="92"/>
        <v>300</v>
      </c>
      <c r="AX355">
        <f t="shared" ca="1" si="93"/>
        <v>-20</v>
      </c>
      <c r="AY355">
        <f t="shared" ca="1" si="94"/>
        <v>295.57063479999999</v>
      </c>
      <c r="AZ355">
        <f t="shared" ca="1" si="95"/>
        <v>304.09628698806512</v>
      </c>
      <c r="BA355">
        <f t="shared" ca="1" si="96"/>
        <v>311.90371301193488</v>
      </c>
      <c r="BB355" cm="1">
        <f t="array" aca="1" ref="BB355" ca="1">_xlfn.LET(_xlpm.rozsah, $J$3:$J$10001,_xlpm.podminka, (_xlpm.rozsah&gt;E355)*(ISNUMBER(_xlpm.rozsah)),_xlpm.indexy, IF(_xlpm.podminka, ROW(_xlpm.rozsah)-MIN(ROW(_xlpm.rozsah))+1),_xlpm.prvni, MIN(_xlpm.indexy),_xlpm.finalni, IF(_xlpm.prvni=1, 2, _xlpm.prvni),INDEX(_xlpm.rozsah, _xlpm.finalni))</f>
        <v>2000</v>
      </c>
      <c r="BC355" cm="1">
        <f t="array" aca="1" ref="BC355" ca="1">INDEX($J$3:$J$10001,MATCH(BB355,$J$3:$J$10004,0)-1)</f>
        <v>1900</v>
      </c>
      <c r="BD355">
        <f t="shared" ca="1" si="97"/>
        <v>300</v>
      </c>
      <c r="BE355">
        <f t="shared" ca="1" si="98"/>
        <v>316</v>
      </c>
      <c r="BF355">
        <f t="shared" ca="1" si="99"/>
        <v>-16</v>
      </c>
      <c r="BG355">
        <f t="shared" ca="1" si="100"/>
        <v>304.09628698806512</v>
      </c>
    </row>
    <row r="356" spans="1:59" x14ac:dyDescent="0.25">
      <c r="A356" s="64">
        <v>353</v>
      </c>
      <c r="B356" s="64">
        <v>65</v>
      </c>
      <c r="C356" s="64">
        <v>96</v>
      </c>
      <c r="D356" s="18">
        <v>353</v>
      </c>
      <c r="E356" s="21">
        <f t="shared" ca="1" si="85"/>
        <v>1698.0226916999825</v>
      </c>
      <c r="F356" s="22">
        <f t="shared" ca="1" si="86"/>
        <v>336.15185727744131</v>
      </c>
      <c r="G356" s="23">
        <v>353</v>
      </c>
      <c r="H356" s="24">
        <f t="shared" ca="1" si="87"/>
        <v>1800.4764299999999</v>
      </c>
      <c r="I356" s="25">
        <f t="shared" ca="1" si="88"/>
        <v>319.60224662399997</v>
      </c>
      <c r="J356" s="155"/>
      <c r="K356" s="155"/>
      <c r="L356" s="129">
        <f t="shared" si="101"/>
        <v>0</v>
      </c>
      <c r="AR356">
        <f t="shared" ca="1" si="89"/>
        <v>332.9190069</v>
      </c>
      <c r="AS356">
        <f t="shared" ca="1" si="90"/>
        <v>316.0809931</v>
      </c>
      <c r="AT356" cm="1">
        <f t="array" aca="1" ref="AT356" ca="1">_xlfn.LET(_xlpm.rozsah, $J$3:$J$10001,_xlpm.podminka, (_xlpm.rozsah&gt;H356)*(ISNUMBER(_xlpm.rozsah)),_xlpm.indexy, IF(_xlpm.podminka, ROW(_xlpm.rozsah)-MIN(ROW(_xlpm.rozsah))+1),_xlpm.prvni, MIN(_xlpm.indexy),_xlpm.finalni, IF(_xlpm.prvni=1, 2, _xlpm.prvni),INDEX(_xlpm.rozsah, _xlpm.finalni))</f>
        <v>1900</v>
      </c>
      <c r="AU356" cm="1">
        <f t="array" aca="1" ref="AU356" ca="1">INDEX($J$3:$J$10001,MATCH(AT356,$J$3:$J$10004,0)-1)</f>
        <v>1800</v>
      </c>
      <c r="AV356">
        <f t="shared" ca="1" si="91"/>
        <v>316</v>
      </c>
      <c r="AW356">
        <f t="shared" ca="1" si="92"/>
        <v>333</v>
      </c>
      <c r="AX356">
        <f t="shared" ca="1" si="93"/>
        <v>-17</v>
      </c>
      <c r="AY356">
        <f t="shared" ca="1" si="94"/>
        <v>332.9190069</v>
      </c>
      <c r="AZ356">
        <f t="shared" ca="1" si="95"/>
        <v>350.1581846640014</v>
      </c>
      <c r="BA356">
        <f t="shared" ca="1" si="96"/>
        <v>357.8418153359986</v>
      </c>
      <c r="BB356" cm="1">
        <f t="array" aca="1" ref="BB356" ca="1">_xlfn.LET(_xlpm.rozsah, $J$3:$J$10001,_xlpm.podminka, (_xlpm.rozsah&gt;E356)*(ISNUMBER(_xlpm.rozsah)),_xlpm.indexy, IF(_xlpm.podminka, ROW(_xlpm.rozsah)-MIN(ROW(_xlpm.rozsah))+1),_xlpm.prvni, MIN(_xlpm.indexy),_xlpm.finalni, IF(_xlpm.prvni=1, 2, _xlpm.prvni),INDEX(_xlpm.rozsah, _xlpm.finalni))</f>
        <v>1700</v>
      </c>
      <c r="BC356" cm="1">
        <f t="array" aca="1" ref="BC356" ca="1">INDEX($J$3:$J$10001,MATCH(BB356,$J$3:$J$10004,0)-1)</f>
        <v>1600</v>
      </c>
      <c r="BD356">
        <f t="shared" ca="1" si="97"/>
        <v>350</v>
      </c>
      <c r="BE356">
        <f t="shared" ca="1" si="98"/>
        <v>358</v>
      </c>
      <c r="BF356">
        <f t="shared" ca="1" si="99"/>
        <v>-8</v>
      </c>
      <c r="BG356">
        <f t="shared" ca="1" si="100"/>
        <v>350.1581846640014</v>
      </c>
    </row>
    <row r="357" spans="1:59" x14ac:dyDescent="0.25">
      <c r="A357" s="64">
        <v>354</v>
      </c>
      <c r="B357" s="64">
        <v>93</v>
      </c>
      <c r="C357" s="64">
        <v>72</v>
      </c>
      <c r="D357" s="18">
        <v>354</v>
      </c>
      <c r="E357" s="21">
        <f t="shared" ca="1" si="85"/>
        <v>2127.9401588938213</v>
      </c>
      <c r="F357" s="22">
        <f t="shared" ca="1" si="86"/>
        <v>194.55907995875702</v>
      </c>
      <c r="G357" s="28">
        <v>354</v>
      </c>
      <c r="H357" s="24">
        <f t="shared" ca="1" si="87"/>
        <v>2145.2970459999997</v>
      </c>
      <c r="I357" s="25">
        <f t="shared" ca="1" si="88"/>
        <v>190.1851444080001</v>
      </c>
      <c r="J357" s="155"/>
      <c r="K357" s="155"/>
      <c r="L357" s="129">
        <f t="shared" si="101"/>
        <v>0</v>
      </c>
      <c r="AR357">
        <f t="shared" ca="1" si="89"/>
        <v>264.14603390000013</v>
      </c>
      <c r="AS357">
        <f t="shared" ca="1" si="90"/>
        <v>260.85396609999987</v>
      </c>
      <c r="AT357" cm="1">
        <f t="array" aca="1" ref="AT357" ca="1">_xlfn.LET(_xlpm.rozsah, $J$3:$J$10001,_xlpm.podminka, (_xlpm.rozsah&gt;H357)*(ISNUMBER(_xlpm.rozsah)),_xlpm.indexy, IF(_xlpm.podminka, ROW(_xlpm.rozsah)-MIN(ROW(_xlpm.rozsah))+1),_xlpm.prvni, MIN(_xlpm.indexy),_xlpm.finalni, IF(_xlpm.prvni=1, 2, _xlpm.prvni),INDEX(_xlpm.rozsah, _xlpm.finalni))</f>
        <v>2200</v>
      </c>
      <c r="AU357" cm="1">
        <f t="array" aca="1" ref="AU357" ca="1">INDEX($J$3:$J$10001,MATCH(AT357,$J$3:$J$10004,0)-1)</f>
        <v>2100</v>
      </c>
      <c r="AV357">
        <f t="shared" ca="1" si="91"/>
        <v>245</v>
      </c>
      <c r="AW357">
        <f t="shared" ca="1" si="92"/>
        <v>280</v>
      </c>
      <c r="AX357">
        <f t="shared" ca="1" si="93"/>
        <v>-35</v>
      </c>
      <c r="AY357">
        <f t="shared" ca="1" si="94"/>
        <v>264.14603390000013</v>
      </c>
      <c r="AZ357">
        <f t="shared" ca="1" si="95"/>
        <v>270.22094438716255</v>
      </c>
      <c r="BA357">
        <f t="shared" ca="1" si="96"/>
        <v>254.77905561283745</v>
      </c>
      <c r="BB357" cm="1">
        <f t="array" aca="1" ref="BB357" ca="1">_xlfn.LET(_xlpm.rozsah, $J$3:$J$10001,_xlpm.podminka, (_xlpm.rozsah&gt;E357)*(ISNUMBER(_xlpm.rozsah)),_xlpm.indexy, IF(_xlpm.podminka, ROW(_xlpm.rozsah)-MIN(ROW(_xlpm.rozsah))+1),_xlpm.prvni, MIN(_xlpm.indexy),_xlpm.finalni, IF(_xlpm.prvni=1, 2, _xlpm.prvni),INDEX(_xlpm.rozsah, _xlpm.finalni))</f>
        <v>2200</v>
      </c>
      <c r="BC357" cm="1">
        <f t="array" aca="1" ref="BC357" ca="1">INDEX($J$3:$J$10001,MATCH(BB357,$J$3:$J$10004,0)-1)</f>
        <v>2100</v>
      </c>
      <c r="BD357">
        <f t="shared" ca="1" si="97"/>
        <v>245</v>
      </c>
      <c r="BE357">
        <f t="shared" ca="1" si="98"/>
        <v>280</v>
      </c>
      <c r="BF357">
        <f t="shared" ca="1" si="99"/>
        <v>-35</v>
      </c>
      <c r="BG357">
        <f t="shared" ca="1" si="100"/>
        <v>270.22094438716255</v>
      </c>
    </row>
    <row r="358" spans="1:59" x14ac:dyDescent="0.25">
      <c r="A358" s="64">
        <v>355</v>
      </c>
      <c r="B358" s="64">
        <v>63</v>
      </c>
      <c r="C358" s="64">
        <v>60</v>
      </c>
      <c r="D358" s="18">
        <v>355</v>
      </c>
      <c r="E358" s="21">
        <f t="shared" ca="1" si="85"/>
        <v>1667.3143011861368</v>
      </c>
      <c r="F358" s="22">
        <f t="shared" ca="1" si="86"/>
        <v>211.56891354306543</v>
      </c>
      <c r="G358" s="23">
        <v>355</v>
      </c>
      <c r="H358" s="24">
        <f t="shared" ca="1" si="87"/>
        <v>1775.8463859999999</v>
      </c>
      <c r="I358" s="25">
        <f t="shared" ca="1" si="88"/>
        <v>202.263668628</v>
      </c>
      <c r="J358" s="155"/>
      <c r="K358" s="155"/>
      <c r="L358" s="129">
        <f t="shared" si="101"/>
        <v>0</v>
      </c>
      <c r="AR358">
        <f t="shared" ca="1" si="89"/>
        <v>337.10611438000001</v>
      </c>
      <c r="AS358">
        <f t="shared" ca="1" si="90"/>
        <v>345.89388561999999</v>
      </c>
      <c r="AT358" cm="1">
        <f t="array" aca="1" ref="AT358" ca="1">_xlfn.LET(_xlpm.rozsah, $J$3:$J$10001,_xlpm.podminka, (_xlpm.rozsah&gt;H358)*(ISNUMBER(_xlpm.rozsah)),_xlpm.indexy, IF(_xlpm.podminka, ROW(_xlpm.rozsah)-MIN(ROW(_xlpm.rozsah))+1),_xlpm.prvni, MIN(_xlpm.indexy),_xlpm.finalni, IF(_xlpm.prvni=1, 2, _xlpm.prvni),INDEX(_xlpm.rozsah, _xlpm.finalni))</f>
        <v>1800</v>
      </c>
      <c r="AU358" cm="1">
        <f t="array" aca="1" ref="AU358" ca="1">INDEX($J$3:$J$10001,MATCH(AT358,$J$3:$J$10004,0)-1)</f>
        <v>1700</v>
      </c>
      <c r="AV358">
        <f t="shared" ca="1" si="91"/>
        <v>333</v>
      </c>
      <c r="AW358">
        <f t="shared" ca="1" si="92"/>
        <v>350</v>
      </c>
      <c r="AX358">
        <f t="shared" ca="1" si="93"/>
        <v>-17</v>
      </c>
      <c r="AY358">
        <f t="shared" ca="1" si="94"/>
        <v>337.10611438000001</v>
      </c>
      <c r="AZ358">
        <f t="shared" ca="1" si="95"/>
        <v>352.61485590510904</v>
      </c>
      <c r="BA358">
        <f t="shared" ca="1" si="96"/>
        <v>355.38514409489096</v>
      </c>
      <c r="BB358" cm="1">
        <f t="array" aca="1" ref="BB358" ca="1">_xlfn.LET(_xlpm.rozsah, $J$3:$J$10001,_xlpm.podminka, (_xlpm.rozsah&gt;E358)*(ISNUMBER(_xlpm.rozsah)),_xlpm.indexy, IF(_xlpm.podminka, ROW(_xlpm.rozsah)-MIN(ROW(_xlpm.rozsah))+1),_xlpm.prvni, MIN(_xlpm.indexy),_xlpm.finalni, IF(_xlpm.prvni=1, 2, _xlpm.prvni),INDEX(_xlpm.rozsah, _xlpm.finalni))</f>
        <v>1700</v>
      </c>
      <c r="BC358" cm="1">
        <f t="array" aca="1" ref="BC358" ca="1">INDEX($J$3:$J$10001,MATCH(BB358,$J$3:$J$10004,0)-1)</f>
        <v>1600</v>
      </c>
      <c r="BD358">
        <f t="shared" ca="1" si="97"/>
        <v>350</v>
      </c>
      <c r="BE358">
        <f t="shared" ca="1" si="98"/>
        <v>358</v>
      </c>
      <c r="BF358">
        <f t="shared" ca="1" si="99"/>
        <v>-8</v>
      </c>
      <c r="BG358">
        <f t="shared" ca="1" si="100"/>
        <v>352.61485590510904</v>
      </c>
    </row>
    <row r="359" spans="1:59" x14ac:dyDescent="0.25">
      <c r="A359" s="64">
        <v>356</v>
      </c>
      <c r="B359" s="64">
        <v>72</v>
      </c>
      <c r="C359" s="64">
        <v>49</v>
      </c>
      <c r="D359" s="18">
        <v>356</v>
      </c>
      <c r="E359" s="21">
        <f t="shared" ca="1" si="85"/>
        <v>1805.5020584984422</v>
      </c>
      <c r="F359" s="22">
        <f t="shared" ca="1" si="86"/>
        <v>162.71167852707975</v>
      </c>
      <c r="G359" s="28">
        <v>356</v>
      </c>
      <c r="H359" s="24">
        <f t="shared" ca="1" si="87"/>
        <v>1886.6815839999999</v>
      </c>
      <c r="I359" s="25">
        <f t="shared" ca="1" si="88"/>
        <v>155.9494240528</v>
      </c>
      <c r="J359" s="155"/>
      <c r="K359" s="155"/>
      <c r="L359" s="129">
        <f t="shared" si="101"/>
        <v>0</v>
      </c>
      <c r="AR359">
        <f t="shared" ca="1" si="89"/>
        <v>318.26413072000003</v>
      </c>
      <c r="AS359">
        <f t="shared" ca="1" si="90"/>
        <v>330.73586927999997</v>
      </c>
      <c r="AT359" cm="1">
        <f t="array" aca="1" ref="AT359" ca="1">_xlfn.LET(_xlpm.rozsah, $J$3:$J$10001,_xlpm.podminka, (_xlpm.rozsah&gt;H359)*(ISNUMBER(_xlpm.rozsah)),_xlpm.indexy, IF(_xlpm.podminka, ROW(_xlpm.rozsah)-MIN(ROW(_xlpm.rozsah))+1),_xlpm.prvni, MIN(_xlpm.indexy),_xlpm.finalni, IF(_xlpm.prvni=1, 2, _xlpm.prvni),INDEX(_xlpm.rozsah, _xlpm.finalni))</f>
        <v>1900</v>
      </c>
      <c r="AU359" cm="1">
        <f t="array" aca="1" ref="AU359" ca="1">INDEX($J$3:$J$10001,MATCH(AT359,$J$3:$J$10004,0)-1)</f>
        <v>1800</v>
      </c>
      <c r="AV359">
        <f t="shared" ca="1" si="91"/>
        <v>316</v>
      </c>
      <c r="AW359">
        <f t="shared" ca="1" si="92"/>
        <v>333</v>
      </c>
      <c r="AX359">
        <f t="shared" ca="1" si="93"/>
        <v>-17</v>
      </c>
      <c r="AY359">
        <f t="shared" ca="1" si="94"/>
        <v>318.26413072000003</v>
      </c>
      <c r="AZ359">
        <f t="shared" ca="1" si="95"/>
        <v>332.06465005526479</v>
      </c>
      <c r="BA359">
        <f t="shared" ca="1" si="96"/>
        <v>316.93534994473521</v>
      </c>
      <c r="BB359" cm="1">
        <f t="array" aca="1" ref="BB359" ca="1">_xlfn.LET(_xlpm.rozsah, $J$3:$J$10001,_xlpm.podminka, (_xlpm.rozsah&gt;E359)*(ISNUMBER(_xlpm.rozsah)),_xlpm.indexy, IF(_xlpm.podminka, ROW(_xlpm.rozsah)-MIN(ROW(_xlpm.rozsah))+1),_xlpm.prvni, MIN(_xlpm.indexy),_xlpm.finalni, IF(_xlpm.prvni=1, 2, _xlpm.prvni),INDEX(_xlpm.rozsah, _xlpm.finalni))</f>
        <v>1900</v>
      </c>
      <c r="BC359" cm="1">
        <f t="array" aca="1" ref="BC359" ca="1">INDEX($J$3:$J$10001,MATCH(BB359,$J$3:$J$10004,0)-1)</f>
        <v>1800</v>
      </c>
      <c r="BD359">
        <f t="shared" ca="1" si="97"/>
        <v>316</v>
      </c>
      <c r="BE359">
        <f t="shared" ca="1" si="98"/>
        <v>333</v>
      </c>
      <c r="BF359">
        <f t="shared" ca="1" si="99"/>
        <v>-17</v>
      </c>
      <c r="BG359">
        <f t="shared" ca="1" si="100"/>
        <v>332.06465005526479</v>
      </c>
    </row>
    <row r="360" spans="1:59" x14ac:dyDescent="0.25">
      <c r="A360" s="64">
        <v>357</v>
      </c>
      <c r="B360" s="64">
        <v>56</v>
      </c>
      <c r="C360" s="64">
        <v>27</v>
      </c>
      <c r="D360" s="18">
        <v>357</v>
      </c>
      <c r="E360" s="21">
        <f t="shared" ca="1" si="85"/>
        <v>1559.8349343876773</v>
      </c>
      <c r="F360" s="22">
        <f t="shared" ca="1" si="86"/>
        <v>96.876891354306537</v>
      </c>
      <c r="G360" s="23">
        <v>357</v>
      </c>
      <c r="H360" s="24">
        <f t="shared" ca="1" si="87"/>
        <v>1689.6412319999999</v>
      </c>
      <c r="I360" s="25">
        <f t="shared" ca="1" si="88"/>
        <v>94.723749388800002</v>
      </c>
      <c r="J360" s="155"/>
      <c r="K360" s="155"/>
      <c r="L360" s="129">
        <f t="shared" si="101"/>
        <v>0</v>
      </c>
      <c r="AR360">
        <f t="shared" ca="1" si="89"/>
        <v>350.82870144000003</v>
      </c>
      <c r="AS360">
        <f t="shared" ca="1" si="90"/>
        <v>357.17129855999997</v>
      </c>
      <c r="AT360" cm="1">
        <f t="array" aca="1" ref="AT360" ca="1">_xlfn.LET(_xlpm.rozsah, $J$3:$J$10001,_xlpm.podminka, (_xlpm.rozsah&gt;H360)*(ISNUMBER(_xlpm.rozsah)),_xlpm.indexy, IF(_xlpm.podminka, ROW(_xlpm.rozsah)-MIN(ROW(_xlpm.rozsah))+1),_xlpm.prvni, MIN(_xlpm.indexy),_xlpm.finalni, IF(_xlpm.prvni=1, 2, _xlpm.prvni),INDEX(_xlpm.rozsah, _xlpm.finalni))</f>
        <v>1700</v>
      </c>
      <c r="AU360" cm="1">
        <f t="array" aca="1" ref="AU360" ca="1">INDEX($J$3:$J$10001,MATCH(AT360,$J$3:$J$10004,0)-1)</f>
        <v>1600</v>
      </c>
      <c r="AV360">
        <f t="shared" ca="1" si="91"/>
        <v>350</v>
      </c>
      <c r="AW360">
        <f t="shared" ca="1" si="92"/>
        <v>358</v>
      </c>
      <c r="AX360">
        <f t="shared" ca="1" si="93"/>
        <v>-8</v>
      </c>
      <c r="AY360">
        <f t="shared" ca="1" si="94"/>
        <v>350.82870144000003</v>
      </c>
      <c r="AZ360">
        <f t="shared" ca="1" si="95"/>
        <v>358.80330131224645</v>
      </c>
      <c r="BA360">
        <f t="shared" ca="1" si="96"/>
        <v>359.19669868775355</v>
      </c>
      <c r="BB360" cm="1">
        <f t="array" aca="1" ref="BB360" ca="1">_xlfn.LET(_xlpm.rozsah, $J$3:$J$10001,_xlpm.podminka, (_xlpm.rozsah&gt;E360)*(ISNUMBER(_xlpm.rozsah)),_xlpm.indexy, IF(_xlpm.podminka, ROW(_xlpm.rozsah)-MIN(ROW(_xlpm.rozsah))+1),_xlpm.prvni, MIN(_xlpm.indexy),_xlpm.finalni, IF(_xlpm.prvni=1, 2, _xlpm.prvni),INDEX(_xlpm.rozsah, _xlpm.finalni))</f>
        <v>1600</v>
      </c>
      <c r="BC360" cm="1">
        <f t="array" aca="1" ref="BC360" ca="1">INDEX($J$3:$J$10001,MATCH(BB360,$J$3:$J$10004,0)-1)</f>
        <v>1500</v>
      </c>
      <c r="BD360">
        <f t="shared" ca="1" si="97"/>
        <v>358</v>
      </c>
      <c r="BE360">
        <f t="shared" ca="1" si="98"/>
        <v>360</v>
      </c>
      <c r="BF360">
        <f t="shared" ca="1" si="99"/>
        <v>-2</v>
      </c>
      <c r="BG360">
        <f t="shared" ca="1" si="100"/>
        <v>358.80330131224645</v>
      </c>
    </row>
    <row r="361" spans="1:59" x14ac:dyDescent="0.25">
      <c r="A361" s="64">
        <v>358</v>
      </c>
      <c r="B361" s="64">
        <v>29</v>
      </c>
      <c r="C361" s="64">
        <v>0</v>
      </c>
      <c r="D361" s="18">
        <v>358</v>
      </c>
      <c r="E361" s="21">
        <f t="shared" ca="1" si="85"/>
        <v>1145.2716624507614</v>
      </c>
      <c r="F361" s="22">
        <f t="shared" ca="1" si="86"/>
        <v>0</v>
      </c>
      <c r="G361" s="28">
        <v>358</v>
      </c>
      <c r="H361" s="24">
        <f t="shared" ca="1" si="87"/>
        <v>1357.135638</v>
      </c>
      <c r="I361" s="25">
        <f t="shared" ca="1" si="88"/>
        <v>0</v>
      </c>
      <c r="J361" s="155"/>
      <c r="K361" s="155"/>
      <c r="L361" s="129">
        <f t="shared" si="101"/>
        <v>0</v>
      </c>
      <c r="AR361">
        <f t="shared" ca="1" si="89"/>
        <v>355.71356379999997</v>
      </c>
      <c r="AS361">
        <f t="shared" ca="1" si="90"/>
        <v>355.71356379999997</v>
      </c>
      <c r="AT361" cm="1">
        <f t="array" aca="1" ref="AT361" ca="1">_xlfn.LET(_xlpm.rozsah, $J$3:$J$10001,_xlpm.podminka, (_xlpm.rozsah&gt;H361)*(ISNUMBER(_xlpm.rozsah)),_xlpm.indexy, IF(_xlpm.podminka, ROW(_xlpm.rozsah)-MIN(ROW(_xlpm.rozsah))+1),_xlpm.prvni, MIN(_xlpm.indexy),_xlpm.finalni, IF(_xlpm.prvni=1, 2, _xlpm.prvni),INDEX(_xlpm.rozsah, _xlpm.finalni))</f>
        <v>1400</v>
      </c>
      <c r="AU361" cm="1">
        <f t="array" aca="1" ref="AU361" ca="1">INDEX($J$3:$J$10001,MATCH(AT361,$J$3:$J$10004,0)-1)</f>
        <v>1300</v>
      </c>
      <c r="AV361">
        <f t="shared" ca="1" si="91"/>
        <v>360</v>
      </c>
      <c r="AW361">
        <f t="shared" ca="1" si="92"/>
        <v>350</v>
      </c>
      <c r="AX361">
        <f t="shared" ca="1" si="93"/>
        <v>10</v>
      </c>
      <c r="AY361">
        <f t="shared" ca="1" si="94"/>
        <v>354.28643620000003</v>
      </c>
      <c r="AZ361">
        <f t="shared" ca="1" si="95"/>
        <v>309.05433249015226</v>
      </c>
      <c r="BA361">
        <f t="shared" ca="1" si="96"/>
        <v>309.05433249015226</v>
      </c>
      <c r="BB361" cm="1">
        <f t="array" aca="1" ref="BB361" ca="1">_xlfn.LET(_xlpm.rozsah, $J$3:$J$10001,_xlpm.podminka, (_xlpm.rozsah&gt;E361)*(ISNUMBER(_xlpm.rozsah)),_xlpm.indexy, IF(_xlpm.podminka, ROW(_xlpm.rozsah)-MIN(ROW(_xlpm.rozsah))+1),_xlpm.prvni, MIN(_xlpm.indexy),_xlpm.finalni, IF(_xlpm.prvni=1, 2, _xlpm.prvni),INDEX(_xlpm.rozsah, _xlpm.finalni))</f>
        <v>1200</v>
      </c>
      <c r="BC361" cm="1">
        <f t="array" aca="1" ref="BC361" ca="1">INDEX($J$3:$J$10001,MATCH(BB361,$J$3:$J$10004,0)-1)</f>
        <v>1100</v>
      </c>
      <c r="BD361">
        <f t="shared" ca="1" si="97"/>
        <v>320</v>
      </c>
      <c r="BE361">
        <f t="shared" ca="1" si="98"/>
        <v>300</v>
      </c>
      <c r="BF361">
        <f t="shared" ca="1" si="99"/>
        <v>20</v>
      </c>
      <c r="BG361">
        <f t="shared" ca="1" si="100"/>
        <v>310.94566750984774</v>
      </c>
    </row>
    <row r="362" spans="1:59" x14ac:dyDescent="0.25">
      <c r="A362" s="64">
        <v>359</v>
      </c>
      <c r="B362" s="64">
        <v>18</v>
      </c>
      <c r="C362" s="64">
        <v>13</v>
      </c>
      <c r="D362" s="18">
        <v>359</v>
      </c>
      <c r="E362" s="21">
        <f t="shared" ca="1" si="85"/>
        <v>976.37551462461056</v>
      </c>
      <c r="F362" s="22">
        <f t="shared" ca="1" si="86"/>
        <v>36.809356901347819</v>
      </c>
      <c r="G362" s="23">
        <v>359</v>
      </c>
      <c r="H362" s="24">
        <f t="shared" ca="1" si="87"/>
        <v>1221.670396</v>
      </c>
      <c r="I362" s="25">
        <f t="shared" ca="1" si="88"/>
        <v>42.445145443999998</v>
      </c>
      <c r="J362" s="155"/>
      <c r="K362" s="155"/>
      <c r="L362" s="129">
        <f t="shared" si="101"/>
        <v>0</v>
      </c>
      <c r="AR362">
        <f t="shared" ca="1" si="89"/>
        <v>326.50111879999997</v>
      </c>
      <c r="AS362">
        <f t="shared" ca="1" si="90"/>
        <v>326.50111879999997</v>
      </c>
      <c r="AT362" cm="1">
        <f t="array" aca="1" ref="AT362" ca="1">_xlfn.LET(_xlpm.rozsah, $J$3:$J$10001,_xlpm.podminka, (_xlpm.rozsah&gt;H362)*(ISNUMBER(_xlpm.rozsah)),_xlpm.indexy, IF(_xlpm.podminka, ROW(_xlpm.rozsah)-MIN(ROW(_xlpm.rozsah))+1),_xlpm.prvni, MIN(_xlpm.indexy),_xlpm.finalni, IF(_xlpm.prvni=1, 2, _xlpm.prvni),INDEX(_xlpm.rozsah, _xlpm.finalni))</f>
        <v>1300</v>
      </c>
      <c r="AU362" cm="1">
        <f t="array" aca="1" ref="AU362" ca="1">INDEX($J$3:$J$10001,MATCH(AT362,$J$3:$J$10004,0)-1)</f>
        <v>1200</v>
      </c>
      <c r="AV362">
        <f t="shared" ca="1" si="91"/>
        <v>350</v>
      </c>
      <c r="AW362">
        <f t="shared" ca="1" si="92"/>
        <v>320</v>
      </c>
      <c r="AX362">
        <f t="shared" ca="1" si="93"/>
        <v>30</v>
      </c>
      <c r="AY362">
        <f t="shared" ca="1" si="94"/>
        <v>343.49888120000003</v>
      </c>
      <c r="AZ362">
        <f t="shared" ca="1" si="95"/>
        <v>283.14889924113709</v>
      </c>
      <c r="BA362">
        <f t="shared" ca="1" si="96"/>
        <v>283.14889924113709</v>
      </c>
      <c r="BB362" cm="1">
        <f t="array" aca="1" ref="BB362" ca="1">_xlfn.LET(_xlpm.rozsah, $J$3:$J$10001,_xlpm.podminka, (_xlpm.rozsah&gt;E362)*(ISNUMBER(_xlpm.rozsah)),_xlpm.indexy, IF(_xlpm.podminka, ROW(_xlpm.rozsah)-MIN(ROW(_xlpm.rozsah))+1),_xlpm.prvni, MIN(_xlpm.indexy),_xlpm.finalni, IF(_xlpm.prvni=1, 2, _xlpm.prvni),INDEX(_xlpm.rozsah, _xlpm.finalni))</f>
        <v>1000</v>
      </c>
      <c r="BC362" cm="1">
        <f t="array" aca="1" ref="BC362" ca="1">INDEX($J$3:$J$10001,MATCH(BB362,$J$3:$J$10004,0)-1)</f>
        <v>0</v>
      </c>
      <c r="BD362">
        <f t="shared" ca="1" si="97"/>
        <v>290</v>
      </c>
      <c r="BE362">
        <f t="shared" ca="1" si="98"/>
        <v>0</v>
      </c>
      <c r="BF362">
        <f t="shared" ca="1" si="99"/>
        <v>290</v>
      </c>
      <c r="BG362">
        <f t="shared" ca="1" si="100"/>
        <v>6.8511007588629376</v>
      </c>
    </row>
    <row r="363" spans="1:59" x14ac:dyDescent="0.25">
      <c r="A363" s="64">
        <v>360</v>
      </c>
      <c r="B363" s="64">
        <v>25</v>
      </c>
      <c r="C363" s="64">
        <v>11</v>
      </c>
      <c r="D363" s="18">
        <v>360</v>
      </c>
      <c r="E363" s="21">
        <f t="shared" ca="1" si="85"/>
        <v>1083.8548814230703</v>
      </c>
      <c r="F363" s="22">
        <f t="shared" ca="1" si="86"/>
        <v>32.822403695653776</v>
      </c>
      <c r="G363" s="28">
        <v>360</v>
      </c>
      <c r="H363" s="24">
        <f t="shared" ca="1" si="87"/>
        <v>1307.87555</v>
      </c>
      <c r="I363" s="25">
        <f t="shared" ca="1" si="88"/>
        <v>38.586631050000001</v>
      </c>
      <c r="J363" s="155"/>
      <c r="K363" s="155"/>
      <c r="L363" s="129">
        <f t="shared" si="101"/>
        <v>0</v>
      </c>
      <c r="AR363">
        <f t="shared" ca="1" si="89"/>
        <v>350.787555</v>
      </c>
      <c r="AS363">
        <f t="shared" ca="1" si="90"/>
        <v>350.787555</v>
      </c>
      <c r="AT363" cm="1">
        <f t="array" aca="1" ref="AT363" ca="1">_xlfn.LET(_xlpm.rozsah, $J$3:$J$10001,_xlpm.podminka, (_xlpm.rozsah&gt;H363)*(ISNUMBER(_xlpm.rozsah)),_xlpm.indexy, IF(_xlpm.podminka, ROW(_xlpm.rozsah)-MIN(ROW(_xlpm.rozsah))+1),_xlpm.prvni, MIN(_xlpm.indexy),_xlpm.finalni, IF(_xlpm.prvni=1, 2, _xlpm.prvni),INDEX(_xlpm.rozsah, _xlpm.finalni))</f>
        <v>1400</v>
      </c>
      <c r="AU363" cm="1">
        <f t="array" aca="1" ref="AU363" ca="1">INDEX($J$3:$J$10001,MATCH(AT363,$J$3:$J$10004,0)-1)</f>
        <v>1300</v>
      </c>
      <c r="AV363">
        <f t="shared" ca="1" si="91"/>
        <v>360</v>
      </c>
      <c r="AW363">
        <f t="shared" ca="1" si="92"/>
        <v>350</v>
      </c>
      <c r="AX363">
        <f t="shared" ca="1" si="93"/>
        <v>10</v>
      </c>
      <c r="AY363">
        <f t="shared" ca="1" si="94"/>
        <v>359.212445</v>
      </c>
      <c r="AZ363">
        <f t="shared" ca="1" si="95"/>
        <v>298.38548814230705</v>
      </c>
      <c r="BA363">
        <f t="shared" ca="1" si="96"/>
        <v>298.38548814230705</v>
      </c>
      <c r="BB363" cm="1">
        <f t="array" aca="1" ref="BB363" ca="1">_xlfn.LET(_xlpm.rozsah, $J$3:$J$10001,_xlpm.podminka, (_xlpm.rozsah&gt;E363)*(ISNUMBER(_xlpm.rozsah)),_xlpm.indexy, IF(_xlpm.podminka, ROW(_xlpm.rozsah)-MIN(ROW(_xlpm.rozsah))+1),_xlpm.prvni, MIN(_xlpm.indexy),_xlpm.finalni, IF(_xlpm.prvni=1, 2, _xlpm.prvni),INDEX(_xlpm.rozsah, _xlpm.finalni))</f>
        <v>1100</v>
      </c>
      <c r="BC363" cm="1">
        <f t="array" aca="1" ref="BC363" ca="1">INDEX($J$3:$J$10001,MATCH(BB363,$J$3:$J$10004,0)-1)</f>
        <v>1000</v>
      </c>
      <c r="BD363">
        <f t="shared" ca="1" si="97"/>
        <v>300</v>
      </c>
      <c r="BE363">
        <f t="shared" ca="1" si="98"/>
        <v>290</v>
      </c>
      <c r="BF363">
        <f t="shared" ca="1" si="99"/>
        <v>10</v>
      </c>
      <c r="BG363">
        <f t="shared" ca="1" si="100"/>
        <v>291.61451185769295</v>
      </c>
    </row>
    <row r="364" spans="1:59" x14ac:dyDescent="0.25">
      <c r="A364" s="64">
        <v>361</v>
      </c>
      <c r="B364" s="64">
        <v>28</v>
      </c>
      <c r="C364" s="64">
        <v>24</v>
      </c>
      <c r="D364" s="18">
        <v>361</v>
      </c>
      <c r="E364" s="21">
        <f t="shared" ca="1" si="85"/>
        <v>1129.9174671938385</v>
      </c>
      <c r="F364" s="22">
        <f t="shared" ca="1" si="86"/>
        <v>73.436038425304247</v>
      </c>
      <c r="G364" s="23">
        <v>361</v>
      </c>
      <c r="H364" s="24">
        <f t="shared" ca="1" si="87"/>
        <v>1344.820616</v>
      </c>
      <c r="I364" s="25">
        <f t="shared" ca="1" si="88"/>
        <v>85.075694784000007</v>
      </c>
      <c r="J364" s="155"/>
      <c r="K364" s="155"/>
      <c r="L364" s="129">
        <f t="shared" si="101"/>
        <v>0</v>
      </c>
      <c r="AR364">
        <f t="shared" ca="1" si="89"/>
        <v>354.48206160000001</v>
      </c>
      <c r="AS364">
        <f t="shared" ca="1" si="90"/>
        <v>354.48206160000001</v>
      </c>
      <c r="AT364" cm="1">
        <f t="array" aca="1" ref="AT364" ca="1">_xlfn.LET(_xlpm.rozsah, $J$3:$J$10001,_xlpm.podminka, (_xlpm.rozsah&gt;H364)*(ISNUMBER(_xlpm.rozsah)),_xlpm.indexy, IF(_xlpm.podminka, ROW(_xlpm.rozsah)-MIN(ROW(_xlpm.rozsah))+1),_xlpm.prvni, MIN(_xlpm.indexy),_xlpm.finalni, IF(_xlpm.prvni=1, 2, _xlpm.prvni),INDEX(_xlpm.rozsah, _xlpm.finalni))</f>
        <v>1400</v>
      </c>
      <c r="AU364" cm="1">
        <f t="array" aca="1" ref="AU364" ca="1">INDEX($J$3:$J$10001,MATCH(AT364,$J$3:$J$10004,0)-1)</f>
        <v>1300</v>
      </c>
      <c r="AV364">
        <f t="shared" ca="1" si="91"/>
        <v>360</v>
      </c>
      <c r="AW364">
        <f t="shared" ca="1" si="92"/>
        <v>350</v>
      </c>
      <c r="AX364">
        <f t="shared" ca="1" si="93"/>
        <v>10</v>
      </c>
      <c r="AY364">
        <f t="shared" ca="1" si="94"/>
        <v>355.51793839999999</v>
      </c>
      <c r="AZ364">
        <f t="shared" ca="1" si="95"/>
        <v>305.98349343876771</v>
      </c>
      <c r="BA364">
        <f t="shared" ca="1" si="96"/>
        <v>305.98349343876771</v>
      </c>
      <c r="BB364" cm="1">
        <f t="array" aca="1" ref="BB364" ca="1">_xlfn.LET(_xlpm.rozsah, $J$3:$J$10001,_xlpm.podminka, (_xlpm.rozsah&gt;E364)*(ISNUMBER(_xlpm.rozsah)),_xlpm.indexy, IF(_xlpm.podminka, ROW(_xlpm.rozsah)-MIN(ROW(_xlpm.rozsah))+1),_xlpm.prvni, MIN(_xlpm.indexy),_xlpm.finalni, IF(_xlpm.prvni=1, 2, _xlpm.prvni),INDEX(_xlpm.rozsah, _xlpm.finalni))</f>
        <v>1200</v>
      </c>
      <c r="BC364" cm="1">
        <f t="array" aca="1" ref="BC364" ca="1">INDEX($J$3:$J$10001,MATCH(BB364,$J$3:$J$10004,0)-1)</f>
        <v>1100</v>
      </c>
      <c r="BD364">
        <f t="shared" ca="1" si="97"/>
        <v>320</v>
      </c>
      <c r="BE364">
        <f t="shared" ca="1" si="98"/>
        <v>300</v>
      </c>
      <c r="BF364">
        <f t="shared" ca="1" si="99"/>
        <v>20</v>
      </c>
      <c r="BG364">
        <f t="shared" ca="1" si="100"/>
        <v>314.01650656123229</v>
      </c>
    </row>
    <row r="365" spans="1:59" x14ac:dyDescent="0.25">
      <c r="A365" s="64">
        <v>362</v>
      </c>
      <c r="B365" s="64">
        <v>34</v>
      </c>
      <c r="C365" s="64">
        <v>53</v>
      </c>
      <c r="D365" s="18">
        <v>362</v>
      </c>
      <c r="E365" s="21">
        <f t="shared" ca="1" si="85"/>
        <v>1222.0426387353755</v>
      </c>
      <c r="F365" s="22">
        <f t="shared" ca="1" si="86"/>
        <v>173.10477955892472</v>
      </c>
      <c r="G365" s="28">
        <v>362</v>
      </c>
      <c r="H365" s="24">
        <f t="shared" ca="1" si="87"/>
        <v>1418.710748</v>
      </c>
      <c r="I365" s="25">
        <f t="shared" ca="1" si="88"/>
        <v>190.8</v>
      </c>
      <c r="J365" s="155"/>
      <c r="K365" s="155"/>
      <c r="L365" s="129">
        <f t="shared" si="101"/>
        <v>0</v>
      </c>
      <c r="AR365">
        <f t="shared" ca="1" si="89"/>
        <v>360</v>
      </c>
      <c r="AS365">
        <f t="shared" ca="1" si="90"/>
        <v>360</v>
      </c>
      <c r="AT365" cm="1">
        <f t="array" aca="1" ref="AT365" ca="1">_xlfn.LET(_xlpm.rozsah, $J$3:$J$10001,_xlpm.podminka, (_xlpm.rozsah&gt;H365)*(ISNUMBER(_xlpm.rozsah)),_xlpm.indexy, IF(_xlpm.podminka, ROW(_xlpm.rozsah)-MIN(ROW(_xlpm.rozsah))+1),_xlpm.prvni, MIN(_xlpm.indexy),_xlpm.finalni, IF(_xlpm.prvni=1, 2, _xlpm.prvni),INDEX(_xlpm.rozsah, _xlpm.finalni))</f>
        <v>1500</v>
      </c>
      <c r="AU365" cm="1">
        <f t="array" aca="1" ref="AU365" ca="1">INDEX($J$3:$J$10001,MATCH(AT365,$J$3:$J$10004,0)-1)</f>
        <v>1400</v>
      </c>
      <c r="AV365">
        <f t="shared" ca="1" si="91"/>
        <v>360</v>
      </c>
      <c r="AW365">
        <f t="shared" ca="1" si="92"/>
        <v>360</v>
      </c>
      <c r="AX365">
        <f t="shared" ca="1" si="93"/>
        <v>0</v>
      </c>
      <c r="AY365">
        <f t="shared" ca="1" si="94"/>
        <v>360</v>
      </c>
      <c r="AZ365">
        <f t="shared" ca="1" si="95"/>
        <v>326.61279162061265</v>
      </c>
      <c r="BA365">
        <f t="shared" ca="1" si="96"/>
        <v>326.61279162061265</v>
      </c>
      <c r="BB365" cm="1">
        <f t="array" aca="1" ref="BB365" ca="1">_xlfn.LET(_xlpm.rozsah, $J$3:$J$10001,_xlpm.podminka, (_xlpm.rozsah&gt;E365)*(ISNUMBER(_xlpm.rozsah)),_xlpm.indexy, IF(_xlpm.podminka, ROW(_xlpm.rozsah)-MIN(ROW(_xlpm.rozsah))+1),_xlpm.prvni, MIN(_xlpm.indexy),_xlpm.finalni, IF(_xlpm.prvni=1, 2, _xlpm.prvni),INDEX(_xlpm.rozsah, _xlpm.finalni))</f>
        <v>1300</v>
      </c>
      <c r="BC365" cm="1">
        <f t="array" aca="1" ref="BC365" ca="1">INDEX($J$3:$J$10001,MATCH(BB365,$J$3:$J$10004,0)-1)</f>
        <v>1200</v>
      </c>
      <c r="BD365">
        <f t="shared" ca="1" si="97"/>
        <v>350</v>
      </c>
      <c r="BE365">
        <f t="shared" ca="1" si="98"/>
        <v>320</v>
      </c>
      <c r="BF365">
        <f t="shared" ca="1" si="99"/>
        <v>30</v>
      </c>
      <c r="BG365">
        <f t="shared" ca="1" si="100"/>
        <v>343.38720837938735</v>
      </c>
    </row>
    <row r="366" spans="1:59" x14ac:dyDescent="0.25">
      <c r="A366" s="64">
        <v>363</v>
      </c>
      <c r="B366" s="64">
        <v>65</v>
      </c>
      <c r="C366" s="64">
        <v>83</v>
      </c>
      <c r="D366" s="18">
        <v>363</v>
      </c>
      <c r="E366" s="21">
        <f t="shared" ca="1" si="85"/>
        <v>1698.0226916999825</v>
      </c>
      <c r="F366" s="22">
        <f t="shared" ca="1" si="86"/>
        <v>290.63129327112119</v>
      </c>
      <c r="G366" s="23">
        <v>363</v>
      </c>
      <c r="H366" s="24">
        <f t="shared" ca="1" si="87"/>
        <v>1800.4764299999999</v>
      </c>
      <c r="I366" s="25">
        <f t="shared" ca="1" si="88"/>
        <v>276.32277572700002</v>
      </c>
      <c r="J366" s="155"/>
      <c r="K366" s="155"/>
      <c r="L366" s="129">
        <f t="shared" si="101"/>
        <v>0</v>
      </c>
      <c r="AR366">
        <f t="shared" ca="1" si="89"/>
        <v>332.9190069</v>
      </c>
      <c r="AS366">
        <f t="shared" ca="1" si="90"/>
        <v>316.0809931</v>
      </c>
      <c r="AT366" cm="1">
        <f t="array" aca="1" ref="AT366" ca="1">_xlfn.LET(_xlpm.rozsah, $J$3:$J$10001,_xlpm.podminka, (_xlpm.rozsah&gt;H366)*(ISNUMBER(_xlpm.rozsah)),_xlpm.indexy, IF(_xlpm.podminka, ROW(_xlpm.rozsah)-MIN(ROW(_xlpm.rozsah))+1),_xlpm.prvni, MIN(_xlpm.indexy),_xlpm.finalni, IF(_xlpm.prvni=1, 2, _xlpm.prvni),INDEX(_xlpm.rozsah, _xlpm.finalni))</f>
        <v>1900</v>
      </c>
      <c r="AU366" cm="1">
        <f t="array" aca="1" ref="AU366" ca="1">INDEX($J$3:$J$10001,MATCH(AT366,$J$3:$J$10004,0)-1)</f>
        <v>1800</v>
      </c>
      <c r="AV366">
        <f t="shared" ca="1" si="91"/>
        <v>316</v>
      </c>
      <c r="AW366">
        <f t="shared" ca="1" si="92"/>
        <v>333</v>
      </c>
      <c r="AX366">
        <f t="shared" ca="1" si="93"/>
        <v>-17</v>
      </c>
      <c r="AY366">
        <f t="shared" ca="1" si="94"/>
        <v>332.9190069</v>
      </c>
      <c r="AZ366">
        <f t="shared" ca="1" si="95"/>
        <v>350.1581846640014</v>
      </c>
      <c r="BA366">
        <f t="shared" ca="1" si="96"/>
        <v>357.8418153359986</v>
      </c>
      <c r="BB366" cm="1">
        <f t="array" aca="1" ref="BB366" ca="1">_xlfn.LET(_xlpm.rozsah, $J$3:$J$10001,_xlpm.podminka, (_xlpm.rozsah&gt;E366)*(ISNUMBER(_xlpm.rozsah)),_xlpm.indexy, IF(_xlpm.podminka, ROW(_xlpm.rozsah)-MIN(ROW(_xlpm.rozsah))+1),_xlpm.prvni, MIN(_xlpm.indexy),_xlpm.finalni, IF(_xlpm.prvni=1, 2, _xlpm.prvni),INDEX(_xlpm.rozsah, _xlpm.finalni))</f>
        <v>1700</v>
      </c>
      <c r="BC366" cm="1">
        <f t="array" aca="1" ref="BC366" ca="1">INDEX($J$3:$J$10001,MATCH(BB366,$J$3:$J$10004,0)-1)</f>
        <v>1600</v>
      </c>
      <c r="BD366">
        <f t="shared" ca="1" si="97"/>
        <v>350</v>
      </c>
      <c r="BE366">
        <f t="shared" ca="1" si="98"/>
        <v>358</v>
      </c>
      <c r="BF366">
        <f t="shared" ca="1" si="99"/>
        <v>-8</v>
      </c>
      <c r="BG366">
        <f t="shared" ca="1" si="100"/>
        <v>350.1581846640014</v>
      </c>
    </row>
    <row r="367" spans="1:59" x14ac:dyDescent="0.25">
      <c r="A367" s="64">
        <v>364</v>
      </c>
      <c r="B367" s="64">
        <v>80</v>
      </c>
      <c r="C367" s="64">
        <v>44</v>
      </c>
      <c r="D367" s="18">
        <v>364</v>
      </c>
      <c r="E367" s="21">
        <f t="shared" ca="1" si="85"/>
        <v>1928.3356205538248</v>
      </c>
      <c r="F367" s="22">
        <f t="shared" ca="1" si="86"/>
        <v>137.04517231301074</v>
      </c>
      <c r="G367" s="28">
        <v>364</v>
      </c>
      <c r="H367" s="24">
        <f t="shared" ca="1" si="87"/>
        <v>1985.2017599999999</v>
      </c>
      <c r="I367" s="25">
        <f t="shared" ca="1" si="88"/>
        <v>133.04179609599998</v>
      </c>
      <c r="J367" s="155"/>
      <c r="K367" s="155"/>
      <c r="L367" s="129">
        <f t="shared" si="101"/>
        <v>0</v>
      </c>
      <c r="AR367">
        <f t="shared" ca="1" si="89"/>
        <v>302.3677184</v>
      </c>
      <c r="AS367">
        <f t="shared" ca="1" si="90"/>
        <v>313.6322816</v>
      </c>
      <c r="AT367" cm="1">
        <f t="array" aca="1" ref="AT367" ca="1">_xlfn.LET(_xlpm.rozsah, $J$3:$J$10001,_xlpm.podminka, (_xlpm.rozsah&gt;H367)*(ISNUMBER(_xlpm.rozsah)),_xlpm.indexy, IF(_xlpm.podminka, ROW(_xlpm.rozsah)-MIN(ROW(_xlpm.rozsah))+1),_xlpm.prvni, MIN(_xlpm.indexy),_xlpm.finalni, IF(_xlpm.prvni=1, 2, _xlpm.prvni),INDEX(_xlpm.rozsah, _xlpm.finalni))</f>
        <v>2000</v>
      </c>
      <c r="AU367" cm="1">
        <f t="array" aca="1" ref="AU367" ca="1">INDEX($J$3:$J$10001,MATCH(AT367,$J$3:$J$10004,0)-1)</f>
        <v>1900</v>
      </c>
      <c r="AV367">
        <f t="shared" ca="1" si="91"/>
        <v>300</v>
      </c>
      <c r="AW367">
        <f t="shared" ca="1" si="92"/>
        <v>316</v>
      </c>
      <c r="AX367">
        <f t="shared" ca="1" si="93"/>
        <v>-16</v>
      </c>
      <c r="AY367">
        <f t="shared" ca="1" si="94"/>
        <v>302.3677184</v>
      </c>
      <c r="AZ367">
        <f t="shared" ca="1" si="95"/>
        <v>311.46630071138804</v>
      </c>
      <c r="BA367">
        <f t="shared" ca="1" si="96"/>
        <v>304.53369928861196</v>
      </c>
      <c r="BB367" cm="1">
        <f t="array" aca="1" ref="BB367" ca="1">_xlfn.LET(_xlpm.rozsah, $J$3:$J$10001,_xlpm.podminka, (_xlpm.rozsah&gt;E367)*(ISNUMBER(_xlpm.rozsah)),_xlpm.indexy, IF(_xlpm.podminka, ROW(_xlpm.rozsah)-MIN(ROW(_xlpm.rozsah))+1),_xlpm.prvni, MIN(_xlpm.indexy),_xlpm.finalni, IF(_xlpm.prvni=1, 2, _xlpm.prvni),INDEX(_xlpm.rozsah, _xlpm.finalni))</f>
        <v>2000</v>
      </c>
      <c r="BC367" cm="1">
        <f t="array" aca="1" ref="BC367" ca="1">INDEX($J$3:$J$10001,MATCH(BB367,$J$3:$J$10004,0)-1)</f>
        <v>1900</v>
      </c>
      <c r="BD367">
        <f t="shared" ca="1" si="97"/>
        <v>300</v>
      </c>
      <c r="BE367">
        <f t="shared" ca="1" si="98"/>
        <v>316</v>
      </c>
      <c r="BF367">
        <f t="shared" ca="1" si="99"/>
        <v>-16</v>
      </c>
      <c r="BG367">
        <f t="shared" ca="1" si="100"/>
        <v>311.46630071138804</v>
      </c>
    </row>
    <row r="368" spans="1:59" x14ac:dyDescent="0.25">
      <c r="A368" s="64">
        <v>365</v>
      </c>
      <c r="B368" s="64">
        <v>77</v>
      </c>
      <c r="C368" s="64">
        <v>46</v>
      </c>
      <c r="D368" s="18">
        <v>365</v>
      </c>
      <c r="E368" s="21">
        <f t="shared" ca="1" si="85"/>
        <v>1882.2730347830561</v>
      </c>
      <c r="F368" s="22">
        <f t="shared" ca="1" si="86"/>
        <v>146.74624867996502</v>
      </c>
      <c r="G368" s="23">
        <v>365</v>
      </c>
      <c r="H368" s="24">
        <f t="shared" ca="1" si="87"/>
        <v>1948.2566939999999</v>
      </c>
      <c r="I368" s="25">
        <f t="shared" ca="1" si="88"/>
        <v>141.80830732160001</v>
      </c>
      <c r="J368" s="155"/>
      <c r="K368" s="155"/>
      <c r="L368" s="129">
        <f t="shared" si="101"/>
        <v>0</v>
      </c>
      <c r="AR368">
        <f t="shared" ca="1" si="89"/>
        <v>308.27892896000003</v>
      </c>
      <c r="AS368">
        <f t="shared" ca="1" si="90"/>
        <v>307.72107103999997</v>
      </c>
      <c r="AT368" cm="1">
        <f t="array" aca="1" ref="AT368" ca="1">_xlfn.LET(_xlpm.rozsah, $J$3:$J$10001,_xlpm.podminka, (_xlpm.rozsah&gt;H368)*(ISNUMBER(_xlpm.rozsah)),_xlpm.indexy, IF(_xlpm.podminka, ROW(_xlpm.rozsah)-MIN(ROW(_xlpm.rozsah))+1),_xlpm.prvni, MIN(_xlpm.indexy),_xlpm.finalni, IF(_xlpm.prvni=1, 2, _xlpm.prvni),INDEX(_xlpm.rozsah, _xlpm.finalni))</f>
        <v>2000</v>
      </c>
      <c r="AU368" cm="1">
        <f t="array" aca="1" ref="AU368" ca="1">INDEX($J$3:$J$10001,MATCH(AT368,$J$3:$J$10004,0)-1)</f>
        <v>1900</v>
      </c>
      <c r="AV368">
        <f t="shared" ca="1" si="91"/>
        <v>300</v>
      </c>
      <c r="AW368">
        <f t="shared" ca="1" si="92"/>
        <v>316</v>
      </c>
      <c r="AX368">
        <f t="shared" ca="1" si="93"/>
        <v>-16</v>
      </c>
      <c r="AY368">
        <f t="shared" ca="1" si="94"/>
        <v>308.27892896000003</v>
      </c>
      <c r="AZ368">
        <f t="shared" ca="1" si="95"/>
        <v>319.01358408688048</v>
      </c>
      <c r="BA368">
        <f t="shared" ca="1" si="96"/>
        <v>329.98641591311952</v>
      </c>
      <c r="BB368" cm="1">
        <f t="array" aca="1" ref="BB368" ca="1">_xlfn.LET(_xlpm.rozsah, $J$3:$J$10001,_xlpm.podminka, (_xlpm.rozsah&gt;E368)*(ISNUMBER(_xlpm.rozsah)),_xlpm.indexy, IF(_xlpm.podminka, ROW(_xlpm.rozsah)-MIN(ROW(_xlpm.rozsah))+1),_xlpm.prvni, MIN(_xlpm.indexy),_xlpm.finalni, IF(_xlpm.prvni=1, 2, _xlpm.prvni),INDEX(_xlpm.rozsah, _xlpm.finalni))</f>
        <v>1900</v>
      </c>
      <c r="BC368" cm="1">
        <f t="array" aca="1" ref="BC368" ca="1">INDEX($J$3:$J$10001,MATCH(BB368,$J$3:$J$10004,0)-1)</f>
        <v>1800</v>
      </c>
      <c r="BD368">
        <f t="shared" ca="1" si="97"/>
        <v>316</v>
      </c>
      <c r="BE368">
        <f t="shared" ca="1" si="98"/>
        <v>333</v>
      </c>
      <c r="BF368">
        <f t="shared" ca="1" si="99"/>
        <v>-17</v>
      </c>
      <c r="BG368">
        <f t="shared" ca="1" si="100"/>
        <v>319.01358408688048</v>
      </c>
    </row>
    <row r="369" spans="1:59" x14ac:dyDescent="0.25">
      <c r="A369" s="64">
        <v>366</v>
      </c>
      <c r="B369" s="64">
        <v>76</v>
      </c>
      <c r="C369" s="64">
        <v>50</v>
      </c>
      <c r="D369" s="18">
        <v>366</v>
      </c>
      <c r="E369" s="21">
        <f t="shared" ca="1" si="85"/>
        <v>1866.9188395261335</v>
      </c>
      <c r="F369" s="22">
        <f t="shared" ca="1" si="86"/>
        <v>160.81189864027866</v>
      </c>
      <c r="G369" s="28">
        <v>366</v>
      </c>
      <c r="H369" s="24">
        <f t="shared" ca="1" si="87"/>
        <v>1935.9416719999999</v>
      </c>
      <c r="I369" s="25">
        <f t="shared" ca="1" si="88"/>
        <v>155.12466624000001</v>
      </c>
      <c r="J369" s="155"/>
      <c r="K369" s="155"/>
      <c r="L369" s="129">
        <f t="shared" si="101"/>
        <v>0</v>
      </c>
      <c r="AR369">
        <f t="shared" ca="1" si="89"/>
        <v>310.24933248000002</v>
      </c>
      <c r="AS369">
        <f t="shared" ca="1" si="90"/>
        <v>305.75066751999998</v>
      </c>
      <c r="AT369" cm="1">
        <f t="array" aca="1" ref="AT369" ca="1">_xlfn.LET(_xlpm.rozsah, $J$3:$J$10001,_xlpm.podminka, (_xlpm.rozsah&gt;H369)*(ISNUMBER(_xlpm.rozsah)),_xlpm.indexy, IF(_xlpm.podminka, ROW(_xlpm.rozsah)-MIN(ROW(_xlpm.rozsah))+1),_xlpm.prvni, MIN(_xlpm.indexy),_xlpm.finalni, IF(_xlpm.prvni=1, 2, _xlpm.prvni),INDEX(_xlpm.rozsah, _xlpm.finalni))</f>
        <v>2000</v>
      </c>
      <c r="AU369" cm="1">
        <f t="array" aca="1" ref="AU369" ca="1">INDEX($J$3:$J$10001,MATCH(AT369,$J$3:$J$10004,0)-1)</f>
        <v>1900</v>
      </c>
      <c r="AV369">
        <f t="shared" ca="1" si="91"/>
        <v>300</v>
      </c>
      <c r="AW369">
        <f t="shared" ca="1" si="92"/>
        <v>316</v>
      </c>
      <c r="AX369">
        <f t="shared" ca="1" si="93"/>
        <v>-16</v>
      </c>
      <c r="AY369">
        <f t="shared" ca="1" si="94"/>
        <v>310.24933248000002</v>
      </c>
      <c r="AZ369">
        <f t="shared" ca="1" si="95"/>
        <v>321.62379728055731</v>
      </c>
      <c r="BA369">
        <f t="shared" ca="1" si="96"/>
        <v>327.37620271944269</v>
      </c>
      <c r="BB369" cm="1">
        <f t="array" aca="1" ref="BB369" ca="1">_xlfn.LET(_xlpm.rozsah, $J$3:$J$10001,_xlpm.podminka, (_xlpm.rozsah&gt;E369)*(ISNUMBER(_xlpm.rozsah)),_xlpm.indexy, IF(_xlpm.podminka, ROW(_xlpm.rozsah)-MIN(ROW(_xlpm.rozsah))+1),_xlpm.prvni, MIN(_xlpm.indexy),_xlpm.finalni, IF(_xlpm.prvni=1, 2, _xlpm.prvni),INDEX(_xlpm.rozsah, _xlpm.finalni))</f>
        <v>1900</v>
      </c>
      <c r="BC369" cm="1">
        <f t="array" aca="1" ref="BC369" ca="1">INDEX($J$3:$J$10001,MATCH(BB369,$J$3:$J$10004,0)-1)</f>
        <v>1800</v>
      </c>
      <c r="BD369">
        <f t="shared" ca="1" si="97"/>
        <v>316</v>
      </c>
      <c r="BE369">
        <f t="shared" ca="1" si="98"/>
        <v>333</v>
      </c>
      <c r="BF369">
        <f t="shared" ca="1" si="99"/>
        <v>-17</v>
      </c>
      <c r="BG369">
        <f t="shared" ca="1" si="100"/>
        <v>321.62379728055731</v>
      </c>
    </row>
    <row r="370" spans="1:59" x14ac:dyDescent="0.25">
      <c r="A370" s="64">
        <v>367</v>
      </c>
      <c r="B370" s="64">
        <v>45</v>
      </c>
      <c r="C370" s="64">
        <v>52</v>
      </c>
      <c r="D370" s="18">
        <v>367</v>
      </c>
      <c r="E370" s="21">
        <f t="shared" ca="1" si="85"/>
        <v>1390.9387865615263</v>
      </c>
      <c r="F370" s="22">
        <f t="shared" ca="1" si="86"/>
        <v>186.72881690119939</v>
      </c>
      <c r="G370" s="23">
        <v>367</v>
      </c>
      <c r="H370" s="24">
        <f t="shared" ca="1" si="87"/>
        <v>1554.17599</v>
      </c>
      <c r="I370" s="25">
        <f t="shared" ca="1" si="88"/>
        <v>186.63656970399998</v>
      </c>
      <c r="J370" s="155"/>
      <c r="K370" s="155"/>
      <c r="L370" s="129">
        <f t="shared" si="101"/>
        <v>0</v>
      </c>
      <c r="AR370">
        <f t="shared" ca="1" si="89"/>
        <v>358.91648020000002</v>
      </c>
      <c r="AS370">
        <f t="shared" ca="1" si="90"/>
        <v>359.08351979999998</v>
      </c>
      <c r="AT370" cm="1">
        <f t="array" aca="1" ref="AT370" ca="1">_xlfn.LET(_xlpm.rozsah, $J$3:$J$10001,_xlpm.podminka, (_xlpm.rozsah&gt;H370)*(ISNUMBER(_xlpm.rozsah)),_xlpm.indexy, IF(_xlpm.podminka, ROW(_xlpm.rozsah)-MIN(ROW(_xlpm.rozsah))+1),_xlpm.prvni, MIN(_xlpm.indexy),_xlpm.finalni, IF(_xlpm.prvni=1, 2, _xlpm.prvni),INDEX(_xlpm.rozsah, _xlpm.finalni))</f>
        <v>1600</v>
      </c>
      <c r="AU370" cm="1">
        <f t="array" aca="1" ref="AU370" ca="1">INDEX($J$3:$J$10001,MATCH(AT370,$J$3:$J$10004,0)-1)</f>
        <v>1500</v>
      </c>
      <c r="AV370">
        <f t="shared" ca="1" si="91"/>
        <v>358</v>
      </c>
      <c r="AW370">
        <f t="shared" ca="1" si="92"/>
        <v>360</v>
      </c>
      <c r="AX370">
        <f t="shared" ca="1" si="93"/>
        <v>-2</v>
      </c>
      <c r="AY370">
        <f t="shared" ca="1" si="94"/>
        <v>358.91648020000002</v>
      </c>
      <c r="AZ370">
        <f t="shared" ca="1" si="95"/>
        <v>359.09387865615264</v>
      </c>
      <c r="BA370">
        <f t="shared" ca="1" si="96"/>
        <v>359.09387865615264</v>
      </c>
      <c r="BB370" cm="1">
        <f t="array" aca="1" ref="BB370" ca="1">_xlfn.LET(_xlpm.rozsah, $J$3:$J$10001,_xlpm.podminka, (_xlpm.rozsah&gt;E370)*(ISNUMBER(_xlpm.rozsah)),_xlpm.indexy, IF(_xlpm.podminka, ROW(_xlpm.rozsah)-MIN(ROW(_xlpm.rozsah))+1),_xlpm.prvni, MIN(_xlpm.indexy),_xlpm.finalni, IF(_xlpm.prvni=1, 2, _xlpm.prvni),INDEX(_xlpm.rozsah, _xlpm.finalni))</f>
        <v>1400</v>
      </c>
      <c r="BC370" cm="1">
        <f t="array" aca="1" ref="BC370" ca="1">INDEX($J$3:$J$10001,MATCH(BB370,$J$3:$J$10004,0)-1)</f>
        <v>1300</v>
      </c>
      <c r="BD370">
        <f t="shared" ca="1" si="97"/>
        <v>360</v>
      </c>
      <c r="BE370">
        <f t="shared" ca="1" si="98"/>
        <v>350</v>
      </c>
      <c r="BF370">
        <f t="shared" ca="1" si="99"/>
        <v>10</v>
      </c>
      <c r="BG370">
        <f t="shared" ca="1" si="100"/>
        <v>350.90612134384736</v>
      </c>
    </row>
    <row r="371" spans="1:59" x14ac:dyDescent="0.25">
      <c r="A371" s="64">
        <v>368</v>
      </c>
      <c r="B371" s="64">
        <v>61</v>
      </c>
      <c r="C371" s="64">
        <v>98</v>
      </c>
      <c r="D371" s="18">
        <v>368</v>
      </c>
      <c r="E371" s="21">
        <f t="shared" ca="1" si="85"/>
        <v>1636.6059106722912</v>
      </c>
      <c r="F371" s="22">
        <f t="shared" ca="1" si="86"/>
        <v>347.97009660329235</v>
      </c>
      <c r="G371" s="28">
        <v>368</v>
      </c>
      <c r="H371" s="24">
        <f t="shared" ca="1" si="87"/>
        <v>1751.2163419999999</v>
      </c>
      <c r="I371" s="25">
        <f t="shared" ca="1" si="88"/>
        <v>334.46735742280003</v>
      </c>
      <c r="J371" s="155"/>
      <c r="K371" s="155"/>
      <c r="L371" s="129">
        <f t="shared" si="101"/>
        <v>0</v>
      </c>
      <c r="AR371">
        <f t="shared" ca="1" si="89"/>
        <v>341.29322186000002</v>
      </c>
      <c r="AS371">
        <f t="shared" ca="1" si="90"/>
        <v>341.70677813999998</v>
      </c>
      <c r="AT371" cm="1">
        <f t="array" aca="1" ref="AT371" ca="1">_xlfn.LET(_xlpm.rozsah, $J$3:$J$10001,_xlpm.podminka, (_xlpm.rozsah&gt;H371)*(ISNUMBER(_xlpm.rozsah)),_xlpm.indexy, IF(_xlpm.podminka, ROW(_xlpm.rozsah)-MIN(ROW(_xlpm.rozsah))+1),_xlpm.prvni, MIN(_xlpm.indexy),_xlpm.finalni, IF(_xlpm.prvni=1, 2, _xlpm.prvni),INDEX(_xlpm.rozsah, _xlpm.finalni))</f>
        <v>1800</v>
      </c>
      <c r="AU371" cm="1">
        <f t="array" aca="1" ref="AU371" ca="1">INDEX($J$3:$J$10001,MATCH(AT371,$J$3:$J$10004,0)-1)</f>
        <v>1700</v>
      </c>
      <c r="AV371">
        <f t="shared" ca="1" si="91"/>
        <v>333</v>
      </c>
      <c r="AW371">
        <f t="shared" ca="1" si="92"/>
        <v>350</v>
      </c>
      <c r="AX371">
        <f t="shared" ca="1" si="93"/>
        <v>-17</v>
      </c>
      <c r="AY371">
        <f t="shared" ca="1" si="94"/>
        <v>341.29322186000002</v>
      </c>
      <c r="AZ371">
        <f t="shared" ca="1" si="95"/>
        <v>355.07152714621668</v>
      </c>
      <c r="BA371">
        <f t="shared" ca="1" si="96"/>
        <v>352.92847285378332</v>
      </c>
      <c r="BB371" cm="1">
        <f t="array" aca="1" ref="BB371" ca="1">_xlfn.LET(_xlpm.rozsah, $J$3:$J$10001,_xlpm.podminka, (_xlpm.rozsah&gt;E371)*(ISNUMBER(_xlpm.rozsah)),_xlpm.indexy, IF(_xlpm.podminka, ROW(_xlpm.rozsah)-MIN(ROW(_xlpm.rozsah))+1),_xlpm.prvni, MIN(_xlpm.indexy),_xlpm.finalni, IF(_xlpm.prvni=1, 2, _xlpm.prvni),INDEX(_xlpm.rozsah, _xlpm.finalni))</f>
        <v>1700</v>
      </c>
      <c r="BC371" cm="1">
        <f t="array" aca="1" ref="BC371" ca="1">INDEX($J$3:$J$10001,MATCH(BB371,$J$3:$J$10004,0)-1)</f>
        <v>1600</v>
      </c>
      <c r="BD371">
        <f t="shared" ca="1" si="97"/>
        <v>350</v>
      </c>
      <c r="BE371">
        <f t="shared" ca="1" si="98"/>
        <v>358</v>
      </c>
      <c r="BF371">
        <f t="shared" ca="1" si="99"/>
        <v>-8</v>
      </c>
      <c r="BG371">
        <f t="shared" ca="1" si="100"/>
        <v>355.07152714621668</v>
      </c>
    </row>
    <row r="372" spans="1:59" x14ac:dyDescent="0.25">
      <c r="A372" s="64">
        <v>369</v>
      </c>
      <c r="B372" s="64">
        <v>61</v>
      </c>
      <c r="C372" s="64">
        <v>69</v>
      </c>
      <c r="D372" s="18">
        <v>369</v>
      </c>
      <c r="E372" s="21">
        <f t="shared" ca="1" si="85"/>
        <v>1636.6059106722912</v>
      </c>
      <c r="F372" s="22">
        <f t="shared" ca="1" si="86"/>
        <v>244.99935373088954</v>
      </c>
      <c r="G372" s="23">
        <v>369</v>
      </c>
      <c r="H372" s="24">
        <f t="shared" ca="1" si="87"/>
        <v>1751.2163419999999</v>
      </c>
      <c r="I372" s="25">
        <f t="shared" ca="1" si="88"/>
        <v>235.49232308340001</v>
      </c>
      <c r="J372" s="155"/>
      <c r="K372" s="155"/>
      <c r="L372" s="129">
        <f t="shared" si="101"/>
        <v>0</v>
      </c>
      <c r="AR372">
        <f t="shared" ca="1" si="89"/>
        <v>341.29322186000002</v>
      </c>
      <c r="AS372">
        <f t="shared" ca="1" si="90"/>
        <v>341.70677813999998</v>
      </c>
      <c r="AT372" cm="1">
        <f t="array" aca="1" ref="AT372" ca="1">_xlfn.LET(_xlpm.rozsah, $J$3:$J$10001,_xlpm.podminka, (_xlpm.rozsah&gt;H372)*(ISNUMBER(_xlpm.rozsah)),_xlpm.indexy, IF(_xlpm.podminka, ROW(_xlpm.rozsah)-MIN(ROW(_xlpm.rozsah))+1),_xlpm.prvni, MIN(_xlpm.indexy),_xlpm.finalni, IF(_xlpm.prvni=1, 2, _xlpm.prvni),INDEX(_xlpm.rozsah, _xlpm.finalni))</f>
        <v>1800</v>
      </c>
      <c r="AU372" cm="1">
        <f t="array" aca="1" ref="AU372" ca="1">INDEX($J$3:$J$10001,MATCH(AT372,$J$3:$J$10004,0)-1)</f>
        <v>1700</v>
      </c>
      <c r="AV372">
        <f t="shared" ca="1" si="91"/>
        <v>333</v>
      </c>
      <c r="AW372">
        <f t="shared" ca="1" si="92"/>
        <v>350</v>
      </c>
      <c r="AX372">
        <f t="shared" ca="1" si="93"/>
        <v>-17</v>
      </c>
      <c r="AY372">
        <f t="shared" ca="1" si="94"/>
        <v>341.29322186000002</v>
      </c>
      <c r="AZ372">
        <f t="shared" ca="1" si="95"/>
        <v>355.07152714621668</v>
      </c>
      <c r="BA372">
        <f t="shared" ca="1" si="96"/>
        <v>352.92847285378332</v>
      </c>
      <c r="BB372" cm="1">
        <f t="array" aca="1" ref="BB372" ca="1">_xlfn.LET(_xlpm.rozsah, $J$3:$J$10001,_xlpm.podminka, (_xlpm.rozsah&gt;E372)*(ISNUMBER(_xlpm.rozsah)),_xlpm.indexy, IF(_xlpm.podminka, ROW(_xlpm.rozsah)-MIN(ROW(_xlpm.rozsah))+1),_xlpm.prvni, MIN(_xlpm.indexy),_xlpm.finalni, IF(_xlpm.prvni=1, 2, _xlpm.prvni),INDEX(_xlpm.rozsah, _xlpm.finalni))</f>
        <v>1700</v>
      </c>
      <c r="BC372" cm="1">
        <f t="array" aca="1" ref="BC372" ca="1">INDEX($J$3:$J$10001,MATCH(BB372,$J$3:$J$10004,0)-1)</f>
        <v>1600</v>
      </c>
      <c r="BD372">
        <f t="shared" ca="1" si="97"/>
        <v>350</v>
      </c>
      <c r="BE372">
        <f t="shared" ca="1" si="98"/>
        <v>358</v>
      </c>
      <c r="BF372">
        <f t="shared" ca="1" si="99"/>
        <v>-8</v>
      </c>
      <c r="BG372">
        <f t="shared" ca="1" si="100"/>
        <v>355.07152714621668</v>
      </c>
    </row>
    <row r="373" spans="1:59" x14ac:dyDescent="0.25">
      <c r="A373" s="64">
        <v>370</v>
      </c>
      <c r="B373" s="64">
        <v>63</v>
      </c>
      <c r="C373" s="64">
        <v>49</v>
      </c>
      <c r="D373" s="18">
        <v>370</v>
      </c>
      <c r="E373" s="21">
        <f t="shared" ca="1" si="85"/>
        <v>1667.3143011861368</v>
      </c>
      <c r="F373" s="22">
        <f t="shared" ca="1" si="86"/>
        <v>172.78127939350344</v>
      </c>
      <c r="G373" s="28">
        <v>370</v>
      </c>
      <c r="H373" s="24">
        <f t="shared" ca="1" si="87"/>
        <v>1775.8463859999999</v>
      </c>
      <c r="I373" s="25">
        <f t="shared" ca="1" si="88"/>
        <v>165.1819960462</v>
      </c>
      <c r="J373" s="155"/>
      <c r="K373" s="155"/>
      <c r="L373" s="129">
        <f t="shared" si="101"/>
        <v>0</v>
      </c>
      <c r="AR373">
        <f t="shared" ca="1" si="89"/>
        <v>337.10611438000001</v>
      </c>
      <c r="AS373">
        <f t="shared" ca="1" si="90"/>
        <v>345.89388561999999</v>
      </c>
      <c r="AT373" cm="1">
        <f t="array" aca="1" ref="AT373" ca="1">_xlfn.LET(_xlpm.rozsah, $J$3:$J$10001,_xlpm.podminka, (_xlpm.rozsah&gt;H373)*(ISNUMBER(_xlpm.rozsah)),_xlpm.indexy, IF(_xlpm.podminka, ROW(_xlpm.rozsah)-MIN(ROW(_xlpm.rozsah))+1),_xlpm.prvni, MIN(_xlpm.indexy),_xlpm.finalni, IF(_xlpm.prvni=1, 2, _xlpm.prvni),INDEX(_xlpm.rozsah, _xlpm.finalni))</f>
        <v>1800</v>
      </c>
      <c r="AU373" cm="1">
        <f t="array" aca="1" ref="AU373" ca="1">INDEX($J$3:$J$10001,MATCH(AT373,$J$3:$J$10004,0)-1)</f>
        <v>1700</v>
      </c>
      <c r="AV373">
        <f t="shared" ca="1" si="91"/>
        <v>333</v>
      </c>
      <c r="AW373">
        <f t="shared" ca="1" si="92"/>
        <v>350</v>
      </c>
      <c r="AX373">
        <f t="shared" ca="1" si="93"/>
        <v>-17</v>
      </c>
      <c r="AY373">
        <f t="shared" ca="1" si="94"/>
        <v>337.10611438000001</v>
      </c>
      <c r="AZ373">
        <f t="shared" ca="1" si="95"/>
        <v>352.61485590510904</v>
      </c>
      <c r="BA373">
        <f t="shared" ca="1" si="96"/>
        <v>355.38514409489096</v>
      </c>
      <c r="BB373" cm="1">
        <f t="array" aca="1" ref="BB373" ca="1">_xlfn.LET(_xlpm.rozsah, $J$3:$J$10001,_xlpm.podminka, (_xlpm.rozsah&gt;E373)*(ISNUMBER(_xlpm.rozsah)),_xlpm.indexy, IF(_xlpm.podminka, ROW(_xlpm.rozsah)-MIN(ROW(_xlpm.rozsah))+1),_xlpm.prvni, MIN(_xlpm.indexy),_xlpm.finalni, IF(_xlpm.prvni=1, 2, _xlpm.prvni),INDEX(_xlpm.rozsah, _xlpm.finalni))</f>
        <v>1700</v>
      </c>
      <c r="BC373" cm="1">
        <f t="array" aca="1" ref="BC373" ca="1">INDEX($J$3:$J$10001,MATCH(BB373,$J$3:$J$10004,0)-1)</f>
        <v>1600</v>
      </c>
      <c r="BD373">
        <f t="shared" ca="1" si="97"/>
        <v>350</v>
      </c>
      <c r="BE373">
        <f t="shared" ca="1" si="98"/>
        <v>358</v>
      </c>
      <c r="BF373">
        <f t="shared" ca="1" si="99"/>
        <v>-8</v>
      </c>
      <c r="BG373">
        <f t="shared" ca="1" si="100"/>
        <v>352.61485590510904</v>
      </c>
    </row>
    <row r="374" spans="1:59" x14ac:dyDescent="0.25">
      <c r="A374" s="64">
        <v>371</v>
      </c>
      <c r="B374" s="64">
        <v>32</v>
      </c>
      <c r="C374" s="64">
        <v>0</v>
      </c>
      <c r="D374" s="18">
        <v>371</v>
      </c>
      <c r="E374" s="21">
        <f t="shared" ca="1" si="85"/>
        <v>1191.3342482215298</v>
      </c>
      <c r="F374" s="22">
        <f t="shared" ca="1" si="86"/>
        <v>0</v>
      </c>
      <c r="G374" s="23">
        <v>371</v>
      </c>
      <c r="H374" s="24">
        <f t="shared" ca="1" si="87"/>
        <v>1394.080704</v>
      </c>
      <c r="I374" s="25">
        <f t="shared" ca="1" si="88"/>
        <v>0</v>
      </c>
      <c r="J374" s="155"/>
      <c r="K374" s="155"/>
      <c r="L374" s="129">
        <f t="shared" si="101"/>
        <v>0</v>
      </c>
      <c r="AR374">
        <f t="shared" ca="1" si="89"/>
        <v>359.40807039999999</v>
      </c>
      <c r="AS374">
        <f t="shared" ca="1" si="90"/>
        <v>359.40807039999999</v>
      </c>
      <c r="AT374" cm="1">
        <f t="array" aca="1" ref="AT374" ca="1">_xlfn.LET(_xlpm.rozsah, $J$3:$J$10001,_xlpm.podminka, (_xlpm.rozsah&gt;H374)*(ISNUMBER(_xlpm.rozsah)),_xlpm.indexy, IF(_xlpm.podminka, ROW(_xlpm.rozsah)-MIN(ROW(_xlpm.rozsah))+1),_xlpm.prvni, MIN(_xlpm.indexy),_xlpm.finalni, IF(_xlpm.prvni=1, 2, _xlpm.prvni),INDEX(_xlpm.rozsah, _xlpm.finalni))</f>
        <v>1400</v>
      </c>
      <c r="AU374" cm="1">
        <f t="array" aca="1" ref="AU374" ca="1">INDEX($J$3:$J$10001,MATCH(AT374,$J$3:$J$10004,0)-1)</f>
        <v>1300</v>
      </c>
      <c r="AV374">
        <f t="shared" ca="1" si="91"/>
        <v>360</v>
      </c>
      <c r="AW374">
        <f t="shared" ca="1" si="92"/>
        <v>350</v>
      </c>
      <c r="AX374">
        <f t="shared" ca="1" si="93"/>
        <v>10</v>
      </c>
      <c r="AY374">
        <f t="shared" ca="1" si="94"/>
        <v>350.59192960000001</v>
      </c>
      <c r="AZ374">
        <f t="shared" ca="1" si="95"/>
        <v>318.26684964430598</v>
      </c>
      <c r="BA374">
        <f t="shared" ca="1" si="96"/>
        <v>318.26684964430598</v>
      </c>
      <c r="BB374" cm="1">
        <f t="array" aca="1" ref="BB374" ca="1">_xlfn.LET(_xlpm.rozsah, $J$3:$J$10001,_xlpm.podminka, (_xlpm.rozsah&gt;E374)*(ISNUMBER(_xlpm.rozsah)),_xlpm.indexy, IF(_xlpm.podminka, ROW(_xlpm.rozsah)-MIN(ROW(_xlpm.rozsah))+1),_xlpm.prvni, MIN(_xlpm.indexy),_xlpm.finalni, IF(_xlpm.prvni=1, 2, _xlpm.prvni),INDEX(_xlpm.rozsah, _xlpm.finalni))</f>
        <v>1200</v>
      </c>
      <c r="BC374" cm="1">
        <f t="array" aca="1" ref="BC374" ca="1">INDEX($J$3:$J$10001,MATCH(BB374,$J$3:$J$10004,0)-1)</f>
        <v>1100</v>
      </c>
      <c r="BD374">
        <f t="shared" ca="1" si="97"/>
        <v>320</v>
      </c>
      <c r="BE374">
        <f t="shared" ca="1" si="98"/>
        <v>300</v>
      </c>
      <c r="BF374">
        <f t="shared" ca="1" si="99"/>
        <v>20</v>
      </c>
      <c r="BG374">
        <f t="shared" ca="1" si="100"/>
        <v>301.73315035569402</v>
      </c>
    </row>
    <row r="375" spans="1:59" x14ac:dyDescent="0.25">
      <c r="A375" s="64">
        <v>372</v>
      </c>
      <c r="B375" s="64">
        <v>10</v>
      </c>
      <c r="C375" s="64">
        <v>8</v>
      </c>
      <c r="D375" s="18">
        <v>372</v>
      </c>
      <c r="E375" s="21">
        <f t="shared" ca="1" si="85"/>
        <v>853.5419525692281</v>
      </c>
      <c r="F375" s="22">
        <f t="shared" ca="1" si="86"/>
        <v>19.802173299606089</v>
      </c>
      <c r="G375" s="28">
        <v>372</v>
      </c>
      <c r="H375" s="24">
        <f t="shared" ca="1" si="87"/>
        <v>1123.15022</v>
      </c>
      <c r="I375" s="25">
        <f t="shared" ca="1" si="88"/>
        <v>24.37040352</v>
      </c>
      <c r="J375" s="155"/>
      <c r="K375" s="155"/>
      <c r="L375" s="129">
        <f t="shared" si="101"/>
        <v>0</v>
      </c>
      <c r="AR375">
        <f t="shared" ca="1" si="89"/>
        <v>304.630044</v>
      </c>
      <c r="AS375">
        <f t="shared" ca="1" si="90"/>
        <v>304.630044</v>
      </c>
      <c r="AT375" cm="1">
        <f t="array" aca="1" ref="AT375" ca="1">_xlfn.LET(_xlpm.rozsah, $J$3:$J$10001,_xlpm.podminka, (_xlpm.rozsah&gt;H375)*(ISNUMBER(_xlpm.rozsah)),_xlpm.indexy, IF(_xlpm.podminka, ROW(_xlpm.rozsah)-MIN(ROW(_xlpm.rozsah))+1),_xlpm.prvni, MIN(_xlpm.indexy),_xlpm.finalni, IF(_xlpm.prvni=1, 2, _xlpm.prvni),INDEX(_xlpm.rozsah, _xlpm.finalni))</f>
        <v>1200</v>
      </c>
      <c r="AU375" cm="1">
        <f t="array" aca="1" ref="AU375" ca="1">INDEX($J$3:$J$10001,MATCH(AT375,$J$3:$J$10004,0)-1)</f>
        <v>1100</v>
      </c>
      <c r="AV375">
        <f t="shared" ca="1" si="91"/>
        <v>320</v>
      </c>
      <c r="AW375">
        <f t="shared" ca="1" si="92"/>
        <v>300</v>
      </c>
      <c r="AX375">
        <f t="shared" ca="1" si="93"/>
        <v>20</v>
      </c>
      <c r="AY375">
        <f t="shared" ca="1" si="94"/>
        <v>315.369956</v>
      </c>
      <c r="AZ375">
        <f t="shared" ca="1" si="95"/>
        <v>247.52716624507613</v>
      </c>
      <c r="BA375">
        <f t="shared" ca="1" si="96"/>
        <v>247.52716624507613</v>
      </c>
      <c r="BB375" cm="1">
        <f t="array" aca="1" ref="BB375" ca="1">_xlfn.LET(_xlpm.rozsah, $J$3:$J$10001,_xlpm.podminka, (_xlpm.rozsah&gt;E375)*(ISNUMBER(_xlpm.rozsah)),_xlpm.indexy, IF(_xlpm.podminka, ROW(_xlpm.rozsah)-MIN(ROW(_xlpm.rozsah))+1),_xlpm.prvni, MIN(_xlpm.indexy),_xlpm.finalni, IF(_xlpm.prvni=1, 2, _xlpm.prvni),INDEX(_xlpm.rozsah, _xlpm.finalni))</f>
        <v>1000</v>
      </c>
      <c r="BC375" cm="1">
        <f t="array" aca="1" ref="BC375" ca="1">INDEX($J$3:$J$10001,MATCH(BB375,$J$3:$J$10004,0)-1)</f>
        <v>0</v>
      </c>
      <c r="BD375">
        <f t="shared" ca="1" si="97"/>
        <v>290</v>
      </c>
      <c r="BE375">
        <f t="shared" ca="1" si="98"/>
        <v>0</v>
      </c>
      <c r="BF375">
        <f t="shared" ca="1" si="99"/>
        <v>290</v>
      </c>
      <c r="BG375">
        <f t="shared" ca="1" si="100"/>
        <v>42.472833754923847</v>
      </c>
    </row>
    <row r="376" spans="1:59" x14ac:dyDescent="0.25">
      <c r="A376" s="64">
        <v>373</v>
      </c>
      <c r="B376" s="64">
        <v>17</v>
      </c>
      <c r="C376" s="64">
        <v>7</v>
      </c>
      <c r="D376" s="18">
        <v>373</v>
      </c>
      <c r="E376" s="21">
        <f t="shared" ca="1" si="85"/>
        <v>961.02131936768774</v>
      </c>
      <c r="F376" s="22">
        <f t="shared" ca="1" si="86"/>
        <v>19.508732783164064</v>
      </c>
      <c r="G376" s="23">
        <v>373</v>
      </c>
      <c r="H376" s="24">
        <f t="shared" ca="1" si="87"/>
        <v>1209.355374</v>
      </c>
      <c r="I376" s="25">
        <f t="shared" ca="1" si="88"/>
        <v>22.596462854000002</v>
      </c>
      <c r="J376" s="155"/>
      <c r="K376" s="155"/>
      <c r="L376" s="129">
        <f t="shared" si="101"/>
        <v>0</v>
      </c>
      <c r="AR376">
        <f t="shared" ca="1" si="89"/>
        <v>322.80661220000002</v>
      </c>
      <c r="AS376">
        <f t="shared" ca="1" si="90"/>
        <v>322.80661220000002</v>
      </c>
      <c r="AT376" cm="1">
        <f t="array" aca="1" ref="AT376" ca="1">_xlfn.LET(_xlpm.rozsah, $J$3:$J$10001,_xlpm.podminka, (_xlpm.rozsah&gt;H376)*(ISNUMBER(_xlpm.rozsah)),_xlpm.indexy, IF(_xlpm.podminka, ROW(_xlpm.rozsah)-MIN(ROW(_xlpm.rozsah))+1),_xlpm.prvni, MIN(_xlpm.indexy),_xlpm.finalni, IF(_xlpm.prvni=1, 2, _xlpm.prvni),INDEX(_xlpm.rozsah, _xlpm.finalni))</f>
        <v>1300</v>
      </c>
      <c r="AU376" cm="1">
        <f t="array" aca="1" ref="AU376" ca="1">INDEX($J$3:$J$10001,MATCH(AT376,$J$3:$J$10004,0)-1)</f>
        <v>1200</v>
      </c>
      <c r="AV376">
        <f t="shared" ca="1" si="91"/>
        <v>350</v>
      </c>
      <c r="AW376">
        <f t="shared" ca="1" si="92"/>
        <v>320</v>
      </c>
      <c r="AX376">
        <f t="shared" ca="1" si="93"/>
        <v>30</v>
      </c>
      <c r="AY376">
        <f t="shared" ca="1" si="94"/>
        <v>347.19338779999998</v>
      </c>
      <c r="AZ376">
        <f t="shared" ca="1" si="95"/>
        <v>278.69618261662947</v>
      </c>
      <c r="BA376">
        <f t="shared" ca="1" si="96"/>
        <v>278.69618261662947</v>
      </c>
      <c r="BB376" cm="1">
        <f t="array" aca="1" ref="BB376" ca="1">_xlfn.LET(_xlpm.rozsah, $J$3:$J$10001,_xlpm.podminka, (_xlpm.rozsah&gt;E376)*(ISNUMBER(_xlpm.rozsah)),_xlpm.indexy, IF(_xlpm.podminka, ROW(_xlpm.rozsah)-MIN(ROW(_xlpm.rozsah))+1),_xlpm.prvni, MIN(_xlpm.indexy),_xlpm.finalni, IF(_xlpm.prvni=1, 2, _xlpm.prvni),INDEX(_xlpm.rozsah, _xlpm.finalni))</f>
        <v>1000</v>
      </c>
      <c r="BC376" cm="1">
        <f t="array" aca="1" ref="BC376" ca="1">INDEX($J$3:$J$10001,MATCH(BB376,$J$3:$J$10004,0)-1)</f>
        <v>0</v>
      </c>
      <c r="BD376">
        <f t="shared" ca="1" si="97"/>
        <v>290</v>
      </c>
      <c r="BE376">
        <f t="shared" ca="1" si="98"/>
        <v>0</v>
      </c>
      <c r="BF376">
        <f t="shared" ca="1" si="99"/>
        <v>290</v>
      </c>
      <c r="BG376">
        <f t="shared" ca="1" si="100"/>
        <v>11.303817383370555</v>
      </c>
    </row>
    <row r="377" spans="1:59" x14ac:dyDescent="0.25">
      <c r="A377" s="64">
        <v>374</v>
      </c>
      <c r="B377" s="64">
        <v>16</v>
      </c>
      <c r="C377" s="64">
        <v>13</v>
      </c>
      <c r="D377" s="18">
        <v>374</v>
      </c>
      <c r="E377" s="21">
        <f t="shared" ca="1" si="85"/>
        <v>945.66712411076492</v>
      </c>
      <c r="F377" s="22">
        <f t="shared" ca="1" si="86"/>
        <v>35.65165057897584</v>
      </c>
      <c r="G377" s="28">
        <v>374</v>
      </c>
      <c r="H377" s="24">
        <f t="shared" ca="1" si="87"/>
        <v>1197.040352</v>
      </c>
      <c r="I377" s="25">
        <f t="shared" ca="1" si="88"/>
        <v>41.523049151999992</v>
      </c>
      <c r="J377" s="155"/>
      <c r="K377" s="155"/>
      <c r="L377" s="129">
        <f t="shared" si="101"/>
        <v>0</v>
      </c>
      <c r="AR377">
        <f t="shared" ca="1" si="89"/>
        <v>319.40807039999999</v>
      </c>
      <c r="AS377">
        <f t="shared" ca="1" si="90"/>
        <v>319.40807039999999</v>
      </c>
      <c r="AT377" cm="1">
        <f t="array" aca="1" ref="AT377" ca="1">_xlfn.LET(_xlpm.rozsah, $J$3:$J$10001,_xlpm.podminka, (_xlpm.rozsah&gt;H377)*(ISNUMBER(_xlpm.rozsah)),_xlpm.indexy, IF(_xlpm.podminka, ROW(_xlpm.rozsah)-MIN(ROW(_xlpm.rozsah))+1),_xlpm.prvni, MIN(_xlpm.indexy),_xlpm.finalni, IF(_xlpm.prvni=1, 2, _xlpm.prvni),INDEX(_xlpm.rozsah, _xlpm.finalni))</f>
        <v>1200</v>
      </c>
      <c r="AU377" cm="1">
        <f t="array" aca="1" ref="AU377" ca="1">INDEX($J$3:$J$10001,MATCH(AT377,$J$3:$J$10004,0)-1)</f>
        <v>1100</v>
      </c>
      <c r="AV377">
        <f t="shared" ca="1" si="91"/>
        <v>320</v>
      </c>
      <c r="AW377">
        <f t="shared" ca="1" si="92"/>
        <v>300</v>
      </c>
      <c r="AX377">
        <f t="shared" ca="1" si="93"/>
        <v>20</v>
      </c>
      <c r="AY377">
        <f t="shared" ca="1" si="94"/>
        <v>300.59192960000001</v>
      </c>
      <c r="AZ377">
        <f t="shared" ca="1" si="95"/>
        <v>274.24346599212186</v>
      </c>
      <c r="BA377">
        <f t="shared" ca="1" si="96"/>
        <v>274.24346599212186</v>
      </c>
      <c r="BB377" cm="1">
        <f t="array" aca="1" ref="BB377" ca="1">_xlfn.LET(_xlpm.rozsah, $J$3:$J$10001,_xlpm.podminka, (_xlpm.rozsah&gt;E377)*(ISNUMBER(_xlpm.rozsah)),_xlpm.indexy, IF(_xlpm.podminka, ROW(_xlpm.rozsah)-MIN(ROW(_xlpm.rozsah))+1),_xlpm.prvni, MIN(_xlpm.indexy),_xlpm.finalni, IF(_xlpm.prvni=1, 2, _xlpm.prvni),INDEX(_xlpm.rozsah, _xlpm.finalni))</f>
        <v>1000</v>
      </c>
      <c r="BC377" cm="1">
        <f t="array" aca="1" ref="BC377" ca="1">INDEX($J$3:$J$10001,MATCH(BB377,$J$3:$J$10004,0)-1)</f>
        <v>0</v>
      </c>
      <c r="BD377">
        <f t="shared" ca="1" si="97"/>
        <v>290</v>
      </c>
      <c r="BE377">
        <f t="shared" ca="1" si="98"/>
        <v>0</v>
      </c>
      <c r="BF377">
        <f t="shared" ca="1" si="99"/>
        <v>290</v>
      </c>
      <c r="BG377">
        <f t="shared" ca="1" si="100"/>
        <v>15.756534007878175</v>
      </c>
    </row>
    <row r="378" spans="1:59" x14ac:dyDescent="0.25">
      <c r="A378" s="64">
        <v>375</v>
      </c>
      <c r="B378" s="64">
        <v>11</v>
      </c>
      <c r="C378" s="64">
        <v>6</v>
      </c>
      <c r="D378" s="18">
        <v>375</v>
      </c>
      <c r="E378" s="21">
        <f t="shared" ca="1" si="85"/>
        <v>868.89614782615092</v>
      </c>
      <c r="F378" s="22">
        <f t="shared" ca="1" si="86"/>
        <v>15.118792972175024</v>
      </c>
      <c r="G378" s="23">
        <v>375</v>
      </c>
      <c r="H378" s="24">
        <f t="shared" ca="1" si="87"/>
        <v>1135.465242</v>
      </c>
      <c r="I378" s="25">
        <f t="shared" ca="1" si="88"/>
        <v>18.425582903999999</v>
      </c>
      <c r="J378" s="155"/>
      <c r="K378" s="155"/>
      <c r="L378" s="129">
        <f t="shared" si="101"/>
        <v>0</v>
      </c>
      <c r="AR378">
        <f t="shared" ca="1" si="89"/>
        <v>307.09304839999999</v>
      </c>
      <c r="AS378">
        <f t="shared" ca="1" si="90"/>
        <v>307.09304839999999</v>
      </c>
      <c r="AT378" cm="1">
        <f t="array" aca="1" ref="AT378" ca="1">_xlfn.LET(_xlpm.rozsah, $J$3:$J$10001,_xlpm.podminka, (_xlpm.rozsah&gt;H378)*(ISNUMBER(_xlpm.rozsah)),_xlpm.indexy, IF(_xlpm.podminka, ROW(_xlpm.rozsah)-MIN(ROW(_xlpm.rozsah))+1),_xlpm.prvni, MIN(_xlpm.indexy),_xlpm.finalni, IF(_xlpm.prvni=1, 2, _xlpm.prvni),INDEX(_xlpm.rozsah, _xlpm.finalni))</f>
        <v>1200</v>
      </c>
      <c r="AU378" cm="1">
        <f t="array" aca="1" ref="AU378" ca="1">INDEX($J$3:$J$10001,MATCH(AT378,$J$3:$J$10004,0)-1)</f>
        <v>1100</v>
      </c>
      <c r="AV378">
        <f t="shared" ca="1" si="91"/>
        <v>320</v>
      </c>
      <c r="AW378">
        <f t="shared" ca="1" si="92"/>
        <v>300</v>
      </c>
      <c r="AX378">
        <f t="shared" ca="1" si="93"/>
        <v>20</v>
      </c>
      <c r="AY378">
        <f t="shared" ca="1" si="94"/>
        <v>312.90695160000001</v>
      </c>
      <c r="AZ378">
        <f t="shared" ca="1" si="95"/>
        <v>251.97988286958375</v>
      </c>
      <c r="BA378">
        <f t="shared" ca="1" si="96"/>
        <v>251.97988286958375</v>
      </c>
      <c r="BB378" cm="1">
        <f t="array" aca="1" ref="BB378" ca="1">_xlfn.LET(_xlpm.rozsah, $J$3:$J$10001,_xlpm.podminka, (_xlpm.rozsah&gt;E378)*(ISNUMBER(_xlpm.rozsah)),_xlpm.indexy, IF(_xlpm.podminka, ROW(_xlpm.rozsah)-MIN(ROW(_xlpm.rozsah))+1),_xlpm.prvni, MIN(_xlpm.indexy),_xlpm.finalni, IF(_xlpm.prvni=1, 2, _xlpm.prvni),INDEX(_xlpm.rozsah, _xlpm.finalni))</f>
        <v>1000</v>
      </c>
      <c r="BC378" cm="1">
        <f t="array" aca="1" ref="BC378" ca="1">INDEX($J$3:$J$10001,MATCH(BB378,$J$3:$J$10004,0)-1)</f>
        <v>0</v>
      </c>
      <c r="BD378">
        <f t="shared" ca="1" si="97"/>
        <v>290</v>
      </c>
      <c r="BE378">
        <f t="shared" ca="1" si="98"/>
        <v>0</v>
      </c>
      <c r="BF378">
        <f t="shared" ca="1" si="99"/>
        <v>290</v>
      </c>
      <c r="BG378">
        <f t="shared" ca="1" si="100"/>
        <v>38.020117130416232</v>
      </c>
    </row>
    <row r="379" spans="1:59" x14ac:dyDescent="0.25">
      <c r="A379" s="64">
        <v>376</v>
      </c>
      <c r="B379" s="64">
        <v>9</v>
      </c>
      <c r="C379" s="64">
        <v>5</v>
      </c>
      <c r="D379" s="18">
        <v>376</v>
      </c>
      <c r="E379" s="21">
        <f t="shared" ca="1" si="85"/>
        <v>838.18775731230528</v>
      </c>
      <c r="F379" s="22">
        <f t="shared" ca="1" si="86"/>
        <v>12.153722481028426</v>
      </c>
      <c r="G379" s="28">
        <v>376</v>
      </c>
      <c r="H379" s="24">
        <f t="shared" ca="1" si="87"/>
        <v>1110.835198</v>
      </c>
      <c r="I379" s="25">
        <f t="shared" ca="1" si="88"/>
        <v>15.10835198</v>
      </c>
      <c r="J379" s="155"/>
      <c r="K379" s="155"/>
      <c r="L379" s="129">
        <f t="shared" si="101"/>
        <v>0</v>
      </c>
      <c r="AR379">
        <f t="shared" ca="1" si="89"/>
        <v>302.16703960000001</v>
      </c>
      <c r="AS379">
        <f t="shared" ca="1" si="90"/>
        <v>302.16703960000001</v>
      </c>
      <c r="AT379" cm="1">
        <f t="array" aca="1" ref="AT379" ca="1">_xlfn.LET(_xlpm.rozsah, $J$3:$J$10001,_xlpm.podminka, (_xlpm.rozsah&gt;H379)*(ISNUMBER(_xlpm.rozsah)),_xlpm.indexy, IF(_xlpm.podminka, ROW(_xlpm.rozsah)-MIN(ROW(_xlpm.rozsah))+1),_xlpm.prvni, MIN(_xlpm.indexy),_xlpm.finalni, IF(_xlpm.prvni=1, 2, _xlpm.prvni),INDEX(_xlpm.rozsah, _xlpm.finalni))</f>
        <v>1200</v>
      </c>
      <c r="AU379" cm="1">
        <f t="array" aca="1" ref="AU379" ca="1">INDEX($J$3:$J$10001,MATCH(AT379,$J$3:$J$10004,0)-1)</f>
        <v>1100</v>
      </c>
      <c r="AV379">
        <f t="shared" ca="1" si="91"/>
        <v>320</v>
      </c>
      <c r="AW379">
        <f t="shared" ca="1" si="92"/>
        <v>300</v>
      </c>
      <c r="AX379">
        <f t="shared" ca="1" si="93"/>
        <v>20</v>
      </c>
      <c r="AY379">
        <f t="shared" ca="1" si="94"/>
        <v>317.83296039999999</v>
      </c>
      <c r="AZ379">
        <f t="shared" ca="1" si="95"/>
        <v>243.07444962056854</v>
      </c>
      <c r="BA379">
        <f t="shared" ca="1" si="96"/>
        <v>243.07444962056854</v>
      </c>
      <c r="BB379" cm="1">
        <f t="array" aca="1" ref="BB379" ca="1">_xlfn.LET(_xlpm.rozsah, $J$3:$J$10001,_xlpm.podminka, (_xlpm.rozsah&gt;E379)*(ISNUMBER(_xlpm.rozsah)),_xlpm.indexy, IF(_xlpm.podminka, ROW(_xlpm.rozsah)-MIN(ROW(_xlpm.rozsah))+1),_xlpm.prvni, MIN(_xlpm.indexy),_xlpm.finalni, IF(_xlpm.prvni=1, 2, _xlpm.prvni),INDEX(_xlpm.rozsah, _xlpm.finalni))</f>
        <v>1000</v>
      </c>
      <c r="BC379" cm="1">
        <f t="array" aca="1" ref="BC379" ca="1">INDEX($J$3:$J$10001,MATCH(BB379,$J$3:$J$10004,0)-1)</f>
        <v>0</v>
      </c>
      <c r="BD379">
        <f t="shared" ca="1" si="97"/>
        <v>290</v>
      </c>
      <c r="BE379">
        <f t="shared" ca="1" si="98"/>
        <v>0</v>
      </c>
      <c r="BF379">
        <f t="shared" ca="1" si="99"/>
        <v>290</v>
      </c>
      <c r="BG379">
        <f t="shared" ca="1" si="100"/>
        <v>46.925550379431471</v>
      </c>
    </row>
    <row r="380" spans="1:59" x14ac:dyDescent="0.25">
      <c r="A380" s="64">
        <v>377</v>
      </c>
      <c r="B380" s="64">
        <v>9</v>
      </c>
      <c r="C380" s="64">
        <v>12</v>
      </c>
      <c r="D380" s="18">
        <v>377</v>
      </c>
      <c r="E380" s="21">
        <f t="shared" ca="1" si="85"/>
        <v>838.18775731230528</v>
      </c>
      <c r="F380" s="22">
        <f t="shared" ca="1" si="86"/>
        <v>29.168933954468226</v>
      </c>
      <c r="G380" s="23">
        <v>377</v>
      </c>
      <c r="H380" s="24">
        <f t="shared" ca="1" si="87"/>
        <v>1110.835198</v>
      </c>
      <c r="I380" s="25">
        <f t="shared" ca="1" si="88"/>
        <v>36.260044752000006</v>
      </c>
      <c r="J380" s="155"/>
      <c r="K380" s="155"/>
      <c r="L380" s="129">
        <f t="shared" si="101"/>
        <v>0</v>
      </c>
      <c r="AR380">
        <f t="shared" ca="1" si="89"/>
        <v>302.16703960000001</v>
      </c>
      <c r="AS380">
        <f t="shared" ca="1" si="90"/>
        <v>302.16703960000001</v>
      </c>
      <c r="AT380" cm="1">
        <f t="array" aca="1" ref="AT380" ca="1">_xlfn.LET(_xlpm.rozsah, $J$3:$J$10001,_xlpm.podminka, (_xlpm.rozsah&gt;H380)*(ISNUMBER(_xlpm.rozsah)),_xlpm.indexy, IF(_xlpm.podminka, ROW(_xlpm.rozsah)-MIN(ROW(_xlpm.rozsah))+1),_xlpm.prvni, MIN(_xlpm.indexy),_xlpm.finalni, IF(_xlpm.prvni=1, 2, _xlpm.prvni),INDEX(_xlpm.rozsah, _xlpm.finalni))</f>
        <v>1200</v>
      </c>
      <c r="AU380" cm="1">
        <f t="array" aca="1" ref="AU380" ca="1">INDEX($J$3:$J$10001,MATCH(AT380,$J$3:$J$10004,0)-1)</f>
        <v>1100</v>
      </c>
      <c r="AV380">
        <f t="shared" ca="1" si="91"/>
        <v>320</v>
      </c>
      <c r="AW380">
        <f t="shared" ca="1" si="92"/>
        <v>300</v>
      </c>
      <c r="AX380">
        <f t="shared" ca="1" si="93"/>
        <v>20</v>
      </c>
      <c r="AY380">
        <f t="shared" ca="1" si="94"/>
        <v>317.83296039999999</v>
      </c>
      <c r="AZ380">
        <f t="shared" ca="1" si="95"/>
        <v>243.07444962056854</v>
      </c>
      <c r="BA380">
        <f t="shared" ca="1" si="96"/>
        <v>243.07444962056854</v>
      </c>
      <c r="BB380" cm="1">
        <f t="array" aca="1" ref="BB380" ca="1">_xlfn.LET(_xlpm.rozsah, $J$3:$J$10001,_xlpm.podminka, (_xlpm.rozsah&gt;E380)*(ISNUMBER(_xlpm.rozsah)),_xlpm.indexy, IF(_xlpm.podminka, ROW(_xlpm.rozsah)-MIN(ROW(_xlpm.rozsah))+1),_xlpm.prvni, MIN(_xlpm.indexy),_xlpm.finalni, IF(_xlpm.prvni=1, 2, _xlpm.prvni),INDEX(_xlpm.rozsah, _xlpm.finalni))</f>
        <v>1000</v>
      </c>
      <c r="BC380" cm="1">
        <f t="array" aca="1" ref="BC380" ca="1">INDEX($J$3:$J$10001,MATCH(BB380,$J$3:$J$10004,0)-1)</f>
        <v>0</v>
      </c>
      <c r="BD380">
        <f t="shared" ca="1" si="97"/>
        <v>290</v>
      </c>
      <c r="BE380">
        <f t="shared" ca="1" si="98"/>
        <v>0</v>
      </c>
      <c r="BF380">
        <f t="shared" ca="1" si="99"/>
        <v>290</v>
      </c>
      <c r="BG380">
        <f t="shared" ca="1" si="100"/>
        <v>46.925550379431471</v>
      </c>
    </row>
    <row r="381" spans="1:59" x14ac:dyDescent="0.25">
      <c r="A381" s="64">
        <v>378</v>
      </c>
      <c r="B381" s="64">
        <v>12</v>
      </c>
      <c r="C381" s="64">
        <v>46</v>
      </c>
      <c r="D381" s="18">
        <v>378</v>
      </c>
      <c r="E381" s="21">
        <f t="shared" ca="1" si="85"/>
        <v>884.25034308307363</v>
      </c>
      <c r="F381" s="22">
        <f t="shared" ca="1" si="86"/>
        <v>117.95899576728202</v>
      </c>
      <c r="G381" s="28">
        <v>378</v>
      </c>
      <c r="H381" s="24">
        <f t="shared" ca="1" si="87"/>
        <v>1147.780264</v>
      </c>
      <c r="I381" s="25">
        <f t="shared" ca="1" si="88"/>
        <v>142.39578428799999</v>
      </c>
      <c r="J381" s="155"/>
      <c r="K381" s="155"/>
      <c r="L381" s="129">
        <f t="shared" si="101"/>
        <v>0</v>
      </c>
      <c r="AR381">
        <f t="shared" ca="1" si="89"/>
        <v>309.55605279999997</v>
      </c>
      <c r="AS381">
        <f t="shared" ca="1" si="90"/>
        <v>309.55605279999997</v>
      </c>
      <c r="AT381" cm="1">
        <f t="array" aca="1" ref="AT381" ca="1">_xlfn.LET(_xlpm.rozsah, $J$3:$J$10001,_xlpm.podminka, (_xlpm.rozsah&gt;H381)*(ISNUMBER(_xlpm.rozsah)),_xlpm.indexy, IF(_xlpm.podminka, ROW(_xlpm.rozsah)-MIN(ROW(_xlpm.rozsah))+1),_xlpm.prvni, MIN(_xlpm.indexy),_xlpm.finalni, IF(_xlpm.prvni=1, 2, _xlpm.prvni),INDEX(_xlpm.rozsah, _xlpm.finalni))</f>
        <v>1200</v>
      </c>
      <c r="AU381" cm="1">
        <f t="array" aca="1" ref="AU381" ca="1">INDEX($J$3:$J$10001,MATCH(AT381,$J$3:$J$10004,0)-1)</f>
        <v>1100</v>
      </c>
      <c r="AV381">
        <f t="shared" ca="1" si="91"/>
        <v>320</v>
      </c>
      <c r="AW381">
        <f t="shared" ca="1" si="92"/>
        <v>300</v>
      </c>
      <c r="AX381">
        <f t="shared" ca="1" si="93"/>
        <v>20</v>
      </c>
      <c r="AY381">
        <f t="shared" ca="1" si="94"/>
        <v>310.44394720000003</v>
      </c>
      <c r="AZ381">
        <f t="shared" ca="1" si="95"/>
        <v>256.43259949409133</v>
      </c>
      <c r="BA381">
        <f t="shared" ca="1" si="96"/>
        <v>256.43259949409133</v>
      </c>
      <c r="BB381" cm="1">
        <f t="array" aca="1" ref="BB381" ca="1">_xlfn.LET(_xlpm.rozsah, $J$3:$J$10001,_xlpm.podminka, (_xlpm.rozsah&gt;E381)*(ISNUMBER(_xlpm.rozsah)),_xlpm.indexy, IF(_xlpm.podminka, ROW(_xlpm.rozsah)-MIN(ROW(_xlpm.rozsah))+1),_xlpm.prvni, MIN(_xlpm.indexy),_xlpm.finalni, IF(_xlpm.prvni=1, 2, _xlpm.prvni),INDEX(_xlpm.rozsah, _xlpm.finalni))</f>
        <v>1000</v>
      </c>
      <c r="BC381" cm="1">
        <f t="array" aca="1" ref="BC381" ca="1">INDEX($J$3:$J$10001,MATCH(BB381,$J$3:$J$10004,0)-1)</f>
        <v>0</v>
      </c>
      <c r="BD381">
        <f t="shared" ca="1" si="97"/>
        <v>290</v>
      </c>
      <c r="BE381">
        <f t="shared" ca="1" si="98"/>
        <v>0</v>
      </c>
      <c r="BF381">
        <f t="shared" ca="1" si="99"/>
        <v>290</v>
      </c>
      <c r="BG381">
        <f t="shared" ca="1" si="100"/>
        <v>33.567400505908651</v>
      </c>
    </row>
    <row r="382" spans="1:59" x14ac:dyDescent="0.25">
      <c r="A382" s="64">
        <v>379</v>
      </c>
      <c r="B382" s="64">
        <v>15</v>
      </c>
      <c r="C382" s="64">
        <v>30</v>
      </c>
      <c r="D382" s="18">
        <v>379</v>
      </c>
      <c r="E382" s="21">
        <f t="shared" ca="1" si="85"/>
        <v>930.3129288538421</v>
      </c>
      <c r="F382" s="22">
        <f t="shared" ca="1" si="86"/>
        <v>80.937224810284249</v>
      </c>
      <c r="G382" s="23">
        <v>379</v>
      </c>
      <c r="H382" s="24">
        <f t="shared" ca="1" si="87"/>
        <v>1184.72533</v>
      </c>
      <c r="I382" s="25">
        <f t="shared" ca="1" si="88"/>
        <v>95.083519799999991</v>
      </c>
      <c r="J382" s="155"/>
      <c r="K382" s="155"/>
      <c r="L382" s="129">
        <f t="shared" si="101"/>
        <v>0</v>
      </c>
      <c r="AR382">
        <f t="shared" ca="1" si="89"/>
        <v>316.945066</v>
      </c>
      <c r="AS382">
        <f t="shared" ca="1" si="90"/>
        <v>316.945066</v>
      </c>
      <c r="AT382" cm="1">
        <f t="array" aca="1" ref="AT382" ca="1">_xlfn.LET(_xlpm.rozsah, $J$3:$J$10001,_xlpm.podminka, (_xlpm.rozsah&gt;H382)*(ISNUMBER(_xlpm.rozsah)),_xlpm.indexy, IF(_xlpm.podminka, ROW(_xlpm.rozsah)-MIN(ROW(_xlpm.rozsah))+1),_xlpm.prvni, MIN(_xlpm.indexy),_xlpm.finalni, IF(_xlpm.prvni=1, 2, _xlpm.prvni),INDEX(_xlpm.rozsah, _xlpm.finalni))</f>
        <v>1200</v>
      </c>
      <c r="AU382" cm="1">
        <f t="array" aca="1" ref="AU382" ca="1">INDEX($J$3:$J$10001,MATCH(AT382,$J$3:$J$10004,0)-1)</f>
        <v>1100</v>
      </c>
      <c r="AV382">
        <f t="shared" ca="1" si="91"/>
        <v>320</v>
      </c>
      <c r="AW382">
        <f t="shared" ca="1" si="92"/>
        <v>300</v>
      </c>
      <c r="AX382">
        <f t="shared" ca="1" si="93"/>
        <v>20</v>
      </c>
      <c r="AY382">
        <f t="shared" ca="1" si="94"/>
        <v>303.054934</v>
      </c>
      <c r="AZ382">
        <f t="shared" ca="1" si="95"/>
        <v>269.79074936761418</v>
      </c>
      <c r="BA382">
        <f t="shared" ca="1" si="96"/>
        <v>269.79074936761418</v>
      </c>
      <c r="BB382" cm="1">
        <f t="array" aca="1" ref="BB382" ca="1">_xlfn.LET(_xlpm.rozsah, $J$3:$J$10001,_xlpm.podminka, (_xlpm.rozsah&gt;E382)*(ISNUMBER(_xlpm.rozsah)),_xlpm.indexy, IF(_xlpm.podminka, ROW(_xlpm.rozsah)-MIN(ROW(_xlpm.rozsah))+1),_xlpm.prvni, MIN(_xlpm.indexy),_xlpm.finalni, IF(_xlpm.prvni=1, 2, _xlpm.prvni),INDEX(_xlpm.rozsah, _xlpm.finalni))</f>
        <v>1000</v>
      </c>
      <c r="BC382" cm="1">
        <f t="array" aca="1" ref="BC382" ca="1">INDEX($J$3:$J$10001,MATCH(BB382,$J$3:$J$10004,0)-1)</f>
        <v>0</v>
      </c>
      <c r="BD382">
        <f t="shared" ca="1" si="97"/>
        <v>290</v>
      </c>
      <c r="BE382">
        <f t="shared" ca="1" si="98"/>
        <v>0</v>
      </c>
      <c r="BF382">
        <f t="shared" ca="1" si="99"/>
        <v>290</v>
      </c>
      <c r="BG382">
        <f t="shared" ca="1" si="100"/>
        <v>20.209250632385793</v>
      </c>
    </row>
    <row r="383" spans="1:59" x14ac:dyDescent="0.25">
      <c r="A383" s="64">
        <v>380</v>
      </c>
      <c r="B383" s="64">
        <v>26</v>
      </c>
      <c r="C383" s="64">
        <v>28</v>
      </c>
      <c r="D383" s="18">
        <v>380</v>
      </c>
      <c r="E383" s="21">
        <f t="shared" ca="1" si="85"/>
        <v>1099.2090766799929</v>
      </c>
      <c r="F383" s="22">
        <f t="shared" ca="1" si="86"/>
        <v>83.977854147039793</v>
      </c>
      <c r="G383" s="28">
        <v>380</v>
      </c>
      <c r="H383" s="24">
        <f t="shared" ca="1" si="87"/>
        <v>1320.190572</v>
      </c>
      <c r="I383" s="25">
        <f t="shared" ca="1" si="88"/>
        <v>98.565336016000003</v>
      </c>
      <c r="J383" s="155"/>
      <c r="K383" s="155"/>
      <c r="L383" s="129">
        <f t="shared" si="101"/>
        <v>0</v>
      </c>
      <c r="AR383">
        <f t="shared" ca="1" si="89"/>
        <v>352.01905720000002</v>
      </c>
      <c r="AS383">
        <f t="shared" ca="1" si="90"/>
        <v>352.01905720000002</v>
      </c>
      <c r="AT383" cm="1">
        <f t="array" aca="1" ref="AT383" ca="1">_xlfn.LET(_xlpm.rozsah, $J$3:$J$10001,_xlpm.podminka, (_xlpm.rozsah&gt;H383)*(ISNUMBER(_xlpm.rozsah)),_xlpm.indexy, IF(_xlpm.podminka, ROW(_xlpm.rozsah)-MIN(ROW(_xlpm.rozsah))+1),_xlpm.prvni, MIN(_xlpm.indexy),_xlpm.finalni, IF(_xlpm.prvni=1, 2, _xlpm.prvni),INDEX(_xlpm.rozsah, _xlpm.finalni))</f>
        <v>1400</v>
      </c>
      <c r="AU383" cm="1">
        <f t="array" aca="1" ref="AU383" ca="1">INDEX($J$3:$J$10001,MATCH(AT383,$J$3:$J$10004,0)-1)</f>
        <v>1300</v>
      </c>
      <c r="AV383">
        <f t="shared" ca="1" si="91"/>
        <v>360</v>
      </c>
      <c r="AW383">
        <f t="shared" ca="1" si="92"/>
        <v>350</v>
      </c>
      <c r="AX383">
        <f t="shared" ca="1" si="93"/>
        <v>10</v>
      </c>
      <c r="AY383">
        <f t="shared" ca="1" si="94"/>
        <v>357.98094279999998</v>
      </c>
      <c r="AZ383">
        <f t="shared" ca="1" si="95"/>
        <v>299.9209076679993</v>
      </c>
      <c r="BA383">
        <f t="shared" ca="1" si="96"/>
        <v>299.9209076679993</v>
      </c>
      <c r="BB383" cm="1">
        <f t="array" aca="1" ref="BB383" ca="1">_xlfn.LET(_xlpm.rozsah, $J$3:$J$10001,_xlpm.podminka, (_xlpm.rozsah&gt;E383)*(ISNUMBER(_xlpm.rozsah)),_xlpm.indexy, IF(_xlpm.podminka, ROW(_xlpm.rozsah)-MIN(ROW(_xlpm.rozsah))+1),_xlpm.prvni, MIN(_xlpm.indexy),_xlpm.finalni, IF(_xlpm.prvni=1, 2, _xlpm.prvni),INDEX(_xlpm.rozsah, _xlpm.finalni))</f>
        <v>1100</v>
      </c>
      <c r="BC383" cm="1">
        <f t="array" aca="1" ref="BC383" ca="1">INDEX($J$3:$J$10001,MATCH(BB383,$J$3:$J$10004,0)-1)</f>
        <v>1000</v>
      </c>
      <c r="BD383">
        <f t="shared" ca="1" si="97"/>
        <v>300</v>
      </c>
      <c r="BE383">
        <f t="shared" ca="1" si="98"/>
        <v>290</v>
      </c>
      <c r="BF383">
        <f t="shared" ca="1" si="99"/>
        <v>10</v>
      </c>
      <c r="BG383">
        <f t="shared" ca="1" si="100"/>
        <v>290.0790923320007</v>
      </c>
    </row>
    <row r="384" spans="1:59" x14ac:dyDescent="0.25">
      <c r="A384" s="64">
        <v>381</v>
      </c>
      <c r="B384" s="64">
        <v>13</v>
      </c>
      <c r="C384" s="64">
        <v>9</v>
      </c>
      <c r="D384" s="18">
        <v>381</v>
      </c>
      <c r="E384" s="21">
        <f t="shared" ca="1" si="85"/>
        <v>899.60453833999645</v>
      </c>
      <c r="F384" s="22">
        <f t="shared" ca="1" si="86"/>
        <v>23.479678450673905</v>
      </c>
      <c r="G384" s="23">
        <v>381</v>
      </c>
      <c r="H384" s="24">
        <f t="shared" ca="1" si="87"/>
        <v>1160.095286</v>
      </c>
      <c r="I384" s="25">
        <f t="shared" ca="1" si="88"/>
        <v>28.081715148000004</v>
      </c>
      <c r="J384" s="155"/>
      <c r="K384" s="155"/>
      <c r="L384" s="129">
        <f t="shared" si="101"/>
        <v>0</v>
      </c>
      <c r="AR384">
        <f t="shared" ca="1" si="89"/>
        <v>312.01905720000002</v>
      </c>
      <c r="AS384">
        <f t="shared" ca="1" si="90"/>
        <v>312.01905720000002</v>
      </c>
      <c r="AT384" cm="1">
        <f t="array" aca="1" ref="AT384" ca="1">_xlfn.LET(_xlpm.rozsah, $J$3:$J$10001,_xlpm.podminka, (_xlpm.rozsah&gt;H384)*(ISNUMBER(_xlpm.rozsah)),_xlpm.indexy, IF(_xlpm.podminka, ROW(_xlpm.rozsah)-MIN(ROW(_xlpm.rozsah))+1),_xlpm.prvni, MIN(_xlpm.indexy),_xlpm.finalni, IF(_xlpm.prvni=1, 2, _xlpm.prvni),INDEX(_xlpm.rozsah, _xlpm.finalni))</f>
        <v>1200</v>
      </c>
      <c r="AU384" cm="1">
        <f t="array" aca="1" ref="AU384" ca="1">INDEX($J$3:$J$10001,MATCH(AT384,$J$3:$J$10004,0)-1)</f>
        <v>1100</v>
      </c>
      <c r="AV384">
        <f t="shared" ca="1" si="91"/>
        <v>320</v>
      </c>
      <c r="AW384">
        <f t="shared" ca="1" si="92"/>
        <v>300</v>
      </c>
      <c r="AX384">
        <f t="shared" ca="1" si="93"/>
        <v>20</v>
      </c>
      <c r="AY384">
        <f t="shared" ca="1" si="94"/>
        <v>307.98094279999998</v>
      </c>
      <c r="AZ384">
        <f t="shared" ca="1" si="95"/>
        <v>260.88531611859895</v>
      </c>
      <c r="BA384">
        <f t="shared" ca="1" si="96"/>
        <v>260.88531611859895</v>
      </c>
      <c r="BB384" cm="1">
        <f t="array" aca="1" ref="BB384" ca="1">_xlfn.LET(_xlpm.rozsah, $J$3:$J$10001,_xlpm.podminka, (_xlpm.rozsah&gt;E384)*(ISNUMBER(_xlpm.rozsah)),_xlpm.indexy, IF(_xlpm.podminka, ROW(_xlpm.rozsah)-MIN(ROW(_xlpm.rozsah))+1),_xlpm.prvni, MIN(_xlpm.indexy),_xlpm.finalni, IF(_xlpm.prvni=1, 2, _xlpm.prvni),INDEX(_xlpm.rozsah, _xlpm.finalni))</f>
        <v>1000</v>
      </c>
      <c r="BC384" cm="1">
        <f t="array" aca="1" ref="BC384" ca="1">INDEX($J$3:$J$10001,MATCH(BB384,$J$3:$J$10004,0)-1)</f>
        <v>0</v>
      </c>
      <c r="BD384">
        <f t="shared" ca="1" si="97"/>
        <v>290</v>
      </c>
      <c r="BE384">
        <f t="shared" ca="1" si="98"/>
        <v>0</v>
      </c>
      <c r="BF384">
        <f t="shared" ca="1" si="99"/>
        <v>290</v>
      </c>
      <c r="BG384">
        <f t="shared" ca="1" si="100"/>
        <v>29.114683881401028</v>
      </c>
    </row>
    <row r="385" spans="1:59" x14ac:dyDescent="0.25">
      <c r="A385" s="64">
        <v>382</v>
      </c>
      <c r="B385" s="64">
        <v>16</v>
      </c>
      <c r="C385" s="64">
        <v>21</v>
      </c>
      <c r="D385" s="18">
        <v>382</v>
      </c>
      <c r="E385" s="21">
        <f t="shared" ca="1" si="85"/>
        <v>945.66712411076492</v>
      </c>
      <c r="F385" s="22">
        <f t="shared" ca="1" si="86"/>
        <v>57.591127858345587</v>
      </c>
      <c r="G385" s="28">
        <v>382</v>
      </c>
      <c r="H385" s="24">
        <f t="shared" ca="1" si="87"/>
        <v>1197.040352</v>
      </c>
      <c r="I385" s="25">
        <f t="shared" ca="1" si="88"/>
        <v>67.075694783999992</v>
      </c>
      <c r="J385" s="155"/>
      <c r="K385" s="155"/>
      <c r="L385" s="129">
        <f t="shared" si="101"/>
        <v>0</v>
      </c>
      <c r="AR385">
        <f t="shared" ca="1" si="89"/>
        <v>319.40807039999999</v>
      </c>
      <c r="AS385">
        <f t="shared" ca="1" si="90"/>
        <v>319.40807039999999</v>
      </c>
      <c r="AT385" cm="1">
        <f t="array" aca="1" ref="AT385" ca="1">_xlfn.LET(_xlpm.rozsah, $J$3:$J$10001,_xlpm.podminka, (_xlpm.rozsah&gt;H385)*(ISNUMBER(_xlpm.rozsah)),_xlpm.indexy, IF(_xlpm.podminka, ROW(_xlpm.rozsah)-MIN(ROW(_xlpm.rozsah))+1),_xlpm.prvni, MIN(_xlpm.indexy),_xlpm.finalni, IF(_xlpm.prvni=1, 2, _xlpm.prvni),INDEX(_xlpm.rozsah, _xlpm.finalni))</f>
        <v>1200</v>
      </c>
      <c r="AU385" cm="1">
        <f t="array" aca="1" ref="AU385" ca="1">INDEX($J$3:$J$10001,MATCH(AT385,$J$3:$J$10004,0)-1)</f>
        <v>1100</v>
      </c>
      <c r="AV385">
        <f t="shared" ca="1" si="91"/>
        <v>320</v>
      </c>
      <c r="AW385">
        <f t="shared" ca="1" si="92"/>
        <v>300</v>
      </c>
      <c r="AX385">
        <f t="shared" ca="1" si="93"/>
        <v>20</v>
      </c>
      <c r="AY385">
        <f t="shared" ca="1" si="94"/>
        <v>300.59192960000001</v>
      </c>
      <c r="AZ385">
        <f t="shared" ca="1" si="95"/>
        <v>274.24346599212186</v>
      </c>
      <c r="BA385">
        <f t="shared" ca="1" si="96"/>
        <v>274.24346599212186</v>
      </c>
      <c r="BB385" cm="1">
        <f t="array" aca="1" ref="BB385" ca="1">_xlfn.LET(_xlpm.rozsah, $J$3:$J$10001,_xlpm.podminka, (_xlpm.rozsah&gt;E385)*(ISNUMBER(_xlpm.rozsah)),_xlpm.indexy, IF(_xlpm.podminka, ROW(_xlpm.rozsah)-MIN(ROW(_xlpm.rozsah))+1),_xlpm.prvni, MIN(_xlpm.indexy),_xlpm.finalni, IF(_xlpm.prvni=1, 2, _xlpm.prvni),INDEX(_xlpm.rozsah, _xlpm.finalni))</f>
        <v>1000</v>
      </c>
      <c r="BC385" cm="1">
        <f t="array" aca="1" ref="BC385" ca="1">INDEX($J$3:$J$10001,MATCH(BB385,$J$3:$J$10004,0)-1)</f>
        <v>0</v>
      </c>
      <c r="BD385">
        <f t="shared" ca="1" si="97"/>
        <v>290</v>
      </c>
      <c r="BE385">
        <f t="shared" ca="1" si="98"/>
        <v>0</v>
      </c>
      <c r="BF385">
        <f t="shared" ca="1" si="99"/>
        <v>290</v>
      </c>
      <c r="BG385">
        <f t="shared" ca="1" si="100"/>
        <v>15.756534007878175</v>
      </c>
    </row>
    <row r="386" spans="1:59" x14ac:dyDescent="0.25">
      <c r="A386" s="64">
        <v>383</v>
      </c>
      <c r="B386" s="64">
        <v>24</v>
      </c>
      <c r="C386" s="64">
        <v>4</v>
      </c>
      <c r="D386" s="18">
        <v>383</v>
      </c>
      <c r="E386" s="21">
        <f t="shared" ca="1" si="85"/>
        <v>1068.5006861661473</v>
      </c>
      <c r="F386" s="22">
        <f t="shared" ca="1" si="86"/>
        <v>11.87400274466459</v>
      </c>
      <c r="G386" s="23">
        <v>383</v>
      </c>
      <c r="H386" s="24">
        <f t="shared" ca="1" si="87"/>
        <v>1295.560528</v>
      </c>
      <c r="I386" s="25">
        <f t="shared" ca="1" si="88"/>
        <v>13.946726335999999</v>
      </c>
      <c r="J386" s="155"/>
      <c r="K386" s="155"/>
      <c r="L386" s="129">
        <f t="shared" si="101"/>
        <v>0</v>
      </c>
      <c r="AR386">
        <f t="shared" ca="1" si="89"/>
        <v>348.66815839999998</v>
      </c>
      <c r="AS386">
        <f t="shared" ca="1" si="90"/>
        <v>348.66815839999998</v>
      </c>
      <c r="AT386" cm="1">
        <f t="array" aca="1" ref="AT386" ca="1">_xlfn.LET(_xlpm.rozsah, $J$3:$J$10001,_xlpm.podminka, (_xlpm.rozsah&gt;H386)*(ISNUMBER(_xlpm.rozsah)),_xlpm.indexy, IF(_xlpm.podminka, ROW(_xlpm.rozsah)-MIN(ROW(_xlpm.rozsah))+1),_xlpm.prvni, MIN(_xlpm.indexy),_xlpm.finalni, IF(_xlpm.prvni=1, 2, _xlpm.prvni),INDEX(_xlpm.rozsah, _xlpm.finalni))</f>
        <v>1300</v>
      </c>
      <c r="AU386" cm="1">
        <f t="array" aca="1" ref="AU386" ca="1">INDEX($J$3:$J$10001,MATCH(AT386,$J$3:$J$10004,0)-1)</f>
        <v>1200</v>
      </c>
      <c r="AV386">
        <f t="shared" ca="1" si="91"/>
        <v>350</v>
      </c>
      <c r="AW386">
        <f t="shared" ca="1" si="92"/>
        <v>320</v>
      </c>
      <c r="AX386">
        <f t="shared" ca="1" si="93"/>
        <v>30</v>
      </c>
      <c r="AY386">
        <f t="shared" ca="1" si="94"/>
        <v>321.33184160000002</v>
      </c>
      <c r="AZ386">
        <f t="shared" ca="1" si="95"/>
        <v>296.85006861661475</v>
      </c>
      <c r="BA386">
        <f t="shared" ca="1" si="96"/>
        <v>296.85006861661475</v>
      </c>
      <c r="BB386" cm="1">
        <f t="array" aca="1" ref="BB386" ca="1">_xlfn.LET(_xlpm.rozsah, $J$3:$J$10001,_xlpm.podminka, (_xlpm.rozsah&gt;E386)*(ISNUMBER(_xlpm.rozsah)),_xlpm.indexy, IF(_xlpm.podminka, ROW(_xlpm.rozsah)-MIN(ROW(_xlpm.rozsah))+1),_xlpm.prvni, MIN(_xlpm.indexy),_xlpm.finalni, IF(_xlpm.prvni=1, 2, _xlpm.prvni),INDEX(_xlpm.rozsah, _xlpm.finalni))</f>
        <v>1100</v>
      </c>
      <c r="BC386" cm="1">
        <f t="array" aca="1" ref="BC386" ca="1">INDEX($J$3:$J$10001,MATCH(BB386,$J$3:$J$10004,0)-1)</f>
        <v>1000</v>
      </c>
      <c r="BD386">
        <f t="shared" ca="1" si="97"/>
        <v>300</v>
      </c>
      <c r="BE386">
        <f t="shared" ca="1" si="98"/>
        <v>290</v>
      </c>
      <c r="BF386">
        <f t="shared" ca="1" si="99"/>
        <v>10</v>
      </c>
      <c r="BG386">
        <f t="shared" ca="1" si="100"/>
        <v>293.14993138338525</v>
      </c>
    </row>
    <row r="387" spans="1:59" x14ac:dyDescent="0.25">
      <c r="A387" s="64">
        <v>384</v>
      </c>
      <c r="B387" s="64">
        <v>36</v>
      </c>
      <c r="C387" s="64">
        <v>43</v>
      </c>
      <c r="D387" s="18">
        <v>384</v>
      </c>
      <c r="E387" s="21">
        <f t="shared" ca="1" si="85"/>
        <v>1252.7510292492211</v>
      </c>
      <c r="F387" s="22">
        <f t="shared" ca="1" si="86"/>
        <v>144.40488277314952</v>
      </c>
      <c r="G387" s="28">
        <v>384</v>
      </c>
      <c r="H387" s="24">
        <f t="shared" ca="1" si="87"/>
        <v>1443.340792</v>
      </c>
      <c r="I387" s="25">
        <f t="shared" ca="1" si="88"/>
        <v>154.80000000000001</v>
      </c>
      <c r="J387" s="155"/>
      <c r="K387" s="155"/>
      <c r="L387" s="129">
        <f t="shared" si="101"/>
        <v>0</v>
      </c>
      <c r="AR387">
        <f t="shared" ca="1" si="89"/>
        <v>360</v>
      </c>
      <c r="AS387">
        <f t="shared" ca="1" si="90"/>
        <v>360</v>
      </c>
      <c r="AT387" cm="1">
        <f t="array" aca="1" ref="AT387" ca="1">_xlfn.LET(_xlpm.rozsah, $J$3:$J$10001,_xlpm.podminka, (_xlpm.rozsah&gt;H387)*(ISNUMBER(_xlpm.rozsah)),_xlpm.indexy, IF(_xlpm.podminka, ROW(_xlpm.rozsah)-MIN(ROW(_xlpm.rozsah))+1),_xlpm.prvni, MIN(_xlpm.indexy),_xlpm.finalni, IF(_xlpm.prvni=1, 2, _xlpm.prvni),INDEX(_xlpm.rozsah, _xlpm.finalni))</f>
        <v>1500</v>
      </c>
      <c r="AU387" cm="1">
        <f t="array" aca="1" ref="AU387" ca="1">INDEX($J$3:$J$10001,MATCH(AT387,$J$3:$J$10004,0)-1)</f>
        <v>1400</v>
      </c>
      <c r="AV387">
        <f t="shared" ca="1" si="91"/>
        <v>360</v>
      </c>
      <c r="AW387">
        <f t="shared" ca="1" si="92"/>
        <v>360</v>
      </c>
      <c r="AX387">
        <f t="shared" ca="1" si="93"/>
        <v>0</v>
      </c>
      <c r="AY387">
        <f t="shared" ca="1" si="94"/>
        <v>360</v>
      </c>
      <c r="AZ387">
        <f t="shared" ca="1" si="95"/>
        <v>335.82530877476631</v>
      </c>
      <c r="BA387">
        <f t="shared" ca="1" si="96"/>
        <v>335.82530877476631</v>
      </c>
      <c r="BB387" cm="1">
        <f t="array" aca="1" ref="BB387" ca="1">_xlfn.LET(_xlpm.rozsah, $J$3:$J$10001,_xlpm.podminka, (_xlpm.rozsah&gt;E387)*(ISNUMBER(_xlpm.rozsah)),_xlpm.indexy, IF(_xlpm.podminka, ROW(_xlpm.rozsah)-MIN(ROW(_xlpm.rozsah))+1),_xlpm.prvni, MIN(_xlpm.indexy),_xlpm.finalni, IF(_xlpm.prvni=1, 2, _xlpm.prvni),INDEX(_xlpm.rozsah, _xlpm.finalni))</f>
        <v>1300</v>
      </c>
      <c r="BC387" cm="1">
        <f t="array" aca="1" ref="BC387" ca="1">INDEX($J$3:$J$10001,MATCH(BB387,$J$3:$J$10004,0)-1)</f>
        <v>1200</v>
      </c>
      <c r="BD387">
        <f t="shared" ca="1" si="97"/>
        <v>350</v>
      </c>
      <c r="BE387">
        <f t="shared" ca="1" si="98"/>
        <v>320</v>
      </c>
      <c r="BF387">
        <f t="shared" ca="1" si="99"/>
        <v>30</v>
      </c>
      <c r="BG387">
        <f t="shared" ca="1" si="100"/>
        <v>334.17469122523369</v>
      </c>
    </row>
    <row r="388" spans="1:59" x14ac:dyDescent="0.25">
      <c r="A388" s="64">
        <v>385</v>
      </c>
      <c r="B388" s="64">
        <v>65</v>
      </c>
      <c r="C388" s="64">
        <v>85</v>
      </c>
      <c r="D388" s="18">
        <v>385</v>
      </c>
      <c r="E388" s="21">
        <f t="shared" ref="E388:E451" ca="1" si="102">(B388/100)*($S$8 - $S$11)+$S$11</f>
        <v>1698.0226916999825</v>
      </c>
      <c r="F388" s="22">
        <f t="shared" ref="F388:F451" ca="1" si="103">(C388*AZ388)/100</f>
        <v>297.63445696440118</v>
      </c>
      <c r="G388" s="23">
        <v>385</v>
      </c>
      <c r="H388" s="24">
        <f t="shared" ref="H388:H451" ca="1" si="104">(B388/100)*($V$8 - $V$11)+$V$11</f>
        <v>1800.4764299999999</v>
      </c>
      <c r="I388" s="25">
        <f t="shared" ref="I388:I451" ca="1" si="105">(C388*AR388)/100</f>
        <v>282.98115586500001</v>
      </c>
      <c r="J388" s="155"/>
      <c r="K388" s="155"/>
      <c r="L388" s="129">
        <f t="shared" si="101"/>
        <v>0</v>
      </c>
      <c r="AR388">
        <f t="shared" ref="AR388:AR451" ca="1" si="106">IF(AX388&lt;0, AY388, AS388)</f>
        <v>332.9190069</v>
      </c>
      <c r="AS388">
        <f t="shared" ref="AS388:AS451" ca="1" si="107">MIN(AV388:AW388)+((H388-MIN(AT388:AU388))/(MAX(AT388:AU388)-MIN(AT388:AU388)))*(MAX(AV388:AW388)-MIN(AV388:AW388))</f>
        <v>316.0809931</v>
      </c>
      <c r="AT388" cm="1">
        <f t="array" aca="1" ref="AT388" ca="1">_xlfn.LET(_xlpm.rozsah, $J$3:$J$10001,_xlpm.podminka, (_xlpm.rozsah&gt;H388)*(ISNUMBER(_xlpm.rozsah)),_xlpm.indexy, IF(_xlpm.podminka, ROW(_xlpm.rozsah)-MIN(ROW(_xlpm.rozsah))+1),_xlpm.prvni, MIN(_xlpm.indexy),_xlpm.finalni, IF(_xlpm.prvni=1, 2, _xlpm.prvni),INDEX(_xlpm.rozsah, _xlpm.finalni))</f>
        <v>1900</v>
      </c>
      <c r="AU388" cm="1">
        <f t="array" aca="1" ref="AU388" ca="1">INDEX($J$3:$J$10001,MATCH(AT388,$J$3:$J$10004,0)-1)</f>
        <v>1800</v>
      </c>
      <c r="AV388">
        <f t="shared" ref="AV388:AV451" ca="1" si="108">IF(ISERROR(MATCH(AT388,$J$1:$J$10000,0)), 0, INDEX($K$1:$K$10000, MATCH(AT388,$J$1:$J$10000,0)))</f>
        <v>316</v>
      </c>
      <c r="AW388">
        <f t="shared" ref="AW388:AW451" ca="1" si="109">IF(ISERROR(MATCH(AU388,$J$1:$J$10000,0)), 0, INDEX($K$1:$K$10000, MATCH(AU388,$J$1:$J$10000,0)))</f>
        <v>333</v>
      </c>
      <c r="AX388">
        <f t="shared" ref="AX388:AX451" ca="1" si="110">AV388-AW388</f>
        <v>-17</v>
      </c>
      <c r="AY388">
        <f t="shared" ref="AY388:AY451" ca="1" si="111">MIN(AV388:AW388)+((MAX(AT388:AU388)-H388)/(MAX(AT388:AU388)-MIN(AT388:AU388)))*(MAX(AV388:AW388)-MIN(AV388:AW388))</f>
        <v>332.9190069</v>
      </c>
      <c r="AZ388">
        <f t="shared" ref="AZ388:AZ451" ca="1" si="112">IF(BF388&lt;0, BG388,BA388)</f>
        <v>350.1581846640014</v>
      </c>
      <c r="BA388">
        <f t="shared" ref="BA388:BA451" ca="1" si="113">MIN(BD388:BE388)+((E388-MIN(BB388:BC388))/(MAX(BB388:BC388)-MIN(BB388:BC388)))*(MAX(BD388:BE388)-MIN(BD388:BE388))</f>
        <v>357.8418153359986</v>
      </c>
      <c r="BB388" cm="1">
        <f t="array" aca="1" ref="BB388" ca="1">_xlfn.LET(_xlpm.rozsah, $J$3:$J$10001,_xlpm.podminka, (_xlpm.rozsah&gt;E388)*(ISNUMBER(_xlpm.rozsah)),_xlpm.indexy, IF(_xlpm.podminka, ROW(_xlpm.rozsah)-MIN(ROW(_xlpm.rozsah))+1),_xlpm.prvni, MIN(_xlpm.indexy),_xlpm.finalni, IF(_xlpm.prvni=1, 2, _xlpm.prvni),INDEX(_xlpm.rozsah, _xlpm.finalni))</f>
        <v>1700</v>
      </c>
      <c r="BC388" cm="1">
        <f t="array" aca="1" ref="BC388" ca="1">INDEX($J$3:$J$10001,MATCH(BB388,$J$3:$J$10004,0)-1)</f>
        <v>1600</v>
      </c>
      <c r="BD388">
        <f t="shared" ref="BD388:BD451" ca="1" si="114">IF(ISERROR(MATCH(BB388,$J$1:$J$10000,0)), 0, INDEX($K$1:$K$10000, MATCH(BB388,$J$1:$J$10000,0)))</f>
        <v>350</v>
      </c>
      <c r="BE388">
        <f t="shared" ref="BE388:BE451" ca="1" si="115">IF(ISERROR(MATCH(BC388,$J$1:$J$10000,0)), 0, INDEX($K$1:$K$10000, MATCH(BC388,$J$1:$J$10000,0)))</f>
        <v>358</v>
      </c>
      <c r="BF388">
        <f t="shared" ref="BF388:BF451" ca="1" si="116">BD388-BE388</f>
        <v>-8</v>
      </c>
      <c r="BG388">
        <f t="shared" ref="BG388:BG451" ca="1" si="117">MIN(BD388:BE388)+((MAX(BB388:BC388)-E388)/(MAX(BB388:BC388)-MIN(BB388:BC388)))*(MAX(BD388:BE388)-MIN(BD388:BE388))</f>
        <v>350.1581846640014</v>
      </c>
    </row>
    <row r="389" spans="1:59" x14ac:dyDescent="0.25">
      <c r="A389" s="64">
        <v>386</v>
      </c>
      <c r="B389" s="64">
        <v>78</v>
      </c>
      <c r="C389" s="64">
        <v>66</v>
      </c>
      <c r="D389" s="18">
        <v>386</v>
      </c>
      <c r="E389" s="21">
        <f t="shared" ca="1" si="102"/>
        <v>1897.6272300399792</v>
      </c>
      <c r="F389" s="22">
        <f t="shared" ca="1" si="103"/>
        <v>208.82622478951436</v>
      </c>
      <c r="G389" s="28">
        <v>386</v>
      </c>
      <c r="H389" s="24">
        <f t="shared" ca="1" si="104"/>
        <v>1960.5717159999999</v>
      </c>
      <c r="I389" s="25">
        <f t="shared" ca="1" si="105"/>
        <v>202.1636267904</v>
      </c>
      <c r="J389" s="155"/>
      <c r="K389" s="155"/>
      <c r="L389" s="129">
        <f t="shared" ref="L389:L452" si="118">K389*2*PI()*J389/60*0.001</f>
        <v>0</v>
      </c>
      <c r="AR389">
        <f t="shared" ca="1" si="106"/>
        <v>306.30852544000004</v>
      </c>
      <c r="AS389">
        <f t="shared" ca="1" si="107"/>
        <v>309.69147455999996</v>
      </c>
      <c r="AT389" cm="1">
        <f t="array" aca="1" ref="AT389" ca="1">_xlfn.LET(_xlpm.rozsah, $J$3:$J$10001,_xlpm.podminka, (_xlpm.rozsah&gt;H389)*(ISNUMBER(_xlpm.rozsah)),_xlpm.indexy, IF(_xlpm.podminka, ROW(_xlpm.rozsah)-MIN(ROW(_xlpm.rozsah))+1),_xlpm.prvni, MIN(_xlpm.indexy),_xlpm.finalni, IF(_xlpm.prvni=1, 2, _xlpm.prvni),INDEX(_xlpm.rozsah, _xlpm.finalni))</f>
        <v>2000</v>
      </c>
      <c r="AU389" cm="1">
        <f t="array" aca="1" ref="AU389" ca="1">INDEX($J$3:$J$10001,MATCH(AT389,$J$3:$J$10004,0)-1)</f>
        <v>1900</v>
      </c>
      <c r="AV389">
        <f t="shared" ca="1" si="108"/>
        <v>300</v>
      </c>
      <c r="AW389">
        <f t="shared" ca="1" si="109"/>
        <v>316</v>
      </c>
      <c r="AX389">
        <f t="shared" ca="1" si="110"/>
        <v>-16</v>
      </c>
      <c r="AY389">
        <f t="shared" ca="1" si="111"/>
        <v>306.30852544000004</v>
      </c>
      <c r="AZ389">
        <f t="shared" ca="1" si="112"/>
        <v>316.40337089320354</v>
      </c>
      <c r="BA389">
        <f t="shared" ca="1" si="113"/>
        <v>332.59662910679646</v>
      </c>
      <c r="BB389" cm="1">
        <f t="array" aca="1" ref="BB389" ca="1">_xlfn.LET(_xlpm.rozsah, $J$3:$J$10001,_xlpm.podminka, (_xlpm.rozsah&gt;E389)*(ISNUMBER(_xlpm.rozsah)),_xlpm.indexy, IF(_xlpm.podminka, ROW(_xlpm.rozsah)-MIN(ROW(_xlpm.rozsah))+1),_xlpm.prvni, MIN(_xlpm.indexy),_xlpm.finalni, IF(_xlpm.prvni=1, 2, _xlpm.prvni),INDEX(_xlpm.rozsah, _xlpm.finalni))</f>
        <v>1900</v>
      </c>
      <c r="BC389" cm="1">
        <f t="array" aca="1" ref="BC389" ca="1">INDEX($J$3:$J$10001,MATCH(BB389,$J$3:$J$10004,0)-1)</f>
        <v>1800</v>
      </c>
      <c r="BD389">
        <f t="shared" ca="1" si="114"/>
        <v>316</v>
      </c>
      <c r="BE389">
        <f t="shared" ca="1" si="115"/>
        <v>333</v>
      </c>
      <c r="BF389">
        <f t="shared" ca="1" si="116"/>
        <v>-17</v>
      </c>
      <c r="BG389">
        <f t="shared" ca="1" si="117"/>
        <v>316.40337089320354</v>
      </c>
    </row>
    <row r="390" spans="1:59" x14ac:dyDescent="0.25">
      <c r="A390" s="64">
        <v>387</v>
      </c>
      <c r="B390" s="64">
        <v>63</v>
      </c>
      <c r="C390" s="64">
        <v>39</v>
      </c>
      <c r="D390" s="18">
        <v>387</v>
      </c>
      <c r="E390" s="21">
        <f t="shared" ca="1" si="102"/>
        <v>1667.3143011861368</v>
      </c>
      <c r="F390" s="22">
        <f t="shared" ca="1" si="103"/>
        <v>137.51979380299252</v>
      </c>
      <c r="G390" s="23">
        <v>387</v>
      </c>
      <c r="H390" s="24">
        <f t="shared" ca="1" si="104"/>
        <v>1775.8463859999999</v>
      </c>
      <c r="I390" s="25">
        <f t="shared" ca="1" si="105"/>
        <v>131.4713846082</v>
      </c>
      <c r="J390" s="155"/>
      <c r="K390" s="155"/>
      <c r="L390" s="129">
        <f t="shared" si="118"/>
        <v>0</v>
      </c>
      <c r="AR390">
        <f t="shared" ca="1" si="106"/>
        <v>337.10611438000001</v>
      </c>
      <c r="AS390">
        <f t="shared" ca="1" si="107"/>
        <v>345.89388561999999</v>
      </c>
      <c r="AT390" cm="1">
        <f t="array" aca="1" ref="AT390" ca="1">_xlfn.LET(_xlpm.rozsah, $J$3:$J$10001,_xlpm.podminka, (_xlpm.rozsah&gt;H390)*(ISNUMBER(_xlpm.rozsah)),_xlpm.indexy, IF(_xlpm.podminka, ROW(_xlpm.rozsah)-MIN(ROW(_xlpm.rozsah))+1),_xlpm.prvni, MIN(_xlpm.indexy),_xlpm.finalni, IF(_xlpm.prvni=1, 2, _xlpm.prvni),INDEX(_xlpm.rozsah, _xlpm.finalni))</f>
        <v>1800</v>
      </c>
      <c r="AU390" cm="1">
        <f t="array" aca="1" ref="AU390" ca="1">INDEX($J$3:$J$10001,MATCH(AT390,$J$3:$J$10004,0)-1)</f>
        <v>1700</v>
      </c>
      <c r="AV390">
        <f t="shared" ca="1" si="108"/>
        <v>333</v>
      </c>
      <c r="AW390">
        <f t="shared" ca="1" si="109"/>
        <v>350</v>
      </c>
      <c r="AX390">
        <f t="shared" ca="1" si="110"/>
        <v>-17</v>
      </c>
      <c r="AY390">
        <f t="shared" ca="1" si="111"/>
        <v>337.10611438000001</v>
      </c>
      <c r="AZ390">
        <f t="shared" ca="1" si="112"/>
        <v>352.61485590510904</v>
      </c>
      <c r="BA390">
        <f t="shared" ca="1" si="113"/>
        <v>355.38514409489096</v>
      </c>
      <c r="BB390" cm="1">
        <f t="array" aca="1" ref="BB390" ca="1">_xlfn.LET(_xlpm.rozsah, $J$3:$J$10001,_xlpm.podminka, (_xlpm.rozsah&gt;E390)*(ISNUMBER(_xlpm.rozsah)),_xlpm.indexy, IF(_xlpm.podminka, ROW(_xlpm.rozsah)-MIN(ROW(_xlpm.rozsah))+1),_xlpm.prvni, MIN(_xlpm.indexy),_xlpm.finalni, IF(_xlpm.prvni=1, 2, _xlpm.prvni),INDEX(_xlpm.rozsah, _xlpm.finalni))</f>
        <v>1700</v>
      </c>
      <c r="BC390" cm="1">
        <f t="array" aca="1" ref="BC390" ca="1">INDEX($J$3:$J$10001,MATCH(BB390,$J$3:$J$10004,0)-1)</f>
        <v>1600</v>
      </c>
      <c r="BD390">
        <f t="shared" ca="1" si="114"/>
        <v>350</v>
      </c>
      <c r="BE390">
        <f t="shared" ca="1" si="115"/>
        <v>358</v>
      </c>
      <c r="BF390">
        <f t="shared" ca="1" si="116"/>
        <v>-8</v>
      </c>
      <c r="BG390">
        <f t="shared" ca="1" si="117"/>
        <v>352.61485590510904</v>
      </c>
    </row>
    <row r="391" spans="1:59" x14ac:dyDescent="0.25">
      <c r="A391" s="64">
        <v>388</v>
      </c>
      <c r="B391" s="64">
        <v>32</v>
      </c>
      <c r="C391" s="64">
        <v>34</v>
      </c>
      <c r="D391" s="18">
        <v>388</v>
      </c>
      <c r="E391" s="21">
        <f t="shared" ca="1" si="102"/>
        <v>1191.3342482215298</v>
      </c>
      <c r="F391" s="22">
        <f t="shared" ca="1" si="103"/>
        <v>108.21072887906402</v>
      </c>
      <c r="G391" s="28">
        <v>388</v>
      </c>
      <c r="H391" s="24">
        <f t="shared" ca="1" si="104"/>
        <v>1394.080704</v>
      </c>
      <c r="I391" s="25">
        <f t="shared" ca="1" si="105"/>
        <v>122.19874393599999</v>
      </c>
      <c r="J391" s="155"/>
      <c r="K391" s="155"/>
      <c r="L391" s="129">
        <f t="shared" si="118"/>
        <v>0</v>
      </c>
      <c r="AR391">
        <f t="shared" ca="1" si="106"/>
        <v>359.40807039999999</v>
      </c>
      <c r="AS391">
        <f t="shared" ca="1" si="107"/>
        <v>359.40807039999999</v>
      </c>
      <c r="AT391" cm="1">
        <f t="array" aca="1" ref="AT391" ca="1">_xlfn.LET(_xlpm.rozsah, $J$3:$J$10001,_xlpm.podminka, (_xlpm.rozsah&gt;H391)*(ISNUMBER(_xlpm.rozsah)),_xlpm.indexy, IF(_xlpm.podminka, ROW(_xlpm.rozsah)-MIN(ROW(_xlpm.rozsah))+1),_xlpm.prvni, MIN(_xlpm.indexy),_xlpm.finalni, IF(_xlpm.prvni=1, 2, _xlpm.prvni),INDEX(_xlpm.rozsah, _xlpm.finalni))</f>
        <v>1400</v>
      </c>
      <c r="AU391" cm="1">
        <f t="array" aca="1" ref="AU391" ca="1">INDEX($J$3:$J$10001,MATCH(AT391,$J$3:$J$10004,0)-1)</f>
        <v>1300</v>
      </c>
      <c r="AV391">
        <f t="shared" ca="1" si="108"/>
        <v>360</v>
      </c>
      <c r="AW391">
        <f t="shared" ca="1" si="109"/>
        <v>350</v>
      </c>
      <c r="AX391">
        <f t="shared" ca="1" si="110"/>
        <v>10</v>
      </c>
      <c r="AY391">
        <f t="shared" ca="1" si="111"/>
        <v>350.59192960000001</v>
      </c>
      <c r="AZ391">
        <f t="shared" ca="1" si="112"/>
        <v>318.26684964430598</v>
      </c>
      <c r="BA391">
        <f t="shared" ca="1" si="113"/>
        <v>318.26684964430598</v>
      </c>
      <c r="BB391" cm="1">
        <f t="array" aca="1" ref="BB391" ca="1">_xlfn.LET(_xlpm.rozsah, $J$3:$J$10001,_xlpm.podminka, (_xlpm.rozsah&gt;E391)*(ISNUMBER(_xlpm.rozsah)),_xlpm.indexy, IF(_xlpm.podminka, ROW(_xlpm.rozsah)-MIN(ROW(_xlpm.rozsah))+1),_xlpm.prvni, MIN(_xlpm.indexy),_xlpm.finalni, IF(_xlpm.prvni=1, 2, _xlpm.prvni),INDEX(_xlpm.rozsah, _xlpm.finalni))</f>
        <v>1200</v>
      </c>
      <c r="BC391" cm="1">
        <f t="array" aca="1" ref="BC391" ca="1">INDEX($J$3:$J$10001,MATCH(BB391,$J$3:$J$10004,0)-1)</f>
        <v>1100</v>
      </c>
      <c r="BD391">
        <f t="shared" ca="1" si="114"/>
        <v>320</v>
      </c>
      <c r="BE391">
        <f t="shared" ca="1" si="115"/>
        <v>300</v>
      </c>
      <c r="BF391">
        <f t="shared" ca="1" si="116"/>
        <v>20</v>
      </c>
      <c r="BG391">
        <f t="shared" ca="1" si="117"/>
        <v>301.73315035569402</v>
      </c>
    </row>
    <row r="392" spans="1:59" x14ac:dyDescent="0.25">
      <c r="A392" s="64">
        <v>389</v>
      </c>
      <c r="B392" s="64">
        <v>46</v>
      </c>
      <c r="C392" s="64">
        <v>55</v>
      </c>
      <c r="D392" s="18">
        <v>389</v>
      </c>
      <c r="E392" s="21">
        <f t="shared" ca="1" si="102"/>
        <v>1406.2929818184493</v>
      </c>
      <c r="F392" s="22">
        <f t="shared" ca="1" si="103"/>
        <v>198</v>
      </c>
      <c r="G392" s="23">
        <v>389</v>
      </c>
      <c r="H392" s="24">
        <f t="shared" ca="1" si="104"/>
        <v>1566.491012</v>
      </c>
      <c r="I392" s="25">
        <f t="shared" ca="1" si="105"/>
        <v>197.268598868</v>
      </c>
      <c r="J392" s="155"/>
      <c r="K392" s="155"/>
      <c r="L392" s="129">
        <f t="shared" si="118"/>
        <v>0</v>
      </c>
      <c r="AR392">
        <f t="shared" ca="1" si="106"/>
        <v>358.67017976</v>
      </c>
      <c r="AS392">
        <f t="shared" ca="1" si="107"/>
        <v>359.32982024</v>
      </c>
      <c r="AT392" cm="1">
        <f t="array" aca="1" ref="AT392" ca="1">_xlfn.LET(_xlpm.rozsah, $J$3:$J$10001,_xlpm.podminka, (_xlpm.rozsah&gt;H392)*(ISNUMBER(_xlpm.rozsah)),_xlpm.indexy, IF(_xlpm.podminka, ROW(_xlpm.rozsah)-MIN(ROW(_xlpm.rozsah))+1),_xlpm.prvni, MIN(_xlpm.indexy),_xlpm.finalni, IF(_xlpm.prvni=1, 2, _xlpm.prvni),INDEX(_xlpm.rozsah, _xlpm.finalni))</f>
        <v>1600</v>
      </c>
      <c r="AU392" cm="1">
        <f t="array" aca="1" ref="AU392" ca="1">INDEX($J$3:$J$10001,MATCH(AT392,$J$3:$J$10004,0)-1)</f>
        <v>1500</v>
      </c>
      <c r="AV392">
        <f t="shared" ca="1" si="108"/>
        <v>358</v>
      </c>
      <c r="AW392">
        <f t="shared" ca="1" si="109"/>
        <v>360</v>
      </c>
      <c r="AX392">
        <f t="shared" ca="1" si="110"/>
        <v>-2</v>
      </c>
      <c r="AY392">
        <f t="shared" ca="1" si="111"/>
        <v>358.67017976</v>
      </c>
      <c r="AZ392">
        <f t="shared" ca="1" si="112"/>
        <v>360</v>
      </c>
      <c r="BA392">
        <f t="shared" ca="1" si="113"/>
        <v>360</v>
      </c>
      <c r="BB392" cm="1">
        <f t="array" aca="1" ref="BB392" ca="1">_xlfn.LET(_xlpm.rozsah, $J$3:$J$10001,_xlpm.podminka, (_xlpm.rozsah&gt;E392)*(ISNUMBER(_xlpm.rozsah)),_xlpm.indexy, IF(_xlpm.podminka, ROW(_xlpm.rozsah)-MIN(ROW(_xlpm.rozsah))+1),_xlpm.prvni, MIN(_xlpm.indexy),_xlpm.finalni, IF(_xlpm.prvni=1, 2, _xlpm.prvni),INDEX(_xlpm.rozsah, _xlpm.finalni))</f>
        <v>1500</v>
      </c>
      <c r="BC392" cm="1">
        <f t="array" aca="1" ref="BC392" ca="1">INDEX($J$3:$J$10001,MATCH(BB392,$J$3:$J$10004,0)-1)</f>
        <v>1400</v>
      </c>
      <c r="BD392">
        <f t="shared" ca="1" si="114"/>
        <v>360</v>
      </c>
      <c r="BE392">
        <f t="shared" ca="1" si="115"/>
        <v>360</v>
      </c>
      <c r="BF392">
        <f t="shared" ca="1" si="116"/>
        <v>0</v>
      </c>
      <c r="BG392">
        <f t="shared" ca="1" si="117"/>
        <v>360</v>
      </c>
    </row>
    <row r="393" spans="1:59" x14ac:dyDescent="0.25">
      <c r="A393" s="64">
        <v>390</v>
      </c>
      <c r="B393" s="64">
        <v>47</v>
      </c>
      <c r="C393" s="64">
        <v>42</v>
      </c>
      <c r="D393" s="18">
        <v>390</v>
      </c>
      <c r="E393" s="21">
        <f t="shared" ca="1" si="102"/>
        <v>1421.6471770753719</v>
      </c>
      <c r="F393" s="22">
        <f t="shared" ca="1" si="103"/>
        <v>151.19999999999999</v>
      </c>
      <c r="G393" s="28">
        <v>390</v>
      </c>
      <c r="H393" s="24">
        <f t="shared" ca="1" si="104"/>
        <v>1578.806034</v>
      </c>
      <c r="I393" s="25">
        <f t="shared" ca="1" si="105"/>
        <v>150.53802931440001</v>
      </c>
      <c r="J393" s="155"/>
      <c r="K393" s="155"/>
      <c r="L393" s="129">
        <f t="shared" si="118"/>
        <v>0</v>
      </c>
      <c r="AR393">
        <f t="shared" ca="1" si="106"/>
        <v>358.42387932000003</v>
      </c>
      <c r="AS393">
        <f t="shared" ca="1" si="107"/>
        <v>359.57612067999997</v>
      </c>
      <c r="AT393" cm="1">
        <f t="array" aca="1" ref="AT393" ca="1">_xlfn.LET(_xlpm.rozsah, $J$3:$J$10001,_xlpm.podminka, (_xlpm.rozsah&gt;H393)*(ISNUMBER(_xlpm.rozsah)),_xlpm.indexy, IF(_xlpm.podminka, ROW(_xlpm.rozsah)-MIN(ROW(_xlpm.rozsah))+1),_xlpm.prvni, MIN(_xlpm.indexy),_xlpm.finalni, IF(_xlpm.prvni=1, 2, _xlpm.prvni),INDEX(_xlpm.rozsah, _xlpm.finalni))</f>
        <v>1600</v>
      </c>
      <c r="AU393" cm="1">
        <f t="array" aca="1" ref="AU393" ca="1">INDEX($J$3:$J$10001,MATCH(AT393,$J$3:$J$10004,0)-1)</f>
        <v>1500</v>
      </c>
      <c r="AV393">
        <f t="shared" ca="1" si="108"/>
        <v>358</v>
      </c>
      <c r="AW393">
        <f t="shared" ca="1" si="109"/>
        <v>360</v>
      </c>
      <c r="AX393">
        <f t="shared" ca="1" si="110"/>
        <v>-2</v>
      </c>
      <c r="AY393">
        <f t="shared" ca="1" si="111"/>
        <v>358.42387932000003</v>
      </c>
      <c r="AZ393">
        <f t="shared" ca="1" si="112"/>
        <v>360</v>
      </c>
      <c r="BA393">
        <f t="shared" ca="1" si="113"/>
        <v>360</v>
      </c>
      <c r="BB393" cm="1">
        <f t="array" aca="1" ref="BB393" ca="1">_xlfn.LET(_xlpm.rozsah, $J$3:$J$10001,_xlpm.podminka, (_xlpm.rozsah&gt;E393)*(ISNUMBER(_xlpm.rozsah)),_xlpm.indexy, IF(_xlpm.podminka, ROW(_xlpm.rozsah)-MIN(ROW(_xlpm.rozsah))+1),_xlpm.prvni, MIN(_xlpm.indexy),_xlpm.finalni, IF(_xlpm.prvni=1, 2, _xlpm.prvni),INDEX(_xlpm.rozsah, _xlpm.finalni))</f>
        <v>1500</v>
      </c>
      <c r="BC393" cm="1">
        <f t="array" aca="1" ref="BC393" ca="1">INDEX($J$3:$J$10001,MATCH(BB393,$J$3:$J$10004,0)-1)</f>
        <v>1400</v>
      </c>
      <c r="BD393">
        <f t="shared" ca="1" si="114"/>
        <v>360</v>
      </c>
      <c r="BE393">
        <f t="shared" ca="1" si="115"/>
        <v>360</v>
      </c>
      <c r="BF393">
        <f t="shared" ca="1" si="116"/>
        <v>0</v>
      </c>
      <c r="BG393">
        <f t="shared" ca="1" si="117"/>
        <v>360</v>
      </c>
    </row>
    <row r="394" spans="1:59" x14ac:dyDescent="0.25">
      <c r="A394" s="64">
        <v>391</v>
      </c>
      <c r="B394" s="64">
        <v>42</v>
      </c>
      <c r="C394" s="64">
        <v>39</v>
      </c>
      <c r="D394" s="18">
        <v>391</v>
      </c>
      <c r="E394" s="21">
        <f t="shared" ca="1" si="102"/>
        <v>1344.876200790758</v>
      </c>
      <c r="F394" s="22">
        <f t="shared" ca="1" si="103"/>
        <v>138.25017183083955</v>
      </c>
      <c r="G394" s="23">
        <v>391</v>
      </c>
      <c r="H394" s="24">
        <f t="shared" ca="1" si="104"/>
        <v>1517.230924</v>
      </c>
      <c r="I394" s="25">
        <f t="shared" ca="1" si="105"/>
        <v>140.26559879280001</v>
      </c>
      <c r="J394" s="155"/>
      <c r="K394" s="155"/>
      <c r="L394" s="129">
        <f t="shared" si="118"/>
        <v>0</v>
      </c>
      <c r="AR394">
        <f t="shared" ca="1" si="106"/>
        <v>359.65538151999999</v>
      </c>
      <c r="AS394">
        <f t="shared" ca="1" si="107"/>
        <v>358.34461848000001</v>
      </c>
      <c r="AT394" cm="1">
        <f t="array" aca="1" ref="AT394" ca="1">_xlfn.LET(_xlpm.rozsah, $J$3:$J$10001,_xlpm.podminka, (_xlpm.rozsah&gt;H394)*(ISNUMBER(_xlpm.rozsah)),_xlpm.indexy, IF(_xlpm.podminka, ROW(_xlpm.rozsah)-MIN(ROW(_xlpm.rozsah))+1),_xlpm.prvni, MIN(_xlpm.indexy),_xlpm.finalni, IF(_xlpm.prvni=1, 2, _xlpm.prvni),INDEX(_xlpm.rozsah, _xlpm.finalni))</f>
        <v>1600</v>
      </c>
      <c r="AU394" cm="1">
        <f t="array" aca="1" ref="AU394" ca="1">INDEX($J$3:$J$10001,MATCH(AT394,$J$3:$J$10004,0)-1)</f>
        <v>1500</v>
      </c>
      <c r="AV394">
        <f t="shared" ca="1" si="108"/>
        <v>358</v>
      </c>
      <c r="AW394">
        <f t="shared" ca="1" si="109"/>
        <v>360</v>
      </c>
      <c r="AX394">
        <f t="shared" ca="1" si="110"/>
        <v>-2</v>
      </c>
      <c r="AY394">
        <f t="shared" ca="1" si="111"/>
        <v>359.65538151999999</v>
      </c>
      <c r="AZ394">
        <f t="shared" ca="1" si="112"/>
        <v>354.48762007907578</v>
      </c>
      <c r="BA394">
        <f t="shared" ca="1" si="113"/>
        <v>354.48762007907578</v>
      </c>
      <c r="BB394" cm="1">
        <f t="array" aca="1" ref="BB394" ca="1">_xlfn.LET(_xlpm.rozsah, $J$3:$J$10001,_xlpm.podminka, (_xlpm.rozsah&gt;E394)*(ISNUMBER(_xlpm.rozsah)),_xlpm.indexy, IF(_xlpm.podminka, ROW(_xlpm.rozsah)-MIN(ROW(_xlpm.rozsah))+1),_xlpm.prvni, MIN(_xlpm.indexy),_xlpm.finalni, IF(_xlpm.prvni=1, 2, _xlpm.prvni),INDEX(_xlpm.rozsah, _xlpm.finalni))</f>
        <v>1400</v>
      </c>
      <c r="BC394" cm="1">
        <f t="array" aca="1" ref="BC394" ca="1">INDEX($J$3:$J$10001,MATCH(BB394,$J$3:$J$10004,0)-1)</f>
        <v>1300</v>
      </c>
      <c r="BD394">
        <f t="shared" ca="1" si="114"/>
        <v>360</v>
      </c>
      <c r="BE394">
        <f t="shared" ca="1" si="115"/>
        <v>350</v>
      </c>
      <c r="BF394">
        <f t="shared" ca="1" si="116"/>
        <v>10</v>
      </c>
      <c r="BG394">
        <f t="shared" ca="1" si="117"/>
        <v>355.51237992092422</v>
      </c>
    </row>
    <row r="395" spans="1:59" x14ac:dyDescent="0.25">
      <c r="A395" s="64">
        <v>392</v>
      </c>
      <c r="B395" s="64">
        <v>27</v>
      </c>
      <c r="C395" s="64">
        <v>0</v>
      </c>
      <c r="D395" s="18">
        <v>392</v>
      </c>
      <c r="E395" s="21">
        <f t="shared" ca="1" si="102"/>
        <v>1114.563271936916</v>
      </c>
      <c r="F395" s="22">
        <f t="shared" ca="1" si="103"/>
        <v>0</v>
      </c>
      <c r="G395" s="28">
        <v>392</v>
      </c>
      <c r="H395" s="24">
        <f t="shared" ca="1" si="104"/>
        <v>1332.505594</v>
      </c>
      <c r="I395" s="25">
        <f t="shared" ca="1" si="105"/>
        <v>0</v>
      </c>
      <c r="J395" s="155"/>
      <c r="K395" s="155"/>
      <c r="L395" s="129">
        <f t="shared" si="118"/>
        <v>0</v>
      </c>
      <c r="AR395">
        <f t="shared" ca="1" si="106"/>
        <v>353.25055939999999</v>
      </c>
      <c r="AS395">
        <f t="shared" ca="1" si="107"/>
        <v>353.25055939999999</v>
      </c>
      <c r="AT395" cm="1">
        <f t="array" aca="1" ref="AT395" ca="1">_xlfn.LET(_xlpm.rozsah, $J$3:$J$10001,_xlpm.podminka, (_xlpm.rozsah&gt;H395)*(ISNUMBER(_xlpm.rozsah)),_xlpm.indexy, IF(_xlpm.podminka, ROW(_xlpm.rozsah)-MIN(ROW(_xlpm.rozsah))+1),_xlpm.prvni, MIN(_xlpm.indexy),_xlpm.finalni, IF(_xlpm.prvni=1, 2, _xlpm.prvni),INDEX(_xlpm.rozsah, _xlpm.finalni))</f>
        <v>1400</v>
      </c>
      <c r="AU395" cm="1">
        <f t="array" aca="1" ref="AU395" ca="1">INDEX($J$3:$J$10001,MATCH(AT395,$J$3:$J$10004,0)-1)</f>
        <v>1300</v>
      </c>
      <c r="AV395">
        <f t="shared" ca="1" si="108"/>
        <v>360</v>
      </c>
      <c r="AW395">
        <f t="shared" ca="1" si="109"/>
        <v>350</v>
      </c>
      <c r="AX395">
        <f t="shared" ca="1" si="110"/>
        <v>10</v>
      </c>
      <c r="AY395">
        <f t="shared" ca="1" si="111"/>
        <v>356.74944060000001</v>
      </c>
      <c r="AZ395">
        <f t="shared" ca="1" si="112"/>
        <v>302.91265438738321</v>
      </c>
      <c r="BA395">
        <f t="shared" ca="1" si="113"/>
        <v>302.91265438738321</v>
      </c>
      <c r="BB395" cm="1">
        <f t="array" aca="1" ref="BB395" ca="1">_xlfn.LET(_xlpm.rozsah, $J$3:$J$10001,_xlpm.podminka, (_xlpm.rozsah&gt;E395)*(ISNUMBER(_xlpm.rozsah)),_xlpm.indexy, IF(_xlpm.podminka, ROW(_xlpm.rozsah)-MIN(ROW(_xlpm.rozsah))+1),_xlpm.prvni, MIN(_xlpm.indexy),_xlpm.finalni, IF(_xlpm.prvni=1, 2, _xlpm.prvni),INDEX(_xlpm.rozsah, _xlpm.finalni))</f>
        <v>1200</v>
      </c>
      <c r="BC395" cm="1">
        <f t="array" aca="1" ref="BC395" ca="1">INDEX($J$3:$J$10001,MATCH(BB395,$J$3:$J$10004,0)-1)</f>
        <v>1100</v>
      </c>
      <c r="BD395">
        <f t="shared" ca="1" si="114"/>
        <v>320</v>
      </c>
      <c r="BE395">
        <f t="shared" ca="1" si="115"/>
        <v>300</v>
      </c>
      <c r="BF395">
        <f t="shared" ca="1" si="116"/>
        <v>20</v>
      </c>
      <c r="BG395">
        <f t="shared" ca="1" si="117"/>
        <v>317.08734561261679</v>
      </c>
    </row>
    <row r="396" spans="1:59" x14ac:dyDescent="0.25">
      <c r="A396" s="64">
        <v>393</v>
      </c>
      <c r="B396" s="64">
        <v>14</v>
      </c>
      <c r="C396" s="64">
        <v>5</v>
      </c>
      <c r="D396" s="18">
        <v>393</v>
      </c>
      <c r="E396" s="21">
        <f t="shared" ca="1" si="102"/>
        <v>914.95873359691927</v>
      </c>
      <c r="F396" s="22">
        <f t="shared" ca="1" si="103"/>
        <v>13.266901637155328</v>
      </c>
      <c r="G396" s="23">
        <v>393</v>
      </c>
      <c r="H396" s="24">
        <f t="shared" ca="1" si="104"/>
        <v>1172.410308</v>
      </c>
      <c r="I396" s="25">
        <f t="shared" ca="1" si="105"/>
        <v>15.724103079999999</v>
      </c>
      <c r="J396" s="155"/>
      <c r="K396" s="155"/>
      <c r="L396" s="129">
        <f t="shared" si="118"/>
        <v>0</v>
      </c>
      <c r="AR396">
        <f t="shared" ca="1" si="106"/>
        <v>314.48206160000001</v>
      </c>
      <c r="AS396">
        <f t="shared" ca="1" si="107"/>
        <v>314.48206160000001</v>
      </c>
      <c r="AT396" cm="1">
        <f t="array" aca="1" ref="AT396" ca="1">_xlfn.LET(_xlpm.rozsah, $J$3:$J$10001,_xlpm.podminka, (_xlpm.rozsah&gt;H396)*(ISNUMBER(_xlpm.rozsah)),_xlpm.indexy, IF(_xlpm.podminka, ROW(_xlpm.rozsah)-MIN(ROW(_xlpm.rozsah))+1),_xlpm.prvni, MIN(_xlpm.indexy),_xlpm.finalni, IF(_xlpm.prvni=1, 2, _xlpm.prvni),INDEX(_xlpm.rozsah, _xlpm.finalni))</f>
        <v>1200</v>
      </c>
      <c r="AU396" cm="1">
        <f t="array" aca="1" ref="AU396" ca="1">INDEX($J$3:$J$10001,MATCH(AT396,$J$3:$J$10004,0)-1)</f>
        <v>1100</v>
      </c>
      <c r="AV396">
        <f t="shared" ca="1" si="108"/>
        <v>320</v>
      </c>
      <c r="AW396">
        <f t="shared" ca="1" si="109"/>
        <v>300</v>
      </c>
      <c r="AX396">
        <f t="shared" ca="1" si="110"/>
        <v>20</v>
      </c>
      <c r="AY396">
        <f t="shared" ca="1" si="111"/>
        <v>305.51793839999999</v>
      </c>
      <c r="AZ396">
        <f t="shared" ca="1" si="112"/>
        <v>265.33803274310657</v>
      </c>
      <c r="BA396">
        <f t="shared" ca="1" si="113"/>
        <v>265.33803274310657</v>
      </c>
      <c r="BB396" cm="1">
        <f t="array" aca="1" ref="BB396" ca="1">_xlfn.LET(_xlpm.rozsah, $J$3:$J$10001,_xlpm.podminka, (_xlpm.rozsah&gt;E396)*(ISNUMBER(_xlpm.rozsah)),_xlpm.indexy, IF(_xlpm.podminka, ROW(_xlpm.rozsah)-MIN(ROW(_xlpm.rozsah))+1),_xlpm.prvni, MIN(_xlpm.indexy),_xlpm.finalni, IF(_xlpm.prvni=1, 2, _xlpm.prvni),INDEX(_xlpm.rozsah, _xlpm.finalni))</f>
        <v>1000</v>
      </c>
      <c r="BC396" cm="1">
        <f t="array" aca="1" ref="BC396" ca="1">INDEX($J$3:$J$10001,MATCH(BB396,$J$3:$J$10004,0)-1)</f>
        <v>0</v>
      </c>
      <c r="BD396">
        <f t="shared" ca="1" si="114"/>
        <v>290</v>
      </c>
      <c r="BE396">
        <f t="shared" ca="1" si="115"/>
        <v>0</v>
      </c>
      <c r="BF396">
        <f t="shared" ca="1" si="116"/>
        <v>290</v>
      </c>
      <c r="BG396">
        <f t="shared" ca="1" si="117"/>
        <v>24.661967256893412</v>
      </c>
    </row>
    <row r="397" spans="1:59" x14ac:dyDescent="0.25">
      <c r="A397" s="64">
        <v>394</v>
      </c>
      <c r="B397" s="64">
        <v>14</v>
      </c>
      <c r="C397" s="64">
        <v>14</v>
      </c>
      <c r="D397" s="18">
        <v>394</v>
      </c>
      <c r="E397" s="21">
        <f t="shared" ca="1" si="102"/>
        <v>914.95873359691927</v>
      </c>
      <c r="F397" s="22">
        <f t="shared" ca="1" si="103"/>
        <v>37.147324584034919</v>
      </c>
      <c r="G397" s="28">
        <v>394</v>
      </c>
      <c r="H397" s="24">
        <f t="shared" ca="1" si="104"/>
        <v>1172.410308</v>
      </c>
      <c r="I397" s="25">
        <f t="shared" ca="1" si="105"/>
        <v>44.027488624</v>
      </c>
      <c r="J397" s="155"/>
      <c r="K397" s="155"/>
      <c r="L397" s="129">
        <f t="shared" si="118"/>
        <v>0</v>
      </c>
      <c r="AR397">
        <f t="shared" ca="1" si="106"/>
        <v>314.48206160000001</v>
      </c>
      <c r="AS397">
        <f t="shared" ca="1" si="107"/>
        <v>314.48206160000001</v>
      </c>
      <c r="AT397" cm="1">
        <f t="array" aca="1" ref="AT397" ca="1">_xlfn.LET(_xlpm.rozsah, $J$3:$J$10001,_xlpm.podminka, (_xlpm.rozsah&gt;H397)*(ISNUMBER(_xlpm.rozsah)),_xlpm.indexy, IF(_xlpm.podminka, ROW(_xlpm.rozsah)-MIN(ROW(_xlpm.rozsah))+1),_xlpm.prvni, MIN(_xlpm.indexy),_xlpm.finalni, IF(_xlpm.prvni=1, 2, _xlpm.prvni),INDEX(_xlpm.rozsah, _xlpm.finalni))</f>
        <v>1200</v>
      </c>
      <c r="AU397" cm="1">
        <f t="array" aca="1" ref="AU397" ca="1">INDEX($J$3:$J$10001,MATCH(AT397,$J$3:$J$10004,0)-1)</f>
        <v>1100</v>
      </c>
      <c r="AV397">
        <f t="shared" ca="1" si="108"/>
        <v>320</v>
      </c>
      <c r="AW397">
        <f t="shared" ca="1" si="109"/>
        <v>300</v>
      </c>
      <c r="AX397">
        <f t="shared" ca="1" si="110"/>
        <v>20</v>
      </c>
      <c r="AY397">
        <f t="shared" ca="1" si="111"/>
        <v>305.51793839999999</v>
      </c>
      <c r="AZ397">
        <f t="shared" ca="1" si="112"/>
        <v>265.33803274310657</v>
      </c>
      <c r="BA397">
        <f t="shared" ca="1" si="113"/>
        <v>265.33803274310657</v>
      </c>
      <c r="BB397" cm="1">
        <f t="array" aca="1" ref="BB397" ca="1">_xlfn.LET(_xlpm.rozsah, $J$3:$J$10001,_xlpm.podminka, (_xlpm.rozsah&gt;E397)*(ISNUMBER(_xlpm.rozsah)),_xlpm.indexy, IF(_xlpm.podminka, ROW(_xlpm.rozsah)-MIN(ROW(_xlpm.rozsah))+1),_xlpm.prvni, MIN(_xlpm.indexy),_xlpm.finalni, IF(_xlpm.prvni=1, 2, _xlpm.prvni),INDEX(_xlpm.rozsah, _xlpm.finalni))</f>
        <v>1000</v>
      </c>
      <c r="BC397" cm="1">
        <f t="array" aca="1" ref="BC397" ca="1">INDEX($J$3:$J$10001,MATCH(BB397,$J$3:$J$10004,0)-1)</f>
        <v>0</v>
      </c>
      <c r="BD397">
        <f t="shared" ca="1" si="114"/>
        <v>290</v>
      </c>
      <c r="BE397">
        <f t="shared" ca="1" si="115"/>
        <v>0</v>
      </c>
      <c r="BF397">
        <f t="shared" ca="1" si="116"/>
        <v>290</v>
      </c>
      <c r="BG397">
        <f t="shared" ca="1" si="117"/>
        <v>24.661967256893412</v>
      </c>
    </row>
    <row r="398" spans="1:59" x14ac:dyDescent="0.25">
      <c r="A398" s="64">
        <v>395</v>
      </c>
      <c r="B398" s="64">
        <v>24</v>
      </c>
      <c r="C398" s="64">
        <v>54</v>
      </c>
      <c r="D398" s="18">
        <v>395</v>
      </c>
      <c r="E398" s="21">
        <f t="shared" ca="1" si="102"/>
        <v>1068.5006861661473</v>
      </c>
      <c r="F398" s="22">
        <f t="shared" ca="1" si="103"/>
        <v>160.29903705297195</v>
      </c>
      <c r="G398" s="23">
        <v>395</v>
      </c>
      <c r="H398" s="24">
        <f t="shared" ca="1" si="104"/>
        <v>1295.560528</v>
      </c>
      <c r="I398" s="25">
        <f t="shared" ca="1" si="105"/>
        <v>188.280805536</v>
      </c>
      <c r="J398" s="155"/>
      <c r="K398" s="155"/>
      <c r="L398" s="129">
        <f t="shared" si="118"/>
        <v>0</v>
      </c>
      <c r="AR398">
        <f t="shared" ca="1" si="106"/>
        <v>348.66815839999998</v>
      </c>
      <c r="AS398">
        <f t="shared" ca="1" si="107"/>
        <v>348.66815839999998</v>
      </c>
      <c r="AT398" cm="1">
        <f t="array" aca="1" ref="AT398" ca="1">_xlfn.LET(_xlpm.rozsah, $J$3:$J$10001,_xlpm.podminka, (_xlpm.rozsah&gt;H398)*(ISNUMBER(_xlpm.rozsah)),_xlpm.indexy, IF(_xlpm.podminka, ROW(_xlpm.rozsah)-MIN(ROW(_xlpm.rozsah))+1),_xlpm.prvni, MIN(_xlpm.indexy),_xlpm.finalni, IF(_xlpm.prvni=1, 2, _xlpm.prvni),INDEX(_xlpm.rozsah, _xlpm.finalni))</f>
        <v>1300</v>
      </c>
      <c r="AU398" cm="1">
        <f t="array" aca="1" ref="AU398" ca="1">INDEX($J$3:$J$10001,MATCH(AT398,$J$3:$J$10004,0)-1)</f>
        <v>1200</v>
      </c>
      <c r="AV398">
        <f t="shared" ca="1" si="108"/>
        <v>350</v>
      </c>
      <c r="AW398">
        <f t="shared" ca="1" si="109"/>
        <v>320</v>
      </c>
      <c r="AX398">
        <f t="shared" ca="1" si="110"/>
        <v>30</v>
      </c>
      <c r="AY398">
        <f t="shared" ca="1" si="111"/>
        <v>321.33184160000002</v>
      </c>
      <c r="AZ398">
        <f t="shared" ca="1" si="112"/>
        <v>296.85006861661475</v>
      </c>
      <c r="BA398">
        <f t="shared" ca="1" si="113"/>
        <v>296.85006861661475</v>
      </c>
      <c r="BB398" cm="1">
        <f t="array" aca="1" ref="BB398" ca="1">_xlfn.LET(_xlpm.rozsah, $J$3:$J$10001,_xlpm.podminka, (_xlpm.rozsah&gt;E398)*(ISNUMBER(_xlpm.rozsah)),_xlpm.indexy, IF(_xlpm.podminka, ROW(_xlpm.rozsah)-MIN(ROW(_xlpm.rozsah))+1),_xlpm.prvni, MIN(_xlpm.indexy),_xlpm.finalni, IF(_xlpm.prvni=1, 2, _xlpm.prvni),INDEX(_xlpm.rozsah, _xlpm.finalni))</f>
        <v>1100</v>
      </c>
      <c r="BC398" cm="1">
        <f t="array" aca="1" ref="BC398" ca="1">INDEX($J$3:$J$10001,MATCH(BB398,$J$3:$J$10004,0)-1)</f>
        <v>1000</v>
      </c>
      <c r="BD398">
        <f t="shared" ca="1" si="114"/>
        <v>300</v>
      </c>
      <c r="BE398">
        <f t="shared" ca="1" si="115"/>
        <v>290</v>
      </c>
      <c r="BF398">
        <f t="shared" ca="1" si="116"/>
        <v>10</v>
      </c>
      <c r="BG398">
        <f t="shared" ca="1" si="117"/>
        <v>293.14993138338525</v>
      </c>
    </row>
    <row r="399" spans="1:59" x14ac:dyDescent="0.25">
      <c r="A399" s="64">
        <v>396</v>
      </c>
      <c r="B399" s="64">
        <v>60</v>
      </c>
      <c r="C399" s="64">
        <v>90</v>
      </c>
      <c r="D399" s="18">
        <v>396</v>
      </c>
      <c r="E399" s="21">
        <f t="shared" ca="1" si="102"/>
        <v>1621.2517154153684</v>
      </c>
      <c r="F399" s="22">
        <f t="shared" ca="1" si="103"/>
        <v>320.66987649009343</v>
      </c>
      <c r="G399" s="28">
        <v>396</v>
      </c>
      <c r="H399" s="24">
        <f t="shared" ca="1" si="104"/>
        <v>1738.9013199999999</v>
      </c>
      <c r="I399" s="25">
        <f t="shared" ca="1" si="105"/>
        <v>309.04809804000001</v>
      </c>
      <c r="J399" s="155"/>
      <c r="K399" s="155"/>
      <c r="L399" s="129">
        <f t="shared" si="118"/>
        <v>0</v>
      </c>
      <c r="AR399">
        <f t="shared" ca="1" si="106"/>
        <v>343.38677560000002</v>
      </c>
      <c r="AS399">
        <f t="shared" ca="1" si="107"/>
        <v>339.61322439999998</v>
      </c>
      <c r="AT399" cm="1">
        <f t="array" aca="1" ref="AT399" ca="1">_xlfn.LET(_xlpm.rozsah, $J$3:$J$10001,_xlpm.podminka, (_xlpm.rozsah&gt;H399)*(ISNUMBER(_xlpm.rozsah)),_xlpm.indexy, IF(_xlpm.podminka, ROW(_xlpm.rozsah)-MIN(ROW(_xlpm.rozsah))+1),_xlpm.prvni, MIN(_xlpm.indexy),_xlpm.finalni, IF(_xlpm.prvni=1, 2, _xlpm.prvni),INDEX(_xlpm.rozsah, _xlpm.finalni))</f>
        <v>1800</v>
      </c>
      <c r="AU399" cm="1">
        <f t="array" aca="1" ref="AU399" ca="1">INDEX($J$3:$J$10001,MATCH(AT399,$J$3:$J$10004,0)-1)</f>
        <v>1700</v>
      </c>
      <c r="AV399">
        <f t="shared" ca="1" si="108"/>
        <v>333</v>
      </c>
      <c r="AW399">
        <f t="shared" ca="1" si="109"/>
        <v>350</v>
      </c>
      <c r="AX399">
        <f t="shared" ca="1" si="110"/>
        <v>-17</v>
      </c>
      <c r="AY399">
        <f t="shared" ca="1" si="111"/>
        <v>343.38677560000002</v>
      </c>
      <c r="AZ399">
        <f t="shared" ca="1" si="112"/>
        <v>356.2998627667705</v>
      </c>
      <c r="BA399">
        <f t="shared" ca="1" si="113"/>
        <v>351.7001372332295</v>
      </c>
      <c r="BB399" cm="1">
        <f t="array" aca="1" ref="BB399" ca="1">_xlfn.LET(_xlpm.rozsah, $J$3:$J$10001,_xlpm.podminka, (_xlpm.rozsah&gt;E399)*(ISNUMBER(_xlpm.rozsah)),_xlpm.indexy, IF(_xlpm.podminka, ROW(_xlpm.rozsah)-MIN(ROW(_xlpm.rozsah))+1),_xlpm.prvni, MIN(_xlpm.indexy),_xlpm.finalni, IF(_xlpm.prvni=1, 2, _xlpm.prvni),INDEX(_xlpm.rozsah, _xlpm.finalni))</f>
        <v>1700</v>
      </c>
      <c r="BC399" cm="1">
        <f t="array" aca="1" ref="BC399" ca="1">INDEX($J$3:$J$10001,MATCH(BB399,$J$3:$J$10004,0)-1)</f>
        <v>1600</v>
      </c>
      <c r="BD399">
        <f t="shared" ca="1" si="114"/>
        <v>350</v>
      </c>
      <c r="BE399">
        <f t="shared" ca="1" si="115"/>
        <v>358</v>
      </c>
      <c r="BF399">
        <f t="shared" ca="1" si="116"/>
        <v>-8</v>
      </c>
      <c r="BG399">
        <f t="shared" ca="1" si="117"/>
        <v>356.2998627667705</v>
      </c>
    </row>
    <row r="400" spans="1:59" x14ac:dyDescent="0.25">
      <c r="A400" s="64">
        <v>397</v>
      </c>
      <c r="B400" s="64">
        <v>53</v>
      </c>
      <c r="C400" s="64">
        <v>66</v>
      </c>
      <c r="D400" s="18">
        <v>397</v>
      </c>
      <c r="E400" s="21">
        <f t="shared" ca="1" si="102"/>
        <v>1513.7723486169089</v>
      </c>
      <c r="F400" s="22">
        <f t="shared" ca="1" si="103"/>
        <v>237.41820499825681</v>
      </c>
      <c r="G400" s="23">
        <v>397</v>
      </c>
      <c r="H400" s="24">
        <f t="shared" ca="1" si="104"/>
        <v>1652.6961659999999</v>
      </c>
      <c r="I400" s="25">
        <f t="shared" ca="1" si="105"/>
        <v>233.49764243519999</v>
      </c>
      <c r="J400" s="155"/>
      <c r="K400" s="155"/>
      <c r="L400" s="129">
        <f t="shared" si="118"/>
        <v>0</v>
      </c>
      <c r="AR400">
        <f t="shared" ca="1" si="106"/>
        <v>353.78430672000002</v>
      </c>
      <c r="AS400">
        <f t="shared" ca="1" si="107"/>
        <v>354.21569327999998</v>
      </c>
      <c r="AT400" cm="1">
        <f t="array" aca="1" ref="AT400" ca="1">_xlfn.LET(_xlpm.rozsah, $J$3:$J$10001,_xlpm.podminka, (_xlpm.rozsah&gt;H400)*(ISNUMBER(_xlpm.rozsah)),_xlpm.indexy, IF(_xlpm.podminka, ROW(_xlpm.rozsah)-MIN(ROW(_xlpm.rozsah))+1),_xlpm.prvni, MIN(_xlpm.indexy),_xlpm.finalni, IF(_xlpm.prvni=1, 2, _xlpm.prvni),INDEX(_xlpm.rozsah, _xlpm.finalni))</f>
        <v>1700</v>
      </c>
      <c r="AU400" cm="1">
        <f t="array" aca="1" ref="AU400" ca="1">INDEX($J$3:$J$10001,MATCH(AT400,$J$3:$J$10004,0)-1)</f>
        <v>1600</v>
      </c>
      <c r="AV400">
        <f t="shared" ca="1" si="108"/>
        <v>350</v>
      </c>
      <c r="AW400">
        <f t="shared" ca="1" si="109"/>
        <v>358</v>
      </c>
      <c r="AX400">
        <f t="shared" ca="1" si="110"/>
        <v>-8</v>
      </c>
      <c r="AY400">
        <f t="shared" ca="1" si="111"/>
        <v>353.78430672000002</v>
      </c>
      <c r="AZ400">
        <f t="shared" ca="1" si="112"/>
        <v>359.72455302766184</v>
      </c>
      <c r="BA400">
        <f t="shared" ca="1" si="113"/>
        <v>358.27544697233816</v>
      </c>
      <c r="BB400" cm="1">
        <f t="array" aca="1" ref="BB400" ca="1">_xlfn.LET(_xlpm.rozsah, $J$3:$J$10001,_xlpm.podminka, (_xlpm.rozsah&gt;E400)*(ISNUMBER(_xlpm.rozsah)),_xlpm.indexy, IF(_xlpm.podminka, ROW(_xlpm.rozsah)-MIN(ROW(_xlpm.rozsah))+1),_xlpm.prvni, MIN(_xlpm.indexy),_xlpm.finalni, IF(_xlpm.prvni=1, 2, _xlpm.prvni),INDEX(_xlpm.rozsah, _xlpm.finalni))</f>
        <v>1600</v>
      </c>
      <c r="BC400" cm="1">
        <f t="array" aca="1" ref="BC400" ca="1">INDEX($J$3:$J$10001,MATCH(BB400,$J$3:$J$10004,0)-1)</f>
        <v>1500</v>
      </c>
      <c r="BD400">
        <f t="shared" ca="1" si="114"/>
        <v>358</v>
      </c>
      <c r="BE400">
        <f t="shared" ca="1" si="115"/>
        <v>360</v>
      </c>
      <c r="BF400">
        <f t="shared" ca="1" si="116"/>
        <v>-2</v>
      </c>
      <c r="BG400">
        <f t="shared" ca="1" si="117"/>
        <v>359.72455302766184</v>
      </c>
    </row>
    <row r="401" spans="1:59" x14ac:dyDescent="0.25">
      <c r="A401" s="64">
        <v>398</v>
      </c>
      <c r="B401" s="64">
        <v>70</v>
      </c>
      <c r="C401" s="64">
        <v>48</v>
      </c>
      <c r="D401" s="18">
        <v>398</v>
      </c>
      <c r="E401" s="21">
        <f t="shared" ca="1" si="102"/>
        <v>1774.7936679845966</v>
      </c>
      <c r="F401" s="22">
        <f t="shared" ca="1" si="103"/>
        <v>161.8968366924569</v>
      </c>
      <c r="G401" s="28">
        <v>398</v>
      </c>
      <c r="H401" s="24">
        <f t="shared" ca="1" si="104"/>
        <v>1862.0515399999999</v>
      </c>
      <c r="I401" s="25">
        <f t="shared" ca="1" si="105"/>
        <v>154.77659433600002</v>
      </c>
      <c r="J401" s="155"/>
      <c r="K401" s="155"/>
      <c r="L401" s="129">
        <f t="shared" si="118"/>
        <v>0</v>
      </c>
      <c r="AR401">
        <f t="shared" ca="1" si="106"/>
        <v>322.45123820000003</v>
      </c>
      <c r="AS401">
        <f t="shared" ca="1" si="107"/>
        <v>326.54876179999997</v>
      </c>
      <c r="AT401" cm="1">
        <f t="array" aca="1" ref="AT401" ca="1">_xlfn.LET(_xlpm.rozsah, $J$3:$J$10001,_xlpm.podminka, (_xlpm.rozsah&gt;H401)*(ISNUMBER(_xlpm.rozsah)),_xlpm.indexy, IF(_xlpm.podminka, ROW(_xlpm.rozsah)-MIN(ROW(_xlpm.rozsah))+1),_xlpm.prvni, MIN(_xlpm.indexy),_xlpm.finalni, IF(_xlpm.prvni=1, 2, _xlpm.prvni),INDEX(_xlpm.rozsah, _xlpm.finalni))</f>
        <v>1900</v>
      </c>
      <c r="AU401" cm="1">
        <f t="array" aca="1" ref="AU401" ca="1">INDEX($J$3:$J$10001,MATCH(AT401,$J$3:$J$10004,0)-1)</f>
        <v>1800</v>
      </c>
      <c r="AV401">
        <f t="shared" ca="1" si="108"/>
        <v>316</v>
      </c>
      <c r="AW401">
        <f t="shared" ca="1" si="109"/>
        <v>333</v>
      </c>
      <c r="AX401">
        <f t="shared" ca="1" si="110"/>
        <v>-17</v>
      </c>
      <c r="AY401">
        <f t="shared" ca="1" si="111"/>
        <v>322.45123820000003</v>
      </c>
      <c r="AZ401">
        <f t="shared" ca="1" si="112"/>
        <v>337.28507644261856</v>
      </c>
      <c r="BA401">
        <f t="shared" ca="1" si="113"/>
        <v>345.71492355738144</v>
      </c>
      <c r="BB401" cm="1">
        <f t="array" aca="1" ref="BB401" ca="1">_xlfn.LET(_xlpm.rozsah, $J$3:$J$10001,_xlpm.podminka, (_xlpm.rozsah&gt;E401)*(ISNUMBER(_xlpm.rozsah)),_xlpm.indexy, IF(_xlpm.podminka, ROW(_xlpm.rozsah)-MIN(ROW(_xlpm.rozsah))+1),_xlpm.prvni, MIN(_xlpm.indexy),_xlpm.finalni, IF(_xlpm.prvni=1, 2, _xlpm.prvni),INDEX(_xlpm.rozsah, _xlpm.finalni))</f>
        <v>1800</v>
      </c>
      <c r="BC401" cm="1">
        <f t="array" aca="1" ref="BC401" ca="1">INDEX($J$3:$J$10001,MATCH(BB401,$J$3:$J$10004,0)-1)</f>
        <v>1700</v>
      </c>
      <c r="BD401">
        <f t="shared" ca="1" si="114"/>
        <v>333</v>
      </c>
      <c r="BE401">
        <f t="shared" ca="1" si="115"/>
        <v>350</v>
      </c>
      <c r="BF401">
        <f t="shared" ca="1" si="116"/>
        <v>-17</v>
      </c>
      <c r="BG401">
        <f t="shared" ca="1" si="117"/>
        <v>337.28507644261856</v>
      </c>
    </row>
    <row r="402" spans="1:59" x14ac:dyDescent="0.25">
      <c r="A402" s="64">
        <v>399</v>
      </c>
      <c r="B402" s="64">
        <v>77</v>
      </c>
      <c r="C402" s="64">
        <v>93</v>
      </c>
      <c r="D402" s="18">
        <v>399</v>
      </c>
      <c r="E402" s="21">
        <f t="shared" ca="1" si="102"/>
        <v>1882.2730347830561</v>
      </c>
      <c r="F402" s="22">
        <f t="shared" ca="1" si="103"/>
        <v>296.68263320079882</v>
      </c>
      <c r="G402" s="23">
        <v>399</v>
      </c>
      <c r="H402" s="24">
        <f t="shared" ca="1" si="104"/>
        <v>1948.2566939999999</v>
      </c>
      <c r="I402" s="25">
        <f t="shared" ca="1" si="105"/>
        <v>286.69940393280001</v>
      </c>
      <c r="J402" s="155"/>
      <c r="K402" s="155"/>
      <c r="L402" s="129">
        <f t="shared" si="118"/>
        <v>0</v>
      </c>
      <c r="AR402">
        <f t="shared" ca="1" si="106"/>
        <v>308.27892896000003</v>
      </c>
      <c r="AS402">
        <f t="shared" ca="1" si="107"/>
        <v>307.72107103999997</v>
      </c>
      <c r="AT402" cm="1">
        <f t="array" aca="1" ref="AT402" ca="1">_xlfn.LET(_xlpm.rozsah, $J$3:$J$10001,_xlpm.podminka, (_xlpm.rozsah&gt;H402)*(ISNUMBER(_xlpm.rozsah)),_xlpm.indexy, IF(_xlpm.podminka, ROW(_xlpm.rozsah)-MIN(ROW(_xlpm.rozsah))+1),_xlpm.prvni, MIN(_xlpm.indexy),_xlpm.finalni, IF(_xlpm.prvni=1, 2, _xlpm.prvni),INDEX(_xlpm.rozsah, _xlpm.finalni))</f>
        <v>2000</v>
      </c>
      <c r="AU402" cm="1">
        <f t="array" aca="1" ref="AU402" ca="1">INDEX($J$3:$J$10001,MATCH(AT402,$J$3:$J$10004,0)-1)</f>
        <v>1900</v>
      </c>
      <c r="AV402">
        <f t="shared" ca="1" si="108"/>
        <v>300</v>
      </c>
      <c r="AW402">
        <f t="shared" ca="1" si="109"/>
        <v>316</v>
      </c>
      <c r="AX402">
        <f t="shared" ca="1" si="110"/>
        <v>-16</v>
      </c>
      <c r="AY402">
        <f t="shared" ca="1" si="111"/>
        <v>308.27892896000003</v>
      </c>
      <c r="AZ402">
        <f t="shared" ca="1" si="112"/>
        <v>319.01358408688048</v>
      </c>
      <c r="BA402">
        <f t="shared" ca="1" si="113"/>
        <v>329.98641591311952</v>
      </c>
      <c r="BB402" cm="1">
        <f t="array" aca="1" ref="BB402" ca="1">_xlfn.LET(_xlpm.rozsah, $J$3:$J$10001,_xlpm.podminka, (_xlpm.rozsah&gt;E402)*(ISNUMBER(_xlpm.rozsah)),_xlpm.indexy, IF(_xlpm.podminka, ROW(_xlpm.rozsah)-MIN(ROW(_xlpm.rozsah))+1),_xlpm.prvni, MIN(_xlpm.indexy),_xlpm.finalni, IF(_xlpm.prvni=1, 2, _xlpm.prvni),INDEX(_xlpm.rozsah, _xlpm.finalni))</f>
        <v>1900</v>
      </c>
      <c r="BC402" cm="1">
        <f t="array" aca="1" ref="BC402" ca="1">INDEX($J$3:$J$10001,MATCH(BB402,$J$3:$J$10004,0)-1)</f>
        <v>1800</v>
      </c>
      <c r="BD402">
        <f t="shared" ca="1" si="114"/>
        <v>316</v>
      </c>
      <c r="BE402">
        <f t="shared" ca="1" si="115"/>
        <v>333</v>
      </c>
      <c r="BF402">
        <f t="shared" ca="1" si="116"/>
        <v>-17</v>
      </c>
      <c r="BG402">
        <f t="shared" ca="1" si="117"/>
        <v>319.01358408688048</v>
      </c>
    </row>
    <row r="403" spans="1:59" x14ac:dyDescent="0.25">
      <c r="A403" s="64">
        <v>400</v>
      </c>
      <c r="B403" s="64">
        <v>79</v>
      </c>
      <c r="C403" s="64">
        <v>67</v>
      </c>
      <c r="D403" s="18">
        <v>400</v>
      </c>
      <c r="E403" s="21">
        <f t="shared" ca="1" si="102"/>
        <v>1912.9814252969018</v>
      </c>
      <c r="F403" s="22">
        <f t="shared" ca="1" si="103"/>
        <v>210.32839120817215</v>
      </c>
      <c r="G403" s="28">
        <v>400</v>
      </c>
      <c r="H403" s="24">
        <f t="shared" ca="1" si="104"/>
        <v>1972.8867379999999</v>
      </c>
      <c r="I403" s="25">
        <f t="shared" ca="1" si="105"/>
        <v>203.90654168639998</v>
      </c>
      <c r="J403" s="155"/>
      <c r="K403" s="155"/>
      <c r="L403" s="129">
        <f t="shared" si="118"/>
        <v>0</v>
      </c>
      <c r="AR403">
        <f t="shared" ca="1" si="106"/>
        <v>304.33812191999999</v>
      </c>
      <c r="AS403">
        <f t="shared" ca="1" si="107"/>
        <v>311.66187808000001</v>
      </c>
      <c r="AT403" cm="1">
        <f t="array" aca="1" ref="AT403" ca="1">_xlfn.LET(_xlpm.rozsah, $J$3:$J$10001,_xlpm.podminka, (_xlpm.rozsah&gt;H403)*(ISNUMBER(_xlpm.rozsah)),_xlpm.indexy, IF(_xlpm.podminka, ROW(_xlpm.rozsah)-MIN(ROW(_xlpm.rozsah))+1),_xlpm.prvni, MIN(_xlpm.indexy),_xlpm.finalni, IF(_xlpm.prvni=1, 2, _xlpm.prvni),INDEX(_xlpm.rozsah, _xlpm.finalni))</f>
        <v>2000</v>
      </c>
      <c r="AU403" cm="1">
        <f t="array" aca="1" ref="AU403" ca="1">INDEX($J$3:$J$10001,MATCH(AT403,$J$3:$J$10004,0)-1)</f>
        <v>1900</v>
      </c>
      <c r="AV403">
        <f t="shared" ca="1" si="108"/>
        <v>300</v>
      </c>
      <c r="AW403">
        <f t="shared" ca="1" si="109"/>
        <v>316</v>
      </c>
      <c r="AX403">
        <f t="shared" ca="1" si="110"/>
        <v>-16</v>
      </c>
      <c r="AY403">
        <f t="shared" ca="1" si="111"/>
        <v>304.33812191999999</v>
      </c>
      <c r="AZ403">
        <f t="shared" ca="1" si="112"/>
        <v>313.92297195249574</v>
      </c>
      <c r="BA403">
        <f t="shared" ca="1" si="113"/>
        <v>302.07702804750426</v>
      </c>
      <c r="BB403" cm="1">
        <f t="array" aca="1" ref="BB403" ca="1">_xlfn.LET(_xlpm.rozsah, $J$3:$J$10001,_xlpm.podminka, (_xlpm.rozsah&gt;E403)*(ISNUMBER(_xlpm.rozsah)),_xlpm.indexy, IF(_xlpm.podminka, ROW(_xlpm.rozsah)-MIN(ROW(_xlpm.rozsah))+1),_xlpm.prvni, MIN(_xlpm.indexy),_xlpm.finalni, IF(_xlpm.prvni=1, 2, _xlpm.prvni),INDEX(_xlpm.rozsah, _xlpm.finalni))</f>
        <v>2000</v>
      </c>
      <c r="BC403" cm="1">
        <f t="array" aca="1" ref="BC403" ca="1">INDEX($J$3:$J$10001,MATCH(BB403,$J$3:$J$10004,0)-1)</f>
        <v>1900</v>
      </c>
      <c r="BD403">
        <f t="shared" ca="1" si="114"/>
        <v>300</v>
      </c>
      <c r="BE403">
        <f t="shared" ca="1" si="115"/>
        <v>316</v>
      </c>
      <c r="BF403">
        <f t="shared" ca="1" si="116"/>
        <v>-16</v>
      </c>
      <c r="BG403">
        <f t="shared" ca="1" si="117"/>
        <v>313.92297195249574</v>
      </c>
    </row>
    <row r="404" spans="1:59" x14ac:dyDescent="0.25">
      <c r="A404" s="64">
        <v>401</v>
      </c>
      <c r="B404" s="64">
        <v>46</v>
      </c>
      <c r="C404" s="64">
        <v>65</v>
      </c>
      <c r="D404" s="18">
        <v>401</v>
      </c>
      <c r="E404" s="21">
        <f t="shared" ca="1" si="102"/>
        <v>1406.2929818184493</v>
      </c>
      <c r="F404" s="22">
        <f t="shared" ca="1" si="103"/>
        <v>234</v>
      </c>
      <c r="G404" s="23">
        <v>401</v>
      </c>
      <c r="H404" s="24">
        <f t="shared" ca="1" si="104"/>
        <v>1566.491012</v>
      </c>
      <c r="I404" s="25">
        <f t="shared" ca="1" si="105"/>
        <v>233.135616844</v>
      </c>
      <c r="J404" s="155"/>
      <c r="K404" s="155"/>
      <c r="L404" s="129">
        <f t="shared" si="118"/>
        <v>0</v>
      </c>
      <c r="AR404">
        <f t="shared" ca="1" si="106"/>
        <v>358.67017976</v>
      </c>
      <c r="AS404">
        <f t="shared" ca="1" si="107"/>
        <v>359.32982024</v>
      </c>
      <c r="AT404" cm="1">
        <f t="array" aca="1" ref="AT404" ca="1">_xlfn.LET(_xlpm.rozsah, $J$3:$J$10001,_xlpm.podminka, (_xlpm.rozsah&gt;H404)*(ISNUMBER(_xlpm.rozsah)),_xlpm.indexy, IF(_xlpm.podminka, ROW(_xlpm.rozsah)-MIN(ROW(_xlpm.rozsah))+1),_xlpm.prvni, MIN(_xlpm.indexy),_xlpm.finalni, IF(_xlpm.prvni=1, 2, _xlpm.prvni),INDEX(_xlpm.rozsah, _xlpm.finalni))</f>
        <v>1600</v>
      </c>
      <c r="AU404" cm="1">
        <f t="array" aca="1" ref="AU404" ca="1">INDEX($J$3:$J$10001,MATCH(AT404,$J$3:$J$10004,0)-1)</f>
        <v>1500</v>
      </c>
      <c r="AV404">
        <f t="shared" ca="1" si="108"/>
        <v>358</v>
      </c>
      <c r="AW404">
        <f t="shared" ca="1" si="109"/>
        <v>360</v>
      </c>
      <c r="AX404">
        <f t="shared" ca="1" si="110"/>
        <v>-2</v>
      </c>
      <c r="AY404">
        <f t="shared" ca="1" si="111"/>
        <v>358.67017976</v>
      </c>
      <c r="AZ404">
        <f t="shared" ca="1" si="112"/>
        <v>360</v>
      </c>
      <c r="BA404">
        <f t="shared" ca="1" si="113"/>
        <v>360</v>
      </c>
      <c r="BB404" cm="1">
        <f t="array" aca="1" ref="BB404" ca="1">_xlfn.LET(_xlpm.rozsah, $J$3:$J$10001,_xlpm.podminka, (_xlpm.rozsah&gt;E404)*(ISNUMBER(_xlpm.rozsah)),_xlpm.indexy, IF(_xlpm.podminka, ROW(_xlpm.rozsah)-MIN(ROW(_xlpm.rozsah))+1),_xlpm.prvni, MIN(_xlpm.indexy),_xlpm.finalni, IF(_xlpm.prvni=1, 2, _xlpm.prvni),INDEX(_xlpm.rozsah, _xlpm.finalni))</f>
        <v>1500</v>
      </c>
      <c r="BC404" cm="1">
        <f t="array" aca="1" ref="BC404" ca="1">INDEX($J$3:$J$10001,MATCH(BB404,$J$3:$J$10004,0)-1)</f>
        <v>1400</v>
      </c>
      <c r="BD404">
        <f t="shared" ca="1" si="114"/>
        <v>360</v>
      </c>
      <c r="BE404">
        <f t="shared" ca="1" si="115"/>
        <v>360</v>
      </c>
      <c r="BF404">
        <f t="shared" ca="1" si="116"/>
        <v>0</v>
      </c>
      <c r="BG404">
        <f t="shared" ca="1" si="117"/>
        <v>360</v>
      </c>
    </row>
    <row r="405" spans="1:59" x14ac:dyDescent="0.25">
      <c r="A405" s="64">
        <v>402</v>
      </c>
      <c r="B405" s="64">
        <v>69</v>
      </c>
      <c r="C405" s="64">
        <v>98</v>
      </c>
      <c r="D405" s="18">
        <v>402</v>
      </c>
      <c r="E405" s="21">
        <f t="shared" ca="1" si="102"/>
        <v>1759.4394727276735</v>
      </c>
      <c r="F405" s="22">
        <f t="shared" ca="1" si="103"/>
        <v>333.09738384356962</v>
      </c>
      <c r="G405" s="28">
        <v>402</v>
      </c>
      <c r="H405" s="24">
        <f t="shared" ca="1" si="104"/>
        <v>1849.7365179999997</v>
      </c>
      <c r="I405" s="25">
        <f t="shared" ca="1" si="105"/>
        <v>318.05389610120005</v>
      </c>
      <c r="J405" s="155"/>
      <c r="K405" s="155"/>
      <c r="L405" s="129">
        <f t="shared" si="118"/>
        <v>0</v>
      </c>
      <c r="AR405">
        <f t="shared" ca="1" si="106"/>
        <v>324.54479194000004</v>
      </c>
      <c r="AS405">
        <f t="shared" ca="1" si="107"/>
        <v>324.45520805999996</v>
      </c>
      <c r="AT405" cm="1">
        <f t="array" aca="1" ref="AT405" ca="1">_xlfn.LET(_xlpm.rozsah, $J$3:$J$10001,_xlpm.podminka, (_xlpm.rozsah&gt;H405)*(ISNUMBER(_xlpm.rozsah)),_xlpm.indexy, IF(_xlpm.podminka, ROW(_xlpm.rozsah)-MIN(ROW(_xlpm.rozsah))+1),_xlpm.prvni, MIN(_xlpm.indexy),_xlpm.finalni, IF(_xlpm.prvni=1, 2, _xlpm.prvni),INDEX(_xlpm.rozsah, _xlpm.finalni))</f>
        <v>1900</v>
      </c>
      <c r="AU405" cm="1">
        <f t="array" aca="1" ref="AU405" ca="1">INDEX($J$3:$J$10001,MATCH(AT405,$J$3:$J$10004,0)-1)</f>
        <v>1800</v>
      </c>
      <c r="AV405">
        <f t="shared" ca="1" si="108"/>
        <v>316</v>
      </c>
      <c r="AW405">
        <f t="shared" ca="1" si="109"/>
        <v>333</v>
      </c>
      <c r="AX405">
        <f t="shared" ca="1" si="110"/>
        <v>-17</v>
      </c>
      <c r="AY405">
        <f t="shared" ca="1" si="111"/>
        <v>324.54479194000004</v>
      </c>
      <c r="AZ405">
        <f t="shared" ca="1" si="112"/>
        <v>339.8952896362955</v>
      </c>
      <c r="BA405">
        <f t="shared" ca="1" si="113"/>
        <v>343.1047103637045</v>
      </c>
      <c r="BB405" cm="1">
        <f t="array" aca="1" ref="BB405" ca="1">_xlfn.LET(_xlpm.rozsah, $J$3:$J$10001,_xlpm.podminka, (_xlpm.rozsah&gt;E405)*(ISNUMBER(_xlpm.rozsah)),_xlpm.indexy, IF(_xlpm.podminka, ROW(_xlpm.rozsah)-MIN(ROW(_xlpm.rozsah))+1),_xlpm.prvni, MIN(_xlpm.indexy),_xlpm.finalni, IF(_xlpm.prvni=1, 2, _xlpm.prvni),INDEX(_xlpm.rozsah, _xlpm.finalni))</f>
        <v>1800</v>
      </c>
      <c r="BC405" cm="1">
        <f t="array" aca="1" ref="BC405" ca="1">INDEX($J$3:$J$10001,MATCH(BB405,$J$3:$J$10004,0)-1)</f>
        <v>1700</v>
      </c>
      <c r="BD405">
        <f t="shared" ca="1" si="114"/>
        <v>333</v>
      </c>
      <c r="BE405">
        <f t="shared" ca="1" si="115"/>
        <v>350</v>
      </c>
      <c r="BF405">
        <f t="shared" ca="1" si="116"/>
        <v>-17</v>
      </c>
      <c r="BG405">
        <f t="shared" ca="1" si="117"/>
        <v>339.8952896362955</v>
      </c>
    </row>
    <row r="406" spans="1:59" x14ac:dyDescent="0.25">
      <c r="A406" s="64">
        <v>403</v>
      </c>
      <c r="B406" s="64">
        <v>80</v>
      </c>
      <c r="C406" s="64">
        <v>97</v>
      </c>
      <c r="D406" s="18">
        <v>403</v>
      </c>
      <c r="E406" s="21">
        <f t="shared" ca="1" si="102"/>
        <v>1928.3356205538248</v>
      </c>
      <c r="F406" s="22">
        <f t="shared" ca="1" si="103"/>
        <v>302.12231169004639</v>
      </c>
      <c r="G406" s="23">
        <v>403</v>
      </c>
      <c r="H406" s="24">
        <f t="shared" ca="1" si="104"/>
        <v>1985.2017599999999</v>
      </c>
      <c r="I406" s="25">
        <f t="shared" ca="1" si="105"/>
        <v>293.29668684799998</v>
      </c>
      <c r="J406" s="155"/>
      <c r="K406" s="155"/>
      <c r="L406" s="129">
        <f t="shared" si="118"/>
        <v>0</v>
      </c>
      <c r="AR406">
        <f t="shared" ca="1" si="106"/>
        <v>302.3677184</v>
      </c>
      <c r="AS406">
        <f t="shared" ca="1" si="107"/>
        <v>313.6322816</v>
      </c>
      <c r="AT406" cm="1">
        <f t="array" aca="1" ref="AT406" ca="1">_xlfn.LET(_xlpm.rozsah, $J$3:$J$10001,_xlpm.podminka, (_xlpm.rozsah&gt;H406)*(ISNUMBER(_xlpm.rozsah)),_xlpm.indexy, IF(_xlpm.podminka, ROW(_xlpm.rozsah)-MIN(ROW(_xlpm.rozsah))+1),_xlpm.prvni, MIN(_xlpm.indexy),_xlpm.finalni, IF(_xlpm.prvni=1, 2, _xlpm.prvni),INDEX(_xlpm.rozsah, _xlpm.finalni))</f>
        <v>2000</v>
      </c>
      <c r="AU406" cm="1">
        <f t="array" aca="1" ref="AU406" ca="1">INDEX($J$3:$J$10001,MATCH(AT406,$J$3:$J$10004,0)-1)</f>
        <v>1900</v>
      </c>
      <c r="AV406">
        <f t="shared" ca="1" si="108"/>
        <v>300</v>
      </c>
      <c r="AW406">
        <f t="shared" ca="1" si="109"/>
        <v>316</v>
      </c>
      <c r="AX406">
        <f t="shared" ca="1" si="110"/>
        <v>-16</v>
      </c>
      <c r="AY406">
        <f t="shared" ca="1" si="111"/>
        <v>302.3677184</v>
      </c>
      <c r="AZ406">
        <f t="shared" ca="1" si="112"/>
        <v>311.46630071138804</v>
      </c>
      <c r="BA406">
        <f t="shared" ca="1" si="113"/>
        <v>304.53369928861196</v>
      </c>
      <c r="BB406" cm="1">
        <f t="array" aca="1" ref="BB406" ca="1">_xlfn.LET(_xlpm.rozsah, $J$3:$J$10001,_xlpm.podminka, (_xlpm.rozsah&gt;E406)*(ISNUMBER(_xlpm.rozsah)),_xlpm.indexy, IF(_xlpm.podminka, ROW(_xlpm.rozsah)-MIN(ROW(_xlpm.rozsah))+1),_xlpm.prvni, MIN(_xlpm.indexy),_xlpm.finalni, IF(_xlpm.prvni=1, 2, _xlpm.prvni),INDEX(_xlpm.rozsah, _xlpm.finalni))</f>
        <v>2000</v>
      </c>
      <c r="BC406" cm="1">
        <f t="array" aca="1" ref="BC406" ca="1">INDEX($J$3:$J$10001,MATCH(BB406,$J$3:$J$10004,0)-1)</f>
        <v>1900</v>
      </c>
      <c r="BD406">
        <f t="shared" ca="1" si="114"/>
        <v>300</v>
      </c>
      <c r="BE406">
        <f t="shared" ca="1" si="115"/>
        <v>316</v>
      </c>
      <c r="BF406">
        <f t="shared" ca="1" si="116"/>
        <v>-16</v>
      </c>
      <c r="BG406">
        <f t="shared" ca="1" si="117"/>
        <v>311.46630071138804</v>
      </c>
    </row>
    <row r="407" spans="1:59" x14ac:dyDescent="0.25">
      <c r="A407" s="64">
        <v>404</v>
      </c>
      <c r="B407" s="64">
        <v>74</v>
      </c>
      <c r="C407" s="64">
        <v>97</v>
      </c>
      <c r="D407" s="18">
        <v>404</v>
      </c>
      <c r="E407" s="21">
        <f t="shared" ca="1" si="102"/>
        <v>1836.2104490122879</v>
      </c>
      <c r="F407" s="22">
        <f t="shared" ca="1" si="103"/>
        <v>317.0388969578737</v>
      </c>
      <c r="G407" s="28">
        <v>404</v>
      </c>
      <c r="H407" s="24">
        <f t="shared" ca="1" si="104"/>
        <v>1911.3116279999999</v>
      </c>
      <c r="I407" s="25">
        <f t="shared" ca="1" si="105"/>
        <v>304.76443533439999</v>
      </c>
      <c r="J407" s="155"/>
      <c r="K407" s="155"/>
      <c r="L407" s="129">
        <f t="shared" si="118"/>
        <v>0</v>
      </c>
      <c r="AR407">
        <f t="shared" ca="1" si="106"/>
        <v>314.19013952</v>
      </c>
      <c r="AS407">
        <f t="shared" ca="1" si="107"/>
        <v>301.80986048</v>
      </c>
      <c r="AT407" cm="1">
        <f t="array" aca="1" ref="AT407" ca="1">_xlfn.LET(_xlpm.rozsah, $J$3:$J$10001,_xlpm.podminka, (_xlpm.rozsah&gt;H407)*(ISNUMBER(_xlpm.rozsah)),_xlpm.indexy, IF(_xlpm.podminka, ROW(_xlpm.rozsah)-MIN(ROW(_xlpm.rozsah))+1),_xlpm.prvni, MIN(_xlpm.indexy),_xlpm.finalni, IF(_xlpm.prvni=1, 2, _xlpm.prvni),INDEX(_xlpm.rozsah, _xlpm.finalni))</f>
        <v>2000</v>
      </c>
      <c r="AU407" cm="1">
        <f t="array" aca="1" ref="AU407" ca="1">INDEX($J$3:$J$10001,MATCH(AT407,$J$3:$J$10004,0)-1)</f>
        <v>1900</v>
      </c>
      <c r="AV407">
        <f t="shared" ca="1" si="108"/>
        <v>300</v>
      </c>
      <c r="AW407">
        <f t="shared" ca="1" si="109"/>
        <v>316</v>
      </c>
      <c r="AX407">
        <f t="shared" ca="1" si="110"/>
        <v>-16</v>
      </c>
      <c r="AY407">
        <f t="shared" ca="1" si="111"/>
        <v>314.19013952</v>
      </c>
      <c r="AZ407">
        <f t="shared" ca="1" si="112"/>
        <v>326.84422366791108</v>
      </c>
      <c r="BA407">
        <f t="shared" ca="1" si="113"/>
        <v>322.15577633208892</v>
      </c>
      <c r="BB407" cm="1">
        <f t="array" aca="1" ref="BB407" ca="1">_xlfn.LET(_xlpm.rozsah, $J$3:$J$10001,_xlpm.podminka, (_xlpm.rozsah&gt;E407)*(ISNUMBER(_xlpm.rozsah)),_xlpm.indexy, IF(_xlpm.podminka, ROW(_xlpm.rozsah)-MIN(ROW(_xlpm.rozsah))+1),_xlpm.prvni, MIN(_xlpm.indexy),_xlpm.finalni, IF(_xlpm.prvni=1, 2, _xlpm.prvni),INDEX(_xlpm.rozsah, _xlpm.finalni))</f>
        <v>1900</v>
      </c>
      <c r="BC407" cm="1">
        <f t="array" aca="1" ref="BC407" ca="1">INDEX($J$3:$J$10001,MATCH(BB407,$J$3:$J$10004,0)-1)</f>
        <v>1800</v>
      </c>
      <c r="BD407">
        <f t="shared" ca="1" si="114"/>
        <v>316</v>
      </c>
      <c r="BE407">
        <f t="shared" ca="1" si="115"/>
        <v>333</v>
      </c>
      <c r="BF407">
        <f t="shared" ca="1" si="116"/>
        <v>-17</v>
      </c>
      <c r="BG407">
        <f t="shared" ca="1" si="117"/>
        <v>326.84422366791108</v>
      </c>
    </row>
    <row r="408" spans="1:59" x14ac:dyDescent="0.25">
      <c r="A408" s="64">
        <v>405</v>
      </c>
      <c r="B408" s="64">
        <v>75</v>
      </c>
      <c r="C408" s="64">
        <v>98</v>
      </c>
      <c r="D408" s="18">
        <v>405</v>
      </c>
      <c r="E408" s="21">
        <f t="shared" ca="1" si="102"/>
        <v>1851.5646442692105</v>
      </c>
      <c r="F408" s="22">
        <f t="shared" ca="1" si="103"/>
        <v>317.74933026474952</v>
      </c>
      <c r="G408" s="23">
        <v>405</v>
      </c>
      <c r="H408" s="24">
        <f t="shared" ca="1" si="104"/>
        <v>1923.6266499999999</v>
      </c>
      <c r="I408" s="25">
        <f t="shared" ca="1" si="105"/>
        <v>305.97534128000001</v>
      </c>
      <c r="J408" s="155"/>
      <c r="K408" s="155"/>
      <c r="L408" s="129">
        <f t="shared" si="118"/>
        <v>0</v>
      </c>
      <c r="AR408">
        <f t="shared" ca="1" si="106"/>
        <v>312.21973600000001</v>
      </c>
      <c r="AS408">
        <f t="shared" ca="1" si="107"/>
        <v>303.78026399999999</v>
      </c>
      <c r="AT408" cm="1">
        <f t="array" aca="1" ref="AT408" ca="1">_xlfn.LET(_xlpm.rozsah, $J$3:$J$10001,_xlpm.podminka, (_xlpm.rozsah&gt;H408)*(ISNUMBER(_xlpm.rozsah)),_xlpm.indexy, IF(_xlpm.podminka, ROW(_xlpm.rozsah)-MIN(ROW(_xlpm.rozsah))+1),_xlpm.prvni, MIN(_xlpm.indexy),_xlpm.finalni, IF(_xlpm.prvni=1, 2, _xlpm.prvni),INDEX(_xlpm.rozsah, _xlpm.finalni))</f>
        <v>2000</v>
      </c>
      <c r="AU408" cm="1">
        <f t="array" aca="1" ref="AU408" ca="1">INDEX($J$3:$J$10001,MATCH(AT408,$J$3:$J$10004,0)-1)</f>
        <v>1900</v>
      </c>
      <c r="AV408">
        <f t="shared" ca="1" si="108"/>
        <v>300</v>
      </c>
      <c r="AW408">
        <f t="shared" ca="1" si="109"/>
        <v>316</v>
      </c>
      <c r="AX408">
        <f t="shared" ca="1" si="110"/>
        <v>-16</v>
      </c>
      <c r="AY408">
        <f t="shared" ca="1" si="111"/>
        <v>312.21973600000001</v>
      </c>
      <c r="AZ408">
        <f t="shared" ca="1" si="112"/>
        <v>324.2340104742342</v>
      </c>
      <c r="BA408">
        <f t="shared" ca="1" si="113"/>
        <v>324.7659895257658</v>
      </c>
      <c r="BB408" cm="1">
        <f t="array" aca="1" ref="BB408" ca="1">_xlfn.LET(_xlpm.rozsah, $J$3:$J$10001,_xlpm.podminka, (_xlpm.rozsah&gt;E408)*(ISNUMBER(_xlpm.rozsah)),_xlpm.indexy, IF(_xlpm.podminka, ROW(_xlpm.rozsah)-MIN(ROW(_xlpm.rozsah))+1),_xlpm.prvni, MIN(_xlpm.indexy),_xlpm.finalni, IF(_xlpm.prvni=1, 2, _xlpm.prvni),INDEX(_xlpm.rozsah, _xlpm.finalni))</f>
        <v>1900</v>
      </c>
      <c r="BC408" cm="1">
        <f t="array" aca="1" ref="BC408" ca="1">INDEX($J$3:$J$10001,MATCH(BB408,$J$3:$J$10004,0)-1)</f>
        <v>1800</v>
      </c>
      <c r="BD408">
        <f t="shared" ca="1" si="114"/>
        <v>316</v>
      </c>
      <c r="BE408">
        <f t="shared" ca="1" si="115"/>
        <v>333</v>
      </c>
      <c r="BF408">
        <f t="shared" ca="1" si="116"/>
        <v>-17</v>
      </c>
      <c r="BG408">
        <f t="shared" ca="1" si="117"/>
        <v>324.2340104742342</v>
      </c>
    </row>
    <row r="409" spans="1:59" x14ac:dyDescent="0.25">
      <c r="A409" s="64">
        <v>406</v>
      </c>
      <c r="B409" s="64">
        <v>56</v>
      </c>
      <c r="C409" s="64">
        <v>61</v>
      </c>
      <c r="D409" s="18">
        <v>406</v>
      </c>
      <c r="E409" s="21">
        <f t="shared" ca="1" si="102"/>
        <v>1559.8349343876773</v>
      </c>
      <c r="F409" s="22">
        <f t="shared" ca="1" si="103"/>
        <v>218.87001380047033</v>
      </c>
      <c r="G409" s="28">
        <v>406</v>
      </c>
      <c r="H409" s="24">
        <f t="shared" ca="1" si="104"/>
        <v>1689.6412319999999</v>
      </c>
      <c r="I409" s="25">
        <f t="shared" ca="1" si="105"/>
        <v>214.00550787840001</v>
      </c>
      <c r="J409" s="155"/>
      <c r="K409" s="155"/>
      <c r="L409" s="129">
        <f t="shared" si="118"/>
        <v>0</v>
      </c>
      <c r="AR409">
        <f t="shared" ca="1" si="106"/>
        <v>350.82870144000003</v>
      </c>
      <c r="AS409">
        <f t="shared" ca="1" si="107"/>
        <v>357.17129855999997</v>
      </c>
      <c r="AT409" cm="1">
        <f t="array" aca="1" ref="AT409" ca="1">_xlfn.LET(_xlpm.rozsah, $J$3:$J$10001,_xlpm.podminka, (_xlpm.rozsah&gt;H409)*(ISNUMBER(_xlpm.rozsah)),_xlpm.indexy, IF(_xlpm.podminka, ROW(_xlpm.rozsah)-MIN(ROW(_xlpm.rozsah))+1),_xlpm.prvni, MIN(_xlpm.indexy),_xlpm.finalni, IF(_xlpm.prvni=1, 2, _xlpm.prvni),INDEX(_xlpm.rozsah, _xlpm.finalni))</f>
        <v>1700</v>
      </c>
      <c r="AU409" cm="1">
        <f t="array" aca="1" ref="AU409" ca="1">INDEX($J$3:$J$10001,MATCH(AT409,$J$3:$J$10004,0)-1)</f>
        <v>1600</v>
      </c>
      <c r="AV409">
        <f t="shared" ca="1" si="108"/>
        <v>350</v>
      </c>
      <c r="AW409">
        <f t="shared" ca="1" si="109"/>
        <v>358</v>
      </c>
      <c r="AX409">
        <f t="shared" ca="1" si="110"/>
        <v>-8</v>
      </c>
      <c r="AY409">
        <f t="shared" ca="1" si="111"/>
        <v>350.82870144000003</v>
      </c>
      <c r="AZ409">
        <f t="shared" ca="1" si="112"/>
        <v>358.80330131224645</v>
      </c>
      <c r="BA409">
        <f t="shared" ca="1" si="113"/>
        <v>359.19669868775355</v>
      </c>
      <c r="BB409" cm="1">
        <f t="array" aca="1" ref="BB409" ca="1">_xlfn.LET(_xlpm.rozsah, $J$3:$J$10001,_xlpm.podminka, (_xlpm.rozsah&gt;E409)*(ISNUMBER(_xlpm.rozsah)),_xlpm.indexy, IF(_xlpm.podminka, ROW(_xlpm.rozsah)-MIN(ROW(_xlpm.rozsah))+1),_xlpm.prvni, MIN(_xlpm.indexy),_xlpm.finalni, IF(_xlpm.prvni=1, 2, _xlpm.prvni),INDEX(_xlpm.rozsah, _xlpm.finalni))</f>
        <v>1600</v>
      </c>
      <c r="BC409" cm="1">
        <f t="array" aca="1" ref="BC409" ca="1">INDEX($J$3:$J$10001,MATCH(BB409,$J$3:$J$10004,0)-1)</f>
        <v>1500</v>
      </c>
      <c r="BD409">
        <f t="shared" ca="1" si="114"/>
        <v>358</v>
      </c>
      <c r="BE409">
        <f t="shared" ca="1" si="115"/>
        <v>360</v>
      </c>
      <c r="BF409">
        <f t="shared" ca="1" si="116"/>
        <v>-2</v>
      </c>
      <c r="BG409">
        <f t="shared" ca="1" si="117"/>
        <v>358.80330131224645</v>
      </c>
    </row>
    <row r="410" spans="1:59" x14ac:dyDescent="0.25">
      <c r="A410" s="64">
        <v>407</v>
      </c>
      <c r="B410" s="64">
        <v>42</v>
      </c>
      <c r="C410" s="64">
        <v>0</v>
      </c>
      <c r="D410" s="18">
        <v>407</v>
      </c>
      <c r="E410" s="21">
        <f t="shared" ca="1" si="102"/>
        <v>1344.876200790758</v>
      </c>
      <c r="F410" s="22">
        <f t="shared" ca="1" si="103"/>
        <v>0</v>
      </c>
      <c r="G410" s="23">
        <v>407</v>
      </c>
      <c r="H410" s="24">
        <f t="shared" ca="1" si="104"/>
        <v>1517.230924</v>
      </c>
      <c r="I410" s="25">
        <f t="shared" ca="1" si="105"/>
        <v>0</v>
      </c>
      <c r="J410" s="155"/>
      <c r="K410" s="155"/>
      <c r="L410" s="129">
        <f t="shared" si="118"/>
        <v>0</v>
      </c>
      <c r="AR410">
        <f t="shared" ca="1" si="106"/>
        <v>359.65538151999999</v>
      </c>
      <c r="AS410">
        <f t="shared" ca="1" si="107"/>
        <v>358.34461848000001</v>
      </c>
      <c r="AT410" cm="1">
        <f t="array" aca="1" ref="AT410" ca="1">_xlfn.LET(_xlpm.rozsah, $J$3:$J$10001,_xlpm.podminka, (_xlpm.rozsah&gt;H410)*(ISNUMBER(_xlpm.rozsah)),_xlpm.indexy, IF(_xlpm.podminka, ROW(_xlpm.rozsah)-MIN(ROW(_xlpm.rozsah))+1),_xlpm.prvni, MIN(_xlpm.indexy),_xlpm.finalni, IF(_xlpm.prvni=1, 2, _xlpm.prvni),INDEX(_xlpm.rozsah, _xlpm.finalni))</f>
        <v>1600</v>
      </c>
      <c r="AU410" cm="1">
        <f t="array" aca="1" ref="AU410" ca="1">INDEX($J$3:$J$10001,MATCH(AT410,$J$3:$J$10004,0)-1)</f>
        <v>1500</v>
      </c>
      <c r="AV410">
        <f t="shared" ca="1" si="108"/>
        <v>358</v>
      </c>
      <c r="AW410">
        <f t="shared" ca="1" si="109"/>
        <v>360</v>
      </c>
      <c r="AX410">
        <f t="shared" ca="1" si="110"/>
        <v>-2</v>
      </c>
      <c r="AY410">
        <f t="shared" ca="1" si="111"/>
        <v>359.65538151999999</v>
      </c>
      <c r="AZ410">
        <f t="shared" ca="1" si="112"/>
        <v>354.48762007907578</v>
      </c>
      <c r="BA410">
        <f t="shared" ca="1" si="113"/>
        <v>354.48762007907578</v>
      </c>
      <c r="BB410" cm="1">
        <f t="array" aca="1" ref="BB410" ca="1">_xlfn.LET(_xlpm.rozsah, $J$3:$J$10001,_xlpm.podminka, (_xlpm.rozsah&gt;E410)*(ISNUMBER(_xlpm.rozsah)),_xlpm.indexy, IF(_xlpm.podminka, ROW(_xlpm.rozsah)-MIN(ROW(_xlpm.rozsah))+1),_xlpm.prvni, MIN(_xlpm.indexy),_xlpm.finalni, IF(_xlpm.prvni=1, 2, _xlpm.prvni),INDEX(_xlpm.rozsah, _xlpm.finalni))</f>
        <v>1400</v>
      </c>
      <c r="BC410" cm="1">
        <f t="array" aca="1" ref="BC410" ca="1">INDEX($J$3:$J$10001,MATCH(BB410,$J$3:$J$10004,0)-1)</f>
        <v>1300</v>
      </c>
      <c r="BD410">
        <f t="shared" ca="1" si="114"/>
        <v>360</v>
      </c>
      <c r="BE410">
        <f t="shared" ca="1" si="115"/>
        <v>350</v>
      </c>
      <c r="BF410">
        <f t="shared" ca="1" si="116"/>
        <v>10</v>
      </c>
      <c r="BG410">
        <f t="shared" ca="1" si="117"/>
        <v>355.51237992092422</v>
      </c>
    </row>
    <row r="411" spans="1:59" x14ac:dyDescent="0.25">
      <c r="A411" s="64">
        <v>408</v>
      </c>
      <c r="B411" s="64">
        <v>36</v>
      </c>
      <c r="C411" s="64">
        <v>32</v>
      </c>
      <c r="D411" s="18">
        <v>408</v>
      </c>
      <c r="E411" s="21">
        <f t="shared" ca="1" si="102"/>
        <v>1252.7510292492211</v>
      </c>
      <c r="F411" s="22">
        <f t="shared" ca="1" si="103"/>
        <v>107.46409880792523</v>
      </c>
      <c r="G411" s="28">
        <v>408</v>
      </c>
      <c r="H411" s="24">
        <f t="shared" ca="1" si="104"/>
        <v>1443.340792</v>
      </c>
      <c r="I411" s="25">
        <f t="shared" ca="1" si="105"/>
        <v>115.2</v>
      </c>
      <c r="J411" s="155"/>
      <c r="K411" s="155"/>
      <c r="L411" s="129">
        <f t="shared" si="118"/>
        <v>0</v>
      </c>
      <c r="AR411">
        <f t="shared" ca="1" si="106"/>
        <v>360</v>
      </c>
      <c r="AS411">
        <f t="shared" ca="1" si="107"/>
        <v>360</v>
      </c>
      <c r="AT411" cm="1">
        <f t="array" aca="1" ref="AT411" ca="1">_xlfn.LET(_xlpm.rozsah, $J$3:$J$10001,_xlpm.podminka, (_xlpm.rozsah&gt;H411)*(ISNUMBER(_xlpm.rozsah)),_xlpm.indexy, IF(_xlpm.podminka, ROW(_xlpm.rozsah)-MIN(ROW(_xlpm.rozsah))+1),_xlpm.prvni, MIN(_xlpm.indexy),_xlpm.finalni, IF(_xlpm.prvni=1, 2, _xlpm.prvni),INDEX(_xlpm.rozsah, _xlpm.finalni))</f>
        <v>1500</v>
      </c>
      <c r="AU411" cm="1">
        <f t="array" aca="1" ref="AU411" ca="1">INDEX($J$3:$J$10001,MATCH(AT411,$J$3:$J$10004,0)-1)</f>
        <v>1400</v>
      </c>
      <c r="AV411">
        <f t="shared" ca="1" si="108"/>
        <v>360</v>
      </c>
      <c r="AW411">
        <f t="shared" ca="1" si="109"/>
        <v>360</v>
      </c>
      <c r="AX411">
        <f t="shared" ca="1" si="110"/>
        <v>0</v>
      </c>
      <c r="AY411">
        <f t="shared" ca="1" si="111"/>
        <v>360</v>
      </c>
      <c r="AZ411">
        <f t="shared" ca="1" si="112"/>
        <v>335.82530877476631</v>
      </c>
      <c r="BA411">
        <f t="shared" ca="1" si="113"/>
        <v>335.82530877476631</v>
      </c>
      <c r="BB411" cm="1">
        <f t="array" aca="1" ref="BB411" ca="1">_xlfn.LET(_xlpm.rozsah, $J$3:$J$10001,_xlpm.podminka, (_xlpm.rozsah&gt;E411)*(ISNUMBER(_xlpm.rozsah)),_xlpm.indexy, IF(_xlpm.podminka, ROW(_xlpm.rozsah)-MIN(ROW(_xlpm.rozsah))+1),_xlpm.prvni, MIN(_xlpm.indexy),_xlpm.finalni, IF(_xlpm.prvni=1, 2, _xlpm.prvni),INDEX(_xlpm.rozsah, _xlpm.finalni))</f>
        <v>1300</v>
      </c>
      <c r="BC411" cm="1">
        <f t="array" aca="1" ref="BC411" ca="1">INDEX($J$3:$J$10001,MATCH(BB411,$J$3:$J$10004,0)-1)</f>
        <v>1200</v>
      </c>
      <c r="BD411">
        <f t="shared" ca="1" si="114"/>
        <v>350</v>
      </c>
      <c r="BE411">
        <f t="shared" ca="1" si="115"/>
        <v>320</v>
      </c>
      <c r="BF411">
        <f t="shared" ca="1" si="116"/>
        <v>30</v>
      </c>
      <c r="BG411">
        <f t="shared" ca="1" si="117"/>
        <v>334.17469122523369</v>
      </c>
    </row>
    <row r="412" spans="1:59" x14ac:dyDescent="0.25">
      <c r="A412" s="64">
        <v>409</v>
      </c>
      <c r="B412" s="64">
        <v>34</v>
      </c>
      <c r="C412" s="64">
        <v>43</v>
      </c>
      <c r="D412" s="18">
        <v>409</v>
      </c>
      <c r="E412" s="21">
        <f t="shared" ca="1" si="102"/>
        <v>1222.0426387353755</v>
      </c>
      <c r="F412" s="22">
        <f t="shared" ca="1" si="103"/>
        <v>140.44350039686344</v>
      </c>
      <c r="G412" s="23">
        <v>409</v>
      </c>
      <c r="H412" s="24">
        <f t="shared" ca="1" si="104"/>
        <v>1418.710748</v>
      </c>
      <c r="I412" s="25">
        <f t="shared" ca="1" si="105"/>
        <v>154.80000000000001</v>
      </c>
      <c r="J412" s="155"/>
      <c r="K412" s="155"/>
      <c r="L412" s="129">
        <f t="shared" si="118"/>
        <v>0</v>
      </c>
      <c r="AR412">
        <f t="shared" ca="1" si="106"/>
        <v>360</v>
      </c>
      <c r="AS412">
        <f t="shared" ca="1" si="107"/>
        <v>360</v>
      </c>
      <c r="AT412" cm="1">
        <f t="array" aca="1" ref="AT412" ca="1">_xlfn.LET(_xlpm.rozsah, $J$3:$J$10001,_xlpm.podminka, (_xlpm.rozsah&gt;H412)*(ISNUMBER(_xlpm.rozsah)),_xlpm.indexy, IF(_xlpm.podminka, ROW(_xlpm.rozsah)-MIN(ROW(_xlpm.rozsah))+1),_xlpm.prvni, MIN(_xlpm.indexy),_xlpm.finalni, IF(_xlpm.prvni=1, 2, _xlpm.prvni),INDEX(_xlpm.rozsah, _xlpm.finalni))</f>
        <v>1500</v>
      </c>
      <c r="AU412" cm="1">
        <f t="array" aca="1" ref="AU412" ca="1">INDEX($J$3:$J$10001,MATCH(AT412,$J$3:$J$10004,0)-1)</f>
        <v>1400</v>
      </c>
      <c r="AV412">
        <f t="shared" ca="1" si="108"/>
        <v>360</v>
      </c>
      <c r="AW412">
        <f t="shared" ca="1" si="109"/>
        <v>360</v>
      </c>
      <c r="AX412">
        <f t="shared" ca="1" si="110"/>
        <v>0</v>
      </c>
      <c r="AY412">
        <f t="shared" ca="1" si="111"/>
        <v>360</v>
      </c>
      <c r="AZ412">
        <f t="shared" ca="1" si="112"/>
        <v>326.61279162061265</v>
      </c>
      <c r="BA412">
        <f t="shared" ca="1" si="113"/>
        <v>326.61279162061265</v>
      </c>
      <c r="BB412" cm="1">
        <f t="array" aca="1" ref="BB412" ca="1">_xlfn.LET(_xlpm.rozsah, $J$3:$J$10001,_xlpm.podminka, (_xlpm.rozsah&gt;E412)*(ISNUMBER(_xlpm.rozsah)),_xlpm.indexy, IF(_xlpm.podminka, ROW(_xlpm.rozsah)-MIN(ROW(_xlpm.rozsah))+1),_xlpm.prvni, MIN(_xlpm.indexy),_xlpm.finalni, IF(_xlpm.prvni=1, 2, _xlpm.prvni),INDEX(_xlpm.rozsah, _xlpm.finalni))</f>
        <v>1300</v>
      </c>
      <c r="BC412" cm="1">
        <f t="array" aca="1" ref="BC412" ca="1">INDEX($J$3:$J$10001,MATCH(BB412,$J$3:$J$10004,0)-1)</f>
        <v>1200</v>
      </c>
      <c r="BD412">
        <f t="shared" ca="1" si="114"/>
        <v>350</v>
      </c>
      <c r="BE412">
        <f t="shared" ca="1" si="115"/>
        <v>320</v>
      </c>
      <c r="BF412">
        <f t="shared" ca="1" si="116"/>
        <v>30</v>
      </c>
      <c r="BG412">
        <f t="shared" ca="1" si="117"/>
        <v>343.38720837938735</v>
      </c>
    </row>
    <row r="413" spans="1:59" x14ac:dyDescent="0.25">
      <c r="A413" s="64">
        <v>410</v>
      </c>
      <c r="B413" s="64">
        <v>68</v>
      </c>
      <c r="C413" s="64">
        <v>83</v>
      </c>
      <c r="D413" s="18">
        <v>410</v>
      </c>
      <c r="E413" s="21">
        <f t="shared" ca="1" si="102"/>
        <v>1744.085277470751</v>
      </c>
      <c r="F413" s="22">
        <f t="shared" ca="1" si="103"/>
        <v>284.27956734887704</v>
      </c>
      <c r="G413" s="28">
        <v>410</v>
      </c>
      <c r="H413" s="24">
        <f t="shared" ca="1" si="104"/>
        <v>1837.4214959999999</v>
      </c>
      <c r="I413" s="25">
        <f t="shared" ca="1" si="105"/>
        <v>271.1098269144</v>
      </c>
      <c r="J413" s="155"/>
      <c r="K413" s="155"/>
      <c r="L413" s="129">
        <f t="shared" si="118"/>
        <v>0</v>
      </c>
      <c r="AR413">
        <f t="shared" ca="1" si="106"/>
        <v>326.63834567999999</v>
      </c>
      <c r="AS413">
        <f t="shared" ca="1" si="107"/>
        <v>322.36165432000001</v>
      </c>
      <c r="AT413" cm="1">
        <f t="array" aca="1" ref="AT413" ca="1">_xlfn.LET(_xlpm.rozsah, $J$3:$J$10001,_xlpm.podminka, (_xlpm.rozsah&gt;H413)*(ISNUMBER(_xlpm.rozsah)),_xlpm.indexy, IF(_xlpm.podminka, ROW(_xlpm.rozsah)-MIN(ROW(_xlpm.rozsah))+1),_xlpm.prvni, MIN(_xlpm.indexy),_xlpm.finalni, IF(_xlpm.prvni=1, 2, _xlpm.prvni),INDEX(_xlpm.rozsah, _xlpm.finalni))</f>
        <v>1900</v>
      </c>
      <c r="AU413" cm="1">
        <f t="array" aca="1" ref="AU413" ca="1">INDEX($J$3:$J$10001,MATCH(AT413,$J$3:$J$10004,0)-1)</f>
        <v>1800</v>
      </c>
      <c r="AV413">
        <f t="shared" ca="1" si="108"/>
        <v>316</v>
      </c>
      <c r="AW413">
        <f t="shared" ca="1" si="109"/>
        <v>333</v>
      </c>
      <c r="AX413">
        <f t="shared" ca="1" si="110"/>
        <v>-17</v>
      </c>
      <c r="AY413">
        <f t="shared" ca="1" si="111"/>
        <v>326.63834567999999</v>
      </c>
      <c r="AZ413">
        <f t="shared" ca="1" si="112"/>
        <v>342.50550282997233</v>
      </c>
      <c r="BA413">
        <f t="shared" ca="1" si="113"/>
        <v>340.49449717002767</v>
      </c>
      <c r="BB413" cm="1">
        <f t="array" aca="1" ref="BB413" ca="1">_xlfn.LET(_xlpm.rozsah, $J$3:$J$10001,_xlpm.podminka, (_xlpm.rozsah&gt;E413)*(ISNUMBER(_xlpm.rozsah)),_xlpm.indexy, IF(_xlpm.podminka, ROW(_xlpm.rozsah)-MIN(ROW(_xlpm.rozsah))+1),_xlpm.prvni, MIN(_xlpm.indexy),_xlpm.finalni, IF(_xlpm.prvni=1, 2, _xlpm.prvni),INDEX(_xlpm.rozsah, _xlpm.finalni))</f>
        <v>1800</v>
      </c>
      <c r="BC413" cm="1">
        <f t="array" aca="1" ref="BC413" ca="1">INDEX($J$3:$J$10001,MATCH(BB413,$J$3:$J$10004,0)-1)</f>
        <v>1700</v>
      </c>
      <c r="BD413">
        <f t="shared" ca="1" si="114"/>
        <v>333</v>
      </c>
      <c r="BE413">
        <f t="shared" ca="1" si="115"/>
        <v>350</v>
      </c>
      <c r="BF413">
        <f t="shared" ca="1" si="116"/>
        <v>-17</v>
      </c>
      <c r="BG413">
        <f t="shared" ca="1" si="117"/>
        <v>342.50550282997233</v>
      </c>
    </row>
    <row r="414" spans="1:59" x14ac:dyDescent="0.25">
      <c r="A414" s="64">
        <v>411</v>
      </c>
      <c r="B414" s="64">
        <v>102</v>
      </c>
      <c r="C414" s="64">
        <v>48</v>
      </c>
      <c r="D414" s="18">
        <v>411</v>
      </c>
      <c r="E414" s="21">
        <f t="shared" ca="1" si="102"/>
        <v>2266.1279162061264</v>
      </c>
      <c r="F414" s="22">
        <f t="shared" ca="1" si="103"/>
        <v>96.96809014368857</v>
      </c>
      <c r="G414" s="23">
        <v>411</v>
      </c>
      <c r="H414" s="24">
        <f t="shared" ca="1" si="104"/>
        <v>2256.1322439999999</v>
      </c>
      <c r="I414" s="25">
        <f t="shared" ca="1" si="105"/>
        <v>100.08673987200004</v>
      </c>
      <c r="J414" s="155"/>
      <c r="K414" s="155"/>
      <c r="L414" s="129">
        <f t="shared" si="118"/>
        <v>0</v>
      </c>
      <c r="AR414">
        <f t="shared" ca="1" si="106"/>
        <v>208.51404140000005</v>
      </c>
      <c r="AS414">
        <f t="shared" ca="1" si="107"/>
        <v>216.48595859999995</v>
      </c>
      <c r="AT414" cm="1">
        <f t="array" aca="1" ref="AT414" ca="1">_xlfn.LET(_xlpm.rozsah, $J$3:$J$10001,_xlpm.podminka, (_xlpm.rozsah&gt;H414)*(ISNUMBER(_xlpm.rozsah)),_xlpm.indexy, IF(_xlpm.podminka, ROW(_xlpm.rozsah)-MIN(ROW(_xlpm.rozsah))+1),_xlpm.prvni, MIN(_xlpm.indexy),_xlpm.finalni, IF(_xlpm.prvni=1, 2, _xlpm.prvni),INDEX(_xlpm.rozsah, _xlpm.finalni))</f>
        <v>2300</v>
      </c>
      <c r="AU414" cm="1">
        <f t="array" aca="1" ref="AU414" ca="1">INDEX($J$3:$J$10001,MATCH(AT414,$J$3:$J$10004,0)-1)</f>
        <v>2200</v>
      </c>
      <c r="AV414">
        <f t="shared" ca="1" si="108"/>
        <v>180</v>
      </c>
      <c r="AW414">
        <f t="shared" ca="1" si="109"/>
        <v>245</v>
      </c>
      <c r="AX414">
        <f t="shared" ca="1" si="110"/>
        <v>-65</v>
      </c>
      <c r="AY414">
        <f t="shared" ca="1" si="111"/>
        <v>208.51404140000005</v>
      </c>
      <c r="AZ414">
        <f t="shared" ca="1" si="112"/>
        <v>202.01685446601783</v>
      </c>
      <c r="BA414">
        <f t="shared" ca="1" si="113"/>
        <v>222.98314553398217</v>
      </c>
      <c r="BB414" cm="1">
        <f t="array" aca="1" ref="BB414" ca="1">_xlfn.LET(_xlpm.rozsah, $J$3:$J$10001,_xlpm.podminka, (_xlpm.rozsah&gt;E414)*(ISNUMBER(_xlpm.rozsah)),_xlpm.indexy, IF(_xlpm.podminka, ROW(_xlpm.rozsah)-MIN(ROW(_xlpm.rozsah))+1),_xlpm.prvni, MIN(_xlpm.indexy),_xlpm.finalni, IF(_xlpm.prvni=1, 2, _xlpm.prvni),INDEX(_xlpm.rozsah, _xlpm.finalni))</f>
        <v>2300</v>
      </c>
      <c r="BC414" cm="1">
        <f t="array" aca="1" ref="BC414" ca="1">INDEX($J$3:$J$10001,MATCH(BB414,$J$3:$J$10004,0)-1)</f>
        <v>2200</v>
      </c>
      <c r="BD414">
        <f t="shared" ca="1" si="114"/>
        <v>180</v>
      </c>
      <c r="BE414">
        <f t="shared" ca="1" si="115"/>
        <v>245</v>
      </c>
      <c r="BF414">
        <f t="shared" ca="1" si="116"/>
        <v>-65</v>
      </c>
      <c r="BG414">
        <f t="shared" ca="1" si="117"/>
        <v>202.01685446601783</v>
      </c>
    </row>
    <row r="415" spans="1:59" x14ac:dyDescent="0.25">
      <c r="A415" s="64">
        <v>412</v>
      </c>
      <c r="B415" s="64">
        <v>62</v>
      </c>
      <c r="C415" s="64">
        <v>0</v>
      </c>
      <c r="D415" s="18">
        <v>412</v>
      </c>
      <c r="E415" s="21">
        <f t="shared" ca="1" si="102"/>
        <v>1651.960105929214</v>
      </c>
      <c r="F415" s="22">
        <f t="shared" ca="1" si="103"/>
        <v>0</v>
      </c>
      <c r="G415" s="28">
        <v>412</v>
      </c>
      <c r="H415" s="24">
        <f t="shared" ca="1" si="104"/>
        <v>1763.5313639999999</v>
      </c>
      <c r="I415" s="25">
        <f t="shared" ca="1" si="105"/>
        <v>0</v>
      </c>
      <c r="J415" s="155"/>
      <c r="K415" s="155"/>
      <c r="L415" s="129">
        <f t="shared" si="118"/>
        <v>0</v>
      </c>
      <c r="AR415">
        <f t="shared" ca="1" si="106"/>
        <v>339.19966812000001</v>
      </c>
      <c r="AS415">
        <f t="shared" ca="1" si="107"/>
        <v>343.80033187999999</v>
      </c>
      <c r="AT415" cm="1">
        <f t="array" aca="1" ref="AT415" ca="1">_xlfn.LET(_xlpm.rozsah, $J$3:$J$10001,_xlpm.podminka, (_xlpm.rozsah&gt;H415)*(ISNUMBER(_xlpm.rozsah)),_xlpm.indexy, IF(_xlpm.podminka, ROW(_xlpm.rozsah)-MIN(ROW(_xlpm.rozsah))+1),_xlpm.prvni, MIN(_xlpm.indexy),_xlpm.finalni, IF(_xlpm.prvni=1, 2, _xlpm.prvni),INDEX(_xlpm.rozsah, _xlpm.finalni))</f>
        <v>1800</v>
      </c>
      <c r="AU415" cm="1">
        <f t="array" aca="1" ref="AU415" ca="1">INDEX($J$3:$J$10001,MATCH(AT415,$J$3:$J$10004,0)-1)</f>
        <v>1700</v>
      </c>
      <c r="AV415">
        <f t="shared" ca="1" si="108"/>
        <v>333</v>
      </c>
      <c r="AW415">
        <f t="shared" ca="1" si="109"/>
        <v>350</v>
      </c>
      <c r="AX415">
        <f t="shared" ca="1" si="110"/>
        <v>-17</v>
      </c>
      <c r="AY415">
        <f t="shared" ca="1" si="111"/>
        <v>339.19966812000001</v>
      </c>
      <c r="AZ415">
        <f t="shared" ca="1" si="112"/>
        <v>353.84319152566286</v>
      </c>
      <c r="BA415">
        <f t="shared" ca="1" si="113"/>
        <v>354.15680847433714</v>
      </c>
      <c r="BB415" cm="1">
        <f t="array" aca="1" ref="BB415" ca="1">_xlfn.LET(_xlpm.rozsah, $J$3:$J$10001,_xlpm.podminka, (_xlpm.rozsah&gt;E415)*(ISNUMBER(_xlpm.rozsah)),_xlpm.indexy, IF(_xlpm.podminka, ROW(_xlpm.rozsah)-MIN(ROW(_xlpm.rozsah))+1),_xlpm.prvni, MIN(_xlpm.indexy),_xlpm.finalni, IF(_xlpm.prvni=1, 2, _xlpm.prvni),INDEX(_xlpm.rozsah, _xlpm.finalni))</f>
        <v>1700</v>
      </c>
      <c r="BC415" cm="1">
        <f t="array" aca="1" ref="BC415" ca="1">INDEX($J$3:$J$10001,MATCH(BB415,$J$3:$J$10004,0)-1)</f>
        <v>1600</v>
      </c>
      <c r="BD415">
        <f t="shared" ca="1" si="114"/>
        <v>350</v>
      </c>
      <c r="BE415">
        <f t="shared" ca="1" si="115"/>
        <v>358</v>
      </c>
      <c r="BF415">
        <f t="shared" ca="1" si="116"/>
        <v>-8</v>
      </c>
      <c r="BG415">
        <f t="shared" ca="1" si="117"/>
        <v>353.84319152566286</v>
      </c>
    </row>
    <row r="416" spans="1:59" x14ac:dyDescent="0.25">
      <c r="A416" s="64">
        <v>413</v>
      </c>
      <c r="B416" s="64">
        <v>41</v>
      </c>
      <c r="C416" s="64">
        <v>39</v>
      </c>
      <c r="D416" s="18">
        <v>413</v>
      </c>
      <c r="E416" s="21">
        <f t="shared" ca="1" si="102"/>
        <v>1329.522005533835</v>
      </c>
      <c r="F416" s="22">
        <f t="shared" ca="1" si="103"/>
        <v>137.65135821581956</v>
      </c>
      <c r="G416" s="23">
        <v>413</v>
      </c>
      <c r="H416" s="24">
        <f t="shared" ca="1" si="104"/>
        <v>1504.915902</v>
      </c>
      <c r="I416" s="25">
        <f t="shared" ca="1" si="105"/>
        <v>140.36165596440003</v>
      </c>
      <c r="J416" s="155"/>
      <c r="K416" s="155"/>
      <c r="L416" s="129">
        <f t="shared" si="118"/>
        <v>0</v>
      </c>
      <c r="AR416">
        <f t="shared" ca="1" si="106"/>
        <v>359.90168196000002</v>
      </c>
      <c r="AS416">
        <f t="shared" ca="1" si="107"/>
        <v>358.09831803999998</v>
      </c>
      <c r="AT416" cm="1">
        <f t="array" aca="1" ref="AT416" ca="1">_xlfn.LET(_xlpm.rozsah, $J$3:$J$10001,_xlpm.podminka, (_xlpm.rozsah&gt;H416)*(ISNUMBER(_xlpm.rozsah)),_xlpm.indexy, IF(_xlpm.podminka, ROW(_xlpm.rozsah)-MIN(ROW(_xlpm.rozsah))+1),_xlpm.prvni, MIN(_xlpm.indexy),_xlpm.finalni, IF(_xlpm.prvni=1, 2, _xlpm.prvni),INDEX(_xlpm.rozsah, _xlpm.finalni))</f>
        <v>1600</v>
      </c>
      <c r="AU416" cm="1">
        <f t="array" aca="1" ref="AU416" ca="1">INDEX($J$3:$J$10001,MATCH(AT416,$J$3:$J$10004,0)-1)</f>
        <v>1500</v>
      </c>
      <c r="AV416">
        <f t="shared" ca="1" si="108"/>
        <v>358</v>
      </c>
      <c r="AW416">
        <f t="shared" ca="1" si="109"/>
        <v>360</v>
      </c>
      <c r="AX416">
        <f t="shared" ca="1" si="110"/>
        <v>-2</v>
      </c>
      <c r="AY416">
        <f t="shared" ca="1" si="111"/>
        <v>359.90168196000002</v>
      </c>
      <c r="AZ416">
        <f t="shared" ca="1" si="112"/>
        <v>352.95220055338348</v>
      </c>
      <c r="BA416">
        <f t="shared" ca="1" si="113"/>
        <v>352.95220055338348</v>
      </c>
      <c r="BB416" cm="1">
        <f t="array" aca="1" ref="BB416" ca="1">_xlfn.LET(_xlpm.rozsah, $J$3:$J$10001,_xlpm.podminka, (_xlpm.rozsah&gt;E416)*(ISNUMBER(_xlpm.rozsah)),_xlpm.indexy, IF(_xlpm.podminka, ROW(_xlpm.rozsah)-MIN(ROW(_xlpm.rozsah))+1),_xlpm.prvni, MIN(_xlpm.indexy),_xlpm.finalni, IF(_xlpm.prvni=1, 2, _xlpm.prvni),INDEX(_xlpm.rozsah, _xlpm.finalni))</f>
        <v>1400</v>
      </c>
      <c r="BC416" cm="1">
        <f t="array" aca="1" ref="BC416" ca="1">INDEX($J$3:$J$10001,MATCH(BB416,$J$3:$J$10004,0)-1)</f>
        <v>1300</v>
      </c>
      <c r="BD416">
        <f t="shared" ca="1" si="114"/>
        <v>360</v>
      </c>
      <c r="BE416">
        <f t="shared" ca="1" si="115"/>
        <v>350</v>
      </c>
      <c r="BF416">
        <f t="shared" ca="1" si="116"/>
        <v>10</v>
      </c>
      <c r="BG416">
        <f t="shared" ca="1" si="117"/>
        <v>357.04779944661652</v>
      </c>
    </row>
    <row r="417" spans="1:59" x14ac:dyDescent="0.25">
      <c r="A417" s="64">
        <v>414</v>
      </c>
      <c r="B417" s="64">
        <v>71</v>
      </c>
      <c r="C417" s="64">
        <v>86</v>
      </c>
      <c r="D417" s="18">
        <v>414</v>
      </c>
      <c r="E417" s="21">
        <f t="shared" ca="1" si="102"/>
        <v>1790.1478632415192</v>
      </c>
      <c r="F417" s="22">
        <f t="shared" ca="1" si="103"/>
        <v>287.8203823940899</v>
      </c>
      <c r="G417" s="28">
        <v>414</v>
      </c>
      <c r="H417" s="24">
        <f t="shared" ca="1" si="104"/>
        <v>1874.3665619999999</v>
      </c>
      <c r="I417" s="25">
        <f t="shared" ca="1" si="105"/>
        <v>275.50760863560004</v>
      </c>
      <c r="J417" s="155"/>
      <c r="K417" s="155"/>
      <c r="L417" s="129">
        <f t="shared" si="118"/>
        <v>0</v>
      </c>
      <c r="AR417">
        <f t="shared" ca="1" si="106"/>
        <v>320.35768446000003</v>
      </c>
      <c r="AS417">
        <f t="shared" ca="1" si="107"/>
        <v>328.64231553999997</v>
      </c>
      <c r="AT417" cm="1">
        <f t="array" aca="1" ref="AT417" ca="1">_xlfn.LET(_xlpm.rozsah, $J$3:$J$10001,_xlpm.podminka, (_xlpm.rozsah&gt;H417)*(ISNUMBER(_xlpm.rozsah)),_xlpm.indexy, IF(_xlpm.podminka, ROW(_xlpm.rozsah)-MIN(ROW(_xlpm.rozsah))+1),_xlpm.prvni, MIN(_xlpm.indexy),_xlpm.finalni, IF(_xlpm.prvni=1, 2, _xlpm.prvni),INDEX(_xlpm.rozsah, _xlpm.finalni))</f>
        <v>1900</v>
      </c>
      <c r="AU417" cm="1">
        <f t="array" aca="1" ref="AU417" ca="1">INDEX($J$3:$J$10001,MATCH(AT417,$J$3:$J$10004,0)-1)</f>
        <v>1800</v>
      </c>
      <c r="AV417">
        <f t="shared" ca="1" si="108"/>
        <v>316</v>
      </c>
      <c r="AW417">
        <f t="shared" ca="1" si="109"/>
        <v>333</v>
      </c>
      <c r="AX417">
        <f t="shared" ca="1" si="110"/>
        <v>-17</v>
      </c>
      <c r="AY417">
        <f t="shared" ca="1" si="111"/>
        <v>320.35768446000003</v>
      </c>
      <c r="AZ417">
        <f t="shared" ca="1" si="112"/>
        <v>334.67486324894173</v>
      </c>
      <c r="BA417">
        <f t="shared" ca="1" si="113"/>
        <v>348.32513675105827</v>
      </c>
      <c r="BB417" cm="1">
        <f t="array" aca="1" ref="BB417" ca="1">_xlfn.LET(_xlpm.rozsah, $J$3:$J$10001,_xlpm.podminka, (_xlpm.rozsah&gt;E417)*(ISNUMBER(_xlpm.rozsah)),_xlpm.indexy, IF(_xlpm.podminka, ROW(_xlpm.rozsah)-MIN(ROW(_xlpm.rozsah))+1),_xlpm.prvni, MIN(_xlpm.indexy),_xlpm.finalni, IF(_xlpm.prvni=1, 2, _xlpm.prvni),INDEX(_xlpm.rozsah, _xlpm.finalni))</f>
        <v>1800</v>
      </c>
      <c r="BC417" cm="1">
        <f t="array" aca="1" ref="BC417" ca="1">INDEX($J$3:$J$10001,MATCH(BB417,$J$3:$J$10004,0)-1)</f>
        <v>1700</v>
      </c>
      <c r="BD417">
        <f t="shared" ca="1" si="114"/>
        <v>333</v>
      </c>
      <c r="BE417">
        <f t="shared" ca="1" si="115"/>
        <v>350</v>
      </c>
      <c r="BF417">
        <f t="shared" ca="1" si="116"/>
        <v>-17</v>
      </c>
      <c r="BG417">
        <f t="shared" ca="1" si="117"/>
        <v>334.67486324894173</v>
      </c>
    </row>
    <row r="418" spans="1:59" x14ac:dyDescent="0.25">
      <c r="A418" s="64">
        <v>415</v>
      </c>
      <c r="B418" s="64">
        <v>91</v>
      </c>
      <c r="C418" s="64">
        <v>52</v>
      </c>
      <c r="D418" s="18">
        <v>415</v>
      </c>
      <c r="E418" s="21">
        <f t="shared" ca="1" si="102"/>
        <v>2097.2317683799756</v>
      </c>
      <c r="F418" s="22">
        <f t="shared" ca="1" si="103"/>
        <v>145.88789608848253</v>
      </c>
      <c r="G418" s="23">
        <v>415</v>
      </c>
      <c r="H418" s="24">
        <f t="shared" ca="1" si="104"/>
        <v>2120.6670020000001</v>
      </c>
      <c r="I418" s="25">
        <f t="shared" ca="1" si="105"/>
        <v>141.83860563599998</v>
      </c>
      <c r="J418" s="155"/>
      <c r="K418" s="155"/>
      <c r="L418" s="129">
        <f t="shared" si="118"/>
        <v>0</v>
      </c>
      <c r="AR418">
        <f t="shared" ca="1" si="106"/>
        <v>272.76654929999995</v>
      </c>
      <c r="AS418">
        <f t="shared" ca="1" si="107"/>
        <v>252.23345070000005</v>
      </c>
      <c r="AT418" cm="1">
        <f t="array" aca="1" ref="AT418" ca="1">_xlfn.LET(_xlpm.rozsah, $J$3:$J$10001,_xlpm.podminka, (_xlpm.rozsah&gt;H418)*(ISNUMBER(_xlpm.rozsah)),_xlpm.indexy, IF(_xlpm.podminka, ROW(_xlpm.rozsah)-MIN(ROW(_xlpm.rozsah))+1),_xlpm.prvni, MIN(_xlpm.indexy),_xlpm.finalni, IF(_xlpm.prvni=1, 2, _xlpm.prvni),INDEX(_xlpm.rozsah, _xlpm.finalni))</f>
        <v>2200</v>
      </c>
      <c r="AU418" cm="1">
        <f t="array" aca="1" ref="AU418" ca="1">INDEX($J$3:$J$10001,MATCH(AT418,$J$3:$J$10004,0)-1)</f>
        <v>2100</v>
      </c>
      <c r="AV418">
        <f t="shared" ca="1" si="108"/>
        <v>245</v>
      </c>
      <c r="AW418">
        <f t="shared" ca="1" si="109"/>
        <v>280</v>
      </c>
      <c r="AX418">
        <f t="shared" ca="1" si="110"/>
        <v>-35</v>
      </c>
      <c r="AY418">
        <f t="shared" ca="1" si="111"/>
        <v>272.76654929999995</v>
      </c>
      <c r="AZ418">
        <f t="shared" ca="1" si="112"/>
        <v>280.55364632400489</v>
      </c>
      <c r="BA418">
        <f t="shared" ca="1" si="113"/>
        <v>299.44635367599511</v>
      </c>
      <c r="BB418" cm="1">
        <f t="array" aca="1" ref="BB418" ca="1">_xlfn.LET(_xlpm.rozsah, $J$3:$J$10001,_xlpm.podminka, (_xlpm.rozsah&gt;E418)*(ISNUMBER(_xlpm.rozsah)),_xlpm.indexy, IF(_xlpm.podminka, ROW(_xlpm.rozsah)-MIN(ROW(_xlpm.rozsah))+1),_xlpm.prvni, MIN(_xlpm.indexy),_xlpm.finalni, IF(_xlpm.prvni=1, 2, _xlpm.prvni),INDEX(_xlpm.rozsah, _xlpm.finalni))</f>
        <v>2100</v>
      </c>
      <c r="BC418" cm="1">
        <f t="array" aca="1" ref="BC418" ca="1">INDEX($J$3:$J$10001,MATCH(BB418,$J$3:$J$10004,0)-1)</f>
        <v>2000</v>
      </c>
      <c r="BD418">
        <f t="shared" ca="1" si="114"/>
        <v>280</v>
      </c>
      <c r="BE418">
        <f t="shared" ca="1" si="115"/>
        <v>300</v>
      </c>
      <c r="BF418">
        <f t="shared" ca="1" si="116"/>
        <v>-20</v>
      </c>
      <c r="BG418">
        <f t="shared" ca="1" si="117"/>
        <v>280.55364632400489</v>
      </c>
    </row>
    <row r="419" spans="1:59" x14ac:dyDescent="0.25">
      <c r="A419" s="64">
        <v>416</v>
      </c>
      <c r="B419" s="64">
        <v>89</v>
      </c>
      <c r="C419" s="64">
        <v>55</v>
      </c>
      <c r="D419" s="18">
        <v>416</v>
      </c>
      <c r="E419" s="21">
        <f t="shared" ca="1" si="102"/>
        <v>2066.52337786613</v>
      </c>
      <c r="F419" s="22">
        <f t="shared" ca="1" si="103"/>
        <v>157.68242843472569</v>
      </c>
      <c r="G419" s="28">
        <v>416</v>
      </c>
      <c r="H419" s="24">
        <f t="shared" ca="1" si="104"/>
        <v>2096.0369579999997</v>
      </c>
      <c r="I419" s="25">
        <f t="shared" ca="1" si="105"/>
        <v>154.43593462000004</v>
      </c>
      <c r="J419" s="155"/>
      <c r="K419" s="155"/>
      <c r="L419" s="129">
        <f t="shared" si="118"/>
        <v>0</v>
      </c>
      <c r="AR419">
        <f t="shared" ca="1" si="106"/>
        <v>280.79260840000006</v>
      </c>
      <c r="AS419">
        <f t="shared" ca="1" si="107"/>
        <v>299.20739159999994</v>
      </c>
      <c r="AT419" cm="1">
        <f t="array" aca="1" ref="AT419" ca="1">_xlfn.LET(_xlpm.rozsah, $J$3:$J$10001,_xlpm.podminka, (_xlpm.rozsah&gt;H419)*(ISNUMBER(_xlpm.rozsah)),_xlpm.indexy, IF(_xlpm.podminka, ROW(_xlpm.rozsah)-MIN(ROW(_xlpm.rozsah))+1),_xlpm.prvni, MIN(_xlpm.indexy),_xlpm.finalni, IF(_xlpm.prvni=1, 2, _xlpm.prvni),INDEX(_xlpm.rozsah, _xlpm.finalni))</f>
        <v>2100</v>
      </c>
      <c r="AU419" cm="1">
        <f t="array" aca="1" ref="AU419" ca="1">INDEX($J$3:$J$10001,MATCH(AT419,$J$3:$J$10004,0)-1)</f>
        <v>2000</v>
      </c>
      <c r="AV419">
        <f t="shared" ca="1" si="108"/>
        <v>280</v>
      </c>
      <c r="AW419">
        <f t="shared" ca="1" si="109"/>
        <v>300</v>
      </c>
      <c r="AX419">
        <f t="shared" ca="1" si="110"/>
        <v>-20</v>
      </c>
      <c r="AY419">
        <f t="shared" ca="1" si="111"/>
        <v>280.79260840000006</v>
      </c>
      <c r="AZ419">
        <f t="shared" ca="1" si="112"/>
        <v>286.69532442677399</v>
      </c>
      <c r="BA419">
        <f t="shared" ca="1" si="113"/>
        <v>293.30467557322601</v>
      </c>
      <c r="BB419" cm="1">
        <f t="array" aca="1" ref="BB419" ca="1">_xlfn.LET(_xlpm.rozsah, $J$3:$J$10001,_xlpm.podminka, (_xlpm.rozsah&gt;E419)*(ISNUMBER(_xlpm.rozsah)),_xlpm.indexy, IF(_xlpm.podminka, ROW(_xlpm.rozsah)-MIN(ROW(_xlpm.rozsah))+1),_xlpm.prvni, MIN(_xlpm.indexy),_xlpm.finalni, IF(_xlpm.prvni=1, 2, _xlpm.prvni),INDEX(_xlpm.rozsah, _xlpm.finalni))</f>
        <v>2100</v>
      </c>
      <c r="BC419" cm="1">
        <f t="array" aca="1" ref="BC419" ca="1">INDEX($J$3:$J$10001,MATCH(BB419,$J$3:$J$10004,0)-1)</f>
        <v>2000</v>
      </c>
      <c r="BD419">
        <f t="shared" ca="1" si="114"/>
        <v>280</v>
      </c>
      <c r="BE419">
        <f t="shared" ca="1" si="115"/>
        <v>300</v>
      </c>
      <c r="BF419">
        <f t="shared" ca="1" si="116"/>
        <v>-20</v>
      </c>
      <c r="BG419">
        <f t="shared" ca="1" si="117"/>
        <v>286.69532442677399</v>
      </c>
    </row>
    <row r="420" spans="1:59" x14ac:dyDescent="0.25">
      <c r="A420" s="64">
        <v>417</v>
      </c>
      <c r="B420" s="64">
        <v>89</v>
      </c>
      <c r="C420" s="64">
        <v>56</v>
      </c>
      <c r="D420" s="18">
        <v>417</v>
      </c>
      <c r="E420" s="21">
        <f t="shared" ca="1" si="102"/>
        <v>2066.52337786613</v>
      </c>
      <c r="F420" s="22">
        <f t="shared" ca="1" si="103"/>
        <v>160.54938167899343</v>
      </c>
      <c r="G420" s="23">
        <v>417</v>
      </c>
      <c r="H420" s="24">
        <f t="shared" ca="1" si="104"/>
        <v>2096.0369579999997</v>
      </c>
      <c r="I420" s="25">
        <f t="shared" ca="1" si="105"/>
        <v>157.24386070400004</v>
      </c>
      <c r="J420" s="155"/>
      <c r="K420" s="155"/>
      <c r="L420" s="129">
        <f t="shared" si="118"/>
        <v>0</v>
      </c>
      <c r="AR420">
        <f t="shared" ca="1" si="106"/>
        <v>280.79260840000006</v>
      </c>
      <c r="AS420">
        <f t="shared" ca="1" si="107"/>
        <v>299.20739159999994</v>
      </c>
      <c r="AT420" cm="1">
        <f t="array" aca="1" ref="AT420" ca="1">_xlfn.LET(_xlpm.rozsah, $J$3:$J$10001,_xlpm.podminka, (_xlpm.rozsah&gt;H420)*(ISNUMBER(_xlpm.rozsah)),_xlpm.indexy, IF(_xlpm.podminka, ROW(_xlpm.rozsah)-MIN(ROW(_xlpm.rozsah))+1),_xlpm.prvni, MIN(_xlpm.indexy),_xlpm.finalni, IF(_xlpm.prvni=1, 2, _xlpm.prvni),INDEX(_xlpm.rozsah, _xlpm.finalni))</f>
        <v>2100</v>
      </c>
      <c r="AU420" cm="1">
        <f t="array" aca="1" ref="AU420" ca="1">INDEX($J$3:$J$10001,MATCH(AT420,$J$3:$J$10004,0)-1)</f>
        <v>2000</v>
      </c>
      <c r="AV420">
        <f t="shared" ca="1" si="108"/>
        <v>280</v>
      </c>
      <c r="AW420">
        <f t="shared" ca="1" si="109"/>
        <v>300</v>
      </c>
      <c r="AX420">
        <f t="shared" ca="1" si="110"/>
        <v>-20</v>
      </c>
      <c r="AY420">
        <f t="shared" ca="1" si="111"/>
        <v>280.79260840000006</v>
      </c>
      <c r="AZ420">
        <f t="shared" ca="1" si="112"/>
        <v>286.69532442677399</v>
      </c>
      <c r="BA420">
        <f t="shared" ca="1" si="113"/>
        <v>293.30467557322601</v>
      </c>
      <c r="BB420" cm="1">
        <f t="array" aca="1" ref="BB420" ca="1">_xlfn.LET(_xlpm.rozsah, $J$3:$J$10001,_xlpm.podminka, (_xlpm.rozsah&gt;E420)*(ISNUMBER(_xlpm.rozsah)),_xlpm.indexy, IF(_xlpm.podminka, ROW(_xlpm.rozsah)-MIN(ROW(_xlpm.rozsah))+1),_xlpm.prvni, MIN(_xlpm.indexy),_xlpm.finalni, IF(_xlpm.prvni=1, 2, _xlpm.prvni),INDEX(_xlpm.rozsah, _xlpm.finalni))</f>
        <v>2100</v>
      </c>
      <c r="BC420" cm="1">
        <f t="array" aca="1" ref="BC420" ca="1">INDEX($J$3:$J$10001,MATCH(BB420,$J$3:$J$10004,0)-1)</f>
        <v>2000</v>
      </c>
      <c r="BD420">
        <f t="shared" ca="1" si="114"/>
        <v>280</v>
      </c>
      <c r="BE420">
        <f t="shared" ca="1" si="115"/>
        <v>300</v>
      </c>
      <c r="BF420">
        <f t="shared" ca="1" si="116"/>
        <v>-20</v>
      </c>
      <c r="BG420">
        <f t="shared" ca="1" si="117"/>
        <v>286.69532442677399</v>
      </c>
    </row>
    <row r="421" spans="1:59" x14ac:dyDescent="0.25">
      <c r="A421" s="64">
        <v>418</v>
      </c>
      <c r="B421" s="64">
        <v>88</v>
      </c>
      <c r="C421" s="64">
        <v>58</v>
      </c>
      <c r="D421" s="18">
        <v>418</v>
      </c>
      <c r="E421" s="21">
        <f t="shared" ca="1" si="102"/>
        <v>2051.1691826092074</v>
      </c>
      <c r="F421" s="22">
        <f t="shared" ca="1" si="103"/>
        <v>168.06437481733195</v>
      </c>
      <c r="G421" s="28">
        <v>418</v>
      </c>
      <c r="H421" s="24">
        <f t="shared" ca="1" si="104"/>
        <v>2083.7219359999999</v>
      </c>
      <c r="I421" s="25">
        <f t="shared" ca="1" si="105"/>
        <v>164.28825542399997</v>
      </c>
      <c r="J421" s="155"/>
      <c r="K421" s="155"/>
      <c r="L421" s="129">
        <f t="shared" si="118"/>
        <v>0</v>
      </c>
      <c r="AR421">
        <f t="shared" ca="1" si="106"/>
        <v>283.25561279999999</v>
      </c>
      <c r="AS421">
        <f t="shared" ca="1" si="107"/>
        <v>296.74438720000001</v>
      </c>
      <c r="AT421" cm="1">
        <f t="array" aca="1" ref="AT421" ca="1">_xlfn.LET(_xlpm.rozsah, $J$3:$J$10001,_xlpm.podminka, (_xlpm.rozsah&gt;H421)*(ISNUMBER(_xlpm.rozsah)),_xlpm.indexy, IF(_xlpm.podminka, ROW(_xlpm.rozsah)-MIN(ROW(_xlpm.rozsah))+1),_xlpm.prvni, MIN(_xlpm.indexy),_xlpm.finalni, IF(_xlpm.prvni=1, 2, _xlpm.prvni),INDEX(_xlpm.rozsah, _xlpm.finalni))</f>
        <v>2100</v>
      </c>
      <c r="AU421" cm="1">
        <f t="array" aca="1" ref="AU421" ca="1">INDEX($J$3:$J$10001,MATCH(AT421,$J$3:$J$10004,0)-1)</f>
        <v>2000</v>
      </c>
      <c r="AV421">
        <f t="shared" ca="1" si="108"/>
        <v>280</v>
      </c>
      <c r="AW421">
        <f t="shared" ca="1" si="109"/>
        <v>300</v>
      </c>
      <c r="AX421">
        <f t="shared" ca="1" si="110"/>
        <v>-20</v>
      </c>
      <c r="AY421">
        <f t="shared" ca="1" si="111"/>
        <v>283.25561279999999</v>
      </c>
      <c r="AZ421">
        <f t="shared" ca="1" si="112"/>
        <v>289.76616347815855</v>
      </c>
      <c r="BA421">
        <f t="shared" ca="1" si="113"/>
        <v>290.23383652184145</v>
      </c>
      <c r="BB421" cm="1">
        <f t="array" aca="1" ref="BB421" ca="1">_xlfn.LET(_xlpm.rozsah, $J$3:$J$10001,_xlpm.podminka, (_xlpm.rozsah&gt;E421)*(ISNUMBER(_xlpm.rozsah)),_xlpm.indexy, IF(_xlpm.podminka, ROW(_xlpm.rozsah)-MIN(ROW(_xlpm.rozsah))+1),_xlpm.prvni, MIN(_xlpm.indexy),_xlpm.finalni, IF(_xlpm.prvni=1, 2, _xlpm.prvni),INDEX(_xlpm.rozsah, _xlpm.finalni))</f>
        <v>2100</v>
      </c>
      <c r="BC421" cm="1">
        <f t="array" aca="1" ref="BC421" ca="1">INDEX($J$3:$J$10001,MATCH(BB421,$J$3:$J$10004,0)-1)</f>
        <v>2000</v>
      </c>
      <c r="BD421">
        <f t="shared" ca="1" si="114"/>
        <v>280</v>
      </c>
      <c r="BE421">
        <f t="shared" ca="1" si="115"/>
        <v>300</v>
      </c>
      <c r="BF421">
        <f t="shared" ca="1" si="116"/>
        <v>-20</v>
      </c>
      <c r="BG421">
        <f t="shared" ca="1" si="117"/>
        <v>289.76616347815855</v>
      </c>
    </row>
    <row r="422" spans="1:59" x14ac:dyDescent="0.25">
      <c r="A422" s="64">
        <v>419</v>
      </c>
      <c r="B422" s="64">
        <v>78</v>
      </c>
      <c r="C422" s="64">
        <v>69</v>
      </c>
      <c r="D422" s="18">
        <v>419</v>
      </c>
      <c r="E422" s="21">
        <f t="shared" ca="1" si="102"/>
        <v>1897.6272300399792</v>
      </c>
      <c r="F422" s="22">
        <f t="shared" ca="1" si="103"/>
        <v>218.31832591631047</v>
      </c>
      <c r="G422" s="23">
        <v>419</v>
      </c>
      <c r="H422" s="24">
        <f t="shared" ca="1" si="104"/>
        <v>1960.5717159999999</v>
      </c>
      <c r="I422" s="25">
        <f t="shared" ca="1" si="105"/>
        <v>211.35288255360004</v>
      </c>
      <c r="J422" s="155"/>
      <c r="K422" s="155"/>
      <c r="L422" s="129">
        <f t="shared" si="118"/>
        <v>0</v>
      </c>
      <c r="AR422">
        <f t="shared" ca="1" si="106"/>
        <v>306.30852544000004</v>
      </c>
      <c r="AS422">
        <f t="shared" ca="1" si="107"/>
        <v>309.69147455999996</v>
      </c>
      <c r="AT422" cm="1">
        <f t="array" aca="1" ref="AT422" ca="1">_xlfn.LET(_xlpm.rozsah, $J$3:$J$10001,_xlpm.podminka, (_xlpm.rozsah&gt;H422)*(ISNUMBER(_xlpm.rozsah)),_xlpm.indexy, IF(_xlpm.podminka, ROW(_xlpm.rozsah)-MIN(ROW(_xlpm.rozsah))+1),_xlpm.prvni, MIN(_xlpm.indexy),_xlpm.finalni, IF(_xlpm.prvni=1, 2, _xlpm.prvni),INDEX(_xlpm.rozsah, _xlpm.finalni))</f>
        <v>2000</v>
      </c>
      <c r="AU422" cm="1">
        <f t="array" aca="1" ref="AU422" ca="1">INDEX($J$3:$J$10001,MATCH(AT422,$J$3:$J$10004,0)-1)</f>
        <v>1900</v>
      </c>
      <c r="AV422">
        <f t="shared" ca="1" si="108"/>
        <v>300</v>
      </c>
      <c r="AW422">
        <f t="shared" ca="1" si="109"/>
        <v>316</v>
      </c>
      <c r="AX422">
        <f t="shared" ca="1" si="110"/>
        <v>-16</v>
      </c>
      <c r="AY422">
        <f t="shared" ca="1" si="111"/>
        <v>306.30852544000004</v>
      </c>
      <c r="AZ422">
        <f t="shared" ca="1" si="112"/>
        <v>316.40337089320354</v>
      </c>
      <c r="BA422">
        <f t="shared" ca="1" si="113"/>
        <v>332.59662910679646</v>
      </c>
      <c r="BB422" cm="1">
        <f t="array" aca="1" ref="BB422" ca="1">_xlfn.LET(_xlpm.rozsah, $J$3:$J$10001,_xlpm.podminka, (_xlpm.rozsah&gt;E422)*(ISNUMBER(_xlpm.rozsah)),_xlpm.indexy, IF(_xlpm.podminka, ROW(_xlpm.rozsah)-MIN(ROW(_xlpm.rozsah))+1),_xlpm.prvni, MIN(_xlpm.indexy),_xlpm.finalni, IF(_xlpm.prvni=1, 2, _xlpm.prvni),INDEX(_xlpm.rozsah, _xlpm.finalni))</f>
        <v>1900</v>
      </c>
      <c r="BC422" cm="1">
        <f t="array" aca="1" ref="BC422" ca="1">INDEX($J$3:$J$10001,MATCH(BB422,$J$3:$J$10004,0)-1)</f>
        <v>1800</v>
      </c>
      <c r="BD422">
        <f t="shared" ca="1" si="114"/>
        <v>316</v>
      </c>
      <c r="BE422">
        <f t="shared" ca="1" si="115"/>
        <v>333</v>
      </c>
      <c r="BF422">
        <f t="shared" ca="1" si="116"/>
        <v>-17</v>
      </c>
      <c r="BG422">
        <f t="shared" ca="1" si="117"/>
        <v>316.40337089320354</v>
      </c>
    </row>
    <row r="423" spans="1:59" x14ac:dyDescent="0.25">
      <c r="A423" s="64">
        <v>420</v>
      </c>
      <c r="B423" s="64">
        <v>98</v>
      </c>
      <c r="C423" s="64">
        <v>39</v>
      </c>
      <c r="D423" s="18">
        <v>420</v>
      </c>
      <c r="E423" s="21">
        <f t="shared" ca="1" si="102"/>
        <v>2204.7111351784351</v>
      </c>
      <c r="F423" s="22">
        <f t="shared" ca="1" si="103"/>
        <v>94.355727232266688</v>
      </c>
      <c r="G423" s="28">
        <v>420</v>
      </c>
      <c r="H423" s="24">
        <f t="shared" ca="1" si="104"/>
        <v>2206.8721559999999</v>
      </c>
      <c r="I423" s="25">
        <f t="shared" ca="1" si="105"/>
        <v>93.807908454000028</v>
      </c>
      <c r="J423" s="155"/>
      <c r="K423" s="155"/>
      <c r="L423" s="129">
        <f t="shared" si="118"/>
        <v>0</v>
      </c>
      <c r="AR423">
        <f t="shared" ca="1" si="106"/>
        <v>240.53309860000007</v>
      </c>
      <c r="AS423">
        <f t="shared" ca="1" si="107"/>
        <v>184.46690139999993</v>
      </c>
      <c r="AT423" cm="1">
        <f t="array" aca="1" ref="AT423" ca="1">_xlfn.LET(_xlpm.rozsah, $J$3:$J$10001,_xlpm.podminka, (_xlpm.rozsah&gt;H423)*(ISNUMBER(_xlpm.rozsah)),_xlpm.indexy, IF(_xlpm.podminka, ROW(_xlpm.rozsah)-MIN(ROW(_xlpm.rozsah))+1),_xlpm.prvni, MIN(_xlpm.indexy),_xlpm.finalni, IF(_xlpm.prvni=1, 2, _xlpm.prvni),INDEX(_xlpm.rozsah, _xlpm.finalni))</f>
        <v>2300</v>
      </c>
      <c r="AU423" cm="1">
        <f t="array" aca="1" ref="AU423" ca="1">INDEX($J$3:$J$10001,MATCH(AT423,$J$3:$J$10004,0)-1)</f>
        <v>2200</v>
      </c>
      <c r="AV423">
        <f t="shared" ca="1" si="108"/>
        <v>180</v>
      </c>
      <c r="AW423">
        <f t="shared" ca="1" si="109"/>
        <v>245</v>
      </c>
      <c r="AX423">
        <f t="shared" ca="1" si="110"/>
        <v>-65</v>
      </c>
      <c r="AY423">
        <f t="shared" ca="1" si="111"/>
        <v>240.53309860000007</v>
      </c>
      <c r="AZ423">
        <f t="shared" ca="1" si="112"/>
        <v>241.93776213401716</v>
      </c>
      <c r="BA423">
        <f t="shared" ca="1" si="113"/>
        <v>183.06223786598284</v>
      </c>
      <c r="BB423" cm="1">
        <f t="array" aca="1" ref="BB423" ca="1">_xlfn.LET(_xlpm.rozsah, $J$3:$J$10001,_xlpm.podminka, (_xlpm.rozsah&gt;E423)*(ISNUMBER(_xlpm.rozsah)),_xlpm.indexy, IF(_xlpm.podminka, ROW(_xlpm.rozsah)-MIN(ROW(_xlpm.rozsah))+1),_xlpm.prvni, MIN(_xlpm.indexy),_xlpm.finalni, IF(_xlpm.prvni=1, 2, _xlpm.prvni),INDEX(_xlpm.rozsah, _xlpm.finalni))</f>
        <v>2300</v>
      </c>
      <c r="BC423" cm="1">
        <f t="array" aca="1" ref="BC423" ca="1">INDEX($J$3:$J$10001,MATCH(BB423,$J$3:$J$10004,0)-1)</f>
        <v>2200</v>
      </c>
      <c r="BD423">
        <f t="shared" ca="1" si="114"/>
        <v>180</v>
      </c>
      <c r="BE423">
        <f t="shared" ca="1" si="115"/>
        <v>245</v>
      </c>
      <c r="BF423">
        <f t="shared" ca="1" si="116"/>
        <v>-65</v>
      </c>
      <c r="BG423">
        <f t="shared" ca="1" si="117"/>
        <v>241.93776213401716</v>
      </c>
    </row>
    <row r="424" spans="1:59" x14ac:dyDescent="0.25">
      <c r="A424" s="64">
        <v>421</v>
      </c>
      <c r="B424" s="64">
        <v>64</v>
      </c>
      <c r="C424" s="64">
        <v>61</v>
      </c>
      <c r="D424" s="18">
        <v>421</v>
      </c>
      <c r="E424" s="21">
        <f t="shared" ca="1" si="102"/>
        <v>1682.6684964430597</v>
      </c>
      <c r="F424" s="22">
        <f t="shared" ca="1" si="103"/>
        <v>214.34577737357867</v>
      </c>
      <c r="G424" s="23">
        <v>421</v>
      </c>
      <c r="H424" s="24">
        <f t="shared" ca="1" si="104"/>
        <v>1788.1614079999999</v>
      </c>
      <c r="I424" s="25">
        <f t="shared" ca="1" si="105"/>
        <v>204.3576619904</v>
      </c>
      <c r="J424" s="155"/>
      <c r="K424" s="155"/>
      <c r="L424" s="129">
        <f t="shared" si="118"/>
        <v>0</v>
      </c>
      <c r="AR424">
        <f t="shared" ca="1" si="106"/>
        <v>335.01256064</v>
      </c>
      <c r="AS424">
        <f t="shared" ca="1" si="107"/>
        <v>347.98743936</v>
      </c>
      <c r="AT424" cm="1">
        <f t="array" aca="1" ref="AT424" ca="1">_xlfn.LET(_xlpm.rozsah, $J$3:$J$10001,_xlpm.podminka, (_xlpm.rozsah&gt;H424)*(ISNUMBER(_xlpm.rozsah)),_xlpm.indexy, IF(_xlpm.podminka, ROW(_xlpm.rozsah)-MIN(ROW(_xlpm.rozsah))+1),_xlpm.prvni, MIN(_xlpm.indexy),_xlpm.finalni, IF(_xlpm.prvni=1, 2, _xlpm.prvni),INDEX(_xlpm.rozsah, _xlpm.finalni))</f>
        <v>1800</v>
      </c>
      <c r="AU424" cm="1">
        <f t="array" aca="1" ref="AU424" ca="1">INDEX($J$3:$J$10001,MATCH(AT424,$J$3:$J$10004,0)-1)</f>
        <v>1700</v>
      </c>
      <c r="AV424">
        <f t="shared" ca="1" si="108"/>
        <v>333</v>
      </c>
      <c r="AW424">
        <f t="shared" ca="1" si="109"/>
        <v>350</v>
      </c>
      <c r="AX424">
        <f t="shared" ca="1" si="110"/>
        <v>-17</v>
      </c>
      <c r="AY424">
        <f t="shared" ca="1" si="111"/>
        <v>335.01256064</v>
      </c>
      <c r="AZ424">
        <f t="shared" ca="1" si="112"/>
        <v>351.38652028455522</v>
      </c>
      <c r="BA424">
        <f t="shared" ca="1" si="113"/>
        <v>356.61347971544478</v>
      </c>
      <c r="BB424" cm="1">
        <f t="array" aca="1" ref="BB424" ca="1">_xlfn.LET(_xlpm.rozsah, $J$3:$J$10001,_xlpm.podminka, (_xlpm.rozsah&gt;E424)*(ISNUMBER(_xlpm.rozsah)),_xlpm.indexy, IF(_xlpm.podminka, ROW(_xlpm.rozsah)-MIN(ROW(_xlpm.rozsah))+1),_xlpm.prvni, MIN(_xlpm.indexy),_xlpm.finalni, IF(_xlpm.prvni=1, 2, _xlpm.prvni),INDEX(_xlpm.rozsah, _xlpm.finalni))</f>
        <v>1700</v>
      </c>
      <c r="BC424" cm="1">
        <f t="array" aca="1" ref="BC424" ca="1">INDEX($J$3:$J$10001,MATCH(BB424,$J$3:$J$10004,0)-1)</f>
        <v>1600</v>
      </c>
      <c r="BD424">
        <f t="shared" ca="1" si="114"/>
        <v>350</v>
      </c>
      <c r="BE424">
        <f t="shared" ca="1" si="115"/>
        <v>358</v>
      </c>
      <c r="BF424">
        <f t="shared" ca="1" si="116"/>
        <v>-8</v>
      </c>
      <c r="BG424">
        <f t="shared" ca="1" si="117"/>
        <v>351.38652028455522</v>
      </c>
    </row>
    <row r="425" spans="1:59" x14ac:dyDescent="0.25">
      <c r="A425" s="64">
        <v>422</v>
      </c>
      <c r="B425" s="64">
        <v>90</v>
      </c>
      <c r="C425" s="64">
        <v>34</v>
      </c>
      <c r="D425" s="18">
        <v>422</v>
      </c>
      <c r="E425" s="21">
        <f t="shared" ca="1" si="102"/>
        <v>2081.8775731230526</v>
      </c>
      <c r="F425" s="22">
        <f t="shared" ca="1" si="103"/>
        <v>96.43232502763243</v>
      </c>
      <c r="G425" s="28">
        <v>422</v>
      </c>
      <c r="H425" s="24">
        <f t="shared" ca="1" si="104"/>
        <v>2108.3519799999999</v>
      </c>
      <c r="I425" s="25">
        <f t="shared" ca="1" si="105"/>
        <v>94.206114380000017</v>
      </c>
      <c r="J425" s="155"/>
      <c r="K425" s="155"/>
      <c r="L425" s="129">
        <f t="shared" si="118"/>
        <v>0</v>
      </c>
      <c r="AR425">
        <f t="shared" ca="1" si="106"/>
        <v>277.07680700000003</v>
      </c>
      <c r="AS425">
        <f t="shared" ca="1" si="107"/>
        <v>247.92319299999997</v>
      </c>
      <c r="AT425" cm="1">
        <f t="array" aca="1" ref="AT425" ca="1">_xlfn.LET(_xlpm.rozsah, $J$3:$J$10001,_xlpm.podminka, (_xlpm.rozsah&gt;H425)*(ISNUMBER(_xlpm.rozsah)),_xlpm.indexy, IF(_xlpm.podminka, ROW(_xlpm.rozsah)-MIN(ROW(_xlpm.rozsah))+1),_xlpm.prvni, MIN(_xlpm.indexy),_xlpm.finalni, IF(_xlpm.prvni=1, 2, _xlpm.prvni),INDEX(_xlpm.rozsah, _xlpm.finalni))</f>
        <v>2200</v>
      </c>
      <c r="AU425" cm="1">
        <f t="array" aca="1" ref="AU425" ca="1">INDEX($J$3:$J$10001,MATCH(AT425,$J$3:$J$10004,0)-1)</f>
        <v>2100</v>
      </c>
      <c r="AV425">
        <f t="shared" ca="1" si="108"/>
        <v>245</v>
      </c>
      <c r="AW425">
        <f t="shared" ca="1" si="109"/>
        <v>280</v>
      </c>
      <c r="AX425">
        <f t="shared" ca="1" si="110"/>
        <v>-35</v>
      </c>
      <c r="AY425">
        <f t="shared" ca="1" si="111"/>
        <v>277.07680700000003</v>
      </c>
      <c r="AZ425">
        <f t="shared" ca="1" si="112"/>
        <v>283.6244853753895</v>
      </c>
      <c r="BA425">
        <f t="shared" ca="1" si="113"/>
        <v>296.3755146246105</v>
      </c>
      <c r="BB425" cm="1">
        <f t="array" aca="1" ref="BB425" ca="1">_xlfn.LET(_xlpm.rozsah, $J$3:$J$10001,_xlpm.podminka, (_xlpm.rozsah&gt;E425)*(ISNUMBER(_xlpm.rozsah)),_xlpm.indexy, IF(_xlpm.podminka, ROW(_xlpm.rozsah)-MIN(ROW(_xlpm.rozsah))+1),_xlpm.prvni, MIN(_xlpm.indexy),_xlpm.finalni, IF(_xlpm.prvni=1, 2, _xlpm.prvni),INDEX(_xlpm.rozsah, _xlpm.finalni))</f>
        <v>2100</v>
      </c>
      <c r="BC425" cm="1">
        <f t="array" aca="1" ref="BC425" ca="1">INDEX($J$3:$J$10001,MATCH(BB425,$J$3:$J$10004,0)-1)</f>
        <v>2000</v>
      </c>
      <c r="BD425">
        <f t="shared" ca="1" si="114"/>
        <v>280</v>
      </c>
      <c r="BE425">
        <f t="shared" ca="1" si="115"/>
        <v>300</v>
      </c>
      <c r="BF425">
        <f t="shared" ca="1" si="116"/>
        <v>-20</v>
      </c>
      <c r="BG425">
        <f t="shared" ca="1" si="117"/>
        <v>283.6244853753895</v>
      </c>
    </row>
    <row r="426" spans="1:59" x14ac:dyDescent="0.25">
      <c r="A426" s="64">
        <v>423</v>
      </c>
      <c r="B426" s="64">
        <v>88</v>
      </c>
      <c r="C426" s="64">
        <v>38</v>
      </c>
      <c r="D426" s="18">
        <v>423</v>
      </c>
      <c r="E426" s="21">
        <f t="shared" ca="1" si="102"/>
        <v>2051.1691826092074</v>
      </c>
      <c r="F426" s="22">
        <f t="shared" ca="1" si="103"/>
        <v>110.11114212170025</v>
      </c>
      <c r="G426" s="23">
        <v>423</v>
      </c>
      <c r="H426" s="24">
        <f t="shared" ca="1" si="104"/>
        <v>2083.7219359999999</v>
      </c>
      <c r="I426" s="25">
        <f t="shared" ca="1" si="105"/>
        <v>107.63713286399999</v>
      </c>
      <c r="J426" s="155"/>
      <c r="K426" s="155"/>
      <c r="L426" s="129">
        <f t="shared" si="118"/>
        <v>0</v>
      </c>
      <c r="AR426">
        <f t="shared" ca="1" si="106"/>
        <v>283.25561279999999</v>
      </c>
      <c r="AS426">
        <f t="shared" ca="1" si="107"/>
        <v>296.74438720000001</v>
      </c>
      <c r="AT426" cm="1">
        <f t="array" aca="1" ref="AT426" ca="1">_xlfn.LET(_xlpm.rozsah, $J$3:$J$10001,_xlpm.podminka, (_xlpm.rozsah&gt;H426)*(ISNUMBER(_xlpm.rozsah)),_xlpm.indexy, IF(_xlpm.podminka, ROW(_xlpm.rozsah)-MIN(ROW(_xlpm.rozsah))+1),_xlpm.prvni, MIN(_xlpm.indexy),_xlpm.finalni, IF(_xlpm.prvni=1, 2, _xlpm.prvni),INDEX(_xlpm.rozsah, _xlpm.finalni))</f>
        <v>2100</v>
      </c>
      <c r="AU426" cm="1">
        <f t="array" aca="1" ref="AU426" ca="1">INDEX($J$3:$J$10001,MATCH(AT426,$J$3:$J$10004,0)-1)</f>
        <v>2000</v>
      </c>
      <c r="AV426">
        <f t="shared" ca="1" si="108"/>
        <v>280</v>
      </c>
      <c r="AW426">
        <f t="shared" ca="1" si="109"/>
        <v>300</v>
      </c>
      <c r="AX426">
        <f t="shared" ca="1" si="110"/>
        <v>-20</v>
      </c>
      <c r="AY426">
        <f t="shared" ca="1" si="111"/>
        <v>283.25561279999999</v>
      </c>
      <c r="AZ426">
        <f t="shared" ca="1" si="112"/>
        <v>289.76616347815855</v>
      </c>
      <c r="BA426">
        <f t="shared" ca="1" si="113"/>
        <v>290.23383652184145</v>
      </c>
      <c r="BB426" cm="1">
        <f t="array" aca="1" ref="BB426" ca="1">_xlfn.LET(_xlpm.rozsah, $J$3:$J$10001,_xlpm.podminka, (_xlpm.rozsah&gt;E426)*(ISNUMBER(_xlpm.rozsah)),_xlpm.indexy, IF(_xlpm.podminka, ROW(_xlpm.rozsah)-MIN(ROW(_xlpm.rozsah))+1),_xlpm.prvni, MIN(_xlpm.indexy),_xlpm.finalni, IF(_xlpm.prvni=1, 2, _xlpm.prvni),INDEX(_xlpm.rozsah, _xlpm.finalni))</f>
        <v>2100</v>
      </c>
      <c r="BC426" cm="1">
        <f t="array" aca="1" ref="BC426" ca="1">INDEX($J$3:$J$10001,MATCH(BB426,$J$3:$J$10004,0)-1)</f>
        <v>2000</v>
      </c>
      <c r="BD426">
        <f t="shared" ca="1" si="114"/>
        <v>280</v>
      </c>
      <c r="BE426">
        <f t="shared" ca="1" si="115"/>
        <v>300</v>
      </c>
      <c r="BF426">
        <f t="shared" ca="1" si="116"/>
        <v>-20</v>
      </c>
      <c r="BG426">
        <f t="shared" ca="1" si="117"/>
        <v>289.76616347815855</v>
      </c>
    </row>
    <row r="427" spans="1:59" x14ac:dyDescent="0.25">
      <c r="A427" s="64">
        <v>424</v>
      </c>
      <c r="B427" s="64">
        <v>97</v>
      </c>
      <c r="C427" s="64">
        <v>62</v>
      </c>
      <c r="D427" s="18">
        <v>424</v>
      </c>
      <c r="E427" s="21">
        <f t="shared" ca="1" si="102"/>
        <v>2189.3569399215121</v>
      </c>
      <c r="F427" s="22">
        <f t="shared" ca="1" si="103"/>
        <v>154.20954403703186</v>
      </c>
      <c r="G427" s="28">
        <v>424</v>
      </c>
      <c r="H427" s="24">
        <f t="shared" ca="1" si="104"/>
        <v>2194.5571339999997</v>
      </c>
      <c r="I427" s="25">
        <f t="shared" ca="1" si="105"/>
        <v>153.08110192200007</v>
      </c>
      <c r="J427" s="155"/>
      <c r="K427" s="155"/>
      <c r="L427" s="129">
        <f t="shared" si="118"/>
        <v>0</v>
      </c>
      <c r="AR427">
        <f t="shared" ca="1" si="106"/>
        <v>246.9050031000001</v>
      </c>
      <c r="AS427">
        <f t="shared" ca="1" si="107"/>
        <v>278.0949968999999</v>
      </c>
      <c r="AT427" cm="1">
        <f t="array" aca="1" ref="AT427" ca="1">_xlfn.LET(_xlpm.rozsah, $J$3:$J$10001,_xlpm.podminka, (_xlpm.rozsah&gt;H427)*(ISNUMBER(_xlpm.rozsah)),_xlpm.indexy, IF(_xlpm.podminka, ROW(_xlpm.rozsah)-MIN(ROW(_xlpm.rozsah))+1),_xlpm.prvni, MIN(_xlpm.indexy),_xlpm.finalni, IF(_xlpm.prvni=1, 2, _xlpm.prvni),INDEX(_xlpm.rozsah, _xlpm.finalni))</f>
        <v>2200</v>
      </c>
      <c r="AU427" cm="1">
        <f t="array" aca="1" ref="AU427" ca="1">INDEX($J$3:$J$10001,MATCH(AT427,$J$3:$J$10004,0)-1)</f>
        <v>2100</v>
      </c>
      <c r="AV427">
        <f t="shared" ca="1" si="108"/>
        <v>245</v>
      </c>
      <c r="AW427">
        <f t="shared" ca="1" si="109"/>
        <v>280</v>
      </c>
      <c r="AX427">
        <f t="shared" ca="1" si="110"/>
        <v>-35</v>
      </c>
      <c r="AY427">
        <f t="shared" ca="1" si="111"/>
        <v>246.9050031000001</v>
      </c>
      <c r="AZ427">
        <f t="shared" ca="1" si="112"/>
        <v>248.72507102747076</v>
      </c>
      <c r="BA427">
        <f t="shared" ca="1" si="113"/>
        <v>276.27492897252921</v>
      </c>
      <c r="BB427" cm="1">
        <f t="array" aca="1" ref="BB427" ca="1">_xlfn.LET(_xlpm.rozsah, $J$3:$J$10001,_xlpm.podminka, (_xlpm.rozsah&gt;E427)*(ISNUMBER(_xlpm.rozsah)),_xlpm.indexy, IF(_xlpm.podminka, ROW(_xlpm.rozsah)-MIN(ROW(_xlpm.rozsah))+1),_xlpm.prvni, MIN(_xlpm.indexy),_xlpm.finalni, IF(_xlpm.prvni=1, 2, _xlpm.prvni),INDEX(_xlpm.rozsah, _xlpm.finalni))</f>
        <v>2200</v>
      </c>
      <c r="BC427" cm="1">
        <f t="array" aca="1" ref="BC427" ca="1">INDEX($J$3:$J$10001,MATCH(BB427,$J$3:$J$10004,0)-1)</f>
        <v>2100</v>
      </c>
      <c r="BD427">
        <f t="shared" ca="1" si="114"/>
        <v>245</v>
      </c>
      <c r="BE427">
        <f t="shared" ca="1" si="115"/>
        <v>280</v>
      </c>
      <c r="BF427">
        <f t="shared" ca="1" si="116"/>
        <v>-35</v>
      </c>
      <c r="BG427">
        <f t="shared" ca="1" si="117"/>
        <v>248.72507102747076</v>
      </c>
    </row>
    <row r="428" spans="1:59" x14ac:dyDescent="0.25">
      <c r="A428" s="64">
        <v>425</v>
      </c>
      <c r="B428" s="64">
        <v>100</v>
      </c>
      <c r="C428" s="64">
        <v>53</v>
      </c>
      <c r="D428" s="18">
        <v>425</v>
      </c>
      <c r="E428" s="21">
        <f t="shared" ca="1" si="102"/>
        <v>2235.4195256922808</v>
      </c>
      <c r="F428" s="22">
        <f t="shared" ca="1" si="103"/>
        <v>117.64797339900926</v>
      </c>
      <c r="G428" s="23">
        <v>425</v>
      </c>
      <c r="H428" s="24">
        <f t="shared" ca="1" si="104"/>
        <v>2231.5021999999999</v>
      </c>
      <c r="I428" s="25">
        <f t="shared" ca="1" si="105"/>
        <v>118.99749210000003</v>
      </c>
      <c r="J428" s="155"/>
      <c r="K428" s="155"/>
      <c r="L428" s="129">
        <f t="shared" si="118"/>
        <v>0</v>
      </c>
      <c r="AR428">
        <f t="shared" ca="1" si="106"/>
        <v>224.52357000000006</v>
      </c>
      <c r="AS428">
        <f t="shared" ca="1" si="107"/>
        <v>200.47642999999994</v>
      </c>
      <c r="AT428" cm="1">
        <f t="array" aca="1" ref="AT428" ca="1">_xlfn.LET(_xlpm.rozsah, $J$3:$J$10001,_xlpm.podminka, (_xlpm.rozsah&gt;H428)*(ISNUMBER(_xlpm.rozsah)),_xlpm.indexy, IF(_xlpm.podminka, ROW(_xlpm.rozsah)-MIN(ROW(_xlpm.rozsah))+1),_xlpm.prvni, MIN(_xlpm.indexy),_xlpm.finalni, IF(_xlpm.prvni=1, 2, _xlpm.prvni),INDEX(_xlpm.rozsah, _xlpm.finalni))</f>
        <v>2300</v>
      </c>
      <c r="AU428" cm="1">
        <f t="array" aca="1" ref="AU428" ca="1">INDEX($J$3:$J$10001,MATCH(AT428,$J$3:$J$10004,0)-1)</f>
        <v>2200</v>
      </c>
      <c r="AV428">
        <f t="shared" ca="1" si="108"/>
        <v>180</v>
      </c>
      <c r="AW428">
        <f t="shared" ca="1" si="109"/>
        <v>245</v>
      </c>
      <c r="AX428">
        <f t="shared" ca="1" si="110"/>
        <v>-65</v>
      </c>
      <c r="AY428">
        <f t="shared" ca="1" si="111"/>
        <v>224.52357000000006</v>
      </c>
      <c r="AZ428">
        <f t="shared" ca="1" si="112"/>
        <v>221.97730830001748</v>
      </c>
      <c r="BA428">
        <f t="shared" ca="1" si="113"/>
        <v>203.02269169998252</v>
      </c>
      <c r="BB428" cm="1">
        <f t="array" aca="1" ref="BB428" ca="1">_xlfn.LET(_xlpm.rozsah, $J$3:$J$10001,_xlpm.podminka, (_xlpm.rozsah&gt;E428)*(ISNUMBER(_xlpm.rozsah)),_xlpm.indexy, IF(_xlpm.podminka, ROW(_xlpm.rozsah)-MIN(ROW(_xlpm.rozsah))+1),_xlpm.prvni, MIN(_xlpm.indexy),_xlpm.finalni, IF(_xlpm.prvni=1, 2, _xlpm.prvni),INDEX(_xlpm.rozsah, _xlpm.finalni))</f>
        <v>2300</v>
      </c>
      <c r="BC428" cm="1">
        <f t="array" aca="1" ref="BC428" ca="1">INDEX($J$3:$J$10001,MATCH(BB428,$J$3:$J$10004,0)-1)</f>
        <v>2200</v>
      </c>
      <c r="BD428">
        <f t="shared" ca="1" si="114"/>
        <v>180</v>
      </c>
      <c r="BE428">
        <f t="shared" ca="1" si="115"/>
        <v>245</v>
      </c>
      <c r="BF428">
        <f t="shared" ca="1" si="116"/>
        <v>-65</v>
      </c>
      <c r="BG428">
        <f t="shared" ca="1" si="117"/>
        <v>221.97730830001748</v>
      </c>
    </row>
    <row r="429" spans="1:59" x14ac:dyDescent="0.25">
      <c r="A429" s="64">
        <v>426</v>
      </c>
      <c r="B429" s="64">
        <v>81</v>
      </c>
      <c r="C429" s="64">
        <v>58</v>
      </c>
      <c r="D429" s="18">
        <v>426</v>
      </c>
      <c r="E429" s="21">
        <f t="shared" ca="1" si="102"/>
        <v>1943.6898158107474</v>
      </c>
      <c r="F429" s="22">
        <f t="shared" ca="1" si="103"/>
        <v>179.22558509276263</v>
      </c>
      <c r="G429" s="28">
        <v>426</v>
      </c>
      <c r="H429" s="24">
        <f t="shared" ca="1" si="104"/>
        <v>1997.5167820000001</v>
      </c>
      <c r="I429" s="25">
        <f t="shared" ca="1" si="105"/>
        <v>174.23044263039995</v>
      </c>
      <c r="J429" s="155"/>
      <c r="K429" s="155"/>
      <c r="L429" s="129">
        <f t="shared" si="118"/>
        <v>0</v>
      </c>
      <c r="AR429">
        <f t="shared" ca="1" si="106"/>
        <v>300.39731487999995</v>
      </c>
      <c r="AS429">
        <f t="shared" ca="1" si="107"/>
        <v>315.60268512000005</v>
      </c>
      <c r="AT429" cm="1">
        <f t="array" aca="1" ref="AT429" ca="1">_xlfn.LET(_xlpm.rozsah, $J$3:$J$10001,_xlpm.podminka, (_xlpm.rozsah&gt;H429)*(ISNUMBER(_xlpm.rozsah)),_xlpm.indexy, IF(_xlpm.podminka, ROW(_xlpm.rozsah)-MIN(ROW(_xlpm.rozsah))+1),_xlpm.prvni, MIN(_xlpm.indexy),_xlpm.finalni, IF(_xlpm.prvni=1, 2, _xlpm.prvni),INDEX(_xlpm.rozsah, _xlpm.finalni))</f>
        <v>2000</v>
      </c>
      <c r="AU429" cm="1">
        <f t="array" aca="1" ref="AU429" ca="1">INDEX($J$3:$J$10001,MATCH(AT429,$J$3:$J$10004,0)-1)</f>
        <v>1900</v>
      </c>
      <c r="AV429">
        <f t="shared" ca="1" si="108"/>
        <v>300</v>
      </c>
      <c r="AW429">
        <f t="shared" ca="1" si="109"/>
        <v>316</v>
      </c>
      <c r="AX429">
        <f t="shared" ca="1" si="110"/>
        <v>-16</v>
      </c>
      <c r="AY429">
        <f t="shared" ca="1" si="111"/>
        <v>300.39731487999995</v>
      </c>
      <c r="AZ429">
        <f t="shared" ca="1" si="112"/>
        <v>309.0096294702804</v>
      </c>
      <c r="BA429">
        <f t="shared" ca="1" si="113"/>
        <v>306.9903705297196</v>
      </c>
      <c r="BB429" cm="1">
        <f t="array" aca="1" ref="BB429" ca="1">_xlfn.LET(_xlpm.rozsah, $J$3:$J$10001,_xlpm.podminka, (_xlpm.rozsah&gt;E429)*(ISNUMBER(_xlpm.rozsah)),_xlpm.indexy, IF(_xlpm.podminka, ROW(_xlpm.rozsah)-MIN(ROW(_xlpm.rozsah))+1),_xlpm.prvni, MIN(_xlpm.indexy),_xlpm.finalni, IF(_xlpm.prvni=1, 2, _xlpm.prvni),INDEX(_xlpm.rozsah, _xlpm.finalni))</f>
        <v>2000</v>
      </c>
      <c r="BC429" cm="1">
        <f t="array" aca="1" ref="BC429" ca="1">INDEX($J$3:$J$10001,MATCH(BB429,$J$3:$J$10004,0)-1)</f>
        <v>1900</v>
      </c>
      <c r="BD429">
        <f t="shared" ca="1" si="114"/>
        <v>300</v>
      </c>
      <c r="BE429">
        <f t="shared" ca="1" si="115"/>
        <v>316</v>
      </c>
      <c r="BF429">
        <f t="shared" ca="1" si="116"/>
        <v>-16</v>
      </c>
      <c r="BG429">
        <f t="shared" ca="1" si="117"/>
        <v>309.0096294702804</v>
      </c>
    </row>
    <row r="430" spans="1:59" x14ac:dyDescent="0.25">
      <c r="A430" s="64">
        <v>427</v>
      </c>
      <c r="B430" s="64">
        <v>74</v>
      </c>
      <c r="C430" s="64">
        <v>51</v>
      </c>
      <c r="D430" s="18">
        <v>427</v>
      </c>
      <c r="E430" s="21">
        <f t="shared" ca="1" si="102"/>
        <v>1836.2104490122879</v>
      </c>
      <c r="F430" s="22">
        <f t="shared" ca="1" si="103"/>
        <v>166.69055407063465</v>
      </c>
      <c r="G430" s="23">
        <v>427</v>
      </c>
      <c r="H430" s="24">
        <f t="shared" ca="1" si="104"/>
        <v>1911.3116279999999</v>
      </c>
      <c r="I430" s="25">
        <f t="shared" ca="1" si="105"/>
        <v>160.2369711552</v>
      </c>
      <c r="J430" s="155"/>
      <c r="K430" s="155"/>
      <c r="L430" s="129">
        <f t="shared" si="118"/>
        <v>0</v>
      </c>
      <c r="AR430">
        <f t="shared" ca="1" si="106"/>
        <v>314.19013952</v>
      </c>
      <c r="AS430">
        <f t="shared" ca="1" si="107"/>
        <v>301.80986048</v>
      </c>
      <c r="AT430" cm="1">
        <f t="array" aca="1" ref="AT430" ca="1">_xlfn.LET(_xlpm.rozsah, $J$3:$J$10001,_xlpm.podminka, (_xlpm.rozsah&gt;H430)*(ISNUMBER(_xlpm.rozsah)),_xlpm.indexy, IF(_xlpm.podminka, ROW(_xlpm.rozsah)-MIN(ROW(_xlpm.rozsah))+1),_xlpm.prvni, MIN(_xlpm.indexy),_xlpm.finalni, IF(_xlpm.prvni=1, 2, _xlpm.prvni),INDEX(_xlpm.rozsah, _xlpm.finalni))</f>
        <v>2000</v>
      </c>
      <c r="AU430" cm="1">
        <f t="array" aca="1" ref="AU430" ca="1">INDEX($J$3:$J$10001,MATCH(AT430,$J$3:$J$10004,0)-1)</f>
        <v>1900</v>
      </c>
      <c r="AV430">
        <f t="shared" ca="1" si="108"/>
        <v>300</v>
      </c>
      <c r="AW430">
        <f t="shared" ca="1" si="109"/>
        <v>316</v>
      </c>
      <c r="AX430">
        <f t="shared" ca="1" si="110"/>
        <v>-16</v>
      </c>
      <c r="AY430">
        <f t="shared" ca="1" si="111"/>
        <v>314.19013952</v>
      </c>
      <c r="AZ430">
        <f t="shared" ca="1" si="112"/>
        <v>326.84422366791108</v>
      </c>
      <c r="BA430">
        <f t="shared" ca="1" si="113"/>
        <v>322.15577633208892</v>
      </c>
      <c r="BB430" cm="1">
        <f t="array" aca="1" ref="BB430" ca="1">_xlfn.LET(_xlpm.rozsah, $J$3:$J$10001,_xlpm.podminka, (_xlpm.rozsah&gt;E430)*(ISNUMBER(_xlpm.rozsah)),_xlpm.indexy, IF(_xlpm.podminka, ROW(_xlpm.rozsah)-MIN(ROW(_xlpm.rozsah))+1),_xlpm.prvni, MIN(_xlpm.indexy),_xlpm.finalni, IF(_xlpm.prvni=1, 2, _xlpm.prvni),INDEX(_xlpm.rozsah, _xlpm.finalni))</f>
        <v>1900</v>
      </c>
      <c r="BC430" cm="1">
        <f t="array" aca="1" ref="BC430" ca="1">INDEX($J$3:$J$10001,MATCH(BB430,$J$3:$J$10004,0)-1)</f>
        <v>1800</v>
      </c>
      <c r="BD430">
        <f t="shared" ca="1" si="114"/>
        <v>316</v>
      </c>
      <c r="BE430">
        <f t="shared" ca="1" si="115"/>
        <v>333</v>
      </c>
      <c r="BF430">
        <f t="shared" ca="1" si="116"/>
        <v>-17</v>
      </c>
      <c r="BG430">
        <f t="shared" ca="1" si="117"/>
        <v>326.84422366791108</v>
      </c>
    </row>
    <row r="431" spans="1:59" x14ac:dyDescent="0.25">
      <c r="A431" s="64">
        <v>428</v>
      </c>
      <c r="B431" s="64">
        <v>76</v>
      </c>
      <c r="C431" s="64">
        <v>57</v>
      </c>
      <c r="D431" s="18">
        <v>428</v>
      </c>
      <c r="E431" s="21">
        <f t="shared" ca="1" si="102"/>
        <v>1866.9188395261335</v>
      </c>
      <c r="F431" s="22">
        <f t="shared" ca="1" si="103"/>
        <v>183.32556444991766</v>
      </c>
      <c r="G431" s="28">
        <v>428</v>
      </c>
      <c r="H431" s="24">
        <f t="shared" ca="1" si="104"/>
        <v>1935.9416719999999</v>
      </c>
      <c r="I431" s="25">
        <f t="shared" ca="1" si="105"/>
        <v>176.84211951360001</v>
      </c>
      <c r="J431" s="155"/>
      <c r="K431" s="155"/>
      <c r="L431" s="129">
        <f t="shared" si="118"/>
        <v>0</v>
      </c>
      <c r="AR431">
        <f t="shared" ca="1" si="106"/>
        <v>310.24933248000002</v>
      </c>
      <c r="AS431">
        <f t="shared" ca="1" si="107"/>
        <v>305.75066751999998</v>
      </c>
      <c r="AT431" cm="1">
        <f t="array" aca="1" ref="AT431" ca="1">_xlfn.LET(_xlpm.rozsah, $J$3:$J$10001,_xlpm.podminka, (_xlpm.rozsah&gt;H431)*(ISNUMBER(_xlpm.rozsah)),_xlpm.indexy, IF(_xlpm.podminka, ROW(_xlpm.rozsah)-MIN(ROW(_xlpm.rozsah))+1),_xlpm.prvni, MIN(_xlpm.indexy),_xlpm.finalni, IF(_xlpm.prvni=1, 2, _xlpm.prvni),INDEX(_xlpm.rozsah, _xlpm.finalni))</f>
        <v>2000</v>
      </c>
      <c r="AU431" cm="1">
        <f t="array" aca="1" ref="AU431" ca="1">INDEX($J$3:$J$10001,MATCH(AT431,$J$3:$J$10004,0)-1)</f>
        <v>1900</v>
      </c>
      <c r="AV431">
        <f t="shared" ca="1" si="108"/>
        <v>300</v>
      </c>
      <c r="AW431">
        <f t="shared" ca="1" si="109"/>
        <v>316</v>
      </c>
      <c r="AX431">
        <f t="shared" ca="1" si="110"/>
        <v>-16</v>
      </c>
      <c r="AY431">
        <f t="shared" ca="1" si="111"/>
        <v>310.24933248000002</v>
      </c>
      <c r="AZ431">
        <f t="shared" ca="1" si="112"/>
        <v>321.62379728055731</v>
      </c>
      <c r="BA431">
        <f t="shared" ca="1" si="113"/>
        <v>327.37620271944269</v>
      </c>
      <c r="BB431" cm="1">
        <f t="array" aca="1" ref="BB431" ca="1">_xlfn.LET(_xlpm.rozsah, $J$3:$J$10001,_xlpm.podminka, (_xlpm.rozsah&gt;E431)*(ISNUMBER(_xlpm.rozsah)),_xlpm.indexy, IF(_xlpm.podminka, ROW(_xlpm.rozsah)-MIN(ROW(_xlpm.rozsah))+1),_xlpm.prvni, MIN(_xlpm.indexy),_xlpm.finalni, IF(_xlpm.prvni=1, 2, _xlpm.prvni),INDEX(_xlpm.rozsah, _xlpm.finalni))</f>
        <v>1900</v>
      </c>
      <c r="BC431" cm="1">
        <f t="array" aca="1" ref="BC431" ca="1">INDEX($J$3:$J$10001,MATCH(BB431,$J$3:$J$10004,0)-1)</f>
        <v>1800</v>
      </c>
      <c r="BD431">
        <f t="shared" ca="1" si="114"/>
        <v>316</v>
      </c>
      <c r="BE431">
        <f t="shared" ca="1" si="115"/>
        <v>333</v>
      </c>
      <c r="BF431">
        <f t="shared" ca="1" si="116"/>
        <v>-17</v>
      </c>
      <c r="BG431">
        <f t="shared" ca="1" si="117"/>
        <v>321.62379728055731</v>
      </c>
    </row>
    <row r="432" spans="1:59" x14ac:dyDescent="0.25">
      <c r="A432" s="64">
        <v>429</v>
      </c>
      <c r="B432" s="64">
        <v>76</v>
      </c>
      <c r="C432" s="64">
        <v>72</v>
      </c>
      <c r="D432" s="18">
        <v>429</v>
      </c>
      <c r="E432" s="21">
        <f t="shared" ca="1" si="102"/>
        <v>1866.9188395261335</v>
      </c>
      <c r="F432" s="22">
        <f t="shared" ca="1" si="103"/>
        <v>231.56913404200128</v>
      </c>
      <c r="G432" s="23">
        <v>429</v>
      </c>
      <c r="H432" s="24">
        <f t="shared" ca="1" si="104"/>
        <v>1935.9416719999999</v>
      </c>
      <c r="I432" s="25">
        <f t="shared" ca="1" si="105"/>
        <v>223.37951938559999</v>
      </c>
      <c r="J432" s="155"/>
      <c r="K432" s="155"/>
      <c r="L432" s="129">
        <f t="shared" si="118"/>
        <v>0</v>
      </c>
      <c r="AR432">
        <f t="shared" ca="1" si="106"/>
        <v>310.24933248000002</v>
      </c>
      <c r="AS432">
        <f t="shared" ca="1" si="107"/>
        <v>305.75066751999998</v>
      </c>
      <c r="AT432" cm="1">
        <f t="array" aca="1" ref="AT432" ca="1">_xlfn.LET(_xlpm.rozsah, $J$3:$J$10001,_xlpm.podminka, (_xlpm.rozsah&gt;H432)*(ISNUMBER(_xlpm.rozsah)),_xlpm.indexy, IF(_xlpm.podminka, ROW(_xlpm.rozsah)-MIN(ROW(_xlpm.rozsah))+1),_xlpm.prvni, MIN(_xlpm.indexy),_xlpm.finalni, IF(_xlpm.prvni=1, 2, _xlpm.prvni),INDEX(_xlpm.rozsah, _xlpm.finalni))</f>
        <v>2000</v>
      </c>
      <c r="AU432" cm="1">
        <f t="array" aca="1" ref="AU432" ca="1">INDEX($J$3:$J$10001,MATCH(AT432,$J$3:$J$10004,0)-1)</f>
        <v>1900</v>
      </c>
      <c r="AV432">
        <f t="shared" ca="1" si="108"/>
        <v>300</v>
      </c>
      <c r="AW432">
        <f t="shared" ca="1" si="109"/>
        <v>316</v>
      </c>
      <c r="AX432">
        <f t="shared" ca="1" si="110"/>
        <v>-16</v>
      </c>
      <c r="AY432">
        <f t="shared" ca="1" si="111"/>
        <v>310.24933248000002</v>
      </c>
      <c r="AZ432">
        <f t="shared" ca="1" si="112"/>
        <v>321.62379728055731</v>
      </c>
      <c r="BA432">
        <f t="shared" ca="1" si="113"/>
        <v>327.37620271944269</v>
      </c>
      <c r="BB432" cm="1">
        <f t="array" aca="1" ref="BB432" ca="1">_xlfn.LET(_xlpm.rozsah, $J$3:$J$10001,_xlpm.podminka, (_xlpm.rozsah&gt;E432)*(ISNUMBER(_xlpm.rozsah)),_xlpm.indexy, IF(_xlpm.podminka, ROW(_xlpm.rozsah)-MIN(ROW(_xlpm.rozsah))+1),_xlpm.prvni, MIN(_xlpm.indexy),_xlpm.finalni, IF(_xlpm.prvni=1, 2, _xlpm.prvni),INDEX(_xlpm.rozsah, _xlpm.finalni))</f>
        <v>1900</v>
      </c>
      <c r="BC432" cm="1">
        <f t="array" aca="1" ref="BC432" ca="1">INDEX($J$3:$J$10001,MATCH(BB432,$J$3:$J$10004,0)-1)</f>
        <v>1800</v>
      </c>
      <c r="BD432">
        <f t="shared" ca="1" si="114"/>
        <v>316</v>
      </c>
      <c r="BE432">
        <f t="shared" ca="1" si="115"/>
        <v>333</v>
      </c>
      <c r="BF432">
        <f t="shared" ca="1" si="116"/>
        <v>-17</v>
      </c>
      <c r="BG432">
        <f t="shared" ca="1" si="117"/>
        <v>321.62379728055731</v>
      </c>
    </row>
    <row r="433" spans="1:59" x14ac:dyDescent="0.25">
      <c r="A433" s="64">
        <v>430</v>
      </c>
      <c r="B433" s="64">
        <v>85</v>
      </c>
      <c r="C433" s="64">
        <v>72</v>
      </c>
      <c r="D433" s="18">
        <v>430</v>
      </c>
      <c r="E433" s="21">
        <f t="shared" ca="1" si="102"/>
        <v>2005.1065968384387</v>
      </c>
      <c r="F433" s="22">
        <f t="shared" ca="1" si="103"/>
        <v>215.26465005526484</v>
      </c>
      <c r="G433" s="28">
        <v>430</v>
      </c>
      <c r="H433" s="24">
        <f t="shared" ca="1" si="104"/>
        <v>2046.7768699999999</v>
      </c>
      <c r="I433" s="25">
        <f t="shared" ca="1" si="105"/>
        <v>209.26413072000003</v>
      </c>
      <c r="J433" s="155"/>
      <c r="K433" s="155"/>
      <c r="L433" s="129">
        <f t="shared" si="118"/>
        <v>0</v>
      </c>
      <c r="AR433">
        <f t="shared" ca="1" si="106"/>
        <v>290.64462600000002</v>
      </c>
      <c r="AS433">
        <f t="shared" ca="1" si="107"/>
        <v>289.35537399999998</v>
      </c>
      <c r="AT433" cm="1">
        <f t="array" aca="1" ref="AT433" ca="1">_xlfn.LET(_xlpm.rozsah, $J$3:$J$10001,_xlpm.podminka, (_xlpm.rozsah&gt;H433)*(ISNUMBER(_xlpm.rozsah)),_xlpm.indexy, IF(_xlpm.podminka, ROW(_xlpm.rozsah)-MIN(ROW(_xlpm.rozsah))+1),_xlpm.prvni, MIN(_xlpm.indexy),_xlpm.finalni, IF(_xlpm.prvni=1, 2, _xlpm.prvni),INDEX(_xlpm.rozsah, _xlpm.finalni))</f>
        <v>2100</v>
      </c>
      <c r="AU433" cm="1">
        <f t="array" aca="1" ref="AU433" ca="1">INDEX($J$3:$J$10001,MATCH(AT433,$J$3:$J$10004,0)-1)</f>
        <v>2000</v>
      </c>
      <c r="AV433">
        <f t="shared" ca="1" si="108"/>
        <v>280</v>
      </c>
      <c r="AW433">
        <f t="shared" ca="1" si="109"/>
        <v>300</v>
      </c>
      <c r="AX433">
        <f t="shared" ca="1" si="110"/>
        <v>-20</v>
      </c>
      <c r="AY433">
        <f t="shared" ca="1" si="111"/>
        <v>290.64462600000002</v>
      </c>
      <c r="AZ433">
        <f t="shared" ca="1" si="112"/>
        <v>298.97868063231226</v>
      </c>
      <c r="BA433">
        <f t="shared" ca="1" si="113"/>
        <v>281.02131936768774</v>
      </c>
      <c r="BB433" cm="1">
        <f t="array" aca="1" ref="BB433" ca="1">_xlfn.LET(_xlpm.rozsah, $J$3:$J$10001,_xlpm.podminka, (_xlpm.rozsah&gt;E433)*(ISNUMBER(_xlpm.rozsah)),_xlpm.indexy, IF(_xlpm.podminka, ROW(_xlpm.rozsah)-MIN(ROW(_xlpm.rozsah))+1),_xlpm.prvni, MIN(_xlpm.indexy),_xlpm.finalni, IF(_xlpm.prvni=1, 2, _xlpm.prvni),INDEX(_xlpm.rozsah, _xlpm.finalni))</f>
        <v>2100</v>
      </c>
      <c r="BC433" cm="1">
        <f t="array" aca="1" ref="BC433" ca="1">INDEX($J$3:$J$10001,MATCH(BB433,$J$3:$J$10004,0)-1)</f>
        <v>2000</v>
      </c>
      <c r="BD433">
        <f t="shared" ca="1" si="114"/>
        <v>280</v>
      </c>
      <c r="BE433">
        <f t="shared" ca="1" si="115"/>
        <v>300</v>
      </c>
      <c r="BF433">
        <f t="shared" ca="1" si="116"/>
        <v>-20</v>
      </c>
      <c r="BG433">
        <f t="shared" ca="1" si="117"/>
        <v>298.97868063231226</v>
      </c>
    </row>
    <row r="434" spans="1:59" x14ac:dyDescent="0.25">
      <c r="A434" s="64">
        <v>431</v>
      </c>
      <c r="B434" s="64">
        <v>84</v>
      </c>
      <c r="C434" s="64">
        <v>60</v>
      </c>
      <c r="D434" s="18">
        <v>431</v>
      </c>
      <c r="E434" s="21">
        <f t="shared" ca="1" si="102"/>
        <v>1989.7524015815159</v>
      </c>
      <c r="F434" s="22">
        <f t="shared" ca="1" si="103"/>
        <v>180.98376944817448</v>
      </c>
      <c r="G434" s="23">
        <v>431</v>
      </c>
      <c r="H434" s="24">
        <f t="shared" ca="1" si="104"/>
        <v>2034.4618479999999</v>
      </c>
      <c r="I434" s="25">
        <f t="shared" ca="1" si="105"/>
        <v>175.86457824000001</v>
      </c>
      <c r="J434" s="155"/>
      <c r="K434" s="155"/>
      <c r="L434" s="129">
        <f t="shared" si="118"/>
        <v>0</v>
      </c>
      <c r="AR434">
        <f t="shared" ca="1" si="106"/>
        <v>293.10763040000001</v>
      </c>
      <c r="AS434">
        <f t="shared" ca="1" si="107"/>
        <v>286.89236959999999</v>
      </c>
      <c r="AT434" cm="1">
        <f t="array" aca="1" ref="AT434" ca="1">_xlfn.LET(_xlpm.rozsah, $J$3:$J$10001,_xlpm.podminka, (_xlpm.rozsah&gt;H434)*(ISNUMBER(_xlpm.rozsah)),_xlpm.indexy, IF(_xlpm.podminka, ROW(_xlpm.rozsah)-MIN(ROW(_xlpm.rozsah))+1),_xlpm.prvni, MIN(_xlpm.indexy),_xlpm.finalni, IF(_xlpm.prvni=1, 2, _xlpm.prvni),INDEX(_xlpm.rozsah, _xlpm.finalni))</f>
        <v>2100</v>
      </c>
      <c r="AU434" cm="1">
        <f t="array" aca="1" ref="AU434" ca="1">INDEX($J$3:$J$10001,MATCH(AT434,$J$3:$J$10004,0)-1)</f>
        <v>2000</v>
      </c>
      <c r="AV434">
        <f t="shared" ca="1" si="108"/>
        <v>280</v>
      </c>
      <c r="AW434">
        <f t="shared" ca="1" si="109"/>
        <v>300</v>
      </c>
      <c r="AX434">
        <f t="shared" ca="1" si="110"/>
        <v>-20</v>
      </c>
      <c r="AY434">
        <f t="shared" ca="1" si="111"/>
        <v>293.10763040000001</v>
      </c>
      <c r="AZ434">
        <f t="shared" ca="1" si="112"/>
        <v>301.63961574695747</v>
      </c>
      <c r="BA434">
        <f t="shared" ca="1" si="113"/>
        <v>314.36038425304253</v>
      </c>
      <c r="BB434" cm="1">
        <f t="array" aca="1" ref="BB434" ca="1">_xlfn.LET(_xlpm.rozsah, $J$3:$J$10001,_xlpm.podminka, (_xlpm.rozsah&gt;E434)*(ISNUMBER(_xlpm.rozsah)),_xlpm.indexy, IF(_xlpm.podminka, ROW(_xlpm.rozsah)-MIN(ROW(_xlpm.rozsah))+1),_xlpm.prvni, MIN(_xlpm.indexy),_xlpm.finalni, IF(_xlpm.prvni=1, 2, _xlpm.prvni),INDEX(_xlpm.rozsah, _xlpm.finalni))</f>
        <v>2000</v>
      </c>
      <c r="BC434" cm="1">
        <f t="array" aca="1" ref="BC434" ca="1">INDEX($J$3:$J$10001,MATCH(BB434,$J$3:$J$10004,0)-1)</f>
        <v>1900</v>
      </c>
      <c r="BD434">
        <f t="shared" ca="1" si="114"/>
        <v>300</v>
      </c>
      <c r="BE434">
        <f t="shared" ca="1" si="115"/>
        <v>316</v>
      </c>
      <c r="BF434">
        <f t="shared" ca="1" si="116"/>
        <v>-16</v>
      </c>
      <c r="BG434">
        <f t="shared" ca="1" si="117"/>
        <v>301.63961574695747</v>
      </c>
    </row>
    <row r="435" spans="1:59" x14ac:dyDescent="0.25">
      <c r="A435" s="64">
        <v>432</v>
      </c>
      <c r="B435" s="64">
        <v>83</v>
      </c>
      <c r="C435" s="64">
        <v>72</v>
      </c>
      <c r="D435" s="18">
        <v>432</v>
      </c>
      <c r="E435" s="21">
        <f t="shared" ca="1" si="102"/>
        <v>1974.398206324593</v>
      </c>
      <c r="F435" s="22">
        <f t="shared" ca="1" si="103"/>
        <v>218.94932663140688</v>
      </c>
      <c r="G435" s="28">
        <v>432</v>
      </c>
      <c r="H435" s="24">
        <f t="shared" ca="1" si="104"/>
        <v>2022.1468259999999</v>
      </c>
      <c r="I435" s="25">
        <f t="shared" ca="1" si="105"/>
        <v>212.81085705599997</v>
      </c>
      <c r="J435" s="155"/>
      <c r="K435" s="155"/>
      <c r="L435" s="129">
        <f t="shared" si="118"/>
        <v>0</v>
      </c>
      <c r="AR435">
        <f t="shared" ca="1" si="106"/>
        <v>295.57063479999999</v>
      </c>
      <c r="AS435">
        <f t="shared" ca="1" si="107"/>
        <v>284.42936520000001</v>
      </c>
      <c r="AT435" cm="1">
        <f t="array" aca="1" ref="AT435" ca="1">_xlfn.LET(_xlpm.rozsah, $J$3:$J$10001,_xlpm.podminka, (_xlpm.rozsah&gt;H435)*(ISNUMBER(_xlpm.rozsah)),_xlpm.indexy, IF(_xlpm.podminka, ROW(_xlpm.rozsah)-MIN(ROW(_xlpm.rozsah))+1),_xlpm.prvni, MIN(_xlpm.indexy),_xlpm.finalni, IF(_xlpm.prvni=1, 2, _xlpm.prvni),INDEX(_xlpm.rozsah, _xlpm.finalni))</f>
        <v>2100</v>
      </c>
      <c r="AU435" cm="1">
        <f t="array" aca="1" ref="AU435" ca="1">INDEX($J$3:$J$10001,MATCH(AT435,$J$3:$J$10004,0)-1)</f>
        <v>2000</v>
      </c>
      <c r="AV435">
        <f t="shared" ca="1" si="108"/>
        <v>280</v>
      </c>
      <c r="AW435">
        <f t="shared" ca="1" si="109"/>
        <v>300</v>
      </c>
      <c r="AX435">
        <f t="shared" ca="1" si="110"/>
        <v>-20</v>
      </c>
      <c r="AY435">
        <f t="shared" ca="1" si="111"/>
        <v>295.57063479999999</v>
      </c>
      <c r="AZ435">
        <f t="shared" ca="1" si="112"/>
        <v>304.09628698806512</v>
      </c>
      <c r="BA435">
        <f t="shared" ca="1" si="113"/>
        <v>311.90371301193488</v>
      </c>
      <c r="BB435" cm="1">
        <f t="array" aca="1" ref="BB435" ca="1">_xlfn.LET(_xlpm.rozsah, $J$3:$J$10001,_xlpm.podminka, (_xlpm.rozsah&gt;E435)*(ISNUMBER(_xlpm.rozsah)),_xlpm.indexy, IF(_xlpm.podminka, ROW(_xlpm.rozsah)-MIN(ROW(_xlpm.rozsah))+1),_xlpm.prvni, MIN(_xlpm.indexy),_xlpm.finalni, IF(_xlpm.prvni=1, 2, _xlpm.prvni),INDEX(_xlpm.rozsah, _xlpm.finalni))</f>
        <v>2000</v>
      </c>
      <c r="BC435" cm="1">
        <f t="array" aca="1" ref="BC435" ca="1">INDEX($J$3:$J$10001,MATCH(BB435,$J$3:$J$10004,0)-1)</f>
        <v>1900</v>
      </c>
      <c r="BD435">
        <f t="shared" ca="1" si="114"/>
        <v>300</v>
      </c>
      <c r="BE435">
        <f t="shared" ca="1" si="115"/>
        <v>316</v>
      </c>
      <c r="BF435">
        <f t="shared" ca="1" si="116"/>
        <v>-16</v>
      </c>
      <c r="BG435">
        <f t="shared" ca="1" si="117"/>
        <v>304.09628698806512</v>
      </c>
    </row>
    <row r="436" spans="1:59" x14ac:dyDescent="0.25">
      <c r="A436" s="64">
        <v>433</v>
      </c>
      <c r="B436" s="64">
        <v>83</v>
      </c>
      <c r="C436" s="64">
        <v>72</v>
      </c>
      <c r="D436" s="18">
        <v>433</v>
      </c>
      <c r="E436" s="21">
        <f t="shared" ca="1" si="102"/>
        <v>1974.398206324593</v>
      </c>
      <c r="F436" s="22">
        <f t="shared" ca="1" si="103"/>
        <v>218.94932663140688</v>
      </c>
      <c r="G436" s="23">
        <v>433</v>
      </c>
      <c r="H436" s="24">
        <f t="shared" ca="1" si="104"/>
        <v>2022.1468259999999</v>
      </c>
      <c r="I436" s="25">
        <f t="shared" ca="1" si="105"/>
        <v>212.81085705599997</v>
      </c>
      <c r="J436" s="155"/>
      <c r="K436" s="155"/>
      <c r="L436" s="129">
        <f t="shared" si="118"/>
        <v>0</v>
      </c>
      <c r="AR436">
        <f t="shared" ca="1" si="106"/>
        <v>295.57063479999999</v>
      </c>
      <c r="AS436">
        <f t="shared" ca="1" si="107"/>
        <v>284.42936520000001</v>
      </c>
      <c r="AT436" cm="1">
        <f t="array" aca="1" ref="AT436" ca="1">_xlfn.LET(_xlpm.rozsah, $J$3:$J$10001,_xlpm.podminka, (_xlpm.rozsah&gt;H436)*(ISNUMBER(_xlpm.rozsah)),_xlpm.indexy, IF(_xlpm.podminka, ROW(_xlpm.rozsah)-MIN(ROW(_xlpm.rozsah))+1),_xlpm.prvni, MIN(_xlpm.indexy),_xlpm.finalni, IF(_xlpm.prvni=1, 2, _xlpm.prvni),INDEX(_xlpm.rozsah, _xlpm.finalni))</f>
        <v>2100</v>
      </c>
      <c r="AU436" cm="1">
        <f t="array" aca="1" ref="AU436" ca="1">INDEX($J$3:$J$10001,MATCH(AT436,$J$3:$J$10004,0)-1)</f>
        <v>2000</v>
      </c>
      <c r="AV436">
        <f t="shared" ca="1" si="108"/>
        <v>280</v>
      </c>
      <c r="AW436">
        <f t="shared" ca="1" si="109"/>
        <v>300</v>
      </c>
      <c r="AX436">
        <f t="shared" ca="1" si="110"/>
        <v>-20</v>
      </c>
      <c r="AY436">
        <f t="shared" ca="1" si="111"/>
        <v>295.57063479999999</v>
      </c>
      <c r="AZ436">
        <f t="shared" ca="1" si="112"/>
        <v>304.09628698806512</v>
      </c>
      <c r="BA436">
        <f t="shared" ca="1" si="113"/>
        <v>311.90371301193488</v>
      </c>
      <c r="BB436" cm="1">
        <f t="array" aca="1" ref="BB436" ca="1">_xlfn.LET(_xlpm.rozsah, $J$3:$J$10001,_xlpm.podminka, (_xlpm.rozsah&gt;E436)*(ISNUMBER(_xlpm.rozsah)),_xlpm.indexy, IF(_xlpm.podminka, ROW(_xlpm.rozsah)-MIN(ROW(_xlpm.rozsah))+1),_xlpm.prvni, MIN(_xlpm.indexy),_xlpm.finalni, IF(_xlpm.prvni=1, 2, _xlpm.prvni),INDEX(_xlpm.rozsah, _xlpm.finalni))</f>
        <v>2000</v>
      </c>
      <c r="BC436" cm="1">
        <f t="array" aca="1" ref="BC436" ca="1">INDEX($J$3:$J$10001,MATCH(BB436,$J$3:$J$10004,0)-1)</f>
        <v>1900</v>
      </c>
      <c r="BD436">
        <f t="shared" ca="1" si="114"/>
        <v>300</v>
      </c>
      <c r="BE436">
        <f t="shared" ca="1" si="115"/>
        <v>316</v>
      </c>
      <c r="BF436">
        <f t="shared" ca="1" si="116"/>
        <v>-16</v>
      </c>
      <c r="BG436">
        <f t="shared" ca="1" si="117"/>
        <v>304.09628698806512</v>
      </c>
    </row>
    <row r="437" spans="1:59" x14ac:dyDescent="0.25">
      <c r="A437" s="64">
        <v>434</v>
      </c>
      <c r="B437" s="64">
        <v>86</v>
      </c>
      <c r="C437" s="64">
        <v>72</v>
      </c>
      <c r="D437" s="18">
        <v>434</v>
      </c>
      <c r="E437" s="21">
        <f t="shared" ca="1" si="102"/>
        <v>2020.4607920953615</v>
      </c>
      <c r="F437" s="22">
        <f t="shared" ca="1" si="103"/>
        <v>213.05364593826795</v>
      </c>
      <c r="G437" s="28">
        <v>434</v>
      </c>
      <c r="H437" s="24">
        <f t="shared" ca="1" si="104"/>
        <v>2059.0918919999999</v>
      </c>
      <c r="I437" s="25">
        <f t="shared" ca="1" si="105"/>
        <v>207.49076755200002</v>
      </c>
      <c r="J437" s="155"/>
      <c r="K437" s="155"/>
      <c r="L437" s="129">
        <f t="shared" si="118"/>
        <v>0</v>
      </c>
      <c r="AR437">
        <f t="shared" ca="1" si="106"/>
        <v>288.18162160000003</v>
      </c>
      <c r="AS437">
        <f t="shared" ca="1" si="107"/>
        <v>291.81837839999997</v>
      </c>
      <c r="AT437" cm="1">
        <f t="array" aca="1" ref="AT437" ca="1">_xlfn.LET(_xlpm.rozsah, $J$3:$J$10001,_xlpm.podminka, (_xlpm.rozsah&gt;H437)*(ISNUMBER(_xlpm.rozsah)),_xlpm.indexy, IF(_xlpm.podminka, ROW(_xlpm.rozsah)-MIN(ROW(_xlpm.rozsah))+1),_xlpm.prvni, MIN(_xlpm.indexy),_xlpm.finalni, IF(_xlpm.prvni=1, 2, _xlpm.prvni),INDEX(_xlpm.rozsah, _xlpm.finalni))</f>
        <v>2100</v>
      </c>
      <c r="AU437" cm="1">
        <f t="array" aca="1" ref="AU437" ca="1">INDEX($J$3:$J$10001,MATCH(AT437,$J$3:$J$10004,0)-1)</f>
        <v>2000</v>
      </c>
      <c r="AV437">
        <f t="shared" ca="1" si="108"/>
        <v>280</v>
      </c>
      <c r="AW437">
        <f t="shared" ca="1" si="109"/>
        <v>300</v>
      </c>
      <c r="AX437">
        <f t="shared" ca="1" si="110"/>
        <v>-20</v>
      </c>
      <c r="AY437">
        <f t="shared" ca="1" si="111"/>
        <v>288.18162160000003</v>
      </c>
      <c r="AZ437">
        <f t="shared" ca="1" si="112"/>
        <v>295.90784158092771</v>
      </c>
      <c r="BA437">
        <f t="shared" ca="1" si="113"/>
        <v>284.09215841907229</v>
      </c>
      <c r="BB437" cm="1">
        <f t="array" aca="1" ref="BB437" ca="1">_xlfn.LET(_xlpm.rozsah, $J$3:$J$10001,_xlpm.podminka, (_xlpm.rozsah&gt;E437)*(ISNUMBER(_xlpm.rozsah)),_xlpm.indexy, IF(_xlpm.podminka, ROW(_xlpm.rozsah)-MIN(ROW(_xlpm.rozsah))+1),_xlpm.prvni, MIN(_xlpm.indexy),_xlpm.finalni, IF(_xlpm.prvni=1, 2, _xlpm.prvni),INDEX(_xlpm.rozsah, _xlpm.finalni))</f>
        <v>2100</v>
      </c>
      <c r="BC437" cm="1">
        <f t="array" aca="1" ref="BC437" ca="1">INDEX($J$3:$J$10001,MATCH(BB437,$J$3:$J$10004,0)-1)</f>
        <v>2000</v>
      </c>
      <c r="BD437">
        <f t="shared" ca="1" si="114"/>
        <v>280</v>
      </c>
      <c r="BE437">
        <f t="shared" ca="1" si="115"/>
        <v>300</v>
      </c>
      <c r="BF437">
        <f t="shared" ca="1" si="116"/>
        <v>-20</v>
      </c>
      <c r="BG437">
        <f t="shared" ca="1" si="117"/>
        <v>295.90784158092771</v>
      </c>
    </row>
    <row r="438" spans="1:59" x14ac:dyDescent="0.25">
      <c r="A438" s="64">
        <v>435</v>
      </c>
      <c r="B438" s="64">
        <v>89</v>
      </c>
      <c r="C438" s="64">
        <v>72</v>
      </c>
      <c r="D438" s="18">
        <v>435</v>
      </c>
      <c r="E438" s="21">
        <f t="shared" ca="1" si="102"/>
        <v>2066.52337786613</v>
      </c>
      <c r="F438" s="22">
        <f t="shared" ca="1" si="103"/>
        <v>206.42063358727725</v>
      </c>
      <c r="G438" s="23">
        <v>435</v>
      </c>
      <c r="H438" s="24">
        <f t="shared" ca="1" si="104"/>
        <v>2096.0369579999997</v>
      </c>
      <c r="I438" s="25">
        <f t="shared" ca="1" si="105"/>
        <v>202.17067804800004</v>
      </c>
      <c r="J438" s="155"/>
      <c r="K438" s="155"/>
      <c r="L438" s="129">
        <f t="shared" si="118"/>
        <v>0</v>
      </c>
      <c r="AR438">
        <f t="shared" ca="1" si="106"/>
        <v>280.79260840000006</v>
      </c>
      <c r="AS438">
        <f t="shared" ca="1" si="107"/>
        <v>299.20739159999994</v>
      </c>
      <c r="AT438" cm="1">
        <f t="array" aca="1" ref="AT438" ca="1">_xlfn.LET(_xlpm.rozsah, $J$3:$J$10001,_xlpm.podminka, (_xlpm.rozsah&gt;H438)*(ISNUMBER(_xlpm.rozsah)),_xlpm.indexy, IF(_xlpm.podminka, ROW(_xlpm.rozsah)-MIN(ROW(_xlpm.rozsah))+1),_xlpm.prvni, MIN(_xlpm.indexy),_xlpm.finalni, IF(_xlpm.prvni=1, 2, _xlpm.prvni),INDEX(_xlpm.rozsah, _xlpm.finalni))</f>
        <v>2100</v>
      </c>
      <c r="AU438" cm="1">
        <f t="array" aca="1" ref="AU438" ca="1">INDEX($J$3:$J$10001,MATCH(AT438,$J$3:$J$10004,0)-1)</f>
        <v>2000</v>
      </c>
      <c r="AV438">
        <f t="shared" ca="1" si="108"/>
        <v>280</v>
      </c>
      <c r="AW438">
        <f t="shared" ca="1" si="109"/>
        <v>300</v>
      </c>
      <c r="AX438">
        <f t="shared" ca="1" si="110"/>
        <v>-20</v>
      </c>
      <c r="AY438">
        <f t="shared" ca="1" si="111"/>
        <v>280.79260840000006</v>
      </c>
      <c r="AZ438">
        <f t="shared" ca="1" si="112"/>
        <v>286.69532442677399</v>
      </c>
      <c r="BA438">
        <f t="shared" ca="1" si="113"/>
        <v>293.30467557322601</v>
      </c>
      <c r="BB438" cm="1">
        <f t="array" aca="1" ref="BB438" ca="1">_xlfn.LET(_xlpm.rozsah, $J$3:$J$10001,_xlpm.podminka, (_xlpm.rozsah&gt;E438)*(ISNUMBER(_xlpm.rozsah)),_xlpm.indexy, IF(_xlpm.podminka, ROW(_xlpm.rozsah)-MIN(ROW(_xlpm.rozsah))+1),_xlpm.prvni, MIN(_xlpm.indexy),_xlpm.finalni, IF(_xlpm.prvni=1, 2, _xlpm.prvni),INDEX(_xlpm.rozsah, _xlpm.finalni))</f>
        <v>2100</v>
      </c>
      <c r="BC438" cm="1">
        <f t="array" aca="1" ref="BC438" ca="1">INDEX($J$3:$J$10001,MATCH(BB438,$J$3:$J$10004,0)-1)</f>
        <v>2000</v>
      </c>
      <c r="BD438">
        <f t="shared" ca="1" si="114"/>
        <v>280</v>
      </c>
      <c r="BE438">
        <f t="shared" ca="1" si="115"/>
        <v>300</v>
      </c>
      <c r="BF438">
        <f t="shared" ca="1" si="116"/>
        <v>-20</v>
      </c>
      <c r="BG438">
        <f t="shared" ca="1" si="117"/>
        <v>286.69532442677399</v>
      </c>
    </row>
    <row r="439" spans="1:59" x14ac:dyDescent="0.25">
      <c r="A439" s="64">
        <v>436</v>
      </c>
      <c r="B439" s="64">
        <v>86</v>
      </c>
      <c r="C439" s="64">
        <v>72</v>
      </c>
      <c r="D439" s="18">
        <v>436</v>
      </c>
      <c r="E439" s="21">
        <f t="shared" ca="1" si="102"/>
        <v>2020.4607920953615</v>
      </c>
      <c r="F439" s="22">
        <f t="shared" ca="1" si="103"/>
        <v>213.05364593826795</v>
      </c>
      <c r="G439" s="28">
        <v>436</v>
      </c>
      <c r="H439" s="24">
        <f t="shared" ca="1" si="104"/>
        <v>2059.0918919999999</v>
      </c>
      <c r="I439" s="25">
        <f t="shared" ca="1" si="105"/>
        <v>207.49076755200002</v>
      </c>
      <c r="J439" s="155"/>
      <c r="K439" s="155"/>
      <c r="L439" s="129">
        <f t="shared" si="118"/>
        <v>0</v>
      </c>
      <c r="AR439">
        <f t="shared" ca="1" si="106"/>
        <v>288.18162160000003</v>
      </c>
      <c r="AS439">
        <f t="shared" ca="1" si="107"/>
        <v>291.81837839999997</v>
      </c>
      <c r="AT439" cm="1">
        <f t="array" aca="1" ref="AT439" ca="1">_xlfn.LET(_xlpm.rozsah, $J$3:$J$10001,_xlpm.podminka, (_xlpm.rozsah&gt;H439)*(ISNUMBER(_xlpm.rozsah)),_xlpm.indexy, IF(_xlpm.podminka, ROW(_xlpm.rozsah)-MIN(ROW(_xlpm.rozsah))+1),_xlpm.prvni, MIN(_xlpm.indexy),_xlpm.finalni, IF(_xlpm.prvni=1, 2, _xlpm.prvni),INDEX(_xlpm.rozsah, _xlpm.finalni))</f>
        <v>2100</v>
      </c>
      <c r="AU439" cm="1">
        <f t="array" aca="1" ref="AU439" ca="1">INDEX($J$3:$J$10001,MATCH(AT439,$J$3:$J$10004,0)-1)</f>
        <v>2000</v>
      </c>
      <c r="AV439">
        <f t="shared" ca="1" si="108"/>
        <v>280</v>
      </c>
      <c r="AW439">
        <f t="shared" ca="1" si="109"/>
        <v>300</v>
      </c>
      <c r="AX439">
        <f t="shared" ca="1" si="110"/>
        <v>-20</v>
      </c>
      <c r="AY439">
        <f t="shared" ca="1" si="111"/>
        <v>288.18162160000003</v>
      </c>
      <c r="AZ439">
        <f t="shared" ca="1" si="112"/>
        <v>295.90784158092771</v>
      </c>
      <c r="BA439">
        <f t="shared" ca="1" si="113"/>
        <v>284.09215841907229</v>
      </c>
      <c r="BB439" cm="1">
        <f t="array" aca="1" ref="BB439" ca="1">_xlfn.LET(_xlpm.rozsah, $J$3:$J$10001,_xlpm.podminka, (_xlpm.rozsah&gt;E439)*(ISNUMBER(_xlpm.rozsah)),_xlpm.indexy, IF(_xlpm.podminka, ROW(_xlpm.rozsah)-MIN(ROW(_xlpm.rozsah))+1),_xlpm.prvni, MIN(_xlpm.indexy),_xlpm.finalni, IF(_xlpm.prvni=1, 2, _xlpm.prvni),INDEX(_xlpm.rozsah, _xlpm.finalni))</f>
        <v>2100</v>
      </c>
      <c r="BC439" cm="1">
        <f t="array" aca="1" ref="BC439" ca="1">INDEX($J$3:$J$10001,MATCH(BB439,$J$3:$J$10004,0)-1)</f>
        <v>2000</v>
      </c>
      <c r="BD439">
        <f t="shared" ca="1" si="114"/>
        <v>280</v>
      </c>
      <c r="BE439">
        <f t="shared" ca="1" si="115"/>
        <v>300</v>
      </c>
      <c r="BF439">
        <f t="shared" ca="1" si="116"/>
        <v>-20</v>
      </c>
      <c r="BG439">
        <f t="shared" ca="1" si="117"/>
        <v>295.90784158092771</v>
      </c>
    </row>
    <row r="440" spans="1:59" x14ac:dyDescent="0.25">
      <c r="A440" s="64">
        <v>437</v>
      </c>
      <c r="B440" s="64">
        <v>87</v>
      </c>
      <c r="C440" s="64">
        <v>72</v>
      </c>
      <c r="D440" s="18">
        <v>437</v>
      </c>
      <c r="E440" s="21">
        <f t="shared" ca="1" si="102"/>
        <v>2035.8149873522843</v>
      </c>
      <c r="F440" s="22">
        <f t="shared" ca="1" si="103"/>
        <v>210.84264182127106</v>
      </c>
      <c r="G440" s="23">
        <v>437</v>
      </c>
      <c r="H440" s="24">
        <f t="shared" ca="1" si="104"/>
        <v>2071.4069140000001</v>
      </c>
      <c r="I440" s="25">
        <f t="shared" ca="1" si="105"/>
        <v>205.71740438399999</v>
      </c>
      <c r="J440" s="155"/>
      <c r="K440" s="155"/>
      <c r="L440" s="129">
        <f t="shared" si="118"/>
        <v>0</v>
      </c>
      <c r="AR440">
        <f t="shared" ca="1" si="106"/>
        <v>285.71861719999998</v>
      </c>
      <c r="AS440">
        <f t="shared" ca="1" si="107"/>
        <v>294.28138280000002</v>
      </c>
      <c r="AT440" cm="1">
        <f t="array" aca="1" ref="AT440" ca="1">_xlfn.LET(_xlpm.rozsah, $J$3:$J$10001,_xlpm.podminka, (_xlpm.rozsah&gt;H440)*(ISNUMBER(_xlpm.rozsah)),_xlpm.indexy, IF(_xlpm.podminka, ROW(_xlpm.rozsah)-MIN(ROW(_xlpm.rozsah))+1),_xlpm.prvni, MIN(_xlpm.indexy),_xlpm.finalni, IF(_xlpm.prvni=1, 2, _xlpm.prvni),INDEX(_xlpm.rozsah, _xlpm.finalni))</f>
        <v>2100</v>
      </c>
      <c r="AU440" cm="1">
        <f t="array" aca="1" ref="AU440" ca="1">INDEX($J$3:$J$10001,MATCH(AT440,$J$3:$J$10004,0)-1)</f>
        <v>2000</v>
      </c>
      <c r="AV440">
        <f t="shared" ca="1" si="108"/>
        <v>280</v>
      </c>
      <c r="AW440">
        <f t="shared" ca="1" si="109"/>
        <v>300</v>
      </c>
      <c r="AX440">
        <f t="shared" ca="1" si="110"/>
        <v>-20</v>
      </c>
      <c r="AY440">
        <f t="shared" ca="1" si="111"/>
        <v>285.71861719999998</v>
      </c>
      <c r="AZ440">
        <f t="shared" ca="1" si="112"/>
        <v>292.83700252954316</v>
      </c>
      <c r="BA440">
        <f t="shared" ca="1" si="113"/>
        <v>287.16299747045684</v>
      </c>
      <c r="BB440" cm="1">
        <f t="array" aca="1" ref="BB440" ca="1">_xlfn.LET(_xlpm.rozsah, $J$3:$J$10001,_xlpm.podminka, (_xlpm.rozsah&gt;E440)*(ISNUMBER(_xlpm.rozsah)),_xlpm.indexy, IF(_xlpm.podminka, ROW(_xlpm.rozsah)-MIN(ROW(_xlpm.rozsah))+1),_xlpm.prvni, MIN(_xlpm.indexy),_xlpm.finalni, IF(_xlpm.prvni=1, 2, _xlpm.prvni),INDEX(_xlpm.rozsah, _xlpm.finalni))</f>
        <v>2100</v>
      </c>
      <c r="BC440" cm="1">
        <f t="array" aca="1" ref="BC440" ca="1">INDEX($J$3:$J$10001,MATCH(BB440,$J$3:$J$10004,0)-1)</f>
        <v>2000</v>
      </c>
      <c r="BD440">
        <f t="shared" ca="1" si="114"/>
        <v>280</v>
      </c>
      <c r="BE440">
        <f t="shared" ca="1" si="115"/>
        <v>300</v>
      </c>
      <c r="BF440">
        <f t="shared" ca="1" si="116"/>
        <v>-20</v>
      </c>
      <c r="BG440">
        <f t="shared" ca="1" si="117"/>
        <v>292.83700252954316</v>
      </c>
    </row>
    <row r="441" spans="1:59" x14ac:dyDescent="0.25">
      <c r="A441" s="64">
        <v>438</v>
      </c>
      <c r="B441" s="64">
        <v>88</v>
      </c>
      <c r="C441" s="64">
        <v>72</v>
      </c>
      <c r="D441" s="18">
        <v>438</v>
      </c>
      <c r="E441" s="21">
        <f t="shared" ca="1" si="102"/>
        <v>2051.1691826092074</v>
      </c>
      <c r="F441" s="22">
        <f t="shared" ca="1" si="103"/>
        <v>208.63163770427414</v>
      </c>
      <c r="G441" s="28">
        <v>438</v>
      </c>
      <c r="H441" s="24">
        <f t="shared" ca="1" si="104"/>
        <v>2083.7219359999999</v>
      </c>
      <c r="I441" s="25">
        <f t="shared" ca="1" si="105"/>
        <v>203.94404121600002</v>
      </c>
      <c r="J441" s="155"/>
      <c r="K441" s="155"/>
      <c r="L441" s="129">
        <f t="shared" si="118"/>
        <v>0</v>
      </c>
      <c r="AR441">
        <f t="shared" ca="1" si="106"/>
        <v>283.25561279999999</v>
      </c>
      <c r="AS441">
        <f t="shared" ca="1" si="107"/>
        <v>296.74438720000001</v>
      </c>
      <c r="AT441" cm="1">
        <f t="array" aca="1" ref="AT441" ca="1">_xlfn.LET(_xlpm.rozsah, $J$3:$J$10001,_xlpm.podminka, (_xlpm.rozsah&gt;H441)*(ISNUMBER(_xlpm.rozsah)),_xlpm.indexy, IF(_xlpm.podminka, ROW(_xlpm.rozsah)-MIN(ROW(_xlpm.rozsah))+1),_xlpm.prvni, MIN(_xlpm.indexy),_xlpm.finalni, IF(_xlpm.prvni=1, 2, _xlpm.prvni),INDEX(_xlpm.rozsah, _xlpm.finalni))</f>
        <v>2100</v>
      </c>
      <c r="AU441" cm="1">
        <f t="array" aca="1" ref="AU441" ca="1">INDEX($J$3:$J$10001,MATCH(AT441,$J$3:$J$10004,0)-1)</f>
        <v>2000</v>
      </c>
      <c r="AV441">
        <f t="shared" ca="1" si="108"/>
        <v>280</v>
      </c>
      <c r="AW441">
        <f t="shared" ca="1" si="109"/>
        <v>300</v>
      </c>
      <c r="AX441">
        <f t="shared" ca="1" si="110"/>
        <v>-20</v>
      </c>
      <c r="AY441">
        <f t="shared" ca="1" si="111"/>
        <v>283.25561279999999</v>
      </c>
      <c r="AZ441">
        <f t="shared" ca="1" si="112"/>
        <v>289.76616347815855</v>
      </c>
      <c r="BA441">
        <f t="shared" ca="1" si="113"/>
        <v>290.23383652184145</v>
      </c>
      <c r="BB441" cm="1">
        <f t="array" aca="1" ref="BB441" ca="1">_xlfn.LET(_xlpm.rozsah, $J$3:$J$10001,_xlpm.podminka, (_xlpm.rozsah&gt;E441)*(ISNUMBER(_xlpm.rozsah)),_xlpm.indexy, IF(_xlpm.podminka, ROW(_xlpm.rozsah)-MIN(ROW(_xlpm.rozsah))+1),_xlpm.prvni, MIN(_xlpm.indexy),_xlpm.finalni, IF(_xlpm.prvni=1, 2, _xlpm.prvni),INDEX(_xlpm.rozsah, _xlpm.finalni))</f>
        <v>2100</v>
      </c>
      <c r="BC441" cm="1">
        <f t="array" aca="1" ref="BC441" ca="1">INDEX($J$3:$J$10001,MATCH(BB441,$J$3:$J$10004,0)-1)</f>
        <v>2000</v>
      </c>
      <c r="BD441">
        <f t="shared" ca="1" si="114"/>
        <v>280</v>
      </c>
      <c r="BE441">
        <f t="shared" ca="1" si="115"/>
        <v>300</v>
      </c>
      <c r="BF441">
        <f t="shared" ca="1" si="116"/>
        <v>-20</v>
      </c>
      <c r="BG441">
        <f t="shared" ca="1" si="117"/>
        <v>289.76616347815855</v>
      </c>
    </row>
    <row r="442" spans="1:59" x14ac:dyDescent="0.25">
      <c r="A442" s="64">
        <v>439</v>
      </c>
      <c r="B442" s="64">
        <v>88</v>
      </c>
      <c r="C442" s="64">
        <v>71</v>
      </c>
      <c r="D442" s="18">
        <v>439</v>
      </c>
      <c r="E442" s="21">
        <f t="shared" ca="1" si="102"/>
        <v>2051.1691826092074</v>
      </c>
      <c r="F442" s="22">
        <f t="shared" ca="1" si="103"/>
        <v>205.73397606949257</v>
      </c>
      <c r="G442" s="23">
        <v>439</v>
      </c>
      <c r="H442" s="24">
        <f t="shared" ca="1" si="104"/>
        <v>2083.7219359999999</v>
      </c>
      <c r="I442" s="25">
        <f t="shared" ca="1" si="105"/>
        <v>201.11148508799999</v>
      </c>
      <c r="J442" s="155"/>
      <c r="K442" s="155"/>
      <c r="L442" s="129">
        <f t="shared" si="118"/>
        <v>0</v>
      </c>
      <c r="AR442">
        <f t="shared" ca="1" si="106"/>
        <v>283.25561279999999</v>
      </c>
      <c r="AS442">
        <f t="shared" ca="1" si="107"/>
        <v>296.74438720000001</v>
      </c>
      <c r="AT442" cm="1">
        <f t="array" aca="1" ref="AT442" ca="1">_xlfn.LET(_xlpm.rozsah, $J$3:$J$10001,_xlpm.podminka, (_xlpm.rozsah&gt;H442)*(ISNUMBER(_xlpm.rozsah)),_xlpm.indexy, IF(_xlpm.podminka, ROW(_xlpm.rozsah)-MIN(ROW(_xlpm.rozsah))+1),_xlpm.prvni, MIN(_xlpm.indexy),_xlpm.finalni, IF(_xlpm.prvni=1, 2, _xlpm.prvni),INDEX(_xlpm.rozsah, _xlpm.finalni))</f>
        <v>2100</v>
      </c>
      <c r="AU442" cm="1">
        <f t="array" aca="1" ref="AU442" ca="1">INDEX($J$3:$J$10001,MATCH(AT442,$J$3:$J$10004,0)-1)</f>
        <v>2000</v>
      </c>
      <c r="AV442">
        <f t="shared" ca="1" si="108"/>
        <v>280</v>
      </c>
      <c r="AW442">
        <f t="shared" ca="1" si="109"/>
        <v>300</v>
      </c>
      <c r="AX442">
        <f t="shared" ca="1" si="110"/>
        <v>-20</v>
      </c>
      <c r="AY442">
        <f t="shared" ca="1" si="111"/>
        <v>283.25561279999999</v>
      </c>
      <c r="AZ442">
        <f t="shared" ca="1" si="112"/>
        <v>289.76616347815855</v>
      </c>
      <c r="BA442">
        <f t="shared" ca="1" si="113"/>
        <v>290.23383652184145</v>
      </c>
      <c r="BB442" cm="1">
        <f t="array" aca="1" ref="BB442" ca="1">_xlfn.LET(_xlpm.rozsah, $J$3:$J$10001,_xlpm.podminka, (_xlpm.rozsah&gt;E442)*(ISNUMBER(_xlpm.rozsah)),_xlpm.indexy, IF(_xlpm.podminka, ROW(_xlpm.rozsah)-MIN(ROW(_xlpm.rozsah))+1),_xlpm.prvni, MIN(_xlpm.indexy),_xlpm.finalni, IF(_xlpm.prvni=1, 2, _xlpm.prvni),INDEX(_xlpm.rozsah, _xlpm.finalni))</f>
        <v>2100</v>
      </c>
      <c r="BC442" cm="1">
        <f t="array" aca="1" ref="BC442" ca="1">INDEX($J$3:$J$10001,MATCH(BB442,$J$3:$J$10004,0)-1)</f>
        <v>2000</v>
      </c>
      <c r="BD442">
        <f t="shared" ca="1" si="114"/>
        <v>280</v>
      </c>
      <c r="BE442">
        <f t="shared" ca="1" si="115"/>
        <v>300</v>
      </c>
      <c r="BF442">
        <f t="shared" ca="1" si="116"/>
        <v>-20</v>
      </c>
      <c r="BG442">
        <f t="shared" ca="1" si="117"/>
        <v>289.76616347815855</v>
      </c>
    </row>
    <row r="443" spans="1:59" x14ac:dyDescent="0.25">
      <c r="A443" s="64">
        <v>440</v>
      </c>
      <c r="B443" s="64">
        <v>87</v>
      </c>
      <c r="C443" s="64">
        <v>72</v>
      </c>
      <c r="D443" s="18">
        <v>440</v>
      </c>
      <c r="E443" s="21">
        <f t="shared" ca="1" si="102"/>
        <v>2035.8149873522843</v>
      </c>
      <c r="F443" s="22">
        <f t="shared" ca="1" si="103"/>
        <v>210.84264182127106</v>
      </c>
      <c r="G443" s="28">
        <v>440</v>
      </c>
      <c r="H443" s="24">
        <f t="shared" ca="1" si="104"/>
        <v>2071.4069140000001</v>
      </c>
      <c r="I443" s="25">
        <f t="shared" ca="1" si="105"/>
        <v>205.71740438399999</v>
      </c>
      <c r="J443" s="155"/>
      <c r="K443" s="155"/>
      <c r="L443" s="129">
        <f t="shared" si="118"/>
        <v>0</v>
      </c>
      <c r="AR443">
        <f t="shared" ca="1" si="106"/>
        <v>285.71861719999998</v>
      </c>
      <c r="AS443">
        <f t="shared" ca="1" si="107"/>
        <v>294.28138280000002</v>
      </c>
      <c r="AT443" cm="1">
        <f t="array" aca="1" ref="AT443" ca="1">_xlfn.LET(_xlpm.rozsah, $J$3:$J$10001,_xlpm.podminka, (_xlpm.rozsah&gt;H443)*(ISNUMBER(_xlpm.rozsah)),_xlpm.indexy, IF(_xlpm.podminka, ROW(_xlpm.rozsah)-MIN(ROW(_xlpm.rozsah))+1),_xlpm.prvni, MIN(_xlpm.indexy),_xlpm.finalni, IF(_xlpm.prvni=1, 2, _xlpm.prvni),INDEX(_xlpm.rozsah, _xlpm.finalni))</f>
        <v>2100</v>
      </c>
      <c r="AU443" cm="1">
        <f t="array" aca="1" ref="AU443" ca="1">INDEX($J$3:$J$10001,MATCH(AT443,$J$3:$J$10004,0)-1)</f>
        <v>2000</v>
      </c>
      <c r="AV443">
        <f t="shared" ca="1" si="108"/>
        <v>280</v>
      </c>
      <c r="AW443">
        <f t="shared" ca="1" si="109"/>
        <v>300</v>
      </c>
      <c r="AX443">
        <f t="shared" ca="1" si="110"/>
        <v>-20</v>
      </c>
      <c r="AY443">
        <f t="shared" ca="1" si="111"/>
        <v>285.71861719999998</v>
      </c>
      <c r="AZ443">
        <f t="shared" ca="1" si="112"/>
        <v>292.83700252954316</v>
      </c>
      <c r="BA443">
        <f t="shared" ca="1" si="113"/>
        <v>287.16299747045684</v>
      </c>
      <c r="BB443" cm="1">
        <f t="array" aca="1" ref="BB443" ca="1">_xlfn.LET(_xlpm.rozsah, $J$3:$J$10001,_xlpm.podminka, (_xlpm.rozsah&gt;E443)*(ISNUMBER(_xlpm.rozsah)),_xlpm.indexy, IF(_xlpm.podminka, ROW(_xlpm.rozsah)-MIN(ROW(_xlpm.rozsah))+1),_xlpm.prvni, MIN(_xlpm.indexy),_xlpm.finalni, IF(_xlpm.prvni=1, 2, _xlpm.prvni),INDEX(_xlpm.rozsah, _xlpm.finalni))</f>
        <v>2100</v>
      </c>
      <c r="BC443" cm="1">
        <f t="array" aca="1" ref="BC443" ca="1">INDEX($J$3:$J$10001,MATCH(BB443,$J$3:$J$10004,0)-1)</f>
        <v>2000</v>
      </c>
      <c r="BD443">
        <f t="shared" ca="1" si="114"/>
        <v>280</v>
      </c>
      <c r="BE443">
        <f t="shared" ca="1" si="115"/>
        <v>300</v>
      </c>
      <c r="BF443">
        <f t="shared" ca="1" si="116"/>
        <v>-20</v>
      </c>
      <c r="BG443">
        <f t="shared" ca="1" si="117"/>
        <v>292.83700252954316</v>
      </c>
    </row>
    <row r="444" spans="1:59" x14ac:dyDescent="0.25">
      <c r="A444" s="64">
        <v>441</v>
      </c>
      <c r="B444" s="64">
        <v>85</v>
      </c>
      <c r="C444" s="64">
        <v>71</v>
      </c>
      <c r="D444" s="18">
        <v>441</v>
      </c>
      <c r="E444" s="21">
        <f t="shared" ca="1" si="102"/>
        <v>2005.1065968384387</v>
      </c>
      <c r="F444" s="22">
        <f t="shared" ca="1" si="103"/>
        <v>212.2748632489417</v>
      </c>
      <c r="G444" s="23">
        <v>441</v>
      </c>
      <c r="H444" s="24">
        <f t="shared" ca="1" si="104"/>
        <v>2046.7768699999999</v>
      </c>
      <c r="I444" s="25">
        <f t="shared" ca="1" si="105"/>
        <v>206.35768446000003</v>
      </c>
      <c r="J444" s="155"/>
      <c r="K444" s="155"/>
      <c r="L444" s="129">
        <f t="shared" si="118"/>
        <v>0</v>
      </c>
      <c r="AR444">
        <f t="shared" ca="1" si="106"/>
        <v>290.64462600000002</v>
      </c>
      <c r="AS444">
        <f t="shared" ca="1" si="107"/>
        <v>289.35537399999998</v>
      </c>
      <c r="AT444" cm="1">
        <f t="array" aca="1" ref="AT444" ca="1">_xlfn.LET(_xlpm.rozsah, $J$3:$J$10001,_xlpm.podminka, (_xlpm.rozsah&gt;H444)*(ISNUMBER(_xlpm.rozsah)),_xlpm.indexy, IF(_xlpm.podminka, ROW(_xlpm.rozsah)-MIN(ROW(_xlpm.rozsah))+1),_xlpm.prvni, MIN(_xlpm.indexy),_xlpm.finalni, IF(_xlpm.prvni=1, 2, _xlpm.prvni),INDEX(_xlpm.rozsah, _xlpm.finalni))</f>
        <v>2100</v>
      </c>
      <c r="AU444" cm="1">
        <f t="array" aca="1" ref="AU444" ca="1">INDEX($J$3:$J$10001,MATCH(AT444,$J$3:$J$10004,0)-1)</f>
        <v>2000</v>
      </c>
      <c r="AV444">
        <f t="shared" ca="1" si="108"/>
        <v>280</v>
      </c>
      <c r="AW444">
        <f t="shared" ca="1" si="109"/>
        <v>300</v>
      </c>
      <c r="AX444">
        <f t="shared" ca="1" si="110"/>
        <v>-20</v>
      </c>
      <c r="AY444">
        <f t="shared" ca="1" si="111"/>
        <v>290.64462600000002</v>
      </c>
      <c r="AZ444">
        <f t="shared" ca="1" si="112"/>
        <v>298.97868063231226</v>
      </c>
      <c r="BA444">
        <f t="shared" ca="1" si="113"/>
        <v>281.02131936768774</v>
      </c>
      <c r="BB444" cm="1">
        <f t="array" aca="1" ref="BB444" ca="1">_xlfn.LET(_xlpm.rozsah, $J$3:$J$10001,_xlpm.podminka, (_xlpm.rozsah&gt;E444)*(ISNUMBER(_xlpm.rozsah)),_xlpm.indexy, IF(_xlpm.podminka, ROW(_xlpm.rozsah)-MIN(ROW(_xlpm.rozsah))+1),_xlpm.prvni, MIN(_xlpm.indexy),_xlpm.finalni, IF(_xlpm.prvni=1, 2, _xlpm.prvni),INDEX(_xlpm.rozsah, _xlpm.finalni))</f>
        <v>2100</v>
      </c>
      <c r="BC444" cm="1">
        <f t="array" aca="1" ref="BC444" ca="1">INDEX($J$3:$J$10001,MATCH(BB444,$J$3:$J$10004,0)-1)</f>
        <v>2000</v>
      </c>
      <c r="BD444">
        <f t="shared" ca="1" si="114"/>
        <v>280</v>
      </c>
      <c r="BE444">
        <f t="shared" ca="1" si="115"/>
        <v>300</v>
      </c>
      <c r="BF444">
        <f t="shared" ca="1" si="116"/>
        <v>-20</v>
      </c>
      <c r="BG444">
        <f t="shared" ca="1" si="117"/>
        <v>298.97868063231226</v>
      </c>
    </row>
    <row r="445" spans="1:59" x14ac:dyDescent="0.25">
      <c r="A445" s="64">
        <v>442</v>
      </c>
      <c r="B445" s="64">
        <v>88</v>
      </c>
      <c r="C445" s="64">
        <v>72</v>
      </c>
      <c r="D445" s="18">
        <v>442</v>
      </c>
      <c r="E445" s="21">
        <f t="shared" ca="1" si="102"/>
        <v>2051.1691826092074</v>
      </c>
      <c r="F445" s="22">
        <f t="shared" ca="1" si="103"/>
        <v>208.63163770427414</v>
      </c>
      <c r="G445" s="28">
        <v>442</v>
      </c>
      <c r="H445" s="24">
        <f t="shared" ca="1" si="104"/>
        <v>2083.7219359999999</v>
      </c>
      <c r="I445" s="25">
        <f t="shared" ca="1" si="105"/>
        <v>203.94404121600002</v>
      </c>
      <c r="J445" s="155"/>
      <c r="K445" s="155"/>
      <c r="L445" s="129">
        <f t="shared" si="118"/>
        <v>0</v>
      </c>
      <c r="AR445">
        <f t="shared" ca="1" si="106"/>
        <v>283.25561279999999</v>
      </c>
      <c r="AS445">
        <f t="shared" ca="1" si="107"/>
        <v>296.74438720000001</v>
      </c>
      <c r="AT445" cm="1">
        <f t="array" aca="1" ref="AT445" ca="1">_xlfn.LET(_xlpm.rozsah, $J$3:$J$10001,_xlpm.podminka, (_xlpm.rozsah&gt;H445)*(ISNUMBER(_xlpm.rozsah)),_xlpm.indexy, IF(_xlpm.podminka, ROW(_xlpm.rozsah)-MIN(ROW(_xlpm.rozsah))+1),_xlpm.prvni, MIN(_xlpm.indexy),_xlpm.finalni, IF(_xlpm.prvni=1, 2, _xlpm.prvni),INDEX(_xlpm.rozsah, _xlpm.finalni))</f>
        <v>2100</v>
      </c>
      <c r="AU445" cm="1">
        <f t="array" aca="1" ref="AU445" ca="1">INDEX($J$3:$J$10001,MATCH(AT445,$J$3:$J$10004,0)-1)</f>
        <v>2000</v>
      </c>
      <c r="AV445">
        <f t="shared" ca="1" si="108"/>
        <v>280</v>
      </c>
      <c r="AW445">
        <f t="shared" ca="1" si="109"/>
        <v>300</v>
      </c>
      <c r="AX445">
        <f t="shared" ca="1" si="110"/>
        <v>-20</v>
      </c>
      <c r="AY445">
        <f t="shared" ca="1" si="111"/>
        <v>283.25561279999999</v>
      </c>
      <c r="AZ445">
        <f t="shared" ca="1" si="112"/>
        <v>289.76616347815855</v>
      </c>
      <c r="BA445">
        <f t="shared" ca="1" si="113"/>
        <v>290.23383652184145</v>
      </c>
      <c r="BB445" cm="1">
        <f t="array" aca="1" ref="BB445" ca="1">_xlfn.LET(_xlpm.rozsah, $J$3:$J$10001,_xlpm.podminka, (_xlpm.rozsah&gt;E445)*(ISNUMBER(_xlpm.rozsah)),_xlpm.indexy, IF(_xlpm.podminka, ROW(_xlpm.rozsah)-MIN(ROW(_xlpm.rozsah))+1),_xlpm.prvni, MIN(_xlpm.indexy),_xlpm.finalni, IF(_xlpm.prvni=1, 2, _xlpm.prvni),INDEX(_xlpm.rozsah, _xlpm.finalni))</f>
        <v>2100</v>
      </c>
      <c r="BC445" cm="1">
        <f t="array" aca="1" ref="BC445" ca="1">INDEX($J$3:$J$10001,MATCH(BB445,$J$3:$J$10004,0)-1)</f>
        <v>2000</v>
      </c>
      <c r="BD445">
        <f t="shared" ca="1" si="114"/>
        <v>280</v>
      </c>
      <c r="BE445">
        <f t="shared" ca="1" si="115"/>
        <v>300</v>
      </c>
      <c r="BF445">
        <f t="shared" ca="1" si="116"/>
        <v>-20</v>
      </c>
      <c r="BG445">
        <f t="shared" ca="1" si="117"/>
        <v>289.76616347815855</v>
      </c>
    </row>
    <row r="446" spans="1:59" x14ac:dyDescent="0.25">
      <c r="A446" s="64">
        <v>443</v>
      </c>
      <c r="B446" s="64">
        <v>88</v>
      </c>
      <c r="C446" s="64">
        <v>72</v>
      </c>
      <c r="D446" s="18">
        <v>443</v>
      </c>
      <c r="E446" s="21">
        <f t="shared" ca="1" si="102"/>
        <v>2051.1691826092074</v>
      </c>
      <c r="F446" s="22">
        <f t="shared" ca="1" si="103"/>
        <v>208.63163770427414</v>
      </c>
      <c r="G446" s="23">
        <v>443</v>
      </c>
      <c r="H446" s="24">
        <f t="shared" ca="1" si="104"/>
        <v>2083.7219359999999</v>
      </c>
      <c r="I446" s="25">
        <f t="shared" ca="1" si="105"/>
        <v>203.94404121600002</v>
      </c>
      <c r="J446" s="155"/>
      <c r="K446" s="155"/>
      <c r="L446" s="129">
        <f t="shared" si="118"/>
        <v>0</v>
      </c>
      <c r="AR446">
        <f t="shared" ca="1" si="106"/>
        <v>283.25561279999999</v>
      </c>
      <c r="AS446">
        <f t="shared" ca="1" si="107"/>
        <v>296.74438720000001</v>
      </c>
      <c r="AT446" cm="1">
        <f t="array" aca="1" ref="AT446" ca="1">_xlfn.LET(_xlpm.rozsah, $J$3:$J$10001,_xlpm.podminka, (_xlpm.rozsah&gt;H446)*(ISNUMBER(_xlpm.rozsah)),_xlpm.indexy, IF(_xlpm.podminka, ROW(_xlpm.rozsah)-MIN(ROW(_xlpm.rozsah))+1),_xlpm.prvni, MIN(_xlpm.indexy),_xlpm.finalni, IF(_xlpm.prvni=1, 2, _xlpm.prvni),INDEX(_xlpm.rozsah, _xlpm.finalni))</f>
        <v>2100</v>
      </c>
      <c r="AU446" cm="1">
        <f t="array" aca="1" ref="AU446" ca="1">INDEX($J$3:$J$10001,MATCH(AT446,$J$3:$J$10004,0)-1)</f>
        <v>2000</v>
      </c>
      <c r="AV446">
        <f t="shared" ca="1" si="108"/>
        <v>280</v>
      </c>
      <c r="AW446">
        <f t="shared" ca="1" si="109"/>
        <v>300</v>
      </c>
      <c r="AX446">
        <f t="shared" ca="1" si="110"/>
        <v>-20</v>
      </c>
      <c r="AY446">
        <f t="shared" ca="1" si="111"/>
        <v>283.25561279999999</v>
      </c>
      <c r="AZ446">
        <f t="shared" ca="1" si="112"/>
        <v>289.76616347815855</v>
      </c>
      <c r="BA446">
        <f t="shared" ca="1" si="113"/>
        <v>290.23383652184145</v>
      </c>
      <c r="BB446" cm="1">
        <f t="array" aca="1" ref="BB446" ca="1">_xlfn.LET(_xlpm.rozsah, $J$3:$J$10001,_xlpm.podminka, (_xlpm.rozsah&gt;E446)*(ISNUMBER(_xlpm.rozsah)),_xlpm.indexy, IF(_xlpm.podminka, ROW(_xlpm.rozsah)-MIN(ROW(_xlpm.rozsah))+1),_xlpm.prvni, MIN(_xlpm.indexy),_xlpm.finalni, IF(_xlpm.prvni=1, 2, _xlpm.prvni),INDEX(_xlpm.rozsah, _xlpm.finalni))</f>
        <v>2100</v>
      </c>
      <c r="BC446" cm="1">
        <f t="array" aca="1" ref="BC446" ca="1">INDEX($J$3:$J$10001,MATCH(BB446,$J$3:$J$10004,0)-1)</f>
        <v>2000</v>
      </c>
      <c r="BD446">
        <f t="shared" ca="1" si="114"/>
        <v>280</v>
      </c>
      <c r="BE446">
        <f t="shared" ca="1" si="115"/>
        <v>300</v>
      </c>
      <c r="BF446">
        <f t="shared" ca="1" si="116"/>
        <v>-20</v>
      </c>
      <c r="BG446">
        <f t="shared" ca="1" si="117"/>
        <v>289.76616347815855</v>
      </c>
    </row>
    <row r="447" spans="1:59" x14ac:dyDescent="0.25">
      <c r="A447" s="64">
        <v>444</v>
      </c>
      <c r="B447" s="64">
        <v>84</v>
      </c>
      <c r="C447" s="64">
        <v>72</v>
      </c>
      <c r="D447" s="18">
        <v>444</v>
      </c>
      <c r="E447" s="21">
        <f t="shared" ca="1" si="102"/>
        <v>1989.7524015815159</v>
      </c>
      <c r="F447" s="22">
        <f t="shared" ca="1" si="103"/>
        <v>217.1805233378094</v>
      </c>
      <c r="G447" s="28">
        <v>444</v>
      </c>
      <c r="H447" s="24">
        <f t="shared" ca="1" si="104"/>
        <v>2034.4618479999999</v>
      </c>
      <c r="I447" s="25">
        <f t="shared" ca="1" si="105"/>
        <v>211.037493888</v>
      </c>
      <c r="J447" s="155"/>
      <c r="K447" s="155"/>
      <c r="L447" s="129">
        <f t="shared" si="118"/>
        <v>0</v>
      </c>
      <c r="AR447">
        <f t="shared" ca="1" si="106"/>
        <v>293.10763040000001</v>
      </c>
      <c r="AS447">
        <f t="shared" ca="1" si="107"/>
        <v>286.89236959999999</v>
      </c>
      <c r="AT447" cm="1">
        <f t="array" aca="1" ref="AT447" ca="1">_xlfn.LET(_xlpm.rozsah, $J$3:$J$10001,_xlpm.podminka, (_xlpm.rozsah&gt;H447)*(ISNUMBER(_xlpm.rozsah)),_xlpm.indexy, IF(_xlpm.podminka, ROW(_xlpm.rozsah)-MIN(ROW(_xlpm.rozsah))+1),_xlpm.prvni, MIN(_xlpm.indexy),_xlpm.finalni, IF(_xlpm.prvni=1, 2, _xlpm.prvni),INDEX(_xlpm.rozsah, _xlpm.finalni))</f>
        <v>2100</v>
      </c>
      <c r="AU447" cm="1">
        <f t="array" aca="1" ref="AU447" ca="1">INDEX($J$3:$J$10001,MATCH(AT447,$J$3:$J$10004,0)-1)</f>
        <v>2000</v>
      </c>
      <c r="AV447">
        <f t="shared" ca="1" si="108"/>
        <v>280</v>
      </c>
      <c r="AW447">
        <f t="shared" ca="1" si="109"/>
        <v>300</v>
      </c>
      <c r="AX447">
        <f t="shared" ca="1" si="110"/>
        <v>-20</v>
      </c>
      <c r="AY447">
        <f t="shared" ca="1" si="111"/>
        <v>293.10763040000001</v>
      </c>
      <c r="AZ447">
        <f t="shared" ca="1" si="112"/>
        <v>301.63961574695747</v>
      </c>
      <c r="BA447">
        <f t="shared" ca="1" si="113"/>
        <v>314.36038425304253</v>
      </c>
      <c r="BB447" cm="1">
        <f t="array" aca="1" ref="BB447" ca="1">_xlfn.LET(_xlpm.rozsah, $J$3:$J$10001,_xlpm.podminka, (_xlpm.rozsah&gt;E447)*(ISNUMBER(_xlpm.rozsah)),_xlpm.indexy, IF(_xlpm.podminka, ROW(_xlpm.rozsah)-MIN(ROW(_xlpm.rozsah))+1),_xlpm.prvni, MIN(_xlpm.indexy),_xlpm.finalni, IF(_xlpm.prvni=1, 2, _xlpm.prvni),INDEX(_xlpm.rozsah, _xlpm.finalni))</f>
        <v>2000</v>
      </c>
      <c r="BC447" cm="1">
        <f t="array" aca="1" ref="BC447" ca="1">INDEX($J$3:$J$10001,MATCH(BB447,$J$3:$J$10004,0)-1)</f>
        <v>1900</v>
      </c>
      <c r="BD447">
        <f t="shared" ca="1" si="114"/>
        <v>300</v>
      </c>
      <c r="BE447">
        <f t="shared" ca="1" si="115"/>
        <v>316</v>
      </c>
      <c r="BF447">
        <f t="shared" ca="1" si="116"/>
        <v>-16</v>
      </c>
      <c r="BG447">
        <f t="shared" ca="1" si="117"/>
        <v>301.63961574695747</v>
      </c>
    </row>
    <row r="448" spans="1:59" x14ac:dyDescent="0.25">
      <c r="A448" s="64">
        <v>445</v>
      </c>
      <c r="B448" s="64">
        <v>83</v>
      </c>
      <c r="C448" s="64">
        <v>73</v>
      </c>
      <c r="D448" s="18">
        <v>445</v>
      </c>
      <c r="E448" s="21">
        <f t="shared" ca="1" si="102"/>
        <v>1974.398206324593</v>
      </c>
      <c r="F448" s="22">
        <f t="shared" ca="1" si="103"/>
        <v>221.99028950128755</v>
      </c>
      <c r="G448" s="23">
        <v>445</v>
      </c>
      <c r="H448" s="24">
        <f t="shared" ca="1" si="104"/>
        <v>2022.1468259999999</v>
      </c>
      <c r="I448" s="25">
        <f t="shared" ca="1" si="105"/>
        <v>215.76656340400001</v>
      </c>
      <c r="J448" s="155"/>
      <c r="K448" s="155"/>
      <c r="L448" s="129">
        <f t="shared" si="118"/>
        <v>0</v>
      </c>
      <c r="AR448">
        <f t="shared" ca="1" si="106"/>
        <v>295.57063479999999</v>
      </c>
      <c r="AS448">
        <f t="shared" ca="1" si="107"/>
        <v>284.42936520000001</v>
      </c>
      <c r="AT448" cm="1">
        <f t="array" aca="1" ref="AT448" ca="1">_xlfn.LET(_xlpm.rozsah, $J$3:$J$10001,_xlpm.podminka, (_xlpm.rozsah&gt;H448)*(ISNUMBER(_xlpm.rozsah)),_xlpm.indexy, IF(_xlpm.podminka, ROW(_xlpm.rozsah)-MIN(ROW(_xlpm.rozsah))+1),_xlpm.prvni, MIN(_xlpm.indexy),_xlpm.finalni, IF(_xlpm.prvni=1, 2, _xlpm.prvni),INDEX(_xlpm.rozsah, _xlpm.finalni))</f>
        <v>2100</v>
      </c>
      <c r="AU448" cm="1">
        <f t="array" aca="1" ref="AU448" ca="1">INDEX($J$3:$J$10001,MATCH(AT448,$J$3:$J$10004,0)-1)</f>
        <v>2000</v>
      </c>
      <c r="AV448">
        <f t="shared" ca="1" si="108"/>
        <v>280</v>
      </c>
      <c r="AW448">
        <f t="shared" ca="1" si="109"/>
        <v>300</v>
      </c>
      <c r="AX448">
        <f t="shared" ca="1" si="110"/>
        <v>-20</v>
      </c>
      <c r="AY448">
        <f t="shared" ca="1" si="111"/>
        <v>295.57063479999999</v>
      </c>
      <c r="AZ448">
        <f t="shared" ca="1" si="112"/>
        <v>304.09628698806512</v>
      </c>
      <c r="BA448">
        <f t="shared" ca="1" si="113"/>
        <v>311.90371301193488</v>
      </c>
      <c r="BB448" cm="1">
        <f t="array" aca="1" ref="BB448" ca="1">_xlfn.LET(_xlpm.rozsah, $J$3:$J$10001,_xlpm.podminka, (_xlpm.rozsah&gt;E448)*(ISNUMBER(_xlpm.rozsah)),_xlpm.indexy, IF(_xlpm.podminka, ROW(_xlpm.rozsah)-MIN(ROW(_xlpm.rozsah))+1),_xlpm.prvni, MIN(_xlpm.indexy),_xlpm.finalni, IF(_xlpm.prvni=1, 2, _xlpm.prvni),INDEX(_xlpm.rozsah, _xlpm.finalni))</f>
        <v>2000</v>
      </c>
      <c r="BC448" cm="1">
        <f t="array" aca="1" ref="BC448" ca="1">INDEX($J$3:$J$10001,MATCH(BB448,$J$3:$J$10004,0)-1)</f>
        <v>1900</v>
      </c>
      <c r="BD448">
        <f t="shared" ca="1" si="114"/>
        <v>300</v>
      </c>
      <c r="BE448">
        <f t="shared" ca="1" si="115"/>
        <v>316</v>
      </c>
      <c r="BF448">
        <f t="shared" ca="1" si="116"/>
        <v>-16</v>
      </c>
      <c r="BG448">
        <f t="shared" ca="1" si="117"/>
        <v>304.09628698806512</v>
      </c>
    </row>
    <row r="449" spans="1:59" x14ac:dyDescent="0.25">
      <c r="A449" s="64">
        <v>446</v>
      </c>
      <c r="B449" s="64">
        <v>77</v>
      </c>
      <c r="C449" s="64">
        <v>73</v>
      </c>
      <c r="D449" s="18">
        <v>446</v>
      </c>
      <c r="E449" s="21">
        <f t="shared" ca="1" si="102"/>
        <v>1882.2730347830561</v>
      </c>
      <c r="F449" s="22">
        <f t="shared" ca="1" si="103"/>
        <v>232.87991638342274</v>
      </c>
      <c r="G449" s="28">
        <v>446</v>
      </c>
      <c r="H449" s="24">
        <f t="shared" ca="1" si="104"/>
        <v>1948.2566939999999</v>
      </c>
      <c r="I449" s="25">
        <f t="shared" ca="1" si="105"/>
        <v>225.04361814080002</v>
      </c>
      <c r="J449" s="155"/>
      <c r="K449" s="155"/>
      <c r="L449" s="129">
        <f t="shared" si="118"/>
        <v>0</v>
      </c>
      <c r="AR449">
        <f t="shared" ca="1" si="106"/>
        <v>308.27892896000003</v>
      </c>
      <c r="AS449">
        <f t="shared" ca="1" si="107"/>
        <v>307.72107103999997</v>
      </c>
      <c r="AT449" cm="1">
        <f t="array" aca="1" ref="AT449" ca="1">_xlfn.LET(_xlpm.rozsah, $J$3:$J$10001,_xlpm.podminka, (_xlpm.rozsah&gt;H449)*(ISNUMBER(_xlpm.rozsah)),_xlpm.indexy, IF(_xlpm.podminka, ROW(_xlpm.rozsah)-MIN(ROW(_xlpm.rozsah))+1),_xlpm.prvni, MIN(_xlpm.indexy),_xlpm.finalni, IF(_xlpm.prvni=1, 2, _xlpm.prvni),INDEX(_xlpm.rozsah, _xlpm.finalni))</f>
        <v>2000</v>
      </c>
      <c r="AU449" cm="1">
        <f t="array" aca="1" ref="AU449" ca="1">INDEX($J$3:$J$10001,MATCH(AT449,$J$3:$J$10004,0)-1)</f>
        <v>1900</v>
      </c>
      <c r="AV449">
        <f t="shared" ca="1" si="108"/>
        <v>300</v>
      </c>
      <c r="AW449">
        <f t="shared" ca="1" si="109"/>
        <v>316</v>
      </c>
      <c r="AX449">
        <f t="shared" ca="1" si="110"/>
        <v>-16</v>
      </c>
      <c r="AY449">
        <f t="shared" ca="1" si="111"/>
        <v>308.27892896000003</v>
      </c>
      <c r="AZ449">
        <f t="shared" ca="1" si="112"/>
        <v>319.01358408688048</v>
      </c>
      <c r="BA449">
        <f t="shared" ca="1" si="113"/>
        <v>329.98641591311952</v>
      </c>
      <c r="BB449" cm="1">
        <f t="array" aca="1" ref="BB449" ca="1">_xlfn.LET(_xlpm.rozsah, $J$3:$J$10001,_xlpm.podminka, (_xlpm.rozsah&gt;E449)*(ISNUMBER(_xlpm.rozsah)),_xlpm.indexy, IF(_xlpm.podminka, ROW(_xlpm.rozsah)-MIN(ROW(_xlpm.rozsah))+1),_xlpm.prvni, MIN(_xlpm.indexy),_xlpm.finalni, IF(_xlpm.prvni=1, 2, _xlpm.prvni),INDEX(_xlpm.rozsah, _xlpm.finalni))</f>
        <v>1900</v>
      </c>
      <c r="BC449" cm="1">
        <f t="array" aca="1" ref="BC449" ca="1">INDEX($J$3:$J$10001,MATCH(BB449,$J$3:$J$10004,0)-1)</f>
        <v>1800</v>
      </c>
      <c r="BD449">
        <f t="shared" ca="1" si="114"/>
        <v>316</v>
      </c>
      <c r="BE449">
        <f t="shared" ca="1" si="115"/>
        <v>333</v>
      </c>
      <c r="BF449">
        <f t="shared" ca="1" si="116"/>
        <v>-17</v>
      </c>
      <c r="BG449">
        <f t="shared" ca="1" si="117"/>
        <v>319.01358408688048</v>
      </c>
    </row>
    <row r="450" spans="1:59" x14ac:dyDescent="0.25">
      <c r="A450" s="64">
        <v>447</v>
      </c>
      <c r="B450" s="64">
        <v>74</v>
      </c>
      <c r="C450" s="64">
        <v>73</v>
      </c>
      <c r="D450" s="18">
        <v>447</v>
      </c>
      <c r="E450" s="21">
        <f t="shared" ca="1" si="102"/>
        <v>1836.2104490122879</v>
      </c>
      <c r="F450" s="22">
        <f t="shared" ca="1" si="103"/>
        <v>238.59628327757508</v>
      </c>
      <c r="G450" s="23">
        <v>447</v>
      </c>
      <c r="H450" s="24">
        <f t="shared" ca="1" si="104"/>
        <v>1911.3116279999999</v>
      </c>
      <c r="I450" s="25">
        <f t="shared" ca="1" si="105"/>
        <v>229.35880184959998</v>
      </c>
      <c r="J450" s="155"/>
      <c r="K450" s="155"/>
      <c r="L450" s="129">
        <f t="shared" si="118"/>
        <v>0</v>
      </c>
      <c r="AR450">
        <f t="shared" ca="1" si="106"/>
        <v>314.19013952</v>
      </c>
      <c r="AS450">
        <f t="shared" ca="1" si="107"/>
        <v>301.80986048</v>
      </c>
      <c r="AT450" cm="1">
        <f t="array" aca="1" ref="AT450" ca="1">_xlfn.LET(_xlpm.rozsah, $J$3:$J$10001,_xlpm.podminka, (_xlpm.rozsah&gt;H450)*(ISNUMBER(_xlpm.rozsah)),_xlpm.indexy, IF(_xlpm.podminka, ROW(_xlpm.rozsah)-MIN(ROW(_xlpm.rozsah))+1),_xlpm.prvni, MIN(_xlpm.indexy),_xlpm.finalni, IF(_xlpm.prvni=1, 2, _xlpm.prvni),INDEX(_xlpm.rozsah, _xlpm.finalni))</f>
        <v>2000</v>
      </c>
      <c r="AU450" cm="1">
        <f t="array" aca="1" ref="AU450" ca="1">INDEX($J$3:$J$10001,MATCH(AT450,$J$3:$J$10004,0)-1)</f>
        <v>1900</v>
      </c>
      <c r="AV450">
        <f t="shared" ca="1" si="108"/>
        <v>300</v>
      </c>
      <c r="AW450">
        <f t="shared" ca="1" si="109"/>
        <v>316</v>
      </c>
      <c r="AX450">
        <f t="shared" ca="1" si="110"/>
        <v>-16</v>
      </c>
      <c r="AY450">
        <f t="shared" ca="1" si="111"/>
        <v>314.19013952</v>
      </c>
      <c r="AZ450">
        <f t="shared" ca="1" si="112"/>
        <v>326.84422366791108</v>
      </c>
      <c r="BA450">
        <f t="shared" ca="1" si="113"/>
        <v>322.15577633208892</v>
      </c>
      <c r="BB450" cm="1">
        <f t="array" aca="1" ref="BB450" ca="1">_xlfn.LET(_xlpm.rozsah, $J$3:$J$10001,_xlpm.podminka, (_xlpm.rozsah&gt;E450)*(ISNUMBER(_xlpm.rozsah)),_xlpm.indexy, IF(_xlpm.podminka, ROW(_xlpm.rozsah)-MIN(ROW(_xlpm.rozsah))+1),_xlpm.prvni, MIN(_xlpm.indexy),_xlpm.finalni, IF(_xlpm.prvni=1, 2, _xlpm.prvni),INDEX(_xlpm.rozsah, _xlpm.finalni))</f>
        <v>1900</v>
      </c>
      <c r="BC450" cm="1">
        <f t="array" aca="1" ref="BC450" ca="1">INDEX($J$3:$J$10001,MATCH(BB450,$J$3:$J$10004,0)-1)</f>
        <v>1800</v>
      </c>
      <c r="BD450">
        <f t="shared" ca="1" si="114"/>
        <v>316</v>
      </c>
      <c r="BE450">
        <f t="shared" ca="1" si="115"/>
        <v>333</v>
      </c>
      <c r="BF450">
        <f t="shared" ca="1" si="116"/>
        <v>-17</v>
      </c>
      <c r="BG450">
        <f t="shared" ca="1" si="117"/>
        <v>326.84422366791108</v>
      </c>
    </row>
    <row r="451" spans="1:59" x14ac:dyDescent="0.25">
      <c r="A451" s="64">
        <v>448</v>
      </c>
      <c r="B451" s="64">
        <v>76</v>
      </c>
      <c r="C451" s="64">
        <v>72</v>
      </c>
      <c r="D451" s="18">
        <v>448</v>
      </c>
      <c r="E451" s="21">
        <f t="shared" ca="1" si="102"/>
        <v>1866.9188395261335</v>
      </c>
      <c r="F451" s="22">
        <f t="shared" ca="1" si="103"/>
        <v>231.56913404200128</v>
      </c>
      <c r="G451" s="28">
        <v>448</v>
      </c>
      <c r="H451" s="24">
        <f t="shared" ca="1" si="104"/>
        <v>1935.9416719999999</v>
      </c>
      <c r="I451" s="25">
        <f t="shared" ca="1" si="105"/>
        <v>223.37951938559999</v>
      </c>
      <c r="J451" s="155"/>
      <c r="K451" s="155"/>
      <c r="L451" s="129">
        <f t="shared" si="118"/>
        <v>0</v>
      </c>
      <c r="AR451">
        <f t="shared" ca="1" si="106"/>
        <v>310.24933248000002</v>
      </c>
      <c r="AS451">
        <f t="shared" ca="1" si="107"/>
        <v>305.75066751999998</v>
      </c>
      <c r="AT451" cm="1">
        <f t="array" aca="1" ref="AT451" ca="1">_xlfn.LET(_xlpm.rozsah, $J$3:$J$10001,_xlpm.podminka, (_xlpm.rozsah&gt;H451)*(ISNUMBER(_xlpm.rozsah)),_xlpm.indexy, IF(_xlpm.podminka, ROW(_xlpm.rozsah)-MIN(ROW(_xlpm.rozsah))+1),_xlpm.prvni, MIN(_xlpm.indexy),_xlpm.finalni, IF(_xlpm.prvni=1, 2, _xlpm.prvni),INDEX(_xlpm.rozsah, _xlpm.finalni))</f>
        <v>2000</v>
      </c>
      <c r="AU451" cm="1">
        <f t="array" aca="1" ref="AU451" ca="1">INDEX($J$3:$J$10001,MATCH(AT451,$J$3:$J$10004,0)-1)</f>
        <v>1900</v>
      </c>
      <c r="AV451">
        <f t="shared" ca="1" si="108"/>
        <v>300</v>
      </c>
      <c r="AW451">
        <f t="shared" ca="1" si="109"/>
        <v>316</v>
      </c>
      <c r="AX451">
        <f t="shared" ca="1" si="110"/>
        <v>-16</v>
      </c>
      <c r="AY451">
        <f t="shared" ca="1" si="111"/>
        <v>310.24933248000002</v>
      </c>
      <c r="AZ451">
        <f t="shared" ca="1" si="112"/>
        <v>321.62379728055731</v>
      </c>
      <c r="BA451">
        <f t="shared" ca="1" si="113"/>
        <v>327.37620271944269</v>
      </c>
      <c r="BB451" cm="1">
        <f t="array" aca="1" ref="BB451" ca="1">_xlfn.LET(_xlpm.rozsah, $J$3:$J$10001,_xlpm.podminka, (_xlpm.rozsah&gt;E451)*(ISNUMBER(_xlpm.rozsah)),_xlpm.indexy, IF(_xlpm.podminka, ROW(_xlpm.rozsah)-MIN(ROW(_xlpm.rozsah))+1),_xlpm.prvni, MIN(_xlpm.indexy),_xlpm.finalni, IF(_xlpm.prvni=1, 2, _xlpm.prvni),INDEX(_xlpm.rozsah, _xlpm.finalni))</f>
        <v>1900</v>
      </c>
      <c r="BC451" cm="1">
        <f t="array" aca="1" ref="BC451" ca="1">INDEX($J$3:$J$10001,MATCH(BB451,$J$3:$J$10004,0)-1)</f>
        <v>1800</v>
      </c>
      <c r="BD451">
        <f t="shared" ca="1" si="114"/>
        <v>316</v>
      </c>
      <c r="BE451">
        <f t="shared" ca="1" si="115"/>
        <v>333</v>
      </c>
      <c r="BF451">
        <f t="shared" ca="1" si="116"/>
        <v>-17</v>
      </c>
      <c r="BG451">
        <f t="shared" ca="1" si="117"/>
        <v>321.62379728055731</v>
      </c>
    </row>
    <row r="452" spans="1:59" x14ac:dyDescent="0.25">
      <c r="A452" s="64">
        <v>449</v>
      </c>
      <c r="B452" s="64">
        <v>46</v>
      </c>
      <c r="C452" s="64">
        <v>77</v>
      </c>
      <c r="D452" s="18">
        <v>449</v>
      </c>
      <c r="E452" s="21">
        <f t="shared" ref="E452:E515" ca="1" si="119">(B452/100)*($S$8 - $S$11)+$S$11</f>
        <v>1406.2929818184493</v>
      </c>
      <c r="F452" s="22">
        <f t="shared" ref="F452:F515" ca="1" si="120">(C452*AZ452)/100</f>
        <v>277.2</v>
      </c>
      <c r="G452" s="23">
        <v>449</v>
      </c>
      <c r="H452" s="24">
        <f t="shared" ref="H452:H515" ca="1" si="121">(B452/100)*($V$8 - $V$11)+$V$11</f>
        <v>1566.491012</v>
      </c>
      <c r="I452" s="25">
        <f t="shared" ref="I452:I515" ca="1" si="122">(C452*AR452)/100</f>
        <v>276.17603841519997</v>
      </c>
      <c r="J452" s="155"/>
      <c r="K452" s="155"/>
      <c r="L452" s="129">
        <f t="shared" si="118"/>
        <v>0</v>
      </c>
      <c r="AR452">
        <f t="shared" ref="AR452:AR515" ca="1" si="123">IF(AX452&lt;0, AY452, AS452)</f>
        <v>358.67017976</v>
      </c>
      <c r="AS452">
        <f t="shared" ref="AS452:AS515" ca="1" si="124">MIN(AV452:AW452)+((H452-MIN(AT452:AU452))/(MAX(AT452:AU452)-MIN(AT452:AU452)))*(MAX(AV452:AW452)-MIN(AV452:AW452))</f>
        <v>359.32982024</v>
      </c>
      <c r="AT452" cm="1">
        <f t="array" aca="1" ref="AT452" ca="1">_xlfn.LET(_xlpm.rozsah, $J$3:$J$10001,_xlpm.podminka, (_xlpm.rozsah&gt;H452)*(ISNUMBER(_xlpm.rozsah)),_xlpm.indexy, IF(_xlpm.podminka, ROW(_xlpm.rozsah)-MIN(ROW(_xlpm.rozsah))+1),_xlpm.prvni, MIN(_xlpm.indexy),_xlpm.finalni, IF(_xlpm.prvni=1, 2, _xlpm.prvni),INDEX(_xlpm.rozsah, _xlpm.finalni))</f>
        <v>1600</v>
      </c>
      <c r="AU452" cm="1">
        <f t="array" aca="1" ref="AU452" ca="1">INDEX($J$3:$J$10001,MATCH(AT452,$J$3:$J$10004,0)-1)</f>
        <v>1500</v>
      </c>
      <c r="AV452">
        <f t="shared" ref="AV452:AV515" ca="1" si="125">IF(ISERROR(MATCH(AT452,$J$1:$J$10000,0)), 0, INDEX($K$1:$K$10000, MATCH(AT452,$J$1:$J$10000,0)))</f>
        <v>358</v>
      </c>
      <c r="AW452">
        <f t="shared" ref="AW452:AW515" ca="1" si="126">IF(ISERROR(MATCH(AU452,$J$1:$J$10000,0)), 0, INDEX($K$1:$K$10000, MATCH(AU452,$J$1:$J$10000,0)))</f>
        <v>360</v>
      </c>
      <c r="AX452">
        <f t="shared" ref="AX452:AX515" ca="1" si="127">AV452-AW452</f>
        <v>-2</v>
      </c>
      <c r="AY452">
        <f t="shared" ref="AY452:AY515" ca="1" si="128">MIN(AV452:AW452)+((MAX(AT452:AU452)-H452)/(MAX(AT452:AU452)-MIN(AT452:AU452)))*(MAX(AV452:AW452)-MIN(AV452:AW452))</f>
        <v>358.67017976</v>
      </c>
      <c r="AZ452">
        <f t="shared" ref="AZ452:AZ515" ca="1" si="129">IF(BF452&lt;0, BG452,BA452)</f>
        <v>360</v>
      </c>
      <c r="BA452">
        <f t="shared" ref="BA452:BA515" ca="1" si="130">MIN(BD452:BE452)+((E452-MIN(BB452:BC452))/(MAX(BB452:BC452)-MIN(BB452:BC452)))*(MAX(BD452:BE452)-MIN(BD452:BE452))</f>
        <v>360</v>
      </c>
      <c r="BB452" cm="1">
        <f t="array" aca="1" ref="BB452" ca="1">_xlfn.LET(_xlpm.rozsah, $J$3:$J$10001,_xlpm.podminka, (_xlpm.rozsah&gt;E452)*(ISNUMBER(_xlpm.rozsah)),_xlpm.indexy, IF(_xlpm.podminka, ROW(_xlpm.rozsah)-MIN(ROW(_xlpm.rozsah))+1),_xlpm.prvni, MIN(_xlpm.indexy),_xlpm.finalni, IF(_xlpm.prvni=1, 2, _xlpm.prvni),INDEX(_xlpm.rozsah, _xlpm.finalni))</f>
        <v>1500</v>
      </c>
      <c r="BC452" cm="1">
        <f t="array" aca="1" ref="BC452" ca="1">INDEX($J$3:$J$10001,MATCH(BB452,$J$3:$J$10004,0)-1)</f>
        <v>1400</v>
      </c>
      <c r="BD452">
        <f t="shared" ref="BD452:BD515" ca="1" si="131">IF(ISERROR(MATCH(BB452,$J$1:$J$10000,0)), 0, INDEX($K$1:$K$10000, MATCH(BB452,$J$1:$J$10000,0)))</f>
        <v>360</v>
      </c>
      <c r="BE452">
        <f t="shared" ref="BE452:BE515" ca="1" si="132">IF(ISERROR(MATCH(BC452,$J$1:$J$10000,0)), 0, INDEX($K$1:$K$10000, MATCH(BC452,$J$1:$J$10000,0)))</f>
        <v>360</v>
      </c>
      <c r="BF452">
        <f t="shared" ref="BF452:BF515" ca="1" si="133">BD452-BE452</f>
        <v>0</v>
      </c>
      <c r="BG452">
        <f t="shared" ref="BG452:BG515" ca="1" si="134">MIN(BD452:BE452)+((MAX(BB452:BC452)-E452)/(MAX(BB452:BC452)-MIN(BB452:BC452)))*(MAX(BD452:BE452)-MIN(BD452:BE452))</f>
        <v>360</v>
      </c>
    </row>
    <row r="453" spans="1:59" x14ac:dyDescent="0.25">
      <c r="A453" s="64">
        <v>450</v>
      </c>
      <c r="B453" s="64">
        <v>78</v>
      </c>
      <c r="C453" s="64">
        <v>62</v>
      </c>
      <c r="D453" s="18">
        <v>450</v>
      </c>
      <c r="E453" s="21">
        <f t="shared" ca="1" si="119"/>
        <v>1897.6272300399792</v>
      </c>
      <c r="F453" s="22">
        <f t="shared" ca="1" si="120"/>
        <v>196.1700899537862</v>
      </c>
      <c r="G453" s="28">
        <v>450</v>
      </c>
      <c r="H453" s="24">
        <f t="shared" ca="1" si="121"/>
        <v>1960.5717159999999</v>
      </c>
      <c r="I453" s="25">
        <f t="shared" ca="1" si="122"/>
        <v>189.91128577280003</v>
      </c>
      <c r="J453" s="155"/>
      <c r="K453" s="155"/>
      <c r="L453" s="129">
        <f t="shared" ref="L453:L516" si="135">K453*2*PI()*J453/60*0.001</f>
        <v>0</v>
      </c>
      <c r="AR453">
        <f t="shared" ca="1" si="123"/>
        <v>306.30852544000004</v>
      </c>
      <c r="AS453">
        <f t="shared" ca="1" si="124"/>
        <v>309.69147455999996</v>
      </c>
      <c r="AT453" cm="1">
        <f t="array" aca="1" ref="AT453" ca="1">_xlfn.LET(_xlpm.rozsah, $J$3:$J$10001,_xlpm.podminka, (_xlpm.rozsah&gt;H453)*(ISNUMBER(_xlpm.rozsah)),_xlpm.indexy, IF(_xlpm.podminka, ROW(_xlpm.rozsah)-MIN(ROW(_xlpm.rozsah))+1),_xlpm.prvni, MIN(_xlpm.indexy),_xlpm.finalni, IF(_xlpm.prvni=1, 2, _xlpm.prvni),INDEX(_xlpm.rozsah, _xlpm.finalni))</f>
        <v>2000</v>
      </c>
      <c r="AU453" cm="1">
        <f t="array" aca="1" ref="AU453" ca="1">INDEX($J$3:$J$10001,MATCH(AT453,$J$3:$J$10004,0)-1)</f>
        <v>1900</v>
      </c>
      <c r="AV453">
        <f t="shared" ca="1" si="125"/>
        <v>300</v>
      </c>
      <c r="AW453">
        <f t="shared" ca="1" si="126"/>
        <v>316</v>
      </c>
      <c r="AX453">
        <f t="shared" ca="1" si="127"/>
        <v>-16</v>
      </c>
      <c r="AY453">
        <f t="shared" ca="1" si="128"/>
        <v>306.30852544000004</v>
      </c>
      <c r="AZ453">
        <f t="shared" ca="1" si="129"/>
        <v>316.40337089320354</v>
      </c>
      <c r="BA453">
        <f t="shared" ca="1" si="130"/>
        <v>332.59662910679646</v>
      </c>
      <c r="BB453" cm="1">
        <f t="array" aca="1" ref="BB453" ca="1">_xlfn.LET(_xlpm.rozsah, $J$3:$J$10001,_xlpm.podminka, (_xlpm.rozsah&gt;E453)*(ISNUMBER(_xlpm.rozsah)),_xlpm.indexy, IF(_xlpm.podminka, ROW(_xlpm.rozsah)-MIN(ROW(_xlpm.rozsah))+1),_xlpm.prvni, MIN(_xlpm.indexy),_xlpm.finalni, IF(_xlpm.prvni=1, 2, _xlpm.prvni),INDEX(_xlpm.rozsah, _xlpm.finalni))</f>
        <v>1900</v>
      </c>
      <c r="BC453" cm="1">
        <f t="array" aca="1" ref="BC453" ca="1">INDEX($J$3:$J$10001,MATCH(BB453,$J$3:$J$10004,0)-1)</f>
        <v>1800</v>
      </c>
      <c r="BD453">
        <f t="shared" ca="1" si="131"/>
        <v>316</v>
      </c>
      <c r="BE453">
        <f t="shared" ca="1" si="132"/>
        <v>333</v>
      </c>
      <c r="BF453">
        <f t="shared" ca="1" si="133"/>
        <v>-17</v>
      </c>
      <c r="BG453">
        <f t="shared" ca="1" si="134"/>
        <v>316.40337089320354</v>
      </c>
    </row>
    <row r="454" spans="1:59" x14ac:dyDescent="0.25">
      <c r="A454" s="64">
        <v>451</v>
      </c>
      <c r="B454" s="64">
        <v>79</v>
      </c>
      <c r="C454" s="64">
        <v>35</v>
      </c>
      <c r="D454" s="18">
        <v>451</v>
      </c>
      <c r="E454" s="21">
        <f t="shared" ca="1" si="119"/>
        <v>1912.9814252969018</v>
      </c>
      <c r="F454" s="22">
        <f t="shared" ca="1" si="120"/>
        <v>109.8730401833735</v>
      </c>
      <c r="G454" s="23">
        <v>451</v>
      </c>
      <c r="H454" s="24">
        <f t="shared" ca="1" si="121"/>
        <v>1972.8867379999999</v>
      </c>
      <c r="I454" s="25">
        <f t="shared" ca="1" si="122"/>
        <v>106.518342672</v>
      </c>
      <c r="J454" s="155"/>
      <c r="K454" s="155"/>
      <c r="L454" s="129">
        <f t="shared" si="135"/>
        <v>0</v>
      </c>
      <c r="AR454">
        <f t="shared" ca="1" si="123"/>
        <v>304.33812191999999</v>
      </c>
      <c r="AS454">
        <f t="shared" ca="1" si="124"/>
        <v>311.66187808000001</v>
      </c>
      <c r="AT454" cm="1">
        <f t="array" aca="1" ref="AT454" ca="1">_xlfn.LET(_xlpm.rozsah, $J$3:$J$10001,_xlpm.podminka, (_xlpm.rozsah&gt;H454)*(ISNUMBER(_xlpm.rozsah)),_xlpm.indexy, IF(_xlpm.podminka, ROW(_xlpm.rozsah)-MIN(ROW(_xlpm.rozsah))+1),_xlpm.prvni, MIN(_xlpm.indexy),_xlpm.finalni, IF(_xlpm.prvni=1, 2, _xlpm.prvni),INDEX(_xlpm.rozsah, _xlpm.finalni))</f>
        <v>2000</v>
      </c>
      <c r="AU454" cm="1">
        <f t="array" aca="1" ref="AU454" ca="1">INDEX($J$3:$J$10001,MATCH(AT454,$J$3:$J$10004,0)-1)</f>
        <v>1900</v>
      </c>
      <c r="AV454">
        <f t="shared" ca="1" si="125"/>
        <v>300</v>
      </c>
      <c r="AW454">
        <f t="shared" ca="1" si="126"/>
        <v>316</v>
      </c>
      <c r="AX454">
        <f t="shared" ca="1" si="127"/>
        <v>-16</v>
      </c>
      <c r="AY454">
        <f t="shared" ca="1" si="128"/>
        <v>304.33812191999999</v>
      </c>
      <c r="AZ454">
        <f t="shared" ca="1" si="129"/>
        <v>313.92297195249574</v>
      </c>
      <c r="BA454">
        <f t="shared" ca="1" si="130"/>
        <v>302.07702804750426</v>
      </c>
      <c r="BB454" cm="1">
        <f t="array" aca="1" ref="BB454" ca="1">_xlfn.LET(_xlpm.rozsah, $J$3:$J$10001,_xlpm.podminka, (_xlpm.rozsah&gt;E454)*(ISNUMBER(_xlpm.rozsah)),_xlpm.indexy, IF(_xlpm.podminka, ROW(_xlpm.rozsah)-MIN(ROW(_xlpm.rozsah))+1),_xlpm.prvni, MIN(_xlpm.indexy),_xlpm.finalni, IF(_xlpm.prvni=1, 2, _xlpm.prvni),INDEX(_xlpm.rozsah, _xlpm.finalni))</f>
        <v>2000</v>
      </c>
      <c r="BC454" cm="1">
        <f t="array" aca="1" ref="BC454" ca="1">INDEX($J$3:$J$10001,MATCH(BB454,$J$3:$J$10004,0)-1)</f>
        <v>1900</v>
      </c>
      <c r="BD454">
        <f t="shared" ca="1" si="131"/>
        <v>300</v>
      </c>
      <c r="BE454">
        <f t="shared" ca="1" si="132"/>
        <v>316</v>
      </c>
      <c r="BF454">
        <f t="shared" ca="1" si="133"/>
        <v>-16</v>
      </c>
      <c r="BG454">
        <f t="shared" ca="1" si="134"/>
        <v>313.92297195249574</v>
      </c>
    </row>
    <row r="455" spans="1:59" x14ac:dyDescent="0.25">
      <c r="A455" s="64">
        <v>452</v>
      </c>
      <c r="B455" s="64">
        <v>82</v>
      </c>
      <c r="C455" s="64">
        <v>38</v>
      </c>
      <c r="D455" s="18">
        <v>452</v>
      </c>
      <c r="E455" s="21">
        <f t="shared" ca="1" si="119"/>
        <v>1959.0440110676702</v>
      </c>
      <c r="F455" s="22">
        <f t="shared" ca="1" si="120"/>
        <v>116.49012412708565</v>
      </c>
      <c r="G455" s="28">
        <v>452</v>
      </c>
      <c r="H455" s="24">
        <f t="shared" ca="1" si="121"/>
        <v>2009.8318039999999</v>
      </c>
      <c r="I455" s="25">
        <f t="shared" ca="1" si="122"/>
        <v>113.25278289600001</v>
      </c>
      <c r="J455" s="155"/>
      <c r="K455" s="155"/>
      <c r="L455" s="129">
        <f t="shared" si="135"/>
        <v>0</v>
      </c>
      <c r="AR455">
        <f t="shared" ca="1" si="123"/>
        <v>298.03363920000004</v>
      </c>
      <c r="AS455">
        <f t="shared" ca="1" si="124"/>
        <v>281.96636079999996</v>
      </c>
      <c r="AT455" cm="1">
        <f t="array" aca="1" ref="AT455" ca="1">_xlfn.LET(_xlpm.rozsah, $J$3:$J$10001,_xlpm.podminka, (_xlpm.rozsah&gt;H455)*(ISNUMBER(_xlpm.rozsah)),_xlpm.indexy, IF(_xlpm.podminka, ROW(_xlpm.rozsah)-MIN(ROW(_xlpm.rozsah))+1),_xlpm.prvni, MIN(_xlpm.indexy),_xlpm.finalni, IF(_xlpm.prvni=1, 2, _xlpm.prvni),INDEX(_xlpm.rozsah, _xlpm.finalni))</f>
        <v>2100</v>
      </c>
      <c r="AU455" cm="1">
        <f t="array" aca="1" ref="AU455" ca="1">INDEX($J$3:$J$10001,MATCH(AT455,$J$3:$J$10004,0)-1)</f>
        <v>2000</v>
      </c>
      <c r="AV455">
        <f t="shared" ca="1" si="125"/>
        <v>280</v>
      </c>
      <c r="AW455">
        <f t="shared" ca="1" si="126"/>
        <v>300</v>
      </c>
      <c r="AX455">
        <f t="shared" ca="1" si="127"/>
        <v>-20</v>
      </c>
      <c r="AY455">
        <f t="shared" ca="1" si="128"/>
        <v>298.03363920000004</v>
      </c>
      <c r="AZ455">
        <f t="shared" ca="1" si="129"/>
        <v>306.55295822917276</v>
      </c>
      <c r="BA455">
        <f t="shared" ca="1" si="130"/>
        <v>309.44704177082724</v>
      </c>
      <c r="BB455" cm="1">
        <f t="array" aca="1" ref="BB455" ca="1">_xlfn.LET(_xlpm.rozsah, $J$3:$J$10001,_xlpm.podminka, (_xlpm.rozsah&gt;E455)*(ISNUMBER(_xlpm.rozsah)),_xlpm.indexy, IF(_xlpm.podminka, ROW(_xlpm.rozsah)-MIN(ROW(_xlpm.rozsah))+1),_xlpm.prvni, MIN(_xlpm.indexy),_xlpm.finalni, IF(_xlpm.prvni=1, 2, _xlpm.prvni),INDEX(_xlpm.rozsah, _xlpm.finalni))</f>
        <v>2000</v>
      </c>
      <c r="BC455" cm="1">
        <f t="array" aca="1" ref="BC455" ca="1">INDEX($J$3:$J$10001,MATCH(BB455,$J$3:$J$10004,0)-1)</f>
        <v>1900</v>
      </c>
      <c r="BD455">
        <f t="shared" ca="1" si="131"/>
        <v>300</v>
      </c>
      <c r="BE455">
        <f t="shared" ca="1" si="132"/>
        <v>316</v>
      </c>
      <c r="BF455">
        <f t="shared" ca="1" si="133"/>
        <v>-16</v>
      </c>
      <c r="BG455">
        <f t="shared" ca="1" si="134"/>
        <v>306.55295822917276</v>
      </c>
    </row>
    <row r="456" spans="1:59" x14ac:dyDescent="0.25">
      <c r="A456" s="64">
        <v>453</v>
      </c>
      <c r="B456" s="64">
        <v>81</v>
      </c>
      <c r="C456" s="64">
        <v>41</v>
      </c>
      <c r="D456" s="18">
        <v>453</v>
      </c>
      <c r="E456" s="21">
        <f t="shared" ca="1" si="119"/>
        <v>1943.6898158107474</v>
      </c>
      <c r="F456" s="22">
        <f t="shared" ca="1" si="120"/>
        <v>126.69394808281497</v>
      </c>
      <c r="G456" s="23">
        <v>453</v>
      </c>
      <c r="H456" s="24">
        <f t="shared" ca="1" si="121"/>
        <v>1997.5167820000001</v>
      </c>
      <c r="I456" s="25">
        <f t="shared" ca="1" si="122"/>
        <v>123.16289910079999</v>
      </c>
      <c r="J456" s="155"/>
      <c r="K456" s="155"/>
      <c r="L456" s="129">
        <f t="shared" si="135"/>
        <v>0</v>
      </c>
      <c r="AR456">
        <f t="shared" ca="1" si="123"/>
        <v>300.39731487999995</v>
      </c>
      <c r="AS456">
        <f t="shared" ca="1" si="124"/>
        <v>315.60268512000005</v>
      </c>
      <c r="AT456" cm="1">
        <f t="array" aca="1" ref="AT456" ca="1">_xlfn.LET(_xlpm.rozsah, $J$3:$J$10001,_xlpm.podminka, (_xlpm.rozsah&gt;H456)*(ISNUMBER(_xlpm.rozsah)),_xlpm.indexy, IF(_xlpm.podminka, ROW(_xlpm.rozsah)-MIN(ROW(_xlpm.rozsah))+1),_xlpm.prvni, MIN(_xlpm.indexy),_xlpm.finalni, IF(_xlpm.prvni=1, 2, _xlpm.prvni),INDEX(_xlpm.rozsah, _xlpm.finalni))</f>
        <v>2000</v>
      </c>
      <c r="AU456" cm="1">
        <f t="array" aca="1" ref="AU456" ca="1">INDEX($J$3:$J$10001,MATCH(AT456,$J$3:$J$10004,0)-1)</f>
        <v>1900</v>
      </c>
      <c r="AV456">
        <f t="shared" ca="1" si="125"/>
        <v>300</v>
      </c>
      <c r="AW456">
        <f t="shared" ca="1" si="126"/>
        <v>316</v>
      </c>
      <c r="AX456">
        <f t="shared" ca="1" si="127"/>
        <v>-16</v>
      </c>
      <c r="AY456">
        <f t="shared" ca="1" si="128"/>
        <v>300.39731487999995</v>
      </c>
      <c r="AZ456">
        <f t="shared" ca="1" si="129"/>
        <v>309.0096294702804</v>
      </c>
      <c r="BA456">
        <f t="shared" ca="1" si="130"/>
        <v>306.9903705297196</v>
      </c>
      <c r="BB456" cm="1">
        <f t="array" aca="1" ref="BB456" ca="1">_xlfn.LET(_xlpm.rozsah, $J$3:$J$10001,_xlpm.podminka, (_xlpm.rozsah&gt;E456)*(ISNUMBER(_xlpm.rozsah)),_xlpm.indexy, IF(_xlpm.podminka, ROW(_xlpm.rozsah)-MIN(ROW(_xlpm.rozsah))+1),_xlpm.prvni, MIN(_xlpm.indexy),_xlpm.finalni, IF(_xlpm.prvni=1, 2, _xlpm.prvni),INDEX(_xlpm.rozsah, _xlpm.finalni))</f>
        <v>2000</v>
      </c>
      <c r="BC456" cm="1">
        <f t="array" aca="1" ref="BC456" ca="1">INDEX($J$3:$J$10001,MATCH(BB456,$J$3:$J$10004,0)-1)</f>
        <v>1900</v>
      </c>
      <c r="BD456">
        <f t="shared" ca="1" si="131"/>
        <v>300</v>
      </c>
      <c r="BE456">
        <f t="shared" ca="1" si="132"/>
        <v>316</v>
      </c>
      <c r="BF456">
        <f t="shared" ca="1" si="133"/>
        <v>-16</v>
      </c>
      <c r="BG456">
        <f t="shared" ca="1" si="134"/>
        <v>309.0096294702804</v>
      </c>
    </row>
    <row r="457" spans="1:59" x14ac:dyDescent="0.25">
      <c r="A457" s="64">
        <v>454</v>
      </c>
      <c r="B457" s="64">
        <v>79</v>
      </c>
      <c r="C457" s="64">
        <v>37</v>
      </c>
      <c r="D457" s="18">
        <v>454</v>
      </c>
      <c r="E457" s="21">
        <f t="shared" ca="1" si="119"/>
        <v>1912.9814252969018</v>
      </c>
      <c r="F457" s="22">
        <f t="shared" ca="1" si="120"/>
        <v>116.15149962242342</v>
      </c>
      <c r="G457" s="28">
        <v>454</v>
      </c>
      <c r="H457" s="24">
        <f t="shared" ca="1" si="121"/>
        <v>1972.8867379999999</v>
      </c>
      <c r="I457" s="25">
        <f t="shared" ca="1" si="122"/>
        <v>112.6051051104</v>
      </c>
      <c r="J457" s="155"/>
      <c r="K457" s="155"/>
      <c r="L457" s="129">
        <f t="shared" si="135"/>
        <v>0</v>
      </c>
      <c r="AR457">
        <f t="shared" ca="1" si="123"/>
        <v>304.33812191999999</v>
      </c>
      <c r="AS457">
        <f t="shared" ca="1" si="124"/>
        <v>311.66187808000001</v>
      </c>
      <c r="AT457" cm="1">
        <f t="array" aca="1" ref="AT457" ca="1">_xlfn.LET(_xlpm.rozsah, $J$3:$J$10001,_xlpm.podminka, (_xlpm.rozsah&gt;H457)*(ISNUMBER(_xlpm.rozsah)),_xlpm.indexy, IF(_xlpm.podminka, ROW(_xlpm.rozsah)-MIN(ROW(_xlpm.rozsah))+1),_xlpm.prvni, MIN(_xlpm.indexy),_xlpm.finalni, IF(_xlpm.prvni=1, 2, _xlpm.prvni),INDEX(_xlpm.rozsah, _xlpm.finalni))</f>
        <v>2000</v>
      </c>
      <c r="AU457" cm="1">
        <f t="array" aca="1" ref="AU457" ca="1">INDEX($J$3:$J$10001,MATCH(AT457,$J$3:$J$10004,0)-1)</f>
        <v>1900</v>
      </c>
      <c r="AV457">
        <f t="shared" ca="1" si="125"/>
        <v>300</v>
      </c>
      <c r="AW457">
        <f t="shared" ca="1" si="126"/>
        <v>316</v>
      </c>
      <c r="AX457">
        <f t="shared" ca="1" si="127"/>
        <v>-16</v>
      </c>
      <c r="AY457">
        <f t="shared" ca="1" si="128"/>
        <v>304.33812191999999</v>
      </c>
      <c r="AZ457">
        <f t="shared" ca="1" si="129"/>
        <v>313.92297195249574</v>
      </c>
      <c r="BA457">
        <f t="shared" ca="1" si="130"/>
        <v>302.07702804750426</v>
      </c>
      <c r="BB457" cm="1">
        <f t="array" aca="1" ref="BB457" ca="1">_xlfn.LET(_xlpm.rozsah, $J$3:$J$10001,_xlpm.podminka, (_xlpm.rozsah&gt;E457)*(ISNUMBER(_xlpm.rozsah)),_xlpm.indexy, IF(_xlpm.podminka, ROW(_xlpm.rozsah)-MIN(ROW(_xlpm.rozsah))+1),_xlpm.prvni, MIN(_xlpm.indexy),_xlpm.finalni, IF(_xlpm.prvni=1, 2, _xlpm.prvni),INDEX(_xlpm.rozsah, _xlpm.finalni))</f>
        <v>2000</v>
      </c>
      <c r="BC457" cm="1">
        <f t="array" aca="1" ref="BC457" ca="1">INDEX($J$3:$J$10001,MATCH(BB457,$J$3:$J$10004,0)-1)</f>
        <v>1900</v>
      </c>
      <c r="BD457">
        <f t="shared" ca="1" si="131"/>
        <v>300</v>
      </c>
      <c r="BE457">
        <f t="shared" ca="1" si="132"/>
        <v>316</v>
      </c>
      <c r="BF457">
        <f t="shared" ca="1" si="133"/>
        <v>-16</v>
      </c>
      <c r="BG457">
        <f t="shared" ca="1" si="134"/>
        <v>313.92297195249574</v>
      </c>
    </row>
    <row r="458" spans="1:59" x14ac:dyDescent="0.25">
      <c r="A458" s="64">
        <v>455</v>
      </c>
      <c r="B458" s="64">
        <v>78</v>
      </c>
      <c r="C458" s="64">
        <v>35</v>
      </c>
      <c r="D458" s="18">
        <v>455</v>
      </c>
      <c r="E458" s="21">
        <f t="shared" ca="1" si="119"/>
        <v>1897.6272300399792</v>
      </c>
      <c r="F458" s="22">
        <f t="shared" ca="1" si="120"/>
        <v>110.74117981262125</v>
      </c>
      <c r="G458" s="23">
        <v>455</v>
      </c>
      <c r="H458" s="24">
        <f t="shared" ca="1" si="121"/>
        <v>1960.5717159999999</v>
      </c>
      <c r="I458" s="25">
        <f t="shared" ca="1" si="122"/>
        <v>107.20798390400002</v>
      </c>
      <c r="J458" s="155"/>
      <c r="K458" s="155"/>
      <c r="L458" s="129">
        <f t="shared" si="135"/>
        <v>0</v>
      </c>
      <c r="AR458">
        <f t="shared" ca="1" si="123"/>
        <v>306.30852544000004</v>
      </c>
      <c r="AS458">
        <f t="shared" ca="1" si="124"/>
        <v>309.69147455999996</v>
      </c>
      <c r="AT458" cm="1">
        <f t="array" aca="1" ref="AT458" ca="1">_xlfn.LET(_xlpm.rozsah, $J$3:$J$10001,_xlpm.podminka, (_xlpm.rozsah&gt;H458)*(ISNUMBER(_xlpm.rozsah)),_xlpm.indexy, IF(_xlpm.podminka, ROW(_xlpm.rozsah)-MIN(ROW(_xlpm.rozsah))+1),_xlpm.prvni, MIN(_xlpm.indexy),_xlpm.finalni, IF(_xlpm.prvni=1, 2, _xlpm.prvni),INDEX(_xlpm.rozsah, _xlpm.finalni))</f>
        <v>2000</v>
      </c>
      <c r="AU458" cm="1">
        <f t="array" aca="1" ref="AU458" ca="1">INDEX($J$3:$J$10001,MATCH(AT458,$J$3:$J$10004,0)-1)</f>
        <v>1900</v>
      </c>
      <c r="AV458">
        <f t="shared" ca="1" si="125"/>
        <v>300</v>
      </c>
      <c r="AW458">
        <f t="shared" ca="1" si="126"/>
        <v>316</v>
      </c>
      <c r="AX458">
        <f t="shared" ca="1" si="127"/>
        <v>-16</v>
      </c>
      <c r="AY458">
        <f t="shared" ca="1" si="128"/>
        <v>306.30852544000004</v>
      </c>
      <c r="AZ458">
        <f t="shared" ca="1" si="129"/>
        <v>316.40337089320354</v>
      </c>
      <c r="BA458">
        <f t="shared" ca="1" si="130"/>
        <v>332.59662910679646</v>
      </c>
      <c r="BB458" cm="1">
        <f t="array" aca="1" ref="BB458" ca="1">_xlfn.LET(_xlpm.rozsah, $J$3:$J$10001,_xlpm.podminka, (_xlpm.rozsah&gt;E458)*(ISNUMBER(_xlpm.rozsah)),_xlpm.indexy, IF(_xlpm.podminka, ROW(_xlpm.rozsah)-MIN(ROW(_xlpm.rozsah))+1),_xlpm.prvni, MIN(_xlpm.indexy),_xlpm.finalni, IF(_xlpm.prvni=1, 2, _xlpm.prvni),INDEX(_xlpm.rozsah, _xlpm.finalni))</f>
        <v>1900</v>
      </c>
      <c r="BC458" cm="1">
        <f t="array" aca="1" ref="BC458" ca="1">INDEX($J$3:$J$10001,MATCH(BB458,$J$3:$J$10004,0)-1)</f>
        <v>1800</v>
      </c>
      <c r="BD458">
        <f t="shared" ca="1" si="131"/>
        <v>316</v>
      </c>
      <c r="BE458">
        <f t="shared" ca="1" si="132"/>
        <v>333</v>
      </c>
      <c r="BF458">
        <f t="shared" ca="1" si="133"/>
        <v>-17</v>
      </c>
      <c r="BG458">
        <f t="shared" ca="1" si="134"/>
        <v>316.40337089320354</v>
      </c>
    </row>
    <row r="459" spans="1:59" x14ac:dyDescent="0.25">
      <c r="A459" s="64">
        <v>456</v>
      </c>
      <c r="B459" s="64">
        <v>78</v>
      </c>
      <c r="C459" s="64">
        <v>38</v>
      </c>
      <c r="D459" s="18">
        <v>456</v>
      </c>
      <c r="E459" s="21">
        <f t="shared" ca="1" si="119"/>
        <v>1897.6272300399792</v>
      </c>
      <c r="F459" s="22">
        <f t="shared" ca="1" si="120"/>
        <v>120.23328093941734</v>
      </c>
      <c r="G459" s="28">
        <v>456</v>
      </c>
      <c r="H459" s="24">
        <f t="shared" ca="1" si="121"/>
        <v>1960.5717159999999</v>
      </c>
      <c r="I459" s="25">
        <f t="shared" ca="1" si="122"/>
        <v>116.39723966720001</v>
      </c>
      <c r="J459" s="155"/>
      <c r="K459" s="155"/>
      <c r="L459" s="129">
        <f t="shared" si="135"/>
        <v>0</v>
      </c>
      <c r="AR459">
        <f t="shared" ca="1" si="123"/>
        <v>306.30852544000004</v>
      </c>
      <c r="AS459">
        <f t="shared" ca="1" si="124"/>
        <v>309.69147455999996</v>
      </c>
      <c r="AT459" cm="1">
        <f t="array" aca="1" ref="AT459" ca="1">_xlfn.LET(_xlpm.rozsah, $J$3:$J$10001,_xlpm.podminka, (_xlpm.rozsah&gt;H459)*(ISNUMBER(_xlpm.rozsah)),_xlpm.indexy, IF(_xlpm.podminka, ROW(_xlpm.rozsah)-MIN(ROW(_xlpm.rozsah))+1),_xlpm.prvni, MIN(_xlpm.indexy),_xlpm.finalni, IF(_xlpm.prvni=1, 2, _xlpm.prvni),INDEX(_xlpm.rozsah, _xlpm.finalni))</f>
        <v>2000</v>
      </c>
      <c r="AU459" cm="1">
        <f t="array" aca="1" ref="AU459" ca="1">INDEX($J$3:$J$10001,MATCH(AT459,$J$3:$J$10004,0)-1)</f>
        <v>1900</v>
      </c>
      <c r="AV459">
        <f t="shared" ca="1" si="125"/>
        <v>300</v>
      </c>
      <c r="AW459">
        <f t="shared" ca="1" si="126"/>
        <v>316</v>
      </c>
      <c r="AX459">
        <f t="shared" ca="1" si="127"/>
        <v>-16</v>
      </c>
      <c r="AY459">
        <f t="shared" ca="1" si="128"/>
        <v>306.30852544000004</v>
      </c>
      <c r="AZ459">
        <f t="shared" ca="1" si="129"/>
        <v>316.40337089320354</v>
      </c>
      <c r="BA459">
        <f t="shared" ca="1" si="130"/>
        <v>332.59662910679646</v>
      </c>
      <c r="BB459" cm="1">
        <f t="array" aca="1" ref="BB459" ca="1">_xlfn.LET(_xlpm.rozsah, $J$3:$J$10001,_xlpm.podminka, (_xlpm.rozsah&gt;E459)*(ISNUMBER(_xlpm.rozsah)),_xlpm.indexy, IF(_xlpm.podminka, ROW(_xlpm.rozsah)-MIN(ROW(_xlpm.rozsah))+1),_xlpm.prvni, MIN(_xlpm.indexy),_xlpm.finalni, IF(_xlpm.prvni=1, 2, _xlpm.prvni),INDEX(_xlpm.rozsah, _xlpm.finalni))</f>
        <v>1900</v>
      </c>
      <c r="BC459" cm="1">
        <f t="array" aca="1" ref="BC459" ca="1">INDEX($J$3:$J$10001,MATCH(BB459,$J$3:$J$10004,0)-1)</f>
        <v>1800</v>
      </c>
      <c r="BD459">
        <f t="shared" ca="1" si="131"/>
        <v>316</v>
      </c>
      <c r="BE459">
        <f t="shared" ca="1" si="132"/>
        <v>333</v>
      </c>
      <c r="BF459">
        <f t="shared" ca="1" si="133"/>
        <v>-17</v>
      </c>
      <c r="BG459">
        <f t="shared" ca="1" si="134"/>
        <v>316.40337089320354</v>
      </c>
    </row>
    <row r="460" spans="1:59" x14ac:dyDescent="0.25">
      <c r="A460" s="64">
        <v>457</v>
      </c>
      <c r="B460" s="64">
        <v>78</v>
      </c>
      <c r="C460" s="64">
        <v>46</v>
      </c>
      <c r="D460" s="18">
        <v>457</v>
      </c>
      <c r="E460" s="21">
        <f t="shared" ca="1" si="119"/>
        <v>1897.6272300399792</v>
      </c>
      <c r="F460" s="22">
        <f t="shared" ca="1" si="120"/>
        <v>145.54555061087365</v>
      </c>
      <c r="G460" s="23">
        <v>457</v>
      </c>
      <c r="H460" s="24">
        <f t="shared" ca="1" si="121"/>
        <v>1960.5717159999999</v>
      </c>
      <c r="I460" s="25">
        <f t="shared" ca="1" si="122"/>
        <v>140.90192170240002</v>
      </c>
      <c r="J460" s="155"/>
      <c r="K460" s="155"/>
      <c r="L460" s="129">
        <f t="shared" si="135"/>
        <v>0</v>
      </c>
      <c r="AR460">
        <f t="shared" ca="1" si="123"/>
        <v>306.30852544000004</v>
      </c>
      <c r="AS460">
        <f t="shared" ca="1" si="124"/>
        <v>309.69147455999996</v>
      </c>
      <c r="AT460" cm="1">
        <f t="array" aca="1" ref="AT460" ca="1">_xlfn.LET(_xlpm.rozsah, $J$3:$J$10001,_xlpm.podminka, (_xlpm.rozsah&gt;H460)*(ISNUMBER(_xlpm.rozsah)),_xlpm.indexy, IF(_xlpm.podminka, ROW(_xlpm.rozsah)-MIN(ROW(_xlpm.rozsah))+1),_xlpm.prvni, MIN(_xlpm.indexy),_xlpm.finalni, IF(_xlpm.prvni=1, 2, _xlpm.prvni),INDEX(_xlpm.rozsah, _xlpm.finalni))</f>
        <v>2000</v>
      </c>
      <c r="AU460" cm="1">
        <f t="array" aca="1" ref="AU460" ca="1">INDEX($J$3:$J$10001,MATCH(AT460,$J$3:$J$10004,0)-1)</f>
        <v>1900</v>
      </c>
      <c r="AV460">
        <f t="shared" ca="1" si="125"/>
        <v>300</v>
      </c>
      <c r="AW460">
        <f t="shared" ca="1" si="126"/>
        <v>316</v>
      </c>
      <c r="AX460">
        <f t="shared" ca="1" si="127"/>
        <v>-16</v>
      </c>
      <c r="AY460">
        <f t="shared" ca="1" si="128"/>
        <v>306.30852544000004</v>
      </c>
      <c r="AZ460">
        <f t="shared" ca="1" si="129"/>
        <v>316.40337089320354</v>
      </c>
      <c r="BA460">
        <f t="shared" ca="1" si="130"/>
        <v>332.59662910679646</v>
      </c>
      <c r="BB460" cm="1">
        <f t="array" aca="1" ref="BB460" ca="1">_xlfn.LET(_xlpm.rozsah, $J$3:$J$10001,_xlpm.podminka, (_xlpm.rozsah&gt;E460)*(ISNUMBER(_xlpm.rozsah)),_xlpm.indexy, IF(_xlpm.podminka, ROW(_xlpm.rozsah)-MIN(ROW(_xlpm.rozsah))+1),_xlpm.prvni, MIN(_xlpm.indexy),_xlpm.finalni, IF(_xlpm.prvni=1, 2, _xlpm.prvni),INDEX(_xlpm.rozsah, _xlpm.finalni))</f>
        <v>1900</v>
      </c>
      <c r="BC460" cm="1">
        <f t="array" aca="1" ref="BC460" ca="1">INDEX($J$3:$J$10001,MATCH(BB460,$J$3:$J$10004,0)-1)</f>
        <v>1800</v>
      </c>
      <c r="BD460">
        <f t="shared" ca="1" si="131"/>
        <v>316</v>
      </c>
      <c r="BE460">
        <f t="shared" ca="1" si="132"/>
        <v>333</v>
      </c>
      <c r="BF460">
        <f t="shared" ca="1" si="133"/>
        <v>-17</v>
      </c>
      <c r="BG460">
        <f t="shared" ca="1" si="134"/>
        <v>316.40337089320354</v>
      </c>
    </row>
    <row r="461" spans="1:59" x14ac:dyDescent="0.25">
      <c r="A461" s="64">
        <v>458</v>
      </c>
      <c r="B461" s="64">
        <v>75</v>
      </c>
      <c r="C461" s="64">
        <v>49</v>
      </c>
      <c r="D461" s="18">
        <v>458</v>
      </c>
      <c r="E461" s="21">
        <f t="shared" ca="1" si="119"/>
        <v>1851.5646442692105</v>
      </c>
      <c r="F461" s="22">
        <f t="shared" ca="1" si="120"/>
        <v>158.87466513237476</v>
      </c>
      <c r="G461" s="28">
        <v>458</v>
      </c>
      <c r="H461" s="24">
        <f t="shared" ca="1" si="121"/>
        <v>1923.6266499999999</v>
      </c>
      <c r="I461" s="25">
        <f t="shared" ca="1" si="122"/>
        <v>152.98767064</v>
      </c>
      <c r="J461" s="155"/>
      <c r="K461" s="155"/>
      <c r="L461" s="129">
        <f t="shared" si="135"/>
        <v>0</v>
      </c>
      <c r="AR461">
        <f t="shared" ca="1" si="123"/>
        <v>312.21973600000001</v>
      </c>
      <c r="AS461">
        <f t="shared" ca="1" si="124"/>
        <v>303.78026399999999</v>
      </c>
      <c r="AT461" cm="1">
        <f t="array" aca="1" ref="AT461" ca="1">_xlfn.LET(_xlpm.rozsah, $J$3:$J$10001,_xlpm.podminka, (_xlpm.rozsah&gt;H461)*(ISNUMBER(_xlpm.rozsah)),_xlpm.indexy, IF(_xlpm.podminka, ROW(_xlpm.rozsah)-MIN(ROW(_xlpm.rozsah))+1),_xlpm.prvni, MIN(_xlpm.indexy),_xlpm.finalni, IF(_xlpm.prvni=1, 2, _xlpm.prvni),INDEX(_xlpm.rozsah, _xlpm.finalni))</f>
        <v>2000</v>
      </c>
      <c r="AU461" cm="1">
        <f t="array" aca="1" ref="AU461" ca="1">INDEX($J$3:$J$10001,MATCH(AT461,$J$3:$J$10004,0)-1)</f>
        <v>1900</v>
      </c>
      <c r="AV461">
        <f t="shared" ca="1" si="125"/>
        <v>300</v>
      </c>
      <c r="AW461">
        <f t="shared" ca="1" si="126"/>
        <v>316</v>
      </c>
      <c r="AX461">
        <f t="shared" ca="1" si="127"/>
        <v>-16</v>
      </c>
      <c r="AY461">
        <f t="shared" ca="1" si="128"/>
        <v>312.21973600000001</v>
      </c>
      <c r="AZ461">
        <f t="shared" ca="1" si="129"/>
        <v>324.2340104742342</v>
      </c>
      <c r="BA461">
        <f t="shared" ca="1" si="130"/>
        <v>324.7659895257658</v>
      </c>
      <c r="BB461" cm="1">
        <f t="array" aca="1" ref="BB461" ca="1">_xlfn.LET(_xlpm.rozsah, $J$3:$J$10001,_xlpm.podminka, (_xlpm.rozsah&gt;E461)*(ISNUMBER(_xlpm.rozsah)),_xlpm.indexy, IF(_xlpm.podminka, ROW(_xlpm.rozsah)-MIN(ROW(_xlpm.rozsah))+1),_xlpm.prvni, MIN(_xlpm.indexy),_xlpm.finalni, IF(_xlpm.prvni=1, 2, _xlpm.prvni),INDEX(_xlpm.rozsah, _xlpm.finalni))</f>
        <v>1900</v>
      </c>
      <c r="BC461" cm="1">
        <f t="array" aca="1" ref="BC461" ca="1">INDEX($J$3:$J$10001,MATCH(BB461,$J$3:$J$10004,0)-1)</f>
        <v>1800</v>
      </c>
      <c r="BD461">
        <f t="shared" ca="1" si="131"/>
        <v>316</v>
      </c>
      <c r="BE461">
        <f t="shared" ca="1" si="132"/>
        <v>333</v>
      </c>
      <c r="BF461">
        <f t="shared" ca="1" si="133"/>
        <v>-17</v>
      </c>
      <c r="BG461">
        <f t="shared" ca="1" si="134"/>
        <v>324.2340104742342</v>
      </c>
    </row>
    <row r="462" spans="1:59" x14ac:dyDescent="0.25">
      <c r="A462" s="64">
        <v>459</v>
      </c>
      <c r="B462" s="64">
        <v>73</v>
      </c>
      <c r="C462" s="64">
        <v>50</v>
      </c>
      <c r="D462" s="18">
        <v>459</v>
      </c>
      <c r="E462" s="21">
        <f t="shared" ca="1" si="119"/>
        <v>1820.8562537553648</v>
      </c>
      <c r="F462" s="22">
        <f t="shared" ca="1" si="120"/>
        <v>164.72721843079398</v>
      </c>
      <c r="G462" s="23">
        <v>459</v>
      </c>
      <c r="H462" s="24">
        <f t="shared" ca="1" si="121"/>
        <v>1898.9966059999999</v>
      </c>
      <c r="I462" s="25">
        <f t="shared" ca="1" si="122"/>
        <v>158.08528849000001</v>
      </c>
      <c r="J462" s="155"/>
      <c r="K462" s="155"/>
      <c r="L462" s="129">
        <f t="shared" si="135"/>
        <v>0</v>
      </c>
      <c r="AR462">
        <f t="shared" ca="1" si="123"/>
        <v>316.17057698000002</v>
      </c>
      <c r="AS462">
        <f t="shared" ca="1" si="124"/>
        <v>332.82942301999998</v>
      </c>
      <c r="AT462" cm="1">
        <f t="array" aca="1" ref="AT462" ca="1">_xlfn.LET(_xlpm.rozsah, $J$3:$J$10001,_xlpm.podminka, (_xlpm.rozsah&gt;H462)*(ISNUMBER(_xlpm.rozsah)),_xlpm.indexy, IF(_xlpm.podminka, ROW(_xlpm.rozsah)-MIN(ROW(_xlpm.rozsah))+1),_xlpm.prvni, MIN(_xlpm.indexy),_xlpm.finalni, IF(_xlpm.prvni=1, 2, _xlpm.prvni),INDEX(_xlpm.rozsah, _xlpm.finalni))</f>
        <v>1900</v>
      </c>
      <c r="AU462" cm="1">
        <f t="array" aca="1" ref="AU462" ca="1">INDEX($J$3:$J$10001,MATCH(AT462,$J$3:$J$10004,0)-1)</f>
        <v>1800</v>
      </c>
      <c r="AV462">
        <f t="shared" ca="1" si="125"/>
        <v>316</v>
      </c>
      <c r="AW462">
        <f t="shared" ca="1" si="126"/>
        <v>333</v>
      </c>
      <c r="AX462">
        <f t="shared" ca="1" si="127"/>
        <v>-17</v>
      </c>
      <c r="AY462">
        <f t="shared" ca="1" si="128"/>
        <v>316.17057698000002</v>
      </c>
      <c r="AZ462">
        <f t="shared" ca="1" si="129"/>
        <v>329.45443686158796</v>
      </c>
      <c r="BA462">
        <f t="shared" ca="1" si="130"/>
        <v>319.54556313841204</v>
      </c>
      <c r="BB462" cm="1">
        <f t="array" aca="1" ref="BB462" ca="1">_xlfn.LET(_xlpm.rozsah, $J$3:$J$10001,_xlpm.podminka, (_xlpm.rozsah&gt;E462)*(ISNUMBER(_xlpm.rozsah)),_xlpm.indexy, IF(_xlpm.podminka, ROW(_xlpm.rozsah)-MIN(ROW(_xlpm.rozsah))+1),_xlpm.prvni, MIN(_xlpm.indexy),_xlpm.finalni, IF(_xlpm.prvni=1, 2, _xlpm.prvni),INDEX(_xlpm.rozsah, _xlpm.finalni))</f>
        <v>1900</v>
      </c>
      <c r="BC462" cm="1">
        <f t="array" aca="1" ref="BC462" ca="1">INDEX($J$3:$J$10001,MATCH(BB462,$J$3:$J$10004,0)-1)</f>
        <v>1800</v>
      </c>
      <c r="BD462">
        <f t="shared" ca="1" si="131"/>
        <v>316</v>
      </c>
      <c r="BE462">
        <f t="shared" ca="1" si="132"/>
        <v>333</v>
      </c>
      <c r="BF462">
        <f t="shared" ca="1" si="133"/>
        <v>-17</v>
      </c>
      <c r="BG462">
        <f t="shared" ca="1" si="134"/>
        <v>329.45443686158796</v>
      </c>
    </row>
    <row r="463" spans="1:59" x14ac:dyDescent="0.25">
      <c r="A463" s="64">
        <v>460</v>
      </c>
      <c r="B463" s="64">
        <v>79</v>
      </c>
      <c r="C463" s="64">
        <v>58</v>
      </c>
      <c r="D463" s="18">
        <v>460</v>
      </c>
      <c r="E463" s="21">
        <f t="shared" ca="1" si="119"/>
        <v>1912.9814252969018</v>
      </c>
      <c r="F463" s="22">
        <f t="shared" ca="1" si="120"/>
        <v>182.07532373244754</v>
      </c>
      <c r="G463" s="28">
        <v>460</v>
      </c>
      <c r="H463" s="24">
        <f t="shared" ca="1" si="121"/>
        <v>1972.8867379999999</v>
      </c>
      <c r="I463" s="25">
        <f t="shared" ca="1" si="122"/>
        <v>176.5161107136</v>
      </c>
      <c r="J463" s="155"/>
      <c r="K463" s="155"/>
      <c r="L463" s="129">
        <f t="shared" si="135"/>
        <v>0</v>
      </c>
      <c r="AR463">
        <f t="shared" ca="1" si="123"/>
        <v>304.33812191999999</v>
      </c>
      <c r="AS463">
        <f t="shared" ca="1" si="124"/>
        <v>311.66187808000001</v>
      </c>
      <c r="AT463" cm="1">
        <f t="array" aca="1" ref="AT463" ca="1">_xlfn.LET(_xlpm.rozsah, $J$3:$J$10001,_xlpm.podminka, (_xlpm.rozsah&gt;H463)*(ISNUMBER(_xlpm.rozsah)),_xlpm.indexy, IF(_xlpm.podminka, ROW(_xlpm.rozsah)-MIN(ROW(_xlpm.rozsah))+1),_xlpm.prvni, MIN(_xlpm.indexy),_xlpm.finalni, IF(_xlpm.prvni=1, 2, _xlpm.prvni),INDEX(_xlpm.rozsah, _xlpm.finalni))</f>
        <v>2000</v>
      </c>
      <c r="AU463" cm="1">
        <f t="array" aca="1" ref="AU463" ca="1">INDEX($J$3:$J$10001,MATCH(AT463,$J$3:$J$10004,0)-1)</f>
        <v>1900</v>
      </c>
      <c r="AV463">
        <f t="shared" ca="1" si="125"/>
        <v>300</v>
      </c>
      <c r="AW463">
        <f t="shared" ca="1" si="126"/>
        <v>316</v>
      </c>
      <c r="AX463">
        <f t="shared" ca="1" si="127"/>
        <v>-16</v>
      </c>
      <c r="AY463">
        <f t="shared" ca="1" si="128"/>
        <v>304.33812191999999</v>
      </c>
      <c r="AZ463">
        <f t="shared" ca="1" si="129"/>
        <v>313.92297195249574</v>
      </c>
      <c r="BA463">
        <f t="shared" ca="1" si="130"/>
        <v>302.07702804750426</v>
      </c>
      <c r="BB463" cm="1">
        <f t="array" aca="1" ref="BB463" ca="1">_xlfn.LET(_xlpm.rozsah, $J$3:$J$10001,_xlpm.podminka, (_xlpm.rozsah&gt;E463)*(ISNUMBER(_xlpm.rozsah)),_xlpm.indexy, IF(_xlpm.podminka, ROW(_xlpm.rozsah)-MIN(ROW(_xlpm.rozsah))+1),_xlpm.prvni, MIN(_xlpm.indexy),_xlpm.finalni, IF(_xlpm.prvni=1, 2, _xlpm.prvni),INDEX(_xlpm.rozsah, _xlpm.finalni))</f>
        <v>2000</v>
      </c>
      <c r="BC463" cm="1">
        <f t="array" aca="1" ref="BC463" ca="1">INDEX($J$3:$J$10001,MATCH(BB463,$J$3:$J$10004,0)-1)</f>
        <v>1900</v>
      </c>
      <c r="BD463">
        <f t="shared" ca="1" si="131"/>
        <v>300</v>
      </c>
      <c r="BE463">
        <f t="shared" ca="1" si="132"/>
        <v>316</v>
      </c>
      <c r="BF463">
        <f t="shared" ca="1" si="133"/>
        <v>-16</v>
      </c>
      <c r="BG463">
        <f t="shared" ca="1" si="134"/>
        <v>313.92297195249574</v>
      </c>
    </row>
    <row r="464" spans="1:59" x14ac:dyDescent="0.25">
      <c r="A464" s="64">
        <v>461</v>
      </c>
      <c r="B464" s="64">
        <v>79</v>
      </c>
      <c r="C464" s="64">
        <v>71</v>
      </c>
      <c r="D464" s="18">
        <v>461</v>
      </c>
      <c r="E464" s="21">
        <f t="shared" ca="1" si="119"/>
        <v>1912.9814252969018</v>
      </c>
      <c r="F464" s="22">
        <f t="shared" ca="1" si="120"/>
        <v>222.88531008627197</v>
      </c>
      <c r="G464" s="23">
        <v>461</v>
      </c>
      <c r="H464" s="24">
        <f t="shared" ca="1" si="121"/>
        <v>1972.8867379999999</v>
      </c>
      <c r="I464" s="25">
        <f t="shared" ca="1" si="122"/>
        <v>216.08006656319998</v>
      </c>
      <c r="J464" s="155"/>
      <c r="K464" s="155"/>
      <c r="L464" s="129">
        <f t="shared" si="135"/>
        <v>0</v>
      </c>
      <c r="AR464">
        <f t="shared" ca="1" si="123"/>
        <v>304.33812191999999</v>
      </c>
      <c r="AS464">
        <f t="shared" ca="1" si="124"/>
        <v>311.66187808000001</v>
      </c>
      <c r="AT464" cm="1">
        <f t="array" aca="1" ref="AT464" ca="1">_xlfn.LET(_xlpm.rozsah, $J$3:$J$10001,_xlpm.podminka, (_xlpm.rozsah&gt;H464)*(ISNUMBER(_xlpm.rozsah)),_xlpm.indexy, IF(_xlpm.podminka, ROW(_xlpm.rozsah)-MIN(ROW(_xlpm.rozsah))+1),_xlpm.prvni, MIN(_xlpm.indexy),_xlpm.finalni, IF(_xlpm.prvni=1, 2, _xlpm.prvni),INDEX(_xlpm.rozsah, _xlpm.finalni))</f>
        <v>2000</v>
      </c>
      <c r="AU464" cm="1">
        <f t="array" aca="1" ref="AU464" ca="1">INDEX($J$3:$J$10001,MATCH(AT464,$J$3:$J$10004,0)-1)</f>
        <v>1900</v>
      </c>
      <c r="AV464">
        <f t="shared" ca="1" si="125"/>
        <v>300</v>
      </c>
      <c r="AW464">
        <f t="shared" ca="1" si="126"/>
        <v>316</v>
      </c>
      <c r="AX464">
        <f t="shared" ca="1" si="127"/>
        <v>-16</v>
      </c>
      <c r="AY464">
        <f t="shared" ca="1" si="128"/>
        <v>304.33812191999999</v>
      </c>
      <c r="AZ464">
        <f t="shared" ca="1" si="129"/>
        <v>313.92297195249574</v>
      </c>
      <c r="BA464">
        <f t="shared" ca="1" si="130"/>
        <v>302.07702804750426</v>
      </c>
      <c r="BB464" cm="1">
        <f t="array" aca="1" ref="BB464" ca="1">_xlfn.LET(_xlpm.rozsah, $J$3:$J$10001,_xlpm.podminka, (_xlpm.rozsah&gt;E464)*(ISNUMBER(_xlpm.rozsah)),_xlpm.indexy, IF(_xlpm.podminka, ROW(_xlpm.rozsah)-MIN(ROW(_xlpm.rozsah))+1),_xlpm.prvni, MIN(_xlpm.indexy),_xlpm.finalni, IF(_xlpm.prvni=1, 2, _xlpm.prvni),INDEX(_xlpm.rozsah, _xlpm.finalni))</f>
        <v>2000</v>
      </c>
      <c r="BC464" cm="1">
        <f t="array" aca="1" ref="BC464" ca="1">INDEX($J$3:$J$10001,MATCH(BB464,$J$3:$J$10004,0)-1)</f>
        <v>1900</v>
      </c>
      <c r="BD464">
        <f t="shared" ca="1" si="131"/>
        <v>300</v>
      </c>
      <c r="BE464">
        <f t="shared" ca="1" si="132"/>
        <v>316</v>
      </c>
      <c r="BF464">
        <f t="shared" ca="1" si="133"/>
        <v>-16</v>
      </c>
      <c r="BG464">
        <f t="shared" ca="1" si="134"/>
        <v>313.92297195249574</v>
      </c>
    </row>
    <row r="465" spans="1:59" x14ac:dyDescent="0.25">
      <c r="A465" s="64">
        <v>462</v>
      </c>
      <c r="B465" s="64">
        <v>83</v>
      </c>
      <c r="C465" s="64">
        <v>44</v>
      </c>
      <c r="D465" s="18">
        <v>462</v>
      </c>
      <c r="E465" s="21">
        <f t="shared" ca="1" si="119"/>
        <v>1974.398206324593</v>
      </c>
      <c r="F465" s="22">
        <f t="shared" ca="1" si="120"/>
        <v>133.80236627474866</v>
      </c>
      <c r="G465" s="28">
        <v>462</v>
      </c>
      <c r="H465" s="24">
        <f t="shared" ca="1" si="121"/>
        <v>2022.1468259999999</v>
      </c>
      <c r="I465" s="25">
        <f t="shared" ca="1" si="122"/>
        <v>130.05107931200001</v>
      </c>
      <c r="J465" s="155"/>
      <c r="K465" s="155"/>
      <c r="L465" s="129">
        <f t="shared" si="135"/>
        <v>0</v>
      </c>
      <c r="AR465">
        <f t="shared" ca="1" si="123"/>
        <v>295.57063479999999</v>
      </c>
      <c r="AS465">
        <f t="shared" ca="1" si="124"/>
        <v>284.42936520000001</v>
      </c>
      <c r="AT465" cm="1">
        <f t="array" aca="1" ref="AT465" ca="1">_xlfn.LET(_xlpm.rozsah, $J$3:$J$10001,_xlpm.podminka, (_xlpm.rozsah&gt;H465)*(ISNUMBER(_xlpm.rozsah)),_xlpm.indexy, IF(_xlpm.podminka, ROW(_xlpm.rozsah)-MIN(ROW(_xlpm.rozsah))+1),_xlpm.prvni, MIN(_xlpm.indexy),_xlpm.finalni, IF(_xlpm.prvni=1, 2, _xlpm.prvni),INDEX(_xlpm.rozsah, _xlpm.finalni))</f>
        <v>2100</v>
      </c>
      <c r="AU465" cm="1">
        <f t="array" aca="1" ref="AU465" ca="1">INDEX($J$3:$J$10001,MATCH(AT465,$J$3:$J$10004,0)-1)</f>
        <v>2000</v>
      </c>
      <c r="AV465">
        <f t="shared" ca="1" si="125"/>
        <v>280</v>
      </c>
      <c r="AW465">
        <f t="shared" ca="1" si="126"/>
        <v>300</v>
      </c>
      <c r="AX465">
        <f t="shared" ca="1" si="127"/>
        <v>-20</v>
      </c>
      <c r="AY465">
        <f t="shared" ca="1" si="128"/>
        <v>295.57063479999999</v>
      </c>
      <c r="AZ465">
        <f t="shared" ca="1" si="129"/>
        <v>304.09628698806512</v>
      </c>
      <c r="BA465">
        <f t="shared" ca="1" si="130"/>
        <v>311.90371301193488</v>
      </c>
      <c r="BB465" cm="1">
        <f t="array" aca="1" ref="BB465" ca="1">_xlfn.LET(_xlpm.rozsah, $J$3:$J$10001,_xlpm.podminka, (_xlpm.rozsah&gt;E465)*(ISNUMBER(_xlpm.rozsah)),_xlpm.indexy, IF(_xlpm.podminka, ROW(_xlpm.rozsah)-MIN(ROW(_xlpm.rozsah))+1),_xlpm.prvni, MIN(_xlpm.indexy),_xlpm.finalni, IF(_xlpm.prvni=1, 2, _xlpm.prvni),INDEX(_xlpm.rozsah, _xlpm.finalni))</f>
        <v>2000</v>
      </c>
      <c r="BC465" cm="1">
        <f t="array" aca="1" ref="BC465" ca="1">INDEX($J$3:$J$10001,MATCH(BB465,$J$3:$J$10004,0)-1)</f>
        <v>1900</v>
      </c>
      <c r="BD465">
        <f t="shared" ca="1" si="131"/>
        <v>300</v>
      </c>
      <c r="BE465">
        <f t="shared" ca="1" si="132"/>
        <v>316</v>
      </c>
      <c r="BF465">
        <f t="shared" ca="1" si="133"/>
        <v>-16</v>
      </c>
      <c r="BG465">
        <f t="shared" ca="1" si="134"/>
        <v>304.09628698806512</v>
      </c>
    </row>
    <row r="466" spans="1:59" x14ac:dyDescent="0.25">
      <c r="A466" s="64">
        <v>463</v>
      </c>
      <c r="B466" s="64">
        <v>53</v>
      </c>
      <c r="C466" s="64">
        <v>48</v>
      </c>
      <c r="D466" s="18">
        <v>463</v>
      </c>
      <c r="E466" s="21">
        <f t="shared" ca="1" si="119"/>
        <v>1513.7723486169089</v>
      </c>
      <c r="F466" s="22">
        <f t="shared" ca="1" si="120"/>
        <v>172.66778545327767</v>
      </c>
      <c r="G466" s="23">
        <v>463</v>
      </c>
      <c r="H466" s="24">
        <f t="shared" ca="1" si="121"/>
        <v>1652.6961659999999</v>
      </c>
      <c r="I466" s="25">
        <f t="shared" ca="1" si="122"/>
        <v>169.81646722559998</v>
      </c>
      <c r="J466" s="155"/>
      <c r="K466" s="155"/>
      <c r="L466" s="129">
        <f t="shared" si="135"/>
        <v>0</v>
      </c>
      <c r="AR466">
        <f t="shared" ca="1" si="123"/>
        <v>353.78430672000002</v>
      </c>
      <c r="AS466">
        <f t="shared" ca="1" si="124"/>
        <v>354.21569327999998</v>
      </c>
      <c r="AT466" cm="1">
        <f t="array" aca="1" ref="AT466" ca="1">_xlfn.LET(_xlpm.rozsah, $J$3:$J$10001,_xlpm.podminka, (_xlpm.rozsah&gt;H466)*(ISNUMBER(_xlpm.rozsah)),_xlpm.indexy, IF(_xlpm.podminka, ROW(_xlpm.rozsah)-MIN(ROW(_xlpm.rozsah))+1),_xlpm.prvni, MIN(_xlpm.indexy),_xlpm.finalni, IF(_xlpm.prvni=1, 2, _xlpm.prvni),INDEX(_xlpm.rozsah, _xlpm.finalni))</f>
        <v>1700</v>
      </c>
      <c r="AU466" cm="1">
        <f t="array" aca="1" ref="AU466" ca="1">INDEX($J$3:$J$10001,MATCH(AT466,$J$3:$J$10004,0)-1)</f>
        <v>1600</v>
      </c>
      <c r="AV466">
        <f t="shared" ca="1" si="125"/>
        <v>350</v>
      </c>
      <c r="AW466">
        <f t="shared" ca="1" si="126"/>
        <v>358</v>
      </c>
      <c r="AX466">
        <f t="shared" ca="1" si="127"/>
        <v>-8</v>
      </c>
      <c r="AY466">
        <f t="shared" ca="1" si="128"/>
        <v>353.78430672000002</v>
      </c>
      <c r="AZ466">
        <f t="shared" ca="1" si="129"/>
        <v>359.72455302766184</v>
      </c>
      <c r="BA466">
        <f t="shared" ca="1" si="130"/>
        <v>358.27544697233816</v>
      </c>
      <c r="BB466" cm="1">
        <f t="array" aca="1" ref="BB466" ca="1">_xlfn.LET(_xlpm.rozsah, $J$3:$J$10001,_xlpm.podminka, (_xlpm.rozsah&gt;E466)*(ISNUMBER(_xlpm.rozsah)),_xlpm.indexy, IF(_xlpm.podminka, ROW(_xlpm.rozsah)-MIN(ROW(_xlpm.rozsah))+1),_xlpm.prvni, MIN(_xlpm.indexy),_xlpm.finalni, IF(_xlpm.prvni=1, 2, _xlpm.prvni),INDEX(_xlpm.rozsah, _xlpm.finalni))</f>
        <v>1600</v>
      </c>
      <c r="BC466" cm="1">
        <f t="array" aca="1" ref="BC466" ca="1">INDEX($J$3:$J$10001,MATCH(BB466,$J$3:$J$10004,0)-1)</f>
        <v>1500</v>
      </c>
      <c r="BD466">
        <f t="shared" ca="1" si="131"/>
        <v>358</v>
      </c>
      <c r="BE466">
        <f t="shared" ca="1" si="132"/>
        <v>360</v>
      </c>
      <c r="BF466">
        <f t="shared" ca="1" si="133"/>
        <v>-2</v>
      </c>
      <c r="BG466">
        <f t="shared" ca="1" si="134"/>
        <v>359.72455302766184</v>
      </c>
    </row>
    <row r="467" spans="1:59" x14ac:dyDescent="0.25">
      <c r="A467" s="64">
        <v>464</v>
      </c>
      <c r="B467" s="64">
        <v>40</v>
      </c>
      <c r="C467" s="64">
        <v>48</v>
      </c>
      <c r="D467" s="18">
        <v>464</v>
      </c>
      <c r="E467" s="21">
        <f t="shared" ca="1" si="119"/>
        <v>1314.1678102769124</v>
      </c>
      <c r="F467" s="22">
        <f t="shared" ca="1" si="120"/>
        <v>168.68005489329178</v>
      </c>
      <c r="G467" s="28">
        <v>464</v>
      </c>
      <c r="H467" s="24">
        <f t="shared" ca="1" si="121"/>
        <v>1492.60088</v>
      </c>
      <c r="I467" s="25">
        <f t="shared" ca="1" si="122"/>
        <v>172.8</v>
      </c>
      <c r="J467" s="155"/>
      <c r="K467" s="155"/>
      <c r="L467" s="129">
        <f t="shared" si="135"/>
        <v>0</v>
      </c>
      <c r="AR467">
        <f t="shared" ca="1" si="123"/>
        <v>360</v>
      </c>
      <c r="AS467">
        <f t="shared" ca="1" si="124"/>
        <v>360</v>
      </c>
      <c r="AT467" cm="1">
        <f t="array" aca="1" ref="AT467" ca="1">_xlfn.LET(_xlpm.rozsah, $J$3:$J$10001,_xlpm.podminka, (_xlpm.rozsah&gt;H467)*(ISNUMBER(_xlpm.rozsah)),_xlpm.indexy, IF(_xlpm.podminka, ROW(_xlpm.rozsah)-MIN(ROW(_xlpm.rozsah))+1),_xlpm.prvni, MIN(_xlpm.indexy),_xlpm.finalni, IF(_xlpm.prvni=1, 2, _xlpm.prvni),INDEX(_xlpm.rozsah, _xlpm.finalni))</f>
        <v>1500</v>
      </c>
      <c r="AU467" cm="1">
        <f t="array" aca="1" ref="AU467" ca="1">INDEX($J$3:$J$10001,MATCH(AT467,$J$3:$J$10004,0)-1)</f>
        <v>1400</v>
      </c>
      <c r="AV467">
        <f t="shared" ca="1" si="125"/>
        <v>360</v>
      </c>
      <c r="AW467">
        <f t="shared" ca="1" si="126"/>
        <v>360</v>
      </c>
      <c r="AX467">
        <f t="shared" ca="1" si="127"/>
        <v>0</v>
      </c>
      <c r="AY467">
        <f t="shared" ca="1" si="128"/>
        <v>360</v>
      </c>
      <c r="AZ467">
        <f t="shared" ca="1" si="129"/>
        <v>351.41678102769123</v>
      </c>
      <c r="BA467">
        <f t="shared" ca="1" si="130"/>
        <v>351.41678102769123</v>
      </c>
      <c r="BB467" cm="1">
        <f t="array" aca="1" ref="BB467" ca="1">_xlfn.LET(_xlpm.rozsah, $J$3:$J$10001,_xlpm.podminka, (_xlpm.rozsah&gt;E467)*(ISNUMBER(_xlpm.rozsah)),_xlpm.indexy, IF(_xlpm.podminka, ROW(_xlpm.rozsah)-MIN(ROW(_xlpm.rozsah))+1),_xlpm.prvni, MIN(_xlpm.indexy),_xlpm.finalni, IF(_xlpm.prvni=1, 2, _xlpm.prvni),INDEX(_xlpm.rozsah, _xlpm.finalni))</f>
        <v>1400</v>
      </c>
      <c r="BC467" cm="1">
        <f t="array" aca="1" ref="BC467" ca="1">INDEX($J$3:$J$10001,MATCH(BB467,$J$3:$J$10004,0)-1)</f>
        <v>1300</v>
      </c>
      <c r="BD467">
        <f t="shared" ca="1" si="131"/>
        <v>360</v>
      </c>
      <c r="BE467">
        <f t="shared" ca="1" si="132"/>
        <v>350</v>
      </c>
      <c r="BF467">
        <f t="shared" ca="1" si="133"/>
        <v>10</v>
      </c>
      <c r="BG467">
        <f t="shared" ca="1" si="134"/>
        <v>358.58321897230877</v>
      </c>
    </row>
    <row r="468" spans="1:59" x14ac:dyDescent="0.25">
      <c r="A468" s="64">
        <v>465</v>
      </c>
      <c r="B468" s="64">
        <v>51</v>
      </c>
      <c r="C468" s="64">
        <v>75</v>
      </c>
      <c r="D468" s="18">
        <v>465</v>
      </c>
      <c r="E468" s="21">
        <f t="shared" ca="1" si="119"/>
        <v>1483.0639581030632</v>
      </c>
      <c r="F468" s="22">
        <f t="shared" ca="1" si="120"/>
        <v>270</v>
      </c>
      <c r="G468" s="23">
        <v>465</v>
      </c>
      <c r="H468" s="24">
        <f t="shared" ca="1" si="121"/>
        <v>1628.066122</v>
      </c>
      <c r="I468" s="25">
        <f t="shared" ca="1" si="122"/>
        <v>266.81603267999998</v>
      </c>
      <c r="J468" s="155"/>
      <c r="K468" s="155"/>
      <c r="L468" s="129">
        <f t="shared" si="135"/>
        <v>0</v>
      </c>
      <c r="AR468">
        <f t="shared" ca="1" si="123"/>
        <v>355.75471024000001</v>
      </c>
      <c r="AS468">
        <f t="shared" ca="1" si="124"/>
        <v>352.24528975999999</v>
      </c>
      <c r="AT468" cm="1">
        <f t="array" aca="1" ref="AT468" ca="1">_xlfn.LET(_xlpm.rozsah, $J$3:$J$10001,_xlpm.podminka, (_xlpm.rozsah&gt;H468)*(ISNUMBER(_xlpm.rozsah)),_xlpm.indexy, IF(_xlpm.podminka, ROW(_xlpm.rozsah)-MIN(ROW(_xlpm.rozsah))+1),_xlpm.prvni, MIN(_xlpm.indexy),_xlpm.finalni, IF(_xlpm.prvni=1, 2, _xlpm.prvni),INDEX(_xlpm.rozsah, _xlpm.finalni))</f>
        <v>1700</v>
      </c>
      <c r="AU468" cm="1">
        <f t="array" aca="1" ref="AU468" ca="1">INDEX($J$3:$J$10001,MATCH(AT468,$J$3:$J$10004,0)-1)</f>
        <v>1600</v>
      </c>
      <c r="AV468">
        <f t="shared" ca="1" si="125"/>
        <v>350</v>
      </c>
      <c r="AW468">
        <f t="shared" ca="1" si="126"/>
        <v>358</v>
      </c>
      <c r="AX468">
        <f t="shared" ca="1" si="127"/>
        <v>-8</v>
      </c>
      <c r="AY468">
        <f t="shared" ca="1" si="128"/>
        <v>355.75471024000001</v>
      </c>
      <c r="AZ468">
        <f t="shared" ca="1" si="129"/>
        <v>360</v>
      </c>
      <c r="BA468">
        <f t="shared" ca="1" si="130"/>
        <v>360</v>
      </c>
      <c r="BB468" cm="1">
        <f t="array" aca="1" ref="BB468" ca="1">_xlfn.LET(_xlpm.rozsah, $J$3:$J$10001,_xlpm.podminka, (_xlpm.rozsah&gt;E468)*(ISNUMBER(_xlpm.rozsah)),_xlpm.indexy, IF(_xlpm.podminka, ROW(_xlpm.rozsah)-MIN(ROW(_xlpm.rozsah))+1),_xlpm.prvni, MIN(_xlpm.indexy),_xlpm.finalni, IF(_xlpm.prvni=1, 2, _xlpm.prvni),INDEX(_xlpm.rozsah, _xlpm.finalni))</f>
        <v>1500</v>
      </c>
      <c r="BC468" cm="1">
        <f t="array" aca="1" ref="BC468" ca="1">INDEX($J$3:$J$10001,MATCH(BB468,$J$3:$J$10004,0)-1)</f>
        <v>1400</v>
      </c>
      <c r="BD468">
        <f t="shared" ca="1" si="131"/>
        <v>360</v>
      </c>
      <c r="BE468">
        <f t="shared" ca="1" si="132"/>
        <v>360</v>
      </c>
      <c r="BF468">
        <f t="shared" ca="1" si="133"/>
        <v>0</v>
      </c>
      <c r="BG468">
        <f t="shared" ca="1" si="134"/>
        <v>360</v>
      </c>
    </row>
    <row r="469" spans="1:59" x14ac:dyDescent="0.25">
      <c r="A469" s="64">
        <v>466</v>
      </c>
      <c r="B469" s="64">
        <v>75</v>
      </c>
      <c r="C469" s="64">
        <v>72</v>
      </c>
      <c r="D469" s="18">
        <v>466</v>
      </c>
      <c r="E469" s="21">
        <f t="shared" ca="1" si="119"/>
        <v>1851.5646442692105</v>
      </c>
      <c r="F469" s="22">
        <f t="shared" ca="1" si="120"/>
        <v>233.44848754144863</v>
      </c>
      <c r="G469" s="28">
        <v>466</v>
      </c>
      <c r="H469" s="24">
        <f t="shared" ca="1" si="121"/>
        <v>1923.6266499999999</v>
      </c>
      <c r="I469" s="25">
        <f t="shared" ca="1" si="122"/>
        <v>224.79820992000001</v>
      </c>
      <c r="J469" s="155"/>
      <c r="K469" s="155"/>
      <c r="L469" s="129">
        <f t="shared" si="135"/>
        <v>0</v>
      </c>
      <c r="AR469">
        <f t="shared" ca="1" si="123"/>
        <v>312.21973600000001</v>
      </c>
      <c r="AS469">
        <f t="shared" ca="1" si="124"/>
        <v>303.78026399999999</v>
      </c>
      <c r="AT469" cm="1">
        <f t="array" aca="1" ref="AT469" ca="1">_xlfn.LET(_xlpm.rozsah, $J$3:$J$10001,_xlpm.podminka, (_xlpm.rozsah&gt;H469)*(ISNUMBER(_xlpm.rozsah)),_xlpm.indexy, IF(_xlpm.podminka, ROW(_xlpm.rozsah)-MIN(ROW(_xlpm.rozsah))+1),_xlpm.prvni, MIN(_xlpm.indexy),_xlpm.finalni, IF(_xlpm.prvni=1, 2, _xlpm.prvni),INDEX(_xlpm.rozsah, _xlpm.finalni))</f>
        <v>2000</v>
      </c>
      <c r="AU469" cm="1">
        <f t="array" aca="1" ref="AU469" ca="1">INDEX($J$3:$J$10001,MATCH(AT469,$J$3:$J$10004,0)-1)</f>
        <v>1900</v>
      </c>
      <c r="AV469">
        <f t="shared" ca="1" si="125"/>
        <v>300</v>
      </c>
      <c r="AW469">
        <f t="shared" ca="1" si="126"/>
        <v>316</v>
      </c>
      <c r="AX469">
        <f t="shared" ca="1" si="127"/>
        <v>-16</v>
      </c>
      <c r="AY469">
        <f t="shared" ca="1" si="128"/>
        <v>312.21973600000001</v>
      </c>
      <c r="AZ469">
        <f t="shared" ca="1" si="129"/>
        <v>324.2340104742342</v>
      </c>
      <c r="BA469">
        <f t="shared" ca="1" si="130"/>
        <v>324.7659895257658</v>
      </c>
      <c r="BB469" cm="1">
        <f t="array" aca="1" ref="BB469" ca="1">_xlfn.LET(_xlpm.rozsah, $J$3:$J$10001,_xlpm.podminka, (_xlpm.rozsah&gt;E469)*(ISNUMBER(_xlpm.rozsah)),_xlpm.indexy, IF(_xlpm.podminka, ROW(_xlpm.rozsah)-MIN(ROW(_xlpm.rozsah))+1),_xlpm.prvni, MIN(_xlpm.indexy),_xlpm.finalni, IF(_xlpm.prvni=1, 2, _xlpm.prvni),INDEX(_xlpm.rozsah, _xlpm.finalni))</f>
        <v>1900</v>
      </c>
      <c r="BC469" cm="1">
        <f t="array" aca="1" ref="BC469" ca="1">INDEX($J$3:$J$10001,MATCH(BB469,$J$3:$J$10004,0)-1)</f>
        <v>1800</v>
      </c>
      <c r="BD469">
        <f t="shared" ca="1" si="131"/>
        <v>316</v>
      </c>
      <c r="BE469">
        <f t="shared" ca="1" si="132"/>
        <v>333</v>
      </c>
      <c r="BF469">
        <f t="shared" ca="1" si="133"/>
        <v>-17</v>
      </c>
      <c r="BG469">
        <f t="shared" ca="1" si="134"/>
        <v>324.2340104742342</v>
      </c>
    </row>
    <row r="470" spans="1:59" x14ac:dyDescent="0.25">
      <c r="A470" s="64">
        <v>467</v>
      </c>
      <c r="B470" s="64">
        <v>89</v>
      </c>
      <c r="C470" s="64">
        <v>67</v>
      </c>
      <c r="D470" s="18">
        <v>467</v>
      </c>
      <c r="E470" s="21">
        <f t="shared" ca="1" si="119"/>
        <v>2066.52337786613</v>
      </c>
      <c r="F470" s="22">
        <f t="shared" ca="1" si="120"/>
        <v>192.08586736593858</v>
      </c>
      <c r="G470" s="23">
        <v>467</v>
      </c>
      <c r="H470" s="24">
        <f t="shared" ca="1" si="121"/>
        <v>2096.0369579999997</v>
      </c>
      <c r="I470" s="25">
        <f t="shared" ca="1" si="122"/>
        <v>188.13104762800006</v>
      </c>
      <c r="J470" s="155"/>
      <c r="K470" s="155"/>
      <c r="L470" s="129">
        <f t="shared" si="135"/>
        <v>0</v>
      </c>
      <c r="AR470">
        <f t="shared" ca="1" si="123"/>
        <v>280.79260840000006</v>
      </c>
      <c r="AS470">
        <f t="shared" ca="1" si="124"/>
        <v>299.20739159999994</v>
      </c>
      <c r="AT470" cm="1">
        <f t="array" aca="1" ref="AT470" ca="1">_xlfn.LET(_xlpm.rozsah, $J$3:$J$10001,_xlpm.podminka, (_xlpm.rozsah&gt;H470)*(ISNUMBER(_xlpm.rozsah)),_xlpm.indexy, IF(_xlpm.podminka, ROW(_xlpm.rozsah)-MIN(ROW(_xlpm.rozsah))+1),_xlpm.prvni, MIN(_xlpm.indexy),_xlpm.finalni, IF(_xlpm.prvni=1, 2, _xlpm.prvni),INDEX(_xlpm.rozsah, _xlpm.finalni))</f>
        <v>2100</v>
      </c>
      <c r="AU470" cm="1">
        <f t="array" aca="1" ref="AU470" ca="1">INDEX($J$3:$J$10001,MATCH(AT470,$J$3:$J$10004,0)-1)</f>
        <v>2000</v>
      </c>
      <c r="AV470">
        <f t="shared" ca="1" si="125"/>
        <v>280</v>
      </c>
      <c r="AW470">
        <f t="shared" ca="1" si="126"/>
        <v>300</v>
      </c>
      <c r="AX470">
        <f t="shared" ca="1" si="127"/>
        <v>-20</v>
      </c>
      <c r="AY470">
        <f t="shared" ca="1" si="128"/>
        <v>280.79260840000006</v>
      </c>
      <c r="AZ470">
        <f t="shared" ca="1" si="129"/>
        <v>286.69532442677399</v>
      </c>
      <c r="BA470">
        <f t="shared" ca="1" si="130"/>
        <v>293.30467557322601</v>
      </c>
      <c r="BB470" cm="1">
        <f t="array" aca="1" ref="BB470" ca="1">_xlfn.LET(_xlpm.rozsah, $J$3:$J$10001,_xlpm.podminka, (_xlpm.rozsah&gt;E470)*(ISNUMBER(_xlpm.rozsah)),_xlpm.indexy, IF(_xlpm.podminka, ROW(_xlpm.rozsah)-MIN(ROW(_xlpm.rozsah))+1),_xlpm.prvni, MIN(_xlpm.indexy),_xlpm.finalni, IF(_xlpm.prvni=1, 2, _xlpm.prvni),INDEX(_xlpm.rozsah, _xlpm.finalni))</f>
        <v>2100</v>
      </c>
      <c r="BC470" cm="1">
        <f t="array" aca="1" ref="BC470" ca="1">INDEX($J$3:$J$10001,MATCH(BB470,$J$3:$J$10004,0)-1)</f>
        <v>2000</v>
      </c>
      <c r="BD470">
        <f t="shared" ca="1" si="131"/>
        <v>280</v>
      </c>
      <c r="BE470">
        <f t="shared" ca="1" si="132"/>
        <v>300</v>
      </c>
      <c r="BF470">
        <f t="shared" ca="1" si="133"/>
        <v>-20</v>
      </c>
      <c r="BG470">
        <f t="shared" ca="1" si="134"/>
        <v>286.69532442677399</v>
      </c>
    </row>
    <row r="471" spans="1:59" x14ac:dyDescent="0.25">
      <c r="A471" s="64">
        <v>468</v>
      </c>
      <c r="B471" s="64">
        <v>93</v>
      </c>
      <c r="C471" s="64">
        <v>60</v>
      </c>
      <c r="D471" s="18">
        <v>468</v>
      </c>
      <c r="E471" s="21">
        <f t="shared" ca="1" si="119"/>
        <v>2127.9401588938213</v>
      </c>
      <c r="F471" s="22">
        <f t="shared" ca="1" si="120"/>
        <v>162.13256663229754</v>
      </c>
      <c r="G471" s="28">
        <v>468</v>
      </c>
      <c r="H471" s="24">
        <f t="shared" ca="1" si="121"/>
        <v>2145.2970459999997</v>
      </c>
      <c r="I471" s="25">
        <f t="shared" ca="1" si="122"/>
        <v>158.48762034000009</v>
      </c>
      <c r="J471" s="155"/>
      <c r="K471" s="155"/>
      <c r="L471" s="129">
        <f t="shared" si="135"/>
        <v>0</v>
      </c>
      <c r="AR471">
        <f t="shared" ca="1" si="123"/>
        <v>264.14603390000013</v>
      </c>
      <c r="AS471">
        <f t="shared" ca="1" si="124"/>
        <v>260.85396609999987</v>
      </c>
      <c r="AT471" cm="1">
        <f t="array" aca="1" ref="AT471" ca="1">_xlfn.LET(_xlpm.rozsah, $J$3:$J$10001,_xlpm.podminka, (_xlpm.rozsah&gt;H471)*(ISNUMBER(_xlpm.rozsah)),_xlpm.indexy, IF(_xlpm.podminka, ROW(_xlpm.rozsah)-MIN(ROW(_xlpm.rozsah))+1),_xlpm.prvni, MIN(_xlpm.indexy),_xlpm.finalni, IF(_xlpm.prvni=1, 2, _xlpm.prvni),INDEX(_xlpm.rozsah, _xlpm.finalni))</f>
        <v>2200</v>
      </c>
      <c r="AU471" cm="1">
        <f t="array" aca="1" ref="AU471" ca="1">INDEX($J$3:$J$10001,MATCH(AT471,$J$3:$J$10004,0)-1)</f>
        <v>2100</v>
      </c>
      <c r="AV471">
        <f t="shared" ca="1" si="125"/>
        <v>245</v>
      </c>
      <c r="AW471">
        <f t="shared" ca="1" si="126"/>
        <v>280</v>
      </c>
      <c r="AX471">
        <f t="shared" ca="1" si="127"/>
        <v>-35</v>
      </c>
      <c r="AY471">
        <f t="shared" ca="1" si="128"/>
        <v>264.14603390000013</v>
      </c>
      <c r="AZ471">
        <f t="shared" ca="1" si="129"/>
        <v>270.22094438716255</v>
      </c>
      <c r="BA471">
        <f t="shared" ca="1" si="130"/>
        <v>254.77905561283745</v>
      </c>
      <c r="BB471" cm="1">
        <f t="array" aca="1" ref="BB471" ca="1">_xlfn.LET(_xlpm.rozsah, $J$3:$J$10001,_xlpm.podminka, (_xlpm.rozsah&gt;E471)*(ISNUMBER(_xlpm.rozsah)),_xlpm.indexy, IF(_xlpm.podminka, ROW(_xlpm.rozsah)-MIN(ROW(_xlpm.rozsah))+1),_xlpm.prvni, MIN(_xlpm.indexy),_xlpm.finalni, IF(_xlpm.prvni=1, 2, _xlpm.prvni),INDEX(_xlpm.rozsah, _xlpm.finalni))</f>
        <v>2200</v>
      </c>
      <c r="BC471" cm="1">
        <f t="array" aca="1" ref="BC471" ca="1">INDEX($J$3:$J$10001,MATCH(BB471,$J$3:$J$10004,0)-1)</f>
        <v>2100</v>
      </c>
      <c r="BD471">
        <f t="shared" ca="1" si="131"/>
        <v>245</v>
      </c>
      <c r="BE471">
        <f t="shared" ca="1" si="132"/>
        <v>280</v>
      </c>
      <c r="BF471">
        <f t="shared" ca="1" si="133"/>
        <v>-35</v>
      </c>
      <c r="BG471">
        <f t="shared" ca="1" si="134"/>
        <v>270.22094438716255</v>
      </c>
    </row>
    <row r="472" spans="1:59" x14ac:dyDescent="0.25">
      <c r="A472" s="64">
        <v>469</v>
      </c>
      <c r="B472" s="64">
        <v>89</v>
      </c>
      <c r="C472" s="64">
        <v>73</v>
      </c>
      <c r="D472" s="18">
        <v>469</v>
      </c>
      <c r="E472" s="21">
        <f t="shared" ca="1" si="119"/>
        <v>2066.52337786613</v>
      </c>
      <c r="F472" s="22">
        <f t="shared" ca="1" si="120"/>
        <v>209.28758683154501</v>
      </c>
      <c r="G472" s="23">
        <v>469</v>
      </c>
      <c r="H472" s="24">
        <f t="shared" ca="1" si="121"/>
        <v>2096.0369579999997</v>
      </c>
      <c r="I472" s="25">
        <f t="shared" ca="1" si="122"/>
        <v>204.97860413200004</v>
      </c>
      <c r="J472" s="155"/>
      <c r="K472" s="155"/>
      <c r="L472" s="129">
        <f t="shared" si="135"/>
        <v>0</v>
      </c>
      <c r="AR472">
        <f t="shared" ca="1" si="123"/>
        <v>280.79260840000006</v>
      </c>
      <c r="AS472">
        <f t="shared" ca="1" si="124"/>
        <v>299.20739159999994</v>
      </c>
      <c r="AT472" cm="1">
        <f t="array" aca="1" ref="AT472" ca="1">_xlfn.LET(_xlpm.rozsah, $J$3:$J$10001,_xlpm.podminka, (_xlpm.rozsah&gt;H472)*(ISNUMBER(_xlpm.rozsah)),_xlpm.indexy, IF(_xlpm.podminka, ROW(_xlpm.rozsah)-MIN(ROW(_xlpm.rozsah))+1),_xlpm.prvni, MIN(_xlpm.indexy),_xlpm.finalni, IF(_xlpm.prvni=1, 2, _xlpm.prvni),INDEX(_xlpm.rozsah, _xlpm.finalni))</f>
        <v>2100</v>
      </c>
      <c r="AU472" cm="1">
        <f t="array" aca="1" ref="AU472" ca="1">INDEX($J$3:$J$10001,MATCH(AT472,$J$3:$J$10004,0)-1)</f>
        <v>2000</v>
      </c>
      <c r="AV472">
        <f t="shared" ca="1" si="125"/>
        <v>280</v>
      </c>
      <c r="AW472">
        <f t="shared" ca="1" si="126"/>
        <v>300</v>
      </c>
      <c r="AX472">
        <f t="shared" ca="1" si="127"/>
        <v>-20</v>
      </c>
      <c r="AY472">
        <f t="shared" ca="1" si="128"/>
        <v>280.79260840000006</v>
      </c>
      <c r="AZ472">
        <f t="shared" ca="1" si="129"/>
        <v>286.69532442677399</v>
      </c>
      <c r="BA472">
        <f t="shared" ca="1" si="130"/>
        <v>293.30467557322601</v>
      </c>
      <c r="BB472" cm="1">
        <f t="array" aca="1" ref="BB472" ca="1">_xlfn.LET(_xlpm.rozsah, $J$3:$J$10001,_xlpm.podminka, (_xlpm.rozsah&gt;E472)*(ISNUMBER(_xlpm.rozsah)),_xlpm.indexy, IF(_xlpm.podminka, ROW(_xlpm.rozsah)-MIN(ROW(_xlpm.rozsah))+1),_xlpm.prvni, MIN(_xlpm.indexy),_xlpm.finalni, IF(_xlpm.prvni=1, 2, _xlpm.prvni),INDEX(_xlpm.rozsah, _xlpm.finalni))</f>
        <v>2100</v>
      </c>
      <c r="BC472" cm="1">
        <f t="array" aca="1" ref="BC472" ca="1">INDEX($J$3:$J$10001,MATCH(BB472,$J$3:$J$10004,0)-1)</f>
        <v>2000</v>
      </c>
      <c r="BD472">
        <f t="shared" ca="1" si="131"/>
        <v>280</v>
      </c>
      <c r="BE472">
        <f t="shared" ca="1" si="132"/>
        <v>300</v>
      </c>
      <c r="BF472">
        <f t="shared" ca="1" si="133"/>
        <v>-20</v>
      </c>
      <c r="BG472">
        <f t="shared" ca="1" si="134"/>
        <v>286.69532442677399</v>
      </c>
    </row>
    <row r="473" spans="1:59" x14ac:dyDescent="0.25">
      <c r="A473" s="64">
        <v>470</v>
      </c>
      <c r="B473" s="64">
        <v>86</v>
      </c>
      <c r="C473" s="64">
        <v>73</v>
      </c>
      <c r="D473" s="18">
        <v>470</v>
      </c>
      <c r="E473" s="21">
        <f t="shared" ca="1" si="119"/>
        <v>2020.4607920953615</v>
      </c>
      <c r="F473" s="22">
        <f t="shared" ca="1" si="120"/>
        <v>216.01272435407722</v>
      </c>
      <c r="G473" s="28">
        <v>470</v>
      </c>
      <c r="H473" s="24">
        <f t="shared" ca="1" si="121"/>
        <v>2059.0918919999999</v>
      </c>
      <c r="I473" s="25">
        <f t="shared" ca="1" si="122"/>
        <v>210.372583768</v>
      </c>
      <c r="J473" s="155"/>
      <c r="K473" s="155"/>
      <c r="L473" s="129">
        <f t="shared" si="135"/>
        <v>0</v>
      </c>
      <c r="AR473">
        <f t="shared" ca="1" si="123"/>
        <v>288.18162160000003</v>
      </c>
      <c r="AS473">
        <f t="shared" ca="1" si="124"/>
        <v>291.81837839999997</v>
      </c>
      <c r="AT473" cm="1">
        <f t="array" aca="1" ref="AT473" ca="1">_xlfn.LET(_xlpm.rozsah, $J$3:$J$10001,_xlpm.podminka, (_xlpm.rozsah&gt;H473)*(ISNUMBER(_xlpm.rozsah)),_xlpm.indexy, IF(_xlpm.podminka, ROW(_xlpm.rozsah)-MIN(ROW(_xlpm.rozsah))+1),_xlpm.prvni, MIN(_xlpm.indexy),_xlpm.finalni, IF(_xlpm.prvni=1, 2, _xlpm.prvni),INDEX(_xlpm.rozsah, _xlpm.finalni))</f>
        <v>2100</v>
      </c>
      <c r="AU473" cm="1">
        <f t="array" aca="1" ref="AU473" ca="1">INDEX($J$3:$J$10001,MATCH(AT473,$J$3:$J$10004,0)-1)</f>
        <v>2000</v>
      </c>
      <c r="AV473">
        <f t="shared" ca="1" si="125"/>
        <v>280</v>
      </c>
      <c r="AW473">
        <f t="shared" ca="1" si="126"/>
        <v>300</v>
      </c>
      <c r="AX473">
        <f t="shared" ca="1" si="127"/>
        <v>-20</v>
      </c>
      <c r="AY473">
        <f t="shared" ca="1" si="128"/>
        <v>288.18162160000003</v>
      </c>
      <c r="AZ473">
        <f t="shared" ca="1" si="129"/>
        <v>295.90784158092771</v>
      </c>
      <c r="BA473">
        <f t="shared" ca="1" si="130"/>
        <v>284.09215841907229</v>
      </c>
      <c r="BB473" cm="1">
        <f t="array" aca="1" ref="BB473" ca="1">_xlfn.LET(_xlpm.rozsah, $J$3:$J$10001,_xlpm.podminka, (_xlpm.rozsah&gt;E473)*(ISNUMBER(_xlpm.rozsah)),_xlpm.indexy, IF(_xlpm.podminka, ROW(_xlpm.rozsah)-MIN(ROW(_xlpm.rozsah))+1),_xlpm.prvni, MIN(_xlpm.indexy),_xlpm.finalni, IF(_xlpm.prvni=1, 2, _xlpm.prvni),INDEX(_xlpm.rozsah, _xlpm.finalni))</f>
        <v>2100</v>
      </c>
      <c r="BC473" cm="1">
        <f t="array" aca="1" ref="BC473" ca="1">INDEX($J$3:$J$10001,MATCH(BB473,$J$3:$J$10004,0)-1)</f>
        <v>2000</v>
      </c>
      <c r="BD473">
        <f t="shared" ca="1" si="131"/>
        <v>280</v>
      </c>
      <c r="BE473">
        <f t="shared" ca="1" si="132"/>
        <v>300</v>
      </c>
      <c r="BF473">
        <f t="shared" ca="1" si="133"/>
        <v>-20</v>
      </c>
      <c r="BG473">
        <f t="shared" ca="1" si="134"/>
        <v>295.90784158092771</v>
      </c>
    </row>
    <row r="474" spans="1:59" x14ac:dyDescent="0.25">
      <c r="A474" s="64">
        <v>471</v>
      </c>
      <c r="B474" s="64">
        <v>81</v>
      </c>
      <c r="C474" s="64">
        <v>73</v>
      </c>
      <c r="D474" s="18">
        <v>471</v>
      </c>
      <c r="E474" s="21">
        <f t="shared" ca="1" si="119"/>
        <v>1943.6898158107474</v>
      </c>
      <c r="F474" s="22">
        <f t="shared" ca="1" si="120"/>
        <v>225.57702951330469</v>
      </c>
      <c r="G474" s="23">
        <v>471</v>
      </c>
      <c r="H474" s="24">
        <f t="shared" ca="1" si="121"/>
        <v>1997.5167820000001</v>
      </c>
      <c r="I474" s="25">
        <f t="shared" ca="1" si="122"/>
        <v>219.29003986239996</v>
      </c>
      <c r="J474" s="155"/>
      <c r="K474" s="155"/>
      <c r="L474" s="129">
        <f t="shared" si="135"/>
        <v>0</v>
      </c>
      <c r="AR474">
        <f t="shared" ca="1" si="123"/>
        <v>300.39731487999995</v>
      </c>
      <c r="AS474">
        <f t="shared" ca="1" si="124"/>
        <v>315.60268512000005</v>
      </c>
      <c r="AT474" cm="1">
        <f t="array" aca="1" ref="AT474" ca="1">_xlfn.LET(_xlpm.rozsah, $J$3:$J$10001,_xlpm.podminka, (_xlpm.rozsah&gt;H474)*(ISNUMBER(_xlpm.rozsah)),_xlpm.indexy, IF(_xlpm.podminka, ROW(_xlpm.rozsah)-MIN(ROW(_xlpm.rozsah))+1),_xlpm.prvni, MIN(_xlpm.indexy),_xlpm.finalni, IF(_xlpm.prvni=1, 2, _xlpm.prvni),INDEX(_xlpm.rozsah, _xlpm.finalni))</f>
        <v>2000</v>
      </c>
      <c r="AU474" cm="1">
        <f t="array" aca="1" ref="AU474" ca="1">INDEX($J$3:$J$10001,MATCH(AT474,$J$3:$J$10004,0)-1)</f>
        <v>1900</v>
      </c>
      <c r="AV474">
        <f t="shared" ca="1" si="125"/>
        <v>300</v>
      </c>
      <c r="AW474">
        <f t="shared" ca="1" si="126"/>
        <v>316</v>
      </c>
      <c r="AX474">
        <f t="shared" ca="1" si="127"/>
        <v>-16</v>
      </c>
      <c r="AY474">
        <f t="shared" ca="1" si="128"/>
        <v>300.39731487999995</v>
      </c>
      <c r="AZ474">
        <f t="shared" ca="1" si="129"/>
        <v>309.0096294702804</v>
      </c>
      <c r="BA474">
        <f t="shared" ca="1" si="130"/>
        <v>306.9903705297196</v>
      </c>
      <c r="BB474" cm="1">
        <f t="array" aca="1" ref="BB474" ca="1">_xlfn.LET(_xlpm.rozsah, $J$3:$J$10001,_xlpm.podminka, (_xlpm.rozsah&gt;E474)*(ISNUMBER(_xlpm.rozsah)),_xlpm.indexy, IF(_xlpm.podminka, ROW(_xlpm.rozsah)-MIN(ROW(_xlpm.rozsah))+1),_xlpm.prvni, MIN(_xlpm.indexy),_xlpm.finalni, IF(_xlpm.prvni=1, 2, _xlpm.prvni),INDEX(_xlpm.rozsah, _xlpm.finalni))</f>
        <v>2000</v>
      </c>
      <c r="BC474" cm="1">
        <f t="array" aca="1" ref="BC474" ca="1">INDEX($J$3:$J$10001,MATCH(BB474,$J$3:$J$10004,0)-1)</f>
        <v>1900</v>
      </c>
      <c r="BD474">
        <f t="shared" ca="1" si="131"/>
        <v>300</v>
      </c>
      <c r="BE474">
        <f t="shared" ca="1" si="132"/>
        <v>316</v>
      </c>
      <c r="BF474">
        <f t="shared" ca="1" si="133"/>
        <v>-16</v>
      </c>
      <c r="BG474">
        <f t="shared" ca="1" si="134"/>
        <v>309.0096294702804</v>
      </c>
    </row>
    <row r="475" spans="1:59" x14ac:dyDescent="0.25">
      <c r="A475" s="64">
        <v>472</v>
      </c>
      <c r="B475" s="64">
        <v>78</v>
      </c>
      <c r="C475" s="64">
        <v>73</v>
      </c>
      <c r="D475" s="18">
        <v>472</v>
      </c>
      <c r="E475" s="21">
        <f t="shared" ca="1" si="119"/>
        <v>1897.6272300399792</v>
      </c>
      <c r="F475" s="22">
        <f t="shared" ca="1" si="120"/>
        <v>230.97446075203857</v>
      </c>
      <c r="G475" s="28">
        <v>472</v>
      </c>
      <c r="H475" s="24">
        <f t="shared" ca="1" si="121"/>
        <v>1960.5717159999999</v>
      </c>
      <c r="I475" s="25">
        <f t="shared" ca="1" si="122"/>
        <v>223.60522357120004</v>
      </c>
      <c r="J475" s="155"/>
      <c r="K475" s="155"/>
      <c r="L475" s="129">
        <f t="shared" si="135"/>
        <v>0</v>
      </c>
      <c r="AR475">
        <f t="shared" ca="1" si="123"/>
        <v>306.30852544000004</v>
      </c>
      <c r="AS475">
        <f t="shared" ca="1" si="124"/>
        <v>309.69147455999996</v>
      </c>
      <c r="AT475" cm="1">
        <f t="array" aca="1" ref="AT475" ca="1">_xlfn.LET(_xlpm.rozsah, $J$3:$J$10001,_xlpm.podminka, (_xlpm.rozsah&gt;H475)*(ISNUMBER(_xlpm.rozsah)),_xlpm.indexy, IF(_xlpm.podminka, ROW(_xlpm.rozsah)-MIN(ROW(_xlpm.rozsah))+1),_xlpm.prvni, MIN(_xlpm.indexy),_xlpm.finalni, IF(_xlpm.prvni=1, 2, _xlpm.prvni),INDEX(_xlpm.rozsah, _xlpm.finalni))</f>
        <v>2000</v>
      </c>
      <c r="AU475" cm="1">
        <f t="array" aca="1" ref="AU475" ca="1">INDEX($J$3:$J$10001,MATCH(AT475,$J$3:$J$10004,0)-1)</f>
        <v>1900</v>
      </c>
      <c r="AV475">
        <f t="shared" ca="1" si="125"/>
        <v>300</v>
      </c>
      <c r="AW475">
        <f t="shared" ca="1" si="126"/>
        <v>316</v>
      </c>
      <c r="AX475">
        <f t="shared" ca="1" si="127"/>
        <v>-16</v>
      </c>
      <c r="AY475">
        <f t="shared" ca="1" si="128"/>
        <v>306.30852544000004</v>
      </c>
      <c r="AZ475">
        <f t="shared" ca="1" si="129"/>
        <v>316.40337089320354</v>
      </c>
      <c r="BA475">
        <f t="shared" ca="1" si="130"/>
        <v>332.59662910679646</v>
      </c>
      <c r="BB475" cm="1">
        <f t="array" aca="1" ref="BB475" ca="1">_xlfn.LET(_xlpm.rozsah, $J$3:$J$10001,_xlpm.podminka, (_xlpm.rozsah&gt;E475)*(ISNUMBER(_xlpm.rozsah)),_xlpm.indexy, IF(_xlpm.podminka, ROW(_xlpm.rozsah)-MIN(ROW(_xlpm.rozsah))+1),_xlpm.prvni, MIN(_xlpm.indexy),_xlpm.finalni, IF(_xlpm.prvni=1, 2, _xlpm.prvni),INDEX(_xlpm.rozsah, _xlpm.finalni))</f>
        <v>1900</v>
      </c>
      <c r="BC475" cm="1">
        <f t="array" aca="1" ref="BC475" ca="1">INDEX($J$3:$J$10001,MATCH(BB475,$J$3:$J$10004,0)-1)</f>
        <v>1800</v>
      </c>
      <c r="BD475">
        <f t="shared" ca="1" si="131"/>
        <v>316</v>
      </c>
      <c r="BE475">
        <f t="shared" ca="1" si="132"/>
        <v>333</v>
      </c>
      <c r="BF475">
        <f t="shared" ca="1" si="133"/>
        <v>-17</v>
      </c>
      <c r="BG475">
        <f t="shared" ca="1" si="134"/>
        <v>316.40337089320354</v>
      </c>
    </row>
    <row r="476" spans="1:59" x14ac:dyDescent="0.25">
      <c r="A476" s="64">
        <v>473</v>
      </c>
      <c r="B476" s="64">
        <v>78</v>
      </c>
      <c r="C476" s="64">
        <v>73</v>
      </c>
      <c r="D476" s="18">
        <v>473</v>
      </c>
      <c r="E476" s="21">
        <f t="shared" ca="1" si="119"/>
        <v>1897.6272300399792</v>
      </c>
      <c r="F476" s="22">
        <f t="shared" ca="1" si="120"/>
        <v>230.97446075203857</v>
      </c>
      <c r="G476" s="23">
        <v>473</v>
      </c>
      <c r="H476" s="24">
        <f t="shared" ca="1" si="121"/>
        <v>1960.5717159999999</v>
      </c>
      <c r="I476" s="25">
        <f t="shared" ca="1" si="122"/>
        <v>223.60522357120004</v>
      </c>
      <c r="J476" s="155"/>
      <c r="K476" s="155"/>
      <c r="L476" s="129">
        <f t="shared" si="135"/>
        <v>0</v>
      </c>
      <c r="AR476">
        <f t="shared" ca="1" si="123"/>
        <v>306.30852544000004</v>
      </c>
      <c r="AS476">
        <f t="shared" ca="1" si="124"/>
        <v>309.69147455999996</v>
      </c>
      <c r="AT476" cm="1">
        <f t="array" aca="1" ref="AT476" ca="1">_xlfn.LET(_xlpm.rozsah, $J$3:$J$10001,_xlpm.podminka, (_xlpm.rozsah&gt;H476)*(ISNUMBER(_xlpm.rozsah)),_xlpm.indexy, IF(_xlpm.podminka, ROW(_xlpm.rozsah)-MIN(ROW(_xlpm.rozsah))+1),_xlpm.prvni, MIN(_xlpm.indexy),_xlpm.finalni, IF(_xlpm.prvni=1, 2, _xlpm.prvni),INDEX(_xlpm.rozsah, _xlpm.finalni))</f>
        <v>2000</v>
      </c>
      <c r="AU476" cm="1">
        <f t="array" aca="1" ref="AU476" ca="1">INDEX($J$3:$J$10001,MATCH(AT476,$J$3:$J$10004,0)-1)</f>
        <v>1900</v>
      </c>
      <c r="AV476">
        <f t="shared" ca="1" si="125"/>
        <v>300</v>
      </c>
      <c r="AW476">
        <f t="shared" ca="1" si="126"/>
        <v>316</v>
      </c>
      <c r="AX476">
        <f t="shared" ca="1" si="127"/>
        <v>-16</v>
      </c>
      <c r="AY476">
        <f t="shared" ca="1" si="128"/>
        <v>306.30852544000004</v>
      </c>
      <c r="AZ476">
        <f t="shared" ca="1" si="129"/>
        <v>316.40337089320354</v>
      </c>
      <c r="BA476">
        <f t="shared" ca="1" si="130"/>
        <v>332.59662910679646</v>
      </c>
      <c r="BB476" cm="1">
        <f t="array" aca="1" ref="BB476" ca="1">_xlfn.LET(_xlpm.rozsah, $J$3:$J$10001,_xlpm.podminka, (_xlpm.rozsah&gt;E476)*(ISNUMBER(_xlpm.rozsah)),_xlpm.indexy, IF(_xlpm.podminka, ROW(_xlpm.rozsah)-MIN(ROW(_xlpm.rozsah))+1),_xlpm.prvni, MIN(_xlpm.indexy),_xlpm.finalni, IF(_xlpm.prvni=1, 2, _xlpm.prvni),INDEX(_xlpm.rozsah, _xlpm.finalni))</f>
        <v>1900</v>
      </c>
      <c r="BC476" cm="1">
        <f t="array" aca="1" ref="BC476" ca="1">INDEX($J$3:$J$10001,MATCH(BB476,$J$3:$J$10004,0)-1)</f>
        <v>1800</v>
      </c>
      <c r="BD476">
        <f t="shared" ca="1" si="131"/>
        <v>316</v>
      </c>
      <c r="BE476">
        <f t="shared" ca="1" si="132"/>
        <v>333</v>
      </c>
      <c r="BF476">
        <f t="shared" ca="1" si="133"/>
        <v>-17</v>
      </c>
      <c r="BG476">
        <f t="shared" ca="1" si="134"/>
        <v>316.40337089320354</v>
      </c>
    </row>
    <row r="477" spans="1:59" x14ac:dyDescent="0.25">
      <c r="A477" s="64">
        <v>474</v>
      </c>
      <c r="B477" s="64">
        <v>76</v>
      </c>
      <c r="C477" s="64">
        <v>73</v>
      </c>
      <c r="D477" s="18">
        <v>474</v>
      </c>
      <c r="E477" s="21">
        <f t="shared" ca="1" si="119"/>
        <v>1866.9188395261335</v>
      </c>
      <c r="F477" s="22">
        <f t="shared" ca="1" si="120"/>
        <v>234.78537201480685</v>
      </c>
      <c r="G477" s="28">
        <v>474</v>
      </c>
      <c r="H477" s="24">
        <f t="shared" ca="1" si="121"/>
        <v>1935.9416719999999</v>
      </c>
      <c r="I477" s="25">
        <f t="shared" ca="1" si="122"/>
        <v>226.4820127104</v>
      </c>
      <c r="J477" s="155"/>
      <c r="K477" s="155"/>
      <c r="L477" s="129">
        <f t="shared" si="135"/>
        <v>0</v>
      </c>
      <c r="AR477">
        <f t="shared" ca="1" si="123"/>
        <v>310.24933248000002</v>
      </c>
      <c r="AS477">
        <f t="shared" ca="1" si="124"/>
        <v>305.75066751999998</v>
      </c>
      <c r="AT477" cm="1">
        <f t="array" aca="1" ref="AT477" ca="1">_xlfn.LET(_xlpm.rozsah, $J$3:$J$10001,_xlpm.podminka, (_xlpm.rozsah&gt;H477)*(ISNUMBER(_xlpm.rozsah)),_xlpm.indexy, IF(_xlpm.podminka, ROW(_xlpm.rozsah)-MIN(ROW(_xlpm.rozsah))+1),_xlpm.prvni, MIN(_xlpm.indexy),_xlpm.finalni, IF(_xlpm.prvni=1, 2, _xlpm.prvni),INDEX(_xlpm.rozsah, _xlpm.finalni))</f>
        <v>2000</v>
      </c>
      <c r="AU477" cm="1">
        <f t="array" aca="1" ref="AU477" ca="1">INDEX($J$3:$J$10001,MATCH(AT477,$J$3:$J$10004,0)-1)</f>
        <v>1900</v>
      </c>
      <c r="AV477">
        <f t="shared" ca="1" si="125"/>
        <v>300</v>
      </c>
      <c r="AW477">
        <f t="shared" ca="1" si="126"/>
        <v>316</v>
      </c>
      <c r="AX477">
        <f t="shared" ca="1" si="127"/>
        <v>-16</v>
      </c>
      <c r="AY477">
        <f t="shared" ca="1" si="128"/>
        <v>310.24933248000002</v>
      </c>
      <c r="AZ477">
        <f t="shared" ca="1" si="129"/>
        <v>321.62379728055731</v>
      </c>
      <c r="BA477">
        <f t="shared" ca="1" si="130"/>
        <v>327.37620271944269</v>
      </c>
      <c r="BB477" cm="1">
        <f t="array" aca="1" ref="BB477" ca="1">_xlfn.LET(_xlpm.rozsah, $J$3:$J$10001,_xlpm.podminka, (_xlpm.rozsah&gt;E477)*(ISNUMBER(_xlpm.rozsah)),_xlpm.indexy, IF(_xlpm.podminka, ROW(_xlpm.rozsah)-MIN(ROW(_xlpm.rozsah))+1),_xlpm.prvni, MIN(_xlpm.indexy),_xlpm.finalni, IF(_xlpm.prvni=1, 2, _xlpm.prvni),INDEX(_xlpm.rozsah, _xlpm.finalni))</f>
        <v>1900</v>
      </c>
      <c r="BC477" cm="1">
        <f t="array" aca="1" ref="BC477" ca="1">INDEX($J$3:$J$10001,MATCH(BB477,$J$3:$J$10004,0)-1)</f>
        <v>1800</v>
      </c>
      <c r="BD477">
        <f t="shared" ca="1" si="131"/>
        <v>316</v>
      </c>
      <c r="BE477">
        <f t="shared" ca="1" si="132"/>
        <v>333</v>
      </c>
      <c r="BF477">
        <f t="shared" ca="1" si="133"/>
        <v>-17</v>
      </c>
      <c r="BG477">
        <f t="shared" ca="1" si="134"/>
        <v>321.62379728055731</v>
      </c>
    </row>
    <row r="478" spans="1:59" x14ac:dyDescent="0.25">
      <c r="A478" s="64">
        <v>475</v>
      </c>
      <c r="B478" s="64">
        <v>79</v>
      </c>
      <c r="C478" s="64">
        <v>73</v>
      </c>
      <c r="D478" s="18">
        <v>475</v>
      </c>
      <c r="E478" s="21">
        <f t="shared" ca="1" si="119"/>
        <v>1912.9814252969018</v>
      </c>
      <c r="F478" s="22">
        <f t="shared" ca="1" si="120"/>
        <v>229.16376952532187</v>
      </c>
      <c r="G478" s="23">
        <v>475</v>
      </c>
      <c r="H478" s="24">
        <f t="shared" ca="1" si="121"/>
        <v>1972.8867379999999</v>
      </c>
      <c r="I478" s="25">
        <f t="shared" ca="1" si="122"/>
        <v>222.16682900159998</v>
      </c>
      <c r="J478" s="155"/>
      <c r="K478" s="155"/>
      <c r="L478" s="129">
        <f t="shared" si="135"/>
        <v>0</v>
      </c>
      <c r="AR478">
        <f t="shared" ca="1" si="123"/>
        <v>304.33812191999999</v>
      </c>
      <c r="AS478">
        <f t="shared" ca="1" si="124"/>
        <v>311.66187808000001</v>
      </c>
      <c r="AT478" cm="1">
        <f t="array" aca="1" ref="AT478" ca="1">_xlfn.LET(_xlpm.rozsah, $J$3:$J$10001,_xlpm.podminka, (_xlpm.rozsah&gt;H478)*(ISNUMBER(_xlpm.rozsah)),_xlpm.indexy, IF(_xlpm.podminka, ROW(_xlpm.rozsah)-MIN(ROW(_xlpm.rozsah))+1),_xlpm.prvni, MIN(_xlpm.indexy),_xlpm.finalni, IF(_xlpm.prvni=1, 2, _xlpm.prvni),INDEX(_xlpm.rozsah, _xlpm.finalni))</f>
        <v>2000</v>
      </c>
      <c r="AU478" cm="1">
        <f t="array" aca="1" ref="AU478" ca="1">INDEX($J$3:$J$10001,MATCH(AT478,$J$3:$J$10004,0)-1)</f>
        <v>1900</v>
      </c>
      <c r="AV478">
        <f t="shared" ca="1" si="125"/>
        <v>300</v>
      </c>
      <c r="AW478">
        <f t="shared" ca="1" si="126"/>
        <v>316</v>
      </c>
      <c r="AX478">
        <f t="shared" ca="1" si="127"/>
        <v>-16</v>
      </c>
      <c r="AY478">
        <f t="shared" ca="1" si="128"/>
        <v>304.33812191999999</v>
      </c>
      <c r="AZ478">
        <f t="shared" ca="1" si="129"/>
        <v>313.92297195249574</v>
      </c>
      <c r="BA478">
        <f t="shared" ca="1" si="130"/>
        <v>302.07702804750426</v>
      </c>
      <c r="BB478" cm="1">
        <f t="array" aca="1" ref="BB478" ca="1">_xlfn.LET(_xlpm.rozsah, $J$3:$J$10001,_xlpm.podminka, (_xlpm.rozsah&gt;E478)*(ISNUMBER(_xlpm.rozsah)),_xlpm.indexy, IF(_xlpm.podminka, ROW(_xlpm.rozsah)-MIN(ROW(_xlpm.rozsah))+1),_xlpm.prvni, MIN(_xlpm.indexy),_xlpm.finalni, IF(_xlpm.prvni=1, 2, _xlpm.prvni),INDEX(_xlpm.rozsah, _xlpm.finalni))</f>
        <v>2000</v>
      </c>
      <c r="BC478" cm="1">
        <f t="array" aca="1" ref="BC478" ca="1">INDEX($J$3:$J$10001,MATCH(BB478,$J$3:$J$10004,0)-1)</f>
        <v>1900</v>
      </c>
      <c r="BD478">
        <f t="shared" ca="1" si="131"/>
        <v>300</v>
      </c>
      <c r="BE478">
        <f t="shared" ca="1" si="132"/>
        <v>316</v>
      </c>
      <c r="BF478">
        <f t="shared" ca="1" si="133"/>
        <v>-16</v>
      </c>
      <c r="BG478">
        <f t="shared" ca="1" si="134"/>
        <v>313.92297195249574</v>
      </c>
    </row>
    <row r="479" spans="1:59" x14ac:dyDescent="0.25">
      <c r="A479" s="64">
        <v>476</v>
      </c>
      <c r="B479" s="64">
        <v>82</v>
      </c>
      <c r="C479" s="64">
        <v>73</v>
      </c>
      <c r="D479" s="18">
        <v>476</v>
      </c>
      <c r="E479" s="21">
        <f t="shared" ca="1" si="119"/>
        <v>1959.0440110676702</v>
      </c>
      <c r="F479" s="22">
        <f t="shared" ca="1" si="120"/>
        <v>223.78365950729611</v>
      </c>
      <c r="G479" s="28">
        <v>476</v>
      </c>
      <c r="H479" s="24">
        <f t="shared" ca="1" si="121"/>
        <v>2009.8318039999999</v>
      </c>
      <c r="I479" s="25">
        <f t="shared" ca="1" si="122"/>
        <v>217.56455661600003</v>
      </c>
      <c r="J479" s="155"/>
      <c r="K479" s="155"/>
      <c r="L479" s="129">
        <f t="shared" si="135"/>
        <v>0</v>
      </c>
      <c r="AR479">
        <f t="shared" ca="1" si="123"/>
        <v>298.03363920000004</v>
      </c>
      <c r="AS479">
        <f t="shared" ca="1" si="124"/>
        <v>281.96636079999996</v>
      </c>
      <c r="AT479" cm="1">
        <f t="array" aca="1" ref="AT479" ca="1">_xlfn.LET(_xlpm.rozsah, $J$3:$J$10001,_xlpm.podminka, (_xlpm.rozsah&gt;H479)*(ISNUMBER(_xlpm.rozsah)),_xlpm.indexy, IF(_xlpm.podminka, ROW(_xlpm.rozsah)-MIN(ROW(_xlpm.rozsah))+1),_xlpm.prvni, MIN(_xlpm.indexy),_xlpm.finalni, IF(_xlpm.prvni=1, 2, _xlpm.prvni),INDEX(_xlpm.rozsah, _xlpm.finalni))</f>
        <v>2100</v>
      </c>
      <c r="AU479" cm="1">
        <f t="array" aca="1" ref="AU479" ca="1">INDEX($J$3:$J$10001,MATCH(AT479,$J$3:$J$10004,0)-1)</f>
        <v>2000</v>
      </c>
      <c r="AV479">
        <f t="shared" ca="1" si="125"/>
        <v>280</v>
      </c>
      <c r="AW479">
        <f t="shared" ca="1" si="126"/>
        <v>300</v>
      </c>
      <c r="AX479">
        <f t="shared" ca="1" si="127"/>
        <v>-20</v>
      </c>
      <c r="AY479">
        <f t="shared" ca="1" si="128"/>
        <v>298.03363920000004</v>
      </c>
      <c r="AZ479">
        <f t="shared" ca="1" si="129"/>
        <v>306.55295822917276</v>
      </c>
      <c r="BA479">
        <f t="shared" ca="1" si="130"/>
        <v>309.44704177082724</v>
      </c>
      <c r="BB479" cm="1">
        <f t="array" aca="1" ref="BB479" ca="1">_xlfn.LET(_xlpm.rozsah, $J$3:$J$10001,_xlpm.podminka, (_xlpm.rozsah&gt;E479)*(ISNUMBER(_xlpm.rozsah)),_xlpm.indexy, IF(_xlpm.podminka, ROW(_xlpm.rozsah)-MIN(ROW(_xlpm.rozsah))+1),_xlpm.prvni, MIN(_xlpm.indexy),_xlpm.finalni, IF(_xlpm.prvni=1, 2, _xlpm.prvni),INDEX(_xlpm.rozsah, _xlpm.finalni))</f>
        <v>2000</v>
      </c>
      <c r="BC479" cm="1">
        <f t="array" aca="1" ref="BC479" ca="1">INDEX($J$3:$J$10001,MATCH(BB479,$J$3:$J$10004,0)-1)</f>
        <v>1900</v>
      </c>
      <c r="BD479">
        <f t="shared" ca="1" si="131"/>
        <v>300</v>
      </c>
      <c r="BE479">
        <f t="shared" ca="1" si="132"/>
        <v>316</v>
      </c>
      <c r="BF479">
        <f t="shared" ca="1" si="133"/>
        <v>-16</v>
      </c>
      <c r="BG479">
        <f t="shared" ca="1" si="134"/>
        <v>306.55295822917276</v>
      </c>
    </row>
    <row r="480" spans="1:59" x14ac:dyDescent="0.25">
      <c r="A480" s="64">
        <v>477</v>
      </c>
      <c r="B480" s="64">
        <v>86</v>
      </c>
      <c r="C480" s="64">
        <v>73</v>
      </c>
      <c r="D480" s="18">
        <v>477</v>
      </c>
      <c r="E480" s="21">
        <f t="shared" ca="1" si="119"/>
        <v>2020.4607920953615</v>
      </c>
      <c r="F480" s="22">
        <f t="shared" ca="1" si="120"/>
        <v>216.01272435407722</v>
      </c>
      <c r="G480" s="23">
        <v>477</v>
      </c>
      <c r="H480" s="24">
        <f t="shared" ca="1" si="121"/>
        <v>2059.0918919999999</v>
      </c>
      <c r="I480" s="25">
        <f t="shared" ca="1" si="122"/>
        <v>210.372583768</v>
      </c>
      <c r="J480" s="155"/>
      <c r="K480" s="155"/>
      <c r="L480" s="129">
        <f t="shared" si="135"/>
        <v>0</v>
      </c>
      <c r="AR480">
        <f t="shared" ca="1" si="123"/>
        <v>288.18162160000003</v>
      </c>
      <c r="AS480">
        <f t="shared" ca="1" si="124"/>
        <v>291.81837839999997</v>
      </c>
      <c r="AT480" cm="1">
        <f t="array" aca="1" ref="AT480" ca="1">_xlfn.LET(_xlpm.rozsah, $J$3:$J$10001,_xlpm.podminka, (_xlpm.rozsah&gt;H480)*(ISNUMBER(_xlpm.rozsah)),_xlpm.indexy, IF(_xlpm.podminka, ROW(_xlpm.rozsah)-MIN(ROW(_xlpm.rozsah))+1),_xlpm.prvni, MIN(_xlpm.indexy),_xlpm.finalni, IF(_xlpm.prvni=1, 2, _xlpm.prvni),INDEX(_xlpm.rozsah, _xlpm.finalni))</f>
        <v>2100</v>
      </c>
      <c r="AU480" cm="1">
        <f t="array" aca="1" ref="AU480" ca="1">INDEX($J$3:$J$10001,MATCH(AT480,$J$3:$J$10004,0)-1)</f>
        <v>2000</v>
      </c>
      <c r="AV480">
        <f t="shared" ca="1" si="125"/>
        <v>280</v>
      </c>
      <c r="AW480">
        <f t="shared" ca="1" si="126"/>
        <v>300</v>
      </c>
      <c r="AX480">
        <f t="shared" ca="1" si="127"/>
        <v>-20</v>
      </c>
      <c r="AY480">
        <f t="shared" ca="1" si="128"/>
        <v>288.18162160000003</v>
      </c>
      <c r="AZ480">
        <f t="shared" ca="1" si="129"/>
        <v>295.90784158092771</v>
      </c>
      <c r="BA480">
        <f t="shared" ca="1" si="130"/>
        <v>284.09215841907229</v>
      </c>
      <c r="BB480" cm="1">
        <f t="array" aca="1" ref="BB480" ca="1">_xlfn.LET(_xlpm.rozsah, $J$3:$J$10001,_xlpm.podminka, (_xlpm.rozsah&gt;E480)*(ISNUMBER(_xlpm.rozsah)),_xlpm.indexy, IF(_xlpm.podminka, ROW(_xlpm.rozsah)-MIN(ROW(_xlpm.rozsah))+1),_xlpm.prvni, MIN(_xlpm.indexy),_xlpm.finalni, IF(_xlpm.prvni=1, 2, _xlpm.prvni),INDEX(_xlpm.rozsah, _xlpm.finalni))</f>
        <v>2100</v>
      </c>
      <c r="BC480" cm="1">
        <f t="array" aca="1" ref="BC480" ca="1">INDEX($J$3:$J$10001,MATCH(BB480,$J$3:$J$10004,0)-1)</f>
        <v>2000</v>
      </c>
      <c r="BD480">
        <f t="shared" ca="1" si="131"/>
        <v>280</v>
      </c>
      <c r="BE480">
        <f t="shared" ca="1" si="132"/>
        <v>300</v>
      </c>
      <c r="BF480">
        <f t="shared" ca="1" si="133"/>
        <v>-20</v>
      </c>
      <c r="BG480">
        <f t="shared" ca="1" si="134"/>
        <v>295.90784158092771</v>
      </c>
    </row>
    <row r="481" spans="1:59" x14ac:dyDescent="0.25">
      <c r="A481" s="64">
        <v>478</v>
      </c>
      <c r="B481" s="64">
        <v>88</v>
      </c>
      <c r="C481" s="64">
        <v>72</v>
      </c>
      <c r="D481" s="18">
        <v>478</v>
      </c>
      <c r="E481" s="21">
        <f t="shared" ca="1" si="119"/>
        <v>2051.1691826092074</v>
      </c>
      <c r="F481" s="22">
        <f t="shared" ca="1" si="120"/>
        <v>208.63163770427414</v>
      </c>
      <c r="G481" s="28">
        <v>478</v>
      </c>
      <c r="H481" s="24">
        <f t="shared" ca="1" si="121"/>
        <v>2083.7219359999999</v>
      </c>
      <c r="I481" s="25">
        <f t="shared" ca="1" si="122"/>
        <v>203.94404121600002</v>
      </c>
      <c r="J481" s="155"/>
      <c r="K481" s="155"/>
      <c r="L481" s="129">
        <f t="shared" si="135"/>
        <v>0</v>
      </c>
      <c r="AR481">
        <f t="shared" ca="1" si="123"/>
        <v>283.25561279999999</v>
      </c>
      <c r="AS481">
        <f t="shared" ca="1" si="124"/>
        <v>296.74438720000001</v>
      </c>
      <c r="AT481" cm="1">
        <f t="array" aca="1" ref="AT481" ca="1">_xlfn.LET(_xlpm.rozsah, $J$3:$J$10001,_xlpm.podminka, (_xlpm.rozsah&gt;H481)*(ISNUMBER(_xlpm.rozsah)),_xlpm.indexy, IF(_xlpm.podminka, ROW(_xlpm.rozsah)-MIN(ROW(_xlpm.rozsah))+1),_xlpm.prvni, MIN(_xlpm.indexy),_xlpm.finalni, IF(_xlpm.prvni=1, 2, _xlpm.prvni),INDEX(_xlpm.rozsah, _xlpm.finalni))</f>
        <v>2100</v>
      </c>
      <c r="AU481" cm="1">
        <f t="array" aca="1" ref="AU481" ca="1">INDEX($J$3:$J$10001,MATCH(AT481,$J$3:$J$10004,0)-1)</f>
        <v>2000</v>
      </c>
      <c r="AV481">
        <f t="shared" ca="1" si="125"/>
        <v>280</v>
      </c>
      <c r="AW481">
        <f t="shared" ca="1" si="126"/>
        <v>300</v>
      </c>
      <c r="AX481">
        <f t="shared" ca="1" si="127"/>
        <v>-20</v>
      </c>
      <c r="AY481">
        <f t="shared" ca="1" si="128"/>
        <v>283.25561279999999</v>
      </c>
      <c r="AZ481">
        <f t="shared" ca="1" si="129"/>
        <v>289.76616347815855</v>
      </c>
      <c r="BA481">
        <f t="shared" ca="1" si="130"/>
        <v>290.23383652184145</v>
      </c>
      <c r="BB481" cm="1">
        <f t="array" aca="1" ref="BB481" ca="1">_xlfn.LET(_xlpm.rozsah, $J$3:$J$10001,_xlpm.podminka, (_xlpm.rozsah&gt;E481)*(ISNUMBER(_xlpm.rozsah)),_xlpm.indexy, IF(_xlpm.podminka, ROW(_xlpm.rozsah)-MIN(ROW(_xlpm.rozsah))+1),_xlpm.prvni, MIN(_xlpm.indexy),_xlpm.finalni, IF(_xlpm.prvni=1, 2, _xlpm.prvni),INDEX(_xlpm.rozsah, _xlpm.finalni))</f>
        <v>2100</v>
      </c>
      <c r="BC481" cm="1">
        <f t="array" aca="1" ref="BC481" ca="1">INDEX($J$3:$J$10001,MATCH(BB481,$J$3:$J$10004,0)-1)</f>
        <v>2000</v>
      </c>
      <c r="BD481">
        <f t="shared" ca="1" si="131"/>
        <v>280</v>
      </c>
      <c r="BE481">
        <f t="shared" ca="1" si="132"/>
        <v>300</v>
      </c>
      <c r="BF481">
        <f t="shared" ca="1" si="133"/>
        <v>-20</v>
      </c>
      <c r="BG481">
        <f t="shared" ca="1" si="134"/>
        <v>289.76616347815855</v>
      </c>
    </row>
    <row r="482" spans="1:59" x14ac:dyDescent="0.25">
      <c r="A482" s="64">
        <v>479</v>
      </c>
      <c r="B482" s="64">
        <v>92</v>
      </c>
      <c r="C482" s="64">
        <v>71</v>
      </c>
      <c r="D482" s="18">
        <v>479</v>
      </c>
      <c r="E482" s="21">
        <f t="shared" ca="1" si="119"/>
        <v>2112.5859636368987</v>
      </c>
      <c r="F482" s="22">
        <f t="shared" ca="1" si="120"/>
        <v>195.67238803623067</v>
      </c>
      <c r="G482" s="23">
        <v>479</v>
      </c>
      <c r="H482" s="24">
        <f t="shared" ca="1" si="121"/>
        <v>2132.9820239999999</v>
      </c>
      <c r="I482" s="25">
        <f t="shared" ca="1" si="122"/>
        <v>190.60396703600003</v>
      </c>
      <c r="J482" s="155"/>
      <c r="K482" s="155"/>
      <c r="L482" s="129">
        <f t="shared" si="135"/>
        <v>0</v>
      </c>
      <c r="AR482">
        <f t="shared" ca="1" si="123"/>
        <v>268.45629160000004</v>
      </c>
      <c r="AS482">
        <f t="shared" ca="1" si="124"/>
        <v>256.54370839999996</v>
      </c>
      <c r="AT482" cm="1">
        <f t="array" aca="1" ref="AT482" ca="1">_xlfn.LET(_xlpm.rozsah, $J$3:$J$10001,_xlpm.podminka, (_xlpm.rozsah&gt;H482)*(ISNUMBER(_xlpm.rozsah)),_xlpm.indexy, IF(_xlpm.podminka, ROW(_xlpm.rozsah)-MIN(ROW(_xlpm.rozsah))+1),_xlpm.prvni, MIN(_xlpm.indexy),_xlpm.finalni, IF(_xlpm.prvni=1, 2, _xlpm.prvni),INDEX(_xlpm.rozsah, _xlpm.finalni))</f>
        <v>2200</v>
      </c>
      <c r="AU482" cm="1">
        <f t="array" aca="1" ref="AU482" ca="1">INDEX($J$3:$J$10001,MATCH(AT482,$J$3:$J$10004,0)-1)</f>
        <v>2100</v>
      </c>
      <c r="AV482">
        <f t="shared" ca="1" si="125"/>
        <v>245</v>
      </c>
      <c r="AW482">
        <f t="shared" ca="1" si="126"/>
        <v>280</v>
      </c>
      <c r="AX482">
        <f t="shared" ca="1" si="127"/>
        <v>-35</v>
      </c>
      <c r="AY482">
        <f t="shared" ca="1" si="128"/>
        <v>268.45629160000004</v>
      </c>
      <c r="AZ482">
        <f t="shared" ca="1" si="129"/>
        <v>275.59491272708544</v>
      </c>
      <c r="BA482">
        <f t="shared" ca="1" si="130"/>
        <v>249.40508727291453</v>
      </c>
      <c r="BB482" cm="1">
        <f t="array" aca="1" ref="BB482" ca="1">_xlfn.LET(_xlpm.rozsah, $J$3:$J$10001,_xlpm.podminka, (_xlpm.rozsah&gt;E482)*(ISNUMBER(_xlpm.rozsah)),_xlpm.indexy, IF(_xlpm.podminka, ROW(_xlpm.rozsah)-MIN(ROW(_xlpm.rozsah))+1),_xlpm.prvni, MIN(_xlpm.indexy),_xlpm.finalni, IF(_xlpm.prvni=1, 2, _xlpm.prvni),INDEX(_xlpm.rozsah, _xlpm.finalni))</f>
        <v>2200</v>
      </c>
      <c r="BC482" cm="1">
        <f t="array" aca="1" ref="BC482" ca="1">INDEX($J$3:$J$10001,MATCH(BB482,$J$3:$J$10004,0)-1)</f>
        <v>2100</v>
      </c>
      <c r="BD482">
        <f t="shared" ca="1" si="131"/>
        <v>245</v>
      </c>
      <c r="BE482">
        <f t="shared" ca="1" si="132"/>
        <v>280</v>
      </c>
      <c r="BF482">
        <f t="shared" ca="1" si="133"/>
        <v>-35</v>
      </c>
      <c r="BG482">
        <f t="shared" ca="1" si="134"/>
        <v>275.59491272708544</v>
      </c>
    </row>
    <row r="483" spans="1:59" x14ac:dyDescent="0.25">
      <c r="A483" s="64">
        <v>480</v>
      </c>
      <c r="B483" s="64">
        <v>97</v>
      </c>
      <c r="C483" s="64">
        <v>54</v>
      </c>
      <c r="D483" s="18">
        <v>480</v>
      </c>
      <c r="E483" s="21">
        <f t="shared" ca="1" si="119"/>
        <v>2189.3569399215121</v>
      </c>
      <c r="F483" s="22">
        <f t="shared" ca="1" si="120"/>
        <v>134.3115383548342</v>
      </c>
      <c r="G483" s="28">
        <v>480</v>
      </c>
      <c r="H483" s="24">
        <f t="shared" ca="1" si="121"/>
        <v>2194.5571339999997</v>
      </c>
      <c r="I483" s="25">
        <f t="shared" ca="1" si="122"/>
        <v>133.32870167400006</v>
      </c>
      <c r="J483" s="155"/>
      <c r="K483" s="155"/>
      <c r="L483" s="129">
        <f t="shared" si="135"/>
        <v>0</v>
      </c>
      <c r="AR483">
        <f t="shared" ca="1" si="123"/>
        <v>246.9050031000001</v>
      </c>
      <c r="AS483">
        <f t="shared" ca="1" si="124"/>
        <v>278.0949968999999</v>
      </c>
      <c r="AT483" cm="1">
        <f t="array" aca="1" ref="AT483" ca="1">_xlfn.LET(_xlpm.rozsah, $J$3:$J$10001,_xlpm.podminka, (_xlpm.rozsah&gt;H483)*(ISNUMBER(_xlpm.rozsah)),_xlpm.indexy, IF(_xlpm.podminka, ROW(_xlpm.rozsah)-MIN(ROW(_xlpm.rozsah))+1),_xlpm.prvni, MIN(_xlpm.indexy),_xlpm.finalni, IF(_xlpm.prvni=1, 2, _xlpm.prvni),INDEX(_xlpm.rozsah, _xlpm.finalni))</f>
        <v>2200</v>
      </c>
      <c r="AU483" cm="1">
        <f t="array" aca="1" ref="AU483" ca="1">INDEX($J$3:$J$10001,MATCH(AT483,$J$3:$J$10004,0)-1)</f>
        <v>2100</v>
      </c>
      <c r="AV483">
        <f t="shared" ca="1" si="125"/>
        <v>245</v>
      </c>
      <c r="AW483">
        <f t="shared" ca="1" si="126"/>
        <v>280</v>
      </c>
      <c r="AX483">
        <f t="shared" ca="1" si="127"/>
        <v>-35</v>
      </c>
      <c r="AY483">
        <f t="shared" ca="1" si="128"/>
        <v>246.9050031000001</v>
      </c>
      <c r="AZ483">
        <f t="shared" ca="1" si="129"/>
        <v>248.72507102747076</v>
      </c>
      <c r="BA483">
        <f t="shared" ca="1" si="130"/>
        <v>276.27492897252921</v>
      </c>
      <c r="BB483" cm="1">
        <f t="array" aca="1" ref="BB483" ca="1">_xlfn.LET(_xlpm.rozsah, $J$3:$J$10001,_xlpm.podminka, (_xlpm.rozsah&gt;E483)*(ISNUMBER(_xlpm.rozsah)),_xlpm.indexy, IF(_xlpm.podminka, ROW(_xlpm.rozsah)-MIN(ROW(_xlpm.rozsah))+1),_xlpm.prvni, MIN(_xlpm.indexy),_xlpm.finalni, IF(_xlpm.prvni=1, 2, _xlpm.prvni),INDEX(_xlpm.rozsah, _xlpm.finalni))</f>
        <v>2200</v>
      </c>
      <c r="BC483" cm="1">
        <f t="array" aca="1" ref="BC483" ca="1">INDEX($J$3:$J$10001,MATCH(BB483,$J$3:$J$10004,0)-1)</f>
        <v>2100</v>
      </c>
      <c r="BD483">
        <f t="shared" ca="1" si="131"/>
        <v>245</v>
      </c>
      <c r="BE483">
        <f t="shared" ca="1" si="132"/>
        <v>280</v>
      </c>
      <c r="BF483">
        <f t="shared" ca="1" si="133"/>
        <v>-35</v>
      </c>
      <c r="BG483">
        <f t="shared" ca="1" si="134"/>
        <v>248.72507102747076</v>
      </c>
    </row>
    <row r="484" spans="1:59" x14ac:dyDescent="0.25">
      <c r="A484" s="64">
        <v>481</v>
      </c>
      <c r="B484" s="64">
        <v>73</v>
      </c>
      <c r="C484" s="64">
        <v>43</v>
      </c>
      <c r="D484" s="18">
        <v>481</v>
      </c>
      <c r="E484" s="21">
        <f t="shared" ca="1" si="119"/>
        <v>1820.8562537553648</v>
      </c>
      <c r="F484" s="22">
        <f t="shared" ca="1" si="120"/>
        <v>141.66540785048284</v>
      </c>
      <c r="G484" s="23">
        <v>481</v>
      </c>
      <c r="H484" s="24">
        <f t="shared" ca="1" si="121"/>
        <v>1898.9966059999999</v>
      </c>
      <c r="I484" s="25">
        <f t="shared" ca="1" si="122"/>
        <v>135.9533481014</v>
      </c>
      <c r="J484" s="155"/>
      <c r="K484" s="155"/>
      <c r="L484" s="129">
        <f t="shared" si="135"/>
        <v>0</v>
      </c>
      <c r="AR484">
        <f t="shared" ca="1" si="123"/>
        <v>316.17057698000002</v>
      </c>
      <c r="AS484">
        <f t="shared" ca="1" si="124"/>
        <v>332.82942301999998</v>
      </c>
      <c r="AT484" cm="1">
        <f t="array" aca="1" ref="AT484" ca="1">_xlfn.LET(_xlpm.rozsah, $J$3:$J$10001,_xlpm.podminka, (_xlpm.rozsah&gt;H484)*(ISNUMBER(_xlpm.rozsah)),_xlpm.indexy, IF(_xlpm.podminka, ROW(_xlpm.rozsah)-MIN(ROW(_xlpm.rozsah))+1),_xlpm.prvni, MIN(_xlpm.indexy),_xlpm.finalni, IF(_xlpm.prvni=1, 2, _xlpm.prvni),INDEX(_xlpm.rozsah, _xlpm.finalni))</f>
        <v>1900</v>
      </c>
      <c r="AU484" cm="1">
        <f t="array" aca="1" ref="AU484" ca="1">INDEX($J$3:$J$10001,MATCH(AT484,$J$3:$J$10004,0)-1)</f>
        <v>1800</v>
      </c>
      <c r="AV484">
        <f t="shared" ca="1" si="125"/>
        <v>316</v>
      </c>
      <c r="AW484">
        <f t="shared" ca="1" si="126"/>
        <v>333</v>
      </c>
      <c r="AX484">
        <f t="shared" ca="1" si="127"/>
        <v>-17</v>
      </c>
      <c r="AY484">
        <f t="shared" ca="1" si="128"/>
        <v>316.17057698000002</v>
      </c>
      <c r="AZ484">
        <f t="shared" ca="1" si="129"/>
        <v>329.45443686158796</v>
      </c>
      <c r="BA484">
        <f t="shared" ca="1" si="130"/>
        <v>319.54556313841204</v>
      </c>
      <c r="BB484" cm="1">
        <f t="array" aca="1" ref="BB484" ca="1">_xlfn.LET(_xlpm.rozsah, $J$3:$J$10001,_xlpm.podminka, (_xlpm.rozsah&gt;E484)*(ISNUMBER(_xlpm.rozsah)),_xlpm.indexy, IF(_xlpm.podminka, ROW(_xlpm.rozsah)-MIN(ROW(_xlpm.rozsah))+1),_xlpm.prvni, MIN(_xlpm.indexy),_xlpm.finalni, IF(_xlpm.prvni=1, 2, _xlpm.prvni),INDEX(_xlpm.rozsah, _xlpm.finalni))</f>
        <v>1900</v>
      </c>
      <c r="BC484" cm="1">
        <f t="array" aca="1" ref="BC484" ca="1">INDEX($J$3:$J$10001,MATCH(BB484,$J$3:$J$10004,0)-1)</f>
        <v>1800</v>
      </c>
      <c r="BD484">
        <f t="shared" ca="1" si="131"/>
        <v>316</v>
      </c>
      <c r="BE484">
        <f t="shared" ca="1" si="132"/>
        <v>333</v>
      </c>
      <c r="BF484">
        <f t="shared" ca="1" si="133"/>
        <v>-17</v>
      </c>
      <c r="BG484">
        <f t="shared" ca="1" si="134"/>
        <v>329.45443686158796</v>
      </c>
    </row>
    <row r="485" spans="1:59" x14ac:dyDescent="0.25">
      <c r="A485" s="64">
        <v>482</v>
      </c>
      <c r="B485" s="64">
        <v>36</v>
      </c>
      <c r="C485" s="64">
        <v>64</v>
      </c>
      <c r="D485" s="18">
        <v>482</v>
      </c>
      <c r="E485" s="21">
        <f t="shared" ca="1" si="119"/>
        <v>1252.7510292492211</v>
      </c>
      <c r="F485" s="22">
        <f t="shared" ca="1" si="120"/>
        <v>214.92819761585045</v>
      </c>
      <c r="G485" s="28">
        <v>482</v>
      </c>
      <c r="H485" s="24">
        <f t="shared" ca="1" si="121"/>
        <v>1443.340792</v>
      </c>
      <c r="I485" s="25">
        <f t="shared" ca="1" si="122"/>
        <v>230.4</v>
      </c>
      <c r="J485" s="155"/>
      <c r="K485" s="155"/>
      <c r="L485" s="129">
        <f t="shared" si="135"/>
        <v>0</v>
      </c>
      <c r="AR485">
        <f t="shared" ca="1" si="123"/>
        <v>360</v>
      </c>
      <c r="AS485">
        <f t="shared" ca="1" si="124"/>
        <v>360</v>
      </c>
      <c r="AT485" cm="1">
        <f t="array" aca="1" ref="AT485" ca="1">_xlfn.LET(_xlpm.rozsah, $J$3:$J$10001,_xlpm.podminka, (_xlpm.rozsah&gt;H485)*(ISNUMBER(_xlpm.rozsah)),_xlpm.indexy, IF(_xlpm.podminka, ROW(_xlpm.rozsah)-MIN(ROW(_xlpm.rozsah))+1),_xlpm.prvni, MIN(_xlpm.indexy),_xlpm.finalni, IF(_xlpm.prvni=1, 2, _xlpm.prvni),INDEX(_xlpm.rozsah, _xlpm.finalni))</f>
        <v>1500</v>
      </c>
      <c r="AU485" cm="1">
        <f t="array" aca="1" ref="AU485" ca="1">INDEX($J$3:$J$10001,MATCH(AT485,$J$3:$J$10004,0)-1)</f>
        <v>1400</v>
      </c>
      <c r="AV485">
        <f t="shared" ca="1" si="125"/>
        <v>360</v>
      </c>
      <c r="AW485">
        <f t="shared" ca="1" si="126"/>
        <v>360</v>
      </c>
      <c r="AX485">
        <f t="shared" ca="1" si="127"/>
        <v>0</v>
      </c>
      <c r="AY485">
        <f t="shared" ca="1" si="128"/>
        <v>360</v>
      </c>
      <c r="AZ485">
        <f t="shared" ca="1" si="129"/>
        <v>335.82530877476631</v>
      </c>
      <c r="BA485">
        <f t="shared" ca="1" si="130"/>
        <v>335.82530877476631</v>
      </c>
      <c r="BB485" cm="1">
        <f t="array" aca="1" ref="BB485" ca="1">_xlfn.LET(_xlpm.rozsah, $J$3:$J$10001,_xlpm.podminka, (_xlpm.rozsah&gt;E485)*(ISNUMBER(_xlpm.rozsah)),_xlpm.indexy, IF(_xlpm.podminka, ROW(_xlpm.rozsah)-MIN(ROW(_xlpm.rozsah))+1),_xlpm.prvni, MIN(_xlpm.indexy),_xlpm.finalni, IF(_xlpm.prvni=1, 2, _xlpm.prvni),INDEX(_xlpm.rozsah, _xlpm.finalni))</f>
        <v>1300</v>
      </c>
      <c r="BC485" cm="1">
        <f t="array" aca="1" ref="BC485" ca="1">INDEX($J$3:$J$10001,MATCH(BB485,$J$3:$J$10004,0)-1)</f>
        <v>1200</v>
      </c>
      <c r="BD485">
        <f t="shared" ca="1" si="131"/>
        <v>350</v>
      </c>
      <c r="BE485">
        <f t="shared" ca="1" si="132"/>
        <v>320</v>
      </c>
      <c r="BF485">
        <f t="shared" ca="1" si="133"/>
        <v>30</v>
      </c>
      <c r="BG485">
        <f t="shared" ca="1" si="134"/>
        <v>334.17469122523369</v>
      </c>
    </row>
    <row r="486" spans="1:59" x14ac:dyDescent="0.25">
      <c r="A486" s="64">
        <v>483</v>
      </c>
      <c r="B486" s="64">
        <v>63</v>
      </c>
      <c r="C486" s="64">
        <v>31</v>
      </c>
      <c r="D486" s="18">
        <v>483</v>
      </c>
      <c r="E486" s="21">
        <f t="shared" ca="1" si="119"/>
        <v>1667.3143011861368</v>
      </c>
      <c r="F486" s="22">
        <f t="shared" ca="1" si="120"/>
        <v>109.3106053305838</v>
      </c>
      <c r="G486" s="23">
        <v>483</v>
      </c>
      <c r="H486" s="24">
        <f t="shared" ca="1" si="121"/>
        <v>1775.8463859999999</v>
      </c>
      <c r="I486" s="25">
        <f t="shared" ca="1" si="122"/>
        <v>104.50289545780001</v>
      </c>
      <c r="J486" s="155"/>
      <c r="K486" s="155"/>
      <c r="L486" s="129">
        <f t="shared" si="135"/>
        <v>0</v>
      </c>
      <c r="AR486">
        <f t="shared" ca="1" si="123"/>
        <v>337.10611438000001</v>
      </c>
      <c r="AS486">
        <f t="shared" ca="1" si="124"/>
        <v>345.89388561999999</v>
      </c>
      <c r="AT486" cm="1">
        <f t="array" aca="1" ref="AT486" ca="1">_xlfn.LET(_xlpm.rozsah, $J$3:$J$10001,_xlpm.podminka, (_xlpm.rozsah&gt;H486)*(ISNUMBER(_xlpm.rozsah)),_xlpm.indexy, IF(_xlpm.podminka, ROW(_xlpm.rozsah)-MIN(ROW(_xlpm.rozsah))+1),_xlpm.prvni, MIN(_xlpm.indexy),_xlpm.finalni, IF(_xlpm.prvni=1, 2, _xlpm.prvni),INDEX(_xlpm.rozsah, _xlpm.finalni))</f>
        <v>1800</v>
      </c>
      <c r="AU486" cm="1">
        <f t="array" aca="1" ref="AU486" ca="1">INDEX($J$3:$J$10001,MATCH(AT486,$J$3:$J$10004,0)-1)</f>
        <v>1700</v>
      </c>
      <c r="AV486">
        <f t="shared" ca="1" si="125"/>
        <v>333</v>
      </c>
      <c r="AW486">
        <f t="shared" ca="1" si="126"/>
        <v>350</v>
      </c>
      <c r="AX486">
        <f t="shared" ca="1" si="127"/>
        <v>-17</v>
      </c>
      <c r="AY486">
        <f t="shared" ca="1" si="128"/>
        <v>337.10611438000001</v>
      </c>
      <c r="AZ486">
        <f t="shared" ca="1" si="129"/>
        <v>352.61485590510904</v>
      </c>
      <c r="BA486">
        <f t="shared" ca="1" si="130"/>
        <v>355.38514409489096</v>
      </c>
      <c r="BB486" cm="1">
        <f t="array" aca="1" ref="BB486" ca="1">_xlfn.LET(_xlpm.rozsah, $J$3:$J$10001,_xlpm.podminka, (_xlpm.rozsah&gt;E486)*(ISNUMBER(_xlpm.rozsah)),_xlpm.indexy, IF(_xlpm.podminka, ROW(_xlpm.rozsah)-MIN(ROW(_xlpm.rozsah))+1),_xlpm.prvni, MIN(_xlpm.indexy),_xlpm.finalni, IF(_xlpm.prvni=1, 2, _xlpm.prvni),INDEX(_xlpm.rozsah, _xlpm.finalni))</f>
        <v>1700</v>
      </c>
      <c r="BC486" cm="1">
        <f t="array" aca="1" ref="BC486" ca="1">INDEX($J$3:$J$10001,MATCH(BB486,$J$3:$J$10004,0)-1)</f>
        <v>1600</v>
      </c>
      <c r="BD486">
        <f t="shared" ca="1" si="131"/>
        <v>350</v>
      </c>
      <c r="BE486">
        <f t="shared" ca="1" si="132"/>
        <v>358</v>
      </c>
      <c r="BF486">
        <f t="shared" ca="1" si="133"/>
        <v>-8</v>
      </c>
      <c r="BG486">
        <f t="shared" ca="1" si="134"/>
        <v>352.61485590510904</v>
      </c>
    </row>
    <row r="487" spans="1:59" x14ac:dyDescent="0.25">
      <c r="A487" s="64">
        <v>484</v>
      </c>
      <c r="B487" s="64">
        <v>78</v>
      </c>
      <c r="C487" s="64">
        <v>1</v>
      </c>
      <c r="D487" s="18">
        <v>484</v>
      </c>
      <c r="E487" s="21">
        <f t="shared" ca="1" si="119"/>
        <v>1897.6272300399792</v>
      </c>
      <c r="F487" s="22">
        <f t="shared" ca="1" si="120"/>
        <v>3.1640337089320356</v>
      </c>
      <c r="G487" s="28">
        <v>484</v>
      </c>
      <c r="H487" s="24">
        <f t="shared" ca="1" si="121"/>
        <v>1960.5717159999999</v>
      </c>
      <c r="I487" s="25">
        <f t="shared" ca="1" si="122"/>
        <v>3.0630852544000002</v>
      </c>
      <c r="J487" s="155"/>
      <c r="K487" s="155"/>
      <c r="L487" s="129">
        <f t="shared" si="135"/>
        <v>0</v>
      </c>
      <c r="AR487">
        <f t="shared" ca="1" si="123"/>
        <v>306.30852544000004</v>
      </c>
      <c r="AS487">
        <f t="shared" ca="1" si="124"/>
        <v>309.69147455999996</v>
      </c>
      <c r="AT487" cm="1">
        <f t="array" aca="1" ref="AT487" ca="1">_xlfn.LET(_xlpm.rozsah, $J$3:$J$10001,_xlpm.podminka, (_xlpm.rozsah&gt;H487)*(ISNUMBER(_xlpm.rozsah)),_xlpm.indexy, IF(_xlpm.podminka, ROW(_xlpm.rozsah)-MIN(ROW(_xlpm.rozsah))+1),_xlpm.prvni, MIN(_xlpm.indexy),_xlpm.finalni, IF(_xlpm.prvni=1, 2, _xlpm.prvni),INDEX(_xlpm.rozsah, _xlpm.finalni))</f>
        <v>2000</v>
      </c>
      <c r="AU487" cm="1">
        <f t="array" aca="1" ref="AU487" ca="1">INDEX($J$3:$J$10001,MATCH(AT487,$J$3:$J$10004,0)-1)</f>
        <v>1900</v>
      </c>
      <c r="AV487">
        <f t="shared" ca="1" si="125"/>
        <v>300</v>
      </c>
      <c r="AW487">
        <f t="shared" ca="1" si="126"/>
        <v>316</v>
      </c>
      <c r="AX487">
        <f t="shared" ca="1" si="127"/>
        <v>-16</v>
      </c>
      <c r="AY487">
        <f t="shared" ca="1" si="128"/>
        <v>306.30852544000004</v>
      </c>
      <c r="AZ487">
        <f t="shared" ca="1" si="129"/>
        <v>316.40337089320354</v>
      </c>
      <c r="BA487">
        <f t="shared" ca="1" si="130"/>
        <v>332.59662910679646</v>
      </c>
      <c r="BB487" cm="1">
        <f t="array" aca="1" ref="BB487" ca="1">_xlfn.LET(_xlpm.rozsah, $J$3:$J$10001,_xlpm.podminka, (_xlpm.rozsah&gt;E487)*(ISNUMBER(_xlpm.rozsah)),_xlpm.indexy, IF(_xlpm.podminka, ROW(_xlpm.rozsah)-MIN(ROW(_xlpm.rozsah))+1),_xlpm.prvni, MIN(_xlpm.indexy),_xlpm.finalni, IF(_xlpm.prvni=1, 2, _xlpm.prvni),INDEX(_xlpm.rozsah, _xlpm.finalni))</f>
        <v>1900</v>
      </c>
      <c r="BC487" cm="1">
        <f t="array" aca="1" ref="BC487" ca="1">INDEX($J$3:$J$10001,MATCH(BB487,$J$3:$J$10004,0)-1)</f>
        <v>1800</v>
      </c>
      <c r="BD487">
        <f t="shared" ca="1" si="131"/>
        <v>316</v>
      </c>
      <c r="BE487">
        <f t="shared" ca="1" si="132"/>
        <v>333</v>
      </c>
      <c r="BF487">
        <f t="shared" ca="1" si="133"/>
        <v>-17</v>
      </c>
      <c r="BG487">
        <f t="shared" ca="1" si="134"/>
        <v>316.40337089320354</v>
      </c>
    </row>
    <row r="488" spans="1:59" x14ac:dyDescent="0.25">
      <c r="A488" s="64">
        <v>485</v>
      </c>
      <c r="B488" s="64">
        <v>69</v>
      </c>
      <c r="C488" s="64">
        <v>27</v>
      </c>
      <c r="D488" s="18">
        <v>485</v>
      </c>
      <c r="E488" s="21">
        <f t="shared" ca="1" si="119"/>
        <v>1759.4394727276735</v>
      </c>
      <c r="F488" s="22">
        <f t="shared" ca="1" si="120"/>
        <v>91.771728201799775</v>
      </c>
      <c r="G488" s="23">
        <v>485</v>
      </c>
      <c r="H488" s="24">
        <f t="shared" ca="1" si="121"/>
        <v>1849.7365179999997</v>
      </c>
      <c r="I488" s="25">
        <f t="shared" ca="1" si="122"/>
        <v>87.62709382380001</v>
      </c>
      <c r="J488" s="155"/>
      <c r="K488" s="155"/>
      <c r="L488" s="129">
        <f t="shared" si="135"/>
        <v>0</v>
      </c>
      <c r="AR488">
        <f t="shared" ca="1" si="123"/>
        <v>324.54479194000004</v>
      </c>
      <c r="AS488">
        <f t="shared" ca="1" si="124"/>
        <v>324.45520805999996</v>
      </c>
      <c r="AT488" cm="1">
        <f t="array" aca="1" ref="AT488" ca="1">_xlfn.LET(_xlpm.rozsah, $J$3:$J$10001,_xlpm.podminka, (_xlpm.rozsah&gt;H488)*(ISNUMBER(_xlpm.rozsah)),_xlpm.indexy, IF(_xlpm.podminka, ROW(_xlpm.rozsah)-MIN(ROW(_xlpm.rozsah))+1),_xlpm.prvni, MIN(_xlpm.indexy),_xlpm.finalni, IF(_xlpm.prvni=1, 2, _xlpm.prvni),INDEX(_xlpm.rozsah, _xlpm.finalni))</f>
        <v>1900</v>
      </c>
      <c r="AU488" cm="1">
        <f t="array" aca="1" ref="AU488" ca="1">INDEX($J$3:$J$10001,MATCH(AT488,$J$3:$J$10004,0)-1)</f>
        <v>1800</v>
      </c>
      <c r="AV488">
        <f t="shared" ca="1" si="125"/>
        <v>316</v>
      </c>
      <c r="AW488">
        <f t="shared" ca="1" si="126"/>
        <v>333</v>
      </c>
      <c r="AX488">
        <f t="shared" ca="1" si="127"/>
        <v>-17</v>
      </c>
      <c r="AY488">
        <f t="shared" ca="1" si="128"/>
        <v>324.54479194000004</v>
      </c>
      <c r="AZ488">
        <f t="shared" ca="1" si="129"/>
        <v>339.8952896362955</v>
      </c>
      <c r="BA488">
        <f t="shared" ca="1" si="130"/>
        <v>343.1047103637045</v>
      </c>
      <c r="BB488" cm="1">
        <f t="array" aca="1" ref="BB488" ca="1">_xlfn.LET(_xlpm.rozsah, $J$3:$J$10001,_xlpm.podminka, (_xlpm.rozsah&gt;E488)*(ISNUMBER(_xlpm.rozsah)),_xlpm.indexy, IF(_xlpm.podminka, ROW(_xlpm.rozsah)-MIN(ROW(_xlpm.rozsah))+1),_xlpm.prvni, MIN(_xlpm.indexy),_xlpm.finalni, IF(_xlpm.prvni=1, 2, _xlpm.prvni),INDEX(_xlpm.rozsah, _xlpm.finalni))</f>
        <v>1800</v>
      </c>
      <c r="BC488" cm="1">
        <f t="array" aca="1" ref="BC488" ca="1">INDEX($J$3:$J$10001,MATCH(BB488,$J$3:$J$10004,0)-1)</f>
        <v>1700</v>
      </c>
      <c r="BD488">
        <f t="shared" ca="1" si="131"/>
        <v>333</v>
      </c>
      <c r="BE488">
        <f t="shared" ca="1" si="132"/>
        <v>350</v>
      </c>
      <c r="BF488">
        <f t="shared" ca="1" si="133"/>
        <v>-17</v>
      </c>
      <c r="BG488">
        <f t="shared" ca="1" si="134"/>
        <v>339.8952896362955</v>
      </c>
    </row>
    <row r="489" spans="1:59" x14ac:dyDescent="0.25">
      <c r="A489" s="64">
        <v>486</v>
      </c>
      <c r="B489" s="64">
        <v>67</v>
      </c>
      <c r="C489" s="64">
        <v>28</v>
      </c>
      <c r="D489" s="18">
        <v>486</v>
      </c>
      <c r="E489" s="21">
        <f t="shared" ca="1" si="119"/>
        <v>1728.7310822138281</v>
      </c>
      <c r="F489" s="22">
        <f t="shared" ca="1" si="120"/>
        <v>96.632400486621776</v>
      </c>
      <c r="G489" s="28">
        <v>486</v>
      </c>
      <c r="H489" s="24">
        <f t="shared" ca="1" si="121"/>
        <v>1825.1064739999999</v>
      </c>
      <c r="I489" s="25">
        <f t="shared" ca="1" si="122"/>
        <v>92.044931837600004</v>
      </c>
      <c r="J489" s="155"/>
      <c r="K489" s="155"/>
      <c r="L489" s="129">
        <f t="shared" si="135"/>
        <v>0</v>
      </c>
      <c r="AR489">
        <f t="shared" ca="1" si="123"/>
        <v>328.73189941999999</v>
      </c>
      <c r="AS489">
        <f t="shared" ca="1" si="124"/>
        <v>320.26810058000001</v>
      </c>
      <c r="AT489" cm="1">
        <f t="array" aca="1" ref="AT489" ca="1">_xlfn.LET(_xlpm.rozsah, $J$3:$J$10001,_xlpm.podminka, (_xlpm.rozsah&gt;H489)*(ISNUMBER(_xlpm.rozsah)),_xlpm.indexy, IF(_xlpm.podminka, ROW(_xlpm.rozsah)-MIN(ROW(_xlpm.rozsah))+1),_xlpm.prvni, MIN(_xlpm.indexy),_xlpm.finalni, IF(_xlpm.prvni=1, 2, _xlpm.prvni),INDEX(_xlpm.rozsah, _xlpm.finalni))</f>
        <v>1900</v>
      </c>
      <c r="AU489" cm="1">
        <f t="array" aca="1" ref="AU489" ca="1">INDEX($J$3:$J$10001,MATCH(AT489,$J$3:$J$10004,0)-1)</f>
        <v>1800</v>
      </c>
      <c r="AV489">
        <f t="shared" ca="1" si="125"/>
        <v>316</v>
      </c>
      <c r="AW489">
        <f t="shared" ca="1" si="126"/>
        <v>333</v>
      </c>
      <c r="AX489">
        <f t="shared" ca="1" si="127"/>
        <v>-17</v>
      </c>
      <c r="AY489">
        <f t="shared" ca="1" si="128"/>
        <v>328.73189941999999</v>
      </c>
      <c r="AZ489">
        <f t="shared" ca="1" si="129"/>
        <v>345.11571602364921</v>
      </c>
      <c r="BA489">
        <f t="shared" ca="1" si="130"/>
        <v>337.88428397635079</v>
      </c>
      <c r="BB489" cm="1">
        <f t="array" aca="1" ref="BB489" ca="1">_xlfn.LET(_xlpm.rozsah, $J$3:$J$10001,_xlpm.podminka, (_xlpm.rozsah&gt;E489)*(ISNUMBER(_xlpm.rozsah)),_xlpm.indexy, IF(_xlpm.podminka, ROW(_xlpm.rozsah)-MIN(ROW(_xlpm.rozsah))+1),_xlpm.prvni, MIN(_xlpm.indexy),_xlpm.finalni, IF(_xlpm.prvni=1, 2, _xlpm.prvni),INDEX(_xlpm.rozsah, _xlpm.finalni))</f>
        <v>1800</v>
      </c>
      <c r="BC489" cm="1">
        <f t="array" aca="1" ref="BC489" ca="1">INDEX($J$3:$J$10001,MATCH(BB489,$J$3:$J$10004,0)-1)</f>
        <v>1700</v>
      </c>
      <c r="BD489">
        <f t="shared" ca="1" si="131"/>
        <v>333</v>
      </c>
      <c r="BE489">
        <f t="shared" ca="1" si="132"/>
        <v>350</v>
      </c>
      <c r="BF489">
        <f t="shared" ca="1" si="133"/>
        <v>-17</v>
      </c>
      <c r="BG489">
        <f t="shared" ca="1" si="134"/>
        <v>345.11571602364921</v>
      </c>
    </row>
    <row r="490" spans="1:59" x14ac:dyDescent="0.25">
      <c r="A490" s="64">
        <v>487</v>
      </c>
      <c r="B490" s="64">
        <v>72</v>
      </c>
      <c r="C490" s="64">
        <v>9</v>
      </c>
      <c r="D490" s="18">
        <v>487</v>
      </c>
      <c r="E490" s="21">
        <f t="shared" ca="1" si="119"/>
        <v>1805.5020584984422</v>
      </c>
      <c r="F490" s="22">
        <f t="shared" ca="1" si="120"/>
        <v>29.88581850497383</v>
      </c>
      <c r="G490" s="23">
        <v>487</v>
      </c>
      <c r="H490" s="24">
        <f t="shared" ca="1" si="121"/>
        <v>1886.6815839999999</v>
      </c>
      <c r="I490" s="25">
        <f t="shared" ca="1" si="122"/>
        <v>28.643771764800004</v>
      </c>
      <c r="J490" s="155"/>
      <c r="K490" s="155"/>
      <c r="L490" s="129">
        <f t="shared" si="135"/>
        <v>0</v>
      </c>
      <c r="AR490">
        <f t="shared" ca="1" si="123"/>
        <v>318.26413072000003</v>
      </c>
      <c r="AS490">
        <f t="shared" ca="1" si="124"/>
        <v>330.73586927999997</v>
      </c>
      <c r="AT490" cm="1">
        <f t="array" aca="1" ref="AT490" ca="1">_xlfn.LET(_xlpm.rozsah, $J$3:$J$10001,_xlpm.podminka, (_xlpm.rozsah&gt;H490)*(ISNUMBER(_xlpm.rozsah)),_xlpm.indexy, IF(_xlpm.podminka, ROW(_xlpm.rozsah)-MIN(ROW(_xlpm.rozsah))+1),_xlpm.prvni, MIN(_xlpm.indexy),_xlpm.finalni, IF(_xlpm.prvni=1, 2, _xlpm.prvni),INDEX(_xlpm.rozsah, _xlpm.finalni))</f>
        <v>1900</v>
      </c>
      <c r="AU490" cm="1">
        <f t="array" aca="1" ref="AU490" ca="1">INDEX($J$3:$J$10001,MATCH(AT490,$J$3:$J$10004,0)-1)</f>
        <v>1800</v>
      </c>
      <c r="AV490">
        <f t="shared" ca="1" si="125"/>
        <v>316</v>
      </c>
      <c r="AW490">
        <f t="shared" ca="1" si="126"/>
        <v>333</v>
      </c>
      <c r="AX490">
        <f t="shared" ca="1" si="127"/>
        <v>-17</v>
      </c>
      <c r="AY490">
        <f t="shared" ca="1" si="128"/>
        <v>318.26413072000003</v>
      </c>
      <c r="AZ490">
        <f t="shared" ca="1" si="129"/>
        <v>332.06465005526479</v>
      </c>
      <c r="BA490">
        <f t="shared" ca="1" si="130"/>
        <v>316.93534994473521</v>
      </c>
      <c r="BB490" cm="1">
        <f t="array" aca="1" ref="BB490" ca="1">_xlfn.LET(_xlpm.rozsah, $J$3:$J$10001,_xlpm.podminka, (_xlpm.rozsah&gt;E490)*(ISNUMBER(_xlpm.rozsah)),_xlpm.indexy, IF(_xlpm.podminka, ROW(_xlpm.rozsah)-MIN(ROW(_xlpm.rozsah))+1),_xlpm.prvni, MIN(_xlpm.indexy),_xlpm.finalni, IF(_xlpm.prvni=1, 2, _xlpm.prvni),INDEX(_xlpm.rozsah, _xlpm.finalni))</f>
        <v>1900</v>
      </c>
      <c r="BC490" cm="1">
        <f t="array" aca="1" ref="BC490" ca="1">INDEX($J$3:$J$10001,MATCH(BB490,$J$3:$J$10004,0)-1)</f>
        <v>1800</v>
      </c>
      <c r="BD490">
        <f t="shared" ca="1" si="131"/>
        <v>316</v>
      </c>
      <c r="BE490">
        <f t="shared" ca="1" si="132"/>
        <v>333</v>
      </c>
      <c r="BF490">
        <f t="shared" ca="1" si="133"/>
        <v>-17</v>
      </c>
      <c r="BG490">
        <f t="shared" ca="1" si="134"/>
        <v>332.06465005526479</v>
      </c>
    </row>
    <row r="491" spans="1:59" x14ac:dyDescent="0.25">
      <c r="A491" s="64">
        <v>488</v>
      </c>
      <c r="B491" s="64">
        <v>71</v>
      </c>
      <c r="C491" s="64">
        <v>9</v>
      </c>
      <c r="D491" s="18">
        <v>488</v>
      </c>
      <c r="E491" s="21">
        <f t="shared" ca="1" si="119"/>
        <v>1790.1478632415192</v>
      </c>
      <c r="F491" s="22">
        <f t="shared" ca="1" si="120"/>
        <v>30.120737692404756</v>
      </c>
      <c r="G491" s="28">
        <v>488</v>
      </c>
      <c r="H491" s="24">
        <f t="shared" ca="1" si="121"/>
        <v>1874.3665619999999</v>
      </c>
      <c r="I491" s="25">
        <f t="shared" ca="1" si="122"/>
        <v>28.832191601400005</v>
      </c>
      <c r="J491" s="155"/>
      <c r="K491" s="155"/>
      <c r="L491" s="129">
        <f t="shared" si="135"/>
        <v>0</v>
      </c>
      <c r="AR491">
        <f t="shared" ca="1" si="123"/>
        <v>320.35768446000003</v>
      </c>
      <c r="AS491">
        <f t="shared" ca="1" si="124"/>
        <v>328.64231553999997</v>
      </c>
      <c r="AT491" cm="1">
        <f t="array" aca="1" ref="AT491" ca="1">_xlfn.LET(_xlpm.rozsah, $J$3:$J$10001,_xlpm.podminka, (_xlpm.rozsah&gt;H491)*(ISNUMBER(_xlpm.rozsah)),_xlpm.indexy, IF(_xlpm.podminka, ROW(_xlpm.rozsah)-MIN(ROW(_xlpm.rozsah))+1),_xlpm.prvni, MIN(_xlpm.indexy),_xlpm.finalni, IF(_xlpm.prvni=1, 2, _xlpm.prvni),INDEX(_xlpm.rozsah, _xlpm.finalni))</f>
        <v>1900</v>
      </c>
      <c r="AU491" cm="1">
        <f t="array" aca="1" ref="AU491" ca="1">INDEX($J$3:$J$10001,MATCH(AT491,$J$3:$J$10004,0)-1)</f>
        <v>1800</v>
      </c>
      <c r="AV491">
        <f t="shared" ca="1" si="125"/>
        <v>316</v>
      </c>
      <c r="AW491">
        <f t="shared" ca="1" si="126"/>
        <v>333</v>
      </c>
      <c r="AX491">
        <f t="shared" ca="1" si="127"/>
        <v>-17</v>
      </c>
      <c r="AY491">
        <f t="shared" ca="1" si="128"/>
        <v>320.35768446000003</v>
      </c>
      <c r="AZ491">
        <f t="shared" ca="1" si="129"/>
        <v>334.67486324894173</v>
      </c>
      <c r="BA491">
        <f t="shared" ca="1" si="130"/>
        <v>348.32513675105827</v>
      </c>
      <c r="BB491" cm="1">
        <f t="array" aca="1" ref="BB491" ca="1">_xlfn.LET(_xlpm.rozsah, $J$3:$J$10001,_xlpm.podminka, (_xlpm.rozsah&gt;E491)*(ISNUMBER(_xlpm.rozsah)),_xlpm.indexy, IF(_xlpm.podminka, ROW(_xlpm.rozsah)-MIN(ROW(_xlpm.rozsah))+1),_xlpm.prvni, MIN(_xlpm.indexy),_xlpm.finalni, IF(_xlpm.prvni=1, 2, _xlpm.prvni),INDEX(_xlpm.rozsah, _xlpm.finalni))</f>
        <v>1800</v>
      </c>
      <c r="BC491" cm="1">
        <f t="array" aca="1" ref="BC491" ca="1">INDEX($J$3:$J$10001,MATCH(BB491,$J$3:$J$10004,0)-1)</f>
        <v>1700</v>
      </c>
      <c r="BD491">
        <f t="shared" ca="1" si="131"/>
        <v>333</v>
      </c>
      <c r="BE491">
        <f t="shared" ca="1" si="132"/>
        <v>350</v>
      </c>
      <c r="BF491">
        <f t="shared" ca="1" si="133"/>
        <v>-17</v>
      </c>
      <c r="BG491">
        <f t="shared" ca="1" si="134"/>
        <v>334.67486324894173</v>
      </c>
    </row>
    <row r="492" spans="1:59" x14ac:dyDescent="0.25">
      <c r="A492" s="64">
        <v>489</v>
      </c>
      <c r="B492" s="64">
        <v>78</v>
      </c>
      <c r="C492" s="64">
        <v>36</v>
      </c>
      <c r="D492" s="18">
        <v>489</v>
      </c>
      <c r="E492" s="21">
        <f t="shared" ca="1" si="119"/>
        <v>1897.6272300399792</v>
      </c>
      <c r="F492" s="22">
        <f t="shared" ca="1" si="120"/>
        <v>113.90521352155326</v>
      </c>
      <c r="G492" s="23">
        <v>489</v>
      </c>
      <c r="H492" s="24">
        <f t="shared" ca="1" si="121"/>
        <v>1960.5717159999999</v>
      </c>
      <c r="I492" s="25">
        <f t="shared" ca="1" si="122"/>
        <v>110.27106915840002</v>
      </c>
      <c r="J492" s="155"/>
      <c r="K492" s="155"/>
      <c r="L492" s="129">
        <f t="shared" si="135"/>
        <v>0</v>
      </c>
      <c r="AR492">
        <f t="shared" ca="1" si="123"/>
        <v>306.30852544000004</v>
      </c>
      <c r="AS492">
        <f t="shared" ca="1" si="124"/>
        <v>309.69147455999996</v>
      </c>
      <c r="AT492" cm="1">
        <f t="array" aca="1" ref="AT492" ca="1">_xlfn.LET(_xlpm.rozsah, $J$3:$J$10001,_xlpm.podminka, (_xlpm.rozsah&gt;H492)*(ISNUMBER(_xlpm.rozsah)),_xlpm.indexy, IF(_xlpm.podminka, ROW(_xlpm.rozsah)-MIN(ROW(_xlpm.rozsah))+1),_xlpm.prvni, MIN(_xlpm.indexy),_xlpm.finalni, IF(_xlpm.prvni=1, 2, _xlpm.prvni),INDEX(_xlpm.rozsah, _xlpm.finalni))</f>
        <v>2000</v>
      </c>
      <c r="AU492" cm="1">
        <f t="array" aca="1" ref="AU492" ca="1">INDEX($J$3:$J$10001,MATCH(AT492,$J$3:$J$10004,0)-1)</f>
        <v>1900</v>
      </c>
      <c r="AV492">
        <f t="shared" ca="1" si="125"/>
        <v>300</v>
      </c>
      <c r="AW492">
        <f t="shared" ca="1" si="126"/>
        <v>316</v>
      </c>
      <c r="AX492">
        <f t="shared" ca="1" si="127"/>
        <v>-16</v>
      </c>
      <c r="AY492">
        <f t="shared" ca="1" si="128"/>
        <v>306.30852544000004</v>
      </c>
      <c r="AZ492">
        <f t="shared" ca="1" si="129"/>
        <v>316.40337089320354</v>
      </c>
      <c r="BA492">
        <f t="shared" ca="1" si="130"/>
        <v>332.59662910679646</v>
      </c>
      <c r="BB492" cm="1">
        <f t="array" aca="1" ref="BB492" ca="1">_xlfn.LET(_xlpm.rozsah, $J$3:$J$10001,_xlpm.podminka, (_xlpm.rozsah&gt;E492)*(ISNUMBER(_xlpm.rozsah)),_xlpm.indexy, IF(_xlpm.podminka, ROW(_xlpm.rozsah)-MIN(ROW(_xlpm.rozsah))+1),_xlpm.prvni, MIN(_xlpm.indexy),_xlpm.finalni, IF(_xlpm.prvni=1, 2, _xlpm.prvni),INDEX(_xlpm.rozsah, _xlpm.finalni))</f>
        <v>1900</v>
      </c>
      <c r="BC492" cm="1">
        <f t="array" aca="1" ref="BC492" ca="1">INDEX($J$3:$J$10001,MATCH(BB492,$J$3:$J$10004,0)-1)</f>
        <v>1800</v>
      </c>
      <c r="BD492">
        <f t="shared" ca="1" si="131"/>
        <v>316</v>
      </c>
      <c r="BE492">
        <f t="shared" ca="1" si="132"/>
        <v>333</v>
      </c>
      <c r="BF492">
        <f t="shared" ca="1" si="133"/>
        <v>-17</v>
      </c>
      <c r="BG492">
        <f t="shared" ca="1" si="134"/>
        <v>316.40337089320354</v>
      </c>
    </row>
    <row r="493" spans="1:59" x14ac:dyDescent="0.25">
      <c r="A493" s="64">
        <v>490</v>
      </c>
      <c r="B493" s="64">
        <v>81</v>
      </c>
      <c r="C493" s="64">
        <v>56</v>
      </c>
      <c r="D493" s="18">
        <v>490</v>
      </c>
      <c r="E493" s="21">
        <f t="shared" ca="1" si="119"/>
        <v>1943.6898158107474</v>
      </c>
      <c r="F493" s="22">
        <f t="shared" ca="1" si="120"/>
        <v>173.04539250335702</v>
      </c>
      <c r="G493" s="28">
        <v>490</v>
      </c>
      <c r="H493" s="24">
        <f t="shared" ca="1" si="121"/>
        <v>1997.5167820000001</v>
      </c>
      <c r="I493" s="25">
        <f t="shared" ca="1" si="122"/>
        <v>168.22249633279998</v>
      </c>
      <c r="J493" s="155"/>
      <c r="K493" s="155"/>
      <c r="L493" s="129">
        <f t="shared" si="135"/>
        <v>0</v>
      </c>
      <c r="AR493">
        <f t="shared" ca="1" si="123"/>
        <v>300.39731487999995</v>
      </c>
      <c r="AS493">
        <f t="shared" ca="1" si="124"/>
        <v>315.60268512000005</v>
      </c>
      <c r="AT493" cm="1">
        <f t="array" aca="1" ref="AT493" ca="1">_xlfn.LET(_xlpm.rozsah, $J$3:$J$10001,_xlpm.podminka, (_xlpm.rozsah&gt;H493)*(ISNUMBER(_xlpm.rozsah)),_xlpm.indexy, IF(_xlpm.podminka, ROW(_xlpm.rozsah)-MIN(ROW(_xlpm.rozsah))+1),_xlpm.prvni, MIN(_xlpm.indexy),_xlpm.finalni, IF(_xlpm.prvni=1, 2, _xlpm.prvni),INDEX(_xlpm.rozsah, _xlpm.finalni))</f>
        <v>2000</v>
      </c>
      <c r="AU493" cm="1">
        <f t="array" aca="1" ref="AU493" ca="1">INDEX($J$3:$J$10001,MATCH(AT493,$J$3:$J$10004,0)-1)</f>
        <v>1900</v>
      </c>
      <c r="AV493">
        <f t="shared" ca="1" si="125"/>
        <v>300</v>
      </c>
      <c r="AW493">
        <f t="shared" ca="1" si="126"/>
        <v>316</v>
      </c>
      <c r="AX493">
        <f t="shared" ca="1" si="127"/>
        <v>-16</v>
      </c>
      <c r="AY493">
        <f t="shared" ca="1" si="128"/>
        <v>300.39731487999995</v>
      </c>
      <c r="AZ493">
        <f t="shared" ca="1" si="129"/>
        <v>309.0096294702804</v>
      </c>
      <c r="BA493">
        <f t="shared" ca="1" si="130"/>
        <v>306.9903705297196</v>
      </c>
      <c r="BB493" cm="1">
        <f t="array" aca="1" ref="BB493" ca="1">_xlfn.LET(_xlpm.rozsah, $J$3:$J$10001,_xlpm.podminka, (_xlpm.rozsah&gt;E493)*(ISNUMBER(_xlpm.rozsah)),_xlpm.indexy, IF(_xlpm.podminka, ROW(_xlpm.rozsah)-MIN(ROW(_xlpm.rozsah))+1),_xlpm.prvni, MIN(_xlpm.indexy),_xlpm.finalni, IF(_xlpm.prvni=1, 2, _xlpm.prvni),INDEX(_xlpm.rozsah, _xlpm.finalni))</f>
        <v>2000</v>
      </c>
      <c r="BC493" cm="1">
        <f t="array" aca="1" ref="BC493" ca="1">INDEX($J$3:$J$10001,MATCH(BB493,$J$3:$J$10004,0)-1)</f>
        <v>1900</v>
      </c>
      <c r="BD493">
        <f t="shared" ca="1" si="131"/>
        <v>300</v>
      </c>
      <c r="BE493">
        <f t="shared" ca="1" si="132"/>
        <v>316</v>
      </c>
      <c r="BF493">
        <f t="shared" ca="1" si="133"/>
        <v>-16</v>
      </c>
      <c r="BG493">
        <f t="shared" ca="1" si="134"/>
        <v>309.0096294702804</v>
      </c>
    </row>
    <row r="494" spans="1:59" x14ac:dyDescent="0.25">
      <c r="A494" s="64">
        <v>491</v>
      </c>
      <c r="B494" s="64">
        <v>75</v>
      </c>
      <c r="C494" s="64">
        <v>53</v>
      </c>
      <c r="D494" s="18">
        <v>491</v>
      </c>
      <c r="E494" s="21">
        <f t="shared" ca="1" si="119"/>
        <v>1851.5646442692105</v>
      </c>
      <c r="F494" s="22">
        <f t="shared" ca="1" si="120"/>
        <v>171.84402555134412</v>
      </c>
      <c r="G494" s="23">
        <v>491</v>
      </c>
      <c r="H494" s="24">
        <f t="shared" ca="1" si="121"/>
        <v>1923.6266499999999</v>
      </c>
      <c r="I494" s="25">
        <f t="shared" ca="1" si="122"/>
        <v>165.47646008000001</v>
      </c>
      <c r="J494" s="155"/>
      <c r="K494" s="155"/>
      <c r="L494" s="129">
        <f t="shared" si="135"/>
        <v>0</v>
      </c>
      <c r="AR494">
        <f t="shared" ca="1" si="123"/>
        <v>312.21973600000001</v>
      </c>
      <c r="AS494">
        <f t="shared" ca="1" si="124"/>
        <v>303.78026399999999</v>
      </c>
      <c r="AT494" cm="1">
        <f t="array" aca="1" ref="AT494" ca="1">_xlfn.LET(_xlpm.rozsah, $J$3:$J$10001,_xlpm.podminka, (_xlpm.rozsah&gt;H494)*(ISNUMBER(_xlpm.rozsah)),_xlpm.indexy, IF(_xlpm.podminka, ROW(_xlpm.rozsah)-MIN(ROW(_xlpm.rozsah))+1),_xlpm.prvni, MIN(_xlpm.indexy),_xlpm.finalni, IF(_xlpm.prvni=1, 2, _xlpm.prvni),INDEX(_xlpm.rozsah, _xlpm.finalni))</f>
        <v>2000</v>
      </c>
      <c r="AU494" cm="1">
        <f t="array" aca="1" ref="AU494" ca="1">INDEX($J$3:$J$10001,MATCH(AT494,$J$3:$J$10004,0)-1)</f>
        <v>1900</v>
      </c>
      <c r="AV494">
        <f t="shared" ca="1" si="125"/>
        <v>300</v>
      </c>
      <c r="AW494">
        <f t="shared" ca="1" si="126"/>
        <v>316</v>
      </c>
      <c r="AX494">
        <f t="shared" ca="1" si="127"/>
        <v>-16</v>
      </c>
      <c r="AY494">
        <f t="shared" ca="1" si="128"/>
        <v>312.21973600000001</v>
      </c>
      <c r="AZ494">
        <f t="shared" ca="1" si="129"/>
        <v>324.2340104742342</v>
      </c>
      <c r="BA494">
        <f t="shared" ca="1" si="130"/>
        <v>324.7659895257658</v>
      </c>
      <c r="BB494" cm="1">
        <f t="array" aca="1" ref="BB494" ca="1">_xlfn.LET(_xlpm.rozsah, $J$3:$J$10001,_xlpm.podminka, (_xlpm.rozsah&gt;E494)*(ISNUMBER(_xlpm.rozsah)),_xlpm.indexy, IF(_xlpm.podminka, ROW(_xlpm.rozsah)-MIN(ROW(_xlpm.rozsah))+1),_xlpm.prvni, MIN(_xlpm.indexy),_xlpm.finalni, IF(_xlpm.prvni=1, 2, _xlpm.prvni),INDEX(_xlpm.rozsah, _xlpm.finalni))</f>
        <v>1900</v>
      </c>
      <c r="BC494" cm="1">
        <f t="array" aca="1" ref="BC494" ca="1">INDEX($J$3:$J$10001,MATCH(BB494,$J$3:$J$10004,0)-1)</f>
        <v>1800</v>
      </c>
      <c r="BD494">
        <f t="shared" ca="1" si="131"/>
        <v>316</v>
      </c>
      <c r="BE494">
        <f t="shared" ca="1" si="132"/>
        <v>333</v>
      </c>
      <c r="BF494">
        <f t="shared" ca="1" si="133"/>
        <v>-17</v>
      </c>
      <c r="BG494">
        <f t="shared" ca="1" si="134"/>
        <v>324.2340104742342</v>
      </c>
    </row>
    <row r="495" spans="1:59" x14ac:dyDescent="0.25">
      <c r="A495" s="64">
        <v>492</v>
      </c>
      <c r="B495" s="64">
        <v>60</v>
      </c>
      <c r="C495" s="64">
        <v>45</v>
      </c>
      <c r="D495" s="18">
        <v>492</v>
      </c>
      <c r="E495" s="21">
        <f t="shared" ca="1" si="119"/>
        <v>1621.2517154153684</v>
      </c>
      <c r="F495" s="22">
        <f t="shared" ca="1" si="120"/>
        <v>160.33493824504671</v>
      </c>
      <c r="G495" s="28">
        <v>492</v>
      </c>
      <c r="H495" s="24">
        <f t="shared" ca="1" si="121"/>
        <v>1738.9013199999999</v>
      </c>
      <c r="I495" s="25">
        <f t="shared" ca="1" si="122"/>
        <v>154.52404902000001</v>
      </c>
      <c r="J495" s="155"/>
      <c r="K495" s="155"/>
      <c r="L495" s="129">
        <f t="shared" si="135"/>
        <v>0</v>
      </c>
      <c r="AR495">
        <f t="shared" ca="1" si="123"/>
        <v>343.38677560000002</v>
      </c>
      <c r="AS495">
        <f t="shared" ca="1" si="124"/>
        <v>339.61322439999998</v>
      </c>
      <c r="AT495" cm="1">
        <f t="array" aca="1" ref="AT495" ca="1">_xlfn.LET(_xlpm.rozsah, $J$3:$J$10001,_xlpm.podminka, (_xlpm.rozsah&gt;H495)*(ISNUMBER(_xlpm.rozsah)),_xlpm.indexy, IF(_xlpm.podminka, ROW(_xlpm.rozsah)-MIN(ROW(_xlpm.rozsah))+1),_xlpm.prvni, MIN(_xlpm.indexy),_xlpm.finalni, IF(_xlpm.prvni=1, 2, _xlpm.prvni),INDEX(_xlpm.rozsah, _xlpm.finalni))</f>
        <v>1800</v>
      </c>
      <c r="AU495" cm="1">
        <f t="array" aca="1" ref="AU495" ca="1">INDEX($J$3:$J$10001,MATCH(AT495,$J$3:$J$10004,0)-1)</f>
        <v>1700</v>
      </c>
      <c r="AV495">
        <f t="shared" ca="1" si="125"/>
        <v>333</v>
      </c>
      <c r="AW495">
        <f t="shared" ca="1" si="126"/>
        <v>350</v>
      </c>
      <c r="AX495">
        <f t="shared" ca="1" si="127"/>
        <v>-17</v>
      </c>
      <c r="AY495">
        <f t="shared" ca="1" si="128"/>
        <v>343.38677560000002</v>
      </c>
      <c r="AZ495">
        <f t="shared" ca="1" si="129"/>
        <v>356.2998627667705</v>
      </c>
      <c r="BA495">
        <f t="shared" ca="1" si="130"/>
        <v>351.7001372332295</v>
      </c>
      <c r="BB495" cm="1">
        <f t="array" aca="1" ref="BB495" ca="1">_xlfn.LET(_xlpm.rozsah, $J$3:$J$10001,_xlpm.podminka, (_xlpm.rozsah&gt;E495)*(ISNUMBER(_xlpm.rozsah)),_xlpm.indexy, IF(_xlpm.podminka, ROW(_xlpm.rozsah)-MIN(ROW(_xlpm.rozsah))+1),_xlpm.prvni, MIN(_xlpm.indexy),_xlpm.finalni, IF(_xlpm.prvni=1, 2, _xlpm.prvni),INDEX(_xlpm.rozsah, _xlpm.finalni))</f>
        <v>1700</v>
      </c>
      <c r="BC495" cm="1">
        <f t="array" aca="1" ref="BC495" ca="1">INDEX($J$3:$J$10001,MATCH(BB495,$J$3:$J$10004,0)-1)</f>
        <v>1600</v>
      </c>
      <c r="BD495">
        <f t="shared" ca="1" si="131"/>
        <v>350</v>
      </c>
      <c r="BE495">
        <f t="shared" ca="1" si="132"/>
        <v>358</v>
      </c>
      <c r="BF495">
        <f t="shared" ca="1" si="133"/>
        <v>-8</v>
      </c>
      <c r="BG495">
        <f t="shared" ca="1" si="134"/>
        <v>356.2998627667705</v>
      </c>
    </row>
    <row r="496" spans="1:59" x14ac:dyDescent="0.25">
      <c r="A496" s="64">
        <v>493</v>
      </c>
      <c r="B496" s="64">
        <v>50</v>
      </c>
      <c r="C496" s="64">
        <v>37</v>
      </c>
      <c r="D496" s="18">
        <v>493</v>
      </c>
      <c r="E496" s="21">
        <f t="shared" ca="1" si="119"/>
        <v>1467.7097628461404</v>
      </c>
      <c r="F496" s="22">
        <f t="shared" ca="1" si="120"/>
        <v>133.19999999999999</v>
      </c>
      <c r="G496" s="23">
        <v>493</v>
      </c>
      <c r="H496" s="24">
        <f t="shared" ca="1" si="121"/>
        <v>1615.7511</v>
      </c>
      <c r="I496" s="25">
        <f t="shared" ca="1" si="122"/>
        <v>131.99376744</v>
      </c>
      <c r="J496" s="155"/>
      <c r="K496" s="155"/>
      <c r="L496" s="129">
        <f t="shared" si="135"/>
        <v>0</v>
      </c>
      <c r="AR496">
        <f t="shared" ca="1" si="123"/>
        <v>356.739912</v>
      </c>
      <c r="AS496">
        <f t="shared" ca="1" si="124"/>
        <v>351.260088</v>
      </c>
      <c r="AT496" cm="1">
        <f t="array" aca="1" ref="AT496" ca="1">_xlfn.LET(_xlpm.rozsah, $J$3:$J$10001,_xlpm.podminka, (_xlpm.rozsah&gt;H496)*(ISNUMBER(_xlpm.rozsah)),_xlpm.indexy, IF(_xlpm.podminka, ROW(_xlpm.rozsah)-MIN(ROW(_xlpm.rozsah))+1),_xlpm.prvni, MIN(_xlpm.indexy),_xlpm.finalni, IF(_xlpm.prvni=1, 2, _xlpm.prvni),INDEX(_xlpm.rozsah, _xlpm.finalni))</f>
        <v>1700</v>
      </c>
      <c r="AU496" cm="1">
        <f t="array" aca="1" ref="AU496" ca="1">INDEX($J$3:$J$10001,MATCH(AT496,$J$3:$J$10004,0)-1)</f>
        <v>1600</v>
      </c>
      <c r="AV496">
        <f t="shared" ca="1" si="125"/>
        <v>350</v>
      </c>
      <c r="AW496">
        <f t="shared" ca="1" si="126"/>
        <v>358</v>
      </c>
      <c r="AX496">
        <f t="shared" ca="1" si="127"/>
        <v>-8</v>
      </c>
      <c r="AY496">
        <f t="shared" ca="1" si="128"/>
        <v>356.739912</v>
      </c>
      <c r="AZ496">
        <f t="shared" ca="1" si="129"/>
        <v>360</v>
      </c>
      <c r="BA496">
        <f t="shared" ca="1" si="130"/>
        <v>360</v>
      </c>
      <c r="BB496" cm="1">
        <f t="array" aca="1" ref="BB496" ca="1">_xlfn.LET(_xlpm.rozsah, $J$3:$J$10001,_xlpm.podminka, (_xlpm.rozsah&gt;E496)*(ISNUMBER(_xlpm.rozsah)),_xlpm.indexy, IF(_xlpm.podminka, ROW(_xlpm.rozsah)-MIN(ROW(_xlpm.rozsah))+1),_xlpm.prvni, MIN(_xlpm.indexy),_xlpm.finalni, IF(_xlpm.prvni=1, 2, _xlpm.prvni),INDEX(_xlpm.rozsah, _xlpm.finalni))</f>
        <v>1500</v>
      </c>
      <c r="BC496" cm="1">
        <f t="array" aca="1" ref="BC496" ca="1">INDEX($J$3:$J$10001,MATCH(BB496,$J$3:$J$10004,0)-1)</f>
        <v>1400</v>
      </c>
      <c r="BD496">
        <f t="shared" ca="1" si="131"/>
        <v>360</v>
      </c>
      <c r="BE496">
        <f t="shared" ca="1" si="132"/>
        <v>360</v>
      </c>
      <c r="BF496">
        <f t="shared" ca="1" si="133"/>
        <v>0</v>
      </c>
      <c r="BG496">
        <f t="shared" ca="1" si="134"/>
        <v>360</v>
      </c>
    </row>
    <row r="497" spans="1:59" x14ac:dyDescent="0.25">
      <c r="A497" s="64">
        <v>494</v>
      </c>
      <c r="B497" s="64">
        <v>66</v>
      </c>
      <c r="C497" s="64">
        <v>41</v>
      </c>
      <c r="D497" s="18">
        <v>494</v>
      </c>
      <c r="E497" s="21">
        <f t="shared" ca="1" si="119"/>
        <v>1713.3768869569053</v>
      </c>
      <c r="F497" s="22">
        <f t="shared" ca="1" si="120"/>
        <v>142.56763097910371</v>
      </c>
      <c r="G497" s="28">
        <v>494</v>
      </c>
      <c r="H497" s="24">
        <f t="shared" ca="1" si="121"/>
        <v>1812.7914519999999</v>
      </c>
      <c r="I497" s="25">
        <f t="shared" ca="1" si="122"/>
        <v>135.6384357956</v>
      </c>
      <c r="J497" s="155"/>
      <c r="K497" s="155"/>
      <c r="L497" s="129">
        <f t="shared" si="135"/>
        <v>0</v>
      </c>
      <c r="AR497">
        <f t="shared" ca="1" si="123"/>
        <v>330.82545316</v>
      </c>
      <c r="AS497">
        <f t="shared" ca="1" si="124"/>
        <v>318.17454684</v>
      </c>
      <c r="AT497" cm="1">
        <f t="array" aca="1" ref="AT497" ca="1">_xlfn.LET(_xlpm.rozsah, $J$3:$J$10001,_xlpm.podminka, (_xlpm.rozsah&gt;H497)*(ISNUMBER(_xlpm.rozsah)),_xlpm.indexy, IF(_xlpm.podminka, ROW(_xlpm.rozsah)-MIN(ROW(_xlpm.rozsah))+1),_xlpm.prvni, MIN(_xlpm.indexy),_xlpm.finalni, IF(_xlpm.prvni=1, 2, _xlpm.prvni),INDEX(_xlpm.rozsah, _xlpm.finalni))</f>
        <v>1900</v>
      </c>
      <c r="AU497" cm="1">
        <f t="array" aca="1" ref="AU497" ca="1">INDEX($J$3:$J$10001,MATCH(AT497,$J$3:$J$10004,0)-1)</f>
        <v>1800</v>
      </c>
      <c r="AV497">
        <f t="shared" ca="1" si="125"/>
        <v>316</v>
      </c>
      <c r="AW497">
        <f t="shared" ca="1" si="126"/>
        <v>333</v>
      </c>
      <c r="AX497">
        <f t="shared" ca="1" si="127"/>
        <v>-17</v>
      </c>
      <c r="AY497">
        <f t="shared" ca="1" si="128"/>
        <v>330.82545316</v>
      </c>
      <c r="AZ497">
        <f t="shared" ca="1" si="129"/>
        <v>347.7259292173261</v>
      </c>
      <c r="BA497">
        <f t="shared" ca="1" si="130"/>
        <v>335.2740707826739</v>
      </c>
      <c r="BB497" cm="1">
        <f t="array" aca="1" ref="BB497" ca="1">_xlfn.LET(_xlpm.rozsah, $J$3:$J$10001,_xlpm.podminka, (_xlpm.rozsah&gt;E497)*(ISNUMBER(_xlpm.rozsah)),_xlpm.indexy, IF(_xlpm.podminka, ROW(_xlpm.rozsah)-MIN(ROW(_xlpm.rozsah))+1),_xlpm.prvni, MIN(_xlpm.indexy),_xlpm.finalni, IF(_xlpm.prvni=1, 2, _xlpm.prvni),INDEX(_xlpm.rozsah, _xlpm.finalni))</f>
        <v>1800</v>
      </c>
      <c r="BC497" cm="1">
        <f t="array" aca="1" ref="BC497" ca="1">INDEX($J$3:$J$10001,MATCH(BB497,$J$3:$J$10004,0)-1)</f>
        <v>1700</v>
      </c>
      <c r="BD497">
        <f t="shared" ca="1" si="131"/>
        <v>333</v>
      </c>
      <c r="BE497">
        <f t="shared" ca="1" si="132"/>
        <v>350</v>
      </c>
      <c r="BF497">
        <f t="shared" ca="1" si="133"/>
        <v>-17</v>
      </c>
      <c r="BG497">
        <f t="shared" ca="1" si="134"/>
        <v>347.7259292173261</v>
      </c>
    </row>
    <row r="498" spans="1:59" x14ac:dyDescent="0.25">
      <c r="A498" s="64">
        <v>495</v>
      </c>
      <c r="B498" s="64">
        <v>51</v>
      </c>
      <c r="C498" s="64">
        <v>61</v>
      </c>
      <c r="D498" s="18">
        <v>495</v>
      </c>
      <c r="E498" s="21">
        <f t="shared" ca="1" si="119"/>
        <v>1483.0639581030632</v>
      </c>
      <c r="F498" s="22">
        <f t="shared" ca="1" si="120"/>
        <v>219.6</v>
      </c>
      <c r="G498" s="23">
        <v>495</v>
      </c>
      <c r="H498" s="24">
        <f t="shared" ca="1" si="121"/>
        <v>1628.066122</v>
      </c>
      <c r="I498" s="25">
        <f t="shared" ca="1" si="122"/>
        <v>217.01037324640001</v>
      </c>
      <c r="J498" s="155"/>
      <c r="K498" s="155"/>
      <c r="L498" s="129">
        <f t="shared" si="135"/>
        <v>0</v>
      </c>
      <c r="AR498">
        <f t="shared" ca="1" si="123"/>
        <v>355.75471024000001</v>
      </c>
      <c r="AS498">
        <f t="shared" ca="1" si="124"/>
        <v>352.24528975999999</v>
      </c>
      <c r="AT498" cm="1">
        <f t="array" aca="1" ref="AT498" ca="1">_xlfn.LET(_xlpm.rozsah, $J$3:$J$10001,_xlpm.podminka, (_xlpm.rozsah&gt;H498)*(ISNUMBER(_xlpm.rozsah)),_xlpm.indexy, IF(_xlpm.podminka, ROW(_xlpm.rozsah)-MIN(ROW(_xlpm.rozsah))+1),_xlpm.prvni, MIN(_xlpm.indexy),_xlpm.finalni, IF(_xlpm.prvni=1, 2, _xlpm.prvni),INDEX(_xlpm.rozsah, _xlpm.finalni))</f>
        <v>1700</v>
      </c>
      <c r="AU498" cm="1">
        <f t="array" aca="1" ref="AU498" ca="1">INDEX($J$3:$J$10001,MATCH(AT498,$J$3:$J$10004,0)-1)</f>
        <v>1600</v>
      </c>
      <c r="AV498">
        <f t="shared" ca="1" si="125"/>
        <v>350</v>
      </c>
      <c r="AW498">
        <f t="shared" ca="1" si="126"/>
        <v>358</v>
      </c>
      <c r="AX498">
        <f t="shared" ca="1" si="127"/>
        <v>-8</v>
      </c>
      <c r="AY498">
        <f t="shared" ca="1" si="128"/>
        <v>355.75471024000001</v>
      </c>
      <c r="AZ498">
        <f t="shared" ca="1" si="129"/>
        <v>360</v>
      </c>
      <c r="BA498">
        <f t="shared" ca="1" si="130"/>
        <v>360</v>
      </c>
      <c r="BB498" cm="1">
        <f t="array" aca="1" ref="BB498" ca="1">_xlfn.LET(_xlpm.rozsah, $J$3:$J$10001,_xlpm.podminka, (_xlpm.rozsah&gt;E498)*(ISNUMBER(_xlpm.rozsah)),_xlpm.indexy, IF(_xlpm.podminka, ROW(_xlpm.rozsah)-MIN(ROW(_xlpm.rozsah))+1),_xlpm.prvni, MIN(_xlpm.indexy),_xlpm.finalni, IF(_xlpm.prvni=1, 2, _xlpm.prvni),INDEX(_xlpm.rozsah, _xlpm.finalni))</f>
        <v>1500</v>
      </c>
      <c r="BC498" cm="1">
        <f t="array" aca="1" ref="BC498" ca="1">INDEX($J$3:$J$10001,MATCH(BB498,$J$3:$J$10004,0)-1)</f>
        <v>1400</v>
      </c>
      <c r="BD498">
        <f t="shared" ca="1" si="131"/>
        <v>360</v>
      </c>
      <c r="BE498">
        <f t="shared" ca="1" si="132"/>
        <v>360</v>
      </c>
      <c r="BF498">
        <f t="shared" ca="1" si="133"/>
        <v>0</v>
      </c>
      <c r="BG498">
        <f t="shared" ca="1" si="134"/>
        <v>360</v>
      </c>
    </row>
    <row r="499" spans="1:59" x14ac:dyDescent="0.25">
      <c r="A499" s="64">
        <v>496</v>
      </c>
      <c r="B499" s="64">
        <v>68</v>
      </c>
      <c r="C499" s="64">
        <v>47</v>
      </c>
      <c r="D499" s="18">
        <v>496</v>
      </c>
      <c r="E499" s="21">
        <f t="shared" ca="1" si="119"/>
        <v>1744.085277470751</v>
      </c>
      <c r="F499" s="22">
        <f t="shared" ca="1" si="120"/>
        <v>160.97758633008701</v>
      </c>
      <c r="G499" s="28">
        <v>496</v>
      </c>
      <c r="H499" s="24">
        <f t="shared" ca="1" si="121"/>
        <v>1837.4214959999999</v>
      </c>
      <c r="I499" s="25">
        <f t="shared" ca="1" si="122"/>
        <v>153.52002246959998</v>
      </c>
      <c r="J499" s="155"/>
      <c r="K499" s="155"/>
      <c r="L499" s="129">
        <f t="shared" si="135"/>
        <v>0</v>
      </c>
      <c r="AR499">
        <f t="shared" ca="1" si="123"/>
        <v>326.63834567999999</v>
      </c>
      <c r="AS499">
        <f t="shared" ca="1" si="124"/>
        <v>322.36165432000001</v>
      </c>
      <c r="AT499" cm="1">
        <f t="array" aca="1" ref="AT499" ca="1">_xlfn.LET(_xlpm.rozsah, $J$3:$J$10001,_xlpm.podminka, (_xlpm.rozsah&gt;H499)*(ISNUMBER(_xlpm.rozsah)),_xlpm.indexy, IF(_xlpm.podminka, ROW(_xlpm.rozsah)-MIN(ROW(_xlpm.rozsah))+1),_xlpm.prvni, MIN(_xlpm.indexy),_xlpm.finalni, IF(_xlpm.prvni=1, 2, _xlpm.prvni),INDEX(_xlpm.rozsah, _xlpm.finalni))</f>
        <v>1900</v>
      </c>
      <c r="AU499" cm="1">
        <f t="array" aca="1" ref="AU499" ca="1">INDEX($J$3:$J$10001,MATCH(AT499,$J$3:$J$10004,0)-1)</f>
        <v>1800</v>
      </c>
      <c r="AV499">
        <f t="shared" ca="1" si="125"/>
        <v>316</v>
      </c>
      <c r="AW499">
        <f t="shared" ca="1" si="126"/>
        <v>333</v>
      </c>
      <c r="AX499">
        <f t="shared" ca="1" si="127"/>
        <v>-17</v>
      </c>
      <c r="AY499">
        <f t="shared" ca="1" si="128"/>
        <v>326.63834567999999</v>
      </c>
      <c r="AZ499">
        <f t="shared" ca="1" si="129"/>
        <v>342.50550282997233</v>
      </c>
      <c r="BA499">
        <f t="shared" ca="1" si="130"/>
        <v>340.49449717002767</v>
      </c>
      <c r="BB499" cm="1">
        <f t="array" aca="1" ref="BB499" ca="1">_xlfn.LET(_xlpm.rozsah, $J$3:$J$10001,_xlpm.podminka, (_xlpm.rozsah&gt;E499)*(ISNUMBER(_xlpm.rozsah)),_xlpm.indexy, IF(_xlpm.podminka, ROW(_xlpm.rozsah)-MIN(ROW(_xlpm.rozsah))+1),_xlpm.prvni, MIN(_xlpm.indexy),_xlpm.finalni, IF(_xlpm.prvni=1, 2, _xlpm.prvni),INDEX(_xlpm.rozsah, _xlpm.finalni))</f>
        <v>1800</v>
      </c>
      <c r="BC499" cm="1">
        <f t="array" aca="1" ref="BC499" ca="1">INDEX($J$3:$J$10001,MATCH(BB499,$J$3:$J$10004,0)-1)</f>
        <v>1700</v>
      </c>
      <c r="BD499">
        <f t="shared" ca="1" si="131"/>
        <v>333</v>
      </c>
      <c r="BE499">
        <f t="shared" ca="1" si="132"/>
        <v>350</v>
      </c>
      <c r="BF499">
        <f t="shared" ca="1" si="133"/>
        <v>-17</v>
      </c>
      <c r="BG499">
        <f t="shared" ca="1" si="134"/>
        <v>342.50550282997233</v>
      </c>
    </row>
    <row r="500" spans="1:59" x14ac:dyDescent="0.25">
      <c r="A500" s="64">
        <v>497</v>
      </c>
      <c r="B500" s="64">
        <v>29</v>
      </c>
      <c r="C500" s="64">
        <v>42</v>
      </c>
      <c r="D500" s="18">
        <v>497</v>
      </c>
      <c r="E500" s="21">
        <f t="shared" ca="1" si="119"/>
        <v>1145.2716624507614</v>
      </c>
      <c r="F500" s="22">
        <f t="shared" ca="1" si="120"/>
        <v>129.80281964586393</v>
      </c>
      <c r="G500" s="23">
        <v>497</v>
      </c>
      <c r="H500" s="24">
        <f t="shared" ca="1" si="121"/>
        <v>1357.135638</v>
      </c>
      <c r="I500" s="25">
        <f t="shared" ca="1" si="122"/>
        <v>149.399696796</v>
      </c>
      <c r="J500" s="155"/>
      <c r="K500" s="155"/>
      <c r="L500" s="129">
        <f t="shared" si="135"/>
        <v>0</v>
      </c>
      <c r="AR500">
        <f t="shared" ca="1" si="123"/>
        <v>355.71356379999997</v>
      </c>
      <c r="AS500">
        <f t="shared" ca="1" si="124"/>
        <v>355.71356379999997</v>
      </c>
      <c r="AT500" cm="1">
        <f t="array" aca="1" ref="AT500" ca="1">_xlfn.LET(_xlpm.rozsah, $J$3:$J$10001,_xlpm.podminka, (_xlpm.rozsah&gt;H500)*(ISNUMBER(_xlpm.rozsah)),_xlpm.indexy, IF(_xlpm.podminka, ROW(_xlpm.rozsah)-MIN(ROW(_xlpm.rozsah))+1),_xlpm.prvni, MIN(_xlpm.indexy),_xlpm.finalni, IF(_xlpm.prvni=1, 2, _xlpm.prvni),INDEX(_xlpm.rozsah, _xlpm.finalni))</f>
        <v>1400</v>
      </c>
      <c r="AU500" cm="1">
        <f t="array" aca="1" ref="AU500" ca="1">INDEX($J$3:$J$10001,MATCH(AT500,$J$3:$J$10004,0)-1)</f>
        <v>1300</v>
      </c>
      <c r="AV500">
        <f t="shared" ca="1" si="125"/>
        <v>360</v>
      </c>
      <c r="AW500">
        <f t="shared" ca="1" si="126"/>
        <v>350</v>
      </c>
      <c r="AX500">
        <f t="shared" ca="1" si="127"/>
        <v>10</v>
      </c>
      <c r="AY500">
        <f t="shared" ca="1" si="128"/>
        <v>354.28643620000003</v>
      </c>
      <c r="AZ500">
        <f t="shared" ca="1" si="129"/>
        <v>309.05433249015226</v>
      </c>
      <c r="BA500">
        <f t="shared" ca="1" si="130"/>
        <v>309.05433249015226</v>
      </c>
      <c r="BB500" cm="1">
        <f t="array" aca="1" ref="BB500" ca="1">_xlfn.LET(_xlpm.rozsah, $J$3:$J$10001,_xlpm.podminka, (_xlpm.rozsah&gt;E500)*(ISNUMBER(_xlpm.rozsah)),_xlpm.indexy, IF(_xlpm.podminka, ROW(_xlpm.rozsah)-MIN(ROW(_xlpm.rozsah))+1),_xlpm.prvni, MIN(_xlpm.indexy),_xlpm.finalni, IF(_xlpm.prvni=1, 2, _xlpm.prvni),INDEX(_xlpm.rozsah, _xlpm.finalni))</f>
        <v>1200</v>
      </c>
      <c r="BC500" cm="1">
        <f t="array" aca="1" ref="BC500" ca="1">INDEX($J$3:$J$10001,MATCH(BB500,$J$3:$J$10004,0)-1)</f>
        <v>1100</v>
      </c>
      <c r="BD500">
        <f t="shared" ca="1" si="131"/>
        <v>320</v>
      </c>
      <c r="BE500">
        <f t="shared" ca="1" si="132"/>
        <v>300</v>
      </c>
      <c r="BF500">
        <f t="shared" ca="1" si="133"/>
        <v>20</v>
      </c>
      <c r="BG500">
        <f t="shared" ca="1" si="134"/>
        <v>310.94566750984774</v>
      </c>
    </row>
    <row r="501" spans="1:59" x14ac:dyDescent="0.25">
      <c r="A501" s="64">
        <v>498</v>
      </c>
      <c r="B501" s="64">
        <v>24</v>
      </c>
      <c r="C501" s="64">
        <v>73</v>
      </c>
      <c r="D501" s="18">
        <v>498</v>
      </c>
      <c r="E501" s="21">
        <f t="shared" ca="1" si="119"/>
        <v>1068.5006861661473</v>
      </c>
      <c r="F501" s="22">
        <f t="shared" ca="1" si="120"/>
        <v>216.70055009012879</v>
      </c>
      <c r="G501" s="28">
        <v>498</v>
      </c>
      <c r="H501" s="24">
        <f t="shared" ca="1" si="121"/>
        <v>1295.560528</v>
      </c>
      <c r="I501" s="25">
        <f t="shared" ca="1" si="122"/>
        <v>254.52775563199998</v>
      </c>
      <c r="J501" s="155"/>
      <c r="K501" s="155"/>
      <c r="L501" s="129">
        <f t="shared" si="135"/>
        <v>0</v>
      </c>
      <c r="AR501">
        <f t="shared" ca="1" si="123"/>
        <v>348.66815839999998</v>
      </c>
      <c r="AS501">
        <f t="shared" ca="1" si="124"/>
        <v>348.66815839999998</v>
      </c>
      <c r="AT501" cm="1">
        <f t="array" aca="1" ref="AT501" ca="1">_xlfn.LET(_xlpm.rozsah, $J$3:$J$10001,_xlpm.podminka, (_xlpm.rozsah&gt;H501)*(ISNUMBER(_xlpm.rozsah)),_xlpm.indexy, IF(_xlpm.podminka, ROW(_xlpm.rozsah)-MIN(ROW(_xlpm.rozsah))+1),_xlpm.prvni, MIN(_xlpm.indexy),_xlpm.finalni, IF(_xlpm.prvni=1, 2, _xlpm.prvni),INDEX(_xlpm.rozsah, _xlpm.finalni))</f>
        <v>1300</v>
      </c>
      <c r="AU501" cm="1">
        <f t="array" aca="1" ref="AU501" ca="1">INDEX($J$3:$J$10001,MATCH(AT501,$J$3:$J$10004,0)-1)</f>
        <v>1200</v>
      </c>
      <c r="AV501">
        <f t="shared" ca="1" si="125"/>
        <v>350</v>
      </c>
      <c r="AW501">
        <f t="shared" ca="1" si="126"/>
        <v>320</v>
      </c>
      <c r="AX501">
        <f t="shared" ca="1" si="127"/>
        <v>30</v>
      </c>
      <c r="AY501">
        <f t="shared" ca="1" si="128"/>
        <v>321.33184160000002</v>
      </c>
      <c r="AZ501">
        <f t="shared" ca="1" si="129"/>
        <v>296.85006861661475</v>
      </c>
      <c r="BA501">
        <f t="shared" ca="1" si="130"/>
        <v>296.85006861661475</v>
      </c>
      <c r="BB501" cm="1">
        <f t="array" aca="1" ref="BB501" ca="1">_xlfn.LET(_xlpm.rozsah, $J$3:$J$10001,_xlpm.podminka, (_xlpm.rozsah&gt;E501)*(ISNUMBER(_xlpm.rozsah)),_xlpm.indexy, IF(_xlpm.podminka, ROW(_xlpm.rozsah)-MIN(ROW(_xlpm.rozsah))+1),_xlpm.prvni, MIN(_xlpm.indexy),_xlpm.finalni, IF(_xlpm.prvni=1, 2, _xlpm.prvni),INDEX(_xlpm.rozsah, _xlpm.finalni))</f>
        <v>1100</v>
      </c>
      <c r="BC501" cm="1">
        <f t="array" aca="1" ref="BC501" ca="1">INDEX($J$3:$J$10001,MATCH(BB501,$J$3:$J$10004,0)-1)</f>
        <v>1000</v>
      </c>
      <c r="BD501">
        <f t="shared" ca="1" si="131"/>
        <v>300</v>
      </c>
      <c r="BE501">
        <f t="shared" ca="1" si="132"/>
        <v>290</v>
      </c>
      <c r="BF501">
        <f t="shared" ca="1" si="133"/>
        <v>10</v>
      </c>
      <c r="BG501">
        <f t="shared" ca="1" si="134"/>
        <v>293.14993138338525</v>
      </c>
    </row>
    <row r="502" spans="1:59" x14ac:dyDescent="0.25">
      <c r="A502" s="64">
        <v>499</v>
      </c>
      <c r="B502" s="64">
        <v>64</v>
      </c>
      <c r="C502" s="64">
        <v>71</v>
      </c>
      <c r="D502" s="18">
        <v>499</v>
      </c>
      <c r="E502" s="21">
        <f t="shared" ca="1" si="119"/>
        <v>1682.6684964430597</v>
      </c>
      <c r="F502" s="22">
        <f t="shared" ca="1" si="120"/>
        <v>249.48442940203421</v>
      </c>
      <c r="G502" s="23">
        <v>499</v>
      </c>
      <c r="H502" s="24">
        <f t="shared" ca="1" si="121"/>
        <v>1788.1614079999999</v>
      </c>
      <c r="I502" s="25">
        <f t="shared" ca="1" si="122"/>
        <v>237.85891805440002</v>
      </c>
      <c r="J502" s="155"/>
      <c r="K502" s="155"/>
      <c r="L502" s="129">
        <f t="shared" si="135"/>
        <v>0</v>
      </c>
      <c r="AR502">
        <f t="shared" ca="1" si="123"/>
        <v>335.01256064</v>
      </c>
      <c r="AS502">
        <f t="shared" ca="1" si="124"/>
        <v>347.98743936</v>
      </c>
      <c r="AT502" cm="1">
        <f t="array" aca="1" ref="AT502" ca="1">_xlfn.LET(_xlpm.rozsah, $J$3:$J$10001,_xlpm.podminka, (_xlpm.rozsah&gt;H502)*(ISNUMBER(_xlpm.rozsah)),_xlpm.indexy, IF(_xlpm.podminka, ROW(_xlpm.rozsah)-MIN(ROW(_xlpm.rozsah))+1),_xlpm.prvni, MIN(_xlpm.indexy),_xlpm.finalni, IF(_xlpm.prvni=1, 2, _xlpm.prvni),INDEX(_xlpm.rozsah, _xlpm.finalni))</f>
        <v>1800</v>
      </c>
      <c r="AU502" cm="1">
        <f t="array" aca="1" ref="AU502" ca="1">INDEX($J$3:$J$10001,MATCH(AT502,$J$3:$J$10004,0)-1)</f>
        <v>1700</v>
      </c>
      <c r="AV502">
        <f t="shared" ca="1" si="125"/>
        <v>333</v>
      </c>
      <c r="AW502">
        <f t="shared" ca="1" si="126"/>
        <v>350</v>
      </c>
      <c r="AX502">
        <f t="shared" ca="1" si="127"/>
        <v>-17</v>
      </c>
      <c r="AY502">
        <f t="shared" ca="1" si="128"/>
        <v>335.01256064</v>
      </c>
      <c r="AZ502">
        <f t="shared" ca="1" si="129"/>
        <v>351.38652028455522</v>
      </c>
      <c r="BA502">
        <f t="shared" ca="1" si="130"/>
        <v>356.61347971544478</v>
      </c>
      <c r="BB502" cm="1">
        <f t="array" aca="1" ref="BB502" ca="1">_xlfn.LET(_xlpm.rozsah, $J$3:$J$10001,_xlpm.podminka, (_xlpm.rozsah&gt;E502)*(ISNUMBER(_xlpm.rozsah)),_xlpm.indexy, IF(_xlpm.podminka, ROW(_xlpm.rozsah)-MIN(ROW(_xlpm.rozsah))+1),_xlpm.prvni, MIN(_xlpm.indexy),_xlpm.finalni, IF(_xlpm.prvni=1, 2, _xlpm.prvni),INDEX(_xlpm.rozsah, _xlpm.finalni))</f>
        <v>1700</v>
      </c>
      <c r="BC502" cm="1">
        <f t="array" aca="1" ref="BC502" ca="1">INDEX($J$3:$J$10001,MATCH(BB502,$J$3:$J$10004,0)-1)</f>
        <v>1600</v>
      </c>
      <c r="BD502">
        <f t="shared" ca="1" si="131"/>
        <v>350</v>
      </c>
      <c r="BE502">
        <f t="shared" ca="1" si="132"/>
        <v>358</v>
      </c>
      <c r="BF502">
        <f t="shared" ca="1" si="133"/>
        <v>-8</v>
      </c>
      <c r="BG502">
        <f t="shared" ca="1" si="134"/>
        <v>351.38652028455522</v>
      </c>
    </row>
    <row r="503" spans="1:59" x14ac:dyDescent="0.25">
      <c r="A503" s="64">
        <v>500</v>
      </c>
      <c r="B503" s="64">
        <v>90</v>
      </c>
      <c r="C503" s="64">
        <v>71</v>
      </c>
      <c r="D503" s="18">
        <v>500</v>
      </c>
      <c r="E503" s="21">
        <f t="shared" ca="1" si="119"/>
        <v>2081.8775731230526</v>
      </c>
      <c r="F503" s="22">
        <f t="shared" ca="1" si="120"/>
        <v>201.37338461652652</v>
      </c>
      <c r="G503" s="28">
        <v>500</v>
      </c>
      <c r="H503" s="24">
        <f t="shared" ca="1" si="121"/>
        <v>2108.3519799999999</v>
      </c>
      <c r="I503" s="25">
        <f t="shared" ca="1" si="122"/>
        <v>196.72453297000004</v>
      </c>
      <c r="J503" s="155"/>
      <c r="K503" s="155"/>
      <c r="L503" s="129">
        <f t="shared" si="135"/>
        <v>0</v>
      </c>
      <c r="AR503">
        <f t="shared" ca="1" si="123"/>
        <v>277.07680700000003</v>
      </c>
      <c r="AS503">
        <f t="shared" ca="1" si="124"/>
        <v>247.92319299999997</v>
      </c>
      <c r="AT503" cm="1">
        <f t="array" aca="1" ref="AT503" ca="1">_xlfn.LET(_xlpm.rozsah, $J$3:$J$10001,_xlpm.podminka, (_xlpm.rozsah&gt;H503)*(ISNUMBER(_xlpm.rozsah)),_xlpm.indexy, IF(_xlpm.podminka, ROW(_xlpm.rozsah)-MIN(ROW(_xlpm.rozsah))+1),_xlpm.prvni, MIN(_xlpm.indexy),_xlpm.finalni, IF(_xlpm.prvni=1, 2, _xlpm.prvni),INDEX(_xlpm.rozsah, _xlpm.finalni))</f>
        <v>2200</v>
      </c>
      <c r="AU503" cm="1">
        <f t="array" aca="1" ref="AU503" ca="1">INDEX($J$3:$J$10001,MATCH(AT503,$J$3:$J$10004,0)-1)</f>
        <v>2100</v>
      </c>
      <c r="AV503">
        <f t="shared" ca="1" si="125"/>
        <v>245</v>
      </c>
      <c r="AW503">
        <f t="shared" ca="1" si="126"/>
        <v>280</v>
      </c>
      <c r="AX503">
        <f t="shared" ca="1" si="127"/>
        <v>-35</v>
      </c>
      <c r="AY503">
        <f t="shared" ca="1" si="128"/>
        <v>277.07680700000003</v>
      </c>
      <c r="AZ503">
        <f t="shared" ca="1" si="129"/>
        <v>283.6244853753895</v>
      </c>
      <c r="BA503">
        <f t="shared" ca="1" si="130"/>
        <v>296.3755146246105</v>
      </c>
      <c r="BB503" cm="1">
        <f t="array" aca="1" ref="BB503" ca="1">_xlfn.LET(_xlpm.rozsah, $J$3:$J$10001,_xlpm.podminka, (_xlpm.rozsah&gt;E503)*(ISNUMBER(_xlpm.rozsah)),_xlpm.indexy, IF(_xlpm.podminka, ROW(_xlpm.rozsah)-MIN(ROW(_xlpm.rozsah))+1),_xlpm.prvni, MIN(_xlpm.indexy),_xlpm.finalni, IF(_xlpm.prvni=1, 2, _xlpm.prvni),INDEX(_xlpm.rozsah, _xlpm.finalni))</f>
        <v>2100</v>
      </c>
      <c r="BC503" cm="1">
        <f t="array" aca="1" ref="BC503" ca="1">INDEX($J$3:$J$10001,MATCH(BB503,$J$3:$J$10004,0)-1)</f>
        <v>2000</v>
      </c>
      <c r="BD503">
        <f t="shared" ca="1" si="131"/>
        <v>280</v>
      </c>
      <c r="BE503">
        <f t="shared" ca="1" si="132"/>
        <v>300</v>
      </c>
      <c r="BF503">
        <f t="shared" ca="1" si="133"/>
        <v>-20</v>
      </c>
      <c r="BG503">
        <f t="shared" ca="1" si="134"/>
        <v>283.6244853753895</v>
      </c>
    </row>
    <row r="504" spans="1:59" x14ac:dyDescent="0.25">
      <c r="A504" s="64">
        <v>501</v>
      </c>
      <c r="B504" s="64">
        <v>100</v>
      </c>
      <c r="C504" s="64">
        <v>61</v>
      </c>
      <c r="D504" s="18">
        <v>501</v>
      </c>
      <c r="E504" s="21">
        <f t="shared" ca="1" si="119"/>
        <v>2235.4195256922808</v>
      </c>
      <c r="F504" s="22">
        <f t="shared" ca="1" si="120"/>
        <v>135.40615806301065</v>
      </c>
      <c r="G504" s="23">
        <v>501</v>
      </c>
      <c r="H504" s="24">
        <f t="shared" ca="1" si="121"/>
        <v>2231.5021999999999</v>
      </c>
      <c r="I504" s="25">
        <f t="shared" ca="1" si="122"/>
        <v>136.95937770000003</v>
      </c>
      <c r="J504" s="155"/>
      <c r="K504" s="155"/>
      <c r="L504" s="129">
        <f t="shared" si="135"/>
        <v>0</v>
      </c>
      <c r="AR504">
        <f t="shared" ca="1" si="123"/>
        <v>224.52357000000006</v>
      </c>
      <c r="AS504">
        <f t="shared" ca="1" si="124"/>
        <v>200.47642999999994</v>
      </c>
      <c r="AT504" cm="1">
        <f t="array" aca="1" ref="AT504" ca="1">_xlfn.LET(_xlpm.rozsah, $J$3:$J$10001,_xlpm.podminka, (_xlpm.rozsah&gt;H504)*(ISNUMBER(_xlpm.rozsah)),_xlpm.indexy, IF(_xlpm.podminka, ROW(_xlpm.rozsah)-MIN(ROW(_xlpm.rozsah))+1),_xlpm.prvni, MIN(_xlpm.indexy),_xlpm.finalni, IF(_xlpm.prvni=1, 2, _xlpm.prvni),INDEX(_xlpm.rozsah, _xlpm.finalni))</f>
        <v>2300</v>
      </c>
      <c r="AU504" cm="1">
        <f t="array" aca="1" ref="AU504" ca="1">INDEX($J$3:$J$10001,MATCH(AT504,$J$3:$J$10004,0)-1)</f>
        <v>2200</v>
      </c>
      <c r="AV504">
        <f t="shared" ca="1" si="125"/>
        <v>180</v>
      </c>
      <c r="AW504">
        <f t="shared" ca="1" si="126"/>
        <v>245</v>
      </c>
      <c r="AX504">
        <f t="shared" ca="1" si="127"/>
        <v>-65</v>
      </c>
      <c r="AY504">
        <f t="shared" ca="1" si="128"/>
        <v>224.52357000000006</v>
      </c>
      <c r="AZ504">
        <f t="shared" ca="1" si="129"/>
        <v>221.97730830001748</v>
      </c>
      <c r="BA504">
        <f t="shared" ca="1" si="130"/>
        <v>203.02269169998252</v>
      </c>
      <c r="BB504" cm="1">
        <f t="array" aca="1" ref="BB504" ca="1">_xlfn.LET(_xlpm.rozsah, $J$3:$J$10001,_xlpm.podminka, (_xlpm.rozsah&gt;E504)*(ISNUMBER(_xlpm.rozsah)),_xlpm.indexy, IF(_xlpm.podminka, ROW(_xlpm.rozsah)-MIN(ROW(_xlpm.rozsah))+1),_xlpm.prvni, MIN(_xlpm.indexy),_xlpm.finalni, IF(_xlpm.prvni=1, 2, _xlpm.prvni),INDEX(_xlpm.rozsah, _xlpm.finalni))</f>
        <v>2300</v>
      </c>
      <c r="BC504" cm="1">
        <f t="array" aca="1" ref="BC504" ca="1">INDEX($J$3:$J$10001,MATCH(BB504,$J$3:$J$10004,0)-1)</f>
        <v>2200</v>
      </c>
      <c r="BD504">
        <f t="shared" ca="1" si="131"/>
        <v>180</v>
      </c>
      <c r="BE504">
        <f t="shared" ca="1" si="132"/>
        <v>245</v>
      </c>
      <c r="BF504">
        <f t="shared" ca="1" si="133"/>
        <v>-65</v>
      </c>
      <c r="BG504">
        <f t="shared" ca="1" si="134"/>
        <v>221.97730830001748</v>
      </c>
    </row>
    <row r="505" spans="1:59" x14ac:dyDescent="0.25">
      <c r="A505" s="64">
        <v>502</v>
      </c>
      <c r="B505" s="64">
        <v>94</v>
      </c>
      <c r="C505" s="64">
        <v>73</v>
      </c>
      <c r="D505" s="18">
        <v>502</v>
      </c>
      <c r="E505" s="21">
        <f t="shared" ca="1" si="119"/>
        <v>2143.2943541507439</v>
      </c>
      <c r="F505" s="22">
        <f t="shared" ca="1" si="120"/>
        <v>193.33829251448492</v>
      </c>
      <c r="G505" s="28">
        <v>502</v>
      </c>
      <c r="H505" s="24">
        <f t="shared" ca="1" si="121"/>
        <v>2157.6120679999999</v>
      </c>
      <c r="I505" s="25">
        <f t="shared" ca="1" si="122"/>
        <v>189.68011662600006</v>
      </c>
      <c r="J505" s="155"/>
      <c r="K505" s="155"/>
      <c r="L505" s="129">
        <f t="shared" si="135"/>
        <v>0</v>
      </c>
      <c r="AR505">
        <f t="shared" ca="1" si="123"/>
        <v>259.83577620000005</v>
      </c>
      <c r="AS505">
        <f t="shared" ca="1" si="124"/>
        <v>265.16422379999995</v>
      </c>
      <c r="AT505" cm="1">
        <f t="array" aca="1" ref="AT505" ca="1">_xlfn.LET(_xlpm.rozsah, $J$3:$J$10001,_xlpm.podminka, (_xlpm.rozsah&gt;H505)*(ISNUMBER(_xlpm.rozsah)),_xlpm.indexy, IF(_xlpm.podminka, ROW(_xlpm.rozsah)-MIN(ROW(_xlpm.rozsah))+1),_xlpm.prvni, MIN(_xlpm.indexy),_xlpm.finalni, IF(_xlpm.prvni=1, 2, _xlpm.prvni),INDEX(_xlpm.rozsah, _xlpm.finalni))</f>
        <v>2200</v>
      </c>
      <c r="AU505" cm="1">
        <f t="array" aca="1" ref="AU505" ca="1">INDEX($J$3:$J$10001,MATCH(AT505,$J$3:$J$10004,0)-1)</f>
        <v>2100</v>
      </c>
      <c r="AV505">
        <f t="shared" ca="1" si="125"/>
        <v>245</v>
      </c>
      <c r="AW505">
        <f t="shared" ca="1" si="126"/>
        <v>280</v>
      </c>
      <c r="AX505">
        <f t="shared" ca="1" si="127"/>
        <v>-35</v>
      </c>
      <c r="AY505">
        <f t="shared" ca="1" si="128"/>
        <v>259.83577620000005</v>
      </c>
      <c r="AZ505">
        <f t="shared" ca="1" si="129"/>
        <v>264.84697604723965</v>
      </c>
      <c r="BA505">
        <f t="shared" ca="1" si="130"/>
        <v>260.15302395276035</v>
      </c>
      <c r="BB505" cm="1">
        <f t="array" aca="1" ref="BB505" ca="1">_xlfn.LET(_xlpm.rozsah, $J$3:$J$10001,_xlpm.podminka, (_xlpm.rozsah&gt;E505)*(ISNUMBER(_xlpm.rozsah)),_xlpm.indexy, IF(_xlpm.podminka, ROW(_xlpm.rozsah)-MIN(ROW(_xlpm.rozsah))+1),_xlpm.prvni, MIN(_xlpm.indexy),_xlpm.finalni, IF(_xlpm.prvni=1, 2, _xlpm.prvni),INDEX(_xlpm.rozsah, _xlpm.finalni))</f>
        <v>2200</v>
      </c>
      <c r="BC505" cm="1">
        <f t="array" aca="1" ref="BC505" ca="1">INDEX($J$3:$J$10001,MATCH(BB505,$J$3:$J$10004,0)-1)</f>
        <v>2100</v>
      </c>
      <c r="BD505">
        <f t="shared" ca="1" si="131"/>
        <v>245</v>
      </c>
      <c r="BE505">
        <f t="shared" ca="1" si="132"/>
        <v>280</v>
      </c>
      <c r="BF505">
        <f t="shared" ca="1" si="133"/>
        <v>-35</v>
      </c>
      <c r="BG505">
        <f t="shared" ca="1" si="134"/>
        <v>264.84697604723965</v>
      </c>
    </row>
    <row r="506" spans="1:59" x14ac:dyDescent="0.25">
      <c r="A506" s="64">
        <v>503</v>
      </c>
      <c r="B506" s="64">
        <v>84</v>
      </c>
      <c r="C506" s="64">
        <v>73</v>
      </c>
      <c r="D506" s="18">
        <v>503</v>
      </c>
      <c r="E506" s="21">
        <f t="shared" ca="1" si="119"/>
        <v>1989.7524015815159</v>
      </c>
      <c r="F506" s="22">
        <f t="shared" ca="1" si="120"/>
        <v>220.19691949527896</v>
      </c>
      <c r="G506" s="23">
        <v>503</v>
      </c>
      <c r="H506" s="24">
        <f t="shared" ca="1" si="121"/>
        <v>2034.4618479999999</v>
      </c>
      <c r="I506" s="25">
        <f t="shared" ca="1" si="122"/>
        <v>213.96857019200002</v>
      </c>
      <c r="J506" s="155"/>
      <c r="K506" s="155"/>
      <c r="L506" s="129">
        <f t="shared" si="135"/>
        <v>0</v>
      </c>
      <c r="AR506">
        <f t="shared" ca="1" si="123"/>
        <v>293.10763040000001</v>
      </c>
      <c r="AS506">
        <f t="shared" ca="1" si="124"/>
        <v>286.89236959999999</v>
      </c>
      <c r="AT506" cm="1">
        <f t="array" aca="1" ref="AT506" ca="1">_xlfn.LET(_xlpm.rozsah, $J$3:$J$10001,_xlpm.podminka, (_xlpm.rozsah&gt;H506)*(ISNUMBER(_xlpm.rozsah)),_xlpm.indexy, IF(_xlpm.podminka, ROW(_xlpm.rozsah)-MIN(ROW(_xlpm.rozsah))+1),_xlpm.prvni, MIN(_xlpm.indexy),_xlpm.finalni, IF(_xlpm.prvni=1, 2, _xlpm.prvni),INDEX(_xlpm.rozsah, _xlpm.finalni))</f>
        <v>2100</v>
      </c>
      <c r="AU506" cm="1">
        <f t="array" aca="1" ref="AU506" ca="1">INDEX($J$3:$J$10001,MATCH(AT506,$J$3:$J$10004,0)-1)</f>
        <v>2000</v>
      </c>
      <c r="AV506">
        <f t="shared" ca="1" si="125"/>
        <v>280</v>
      </c>
      <c r="AW506">
        <f t="shared" ca="1" si="126"/>
        <v>300</v>
      </c>
      <c r="AX506">
        <f t="shared" ca="1" si="127"/>
        <v>-20</v>
      </c>
      <c r="AY506">
        <f t="shared" ca="1" si="128"/>
        <v>293.10763040000001</v>
      </c>
      <c r="AZ506">
        <f t="shared" ca="1" si="129"/>
        <v>301.63961574695747</v>
      </c>
      <c r="BA506">
        <f t="shared" ca="1" si="130"/>
        <v>314.36038425304253</v>
      </c>
      <c r="BB506" cm="1">
        <f t="array" aca="1" ref="BB506" ca="1">_xlfn.LET(_xlpm.rozsah, $J$3:$J$10001,_xlpm.podminka, (_xlpm.rozsah&gt;E506)*(ISNUMBER(_xlpm.rozsah)),_xlpm.indexy, IF(_xlpm.podminka, ROW(_xlpm.rozsah)-MIN(ROW(_xlpm.rozsah))+1),_xlpm.prvni, MIN(_xlpm.indexy),_xlpm.finalni, IF(_xlpm.prvni=1, 2, _xlpm.prvni),INDEX(_xlpm.rozsah, _xlpm.finalni))</f>
        <v>2000</v>
      </c>
      <c r="BC506" cm="1">
        <f t="array" aca="1" ref="BC506" ca="1">INDEX($J$3:$J$10001,MATCH(BB506,$J$3:$J$10004,0)-1)</f>
        <v>1900</v>
      </c>
      <c r="BD506">
        <f t="shared" ca="1" si="131"/>
        <v>300</v>
      </c>
      <c r="BE506">
        <f t="shared" ca="1" si="132"/>
        <v>316</v>
      </c>
      <c r="BF506">
        <f t="shared" ca="1" si="133"/>
        <v>-16</v>
      </c>
      <c r="BG506">
        <f t="shared" ca="1" si="134"/>
        <v>301.63961574695747</v>
      </c>
    </row>
    <row r="507" spans="1:59" x14ac:dyDescent="0.25">
      <c r="A507" s="64">
        <v>504</v>
      </c>
      <c r="B507" s="64">
        <v>79</v>
      </c>
      <c r="C507" s="64">
        <v>73</v>
      </c>
      <c r="D507" s="18">
        <v>504</v>
      </c>
      <c r="E507" s="21">
        <f t="shared" ca="1" si="119"/>
        <v>1912.9814252969018</v>
      </c>
      <c r="F507" s="22">
        <f t="shared" ca="1" si="120"/>
        <v>229.16376952532187</v>
      </c>
      <c r="G507" s="28">
        <v>504</v>
      </c>
      <c r="H507" s="24">
        <f t="shared" ca="1" si="121"/>
        <v>1972.8867379999999</v>
      </c>
      <c r="I507" s="25">
        <f t="shared" ca="1" si="122"/>
        <v>222.16682900159998</v>
      </c>
      <c r="J507" s="155"/>
      <c r="K507" s="155"/>
      <c r="L507" s="129">
        <f t="shared" si="135"/>
        <v>0</v>
      </c>
      <c r="AR507">
        <f t="shared" ca="1" si="123"/>
        <v>304.33812191999999</v>
      </c>
      <c r="AS507">
        <f t="shared" ca="1" si="124"/>
        <v>311.66187808000001</v>
      </c>
      <c r="AT507" cm="1">
        <f t="array" aca="1" ref="AT507" ca="1">_xlfn.LET(_xlpm.rozsah, $J$3:$J$10001,_xlpm.podminka, (_xlpm.rozsah&gt;H507)*(ISNUMBER(_xlpm.rozsah)),_xlpm.indexy, IF(_xlpm.podminka, ROW(_xlpm.rozsah)-MIN(ROW(_xlpm.rozsah))+1),_xlpm.prvni, MIN(_xlpm.indexy),_xlpm.finalni, IF(_xlpm.prvni=1, 2, _xlpm.prvni),INDEX(_xlpm.rozsah, _xlpm.finalni))</f>
        <v>2000</v>
      </c>
      <c r="AU507" cm="1">
        <f t="array" aca="1" ref="AU507" ca="1">INDEX($J$3:$J$10001,MATCH(AT507,$J$3:$J$10004,0)-1)</f>
        <v>1900</v>
      </c>
      <c r="AV507">
        <f t="shared" ca="1" si="125"/>
        <v>300</v>
      </c>
      <c r="AW507">
        <f t="shared" ca="1" si="126"/>
        <v>316</v>
      </c>
      <c r="AX507">
        <f t="shared" ca="1" si="127"/>
        <v>-16</v>
      </c>
      <c r="AY507">
        <f t="shared" ca="1" si="128"/>
        <v>304.33812191999999</v>
      </c>
      <c r="AZ507">
        <f t="shared" ca="1" si="129"/>
        <v>313.92297195249574</v>
      </c>
      <c r="BA507">
        <f t="shared" ca="1" si="130"/>
        <v>302.07702804750426</v>
      </c>
      <c r="BB507" cm="1">
        <f t="array" aca="1" ref="BB507" ca="1">_xlfn.LET(_xlpm.rozsah, $J$3:$J$10001,_xlpm.podminka, (_xlpm.rozsah&gt;E507)*(ISNUMBER(_xlpm.rozsah)),_xlpm.indexy, IF(_xlpm.podminka, ROW(_xlpm.rozsah)-MIN(ROW(_xlpm.rozsah))+1),_xlpm.prvni, MIN(_xlpm.indexy),_xlpm.finalni, IF(_xlpm.prvni=1, 2, _xlpm.prvni),INDEX(_xlpm.rozsah, _xlpm.finalni))</f>
        <v>2000</v>
      </c>
      <c r="BC507" cm="1">
        <f t="array" aca="1" ref="BC507" ca="1">INDEX($J$3:$J$10001,MATCH(BB507,$J$3:$J$10004,0)-1)</f>
        <v>1900</v>
      </c>
      <c r="BD507">
        <f t="shared" ca="1" si="131"/>
        <v>300</v>
      </c>
      <c r="BE507">
        <f t="shared" ca="1" si="132"/>
        <v>316</v>
      </c>
      <c r="BF507">
        <f t="shared" ca="1" si="133"/>
        <v>-16</v>
      </c>
      <c r="BG507">
        <f t="shared" ca="1" si="134"/>
        <v>313.92297195249574</v>
      </c>
    </row>
    <row r="508" spans="1:59" x14ac:dyDescent="0.25">
      <c r="A508" s="64">
        <v>505</v>
      </c>
      <c r="B508" s="64">
        <v>75</v>
      </c>
      <c r="C508" s="64">
        <v>72</v>
      </c>
      <c r="D508" s="18">
        <v>505</v>
      </c>
      <c r="E508" s="21">
        <f t="shared" ca="1" si="119"/>
        <v>1851.5646442692105</v>
      </c>
      <c r="F508" s="22">
        <f t="shared" ca="1" si="120"/>
        <v>233.44848754144863</v>
      </c>
      <c r="G508" s="23">
        <v>505</v>
      </c>
      <c r="H508" s="24">
        <f t="shared" ca="1" si="121"/>
        <v>1923.6266499999999</v>
      </c>
      <c r="I508" s="25">
        <f t="shared" ca="1" si="122"/>
        <v>224.79820992000001</v>
      </c>
      <c r="J508" s="155"/>
      <c r="K508" s="155"/>
      <c r="L508" s="129">
        <f t="shared" si="135"/>
        <v>0</v>
      </c>
      <c r="AR508">
        <f t="shared" ca="1" si="123"/>
        <v>312.21973600000001</v>
      </c>
      <c r="AS508">
        <f t="shared" ca="1" si="124"/>
        <v>303.78026399999999</v>
      </c>
      <c r="AT508" cm="1">
        <f t="array" aca="1" ref="AT508" ca="1">_xlfn.LET(_xlpm.rozsah, $J$3:$J$10001,_xlpm.podminka, (_xlpm.rozsah&gt;H508)*(ISNUMBER(_xlpm.rozsah)),_xlpm.indexy, IF(_xlpm.podminka, ROW(_xlpm.rozsah)-MIN(ROW(_xlpm.rozsah))+1),_xlpm.prvni, MIN(_xlpm.indexy),_xlpm.finalni, IF(_xlpm.prvni=1, 2, _xlpm.prvni),INDEX(_xlpm.rozsah, _xlpm.finalni))</f>
        <v>2000</v>
      </c>
      <c r="AU508" cm="1">
        <f t="array" aca="1" ref="AU508" ca="1">INDEX($J$3:$J$10001,MATCH(AT508,$J$3:$J$10004,0)-1)</f>
        <v>1900</v>
      </c>
      <c r="AV508">
        <f t="shared" ca="1" si="125"/>
        <v>300</v>
      </c>
      <c r="AW508">
        <f t="shared" ca="1" si="126"/>
        <v>316</v>
      </c>
      <c r="AX508">
        <f t="shared" ca="1" si="127"/>
        <v>-16</v>
      </c>
      <c r="AY508">
        <f t="shared" ca="1" si="128"/>
        <v>312.21973600000001</v>
      </c>
      <c r="AZ508">
        <f t="shared" ca="1" si="129"/>
        <v>324.2340104742342</v>
      </c>
      <c r="BA508">
        <f t="shared" ca="1" si="130"/>
        <v>324.7659895257658</v>
      </c>
      <c r="BB508" cm="1">
        <f t="array" aca="1" ref="BB508" ca="1">_xlfn.LET(_xlpm.rozsah, $J$3:$J$10001,_xlpm.podminka, (_xlpm.rozsah&gt;E508)*(ISNUMBER(_xlpm.rozsah)),_xlpm.indexy, IF(_xlpm.podminka, ROW(_xlpm.rozsah)-MIN(ROW(_xlpm.rozsah))+1),_xlpm.prvni, MIN(_xlpm.indexy),_xlpm.finalni, IF(_xlpm.prvni=1, 2, _xlpm.prvni),INDEX(_xlpm.rozsah, _xlpm.finalni))</f>
        <v>1900</v>
      </c>
      <c r="BC508" cm="1">
        <f t="array" aca="1" ref="BC508" ca="1">INDEX($J$3:$J$10001,MATCH(BB508,$J$3:$J$10004,0)-1)</f>
        <v>1800</v>
      </c>
      <c r="BD508">
        <f t="shared" ca="1" si="131"/>
        <v>316</v>
      </c>
      <c r="BE508">
        <f t="shared" ca="1" si="132"/>
        <v>333</v>
      </c>
      <c r="BF508">
        <f t="shared" ca="1" si="133"/>
        <v>-17</v>
      </c>
      <c r="BG508">
        <f t="shared" ca="1" si="134"/>
        <v>324.2340104742342</v>
      </c>
    </row>
    <row r="509" spans="1:59" x14ac:dyDescent="0.25">
      <c r="A509" s="64">
        <v>506</v>
      </c>
      <c r="B509" s="64">
        <v>78</v>
      </c>
      <c r="C509" s="64">
        <v>73</v>
      </c>
      <c r="D509" s="18">
        <v>506</v>
      </c>
      <c r="E509" s="21">
        <f t="shared" ca="1" si="119"/>
        <v>1897.6272300399792</v>
      </c>
      <c r="F509" s="22">
        <f t="shared" ca="1" si="120"/>
        <v>230.97446075203857</v>
      </c>
      <c r="G509" s="28">
        <v>506</v>
      </c>
      <c r="H509" s="24">
        <f t="shared" ca="1" si="121"/>
        <v>1960.5717159999999</v>
      </c>
      <c r="I509" s="25">
        <f t="shared" ca="1" si="122"/>
        <v>223.60522357120004</v>
      </c>
      <c r="J509" s="155"/>
      <c r="K509" s="155"/>
      <c r="L509" s="129">
        <f t="shared" si="135"/>
        <v>0</v>
      </c>
      <c r="AR509">
        <f t="shared" ca="1" si="123"/>
        <v>306.30852544000004</v>
      </c>
      <c r="AS509">
        <f t="shared" ca="1" si="124"/>
        <v>309.69147455999996</v>
      </c>
      <c r="AT509" cm="1">
        <f t="array" aca="1" ref="AT509" ca="1">_xlfn.LET(_xlpm.rozsah, $J$3:$J$10001,_xlpm.podminka, (_xlpm.rozsah&gt;H509)*(ISNUMBER(_xlpm.rozsah)),_xlpm.indexy, IF(_xlpm.podminka, ROW(_xlpm.rozsah)-MIN(ROW(_xlpm.rozsah))+1),_xlpm.prvni, MIN(_xlpm.indexy),_xlpm.finalni, IF(_xlpm.prvni=1, 2, _xlpm.prvni),INDEX(_xlpm.rozsah, _xlpm.finalni))</f>
        <v>2000</v>
      </c>
      <c r="AU509" cm="1">
        <f t="array" aca="1" ref="AU509" ca="1">INDEX($J$3:$J$10001,MATCH(AT509,$J$3:$J$10004,0)-1)</f>
        <v>1900</v>
      </c>
      <c r="AV509">
        <f t="shared" ca="1" si="125"/>
        <v>300</v>
      </c>
      <c r="AW509">
        <f t="shared" ca="1" si="126"/>
        <v>316</v>
      </c>
      <c r="AX509">
        <f t="shared" ca="1" si="127"/>
        <v>-16</v>
      </c>
      <c r="AY509">
        <f t="shared" ca="1" si="128"/>
        <v>306.30852544000004</v>
      </c>
      <c r="AZ509">
        <f t="shared" ca="1" si="129"/>
        <v>316.40337089320354</v>
      </c>
      <c r="BA509">
        <f t="shared" ca="1" si="130"/>
        <v>332.59662910679646</v>
      </c>
      <c r="BB509" cm="1">
        <f t="array" aca="1" ref="BB509" ca="1">_xlfn.LET(_xlpm.rozsah, $J$3:$J$10001,_xlpm.podminka, (_xlpm.rozsah&gt;E509)*(ISNUMBER(_xlpm.rozsah)),_xlpm.indexy, IF(_xlpm.podminka, ROW(_xlpm.rozsah)-MIN(ROW(_xlpm.rozsah))+1),_xlpm.prvni, MIN(_xlpm.indexy),_xlpm.finalni, IF(_xlpm.prvni=1, 2, _xlpm.prvni),INDEX(_xlpm.rozsah, _xlpm.finalni))</f>
        <v>1900</v>
      </c>
      <c r="BC509" cm="1">
        <f t="array" aca="1" ref="BC509" ca="1">INDEX($J$3:$J$10001,MATCH(BB509,$J$3:$J$10004,0)-1)</f>
        <v>1800</v>
      </c>
      <c r="BD509">
        <f t="shared" ca="1" si="131"/>
        <v>316</v>
      </c>
      <c r="BE509">
        <f t="shared" ca="1" si="132"/>
        <v>333</v>
      </c>
      <c r="BF509">
        <f t="shared" ca="1" si="133"/>
        <v>-17</v>
      </c>
      <c r="BG509">
        <f t="shared" ca="1" si="134"/>
        <v>316.40337089320354</v>
      </c>
    </row>
    <row r="510" spans="1:59" x14ac:dyDescent="0.25">
      <c r="A510" s="64">
        <v>507</v>
      </c>
      <c r="B510" s="64">
        <v>80</v>
      </c>
      <c r="C510" s="64">
        <v>73</v>
      </c>
      <c r="D510" s="18">
        <v>507</v>
      </c>
      <c r="E510" s="21">
        <f t="shared" ca="1" si="119"/>
        <v>1928.3356205538248</v>
      </c>
      <c r="F510" s="22">
        <f t="shared" ca="1" si="120"/>
        <v>227.37039951931328</v>
      </c>
      <c r="G510" s="23">
        <v>507</v>
      </c>
      <c r="H510" s="24">
        <f t="shared" ca="1" si="121"/>
        <v>1985.2017599999999</v>
      </c>
      <c r="I510" s="25">
        <f t="shared" ca="1" si="122"/>
        <v>220.728434432</v>
      </c>
      <c r="J510" s="155"/>
      <c r="K510" s="155"/>
      <c r="L510" s="129">
        <f t="shared" si="135"/>
        <v>0</v>
      </c>
      <c r="AR510">
        <f t="shared" ca="1" si="123"/>
        <v>302.3677184</v>
      </c>
      <c r="AS510">
        <f t="shared" ca="1" si="124"/>
        <v>313.6322816</v>
      </c>
      <c r="AT510" cm="1">
        <f t="array" aca="1" ref="AT510" ca="1">_xlfn.LET(_xlpm.rozsah, $J$3:$J$10001,_xlpm.podminka, (_xlpm.rozsah&gt;H510)*(ISNUMBER(_xlpm.rozsah)),_xlpm.indexy, IF(_xlpm.podminka, ROW(_xlpm.rozsah)-MIN(ROW(_xlpm.rozsah))+1),_xlpm.prvni, MIN(_xlpm.indexy),_xlpm.finalni, IF(_xlpm.prvni=1, 2, _xlpm.prvni),INDEX(_xlpm.rozsah, _xlpm.finalni))</f>
        <v>2000</v>
      </c>
      <c r="AU510" cm="1">
        <f t="array" aca="1" ref="AU510" ca="1">INDEX($J$3:$J$10001,MATCH(AT510,$J$3:$J$10004,0)-1)</f>
        <v>1900</v>
      </c>
      <c r="AV510">
        <f t="shared" ca="1" si="125"/>
        <v>300</v>
      </c>
      <c r="AW510">
        <f t="shared" ca="1" si="126"/>
        <v>316</v>
      </c>
      <c r="AX510">
        <f t="shared" ca="1" si="127"/>
        <v>-16</v>
      </c>
      <c r="AY510">
        <f t="shared" ca="1" si="128"/>
        <v>302.3677184</v>
      </c>
      <c r="AZ510">
        <f t="shared" ca="1" si="129"/>
        <v>311.46630071138804</v>
      </c>
      <c r="BA510">
        <f t="shared" ca="1" si="130"/>
        <v>304.53369928861196</v>
      </c>
      <c r="BB510" cm="1">
        <f t="array" aca="1" ref="BB510" ca="1">_xlfn.LET(_xlpm.rozsah, $J$3:$J$10001,_xlpm.podminka, (_xlpm.rozsah&gt;E510)*(ISNUMBER(_xlpm.rozsah)),_xlpm.indexy, IF(_xlpm.podminka, ROW(_xlpm.rozsah)-MIN(ROW(_xlpm.rozsah))+1),_xlpm.prvni, MIN(_xlpm.indexy),_xlpm.finalni, IF(_xlpm.prvni=1, 2, _xlpm.prvni),INDEX(_xlpm.rozsah, _xlpm.finalni))</f>
        <v>2000</v>
      </c>
      <c r="BC510" cm="1">
        <f t="array" aca="1" ref="BC510" ca="1">INDEX($J$3:$J$10001,MATCH(BB510,$J$3:$J$10004,0)-1)</f>
        <v>1900</v>
      </c>
      <c r="BD510">
        <f t="shared" ca="1" si="131"/>
        <v>300</v>
      </c>
      <c r="BE510">
        <f t="shared" ca="1" si="132"/>
        <v>316</v>
      </c>
      <c r="BF510">
        <f t="shared" ca="1" si="133"/>
        <v>-16</v>
      </c>
      <c r="BG510">
        <f t="shared" ca="1" si="134"/>
        <v>311.46630071138804</v>
      </c>
    </row>
    <row r="511" spans="1:59" x14ac:dyDescent="0.25">
      <c r="A511" s="64">
        <v>508</v>
      </c>
      <c r="B511" s="64">
        <v>81</v>
      </c>
      <c r="C511" s="64">
        <v>73</v>
      </c>
      <c r="D511" s="18">
        <v>508</v>
      </c>
      <c r="E511" s="21">
        <f t="shared" ca="1" si="119"/>
        <v>1943.6898158107474</v>
      </c>
      <c r="F511" s="22">
        <f t="shared" ca="1" si="120"/>
        <v>225.57702951330469</v>
      </c>
      <c r="G511" s="28">
        <v>508</v>
      </c>
      <c r="H511" s="24">
        <f t="shared" ca="1" si="121"/>
        <v>1997.5167820000001</v>
      </c>
      <c r="I511" s="25">
        <f t="shared" ca="1" si="122"/>
        <v>219.29003986239996</v>
      </c>
      <c r="J511" s="155"/>
      <c r="K511" s="155"/>
      <c r="L511" s="129">
        <f t="shared" si="135"/>
        <v>0</v>
      </c>
      <c r="AR511">
        <f t="shared" ca="1" si="123"/>
        <v>300.39731487999995</v>
      </c>
      <c r="AS511">
        <f t="shared" ca="1" si="124"/>
        <v>315.60268512000005</v>
      </c>
      <c r="AT511" cm="1">
        <f t="array" aca="1" ref="AT511" ca="1">_xlfn.LET(_xlpm.rozsah, $J$3:$J$10001,_xlpm.podminka, (_xlpm.rozsah&gt;H511)*(ISNUMBER(_xlpm.rozsah)),_xlpm.indexy, IF(_xlpm.podminka, ROW(_xlpm.rozsah)-MIN(ROW(_xlpm.rozsah))+1),_xlpm.prvni, MIN(_xlpm.indexy),_xlpm.finalni, IF(_xlpm.prvni=1, 2, _xlpm.prvni),INDEX(_xlpm.rozsah, _xlpm.finalni))</f>
        <v>2000</v>
      </c>
      <c r="AU511" cm="1">
        <f t="array" aca="1" ref="AU511" ca="1">INDEX($J$3:$J$10001,MATCH(AT511,$J$3:$J$10004,0)-1)</f>
        <v>1900</v>
      </c>
      <c r="AV511">
        <f t="shared" ca="1" si="125"/>
        <v>300</v>
      </c>
      <c r="AW511">
        <f t="shared" ca="1" si="126"/>
        <v>316</v>
      </c>
      <c r="AX511">
        <f t="shared" ca="1" si="127"/>
        <v>-16</v>
      </c>
      <c r="AY511">
        <f t="shared" ca="1" si="128"/>
        <v>300.39731487999995</v>
      </c>
      <c r="AZ511">
        <f t="shared" ca="1" si="129"/>
        <v>309.0096294702804</v>
      </c>
      <c r="BA511">
        <f t="shared" ca="1" si="130"/>
        <v>306.9903705297196</v>
      </c>
      <c r="BB511" cm="1">
        <f t="array" aca="1" ref="BB511" ca="1">_xlfn.LET(_xlpm.rozsah, $J$3:$J$10001,_xlpm.podminka, (_xlpm.rozsah&gt;E511)*(ISNUMBER(_xlpm.rozsah)),_xlpm.indexy, IF(_xlpm.podminka, ROW(_xlpm.rozsah)-MIN(ROW(_xlpm.rozsah))+1),_xlpm.prvni, MIN(_xlpm.indexy),_xlpm.finalni, IF(_xlpm.prvni=1, 2, _xlpm.prvni),INDEX(_xlpm.rozsah, _xlpm.finalni))</f>
        <v>2000</v>
      </c>
      <c r="BC511" cm="1">
        <f t="array" aca="1" ref="BC511" ca="1">INDEX($J$3:$J$10001,MATCH(BB511,$J$3:$J$10004,0)-1)</f>
        <v>1900</v>
      </c>
      <c r="BD511">
        <f t="shared" ca="1" si="131"/>
        <v>300</v>
      </c>
      <c r="BE511">
        <f t="shared" ca="1" si="132"/>
        <v>316</v>
      </c>
      <c r="BF511">
        <f t="shared" ca="1" si="133"/>
        <v>-16</v>
      </c>
      <c r="BG511">
        <f t="shared" ca="1" si="134"/>
        <v>309.0096294702804</v>
      </c>
    </row>
    <row r="512" spans="1:59" x14ac:dyDescent="0.25">
      <c r="A512" s="64">
        <v>509</v>
      </c>
      <c r="B512" s="64">
        <v>81</v>
      </c>
      <c r="C512" s="64">
        <v>73</v>
      </c>
      <c r="D512" s="18">
        <v>509</v>
      </c>
      <c r="E512" s="21">
        <f t="shared" ca="1" si="119"/>
        <v>1943.6898158107474</v>
      </c>
      <c r="F512" s="22">
        <f t="shared" ca="1" si="120"/>
        <v>225.57702951330469</v>
      </c>
      <c r="G512" s="23">
        <v>509</v>
      </c>
      <c r="H512" s="24">
        <f t="shared" ca="1" si="121"/>
        <v>1997.5167820000001</v>
      </c>
      <c r="I512" s="25">
        <f t="shared" ca="1" si="122"/>
        <v>219.29003986239996</v>
      </c>
      <c r="J512" s="155"/>
      <c r="K512" s="155"/>
      <c r="L512" s="129">
        <f t="shared" si="135"/>
        <v>0</v>
      </c>
      <c r="AR512">
        <f t="shared" ca="1" si="123"/>
        <v>300.39731487999995</v>
      </c>
      <c r="AS512">
        <f t="shared" ca="1" si="124"/>
        <v>315.60268512000005</v>
      </c>
      <c r="AT512" cm="1">
        <f t="array" aca="1" ref="AT512" ca="1">_xlfn.LET(_xlpm.rozsah, $J$3:$J$10001,_xlpm.podminka, (_xlpm.rozsah&gt;H512)*(ISNUMBER(_xlpm.rozsah)),_xlpm.indexy, IF(_xlpm.podminka, ROW(_xlpm.rozsah)-MIN(ROW(_xlpm.rozsah))+1),_xlpm.prvni, MIN(_xlpm.indexy),_xlpm.finalni, IF(_xlpm.prvni=1, 2, _xlpm.prvni),INDEX(_xlpm.rozsah, _xlpm.finalni))</f>
        <v>2000</v>
      </c>
      <c r="AU512" cm="1">
        <f t="array" aca="1" ref="AU512" ca="1">INDEX($J$3:$J$10001,MATCH(AT512,$J$3:$J$10004,0)-1)</f>
        <v>1900</v>
      </c>
      <c r="AV512">
        <f t="shared" ca="1" si="125"/>
        <v>300</v>
      </c>
      <c r="AW512">
        <f t="shared" ca="1" si="126"/>
        <v>316</v>
      </c>
      <c r="AX512">
        <f t="shared" ca="1" si="127"/>
        <v>-16</v>
      </c>
      <c r="AY512">
        <f t="shared" ca="1" si="128"/>
        <v>300.39731487999995</v>
      </c>
      <c r="AZ512">
        <f t="shared" ca="1" si="129"/>
        <v>309.0096294702804</v>
      </c>
      <c r="BA512">
        <f t="shared" ca="1" si="130"/>
        <v>306.9903705297196</v>
      </c>
      <c r="BB512" cm="1">
        <f t="array" aca="1" ref="BB512" ca="1">_xlfn.LET(_xlpm.rozsah, $J$3:$J$10001,_xlpm.podminka, (_xlpm.rozsah&gt;E512)*(ISNUMBER(_xlpm.rozsah)),_xlpm.indexy, IF(_xlpm.podminka, ROW(_xlpm.rozsah)-MIN(ROW(_xlpm.rozsah))+1),_xlpm.prvni, MIN(_xlpm.indexy),_xlpm.finalni, IF(_xlpm.prvni=1, 2, _xlpm.prvni),INDEX(_xlpm.rozsah, _xlpm.finalni))</f>
        <v>2000</v>
      </c>
      <c r="BC512" cm="1">
        <f t="array" aca="1" ref="BC512" ca="1">INDEX($J$3:$J$10001,MATCH(BB512,$J$3:$J$10004,0)-1)</f>
        <v>1900</v>
      </c>
      <c r="BD512">
        <f t="shared" ca="1" si="131"/>
        <v>300</v>
      </c>
      <c r="BE512">
        <f t="shared" ca="1" si="132"/>
        <v>316</v>
      </c>
      <c r="BF512">
        <f t="shared" ca="1" si="133"/>
        <v>-16</v>
      </c>
      <c r="BG512">
        <f t="shared" ca="1" si="134"/>
        <v>309.0096294702804</v>
      </c>
    </row>
    <row r="513" spans="1:59" x14ac:dyDescent="0.25">
      <c r="A513" s="64">
        <v>510</v>
      </c>
      <c r="B513" s="64">
        <v>83</v>
      </c>
      <c r="C513" s="64">
        <v>73</v>
      </c>
      <c r="D513" s="18">
        <v>510</v>
      </c>
      <c r="E513" s="21">
        <f t="shared" ca="1" si="119"/>
        <v>1974.398206324593</v>
      </c>
      <c r="F513" s="22">
        <f t="shared" ca="1" si="120"/>
        <v>221.99028950128755</v>
      </c>
      <c r="G513" s="28">
        <v>510</v>
      </c>
      <c r="H513" s="24">
        <f t="shared" ca="1" si="121"/>
        <v>2022.1468259999999</v>
      </c>
      <c r="I513" s="25">
        <f t="shared" ca="1" si="122"/>
        <v>215.76656340400001</v>
      </c>
      <c r="J513" s="155"/>
      <c r="K513" s="155"/>
      <c r="L513" s="129">
        <f t="shared" si="135"/>
        <v>0</v>
      </c>
      <c r="AR513">
        <f t="shared" ca="1" si="123"/>
        <v>295.57063479999999</v>
      </c>
      <c r="AS513">
        <f t="shared" ca="1" si="124"/>
        <v>284.42936520000001</v>
      </c>
      <c r="AT513" cm="1">
        <f t="array" aca="1" ref="AT513" ca="1">_xlfn.LET(_xlpm.rozsah, $J$3:$J$10001,_xlpm.podminka, (_xlpm.rozsah&gt;H513)*(ISNUMBER(_xlpm.rozsah)),_xlpm.indexy, IF(_xlpm.podminka, ROW(_xlpm.rozsah)-MIN(ROW(_xlpm.rozsah))+1),_xlpm.prvni, MIN(_xlpm.indexy),_xlpm.finalni, IF(_xlpm.prvni=1, 2, _xlpm.prvni),INDEX(_xlpm.rozsah, _xlpm.finalni))</f>
        <v>2100</v>
      </c>
      <c r="AU513" cm="1">
        <f t="array" aca="1" ref="AU513" ca="1">INDEX($J$3:$J$10001,MATCH(AT513,$J$3:$J$10004,0)-1)</f>
        <v>2000</v>
      </c>
      <c r="AV513">
        <f t="shared" ca="1" si="125"/>
        <v>280</v>
      </c>
      <c r="AW513">
        <f t="shared" ca="1" si="126"/>
        <v>300</v>
      </c>
      <c r="AX513">
        <f t="shared" ca="1" si="127"/>
        <v>-20</v>
      </c>
      <c r="AY513">
        <f t="shared" ca="1" si="128"/>
        <v>295.57063479999999</v>
      </c>
      <c r="AZ513">
        <f t="shared" ca="1" si="129"/>
        <v>304.09628698806512</v>
      </c>
      <c r="BA513">
        <f t="shared" ca="1" si="130"/>
        <v>311.90371301193488</v>
      </c>
      <c r="BB513" cm="1">
        <f t="array" aca="1" ref="BB513" ca="1">_xlfn.LET(_xlpm.rozsah, $J$3:$J$10001,_xlpm.podminka, (_xlpm.rozsah&gt;E513)*(ISNUMBER(_xlpm.rozsah)),_xlpm.indexy, IF(_xlpm.podminka, ROW(_xlpm.rozsah)-MIN(ROW(_xlpm.rozsah))+1),_xlpm.prvni, MIN(_xlpm.indexy),_xlpm.finalni, IF(_xlpm.prvni=1, 2, _xlpm.prvni),INDEX(_xlpm.rozsah, _xlpm.finalni))</f>
        <v>2000</v>
      </c>
      <c r="BC513" cm="1">
        <f t="array" aca="1" ref="BC513" ca="1">INDEX($J$3:$J$10001,MATCH(BB513,$J$3:$J$10004,0)-1)</f>
        <v>1900</v>
      </c>
      <c r="BD513">
        <f t="shared" ca="1" si="131"/>
        <v>300</v>
      </c>
      <c r="BE513">
        <f t="shared" ca="1" si="132"/>
        <v>316</v>
      </c>
      <c r="BF513">
        <f t="shared" ca="1" si="133"/>
        <v>-16</v>
      </c>
      <c r="BG513">
        <f t="shared" ca="1" si="134"/>
        <v>304.09628698806512</v>
      </c>
    </row>
    <row r="514" spans="1:59" x14ac:dyDescent="0.25">
      <c r="A514" s="64">
        <v>511</v>
      </c>
      <c r="B514" s="64">
        <v>85</v>
      </c>
      <c r="C514" s="64">
        <v>73</v>
      </c>
      <c r="D514" s="18">
        <v>511</v>
      </c>
      <c r="E514" s="21">
        <f t="shared" ca="1" si="119"/>
        <v>2005.1065968384387</v>
      </c>
      <c r="F514" s="22">
        <f t="shared" ca="1" si="120"/>
        <v>218.25443686158798</v>
      </c>
      <c r="G514" s="23">
        <v>511</v>
      </c>
      <c r="H514" s="24">
        <f t="shared" ca="1" si="121"/>
        <v>2046.7768699999999</v>
      </c>
      <c r="I514" s="25">
        <f t="shared" ca="1" si="122"/>
        <v>212.17057697999999</v>
      </c>
      <c r="J514" s="155"/>
      <c r="K514" s="155"/>
      <c r="L514" s="129">
        <f t="shared" si="135"/>
        <v>0</v>
      </c>
      <c r="AR514">
        <f t="shared" ca="1" si="123"/>
        <v>290.64462600000002</v>
      </c>
      <c r="AS514">
        <f t="shared" ca="1" si="124"/>
        <v>289.35537399999998</v>
      </c>
      <c r="AT514" cm="1">
        <f t="array" aca="1" ref="AT514" ca="1">_xlfn.LET(_xlpm.rozsah, $J$3:$J$10001,_xlpm.podminka, (_xlpm.rozsah&gt;H514)*(ISNUMBER(_xlpm.rozsah)),_xlpm.indexy, IF(_xlpm.podminka, ROW(_xlpm.rozsah)-MIN(ROW(_xlpm.rozsah))+1),_xlpm.prvni, MIN(_xlpm.indexy),_xlpm.finalni, IF(_xlpm.prvni=1, 2, _xlpm.prvni),INDEX(_xlpm.rozsah, _xlpm.finalni))</f>
        <v>2100</v>
      </c>
      <c r="AU514" cm="1">
        <f t="array" aca="1" ref="AU514" ca="1">INDEX($J$3:$J$10001,MATCH(AT514,$J$3:$J$10004,0)-1)</f>
        <v>2000</v>
      </c>
      <c r="AV514">
        <f t="shared" ca="1" si="125"/>
        <v>280</v>
      </c>
      <c r="AW514">
        <f t="shared" ca="1" si="126"/>
        <v>300</v>
      </c>
      <c r="AX514">
        <f t="shared" ca="1" si="127"/>
        <v>-20</v>
      </c>
      <c r="AY514">
        <f t="shared" ca="1" si="128"/>
        <v>290.64462600000002</v>
      </c>
      <c r="AZ514">
        <f t="shared" ca="1" si="129"/>
        <v>298.97868063231226</v>
      </c>
      <c r="BA514">
        <f t="shared" ca="1" si="130"/>
        <v>281.02131936768774</v>
      </c>
      <c r="BB514" cm="1">
        <f t="array" aca="1" ref="BB514" ca="1">_xlfn.LET(_xlpm.rozsah, $J$3:$J$10001,_xlpm.podminka, (_xlpm.rozsah&gt;E514)*(ISNUMBER(_xlpm.rozsah)),_xlpm.indexy, IF(_xlpm.podminka, ROW(_xlpm.rozsah)-MIN(ROW(_xlpm.rozsah))+1),_xlpm.prvni, MIN(_xlpm.indexy),_xlpm.finalni, IF(_xlpm.prvni=1, 2, _xlpm.prvni),INDEX(_xlpm.rozsah, _xlpm.finalni))</f>
        <v>2100</v>
      </c>
      <c r="BC514" cm="1">
        <f t="array" aca="1" ref="BC514" ca="1">INDEX($J$3:$J$10001,MATCH(BB514,$J$3:$J$10004,0)-1)</f>
        <v>2000</v>
      </c>
      <c r="BD514">
        <f t="shared" ca="1" si="131"/>
        <v>280</v>
      </c>
      <c r="BE514">
        <f t="shared" ca="1" si="132"/>
        <v>300</v>
      </c>
      <c r="BF514">
        <f t="shared" ca="1" si="133"/>
        <v>-20</v>
      </c>
      <c r="BG514">
        <f t="shared" ca="1" si="134"/>
        <v>298.97868063231226</v>
      </c>
    </row>
    <row r="515" spans="1:59" x14ac:dyDescent="0.25">
      <c r="A515" s="64">
        <v>512</v>
      </c>
      <c r="B515" s="64">
        <v>84</v>
      </c>
      <c r="C515" s="64">
        <v>73</v>
      </c>
      <c r="D515" s="18">
        <v>512</v>
      </c>
      <c r="E515" s="21">
        <f t="shared" ca="1" si="119"/>
        <v>1989.7524015815159</v>
      </c>
      <c r="F515" s="22">
        <f t="shared" ca="1" si="120"/>
        <v>220.19691949527896</v>
      </c>
      <c r="G515" s="28">
        <v>512</v>
      </c>
      <c r="H515" s="24">
        <f t="shared" ca="1" si="121"/>
        <v>2034.4618479999999</v>
      </c>
      <c r="I515" s="25">
        <f t="shared" ca="1" si="122"/>
        <v>213.96857019200002</v>
      </c>
      <c r="J515" s="155"/>
      <c r="K515" s="155"/>
      <c r="L515" s="129">
        <f t="shared" si="135"/>
        <v>0</v>
      </c>
      <c r="AR515">
        <f t="shared" ca="1" si="123"/>
        <v>293.10763040000001</v>
      </c>
      <c r="AS515">
        <f t="shared" ca="1" si="124"/>
        <v>286.89236959999999</v>
      </c>
      <c r="AT515" cm="1">
        <f t="array" aca="1" ref="AT515" ca="1">_xlfn.LET(_xlpm.rozsah, $J$3:$J$10001,_xlpm.podminka, (_xlpm.rozsah&gt;H515)*(ISNUMBER(_xlpm.rozsah)),_xlpm.indexy, IF(_xlpm.podminka, ROW(_xlpm.rozsah)-MIN(ROW(_xlpm.rozsah))+1),_xlpm.prvni, MIN(_xlpm.indexy),_xlpm.finalni, IF(_xlpm.prvni=1, 2, _xlpm.prvni),INDEX(_xlpm.rozsah, _xlpm.finalni))</f>
        <v>2100</v>
      </c>
      <c r="AU515" cm="1">
        <f t="array" aca="1" ref="AU515" ca="1">INDEX($J$3:$J$10001,MATCH(AT515,$J$3:$J$10004,0)-1)</f>
        <v>2000</v>
      </c>
      <c r="AV515">
        <f t="shared" ca="1" si="125"/>
        <v>280</v>
      </c>
      <c r="AW515">
        <f t="shared" ca="1" si="126"/>
        <v>300</v>
      </c>
      <c r="AX515">
        <f t="shared" ca="1" si="127"/>
        <v>-20</v>
      </c>
      <c r="AY515">
        <f t="shared" ca="1" si="128"/>
        <v>293.10763040000001</v>
      </c>
      <c r="AZ515">
        <f t="shared" ca="1" si="129"/>
        <v>301.63961574695747</v>
      </c>
      <c r="BA515">
        <f t="shared" ca="1" si="130"/>
        <v>314.36038425304253</v>
      </c>
      <c r="BB515" cm="1">
        <f t="array" aca="1" ref="BB515" ca="1">_xlfn.LET(_xlpm.rozsah, $J$3:$J$10001,_xlpm.podminka, (_xlpm.rozsah&gt;E515)*(ISNUMBER(_xlpm.rozsah)),_xlpm.indexy, IF(_xlpm.podminka, ROW(_xlpm.rozsah)-MIN(ROW(_xlpm.rozsah))+1),_xlpm.prvni, MIN(_xlpm.indexy),_xlpm.finalni, IF(_xlpm.prvni=1, 2, _xlpm.prvni),INDEX(_xlpm.rozsah, _xlpm.finalni))</f>
        <v>2000</v>
      </c>
      <c r="BC515" cm="1">
        <f t="array" aca="1" ref="BC515" ca="1">INDEX($J$3:$J$10001,MATCH(BB515,$J$3:$J$10004,0)-1)</f>
        <v>1900</v>
      </c>
      <c r="BD515">
        <f t="shared" ca="1" si="131"/>
        <v>300</v>
      </c>
      <c r="BE515">
        <f t="shared" ca="1" si="132"/>
        <v>316</v>
      </c>
      <c r="BF515">
        <f t="shared" ca="1" si="133"/>
        <v>-16</v>
      </c>
      <c r="BG515">
        <f t="shared" ca="1" si="134"/>
        <v>301.63961574695747</v>
      </c>
    </row>
    <row r="516" spans="1:59" x14ac:dyDescent="0.25">
      <c r="A516" s="64">
        <v>513</v>
      </c>
      <c r="B516" s="64">
        <v>85</v>
      </c>
      <c r="C516" s="64">
        <v>73</v>
      </c>
      <c r="D516" s="18">
        <v>513</v>
      </c>
      <c r="E516" s="21">
        <f t="shared" ref="E516:E579" ca="1" si="136">(B516/100)*($S$8 - $S$11)+$S$11</f>
        <v>2005.1065968384387</v>
      </c>
      <c r="F516" s="22">
        <f t="shared" ref="F516:F579" ca="1" si="137">(C516*AZ516)/100</f>
        <v>218.25443686158798</v>
      </c>
      <c r="G516" s="23">
        <v>513</v>
      </c>
      <c r="H516" s="24">
        <f t="shared" ref="H516:H579" ca="1" si="138">(B516/100)*($V$8 - $V$11)+$V$11</f>
        <v>2046.7768699999999</v>
      </c>
      <c r="I516" s="25">
        <f t="shared" ref="I516:I579" ca="1" si="139">(C516*AR516)/100</f>
        <v>212.17057697999999</v>
      </c>
      <c r="J516" s="155"/>
      <c r="K516" s="155"/>
      <c r="L516" s="129">
        <f t="shared" si="135"/>
        <v>0</v>
      </c>
      <c r="AR516">
        <f t="shared" ref="AR516:AR579" ca="1" si="140">IF(AX516&lt;0, AY516, AS516)</f>
        <v>290.64462600000002</v>
      </c>
      <c r="AS516">
        <f t="shared" ref="AS516:AS579" ca="1" si="141">MIN(AV516:AW516)+((H516-MIN(AT516:AU516))/(MAX(AT516:AU516)-MIN(AT516:AU516)))*(MAX(AV516:AW516)-MIN(AV516:AW516))</f>
        <v>289.35537399999998</v>
      </c>
      <c r="AT516" cm="1">
        <f t="array" aca="1" ref="AT516" ca="1">_xlfn.LET(_xlpm.rozsah, $J$3:$J$10001,_xlpm.podminka, (_xlpm.rozsah&gt;H516)*(ISNUMBER(_xlpm.rozsah)),_xlpm.indexy, IF(_xlpm.podminka, ROW(_xlpm.rozsah)-MIN(ROW(_xlpm.rozsah))+1),_xlpm.prvni, MIN(_xlpm.indexy),_xlpm.finalni, IF(_xlpm.prvni=1, 2, _xlpm.prvni),INDEX(_xlpm.rozsah, _xlpm.finalni))</f>
        <v>2100</v>
      </c>
      <c r="AU516" cm="1">
        <f t="array" aca="1" ref="AU516" ca="1">INDEX($J$3:$J$10001,MATCH(AT516,$J$3:$J$10004,0)-1)</f>
        <v>2000</v>
      </c>
      <c r="AV516">
        <f t="shared" ref="AV516:AV579" ca="1" si="142">IF(ISERROR(MATCH(AT516,$J$1:$J$10000,0)), 0, INDEX($K$1:$K$10000, MATCH(AT516,$J$1:$J$10000,0)))</f>
        <v>280</v>
      </c>
      <c r="AW516">
        <f t="shared" ref="AW516:AW579" ca="1" si="143">IF(ISERROR(MATCH(AU516,$J$1:$J$10000,0)), 0, INDEX($K$1:$K$10000, MATCH(AU516,$J$1:$J$10000,0)))</f>
        <v>300</v>
      </c>
      <c r="AX516">
        <f t="shared" ref="AX516:AX579" ca="1" si="144">AV516-AW516</f>
        <v>-20</v>
      </c>
      <c r="AY516">
        <f t="shared" ref="AY516:AY579" ca="1" si="145">MIN(AV516:AW516)+((MAX(AT516:AU516)-H516)/(MAX(AT516:AU516)-MIN(AT516:AU516)))*(MAX(AV516:AW516)-MIN(AV516:AW516))</f>
        <v>290.64462600000002</v>
      </c>
      <c r="AZ516">
        <f t="shared" ref="AZ516:AZ579" ca="1" si="146">IF(BF516&lt;0, BG516,BA516)</f>
        <v>298.97868063231226</v>
      </c>
      <c r="BA516">
        <f t="shared" ref="BA516:BA579" ca="1" si="147">MIN(BD516:BE516)+((E516-MIN(BB516:BC516))/(MAX(BB516:BC516)-MIN(BB516:BC516)))*(MAX(BD516:BE516)-MIN(BD516:BE516))</f>
        <v>281.02131936768774</v>
      </c>
      <c r="BB516" cm="1">
        <f t="array" aca="1" ref="BB516" ca="1">_xlfn.LET(_xlpm.rozsah, $J$3:$J$10001,_xlpm.podminka, (_xlpm.rozsah&gt;E516)*(ISNUMBER(_xlpm.rozsah)),_xlpm.indexy, IF(_xlpm.podminka, ROW(_xlpm.rozsah)-MIN(ROW(_xlpm.rozsah))+1),_xlpm.prvni, MIN(_xlpm.indexy),_xlpm.finalni, IF(_xlpm.prvni=1, 2, _xlpm.prvni),INDEX(_xlpm.rozsah, _xlpm.finalni))</f>
        <v>2100</v>
      </c>
      <c r="BC516" cm="1">
        <f t="array" aca="1" ref="BC516" ca="1">INDEX($J$3:$J$10001,MATCH(BB516,$J$3:$J$10004,0)-1)</f>
        <v>2000</v>
      </c>
      <c r="BD516">
        <f t="shared" ref="BD516:BD579" ca="1" si="148">IF(ISERROR(MATCH(BB516,$J$1:$J$10000,0)), 0, INDEX($K$1:$K$10000, MATCH(BB516,$J$1:$J$10000,0)))</f>
        <v>280</v>
      </c>
      <c r="BE516">
        <f t="shared" ref="BE516:BE579" ca="1" si="149">IF(ISERROR(MATCH(BC516,$J$1:$J$10000,0)), 0, INDEX($K$1:$K$10000, MATCH(BC516,$J$1:$J$10000,0)))</f>
        <v>300</v>
      </c>
      <c r="BF516">
        <f t="shared" ref="BF516:BF579" ca="1" si="150">BD516-BE516</f>
        <v>-20</v>
      </c>
      <c r="BG516">
        <f t="shared" ref="BG516:BG579" ca="1" si="151">MIN(BD516:BE516)+((MAX(BB516:BC516)-E516)/(MAX(BB516:BC516)-MIN(BB516:BC516)))*(MAX(BD516:BE516)-MIN(BD516:BE516))</f>
        <v>298.97868063231226</v>
      </c>
    </row>
    <row r="517" spans="1:59" x14ac:dyDescent="0.25">
      <c r="A517" s="64">
        <v>514</v>
      </c>
      <c r="B517" s="64">
        <v>86</v>
      </c>
      <c r="C517" s="64">
        <v>73</v>
      </c>
      <c r="D517" s="18">
        <v>514</v>
      </c>
      <c r="E517" s="21">
        <f t="shared" ca="1" si="136"/>
        <v>2020.4607920953615</v>
      </c>
      <c r="F517" s="22">
        <f t="shared" ca="1" si="137"/>
        <v>216.01272435407722</v>
      </c>
      <c r="G517" s="28">
        <v>514</v>
      </c>
      <c r="H517" s="24">
        <f t="shared" ca="1" si="138"/>
        <v>2059.0918919999999</v>
      </c>
      <c r="I517" s="25">
        <f t="shared" ca="1" si="139"/>
        <v>210.372583768</v>
      </c>
      <c r="J517" s="155"/>
      <c r="K517" s="155"/>
      <c r="L517" s="129">
        <f t="shared" ref="L517:L580" si="152">K517*2*PI()*J517/60*0.001</f>
        <v>0</v>
      </c>
      <c r="AR517">
        <f t="shared" ca="1" si="140"/>
        <v>288.18162160000003</v>
      </c>
      <c r="AS517">
        <f t="shared" ca="1" si="141"/>
        <v>291.81837839999997</v>
      </c>
      <c r="AT517" cm="1">
        <f t="array" aca="1" ref="AT517" ca="1">_xlfn.LET(_xlpm.rozsah, $J$3:$J$10001,_xlpm.podminka, (_xlpm.rozsah&gt;H517)*(ISNUMBER(_xlpm.rozsah)),_xlpm.indexy, IF(_xlpm.podminka, ROW(_xlpm.rozsah)-MIN(ROW(_xlpm.rozsah))+1),_xlpm.prvni, MIN(_xlpm.indexy),_xlpm.finalni, IF(_xlpm.prvni=1, 2, _xlpm.prvni),INDEX(_xlpm.rozsah, _xlpm.finalni))</f>
        <v>2100</v>
      </c>
      <c r="AU517" cm="1">
        <f t="array" aca="1" ref="AU517" ca="1">INDEX($J$3:$J$10001,MATCH(AT517,$J$3:$J$10004,0)-1)</f>
        <v>2000</v>
      </c>
      <c r="AV517">
        <f t="shared" ca="1" si="142"/>
        <v>280</v>
      </c>
      <c r="AW517">
        <f t="shared" ca="1" si="143"/>
        <v>300</v>
      </c>
      <c r="AX517">
        <f t="shared" ca="1" si="144"/>
        <v>-20</v>
      </c>
      <c r="AY517">
        <f t="shared" ca="1" si="145"/>
        <v>288.18162160000003</v>
      </c>
      <c r="AZ517">
        <f t="shared" ca="1" si="146"/>
        <v>295.90784158092771</v>
      </c>
      <c r="BA517">
        <f t="shared" ca="1" si="147"/>
        <v>284.09215841907229</v>
      </c>
      <c r="BB517" cm="1">
        <f t="array" aca="1" ref="BB517" ca="1">_xlfn.LET(_xlpm.rozsah, $J$3:$J$10001,_xlpm.podminka, (_xlpm.rozsah&gt;E517)*(ISNUMBER(_xlpm.rozsah)),_xlpm.indexy, IF(_xlpm.podminka, ROW(_xlpm.rozsah)-MIN(ROW(_xlpm.rozsah))+1),_xlpm.prvni, MIN(_xlpm.indexy),_xlpm.finalni, IF(_xlpm.prvni=1, 2, _xlpm.prvni),INDEX(_xlpm.rozsah, _xlpm.finalni))</f>
        <v>2100</v>
      </c>
      <c r="BC517" cm="1">
        <f t="array" aca="1" ref="BC517" ca="1">INDEX($J$3:$J$10001,MATCH(BB517,$J$3:$J$10004,0)-1)</f>
        <v>2000</v>
      </c>
      <c r="BD517">
        <f t="shared" ca="1" si="148"/>
        <v>280</v>
      </c>
      <c r="BE517">
        <f t="shared" ca="1" si="149"/>
        <v>300</v>
      </c>
      <c r="BF517">
        <f t="shared" ca="1" si="150"/>
        <v>-20</v>
      </c>
      <c r="BG517">
        <f t="shared" ca="1" si="151"/>
        <v>295.90784158092771</v>
      </c>
    </row>
    <row r="518" spans="1:59" x14ac:dyDescent="0.25">
      <c r="A518" s="64">
        <v>515</v>
      </c>
      <c r="B518" s="64">
        <v>85</v>
      </c>
      <c r="C518" s="64">
        <v>73</v>
      </c>
      <c r="D518" s="18">
        <v>515</v>
      </c>
      <c r="E518" s="21">
        <f t="shared" ca="1" si="136"/>
        <v>2005.1065968384387</v>
      </c>
      <c r="F518" s="22">
        <f t="shared" ca="1" si="137"/>
        <v>218.25443686158798</v>
      </c>
      <c r="G518" s="23">
        <v>515</v>
      </c>
      <c r="H518" s="24">
        <f t="shared" ca="1" si="138"/>
        <v>2046.7768699999999</v>
      </c>
      <c r="I518" s="25">
        <f t="shared" ca="1" si="139"/>
        <v>212.17057697999999</v>
      </c>
      <c r="J518" s="155"/>
      <c r="K518" s="155"/>
      <c r="L518" s="129">
        <f t="shared" si="152"/>
        <v>0</v>
      </c>
      <c r="AR518">
        <f t="shared" ca="1" si="140"/>
        <v>290.64462600000002</v>
      </c>
      <c r="AS518">
        <f t="shared" ca="1" si="141"/>
        <v>289.35537399999998</v>
      </c>
      <c r="AT518" cm="1">
        <f t="array" aca="1" ref="AT518" ca="1">_xlfn.LET(_xlpm.rozsah, $J$3:$J$10001,_xlpm.podminka, (_xlpm.rozsah&gt;H518)*(ISNUMBER(_xlpm.rozsah)),_xlpm.indexy, IF(_xlpm.podminka, ROW(_xlpm.rozsah)-MIN(ROW(_xlpm.rozsah))+1),_xlpm.prvni, MIN(_xlpm.indexy),_xlpm.finalni, IF(_xlpm.prvni=1, 2, _xlpm.prvni),INDEX(_xlpm.rozsah, _xlpm.finalni))</f>
        <v>2100</v>
      </c>
      <c r="AU518" cm="1">
        <f t="array" aca="1" ref="AU518" ca="1">INDEX($J$3:$J$10001,MATCH(AT518,$J$3:$J$10004,0)-1)</f>
        <v>2000</v>
      </c>
      <c r="AV518">
        <f t="shared" ca="1" si="142"/>
        <v>280</v>
      </c>
      <c r="AW518">
        <f t="shared" ca="1" si="143"/>
        <v>300</v>
      </c>
      <c r="AX518">
        <f t="shared" ca="1" si="144"/>
        <v>-20</v>
      </c>
      <c r="AY518">
        <f t="shared" ca="1" si="145"/>
        <v>290.64462600000002</v>
      </c>
      <c r="AZ518">
        <f t="shared" ca="1" si="146"/>
        <v>298.97868063231226</v>
      </c>
      <c r="BA518">
        <f t="shared" ca="1" si="147"/>
        <v>281.02131936768774</v>
      </c>
      <c r="BB518" cm="1">
        <f t="array" aca="1" ref="BB518" ca="1">_xlfn.LET(_xlpm.rozsah, $J$3:$J$10001,_xlpm.podminka, (_xlpm.rozsah&gt;E518)*(ISNUMBER(_xlpm.rozsah)),_xlpm.indexy, IF(_xlpm.podminka, ROW(_xlpm.rozsah)-MIN(ROW(_xlpm.rozsah))+1),_xlpm.prvni, MIN(_xlpm.indexy),_xlpm.finalni, IF(_xlpm.prvni=1, 2, _xlpm.prvni),INDEX(_xlpm.rozsah, _xlpm.finalni))</f>
        <v>2100</v>
      </c>
      <c r="BC518" cm="1">
        <f t="array" aca="1" ref="BC518" ca="1">INDEX($J$3:$J$10001,MATCH(BB518,$J$3:$J$10004,0)-1)</f>
        <v>2000</v>
      </c>
      <c r="BD518">
        <f t="shared" ca="1" si="148"/>
        <v>280</v>
      </c>
      <c r="BE518">
        <f t="shared" ca="1" si="149"/>
        <v>300</v>
      </c>
      <c r="BF518">
        <f t="shared" ca="1" si="150"/>
        <v>-20</v>
      </c>
      <c r="BG518">
        <f t="shared" ca="1" si="151"/>
        <v>298.97868063231226</v>
      </c>
    </row>
    <row r="519" spans="1:59" x14ac:dyDescent="0.25">
      <c r="A519" s="64">
        <v>516</v>
      </c>
      <c r="B519" s="64">
        <v>85</v>
      </c>
      <c r="C519" s="64">
        <v>73</v>
      </c>
      <c r="D519" s="18">
        <v>516</v>
      </c>
      <c r="E519" s="21">
        <f t="shared" ca="1" si="136"/>
        <v>2005.1065968384387</v>
      </c>
      <c r="F519" s="22">
        <f t="shared" ca="1" si="137"/>
        <v>218.25443686158798</v>
      </c>
      <c r="G519" s="28">
        <v>516</v>
      </c>
      <c r="H519" s="24">
        <f t="shared" ca="1" si="138"/>
        <v>2046.7768699999999</v>
      </c>
      <c r="I519" s="25">
        <f t="shared" ca="1" si="139"/>
        <v>212.17057697999999</v>
      </c>
      <c r="J519" s="155"/>
      <c r="K519" s="155"/>
      <c r="L519" s="129">
        <f t="shared" si="152"/>
        <v>0</v>
      </c>
      <c r="AR519">
        <f t="shared" ca="1" si="140"/>
        <v>290.64462600000002</v>
      </c>
      <c r="AS519">
        <f t="shared" ca="1" si="141"/>
        <v>289.35537399999998</v>
      </c>
      <c r="AT519" cm="1">
        <f t="array" aca="1" ref="AT519" ca="1">_xlfn.LET(_xlpm.rozsah, $J$3:$J$10001,_xlpm.podminka, (_xlpm.rozsah&gt;H519)*(ISNUMBER(_xlpm.rozsah)),_xlpm.indexy, IF(_xlpm.podminka, ROW(_xlpm.rozsah)-MIN(ROW(_xlpm.rozsah))+1),_xlpm.prvni, MIN(_xlpm.indexy),_xlpm.finalni, IF(_xlpm.prvni=1, 2, _xlpm.prvni),INDEX(_xlpm.rozsah, _xlpm.finalni))</f>
        <v>2100</v>
      </c>
      <c r="AU519" cm="1">
        <f t="array" aca="1" ref="AU519" ca="1">INDEX($J$3:$J$10001,MATCH(AT519,$J$3:$J$10004,0)-1)</f>
        <v>2000</v>
      </c>
      <c r="AV519">
        <f t="shared" ca="1" si="142"/>
        <v>280</v>
      </c>
      <c r="AW519">
        <f t="shared" ca="1" si="143"/>
        <v>300</v>
      </c>
      <c r="AX519">
        <f t="shared" ca="1" si="144"/>
        <v>-20</v>
      </c>
      <c r="AY519">
        <f t="shared" ca="1" si="145"/>
        <v>290.64462600000002</v>
      </c>
      <c r="AZ519">
        <f t="shared" ca="1" si="146"/>
        <v>298.97868063231226</v>
      </c>
      <c r="BA519">
        <f t="shared" ca="1" si="147"/>
        <v>281.02131936768774</v>
      </c>
      <c r="BB519" cm="1">
        <f t="array" aca="1" ref="BB519" ca="1">_xlfn.LET(_xlpm.rozsah, $J$3:$J$10001,_xlpm.podminka, (_xlpm.rozsah&gt;E519)*(ISNUMBER(_xlpm.rozsah)),_xlpm.indexy, IF(_xlpm.podminka, ROW(_xlpm.rozsah)-MIN(ROW(_xlpm.rozsah))+1),_xlpm.prvni, MIN(_xlpm.indexy),_xlpm.finalni, IF(_xlpm.prvni=1, 2, _xlpm.prvni),INDEX(_xlpm.rozsah, _xlpm.finalni))</f>
        <v>2100</v>
      </c>
      <c r="BC519" cm="1">
        <f t="array" aca="1" ref="BC519" ca="1">INDEX($J$3:$J$10001,MATCH(BB519,$J$3:$J$10004,0)-1)</f>
        <v>2000</v>
      </c>
      <c r="BD519">
        <f t="shared" ca="1" si="148"/>
        <v>280</v>
      </c>
      <c r="BE519">
        <f t="shared" ca="1" si="149"/>
        <v>300</v>
      </c>
      <c r="BF519">
        <f t="shared" ca="1" si="150"/>
        <v>-20</v>
      </c>
      <c r="BG519">
        <f t="shared" ca="1" si="151"/>
        <v>298.97868063231226</v>
      </c>
    </row>
    <row r="520" spans="1:59" x14ac:dyDescent="0.25">
      <c r="A520" s="64">
        <v>517</v>
      </c>
      <c r="B520" s="64">
        <v>85</v>
      </c>
      <c r="C520" s="64">
        <v>72</v>
      </c>
      <c r="D520" s="18">
        <v>517</v>
      </c>
      <c r="E520" s="21">
        <f t="shared" ca="1" si="136"/>
        <v>2005.1065968384387</v>
      </c>
      <c r="F520" s="22">
        <f t="shared" ca="1" si="137"/>
        <v>215.26465005526484</v>
      </c>
      <c r="G520" s="23">
        <v>517</v>
      </c>
      <c r="H520" s="24">
        <f t="shared" ca="1" si="138"/>
        <v>2046.7768699999999</v>
      </c>
      <c r="I520" s="25">
        <f t="shared" ca="1" si="139"/>
        <v>209.26413072000003</v>
      </c>
      <c r="J520" s="155"/>
      <c r="K520" s="155"/>
      <c r="L520" s="129">
        <f t="shared" si="152"/>
        <v>0</v>
      </c>
      <c r="AR520">
        <f t="shared" ca="1" si="140"/>
        <v>290.64462600000002</v>
      </c>
      <c r="AS520">
        <f t="shared" ca="1" si="141"/>
        <v>289.35537399999998</v>
      </c>
      <c r="AT520" cm="1">
        <f t="array" aca="1" ref="AT520" ca="1">_xlfn.LET(_xlpm.rozsah, $J$3:$J$10001,_xlpm.podminka, (_xlpm.rozsah&gt;H520)*(ISNUMBER(_xlpm.rozsah)),_xlpm.indexy, IF(_xlpm.podminka, ROW(_xlpm.rozsah)-MIN(ROW(_xlpm.rozsah))+1),_xlpm.prvni, MIN(_xlpm.indexy),_xlpm.finalni, IF(_xlpm.prvni=1, 2, _xlpm.prvni),INDEX(_xlpm.rozsah, _xlpm.finalni))</f>
        <v>2100</v>
      </c>
      <c r="AU520" cm="1">
        <f t="array" aca="1" ref="AU520" ca="1">INDEX($J$3:$J$10001,MATCH(AT520,$J$3:$J$10004,0)-1)</f>
        <v>2000</v>
      </c>
      <c r="AV520">
        <f t="shared" ca="1" si="142"/>
        <v>280</v>
      </c>
      <c r="AW520">
        <f t="shared" ca="1" si="143"/>
        <v>300</v>
      </c>
      <c r="AX520">
        <f t="shared" ca="1" si="144"/>
        <v>-20</v>
      </c>
      <c r="AY520">
        <f t="shared" ca="1" si="145"/>
        <v>290.64462600000002</v>
      </c>
      <c r="AZ520">
        <f t="shared" ca="1" si="146"/>
        <v>298.97868063231226</v>
      </c>
      <c r="BA520">
        <f t="shared" ca="1" si="147"/>
        <v>281.02131936768774</v>
      </c>
      <c r="BB520" cm="1">
        <f t="array" aca="1" ref="BB520" ca="1">_xlfn.LET(_xlpm.rozsah, $J$3:$J$10001,_xlpm.podminka, (_xlpm.rozsah&gt;E520)*(ISNUMBER(_xlpm.rozsah)),_xlpm.indexy, IF(_xlpm.podminka, ROW(_xlpm.rozsah)-MIN(ROW(_xlpm.rozsah))+1),_xlpm.prvni, MIN(_xlpm.indexy),_xlpm.finalni, IF(_xlpm.prvni=1, 2, _xlpm.prvni),INDEX(_xlpm.rozsah, _xlpm.finalni))</f>
        <v>2100</v>
      </c>
      <c r="BC520" cm="1">
        <f t="array" aca="1" ref="BC520" ca="1">INDEX($J$3:$J$10001,MATCH(BB520,$J$3:$J$10004,0)-1)</f>
        <v>2000</v>
      </c>
      <c r="BD520">
        <f t="shared" ca="1" si="148"/>
        <v>280</v>
      </c>
      <c r="BE520">
        <f t="shared" ca="1" si="149"/>
        <v>300</v>
      </c>
      <c r="BF520">
        <f t="shared" ca="1" si="150"/>
        <v>-20</v>
      </c>
      <c r="BG520">
        <f t="shared" ca="1" si="151"/>
        <v>298.97868063231226</v>
      </c>
    </row>
    <row r="521" spans="1:59" x14ac:dyDescent="0.25">
      <c r="A521" s="64">
        <v>518</v>
      </c>
      <c r="B521" s="64">
        <v>85</v>
      </c>
      <c r="C521" s="64">
        <v>73</v>
      </c>
      <c r="D521" s="18">
        <v>518</v>
      </c>
      <c r="E521" s="21">
        <f t="shared" ca="1" si="136"/>
        <v>2005.1065968384387</v>
      </c>
      <c r="F521" s="22">
        <f t="shared" ca="1" si="137"/>
        <v>218.25443686158798</v>
      </c>
      <c r="G521" s="28">
        <v>518</v>
      </c>
      <c r="H521" s="24">
        <f t="shared" ca="1" si="138"/>
        <v>2046.7768699999999</v>
      </c>
      <c r="I521" s="25">
        <f t="shared" ca="1" si="139"/>
        <v>212.17057697999999</v>
      </c>
      <c r="J521" s="155"/>
      <c r="K521" s="155"/>
      <c r="L521" s="129">
        <f t="shared" si="152"/>
        <v>0</v>
      </c>
      <c r="AR521">
        <f t="shared" ca="1" si="140"/>
        <v>290.64462600000002</v>
      </c>
      <c r="AS521">
        <f t="shared" ca="1" si="141"/>
        <v>289.35537399999998</v>
      </c>
      <c r="AT521" cm="1">
        <f t="array" aca="1" ref="AT521" ca="1">_xlfn.LET(_xlpm.rozsah, $J$3:$J$10001,_xlpm.podminka, (_xlpm.rozsah&gt;H521)*(ISNUMBER(_xlpm.rozsah)),_xlpm.indexy, IF(_xlpm.podminka, ROW(_xlpm.rozsah)-MIN(ROW(_xlpm.rozsah))+1),_xlpm.prvni, MIN(_xlpm.indexy),_xlpm.finalni, IF(_xlpm.prvni=1, 2, _xlpm.prvni),INDEX(_xlpm.rozsah, _xlpm.finalni))</f>
        <v>2100</v>
      </c>
      <c r="AU521" cm="1">
        <f t="array" aca="1" ref="AU521" ca="1">INDEX($J$3:$J$10001,MATCH(AT521,$J$3:$J$10004,0)-1)</f>
        <v>2000</v>
      </c>
      <c r="AV521">
        <f t="shared" ca="1" si="142"/>
        <v>280</v>
      </c>
      <c r="AW521">
        <f t="shared" ca="1" si="143"/>
        <v>300</v>
      </c>
      <c r="AX521">
        <f t="shared" ca="1" si="144"/>
        <v>-20</v>
      </c>
      <c r="AY521">
        <f t="shared" ca="1" si="145"/>
        <v>290.64462600000002</v>
      </c>
      <c r="AZ521">
        <f t="shared" ca="1" si="146"/>
        <v>298.97868063231226</v>
      </c>
      <c r="BA521">
        <f t="shared" ca="1" si="147"/>
        <v>281.02131936768774</v>
      </c>
      <c r="BB521" cm="1">
        <f t="array" aca="1" ref="BB521" ca="1">_xlfn.LET(_xlpm.rozsah, $J$3:$J$10001,_xlpm.podminka, (_xlpm.rozsah&gt;E521)*(ISNUMBER(_xlpm.rozsah)),_xlpm.indexy, IF(_xlpm.podminka, ROW(_xlpm.rozsah)-MIN(ROW(_xlpm.rozsah))+1),_xlpm.prvni, MIN(_xlpm.indexy),_xlpm.finalni, IF(_xlpm.prvni=1, 2, _xlpm.prvni),INDEX(_xlpm.rozsah, _xlpm.finalni))</f>
        <v>2100</v>
      </c>
      <c r="BC521" cm="1">
        <f t="array" aca="1" ref="BC521" ca="1">INDEX($J$3:$J$10001,MATCH(BB521,$J$3:$J$10004,0)-1)</f>
        <v>2000</v>
      </c>
      <c r="BD521">
        <f t="shared" ca="1" si="148"/>
        <v>280</v>
      </c>
      <c r="BE521">
        <f t="shared" ca="1" si="149"/>
        <v>300</v>
      </c>
      <c r="BF521">
        <f t="shared" ca="1" si="150"/>
        <v>-20</v>
      </c>
      <c r="BG521">
        <f t="shared" ca="1" si="151"/>
        <v>298.97868063231226</v>
      </c>
    </row>
    <row r="522" spans="1:59" x14ac:dyDescent="0.25">
      <c r="A522" s="64">
        <v>519</v>
      </c>
      <c r="B522" s="64">
        <v>83</v>
      </c>
      <c r="C522" s="64">
        <v>73</v>
      </c>
      <c r="D522" s="18">
        <v>519</v>
      </c>
      <c r="E522" s="21">
        <f t="shared" ca="1" si="136"/>
        <v>1974.398206324593</v>
      </c>
      <c r="F522" s="22">
        <f t="shared" ca="1" si="137"/>
        <v>221.99028950128755</v>
      </c>
      <c r="G522" s="23">
        <v>519</v>
      </c>
      <c r="H522" s="24">
        <f t="shared" ca="1" si="138"/>
        <v>2022.1468259999999</v>
      </c>
      <c r="I522" s="25">
        <f t="shared" ca="1" si="139"/>
        <v>215.76656340400001</v>
      </c>
      <c r="J522" s="155"/>
      <c r="K522" s="155"/>
      <c r="L522" s="129">
        <f t="shared" si="152"/>
        <v>0</v>
      </c>
      <c r="AR522">
        <f t="shared" ca="1" si="140"/>
        <v>295.57063479999999</v>
      </c>
      <c r="AS522">
        <f t="shared" ca="1" si="141"/>
        <v>284.42936520000001</v>
      </c>
      <c r="AT522" cm="1">
        <f t="array" aca="1" ref="AT522" ca="1">_xlfn.LET(_xlpm.rozsah, $J$3:$J$10001,_xlpm.podminka, (_xlpm.rozsah&gt;H522)*(ISNUMBER(_xlpm.rozsah)),_xlpm.indexy, IF(_xlpm.podminka, ROW(_xlpm.rozsah)-MIN(ROW(_xlpm.rozsah))+1),_xlpm.prvni, MIN(_xlpm.indexy),_xlpm.finalni, IF(_xlpm.prvni=1, 2, _xlpm.prvni),INDEX(_xlpm.rozsah, _xlpm.finalni))</f>
        <v>2100</v>
      </c>
      <c r="AU522" cm="1">
        <f t="array" aca="1" ref="AU522" ca="1">INDEX($J$3:$J$10001,MATCH(AT522,$J$3:$J$10004,0)-1)</f>
        <v>2000</v>
      </c>
      <c r="AV522">
        <f t="shared" ca="1" si="142"/>
        <v>280</v>
      </c>
      <c r="AW522">
        <f t="shared" ca="1" si="143"/>
        <v>300</v>
      </c>
      <c r="AX522">
        <f t="shared" ca="1" si="144"/>
        <v>-20</v>
      </c>
      <c r="AY522">
        <f t="shared" ca="1" si="145"/>
        <v>295.57063479999999</v>
      </c>
      <c r="AZ522">
        <f t="shared" ca="1" si="146"/>
        <v>304.09628698806512</v>
      </c>
      <c r="BA522">
        <f t="shared" ca="1" si="147"/>
        <v>311.90371301193488</v>
      </c>
      <c r="BB522" cm="1">
        <f t="array" aca="1" ref="BB522" ca="1">_xlfn.LET(_xlpm.rozsah, $J$3:$J$10001,_xlpm.podminka, (_xlpm.rozsah&gt;E522)*(ISNUMBER(_xlpm.rozsah)),_xlpm.indexy, IF(_xlpm.podminka, ROW(_xlpm.rozsah)-MIN(ROW(_xlpm.rozsah))+1),_xlpm.prvni, MIN(_xlpm.indexy),_xlpm.finalni, IF(_xlpm.prvni=1, 2, _xlpm.prvni),INDEX(_xlpm.rozsah, _xlpm.finalni))</f>
        <v>2000</v>
      </c>
      <c r="BC522" cm="1">
        <f t="array" aca="1" ref="BC522" ca="1">INDEX($J$3:$J$10001,MATCH(BB522,$J$3:$J$10004,0)-1)</f>
        <v>1900</v>
      </c>
      <c r="BD522">
        <f t="shared" ca="1" si="148"/>
        <v>300</v>
      </c>
      <c r="BE522">
        <f t="shared" ca="1" si="149"/>
        <v>316</v>
      </c>
      <c r="BF522">
        <f t="shared" ca="1" si="150"/>
        <v>-16</v>
      </c>
      <c r="BG522">
        <f t="shared" ca="1" si="151"/>
        <v>304.09628698806512</v>
      </c>
    </row>
    <row r="523" spans="1:59" x14ac:dyDescent="0.25">
      <c r="A523" s="64">
        <v>520</v>
      </c>
      <c r="B523" s="64">
        <v>79</v>
      </c>
      <c r="C523" s="64">
        <v>73</v>
      </c>
      <c r="D523" s="18">
        <v>520</v>
      </c>
      <c r="E523" s="21">
        <f t="shared" ca="1" si="136"/>
        <v>1912.9814252969018</v>
      </c>
      <c r="F523" s="22">
        <f t="shared" ca="1" si="137"/>
        <v>229.16376952532187</v>
      </c>
      <c r="G523" s="28">
        <v>520</v>
      </c>
      <c r="H523" s="24">
        <f t="shared" ca="1" si="138"/>
        <v>1972.8867379999999</v>
      </c>
      <c r="I523" s="25">
        <f t="shared" ca="1" si="139"/>
        <v>222.16682900159998</v>
      </c>
      <c r="J523" s="155"/>
      <c r="K523" s="155"/>
      <c r="L523" s="129">
        <f t="shared" si="152"/>
        <v>0</v>
      </c>
      <c r="AR523">
        <f t="shared" ca="1" si="140"/>
        <v>304.33812191999999</v>
      </c>
      <c r="AS523">
        <f t="shared" ca="1" si="141"/>
        <v>311.66187808000001</v>
      </c>
      <c r="AT523" cm="1">
        <f t="array" aca="1" ref="AT523" ca="1">_xlfn.LET(_xlpm.rozsah, $J$3:$J$10001,_xlpm.podminka, (_xlpm.rozsah&gt;H523)*(ISNUMBER(_xlpm.rozsah)),_xlpm.indexy, IF(_xlpm.podminka, ROW(_xlpm.rozsah)-MIN(ROW(_xlpm.rozsah))+1),_xlpm.prvni, MIN(_xlpm.indexy),_xlpm.finalni, IF(_xlpm.prvni=1, 2, _xlpm.prvni),INDEX(_xlpm.rozsah, _xlpm.finalni))</f>
        <v>2000</v>
      </c>
      <c r="AU523" cm="1">
        <f t="array" aca="1" ref="AU523" ca="1">INDEX($J$3:$J$10001,MATCH(AT523,$J$3:$J$10004,0)-1)</f>
        <v>1900</v>
      </c>
      <c r="AV523">
        <f t="shared" ca="1" si="142"/>
        <v>300</v>
      </c>
      <c r="AW523">
        <f t="shared" ca="1" si="143"/>
        <v>316</v>
      </c>
      <c r="AX523">
        <f t="shared" ca="1" si="144"/>
        <v>-16</v>
      </c>
      <c r="AY523">
        <f t="shared" ca="1" si="145"/>
        <v>304.33812191999999</v>
      </c>
      <c r="AZ523">
        <f t="shared" ca="1" si="146"/>
        <v>313.92297195249574</v>
      </c>
      <c r="BA523">
        <f t="shared" ca="1" si="147"/>
        <v>302.07702804750426</v>
      </c>
      <c r="BB523" cm="1">
        <f t="array" aca="1" ref="BB523" ca="1">_xlfn.LET(_xlpm.rozsah, $J$3:$J$10001,_xlpm.podminka, (_xlpm.rozsah&gt;E523)*(ISNUMBER(_xlpm.rozsah)),_xlpm.indexy, IF(_xlpm.podminka, ROW(_xlpm.rozsah)-MIN(ROW(_xlpm.rozsah))+1),_xlpm.prvni, MIN(_xlpm.indexy),_xlpm.finalni, IF(_xlpm.prvni=1, 2, _xlpm.prvni),INDEX(_xlpm.rozsah, _xlpm.finalni))</f>
        <v>2000</v>
      </c>
      <c r="BC523" cm="1">
        <f t="array" aca="1" ref="BC523" ca="1">INDEX($J$3:$J$10001,MATCH(BB523,$J$3:$J$10004,0)-1)</f>
        <v>1900</v>
      </c>
      <c r="BD523">
        <f t="shared" ca="1" si="148"/>
        <v>300</v>
      </c>
      <c r="BE523">
        <f t="shared" ca="1" si="149"/>
        <v>316</v>
      </c>
      <c r="BF523">
        <f t="shared" ca="1" si="150"/>
        <v>-16</v>
      </c>
      <c r="BG523">
        <f t="shared" ca="1" si="151"/>
        <v>313.92297195249574</v>
      </c>
    </row>
    <row r="524" spans="1:59" x14ac:dyDescent="0.25">
      <c r="A524" s="64">
        <v>521</v>
      </c>
      <c r="B524" s="64">
        <v>78</v>
      </c>
      <c r="C524" s="64">
        <v>73</v>
      </c>
      <c r="D524" s="18">
        <v>521</v>
      </c>
      <c r="E524" s="21">
        <f t="shared" ca="1" si="136"/>
        <v>1897.6272300399792</v>
      </c>
      <c r="F524" s="22">
        <f t="shared" ca="1" si="137"/>
        <v>230.97446075203857</v>
      </c>
      <c r="G524" s="23">
        <v>521</v>
      </c>
      <c r="H524" s="24">
        <f t="shared" ca="1" si="138"/>
        <v>1960.5717159999999</v>
      </c>
      <c r="I524" s="25">
        <f t="shared" ca="1" si="139"/>
        <v>223.60522357120004</v>
      </c>
      <c r="J524" s="155"/>
      <c r="K524" s="155"/>
      <c r="L524" s="129">
        <f t="shared" si="152"/>
        <v>0</v>
      </c>
      <c r="AR524">
        <f t="shared" ca="1" si="140"/>
        <v>306.30852544000004</v>
      </c>
      <c r="AS524">
        <f t="shared" ca="1" si="141"/>
        <v>309.69147455999996</v>
      </c>
      <c r="AT524" cm="1">
        <f t="array" aca="1" ref="AT524" ca="1">_xlfn.LET(_xlpm.rozsah, $J$3:$J$10001,_xlpm.podminka, (_xlpm.rozsah&gt;H524)*(ISNUMBER(_xlpm.rozsah)),_xlpm.indexy, IF(_xlpm.podminka, ROW(_xlpm.rozsah)-MIN(ROW(_xlpm.rozsah))+1),_xlpm.prvni, MIN(_xlpm.indexy),_xlpm.finalni, IF(_xlpm.prvni=1, 2, _xlpm.prvni),INDEX(_xlpm.rozsah, _xlpm.finalni))</f>
        <v>2000</v>
      </c>
      <c r="AU524" cm="1">
        <f t="array" aca="1" ref="AU524" ca="1">INDEX($J$3:$J$10001,MATCH(AT524,$J$3:$J$10004,0)-1)</f>
        <v>1900</v>
      </c>
      <c r="AV524">
        <f t="shared" ca="1" si="142"/>
        <v>300</v>
      </c>
      <c r="AW524">
        <f t="shared" ca="1" si="143"/>
        <v>316</v>
      </c>
      <c r="AX524">
        <f t="shared" ca="1" si="144"/>
        <v>-16</v>
      </c>
      <c r="AY524">
        <f t="shared" ca="1" si="145"/>
        <v>306.30852544000004</v>
      </c>
      <c r="AZ524">
        <f t="shared" ca="1" si="146"/>
        <v>316.40337089320354</v>
      </c>
      <c r="BA524">
        <f t="shared" ca="1" si="147"/>
        <v>332.59662910679646</v>
      </c>
      <c r="BB524" cm="1">
        <f t="array" aca="1" ref="BB524" ca="1">_xlfn.LET(_xlpm.rozsah, $J$3:$J$10001,_xlpm.podminka, (_xlpm.rozsah&gt;E524)*(ISNUMBER(_xlpm.rozsah)),_xlpm.indexy, IF(_xlpm.podminka, ROW(_xlpm.rozsah)-MIN(ROW(_xlpm.rozsah))+1),_xlpm.prvni, MIN(_xlpm.indexy),_xlpm.finalni, IF(_xlpm.prvni=1, 2, _xlpm.prvni),INDEX(_xlpm.rozsah, _xlpm.finalni))</f>
        <v>1900</v>
      </c>
      <c r="BC524" cm="1">
        <f t="array" aca="1" ref="BC524" ca="1">INDEX($J$3:$J$10001,MATCH(BB524,$J$3:$J$10004,0)-1)</f>
        <v>1800</v>
      </c>
      <c r="BD524">
        <f t="shared" ca="1" si="148"/>
        <v>316</v>
      </c>
      <c r="BE524">
        <f t="shared" ca="1" si="149"/>
        <v>333</v>
      </c>
      <c r="BF524">
        <f t="shared" ca="1" si="150"/>
        <v>-17</v>
      </c>
      <c r="BG524">
        <f t="shared" ca="1" si="151"/>
        <v>316.40337089320354</v>
      </c>
    </row>
    <row r="525" spans="1:59" x14ac:dyDescent="0.25">
      <c r="A525" s="64">
        <v>522</v>
      </c>
      <c r="B525" s="64">
        <v>81</v>
      </c>
      <c r="C525" s="64">
        <v>73</v>
      </c>
      <c r="D525" s="18">
        <v>522</v>
      </c>
      <c r="E525" s="21">
        <f t="shared" ca="1" si="136"/>
        <v>1943.6898158107474</v>
      </c>
      <c r="F525" s="22">
        <f t="shared" ca="1" si="137"/>
        <v>225.57702951330469</v>
      </c>
      <c r="G525" s="28">
        <v>522</v>
      </c>
      <c r="H525" s="24">
        <f t="shared" ca="1" si="138"/>
        <v>1997.5167820000001</v>
      </c>
      <c r="I525" s="25">
        <f t="shared" ca="1" si="139"/>
        <v>219.29003986239996</v>
      </c>
      <c r="J525" s="155"/>
      <c r="K525" s="155"/>
      <c r="L525" s="129">
        <f t="shared" si="152"/>
        <v>0</v>
      </c>
      <c r="AR525">
        <f t="shared" ca="1" si="140"/>
        <v>300.39731487999995</v>
      </c>
      <c r="AS525">
        <f t="shared" ca="1" si="141"/>
        <v>315.60268512000005</v>
      </c>
      <c r="AT525" cm="1">
        <f t="array" aca="1" ref="AT525" ca="1">_xlfn.LET(_xlpm.rozsah, $J$3:$J$10001,_xlpm.podminka, (_xlpm.rozsah&gt;H525)*(ISNUMBER(_xlpm.rozsah)),_xlpm.indexy, IF(_xlpm.podminka, ROW(_xlpm.rozsah)-MIN(ROW(_xlpm.rozsah))+1),_xlpm.prvni, MIN(_xlpm.indexy),_xlpm.finalni, IF(_xlpm.prvni=1, 2, _xlpm.prvni),INDEX(_xlpm.rozsah, _xlpm.finalni))</f>
        <v>2000</v>
      </c>
      <c r="AU525" cm="1">
        <f t="array" aca="1" ref="AU525" ca="1">INDEX($J$3:$J$10001,MATCH(AT525,$J$3:$J$10004,0)-1)</f>
        <v>1900</v>
      </c>
      <c r="AV525">
        <f t="shared" ca="1" si="142"/>
        <v>300</v>
      </c>
      <c r="AW525">
        <f t="shared" ca="1" si="143"/>
        <v>316</v>
      </c>
      <c r="AX525">
        <f t="shared" ca="1" si="144"/>
        <v>-16</v>
      </c>
      <c r="AY525">
        <f t="shared" ca="1" si="145"/>
        <v>300.39731487999995</v>
      </c>
      <c r="AZ525">
        <f t="shared" ca="1" si="146"/>
        <v>309.0096294702804</v>
      </c>
      <c r="BA525">
        <f t="shared" ca="1" si="147"/>
        <v>306.9903705297196</v>
      </c>
      <c r="BB525" cm="1">
        <f t="array" aca="1" ref="BB525" ca="1">_xlfn.LET(_xlpm.rozsah, $J$3:$J$10001,_xlpm.podminka, (_xlpm.rozsah&gt;E525)*(ISNUMBER(_xlpm.rozsah)),_xlpm.indexy, IF(_xlpm.podminka, ROW(_xlpm.rozsah)-MIN(ROW(_xlpm.rozsah))+1),_xlpm.prvni, MIN(_xlpm.indexy),_xlpm.finalni, IF(_xlpm.prvni=1, 2, _xlpm.prvni),INDEX(_xlpm.rozsah, _xlpm.finalni))</f>
        <v>2000</v>
      </c>
      <c r="BC525" cm="1">
        <f t="array" aca="1" ref="BC525" ca="1">INDEX($J$3:$J$10001,MATCH(BB525,$J$3:$J$10004,0)-1)</f>
        <v>1900</v>
      </c>
      <c r="BD525">
        <f t="shared" ca="1" si="148"/>
        <v>300</v>
      </c>
      <c r="BE525">
        <f t="shared" ca="1" si="149"/>
        <v>316</v>
      </c>
      <c r="BF525">
        <f t="shared" ca="1" si="150"/>
        <v>-16</v>
      </c>
      <c r="BG525">
        <f t="shared" ca="1" si="151"/>
        <v>309.0096294702804</v>
      </c>
    </row>
    <row r="526" spans="1:59" x14ac:dyDescent="0.25">
      <c r="A526" s="64">
        <v>523</v>
      </c>
      <c r="B526" s="64">
        <v>82</v>
      </c>
      <c r="C526" s="64">
        <v>72</v>
      </c>
      <c r="D526" s="18">
        <v>523</v>
      </c>
      <c r="E526" s="21">
        <f t="shared" ca="1" si="136"/>
        <v>1959.0440110676702</v>
      </c>
      <c r="F526" s="22">
        <f t="shared" ca="1" si="137"/>
        <v>220.7181299250044</v>
      </c>
      <c r="G526" s="23">
        <v>523</v>
      </c>
      <c r="H526" s="24">
        <f t="shared" ca="1" si="138"/>
        <v>2009.8318039999999</v>
      </c>
      <c r="I526" s="25">
        <f t="shared" ca="1" si="139"/>
        <v>214.58422022400001</v>
      </c>
      <c r="J526" s="155"/>
      <c r="K526" s="155"/>
      <c r="L526" s="129">
        <f t="shared" si="152"/>
        <v>0</v>
      </c>
      <c r="AR526">
        <f t="shared" ca="1" si="140"/>
        <v>298.03363920000004</v>
      </c>
      <c r="AS526">
        <f t="shared" ca="1" si="141"/>
        <v>281.96636079999996</v>
      </c>
      <c r="AT526" cm="1">
        <f t="array" aca="1" ref="AT526" ca="1">_xlfn.LET(_xlpm.rozsah, $J$3:$J$10001,_xlpm.podminka, (_xlpm.rozsah&gt;H526)*(ISNUMBER(_xlpm.rozsah)),_xlpm.indexy, IF(_xlpm.podminka, ROW(_xlpm.rozsah)-MIN(ROW(_xlpm.rozsah))+1),_xlpm.prvni, MIN(_xlpm.indexy),_xlpm.finalni, IF(_xlpm.prvni=1, 2, _xlpm.prvni),INDEX(_xlpm.rozsah, _xlpm.finalni))</f>
        <v>2100</v>
      </c>
      <c r="AU526" cm="1">
        <f t="array" aca="1" ref="AU526" ca="1">INDEX($J$3:$J$10001,MATCH(AT526,$J$3:$J$10004,0)-1)</f>
        <v>2000</v>
      </c>
      <c r="AV526">
        <f t="shared" ca="1" si="142"/>
        <v>280</v>
      </c>
      <c r="AW526">
        <f t="shared" ca="1" si="143"/>
        <v>300</v>
      </c>
      <c r="AX526">
        <f t="shared" ca="1" si="144"/>
        <v>-20</v>
      </c>
      <c r="AY526">
        <f t="shared" ca="1" si="145"/>
        <v>298.03363920000004</v>
      </c>
      <c r="AZ526">
        <f t="shared" ca="1" si="146"/>
        <v>306.55295822917276</v>
      </c>
      <c r="BA526">
        <f t="shared" ca="1" si="147"/>
        <v>309.44704177082724</v>
      </c>
      <c r="BB526" cm="1">
        <f t="array" aca="1" ref="BB526" ca="1">_xlfn.LET(_xlpm.rozsah, $J$3:$J$10001,_xlpm.podminka, (_xlpm.rozsah&gt;E526)*(ISNUMBER(_xlpm.rozsah)),_xlpm.indexy, IF(_xlpm.podminka, ROW(_xlpm.rozsah)-MIN(ROW(_xlpm.rozsah))+1),_xlpm.prvni, MIN(_xlpm.indexy),_xlpm.finalni, IF(_xlpm.prvni=1, 2, _xlpm.prvni),INDEX(_xlpm.rozsah, _xlpm.finalni))</f>
        <v>2000</v>
      </c>
      <c r="BC526" cm="1">
        <f t="array" aca="1" ref="BC526" ca="1">INDEX($J$3:$J$10001,MATCH(BB526,$J$3:$J$10004,0)-1)</f>
        <v>1900</v>
      </c>
      <c r="BD526">
        <f t="shared" ca="1" si="148"/>
        <v>300</v>
      </c>
      <c r="BE526">
        <f t="shared" ca="1" si="149"/>
        <v>316</v>
      </c>
      <c r="BF526">
        <f t="shared" ca="1" si="150"/>
        <v>-16</v>
      </c>
      <c r="BG526">
        <f t="shared" ca="1" si="151"/>
        <v>306.55295822917276</v>
      </c>
    </row>
    <row r="527" spans="1:59" x14ac:dyDescent="0.25">
      <c r="A527" s="64">
        <v>524</v>
      </c>
      <c r="B527" s="64">
        <v>94</v>
      </c>
      <c r="C527" s="64">
        <v>56</v>
      </c>
      <c r="D527" s="18">
        <v>524</v>
      </c>
      <c r="E527" s="21">
        <f t="shared" ca="1" si="136"/>
        <v>2143.2943541507439</v>
      </c>
      <c r="F527" s="22">
        <f t="shared" ca="1" si="137"/>
        <v>148.31430658645419</v>
      </c>
      <c r="G527" s="28">
        <v>524</v>
      </c>
      <c r="H527" s="24">
        <f t="shared" ca="1" si="138"/>
        <v>2157.6120679999999</v>
      </c>
      <c r="I527" s="25">
        <f t="shared" ca="1" si="139"/>
        <v>145.50803467200004</v>
      </c>
      <c r="J527" s="155"/>
      <c r="K527" s="155"/>
      <c r="L527" s="129">
        <f t="shared" si="152"/>
        <v>0</v>
      </c>
      <c r="AR527">
        <f t="shared" ca="1" si="140"/>
        <v>259.83577620000005</v>
      </c>
      <c r="AS527">
        <f t="shared" ca="1" si="141"/>
        <v>265.16422379999995</v>
      </c>
      <c r="AT527" cm="1">
        <f t="array" aca="1" ref="AT527" ca="1">_xlfn.LET(_xlpm.rozsah, $J$3:$J$10001,_xlpm.podminka, (_xlpm.rozsah&gt;H527)*(ISNUMBER(_xlpm.rozsah)),_xlpm.indexy, IF(_xlpm.podminka, ROW(_xlpm.rozsah)-MIN(ROW(_xlpm.rozsah))+1),_xlpm.prvni, MIN(_xlpm.indexy),_xlpm.finalni, IF(_xlpm.prvni=1, 2, _xlpm.prvni),INDEX(_xlpm.rozsah, _xlpm.finalni))</f>
        <v>2200</v>
      </c>
      <c r="AU527" cm="1">
        <f t="array" aca="1" ref="AU527" ca="1">INDEX($J$3:$J$10001,MATCH(AT527,$J$3:$J$10004,0)-1)</f>
        <v>2100</v>
      </c>
      <c r="AV527">
        <f t="shared" ca="1" si="142"/>
        <v>245</v>
      </c>
      <c r="AW527">
        <f t="shared" ca="1" si="143"/>
        <v>280</v>
      </c>
      <c r="AX527">
        <f t="shared" ca="1" si="144"/>
        <v>-35</v>
      </c>
      <c r="AY527">
        <f t="shared" ca="1" si="145"/>
        <v>259.83577620000005</v>
      </c>
      <c r="AZ527">
        <f t="shared" ca="1" si="146"/>
        <v>264.84697604723965</v>
      </c>
      <c r="BA527">
        <f t="shared" ca="1" si="147"/>
        <v>260.15302395276035</v>
      </c>
      <c r="BB527" cm="1">
        <f t="array" aca="1" ref="BB527" ca="1">_xlfn.LET(_xlpm.rozsah, $J$3:$J$10001,_xlpm.podminka, (_xlpm.rozsah&gt;E527)*(ISNUMBER(_xlpm.rozsah)),_xlpm.indexy, IF(_xlpm.podminka, ROW(_xlpm.rozsah)-MIN(ROW(_xlpm.rozsah))+1),_xlpm.prvni, MIN(_xlpm.indexy),_xlpm.finalni, IF(_xlpm.prvni=1, 2, _xlpm.prvni),INDEX(_xlpm.rozsah, _xlpm.finalni))</f>
        <v>2200</v>
      </c>
      <c r="BC527" cm="1">
        <f t="array" aca="1" ref="BC527" ca="1">INDEX($J$3:$J$10001,MATCH(BB527,$J$3:$J$10004,0)-1)</f>
        <v>2100</v>
      </c>
      <c r="BD527">
        <f t="shared" ca="1" si="148"/>
        <v>245</v>
      </c>
      <c r="BE527">
        <f t="shared" ca="1" si="149"/>
        <v>280</v>
      </c>
      <c r="BF527">
        <f t="shared" ca="1" si="150"/>
        <v>-35</v>
      </c>
      <c r="BG527">
        <f t="shared" ca="1" si="151"/>
        <v>264.84697604723965</v>
      </c>
    </row>
    <row r="528" spans="1:59" x14ac:dyDescent="0.25">
      <c r="A528" s="64">
        <v>525</v>
      </c>
      <c r="B528" s="64">
        <v>66</v>
      </c>
      <c r="C528" s="64">
        <v>48</v>
      </c>
      <c r="D528" s="18">
        <v>525</v>
      </c>
      <c r="E528" s="21">
        <f t="shared" ca="1" si="136"/>
        <v>1713.3768869569053</v>
      </c>
      <c r="F528" s="22">
        <f t="shared" ca="1" si="137"/>
        <v>166.9084460243165</v>
      </c>
      <c r="G528" s="23">
        <v>525</v>
      </c>
      <c r="H528" s="24">
        <f t="shared" ca="1" si="138"/>
        <v>1812.7914519999999</v>
      </c>
      <c r="I528" s="25">
        <f t="shared" ca="1" si="139"/>
        <v>158.7962175168</v>
      </c>
      <c r="J528" s="155"/>
      <c r="K528" s="155"/>
      <c r="L528" s="129">
        <f t="shared" si="152"/>
        <v>0</v>
      </c>
      <c r="AR528">
        <f t="shared" ca="1" si="140"/>
        <v>330.82545316</v>
      </c>
      <c r="AS528">
        <f t="shared" ca="1" si="141"/>
        <v>318.17454684</v>
      </c>
      <c r="AT528" cm="1">
        <f t="array" aca="1" ref="AT528" ca="1">_xlfn.LET(_xlpm.rozsah, $J$3:$J$10001,_xlpm.podminka, (_xlpm.rozsah&gt;H528)*(ISNUMBER(_xlpm.rozsah)),_xlpm.indexy, IF(_xlpm.podminka, ROW(_xlpm.rozsah)-MIN(ROW(_xlpm.rozsah))+1),_xlpm.prvni, MIN(_xlpm.indexy),_xlpm.finalni, IF(_xlpm.prvni=1, 2, _xlpm.prvni),INDEX(_xlpm.rozsah, _xlpm.finalni))</f>
        <v>1900</v>
      </c>
      <c r="AU528" cm="1">
        <f t="array" aca="1" ref="AU528" ca="1">INDEX($J$3:$J$10001,MATCH(AT528,$J$3:$J$10004,0)-1)</f>
        <v>1800</v>
      </c>
      <c r="AV528">
        <f t="shared" ca="1" si="142"/>
        <v>316</v>
      </c>
      <c r="AW528">
        <f t="shared" ca="1" si="143"/>
        <v>333</v>
      </c>
      <c r="AX528">
        <f t="shared" ca="1" si="144"/>
        <v>-17</v>
      </c>
      <c r="AY528">
        <f t="shared" ca="1" si="145"/>
        <v>330.82545316</v>
      </c>
      <c r="AZ528">
        <f t="shared" ca="1" si="146"/>
        <v>347.7259292173261</v>
      </c>
      <c r="BA528">
        <f t="shared" ca="1" si="147"/>
        <v>335.2740707826739</v>
      </c>
      <c r="BB528" cm="1">
        <f t="array" aca="1" ref="BB528" ca="1">_xlfn.LET(_xlpm.rozsah, $J$3:$J$10001,_xlpm.podminka, (_xlpm.rozsah&gt;E528)*(ISNUMBER(_xlpm.rozsah)),_xlpm.indexy, IF(_xlpm.podminka, ROW(_xlpm.rozsah)-MIN(ROW(_xlpm.rozsah))+1),_xlpm.prvni, MIN(_xlpm.indexy),_xlpm.finalni, IF(_xlpm.prvni=1, 2, _xlpm.prvni),INDEX(_xlpm.rozsah, _xlpm.finalni))</f>
        <v>1800</v>
      </c>
      <c r="BC528" cm="1">
        <f t="array" aca="1" ref="BC528" ca="1">INDEX($J$3:$J$10001,MATCH(BB528,$J$3:$J$10004,0)-1)</f>
        <v>1700</v>
      </c>
      <c r="BD528">
        <f t="shared" ca="1" si="148"/>
        <v>333</v>
      </c>
      <c r="BE528">
        <f t="shared" ca="1" si="149"/>
        <v>350</v>
      </c>
      <c r="BF528">
        <f t="shared" ca="1" si="150"/>
        <v>-17</v>
      </c>
      <c r="BG528">
        <f t="shared" ca="1" si="151"/>
        <v>347.7259292173261</v>
      </c>
    </row>
    <row r="529" spans="1:59" x14ac:dyDescent="0.25">
      <c r="A529" s="64">
        <v>526</v>
      </c>
      <c r="B529" s="64">
        <v>35</v>
      </c>
      <c r="C529" s="64">
        <v>71</v>
      </c>
      <c r="D529" s="18">
        <v>526</v>
      </c>
      <c r="E529" s="21">
        <f t="shared" ca="1" si="136"/>
        <v>1237.3968339922983</v>
      </c>
      <c r="F529" s="22">
        <f t="shared" ca="1" si="137"/>
        <v>235.16552564035956</v>
      </c>
      <c r="G529" s="28">
        <v>526</v>
      </c>
      <c r="H529" s="24">
        <f t="shared" ca="1" si="138"/>
        <v>1431.02577</v>
      </c>
      <c r="I529" s="25">
        <f t="shared" ca="1" si="139"/>
        <v>255.6</v>
      </c>
      <c r="J529" s="155"/>
      <c r="K529" s="155"/>
      <c r="L529" s="129">
        <f t="shared" si="152"/>
        <v>0</v>
      </c>
      <c r="AR529">
        <f t="shared" ca="1" si="140"/>
        <v>360</v>
      </c>
      <c r="AS529">
        <f t="shared" ca="1" si="141"/>
        <v>360</v>
      </c>
      <c r="AT529" cm="1">
        <f t="array" aca="1" ref="AT529" ca="1">_xlfn.LET(_xlpm.rozsah, $J$3:$J$10001,_xlpm.podminka, (_xlpm.rozsah&gt;H529)*(ISNUMBER(_xlpm.rozsah)),_xlpm.indexy, IF(_xlpm.podminka, ROW(_xlpm.rozsah)-MIN(ROW(_xlpm.rozsah))+1),_xlpm.prvni, MIN(_xlpm.indexy),_xlpm.finalni, IF(_xlpm.prvni=1, 2, _xlpm.prvni),INDEX(_xlpm.rozsah, _xlpm.finalni))</f>
        <v>1500</v>
      </c>
      <c r="AU529" cm="1">
        <f t="array" aca="1" ref="AU529" ca="1">INDEX($J$3:$J$10001,MATCH(AT529,$J$3:$J$10004,0)-1)</f>
        <v>1400</v>
      </c>
      <c r="AV529">
        <f t="shared" ca="1" si="142"/>
        <v>360</v>
      </c>
      <c r="AW529">
        <f t="shared" ca="1" si="143"/>
        <v>360</v>
      </c>
      <c r="AX529">
        <f t="shared" ca="1" si="144"/>
        <v>0</v>
      </c>
      <c r="AY529">
        <f t="shared" ca="1" si="145"/>
        <v>360</v>
      </c>
      <c r="AZ529">
        <f t="shared" ca="1" si="146"/>
        <v>331.21905019768951</v>
      </c>
      <c r="BA529">
        <f t="shared" ca="1" si="147"/>
        <v>331.21905019768951</v>
      </c>
      <c r="BB529" cm="1">
        <f t="array" aca="1" ref="BB529" ca="1">_xlfn.LET(_xlpm.rozsah, $J$3:$J$10001,_xlpm.podminka, (_xlpm.rozsah&gt;E529)*(ISNUMBER(_xlpm.rozsah)),_xlpm.indexy, IF(_xlpm.podminka, ROW(_xlpm.rozsah)-MIN(ROW(_xlpm.rozsah))+1),_xlpm.prvni, MIN(_xlpm.indexy),_xlpm.finalni, IF(_xlpm.prvni=1, 2, _xlpm.prvni),INDEX(_xlpm.rozsah, _xlpm.finalni))</f>
        <v>1300</v>
      </c>
      <c r="BC529" cm="1">
        <f t="array" aca="1" ref="BC529" ca="1">INDEX($J$3:$J$10001,MATCH(BB529,$J$3:$J$10004,0)-1)</f>
        <v>1200</v>
      </c>
      <c r="BD529">
        <f t="shared" ca="1" si="148"/>
        <v>350</v>
      </c>
      <c r="BE529">
        <f t="shared" ca="1" si="149"/>
        <v>320</v>
      </c>
      <c r="BF529">
        <f t="shared" ca="1" si="150"/>
        <v>30</v>
      </c>
      <c r="BG529">
        <f t="shared" ca="1" si="151"/>
        <v>338.78094980231049</v>
      </c>
    </row>
    <row r="530" spans="1:59" x14ac:dyDescent="0.25">
      <c r="A530" s="64">
        <v>527</v>
      </c>
      <c r="B530" s="64">
        <v>51</v>
      </c>
      <c r="C530" s="64">
        <v>44</v>
      </c>
      <c r="D530" s="18">
        <v>527</v>
      </c>
      <c r="E530" s="21">
        <f t="shared" ca="1" si="136"/>
        <v>1483.0639581030632</v>
      </c>
      <c r="F530" s="22">
        <f t="shared" ca="1" si="137"/>
        <v>158.4</v>
      </c>
      <c r="G530" s="23">
        <v>527</v>
      </c>
      <c r="H530" s="24">
        <f t="shared" ca="1" si="138"/>
        <v>1628.066122</v>
      </c>
      <c r="I530" s="25">
        <f t="shared" ca="1" si="139"/>
        <v>156.53207250560001</v>
      </c>
      <c r="J530" s="155"/>
      <c r="K530" s="155"/>
      <c r="L530" s="129">
        <f t="shared" si="152"/>
        <v>0</v>
      </c>
      <c r="AR530">
        <f t="shared" ca="1" si="140"/>
        <v>355.75471024000001</v>
      </c>
      <c r="AS530">
        <f t="shared" ca="1" si="141"/>
        <v>352.24528975999999</v>
      </c>
      <c r="AT530" cm="1">
        <f t="array" aca="1" ref="AT530" ca="1">_xlfn.LET(_xlpm.rozsah, $J$3:$J$10001,_xlpm.podminka, (_xlpm.rozsah&gt;H530)*(ISNUMBER(_xlpm.rozsah)),_xlpm.indexy, IF(_xlpm.podminka, ROW(_xlpm.rozsah)-MIN(ROW(_xlpm.rozsah))+1),_xlpm.prvni, MIN(_xlpm.indexy),_xlpm.finalni, IF(_xlpm.prvni=1, 2, _xlpm.prvni),INDEX(_xlpm.rozsah, _xlpm.finalni))</f>
        <v>1700</v>
      </c>
      <c r="AU530" cm="1">
        <f t="array" aca="1" ref="AU530" ca="1">INDEX($J$3:$J$10001,MATCH(AT530,$J$3:$J$10004,0)-1)</f>
        <v>1600</v>
      </c>
      <c r="AV530">
        <f t="shared" ca="1" si="142"/>
        <v>350</v>
      </c>
      <c r="AW530">
        <f t="shared" ca="1" si="143"/>
        <v>358</v>
      </c>
      <c r="AX530">
        <f t="shared" ca="1" si="144"/>
        <v>-8</v>
      </c>
      <c r="AY530">
        <f t="shared" ca="1" si="145"/>
        <v>355.75471024000001</v>
      </c>
      <c r="AZ530">
        <f t="shared" ca="1" si="146"/>
        <v>360</v>
      </c>
      <c r="BA530">
        <f t="shared" ca="1" si="147"/>
        <v>360</v>
      </c>
      <c r="BB530" cm="1">
        <f t="array" aca="1" ref="BB530" ca="1">_xlfn.LET(_xlpm.rozsah, $J$3:$J$10001,_xlpm.podminka, (_xlpm.rozsah&gt;E530)*(ISNUMBER(_xlpm.rozsah)),_xlpm.indexy, IF(_xlpm.podminka, ROW(_xlpm.rozsah)-MIN(ROW(_xlpm.rozsah))+1),_xlpm.prvni, MIN(_xlpm.indexy),_xlpm.finalni, IF(_xlpm.prvni=1, 2, _xlpm.prvni),INDEX(_xlpm.rozsah, _xlpm.finalni))</f>
        <v>1500</v>
      </c>
      <c r="BC530" cm="1">
        <f t="array" aca="1" ref="BC530" ca="1">INDEX($J$3:$J$10001,MATCH(BB530,$J$3:$J$10004,0)-1)</f>
        <v>1400</v>
      </c>
      <c r="BD530">
        <f t="shared" ca="1" si="148"/>
        <v>360</v>
      </c>
      <c r="BE530">
        <f t="shared" ca="1" si="149"/>
        <v>360</v>
      </c>
      <c r="BF530">
        <f t="shared" ca="1" si="150"/>
        <v>0</v>
      </c>
      <c r="BG530">
        <f t="shared" ca="1" si="151"/>
        <v>360</v>
      </c>
    </row>
    <row r="531" spans="1:59" x14ac:dyDescent="0.25">
      <c r="A531" s="64">
        <v>528</v>
      </c>
      <c r="B531" s="64">
        <v>60</v>
      </c>
      <c r="C531" s="64">
        <v>23</v>
      </c>
      <c r="D531" s="18">
        <v>528</v>
      </c>
      <c r="E531" s="21">
        <f t="shared" ca="1" si="136"/>
        <v>1621.2517154153684</v>
      </c>
      <c r="F531" s="22">
        <f t="shared" ca="1" si="137"/>
        <v>81.948968436357205</v>
      </c>
      <c r="G531" s="28">
        <v>528</v>
      </c>
      <c r="H531" s="24">
        <f t="shared" ca="1" si="138"/>
        <v>1738.9013199999999</v>
      </c>
      <c r="I531" s="25">
        <f t="shared" ca="1" si="139"/>
        <v>78.978958387999995</v>
      </c>
      <c r="J531" s="155"/>
      <c r="K531" s="155"/>
      <c r="L531" s="129">
        <f t="shared" si="152"/>
        <v>0</v>
      </c>
      <c r="AR531">
        <f t="shared" ca="1" si="140"/>
        <v>343.38677560000002</v>
      </c>
      <c r="AS531">
        <f t="shared" ca="1" si="141"/>
        <v>339.61322439999998</v>
      </c>
      <c r="AT531" cm="1">
        <f t="array" aca="1" ref="AT531" ca="1">_xlfn.LET(_xlpm.rozsah, $J$3:$J$10001,_xlpm.podminka, (_xlpm.rozsah&gt;H531)*(ISNUMBER(_xlpm.rozsah)),_xlpm.indexy, IF(_xlpm.podminka, ROW(_xlpm.rozsah)-MIN(ROW(_xlpm.rozsah))+1),_xlpm.prvni, MIN(_xlpm.indexy),_xlpm.finalni, IF(_xlpm.prvni=1, 2, _xlpm.prvni),INDEX(_xlpm.rozsah, _xlpm.finalni))</f>
        <v>1800</v>
      </c>
      <c r="AU531" cm="1">
        <f t="array" aca="1" ref="AU531" ca="1">INDEX($J$3:$J$10001,MATCH(AT531,$J$3:$J$10004,0)-1)</f>
        <v>1700</v>
      </c>
      <c r="AV531">
        <f t="shared" ca="1" si="142"/>
        <v>333</v>
      </c>
      <c r="AW531">
        <f t="shared" ca="1" si="143"/>
        <v>350</v>
      </c>
      <c r="AX531">
        <f t="shared" ca="1" si="144"/>
        <v>-17</v>
      </c>
      <c r="AY531">
        <f t="shared" ca="1" si="145"/>
        <v>343.38677560000002</v>
      </c>
      <c r="AZ531">
        <f t="shared" ca="1" si="146"/>
        <v>356.2998627667705</v>
      </c>
      <c r="BA531">
        <f t="shared" ca="1" si="147"/>
        <v>351.7001372332295</v>
      </c>
      <c r="BB531" cm="1">
        <f t="array" aca="1" ref="BB531" ca="1">_xlfn.LET(_xlpm.rozsah, $J$3:$J$10001,_xlpm.podminka, (_xlpm.rozsah&gt;E531)*(ISNUMBER(_xlpm.rozsah)),_xlpm.indexy, IF(_xlpm.podminka, ROW(_xlpm.rozsah)-MIN(ROW(_xlpm.rozsah))+1),_xlpm.prvni, MIN(_xlpm.indexy),_xlpm.finalni, IF(_xlpm.prvni=1, 2, _xlpm.prvni),INDEX(_xlpm.rozsah, _xlpm.finalni))</f>
        <v>1700</v>
      </c>
      <c r="BC531" cm="1">
        <f t="array" aca="1" ref="BC531" ca="1">INDEX($J$3:$J$10001,MATCH(BB531,$J$3:$J$10004,0)-1)</f>
        <v>1600</v>
      </c>
      <c r="BD531">
        <f t="shared" ca="1" si="148"/>
        <v>350</v>
      </c>
      <c r="BE531">
        <f t="shared" ca="1" si="149"/>
        <v>358</v>
      </c>
      <c r="BF531">
        <f t="shared" ca="1" si="150"/>
        <v>-8</v>
      </c>
      <c r="BG531">
        <f t="shared" ca="1" si="151"/>
        <v>356.2998627667705</v>
      </c>
    </row>
    <row r="532" spans="1:59" x14ac:dyDescent="0.25">
      <c r="A532" s="64">
        <v>529</v>
      </c>
      <c r="B532" s="64">
        <v>64</v>
      </c>
      <c r="C532" s="64">
        <v>10</v>
      </c>
      <c r="D532" s="18">
        <v>529</v>
      </c>
      <c r="E532" s="21">
        <f t="shared" ca="1" si="136"/>
        <v>1682.6684964430597</v>
      </c>
      <c r="F532" s="22">
        <f t="shared" ca="1" si="137"/>
        <v>35.138652028455525</v>
      </c>
      <c r="G532" s="23">
        <v>529</v>
      </c>
      <c r="H532" s="24">
        <f t="shared" ca="1" si="138"/>
        <v>1788.1614079999999</v>
      </c>
      <c r="I532" s="25">
        <f t="shared" ca="1" si="139"/>
        <v>33.501256063999996</v>
      </c>
      <c r="J532" s="155"/>
      <c r="K532" s="155"/>
      <c r="L532" s="129">
        <f t="shared" si="152"/>
        <v>0</v>
      </c>
      <c r="AR532">
        <f t="shared" ca="1" si="140"/>
        <v>335.01256064</v>
      </c>
      <c r="AS532">
        <f t="shared" ca="1" si="141"/>
        <v>347.98743936</v>
      </c>
      <c r="AT532" cm="1">
        <f t="array" aca="1" ref="AT532" ca="1">_xlfn.LET(_xlpm.rozsah, $J$3:$J$10001,_xlpm.podminka, (_xlpm.rozsah&gt;H532)*(ISNUMBER(_xlpm.rozsah)),_xlpm.indexy, IF(_xlpm.podminka, ROW(_xlpm.rozsah)-MIN(ROW(_xlpm.rozsah))+1),_xlpm.prvni, MIN(_xlpm.indexy),_xlpm.finalni, IF(_xlpm.prvni=1, 2, _xlpm.prvni),INDEX(_xlpm.rozsah, _xlpm.finalni))</f>
        <v>1800</v>
      </c>
      <c r="AU532" cm="1">
        <f t="array" aca="1" ref="AU532" ca="1">INDEX($J$3:$J$10001,MATCH(AT532,$J$3:$J$10004,0)-1)</f>
        <v>1700</v>
      </c>
      <c r="AV532">
        <f t="shared" ca="1" si="142"/>
        <v>333</v>
      </c>
      <c r="AW532">
        <f t="shared" ca="1" si="143"/>
        <v>350</v>
      </c>
      <c r="AX532">
        <f t="shared" ca="1" si="144"/>
        <v>-17</v>
      </c>
      <c r="AY532">
        <f t="shared" ca="1" si="145"/>
        <v>335.01256064</v>
      </c>
      <c r="AZ532">
        <f t="shared" ca="1" si="146"/>
        <v>351.38652028455522</v>
      </c>
      <c r="BA532">
        <f t="shared" ca="1" si="147"/>
        <v>356.61347971544478</v>
      </c>
      <c r="BB532" cm="1">
        <f t="array" aca="1" ref="BB532" ca="1">_xlfn.LET(_xlpm.rozsah, $J$3:$J$10001,_xlpm.podminka, (_xlpm.rozsah&gt;E532)*(ISNUMBER(_xlpm.rozsah)),_xlpm.indexy, IF(_xlpm.podminka, ROW(_xlpm.rozsah)-MIN(ROW(_xlpm.rozsah))+1),_xlpm.prvni, MIN(_xlpm.indexy),_xlpm.finalni, IF(_xlpm.prvni=1, 2, _xlpm.prvni),INDEX(_xlpm.rozsah, _xlpm.finalni))</f>
        <v>1700</v>
      </c>
      <c r="BC532" cm="1">
        <f t="array" aca="1" ref="BC532" ca="1">INDEX($J$3:$J$10001,MATCH(BB532,$J$3:$J$10004,0)-1)</f>
        <v>1600</v>
      </c>
      <c r="BD532">
        <f t="shared" ca="1" si="148"/>
        <v>350</v>
      </c>
      <c r="BE532">
        <f t="shared" ca="1" si="149"/>
        <v>358</v>
      </c>
      <c r="BF532">
        <f t="shared" ca="1" si="150"/>
        <v>-8</v>
      </c>
      <c r="BG532">
        <f t="shared" ca="1" si="151"/>
        <v>351.38652028455522</v>
      </c>
    </row>
    <row r="533" spans="1:59" x14ac:dyDescent="0.25">
      <c r="A533" s="64">
        <v>530</v>
      </c>
      <c r="B533" s="64">
        <v>63</v>
      </c>
      <c r="C533" s="64">
        <v>14</v>
      </c>
      <c r="D533" s="18">
        <v>530</v>
      </c>
      <c r="E533" s="21">
        <f t="shared" ca="1" si="136"/>
        <v>1667.3143011861368</v>
      </c>
      <c r="F533" s="22">
        <f t="shared" ca="1" si="137"/>
        <v>49.366079826715264</v>
      </c>
      <c r="G533" s="28">
        <v>530</v>
      </c>
      <c r="H533" s="24">
        <f t="shared" ca="1" si="138"/>
        <v>1775.8463859999999</v>
      </c>
      <c r="I533" s="25">
        <f t="shared" ca="1" si="139"/>
        <v>47.194856013200003</v>
      </c>
      <c r="J533" s="155"/>
      <c r="K533" s="155"/>
      <c r="L533" s="129">
        <f t="shared" si="152"/>
        <v>0</v>
      </c>
      <c r="AR533">
        <f t="shared" ca="1" si="140"/>
        <v>337.10611438000001</v>
      </c>
      <c r="AS533">
        <f t="shared" ca="1" si="141"/>
        <v>345.89388561999999</v>
      </c>
      <c r="AT533" cm="1">
        <f t="array" aca="1" ref="AT533" ca="1">_xlfn.LET(_xlpm.rozsah, $J$3:$J$10001,_xlpm.podminka, (_xlpm.rozsah&gt;H533)*(ISNUMBER(_xlpm.rozsah)),_xlpm.indexy, IF(_xlpm.podminka, ROW(_xlpm.rozsah)-MIN(ROW(_xlpm.rozsah))+1),_xlpm.prvni, MIN(_xlpm.indexy),_xlpm.finalni, IF(_xlpm.prvni=1, 2, _xlpm.prvni),INDEX(_xlpm.rozsah, _xlpm.finalni))</f>
        <v>1800</v>
      </c>
      <c r="AU533" cm="1">
        <f t="array" aca="1" ref="AU533" ca="1">INDEX($J$3:$J$10001,MATCH(AT533,$J$3:$J$10004,0)-1)</f>
        <v>1700</v>
      </c>
      <c r="AV533">
        <f t="shared" ca="1" si="142"/>
        <v>333</v>
      </c>
      <c r="AW533">
        <f t="shared" ca="1" si="143"/>
        <v>350</v>
      </c>
      <c r="AX533">
        <f t="shared" ca="1" si="144"/>
        <v>-17</v>
      </c>
      <c r="AY533">
        <f t="shared" ca="1" si="145"/>
        <v>337.10611438000001</v>
      </c>
      <c r="AZ533">
        <f t="shared" ca="1" si="146"/>
        <v>352.61485590510904</v>
      </c>
      <c r="BA533">
        <f t="shared" ca="1" si="147"/>
        <v>355.38514409489096</v>
      </c>
      <c r="BB533" cm="1">
        <f t="array" aca="1" ref="BB533" ca="1">_xlfn.LET(_xlpm.rozsah, $J$3:$J$10001,_xlpm.podminka, (_xlpm.rozsah&gt;E533)*(ISNUMBER(_xlpm.rozsah)),_xlpm.indexy, IF(_xlpm.podminka, ROW(_xlpm.rozsah)-MIN(ROW(_xlpm.rozsah))+1),_xlpm.prvni, MIN(_xlpm.indexy),_xlpm.finalni, IF(_xlpm.prvni=1, 2, _xlpm.prvni),INDEX(_xlpm.rozsah, _xlpm.finalni))</f>
        <v>1700</v>
      </c>
      <c r="BC533" cm="1">
        <f t="array" aca="1" ref="BC533" ca="1">INDEX($J$3:$J$10001,MATCH(BB533,$J$3:$J$10004,0)-1)</f>
        <v>1600</v>
      </c>
      <c r="BD533">
        <f t="shared" ca="1" si="148"/>
        <v>350</v>
      </c>
      <c r="BE533">
        <f t="shared" ca="1" si="149"/>
        <v>358</v>
      </c>
      <c r="BF533">
        <f t="shared" ca="1" si="150"/>
        <v>-8</v>
      </c>
      <c r="BG533">
        <f t="shared" ca="1" si="151"/>
        <v>352.61485590510904</v>
      </c>
    </row>
    <row r="534" spans="1:59" x14ac:dyDescent="0.25">
      <c r="A534" s="64">
        <v>531</v>
      </c>
      <c r="B534" s="64">
        <v>70</v>
      </c>
      <c r="C534" s="64">
        <v>37</v>
      </c>
      <c r="D534" s="18">
        <v>531</v>
      </c>
      <c r="E534" s="21">
        <f t="shared" ca="1" si="136"/>
        <v>1774.7936679845966</v>
      </c>
      <c r="F534" s="22">
        <f t="shared" ca="1" si="137"/>
        <v>124.79547828376886</v>
      </c>
      <c r="G534" s="23">
        <v>531</v>
      </c>
      <c r="H534" s="24">
        <f t="shared" ca="1" si="138"/>
        <v>1862.0515399999999</v>
      </c>
      <c r="I534" s="25">
        <f t="shared" ca="1" si="139"/>
        <v>119.30695813400001</v>
      </c>
      <c r="J534" s="155"/>
      <c r="K534" s="155"/>
      <c r="L534" s="129">
        <f t="shared" si="152"/>
        <v>0</v>
      </c>
      <c r="AR534">
        <f t="shared" ca="1" si="140"/>
        <v>322.45123820000003</v>
      </c>
      <c r="AS534">
        <f t="shared" ca="1" si="141"/>
        <v>326.54876179999997</v>
      </c>
      <c r="AT534" cm="1">
        <f t="array" aca="1" ref="AT534" ca="1">_xlfn.LET(_xlpm.rozsah, $J$3:$J$10001,_xlpm.podminka, (_xlpm.rozsah&gt;H534)*(ISNUMBER(_xlpm.rozsah)),_xlpm.indexy, IF(_xlpm.podminka, ROW(_xlpm.rozsah)-MIN(ROW(_xlpm.rozsah))+1),_xlpm.prvni, MIN(_xlpm.indexy),_xlpm.finalni, IF(_xlpm.prvni=1, 2, _xlpm.prvni),INDEX(_xlpm.rozsah, _xlpm.finalni))</f>
        <v>1900</v>
      </c>
      <c r="AU534" cm="1">
        <f t="array" aca="1" ref="AU534" ca="1">INDEX($J$3:$J$10001,MATCH(AT534,$J$3:$J$10004,0)-1)</f>
        <v>1800</v>
      </c>
      <c r="AV534">
        <f t="shared" ca="1" si="142"/>
        <v>316</v>
      </c>
      <c r="AW534">
        <f t="shared" ca="1" si="143"/>
        <v>333</v>
      </c>
      <c r="AX534">
        <f t="shared" ca="1" si="144"/>
        <v>-17</v>
      </c>
      <c r="AY534">
        <f t="shared" ca="1" si="145"/>
        <v>322.45123820000003</v>
      </c>
      <c r="AZ534">
        <f t="shared" ca="1" si="146"/>
        <v>337.28507644261856</v>
      </c>
      <c r="BA534">
        <f t="shared" ca="1" si="147"/>
        <v>345.71492355738144</v>
      </c>
      <c r="BB534" cm="1">
        <f t="array" aca="1" ref="BB534" ca="1">_xlfn.LET(_xlpm.rozsah, $J$3:$J$10001,_xlpm.podminka, (_xlpm.rozsah&gt;E534)*(ISNUMBER(_xlpm.rozsah)),_xlpm.indexy, IF(_xlpm.podminka, ROW(_xlpm.rozsah)-MIN(ROW(_xlpm.rozsah))+1),_xlpm.prvni, MIN(_xlpm.indexy),_xlpm.finalni, IF(_xlpm.prvni=1, 2, _xlpm.prvni),INDEX(_xlpm.rozsah, _xlpm.finalni))</f>
        <v>1800</v>
      </c>
      <c r="BC534" cm="1">
        <f t="array" aca="1" ref="BC534" ca="1">INDEX($J$3:$J$10001,MATCH(BB534,$J$3:$J$10004,0)-1)</f>
        <v>1700</v>
      </c>
      <c r="BD534">
        <f t="shared" ca="1" si="148"/>
        <v>333</v>
      </c>
      <c r="BE534">
        <f t="shared" ca="1" si="149"/>
        <v>350</v>
      </c>
      <c r="BF534">
        <f t="shared" ca="1" si="150"/>
        <v>-17</v>
      </c>
      <c r="BG534">
        <f t="shared" ca="1" si="151"/>
        <v>337.28507644261856</v>
      </c>
    </row>
    <row r="535" spans="1:59" x14ac:dyDescent="0.25">
      <c r="A535" s="64">
        <v>532</v>
      </c>
      <c r="B535" s="64">
        <v>76</v>
      </c>
      <c r="C535" s="64">
        <v>45</v>
      </c>
      <c r="D535" s="18">
        <v>532</v>
      </c>
      <c r="E535" s="21">
        <f t="shared" ca="1" si="136"/>
        <v>1866.9188395261335</v>
      </c>
      <c r="F535" s="22">
        <f t="shared" ca="1" si="137"/>
        <v>144.73070877625079</v>
      </c>
      <c r="G535" s="28">
        <v>532</v>
      </c>
      <c r="H535" s="24">
        <f t="shared" ca="1" si="138"/>
        <v>1935.9416719999999</v>
      </c>
      <c r="I535" s="25">
        <f t="shared" ca="1" si="139"/>
        <v>139.61219961600003</v>
      </c>
      <c r="J535" s="155"/>
      <c r="K535" s="155"/>
      <c r="L535" s="129">
        <f t="shared" si="152"/>
        <v>0</v>
      </c>
      <c r="AR535">
        <f t="shared" ca="1" si="140"/>
        <v>310.24933248000002</v>
      </c>
      <c r="AS535">
        <f t="shared" ca="1" si="141"/>
        <v>305.75066751999998</v>
      </c>
      <c r="AT535" cm="1">
        <f t="array" aca="1" ref="AT535" ca="1">_xlfn.LET(_xlpm.rozsah, $J$3:$J$10001,_xlpm.podminka, (_xlpm.rozsah&gt;H535)*(ISNUMBER(_xlpm.rozsah)),_xlpm.indexy, IF(_xlpm.podminka, ROW(_xlpm.rozsah)-MIN(ROW(_xlpm.rozsah))+1),_xlpm.prvni, MIN(_xlpm.indexy),_xlpm.finalni, IF(_xlpm.prvni=1, 2, _xlpm.prvni),INDEX(_xlpm.rozsah, _xlpm.finalni))</f>
        <v>2000</v>
      </c>
      <c r="AU535" cm="1">
        <f t="array" aca="1" ref="AU535" ca="1">INDEX($J$3:$J$10001,MATCH(AT535,$J$3:$J$10004,0)-1)</f>
        <v>1900</v>
      </c>
      <c r="AV535">
        <f t="shared" ca="1" si="142"/>
        <v>300</v>
      </c>
      <c r="AW535">
        <f t="shared" ca="1" si="143"/>
        <v>316</v>
      </c>
      <c r="AX535">
        <f t="shared" ca="1" si="144"/>
        <v>-16</v>
      </c>
      <c r="AY535">
        <f t="shared" ca="1" si="145"/>
        <v>310.24933248000002</v>
      </c>
      <c r="AZ535">
        <f t="shared" ca="1" si="146"/>
        <v>321.62379728055731</v>
      </c>
      <c r="BA535">
        <f t="shared" ca="1" si="147"/>
        <v>327.37620271944269</v>
      </c>
      <c r="BB535" cm="1">
        <f t="array" aca="1" ref="BB535" ca="1">_xlfn.LET(_xlpm.rozsah, $J$3:$J$10001,_xlpm.podminka, (_xlpm.rozsah&gt;E535)*(ISNUMBER(_xlpm.rozsah)),_xlpm.indexy, IF(_xlpm.podminka, ROW(_xlpm.rozsah)-MIN(ROW(_xlpm.rozsah))+1),_xlpm.prvni, MIN(_xlpm.indexy),_xlpm.finalni, IF(_xlpm.prvni=1, 2, _xlpm.prvni),INDEX(_xlpm.rozsah, _xlpm.finalni))</f>
        <v>1900</v>
      </c>
      <c r="BC535" cm="1">
        <f t="array" aca="1" ref="BC535" ca="1">INDEX($J$3:$J$10001,MATCH(BB535,$J$3:$J$10004,0)-1)</f>
        <v>1800</v>
      </c>
      <c r="BD535">
        <f t="shared" ca="1" si="148"/>
        <v>316</v>
      </c>
      <c r="BE535">
        <f t="shared" ca="1" si="149"/>
        <v>333</v>
      </c>
      <c r="BF535">
        <f t="shared" ca="1" si="150"/>
        <v>-17</v>
      </c>
      <c r="BG535">
        <f t="shared" ca="1" si="151"/>
        <v>321.62379728055731</v>
      </c>
    </row>
    <row r="536" spans="1:59" x14ac:dyDescent="0.25">
      <c r="A536" s="64">
        <v>533</v>
      </c>
      <c r="B536" s="64">
        <v>78</v>
      </c>
      <c r="C536" s="64">
        <v>18</v>
      </c>
      <c r="D536" s="18">
        <v>533</v>
      </c>
      <c r="E536" s="21">
        <f t="shared" ca="1" si="136"/>
        <v>1897.6272300399792</v>
      </c>
      <c r="F536" s="22">
        <f t="shared" ca="1" si="137"/>
        <v>56.952606760776632</v>
      </c>
      <c r="G536" s="23">
        <v>533</v>
      </c>
      <c r="H536" s="24">
        <f t="shared" ca="1" si="138"/>
        <v>1960.5717159999999</v>
      </c>
      <c r="I536" s="25">
        <f t="shared" ca="1" si="139"/>
        <v>55.135534579200012</v>
      </c>
      <c r="J536" s="155"/>
      <c r="K536" s="155"/>
      <c r="L536" s="129">
        <f t="shared" si="152"/>
        <v>0</v>
      </c>
      <c r="AR536">
        <f t="shared" ca="1" si="140"/>
        <v>306.30852544000004</v>
      </c>
      <c r="AS536">
        <f t="shared" ca="1" si="141"/>
        <v>309.69147455999996</v>
      </c>
      <c r="AT536" cm="1">
        <f t="array" aca="1" ref="AT536" ca="1">_xlfn.LET(_xlpm.rozsah, $J$3:$J$10001,_xlpm.podminka, (_xlpm.rozsah&gt;H536)*(ISNUMBER(_xlpm.rozsah)),_xlpm.indexy, IF(_xlpm.podminka, ROW(_xlpm.rozsah)-MIN(ROW(_xlpm.rozsah))+1),_xlpm.prvni, MIN(_xlpm.indexy),_xlpm.finalni, IF(_xlpm.prvni=1, 2, _xlpm.prvni),INDEX(_xlpm.rozsah, _xlpm.finalni))</f>
        <v>2000</v>
      </c>
      <c r="AU536" cm="1">
        <f t="array" aca="1" ref="AU536" ca="1">INDEX($J$3:$J$10001,MATCH(AT536,$J$3:$J$10004,0)-1)</f>
        <v>1900</v>
      </c>
      <c r="AV536">
        <f t="shared" ca="1" si="142"/>
        <v>300</v>
      </c>
      <c r="AW536">
        <f t="shared" ca="1" si="143"/>
        <v>316</v>
      </c>
      <c r="AX536">
        <f t="shared" ca="1" si="144"/>
        <v>-16</v>
      </c>
      <c r="AY536">
        <f t="shared" ca="1" si="145"/>
        <v>306.30852544000004</v>
      </c>
      <c r="AZ536">
        <f t="shared" ca="1" si="146"/>
        <v>316.40337089320354</v>
      </c>
      <c r="BA536">
        <f t="shared" ca="1" si="147"/>
        <v>332.59662910679646</v>
      </c>
      <c r="BB536" cm="1">
        <f t="array" aca="1" ref="BB536" ca="1">_xlfn.LET(_xlpm.rozsah, $J$3:$J$10001,_xlpm.podminka, (_xlpm.rozsah&gt;E536)*(ISNUMBER(_xlpm.rozsah)),_xlpm.indexy, IF(_xlpm.podminka, ROW(_xlpm.rozsah)-MIN(ROW(_xlpm.rozsah))+1),_xlpm.prvni, MIN(_xlpm.indexy),_xlpm.finalni, IF(_xlpm.prvni=1, 2, _xlpm.prvni),INDEX(_xlpm.rozsah, _xlpm.finalni))</f>
        <v>1900</v>
      </c>
      <c r="BC536" cm="1">
        <f t="array" aca="1" ref="BC536" ca="1">INDEX($J$3:$J$10001,MATCH(BB536,$J$3:$J$10004,0)-1)</f>
        <v>1800</v>
      </c>
      <c r="BD536">
        <f t="shared" ca="1" si="148"/>
        <v>316</v>
      </c>
      <c r="BE536">
        <f t="shared" ca="1" si="149"/>
        <v>333</v>
      </c>
      <c r="BF536">
        <f t="shared" ca="1" si="150"/>
        <v>-17</v>
      </c>
      <c r="BG536">
        <f t="shared" ca="1" si="151"/>
        <v>316.40337089320354</v>
      </c>
    </row>
    <row r="537" spans="1:59" x14ac:dyDescent="0.25">
      <c r="A537" s="64">
        <v>534</v>
      </c>
      <c r="B537" s="64">
        <v>76</v>
      </c>
      <c r="C537" s="64">
        <v>51</v>
      </c>
      <c r="D537" s="18">
        <v>534</v>
      </c>
      <c r="E537" s="21">
        <f t="shared" ca="1" si="136"/>
        <v>1866.9188395261335</v>
      </c>
      <c r="F537" s="22">
        <f t="shared" ca="1" si="137"/>
        <v>164.02813661308426</v>
      </c>
      <c r="G537" s="28">
        <v>534</v>
      </c>
      <c r="H537" s="24">
        <f t="shared" ca="1" si="138"/>
        <v>1935.9416719999999</v>
      </c>
      <c r="I537" s="25">
        <f t="shared" ca="1" si="139"/>
        <v>158.22715956479999</v>
      </c>
      <c r="J537" s="155"/>
      <c r="K537" s="155"/>
      <c r="L537" s="129">
        <f t="shared" si="152"/>
        <v>0</v>
      </c>
      <c r="AR537">
        <f t="shared" ca="1" si="140"/>
        <v>310.24933248000002</v>
      </c>
      <c r="AS537">
        <f t="shared" ca="1" si="141"/>
        <v>305.75066751999998</v>
      </c>
      <c r="AT537" cm="1">
        <f t="array" aca="1" ref="AT537" ca="1">_xlfn.LET(_xlpm.rozsah, $J$3:$J$10001,_xlpm.podminka, (_xlpm.rozsah&gt;H537)*(ISNUMBER(_xlpm.rozsah)),_xlpm.indexy, IF(_xlpm.podminka, ROW(_xlpm.rozsah)-MIN(ROW(_xlpm.rozsah))+1),_xlpm.prvni, MIN(_xlpm.indexy),_xlpm.finalni, IF(_xlpm.prvni=1, 2, _xlpm.prvni),INDEX(_xlpm.rozsah, _xlpm.finalni))</f>
        <v>2000</v>
      </c>
      <c r="AU537" cm="1">
        <f t="array" aca="1" ref="AU537" ca="1">INDEX($J$3:$J$10001,MATCH(AT537,$J$3:$J$10004,0)-1)</f>
        <v>1900</v>
      </c>
      <c r="AV537">
        <f t="shared" ca="1" si="142"/>
        <v>300</v>
      </c>
      <c r="AW537">
        <f t="shared" ca="1" si="143"/>
        <v>316</v>
      </c>
      <c r="AX537">
        <f t="shared" ca="1" si="144"/>
        <v>-16</v>
      </c>
      <c r="AY537">
        <f t="shared" ca="1" si="145"/>
        <v>310.24933248000002</v>
      </c>
      <c r="AZ537">
        <f t="shared" ca="1" si="146"/>
        <v>321.62379728055731</v>
      </c>
      <c r="BA537">
        <f t="shared" ca="1" si="147"/>
        <v>327.37620271944269</v>
      </c>
      <c r="BB537" cm="1">
        <f t="array" aca="1" ref="BB537" ca="1">_xlfn.LET(_xlpm.rozsah, $J$3:$J$10001,_xlpm.podminka, (_xlpm.rozsah&gt;E537)*(ISNUMBER(_xlpm.rozsah)),_xlpm.indexy, IF(_xlpm.podminka, ROW(_xlpm.rozsah)-MIN(ROW(_xlpm.rozsah))+1),_xlpm.prvni, MIN(_xlpm.indexy),_xlpm.finalni, IF(_xlpm.prvni=1, 2, _xlpm.prvni),INDEX(_xlpm.rozsah, _xlpm.finalni))</f>
        <v>1900</v>
      </c>
      <c r="BC537" cm="1">
        <f t="array" aca="1" ref="BC537" ca="1">INDEX($J$3:$J$10001,MATCH(BB537,$J$3:$J$10004,0)-1)</f>
        <v>1800</v>
      </c>
      <c r="BD537">
        <f t="shared" ca="1" si="148"/>
        <v>316</v>
      </c>
      <c r="BE537">
        <f t="shared" ca="1" si="149"/>
        <v>333</v>
      </c>
      <c r="BF537">
        <f t="shared" ca="1" si="150"/>
        <v>-17</v>
      </c>
      <c r="BG537">
        <f t="shared" ca="1" si="151"/>
        <v>321.62379728055731</v>
      </c>
    </row>
    <row r="538" spans="1:59" x14ac:dyDescent="0.25">
      <c r="A538" s="64">
        <v>535</v>
      </c>
      <c r="B538" s="64">
        <v>75</v>
      </c>
      <c r="C538" s="64">
        <v>33</v>
      </c>
      <c r="D538" s="18">
        <v>535</v>
      </c>
      <c r="E538" s="21">
        <f t="shared" ca="1" si="136"/>
        <v>1851.5646442692105</v>
      </c>
      <c r="F538" s="22">
        <f t="shared" ca="1" si="137"/>
        <v>106.99722345649728</v>
      </c>
      <c r="G538" s="23">
        <v>535</v>
      </c>
      <c r="H538" s="24">
        <f t="shared" ca="1" si="138"/>
        <v>1923.6266499999999</v>
      </c>
      <c r="I538" s="25">
        <f t="shared" ca="1" si="139"/>
        <v>103.03251288</v>
      </c>
      <c r="J538" s="155"/>
      <c r="K538" s="155"/>
      <c r="L538" s="129">
        <f t="shared" si="152"/>
        <v>0</v>
      </c>
      <c r="AR538">
        <f t="shared" ca="1" si="140"/>
        <v>312.21973600000001</v>
      </c>
      <c r="AS538">
        <f t="shared" ca="1" si="141"/>
        <v>303.78026399999999</v>
      </c>
      <c r="AT538" cm="1">
        <f t="array" aca="1" ref="AT538" ca="1">_xlfn.LET(_xlpm.rozsah, $J$3:$J$10001,_xlpm.podminka, (_xlpm.rozsah&gt;H538)*(ISNUMBER(_xlpm.rozsah)),_xlpm.indexy, IF(_xlpm.podminka, ROW(_xlpm.rozsah)-MIN(ROW(_xlpm.rozsah))+1),_xlpm.prvni, MIN(_xlpm.indexy),_xlpm.finalni, IF(_xlpm.prvni=1, 2, _xlpm.prvni),INDEX(_xlpm.rozsah, _xlpm.finalni))</f>
        <v>2000</v>
      </c>
      <c r="AU538" cm="1">
        <f t="array" aca="1" ref="AU538" ca="1">INDEX($J$3:$J$10001,MATCH(AT538,$J$3:$J$10004,0)-1)</f>
        <v>1900</v>
      </c>
      <c r="AV538">
        <f t="shared" ca="1" si="142"/>
        <v>300</v>
      </c>
      <c r="AW538">
        <f t="shared" ca="1" si="143"/>
        <v>316</v>
      </c>
      <c r="AX538">
        <f t="shared" ca="1" si="144"/>
        <v>-16</v>
      </c>
      <c r="AY538">
        <f t="shared" ca="1" si="145"/>
        <v>312.21973600000001</v>
      </c>
      <c r="AZ538">
        <f t="shared" ca="1" si="146"/>
        <v>324.2340104742342</v>
      </c>
      <c r="BA538">
        <f t="shared" ca="1" si="147"/>
        <v>324.7659895257658</v>
      </c>
      <c r="BB538" cm="1">
        <f t="array" aca="1" ref="BB538" ca="1">_xlfn.LET(_xlpm.rozsah, $J$3:$J$10001,_xlpm.podminka, (_xlpm.rozsah&gt;E538)*(ISNUMBER(_xlpm.rozsah)),_xlpm.indexy, IF(_xlpm.podminka, ROW(_xlpm.rozsah)-MIN(ROW(_xlpm.rozsah))+1),_xlpm.prvni, MIN(_xlpm.indexy),_xlpm.finalni, IF(_xlpm.prvni=1, 2, _xlpm.prvni),INDEX(_xlpm.rozsah, _xlpm.finalni))</f>
        <v>1900</v>
      </c>
      <c r="BC538" cm="1">
        <f t="array" aca="1" ref="BC538" ca="1">INDEX($J$3:$J$10001,MATCH(BB538,$J$3:$J$10004,0)-1)</f>
        <v>1800</v>
      </c>
      <c r="BD538">
        <f t="shared" ca="1" si="148"/>
        <v>316</v>
      </c>
      <c r="BE538">
        <f t="shared" ca="1" si="149"/>
        <v>333</v>
      </c>
      <c r="BF538">
        <f t="shared" ca="1" si="150"/>
        <v>-17</v>
      </c>
      <c r="BG538">
        <f t="shared" ca="1" si="151"/>
        <v>324.2340104742342</v>
      </c>
    </row>
    <row r="539" spans="1:59" x14ac:dyDescent="0.25">
      <c r="A539" s="64">
        <v>536</v>
      </c>
      <c r="B539" s="64">
        <v>81</v>
      </c>
      <c r="C539" s="64">
        <v>17</v>
      </c>
      <c r="D539" s="18">
        <v>536</v>
      </c>
      <c r="E539" s="21">
        <f t="shared" ca="1" si="136"/>
        <v>1943.6898158107474</v>
      </c>
      <c r="F539" s="22">
        <f t="shared" ca="1" si="137"/>
        <v>52.531637009947673</v>
      </c>
      <c r="G539" s="28">
        <v>536</v>
      </c>
      <c r="H539" s="24">
        <f t="shared" ca="1" si="138"/>
        <v>1997.5167820000001</v>
      </c>
      <c r="I539" s="25">
        <f t="shared" ca="1" si="139"/>
        <v>51.067543529599988</v>
      </c>
      <c r="J539" s="155"/>
      <c r="K539" s="155"/>
      <c r="L539" s="129">
        <f t="shared" si="152"/>
        <v>0</v>
      </c>
      <c r="AR539">
        <f t="shared" ca="1" si="140"/>
        <v>300.39731487999995</v>
      </c>
      <c r="AS539">
        <f t="shared" ca="1" si="141"/>
        <v>315.60268512000005</v>
      </c>
      <c r="AT539" cm="1">
        <f t="array" aca="1" ref="AT539" ca="1">_xlfn.LET(_xlpm.rozsah, $J$3:$J$10001,_xlpm.podminka, (_xlpm.rozsah&gt;H539)*(ISNUMBER(_xlpm.rozsah)),_xlpm.indexy, IF(_xlpm.podminka, ROW(_xlpm.rozsah)-MIN(ROW(_xlpm.rozsah))+1),_xlpm.prvni, MIN(_xlpm.indexy),_xlpm.finalni, IF(_xlpm.prvni=1, 2, _xlpm.prvni),INDEX(_xlpm.rozsah, _xlpm.finalni))</f>
        <v>2000</v>
      </c>
      <c r="AU539" cm="1">
        <f t="array" aca="1" ref="AU539" ca="1">INDEX($J$3:$J$10001,MATCH(AT539,$J$3:$J$10004,0)-1)</f>
        <v>1900</v>
      </c>
      <c r="AV539">
        <f t="shared" ca="1" si="142"/>
        <v>300</v>
      </c>
      <c r="AW539">
        <f t="shared" ca="1" si="143"/>
        <v>316</v>
      </c>
      <c r="AX539">
        <f t="shared" ca="1" si="144"/>
        <v>-16</v>
      </c>
      <c r="AY539">
        <f t="shared" ca="1" si="145"/>
        <v>300.39731487999995</v>
      </c>
      <c r="AZ539">
        <f t="shared" ca="1" si="146"/>
        <v>309.0096294702804</v>
      </c>
      <c r="BA539">
        <f t="shared" ca="1" si="147"/>
        <v>306.9903705297196</v>
      </c>
      <c r="BB539" cm="1">
        <f t="array" aca="1" ref="BB539" ca="1">_xlfn.LET(_xlpm.rozsah, $J$3:$J$10001,_xlpm.podminka, (_xlpm.rozsah&gt;E539)*(ISNUMBER(_xlpm.rozsah)),_xlpm.indexy, IF(_xlpm.podminka, ROW(_xlpm.rozsah)-MIN(ROW(_xlpm.rozsah))+1),_xlpm.prvni, MIN(_xlpm.indexy),_xlpm.finalni, IF(_xlpm.prvni=1, 2, _xlpm.prvni),INDEX(_xlpm.rozsah, _xlpm.finalni))</f>
        <v>2000</v>
      </c>
      <c r="BC539" cm="1">
        <f t="array" aca="1" ref="BC539" ca="1">INDEX($J$3:$J$10001,MATCH(BB539,$J$3:$J$10004,0)-1)</f>
        <v>1900</v>
      </c>
      <c r="BD539">
        <f t="shared" ca="1" si="148"/>
        <v>300</v>
      </c>
      <c r="BE539">
        <f t="shared" ca="1" si="149"/>
        <v>316</v>
      </c>
      <c r="BF539">
        <f t="shared" ca="1" si="150"/>
        <v>-16</v>
      </c>
      <c r="BG539">
        <f t="shared" ca="1" si="151"/>
        <v>309.0096294702804</v>
      </c>
    </row>
    <row r="540" spans="1:59" x14ac:dyDescent="0.25">
      <c r="A540" s="64">
        <v>537</v>
      </c>
      <c r="B540" s="64">
        <v>76</v>
      </c>
      <c r="C540" s="64">
        <v>45</v>
      </c>
      <c r="D540" s="18">
        <v>537</v>
      </c>
      <c r="E540" s="21">
        <f t="shared" ca="1" si="136"/>
        <v>1866.9188395261335</v>
      </c>
      <c r="F540" s="22">
        <f t="shared" ca="1" si="137"/>
        <v>144.73070877625079</v>
      </c>
      <c r="G540" s="23">
        <v>537</v>
      </c>
      <c r="H540" s="24">
        <f t="shared" ca="1" si="138"/>
        <v>1935.9416719999999</v>
      </c>
      <c r="I540" s="25">
        <f t="shared" ca="1" si="139"/>
        <v>139.61219961600003</v>
      </c>
      <c r="J540" s="155"/>
      <c r="K540" s="155"/>
      <c r="L540" s="129">
        <f t="shared" si="152"/>
        <v>0</v>
      </c>
      <c r="AR540">
        <f t="shared" ca="1" si="140"/>
        <v>310.24933248000002</v>
      </c>
      <c r="AS540">
        <f t="shared" ca="1" si="141"/>
        <v>305.75066751999998</v>
      </c>
      <c r="AT540" cm="1">
        <f t="array" aca="1" ref="AT540" ca="1">_xlfn.LET(_xlpm.rozsah, $J$3:$J$10001,_xlpm.podminka, (_xlpm.rozsah&gt;H540)*(ISNUMBER(_xlpm.rozsah)),_xlpm.indexy, IF(_xlpm.podminka, ROW(_xlpm.rozsah)-MIN(ROW(_xlpm.rozsah))+1),_xlpm.prvni, MIN(_xlpm.indexy),_xlpm.finalni, IF(_xlpm.prvni=1, 2, _xlpm.prvni),INDEX(_xlpm.rozsah, _xlpm.finalni))</f>
        <v>2000</v>
      </c>
      <c r="AU540" cm="1">
        <f t="array" aca="1" ref="AU540" ca="1">INDEX($J$3:$J$10001,MATCH(AT540,$J$3:$J$10004,0)-1)</f>
        <v>1900</v>
      </c>
      <c r="AV540">
        <f t="shared" ca="1" si="142"/>
        <v>300</v>
      </c>
      <c r="AW540">
        <f t="shared" ca="1" si="143"/>
        <v>316</v>
      </c>
      <c r="AX540">
        <f t="shared" ca="1" si="144"/>
        <v>-16</v>
      </c>
      <c r="AY540">
        <f t="shared" ca="1" si="145"/>
        <v>310.24933248000002</v>
      </c>
      <c r="AZ540">
        <f t="shared" ca="1" si="146"/>
        <v>321.62379728055731</v>
      </c>
      <c r="BA540">
        <f t="shared" ca="1" si="147"/>
        <v>327.37620271944269</v>
      </c>
      <c r="BB540" cm="1">
        <f t="array" aca="1" ref="BB540" ca="1">_xlfn.LET(_xlpm.rozsah, $J$3:$J$10001,_xlpm.podminka, (_xlpm.rozsah&gt;E540)*(ISNUMBER(_xlpm.rozsah)),_xlpm.indexy, IF(_xlpm.podminka, ROW(_xlpm.rozsah)-MIN(ROW(_xlpm.rozsah))+1),_xlpm.prvni, MIN(_xlpm.indexy),_xlpm.finalni, IF(_xlpm.prvni=1, 2, _xlpm.prvni),INDEX(_xlpm.rozsah, _xlpm.finalni))</f>
        <v>1900</v>
      </c>
      <c r="BC540" cm="1">
        <f t="array" aca="1" ref="BC540" ca="1">INDEX($J$3:$J$10001,MATCH(BB540,$J$3:$J$10004,0)-1)</f>
        <v>1800</v>
      </c>
      <c r="BD540">
        <f t="shared" ca="1" si="148"/>
        <v>316</v>
      </c>
      <c r="BE540">
        <f t="shared" ca="1" si="149"/>
        <v>333</v>
      </c>
      <c r="BF540">
        <f t="shared" ca="1" si="150"/>
        <v>-17</v>
      </c>
      <c r="BG540">
        <f t="shared" ca="1" si="151"/>
        <v>321.62379728055731</v>
      </c>
    </row>
    <row r="541" spans="1:59" x14ac:dyDescent="0.25">
      <c r="A541" s="64">
        <v>538</v>
      </c>
      <c r="B541" s="64">
        <v>76</v>
      </c>
      <c r="C541" s="64">
        <v>30</v>
      </c>
      <c r="D541" s="18">
        <v>538</v>
      </c>
      <c r="E541" s="21">
        <f t="shared" ca="1" si="136"/>
        <v>1866.9188395261335</v>
      </c>
      <c r="F541" s="22">
        <f t="shared" ca="1" si="137"/>
        <v>96.487139184167191</v>
      </c>
      <c r="G541" s="28">
        <v>538</v>
      </c>
      <c r="H541" s="24">
        <f t="shared" ca="1" si="138"/>
        <v>1935.9416719999999</v>
      </c>
      <c r="I541" s="25">
        <f t="shared" ca="1" si="139"/>
        <v>93.074799744000018</v>
      </c>
      <c r="J541" s="155"/>
      <c r="K541" s="155"/>
      <c r="L541" s="129">
        <f t="shared" si="152"/>
        <v>0</v>
      </c>
      <c r="AR541">
        <f t="shared" ca="1" si="140"/>
        <v>310.24933248000002</v>
      </c>
      <c r="AS541">
        <f t="shared" ca="1" si="141"/>
        <v>305.75066751999998</v>
      </c>
      <c r="AT541" cm="1">
        <f t="array" aca="1" ref="AT541" ca="1">_xlfn.LET(_xlpm.rozsah, $J$3:$J$10001,_xlpm.podminka, (_xlpm.rozsah&gt;H541)*(ISNUMBER(_xlpm.rozsah)),_xlpm.indexy, IF(_xlpm.podminka, ROW(_xlpm.rozsah)-MIN(ROW(_xlpm.rozsah))+1),_xlpm.prvni, MIN(_xlpm.indexy),_xlpm.finalni, IF(_xlpm.prvni=1, 2, _xlpm.prvni),INDEX(_xlpm.rozsah, _xlpm.finalni))</f>
        <v>2000</v>
      </c>
      <c r="AU541" cm="1">
        <f t="array" aca="1" ref="AU541" ca="1">INDEX($J$3:$J$10001,MATCH(AT541,$J$3:$J$10004,0)-1)</f>
        <v>1900</v>
      </c>
      <c r="AV541">
        <f t="shared" ca="1" si="142"/>
        <v>300</v>
      </c>
      <c r="AW541">
        <f t="shared" ca="1" si="143"/>
        <v>316</v>
      </c>
      <c r="AX541">
        <f t="shared" ca="1" si="144"/>
        <v>-16</v>
      </c>
      <c r="AY541">
        <f t="shared" ca="1" si="145"/>
        <v>310.24933248000002</v>
      </c>
      <c r="AZ541">
        <f t="shared" ca="1" si="146"/>
        <v>321.62379728055731</v>
      </c>
      <c r="BA541">
        <f t="shared" ca="1" si="147"/>
        <v>327.37620271944269</v>
      </c>
      <c r="BB541" cm="1">
        <f t="array" aca="1" ref="BB541" ca="1">_xlfn.LET(_xlpm.rozsah, $J$3:$J$10001,_xlpm.podminka, (_xlpm.rozsah&gt;E541)*(ISNUMBER(_xlpm.rozsah)),_xlpm.indexy, IF(_xlpm.podminka, ROW(_xlpm.rozsah)-MIN(ROW(_xlpm.rozsah))+1),_xlpm.prvni, MIN(_xlpm.indexy),_xlpm.finalni, IF(_xlpm.prvni=1, 2, _xlpm.prvni),INDEX(_xlpm.rozsah, _xlpm.finalni))</f>
        <v>1900</v>
      </c>
      <c r="BC541" cm="1">
        <f t="array" aca="1" ref="BC541" ca="1">INDEX($J$3:$J$10001,MATCH(BB541,$J$3:$J$10004,0)-1)</f>
        <v>1800</v>
      </c>
      <c r="BD541">
        <f t="shared" ca="1" si="148"/>
        <v>316</v>
      </c>
      <c r="BE541">
        <f t="shared" ca="1" si="149"/>
        <v>333</v>
      </c>
      <c r="BF541">
        <f t="shared" ca="1" si="150"/>
        <v>-17</v>
      </c>
      <c r="BG541">
        <f t="shared" ca="1" si="151"/>
        <v>321.62379728055731</v>
      </c>
    </row>
    <row r="542" spans="1:59" x14ac:dyDescent="0.25">
      <c r="A542" s="64">
        <v>539</v>
      </c>
      <c r="B542" s="64">
        <v>80</v>
      </c>
      <c r="C542" s="64">
        <v>14</v>
      </c>
      <c r="D542" s="18">
        <v>539</v>
      </c>
      <c r="E542" s="21">
        <f t="shared" ca="1" si="136"/>
        <v>1928.3356205538248</v>
      </c>
      <c r="F542" s="22">
        <f t="shared" ca="1" si="137"/>
        <v>43.605282099594326</v>
      </c>
      <c r="G542" s="23">
        <v>539</v>
      </c>
      <c r="H542" s="24">
        <f t="shared" ca="1" si="138"/>
        <v>1985.2017599999999</v>
      </c>
      <c r="I542" s="25">
        <f t="shared" ca="1" si="139"/>
        <v>42.331480576000004</v>
      </c>
      <c r="J542" s="155"/>
      <c r="K542" s="155"/>
      <c r="L542" s="129">
        <f t="shared" si="152"/>
        <v>0</v>
      </c>
      <c r="AR542">
        <f t="shared" ca="1" si="140"/>
        <v>302.3677184</v>
      </c>
      <c r="AS542">
        <f t="shared" ca="1" si="141"/>
        <v>313.6322816</v>
      </c>
      <c r="AT542" cm="1">
        <f t="array" aca="1" ref="AT542" ca="1">_xlfn.LET(_xlpm.rozsah, $J$3:$J$10001,_xlpm.podminka, (_xlpm.rozsah&gt;H542)*(ISNUMBER(_xlpm.rozsah)),_xlpm.indexy, IF(_xlpm.podminka, ROW(_xlpm.rozsah)-MIN(ROW(_xlpm.rozsah))+1),_xlpm.prvni, MIN(_xlpm.indexy),_xlpm.finalni, IF(_xlpm.prvni=1, 2, _xlpm.prvni),INDEX(_xlpm.rozsah, _xlpm.finalni))</f>
        <v>2000</v>
      </c>
      <c r="AU542" cm="1">
        <f t="array" aca="1" ref="AU542" ca="1">INDEX($J$3:$J$10001,MATCH(AT542,$J$3:$J$10004,0)-1)</f>
        <v>1900</v>
      </c>
      <c r="AV542">
        <f t="shared" ca="1" si="142"/>
        <v>300</v>
      </c>
      <c r="AW542">
        <f t="shared" ca="1" si="143"/>
        <v>316</v>
      </c>
      <c r="AX542">
        <f t="shared" ca="1" si="144"/>
        <v>-16</v>
      </c>
      <c r="AY542">
        <f t="shared" ca="1" si="145"/>
        <v>302.3677184</v>
      </c>
      <c r="AZ542">
        <f t="shared" ca="1" si="146"/>
        <v>311.46630071138804</v>
      </c>
      <c r="BA542">
        <f t="shared" ca="1" si="147"/>
        <v>304.53369928861196</v>
      </c>
      <c r="BB542" cm="1">
        <f t="array" aca="1" ref="BB542" ca="1">_xlfn.LET(_xlpm.rozsah, $J$3:$J$10001,_xlpm.podminka, (_xlpm.rozsah&gt;E542)*(ISNUMBER(_xlpm.rozsah)),_xlpm.indexy, IF(_xlpm.podminka, ROW(_xlpm.rozsah)-MIN(ROW(_xlpm.rozsah))+1),_xlpm.prvni, MIN(_xlpm.indexy),_xlpm.finalni, IF(_xlpm.prvni=1, 2, _xlpm.prvni),INDEX(_xlpm.rozsah, _xlpm.finalni))</f>
        <v>2000</v>
      </c>
      <c r="BC542" cm="1">
        <f t="array" aca="1" ref="BC542" ca="1">INDEX($J$3:$J$10001,MATCH(BB542,$J$3:$J$10004,0)-1)</f>
        <v>1900</v>
      </c>
      <c r="BD542">
        <f t="shared" ca="1" si="148"/>
        <v>300</v>
      </c>
      <c r="BE542">
        <f t="shared" ca="1" si="149"/>
        <v>316</v>
      </c>
      <c r="BF542">
        <f t="shared" ca="1" si="150"/>
        <v>-16</v>
      </c>
      <c r="BG542">
        <f t="shared" ca="1" si="151"/>
        <v>311.46630071138804</v>
      </c>
    </row>
    <row r="543" spans="1:59" x14ac:dyDescent="0.25">
      <c r="A543" s="64">
        <v>540</v>
      </c>
      <c r="B543" s="64">
        <v>71</v>
      </c>
      <c r="C543" s="64">
        <v>18</v>
      </c>
      <c r="D543" s="18">
        <v>540</v>
      </c>
      <c r="E543" s="21">
        <f t="shared" ca="1" si="136"/>
        <v>1790.1478632415192</v>
      </c>
      <c r="F543" s="22">
        <f t="shared" ca="1" si="137"/>
        <v>60.241475384809512</v>
      </c>
      <c r="G543" s="28">
        <v>540</v>
      </c>
      <c r="H543" s="24">
        <f t="shared" ca="1" si="138"/>
        <v>1874.3665619999999</v>
      </c>
      <c r="I543" s="25">
        <f t="shared" ca="1" si="139"/>
        <v>57.664383202800011</v>
      </c>
      <c r="J543" s="155"/>
      <c r="K543" s="155"/>
      <c r="L543" s="129">
        <f t="shared" si="152"/>
        <v>0</v>
      </c>
      <c r="AR543">
        <f t="shared" ca="1" si="140"/>
        <v>320.35768446000003</v>
      </c>
      <c r="AS543">
        <f t="shared" ca="1" si="141"/>
        <v>328.64231553999997</v>
      </c>
      <c r="AT543" cm="1">
        <f t="array" aca="1" ref="AT543" ca="1">_xlfn.LET(_xlpm.rozsah, $J$3:$J$10001,_xlpm.podminka, (_xlpm.rozsah&gt;H543)*(ISNUMBER(_xlpm.rozsah)),_xlpm.indexy, IF(_xlpm.podminka, ROW(_xlpm.rozsah)-MIN(ROW(_xlpm.rozsah))+1),_xlpm.prvni, MIN(_xlpm.indexy),_xlpm.finalni, IF(_xlpm.prvni=1, 2, _xlpm.prvni),INDEX(_xlpm.rozsah, _xlpm.finalni))</f>
        <v>1900</v>
      </c>
      <c r="AU543" cm="1">
        <f t="array" aca="1" ref="AU543" ca="1">INDEX($J$3:$J$10001,MATCH(AT543,$J$3:$J$10004,0)-1)</f>
        <v>1800</v>
      </c>
      <c r="AV543">
        <f t="shared" ca="1" si="142"/>
        <v>316</v>
      </c>
      <c r="AW543">
        <f t="shared" ca="1" si="143"/>
        <v>333</v>
      </c>
      <c r="AX543">
        <f t="shared" ca="1" si="144"/>
        <v>-17</v>
      </c>
      <c r="AY543">
        <f t="shared" ca="1" si="145"/>
        <v>320.35768446000003</v>
      </c>
      <c r="AZ543">
        <f t="shared" ca="1" si="146"/>
        <v>334.67486324894173</v>
      </c>
      <c r="BA543">
        <f t="shared" ca="1" si="147"/>
        <v>348.32513675105827</v>
      </c>
      <c r="BB543" cm="1">
        <f t="array" aca="1" ref="BB543" ca="1">_xlfn.LET(_xlpm.rozsah, $J$3:$J$10001,_xlpm.podminka, (_xlpm.rozsah&gt;E543)*(ISNUMBER(_xlpm.rozsah)),_xlpm.indexy, IF(_xlpm.podminka, ROW(_xlpm.rozsah)-MIN(ROW(_xlpm.rozsah))+1),_xlpm.prvni, MIN(_xlpm.indexy),_xlpm.finalni, IF(_xlpm.prvni=1, 2, _xlpm.prvni),INDEX(_xlpm.rozsah, _xlpm.finalni))</f>
        <v>1800</v>
      </c>
      <c r="BC543" cm="1">
        <f t="array" aca="1" ref="BC543" ca="1">INDEX($J$3:$J$10001,MATCH(BB543,$J$3:$J$10004,0)-1)</f>
        <v>1700</v>
      </c>
      <c r="BD543">
        <f t="shared" ca="1" si="148"/>
        <v>333</v>
      </c>
      <c r="BE543">
        <f t="shared" ca="1" si="149"/>
        <v>350</v>
      </c>
      <c r="BF543">
        <f t="shared" ca="1" si="150"/>
        <v>-17</v>
      </c>
      <c r="BG543">
        <f t="shared" ca="1" si="151"/>
        <v>334.67486324894173</v>
      </c>
    </row>
    <row r="544" spans="1:59" x14ac:dyDescent="0.25">
      <c r="A544" s="64">
        <v>541</v>
      </c>
      <c r="B544" s="64">
        <v>71</v>
      </c>
      <c r="C544" s="64">
        <v>14</v>
      </c>
      <c r="D544" s="18">
        <v>541</v>
      </c>
      <c r="E544" s="21">
        <f t="shared" ca="1" si="136"/>
        <v>1790.1478632415192</v>
      </c>
      <c r="F544" s="22">
        <f t="shared" ca="1" si="137"/>
        <v>46.854480854851843</v>
      </c>
      <c r="G544" s="23">
        <v>541</v>
      </c>
      <c r="H544" s="24">
        <f t="shared" ca="1" si="138"/>
        <v>1874.3665619999999</v>
      </c>
      <c r="I544" s="25">
        <f t="shared" ca="1" si="139"/>
        <v>44.850075824400001</v>
      </c>
      <c r="J544" s="155"/>
      <c r="K544" s="155"/>
      <c r="L544" s="129">
        <f t="shared" si="152"/>
        <v>0</v>
      </c>
      <c r="AR544">
        <f t="shared" ca="1" si="140"/>
        <v>320.35768446000003</v>
      </c>
      <c r="AS544">
        <f t="shared" ca="1" si="141"/>
        <v>328.64231553999997</v>
      </c>
      <c r="AT544" cm="1">
        <f t="array" aca="1" ref="AT544" ca="1">_xlfn.LET(_xlpm.rozsah, $J$3:$J$10001,_xlpm.podminka, (_xlpm.rozsah&gt;H544)*(ISNUMBER(_xlpm.rozsah)),_xlpm.indexy, IF(_xlpm.podminka, ROW(_xlpm.rozsah)-MIN(ROW(_xlpm.rozsah))+1),_xlpm.prvni, MIN(_xlpm.indexy),_xlpm.finalni, IF(_xlpm.prvni=1, 2, _xlpm.prvni),INDEX(_xlpm.rozsah, _xlpm.finalni))</f>
        <v>1900</v>
      </c>
      <c r="AU544" cm="1">
        <f t="array" aca="1" ref="AU544" ca="1">INDEX($J$3:$J$10001,MATCH(AT544,$J$3:$J$10004,0)-1)</f>
        <v>1800</v>
      </c>
      <c r="AV544">
        <f t="shared" ca="1" si="142"/>
        <v>316</v>
      </c>
      <c r="AW544">
        <f t="shared" ca="1" si="143"/>
        <v>333</v>
      </c>
      <c r="AX544">
        <f t="shared" ca="1" si="144"/>
        <v>-17</v>
      </c>
      <c r="AY544">
        <f t="shared" ca="1" si="145"/>
        <v>320.35768446000003</v>
      </c>
      <c r="AZ544">
        <f t="shared" ca="1" si="146"/>
        <v>334.67486324894173</v>
      </c>
      <c r="BA544">
        <f t="shared" ca="1" si="147"/>
        <v>348.32513675105827</v>
      </c>
      <c r="BB544" cm="1">
        <f t="array" aca="1" ref="BB544" ca="1">_xlfn.LET(_xlpm.rozsah, $J$3:$J$10001,_xlpm.podminka, (_xlpm.rozsah&gt;E544)*(ISNUMBER(_xlpm.rozsah)),_xlpm.indexy, IF(_xlpm.podminka, ROW(_xlpm.rozsah)-MIN(ROW(_xlpm.rozsah))+1),_xlpm.prvni, MIN(_xlpm.indexy),_xlpm.finalni, IF(_xlpm.prvni=1, 2, _xlpm.prvni),INDEX(_xlpm.rozsah, _xlpm.finalni))</f>
        <v>1800</v>
      </c>
      <c r="BC544" cm="1">
        <f t="array" aca="1" ref="BC544" ca="1">INDEX($J$3:$J$10001,MATCH(BB544,$J$3:$J$10004,0)-1)</f>
        <v>1700</v>
      </c>
      <c r="BD544">
        <f t="shared" ca="1" si="148"/>
        <v>333</v>
      </c>
      <c r="BE544">
        <f t="shared" ca="1" si="149"/>
        <v>350</v>
      </c>
      <c r="BF544">
        <f t="shared" ca="1" si="150"/>
        <v>-17</v>
      </c>
      <c r="BG544">
        <f t="shared" ca="1" si="151"/>
        <v>334.67486324894173</v>
      </c>
    </row>
    <row r="545" spans="1:59" x14ac:dyDescent="0.25">
      <c r="A545" s="64">
        <v>542</v>
      </c>
      <c r="B545" s="64">
        <v>71</v>
      </c>
      <c r="C545" s="64">
        <v>11</v>
      </c>
      <c r="D545" s="18">
        <v>542</v>
      </c>
      <c r="E545" s="21">
        <f t="shared" ca="1" si="136"/>
        <v>1790.1478632415192</v>
      </c>
      <c r="F545" s="22">
        <f t="shared" ca="1" si="137"/>
        <v>36.81423495738359</v>
      </c>
      <c r="G545" s="28">
        <v>542</v>
      </c>
      <c r="H545" s="24">
        <f t="shared" ca="1" si="138"/>
        <v>1874.3665619999999</v>
      </c>
      <c r="I545" s="25">
        <f t="shared" ca="1" si="139"/>
        <v>35.239345290600006</v>
      </c>
      <c r="J545" s="155"/>
      <c r="K545" s="155"/>
      <c r="L545" s="129">
        <f t="shared" si="152"/>
        <v>0</v>
      </c>
      <c r="AR545">
        <f t="shared" ca="1" si="140"/>
        <v>320.35768446000003</v>
      </c>
      <c r="AS545">
        <f t="shared" ca="1" si="141"/>
        <v>328.64231553999997</v>
      </c>
      <c r="AT545" cm="1">
        <f t="array" aca="1" ref="AT545" ca="1">_xlfn.LET(_xlpm.rozsah, $J$3:$J$10001,_xlpm.podminka, (_xlpm.rozsah&gt;H545)*(ISNUMBER(_xlpm.rozsah)),_xlpm.indexy, IF(_xlpm.podminka, ROW(_xlpm.rozsah)-MIN(ROW(_xlpm.rozsah))+1),_xlpm.prvni, MIN(_xlpm.indexy),_xlpm.finalni, IF(_xlpm.prvni=1, 2, _xlpm.prvni),INDEX(_xlpm.rozsah, _xlpm.finalni))</f>
        <v>1900</v>
      </c>
      <c r="AU545" cm="1">
        <f t="array" aca="1" ref="AU545" ca="1">INDEX($J$3:$J$10001,MATCH(AT545,$J$3:$J$10004,0)-1)</f>
        <v>1800</v>
      </c>
      <c r="AV545">
        <f t="shared" ca="1" si="142"/>
        <v>316</v>
      </c>
      <c r="AW545">
        <f t="shared" ca="1" si="143"/>
        <v>333</v>
      </c>
      <c r="AX545">
        <f t="shared" ca="1" si="144"/>
        <v>-17</v>
      </c>
      <c r="AY545">
        <f t="shared" ca="1" si="145"/>
        <v>320.35768446000003</v>
      </c>
      <c r="AZ545">
        <f t="shared" ca="1" si="146"/>
        <v>334.67486324894173</v>
      </c>
      <c r="BA545">
        <f t="shared" ca="1" si="147"/>
        <v>348.32513675105827</v>
      </c>
      <c r="BB545" cm="1">
        <f t="array" aca="1" ref="BB545" ca="1">_xlfn.LET(_xlpm.rozsah, $J$3:$J$10001,_xlpm.podminka, (_xlpm.rozsah&gt;E545)*(ISNUMBER(_xlpm.rozsah)),_xlpm.indexy, IF(_xlpm.podminka, ROW(_xlpm.rozsah)-MIN(ROW(_xlpm.rozsah))+1),_xlpm.prvni, MIN(_xlpm.indexy),_xlpm.finalni, IF(_xlpm.prvni=1, 2, _xlpm.prvni),INDEX(_xlpm.rozsah, _xlpm.finalni))</f>
        <v>1800</v>
      </c>
      <c r="BC545" cm="1">
        <f t="array" aca="1" ref="BC545" ca="1">INDEX($J$3:$J$10001,MATCH(BB545,$J$3:$J$10004,0)-1)</f>
        <v>1700</v>
      </c>
      <c r="BD545">
        <f t="shared" ca="1" si="148"/>
        <v>333</v>
      </c>
      <c r="BE545">
        <f t="shared" ca="1" si="149"/>
        <v>350</v>
      </c>
      <c r="BF545">
        <f t="shared" ca="1" si="150"/>
        <v>-17</v>
      </c>
      <c r="BG545">
        <f t="shared" ca="1" si="151"/>
        <v>334.67486324894173</v>
      </c>
    </row>
    <row r="546" spans="1:59" x14ac:dyDescent="0.25">
      <c r="A546" s="64">
        <v>543</v>
      </c>
      <c r="B546" s="64">
        <v>65</v>
      </c>
      <c r="C546" s="64">
        <v>2</v>
      </c>
      <c r="D546" s="18">
        <v>543</v>
      </c>
      <c r="E546" s="21">
        <f t="shared" ca="1" si="136"/>
        <v>1698.0226916999825</v>
      </c>
      <c r="F546" s="22">
        <f t="shared" ca="1" si="137"/>
        <v>7.0031636932800279</v>
      </c>
      <c r="G546" s="23">
        <v>543</v>
      </c>
      <c r="H546" s="24">
        <f t="shared" ca="1" si="138"/>
        <v>1800.4764299999999</v>
      </c>
      <c r="I546" s="25">
        <f t="shared" ca="1" si="139"/>
        <v>6.6583801380000001</v>
      </c>
      <c r="J546" s="155"/>
      <c r="K546" s="155"/>
      <c r="L546" s="129">
        <f t="shared" si="152"/>
        <v>0</v>
      </c>
      <c r="AR546">
        <f t="shared" ca="1" si="140"/>
        <v>332.9190069</v>
      </c>
      <c r="AS546">
        <f t="shared" ca="1" si="141"/>
        <v>316.0809931</v>
      </c>
      <c r="AT546" cm="1">
        <f t="array" aca="1" ref="AT546" ca="1">_xlfn.LET(_xlpm.rozsah, $J$3:$J$10001,_xlpm.podminka, (_xlpm.rozsah&gt;H546)*(ISNUMBER(_xlpm.rozsah)),_xlpm.indexy, IF(_xlpm.podminka, ROW(_xlpm.rozsah)-MIN(ROW(_xlpm.rozsah))+1),_xlpm.prvni, MIN(_xlpm.indexy),_xlpm.finalni, IF(_xlpm.prvni=1, 2, _xlpm.prvni),INDEX(_xlpm.rozsah, _xlpm.finalni))</f>
        <v>1900</v>
      </c>
      <c r="AU546" cm="1">
        <f t="array" aca="1" ref="AU546" ca="1">INDEX($J$3:$J$10001,MATCH(AT546,$J$3:$J$10004,0)-1)</f>
        <v>1800</v>
      </c>
      <c r="AV546">
        <f t="shared" ca="1" si="142"/>
        <v>316</v>
      </c>
      <c r="AW546">
        <f t="shared" ca="1" si="143"/>
        <v>333</v>
      </c>
      <c r="AX546">
        <f t="shared" ca="1" si="144"/>
        <v>-17</v>
      </c>
      <c r="AY546">
        <f t="shared" ca="1" si="145"/>
        <v>332.9190069</v>
      </c>
      <c r="AZ546">
        <f t="shared" ca="1" si="146"/>
        <v>350.1581846640014</v>
      </c>
      <c r="BA546">
        <f t="shared" ca="1" si="147"/>
        <v>357.8418153359986</v>
      </c>
      <c r="BB546" cm="1">
        <f t="array" aca="1" ref="BB546" ca="1">_xlfn.LET(_xlpm.rozsah, $J$3:$J$10001,_xlpm.podminka, (_xlpm.rozsah&gt;E546)*(ISNUMBER(_xlpm.rozsah)),_xlpm.indexy, IF(_xlpm.podminka, ROW(_xlpm.rozsah)-MIN(ROW(_xlpm.rozsah))+1),_xlpm.prvni, MIN(_xlpm.indexy),_xlpm.finalni, IF(_xlpm.prvni=1, 2, _xlpm.prvni),INDEX(_xlpm.rozsah, _xlpm.finalni))</f>
        <v>1700</v>
      </c>
      <c r="BC546" cm="1">
        <f t="array" aca="1" ref="BC546" ca="1">INDEX($J$3:$J$10001,MATCH(BB546,$J$3:$J$10004,0)-1)</f>
        <v>1600</v>
      </c>
      <c r="BD546">
        <f t="shared" ca="1" si="148"/>
        <v>350</v>
      </c>
      <c r="BE546">
        <f t="shared" ca="1" si="149"/>
        <v>358</v>
      </c>
      <c r="BF546">
        <f t="shared" ca="1" si="150"/>
        <v>-8</v>
      </c>
      <c r="BG546">
        <f t="shared" ca="1" si="151"/>
        <v>350.1581846640014</v>
      </c>
    </row>
    <row r="547" spans="1:59" x14ac:dyDescent="0.25">
      <c r="A547" s="64">
        <v>544</v>
      </c>
      <c r="B547" s="64">
        <v>31</v>
      </c>
      <c r="C547" s="64">
        <v>26</v>
      </c>
      <c r="D547" s="18">
        <v>544</v>
      </c>
      <c r="E547" s="21">
        <f t="shared" ca="1" si="136"/>
        <v>1175.980052964607</v>
      </c>
      <c r="F547" s="22">
        <f t="shared" ca="1" si="137"/>
        <v>81.950962754159576</v>
      </c>
      <c r="G547" s="28">
        <v>544</v>
      </c>
      <c r="H547" s="24">
        <f t="shared" ca="1" si="138"/>
        <v>1381.765682</v>
      </c>
      <c r="I547" s="25">
        <f t="shared" ca="1" si="139"/>
        <v>93.125907732000016</v>
      </c>
      <c r="J547" s="155"/>
      <c r="K547" s="155"/>
      <c r="L547" s="129">
        <f t="shared" si="152"/>
        <v>0</v>
      </c>
      <c r="AR547">
        <f t="shared" ca="1" si="140"/>
        <v>358.17656820000002</v>
      </c>
      <c r="AS547">
        <f t="shared" ca="1" si="141"/>
        <v>358.17656820000002</v>
      </c>
      <c r="AT547" cm="1">
        <f t="array" aca="1" ref="AT547" ca="1">_xlfn.LET(_xlpm.rozsah, $J$3:$J$10001,_xlpm.podminka, (_xlpm.rozsah&gt;H547)*(ISNUMBER(_xlpm.rozsah)),_xlpm.indexy, IF(_xlpm.podminka, ROW(_xlpm.rozsah)-MIN(ROW(_xlpm.rozsah))+1),_xlpm.prvni, MIN(_xlpm.indexy),_xlpm.finalni, IF(_xlpm.prvni=1, 2, _xlpm.prvni),INDEX(_xlpm.rozsah, _xlpm.finalni))</f>
        <v>1400</v>
      </c>
      <c r="AU547" cm="1">
        <f t="array" aca="1" ref="AU547" ca="1">INDEX($J$3:$J$10001,MATCH(AT547,$J$3:$J$10004,0)-1)</f>
        <v>1300</v>
      </c>
      <c r="AV547">
        <f t="shared" ca="1" si="142"/>
        <v>360</v>
      </c>
      <c r="AW547">
        <f t="shared" ca="1" si="143"/>
        <v>350</v>
      </c>
      <c r="AX547">
        <f t="shared" ca="1" si="144"/>
        <v>10</v>
      </c>
      <c r="AY547">
        <f t="shared" ca="1" si="145"/>
        <v>351.82343179999998</v>
      </c>
      <c r="AZ547">
        <f t="shared" ca="1" si="146"/>
        <v>315.19601059292143</v>
      </c>
      <c r="BA547">
        <f t="shared" ca="1" si="147"/>
        <v>315.19601059292143</v>
      </c>
      <c r="BB547" cm="1">
        <f t="array" aca="1" ref="BB547" ca="1">_xlfn.LET(_xlpm.rozsah, $J$3:$J$10001,_xlpm.podminka, (_xlpm.rozsah&gt;E547)*(ISNUMBER(_xlpm.rozsah)),_xlpm.indexy, IF(_xlpm.podminka, ROW(_xlpm.rozsah)-MIN(ROW(_xlpm.rozsah))+1),_xlpm.prvni, MIN(_xlpm.indexy),_xlpm.finalni, IF(_xlpm.prvni=1, 2, _xlpm.prvni),INDEX(_xlpm.rozsah, _xlpm.finalni))</f>
        <v>1200</v>
      </c>
      <c r="BC547" cm="1">
        <f t="array" aca="1" ref="BC547" ca="1">INDEX($J$3:$J$10001,MATCH(BB547,$J$3:$J$10004,0)-1)</f>
        <v>1100</v>
      </c>
      <c r="BD547">
        <f t="shared" ca="1" si="148"/>
        <v>320</v>
      </c>
      <c r="BE547">
        <f t="shared" ca="1" si="149"/>
        <v>300</v>
      </c>
      <c r="BF547">
        <f t="shared" ca="1" si="150"/>
        <v>20</v>
      </c>
      <c r="BG547">
        <f t="shared" ca="1" si="151"/>
        <v>304.80398940707857</v>
      </c>
    </row>
    <row r="548" spans="1:59" x14ac:dyDescent="0.25">
      <c r="A548" s="64">
        <v>545</v>
      </c>
      <c r="B548" s="64">
        <v>24</v>
      </c>
      <c r="C548" s="64">
        <v>72</v>
      </c>
      <c r="D548" s="18">
        <v>545</v>
      </c>
      <c r="E548" s="21">
        <f t="shared" ca="1" si="136"/>
        <v>1068.5006861661473</v>
      </c>
      <c r="F548" s="22">
        <f t="shared" ca="1" si="137"/>
        <v>213.73204940396263</v>
      </c>
      <c r="G548" s="23">
        <v>545</v>
      </c>
      <c r="H548" s="24">
        <f t="shared" ca="1" si="138"/>
        <v>1295.560528</v>
      </c>
      <c r="I548" s="25">
        <f t="shared" ca="1" si="139"/>
        <v>251.04107404799998</v>
      </c>
      <c r="J548" s="155"/>
      <c r="K548" s="155"/>
      <c r="L548" s="129">
        <f t="shared" si="152"/>
        <v>0</v>
      </c>
      <c r="AR548">
        <f t="shared" ca="1" si="140"/>
        <v>348.66815839999998</v>
      </c>
      <c r="AS548">
        <f t="shared" ca="1" si="141"/>
        <v>348.66815839999998</v>
      </c>
      <c r="AT548" cm="1">
        <f t="array" aca="1" ref="AT548" ca="1">_xlfn.LET(_xlpm.rozsah, $J$3:$J$10001,_xlpm.podminka, (_xlpm.rozsah&gt;H548)*(ISNUMBER(_xlpm.rozsah)),_xlpm.indexy, IF(_xlpm.podminka, ROW(_xlpm.rozsah)-MIN(ROW(_xlpm.rozsah))+1),_xlpm.prvni, MIN(_xlpm.indexy),_xlpm.finalni, IF(_xlpm.prvni=1, 2, _xlpm.prvni),INDEX(_xlpm.rozsah, _xlpm.finalni))</f>
        <v>1300</v>
      </c>
      <c r="AU548" cm="1">
        <f t="array" aca="1" ref="AU548" ca="1">INDEX($J$3:$J$10001,MATCH(AT548,$J$3:$J$10004,0)-1)</f>
        <v>1200</v>
      </c>
      <c r="AV548">
        <f t="shared" ca="1" si="142"/>
        <v>350</v>
      </c>
      <c r="AW548">
        <f t="shared" ca="1" si="143"/>
        <v>320</v>
      </c>
      <c r="AX548">
        <f t="shared" ca="1" si="144"/>
        <v>30</v>
      </c>
      <c r="AY548">
        <f t="shared" ca="1" si="145"/>
        <v>321.33184160000002</v>
      </c>
      <c r="AZ548">
        <f t="shared" ca="1" si="146"/>
        <v>296.85006861661475</v>
      </c>
      <c r="BA548">
        <f t="shared" ca="1" si="147"/>
        <v>296.85006861661475</v>
      </c>
      <c r="BB548" cm="1">
        <f t="array" aca="1" ref="BB548" ca="1">_xlfn.LET(_xlpm.rozsah, $J$3:$J$10001,_xlpm.podminka, (_xlpm.rozsah&gt;E548)*(ISNUMBER(_xlpm.rozsah)),_xlpm.indexy, IF(_xlpm.podminka, ROW(_xlpm.rozsah)-MIN(ROW(_xlpm.rozsah))+1),_xlpm.prvni, MIN(_xlpm.indexy),_xlpm.finalni, IF(_xlpm.prvni=1, 2, _xlpm.prvni),INDEX(_xlpm.rozsah, _xlpm.finalni))</f>
        <v>1100</v>
      </c>
      <c r="BC548" cm="1">
        <f t="array" aca="1" ref="BC548" ca="1">INDEX($J$3:$J$10001,MATCH(BB548,$J$3:$J$10004,0)-1)</f>
        <v>1000</v>
      </c>
      <c r="BD548">
        <f t="shared" ca="1" si="148"/>
        <v>300</v>
      </c>
      <c r="BE548">
        <f t="shared" ca="1" si="149"/>
        <v>290</v>
      </c>
      <c r="BF548">
        <f t="shared" ca="1" si="150"/>
        <v>10</v>
      </c>
      <c r="BG548">
        <f t="shared" ca="1" si="151"/>
        <v>293.14993138338525</v>
      </c>
    </row>
    <row r="549" spans="1:59" x14ac:dyDescent="0.25">
      <c r="A549" s="64">
        <v>546</v>
      </c>
      <c r="B549" s="64">
        <v>64</v>
      </c>
      <c r="C549" s="64">
        <v>70</v>
      </c>
      <c r="D549" s="18">
        <v>546</v>
      </c>
      <c r="E549" s="21">
        <f t="shared" ca="1" si="136"/>
        <v>1682.6684964430597</v>
      </c>
      <c r="F549" s="22">
        <f t="shared" ca="1" si="137"/>
        <v>245.97056419918866</v>
      </c>
      <c r="G549" s="28">
        <v>546</v>
      </c>
      <c r="H549" s="24">
        <f t="shared" ca="1" si="138"/>
        <v>1788.1614079999999</v>
      </c>
      <c r="I549" s="25">
        <f t="shared" ca="1" si="139"/>
        <v>234.50879244799998</v>
      </c>
      <c r="J549" s="155"/>
      <c r="K549" s="155"/>
      <c r="L549" s="129">
        <f t="shared" si="152"/>
        <v>0</v>
      </c>
      <c r="AR549">
        <f t="shared" ca="1" si="140"/>
        <v>335.01256064</v>
      </c>
      <c r="AS549">
        <f t="shared" ca="1" si="141"/>
        <v>347.98743936</v>
      </c>
      <c r="AT549" cm="1">
        <f t="array" aca="1" ref="AT549" ca="1">_xlfn.LET(_xlpm.rozsah, $J$3:$J$10001,_xlpm.podminka, (_xlpm.rozsah&gt;H549)*(ISNUMBER(_xlpm.rozsah)),_xlpm.indexy, IF(_xlpm.podminka, ROW(_xlpm.rozsah)-MIN(ROW(_xlpm.rozsah))+1),_xlpm.prvni, MIN(_xlpm.indexy),_xlpm.finalni, IF(_xlpm.prvni=1, 2, _xlpm.prvni),INDEX(_xlpm.rozsah, _xlpm.finalni))</f>
        <v>1800</v>
      </c>
      <c r="AU549" cm="1">
        <f t="array" aca="1" ref="AU549" ca="1">INDEX($J$3:$J$10001,MATCH(AT549,$J$3:$J$10004,0)-1)</f>
        <v>1700</v>
      </c>
      <c r="AV549">
        <f t="shared" ca="1" si="142"/>
        <v>333</v>
      </c>
      <c r="AW549">
        <f t="shared" ca="1" si="143"/>
        <v>350</v>
      </c>
      <c r="AX549">
        <f t="shared" ca="1" si="144"/>
        <v>-17</v>
      </c>
      <c r="AY549">
        <f t="shared" ca="1" si="145"/>
        <v>335.01256064</v>
      </c>
      <c r="AZ549">
        <f t="shared" ca="1" si="146"/>
        <v>351.38652028455522</v>
      </c>
      <c r="BA549">
        <f t="shared" ca="1" si="147"/>
        <v>356.61347971544478</v>
      </c>
      <c r="BB549" cm="1">
        <f t="array" aca="1" ref="BB549" ca="1">_xlfn.LET(_xlpm.rozsah, $J$3:$J$10001,_xlpm.podminka, (_xlpm.rozsah&gt;E549)*(ISNUMBER(_xlpm.rozsah)),_xlpm.indexy, IF(_xlpm.podminka, ROW(_xlpm.rozsah)-MIN(ROW(_xlpm.rozsah))+1),_xlpm.prvni, MIN(_xlpm.indexy),_xlpm.finalni, IF(_xlpm.prvni=1, 2, _xlpm.prvni),INDEX(_xlpm.rozsah, _xlpm.finalni))</f>
        <v>1700</v>
      </c>
      <c r="BC549" cm="1">
        <f t="array" aca="1" ref="BC549" ca="1">INDEX($J$3:$J$10001,MATCH(BB549,$J$3:$J$10004,0)-1)</f>
        <v>1600</v>
      </c>
      <c r="BD549">
        <f t="shared" ca="1" si="148"/>
        <v>350</v>
      </c>
      <c r="BE549">
        <f t="shared" ca="1" si="149"/>
        <v>358</v>
      </c>
      <c r="BF549">
        <f t="shared" ca="1" si="150"/>
        <v>-8</v>
      </c>
      <c r="BG549">
        <f t="shared" ca="1" si="151"/>
        <v>351.38652028455522</v>
      </c>
    </row>
    <row r="550" spans="1:59" x14ac:dyDescent="0.25">
      <c r="A550" s="64">
        <v>547</v>
      </c>
      <c r="B550" s="64">
        <v>77</v>
      </c>
      <c r="C550" s="64">
        <v>62</v>
      </c>
      <c r="D550" s="18">
        <v>547</v>
      </c>
      <c r="E550" s="21">
        <f t="shared" ca="1" si="136"/>
        <v>1882.2730347830561</v>
      </c>
      <c r="F550" s="22">
        <f t="shared" ca="1" si="137"/>
        <v>197.78842213386591</v>
      </c>
      <c r="G550" s="23">
        <v>547</v>
      </c>
      <c r="H550" s="24">
        <f t="shared" ca="1" si="138"/>
        <v>1948.2566939999999</v>
      </c>
      <c r="I550" s="25">
        <f t="shared" ca="1" si="139"/>
        <v>191.1329359552</v>
      </c>
      <c r="J550" s="155"/>
      <c r="K550" s="155"/>
      <c r="L550" s="129">
        <f t="shared" si="152"/>
        <v>0</v>
      </c>
      <c r="AR550">
        <f t="shared" ca="1" si="140"/>
        <v>308.27892896000003</v>
      </c>
      <c r="AS550">
        <f t="shared" ca="1" si="141"/>
        <v>307.72107103999997</v>
      </c>
      <c r="AT550" cm="1">
        <f t="array" aca="1" ref="AT550" ca="1">_xlfn.LET(_xlpm.rozsah, $J$3:$J$10001,_xlpm.podminka, (_xlpm.rozsah&gt;H550)*(ISNUMBER(_xlpm.rozsah)),_xlpm.indexy, IF(_xlpm.podminka, ROW(_xlpm.rozsah)-MIN(ROW(_xlpm.rozsah))+1),_xlpm.prvni, MIN(_xlpm.indexy),_xlpm.finalni, IF(_xlpm.prvni=1, 2, _xlpm.prvni),INDEX(_xlpm.rozsah, _xlpm.finalni))</f>
        <v>2000</v>
      </c>
      <c r="AU550" cm="1">
        <f t="array" aca="1" ref="AU550" ca="1">INDEX($J$3:$J$10001,MATCH(AT550,$J$3:$J$10004,0)-1)</f>
        <v>1900</v>
      </c>
      <c r="AV550">
        <f t="shared" ca="1" si="142"/>
        <v>300</v>
      </c>
      <c r="AW550">
        <f t="shared" ca="1" si="143"/>
        <v>316</v>
      </c>
      <c r="AX550">
        <f t="shared" ca="1" si="144"/>
        <v>-16</v>
      </c>
      <c r="AY550">
        <f t="shared" ca="1" si="145"/>
        <v>308.27892896000003</v>
      </c>
      <c r="AZ550">
        <f t="shared" ca="1" si="146"/>
        <v>319.01358408688048</v>
      </c>
      <c r="BA550">
        <f t="shared" ca="1" si="147"/>
        <v>329.98641591311952</v>
      </c>
      <c r="BB550" cm="1">
        <f t="array" aca="1" ref="BB550" ca="1">_xlfn.LET(_xlpm.rozsah, $J$3:$J$10001,_xlpm.podminka, (_xlpm.rozsah&gt;E550)*(ISNUMBER(_xlpm.rozsah)),_xlpm.indexy, IF(_xlpm.podminka, ROW(_xlpm.rozsah)-MIN(ROW(_xlpm.rozsah))+1),_xlpm.prvni, MIN(_xlpm.indexy),_xlpm.finalni, IF(_xlpm.prvni=1, 2, _xlpm.prvni),INDEX(_xlpm.rozsah, _xlpm.finalni))</f>
        <v>1900</v>
      </c>
      <c r="BC550" cm="1">
        <f t="array" aca="1" ref="BC550" ca="1">INDEX($J$3:$J$10001,MATCH(BB550,$J$3:$J$10004,0)-1)</f>
        <v>1800</v>
      </c>
      <c r="BD550">
        <f t="shared" ca="1" si="148"/>
        <v>316</v>
      </c>
      <c r="BE550">
        <f t="shared" ca="1" si="149"/>
        <v>333</v>
      </c>
      <c r="BF550">
        <f t="shared" ca="1" si="150"/>
        <v>-17</v>
      </c>
      <c r="BG550">
        <f t="shared" ca="1" si="151"/>
        <v>319.01358408688048</v>
      </c>
    </row>
    <row r="551" spans="1:59" x14ac:dyDescent="0.25">
      <c r="A551" s="64">
        <v>548</v>
      </c>
      <c r="B551" s="64">
        <v>80</v>
      </c>
      <c r="C551" s="64">
        <v>68</v>
      </c>
      <c r="D551" s="18">
        <v>548</v>
      </c>
      <c r="E551" s="21">
        <f t="shared" ca="1" si="136"/>
        <v>1928.3356205538248</v>
      </c>
      <c r="F551" s="22">
        <f t="shared" ca="1" si="137"/>
        <v>211.79708448374384</v>
      </c>
      <c r="G551" s="28">
        <v>548</v>
      </c>
      <c r="H551" s="24">
        <f t="shared" ca="1" si="138"/>
        <v>1985.2017599999999</v>
      </c>
      <c r="I551" s="25">
        <f t="shared" ca="1" si="139"/>
        <v>205.61004851199999</v>
      </c>
      <c r="J551" s="155"/>
      <c r="K551" s="155"/>
      <c r="L551" s="129">
        <f t="shared" si="152"/>
        <v>0</v>
      </c>
      <c r="AR551">
        <f t="shared" ca="1" si="140"/>
        <v>302.3677184</v>
      </c>
      <c r="AS551">
        <f t="shared" ca="1" si="141"/>
        <v>313.6322816</v>
      </c>
      <c r="AT551" cm="1">
        <f t="array" aca="1" ref="AT551" ca="1">_xlfn.LET(_xlpm.rozsah, $J$3:$J$10001,_xlpm.podminka, (_xlpm.rozsah&gt;H551)*(ISNUMBER(_xlpm.rozsah)),_xlpm.indexy, IF(_xlpm.podminka, ROW(_xlpm.rozsah)-MIN(ROW(_xlpm.rozsah))+1),_xlpm.prvni, MIN(_xlpm.indexy),_xlpm.finalni, IF(_xlpm.prvni=1, 2, _xlpm.prvni),INDEX(_xlpm.rozsah, _xlpm.finalni))</f>
        <v>2000</v>
      </c>
      <c r="AU551" cm="1">
        <f t="array" aca="1" ref="AU551" ca="1">INDEX($J$3:$J$10001,MATCH(AT551,$J$3:$J$10004,0)-1)</f>
        <v>1900</v>
      </c>
      <c r="AV551">
        <f t="shared" ca="1" si="142"/>
        <v>300</v>
      </c>
      <c r="AW551">
        <f t="shared" ca="1" si="143"/>
        <v>316</v>
      </c>
      <c r="AX551">
        <f t="shared" ca="1" si="144"/>
        <v>-16</v>
      </c>
      <c r="AY551">
        <f t="shared" ca="1" si="145"/>
        <v>302.3677184</v>
      </c>
      <c r="AZ551">
        <f t="shared" ca="1" si="146"/>
        <v>311.46630071138804</v>
      </c>
      <c r="BA551">
        <f t="shared" ca="1" si="147"/>
        <v>304.53369928861196</v>
      </c>
      <c r="BB551" cm="1">
        <f t="array" aca="1" ref="BB551" ca="1">_xlfn.LET(_xlpm.rozsah, $J$3:$J$10001,_xlpm.podminka, (_xlpm.rozsah&gt;E551)*(ISNUMBER(_xlpm.rozsah)),_xlpm.indexy, IF(_xlpm.podminka, ROW(_xlpm.rozsah)-MIN(ROW(_xlpm.rozsah))+1),_xlpm.prvni, MIN(_xlpm.indexy),_xlpm.finalni, IF(_xlpm.prvni=1, 2, _xlpm.prvni),INDEX(_xlpm.rozsah, _xlpm.finalni))</f>
        <v>2000</v>
      </c>
      <c r="BC551" cm="1">
        <f t="array" aca="1" ref="BC551" ca="1">INDEX($J$3:$J$10001,MATCH(BB551,$J$3:$J$10004,0)-1)</f>
        <v>1900</v>
      </c>
      <c r="BD551">
        <f t="shared" ca="1" si="148"/>
        <v>300</v>
      </c>
      <c r="BE551">
        <f t="shared" ca="1" si="149"/>
        <v>316</v>
      </c>
      <c r="BF551">
        <f t="shared" ca="1" si="150"/>
        <v>-16</v>
      </c>
      <c r="BG551">
        <f t="shared" ca="1" si="151"/>
        <v>311.46630071138804</v>
      </c>
    </row>
    <row r="552" spans="1:59" x14ac:dyDescent="0.25">
      <c r="A552" s="64">
        <v>549</v>
      </c>
      <c r="B552" s="64">
        <v>83</v>
      </c>
      <c r="C552" s="64">
        <v>53</v>
      </c>
      <c r="D552" s="18">
        <v>549</v>
      </c>
      <c r="E552" s="21">
        <f t="shared" ca="1" si="136"/>
        <v>1974.398206324593</v>
      </c>
      <c r="F552" s="22">
        <f t="shared" ca="1" si="137"/>
        <v>161.17103210367452</v>
      </c>
      <c r="G552" s="23">
        <v>549</v>
      </c>
      <c r="H552" s="24">
        <f t="shared" ca="1" si="138"/>
        <v>2022.1468259999999</v>
      </c>
      <c r="I552" s="25">
        <f t="shared" ca="1" si="139"/>
        <v>156.65243644399999</v>
      </c>
      <c r="J552" s="155"/>
      <c r="K552" s="155"/>
      <c r="L552" s="129">
        <f t="shared" si="152"/>
        <v>0</v>
      </c>
      <c r="AR552">
        <f t="shared" ca="1" si="140"/>
        <v>295.57063479999999</v>
      </c>
      <c r="AS552">
        <f t="shared" ca="1" si="141"/>
        <v>284.42936520000001</v>
      </c>
      <c r="AT552" cm="1">
        <f t="array" aca="1" ref="AT552" ca="1">_xlfn.LET(_xlpm.rozsah, $J$3:$J$10001,_xlpm.podminka, (_xlpm.rozsah&gt;H552)*(ISNUMBER(_xlpm.rozsah)),_xlpm.indexy, IF(_xlpm.podminka, ROW(_xlpm.rozsah)-MIN(ROW(_xlpm.rozsah))+1),_xlpm.prvni, MIN(_xlpm.indexy),_xlpm.finalni, IF(_xlpm.prvni=1, 2, _xlpm.prvni),INDEX(_xlpm.rozsah, _xlpm.finalni))</f>
        <v>2100</v>
      </c>
      <c r="AU552" cm="1">
        <f t="array" aca="1" ref="AU552" ca="1">INDEX($J$3:$J$10001,MATCH(AT552,$J$3:$J$10004,0)-1)</f>
        <v>2000</v>
      </c>
      <c r="AV552">
        <f t="shared" ca="1" si="142"/>
        <v>280</v>
      </c>
      <c r="AW552">
        <f t="shared" ca="1" si="143"/>
        <v>300</v>
      </c>
      <c r="AX552">
        <f t="shared" ca="1" si="144"/>
        <v>-20</v>
      </c>
      <c r="AY552">
        <f t="shared" ca="1" si="145"/>
        <v>295.57063479999999</v>
      </c>
      <c r="AZ552">
        <f t="shared" ca="1" si="146"/>
        <v>304.09628698806512</v>
      </c>
      <c r="BA552">
        <f t="shared" ca="1" si="147"/>
        <v>311.90371301193488</v>
      </c>
      <c r="BB552" cm="1">
        <f t="array" aca="1" ref="BB552" ca="1">_xlfn.LET(_xlpm.rozsah, $J$3:$J$10001,_xlpm.podminka, (_xlpm.rozsah&gt;E552)*(ISNUMBER(_xlpm.rozsah)),_xlpm.indexy, IF(_xlpm.podminka, ROW(_xlpm.rozsah)-MIN(ROW(_xlpm.rozsah))+1),_xlpm.prvni, MIN(_xlpm.indexy),_xlpm.finalni, IF(_xlpm.prvni=1, 2, _xlpm.prvni),INDEX(_xlpm.rozsah, _xlpm.finalni))</f>
        <v>2000</v>
      </c>
      <c r="BC552" cm="1">
        <f t="array" aca="1" ref="BC552" ca="1">INDEX($J$3:$J$10001,MATCH(BB552,$J$3:$J$10004,0)-1)</f>
        <v>1900</v>
      </c>
      <c r="BD552">
        <f t="shared" ca="1" si="148"/>
        <v>300</v>
      </c>
      <c r="BE552">
        <f t="shared" ca="1" si="149"/>
        <v>316</v>
      </c>
      <c r="BF552">
        <f t="shared" ca="1" si="150"/>
        <v>-16</v>
      </c>
      <c r="BG552">
        <f t="shared" ca="1" si="151"/>
        <v>304.09628698806512</v>
      </c>
    </row>
    <row r="553" spans="1:59" x14ac:dyDescent="0.25">
      <c r="A553" s="64">
        <v>550</v>
      </c>
      <c r="B553" s="64">
        <v>83</v>
      </c>
      <c r="C553" s="64">
        <v>50</v>
      </c>
      <c r="D553" s="18">
        <v>550</v>
      </c>
      <c r="E553" s="21">
        <f t="shared" ca="1" si="136"/>
        <v>1974.398206324593</v>
      </c>
      <c r="F553" s="22">
        <f t="shared" ca="1" si="137"/>
        <v>152.04814349403256</v>
      </c>
      <c r="G553" s="28">
        <v>550</v>
      </c>
      <c r="H553" s="24">
        <f t="shared" ca="1" si="138"/>
        <v>2022.1468259999999</v>
      </c>
      <c r="I553" s="25">
        <f t="shared" ca="1" si="139"/>
        <v>147.7853174</v>
      </c>
      <c r="J553" s="155"/>
      <c r="K553" s="155"/>
      <c r="L553" s="129">
        <f t="shared" si="152"/>
        <v>0</v>
      </c>
      <c r="AR553">
        <f t="shared" ca="1" si="140"/>
        <v>295.57063479999999</v>
      </c>
      <c r="AS553">
        <f t="shared" ca="1" si="141"/>
        <v>284.42936520000001</v>
      </c>
      <c r="AT553" cm="1">
        <f t="array" aca="1" ref="AT553" ca="1">_xlfn.LET(_xlpm.rozsah, $J$3:$J$10001,_xlpm.podminka, (_xlpm.rozsah&gt;H553)*(ISNUMBER(_xlpm.rozsah)),_xlpm.indexy, IF(_xlpm.podminka, ROW(_xlpm.rozsah)-MIN(ROW(_xlpm.rozsah))+1),_xlpm.prvni, MIN(_xlpm.indexy),_xlpm.finalni, IF(_xlpm.prvni=1, 2, _xlpm.prvni),INDEX(_xlpm.rozsah, _xlpm.finalni))</f>
        <v>2100</v>
      </c>
      <c r="AU553" cm="1">
        <f t="array" aca="1" ref="AU553" ca="1">INDEX($J$3:$J$10001,MATCH(AT553,$J$3:$J$10004,0)-1)</f>
        <v>2000</v>
      </c>
      <c r="AV553">
        <f t="shared" ca="1" si="142"/>
        <v>280</v>
      </c>
      <c r="AW553">
        <f t="shared" ca="1" si="143"/>
        <v>300</v>
      </c>
      <c r="AX553">
        <f t="shared" ca="1" si="144"/>
        <v>-20</v>
      </c>
      <c r="AY553">
        <f t="shared" ca="1" si="145"/>
        <v>295.57063479999999</v>
      </c>
      <c r="AZ553">
        <f t="shared" ca="1" si="146"/>
        <v>304.09628698806512</v>
      </c>
      <c r="BA553">
        <f t="shared" ca="1" si="147"/>
        <v>311.90371301193488</v>
      </c>
      <c r="BB553" cm="1">
        <f t="array" aca="1" ref="BB553" ca="1">_xlfn.LET(_xlpm.rozsah, $J$3:$J$10001,_xlpm.podminka, (_xlpm.rozsah&gt;E553)*(ISNUMBER(_xlpm.rozsah)),_xlpm.indexy, IF(_xlpm.podminka, ROW(_xlpm.rozsah)-MIN(ROW(_xlpm.rozsah))+1),_xlpm.prvni, MIN(_xlpm.indexy),_xlpm.finalni, IF(_xlpm.prvni=1, 2, _xlpm.prvni),INDEX(_xlpm.rozsah, _xlpm.finalni))</f>
        <v>2000</v>
      </c>
      <c r="BC553" cm="1">
        <f t="array" aca="1" ref="BC553" ca="1">INDEX($J$3:$J$10001,MATCH(BB553,$J$3:$J$10004,0)-1)</f>
        <v>1900</v>
      </c>
      <c r="BD553">
        <f t="shared" ca="1" si="148"/>
        <v>300</v>
      </c>
      <c r="BE553">
        <f t="shared" ca="1" si="149"/>
        <v>316</v>
      </c>
      <c r="BF553">
        <f t="shared" ca="1" si="150"/>
        <v>-16</v>
      </c>
      <c r="BG553">
        <f t="shared" ca="1" si="151"/>
        <v>304.09628698806512</v>
      </c>
    </row>
    <row r="554" spans="1:59" x14ac:dyDescent="0.25">
      <c r="A554" s="64">
        <v>551</v>
      </c>
      <c r="B554" s="64">
        <v>83</v>
      </c>
      <c r="C554" s="64">
        <v>50</v>
      </c>
      <c r="D554" s="18">
        <v>551</v>
      </c>
      <c r="E554" s="21">
        <f t="shared" ca="1" si="136"/>
        <v>1974.398206324593</v>
      </c>
      <c r="F554" s="22">
        <f t="shared" ca="1" si="137"/>
        <v>152.04814349403256</v>
      </c>
      <c r="G554" s="23">
        <v>551</v>
      </c>
      <c r="H554" s="24">
        <f t="shared" ca="1" si="138"/>
        <v>2022.1468259999999</v>
      </c>
      <c r="I554" s="25">
        <f t="shared" ca="1" si="139"/>
        <v>147.7853174</v>
      </c>
      <c r="J554" s="155"/>
      <c r="K554" s="155"/>
      <c r="L554" s="129">
        <f t="shared" si="152"/>
        <v>0</v>
      </c>
      <c r="AR554">
        <f t="shared" ca="1" si="140"/>
        <v>295.57063479999999</v>
      </c>
      <c r="AS554">
        <f t="shared" ca="1" si="141"/>
        <v>284.42936520000001</v>
      </c>
      <c r="AT554" cm="1">
        <f t="array" aca="1" ref="AT554" ca="1">_xlfn.LET(_xlpm.rozsah, $J$3:$J$10001,_xlpm.podminka, (_xlpm.rozsah&gt;H554)*(ISNUMBER(_xlpm.rozsah)),_xlpm.indexy, IF(_xlpm.podminka, ROW(_xlpm.rozsah)-MIN(ROW(_xlpm.rozsah))+1),_xlpm.prvni, MIN(_xlpm.indexy),_xlpm.finalni, IF(_xlpm.prvni=1, 2, _xlpm.prvni),INDEX(_xlpm.rozsah, _xlpm.finalni))</f>
        <v>2100</v>
      </c>
      <c r="AU554" cm="1">
        <f t="array" aca="1" ref="AU554" ca="1">INDEX($J$3:$J$10001,MATCH(AT554,$J$3:$J$10004,0)-1)</f>
        <v>2000</v>
      </c>
      <c r="AV554">
        <f t="shared" ca="1" si="142"/>
        <v>280</v>
      </c>
      <c r="AW554">
        <f t="shared" ca="1" si="143"/>
        <v>300</v>
      </c>
      <c r="AX554">
        <f t="shared" ca="1" si="144"/>
        <v>-20</v>
      </c>
      <c r="AY554">
        <f t="shared" ca="1" si="145"/>
        <v>295.57063479999999</v>
      </c>
      <c r="AZ554">
        <f t="shared" ca="1" si="146"/>
        <v>304.09628698806512</v>
      </c>
      <c r="BA554">
        <f t="shared" ca="1" si="147"/>
        <v>311.90371301193488</v>
      </c>
      <c r="BB554" cm="1">
        <f t="array" aca="1" ref="BB554" ca="1">_xlfn.LET(_xlpm.rozsah, $J$3:$J$10001,_xlpm.podminka, (_xlpm.rozsah&gt;E554)*(ISNUMBER(_xlpm.rozsah)),_xlpm.indexy, IF(_xlpm.podminka, ROW(_xlpm.rozsah)-MIN(ROW(_xlpm.rozsah))+1),_xlpm.prvni, MIN(_xlpm.indexy),_xlpm.finalni, IF(_xlpm.prvni=1, 2, _xlpm.prvni),INDEX(_xlpm.rozsah, _xlpm.finalni))</f>
        <v>2000</v>
      </c>
      <c r="BC554" cm="1">
        <f t="array" aca="1" ref="BC554" ca="1">INDEX($J$3:$J$10001,MATCH(BB554,$J$3:$J$10004,0)-1)</f>
        <v>1900</v>
      </c>
      <c r="BD554">
        <f t="shared" ca="1" si="148"/>
        <v>300</v>
      </c>
      <c r="BE554">
        <f t="shared" ca="1" si="149"/>
        <v>316</v>
      </c>
      <c r="BF554">
        <f t="shared" ca="1" si="150"/>
        <v>-16</v>
      </c>
      <c r="BG554">
        <f t="shared" ca="1" si="151"/>
        <v>304.09628698806512</v>
      </c>
    </row>
    <row r="555" spans="1:59" x14ac:dyDescent="0.25">
      <c r="A555" s="64">
        <v>552</v>
      </c>
      <c r="B555" s="64">
        <v>85</v>
      </c>
      <c r="C555" s="64">
        <v>43</v>
      </c>
      <c r="D555" s="18">
        <v>552</v>
      </c>
      <c r="E555" s="21">
        <f t="shared" ca="1" si="136"/>
        <v>2005.1065968384387</v>
      </c>
      <c r="F555" s="22">
        <f t="shared" ca="1" si="137"/>
        <v>128.56083267189427</v>
      </c>
      <c r="G555" s="28">
        <v>552</v>
      </c>
      <c r="H555" s="24">
        <f t="shared" ca="1" si="138"/>
        <v>2046.7768699999999</v>
      </c>
      <c r="I555" s="25">
        <f t="shared" ca="1" si="139"/>
        <v>124.97718918000001</v>
      </c>
      <c r="J555" s="155"/>
      <c r="K555" s="155"/>
      <c r="L555" s="129">
        <f t="shared" si="152"/>
        <v>0</v>
      </c>
      <c r="AR555">
        <f t="shared" ca="1" si="140"/>
        <v>290.64462600000002</v>
      </c>
      <c r="AS555">
        <f t="shared" ca="1" si="141"/>
        <v>289.35537399999998</v>
      </c>
      <c r="AT555" cm="1">
        <f t="array" aca="1" ref="AT555" ca="1">_xlfn.LET(_xlpm.rozsah, $J$3:$J$10001,_xlpm.podminka, (_xlpm.rozsah&gt;H555)*(ISNUMBER(_xlpm.rozsah)),_xlpm.indexy, IF(_xlpm.podminka, ROW(_xlpm.rozsah)-MIN(ROW(_xlpm.rozsah))+1),_xlpm.prvni, MIN(_xlpm.indexy),_xlpm.finalni, IF(_xlpm.prvni=1, 2, _xlpm.prvni),INDEX(_xlpm.rozsah, _xlpm.finalni))</f>
        <v>2100</v>
      </c>
      <c r="AU555" cm="1">
        <f t="array" aca="1" ref="AU555" ca="1">INDEX($J$3:$J$10001,MATCH(AT555,$J$3:$J$10004,0)-1)</f>
        <v>2000</v>
      </c>
      <c r="AV555">
        <f t="shared" ca="1" si="142"/>
        <v>280</v>
      </c>
      <c r="AW555">
        <f t="shared" ca="1" si="143"/>
        <v>300</v>
      </c>
      <c r="AX555">
        <f t="shared" ca="1" si="144"/>
        <v>-20</v>
      </c>
      <c r="AY555">
        <f t="shared" ca="1" si="145"/>
        <v>290.64462600000002</v>
      </c>
      <c r="AZ555">
        <f t="shared" ca="1" si="146"/>
        <v>298.97868063231226</v>
      </c>
      <c r="BA555">
        <f t="shared" ca="1" si="147"/>
        <v>281.02131936768774</v>
      </c>
      <c r="BB555" cm="1">
        <f t="array" aca="1" ref="BB555" ca="1">_xlfn.LET(_xlpm.rozsah, $J$3:$J$10001,_xlpm.podminka, (_xlpm.rozsah&gt;E555)*(ISNUMBER(_xlpm.rozsah)),_xlpm.indexy, IF(_xlpm.podminka, ROW(_xlpm.rozsah)-MIN(ROW(_xlpm.rozsah))+1),_xlpm.prvni, MIN(_xlpm.indexy),_xlpm.finalni, IF(_xlpm.prvni=1, 2, _xlpm.prvni),INDEX(_xlpm.rozsah, _xlpm.finalni))</f>
        <v>2100</v>
      </c>
      <c r="BC555" cm="1">
        <f t="array" aca="1" ref="BC555" ca="1">INDEX($J$3:$J$10001,MATCH(BB555,$J$3:$J$10004,0)-1)</f>
        <v>2000</v>
      </c>
      <c r="BD555">
        <f t="shared" ca="1" si="148"/>
        <v>280</v>
      </c>
      <c r="BE555">
        <f t="shared" ca="1" si="149"/>
        <v>300</v>
      </c>
      <c r="BF555">
        <f t="shared" ca="1" si="150"/>
        <v>-20</v>
      </c>
      <c r="BG555">
        <f t="shared" ca="1" si="151"/>
        <v>298.97868063231226</v>
      </c>
    </row>
    <row r="556" spans="1:59" x14ac:dyDescent="0.25">
      <c r="A556" s="64">
        <v>553</v>
      </c>
      <c r="B556" s="64">
        <v>86</v>
      </c>
      <c r="C556" s="64">
        <v>45</v>
      </c>
      <c r="D556" s="18">
        <v>553</v>
      </c>
      <c r="E556" s="21">
        <f t="shared" ca="1" si="136"/>
        <v>2020.4607920953615</v>
      </c>
      <c r="F556" s="22">
        <f t="shared" ca="1" si="137"/>
        <v>133.15852871141749</v>
      </c>
      <c r="G556" s="23">
        <v>553</v>
      </c>
      <c r="H556" s="24">
        <f t="shared" ca="1" si="138"/>
        <v>2059.0918919999999</v>
      </c>
      <c r="I556" s="25">
        <f t="shared" ca="1" si="139"/>
        <v>129.68172972000002</v>
      </c>
      <c r="J556" s="155"/>
      <c r="K556" s="155"/>
      <c r="L556" s="129">
        <f t="shared" si="152"/>
        <v>0</v>
      </c>
      <c r="AR556">
        <f t="shared" ca="1" si="140"/>
        <v>288.18162160000003</v>
      </c>
      <c r="AS556">
        <f t="shared" ca="1" si="141"/>
        <v>291.81837839999997</v>
      </c>
      <c r="AT556" cm="1">
        <f t="array" aca="1" ref="AT556" ca="1">_xlfn.LET(_xlpm.rozsah, $J$3:$J$10001,_xlpm.podminka, (_xlpm.rozsah&gt;H556)*(ISNUMBER(_xlpm.rozsah)),_xlpm.indexy, IF(_xlpm.podminka, ROW(_xlpm.rozsah)-MIN(ROW(_xlpm.rozsah))+1),_xlpm.prvni, MIN(_xlpm.indexy),_xlpm.finalni, IF(_xlpm.prvni=1, 2, _xlpm.prvni),INDEX(_xlpm.rozsah, _xlpm.finalni))</f>
        <v>2100</v>
      </c>
      <c r="AU556" cm="1">
        <f t="array" aca="1" ref="AU556" ca="1">INDEX($J$3:$J$10001,MATCH(AT556,$J$3:$J$10004,0)-1)</f>
        <v>2000</v>
      </c>
      <c r="AV556">
        <f t="shared" ca="1" si="142"/>
        <v>280</v>
      </c>
      <c r="AW556">
        <f t="shared" ca="1" si="143"/>
        <v>300</v>
      </c>
      <c r="AX556">
        <f t="shared" ca="1" si="144"/>
        <v>-20</v>
      </c>
      <c r="AY556">
        <f t="shared" ca="1" si="145"/>
        <v>288.18162160000003</v>
      </c>
      <c r="AZ556">
        <f t="shared" ca="1" si="146"/>
        <v>295.90784158092771</v>
      </c>
      <c r="BA556">
        <f t="shared" ca="1" si="147"/>
        <v>284.09215841907229</v>
      </c>
      <c r="BB556" cm="1">
        <f t="array" aca="1" ref="BB556" ca="1">_xlfn.LET(_xlpm.rozsah, $J$3:$J$10001,_xlpm.podminka, (_xlpm.rozsah&gt;E556)*(ISNUMBER(_xlpm.rozsah)),_xlpm.indexy, IF(_xlpm.podminka, ROW(_xlpm.rozsah)-MIN(ROW(_xlpm.rozsah))+1),_xlpm.prvni, MIN(_xlpm.indexy),_xlpm.finalni, IF(_xlpm.prvni=1, 2, _xlpm.prvni),INDEX(_xlpm.rozsah, _xlpm.finalni))</f>
        <v>2100</v>
      </c>
      <c r="BC556" cm="1">
        <f t="array" aca="1" ref="BC556" ca="1">INDEX($J$3:$J$10001,MATCH(BB556,$J$3:$J$10004,0)-1)</f>
        <v>2000</v>
      </c>
      <c r="BD556">
        <f t="shared" ca="1" si="148"/>
        <v>280</v>
      </c>
      <c r="BE556">
        <f t="shared" ca="1" si="149"/>
        <v>300</v>
      </c>
      <c r="BF556">
        <f t="shared" ca="1" si="150"/>
        <v>-20</v>
      </c>
      <c r="BG556">
        <f t="shared" ca="1" si="151"/>
        <v>295.90784158092771</v>
      </c>
    </row>
    <row r="557" spans="1:59" x14ac:dyDescent="0.25">
      <c r="A557" s="64">
        <v>554</v>
      </c>
      <c r="B557" s="64">
        <v>89</v>
      </c>
      <c r="C557" s="64">
        <v>35</v>
      </c>
      <c r="D557" s="18">
        <v>554</v>
      </c>
      <c r="E557" s="21">
        <f t="shared" ca="1" si="136"/>
        <v>2066.52337786613</v>
      </c>
      <c r="F557" s="22">
        <f t="shared" ca="1" si="137"/>
        <v>100.34336354937089</v>
      </c>
      <c r="G557" s="28">
        <v>554</v>
      </c>
      <c r="H557" s="24">
        <f t="shared" ca="1" si="138"/>
        <v>2096.0369579999997</v>
      </c>
      <c r="I557" s="25">
        <f t="shared" ca="1" si="139"/>
        <v>98.277412940000033</v>
      </c>
      <c r="J557" s="155"/>
      <c r="K557" s="155"/>
      <c r="L557" s="129">
        <f t="shared" si="152"/>
        <v>0</v>
      </c>
      <c r="AR557">
        <f t="shared" ca="1" si="140"/>
        <v>280.79260840000006</v>
      </c>
      <c r="AS557">
        <f t="shared" ca="1" si="141"/>
        <v>299.20739159999994</v>
      </c>
      <c r="AT557" cm="1">
        <f t="array" aca="1" ref="AT557" ca="1">_xlfn.LET(_xlpm.rozsah, $J$3:$J$10001,_xlpm.podminka, (_xlpm.rozsah&gt;H557)*(ISNUMBER(_xlpm.rozsah)),_xlpm.indexy, IF(_xlpm.podminka, ROW(_xlpm.rozsah)-MIN(ROW(_xlpm.rozsah))+1),_xlpm.prvni, MIN(_xlpm.indexy),_xlpm.finalni, IF(_xlpm.prvni=1, 2, _xlpm.prvni),INDEX(_xlpm.rozsah, _xlpm.finalni))</f>
        <v>2100</v>
      </c>
      <c r="AU557" cm="1">
        <f t="array" aca="1" ref="AU557" ca="1">INDEX($J$3:$J$10001,MATCH(AT557,$J$3:$J$10004,0)-1)</f>
        <v>2000</v>
      </c>
      <c r="AV557">
        <f t="shared" ca="1" si="142"/>
        <v>280</v>
      </c>
      <c r="AW557">
        <f t="shared" ca="1" si="143"/>
        <v>300</v>
      </c>
      <c r="AX557">
        <f t="shared" ca="1" si="144"/>
        <v>-20</v>
      </c>
      <c r="AY557">
        <f t="shared" ca="1" si="145"/>
        <v>280.79260840000006</v>
      </c>
      <c r="AZ557">
        <f t="shared" ca="1" si="146"/>
        <v>286.69532442677399</v>
      </c>
      <c r="BA557">
        <f t="shared" ca="1" si="147"/>
        <v>293.30467557322601</v>
      </c>
      <c r="BB557" cm="1">
        <f t="array" aca="1" ref="BB557" ca="1">_xlfn.LET(_xlpm.rozsah, $J$3:$J$10001,_xlpm.podminka, (_xlpm.rozsah&gt;E557)*(ISNUMBER(_xlpm.rozsah)),_xlpm.indexy, IF(_xlpm.podminka, ROW(_xlpm.rozsah)-MIN(ROW(_xlpm.rozsah))+1),_xlpm.prvni, MIN(_xlpm.indexy),_xlpm.finalni, IF(_xlpm.prvni=1, 2, _xlpm.prvni),INDEX(_xlpm.rozsah, _xlpm.finalni))</f>
        <v>2100</v>
      </c>
      <c r="BC557" cm="1">
        <f t="array" aca="1" ref="BC557" ca="1">INDEX($J$3:$J$10001,MATCH(BB557,$J$3:$J$10004,0)-1)</f>
        <v>2000</v>
      </c>
      <c r="BD557">
        <f t="shared" ca="1" si="148"/>
        <v>280</v>
      </c>
      <c r="BE557">
        <f t="shared" ca="1" si="149"/>
        <v>300</v>
      </c>
      <c r="BF557">
        <f t="shared" ca="1" si="150"/>
        <v>-20</v>
      </c>
      <c r="BG557">
        <f t="shared" ca="1" si="151"/>
        <v>286.69532442677399</v>
      </c>
    </row>
    <row r="558" spans="1:59" x14ac:dyDescent="0.25">
      <c r="A558" s="64">
        <v>555</v>
      </c>
      <c r="B558" s="64">
        <v>82</v>
      </c>
      <c r="C558" s="64">
        <v>61</v>
      </c>
      <c r="D558" s="18">
        <v>555</v>
      </c>
      <c r="E558" s="21">
        <f t="shared" ca="1" si="136"/>
        <v>1959.0440110676702</v>
      </c>
      <c r="F558" s="22">
        <f t="shared" ca="1" si="137"/>
        <v>186.99730451979539</v>
      </c>
      <c r="G558" s="23">
        <v>555</v>
      </c>
      <c r="H558" s="24">
        <f t="shared" ca="1" si="138"/>
        <v>2009.8318039999999</v>
      </c>
      <c r="I558" s="25">
        <f t="shared" ca="1" si="139"/>
        <v>181.80051991200003</v>
      </c>
      <c r="J558" s="155"/>
      <c r="K558" s="155"/>
      <c r="L558" s="129">
        <f t="shared" si="152"/>
        <v>0</v>
      </c>
      <c r="AR558">
        <f t="shared" ca="1" si="140"/>
        <v>298.03363920000004</v>
      </c>
      <c r="AS558">
        <f t="shared" ca="1" si="141"/>
        <v>281.96636079999996</v>
      </c>
      <c r="AT558" cm="1">
        <f t="array" aca="1" ref="AT558" ca="1">_xlfn.LET(_xlpm.rozsah, $J$3:$J$10001,_xlpm.podminka, (_xlpm.rozsah&gt;H558)*(ISNUMBER(_xlpm.rozsah)),_xlpm.indexy, IF(_xlpm.podminka, ROW(_xlpm.rozsah)-MIN(ROW(_xlpm.rozsah))+1),_xlpm.prvni, MIN(_xlpm.indexy),_xlpm.finalni, IF(_xlpm.prvni=1, 2, _xlpm.prvni),INDEX(_xlpm.rozsah, _xlpm.finalni))</f>
        <v>2100</v>
      </c>
      <c r="AU558" cm="1">
        <f t="array" aca="1" ref="AU558" ca="1">INDEX($J$3:$J$10001,MATCH(AT558,$J$3:$J$10004,0)-1)</f>
        <v>2000</v>
      </c>
      <c r="AV558">
        <f t="shared" ca="1" si="142"/>
        <v>280</v>
      </c>
      <c r="AW558">
        <f t="shared" ca="1" si="143"/>
        <v>300</v>
      </c>
      <c r="AX558">
        <f t="shared" ca="1" si="144"/>
        <v>-20</v>
      </c>
      <c r="AY558">
        <f t="shared" ca="1" si="145"/>
        <v>298.03363920000004</v>
      </c>
      <c r="AZ558">
        <f t="shared" ca="1" si="146"/>
        <v>306.55295822917276</v>
      </c>
      <c r="BA558">
        <f t="shared" ca="1" si="147"/>
        <v>309.44704177082724</v>
      </c>
      <c r="BB558" cm="1">
        <f t="array" aca="1" ref="BB558" ca="1">_xlfn.LET(_xlpm.rozsah, $J$3:$J$10001,_xlpm.podminka, (_xlpm.rozsah&gt;E558)*(ISNUMBER(_xlpm.rozsah)),_xlpm.indexy, IF(_xlpm.podminka, ROW(_xlpm.rozsah)-MIN(ROW(_xlpm.rozsah))+1),_xlpm.prvni, MIN(_xlpm.indexy),_xlpm.finalni, IF(_xlpm.prvni=1, 2, _xlpm.prvni),INDEX(_xlpm.rozsah, _xlpm.finalni))</f>
        <v>2000</v>
      </c>
      <c r="BC558" cm="1">
        <f t="array" aca="1" ref="BC558" ca="1">INDEX($J$3:$J$10001,MATCH(BB558,$J$3:$J$10004,0)-1)</f>
        <v>1900</v>
      </c>
      <c r="BD558">
        <f t="shared" ca="1" si="148"/>
        <v>300</v>
      </c>
      <c r="BE558">
        <f t="shared" ca="1" si="149"/>
        <v>316</v>
      </c>
      <c r="BF558">
        <f t="shared" ca="1" si="150"/>
        <v>-16</v>
      </c>
      <c r="BG558">
        <f t="shared" ca="1" si="151"/>
        <v>306.55295822917276</v>
      </c>
    </row>
    <row r="559" spans="1:59" x14ac:dyDescent="0.25">
      <c r="A559" s="64">
        <v>556</v>
      </c>
      <c r="B559" s="64">
        <v>87</v>
      </c>
      <c r="C559" s="64">
        <v>50</v>
      </c>
      <c r="D559" s="18">
        <v>556</v>
      </c>
      <c r="E559" s="21">
        <f t="shared" ca="1" si="136"/>
        <v>2035.8149873522843</v>
      </c>
      <c r="F559" s="22">
        <f t="shared" ca="1" si="137"/>
        <v>146.41850126477158</v>
      </c>
      <c r="G559" s="28">
        <v>556</v>
      </c>
      <c r="H559" s="24">
        <f t="shared" ca="1" si="138"/>
        <v>2071.4069140000001</v>
      </c>
      <c r="I559" s="25">
        <f t="shared" ca="1" si="139"/>
        <v>142.85930859999999</v>
      </c>
      <c r="J559" s="155"/>
      <c r="K559" s="155"/>
      <c r="L559" s="129">
        <f t="shared" si="152"/>
        <v>0</v>
      </c>
      <c r="AR559">
        <f t="shared" ca="1" si="140"/>
        <v>285.71861719999998</v>
      </c>
      <c r="AS559">
        <f t="shared" ca="1" si="141"/>
        <v>294.28138280000002</v>
      </c>
      <c r="AT559" cm="1">
        <f t="array" aca="1" ref="AT559" ca="1">_xlfn.LET(_xlpm.rozsah, $J$3:$J$10001,_xlpm.podminka, (_xlpm.rozsah&gt;H559)*(ISNUMBER(_xlpm.rozsah)),_xlpm.indexy, IF(_xlpm.podminka, ROW(_xlpm.rozsah)-MIN(ROW(_xlpm.rozsah))+1),_xlpm.prvni, MIN(_xlpm.indexy),_xlpm.finalni, IF(_xlpm.prvni=1, 2, _xlpm.prvni),INDEX(_xlpm.rozsah, _xlpm.finalni))</f>
        <v>2100</v>
      </c>
      <c r="AU559" cm="1">
        <f t="array" aca="1" ref="AU559" ca="1">INDEX($J$3:$J$10001,MATCH(AT559,$J$3:$J$10004,0)-1)</f>
        <v>2000</v>
      </c>
      <c r="AV559">
        <f t="shared" ca="1" si="142"/>
        <v>280</v>
      </c>
      <c r="AW559">
        <f t="shared" ca="1" si="143"/>
        <v>300</v>
      </c>
      <c r="AX559">
        <f t="shared" ca="1" si="144"/>
        <v>-20</v>
      </c>
      <c r="AY559">
        <f t="shared" ca="1" si="145"/>
        <v>285.71861719999998</v>
      </c>
      <c r="AZ559">
        <f t="shared" ca="1" si="146"/>
        <v>292.83700252954316</v>
      </c>
      <c r="BA559">
        <f t="shared" ca="1" si="147"/>
        <v>287.16299747045684</v>
      </c>
      <c r="BB559" cm="1">
        <f t="array" aca="1" ref="BB559" ca="1">_xlfn.LET(_xlpm.rozsah, $J$3:$J$10001,_xlpm.podminka, (_xlpm.rozsah&gt;E559)*(ISNUMBER(_xlpm.rozsah)),_xlpm.indexy, IF(_xlpm.podminka, ROW(_xlpm.rozsah)-MIN(ROW(_xlpm.rozsah))+1),_xlpm.prvni, MIN(_xlpm.indexy),_xlpm.finalni, IF(_xlpm.prvni=1, 2, _xlpm.prvni),INDEX(_xlpm.rozsah, _xlpm.finalni))</f>
        <v>2100</v>
      </c>
      <c r="BC559" cm="1">
        <f t="array" aca="1" ref="BC559" ca="1">INDEX($J$3:$J$10001,MATCH(BB559,$J$3:$J$10004,0)-1)</f>
        <v>2000</v>
      </c>
      <c r="BD559">
        <f t="shared" ca="1" si="148"/>
        <v>280</v>
      </c>
      <c r="BE559">
        <f t="shared" ca="1" si="149"/>
        <v>300</v>
      </c>
      <c r="BF559">
        <f t="shared" ca="1" si="150"/>
        <v>-20</v>
      </c>
      <c r="BG559">
        <f t="shared" ca="1" si="151"/>
        <v>292.83700252954316</v>
      </c>
    </row>
    <row r="560" spans="1:59" x14ac:dyDescent="0.25">
      <c r="A560" s="64">
        <v>557</v>
      </c>
      <c r="B560" s="64">
        <v>85</v>
      </c>
      <c r="C560" s="64">
        <v>55</v>
      </c>
      <c r="D560" s="18">
        <v>557</v>
      </c>
      <c r="E560" s="21">
        <f t="shared" ca="1" si="136"/>
        <v>2005.1065968384387</v>
      </c>
      <c r="F560" s="22">
        <f t="shared" ca="1" si="137"/>
        <v>164.43827434777174</v>
      </c>
      <c r="G560" s="23">
        <v>557</v>
      </c>
      <c r="H560" s="24">
        <f t="shared" ca="1" si="138"/>
        <v>2046.7768699999999</v>
      </c>
      <c r="I560" s="25">
        <f t="shared" ca="1" si="139"/>
        <v>159.85454430000001</v>
      </c>
      <c r="J560" s="155"/>
      <c r="K560" s="155"/>
      <c r="L560" s="129">
        <f t="shared" si="152"/>
        <v>0</v>
      </c>
      <c r="AR560">
        <f t="shared" ca="1" si="140"/>
        <v>290.64462600000002</v>
      </c>
      <c r="AS560">
        <f t="shared" ca="1" si="141"/>
        <v>289.35537399999998</v>
      </c>
      <c r="AT560" cm="1">
        <f t="array" aca="1" ref="AT560" ca="1">_xlfn.LET(_xlpm.rozsah, $J$3:$J$10001,_xlpm.podminka, (_xlpm.rozsah&gt;H560)*(ISNUMBER(_xlpm.rozsah)),_xlpm.indexy, IF(_xlpm.podminka, ROW(_xlpm.rozsah)-MIN(ROW(_xlpm.rozsah))+1),_xlpm.prvni, MIN(_xlpm.indexy),_xlpm.finalni, IF(_xlpm.prvni=1, 2, _xlpm.prvni),INDEX(_xlpm.rozsah, _xlpm.finalni))</f>
        <v>2100</v>
      </c>
      <c r="AU560" cm="1">
        <f t="array" aca="1" ref="AU560" ca="1">INDEX($J$3:$J$10001,MATCH(AT560,$J$3:$J$10004,0)-1)</f>
        <v>2000</v>
      </c>
      <c r="AV560">
        <f t="shared" ca="1" si="142"/>
        <v>280</v>
      </c>
      <c r="AW560">
        <f t="shared" ca="1" si="143"/>
        <v>300</v>
      </c>
      <c r="AX560">
        <f t="shared" ca="1" si="144"/>
        <v>-20</v>
      </c>
      <c r="AY560">
        <f t="shared" ca="1" si="145"/>
        <v>290.64462600000002</v>
      </c>
      <c r="AZ560">
        <f t="shared" ca="1" si="146"/>
        <v>298.97868063231226</v>
      </c>
      <c r="BA560">
        <f t="shared" ca="1" si="147"/>
        <v>281.02131936768774</v>
      </c>
      <c r="BB560" cm="1">
        <f t="array" aca="1" ref="BB560" ca="1">_xlfn.LET(_xlpm.rozsah, $J$3:$J$10001,_xlpm.podminka, (_xlpm.rozsah&gt;E560)*(ISNUMBER(_xlpm.rozsah)),_xlpm.indexy, IF(_xlpm.podminka, ROW(_xlpm.rozsah)-MIN(ROW(_xlpm.rozsah))+1),_xlpm.prvni, MIN(_xlpm.indexy),_xlpm.finalni, IF(_xlpm.prvni=1, 2, _xlpm.prvni),INDEX(_xlpm.rozsah, _xlpm.finalni))</f>
        <v>2100</v>
      </c>
      <c r="BC560" cm="1">
        <f t="array" aca="1" ref="BC560" ca="1">INDEX($J$3:$J$10001,MATCH(BB560,$J$3:$J$10004,0)-1)</f>
        <v>2000</v>
      </c>
      <c r="BD560">
        <f t="shared" ca="1" si="148"/>
        <v>280</v>
      </c>
      <c r="BE560">
        <f t="shared" ca="1" si="149"/>
        <v>300</v>
      </c>
      <c r="BF560">
        <f t="shared" ca="1" si="150"/>
        <v>-20</v>
      </c>
      <c r="BG560">
        <f t="shared" ca="1" si="151"/>
        <v>298.97868063231226</v>
      </c>
    </row>
    <row r="561" spans="1:59" x14ac:dyDescent="0.25">
      <c r="A561" s="64">
        <v>558</v>
      </c>
      <c r="B561" s="64">
        <v>89</v>
      </c>
      <c r="C561" s="64">
        <v>49</v>
      </c>
      <c r="D561" s="18">
        <v>558</v>
      </c>
      <c r="E561" s="21">
        <f t="shared" ca="1" si="136"/>
        <v>2066.52337786613</v>
      </c>
      <c r="F561" s="22">
        <f t="shared" ca="1" si="137"/>
        <v>140.48070896911926</v>
      </c>
      <c r="G561" s="28">
        <v>558</v>
      </c>
      <c r="H561" s="24">
        <f t="shared" ca="1" si="138"/>
        <v>2096.0369579999997</v>
      </c>
      <c r="I561" s="25">
        <f t="shared" ca="1" si="139"/>
        <v>137.58837811600003</v>
      </c>
      <c r="J561" s="155"/>
      <c r="K561" s="155"/>
      <c r="L561" s="129">
        <f t="shared" si="152"/>
        <v>0</v>
      </c>
      <c r="AR561">
        <f t="shared" ca="1" si="140"/>
        <v>280.79260840000006</v>
      </c>
      <c r="AS561">
        <f t="shared" ca="1" si="141"/>
        <v>299.20739159999994</v>
      </c>
      <c r="AT561" cm="1">
        <f t="array" aca="1" ref="AT561" ca="1">_xlfn.LET(_xlpm.rozsah, $J$3:$J$10001,_xlpm.podminka, (_xlpm.rozsah&gt;H561)*(ISNUMBER(_xlpm.rozsah)),_xlpm.indexy, IF(_xlpm.podminka, ROW(_xlpm.rozsah)-MIN(ROW(_xlpm.rozsah))+1),_xlpm.prvni, MIN(_xlpm.indexy),_xlpm.finalni, IF(_xlpm.prvni=1, 2, _xlpm.prvni),INDEX(_xlpm.rozsah, _xlpm.finalni))</f>
        <v>2100</v>
      </c>
      <c r="AU561" cm="1">
        <f t="array" aca="1" ref="AU561" ca="1">INDEX($J$3:$J$10001,MATCH(AT561,$J$3:$J$10004,0)-1)</f>
        <v>2000</v>
      </c>
      <c r="AV561">
        <f t="shared" ca="1" si="142"/>
        <v>280</v>
      </c>
      <c r="AW561">
        <f t="shared" ca="1" si="143"/>
        <v>300</v>
      </c>
      <c r="AX561">
        <f t="shared" ca="1" si="144"/>
        <v>-20</v>
      </c>
      <c r="AY561">
        <f t="shared" ca="1" si="145"/>
        <v>280.79260840000006</v>
      </c>
      <c r="AZ561">
        <f t="shared" ca="1" si="146"/>
        <v>286.69532442677399</v>
      </c>
      <c r="BA561">
        <f t="shared" ca="1" si="147"/>
        <v>293.30467557322601</v>
      </c>
      <c r="BB561" cm="1">
        <f t="array" aca="1" ref="BB561" ca="1">_xlfn.LET(_xlpm.rozsah, $J$3:$J$10001,_xlpm.podminka, (_xlpm.rozsah&gt;E561)*(ISNUMBER(_xlpm.rozsah)),_xlpm.indexy, IF(_xlpm.podminka, ROW(_xlpm.rozsah)-MIN(ROW(_xlpm.rozsah))+1),_xlpm.prvni, MIN(_xlpm.indexy),_xlpm.finalni, IF(_xlpm.prvni=1, 2, _xlpm.prvni),INDEX(_xlpm.rozsah, _xlpm.finalni))</f>
        <v>2100</v>
      </c>
      <c r="BC561" cm="1">
        <f t="array" aca="1" ref="BC561" ca="1">INDEX($J$3:$J$10001,MATCH(BB561,$J$3:$J$10004,0)-1)</f>
        <v>2000</v>
      </c>
      <c r="BD561">
        <f t="shared" ca="1" si="148"/>
        <v>280</v>
      </c>
      <c r="BE561">
        <f t="shared" ca="1" si="149"/>
        <v>300</v>
      </c>
      <c r="BF561">
        <f t="shared" ca="1" si="150"/>
        <v>-20</v>
      </c>
      <c r="BG561">
        <f t="shared" ca="1" si="151"/>
        <v>286.69532442677399</v>
      </c>
    </row>
    <row r="562" spans="1:59" x14ac:dyDescent="0.25">
      <c r="A562" s="64">
        <v>559</v>
      </c>
      <c r="B562" s="64">
        <v>87</v>
      </c>
      <c r="C562" s="64">
        <v>70</v>
      </c>
      <c r="D562" s="18">
        <v>559</v>
      </c>
      <c r="E562" s="21">
        <f t="shared" ca="1" si="136"/>
        <v>2035.8149873522843</v>
      </c>
      <c r="F562" s="22">
        <f t="shared" ca="1" si="137"/>
        <v>204.98590177068021</v>
      </c>
      <c r="G562" s="23">
        <v>559</v>
      </c>
      <c r="H562" s="24">
        <f t="shared" ca="1" si="138"/>
        <v>2071.4069140000001</v>
      </c>
      <c r="I562" s="25">
        <f t="shared" ca="1" si="139"/>
        <v>200.00303203999999</v>
      </c>
      <c r="J562" s="155"/>
      <c r="K562" s="155"/>
      <c r="L562" s="129">
        <f t="shared" si="152"/>
        <v>0</v>
      </c>
      <c r="AR562">
        <f t="shared" ca="1" si="140"/>
        <v>285.71861719999998</v>
      </c>
      <c r="AS562">
        <f t="shared" ca="1" si="141"/>
        <v>294.28138280000002</v>
      </c>
      <c r="AT562" cm="1">
        <f t="array" aca="1" ref="AT562" ca="1">_xlfn.LET(_xlpm.rozsah, $J$3:$J$10001,_xlpm.podminka, (_xlpm.rozsah&gt;H562)*(ISNUMBER(_xlpm.rozsah)),_xlpm.indexy, IF(_xlpm.podminka, ROW(_xlpm.rozsah)-MIN(ROW(_xlpm.rozsah))+1),_xlpm.prvni, MIN(_xlpm.indexy),_xlpm.finalni, IF(_xlpm.prvni=1, 2, _xlpm.prvni),INDEX(_xlpm.rozsah, _xlpm.finalni))</f>
        <v>2100</v>
      </c>
      <c r="AU562" cm="1">
        <f t="array" aca="1" ref="AU562" ca="1">INDEX($J$3:$J$10001,MATCH(AT562,$J$3:$J$10004,0)-1)</f>
        <v>2000</v>
      </c>
      <c r="AV562">
        <f t="shared" ca="1" si="142"/>
        <v>280</v>
      </c>
      <c r="AW562">
        <f t="shared" ca="1" si="143"/>
        <v>300</v>
      </c>
      <c r="AX562">
        <f t="shared" ca="1" si="144"/>
        <v>-20</v>
      </c>
      <c r="AY562">
        <f t="shared" ca="1" si="145"/>
        <v>285.71861719999998</v>
      </c>
      <c r="AZ562">
        <f t="shared" ca="1" si="146"/>
        <v>292.83700252954316</v>
      </c>
      <c r="BA562">
        <f t="shared" ca="1" si="147"/>
        <v>287.16299747045684</v>
      </c>
      <c r="BB562" cm="1">
        <f t="array" aca="1" ref="BB562" ca="1">_xlfn.LET(_xlpm.rozsah, $J$3:$J$10001,_xlpm.podminka, (_xlpm.rozsah&gt;E562)*(ISNUMBER(_xlpm.rozsah)),_xlpm.indexy, IF(_xlpm.podminka, ROW(_xlpm.rozsah)-MIN(ROW(_xlpm.rozsah))+1),_xlpm.prvni, MIN(_xlpm.indexy),_xlpm.finalni, IF(_xlpm.prvni=1, 2, _xlpm.prvni),INDEX(_xlpm.rozsah, _xlpm.finalni))</f>
        <v>2100</v>
      </c>
      <c r="BC562" cm="1">
        <f t="array" aca="1" ref="BC562" ca="1">INDEX($J$3:$J$10001,MATCH(BB562,$J$3:$J$10004,0)-1)</f>
        <v>2000</v>
      </c>
      <c r="BD562">
        <f t="shared" ca="1" si="148"/>
        <v>280</v>
      </c>
      <c r="BE562">
        <f t="shared" ca="1" si="149"/>
        <v>300</v>
      </c>
      <c r="BF562">
        <f t="shared" ca="1" si="150"/>
        <v>-20</v>
      </c>
      <c r="BG562">
        <f t="shared" ca="1" si="151"/>
        <v>292.83700252954316</v>
      </c>
    </row>
    <row r="563" spans="1:59" x14ac:dyDescent="0.25">
      <c r="A563" s="64">
        <v>560</v>
      </c>
      <c r="B563" s="64">
        <v>91</v>
      </c>
      <c r="C563" s="64">
        <v>39</v>
      </c>
      <c r="D563" s="18">
        <v>560</v>
      </c>
      <c r="E563" s="21">
        <f t="shared" ca="1" si="136"/>
        <v>2097.2317683799756</v>
      </c>
      <c r="F563" s="22">
        <f t="shared" ca="1" si="137"/>
        <v>109.41592206636192</v>
      </c>
      <c r="G563" s="28">
        <v>560</v>
      </c>
      <c r="H563" s="24">
        <f t="shared" ca="1" si="138"/>
        <v>2120.6670020000001</v>
      </c>
      <c r="I563" s="25">
        <f t="shared" ca="1" si="139"/>
        <v>106.37895422699998</v>
      </c>
      <c r="J563" s="155"/>
      <c r="K563" s="155"/>
      <c r="L563" s="129">
        <f t="shared" si="152"/>
        <v>0</v>
      </c>
      <c r="AR563">
        <f t="shared" ca="1" si="140"/>
        <v>272.76654929999995</v>
      </c>
      <c r="AS563">
        <f t="shared" ca="1" si="141"/>
        <v>252.23345070000005</v>
      </c>
      <c r="AT563" cm="1">
        <f t="array" aca="1" ref="AT563" ca="1">_xlfn.LET(_xlpm.rozsah, $J$3:$J$10001,_xlpm.podminka, (_xlpm.rozsah&gt;H563)*(ISNUMBER(_xlpm.rozsah)),_xlpm.indexy, IF(_xlpm.podminka, ROW(_xlpm.rozsah)-MIN(ROW(_xlpm.rozsah))+1),_xlpm.prvni, MIN(_xlpm.indexy),_xlpm.finalni, IF(_xlpm.prvni=1, 2, _xlpm.prvni),INDEX(_xlpm.rozsah, _xlpm.finalni))</f>
        <v>2200</v>
      </c>
      <c r="AU563" cm="1">
        <f t="array" aca="1" ref="AU563" ca="1">INDEX($J$3:$J$10001,MATCH(AT563,$J$3:$J$10004,0)-1)</f>
        <v>2100</v>
      </c>
      <c r="AV563">
        <f t="shared" ca="1" si="142"/>
        <v>245</v>
      </c>
      <c r="AW563">
        <f t="shared" ca="1" si="143"/>
        <v>280</v>
      </c>
      <c r="AX563">
        <f t="shared" ca="1" si="144"/>
        <v>-35</v>
      </c>
      <c r="AY563">
        <f t="shared" ca="1" si="145"/>
        <v>272.76654929999995</v>
      </c>
      <c r="AZ563">
        <f t="shared" ca="1" si="146"/>
        <v>280.55364632400489</v>
      </c>
      <c r="BA563">
        <f t="shared" ca="1" si="147"/>
        <v>299.44635367599511</v>
      </c>
      <c r="BB563" cm="1">
        <f t="array" aca="1" ref="BB563" ca="1">_xlfn.LET(_xlpm.rozsah, $J$3:$J$10001,_xlpm.podminka, (_xlpm.rozsah&gt;E563)*(ISNUMBER(_xlpm.rozsah)),_xlpm.indexy, IF(_xlpm.podminka, ROW(_xlpm.rozsah)-MIN(ROW(_xlpm.rozsah))+1),_xlpm.prvni, MIN(_xlpm.indexy),_xlpm.finalni, IF(_xlpm.prvni=1, 2, _xlpm.prvni),INDEX(_xlpm.rozsah, _xlpm.finalni))</f>
        <v>2100</v>
      </c>
      <c r="BC563" cm="1">
        <f t="array" aca="1" ref="BC563" ca="1">INDEX($J$3:$J$10001,MATCH(BB563,$J$3:$J$10004,0)-1)</f>
        <v>2000</v>
      </c>
      <c r="BD563">
        <f t="shared" ca="1" si="148"/>
        <v>280</v>
      </c>
      <c r="BE563">
        <f t="shared" ca="1" si="149"/>
        <v>300</v>
      </c>
      <c r="BF563">
        <f t="shared" ca="1" si="150"/>
        <v>-20</v>
      </c>
      <c r="BG563">
        <f t="shared" ca="1" si="151"/>
        <v>280.55364632400489</v>
      </c>
    </row>
    <row r="564" spans="1:59" x14ac:dyDescent="0.25">
      <c r="A564" s="64">
        <v>561</v>
      </c>
      <c r="B564" s="64">
        <v>72</v>
      </c>
      <c r="C564" s="64">
        <v>3</v>
      </c>
      <c r="D564" s="18">
        <v>561</v>
      </c>
      <c r="E564" s="21">
        <f t="shared" ca="1" si="136"/>
        <v>1805.5020584984422</v>
      </c>
      <c r="F564" s="22">
        <f t="shared" ca="1" si="137"/>
        <v>9.9619395016579446</v>
      </c>
      <c r="G564" s="23">
        <v>561</v>
      </c>
      <c r="H564" s="24">
        <f t="shared" ca="1" si="138"/>
        <v>1886.6815839999999</v>
      </c>
      <c r="I564" s="25">
        <f t="shared" ca="1" si="139"/>
        <v>9.5479239216000007</v>
      </c>
      <c r="J564" s="155"/>
      <c r="K564" s="155"/>
      <c r="L564" s="129">
        <f t="shared" si="152"/>
        <v>0</v>
      </c>
      <c r="AR564">
        <f t="shared" ca="1" si="140"/>
        <v>318.26413072000003</v>
      </c>
      <c r="AS564">
        <f t="shared" ca="1" si="141"/>
        <v>330.73586927999997</v>
      </c>
      <c r="AT564" cm="1">
        <f t="array" aca="1" ref="AT564" ca="1">_xlfn.LET(_xlpm.rozsah, $J$3:$J$10001,_xlpm.podminka, (_xlpm.rozsah&gt;H564)*(ISNUMBER(_xlpm.rozsah)),_xlpm.indexy, IF(_xlpm.podminka, ROW(_xlpm.rozsah)-MIN(ROW(_xlpm.rozsah))+1),_xlpm.prvni, MIN(_xlpm.indexy),_xlpm.finalni, IF(_xlpm.prvni=1, 2, _xlpm.prvni),INDEX(_xlpm.rozsah, _xlpm.finalni))</f>
        <v>1900</v>
      </c>
      <c r="AU564" cm="1">
        <f t="array" aca="1" ref="AU564" ca="1">INDEX($J$3:$J$10001,MATCH(AT564,$J$3:$J$10004,0)-1)</f>
        <v>1800</v>
      </c>
      <c r="AV564">
        <f t="shared" ca="1" si="142"/>
        <v>316</v>
      </c>
      <c r="AW564">
        <f t="shared" ca="1" si="143"/>
        <v>333</v>
      </c>
      <c r="AX564">
        <f t="shared" ca="1" si="144"/>
        <v>-17</v>
      </c>
      <c r="AY564">
        <f t="shared" ca="1" si="145"/>
        <v>318.26413072000003</v>
      </c>
      <c r="AZ564">
        <f t="shared" ca="1" si="146"/>
        <v>332.06465005526479</v>
      </c>
      <c r="BA564">
        <f t="shared" ca="1" si="147"/>
        <v>316.93534994473521</v>
      </c>
      <c r="BB564" cm="1">
        <f t="array" aca="1" ref="BB564" ca="1">_xlfn.LET(_xlpm.rozsah, $J$3:$J$10001,_xlpm.podminka, (_xlpm.rozsah&gt;E564)*(ISNUMBER(_xlpm.rozsah)),_xlpm.indexy, IF(_xlpm.podminka, ROW(_xlpm.rozsah)-MIN(ROW(_xlpm.rozsah))+1),_xlpm.prvni, MIN(_xlpm.indexy),_xlpm.finalni, IF(_xlpm.prvni=1, 2, _xlpm.prvni),INDEX(_xlpm.rozsah, _xlpm.finalni))</f>
        <v>1900</v>
      </c>
      <c r="BC564" cm="1">
        <f t="array" aca="1" ref="BC564" ca="1">INDEX($J$3:$J$10001,MATCH(BB564,$J$3:$J$10004,0)-1)</f>
        <v>1800</v>
      </c>
      <c r="BD564">
        <f t="shared" ca="1" si="148"/>
        <v>316</v>
      </c>
      <c r="BE564">
        <f t="shared" ca="1" si="149"/>
        <v>333</v>
      </c>
      <c r="BF564">
        <f t="shared" ca="1" si="150"/>
        <v>-17</v>
      </c>
      <c r="BG564">
        <f t="shared" ca="1" si="151"/>
        <v>332.06465005526479</v>
      </c>
    </row>
    <row r="565" spans="1:59" x14ac:dyDescent="0.25">
      <c r="A565" s="64">
        <v>562</v>
      </c>
      <c r="B565" s="64">
        <v>43</v>
      </c>
      <c r="C565" s="64">
        <v>25</v>
      </c>
      <c r="D565" s="18">
        <v>562</v>
      </c>
      <c r="E565" s="21">
        <f t="shared" ca="1" si="136"/>
        <v>1360.2303960476806</v>
      </c>
      <c r="F565" s="22">
        <f t="shared" ca="1" si="137"/>
        <v>89.005759901192008</v>
      </c>
      <c r="G565" s="28">
        <v>562</v>
      </c>
      <c r="H565" s="24">
        <f t="shared" ca="1" si="138"/>
        <v>1529.545946</v>
      </c>
      <c r="I565" s="25">
        <f t="shared" ca="1" si="139"/>
        <v>89.852270270000005</v>
      </c>
      <c r="J565" s="155"/>
      <c r="K565" s="155"/>
      <c r="L565" s="129">
        <f t="shared" si="152"/>
        <v>0</v>
      </c>
      <c r="AR565">
        <f t="shared" ca="1" si="140"/>
        <v>359.40908108000002</v>
      </c>
      <c r="AS565">
        <f t="shared" ca="1" si="141"/>
        <v>358.59091891999998</v>
      </c>
      <c r="AT565" cm="1">
        <f t="array" aca="1" ref="AT565" ca="1">_xlfn.LET(_xlpm.rozsah, $J$3:$J$10001,_xlpm.podminka, (_xlpm.rozsah&gt;H565)*(ISNUMBER(_xlpm.rozsah)),_xlpm.indexy, IF(_xlpm.podminka, ROW(_xlpm.rozsah)-MIN(ROW(_xlpm.rozsah))+1),_xlpm.prvni, MIN(_xlpm.indexy),_xlpm.finalni, IF(_xlpm.prvni=1, 2, _xlpm.prvni),INDEX(_xlpm.rozsah, _xlpm.finalni))</f>
        <v>1600</v>
      </c>
      <c r="AU565" cm="1">
        <f t="array" aca="1" ref="AU565" ca="1">INDEX($J$3:$J$10001,MATCH(AT565,$J$3:$J$10004,0)-1)</f>
        <v>1500</v>
      </c>
      <c r="AV565">
        <f t="shared" ca="1" si="142"/>
        <v>358</v>
      </c>
      <c r="AW565">
        <f t="shared" ca="1" si="143"/>
        <v>360</v>
      </c>
      <c r="AX565">
        <f t="shared" ca="1" si="144"/>
        <v>-2</v>
      </c>
      <c r="AY565">
        <f t="shared" ca="1" si="145"/>
        <v>359.40908108000002</v>
      </c>
      <c r="AZ565">
        <f t="shared" ca="1" si="146"/>
        <v>356.02303960476809</v>
      </c>
      <c r="BA565">
        <f t="shared" ca="1" si="147"/>
        <v>356.02303960476809</v>
      </c>
      <c r="BB565" cm="1">
        <f t="array" aca="1" ref="BB565" ca="1">_xlfn.LET(_xlpm.rozsah, $J$3:$J$10001,_xlpm.podminka, (_xlpm.rozsah&gt;E565)*(ISNUMBER(_xlpm.rozsah)),_xlpm.indexy, IF(_xlpm.podminka, ROW(_xlpm.rozsah)-MIN(ROW(_xlpm.rozsah))+1),_xlpm.prvni, MIN(_xlpm.indexy),_xlpm.finalni, IF(_xlpm.prvni=1, 2, _xlpm.prvni),INDEX(_xlpm.rozsah, _xlpm.finalni))</f>
        <v>1400</v>
      </c>
      <c r="BC565" cm="1">
        <f t="array" aca="1" ref="BC565" ca="1">INDEX($J$3:$J$10001,MATCH(BB565,$J$3:$J$10004,0)-1)</f>
        <v>1300</v>
      </c>
      <c r="BD565">
        <f t="shared" ca="1" si="148"/>
        <v>360</v>
      </c>
      <c r="BE565">
        <f t="shared" ca="1" si="149"/>
        <v>350</v>
      </c>
      <c r="BF565">
        <f t="shared" ca="1" si="150"/>
        <v>10</v>
      </c>
      <c r="BG565">
        <f t="shared" ca="1" si="151"/>
        <v>353.97696039523191</v>
      </c>
    </row>
    <row r="566" spans="1:59" x14ac:dyDescent="0.25">
      <c r="A566" s="64">
        <v>563</v>
      </c>
      <c r="B566" s="64">
        <v>30</v>
      </c>
      <c r="C566" s="64">
        <v>60</v>
      </c>
      <c r="D566" s="18">
        <v>563</v>
      </c>
      <c r="E566" s="21">
        <f t="shared" ca="1" si="136"/>
        <v>1160.6258577076842</v>
      </c>
      <c r="F566" s="22">
        <f t="shared" ca="1" si="137"/>
        <v>187.27510292492209</v>
      </c>
      <c r="G566" s="23">
        <v>563</v>
      </c>
      <c r="H566" s="24">
        <f t="shared" ca="1" si="138"/>
        <v>1369.45066</v>
      </c>
      <c r="I566" s="25">
        <f t="shared" ca="1" si="139"/>
        <v>214.16703959999998</v>
      </c>
      <c r="J566" s="155"/>
      <c r="K566" s="155"/>
      <c r="L566" s="129">
        <f t="shared" si="152"/>
        <v>0</v>
      </c>
      <c r="AR566">
        <f t="shared" ca="1" si="140"/>
        <v>356.945066</v>
      </c>
      <c r="AS566">
        <f t="shared" ca="1" si="141"/>
        <v>356.945066</v>
      </c>
      <c r="AT566" cm="1">
        <f t="array" aca="1" ref="AT566" ca="1">_xlfn.LET(_xlpm.rozsah, $J$3:$J$10001,_xlpm.podminka, (_xlpm.rozsah&gt;H566)*(ISNUMBER(_xlpm.rozsah)),_xlpm.indexy, IF(_xlpm.podminka, ROW(_xlpm.rozsah)-MIN(ROW(_xlpm.rozsah))+1),_xlpm.prvni, MIN(_xlpm.indexy),_xlpm.finalni, IF(_xlpm.prvni=1, 2, _xlpm.prvni),INDEX(_xlpm.rozsah, _xlpm.finalni))</f>
        <v>1400</v>
      </c>
      <c r="AU566" cm="1">
        <f t="array" aca="1" ref="AU566" ca="1">INDEX($J$3:$J$10001,MATCH(AT566,$J$3:$J$10004,0)-1)</f>
        <v>1300</v>
      </c>
      <c r="AV566">
        <f t="shared" ca="1" si="142"/>
        <v>360</v>
      </c>
      <c r="AW566">
        <f t="shared" ca="1" si="143"/>
        <v>350</v>
      </c>
      <c r="AX566">
        <f t="shared" ca="1" si="144"/>
        <v>10</v>
      </c>
      <c r="AY566">
        <f t="shared" ca="1" si="145"/>
        <v>353.054934</v>
      </c>
      <c r="AZ566">
        <f t="shared" ca="1" si="146"/>
        <v>312.12517154153682</v>
      </c>
      <c r="BA566">
        <f t="shared" ca="1" si="147"/>
        <v>312.12517154153682</v>
      </c>
      <c r="BB566" cm="1">
        <f t="array" aca="1" ref="BB566" ca="1">_xlfn.LET(_xlpm.rozsah, $J$3:$J$10001,_xlpm.podminka, (_xlpm.rozsah&gt;E566)*(ISNUMBER(_xlpm.rozsah)),_xlpm.indexy, IF(_xlpm.podminka, ROW(_xlpm.rozsah)-MIN(ROW(_xlpm.rozsah))+1),_xlpm.prvni, MIN(_xlpm.indexy),_xlpm.finalni, IF(_xlpm.prvni=1, 2, _xlpm.prvni),INDEX(_xlpm.rozsah, _xlpm.finalni))</f>
        <v>1200</v>
      </c>
      <c r="BC566" cm="1">
        <f t="array" aca="1" ref="BC566" ca="1">INDEX($J$3:$J$10001,MATCH(BB566,$J$3:$J$10004,0)-1)</f>
        <v>1100</v>
      </c>
      <c r="BD566">
        <f t="shared" ca="1" si="148"/>
        <v>320</v>
      </c>
      <c r="BE566">
        <f t="shared" ca="1" si="149"/>
        <v>300</v>
      </c>
      <c r="BF566">
        <f t="shared" ca="1" si="150"/>
        <v>20</v>
      </c>
      <c r="BG566">
        <f t="shared" ca="1" si="151"/>
        <v>307.87482845846318</v>
      </c>
    </row>
    <row r="567" spans="1:59" x14ac:dyDescent="0.25">
      <c r="A567" s="64">
        <v>564</v>
      </c>
      <c r="B567" s="64">
        <v>40</v>
      </c>
      <c r="C567" s="64">
        <v>45</v>
      </c>
      <c r="D567" s="18">
        <v>564</v>
      </c>
      <c r="E567" s="21">
        <f t="shared" ca="1" si="136"/>
        <v>1314.1678102769124</v>
      </c>
      <c r="F567" s="22">
        <f t="shared" ca="1" si="137"/>
        <v>158.13755146246106</v>
      </c>
      <c r="G567" s="28">
        <v>564</v>
      </c>
      <c r="H567" s="24">
        <f t="shared" ca="1" si="138"/>
        <v>1492.60088</v>
      </c>
      <c r="I567" s="25">
        <f t="shared" ca="1" si="139"/>
        <v>162</v>
      </c>
      <c r="J567" s="155"/>
      <c r="K567" s="155"/>
      <c r="L567" s="129">
        <f t="shared" si="152"/>
        <v>0</v>
      </c>
      <c r="AR567">
        <f t="shared" ca="1" si="140"/>
        <v>360</v>
      </c>
      <c r="AS567">
        <f t="shared" ca="1" si="141"/>
        <v>360</v>
      </c>
      <c r="AT567" cm="1">
        <f t="array" aca="1" ref="AT567" ca="1">_xlfn.LET(_xlpm.rozsah, $J$3:$J$10001,_xlpm.podminka, (_xlpm.rozsah&gt;H567)*(ISNUMBER(_xlpm.rozsah)),_xlpm.indexy, IF(_xlpm.podminka, ROW(_xlpm.rozsah)-MIN(ROW(_xlpm.rozsah))+1),_xlpm.prvni, MIN(_xlpm.indexy),_xlpm.finalni, IF(_xlpm.prvni=1, 2, _xlpm.prvni),INDEX(_xlpm.rozsah, _xlpm.finalni))</f>
        <v>1500</v>
      </c>
      <c r="AU567" cm="1">
        <f t="array" aca="1" ref="AU567" ca="1">INDEX($J$3:$J$10001,MATCH(AT567,$J$3:$J$10004,0)-1)</f>
        <v>1400</v>
      </c>
      <c r="AV567">
        <f t="shared" ca="1" si="142"/>
        <v>360</v>
      </c>
      <c r="AW567">
        <f t="shared" ca="1" si="143"/>
        <v>360</v>
      </c>
      <c r="AX567">
        <f t="shared" ca="1" si="144"/>
        <v>0</v>
      </c>
      <c r="AY567">
        <f t="shared" ca="1" si="145"/>
        <v>360</v>
      </c>
      <c r="AZ567">
        <f t="shared" ca="1" si="146"/>
        <v>351.41678102769123</v>
      </c>
      <c r="BA567">
        <f t="shared" ca="1" si="147"/>
        <v>351.41678102769123</v>
      </c>
      <c r="BB567" cm="1">
        <f t="array" aca="1" ref="BB567" ca="1">_xlfn.LET(_xlpm.rozsah, $J$3:$J$10001,_xlpm.podminka, (_xlpm.rozsah&gt;E567)*(ISNUMBER(_xlpm.rozsah)),_xlpm.indexy, IF(_xlpm.podminka, ROW(_xlpm.rozsah)-MIN(ROW(_xlpm.rozsah))+1),_xlpm.prvni, MIN(_xlpm.indexy),_xlpm.finalni, IF(_xlpm.prvni=1, 2, _xlpm.prvni),INDEX(_xlpm.rozsah, _xlpm.finalni))</f>
        <v>1400</v>
      </c>
      <c r="BC567" cm="1">
        <f t="array" aca="1" ref="BC567" ca="1">INDEX($J$3:$J$10001,MATCH(BB567,$J$3:$J$10004,0)-1)</f>
        <v>1300</v>
      </c>
      <c r="BD567">
        <f t="shared" ca="1" si="148"/>
        <v>360</v>
      </c>
      <c r="BE567">
        <f t="shared" ca="1" si="149"/>
        <v>350</v>
      </c>
      <c r="BF567">
        <f t="shared" ca="1" si="150"/>
        <v>10</v>
      </c>
      <c r="BG567">
        <f t="shared" ca="1" si="151"/>
        <v>358.58321897230877</v>
      </c>
    </row>
    <row r="568" spans="1:59" x14ac:dyDescent="0.25">
      <c r="A568" s="64">
        <v>565</v>
      </c>
      <c r="B568" s="64">
        <v>37</v>
      </c>
      <c r="C568" s="64">
        <v>32</v>
      </c>
      <c r="D568" s="18">
        <v>565</v>
      </c>
      <c r="E568" s="21">
        <f t="shared" ca="1" si="136"/>
        <v>1268.1052245061439</v>
      </c>
      <c r="F568" s="22">
        <f t="shared" ca="1" si="137"/>
        <v>108.93810155258981</v>
      </c>
      <c r="G568" s="23">
        <v>565</v>
      </c>
      <c r="H568" s="24">
        <f t="shared" ca="1" si="138"/>
        <v>1455.655814</v>
      </c>
      <c r="I568" s="25">
        <f t="shared" ca="1" si="139"/>
        <v>115.2</v>
      </c>
      <c r="J568" s="155"/>
      <c r="K568" s="155"/>
      <c r="L568" s="129">
        <f t="shared" si="152"/>
        <v>0</v>
      </c>
      <c r="AR568">
        <f t="shared" ca="1" si="140"/>
        <v>360</v>
      </c>
      <c r="AS568">
        <f t="shared" ca="1" si="141"/>
        <v>360</v>
      </c>
      <c r="AT568" cm="1">
        <f t="array" aca="1" ref="AT568" ca="1">_xlfn.LET(_xlpm.rozsah, $J$3:$J$10001,_xlpm.podminka, (_xlpm.rozsah&gt;H568)*(ISNUMBER(_xlpm.rozsah)),_xlpm.indexy, IF(_xlpm.podminka, ROW(_xlpm.rozsah)-MIN(ROW(_xlpm.rozsah))+1),_xlpm.prvni, MIN(_xlpm.indexy),_xlpm.finalni, IF(_xlpm.prvni=1, 2, _xlpm.prvni),INDEX(_xlpm.rozsah, _xlpm.finalni))</f>
        <v>1500</v>
      </c>
      <c r="AU568" cm="1">
        <f t="array" aca="1" ref="AU568" ca="1">INDEX($J$3:$J$10001,MATCH(AT568,$J$3:$J$10004,0)-1)</f>
        <v>1400</v>
      </c>
      <c r="AV568">
        <f t="shared" ca="1" si="142"/>
        <v>360</v>
      </c>
      <c r="AW568">
        <f t="shared" ca="1" si="143"/>
        <v>360</v>
      </c>
      <c r="AX568">
        <f t="shared" ca="1" si="144"/>
        <v>0</v>
      </c>
      <c r="AY568">
        <f t="shared" ca="1" si="145"/>
        <v>360</v>
      </c>
      <c r="AZ568">
        <f t="shared" ca="1" si="146"/>
        <v>340.43156735184317</v>
      </c>
      <c r="BA568">
        <f t="shared" ca="1" si="147"/>
        <v>340.43156735184317</v>
      </c>
      <c r="BB568" cm="1">
        <f t="array" aca="1" ref="BB568" ca="1">_xlfn.LET(_xlpm.rozsah, $J$3:$J$10001,_xlpm.podminka, (_xlpm.rozsah&gt;E568)*(ISNUMBER(_xlpm.rozsah)),_xlpm.indexy, IF(_xlpm.podminka, ROW(_xlpm.rozsah)-MIN(ROW(_xlpm.rozsah))+1),_xlpm.prvni, MIN(_xlpm.indexy),_xlpm.finalni, IF(_xlpm.prvni=1, 2, _xlpm.prvni),INDEX(_xlpm.rozsah, _xlpm.finalni))</f>
        <v>1300</v>
      </c>
      <c r="BC568" cm="1">
        <f t="array" aca="1" ref="BC568" ca="1">INDEX($J$3:$J$10001,MATCH(BB568,$J$3:$J$10004,0)-1)</f>
        <v>1200</v>
      </c>
      <c r="BD568">
        <f t="shared" ca="1" si="148"/>
        <v>350</v>
      </c>
      <c r="BE568">
        <f t="shared" ca="1" si="149"/>
        <v>320</v>
      </c>
      <c r="BF568">
        <f t="shared" ca="1" si="150"/>
        <v>30</v>
      </c>
      <c r="BG568">
        <f t="shared" ca="1" si="151"/>
        <v>329.56843264815683</v>
      </c>
    </row>
    <row r="569" spans="1:59" x14ac:dyDescent="0.25">
      <c r="A569" s="64">
        <v>566</v>
      </c>
      <c r="B569" s="64">
        <v>37</v>
      </c>
      <c r="C569" s="64">
        <v>32</v>
      </c>
      <c r="D569" s="18">
        <v>566</v>
      </c>
      <c r="E569" s="21">
        <f t="shared" ca="1" si="136"/>
        <v>1268.1052245061439</v>
      </c>
      <c r="F569" s="22">
        <f t="shared" ca="1" si="137"/>
        <v>108.93810155258981</v>
      </c>
      <c r="G569" s="28">
        <v>566</v>
      </c>
      <c r="H569" s="24">
        <f t="shared" ca="1" si="138"/>
        <v>1455.655814</v>
      </c>
      <c r="I569" s="25">
        <f t="shared" ca="1" si="139"/>
        <v>115.2</v>
      </c>
      <c r="J569" s="155"/>
      <c r="K569" s="155"/>
      <c r="L569" s="129">
        <f t="shared" si="152"/>
        <v>0</v>
      </c>
      <c r="AR569">
        <f t="shared" ca="1" si="140"/>
        <v>360</v>
      </c>
      <c r="AS569">
        <f t="shared" ca="1" si="141"/>
        <v>360</v>
      </c>
      <c r="AT569" cm="1">
        <f t="array" aca="1" ref="AT569" ca="1">_xlfn.LET(_xlpm.rozsah, $J$3:$J$10001,_xlpm.podminka, (_xlpm.rozsah&gt;H569)*(ISNUMBER(_xlpm.rozsah)),_xlpm.indexy, IF(_xlpm.podminka, ROW(_xlpm.rozsah)-MIN(ROW(_xlpm.rozsah))+1),_xlpm.prvni, MIN(_xlpm.indexy),_xlpm.finalni, IF(_xlpm.prvni=1, 2, _xlpm.prvni),INDEX(_xlpm.rozsah, _xlpm.finalni))</f>
        <v>1500</v>
      </c>
      <c r="AU569" cm="1">
        <f t="array" aca="1" ref="AU569" ca="1">INDEX($J$3:$J$10001,MATCH(AT569,$J$3:$J$10004,0)-1)</f>
        <v>1400</v>
      </c>
      <c r="AV569">
        <f t="shared" ca="1" si="142"/>
        <v>360</v>
      </c>
      <c r="AW569">
        <f t="shared" ca="1" si="143"/>
        <v>360</v>
      </c>
      <c r="AX569">
        <f t="shared" ca="1" si="144"/>
        <v>0</v>
      </c>
      <c r="AY569">
        <f t="shared" ca="1" si="145"/>
        <v>360</v>
      </c>
      <c r="AZ569">
        <f t="shared" ca="1" si="146"/>
        <v>340.43156735184317</v>
      </c>
      <c r="BA569">
        <f t="shared" ca="1" si="147"/>
        <v>340.43156735184317</v>
      </c>
      <c r="BB569" cm="1">
        <f t="array" aca="1" ref="BB569" ca="1">_xlfn.LET(_xlpm.rozsah, $J$3:$J$10001,_xlpm.podminka, (_xlpm.rozsah&gt;E569)*(ISNUMBER(_xlpm.rozsah)),_xlpm.indexy, IF(_xlpm.podminka, ROW(_xlpm.rozsah)-MIN(ROW(_xlpm.rozsah))+1),_xlpm.prvni, MIN(_xlpm.indexy),_xlpm.finalni, IF(_xlpm.prvni=1, 2, _xlpm.prvni),INDEX(_xlpm.rozsah, _xlpm.finalni))</f>
        <v>1300</v>
      </c>
      <c r="BC569" cm="1">
        <f t="array" aca="1" ref="BC569" ca="1">INDEX($J$3:$J$10001,MATCH(BB569,$J$3:$J$10004,0)-1)</f>
        <v>1200</v>
      </c>
      <c r="BD569">
        <f t="shared" ca="1" si="148"/>
        <v>350</v>
      </c>
      <c r="BE569">
        <f t="shared" ca="1" si="149"/>
        <v>320</v>
      </c>
      <c r="BF569">
        <f t="shared" ca="1" si="150"/>
        <v>30</v>
      </c>
      <c r="BG569">
        <f t="shared" ca="1" si="151"/>
        <v>329.56843264815683</v>
      </c>
    </row>
    <row r="570" spans="1:59" x14ac:dyDescent="0.25">
      <c r="A570" s="64">
        <v>567</v>
      </c>
      <c r="B570" s="64">
        <v>43</v>
      </c>
      <c r="C570" s="64">
        <v>70</v>
      </c>
      <c r="D570" s="18">
        <v>567</v>
      </c>
      <c r="E570" s="21">
        <f t="shared" ca="1" si="136"/>
        <v>1360.2303960476806</v>
      </c>
      <c r="F570" s="22">
        <f t="shared" ca="1" si="137"/>
        <v>249.21612772333768</v>
      </c>
      <c r="G570" s="23">
        <v>567</v>
      </c>
      <c r="H570" s="24">
        <f t="shared" ca="1" si="138"/>
        <v>1529.545946</v>
      </c>
      <c r="I570" s="25">
        <f t="shared" ca="1" si="139"/>
        <v>251.58635675600001</v>
      </c>
      <c r="J570" s="155"/>
      <c r="K570" s="155"/>
      <c r="L570" s="129">
        <f t="shared" si="152"/>
        <v>0</v>
      </c>
      <c r="AR570">
        <f t="shared" ca="1" si="140"/>
        <v>359.40908108000002</v>
      </c>
      <c r="AS570">
        <f t="shared" ca="1" si="141"/>
        <v>358.59091891999998</v>
      </c>
      <c r="AT570" cm="1">
        <f t="array" aca="1" ref="AT570" ca="1">_xlfn.LET(_xlpm.rozsah, $J$3:$J$10001,_xlpm.podminka, (_xlpm.rozsah&gt;H570)*(ISNUMBER(_xlpm.rozsah)),_xlpm.indexy, IF(_xlpm.podminka, ROW(_xlpm.rozsah)-MIN(ROW(_xlpm.rozsah))+1),_xlpm.prvni, MIN(_xlpm.indexy),_xlpm.finalni, IF(_xlpm.prvni=1, 2, _xlpm.prvni),INDEX(_xlpm.rozsah, _xlpm.finalni))</f>
        <v>1600</v>
      </c>
      <c r="AU570" cm="1">
        <f t="array" aca="1" ref="AU570" ca="1">INDEX($J$3:$J$10001,MATCH(AT570,$J$3:$J$10004,0)-1)</f>
        <v>1500</v>
      </c>
      <c r="AV570">
        <f t="shared" ca="1" si="142"/>
        <v>358</v>
      </c>
      <c r="AW570">
        <f t="shared" ca="1" si="143"/>
        <v>360</v>
      </c>
      <c r="AX570">
        <f t="shared" ca="1" si="144"/>
        <v>-2</v>
      </c>
      <c r="AY570">
        <f t="shared" ca="1" si="145"/>
        <v>359.40908108000002</v>
      </c>
      <c r="AZ570">
        <f t="shared" ca="1" si="146"/>
        <v>356.02303960476809</v>
      </c>
      <c r="BA570">
        <f t="shared" ca="1" si="147"/>
        <v>356.02303960476809</v>
      </c>
      <c r="BB570" cm="1">
        <f t="array" aca="1" ref="BB570" ca="1">_xlfn.LET(_xlpm.rozsah, $J$3:$J$10001,_xlpm.podminka, (_xlpm.rozsah&gt;E570)*(ISNUMBER(_xlpm.rozsah)),_xlpm.indexy, IF(_xlpm.podminka, ROW(_xlpm.rozsah)-MIN(ROW(_xlpm.rozsah))+1),_xlpm.prvni, MIN(_xlpm.indexy),_xlpm.finalni, IF(_xlpm.prvni=1, 2, _xlpm.prvni),INDEX(_xlpm.rozsah, _xlpm.finalni))</f>
        <v>1400</v>
      </c>
      <c r="BC570" cm="1">
        <f t="array" aca="1" ref="BC570" ca="1">INDEX($J$3:$J$10001,MATCH(BB570,$J$3:$J$10004,0)-1)</f>
        <v>1300</v>
      </c>
      <c r="BD570">
        <f t="shared" ca="1" si="148"/>
        <v>360</v>
      </c>
      <c r="BE570">
        <f t="shared" ca="1" si="149"/>
        <v>350</v>
      </c>
      <c r="BF570">
        <f t="shared" ca="1" si="150"/>
        <v>10</v>
      </c>
      <c r="BG570">
        <f t="shared" ca="1" si="151"/>
        <v>353.97696039523191</v>
      </c>
    </row>
    <row r="571" spans="1:59" x14ac:dyDescent="0.25">
      <c r="A571" s="64">
        <v>568</v>
      </c>
      <c r="B571" s="64">
        <v>70</v>
      </c>
      <c r="C571" s="64">
        <v>54</v>
      </c>
      <c r="D571" s="18">
        <v>568</v>
      </c>
      <c r="E571" s="21">
        <f t="shared" ca="1" si="136"/>
        <v>1774.7936679845966</v>
      </c>
      <c r="F571" s="22">
        <f t="shared" ca="1" si="137"/>
        <v>182.13394127901404</v>
      </c>
      <c r="G571" s="28">
        <v>568</v>
      </c>
      <c r="H571" s="24">
        <f t="shared" ca="1" si="138"/>
        <v>1862.0515399999999</v>
      </c>
      <c r="I571" s="25">
        <f t="shared" ca="1" si="139"/>
        <v>174.12366862800002</v>
      </c>
      <c r="J571" s="155"/>
      <c r="K571" s="155"/>
      <c r="L571" s="129">
        <f t="shared" si="152"/>
        <v>0</v>
      </c>
      <c r="AR571">
        <f t="shared" ca="1" si="140"/>
        <v>322.45123820000003</v>
      </c>
      <c r="AS571">
        <f t="shared" ca="1" si="141"/>
        <v>326.54876179999997</v>
      </c>
      <c r="AT571" cm="1">
        <f t="array" aca="1" ref="AT571" ca="1">_xlfn.LET(_xlpm.rozsah, $J$3:$J$10001,_xlpm.podminka, (_xlpm.rozsah&gt;H571)*(ISNUMBER(_xlpm.rozsah)),_xlpm.indexy, IF(_xlpm.podminka, ROW(_xlpm.rozsah)-MIN(ROW(_xlpm.rozsah))+1),_xlpm.prvni, MIN(_xlpm.indexy),_xlpm.finalni, IF(_xlpm.prvni=1, 2, _xlpm.prvni),INDEX(_xlpm.rozsah, _xlpm.finalni))</f>
        <v>1900</v>
      </c>
      <c r="AU571" cm="1">
        <f t="array" aca="1" ref="AU571" ca="1">INDEX($J$3:$J$10001,MATCH(AT571,$J$3:$J$10004,0)-1)</f>
        <v>1800</v>
      </c>
      <c r="AV571">
        <f t="shared" ca="1" si="142"/>
        <v>316</v>
      </c>
      <c r="AW571">
        <f t="shared" ca="1" si="143"/>
        <v>333</v>
      </c>
      <c r="AX571">
        <f t="shared" ca="1" si="144"/>
        <v>-17</v>
      </c>
      <c r="AY571">
        <f t="shared" ca="1" si="145"/>
        <v>322.45123820000003</v>
      </c>
      <c r="AZ571">
        <f t="shared" ca="1" si="146"/>
        <v>337.28507644261856</v>
      </c>
      <c r="BA571">
        <f t="shared" ca="1" si="147"/>
        <v>345.71492355738144</v>
      </c>
      <c r="BB571" cm="1">
        <f t="array" aca="1" ref="BB571" ca="1">_xlfn.LET(_xlpm.rozsah, $J$3:$J$10001,_xlpm.podminka, (_xlpm.rozsah&gt;E571)*(ISNUMBER(_xlpm.rozsah)),_xlpm.indexy, IF(_xlpm.podminka, ROW(_xlpm.rozsah)-MIN(ROW(_xlpm.rozsah))+1),_xlpm.prvni, MIN(_xlpm.indexy),_xlpm.finalni, IF(_xlpm.prvni=1, 2, _xlpm.prvni),INDEX(_xlpm.rozsah, _xlpm.finalni))</f>
        <v>1800</v>
      </c>
      <c r="BC571" cm="1">
        <f t="array" aca="1" ref="BC571" ca="1">INDEX($J$3:$J$10001,MATCH(BB571,$J$3:$J$10004,0)-1)</f>
        <v>1700</v>
      </c>
      <c r="BD571">
        <f t="shared" ca="1" si="148"/>
        <v>333</v>
      </c>
      <c r="BE571">
        <f t="shared" ca="1" si="149"/>
        <v>350</v>
      </c>
      <c r="BF571">
        <f t="shared" ca="1" si="150"/>
        <v>-17</v>
      </c>
      <c r="BG571">
        <f t="shared" ca="1" si="151"/>
        <v>337.28507644261856</v>
      </c>
    </row>
    <row r="572" spans="1:59" x14ac:dyDescent="0.25">
      <c r="A572" s="64">
        <v>569</v>
      </c>
      <c r="B572" s="64">
        <v>77</v>
      </c>
      <c r="C572" s="64">
        <v>47</v>
      </c>
      <c r="D572" s="18">
        <v>569</v>
      </c>
      <c r="E572" s="21">
        <f t="shared" ca="1" si="136"/>
        <v>1882.2730347830561</v>
      </c>
      <c r="F572" s="22">
        <f t="shared" ca="1" si="137"/>
        <v>149.93638452083383</v>
      </c>
      <c r="G572" s="23">
        <v>569</v>
      </c>
      <c r="H572" s="24">
        <f t="shared" ca="1" si="138"/>
        <v>1948.2566939999999</v>
      </c>
      <c r="I572" s="25">
        <f t="shared" ca="1" si="139"/>
        <v>144.8910966112</v>
      </c>
      <c r="J572" s="155"/>
      <c r="K572" s="155"/>
      <c r="L572" s="129">
        <f t="shared" si="152"/>
        <v>0</v>
      </c>
      <c r="AR572">
        <f t="shared" ca="1" si="140"/>
        <v>308.27892896000003</v>
      </c>
      <c r="AS572">
        <f t="shared" ca="1" si="141"/>
        <v>307.72107103999997</v>
      </c>
      <c r="AT572" cm="1">
        <f t="array" aca="1" ref="AT572" ca="1">_xlfn.LET(_xlpm.rozsah, $J$3:$J$10001,_xlpm.podminka, (_xlpm.rozsah&gt;H572)*(ISNUMBER(_xlpm.rozsah)),_xlpm.indexy, IF(_xlpm.podminka, ROW(_xlpm.rozsah)-MIN(ROW(_xlpm.rozsah))+1),_xlpm.prvni, MIN(_xlpm.indexy),_xlpm.finalni, IF(_xlpm.prvni=1, 2, _xlpm.prvni),INDEX(_xlpm.rozsah, _xlpm.finalni))</f>
        <v>2000</v>
      </c>
      <c r="AU572" cm="1">
        <f t="array" aca="1" ref="AU572" ca="1">INDEX($J$3:$J$10001,MATCH(AT572,$J$3:$J$10004,0)-1)</f>
        <v>1900</v>
      </c>
      <c r="AV572">
        <f t="shared" ca="1" si="142"/>
        <v>300</v>
      </c>
      <c r="AW572">
        <f t="shared" ca="1" si="143"/>
        <v>316</v>
      </c>
      <c r="AX572">
        <f t="shared" ca="1" si="144"/>
        <v>-16</v>
      </c>
      <c r="AY572">
        <f t="shared" ca="1" si="145"/>
        <v>308.27892896000003</v>
      </c>
      <c r="AZ572">
        <f t="shared" ca="1" si="146"/>
        <v>319.01358408688048</v>
      </c>
      <c r="BA572">
        <f t="shared" ca="1" si="147"/>
        <v>329.98641591311952</v>
      </c>
      <c r="BB572" cm="1">
        <f t="array" aca="1" ref="BB572" ca="1">_xlfn.LET(_xlpm.rozsah, $J$3:$J$10001,_xlpm.podminka, (_xlpm.rozsah&gt;E572)*(ISNUMBER(_xlpm.rozsah)),_xlpm.indexy, IF(_xlpm.podminka, ROW(_xlpm.rozsah)-MIN(ROW(_xlpm.rozsah))+1),_xlpm.prvni, MIN(_xlpm.indexy),_xlpm.finalni, IF(_xlpm.prvni=1, 2, _xlpm.prvni),INDEX(_xlpm.rozsah, _xlpm.finalni))</f>
        <v>1900</v>
      </c>
      <c r="BC572" cm="1">
        <f t="array" aca="1" ref="BC572" ca="1">INDEX($J$3:$J$10001,MATCH(BB572,$J$3:$J$10004,0)-1)</f>
        <v>1800</v>
      </c>
      <c r="BD572">
        <f t="shared" ca="1" si="148"/>
        <v>316</v>
      </c>
      <c r="BE572">
        <f t="shared" ca="1" si="149"/>
        <v>333</v>
      </c>
      <c r="BF572">
        <f t="shared" ca="1" si="150"/>
        <v>-17</v>
      </c>
      <c r="BG572">
        <f t="shared" ca="1" si="151"/>
        <v>319.01358408688048</v>
      </c>
    </row>
    <row r="573" spans="1:59" x14ac:dyDescent="0.25">
      <c r="A573" s="64">
        <v>570</v>
      </c>
      <c r="B573" s="64">
        <v>79</v>
      </c>
      <c r="C573" s="64">
        <v>66</v>
      </c>
      <c r="D573" s="18">
        <v>570</v>
      </c>
      <c r="E573" s="21">
        <f t="shared" ca="1" si="136"/>
        <v>1912.9814252969018</v>
      </c>
      <c r="F573" s="22">
        <f t="shared" ca="1" si="137"/>
        <v>207.18916148864719</v>
      </c>
      <c r="G573" s="28">
        <v>570</v>
      </c>
      <c r="H573" s="24">
        <f t="shared" ca="1" si="138"/>
        <v>1972.8867379999999</v>
      </c>
      <c r="I573" s="25">
        <f t="shared" ca="1" si="139"/>
        <v>200.8631604672</v>
      </c>
      <c r="J573" s="155"/>
      <c r="K573" s="155"/>
      <c r="L573" s="129">
        <f t="shared" si="152"/>
        <v>0</v>
      </c>
      <c r="AR573">
        <f t="shared" ca="1" si="140"/>
        <v>304.33812191999999</v>
      </c>
      <c r="AS573">
        <f t="shared" ca="1" si="141"/>
        <v>311.66187808000001</v>
      </c>
      <c r="AT573" cm="1">
        <f t="array" aca="1" ref="AT573" ca="1">_xlfn.LET(_xlpm.rozsah, $J$3:$J$10001,_xlpm.podminka, (_xlpm.rozsah&gt;H573)*(ISNUMBER(_xlpm.rozsah)),_xlpm.indexy, IF(_xlpm.podminka, ROW(_xlpm.rozsah)-MIN(ROW(_xlpm.rozsah))+1),_xlpm.prvni, MIN(_xlpm.indexy),_xlpm.finalni, IF(_xlpm.prvni=1, 2, _xlpm.prvni),INDEX(_xlpm.rozsah, _xlpm.finalni))</f>
        <v>2000</v>
      </c>
      <c r="AU573" cm="1">
        <f t="array" aca="1" ref="AU573" ca="1">INDEX($J$3:$J$10001,MATCH(AT573,$J$3:$J$10004,0)-1)</f>
        <v>1900</v>
      </c>
      <c r="AV573">
        <f t="shared" ca="1" si="142"/>
        <v>300</v>
      </c>
      <c r="AW573">
        <f t="shared" ca="1" si="143"/>
        <v>316</v>
      </c>
      <c r="AX573">
        <f t="shared" ca="1" si="144"/>
        <v>-16</v>
      </c>
      <c r="AY573">
        <f t="shared" ca="1" si="145"/>
        <v>304.33812191999999</v>
      </c>
      <c r="AZ573">
        <f t="shared" ca="1" si="146"/>
        <v>313.92297195249574</v>
      </c>
      <c r="BA573">
        <f t="shared" ca="1" si="147"/>
        <v>302.07702804750426</v>
      </c>
      <c r="BB573" cm="1">
        <f t="array" aca="1" ref="BB573" ca="1">_xlfn.LET(_xlpm.rozsah, $J$3:$J$10001,_xlpm.podminka, (_xlpm.rozsah&gt;E573)*(ISNUMBER(_xlpm.rozsah)),_xlpm.indexy, IF(_xlpm.podminka, ROW(_xlpm.rozsah)-MIN(ROW(_xlpm.rozsah))+1),_xlpm.prvni, MIN(_xlpm.indexy),_xlpm.finalni, IF(_xlpm.prvni=1, 2, _xlpm.prvni),INDEX(_xlpm.rozsah, _xlpm.finalni))</f>
        <v>2000</v>
      </c>
      <c r="BC573" cm="1">
        <f t="array" aca="1" ref="BC573" ca="1">INDEX($J$3:$J$10001,MATCH(BB573,$J$3:$J$10004,0)-1)</f>
        <v>1900</v>
      </c>
      <c r="BD573">
        <f t="shared" ca="1" si="148"/>
        <v>300</v>
      </c>
      <c r="BE573">
        <f t="shared" ca="1" si="149"/>
        <v>316</v>
      </c>
      <c r="BF573">
        <f t="shared" ca="1" si="150"/>
        <v>-16</v>
      </c>
      <c r="BG573">
        <f t="shared" ca="1" si="151"/>
        <v>313.92297195249574</v>
      </c>
    </row>
    <row r="574" spans="1:59" x14ac:dyDescent="0.25">
      <c r="A574" s="64">
        <v>571</v>
      </c>
      <c r="B574" s="64">
        <v>85</v>
      </c>
      <c r="C574" s="64">
        <v>53</v>
      </c>
      <c r="D574" s="18">
        <v>571</v>
      </c>
      <c r="E574" s="21">
        <f t="shared" ca="1" si="136"/>
        <v>2005.1065968384387</v>
      </c>
      <c r="F574" s="22">
        <f t="shared" ca="1" si="137"/>
        <v>158.45870073512549</v>
      </c>
      <c r="G574" s="23">
        <v>571</v>
      </c>
      <c r="H574" s="24">
        <f t="shared" ca="1" si="138"/>
        <v>2046.7768699999999</v>
      </c>
      <c r="I574" s="25">
        <f t="shared" ca="1" si="139"/>
        <v>154.04165178000002</v>
      </c>
      <c r="J574" s="155"/>
      <c r="K574" s="155"/>
      <c r="L574" s="129">
        <f t="shared" si="152"/>
        <v>0</v>
      </c>
      <c r="AR574">
        <f t="shared" ca="1" si="140"/>
        <v>290.64462600000002</v>
      </c>
      <c r="AS574">
        <f t="shared" ca="1" si="141"/>
        <v>289.35537399999998</v>
      </c>
      <c r="AT574" cm="1">
        <f t="array" aca="1" ref="AT574" ca="1">_xlfn.LET(_xlpm.rozsah, $J$3:$J$10001,_xlpm.podminka, (_xlpm.rozsah&gt;H574)*(ISNUMBER(_xlpm.rozsah)),_xlpm.indexy, IF(_xlpm.podminka, ROW(_xlpm.rozsah)-MIN(ROW(_xlpm.rozsah))+1),_xlpm.prvni, MIN(_xlpm.indexy),_xlpm.finalni, IF(_xlpm.prvni=1, 2, _xlpm.prvni),INDEX(_xlpm.rozsah, _xlpm.finalni))</f>
        <v>2100</v>
      </c>
      <c r="AU574" cm="1">
        <f t="array" aca="1" ref="AU574" ca="1">INDEX($J$3:$J$10001,MATCH(AT574,$J$3:$J$10004,0)-1)</f>
        <v>2000</v>
      </c>
      <c r="AV574">
        <f t="shared" ca="1" si="142"/>
        <v>280</v>
      </c>
      <c r="AW574">
        <f t="shared" ca="1" si="143"/>
        <v>300</v>
      </c>
      <c r="AX574">
        <f t="shared" ca="1" si="144"/>
        <v>-20</v>
      </c>
      <c r="AY574">
        <f t="shared" ca="1" si="145"/>
        <v>290.64462600000002</v>
      </c>
      <c r="AZ574">
        <f t="shared" ca="1" si="146"/>
        <v>298.97868063231226</v>
      </c>
      <c r="BA574">
        <f t="shared" ca="1" si="147"/>
        <v>281.02131936768774</v>
      </c>
      <c r="BB574" cm="1">
        <f t="array" aca="1" ref="BB574" ca="1">_xlfn.LET(_xlpm.rozsah, $J$3:$J$10001,_xlpm.podminka, (_xlpm.rozsah&gt;E574)*(ISNUMBER(_xlpm.rozsah)),_xlpm.indexy, IF(_xlpm.podminka, ROW(_xlpm.rozsah)-MIN(ROW(_xlpm.rozsah))+1),_xlpm.prvni, MIN(_xlpm.indexy),_xlpm.finalni, IF(_xlpm.prvni=1, 2, _xlpm.prvni),INDEX(_xlpm.rozsah, _xlpm.finalni))</f>
        <v>2100</v>
      </c>
      <c r="BC574" cm="1">
        <f t="array" aca="1" ref="BC574" ca="1">INDEX($J$3:$J$10001,MATCH(BB574,$J$3:$J$10004,0)-1)</f>
        <v>2000</v>
      </c>
      <c r="BD574">
        <f t="shared" ca="1" si="148"/>
        <v>280</v>
      </c>
      <c r="BE574">
        <f t="shared" ca="1" si="149"/>
        <v>300</v>
      </c>
      <c r="BF574">
        <f t="shared" ca="1" si="150"/>
        <v>-20</v>
      </c>
      <c r="BG574">
        <f t="shared" ca="1" si="151"/>
        <v>298.97868063231226</v>
      </c>
    </row>
    <row r="575" spans="1:59" x14ac:dyDescent="0.25">
      <c r="A575" s="64">
        <v>572</v>
      </c>
      <c r="B575" s="64">
        <v>83</v>
      </c>
      <c r="C575" s="64">
        <v>57</v>
      </c>
      <c r="D575" s="18">
        <v>572</v>
      </c>
      <c r="E575" s="21">
        <f t="shared" ca="1" si="136"/>
        <v>1974.398206324593</v>
      </c>
      <c r="F575" s="22">
        <f t="shared" ca="1" si="137"/>
        <v>173.33488358319713</v>
      </c>
      <c r="G575" s="28">
        <v>572</v>
      </c>
      <c r="H575" s="24">
        <f t="shared" ca="1" si="138"/>
        <v>2022.1468259999999</v>
      </c>
      <c r="I575" s="25">
        <f t="shared" ca="1" si="139"/>
        <v>168.47526183599999</v>
      </c>
      <c r="J575" s="155"/>
      <c r="K575" s="155"/>
      <c r="L575" s="129">
        <f t="shared" si="152"/>
        <v>0</v>
      </c>
      <c r="AR575">
        <f t="shared" ca="1" si="140"/>
        <v>295.57063479999999</v>
      </c>
      <c r="AS575">
        <f t="shared" ca="1" si="141"/>
        <v>284.42936520000001</v>
      </c>
      <c r="AT575" cm="1">
        <f t="array" aca="1" ref="AT575" ca="1">_xlfn.LET(_xlpm.rozsah, $J$3:$J$10001,_xlpm.podminka, (_xlpm.rozsah&gt;H575)*(ISNUMBER(_xlpm.rozsah)),_xlpm.indexy, IF(_xlpm.podminka, ROW(_xlpm.rozsah)-MIN(ROW(_xlpm.rozsah))+1),_xlpm.prvni, MIN(_xlpm.indexy),_xlpm.finalni, IF(_xlpm.prvni=1, 2, _xlpm.prvni),INDEX(_xlpm.rozsah, _xlpm.finalni))</f>
        <v>2100</v>
      </c>
      <c r="AU575" cm="1">
        <f t="array" aca="1" ref="AU575" ca="1">INDEX($J$3:$J$10001,MATCH(AT575,$J$3:$J$10004,0)-1)</f>
        <v>2000</v>
      </c>
      <c r="AV575">
        <f t="shared" ca="1" si="142"/>
        <v>280</v>
      </c>
      <c r="AW575">
        <f t="shared" ca="1" si="143"/>
        <v>300</v>
      </c>
      <c r="AX575">
        <f t="shared" ca="1" si="144"/>
        <v>-20</v>
      </c>
      <c r="AY575">
        <f t="shared" ca="1" si="145"/>
        <v>295.57063479999999</v>
      </c>
      <c r="AZ575">
        <f t="shared" ca="1" si="146"/>
        <v>304.09628698806512</v>
      </c>
      <c r="BA575">
        <f t="shared" ca="1" si="147"/>
        <v>311.90371301193488</v>
      </c>
      <c r="BB575" cm="1">
        <f t="array" aca="1" ref="BB575" ca="1">_xlfn.LET(_xlpm.rozsah, $J$3:$J$10001,_xlpm.podminka, (_xlpm.rozsah&gt;E575)*(ISNUMBER(_xlpm.rozsah)),_xlpm.indexy, IF(_xlpm.podminka, ROW(_xlpm.rozsah)-MIN(ROW(_xlpm.rozsah))+1),_xlpm.prvni, MIN(_xlpm.indexy),_xlpm.finalni, IF(_xlpm.prvni=1, 2, _xlpm.prvni),INDEX(_xlpm.rozsah, _xlpm.finalni))</f>
        <v>2000</v>
      </c>
      <c r="BC575" cm="1">
        <f t="array" aca="1" ref="BC575" ca="1">INDEX($J$3:$J$10001,MATCH(BB575,$J$3:$J$10004,0)-1)</f>
        <v>1900</v>
      </c>
      <c r="BD575">
        <f t="shared" ca="1" si="148"/>
        <v>300</v>
      </c>
      <c r="BE575">
        <f t="shared" ca="1" si="149"/>
        <v>316</v>
      </c>
      <c r="BF575">
        <f t="shared" ca="1" si="150"/>
        <v>-16</v>
      </c>
      <c r="BG575">
        <f t="shared" ca="1" si="151"/>
        <v>304.09628698806512</v>
      </c>
    </row>
    <row r="576" spans="1:59" x14ac:dyDescent="0.25">
      <c r="A576" s="64">
        <v>573</v>
      </c>
      <c r="B576" s="64">
        <v>86</v>
      </c>
      <c r="C576" s="64">
        <v>52</v>
      </c>
      <c r="D576" s="18">
        <v>573</v>
      </c>
      <c r="E576" s="21">
        <f t="shared" ca="1" si="136"/>
        <v>2020.4607920953615</v>
      </c>
      <c r="F576" s="22">
        <f t="shared" ca="1" si="137"/>
        <v>153.87207762208243</v>
      </c>
      <c r="G576" s="23">
        <v>573</v>
      </c>
      <c r="H576" s="24">
        <f t="shared" ca="1" si="138"/>
        <v>2059.0918919999999</v>
      </c>
      <c r="I576" s="25">
        <f t="shared" ca="1" si="139"/>
        <v>149.85444323200002</v>
      </c>
      <c r="J576" s="155"/>
      <c r="K576" s="155"/>
      <c r="L576" s="129">
        <f t="shared" si="152"/>
        <v>0</v>
      </c>
      <c r="AR576">
        <f t="shared" ca="1" si="140"/>
        <v>288.18162160000003</v>
      </c>
      <c r="AS576">
        <f t="shared" ca="1" si="141"/>
        <v>291.81837839999997</v>
      </c>
      <c r="AT576" cm="1">
        <f t="array" aca="1" ref="AT576" ca="1">_xlfn.LET(_xlpm.rozsah, $J$3:$J$10001,_xlpm.podminka, (_xlpm.rozsah&gt;H576)*(ISNUMBER(_xlpm.rozsah)),_xlpm.indexy, IF(_xlpm.podminka, ROW(_xlpm.rozsah)-MIN(ROW(_xlpm.rozsah))+1),_xlpm.prvni, MIN(_xlpm.indexy),_xlpm.finalni, IF(_xlpm.prvni=1, 2, _xlpm.prvni),INDEX(_xlpm.rozsah, _xlpm.finalni))</f>
        <v>2100</v>
      </c>
      <c r="AU576" cm="1">
        <f t="array" aca="1" ref="AU576" ca="1">INDEX($J$3:$J$10001,MATCH(AT576,$J$3:$J$10004,0)-1)</f>
        <v>2000</v>
      </c>
      <c r="AV576">
        <f t="shared" ca="1" si="142"/>
        <v>280</v>
      </c>
      <c r="AW576">
        <f t="shared" ca="1" si="143"/>
        <v>300</v>
      </c>
      <c r="AX576">
        <f t="shared" ca="1" si="144"/>
        <v>-20</v>
      </c>
      <c r="AY576">
        <f t="shared" ca="1" si="145"/>
        <v>288.18162160000003</v>
      </c>
      <c r="AZ576">
        <f t="shared" ca="1" si="146"/>
        <v>295.90784158092771</v>
      </c>
      <c r="BA576">
        <f t="shared" ca="1" si="147"/>
        <v>284.09215841907229</v>
      </c>
      <c r="BB576" cm="1">
        <f t="array" aca="1" ref="BB576" ca="1">_xlfn.LET(_xlpm.rozsah, $J$3:$J$10001,_xlpm.podminka, (_xlpm.rozsah&gt;E576)*(ISNUMBER(_xlpm.rozsah)),_xlpm.indexy, IF(_xlpm.podminka, ROW(_xlpm.rozsah)-MIN(ROW(_xlpm.rozsah))+1),_xlpm.prvni, MIN(_xlpm.indexy),_xlpm.finalni, IF(_xlpm.prvni=1, 2, _xlpm.prvni),INDEX(_xlpm.rozsah, _xlpm.finalni))</f>
        <v>2100</v>
      </c>
      <c r="BC576" cm="1">
        <f t="array" aca="1" ref="BC576" ca="1">INDEX($J$3:$J$10001,MATCH(BB576,$J$3:$J$10004,0)-1)</f>
        <v>2000</v>
      </c>
      <c r="BD576">
        <f t="shared" ca="1" si="148"/>
        <v>280</v>
      </c>
      <c r="BE576">
        <f t="shared" ca="1" si="149"/>
        <v>300</v>
      </c>
      <c r="BF576">
        <f t="shared" ca="1" si="150"/>
        <v>-20</v>
      </c>
      <c r="BG576">
        <f t="shared" ca="1" si="151"/>
        <v>295.90784158092771</v>
      </c>
    </row>
    <row r="577" spans="1:59" x14ac:dyDescent="0.25">
      <c r="A577" s="64">
        <v>574</v>
      </c>
      <c r="B577" s="64">
        <v>85</v>
      </c>
      <c r="C577" s="64">
        <v>51</v>
      </c>
      <c r="D577" s="18">
        <v>574</v>
      </c>
      <c r="E577" s="21">
        <f t="shared" ca="1" si="136"/>
        <v>2005.1065968384387</v>
      </c>
      <c r="F577" s="22">
        <f t="shared" ca="1" si="137"/>
        <v>152.47912712247927</v>
      </c>
      <c r="G577" s="28">
        <v>574</v>
      </c>
      <c r="H577" s="24">
        <f t="shared" ca="1" si="138"/>
        <v>2046.7768699999999</v>
      </c>
      <c r="I577" s="25">
        <f t="shared" ca="1" si="139"/>
        <v>148.22875926</v>
      </c>
      <c r="J577" s="155"/>
      <c r="K577" s="155"/>
      <c r="L577" s="129">
        <f t="shared" si="152"/>
        <v>0</v>
      </c>
      <c r="AR577">
        <f t="shared" ca="1" si="140"/>
        <v>290.64462600000002</v>
      </c>
      <c r="AS577">
        <f t="shared" ca="1" si="141"/>
        <v>289.35537399999998</v>
      </c>
      <c r="AT577" cm="1">
        <f t="array" aca="1" ref="AT577" ca="1">_xlfn.LET(_xlpm.rozsah, $J$3:$J$10001,_xlpm.podminka, (_xlpm.rozsah&gt;H577)*(ISNUMBER(_xlpm.rozsah)),_xlpm.indexy, IF(_xlpm.podminka, ROW(_xlpm.rozsah)-MIN(ROW(_xlpm.rozsah))+1),_xlpm.prvni, MIN(_xlpm.indexy),_xlpm.finalni, IF(_xlpm.prvni=1, 2, _xlpm.prvni),INDEX(_xlpm.rozsah, _xlpm.finalni))</f>
        <v>2100</v>
      </c>
      <c r="AU577" cm="1">
        <f t="array" aca="1" ref="AU577" ca="1">INDEX($J$3:$J$10001,MATCH(AT577,$J$3:$J$10004,0)-1)</f>
        <v>2000</v>
      </c>
      <c r="AV577">
        <f t="shared" ca="1" si="142"/>
        <v>280</v>
      </c>
      <c r="AW577">
        <f t="shared" ca="1" si="143"/>
        <v>300</v>
      </c>
      <c r="AX577">
        <f t="shared" ca="1" si="144"/>
        <v>-20</v>
      </c>
      <c r="AY577">
        <f t="shared" ca="1" si="145"/>
        <v>290.64462600000002</v>
      </c>
      <c r="AZ577">
        <f t="shared" ca="1" si="146"/>
        <v>298.97868063231226</v>
      </c>
      <c r="BA577">
        <f t="shared" ca="1" si="147"/>
        <v>281.02131936768774</v>
      </c>
      <c r="BB577" cm="1">
        <f t="array" aca="1" ref="BB577" ca="1">_xlfn.LET(_xlpm.rozsah, $J$3:$J$10001,_xlpm.podminka, (_xlpm.rozsah&gt;E577)*(ISNUMBER(_xlpm.rozsah)),_xlpm.indexy, IF(_xlpm.podminka, ROW(_xlpm.rozsah)-MIN(ROW(_xlpm.rozsah))+1),_xlpm.prvni, MIN(_xlpm.indexy),_xlpm.finalni, IF(_xlpm.prvni=1, 2, _xlpm.prvni),INDEX(_xlpm.rozsah, _xlpm.finalni))</f>
        <v>2100</v>
      </c>
      <c r="BC577" cm="1">
        <f t="array" aca="1" ref="BC577" ca="1">INDEX($J$3:$J$10001,MATCH(BB577,$J$3:$J$10004,0)-1)</f>
        <v>2000</v>
      </c>
      <c r="BD577">
        <f t="shared" ca="1" si="148"/>
        <v>280</v>
      </c>
      <c r="BE577">
        <f t="shared" ca="1" si="149"/>
        <v>300</v>
      </c>
      <c r="BF577">
        <f t="shared" ca="1" si="150"/>
        <v>-20</v>
      </c>
      <c r="BG577">
        <f t="shared" ca="1" si="151"/>
        <v>298.97868063231226</v>
      </c>
    </row>
    <row r="578" spans="1:59" x14ac:dyDescent="0.25">
      <c r="A578" s="64">
        <v>575</v>
      </c>
      <c r="B578" s="64">
        <v>70</v>
      </c>
      <c r="C578" s="64">
        <v>39</v>
      </c>
      <c r="D578" s="18">
        <v>575</v>
      </c>
      <c r="E578" s="21">
        <f t="shared" ca="1" si="136"/>
        <v>1774.7936679845966</v>
      </c>
      <c r="F578" s="22">
        <f t="shared" ca="1" si="137"/>
        <v>131.54117981262124</v>
      </c>
      <c r="G578" s="23">
        <v>575</v>
      </c>
      <c r="H578" s="24">
        <f t="shared" ca="1" si="138"/>
        <v>1862.0515399999999</v>
      </c>
      <c r="I578" s="25">
        <f t="shared" ca="1" si="139"/>
        <v>125.75598289800001</v>
      </c>
      <c r="J578" s="155"/>
      <c r="K578" s="155"/>
      <c r="L578" s="129">
        <f t="shared" si="152"/>
        <v>0</v>
      </c>
      <c r="AR578">
        <f t="shared" ca="1" si="140"/>
        <v>322.45123820000003</v>
      </c>
      <c r="AS578">
        <f t="shared" ca="1" si="141"/>
        <v>326.54876179999997</v>
      </c>
      <c r="AT578" cm="1">
        <f t="array" aca="1" ref="AT578" ca="1">_xlfn.LET(_xlpm.rozsah, $J$3:$J$10001,_xlpm.podminka, (_xlpm.rozsah&gt;H578)*(ISNUMBER(_xlpm.rozsah)),_xlpm.indexy, IF(_xlpm.podminka, ROW(_xlpm.rozsah)-MIN(ROW(_xlpm.rozsah))+1),_xlpm.prvni, MIN(_xlpm.indexy),_xlpm.finalni, IF(_xlpm.prvni=1, 2, _xlpm.prvni),INDEX(_xlpm.rozsah, _xlpm.finalni))</f>
        <v>1900</v>
      </c>
      <c r="AU578" cm="1">
        <f t="array" aca="1" ref="AU578" ca="1">INDEX($J$3:$J$10001,MATCH(AT578,$J$3:$J$10004,0)-1)</f>
        <v>1800</v>
      </c>
      <c r="AV578">
        <f t="shared" ca="1" si="142"/>
        <v>316</v>
      </c>
      <c r="AW578">
        <f t="shared" ca="1" si="143"/>
        <v>333</v>
      </c>
      <c r="AX578">
        <f t="shared" ca="1" si="144"/>
        <v>-17</v>
      </c>
      <c r="AY578">
        <f t="shared" ca="1" si="145"/>
        <v>322.45123820000003</v>
      </c>
      <c r="AZ578">
        <f t="shared" ca="1" si="146"/>
        <v>337.28507644261856</v>
      </c>
      <c r="BA578">
        <f t="shared" ca="1" si="147"/>
        <v>345.71492355738144</v>
      </c>
      <c r="BB578" cm="1">
        <f t="array" aca="1" ref="BB578" ca="1">_xlfn.LET(_xlpm.rozsah, $J$3:$J$10001,_xlpm.podminka, (_xlpm.rozsah&gt;E578)*(ISNUMBER(_xlpm.rozsah)),_xlpm.indexy, IF(_xlpm.podminka, ROW(_xlpm.rozsah)-MIN(ROW(_xlpm.rozsah))+1),_xlpm.prvni, MIN(_xlpm.indexy),_xlpm.finalni, IF(_xlpm.prvni=1, 2, _xlpm.prvni),INDEX(_xlpm.rozsah, _xlpm.finalni))</f>
        <v>1800</v>
      </c>
      <c r="BC578" cm="1">
        <f t="array" aca="1" ref="BC578" ca="1">INDEX($J$3:$J$10001,MATCH(BB578,$J$3:$J$10004,0)-1)</f>
        <v>1700</v>
      </c>
      <c r="BD578">
        <f t="shared" ca="1" si="148"/>
        <v>333</v>
      </c>
      <c r="BE578">
        <f t="shared" ca="1" si="149"/>
        <v>350</v>
      </c>
      <c r="BF578">
        <f t="shared" ca="1" si="150"/>
        <v>-17</v>
      </c>
      <c r="BG578">
        <f t="shared" ca="1" si="151"/>
        <v>337.28507644261856</v>
      </c>
    </row>
    <row r="579" spans="1:59" x14ac:dyDescent="0.25">
      <c r="A579" s="64">
        <v>576</v>
      </c>
      <c r="B579" s="64">
        <v>50</v>
      </c>
      <c r="C579" s="64">
        <v>5</v>
      </c>
      <c r="D579" s="18">
        <v>576</v>
      </c>
      <c r="E579" s="21">
        <f t="shared" ca="1" si="136"/>
        <v>1467.7097628461404</v>
      </c>
      <c r="F579" s="22">
        <f t="shared" ca="1" si="137"/>
        <v>18</v>
      </c>
      <c r="G579" s="28">
        <v>576</v>
      </c>
      <c r="H579" s="24">
        <f t="shared" ca="1" si="138"/>
        <v>1615.7511</v>
      </c>
      <c r="I579" s="25">
        <f t="shared" ca="1" si="139"/>
        <v>17.836995600000002</v>
      </c>
      <c r="J579" s="155"/>
      <c r="K579" s="155"/>
      <c r="L579" s="129">
        <f t="shared" si="152"/>
        <v>0</v>
      </c>
      <c r="AR579">
        <f t="shared" ca="1" si="140"/>
        <v>356.739912</v>
      </c>
      <c r="AS579">
        <f t="shared" ca="1" si="141"/>
        <v>351.260088</v>
      </c>
      <c r="AT579" cm="1">
        <f t="array" aca="1" ref="AT579" ca="1">_xlfn.LET(_xlpm.rozsah, $J$3:$J$10001,_xlpm.podminka, (_xlpm.rozsah&gt;H579)*(ISNUMBER(_xlpm.rozsah)),_xlpm.indexy, IF(_xlpm.podminka, ROW(_xlpm.rozsah)-MIN(ROW(_xlpm.rozsah))+1),_xlpm.prvni, MIN(_xlpm.indexy),_xlpm.finalni, IF(_xlpm.prvni=1, 2, _xlpm.prvni),INDEX(_xlpm.rozsah, _xlpm.finalni))</f>
        <v>1700</v>
      </c>
      <c r="AU579" cm="1">
        <f t="array" aca="1" ref="AU579" ca="1">INDEX($J$3:$J$10001,MATCH(AT579,$J$3:$J$10004,0)-1)</f>
        <v>1600</v>
      </c>
      <c r="AV579">
        <f t="shared" ca="1" si="142"/>
        <v>350</v>
      </c>
      <c r="AW579">
        <f t="shared" ca="1" si="143"/>
        <v>358</v>
      </c>
      <c r="AX579">
        <f t="shared" ca="1" si="144"/>
        <v>-8</v>
      </c>
      <c r="AY579">
        <f t="shared" ca="1" si="145"/>
        <v>356.739912</v>
      </c>
      <c r="AZ579">
        <f t="shared" ca="1" si="146"/>
        <v>360</v>
      </c>
      <c r="BA579">
        <f t="shared" ca="1" si="147"/>
        <v>360</v>
      </c>
      <c r="BB579" cm="1">
        <f t="array" aca="1" ref="BB579" ca="1">_xlfn.LET(_xlpm.rozsah, $J$3:$J$10001,_xlpm.podminka, (_xlpm.rozsah&gt;E579)*(ISNUMBER(_xlpm.rozsah)),_xlpm.indexy, IF(_xlpm.podminka, ROW(_xlpm.rozsah)-MIN(ROW(_xlpm.rozsah))+1),_xlpm.prvni, MIN(_xlpm.indexy),_xlpm.finalni, IF(_xlpm.prvni=1, 2, _xlpm.prvni),INDEX(_xlpm.rozsah, _xlpm.finalni))</f>
        <v>1500</v>
      </c>
      <c r="BC579" cm="1">
        <f t="array" aca="1" ref="BC579" ca="1">INDEX($J$3:$J$10001,MATCH(BB579,$J$3:$J$10004,0)-1)</f>
        <v>1400</v>
      </c>
      <c r="BD579">
        <f t="shared" ca="1" si="148"/>
        <v>360</v>
      </c>
      <c r="BE579">
        <f t="shared" ca="1" si="149"/>
        <v>360</v>
      </c>
      <c r="BF579">
        <f t="shared" ca="1" si="150"/>
        <v>0</v>
      </c>
      <c r="BG579">
        <f t="shared" ca="1" si="151"/>
        <v>360</v>
      </c>
    </row>
    <row r="580" spans="1:59" x14ac:dyDescent="0.25">
      <c r="A580" s="64">
        <v>577</v>
      </c>
      <c r="B580" s="64">
        <v>38</v>
      </c>
      <c r="C580" s="64">
        <v>36</v>
      </c>
      <c r="D580" s="18">
        <v>577</v>
      </c>
      <c r="E580" s="21">
        <f t="shared" ref="E580:E643" ca="1" si="153">(B580/100)*($S$8 - $S$11)+$S$11</f>
        <v>1283.4594197630668</v>
      </c>
      <c r="F580" s="22">
        <f t="shared" ref="F580:F643" ca="1" si="154">(C580*AZ580)/100</f>
        <v>124.21361733441121</v>
      </c>
      <c r="G580" s="23">
        <v>577</v>
      </c>
      <c r="H580" s="24">
        <f t="shared" ref="H580:H643" ca="1" si="155">(B580/100)*($V$8 - $V$11)+$V$11</f>
        <v>1467.970836</v>
      </c>
      <c r="I580" s="25">
        <f t="shared" ref="I580:I643" ca="1" si="156">(C580*AR580)/100</f>
        <v>129.6</v>
      </c>
      <c r="J580" s="155"/>
      <c r="K580" s="155"/>
      <c r="L580" s="129">
        <f t="shared" si="152"/>
        <v>0</v>
      </c>
      <c r="AR580">
        <f t="shared" ref="AR580:AR643" ca="1" si="157">IF(AX580&lt;0, AY580, AS580)</f>
        <v>360</v>
      </c>
      <c r="AS580">
        <f t="shared" ref="AS580:AS643" ca="1" si="158">MIN(AV580:AW580)+((H580-MIN(AT580:AU580))/(MAX(AT580:AU580)-MIN(AT580:AU580)))*(MAX(AV580:AW580)-MIN(AV580:AW580))</f>
        <v>360</v>
      </c>
      <c r="AT580" cm="1">
        <f t="array" aca="1" ref="AT580" ca="1">_xlfn.LET(_xlpm.rozsah, $J$3:$J$10001,_xlpm.podminka, (_xlpm.rozsah&gt;H580)*(ISNUMBER(_xlpm.rozsah)),_xlpm.indexy, IF(_xlpm.podminka, ROW(_xlpm.rozsah)-MIN(ROW(_xlpm.rozsah))+1),_xlpm.prvni, MIN(_xlpm.indexy),_xlpm.finalni, IF(_xlpm.prvni=1, 2, _xlpm.prvni),INDEX(_xlpm.rozsah, _xlpm.finalni))</f>
        <v>1500</v>
      </c>
      <c r="AU580" cm="1">
        <f t="array" aca="1" ref="AU580" ca="1">INDEX($J$3:$J$10001,MATCH(AT580,$J$3:$J$10004,0)-1)</f>
        <v>1400</v>
      </c>
      <c r="AV580">
        <f t="shared" ref="AV580:AV643" ca="1" si="159">IF(ISERROR(MATCH(AT580,$J$1:$J$10000,0)), 0, INDEX($K$1:$K$10000, MATCH(AT580,$J$1:$J$10000,0)))</f>
        <v>360</v>
      </c>
      <c r="AW580">
        <f t="shared" ref="AW580:AW643" ca="1" si="160">IF(ISERROR(MATCH(AU580,$J$1:$J$10000,0)), 0, INDEX($K$1:$K$10000, MATCH(AU580,$J$1:$J$10000,0)))</f>
        <v>360</v>
      </c>
      <c r="AX580">
        <f t="shared" ref="AX580:AX643" ca="1" si="161">AV580-AW580</f>
        <v>0</v>
      </c>
      <c r="AY580">
        <f t="shared" ref="AY580:AY643" ca="1" si="162">MIN(AV580:AW580)+((MAX(AT580:AU580)-H580)/(MAX(AT580:AU580)-MIN(AT580:AU580)))*(MAX(AV580:AW580)-MIN(AV580:AW580))</f>
        <v>360</v>
      </c>
      <c r="AZ580">
        <f t="shared" ref="AZ580:AZ643" ca="1" si="163">IF(BF580&lt;0, BG580,BA580)</f>
        <v>345.03782592892003</v>
      </c>
      <c r="BA580">
        <f t="shared" ref="BA580:BA643" ca="1" si="164">MIN(BD580:BE580)+((E580-MIN(BB580:BC580))/(MAX(BB580:BC580)-MIN(BB580:BC580)))*(MAX(BD580:BE580)-MIN(BD580:BE580))</f>
        <v>345.03782592892003</v>
      </c>
      <c r="BB580" cm="1">
        <f t="array" aca="1" ref="BB580" ca="1">_xlfn.LET(_xlpm.rozsah, $J$3:$J$10001,_xlpm.podminka, (_xlpm.rozsah&gt;E580)*(ISNUMBER(_xlpm.rozsah)),_xlpm.indexy, IF(_xlpm.podminka, ROW(_xlpm.rozsah)-MIN(ROW(_xlpm.rozsah))+1),_xlpm.prvni, MIN(_xlpm.indexy),_xlpm.finalni, IF(_xlpm.prvni=1, 2, _xlpm.prvni),INDEX(_xlpm.rozsah, _xlpm.finalni))</f>
        <v>1300</v>
      </c>
      <c r="BC580" cm="1">
        <f t="array" aca="1" ref="BC580" ca="1">INDEX($J$3:$J$10001,MATCH(BB580,$J$3:$J$10004,0)-1)</f>
        <v>1200</v>
      </c>
      <c r="BD580">
        <f t="shared" ref="BD580:BD643" ca="1" si="165">IF(ISERROR(MATCH(BB580,$J$1:$J$10000,0)), 0, INDEX($K$1:$K$10000, MATCH(BB580,$J$1:$J$10000,0)))</f>
        <v>350</v>
      </c>
      <c r="BE580">
        <f t="shared" ref="BE580:BE643" ca="1" si="166">IF(ISERROR(MATCH(BC580,$J$1:$J$10000,0)), 0, INDEX($K$1:$K$10000, MATCH(BC580,$J$1:$J$10000,0)))</f>
        <v>320</v>
      </c>
      <c r="BF580">
        <f t="shared" ref="BF580:BF643" ca="1" si="167">BD580-BE580</f>
        <v>30</v>
      </c>
      <c r="BG580">
        <f t="shared" ref="BG580:BG643" ca="1" si="168">MIN(BD580:BE580)+((MAX(BB580:BC580)-E580)/(MAX(BB580:BC580)-MIN(BB580:BC580)))*(MAX(BD580:BE580)-MIN(BD580:BE580))</f>
        <v>324.96217407107997</v>
      </c>
    </row>
    <row r="581" spans="1:59" x14ac:dyDescent="0.25">
      <c r="A581" s="64">
        <v>578</v>
      </c>
      <c r="B581" s="64">
        <v>30</v>
      </c>
      <c r="C581" s="64">
        <v>71</v>
      </c>
      <c r="D581" s="18">
        <v>578</v>
      </c>
      <c r="E581" s="21">
        <f t="shared" ca="1" si="153"/>
        <v>1160.6258577076842</v>
      </c>
      <c r="F581" s="22">
        <f t="shared" ca="1" si="154"/>
        <v>221.60887179449114</v>
      </c>
      <c r="G581" s="28">
        <v>578</v>
      </c>
      <c r="H581" s="24">
        <f t="shared" ca="1" si="155"/>
        <v>1369.45066</v>
      </c>
      <c r="I581" s="25">
        <f t="shared" ca="1" si="156"/>
        <v>253.43099686000002</v>
      </c>
      <c r="J581" s="155"/>
      <c r="K581" s="155"/>
      <c r="L581" s="129">
        <f t="shared" ref="L581:L644" si="169">K581*2*PI()*J581/60*0.001</f>
        <v>0</v>
      </c>
      <c r="AR581">
        <f t="shared" ca="1" si="157"/>
        <v>356.945066</v>
      </c>
      <c r="AS581">
        <f t="shared" ca="1" si="158"/>
        <v>356.945066</v>
      </c>
      <c r="AT581" cm="1">
        <f t="array" aca="1" ref="AT581" ca="1">_xlfn.LET(_xlpm.rozsah, $J$3:$J$10001,_xlpm.podminka, (_xlpm.rozsah&gt;H581)*(ISNUMBER(_xlpm.rozsah)),_xlpm.indexy, IF(_xlpm.podminka, ROW(_xlpm.rozsah)-MIN(ROW(_xlpm.rozsah))+1),_xlpm.prvni, MIN(_xlpm.indexy),_xlpm.finalni, IF(_xlpm.prvni=1, 2, _xlpm.prvni),INDEX(_xlpm.rozsah, _xlpm.finalni))</f>
        <v>1400</v>
      </c>
      <c r="AU581" cm="1">
        <f t="array" aca="1" ref="AU581" ca="1">INDEX($J$3:$J$10001,MATCH(AT581,$J$3:$J$10004,0)-1)</f>
        <v>1300</v>
      </c>
      <c r="AV581">
        <f t="shared" ca="1" si="159"/>
        <v>360</v>
      </c>
      <c r="AW581">
        <f t="shared" ca="1" si="160"/>
        <v>350</v>
      </c>
      <c r="AX581">
        <f t="shared" ca="1" si="161"/>
        <v>10</v>
      </c>
      <c r="AY581">
        <f t="shared" ca="1" si="162"/>
        <v>353.054934</v>
      </c>
      <c r="AZ581">
        <f t="shared" ca="1" si="163"/>
        <v>312.12517154153682</v>
      </c>
      <c r="BA581">
        <f t="shared" ca="1" si="164"/>
        <v>312.12517154153682</v>
      </c>
      <c r="BB581" cm="1">
        <f t="array" aca="1" ref="BB581" ca="1">_xlfn.LET(_xlpm.rozsah, $J$3:$J$10001,_xlpm.podminka, (_xlpm.rozsah&gt;E581)*(ISNUMBER(_xlpm.rozsah)),_xlpm.indexy, IF(_xlpm.podminka, ROW(_xlpm.rozsah)-MIN(ROW(_xlpm.rozsah))+1),_xlpm.prvni, MIN(_xlpm.indexy),_xlpm.finalni, IF(_xlpm.prvni=1, 2, _xlpm.prvni),INDEX(_xlpm.rozsah, _xlpm.finalni))</f>
        <v>1200</v>
      </c>
      <c r="BC581" cm="1">
        <f t="array" aca="1" ref="BC581" ca="1">INDEX($J$3:$J$10001,MATCH(BB581,$J$3:$J$10004,0)-1)</f>
        <v>1100</v>
      </c>
      <c r="BD581">
        <f t="shared" ca="1" si="165"/>
        <v>320</v>
      </c>
      <c r="BE581">
        <f t="shared" ca="1" si="166"/>
        <v>300</v>
      </c>
      <c r="BF581">
        <f t="shared" ca="1" si="167"/>
        <v>20</v>
      </c>
      <c r="BG581">
        <f t="shared" ca="1" si="168"/>
        <v>307.87482845846318</v>
      </c>
    </row>
    <row r="582" spans="1:59" x14ac:dyDescent="0.25">
      <c r="A582" s="64">
        <v>579</v>
      </c>
      <c r="B582" s="64">
        <v>75</v>
      </c>
      <c r="C582" s="64">
        <v>53</v>
      </c>
      <c r="D582" s="18">
        <v>579</v>
      </c>
      <c r="E582" s="21">
        <f t="shared" ca="1" si="153"/>
        <v>1851.5646442692105</v>
      </c>
      <c r="F582" s="22">
        <f t="shared" ca="1" si="154"/>
        <v>171.84402555134412</v>
      </c>
      <c r="G582" s="23">
        <v>579</v>
      </c>
      <c r="H582" s="24">
        <f t="shared" ca="1" si="155"/>
        <v>1923.6266499999999</v>
      </c>
      <c r="I582" s="25">
        <f t="shared" ca="1" si="156"/>
        <v>165.47646008000001</v>
      </c>
      <c r="J582" s="155"/>
      <c r="K582" s="155"/>
      <c r="L582" s="129">
        <f t="shared" si="169"/>
        <v>0</v>
      </c>
      <c r="AR582">
        <f t="shared" ca="1" si="157"/>
        <v>312.21973600000001</v>
      </c>
      <c r="AS582">
        <f t="shared" ca="1" si="158"/>
        <v>303.78026399999999</v>
      </c>
      <c r="AT582" cm="1">
        <f t="array" aca="1" ref="AT582" ca="1">_xlfn.LET(_xlpm.rozsah, $J$3:$J$10001,_xlpm.podminka, (_xlpm.rozsah&gt;H582)*(ISNUMBER(_xlpm.rozsah)),_xlpm.indexy, IF(_xlpm.podminka, ROW(_xlpm.rozsah)-MIN(ROW(_xlpm.rozsah))+1),_xlpm.prvni, MIN(_xlpm.indexy),_xlpm.finalni, IF(_xlpm.prvni=1, 2, _xlpm.prvni),INDEX(_xlpm.rozsah, _xlpm.finalni))</f>
        <v>2000</v>
      </c>
      <c r="AU582" cm="1">
        <f t="array" aca="1" ref="AU582" ca="1">INDEX($J$3:$J$10001,MATCH(AT582,$J$3:$J$10004,0)-1)</f>
        <v>1900</v>
      </c>
      <c r="AV582">
        <f t="shared" ca="1" si="159"/>
        <v>300</v>
      </c>
      <c r="AW582">
        <f t="shared" ca="1" si="160"/>
        <v>316</v>
      </c>
      <c r="AX582">
        <f t="shared" ca="1" si="161"/>
        <v>-16</v>
      </c>
      <c r="AY582">
        <f t="shared" ca="1" si="162"/>
        <v>312.21973600000001</v>
      </c>
      <c r="AZ582">
        <f t="shared" ca="1" si="163"/>
        <v>324.2340104742342</v>
      </c>
      <c r="BA582">
        <f t="shared" ca="1" si="164"/>
        <v>324.7659895257658</v>
      </c>
      <c r="BB582" cm="1">
        <f t="array" aca="1" ref="BB582" ca="1">_xlfn.LET(_xlpm.rozsah, $J$3:$J$10001,_xlpm.podminka, (_xlpm.rozsah&gt;E582)*(ISNUMBER(_xlpm.rozsah)),_xlpm.indexy, IF(_xlpm.podminka, ROW(_xlpm.rozsah)-MIN(ROW(_xlpm.rozsah))+1),_xlpm.prvni, MIN(_xlpm.indexy),_xlpm.finalni, IF(_xlpm.prvni=1, 2, _xlpm.prvni),INDEX(_xlpm.rozsah, _xlpm.finalni))</f>
        <v>1900</v>
      </c>
      <c r="BC582" cm="1">
        <f t="array" aca="1" ref="BC582" ca="1">INDEX($J$3:$J$10001,MATCH(BB582,$J$3:$J$10004,0)-1)</f>
        <v>1800</v>
      </c>
      <c r="BD582">
        <f t="shared" ca="1" si="165"/>
        <v>316</v>
      </c>
      <c r="BE582">
        <f t="shared" ca="1" si="166"/>
        <v>333</v>
      </c>
      <c r="BF582">
        <f t="shared" ca="1" si="167"/>
        <v>-17</v>
      </c>
      <c r="BG582">
        <f t="shared" ca="1" si="168"/>
        <v>324.2340104742342</v>
      </c>
    </row>
    <row r="583" spans="1:59" x14ac:dyDescent="0.25">
      <c r="A583" s="64">
        <v>580</v>
      </c>
      <c r="B583" s="64">
        <v>84</v>
      </c>
      <c r="C583" s="64">
        <v>40</v>
      </c>
      <c r="D583" s="18">
        <v>580</v>
      </c>
      <c r="E583" s="21">
        <f t="shared" ca="1" si="153"/>
        <v>1989.7524015815159</v>
      </c>
      <c r="F583" s="22">
        <f t="shared" ca="1" si="154"/>
        <v>120.655846298783</v>
      </c>
      <c r="G583" s="28">
        <v>580</v>
      </c>
      <c r="H583" s="24">
        <f t="shared" ca="1" si="155"/>
        <v>2034.4618479999999</v>
      </c>
      <c r="I583" s="25">
        <f t="shared" ca="1" si="156"/>
        <v>117.24305216</v>
      </c>
      <c r="J583" s="155"/>
      <c r="K583" s="155"/>
      <c r="L583" s="129">
        <f t="shared" si="169"/>
        <v>0</v>
      </c>
      <c r="AR583">
        <f t="shared" ca="1" si="157"/>
        <v>293.10763040000001</v>
      </c>
      <c r="AS583">
        <f t="shared" ca="1" si="158"/>
        <v>286.89236959999999</v>
      </c>
      <c r="AT583" cm="1">
        <f t="array" aca="1" ref="AT583" ca="1">_xlfn.LET(_xlpm.rozsah, $J$3:$J$10001,_xlpm.podminka, (_xlpm.rozsah&gt;H583)*(ISNUMBER(_xlpm.rozsah)),_xlpm.indexy, IF(_xlpm.podminka, ROW(_xlpm.rozsah)-MIN(ROW(_xlpm.rozsah))+1),_xlpm.prvni, MIN(_xlpm.indexy),_xlpm.finalni, IF(_xlpm.prvni=1, 2, _xlpm.prvni),INDEX(_xlpm.rozsah, _xlpm.finalni))</f>
        <v>2100</v>
      </c>
      <c r="AU583" cm="1">
        <f t="array" aca="1" ref="AU583" ca="1">INDEX($J$3:$J$10001,MATCH(AT583,$J$3:$J$10004,0)-1)</f>
        <v>2000</v>
      </c>
      <c r="AV583">
        <f t="shared" ca="1" si="159"/>
        <v>280</v>
      </c>
      <c r="AW583">
        <f t="shared" ca="1" si="160"/>
        <v>300</v>
      </c>
      <c r="AX583">
        <f t="shared" ca="1" si="161"/>
        <v>-20</v>
      </c>
      <c r="AY583">
        <f t="shared" ca="1" si="162"/>
        <v>293.10763040000001</v>
      </c>
      <c r="AZ583">
        <f t="shared" ca="1" si="163"/>
        <v>301.63961574695747</v>
      </c>
      <c r="BA583">
        <f t="shared" ca="1" si="164"/>
        <v>314.36038425304253</v>
      </c>
      <c r="BB583" cm="1">
        <f t="array" aca="1" ref="BB583" ca="1">_xlfn.LET(_xlpm.rozsah, $J$3:$J$10001,_xlpm.podminka, (_xlpm.rozsah&gt;E583)*(ISNUMBER(_xlpm.rozsah)),_xlpm.indexy, IF(_xlpm.podminka, ROW(_xlpm.rozsah)-MIN(ROW(_xlpm.rozsah))+1),_xlpm.prvni, MIN(_xlpm.indexy),_xlpm.finalni, IF(_xlpm.prvni=1, 2, _xlpm.prvni),INDEX(_xlpm.rozsah, _xlpm.finalni))</f>
        <v>2000</v>
      </c>
      <c r="BC583" cm="1">
        <f t="array" aca="1" ref="BC583" ca="1">INDEX($J$3:$J$10001,MATCH(BB583,$J$3:$J$10004,0)-1)</f>
        <v>1900</v>
      </c>
      <c r="BD583">
        <f t="shared" ca="1" si="165"/>
        <v>300</v>
      </c>
      <c r="BE583">
        <f t="shared" ca="1" si="166"/>
        <v>316</v>
      </c>
      <c r="BF583">
        <f t="shared" ca="1" si="167"/>
        <v>-16</v>
      </c>
      <c r="BG583">
        <f t="shared" ca="1" si="168"/>
        <v>301.63961574695747</v>
      </c>
    </row>
    <row r="584" spans="1:59" x14ac:dyDescent="0.25">
      <c r="A584" s="64">
        <v>581</v>
      </c>
      <c r="B584" s="64">
        <v>85</v>
      </c>
      <c r="C584" s="64">
        <v>42</v>
      </c>
      <c r="D584" s="18">
        <v>581</v>
      </c>
      <c r="E584" s="21">
        <f t="shared" ca="1" si="153"/>
        <v>2005.1065968384387</v>
      </c>
      <c r="F584" s="22">
        <f t="shared" ca="1" si="154"/>
        <v>125.57104586557114</v>
      </c>
      <c r="G584" s="23">
        <v>581</v>
      </c>
      <c r="H584" s="24">
        <f t="shared" ca="1" si="155"/>
        <v>2046.7768699999999</v>
      </c>
      <c r="I584" s="25">
        <f t="shared" ca="1" si="156"/>
        <v>122.07074292000001</v>
      </c>
      <c r="J584" s="155"/>
      <c r="K584" s="155"/>
      <c r="L584" s="129">
        <f t="shared" si="169"/>
        <v>0</v>
      </c>
      <c r="AR584">
        <f t="shared" ca="1" si="157"/>
        <v>290.64462600000002</v>
      </c>
      <c r="AS584">
        <f t="shared" ca="1" si="158"/>
        <v>289.35537399999998</v>
      </c>
      <c r="AT584" cm="1">
        <f t="array" aca="1" ref="AT584" ca="1">_xlfn.LET(_xlpm.rozsah, $J$3:$J$10001,_xlpm.podminka, (_xlpm.rozsah&gt;H584)*(ISNUMBER(_xlpm.rozsah)),_xlpm.indexy, IF(_xlpm.podminka, ROW(_xlpm.rozsah)-MIN(ROW(_xlpm.rozsah))+1),_xlpm.prvni, MIN(_xlpm.indexy),_xlpm.finalni, IF(_xlpm.prvni=1, 2, _xlpm.prvni),INDEX(_xlpm.rozsah, _xlpm.finalni))</f>
        <v>2100</v>
      </c>
      <c r="AU584" cm="1">
        <f t="array" aca="1" ref="AU584" ca="1">INDEX($J$3:$J$10001,MATCH(AT584,$J$3:$J$10004,0)-1)</f>
        <v>2000</v>
      </c>
      <c r="AV584">
        <f t="shared" ca="1" si="159"/>
        <v>280</v>
      </c>
      <c r="AW584">
        <f t="shared" ca="1" si="160"/>
        <v>300</v>
      </c>
      <c r="AX584">
        <f t="shared" ca="1" si="161"/>
        <v>-20</v>
      </c>
      <c r="AY584">
        <f t="shared" ca="1" si="162"/>
        <v>290.64462600000002</v>
      </c>
      <c r="AZ584">
        <f t="shared" ca="1" si="163"/>
        <v>298.97868063231226</v>
      </c>
      <c r="BA584">
        <f t="shared" ca="1" si="164"/>
        <v>281.02131936768774</v>
      </c>
      <c r="BB584" cm="1">
        <f t="array" aca="1" ref="BB584" ca="1">_xlfn.LET(_xlpm.rozsah, $J$3:$J$10001,_xlpm.podminka, (_xlpm.rozsah&gt;E584)*(ISNUMBER(_xlpm.rozsah)),_xlpm.indexy, IF(_xlpm.podminka, ROW(_xlpm.rozsah)-MIN(ROW(_xlpm.rozsah))+1),_xlpm.prvni, MIN(_xlpm.indexy),_xlpm.finalni, IF(_xlpm.prvni=1, 2, _xlpm.prvni),INDEX(_xlpm.rozsah, _xlpm.finalni))</f>
        <v>2100</v>
      </c>
      <c r="BC584" cm="1">
        <f t="array" aca="1" ref="BC584" ca="1">INDEX($J$3:$J$10001,MATCH(BB584,$J$3:$J$10004,0)-1)</f>
        <v>2000</v>
      </c>
      <c r="BD584">
        <f t="shared" ca="1" si="165"/>
        <v>280</v>
      </c>
      <c r="BE584">
        <f t="shared" ca="1" si="166"/>
        <v>300</v>
      </c>
      <c r="BF584">
        <f t="shared" ca="1" si="167"/>
        <v>-20</v>
      </c>
      <c r="BG584">
        <f t="shared" ca="1" si="168"/>
        <v>298.97868063231226</v>
      </c>
    </row>
    <row r="585" spans="1:59" x14ac:dyDescent="0.25">
      <c r="A585" s="64">
        <v>582</v>
      </c>
      <c r="B585" s="64">
        <v>86</v>
      </c>
      <c r="C585" s="64">
        <v>49</v>
      </c>
      <c r="D585" s="18">
        <v>582</v>
      </c>
      <c r="E585" s="21">
        <f t="shared" ca="1" si="153"/>
        <v>2020.4607920953615</v>
      </c>
      <c r="F585" s="22">
        <f t="shared" ca="1" si="154"/>
        <v>144.99484237465458</v>
      </c>
      <c r="G585" s="28">
        <v>582</v>
      </c>
      <c r="H585" s="24">
        <f t="shared" ca="1" si="155"/>
        <v>2059.0918919999999</v>
      </c>
      <c r="I585" s="25">
        <f t="shared" ca="1" si="156"/>
        <v>141.20899458400001</v>
      </c>
      <c r="J585" s="155"/>
      <c r="K585" s="155"/>
      <c r="L585" s="129">
        <f t="shared" si="169"/>
        <v>0</v>
      </c>
      <c r="AR585">
        <f t="shared" ca="1" si="157"/>
        <v>288.18162160000003</v>
      </c>
      <c r="AS585">
        <f t="shared" ca="1" si="158"/>
        <v>291.81837839999997</v>
      </c>
      <c r="AT585" cm="1">
        <f t="array" aca="1" ref="AT585" ca="1">_xlfn.LET(_xlpm.rozsah, $J$3:$J$10001,_xlpm.podminka, (_xlpm.rozsah&gt;H585)*(ISNUMBER(_xlpm.rozsah)),_xlpm.indexy, IF(_xlpm.podminka, ROW(_xlpm.rozsah)-MIN(ROW(_xlpm.rozsah))+1),_xlpm.prvni, MIN(_xlpm.indexy),_xlpm.finalni, IF(_xlpm.prvni=1, 2, _xlpm.prvni),INDEX(_xlpm.rozsah, _xlpm.finalni))</f>
        <v>2100</v>
      </c>
      <c r="AU585" cm="1">
        <f t="array" aca="1" ref="AU585" ca="1">INDEX($J$3:$J$10001,MATCH(AT585,$J$3:$J$10004,0)-1)</f>
        <v>2000</v>
      </c>
      <c r="AV585">
        <f t="shared" ca="1" si="159"/>
        <v>280</v>
      </c>
      <c r="AW585">
        <f t="shared" ca="1" si="160"/>
        <v>300</v>
      </c>
      <c r="AX585">
        <f t="shared" ca="1" si="161"/>
        <v>-20</v>
      </c>
      <c r="AY585">
        <f t="shared" ca="1" si="162"/>
        <v>288.18162160000003</v>
      </c>
      <c r="AZ585">
        <f t="shared" ca="1" si="163"/>
        <v>295.90784158092771</v>
      </c>
      <c r="BA585">
        <f t="shared" ca="1" si="164"/>
        <v>284.09215841907229</v>
      </c>
      <c r="BB585" cm="1">
        <f t="array" aca="1" ref="BB585" ca="1">_xlfn.LET(_xlpm.rozsah, $J$3:$J$10001,_xlpm.podminka, (_xlpm.rozsah&gt;E585)*(ISNUMBER(_xlpm.rozsah)),_xlpm.indexy, IF(_xlpm.podminka, ROW(_xlpm.rozsah)-MIN(ROW(_xlpm.rozsah))+1),_xlpm.prvni, MIN(_xlpm.indexy),_xlpm.finalni, IF(_xlpm.prvni=1, 2, _xlpm.prvni),INDEX(_xlpm.rozsah, _xlpm.finalni))</f>
        <v>2100</v>
      </c>
      <c r="BC585" cm="1">
        <f t="array" aca="1" ref="BC585" ca="1">INDEX($J$3:$J$10001,MATCH(BB585,$J$3:$J$10004,0)-1)</f>
        <v>2000</v>
      </c>
      <c r="BD585">
        <f t="shared" ca="1" si="165"/>
        <v>280</v>
      </c>
      <c r="BE585">
        <f t="shared" ca="1" si="166"/>
        <v>300</v>
      </c>
      <c r="BF585">
        <f t="shared" ca="1" si="167"/>
        <v>-20</v>
      </c>
      <c r="BG585">
        <f t="shared" ca="1" si="168"/>
        <v>295.90784158092771</v>
      </c>
    </row>
    <row r="586" spans="1:59" x14ac:dyDescent="0.25">
      <c r="A586" s="64">
        <v>583</v>
      </c>
      <c r="B586" s="64">
        <v>86</v>
      </c>
      <c r="C586" s="64">
        <v>57</v>
      </c>
      <c r="D586" s="18">
        <v>583</v>
      </c>
      <c r="E586" s="21">
        <f t="shared" ca="1" si="153"/>
        <v>2020.4607920953615</v>
      </c>
      <c r="F586" s="22">
        <f t="shared" ca="1" si="154"/>
        <v>168.66746970112879</v>
      </c>
      <c r="G586" s="23">
        <v>583</v>
      </c>
      <c r="H586" s="24">
        <f t="shared" ca="1" si="155"/>
        <v>2059.0918919999999</v>
      </c>
      <c r="I586" s="25">
        <f t="shared" ca="1" si="156"/>
        <v>164.26352431200002</v>
      </c>
      <c r="J586" s="155"/>
      <c r="K586" s="155"/>
      <c r="L586" s="129">
        <f t="shared" si="169"/>
        <v>0</v>
      </c>
      <c r="AR586">
        <f t="shared" ca="1" si="157"/>
        <v>288.18162160000003</v>
      </c>
      <c r="AS586">
        <f t="shared" ca="1" si="158"/>
        <v>291.81837839999997</v>
      </c>
      <c r="AT586" cm="1">
        <f t="array" aca="1" ref="AT586" ca="1">_xlfn.LET(_xlpm.rozsah, $J$3:$J$10001,_xlpm.podminka, (_xlpm.rozsah&gt;H586)*(ISNUMBER(_xlpm.rozsah)),_xlpm.indexy, IF(_xlpm.podminka, ROW(_xlpm.rozsah)-MIN(ROW(_xlpm.rozsah))+1),_xlpm.prvni, MIN(_xlpm.indexy),_xlpm.finalni, IF(_xlpm.prvni=1, 2, _xlpm.prvni),INDEX(_xlpm.rozsah, _xlpm.finalni))</f>
        <v>2100</v>
      </c>
      <c r="AU586" cm="1">
        <f t="array" aca="1" ref="AU586" ca="1">INDEX($J$3:$J$10001,MATCH(AT586,$J$3:$J$10004,0)-1)</f>
        <v>2000</v>
      </c>
      <c r="AV586">
        <f t="shared" ca="1" si="159"/>
        <v>280</v>
      </c>
      <c r="AW586">
        <f t="shared" ca="1" si="160"/>
        <v>300</v>
      </c>
      <c r="AX586">
        <f t="shared" ca="1" si="161"/>
        <v>-20</v>
      </c>
      <c r="AY586">
        <f t="shared" ca="1" si="162"/>
        <v>288.18162160000003</v>
      </c>
      <c r="AZ586">
        <f t="shared" ca="1" si="163"/>
        <v>295.90784158092771</v>
      </c>
      <c r="BA586">
        <f t="shared" ca="1" si="164"/>
        <v>284.09215841907229</v>
      </c>
      <c r="BB586" cm="1">
        <f t="array" aca="1" ref="BB586" ca="1">_xlfn.LET(_xlpm.rozsah, $J$3:$J$10001,_xlpm.podminka, (_xlpm.rozsah&gt;E586)*(ISNUMBER(_xlpm.rozsah)),_xlpm.indexy, IF(_xlpm.podminka, ROW(_xlpm.rozsah)-MIN(ROW(_xlpm.rozsah))+1),_xlpm.prvni, MIN(_xlpm.indexy),_xlpm.finalni, IF(_xlpm.prvni=1, 2, _xlpm.prvni),INDEX(_xlpm.rozsah, _xlpm.finalni))</f>
        <v>2100</v>
      </c>
      <c r="BC586" cm="1">
        <f t="array" aca="1" ref="BC586" ca="1">INDEX($J$3:$J$10001,MATCH(BB586,$J$3:$J$10004,0)-1)</f>
        <v>2000</v>
      </c>
      <c r="BD586">
        <f t="shared" ca="1" si="165"/>
        <v>280</v>
      </c>
      <c r="BE586">
        <f t="shared" ca="1" si="166"/>
        <v>300</v>
      </c>
      <c r="BF586">
        <f t="shared" ca="1" si="167"/>
        <v>-20</v>
      </c>
      <c r="BG586">
        <f t="shared" ca="1" si="168"/>
        <v>295.90784158092771</v>
      </c>
    </row>
    <row r="587" spans="1:59" x14ac:dyDescent="0.25">
      <c r="A587" s="64">
        <v>584</v>
      </c>
      <c r="B587" s="64">
        <v>89</v>
      </c>
      <c r="C587" s="64">
        <v>68</v>
      </c>
      <c r="D587" s="18">
        <v>584</v>
      </c>
      <c r="E587" s="21">
        <f t="shared" ca="1" si="153"/>
        <v>2066.52337786613</v>
      </c>
      <c r="F587" s="22">
        <f t="shared" ca="1" si="154"/>
        <v>194.95282061020632</v>
      </c>
      <c r="G587" s="28">
        <v>584</v>
      </c>
      <c r="H587" s="24">
        <f t="shared" ca="1" si="155"/>
        <v>2096.0369579999997</v>
      </c>
      <c r="I587" s="25">
        <f t="shared" ca="1" si="156"/>
        <v>190.93897371200003</v>
      </c>
      <c r="J587" s="155"/>
      <c r="K587" s="155"/>
      <c r="L587" s="129">
        <f t="shared" si="169"/>
        <v>0</v>
      </c>
      <c r="AR587">
        <f t="shared" ca="1" si="157"/>
        <v>280.79260840000006</v>
      </c>
      <c r="AS587">
        <f t="shared" ca="1" si="158"/>
        <v>299.20739159999994</v>
      </c>
      <c r="AT587" cm="1">
        <f t="array" aca="1" ref="AT587" ca="1">_xlfn.LET(_xlpm.rozsah, $J$3:$J$10001,_xlpm.podminka, (_xlpm.rozsah&gt;H587)*(ISNUMBER(_xlpm.rozsah)),_xlpm.indexy, IF(_xlpm.podminka, ROW(_xlpm.rozsah)-MIN(ROW(_xlpm.rozsah))+1),_xlpm.prvni, MIN(_xlpm.indexy),_xlpm.finalni, IF(_xlpm.prvni=1, 2, _xlpm.prvni),INDEX(_xlpm.rozsah, _xlpm.finalni))</f>
        <v>2100</v>
      </c>
      <c r="AU587" cm="1">
        <f t="array" aca="1" ref="AU587" ca="1">INDEX($J$3:$J$10001,MATCH(AT587,$J$3:$J$10004,0)-1)</f>
        <v>2000</v>
      </c>
      <c r="AV587">
        <f t="shared" ca="1" si="159"/>
        <v>280</v>
      </c>
      <c r="AW587">
        <f t="shared" ca="1" si="160"/>
        <v>300</v>
      </c>
      <c r="AX587">
        <f t="shared" ca="1" si="161"/>
        <v>-20</v>
      </c>
      <c r="AY587">
        <f t="shared" ca="1" si="162"/>
        <v>280.79260840000006</v>
      </c>
      <c r="AZ587">
        <f t="shared" ca="1" si="163"/>
        <v>286.69532442677399</v>
      </c>
      <c r="BA587">
        <f t="shared" ca="1" si="164"/>
        <v>293.30467557322601</v>
      </c>
      <c r="BB587" cm="1">
        <f t="array" aca="1" ref="BB587" ca="1">_xlfn.LET(_xlpm.rozsah, $J$3:$J$10001,_xlpm.podminka, (_xlpm.rozsah&gt;E587)*(ISNUMBER(_xlpm.rozsah)),_xlpm.indexy, IF(_xlpm.podminka, ROW(_xlpm.rozsah)-MIN(ROW(_xlpm.rozsah))+1),_xlpm.prvni, MIN(_xlpm.indexy),_xlpm.finalni, IF(_xlpm.prvni=1, 2, _xlpm.prvni),INDEX(_xlpm.rozsah, _xlpm.finalni))</f>
        <v>2100</v>
      </c>
      <c r="BC587" cm="1">
        <f t="array" aca="1" ref="BC587" ca="1">INDEX($J$3:$J$10001,MATCH(BB587,$J$3:$J$10004,0)-1)</f>
        <v>2000</v>
      </c>
      <c r="BD587">
        <f t="shared" ca="1" si="165"/>
        <v>280</v>
      </c>
      <c r="BE587">
        <f t="shared" ca="1" si="166"/>
        <v>300</v>
      </c>
      <c r="BF587">
        <f t="shared" ca="1" si="167"/>
        <v>-20</v>
      </c>
      <c r="BG587">
        <f t="shared" ca="1" si="168"/>
        <v>286.69532442677399</v>
      </c>
    </row>
    <row r="588" spans="1:59" x14ac:dyDescent="0.25">
      <c r="A588" s="64">
        <v>585</v>
      </c>
      <c r="B588" s="64">
        <v>99</v>
      </c>
      <c r="C588" s="64">
        <v>61</v>
      </c>
      <c r="D588" s="18">
        <v>585</v>
      </c>
      <c r="E588" s="21">
        <f t="shared" ca="1" si="153"/>
        <v>2220.0653304353582</v>
      </c>
      <c r="F588" s="22">
        <f t="shared" ca="1" si="154"/>
        <v>141.49409648238048</v>
      </c>
      <c r="G588" s="23">
        <v>585</v>
      </c>
      <c r="H588" s="24">
        <f t="shared" ca="1" si="155"/>
        <v>2219.1871780000001</v>
      </c>
      <c r="I588" s="25">
        <f t="shared" ca="1" si="156"/>
        <v>141.84228392299997</v>
      </c>
      <c r="J588" s="155"/>
      <c r="K588" s="155"/>
      <c r="L588" s="129">
        <f t="shared" si="169"/>
        <v>0</v>
      </c>
      <c r="AR588">
        <f t="shared" ca="1" si="157"/>
        <v>232.52833429999993</v>
      </c>
      <c r="AS588">
        <f t="shared" ca="1" si="158"/>
        <v>192.47166570000007</v>
      </c>
      <c r="AT588" cm="1">
        <f t="array" aca="1" ref="AT588" ca="1">_xlfn.LET(_xlpm.rozsah, $J$3:$J$10001,_xlpm.podminka, (_xlpm.rozsah&gt;H588)*(ISNUMBER(_xlpm.rozsah)),_xlpm.indexy, IF(_xlpm.podminka, ROW(_xlpm.rozsah)-MIN(ROW(_xlpm.rozsah))+1),_xlpm.prvni, MIN(_xlpm.indexy),_xlpm.finalni, IF(_xlpm.prvni=1, 2, _xlpm.prvni),INDEX(_xlpm.rozsah, _xlpm.finalni))</f>
        <v>2300</v>
      </c>
      <c r="AU588" cm="1">
        <f t="array" aca="1" ref="AU588" ca="1">INDEX($J$3:$J$10001,MATCH(AT588,$J$3:$J$10004,0)-1)</f>
        <v>2200</v>
      </c>
      <c r="AV588">
        <f t="shared" ca="1" si="159"/>
        <v>180</v>
      </c>
      <c r="AW588">
        <f t="shared" ca="1" si="160"/>
        <v>245</v>
      </c>
      <c r="AX588">
        <f t="shared" ca="1" si="161"/>
        <v>-65</v>
      </c>
      <c r="AY588">
        <f t="shared" ca="1" si="162"/>
        <v>232.52833429999993</v>
      </c>
      <c r="AZ588">
        <f t="shared" ca="1" si="163"/>
        <v>231.95753521701718</v>
      </c>
      <c r="BA588">
        <f t="shared" ca="1" si="164"/>
        <v>193.04246478298282</v>
      </c>
      <c r="BB588" cm="1">
        <f t="array" aca="1" ref="BB588" ca="1">_xlfn.LET(_xlpm.rozsah, $J$3:$J$10001,_xlpm.podminka, (_xlpm.rozsah&gt;E588)*(ISNUMBER(_xlpm.rozsah)),_xlpm.indexy, IF(_xlpm.podminka, ROW(_xlpm.rozsah)-MIN(ROW(_xlpm.rozsah))+1),_xlpm.prvni, MIN(_xlpm.indexy),_xlpm.finalni, IF(_xlpm.prvni=1, 2, _xlpm.prvni),INDEX(_xlpm.rozsah, _xlpm.finalni))</f>
        <v>2300</v>
      </c>
      <c r="BC588" cm="1">
        <f t="array" aca="1" ref="BC588" ca="1">INDEX($J$3:$J$10001,MATCH(BB588,$J$3:$J$10004,0)-1)</f>
        <v>2200</v>
      </c>
      <c r="BD588">
        <f t="shared" ca="1" si="165"/>
        <v>180</v>
      </c>
      <c r="BE588">
        <f t="shared" ca="1" si="166"/>
        <v>245</v>
      </c>
      <c r="BF588">
        <f t="shared" ca="1" si="167"/>
        <v>-65</v>
      </c>
      <c r="BG588">
        <f t="shared" ca="1" si="168"/>
        <v>231.95753521701718</v>
      </c>
    </row>
    <row r="589" spans="1:59" x14ac:dyDescent="0.25">
      <c r="A589" s="64">
        <v>586</v>
      </c>
      <c r="B589" s="64">
        <v>77</v>
      </c>
      <c r="C589" s="64">
        <v>29</v>
      </c>
      <c r="D589" s="18">
        <v>586</v>
      </c>
      <c r="E589" s="21">
        <f t="shared" ca="1" si="153"/>
        <v>1882.2730347830561</v>
      </c>
      <c r="F589" s="22">
        <f t="shared" ca="1" si="154"/>
        <v>92.513939385195329</v>
      </c>
      <c r="G589" s="28">
        <v>586</v>
      </c>
      <c r="H589" s="24">
        <f t="shared" ca="1" si="155"/>
        <v>1948.2566939999999</v>
      </c>
      <c r="I589" s="25">
        <f t="shared" ca="1" si="156"/>
        <v>89.400889398400011</v>
      </c>
      <c r="J589" s="155"/>
      <c r="K589" s="155"/>
      <c r="L589" s="129">
        <f t="shared" si="169"/>
        <v>0</v>
      </c>
      <c r="AR589">
        <f t="shared" ca="1" si="157"/>
        <v>308.27892896000003</v>
      </c>
      <c r="AS589">
        <f t="shared" ca="1" si="158"/>
        <v>307.72107103999997</v>
      </c>
      <c r="AT589" cm="1">
        <f t="array" aca="1" ref="AT589" ca="1">_xlfn.LET(_xlpm.rozsah, $J$3:$J$10001,_xlpm.podminka, (_xlpm.rozsah&gt;H589)*(ISNUMBER(_xlpm.rozsah)),_xlpm.indexy, IF(_xlpm.podminka, ROW(_xlpm.rozsah)-MIN(ROW(_xlpm.rozsah))+1),_xlpm.prvni, MIN(_xlpm.indexy),_xlpm.finalni, IF(_xlpm.prvni=1, 2, _xlpm.prvni),INDEX(_xlpm.rozsah, _xlpm.finalni))</f>
        <v>2000</v>
      </c>
      <c r="AU589" cm="1">
        <f t="array" aca="1" ref="AU589" ca="1">INDEX($J$3:$J$10001,MATCH(AT589,$J$3:$J$10004,0)-1)</f>
        <v>1900</v>
      </c>
      <c r="AV589">
        <f t="shared" ca="1" si="159"/>
        <v>300</v>
      </c>
      <c r="AW589">
        <f t="shared" ca="1" si="160"/>
        <v>316</v>
      </c>
      <c r="AX589">
        <f t="shared" ca="1" si="161"/>
        <v>-16</v>
      </c>
      <c r="AY589">
        <f t="shared" ca="1" si="162"/>
        <v>308.27892896000003</v>
      </c>
      <c r="AZ589">
        <f t="shared" ca="1" si="163"/>
        <v>319.01358408688048</v>
      </c>
      <c r="BA589">
        <f t="shared" ca="1" si="164"/>
        <v>329.98641591311952</v>
      </c>
      <c r="BB589" cm="1">
        <f t="array" aca="1" ref="BB589" ca="1">_xlfn.LET(_xlpm.rozsah, $J$3:$J$10001,_xlpm.podminka, (_xlpm.rozsah&gt;E589)*(ISNUMBER(_xlpm.rozsah)),_xlpm.indexy, IF(_xlpm.podminka, ROW(_xlpm.rozsah)-MIN(ROW(_xlpm.rozsah))+1),_xlpm.prvni, MIN(_xlpm.indexy),_xlpm.finalni, IF(_xlpm.prvni=1, 2, _xlpm.prvni),INDEX(_xlpm.rozsah, _xlpm.finalni))</f>
        <v>1900</v>
      </c>
      <c r="BC589" cm="1">
        <f t="array" aca="1" ref="BC589" ca="1">INDEX($J$3:$J$10001,MATCH(BB589,$J$3:$J$10004,0)-1)</f>
        <v>1800</v>
      </c>
      <c r="BD589">
        <f t="shared" ca="1" si="165"/>
        <v>316</v>
      </c>
      <c r="BE589">
        <f t="shared" ca="1" si="166"/>
        <v>333</v>
      </c>
      <c r="BF589">
        <f t="shared" ca="1" si="167"/>
        <v>-17</v>
      </c>
      <c r="BG589">
        <f t="shared" ca="1" si="168"/>
        <v>319.01358408688048</v>
      </c>
    </row>
    <row r="590" spans="1:59" x14ac:dyDescent="0.25">
      <c r="A590" s="64">
        <v>587</v>
      </c>
      <c r="B590" s="64">
        <v>81</v>
      </c>
      <c r="C590" s="64">
        <v>72</v>
      </c>
      <c r="D590" s="18">
        <v>587</v>
      </c>
      <c r="E590" s="21">
        <f t="shared" ca="1" si="153"/>
        <v>1943.6898158107474</v>
      </c>
      <c r="F590" s="22">
        <f t="shared" ca="1" si="154"/>
        <v>222.48693321860188</v>
      </c>
      <c r="G590" s="23">
        <v>587</v>
      </c>
      <c r="H590" s="24">
        <f t="shared" ca="1" si="155"/>
        <v>1997.5167820000001</v>
      </c>
      <c r="I590" s="25">
        <f t="shared" ca="1" si="156"/>
        <v>216.28606671359998</v>
      </c>
      <c r="J590" s="155"/>
      <c r="K590" s="155"/>
      <c r="L590" s="129">
        <f t="shared" si="169"/>
        <v>0</v>
      </c>
      <c r="AR590">
        <f t="shared" ca="1" si="157"/>
        <v>300.39731487999995</v>
      </c>
      <c r="AS590">
        <f t="shared" ca="1" si="158"/>
        <v>315.60268512000005</v>
      </c>
      <c r="AT590" cm="1">
        <f t="array" aca="1" ref="AT590" ca="1">_xlfn.LET(_xlpm.rozsah, $J$3:$J$10001,_xlpm.podminka, (_xlpm.rozsah&gt;H590)*(ISNUMBER(_xlpm.rozsah)),_xlpm.indexy, IF(_xlpm.podminka, ROW(_xlpm.rozsah)-MIN(ROW(_xlpm.rozsah))+1),_xlpm.prvni, MIN(_xlpm.indexy),_xlpm.finalni, IF(_xlpm.prvni=1, 2, _xlpm.prvni),INDEX(_xlpm.rozsah, _xlpm.finalni))</f>
        <v>2000</v>
      </c>
      <c r="AU590" cm="1">
        <f t="array" aca="1" ref="AU590" ca="1">INDEX($J$3:$J$10001,MATCH(AT590,$J$3:$J$10004,0)-1)</f>
        <v>1900</v>
      </c>
      <c r="AV590">
        <f t="shared" ca="1" si="159"/>
        <v>300</v>
      </c>
      <c r="AW590">
        <f t="shared" ca="1" si="160"/>
        <v>316</v>
      </c>
      <c r="AX590">
        <f t="shared" ca="1" si="161"/>
        <v>-16</v>
      </c>
      <c r="AY590">
        <f t="shared" ca="1" si="162"/>
        <v>300.39731487999995</v>
      </c>
      <c r="AZ590">
        <f t="shared" ca="1" si="163"/>
        <v>309.0096294702804</v>
      </c>
      <c r="BA590">
        <f t="shared" ca="1" si="164"/>
        <v>306.9903705297196</v>
      </c>
      <c r="BB590" cm="1">
        <f t="array" aca="1" ref="BB590" ca="1">_xlfn.LET(_xlpm.rozsah, $J$3:$J$10001,_xlpm.podminka, (_xlpm.rozsah&gt;E590)*(ISNUMBER(_xlpm.rozsah)),_xlpm.indexy, IF(_xlpm.podminka, ROW(_xlpm.rozsah)-MIN(ROW(_xlpm.rozsah))+1),_xlpm.prvni, MIN(_xlpm.indexy),_xlpm.finalni, IF(_xlpm.prvni=1, 2, _xlpm.prvni),INDEX(_xlpm.rozsah, _xlpm.finalni))</f>
        <v>2000</v>
      </c>
      <c r="BC590" cm="1">
        <f t="array" aca="1" ref="BC590" ca="1">INDEX($J$3:$J$10001,MATCH(BB590,$J$3:$J$10004,0)-1)</f>
        <v>1900</v>
      </c>
      <c r="BD590">
        <f t="shared" ca="1" si="165"/>
        <v>300</v>
      </c>
      <c r="BE590">
        <f t="shared" ca="1" si="166"/>
        <v>316</v>
      </c>
      <c r="BF590">
        <f t="shared" ca="1" si="167"/>
        <v>-16</v>
      </c>
      <c r="BG590">
        <f t="shared" ca="1" si="168"/>
        <v>309.0096294702804</v>
      </c>
    </row>
    <row r="591" spans="1:59" x14ac:dyDescent="0.25">
      <c r="A591" s="64">
        <v>588</v>
      </c>
      <c r="B591" s="64">
        <v>89</v>
      </c>
      <c r="C591" s="64">
        <v>69</v>
      </c>
      <c r="D591" s="18">
        <v>588</v>
      </c>
      <c r="E591" s="21">
        <f t="shared" ca="1" si="153"/>
        <v>2066.52337786613</v>
      </c>
      <c r="F591" s="22">
        <f t="shared" ca="1" si="154"/>
        <v>197.81977385447405</v>
      </c>
      <c r="G591" s="28">
        <v>588</v>
      </c>
      <c r="H591" s="24">
        <f t="shared" ca="1" si="155"/>
        <v>2096.0369579999997</v>
      </c>
      <c r="I591" s="25">
        <f t="shared" ca="1" si="156"/>
        <v>193.74689979600004</v>
      </c>
      <c r="J591" s="155"/>
      <c r="K591" s="155"/>
      <c r="L591" s="129">
        <f t="shared" si="169"/>
        <v>0</v>
      </c>
      <c r="AR591">
        <f t="shared" ca="1" si="157"/>
        <v>280.79260840000006</v>
      </c>
      <c r="AS591">
        <f t="shared" ca="1" si="158"/>
        <v>299.20739159999994</v>
      </c>
      <c r="AT591" cm="1">
        <f t="array" aca="1" ref="AT591" ca="1">_xlfn.LET(_xlpm.rozsah, $J$3:$J$10001,_xlpm.podminka, (_xlpm.rozsah&gt;H591)*(ISNUMBER(_xlpm.rozsah)),_xlpm.indexy, IF(_xlpm.podminka, ROW(_xlpm.rozsah)-MIN(ROW(_xlpm.rozsah))+1),_xlpm.prvni, MIN(_xlpm.indexy),_xlpm.finalni, IF(_xlpm.prvni=1, 2, _xlpm.prvni),INDEX(_xlpm.rozsah, _xlpm.finalni))</f>
        <v>2100</v>
      </c>
      <c r="AU591" cm="1">
        <f t="array" aca="1" ref="AU591" ca="1">INDEX($J$3:$J$10001,MATCH(AT591,$J$3:$J$10004,0)-1)</f>
        <v>2000</v>
      </c>
      <c r="AV591">
        <f t="shared" ca="1" si="159"/>
        <v>280</v>
      </c>
      <c r="AW591">
        <f t="shared" ca="1" si="160"/>
        <v>300</v>
      </c>
      <c r="AX591">
        <f t="shared" ca="1" si="161"/>
        <v>-20</v>
      </c>
      <c r="AY591">
        <f t="shared" ca="1" si="162"/>
        <v>280.79260840000006</v>
      </c>
      <c r="AZ591">
        <f t="shared" ca="1" si="163"/>
        <v>286.69532442677399</v>
      </c>
      <c r="BA591">
        <f t="shared" ca="1" si="164"/>
        <v>293.30467557322601</v>
      </c>
      <c r="BB591" cm="1">
        <f t="array" aca="1" ref="BB591" ca="1">_xlfn.LET(_xlpm.rozsah, $J$3:$J$10001,_xlpm.podminka, (_xlpm.rozsah&gt;E591)*(ISNUMBER(_xlpm.rozsah)),_xlpm.indexy, IF(_xlpm.podminka, ROW(_xlpm.rozsah)-MIN(ROW(_xlpm.rozsah))+1),_xlpm.prvni, MIN(_xlpm.indexy),_xlpm.finalni, IF(_xlpm.prvni=1, 2, _xlpm.prvni),INDEX(_xlpm.rozsah, _xlpm.finalni))</f>
        <v>2100</v>
      </c>
      <c r="BC591" cm="1">
        <f t="array" aca="1" ref="BC591" ca="1">INDEX($J$3:$J$10001,MATCH(BB591,$J$3:$J$10004,0)-1)</f>
        <v>2000</v>
      </c>
      <c r="BD591">
        <f t="shared" ca="1" si="165"/>
        <v>280</v>
      </c>
      <c r="BE591">
        <f t="shared" ca="1" si="166"/>
        <v>300</v>
      </c>
      <c r="BF591">
        <f t="shared" ca="1" si="167"/>
        <v>-20</v>
      </c>
      <c r="BG591">
        <f t="shared" ca="1" si="168"/>
        <v>286.69532442677399</v>
      </c>
    </row>
    <row r="592" spans="1:59" x14ac:dyDescent="0.25">
      <c r="A592" s="64">
        <v>589</v>
      </c>
      <c r="B592" s="64">
        <v>49</v>
      </c>
      <c r="C592" s="64">
        <v>56</v>
      </c>
      <c r="D592" s="18">
        <v>589</v>
      </c>
      <c r="E592" s="21">
        <f t="shared" ca="1" si="153"/>
        <v>1452.3555675892176</v>
      </c>
      <c r="F592" s="22">
        <f t="shared" ca="1" si="154"/>
        <v>201.6</v>
      </c>
      <c r="G592" s="23">
        <v>589</v>
      </c>
      <c r="H592" s="24">
        <f t="shared" ca="1" si="155"/>
        <v>1603.436078</v>
      </c>
      <c r="I592" s="25">
        <f t="shared" ca="1" si="156"/>
        <v>200.32606370559998</v>
      </c>
      <c r="J592" s="155"/>
      <c r="K592" s="155"/>
      <c r="L592" s="129">
        <f t="shared" si="169"/>
        <v>0</v>
      </c>
      <c r="AR592">
        <f t="shared" ca="1" si="157"/>
        <v>357.72511376</v>
      </c>
      <c r="AS592">
        <f t="shared" ca="1" si="158"/>
        <v>350.27488624</v>
      </c>
      <c r="AT592" cm="1">
        <f t="array" aca="1" ref="AT592" ca="1">_xlfn.LET(_xlpm.rozsah, $J$3:$J$10001,_xlpm.podminka, (_xlpm.rozsah&gt;H592)*(ISNUMBER(_xlpm.rozsah)),_xlpm.indexy, IF(_xlpm.podminka, ROW(_xlpm.rozsah)-MIN(ROW(_xlpm.rozsah))+1),_xlpm.prvni, MIN(_xlpm.indexy),_xlpm.finalni, IF(_xlpm.prvni=1, 2, _xlpm.prvni),INDEX(_xlpm.rozsah, _xlpm.finalni))</f>
        <v>1700</v>
      </c>
      <c r="AU592" cm="1">
        <f t="array" aca="1" ref="AU592" ca="1">INDEX($J$3:$J$10001,MATCH(AT592,$J$3:$J$10004,0)-1)</f>
        <v>1600</v>
      </c>
      <c r="AV592">
        <f t="shared" ca="1" si="159"/>
        <v>350</v>
      </c>
      <c r="AW592">
        <f t="shared" ca="1" si="160"/>
        <v>358</v>
      </c>
      <c r="AX592">
        <f t="shared" ca="1" si="161"/>
        <v>-8</v>
      </c>
      <c r="AY592">
        <f t="shared" ca="1" si="162"/>
        <v>357.72511376</v>
      </c>
      <c r="AZ592">
        <f t="shared" ca="1" si="163"/>
        <v>360</v>
      </c>
      <c r="BA592">
        <f t="shared" ca="1" si="164"/>
        <v>360</v>
      </c>
      <c r="BB592" cm="1">
        <f t="array" aca="1" ref="BB592" ca="1">_xlfn.LET(_xlpm.rozsah, $J$3:$J$10001,_xlpm.podminka, (_xlpm.rozsah&gt;E592)*(ISNUMBER(_xlpm.rozsah)),_xlpm.indexy, IF(_xlpm.podminka, ROW(_xlpm.rozsah)-MIN(ROW(_xlpm.rozsah))+1),_xlpm.prvni, MIN(_xlpm.indexy),_xlpm.finalni, IF(_xlpm.prvni=1, 2, _xlpm.prvni),INDEX(_xlpm.rozsah, _xlpm.finalni))</f>
        <v>1500</v>
      </c>
      <c r="BC592" cm="1">
        <f t="array" aca="1" ref="BC592" ca="1">INDEX($J$3:$J$10001,MATCH(BB592,$J$3:$J$10004,0)-1)</f>
        <v>1400</v>
      </c>
      <c r="BD592">
        <f t="shared" ca="1" si="165"/>
        <v>360</v>
      </c>
      <c r="BE592">
        <f t="shared" ca="1" si="166"/>
        <v>360</v>
      </c>
      <c r="BF592">
        <f t="shared" ca="1" si="167"/>
        <v>0</v>
      </c>
      <c r="BG592">
        <f t="shared" ca="1" si="168"/>
        <v>360</v>
      </c>
    </row>
    <row r="593" spans="1:59" x14ac:dyDescent="0.25">
      <c r="A593" s="64">
        <v>590</v>
      </c>
      <c r="B593" s="64">
        <v>79</v>
      </c>
      <c r="C593" s="64">
        <v>70</v>
      </c>
      <c r="D593" s="18">
        <v>590</v>
      </c>
      <c r="E593" s="21">
        <f t="shared" ca="1" si="153"/>
        <v>1912.9814252969018</v>
      </c>
      <c r="F593" s="22">
        <f t="shared" ca="1" si="154"/>
        <v>219.74608036674701</v>
      </c>
      <c r="G593" s="28">
        <v>590</v>
      </c>
      <c r="H593" s="24">
        <f t="shared" ca="1" si="155"/>
        <v>1972.8867379999999</v>
      </c>
      <c r="I593" s="25">
        <f t="shared" ca="1" si="156"/>
        <v>213.03668534400001</v>
      </c>
      <c r="J593" s="155"/>
      <c r="K593" s="155"/>
      <c r="L593" s="129">
        <f t="shared" si="169"/>
        <v>0</v>
      </c>
      <c r="AR593">
        <f t="shared" ca="1" si="157"/>
        <v>304.33812191999999</v>
      </c>
      <c r="AS593">
        <f t="shared" ca="1" si="158"/>
        <v>311.66187808000001</v>
      </c>
      <c r="AT593" cm="1">
        <f t="array" aca="1" ref="AT593" ca="1">_xlfn.LET(_xlpm.rozsah, $J$3:$J$10001,_xlpm.podminka, (_xlpm.rozsah&gt;H593)*(ISNUMBER(_xlpm.rozsah)),_xlpm.indexy, IF(_xlpm.podminka, ROW(_xlpm.rozsah)-MIN(ROW(_xlpm.rozsah))+1),_xlpm.prvni, MIN(_xlpm.indexy),_xlpm.finalni, IF(_xlpm.prvni=1, 2, _xlpm.prvni),INDEX(_xlpm.rozsah, _xlpm.finalni))</f>
        <v>2000</v>
      </c>
      <c r="AU593" cm="1">
        <f t="array" aca="1" ref="AU593" ca="1">INDEX($J$3:$J$10001,MATCH(AT593,$J$3:$J$10004,0)-1)</f>
        <v>1900</v>
      </c>
      <c r="AV593">
        <f t="shared" ca="1" si="159"/>
        <v>300</v>
      </c>
      <c r="AW593">
        <f t="shared" ca="1" si="160"/>
        <v>316</v>
      </c>
      <c r="AX593">
        <f t="shared" ca="1" si="161"/>
        <v>-16</v>
      </c>
      <c r="AY593">
        <f t="shared" ca="1" si="162"/>
        <v>304.33812191999999</v>
      </c>
      <c r="AZ593">
        <f t="shared" ca="1" si="163"/>
        <v>313.92297195249574</v>
      </c>
      <c r="BA593">
        <f t="shared" ca="1" si="164"/>
        <v>302.07702804750426</v>
      </c>
      <c r="BB593" cm="1">
        <f t="array" aca="1" ref="BB593" ca="1">_xlfn.LET(_xlpm.rozsah, $J$3:$J$10001,_xlpm.podminka, (_xlpm.rozsah&gt;E593)*(ISNUMBER(_xlpm.rozsah)),_xlpm.indexy, IF(_xlpm.podminka, ROW(_xlpm.rozsah)-MIN(ROW(_xlpm.rozsah))+1),_xlpm.prvni, MIN(_xlpm.indexy),_xlpm.finalni, IF(_xlpm.prvni=1, 2, _xlpm.prvni),INDEX(_xlpm.rozsah, _xlpm.finalni))</f>
        <v>2000</v>
      </c>
      <c r="BC593" cm="1">
        <f t="array" aca="1" ref="BC593" ca="1">INDEX($J$3:$J$10001,MATCH(BB593,$J$3:$J$10004,0)-1)</f>
        <v>1900</v>
      </c>
      <c r="BD593">
        <f t="shared" ca="1" si="165"/>
        <v>300</v>
      </c>
      <c r="BE593">
        <f t="shared" ca="1" si="166"/>
        <v>316</v>
      </c>
      <c r="BF593">
        <f t="shared" ca="1" si="167"/>
        <v>-16</v>
      </c>
      <c r="BG593">
        <f t="shared" ca="1" si="168"/>
        <v>313.92297195249574</v>
      </c>
    </row>
    <row r="594" spans="1:59" x14ac:dyDescent="0.25">
      <c r="A594" s="64">
        <v>591</v>
      </c>
      <c r="B594" s="64">
        <v>104</v>
      </c>
      <c r="C594" s="64">
        <v>59</v>
      </c>
      <c r="D594" s="18">
        <v>591</v>
      </c>
      <c r="E594" s="21">
        <f t="shared" ca="1" si="153"/>
        <v>2296.8363067199721</v>
      </c>
      <c r="F594" s="22">
        <f t="shared" ca="1" si="154"/>
        <v>107.41327637289071</v>
      </c>
      <c r="G594" s="23">
        <v>591</v>
      </c>
      <c r="H594" s="24">
        <f t="shared" ca="1" si="155"/>
        <v>2280.7622879999999</v>
      </c>
      <c r="I594" s="25">
        <f t="shared" ca="1" si="156"/>
        <v>113.57766255200004</v>
      </c>
      <c r="J594" s="155"/>
      <c r="K594" s="155"/>
      <c r="L594" s="129">
        <f t="shared" si="169"/>
        <v>0</v>
      </c>
      <c r="AR594">
        <f t="shared" ca="1" si="157"/>
        <v>192.50451280000007</v>
      </c>
      <c r="AS594">
        <f t="shared" ca="1" si="158"/>
        <v>232.49548719999993</v>
      </c>
      <c r="AT594" cm="1">
        <f t="array" aca="1" ref="AT594" ca="1">_xlfn.LET(_xlpm.rozsah, $J$3:$J$10001,_xlpm.podminka, (_xlpm.rozsah&gt;H594)*(ISNUMBER(_xlpm.rozsah)),_xlpm.indexy, IF(_xlpm.podminka, ROW(_xlpm.rozsah)-MIN(ROW(_xlpm.rozsah))+1),_xlpm.prvni, MIN(_xlpm.indexy),_xlpm.finalni, IF(_xlpm.prvni=1, 2, _xlpm.prvni),INDEX(_xlpm.rozsah, _xlpm.finalni))</f>
        <v>2300</v>
      </c>
      <c r="AU594" cm="1">
        <f t="array" aca="1" ref="AU594" ca="1">INDEX($J$3:$J$10001,MATCH(AT594,$J$3:$J$10004,0)-1)</f>
        <v>2200</v>
      </c>
      <c r="AV594">
        <f t="shared" ca="1" si="159"/>
        <v>180</v>
      </c>
      <c r="AW594">
        <f t="shared" ca="1" si="160"/>
        <v>245</v>
      </c>
      <c r="AX594">
        <f t="shared" ca="1" si="161"/>
        <v>-65</v>
      </c>
      <c r="AY594">
        <f t="shared" ca="1" si="162"/>
        <v>192.50451280000007</v>
      </c>
      <c r="AZ594">
        <f t="shared" ca="1" si="163"/>
        <v>182.05640063201815</v>
      </c>
      <c r="BA594">
        <f t="shared" ca="1" si="164"/>
        <v>242.94359936798185</v>
      </c>
      <c r="BB594" cm="1">
        <f t="array" aca="1" ref="BB594" ca="1">_xlfn.LET(_xlpm.rozsah, $J$3:$J$10001,_xlpm.podminka, (_xlpm.rozsah&gt;E594)*(ISNUMBER(_xlpm.rozsah)),_xlpm.indexy, IF(_xlpm.podminka, ROW(_xlpm.rozsah)-MIN(ROW(_xlpm.rozsah))+1),_xlpm.prvni, MIN(_xlpm.indexy),_xlpm.finalni, IF(_xlpm.prvni=1, 2, _xlpm.prvni),INDEX(_xlpm.rozsah, _xlpm.finalni))</f>
        <v>2300</v>
      </c>
      <c r="BC594" cm="1">
        <f t="array" aca="1" ref="BC594" ca="1">INDEX($J$3:$J$10001,MATCH(BB594,$J$3:$J$10004,0)-1)</f>
        <v>2200</v>
      </c>
      <c r="BD594">
        <f t="shared" ca="1" si="165"/>
        <v>180</v>
      </c>
      <c r="BE594">
        <f t="shared" ca="1" si="166"/>
        <v>245</v>
      </c>
      <c r="BF594">
        <f t="shared" ca="1" si="167"/>
        <v>-65</v>
      </c>
      <c r="BG594">
        <f t="shared" ca="1" si="168"/>
        <v>182.05640063201815</v>
      </c>
    </row>
    <row r="595" spans="1:59" x14ac:dyDescent="0.25">
      <c r="A595" s="64">
        <v>592</v>
      </c>
      <c r="B595" s="64">
        <v>103</v>
      </c>
      <c r="C595" s="64">
        <v>54</v>
      </c>
      <c r="D595" s="18">
        <v>592</v>
      </c>
      <c r="E595" s="21">
        <f t="shared" ca="1" si="153"/>
        <v>2281.4821114630495</v>
      </c>
      <c r="F595" s="22">
        <f t="shared" ca="1" si="154"/>
        <v>103.69977887646965</v>
      </c>
      <c r="G595" s="28">
        <v>592</v>
      </c>
      <c r="H595" s="24">
        <f t="shared" ca="1" si="155"/>
        <v>2268.4472660000001</v>
      </c>
      <c r="I595" s="25">
        <f t="shared" ca="1" si="156"/>
        <v>108.27500963399994</v>
      </c>
      <c r="J595" s="155"/>
      <c r="K595" s="155"/>
      <c r="L595" s="129">
        <f t="shared" si="169"/>
        <v>0</v>
      </c>
      <c r="AR595">
        <f t="shared" ca="1" si="157"/>
        <v>200.50927709999991</v>
      </c>
      <c r="AS595">
        <f t="shared" ca="1" si="158"/>
        <v>224.49072290000009</v>
      </c>
      <c r="AT595" cm="1">
        <f t="array" aca="1" ref="AT595" ca="1">_xlfn.LET(_xlpm.rozsah, $J$3:$J$10001,_xlpm.podminka, (_xlpm.rozsah&gt;H595)*(ISNUMBER(_xlpm.rozsah)),_xlpm.indexy, IF(_xlpm.podminka, ROW(_xlpm.rozsah)-MIN(ROW(_xlpm.rozsah))+1),_xlpm.prvni, MIN(_xlpm.indexy),_xlpm.finalni, IF(_xlpm.prvni=1, 2, _xlpm.prvni),INDEX(_xlpm.rozsah, _xlpm.finalni))</f>
        <v>2300</v>
      </c>
      <c r="AU595" cm="1">
        <f t="array" aca="1" ref="AU595" ca="1">INDEX($J$3:$J$10001,MATCH(AT595,$J$3:$J$10004,0)-1)</f>
        <v>2200</v>
      </c>
      <c r="AV595">
        <f t="shared" ca="1" si="159"/>
        <v>180</v>
      </c>
      <c r="AW595">
        <f t="shared" ca="1" si="160"/>
        <v>245</v>
      </c>
      <c r="AX595">
        <f t="shared" ca="1" si="161"/>
        <v>-65</v>
      </c>
      <c r="AY595">
        <f t="shared" ca="1" si="162"/>
        <v>200.50927709999991</v>
      </c>
      <c r="AZ595">
        <f t="shared" ca="1" si="163"/>
        <v>192.03662754901785</v>
      </c>
      <c r="BA595">
        <f t="shared" ca="1" si="164"/>
        <v>232.96337245098215</v>
      </c>
      <c r="BB595" cm="1">
        <f t="array" aca="1" ref="BB595" ca="1">_xlfn.LET(_xlpm.rozsah, $J$3:$J$10001,_xlpm.podminka, (_xlpm.rozsah&gt;E595)*(ISNUMBER(_xlpm.rozsah)),_xlpm.indexy, IF(_xlpm.podminka, ROW(_xlpm.rozsah)-MIN(ROW(_xlpm.rozsah))+1),_xlpm.prvni, MIN(_xlpm.indexy),_xlpm.finalni, IF(_xlpm.prvni=1, 2, _xlpm.prvni),INDEX(_xlpm.rozsah, _xlpm.finalni))</f>
        <v>2300</v>
      </c>
      <c r="BC595" cm="1">
        <f t="array" aca="1" ref="BC595" ca="1">INDEX($J$3:$J$10001,MATCH(BB595,$J$3:$J$10004,0)-1)</f>
        <v>2200</v>
      </c>
      <c r="BD595">
        <f t="shared" ca="1" si="165"/>
        <v>180</v>
      </c>
      <c r="BE595">
        <f t="shared" ca="1" si="166"/>
        <v>245</v>
      </c>
      <c r="BF595">
        <f t="shared" ca="1" si="167"/>
        <v>-65</v>
      </c>
      <c r="BG595">
        <f t="shared" ca="1" si="168"/>
        <v>192.03662754901785</v>
      </c>
    </row>
    <row r="596" spans="1:59" x14ac:dyDescent="0.25">
      <c r="A596" s="64">
        <v>593</v>
      </c>
      <c r="B596" s="64">
        <v>102</v>
      </c>
      <c r="C596" s="64">
        <v>56</v>
      </c>
      <c r="D596" s="18">
        <v>593</v>
      </c>
      <c r="E596" s="21">
        <f t="shared" ca="1" si="153"/>
        <v>2266.1279162061264</v>
      </c>
      <c r="F596" s="22">
        <f t="shared" ca="1" si="154"/>
        <v>113.12943850097</v>
      </c>
      <c r="G596" s="23">
        <v>593</v>
      </c>
      <c r="H596" s="24">
        <f t="shared" ca="1" si="155"/>
        <v>2256.1322439999999</v>
      </c>
      <c r="I596" s="25">
        <f t="shared" ca="1" si="156"/>
        <v>116.76786318400003</v>
      </c>
      <c r="J596" s="155"/>
      <c r="K596" s="155"/>
      <c r="L596" s="129">
        <f t="shared" si="169"/>
        <v>0</v>
      </c>
      <c r="AR596">
        <f t="shared" ca="1" si="157"/>
        <v>208.51404140000005</v>
      </c>
      <c r="AS596">
        <f t="shared" ca="1" si="158"/>
        <v>216.48595859999995</v>
      </c>
      <c r="AT596" cm="1">
        <f t="array" aca="1" ref="AT596" ca="1">_xlfn.LET(_xlpm.rozsah, $J$3:$J$10001,_xlpm.podminka, (_xlpm.rozsah&gt;H596)*(ISNUMBER(_xlpm.rozsah)),_xlpm.indexy, IF(_xlpm.podminka, ROW(_xlpm.rozsah)-MIN(ROW(_xlpm.rozsah))+1),_xlpm.prvni, MIN(_xlpm.indexy),_xlpm.finalni, IF(_xlpm.prvni=1, 2, _xlpm.prvni),INDEX(_xlpm.rozsah, _xlpm.finalni))</f>
        <v>2300</v>
      </c>
      <c r="AU596" cm="1">
        <f t="array" aca="1" ref="AU596" ca="1">INDEX($J$3:$J$10001,MATCH(AT596,$J$3:$J$10004,0)-1)</f>
        <v>2200</v>
      </c>
      <c r="AV596">
        <f t="shared" ca="1" si="159"/>
        <v>180</v>
      </c>
      <c r="AW596">
        <f t="shared" ca="1" si="160"/>
        <v>245</v>
      </c>
      <c r="AX596">
        <f t="shared" ca="1" si="161"/>
        <v>-65</v>
      </c>
      <c r="AY596">
        <f t="shared" ca="1" si="162"/>
        <v>208.51404140000005</v>
      </c>
      <c r="AZ596">
        <f t="shared" ca="1" si="163"/>
        <v>202.01685446601783</v>
      </c>
      <c r="BA596">
        <f t="shared" ca="1" si="164"/>
        <v>222.98314553398217</v>
      </c>
      <c r="BB596" cm="1">
        <f t="array" aca="1" ref="BB596" ca="1">_xlfn.LET(_xlpm.rozsah, $J$3:$J$10001,_xlpm.podminka, (_xlpm.rozsah&gt;E596)*(ISNUMBER(_xlpm.rozsah)),_xlpm.indexy, IF(_xlpm.podminka, ROW(_xlpm.rozsah)-MIN(ROW(_xlpm.rozsah))+1),_xlpm.prvni, MIN(_xlpm.indexy),_xlpm.finalni, IF(_xlpm.prvni=1, 2, _xlpm.prvni),INDEX(_xlpm.rozsah, _xlpm.finalni))</f>
        <v>2300</v>
      </c>
      <c r="BC596" cm="1">
        <f t="array" aca="1" ref="BC596" ca="1">INDEX($J$3:$J$10001,MATCH(BB596,$J$3:$J$10004,0)-1)</f>
        <v>2200</v>
      </c>
      <c r="BD596">
        <f t="shared" ca="1" si="165"/>
        <v>180</v>
      </c>
      <c r="BE596">
        <f t="shared" ca="1" si="166"/>
        <v>245</v>
      </c>
      <c r="BF596">
        <f t="shared" ca="1" si="167"/>
        <v>-65</v>
      </c>
      <c r="BG596">
        <f t="shared" ca="1" si="168"/>
        <v>202.01685446601783</v>
      </c>
    </row>
    <row r="597" spans="1:59" x14ac:dyDescent="0.25">
      <c r="A597" s="64">
        <v>594</v>
      </c>
      <c r="B597" s="64">
        <v>102</v>
      </c>
      <c r="C597" s="64">
        <v>56</v>
      </c>
      <c r="D597" s="18">
        <v>594</v>
      </c>
      <c r="E597" s="21">
        <f t="shared" ca="1" si="153"/>
        <v>2266.1279162061264</v>
      </c>
      <c r="F597" s="22">
        <f t="shared" ca="1" si="154"/>
        <v>113.12943850097</v>
      </c>
      <c r="G597" s="28">
        <v>594</v>
      </c>
      <c r="H597" s="24">
        <f t="shared" ca="1" si="155"/>
        <v>2256.1322439999999</v>
      </c>
      <c r="I597" s="25">
        <f t="shared" ca="1" si="156"/>
        <v>116.76786318400003</v>
      </c>
      <c r="J597" s="155"/>
      <c r="K597" s="155"/>
      <c r="L597" s="129">
        <f t="shared" si="169"/>
        <v>0</v>
      </c>
      <c r="AR597">
        <f t="shared" ca="1" si="157"/>
        <v>208.51404140000005</v>
      </c>
      <c r="AS597">
        <f t="shared" ca="1" si="158"/>
        <v>216.48595859999995</v>
      </c>
      <c r="AT597" cm="1">
        <f t="array" aca="1" ref="AT597" ca="1">_xlfn.LET(_xlpm.rozsah, $J$3:$J$10001,_xlpm.podminka, (_xlpm.rozsah&gt;H597)*(ISNUMBER(_xlpm.rozsah)),_xlpm.indexy, IF(_xlpm.podminka, ROW(_xlpm.rozsah)-MIN(ROW(_xlpm.rozsah))+1),_xlpm.prvni, MIN(_xlpm.indexy),_xlpm.finalni, IF(_xlpm.prvni=1, 2, _xlpm.prvni),INDEX(_xlpm.rozsah, _xlpm.finalni))</f>
        <v>2300</v>
      </c>
      <c r="AU597" cm="1">
        <f t="array" aca="1" ref="AU597" ca="1">INDEX($J$3:$J$10001,MATCH(AT597,$J$3:$J$10004,0)-1)</f>
        <v>2200</v>
      </c>
      <c r="AV597">
        <f t="shared" ca="1" si="159"/>
        <v>180</v>
      </c>
      <c r="AW597">
        <f t="shared" ca="1" si="160"/>
        <v>245</v>
      </c>
      <c r="AX597">
        <f t="shared" ca="1" si="161"/>
        <v>-65</v>
      </c>
      <c r="AY597">
        <f t="shared" ca="1" si="162"/>
        <v>208.51404140000005</v>
      </c>
      <c r="AZ597">
        <f t="shared" ca="1" si="163"/>
        <v>202.01685446601783</v>
      </c>
      <c r="BA597">
        <f t="shared" ca="1" si="164"/>
        <v>222.98314553398217</v>
      </c>
      <c r="BB597" cm="1">
        <f t="array" aca="1" ref="BB597" ca="1">_xlfn.LET(_xlpm.rozsah, $J$3:$J$10001,_xlpm.podminka, (_xlpm.rozsah&gt;E597)*(ISNUMBER(_xlpm.rozsah)),_xlpm.indexy, IF(_xlpm.podminka, ROW(_xlpm.rozsah)-MIN(ROW(_xlpm.rozsah))+1),_xlpm.prvni, MIN(_xlpm.indexy),_xlpm.finalni, IF(_xlpm.prvni=1, 2, _xlpm.prvni),INDEX(_xlpm.rozsah, _xlpm.finalni))</f>
        <v>2300</v>
      </c>
      <c r="BC597" cm="1">
        <f t="array" aca="1" ref="BC597" ca="1">INDEX($J$3:$J$10001,MATCH(BB597,$J$3:$J$10004,0)-1)</f>
        <v>2200</v>
      </c>
      <c r="BD597">
        <f t="shared" ca="1" si="165"/>
        <v>180</v>
      </c>
      <c r="BE597">
        <f t="shared" ca="1" si="166"/>
        <v>245</v>
      </c>
      <c r="BF597">
        <f t="shared" ca="1" si="167"/>
        <v>-65</v>
      </c>
      <c r="BG597">
        <f t="shared" ca="1" si="168"/>
        <v>202.01685446601783</v>
      </c>
    </row>
    <row r="598" spans="1:59" x14ac:dyDescent="0.25">
      <c r="A598" s="64">
        <v>595</v>
      </c>
      <c r="B598" s="64">
        <v>103</v>
      </c>
      <c r="C598" s="64">
        <v>61</v>
      </c>
      <c r="D598" s="18">
        <v>595</v>
      </c>
      <c r="E598" s="21">
        <f t="shared" ca="1" si="153"/>
        <v>2281.4821114630495</v>
      </c>
      <c r="F598" s="22">
        <f t="shared" ca="1" si="154"/>
        <v>117.14234280490089</v>
      </c>
      <c r="G598" s="23">
        <v>595</v>
      </c>
      <c r="H598" s="24">
        <f t="shared" ca="1" si="155"/>
        <v>2268.4472660000001</v>
      </c>
      <c r="I598" s="25">
        <f t="shared" ca="1" si="156"/>
        <v>122.31065903099994</v>
      </c>
      <c r="J598" s="155"/>
      <c r="K598" s="155"/>
      <c r="L598" s="129">
        <f t="shared" si="169"/>
        <v>0</v>
      </c>
      <c r="AR598">
        <f t="shared" ca="1" si="157"/>
        <v>200.50927709999991</v>
      </c>
      <c r="AS598">
        <f t="shared" ca="1" si="158"/>
        <v>224.49072290000009</v>
      </c>
      <c r="AT598" cm="1">
        <f t="array" aca="1" ref="AT598" ca="1">_xlfn.LET(_xlpm.rozsah, $J$3:$J$10001,_xlpm.podminka, (_xlpm.rozsah&gt;H598)*(ISNUMBER(_xlpm.rozsah)),_xlpm.indexy, IF(_xlpm.podminka, ROW(_xlpm.rozsah)-MIN(ROW(_xlpm.rozsah))+1),_xlpm.prvni, MIN(_xlpm.indexy),_xlpm.finalni, IF(_xlpm.prvni=1, 2, _xlpm.prvni),INDEX(_xlpm.rozsah, _xlpm.finalni))</f>
        <v>2300</v>
      </c>
      <c r="AU598" cm="1">
        <f t="array" aca="1" ref="AU598" ca="1">INDEX($J$3:$J$10001,MATCH(AT598,$J$3:$J$10004,0)-1)</f>
        <v>2200</v>
      </c>
      <c r="AV598">
        <f t="shared" ca="1" si="159"/>
        <v>180</v>
      </c>
      <c r="AW598">
        <f t="shared" ca="1" si="160"/>
        <v>245</v>
      </c>
      <c r="AX598">
        <f t="shared" ca="1" si="161"/>
        <v>-65</v>
      </c>
      <c r="AY598">
        <f t="shared" ca="1" si="162"/>
        <v>200.50927709999991</v>
      </c>
      <c r="AZ598">
        <f t="shared" ca="1" si="163"/>
        <v>192.03662754901785</v>
      </c>
      <c r="BA598">
        <f t="shared" ca="1" si="164"/>
        <v>232.96337245098215</v>
      </c>
      <c r="BB598" cm="1">
        <f t="array" aca="1" ref="BB598" ca="1">_xlfn.LET(_xlpm.rozsah, $J$3:$J$10001,_xlpm.podminka, (_xlpm.rozsah&gt;E598)*(ISNUMBER(_xlpm.rozsah)),_xlpm.indexy, IF(_xlpm.podminka, ROW(_xlpm.rozsah)-MIN(ROW(_xlpm.rozsah))+1),_xlpm.prvni, MIN(_xlpm.indexy),_xlpm.finalni, IF(_xlpm.prvni=1, 2, _xlpm.prvni),INDEX(_xlpm.rozsah, _xlpm.finalni))</f>
        <v>2300</v>
      </c>
      <c r="BC598" cm="1">
        <f t="array" aca="1" ref="BC598" ca="1">INDEX($J$3:$J$10001,MATCH(BB598,$J$3:$J$10004,0)-1)</f>
        <v>2200</v>
      </c>
      <c r="BD598">
        <f t="shared" ca="1" si="165"/>
        <v>180</v>
      </c>
      <c r="BE598">
        <f t="shared" ca="1" si="166"/>
        <v>245</v>
      </c>
      <c r="BF598">
        <f t="shared" ca="1" si="167"/>
        <v>-65</v>
      </c>
      <c r="BG598">
        <f t="shared" ca="1" si="168"/>
        <v>192.03662754901785</v>
      </c>
    </row>
    <row r="599" spans="1:59" x14ac:dyDescent="0.25">
      <c r="A599" s="64">
        <v>596</v>
      </c>
      <c r="B599" s="64">
        <v>102</v>
      </c>
      <c r="C599" s="64">
        <v>64</v>
      </c>
      <c r="D599" s="18">
        <v>596</v>
      </c>
      <c r="E599" s="21">
        <f t="shared" ca="1" si="153"/>
        <v>2266.1279162061264</v>
      </c>
      <c r="F599" s="22">
        <f t="shared" ca="1" si="154"/>
        <v>129.29078685825141</v>
      </c>
      <c r="G599" s="28">
        <v>596</v>
      </c>
      <c r="H599" s="24">
        <f t="shared" ca="1" si="155"/>
        <v>2256.1322439999999</v>
      </c>
      <c r="I599" s="25">
        <f t="shared" ca="1" si="156"/>
        <v>133.44898649600003</v>
      </c>
      <c r="J599" s="155"/>
      <c r="K599" s="155"/>
      <c r="L599" s="129">
        <f t="shared" si="169"/>
        <v>0</v>
      </c>
      <c r="AR599">
        <f t="shared" ca="1" si="157"/>
        <v>208.51404140000005</v>
      </c>
      <c r="AS599">
        <f t="shared" ca="1" si="158"/>
        <v>216.48595859999995</v>
      </c>
      <c r="AT599" cm="1">
        <f t="array" aca="1" ref="AT599" ca="1">_xlfn.LET(_xlpm.rozsah, $J$3:$J$10001,_xlpm.podminka, (_xlpm.rozsah&gt;H599)*(ISNUMBER(_xlpm.rozsah)),_xlpm.indexy, IF(_xlpm.podminka, ROW(_xlpm.rozsah)-MIN(ROW(_xlpm.rozsah))+1),_xlpm.prvni, MIN(_xlpm.indexy),_xlpm.finalni, IF(_xlpm.prvni=1, 2, _xlpm.prvni),INDEX(_xlpm.rozsah, _xlpm.finalni))</f>
        <v>2300</v>
      </c>
      <c r="AU599" cm="1">
        <f t="array" aca="1" ref="AU599" ca="1">INDEX($J$3:$J$10001,MATCH(AT599,$J$3:$J$10004,0)-1)</f>
        <v>2200</v>
      </c>
      <c r="AV599">
        <f t="shared" ca="1" si="159"/>
        <v>180</v>
      </c>
      <c r="AW599">
        <f t="shared" ca="1" si="160"/>
        <v>245</v>
      </c>
      <c r="AX599">
        <f t="shared" ca="1" si="161"/>
        <v>-65</v>
      </c>
      <c r="AY599">
        <f t="shared" ca="1" si="162"/>
        <v>208.51404140000005</v>
      </c>
      <c r="AZ599">
        <f t="shared" ca="1" si="163"/>
        <v>202.01685446601783</v>
      </c>
      <c r="BA599">
        <f t="shared" ca="1" si="164"/>
        <v>222.98314553398217</v>
      </c>
      <c r="BB599" cm="1">
        <f t="array" aca="1" ref="BB599" ca="1">_xlfn.LET(_xlpm.rozsah, $J$3:$J$10001,_xlpm.podminka, (_xlpm.rozsah&gt;E599)*(ISNUMBER(_xlpm.rozsah)),_xlpm.indexy, IF(_xlpm.podminka, ROW(_xlpm.rozsah)-MIN(ROW(_xlpm.rozsah))+1),_xlpm.prvni, MIN(_xlpm.indexy),_xlpm.finalni, IF(_xlpm.prvni=1, 2, _xlpm.prvni),INDEX(_xlpm.rozsah, _xlpm.finalni))</f>
        <v>2300</v>
      </c>
      <c r="BC599" cm="1">
        <f t="array" aca="1" ref="BC599" ca="1">INDEX($J$3:$J$10001,MATCH(BB599,$J$3:$J$10004,0)-1)</f>
        <v>2200</v>
      </c>
      <c r="BD599">
        <f t="shared" ca="1" si="165"/>
        <v>180</v>
      </c>
      <c r="BE599">
        <f t="shared" ca="1" si="166"/>
        <v>245</v>
      </c>
      <c r="BF599">
        <f t="shared" ca="1" si="167"/>
        <v>-65</v>
      </c>
      <c r="BG599">
        <f t="shared" ca="1" si="168"/>
        <v>202.01685446601783</v>
      </c>
    </row>
    <row r="600" spans="1:59" x14ac:dyDescent="0.25">
      <c r="A600" s="64">
        <v>597</v>
      </c>
      <c r="B600" s="64">
        <v>103</v>
      </c>
      <c r="C600" s="64">
        <v>60</v>
      </c>
      <c r="D600" s="18">
        <v>597</v>
      </c>
      <c r="E600" s="21">
        <f t="shared" ca="1" si="153"/>
        <v>2281.4821114630495</v>
      </c>
      <c r="F600" s="22">
        <f t="shared" ca="1" si="154"/>
        <v>115.22197652941071</v>
      </c>
      <c r="G600" s="23">
        <v>597</v>
      </c>
      <c r="H600" s="24">
        <f t="shared" ca="1" si="155"/>
        <v>2268.4472660000001</v>
      </c>
      <c r="I600" s="25">
        <f t="shared" ca="1" si="156"/>
        <v>120.30556625999994</v>
      </c>
      <c r="J600" s="155"/>
      <c r="K600" s="155"/>
      <c r="L600" s="129">
        <f t="shared" si="169"/>
        <v>0</v>
      </c>
      <c r="AR600">
        <f t="shared" ca="1" si="157"/>
        <v>200.50927709999991</v>
      </c>
      <c r="AS600">
        <f t="shared" ca="1" si="158"/>
        <v>224.49072290000009</v>
      </c>
      <c r="AT600" cm="1">
        <f t="array" aca="1" ref="AT600" ca="1">_xlfn.LET(_xlpm.rozsah, $J$3:$J$10001,_xlpm.podminka, (_xlpm.rozsah&gt;H600)*(ISNUMBER(_xlpm.rozsah)),_xlpm.indexy, IF(_xlpm.podminka, ROW(_xlpm.rozsah)-MIN(ROW(_xlpm.rozsah))+1),_xlpm.prvni, MIN(_xlpm.indexy),_xlpm.finalni, IF(_xlpm.prvni=1, 2, _xlpm.prvni),INDEX(_xlpm.rozsah, _xlpm.finalni))</f>
        <v>2300</v>
      </c>
      <c r="AU600" cm="1">
        <f t="array" aca="1" ref="AU600" ca="1">INDEX($J$3:$J$10001,MATCH(AT600,$J$3:$J$10004,0)-1)</f>
        <v>2200</v>
      </c>
      <c r="AV600">
        <f t="shared" ca="1" si="159"/>
        <v>180</v>
      </c>
      <c r="AW600">
        <f t="shared" ca="1" si="160"/>
        <v>245</v>
      </c>
      <c r="AX600">
        <f t="shared" ca="1" si="161"/>
        <v>-65</v>
      </c>
      <c r="AY600">
        <f t="shared" ca="1" si="162"/>
        <v>200.50927709999991</v>
      </c>
      <c r="AZ600">
        <f t="shared" ca="1" si="163"/>
        <v>192.03662754901785</v>
      </c>
      <c r="BA600">
        <f t="shared" ca="1" si="164"/>
        <v>232.96337245098215</v>
      </c>
      <c r="BB600" cm="1">
        <f t="array" aca="1" ref="BB600" ca="1">_xlfn.LET(_xlpm.rozsah, $J$3:$J$10001,_xlpm.podminka, (_xlpm.rozsah&gt;E600)*(ISNUMBER(_xlpm.rozsah)),_xlpm.indexy, IF(_xlpm.podminka, ROW(_xlpm.rozsah)-MIN(ROW(_xlpm.rozsah))+1),_xlpm.prvni, MIN(_xlpm.indexy),_xlpm.finalni, IF(_xlpm.prvni=1, 2, _xlpm.prvni),INDEX(_xlpm.rozsah, _xlpm.finalni))</f>
        <v>2300</v>
      </c>
      <c r="BC600" cm="1">
        <f t="array" aca="1" ref="BC600" ca="1">INDEX($J$3:$J$10001,MATCH(BB600,$J$3:$J$10004,0)-1)</f>
        <v>2200</v>
      </c>
      <c r="BD600">
        <f t="shared" ca="1" si="165"/>
        <v>180</v>
      </c>
      <c r="BE600">
        <f t="shared" ca="1" si="166"/>
        <v>245</v>
      </c>
      <c r="BF600">
        <f t="shared" ca="1" si="167"/>
        <v>-65</v>
      </c>
      <c r="BG600">
        <f t="shared" ca="1" si="168"/>
        <v>192.03662754901785</v>
      </c>
    </row>
    <row r="601" spans="1:59" x14ac:dyDescent="0.25">
      <c r="A601" s="64">
        <v>598</v>
      </c>
      <c r="B601" s="64">
        <v>93</v>
      </c>
      <c r="C601" s="64">
        <v>72</v>
      </c>
      <c r="D601" s="18">
        <v>598</v>
      </c>
      <c r="E601" s="21">
        <f t="shared" ca="1" si="153"/>
        <v>2127.9401588938213</v>
      </c>
      <c r="F601" s="22">
        <f t="shared" ca="1" si="154"/>
        <v>194.55907995875702</v>
      </c>
      <c r="G601" s="28">
        <v>598</v>
      </c>
      <c r="H601" s="24">
        <f t="shared" ca="1" si="155"/>
        <v>2145.2970459999997</v>
      </c>
      <c r="I601" s="25">
        <f t="shared" ca="1" si="156"/>
        <v>190.1851444080001</v>
      </c>
      <c r="J601" s="155"/>
      <c r="K601" s="155"/>
      <c r="L601" s="129">
        <f t="shared" si="169"/>
        <v>0</v>
      </c>
      <c r="AR601">
        <f t="shared" ca="1" si="157"/>
        <v>264.14603390000013</v>
      </c>
      <c r="AS601">
        <f t="shared" ca="1" si="158"/>
        <v>260.85396609999987</v>
      </c>
      <c r="AT601" cm="1">
        <f t="array" aca="1" ref="AT601" ca="1">_xlfn.LET(_xlpm.rozsah, $J$3:$J$10001,_xlpm.podminka, (_xlpm.rozsah&gt;H601)*(ISNUMBER(_xlpm.rozsah)),_xlpm.indexy, IF(_xlpm.podminka, ROW(_xlpm.rozsah)-MIN(ROW(_xlpm.rozsah))+1),_xlpm.prvni, MIN(_xlpm.indexy),_xlpm.finalni, IF(_xlpm.prvni=1, 2, _xlpm.prvni),INDEX(_xlpm.rozsah, _xlpm.finalni))</f>
        <v>2200</v>
      </c>
      <c r="AU601" cm="1">
        <f t="array" aca="1" ref="AU601" ca="1">INDEX($J$3:$J$10001,MATCH(AT601,$J$3:$J$10004,0)-1)</f>
        <v>2100</v>
      </c>
      <c r="AV601">
        <f t="shared" ca="1" si="159"/>
        <v>245</v>
      </c>
      <c r="AW601">
        <f t="shared" ca="1" si="160"/>
        <v>280</v>
      </c>
      <c r="AX601">
        <f t="shared" ca="1" si="161"/>
        <v>-35</v>
      </c>
      <c r="AY601">
        <f t="shared" ca="1" si="162"/>
        <v>264.14603390000013</v>
      </c>
      <c r="AZ601">
        <f t="shared" ca="1" si="163"/>
        <v>270.22094438716255</v>
      </c>
      <c r="BA601">
        <f t="shared" ca="1" si="164"/>
        <v>254.77905561283745</v>
      </c>
      <c r="BB601" cm="1">
        <f t="array" aca="1" ref="BB601" ca="1">_xlfn.LET(_xlpm.rozsah, $J$3:$J$10001,_xlpm.podminka, (_xlpm.rozsah&gt;E601)*(ISNUMBER(_xlpm.rozsah)),_xlpm.indexy, IF(_xlpm.podminka, ROW(_xlpm.rozsah)-MIN(ROW(_xlpm.rozsah))+1),_xlpm.prvni, MIN(_xlpm.indexy),_xlpm.finalni, IF(_xlpm.prvni=1, 2, _xlpm.prvni),INDEX(_xlpm.rozsah, _xlpm.finalni))</f>
        <v>2200</v>
      </c>
      <c r="BC601" cm="1">
        <f t="array" aca="1" ref="BC601" ca="1">INDEX($J$3:$J$10001,MATCH(BB601,$J$3:$J$10004,0)-1)</f>
        <v>2100</v>
      </c>
      <c r="BD601">
        <f t="shared" ca="1" si="165"/>
        <v>245</v>
      </c>
      <c r="BE601">
        <f t="shared" ca="1" si="166"/>
        <v>280</v>
      </c>
      <c r="BF601">
        <f t="shared" ca="1" si="167"/>
        <v>-35</v>
      </c>
      <c r="BG601">
        <f t="shared" ca="1" si="168"/>
        <v>270.22094438716255</v>
      </c>
    </row>
    <row r="602" spans="1:59" x14ac:dyDescent="0.25">
      <c r="A602" s="64">
        <v>599</v>
      </c>
      <c r="B602" s="64">
        <v>86</v>
      </c>
      <c r="C602" s="64">
        <v>73</v>
      </c>
      <c r="D602" s="18">
        <v>599</v>
      </c>
      <c r="E602" s="21">
        <f t="shared" ca="1" si="153"/>
        <v>2020.4607920953615</v>
      </c>
      <c r="F602" s="22">
        <f t="shared" ca="1" si="154"/>
        <v>216.01272435407722</v>
      </c>
      <c r="G602" s="23">
        <v>599</v>
      </c>
      <c r="H602" s="24">
        <f t="shared" ca="1" si="155"/>
        <v>2059.0918919999999</v>
      </c>
      <c r="I602" s="25">
        <f t="shared" ca="1" si="156"/>
        <v>210.372583768</v>
      </c>
      <c r="J602" s="155"/>
      <c r="K602" s="155"/>
      <c r="L602" s="129">
        <f t="shared" si="169"/>
        <v>0</v>
      </c>
      <c r="AR602">
        <f t="shared" ca="1" si="157"/>
        <v>288.18162160000003</v>
      </c>
      <c r="AS602">
        <f t="shared" ca="1" si="158"/>
        <v>291.81837839999997</v>
      </c>
      <c r="AT602" cm="1">
        <f t="array" aca="1" ref="AT602" ca="1">_xlfn.LET(_xlpm.rozsah, $J$3:$J$10001,_xlpm.podminka, (_xlpm.rozsah&gt;H602)*(ISNUMBER(_xlpm.rozsah)),_xlpm.indexy, IF(_xlpm.podminka, ROW(_xlpm.rozsah)-MIN(ROW(_xlpm.rozsah))+1),_xlpm.prvni, MIN(_xlpm.indexy),_xlpm.finalni, IF(_xlpm.prvni=1, 2, _xlpm.prvni),INDEX(_xlpm.rozsah, _xlpm.finalni))</f>
        <v>2100</v>
      </c>
      <c r="AU602" cm="1">
        <f t="array" aca="1" ref="AU602" ca="1">INDEX($J$3:$J$10001,MATCH(AT602,$J$3:$J$10004,0)-1)</f>
        <v>2000</v>
      </c>
      <c r="AV602">
        <f t="shared" ca="1" si="159"/>
        <v>280</v>
      </c>
      <c r="AW602">
        <f t="shared" ca="1" si="160"/>
        <v>300</v>
      </c>
      <c r="AX602">
        <f t="shared" ca="1" si="161"/>
        <v>-20</v>
      </c>
      <c r="AY602">
        <f t="shared" ca="1" si="162"/>
        <v>288.18162160000003</v>
      </c>
      <c r="AZ602">
        <f t="shared" ca="1" si="163"/>
        <v>295.90784158092771</v>
      </c>
      <c r="BA602">
        <f t="shared" ca="1" si="164"/>
        <v>284.09215841907229</v>
      </c>
      <c r="BB602" cm="1">
        <f t="array" aca="1" ref="BB602" ca="1">_xlfn.LET(_xlpm.rozsah, $J$3:$J$10001,_xlpm.podminka, (_xlpm.rozsah&gt;E602)*(ISNUMBER(_xlpm.rozsah)),_xlpm.indexy, IF(_xlpm.podminka, ROW(_xlpm.rozsah)-MIN(ROW(_xlpm.rozsah))+1),_xlpm.prvni, MIN(_xlpm.indexy),_xlpm.finalni, IF(_xlpm.prvni=1, 2, _xlpm.prvni),INDEX(_xlpm.rozsah, _xlpm.finalni))</f>
        <v>2100</v>
      </c>
      <c r="BC602" cm="1">
        <f t="array" aca="1" ref="BC602" ca="1">INDEX($J$3:$J$10001,MATCH(BB602,$J$3:$J$10004,0)-1)</f>
        <v>2000</v>
      </c>
      <c r="BD602">
        <f t="shared" ca="1" si="165"/>
        <v>280</v>
      </c>
      <c r="BE602">
        <f t="shared" ca="1" si="166"/>
        <v>300</v>
      </c>
      <c r="BF602">
        <f t="shared" ca="1" si="167"/>
        <v>-20</v>
      </c>
      <c r="BG602">
        <f t="shared" ca="1" si="168"/>
        <v>295.90784158092771</v>
      </c>
    </row>
    <row r="603" spans="1:59" x14ac:dyDescent="0.25">
      <c r="A603" s="64">
        <v>600</v>
      </c>
      <c r="B603" s="64">
        <v>76</v>
      </c>
      <c r="C603" s="64">
        <v>73</v>
      </c>
      <c r="D603" s="18">
        <v>600</v>
      </c>
      <c r="E603" s="21">
        <f t="shared" ca="1" si="153"/>
        <v>1866.9188395261335</v>
      </c>
      <c r="F603" s="22">
        <f t="shared" ca="1" si="154"/>
        <v>234.78537201480685</v>
      </c>
      <c r="G603" s="28">
        <v>600</v>
      </c>
      <c r="H603" s="24">
        <f t="shared" ca="1" si="155"/>
        <v>1935.9416719999999</v>
      </c>
      <c r="I603" s="25">
        <f t="shared" ca="1" si="156"/>
        <v>226.4820127104</v>
      </c>
      <c r="J603" s="155"/>
      <c r="K603" s="155"/>
      <c r="L603" s="129">
        <f t="shared" si="169"/>
        <v>0</v>
      </c>
      <c r="AR603">
        <f t="shared" ca="1" si="157"/>
        <v>310.24933248000002</v>
      </c>
      <c r="AS603">
        <f t="shared" ca="1" si="158"/>
        <v>305.75066751999998</v>
      </c>
      <c r="AT603" cm="1">
        <f t="array" aca="1" ref="AT603" ca="1">_xlfn.LET(_xlpm.rozsah, $J$3:$J$10001,_xlpm.podminka, (_xlpm.rozsah&gt;H603)*(ISNUMBER(_xlpm.rozsah)),_xlpm.indexy, IF(_xlpm.podminka, ROW(_xlpm.rozsah)-MIN(ROW(_xlpm.rozsah))+1),_xlpm.prvni, MIN(_xlpm.indexy),_xlpm.finalni, IF(_xlpm.prvni=1, 2, _xlpm.prvni),INDEX(_xlpm.rozsah, _xlpm.finalni))</f>
        <v>2000</v>
      </c>
      <c r="AU603" cm="1">
        <f t="array" aca="1" ref="AU603" ca="1">INDEX($J$3:$J$10001,MATCH(AT603,$J$3:$J$10004,0)-1)</f>
        <v>1900</v>
      </c>
      <c r="AV603">
        <f t="shared" ca="1" si="159"/>
        <v>300</v>
      </c>
      <c r="AW603">
        <f t="shared" ca="1" si="160"/>
        <v>316</v>
      </c>
      <c r="AX603">
        <f t="shared" ca="1" si="161"/>
        <v>-16</v>
      </c>
      <c r="AY603">
        <f t="shared" ca="1" si="162"/>
        <v>310.24933248000002</v>
      </c>
      <c r="AZ603">
        <f t="shared" ca="1" si="163"/>
        <v>321.62379728055731</v>
      </c>
      <c r="BA603">
        <f t="shared" ca="1" si="164"/>
        <v>327.37620271944269</v>
      </c>
      <c r="BB603" cm="1">
        <f t="array" aca="1" ref="BB603" ca="1">_xlfn.LET(_xlpm.rozsah, $J$3:$J$10001,_xlpm.podminka, (_xlpm.rozsah&gt;E603)*(ISNUMBER(_xlpm.rozsah)),_xlpm.indexy, IF(_xlpm.podminka, ROW(_xlpm.rozsah)-MIN(ROW(_xlpm.rozsah))+1),_xlpm.prvni, MIN(_xlpm.indexy),_xlpm.finalni, IF(_xlpm.prvni=1, 2, _xlpm.prvni),INDEX(_xlpm.rozsah, _xlpm.finalni))</f>
        <v>1900</v>
      </c>
      <c r="BC603" cm="1">
        <f t="array" aca="1" ref="BC603" ca="1">INDEX($J$3:$J$10001,MATCH(BB603,$J$3:$J$10004,0)-1)</f>
        <v>1800</v>
      </c>
      <c r="BD603">
        <f t="shared" ca="1" si="165"/>
        <v>316</v>
      </c>
      <c r="BE603">
        <f t="shared" ca="1" si="166"/>
        <v>333</v>
      </c>
      <c r="BF603">
        <f t="shared" ca="1" si="167"/>
        <v>-17</v>
      </c>
      <c r="BG603">
        <f t="shared" ca="1" si="168"/>
        <v>321.62379728055731</v>
      </c>
    </row>
    <row r="604" spans="1:59" x14ac:dyDescent="0.25">
      <c r="A604" s="64">
        <v>601</v>
      </c>
      <c r="B604" s="64">
        <v>59</v>
      </c>
      <c r="C604" s="64">
        <v>49</v>
      </c>
      <c r="D604" s="18">
        <v>601</v>
      </c>
      <c r="E604" s="21">
        <f t="shared" ca="1" si="153"/>
        <v>1605.8975201584456</v>
      </c>
      <c r="F604" s="22">
        <f t="shared" ca="1" si="154"/>
        <v>175.18881720978894</v>
      </c>
      <c r="G604" s="23">
        <v>601</v>
      </c>
      <c r="H604" s="24">
        <f t="shared" ca="1" si="155"/>
        <v>1726.5862979999999</v>
      </c>
      <c r="I604" s="25">
        <f t="shared" ca="1" si="156"/>
        <v>169.28536137660001</v>
      </c>
      <c r="J604" s="155"/>
      <c r="K604" s="155"/>
      <c r="L604" s="129">
        <f t="shared" si="169"/>
        <v>0</v>
      </c>
      <c r="AR604">
        <f t="shared" ca="1" si="157"/>
        <v>345.48032934000003</v>
      </c>
      <c r="AS604">
        <f t="shared" ca="1" si="158"/>
        <v>337.51967065999997</v>
      </c>
      <c r="AT604" cm="1">
        <f t="array" aca="1" ref="AT604" ca="1">_xlfn.LET(_xlpm.rozsah, $J$3:$J$10001,_xlpm.podminka, (_xlpm.rozsah&gt;H604)*(ISNUMBER(_xlpm.rozsah)),_xlpm.indexy, IF(_xlpm.podminka, ROW(_xlpm.rozsah)-MIN(ROW(_xlpm.rozsah))+1),_xlpm.prvni, MIN(_xlpm.indexy),_xlpm.finalni, IF(_xlpm.prvni=1, 2, _xlpm.prvni),INDEX(_xlpm.rozsah, _xlpm.finalni))</f>
        <v>1800</v>
      </c>
      <c r="AU604" cm="1">
        <f t="array" aca="1" ref="AU604" ca="1">INDEX($J$3:$J$10001,MATCH(AT604,$J$3:$J$10004,0)-1)</f>
        <v>1700</v>
      </c>
      <c r="AV604">
        <f t="shared" ca="1" si="159"/>
        <v>333</v>
      </c>
      <c r="AW604">
        <f t="shared" ca="1" si="160"/>
        <v>350</v>
      </c>
      <c r="AX604">
        <f t="shared" ca="1" si="161"/>
        <v>-17</v>
      </c>
      <c r="AY604">
        <f t="shared" ca="1" si="162"/>
        <v>345.48032934000003</v>
      </c>
      <c r="AZ604">
        <f t="shared" ca="1" si="163"/>
        <v>357.52819838732438</v>
      </c>
      <c r="BA604">
        <f t="shared" ca="1" si="164"/>
        <v>350.47180161267562</v>
      </c>
      <c r="BB604" cm="1">
        <f t="array" aca="1" ref="BB604" ca="1">_xlfn.LET(_xlpm.rozsah, $J$3:$J$10001,_xlpm.podminka, (_xlpm.rozsah&gt;E604)*(ISNUMBER(_xlpm.rozsah)),_xlpm.indexy, IF(_xlpm.podminka, ROW(_xlpm.rozsah)-MIN(ROW(_xlpm.rozsah))+1),_xlpm.prvni, MIN(_xlpm.indexy),_xlpm.finalni, IF(_xlpm.prvni=1, 2, _xlpm.prvni),INDEX(_xlpm.rozsah, _xlpm.finalni))</f>
        <v>1700</v>
      </c>
      <c r="BC604" cm="1">
        <f t="array" aca="1" ref="BC604" ca="1">INDEX($J$3:$J$10001,MATCH(BB604,$J$3:$J$10004,0)-1)</f>
        <v>1600</v>
      </c>
      <c r="BD604">
        <f t="shared" ca="1" si="165"/>
        <v>350</v>
      </c>
      <c r="BE604">
        <f t="shared" ca="1" si="166"/>
        <v>358</v>
      </c>
      <c r="BF604">
        <f t="shared" ca="1" si="167"/>
        <v>-8</v>
      </c>
      <c r="BG604">
        <f t="shared" ca="1" si="168"/>
        <v>357.52819838732438</v>
      </c>
    </row>
    <row r="605" spans="1:59" x14ac:dyDescent="0.25">
      <c r="A605" s="64">
        <v>602</v>
      </c>
      <c r="B605" s="64">
        <v>46</v>
      </c>
      <c r="C605" s="64">
        <v>22</v>
      </c>
      <c r="D605" s="18">
        <v>602</v>
      </c>
      <c r="E605" s="21">
        <f t="shared" ca="1" si="153"/>
        <v>1406.2929818184493</v>
      </c>
      <c r="F605" s="22">
        <f t="shared" ca="1" si="154"/>
        <v>79.2</v>
      </c>
      <c r="G605" s="28">
        <v>602</v>
      </c>
      <c r="H605" s="24">
        <f t="shared" ca="1" si="155"/>
        <v>1566.491012</v>
      </c>
      <c r="I605" s="25">
        <f t="shared" ca="1" si="156"/>
        <v>78.907439547199999</v>
      </c>
      <c r="J605" s="155"/>
      <c r="K605" s="155"/>
      <c r="L605" s="129">
        <f t="shared" si="169"/>
        <v>0</v>
      </c>
      <c r="AR605">
        <f t="shared" ca="1" si="157"/>
        <v>358.67017976</v>
      </c>
      <c r="AS605">
        <f t="shared" ca="1" si="158"/>
        <v>359.32982024</v>
      </c>
      <c r="AT605" cm="1">
        <f t="array" aca="1" ref="AT605" ca="1">_xlfn.LET(_xlpm.rozsah, $J$3:$J$10001,_xlpm.podminka, (_xlpm.rozsah&gt;H605)*(ISNUMBER(_xlpm.rozsah)),_xlpm.indexy, IF(_xlpm.podminka, ROW(_xlpm.rozsah)-MIN(ROW(_xlpm.rozsah))+1),_xlpm.prvni, MIN(_xlpm.indexy),_xlpm.finalni, IF(_xlpm.prvni=1, 2, _xlpm.prvni),INDEX(_xlpm.rozsah, _xlpm.finalni))</f>
        <v>1600</v>
      </c>
      <c r="AU605" cm="1">
        <f t="array" aca="1" ref="AU605" ca="1">INDEX($J$3:$J$10001,MATCH(AT605,$J$3:$J$10004,0)-1)</f>
        <v>1500</v>
      </c>
      <c r="AV605">
        <f t="shared" ca="1" si="159"/>
        <v>358</v>
      </c>
      <c r="AW605">
        <f t="shared" ca="1" si="160"/>
        <v>360</v>
      </c>
      <c r="AX605">
        <f t="shared" ca="1" si="161"/>
        <v>-2</v>
      </c>
      <c r="AY605">
        <f t="shared" ca="1" si="162"/>
        <v>358.67017976</v>
      </c>
      <c r="AZ605">
        <f t="shared" ca="1" si="163"/>
        <v>360</v>
      </c>
      <c r="BA605">
        <f t="shared" ca="1" si="164"/>
        <v>360</v>
      </c>
      <c r="BB605" cm="1">
        <f t="array" aca="1" ref="BB605" ca="1">_xlfn.LET(_xlpm.rozsah, $J$3:$J$10001,_xlpm.podminka, (_xlpm.rozsah&gt;E605)*(ISNUMBER(_xlpm.rozsah)),_xlpm.indexy, IF(_xlpm.podminka, ROW(_xlpm.rozsah)-MIN(ROW(_xlpm.rozsah))+1),_xlpm.prvni, MIN(_xlpm.indexy),_xlpm.finalni, IF(_xlpm.prvni=1, 2, _xlpm.prvni),INDEX(_xlpm.rozsah, _xlpm.finalni))</f>
        <v>1500</v>
      </c>
      <c r="BC605" cm="1">
        <f t="array" aca="1" ref="BC605" ca="1">INDEX($J$3:$J$10001,MATCH(BB605,$J$3:$J$10004,0)-1)</f>
        <v>1400</v>
      </c>
      <c r="BD605">
        <f t="shared" ca="1" si="165"/>
        <v>360</v>
      </c>
      <c r="BE605">
        <f t="shared" ca="1" si="166"/>
        <v>360</v>
      </c>
      <c r="BF605">
        <f t="shared" ca="1" si="167"/>
        <v>0</v>
      </c>
      <c r="BG605">
        <f t="shared" ca="1" si="168"/>
        <v>360</v>
      </c>
    </row>
    <row r="606" spans="1:59" x14ac:dyDescent="0.25">
      <c r="A606" s="64">
        <v>603</v>
      </c>
      <c r="B606" s="64">
        <v>40</v>
      </c>
      <c r="C606" s="64">
        <v>65</v>
      </c>
      <c r="D606" s="18">
        <v>603</v>
      </c>
      <c r="E606" s="21">
        <f t="shared" ca="1" si="153"/>
        <v>1314.1678102769124</v>
      </c>
      <c r="F606" s="22">
        <f t="shared" ca="1" si="154"/>
        <v>228.4209076679993</v>
      </c>
      <c r="G606" s="23">
        <v>603</v>
      </c>
      <c r="H606" s="24">
        <f t="shared" ca="1" si="155"/>
        <v>1492.60088</v>
      </c>
      <c r="I606" s="25">
        <f t="shared" ca="1" si="156"/>
        <v>234</v>
      </c>
      <c r="J606" s="155"/>
      <c r="K606" s="155"/>
      <c r="L606" s="129">
        <f t="shared" si="169"/>
        <v>0</v>
      </c>
      <c r="AR606">
        <f t="shared" ca="1" si="157"/>
        <v>360</v>
      </c>
      <c r="AS606">
        <f t="shared" ca="1" si="158"/>
        <v>360</v>
      </c>
      <c r="AT606" cm="1">
        <f t="array" aca="1" ref="AT606" ca="1">_xlfn.LET(_xlpm.rozsah, $J$3:$J$10001,_xlpm.podminka, (_xlpm.rozsah&gt;H606)*(ISNUMBER(_xlpm.rozsah)),_xlpm.indexy, IF(_xlpm.podminka, ROW(_xlpm.rozsah)-MIN(ROW(_xlpm.rozsah))+1),_xlpm.prvni, MIN(_xlpm.indexy),_xlpm.finalni, IF(_xlpm.prvni=1, 2, _xlpm.prvni),INDEX(_xlpm.rozsah, _xlpm.finalni))</f>
        <v>1500</v>
      </c>
      <c r="AU606" cm="1">
        <f t="array" aca="1" ref="AU606" ca="1">INDEX($J$3:$J$10001,MATCH(AT606,$J$3:$J$10004,0)-1)</f>
        <v>1400</v>
      </c>
      <c r="AV606">
        <f t="shared" ca="1" si="159"/>
        <v>360</v>
      </c>
      <c r="AW606">
        <f t="shared" ca="1" si="160"/>
        <v>360</v>
      </c>
      <c r="AX606">
        <f t="shared" ca="1" si="161"/>
        <v>0</v>
      </c>
      <c r="AY606">
        <f t="shared" ca="1" si="162"/>
        <v>360</v>
      </c>
      <c r="AZ606">
        <f t="shared" ca="1" si="163"/>
        <v>351.41678102769123</v>
      </c>
      <c r="BA606">
        <f t="shared" ca="1" si="164"/>
        <v>351.41678102769123</v>
      </c>
      <c r="BB606" cm="1">
        <f t="array" aca="1" ref="BB606" ca="1">_xlfn.LET(_xlpm.rozsah, $J$3:$J$10001,_xlpm.podminka, (_xlpm.rozsah&gt;E606)*(ISNUMBER(_xlpm.rozsah)),_xlpm.indexy, IF(_xlpm.podminka, ROW(_xlpm.rozsah)-MIN(ROW(_xlpm.rozsah))+1),_xlpm.prvni, MIN(_xlpm.indexy),_xlpm.finalni, IF(_xlpm.prvni=1, 2, _xlpm.prvni),INDEX(_xlpm.rozsah, _xlpm.finalni))</f>
        <v>1400</v>
      </c>
      <c r="BC606" cm="1">
        <f t="array" aca="1" ref="BC606" ca="1">INDEX($J$3:$J$10001,MATCH(BB606,$J$3:$J$10004,0)-1)</f>
        <v>1300</v>
      </c>
      <c r="BD606">
        <f t="shared" ca="1" si="165"/>
        <v>360</v>
      </c>
      <c r="BE606">
        <f t="shared" ca="1" si="166"/>
        <v>350</v>
      </c>
      <c r="BF606">
        <f t="shared" ca="1" si="167"/>
        <v>10</v>
      </c>
      <c r="BG606">
        <f t="shared" ca="1" si="168"/>
        <v>358.58321897230877</v>
      </c>
    </row>
    <row r="607" spans="1:59" x14ac:dyDescent="0.25">
      <c r="A607" s="64">
        <v>604</v>
      </c>
      <c r="B607" s="64">
        <v>72</v>
      </c>
      <c r="C607" s="64">
        <v>31</v>
      </c>
      <c r="D607" s="18">
        <v>604</v>
      </c>
      <c r="E607" s="21">
        <f t="shared" ca="1" si="153"/>
        <v>1805.5020584984422</v>
      </c>
      <c r="F607" s="22">
        <f t="shared" ca="1" si="154"/>
        <v>102.94004151713209</v>
      </c>
      <c r="G607" s="28">
        <v>604</v>
      </c>
      <c r="H607" s="24">
        <f t="shared" ca="1" si="155"/>
        <v>1886.6815839999999</v>
      </c>
      <c r="I607" s="25">
        <f t="shared" ca="1" si="156"/>
        <v>98.661880523200011</v>
      </c>
      <c r="J607" s="155"/>
      <c r="K607" s="155"/>
      <c r="L607" s="129">
        <f t="shared" si="169"/>
        <v>0</v>
      </c>
      <c r="AR607">
        <f t="shared" ca="1" si="157"/>
        <v>318.26413072000003</v>
      </c>
      <c r="AS607">
        <f t="shared" ca="1" si="158"/>
        <v>330.73586927999997</v>
      </c>
      <c r="AT607" cm="1">
        <f t="array" aca="1" ref="AT607" ca="1">_xlfn.LET(_xlpm.rozsah, $J$3:$J$10001,_xlpm.podminka, (_xlpm.rozsah&gt;H607)*(ISNUMBER(_xlpm.rozsah)),_xlpm.indexy, IF(_xlpm.podminka, ROW(_xlpm.rozsah)-MIN(ROW(_xlpm.rozsah))+1),_xlpm.prvni, MIN(_xlpm.indexy),_xlpm.finalni, IF(_xlpm.prvni=1, 2, _xlpm.prvni),INDEX(_xlpm.rozsah, _xlpm.finalni))</f>
        <v>1900</v>
      </c>
      <c r="AU607" cm="1">
        <f t="array" aca="1" ref="AU607" ca="1">INDEX($J$3:$J$10001,MATCH(AT607,$J$3:$J$10004,0)-1)</f>
        <v>1800</v>
      </c>
      <c r="AV607">
        <f t="shared" ca="1" si="159"/>
        <v>316</v>
      </c>
      <c r="AW607">
        <f t="shared" ca="1" si="160"/>
        <v>333</v>
      </c>
      <c r="AX607">
        <f t="shared" ca="1" si="161"/>
        <v>-17</v>
      </c>
      <c r="AY607">
        <f t="shared" ca="1" si="162"/>
        <v>318.26413072000003</v>
      </c>
      <c r="AZ607">
        <f t="shared" ca="1" si="163"/>
        <v>332.06465005526479</v>
      </c>
      <c r="BA607">
        <f t="shared" ca="1" si="164"/>
        <v>316.93534994473521</v>
      </c>
      <c r="BB607" cm="1">
        <f t="array" aca="1" ref="BB607" ca="1">_xlfn.LET(_xlpm.rozsah, $J$3:$J$10001,_xlpm.podminka, (_xlpm.rozsah&gt;E607)*(ISNUMBER(_xlpm.rozsah)),_xlpm.indexy, IF(_xlpm.podminka, ROW(_xlpm.rozsah)-MIN(ROW(_xlpm.rozsah))+1),_xlpm.prvni, MIN(_xlpm.indexy),_xlpm.finalni, IF(_xlpm.prvni=1, 2, _xlpm.prvni),INDEX(_xlpm.rozsah, _xlpm.finalni))</f>
        <v>1900</v>
      </c>
      <c r="BC607" cm="1">
        <f t="array" aca="1" ref="BC607" ca="1">INDEX($J$3:$J$10001,MATCH(BB607,$J$3:$J$10004,0)-1)</f>
        <v>1800</v>
      </c>
      <c r="BD607">
        <f t="shared" ca="1" si="165"/>
        <v>316</v>
      </c>
      <c r="BE607">
        <f t="shared" ca="1" si="166"/>
        <v>333</v>
      </c>
      <c r="BF607">
        <f t="shared" ca="1" si="167"/>
        <v>-17</v>
      </c>
      <c r="BG607">
        <f t="shared" ca="1" si="168"/>
        <v>332.06465005526479</v>
      </c>
    </row>
    <row r="608" spans="1:59" x14ac:dyDescent="0.25">
      <c r="A608" s="64">
        <v>605</v>
      </c>
      <c r="B608" s="64">
        <v>72</v>
      </c>
      <c r="C608" s="64">
        <v>27</v>
      </c>
      <c r="D608" s="18">
        <v>605</v>
      </c>
      <c r="E608" s="21">
        <f t="shared" ca="1" si="153"/>
        <v>1805.5020584984422</v>
      </c>
      <c r="F608" s="22">
        <f t="shared" ca="1" si="154"/>
        <v>89.657455514921494</v>
      </c>
      <c r="G608" s="23">
        <v>605</v>
      </c>
      <c r="H608" s="24">
        <f t="shared" ca="1" si="155"/>
        <v>1886.6815839999999</v>
      </c>
      <c r="I608" s="25">
        <f t="shared" ca="1" si="156"/>
        <v>85.931315294400008</v>
      </c>
      <c r="J608" s="155"/>
      <c r="K608" s="155"/>
      <c r="L608" s="129">
        <f t="shared" si="169"/>
        <v>0</v>
      </c>
      <c r="AR608">
        <f t="shared" ca="1" si="157"/>
        <v>318.26413072000003</v>
      </c>
      <c r="AS608">
        <f t="shared" ca="1" si="158"/>
        <v>330.73586927999997</v>
      </c>
      <c r="AT608" cm="1">
        <f t="array" aca="1" ref="AT608" ca="1">_xlfn.LET(_xlpm.rozsah, $J$3:$J$10001,_xlpm.podminka, (_xlpm.rozsah&gt;H608)*(ISNUMBER(_xlpm.rozsah)),_xlpm.indexy, IF(_xlpm.podminka, ROW(_xlpm.rozsah)-MIN(ROW(_xlpm.rozsah))+1),_xlpm.prvni, MIN(_xlpm.indexy),_xlpm.finalni, IF(_xlpm.prvni=1, 2, _xlpm.prvni),INDEX(_xlpm.rozsah, _xlpm.finalni))</f>
        <v>1900</v>
      </c>
      <c r="AU608" cm="1">
        <f t="array" aca="1" ref="AU608" ca="1">INDEX($J$3:$J$10001,MATCH(AT608,$J$3:$J$10004,0)-1)</f>
        <v>1800</v>
      </c>
      <c r="AV608">
        <f t="shared" ca="1" si="159"/>
        <v>316</v>
      </c>
      <c r="AW608">
        <f t="shared" ca="1" si="160"/>
        <v>333</v>
      </c>
      <c r="AX608">
        <f t="shared" ca="1" si="161"/>
        <v>-17</v>
      </c>
      <c r="AY608">
        <f t="shared" ca="1" si="162"/>
        <v>318.26413072000003</v>
      </c>
      <c r="AZ608">
        <f t="shared" ca="1" si="163"/>
        <v>332.06465005526479</v>
      </c>
      <c r="BA608">
        <f t="shared" ca="1" si="164"/>
        <v>316.93534994473521</v>
      </c>
      <c r="BB608" cm="1">
        <f t="array" aca="1" ref="BB608" ca="1">_xlfn.LET(_xlpm.rozsah, $J$3:$J$10001,_xlpm.podminka, (_xlpm.rozsah&gt;E608)*(ISNUMBER(_xlpm.rozsah)),_xlpm.indexy, IF(_xlpm.podminka, ROW(_xlpm.rozsah)-MIN(ROW(_xlpm.rozsah))+1),_xlpm.prvni, MIN(_xlpm.indexy),_xlpm.finalni, IF(_xlpm.prvni=1, 2, _xlpm.prvni),INDEX(_xlpm.rozsah, _xlpm.finalni))</f>
        <v>1900</v>
      </c>
      <c r="BC608" cm="1">
        <f t="array" aca="1" ref="BC608" ca="1">INDEX($J$3:$J$10001,MATCH(BB608,$J$3:$J$10004,0)-1)</f>
        <v>1800</v>
      </c>
      <c r="BD608">
        <f t="shared" ca="1" si="165"/>
        <v>316</v>
      </c>
      <c r="BE608">
        <f t="shared" ca="1" si="166"/>
        <v>333</v>
      </c>
      <c r="BF608">
        <f t="shared" ca="1" si="167"/>
        <v>-17</v>
      </c>
      <c r="BG608">
        <f t="shared" ca="1" si="168"/>
        <v>332.06465005526479</v>
      </c>
    </row>
    <row r="609" spans="1:59" x14ac:dyDescent="0.25">
      <c r="A609" s="64">
        <v>606</v>
      </c>
      <c r="B609" s="64">
        <v>67</v>
      </c>
      <c r="C609" s="64">
        <v>44</v>
      </c>
      <c r="D609" s="18">
        <v>606</v>
      </c>
      <c r="E609" s="21">
        <f t="shared" ca="1" si="153"/>
        <v>1728.7310822138281</v>
      </c>
      <c r="F609" s="22">
        <f t="shared" ca="1" si="154"/>
        <v>151.85091505040566</v>
      </c>
      <c r="G609" s="28">
        <v>606</v>
      </c>
      <c r="H609" s="24">
        <f t="shared" ca="1" si="155"/>
        <v>1825.1064739999999</v>
      </c>
      <c r="I609" s="25">
        <f t="shared" ca="1" si="156"/>
        <v>144.64203574479998</v>
      </c>
      <c r="J609" s="155"/>
      <c r="K609" s="155"/>
      <c r="L609" s="129">
        <f t="shared" si="169"/>
        <v>0</v>
      </c>
      <c r="AR609">
        <f t="shared" ca="1" si="157"/>
        <v>328.73189941999999</v>
      </c>
      <c r="AS609">
        <f t="shared" ca="1" si="158"/>
        <v>320.26810058000001</v>
      </c>
      <c r="AT609" cm="1">
        <f t="array" aca="1" ref="AT609" ca="1">_xlfn.LET(_xlpm.rozsah, $J$3:$J$10001,_xlpm.podminka, (_xlpm.rozsah&gt;H609)*(ISNUMBER(_xlpm.rozsah)),_xlpm.indexy, IF(_xlpm.podminka, ROW(_xlpm.rozsah)-MIN(ROW(_xlpm.rozsah))+1),_xlpm.prvni, MIN(_xlpm.indexy),_xlpm.finalni, IF(_xlpm.prvni=1, 2, _xlpm.prvni),INDEX(_xlpm.rozsah, _xlpm.finalni))</f>
        <v>1900</v>
      </c>
      <c r="AU609" cm="1">
        <f t="array" aca="1" ref="AU609" ca="1">INDEX($J$3:$J$10001,MATCH(AT609,$J$3:$J$10004,0)-1)</f>
        <v>1800</v>
      </c>
      <c r="AV609">
        <f t="shared" ca="1" si="159"/>
        <v>316</v>
      </c>
      <c r="AW609">
        <f t="shared" ca="1" si="160"/>
        <v>333</v>
      </c>
      <c r="AX609">
        <f t="shared" ca="1" si="161"/>
        <v>-17</v>
      </c>
      <c r="AY609">
        <f t="shared" ca="1" si="162"/>
        <v>328.73189941999999</v>
      </c>
      <c r="AZ609">
        <f t="shared" ca="1" si="163"/>
        <v>345.11571602364921</v>
      </c>
      <c r="BA609">
        <f t="shared" ca="1" si="164"/>
        <v>337.88428397635079</v>
      </c>
      <c r="BB609" cm="1">
        <f t="array" aca="1" ref="BB609" ca="1">_xlfn.LET(_xlpm.rozsah, $J$3:$J$10001,_xlpm.podminka, (_xlpm.rozsah&gt;E609)*(ISNUMBER(_xlpm.rozsah)),_xlpm.indexy, IF(_xlpm.podminka, ROW(_xlpm.rozsah)-MIN(ROW(_xlpm.rozsah))+1),_xlpm.prvni, MIN(_xlpm.indexy),_xlpm.finalni, IF(_xlpm.prvni=1, 2, _xlpm.prvni),INDEX(_xlpm.rozsah, _xlpm.finalni))</f>
        <v>1800</v>
      </c>
      <c r="BC609" cm="1">
        <f t="array" aca="1" ref="BC609" ca="1">INDEX($J$3:$J$10001,MATCH(BB609,$J$3:$J$10004,0)-1)</f>
        <v>1700</v>
      </c>
      <c r="BD609">
        <f t="shared" ca="1" si="165"/>
        <v>333</v>
      </c>
      <c r="BE609">
        <f t="shared" ca="1" si="166"/>
        <v>350</v>
      </c>
      <c r="BF609">
        <f t="shared" ca="1" si="167"/>
        <v>-17</v>
      </c>
      <c r="BG609">
        <f t="shared" ca="1" si="168"/>
        <v>345.11571602364921</v>
      </c>
    </row>
    <row r="610" spans="1:59" x14ac:dyDescent="0.25">
      <c r="A610" s="64">
        <v>607</v>
      </c>
      <c r="B610" s="64">
        <v>68</v>
      </c>
      <c r="C610" s="64">
        <v>37</v>
      </c>
      <c r="D610" s="18">
        <v>607</v>
      </c>
      <c r="E610" s="21">
        <f t="shared" ca="1" si="153"/>
        <v>1744.085277470751</v>
      </c>
      <c r="F610" s="22">
        <f t="shared" ca="1" si="154"/>
        <v>126.72703604708977</v>
      </c>
      <c r="G610" s="23">
        <v>607</v>
      </c>
      <c r="H610" s="24">
        <f t="shared" ca="1" si="155"/>
        <v>1837.4214959999999</v>
      </c>
      <c r="I610" s="25">
        <f t="shared" ca="1" si="156"/>
        <v>120.85618790159998</v>
      </c>
      <c r="J610" s="155"/>
      <c r="K610" s="155"/>
      <c r="L610" s="129">
        <f t="shared" si="169"/>
        <v>0</v>
      </c>
      <c r="AR610">
        <f t="shared" ca="1" si="157"/>
        <v>326.63834567999999</v>
      </c>
      <c r="AS610">
        <f t="shared" ca="1" si="158"/>
        <v>322.36165432000001</v>
      </c>
      <c r="AT610" cm="1">
        <f t="array" aca="1" ref="AT610" ca="1">_xlfn.LET(_xlpm.rozsah, $J$3:$J$10001,_xlpm.podminka, (_xlpm.rozsah&gt;H610)*(ISNUMBER(_xlpm.rozsah)),_xlpm.indexy, IF(_xlpm.podminka, ROW(_xlpm.rozsah)-MIN(ROW(_xlpm.rozsah))+1),_xlpm.prvni, MIN(_xlpm.indexy),_xlpm.finalni, IF(_xlpm.prvni=1, 2, _xlpm.prvni),INDEX(_xlpm.rozsah, _xlpm.finalni))</f>
        <v>1900</v>
      </c>
      <c r="AU610" cm="1">
        <f t="array" aca="1" ref="AU610" ca="1">INDEX($J$3:$J$10001,MATCH(AT610,$J$3:$J$10004,0)-1)</f>
        <v>1800</v>
      </c>
      <c r="AV610">
        <f t="shared" ca="1" si="159"/>
        <v>316</v>
      </c>
      <c r="AW610">
        <f t="shared" ca="1" si="160"/>
        <v>333</v>
      </c>
      <c r="AX610">
        <f t="shared" ca="1" si="161"/>
        <v>-17</v>
      </c>
      <c r="AY610">
        <f t="shared" ca="1" si="162"/>
        <v>326.63834567999999</v>
      </c>
      <c r="AZ610">
        <f t="shared" ca="1" si="163"/>
        <v>342.50550282997233</v>
      </c>
      <c r="BA610">
        <f t="shared" ca="1" si="164"/>
        <v>340.49449717002767</v>
      </c>
      <c r="BB610" cm="1">
        <f t="array" aca="1" ref="BB610" ca="1">_xlfn.LET(_xlpm.rozsah, $J$3:$J$10001,_xlpm.podminka, (_xlpm.rozsah&gt;E610)*(ISNUMBER(_xlpm.rozsah)),_xlpm.indexy, IF(_xlpm.podminka, ROW(_xlpm.rozsah)-MIN(ROW(_xlpm.rozsah))+1),_xlpm.prvni, MIN(_xlpm.indexy),_xlpm.finalni, IF(_xlpm.prvni=1, 2, _xlpm.prvni),INDEX(_xlpm.rozsah, _xlpm.finalni))</f>
        <v>1800</v>
      </c>
      <c r="BC610" cm="1">
        <f t="array" aca="1" ref="BC610" ca="1">INDEX($J$3:$J$10001,MATCH(BB610,$J$3:$J$10004,0)-1)</f>
        <v>1700</v>
      </c>
      <c r="BD610">
        <f t="shared" ca="1" si="165"/>
        <v>333</v>
      </c>
      <c r="BE610">
        <f t="shared" ca="1" si="166"/>
        <v>350</v>
      </c>
      <c r="BF610">
        <f t="shared" ca="1" si="167"/>
        <v>-17</v>
      </c>
      <c r="BG610">
        <f t="shared" ca="1" si="168"/>
        <v>342.50550282997233</v>
      </c>
    </row>
    <row r="611" spans="1:59" x14ac:dyDescent="0.25">
      <c r="A611" s="64">
        <v>608</v>
      </c>
      <c r="B611" s="64">
        <v>67</v>
      </c>
      <c r="C611" s="64">
        <v>42</v>
      </c>
      <c r="D611" s="18">
        <v>608</v>
      </c>
      <c r="E611" s="21">
        <f t="shared" ca="1" si="153"/>
        <v>1728.7310822138281</v>
      </c>
      <c r="F611" s="22">
        <f t="shared" ca="1" si="154"/>
        <v>144.94860072993268</v>
      </c>
      <c r="G611" s="28">
        <v>608</v>
      </c>
      <c r="H611" s="24">
        <f t="shared" ca="1" si="155"/>
        <v>1825.1064739999999</v>
      </c>
      <c r="I611" s="25">
        <f t="shared" ca="1" si="156"/>
        <v>138.0673977564</v>
      </c>
      <c r="J611" s="155"/>
      <c r="K611" s="155"/>
      <c r="L611" s="129">
        <f t="shared" si="169"/>
        <v>0</v>
      </c>
      <c r="AR611">
        <f t="shared" ca="1" si="157"/>
        <v>328.73189941999999</v>
      </c>
      <c r="AS611">
        <f t="shared" ca="1" si="158"/>
        <v>320.26810058000001</v>
      </c>
      <c r="AT611" cm="1">
        <f t="array" aca="1" ref="AT611" ca="1">_xlfn.LET(_xlpm.rozsah, $J$3:$J$10001,_xlpm.podminka, (_xlpm.rozsah&gt;H611)*(ISNUMBER(_xlpm.rozsah)),_xlpm.indexy, IF(_xlpm.podminka, ROW(_xlpm.rozsah)-MIN(ROW(_xlpm.rozsah))+1),_xlpm.prvni, MIN(_xlpm.indexy),_xlpm.finalni, IF(_xlpm.prvni=1, 2, _xlpm.prvni),INDEX(_xlpm.rozsah, _xlpm.finalni))</f>
        <v>1900</v>
      </c>
      <c r="AU611" cm="1">
        <f t="array" aca="1" ref="AU611" ca="1">INDEX($J$3:$J$10001,MATCH(AT611,$J$3:$J$10004,0)-1)</f>
        <v>1800</v>
      </c>
      <c r="AV611">
        <f t="shared" ca="1" si="159"/>
        <v>316</v>
      </c>
      <c r="AW611">
        <f t="shared" ca="1" si="160"/>
        <v>333</v>
      </c>
      <c r="AX611">
        <f t="shared" ca="1" si="161"/>
        <v>-17</v>
      </c>
      <c r="AY611">
        <f t="shared" ca="1" si="162"/>
        <v>328.73189941999999</v>
      </c>
      <c r="AZ611">
        <f t="shared" ca="1" si="163"/>
        <v>345.11571602364921</v>
      </c>
      <c r="BA611">
        <f t="shared" ca="1" si="164"/>
        <v>337.88428397635079</v>
      </c>
      <c r="BB611" cm="1">
        <f t="array" aca="1" ref="BB611" ca="1">_xlfn.LET(_xlpm.rozsah, $J$3:$J$10001,_xlpm.podminka, (_xlpm.rozsah&gt;E611)*(ISNUMBER(_xlpm.rozsah)),_xlpm.indexy, IF(_xlpm.podminka, ROW(_xlpm.rozsah)-MIN(ROW(_xlpm.rozsah))+1),_xlpm.prvni, MIN(_xlpm.indexy),_xlpm.finalni, IF(_xlpm.prvni=1, 2, _xlpm.prvni),INDEX(_xlpm.rozsah, _xlpm.finalni))</f>
        <v>1800</v>
      </c>
      <c r="BC611" cm="1">
        <f t="array" aca="1" ref="BC611" ca="1">INDEX($J$3:$J$10001,MATCH(BB611,$J$3:$J$10004,0)-1)</f>
        <v>1700</v>
      </c>
      <c r="BD611">
        <f t="shared" ca="1" si="165"/>
        <v>333</v>
      </c>
      <c r="BE611">
        <f t="shared" ca="1" si="166"/>
        <v>350</v>
      </c>
      <c r="BF611">
        <f t="shared" ca="1" si="167"/>
        <v>-17</v>
      </c>
      <c r="BG611">
        <f t="shared" ca="1" si="168"/>
        <v>345.11571602364921</v>
      </c>
    </row>
    <row r="612" spans="1:59" x14ac:dyDescent="0.25">
      <c r="A612" s="64">
        <v>609</v>
      </c>
      <c r="B612" s="64">
        <v>68</v>
      </c>
      <c r="C612" s="64">
        <v>50</v>
      </c>
      <c r="D612" s="18">
        <v>609</v>
      </c>
      <c r="E612" s="21">
        <f t="shared" ca="1" si="153"/>
        <v>1744.085277470751</v>
      </c>
      <c r="F612" s="22">
        <f t="shared" ca="1" si="154"/>
        <v>171.25275141498616</v>
      </c>
      <c r="G612" s="23">
        <v>609</v>
      </c>
      <c r="H612" s="24">
        <f t="shared" ca="1" si="155"/>
        <v>1837.4214959999999</v>
      </c>
      <c r="I612" s="25">
        <f t="shared" ca="1" si="156"/>
        <v>163.31917283999999</v>
      </c>
      <c r="J612" s="155"/>
      <c r="K612" s="155"/>
      <c r="L612" s="129">
        <f t="shared" si="169"/>
        <v>0</v>
      </c>
      <c r="AR612">
        <f t="shared" ca="1" si="157"/>
        <v>326.63834567999999</v>
      </c>
      <c r="AS612">
        <f t="shared" ca="1" si="158"/>
        <v>322.36165432000001</v>
      </c>
      <c r="AT612" cm="1">
        <f t="array" aca="1" ref="AT612" ca="1">_xlfn.LET(_xlpm.rozsah, $J$3:$J$10001,_xlpm.podminka, (_xlpm.rozsah&gt;H612)*(ISNUMBER(_xlpm.rozsah)),_xlpm.indexy, IF(_xlpm.podminka, ROW(_xlpm.rozsah)-MIN(ROW(_xlpm.rozsah))+1),_xlpm.prvni, MIN(_xlpm.indexy),_xlpm.finalni, IF(_xlpm.prvni=1, 2, _xlpm.prvni),INDEX(_xlpm.rozsah, _xlpm.finalni))</f>
        <v>1900</v>
      </c>
      <c r="AU612" cm="1">
        <f t="array" aca="1" ref="AU612" ca="1">INDEX($J$3:$J$10001,MATCH(AT612,$J$3:$J$10004,0)-1)</f>
        <v>1800</v>
      </c>
      <c r="AV612">
        <f t="shared" ca="1" si="159"/>
        <v>316</v>
      </c>
      <c r="AW612">
        <f t="shared" ca="1" si="160"/>
        <v>333</v>
      </c>
      <c r="AX612">
        <f t="shared" ca="1" si="161"/>
        <v>-17</v>
      </c>
      <c r="AY612">
        <f t="shared" ca="1" si="162"/>
        <v>326.63834567999999</v>
      </c>
      <c r="AZ612">
        <f t="shared" ca="1" si="163"/>
        <v>342.50550282997233</v>
      </c>
      <c r="BA612">
        <f t="shared" ca="1" si="164"/>
        <v>340.49449717002767</v>
      </c>
      <c r="BB612" cm="1">
        <f t="array" aca="1" ref="BB612" ca="1">_xlfn.LET(_xlpm.rozsah, $J$3:$J$10001,_xlpm.podminka, (_xlpm.rozsah&gt;E612)*(ISNUMBER(_xlpm.rozsah)),_xlpm.indexy, IF(_xlpm.podminka, ROW(_xlpm.rozsah)-MIN(ROW(_xlpm.rozsah))+1),_xlpm.prvni, MIN(_xlpm.indexy),_xlpm.finalni, IF(_xlpm.prvni=1, 2, _xlpm.prvni),INDEX(_xlpm.rozsah, _xlpm.finalni))</f>
        <v>1800</v>
      </c>
      <c r="BC612" cm="1">
        <f t="array" aca="1" ref="BC612" ca="1">INDEX($J$3:$J$10001,MATCH(BB612,$J$3:$J$10004,0)-1)</f>
        <v>1700</v>
      </c>
      <c r="BD612">
        <f t="shared" ca="1" si="165"/>
        <v>333</v>
      </c>
      <c r="BE612">
        <f t="shared" ca="1" si="166"/>
        <v>350</v>
      </c>
      <c r="BF612">
        <f t="shared" ca="1" si="167"/>
        <v>-17</v>
      </c>
      <c r="BG612">
        <f t="shared" ca="1" si="168"/>
        <v>342.50550282997233</v>
      </c>
    </row>
    <row r="613" spans="1:59" x14ac:dyDescent="0.25">
      <c r="A613" s="64">
        <v>610</v>
      </c>
      <c r="B613" s="64">
        <v>77</v>
      </c>
      <c r="C613" s="64">
        <v>43</v>
      </c>
      <c r="D613" s="18">
        <v>610</v>
      </c>
      <c r="E613" s="21">
        <f t="shared" ca="1" si="153"/>
        <v>1882.2730347830561</v>
      </c>
      <c r="F613" s="22">
        <f t="shared" ca="1" si="154"/>
        <v>137.1758411573586</v>
      </c>
      <c r="G613" s="28">
        <v>610</v>
      </c>
      <c r="H613" s="24">
        <f t="shared" ca="1" si="155"/>
        <v>1948.2566939999999</v>
      </c>
      <c r="I613" s="25">
        <f t="shared" ca="1" si="156"/>
        <v>132.55993945279999</v>
      </c>
      <c r="J613" s="155"/>
      <c r="K613" s="155"/>
      <c r="L613" s="129">
        <f t="shared" si="169"/>
        <v>0</v>
      </c>
      <c r="AR613">
        <f t="shared" ca="1" si="157"/>
        <v>308.27892896000003</v>
      </c>
      <c r="AS613">
        <f t="shared" ca="1" si="158"/>
        <v>307.72107103999997</v>
      </c>
      <c r="AT613" cm="1">
        <f t="array" aca="1" ref="AT613" ca="1">_xlfn.LET(_xlpm.rozsah, $J$3:$J$10001,_xlpm.podminka, (_xlpm.rozsah&gt;H613)*(ISNUMBER(_xlpm.rozsah)),_xlpm.indexy, IF(_xlpm.podminka, ROW(_xlpm.rozsah)-MIN(ROW(_xlpm.rozsah))+1),_xlpm.prvni, MIN(_xlpm.indexy),_xlpm.finalni, IF(_xlpm.prvni=1, 2, _xlpm.prvni),INDEX(_xlpm.rozsah, _xlpm.finalni))</f>
        <v>2000</v>
      </c>
      <c r="AU613" cm="1">
        <f t="array" aca="1" ref="AU613" ca="1">INDEX($J$3:$J$10001,MATCH(AT613,$J$3:$J$10004,0)-1)</f>
        <v>1900</v>
      </c>
      <c r="AV613">
        <f t="shared" ca="1" si="159"/>
        <v>300</v>
      </c>
      <c r="AW613">
        <f t="shared" ca="1" si="160"/>
        <v>316</v>
      </c>
      <c r="AX613">
        <f t="shared" ca="1" si="161"/>
        <v>-16</v>
      </c>
      <c r="AY613">
        <f t="shared" ca="1" si="162"/>
        <v>308.27892896000003</v>
      </c>
      <c r="AZ613">
        <f t="shared" ca="1" si="163"/>
        <v>319.01358408688048</v>
      </c>
      <c r="BA613">
        <f t="shared" ca="1" si="164"/>
        <v>329.98641591311952</v>
      </c>
      <c r="BB613" cm="1">
        <f t="array" aca="1" ref="BB613" ca="1">_xlfn.LET(_xlpm.rozsah, $J$3:$J$10001,_xlpm.podminka, (_xlpm.rozsah&gt;E613)*(ISNUMBER(_xlpm.rozsah)),_xlpm.indexy, IF(_xlpm.podminka, ROW(_xlpm.rozsah)-MIN(ROW(_xlpm.rozsah))+1),_xlpm.prvni, MIN(_xlpm.indexy),_xlpm.finalni, IF(_xlpm.prvni=1, 2, _xlpm.prvni),INDEX(_xlpm.rozsah, _xlpm.finalni))</f>
        <v>1900</v>
      </c>
      <c r="BC613" cm="1">
        <f t="array" aca="1" ref="BC613" ca="1">INDEX($J$3:$J$10001,MATCH(BB613,$J$3:$J$10004,0)-1)</f>
        <v>1800</v>
      </c>
      <c r="BD613">
        <f t="shared" ca="1" si="165"/>
        <v>316</v>
      </c>
      <c r="BE613">
        <f t="shared" ca="1" si="166"/>
        <v>333</v>
      </c>
      <c r="BF613">
        <f t="shared" ca="1" si="167"/>
        <v>-17</v>
      </c>
      <c r="BG613">
        <f t="shared" ca="1" si="168"/>
        <v>319.01358408688048</v>
      </c>
    </row>
    <row r="614" spans="1:59" x14ac:dyDescent="0.25">
      <c r="A614" s="64">
        <v>611</v>
      </c>
      <c r="B614" s="64">
        <v>58</v>
      </c>
      <c r="C614" s="64">
        <v>4</v>
      </c>
      <c r="D614" s="18">
        <v>611</v>
      </c>
      <c r="E614" s="21">
        <f t="shared" ca="1" si="153"/>
        <v>1590.5433249015227</v>
      </c>
      <c r="F614" s="22">
        <f t="shared" ca="1" si="154"/>
        <v>14.327565340078781</v>
      </c>
      <c r="G614" s="23">
        <v>611</v>
      </c>
      <c r="H614" s="24">
        <f t="shared" ca="1" si="155"/>
        <v>1714.2712759999999</v>
      </c>
      <c r="I614" s="25">
        <f t="shared" ca="1" si="156"/>
        <v>13.9029553232</v>
      </c>
      <c r="J614" s="155"/>
      <c r="K614" s="155"/>
      <c r="L614" s="129">
        <f t="shared" si="169"/>
        <v>0</v>
      </c>
      <c r="AR614">
        <f t="shared" ca="1" si="157"/>
        <v>347.57388308000003</v>
      </c>
      <c r="AS614">
        <f t="shared" ca="1" si="158"/>
        <v>335.42611691999997</v>
      </c>
      <c r="AT614" cm="1">
        <f t="array" aca="1" ref="AT614" ca="1">_xlfn.LET(_xlpm.rozsah, $J$3:$J$10001,_xlpm.podminka, (_xlpm.rozsah&gt;H614)*(ISNUMBER(_xlpm.rozsah)),_xlpm.indexy, IF(_xlpm.podminka, ROW(_xlpm.rozsah)-MIN(ROW(_xlpm.rozsah))+1),_xlpm.prvni, MIN(_xlpm.indexy),_xlpm.finalni, IF(_xlpm.prvni=1, 2, _xlpm.prvni),INDEX(_xlpm.rozsah, _xlpm.finalni))</f>
        <v>1800</v>
      </c>
      <c r="AU614" cm="1">
        <f t="array" aca="1" ref="AU614" ca="1">INDEX($J$3:$J$10001,MATCH(AT614,$J$3:$J$10004,0)-1)</f>
        <v>1700</v>
      </c>
      <c r="AV614">
        <f t="shared" ca="1" si="159"/>
        <v>333</v>
      </c>
      <c r="AW614">
        <f t="shared" ca="1" si="160"/>
        <v>350</v>
      </c>
      <c r="AX614">
        <f t="shared" ca="1" si="161"/>
        <v>-17</v>
      </c>
      <c r="AY614">
        <f t="shared" ca="1" si="162"/>
        <v>347.57388308000003</v>
      </c>
      <c r="AZ614">
        <f t="shared" ca="1" si="163"/>
        <v>358.18913350196954</v>
      </c>
      <c r="BA614">
        <f t="shared" ca="1" si="164"/>
        <v>359.81086649803046</v>
      </c>
      <c r="BB614" cm="1">
        <f t="array" aca="1" ref="BB614" ca="1">_xlfn.LET(_xlpm.rozsah, $J$3:$J$10001,_xlpm.podminka, (_xlpm.rozsah&gt;E614)*(ISNUMBER(_xlpm.rozsah)),_xlpm.indexy, IF(_xlpm.podminka, ROW(_xlpm.rozsah)-MIN(ROW(_xlpm.rozsah))+1),_xlpm.prvni, MIN(_xlpm.indexy),_xlpm.finalni, IF(_xlpm.prvni=1, 2, _xlpm.prvni),INDEX(_xlpm.rozsah, _xlpm.finalni))</f>
        <v>1600</v>
      </c>
      <c r="BC614" cm="1">
        <f t="array" aca="1" ref="BC614" ca="1">INDEX($J$3:$J$10001,MATCH(BB614,$J$3:$J$10004,0)-1)</f>
        <v>1500</v>
      </c>
      <c r="BD614">
        <f t="shared" ca="1" si="165"/>
        <v>358</v>
      </c>
      <c r="BE614">
        <f t="shared" ca="1" si="166"/>
        <v>360</v>
      </c>
      <c r="BF614">
        <f t="shared" ca="1" si="167"/>
        <v>-2</v>
      </c>
      <c r="BG614">
        <f t="shared" ca="1" si="168"/>
        <v>358.18913350196954</v>
      </c>
    </row>
    <row r="615" spans="1:59" x14ac:dyDescent="0.25">
      <c r="A615" s="64">
        <v>612</v>
      </c>
      <c r="B615" s="64">
        <v>22</v>
      </c>
      <c r="C615" s="64">
        <v>37</v>
      </c>
      <c r="D615" s="18">
        <v>612</v>
      </c>
      <c r="E615" s="21">
        <f t="shared" ca="1" si="153"/>
        <v>1037.7922956523018</v>
      </c>
      <c r="F615" s="22">
        <f t="shared" ca="1" si="154"/>
        <v>108.69831493913517</v>
      </c>
      <c r="G615" s="28">
        <v>612</v>
      </c>
      <c r="H615" s="24">
        <f t="shared" ca="1" si="155"/>
        <v>1270.930484</v>
      </c>
      <c r="I615" s="25">
        <f t="shared" ca="1" si="156"/>
        <v>126.27328372400001</v>
      </c>
      <c r="J615" s="155"/>
      <c r="K615" s="155"/>
      <c r="L615" s="129">
        <f t="shared" si="169"/>
        <v>0</v>
      </c>
      <c r="AR615">
        <f t="shared" ca="1" si="157"/>
        <v>341.27914520000002</v>
      </c>
      <c r="AS615">
        <f t="shared" ca="1" si="158"/>
        <v>341.27914520000002</v>
      </c>
      <c r="AT615" cm="1">
        <f t="array" aca="1" ref="AT615" ca="1">_xlfn.LET(_xlpm.rozsah, $J$3:$J$10001,_xlpm.podminka, (_xlpm.rozsah&gt;H615)*(ISNUMBER(_xlpm.rozsah)),_xlpm.indexy, IF(_xlpm.podminka, ROW(_xlpm.rozsah)-MIN(ROW(_xlpm.rozsah))+1),_xlpm.prvni, MIN(_xlpm.indexy),_xlpm.finalni, IF(_xlpm.prvni=1, 2, _xlpm.prvni),INDEX(_xlpm.rozsah, _xlpm.finalni))</f>
        <v>1300</v>
      </c>
      <c r="AU615" cm="1">
        <f t="array" aca="1" ref="AU615" ca="1">INDEX($J$3:$J$10001,MATCH(AT615,$J$3:$J$10004,0)-1)</f>
        <v>1200</v>
      </c>
      <c r="AV615">
        <f t="shared" ca="1" si="159"/>
        <v>350</v>
      </c>
      <c r="AW615">
        <f t="shared" ca="1" si="160"/>
        <v>320</v>
      </c>
      <c r="AX615">
        <f t="shared" ca="1" si="161"/>
        <v>30</v>
      </c>
      <c r="AY615">
        <f t="shared" ca="1" si="162"/>
        <v>328.72085479999998</v>
      </c>
      <c r="AZ615">
        <f t="shared" ca="1" si="163"/>
        <v>293.7792295652302</v>
      </c>
      <c r="BA615">
        <f t="shared" ca="1" si="164"/>
        <v>293.7792295652302</v>
      </c>
      <c r="BB615" cm="1">
        <f t="array" aca="1" ref="BB615" ca="1">_xlfn.LET(_xlpm.rozsah, $J$3:$J$10001,_xlpm.podminka, (_xlpm.rozsah&gt;E615)*(ISNUMBER(_xlpm.rozsah)),_xlpm.indexy, IF(_xlpm.podminka, ROW(_xlpm.rozsah)-MIN(ROW(_xlpm.rozsah))+1),_xlpm.prvni, MIN(_xlpm.indexy),_xlpm.finalni, IF(_xlpm.prvni=1, 2, _xlpm.prvni),INDEX(_xlpm.rozsah, _xlpm.finalni))</f>
        <v>1100</v>
      </c>
      <c r="BC615" cm="1">
        <f t="array" aca="1" ref="BC615" ca="1">INDEX($J$3:$J$10001,MATCH(BB615,$J$3:$J$10004,0)-1)</f>
        <v>1000</v>
      </c>
      <c r="BD615">
        <f t="shared" ca="1" si="165"/>
        <v>300</v>
      </c>
      <c r="BE615">
        <f t="shared" ca="1" si="166"/>
        <v>290</v>
      </c>
      <c r="BF615">
        <f t="shared" ca="1" si="167"/>
        <v>10</v>
      </c>
      <c r="BG615">
        <f t="shared" ca="1" si="168"/>
        <v>296.2207704347698</v>
      </c>
    </row>
    <row r="616" spans="1:59" x14ac:dyDescent="0.25">
      <c r="A616" s="64">
        <v>613</v>
      </c>
      <c r="B616" s="64">
        <v>57</v>
      </c>
      <c r="C616" s="64">
        <v>69</v>
      </c>
      <c r="D616" s="18">
        <v>613</v>
      </c>
      <c r="E616" s="21">
        <f t="shared" ca="1" si="153"/>
        <v>1575.1891296446001</v>
      </c>
      <c r="F616" s="22">
        <f t="shared" ca="1" si="154"/>
        <v>247.36239001090453</v>
      </c>
      <c r="G616" s="23">
        <v>613</v>
      </c>
      <c r="H616" s="24">
        <f t="shared" ca="1" si="155"/>
        <v>1701.9562539999997</v>
      </c>
      <c r="I616" s="25">
        <f t="shared" ca="1" si="156"/>
        <v>241.27053140580003</v>
      </c>
      <c r="J616" s="155"/>
      <c r="K616" s="155"/>
      <c r="L616" s="129">
        <f t="shared" si="169"/>
        <v>0</v>
      </c>
      <c r="AR616">
        <f t="shared" ca="1" si="157"/>
        <v>349.66743682000003</v>
      </c>
      <c r="AS616">
        <f t="shared" ca="1" si="158"/>
        <v>333.33256317999997</v>
      </c>
      <c r="AT616" cm="1">
        <f t="array" aca="1" ref="AT616" ca="1">_xlfn.LET(_xlpm.rozsah, $J$3:$J$10001,_xlpm.podminka, (_xlpm.rozsah&gt;H616)*(ISNUMBER(_xlpm.rozsah)),_xlpm.indexy, IF(_xlpm.podminka, ROW(_xlpm.rozsah)-MIN(ROW(_xlpm.rozsah))+1),_xlpm.prvni, MIN(_xlpm.indexy),_xlpm.finalni, IF(_xlpm.prvni=1, 2, _xlpm.prvni),INDEX(_xlpm.rozsah, _xlpm.finalni))</f>
        <v>1800</v>
      </c>
      <c r="AU616" cm="1">
        <f t="array" aca="1" ref="AU616" ca="1">INDEX($J$3:$J$10001,MATCH(AT616,$J$3:$J$10004,0)-1)</f>
        <v>1700</v>
      </c>
      <c r="AV616">
        <f t="shared" ca="1" si="159"/>
        <v>333</v>
      </c>
      <c r="AW616">
        <f t="shared" ca="1" si="160"/>
        <v>350</v>
      </c>
      <c r="AX616">
        <f t="shared" ca="1" si="161"/>
        <v>-17</v>
      </c>
      <c r="AY616">
        <f t="shared" ca="1" si="162"/>
        <v>349.66743682000003</v>
      </c>
      <c r="AZ616">
        <f t="shared" ca="1" si="163"/>
        <v>358.49621740710802</v>
      </c>
      <c r="BA616">
        <f t="shared" ca="1" si="164"/>
        <v>359.50378259289198</v>
      </c>
      <c r="BB616" cm="1">
        <f t="array" aca="1" ref="BB616" ca="1">_xlfn.LET(_xlpm.rozsah, $J$3:$J$10001,_xlpm.podminka, (_xlpm.rozsah&gt;E616)*(ISNUMBER(_xlpm.rozsah)),_xlpm.indexy, IF(_xlpm.podminka, ROW(_xlpm.rozsah)-MIN(ROW(_xlpm.rozsah))+1),_xlpm.prvni, MIN(_xlpm.indexy),_xlpm.finalni, IF(_xlpm.prvni=1, 2, _xlpm.prvni),INDEX(_xlpm.rozsah, _xlpm.finalni))</f>
        <v>1600</v>
      </c>
      <c r="BC616" cm="1">
        <f t="array" aca="1" ref="BC616" ca="1">INDEX($J$3:$J$10001,MATCH(BB616,$J$3:$J$10004,0)-1)</f>
        <v>1500</v>
      </c>
      <c r="BD616">
        <f t="shared" ca="1" si="165"/>
        <v>358</v>
      </c>
      <c r="BE616">
        <f t="shared" ca="1" si="166"/>
        <v>360</v>
      </c>
      <c r="BF616">
        <f t="shared" ca="1" si="167"/>
        <v>-2</v>
      </c>
      <c r="BG616">
        <f t="shared" ca="1" si="168"/>
        <v>358.49621740710802</v>
      </c>
    </row>
    <row r="617" spans="1:59" x14ac:dyDescent="0.25">
      <c r="A617" s="64">
        <v>614</v>
      </c>
      <c r="B617" s="64">
        <v>68</v>
      </c>
      <c r="C617" s="64">
        <v>38</v>
      </c>
      <c r="D617" s="18">
        <v>614</v>
      </c>
      <c r="E617" s="21">
        <f t="shared" ca="1" si="153"/>
        <v>1744.085277470751</v>
      </c>
      <c r="F617" s="22">
        <f t="shared" ca="1" si="154"/>
        <v>130.15209107538948</v>
      </c>
      <c r="G617" s="28">
        <v>614</v>
      </c>
      <c r="H617" s="24">
        <f t="shared" ca="1" si="155"/>
        <v>1837.4214959999999</v>
      </c>
      <c r="I617" s="25">
        <f t="shared" ca="1" si="156"/>
        <v>124.12257135839999</v>
      </c>
      <c r="J617" s="155"/>
      <c r="K617" s="155"/>
      <c r="L617" s="129">
        <f t="shared" si="169"/>
        <v>0</v>
      </c>
      <c r="AR617">
        <f t="shared" ca="1" si="157"/>
        <v>326.63834567999999</v>
      </c>
      <c r="AS617">
        <f t="shared" ca="1" si="158"/>
        <v>322.36165432000001</v>
      </c>
      <c r="AT617" cm="1">
        <f t="array" aca="1" ref="AT617" ca="1">_xlfn.LET(_xlpm.rozsah, $J$3:$J$10001,_xlpm.podminka, (_xlpm.rozsah&gt;H617)*(ISNUMBER(_xlpm.rozsah)),_xlpm.indexy, IF(_xlpm.podminka, ROW(_xlpm.rozsah)-MIN(ROW(_xlpm.rozsah))+1),_xlpm.prvni, MIN(_xlpm.indexy),_xlpm.finalni, IF(_xlpm.prvni=1, 2, _xlpm.prvni),INDEX(_xlpm.rozsah, _xlpm.finalni))</f>
        <v>1900</v>
      </c>
      <c r="AU617" cm="1">
        <f t="array" aca="1" ref="AU617" ca="1">INDEX($J$3:$J$10001,MATCH(AT617,$J$3:$J$10004,0)-1)</f>
        <v>1800</v>
      </c>
      <c r="AV617">
        <f t="shared" ca="1" si="159"/>
        <v>316</v>
      </c>
      <c r="AW617">
        <f t="shared" ca="1" si="160"/>
        <v>333</v>
      </c>
      <c r="AX617">
        <f t="shared" ca="1" si="161"/>
        <v>-17</v>
      </c>
      <c r="AY617">
        <f t="shared" ca="1" si="162"/>
        <v>326.63834567999999</v>
      </c>
      <c r="AZ617">
        <f t="shared" ca="1" si="163"/>
        <v>342.50550282997233</v>
      </c>
      <c r="BA617">
        <f t="shared" ca="1" si="164"/>
        <v>340.49449717002767</v>
      </c>
      <c r="BB617" cm="1">
        <f t="array" aca="1" ref="BB617" ca="1">_xlfn.LET(_xlpm.rozsah, $J$3:$J$10001,_xlpm.podminka, (_xlpm.rozsah&gt;E617)*(ISNUMBER(_xlpm.rozsah)),_xlpm.indexy, IF(_xlpm.podminka, ROW(_xlpm.rozsah)-MIN(ROW(_xlpm.rozsah))+1),_xlpm.prvni, MIN(_xlpm.indexy),_xlpm.finalni, IF(_xlpm.prvni=1, 2, _xlpm.prvni),INDEX(_xlpm.rozsah, _xlpm.finalni))</f>
        <v>1800</v>
      </c>
      <c r="BC617" cm="1">
        <f t="array" aca="1" ref="BC617" ca="1">INDEX($J$3:$J$10001,MATCH(BB617,$J$3:$J$10004,0)-1)</f>
        <v>1700</v>
      </c>
      <c r="BD617">
        <f t="shared" ca="1" si="165"/>
        <v>333</v>
      </c>
      <c r="BE617">
        <f t="shared" ca="1" si="166"/>
        <v>350</v>
      </c>
      <c r="BF617">
        <f t="shared" ca="1" si="167"/>
        <v>-17</v>
      </c>
      <c r="BG617">
        <f t="shared" ca="1" si="168"/>
        <v>342.50550282997233</v>
      </c>
    </row>
    <row r="618" spans="1:59" x14ac:dyDescent="0.25">
      <c r="A618" s="64">
        <v>615</v>
      </c>
      <c r="B618" s="64">
        <v>73</v>
      </c>
      <c r="C618" s="64">
        <v>2</v>
      </c>
      <c r="D618" s="18">
        <v>615</v>
      </c>
      <c r="E618" s="21">
        <f t="shared" ca="1" si="153"/>
        <v>1820.8562537553648</v>
      </c>
      <c r="F618" s="22">
        <f t="shared" ca="1" si="154"/>
        <v>6.5890887372317595</v>
      </c>
      <c r="G618" s="23">
        <v>615</v>
      </c>
      <c r="H618" s="24">
        <f t="shared" ca="1" si="155"/>
        <v>1898.9966059999999</v>
      </c>
      <c r="I618" s="25">
        <f t="shared" ca="1" si="156"/>
        <v>6.3234115396000004</v>
      </c>
      <c r="J618" s="155"/>
      <c r="K618" s="155"/>
      <c r="L618" s="129">
        <f t="shared" si="169"/>
        <v>0</v>
      </c>
      <c r="AR618">
        <f t="shared" ca="1" si="157"/>
        <v>316.17057698000002</v>
      </c>
      <c r="AS618">
        <f t="shared" ca="1" si="158"/>
        <v>332.82942301999998</v>
      </c>
      <c r="AT618" cm="1">
        <f t="array" aca="1" ref="AT618" ca="1">_xlfn.LET(_xlpm.rozsah, $J$3:$J$10001,_xlpm.podminka, (_xlpm.rozsah&gt;H618)*(ISNUMBER(_xlpm.rozsah)),_xlpm.indexy, IF(_xlpm.podminka, ROW(_xlpm.rozsah)-MIN(ROW(_xlpm.rozsah))+1),_xlpm.prvni, MIN(_xlpm.indexy),_xlpm.finalni, IF(_xlpm.prvni=1, 2, _xlpm.prvni),INDEX(_xlpm.rozsah, _xlpm.finalni))</f>
        <v>1900</v>
      </c>
      <c r="AU618" cm="1">
        <f t="array" aca="1" ref="AU618" ca="1">INDEX($J$3:$J$10001,MATCH(AT618,$J$3:$J$10004,0)-1)</f>
        <v>1800</v>
      </c>
      <c r="AV618">
        <f t="shared" ca="1" si="159"/>
        <v>316</v>
      </c>
      <c r="AW618">
        <f t="shared" ca="1" si="160"/>
        <v>333</v>
      </c>
      <c r="AX618">
        <f t="shared" ca="1" si="161"/>
        <v>-17</v>
      </c>
      <c r="AY618">
        <f t="shared" ca="1" si="162"/>
        <v>316.17057698000002</v>
      </c>
      <c r="AZ618">
        <f t="shared" ca="1" si="163"/>
        <v>329.45443686158796</v>
      </c>
      <c r="BA618">
        <f t="shared" ca="1" si="164"/>
        <v>319.54556313841204</v>
      </c>
      <c r="BB618" cm="1">
        <f t="array" aca="1" ref="BB618" ca="1">_xlfn.LET(_xlpm.rozsah, $J$3:$J$10001,_xlpm.podminka, (_xlpm.rozsah&gt;E618)*(ISNUMBER(_xlpm.rozsah)),_xlpm.indexy, IF(_xlpm.podminka, ROW(_xlpm.rozsah)-MIN(ROW(_xlpm.rozsah))+1),_xlpm.prvni, MIN(_xlpm.indexy),_xlpm.finalni, IF(_xlpm.prvni=1, 2, _xlpm.prvni),INDEX(_xlpm.rozsah, _xlpm.finalni))</f>
        <v>1900</v>
      </c>
      <c r="BC618" cm="1">
        <f t="array" aca="1" ref="BC618" ca="1">INDEX($J$3:$J$10001,MATCH(BB618,$J$3:$J$10004,0)-1)</f>
        <v>1800</v>
      </c>
      <c r="BD618">
        <f t="shared" ca="1" si="165"/>
        <v>316</v>
      </c>
      <c r="BE618">
        <f t="shared" ca="1" si="166"/>
        <v>333</v>
      </c>
      <c r="BF618">
        <f t="shared" ca="1" si="167"/>
        <v>-17</v>
      </c>
      <c r="BG618">
        <f t="shared" ca="1" si="168"/>
        <v>329.45443686158796</v>
      </c>
    </row>
    <row r="619" spans="1:59" x14ac:dyDescent="0.25">
      <c r="A619" s="64">
        <v>616</v>
      </c>
      <c r="B619" s="64">
        <v>40</v>
      </c>
      <c r="C619" s="64">
        <v>14</v>
      </c>
      <c r="D619" s="18">
        <v>616</v>
      </c>
      <c r="E619" s="21">
        <f t="shared" ca="1" si="153"/>
        <v>1314.1678102769124</v>
      </c>
      <c r="F619" s="22">
        <f t="shared" ca="1" si="154"/>
        <v>49.198349343876771</v>
      </c>
      <c r="G619" s="28">
        <v>616</v>
      </c>
      <c r="H619" s="24">
        <f t="shared" ca="1" si="155"/>
        <v>1492.60088</v>
      </c>
      <c r="I619" s="25">
        <f t="shared" ca="1" si="156"/>
        <v>50.4</v>
      </c>
      <c r="J619" s="155"/>
      <c r="K619" s="155"/>
      <c r="L619" s="129">
        <f t="shared" si="169"/>
        <v>0</v>
      </c>
      <c r="AR619">
        <f t="shared" ca="1" si="157"/>
        <v>360</v>
      </c>
      <c r="AS619">
        <f t="shared" ca="1" si="158"/>
        <v>360</v>
      </c>
      <c r="AT619" cm="1">
        <f t="array" aca="1" ref="AT619" ca="1">_xlfn.LET(_xlpm.rozsah, $J$3:$J$10001,_xlpm.podminka, (_xlpm.rozsah&gt;H619)*(ISNUMBER(_xlpm.rozsah)),_xlpm.indexy, IF(_xlpm.podminka, ROW(_xlpm.rozsah)-MIN(ROW(_xlpm.rozsah))+1),_xlpm.prvni, MIN(_xlpm.indexy),_xlpm.finalni, IF(_xlpm.prvni=1, 2, _xlpm.prvni),INDEX(_xlpm.rozsah, _xlpm.finalni))</f>
        <v>1500</v>
      </c>
      <c r="AU619" cm="1">
        <f t="array" aca="1" ref="AU619" ca="1">INDEX($J$3:$J$10001,MATCH(AT619,$J$3:$J$10004,0)-1)</f>
        <v>1400</v>
      </c>
      <c r="AV619">
        <f t="shared" ca="1" si="159"/>
        <v>360</v>
      </c>
      <c r="AW619">
        <f t="shared" ca="1" si="160"/>
        <v>360</v>
      </c>
      <c r="AX619">
        <f t="shared" ca="1" si="161"/>
        <v>0</v>
      </c>
      <c r="AY619">
        <f t="shared" ca="1" si="162"/>
        <v>360</v>
      </c>
      <c r="AZ619">
        <f t="shared" ca="1" si="163"/>
        <v>351.41678102769123</v>
      </c>
      <c r="BA619">
        <f t="shared" ca="1" si="164"/>
        <v>351.41678102769123</v>
      </c>
      <c r="BB619" cm="1">
        <f t="array" aca="1" ref="BB619" ca="1">_xlfn.LET(_xlpm.rozsah, $J$3:$J$10001,_xlpm.podminka, (_xlpm.rozsah&gt;E619)*(ISNUMBER(_xlpm.rozsah)),_xlpm.indexy, IF(_xlpm.podminka, ROW(_xlpm.rozsah)-MIN(ROW(_xlpm.rozsah))+1),_xlpm.prvni, MIN(_xlpm.indexy),_xlpm.finalni, IF(_xlpm.prvni=1, 2, _xlpm.prvni),INDEX(_xlpm.rozsah, _xlpm.finalni))</f>
        <v>1400</v>
      </c>
      <c r="BC619" cm="1">
        <f t="array" aca="1" ref="BC619" ca="1">INDEX($J$3:$J$10001,MATCH(BB619,$J$3:$J$10004,0)-1)</f>
        <v>1300</v>
      </c>
      <c r="BD619">
        <f t="shared" ca="1" si="165"/>
        <v>360</v>
      </c>
      <c r="BE619">
        <f t="shared" ca="1" si="166"/>
        <v>350</v>
      </c>
      <c r="BF619">
        <f t="shared" ca="1" si="167"/>
        <v>10</v>
      </c>
      <c r="BG619">
        <f t="shared" ca="1" si="168"/>
        <v>358.58321897230877</v>
      </c>
    </row>
    <row r="620" spans="1:59" x14ac:dyDescent="0.25">
      <c r="A620" s="64">
        <v>617</v>
      </c>
      <c r="B620" s="64">
        <v>42</v>
      </c>
      <c r="C620" s="64">
        <v>38</v>
      </c>
      <c r="D620" s="18">
        <v>617</v>
      </c>
      <c r="E620" s="21">
        <f t="shared" ca="1" si="153"/>
        <v>1344.876200790758</v>
      </c>
      <c r="F620" s="22">
        <f t="shared" ca="1" si="154"/>
        <v>134.70529563004879</v>
      </c>
      <c r="G620" s="23">
        <v>617</v>
      </c>
      <c r="H620" s="24">
        <f t="shared" ca="1" si="155"/>
        <v>1517.230924</v>
      </c>
      <c r="I620" s="25">
        <f t="shared" ca="1" si="156"/>
        <v>136.66904497759998</v>
      </c>
      <c r="J620" s="155"/>
      <c r="K620" s="155"/>
      <c r="L620" s="129">
        <f t="shared" si="169"/>
        <v>0</v>
      </c>
      <c r="AR620">
        <f t="shared" ca="1" si="157"/>
        <v>359.65538151999999</v>
      </c>
      <c r="AS620">
        <f t="shared" ca="1" si="158"/>
        <v>358.34461848000001</v>
      </c>
      <c r="AT620" cm="1">
        <f t="array" aca="1" ref="AT620" ca="1">_xlfn.LET(_xlpm.rozsah, $J$3:$J$10001,_xlpm.podminka, (_xlpm.rozsah&gt;H620)*(ISNUMBER(_xlpm.rozsah)),_xlpm.indexy, IF(_xlpm.podminka, ROW(_xlpm.rozsah)-MIN(ROW(_xlpm.rozsah))+1),_xlpm.prvni, MIN(_xlpm.indexy),_xlpm.finalni, IF(_xlpm.prvni=1, 2, _xlpm.prvni),INDEX(_xlpm.rozsah, _xlpm.finalni))</f>
        <v>1600</v>
      </c>
      <c r="AU620" cm="1">
        <f t="array" aca="1" ref="AU620" ca="1">INDEX($J$3:$J$10001,MATCH(AT620,$J$3:$J$10004,0)-1)</f>
        <v>1500</v>
      </c>
      <c r="AV620">
        <f t="shared" ca="1" si="159"/>
        <v>358</v>
      </c>
      <c r="AW620">
        <f t="shared" ca="1" si="160"/>
        <v>360</v>
      </c>
      <c r="AX620">
        <f t="shared" ca="1" si="161"/>
        <v>-2</v>
      </c>
      <c r="AY620">
        <f t="shared" ca="1" si="162"/>
        <v>359.65538151999999</v>
      </c>
      <c r="AZ620">
        <f t="shared" ca="1" si="163"/>
        <v>354.48762007907578</v>
      </c>
      <c r="BA620">
        <f t="shared" ca="1" si="164"/>
        <v>354.48762007907578</v>
      </c>
      <c r="BB620" cm="1">
        <f t="array" aca="1" ref="BB620" ca="1">_xlfn.LET(_xlpm.rozsah, $J$3:$J$10001,_xlpm.podminka, (_xlpm.rozsah&gt;E620)*(ISNUMBER(_xlpm.rozsah)),_xlpm.indexy, IF(_xlpm.podminka, ROW(_xlpm.rozsah)-MIN(ROW(_xlpm.rozsah))+1),_xlpm.prvni, MIN(_xlpm.indexy),_xlpm.finalni, IF(_xlpm.prvni=1, 2, _xlpm.prvni),INDEX(_xlpm.rozsah, _xlpm.finalni))</f>
        <v>1400</v>
      </c>
      <c r="BC620" cm="1">
        <f t="array" aca="1" ref="BC620" ca="1">INDEX($J$3:$J$10001,MATCH(BB620,$J$3:$J$10004,0)-1)</f>
        <v>1300</v>
      </c>
      <c r="BD620">
        <f t="shared" ca="1" si="165"/>
        <v>360</v>
      </c>
      <c r="BE620">
        <f t="shared" ca="1" si="166"/>
        <v>350</v>
      </c>
      <c r="BF620">
        <f t="shared" ca="1" si="167"/>
        <v>10</v>
      </c>
      <c r="BG620">
        <f t="shared" ca="1" si="168"/>
        <v>355.51237992092422</v>
      </c>
    </row>
    <row r="621" spans="1:59" x14ac:dyDescent="0.25">
      <c r="A621" s="64">
        <v>618</v>
      </c>
      <c r="B621" s="64">
        <v>64</v>
      </c>
      <c r="C621" s="64">
        <v>69</v>
      </c>
      <c r="D621" s="18">
        <v>618</v>
      </c>
      <c r="E621" s="21">
        <f t="shared" ca="1" si="153"/>
        <v>1682.6684964430597</v>
      </c>
      <c r="F621" s="22">
        <f t="shared" ca="1" si="154"/>
        <v>242.45669899634311</v>
      </c>
      <c r="G621" s="28">
        <v>618</v>
      </c>
      <c r="H621" s="24">
        <f t="shared" ca="1" si="155"/>
        <v>1788.1614079999999</v>
      </c>
      <c r="I621" s="25">
        <f t="shared" ca="1" si="156"/>
        <v>231.1586668416</v>
      </c>
      <c r="J621" s="155"/>
      <c r="K621" s="155"/>
      <c r="L621" s="129">
        <f t="shared" si="169"/>
        <v>0</v>
      </c>
      <c r="AR621">
        <f t="shared" ca="1" si="157"/>
        <v>335.01256064</v>
      </c>
      <c r="AS621">
        <f t="shared" ca="1" si="158"/>
        <v>347.98743936</v>
      </c>
      <c r="AT621" cm="1">
        <f t="array" aca="1" ref="AT621" ca="1">_xlfn.LET(_xlpm.rozsah, $J$3:$J$10001,_xlpm.podminka, (_xlpm.rozsah&gt;H621)*(ISNUMBER(_xlpm.rozsah)),_xlpm.indexy, IF(_xlpm.podminka, ROW(_xlpm.rozsah)-MIN(ROW(_xlpm.rozsah))+1),_xlpm.prvni, MIN(_xlpm.indexy),_xlpm.finalni, IF(_xlpm.prvni=1, 2, _xlpm.prvni),INDEX(_xlpm.rozsah, _xlpm.finalni))</f>
        <v>1800</v>
      </c>
      <c r="AU621" cm="1">
        <f t="array" aca="1" ref="AU621" ca="1">INDEX($J$3:$J$10001,MATCH(AT621,$J$3:$J$10004,0)-1)</f>
        <v>1700</v>
      </c>
      <c r="AV621">
        <f t="shared" ca="1" si="159"/>
        <v>333</v>
      </c>
      <c r="AW621">
        <f t="shared" ca="1" si="160"/>
        <v>350</v>
      </c>
      <c r="AX621">
        <f t="shared" ca="1" si="161"/>
        <v>-17</v>
      </c>
      <c r="AY621">
        <f t="shared" ca="1" si="162"/>
        <v>335.01256064</v>
      </c>
      <c r="AZ621">
        <f t="shared" ca="1" si="163"/>
        <v>351.38652028455522</v>
      </c>
      <c r="BA621">
        <f t="shared" ca="1" si="164"/>
        <v>356.61347971544478</v>
      </c>
      <c r="BB621" cm="1">
        <f t="array" aca="1" ref="BB621" ca="1">_xlfn.LET(_xlpm.rozsah, $J$3:$J$10001,_xlpm.podminka, (_xlpm.rozsah&gt;E621)*(ISNUMBER(_xlpm.rozsah)),_xlpm.indexy, IF(_xlpm.podminka, ROW(_xlpm.rozsah)-MIN(ROW(_xlpm.rozsah))+1),_xlpm.prvni, MIN(_xlpm.indexy),_xlpm.finalni, IF(_xlpm.prvni=1, 2, _xlpm.prvni),INDEX(_xlpm.rozsah, _xlpm.finalni))</f>
        <v>1700</v>
      </c>
      <c r="BC621" cm="1">
        <f t="array" aca="1" ref="BC621" ca="1">INDEX($J$3:$J$10001,MATCH(BB621,$J$3:$J$10004,0)-1)</f>
        <v>1600</v>
      </c>
      <c r="BD621">
        <f t="shared" ca="1" si="165"/>
        <v>350</v>
      </c>
      <c r="BE621">
        <f t="shared" ca="1" si="166"/>
        <v>358</v>
      </c>
      <c r="BF621">
        <f t="shared" ca="1" si="167"/>
        <v>-8</v>
      </c>
      <c r="BG621">
        <f t="shared" ca="1" si="168"/>
        <v>351.38652028455522</v>
      </c>
    </row>
    <row r="622" spans="1:59" x14ac:dyDescent="0.25">
      <c r="A622" s="64">
        <v>619</v>
      </c>
      <c r="B622" s="64">
        <v>64</v>
      </c>
      <c r="C622" s="64">
        <v>74</v>
      </c>
      <c r="D622" s="18">
        <v>619</v>
      </c>
      <c r="E622" s="21">
        <f t="shared" ca="1" si="153"/>
        <v>1682.6684964430597</v>
      </c>
      <c r="F622" s="22">
        <f t="shared" ca="1" si="154"/>
        <v>260.02602501057083</v>
      </c>
      <c r="G622" s="23">
        <v>619</v>
      </c>
      <c r="H622" s="24">
        <f t="shared" ca="1" si="155"/>
        <v>1788.1614079999999</v>
      </c>
      <c r="I622" s="25">
        <f t="shared" ca="1" si="156"/>
        <v>247.9092948736</v>
      </c>
      <c r="J622" s="155"/>
      <c r="K622" s="155"/>
      <c r="L622" s="129">
        <f t="shared" si="169"/>
        <v>0</v>
      </c>
      <c r="AR622">
        <f t="shared" ca="1" si="157"/>
        <v>335.01256064</v>
      </c>
      <c r="AS622">
        <f t="shared" ca="1" si="158"/>
        <v>347.98743936</v>
      </c>
      <c r="AT622" cm="1">
        <f t="array" aca="1" ref="AT622" ca="1">_xlfn.LET(_xlpm.rozsah, $J$3:$J$10001,_xlpm.podminka, (_xlpm.rozsah&gt;H622)*(ISNUMBER(_xlpm.rozsah)),_xlpm.indexy, IF(_xlpm.podminka, ROW(_xlpm.rozsah)-MIN(ROW(_xlpm.rozsah))+1),_xlpm.prvni, MIN(_xlpm.indexy),_xlpm.finalni, IF(_xlpm.prvni=1, 2, _xlpm.prvni),INDEX(_xlpm.rozsah, _xlpm.finalni))</f>
        <v>1800</v>
      </c>
      <c r="AU622" cm="1">
        <f t="array" aca="1" ref="AU622" ca="1">INDEX($J$3:$J$10001,MATCH(AT622,$J$3:$J$10004,0)-1)</f>
        <v>1700</v>
      </c>
      <c r="AV622">
        <f t="shared" ca="1" si="159"/>
        <v>333</v>
      </c>
      <c r="AW622">
        <f t="shared" ca="1" si="160"/>
        <v>350</v>
      </c>
      <c r="AX622">
        <f t="shared" ca="1" si="161"/>
        <v>-17</v>
      </c>
      <c r="AY622">
        <f t="shared" ca="1" si="162"/>
        <v>335.01256064</v>
      </c>
      <c r="AZ622">
        <f t="shared" ca="1" si="163"/>
        <v>351.38652028455522</v>
      </c>
      <c r="BA622">
        <f t="shared" ca="1" si="164"/>
        <v>356.61347971544478</v>
      </c>
      <c r="BB622" cm="1">
        <f t="array" aca="1" ref="BB622" ca="1">_xlfn.LET(_xlpm.rozsah, $J$3:$J$10001,_xlpm.podminka, (_xlpm.rozsah&gt;E622)*(ISNUMBER(_xlpm.rozsah)),_xlpm.indexy, IF(_xlpm.podminka, ROW(_xlpm.rozsah)-MIN(ROW(_xlpm.rozsah))+1),_xlpm.prvni, MIN(_xlpm.indexy),_xlpm.finalni, IF(_xlpm.prvni=1, 2, _xlpm.prvni),INDEX(_xlpm.rozsah, _xlpm.finalni))</f>
        <v>1700</v>
      </c>
      <c r="BC622" cm="1">
        <f t="array" aca="1" ref="BC622" ca="1">INDEX($J$3:$J$10001,MATCH(BB622,$J$3:$J$10004,0)-1)</f>
        <v>1600</v>
      </c>
      <c r="BD622">
        <f t="shared" ca="1" si="165"/>
        <v>350</v>
      </c>
      <c r="BE622">
        <f t="shared" ca="1" si="166"/>
        <v>358</v>
      </c>
      <c r="BF622">
        <f t="shared" ca="1" si="167"/>
        <v>-8</v>
      </c>
      <c r="BG622">
        <f t="shared" ca="1" si="168"/>
        <v>351.38652028455522</v>
      </c>
    </row>
    <row r="623" spans="1:59" x14ac:dyDescent="0.25">
      <c r="A623" s="64">
        <v>620</v>
      </c>
      <c r="B623" s="64">
        <v>67</v>
      </c>
      <c r="C623" s="64">
        <v>73</v>
      </c>
      <c r="D623" s="18">
        <v>620</v>
      </c>
      <c r="E623" s="21">
        <f t="shared" ca="1" si="153"/>
        <v>1728.7310822138281</v>
      </c>
      <c r="F623" s="22">
        <f t="shared" ca="1" si="154"/>
        <v>251.93447269726391</v>
      </c>
      <c r="G623" s="28">
        <v>620</v>
      </c>
      <c r="H623" s="24">
        <f t="shared" ca="1" si="155"/>
        <v>1825.1064739999999</v>
      </c>
      <c r="I623" s="25">
        <f t="shared" ca="1" si="156"/>
        <v>239.97428657659998</v>
      </c>
      <c r="J623" s="155"/>
      <c r="K623" s="155"/>
      <c r="L623" s="129">
        <f t="shared" si="169"/>
        <v>0</v>
      </c>
      <c r="AR623">
        <f t="shared" ca="1" si="157"/>
        <v>328.73189941999999</v>
      </c>
      <c r="AS623">
        <f t="shared" ca="1" si="158"/>
        <v>320.26810058000001</v>
      </c>
      <c r="AT623" cm="1">
        <f t="array" aca="1" ref="AT623" ca="1">_xlfn.LET(_xlpm.rozsah, $J$3:$J$10001,_xlpm.podminka, (_xlpm.rozsah&gt;H623)*(ISNUMBER(_xlpm.rozsah)),_xlpm.indexy, IF(_xlpm.podminka, ROW(_xlpm.rozsah)-MIN(ROW(_xlpm.rozsah))+1),_xlpm.prvni, MIN(_xlpm.indexy),_xlpm.finalni, IF(_xlpm.prvni=1, 2, _xlpm.prvni),INDEX(_xlpm.rozsah, _xlpm.finalni))</f>
        <v>1900</v>
      </c>
      <c r="AU623" cm="1">
        <f t="array" aca="1" ref="AU623" ca="1">INDEX($J$3:$J$10001,MATCH(AT623,$J$3:$J$10004,0)-1)</f>
        <v>1800</v>
      </c>
      <c r="AV623">
        <f t="shared" ca="1" si="159"/>
        <v>316</v>
      </c>
      <c r="AW623">
        <f t="shared" ca="1" si="160"/>
        <v>333</v>
      </c>
      <c r="AX623">
        <f t="shared" ca="1" si="161"/>
        <v>-17</v>
      </c>
      <c r="AY623">
        <f t="shared" ca="1" si="162"/>
        <v>328.73189941999999</v>
      </c>
      <c r="AZ623">
        <f t="shared" ca="1" si="163"/>
        <v>345.11571602364921</v>
      </c>
      <c r="BA623">
        <f t="shared" ca="1" si="164"/>
        <v>337.88428397635079</v>
      </c>
      <c r="BB623" cm="1">
        <f t="array" aca="1" ref="BB623" ca="1">_xlfn.LET(_xlpm.rozsah, $J$3:$J$10001,_xlpm.podminka, (_xlpm.rozsah&gt;E623)*(ISNUMBER(_xlpm.rozsah)),_xlpm.indexy, IF(_xlpm.podminka, ROW(_xlpm.rozsah)-MIN(ROW(_xlpm.rozsah))+1),_xlpm.prvni, MIN(_xlpm.indexy),_xlpm.finalni, IF(_xlpm.prvni=1, 2, _xlpm.prvni),INDEX(_xlpm.rozsah, _xlpm.finalni))</f>
        <v>1800</v>
      </c>
      <c r="BC623" cm="1">
        <f t="array" aca="1" ref="BC623" ca="1">INDEX($J$3:$J$10001,MATCH(BB623,$J$3:$J$10004,0)-1)</f>
        <v>1700</v>
      </c>
      <c r="BD623">
        <f t="shared" ca="1" si="165"/>
        <v>333</v>
      </c>
      <c r="BE623">
        <f t="shared" ca="1" si="166"/>
        <v>350</v>
      </c>
      <c r="BF623">
        <f t="shared" ca="1" si="167"/>
        <v>-17</v>
      </c>
      <c r="BG623">
        <f t="shared" ca="1" si="168"/>
        <v>345.11571602364921</v>
      </c>
    </row>
    <row r="624" spans="1:59" x14ac:dyDescent="0.25">
      <c r="A624" s="64">
        <v>621</v>
      </c>
      <c r="B624" s="64">
        <v>65</v>
      </c>
      <c r="C624" s="64">
        <v>73</v>
      </c>
      <c r="D624" s="18">
        <v>621</v>
      </c>
      <c r="E624" s="21">
        <f t="shared" ca="1" si="153"/>
        <v>1698.0226916999825</v>
      </c>
      <c r="F624" s="22">
        <f t="shared" ca="1" si="154"/>
        <v>255.615474804721</v>
      </c>
      <c r="G624" s="23">
        <v>621</v>
      </c>
      <c r="H624" s="24">
        <f t="shared" ca="1" si="155"/>
        <v>1800.4764299999999</v>
      </c>
      <c r="I624" s="25">
        <f t="shared" ca="1" si="156"/>
        <v>243.03087503700002</v>
      </c>
      <c r="J624" s="155"/>
      <c r="K624" s="155"/>
      <c r="L624" s="129">
        <f t="shared" si="169"/>
        <v>0</v>
      </c>
      <c r="AR624">
        <f t="shared" ca="1" si="157"/>
        <v>332.9190069</v>
      </c>
      <c r="AS624">
        <f t="shared" ca="1" si="158"/>
        <v>316.0809931</v>
      </c>
      <c r="AT624" cm="1">
        <f t="array" aca="1" ref="AT624" ca="1">_xlfn.LET(_xlpm.rozsah, $J$3:$J$10001,_xlpm.podminka, (_xlpm.rozsah&gt;H624)*(ISNUMBER(_xlpm.rozsah)),_xlpm.indexy, IF(_xlpm.podminka, ROW(_xlpm.rozsah)-MIN(ROW(_xlpm.rozsah))+1),_xlpm.prvni, MIN(_xlpm.indexy),_xlpm.finalni, IF(_xlpm.prvni=1, 2, _xlpm.prvni),INDEX(_xlpm.rozsah, _xlpm.finalni))</f>
        <v>1900</v>
      </c>
      <c r="AU624" cm="1">
        <f t="array" aca="1" ref="AU624" ca="1">INDEX($J$3:$J$10001,MATCH(AT624,$J$3:$J$10004,0)-1)</f>
        <v>1800</v>
      </c>
      <c r="AV624">
        <f t="shared" ca="1" si="159"/>
        <v>316</v>
      </c>
      <c r="AW624">
        <f t="shared" ca="1" si="160"/>
        <v>333</v>
      </c>
      <c r="AX624">
        <f t="shared" ca="1" si="161"/>
        <v>-17</v>
      </c>
      <c r="AY624">
        <f t="shared" ca="1" si="162"/>
        <v>332.9190069</v>
      </c>
      <c r="AZ624">
        <f t="shared" ca="1" si="163"/>
        <v>350.1581846640014</v>
      </c>
      <c r="BA624">
        <f t="shared" ca="1" si="164"/>
        <v>357.8418153359986</v>
      </c>
      <c r="BB624" cm="1">
        <f t="array" aca="1" ref="BB624" ca="1">_xlfn.LET(_xlpm.rozsah, $J$3:$J$10001,_xlpm.podminka, (_xlpm.rozsah&gt;E624)*(ISNUMBER(_xlpm.rozsah)),_xlpm.indexy, IF(_xlpm.podminka, ROW(_xlpm.rozsah)-MIN(ROW(_xlpm.rozsah))+1),_xlpm.prvni, MIN(_xlpm.indexy),_xlpm.finalni, IF(_xlpm.prvni=1, 2, _xlpm.prvni),INDEX(_xlpm.rozsah, _xlpm.finalni))</f>
        <v>1700</v>
      </c>
      <c r="BC624" cm="1">
        <f t="array" aca="1" ref="BC624" ca="1">INDEX($J$3:$J$10001,MATCH(BB624,$J$3:$J$10004,0)-1)</f>
        <v>1600</v>
      </c>
      <c r="BD624">
        <f t="shared" ca="1" si="165"/>
        <v>350</v>
      </c>
      <c r="BE624">
        <f t="shared" ca="1" si="166"/>
        <v>358</v>
      </c>
      <c r="BF624">
        <f t="shared" ca="1" si="167"/>
        <v>-8</v>
      </c>
      <c r="BG624">
        <f t="shared" ca="1" si="168"/>
        <v>350.1581846640014</v>
      </c>
    </row>
    <row r="625" spans="1:59" x14ac:dyDescent="0.25">
      <c r="A625" s="64">
        <v>622</v>
      </c>
      <c r="B625" s="64">
        <v>68</v>
      </c>
      <c r="C625" s="64">
        <v>73</v>
      </c>
      <c r="D625" s="18">
        <v>622</v>
      </c>
      <c r="E625" s="21">
        <f t="shared" ca="1" si="153"/>
        <v>1744.085277470751</v>
      </c>
      <c r="F625" s="22">
        <f t="shared" ca="1" si="154"/>
        <v>250.02901706587983</v>
      </c>
      <c r="G625" s="28">
        <v>622</v>
      </c>
      <c r="H625" s="24">
        <f t="shared" ca="1" si="155"/>
        <v>1837.4214959999999</v>
      </c>
      <c r="I625" s="25">
        <f t="shared" ca="1" si="156"/>
        <v>238.44599234639998</v>
      </c>
      <c r="J625" s="155"/>
      <c r="K625" s="155"/>
      <c r="L625" s="129">
        <f t="shared" si="169"/>
        <v>0</v>
      </c>
      <c r="AR625">
        <f t="shared" ca="1" si="157"/>
        <v>326.63834567999999</v>
      </c>
      <c r="AS625">
        <f t="shared" ca="1" si="158"/>
        <v>322.36165432000001</v>
      </c>
      <c r="AT625" cm="1">
        <f t="array" aca="1" ref="AT625" ca="1">_xlfn.LET(_xlpm.rozsah, $J$3:$J$10001,_xlpm.podminka, (_xlpm.rozsah&gt;H625)*(ISNUMBER(_xlpm.rozsah)),_xlpm.indexy, IF(_xlpm.podminka, ROW(_xlpm.rozsah)-MIN(ROW(_xlpm.rozsah))+1),_xlpm.prvni, MIN(_xlpm.indexy),_xlpm.finalni, IF(_xlpm.prvni=1, 2, _xlpm.prvni),INDEX(_xlpm.rozsah, _xlpm.finalni))</f>
        <v>1900</v>
      </c>
      <c r="AU625" cm="1">
        <f t="array" aca="1" ref="AU625" ca="1">INDEX($J$3:$J$10001,MATCH(AT625,$J$3:$J$10004,0)-1)</f>
        <v>1800</v>
      </c>
      <c r="AV625">
        <f t="shared" ca="1" si="159"/>
        <v>316</v>
      </c>
      <c r="AW625">
        <f t="shared" ca="1" si="160"/>
        <v>333</v>
      </c>
      <c r="AX625">
        <f t="shared" ca="1" si="161"/>
        <v>-17</v>
      </c>
      <c r="AY625">
        <f t="shared" ca="1" si="162"/>
        <v>326.63834567999999</v>
      </c>
      <c r="AZ625">
        <f t="shared" ca="1" si="163"/>
        <v>342.50550282997233</v>
      </c>
      <c r="BA625">
        <f t="shared" ca="1" si="164"/>
        <v>340.49449717002767</v>
      </c>
      <c r="BB625" cm="1">
        <f t="array" aca="1" ref="BB625" ca="1">_xlfn.LET(_xlpm.rozsah, $J$3:$J$10001,_xlpm.podminka, (_xlpm.rozsah&gt;E625)*(ISNUMBER(_xlpm.rozsah)),_xlpm.indexy, IF(_xlpm.podminka, ROW(_xlpm.rozsah)-MIN(ROW(_xlpm.rozsah))+1),_xlpm.prvni, MIN(_xlpm.indexy),_xlpm.finalni, IF(_xlpm.prvni=1, 2, _xlpm.prvni),INDEX(_xlpm.rozsah, _xlpm.finalni))</f>
        <v>1800</v>
      </c>
      <c r="BC625" cm="1">
        <f t="array" aca="1" ref="BC625" ca="1">INDEX($J$3:$J$10001,MATCH(BB625,$J$3:$J$10004,0)-1)</f>
        <v>1700</v>
      </c>
      <c r="BD625">
        <f t="shared" ca="1" si="165"/>
        <v>333</v>
      </c>
      <c r="BE625">
        <f t="shared" ca="1" si="166"/>
        <v>350</v>
      </c>
      <c r="BF625">
        <f t="shared" ca="1" si="167"/>
        <v>-17</v>
      </c>
      <c r="BG625">
        <f t="shared" ca="1" si="168"/>
        <v>342.50550282997233</v>
      </c>
    </row>
    <row r="626" spans="1:59" x14ac:dyDescent="0.25">
      <c r="A626" s="64">
        <v>623</v>
      </c>
      <c r="B626" s="64">
        <v>65</v>
      </c>
      <c r="C626" s="64">
        <v>49</v>
      </c>
      <c r="D626" s="18">
        <v>623</v>
      </c>
      <c r="E626" s="21">
        <f t="shared" ca="1" si="153"/>
        <v>1698.0226916999825</v>
      </c>
      <c r="F626" s="22">
        <f t="shared" ca="1" si="154"/>
        <v>171.57751048536068</v>
      </c>
      <c r="G626" s="23">
        <v>623</v>
      </c>
      <c r="H626" s="24">
        <f t="shared" ca="1" si="155"/>
        <v>1800.4764299999999</v>
      </c>
      <c r="I626" s="25">
        <f t="shared" ca="1" si="156"/>
        <v>163.13031338100001</v>
      </c>
      <c r="J626" s="155"/>
      <c r="K626" s="155"/>
      <c r="L626" s="129">
        <f t="shared" si="169"/>
        <v>0</v>
      </c>
      <c r="AR626">
        <f t="shared" ca="1" si="157"/>
        <v>332.9190069</v>
      </c>
      <c r="AS626">
        <f t="shared" ca="1" si="158"/>
        <v>316.0809931</v>
      </c>
      <c r="AT626" cm="1">
        <f t="array" aca="1" ref="AT626" ca="1">_xlfn.LET(_xlpm.rozsah, $J$3:$J$10001,_xlpm.podminka, (_xlpm.rozsah&gt;H626)*(ISNUMBER(_xlpm.rozsah)),_xlpm.indexy, IF(_xlpm.podminka, ROW(_xlpm.rozsah)-MIN(ROW(_xlpm.rozsah))+1),_xlpm.prvni, MIN(_xlpm.indexy),_xlpm.finalni, IF(_xlpm.prvni=1, 2, _xlpm.prvni),INDEX(_xlpm.rozsah, _xlpm.finalni))</f>
        <v>1900</v>
      </c>
      <c r="AU626" cm="1">
        <f t="array" aca="1" ref="AU626" ca="1">INDEX($J$3:$J$10001,MATCH(AT626,$J$3:$J$10004,0)-1)</f>
        <v>1800</v>
      </c>
      <c r="AV626">
        <f t="shared" ca="1" si="159"/>
        <v>316</v>
      </c>
      <c r="AW626">
        <f t="shared" ca="1" si="160"/>
        <v>333</v>
      </c>
      <c r="AX626">
        <f t="shared" ca="1" si="161"/>
        <v>-17</v>
      </c>
      <c r="AY626">
        <f t="shared" ca="1" si="162"/>
        <v>332.9190069</v>
      </c>
      <c r="AZ626">
        <f t="shared" ca="1" si="163"/>
        <v>350.1581846640014</v>
      </c>
      <c r="BA626">
        <f t="shared" ca="1" si="164"/>
        <v>357.8418153359986</v>
      </c>
      <c r="BB626" cm="1">
        <f t="array" aca="1" ref="BB626" ca="1">_xlfn.LET(_xlpm.rozsah, $J$3:$J$10001,_xlpm.podminka, (_xlpm.rozsah&gt;E626)*(ISNUMBER(_xlpm.rozsah)),_xlpm.indexy, IF(_xlpm.podminka, ROW(_xlpm.rozsah)-MIN(ROW(_xlpm.rozsah))+1),_xlpm.prvni, MIN(_xlpm.indexy),_xlpm.finalni, IF(_xlpm.prvni=1, 2, _xlpm.prvni),INDEX(_xlpm.rozsah, _xlpm.finalni))</f>
        <v>1700</v>
      </c>
      <c r="BC626" cm="1">
        <f t="array" aca="1" ref="BC626" ca="1">INDEX($J$3:$J$10001,MATCH(BB626,$J$3:$J$10004,0)-1)</f>
        <v>1600</v>
      </c>
      <c r="BD626">
        <f t="shared" ca="1" si="165"/>
        <v>350</v>
      </c>
      <c r="BE626">
        <f t="shared" ca="1" si="166"/>
        <v>358</v>
      </c>
      <c r="BF626">
        <f t="shared" ca="1" si="167"/>
        <v>-8</v>
      </c>
      <c r="BG626">
        <f t="shared" ca="1" si="168"/>
        <v>350.1581846640014</v>
      </c>
    </row>
    <row r="627" spans="1:59" x14ac:dyDescent="0.25">
      <c r="A627" s="64">
        <v>624</v>
      </c>
      <c r="B627" s="64">
        <v>81</v>
      </c>
      <c r="C627" s="64">
        <v>0</v>
      </c>
      <c r="D627" s="18">
        <v>624</v>
      </c>
      <c r="E627" s="21">
        <f t="shared" ca="1" si="153"/>
        <v>1943.6898158107474</v>
      </c>
      <c r="F627" s="22">
        <f t="shared" ca="1" si="154"/>
        <v>0</v>
      </c>
      <c r="G627" s="28">
        <v>624</v>
      </c>
      <c r="H627" s="24">
        <f t="shared" ca="1" si="155"/>
        <v>1997.5167820000001</v>
      </c>
      <c r="I627" s="25">
        <f t="shared" ca="1" si="156"/>
        <v>0</v>
      </c>
      <c r="J627" s="155"/>
      <c r="K627" s="155"/>
      <c r="L627" s="129">
        <f t="shared" si="169"/>
        <v>0</v>
      </c>
      <c r="AR627">
        <f t="shared" ca="1" si="157"/>
        <v>300.39731487999995</v>
      </c>
      <c r="AS627">
        <f t="shared" ca="1" si="158"/>
        <v>315.60268512000005</v>
      </c>
      <c r="AT627" cm="1">
        <f t="array" aca="1" ref="AT627" ca="1">_xlfn.LET(_xlpm.rozsah, $J$3:$J$10001,_xlpm.podminka, (_xlpm.rozsah&gt;H627)*(ISNUMBER(_xlpm.rozsah)),_xlpm.indexy, IF(_xlpm.podminka, ROW(_xlpm.rozsah)-MIN(ROW(_xlpm.rozsah))+1),_xlpm.prvni, MIN(_xlpm.indexy),_xlpm.finalni, IF(_xlpm.prvni=1, 2, _xlpm.prvni),INDEX(_xlpm.rozsah, _xlpm.finalni))</f>
        <v>2000</v>
      </c>
      <c r="AU627" cm="1">
        <f t="array" aca="1" ref="AU627" ca="1">INDEX($J$3:$J$10001,MATCH(AT627,$J$3:$J$10004,0)-1)</f>
        <v>1900</v>
      </c>
      <c r="AV627">
        <f t="shared" ca="1" si="159"/>
        <v>300</v>
      </c>
      <c r="AW627">
        <f t="shared" ca="1" si="160"/>
        <v>316</v>
      </c>
      <c r="AX627">
        <f t="shared" ca="1" si="161"/>
        <v>-16</v>
      </c>
      <c r="AY627">
        <f t="shared" ca="1" si="162"/>
        <v>300.39731487999995</v>
      </c>
      <c r="AZ627">
        <f t="shared" ca="1" si="163"/>
        <v>309.0096294702804</v>
      </c>
      <c r="BA627">
        <f t="shared" ca="1" si="164"/>
        <v>306.9903705297196</v>
      </c>
      <c r="BB627" cm="1">
        <f t="array" aca="1" ref="BB627" ca="1">_xlfn.LET(_xlpm.rozsah, $J$3:$J$10001,_xlpm.podminka, (_xlpm.rozsah&gt;E627)*(ISNUMBER(_xlpm.rozsah)),_xlpm.indexy, IF(_xlpm.podminka, ROW(_xlpm.rozsah)-MIN(ROW(_xlpm.rozsah))+1),_xlpm.prvni, MIN(_xlpm.indexy),_xlpm.finalni, IF(_xlpm.prvni=1, 2, _xlpm.prvni),INDEX(_xlpm.rozsah, _xlpm.finalni))</f>
        <v>2000</v>
      </c>
      <c r="BC627" cm="1">
        <f t="array" aca="1" ref="BC627" ca="1">INDEX($J$3:$J$10001,MATCH(BB627,$J$3:$J$10004,0)-1)</f>
        <v>1900</v>
      </c>
      <c r="BD627">
        <f t="shared" ca="1" si="165"/>
        <v>300</v>
      </c>
      <c r="BE627">
        <f t="shared" ca="1" si="166"/>
        <v>316</v>
      </c>
      <c r="BF627">
        <f t="shared" ca="1" si="167"/>
        <v>-16</v>
      </c>
      <c r="BG627">
        <f t="shared" ca="1" si="168"/>
        <v>309.0096294702804</v>
      </c>
    </row>
    <row r="628" spans="1:59" x14ac:dyDescent="0.25">
      <c r="A628" s="64">
        <v>625</v>
      </c>
      <c r="B628" s="64">
        <v>37</v>
      </c>
      <c r="C628" s="64">
        <v>25</v>
      </c>
      <c r="D628" s="18">
        <v>625</v>
      </c>
      <c r="E628" s="21">
        <f t="shared" ca="1" si="153"/>
        <v>1268.1052245061439</v>
      </c>
      <c r="F628" s="22">
        <f t="shared" ca="1" si="154"/>
        <v>85.107891837960793</v>
      </c>
      <c r="G628" s="23">
        <v>625</v>
      </c>
      <c r="H628" s="24">
        <f t="shared" ca="1" si="155"/>
        <v>1455.655814</v>
      </c>
      <c r="I628" s="25">
        <f t="shared" ca="1" si="156"/>
        <v>90</v>
      </c>
      <c r="J628" s="155"/>
      <c r="K628" s="155"/>
      <c r="L628" s="129">
        <f t="shared" si="169"/>
        <v>0</v>
      </c>
      <c r="AR628">
        <f t="shared" ca="1" si="157"/>
        <v>360</v>
      </c>
      <c r="AS628">
        <f t="shared" ca="1" si="158"/>
        <v>360</v>
      </c>
      <c r="AT628" cm="1">
        <f t="array" aca="1" ref="AT628" ca="1">_xlfn.LET(_xlpm.rozsah, $J$3:$J$10001,_xlpm.podminka, (_xlpm.rozsah&gt;H628)*(ISNUMBER(_xlpm.rozsah)),_xlpm.indexy, IF(_xlpm.podminka, ROW(_xlpm.rozsah)-MIN(ROW(_xlpm.rozsah))+1),_xlpm.prvni, MIN(_xlpm.indexy),_xlpm.finalni, IF(_xlpm.prvni=1, 2, _xlpm.prvni),INDEX(_xlpm.rozsah, _xlpm.finalni))</f>
        <v>1500</v>
      </c>
      <c r="AU628" cm="1">
        <f t="array" aca="1" ref="AU628" ca="1">INDEX($J$3:$J$10001,MATCH(AT628,$J$3:$J$10004,0)-1)</f>
        <v>1400</v>
      </c>
      <c r="AV628">
        <f t="shared" ca="1" si="159"/>
        <v>360</v>
      </c>
      <c r="AW628">
        <f t="shared" ca="1" si="160"/>
        <v>360</v>
      </c>
      <c r="AX628">
        <f t="shared" ca="1" si="161"/>
        <v>0</v>
      </c>
      <c r="AY628">
        <f t="shared" ca="1" si="162"/>
        <v>360</v>
      </c>
      <c r="AZ628">
        <f t="shared" ca="1" si="163"/>
        <v>340.43156735184317</v>
      </c>
      <c r="BA628">
        <f t="shared" ca="1" si="164"/>
        <v>340.43156735184317</v>
      </c>
      <c r="BB628" cm="1">
        <f t="array" aca="1" ref="BB628" ca="1">_xlfn.LET(_xlpm.rozsah, $J$3:$J$10001,_xlpm.podminka, (_xlpm.rozsah&gt;E628)*(ISNUMBER(_xlpm.rozsah)),_xlpm.indexy, IF(_xlpm.podminka, ROW(_xlpm.rozsah)-MIN(ROW(_xlpm.rozsah))+1),_xlpm.prvni, MIN(_xlpm.indexy),_xlpm.finalni, IF(_xlpm.prvni=1, 2, _xlpm.prvni),INDEX(_xlpm.rozsah, _xlpm.finalni))</f>
        <v>1300</v>
      </c>
      <c r="BC628" cm="1">
        <f t="array" aca="1" ref="BC628" ca="1">INDEX($J$3:$J$10001,MATCH(BB628,$J$3:$J$10004,0)-1)</f>
        <v>1200</v>
      </c>
      <c r="BD628">
        <f t="shared" ca="1" si="165"/>
        <v>350</v>
      </c>
      <c r="BE628">
        <f t="shared" ca="1" si="166"/>
        <v>320</v>
      </c>
      <c r="BF628">
        <f t="shared" ca="1" si="167"/>
        <v>30</v>
      </c>
      <c r="BG628">
        <f t="shared" ca="1" si="168"/>
        <v>329.56843264815683</v>
      </c>
    </row>
    <row r="629" spans="1:59" x14ac:dyDescent="0.25">
      <c r="A629" s="64">
        <v>626</v>
      </c>
      <c r="B629" s="64">
        <v>24</v>
      </c>
      <c r="C629" s="64">
        <v>69</v>
      </c>
      <c r="D629" s="18">
        <v>626</v>
      </c>
      <c r="E629" s="21">
        <f t="shared" ca="1" si="153"/>
        <v>1068.5006861661473</v>
      </c>
      <c r="F629" s="22">
        <f t="shared" ca="1" si="154"/>
        <v>204.82654734546418</v>
      </c>
      <c r="G629" s="28">
        <v>626</v>
      </c>
      <c r="H629" s="24">
        <f t="shared" ca="1" si="155"/>
        <v>1295.560528</v>
      </c>
      <c r="I629" s="25">
        <f t="shared" ca="1" si="156"/>
        <v>240.58102929599997</v>
      </c>
      <c r="J629" s="155"/>
      <c r="K629" s="155"/>
      <c r="L629" s="129">
        <f t="shared" si="169"/>
        <v>0</v>
      </c>
      <c r="AR629">
        <f t="shared" ca="1" si="157"/>
        <v>348.66815839999998</v>
      </c>
      <c r="AS629">
        <f t="shared" ca="1" si="158"/>
        <v>348.66815839999998</v>
      </c>
      <c r="AT629" cm="1">
        <f t="array" aca="1" ref="AT629" ca="1">_xlfn.LET(_xlpm.rozsah, $J$3:$J$10001,_xlpm.podminka, (_xlpm.rozsah&gt;H629)*(ISNUMBER(_xlpm.rozsah)),_xlpm.indexy, IF(_xlpm.podminka, ROW(_xlpm.rozsah)-MIN(ROW(_xlpm.rozsah))+1),_xlpm.prvni, MIN(_xlpm.indexy),_xlpm.finalni, IF(_xlpm.prvni=1, 2, _xlpm.prvni),INDEX(_xlpm.rozsah, _xlpm.finalni))</f>
        <v>1300</v>
      </c>
      <c r="AU629" cm="1">
        <f t="array" aca="1" ref="AU629" ca="1">INDEX($J$3:$J$10001,MATCH(AT629,$J$3:$J$10004,0)-1)</f>
        <v>1200</v>
      </c>
      <c r="AV629">
        <f t="shared" ca="1" si="159"/>
        <v>350</v>
      </c>
      <c r="AW629">
        <f t="shared" ca="1" si="160"/>
        <v>320</v>
      </c>
      <c r="AX629">
        <f t="shared" ca="1" si="161"/>
        <v>30</v>
      </c>
      <c r="AY629">
        <f t="shared" ca="1" si="162"/>
        <v>321.33184160000002</v>
      </c>
      <c r="AZ629">
        <f t="shared" ca="1" si="163"/>
        <v>296.85006861661475</v>
      </c>
      <c r="BA629">
        <f t="shared" ca="1" si="164"/>
        <v>296.85006861661475</v>
      </c>
      <c r="BB629" cm="1">
        <f t="array" aca="1" ref="BB629" ca="1">_xlfn.LET(_xlpm.rozsah, $J$3:$J$10001,_xlpm.podminka, (_xlpm.rozsah&gt;E629)*(ISNUMBER(_xlpm.rozsah)),_xlpm.indexy, IF(_xlpm.podminka, ROW(_xlpm.rozsah)-MIN(ROW(_xlpm.rozsah))+1),_xlpm.prvni, MIN(_xlpm.indexy),_xlpm.finalni, IF(_xlpm.prvni=1, 2, _xlpm.prvni),INDEX(_xlpm.rozsah, _xlpm.finalni))</f>
        <v>1100</v>
      </c>
      <c r="BC629" cm="1">
        <f t="array" aca="1" ref="BC629" ca="1">INDEX($J$3:$J$10001,MATCH(BB629,$J$3:$J$10004,0)-1)</f>
        <v>1000</v>
      </c>
      <c r="BD629">
        <f t="shared" ca="1" si="165"/>
        <v>300</v>
      </c>
      <c r="BE629">
        <f t="shared" ca="1" si="166"/>
        <v>290</v>
      </c>
      <c r="BF629">
        <f t="shared" ca="1" si="167"/>
        <v>10</v>
      </c>
      <c r="BG629">
        <f t="shared" ca="1" si="168"/>
        <v>293.14993138338525</v>
      </c>
    </row>
    <row r="630" spans="1:59" x14ac:dyDescent="0.25">
      <c r="A630" s="64">
        <v>627</v>
      </c>
      <c r="B630" s="64">
        <v>68</v>
      </c>
      <c r="C630" s="64">
        <v>71</v>
      </c>
      <c r="D630" s="18">
        <v>627</v>
      </c>
      <c r="E630" s="21">
        <f t="shared" ca="1" si="153"/>
        <v>1744.085277470751</v>
      </c>
      <c r="F630" s="22">
        <f t="shared" ca="1" si="154"/>
        <v>243.17890700928035</v>
      </c>
      <c r="G630" s="23">
        <v>627</v>
      </c>
      <c r="H630" s="24">
        <f t="shared" ca="1" si="155"/>
        <v>1837.4214959999999</v>
      </c>
      <c r="I630" s="25">
        <f t="shared" ca="1" si="156"/>
        <v>231.9132254328</v>
      </c>
      <c r="J630" s="155"/>
      <c r="K630" s="155"/>
      <c r="L630" s="129">
        <f t="shared" si="169"/>
        <v>0</v>
      </c>
      <c r="AR630">
        <f t="shared" ca="1" si="157"/>
        <v>326.63834567999999</v>
      </c>
      <c r="AS630">
        <f t="shared" ca="1" si="158"/>
        <v>322.36165432000001</v>
      </c>
      <c r="AT630" cm="1">
        <f t="array" aca="1" ref="AT630" ca="1">_xlfn.LET(_xlpm.rozsah, $J$3:$J$10001,_xlpm.podminka, (_xlpm.rozsah&gt;H630)*(ISNUMBER(_xlpm.rozsah)),_xlpm.indexy, IF(_xlpm.podminka, ROW(_xlpm.rozsah)-MIN(ROW(_xlpm.rozsah))+1),_xlpm.prvni, MIN(_xlpm.indexy),_xlpm.finalni, IF(_xlpm.prvni=1, 2, _xlpm.prvni),INDEX(_xlpm.rozsah, _xlpm.finalni))</f>
        <v>1900</v>
      </c>
      <c r="AU630" cm="1">
        <f t="array" aca="1" ref="AU630" ca="1">INDEX($J$3:$J$10001,MATCH(AT630,$J$3:$J$10004,0)-1)</f>
        <v>1800</v>
      </c>
      <c r="AV630">
        <f t="shared" ca="1" si="159"/>
        <v>316</v>
      </c>
      <c r="AW630">
        <f t="shared" ca="1" si="160"/>
        <v>333</v>
      </c>
      <c r="AX630">
        <f t="shared" ca="1" si="161"/>
        <v>-17</v>
      </c>
      <c r="AY630">
        <f t="shared" ca="1" si="162"/>
        <v>326.63834567999999</v>
      </c>
      <c r="AZ630">
        <f t="shared" ca="1" si="163"/>
        <v>342.50550282997233</v>
      </c>
      <c r="BA630">
        <f t="shared" ca="1" si="164"/>
        <v>340.49449717002767</v>
      </c>
      <c r="BB630" cm="1">
        <f t="array" aca="1" ref="BB630" ca="1">_xlfn.LET(_xlpm.rozsah, $J$3:$J$10001,_xlpm.podminka, (_xlpm.rozsah&gt;E630)*(ISNUMBER(_xlpm.rozsah)),_xlpm.indexy, IF(_xlpm.podminka, ROW(_xlpm.rozsah)-MIN(ROW(_xlpm.rozsah))+1),_xlpm.prvni, MIN(_xlpm.indexy),_xlpm.finalni, IF(_xlpm.prvni=1, 2, _xlpm.prvni),INDEX(_xlpm.rozsah, _xlpm.finalni))</f>
        <v>1800</v>
      </c>
      <c r="BC630" cm="1">
        <f t="array" aca="1" ref="BC630" ca="1">INDEX($J$3:$J$10001,MATCH(BB630,$J$3:$J$10004,0)-1)</f>
        <v>1700</v>
      </c>
      <c r="BD630">
        <f t="shared" ca="1" si="165"/>
        <v>333</v>
      </c>
      <c r="BE630">
        <f t="shared" ca="1" si="166"/>
        <v>350</v>
      </c>
      <c r="BF630">
        <f t="shared" ca="1" si="167"/>
        <v>-17</v>
      </c>
      <c r="BG630">
        <f t="shared" ca="1" si="168"/>
        <v>342.50550282997233</v>
      </c>
    </row>
    <row r="631" spans="1:59" x14ac:dyDescent="0.25">
      <c r="A631" s="64">
        <v>628</v>
      </c>
      <c r="B631" s="64">
        <v>70</v>
      </c>
      <c r="C631" s="64">
        <v>71</v>
      </c>
      <c r="D631" s="18">
        <v>628</v>
      </c>
      <c r="E631" s="21">
        <f t="shared" ca="1" si="153"/>
        <v>1774.7936679845966</v>
      </c>
      <c r="F631" s="22">
        <f t="shared" ca="1" si="154"/>
        <v>239.47240427425916</v>
      </c>
      <c r="G631" s="28">
        <v>628</v>
      </c>
      <c r="H631" s="24">
        <f t="shared" ca="1" si="155"/>
        <v>1862.0515399999999</v>
      </c>
      <c r="I631" s="25">
        <f t="shared" ca="1" si="156"/>
        <v>228.94037912200002</v>
      </c>
      <c r="J631" s="155"/>
      <c r="K631" s="155"/>
      <c r="L631" s="129">
        <f t="shared" si="169"/>
        <v>0</v>
      </c>
      <c r="AR631">
        <f t="shared" ca="1" si="157"/>
        <v>322.45123820000003</v>
      </c>
      <c r="AS631">
        <f t="shared" ca="1" si="158"/>
        <v>326.54876179999997</v>
      </c>
      <c r="AT631" cm="1">
        <f t="array" aca="1" ref="AT631" ca="1">_xlfn.LET(_xlpm.rozsah, $J$3:$J$10001,_xlpm.podminka, (_xlpm.rozsah&gt;H631)*(ISNUMBER(_xlpm.rozsah)),_xlpm.indexy, IF(_xlpm.podminka, ROW(_xlpm.rozsah)-MIN(ROW(_xlpm.rozsah))+1),_xlpm.prvni, MIN(_xlpm.indexy),_xlpm.finalni, IF(_xlpm.prvni=1, 2, _xlpm.prvni),INDEX(_xlpm.rozsah, _xlpm.finalni))</f>
        <v>1900</v>
      </c>
      <c r="AU631" cm="1">
        <f t="array" aca="1" ref="AU631" ca="1">INDEX($J$3:$J$10001,MATCH(AT631,$J$3:$J$10004,0)-1)</f>
        <v>1800</v>
      </c>
      <c r="AV631">
        <f t="shared" ca="1" si="159"/>
        <v>316</v>
      </c>
      <c r="AW631">
        <f t="shared" ca="1" si="160"/>
        <v>333</v>
      </c>
      <c r="AX631">
        <f t="shared" ca="1" si="161"/>
        <v>-17</v>
      </c>
      <c r="AY631">
        <f t="shared" ca="1" si="162"/>
        <v>322.45123820000003</v>
      </c>
      <c r="AZ631">
        <f t="shared" ca="1" si="163"/>
        <v>337.28507644261856</v>
      </c>
      <c r="BA631">
        <f t="shared" ca="1" si="164"/>
        <v>345.71492355738144</v>
      </c>
      <c r="BB631" cm="1">
        <f t="array" aca="1" ref="BB631" ca="1">_xlfn.LET(_xlpm.rozsah, $J$3:$J$10001,_xlpm.podminka, (_xlpm.rozsah&gt;E631)*(ISNUMBER(_xlpm.rozsah)),_xlpm.indexy, IF(_xlpm.podminka, ROW(_xlpm.rozsah)-MIN(ROW(_xlpm.rozsah))+1),_xlpm.prvni, MIN(_xlpm.indexy),_xlpm.finalni, IF(_xlpm.prvni=1, 2, _xlpm.prvni),INDEX(_xlpm.rozsah, _xlpm.finalni))</f>
        <v>1800</v>
      </c>
      <c r="BC631" cm="1">
        <f t="array" aca="1" ref="BC631" ca="1">INDEX($J$3:$J$10001,MATCH(BB631,$J$3:$J$10004,0)-1)</f>
        <v>1700</v>
      </c>
      <c r="BD631">
        <f t="shared" ca="1" si="165"/>
        <v>333</v>
      </c>
      <c r="BE631">
        <f t="shared" ca="1" si="166"/>
        <v>350</v>
      </c>
      <c r="BF631">
        <f t="shared" ca="1" si="167"/>
        <v>-17</v>
      </c>
      <c r="BG631">
        <f t="shared" ca="1" si="168"/>
        <v>337.28507644261856</v>
      </c>
    </row>
    <row r="632" spans="1:59" x14ac:dyDescent="0.25">
      <c r="A632" s="64">
        <v>629</v>
      </c>
      <c r="B632" s="64">
        <v>76</v>
      </c>
      <c r="C632" s="64">
        <v>70</v>
      </c>
      <c r="D632" s="18">
        <v>629</v>
      </c>
      <c r="E632" s="21">
        <f t="shared" ca="1" si="153"/>
        <v>1866.9188395261335</v>
      </c>
      <c r="F632" s="22">
        <f t="shared" ca="1" si="154"/>
        <v>225.13665809639014</v>
      </c>
      <c r="G632" s="23">
        <v>629</v>
      </c>
      <c r="H632" s="24">
        <f t="shared" ca="1" si="155"/>
        <v>1935.9416719999999</v>
      </c>
      <c r="I632" s="25">
        <f t="shared" ca="1" si="156"/>
        <v>217.174532736</v>
      </c>
      <c r="J632" s="155"/>
      <c r="K632" s="155"/>
      <c r="L632" s="129">
        <f t="shared" si="169"/>
        <v>0</v>
      </c>
      <c r="AR632">
        <f t="shared" ca="1" si="157"/>
        <v>310.24933248000002</v>
      </c>
      <c r="AS632">
        <f t="shared" ca="1" si="158"/>
        <v>305.75066751999998</v>
      </c>
      <c r="AT632" cm="1">
        <f t="array" aca="1" ref="AT632" ca="1">_xlfn.LET(_xlpm.rozsah, $J$3:$J$10001,_xlpm.podminka, (_xlpm.rozsah&gt;H632)*(ISNUMBER(_xlpm.rozsah)),_xlpm.indexy, IF(_xlpm.podminka, ROW(_xlpm.rozsah)-MIN(ROW(_xlpm.rozsah))+1),_xlpm.prvni, MIN(_xlpm.indexy),_xlpm.finalni, IF(_xlpm.prvni=1, 2, _xlpm.prvni),INDEX(_xlpm.rozsah, _xlpm.finalni))</f>
        <v>2000</v>
      </c>
      <c r="AU632" cm="1">
        <f t="array" aca="1" ref="AU632" ca="1">INDEX($J$3:$J$10001,MATCH(AT632,$J$3:$J$10004,0)-1)</f>
        <v>1900</v>
      </c>
      <c r="AV632">
        <f t="shared" ca="1" si="159"/>
        <v>300</v>
      </c>
      <c r="AW632">
        <f t="shared" ca="1" si="160"/>
        <v>316</v>
      </c>
      <c r="AX632">
        <f t="shared" ca="1" si="161"/>
        <v>-16</v>
      </c>
      <c r="AY632">
        <f t="shared" ca="1" si="162"/>
        <v>310.24933248000002</v>
      </c>
      <c r="AZ632">
        <f t="shared" ca="1" si="163"/>
        <v>321.62379728055731</v>
      </c>
      <c r="BA632">
        <f t="shared" ca="1" si="164"/>
        <v>327.37620271944269</v>
      </c>
      <c r="BB632" cm="1">
        <f t="array" aca="1" ref="BB632" ca="1">_xlfn.LET(_xlpm.rozsah, $J$3:$J$10001,_xlpm.podminka, (_xlpm.rozsah&gt;E632)*(ISNUMBER(_xlpm.rozsah)),_xlpm.indexy, IF(_xlpm.podminka, ROW(_xlpm.rozsah)-MIN(ROW(_xlpm.rozsah))+1),_xlpm.prvni, MIN(_xlpm.indexy),_xlpm.finalni, IF(_xlpm.prvni=1, 2, _xlpm.prvni),INDEX(_xlpm.rozsah, _xlpm.finalni))</f>
        <v>1900</v>
      </c>
      <c r="BC632" cm="1">
        <f t="array" aca="1" ref="BC632" ca="1">INDEX($J$3:$J$10001,MATCH(BB632,$J$3:$J$10004,0)-1)</f>
        <v>1800</v>
      </c>
      <c r="BD632">
        <f t="shared" ca="1" si="165"/>
        <v>316</v>
      </c>
      <c r="BE632">
        <f t="shared" ca="1" si="166"/>
        <v>333</v>
      </c>
      <c r="BF632">
        <f t="shared" ca="1" si="167"/>
        <v>-17</v>
      </c>
      <c r="BG632">
        <f t="shared" ca="1" si="168"/>
        <v>321.62379728055731</v>
      </c>
    </row>
    <row r="633" spans="1:59" x14ac:dyDescent="0.25">
      <c r="A633" s="64">
        <v>630</v>
      </c>
      <c r="B633" s="64">
        <v>71</v>
      </c>
      <c r="C633" s="64">
        <v>72</v>
      </c>
      <c r="D633" s="18">
        <v>630</v>
      </c>
      <c r="E633" s="21">
        <f t="shared" ca="1" si="153"/>
        <v>1790.1478632415192</v>
      </c>
      <c r="F633" s="22">
        <f t="shared" ca="1" si="154"/>
        <v>240.96590153923805</v>
      </c>
      <c r="G633" s="28">
        <v>630</v>
      </c>
      <c r="H633" s="24">
        <f t="shared" ca="1" si="155"/>
        <v>1874.3665619999999</v>
      </c>
      <c r="I633" s="25">
        <f t="shared" ca="1" si="156"/>
        <v>230.65753281120004</v>
      </c>
      <c r="J633" s="155"/>
      <c r="K633" s="155"/>
      <c r="L633" s="129">
        <f t="shared" si="169"/>
        <v>0</v>
      </c>
      <c r="AR633">
        <f t="shared" ca="1" si="157"/>
        <v>320.35768446000003</v>
      </c>
      <c r="AS633">
        <f t="shared" ca="1" si="158"/>
        <v>328.64231553999997</v>
      </c>
      <c r="AT633" cm="1">
        <f t="array" aca="1" ref="AT633" ca="1">_xlfn.LET(_xlpm.rozsah, $J$3:$J$10001,_xlpm.podminka, (_xlpm.rozsah&gt;H633)*(ISNUMBER(_xlpm.rozsah)),_xlpm.indexy, IF(_xlpm.podminka, ROW(_xlpm.rozsah)-MIN(ROW(_xlpm.rozsah))+1),_xlpm.prvni, MIN(_xlpm.indexy),_xlpm.finalni, IF(_xlpm.prvni=1, 2, _xlpm.prvni),INDEX(_xlpm.rozsah, _xlpm.finalni))</f>
        <v>1900</v>
      </c>
      <c r="AU633" cm="1">
        <f t="array" aca="1" ref="AU633" ca="1">INDEX($J$3:$J$10001,MATCH(AT633,$J$3:$J$10004,0)-1)</f>
        <v>1800</v>
      </c>
      <c r="AV633">
        <f t="shared" ca="1" si="159"/>
        <v>316</v>
      </c>
      <c r="AW633">
        <f t="shared" ca="1" si="160"/>
        <v>333</v>
      </c>
      <c r="AX633">
        <f t="shared" ca="1" si="161"/>
        <v>-17</v>
      </c>
      <c r="AY633">
        <f t="shared" ca="1" si="162"/>
        <v>320.35768446000003</v>
      </c>
      <c r="AZ633">
        <f t="shared" ca="1" si="163"/>
        <v>334.67486324894173</v>
      </c>
      <c r="BA633">
        <f t="shared" ca="1" si="164"/>
        <v>348.32513675105827</v>
      </c>
      <c r="BB633" cm="1">
        <f t="array" aca="1" ref="BB633" ca="1">_xlfn.LET(_xlpm.rozsah, $J$3:$J$10001,_xlpm.podminka, (_xlpm.rozsah&gt;E633)*(ISNUMBER(_xlpm.rozsah)),_xlpm.indexy, IF(_xlpm.podminka, ROW(_xlpm.rozsah)-MIN(ROW(_xlpm.rozsah))+1),_xlpm.prvni, MIN(_xlpm.indexy),_xlpm.finalni, IF(_xlpm.prvni=1, 2, _xlpm.prvni),INDEX(_xlpm.rozsah, _xlpm.finalni))</f>
        <v>1800</v>
      </c>
      <c r="BC633" cm="1">
        <f t="array" aca="1" ref="BC633" ca="1">INDEX($J$3:$J$10001,MATCH(BB633,$J$3:$J$10004,0)-1)</f>
        <v>1700</v>
      </c>
      <c r="BD633">
        <f t="shared" ca="1" si="165"/>
        <v>333</v>
      </c>
      <c r="BE633">
        <f t="shared" ca="1" si="166"/>
        <v>350</v>
      </c>
      <c r="BF633">
        <f t="shared" ca="1" si="167"/>
        <v>-17</v>
      </c>
      <c r="BG633">
        <f t="shared" ca="1" si="168"/>
        <v>334.67486324894173</v>
      </c>
    </row>
    <row r="634" spans="1:59" x14ac:dyDescent="0.25">
      <c r="A634" s="64">
        <v>631</v>
      </c>
      <c r="B634" s="64">
        <v>73</v>
      </c>
      <c r="C634" s="64">
        <v>69</v>
      </c>
      <c r="D634" s="18">
        <v>631</v>
      </c>
      <c r="E634" s="21">
        <f t="shared" ca="1" si="153"/>
        <v>1820.8562537553648</v>
      </c>
      <c r="F634" s="22">
        <f t="shared" ca="1" si="154"/>
        <v>227.3235614344957</v>
      </c>
      <c r="G634" s="23">
        <v>631</v>
      </c>
      <c r="H634" s="24">
        <f t="shared" ca="1" si="155"/>
        <v>1898.9966059999999</v>
      </c>
      <c r="I634" s="25">
        <f t="shared" ca="1" si="156"/>
        <v>218.15769811620001</v>
      </c>
      <c r="J634" s="155"/>
      <c r="K634" s="155"/>
      <c r="L634" s="129">
        <f t="shared" si="169"/>
        <v>0</v>
      </c>
      <c r="AR634">
        <f t="shared" ca="1" si="157"/>
        <v>316.17057698000002</v>
      </c>
      <c r="AS634">
        <f t="shared" ca="1" si="158"/>
        <v>332.82942301999998</v>
      </c>
      <c r="AT634" cm="1">
        <f t="array" aca="1" ref="AT634" ca="1">_xlfn.LET(_xlpm.rozsah, $J$3:$J$10001,_xlpm.podminka, (_xlpm.rozsah&gt;H634)*(ISNUMBER(_xlpm.rozsah)),_xlpm.indexy, IF(_xlpm.podminka, ROW(_xlpm.rozsah)-MIN(ROW(_xlpm.rozsah))+1),_xlpm.prvni, MIN(_xlpm.indexy),_xlpm.finalni, IF(_xlpm.prvni=1, 2, _xlpm.prvni),INDEX(_xlpm.rozsah, _xlpm.finalni))</f>
        <v>1900</v>
      </c>
      <c r="AU634" cm="1">
        <f t="array" aca="1" ref="AU634" ca="1">INDEX($J$3:$J$10001,MATCH(AT634,$J$3:$J$10004,0)-1)</f>
        <v>1800</v>
      </c>
      <c r="AV634">
        <f t="shared" ca="1" si="159"/>
        <v>316</v>
      </c>
      <c r="AW634">
        <f t="shared" ca="1" si="160"/>
        <v>333</v>
      </c>
      <c r="AX634">
        <f t="shared" ca="1" si="161"/>
        <v>-17</v>
      </c>
      <c r="AY634">
        <f t="shared" ca="1" si="162"/>
        <v>316.17057698000002</v>
      </c>
      <c r="AZ634">
        <f t="shared" ca="1" si="163"/>
        <v>329.45443686158796</v>
      </c>
      <c r="BA634">
        <f t="shared" ca="1" si="164"/>
        <v>319.54556313841204</v>
      </c>
      <c r="BB634" cm="1">
        <f t="array" aca="1" ref="BB634" ca="1">_xlfn.LET(_xlpm.rozsah, $J$3:$J$10001,_xlpm.podminka, (_xlpm.rozsah&gt;E634)*(ISNUMBER(_xlpm.rozsah)),_xlpm.indexy, IF(_xlpm.podminka, ROW(_xlpm.rozsah)-MIN(ROW(_xlpm.rozsah))+1),_xlpm.prvni, MIN(_xlpm.indexy),_xlpm.finalni, IF(_xlpm.prvni=1, 2, _xlpm.prvni),INDEX(_xlpm.rozsah, _xlpm.finalni))</f>
        <v>1900</v>
      </c>
      <c r="BC634" cm="1">
        <f t="array" aca="1" ref="BC634" ca="1">INDEX($J$3:$J$10001,MATCH(BB634,$J$3:$J$10004,0)-1)</f>
        <v>1800</v>
      </c>
      <c r="BD634">
        <f t="shared" ca="1" si="165"/>
        <v>316</v>
      </c>
      <c r="BE634">
        <f t="shared" ca="1" si="166"/>
        <v>333</v>
      </c>
      <c r="BF634">
        <f t="shared" ca="1" si="167"/>
        <v>-17</v>
      </c>
      <c r="BG634">
        <f t="shared" ca="1" si="168"/>
        <v>329.45443686158796</v>
      </c>
    </row>
    <row r="635" spans="1:59" x14ac:dyDescent="0.25">
      <c r="A635" s="64">
        <v>632</v>
      </c>
      <c r="B635" s="64">
        <v>76</v>
      </c>
      <c r="C635" s="64">
        <v>70</v>
      </c>
      <c r="D635" s="18">
        <v>632</v>
      </c>
      <c r="E635" s="21">
        <f t="shared" ca="1" si="153"/>
        <v>1866.9188395261335</v>
      </c>
      <c r="F635" s="22">
        <f t="shared" ca="1" si="154"/>
        <v>225.13665809639014</v>
      </c>
      <c r="G635" s="28">
        <v>632</v>
      </c>
      <c r="H635" s="24">
        <f t="shared" ca="1" si="155"/>
        <v>1935.9416719999999</v>
      </c>
      <c r="I635" s="25">
        <f t="shared" ca="1" si="156"/>
        <v>217.174532736</v>
      </c>
      <c r="J635" s="155"/>
      <c r="K635" s="155"/>
      <c r="L635" s="129">
        <f t="shared" si="169"/>
        <v>0</v>
      </c>
      <c r="AR635">
        <f t="shared" ca="1" si="157"/>
        <v>310.24933248000002</v>
      </c>
      <c r="AS635">
        <f t="shared" ca="1" si="158"/>
        <v>305.75066751999998</v>
      </c>
      <c r="AT635" cm="1">
        <f t="array" aca="1" ref="AT635" ca="1">_xlfn.LET(_xlpm.rozsah, $J$3:$J$10001,_xlpm.podminka, (_xlpm.rozsah&gt;H635)*(ISNUMBER(_xlpm.rozsah)),_xlpm.indexy, IF(_xlpm.podminka, ROW(_xlpm.rozsah)-MIN(ROW(_xlpm.rozsah))+1),_xlpm.prvni, MIN(_xlpm.indexy),_xlpm.finalni, IF(_xlpm.prvni=1, 2, _xlpm.prvni),INDEX(_xlpm.rozsah, _xlpm.finalni))</f>
        <v>2000</v>
      </c>
      <c r="AU635" cm="1">
        <f t="array" aca="1" ref="AU635" ca="1">INDEX($J$3:$J$10001,MATCH(AT635,$J$3:$J$10004,0)-1)</f>
        <v>1900</v>
      </c>
      <c r="AV635">
        <f t="shared" ca="1" si="159"/>
        <v>300</v>
      </c>
      <c r="AW635">
        <f t="shared" ca="1" si="160"/>
        <v>316</v>
      </c>
      <c r="AX635">
        <f t="shared" ca="1" si="161"/>
        <v>-16</v>
      </c>
      <c r="AY635">
        <f t="shared" ca="1" si="162"/>
        <v>310.24933248000002</v>
      </c>
      <c r="AZ635">
        <f t="shared" ca="1" si="163"/>
        <v>321.62379728055731</v>
      </c>
      <c r="BA635">
        <f t="shared" ca="1" si="164"/>
        <v>327.37620271944269</v>
      </c>
      <c r="BB635" cm="1">
        <f t="array" aca="1" ref="BB635" ca="1">_xlfn.LET(_xlpm.rozsah, $J$3:$J$10001,_xlpm.podminka, (_xlpm.rozsah&gt;E635)*(ISNUMBER(_xlpm.rozsah)),_xlpm.indexy, IF(_xlpm.podminka, ROW(_xlpm.rozsah)-MIN(ROW(_xlpm.rozsah))+1),_xlpm.prvni, MIN(_xlpm.indexy),_xlpm.finalni, IF(_xlpm.prvni=1, 2, _xlpm.prvni),INDEX(_xlpm.rozsah, _xlpm.finalni))</f>
        <v>1900</v>
      </c>
      <c r="BC635" cm="1">
        <f t="array" aca="1" ref="BC635" ca="1">INDEX($J$3:$J$10001,MATCH(BB635,$J$3:$J$10004,0)-1)</f>
        <v>1800</v>
      </c>
      <c r="BD635">
        <f t="shared" ca="1" si="165"/>
        <v>316</v>
      </c>
      <c r="BE635">
        <f t="shared" ca="1" si="166"/>
        <v>333</v>
      </c>
      <c r="BF635">
        <f t="shared" ca="1" si="167"/>
        <v>-17</v>
      </c>
      <c r="BG635">
        <f t="shared" ca="1" si="168"/>
        <v>321.62379728055731</v>
      </c>
    </row>
    <row r="636" spans="1:59" x14ac:dyDescent="0.25">
      <c r="A636" s="64">
        <v>633</v>
      </c>
      <c r="B636" s="64">
        <v>77</v>
      </c>
      <c r="C636" s="64">
        <v>72</v>
      </c>
      <c r="D636" s="18">
        <v>633</v>
      </c>
      <c r="E636" s="21">
        <f t="shared" ca="1" si="153"/>
        <v>1882.2730347830561</v>
      </c>
      <c r="F636" s="22">
        <f t="shared" ca="1" si="154"/>
        <v>229.68978054255396</v>
      </c>
      <c r="G636" s="23">
        <v>633</v>
      </c>
      <c r="H636" s="24">
        <f t="shared" ca="1" si="155"/>
        <v>1948.2566939999999</v>
      </c>
      <c r="I636" s="25">
        <f t="shared" ca="1" si="156"/>
        <v>221.96082885120003</v>
      </c>
      <c r="J636" s="155"/>
      <c r="K636" s="155"/>
      <c r="L636" s="129">
        <f t="shared" si="169"/>
        <v>0</v>
      </c>
      <c r="AR636">
        <f t="shared" ca="1" si="157"/>
        <v>308.27892896000003</v>
      </c>
      <c r="AS636">
        <f t="shared" ca="1" si="158"/>
        <v>307.72107103999997</v>
      </c>
      <c r="AT636" cm="1">
        <f t="array" aca="1" ref="AT636" ca="1">_xlfn.LET(_xlpm.rozsah, $J$3:$J$10001,_xlpm.podminka, (_xlpm.rozsah&gt;H636)*(ISNUMBER(_xlpm.rozsah)),_xlpm.indexy, IF(_xlpm.podminka, ROW(_xlpm.rozsah)-MIN(ROW(_xlpm.rozsah))+1),_xlpm.prvni, MIN(_xlpm.indexy),_xlpm.finalni, IF(_xlpm.prvni=1, 2, _xlpm.prvni),INDEX(_xlpm.rozsah, _xlpm.finalni))</f>
        <v>2000</v>
      </c>
      <c r="AU636" cm="1">
        <f t="array" aca="1" ref="AU636" ca="1">INDEX($J$3:$J$10001,MATCH(AT636,$J$3:$J$10004,0)-1)</f>
        <v>1900</v>
      </c>
      <c r="AV636">
        <f t="shared" ca="1" si="159"/>
        <v>300</v>
      </c>
      <c r="AW636">
        <f t="shared" ca="1" si="160"/>
        <v>316</v>
      </c>
      <c r="AX636">
        <f t="shared" ca="1" si="161"/>
        <v>-16</v>
      </c>
      <c r="AY636">
        <f t="shared" ca="1" si="162"/>
        <v>308.27892896000003</v>
      </c>
      <c r="AZ636">
        <f t="shared" ca="1" si="163"/>
        <v>319.01358408688048</v>
      </c>
      <c r="BA636">
        <f t="shared" ca="1" si="164"/>
        <v>329.98641591311952</v>
      </c>
      <c r="BB636" cm="1">
        <f t="array" aca="1" ref="BB636" ca="1">_xlfn.LET(_xlpm.rozsah, $J$3:$J$10001,_xlpm.podminka, (_xlpm.rozsah&gt;E636)*(ISNUMBER(_xlpm.rozsah)),_xlpm.indexy, IF(_xlpm.podminka, ROW(_xlpm.rozsah)-MIN(ROW(_xlpm.rozsah))+1),_xlpm.prvni, MIN(_xlpm.indexy),_xlpm.finalni, IF(_xlpm.prvni=1, 2, _xlpm.prvni),INDEX(_xlpm.rozsah, _xlpm.finalni))</f>
        <v>1900</v>
      </c>
      <c r="BC636" cm="1">
        <f t="array" aca="1" ref="BC636" ca="1">INDEX($J$3:$J$10001,MATCH(BB636,$J$3:$J$10004,0)-1)</f>
        <v>1800</v>
      </c>
      <c r="BD636">
        <f t="shared" ca="1" si="165"/>
        <v>316</v>
      </c>
      <c r="BE636">
        <f t="shared" ca="1" si="166"/>
        <v>333</v>
      </c>
      <c r="BF636">
        <f t="shared" ca="1" si="167"/>
        <v>-17</v>
      </c>
      <c r="BG636">
        <f t="shared" ca="1" si="168"/>
        <v>319.01358408688048</v>
      </c>
    </row>
    <row r="637" spans="1:59" x14ac:dyDescent="0.25">
      <c r="A637" s="64">
        <v>634</v>
      </c>
      <c r="B637" s="64">
        <v>77</v>
      </c>
      <c r="C637" s="64">
        <v>72</v>
      </c>
      <c r="D637" s="18">
        <v>634</v>
      </c>
      <c r="E637" s="21">
        <f t="shared" ca="1" si="153"/>
        <v>1882.2730347830561</v>
      </c>
      <c r="F637" s="22">
        <f t="shared" ca="1" si="154"/>
        <v>229.68978054255396</v>
      </c>
      <c r="G637" s="28">
        <v>634</v>
      </c>
      <c r="H637" s="24">
        <f t="shared" ca="1" si="155"/>
        <v>1948.2566939999999</v>
      </c>
      <c r="I637" s="25">
        <f t="shared" ca="1" si="156"/>
        <v>221.96082885120003</v>
      </c>
      <c r="J637" s="155"/>
      <c r="K637" s="155"/>
      <c r="L637" s="129">
        <f t="shared" si="169"/>
        <v>0</v>
      </c>
      <c r="AR637">
        <f t="shared" ca="1" si="157"/>
        <v>308.27892896000003</v>
      </c>
      <c r="AS637">
        <f t="shared" ca="1" si="158"/>
        <v>307.72107103999997</v>
      </c>
      <c r="AT637" cm="1">
        <f t="array" aca="1" ref="AT637" ca="1">_xlfn.LET(_xlpm.rozsah, $J$3:$J$10001,_xlpm.podminka, (_xlpm.rozsah&gt;H637)*(ISNUMBER(_xlpm.rozsah)),_xlpm.indexy, IF(_xlpm.podminka, ROW(_xlpm.rozsah)-MIN(ROW(_xlpm.rozsah))+1),_xlpm.prvni, MIN(_xlpm.indexy),_xlpm.finalni, IF(_xlpm.prvni=1, 2, _xlpm.prvni),INDEX(_xlpm.rozsah, _xlpm.finalni))</f>
        <v>2000</v>
      </c>
      <c r="AU637" cm="1">
        <f t="array" aca="1" ref="AU637" ca="1">INDEX($J$3:$J$10001,MATCH(AT637,$J$3:$J$10004,0)-1)</f>
        <v>1900</v>
      </c>
      <c r="AV637">
        <f t="shared" ca="1" si="159"/>
        <v>300</v>
      </c>
      <c r="AW637">
        <f t="shared" ca="1" si="160"/>
        <v>316</v>
      </c>
      <c r="AX637">
        <f t="shared" ca="1" si="161"/>
        <v>-16</v>
      </c>
      <c r="AY637">
        <f t="shared" ca="1" si="162"/>
        <v>308.27892896000003</v>
      </c>
      <c r="AZ637">
        <f t="shared" ca="1" si="163"/>
        <v>319.01358408688048</v>
      </c>
      <c r="BA637">
        <f t="shared" ca="1" si="164"/>
        <v>329.98641591311952</v>
      </c>
      <c r="BB637" cm="1">
        <f t="array" aca="1" ref="BB637" ca="1">_xlfn.LET(_xlpm.rozsah, $J$3:$J$10001,_xlpm.podminka, (_xlpm.rozsah&gt;E637)*(ISNUMBER(_xlpm.rozsah)),_xlpm.indexy, IF(_xlpm.podminka, ROW(_xlpm.rozsah)-MIN(ROW(_xlpm.rozsah))+1),_xlpm.prvni, MIN(_xlpm.indexy),_xlpm.finalni, IF(_xlpm.prvni=1, 2, _xlpm.prvni),INDEX(_xlpm.rozsah, _xlpm.finalni))</f>
        <v>1900</v>
      </c>
      <c r="BC637" cm="1">
        <f t="array" aca="1" ref="BC637" ca="1">INDEX($J$3:$J$10001,MATCH(BB637,$J$3:$J$10004,0)-1)</f>
        <v>1800</v>
      </c>
      <c r="BD637">
        <f t="shared" ca="1" si="165"/>
        <v>316</v>
      </c>
      <c r="BE637">
        <f t="shared" ca="1" si="166"/>
        <v>333</v>
      </c>
      <c r="BF637">
        <f t="shared" ca="1" si="167"/>
        <v>-17</v>
      </c>
      <c r="BG637">
        <f t="shared" ca="1" si="168"/>
        <v>319.01358408688048</v>
      </c>
    </row>
    <row r="638" spans="1:59" x14ac:dyDescent="0.25">
      <c r="A638" s="64">
        <v>635</v>
      </c>
      <c r="B638" s="64">
        <v>77</v>
      </c>
      <c r="C638" s="64">
        <v>72</v>
      </c>
      <c r="D638" s="18">
        <v>635</v>
      </c>
      <c r="E638" s="21">
        <f t="shared" ca="1" si="153"/>
        <v>1882.2730347830561</v>
      </c>
      <c r="F638" s="22">
        <f t="shared" ca="1" si="154"/>
        <v>229.68978054255396</v>
      </c>
      <c r="G638" s="23">
        <v>635</v>
      </c>
      <c r="H638" s="24">
        <f t="shared" ca="1" si="155"/>
        <v>1948.2566939999999</v>
      </c>
      <c r="I638" s="25">
        <f t="shared" ca="1" si="156"/>
        <v>221.96082885120003</v>
      </c>
      <c r="J638" s="155"/>
      <c r="K638" s="155"/>
      <c r="L638" s="129">
        <f t="shared" si="169"/>
        <v>0</v>
      </c>
      <c r="AR638">
        <f t="shared" ca="1" si="157"/>
        <v>308.27892896000003</v>
      </c>
      <c r="AS638">
        <f t="shared" ca="1" si="158"/>
        <v>307.72107103999997</v>
      </c>
      <c r="AT638" cm="1">
        <f t="array" aca="1" ref="AT638" ca="1">_xlfn.LET(_xlpm.rozsah, $J$3:$J$10001,_xlpm.podminka, (_xlpm.rozsah&gt;H638)*(ISNUMBER(_xlpm.rozsah)),_xlpm.indexy, IF(_xlpm.podminka, ROW(_xlpm.rozsah)-MIN(ROW(_xlpm.rozsah))+1),_xlpm.prvni, MIN(_xlpm.indexy),_xlpm.finalni, IF(_xlpm.prvni=1, 2, _xlpm.prvni),INDEX(_xlpm.rozsah, _xlpm.finalni))</f>
        <v>2000</v>
      </c>
      <c r="AU638" cm="1">
        <f t="array" aca="1" ref="AU638" ca="1">INDEX($J$3:$J$10001,MATCH(AT638,$J$3:$J$10004,0)-1)</f>
        <v>1900</v>
      </c>
      <c r="AV638">
        <f t="shared" ca="1" si="159"/>
        <v>300</v>
      </c>
      <c r="AW638">
        <f t="shared" ca="1" si="160"/>
        <v>316</v>
      </c>
      <c r="AX638">
        <f t="shared" ca="1" si="161"/>
        <v>-16</v>
      </c>
      <c r="AY638">
        <f t="shared" ca="1" si="162"/>
        <v>308.27892896000003</v>
      </c>
      <c r="AZ638">
        <f t="shared" ca="1" si="163"/>
        <v>319.01358408688048</v>
      </c>
      <c r="BA638">
        <f t="shared" ca="1" si="164"/>
        <v>329.98641591311952</v>
      </c>
      <c r="BB638" cm="1">
        <f t="array" aca="1" ref="BB638" ca="1">_xlfn.LET(_xlpm.rozsah, $J$3:$J$10001,_xlpm.podminka, (_xlpm.rozsah&gt;E638)*(ISNUMBER(_xlpm.rozsah)),_xlpm.indexy, IF(_xlpm.podminka, ROW(_xlpm.rozsah)-MIN(ROW(_xlpm.rozsah))+1),_xlpm.prvni, MIN(_xlpm.indexy),_xlpm.finalni, IF(_xlpm.prvni=1, 2, _xlpm.prvni),INDEX(_xlpm.rozsah, _xlpm.finalni))</f>
        <v>1900</v>
      </c>
      <c r="BC638" cm="1">
        <f t="array" aca="1" ref="BC638" ca="1">INDEX($J$3:$J$10001,MATCH(BB638,$J$3:$J$10004,0)-1)</f>
        <v>1800</v>
      </c>
      <c r="BD638">
        <f t="shared" ca="1" si="165"/>
        <v>316</v>
      </c>
      <c r="BE638">
        <f t="shared" ca="1" si="166"/>
        <v>333</v>
      </c>
      <c r="BF638">
        <f t="shared" ca="1" si="167"/>
        <v>-17</v>
      </c>
      <c r="BG638">
        <f t="shared" ca="1" si="168"/>
        <v>319.01358408688048</v>
      </c>
    </row>
    <row r="639" spans="1:59" x14ac:dyDescent="0.25">
      <c r="A639" s="64">
        <v>636</v>
      </c>
      <c r="B639" s="64">
        <v>77</v>
      </c>
      <c r="C639" s="64">
        <v>70</v>
      </c>
      <c r="D639" s="18">
        <v>636</v>
      </c>
      <c r="E639" s="21">
        <f t="shared" ca="1" si="153"/>
        <v>1882.2730347830561</v>
      </c>
      <c r="F639" s="22">
        <f t="shared" ca="1" si="154"/>
        <v>223.30950886081635</v>
      </c>
      <c r="G639" s="28">
        <v>636</v>
      </c>
      <c r="H639" s="24">
        <f t="shared" ca="1" si="155"/>
        <v>1948.2566939999999</v>
      </c>
      <c r="I639" s="25">
        <f t="shared" ca="1" si="156"/>
        <v>215.795250272</v>
      </c>
      <c r="J639" s="155"/>
      <c r="K639" s="155"/>
      <c r="L639" s="129">
        <f t="shared" si="169"/>
        <v>0</v>
      </c>
      <c r="AR639">
        <f t="shared" ca="1" si="157"/>
        <v>308.27892896000003</v>
      </c>
      <c r="AS639">
        <f t="shared" ca="1" si="158"/>
        <v>307.72107103999997</v>
      </c>
      <c r="AT639" cm="1">
        <f t="array" aca="1" ref="AT639" ca="1">_xlfn.LET(_xlpm.rozsah, $J$3:$J$10001,_xlpm.podminka, (_xlpm.rozsah&gt;H639)*(ISNUMBER(_xlpm.rozsah)),_xlpm.indexy, IF(_xlpm.podminka, ROW(_xlpm.rozsah)-MIN(ROW(_xlpm.rozsah))+1),_xlpm.prvni, MIN(_xlpm.indexy),_xlpm.finalni, IF(_xlpm.prvni=1, 2, _xlpm.prvni),INDEX(_xlpm.rozsah, _xlpm.finalni))</f>
        <v>2000</v>
      </c>
      <c r="AU639" cm="1">
        <f t="array" aca="1" ref="AU639" ca="1">INDEX($J$3:$J$10001,MATCH(AT639,$J$3:$J$10004,0)-1)</f>
        <v>1900</v>
      </c>
      <c r="AV639">
        <f t="shared" ca="1" si="159"/>
        <v>300</v>
      </c>
      <c r="AW639">
        <f t="shared" ca="1" si="160"/>
        <v>316</v>
      </c>
      <c r="AX639">
        <f t="shared" ca="1" si="161"/>
        <v>-16</v>
      </c>
      <c r="AY639">
        <f t="shared" ca="1" si="162"/>
        <v>308.27892896000003</v>
      </c>
      <c r="AZ639">
        <f t="shared" ca="1" si="163"/>
        <v>319.01358408688048</v>
      </c>
      <c r="BA639">
        <f t="shared" ca="1" si="164"/>
        <v>329.98641591311952</v>
      </c>
      <c r="BB639" cm="1">
        <f t="array" aca="1" ref="BB639" ca="1">_xlfn.LET(_xlpm.rozsah, $J$3:$J$10001,_xlpm.podminka, (_xlpm.rozsah&gt;E639)*(ISNUMBER(_xlpm.rozsah)),_xlpm.indexy, IF(_xlpm.podminka, ROW(_xlpm.rozsah)-MIN(ROW(_xlpm.rozsah))+1),_xlpm.prvni, MIN(_xlpm.indexy),_xlpm.finalni, IF(_xlpm.prvni=1, 2, _xlpm.prvni),INDEX(_xlpm.rozsah, _xlpm.finalni))</f>
        <v>1900</v>
      </c>
      <c r="BC639" cm="1">
        <f t="array" aca="1" ref="BC639" ca="1">INDEX($J$3:$J$10001,MATCH(BB639,$J$3:$J$10004,0)-1)</f>
        <v>1800</v>
      </c>
      <c r="BD639">
        <f t="shared" ca="1" si="165"/>
        <v>316</v>
      </c>
      <c r="BE639">
        <f t="shared" ca="1" si="166"/>
        <v>333</v>
      </c>
      <c r="BF639">
        <f t="shared" ca="1" si="167"/>
        <v>-17</v>
      </c>
      <c r="BG639">
        <f t="shared" ca="1" si="168"/>
        <v>319.01358408688048</v>
      </c>
    </row>
    <row r="640" spans="1:59" x14ac:dyDescent="0.25">
      <c r="A640" s="64">
        <v>637</v>
      </c>
      <c r="B640" s="64">
        <v>76</v>
      </c>
      <c r="C640" s="64">
        <v>71</v>
      </c>
      <c r="D640" s="18">
        <v>637</v>
      </c>
      <c r="E640" s="21">
        <f t="shared" ca="1" si="153"/>
        <v>1866.9188395261335</v>
      </c>
      <c r="F640" s="22">
        <f t="shared" ca="1" si="154"/>
        <v>228.35289606919571</v>
      </c>
      <c r="G640" s="23">
        <v>637</v>
      </c>
      <c r="H640" s="24">
        <f t="shared" ca="1" si="155"/>
        <v>1935.9416719999999</v>
      </c>
      <c r="I640" s="25">
        <f t="shared" ca="1" si="156"/>
        <v>220.27702606080001</v>
      </c>
      <c r="J640" s="155"/>
      <c r="K640" s="155"/>
      <c r="L640" s="129">
        <f t="shared" si="169"/>
        <v>0</v>
      </c>
      <c r="AR640">
        <f t="shared" ca="1" si="157"/>
        <v>310.24933248000002</v>
      </c>
      <c r="AS640">
        <f t="shared" ca="1" si="158"/>
        <v>305.75066751999998</v>
      </c>
      <c r="AT640" cm="1">
        <f t="array" aca="1" ref="AT640" ca="1">_xlfn.LET(_xlpm.rozsah, $J$3:$J$10001,_xlpm.podminka, (_xlpm.rozsah&gt;H640)*(ISNUMBER(_xlpm.rozsah)),_xlpm.indexy, IF(_xlpm.podminka, ROW(_xlpm.rozsah)-MIN(ROW(_xlpm.rozsah))+1),_xlpm.prvni, MIN(_xlpm.indexy),_xlpm.finalni, IF(_xlpm.prvni=1, 2, _xlpm.prvni),INDEX(_xlpm.rozsah, _xlpm.finalni))</f>
        <v>2000</v>
      </c>
      <c r="AU640" cm="1">
        <f t="array" aca="1" ref="AU640" ca="1">INDEX($J$3:$J$10001,MATCH(AT640,$J$3:$J$10004,0)-1)</f>
        <v>1900</v>
      </c>
      <c r="AV640">
        <f t="shared" ca="1" si="159"/>
        <v>300</v>
      </c>
      <c r="AW640">
        <f t="shared" ca="1" si="160"/>
        <v>316</v>
      </c>
      <c r="AX640">
        <f t="shared" ca="1" si="161"/>
        <v>-16</v>
      </c>
      <c r="AY640">
        <f t="shared" ca="1" si="162"/>
        <v>310.24933248000002</v>
      </c>
      <c r="AZ640">
        <f t="shared" ca="1" si="163"/>
        <v>321.62379728055731</v>
      </c>
      <c r="BA640">
        <f t="shared" ca="1" si="164"/>
        <v>327.37620271944269</v>
      </c>
      <c r="BB640" cm="1">
        <f t="array" aca="1" ref="BB640" ca="1">_xlfn.LET(_xlpm.rozsah, $J$3:$J$10001,_xlpm.podminka, (_xlpm.rozsah&gt;E640)*(ISNUMBER(_xlpm.rozsah)),_xlpm.indexy, IF(_xlpm.podminka, ROW(_xlpm.rozsah)-MIN(ROW(_xlpm.rozsah))+1),_xlpm.prvni, MIN(_xlpm.indexy),_xlpm.finalni, IF(_xlpm.prvni=1, 2, _xlpm.prvni),INDEX(_xlpm.rozsah, _xlpm.finalni))</f>
        <v>1900</v>
      </c>
      <c r="BC640" cm="1">
        <f t="array" aca="1" ref="BC640" ca="1">INDEX($J$3:$J$10001,MATCH(BB640,$J$3:$J$10004,0)-1)</f>
        <v>1800</v>
      </c>
      <c r="BD640">
        <f t="shared" ca="1" si="165"/>
        <v>316</v>
      </c>
      <c r="BE640">
        <f t="shared" ca="1" si="166"/>
        <v>333</v>
      </c>
      <c r="BF640">
        <f t="shared" ca="1" si="167"/>
        <v>-17</v>
      </c>
      <c r="BG640">
        <f t="shared" ca="1" si="168"/>
        <v>321.62379728055731</v>
      </c>
    </row>
    <row r="641" spans="1:59" x14ac:dyDescent="0.25">
      <c r="A641" s="64">
        <v>638</v>
      </c>
      <c r="B641" s="64">
        <v>76</v>
      </c>
      <c r="C641" s="64">
        <v>71</v>
      </c>
      <c r="D641" s="18">
        <v>638</v>
      </c>
      <c r="E641" s="21">
        <f t="shared" ca="1" si="153"/>
        <v>1866.9188395261335</v>
      </c>
      <c r="F641" s="22">
        <f t="shared" ca="1" si="154"/>
        <v>228.35289606919571</v>
      </c>
      <c r="G641" s="28">
        <v>638</v>
      </c>
      <c r="H641" s="24">
        <f t="shared" ca="1" si="155"/>
        <v>1935.9416719999999</v>
      </c>
      <c r="I641" s="25">
        <f t="shared" ca="1" si="156"/>
        <v>220.27702606080001</v>
      </c>
      <c r="J641" s="155"/>
      <c r="K641" s="155"/>
      <c r="L641" s="129">
        <f t="shared" si="169"/>
        <v>0</v>
      </c>
      <c r="AR641">
        <f t="shared" ca="1" si="157"/>
        <v>310.24933248000002</v>
      </c>
      <c r="AS641">
        <f t="shared" ca="1" si="158"/>
        <v>305.75066751999998</v>
      </c>
      <c r="AT641" cm="1">
        <f t="array" aca="1" ref="AT641" ca="1">_xlfn.LET(_xlpm.rozsah, $J$3:$J$10001,_xlpm.podminka, (_xlpm.rozsah&gt;H641)*(ISNUMBER(_xlpm.rozsah)),_xlpm.indexy, IF(_xlpm.podminka, ROW(_xlpm.rozsah)-MIN(ROW(_xlpm.rozsah))+1),_xlpm.prvni, MIN(_xlpm.indexy),_xlpm.finalni, IF(_xlpm.prvni=1, 2, _xlpm.prvni),INDEX(_xlpm.rozsah, _xlpm.finalni))</f>
        <v>2000</v>
      </c>
      <c r="AU641" cm="1">
        <f t="array" aca="1" ref="AU641" ca="1">INDEX($J$3:$J$10001,MATCH(AT641,$J$3:$J$10004,0)-1)</f>
        <v>1900</v>
      </c>
      <c r="AV641">
        <f t="shared" ca="1" si="159"/>
        <v>300</v>
      </c>
      <c r="AW641">
        <f t="shared" ca="1" si="160"/>
        <v>316</v>
      </c>
      <c r="AX641">
        <f t="shared" ca="1" si="161"/>
        <v>-16</v>
      </c>
      <c r="AY641">
        <f t="shared" ca="1" si="162"/>
        <v>310.24933248000002</v>
      </c>
      <c r="AZ641">
        <f t="shared" ca="1" si="163"/>
        <v>321.62379728055731</v>
      </c>
      <c r="BA641">
        <f t="shared" ca="1" si="164"/>
        <v>327.37620271944269</v>
      </c>
      <c r="BB641" cm="1">
        <f t="array" aca="1" ref="BB641" ca="1">_xlfn.LET(_xlpm.rozsah, $J$3:$J$10001,_xlpm.podminka, (_xlpm.rozsah&gt;E641)*(ISNUMBER(_xlpm.rozsah)),_xlpm.indexy, IF(_xlpm.podminka, ROW(_xlpm.rozsah)-MIN(ROW(_xlpm.rozsah))+1),_xlpm.prvni, MIN(_xlpm.indexy),_xlpm.finalni, IF(_xlpm.prvni=1, 2, _xlpm.prvni),INDEX(_xlpm.rozsah, _xlpm.finalni))</f>
        <v>1900</v>
      </c>
      <c r="BC641" cm="1">
        <f t="array" aca="1" ref="BC641" ca="1">INDEX($J$3:$J$10001,MATCH(BB641,$J$3:$J$10004,0)-1)</f>
        <v>1800</v>
      </c>
      <c r="BD641">
        <f t="shared" ca="1" si="165"/>
        <v>316</v>
      </c>
      <c r="BE641">
        <f t="shared" ca="1" si="166"/>
        <v>333</v>
      </c>
      <c r="BF641">
        <f t="shared" ca="1" si="167"/>
        <v>-17</v>
      </c>
      <c r="BG641">
        <f t="shared" ca="1" si="168"/>
        <v>321.62379728055731</v>
      </c>
    </row>
    <row r="642" spans="1:59" x14ac:dyDescent="0.25">
      <c r="A642" s="64">
        <v>639</v>
      </c>
      <c r="B642" s="64">
        <v>77</v>
      </c>
      <c r="C642" s="64">
        <v>71</v>
      </c>
      <c r="D642" s="18">
        <v>639</v>
      </c>
      <c r="E642" s="21">
        <f t="shared" ca="1" si="153"/>
        <v>1882.2730347830561</v>
      </c>
      <c r="F642" s="22">
        <f t="shared" ca="1" si="154"/>
        <v>226.49964470168513</v>
      </c>
      <c r="G642" s="23">
        <v>639</v>
      </c>
      <c r="H642" s="24">
        <f t="shared" ca="1" si="155"/>
        <v>1948.2566939999999</v>
      </c>
      <c r="I642" s="25">
        <f t="shared" ca="1" si="156"/>
        <v>218.87803956160002</v>
      </c>
      <c r="J642" s="155"/>
      <c r="K642" s="155"/>
      <c r="L642" s="129">
        <f t="shared" si="169"/>
        <v>0</v>
      </c>
      <c r="AR642">
        <f t="shared" ca="1" si="157"/>
        <v>308.27892896000003</v>
      </c>
      <c r="AS642">
        <f t="shared" ca="1" si="158"/>
        <v>307.72107103999997</v>
      </c>
      <c r="AT642" cm="1">
        <f t="array" aca="1" ref="AT642" ca="1">_xlfn.LET(_xlpm.rozsah, $J$3:$J$10001,_xlpm.podminka, (_xlpm.rozsah&gt;H642)*(ISNUMBER(_xlpm.rozsah)),_xlpm.indexy, IF(_xlpm.podminka, ROW(_xlpm.rozsah)-MIN(ROW(_xlpm.rozsah))+1),_xlpm.prvni, MIN(_xlpm.indexy),_xlpm.finalni, IF(_xlpm.prvni=1, 2, _xlpm.prvni),INDEX(_xlpm.rozsah, _xlpm.finalni))</f>
        <v>2000</v>
      </c>
      <c r="AU642" cm="1">
        <f t="array" aca="1" ref="AU642" ca="1">INDEX($J$3:$J$10001,MATCH(AT642,$J$3:$J$10004,0)-1)</f>
        <v>1900</v>
      </c>
      <c r="AV642">
        <f t="shared" ca="1" si="159"/>
        <v>300</v>
      </c>
      <c r="AW642">
        <f t="shared" ca="1" si="160"/>
        <v>316</v>
      </c>
      <c r="AX642">
        <f t="shared" ca="1" si="161"/>
        <v>-16</v>
      </c>
      <c r="AY642">
        <f t="shared" ca="1" si="162"/>
        <v>308.27892896000003</v>
      </c>
      <c r="AZ642">
        <f t="shared" ca="1" si="163"/>
        <v>319.01358408688048</v>
      </c>
      <c r="BA642">
        <f t="shared" ca="1" si="164"/>
        <v>329.98641591311952</v>
      </c>
      <c r="BB642" cm="1">
        <f t="array" aca="1" ref="BB642" ca="1">_xlfn.LET(_xlpm.rozsah, $J$3:$J$10001,_xlpm.podminka, (_xlpm.rozsah&gt;E642)*(ISNUMBER(_xlpm.rozsah)),_xlpm.indexy, IF(_xlpm.podminka, ROW(_xlpm.rozsah)-MIN(ROW(_xlpm.rozsah))+1),_xlpm.prvni, MIN(_xlpm.indexy),_xlpm.finalni, IF(_xlpm.prvni=1, 2, _xlpm.prvni),INDEX(_xlpm.rozsah, _xlpm.finalni))</f>
        <v>1900</v>
      </c>
      <c r="BC642" cm="1">
        <f t="array" aca="1" ref="BC642" ca="1">INDEX($J$3:$J$10001,MATCH(BB642,$J$3:$J$10004,0)-1)</f>
        <v>1800</v>
      </c>
      <c r="BD642">
        <f t="shared" ca="1" si="165"/>
        <v>316</v>
      </c>
      <c r="BE642">
        <f t="shared" ca="1" si="166"/>
        <v>333</v>
      </c>
      <c r="BF642">
        <f t="shared" ca="1" si="167"/>
        <v>-17</v>
      </c>
      <c r="BG642">
        <f t="shared" ca="1" si="168"/>
        <v>319.01358408688048</v>
      </c>
    </row>
    <row r="643" spans="1:59" x14ac:dyDescent="0.25">
      <c r="A643" s="64">
        <v>640</v>
      </c>
      <c r="B643" s="64">
        <v>77</v>
      </c>
      <c r="C643" s="64">
        <v>71</v>
      </c>
      <c r="D643" s="18">
        <v>640</v>
      </c>
      <c r="E643" s="21">
        <f t="shared" ca="1" si="153"/>
        <v>1882.2730347830561</v>
      </c>
      <c r="F643" s="22">
        <f t="shared" ca="1" si="154"/>
        <v>226.49964470168513</v>
      </c>
      <c r="G643" s="28">
        <v>640</v>
      </c>
      <c r="H643" s="24">
        <f t="shared" ca="1" si="155"/>
        <v>1948.2566939999999</v>
      </c>
      <c r="I643" s="25">
        <f t="shared" ca="1" si="156"/>
        <v>218.87803956160002</v>
      </c>
      <c r="J643" s="155"/>
      <c r="K643" s="155"/>
      <c r="L643" s="129">
        <f t="shared" si="169"/>
        <v>0</v>
      </c>
      <c r="AR643">
        <f t="shared" ca="1" si="157"/>
        <v>308.27892896000003</v>
      </c>
      <c r="AS643">
        <f t="shared" ca="1" si="158"/>
        <v>307.72107103999997</v>
      </c>
      <c r="AT643" cm="1">
        <f t="array" aca="1" ref="AT643" ca="1">_xlfn.LET(_xlpm.rozsah, $J$3:$J$10001,_xlpm.podminka, (_xlpm.rozsah&gt;H643)*(ISNUMBER(_xlpm.rozsah)),_xlpm.indexy, IF(_xlpm.podminka, ROW(_xlpm.rozsah)-MIN(ROW(_xlpm.rozsah))+1),_xlpm.prvni, MIN(_xlpm.indexy),_xlpm.finalni, IF(_xlpm.prvni=1, 2, _xlpm.prvni),INDEX(_xlpm.rozsah, _xlpm.finalni))</f>
        <v>2000</v>
      </c>
      <c r="AU643" cm="1">
        <f t="array" aca="1" ref="AU643" ca="1">INDEX($J$3:$J$10001,MATCH(AT643,$J$3:$J$10004,0)-1)</f>
        <v>1900</v>
      </c>
      <c r="AV643">
        <f t="shared" ca="1" si="159"/>
        <v>300</v>
      </c>
      <c r="AW643">
        <f t="shared" ca="1" si="160"/>
        <v>316</v>
      </c>
      <c r="AX643">
        <f t="shared" ca="1" si="161"/>
        <v>-16</v>
      </c>
      <c r="AY643">
        <f t="shared" ca="1" si="162"/>
        <v>308.27892896000003</v>
      </c>
      <c r="AZ643">
        <f t="shared" ca="1" si="163"/>
        <v>319.01358408688048</v>
      </c>
      <c r="BA643">
        <f t="shared" ca="1" si="164"/>
        <v>329.98641591311952</v>
      </c>
      <c r="BB643" cm="1">
        <f t="array" aca="1" ref="BB643" ca="1">_xlfn.LET(_xlpm.rozsah, $J$3:$J$10001,_xlpm.podminka, (_xlpm.rozsah&gt;E643)*(ISNUMBER(_xlpm.rozsah)),_xlpm.indexy, IF(_xlpm.podminka, ROW(_xlpm.rozsah)-MIN(ROW(_xlpm.rozsah))+1),_xlpm.prvni, MIN(_xlpm.indexy),_xlpm.finalni, IF(_xlpm.prvni=1, 2, _xlpm.prvni),INDEX(_xlpm.rozsah, _xlpm.finalni))</f>
        <v>1900</v>
      </c>
      <c r="BC643" cm="1">
        <f t="array" aca="1" ref="BC643" ca="1">INDEX($J$3:$J$10001,MATCH(BB643,$J$3:$J$10004,0)-1)</f>
        <v>1800</v>
      </c>
      <c r="BD643">
        <f t="shared" ca="1" si="165"/>
        <v>316</v>
      </c>
      <c r="BE643">
        <f t="shared" ca="1" si="166"/>
        <v>333</v>
      </c>
      <c r="BF643">
        <f t="shared" ca="1" si="167"/>
        <v>-17</v>
      </c>
      <c r="BG643">
        <f t="shared" ca="1" si="168"/>
        <v>319.01358408688048</v>
      </c>
    </row>
    <row r="644" spans="1:59" x14ac:dyDescent="0.25">
      <c r="A644" s="64">
        <v>641</v>
      </c>
      <c r="B644" s="64">
        <v>78</v>
      </c>
      <c r="C644" s="64">
        <v>70</v>
      </c>
      <c r="D644" s="18">
        <v>641</v>
      </c>
      <c r="E644" s="21">
        <f t="shared" ref="E644:E707" ca="1" si="170">(B644/100)*($S$8 - $S$11)+$S$11</f>
        <v>1897.6272300399792</v>
      </c>
      <c r="F644" s="22">
        <f t="shared" ref="F644:F707" ca="1" si="171">(C644*AZ644)/100</f>
        <v>221.48235962524251</v>
      </c>
      <c r="G644" s="23">
        <v>641</v>
      </c>
      <c r="H644" s="24">
        <f t="shared" ref="H644:H707" ca="1" si="172">(B644/100)*($V$8 - $V$11)+$V$11</f>
        <v>1960.5717159999999</v>
      </c>
      <c r="I644" s="25">
        <f t="shared" ref="I644:I707" ca="1" si="173">(C644*AR644)/100</f>
        <v>214.41596780800003</v>
      </c>
      <c r="J644" s="155"/>
      <c r="K644" s="155"/>
      <c r="L644" s="129">
        <f t="shared" si="169"/>
        <v>0</v>
      </c>
      <c r="AR644">
        <f t="shared" ref="AR644:AR707" ca="1" si="174">IF(AX644&lt;0, AY644, AS644)</f>
        <v>306.30852544000004</v>
      </c>
      <c r="AS644">
        <f t="shared" ref="AS644:AS707" ca="1" si="175">MIN(AV644:AW644)+((H644-MIN(AT644:AU644))/(MAX(AT644:AU644)-MIN(AT644:AU644)))*(MAX(AV644:AW644)-MIN(AV644:AW644))</f>
        <v>309.69147455999996</v>
      </c>
      <c r="AT644" cm="1">
        <f t="array" aca="1" ref="AT644" ca="1">_xlfn.LET(_xlpm.rozsah, $J$3:$J$10001,_xlpm.podminka, (_xlpm.rozsah&gt;H644)*(ISNUMBER(_xlpm.rozsah)),_xlpm.indexy, IF(_xlpm.podminka, ROW(_xlpm.rozsah)-MIN(ROW(_xlpm.rozsah))+1),_xlpm.prvni, MIN(_xlpm.indexy),_xlpm.finalni, IF(_xlpm.prvni=1, 2, _xlpm.prvni),INDEX(_xlpm.rozsah, _xlpm.finalni))</f>
        <v>2000</v>
      </c>
      <c r="AU644" cm="1">
        <f t="array" aca="1" ref="AU644" ca="1">INDEX($J$3:$J$10001,MATCH(AT644,$J$3:$J$10004,0)-1)</f>
        <v>1900</v>
      </c>
      <c r="AV644">
        <f t="shared" ref="AV644:AV707" ca="1" si="176">IF(ISERROR(MATCH(AT644,$J$1:$J$10000,0)), 0, INDEX($K$1:$K$10000, MATCH(AT644,$J$1:$J$10000,0)))</f>
        <v>300</v>
      </c>
      <c r="AW644">
        <f t="shared" ref="AW644:AW707" ca="1" si="177">IF(ISERROR(MATCH(AU644,$J$1:$J$10000,0)), 0, INDEX($K$1:$K$10000, MATCH(AU644,$J$1:$J$10000,0)))</f>
        <v>316</v>
      </c>
      <c r="AX644">
        <f t="shared" ref="AX644:AX707" ca="1" si="178">AV644-AW644</f>
        <v>-16</v>
      </c>
      <c r="AY644">
        <f t="shared" ref="AY644:AY707" ca="1" si="179">MIN(AV644:AW644)+((MAX(AT644:AU644)-H644)/(MAX(AT644:AU644)-MIN(AT644:AU644)))*(MAX(AV644:AW644)-MIN(AV644:AW644))</f>
        <v>306.30852544000004</v>
      </c>
      <c r="AZ644">
        <f t="shared" ref="AZ644:AZ707" ca="1" si="180">IF(BF644&lt;0, BG644,BA644)</f>
        <v>316.40337089320354</v>
      </c>
      <c r="BA644">
        <f t="shared" ref="BA644:BA707" ca="1" si="181">MIN(BD644:BE644)+((E644-MIN(BB644:BC644))/(MAX(BB644:BC644)-MIN(BB644:BC644)))*(MAX(BD644:BE644)-MIN(BD644:BE644))</f>
        <v>332.59662910679646</v>
      </c>
      <c r="BB644" cm="1">
        <f t="array" aca="1" ref="BB644" ca="1">_xlfn.LET(_xlpm.rozsah, $J$3:$J$10001,_xlpm.podminka, (_xlpm.rozsah&gt;E644)*(ISNUMBER(_xlpm.rozsah)),_xlpm.indexy, IF(_xlpm.podminka, ROW(_xlpm.rozsah)-MIN(ROW(_xlpm.rozsah))+1),_xlpm.prvni, MIN(_xlpm.indexy),_xlpm.finalni, IF(_xlpm.prvni=1, 2, _xlpm.prvni),INDEX(_xlpm.rozsah, _xlpm.finalni))</f>
        <v>1900</v>
      </c>
      <c r="BC644" cm="1">
        <f t="array" aca="1" ref="BC644" ca="1">INDEX($J$3:$J$10001,MATCH(BB644,$J$3:$J$10004,0)-1)</f>
        <v>1800</v>
      </c>
      <c r="BD644">
        <f t="shared" ref="BD644:BD707" ca="1" si="182">IF(ISERROR(MATCH(BB644,$J$1:$J$10000,0)), 0, INDEX($K$1:$K$10000, MATCH(BB644,$J$1:$J$10000,0)))</f>
        <v>316</v>
      </c>
      <c r="BE644">
        <f t="shared" ref="BE644:BE707" ca="1" si="183">IF(ISERROR(MATCH(BC644,$J$1:$J$10000,0)), 0, INDEX($K$1:$K$10000, MATCH(BC644,$J$1:$J$10000,0)))</f>
        <v>333</v>
      </c>
      <c r="BF644">
        <f t="shared" ref="BF644:BF707" ca="1" si="184">BD644-BE644</f>
        <v>-17</v>
      </c>
      <c r="BG644">
        <f t="shared" ref="BG644:BG707" ca="1" si="185">MIN(BD644:BE644)+((MAX(BB644:BC644)-E644)/(MAX(BB644:BC644)-MIN(BB644:BC644)))*(MAX(BD644:BE644)-MIN(BD644:BE644))</f>
        <v>316.40337089320354</v>
      </c>
    </row>
    <row r="645" spans="1:59" x14ac:dyDescent="0.25">
      <c r="A645" s="64">
        <v>642</v>
      </c>
      <c r="B645" s="64">
        <v>77</v>
      </c>
      <c r="C645" s="64">
        <v>70</v>
      </c>
      <c r="D645" s="18">
        <v>642</v>
      </c>
      <c r="E645" s="21">
        <f t="shared" ca="1" si="170"/>
        <v>1882.2730347830561</v>
      </c>
      <c r="F645" s="22">
        <f t="shared" ca="1" si="171"/>
        <v>223.30950886081635</v>
      </c>
      <c r="G645" s="28">
        <v>642</v>
      </c>
      <c r="H645" s="24">
        <f t="shared" ca="1" si="172"/>
        <v>1948.2566939999999</v>
      </c>
      <c r="I645" s="25">
        <f t="shared" ca="1" si="173"/>
        <v>215.795250272</v>
      </c>
      <c r="J645" s="155"/>
      <c r="K645" s="155"/>
      <c r="L645" s="129">
        <f t="shared" ref="L645:L708" si="186">K645*2*PI()*J645/60*0.001</f>
        <v>0</v>
      </c>
      <c r="AR645">
        <f t="shared" ca="1" si="174"/>
        <v>308.27892896000003</v>
      </c>
      <c r="AS645">
        <f t="shared" ca="1" si="175"/>
        <v>307.72107103999997</v>
      </c>
      <c r="AT645" cm="1">
        <f t="array" aca="1" ref="AT645" ca="1">_xlfn.LET(_xlpm.rozsah, $J$3:$J$10001,_xlpm.podminka, (_xlpm.rozsah&gt;H645)*(ISNUMBER(_xlpm.rozsah)),_xlpm.indexy, IF(_xlpm.podminka, ROW(_xlpm.rozsah)-MIN(ROW(_xlpm.rozsah))+1),_xlpm.prvni, MIN(_xlpm.indexy),_xlpm.finalni, IF(_xlpm.prvni=1, 2, _xlpm.prvni),INDEX(_xlpm.rozsah, _xlpm.finalni))</f>
        <v>2000</v>
      </c>
      <c r="AU645" cm="1">
        <f t="array" aca="1" ref="AU645" ca="1">INDEX($J$3:$J$10001,MATCH(AT645,$J$3:$J$10004,0)-1)</f>
        <v>1900</v>
      </c>
      <c r="AV645">
        <f t="shared" ca="1" si="176"/>
        <v>300</v>
      </c>
      <c r="AW645">
        <f t="shared" ca="1" si="177"/>
        <v>316</v>
      </c>
      <c r="AX645">
        <f t="shared" ca="1" si="178"/>
        <v>-16</v>
      </c>
      <c r="AY645">
        <f t="shared" ca="1" si="179"/>
        <v>308.27892896000003</v>
      </c>
      <c r="AZ645">
        <f t="shared" ca="1" si="180"/>
        <v>319.01358408688048</v>
      </c>
      <c r="BA645">
        <f t="shared" ca="1" si="181"/>
        <v>329.98641591311952</v>
      </c>
      <c r="BB645" cm="1">
        <f t="array" aca="1" ref="BB645" ca="1">_xlfn.LET(_xlpm.rozsah, $J$3:$J$10001,_xlpm.podminka, (_xlpm.rozsah&gt;E645)*(ISNUMBER(_xlpm.rozsah)),_xlpm.indexy, IF(_xlpm.podminka, ROW(_xlpm.rozsah)-MIN(ROW(_xlpm.rozsah))+1),_xlpm.prvni, MIN(_xlpm.indexy),_xlpm.finalni, IF(_xlpm.prvni=1, 2, _xlpm.prvni),INDEX(_xlpm.rozsah, _xlpm.finalni))</f>
        <v>1900</v>
      </c>
      <c r="BC645" cm="1">
        <f t="array" aca="1" ref="BC645" ca="1">INDEX($J$3:$J$10001,MATCH(BB645,$J$3:$J$10004,0)-1)</f>
        <v>1800</v>
      </c>
      <c r="BD645">
        <f t="shared" ca="1" si="182"/>
        <v>316</v>
      </c>
      <c r="BE645">
        <f t="shared" ca="1" si="183"/>
        <v>333</v>
      </c>
      <c r="BF645">
        <f t="shared" ca="1" si="184"/>
        <v>-17</v>
      </c>
      <c r="BG645">
        <f t="shared" ca="1" si="185"/>
        <v>319.01358408688048</v>
      </c>
    </row>
    <row r="646" spans="1:59" x14ac:dyDescent="0.25">
      <c r="A646" s="64">
        <v>643</v>
      </c>
      <c r="B646" s="64">
        <v>77</v>
      </c>
      <c r="C646" s="64">
        <v>71</v>
      </c>
      <c r="D646" s="18">
        <v>643</v>
      </c>
      <c r="E646" s="21">
        <f t="shared" ca="1" si="170"/>
        <v>1882.2730347830561</v>
      </c>
      <c r="F646" s="22">
        <f t="shared" ca="1" si="171"/>
        <v>226.49964470168513</v>
      </c>
      <c r="G646" s="23">
        <v>643</v>
      </c>
      <c r="H646" s="24">
        <f t="shared" ca="1" si="172"/>
        <v>1948.2566939999999</v>
      </c>
      <c r="I646" s="25">
        <f t="shared" ca="1" si="173"/>
        <v>218.87803956160002</v>
      </c>
      <c r="J646" s="155"/>
      <c r="K646" s="155"/>
      <c r="L646" s="129">
        <f t="shared" si="186"/>
        <v>0</v>
      </c>
      <c r="AR646">
        <f t="shared" ca="1" si="174"/>
        <v>308.27892896000003</v>
      </c>
      <c r="AS646">
        <f t="shared" ca="1" si="175"/>
        <v>307.72107103999997</v>
      </c>
      <c r="AT646" cm="1">
        <f t="array" aca="1" ref="AT646" ca="1">_xlfn.LET(_xlpm.rozsah, $J$3:$J$10001,_xlpm.podminka, (_xlpm.rozsah&gt;H646)*(ISNUMBER(_xlpm.rozsah)),_xlpm.indexy, IF(_xlpm.podminka, ROW(_xlpm.rozsah)-MIN(ROW(_xlpm.rozsah))+1),_xlpm.prvni, MIN(_xlpm.indexy),_xlpm.finalni, IF(_xlpm.prvni=1, 2, _xlpm.prvni),INDEX(_xlpm.rozsah, _xlpm.finalni))</f>
        <v>2000</v>
      </c>
      <c r="AU646" cm="1">
        <f t="array" aca="1" ref="AU646" ca="1">INDEX($J$3:$J$10001,MATCH(AT646,$J$3:$J$10004,0)-1)</f>
        <v>1900</v>
      </c>
      <c r="AV646">
        <f t="shared" ca="1" si="176"/>
        <v>300</v>
      </c>
      <c r="AW646">
        <f t="shared" ca="1" si="177"/>
        <v>316</v>
      </c>
      <c r="AX646">
        <f t="shared" ca="1" si="178"/>
        <v>-16</v>
      </c>
      <c r="AY646">
        <f t="shared" ca="1" si="179"/>
        <v>308.27892896000003</v>
      </c>
      <c r="AZ646">
        <f t="shared" ca="1" si="180"/>
        <v>319.01358408688048</v>
      </c>
      <c r="BA646">
        <f t="shared" ca="1" si="181"/>
        <v>329.98641591311952</v>
      </c>
      <c r="BB646" cm="1">
        <f t="array" aca="1" ref="BB646" ca="1">_xlfn.LET(_xlpm.rozsah, $J$3:$J$10001,_xlpm.podminka, (_xlpm.rozsah&gt;E646)*(ISNUMBER(_xlpm.rozsah)),_xlpm.indexy, IF(_xlpm.podminka, ROW(_xlpm.rozsah)-MIN(ROW(_xlpm.rozsah))+1),_xlpm.prvni, MIN(_xlpm.indexy),_xlpm.finalni, IF(_xlpm.prvni=1, 2, _xlpm.prvni),INDEX(_xlpm.rozsah, _xlpm.finalni))</f>
        <v>1900</v>
      </c>
      <c r="BC646" cm="1">
        <f t="array" aca="1" ref="BC646" ca="1">INDEX($J$3:$J$10001,MATCH(BB646,$J$3:$J$10004,0)-1)</f>
        <v>1800</v>
      </c>
      <c r="BD646">
        <f t="shared" ca="1" si="182"/>
        <v>316</v>
      </c>
      <c r="BE646">
        <f t="shared" ca="1" si="183"/>
        <v>333</v>
      </c>
      <c r="BF646">
        <f t="shared" ca="1" si="184"/>
        <v>-17</v>
      </c>
      <c r="BG646">
        <f t="shared" ca="1" si="185"/>
        <v>319.01358408688048</v>
      </c>
    </row>
    <row r="647" spans="1:59" x14ac:dyDescent="0.25">
      <c r="A647" s="64">
        <v>644</v>
      </c>
      <c r="B647" s="64">
        <v>79</v>
      </c>
      <c r="C647" s="64">
        <v>72</v>
      </c>
      <c r="D647" s="18">
        <v>644</v>
      </c>
      <c r="E647" s="21">
        <f t="shared" ca="1" si="170"/>
        <v>1912.9814252969018</v>
      </c>
      <c r="F647" s="22">
        <f t="shared" ca="1" si="171"/>
        <v>226.02453980579693</v>
      </c>
      <c r="G647" s="28">
        <v>644</v>
      </c>
      <c r="H647" s="24">
        <f t="shared" ca="1" si="172"/>
        <v>1972.8867379999999</v>
      </c>
      <c r="I647" s="25">
        <f t="shared" ca="1" si="173"/>
        <v>219.12344778240001</v>
      </c>
      <c r="J647" s="155"/>
      <c r="K647" s="155"/>
      <c r="L647" s="129">
        <f t="shared" si="186"/>
        <v>0</v>
      </c>
      <c r="AR647">
        <f t="shared" ca="1" si="174"/>
        <v>304.33812191999999</v>
      </c>
      <c r="AS647">
        <f t="shared" ca="1" si="175"/>
        <v>311.66187808000001</v>
      </c>
      <c r="AT647" cm="1">
        <f t="array" aca="1" ref="AT647" ca="1">_xlfn.LET(_xlpm.rozsah, $J$3:$J$10001,_xlpm.podminka, (_xlpm.rozsah&gt;H647)*(ISNUMBER(_xlpm.rozsah)),_xlpm.indexy, IF(_xlpm.podminka, ROW(_xlpm.rozsah)-MIN(ROW(_xlpm.rozsah))+1),_xlpm.prvni, MIN(_xlpm.indexy),_xlpm.finalni, IF(_xlpm.prvni=1, 2, _xlpm.prvni),INDEX(_xlpm.rozsah, _xlpm.finalni))</f>
        <v>2000</v>
      </c>
      <c r="AU647" cm="1">
        <f t="array" aca="1" ref="AU647" ca="1">INDEX($J$3:$J$10001,MATCH(AT647,$J$3:$J$10004,0)-1)</f>
        <v>1900</v>
      </c>
      <c r="AV647">
        <f t="shared" ca="1" si="176"/>
        <v>300</v>
      </c>
      <c r="AW647">
        <f t="shared" ca="1" si="177"/>
        <v>316</v>
      </c>
      <c r="AX647">
        <f t="shared" ca="1" si="178"/>
        <v>-16</v>
      </c>
      <c r="AY647">
        <f t="shared" ca="1" si="179"/>
        <v>304.33812191999999</v>
      </c>
      <c r="AZ647">
        <f t="shared" ca="1" si="180"/>
        <v>313.92297195249574</v>
      </c>
      <c r="BA647">
        <f t="shared" ca="1" si="181"/>
        <v>302.07702804750426</v>
      </c>
      <c r="BB647" cm="1">
        <f t="array" aca="1" ref="BB647" ca="1">_xlfn.LET(_xlpm.rozsah, $J$3:$J$10001,_xlpm.podminka, (_xlpm.rozsah&gt;E647)*(ISNUMBER(_xlpm.rozsah)),_xlpm.indexy, IF(_xlpm.podminka, ROW(_xlpm.rozsah)-MIN(ROW(_xlpm.rozsah))+1),_xlpm.prvni, MIN(_xlpm.indexy),_xlpm.finalni, IF(_xlpm.prvni=1, 2, _xlpm.prvni),INDEX(_xlpm.rozsah, _xlpm.finalni))</f>
        <v>2000</v>
      </c>
      <c r="BC647" cm="1">
        <f t="array" aca="1" ref="BC647" ca="1">INDEX($J$3:$J$10001,MATCH(BB647,$J$3:$J$10004,0)-1)</f>
        <v>1900</v>
      </c>
      <c r="BD647">
        <f t="shared" ca="1" si="182"/>
        <v>300</v>
      </c>
      <c r="BE647">
        <f t="shared" ca="1" si="183"/>
        <v>316</v>
      </c>
      <c r="BF647">
        <f t="shared" ca="1" si="184"/>
        <v>-16</v>
      </c>
      <c r="BG647">
        <f t="shared" ca="1" si="185"/>
        <v>313.92297195249574</v>
      </c>
    </row>
    <row r="648" spans="1:59" x14ac:dyDescent="0.25">
      <c r="A648" s="64">
        <v>645</v>
      </c>
      <c r="B648" s="64">
        <v>78</v>
      </c>
      <c r="C648" s="64">
        <v>70</v>
      </c>
      <c r="D648" s="18">
        <v>645</v>
      </c>
      <c r="E648" s="21">
        <f t="shared" ca="1" si="170"/>
        <v>1897.6272300399792</v>
      </c>
      <c r="F648" s="22">
        <f t="shared" ca="1" si="171"/>
        <v>221.48235962524251</v>
      </c>
      <c r="G648" s="23">
        <v>645</v>
      </c>
      <c r="H648" s="24">
        <f t="shared" ca="1" si="172"/>
        <v>1960.5717159999999</v>
      </c>
      <c r="I648" s="25">
        <f t="shared" ca="1" si="173"/>
        <v>214.41596780800003</v>
      </c>
      <c r="J648" s="155"/>
      <c r="K648" s="155"/>
      <c r="L648" s="129">
        <f t="shared" si="186"/>
        <v>0</v>
      </c>
      <c r="AR648">
        <f t="shared" ca="1" si="174"/>
        <v>306.30852544000004</v>
      </c>
      <c r="AS648">
        <f t="shared" ca="1" si="175"/>
        <v>309.69147455999996</v>
      </c>
      <c r="AT648" cm="1">
        <f t="array" aca="1" ref="AT648" ca="1">_xlfn.LET(_xlpm.rozsah, $J$3:$J$10001,_xlpm.podminka, (_xlpm.rozsah&gt;H648)*(ISNUMBER(_xlpm.rozsah)),_xlpm.indexy, IF(_xlpm.podminka, ROW(_xlpm.rozsah)-MIN(ROW(_xlpm.rozsah))+1),_xlpm.prvni, MIN(_xlpm.indexy),_xlpm.finalni, IF(_xlpm.prvni=1, 2, _xlpm.prvni),INDEX(_xlpm.rozsah, _xlpm.finalni))</f>
        <v>2000</v>
      </c>
      <c r="AU648" cm="1">
        <f t="array" aca="1" ref="AU648" ca="1">INDEX($J$3:$J$10001,MATCH(AT648,$J$3:$J$10004,0)-1)</f>
        <v>1900</v>
      </c>
      <c r="AV648">
        <f t="shared" ca="1" si="176"/>
        <v>300</v>
      </c>
      <c r="AW648">
        <f t="shared" ca="1" si="177"/>
        <v>316</v>
      </c>
      <c r="AX648">
        <f t="shared" ca="1" si="178"/>
        <v>-16</v>
      </c>
      <c r="AY648">
        <f t="shared" ca="1" si="179"/>
        <v>306.30852544000004</v>
      </c>
      <c r="AZ648">
        <f t="shared" ca="1" si="180"/>
        <v>316.40337089320354</v>
      </c>
      <c r="BA648">
        <f t="shared" ca="1" si="181"/>
        <v>332.59662910679646</v>
      </c>
      <c r="BB648" cm="1">
        <f t="array" aca="1" ref="BB648" ca="1">_xlfn.LET(_xlpm.rozsah, $J$3:$J$10001,_xlpm.podminka, (_xlpm.rozsah&gt;E648)*(ISNUMBER(_xlpm.rozsah)),_xlpm.indexy, IF(_xlpm.podminka, ROW(_xlpm.rozsah)-MIN(ROW(_xlpm.rozsah))+1),_xlpm.prvni, MIN(_xlpm.indexy),_xlpm.finalni, IF(_xlpm.prvni=1, 2, _xlpm.prvni),INDEX(_xlpm.rozsah, _xlpm.finalni))</f>
        <v>1900</v>
      </c>
      <c r="BC648" cm="1">
        <f t="array" aca="1" ref="BC648" ca="1">INDEX($J$3:$J$10001,MATCH(BB648,$J$3:$J$10004,0)-1)</f>
        <v>1800</v>
      </c>
      <c r="BD648">
        <f t="shared" ca="1" si="182"/>
        <v>316</v>
      </c>
      <c r="BE648">
        <f t="shared" ca="1" si="183"/>
        <v>333</v>
      </c>
      <c r="BF648">
        <f t="shared" ca="1" si="184"/>
        <v>-17</v>
      </c>
      <c r="BG648">
        <f t="shared" ca="1" si="185"/>
        <v>316.40337089320354</v>
      </c>
    </row>
    <row r="649" spans="1:59" x14ac:dyDescent="0.25">
      <c r="A649" s="64">
        <v>646</v>
      </c>
      <c r="B649" s="64">
        <v>80</v>
      </c>
      <c r="C649" s="64">
        <v>70</v>
      </c>
      <c r="D649" s="18">
        <v>646</v>
      </c>
      <c r="E649" s="21">
        <f t="shared" ca="1" si="170"/>
        <v>1928.3356205538248</v>
      </c>
      <c r="F649" s="22">
        <f t="shared" ca="1" si="171"/>
        <v>218.02641049797163</v>
      </c>
      <c r="G649" s="28">
        <v>646</v>
      </c>
      <c r="H649" s="24">
        <f t="shared" ca="1" si="172"/>
        <v>1985.2017599999999</v>
      </c>
      <c r="I649" s="25">
        <f t="shared" ca="1" si="173"/>
        <v>211.65740288000001</v>
      </c>
      <c r="J649" s="155"/>
      <c r="K649" s="155"/>
      <c r="L649" s="129">
        <f t="shared" si="186"/>
        <v>0</v>
      </c>
      <c r="AR649">
        <f t="shared" ca="1" si="174"/>
        <v>302.3677184</v>
      </c>
      <c r="AS649">
        <f t="shared" ca="1" si="175"/>
        <v>313.6322816</v>
      </c>
      <c r="AT649" cm="1">
        <f t="array" aca="1" ref="AT649" ca="1">_xlfn.LET(_xlpm.rozsah, $J$3:$J$10001,_xlpm.podminka, (_xlpm.rozsah&gt;H649)*(ISNUMBER(_xlpm.rozsah)),_xlpm.indexy, IF(_xlpm.podminka, ROW(_xlpm.rozsah)-MIN(ROW(_xlpm.rozsah))+1),_xlpm.prvni, MIN(_xlpm.indexy),_xlpm.finalni, IF(_xlpm.prvni=1, 2, _xlpm.prvni),INDEX(_xlpm.rozsah, _xlpm.finalni))</f>
        <v>2000</v>
      </c>
      <c r="AU649" cm="1">
        <f t="array" aca="1" ref="AU649" ca="1">INDEX($J$3:$J$10001,MATCH(AT649,$J$3:$J$10004,0)-1)</f>
        <v>1900</v>
      </c>
      <c r="AV649">
        <f t="shared" ca="1" si="176"/>
        <v>300</v>
      </c>
      <c r="AW649">
        <f t="shared" ca="1" si="177"/>
        <v>316</v>
      </c>
      <c r="AX649">
        <f t="shared" ca="1" si="178"/>
        <v>-16</v>
      </c>
      <c r="AY649">
        <f t="shared" ca="1" si="179"/>
        <v>302.3677184</v>
      </c>
      <c r="AZ649">
        <f t="shared" ca="1" si="180"/>
        <v>311.46630071138804</v>
      </c>
      <c r="BA649">
        <f t="shared" ca="1" si="181"/>
        <v>304.53369928861196</v>
      </c>
      <c r="BB649" cm="1">
        <f t="array" aca="1" ref="BB649" ca="1">_xlfn.LET(_xlpm.rozsah, $J$3:$J$10001,_xlpm.podminka, (_xlpm.rozsah&gt;E649)*(ISNUMBER(_xlpm.rozsah)),_xlpm.indexy, IF(_xlpm.podminka, ROW(_xlpm.rozsah)-MIN(ROW(_xlpm.rozsah))+1),_xlpm.prvni, MIN(_xlpm.indexy),_xlpm.finalni, IF(_xlpm.prvni=1, 2, _xlpm.prvni),INDEX(_xlpm.rozsah, _xlpm.finalni))</f>
        <v>2000</v>
      </c>
      <c r="BC649" cm="1">
        <f t="array" aca="1" ref="BC649" ca="1">INDEX($J$3:$J$10001,MATCH(BB649,$J$3:$J$10004,0)-1)</f>
        <v>1900</v>
      </c>
      <c r="BD649">
        <f t="shared" ca="1" si="182"/>
        <v>300</v>
      </c>
      <c r="BE649">
        <f t="shared" ca="1" si="183"/>
        <v>316</v>
      </c>
      <c r="BF649">
        <f t="shared" ca="1" si="184"/>
        <v>-16</v>
      </c>
      <c r="BG649">
        <f t="shared" ca="1" si="185"/>
        <v>311.46630071138804</v>
      </c>
    </row>
    <row r="650" spans="1:59" x14ac:dyDescent="0.25">
      <c r="A650" s="64">
        <v>647</v>
      </c>
      <c r="B650" s="64">
        <v>82</v>
      </c>
      <c r="C650" s="64">
        <v>71</v>
      </c>
      <c r="D650" s="18">
        <v>647</v>
      </c>
      <c r="E650" s="21">
        <f t="shared" ca="1" si="170"/>
        <v>1959.0440110676702</v>
      </c>
      <c r="F650" s="22">
        <f t="shared" ca="1" si="171"/>
        <v>217.65260034271265</v>
      </c>
      <c r="G650" s="23">
        <v>647</v>
      </c>
      <c r="H650" s="24">
        <f t="shared" ca="1" si="172"/>
        <v>2009.8318039999999</v>
      </c>
      <c r="I650" s="25">
        <f t="shared" ca="1" si="173"/>
        <v>211.60388383200004</v>
      </c>
      <c r="J650" s="155"/>
      <c r="K650" s="155"/>
      <c r="L650" s="129">
        <f t="shared" si="186"/>
        <v>0</v>
      </c>
      <c r="AR650">
        <f t="shared" ca="1" si="174"/>
        <v>298.03363920000004</v>
      </c>
      <c r="AS650">
        <f t="shared" ca="1" si="175"/>
        <v>281.96636079999996</v>
      </c>
      <c r="AT650" cm="1">
        <f t="array" aca="1" ref="AT650" ca="1">_xlfn.LET(_xlpm.rozsah, $J$3:$J$10001,_xlpm.podminka, (_xlpm.rozsah&gt;H650)*(ISNUMBER(_xlpm.rozsah)),_xlpm.indexy, IF(_xlpm.podminka, ROW(_xlpm.rozsah)-MIN(ROW(_xlpm.rozsah))+1),_xlpm.prvni, MIN(_xlpm.indexy),_xlpm.finalni, IF(_xlpm.prvni=1, 2, _xlpm.prvni),INDEX(_xlpm.rozsah, _xlpm.finalni))</f>
        <v>2100</v>
      </c>
      <c r="AU650" cm="1">
        <f t="array" aca="1" ref="AU650" ca="1">INDEX($J$3:$J$10001,MATCH(AT650,$J$3:$J$10004,0)-1)</f>
        <v>2000</v>
      </c>
      <c r="AV650">
        <f t="shared" ca="1" si="176"/>
        <v>280</v>
      </c>
      <c r="AW650">
        <f t="shared" ca="1" si="177"/>
        <v>300</v>
      </c>
      <c r="AX650">
        <f t="shared" ca="1" si="178"/>
        <v>-20</v>
      </c>
      <c r="AY650">
        <f t="shared" ca="1" si="179"/>
        <v>298.03363920000004</v>
      </c>
      <c r="AZ650">
        <f t="shared" ca="1" si="180"/>
        <v>306.55295822917276</v>
      </c>
      <c r="BA650">
        <f t="shared" ca="1" si="181"/>
        <v>309.44704177082724</v>
      </c>
      <c r="BB650" cm="1">
        <f t="array" aca="1" ref="BB650" ca="1">_xlfn.LET(_xlpm.rozsah, $J$3:$J$10001,_xlpm.podminka, (_xlpm.rozsah&gt;E650)*(ISNUMBER(_xlpm.rozsah)),_xlpm.indexy, IF(_xlpm.podminka, ROW(_xlpm.rozsah)-MIN(ROW(_xlpm.rozsah))+1),_xlpm.prvni, MIN(_xlpm.indexy),_xlpm.finalni, IF(_xlpm.prvni=1, 2, _xlpm.prvni),INDEX(_xlpm.rozsah, _xlpm.finalni))</f>
        <v>2000</v>
      </c>
      <c r="BC650" cm="1">
        <f t="array" aca="1" ref="BC650" ca="1">INDEX($J$3:$J$10001,MATCH(BB650,$J$3:$J$10004,0)-1)</f>
        <v>1900</v>
      </c>
      <c r="BD650">
        <f t="shared" ca="1" si="182"/>
        <v>300</v>
      </c>
      <c r="BE650">
        <f t="shared" ca="1" si="183"/>
        <v>316</v>
      </c>
      <c r="BF650">
        <f t="shared" ca="1" si="184"/>
        <v>-16</v>
      </c>
      <c r="BG650">
        <f t="shared" ca="1" si="185"/>
        <v>306.55295822917276</v>
      </c>
    </row>
    <row r="651" spans="1:59" x14ac:dyDescent="0.25">
      <c r="A651" s="64">
        <v>648</v>
      </c>
      <c r="B651" s="64">
        <v>84</v>
      </c>
      <c r="C651" s="64">
        <v>71</v>
      </c>
      <c r="D651" s="18">
        <v>648</v>
      </c>
      <c r="E651" s="21">
        <f t="shared" ca="1" si="170"/>
        <v>1989.7524015815159</v>
      </c>
      <c r="F651" s="22">
        <f t="shared" ca="1" si="171"/>
        <v>214.16412718033982</v>
      </c>
      <c r="G651" s="28">
        <v>648</v>
      </c>
      <c r="H651" s="24">
        <f t="shared" ca="1" si="172"/>
        <v>2034.4618479999999</v>
      </c>
      <c r="I651" s="25">
        <f t="shared" ca="1" si="173"/>
        <v>208.10641758400001</v>
      </c>
      <c r="J651" s="155"/>
      <c r="K651" s="155"/>
      <c r="L651" s="129">
        <f t="shared" si="186"/>
        <v>0</v>
      </c>
      <c r="AR651">
        <f t="shared" ca="1" si="174"/>
        <v>293.10763040000001</v>
      </c>
      <c r="AS651">
        <f t="shared" ca="1" si="175"/>
        <v>286.89236959999999</v>
      </c>
      <c r="AT651" cm="1">
        <f t="array" aca="1" ref="AT651" ca="1">_xlfn.LET(_xlpm.rozsah, $J$3:$J$10001,_xlpm.podminka, (_xlpm.rozsah&gt;H651)*(ISNUMBER(_xlpm.rozsah)),_xlpm.indexy, IF(_xlpm.podminka, ROW(_xlpm.rozsah)-MIN(ROW(_xlpm.rozsah))+1),_xlpm.prvni, MIN(_xlpm.indexy),_xlpm.finalni, IF(_xlpm.prvni=1, 2, _xlpm.prvni),INDEX(_xlpm.rozsah, _xlpm.finalni))</f>
        <v>2100</v>
      </c>
      <c r="AU651" cm="1">
        <f t="array" aca="1" ref="AU651" ca="1">INDEX($J$3:$J$10001,MATCH(AT651,$J$3:$J$10004,0)-1)</f>
        <v>2000</v>
      </c>
      <c r="AV651">
        <f t="shared" ca="1" si="176"/>
        <v>280</v>
      </c>
      <c r="AW651">
        <f t="shared" ca="1" si="177"/>
        <v>300</v>
      </c>
      <c r="AX651">
        <f t="shared" ca="1" si="178"/>
        <v>-20</v>
      </c>
      <c r="AY651">
        <f t="shared" ca="1" si="179"/>
        <v>293.10763040000001</v>
      </c>
      <c r="AZ651">
        <f t="shared" ca="1" si="180"/>
        <v>301.63961574695747</v>
      </c>
      <c r="BA651">
        <f t="shared" ca="1" si="181"/>
        <v>314.36038425304253</v>
      </c>
      <c r="BB651" cm="1">
        <f t="array" aca="1" ref="BB651" ca="1">_xlfn.LET(_xlpm.rozsah, $J$3:$J$10001,_xlpm.podminka, (_xlpm.rozsah&gt;E651)*(ISNUMBER(_xlpm.rozsah)),_xlpm.indexy, IF(_xlpm.podminka, ROW(_xlpm.rozsah)-MIN(ROW(_xlpm.rozsah))+1),_xlpm.prvni, MIN(_xlpm.indexy),_xlpm.finalni, IF(_xlpm.prvni=1, 2, _xlpm.prvni),INDEX(_xlpm.rozsah, _xlpm.finalni))</f>
        <v>2000</v>
      </c>
      <c r="BC651" cm="1">
        <f t="array" aca="1" ref="BC651" ca="1">INDEX($J$3:$J$10001,MATCH(BB651,$J$3:$J$10004,0)-1)</f>
        <v>1900</v>
      </c>
      <c r="BD651">
        <f t="shared" ca="1" si="182"/>
        <v>300</v>
      </c>
      <c r="BE651">
        <f t="shared" ca="1" si="183"/>
        <v>316</v>
      </c>
      <c r="BF651">
        <f t="shared" ca="1" si="184"/>
        <v>-16</v>
      </c>
      <c r="BG651">
        <f t="shared" ca="1" si="185"/>
        <v>301.63961574695747</v>
      </c>
    </row>
    <row r="652" spans="1:59" x14ac:dyDescent="0.25">
      <c r="A652" s="64">
        <v>649</v>
      </c>
      <c r="B652" s="64">
        <v>83</v>
      </c>
      <c r="C652" s="64">
        <v>71</v>
      </c>
      <c r="D652" s="18">
        <v>649</v>
      </c>
      <c r="E652" s="21">
        <f t="shared" ca="1" si="170"/>
        <v>1974.398206324593</v>
      </c>
      <c r="F652" s="22">
        <f t="shared" ca="1" si="171"/>
        <v>215.90836376152623</v>
      </c>
      <c r="G652" s="23">
        <v>649</v>
      </c>
      <c r="H652" s="24">
        <f t="shared" ca="1" si="172"/>
        <v>2022.1468259999999</v>
      </c>
      <c r="I652" s="25">
        <f t="shared" ca="1" si="173"/>
        <v>209.855150708</v>
      </c>
      <c r="J652" s="155"/>
      <c r="K652" s="155"/>
      <c r="L652" s="129">
        <f t="shared" si="186"/>
        <v>0</v>
      </c>
      <c r="AR652">
        <f t="shared" ca="1" si="174"/>
        <v>295.57063479999999</v>
      </c>
      <c r="AS652">
        <f t="shared" ca="1" si="175"/>
        <v>284.42936520000001</v>
      </c>
      <c r="AT652" cm="1">
        <f t="array" aca="1" ref="AT652" ca="1">_xlfn.LET(_xlpm.rozsah, $J$3:$J$10001,_xlpm.podminka, (_xlpm.rozsah&gt;H652)*(ISNUMBER(_xlpm.rozsah)),_xlpm.indexy, IF(_xlpm.podminka, ROW(_xlpm.rozsah)-MIN(ROW(_xlpm.rozsah))+1),_xlpm.prvni, MIN(_xlpm.indexy),_xlpm.finalni, IF(_xlpm.prvni=1, 2, _xlpm.prvni),INDEX(_xlpm.rozsah, _xlpm.finalni))</f>
        <v>2100</v>
      </c>
      <c r="AU652" cm="1">
        <f t="array" aca="1" ref="AU652" ca="1">INDEX($J$3:$J$10001,MATCH(AT652,$J$3:$J$10004,0)-1)</f>
        <v>2000</v>
      </c>
      <c r="AV652">
        <f t="shared" ca="1" si="176"/>
        <v>280</v>
      </c>
      <c r="AW652">
        <f t="shared" ca="1" si="177"/>
        <v>300</v>
      </c>
      <c r="AX652">
        <f t="shared" ca="1" si="178"/>
        <v>-20</v>
      </c>
      <c r="AY652">
        <f t="shared" ca="1" si="179"/>
        <v>295.57063479999999</v>
      </c>
      <c r="AZ652">
        <f t="shared" ca="1" si="180"/>
        <v>304.09628698806512</v>
      </c>
      <c r="BA652">
        <f t="shared" ca="1" si="181"/>
        <v>311.90371301193488</v>
      </c>
      <c r="BB652" cm="1">
        <f t="array" aca="1" ref="BB652" ca="1">_xlfn.LET(_xlpm.rozsah, $J$3:$J$10001,_xlpm.podminka, (_xlpm.rozsah&gt;E652)*(ISNUMBER(_xlpm.rozsah)),_xlpm.indexy, IF(_xlpm.podminka, ROW(_xlpm.rozsah)-MIN(ROW(_xlpm.rozsah))+1),_xlpm.prvni, MIN(_xlpm.indexy),_xlpm.finalni, IF(_xlpm.prvni=1, 2, _xlpm.prvni),INDEX(_xlpm.rozsah, _xlpm.finalni))</f>
        <v>2000</v>
      </c>
      <c r="BC652" cm="1">
        <f t="array" aca="1" ref="BC652" ca="1">INDEX($J$3:$J$10001,MATCH(BB652,$J$3:$J$10004,0)-1)</f>
        <v>1900</v>
      </c>
      <c r="BD652">
        <f t="shared" ca="1" si="182"/>
        <v>300</v>
      </c>
      <c r="BE652">
        <f t="shared" ca="1" si="183"/>
        <v>316</v>
      </c>
      <c r="BF652">
        <f t="shared" ca="1" si="184"/>
        <v>-16</v>
      </c>
      <c r="BG652">
        <f t="shared" ca="1" si="185"/>
        <v>304.09628698806512</v>
      </c>
    </row>
    <row r="653" spans="1:59" x14ac:dyDescent="0.25">
      <c r="A653" s="64">
        <v>650</v>
      </c>
      <c r="B653" s="64">
        <v>83</v>
      </c>
      <c r="C653" s="64">
        <v>73</v>
      </c>
      <c r="D653" s="18">
        <v>650</v>
      </c>
      <c r="E653" s="21">
        <f t="shared" ca="1" si="170"/>
        <v>1974.398206324593</v>
      </c>
      <c r="F653" s="22">
        <f t="shared" ca="1" si="171"/>
        <v>221.99028950128755</v>
      </c>
      <c r="G653" s="28">
        <v>650</v>
      </c>
      <c r="H653" s="24">
        <f t="shared" ca="1" si="172"/>
        <v>2022.1468259999999</v>
      </c>
      <c r="I653" s="25">
        <f t="shared" ca="1" si="173"/>
        <v>215.76656340400001</v>
      </c>
      <c r="J653" s="155"/>
      <c r="K653" s="155"/>
      <c r="L653" s="129">
        <f t="shared" si="186"/>
        <v>0</v>
      </c>
      <c r="AR653">
        <f t="shared" ca="1" si="174"/>
        <v>295.57063479999999</v>
      </c>
      <c r="AS653">
        <f t="shared" ca="1" si="175"/>
        <v>284.42936520000001</v>
      </c>
      <c r="AT653" cm="1">
        <f t="array" aca="1" ref="AT653" ca="1">_xlfn.LET(_xlpm.rozsah, $J$3:$J$10001,_xlpm.podminka, (_xlpm.rozsah&gt;H653)*(ISNUMBER(_xlpm.rozsah)),_xlpm.indexy, IF(_xlpm.podminka, ROW(_xlpm.rozsah)-MIN(ROW(_xlpm.rozsah))+1),_xlpm.prvni, MIN(_xlpm.indexy),_xlpm.finalni, IF(_xlpm.prvni=1, 2, _xlpm.prvni),INDEX(_xlpm.rozsah, _xlpm.finalni))</f>
        <v>2100</v>
      </c>
      <c r="AU653" cm="1">
        <f t="array" aca="1" ref="AU653" ca="1">INDEX($J$3:$J$10001,MATCH(AT653,$J$3:$J$10004,0)-1)</f>
        <v>2000</v>
      </c>
      <c r="AV653">
        <f t="shared" ca="1" si="176"/>
        <v>280</v>
      </c>
      <c r="AW653">
        <f t="shared" ca="1" si="177"/>
        <v>300</v>
      </c>
      <c r="AX653">
        <f t="shared" ca="1" si="178"/>
        <v>-20</v>
      </c>
      <c r="AY653">
        <f t="shared" ca="1" si="179"/>
        <v>295.57063479999999</v>
      </c>
      <c r="AZ653">
        <f t="shared" ca="1" si="180"/>
        <v>304.09628698806512</v>
      </c>
      <c r="BA653">
        <f t="shared" ca="1" si="181"/>
        <v>311.90371301193488</v>
      </c>
      <c r="BB653" cm="1">
        <f t="array" aca="1" ref="BB653" ca="1">_xlfn.LET(_xlpm.rozsah, $J$3:$J$10001,_xlpm.podminka, (_xlpm.rozsah&gt;E653)*(ISNUMBER(_xlpm.rozsah)),_xlpm.indexy, IF(_xlpm.podminka, ROW(_xlpm.rozsah)-MIN(ROW(_xlpm.rozsah))+1),_xlpm.prvni, MIN(_xlpm.indexy),_xlpm.finalni, IF(_xlpm.prvni=1, 2, _xlpm.prvni),INDEX(_xlpm.rozsah, _xlpm.finalni))</f>
        <v>2000</v>
      </c>
      <c r="BC653" cm="1">
        <f t="array" aca="1" ref="BC653" ca="1">INDEX($J$3:$J$10001,MATCH(BB653,$J$3:$J$10004,0)-1)</f>
        <v>1900</v>
      </c>
      <c r="BD653">
        <f t="shared" ca="1" si="182"/>
        <v>300</v>
      </c>
      <c r="BE653">
        <f t="shared" ca="1" si="183"/>
        <v>316</v>
      </c>
      <c r="BF653">
        <f t="shared" ca="1" si="184"/>
        <v>-16</v>
      </c>
      <c r="BG653">
        <f t="shared" ca="1" si="185"/>
        <v>304.09628698806512</v>
      </c>
    </row>
    <row r="654" spans="1:59" x14ac:dyDescent="0.25">
      <c r="A654" s="64">
        <v>651</v>
      </c>
      <c r="B654" s="64">
        <v>81</v>
      </c>
      <c r="C654" s="64">
        <v>70</v>
      </c>
      <c r="D654" s="18">
        <v>651</v>
      </c>
      <c r="E654" s="21">
        <f t="shared" ca="1" si="170"/>
        <v>1943.6898158107474</v>
      </c>
      <c r="F654" s="22">
        <f t="shared" ca="1" si="171"/>
        <v>216.30674062919627</v>
      </c>
      <c r="G654" s="23">
        <v>651</v>
      </c>
      <c r="H654" s="24">
        <f t="shared" ca="1" si="172"/>
        <v>1997.5167820000001</v>
      </c>
      <c r="I654" s="25">
        <f t="shared" ca="1" si="173"/>
        <v>210.27812041599998</v>
      </c>
      <c r="J654" s="155"/>
      <c r="K654" s="155"/>
      <c r="L654" s="129">
        <f t="shared" si="186"/>
        <v>0</v>
      </c>
      <c r="AR654">
        <f t="shared" ca="1" si="174"/>
        <v>300.39731487999995</v>
      </c>
      <c r="AS654">
        <f t="shared" ca="1" si="175"/>
        <v>315.60268512000005</v>
      </c>
      <c r="AT654" cm="1">
        <f t="array" aca="1" ref="AT654" ca="1">_xlfn.LET(_xlpm.rozsah, $J$3:$J$10001,_xlpm.podminka, (_xlpm.rozsah&gt;H654)*(ISNUMBER(_xlpm.rozsah)),_xlpm.indexy, IF(_xlpm.podminka, ROW(_xlpm.rozsah)-MIN(ROW(_xlpm.rozsah))+1),_xlpm.prvni, MIN(_xlpm.indexy),_xlpm.finalni, IF(_xlpm.prvni=1, 2, _xlpm.prvni),INDEX(_xlpm.rozsah, _xlpm.finalni))</f>
        <v>2000</v>
      </c>
      <c r="AU654" cm="1">
        <f t="array" aca="1" ref="AU654" ca="1">INDEX($J$3:$J$10001,MATCH(AT654,$J$3:$J$10004,0)-1)</f>
        <v>1900</v>
      </c>
      <c r="AV654">
        <f t="shared" ca="1" si="176"/>
        <v>300</v>
      </c>
      <c r="AW654">
        <f t="shared" ca="1" si="177"/>
        <v>316</v>
      </c>
      <c r="AX654">
        <f t="shared" ca="1" si="178"/>
        <v>-16</v>
      </c>
      <c r="AY654">
        <f t="shared" ca="1" si="179"/>
        <v>300.39731487999995</v>
      </c>
      <c r="AZ654">
        <f t="shared" ca="1" si="180"/>
        <v>309.0096294702804</v>
      </c>
      <c r="BA654">
        <f t="shared" ca="1" si="181"/>
        <v>306.9903705297196</v>
      </c>
      <c r="BB654" cm="1">
        <f t="array" aca="1" ref="BB654" ca="1">_xlfn.LET(_xlpm.rozsah, $J$3:$J$10001,_xlpm.podminka, (_xlpm.rozsah&gt;E654)*(ISNUMBER(_xlpm.rozsah)),_xlpm.indexy, IF(_xlpm.podminka, ROW(_xlpm.rozsah)-MIN(ROW(_xlpm.rozsah))+1),_xlpm.prvni, MIN(_xlpm.indexy),_xlpm.finalni, IF(_xlpm.prvni=1, 2, _xlpm.prvni),INDEX(_xlpm.rozsah, _xlpm.finalni))</f>
        <v>2000</v>
      </c>
      <c r="BC654" cm="1">
        <f t="array" aca="1" ref="BC654" ca="1">INDEX($J$3:$J$10001,MATCH(BB654,$J$3:$J$10004,0)-1)</f>
        <v>1900</v>
      </c>
      <c r="BD654">
        <f t="shared" ca="1" si="182"/>
        <v>300</v>
      </c>
      <c r="BE654">
        <f t="shared" ca="1" si="183"/>
        <v>316</v>
      </c>
      <c r="BF654">
        <f t="shared" ca="1" si="184"/>
        <v>-16</v>
      </c>
      <c r="BG654">
        <f t="shared" ca="1" si="185"/>
        <v>309.0096294702804</v>
      </c>
    </row>
    <row r="655" spans="1:59" x14ac:dyDescent="0.25">
      <c r="A655" s="64">
        <v>652</v>
      </c>
      <c r="B655" s="64">
        <v>80</v>
      </c>
      <c r="C655" s="64">
        <v>71</v>
      </c>
      <c r="D655" s="18">
        <v>652</v>
      </c>
      <c r="E655" s="21">
        <f t="shared" ca="1" si="170"/>
        <v>1928.3356205538248</v>
      </c>
      <c r="F655" s="22">
        <f t="shared" ca="1" si="171"/>
        <v>221.1410735050855</v>
      </c>
      <c r="G655" s="28">
        <v>652</v>
      </c>
      <c r="H655" s="24">
        <f t="shared" ca="1" si="172"/>
        <v>1985.2017599999999</v>
      </c>
      <c r="I655" s="25">
        <f t="shared" ca="1" si="173"/>
        <v>214.68108006400001</v>
      </c>
      <c r="J655" s="155"/>
      <c r="K655" s="155"/>
      <c r="L655" s="129">
        <f t="shared" si="186"/>
        <v>0</v>
      </c>
      <c r="AR655">
        <f t="shared" ca="1" si="174"/>
        <v>302.3677184</v>
      </c>
      <c r="AS655">
        <f t="shared" ca="1" si="175"/>
        <v>313.6322816</v>
      </c>
      <c r="AT655" cm="1">
        <f t="array" aca="1" ref="AT655" ca="1">_xlfn.LET(_xlpm.rozsah, $J$3:$J$10001,_xlpm.podminka, (_xlpm.rozsah&gt;H655)*(ISNUMBER(_xlpm.rozsah)),_xlpm.indexy, IF(_xlpm.podminka, ROW(_xlpm.rozsah)-MIN(ROW(_xlpm.rozsah))+1),_xlpm.prvni, MIN(_xlpm.indexy),_xlpm.finalni, IF(_xlpm.prvni=1, 2, _xlpm.prvni),INDEX(_xlpm.rozsah, _xlpm.finalni))</f>
        <v>2000</v>
      </c>
      <c r="AU655" cm="1">
        <f t="array" aca="1" ref="AU655" ca="1">INDEX($J$3:$J$10001,MATCH(AT655,$J$3:$J$10004,0)-1)</f>
        <v>1900</v>
      </c>
      <c r="AV655">
        <f t="shared" ca="1" si="176"/>
        <v>300</v>
      </c>
      <c r="AW655">
        <f t="shared" ca="1" si="177"/>
        <v>316</v>
      </c>
      <c r="AX655">
        <f t="shared" ca="1" si="178"/>
        <v>-16</v>
      </c>
      <c r="AY655">
        <f t="shared" ca="1" si="179"/>
        <v>302.3677184</v>
      </c>
      <c r="AZ655">
        <f t="shared" ca="1" si="180"/>
        <v>311.46630071138804</v>
      </c>
      <c r="BA655">
        <f t="shared" ca="1" si="181"/>
        <v>304.53369928861196</v>
      </c>
      <c r="BB655" cm="1">
        <f t="array" aca="1" ref="BB655" ca="1">_xlfn.LET(_xlpm.rozsah, $J$3:$J$10001,_xlpm.podminka, (_xlpm.rozsah&gt;E655)*(ISNUMBER(_xlpm.rozsah)),_xlpm.indexy, IF(_xlpm.podminka, ROW(_xlpm.rozsah)-MIN(ROW(_xlpm.rozsah))+1),_xlpm.prvni, MIN(_xlpm.indexy),_xlpm.finalni, IF(_xlpm.prvni=1, 2, _xlpm.prvni),INDEX(_xlpm.rozsah, _xlpm.finalni))</f>
        <v>2000</v>
      </c>
      <c r="BC655" cm="1">
        <f t="array" aca="1" ref="BC655" ca="1">INDEX($J$3:$J$10001,MATCH(BB655,$J$3:$J$10004,0)-1)</f>
        <v>1900</v>
      </c>
      <c r="BD655">
        <f t="shared" ca="1" si="182"/>
        <v>300</v>
      </c>
      <c r="BE655">
        <f t="shared" ca="1" si="183"/>
        <v>316</v>
      </c>
      <c r="BF655">
        <f t="shared" ca="1" si="184"/>
        <v>-16</v>
      </c>
      <c r="BG655">
        <f t="shared" ca="1" si="185"/>
        <v>311.46630071138804</v>
      </c>
    </row>
    <row r="656" spans="1:59" x14ac:dyDescent="0.25">
      <c r="A656" s="64">
        <v>653</v>
      </c>
      <c r="B656" s="64">
        <v>78</v>
      </c>
      <c r="C656" s="64">
        <v>71</v>
      </c>
      <c r="D656" s="18">
        <v>653</v>
      </c>
      <c r="E656" s="21">
        <f t="shared" ca="1" si="170"/>
        <v>1897.6272300399792</v>
      </c>
      <c r="F656" s="22">
        <f t="shared" ca="1" si="171"/>
        <v>224.64639333417449</v>
      </c>
      <c r="G656" s="23">
        <v>653</v>
      </c>
      <c r="H656" s="24">
        <f t="shared" ca="1" si="172"/>
        <v>1960.5717159999999</v>
      </c>
      <c r="I656" s="25">
        <f t="shared" ca="1" si="173"/>
        <v>217.47905306240003</v>
      </c>
      <c r="J656" s="155"/>
      <c r="K656" s="155"/>
      <c r="L656" s="129">
        <f t="shared" si="186"/>
        <v>0</v>
      </c>
      <c r="AR656">
        <f t="shared" ca="1" si="174"/>
        <v>306.30852544000004</v>
      </c>
      <c r="AS656">
        <f t="shared" ca="1" si="175"/>
        <v>309.69147455999996</v>
      </c>
      <c r="AT656" cm="1">
        <f t="array" aca="1" ref="AT656" ca="1">_xlfn.LET(_xlpm.rozsah, $J$3:$J$10001,_xlpm.podminka, (_xlpm.rozsah&gt;H656)*(ISNUMBER(_xlpm.rozsah)),_xlpm.indexy, IF(_xlpm.podminka, ROW(_xlpm.rozsah)-MIN(ROW(_xlpm.rozsah))+1),_xlpm.prvni, MIN(_xlpm.indexy),_xlpm.finalni, IF(_xlpm.prvni=1, 2, _xlpm.prvni),INDEX(_xlpm.rozsah, _xlpm.finalni))</f>
        <v>2000</v>
      </c>
      <c r="AU656" cm="1">
        <f t="array" aca="1" ref="AU656" ca="1">INDEX($J$3:$J$10001,MATCH(AT656,$J$3:$J$10004,0)-1)</f>
        <v>1900</v>
      </c>
      <c r="AV656">
        <f t="shared" ca="1" si="176"/>
        <v>300</v>
      </c>
      <c r="AW656">
        <f t="shared" ca="1" si="177"/>
        <v>316</v>
      </c>
      <c r="AX656">
        <f t="shared" ca="1" si="178"/>
        <v>-16</v>
      </c>
      <c r="AY656">
        <f t="shared" ca="1" si="179"/>
        <v>306.30852544000004</v>
      </c>
      <c r="AZ656">
        <f t="shared" ca="1" si="180"/>
        <v>316.40337089320354</v>
      </c>
      <c r="BA656">
        <f t="shared" ca="1" si="181"/>
        <v>332.59662910679646</v>
      </c>
      <c r="BB656" cm="1">
        <f t="array" aca="1" ref="BB656" ca="1">_xlfn.LET(_xlpm.rozsah, $J$3:$J$10001,_xlpm.podminka, (_xlpm.rozsah&gt;E656)*(ISNUMBER(_xlpm.rozsah)),_xlpm.indexy, IF(_xlpm.podminka, ROW(_xlpm.rozsah)-MIN(ROW(_xlpm.rozsah))+1),_xlpm.prvni, MIN(_xlpm.indexy),_xlpm.finalni, IF(_xlpm.prvni=1, 2, _xlpm.prvni),INDEX(_xlpm.rozsah, _xlpm.finalni))</f>
        <v>1900</v>
      </c>
      <c r="BC656" cm="1">
        <f t="array" aca="1" ref="BC656" ca="1">INDEX($J$3:$J$10001,MATCH(BB656,$J$3:$J$10004,0)-1)</f>
        <v>1800</v>
      </c>
      <c r="BD656">
        <f t="shared" ca="1" si="182"/>
        <v>316</v>
      </c>
      <c r="BE656">
        <f t="shared" ca="1" si="183"/>
        <v>333</v>
      </c>
      <c r="BF656">
        <f t="shared" ca="1" si="184"/>
        <v>-17</v>
      </c>
      <c r="BG656">
        <f t="shared" ca="1" si="185"/>
        <v>316.40337089320354</v>
      </c>
    </row>
    <row r="657" spans="1:59" x14ac:dyDescent="0.25">
      <c r="A657" s="64">
        <v>654</v>
      </c>
      <c r="B657" s="64">
        <v>76</v>
      </c>
      <c r="C657" s="64">
        <v>70</v>
      </c>
      <c r="D657" s="18">
        <v>654</v>
      </c>
      <c r="E657" s="21">
        <f t="shared" ca="1" si="170"/>
        <v>1866.9188395261335</v>
      </c>
      <c r="F657" s="22">
        <f t="shared" ca="1" si="171"/>
        <v>225.13665809639014</v>
      </c>
      <c r="G657" s="28">
        <v>654</v>
      </c>
      <c r="H657" s="24">
        <f t="shared" ca="1" si="172"/>
        <v>1935.9416719999999</v>
      </c>
      <c r="I657" s="25">
        <f t="shared" ca="1" si="173"/>
        <v>217.174532736</v>
      </c>
      <c r="J657" s="155"/>
      <c r="K657" s="155"/>
      <c r="L657" s="129">
        <f t="shared" si="186"/>
        <v>0</v>
      </c>
      <c r="AR657">
        <f t="shared" ca="1" si="174"/>
        <v>310.24933248000002</v>
      </c>
      <c r="AS657">
        <f t="shared" ca="1" si="175"/>
        <v>305.75066751999998</v>
      </c>
      <c r="AT657" cm="1">
        <f t="array" aca="1" ref="AT657" ca="1">_xlfn.LET(_xlpm.rozsah, $J$3:$J$10001,_xlpm.podminka, (_xlpm.rozsah&gt;H657)*(ISNUMBER(_xlpm.rozsah)),_xlpm.indexy, IF(_xlpm.podminka, ROW(_xlpm.rozsah)-MIN(ROW(_xlpm.rozsah))+1),_xlpm.prvni, MIN(_xlpm.indexy),_xlpm.finalni, IF(_xlpm.prvni=1, 2, _xlpm.prvni),INDEX(_xlpm.rozsah, _xlpm.finalni))</f>
        <v>2000</v>
      </c>
      <c r="AU657" cm="1">
        <f t="array" aca="1" ref="AU657" ca="1">INDEX($J$3:$J$10001,MATCH(AT657,$J$3:$J$10004,0)-1)</f>
        <v>1900</v>
      </c>
      <c r="AV657">
        <f t="shared" ca="1" si="176"/>
        <v>300</v>
      </c>
      <c r="AW657">
        <f t="shared" ca="1" si="177"/>
        <v>316</v>
      </c>
      <c r="AX657">
        <f t="shared" ca="1" si="178"/>
        <v>-16</v>
      </c>
      <c r="AY657">
        <f t="shared" ca="1" si="179"/>
        <v>310.24933248000002</v>
      </c>
      <c r="AZ657">
        <f t="shared" ca="1" si="180"/>
        <v>321.62379728055731</v>
      </c>
      <c r="BA657">
        <f t="shared" ca="1" si="181"/>
        <v>327.37620271944269</v>
      </c>
      <c r="BB657" cm="1">
        <f t="array" aca="1" ref="BB657" ca="1">_xlfn.LET(_xlpm.rozsah, $J$3:$J$10001,_xlpm.podminka, (_xlpm.rozsah&gt;E657)*(ISNUMBER(_xlpm.rozsah)),_xlpm.indexy, IF(_xlpm.podminka, ROW(_xlpm.rozsah)-MIN(ROW(_xlpm.rozsah))+1),_xlpm.prvni, MIN(_xlpm.indexy),_xlpm.finalni, IF(_xlpm.prvni=1, 2, _xlpm.prvni),INDEX(_xlpm.rozsah, _xlpm.finalni))</f>
        <v>1900</v>
      </c>
      <c r="BC657" cm="1">
        <f t="array" aca="1" ref="BC657" ca="1">INDEX($J$3:$J$10001,MATCH(BB657,$J$3:$J$10004,0)-1)</f>
        <v>1800</v>
      </c>
      <c r="BD657">
        <f t="shared" ca="1" si="182"/>
        <v>316</v>
      </c>
      <c r="BE657">
        <f t="shared" ca="1" si="183"/>
        <v>333</v>
      </c>
      <c r="BF657">
        <f t="shared" ca="1" si="184"/>
        <v>-17</v>
      </c>
      <c r="BG657">
        <f t="shared" ca="1" si="185"/>
        <v>321.62379728055731</v>
      </c>
    </row>
    <row r="658" spans="1:59" x14ac:dyDescent="0.25">
      <c r="A658" s="64">
        <v>655</v>
      </c>
      <c r="B658" s="64">
        <v>76</v>
      </c>
      <c r="C658" s="64">
        <v>70</v>
      </c>
      <c r="D658" s="18">
        <v>655</v>
      </c>
      <c r="E658" s="21">
        <f t="shared" ca="1" si="170"/>
        <v>1866.9188395261335</v>
      </c>
      <c r="F658" s="22">
        <f t="shared" ca="1" si="171"/>
        <v>225.13665809639014</v>
      </c>
      <c r="G658" s="23">
        <v>655</v>
      </c>
      <c r="H658" s="24">
        <f t="shared" ca="1" si="172"/>
        <v>1935.9416719999999</v>
      </c>
      <c r="I658" s="25">
        <f t="shared" ca="1" si="173"/>
        <v>217.174532736</v>
      </c>
      <c r="J658" s="155"/>
      <c r="K658" s="155"/>
      <c r="L658" s="129">
        <f t="shared" si="186"/>
        <v>0</v>
      </c>
      <c r="AR658">
        <f t="shared" ca="1" si="174"/>
        <v>310.24933248000002</v>
      </c>
      <c r="AS658">
        <f t="shared" ca="1" si="175"/>
        <v>305.75066751999998</v>
      </c>
      <c r="AT658" cm="1">
        <f t="array" aca="1" ref="AT658" ca="1">_xlfn.LET(_xlpm.rozsah, $J$3:$J$10001,_xlpm.podminka, (_xlpm.rozsah&gt;H658)*(ISNUMBER(_xlpm.rozsah)),_xlpm.indexy, IF(_xlpm.podminka, ROW(_xlpm.rozsah)-MIN(ROW(_xlpm.rozsah))+1),_xlpm.prvni, MIN(_xlpm.indexy),_xlpm.finalni, IF(_xlpm.prvni=1, 2, _xlpm.prvni),INDEX(_xlpm.rozsah, _xlpm.finalni))</f>
        <v>2000</v>
      </c>
      <c r="AU658" cm="1">
        <f t="array" aca="1" ref="AU658" ca="1">INDEX($J$3:$J$10001,MATCH(AT658,$J$3:$J$10004,0)-1)</f>
        <v>1900</v>
      </c>
      <c r="AV658">
        <f t="shared" ca="1" si="176"/>
        <v>300</v>
      </c>
      <c r="AW658">
        <f t="shared" ca="1" si="177"/>
        <v>316</v>
      </c>
      <c r="AX658">
        <f t="shared" ca="1" si="178"/>
        <v>-16</v>
      </c>
      <c r="AY658">
        <f t="shared" ca="1" si="179"/>
        <v>310.24933248000002</v>
      </c>
      <c r="AZ658">
        <f t="shared" ca="1" si="180"/>
        <v>321.62379728055731</v>
      </c>
      <c r="BA658">
        <f t="shared" ca="1" si="181"/>
        <v>327.37620271944269</v>
      </c>
      <c r="BB658" cm="1">
        <f t="array" aca="1" ref="BB658" ca="1">_xlfn.LET(_xlpm.rozsah, $J$3:$J$10001,_xlpm.podminka, (_xlpm.rozsah&gt;E658)*(ISNUMBER(_xlpm.rozsah)),_xlpm.indexy, IF(_xlpm.podminka, ROW(_xlpm.rozsah)-MIN(ROW(_xlpm.rozsah))+1),_xlpm.prvni, MIN(_xlpm.indexy),_xlpm.finalni, IF(_xlpm.prvni=1, 2, _xlpm.prvni),INDEX(_xlpm.rozsah, _xlpm.finalni))</f>
        <v>1900</v>
      </c>
      <c r="BC658" cm="1">
        <f t="array" aca="1" ref="BC658" ca="1">INDEX($J$3:$J$10001,MATCH(BB658,$J$3:$J$10004,0)-1)</f>
        <v>1800</v>
      </c>
      <c r="BD658">
        <f t="shared" ca="1" si="182"/>
        <v>316</v>
      </c>
      <c r="BE658">
        <f t="shared" ca="1" si="183"/>
        <v>333</v>
      </c>
      <c r="BF658">
        <f t="shared" ca="1" si="184"/>
        <v>-17</v>
      </c>
      <c r="BG658">
        <f t="shared" ca="1" si="185"/>
        <v>321.62379728055731</v>
      </c>
    </row>
    <row r="659" spans="1:59" x14ac:dyDescent="0.25">
      <c r="A659" s="64">
        <v>656</v>
      </c>
      <c r="B659" s="64">
        <v>76</v>
      </c>
      <c r="C659" s="64">
        <v>71</v>
      </c>
      <c r="D659" s="18">
        <v>656</v>
      </c>
      <c r="E659" s="21">
        <f t="shared" ca="1" si="170"/>
        <v>1866.9188395261335</v>
      </c>
      <c r="F659" s="22">
        <f t="shared" ca="1" si="171"/>
        <v>228.35289606919571</v>
      </c>
      <c r="G659" s="28">
        <v>656</v>
      </c>
      <c r="H659" s="24">
        <f t="shared" ca="1" si="172"/>
        <v>1935.9416719999999</v>
      </c>
      <c r="I659" s="25">
        <f t="shared" ca="1" si="173"/>
        <v>220.27702606080001</v>
      </c>
      <c r="J659" s="155"/>
      <c r="K659" s="155"/>
      <c r="L659" s="129">
        <f t="shared" si="186"/>
        <v>0</v>
      </c>
      <c r="AR659">
        <f t="shared" ca="1" si="174"/>
        <v>310.24933248000002</v>
      </c>
      <c r="AS659">
        <f t="shared" ca="1" si="175"/>
        <v>305.75066751999998</v>
      </c>
      <c r="AT659" cm="1">
        <f t="array" aca="1" ref="AT659" ca="1">_xlfn.LET(_xlpm.rozsah, $J$3:$J$10001,_xlpm.podminka, (_xlpm.rozsah&gt;H659)*(ISNUMBER(_xlpm.rozsah)),_xlpm.indexy, IF(_xlpm.podminka, ROW(_xlpm.rozsah)-MIN(ROW(_xlpm.rozsah))+1),_xlpm.prvni, MIN(_xlpm.indexy),_xlpm.finalni, IF(_xlpm.prvni=1, 2, _xlpm.prvni),INDEX(_xlpm.rozsah, _xlpm.finalni))</f>
        <v>2000</v>
      </c>
      <c r="AU659" cm="1">
        <f t="array" aca="1" ref="AU659" ca="1">INDEX($J$3:$J$10001,MATCH(AT659,$J$3:$J$10004,0)-1)</f>
        <v>1900</v>
      </c>
      <c r="AV659">
        <f t="shared" ca="1" si="176"/>
        <v>300</v>
      </c>
      <c r="AW659">
        <f t="shared" ca="1" si="177"/>
        <v>316</v>
      </c>
      <c r="AX659">
        <f t="shared" ca="1" si="178"/>
        <v>-16</v>
      </c>
      <c r="AY659">
        <f t="shared" ca="1" si="179"/>
        <v>310.24933248000002</v>
      </c>
      <c r="AZ659">
        <f t="shared" ca="1" si="180"/>
        <v>321.62379728055731</v>
      </c>
      <c r="BA659">
        <f t="shared" ca="1" si="181"/>
        <v>327.37620271944269</v>
      </c>
      <c r="BB659" cm="1">
        <f t="array" aca="1" ref="BB659" ca="1">_xlfn.LET(_xlpm.rozsah, $J$3:$J$10001,_xlpm.podminka, (_xlpm.rozsah&gt;E659)*(ISNUMBER(_xlpm.rozsah)),_xlpm.indexy, IF(_xlpm.podminka, ROW(_xlpm.rozsah)-MIN(ROW(_xlpm.rozsah))+1),_xlpm.prvni, MIN(_xlpm.indexy),_xlpm.finalni, IF(_xlpm.prvni=1, 2, _xlpm.prvni),INDEX(_xlpm.rozsah, _xlpm.finalni))</f>
        <v>1900</v>
      </c>
      <c r="BC659" cm="1">
        <f t="array" aca="1" ref="BC659" ca="1">INDEX($J$3:$J$10001,MATCH(BB659,$J$3:$J$10004,0)-1)</f>
        <v>1800</v>
      </c>
      <c r="BD659">
        <f t="shared" ca="1" si="182"/>
        <v>316</v>
      </c>
      <c r="BE659">
        <f t="shared" ca="1" si="183"/>
        <v>333</v>
      </c>
      <c r="BF659">
        <f t="shared" ca="1" si="184"/>
        <v>-17</v>
      </c>
      <c r="BG659">
        <f t="shared" ca="1" si="185"/>
        <v>321.62379728055731</v>
      </c>
    </row>
    <row r="660" spans="1:59" x14ac:dyDescent="0.25">
      <c r="A660" s="64">
        <v>657</v>
      </c>
      <c r="B660" s="64">
        <v>79</v>
      </c>
      <c r="C660" s="64">
        <v>71</v>
      </c>
      <c r="D660" s="18">
        <v>657</v>
      </c>
      <c r="E660" s="21">
        <f t="shared" ca="1" si="170"/>
        <v>1912.9814252969018</v>
      </c>
      <c r="F660" s="22">
        <f t="shared" ca="1" si="171"/>
        <v>222.88531008627197</v>
      </c>
      <c r="G660" s="23">
        <v>657</v>
      </c>
      <c r="H660" s="24">
        <f t="shared" ca="1" si="172"/>
        <v>1972.8867379999999</v>
      </c>
      <c r="I660" s="25">
        <f t="shared" ca="1" si="173"/>
        <v>216.08006656319998</v>
      </c>
      <c r="J660" s="155"/>
      <c r="K660" s="155"/>
      <c r="L660" s="129">
        <f t="shared" si="186"/>
        <v>0</v>
      </c>
      <c r="AR660">
        <f t="shared" ca="1" si="174"/>
        <v>304.33812191999999</v>
      </c>
      <c r="AS660">
        <f t="shared" ca="1" si="175"/>
        <v>311.66187808000001</v>
      </c>
      <c r="AT660" cm="1">
        <f t="array" aca="1" ref="AT660" ca="1">_xlfn.LET(_xlpm.rozsah, $J$3:$J$10001,_xlpm.podminka, (_xlpm.rozsah&gt;H660)*(ISNUMBER(_xlpm.rozsah)),_xlpm.indexy, IF(_xlpm.podminka, ROW(_xlpm.rozsah)-MIN(ROW(_xlpm.rozsah))+1),_xlpm.prvni, MIN(_xlpm.indexy),_xlpm.finalni, IF(_xlpm.prvni=1, 2, _xlpm.prvni),INDEX(_xlpm.rozsah, _xlpm.finalni))</f>
        <v>2000</v>
      </c>
      <c r="AU660" cm="1">
        <f t="array" aca="1" ref="AU660" ca="1">INDEX($J$3:$J$10001,MATCH(AT660,$J$3:$J$10004,0)-1)</f>
        <v>1900</v>
      </c>
      <c r="AV660">
        <f t="shared" ca="1" si="176"/>
        <v>300</v>
      </c>
      <c r="AW660">
        <f t="shared" ca="1" si="177"/>
        <v>316</v>
      </c>
      <c r="AX660">
        <f t="shared" ca="1" si="178"/>
        <v>-16</v>
      </c>
      <c r="AY660">
        <f t="shared" ca="1" si="179"/>
        <v>304.33812191999999</v>
      </c>
      <c r="AZ660">
        <f t="shared" ca="1" si="180"/>
        <v>313.92297195249574</v>
      </c>
      <c r="BA660">
        <f t="shared" ca="1" si="181"/>
        <v>302.07702804750426</v>
      </c>
      <c r="BB660" cm="1">
        <f t="array" aca="1" ref="BB660" ca="1">_xlfn.LET(_xlpm.rozsah, $J$3:$J$10001,_xlpm.podminka, (_xlpm.rozsah&gt;E660)*(ISNUMBER(_xlpm.rozsah)),_xlpm.indexy, IF(_xlpm.podminka, ROW(_xlpm.rozsah)-MIN(ROW(_xlpm.rozsah))+1),_xlpm.prvni, MIN(_xlpm.indexy),_xlpm.finalni, IF(_xlpm.prvni=1, 2, _xlpm.prvni),INDEX(_xlpm.rozsah, _xlpm.finalni))</f>
        <v>2000</v>
      </c>
      <c r="BC660" cm="1">
        <f t="array" aca="1" ref="BC660" ca="1">INDEX($J$3:$J$10001,MATCH(BB660,$J$3:$J$10004,0)-1)</f>
        <v>1900</v>
      </c>
      <c r="BD660">
        <f t="shared" ca="1" si="182"/>
        <v>300</v>
      </c>
      <c r="BE660">
        <f t="shared" ca="1" si="183"/>
        <v>316</v>
      </c>
      <c r="BF660">
        <f t="shared" ca="1" si="184"/>
        <v>-16</v>
      </c>
      <c r="BG660">
        <f t="shared" ca="1" si="185"/>
        <v>313.92297195249574</v>
      </c>
    </row>
    <row r="661" spans="1:59" x14ac:dyDescent="0.25">
      <c r="A661" s="64">
        <v>658</v>
      </c>
      <c r="B661" s="64">
        <v>78</v>
      </c>
      <c r="C661" s="64">
        <v>71</v>
      </c>
      <c r="D661" s="18">
        <v>658</v>
      </c>
      <c r="E661" s="21">
        <f t="shared" ca="1" si="170"/>
        <v>1897.6272300399792</v>
      </c>
      <c r="F661" s="22">
        <f t="shared" ca="1" si="171"/>
        <v>224.64639333417449</v>
      </c>
      <c r="G661" s="28">
        <v>658</v>
      </c>
      <c r="H661" s="24">
        <f t="shared" ca="1" si="172"/>
        <v>1960.5717159999999</v>
      </c>
      <c r="I661" s="25">
        <f t="shared" ca="1" si="173"/>
        <v>217.47905306240003</v>
      </c>
      <c r="J661" s="155"/>
      <c r="K661" s="155"/>
      <c r="L661" s="129">
        <f t="shared" si="186"/>
        <v>0</v>
      </c>
      <c r="AR661">
        <f t="shared" ca="1" si="174"/>
        <v>306.30852544000004</v>
      </c>
      <c r="AS661">
        <f t="shared" ca="1" si="175"/>
        <v>309.69147455999996</v>
      </c>
      <c r="AT661" cm="1">
        <f t="array" aca="1" ref="AT661" ca="1">_xlfn.LET(_xlpm.rozsah, $J$3:$J$10001,_xlpm.podminka, (_xlpm.rozsah&gt;H661)*(ISNUMBER(_xlpm.rozsah)),_xlpm.indexy, IF(_xlpm.podminka, ROW(_xlpm.rozsah)-MIN(ROW(_xlpm.rozsah))+1),_xlpm.prvni, MIN(_xlpm.indexy),_xlpm.finalni, IF(_xlpm.prvni=1, 2, _xlpm.prvni),INDEX(_xlpm.rozsah, _xlpm.finalni))</f>
        <v>2000</v>
      </c>
      <c r="AU661" cm="1">
        <f t="array" aca="1" ref="AU661" ca="1">INDEX($J$3:$J$10001,MATCH(AT661,$J$3:$J$10004,0)-1)</f>
        <v>1900</v>
      </c>
      <c r="AV661">
        <f t="shared" ca="1" si="176"/>
        <v>300</v>
      </c>
      <c r="AW661">
        <f t="shared" ca="1" si="177"/>
        <v>316</v>
      </c>
      <c r="AX661">
        <f t="shared" ca="1" si="178"/>
        <v>-16</v>
      </c>
      <c r="AY661">
        <f t="shared" ca="1" si="179"/>
        <v>306.30852544000004</v>
      </c>
      <c r="AZ661">
        <f t="shared" ca="1" si="180"/>
        <v>316.40337089320354</v>
      </c>
      <c r="BA661">
        <f t="shared" ca="1" si="181"/>
        <v>332.59662910679646</v>
      </c>
      <c r="BB661" cm="1">
        <f t="array" aca="1" ref="BB661" ca="1">_xlfn.LET(_xlpm.rozsah, $J$3:$J$10001,_xlpm.podminka, (_xlpm.rozsah&gt;E661)*(ISNUMBER(_xlpm.rozsah)),_xlpm.indexy, IF(_xlpm.podminka, ROW(_xlpm.rozsah)-MIN(ROW(_xlpm.rozsah))+1),_xlpm.prvni, MIN(_xlpm.indexy),_xlpm.finalni, IF(_xlpm.prvni=1, 2, _xlpm.prvni),INDEX(_xlpm.rozsah, _xlpm.finalni))</f>
        <v>1900</v>
      </c>
      <c r="BC661" cm="1">
        <f t="array" aca="1" ref="BC661" ca="1">INDEX($J$3:$J$10001,MATCH(BB661,$J$3:$J$10004,0)-1)</f>
        <v>1800</v>
      </c>
      <c r="BD661">
        <f t="shared" ca="1" si="182"/>
        <v>316</v>
      </c>
      <c r="BE661">
        <f t="shared" ca="1" si="183"/>
        <v>333</v>
      </c>
      <c r="BF661">
        <f t="shared" ca="1" si="184"/>
        <v>-17</v>
      </c>
      <c r="BG661">
        <f t="shared" ca="1" si="185"/>
        <v>316.40337089320354</v>
      </c>
    </row>
    <row r="662" spans="1:59" x14ac:dyDescent="0.25">
      <c r="A662" s="64">
        <v>659</v>
      </c>
      <c r="B662" s="64">
        <v>81</v>
      </c>
      <c r="C662" s="64">
        <v>70</v>
      </c>
      <c r="D662" s="18">
        <v>659</v>
      </c>
      <c r="E662" s="21">
        <f t="shared" ca="1" si="170"/>
        <v>1943.6898158107474</v>
      </c>
      <c r="F662" s="22">
        <f t="shared" ca="1" si="171"/>
        <v>216.30674062919627</v>
      </c>
      <c r="G662" s="23">
        <v>659</v>
      </c>
      <c r="H662" s="24">
        <f t="shared" ca="1" si="172"/>
        <v>1997.5167820000001</v>
      </c>
      <c r="I662" s="25">
        <f t="shared" ca="1" si="173"/>
        <v>210.27812041599998</v>
      </c>
      <c r="J662" s="155"/>
      <c r="K662" s="155"/>
      <c r="L662" s="129">
        <f t="shared" si="186"/>
        <v>0</v>
      </c>
      <c r="AR662">
        <f t="shared" ca="1" si="174"/>
        <v>300.39731487999995</v>
      </c>
      <c r="AS662">
        <f t="shared" ca="1" si="175"/>
        <v>315.60268512000005</v>
      </c>
      <c r="AT662" cm="1">
        <f t="array" aca="1" ref="AT662" ca="1">_xlfn.LET(_xlpm.rozsah, $J$3:$J$10001,_xlpm.podminka, (_xlpm.rozsah&gt;H662)*(ISNUMBER(_xlpm.rozsah)),_xlpm.indexy, IF(_xlpm.podminka, ROW(_xlpm.rozsah)-MIN(ROW(_xlpm.rozsah))+1),_xlpm.prvni, MIN(_xlpm.indexy),_xlpm.finalni, IF(_xlpm.prvni=1, 2, _xlpm.prvni),INDEX(_xlpm.rozsah, _xlpm.finalni))</f>
        <v>2000</v>
      </c>
      <c r="AU662" cm="1">
        <f t="array" aca="1" ref="AU662" ca="1">INDEX($J$3:$J$10001,MATCH(AT662,$J$3:$J$10004,0)-1)</f>
        <v>1900</v>
      </c>
      <c r="AV662">
        <f t="shared" ca="1" si="176"/>
        <v>300</v>
      </c>
      <c r="AW662">
        <f t="shared" ca="1" si="177"/>
        <v>316</v>
      </c>
      <c r="AX662">
        <f t="shared" ca="1" si="178"/>
        <v>-16</v>
      </c>
      <c r="AY662">
        <f t="shared" ca="1" si="179"/>
        <v>300.39731487999995</v>
      </c>
      <c r="AZ662">
        <f t="shared" ca="1" si="180"/>
        <v>309.0096294702804</v>
      </c>
      <c r="BA662">
        <f t="shared" ca="1" si="181"/>
        <v>306.9903705297196</v>
      </c>
      <c r="BB662" cm="1">
        <f t="array" aca="1" ref="BB662" ca="1">_xlfn.LET(_xlpm.rozsah, $J$3:$J$10001,_xlpm.podminka, (_xlpm.rozsah&gt;E662)*(ISNUMBER(_xlpm.rozsah)),_xlpm.indexy, IF(_xlpm.podminka, ROW(_xlpm.rozsah)-MIN(ROW(_xlpm.rozsah))+1),_xlpm.prvni, MIN(_xlpm.indexy),_xlpm.finalni, IF(_xlpm.prvni=1, 2, _xlpm.prvni),INDEX(_xlpm.rozsah, _xlpm.finalni))</f>
        <v>2000</v>
      </c>
      <c r="BC662" cm="1">
        <f t="array" aca="1" ref="BC662" ca="1">INDEX($J$3:$J$10001,MATCH(BB662,$J$3:$J$10004,0)-1)</f>
        <v>1900</v>
      </c>
      <c r="BD662">
        <f t="shared" ca="1" si="182"/>
        <v>300</v>
      </c>
      <c r="BE662">
        <f t="shared" ca="1" si="183"/>
        <v>316</v>
      </c>
      <c r="BF662">
        <f t="shared" ca="1" si="184"/>
        <v>-16</v>
      </c>
      <c r="BG662">
        <f t="shared" ca="1" si="185"/>
        <v>309.0096294702804</v>
      </c>
    </row>
    <row r="663" spans="1:59" x14ac:dyDescent="0.25">
      <c r="A663" s="64">
        <v>660</v>
      </c>
      <c r="B663" s="64">
        <v>83</v>
      </c>
      <c r="C663" s="64">
        <v>72</v>
      </c>
      <c r="D663" s="18">
        <v>660</v>
      </c>
      <c r="E663" s="21">
        <f t="shared" ca="1" si="170"/>
        <v>1974.398206324593</v>
      </c>
      <c r="F663" s="22">
        <f t="shared" ca="1" si="171"/>
        <v>218.94932663140688</v>
      </c>
      <c r="G663" s="28">
        <v>660</v>
      </c>
      <c r="H663" s="24">
        <f t="shared" ca="1" si="172"/>
        <v>2022.1468259999999</v>
      </c>
      <c r="I663" s="25">
        <f t="shared" ca="1" si="173"/>
        <v>212.81085705599997</v>
      </c>
      <c r="J663" s="155"/>
      <c r="K663" s="155"/>
      <c r="L663" s="129">
        <f t="shared" si="186"/>
        <v>0</v>
      </c>
      <c r="AR663">
        <f t="shared" ca="1" si="174"/>
        <v>295.57063479999999</v>
      </c>
      <c r="AS663">
        <f t="shared" ca="1" si="175"/>
        <v>284.42936520000001</v>
      </c>
      <c r="AT663" cm="1">
        <f t="array" aca="1" ref="AT663" ca="1">_xlfn.LET(_xlpm.rozsah, $J$3:$J$10001,_xlpm.podminka, (_xlpm.rozsah&gt;H663)*(ISNUMBER(_xlpm.rozsah)),_xlpm.indexy, IF(_xlpm.podminka, ROW(_xlpm.rozsah)-MIN(ROW(_xlpm.rozsah))+1),_xlpm.prvni, MIN(_xlpm.indexy),_xlpm.finalni, IF(_xlpm.prvni=1, 2, _xlpm.prvni),INDEX(_xlpm.rozsah, _xlpm.finalni))</f>
        <v>2100</v>
      </c>
      <c r="AU663" cm="1">
        <f t="array" aca="1" ref="AU663" ca="1">INDEX($J$3:$J$10001,MATCH(AT663,$J$3:$J$10004,0)-1)</f>
        <v>2000</v>
      </c>
      <c r="AV663">
        <f t="shared" ca="1" si="176"/>
        <v>280</v>
      </c>
      <c r="AW663">
        <f t="shared" ca="1" si="177"/>
        <v>300</v>
      </c>
      <c r="AX663">
        <f t="shared" ca="1" si="178"/>
        <v>-20</v>
      </c>
      <c r="AY663">
        <f t="shared" ca="1" si="179"/>
        <v>295.57063479999999</v>
      </c>
      <c r="AZ663">
        <f t="shared" ca="1" si="180"/>
        <v>304.09628698806512</v>
      </c>
      <c r="BA663">
        <f t="shared" ca="1" si="181"/>
        <v>311.90371301193488</v>
      </c>
      <c r="BB663" cm="1">
        <f t="array" aca="1" ref="BB663" ca="1">_xlfn.LET(_xlpm.rozsah, $J$3:$J$10001,_xlpm.podminka, (_xlpm.rozsah&gt;E663)*(ISNUMBER(_xlpm.rozsah)),_xlpm.indexy, IF(_xlpm.podminka, ROW(_xlpm.rozsah)-MIN(ROW(_xlpm.rozsah))+1),_xlpm.prvni, MIN(_xlpm.indexy),_xlpm.finalni, IF(_xlpm.prvni=1, 2, _xlpm.prvni),INDEX(_xlpm.rozsah, _xlpm.finalni))</f>
        <v>2000</v>
      </c>
      <c r="BC663" cm="1">
        <f t="array" aca="1" ref="BC663" ca="1">INDEX($J$3:$J$10001,MATCH(BB663,$J$3:$J$10004,0)-1)</f>
        <v>1900</v>
      </c>
      <c r="BD663">
        <f t="shared" ca="1" si="182"/>
        <v>300</v>
      </c>
      <c r="BE663">
        <f t="shared" ca="1" si="183"/>
        <v>316</v>
      </c>
      <c r="BF663">
        <f t="shared" ca="1" si="184"/>
        <v>-16</v>
      </c>
      <c r="BG663">
        <f t="shared" ca="1" si="185"/>
        <v>304.09628698806512</v>
      </c>
    </row>
    <row r="664" spans="1:59" x14ac:dyDescent="0.25">
      <c r="A664" s="64">
        <v>661</v>
      </c>
      <c r="B664" s="64">
        <v>84</v>
      </c>
      <c r="C664" s="64">
        <v>71</v>
      </c>
      <c r="D664" s="18">
        <v>661</v>
      </c>
      <c r="E664" s="21">
        <f t="shared" ca="1" si="170"/>
        <v>1989.7524015815159</v>
      </c>
      <c r="F664" s="22">
        <f t="shared" ca="1" si="171"/>
        <v>214.16412718033982</v>
      </c>
      <c r="G664" s="23">
        <v>661</v>
      </c>
      <c r="H664" s="24">
        <f t="shared" ca="1" si="172"/>
        <v>2034.4618479999999</v>
      </c>
      <c r="I664" s="25">
        <f t="shared" ca="1" si="173"/>
        <v>208.10641758400001</v>
      </c>
      <c r="J664" s="155"/>
      <c r="K664" s="155"/>
      <c r="L664" s="129">
        <f t="shared" si="186"/>
        <v>0</v>
      </c>
      <c r="AR664">
        <f t="shared" ca="1" si="174"/>
        <v>293.10763040000001</v>
      </c>
      <c r="AS664">
        <f t="shared" ca="1" si="175"/>
        <v>286.89236959999999</v>
      </c>
      <c r="AT664" cm="1">
        <f t="array" aca="1" ref="AT664" ca="1">_xlfn.LET(_xlpm.rozsah, $J$3:$J$10001,_xlpm.podminka, (_xlpm.rozsah&gt;H664)*(ISNUMBER(_xlpm.rozsah)),_xlpm.indexy, IF(_xlpm.podminka, ROW(_xlpm.rozsah)-MIN(ROW(_xlpm.rozsah))+1),_xlpm.prvni, MIN(_xlpm.indexy),_xlpm.finalni, IF(_xlpm.prvni=1, 2, _xlpm.prvni),INDEX(_xlpm.rozsah, _xlpm.finalni))</f>
        <v>2100</v>
      </c>
      <c r="AU664" cm="1">
        <f t="array" aca="1" ref="AU664" ca="1">INDEX($J$3:$J$10001,MATCH(AT664,$J$3:$J$10004,0)-1)</f>
        <v>2000</v>
      </c>
      <c r="AV664">
        <f t="shared" ca="1" si="176"/>
        <v>280</v>
      </c>
      <c r="AW664">
        <f t="shared" ca="1" si="177"/>
        <v>300</v>
      </c>
      <c r="AX664">
        <f t="shared" ca="1" si="178"/>
        <v>-20</v>
      </c>
      <c r="AY664">
        <f t="shared" ca="1" si="179"/>
        <v>293.10763040000001</v>
      </c>
      <c r="AZ664">
        <f t="shared" ca="1" si="180"/>
        <v>301.63961574695747</v>
      </c>
      <c r="BA664">
        <f t="shared" ca="1" si="181"/>
        <v>314.36038425304253</v>
      </c>
      <c r="BB664" cm="1">
        <f t="array" aca="1" ref="BB664" ca="1">_xlfn.LET(_xlpm.rozsah, $J$3:$J$10001,_xlpm.podminka, (_xlpm.rozsah&gt;E664)*(ISNUMBER(_xlpm.rozsah)),_xlpm.indexy, IF(_xlpm.podminka, ROW(_xlpm.rozsah)-MIN(ROW(_xlpm.rozsah))+1),_xlpm.prvni, MIN(_xlpm.indexy),_xlpm.finalni, IF(_xlpm.prvni=1, 2, _xlpm.prvni),INDEX(_xlpm.rozsah, _xlpm.finalni))</f>
        <v>2000</v>
      </c>
      <c r="BC664" cm="1">
        <f t="array" aca="1" ref="BC664" ca="1">INDEX($J$3:$J$10001,MATCH(BB664,$J$3:$J$10004,0)-1)</f>
        <v>1900</v>
      </c>
      <c r="BD664">
        <f t="shared" ca="1" si="182"/>
        <v>300</v>
      </c>
      <c r="BE664">
        <f t="shared" ca="1" si="183"/>
        <v>316</v>
      </c>
      <c r="BF664">
        <f t="shared" ca="1" si="184"/>
        <v>-16</v>
      </c>
      <c r="BG664">
        <f t="shared" ca="1" si="185"/>
        <v>301.63961574695747</v>
      </c>
    </row>
    <row r="665" spans="1:59" x14ac:dyDescent="0.25">
      <c r="A665" s="64">
        <v>662</v>
      </c>
      <c r="B665" s="64">
        <v>86</v>
      </c>
      <c r="C665" s="64">
        <v>71</v>
      </c>
      <c r="D665" s="18">
        <v>662</v>
      </c>
      <c r="E665" s="21">
        <f t="shared" ca="1" si="170"/>
        <v>2020.4607920953615</v>
      </c>
      <c r="F665" s="22">
        <f t="shared" ca="1" si="171"/>
        <v>210.09456752245868</v>
      </c>
      <c r="G665" s="28">
        <v>662</v>
      </c>
      <c r="H665" s="24">
        <f t="shared" ca="1" si="172"/>
        <v>2059.0918919999999</v>
      </c>
      <c r="I665" s="25">
        <f t="shared" ca="1" si="173"/>
        <v>204.60895133600002</v>
      </c>
      <c r="J665" s="155"/>
      <c r="K665" s="155"/>
      <c r="L665" s="129">
        <f t="shared" si="186"/>
        <v>0</v>
      </c>
      <c r="AR665">
        <f t="shared" ca="1" si="174"/>
        <v>288.18162160000003</v>
      </c>
      <c r="AS665">
        <f t="shared" ca="1" si="175"/>
        <v>291.81837839999997</v>
      </c>
      <c r="AT665" cm="1">
        <f t="array" aca="1" ref="AT665" ca="1">_xlfn.LET(_xlpm.rozsah, $J$3:$J$10001,_xlpm.podminka, (_xlpm.rozsah&gt;H665)*(ISNUMBER(_xlpm.rozsah)),_xlpm.indexy, IF(_xlpm.podminka, ROW(_xlpm.rozsah)-MIN(ROW(_xlpm.rozsah))+1),_xlpm.prvni, MIN(_xlpm.indexy),_xlpm.finalni, IF(_xlpm.prvni=1, 2, _xlpm.prvni),INDEX(_xlpm.rozsah, _xlpm.finalni))</f>
        <v>2100</v>
      </c>
      <c r="AU665" cm="1">
        <f t="array" aca="1" ref="AU665" ca="1">INDEX($J$3:$J$10001,MATCH(AT665,$J$3:$J$10004,0)-1)</f>
        <v>2000</v>
      </c>
      <c r="AV665">
        <f t="shared" ca="1" si="176"/>
        <v>280</v>
      </c>
      <c r="AW665">
        <f t="shared" ca="1" si="177"/>
        <v>300</v>
      </c>
      <c r="AX665">
        <f t="shared" ca="1" si="178"/>
        <v>-20</v>
      </c>
      <c r="AY665">
        <f t="shared" ca="1" si="179"/>
        <v>288.18162160000003</v>
      </c>
      <c r="AZ665">
        <f t="shared" ca="1" si="180"/>
        <v>295.90784158092771</v>
      </c>
      <c r="BA665">
        <f t="shared" ca="1" si="181"/>
        <v>284.09215841907229</v>
      </c>
      <c r="BB665" cm="1">
        <f t="array" aca="1" ref="BB665" ca="1">_xlfn.LET(_xlpm.rozsah, $J$3:$J$10001,_xlpm.podminka, (_xlpm.rozsah&gt;E665)*(ISNUMBER(_xlpm.rozsah)),_xlpm.indexy, IF(_xlpm.podminka, ROW(_xlpm.rozsah)-MIN(ROW(_xlpm.rozsah))+1),_xlpm.prvni, MIN(_xlpm.indexy),_xlpm.finalni, IF(_xlpm.prvni=1, 2, _xlpm.prvni),INDEX(_xlpm.rozsah, _xlpm.finalni))</f>
        <v>2100</v>
      </c>
      <c r="BC665" cm="1">
        <f t="array" aca="1" ref="BC665" ca="1">INDEX($J$3:$J$10001,MATCH(BB665,$J$3:$J$10004,0)-1)</f>
        <v>2000</v>
      </c>
      <c r="BD665">
        <f t="shared" ca="1" si="182"/>
        <v>280</v>
      </c>
      <c r="BE665">
        <f t="shared" ca="1" si="183"/>
        <v>300</v>
      </c>
      <c r="BF665">
        <f t="shared" ca="1" si="184"/>
        <v>-20</v>
      </c>
      <c r="BG665">
        <f t="shared" ca="1" si="185"/>
        <v>295.90784158092771</v>
      </c>
    </row>
    <row r="666" spans="1:59" x14ac:dyDescent="0.25">
      <c r="A666" s="64">
        <v>663</v>
      </c>
      <c r="B666" s="64">
        <v>87</v>
      </c>
      <c r="C666" s="64">
        <v>71</v>
      </c>
      <c r="D666" s="18">
        <v>663</v>
      </c>
      <c r="E666" s="21">
        <f t="shared" ca="1" si="170"/>
        <v>2035.8149873522843</v>
      </c>
      <c r="F666" s="22">
        <f t="shared" ca="1" si="171"/>
        <v>207.91427179597565</v>
      </c>
      <c r="G666" s="23">
        <v>663</v>
      </c>
      <c r="H666" s="24">
        <f t="shared" ca="1" si="172"/>
        <v>2071.4069140000001</v>
      </c>
      <c r="I666" s="25">
        <f t="shared" ca="1" si="173"/>
        <v>202.86021821200001</v>
      </c>
      <c r="J666" s="155"/>
      <c r="K666" s="155"/>
      <c r="L666" s="129">
        <f t="shared" si="186"/>
        <v>0</v>
      </c>
      <c r="AR666">
        <f t="shared" ca="1" si="174"/>
        <v>285.71861719999998</v>
      </c>
      <c r="AS666">
        <f t="shared" ca="1" si="175"/>
        <v>294.28138280000002</v>
      </c>
      <c r="AT666" cm="1">
        <f t="array" aca="1" ref="AT666" ca="1">_xlfn.LET(_xlpm.rozsah, $J$3:$J$10001,_xlpm.podminka, (_xlpm.rozsah&gt;H666)*(ISNUMBER(_xlpm.rozsah)),_xlpm.indexy, IF(_xlpm.podminka, ROW(_xlpm.rozsah)-MIN(ROW(_xlpm.rozsah))+1),_xlpm.prvni, MIN(_xlpm.indexy),_xlpm.finalni, IF(_xlpm.prvni=1, 2, _xlpm.prvni),INDEX(_xlpm.rozsah, _xlpm.finalni))</f>
        <v>2100</v>
      </c>
      <c r="AU666" cm="1">
        <f t="array" aca="1" ref="AU666" ca="1">INDEX($J$3:$J$10001,MATCH(AT666,$J$3:$J$10004,0)-1)</f>
        <v>2000</v>
      </c>
      <c r="AV666">
        <f t="shared" ca="1" si="176"/>
        <v>280</v>
      </c>
      <c r="AW666">
        <f t="shared" ca="1" si="177"/>
        <v>300</v>
      </c>
      <c r="AX666">
        <f t="shared" ca="1" si="178"/>
        <v>-20</v>
      </c>
      <c r="AY666">
        <f t="shared" ca="1" si="179"/>
        <v>285.71861719999998</v>
      </c>
      <c r="AZ666">
        <f t="shared" ca="1" si="180"/>
        <v>292.83700252954316</v>
      </c>
      <c r="BA666">
        <f t="shared" ca="1" si="181"/>
        <v>287.16299747045684</v>
      </c>
      <c r="BB666" cm="1">
        <f t="array" aca="1" ref="BB666" ca="1">_xlfn.LET(_xlpm.rozsah, $J$3:$J$10001,_xlpm.podminka, (_xlpm.rozsah&gt;E666)*(ISNUMBER(_xlpm.rozsah)),_xlpm.indexy, IF(_xlpm.podminka, ROW(_xlpm.rozsah)-MIN(ROW(_xlpm.rozsah))+1),_xlpm.prvni, MIN(_xlpm.indexy),_xlpm.finalni, IF(_xlpm.prvni=1, 2, _xlpm.prvni),INDEX(_xlpm.rozsah, _xlpm.finalni))</f>
        <v>2100</v>
      </c>
      <c r="BC666" cm="1">
        <f t="array" aca="1" ref="BC666" ca="1">INDEX($J$3:$J$10001,MATCH(BB666,$J$3:$J$10004,0)-1)</f>
        <v>2000</v>
      </c>
      <c r="BD666">
        <f t="shared" ca="1" si="182"/>
        <v>280</v>
      </c>
      <c r="BE666">
        <f t="shared" ca="1" si="183"/>
        <v>300</v>
      </c>
      <c r="BF666">
        <f t="shared" ca="1" si="184"/>
        <v>-20</v>
      </c>
      <c r="BG666">
        <f t="shared" ca="1" si="185"/>
        <v>292.83700252954316</v>
      </c>
    </row>
    <row r="667" spans="1:59" x14ac:dyDescent="0.25">
      <c r="A667" s="64">
        <v>664</v>
      </c>
      <c r="B667" s="64">
        <v>92</v>
      </c>
      <c r="C667" s="64">
        <v>72</v>
      </c>
      <c r="D667" s="18">
        <v>664</v>
      </c>
      <c r="E667" s="21">
        <f t="shared" ca="1" si="170"/>
        <v>2112.5859636368987</v>
      </c>
      <c r="F667" s="22">
        <f t="shared" ca="1" si="171"/>
        <v>198.42833716350154</v>
      </c>
      <c r="G667" s="28">
        <v>664</v>
      </c>
      <c r="H667" s="24">
        <f t="shared" ca="1" si="172"/>
        <v>2132.9820239999999</v>
      </c>
      <c r="I667" s="25">
        <f t="shared" ca="1" si="173"/>
        <v>193.28852995200003</v>
      </c>
      <c r="J667" s="155"/>
      <c r="K667" s="155"/>
      <c r="L667" s="129">
        <f t="shared" si="186"/>
        <v>0</v>
      </c>
      <c r="AR667">
        <f t="shared" ca="1" si="174"/>
        <v>268.45629160000004</v>
      </c>
      <c r="AS667">
        <f t="shared" ca="1" si="175"/>
        <v>256.54370839999996</v>
      </c>
      <c r="AT667" cm="1">
        <f t="array" aca="1" ref="AT667" ca="1">_xlfn.LET(_xlpm.rozsah, $J$3:$J$10001,_xlpm.podminka, (_xlpm.rozsah&gt;H667)*(ISNUMBER(_xlpm.rozsah)),_xlpm.indexy, IF(_xlpm.podminka, ROW(_xlpm.rozsah)-MIN(ROW(_xlpm.rozsah))+1),_xlpm.prvni, MIN(_xlpm.indexy),_xlpm.finalni, IF(_xlpm.prvni=1, 2, _xlpm.prvni),INDEX(_xlpm.rozsah, _xlpm.finalni))</f>
        <v>2200</v>
      </c>
      <c r="AU667" cm="1">
        <f t="array" aca="1" ref="AU667" ca="1">INDEX($J$3:$J$10001,MATCH(AT667,$J$3:$J$10004,0)-1)</f>
        <v>2100</v>
      </c>
      <c r="AV667">
        <f t="shared" ca="1" si="176"/>
        <v>245</v>
      </c>
      <c r="AW667">
        <f t="shared" ca="1" si="177"/>
        <v>280</v>
      </c>
      <c r="AX667">
        <f t="shared" ca="1" si="178"/>
        <v>-35</v>
      </c>
      <c r="AY667">
        <f t="shared" ca="1" si="179"/>
        <v>268.45629160000004</v>
      </c>
      <c r="AZ667">
        <f t="shared" ca="1" si="180"/>
        <v>275.59491272708544</v>
      </c>
      <c r="BA667">
        <f t="shared" ca="1" si="181"/>
        <v>249.40508727291453</v>
      </c>
      <c r="BB667" cm="1">
        <f t="array" aca="1" ref="BB667" ca="1">_xlfn.LET(_xlpm.rozsah, $J$3:$J$10001,_xlpm.podminka, (_xlpm.rozsah&gt;E667)*(ISNUMBER(_xlpm.rozsah)),_xlpm.indexy, IF(_xlpm.podminka, ROW(_xlpm.rozsah)-MIN(ROW(_xlpm.rozsah))+1),_xlpm.prvni, MIN(_xlpm.indexy),_xlpm.finalni, IF(_xlpm.prvni=1, 2, _xlpm.prvni),INDEX(_xlpm.rozsah, _xlpm.finalni))</f>
        <v>2200</v>
      </c>
      <c r="BC667" cm="1">
        <f t="array" aca="1" ref="BC667" ca="1">INDEX($J$3:$J$10001,MATCH(BB667,$J$3:$J$10004,0)-1)</f>
        <v>2100</v>
      </c>
      <c r="BD667">
        <f t="shared" ca="1" si="182"/>
        <v>245</v>
      </c>
      <c r="BE667">
        <f t="shared" ca="1" si="183"/>
        <v>280</v>
      </c>
      <c r="BF667">
        <f t="shared" ca="1" si="184"/>
        <v>-35</v>
      </c>
      <c r="BG667">
        <f t="shared" ca="1" si="185"/>
        <v>275.59491272708544</v>
      </c>
    </row>
    <row r="668" spans="1:59" x14ac:dyDescent="0.25">
      <c r="A668" s="64">
        <v>665</v>
      </c>
      <c r="B668" s="64">
        <v>91</v>
      </c>
      <c r="C668" s="64">
        <v>72</v>
      </c>
      <c r="D668" s="18">
        <v>665</v>
      </c>
      <c r="E668" s="21">
        <f t="shared" ca="1" si="170"/>
        <v>2097.2317683799756</v>
      </c>
      <c r="F668" s="22">
        <f t="shared" ca="1" si="171"/>
        <v>201.99862535328353</v>
      </c>
      <c r="G668" s="23">
        <v>665</v>
      </c>
      <c r="H668" s="24">
        <f t="shared" ca="1" si="172"/>
        <v>2120.6670020000001</v>
      </c>
      <c r="I668" s="25">
        <f t="shared" ca="1" si="173"/>
        <v>196.39191549599997</v>
      </c>
      <c r="J668" s="155"/>
      <c r="K668" s="155"/>
      <c r="L668" s="129">
        <f t="shared" si="186"/>
        <v>0</v>
      </c>
      <c r="AR668">
        <f t="shared" ca="1" si="174"/>
        <v>272.76654929999995</v>
      </c>
      <c r="AS668">
        <f t="shared" ca="1" si="175"/>
        <v>252.23345070000005</v>
      </c>
      <c r="AT668" cm="1">
        <f t="array" aca="1" ref="AT668" ca="1">_xlfn.LET(_xlpm.rozsah, $J$3:$J$10001,_xlpm.podminka, (_xlpm.rozsah&gt;H668)*(ISNUMBER(_xlpm.rozsah)),_xlpm.indexy, IF(_xlpm.podminka, ROW(_xlpm.rozsah)-MIN(ROW(_xlpm.rozsah))+1),_xlpm.prvni, MIN(_xlpm.indexy),_xlpm.finalni, IF(_xlpm.prvni=1, 2, _xlpm.prvni),INDEX(_xlpm.rozsah, _xlpm.finalni))</f>
        <v>2200</v>
      </c>
      <c r="AU668" cm="1">
        <f t="array" aca="1" ref="AU668" ca="1">INDEX($J$3:$J$10001,MATCH(AT668,$J$3:$J$10004,0)-1)</f>
        <v>2100</v>
      </c>
      <c r="AV668">
        <f t="shared" ca="1" si="176"/>
        <v>245</v>
      </c>
      <c r="AW668">
        <f t="shared" ca="1" si="177"/>
        <v>280</v>
      </c>
      <c r="AX668">
        <f t="shared" ca="1" si="178"/>
        <v>-35</v>
      </c>
      <c r="AY668">
        <f t="shared" ca="1" si="179"/>
        <v>272.76654929999995</v>
      </c>
      <c r="AZ668">
        <f t="shared" ca="1" si="180"/>
        <v>280.55364632400489</v>
      </c>
      <c r="BA668">
        <f t="shared" ca="1" si="181"/>
        <v>299.44635367599511</v>
      </c>
      <c r="BB668" cm="1">
        <f t="array" aca="1" ref="BB668" ca="1">_xlfn.LET(_xlpm.rozsah, $J$3:$J$10001,_xlpm.podminka, (_xlpm.rozsah&gt;E668)*(ISNUMBER(_xlpm.rozsah)),_xlpm.indexy, IF(_xlpm.podminka, ROW(_xlpm.rozsah)-MIN(ROW(_xlpm.rozsah))+1),_xlpm.prvni, MIN(_xlpm.indexy),_xlpm.finalni, IF(_xlpm.prvni=1, 2, _xlpm.prvni),INDEX(_xlpm.rozsah, _xlpm.finalni))</f>
        <v>2100</v>
      </c>
      <c r="BC668" cm="1">
        <f t="array" aca="1" ref="BC668" ca="1">INDEX($J$3:$J$10001,MATCH(BB668,$J$3:$J$10004,0)-1)</f>
        <v>2000</v>
      </c>
      <c r="BD668">
        <f t="shared" ca="1" si="182"/>
        <v>280</v>
      </c>
      <c r="BE668">
        <f t="shared" ca="1" si="183"/>
        <v>300</v>
      </c>
      <c r="BF668">
        <f t="shared" ca="1" si="184"/>
        <v>-20</v>
      </c>
      <c r="BG668">
        <f t="shared" ca="1" si="185"/>
        <v>280.55364632400489</v>
      </c>
    </row>
    <row r="669" spans="1:59" x14ac:dyDescent="0.25">
      <c r="A669" s="64">
        <v>666</v>
      </c>
      <c r="B669" s="64">
        <v>90</v>
      </c>
      <c r="C669" s="64">
        <v>71</v>
      </c>
      <c r="D669" s="18">
        <v>666</v>
      </c>
      <c r="E669" s="21">
        <f t="shared" ca="1" si="170"/>
        <v>2081.8775731230526</v>
      </c>
      <c r="F669" s="22">
        <f t="shared" ca="1" si="171"/>
        <v>201.37338461652652</v>
      </c>
      <c r="G669" s="28">
        <v>666</v>
      </c>
      <c r="H669" s="24">
        <f t="shared" ca="1" si="172"/>
        <v>2108.3519799999999</v>
      </c>
      <c r="I669" s="25">
        <f t="shared" ca="1" si="173"/>
        <v>196.72453297000004</v>
      </c>
      <c r="J669" s="155"/>
      <c r="K669" s="155"/>
      <c r="L669" s="129">
        <f t="shared" si="186"/>
        <v>0</v>
      </c>
      <c r="AR669">
        <f t="shared" ca="1" si="174"/>
        <v>277.07680700000003</v>
      </c>
      <c r="AS669">
        <f t="shared" ca="1" si="175"/>
        <v>247.92319299999997</v>
      </c>
      <c r="AT669" cm="1">
        <f t="array" aca="1" ref="AT669" ca="1">_xlfn.LET(_xlpm.rozsah, $J$3:$J$10001,_xlpm.podminka, (_xlpm.rozsah&gt;H669)*(ISNUMBER(_xlpm.rozsah)),_xlpm.indexy, IF(_xlpm.podminka, ROW(_xlpm.rozsah)-MIN(ROW(_xlpm.rozsah))+1),_xlpm.prvni, MIN(_xlpm.indexy),_xlpm.finalni, IF(_xlpm.prvni=1, 2, _xlpm.prvni),INDEX(_xlpm.rozsah, _xlpm.finalni))</f>
        <v>2200</v>
      </c>
      <c r="AU669" cm="1">
        <f t="array" aca="1" ref="AU669" ca="1">INDEX($J$3:$J$10001,MATCH(AT669,$J$3:$J$10004,0)-1)</f>
        <v>2100</v>
      </c>
      <c r="AV669">
        <f t="shared" ca="1" si="176"/>
        <v>245</v>
      </c>
      <c r="AW669">
        <f t="shared" ca="1" si="177"/>
        <v>280</v>
      </c>
      <c r="AX669">
        <f t="shared" ca="1" si="178"/>
        <v>-35</v>
      </c>
      <c r="AY669">
        <f t="shared" ca="1" si="179"/>
        <v>277.07680700000003</v>
      </c>
      <c r="AZ669">
        <f t="shared" ca="1" si="180"/>
        <v>283.6244853753895</v>
      </c>
      <c r="BA669">
        <f t="shared" ca="1" si="181"/>
        <v>296.3755146246105</v>
      </c>
      <c r="BB669" cm="1">
        <f t="array" aca="1" ref="BB669" ca="1">_xlfn.LET(_xlpm.rozsah, $J$3:$J$10001,_xlpm.podminka, (_xlpm.rozsah&gt;E669)*(ISNUMBER(_xlpm.rozsah)),_xlpm.indexy, IF(_xlpm.podminka, ROW(_xlpm.rozsah)-MIN(ROW(_xlpm.rozsah))+1),_xlpm.prvni, MIN(_xlpm.indexy),_xlpm.finalni, IF(_xlpm.prvni=1, 2, _xlpm.prvni),INDEX(_xlpm.rozsah, _xlpm.finalni))</f>
        <v>2100</v>
      </c>
      <c r="BC669" cm="1">
        <f t="array" aca="1" ref="BC669" ca="1">INDEX($J$3:$J$10001,MATCH(BB669,$J$3:$J$10004,0)-1)</f>
        <v>2000</v>
      </c>
      <c r="BD669">
        <f t="shared" ca="1" si="182"/>
        <v>280</v>
      </c>
      <c r="BE669">
        <f t="shared" ca="1" si="183"/>
        <v>300</v>
      </c>
      <c r="BF669">
        <f t="shared" ca="1" si="184"/>
        <v>-20</v>
      </c>
      <c r="BG669">
        <f t="shared" ca="1" si="185"/>
        <v>283.6244853753895</v>
      </c>
    </row>
    <row r="670" spans="1:59" x14ac:dyDescent="0.25">
      <c r="A670" s="64">
        <v>667</v>
      </c>
      <c r="B670" s="64">
        <v>90</v>
      </c>
      <c r="C670" s="64">
        <v>71</v>
      </c>
      <c r="D670" s="18">
        <v>667</v>
      </c>
      <c r="E670" s="21">
        <f t="shared" ca="1" si="170"/>
        <v>2081.8775731230526</v>
      </c>
      <c r="F670" s="22">
        <f t="shared" ca="1" si="171"/>
        <v>201.37338461652652</v>
      </c>
      <c r="G670" s="23">
        <v>667</v>
      </c>
      <c r="H670" s="24">
        <f t="shared" ca="1" si="172"/>
        <v>2108.3519799999999</v>
      </c>
      <c r="I670" s="25">
        <f t="shared" ca="1" si="173"/>
        <v>196.72453297000004</v>
      </c>
      <c r="J670" s="155"/>
      <c r="K670" s="155"/>
      <c r="L670" s="129">
        <f t="shared" si="186"/>
        <v>0</v>
      </c>
      <c r="AR670">
        <f t="shared" ca="1" si="174"/>
        <v>277.07680700000003</v>
      </c>
      <c r="AS670">
        <f t="shared" ca="1" si="175"/>
        <v>247.92319299999997</v>
      </c>
      <c r="AT670" cm="1">
        <f t="array" aca="1" ref="AT670" ca="1">_xlfn.LET(_xlpm.rozsah, $J$3:$J$10001,_xlpm.podminka, (_xlpm.rozsah&gt;H670)*(ISNUMBER(_xlpm.rozsah)),_xlpm.indexy, IF(_xlpm.podminka, ROW(_xlpm.rozsah)-MIN(ROW(_xlpm.rozsah))+1),_xlpm.prvni, MIN(_xlpm.indexy),_xlpm.finalni, IF(_xlpm.prvni=1, 2, _xlpm.prvni),INDEX(_xlpm.rozsah, _xlpm.finalni))</f>
        <v>2200</v>
      </c>
      <c r="AU670" cm="1">
        <f t="array" aca="1" ref="AU670" ca="1">INDEX($J$3:$J$10001,MATCH(AT670,$J$3:$J$10004,0)-1)</f>
        <v>2100</v>
      </c>
      <c r="AV670">
        <f t="shared" ca="1" si="176"/>
        <v>245</v>
      </c>
      <c r="AW670">
        <f t="shared" ca="1" si="177"/>
        <v>280</v>
      </c>
      <c r="AX670">
        <f t="shared" ca="1" si="178"/>
        <v>-35</v>
      </c>
      <c r="AY670">
        <f t="shared" ca="1" si="179"/>
        <v>277.07680700000003</v>
      </c>
      <c r="AZ670">
        <f t="shared" ca="1" si="180"/>
        <v>283.6244853753895</v>
      </c>
      <c r="BA670">
        <f t="shared" ca="1" si="181"/>
        <v>296.3755146246105</v>
      </c>
      <c r="BB670" cm="1">
        <f t="array" aca="1" ref="BB670" ca="1">_xlfn.LET(_xlpm.rozsah, $J$3:$J$10001,_xlpm.podminka, (_xlpm.rozsah&gt;E670)*(ISNUMBER(_xlpm.rozsah)),_xlpm.indexy, IF(_xlpm.podminka, ROW(_xlpm.rozsah)-MIN(ROW(_xlpm.rozsah))+1),_xlpm.prvni, MIN(_xlpm.indexy),_xlpm.finalni, IF(_xlpm.prvni=1, 2, _xlpm.prvni),INDEX(_xlpm.rozsah, _xlpm.finalni))</f>
        <v>2100</v>
      </c>
      <c r="BC670" cm="1">
        <f t="array" aca="1" ref="BC670" ca="1">INDEX($J$3:$J$10001,MATCH(BB670,$J$3:$J$10004,0)-1)</f>
        <v>2000</v>
      </c>
      <c r="BD670">
        <f t="shared" ca="1" si="182"/>
        <v>280</v>
      </c>
      <c r="BE670">
        <f t="shared" ca="1" si="183"/>
        <v>300</v>
      </c>
      <c r="BF670">
        <f t="shared" ca="1" si="184"/>
        <v>-20</v>
      </c>
      <c r="BG670">
        <f t="shared" ca="1" si="185"/>
        <v>283.6244853753895</v>
      </c>
    </row>
    <row r="671" spans="1:59" x14ac:dyDescent="0.25">
      <c r="A671" s="64">
        <v>668</v>
      </c>
      <c r="B671" s="64">
        <v>91</v>
      </c>
      <c r="C671" s="64">
        <v>71</v>
      </c>
      <c r="D671" s="18">
        <v>668</v>
      </c>
      <c r="E671" s="21">
        <f t="shared" ca="1" si="170"/>
        <v>2097.2317683799756</v>
      </c>
      <c r="F671" s="22">
        <f t="shared" ca="1" si="171"/>
        <v>199.19308889004347</v>
      </c>
      <c r="G671" s="28">
        <v>668</v>
      </c>
      <c r="H671" s="24">
        <f t="shared" ca="1" si="172"/>
        <v>2120.6670020000001</v>
      </c>
      <c r="I671" s="25">
        <f t="shared" ca="1" si="173"/>
        <v>193.66425000299998</v>
      </c>
      <c r="J671" s="155"/>
      <c r="K671" s="155"/>
      <c r="L671" s="129">
        <f t="shared" si="186"/>
        <v>0</v>
      </c>
      <c r="AR671">
        <f t="shared" ca="1" si="174"/>
        <v>272.76654929999995</v>
      </c>
      <c r="AS671">
        <f t="shared" ca="1" si="175"/>
        <v>252.23345070000005</v>
      </c>
      <c r="AT671" cm="1">
        <f t="array" aca="1" ref="AT671" ca="1">_xlfn.LET(_xlpm.rozsah, $J$3:$J$10001,_xlpm.podminka, (_xlpm.rozsah&gt;H671)*(ISNUMBER(_xlpm.rozsah)),_xlpm.indexy, IF(_xlpm.podminka, ROW(_xlpm.rozsah)-MIN(ROW(_xlpm.rozsah))+1),_xlpm.prvni, MIN(_xlpm.indexy),_xlpm.finalni, IF(_xlpm.prvni=1, 2, _xlpm.prvni),INDEX(_xlpm.rozsah, _xlpm.finalni))</f>
        <v>2200</v>
      </c>
      <c r="AU671" cm="1">
        <f t="array" aca="1" ref="AU671" ca="1">INDEX($J$3:$J$10001,MATCH(AT671,$J$3:$J$10004,0)-1)</f>
        <v>2100</v>
      </c>
      <c r="AV671">
        <f t="shared" ca="1" si="176"/>
        <v>245</v>
      </c>
      <c r="AW671">
        <f t="shared" ca="1" si="177"/>
        <v>280</v>
      </c>
      <c r="AX671">
        <f t="shared" ca="1" si="178"/>
        <v>-35</v>
      </c>
      <c r="AY671">
        <f t="shared" ca="1" si="179"/>
        <v>272.76654929999995</v>
      </c>
      <c r="AZ671">
        <f t="shared" ca="1" si="180"/>
        <v>280.55364632400489</v>
      </c>
      <c r="BA671">
        <f t="shared" ca="1" si="181"/>
        <v>299.44635367599511</v>
      </c>
      <c r="BB671" cm="1">
        <f t="array" aca="1" ref="BB671" ca="1">_xlfn.LET(_xlpm.rozsah, $J$3:$J$10001,_xlpm.podminka, (_xlpm.rozsah&gt;E671)*(ISNUMBER(_xlpm.rozsah)),_xlpm.indexy, IF(_xlpm.podminka, ROW(_xlpm.rozsah)-MIN(ROW(_xlpm.rozsah))+1),_xlpm.prvni, MIN(_xlpm.indexy),_xlpm.finalni, IF(_xlpm.prvni=1, 2, _xlpm.prvni),INDEX(_xlpm.rozsah, _xlpm.finalni))</f>
        <v>2100</v>
      </c>
      <c r="BC671" cm="1">
        <f t="array" aca="1" ref="BC671" ca="1">INDEX($J$3:$J$10001,MATCH(BB671,$J$3:$J$10004,0)-1)</f>
        <v>2000</v>
      </c>
      <c r="BD671">
        <f t="shared" ca="1" si="182"/>
        <v>280</v>
      </c>
      <c r="BE671">
        <f t="shared" ca="1" si="183"/>
        <v>300</v>
      </c>
      <c r="BF671">
        <f t="shared" ca="1" si="184"/>
        <v>-20</v>
      </c>
      <c r="BG671">
        <f t="shared" ca="1" si="185"/>
        <v>280.55364632400489</v>
      </c>
    </row>
    <row r="672" spans="1:59" x14ac:dyDescent="0.25">
      <c r="A672" s="64">
        <v>669</v>
      </c>
      <c r="B672" s="64">
        <v>90</v>
      </c>
      <c r="C672" s="64">
        <v>70</v>
      </c>
      <c r="D672" s="18">
        <v>669</v>
      </c>
      <c r="E672" s="21">
        <f t="shared" ca="1" si="170"/>
        <v>2081.8775731230526</v>
      </c>
      <c r="F672" s="22">
        <f t="shared" ca="1" si="171"/>
        <v>198.53713976277265</v>
      </c>
      <c r="G672" s="23">
        <v>669</v>
      </c>
      <c r="H672" s="24">
        <f t="shared" ca="1" si="172"/>
        <v>2108.3519799999999</v>
      </c>
      <c r="I672" s="25">
        <f t="shared" ca="1" si="173"/>
        <v>193.95376490000001</v>
      </c>
      <c r="J672" s="155"/>
      <c r="K672" s="155"/>
      <c r="L672" s="129">
        <f t="shared" si="186"/>
        <v>0</v>
      </c>
      <c r="AR672">
        <f t="shared" ca="1" si="174"/>
        <v>277.07680700000003</v>
      </c>
      <c r="AS672">
        <f t="shared" ca="1" si="175"/>
        <v>247.92319299999997</v>
      </c>
      <c r="AT672" cm="1">
        <f t="array" aca="1" ref="AT672" ca="1">_xlfn.LET(_xlpm.rozsah, $J$3:$J$10001,_xlpm.podminka, (_xlpm.rozsah&gt;H672)*(ISNUMBER(_xlpm.rozsah)),_xlpm.indexy, IF(_xlpm.podminka, ROW(_xlpm.rozsah)-MIN(ROW(_xlpm.rozsah))+1),_xlpm.prvni, MIN(_xlpm.indexy),_xlpm.finalni, IF(_xlpm.prvni=1, 2, _xlpm.prvni),INDEX(_xlpm.rozsah, _xlpm.finalni))</f>
        <v>2200</v>
      </c>
      <c r="AU672" cm="1">
        <f t="array" aca="1" ref="AU672" ca="1">INDEX($J$3:$J$10001,MATCH(AT672,$J$3:$J$10004,0)-1)</f>
        <v>2100</v>
      </c>
      <c r="AV672">
        <f t="shared" ca="1" si="176"/>
        <v>245</v>
      </c>
      <c r="AW672">
        <f t="shared" ca="1" si="177"/>
        <v>280</v>
      </c>
      <c r="AX672">
        <f t="shared" ca="1" si="178"/>
        <v>-35</v>
      </c>
      <c r="AY672">
        <f t="shared" ca="1" si="179"/>
        <v>277.07680700000003</v>
      </c>
      <c r="AZ672">
        <f t="shared" ca="1" si="180"/>
        <v>283.6244853753895</v>
      </c>
      <c r="BA672">
        <f t="shared" ca="1" si="181"/>
        <v>296.3755146246105</v>
      </c>
      <c r="BB672" cm="1">
        <f t="array" aca="1" ref="BB672" ca="1">_xlfn.LET(_xlpm.rozsah, $J$3:$J$10001,_xlpm.podminka, (_xlpm.rozsah&gt;E672)*(ISNUMBER(_xlpm.rozsah)),_xlpm.indexy, IF(_xlpm.podminka, ROW(_xlpm.rozsah)-MIN(ROW(_xlpm.rozsah))+1),_xlpm.prvni, MIN(_xlpm.indexy),_xlpm.finalni, IF(_xlpm.prvni=1, 2, _xlpm.prvni),INDEX(_xlpm.rozsah, _xlpm.finalni))</f>
        <v>2100</v>
      </c>
      <c r="BC672" cm="1">
        <f t="array" aca="1" ref="BC672" ca="1">INDEX($J$3:$J$10001,MATCH(BB672,$J$3:$J$10004,0)-1)</f>
        <v>2000</v>
      </c>
      <c r="BD672">
        <f t="shared" ca="1" si="182"/>
        <v>280</v>
      </c>
      <c r="BE672">
        <f t="shared" ca="1" si="183"/>
        <v>300</v>
      </c>
      <c r="BF672">
        <f t="shared" ca="1" si="184"/>
        <v>-20</v>
      </c>
      <c r="BG672">
        <f t="shared" ca="1" si="185"/>
        <v>283.6244853753895</v>
      </c>
    </row>
    <row r="673" spans="1:59" x14ac:dyDescent="0.25">
      <c r="A673" s="64">
        <v>670</v>
      </c>
      <c r="B673" s="64">
        <v>90</v>
      </c>
      <c r="C673" s="64">
        <v>72</v>
      </c>
      <c r="D673" s="18">
        <v>670</v>
      </c>
      <c r="E673" s="21">
        <f t="shared" ca="1" si="170"/>
        <v>2081.8775731230526</v>
      </c>
      <c r="F673" s="22">
        <f t="shared" ca="1" si="171"/>
        <v>204.20962947028045</v>
      </c>
      <c r="G673" s="28">
        <v>670</v>
      </c>
      <c r="H673" s="24">
        <f t="shared" ca="1" si="172"/>
        <v>2108.3519799999999</v>
      </c>
      <c r="I673" s="25">
        <f t="shared" ca="1" si="173"/>
        <v>199.49530104000002</v>
      </c>
      <c r="J673" s="155"/>
      <c r="K673" s="155"/>
      <c r="L673" s="129">
        <f t="shared" si="186"/>
        <v>0</v>
      </c>
      <c r="AR673">
        <f t="shared" ca="1" si="174"/>
        <v>277.07680700000003</v>
      </c>
      <c r="AS673">
        <f t="shared" ca="1" si="175"/>
        <v>247.92319299999997</v>
      </c>
      <c r="AT673" cm="1">
        <f t="array" aca="1" ref="AT673" ca="1">_xlfn.LET(_xlpm.rozsah, $J$3:$J$10001,_xlpm.podminka, (_xlpm.rozsah&gt;H673)*(ISNUMBER(_xlpm.rozsah)),_xlpm.indexy, IF(_xlpm.podminka, ROW(_xlpm.rozsah)-MIN(ROW(_xlpm.rozsah))+1),_xlpm.prvni, MIN(_xlpm.indexy),_xlpm.finalni, IF(_xlpm.prvni=1, 2, _xlpm.prvni),INDEX(_xlpm.rozsah, _xlpm.finalni))</f>
        <v>2200</v>
      </c>
      <c r="AU673" cm="1">
        <f t="array" aca="1" ref="AU673" ca="1">INDEX($J$3:$J$10001,MATCH(AT673,$J$3:$J$10004,0)-1)</f>
        <v>2100</v>
      </c>
      <c r="AV673">
        <f t="shared" ca="1" si="176"/>
        <v>245</v>
      </c>
      <c r="AW673">
        <f t="shared" ca="1" si="177"/>
        <v>280</v>
      </c>
      <c r="AX673">
        <f t="shared" ca="1" si="178"/>
        <v>-35</v>
      </c>
      <c r="AY673">
        <f t="shared" ca="1" si="179"/>
        <v>277.07680700000003</v>
      </c>
      <c r="AZ673">
        <f t="shared" ca="1" si="180"/>
        <v>283.6244853753895</v>
      </c>
      <c r="BA673">
        <f t="shared" ca="1" si="181"/>
        <v>296.3755146246105</v>
      </c>
      <c r="BB673" cm="1">
        <f t="array" aca="1" ref="BB673" ca="1">_xlfn.LET(_xlpm.rozsah, $J$3:$J$10001,_xlpm.podminka, (_xlpm.rozsah&gt;E673)*(ISNUMBER(_xlpm.rozsah)),_xlpm.indexy, IF(_xlpm.podminka, ROW(_xlpm.rozsah)-MIN(ROW(_xlpm.rozsah))+1),_xlpm.prvni, MIN(_xlpm.indexy),_xlpm.finalni, IF(_xlpm.prvni=1, 2, _xlpm.prvni),INDEX(_xlpm.rozsah, _xlpm.finalni))</f>
        <v>2100</v>
      </c>
      <c r="BC673" cm="1">
        <f t="array" aca="1" ref="BC673" ca="1">INDEX($J$3:$J$10001,MATCH(BB673,$J$3:$J$10004,0)-1)</f>
        <v>2000</v>
      </c>
      <c r="BD673">
        <f t="shared" ca="1" si="182"/>
        <v>280</v>
      </c>
      <c r="BE673">
        <f t="shared" ca="1" si="183"/>
        <v>300</v>
      </c>
      <c r="BF673">
        <f t="shared" ca="1" si="184"/>
        <v>-20</v>
      </c>
      <c r="BG673">
        <f t="shared" ca="1" si="185"/>
        <v>283.6244853753895</v>
      </c>
    </row>
    <row r="674" spans="1:59" x14ac:dyDescent="0.25">
      <c r="A674" s="64">
        <v>671</v>
      </c>
      <c r="B674" s="64">
        <v>91</v>
      </c>
      <c r="C674" s="64">
        <v>71</v>
      </c>
      <c r="D674" s="18">
        <v>671</v>
      </c>
      <c r="E674" s="21">
        <f t="shared" ca="1" si="170"/>
        <v>2097.2317683799756</v>
      </c>
      <c r="F674" s="22">
        <f t="shared" ca="1" si="171"/>
        <v>199.19308889004347</v>
      </c>
      <c r="G674" s="23">
        <v>671</v>
      </c>
      <c r="H674" s="24">
        <f t="shared" ca="1" si="172"/>
        <v>2120.6670020000001</v>
      </c>
      <c r="I674" s="25">
        <f t="shared" ca="1" si="173"/>
        <v>193.66425000299998</v>
      </c>
      <c r="J674" s="155"/>
      <c r="K674" s="155"/>
      <c r="L674" s="129">
        <f t="shared" si="186"/>
        <v>0</v>
      </c>
      <c r="AR674">
        <f t="shared" ca="1" si="174"/>
        <v>272.76654929999995</v>
      </c>
      <c r="AS674">
        <f t="shared" ca="1" si="175"/>
        <v>252.23345070000005</v>
      </c>
      <c r="AT674" cm="1">
        <f t="array" aca="1" ref="AT674" ca="1">_xlfn.LET(_xlpm.rozsah, $J$3:$J$10001,_xlpm.podminka, (_xlpm.rozsah&gt;H674)*(ISNUMBER(_xlpm.rozsah)),_xlpm.indexy, IF(_xlpm.podminka, ROW(_xlpm.rozsah)-MIN(ROW(_xlpm.rozsah))+1),_xlpm.prvni, MIN(_xlpm.indexy),_xlpm.finalni, IF(_xlpm.prvni=1, 2, _xlpm.prvni),INDEX(_xlpm.rozsah, _xlpm.finalni))</f>
        <v>2200</v>
      </c>
      <c r="AU674" cm="1">
        <f t="array" aca="1" ref="AU674" ca="1">INDEX($J$3:$J$10001,MATCH(AT674,$J$3:$J$10004,0)-1)</f>
        <v>2100</v>
      </c>
      <c r="AV674">
        <f t="shared" ca="1" si="176"/>
        <v>245</v>
      </c>
      <c r="AW674">
        <f t="shared" ca="1" si="177"/>
        <v>280</v>
      </c>
      <c r="AX674">
        <f t="shared" ca="1" si="178"/>
        <v>-35</v>
      </c>
      <c r="AY674">
        <f t="shared" ca="1" si="179"/>
        <v>272.76654929999995</v>
      </c>
      <c r="AZ674">
        <f t="shared" ca="1" si="180"/>
        <v>280.55364632400489</v>
      </c>
      <c r="BA674">
        <f t="shared" ca="1" si="181"/>
        <v>299.44635367599511</v>
      </c>
      <c r="BB674" cm="1">
        <f t="array" aca="1" ref="BB674" ca="1">_xlfn.LET(_xlpm.rozsah, $J$3:$J$10001,_xlpm.podminka, (_xlpm.rozsah&gt;E674)*(ISNUMBER(_xlpm.rozsah)),_xlpm.indexy, IF(_xlpm.podminka, ROW(_xlpm.rozsah)-MIN(ROW(_xlpm.rozsah))+1),_xlpm.prvni, MIN(_xlpm.indexy),_xlpm.finalni, IF(_xlpm.prvni=1, 2, _xlpm.prvni),INDEX(_xlpm.rozsah, _xlpm.finalni))</f>
        <v>2100</v>
      </c>
      <c r="BC674" cm="1">
        <f t="array" aca="1" ref="BC674" ca="1">INDEX($J$3:$J$10001,MATCH(BB674,$J$3:$J$10004,0)-1)</f>
        <v>2000</v>
      </c>
      <c r="BD674">
        <f t="shared" ca="1" si="182"/>
        <v>280</v>
      </c>
      <c r="BE674">
        <f t="shared" ca="1" si="183"/>
        <v>300</v>
      </c>
      <c r="BF674">
        <f t="shared" ca="1" si="184"/>
        <v>-20</v>
      </c>
      <c r="BG674">
        <f t="shared" ca="1" si="185"/>
        <v>280.55364632400489</v>
      </c>
    </row>
    <row r="675" spans="1:59" x14ac:dyDescent="0.25">
      <c r="A675" s="64">
        <v>672</v>
      </c>
      <c r="B675" s="64">
        <v>90</v>
      </c>
      <c r="C675" s="64">
        <v>71</v>
      </c>
      <c r="D675" s="18">
        <v>672</v>
      </c>
      <c r="E675" s="21">
        <f t="shared" ca="1" si="170"/>
        <v>2081.8775731230526</v>
      </c>
      <c r="F675" s="22">
        <f t="shared" ca="1" si="171"/>
        <v>201.37338461652652</v>
      </c>
      <c r="G675" s="28">
        <v>672</v>
      </c>
      <c r="H675" s="24">
        <f t="shared" ca="1" si="172"/>
        <v>2108.3519799999999</v>
      </c>
      <c r="I675" s="25">
        <f t="shared" ca="1" si="173"/>
        <v>196.72453297000004</v>
      </c>
      <c r="J675" s="155"/>
      <c r="K675" s="155"/>
      <c r="L675" s="129">
        <f t="shared" si="186"/>
        <v>0</v>
      </c>
      <c r="AR675">
        <f t="shared" ca="1" si="174"/>
        <v>277.07680700000003</v>
      </c>
      <c r="AS675">
        <f t="shared" ca="1" si="175"/>
        <v>247.92319299999997</v>
      </c>
      <c r="AT675" cm="1">
        <f t="array" aca="1" ref="AT675" ca="1">_xlfn.LET(_xlpm.rozsah, $J$3:$J$10001,_xlpm.podminka, (_xlpm.rozsah&gt;H675)*(ISNUMBER(_xlpm.rozsah)),_xlpm.indexy, IF(_xlpm.podminka, ROW(_xlpm.rozsah)-MIN(ROW(_xlpm.rozsah))+1),_xlpm.prvni, MIN(_xlpm.indexy),_xlpm.finalni, IF(_xlpm.prvni=1, 2, _xlpm.prvni),INDEX(_xlpm.rozsah, _xlpm.finalni))</f>
        <v>2200</v>
      </c>
      <c r="AU675" cm="1">
        <f t="array" aca="1" ref="AU675" ca="1">INDEX($J$3:$J$10001,MATCH(AT675,$J$3:$J$10004,0)-1)</f>
        <v>2100</v>
      </c>
      <c r="AV675">
        <f t="shared" ca="1" si="176"/>
        <v>245</v>
      </c>
      <c r="AW675">
        <f t="shared" ca="1" si="177"/>
        <v>280</v>
      </c>
      <c r="AX675">
        <f t="shared" ca="1" si="178"/>
        <v>-35</v>
      </c>
      <c r="AY675">
        <f t="shared" ca="1" si="179"/>
        <v>277.07680700000003</v>
      </c>
      <c r="AZ675">
        <f t="shared" ca="1" si="180"/>
        <v>283.6244853753895</v>
      </c>
      <c r="BA675">
        <f t="shared" ca="1" si="181"/>
        <v>296.3755146246105</v>
      </c>
      <c r="BB675" cm="1">
        <f t="array" aca="1" ref="BB675" ca="1">_xlfn.LET(_xlpm.rozsah, $J$3:$J$10001,_xlpm.podminka, (_xlpm.rozsah&gt;E675)*(ISNUMBER(_xlpm.rozsah)),_xlpm.indexy, IF(_xlpm.podminka, ROW(_xlpm.rozsah)-MIN(ROW(_xlpm.rozsah))+1),_xlpm.prvni, MIN(_xlpm.indexy),_xlpm.finalni, IF(_xlpm.prvni=1, 2, _xlpm.prvni),INDEX(_xlpm.rozsah, _xlpm.finalni))</f>
        <v>2100</v>
      </c>
      <c r="BC675" cm="1">
        <f t="array" aca="1" ref="BC675" ca="1">INDEX($J$3:$J$10001,MATCH(BB675,$J$3:$J$10004,0)-1)</f>
        <v>2000</v>
      </c>
      <c r="BD675">
        <f t="shared" ca="1" si="182"/>
        <v>280</v>
      </c>
      <c r="BE675">
        <f t="shared" ca="1" si="183"/>
        <v>300</v>
      </c>
      <c r="BF675">
        <f t="shared" ca="1" si="184"/>
        <v>-20</v>
      </c>
      <c r="BG675">
        <f t="shared" ca="1" si="185"/>
        <v>283.6244853753895</v>
      </c>
    </row>
    <row r="676" spans="1:59" x14ac:dyDescent="0.25">
      <c r="A676" s="64">
        <v>673</v>
      </c>
      <c r="B676" s="64">
        <v>90</v>
      </c>
      <c r="C676" s="64">
        <v>71</v>
      </c>
      <c r="D676" s="18">
        <v>673</v>
      </c>
      <c r="E676" s="21">
        <f t="shared" ca="1" si="170"/>
        <v>2081.8775731230526</v>
      </c>
      <c r="F676" s="22">
        <f t="shared" ca="1" si="171"/>
        <v>201.37338461652652</v>
      </c>
      <c r="G676" s="23">
        <v>673</v>
      </c>
      <c r="H676" s="24">
        <f t="shared" ca="1" si="172"/>
        <v>2108.3519799999999</v>
      </c>
      <c r="I676" s="25">
        <f t="shared" ca="1" si="173"/>
        <v>196.72453297000004</v>
      </c>
      <c r="J676" s="155"/>
      <c r="K676" s="155"/>
      <c r="L676" s="129">
        <f t="shared" si="186"/>
        <v>0</v>
      </c>
      <c r="AR676">
        <f t="shared" ca="1" si="174"/>
        <v>277.07680700000003</v>
      </c>
      <c r="AS676">
        <f t="shared" ca="1" si="175"/>
        <v>247.92319299999997</v>
      </c>
      <c r="AT676" cm="1">
        <f t="array" aca="1" ref="AT676" ca="1">_xlfn.LET(_xlpm.rozsah, $J$3:$J$10001,_xlpm.podminka, (_xlpm.rozsah&gt;H676)*(ISNUMBER(_xlpm.rozsah)),_xlpm.indexy, IF(_xlpm.podminka, ROW(_xlpm.rozsah)-MIN(ROW(_xlpm.rozsah))+1),_xlpm.prvni, MIN(_xlpm.indexy),_xlpm.finalni, IF(_xlpm.prvni=1, 2, _xlpm.prvni),INDEX(_xlpm.rozsah, _xlpm.finalni))</f>
        <v>2200</v>
      </c>
      <c r="AU676" cm="1">
        <f t="array" aca="1" ref="AU676" ca="1">INDEX($J$3:$J$10001,MATCH(AT676,$J$3:$J$10004,0)-1)</f>
        <v>2100</v>
      </c>
      <c r="AV676">
        <f t="shared" ca="1" si="176"/>
        <v>245</v>
      </c>
      <c r="AW676">
        <f t="shared" ca="1" si="177"/>
        <v>280</v>
      </c>
      <c r="AX676">
        <f t="shared" ca="1" si="178"/>
        <v>-35</v>
      </c>
      <c r="AY676">
        <f t="shared" ca="1" si="179"/>
        <v>277.07680700000003</v>
      </c>
      <c r="AZ676">
        <f t="shared" ca="1" si="180"/>
        <v>283.6244853753895</v>
      </c>
      <c r="BA676">
        <f t="shared" ca="1" si="181"/>
        <v>296.3755146246105</v>
      </c>
      <c r="BB676" cm="1">
        <f t="array" aca="1" ref="BB676" ca="1">_xlfn.LET(_xlpm.rozsah, $J$3:$J$10001,_xlpm.podminka, (_xlpm.rozsah&gt;E676)*(ISNUMBER(_xlpm.rozsah)),_xlpm.indexy, IF(_xlpm.podminka, ROW(_xlpm.rozsah)-MIN(ROW(_xlpm.rozsah))+1),_xlpm.prvni, MIN(_xlpm.indexy),_xlpm.finalni, IF(_xlpm.prvni=1, 2, _xlpm.prvni),INDEX(_xlpm.rozsah, _xlpm.finalni))</f>
        <v>2100</v>
      </c>
      <c r="BC676" cm="1">
        <f t="array" aca="1" ref="BC676" ca="1">INDEX($J$3:$J$10001,MATCH(BB676,$J$3:$J$10004,0)-1)</f>
        <v>2000</v>
      </c>
      <c r="BD676">
        <f t="shared" ca="1" si="182"/>
        <v>280</v>
      </c>
      <c r="BE676">
        <f t="shared" ca="1" si="183"/>
        <v>300</v>
      </c>
      <c r="BF676">
        <f t="shared" ca="1" si="184"/>
        <v>-20</v>
      </c>
      <c r="BG676">
        <f t="shared" ca="1" si="185"/>
        <v>283.6244853753895</v>
      </c>
    </row>
    <row r="677" spans="1:59" x14ac:dyDescent="0.25">
      <c r="A677" s="64">
        <v>674</v>
      </c>
      <c r="B677" s="64">
        <v>92</v>
      </c>
      <c r="C677" s="64">
        <v>72</v>
      </c>
      <c r="D677" s="18">
        <v>674</v>
      </c>
      <c r="E677" s="21">
        <f t="shared" ca="1" si="170"/>
        <v>2112.5859636368987</v>
      </c>
      <c r="F677" s="22">
        <f t="shared" ca="1" si="171"/>
        <v>198.42833716350154</v>
      </c>
      <c r="G677" s="28">
        <v>674</v>
      </c>
      <c r="H677" s="24">
        <f t="shared" ca="1" si="172"/>
        <v>2132.9820239999999</v>
      </c>
      <c r="I677" s="25">
        <f t="shared" ca="1" si="173"/>
        <v>193.28852995200003</v>
      </c>
      <c r="J677" s="155"/>
      <c r="K677" s="155"/>
      <c r="L677" s="129">
        <f t="shared" si="186"/>
        <v>0</v>
      </c>
      <c r="AR677">
        <f t="shared" ca="1" si="174"/>
        <v>268.45629160000004</v>
      </c>
      <c r="AS677">
        <f t="shared" ca="1" si="175"/>
        <v>256.54370839999996</v>
      </c>
      <c r="AT677" cm="1">
        <f t="array" aca="1" ref="AT677" ca="1">_xlfn.LET(_xlpm.rozsah, $J$3:$J$10001,_xlpm.podminka, (_xlpm.rozsah&gt;H677)*(ISNUMBER(_xlpm.rozsah)),_xlpm.indexy, IF(_xlpm.podminka, ROW(_xlpm.rozsah)-MIN(ROW(_xlpm.rozsah))+1),_xlpm.prvni, MIN(_xlpm.indexy),_xlpm.finalni, IF(_xlpm.prvni=1, 2, _xlpm.prvni),INDEX(_xlpm.rozsah, _xlpm.finalni))</f>
        <v>2200</v>
      </c>
      <c r="AU677" cm="1">
        <f t="array" aca="1" ref="AU677" ca="1">INDEX($J$3:$J$10001,MATCH(AT677,$J$3:$J$10004,0)-1)</f>
        <v>2100</v>
      </c>
      <c r="AV677">
        <f t="shared" ca="1" si="176"/>
        <v>245</v>
      </c>
      <c r="AW677">
        <f t="shared" ca="1" si="177"/>
        <v>280</v>
      </c>
      <c r="AX677">
        <f t="shared" ca="1" si="178"/>
        <v>-35</v>
      </c>
      <c r="AY677">
        <f t="shared" ca="1" si="179"/>
        <v>268.45629160000004</v>
      </c>
      <c r="AZ677">
        <f t="shared" ca="1" si="180"/>
        <v>275.59491272708544</v>
      </c>
      <c r="BA677">
        <f t="shared" ca="1" si="181"/>
        <v>249.40508727291453</v>
      </c>
      <c r="BB677" cm="1">
        <f t="array" aca="1" ref="BB677" ca="1">_xlfn.LET(_xlpm.rozsah, $J$3:$J$10001,_xlpm.podminka, (_xlpm.rozsah&gt;E677)*(ISNUMBER(_xlpm.rozsah)),_xlpm.indexy, IF(_xlpm.podminka, ROW(_xlpm.rozsah)-MIN(ROW(_xlpm.rozsah))+1),_xlpm.prvni, MIN(_xlpm.indexy),_xlpm.finalni, IF(_xlpm.prvni=1, 2, _xlpm.prvni),INDEX(_xlpm.rozsah, _xlpm.finalni))</f>
        <v>2200</v>
      </c>
      <c r="BC677" cm="1">
        <f t="array" aca="1" ref="BC677" ca="1">INDEX($J$3:$J$10001,MATCH(BB677,$J$3:$J$10004,0)-1)</f>
        <v>2100</v>
      </c>
      <c r="BD677">
        <f t="shared" ca="1" si="182"/>
        <v>245</v>
      </c>
      <c r="BE677">
        <f t="shared" ca="1" si="183"/>
        <v>280</v>
      </c>
      <c r="BF677">
        <f t="shared" ca="1" si="184"/>
        <v>-35</v>
      </c>
      <c r="BG677">
        <f t="shared" ca="1" si="185"/>
        <v>275.59491272708544</v>
      </c>
    </row>
    <row r="678" spans="1:59" x14ac:dyDescent="0.25">
      <c r="A678" s="64">
        <v>675</v>
      </c>
      <c r="B678" s="64">
        <v>93</v>
      </c>
      <c r="C678" s="64">
        <v>69</v>
      </c>
      <c r="D678" s="18">
        <v>675</v>
      </c>
      <c r="E678" s="21">
        <f t="shared" ca="1" si="170"/>
        <v>2127.9401588938213</v>
      </c>
      <c r="F678" s="22">
        <f t="shared" ca="1" si="171"/>
        <v>186.45245162714215</v>
      </c>
      <c r="G678" s="23">
        <v>675</v>
      </c>
      <c r="H678" s="24">
        <f t="shared" ca="1" si="172"/>
        <v>2145.2970459999997</v>
      </c>
      <c r="I678" s="25">
        <f t="shared" ca="1" si="173"/>
        <v>182.2607633910001</v>
      </c>
      <c r="J678" s="155"/>
      <c r="K678" s="155"/>
      <c r="L678" s="129">
        <f t="shared" si="186"/>
        <v>0</v>
      </c>
      <c r="AR678">
        <f t="shared" ca="1" si="174"/>
        <v>264.14603390000013</v>
      </c>
      <c r="AS678">
        <f t="shared" ca="1" si="175"/>
        <v>260.85396609999987</v>
      </c>
      <c r="AT678" cm="1">
        <f t="array" aca="1" ref="AT678" ca="1">_xlfn.LET(_xlpm.rozsah, $J$3:$J$10001,_xlpm.podminka, (_xlpm.rozsah&gt;H678)*(ISNUMBER(_xlpm.rozsah)),_xlpm.indexy, IF(_xlpm.podminka, ROW(_xlpm.rozsah)-MIN(ROW(_xlpm.rozsah))+1),_xlpm.prvni, MIN(_xlpm.indexy),_xlpm.finalni, IF(_xlpm.prvni=1, 2, _xlpm.prvni),INDEX(_xlpm.rozsah, _xlpm.finalni))</f>
        <v>2200</v>
      </c>
      <c r="AU678" cm="1">
        <f t="array" aca="1" ref="AU678" ca="1">INDEX($J$3:$J$10001,MATCH(AT678,$J$3:$J$10004,0)-1)</f>
        <v>2100</v>
      </c>
      <c r="AV678">
        <f t="shared" ca="1" si="176"/>
        <v>245</v>
      </c>
      <c r="AW678">
        <f t="shared" ca="1" si="177"/>
        <v>280</v>
      </c>
      <c r="AX678">
        <f t="shared" ca="1" si="178"/>
        <v>-35</v>
      </c>
      <c r="AY678">
        <f t="shared" ca="1" si="179"/>
        <v>264.14603390000013</v>
      </c>
      <c r="AZ678">
        <f t="shared" ca="1" si="180"/>
        <v>270.22094438716255</v>
      </c>
      <c r="BA678">
        <f t="shared" ca="1" si="181"/>
        <v>254.77905561283745</v>
      </c>
      <c r="BB678" cm="1">
        <f t="array" aca="1" ref="BB678" ca="1">_xlfn.LET(_xlpm.rozsah, $J$3:$J$10001,_xlpm.podminka, (_xlpm.rozsah&gt;E678)*(ISNUMBER(_xlpm.rozsah)),_xlpm.indexy, IF(_xlpm.podminka, ROW(_xlpm.rozsah)-MIN(ROW(_xlpm.rozsah))+1),_xlpm.prvni, MIN(_xlpm.indexy),_xlpm.finalni, IF(_xlpm.prvni=1, 2, _xlpm.prvni),INDEX(_xlpm.rozsah, _xlpm.finalni))</f>
        <v>2200</v>
      </c>
      <c r="BC678" cm="1">
        <f t="array" aca="1" ref="BC678" ca="1">INDEX($J$3:$J$10001,MATCH(BB678,$J$3:$J$10004,0)-1)</f>
        <v>2100</v>
      </c>
      <c r="BD678">
        <f t="shared" ca="1" si="182"/>
        <v>245</v>
      </c>
      <c r="BE678">
        <f t="shared" ca="1" si="183"/>
        <v>280</v>
      </c>
      <c r="BF678">
        <f t="shared" ca="1" si="184"/>
        <v>-35</v>
      </c>
      <c r="BG678">
        <f t="shared" ca="1" si="185"/>
        <v>270.22094438716255</v>
      </c>
    </row>
    <row r="679" spans="1:59" x14ac:dyDescent="0.25">
      <c r="A679" s="64">
        <v>676</v>
      </c>
      <c r="B679" s="64">
        <v>90</v>
      </c>
      <c r="C679" s="64">
        <v>70</v>
      </c>
      <c r="D679" s="18">
        <v>676</v>
      </c>
      <c r="E679" s="21">
        <f t="shared" ca="1" si="170"/>
        <v>2081.8775731230526</v>
      </c>
      <c r="F679" s="22">
        <f t="shared" ca="1" si="171"/>
        <v>198.53713976277265</v>
      </c>
      <c r="G679" s="28">
        <v>676</v>
      </c>
      <c r="H679" s="24">
        <f t="shared" ca="1" si="172"/>
        <v>2108.3519799999999</v>
      </c>
      <c r="I679" s="25">
        <f t="shared" ca="1" si="173"/>
        <v>193.95376490000001</v>
      </c>
      <c r="J679" s="155"/>
      <c r="K679" s="155"/>
      <c r="L679" s="129">
        <f t="shared" si="186"/>
        <v>0</v>
      </c>
      <c r="AR679">
        <f t="shared" ca="1" si="174"/>
        <v>277.07680700000003</v>
      </c>
      <c r="AS679">
        <f t="shared" ca="1" si="175"/>
        <v>247.92319299999997</v>
      </c>
      <c r="AT679" cm="1">
        <f t="array" aca="1" ref="AT679" ca="1">_xlfn.LET(_xlpm.rozsah, $J$3:$J$10001,_xlpm.podminka, (_xlpm.rozsah&gt;H679)*(ISNUMBER(_xlpm.rozsah)),_xlpm.indexy, IF(_xlpm.podminka, ROW(_xlpm.rozsah)-MIN(ROW(_xlpm.rozsah))+1),_xlpm.prvni, MIN(_xlpm.indexy),_xlpm.finalni, IF(_xlpm.prvni=1, 2, _xlpm.prvni),INDEX(_xlpm.rozsah, _xlpm.finalni))</f>
        <v>2200</v>
      </c>
      <c r="AU679" cm="1">
        <f t="array" aca="1" ref="AU679" ca="1">INDEX($J$3:$J$10001,MATCH(AT679,$J$3:$J$10004,0)-1)</f>
        <v>2100</v>
      </c>
      <c r="AV679">
        <f t="shared" ca="1" si="176"/>
        <v>245</v>
      </c>
      <c r="AW679">
        <f t="shared" ca="1" si="177"/>
        <v>280</v>
      </c>
      <c r="AX679">
        <f t="shared" ca="1" si="178"/>
        <v>-35</v>
      </c>
      <c r="AY679">
        <f t="shared" ca="1" si="179"/>
        <v>277.07680700000003</v>
      </c>
      <c r="AZ679">
        <f t="shared" ca="1" si="180"/>
        <v>283.6244853753895</v>
      </c>
      <c r="BA679">
        <f t="shared" ca="1" si="181"/>
        <v>296.3755146246105</v>
      </c>
      <c r="BB679" cm="1">
        <f t="array" aca="1" ref="BB679" ca="1">_xlfn.LET(_xlpm.rozsah, $J$3:$J$10001,_xlpm.podminka, (_xlpm.rozsah&gt;E679)*(ISNUMBER(_xlpm.rozsah)),_xlpm.indexy, IF(_xlpm.podminka, ROW(_xlpm.rozsah)-MIN(ROW(_xlpm.rozsah))+1),_xlpm.prvni, MIN(_xlpm.indexy),_xlpm.finalni, IF(_xlpm.prvni=1, 2, _xlpm.prvni),INDEX(_xlpm.rozsah, _xlpm.finalni))</f>
        <v>2100</v>
      </c>
      <c r="BC679" cm="1">
        <f t="array" aca="1" ref="BC679" ca="1">INDEX($J$3:$J$10001,MATCH(BB679,$J$3:$J$10004,0)-1)</f>
        <v>2000</v>
      </c>
      <c r="BD679">
        <f t="shared" ca="1" si="182"/>
        <v>280</v>
      </c>
      <c r="BE679">
        <f t="shared" ca="1" si="183"/>
        <v>300</v>
      </c>
      <c r="BF679">
        <f t="shared" ca="1" si="184"/>
        <v>-20</v>
      </c>
      <c r="BG679">
        <f t="shared" ca="1" si="185"/>
        <v>283.6244853753895</v>
      </c>
    </row>
    <row r="680" spans="1:59" x14ac:dyDescent="0.25">
      <c r="A680" s="64">
        <v>677</v>
      </c>
      <c r="B680" s="64">
        <v>93</v>
      </c>
      <c r="C680" s="64">
        <v>72</v>
      </c>
      <c r="D680" s="18">
        <v>677</v>
      </c>
      <c r="E680" s="21">
        <f t="shared" ca="1" si="170"/>
        <v>2127.9401588938213</v>
      </c>
      <c r="F680" s="22">
        <f t="shared" ca="1" si="171"/>
        <v>194.55907995875702</v>
      </c>
      <c r="G680" s="23">
        <v>677</v>
      </c>
      <c r="H680" s="24">
        <f t="shared" ca="1" si="172"/>
        <v>2145.2970459999997</v>
      </c>
      <c r="I680" s="25">
        <f t="shared" ca="1" si="173"/>
        <v>190.1851444080001</v>
      </c>
      <c r="J680" s="155"/>
      <c r="K680" s="155"/>
      <c r="L680" s="129">
        <f t="shared" si="186"/>
        <v>0</v>
      </c>
      <c r="AR680">
        <f t="shared" ca="1" si="174"/>
        <v>264.14603390000013</v>
      </c>
      <c r="AS680">
        <f t="shared" ca="1" si="175"/>
        <v>260.85396609999987</v>
      </c>
      <c r="AT680" cm="1">
        <f t="array" aca="1" ref="AT680" ca="1">_xlfn.LET(_xlpm.rozsah, $J$3:$J$10001,_xlpm.podminka, (_xlpm.rozsah&gt;H680)*(ISNUMBER(_xlpm.rozsah)),_xlpm.indexy, IF(_xlpm.podminka, ROW(_xlpm.rozsah)-MIN(ROW(_xlpm.rozsah))+1),_xlpm.prvni, MIN(_xlpm.indexy),_xlpm.finalni, IF(_xlpm.prvni=1, 2, _xlpm.prvni),INDEX(_xlpm.rozsah, _xlpm.finalni))</f>
        <v>2200</v>
      </c>
      <c r="AU680" cm="1">
        <f t="array" aca="1" ref="AU680" ca="1">INDEX($J$3:$J$10001,MATCH(AT680,$J$3:$J$10004,0)-1)</f>
        <v>2100</v>
      </c>
      <c r="AV680">
        <f t="shared" ca="1" si="176"/>
        <v>245</v>
      </c>
      <c r="AW680">
        <f t="shared" ca="1" si="177"/>
        <v>280</v>
      </c>
      <c r="AX680">
        <f t="shared" ca="1" si="178"/>
        <v>-35</v>
      </c>
      <c r="AY680">
        <f t="shared" ca="1" si="179"/>
        <v>264.14603390000013</v>
      </c>
      <c r="AZ680">
        <f t="shared" ca="1" si="180"/>
        <v>270.22094438716255</v>
      </c>
      <c r="BA680">
        <f t="shared" ca="1" si="181"/>
        <v>254.77905561283745</v>
      </c>
      <c r="BB680" cm="1">
        <f t="array" aca="1" ref="BB680" ca="1">_xlfn.LET(_xlpm.rozsah, $J$3:$J$10001,_xlpm.podminka, (_xlpm.rozsah&gt;E680)*(ISNUMBER(_xlpm.rozsah)),_xlpm.indexy, IF(_xlpm.podminka, ROW(_xlpm.rozsah)-MIN(ROW(_xlpm.rozsah))+1),_xlpm.prvni, MIN(_xlpm.indexy),_xlpm.finalni, IF(_xlpm.prvni=1, 2, _xlpm.prvni),INDEX(_xlpm.rozsah, _xlpm.finalni))</f>
        <v>2200</v>
      </c>
      <c r="BC680" cm="1">
        <f t="array" aca="1" ref="BC680" ca="1">INDEX($J$3:$J$10001,MATCH(BB680,$J$3:$J$10004,0)-1)</f>
        <v>2100</v>
      </c>
      <c r="BD680">
        <f t="shared" ca="1" si="182"/>
        <v>245</v>
      </c>
      <c r="BE680">
        <f t="shared" ca="1" si="183"/>
        <v>280</v>
      </c>
      <c r="BF680">
        <f t="shared" ca="1" si="184"/>
        <v>-35</v>
      </c>
      <c r="BG680">
        <f t="shared" ca="1" si="185"/>
        <v>270.22094438716255</v>
      </c>
    </row>
    <row r="681" spans="1:59" x14ac:dyDescent="0.25">
      <c r="A681" s="64">
        <v>678</v>
      </c>
      <c r="B681" s="64">
        <v>91</v>
      </c>
      <c r="C681" s="64">
        <v>70</v>
      </c>
      <c r="D681" s="18">
        <v>678</v>
      </c>
      <c r="E681" s="21">
        <f t="shared" ca="1" si="170"/>
        <v>2097.2317683799756</v>
      </c>
      <c r="F681" s="22">
        <f t="shared" ca="1" si="171"/>
        <v>196.38755242680341</v>
      </c>
      <c r="G681" s="28">
        <v>678</v>
      </c>
      <c r="H681" s="24">
        <f t="shared" ca="1" si="172"/>
        <v>2120.6670020000001</v>
      </c>
      <c r="I681" s="25">
        <f t="shared" ca="1" si="173"/>
        <v>190.93658450999996</v>
      </c>
      <c r="J681" s="155"/>
      <c r="K681" s="155"/>
      <c r="L681" s="129">
        <f t="shared" si="186"/>
        <v>0</v>
      </c>
      <c r="AR681">
        <f t="shared" ca="1" si="174"/>
        <v>272.76654929999995</v>
      </c>
      <c r="AS681">
        <f t="shared" ca="1" si="175"/>
        <v>252.23345070000005</v>
      </c>
      <c r="AT681" cm="1">
        <f t="array" aca="1" ref="AT681" ca="1">_xlfn.LET(_xlpm.rozsah, $J$3:$J$10001,_xlpm.podminka, (_xlpm.rozsah&gt;H681)*(ISNUMBER(_xlpm.rozsah)),_xlpm.indexy, IF(_xlpm.podminka, ROW(_xlpm.rozsah)-MIN(ROW(_xlpm.rozsah))+1),_xlpm.prvni, MIN(_xlpm.indexy),_xlpm.finalni, IF(_xlpm.prvni=1, 2, _xlpm.prvni),INDEX(_xlpm.rozsah, _xlpm.finalni))</f>
        <v>2200</v>
      </c>
      <c r="AU681" cm="1">
        <f t="array" aca="1" ref="AU681" ca="1">INDEX($J$3:$J$10001,MATCH(AT681,$J$3:$J$10004,0)-1)</f>
        <v>2100</v>
      </c>
      <c r="AV681">
        <f t="shared" ca="1" si="176"/>
        <v>245</v>
      </c>
      <c r="AW681">
        <f t="shared" ca="1" si="177"/>
        <v>280</v>
      </c>
      <c r="AX681">
        <f t="shared" ca="1" si="178"/>
        <v>-35</v>
      </c>
      <c r="AY681">
        <f t="shared" ca="1" si="179"/>
        <v>272.76654929999995</v>
      </c>
      <c r="AZ681">
        <f t="shared" ca="1" si="180"/>
        <v>280.55364632400489</v>
      </c>
      <c r="BA681">
        <f t="shared" ca="1" si="181"/>
        <v>299.44635367599511</v>
      </c>
      <c r="BB681" cm="1">
        <f t="array" aca="1" ref="BB681" ca="1">_xlfn.LET(_xlpm.rozsah, $J$3:$J$10001,_xlpm.podminka, (_xlpm.rozsah&gt;E681)*(ISNUMBER(_xlpm.rozsah)),_xlpm.indexy, IF(_xlpm.podminka, ROW(_xlpm.rozsah)-MIN(ROW(_xlpm.rozsah))+1),_xlpm.prvni, MIN(_xlpm.indexy),_xlpm.finalni, IF(_xlpm.prvni=1, 2, _xlpm.prvni),INDEX(_xlpm.rozsah, _xlpm.finalni))</f>
        <v>2100</v>
      </c>
      <c r="BC681" cm="1">
        <f t="array" aca="1" ref="BC681" ca="1">INDEX($J$3:$J$10001,MATCH(BB681,$J$3:$J$10004,0)-1)</f>
        <v>2000</v>
      </c>
      <c r="BD681">
        <f t="shared" ca="1" si="182"/>
        <v>280</v>
      </c>
      <c r="BE681">
        <f t="shared" ca="1" si="183"/>
        <v>300</v>
      </c>
      <c r="BF681">
        <f t="shared" ca="1" si="184"/>
        <v>-20</v>
      </c>
      <c r="BG681">
        <f t="shared" ca="1" si="185"/>
        <v>280.55364632400489</v>
      </c>
    </row>
    <row r="682" spans="1:59" x14ac:dyDescent="0.25">
      <c r="A682" s="64">
        <v>679</v>
      </c>
      <c r="B682" s="64">
        <v>89</v>
      </c>
      <c r="C682" s="64">
        <v>71</v>
      </c>
      <c r="D682" s="18">
        <v>679</v>
      </c>
      <c r="E682" s="21">
        <f t="shared" ca="1" si="170"/>
        <v>2066.52337786613</v>
      </c>
      <c r="F682" s="22">
        <f t="shared" ca="1" si="171"/>
        <v>203.55368034300955</v>
      </c>
      <c r="G682" s="23">
        <v>679</v>
      </c>
      <c r="H682" s="24">
        <f t="shared" ca="1" si="172"/>
        <v>2096.0369579999997</v>
      </c>
      <c r="I682" s="25">
        <f t="shared" ca="1" si="173"/>
        <v>199.36275196400004</v>
      </c>
      <c r="J682" s="155"/>
      <c r="K682" s="155"/>
      <c r="L682" s="129">
        <f t="shared" si="186"/>
        <v>0</v>
      </c>
      <c r="AR682">
        <f t="shared" ca="1" si="174"/>
        <v>280.79260840000006</v>
      </c>
      <c r="AS682">
        <f t="shared" ca="1" si="175"/>
        <v>299.20739159999994</v>
      </c>
      <c r="AT682" cm="1">
        <f t="array" aca="1" ref="AT682" ca="1">_xlfn.LET(_xlpm.rozsah, $J$3:$J$10001,_xlpm.podminka, (_xlpm.rozsah&gt;H682)*(ISNUMBER(_xlpm.rozsah)),_xlpm.indexy, IF(_xlpm.podminka, ROW(_xlpm.rozsah)-MIN(ROW(_xlpm.rozsah))+1),_xlpm.prvni, MIN(_xlpm.indexy),_xlpm.finalni, IF(_xlpm.prvni=1, 2, _xlpm.prvni),INDEX(_xlpm.rozsah, _xlpm.finalni))</f>
        <v>2100</v>
      </c>
      <c r="AU682" cm="1">
        <f t="array" aca="1" ref="AU682" ca="1">INDEX($J$3:$J$10001,MATCH(AT682,$J$3:$J$10004,0)-1)</f>
        <v>2000</v>
      </c>
      <c r="AV682">
        <f t="shared" ca="1" si="176"/>
        <v>280</v>
      </c>
      <c r="AW682">
        <f t="shared" ca="1" si="177"/>
        <v>300</v>
      </c>
      <c r="AX682">
        <f t="shared" ca="1" si="178"/>
        <v>-20</v>
      </c>
      <c r="AY682">
        <f t="shared" ca="1" si="179"/>
        <v>280.79260840000006</v>
      </c>
      <c r="AZ682">
        <f t="shared" ca="1" si="180"/>
        <v>286.69532442677399</v>
      </c>
      <c r="BA682">
        <f t="shared" ca="1" si="181"/>
        <v>293.30467557322601</v>
      </c>
      <c r="BB682" cm="1">
        <f t="array" aca="1" ref="BB682" ca="1">_xlfn.LET(_xlpm.rozsah, $J$3:$J$10001,_xlpm.podminka, (_xlpm.rozsah&gt;E682)*(ISNUMBER(_xlpm.rozsah)),_xlpm.indexy, IF(_xlpm.podminka, ROW(_xlpm.rozsah)-MIN(ROW(_xlpm.rozsah))+1),_xlpm.prvni, MIN(_xlpm.indexy),_xlpm.finalni, IF(_xlpm.prvni=1, 2, _xlpm.prvni),INDEX(_xlpm.rozsah, _xlpm.finalni))</f>
        <v>2100</v>
      </c>
      <c r="BC682" cm="1">
        <f t="array" aca="1" ref="BC682" ca="1">INDEX($J$3:$J$10001,MATCH(BB682,$J$3:$J$10004,0)-1)</f>
        <v>2000</v>
      </c>
      <c r="BD682">
        <f t="shared" ca="1" si="182"/>
        <v>280</v>
      </c>
      <c r="BE682">
        <f t="shared" ca="1" si="183"/>
        <v>300</v>
      </c>
      <c r="BF682">
        <f t="shared" ca="1" si="184"/>
        <v>-20</v>
      </c>
      <c r="BG682">
        <f t="shared" ca="1" si="185"/>
        <v>286.69532442677399</v>
      </c>
    </row>
    <row r="683" spans="1:59" x14ac:dyDescent="0.25">
      <c r="A683" s="64">
        <v>680</v>
      </c>
      <c r="B683" s="64">
        <v>91</v>
      </c>
      <c r="C683" s="64">
        <v>71</v>
      </c>
      <c r="D683" s="18">
        <v>680</v>
      </c>
      <c r="E683" s="21">
        <f t="shared" ca="1" si="170"/>
        <v>2097.2317683799756</v>
      </c>
      <c r="F683" s="22">
        <f t="shared" ca="1" si="171"/>
        <v>199.19308889004347</v>
      </c>
      <c r="G683" s="28">
        <v>680</v>
      </c>
      <c r="H683" s="24">
        <f t="shared" ca="1" si="172"/>
        <v>2120.6670020000001</v>
      </c>
      <c r="I683" s="25">
        <f t="shared" ca="1" si="173"/>
        <v>193.66425000299998</v>
      </c>
      <c r="J683" s="155"/>
      <c r="K683" s="155"/>
      <c r="L683" s="129">
        <f t="shared" si="186"/>
        <v>0</v>
      </c>
      <c r="AR683">
        <f t="shared" ca="1" si="174"/>
        <v>272.76654929999995</v>
      </c>
      <c r="AS683">
        <f t="shared" ca="1" si="175"/>
        <v>252.23345070000005</v>
      </c>
      <c r="AT683" cm="1">
        <f t="array" aca="1" ref="AT683" ca="1">_xlfn.LET(_xlpm.rozsah, $J$3:$J$10001,_xlpm.podminka, (_xlpm.rozsah&gt;H683)*(ISNUMBER(_xlpm.rozsah)),_xlpm.indexy, IF(_xlpm.podminka, ROW(_xlpm.rozsah)-MIN(ROW(_xlpm.rozsah))+1),_xlpm.prvni, MIN(_xlpm.indexy),_xlpm.finalni, IF(_xlpm.prvni=1, 2, _xlpm.prvni),INDEX(_xlpm.rozsah, _xlpm.finalni))</f>
        <v>2200</v>
      </c>
      <c r="AU683" cm="1">
        <f t="array" aca="1" ref="AU683" ca="1">INDEX($J$3:$J$10001,MATCH(AT683,$J$3:$J$10004,0)-1)</f>
        <v>2100</v>
      </c>
      <c r="AV683">
        <f t="shared" ca="1" si="176"/>
        <v>245</v>
      </c>
      <c r="AW683">
        <f t="shared" ca="1" si="177"/>
        <v>280</v>
      </c>
      <c r="AX683">
        <f t="shared" ca="1" si="178"/>
        <v>-35</v>
      </c>
      <c r="AY683">
        <f t="shared" ca="1" si="179"/>
        <v>272.76654929999995</v>
      </c>
      <c r="AZ683">
        <f t="shared" ca="1" si="180"/>
        <v>280.55364632400489</v>
      </c>
      <c r="BA683">
        <f t="shared" ca="1" si="181"/>
        <v>299.44635367599511</v>
      </c>
      <c r="BB683" cm="1">
        <f t="array" aca="1" ref="BB683" ca="1">_xlfn.LET(_xlpm.rozsah, $J$3:$J$10001,_xlpm.podminka, (_xlpm.rozsah&gt;E683)*(ISNUMBER(_xlpm.rozsah)),_xlpm.indexy, IF(_xlpm.podminka, ROW(_xlpm.rozsah)-MIN(ROW(_xlpm.rozsah))+1),_xlpm.prvni, MIN(_xlpm.indexy),_xlpm.finalni, IF(_xlpm.prvni=1, 2, _xlpm.prvni),INDEX(_xlpm.rozsah, _xlpm.finalni))</f>
        <v>2100</v>
      </c>
      <c r="BC683" cm="1">
        <f t="array" aca="1" ref="BC683" ca="1">INDEX($J$3:$J$10001,MATCH(BB683,$J$3:$J$10004,0)-1)</f>
        <v>2000</v>
      </c>
      <c r="BD683">
        <f t="shared" ca="1" si="182"/>
        <v>280</v>
      </c>
      <c r="BE683">
        <f t="shared" ca="1" si="183"/>
        <v>300</v>
      </c>
      <c r="BF683">
        <f t="shared" ca="1" si="184"/>
        <v>-20</v>
      </c>
      <c r="BG683">
        <f t="shared" ca="1" si="185"/>
        <v>280.55364632400489</v>
      </c>
    </row>
    <row r="684" spans="1:59" x14ac:dyDescent="0.25">
      <c r="A684" s="64">
        <v>681</v>
      </c>
      <c r="B684" s="64">
        <v>90</v>
      </c>
      <c r="C684" s="64">
        <v>71</v>
      </c>
      <c r="D684" s="18">
        <v>681</v>
      </c>
      <c r="E684" s="21">
        <f t="shared" ca="1" si="170"/>
        <v>2081.8775731230526</v>
      </c>
      <c r="F684" s="22">
        <f t="shared" ca="1" si="171"/>
        <v>201.37338461652652</v>
      </c>
      <c r="G684" s="23">
        <v>681</v>
      </c>
      <c r="H684" s="24">
        <f t="shared" ca="1" si="172"/>
        <v>2108.3519799999999</v>
      </c>
      <c r="I684" s="25">
        <f t="shared" ca="1" si="173"/>
        <v>196.72453297000004</v>
      </c>
      <c r="J684" s="155"/>
      <c r="K684" s="155"/>
      <c r="L684" s="129">
        <f t="shared" si="186"/>
        <v>0</v>
      </c>
      <c r="AR684">
        <f t="shared" ca="1" si="174"/>
        <v>277.07680700000003</v>
      </c>
      <c r="AS684">
        <f t="shared" ca="1" si="175"/>
        <v>247.92319299999997</v>
      </c>
      <c r="AT684" cm="1">
        <f t="array" aca="1" ref="AT684" ca="1">_xlfn.LET(_xlpm.rozsah, $J$3:$J$10001,_xlpm.podminka, (_xlpm.rozsah&gt;H684)*(ISNUMBER(_xlpm.rozsah)),_xlpm.indexy, IF(_xlpm.podminka, ROW(_xlpm.rozsah)-MIN(ROW(_xlpm.rozsah))+1),_xlpm.prvni, MIN(_xlpm.indexy),_xlpm.finalni, IF(_xlpm.prvni=1, 2, _xlpm.prvni),INDEX(_xlpm.rozsah, _xlpm.finalni))</f>
        <v>2200</v>
      </c>
      <c r="AU684" cm="1">
        <f t="array" aca="1" ref="AU684" ca="1">INDEX($J$3:$J$10001,MATCH(AT684,$J$3:$J$10004,0)-1)</f>
        <v>2100</v>
      </c>
      <c r="AV684">
        <f t="shared" ca="1" si="176"/>
        <v>245</v>
      </c>
      <c r="AW684">
        <f t="shared" ca="1" si="177"/>
        <v>280</v>
      </c>
      <c r="AX684">
        <f t="shared" ca="1" si="178"/>
        <v>-35</v>
      </c>
      <c r="AY684">
        <f t="shared" ca="1" si="179"/>
        <v>277.07680700000003</v>
      </c>
      <c r="AZ684">
        <f t="shared" ca="1" si="180"/>
        <v>283.6244853753895</v>
      </c>
      <c r="BA684">
        <f t="shared" ca="1" si="181"/>
        <v>296.3755146246105</v>
      </c>
      <c r="BB684" cm="1">
        <f t="array" aca="1" ref="BB684" ca="1">_xlfn.LET(_xlpm.rozsah, $J$3:$J$10001,_xlpm.podminka, (_xlpm.rozsah&gt;E684)*(ISNUMBER(_xlpm.rozsah)),_xlpm.indexy, IF(_xlpm.podminka, ROW(_xlpm.rozsah)-MIN(ROW(_xlpm.rozsah))+1),_xlpm.prvni, MIN(_xlpm.indexy),_xlpm.finalni, IF(_xlpm.prvni=1, 2, _xlpm.prvni),INDEX(_xlpm.rozsah, _xlpm.finalni))</f>
        <v>2100</v>
      </c>
      <c r="BC684" cm="1">
        <f t="array" aca="1" ref="BC684" ca="1">INDEX($J$3:$J$10001,MATCH(BB684,$J$3:$J$10004,0)-1)</f>
        <v>2000</v>
      </c>
      <c r="BD684">
        <f t="shared" ca="1" si="182"/>
        <v>280</v>
      </c>
      <c r="BE684">
        <f t="shared" ca="1" si="183"/>
        <v>300</v>
      </c>
      <c r="BF684">
        <f t="shared" ca="1" si="184"/>
        <v>-20</v>
      </c>
      <c r="BG684">
        <f t="shared" ca="1" si="185"/>
        <v>283.6244853753895</v>
      </c>
    </row>
    <row r="685" spans="1:59" x14ac:dyDescent="0.25">
      <c r="A685" s="64">
        <v>682</v>
      </c>
      <c r="B685" s="64">
        <v>90</v>
      </c>
      <c r="C685" s="64">
        <v>71</v>
      </c>
      <c r="D685" s="18">
        <v>682</v>
      </c>
      <c r="E685" s="21">
        <f t="shared" ca="1" si="170"/>
        <v>2081.8775731230526</v>
      </c>
      <c r="F685" s="22">
        <f t="shared" ca="1" si="171"/>
        <v>201.37338461652652</v>
      </c>
      <c r="G685" s="28">
        <v>682</v>
      </c>
      <c r="H685" s="24">
        <f t="shared" ca="1" si="172"/>
        <v>2108.3519799999999</v>
      </c>
      <c r="I685" s="25">
        <f t="shared" ca="1" si="173"/>
        <v>196.72453297000004</v>
      </c>
      <c r="J685" s="155"/>
      <c r="K685" s="155"/>
      <c r="L685" s="129">
        <f t="shared" si="186"/>
        <v>0</v>
      </c>
      <c r="AR685">
        <f t="shared" ca="1" si="174"/>
        <v>277.07680700000003</v>
      </c>
      <c r="AS685">
        <f t="shared" ca="1" si="175"/>
        <v>247.92319299999997</v>
      </c>
      <c r="AT685" cm="1">
        <f t="array" aca="1" ref="AT685" ca="1">_xlfn.LET(_xlpm.rozsah, $J$3:$J$10001,_xlpm.podminka, (_xlpm.rozsah&gt;H685)*(ISNUMBER(_xlpm.rozsah)),_xlpm.indexy, IF(_xlpm.podminka, ROW(_xlpm.rozsah)-MIN(ROW(_xlpm.rozsah))+1),_xlpm.prvni, MIN(_xlpm.indexy),_xlpm.finalni, IF(_xlpm.prvni=1, 2, _xlpm.prvni),INDEX(_xlpm.rozsah, _xlpm.finalni))</f>
        <v>2200</v>
      </c>
      <c r="AU685" cm="1">
        <f t="array" aca="1" ref="AU685" ca="1">INDEX($J$3:$J$10001,MATCH(AT685,$J$3:$J$10004,0)-1)</f>
        <v>2100</v>
      </c>
      <c r="AV685">
        <f t="shared" ca="1" si="176"/>
        <v>245</v>
      </c>
      <c r="AW685">
        <f t="shared" ca="1" si="177"/>
        <v>280</v>
      </c>
      <c r="AX685">
        <f t="shared" ca="1" si="178"/>
        <v>-35</v>
      </c>
      <c r="AY685">
        <f t="shared" ca="1" si="179"/>
        <v>277.07680700000003</v>
      </c>
      <c r="AZ685">
        <f t="shared" ca="1" si="180"/>
        <v>283.6244853753895</v>
      </c>
      <c r="BA685">
        <f t="shared" ca="1" si="181"/>
        <v>296.3755146246105</v>
      </c>
      <c r="BB685" cm="1">
        <f t="array" aca="1" ref="BB685" ca="1">_xlfn.LET(_xlpm.rozsah, $J$3:$J$10001,_xlpm.podminka, (_xlpm.rozsah&gt;E685)*(ISNUMBER(_xlpm.rozsah)),_xlpm.indexy, IF(_xlpm.podminka, ROW(_xlpm.rozsah)-MIN(ROW(_xlpm.rozsah))+1),_xlpm.prvni, MIN(_xlpm.indexy),_xlpm.finalni, IF(_xlpm.prvni=1, 2, _xlpm.prvni),INDEX(_xlpm.rozsah, _xlpm.finalni))</f>
        <v>2100</v>
      </c>
      <c r="BC685" cm="1">
        <f t="array" aca="1" ref="BC685" ca="1">INDEX($J$3:$J$10001,MATCH(BB685,$J$3:$J$10004,0)-1)</f>
        <v>2000</v>
      </c>
      <c r="BD685">
        <f t="shared" ca="1" si="182"/>
        <v>280</v>
      </c>
      <c r="BE685">
        <f t="shared" ca="1" si="183"/>
        <v>300</v>
      </c>
      <c r="BF685">
        <f t="shared" ca="1" si="184"/>
        <v>-20</v>
      </c>
      <c r="BG685">
        <f t="shared" ca="1" si="185"/>
        <v>283.6244853753895</v>
      </c>
    </row>
    <row r="686" spans="1:59" x14ac:dyDescent="0.25">
      <c r="A686" s="64">
        <v>683</v>
      </c>
      <c r="B686" s="64">
        <v>92</v>
      </c>
      <c r="C686" s="64">
        <v>71</v>
      </c>
      <c r="D686" s="18">
        <v>683</v>
      </c>
      <c r="E686" s="21">
        <f t="shared" ca="1" si="170"/>
        <v>2112.5859636368987</v>
      </c>
      <c r="F686" s="22">
        <f t="shared" ca="1" si="171"/>
        <v>195.67238803623067</v>
      </c>
      <c r="G686" s="23">
        <v>683</v>
      </c>
      <c r="H686" s="24">
        <f t="shared" ca="1" si="172"/>
        <v>2132.9820239999999</v>
      </c>
      <c r="I686" s="25">
        <f t="shared" ca="1" si="173"/>
        <v>190.60396703600003</v>
      </c>
      <c r="J686" s="155"/>
      <c r="K686" s="155"/>
      <c r="L686" s="129">
        <f t="shared" si="186"/>
        <v>0</v>
      </c>
      <c r="AR686">
        <f t="shared" ca="1" si="174"/>
        <v>268.45629160000004</v>
      </c>
      <c r="AS686">
        <f t="shared" ca="1" si="175"/>
        <v>256.54370839999996</v>
      </c>
      <c r="AT686" cm="1">
        <f t="array" aca="1" ref="AT686" ca="1">_xlfn.LET(_xlpm.rozsah, $J$3:$J$10001,_xlpm.podminka, (_xlpm.rozsah&gt;H686)*(ISNUMBER(_xlpm.rozsah)),_xlpm.indexy, IF(_xlpm.podminka, ROW(_xlpm.rozsah)-MIN(ROW(_xlpm.rozsah))+1),_xlpm.prvni, MIN(_xlpm.indexy),_xlpm.finalni, IF(_xlpm.prvni=1, 2, _xlpm.prvni),INDEX(_xlpm.rozsah, _xlpm.finalni))</f>
        <v>2200</v>
      </c>
      <c r="AU686" cm="1">
        <f t="array" aca="1" ref="AU686" ca="1">INDEX($J$3:$J$10001,MATCH(AT686,$J$3:$J$10004,0)-1)</f>
        <v>2100</v>
      </c>
      <c r="AV686">
        <f t="shared" ca="1" si="176"/>
        <v>245</v>
      </c>
      <c r="AW686">
        <f t="shared" ca="1" si="177"/>
        <v>280</v>
      </c>
      <c r="AX686">
        <f t="shared" ca="1" si="178"/>
        <v>-35</v>
      </c>
      <c r="AY686">
        <f t="shared" ca="1" si="179"/>
        <v>268.45629160000004</v>
      </c>
      <c r="AZ686">
        <f t="shared" ca="1" si="180"/>
        <v>275.59491272708544</v>
      </c>
      <c r="BA686">
        <f t="shared" ca="1" si="181"/>
        <v>249.40508727291453</v>
      </c>
      <c r="BB686" cm="1">
        <f t="array" aca="1" ref="BB686" ca="1">_xlfn.LET(_xlpm.rozsah, $J$3:$J$10001,_xlpm.podminka, (_xlpm.rozsah&gt;E686)*(ISNUMBER(_xlpm.rozsah)),_xlpm.indexy, IF(_xlpm.podminka, ROW(_xlpm.rozsah)-MIN(ROW(_xlpm.rozsah))+1),_xlpm.prvni, MIN(_xlpm.indexy),_xlpm.finalni, IF(_xlpm.prvni=1, 2, _xlpm.prvni),INDEX(_xlpm.rozsah, _xlpm.finalni))</f>
        <v>2200</v>
      </c>
      <c r="BC686" cm="1">
        <f t="array" aca="1" ref="BC686" ca="1">INDEX($J$3:$J$10001,MATCH(BB686,$J$3:$J$10004,0)-1)</f>
        <v>2100</v>
      </c>
      <c r="BD686">
        <f t="shared" ca="1" si="182"/>
        <v>245</v>
      </c>
      <c r="BE686">
        <f t="shared" ca="1" si="183"/>
        <v>280</v>
      </c>
      <c r="BF686">
        <f t="shared" ca="1" si="184"/>
        <v>-35</v>
      </c>
      <c r="BG686">
        <f t="shared" ca="1" si="185"/>
        <v>275.59491272708544</v>
      </c>
    </row>
    <row r="687" spans="1:59" x14ac:dyDescent="0.25">
      <c r="A687" s="64">
        <v>684</v>
      </c>
      <c r="B687" s="64">
        <v>91</v>
      </c>
      <c r="C687" s="64">
        <v>71</v>
      </c>
      <c r="D687" s="18">
        <v>684</v>
      </c>
      <c r="E687" s="21">
        <f t="shared" ca="1" si="170"/>
        <v>2097.2317683799756</v>
      </c>
      <c r="F687" s="22">
        <f t="shared" ca="1" si="171"/>
        <v>199.19308889004347</v>
      </c>
      <c r="G687" s="28">
        <v>684</v>
      </c>
      <c r="H687" s="24">
        <f t="shared" ca="1" si="172"/>
        <v>2120.6670020000001</v>
      </c>
      <c r="I687" s="25">
        <f t="shared" ca="1" si="173"/>
        <v>193.66425000299998</v>
      </c>
      <c r="J687" s="155"/>
      <c r="K687" s="155"/>
      <c r="L687" s="129">
        <f t="shared" si="186"/>
        <v>0</v>
      </c>
      <c r="AR687">
        <f t="shared" ca="1" si="174"/>
        <v>272.76654929999995</v>
      </c>
      <c r="AS687">
        <f t="shared" ca="1" si="175"/>
        <v>252.23345070000005</v>
      </c>
      <c r="AT687" cm="1">
        <f t="array" aca="1" ref="AT687" ca="1">_xlfn.LET(_xlpm.rozsah, $J$3:$J$10001,_xlpm.podminka, (_xlpm.rozsah&gt;H687)*(ISNUMBER(_xlpm.rozsah)),_xlpm.indexy, IF(_xlpm.podminka, ROW(_xlpm.rozsah)-MIN(ROW(_xlpm.rozsah))+1),_xlpm.prvni, MIN(_xlpm.indexy),_xlpm.finalni, IF(_xlpm.prvni=1, 2, _xlpm.prvni),INDEX(_xlpm.rozsah, _xlpm.finalni))</f>
        <v>2200</v>
      </c>
      <c r="AU687" cm="1">
        <f t="array" aca="1" ref="AU687" ca="1">INDEX($J$3:$J$10001,MATCH(AT687,$J$3:$J$10004,0)-1)</f>
        <v>2100</v>
      </c>
      <c r="AV687">
        <f t="shared" ca="1" si="176"/>
        <v>245</v>
      </c>
      <c r="AW687">
        <f t="shared" ca="1" si="177"/>
        <v>280</v>
      </c>
      <c r="AX687">
        <f t="shared" ca="1" si="178"/>
        <v>-35</v>
      </c>
      <c r="AY687">
        <f t="shared" ca="1" si="179"/>
        <v>272.76654929999995</v>
      </c>
      <c r="AZ687">
        <f t="shared" ca="1" si="180"/>
        <v>280.55364632400489</v>
      </c>
      <c r="BA687">
        <f t="shared" ca="1" si="181"/>
        <v>299.44635367599511</v>
      </c>
      <c r="BB687" cm="1">
        <f t="array" aca="1" ref="BB687" ca="1">_xlfn.LET(_xlpm.rozsah, $J$3:$J$10001,_xlpm.podminka, (_xlpm.rozsah&gt;E687)*(ISNUMBER(_xlpm.rozsah)),_xlpm.indexy, IF(_xlpm.podminka, ROW(_xlpm.rozsah)-MIN(ROW(_xlpm.rozsah))+1),_xlpm.prvni, MIN(_xlpm.indexy),_xlpm.finalni, IF(_xlpm.prvni=1, 2, _xlpm.prvni),INDEX(_xlpm.rozsah, _xlpm.finalni))</f>
        <v>2100</v>
      </c>
      <c r="BC687" cm="1">
        <f t="array" aca="1" ref="BC687" ca="1">INDEX($J$3:$J$10001,MATCH(BB687,$J$3:$J$10004,0)-1)</f>
        <v>2000</v>
      </c>
      <c r="BD687">
        <f t="shared" ca="1" si="182"/>
        <v>280</v>
      </c>
      <c r="BE687">
        <f t="shared" ca="1" si="183"/>
        <v>300</v>
      </c>
      <c r="BF687">
        <f t="shared" ca="1" si="184"/>
        <v>-20</v>
      </c>
      <c r="BG687">
        <f t="shared" ca="1" si="185"/>
        <v>280.55364632400489</v>
      </c>
    </row>
    <row r="688" spans="1:59" x14ac:dyDescent="0.25">
      <c r="A688" s="64">
        <v>685</v>
      </c>
      <c r="B688" s="64">
        <v>93</v>
      </c>
      <c r="C688" s="64">
        <v>71</v>
      </c>
      <c r="D688" s="18">
        <v>685</v>
      </c>
      <c r="E688" s="21">
        <f t="shared" ca="1" si="170"/>
        <v>2127.9401588938213</v>
      </c>
      <c r="F688" s="22">
        <f t="shared" ca="1" si="171"/>
        <v>191.8568705148854</v>
      </c>
      <c r="G688" s="23">
        <v>685</v>
      </c>
      <c r="H688" s="24">
        <f t="shared" ca="1" si="172"/>
        <v>2145.2970459999997</v>
      </c>
      <c r="I688" s="25">
        <f t="shared" ca="1" si="173"/>
        <v>187.54368406900008</v>
      </c>
      <c r="J688" s="155"/>
      <c r="K688" s="155"/>
      <c r="L688" s="129">
        <f t="shared" si="186"/>
        <v>0</v>
      </c>
      <c r="AR688">
        <f t="shared" ca="1" si="174"/>
        <v>264.14603390000013</v>
      </c>
      <c r="AS688">
        <f t="shared" ca="1" si="175"/>
        <v>260.85396609999987</v>
      </c>
      <c r="AT688" cm="1">
        <f t="array" aca="1" ref="AT688" ca="1">_xlfn.LET(_xlpm.rozsah, $J$3:$J$10001,_xlpm.podminka, (_xlpm.rozsah&gt;H688)*(ISNUMBER(_xlpm.rozsah)),_xlpm.indexy, IF(_xlpm.podminka, ROW(_xlpm.rozsah)-MIN(ROW(_xlpm.rozsah))+1),_xlpm.prvni, MIN(_xlpm.indexy),_xlpm.finalni, IF(_xlpm.prvni=1, 2, _xlpm.prvni),INDEX(_xlpm.rozsah, _xlpm.finalni))</f>
        <v>2200</v>
      </c>
      <c r="AU688" cm="1">
        <f t="array" aca="1" ref="AU688" ca="1">INDEX($J$3:$J$10001,MATCH(AT688,$J$3:$J$10004,0)-1)</f>
        <v>2100</v>
      </c>
      <c r="AV688">
        <f t="shared" ca="1" si="176"/>
        <v>245</v>
      </c>
      <c r="AW688">
        <f t="shared" ca="1" si="177"/>
        <v>280</v>
      </c>
      <c r="AX688">
        <f t="shared" ca="1" si="178"/>
        <v>-35</v>
      </c>
      <c r="AY688">
        <f t="shared" ca="1" si="179"/>
        <v>264.14603390000013</v>
      </c>
      <c r="AZ688">
        <f t="shared" ca="1" si="180"/>
        <v>270.22094438716255</v>
      </c>
      <c r="BA688">
        <f t="shared" ca="1" si="181"/>
        <v>254.77905561283745</v>
      </c>
      <c r="BB688" cm="1">
        <f t="array" aca="1" ref="BB688" ca="1">_xlfn.LET(_xlpm.rozsah, $J$3:$J$10001,_xlpm.podminka, (_xlpm.rozsah&gt;E688)*(ISNUMBER(_xlpm.rozsah)),_xlpm.indexy, IF(_xlpm.podminka, ROW(_xlpm.rozsah)-MIN(ROW(_xlpm.rozsah))+1),_xlpm.prvni, MIN(_xlpm.indexy),_xlpm.finalni, IF(_xlpm.prvni=1, 2, _xlpm.prvni),INDEX(_xlpm.rozsah, _xlpm.finalni))</f>
        <v>2200</v>
      </c>
      <c r="BC688" cm="1">
        <f t="array" aca="1" ref="BC688" ca="1">INDEX($J$3:$J$10001,MATCH(BB688,$J$3:$J$10004,0)-1)</f>
        <v>2100</v>
      </c>
      <c r="BD688">
        <f t="shared" ca="1" si="182"/>
        <v>245</v>
      </c>
      <c r="BE688">
        <f t="shared" ca="1" si="183"/>
        <v>280</v>
      </c>
      <c r="BF688">
        <f t="shared" ca="1" si="184"/>
        <v>-35</v>
      </c>
      <c r="BG688">
        <f t="shared" ca="1" si="185"/>
        <v>270.22094438716255</v>
      </c>
    </row>
    <row r="689" spans="1:59" x14ac:dyDescent="0.25">
      <c r="A689" s="64">
        <v>686</v>
      </c>
      <c r="B689" s="64">
        <v>93</v>
      </c>
      <c r="C689" s="64">
        <v>68</v>
      </c>
      <c r="D689" s="18">
        <v>686</v>
      </c>
      <c r="E689" s="21">
        <f t="shared" ca="1" si="170"/>
        <v>2127.9401588938213</v>
      </c>
      <c r="F689" s="22">
        <f t="shared" ca="1" si="171"/>
        <v>183.75024218327053</v>
      </c>
      <c r="G689" s="28">
        <v>686</v>
      </c>
      <c r="H689" s="24">
        <f t="shared" ca="1" si="172"/>
        <v>2145.2970459999997</v>
      </c>
      <c r="I689" s="25">
        <f t="shared" ca="1" si="173"/>
        <v>179.61930305200011</v>
      </c>
      <c r="J689" s="155"/>
      <c r="K689" s="155"/>
      <c r="L689" s="129">
        <f t="shared" si="186"/>
        <v>0</v>
      </c>
      <c r="AR689">
        <f t="shared" ca="1" si="174"/>
        <v>264.14603390000013</v>
      </c>
      <c r="AS689">
        <f t="shared" ca="1" si="175"/>
        <v>260.85396609999987</v>
      </c>
      <c r="AT689" cm="1">
        <f t="array" aca="1" ref="AT689" ca="1">_xlfn.LET(_xlpm.rozsah, $J$3:$J$10001,_xlpm.podminka, (_xlpm.rozsah&gt;H689)*(ISNUMBER(_xlpm.rozsah)),_xlpm.indexy, IF(_xlpm.podminka, ROW(_xlpm.rozsah)-MIN(ROW(_xlpm.rozsah))+1),_xlpm.prvni, MIN(_xlpm.indexy),_xlpm.finalni, IF(_xlpm.prvni=1, 2, _xlpm.prvni),INDEX(_xlpm.rozsah, _xlpm.finalni))</f>
        <v>2200</v>
      </c>
      <c r="AU689" cm="1">
        <f t="array" aca="1" ref="AU689" ca="1">INDEX($J$3:$J$10001,MATCH(AT689,$J$3:$J$10004,0)-1)</f>
        <v>2100</v>
      </c>
      <c r="AV689">
        <f t="shared" ca="1" si="176"/>
        <v>245</v>
      </c>
      <c r="AW689">
        <f t="shared" ca="1" si="177"/>
        <v>280</v>
      </c>
      <c r="AX689">
        <f t="shared" ca="1" si="178"/>
        <v>-35</v>
      </c>
      <c r="AY689">
        <f t="shared" ca="1" si="179"/>
        <v>264.14603390000013</v>
      </c>
      <c r="AZ689">
        <f t="shared" ca="1" si="180"/>
        <v>270.22094438716255</v>
      </c>
      <c r="BA689">
        <f t="shared" ca="1" si="181"/>
        <v>254.77905561283745</v>
      </c>
      <c r="BB689" cm="1">
        <f t="array" aca="1" ref="BB689" ca="1">_xlfn.LET(_xlpm.rozsah, $J$3:$J$10001,_xlpm.podminka, (_xlpm.rozsah&gt;E689)*(ISNUMBER(_xlpm.rozsah)),_xlpm.indexy, IF(_xlpm.podminka, ROW(_xlpm.rozsah)-MIN(ROW(_xlpm.rozsah))+1),_xlpm.prvni, MIN(_xlpm.indexy),_xlpm.finalni, IF(_xlpm.prvni=1, 2, _xlpm.prvni),INDEX(_xlpm.rozsah, _xlpm.finalni))</f>
        <v>2200</v>
      </c>
      <c r="BC689" cm="1">
        <f t="array" aca="1" ref="BC689" ca="1">INDEX($J$3:$J$10001,MATCH(BB689,$J$3:$J$10004,0)-1)</f>
        <v>2100</v>
      </c>
      <c r="BD689">
        <f t="shared" ca="1" si="182"/>
        <v>245</v>
      </c>
      <c r="BE689">
        <f t="shared" ca="1" si="183"/>
        <v>280</v>
      </c>
      <c r="BF689">
        <f t="shared" ca="1" si="184"/>
        <v>-35</v>
      </c>
      <c r="BG689">
        <f t="shared" ca="1" si="185"/>
        <v>270.22094438716255</v>
      </c>
    </row>
    <row r="690" spans="1:59" x14ac:dyDescent="0.25">
      <c r="A690" s="64">
        <v>687</v>
      </c>
      <c r="B690" s="64">
        <v>98</v>
      </c>
      <c r="C690" s="64">
        <v>68</v>
      </c>
      <c r="D690" s="18">
        <v>687</v>
      </c>
      <c r="E690" s="21">
        <f t="shared" ca="1" si="170"/>
        <v>2204.7111351784351</v>
      </c>
      <c r="F690" s="22">
        <f t="shared" ca="1" si="171"/>
        <v>164.51767825113166</v>
      </c>
      <c r="G690" s="23">
        <v>687</v>
      </c>
      <c r="H690" s="24">
        <f t="shared" ca="1" si="172"/>
        <v>2206.8721559999999</v>
      </c>
      <c r="I690" s="25">
        <f t="shared" ca="1" si="173"/>
        <v>163.56250704800004</v>
      </c>
      <c r="J690" s="155"/>
      <c r="K690" s="155"/>
      <c r="L690" s="129">
        <f t="shared" si="186"/>
        <v>0</v>
      </c>
      <c r="AR690">
        <f t="shared" ca="1" si="174"/>
        <v>240.53309860000007</v>
      </c>
      <c r="AS690">
        <f t="shared" ca="1" si="175"/>
        <v>184.46690139999993</v>
      </c>
      <c r="AT690" cm="1">
        <f t="array" aca="1" ref="AT690" ca="1">_xlfn.LET(_xlpm.rozsah, $J$3:$J$10001,_xlpm.podminka, (_xlpm.rozsah&gt;H690)*(ISNUMBER(_xlpm.rozsah)),_xlpm.indexy, IF(_xlpm.podminka, ROW(_xlpm.rozsah)-MIN(ROW(_xlpm.rozsah))+1),_xlpm.prvni, MIN(_xlpm.indexy),_xlpm.finalni, IF(_xlpm.prvni=1, 2, _xlpm.prvni),INDEX(_xlpm.rozsah, _xlpm.finalni))</f>
        <v>2300</v>
      </c>
      <c r="AU690" cm="1">
        <f t="array" aca="1" ref="AU690" ca="1">INDEX($J$3:$J$10001,MATCH(AT690,$J$3:$J$10004,0)-1)</f>
        <v>2200</v>
      </c>
      <c r="AV690">
        <f t="shared" ca="1" si="176"/>
        <v>180</v>
      </c>
      <c r="AW690">
        <f t="shared" ca="1" si="177"/>
        <v>245</v>
      </c>
      <c r="AX690">
        <f t="shared" ca="1" si="178"/>
        <v>-65</v>
      </c>
      <c r="AY690">
        <f t="shared" ca="1" si="179"/>
        <v>240.53309860000007</v>
      </c>
      <c r="AZ690">
        <f t="shared" ca="1" si="180"/>
        <v>241.93776213401716</v>
      </c>
      <c r="BA690">
        <f t="shared" ca="1" si="181"/>
        <v>183.06223786598284</v>
      </c>
      <c r="BB690" cm="1">
        <f t="array" aca="1" ref="BB690" ca="1">_xlfn.LET(_xlpm.rozsah, $J$3:$J$10001,_xlpm.podminka, (_xlpm.rozsah&gt;E690)*(ISNUMBER(_xlpm.rozsah)),_xlpm.indexy, IF(_xlpm.podminka, ROW(_xlpm.rozsah)-MIN(ROW(_xlpm.rozsah))+1),_xlpm.prvni, MIN(_xlpm.indexy),_xlpm.finalni, IF(_xlpm.prvni=1, 2, _xlpm.prvni),INDEX(_xlpm.rozsah, _xlpm.finalni))</f>
        <v>2300</v>
      </c>
      <c r="BC690" cm="1">
        <f t="array" aca="1" ref="BC690" ca="1">INDEX($J$3:$J$10001,MATCH(BB690,$J$3:$J$10004,0)-1)</f>
        <v>2200</v>
      </c>
      <c r="BD690">
        <f t="shared" ca="1" si="182"/>
        <v>180</v>
      </c>
      <c r="BE690">
        <f t="shared" ca="1" si="183"/>
        <v>245</v>
      </c>
      <c r="BF690">
        <f t="shared" ca="1" si="184"/>
        <v>-65</v>
      </c>
      <c r="BG690">
        <f t="shared" ca="1" si="185"/>
        <v>241.93776213401716</v>
      </c>
    </row>
    <row r="691" spans="1:59" x14ac:dyDescent="0.25">
      <c r="A691" s="64">
        <v>688</v>
      </c>
      <c r="B691" s="64">
        <v>98</v>
      </c>
      <c r="C691" s="64">
        <v>67</v>
      </c>
      <c r="D691" s="18">
        <v>688</v>
      </c>
      <c r="E691" s="21">
        <f t="shared" ca="1" si="170"/>
        <v>2204.7111351784351</v>
      </c>
      <c r="F691" s="22">
        <f t="shared" ca="1" si="171"/>
        <v>162.09830062979151</v>
      </c>
      <c r="G691" s="28">
        <v>688</v>
      </c>
      <c r="H691" s="24">
        <f t="shared" ca="1" si="172"/>
        <v>2206.8721559999999</v>
      </c>
      <c r="I691" s="25">
        <f t="shared" ca="1" si="173"/>
        <v>161.15717606200005</v>
      </c>
      <c r="J691" s="155"/>
      <c r="K691" s="155"/>
      <c r="L691" s="129">
        <f t="shared" si="186"/>
        <v>0</v>
      </c>
      <c r="AR691">
        <f t="shared" ca="1" si="174"/>
        <v>240.53309860000007</v>
      </c>
      <c r="AS691">
        <f t="shared" ca="1" si="175"/>
        <v>184.46690139999993</v>
      </c>
      <c r="AT691" cm="1">
        <f t="array" aca="1" ref="AT691" ca="1">_xlfn.LET(_xlpm.rozsah, $J$3:$J$10001,_xlpm.podminka, (_xlpm.rozsah&gt;H691)*(ISNUMBER(_xlpm.rozsah)),_xlpm.indexy, IF(_xlpm.podminka, ROW(_xlpm.rozsah)-MIN(ROW(_xlpm.rozsah))+1),_xlpm.prvni, MIN(_xlpm.indexy),_xlpm.finalni, IF(_xlpm.prvni=1, 2, _xlpm.prvni),INDEX(_xlpm.rozsah, _xlpm.finalni))</f>
        <v>2300</v>
      </c>
      <c r="AU691" cm="1">
        <f t="array" aca="1" ref="AU691" ca="1">INDEX($J$3:$J$10001,MATCH(AT691,$J$3:$J$10004,0)-1)</f>
        <v>2200</v>
      </c>
      <c r="AV691">
        <f t="shared" ca="1" si="176"/>
        <v>180</v>
      </c>
      <c r="AW691">
        <f t="shared" ca="1" si="177"/>
        <v>245</v>
      </c>
      <c r="AX691">
        <f t="shared" ca="1" si="178"/>
        <v>-65</v>
      </c>
      <c r="AY691">
        <f t="shared" ca="1" si="179"/>
        <v>240.53309860000007</v>
      </c>
      <c r="AZ691">
        <f t="shared" ca="1" si="180"/>
        <v>241.93776213401716</v>
      </c>
      <c r="BA691">
        <f t="shared" ca="1" si="181"/>
        <v>183.06223786598284</v>
      </c>
      <c r="BB691" cm="1">
        <f t="array" aca="1" ref="BB691" ca="1">_xlfn.LET(_xlpm.rozsah, $J$3:$J$10001,_xlpm.podminka, (_xlpm.rozsah&gt;E691)*(ISNUMBER(_xlpm.rozsah)),_xlpm.indexy, IF(_xlpm.podminka, ROW(_xlpm.rozsah)-MIN(ROW(_xlpm.rozsah))+1),_xlpm.prvni, MIN(_xlpm.indexy),_xlpm.finalni, IF(_xlpm.prvni=1, 2, _xlpm.prvni),INDEX(_xlpm.rozsah, _xlpm.finalni))</f>
        <v>2300</v>
      </c>
      <c r="BC691" cm="1">
        <f t="array" aca="1" ref="BC691" ca="1">INDEX($J$3:$J$10001,MATCH(BB691,$J$3:$J$10004,0)-1)</f>
        <v>2200</v>
      </c>
      <c r="BD691">
        <f t="shared" ca="1" si="182"/>
        <v>180</v>
      </c>
      <c r="BE691">
        <f t="shared" ca="1" si="183"/>
        <v>245</v>
      </c>
      <c r="BF691">
        <f t="shared" ca="1" si="184"/>
        <v>-65</v>
      </c>
      <c r="BG691">
        <f t="shared" ca="1" si="185"/>
        <v>241.93776213401716</v>
      </c>
    </row>
    <row r="692" spans="1:59" x14ac:dyDescent="0.25">
      <c r="A692" s="64">
        <v>689</v>
      </c>
      <c r="B692" s="64">
        <v>100</v>
      </c>
      <c r="C692" s="64">
        <v>69</v>
      </c>
      <c r="D692" s="18">
        <v>689</v>
      </c>
      <c r="E692" s="21">
        <f t="shared" ca="1" si="170"/>
        <v>2235.4195256922808</v>
      </c>
      <c r="F692" s="22">
        <f t="shared" ca="1" si="171"/>
        <v>153.16434272701207</v>
      </c>
      <c r="G692" s="23">
        <v>689</v>
      </c>
      <c r="H692" s="24">
        <f t="shared" ca="1" si="172"/>
        <v>2231.5021999999999</v>
      </c>
      <c r="I692" s="25">
        <f t="shared" ca="1" si="173"/>
        <v>154.92126330000005</v>
      </c>
      <c r="J692" s="155"/>
      <c r="K692" s="155"/>
      <c r="L692" s="129">
        <f t="shared" si="186"/>
        <v>0</v>
      </c>
      <c r="AR692">
        <f t="shared" ca="1" si="174"/>
        <v>224.52357000000006</v>
      </c>
      <c r="AS692">
        <f t="shared" ca="1" si="175"/>
        <v>200.47642999999994</v>
      </c>
      <c r="AT692" cm="1">
        <f t="array" aca="1" ref="AT692" ca="1">_xlfn.LET(_xlpm.rozsah, $J$3:$J$10001,_xlpm.podminka, (_xlpm.rozsah&gt;H692)*(ISNUMBER(_xlpm.rozsah)),_xlpm.indexy, IF(_xlpm.podminka, ROW(_xlpm.rozsah)-MIN(ROW(_xlpm.rozsah))+1),_xlpm.prvni, MIN(_xlpm.indexy),_xlpm.finalni, IF(_xlpm.prvni=1, 2, _xlpm.prvni),INDEX(_xlpm.rozsah, _xlpm.finalni))</f>
        <v>2300</v>
      </c>
      <c r="AU692" cm="1">
        <f t="array" aca="1" ref="AU692" ca="1">INDEX($J$3:$J$10001,MATCH(AT692,$J$3:$J$10004,0)-1)</f>
        <v>2200</v>
      </c>
      <c r="AV692">
        <f t="shared" ca="1" si="176"/>
        <v>180</v>
      </c>
      <c r="AW692">
        <f t="shared" ca="1" si="177"/>
        <v>245</v>
      </c>
      <c r="AX692">
        <f t="shared" ca="1" si="178"/>
        <v>-65</v>
      </c>
      <c r="AY692">
        <f t="shared" ca="1" si="179"/>
        <v>224.52357000000006</v>
      </c>
      <c r="AZ692">
        <f t="shared" ca="1" si="180"/>
        <v>221.97730830001748</v>
      </c>
      <c r="BA692">
        <f t="shared" ca="1" si="181"/>
        <v>203.02269169998252</v>
      </c>
      <c r="BB692" cm="1">
        <f t="array" aca="1" ref="BB692" ca="1">_xlfn.LET(_xlpm.rozsah, $J$3:$J$10001,_xlpm.podminka, (_xlpm.rozsah&gt;E692)*(ISNUMBER(_xlpm.rozsah)),_xlpm.indexy, IF(_xlpm.podminka, ROW(_xlpm.rozsah)-MIN(ROW(_xlpm.rozsah))+1),_xlpm.prvni, MIN(_xlpm.indexy),_xlpm.finalni, IF(_xlpm.prvni=1, 2, _xlpm.prvni),INDEX(_xlpm.rozsah, _xlpm.finalni))</f>
        <v>2300</v>
      </c>
      <c r="BC692" cm="1">
        <f t="array" aca="1" ref="BC692" ca="1">INDEX($J$3:$J$10001,MATCH(BB692,$J$3:$J$10004,0)-1)</f>
        <v>2200</v>
      </c>
      <c r="BD692">
        <f t="shared" ca="1" si="182"/>
        <v>180</v>
      </c>
      <c r="BE692">
        <f t="shared" ca="1" si="183"/>
        <v>245</v>
      </c>
      <c r="BF692">
        <f t="shared" ca="1" si="184"/>
        <v>-65</v>
      </c>
      <c r="BG692">
        <f t="shared" ca="1" si="185"/>
        <v>221.97730830001748</v>
      </c>
    </row>
    <row r="693" spans="1:59" x14ac:dyDescent="0.25">
      <c r="A693" s="64">
        <v>690</v>
      </c>
      <c r="B693" s="64">
        <v>99</v>
      </c>
      <c r="C693" s="64">
        <v>68</v>
      </c>
      <c r="D693" s="18">
        <v>690</v>
      </c>
      <c r="E693" s="21">
        <f t="shared" ca="1" si="170"/>
        <v>2220.0653304353582</v>
      </c>
      <c r="F693" s="22">
        <f t="shared" ca="1" si="171"/>
        <v>157.73112394757169</v>
      </c>
      <c r="G693" s="28">
        <v>690</v>
      </c>
      <c r="H693" s="24">
        <f t="shared" ca="1" si="172"/>
        <v>2219.1871780000001</v>
      </c>
      <c r="I693" s="25">
        <f t="shared" ca="1" si="173"/>
        <v>158.11926732399996</v>
      </c>
      <c r="J693" s="155"/>
      <c r="K693" s="155"/>
      <c r="L693" s="129">
        <f t="shared" si="186"/>
        <v>0</v>
      </c>
      <c r="AR693">
        <f t="shared" ca="1" si="174"/>
        <v>232.52833429999993</v>
      </c>
      <c r="AS693">
        <f t="shared" ca="1" si="175"/>
        <v>192.47166570000007</v>
      </c>
      <c r="AT693" cm="1">
        <f t="array" aca="1" ref="AT693" ca="1">_xlfn.LET(_xlpm.rozsah, $J$3:$J$10001,_xlpm.podminka, (_xlpm.rozsah&gt;H693)*(ISNUMBER(_xlpm.rozsah)),_xlpm.indexy, IF(_xlpm.podminka, ROW(_xlpm.rozsah)-MIN(ROW(_xlpm.rozsah))+1),_xlpm.prvni, MIN(_xlpm.indexy),_xlpm.finalni, IF(_xlpm.prvni=1, 2, _xlpm.prvni),INDEX(_xlpm.rozsah, _xlpm.finalni))</f>
        <v>2300</v>
      </c>
      <c r="AU693" cm="1">
        <f t="array" aca="1" ref="AU693" ca="1">INDEX($J$3:$J$10001,MATCH(AT693,$J$3:$J$10004,0)-1)</f>
        <v>2200</v>
      </c>
      <c r="AV693">
        <f t="shared" ca="1" si="176"/>
        <v>180</v>
      </c>
      <c r="AW693">
        <f t="shared" ca="1" si="177"/>
        <v>245</v>
      </c>
      <c r="AX693">
        <f t="shared" ca="1" si="178"/>
        <v>-65</v>
      </c>
      <c r="AY693">
        <f t="shared" ca="1" si="179"/>
        <v>232.52833429999993</v>
      </c>
      <c r="AZ693">
        <f t="shared" ca="1" si="180"/>
        <v>231.95753521701718</v>
      </c>
      <c r="BA693">
        <f t="shared" ca="1" si="181"/>
        <v>193.04246478298282</v>
      </c>
      <c r="BB693" cm="1">
        <f t="array" aca="1" ref="BB693" ca="1">_xlfn.LET(_xlpm.rozsah, $J$3:$J$10001,_xlpm.podminka, (_xlpm.rozsah&gt;E693)*(ISNUMBER(_xlpm.rozsah)),_xlpm.indexy, IF(_xlpm.podminka, ROW(_xlpm.rozsah)-MIN(ROW(_xlpm.rozsah))+1),_xlpm.prvni, MIN(_xlpm.indexy),_xlpm.finalni, IF(_xlpm.prvni=1, 2, _xlpm.prvni),INDEX(_xlpm.rozsah, _xlpm.finalni))</f>
        <v>2300</v>
      </c>
      <c r="BC693" cm="1">
        <f t="array" aca="1" ref="BC693" ca="1">INDEX($J$3:$J$10001,MATCH(BB693,$J$3:$J$10004,0)-1)</f>
        <v>2200</v>
      </c>
      <c r="BD693">
        <f t="shared" ca="1" si="182"/>
        <v>180</v>
      </c>
      <c r="BE693">
        <f t="shared" ca="1" si="183"/>
        <v>245</v>
      </c>
      <c r="BF693">
        <f t="shared" ca="1" si="184"/>
        <v>-65</v>
      </c>
      <c r="BG693">
        <f t="shared" ca="1" si="185"/>
        <v>231.95753521701718</v>
      </c>
    </row>
    <row r="694" spans="1:59" x14ac:dyDescent="0.25">
      <c r="A694" s="64">
        <v>691</v>
      </c>
      <c r="B694" s="64">
        <v>100</v>
      </c>
      <c r="C694" s="64">
        <v>71</v>
      </c>
      <c r="D694" s="18">
        <v>691</v>
      </c>
      <c r="E694" s="21">
        <f t="shared" ca="1" si="170"/>
        <v>2235.4195256922808</v>
      </c>
      <c r="F694" s="22">
        <f t="shared" ca="1" si="171"/>
        <v>157.6038888930124</v>
      </c>
      <c r="G694" s="23">
        <v>691</v>
      </c>
      <c r="H694" s="24">
        <f t="shared" ca="1" si="172"/>
        <v>2231.5021999999999</v>
      </c>
      <c r="I694" s="25">
        <f t="shared" ca="1" si="173"/>
        <v>159.41173470000004</v>
      </c>
      <c r="J694" s="155"/>
      <c r="K694" s="155"/>
      <c r="L694" s="129">
        <f t="shared" si="186"/>
        <v>0</v>
      </c>
      <c r="AR694">
        <f t="shared" ca="1" si="174"/>
        <v>224.52357000000006</v>
      </c>
      <c r="AS694">
        <f t="shared" ca="1" si="175"/>
        <v>200.47642999999994</v>
      </c>
      <c r="AT694" cm="1">
        <f t="array" aca="1" ref="AT694" ca="1">_xlfn.LET(_xlpm.rozsah, $J$3:$J$10001,_xlpm.podminka, (_xlpm.rozsah&gt;H694)*(ISNUMBER(_xlpm.rozsah)),_xlpm.indexy, IF(_xlpm.podminka, ROW(_xlpm.rozsah)-MIN(ROW(_xlpm.rozsah))+1),_xlpm.prvni, MIN(_xlpm.indexy),_xlpm.finalni, IF(_xlpm.prvni=1, 2, _xlpm.prvni),INDEX(_xlpm.rozsah, _xlpm.finalni))</f>
        <v>2300</v>
      </c>
      <c r="AU694" cm="1">
        <f t="array" aca="1" ref="AU694" ca="1">INDEX($J$3:$J$10001,MATCH(AT694,$J$3:$J$10004,0)-1)</f>
        <v>2200</v>
      </c>
      <c r="AV694">
        <f t="shared" ca="1" si="176"/>
        <v>180</v>
      </c>
      <c r="AW694">
        <f t="shared" ca="1" si="177"/>
        <v>245</v>
      </c>
      <c r="AX694">
        <f t="shared" ca="1" si="178"/>
        <v>-65</v>
      </c>
      <c r="AY694">
        <f t="shared" ca="1" si="179"/>
        <v>224.52357000000006</v>
      </c>
      <c r="AZ694">
        <f t="shared" ca="1" si="180"/>
        <v>221.97730830001748</v>
      </c>
      <c r="BA694">
        <f t="shared" ca="1" si="181"/>
        <v>203.02269169998252</v>
      </c>
      <c r="BB694" cm="1">
        <f t="array" aca="1" ref="BB694" ca="1">_xlfn.LET(_xlpm.rozsah, $J$3:$J$10001,_xlpm.podminka, (_xlpm.rozsah&gt;E694)*(ISNUMBER(_xlpm.rozsah)),_xlpm.indexy, IF(_xlpm.podminka, ROW(_xlpm.rozsah)-MIN(ROW(_xlpm.rozsah))+1),_xlpm.prvni, MIN(_xlpm.indexy),_xlpm.finalni, IF(_xlpm.prvni=1, 2, _xlpm.prvni),INDEX(_xlpm.rozsah, _xlpm.finalni))</f>
        <v>2300</v>
      </c>
      <c r="BC694" cm="1">
        <f t="array" aca="1" ref="BC694" ca="1">INDEX($J$3:$J$10001,MATCH(BB694,$J$3:$J$10004,0)-1)</f>
        <v>2200</v>
      </c>
      <c r="BD694">
        <f t="shared" ca="1" si="182"/>
        <v>180</v>
      </c>
      <c r="BE694">
        <f t="shared" ca="1" si="183"/>
        <v>245</v>
      </c>
      <c r="BF694">
        <f t="shared" ca="1" si="184"/>
        <v>-65</v>
      </c>
      <c r="BG694">
        <f t="shared" ca="1" si="185"/>
        <v>221.97730830001748</v>
      </c>
    </row>
    <row r="695" spans="1:59" x14ac:dyDescent="0.25">
      <c r="A695" s="64">
        <v>692</v>
      </c>
      <c r="B695" s="64">
        <v>99</v>
      </c>
      <c r="C695" s="64">
        <v>68</v>
      </c>
      <c r="D695" s="18">
        <v>692</v>
      </c>
      <c r="E695" s="21">
        <f t="shared" ca="1" si="170"/>
        <v>2220.0653304353582</v>
      </c>
      <c r="F695" s="22">
        <f t="shared" ca="1" si="171"/>
        <v>157.73112394757169</v>
      </c>
      <c r="G695" s="28">
        <v>692</v>
      </c>
      <c r="H695" s="24">
        <f t="shared" ca="1" si="172"/>
        <v>2219.1871780000001</v>
      </c>
      <c r="I695" s="25">
        <f t="shared" ca="1" si="173"/>
        <v>158.11926732399996</v>
      </c>
      <c r="J695" s="155"/>
      <c r="K695" s="155"/>
      <c r="L695" s="129">
        <f t="shared" si="186"/>
        <v>0</v>
      </c>
      <c r="AR695">
        <f t="shared" ca="1" si="174"/>
        <v>232.52833429999993</v>
      </c>
      <c r="AS695">
        <f t="shared" ca="1" si="175"/>
        <v>192.47166570000007</v>
      </c>
      <c r="AT695" cm="1">
        <f t="array" aca="1" ref="AT695" ca="1">_xlfn.LET(_xlpm.rozsah, $J$3:$J$10001,_xlpm.podminka, (_xlpm.rozsah&gt;H695)*(ISNUMBER(_xlpm.rozsah)),_xlpm.indexy, IF(_xlpm.podminka, ROW(_xlpm.rozsah)-MIN(ROW(_xlpm.rozsah))+1),_xlpm.prvni, MIN(_xlpm.indexy),_xlpm.finalni, IF(_xlpm.prvni=1, 2, _xlpm.prvni),INDEX(_xlpm.rozsah, _xlpm.finalni))</f>
        <v>2300</v>
      </c>
      <c r="AU695" cm="1">
        <f t="array" aca="1" ref="AU695" ca="1">INDEX($J$3:$J$10001,MATCH(AT695,$J$3:$J$10004,0)-1)</f>
        <v>2200</v>
      </c>
      <c r="AV695">
        <f t="shared" ca="1" si="176"/>
        <v>180</v>
      </c>
      <c r="AW695">
        <f t="shared" ca="1" si="177"/>
        <v>245</v>
      </c>
      <c r="AX695">
        <f t="shared" ca="1" si="178"/>
        <v>-65</v>
      </c>
      <c r="AY695">
        <f t="shared" ca="1" si="179"/>
        <v>232.52833429999993</v>
      </c>
      <c r="AZ695">
        <f t="shared" ca="1" si="180"/>
        <v>231.95753521701718</v>
      </c>
      <c r="BA695">
        <f t="shared" ca="1" si="181"/>
        <v>193.04246478298282</v>
      </c>
      <c r="BB695" cm="1">
        <f t="array" aca="1" ref="BB695" ca="1">_xlfn.LET(_xlpm.rozsah, $J$3:$J$10001,_xlpm.podminka, (_xlpm.rozsah&gt;E695)*(ISNUMBER(_xlpm.rozsah)),_xlpm.indexy, IF(_xlpm.podminka, ROW(_xlpm.rozsah)-MIN(ROW(_xlpm.rozsah))+1),_xlpm.prvni, MIN(_xlpm.indexy),_xlpm.finalni, IF(_xlpm.prvni=1, 2, _xlpm.prvni),INDEX(_xlpm.rozsah, _xlpm.finalni))</f>
        <v>2300</v>
      </c>
      <c r="BC695" cm="1">
        <f t="array" aca="1" ref="BC695" ca="1">INDEX($J$3:$J$10001,MATCH(BB695,$J$3:$J$10004,0)-1)</f>
        <v>2200</v>
      </c>
      <c r="BD695">
        <f t="shared" ca="1" si="182"/>
        <v>180</v>
      </c>
      <c r="BE695">
        <f t="shared" ca="1" si="183"/>
        <v>245</v>
      </c>
      <c r="BF695">
        <f t="shared" ca="1" si="184"/>
        <v>-65</v>
      </c>
      <c r="BG695">
        <f t="shared" ca="1" si="185"/>
        <v>231.95753521701718</v>
      </c>
    </row>
    <row r="696" spans="1:59" x14ac:dyDescent="0.25">
      <c r="A696" s="64">
        <v>693</v>
      </c>
      <c r="B696" s="64">
        <v>100</v>
      </c>
      <c r="C696" s="64">
        <v>69</v>
      </c>
      <c r="D696" s="18">
        <v>693</v>
      </c>
      <c r="E696" s="21">
        <f t="shared" ca="1" si="170"/>
        <v>2235.4195256922808</v>
      </c>
      <c r="F696" s="22">
        <f t="shared" ca="1" si="171"/>
        <v>153.16434272701207</v>
      </c>
      <c r="G696" s="23">
        <v>693</v>
      </c>
      <c r="H696" s="24">
        <f t="shared" ca="1" si="172"/>
        <v>2231.5021999999999</v>
      </c>
      <c r="I696" s="25">
        <f t="shared" ca="1" si="173"/>
        <v>154.92126330000005</v>
      </c>
      <c r="J696" s="155"/>
      <c r="K696" s="155"/>
      <c r="L696" s="129">
        <f t="shared" si="186"/>
        <v>0</v>
      </c>
      <c r="AR696">
        <f t="shared" ca="1" si="174"/>
        <v>224.52357000000006</v>
      </c>
      <c r="AS696">
        <f t="shared" ca="1" si="175"/>
        <v>200.47642999999994</v>
      </c>
      <c r="AT696" cm="1">
        <f t="array" aca="1" ref="AT696" ca="1">_xlfn.LET(_xlpm.rozsah, $J$3:$J$10001,_xlpm.podminka, (_xlpm.rozsah&gt;H696)*(ISNUMBER(_xlpm.rozsah)),_xlpm.indexy, IF(_xlpm.podminka, ROW(_xlpm.rozsah)-MIN(ROW(_xlpm.rozsah))+1),_xlpm.prvni, MIN(_xlpm.indexy),_xlpm.finalni, IF(_xlpm.prvni=1, 2, _xlpm.prvni),INDEX(_xlpm.rozsah, _xlpm.finalni))</f>
        <v>2300</v>
      </c>
      <c r="AU696" cm="1">
        <f t="array" aca="1" ref="AU696" ca="1">INDEX($J$3:$J$10001,MATCH(AT696,$J$3:$J$10004,0)-1)</f>
        <v>2200</v>
      </c>
      <c r="AV696">
        <f t="shared" ca="1" si="176"/>
        <v>180</v>
      </c>
      <c r="AW696">
        <f t="shared" ca="1" si="177"/>
        <v>245</v>
      </c>
      <c r="AX696">
        <f t="shared" ca="1" si="178"/>
        <v>-65</v>
      </c>
      <c r="AY696">
        <f t="shared" ca="1" si="179"/>
        <v>224.52357000000006</v>
      </c>
      <c r="AZ696">
        <f t="shared" ca="1" si="180"/>
        <v>221.97730830001748</v>
      </c>
      <c r="BA696">
        <f t="shared" ca="1" si="181"/>
        <v>203.02269169998252</v>
      </c>
      <c r="BB696" cm="1">
        <f t="array" aca="1" ref="BB696" ca="1">_xlfn.LET(_xlpm.rozsah, $J$3:$J$10001,_xlpm.podminka, (_xlpm.rozsah&gt;E696)*(ISNUMBER(_xlpm.rozsah)),_xlpm.indexy, IF(_xlpm.podminka, ROW(_xlpm.rozsah)-MIN(ROW(_xlpm.rozsah))+1),_xlpm.prvni, MIN(_xlpm.indexy),_xlpm.finalni, IF(_xlpm.prvni=1, 2, _xlpm.prvni),INDEX(_xlpm.rozsah, _xlpm.finalni))</f>
        <v>2300</v>
      </c>
      <c r="BC696" cm="1">
        <f t="array" aca="1" ref="BC696" ca="1">INDEX($J$3:$J$10001,MATCH(BB696,$J$3:$J$10004,0)-1)</f>
        <v>2200</v>
      </c>
      <c r="BD696">
        <f t="shared" ca="1" si="182"/>
        <v>180</v>
      </c>
      <c r="BE696">
        <f t="shared" ca="1" si="183"/>
        <v>245</v>
      </c>
      <c r="BF696">
        <f t="shared" ca="1" si="184"/>
        <v>-65</v>
      </c>
      <c r="BG696">
        <f t="shared" ca="1" si="185"/>
        <v>221.97730830001748</v>
      </c>
    </row>
    <row r="697" spans="1:59" x14ac:dyDescent="0.25">
      <c r="A697" s="64">
        <v>694</v>
      </c>
      <c r="B697" s="64">
        <v>102</v>
      </c>
      <c r="C697" s="64">
        <v>72</v>
      </c>
      <c r="D697" s="18">
        <v>694</v>
      </c>
      <c r="E697" s="21">
        <f t="shared" ca="1" si="170"/>
        <v>2266.1279162061264</v>
      </c>
      <c r="F697" s="22">
        <f t="shared" ca="1" si="171"/>
        <v>145.45213521553285</v>
      </c>
      <c r="G697" s="28">
        <v>694</v>
      </c>
      <c r="H697" s="24">
        <f t="shared" ca="1" si="172"/>
        <v>2256.1322439999999</v>
      </c>
      <c r="I697" s="25">
        <f t="shared" ca="1" si="173"/>
        <v>150.13010980800004</v>
      </c>
      <c r="J697" s="155"/>
      <c r="K697" s="155"/>
      <c r="L697" s="129">
        <f t="shared" si="186"/>
        <v>0</v>
      </c>
      <c r="AR697">
        <f t="shared" ca="1" si="174"/>
        <v>208.51404140000005</v>
      </c>
      <c r="AS697">
        <f t="shared" ca="1" si="175"/>
        <v>216.48595859999995</v>
      </c>
      <c r="AT697" cm="1">
        <f t="array" aca="1" ref="AT697" ca="1">_xlfn.LET(_xlpm.rozsah, $J$3:$J$10001,_xlpm.podminka, (_xlpm.rozsah&gt;H697)*(ISNUMBER(_xlpm.rozsah)),_xlpm.indexy, IF(_xlpm.podminka, ROW(_xlpm.rozsah)-MIN(ROW(_xlpm.rozsah))+1),_xlpm.prvni, MIN(_xlpm.indexy),_xlpm.finalni, IF(_xlpm.prvni=1, 2, _xlpm.prvni),INDEX(_xlpm.rozsah, _xlpm.finalni))</f>
        <v>2300</v>
      </c>
      <c r="AU697" cm="1">
        <f t="array" aca="1" ref="AU697" ca="1">INDEX($J$3:$J$10001,MATCH(AT697,$J$3:$J$10004,0)-1)</f>
        <v>2200</v>
      </c>
      <c r="AV697">
        <f t="shared" ca="1" si="176"/>
        <v>180</v>
      </c>
      <c r="AW697">
        <f t="shared" ca="1" si="177"/>
        <v>245</v>
      </c>
      <c r="AX697">
        <f t="shared" ca="1" si="178"/>
        <v>-65</v>
      </c>
      <c r="AY697">
        <f t="shared" ca="1" si="179"/>
        <v>208.51404140000005</v>
      </c>
      <c r="AZ697">
        <f t="shared" ca="1" si="180"/>
        <v>202.01685446601783</v>
      </c>
      <c r="BA697">
        <f t="shared" ca="1" si="181"/>
        <v>222.98314553398217</v>
      </c>
      <c r="BB697" cm="1">
        <f t="array" aca="1" ref="BB697" ca="1">_xlfn.LET(_xlpm.rozsah, $J$3:$J$10001,_xlpm.podminka, (_xlpm.rozsah&gt;E697)*(ISNUMBER(_xlpm.rozsah)),_xlpm.indexy, IF(_xlpm.podminka, ROW(_xlpm.rozsah)-MIN(ROW(_xlpm.rozsah))+1),_xlpm.prvni, MIN(_xlpm.indexy),_xlpm.finalni, IF(_xlpm.prvni=1, 2, _xlpm.prvni),INDEX(_xlpm.rozsah, _xlpm.finalni))</f>
        <v>2300</v>
      </c>
      <c r="BC697" cm="1">
        <f t="array" aca="1" ref="BC697" ca="1">INDEX($J$3:$J$10001,MATCH(BB697,$J$3:$J$10004,0)-1)</f>
        <v>2200</v>
      </c>
      <c r="BD697">
        <f t="shared" ca="1" si="182"/>
        <v>180</v>
      </c>
      <c r="BE697">
        <f t="shared" ca="1" si="183"/>
        <v>245</v>
      </c>
      <c r="BF697">
        <f t="shared" ca="1" si="184"/>
        <v>-65</v>
      </c>
      <c r="BG697">
        <f t="shared" ca="1" si="185"/>
        <v>202.01685446601783</v>
      </c>
    </row>
    <row r="698" spans="1:59" x14ac:dyDescent="0.25">
      <c r="A698" s="64">
        <v>695</v>
      </c>
      <c r="B698" s="64">
        <v>101</v>
      </c>
      <c r="C698" s="64">
        <v>69</v>
      </c>
      <c r="D698" s="18">
        <v>695</v>
      </c>
      <c r="E698" s="21">
        <f t="shared" ca="1" si="170"/>
        <v>2250.7737209492034</v>
      </c>
      <c r="F698" s="22">
        <f t="shared" ca="1" si="171"/>
        <v>146.2779861542823</v>
      </c>
      <c r="G698" s="23">
        <v>695</v>
      </c>
      <c r="H698" s="24">
        <f t="shared" ca="1" si="172"/>
        <v>2243.8172219999997</v>
      </c>
      <c r="I698" s="25">
        <f t="shared" ca="1" si="173"/>
        <v>149.39797593300014</v>
      </c>
      <c r="J698" s="155"/>
      <c r="K698" s="155"/>
      <c r="L698" s="129">
        <f t="shared" si="186"/>
        <v>0</v>
      </c>
      <c r="AR698">
        <f t="shared" ca="1" si="174"/>
        <v>216.5188057000002</v>
      </c>
      <c r="AS698">
        <f t="shared" ca="1" si="175"/>
        <v>208.4811942999998</v>
      </c>
      <c r="AT698" cm="1">
        <f t="array" aca="1" ref="AT698" ca="1">_xlfn.LET(_xlpm.rozsah, $J$3:$J$10001,_xlpm.podminka, (_xlpm.rozsah&gt;H698)*(ISNUMBER(_xlpm.rozsah)),_xlpm.indexy, IF(_xlpm.podminka, ROW(_xlpm.rozsah)-MIN(ROW(_xlpm.rozsah))+1),_xlpm.prvni, MIN(_xlpm.indexy),_xlpm.finalni, IF(_xlpm.prvni=1, 2, _xlpm.prvni),INDEX(_xlpm.rozsah, _xlpm.finalni))</f>
        <v>2300</v>
      </c>
      <c r="AU698" cm="1">
        <f t="array" aca="1" ref="AU698" ca="1">INDEX($J$3:$J$10001,MATCH(AT698,$J$3:$J$10004,0)-1)</f>
        <v>2200</v>
      </c>
      <c r="AV698">
        <f t="shared" ca="1" si="176"/>
        <v>180</v>
      </c>
      <c r="AW698">
        <f t="shared" ca="1" si="177"/>
        <v>245</v>
      </c>
      <c r="AX698">
        <f t="shared" ca="1" si="178"/>
        <v>-65</v>
      </c>
      <c r="AY698">
        <f t="shared" ca="1" si="179"/>
        <v>216.5188057000002</v>
      </c>
      <c r="AZ698">
        <f t="shared" ca="1" si="180"/>
        <v>211.99708138301781</v>
      </c>
      <c r="BA698">
        <f t="shared" ca="1" si="181"/>
        <v>213.00291861698219</v>
      </c>
      <c r="BB698" cm="1">
        <f t="array" aca="1" ref="BB698" ca="1">_xlfn.LET(_xlpm.rozsah, $J$3:$J$10001,_xlpm.podminka, (_xlpm.rozsah&gt;E698)*(ISNUMBER(_xlpm.rozsah)),_xlpm.indexy, IF(_xlpm.podminka, ROW(_xlpm.rozsah)-MIN(ROW(_xlpm.rozsah))+1),_xlpm.prvni, MIN(_xlpm.indexy),_xlpm.finalni, IF(_xlpm.prvni=1, 2, _xlpm.prvni),INDEX(_xlpm.rozsah, _xlpm.finalni))</f>
        <v>2300</v>
      </c>
      <c r="BC698" cm="1">
        <f t="array" aca="1" ref="BC698" ca="1">INDEX($J$3:$J$10001,MATCH(BB698,$J$3:$J$10004,0)-1)</f>
        <v>2200</v>
      </c>
      <c r="BD698">
        <f t="shared" ca="1" si="182"/>
        <v>180</v>
      </c>
      <c r="BE698">
        <f t="shared" ca="1" si="183"/>
        <v>245</v>
      </c>
      <c r="BF698">
        <f t="shared" ca="1" si="184"/>
        <v>-65</v>
      </c>
      <c r="BG698">
        <f t="shared" ca="1" si="185"/>
        <v>211.99708138301781</v>
      </c>
    </row>
    <row r="699" spans="1:59" x14ac:dyDescent="0.25">
      <c r="A699" s="64">
        <v>696</v>
      </c>
      <c r="B699" s="64">
        <v>100</v>
      </c>
      <c r="C699" s="64">
        <v>69</v>
      </c>
      <c r="D699" s="18">
        <v>696</v>
      </c>
      <c r="E699" s="21">
        <f t="shared" ca="1" si="170"/>
        <v>2235.4195256922808</v>
      </c>
      <c r="F699" s="22">
        <f t="shared" ca="1" si="171"/>
        <v>153.16434272701207</v>
      </c>
      <c r="G699" s="28">
        <v>696</v>
      </c>
      <c r="H699" s="24">
        <f t="shared" ca="1" si="172"/>
        <v>2231.5021999999999</v>
      </c>
      <c r="I699" s="25">
        <f t="shared" ca="1" si="173"/>
        <v>154.92126330000005</v>
      </c>
      <c r="J699" s="155"/>
      <c r="K699" s="155"/>
      <c r="L699" s="129">
        <f t="shared" si="186"/>
        <v>0</v>
      </c>
      <c r="AR699">
        <f t="shared" ca="1" si="174"/>
        <v>224.52357000000006</v>
      </c>
      <c r="AS699">
        <f t="shared" ca="1" si="175"/>
        <v>200.47642999999994</v>
      </c>
      <c r="AT699" cm="1">
        <f t="array" aca="1" ref="AT699" ca="1">_xlfn.LET(_xlpm.rozsah, $J$3:$J$10001,_xlpm.podminka, (_xlpm.rozsah&gt;H699)*(ISNUMBER(_xlpm.rozsah)),_xlpm.indexy, IF(_xlpm.podminka, ROW(_xlpm.rozsah)-MIN(ROW(_xlpm.rozsah))+1),_xlpm.prvni, MIN(_xlpm.indexy),_xlpm.finalni, IF(_xlpm.prvni=1, 2, _xlpm.prvni),INDEX(_xlpm.rozsah, _xlpm.finalni))</f>
        <v>2300</v>
      </c>
      <c r="AU699" cm="1">
        <f t="array" aca="1" ref="AU699" ca="1">INDEX($J$3:$J$10001,MATCH(AT699,$J$3:$J$10004,0)-1)</f>
        <v>2200</v>
      </c>
      <c r="AV699">
        <f t="shared" ca="1" si="176"/>
        <v>180</v>
      </c>
      <c r="AW699">
        <f t="shared" ca="1" si="177"/>
        <v>245</v>
      </c>
      <c r="AX699">
        <f t="shared" ca="1" si="178"/>
        <v>-65</v>
      </c>
      <c r="AY699">
        <f t="shared" ca="1" si="179"/>
        <v>224.52357000000006</v>
      </c>
      <c r="AZ699">
        <f t="shared" ca="1" si="180"/>
        <v>221.97730830001748</v>
      </c>
      <c r="BA699">
        <f t="shared" ca="1" si="181"/>
        <v>203.02269169998252</v>
      </c>
      <c r="BB699" cm="1">
        <f t="array" aca="1" ref="BB699" ca="1">_xlfn.LET(_xlpm.rozsah, $J$3:$J$10001,_xlpm.podminka, (_xlpm.rozsah&gt;E699)*(ISNUMBER(_xlpm.rozsah)),_xlpm.indexy, IF(_xlpm.podminka, ROW(_xlpm.rozsah)-MIN(ROW(_xlpm.rozsah))+1),_xlpm.prvni, MIN(_xlpm.indexy),_xlpm.finalni, IF(_xlpm.prvni=1, 2, _xlpm.prvni),INDEX(_xlpm.rozsah, _xlpm.finalni))</f>
        <v>2300</v>
      </c>
      <c r="BC699" cm="1">
        <f t="array" aca="1" ref="BC699" ca="1">INDEX($J$3:$J$10001,MATCH(BB699,$J$3:$J$10004,0)-1)</f>
        <v>2200</v>
      </c>
      <c r="BD699">
        <f t="shared" ca="1" si="182"/>
        <v>180</v>
      </c>
      <c r="BE699">
        <f t="shared" ca="1" si="183"/>
        <v>245</v>
      </c>
      <c r="BF699">
        <f t="shared" ca="1" si="184"/>
        <v>-65</v>
      </c>
      <c r="BG699">
        <f t="shared" ca="1" si="185"/>
        <v>221.97730830001748</v>
      </c>
    </row>
    <row r="700" spans="1:59" x14ac:dyDescent="0.25">
      <c r="A700" s="64">
        <v>697</v>
      </c>
      <c r="B700" s="64">
        <v>102</v>
      </c>
      <c r="C700" s="64">
        <v>71</v>
      </c>
      <c r="D700" s="18">
        <v>697</v>
      </c>
      <c r="E700" s="21">
        <f t="shared" ca="1" si="170"/>
        <v>2266.1279162061264</v>
      </c>
      <c r="F700" s="22">
        <f t="shared" ca="1" si="171"/>
        <v>143.43196667087267</v>
      </c>
      <c r="G700" s="23">
        <v>697</v>
      </c>
      <c r="H700" s="24">
        <f t="shared" ca="1" si="172"/>
        <v>2256.1322439999999</v>
      </c>
      <c r="I700" s="25">
        <f t="shared" ca="1" si="173"/>
        <v>148.04496939400005</v>
      </c>
      <c r="J700" s="155"/>
      <c r="K700" s="155"/>
      <c r="L700" s="129">
        <f t="shared" si="186"/>
        <v>0</v>
      </c>
      <c r="AR700">
        <f t="shared" ca="1" si="174"/>
        <v>208.51404140000005</v>
      </c>
      <c r="AS700">
        <f t="shared" ca="1" si="175"/>
        <v>216.48595859999995</v>
      </c>
      <c r="AT700" cm="1">
        <f t="array" aca="1" ref="AT700" ca="1">_xlfn.LET(_xlpm.rozsah, $J$3:$J$10001,_xlpm.podminka, (_xlpm.rozsah&gt;H700)*(ISNUMBER(_xlpm.rozsah)),_xlpm.indexy, IF(_xlpm.podminka, ROW(_xlpm.rozsah)-MIN(ROW(_xlpm.rozsah))+1),_xlpm.prvni, MIN(_xlpm.indexy),_xlpm.finalni, IF(_xlpm.prvni=1, 2, _xlpm.prvni),INDEX(_xlpm.rozsah, _xlpm.finalni))</f>
        <v>2300</v>
      </c>
      <c r="AU700" cm="1">
        <f t="array" aca="1" ref="AU700" ca="1">INDEX($J$3:$J$10001,MATCH(AT700,$J$3:$J$10004,0)-1)</f>
        <v>2200</v>
      </c>
      <c r="AV700">
        <f t="shared" ca="1" si="176"/>
        <v>180</v>
      </c>
      <c r="AW700">
        <f t="shared" ca="1" si="177"/>
        <v>245</v>
      </c>
      <c r="AX700">
        <f t="shared" ca="1" si="178"/>
        <v>-65</v>
      </c>
      <c r="AY700">
        <f t="shared" ca="1" si="179"/>
        <v>208.51404140000005</v>
      </c>
      <c r="AZ700">
        <f t="shared" ca="1" si="180"/>
        <v>202.01685446601783</v>
      </c>
      <c r="BA700">
        <f t="shared" ca="1" si="181"/>
        <v>222.98314553398217</v>
      </c>
      <c r="BB700" cm="1">
        <f t="array" aca="1" ref="BB700" ca="1">_xlfn.LET(_xlpm.rozsah, $J$3:$J$10001,_xlpm.podminka, (_xlpm.rozsah&gt;E700)*(ISNUMBER(_xlpm.rozsah)),_xlpm.indexy, IF(_xlpm.podminka, ROW(_xlpm.rozsah)-MIN(ROW(_xlpm.rozsah))+1),_xlpm.prvni, MIN(_xlpm.indexy),_xlpm.finalni, IF(_xlpm.prvni=1, 2, _xlpm.prvni),INDEX(_xlpm.rozsah, _xlpm.finalni))</f>
        <v>2300</v>
      </c>
      <c r="BC700" cm="1">
        <f t="array" aca="1" ref="BC700" ca="1">INDEX($J$3:$J$10001,MATCH(BB700,$J$3:$J$10004,0)-1)</f>
        <v>2200</v>
      </c>
      <c r="BD700">
        <f t="shared" ca="1" si="182"/>
        <v>180</v>
      </c>
      <c r="BE700">
        <f t="shared" ca="1" si="183"/>
        <v>245</v>
      </c>
      <c r="BF700">
        <f t="shared" ca="1" si="184"/>
        <v>-65</v>
      </c>
      <c r="BG700">
        <f t="shared" ca="1" si="185"/>
        <v>202.01685446601783</v>
      </c>
    </row>
    <row r="701" spans="1:59" x14ac:dyDescent="0.25">
      <c r="A701" s="64">
        <v>698</v>
      </c>
      <c r="B701" s="64">
        <v>102</v>
      </c>
      <c r="C701" s="64">
        <v>71</v>
      </c>
      <c r="D701" s="18">
        <v>698</v>
      </c>
      <c r="E701" s="21">
        <f t="shared" ca="1" si="170"/>
        <v>2266.1279162061264</v>
      </c>
      <c r="F701" s="22">
        <f t="shared" ca="1" si="171"/>
        <v>143.43196667087267</v>
      </c>
      <c r="G701" s="28">
        <v>698</v>
      </c>
      <c r="H701" s="24">
        <f t="shared" ca="1" si="172"/>
        <v>2256.1322439999999</v>
      </c>
      <c r="I701" s="25">
        <f t="shared" ca="1" si="173"/>
        <v>148.04496939400005</v>
      </c>
      <c r="J701" s="155"/>
      <c r="K701" s="155"/>
      <c r="L701" s="129">
        <f t="shared" si="186"/>
        <v>0</v>
      </c>
      <c r="AR701">
        <f t="shared" ca="1" si="174"/>
        <v>208.51404140000005</v>
      </c>
      <c r="AS701">
        <f t="shared" ca="1" si="175"/>
        <v>216.48595859999995</v>
      </c>
      <c r="AT701" cm="1">
        <f t="array" aca="1" ref="AT701" ca="1">_xlfn.LET(_xlpm.rozsah, $J$3:$J$10001,_xlpm.podminka, (_xlpm.rozsah&gt;H701)*(ISNUMBER(_xlpm.rozsah)),_xlpm.indexy, IF(_xlpm.podminka, ROW(_xlpm.rozsah)-MIN(ROW(_xlpm.rozsah))+1),_xlpm.prvni, MIN(_xlpm.indexy),_xlpm.finalni, IF(_xlpm.prvni=1, 2, _xlpm.prvni),INDEX(_xlpm.rozsah, _xlpm.finalni))</f>
        <v>2300</v>
      </c>
      <c r="AU701" cm="1">
        <f t="array" aca="1" ref="AU701" ca="1">INDEX($J$3:$J$10001,MATCH(AT701,$J$3:$J$10004,0)-1)</f>
        <v>2200</v>
      </c>
      <c r="AV701">
        <f t="shared" ca="1" si="176"/>
        <v>180</v>
      </c>
      <c r="AW701">
        <f t="shared" ca="1" si="177"/>
        <v>245</v>
      </c>
      <c r="AX701">
        <f t="shared" ca="1" si="178"/>
        <v>-65</v>
      </c>
      <c r="AY701">
        <f t="shared" ca="1" si="179"/>
        <v>208.51404140000005</v>
      </c>
      <c r="AZ701">
        <f t="shared" ca="1" si="180"/>
        <v>202.01685446601783</v>
      </c>
      <c r="BA701">
        <f t="shared" ca="1" si="181"/>
        <v>222.98314553398217</v>
      </c>
      <c r="BB701" cm="1">
        <f t="array" aca="1" ref="BB701" ca="1">_xlfn.LET(_xlpm.rozsah, $J$3:$J$10001,_xlpm.podminka, (_xlpm.rozsah&gt;E701)*(ISNUMBER(_xlpm.rozsah)),_xlpm.indexy, IF(_xlpm.podminka, ROW(_xlpm.rozsah)-MIN(ROW(_xlpm.rozsah))+1),_xlpm.prvni, MIN(_xlpm.indexy),_xlpm.finalni, IF(_xlpm.prvni=1, 2, _xlpm.prvni),INDEX(_xlpm.rozsah, _xlpm.finalni))</f>
        <v>2300</v>
      </c>
      <c r="BC701" cm="1">
        <f t="array" aca="1" ref="BC701" ca="1">INDEX($J$3:$J$10001,MATCH(BB701,$J$3:$J$10004,0)-1)</f>
        <v>2200</v>
      </c>
      <c r="BD701">
        <f t="shared" ca="1" si="182"/>
        <v>180</v>
      </c>
      <c r="BE701">
        <f t="shared" ca="1" si="183"/>
        <v>245</v>
      </c>
      <c r="BF701">
        <f t="shared" ca="1" si="184"/>
        <v>-65</v>
      </c>
      <c r="BG701">
        <f t="shared" ca="1" si="185"/>
        <v>202.01685446601783</v>
      </c>
    </row>
    <row r="702" spans="1:59" x14ac:dyDescent="0.25">
      <c r="A702" s="64">
        <v>699</v>
      </c>
      <c r="B702" s="64">
        <v>102</v>
      </c>
      <c r="C702" s="64">
        <v>69</v>
      </c>
      <c r="D702" s="18">
        <v>699</v>
      </c>
      <c r="E702" s="21">
        <f t="shared" ca="1" si="170"/>
        <v>2266.1279162061264</v>
      </c>
      <c r="F702" s="22">
        <f t="shared" ca="1" si="171"/>
        <v>139.39162958155231</v>
      </c>
      <c r="G702" s="23">
        <v>699</v>
      </c>
      <c r="H702" s="24">
        <f t="shared" ca="1" si="172"/>
        <v>2256.1322439999999</v>
      </c>
      <c r="I702" s="25">
        <f t="shared" ca="1" si="173"/>
        <v>143.87468856600003</v>
      </c>
      <c r="J702" s="155"/>
      <c r="K702" s="155"/>
      <c r="L702" s="129">
        <f t="shared" si="186"/>
        <v>0</v>
      </c>
      <c r="AR702">
        <f t="shared" ca="1" si="174"/>
        <v>208.51404140000005</v>
      </c>
      <c r="AS702">
        <f t="shared" ca="1" si="175"/>
        <v>216.48595859999995</v>
      </c>
      <c r="AT702" cm="1">
        <f t="array" aca="1" ref="AT702" ca="1">_xlfn.LET(_xlpm.rozsah, $J$3:$J$10001,_xlpm.podminka, (_xlpm.rozsah&gt;H702)*(ISNUMBER(_xlpm.rozsah)),_xlpm.indexy, IF(_xlpm.podminka, ROW(_xlpm.rozsah)-MIN(ROW(_xlpm.rozsah))+1),_xlpm.prvni, MIN(_xlpm.indexy),_xlpm.finalni, IF(_xlpm.prvni=1, 2, _xlpm.prvni),INDEX(_xlpm.rozsah, _xlpm.finalni))</f>
        <v>2300</v>
      </c>
      <c r="AU702" cm="1">
        <f t="array" aca="1" ref="AU702" ca="1">INDEX($J$3:$J$10001,MATCH(AT702,$J$3:$J$10004,0)-1)</f>
        <v>2200</v>
      </c>
      <c r="AV702">
        <f t="shared" ca="1" si="176"/>
        <v>180</v>
      </c>
      <c r="AW702">
        <f t="shared" ca="1" si="177"/>
        <v>245</v>
      </c>
      <c r="AX702">
        <f t="shared" ca="1" si="178"/>
        <v>-65</v>
      </c>
      <c r="AY702">
        <f t="shared" ca="1" si="179"/>
        <v>208.51404140000005</v>
      </c>
      <c r="AZ702">
        <f t="shared" ca="1" si="180"/>
        <v>202.01685446601783</v>
      </c>
      <c r="BA702">
        <f t="shared" ca="1" si="181"/>
        <v>222.98314553398217</v>
      </c>
      <c r="BB702" cm="1">
        <f t="array" aca="1" ref="BB702" ca="1">_xlfn.LET(_xlpm.rozsah, $J$3:$J$10001,_xlpm.podminka, (_xlpm.rozsah&gt;E702)*(ISNUMBER(_xlpm.rozsah)),_xlpm.indexy, IF(_xlpm.podminka, ROW(_xlpm.rozsah)-MIN(ROW(_xlpm.rozsah))+1),_xlpm.prvni, MIN(_xlpm.indexy),_xlpm.finalni, IF(_xlpm.prvni=1, 2, _xlpm.prvni),INDEX(_xlpm.rozsah, _xlpm.finalni))</f>
        <v>2300</v>
      </c>
      <c r="BC702" cm="1">
        <f t="array" aca="1" ref="BC702" ca="1">INDEX($J$3:$J$10001,MATCH(BB702,$J$3:$J$10004,0)-1)</f>
        <v>2200</v>
      </c>
      <c r="BD702">
        <f t="shared" ca="1" si="182"/>
        <v>180</v>
      </c>
      <c r="BE702">
        <f t="shared" ca="1" si="183"/>
        <v>245</v>
      </c>
      <c r="BF702">
        <f t="shared" ca="1" si="184"/>
        <v>-65</v>
      </c>
      <c r="BG702">
        <f t="shared" ca="1" si="185"/>
        <v>202.01685446601783</v>
      </c>
    </row>
    <row r="703" spans="1:59" x14ac:dyDescent="0.25">
      <c r="A703" s="64">
        <v>700</v>
      </c>
      <c r="B703" s="64">
        <v>102</v>
      </c>
      <c r="C703" s="64">
        <v>71</v>
      </c>
      <c r="D703" s="18">
        <v>700</v>
      </c>
      <c r="E703" s="21">
        <f t="shared" ca="1" si="170"/>
        <v>2266.1279162061264</v>
      </c>
      <c r="F703" s="22">
        <f t="shared" ca="1" si="171"/>
        <v>143.43196667087267</v>
      </c>
      <c r="G703" s="28">
        <v>700</v>
      </c>
      <c r="H703" s="24">
        <f t="shared" ca="1" si="172"/>
        <v>2256.1322439999999</v>
      </c>
      <c r="I703" s="25">
        <f t="shared" ca="1" si="173"/>
        <v>148.04496939400005</v>
      </c>
      <c r="J703" s="155"/>
      <c r="K703" s="155"/>
      <c r="L703" s="129">
        <f t="shared" si="186"/>
        <v>0</v>
      </c>
      <c r="AR703">
        <f t="shared" ca="1" si="174"/>
        <v>208.51404140000005</v>
      </c>
      <c r="AS703">
        <f t="shared" ca="1" si="175"/>
        <v>216.48595859999995</v>
      </c>
      <c r="AT703" cm="1">
        <f t="array" aca="1" ref="AT703" ca="1">_xlfn.LET(_xlpm.rozsah, $J$3:$J$10001,_xlpm.podminka, (_xlpm.rozsah&gt;H703)*(ISNUMBER(_xlpm.rozsah)),_xlpm.indexy, IF(_xlpm.podminka, ROW(_xlpm.rozsah)-MIN(ROW(_xlpm.rozsah))+1),_xlpm.prvni, MIN(_xlpm.indexy),_xlpm.finalni, IF(_xlpm.prvni=1, 2, _xlpm.prvni),INDEX(_xlpm.rozsah, _xlpm.finalni))</f>
        <v>2300</v>
      </c>
      <c r="AU703" cm="1">
        <f t="array" aca="1" ref="AU703" ca="1">INDEX($J$3:$J$10001,MATCH(AT703,$J$3:$J$10004,0)-1)</f>
        <v>2200</v>
      </c>
      <c r="AV703">
        <f t="shared" ca="1" si="176"/>
        <v>180</v>
      </c>
      <c r="AW703">
        <f t="shared" ca="1" si="177"/>
        <v>245</v>
      </c>
      <c r="AX703">
        <f t="shared" ca="1" si="178"/>
        <v>-65</v>
      </c>
      <c r="AY703">
        <f t="shared" ca="1" si="179"/>
        <v>208.51404140000005</v>
      </c>
      <c r="AZ703">
        <f t="shared" ca="1" si="180"/>
        <v>202.01685446601783</v>
      </c>
      <c r="BA703">
        <f t="shared" ca="1" si="181"/>
        <v>222.98314553398217</v>
      </c>
      <c r="BB703" cm="1">
        <f t="array" aca="1" ref="BB703" ca="1">_xlfn.LET(_xlpm.rozsah, $J$3:$J$10001,_xlpm.podminka, (_xlpm.rozsah&gt;E703)*(ISNUMBER(_xlpm.rozsah)),_xlpm.indexy, IF(_xlpm.podminka, ROW(_xlpm.rozsah)-MIN(ROW(_xlpm.rozsah))+1),_xlpm.prvni, MIN(_xlpm.indexy),_xlpm.finalni, IF(_xlpm.prvni=1, 2, _xlpm.prvni),INDEX(_xlpm.rozsah, _xlpm.finalni))</f>
        <v>2300</v>
      </c>
      <c r="BC703" cm="1">
        <f t="array" aca="1" ref="BC703" ca="1">INDEX($J$3:$J$10001,MATCH(BB703,$J$3:$J$10004,0)-1)</f>
        <v>2200</v>
      </c>
      <c r="BD703">
        <f t="shared" ca="1" si="182"/>
        <v>180</v>
      </c>
      <c r="BE703">
        <f t="shared" ca="1" si="183"/>
        <v>245</v>
      </c>
      <c r="BF703">
        <f t="shared" ca="1" si="184"/>
        <v>-65</v>
      </c>
      <c r="BG703">
        <f t="shared" ca="1" si="185"/>
        <v>202.01685446601783</v>
      </c>
    </row>
    <row r="704" spans="1:59" x14ac:dyDescent="0.25">
      <c r="A704" s="64">
        <v>701</v>
      </c>
      <c r="B704" s="64">
        <v>102</v>
      </c>
      <c r="C704" s="64">
        <v>68</v>
      </c>
      <c r="D704" s="18">
        <v>701</v>
      </c>
      <c r="E704" s="21">
        <f t="shared" ca="1" si="170"/>
        <v>2266.1279162061264</v>
      </c>
      <c r="F704" s="22">
        <f t="shared" ca="1" si="171"/>
        <v>137.37146103689213</v>
      </c>
      <c r="G704" s="23">
        <v>701</v>
      </c>
      <c r="H704" s="24">
        <f t="shared" ca="1" si="172"/>
        <v>2256.1322439999999</v>
      </c>
      <c r="I704" s="25">
        <f t="shared" ca="1" si="173"/>
        <v>141.78954815200004</v>
      </c>
      <c r="J704" s="155"/>
      <c r="K704" s="155"/>
      <c r="L704" s="129">
        <f t="shared" si="186"/>
        <v>0</v>
      </c>
      <c r="AR704">
        <f t="shared" ca="1" si="174"/>
        <v>208.51404140000005</v>
      </c>
      <c r="AS704">
        <f t="shared" ca="1" si="175"/>
        <v>216.48595859999995</v>
      </c>
      <c r="AT704" cm="1">
        <f t="array" aca="1" ref="AT704" ca="1">_xlfn.LET(_xlpm.rozsah, $J$3:$J$10001,_xlpm.podminka, (_xlpm.rozsah&gt;H704)*(ISNUMBER(_xlpm.rozsah)),_xlpm.indexy, IF(_xlpm.podminka, ROW(_xlpm.rozsah)-MIN(ROW(_xlpm.rozsah))+1),_xlpm.prvni, MIN(_xlpm.indexy),_xlpm.finalni, IF(_xlpm.prvni=1, 2, _xlpm.prvni),INDEX(_xlpm.rozsah, _xlpm.finalni))</f>
        <v>2300</v>
      </c>
      <c r="AU704" cm="1">
        <f t="array" aca="1" ref="AU704" ca="1">INDEX($J$3:$J$10001,MATCH(AT704,$J$3:$J$10004,0)-1)</f>
        <v>2200</v>
      </c>
      <c r="AV704">
        <f t="shared" ca="1" si="176"/>
        <v>180</v>
      </c>
      <c r="AW704">
        <f t="shared" ca="1" si="177"/>
        <v>245</v>
      </c>
      <c r="AX704">
        <f t="shared" ca="1" si="178"/>
        <v>-65</v>
      </c>
      <c r="AY704">
        <f t="shared" ca="1" si="179"/>
        <v>208.51404140000005</v>
      </c>
      <c r="AZ704">
        <f t="shared" ca="1" si="180"/>
        <v>202.01685446601783</v>
      </c>
      <c r="BA704">
        <f t="shared" ca="1" si="181"/>
        <v>222.98314553398217</v>
      </c>
      <c r="BB704" cm="1">
        <f t="array" aca="1" ref="BB704" ca="1">_xlfn.LET(_xlpm.rozsah, $J$3:$J$10001,_xlpm.podminka, (_xlpm.rozsah&gt;E704)*(ISNUMBER(_xlpm.rozsah)),_xlpm.indexy, IF(_xlpm.podminka, ROW(_xlpm.rozsah)-MIN(ROW(_xlpm.rozsah))+1),_xlpm.prvni, MIN(_xlpm.indexy),_xlpm.finalni, IF(_xlpm.prvni=1, 2, _xlpm.prvni),INDEX(_xlpm.rozsah, _xlpm.finalni))</f>
        <v>2300</v>
      </c>
      <c r="BC704" cm="1">
        <f t="array" aca="1" ref="BC704" ca="1">INDEX($J$3:$J$10001,MATCH(BB704,$J$3:$J$10004,0)-1)</f>
        <v>2200</v>
      </c>
      <c r="BD704">
        <f t="shared" ca="1" si="182"/>
        <v>180</v>
      </c>
      <c r="BE704">
        <f t="shared" ca="1" si="183"/>
        <v>245</v>
      </c>
      <c r="BF704">
        <f t="shared" ca="1" si="184"/>
        <v>-65</v>
      </c>
      <c r="BG704">
        <f t="shared" ca="1" si="185"/>
        <v>202.01685446601783</v>
      </c>
    </row>
    <row r="705" spans="1:59" x14ac:dyDescent="0.25">
      <c r="A705" s="64">
        <v>702</v>
      </c>
      <c r="B705" s="64">
        <v>100</v>
      </c>
      <c r="C705" s="64">
        <v>69</v>
      </c>
      <c r="D705" s="18">
        <v>702</v>
      </c>
      <c r="E705" s="21">
        <f t="shared" ca="1" si="170"/>
        <v>2235.4195256922808</v>
      </c>
      <c r="F705" s="22">
        <f t="shared" ca="1" si="171"/>
        <v>153.16434272701207</v>
      </c>
      <c r="G705" s="28">
        <v>702</v>
      </c>
      <c r="H705" s="24">
        <f t="shared" ca="1" si="172"/>
        <v>2231.5021999999999</v>
      </c>
      <c r="I705" s="25">
        <f t="shared" ca="1" si="173"/>
        <v>154.92126330000005</v>
      </c>
      <c r="J705" s="155"/>
      <c r="K705" s="155"/>
      <c r="L705" s="129">
        <f t="shared" si="186"/>
        <v>0</v>
      </c>
      <c r="AR705">
        <f t="shared" ca="1" si="174"/>
        <v>224.52357000000006</v>
      </c>
      <c r="AS705">
        <f t="shared" ca="1" si="175"/>
        <v>200.47642999999994</v>
      </c>
      <c r="AT705" cm="1">
        <f t="array" aca="1" ref="AT705" ca="1">_xlfn.LET(_xlpm.rozsah, $J$3:$J$10001,_xlpm.podminka, (_xlpm.rozsah&gt;H705)*(ISNUMBER(_xlpm.rozsah)),_xlpm.indexy, IF(_xlpm.podminka, ROW(_xlpm.rozsah)-MIN(ROW(_xlpm.rozsah))+1),_xlpm.prvni, MIN(_xlpm.indexy),_xlpm.finalni, IF(_xlpm.prvni=1, 2, _xlpm.prvni),INDEX(_xlpm.rozsah, _xlpm.finalni))</f>
        <v>2300</v>
      </c>
      <c r="AU705" cm="1">
        <f t="array" aca="1" ref="AU705" ca="1">INDEX($J$3:$J$10001,MATCH(AT705,$J$3:$J$10004,0)-1)</f>
        <v>2200</v>
      </c>
      <c r="AV705">
        <f t="shared" ca="1" si="176"/>
        <v>180</v>
      </c>
      <c r="AW705">
        <f t="shared" ca="1" si="177"/>
        <v>245</v>
      </c>
      <c r="AX705">
        <f t="shared" ca="1" si="178"/>
        <v>-65</v>
      </c>
      <c r="AY705">
        <f t="shared" ca="1" si="179"/>
        <v>224.52357000000006</v>
      </c>
      <c r="AZ705">
        <f t="shared" ca="1" si="180"/>
        <v>221.97730830001748</v>
      </c>
      <c r="BA705">
        <f t="shared" ca="1" si="181"/>
        <v>203.02269169998252</v>
      </c>
      <c r="BB705" cm="1">
        <f t="array" aca="1" ref="BB705" ca="1">_xlfn.LET(_xlpm.rozsah, $J$3:$J$10001,_xlpm.podminka, (_xlpm.rozsah&gt;E705)*(ISNUMBER(_xlpm.rozsah)),_xlpm.indexy, IF(_xlpm.podminka, ROW(_xlpm.rozsah)-MIN(ROW(_xlpm.rozsah))+1),_xlpm.prvni, MIN(_xlpm.indexy),_xlpm.finalni, IF(_xlpm.prvni=1, 2, _xlpm.prvni),INDEX(_xlpm.rozsah, _xlpm.finalni))</f>
        <v>2300</v>
      </c>
      <c r="BC705" cm="1">
        <f t="array" aca="1" ref="BC705" ca="1">INDEX($J$3:$J$10001,MATCH(BB705,$J$3:$J$10004,0)-1)</f>
        <v>2200</v>
      </c>
      <c r="BD705">
        <f t="shared" ca="1" si="182"/>
        <v>180</v>
      </c>
      <c r="BE705">
        <f t="shared" ca="1" si="183"/>
        <v>245</v>
      </c>
      <c r="BF705">
        <f t="shared" ca="1" si="184"/>
        <v>-65</v>
      </c>
      <c r="BG705">
        <f t="shared" ca="1" si="185"/>
        <v>221.97730830001748</v>
      </c>
    </row>
    <row r="706" spans="1:59" x14ac:dyDescent="0.25">
      <c r="A706" s="64">
        <v>703</v>
      </c>
      <c r="B706" s="64">
        <v>102</v>
      </c>
      <c r="C706" s="64">
        <v>70</v>
      </c>
      <c r="D706" s="18">
        <v>703</v>
      </c>
      <c r="E706" s="21">
        <f t="shared" ca="1" si="170"/>
        <v>2266.1279162061264</v>
      </c>
      <c r="F706" s="22">
        <f t="shared" ca="1" si="171"/>
        <v>141.41179812621249</v>
      </c>
      <c r="G706" s="23">
        <v>703</v>
      </c>
      <c r="H706" s="24">
        <f t="shared" ca="1" si="172"/>
        <v>2256.1322439999999</v>
      </c>
      <c r="I706" s="25">
        <f t="shared" ca="1" si="173"/>
        <v>145.95982898000003</v>
      </c>
      <c r="J706" s="155"/>
      <c r="K706" s="155"/>
      <c r="L706" s="129">
        <f t="shared" si="186"/>
        <v>0</v>
      </c>
      <c r="AR706">
        <f t="shared" ca="1" si="174"/>
        <v>208.51404140000005</v>
      </c>
      <c r="AS706">
        <f t="shared" ca="1" si="175"/>
        <v>216.48595859999995</v>
      </c>
      <c r="AT706" cm="1">
        <f t="array" aca="1" ref="AT706" ca="1">_xlfn.LET(_xlpm.rozsah, $J$3:$J$10001,_xlpm.podminka, (_xlpm.rozsah&gt;H706)*(ISNUMBER(_xlpm.rozsah)),_xlpm.indexy, IF(_xlpm.podminka, ROW(_xlpm.rozsah)-MIN(ROW(_xlpm.rozsah))+1),_xlpm.prvni, MIN(_xlpm.indexy),_xlpm.finalni, IF(_xlpm.prvni=1, 2, _xlpm.prvni),INDEX(_xlpm.rozsah, _xlpm.finalni))</f>
        <v>2300</v>
      </c>
      <c r="AU706" cm="1">
        <f t="array" aca="1" ref="AU706" ca="1">INDEX($J$3:$J$10001,MATCH(AT706,$J$3:$J$10004,0)-1)</f>
        <v>2200</v>
      </c>
      <c r="AV706">
        <f t="shared" ca="1" si="176"/>
        <v>180</v>
      </c>
      <c r="AW706">
        <f t="shared" ca="1" si="177"/>
        <v>245</v>
      </c>
      <c r="AX706">
        <f t="shared" ca="1" si="178"/>
        <v>-65</v>
      </c>
      <c r="AY706">
        <f t="shared" ca="1" si="179"/>
        <v>208.51404140000005</v>
      </c>
      <c r="AZ706">
        <f t="shared" ca="1" si="180"/>
        <v>202.01685446601783</v>
      </c>
      <c r="BA706">
        <f t="shared" ca="1" si="181"/>
        <v>222.98314553398217</v>
      </c>
      <c r="BB706" cm="1">
        <f t="array" aca="1" ref="BB706" ca="1">_xlfn.LET(_xlpm.rozsah, $J$3:$J$10001,_xlpm.podminka, (_xlpm.rozsah&gt;E706)*(ISNUMBER(_xlpm.rozsah)),_xlpm.indexy, IF(_xlpm.podminka, ROW(_xlpm.rozsah)-MIN(ROW(_xlpm.rozsah))+1),_xlpm.prvni, MIN(_xlpm.indexy),_xlpm.finalni, IF(_xlpm.prvni=1, 2, _xlpm.prvni),INDEX(_xlpm.rozsah, _xlpm.finalni))</f>
        <v>2300</v>
      </c>
      <c r="BC706" cm="1">
        <f t="array" aca="1" ref="BC706" ca="1">INDEX($J$3:$J$10001,MATCH(BB706,$J$3:$J$10004,0)-1)</f>
        <v>2200</v>
      </c>
      <c r="BD706">
        <f t="shared" ca="1" si="182"/>
        <v>180</v>
      </c>
      <c r="BE706">
        <f t="shared" ca="1" si="183"/>
        <v>245</v>
      </c>
      <c r="BF706">
        <f t="shared" ca="1" si="184"/>
        <v>-65</v>
      </c>
      <c r="BG706">
        <f t="shared" ca="1" si="185"/>
        <v>202.01685446601783</v>
      </c>
    </row>
    <row r="707" spans="1:59" x14ac:dyDescent="0.25">
      <c r="A707" s="64">
        <v>704</v>
      </c>
      <c r="B707" s="64">
        <v>102</v>
      </c>
      <c r="C707" s="64">
        <v>68</v>
      </c>
      <c r="D707" s="18">
        <v>704</v>
      </c>
      <c r="E707" s="21">
        <f t="shared" ca="1" si="170"/>
        <v>2266.1279162061264</v>
      </c>
      <c r="F707" s="22">
        <f t="shared" ca="1" si="171"/>
        <v>137.37146103689213</v>
      </c>
      <c r="G707" s="28">
        <v>704</v>
      </c>
      <c r="H707" s="24">
        <f t="shared" ca="1" si="172"/>
        <v>2256.1322439999999</v>
      </c>
      <c r="I707" s="25">
        <f t="shared" ca="1" si="173"/>
        <v>141.78954815200004</v>
      </c>
      <c r="J707" s="155"/>
      <c r="K707" s="155"/>
      <c r="L707" s="129">
        <f t="shared" si="186"/>
        <v>0</v>
      </c>
      <c r="AR707">
        <f t="shared" ca="1" si="174"/>
        <v>208.51404140000005</v>
      </c>
      <c r="AS707">
        <f t="shared" ca="1" si="175"/>
        <v>216.48595859999995</v>
      </c>
      <c r="AT707" cm="1">
        <f t="array" aca="1" ref="AT707" ca="1">_xlfn.LET(_xlpm.rozsah, $J$3:$J$10001,_xlpm.podminka, (_xlpm.rozsah&gt;H707)*(ISNUMBER(_xlpm.rozsah)),_xlpm.indexy, IF(_xlpm.podminka, ROW(_xlpm.rozsah)-MIN(ROW(_xlpm.rozsah))+1),_xlpm.prvni, MIN(_xlpm.indexy),_xlpm.finalni, IF(_xlpm.prvni=1, 2, _xlpm.prvni),INDEX(_xlpm.rozsah, _xlpm.finalni))</f>
        <v>2300</v>
      </c>
      <c r="AU707" cm="1">
        <f t="array" aca="1" ref="AU707" ca="1">INDEX($J$3:$J$10001,MATCH(AT707,$J$3:$J$10004,0)-1)</f>
        <v>2200</v>
      </c>
      <c r="AV707">
        <f t="shared" ca="1" si="176"/>
        <v>180</v>
      </c>
      <c r="AW707">
        <f t="shared" ca="1" si="177"/>
        <v>245</v>
      </c>
      <c r="AX707">
        <f t="shared" ca="1" si="178"/>
        <v>-65</v>
      </c>
      <c r="AY707">
        <f t="shared" ca="1" si="179"/>
        <v>208.51404140000005</v>
      </c>
      <c r="AZ707">
        <f t="shared" ca="1" si="180"/>
        <v>202.01685446601783</v>
      </c>
      <c r="BA707">
        <f t="shared" ca="1" si="181"/>
        <v>222.98314553398217</v>
      </c>
      <c r="BB707" cm="1">
        <f t="array" aca="1" ref="BB707" ca="1">_xlfn.LET(_xlpm.rozsah, $J$3:$J$10001,_xlpm.podminka, (_xlpm.rozsah&gt;E707)*(ISNUMBER(_xlpm.rozsah)),_xlpm.indexy, IF(_xlpm.podminka, ROW(_xlpm.rozsah)-MIN(ROW(_xlpm.rozsah))+1),_xlpm.prvni, MIN(_xlpm.indexy),_xlpm.finalni, IF(_xlpm.prvni=1, 2, _xlpm.prvni),INDEX(_xlpm.rozsah, _xlpm.finalni))</f>
        <v>2300</v>
      </c>
      <c r="BC707" cm="1">
        <f t="array" aca="1" ref="BC707" ca="1">INDEX($J$3:$J$10001,MATCH(BB707,$J$3:$J$10004,0)-1)</f>
        <v>2200</v>
      </c>
      <c r="BD707">
        <f t="shared" ca="1" si="182"/>
        <v>180</v>
      </c>
      <c r="BE707">
        <f t="shared" ca="1" si="183"/>
        <v>245</v>
      </c>
      <c r="BF707">
        <f t="shared" ca="1" si="184"/>
        <v>-65</v>
      </c>
      <c r="BG707">
        <f t="shared" ca="1" si="185"/>
        <v>202.01685446601783</v>
      </c>
    </row>
    <row r="708" spans="1:59" x14ac:dyDescent="0.25">
      <c r="A708" s="64">
        <v>705</v>
      </c>
      <c r="B708" s="64">
        <v>102</v>
      </c>
      <c r="C708" s="64">
        <v>70</v>
      </c>
      <c r="D708" s="18">
        <v>705</v>
      </c>
      <c r="E708" s="21">
        <f t="shared" ref="E708:E771" ca="1" si="187">(B708/100)*($S$8 - $S$11)+$S$11</f>
        <v>2266.1279162061264</v>
      </c>
      <c r="F708" s="22">
        <f t="shared" ref="F708:F771" ca="1" si="188">(C708*AZ708)/100</f>
        <v>141.41179812621249</v>
      </c>
      <c r="G708" s="23">
        <v>705</v>
      </c>
      <c r="H708" s="24">
        <f t="shared" ref="H708:H771" ca="1" si="189">(B708/100)*($V$8 - $V$11)+$V$11</f>
        <v>2256.1322439999999</v>
      </c>
      <c r="I708" s="25">
        <f t="shared" ref="I708:I771" ca="1" si="190">(C708*AR708)/100</f>
        <v>145.95982898000003</v>
      </c>
      <c r="J708" s="155"/>
      <c r="K708" s="155"/>
      <c r="L708" s="129">
        <f t="shared" si="186"/>
        <v>0</v>
      </c>
      <c r="AR708">
        <f t="shared" ref="AR708:AR771" ca="1" si="191">IF(AX708&lt;0, AY708, AS708)</f>
        <v>208.51404140000005</v>
      </c>
      <c r="AS708">
        <f t="shared" ref="AS708:AS771" ca="1" si="192">MIN(AV708:AW708)+((H708-MIN(AT708:AU708))/(MAX(AT708:AU708)-MIN(AT708:AU708)))*(MAX(AV708:AW708)-MIN(AV708:AW708))</f>
        <v>216.48595859999995</v>
      </c>
      <c r="AT708" cm="1">
        <f t="array" aca="1" ref="AT708" ca="1">_xlfn.LET(_xlpm.rozsah, $J$3:$J$10001,_xlpm.podminka, (_xlpm.rozsah&gt;H708)*(ISNUMBER(_xlpm.rozsah)),_xlpm.indexy, IF(_xlpm.podminka, ROW(_xlpm.rozsah)-MIN(ROW(_xlpm.rozsah))+1),_xlpm.prvni, MIN(_xlpm.indexy),_xlpm.finalni, IF(_xlpm.prvni=1, 2, _xlpm.prvni),INDEX(_xlpm.rozsah, _xlpm.finalni))</f>
        <v>2300</v>
      </c>
      <c r="AU708" cm="1">
        <f t="array" aca="1" ref="AU708" ca="1">INDEX($J$3:$J$10001,MATCH(AT708,$J$3:$J$10004,0)-1)</f>
        <v>2200</v>
      </c>
      <c r="AV708">
        <f t="shared" ref="AV708:AV771" ca="1" si="193">IF(ISERROR(MATCH(AT708,$J$1:$J$10000,0)), 0, INDEX($K$1:$K$10000, MATCH(AT708,$J$1:$J$10000,0)))</f>
        <v>180</v>
      </c>
      <c r="AW708">
        <f t="shared" ref="AW708:AW771" ca="1" si="194">IF(ISERROR(MATCH(AU708,$J$1:$J$10000,0)), 0, INDEX($K$1:$K$10000, MATCH(AU708,$J$1:$J$10000,0)))</f>
        <v>245</v>
      </c>
      <c r="AX708">
        <f t="shared" ref="AX708:AX771" ca="1" si="195">AV708-AW708</f>
        <v>-65</v>
      </c>
      <c r="AY708">
        <f t="shared" ref="AY708:AY771" ca="1" si="196">MIN(AV708:AW708)+((MAX(AT708:AU708)-H708)/(MAX(AT708:AU708)-MIN(AT708:AU708)))*(MAX(AV708:AW708)-MIN(AV708:AW708))</f>
        <v>208.51404140000005</v>
      </c>
      <c r="AZ708">
        <f t="shared" ref="AZ708:AZ771" ca="1" si="197">IF(BF708&lt;0, BG708,BA708)</f>
        <v>202.01685446601783</v>
      </c>
      <c r="BA708">
        <f t="shared" ref="BA708:BA771" ca="1" si="198">MIN(BD708:BE708)+((E708-MIN(BB708:BC708))/(MAX(BB708:BC708)-MIN(BB708:BC708)))*(MAX(BD708:BE708)-MIN(BD708:BE708))</f>
        <v>222.98314553398217</v>
      </c>
      <c r="BB708" cm="1">
        <f t="array" aca="1" ref="BB708" ca="1">_xlfn.LET(_xlpm.rozsah, $J$3:$J$10001,_xlpm.podminka, (_xlpm.rozsah&gt;E708)*(ISNUMBER(_xlpm.rozsah)),_xlpm.indexy, IF(_xlpm.podminka, ROW(_xlpm.rozsah)-MIN(ROW(_xlpm.rozsah))+1),_xlpm.prvni, MIN(_xlpm.indexy),_xlpm.finalni, IF(_xlpm.prvni=1, 2, _xlpm.prvni),INDEX(_xlpm.rozsah, _xlpm.finalni))</f>
        <v>2300</v>
      </c>
      <c r="BC708" cm="1">
        <f t="array" aca="1" ref="BC708" ca="1">INDEX($J$3:$J$10001,MATCH(BB708,$J$3:$J$10004,0)-1)</f>
        <v>2200</v>
      </c>
      <c r="BD708">
        <f t="shared" ref="BD708:BD771" ca="1" si="199">IF(ISERROR(MATCH(BB708,$J$1:$J$10000,0)), 0, INDEX($K$1:$K$10000, MATCH(BB708,$J$1:$J$10000,0)))</f>
        <v>180</v>
      </c>
      <c r="BE708">
        <f t="shared" ref="BE708:BE771" ca="1" si="200">IF(ISERROR(MATCH(BC708,$J$1:$J$10000,0)), 0, INDEX($K$1:$K$10000, MATCH(BC708,$J$1:$J$10000,0)))</f>
        <v>245</v>
      </c>
      <c r="BF708">
        <f t="shared" ref="BF708:BF771" ca="1" si="201">BD708-BE708</f>
        <v>-65</v>
      </c>
      <c r="BG708">
        <f t="shared" ref="BG708:BG771" ca="1" si="202">MIN(BD708:BE708)+((MAX(BB708:BC708)-E708)/(MAX(BB708:BC708)-MIN(BB708:BC708)))*(MAX(BD708:BE708)-MIN(BD708:BE708))</f>
        <v>202.01685446601783</v>
      </c>
    </row>
    <row r="709" spans="1:59" x14ac:dyDescent="0.25">
      <c r="A709" s="64">
        <v>706</v>
      </c>
      <c r="B709" s="64">
        <v>102</v>
      </c>
      <c r="C709" s="64">
        <v>72</v>
      </c>
      <c r="D709" s="18">
        <v>706</v>
      </c>
      <c r="E709" s="21">
        <f t="shared" ca="1" si="187"/>
        <v>2266.1279162061264</v>
      </c>
      <c r="F709" s="22">
        <f t="shared" ca="1" si="188"/>
        <v>145.45213521553285</v>
      </c>
      <c r="G709" s="28">
        <v>706</v>
      </c>
      <c r="H709" s="24">
        <f t="shared" ca="1" si="189"/>
        <v>2256.1322439999999</v>
      </c>
      <c r="I709" s="25">
        <f t="shared" ca="1" si="190"/>
        <v>150.13010980800004</v>
      </c>
      <c r="J709" s="155"/>
      <c r="K709" s="155"/>
      <c r="L709" s="129">
        <f t="shared" ref="L709:L711" si="203">K709*2*PI()*J709/60*0.001</f>
        <v>0</v>
      </c>
      <c r="AR709">
        <f t="shared" ca="1" si="191"/>
        <v>208.51404140000005</v>
      </c>
      <c r="AS709">
        <f t="shared" ca="1" si="192"/>
        <v>216.48595859999995</v>
      </c>
      <c r="AT709" cm="1">
        <f t="array" aca="1" ref="AT709" ca="1">_xlfn.LET(_xlpm.rozsah, $J$3:$J$10001,_xlpm.podminka, (_xlpm.rozsah&gt;H709)*(ISNUMBER(_xlpm.rozsah)),_xlpm.indexy, IF(_xlpm.podminka, ROW(_xlpm.rozsah)-MIN(ROW(_xlpm.rozsah))+1),_xlpm.prvni, MIN(_xlpm.indexy),_xlpm.finalni, IF(_xlpm.prvni=1, 2, _xlpm.prvni),INDEX(_xlpm.rozsah, _xlpm.finalni))</f>
        <v>2300</v>
      </c>
      <c r="AU709" cm="1">
        <f t="array" aca="1" ref="AU709" ca="1">INDEX($J$3:$J$10001,MATCH(AT709,$J$3:$J$10004,0)-1)</f>
        <v>2200</v>
      </c>
      <c r="AV709">
        <f t="shared" ca="1" si="193"/>
        <v>180</v>
      </c>
      <c r="AW709">
        <f t="shared" ca="1" si="194"/>
        <v>245</v>
      </c>
      <c r="AX709">
        <f t="shared" ca="1" si="195"/>
        <v>-65</v>
      </c>
      <c r="AY709">
        <f t="shared" ca="1" si="196"/>
        <v>208.51404140000005</v>
      </c>
      <c r="AZ709">
        <f t="shared" ca="1" si="197"/>
        <v>202.01685446601783</v>
      </c>
      <c r="BA709">
        <f t="shared" ca="1" si="198"/>
        <v>222.98314553398217</v>
      </c>
      <c r="BB709" cm="1">
        <f t="array" aca="1" ref="BB709" ca="1">_xlfn.LET(_xlpm.rozsah, $J$3:$J$10001,_xlpm.podminka, (_xlpm.rozsah&gt;E709)*(ISNUMBER(_xlpm.rozsah)),_xlpm.indexy, IF(_xlpm.podminka, ROW(_xlpm.rozsah)-MIN(ROW(_xlpm.rozsah))+1),_xlpm.prvni, MIN(_xlpm.indexy),_xlpm.finalni, IF(_xlpm.prvni=1, 2, _xlpm.prvni),INDEX(_xlpm.rozsah, _xlpm.finalni))</f>
        <v>2300</v>
      </c>
      <c r="BC709" cm="1">
        <f t="array" aca="1" ref="BC709" ca="1">INDEX($J$3:$J$10001,MATCH(BB709,$J$3:$J$10004,0)-1)</f>
        <v>2200</v>
      </c>
      <c r="BD709">
        <f t="shared" ca="1" si="199"/>
        <v>180</v>
      </c>
      <c r="BE709">
        <f t="shared" ca="1" si="200"/>
        <v>245</v>
      </c>
      <c r="BF709">
        <f t="shared" ca="1" si="201"/>
        <v>-65</v>
      </c>
      <c r="BG709">
        <f t="shared" ca="1" si="202"/>
        <v>202.01685446601783</v>
      </c>
    </row>
    <row r="710" spans="1:59" x14ac:dyDescent="0.25">
      <c r="A710" s="64">
        <v>707</v>
      </c>
      <c r="B710" s="64">
        <v>102</v>
      </c>
      <c r="C710" s="64">
        <v>68</v>
      </c>
      <c r="D710" s="18">
        <v>707</v>
      </c>
      <c r="E710" s="21">
        <f t="shared" ca="1" si="187"/>
        <v>2266.1279162061264</v>
      </c>
      <c r="F710" s="22">
        <f t="shared" ca="1" si="188"/>
        <v>137.37146103689213</v>
      </c>
      <c r="G710" s="23">
        <v>707</v>
      </c>
      <c r="H710" s="24">
        <f t="shared" ca="1" si="189"/>
        <v>2256.1322439999999</v>
      </c>
      <c r="I710" s="25">
        <f t="shared" ca="1" si="190"/>
        <v>141.78954815200004</v>
      </c>
      <c r="J710" s="155"/>
      <c r="K710" s="155"/>
      <c r="L710" s="129">
        <f t="shared" si="203"/>
        <v>0</v>
      </c>
      <c r="AR710">
        <f t="shared" ca="1" si="191"/>
        <v>208.51404140000005</v>
      </c>
      <c r="AS710">
        <f t="shared" ca="1" si="192"/>
        <v>216.48595859999995</v>
      </c>
      <c r="AT710" cm="1">
        <f t="array" aca="1" ref="AT710" ca="1">_xlfn.LET(_xlpm.rozsah, $J$3:$J$10001,_xlpm.podminka, (_xlpm.rozsah&gt;H710)*(ISNUMBER(_xlpm.rozsah)),_xlpm.indexy, IF(_xlpm.podminka, ROW(_xlpm.rozsah)-MIN(ROW(_xlpm.rozsah))+1),_xlpm.prvni, MIN(_xlpm.indexy),_xlpm.finalni, IF(_xlpm.prvni=1, 2, _xlpm.prvni),INDEX(_xlpm.rozsah, _xlpm.finalni))</f>
        <v>2300</v>
      </c>
      <c r="AU710" cm="1">
        <f t="array" aca="1" ref="AU710" ca="1">INDEX($J$3:$J$10001,MATCH(AT710,$J$3:$J$10004,0)-1)</f>
        <v>2200</v>
      </c>
      <c r="AV710">
        <f t="shared" ca="1" si="193"/>
        <v>180</v>
      </c>
      <c r="AW710">
        <f t="shared" ca="1" si="194"/>
        <v>245</v>
      </c>
      <c r="AX710">
        <f t="shared" ca="1" si="195"/>
        <v>-65</v>
      </c>
      <c r="AY710">
        <f t="shared" ca="1" si="196"/>
        <v>208.51404140000005</v>
      </c>
      <c r="AZ710">
        <f t="shared" ca="1" si="197"/>
        <v>202.01685446601783</v>
      </c>
      <c r="BA710">
        <f t="shared" ca="1" si="198"/>
        <v>222.98314553398217</v>
      </c>
      <c r="BB710" cm="1">
        <f t="array" aca="1" ref="BB710" ca="1">_xlfn.LET(_xlpm.rozsah, $J$3:$J$10001,_xlpm.podminka, (_xlpm.rozsah&gt;E710)*(ISNUMBER(_xlpm.rozsah)),_xlpm.indexy, IF(_xlpm.podminka, ROW(_xlpm.rozsah)-MIN(ROW(_xlpm.rozsah))+1),_xlpm.prvni, MIN(_xlpm.indexy),_xlpm.finalni, IF(_xlpm.prvni=1, 2, _xlpm.prvni),INDEX(_xlpm.rozsah, _xlpm.finalni))</f>
        <v>2300</v>
      </c>
      <c r="BC710" cm="1">
        <f t="array" aca="1" ref="BC710" ca="1">INDEX($J$3:$J$10001,MATCH(BB710,$J$3:$J$10004,0)-1)</f>
        <v>2200</v>
      </c>
      <c r="BD710">
        <f t="shared" ca="1" si="199"/>
        <v>180</v>
      </c>
      <c r="BE710">
        <f t="shared" ca="1" si="200"/>
        <v>245</v>
      </c>
      <c r="BF710">
        <f t="shared" ca="1" si="201"/>
        <v>-65</v>
      </c>
      <c r="BG710">
        <f t="shared" ca="1" si="202"/>
        <v>202.01685446601783</v>
      </c>
    </row>
    <row r="711" spans="1:59" x14ac:dyDescent="0.25">
      <c r="A711" s="64">
        <v>708</v>
      </c>
      <c r="B711" s="64">
        <v>102</v>
      </c>
      <c r="C711" s="64">
        <v>69</v>
      </c>
      <c r="D711" s="18">
        <v>708</v>
      </c>
      <c r="E711" s="21">
        <f t="shared" ca="1" si="187"/>
        <v>2266.1279162061264</v>
      </c>
      <c r="F711" s="22">
        <f t="shared" ca="1" si="188"/>
        <v>139.39162958155231</v>
      </c>
      <c r="G711" s="28">
        <v>708</v>
      </c>
      <c r="H711" s="24">
        <f t="shared" ca="1" si="189"/>
        <v>2256.1322439999999</v>
      </c>
      <c r="I711" s="25">
        <f t="shared" ca="1" si="190"/>
        <v>143.87468856600003</v>
      </c>
      <c r="J711" s="155"/>
      <c r="K711" s="155"/>
      <c r="L711" s="129">
        <f t="shared" si="203"/>
        <v>0</v>
      </c>
      <c r="AR711">
        <f t="shared" ca="1" si="191"/>
        <v>208.51404140000005</v>
      </c>
      <c r="AS711">
        <f t="shared" ca="1" si="192"/>
        <v>216.48595859999995</v>
      </c>
      <c r="AT711" cm="1">
        <f t="array" aca="1" ref="AT711" ca="1">_xlfn.LET(_xlpm.rozsah, $J$3:$J$10001,_xlpm.podminka, (_xlpm.rozsah&gt;H711)*(ISNUMBER(_xlpm.rozsah)),_xlpm.indexy, IF(_xlpm.podminka, ROW(_xlpm.rozsah)-MIN(ROW(_xlpm.rozsah))+1),_xlpm.prvni, MIN(_xlpm.indexy),_xlpm.finalni, IF(_xlpm.prvni=1, 2, _xlpm.prvni),INDEX(_xlpm.rozsah, _xlpm.finalni))</f>
        <v>2300</v>
      </c>
      <c r="AU711" cm="1">
        <f t="array" aca="1" ref="AU711" ca="1">INDEX($J$3:$J$10001,MATCH(AT711,$J$3:$J$10004,0)-1)</f>
        <v>2200</v>
      </c>
      <c r="AV711">
        <f t="shared" ca="1" si="193"/>
        <v>180</v>
      </c>
      <c r="AW711">
        <f t="shared" ca="1" si="194"/>
        <v>245</v>
      </c>
      <c r="AX711">
        <f t="shared" ca="1" si="195"/>
        <v>-65</v>
      </c>
      <c r="AY711">
        <f t="shared" ca="1" si="196"/>
        <v>208.51404140000005</v>
      </c>
      <c r="AZ711">
        <f t="shared" ca="1" si="197"/>
        <v>202.01685446601783</v>
      </c>
      <c r="BA711">
        <f t="shared" ca="1" si="198"/>
        <v>222.98314553398217</v>
      </c>
      <c r="BB711" cm="1">
        <f t="array" aca="1" ref="BB711" ca="1">_xlfn.LET(_xlpm.rozsah, $J$3:$J$10001,_xlpm.podminka, (_xlpm.rozsah&gt;E711)*(ISNUMBER(_xlpm.rozsah)),_xlpm.indexy, IF(_xlpm.podminka, ROW(_xlpm.rozsah)-MIN(ROW(_xlpm.rozsah))+1),_xlpm.prvni, MIN(_xlpm.indexy),_xlpm.finalni, IF(_xlpm.prvni=1, 2, _xlpm.prvni),INDEX(_xlpm.rozsah, _xlpm.finalni))</f>
        <v>2300</v>
      </c>
      <c r="BC711" cm="1">
        <f t="array" aca="1" ref="BC711" ca="1">INDEX($J$3:$J$10001,MATCH(BB711,$J$3:$J$10004,0)-1)</f>
        <v>2200</v>
      </c>
      <c r="BD711">
        <f t="shared" ca="1" si="199"/>
        <v>180</v>
      </c>
      <c r="BE711">
        <f t="shared" ca="1" si="200"/>
        <v>245</v>
      </c>
      <c r="BF711">
        <f t="shared" ca="1" si="201"/>
        <v>-65</v>
      </c>
      <c r="BG711">
        <f t="shared" ca="1" si="202"/>
        <v>202.01685446601783</v>
      </c>
    </row>
    <row r="712" spans="1:59" x14ac:dyDescent="0.25">
      <c r="A712" s="64">
        <v>709</v>
      </c>
      <c r="B712" s="64">
        <v>100</v>
      </c>
      <c r="C712" s="64">
        <v>68</v>
      </c>
      <c r="D712" s="18">
        <v>709</v>
      </c>
      <c r="E712" s="21">
        <f t="shared" ca="1" si="187"/>
        <v>2235.4195256922808</v>
      </c>
      <c r="F712" s="22">
        <f t="shared" ca="1" si="188"/>
        <v>150.94456964401189</v>
      </c>
      <c r="G712" s="23">
        <v>709</v>
      </c>
      <c r="H712" s="24">
        <f t="shared" ca="1" si="189"/>
        <v>2231.5021999999999</v>
      </c>
      <c r="I712" s="25">
        <f t="shared" ca="1" si="190"/>
        <v>152.67602760000005</v>
      </c>
      <c r="J712" s="155"/>
      <c r="K712" s="155"/>
      <c r="AR712">
        <f t="shared" ca="1" si="191"/>
        <v>224.52357000000006</v>
      </c>
      <c r="AS712">
        <f t="shared" ca="1" si="192"/>
        <v>200.47642999999994</v>
      </c>
      <c r="AT712" cm="1">
        <f t="array" aca="1" ref="AT712" ca="1">_xlfn.LET(_xlpm.rozsah, $J$3:$J$10001,_xlpm.podminka, (_xlpm.rozsah&gt;H712)*(ISNUMBER(_xlpm.rozsah)),_xlpm.indexy, IF(_xlpm.podminka, ROW(_xlpm.rozsah)-MIN(ROW(_xlpm.rozsah))+1),_xlpm.prvni, MIN(_xlpm.indexy),_xlpm.finalni, IF(_xlpm.prvni=1, 2, _xlpm.prvni),INDEX(_xlpm.rozsah, _xlpm.finalni))</f>
        <v>2300</v>
      </c>
      <c r="AU712" cm="1">
        <f t="array" aca="1" ref="AU712" ca="1">INDEX($J$3:$J$10001,MATCH(AT712,$J$3:$J$10004,0)-1)</f>
        <v>2200</v>
      </c>
      <c r="AV712">
        <f t="shared" ca="1" si="193"/>
        <v>180</v>
      </c>
      <c r="AW712">
        <f t="shared" ca="1" si="194"/>
        <v>245</v>
      </c>
      <c r="AX712">
        <f t="shared" ca="1" si="195"/>
        <v>-65</v>
      </c>
      <c r="AY712">
        <f t="shared" ca="1" si="196"/>
        <v>224.52357000000006</v>
      </c>
      <c r="AZ712">
        <f t="shared" ca="1" si="197"/>
        <v>221.97730830001748</v>
      </c>
      <c r="BA712">
        <f t="shared" ca="1" si="198"/>
        <v>203.02269169998252</v>
      </c>
      <c r="BB712" cm="1">
        <f t="array" aca="1" ref="BB712" ca="1">_xlfn.LET(_xlpm.rozsah, $J$3:$J$10001,_xlpm.podminka, (_xlpm.rozsah&gt;E712)*(ISNUMBER(_xlpm.rozsah)),_xlpm.indexy, IF(_xlpm.podminka, ROW(_xlpm.rozsah)-MIN(ROW(_xlpm.rozsah))+1),_xlpm.prvni, MIN(_xlpm.indexy),_xlpm.finalni, IF(_xlpm.prvni=1, 2, _xlpm.prvni),INDEX(_xlpm.rozsah, _xlpm.finalni))</f>
        <v>2300</v>
      </c>
      <c r="BC712" cm="1">
        <f t="array" aca="1" ref="BC712" ca="1">INDEX($J$3:$J$10001,MATCH(BB712,$J$3:$J$10004,0)-1)</f>
        <v>2200</v>
      </c>
      <c r="BD712">
        <f t="shared" ca="1" si="199"/>
        <v>180</v>
      </c>
      <c r="BE712">
        <f t="shared" ca="1" si="200"/>
        <v>245</v>
      </c>
      <c r="BF712">
        <f t="shared" ca="1" si="201"/>
        <v>-65</v>
      </c>
      <c r="BG712">
        <f t="shared" ca="1" si="202"/>
        <v>221.97730830001748</v>
      </c>
    </row>
    <row r="713" spans="1:59" x14ac:dyDescent="0.25">
      <c r="A713" s="64">
        <v>710</v>
      </c>
      <c r="B713" s="64">
        <v>102</v>
      </c>
      <c r="C713" s="64">
        <v>71</v>
      </c>
      <c r="D713" s="18">
        <v>710</v>
      </c>
      <c r="E713" s="21">
        <f t="shared" ca="1" si="187"/>
        <v>2266.1279162061264</v>
      </c>
      <c r="F713" s="22">
        <f t="shared" ca="1" si="188"/>
        <v>143.43196667087267</v>
      </c>
      <c r="G713" s="28">
        <v>710</v>
      </c>
      <c r="H713" s="24">
        <f t="shared" ca="1" si="189"/>
        <v>2256.1322439999999</v>
      </c>
      <c r="I713" s="25">
        <f t="shared" ca="1" si="190"/>
        <v>148.04496939400005</v>
      </c>
      <c r="J713" s="155"/>
      <c r="K713" s="155"/>
      <c r="AR713">
        <f t="shared" ca="1" si="191"/>
        <v>208.51404140000005</v>
      </c>
      <c r="AS713">
        <f t="shared" ca="1" si="192"/>
        <v>216.48595859999995</v>
      </c>
      <c r="AT713" cm="1">
        <f t="array" aca="1" ref="AT713" ca="1">_xlfn.LET(_xlpm.rozsah, $J$3:$J$10001,_xlpm.podminka, (_xlpm.rozsah&gt;H713)*(ISNUMBER(_xlpm.rozsah)),_xlpm.indexy, IF(_xlpm.podminka, ROW(_xlpm.rozsah)-MIN(ROW(_xlpm.rozsah))+1),_xlpm.prvni, MIN(_xlpm.indexy),_xlpm.finalni, IF(_xlpm.prvni=1, 2, _xlpm.prvni),INDEX(_xlpm.rozsah, _xlpm.finalni))</f>
        <v>2300</v>
      </c>
      <c r="AU713" cm="1">
        <f t="array" aca="1" ref="AU713" ca="1">INDEX($J$3:$J$10001,MATCH(AT713,$J$3:$J$10004,0)-1)</f>
        <v>2200</v>
      </c>
      <c r="AV713">
        <f t="shared" ca="1" si="193"/>
        <v>180</v>
      </c>
      <c r="AW713">
        <f t="shared" ca="1" si="194"/>
        <v>245</v>
      </c>
      <c r="AX713">
        <f t="shared" ca="1" si="195"/>
        <v>-65</v>
      </c>
      <c r="AY713">
        <f t="shared" ca="1" si="196"/>
        <v>208.51404140000005</v>
      </c>
      <c r="AZ713">
        <f t="shared" ca="1" si="197"/>
        <v>202.01685446601783</v>
      </c>
      <c r="BA713">
        <f t="shared" ca="1" si="198"/>
        <v>222.98314553398217</v>
      </c>
      <c r="BB713" cm="1">
        <f t="array" aca="1" ref="BB713" ca="1">_xlfn.LET(_xlpm.rozsah, $J$3:$J$10001,_xlpm.podminka, (_xlpm.rozsah&gt;E713)*(ISNUMBER(_xlpm.rozsah)),_xlpm.indexy, IF(_xlpm.podminka, ROW(_xlpm.rozsah)-MIN(ROW(_xlpm.rozsah))+1),_xlpm.prvni, MIN(_xlpm.indexy),_xlpm.finalni, IF(_xlpm.prvni=1, 2, _xlpm.prvni),INDEX(_xlpm.rozsah, _xlpm.finalni))</f>
        <v>2300</v>
      </c>
      <c r="BC713" cm="1">
        <f t="array" aca="1" ref="BC713" ca="1">INDEX($J$3:$J$10001,MATCH(BB713,$J$3:$J$10004,0)-1)</f>
        <v>2200</v>
      </c>
      <c r="BD713">
        <f t="shared" ca="1" si="199"/>
        <v>180</v>
      </c>
      <c r="BE713">
        <f t="shared" ca="1" si="200"/>
        <v>245</v>
      </c>
      <c r="BF713">
        <f t="shared" ca="1" si="201"/>
        <v>-65</v>
      </c>
      <c r="BG713">
        <f t="shared" ca="1" si="202"/>
        <v>202.01685446601783</v>
      </c>
    </row>
    <row r="714" spans="1:59" x14ac:dyDescent="0.25">
      <c r="A714" s="64">
        <v>711</v>
      </c>
      <c r="B714" s="64">
        <v>101</v>
      </c>
      <c r="C714" s="64">
        <v>64</v>
      </c>
      <c r="D714" s="18">
        <v>711</v>
      </c>
      <c r="E714" s="21">
        <f t="shared" ca="1" si="187"/>
        <v>2250.7737209492034</v>
      </c>
      <c r="F714" s="22">
        <f t="shared" ca="1" si="188"/>
        <v>135.67813208513141</v>
      </c>
      <c r="G714" s="23">
        <v>711</v>
      </c>
      <c r="H714" s="24">
        <f t="shared" ca="1" si="189"/>
        <v>2243.8172219999997</v>
      </c>
      <c r="I714" s="25">
        <f t="shared" ca="1" si="190"/>
        <v>138.57203564800014</v>
      </c>
      <c r="J714" s="155"/>
      <c r="K714" s="155"/>
      <c r="AR714">
        <f t="shared" ca="1" si="191"/>
        <v>216.5188057000002</v>
      </c>
      <c r="AS714">
        <f t="shared" ca="1" si="192"/>
        <v>208.4811942999998</v>
      </c>
      <c r="AT714" cm="1">
        <f t="array" aca="1" ref="AT714" ca="1">_xlfn.LET(_xlpm.rozsah, $J$3:$J$10001,_xlpm.podminka, (_xlpm.rozsah&gt;H714)*(ISNUMBER(_xlpm.rozsah)),_xlpm.indexy, IF(_xlpm.podminka, ROW(_xlpm.rozsah)-MIN(ROW(_xlpm.rozsah))+1),_xlpm.prvni, MIN(_xlpm.indexy),_xlpm.finalni, IF(_xlpm.prvni=1, 2, _xlpm.prvni),INDEX(_xlpm.rozsah, _xlpm.finalni))</f>
        <v>2300</v>
      </c>
      <c r="AU714" cm="1">
        <f t="array" aca="1" ref="AU714" ca="1">INDEX($J$3:$J$10001,MATCH(AT714,$J$3:$J$10004,0)-1)</f>
        <v>2200</v>
      </c>
      <c r="AV714">
        <f t="shared" ca="1" si="193"/>
        <v>180</v>
      </c>
      <c r="AW714">
        <f t="shared" ca="1" si="194"/>
        <v>245</v>
      </c>
      <c r="AX714">
        <f t="shared" ca="1" si="195"/>
        <v>-65</v>
      </c>
      <c r="AY714">
        <f t="shared" ca="1" si="196"/>
        <v>216.5188057000002</v>
      </c>
      <c r="AZ714">
        <f t="shared" ca="1" si="197"/>
        <v>211.99708138301781</v>
      </c>
      <c r="BA714">
        <f t="shared" ca="1" si="198"/>
        <v>213.00291861698219</v>
      </c>
      <c r="BB714" cm="1">
        <f t="array" aca="1" ref="BB714" ca="1">_xlfn.LET(_xlpm.rozsah, $J$3:$J$10001,_xlpm.podminka, (_xlpm.rozsah&gt;E714)*(ISNUMBER(_xlpm.rozsah)),_xlpm.indexy, IF(_xlpm.podminka, ROW(_xlpm.rozsah)-MIN(ROW(_xlpm.rozsah))+1),_xlpm.prvni, MIN(_xlpm.indexy),_xlpm.finalni, IF(_xlpm.prvni=1, 2, _xlpm.prvni),INDEX(_xlpm.rozsah, _xlpm.finalni))</f>
        <v>2300</v>
      </c>
      <c r="BC714" cm="1">
        <f t="array" aca="1" ref="BC714" ca="1">INDEX($J$3:$J$10001,MATCH(BB714,$J$3:$J$10004,0)-1)</f>
        <v>2200</v>
      </c>
      <c r="BD714">
        <f t="shared" ca="1" si="199"/>
        <v>180</v>
      </c>
      <c r="BE714">
        <f t="shared" ca="1" si="200"/>
        <v>245</v>
      </c>
      <c r="BF714">
        <f t="shared" ca="1" si="201"/>
        <v>-65</v>
      </c>
      <c r="BG714">
        <f t="shared" ca="1" si="202"/>
        <v>211.99708138301781</v>
      </c>
    </row>
    <row r="715" spans="1:59" x14ac:dyDescent="0.25">
      <c r="A715" s="64">
        <v>712</v>
      </c>
      <c r="B715" s="64">
        <v>102</v>
      </c>
      <c r="C715" s="64">
        <v>69</v>
      </c>
      <c r="D715" s="18">
        <v>712</v>
      </c>
      <c r="E715" s="21">
        <f t="shared" ca="1" si="187"/>
        <v>2266.1279162061264</v>
      </c>
      <c r="F715" s="22">
        <f t="shared" ca="1" si="188"/>
        <v>139.39162958155231</v>
      </c>
      <c r="G715" s="28">
        <v>712</v>
      </c>
      <c r="H715" s="24">
        <f t="shared" ca="1" si="189"/>
        <v>2256.1322439999999</v>
      </c>
      <c r="I715" s="25">
        <f t="shared" ca="1" si="190"/>
        <v>143.87468856600003</v>
      </c>
      <c r="J715" s="155"/>
      <c r="K715" s="155"/>
      <c r="AR715">
        <f t="shared" ca="1" si="191"/>
        <v>208.51404140000005</v>
      </c>
      <c r="AS715">
        <f t="shared" ca="1" si="192"/>
        <v>216.48595859999995</v>
      </c>
      <c r="AT715" cm="1">
        <f t="array" aca="1" ref="AT715" ca="1">_xlfn.LET(_xlpm.rozsah, $J$3:$J$10001,_xlpm.podminka, (_xlpm.rozsah&gt;H715)*(ISNUMBER(_xlpm.rozsah)),_xlpm.indexy, IF(_xlpm.podminka, ROW(_xlpm.rozsah)-MIN(ROW(_xlpm.rozsah))+1),_xlpm.prvni, MIN(_xlpm.indexy),_xlpm.finalni, IF(_xlpm.prvni=1, 2, _xlpm.prvni),INDEX(_xlpm.rozsah, _xlpm.finalni))</f>
        <v>2300</v>
      </c>
      <c r="AU715" cm="1">
        <f t="array" aca="1" ref="AU715" ca="1">INDEX($J$3:$J$10001,MATCH(AT715,$J$3:$J$10004,0)-1)</f>
        <v>2200</v>
      </c>
      <c r="AV715">
        <f t="shared" ca="1" si="193"/>
        <v>180</v>
      </c>
      <c r="AW715">
        <f t="shared" ca="1" si="194"/>
        <v>245</v>
      </c>
      <c r="AX715">
        <f t="shared" ca="1" si="195"/>
        <v>-65</v>
      </c>
      <c r="AY715">
        <f t="shared" ca="1" si="196"/>
        <v>208.51404140000005</v>
      </c>
      <c r="AZ715">
        <f t="shared" ca="1" si="197"/>
        <v>202.01685446601783</v>
      </c>
      <c r="BA715">
        <f t="shared" ca="1" si="198"/>
        <v>222.98314553398217</v>
      </c>
      <c r="BB715" cm="1">
        <f t="array" aca="1" ref="BB715" ca="1">_xlfn.LET(_xlpm.rozsah, $J$3:$J$10001,_xlpm.podminka, (_xlpm.rozsah&gt;E715)*(ISNUMBER(_xlpm.rozsah)),_xlpm.indexy, IF(_xlpm.podminka, ROW(_xlpm.rozsah)-MIN(ROW(_xlpm.rozsah))+1),_xlpm.prvni, MIN(_xlpm.indexy),_xlpm.finalni, IF(_xlpm.prvni=1, 2, _xlpm.prvni),INDEX(_xlpm.rozsah, _xlpm.finalni))</f>
        <v>2300</v>
      </c>
      <c r="BC715" cm="1">
        <f t="array" aca="1" ref="BC715" ca="1">INDEX($J$3:$J$10001,MATCH(BB715,$J$3:$J$10004,0)-1)</f>
        <v>2200</v>
      </c>
      <c r="BD715">
        <f t="shared" ca="1" si="199"/>
        <v>180</v>
      </c>
      <c r="BE715">
        <f t="shared" ca="1" si="200"/>
        <v>245</v>
      </c>
      <c r="BF715">
        <f t="shared" ca="1" si="201"/>
        <v>-65</v>
      </c>
      <c r="BG715">
        <f t="shared" ca="1" si="202"/>
        <v>202.01685446601783</v>
      </c>
    </row>
    <row r="716" spans="1:59" x14ac:dyDescent="0.25">
      <c r="A716" s="64">
        <v>713</v>
      </c>
      <c r="B716" s="64">
        <v>102</v>
      </c>
      <c r="C716" s="64">
        <v>69</v>
      </c>
      <c r="D716" s="18">
        <v>713</v>
      </c>
      <c r="E716" s="21">
        <f t="shared" ca="1" si="187"/>
        <v>2266.1279162061264</v>
      </c>
      <c r="F716" s="22">
        <f t="shared" ca="1" si="188"/>
        <v>139.39162958155231</v>
      </c>
      <c r="G716" s="23">
        <v>713</v>
      </c>
      <c r="H716" s="24">
        <f t="shared" ca="1" si="189"/>
        <v>2256.1322439999999</v>
      </c>
      <c r="I716" s="25">
        <f t="shared" ca="1" si="190"/>
        <v>143.87468856600003</v>
      </c>
      <c r="J716" s="155"/>
      <c r="K716" s="155"/>
      <c r="AR716">
        <f t="shared" ca="1" si="191"/>
        <v>208.51404140000005</v>
      </c>
      <c r="AS716">
        <f t="shared" ca="1" si="192"/>
        <v>216.48595859999995</v>
      </c>
      <c r="AT716" cm="1">
        <f t="array" aca="1" ref="AT716" ca="1">_xlfn.LET(_xlpm.rozsah, $J$3:$J$10001,_xlpm.podminka, (_xlpm.rozsah&gt;H716)*(ISNUMBER(_xlpm.rozsah)),_xlpm.indexy, IF(_xlpm.podminka, ROW(_xlpm.rozsah)-MIN(ROW(_xlpm.rozsah))+1),_xlpm.prvni, MIN(_xlpm.indexy),_xlpm.finalni, IF(_xlpm.prvni=1, 2, _xlpm.prvni),INDEX(_xlpm.rozsah, _xlpm.finalni))</f>
        <v>2300</v>
      </c>
      <c r="AU716" cm="1">
        <f t="array" aca="1" ref="AU716" ca="1">INDEX($J$3:$J$10001,MATCH(AT716,$J$3:$J$10004,0)-1)</f>
        <v>2200</v>
      </c>
      <c r="AV716">
        <f t="shared" ca="1" si="193"/>
        <v>180</v>
      </c>
      <c r="AW716">
        <f t="shared" ca="1" si="194"/>
        <v>245</v>
      </c>
      <c r="AX716">
        <f t="shared" ca="1" si="195"/>
        <v>-65</v>
      </c>
      <c r="AY716">
        <f t="shared" ca="1" si="196"/>
        <v>208.51404140000005</v>
      </c>
      <c r="AZ716">
        <f t="shared" ca="1" si="197"/>
        <v>202.01685446601783</v>
      </c>
      <c r="BA716">
        <f t="shared" ca="1" si="198"/>
        <v>222.98314553398217</v>
      </c>
      <c r="BB716" cm="1">
        <f t="array" aca="1" ref="BB716" ca="1">_xlfn.LET(_xlpm.rozsah, $J$3:$J$10001,_xlpm.podminka, (_xlpm.rozsah&gt;E716)*(ISNUMBER(_xlpm.rozsah)),_xlpm.indexy, IF(_xlpm.podminka, ROW(_xlpm.rozsah)-MIN(ROW(_xlpm.rozsah))+1),_xlpm.prvni, MIN(_xlpm.indexy),_xlpm.finalni, IF(_xlpm.prvni=1, 2, _xlpm.prvni),INDEX(_xlpm.rozsah, _xlpm.finalni))</f>
        <v>2300</v>
      </c>
      <c r="BC716" cm="1">
        <f t="array" aca="1" ref="BC716" ca="1">INDEX($J$3:$J$10001,MATCH(BB716,$J$3:$J$10004,0)-1)</f>
        <v>2200</v>
      </c>
      <c r="BD716">
        <f t="shared" ca="1" si="199"/>
        <v>180</v>
      </c>
      <c r="BE716">
        <f t="shared" ca="1" si="200"/>
        <v>245</v>
      </c>
      <c r="BF716">
        <f t="shared" ca="1" si="201"/>
        <v>-65</v>
      </c>
      <c r="BG716">
        <f t="shared" ca="1" si="202"/>
        <v>202.01685446601783</v>
      </c>
    </row>
    <row r="717" spans="1:59" x14ac:dyDescent="0.25">
      <c r="A717" s="64">
        <v>714</v>
      </c>
      <c r="B717" s="64">
        <v>101</v>
      </c>
      <c r="C717" s="64">
        <v>69</v>
      </c>
      <c r="D717" s="18">
        <v>714</v>
      </c>
      <c r="E717" s="21">
        <f t="shared" ca="1" si="187"/>
        <v>2250.7737209492034</v>
      </c>
      <c r="F717" s="22">
        <f t="shared" ca="1" si="188"/>
        <v>146.2779861542823</v>
      </c>
      <c r="G717" s="28">
        <v>714</v>
      </c>
      <c r="H717" s="24">
        <f t="shared" ca="1" si="189"/>
        <v>2243.8172219999997</v>
      </c>
      <c r="I717" s="25">
        <f t="shared" ca="1" si="190"/>
        <v>149.39797593300014</v>
      </c>
      <c r="J717" s="155"/>
      <c r="K717" s="155"/>
      <c r="AR717">
        <f t="shared" ca="1" si="191"/>
        <v>216.5188057000002</v>
      </c>
      <c r="AS717">
        <f t="shared" ca="1" si="192"/>
        <v>208.4811942999998</v>
      </c>
      <c r="AT717" cm="1">
        <f t="array" aca="1" ref="AT717" ca="1">_xlfn.LET(_xlpm.rozsah, $J$3:$J$10001,_xlpm.podminka, (_xlpm.rozsah&gt;H717)*(ISNUMBER(_xlpm.rozsah)),_xlpm.indexy, IF(_xlpm.podminka, ROW(_xlpm.rozsah)-MIN(ROW(_xlpm.rozsah))+1),_xlpm.prvni, MIN(_xlpm.indexy),_xlpm.finalni, IF(_xlpm.prvni=1, 2, _xlpm.prvni),INDEX(_xlpm.rozsah, _xlpm.finalni))</f>
        <v>2300</v>
      </c>
      <c r="AU717" cm="1">
        <f t="array" aca="1" ref="AU717" ca="1">INDEX($J$3:$J$10001,MATCH(AT717,$J$3:$J$10004,0)-1)</f>
        <v>2200</v>
      </c>
      <c r="AV717">
        <f t="shared" ca="1" si="193"/>
        <v>180</v>
      </c>
      <c r="AW717">
        <f t="shared" ca="1" si="194"/>
        <v>245</v>
      </c>
      <c r="AX717">
        <f t="shared" ca="1" si="195"/>
        <v>-65</v>
      </c>
      <c r="AY717">
        <f t="shared" ca="1" si="196"/>
        <v>216.5188057000002</v>
      </c>
      <c r="AZ717">
        <f t="shared" ca="1" si="197"/>
        <v>211.99708138301781</v>
      </c>
      <c r="BA717">
        <f t="shared" ca="1" si="198"/>
        <v>213.00291861698219</v>
      </c>
      <c r="BB717" cm="1">
        <f t="array" aca="1" ref="BB717" ca="1">_xlfn.LET(_xlpm.rozsah, $J$3:$J$10001,_xlpm.podminka, (_xlpm.rozsah&gt;E717)*(ISNUMBER(_xlpm.rozsah)),_xlpm.indexy, IF(_xlpm.podminka, ROW(_xlpm.rozsah)-MIN(ROW(_xlpm.rozsah))+1),_xlpm.prvni, MIN(_xlpm.indexy),_xlpm.finalni, IF(_xlpm.prvni=1, 2, _xlpm.prvni),INDEX(_xlpm.rozsah, _xlpm.finalni))</f>
        <v>2300</v>
      </c>
      <c r="BC717" cm="1">
        <f t="array" aca="1" ref="BC717" ca="1">INDEX($J$3:$J$10001,MATCH(BB717,$J$3:$J$10004,0)-1)</f>
        <v>2200</v>
      </c>
      <c r="BD717">
        <f t="shared" ca="1" si="199"/>
        <v>180</v>
      </c>
      <c r="BE717">
        <f t="shared" ca="1" si="200"/>
        <v>245</v>
      </c>
      <c r="BF717">
        <f t="shared" ca="1" si="201"/>
        <v>-65</v>
      </c>
      <c r="BG717">
        <f t="shared" ca="1" si="202"/>
        <v>211.99708138301781</v>
      </c>
    </row>
    <row r="718" spans="1:59" x14ac:dyDescent="0.25">
      <c r="A718" s="64">
        <v>715</v>
      </c>
      <c r="B718" s="64">
        <v>102</v>
      </c>
      <c r="C718" s="64">
        <v>64</v>
      </c>
      <c r="D718" s="18">
        <v>715</v>
      </c>
      <c r="E718" s="21">
        <f t="shared" ca="1" si="187"/>
        <v>2266.1279162061264</v>
      </c>
      <c r="F718" s="22">
        <f t="shared" ca="1" si="188"/>
        <v>129.29078685825141</v>
      </c>
      <c r="G718" s="23">
        <v>715</v>
      </c>
      <c r="H718" s="24">
        <f t="shared" ca="1" si="189"/>
        <v>2256.1322439999999</v>
      </c>
      <c r="I718" s="25">
        <f t="shared" ca="1" si="190"/>
        <v>133.44898649600003</v>
      </c>
      <c r="J718" s="155"/>
      <c r="K718" s="155"/>
      <c r="AR718">
        <f t="shared" ca="1" si="191"/>
        <v>208.51404140000005</v>
      </c>
      <c r="AS718">
        <f t="shared" ca="1" si="192"/>
        <v>216.48595859999995</v>
      </c>
      <c r="AT718" cm="1">
        <f t="array" aca="1" ref="AT718" ca="1">_xlfn.LET(_xlpm.rozsah, $J$3:$J$10001,_xlpm.podminka, (_xlpm.rozsah&gt;H718)*(ISNUMBER(_xlpm.rozsah)),_xlpm.indexy, IF(_xlpm.podminka, ROW(_xlpm.rozsah)-MIN(ROW(_xlpm.rozsah))+1),_xlpm.prvni, MIN(_xlpm.indexy),_xlpm.finalni, IF(_xlpm.prvni=1, 2, _xlpm.prvni),INDEX(_xlpm.rozsah, _xlpm.finalni))</f>
        <v>2300</v>
      </c>
      <c r="AU718" cm="1">
        <f t="array" aca="1" ref="AU718" ca="1">INDEX($J$3:$J$10001,MATCH(AT718,$J$3:$J$10004,0)-1)</f>
        <v>2200</v>
      </c>
      <c r="AV718">
        <f t="shared" ca="1" si="193"/>
        <v>180</v>
      </c>
      <c r="AW718">
        <f t="shared" ca="1" si="194"/>
        <v>245</v>
      </c>
      <c r="AX718">
        <f t="shared" ca="1" si="195"/>
        <v>-65</v>
      </c>
      <c r="AY718">
        <f t="shared" ca="1" si="196"/>
        <v>208.51404140000005</v>
      </c>
      <c r="AZ718">
        <f t="shared" ca="1" si="197"/>
        <v>202.01685446601783</v>
      </c>
      <c r="BA718">
        <f t="shared" ca="1" si="198"/>
        <v>222.98314553398217</v>
      </c>
      <c r="BB718" cm="1">
        <f t="array" aca="1" ref="BB718" ca="1">_xlfn.LET(_xlpm.rozsah, $J$3:$J$10001,_xlpm.podminka, (_xlpm.rozsah&gt;E718)*(ISNUMBER(_xlpm.rozsah)),_xlpm.indexy, IF(_xlpm.podminka, ROW(_xlpm.rozsah)-MIN(ROW(_xlpm.rozsah))+1),_xlpm.prvni, MIN(_xlpm.indexy),_xlpm.finalni, IF(_xlpm.prvni=1, 2, _xlpm.prvni),INDEX(_xlpm.rozsah, _xlpm.finalni))</f>
        <v>2300</v>
      </c>
      <c r="BC718" cm="1">
        <f t="array" aca="1" ref="BC718" ca="1">INDEX($J$3:$J$10001,MATCH(BB718,$J$3:$J$10004,0)-1)</f>
        <v>2200</v>
      </c>
      <c r="BD718">
        <f t="shared" ca="1" si="199"/>
        <v>180</v>
      </c>
      <c r="BE718">
        <f t="shared" ca="1" si="200"/>
        <v>245</v>
      </c>
      <c r="BF718">
        <f t="shared" ca="1" si="201"/>
        <v>-65</v>
      </c>
      <c r="BG718">
        <f t="shared" ca="1" si="202"/>
        <v>202.01685446601783</v>
      </c>
    </row>
    <row r="719" spans="1:59" x14ac:dyDescent="0.25">
      <c r="A719" s="64">
        <v>716</v>
      </c>
      <c r="B719" s="64">
        <v>102</v>
      </c>
      <c r="C719" s="64">
        <v>69</v>
      </c>
      <c r="D719" s="18">
        <v>716</v>
      </c>
      <c r="E719" s="21">
        <f t="shared" ca="1" si="187"/>
        <v>2266.1279162061264</v>
      </c>
      <c r="F719" s="22">
        <f t="shared" ca="1" si="188"/>
        <v>139.39162958155231</v>
      </c>
      <c r="G719" s="28">
        <v>716</v>
      </c>
      <c r="H719" s="24">
        <f t="shared" ca="1" si="189"/>
        <v>2256.1322439999999</v>
      </c>
      <c r="I719" s="25">
        <f t="shared" ca="1" si="190"/>
        <v>143.87468856600003</v>
      </c>
      <c r="J719" s="155"/>
      <c r="K719" s="155"/>
      <c r="AR719">
        <f t="shared" ca="1" si="191"/>
        <v>208.51404140000005</v>
      </c>
      <c r="AS719">
        <f t="shared" ca="1" si="192"/>
        <v>216.48595859999995</v>
      </c>
      <c r="AT719" cm="1">
        <f t="array" aca="1" ref="AT719" ca="1">_xlfn.LET(_xlpm.rozsah, $J$3:$J$10001,_xlpm.podminka, (_xlpm.rozsah&gt;H719)*(ISNUMBER(_xlpm.rozsah)),_xlpm.indexy, IF(_xlpm.podminka, ROW(_xlpm.rozsah)-MIN(ROW(_xlpm.rozsah))+1),_xlpm.prvni, MIN(_xlpm.indexy),_xlpm.finalni, IF(_xlpm.prvni=1, 2, _xlpm.prvni),INDEX(_xlpm.rozsah, _xlpm.finalni))</f>
        <v>2300</v>
      </c>
      <c r="AU719" cm="1">
        <f t="array" aca="1" ref="AU719" ca="1">INDEX($J$3:$J$10001,MATCH(AT719,$J$3:$J$10004,0)-1)</f>
        <v>2200</v>
      </c>
      <c r="AV719">
        <f t="shared" ca="1" si="193"/>
        <v>180</v>
      </c>
      <c r="AW719">
        <f t="shared" ca="1" si="194"/>
        <v>245</v>
      </c>
      <c r="AX719">
        <f t="shared" ca="1" si="195"/>
        <v>-65</v>
      </c>
      <c r="AY719">
        <f t="shared" ca="1" si="196"/>
        <v>208.51404140000005</v>
      </c>
      <c r="AZ719">
        <f t="shared" ca="1" si="197"/>
        <v>202.01685446601783</v>
      </c>
      <c r="BA719">
        <f t="shared" ca="1" si="198"/>
        <v>222.98314553398217</v>
      </c>
      <c r="BB719" cm="1">
        <f t="array" aca="1" ref="BB719" ca="1">_xlfn.LET(_xlpm.rozsah, $J$3:$J$10001,_xlpm.podminka, (_xlpm.rozsah&gt;E719)*(ISNUMBER(_xlpm.rozsah)),_xlpm.indexy, IF(_xlpm.podminka, ROW(_xlpm.rozsah)-MIN(ROW(_xlpm.rozsah))+1),_xlpm.prvni, MIN(_xlpm.indexy),_xlpm.finalni, IF(_xlpm.prvni=1, 2, _xlpm.prvni),INDEX(_xlpm.rozsah, _xlpm.finalni))</f>
        <v>2300</v>
      </c>
      <c r="BC719" cm="1">
        <f t="array" aca="1" ref="BC719" ca="1">INDEX($J$3:$J$10001,MATCH(BB719,$J$3:$J$10004,0)-1)</f>
        <v>2200</v>
      </c>
      <c r="BD719">
        <f t="shared" ca="1" si="199"/>
        <v>180</v>
      </c>
      <c r="BE719">
        <f t="shared" ca="1" si="200"/>
        <v>245</v>
      </c>
      <c r="BF719">
        <f t="shared" ca="1" si="201"/>
        <v>-65</v>
      </c>
      <c r="BG719">
        <f t="shared" ca="1" si="202"/>
        <v>202.01685446601783</v>
      </c>
    </row>
    <row r="720" spans="1:59" x14ac:dyDescent="0.25">
      <c r="A720" s="64">
        <v>717</v>
      </c>
      <c r="B720" s="64">
        <v>102</v>
      </c>
      <c r="C720" s="64">
        <v>68</v>
      </c>
      <c r="D720" s="18">
        <v>717</v>
      </c>
      <c r="E720" s="21">
        <f t="shared" ca="1" si="187"/>
        <v>2266.1279162061264</v>
      </c>
      <c r="F720" s="22">
        <f t="shared" ca="1" si="188"/>
        <v>137.37146103689213</v>
      </c>
      <c r="G720" s="23">
        <v>717</v>
      </c>
      <c r="H720" s="24">
        <f t="shared" ca="1" si="189"/>
        <v>2256.1322439999999</v>
      </c>
      <c r="I720" s="25">
        <f t="shared" ca="1" si="190"/>
        <v>141.78954815200004</v>
      </c>
      <c r="J720" s="155"/>
      <c r="K720" s="155"/>
      <c r="AR720">
        <f t="shared" ca="1" si="191"/>
        <v>208.51404140000005</v>
      </c>
      <c r="AS720">
        <f t="shared" ca="1" si="192"/>
        <v>216.48595859999995</v>
      </c>
      <c r="AT720" cm="1">
        <f t="array" aca="1" ref="AT720" ca="1">_xlfn.LET(_xlpm.rozsah, $J$3:$J$10001,_xlpm.podminka, (_xlpm.rozsah&gt;H720)*(ISNUMBER(_xlpm.rozsah)),_xlpm.indexy, IF(_xlpm.podminka, ROW(_xlpm.rozsah)-MIN(ROW(_xlpm.rozsah))+1),_xlpm.prvni, MIN(_xlpm.indexy),_xlpm.finalni, IF(_xlpm.prvni=1, 2, _xlpm.prvni),INDEX(_xlpm.rozsah, _xlpm.finalni))</f>
        <v>2300</v>
      </c>
      <c r="AU720" cm="1">
        <f t="array" aca="1" ref="AU720" ca="1">INDEX($J$3:$J$10001,MATCH(AT720,$J$3:$J$10004,0)-1)</f>
        <v>2200</v>
      </c>
      <c r="AV720">
        <f t="shared" ca="1" si="193"/>
        <v>180</v>
      </c>
      <c r="AW720">
        <f t="shared" ca="1" si="194"/>
        <v>245</v>
      </c>
      <c r="AX720">
        <f t="shared" ca="1" si="195"/>
        <v>-65</v>
      </c>
      <c r="AY720">
        <f t="shared" ca="1" si="196"/>
        <v>208.51404140000005</v>
      </c>
      <c r="AZ720">
        <f t="shared" ca="1" si="197"/>
        <v>202.01685446601783</v>
      </c>
      <c r="BA720">
        <f t="shared" ca="1" si="198"/>
        <v>222.98314553398217</v>
      </c>
      <c r="BB720" cm="1">
        <f t="array" aca="1" ref="BB720" ca="1">_xlfn.LET(_xlpm.rozsah, $J$3:$J$10001,_xlpm.podminka, (_xlpm.rozsah&gt;E720)*(ISNUMBER(_xlpm.rozsah)),_xlpm.indexy, IF(_xlpm.podminka, ROW(_xlpm.rozsah)-MIN(ROW(_xlpm.rozsah))+1),_xlpm.prvni, MIN(_xlpm.indexy),_xlpm.finalni, IF(_xlpm.prvni=1, 2, _xlpm.prvni),INDEX(_xlpm.rozsah, _xlpm.finalni))</f>
        <v>2300</v>
      </c>
      <c r="BC720" cm="1">
        <f t="array" aca="1" ref="BC720" ca="1">INDEX($J$3:$J$10001,MATCH(BB720,$J$3:$J$10004,0)-1)</f>
        <v>2200</v>
      </c>
      <c r="BD720">
        <f t="shared" ca="1" si="199"/>
        <v>180</v>
      </c>
      <c r="BE720">
        <f t="shared" ca="1" si="200"/>
        <v>245</v>
      </c>
      <c r="BF720">
        <f t="shared" ca="1" si="201"/>
        <v>-65</v>
      </c>
      <c r="BG720">
        <f t="shared" ca="1" si="202"/>
        <v>202.01685446601783</v>
      </c>
    </row>
    <row r="721" spans="1:59" x14ac:dyDescent="0.25">
      <c r="A721" s="64">
        <v>718</v>
      </c>
      <c r="B721" s="64">
        <v>102</v>
      </c>
      <c r="C721" s="64">
        <v>70</v>
      </c>
      <c r="D721" s="18">
        <v>718</v>
      </c>
      <c r="E721" s="21">
        <f t="shared" ca="1" si="187"/>
        <v>2266.1279162061264</v>
      </c>
      <c r="F721" s="22">
        <f t="shared" ca="1" si="188"/>
        <v>141.41179812621249</v>
      </c>
      <c r="G721" s="28">
        <v>718</v>
      </c>
      <c r="H721" s="24">
        <f t="shared" ca="1" si="189"/>
        <v>2256.1322439999999</v>
      </c>
      <c r="I721" s="25">
        <f t="shared" ca="1" si="190"/>
        <v>145.95982898000003</v>
      </c>
      <c r="J721" s="155"/>
      <c r="K721" s="155"/>
      <c r="AR721">
        <f t="shared" ca="1" si="191"/>
        <v>208.51404140000005</v>
      </c>
      <c r="AS721">
        <f t="shared" ca="1" si="192"/>
        <v>216.48595859999995</v>
      </c>
      <c r="AT721" cm="1">
        <f t="array" aca="1" ref="AT721" ca="1">_xlfn.LET(_xlpm.rozsah, $J$3:$J$10001,_xlpm.podminka, (_xlpm.rozsah&gt;H721)*(ISNUMBER(_xlpm.rozsah)),_xlpm.indexy, IF(_xlpm.podminka, ROW(_xlpm.rozsah)-MIN(ROW(_xlpm.rozsah))+1),_xlpm.prvni, MIN(_xlpm.indexy),_xlpm.finalni, IF(_xlpm.prvni=1, 2, _xlpm.prvni),INDEX(_xlpm.rozsah, _xlpm.finalni))</f>
        <v>2300</v>
      </c>
      <c r="AU721" cm="1">
        <f t="array" aca="1" ref="AU721" ca="1">INDEX($J$3:$J$10001,MATCH(AT721,$J$3:$J$10004,0)-1)</f>
        <v>2200</v>
      </c>
      <c r="AV721">
        <f t="shared" ca="1" si="193"/>
        <v>180</v>
      </c>
      <c r="AW721">
        <f t="shared" ca="1" si="194"/>
        <v>245</v>
      </c>
      <c r="AX721">
        <f t="shared" ca="1" si="195"/>
        <v>-65</v>
      </c>
      <c r="AY721">
        <f t="shared" ca="1" si="196"/>
        <v>208.51404140000005</v>
      </c>
      <c r="AZ721">
        <f t="shared" ca="1" si="197"/>
        <v>202.01685446601783</v>
      </c>
      <c r="BA721">
        <f t="shared" ca="1" si="198"/>
        <v>222.98314553398217</v>
      </c>
      <c r="BB721" cm="1">
        <f t="array" aca="1" ref="BB721" ca="1">_xlfn.LET(_xlpm.rozsah, $J$3:$J$10001,_xlpm.podminka, (_xlpm.rozsah&gt;E721)*(ISNUMBER(_xlpm.rozsah)),_xlpm.indexy, IF(_xlpm.podminka, ROW(_xlpm.rozsah)-MIN(ROW(_xlpm.rozsah))+1),_xlpm.prvni, MIN(_xlpm.indexy),_xlpm.finalni, IF(_xlpm.prvni=1, 2, _xlpm.prvni),INDEX(_xlpm.rozsah, _xlpm.finalni))</f>
        <v>2300</v>
      </c>
      <c r="BC721" cm="1">
        <f t="array" aca="1" ref="BC721" ca="1">INDEX($J$3:$J$10001,MATCH(BB721,$J$3:$J$10004,0)-1)</f>
        <v>2200</v>
      </c>
      <c r="BD721">
        <f t="shared" ca="1" si="199"/>
        <v>180</v>
      </c>
      <c r="BE721">
        <f t="shared" ca="1" si="200"/>
        <v>245</v>
      </c>
      <c r="BF721">
        <f t="shared" ca="1" si="201"/>
        <v>-65</v>
      </c>
      <c r="BG721">
        <f t="shared" ca="1" si="202"/>
        <v>202.01685446601783</v>
      </c>
    </row>
    <row r="722" spans="1:59" x14ac:dyDescent="0.25">
      <c r="A722" s="64">
        <v>719</v>
      </c>
      <c r="B722" s="64">
        <v>102</v>
      </c>
      <c r="C722" s="64">
        <v>69</v>
      </c>
      <c r="D722" s="18">
        <v>719</v>
      </c>
      <c r="E722" s="21">
        <f t="shared" ca="1" si="187"/>
        <v>2266.1279162061264</v>
      </c>
      <c r="F722" s="22">
        <f t="shared" ca="1" si="188"/>
        <v>139.39162958155231</v>
      </c>
      <c r="G722" s="23">
        <v>719</v>
      </c>
      <c r="H722" s="24">
        <f t="shared" ca="1" si="189"/>
        <v>2256.1322439999999</v>
      </c>
      <c r="I722" s="25">
        <f t="shared" ca="1" si="190"/>
        <v>143.87468856600003</v>
      </c>
      <c r="J722" s="155"/>
      <c r="K722" s="155"/>
      <c r="AR722">
        <f t="shared" ca="1" si="191"/>
        <v>208.51404140000005</v>
      </c>
      <c r="AS722">
        <f t="shared" ca="1" si="192"/>
        <v>216.48595859999995</v>
      </c>
      <c r="AT722" cm="1">
        <f t="array" aca="1" ref="AT722" ca="1">_xlfn.LET(_xlpm.rozsah, $J$3:$J$10001,_xlpm.podminka, (_xlpm.rozsah&gt;H722)*(ISNUMBER(_xlpm.rozsah)),_xlpm.indexy, IF(_xlpm.podminka, ROW(_xlpm.rozsah)-MIN(ROW(_xlpm.rozsah))+1),_xlpm.prvni, MIN(_xlpm.indexy),_xlpm.finalni, IF(_xlpm.prvni=1, 2, _xlpm.prvni),INDEX(_xlpm.rozsah, _xlpm.finalni))</f>
        <v>2300</v>
      </c>
      <c r="AU722" cm="1">
        <f t="array" aca="1" ref="AU722" ca="1">INDEX($J$3:$J$10001,MATCH(AT722,$J$3:$J$10004,0)-1)</f>
        <v>2200</v>
      </c>
      <c r="AV722">
        <f t="shared" ca="1" si="193"/>
        <v>180</v>
      </c>
      <c r="AW722">
        <f t="shared" ca="1" si="194"/>
        <v>245</v>
      </c>
      <c r="AX722">
        <f t="shared" ca="1" si="195"/>
        <v>-65</v>
      </c>
      <c r="AY722">
        <f t="shared" ca="1" si="196"/>
        <v>208.51404140000005</v>
      </c>
      <c r="AZ722">
        <f t="shared" ca="1" si="197"/>
        <v>202.01685446601783</v>
      </c>
      <c r="BA722">
        <f t="shared" ca="1" si="198"/>
        <v>222.98314553398217</v>
      </c>
      <c r="BB722" cm="1">
        <f t="array" aca="1" ref="BB722" ca="1">_xlfn.LET(_xlpm.rozsah, $J$3:$J$10001,_xlpm.podminka, (_xlpm.rozsah&gt;E722)*(ISNUMBER(_xlpm.rozsah)),_xlpm.indexy, IF(_xlpm.podminka, ROW(_xlpm.rozsah)-MIN(ROW(_xlpm.rozsah))+1),_xlpm.prvni, MIN(_xlpm.indexy),_xlpm.finalni, IF(_xlpm.prvni=1, 2, _xlpm.prvni),INDEX(_xlpm.rozsah, _xlpm.finalni))</f>
        <v>2300</v>
      </c>
      <c r="BC722" cm="1">
        <f t="array" aca="1" ref="BC722" ca="1">INDEX($J$3:$J$10001,MATCH(BB722,$J$3:$J$10004,0)-1)</f>
        <v>2200</v>
      </c>
      <c r="BD722">
        <f t="shared" ca="1" si="199"/>
        <v>180</v>
      </c>
      <c r="BE722">
        <f t="shared" ca="1" si="200"/>
        <v>245</v>
      </c>
      <c r="BF722">
        <f t="shared" ca="1" si="201"/>
        <v>-65</v>
      </c>
      <c r="BG722">
        <f t="shared" ca="1" si="202"/>
        <v>202.01685446601783</v>
      </c>
    </row>
    <row r="723" spans="1:59" x14ac:dyDescent="0.25">
      <c r="A723" s="64">
        <v>720</v>
      </c>
      <c r="B723" s="64">
        <v>102</v>
      </c>
      <c r="C723" s="64">
        <v>70</v>
      </c>
      <c r="D723" s="18">
        <v>720</v>
      </c>
      <c r="E723" s="21">
        <f t="shared" ca="1" si="187"/>
        <v>2266.1279162061264</v>
      </c>
      <c r="F723" s="22">
        <f t="shared" ca="1" si="188"/>
        <v>141.41179812621249</v>
      </c>
      <c r="G723" s="28">
        <v>720</v>
      </c>
      <c r="H723" s="24">
        <f t="shared" ca="1" si="189"/>
        <v>2256.1322439999999</v>
      </c>
      <c r="I723" s="25">
        <f t="shared" ca="1" si="190"/>
        <v>145.95982898000003</v>
      </c>
      <c r="J723" s="155"/>
      <c r="K723" s="155"/>
      <c r="AR723">
        <f t="shared" ca="1" si="191"/>
        <v>208.51404140000005</v>
      </c>
      <c r="AS723">
        <f t="shared" ca="1" si="192"/>
        <v>216.48595859999995</v>
      </c>
      <c r="AT723" cm="1">
        <f t="array" aca="1" ref="AT723" ca="1">_xlfn.LET(_xlpm.rozsah, $J$3:$J$10001,_xlpm.podminka, (_xlpm.rozsah&gt;H723)*(ISNUMBER(_xlpm.rozsah)),_xlpm.indexy, IF(_xlpm.podminka, ROW(_xlpm.rozsah)-MIN(ROW(_xlpm.rozsah))+1),_xlpm.prvni, MIN(_xlpm.indexy),_xlpm.finalni, IF(_xlpm.prvni=1, 2, _xlpm.prvni),INDEX(_xlpm.rozsah, _xlpm.finalni))</f>
        <v>2300</v>
      </c>
      <c r="AU723" cm="1">
        <f t="array" aca="1" ref="AU723" ca="1">INDEX($J$3:$J$10001,MATCH(AT723,$J$3:$J$10004,0)-1)</f>
        <v>2200</v>
      </c>
      <c r="AV723">
        <f t="shared" ca="1" si="193"/>
        <v>180</v>
      </c>
      <c r="AW723">
        <f t="shared" ca="1" si="194"/>
        <v>245</v>
      </c>
      <c r="AX723">
        <f t="shared" ca="1" si="195"/>
        <v>-65</v>
      </c>
      <c r="AY723">
        <f t="shared" ca="1" si="196"/>
        <v>208.51404140000005</v>
      </c>
      <c r="AZ723">
        <f t="shared" ca="1" si="197"/>
        <v>202.01685446601783</v>
      </c>
      <c r="BA723">
        <f t="shared" ca="1" si="198"/>
        <v>222.98314553398217</v>
      </c>
      <c r="BB723" cm="1">
        <f t="array" aca="1" ref="BB723" ca="1">_xlfn.LET(_xlpm.rozsah, $J$3:$J$10001,_xlpm.podminka, (_xlpm.rozsah&gt;E723)*(ISNUMBER(_xlpm.rozsah)),_xlpm.indexy, IF(_xlpm.podminka, ROW(_xlpm.rozsah)-MIN(ROW(_xlpm.rozsah))+1),_xlpm.prvni, MIN(_xlpm.indexy),_xlpm.finalni, IF(_xlpm.prvni=1, 2, _xlpm.prvni),INDEX(_xlpm.rozsah, _xlpm.finalni))</f>
        <v>2300</v>
      </c>
      <c r="BC723" cm="1">
        <f t="array" aca="1" ref="BC723" ca="1">INDEX($J$3:$J$10001,MATCH(BB723,$J$3:$J$10004,0)-1)</f>
        <v>2200</v>
      </c>
      <c r="BD723">
        <f t="shared" ca="1" si="199"/>
        <v>180</v>
      </c>
      <c r="BE723">
        <f t="shared" ca="1" si="200"/>
        <v>245</v>
      </c>
      <c r="BF723">
        <f t="shared" ca="1" si="201"/>
        <v>-65</v>
      </c>
      <c r="BG723">
        <f t="shared" ca="1" si="202"/>
        <v>202.01685446601783</v>
      </c>
    </row>
    <row r="724" spans="1:59" x14ac:dyDescent="0.25">
      <c r="A724" s="64">
        <v>721</v>
      </c>
      <c r="B724" s="64">
        <v>102</v>
      </c>
      <c r="C724" s="64">
        <v>70</v>
      </c>
      <c r="D724" s="18">
        <v>721</v>
      </c>
      <c r="E724" s="21">
        <f t="shared" ca="1" si="187"/>
        <v>2266.1279162061264</v>
      </c>
      <c r="F724" s="22">
        <f t="shared" ca="1" si="188"/>
        <v>141.41179812621249</v>
      </c>
      <c r="G724" s="23">
        <v>721</v>
      </c>
      <c r="H724" s="24">
        <f t="shared" ca="1" si="189"/>
        <v>2256.1322439999999</v>
      </c>
      <c r="I724" s="25">
        <f t="shared" ca="1" si="190"/>
        <v>145.95982898000003</v>
      </c>
      <c r="J724" s="155"/>
      <c r="K724" s="155"/>
      <c r="AR724">
        <f t="shared" ca="1" si="191"/>
        <v>208.51404140000005</v>
      </c>
      <c r="AS724">
        <f t="shared" ca="1" si="192"/>
        <v>216.48595859999995</v>
      </c>
      <c r="AT724" cm="1">
        <f t="array" aca="1" ref="AT724" ca="1">_xlfn.LET(_xlpm.rozsah, $J$3:$J$10001,_xlpm.podminka, (_xlpm.rozsah&gt;H724)*(ISNUMBER(_xlpm.rozsah)),_xlpm.indexy, IF(_xlpm.podminka, ROW(_xlpm.rozsah)-MIN(ROW(_xlpm.rozsah))+1),_xlpm.prvni, MIN(_xlpm.indexy),_xlpm.finalni, IF(_xlpm.prvni=1, 2, _xlpm.prvni),INDEX(_xlpm.rozsah, _xlpm.finalni))</f>
        <v>2300</v>
      </c>
      <c r="AU724" cm="1">
        <f t="array" aca="1" ref="AU724" ca="1">INDEX($J$3:$J$10001,MATCH(AT724,$J$3:$J$10004,0)-1)</f>
        <v>2200</v>
      </c>
      <c r="AV724">
        <f t="shared" ca="1" si="193"/>
        <v>180</v>
      </c>
      <c r="AW724">
        <f t="shared" ca="1" si="194"/>
        <v>245</v>
      </c>
      <c r="AX724">
        <f t="shared" ca="1" si="195"/>
        <v>-65</v>
      </c>
      <c r="AY724">
        <f t="shared" ca="1" si="196"/>
        <v>208.51404140000005</v>
      </c>
      <c r="AZ724">
        <f t="shared" ca="1" si="197"/>
        <v>202.01685446601783</v>
      </c>
      <c r="BA724">
        <f t="shared" ca="1" si="198"/>
        <v>222.98314553398217</v>
      </c>
      <c r="BB724" cm="1">
        <f t="array" aca="1" ref="BB724" ca="1">_xlfn.LET(_xlpm.rozsah, $J$3:$J$10001,_xlpm.podminka, (_xlpm.rozsah&gt;E724)*(ISNUMBER(_xlpm.rozsah)),_xlpm.indexy, IF(_xlpm.podminka, ROW(_xlpm.rozsah)-MIN(ROW(_xlpm.rozsah))+1),_xlpm.prvni, MIN(_xlpm.indexy),_xlpm.finalni, IF(_xlpm.prvni=1, 2, _xlpm.prvni),INDEX(_xlpm.rozsah, _xlpm.finalni))</f>
        <v>2300</v>
      </c>
      <c r="BC724" cm="1">
        <f t="array" aca="1" ref="BC724" ca="1">INDEX($J$3:$J$10001,MATCH(BB724,$J$3:$J$10004,0)-1)</f>
        <v>2200</v>
      </c>
      <c r="BD724">
        <f t="shared" ca="1" si="199"/>
        <v>180</v>
      </c>
      <c r="BE724">
        <f t="shared" ca="1" si="200"/>
        <v>245</v>
      </c>
      <c r="BF724">
        <f t="shared" ca="1" si="201"/>
        <v>-65</v>
      </c>
      <c r="BG724">
        <f t="shared" ca="1" si="202"/>
        <v>202.01685446601783</v>
      </c>
    </row>
    <row r="725" spans="1:59" x14ac:dyDescent="0.25">
      <c r="A725" s="64">
        <v>722</v>
      </c>
      <c r="B725" s="64">
        <v>102</v>
      </c>
      <c r="C725" s="64">
        <v>62</v>
      </c>
      <c r="D725" s="18">
        <v>722</v>
      </c>
      <c r="E725" s="21">
        <f t="shared" ca="1" si="187"/>
        <v>2266.1279162061264</v>
      </c>
      <c r="F725" s="22">
        <f t="shared" ca="1" si="188"/>
        <v>125.25044976893105</v>
      </c>
      <c r="G725" s="28">
        <v>722</v>
      </c>
      <c r="H725" s="24">
        <f t="shared" ca="1" si="189"/>
        <v>2256.1322439999999</v>
      </c>
      <c r="I725" s="25">
        <f t="shared" ca="1" si="190"/>
        <v>129.27870566800004</v>
      </c>
      <c r="J725" s="155"/>
      <c r="K725" s="155"/>
      <c r="AR725">
        <f t="shared" ca="1" si="191"/>
        <v>208.51404140000005</v>
      </c>
      <c r="AS725">
        <f t="shared" ca="1" si="192"/>
        <v>216.48595859999995</v>
      </c>
      <c r="AT725" cm="1">
        <f t="array" aca="1" ref="AT725" ca="1">_xlfn.LET(_xlpm.rozsah, $J$3:$J$10001,_xlpm.podminka, (_xlpm.rozsah&gt;H725)*(ISNUMBER(_xlpm.rozsah)),_xlpm.indexy, IF(_xlpm.podminka, ROW(_xlpm.rozsah)-MIN(ROW(_xlpm.rozsah))+1),_xlpm.prvni, MIN(_xlpm.indexy),_xlpm.finalni, IF(_xlpm.prvni=1, 2, _xlpm.prvni),INDEX(_xlpm.rozsah, _xlpm.finalni))</f>
        <v>2300</v>
      </c>
      <c r="AU725" cm="1">
        <f t="array" aca="1" ref="AU725" ca="1">INDEX($J$3:$J$10001,MATCH(AT725,$J$3:$J$10004,0)-1)</f>
        <v>2200</v>
      </c>
      <c r="AV725">
        <f t="shared" ca="1" si="193"/>
        <v>180</v>
      </c>
      <c r="AW725">
        <f t="shared" ca="1" si="194"/>
        <v>245</v>
      </c>
      <c r="AX725">
        <f t="shared" ca="1" si="195"/>
        <v>-65</v>
      </c>
      <c r="AY725">
        <f t="shared" ca="1" si="196"/>
        <v>208.51404140000005</v>
      </c>
      <c r="AZ725">
        <f t="shared" ca="1" si="197"/>
        <v>202.01685446601783</v>
      </c>
      <c r="BA725">
        <f t="shared" ca="1" si="198"/>
        <v>222.98314553398217</v>
      </c>
      <c r="BB725" cm="1">
        <f t="array" aca="1" ref="BB725" ca="1">_xlfn.LET(_xlpm.rozsah, $J$3:$J$10001,_xlpm.podminka, (_xlpm.rozsah&gt;E725)*(ISNUMBER(_xlpm.rozsah)),_xlpm.indexy, IF(_xlpm.podminka, ROW(_xlpm.rozsah)-MIN(ROW(_xlpm.rozsah))+1),_xlpm.prvni, MIN(_xlpm.indexy),_xlpm.finalni, IF(_xlpm.prvni=1, 2, _xlpm.prvni),INDEX(_xlpm.rozsah, _xlpm.finalni))</f>
        <v>2300</v>
      </c>
      <c r="BC725" cm="1">
        <f t="array" aca="1" ref="BC725" ca="1">INDEX($J$3:$J$10001,MATCH(BB725,$J$3:$J$10004,0)-1)</f>
        <v>2200</v>
      </c>
      <c r="BD725">
        <f t="shared" ca="1" si="199"/>
        <v>180</v>
      </c>
      <c r="BE725">
        <f t="shared" ca="1" si="200"/>
        <v>245</v>
      </c>
      <c r="BF725">
        <f t="shared" ca="1" si="201"/>
        <v>-65</v>
      </c>
      <c r="BG725">
        <f t="shared" ca="1" si="202"/>
        <v>202.01685446601783</v>
      </c>
    </row>
    <row r="726" spans="1:59" x14ac:dyDescent="0.25">
      <c r="A726" s="64">
        <v>723</v>
      </c>
      <c r="B726" s="64">
        <v>104</v>
      </c>
      <c r="C726" s="64">
        <v>38</v>
      </c>
      <c r="D726" s="18">
        <v>723</v>
      </c>
      <c r="E726" s="21">
        <f t="shared" ca="1" si="187"/>
        <v>2296.8363067199721</v>
      </c>
      <c r="F726" s="22">
        <f t="shared" ca="1" si="188"/>
        <v>69.181432240166899</v>
      </c>
      <c r="G726" s="23">
        <v>723</v>
      </c>
      <c r="H726" s="24">
        <f t="shared" ca="1" si="189"/>
        <v>2280.7622879999999</v>
      </c>
      <c r="I726" s="25">
        <f t="shared" ca="1" si="190"/>
        <v>73.151714864000027</v>
      </c>
      <c r="J726" s="155"/>
      <c r="K726" s="155"/>
      <c r="AR726">
        <f t="shared" ca="1" si="191"/>
        <v>192.50451280000007</v>
      </c>
      <c r="AS726">
        <f t="shared" ca="1" si="192"/>
        <v>232.49548719999993</v>
      </c>
      <c r="AT726" cm="1">
        <f t="array" aca="1" ref="AT726" ca="1">_xlfn.LET(_xlpm.rozsah, $J$3:$J$10001,_xlpm.podminka, (_xlpm.rozsah&gt;H726)*(ISNUMBER(_xlpm.rozsah)),_xlpm.indexy, IF(_xlpm.podminka, ROW(_xlpm.rozsah)-MIN(ROW(_xlpm.rozsah))+1),_xlpm.prvni, MIN(_xlpm.indexy),_xlpm.finalni, IF(_xlpm.prvni=1, 2, _xlpm.prvni),INDEX(_xlpm.rozsah, _xlpm.finalni))</f>
        <v>2300</v>
      </c>
      <c r="AU726" cm="1">
        <f t="array" aca="1" ref="AU726" ca="1">INDEX($J$3:$J$10001,MATCH(AT726,$J$3:$J$10004,0)-1)</f>
        <v>2200</v>
      </c>
      <c r="AV726">
        <f t="shared" ca="1" si="193"/>
        <v>180</v>
      </c>
      <c r="AW726">
        <f t="shared" ca="1" si="194"/>
        <v>245</v>
      </c>
      <c r="AX726">
        <f t="shared" ca="1" si="195"/>
        <v>-65</v>
      </c>
      <c r="AY726">
        <f t="shared" ca="1" si="196"/>
        <v>192.50451280000007</v>
      </c>
      <c r="AZ726">
        <f t="shared" ca="1" si="197"/>
        <v>182.05640063201815</v>
      </c>
      <c r="BA726">
        <f t="shared" ca="1" si="198"/>
        <v>242.94359936798185</v>
      </c>
      <c r="BB726" cm="1">
        <f t="array" aca="1" ref="BB726" ca="1">_xlfn.LET(_xlpm.rozsah, $J$3:$J$10001,_xlpm.podminka, (_xlpm.rozsah&gt;E726)*(ISNUMBER(_xlpm.rozsah)),_xlpm.indexy, IF(_xlpm.podminka, ROW(_xlpm.rozsah)-MIN(ROW(_xlpm.rozsah))+1),_xlpm.prvni, MIN(_xlpm.indexy),_xlpm.finalni, IF(_xlpm.prvni=1, 2, _xlpm.prvni),INDEX(_xlpm.rozsah, _xlpm.finalni))</f>
        <v>2300</v>
      </c>
      <c r="BC726" cm="1">
        <f t="array" aca="1" ref="BC726" ca="1">INDEX($J$3:$J$10001,MATCH(BB726,$J$3:$J$10004,0)-1)</f>
        <v>2200</v>
      </c>
      <c r="BD726">
        <f t="shared" ca="1" si="199"/>
        <v>180</v>
      </c>
      <c r="BE726">
        <f t="shared" ca="1" si="200"/>
        <v>245</v>
      </c>
      <c r="BF726">
        <f t="shared" ca="1" si="201"/>
        <v>-65</v>
      </c>
      <c r="BG726">
        <f t="shared" ca="1" si="202"/>
        <v>182.05640063201815</v>
      </c>
    </row>
    <row r="727" spans="1:59" x14ac:dyDescent="0.25">
      <c r="A727" s="64">
        <v>724</v>
      </c>
      <c r="B727" s="64">
        <v>104</v>
      </c>
      <c r="C727" s="64">
        <v>15</v>
      </c>
      <c r="D727" s="18">
        <v>724</v>
      </c>
      <c r="E727" s="21">
        <f t="shared" ca="1" si="187"/>
        <v>2296.8363067199721</v>
      </c>
      <c r="F727" s="22">
        <f t="shared" ca="1" si="188"/>
        <v>27.308460094802722</v>
      </c>
      <c r="G727" s="28">
        <v>724</v>
      </c>
      <c r="H727" s="24">
        <f t="shared" ca="1" si="189"/>
        <v>2280.7622879999999</v>
      </c>
      <c r="I727" s="25">
        <f t="shared" ca="1" si="190"/>
        <v>28.875676920000011</v>
      </c>
      <c r="J727" s="155"/>
      <c r="K727" s="155"/>
      <c r="AR727">
        <f t="shared" ca="1" si="191"/>
        <v>192.50451280000007</v>
      </c>
      <c r="AS727">
        <f t="shared" ca="1" si="192"/>
        <v>232.49548719999993</v>
      </c>
      <c r="AT727" cm="1">
        <f t="array" aca="1" ref="AT727" ca="1">_xlfn.LET(_xlpm.rozsah, $J$3:$J$10001,_xlpm.podminka, (_xlpm.rozsah&gt;H727)*(ISNUMBER(_xlpm.rozsah)),_xlpm.indexy, IF(_xlpm.podminka, ROW(_xlpm.rozsah)-MIN(ROW(_xlpm.rozsah))+1),_xlpm.prvni, MIN(_xlpm.indexy),_xlpm.finalni, IF(_xlpm.prvni=1, 2, _xlpm.prvni),INDEX(_xlpm.rozsah, _xlpm.finalni))</f>
        <v>2300</v>
      </c>
      <c r="AU727" cm="1">
        <f t="array" aca="1" ref="AU727" ca="1">INDEX($J$3:$J$10001,MATCH(AT727,$J$3:$J$10004,0)-1)</f>
        <v>2200</v>
      </c>
      <c r="AV727">
        <f t="shared" ca="1" si="193"/>
        <v>180</v>
      </c>
      <c r="AW727">
        <f t="shared" ca="1" si="194"/>
        <v>245</v>
      </c>
      <c r="AX727">
        <f t="shared" ca="1" si="195"/>
        <v>-65</v>
      </c>
      <c r="AY727">
        <f t="shared" ca="1" si="196"/>
        <v>192.50451280000007</v>
      </c>
      <c r="AZ727">
        <f t="shared" ca="1" si="197"/>
        <v>182.05640063201815</v>
      </c>
      <c r="BA727">
        <f t="shared" ca="1" si="198"/>
        <v>242.94359936798185</v>
      </c>
      <c r="BB727" cm="1">
        <f t="array" aca="1" ref="BB727" ca="1">_xlfn.LET(_xlpm.rozsah, $J$3:$J$10001,_xlpm.podminka, (_xlpm.rozsah&gt;E727)*(ISNUMBER(_xlpm.rozsah)),_xlpm.indexy, IF(_xlpm.podminka, ROW(_xlpm.rozsah)-MIN(ROW(_xlpm.rozsah))+1),_xlpm.prvni, MIN(_xlpm.indexy),_xlpm.finalni, IF(_xlpm.prvni=1, 2, _xlpm.prvni),INDEX(_xlpm.rozsah, _xlpm.finalni))</f>
        <v>2300</v>
      </c>
      <c r="BC727" cm="1">
        <f t="array" aca="1" ref="BC727" ca="1">INDEX($J$3:$J$10001,MATCH(BB727,$J$3:$J$10004,0)-1)</f>
        <v>2200</v>
      </c>
      <c r="BD727">
        <f t="shared" ca="1" si="199"/>
        <v>180</v>
      </c>
      <c r="BE727">
        <f t="shared" ca="1" si="200"/>
        <v>245</v>
      </c>
      <c r="BF727">
        <f t="shared" ca="1" si="201"/>
        <v>-65</v>
      </c>
      <c r="BG727">
        <f t="shared" ca="1" si="202"/>
        <v>182.05640063201815</v>
      </c>
    </row>
    <row r="728" spans="1:59" x14ac:dyDescent="0.25">
      <c r="A728" s="64">
        <v>725</v>
      </c>
      <c r="B728" s="64">
        <v>102</v>
      </c>
      <c r="C728" s="64">
        <v>24</v>
      </c>
      <c r="D728" s="18">
        <v>725</v>
      </c>
      <c r="E728" s="21">
        <f t="shared" ca="1" si="187"/>
        <v>2266.1279162061264</v>
      </c>
      <c r="F728" s="22">
        <f t="shared" ca="1" si="188"/>
        <v>48.484045071844285</v>
      </c>
      <c r="G728" s="23">
        <v>725</v>
      </c>
      <c r="H728" s="24">
        <f t="shared" ca="1" si="189"/>
        <v>2256.1322439999999</v>
      </c>
      <c r="I728" s="25">
        <f t="shared" ca="1" si="190"/>
        <v>50.043369936000019</v>
      </c>
      <c r="J728" s="155"/>
      <c r="K728" s="155"/>
      <c r="AR728">
        <f t="shared" ca="1" si="191"/>
        <v>208.51404140000005</v>
      </c>
      <c r="AS728">
        <f t="shared" ca="1" si="192"/>
        <v>216.48595859999995</v>
      </c>
      <c r="AT728" cm="1">
        <f t="array" aca="1" ref="AT728" ca="1">_xlfn.LET(_xlpm.rozsah, $J$3:$J$10001,_xlpm.podminka, (_xlpm.rozsah&gt;H728)*(ISNUMBER(_xlpm.rozsah)),_xlpm.indexy, IF(_xlpm.podminka, ROW(_xlpm.rozsah)-MIN(ROW(_xlpm.rozsah))+1),_xlpm.prvni, MIN(_xlpm.indexy),_xlpm.finalni, IF(_xlpm.prvni=1, 2, _xlpm.prvni),INDEX(_xlpm.rozsah, _xlpm.finalni))</f>
        <v>2300</v>
      </c>
      <c r="AU728" cm="1">
        <f t="array" aca="1" ref="AU728" ca="1">INDEX($J$3:$J$10001,MATCH(AT728,$J$3:$J$10004,0)-1)</f>
        <v>2200</v>
      </c>
      <c r="AV728">
        <f t="shared" ca="1" si="193"/>
        <v>180</v>
      </c>
      <c r="AW728">
        <f t="shared" ca="1" si="194"/>
        <v>245</v>
      </c>
      <c r="AX728">
        <f t="shared" ca="1" si="195"/>
        <v>-65</v>
      </c>
      <c r="AY728">
        <f t="shared" ca="1" si="196"/>
        <v>208.51404140000005</v>
      </c>
      <c r="AZ728">
        <f t="shared" ca="1" si="197"/>
        <v>202.01685446601783</v>
      </c>
      <c r="BA728">
        <f t="shared" ca="1" si="198"/>
        <v>222.98314553398217</v>
      </c>
      <c r="BB728" cm="1">
        <f t="array" aca="1" ref="BB728" ca="1">_xlfn.LET(_xlpm.rozsah, $J$3:$J$10001,_xlpm.podminka, (_xlpm.rozsah&gt;E728)*(ISNUMBER(_xlpm.rozsah)),_xlpm.indexy, IF(_xlpm.podminka, ROW(_xlpm.rozsah)-MIN(ROW(_xlpm.rozsah))+1),_xlpm.prvni, MIN(_xlpm.indexy),_xlpm.finalni, IF(_xlpm.prvni=1, 2, _xlpm.prvni),INDEX(_xlpm.rozsah, _xlpm.finalni))</f>
        <v>2300</v>
      </c>
      <c r="BC728" cm="1">
        <f t="array" aca="1" ref="BC728" ca="1">INDEX($J$3:$J$10001,MATCH(BB728,$J$3:$J$10004,0)-1)</f>
        <v>2200</v>
      </c>
      <c r="BD728">
        <f t="shared" ca="1" si="199"/>
        <v>180</v>
      </c>
      <c r="BE728">
        <f t="shared" ca="1" si="200"/>
        <v>245</v>
      </c>
      <c r="BF728">
        <f t="shared" ca="1" si="201"/>
        <v>-65</v>
      </c>
      <c r="BG728">
        <f t="shared" ca="1" si="202"/>
        <v>202.01685446601783</v>
      </c>
    </row>
    <row r="729" spans="1:59" x14ac:dyDescent="0.25">
      <c r="A729" s="64">
        <v>726</v>
      </c>
      <c r="B729" s="64">
        <v>102</v>
      </c>
      <c r="C729" s="64">
        <v>45</v>
      </c>
      <c r="D729" s="18">
        <v>726</v>
      </c>
      <c r="E729" s="21">
        <f t="shared" ca="1" si="187"/>
        <v>2266.1279162061264</v>
      </c>
      <c r="F729" s="22">
        <f t="shared" ca="1" si="188"/>
        <v>90.90758450970803</v>
      </c>
      <c r="G729" s="28">
        <v>726</v>
      </c>
      <c r="H729" s="24">
        <f t="shared" ca="1" si="189"/>
        <v>2256.1322439999999</v>
      </c>
      <c r="I729" s="25">
        <f t="shared" ca="1" si="190"/>
        <v>93.831318630000027</v>
      </c>
      <c r="J729" s="155"/>
      <c r="K729" s="155"/>
      <c r="AR729">
        <f t="shared" ca="1" si="191"/>
        <v>208.51404140000005</v>
      </c>
      <c r="AS729">
        <f t="shared" ca="1" si="192"/>
        <v>216.48595859999995</v>
      </c>
      <c r="AT729" cm="1">
        <f t="array" aca="1" ref="AT729" ca="1">_xlfn.LET(_xlpm.rozsah, $J$3:$J$10001,_xlpm.podminka, (_xlpm.rozsah&gt;H729)*(ISNUMBER(_xlpm.rozsah)),_xlpm.indexy, IF(_xlpm.podminka, ROW(_xlpm.rozsah)-MIN(ROW(_xlpm.rozsah))+1),_xlpm.prvni, MIN(_xlpm.indexy),_xlpm.finalni, IF(_xlpm.prvni=1, 2, _xlpm.prvni),INDEX(_xlpm.rozsah, _xlpm.finalni))</f>
        <v>2300</v>
      </c>
      <c r="AU729" cm="1">
        <f t="array" aca="1" ref="AU729" ca="1">INDEX($J$3:$J$10001,MATCH(AT729,$J$3:$J$10004,0)-1)</f>
        <v>2200</v>
      </c>
      <c r="AV729">
        <f t="shared" ca="1" si="193"/>
        <v>180</v>
      </c>
      <c r="AW729">
        <f t="shared" ca="1" si="194"/>
        <v>245</v>
      </c>
      <c r="AX729">
        <f t="shared" ca="1" si="195"/>
        <v>-65</v>
      </c>
      <c r="AY729">
        <f t="shared" ca="1" si="196"/>
        <v>208.51404140000005</v>
      </c>
      <c r="AZ729">
        <f t="shared" ca="1" si="197"/>
        <v>202.01685446601783</v>
      </c>
      <c r="BA729">
        <f t="shared" ca="1" si="198"/>
        <v>222.98314553398217</v>
      </c>
      <c r="BB729" cm="1">
        <f t="array" aca="1" ref="BB729" ca="1">_xlfn.LET(_xlpm.rozsah, $J$3:$J$10001,_xlpm.podminka, (_xlpm.rozsah&gt;E729)*(ISNUMBER(_xlpm.rozsah)),_xlpm.indexy, IF(_xlpm.podminka, ROW(_xlpm.rozsah)-MIN(ROW(_xlpm.rozsah))+1),_xlpm.prvni, MIN(_xlpm.indexy),_xlpm.finalni, IF(_xlpm.prvni=1, 2, _xlpm.prvni),INDEX(_xlpm.rozsah, _xlpm.finalni))</f>
        <v>2300</v>
      </c>
      <c r="BC729" cm="1">
        <f t="array" aca="1" ref="BC729" ca="1">INDEX($J$3:$J$10001,MATCH(BB729,$J$3:$J$10004,0)-1)</f>
        <v>2200</v>
      </c>
      <c r="BD729">
        <f t="shared" ca="1" si="199"/>
        <v>180</v>
      </c>
      <c r="BE729">
        <f t="shared" ca="1" si="200"/>
        <v>245</v>
      </c>
      <c r="BF729">
        <f t="shared" ca="1" si="201"/>
        <v>-65</v>
      </c>
      <c r="BG729">
        <f t="shared" ca="1" si="202"/>
        <v>202.01685446601783</v>
      </c>
    </row>
    <row r="730" spans="1:59" x14ac:dyDescent="0.25">
      <c r="A730" s="64">
        <v>727</v>
      </c>
      <c r="B730" s="64">
        <v>102</v>
      </c>
      <c r="C730" s="64">
        <v>47</v>
      </c>
      <c r="D730" s="18">
        <v>727</v>
      </c>
      <c r="E730" s="21">
        <f t="shared" ca="1" si="187"/>
        <v>2266.1279162061264</v>
      </c>
      <c r="F730" s="22">
        <f t="shared" ca="1" si="188"/>
        <v>94.947921599028376</v>
      </c>
      <c r="G730" s="23">
        <v>727</v>
      </c>
      <c r="H730" s="24">
        <f t="shared" ca="1" si="189"/>
        <v>2256.1322439999999</v>
      </c>
      <c r="I730" s="25">
        <f t="shared" ca="1" si="190"/>
        <v>98.001599458000015</v>
      </c>
      <c r="J730" s="155"/>
      <c r="K730" s="155"/>
      <c r="AR730">
        <f t="shared" ca="1" si="191"/>
        <v>208.51404140000005</v>
      </c>
      <c r="AS730">
        <f t="shared" ca="1" si="192"/>
        <v>216.48595859999995</v>
      </c>
      <c r="AT730" cm="1">
        <f t="array" aca="1" ref="AT730" ca="1">_xlfn.LET(_xlpm.rozsah, $J$3:$J$10001,_xlpm.podminka, (_xlpm.rozsah&gt;H730)*(ISNUMBER(_xlpm.rozsah)),_xlpm.indexy, IF(_xlpm.podminka, ROW(_xlpm.rozsah)-MIN(ROW(_xlpm.rozsah))+1),_xlpm.prvni, MIN(_xlpm.indexy),_xlpm.finalni, IF(_xlpm.prvni=1, 2, _xlpm.prvni),INDEX(_xlpm.rozsah, _xlpm.finalni))</f>
        <v>2300</v>
      </c>
      <c r="AU730" cm="1">
        <f t="array" aca="1" ref="AU730" ca="1">INDEX($J$3:$J$10001,MATCH(AT730,$J$3:$J$10004,0)-1)</f>
        <v>2200</v>
      </c>
      <c r="AV730">
        <f t="shared" ca="1" si="193"/>
        <v>180</v>
      </c>
      <c r="AW730">
        <f t="shared" ca="1" si="194"/>
        <v>245</v>
      </c>
      <c r="AX730">
        <f t="shared" ca="1" si="195"/>
        <v>-65</v>
      </c>
      <c r="AY730">
        <f t="shared" ca="1" si="196"/>
        <v>208.51404140000005</v>
      </c>
      <c r="AZ730">
        <f t="shared" ca="1" si="197"/>
        <v>202.01685446601783</v>
      </c>
      <c r="BA730">
        <f t="shared" ca="1" si="198"/>
        <v>222.98314553398217</v>
      </c>
      <c r="BB730" cm="1">
        <f t="array" aca="1" ref="BB730" ca="1">_xlfn.LET(_xlpm.rozsah, $J$3:$J$10001,_xlpm.podminka, (_xlpm.rozsah&gt;E730)*(ISNUMBER(_xlpm.rozsah)),_xlpm.indexy, IF(_xlpm.podminka, ROW(_xlpm.rozsah)-MIN(ROW(_xlpm.rozsah))+1),_xlpm.prvni, MIN(_xlpm.indexy),_xlpm.finalni, IF(_xlpm.prvni=1, 2, _xlpm.prvni),INDEX(_xlpm.rozsah, _xlpm.finalni))</f>
        <v>2300</v>
      </c>
      <c r="BC730" cm="1">
        <f t="array" aca="1" ref="BC730" ca="1">INDEX($J$3:$J$10001,MATCH(BB730,$J$3:$J$10004,0)-1)</f>
        <v>2200</v>
      </c>
      <c r="BD730">
        <f t="shared" ca="1" si="199"/>
        <v>180</v>
      </c>
      <c r="BE730">
        <f t="shared" ca="1" si="200"/>
        <v>245</v>
      </c>
      <c r="BF730">
        <f t="shared" ca="1" si="201"/>
        <v>-65</v>
      </c>
      <c r="BG730">
        <f t="shared" ca="1" si="202"/>
        <v>202.01685446601783</v>
      </c>
    </row>
    <row r="731" spans="1:59" x14ac:dyDescent="0.25">
      <c r="A731" s="64">
        <v>728</v>
      </c>
      <c r="B731" s="64">
        <v>104</v>
      </c>
      <c r="C731" s="64">
        <v>40</v>
      </c>
      <c r="D731" s="18">
        <v>728</v>
      </c>
      <c r="E731" s="21">
        <f t="shared" ca="1" si="187"/>
        <v>2296.8363067199721</v>
      </c>
      <c r="F731" s="22">
        <f t="shared" ca="1" si="188"/>
        <v>72.822560252807264</v>
      </c>
      <c r="G731" s="28">
        <v>728</v>
      </c>
      <c r="H731" s="24">
        <f t="shared" ca="1" si="189"/>
        <v>2280.7622879999999</v>
      </c>
      <c r="I731" s="25">
        <f t="shared" ca="1" si="190"/>
        <v>77.001805120000029</v>
      </c>
      <c r="J731" s="155"/>
      <c r="K731" s="155"/>
      <c r="AR731">
        <f t="shared" ca="1" si="191"/>
        <v>192.50451280000007</v>
      </c>
      <c r="AS731">
        <f t="shared" ca="1" si="192"/>
        <v>232.49548719999993</v>
      </c>
      <c r="AT731" cm="1">
        <f t="array" aca="1" ref="AT731" ca="1">_xlfn.LET(_xlpm.rozsah, $J$3:$J$10001,_xlpm.podminka, (_xlpm.rozsah&gt;H731)*(ISNUMBER(_xlpm.rozsah)),_xlpm.indexy, IF(_xlpm.podminka, ROW(_xlpm.rozsah)-MIN(ROW(_xlpm.rozsah))+1),_xlpm.prvni, MIN(_xlpm.indexy),_xlpm.finalni, IF(_xlpm.prvni=1, 2, _xlpm.prvni),INDEX(_xlpm.rozsah, _xlpm.finalni))</f>
        <v>2300</v>
      </c>
      <c r="AU731" cm="1">
        <f t="array" aca="1" ref="AU731" ca="1">INDEX($J$3:$J$10001,MATCH(AT731,$J$3:$J$10004,0)-1)</f>
        <v>2200</v>
      </c>
      <c r="AV731">
        <f t="shared" ca="1" si="193"/>
        <v>180</v>
      </c>
      <c r="AW731">
        <f t="shared" ca="1" si="194"/>
        <v>245</v>
      </c>
      <c r="AX731">
        <f t="shared" ca="1" si="195"/>
        <v>-65</v>
      </c>
      <c r="AY731">
        <f t="shared" ca="1" si="196"/>
        <v>192.50451280000007</v>
      </c>
      <c r="AZ731">
        <f t="shared" ca="1" si="197"/>
        <v>182.05640063201815</v>
      </c>
      <c r="BA731">
        <f t="shared" ca="1" si="198"/>
        <v>242.94359936798185</v>
      </c>
      <c r="BB731" cm="1">
        <f t="array" aca="1" ref="BB731" ca="1">_xlfn.LET(_xlpm.rozsah, $J$3:$J$10001,_xlpm.podminka, (_xlpm.rozsah&gt;E731)*(ISNUMBER(_xlpm.rozsah)),_xlpm.indexy, IF(_xlpm.podminka, ROW(_xlpm.rozsah)-MIN(ROW(_xlpm.rozsah))+1),_xlpm.prvni, MIN(_xlpm.indexy),_xlpm.finalni, IF(_xlpm.prvni=1, 2, _xlpm.prvni),INDEX(_xlpm.rozsah, _xlpm.finalni))</f>
        <v>2300</v>
      </c>
      <c r="BC731" cm="1">
        <f t="array" aca="1" ref="BC731" ca="1">INDEX($J$3:$J$10001,MATCH(BB731,$J$3:$J$10004,0)-1)</f>
        <v>2200</v>
      </c>
      <c r="BD731">
        <f t="shared" ca="1" si="199"/>
        <v>180</v>
      </c>
      <c r="BE731">
        <f t="shared" ca="1" si="200"/>
        <v>245</v>
      </c>
      <c r="BF731">
        <f t="shared" ca="1" si="201"/>
        <v>-65</v>
      </c>
      <c r="BG731">
        <f t="shared" ca="1" si="202"/>
        <v>182.05640063201815</v>
      </c>
    </row>
    <row r="732" spans="1:59" x14ac:dyDescent="0.25">
      <c r="A732" s="64">
        <v>729</v>
      </c>
      <c r="B732" s="64">
        <v>101</v>
      </c>
      <c r="C732" s="64">
        <v>52</v>
      </c>
      <c r="D732" s="18">
        <v>729</v>
      </c>
      <c r="E732" s="21">
        <f t="shared" ca="1" si="187"/>
        <v>2250.7737209492034</v>
      </c>
      <c r="F732" s="22">
        <f t="shared" ca="1" si="188"/>
        <v>110.23848231916926</v>
      </c>
      <c r="G732" s="23">
        <v>729</v>
      </c>
      <c r="H732" s="24">
        <f t="shared" ca="1" si="189"/>
        <v>2243.8172219999997</v>
      </c>
      <c r="I732" s="25">
        <f t="shared" ca="1" si="190"/>
        <v>112.5897789640001</v>
      </c>
      <c r="J732" s="155"/>
      <c r="K732" s="155"/>
      <c r="AR732">
        <f t="shared" ca="1" si="191"/>
        <v>216.5188057000002</v>
      </c>
      <c r="AS732">
        <f t="shared" ca="1" si="192"/>
        <v>208.4811942999998</v>
      </c>
      <c r="AT732" cm="1">
        <f t="array" aca="1" ref="AT732" ca="1">_xlfn.LET(_xlpm.rozsah, $J$3:$J$10001,_xlpm.podminka, (_xlpm.rozsah&gt;H732)*(ISNUMBER(_xlpm.rozsah)),_xlpm.indexy, IF(_xlpm.podminka, ROW(_xlpm.rozsah)-MIN(ROW(_xlpm.rozsah))+1),_xlpm.prvni, MIN(_xlpm.indexy),_xlpm.finalni, IF(_xlpm.prvni=1, 2, _xlpm.prvni),INDEX(_xlpm.rozsah, _xlpm.finalni))</f>
        <v>2300</v>
      </c>
      <c r="AU732" cm="1">
        <f t="array" aca="1" ref="AU732" ca="1">INDEX($J$3:$J$10001,MATCH(AT732,$J$3:$J$10004,0)-1)</f>
        <v>2200</v>
      </c>
      <c r="AV732">
        <f t="shared" ca="1" si="193"/>
        <v>180</v>
      </c>
      <c r="AW732">
        <f t="shared" ca="1" si="194"/>
        <v>245</v>
      </c>
      <c r="AX732">
        <f t="shared" ca="1" si="195"/>
        <v>-65</v>
      </c>
      <c r="AY732">
        <f t="shared" ca="1" si="196"/>
        <v>216.5188057000002</v>
      </c>
      <c r="AZ732">
        <f t="shared" ca="1" si="197"/>
        <v>211.99708138301781</v>
      </c>
      <c r="BA732">
        <f t="shared" ca="1" si="198"/>
        <v>213.00291861698219</v>
      </c>
      <c r="BB732" cm="1">
        <f t="array" aca="1" ref="BB732" ca="1">_xlfn.LET(_xlpm.rozsah, $J$3:$J$10001,_xlpm.podminka, (_xlpm.rozsah&gt;E732)*(ISNUMBER(_xlpm.rozsah)),_xlpm.indexy, IF(_xlpm.podminka, ROW(_xlpm.rozsah)-MIN(ROW(_xlpm.rozsah))+1),_xlpm.prvni, MIN(_xlpm.indexy),_xlpm.finalni, IF(_xlpm.prvni=1, 2, _xlpm.prvni),INDEX(_xlpm.rozsah, _xlpm.finalni))</f>
        <v>2300</v>
      </c>
      <c r="BC732" cm="1">
        <f t="array" aca="1" ref="BC732" ca="1">INDEX($J$3:$J$10001,MATCH(BB732,$J$3:$J$10004,0)-1)</f>
        <v>2200</v>
      </c>
      <c r="BD732">
        <f t="shared" ca="1" si="199"/>
        <v>180</v>
      </c>
      <c r="BE732">
        <f t="shared" ca="1" si="200"/>
        <v>245</v>
      </c>
      <c r="BF732">
        <f t="shared" ca="1" si="201"/>
        <v>-65</v>
      </c>
      <c r="BG732">
        <f t="shared" ca="1" si="202"/>
        <v>211.99708138301781</v>
      </c>
    </row>
    <row r="733" spans="1:59" x14ac:dyDescent="0.25">
      <c r="A733" s="64">
        <v>730</v>
      </c>
      <c r="B733" s="64">
        <v>103</v>
      </c>
      <c r="C733" s="64">
        <v>32</v>
      </c>
      <c r="D733" s="18">
        <v>730</v>
      </c>
      <c r="E733" s="21">
        <f t="shared" ca="1" si="187"/>
        <v>2281.4821114630495</v>
      </c>
      <c r="F733" s="22">
        <f t="shared" ca="1" si="188"/>
        <v>61.451720815685711</v>
      </c>
      <c r="G733" s="28">
        <v>730</v>
      </c>
      <c r="H733" s="24">
        <f t="shared" ca="1" si="189"/>
        <v>2268.4472660000001</v>
      </c>
      <c r="I733" s="25">
        <f t="shared" ca="1" si="190"/>
        <v>64.162968671999977</v>
      </c>
      <c r="J733" s="155"/>
      <c r="K733" s="155"/>
      <c r="AR733">
        <f t="shared" ca="1" si="191"/>
        <v>200.50927709999991</v>
      </c>
      <c r="AS733">
        <f t="shared" ca="1" si="192"/>
        <v>224.49072290000009</v>
      </c>
      <c r="AT733" cm="1">
        <f t="array" aca="1" ref="AT733" ca="1">_xlfn.LET(_xlpm.rozsah, $J$3:$J$10001,_xlpm.podminka, (_xlpm.rozsah&gt;H733)*(ISNUMBER(_xlpm.rozsah)),_xlpm.indexy, IF(_xlpm.podminka, ROW(_xlpm.rozsah)-MIN(ROW(_xlpm.rozsah))+1),_xlpm.prvni, MIN(_xlpm.indexy),_xlpm.finalni, IF(_xlpm.prvni=1, 2, _xlpm.prvni),INDEX(_xlpm.rozsah, _xlpm.finalni))</f>
        <v>2300</v>
      </c>
      <c r="AU733" cm="1">
        <f t="array" aca="1" ref="AU733" ca="1">INDEX($J$3:$J$10001,MATCH(AT733,$J$3:$J$10004,0)-1)</f>
        <v>2200</v>
      </c>
      <c r="AV733">
        <f t="shared" ca="1" si="193"/>
        <v>180</v>
      </c>
      <c r="AW733">
        <f t="shared" ca="1" si="194"/>
        <v>245</v>
      </c>
      <c r="AX733">
        <f t="shared" ca="1" si="195"/>
        <v>-65</v>
      </c>
      <c r="AY733">
        <f t="shared" ca="1" si="196"/>
        <v>200.50927709999991</v>
      </c>
      <c r="AZ733">
        <f t="shared" ca="1" si="197"/>
        <v>192.03662754901785</v>
      </c>
      <c r="BA733">
        <f t="shared" ca="1" si="198"/>
        <v>232.96337245098215</v>
      </c>
      <c r="BB733" cm="1">
        <f t="array" aca="1" ref="BB733" ca="1">_xlfn.LET(_xlpm.rozsah, $J$3:$J$10001,_xlpm.podminka, (_xlpm.rozsah&gt;E733)*(ISNUMBER(_xlpm.rozsah)),_xlpm.indexy, IF(_xlpm.podminka, ROW(_xlpm.rozsah)-MIN(ROW(_xlpm.rozsah))+1),_xlpm.prvni, MIN(_xlpm.indexy),_xlpm.finalni, IF(_xlpm.prvni=1, 2, _xlpm.prvni),INDEX(_xlpm.rozsah, _xlpm.finalni))</f>
        <v>2300</v>
      </c>
      <c r="BC733" cm="1">
        <f t="array" aca="1" ref="BC733" ca="1">INDEX($J$3:$J$10001,MATCH(BB733,$J$3:$J$10004,0)-1)</f>
        <v>2200</v>
      </c>
      <c r="BD733">
        <f t="shared" ca="1" si="199"/>
        <v>180</v>
      </c>
      <c r="BE733">
        <f t="shared" ca="1" si="200"/>
        <v>245</v>
      </c>
      <c r="BF733">
        <f t="shared" ca="1" si="201"/>
        <v>-65</v>
      </c>
      <c r="BG733">
        <f t="shared" ca="1" si="202"/>
        <v>192.03662754901785</v>
      </c>
    </row>
    <row r="734" spans="1:59" x14ac:dyDescent="0.25">
      <c r="A734" s="64">
        <v>731</v>
      </c>
      <c r="B734" s="64">
        <v>102</v>
      </c>
      <c r="C734" s="64">
        <v>50</v>
      </c>
      <c r="D734" s="18">
        <v>731</v>
      </c>
      <c r="E734" s="21">
        <f t="shared" ca="1" si="187"/>
        <v>2266.1279162061264</v>
      </c>
      <c r="F734" s="22">
        <f t="shared" ca="1" si="188"/>
        <v>101.00842723300892</v>
      </c>
      <c r="G734" s="23">
        <v>731</v>
      </c>
      <c r="H734" s="24">
        <f t="shared" ca="1" si="189"/>
        <v>2256.1322439999999</v>
      </c>
      <c r="I734" s="25">
        <f t="shared" ca="1" si="190"/>
        <v>104.25702070000003</v>
      </c>
      <c r="J734" s="155"/>
      <c r="K734" s="155"/>
      <c r="AR734">
        <f t="shared" ca="1" si="191"/>
        <v>208.51404140000005</v>
      </c>
      <c r="AS734">
        <f t="shared" ca="1" si="192"/>
        <v>216.48595859999995</v>
      </c>
      <c r="AT734" cm="1">
        <f t="array" aca="1" ref="AT734" ca="1">_xlfn.LET(_xlpm.rozsah, $J$3:$J$10001,_xlpm.podminka, (_xlpm.rozsah&gt;H734)*(ISNUMBER(_xlpm.rozsah)),_xlpm.indexy, IF(_xlpm.podminka, ROW(_xlpm.rozsah)-MIN(ROW(_xlpm.rozsah))+1),_xlpm.prvni, MIN(_xlpm.indexy),_xlpm.finalni, IF(_xlpm.prvni=1, 2, _xlpm.prvni),INDEX(_xlpm.rozsah, _xlpm.finalni))</f>
        <v>2300</v>
      </c>
      <c r="AU734" cm="1">
        <f t="array" aca="1" ref="AU734" ca="1">INDEX($J$3:$J$10001,MATCH(AT734,$J$3:$J$10004,0)-1)</f>
        <v>2200</v>
      </c>
      <c r="AV734">
        <f t="shared" ca="1" si="193"/>
        <v>180</v>
      </c>
      <c r="AW734">
        <f t="shared" ca="1" si="194"/>
        <v>245</v>
      </c>
      <c r="AX734">
        <f t="shared" ca="1" si="195"/>
        <v>-65</v>
      </c>
      <c r="AY734">
        <f t="shared" ca="1" si="196"/>
        <v>208.51404140000005</v>
      </c>
      <c r="AZ734">
        <f t="shared" ca="1" si="197"/>
        <v>202.01685446601783</v>
      </c>
      <c r="BA734">
        <f t="shared" ca="1" si="198"/>
        <v>222.98314553398217</v>
      </c>
      <c r="BB734" cm="1">
        <f t="array" aca="1" ref="BB734" ca="1">_xlfn.LET(_xlpm.rozsah, $J$3:$J$10001,_xlpm.podminka, (_xlpm.rozsah&gt;E734)*(ISNUMBER(_xlpm.rozsah)),_xlpm.indexy, IF(_xlpm.podminka, ROW(_xlpm.rozsah)-MIN(ROW(_xlpm.rozsah))+1),_xlpm.prvni, MIN(_xlpm.indexy),_xlpm.finalni, IF(_xlpm.prvni=1, 2, _xlpm.prvni),INDEX(_xlpm.rozsah, _xlpm.finalni))</f>
        <v>2300</v>
      </c>
      <c r="BC734" cm="1">
        <f t="array" aca="1" ref="BC734" ca="1">INDEX($J$3:$J$10001,MATCH(BB734,$J$3:$J$10004,0)-1)</f>
        <v>2200</v>
      </c>
      <c r="BD734">
        <f t="shared" ca="1" si="199"/>
        <v>180</v>
      </c>
      <c r="BE734">
        <f t="shared" ca="1" si="200"/>
        <v>245</v>
      </c>
      <c r="BF734">
        <f t="shared" ca="1" si="201"/>
        <v>-65</v>
      </c>
      <c r="BG734">
        <f t="shared" ca="1" si="202"/>
        <v>202.01685446601783</v>
      </c>
    </row>
    <row r="735" spans="1:59" x14ac:dyDescent="0.25">
      <c r="A735" s="64">
        <v>732</v>
      </c>
      <c r="B735" s="64">
        <v>103</v>
      </c>
      <c r="C735" s="64">
        <v>30</v>
      </c>
      <c r="D735" s="18">
        <v>732</v>
      </c>
      <c r="E735" s="21">
        <f t="shared" ca="1" si="187"/>
        <v>2281.4821114630495</v>
      </c>
      <c r="F735" s="22">
        <f t="shared" ca="1" si="188"/>
        <v>57.610988264705355</v>
      </c>
      <c r="G735" s="28">
        <v>732</v>
      </c>
      <c r="H735" s="24">
        <f t="shared" ca="1" si="189"/>
        <v>2268.4472660000001</v>
      </c>
      <c r="I735" s="25">
        <f t="shared" ca="1" si="190"/>
        <v>60.152783129999968</v>
      </c>
      <c r="J735" s="155"/>
      <c r="K735" s="155"/>
      <c r="AR735">
        <f t="shared" ca="1" si="191"/>
        <v>200.50927709999991</v>
      </c>
      <c r="AS735">
        <f t="shared" ca="1" si="192"/>
        <v>224.49072290000009</v>
      </c>
      <c r="AT735" cm="1">
        <f t="array" aca="1" ref="AT735" ca="1">_xlfn.LET(_xlpm.rozsah, $J$3:$J$10001,_xlpm.podminka, (_xlpm.rozsah&gt;H735)*(ISNUMBER(_xlpm.rozsah)),_xlpm.indexy, IF(_xlpm.podminka, ROW(_xlpm.rozsah)-MIN(ROW(_xlpm.rozsah))+1),_xlpm.prvni, MIN(_xlpm.indexy),_xlpm.finalni, IF(_xlpm.prvni=1, 2, _xlpm.prvni),INDEX(_xlpm.rozsah, _xlpm.finalni))</f>
        <v>2300</v>
      </c>
      <c r="AU735" cm="1">
        <f t="array" aca="1" ref="AU735" ca="1">INDEX($J$3:$J$10001,MATCH(AT735,$J$3:$J$10004,0)-1)</f>
        <v>2200</v>
      </c>
      <c r="AV735">
        <f t="shared" ca="1" si="193"/>
        <v>180</v>
      </c>
      <c r="AW735">
        <f t="shared" ca="1" si="194"/>
        <v>245</v>
      </c>
      <c r="AX735">
        <f t="shared" ca="1" si="195"/>
        <v>-65</v>
      </c>
      <c r="AY735">
        <f t="shared" ca="1" si="196"/>
        <v>200.50927709999991</v>
      </c>
      <c r="AZ735">
        <f t="shared" ca="1" si="197"/>
        <v>192.03662754901785</v>
      </c>
      <c r="BA735">
        <f t="shared" ca="1" si="198"/>
        <v>232.96337245098215</v>
      </c>
      <c r="BB735" cm="1">
        <f t="array" aca="1" ref="BB735" ca="1">_xlfn.LET(_xlpm.rozsah, $J$3:$J$10001,_xlpm.podminka, (_xlpm.rozsah&gt;E735)*(ISNUMBER(_xlpm.rozsah)),_xlpm.indexy, IF(_xlpm.podminka, ROW(_xlpm.rozsah)-MIN(ROW(_xlpm.rozsah))+1),_xlpm.prvni, MIN(_xlpm.indexy),_xlpm.finalni, IF(_xlpm.prvni=1, 2, _xlpm.prvni),INDEX(_xlpm.rozsah, _xlpm.finalni))</f>
        <v>2300</v>
      </c>
      <c r="BC735" cm="1">
        <f t="array" aca="1" ref="BC735" ca="1">INDEX($J$3:$J$10001,MATCH(BB735,$J$3:$J$10004,0)-1)</f>
        <v>2200</v>
      </c>
      <c r="BD735">
        <f t="shared" ca="1" si="199"/>
        <v>180</v>
      </c>
      <c r="BE735">
        <f t="shared" ca="1" si="200"/>
        <v>245</v>
      </c>
      <c r="BF735">
        <f t="shared" ca="1" si="201"/>
        <v>-65</v>
      </c>
      <c r="BG735">
        <f t="shared" ca="1" si="202"/>
        <v>192.03662754901785</v>
      </c>
    </row>
    <row r="736" spans="1:59" x14ac:dyDescent="0.25">
      <c r="A736" s="64">
        <v>733</v>
      </c>
      <c r="B736" s="64">
        <v>103</v>
      </c>
      <c r="C736" s="64">
        <v>44</v>
      </c>
      <c r="D736" s="18">
        <v>733</v>
      </c>
      <c r="E736" s="21">
        <f t="shared" ca="1" si="187"/>
        <v>2281.4821114630495</v>
      </c>
      <c r="F736" s="22">
        <f t="shared" ca="1" si="188"/>
        <v>84.496116121567852</v>
      </c>
      <c r="G736" s="23">
        <v>733</v>
      </c>
      <c r="H736" s="24">
        <f t="shared" ca="1" si="189"/>
        <v>2268.4472660000001</v>
      </c>
      <c r="I736" s="25">
        <f t="shared" ca="1" si="190"/>
        <v>88.224081923999961</v>
      </c>
      <c r="J736" s="155"/>
      <c r="K736" s="155"/>
      <c r="AR736">
        <f t="shared" ca="1" si="191"/>
        <v>200.50927709999991</v>
      </c>
      <c r="AS736">
        <f t="shared" ca="1" si="192"/>
        <v>224.49072290000009</v>
      </c>
      <c r="AT736" cm="1">
        <f t="array" aca="1" ref="AT736" ca="1">_xlfn.LET(_xlpm.rozsah, $J$3:$J$10001,_xlpm.podminka, (_xlpm.rozsah&gt;H736)*(ISNUMBER(_xlpm.rozsah)),_xlpm.indexy, IF(_xlpm.podminka, ROW(_xlpm.rozsah)-MIN(ROW(_xlpm.rozsah))+1),_xlpm.prvni, MIN(_xlpm.indexy),_xlpm.finalni, IF(_xlpm.prvni=1, 2, _xlpm.prvni),INDEX(_xlpm.rozsah, _xlpm.finalni))</f>
        <v>2300</v>
      </c>
      <c r="AU736" cm="1">
        <f t="array" aca="1" ref="AU736" ca="1">INDEX($J$3:$J$10001,MATCH(AT736,$J$3:$J$10004,0)-1)</f>
        <v>2200</v>
      </c>
      <c r="AV736">
        <f t="shared" ca="1" si="193"/>
        <v>180</v>
      </c>
      <c r="AW736">
        <f t="shared" ca="1" si="194"/>
        <v>245</v>
      </c>
      <c r="AX736">
        <f t="shared" ca="1" si="195"/>
        <v>-65</v>
      </c>
      <c r="AY736">
        <f t="shared" ca="1" si="196"/>
        <v>200.50927709999991</v>
      </c>
      <c r="AZ736">
        <f t="shared" ca="1" si="197"/>
        <v>192.03662754901785</v>
      </c>
      <c r="BA736">
        <f t="shared" ca="1" si="198"/>
        <v>232.96337245098215</v>
      </c>
      <c r="BB736" cm="1">
        <f t="array" aca="1" ref="BB736" ca="1">_xlfn.LET(_xlpm.rozsah, $J$3:$J$10001,_xlpm.podminka, (_xlpm.rozsah&gt;E736)*(ISNUMBER(_xlpm.rozsah)),_xlpm.indexy, IF(_xlpm.podminka, ROW(_xlpm.rozsah)-MIN(ROW(_xlpm.rozsah))+1),_xlpm.prvni, MIN(_xlpm.indexy),_xlpm.finalni, IF(_xlpm.prvni=1, 2, _xlpm.prvni),INDEX(_xlpm.rozsah, _xlpm.finalni))</f>
        <v>2300</v>
      </c>
      <c r="BC736" cm="1">
        <f t="array" aca="1" ref="BC736" ca="1">INDEX($J$3:$J$10001,MATCH(BB736,$J$3:$J$10004,0)-1)</f>
        <v>2200</v>
      </c>
      <c r="BD736">
        <f t="shared" ca="1" si="199"/>
        <v>180</v>
      </c>
      <c r="BE736">
        <f t="shared" ca="1" si="200"/>
        <v>245</v>
      </c>
      <c r="BF736">
        <f t="shared" ca="1" si="201"/>
        <v>-65</v>
      </c>
      <c r="BG736">
        <f t="shared" ca="1" si="202"/>
        <v>192.03662754901785</v>
      </c>
    </row>
    <row r="737" spans="1:59" x14ac:dyDescent="0.25">
      <c r="A737" s="64">
        <v>734</v>
      </c>
      <c r="B737" s="64">
        <v>102</v>
      </c>
      <c r="C737" s="64">
        <v>40</v>
      </c>
      <c r="D737" s="18">
        <v>734</v>
      </c>
      <c r="E737" s="21">
        <f t="shared" ca="1" si="187"/>
        <v>2266.1279162061264</v>
      </c>
      <c r="F737" s="22">
        <f t="shared" ca="1" si="188"/>
        <v>80.80674178640713</v>
      </c>
      <c r="G737" s="28">
        <v>734</v>
      </c>
      <c r="H737" s="24">
        <f t="shared" ca="1" si="189"/>
        <v>2256.1322439999999</v>
      </c>
      <c r="I737" s="25">
        <f t="shared" ca="1" si="190"/>
        <v>83.405616560000013</v>
      </c>
      <c r="J737" s="155"/>
      <c r="K737" s="155"/>
      <c r="AR737">
        <f t="shared" ca="1" si="191"/>
        <v>208.51404140000005</v>
      </c>
      <c r="AS737">
        <f t="shared" ca="1" si="192"/>
        <v>216.48595859999995</v>
      </c>
      <c r="AT737" cm="1">
        <f t="array" aca="1" ref="AT737" ca="1">_xlfn.LET(_xlpm.rozsah, $J$3:$J$10001,_xlpm.podminka, (_xlpm.rozsah&gt;H737)*(ISNUMBER(_xlpm.rozsah)),_xlpm.indexy, IF(_xlpm.podminka, ROW(_xlpm.rozsah)-MIN(ROW(_xlpm.rozsah))+1),_xlpm.prvni, MIN(_xlpm.indexy),_xlpm.finalni, IF(_xlpm.prvni=1, 2, _xlpm.prvni),INDEX(_xlpm.rozsah, _xlpm.finalni))</f>
        <v>2300</v>
      </c>
      <c r="AU737" cm="1">
        <f t="array" aca="1" ref="AU737" ca="1">INDEX($J$3:$J$10001,MATCH(AT737,$J$3:$J$10004,0)-1)</f>
        <v>2200</v>
      </c>
      <c r="AV737">
        <f t="shared" ca="1" si="193"/>
        <v>180</v>
      </c>
      <c r="AW737">
        <f t="shared" ca="1" si="194"/>
        <v>245</v>
      </c>
      <c r="AX737">
        <f t="shared" ca="1" si="195"/>
        <v>-65</v>
      </c>
      <c r="AY737">
        <f t="shared" ca="1" si="196"/>
        <v>208.51404140000005</v>
      </c>
      <c r="AZ737">
        <f t="shared" ca="1" si="197"/>
        <v>202.01685446601783</v>
      </c>
      <c r="BA737">
        <f t="shared" ca="1" si="198"/>
        <v>222.98314553398217</v>
      </c>
      <c r="BB737" cm="1">
        <f t="array" aca="1" ref="BB737" ca="1">_xlfn.LET(_xlpm.rozsah, $J$3:$J$10001,_xlpm.podminka, (_xlpm.rozsah&gt;E737)*(ISNUMBER(_xlpm.rozsah)),_xlpm.indexy, IF(_xlpm.podminka, ROW(_xlpm.rozsah)-MIN(ROW(_xlpm.rozsah))+1),_xlpm.prvni, MIN(_xlpm.indexy),_xlpm.finalni, IF(_xlpm.prvni=1, 2, _xlpm.prvni),INDEX(_xlpm.rozsah, _xlpm.finalni))</f>
        <v>2300</v>
      </c>
      <c r="BC737" cm="1">
        <f t="array" aca="1" ref="BC737" ca="1">INDEX($J$3:$J$10001,MATCH(BB737,$J$3:$J$10004,0)-1)</f>
        <v>2200</v>
      </c>
      <c r="BD737">
        <f t="shared" ca="1" si="199"/>
        <v>180</v>
      </c>
      <c r="BE737">
        <f t="shared" ca="1" si="200"/>
        <v>245</v>
      </c>
      <c r="BF737">
        <f t="shared" ca="1" si="201"/>
        <v>-65</v>
      </c>
      <c r="BG737">
        <f t="shared" ca="1" si="202"/>
        <v>202.01685446601783</v>
      </c>
    </row>
    <row r="738" spans="1:59" x14ac:dyDescent="0.25">
      <c r="A738" s="64">
        <v>735</v>
      </c>
      <c r="B738" s="64">
        <v>103</v>
      </c>
      <c r="C738" s="64">
        <v>43</v>
      </c>
      <c r="D738" s="18">
        <v>735</v>
      </c>
      <c r="E738" s="21">
        <f t="shared" ca="1" si="187"/>
        <v>2281.4821114630495</v>
      </c>
      <c r="F738" s="22">
        <f t="shared" ca="1" si="188"/>
        <v>82.57574984607767</v>
      </c>
      <c r="G738" s="23">
        <v>735</v>
      </c>
      <c r="H738" s="24">
        <f t="shared" ca="1" si="189"/>
        <v>2268.4472660000001</v>
      </c>
      <c r="I738" s="25">
        <f t="shared" ca="1" si="190"/>
        <v>86.218989152999967</v>
      </c>
      <c r="J738" s="155"/>
      <c r="K738" s="155"/>
      <c r="AR738">
        <f t="shared" ca="1" si="191"/>
        <v>200.50927709999991</v>
      </c>
      <c r="AS738">
        <f t="shared" ca="1" si="192"/>
        <v>224.49072290000009</v>
      </c>
      <c r="AT738" cm="1">
        <f t="array" aca="1" ref="AT738" ca="1">_xlfn.LET(_xlpm.rozsah, $J$3:$J$10001,_xlpm.podminka, (_xlpm.rozsah&gt;H738)*(ISNUMBER(_xlpm.rozsah)),_xlpm.indexy, IF(_xlpm.podminka, ROW(_xlpm.rozsah)-MIN(ROW(_xlpm.rozsah))+1),_xlpm.prvni, MIN(_xlpm.indexy),_xlpm.finalni, IF(_xlpm.prvni=1, 2, _xlpm.prvni),INDEX(_xlpm.rozsah, _xlpm.finalni))</f>
        <v>2300</v>
      </c>
      <c r="AU738" cm="1">
        <f t="array" aca="1" ref="AU738" ca="1">INDEX($J$3:$J$10001,MATCH(AT738,$J$3:$J$10004,0)-1)</f>
        <v>2200</v>
      </c>
      <c r="AV738">
        <f t="shared" ca="1" si="193"/>
        <v>180</v>
      </c>
      <c r="AW738">
        <f t="shared" ca="1" si="194"/>
        <v>245</v>
      </c>
      <c r="AX738">
        <f t="shared" ca="1" si="195"/>
        <v>-65</v>
      </c>
      <c r="AY738">
        <f t="shared" ca="1" si="196"/>
        <v>200.50927709999991</v>
      </c>
      <c r="AZ738">
        <f t="shared" ca="1" si="197"/>
        <v>192.03662754901785</v>
      </c>
      <c r="BA738">
        <f t="shared" ca="1" si="198"/>
        <v>232.96337245098215</v>
      </c>
      <c r="BB738" cm="1">
        <f t="array" aca="1" ref="BB738" ca="1">_xlfn.LET(_xlpm.rozsah, $J$3:$J$10001,_xlpm.podminka, (_xlpm.rozsah&gt;E738)*(ISNUMBER(_xlpm.rozsah)),_xlpm.indexy, IF(_xlpm.podminka, ROW(_xlpm.rozsah)-MIN(ROW(_xlpm.rozsah))+1),_xlpm.prvni, MIN(_xlpm.indexy),_xlpm.finalni, IF(_xlpm.prvni=1, 2, _xlpm.prvni),INDEX(_xlpm.rozsah, _xlpm.finalni))</f>
        <v>2300</v>
      </c>
      <c r="BC738" cm="1">
        <f t="array" aca="1" ref="BC738" ca="1">INDEX($J$3:$J$10001,MATCH(BB738,$J$3:$J$10004,0)-1)</f>
        <v>2200</v>
      </c>
      <c r="BD738">
        <f t="shared" ca="1" si="199"/>
        <v>180</v>
      </c>
      <c r="BE738">
        <f t="shared" ca="1" si="200"/>
        <v>245</v>
      </c>
      <c r="BF738">
        <f t="shared" ca="1" si="201"/>
        <v>-65</v>
      </c>
      <c r="BG738">
        <f t="shared" ca="1" si="202"/>
        <v>192.03662754901785</v>
      </c>
    </row>
    <row r="739" spans="1:59" x14ac:dyDescent="0.25">
      <c r="A739" s="64">
        <v>736</v>
      </c>
      <c r="B739" s="64">
        <v>103</v>
      </c>
      <c r="C739" s="64">
        <v>41</v>
      </c>
      <c r="D739" s="18">
        <v>736</v>
      </c>
      <c r="E739" s="21">
        <f t="shared" ca="1" si="187"/>
        <v>2281.4821114630495</v>
      </c>
      <c r="F739" s="22">
        <f t="shared" ca="1" si="188"/>
        <v>78.735017295097322</v>
      </c>
      <c r="G739" s="28">
        <v>736</v>
      </c>
      <c r="H739" s="24">
        <f t="shared" ca="1" si="189"/>
        <v>2268.4472660000001</v>
      </c>
      <c r="I739" s="25">
        <f t="shared" ca="1" si="190"/>
        <v>82.208803610999965</v>
      </c>
      <c r="J739" s="155"/>
      <c r="K739" s="155"/>
      <c r="AR739">
        <f t="shared" ca="1" si="191"/>
        <v>200.50927709999991</v>
      </c>
      <c r="AS739">
        <f t="shared" ca="1" si="192"/>
        <v>224.49072290000009</v>
      </c>
      <c r="AT739" cm="1">
        <f t="array" aca="1" ref="AT739" ca="1">_xlfn.LET(_xlpm.rozsah, $J$3:$J$10001,_xlpm.podminka, (_xlpm.rozsah&gt;H739)*(ISNUMBER(_xlpm.rozsah)),_xlpm.indexy, IF(_xlpm.podminka, ROW(_xlpm.rozsah)-MIN(ROW(_xlpm.rozsah))+1),_xlpm.prvni, MIN(_xlpm.indexy),_xlpm.finalni, IF(_xlpm.prvni=1, 2, _xlpm.prvni),INDEX(_xlpm.rozsah, _xlpm.finalni))</f>
        <v>2300</v>
      </c>
      <c r="AU739" cm="1">
        <f t="array" aca="1" ref="AU739" ca="1">INDEX($J$3:$J$10001,MATCH(AT739,$J$3:$J$10004,0)-1)</f>
        <v>2200</v>
      </c>
      <c r="AV739">
        <f t="shared" ca="1" si="193"/>
        <v>180</v>
      </c>
      <c r="AW739">
        <f t="shared" ca="1" si="194"/>
        <v>245</v>
      </c>
      <c r="AX739">
        <f t="shared" ca="1" si="195"/>
        <v>-65</v>
      </c>
      <c r="AY739">
        <f t="shared" ca="1" si="196"/>
        <v>200.50927709999991</v>
      </c>
      <c r="AZ739">
        <f t="shared" ca="1" si="197"/>
        <v>192.03662754901785</v>
      </c>
      <c r="BA739">
        <f t="shared" ca="1" si="198"/>
        <v>232.96337245098215</v>
      </c>
      <c r="BB739" cm="1">
        <f t="array" aca="1" ref="BB739" ca="1">_xlfn.LET(_xlpm.rozsah, $J$3:$J$10001,_xlpm.podminka, (_xlpm.rozsah&gt;E739)*(ISNUMBER(_xlpm.rozsah)),_xlpm.indexy, IF(_xlpm.podminka, ROW(_xlpm.rozsah)-MIN(ROW(_xlpm.rozsah))+1),_xlpm.prvni, MIN(_xlpm.indexy),_xlpm.finalni, IF(_xlpm.prvni=1, 2, _xlpm.prvni),INDEX(_xlpm.rozsah, _xlpm.finalni))</f>
        <v>2300</v>
      </c>
      <c r="BC739" cm="1">
        <f t="array" aca="1" ref="BC739" ca="1">INDEX($J$3:$J$10001,MATCH(BB739,$J$3:$J$10004,0)-1)</f>
        <v>2200</v>
      </c>
      <c r="BD739">
        <f t="shared" ca="1" si="199"/>
        <v>180</v>
      </c>
      <c r="BE739">
        <f t="shared" ca="1" si="200"/>
        <v>245</v>
      </c>
      <c r="BF739">
        <f t="shared" ca="1" si="201"/>
        <v>-65</v>
      </c>
      <c r="BG739">
        <f t="shared" ca="1" si="202"/>
        <v>192.03662754901785</v>
      </c>
    </row>
    <row r="740" spans="1:59" x14ac:dyDescent="0.25">
      <c r="A740" s="64">
        <v>737</v>
      </c>
      <c r="B740" s="64">
        <v>102</v>
      </c>
      <c r="C740" s="64">
        <v>46</v>
      </c>
      <c r="D740" s="18">
        <v>737</v>
      </c>
      <c r="E740" s="21">
        <f t="shared" ca="1" si="187"/>
        <v>2266.1279162061264</v>
      </c>
      <c r="F740" s="22">
        <f t="shared" ca="1" si="188"/>
        <v>92.92775305436821</v>
      </c>
      <c r="G740" s="23">
        <v>737</v>
      </c>
      <c r="H740" s="24">
        <f t="shared" ca="1" si="189"/>
        <v>2256.1322439999999</v>
      </c>
      <c r="I740" s="25">
        <f t="shared" ca="1" si="190"/>
        <v>95.916459044000021</v>
      </c>
      <c r="J740" s="155"/>
      <c r="K740" s="155"/>
      <c r="AR740">
        <f t="shared" ca="1" si="191"/>
        <v>208.51404140000005</v>
      </c>
      <c r="AS740">
        <f t="shared" ca="1" si="192"/>
        <v>216.48595859999995</v>
      </c>
      <c r="AT740" cm="1">
        <f t="array" aca="1" ref="AT740" ca="1">_xlfn.LET(_xlpm.rozsah, $J$3:$J$10001,_xlpm.podminka, (_xlpm.rozsah&gt;H740)*(ISNUMBER(_xlpm.rozsah)),_xlpm.indexy, IF(_xlpm.podminka, ROW(_xlpm.rozsah)-MIN(ROW(_xlpm.rozsah))+1),_xlpm.prvni, MIN(_xlpm.indexy),_xlpm.finalni, IF(_xlpm.prvni=1, 2, _xlpm.prvni),INDEX(_xlpm.rozsah, _xlpm.finalni))</f>
        <v>2300</v>
      </c>
      <c r="AU740" cm="1">
        <f t="array" aca="1" ref="AU740" ca="1">INDEX($J$3:$J$10001,MATCH(AT740,$J$3:$J$10004,0)-1)</f>
        <v>2200</v>
      </c>
      <c r="AV740">
        <f t="shared" ca="1" si="193"/>
        <v>180</v>
      </c>
      <c r="AW740">
        <f t="shared" ca="1" si="194"/>
        <v>245</v>
      </c>
      <c r="AX740">
        <f t="shared" ca="1" si="195"/>
        <v>-65</v>
      </c>
      <c r="AY740">
        <f t="shared" ca="1" si="196"/>
        <v>208.51404140000005</v>
      </c>
      <c r="AZ740">
        <f t="shared" ca="1" si="197"/>
        <v>202.01685446601783</v>
      </c>
      <c r="BA740">
        <f t="shared" ca="1" si="198"/>
        <v>222.98314553398217</v>
      </c>
      <c r="BB740" cm="1">
        <f t="array" aca="1" ref="BB740" ca="1">_xlfn.LET(_xlpm.rozsah, $J$3:$J$10001,_xlpm.podminka, (_xlpm.rozsah&gt;E740)*(ISNUMBER(_xlpm.rozsah)),_xlpm.indexy, IF(_xlpm.podminka, ROW(_xlpm.rozsah)-MIN(ROW(_xlpm.rozsah))+1),_xlpm.prvni, MIN(_xlpm.indexy),_xlpm.finalni, IF(_xlpm.prvni=1, 2, _xlpm.prvni),INDEX(_xlpm.rozsah, _xlpm.finalni))</f>
        <v>2300</v>
      </c>
      <c r="BC740" cm="1">
        <f t="array" aca="1" ref="BC740" ca="1">INDEX($J$3:$J$10001,MATCH(BB740,$J$3:$J$10004,0)-1)</f>
        <v>2200</v>
      </c>
      <c r="BD740">
        <f t="shared" ca="1" si="199"/>
        <v>180</v>
      </c>
      <c r="BE740">
        <f t="shared" ca="1" si="200"/>
        <v>245</v>
      </c>
      <c r="BF740">
        <f t="shared" ca="1" si="201"/>
        <v>-65</v>
      </c>
      <c r="BG740">
        <f t="shared" ca="1" si="202"/>
        <v>202.01685446601783</v>
      </c>
    </row>
    <row r="741" spans="1:59" x14ac:dyDescent="0.25">
      <c r="A741" s="64">
        <v>738</v>
      </c>
      <c r="B741" s="64">
        <v>103</v>
      </c>
      <c r="C741" s="64">
        <v>39</v>
      </c>
      <c r="D741" s="18">
        <v>738</v>
      </c>
      <c r="E741" s="21">
        <f t="shared" ca="1" si="187"/>
        <v>2281.4821114630495</v>
      </c>
      <c r="F741" s="22">
        <f t="shared" ca="1" si="188"/>
        <v>74.894284744116959</v>
      </c>
      <c r="G741" s="28">
        <v>738</v>
      </c>
      <c r="H741" s="24">
        <f t="shared" ca="1" si="189"/>
        <v>2268.4472660000001</v>
      </c>
      <c r="I741" s="25">
        <f t="shared" ca="1" si="190"/>
        <v>78.198618068999963</v>
      </c>
      <c r="J741" s="155"/>
      <c r="K741" s="155"/>
      <c r="AR741">
        <f t="shared" ca="1" si="191"/>
        <v>200.50927709999991</v>
      </c>
      <c r="AS741">
        <f t="shared" ca="1" si="192"/>
        <v>224.49072290000009</v>
      </c>
      <c r="AT741" cm="1">
        <f t="array" aca="1" ref="AT741" ca="1">_xlfn.LET(_xlpm.rozsah, $J$3:$J$10001,_xlpm.podminka, (_xlpm.rozsah&gt;H741)*(ISNUMBER(_xlpm.rozsah)),_xlpm.indexy, IF(_xlpm.podminka, ROW(_xlpm.rozsah)-MIN(ROW(_xlpm.rozsah))+1),_xlpm.prvni, MIN(_xlpm.indexy),_xlpm.finalni, IF(_xlpm.prvni=1, 2, _xlpm.prvni),INDEX(_xlpm.rozsah, _xlpm.finalni))</f>
        <v>2300</v>
      </c>
      <c r="AU741" cm="1">
        <f t="array" aca="1" ref="AU741" ca="1">INDEX($J$3:$J$10001,MATCH(AT741,$J$3:$J$10004,0)-1)</f>
        <v>2200</v>
      </c>
      <c r="AV741">
        <f t="shared" ca="1" si="193"/>
        <v>180</v>
      </c>
      <c r="AW741">
        <f t="shared" ca="1" si="194"/>
        <v>245</v>
      </c>
      <c r="AX741">
        <f t="shared" ca="1" si="195"/>
        <v>-65</v>
      </c>
      <c r="AY741">
        <f t="shared" ca="1" si="196"/>
        <v>200.50927709999991</v>
      </c>
      <c r="AZ741">
        <f t="shared" ca="1" si="197"/>
        <v>192.03662754901785</v>
      </c>
      <c r="BA741">
        <f t="shared" ca="1" si="198"/>
        <v>232.96337245098215</v>
      </c>
      <c r="BB741" cm="1">
        <f t="array" aca="1" ref="BB741" ca="1">_xlfn.LET(_xlpm.rozsah, $J$3:$J$10001,_xlpm.podminka, (_xlpm.rozsah&gt;E741)*(ISNUMBER(_xlpm.rozsah)),_xlpm.indexy, IF(_xlpm.podminka, ROW(_xlpm.rozsah)-MIN(ROW(_xlpm.rozsah))+1),_xlpm.prvni, MIN(_xlpm.indexy),_xlpm.finalni, IF(_xlpm.prvni=1, 2, _xlpm.prvni),INDEX(_xlpm.rozsah, _xlpm.finalni))</f>
        <v>2300</v>
      </c>
      <c r="BC741" cm="1">
        <f t="array" aca="1" ref="BC741" ca="1">INDEX($J$3:$J$10001,MATCH(BB741,$J$3:$J$10004,0)-1)</f>
        <v>2200</v>
      </c>
      <c r="BD741">
        <f t="shared" ca="1" si="199"/>
        <v>180</v>
      </c>
      <c r="BE741">
        <f t="shared" ca="1" si="200"/>
        <v>245</v>
      </c>
      <c r="BF741">
        <f t="shared" ca="1" si="201"/>
        <v>-65</v>
      </c>
      <c r="BG741">
        <f t="shared" ca="1" si="202"/>
        <v>192.03662754901785</v>
      </c>
    </row>
    <row r="742" spans="1:59" x14ac:dyDescent="0.25">
      <c r="A742" s="64">
        <v>739</v>
      </c>
      <c r="B742" s="64">
        <v>102</v>
      </c>
      <c r="C742" s="64">
        <v>41</v>
      </c>
      <c r="D742" s="18">
        <v>739</v>
      </c>
      <c r="E742" s="21">
        <f t="shared" ca="1" si="187"/>
        <v>2266.1279162061264</v>
      </c>
      <c r="F742" s="22">
        <f t="shared" ca="1" si="188"/>
        <v>82.826910331067324</v>
      </c>
      <c r="G742" s="23">
        <v>739</v>
      </c>
      <c r="H742" s="24">
        <f t="shared" ca="1" si="189"/>
        <v>2256.1322439999999</v>
      </c>
      <c r="I742" s="25">
        <f t="shared" ca="1" si="190"/>
        <v>85.490756974000021</v>
      </c>
      <c r="J742" s="155"/>
      <c r="K742" s="155"/>
      <c r="AR742">
        <f t="shared" ca="1" si="191"/>
        <v>208.51404140000005</v>
      </c>
      <c r="AS742">
        <f t="shared" ca="1" si="192"/>
        <v>216.48595859999995</v>
      </c>
      <c r="AT742" cm="1">
        <f t="array" aca="1" ref="AT742" ca="1">_xlfn.LET(_xlpm.rozsah, $J$3:$J$10001,_xlpm.podminka, (_xlpm.rozsah&gt;H742)*(ISNUMBER(_xlpm.rozsah)),_xlpm.indexy, IF(_xlpm.podminka, ROW(_xlpm.rozsah)-MIN(ROW(_xlpm.rozsah))+1),_xlpm.prvni, MIN(_xlpm.indexy),_xlpm.finalni, IF(_xlpm.prvni=1, 2, _xlpm.prvni),INDEX(_xlpm.rozsah, _xlpm.finalni))</f>
        <v>2300</v>
      </c>
      <c r="AU742" cm="1">
        <f t="array" aca="1" ref="AU742" ca="1">INDEX($J$3:$J$10001,MATCH(AT742,$J$3:$J$10004,0)-1)</f>
        <v>2200</v>
      </c>
      <c r="AV742">
        <f t="shared" ca="1" si="193"/>
        <v>180</v>
      </c>
      <c r="AW742">
        <f t="shared" ca="1" si="194"/>
        <v>245</v>
      </c>
      <c r="AX742">
        <f t="shared" ca="1" si="195"/>
        <v>-65</v>
      </c>
      <c r="AY742">
        <f t="shared" ca="1" si="196"/>
        <v>208.51404140000005</v>
      </c>
      <c r="AZ742">
        <f t="shared" ca="1" si="197"/>
        <v>202.01685446601783</v>
      </c>
      <c r="BA742">
        <f t="shared" ca="1" si="198"/>
        <v>222.98314553398217</v>
      </c>
      <c r="BB742" cm="1">
        <f t="array" aca="1" ref="BB742" ca="1">_xlfn.LET(_xlpm.rozsah, $J$3:$J$10001,_xlpm.podminka, (_xlpm.rozsah&gt;E742)*(ISNUMBER(_xlpm.rozsah)),_xlpm.indexy, IF(_xlpm.podminka, ROW(_xlpm.rozsah)-MIN(ROW(_xlpm.rozsah))+1),_xlpm.prvni, MIN(_xlpm.indexy),_xlpm.finalni, IF(_xlpm.prvni=1, 2, _xlpm.prvni),INDEX(_xlpm.rozsah, _xlpm.finalni))</f>
        <v>2300</v>
      </c>
      <c r="BC742" cm="1">
        <f t="array" aca="1" ref="BC742" ca="1">INDEX($J$3:$J$10001,MATCH(BB742,$J$3:$J$10004,0)-1)</f>
        <v>2200</v>
      </c>
      <c r="BD742">
        <f t="shared" ca="1" si="199"/>
        <v>180</v>
      </c>
      <c r="BE742">
        <f t="shared" ca="1" si="200"/>
        <v>245</v>
      </c>
      <c r="BF742">
        <f t="shared" ca="1" si="201"/>
        <v>-65</v>
      </c>
      <c r="BG742">
        <f t="shared" ca="1" si="202"/>
        <v>202.01685446601783</v>
      </c>
    </row>
    <row r="743" spans="1:59" x14ac:dyDescent="0.25">
      <c r="A743" s="64">
        <v>740</v>
      </c>
      <c r="B743" s="64">
        <v>103</v>
      </c>
      <c r="C743" s="64">
        <v>41</v>
      </c>
      <c r="D743" s="18">
        <v>740</v>
      </c>
      <c r="E743" s="21">
        <f t="shared" ca="1" si="187"/>
        <v>2281.4821114630495</v>
      </c>
      <c r="F743" s="22">
        <f t="shared" ca="1" si="188"/>
        <v>78.735017295097322</v>
      </c>
      <c r="G743" s="28">
        <v>740</v>
      </c>
      <c r="H743" s="24">
        <f t="shared" ca="1" si="189"/>
        <v>2268.4472660000001</v>
      </c>
      <c r="I743" s="25">
        <f t="shared" ca="1" si="190"/>
        <v>82.208803610999965</v>
      </c>
      <c r="J743" s="155"/>
      <c r="K743" s="155"/>
      <c r="AR743">
        <f t="shared" ca="1" si="191"/>
        <v>200.50927709999991</v>
      </c>
      <c r="AS743">
        <f t="shared" ca="1" si="192"/>
        <v>224.49072290000009</v>
      </c>
      <c r="AT743" cm="1">
        <f t="array" aca="1" ref="AT743" ca="1">_xlfn.LET(_xlpm.rozsah, $J$3:$J$10001,_xlpm.podminka, (_xlpm.rozsah&gt;H743)*(ISNUMBER(_xlpm.rozsah)),_xlpm.indexy, IF(_xlpm.podminka, ROW(_xlpm.rozsah)-MIN(ROW(_xlpm.rozsah))+1),_xlpm.prvni, MIN(_xlpm.indexy),_xlpm.finalni, IF(_xlpm.prvni=1, 2, _xlpm.prvni),INDEX(_xlpm.rozsah, _xlpm.finalni))</f>
        <v>2300</v>
      </c>
      <c r="AU743" cm="1">
        <f t="array" aca="1" ref="AU743" ca="1">INDEX($J$3:$J$10001,MATCH(AT743,$J$3:$J$10004,0)-1)</f>
        <v>2200</v>
      </c>
      <c r="AV743">
        <f t="shared" ca="1" si="193"/>
        <v>180</v>
      </c>
      <c r="AW743">
        <f t="shared" ca="1" si="194"/>
        <v>245</v>
      </c>
      <c r="AX743">
        <f t="shared" ca="1" si="195"/>
        <v>-65</v>
      </c>
      <c r="AY743">
        <f t="shared" ca="1" si="196"/>
        <v>200.50927709999991</v>
      </c>
      <c r="AZ743">
        <f t="shared" ca="1" si="197"/>
        <v>192.03662754901785</v>
      </c>
      <c r="BA743">
        <f t="shared" ca="1" si="198"/>
        <v>232.96337245098215</v>
      </c>
      <c r="BB743" cm="1">
        <f t="array" aca="1" ref="BB743" ca="1">_xlfn.LET(_xlpm.rozsah, $J$3:$J$10001,_xlpm.podminka, (_xlpm.rozsah&gt;E743)*(ISNUMBER(_xlpm.rozsah)),_xlpm.indexy, IF(_xlpm.podminka, ROW(_xlpm.rozsah)-MIN(ROW(_xlpm.rozsah))+1),_xlpm.prvni, MIN(_xlpm.indexy),_xlpm.finalni, IF(_xlpm.prvni=1, 2, _xlpm.prvni),INDEX(_xlpm.rozsah, _xlpm.finalni))</f>
        <v>2300</v>
      </c>
      <c r="BC743" cm="1">
        <f t="array" aca="1" ref="BC743" ca="1">INDEX($J$3:$J$10001,MATCH(BB743,$J$3:$J$10004,0)-1)</f>
        <v>2200</v>
      </c>
      <c r="BD743">
        <f t="shared" ca="1" si="199"/>
        <v>180</v>
      </c>
      <c r="BE743">
        <f t="shared" ca="1" si="200"/>
        <v>245</v>
      </c>
      <c r="BF743">
        <f t="shared" ca="1" si="201"/>
        <v>-65</v>
      </c>
      <c r="BG743">
        <f t="shared" ca="1" si="202"/>
        <v>192.03662754901785</v>
      </c>
    </row>
    <row r="744" spans="1:59" x14ac:dyDescent="0.25">
      <c r="A744" s="64">
        <v>741</v>
      </c>
      <c r="B744" s="64">
        <v>102</v>
      </c>
      <c r="C744" s="64">
        <v>38</v>
      </c>
      <c r="D744" s="18">
        <v>741</v>
      </c>
      <c r="E744" s="21">
        <f t="shared" ca="1" si="187"/>
        <v>2266.1279162061264</v>
      </c>
      <c r="F744" s="22">
        <f t="shared" ca="1" si="188"/>
        <v>76.76640469708677</v>
      </c>
      <c r="G744" s="23">
        <v>741</v>
      </c>
      <c r="H744" s="24">
        <f t="shared" ca="1" si="189"/>
        <v>2256.1322439999999</v>
      </c>
      <c r="I744" s="25">
        <f t="shared" ca="1" si="190"/>
        <v>79.235335732000024</v>
      </c>
      <c r="J744" s="155"/>
      <c r="K744" s="155"/>
      <c r="AR744">
        <f t="shared" ca="1" si="191"/>
        <v>208.51404140000005</v>
      </c>
      <c r="AS744">
        <f t="shared" ca="1" si="192"/>
        <v>216.48595859999995</v>
      </c>
      <c r="AT744" cm="1">
        <f t="array" aca="1" ref="AT744" ca="1">_xlfn.LET(_xlpm.rozsah, $J$3:$J$10001,_xlpm.podminka, (_xlpm.rozsah&gt;H744)*(ISNUMBER(_xlpm.rozsah)),_xlpm.indexy, IF(_xlpm.podminka, ROW(_xlpm.rozsah)-MIN(ROW(_xlpm.rozsah))+1),_xlpm.prvni, MIN(_xlpm.indexy),_xlpm.finalni, IF(_xlpm.prvni=1, 2, _xlpm.prvni),INDEX(_xlpm.rozsah, _xlpm.finalni))</f>
        <v>2300</v>
      </c>
      <c r="AU744" cm="1">
        <f t="array" aca="1" ref="AU744" ca="1">INDEX($J$3:$J$10001,MATCH(AT744,$J$3:$J$10004,0)-1)</f>
        <v>2200</v>
      </c>
      <c r="AV744">
        <f t="shared" ca="1" si="193"/>
        <v>180</v>
      </c>
      <c r="AW744">
        <f t="shared" ca="1" si="194"/>
        <v>245</v>
      </c>
      <c r="AX744">
        <f t="shared" ca="1" si="195"/>
        <v>-65</v>
      </c>
      <c r="AY744">
        <f t="shared" ca="1" si="196"/>
        <v>208.51404140000005</v>
      </c>
      <c r="AZ744">
        <f t="shared" ca="1" si="197"/>
        <v>202.01685446601783</v>
      </c>
      <c r="BA744">
        <f t="shared" ca="1" si="198"/>
        <v>222.98314553398217</v>
      </c>
      <c r="BB744" cm="1">
        <f t="array" aca="1" ref="BB744" ca="1">_xlfn.LET(_xlpm.rozsah, $J$3:$J$10001,_xlpm.podminka, (_xlpm.rozsah&gt;E744)*(ISNUMBER(_xlpm.rozsah)),_xlpm.indexy, IF(_xlpm.podminka, ROW(_xlpm.rozsah)-MIN(ROW(_xlpm.rozsah))+1),_xlpm.prvni, MIN(_xlpm.indexy),_xlpm.finalni, IF(_xlpm.prvni=1, 2, _xlpm.prvni),INDEX(_xlpm.rozsah, _xlpm.finalni))</f>
        <v>2300</v>
      </c>
      <c r="BC744" cm="1">
        <f t="array" aca="1" ref="BC744" ca="1">INDEX($J$3:$J$10001,MATCH(BB744,$J$3:$J$10004,0)-1)</f>
        <v>2200</v>
      </c>
      <c r="BD744">
        <f t="shared" ca="1" si="199"/>
        <v>180</v>
      </c>
      <c r="BE744">
        <f t="shared" ca="1" si="200"/>
        <v>245</v>
      </c>
      <c r="BF744">
        <f t="shared" ca="1" si="201"/>
        <v>-65</v>
      </c>
      <c r="BG744">
        <f t="shared" ca="1" si="202"/>
        <v>202.01685446601783</v>
      </c>
    </row>
    <row r="745" spans="1:59" x14ac:dyDescent="0.25">
      <c r="A745" s="64">
        <v>742</v>
      </c>
      <c r="B745" s="64">
        <v>103</v>
      </c>
      <c r="C745" s="64">
        <v>39</v>
      </c>
      <c r="D745" s="18">
        <v>742</v>
      </c>
      <c r="E745" s="21">
        <f t="shared" ca="1" si="187"/>
        <v>2281.4821114630495</v>
      </c>
      <c r="F745" s="22">
        <f t="shared" ca="1" si="188"/>
        <v>74.894284744116959</v>
      </c>
      <c r="G745" s="28">
        <v>742</v>
      </c>
      <c r="H745" s="24">
        <f t="shared" ca="1" si="189"/>
        <v>2268.4472660000001</v>
      </c>
      <c r="I745" s="25">
        <f t="shared" ca="1" si="190"/>
        <v>78.198618068999963</v>
      </c>
      <c r="J745" s="155"/>
      <c r="K745" s="155"/>
      <c r="AR745">
        <f t="shared" ca="1" si="191"/>
        <v>200.50927709999991</v>
      </c>
      <c r="AS745">
        <f t="shared" ca="1" si="192"/>
        <v>224.49072290000009</v>
      </c>
      <c r="AT745" cm="1">
        <f t="array" aca="1" ref="AT745" ca="1">_xlfn.LET(_xlpm.rozsah, $J$3:$J$10001,_xlpm.podminka, (_xlpm.rozsah&gt;H745)*(ISNUMBER(_xlpm.rozsah)),_xlpm.indexy, IF(_xlpm.podminka, ROW(_xlpm.rozsah)-MIN(ROW(_xlpm.rozsah))+1),_xlpm.prvni, MIN(_xlpm.indexy),_xlpm.finalni, IF(_xlpm.prvni=1, 2, _xlpm.prvni),INDEX(_xlpm.rozsah, _xlpm.finalni))</f>
        <v>2300</v>
      </c>
      <c r="AU745" cm="1">
        <f t="array" aca="1" ref="AU745" ca="1">INDEX($J$3:$J$10001,MATCH(AT745,$J$3:$J$10004,0)-1)</f>
        <v>2200</v>
      </c>
      <c r="AV745">
        <f t="shared" ca="1" si="193"/>
        <v>180</v>
      </c>
      <c r="AW745">
        <f t="shared" ca="1" si="194"/>
        <v>245</v>
      </c>
      <c r="AX745">
        <f t="shared" ca="1" si="195"/>
        <v>-65</v>
      </c>
      <c r="AY745">
        <f t="shared" ca="1" si="196"/>
        <v>200.50927709999991</v>
      </c>
      <c r="AZ745">
        <f t="shared" ca="1" si="197"/>
        <v>192.03662754901785</v>
      </c>
      <c r="BA745">
        <f t="shared" ca="1" si="198"/>
        <v>232.96337245098215</v>
      </c>
      <c r="BB745" cm="1">
        <f t="array" aca="1" ref="BB745" ca="1">_xlfn.LET(_xlpm.rozsah, $J$3:$J$10001,_xlpm.podminka, (_xlpm.rozsah&gt;E745)*(ISNUMBER(_xlpm.rozsah)),_xlpm.indexy, IF(_xlpm.podminka, ROW(_xlpm.rozsah)-MIN(ROW(_xlpm.rozsah))+1),_xlpm.prvni, MIN(_xlpm.indexy),_xlpm.finalni, IF(_xlpm.prvni=1, 2, _xlpm.prvni),INDEX(_xlpm.rozsah, _xlpm.finalni))</f>
        <v>2300</v>
      </c>
      <c r="BC745" cm="1">
        <f t="array" aca="1" ref="BC745" ca="1">INDEX($J$3:$J$10001,MATCH(BB745,$J$3:$J$10004,0)-1)</f>
        <v>2200</v>
      </c>
      <c r="BD745">
        <f t="shared" ca="1" si="199"/>
        <v>180</v>
      </c>
      <c r="BE745">
        <f t="shared" ca="1" si="200"/>
        <v>245</v>
      </c>
      <c r="BF745">
        <f t="shared" ca="1" si="201"/>
        <v>-65</v>
      </c>
      <c r="BG745">
        <f t="shared" ca="1" si="202"/>
        <v>192.03662754901785</v>
      </c>
    </row>
    <row r="746" spans="1:59" x14ac:dyDescent="0.25">
      <c r="A746" s="64">
        <v>743</v>
      </c>
      <c r="B746" s="64">
        <v>102</v>
      </c>
      <c r="C746" s="64">
        <v>46</v>
      </c>
      <c r="D746" s="18">
        <v>743</v>
      </c>
      <c r="E746" s="21">
        <f t="shared" ca="1" si="187"/>
        <v>2266.1279162061264</v>
      </c>
      <c r="F746" s="22">
        <f t="shared" ca="1" si="188"/>
        <v>92.92775305436821</v>
      </c>
      <c r="G746" s="23">
        <v>743</v>
      </c>
      <c r="H746" s="24">
        <f t="shared" ca="1" si="189"/>
        <v>2256.1322439999999</v>
      </c>
      <c r="I746" s="25">
        <f t="shared" ca="1" si="190"/>
        <v>95.916459044000021</v>
      </c>
      <c r="J746" s="155"/>
      <c r="K746" s="155"/>
      <c r="AR746">
        <f t="shared" ca="1" si="191"/>
        <v>208.51404140000005</v>
      </c>
      <c r="AS746">
        <f t="shared" ca="1" si="192"/>
        <v>216.48595859999995</v>
      </c>
      <c r="AT746" cm="1">
        <f t="array" aca="1" ref="AT746" ca="1">_xlfn.LET(_xlpm.rozsah, $J$3:$J$10001,_xlpm.podminka, (_xlpm.rozsah&gt;H746)*(ISNUMBER(_xlpm.rozsah)),_xlpm.indexy, IF(_xlpm.podminka, ROW(_xlpm.rozsah)-MIN(ROW(_xlpm.rozsah))+1),_xlpm.prvni, MIN(_xlpm.indexy),_xlpm.finalni, IF(_xlpm.prvni=1, 2, _xlpm.prvni),INDEX(_xlpm.rozsah, _xlpm.finalni))</f>
        <v>2300</v>
      </c>
      <c r="AU746" cm="1">
        <f t="array" aca="1" ref="AU746" ca="1">INDEX($J$3:$J$10001,MATCH(AT746,$J$3:$J$10004,0)-1)</f>
        <v>2200</v>
      </c>
      <c r="AV746">
        <f t="shared" ca="1" si="193"/>
        <v>180</v>
      </c>
      <c r="AW746">
        <f t="shared" ca="1" si="194"/>
        <v>245</v>
      </c>
      <c r="AX746">
        <f t="shared" ca="1" si="195"/>
        <v>-65</v>
      </c>
      <c r="AY746">
        <f t="shared" ca="1" si="196"/>
        <v>208.51404140000005</v>
      </c>
      <c r="AZ746">
        <f t="shared" ca="1" si="197"/>
        <v>202.01685446601783</v>
      </c>
      <c r="BA746">
        <f t="shared" ca="1" si="198"/>
        <v>222.98314553398217</v>
      </c>
      <c r="BB746" cm="1">
        <f t="array" aca="1" ref="BB746" ca="1">_xlfn.LET(_xlpm.rozsah, $J$3:$J$10001,_xlpm.podminka, (_xlpm.rozsah&gt;E746)*(ISNUMBER(_xlpm.rozsah)),_xlpm.indexy, IF(_xlpm.podminka, ROW(_xlpm.rozsah)-MIN(ROW(_xlpm.rozsah))+1),_xlpm.prvni, MIN(_xlpm.indexy),_xlpm.finalni, IF(_xlpm.prvni=1, 2, _xlpm.prvni),INDEX(_xlpm.rozsah, _xlpm.finalni))</f>
        <v>2300</v>
      </c>
      <c r="BC746" cm="1">
        <f t="array" aca="1" ref="BC746" ca="1">INDEX($J$3:$J$10001,MATCH(BB746,$J$3:$J$10004,0)-1)</f>
        <v>2200</v>
      </c>
      <c r="BD746">
        <f t="shared" ca="1" si="199"/>
        <v>180</v>
      </c>
      <c r="BE746">
        <f t="shared" ca="1" si="200"/>
        <v>245</v>
      </c>
      <c r="BF746">
        <f t="shared" ca="1" si="201"/>
        <v>-65</v>
      </c>
      <c r="BG746">
        <f t="shared" ca="1" si="202"/>
        <v>202.01685446601783</v>
      </c>
    </row>
    <row r="747" spans="1:59" x14ac:dyDescent="0.25">
      <c r="A747" s="64">
        <v>744</v>
      </c>
      <c r="B747" s="64">
        <v>104</v>
      </c>
      <c r="C747" s="64">
        <v>46</v>
      </c>
      <c r="D747" s="18">
        <v>744</v>
      </c>
      <c r="E747" s="21">
        <f t="shared" ca="1" si="187"/>
        <v>2296.8363067199721</v>
      </c>
      <c r="F747" s="22">
        <f t="shared" ca="1" si="188"/>
        <v>83.745944290728346</v>
      </c>
      <c r="G747" s="28">
        <v>744</v>
      </c>
      <c r="H747" s="24">
        <f t="shared" ca="1" si="189"/>
        <v>2280.7622879999999</v>
      </c>
      <c r="I747" s="25">
        <f t="shared" ca="1" si="190"/>
        <v>88.552075888000033</v>
      </c>
      <c r="J747" s="155"/>
      <c r="K747" s="155"/>
      <c r="AR747">
        <f t="shared" ca="1" si="191"/>
        <v>192.50451280000007</v>
      </c>
      <c r="AS747">
        <f t="shared" ca="1" si="192"/>
        <v>232.49548719999993</v>
      </c>
      <c r="AT747" cm="1">
        <f t="array" aca="1" ref="AT747" ca="1">_xlfn.LET(_xlpm.rozsah, $J$3:$J$10001,_xlpm.podminka, (_xlpm.rozsah&gt;H747)*(ISNUMBER(_xlpm.rozsah)),_xlpm.indexy, IF(_xlpm.podminka, ROW(_xlpm.rozsah)-MIN(ROW(_xlpm.rozsah))+1),_xlpm.prvni, MIN(_xlpm.indexy),_xlpm.finalni, IF(_xlpm.prvni=1, 2, _xlpm.prvni),INDEX(_xlpm.rozsah, _xlpm.finalni))</f>
        <v>2300</v>
      </c>
      <c r="AU747" cm="1">
        <f t="array" aca="1" ref="AU747" ca="1">INDEX($J$3:$J$10001,MATCH(AT747,$J$3:$J$10004,0)-1)</f>
        <v>2200</v>
      </c>
      <c r="AV747">
        <f t="shared" ca="1" si="193"/>
        <v>180</v>
      </c>
      <c r="AW747">
        <f t="shared" ca="1" si="194"/>
        <v>245</v>
      </c>
      <c r="AX747">
        <f t="shared" ca="1" si="195"/>
        <v>-65</v>
      </c>
      <c r="AY747">
        <f t="shared" ca="1" si="196"/>
        <v>192.50451280000007</v>
      </c>
      <c r="AZ747">
        <f t="shared" ca="1" si="197"/>
        <v>182.05640063201815</v>
      </c>
      <c r="BA747">
        <f t="shared" ca="1" si="198"/>
        <v>242.94359936798185</v>
      </c>
      <c r="BB747" cm="1">
        <f t="array" aca="1" ref="BB747" ca="1">_xlfn.LET(_xlpm.rozsah, $J$3:$J$10001,_xlpm.podminka, (_xlpm.rozsah&gt;E747)*(ISNUMBER(_xlpm.rozsah)),_xlpm.indexy, IF(_xlpm.podminka, ROW(_xlpm.rozsah)-MIN(ROW(_xlpm.rozsah))+1),_xlpm.prvni, MIN(_xlpm.indexy),_xlpm.finalni, IF(_xlpm.prvni=1, 2, _xlpm.prvni),INDEX(_xlpm.rozsah, _xlpm.finalni))</f>
        <v>2300</v>
      </c>
      <c r="BC747" cm="1">
        <f t="array" aca="1" ref="BC747" ca="1">INDEX($J$3:$J$10001,MATCH(BB747,$J$3:$J$10004,0)-1)</f>
        <v>2200</v>
      </c>
      <c r="BD747">
        <f t="shared" ca="1" si="199"/>
        <v>180</v>
      </c>
      <c r="BE747">
        <f t="shared" ca="1" si="200"/>
        <v>245</v>
      </c>
      <c r="BF747">
        <f t="shared" ca="1" si="201"/>
        <v>-65</v>
      </c>
      <c r="BG747">
        <f t="shared" ca="1" si="202"/>
        <v>182.05640063201815</v>
      </c>
    </row>
    <row r="748" spans="1:59" x14ac:dyDescent="0.25">
      <c r="A748" s="64">
        <v>745</v>
      </c>
      <c r="B748" s="64">
        <v>103</v>
      </c>
      <c r="C748" s="64">
        <v>49</v>
      </c>
      <c r="D748" s="18">
        <v>745</v>
      </c>
      <c r="E748" s="21">
        <f t="shared" ca="1" si="187"/>
        <v>2281.4821114630495</v>
      </c>
      <c r="F748" s="22">
        <f t="shared" ca="1" si="188"/>
        <v>94.097947499018758</v>
      </c>
      <c r="G748" s="23">
        <v>745</v>
      </c>
      <c r="H748" s="24">
        <f t="shared" ca="1" si="189"/>
        <v>2268.4472660000001</v>
      </c>
      <c r="I748" s="25">
        <f t="shared" ca="1" si="190"/>
        <v>98.249545778999945</v>
      </c>
      <c r="J748" s="155"/>
      <c r="K748" s="155"/>
      <c r="AR748">
        <f t="shared" ca="1" si="191"/>
        <v>200.50927709999991</v>
      </c>
      <c r="AS748">
        <f t="shared" ca="1" si="192"/>
        <v>224.49072290000009</v>
      </c>
      <c r="AT748" cm="1">
        <f t="array" aca="1" ref="AT748" ca="1">_xlfn.LET(_xlpm.rozsah, $J$3:$J$10001,_xlpm.podminka, (_xlpm.rozsah&gt;H748)*(ISNUMBER(_xlpm.rozsah)),_xlpm.indexy, IF(_xlpm.podminka, ROW(_xlpm.rozsah)-MIN(ROW(_xlpm.rozsah))+1),_xlpm.prvni, MIN(_xlpm.indexy),_xlpm.finalni, IF(_xlpm.prvni=1, 2, _xlpm.prvni),INDEX(_xlpm.rozsah, _xlpm.finalni))</f>
        <v>2300</v>
      </c>
      <c r="AU748" cm="1">
        <f t="array" aca="1" ref="AU748" ca="1">INDEX($J$3:$J$10001,MATCH(AT748,$J$3:$J$10004,0)-1)</f>
        <v>2200</v>
      </c>
      <c r="AV748">
        <f t="shared" ca="1" si="193"/>
        <v>180</v>
      </c>
      <c r="AW748">
        <f t="shared" ca="1" si="194"/>
        <v>245</v>
      </c>
      <c r="AX748">
        <f t="shared" ca="1" si="195"/>
        <v>-65</v>
      </c>
      <c r="AY748">
        <f t="shared" ca="1" si="196"/>
        <v>200.50927709999991</v>
      </c>
      <c r="AZ748">
        <f t="shared" ca="1" si="197"/>
        <v>192.03662754901785</v>
      </c>
      <c r="BA748">
        <f t="shared" ca="1" si="198"/>
        <v>232.96337245098215</v>
      </c>
      <c r="BB748" cm="1">
        <f t="array" aca="1" ref="BB748" ca="1">_xlfn.LET(_xlpm.rozsah, $J$3:$J$10001,_xlpm.podminka, (_xlpm.rozsah&gt;E748)*(ISNUMBER(_xlpm.rozsah)),_xlpm.indexy, IF(_xlpm.podminka, ROW(_xlpm.rozsah)-MIN(ROW(_xlpm.rozsah))+1),_xlpm.prvni, MIN(_xlpm.indexy),_xlpm.finalni, IF(_xlpm.prvni=1, 2, _xlpm.prvni),INDEX(_xlpm.rozsah, _xlpm.finalni))</f>
        <v>2300</v>
      </c>
      <c r="BC748" cm="1">
        <f t="array" aca="1" ref="BC748" ca="1">INDEX($J$3:$J$10001,MATCH(BB748,$J$3:$J$10004,0)-1)</f>
        <v>2200</v>
      </c>
      <c r="BD748">
        <f t="shared" ca="1" si="199"/>
        <v>180</v>
      </c>
      <c r="BE748">
        <f t="shared" ca="1" si="200"/>
        <v>245</v>
      </c>
      <c r="BF748">
        <f t="shared" ca="1" si="201"/>
        <v>-65</v>
      </c>
      <c r="BG748">
        <f t="shared" ca="1" si="202"/>
        <v>192.03662754901785</v>
      </c>
    </row>
    <row r="749" spans="1:59" x14ac:dyDescent="0.25">
      <c r="A749" s="64">
        <v>746</v>
      </c>
      <c r="B749" s="64">
        <v>102</v>
      </c>
      <c r="C749" s="64">
        <v>45</v>
      </c>
      <c r="D749" s="18">
        <v>746</v>
      </c>
      <c r="E749" s="21">
        <f t="shared" ca="1" si="187"/>
        <v>2266.1279162061264</v>
      </c>
      <c r="F749" s="22">
        <f t="shared" ca="1" si="188"/>
        <v>90.90758450970803</v>
      </c>
      <c r="G749" s="28">
        <v>746</v>
      </c>
      <c r="H749" s="24">
        <f t="shared" ca="1" si="189"/>
        <v>2256.1322439999999</v>
      </c>
      <c r="I749" s="25">
        <f t="shared" ca="1" si="190"/>
        <v>93.831318630000027</v>
      </c>
      <c r="J749" s="155"/>
      <c r="K749" s="155"/>
      <c r="AR749">
        <f t="shared" ca="1" si="191"/>
        <v>208.51404140000005</v>
      </c>
      <c r="AS749">
        <f t="shared" ca="1" si="192"/>
        <v>216.48595859999995</v>
      </c>
      <c r="AT749" cm="1">
        <f t="array" aca="1" ref="AT749" ca="1">_xlfn.LET(_xlpm.rozsah, $J$3:$J$10001,_xlpm.podminka, (_xlpm.rozsah&gt;H749)*(ISNUMBER(_xlpm.rozsah)),_xlpm.indexy, IF(_xlpm.podminka, ROW(_xlpm.rozsah)-MIN(ROW(_xlpm.rozsah))+1),_xlpm.prvni, MIN(_xlpm.indexy),_xlpm.finalni, IF(_xlpm.prvni=1, 2, _xlpm.prvni),INDEX(_xlpm.rozsah, _xlpm.finalni))</f>
        <v>2300</v>
      </c>
      <c r="AU749" cm="1">
        <f t="array" aca="1" ref="AU749" ca="1">INDEX($J$3:$J$10001,MATCH(AT749,$J$3:$J$10004,0)-1)</f>
        <v>2200</v>
      </c>
      <c r="AV749">
        <f t="shared" ca="1" si="193"/>
        <v>180</v>
      </c>
      <c r="AW749">
        <f t="shared" ca="1" si="194"/>
        <v>245</v>
      </c>
      <c r="AX749">
        <f t="shared" ca="1" si="195"/>
        <v>-65</v>
      </c>
      <c r="AY749">
        <f t="shared" ca="1" si="196"/>
        <v>208.51404140000005</v>
      </c>
      <c r="AZ749">
        <f t="shared" ca="1" si="197"/>
        <v>202.01685446601783</v>
      </c>
      <c r="BA749">
        <f t="shared" ca="1" si="198"/>
        <v>222.98314553398217</v>
      </c>
      <c r="BB749" cm="1">
        <f t="array" aca="1" ref="BB749" ca="1">_xlfn.LET(_xlpm.rozsah, $J$3:$J$10001,_xlpm.podminka, (_xlpm.rozsah&gt;E749)*(ISNUMBER(_xlpm.rozsah)),_xlpm.indexy, IF(_xlpm.podminka, ROW(_xlpm.rozsah)-MIN(ROW(_xlpm.rozsah))+1),_xlpm.prvni, MIN(_xlpm.indexy),_xlpm.finalni, IF(_xlpm.prvni=1, 2, _xlpm.prvni),INDEX(_xlpm.rozsah, _xlpm.finalni))</f>
        <v>2300</v>
      </c>
      <c r="BC749" cm="1">
        <f t="array" aca="1" ref="BC749" ca="1">INDEX($J$3:$J$10001,MATCH(BB749,$J$3:$J$10004,0)-1)</f>
        <v>2200</v>
      </c>
      <c r="BD749">
        <f t="shared" ca="1" si="199"/>
        <v>180</v>
      </c>
      <c r="BE749">
        <f t="shared" ca="1" si="200"/>
        <v>245</v>
      </c>
      <c r="BF749">
        <f t="shared" ca="1" si="201"/>
        <v>-65</v>
      </c>
      <c r="BG749">
        <f t="shared" ca="1" si="202"/>
        <v>202.01685446601783</v>
      </c>
    </row>
    <row r="750" spans="1:59" x14ac:dyDescent="0.25">
      <c r="A750" s="64">
        <v>747</v>
      </c>
      <c r="B750" s="64">
        <v>103</v>
      </c>
      <c r="C750" s="64">
        <v>42</v>
      </c>
      <c r="D750" s="18">
        <v>747</v>
      </c>
      <c r="E750" s="21">
        <f t="shared" ca="1" si="187"/>
        <v>2281.4821114630495</v>
      </c>
      <c r="F750" s="22">
        <f t="shared" ca="1" si="188"/>
        <v>80.655383570587503</v>
      </c>
      <c r="G750" s="23">
        <v>747</v>
      </c>
      <c r="H750" s="24">
        <f t="shared" ca="1" si="189"/>
        <v>2268.4472660000001</v>
      </c>
      <c r="I750" s="25">
        <f t="shared" ca="1" si="190"/>
        <v>84.213896381999973</v>
      </c>
      <c r="J750" s="155"/>
      <c r="K750" s="155"/>
      <c r="AR750">
        <f t="shared" ca="1" si="191"/>
        <v>200.50927709999991</v>
      </c>
      <c r="AS750">
        <f t="shared" ca="1" si="192"/>
        <v>224.49072290000009</v>
      </c>
      <c r="AT750" cm="1">
        <f t="array" aca="1" ref="AT750" ca="1">_xlfn.LET(_xlpm.rozsah, $J$3:$J$10001,_xlpm.podminka, (_xlpm.rozsah&gt;H750)*(ISNUMBER(_xlpm.rozsah)),_xlpm.indexy, IF(_xlpm.podminka, ROW(_xlpm.rozsah)-MIN(ROW(_xlpm.rozsah))+1),_xlpm.prvni, MIN(_xlpm.indexy),_xlpm.finalni, IF(_xlpm.prvni=1, 2, _xlpm.prvni),INDEX(_xlpm.rozsah, _xlpm.finalni))</f>
        <v>2300</v>
      </c>
      <c r="AU750" cm="1">
        <f t="array" aca="1" ref="AU750" ca="1">INDEX($J$3:$J$10001,MATCH(AT750,$J$3:$J$10004,0)-1)</f>
        <v>2200</v>
      </c>
      <c r="AV750">
        <f t="shared" ca="1" si="193"/>
        <v>180</v>
      </c>
      <c r="AW750">
        <f t="shared" ca="1" si="194"/>
        <v>245</v>
      </c>
      <c r="AX750">
        <f t="shared" ca="1" si="195"/>
        <v>-65</v>
      </c>
      <c r="AY750">
        <f t="shared" ca="1" si="196"/>
        <v>200.50927709999991</v>
      </c>
      <c r="AZ750">
        <f t="shared" ca="1" si="197"/>
        <v>192.03662754901785</v>
      </c>
      <c r="BA750">
        <f t="shared" ca="1" si="198"/>
        <v>232.96337245098215</v>
      </c>
      <c r="BB750" cm="1">
        <f t="array" aca="1" ref="BB750" ca="1">_xlfn.LET(_xlpm.rozsah, $J$3:$J$10001,_xlpm.podminka, (_xlpm.rozsah&gt;E750)*(ISNUMBER(_xlpm.rozsah)),_xlpm.indexy, IF(_xlpm.podminka, ROW(_xlpm.rozsah)-MIN(ROW(_xlpm.rozsah))+1),_xlpm.prvni, MIN(_xlpm.indexy),_xlpm.finalni, IF(_xlpm.prvni=1, 2, _xlpm.prvni),INDEX(_xlpm.rozsah, _xlpm.finalni))</f>
        <v>2300</v>
      </c>
      <c r="BC750" cm="1">
        <f t="array" aca="1" ref="BC750" ca="1">INDEX($J$3:$J$10001,MATCH(BB750,$J$3:$J$10004,0)-1)</f>
        <v>2200</v>
      </c>
      <c r="BD750">
        <f t="shared" ca="1" si="199"/>
        <v>180</v>
      </c>
      <c r="BE750">
        <f t="shared" ca="1" si="200"/>
        <v>245</v>
      </c>
      <c r="BF750">
        <f t="shared" ca="1" si="201"/>
        <v>-65</v>
      </c>
      <c r="BG750">
        <f t="shared" ca="1" si="202"/>
        <v>192.03662754901785</v>
      </c>
    </row>
    <row r="751" spans="1:59" x14ac:dyDescent="0.25">
      <c r="A751" s="64">
        <v>748</v>
      </c>
      <c r="B751" s="64">
        <v>103</v>
      </c>
      <c r="C751" s="64">
        <v>46</v>
      </c>
      <c r="D751" s="18">
        <v>748</v>
      </c>
      <c r="E751" s="21">
        <f t="shared" ca="1" si="187"/>
        <v>2281.4821114630495</v>
      </c>
      <c r="F751" s="22">
        <f t="shared" ca="1" si="188"/>
        <v>88.3368486725482</v>
      </c>
      <c r="G751" s="28">
        <v>748</v>
      </c>
      <c r="H751" s="24">
        <f t="shared" ca="1" si="189"/>
        <v>2268.4472660000001</v>
      </c>
      <c r="I751" s="25">
        <f t="shared" ca="1" si="190"/>
        <v>92.234267465999963</v>
      </c>
      <c r="J751" s="155"/>
      <c r="K751" s="155"/>
      <c r="AR751">
        <f t="shared" ca="1" si="191"/>
        <v>200.50927709999991</v>
      </c>
      <c r="AS751">
        <f t="shared" ca="1" si="192"/>
        <v>224.49072290000009</v>
      </c>
      <c r="AT751" cm="1">
        <f t="array" aca="1" ref="AT751" ca="1">_xlfn.LET(_xlpm.rozsah, $J$3:$J$10001,_xlpm.podminka, (_xlpm.rozsah&gt;H751)*(ISNUMBER(_xlpm.rozsah)),_xlpm.indexy, IF(_xlpm.podminka, ROW(_xlpm.rozsah)-MIN(ROW(_xlpm.rozsah))+1),_xlpm.prvni, MIN(_xlpm.indexy),_xlpm.finalni, IF(_xlpm.prvni=1, 2, _xlpm.prvni),INDEX(_xlpm.rozsah, _xlpm.finalni))</f>
        <v>2300</v>
      </c>
      <c r="AU751" cm="1">
        <f t="array" aca="1" ref="AU751" ca="1">INDEX($J$3:$J$10001,MATCH(AT751,$J$3:$J$10004,0)-1)</f>
        <v>2200</v>
      </c>
      <c r="AV751">
        <f t="shared" ca="1" si="193"/>
        <v>180</v>
      </c>
      <c r="AW751">
        <f t="shared" ca="1" si="194"/>
        <v>245</v>
      </c>
      <c r="AX751">
        <f t="shared" ca="1" si="195"/>
        <v>-65</v>
      </c>
      <c r="AY751">
        <f t="shared" ca="1" si="196"/>
        <v>200.50927709999991</v>
      </c>
      <c r="AZ751">
        <f t="shared" ca="1" si="197"/>
        <v>192.03662754901785</v>
      </c>
      <c r="BA751">
        <f t="shared" ca="1" si="198"/>
        <v>232.96337245098215</v>
      </c>
      <c r="BB751" cm="1">
        <f t="array" aca="1" ref="BB751" ca="1">_xlfn.LET(_xlpm.rozsah, $J$3:$J$10001,_xlpm.podminka, (_xlpm.rozsah&gt;E751)*(ISNUMBER(_xlpm.rozsah)),_xlpm.indexy, IF(_xlpm.podminka, ROW(_xlpm.rozsah)-MIN(ROW(_xlpm.rozsah))+1),_xlpm.prvni, MIN(_xlpm.indexy),_xlpm.finalni, IF(_xlpm.prvni=1, 2, _xlpm.prvni),INDEX(_xlpm.rozsah, _xlpm.finalni))</f>
        <v>2300</v>
      </c>
      <c r="BC751" cm="1">
        <f t="array" aca="1" ref="BC751" ca="1">INDEX($J$3:$J$10001,MATCH(BB751,$J$3:$J$10004,0)-1)</f>
        <v>2200</v>
      </c>
      <c r="BD751">
        <f t="shared" ca="1" si="199"/>
        <v>180</v>
      </c>
      <c r="BE751">
        <f t="shared" ca="1" si="200"/>
        <v>245</v>
      </c>
      <c r="BF751">
        <f t="shared" ca="1" si="201"/>
        <v>-65</v>
      </c>
      <c r="BG751">
        <f t="shared" ca="1" si="202"/>
        <v>192.03662754901785</v>
      </c>
    </row>
    <row r="752" spans="1:59" x14ac:dyDescent="0.25">
      <c r="A752" s="64">
        <v>749</v>
      </c>
      <c r="B752" s="64">
        <v>103</v>
      </c>
      <c r="C752" s="64">
        <v>38</v>
      </c>
      <c r="D752" s="18">
        <v>749</v>
      </c>
      <c r="E752" s="21">
        <f t="shared" ca="1" si="187"/>
        <v>2281.4821114630495</v>
      </c>
      <c r="F752" s="22">
        <f t="shared" ca="1" si="188"/>
        <v>72.973918468626778</v>
      </c>
      <c r="G752" s="23">
        <v>749</v>
      </c>
      <c r="H752" s="24">
        <f t="shared" ca="1" si="189"/>
        <v>2268.4472660000001</v>
      </c>
      <c r="I752" s="25">
        <f t="shared" ca="1" si="190"/>
        <v>76.193525297999969</v>
      </c>
      <c r="J752" s="155"/>
      <c r="K752" s="155"/>
      <c r="AR752">
        <f t="shared" ca="1" si="191"/>
        <v>200.50927709999991</v>
      </c>
      <c r="AS752">
        <f t="shared" ca="1" si="192"/>
        <v>224.49072290000009</v>
      </c>
      <c r="AT752" cm="1">
        <f t="array" aca="1" ref="AT752" ca="1">_xlfn.LET(_xlpm.rozsah, $J$3:$J$10001,_xlpm.podminka, (_xlpm.rozsah&gt;H752)*(ISNUMBER(_xlpm.rozsah)),_xlpm.indexy, IF(_xlpm.podminka, ROW(_xlpm.rozsah)-MIN(ROW(_xlpm.rozsah))+1),_xlpm.prvni, MIN(_xlpm.indexy),_xlpm.finalni, IF(_xlpm.prvni=1, 2, _xlpm.prvni),INDEX(_xlpm.rozsah, _xlpm.finalni))</f>
        <v>2300</v>
      </c>
      <c r="AU752" cm="1">
        <f t="array" aca="1" ref="AU752" ca="1">INDEX($J$3:$J$10001,MATCH(AT752,$J$3:$J$10004,0)-1)</f>
        <v>2200</v>
      </c>
      <c r="AV752">
        <f t="shared" ca="1" si="193"/>
        <v>180</v>
      </c>
      <c r="AW752">
        <f t="shared" ca="1" si="194"/>
        <v>245</v>
      </c>
      <c r="AX752">
        <f t="shared" ca="1" si="195"/>
        <v>-65</v>
      </c>
      <c r="AY752">
        <f t="shared" ca="1" si="196"/>
        <v>200.50927709999991</v>
      </c>
      <c r="AZ752">
        <f t="shared" ca="1" si="197"/>
        <v>192.03662754901785</v>
      </c>
      <c r="BA752">
        <f t="shared" ca="1" si="198"/>
        <v>232.96337245098215</v>
      </c>
      <c r="BB752" cm="1">
        <f t="array" aca="1" ref="BB752" ca="1">_xlfn.LET(_xlpm.rozsah, $J$3:$J$10001,_xlpm.podminka, (_xlpm.rozsah&gt;E752)*(ISNUMBER(_xlpm.rozsah)),_xlpm.indexy, IF(_xlpm.podminka, ROW(_xlpm.rozsah)-MIN(ROW(_xlpm.rozsah))+1),_xlpm.prvni, MIN(_xlpm.indexy),_xlpm.finalni, IF(_xlpm.prvni=1, 2, _xlpm.prvni),INDEX(_xlpm.rozsah, _xlpm.finalni))</f>
        <v>2300</v>
      </c>
      <c r="BC752" cm="1">
        <f t="array" aca="1" ref="BC752" ca="1">INDEX($J$3:$J$10001,MATCH(BB752,$J$3:$J$10004,0)-1)</f>
        <v>2200</v>
      </c>
      <c r="BD752">
        <f t="shared" ca="1" si="199"/>
        <v>180</v>
      </c>
      <c r="BE752">
        <f t="shared" ca="1" si="200"/>
        <v>245</v>
      </c>
      <c r="BF752">
        <f t="shared" ca="1" si="201"/>
        <v>-65</v>
      </c>
      <c r="BG752">
        <f t="shared" ca="1" si="202"/>
        <v>192.03662754901785</v>
      </c>
    </row>
    <row r="753" spans="1:59" x14ac:dyDescent="0.25">
      <c r="A753" s="64">
        <v>750</v>
      </c>
      <c r="B753" s="64">
        <v>102</v>
      </c>
      <c r="C753" s="64">
        <v>48</v>
      </c>
      <c r="D753" s="18">
        <v>750</v>
      </c>
      <c r="E753" s="21">
        <f t="shared" ca="1" si="187"/>
        <v>2266.1279162061264</v>
      </c>
      <c r="F753" s="22">
        <f t="shared" ca="1" si="188"/>
        <v>96.96809014368857</v>
      </c>
      <c r="G753" s="28">
        <v>750</v>
      </c>
      <c r="H753" s="24">
        <f t="shared" ca="1" si="189"/>
        <v>2256.1322439999999</v>
      </c>
      <c r="I753" s="25">
        <f t="shared" ca="1" si="190"/>
        <v>100.08673987200004</v>
      </c>
      <c r="J753" s="155"/>
      <c r="K753" s="155"/>
      <c r="AR753">
        <f t="shared" ca="1" si="191"/>
        <v>208.51404140000005</v>
      </c>
      <c r="AS753">
        <f t="shared" ca="1" si="192"/>
        <v>216.48595859999995</v>
      </c>
      <c r="AT753" cm="1">
        <f t="array" aca="1" ref="AT753" ca="1">_xlfn.LET(_xlpm.rozsah, $J$3:$J$10001,_xlpm.podminka, (_xlpm.rozsah&gt;H753)*(ISNUMBER(_xlpm.rozsah)),_xlpm.indexy, IF(_xlpm.podminka, ROW(_xlpm.rozsah)-MIN(ROW(_xlpm.rozsah))+1),_xlpm.prvni, MIN(_xlpm.indexy),_xlpm.finalni, IF(_xlpm.prvni=1, 2, _xlpm.prvni),INDEX(_xlpm.rozsah, _xlpm.finalni))</f>
        <v>2300</v>
      </c>
      <c r="AU753" cm="1">
        <f t="array" aca="1" ref="AU753" ca="1">INDEX($J$3:$J$10001,MATCH(AT753,$J$3:$J$10004,0)-1)</f>
        <v>2200</v>
      </c>
      <c r="AV753">
        <f t="shared" ca="1" si="193"/>
        <v>180</v>
      </c>
      <c r="AW753">
        <f t="shared" ca="1" si="194"/>
        <v>245</v>
      </c>
      <c r="AX753">
        <f t="shared" ca="1" si="195"/>
        <v>-65</v>
      </c>
      <c r="AY753">
        <f t="shared" ca="1" si="196"/>
        <v>208.51404140000005</v>
      </c>
      <c r="AZ753">
        <f t="shared" ca="1" si="197"/>
        <v>202.01685446601783</v>
      </c>
      <c r="BA753">
        <f t="shared" ca="1" si="198"/>
        <v>222.98314553398217</v>
      </c>
      <c r="BB753" cm="1">
        <f t="array" aca="1" ref="BB753" ca="1">_xlfn.LET(_xlpm.rozsah, $J$3:$J$10001,_xlpm.podminka, (_xlpm.rozsah&gt;E753)*(ISNUMBER(_xlpm.rozsah)),_xlpm.indexy, IF(_xlpm.podminka, ROW(_xlpm.rozsah)-MIN(ROW(_xlpm.rozsah))+1),_xlpm.prvni, MIN(_xlpm.indexy),_xlpm.finalni, IF(_xlpm.prvni=1, 2, _xlpm.prvni),INDEX(_xlpm.rozsah, _xlpm.finalni))</f>
        <v>2300</v>
      </c>
      <c r="BC753" cm="1">
        <f t="array" aca="1" ref="BC753" ca="1">INDEX($J$3:$J$10001,MATCH(BB753,$J$3:$J$10004,0)-1)</f>
        <v>2200</v>
      </c>
      <c r="BD753">
        <f t="shared" ca="1" si="199"/>
        <v>180</v>
      </c>
      <c r="BE753">
        <f t="shared" ca="1" si="200"/>
        <v>245</v>
      </c>
      <c r="BF753">
        <f t="shared" ca="1" si="201"/>
        <v>-65</v>
      </c>
      <c r="BG753">
        <f t="shared" ca="1" si="202"/>
        <v>202.01685446601783</v>
      </c>
    </row>
    <row r="754" spans="1:59" x14ac:dyDescent="0.25">
      <c r="A754" s="64">
        <v>751</v>
      </c>
      <c r="B754" s="64">
        <v>103</v>
      </c>
      <c r="C754" s="64">
        <v>35</v>
      </c>
      <c r="D754" s="18">
        <v>751</v>
      </c>
      <c r="E754" s="21">
        <f t="shared" ca="1" si="187"/>
        <v>2281.4821114630495</v>
      </c>
      <c r="F754" s="22">
        <f t="shared" ca="1" si="188"/>
        <v>67.212819642156248</v>
      </c>
      <c r="G754" s="23">
        <v>751</v>
      </c>
      <c r="H754" s="24">
        <f t="shared" ca="1" si="189"/>
        <v>2268.4472660000001</v>
      </c>
      <c r="I754" s="25">
        <f t="shared" ca="1" si="190"/>
        <v>70.178246984999973</v>
      </c>
      <c r="J754" s="155"/>
      <c r="K754" s="155"/>
      <c r="AR754">
        <f t="shared" ca="1" si="191"/>
        <v>200.50927709999991</v>
      </c>
      <c r="AS754">
        <f t="shared" ca="1" si="192"/>
        <v>224.49072290000009</v>
      </c>
      <c r="AT754" cm="1">
        <f t="array" aca="1" ref="AT754" ca="1">_xlfn.LET(_xlpm.rozsah, $J$3:$J$10001,_xlpm.podminka, (_xlpm.rozsah&gt;H754)*(ISNUMBER(_xlpm.rozsah)),_xlpm.indexy, IF(_xlpm.podminka, ROW(_xlpm.rozsah)-MIN(ROW(_xlpm.rozsah))+1),_xlpm.prvni, MIN(_xlpm.indexy),_xlpm.finalni, IF(_xlpm.prvni=1, 2, _xlpm.prvni),INDEX(_xlpm.rozsah, _xlpm.finalni))</f>
        <v>2300</v>
      </c>
      <c r="AU754" cm="1">
        <f t="array" aca="1" ref="AU754" ca="1">INDEX($J$3:$J$10001,MATCH(AT754,$J$3:$J$10004,0)-1)</f>
        <v>2200</v>
      </c>
      <c r="AV754">
        <f t="shared" ca="1" si="193"/>
        <v>180</v>
      </c>
      <c r="AW754">
        <f t="shared" ca="1" si="194"/>
        <v>245</v>
      </c>
      <c r="AX754">
        <f t="shared" ca="1" si="195"/>
        <v>-65</v>
      </c>
      <c r="AY754">
        <f t="shared" ca="1" si="196"/>
        <v>200.50927709999991</v>
      </c>
      <c r="AZ754">
        <f t="shared" ca="1" si="197"/>
        <v>192.03662754901785</v>
      </c>
      <c r="BA754">
        <f t="shared" ca="1" si="198"/>
        <v>232.96337245098215</v>
      </c>
      <c r="BB754" cm="1">
        <f t="array" aca="1" ref="BB754" ca="1">_xlfn.LET(_xlpm.rozsah, $J$3:$J$10001,_xlpm.podminka, (_xlpm.rozsah&gt;E754)*(ISNUMBER(_xlpm.rozsah)),_xlpm.indexy, IF(_xlpm.podminka, ROW(_xlpm.rozsah)-MIN(ROW(_xlpm.rozsah))+1),_xlpm.prvni, MIN(_xlpm.indexy),_xlpm.finalni, IF(_xlpm.prvni=1, 2, _xlpm.prvni),INDEX(_xlpm.rozsah, _xlpm.finalni))</f>
        <v>2300</v>
      </c>
      <c r="BC754" cm="1">
        <f t="array" aca="1" ref="BC754" ca="1">INDEX($J$3:$J$10001,MATCH(BB754,$J$3:$J$10004,0)-1)</f>
        <v>2200</v>
      </c>
      <c r="BD754">
        <f t="shared" ca="1" si="199"/>
        <v>180</v>
      </c>
      <c r="BE754">
        <f t="shared" ca="1" si="200"/>
        <v>245</v>
      </c>
      <c r="BF754">
        <f t="shared" ca="1" si="201"/>
        <v>-65</v>
      </c>
      <c r="BG754">
        <f t="shared" ca="1" si="202"/>
        <v>192.03662754901785</v>
      </c>
    </row>
    <row r="755" spans="1:59" x14ac:dyDescent="0.25">
      <c r="A755" s="64">
        <v>752</v>
      </c>
      <c r="B755" s="64">
        <v>102</v>
      </c>
      <c r="C755" s="64">
        <v>48</v>
      </c>
      <c r="D755" s="18">
        <v>752</v>
      </c>
      <c r="E755" s="21">
        <f t="shared" ca="1" si="187"/>
        <v>2266.1279162061264</v>
      </c>
      <c r="F755" s="22">
        <f t="shared" ca="1" si="188"/>
        <v>96.96809014368857</v>
      </c>
      <c r="G755" s="28">
        <v>752</v>
      </c>
      <c r="H755" s="24">
        <f t="shared" ca="1" si="189"/>
        <v>2256.1322439999999</v>
      </c>
      <c r="I755" s="25">
        <f t="shared" ca="1" si="190"/>
        <v>100.08673987200004</v>
      </c>
      <c r="J755" s="155"/>
      <c r="K755" s="155"/>
      <c r="AR755">
        <f t="shared" ca="1" si="191"/>
        <v>208.51404140000005</v>
      </c>
      <c r="AS755">
        <f t="shared" ca="1" si="192"/>
        <v>216.48595859999995</v>
      </c>
      <c r="AT755" cm="1">
        <f t="array" aca="1" ref="AT755" ca="1">_xlfn.LET(_xlpm.rozsah, $J$3:$J$10001,_xlpm.podminka, (_xlpm.rozsah&gt;H755)*(ISNUMBER(_xlpm.rozsah)),_xlpm.indexy, IF(_xlpm.podminka, ROW(_xlpm.rozsah)-MIN(ROW(_xlpm.rozsah))+1),_xlpm.prvni, MIN(_xlpm.indexy),_xlpm.finalni, IF(_xlpm.prvni=1, 2, _xlpm.prvni),INDEX(_xlpm.rozsah, _xlpm.finalni))</f>
        <v>2300</v>
      </c>
      <c r="AU755" cm="1">
        <f t="array" aca="1" ref="AU755" ca="1">INDEX($J$3:$J$10001,MATCH(AT755,$J$3:$J$10004,0)-1)</f>
        <v>2200</v>
      </c>
      <c r="AV755">
        <f t="shared" ca="1" si="193"/>
        <v>180</v>
      </c>
      <c r="AW755">
        <f t="shared" ca="1" si="194"/>
        <v>245</v>
      </c>
      <c r="AX755">
        <f t="shared" ca="1" si="195"/>
        <v>-65</v>
      </c>
      <c r="AY755">
        <f t="shared" ca="1" si="196"/>
        <v>208.51404140000005</v>
      </c>
      <c r="AZ755">
        <f t="shared" ca="1" si="197"/>
        <v>202.01685446601783</v>
      </c>
      <c r="BA755">
        <f t="shared" ca="1" si="198"/>
        <v>222.98314553398217</v>
      </c>
      <c r="BB755" cm="1">
        <f t="array" aca="1" ref="BB755" ca="1">_xlfn.LET(_xlpm.rozsah, $J$3:$J$10001,_xlpm.podminka, (_xlpm.rozsah&gt;E755)*(ISNUMBER(_xlpm.rozsah)),_xlpm.indexy, IF(_xlpm.podminka, ROW(_xlpm.rozsah)-MIN(ROW(_xlpm.rozsah))+1),_xlpm.prvni, MIN(_xlpm.indexy),_xlpm.finalni, IF(_xlpm.prvni=1, 2, _xlpm.prvni),INDEX(_xlpm.rozsah, _xlpm.finalni))</f>
        <v>2300</v>
      </c>
      <c r="BC755" cm="1">
        <f t="array" aca="1" ref="BC755" ca="1">INDEX($J$3:$J$10001,MATCH(BB755,$J$3:$J$10004,0)-1)</f>
        <v>2200</v>
      </c>
      <c r="BD755">
        <f t="shared" ca="1" si="199"/>
        <v>180</v>
      </c>
      <c r="BE755">
        <f t="shared" ca="1" si="200"/>
        <v>245</v>
      </c>
      <c r="BF755">
        <f t="shared" ca="1" si="201"/>
        <v>-65</v>
      </c>
      <c r="BG755">
        <f t="shared" ca="1" si="202"/>
        <v>202.01685446601783</v>
      </c>
    </row>
    <row r="756" spans="1:59" x14ac:dyDescent="0.25">
      <c r="A756" s="64">
        <v>753</v>
      </c>
      <c r="B756" s="64">
        <v>103</v>
      </c>
      <c r="C756" s="64">
        <v>49</v>
      </c>
      <c r="D756" s="18">
        <v>753</v>
      </c>
      <c r="E756" s="21">
        <f t="shared" ca="1" si="187"/>
        <v>2281.4821114630495</v>
      </c>
      <c r="F756" s="22">
        <f t="shared" ca="1" si="188"/>
        <v>94.097947499018758</v>
      </c>
      <c r="G756" s="23">
        <v>753</v>
      </c>
      <c r="H756" s="24">
        <f t="shared" ca="1" si="189"/>
        <v>2268.4472660000001</v>
      </c>
      <c r="I756" s="25">
        <f t="shared" ca="1" si="190"/>
        <v>98.249545778999945</v>
      </c>
      <c r="J756" s="155"/>
      <c r="K756" s="155"/>
      <c r="AR756">
        <f t="shared" ca="1" si="191"/>
        <v>200.50927709999991</v>
      </c>
      <c r="AS756">
        <f t="shared" ca="1" si="192"/>
        <v>224.49072290000009</v>
      </c>
      <c r="AT756" cm="1">
        <f t="array" aca="1" ref="AT756" ca="1">_xlfn.LET(_xlpm.rozsah, $J$3:$J$10001,_xlpm.podminka, (_xlpm.rozsah&gt;H756)*(ISNUMBER(_xlpm.rozsah)),_xlpm.indexy, IF(_xlpm.podminka, ROW(_xlpm.rozsah)-MIN(ROW(_xlpm.rozsah))+1),_xlpm.prvni, MIN(_xlpm.indexy),_xlpm.finalni, IF(_xlpm.prvni=1, 2, _xlpm.prvni),INDEX(_xlpm.rozsah, _xlpm.finalni))</f>
        <v>2300</v>
      </c>
      <c r="AU756" cm="1">
        <f t="array" aca="1" ref="AU756" ca="1">INDEX($J$3:$J$10001,MATCH(AT756,$J$3:$J$10004,0)-1)</f>
        <v>2200</v>
      </c>
      <c r="AV756">
        <f t="shared" ca="1" si="193"/>
        <v>180</v>
      </c>
      <c r="AW756">
        <f t="shared" ca="1" si="194"/>
        <v>245</v>
      </c>
      <c r="AX756">
        <f t="shared" ca="1" si="195"/>
        <v>-65</v>
      </c>
      <c r="AY756">
        <f t="shared" ca="1" si="196"/>
        <v>200.50927709999991</v>
      </c>
      <c r="AZ756">
        <f t="shared" ca="1" si="197"/>
        <v>192.03662754901785</v>
      </c>
      <c r="BA756">
        <f t="shared" ca="1" si="198"/>
        <v>232.96337245098215</v>
      </c>
      <c r="BB756" cm="1">
        <f t="array" aca="1" ref="BB756" ca="1">_xlfn.LET(_xlpm.rozsah, $J$3:$J$10001,_xlpm.podminka, (_xlpm.rozsah&gt;E756)*(ISNUMBER(_xlpm.rozsah)),_xlpm.indexy, IF(_xlpm.podminka, ROW(_xlpm.rozsah)-MIN(ROW(_xlpm.rozsah))+1),_xlpm.prvni, MIN(_xlpm.indexy),_xlpm.finalni, IF(_xlpm.prvni=1, 2, _xlpm.prvni),INDEX(_xlpm.rozsah, _xlpm.finalni))</f>
        <v>2300</v>
      </c>
      <c r="BC756" cm="1">
        <f t="array" aca="1" ref="BC756" ca="1">INDEX($J$3:$J$10001,MATCH(BB756,$J$3:$J$10004,0)-1)</f>
        <v>2200</v>
      </c>
      <c r="BD756">
        <f t="shared" ca="1" si="199"/>
        <v>180</v>
      </c>
      <c r="BE756">
        <f t="shared" ca="1" si="200"/>
        <v>245</v>
      </c>
      <c r="BF756">
        <f t="shared" ca="1" si="201"/>
        <v>-65</v>
      </c>
      <c r="BG756">
        <f t="shared" ca="1" si="202"/>
        <v>192.03662754901785</v>
      </c>
    </row>
    <row r="757" spans="1:59" x14ac:dyDescent="0.25">
      <c r="A757" s="64">
        <v>754</v>
      </c>
      <c r="B757" s="64">
        <v>102</v>
      </c>
      <c r="C757" s="64">
        <v>48</v>
      </c>
      <c r="D757" s="18">
        <v>754</v>
      </c>
      <c r="E757" s="21">
        <f t="shared" ca="1" si="187"/>
        <v>2266.1279162061264</v>
      </c>
      <c r="F757" s="22">
        <f t="shared" ca="1" si="188"/>
        <v>96.96809014368857</v>
      </c>
      <c r="G757" s="28">
        <v>754</v>
      </c>
      <c r="H757" s="24">
        <f t="shared" ca="1" si="189"/>
        <v>2256.1322439999999</v>
      </c>
      <c r="I757" s="25">
        <f t="shared" ca="1" si="190"/>
        <v>100.08673987200004</v>
      </c>
      <c r="J757" s="155"/>
      <c r="K757" s="155"/>
      <c r="AR757">
        <f t="shared" ca="1" si="191"/>
        <v>208.51404140000005</v>
      </c>
      <c r="AS757">
        <f t="shared" ca="1" si="192"/>
        <v>216.48595859999995</v>
      </c>
      <c r="AT757" cm="1">
        <f t="array" aca="1" ref="AT757" ca="1">_xlfn.LET(_xlpm.rozsah, $J$3:$J$10001,_xlpm.podminka, (_xlpm.rozsah&gt;H757)*(ISNUMBER(_xlpm.rozsah)),_xlpm.indexy, IF(_xlpm.podminka, ROW(_xlpm.rozsah)-MIN(ROW(_xlpm.rozsah))+1),_xlpm.prvni, MIN(_xlpm.indexy),_xlpm.finalni, IF(_xlpm.prvni=1, 2, _xlpm.prvni),INDEX(_xlpm.rozsah, _xlpm.finalni))</f>
        <v>2300</v>
      </c>
      <c r="AU757" cm="1">
        <f t="array" aca="1" ref="AU757" ca="1">INDEX($J$3:$J$10001,MATCH(AT757,$J$3:$J$10004,0)-1)</f>
        <v>2200</v>
      </c>
      <c r="AV757">
        <f t="shared" ca="1" si="193"/>
        <v>180</v>
      </c>
      <c r="AW757">
        <f t="shared" ca="1" si="194"/>
        <v>245</v>
      </c>
      <c r="AX757">
        <f t="shared" ca="1" si="195"/>
        <v>-65</v>
      </c>
      <c r="AY757">
        <f t="shared" ca="1" si="196"/>
        <v>208.51404140000005</v>
      </c>
      <c r="AZ757">
        <f t="shared" ca="1" si="197"/>
        <v>202.01685446601783</v>
      </c>
      <c r="BA757">
        <f t="shared" ca="1" si="198"/>
        <v>222.98314553398217</v>
      </c>
      <c r="BB757" cm="1">
        <f t="array" aca="1" ref="BB757" ca="1">_xlfn.LET(_xlpm.rozsah, $J$3:$J$10001,_xlpm.podminka, (_xlpm.rozsah&gt;E757)*(ISNUMBER(_xlpm.rozsah)),_xlpm.indexy, IF(_xlpm.podminka, ROW(_xlpm.rozsah)-MIN(ROW(_xlpm.rozsah))+1),_xlpm.prvni, MIN(_xlpm.indexy),_xlpm.finalni, IF(_xlpm.prvni=1, 2, _xlpm.prvni),INDEX(_xlpm.rozsah, _xlpm.finalni))</f>
        <v>2300</v>
      </c>
      <c r="BC757" cm="1">
        <f t="array" aca="1" ref="BC757" ca="1">INDEX($J$3:$J$10001,MATCH(BB757,$J$3:$J$10004,0)-1)</f>
        <v>2200</v>
      </c>
      <c r="BD757">
        <f t="shared" ca="1" si="199"/>
        <v>180</v>
      </c>
      <c r="BE757">
        <f t="shared" ca="1" si="200"/>
        <v>245</v>
      </c>
      <c r="BF757">
        <f t="shared" ca="1" si="201"/>
        <v>-65</v>
      </c>
      <c r="BG757">
        <f t="shared" ca="1" si="202"/>
        <v>202.01685446601783</v>
      </c>
    </row>
    <row r="758" spans="1:59" x14ac:dyDescent="0.25">
      <c r="A758" s="64">
        <v>755</v>
      </c>
      <c r="B758" s="64">
        <v>102</v>
      </c>
      <c r="C758" s="64">
        <v>46</v>
      </c>
      <c r="D758" s="18">
        <v>755</v>
      </c>
      <c r="E758" s="21">
        <f t="shared" ca="1" si="187"/>
        <v>2266.1279162061264</v>
      </c>
      <c r="F758" s="22">
        <f t="shared" ca="1" si="188"/>
        <v>92.92775305436821</v>
      </c>
      <c r="G758" s="23">
        <v>755</v>
      </c>
      <c r="H758" s="24">
        <f t="shared" ca="1" si="189"/>
        <v>2256.1322439999999</v>
      </c>
      <c r="I758" s="25">
        <f t="shared" ca="1" si="190"/>
        <v>95.916459044000021</v>
      </c>
      <c r="J758" s="155"/>
      <c r="K758" s="155"/>
      <c r="AR758">
        <f t="shared" ca="1" si="191"/>
        <v>208.51404140000005</v>
      </c>
      <c r="AS758">
        <f t="shared" ca="1" si="192"/>
        <v>216.48595859999995</v>
      </c>
      <c r="AT758" cm="1">
        <f t="array" aca="1" ref="AT758" ca="1">_xlfn.LET(_xlpm.rozsah, $J$3:$J$10001,_xlpm.podminka, (_xlpm.rozsah&gt;H758)*(ISNUMBER(_xlpm.rozsah)),_xlpm.indexy, IF(_xlpm.podminka, ROW(_xlpm.rozsah)-MIN(ROW(_xlpm.rozsah))+1),_xlpm.prvni, MIN(_xlpm.indexy),_xlpm.finalni, IF(_xlpm.prvni=1, 2, _xlpm.prvni),INDEX(_xlpm.rozsah, _xlpm.finalni))</f>
        <v>2300</v>
      </c>
      <c r="AU758" cm="1">
        <f t="array" aca="1" ref="AU758" ca="1">INDEX($J$3:$J$10001,MATCH(AT758,$J$3:$J$10004,0)-1)</f>
        <v>2200</v>
      </c>
      <c r="AV758">
        <f t="shared" ca="1" si="193"/>
        <v>180</v>
      </c>
      <c r="AW758">
        <f t="shared" ca="1" si="194"/>
        <v>245</v>
      </c>
      <c r="AX758">
        <f t="shared" ca="1" si="195"/>
        <v>-65</v>
      </c>
      <c r="AY758">
        <f t="shared" ca="1" si="196"/>
        <v>208.51404140000005</v>
      </c>
      <c r="AZ758">
        <f t="shared" ca="1" si="197"/>
        <v>202.01685446601783</v>
      </c>
      <c r="BA758">
        <f t="shared" ca="1" si="198"/>
        <v>222.98314553398217</v>
      </c>
      <c r="BB758" cm="1">
        <f t="array" aca="1" ref="BB758" ca="1">_xlfn.LET(_xlpm.rozsah, $J$3:$J$10001,_xlpm.podminka, (_xlpm.rozsah&gt;E758)*(ISNUMBER(_xlpm.rozsah)),_xlpm.indexy, IF(_xlpm.podminka, ROW(_xlpm.rozsah)-MIN(ROW(_xlpm.rozsah))+1),_xlpm.prvni, MIN(_xlpm.indexy),_xlpm.finalni, IF(_xlpm.prvni=1, 2, _xlpm.prvni),INDEX(_xlpm.rozsah, _xlpm.finalni))</f>
        <v>2300</v>
      </c>
      <c r="BC758" cm="1">
        <f t="array" aca="1" ref="BC758" ca="1">INDEX($J$3:$J$10001,MATCH(BB758,$J$3:$J$10004,0)-1)</f>
        <v>2200</v>
      </c>
      <c r="BD758">
        <f t="shared" ca="1" si="199"/>
        <v>180</v>
      </c>
      <c r="BE758">
        <f t="shared" ca="1" si="200"/>
        <v>245</v>
      </c>
      <c r="BF758">
        <f t="shared" ca="1" si="201"/>
        <v>-65</v>
      </c>
      <c r="BG758">
        <f t="shared" ca="1" si="202"/>
        <v>202.01685446601783</v>
      </c>
    </row>
    <row r="759" spans="1:59" x14ac:dyDescent="0.25">
      <c r="A759" s="64">
        <v>756</v>
      </c>
      <c r="B759" s="64">
        <v>103</v>
      </c>
      <c r="C759" s="64">
        <v>47</v>
      </c>
      <c r="D759" s="18">
        <v>756</v>
      </c>
      <c r="E759" s="21">
        <f t="shared" ca="1" si="187"/>
        <v>2281.4821114630495</v>
      </c>
      <c r="F759" s="22">
        <f t="shared" ca="1" si="188"/>
        <v>90.257214948038381</v>
      </c>
      <c r="G759" s="28">
        <v>756</v>
      </c>
      <c r="H759" s="24">
        <f t="shared" ca="1" si="189"/>
        <v>2268.4472660000001</v>
      </c>
      <c r="I759" s="25">
        <f t="shared" ca="1" si="190"/>
        <v>94.239360236999971</v>
      </c>
      <c r="J759" s="155"/>
      <c r="K759" s="155"/>
      <c r="AR759">
        <f t="shared" ca="1" si="191"/>
        <v>200.50927709999991</v>
      </c>
      <c r="AS759">
        <f t="shared" ca="1" si="192"/>
        <v>224.49072290000009</v>
      </c>
      <c r="AT759" cm="1">
        <f t="array" aca="1" ref="AT759" ca="1">_xlfn.LET(_xlpm.rozsah, $J$3:$J$10001,_xlpm.podminka, (_xlpm.rozsah&gt;H759)*(ISNUMBER(_xlpm.rozsah)),_xlpm.indexy, IF(_xlpm.podminka, ROW(_xlpm.rozsah)-MIN(ROW(_xlpm.rozsah))+1),_xlpm.prvni, MIN(_xlpm.indexy),_xlpm.finalni, IF(_xlpm.prvni=1, 2, _xlpm.prvni),INDEX(_xlpm.rozsah, _xlpm.finalni))</f>
        <v>2300</v>
      </c>
      <c r="AU759" cm="1">
        <f t="array" aca="1" ref="AU759" ca="1">INDEX($J$3:$J$10001,MATCH(AT759,$J$3:$J$10004,0)-1)</f>
        <v>2200</v>
      </c>
      <c r="AV759">
        <f t="shared" ca="1" si="193"/>
        <v>180</v>
      </c>
      <c r="AW759">
        <f t="shared" ca="1" si="194"/>
        <v>245</v>
      </c>
      <c r="AX759">
        <f t="shared" ca="1" si="195"/>
        <v>-65</v>
      </c>
      <c r="AY759">
        <f t="shared" ca="1" si="196"/>
        <v>200.50927709999991</v>
      </c>
      <c r="AZ759">
        <f t="shared" ca="1" si="197"/>
        <v>192.03662754901785</v>
      </c>
      <c r="BA759">
        <f t="shared" ca="1" si="198"/>
        <v>232.96337245098215</v>
      </c>
      <c r="BB759" cm="1">
        <f t="array" aca="1" ref="BB759" ca="1">_xlfn.LET(_xlpm.rozsah, $J$3:$J$10001,_xlpm.podminka, (_xlpm.rozsah&gt;E759)*(ISNUMBER(_xlpm.rozsah)),_xlpm.indexy, IF(_xlpm.podminka, ROW(_xlpm.rozsah)-MIN(ROW(_xlpm.rozsah))+1),_xlpm.prvni, MIN(_xlpm.indexy),_xlpm.finalni, IF(_xlpm.prvni=1, 2, _xlpm.prvni),INDEX(_xlpm.rozsah, _xlpm.finalni))</f>
        <v>2300</v>
      </c>
      <c r="BC759" cm="1">
        <f t="array" aca="1" ref="BC759" ca="1">INDEX($J$3:$J$10001,MATCH(BB759,$J$3:$J$10004,0)-1)</f>
        <v>2200</v>
      </c>
      <c r="BD759">
        <f t="shared" ca="1" si="199"/>
        <v>180</v>
      </c>
      <c r="BE759">
        <f t="shared" ca="1" si="200"/>
        <v>245</v>
      </c>
      <c r="BF759">
        <f t="shared" ca="1" si="201"/>
        <v>-65</v>
      </c>
      <c r="BG759">
        <f t="shared" ca="1" si="202"/>
        <v>192.03662754901785</v>
      </c>
    </row>
    <row r="760" spans="1:59" x14ac:dyDescent="0.25">
      <c r="A760" s="64">
        <v>757</v>
      </c>
      <c r="B760" s="64">
        <v>102</v>
      </c>
      <c r="C760" s="64">
        <v>49</v>
      </c>
      <c r="D760" s="18">
        <v>757</v>
      </c>
      <c r="E760" s="21">
        <f t="shared" ca="1" si="187"/>
        <v>2266.1279162061264</v>
      </c>
      <c r="F760" s="22">
        <f t="shared" ca="1" si="188"/>
        <v>98.988258688348736</v>
      </c>
      <c r="G760" s="23">
        <v>757</v>
      </c>
      <c r="H760" s="24">
        <f t="shared" ca="1" si="189"/>
        <v>2256.1322439999999</v>
      </c>
      <c r="I760" s="25">
        <f t="shared" ca="1" si="190"/>
        <v>102.17188028600003</v>
      </c>
      <c r="J760" s="155"/>
      <c r="K760" s="155"/>
      <c r="AR760">
        <f t="shared" ca="1" si="191"/>
        <v>208.51404140000005</v>
      </c>
      <c r="AS760">
        <f t="shared" ca="1" si="192"/>
        <v>216.48595859999995</v>
      </c>
      <c r="AT760" cm="1">
        <f t="array" aca="1" ref="AT760" ca="1">_xlfn.LET(_xlpm.rozsah, $J$3:$J$10001,_xlpm.podminka, (_xlpm.rozsah&gt;H760)*(ISNUMBER(_xlpm.rozsah)),_xlpm.indexy, IF(_xlpm.podminka, ROW(_xlpm.rozsah)-MIN(ROW(_xlpm.rozsah))+1),_xlpm.prvni, MIN(_xlpm.indexy),_xlpm.finalni, IF(_xlpm.prvni=1, 2, _xlpm.prvni),INDEX(_xlpm.rozsah, _xlpm.finalni))</f>
        <v>2300</v>
      </c>
      <c r="AU760" cm="1">
        <f t="array" aca="1" ref="AU760" ca="1">INDEX($J$3:$J$10001,MATCH(AT760,$J$3:$J$10004,0)-1)</f>
        <v>2200</v>
      </c>
      <c r="AV760">
        <f t="shared" ca="1" si="193"/>
        <v>180</v>
      </c>
      <c r="AW760">
        <f t="shared" ca="1" si="194"/>
        <v>245</v>
      </c>
      <c r="AX760">
        <f t="shared" ca="1" si="195"/>
        <v>-65</v>
      </c>
      <c r="AY760">
        <f t="shared" ca="1" si="196"/>
        <v>208.51404140000005</v>
      </c>
      <c r="AZ760">
        <f t="shared" ca="1" si="197"/>
        <v>202.01685446601783</v>
      </c>
      <c r="BA760">
        <f t="shared" ca="1" si="198"/>
        <v>222.98314553398217</v>
      </c>
      <c r="BB760" cm="1">
        <f t="array" aca="1" ref="BB760" ca="1">_xlfn.LET(_xlpm.rozsah, $J$3:$J$10001,_xlpm.podminka, (_xlpm.rozsah&gt;E760)*(ISNUMBER(_xlpm.rozsah)),_xlpm.indexy, IF(_xlpm.podminka, ROW(_xlpm.rozsah)-MIN(ROW(_xlpm.rozsah))+1),_xlpm.prvni, MIN(_xlpm.indexy),_xlpm.finalni, IF(_xlpm.prvni=1, 2, _xlpm.prvni),INDEX(_xlpm.rozsah, _xlpm.finalni))</f>
        <v>2300</v>
      </c>
      <c r="BC760" cm="1">
        <f t="array" aca="1" ref="BC760" ca="1">INDEX($J$3:$J$10001,MATCH(BB760,$J$3:$J$10004,0)-1)</f>
        <v>2200</v>
      </c>
      <c r="BD760">
        <f t="shared" ca="1" si="199"/>
        <v>180</v>
      </c>
      <c r="BE760">
        <f t="shared" ca="1" si="200"/>
        <v>245</v>
      </c>
      <c r="BF760">
        <f t="shared" ca="1" si="201"/>
        <v>-65</v>
      </c>
      <c r="BG760">
        <f t="shared" ca="1" si="202"/>
        <v>202.01685446601783</v>
      </c>
    </row>
    <row r="761" spans="1:59" x14ac:dyDescent="0.25">
      <c r="A761" s="64">
        <v>758</v>
      </c>
      <c r="B761" s="64">
        <v>102</v>
      </c>
      <c r="C761" s="64">
        <v>42</v>
      </c>
      <c r="D761" s="18">
        <v>758</v>
      </c>
      <c r="E761" s="21">
        <f t="shared" ca="1" si="187"/>
        <v>2266.1279162061264</v>
      </c>
      <c r="F761" s="22">
        <f t="shared" ca="1" si="188"/>
        <v>84.84707887572749</v>
      </c>
      <c r="G761" s="28">
        <v>758</v>
      </c>
      <c r="H761" s="24">
        <f t="shared" ca="1" si="189"/>
        <v>2256.1322439999999</v>
      </c>
      <c r="I761" s="25">
        <f t="shared" ca="1" si="190"/>
        <v>87.57589738800003</v>
      </c>
      <c r="J761" s="155"/>
      <c r="K761" s="155"/>
      <c r="AR761">
        <f t="shared" ca="1" si="191"/>
        <v>208.51404140000005</v>
      </c>
      <c r="AS761">
        <f t="shared" ca="1" si="192"/>
        <v>216.48595859999995</v>
      </c>
      <c r="AT761" cm="1">
        <f t="array" aca="1" ref="AT761" ca="1">_xlfn.LET(_xlpm.rozsah, $J$3:$J$10001,_xlpm.podminka, (_xlpm.rozsah&gt;H761)*(ISNUMBER(_xlpm.rozsah)),_xlpm.indexy, IF(_xlpm.podminka, ROW(_xlpm.rozsah)-MIN(ROW(_xlpm.rozsah))+1),_xlpm.prvni, MIN(_xlpm.indexy),_xlpm.finalni, IF(_xlpm.prvni=1, 2, _xlpm.prvni),INDEX(_xlpm.rozsah, _xlpm.finalni))</f>
        <v>2300</v>
      </c>
      <c r="AU761" cm="1">
        <f t="array" aca="1" ref="AU761" ca="1">INDEX($J$3:$J$10001,MATCH(AT761,$J$3:$J$10004,0)-1)</f>
        <v>2200</v>
      </c>
      <c r="AV761">
        <f t="shared" ca="1" si="193"/>
        <v>180</v>
      </c>
      <c r="AW761">
        <f t="shared" ca="1" si="194"/>
        <v>245</v>
      </c>
      <c r="AX761">
        <f t="shared" ca="1" si="195"/>
        <v>-65</v>
      </c>
      <c r="AY761">
        <f t="shared" ca="1" si="196"/>
        <v>208.51404140000005</v>
      </c>
      <c r="AZ761">
        <f t="shared" ca="1" si="197"/>
        <v>202.01685446601783</v>
      </c>
      <c r="BA761">
        <f t="shared" ca="1" si="198"/>
        <v>222.98314553398217</v>
      </c>
      <c r="BB761" cm="1">
        <f t="array" aca="1" ref="BB761" ca="1">_xlfn.LET(_xlpm.rozsah, $J$3:$J$10001,_xlpm.podminka, (_xlpm.rozsah&gt;E761)*(ISNUMBER(_xlpm.rozsah)),_xlpm.indexy, IF(_xlpm.podminka, ROW(_xlpm.rozsah)-MIN(ROW(_xlpm.rozsah))+1),_xlpm.prvni, MIN(_xlpm.indexy),_xlpm.finalni, IF(_xlpm.prvni=1, 2, _xlpm.prvni),INDEX(_xlpm.rozsah, _xlpm.finalni))</f>
        <v>2300</v>
      </c>
      <c r="BC761" cm="1">
        <f t="array" aca="1" ref="BC761" ca="1">INDEX($J$3:$J$10001,MATCH(BB761,$J$3:$J$10004,0)-1)</f>
        <v>2200</v>
      </c>
      <c r="BD761">
        <f t="shared" ca="1" si="199"/>
        <v>180</v>
      </c>
      <c r="BE761">
        <f t="shared" ca="1" si="200"/>
        <v>245</v>
      </c>
      <c r="BF761">
        <f t="shared" ca="1" si="201"/>
        <v>-65</v>
      </c>
      <c r="BG761">
        <f t="shared" ca="1" si="202"/>
        <v>202.01685446601783</v>
      </c>
    </row>
    <row r="762" spans="1:59" x14ac:dyDescent="0.25">
      <c r="A762" s="64">
        <v>759</v>
      </c>
      <c r="B762" s="64">
        <v>102</v>
      </c>
      <c r="C762" s="64">
        <v>52</v>
      </c>
      <c r="D762" s="18">
        <v>759</v>
      </c>
      <c r="E762" s="21">
        <f t="shared" ca="1" si="187"/>
        <v>2266.1279162061264</v>
      </c>
      <c r="F762" s="22">
        <f t="shared" ca="1" si="188"/>
        <v>105.04876432232928</v>
      </c>
      <c r="G762" s="23">
        <v>759</v>
      </c>
      <c r="H762" s="24">
        <f t="shared" ca="1" si="189"/>
        <v>2256.1322439999999</v>
      </c>
      <c r="I762" s="25">
        <f t="shared" ca="1" si="190"/>
        <v>108.42730152800003</v>
      </c>
      <c r="J762" s="155"/>
      <c r="K762" s="155"/>
      <c r="AR762">
        <f t="shared" ca="1" si="191"/>
        <v>208.51404140000005</v>
      </c>
      <c r="AS762">
        <f t="shared" ca="1" si="192"/>
        <v>216.48595859999995</v>
      </c>
      <c r="AT762" cm="1">
        <f t="array" aca="1" ref="AT762" ca="1">_xlfn.LET(_xlpm.rozsah, $J$3:$J$10001,_xlpm.podminka, (_xlpm.rozsah&gt;H762)*(ISNUMBER(_xlpm.rozsah)),_xlpm.indexy, IF(_xlpm.podminka, ROW(_xlpm.rozsah)-MIN(ROW(_xlpm.rozsah))+1),_xlpm.prvni, MIN(_xlpm.indexy),_xlpm.finalni, IF(_xlpm.prvni=1, 2, _xlpm.prvni),INDEX(_xlpm.rozsah, _xlpm.finalni))</f>
        <v>2300</v>
      </c>
      <c r="AU762" cm="1">
        <f t="array" aca="1" ref="AU762" ca="1">INDEX($J$3:$J$10001,MATCH(AT762,$J$3:$J$10004,0)-1)</f>
        <v>2200</v>
      </c>
      <c r="AV762">
        <f t="shared" ca="1" si="193"/>
        <v>180</v>
      </c>
      <c r="AW762">
        <f t="shared" ca="1" si="194"/>
        <v>245</v>
      </c>
      <c r="AX762">
        <f t="shared" ca="1" si="195"/>
        <v>-65</v>
      </c>
      <c r="AY762">
        <f t="shared" ca="1" si="196"/>
        <v>208.51404140000005</v>
      </c>
      <c r="AZ762">
        <f t="shared" ca="1" si="197"/>
        <v>202.01685446601783</v>
      </c>
      <c r="BA762">
        <f t="shared" ca="1" si="198"/>
        <v>222.98314553398217</v>
      </c>
      <c r="BB762" cm="1">
        <f t="array" aca="1" ref="BB762" ca="1">_xlfn.LET(_xlpm.rozsah, $J$3:$J$10001,_xlpm.podminka, (_xlpm.rozsah&gt;E762)*(ISNUMBER(_xlpm.rozsah)),_xlpm.indexy, IF(_xlpm.podminka, ROW(_xlpm.rozsah)-MIN(ROW(_xlpm.rozsah))+1),_xlpm.prvni, MIN(_xlpm.indexy),_xlpm.finalni, IF(_xlpm.prvni=1, 2, _xlpm.prvni),INDEX(_xlpm.rozsah, _xlpm.finalni))</f>
        <v>2300</v>
      </c>
      <c r="BC762" cm="1">
        <f t="array" aca="1" ref="BC762" ca="1">INDEX($J$3:$J$10001,MATCH(BB762,$J$3:$J$10004,0)-1)</f>
        <v>2200</v>
      </c>
      <c r="BD762">
        <f t="shared" ca="1" si="199"/>
        <v>180</v>
      </c>
      <c r="BE762">
        <f t="shared" ca="1" si="200"/>
        <v>245</v>
      </c>
      <c r="BF762">
        <f t="shared" ca="1" si="201"/>
        <v>-65</v>
      </c>
      <c r="BG762">
        <f t="shared" ca="1" si="202"/>
        <v>202.01685446601783</v>
      </c>
    </row>
    <row r="763" spans="1:59" x14ac:dyDescent="0.25">
      <c r="A763" s="64">
        <v>760</v>
      </c>
      <c r="B763" s="64">
        <v>102</v>
      </c>
      <c r="C763" s="64">
        <v>57</v>
      </c>
      <c r="D763" s="18">
        <v>760</v>
      </c>
      <c r="E763" s="21">
        <f t="shared" ca="1" si="187"/>
        <v>2266.1279162061264</v>
      </c>
      <c r="F763" s="22">
        <f t="shared" ca="1" si="188"/>
        <v>115.14960704563016</v>
      </c>
      <c r="G763" s="28">
        <v>760</v>
      </c>
      <c r="H763" s="24">
        <f t="shared" ca="1" si="189"/>
        <v>2256.1322439999999</v>
      </c>
      <c r="I763" s="25">
        <f t="shared" ca="1" si="190"/>
        <v>118.85300359800003</v>
      </c>
      <c r="J763" s="155"/>
      <c r="K763" s="155"/>
      <c r="AR763">
        <f t="shared" ca="1" si="191"/>
        <v>208.51404140000005</v>
      </c>
      <c r="AS763">
        <f t="shared" ca="1" si="192"/>
        <v>216.48595859999995</v>
      </c>
      <c r="AT763" cm="1">
        <f t="array" aca="1" ref="AT763" ca="1">_xlfn.LET(_xlpm.rozsah, $J$3:$J$10001,_xlpm.podminka, (_xlpm.rozsah&gt;H763)*(ISNUMBER(_xlpm.rozsah)),_xlpm.indexy, IF(_xlpm.podminka, ROW(_xlpm.rozsah)-MIN(ROW(_xlpm.rozsah))+1),_xlpm.prvni, MIN(_xlpm.indexy),_xlpm.finalni, IF(_xlpm.prvni=1, 2, _xlpm.prvni),INDEX(_xlpm.rozsah, _xlpm.finalni))</f>
        <v>2300</v>
      </c>
      <c r="AU763" cm="1">
        <f t="array" aca="1" ref="AU763" ca="1">INDEX($J$3:$J$10001,MATCH(AT763,$J$3:$J$10004,0)-1)</f>
        <v>2200</v>
      </c>
      <c r="AV763">
        <f t="shared" ca="1" si="193"/>
        <v>180</v>
      </c>
      <c r="AW763">
        <f t="shared" ca="1" si="194"/>
        <v>245</v>
      </c>
      <c r="AX763">
        <f t="shared" ca="1" si="195"/>
        <v>-65</v>
      </c>
      <c r="AY763">
        <f t="shared" ca="1" si="196"/>
        <v>208.51404140000005</v>
      </c>
      <c r="AZ763">
        <f t="shared" ca="1" si="197"/>
        <v>202.01685446601783</v>
      </c>
      <c r="BA763">
        <f t="shared" ca="1" si="198"/>
        <v>222.98314553398217</v>
      </c>
      <c r="BB763" cm="1">
        <f t="array" aca="1" ref="BB763" ca="1">_xlfn.LET(_xlpm.rozsah, $J$3:$J$10001,_xlpm.podminka, (_xlpm.rozsah&gt;E763)*(ISNUMBER(_xlpm.rozsah)),_xlpm.indexy, IF(_xlpm.podminka, ROW(_xlpm.rozsah)-MIN(ROW(_xlpm.rozsah))+1),_xlpm.prvni, MIN(_xlpm.indexy),_xlpm.finalni, IF(_xlpm.prvni=1, 2, _xlpm.prvni),INDEX(_xlpm.rozsah, _xlpm.finalni))</f>
        <v>2300</v>
      </c>
      <c r="BC763" cm="1">
        <f t="array" aca="1" ref="BC763" ca="1">INDEX($J$3:$J$10001,MATCH(BB763,$J$3:$J$10004,0)-1)</f>
        <v>2200</v>
      </c>
      <c r="BD763">
        <f t="shared" ca="1" si="199"/>
        <v>180</v>
      </c>
      <c r="BE763">
        <f t="shared" ca="1" si="200"/>
        <v>245</v>
      </c>
      <c r="BF763">
        <f t="shared" ca="1" si="201"/>
        <v>-65</v>
      </c>
      <c r="BG763">
        <f t="shared" ca="1" si="202"/>
        <v>202.01685446601783</v>
      </c>
    </row>
    <row r="764" spans="1:59" x14ac:dyDescent="0.25">
      <c r="A764" s="64">
        <v>761</v>
      </c>
      <c r="B764" s="64">
        <v>102</v>
      </c>
      <c r="C764" s="64">
        <v>55</v>
      </c>
      <c r="D764" s="18">
        <v>761</v>
      </c>
      <c r="E764" s="21">
        <f t="shared" ca="1" si="187"/>
        <v>2266.1279162061264</v>
      </c>
      <c r="F764" s="22">
        <f t="shared" ca="1" si="188"/>
        <v>111.1092699563098</v>
      </c>
      <c r="G764" s="23">
        <v>761</v>
      </c>
      <c r="H764" s="24">
        <f t="shared" ca="1" si="189"/>
        <v>2256.1322439999999</v>
      </c>
      <c r="I764" s="25">
        <f t="shared" ca="1" si="190"/>
        <v>114.68272277000004</v>
      </c>
      <c r="J764" s="155"/>
      <c r="K764" s="155"/>
      <c r="AR764">
        <f t="shared" ca="1" si="191"/>
        <v>208.51404140000005</v>
      </c>
      <c r="AS764">
        <f t="shared" ca="1" si="192"/>
        <v>216.48595859999995</v>
      </c>
      <c r="AT764" cm="1">
        <f t="array" aca="1" ref="AT764" ca="1">_xlfn.LET(_xlpm.rozsah, $J$3:$J$10001,_xlpm.podminka, (_xlpm.rozsah&gt;H764)*(ISNUMBER(_xlpm.rozsah)),_xlpm.indexy, IF(_xlpm.podminka, ROW(_xlpm.rozsah)-MIN(ROW(_xlpm.rozsah))+1),_xlpm.prvni, MIN(_xlpm.indexy),_xlpm.finalni, IF(_xlpm.prvni=1, 2, _xlpm.prvni),INDEX(_xlpm.rozsah, _xlpm.finalni))</f>
        <v>2300</v>
      </c>
      <c r="AU764" cm="1">
        <f t="array" aca="1" ref="AU764" ca="1">INDEX($J$3:$J$10001,MATCH(AT764,$J$3:$J$10004,0)-1)</f>
        <v>2200</v>
      </c>
      <c r="AV764">
        <f t="shared" ca="1" si="193"/>
        <v>180</v>
      </c>
      <c r="AW764">
        <f t="shared" ca="1" si="194"/>
        <v>245</v>
      </c>
      <c r="AX764">
        <f t="shared" ca="1" si="195"/>
        <v>-65</v>
      </c>
      <c r="AY764">
        <f t="shared" ca="1" si="196"/>
        <v>208.51404140000005</v>
      </c>
      <c r="AZ764">
        <f t="shared" ca="1" si="197"/>
        <v>202.01685446601783</v>
      </c>
      <c r="BA764">
        <f t="shared" ca="1" si="198"/>
        <v>222.98314553398217</v>
      </c>
      <c r="BB764" cm="1">
        <f t="array" aca="1" ref="BB764" ca="1">_xlfn.LET(_xlpm.rozsah, $J$3:$J$10001,_xlpm.podminka, (_xlpm.rozsah&gt;E764)*(ISNUMBER(_xlpm.rozsah)),_xlpm.indexy, IF(_xlpm.podminka, ROW(_xlpm.rozsah)-MIN(ROW(_xlpm.rozsah))+1),_xlpm.prvni, MIN(_xlpm.indexy),_xlpm.finalni, IF(_xlpm.prvni=1, 2, _xlpm.prvni),INDEX(_xlpm.rozsah, _xlpm.finalni))</f>
        <v>2300</v>
      </c>
      <c r="BC764" cm="1">
        <f t="array" aca="1" ref="BC764" ca="1">INDEX($J$3:$J$10001,MATCH(BB764,$J$3:$J$10004,0)-1)</f>
        <v>2200</v>
      </c>
      <c r="BD764">
        <f t="shared" ca="1" si="199"/>
        <v>180</v>
      </c>
      <c r="BE764">
        <f t="shared" ca="1" si="200"/>
        <v>245</v>
      </c>
      <c r="BF764">
        <f t="shared" ca="1" si="201"/>
        <v>-65</v>
      </c>
      <c r="BG764">
        <f t="shared" ca="1" si="202"/>
        <v>202.01685446601783</v>
      </c>
    </row>
    <row r="765" spans="1:59" x14ac:dyDescent="0.25">
      <c r="A765" s="64">
        <v>762</v>
      </c>
      <c r="B765" s="64">
        <v>102</v>
      </c>
      <c r="C765" s="64">
        <v>61</v>
      </c>
      <c r="D765" s="18">
        <v>762</v>
      </c>
      <c r="E765" s="21">
        <f t="shared" ca="1" si="187"/>
        <v>2266.1279162061264</v>
      </c>
      <c r="F765" s="22">
        <f t="shared" ca="1" si="188"/>
        <v>123.23028122427087</v>
      </c>
      <c r="G765" s="28">
        <v>762</v>
      </c>
      <c r="H765" s="24">
        <f t="shared" ca="1" si="189"/>
        <v>2256.1322439999999</v>
      </c>
      <c r="I765" s="25">
        <f t="shared" ca="1" si="190"/>
        <v>127.19356525400003</v>
      </c>
      <c r="J765" s="155"/>
      <c r="K765" s="155"/>
      <c r="AR765">
        <f t="shared" ca="1" si="191"/>
        <v>208.51404140000005</v>
      </c>
      <c r="AS765">
        <f t="shared" ca="1" si="192"/>
        <v>216.48595859999995</v>
      </c>
      <c r="AT765" cm="1">
        <f t="array" aca="1" ref="AT765" ca="1">_xlfn.LET(_xlpm.rozsah, $J$3:$J$10001,_xlpm.podminka, (_xlpm.rozsah&gt;H765)*(ISNUMBER(_xlpm.rozsah)),_xlpm.indexy, IF(_xlpm.podminka, ROW(_xlpm.rozsah)-MIN(ROW(_xlpm.rozsah))+1),_xlpm.prvni, MIN(_xlpm.indexy),_xlpm.finalni, IF(_xlpm.prvni=1, 2, _xlpm.prvni),INDEX(_xlpm.rozsah, _xlpm.finalni))</f>
        <v>2300</v>
      </c>
      <c r="AU765" cm="1">
        <f t="array" aca="1" ref="AU765" ca="1">INDEX($J$3:$J$10001,MATCH(AT765,$J$3:$J$10004,0)-1)</f>
        <v>2200</v>
      </c>
      <c r="AV765">
        <f t="shared" ca="1" si="193"/>
        <v>180</v>
      </c>
      <c r="AW765">
        <f t="shared" ca="1" si="194"/>
        <v>245</v>
      </c>
      <c r="AX765">
        <f t="shared" ca="1" si="195"/>
        <v>-65</v>
      </c>
      <c r="AY765">
        <f t="shared" ca="1" si="196"/>
        <v>208.51404140000005</v>
      </c>
      <c r="AZ765">
        <f t="shared" ca="1" si="197"/>
        <v>202.01685446601783</v>
      </c>
      <c r="BA765">
        <f t="shared" ca="1" si="198"/>
        <v>222.98314553398217</v>
      </c>
      <c r="BB765" cm="1">
        <f t="array" aca="1" ref="BB765" ca="1">_xlfn.LET(_xlpm.rozsah, $J$3:$J$10001,_xlpm.podminka, (_xlpm.rozsah&gt;E765)*(ISNUMBER(_xlpm.rozsah)),_xlpm.indexy, IF(_xlpm.podminka, ROW(_xlpm.rozsah)-MIN(ROW(_xlpm.rozsah))+1),_xlpm.prvni, MIN(_xlpm.indexy),_xlpm.finalni, IF(_xlpm.prvni=1, 2, _xlpm.prvni),INDEX(_xlpm.rozsah, _xlpm.finalni))</f>
        <v>2300</v>
      </c>
      <c r="BC765" cm="1">
        <f t="array" aca="1" ref="BC765" ca="1">INDEX($J$3:$J$10001,MATCH(BB765,$J$3:$J$10004,0)-1)</f>
        <v>2200</v>
      </c>
      <c r="BD765">
        <f t="shared" ca="1" si="199"/>
        <v>180</v>
      </c>
      <c r="BE765">
        <f t="shared" ca="1" si="200"/>
        <v>245</v>
      </c>
      <c r="BF765">
        <f t="shared" ca="1" si="201"/>
        <v>-65</v>
      </c>
      <c r="BG765">
        <f t="shared" ca="1" si="202"/>
        <v>202.01685446601783</v>
      </c>
    </row>
    <row r="766" spans="1:59" x14ac:dyDescent="0.25">
      <c r="A766" s="64">
        <v>763</v>
      </c>
      <c r="B766" s="64">
        <v>102</v>
      </c>
      <c r="C766" s="64">
        <v>61</v>
      </c>
      <c r="D766" s="18">
        <v>763</v>
      </c>
      <c r="E766" s="21">
        <f t="shared" ca="1" si="187"/>
        <v>2266.1279162061264</v>
      </c>
      <c r="F766" s="22">
        <f t="shared" ca="1" si="188"/>
        <v>123.23028122427087</v>
      </c>
      <c r="G766" s="23">
        <v>763</v>
      </c>
      <c r="H766" s="24">
        <f t="shared" ca="1" si="189"/>
        <v>2256.1322439999999</v>
      </c>
      <c r="I766" s="25">
        <f t="shared" ca="1" si="190"/>
        <v>127.19356525400003</v>
      </c>
      <c r="J766" s="155"/>
      <c r="K766" s="155"/>
      <c r="AR766">
        <f t="shared" ca="1" si="191"/>
        <v>208.51404140000005</v>
      </c>
      <c r="AS766">
        <f t="shared" ca="1" si="192"/>
        <v>216.48595859999995</v>
      </c>
      <c r="AT766" cm="1">
        <f t="array" aca="1" ref="AT766" ca="1">_xlfn.LET(_xlpm.rozsah, $J$3:$J$10001,_xlpm.podminka, (_xlpm.rozsah&gt;H766)*(ISNUMBER(_xlpm.rozsah)),_xlpm.indexy, IF(_xlpm.podminka, ROW(_xlpm.rozsah)-MIN(ROW(_xlpm.rozsah))+1),_xlpm.prvni, MIN(_xlpm.indexy),_xlpm.finalni, IF(_xlpm.prvni=1, 2, _xlpm.prvni),INDEX(_xlpm.rozsah, _xlpm.finalni))</f>
        <v>2300</v>
      </c>
      <c r="AU766" cm="1">
        <f t="array" aca="1" ref="AU766" ca="1">INDEX($J$3:$J$10001,MATCH(AT766,$J$3:$J$10004,0)-1)</f>
        <v>2200</v>
      </c>
      <c r="AV766">
        <f t="shared" ca="1" si="193"/>
        <v>180</v>
      </c>
      <c r="AW766">
        <f t="shared" ca="1" si="194"/>
        <v>245</v>
      </c>
      <c r="AX766">
        <f t="shared" ca="1" si="195"/>
        <v>-65</v>
      </c>
      <c r="AY766">
        <f t="shared" ca="1" si="196"/>
        <v>208.51404140000005</v>
      </c>
      <c r="AZ766">
        <f t="shared" ca="1" si="197"/>
        <v>202.01685446601783</v>
      </c>
      <c r="BA766">
        <f t="shared" ca="1" si="198"/>
        <v>222.98314553398217</v>
      </c>
      <c r="BB766" cm="1">
        <f t="array" aca="1" ref="BB766" ca="1">_xlfn.LET(_xlpm.rozsah, $J$3:$J$10001,_xlpm.podminka, (_xlpm.rozsah&gt;E766)*(ISNUMBER(_xlpm.rozsah)),_xlpm.indexy, IF(_xlpm.podminka, ROW(_xlpm.rozsah)-MIN(ROW(_xlpm.rozsah))+1),_xlpm.prvni, MIN(_xlpm.indexy),_xlpm.finalni, IF(_xlpm.prvni=1, 2, _xlpm.prvni),INDEX(_xlpm.rozsah, _xlpm.finalni))</f>
        <v>2300</v>
      </c>
      <c r="BC766" cm="1">
        <f t="array" aca="1" ref="BC766" ca="1">INDEX($J$3:$J$10001,MATCH(BB766,$J$3:$J$10004,0)-1)</f>
        <v>2200</v>
      </c>
      <c r="BD766">
        <f t="shared" ca="1" si="199"/>
        <v>180</v>
      </c>
      <c r="BE766">
        <f t="shared" ca="1" si="200"/>
        <v>245</v>
      </c>
      <c r="BF766">
        <f t="shared" ca="1" si="201"/>
        <v>-65</v>
      </c>
      <c r="BG766">
        <f t="shared" ca="1" si="202"/>
        <v>202.01685446601783</v>
      </c>
    </row>
    <row r="767" spans="1:59" x14ac:dyDescent="0.25">
      <c r="A767" s="64">
        <v>764</v>
      </c>
      <c r="B767" s="64">
        <v>102</v>
      </c>
      <c r="C767" s="64">
        <v>58</v>
      </c>
      <c r="D767" s="18">
        <v>764</v>
      </c>
      <c r="E767" s="21">
        <f t="shared" ca="1" si="187"/>
        <v>2266.1279162061264</v>
      </c>
      <c r="F767" s="22">
        <f t="shared" ca="1" si="188"/>
        <v>117.16977559029034</v>
      </c>
      <c r="G767" s="28">
        <v>764</v>
      </c>
      <c r="H767" s="24">
        <f t="shared" ca="1" si="189"/>
        <v>2256.1322439999999</v>
      </c>
      <c r="I767" s="25">
        <f t="shared" ca="1" si="190"/>
        <v>120.93814401200002</v>
      </c>
      <c r="J767" s="155"/>
      <c r="K767" s="155"/>
      <c r="AR767">
        <f t="shared" ca="1" si="191"/>
        <v>208.51404140000005</v>
      </c>
      <c r="AS767">
        <f t="shared" ca="1" si="192"/>
        <v>216.48595859999995</v>
      </c>
      <c r="AT767" cm="1">
        <f t="array" aca="1" ref="AT767" ca="1">_xlfn.LET(_xlpm.rozsah, $J$3:$J$10001,_xlpm.podminka, (_xlpm.rozsah&gt;H767)*(ISNUMBER(_xlpm.rozsah)),_xlpm.indexy, IF(_xlpm.podminka, ROW(_xlpm.rozsah)-MIN(ROW(_xlpm.rozsah))+1),_xlpm.prvni, MIN(_xlpm.indexy),_xlpm.finalni, IF(_xlpm.prvni=1, 2, _xlpm.prvni),INDEX(_xlpm.rozsah, _xlpm.finalni))</f>
        <v>2300</v>
      </c>
      <c r="AU767" cm="1">
        <f t="array" aca="1" ref="AU767" ca="1">INDEX($J$3:$J$10001,MATCH(AT767,$J$3:$J$10004,0)-1)</f>
        <v>2200</v>
      </c>
      <c r="AV767">
        <f t="shared" ca="1" si="193"/>
        <v>180</v>
      </c>
      <c r="AW767">
        <f t="shared" ca="1" si="194"/>
        <v>245</v>
      </c>
      <c r="AX767">
        <f t="shared" ca="1" si="195"/>
        <v>-65</v>
      </c>
      <c r="AY767">
        <f t="shared" ca="1" si="196"/>
        <v>208.51404140000005</v>
      </c>
      <c r="AZ767">
        <f t="shared" ca="1" si="197"/>
        <v>202.01685446601783</v>
      </c>
      <c r="BA767">
        <f t="shared" ca="1" si="198"/>
        <v>222.98314553398217</v>
      </c>
      <c r="BB767" cm="1">
        <f t="array" aca="1" ref="BB767" ca="1">_xlfn.LET(_xlpm.rozsah, $J$3:$J$10001,_xlpm.podminka, (_xlpm.rozsah&gt;E767)*(ISNUMBER(_xlpm.rozsah)),_xlpm.indexy, IF(_xlpm.podminka, ROW(_xlpm.rozsah)-MIN(ROW(_xlpm.rozsah))+1),_xlpm.prvni, MIN(_xlpm.indexy),_xlpm.finalni, IF(_xlpm.prvni=1, 2, _xlpm.prvni),INDEX(_xlpm.rozsah, _xlpm.finalni))</f>
        <v>2300</v>
      </c>
      <c r="BC767" cm="1">
        <f t="array" aca="1" ref="BC767" ca="1">INDEX($J$3:$J$10001,MATCH(BB767,$J$3:$J$10004,0)-1)</f>
        <v>2200</v>
      </c>
      <c r="BD767">
        <f t="shared" ca="1" si="199"/>
        <v>180</v>
      </c>
      <c r="BE767">
        <f t="shared" ca="1" si="200"/>
        <v>245</v>
      </c>
      <c r="BF767">
        <f t="shared" ca="1" si="201"/>
        <v>-65</v>
      </c>
      <c r="BG767">
        <f t="shared" ca="1" si="202"/>
        <v>202.01685446601783</v>
      </c>
    </row>
    <row r="768" spans="1:59" x14ac:dyDescent="0.25">
      <c r="A768" s="64">
        <v>765</v>
      </c>
      <c r="B768" s="64">
        <v>103</v>
      </c>
      <c r="C768" s="64">
        <v>58</v>
      </c>
      <c r="D768" s="18">
        <v>765</v>
      </c>
      <c r="E768" s="21">
        <f t="shared" ca="1" si="187"/>
        <v>2281.4821114630495</v>
      </c>
      <c r="F768" s="22">
        <f t="shared" ca="1" si="188"/>
        <v>111.38124397843036</v>
      </c>
      <c r="G768" s="23">
        <v>765</v>
      </c>
      <c r="H768" s="24">
        <f t="shared" ca="1" si="189"/>
        <v>2268.4472660000001</v>
      </c>
      <c r="I768" s="25">
        <f t="shared" ca="1" si="190"/>
        <v>116.29538071799995</v>
      </c>
      <c r="J768" s="155"/>
      <c r="K768" s="155"/>
      <c r="AR768">
        <f t="shared" ca="1" si="191"/>
        <v>200.50927709999991</v>
      </c>
      <c r="AS768">
        <f t="shared" ca="1" si="192"/>
        <v>224.49072290000009</v>
      </c>
      <c r="AT768" cm="1">
        <f t="array" aca="1" ref="AT768" ca="1">_xlfn.LET(_xlpm.rozsah, $J$3:$J$10001,_xlpm.podminka, (_xlpm.rozsah&gt;H768)*(ISNUMBER(_xlpm.rozsah)),_xlpm.indexy, IF(_xlpm.podminka, ROW(_xlpm.rozsah)-MIN(ROW(_xlpm.rozsah))+1),_xlpm.prvni, MIN(_xlpm.indexy),_xlpm.finalni, IF(_xlpm.prvni=1, 2, _xlpm.prvni),INDEX(_xlpm.rozsah, _xlpm.finalni))</f>
        <v>2300</v>
      </c>
      <c r="AU768" cm="1">
        <f t="array" aca="1" ref="AU768" ca="1">INDEX($J$3:$J$10001,MATCH(AT768,$J$3:$J$10004,0)-1)</f>
        <v>2200</v>
      </c>
      <c r="AV768">
        <f t="shared" ca="1" si="193"/>
        <v>180</v>
      </c>
      <c r="AW768">
        <f t="shared" ca="1" si="194"/>
        <v>245</v>
      </c>
      <c r="AX768">
        <f t="shared" ca="1" si="195"/>
        <v>-65</v>
      </c>
      <c r="AY768">
        <f t="shared" ca="1" si="196"/>
        <v>200.50927709999991</v>
      </c>
      <c r="AZ768">
        <f t="shared" ca="1" si="197"/>
        <v>192.03662754901785</v>
      </c>
      <c r="BA768">
        <f t="shared" ca="1" si="198"/>
        <v>232.96337245098215</v>
      </c>
      <c r="BB768" cm="1">
        <f t="array" aca="1" ref="BB768" ca="1">_xlfn.LET(_xlpm.rozsah, $J$3:$J$10001,_xlpm.podminka, (_xlpm.rozsah&gt;E768)*(ISNUMBER(_xlpm.rozsah)),_xlpm.indexy, IF(_xlpm.podminka, ROW(_xlpm.rozsah)-MIN(ROW(_xlpm.rozsah))+1),_xlpm.prvni, MIN(_xlpm.indexy),_xlpm.finalni, IF(_xlpm.prvni=1, 2, _xlpm.prvni),INDEX(_xlpm.rozsah, _xlpm.finalni))</f>
        <v>2300</v>
      </c>
      <c r="BC768" cm="1">
        <f t="array" aca="1" ref="BC768" ca="1">INDEX($J$3:$J$10001,MATCH(BB768,$J$3:$J$10004,0)-1)</f>
        <v>2200</v>
      </c>
      <c r="BD768">
        <f t="shared" ca="1" si="199"/>
        <v>180</v>
      </c>
      <c r="BE768">
        <f t="shared" ca="1" si="200"/>
        <v>245</v>
      </c>
      <c r="BF768">
        <f t="shared" ca="1" si="201"/>
        <v>-65</v>
      </c>
      <c r="BG768">
        <f t="shared" ca="1" si="202"/>
        <v>192.03662754901785</v>
      </c>
    </row>
    <row r="769" spans="1:59" x14ac:dyDescent="0.25">
      <c r="A769" s="64">
        <v>766</v>
      </c>
      <c r="B769" s="64">
        <v>102</v>
      </c>
      <c r="C769" s="64">
        <v>59</v>
      </c>
      <c r="D769" s="18">
        <v>766</v>
      </c>
      <c r="E769" s="21">
        <f t="shared" ca="1" si="187"/>
        <v>2266.1279162061264</v>
      </c>
      <c r="F769" s="22">
        <f t="shared" ca="1" si="188"/>
        <v>119.18994413495052</v>
      </c>
      <c r="G769" s="28">
        <v>766</v>
      </c>
      <c r="H769" s="24">
        <f t="shared" ca="1" si="189"/>
        <v>2256.1322439999999</v>
      </c>
      <c r="I769" s="25">
        <f t="shared" ca="1" si="190"/>
        <v>123.02328442600003</v>
      </c>
      <c r="J769" s="155"/>
      <c r="K769" s="155"/>
      <c r="AR769">
        <f t="shared" ca="1" si="191"/>
        <v>208.51404140000005</v>
      </c>
      <c r="AS769">
        <f t="shared" ca="1" si="192"/>
        <v>216.48595859999995</v>
      </c>
      <c r="AT769" cm="1">
        <f t="array" aca="1" ref="AT769" ca="1">_xlfn.LET(_xlpm.rozsah, $J$3:$J$10001,_xlpm.podminka, (_xlpm.rozsah&gt;H769)*(ISNUMBER(_xlpm.rozsah)),_xlpm.indexy, IF(_xlpm.podminka, ROW(_xlpm.rozsah)-MIN(ROW(_xlpm.rozsah))+1),_xlpm.prvni, MIN(_xlpm.indexy),_xlpm.finalni, IF(_xlpm.prvni=1, 2, _xlpm.prvni),INDEX(_xlpm.rozsah, _xlpm.finalni))</f>
        <v>2300</v>
      </c>
      <c r="AU769" cm="1">
        <f t="array" aca="1" ref="AU769" ca="1">INDEX($J$3:$J$10001,MATCH(AT769,$J$3:$J$10004,0)-1)</f>
        <v>2200</v>
      </c>
      <c r="AV769">
        <f t="shared" ca="1" si="193"/>
        <v>180</v>
      </c>
      <c r="AW769">
        <f t="shared" ca="1" si="194"/>
        <v>245</v>
      </c>
      <c r="AX769">
        <f t="shared" ca="1" si="195"/>
        <v>-65</v>
      </c>
      <c r="AY769">
        <f t="shared" ca="1" si="196"/>
        <v>208.51404140000005</v>
      </c>
      <c r="AZ769">
        <f t="shared" ca="1" si="197"/>
        <v>202.01685446601783</v>
      </c>
      <c r="BA769">
        <f t="shared" ca="1" si="198"/>
        <v>222.98314553398217</v>
      </c>
      <c r="BB769" cm="1">
        <f t="array" aca="1" ref="BB769" ca="1">_xlfn.LET(_xlpm.rozsah, $J$3:$J$10001,_xlpm.podminka, (_xlpm.rozsah&gt;E769)*(ISNUMBER(_xlpm.rozsah)),_xlpm.indexy, IF(_xlpm.podminka, ROW(_xlpm.rozsah)-MIN(ROW(_xlpm.rozsah))+1),_xlpm.prvni, MIN(_xlpm.indexy),_xlpm.finalni, IF(_xlpm.prvni=1, 2, _xlpm.prvni),INDEX(_xlpm.rozsah, _xlpm.finalni))</f>
        <v>2300</v>
      </c>
      <c r="BC769" cm="1">
        <f t="array" aca="1" ref="BC769" ca="1">INDEX($J$3:$J$10001,MATCH(BB769,$J$3:$J$10004,0)-1)</f>
        <v>2200</v>
      </c>
      <c r="BD769">
        <f t="shared" ca="1" si="199"/>
        <v>180</v>
      </c>
      <c r="BE769">
        <f t="shared" ca="1" si="200"/>
        <v>245</v>
      </c>
      <c r="BF769">
        <f t="shared" ca="1" si="201"/>
        <v>-65</v>
      </c>
      <c r="BG769">
        <f t="shared" ca="1" si="202"/>
        <v>202.01685446601783</v>
      </c>
    </row>
    <row r="770" spans="1:59" x14ac:dyDescent="0.25">
      <c r="A770" s="64">
        <v>767</v>
      </c>
      <c r="B770" s="64">
        <v>102</v>
      </c>
      <c r="C770" s="64">
        <v>54</v>
      </c>
      <c r="D770" s="18">
        <v>767</v>
      </c>
      <c r="E770" s="21">
        <f t="shared" ca="1" si="187"/>
        <v>2266.1279162061264</v>
      </c>
      <c r="F770" s="22">
        <f t="shared" ca="1" si="188"/>
        <v>109.08910141164962</v>
      </c>
      <c r="G770" s="23">
        <v>767</v>
      </c>
      <c r="H770" s="24">
        <f t="shared" ca="1" si="189"/>
        <v>2256.1322439999999</v>
      </c>
      <c r="I770" s="25">
        <f t="shared" ca="1" si="190"/>
        <v>112.59758235600002</v>
      </c>
      <c r="J770" s="155"/>
      <c r="K770" s="155"/>
      <c r="AR770">
        <f t="shared" ca="1" si="191"/>
        <v>208.51404140000005</v>
      </c>
      <c r="AS770">
        <f t="shared" ca="1" si="192"/>
        <v>216.48595859999995</v>
      </c>
      <c r="AT770" cm="1">
        <f t="array" aca="1" ref="AT770" ca="1">_xlfn.LET(_xlpm.rozsah, $J$3:$J$10001,_xlpm.podminka, (_xlpm.rozsah&gt;H770)*(ISNUMBER(_xlpm.rozsah)),_xlpm.indexy, IF(_xlpm.podminka, ROW(_xlpm.rozsah)-MIN(ROW(_xlpm.rozsah))+1),_xlpm.prvni, MIN(_xlpm.indexy),_xlpm.finalni, IF(_xlpm.prvni=1, 2, _xlpm.prvni),INDEX(_xlpm.rozsah, _xlpm.finalni))</f>
        <v>2300</v>
      </c>
      <c r="AU770" cm="1">
        <f t="array" aca="1" ref="AU770" ca="1">INDEX($J$3:$J$10001,MATCH(AT770,$J$3:$J$10004,0)-1)</f>
        <v>2200</v>
      </c>
      <c r="AV770">
        <f t="shared" ca="1" si="193"/>
        <v>180</v>
      </c>
      <c r="AW770">
        <f t="shared" ca="1" si="194"/>
        <v>245</v>
      </c>
      <c r="AX770">
        <f t="shared" ca="1" si="195"/>
        <v>-65</v>
      </c>
      <c r="AY770">
        <f t="shared" ca="1" si="196"/>
        <v>208.51404140000005</v>
      </c>
      <c r="AZ770">
        <f t="shared" ca="1" si="197"/>
        <v>202.01685446601783</v>
      </c>
      <c r="BA770">
        <f t="shared" ca="1" si="198"/>
        <v>222.98314553398217</v>
      </c>
      <c r="BB770" cm="1">
        <f t="array" aca="1" ref="BB770" ca="1">_xlfn.LET(_xlpm.rozsah, $J$3:$J$10001,_xlpm.podminka, (_xlpm.rozsah&gt;E770)*(ISNUMBER(_xlpm.rozsah)),_xlpm.indexy, IF(_xlpm.podminka, ROW(_xlpm.rozsah)-MIN(ROW(_xlpm.rozsah))+1),_xlpm.prvni, MIN(_xlpm.indexy),_xlpm.finalni, IF(_xlpm.prvni=1, 2, _xlpm.prvni),INDEX(_xlpm.rozsah, _xlpm.finalni))</f>
        <v>2300</v>
      </c>
      <c r="BC770" cm="1">
        <f t="array" aca="1" ref="BC770" ca="1">INDEX($J$3:$J$10001,MATCH(BB770,$J$3:$J$10004,0)-1)</f>
        <v>2200</v>
      </c>
      <c r="BD770">
        <f t="shared" ca="1" si="199"/>
        <v>180</v>
      </c>
      <c r="BE770">
        <f t="shared" ca="1" si="200"/>
        <v>245</v>
      </c>
      <c r="BF770">
        <f t="shared" ca="1" si="201"/>
        <v>-65</v>
      </c>
      <c r="BG770">
        <f t="shared" ca="1" si="202"/>
        <v>202.01685446601783</v>
      </c>
    </row>
    <row r="771" spans="1:59" x14ac:dyDescent="0.25">
      <c r="A771" s="64">
        <v>768</v>
      </c>
      <c r="B771" s="64">
        <v>102</v>
      </c>
      <c r="C771" s="64">
        <v>63</v>
      </c>
      <c r="D771" s="18">
        <v>768</v>
      </c>
      <c r="E771" s="21">
        <f t="shared" ca="1" si="187"/>
        <v>2266.1279162061264</v>
      </c>
      <c r="F771" s="22">
        <f t="shared" ca="1" si="188"/>
        <v>127.27061831359124</v>
      </c>
      <c r="G771" s="28">
        <v>768</v>
      </c>
      <c r="H771" s="24">
        <f t="shared" ca="1" si="189"/>
        <v>2256.1322439999999</v>
      </c>
      <c r="I771" s="25">
        <f t="shared" ca="1" si="190"/>
        <v>131.36384608200004</v>
      </c>
      <c r="J771" s="155"/>
      <c r="K771" s="155"/>
      <c r="AR771">
        <f t="shared" ca="1" si="191"/>
        <v>208.51404140000005</v>
      </c>
      <c r="AS771">
        <f t="shared" ca="1" si="192"/>
        <v>216.48595859999995</v>
      </c>
      <c r="AT771" cm="1">
        <f t="array" aca="1" ref="AT771" ca="1">_xlfn.LET(_xlpm.rozsah, $J$3:$J$10001,_xlpm.podminka, (_xlpm.rozsah&gt;H771)*(ISNUMBER(_xlpm.rozsah)),_xlpm.indexy, IF(_xlpm.podminka, ROW(_xlpm.rozsah)-MIN(ROW(_xlpm.rozsah))+1),_xlpm.prvni, MIN(_xlpm.indexy),_xlpm.finalni, IF(_xlpm.prvni=1, 2, _xlpm.prvni),INDEX(_xlpm.rozsah, _xlpm.finalni))</f>
        <v>2300</v>
      </c>
      <c r="AU771" cm="1">
        <f t="array" aca="1" ref="AU771" ca="1">INDEX($J$3:$J$10001,MATCH(AT771,$J$3:$J$10004,0)-1)</f>
        <v>2200</v>
      </c>
      <c r="AV771">
        <f t="shared" ca="1" si="193"/>
        <v>180</v>
      </c>
      <c r="AW771">
        <f t="shared" ca="1" si="194"/>
        <v>245</v>
      </c>
      <c r="AX771">
        <f t="shared" ca="1" si="195"/>
        <v>-65</v>
      </c>
      <c r="AY771">
        <f t="shared" ca="1" si="196"/>
        <v>208.51404140000005</v>
      </c>
      <c r="AZ771">
        <f t="shared" ca="1" si="197"/>
        <v>202.01685446601783</v>
      </c>
      <c r="BA771">
        <f t="shared" ca="1" si="198"/>
        <v>222.98314553398217</v>
      </c>
      <c r="BB771" cm="1">
        <f t="array" aca="1" ref="BB771" ca="1">_xlfn.LET(_xlpm.rozsah, $J$3:$J$10001,_xlpm.podminka, (_xlpm.rozsah&gt;E771)*(ISNUMBER(_xlpm.rozsah)),_xlpm.indexy, IF(_xlpm.podminka, ROW(_xlpm.rozsah)-MIN(ROW(_xlpm.rozsah))+1),_xlpm.prvni, MIN(_xlpm.indexy),_xlpm.finalni, IF(_xlpm.prvni=1, 2, _xlpm.prvni),INDEX(_xlpm.rozsah, _xlpm.finalni))</f>
        <v>2300</v>
      </c>
      <c r="BC771" cm="1">
        <f t="array" aca="1" ref="BC771" ca="1">INDEX($J$3:$J$10001,MATCH(BB771,$J$3:$J$10004,0)-1)</f>
        <v>2200</v>
      </c>
      <c r="BD771">
        <f t="shared" ca="1" si="199"/>
        <v>180</v>
      </c>
      <c r="BE771">
        <f t="shared" ca="1" si="200"/>
        <v>245</v>
      </c>
      <c r="BF771">
        <f t="shared" ca="1" si="201"/>
        <v>-65</v>
      </c>
      <c r="BG771">
        <f t="shared" ca="1" si="202"/>
        <v>202.01685446601783</v>
      </c>
    </row>
    <row r="772" spans="1:59" x14ac:dyDescent="0.25">
      <c r="A772" s="64">
        <v>769</v>
      </c>
      <c r="B772" s="64">
        <v>102</v>
      </c>
      <c r="C772" s="64">
        <v>61</v>
      </c>
      <c r="D772" s="18">
        <v>769</v>
      </c>
      <c r="E772" s="21">
        <f t="shared" ref="E772:E835" ca="1" si="204">(B772/100)*($S$8 - $S$11)+$S$11</f>
        <v>2266.1279162061264</v>
      </c>
      <c r="F772" s="22">
        <f t="shared" ref="F772:F835" ca="1" si="205">(C772*AZ772)/100</f>
        <v>123.23028122427087</v>
      </c>
      <c r="G772" s="23">
        <v>769</v>
      </c>
      <c r="H772" s="24">
        <f t="shared" ref="H772:H835" ca="1" si="206">(B772/100)*($V$8 - $V$11)+$V$11</f>
        <v>2256.1322439999999</v>
      </c>
      <c r="I772" s="25">
        <f t="shared" ref="I772:I835" ca="1" si="207">(C772*AR772)/100</f>
        <v>127.19356525400003</v>
      </c>
      <c r="J772" s="155"/>
      <c r="K772" s="155"/>
      <c r="AR772">
        <f t="shared" ref="AR772:AR835" ca="1" si="208">IF(AX772&lt;0, AY772, AS772)</f>
        <v>208.51404140000005</v>
      </c>
      <c r="AS772">
        <f t="shared" ref="AS772:AS835" ca="1" si="209">MIN(AV772:AW772)+((H772-MIN(AT772:AU772))/(MAX(AT772:AU772)-MIN(AT772:AU772)))*(MAX(AV772:AW772)-MIN(AV772:AW772))</f>
        <v>216.48595859999995</v>
      </c>
      <c r="AT772" cm="1">
        <f t="array" aca="1" ref="AT772" ca="1">_xlfn.LET(_xlpm.rozsah, $J$3:$J$10001,_xlpm.podminka, (_xlpm.rozsah&gt;H772)*(ISNUMBER(_xlpm.rozsah)),_xlpm.indexy, IF(_xlpm.podminka, ROW(_xlpm.rozsah)-MIN(ROW(_xlpm.rozsah))+1),_xlpm.prvni, MIN(_xlpm.indexy),_xlpm.finalni, IF(_xlpm.prvni=1, 2, _xlpm.prvni),INDEX(_xlpm.rozsah, _xlpm.finalni))</f>
        <v>2300</v>
      </c>
      <c r="AU772" cm="1">
        <f t="array" aca="1" ref="AU772" ca="1">INDEX($J$3:$J$10001,MATCH(AT772,$J$3:$J$10004,0)-1)</f>
        <v>2200</v>
      </c>
      <c r="AV772">
        <f t="shared" ref="AV772:AV835" ca="1" si="210">IF(ISERROR(MATCH(AT772,$J$1:$J$10000,0)), 0, INDEX($K$1:$K$10000, MATCH(AT772,$J$1:$J$10000,0)))</f>
        <v>180</v>
      </c>
      <c r="AW772">
        <f t="shared" ref="AW772:AW835" ca="1" si="211">IF(ISERROR(MATCH(AU772,$J$1:$J$10000,0)), 0, INDEX($K$1:$K$10000, MATCH(AU772,$J$1:$J$10000,0)))</f>
        <v>245</v>
      </c>
      <c r="AX772">
        <f t="shared" ref="AX772:AX835" ca="1" si="212">AV772-AW772</f>
        <v>-65</v>
      </c>
      <c r="AY772">
        <f t="shared" ref="AY772:AY835" ca="1" si="213">MIN(AV772:AW772)+((MAX(AT772:AU772)-H772)/(MAX(AT772:AU772)-MIN(AT772:AU772)))*(MAX(AV772:AW772)-MIN(AV772:AW772))</f>
        <v>208.51404140000005</v>
      </c>
      <c r="AZ772">
        <f t="shared" ref="AZ772:AZ835" ca="1" si="214">IF(BF772&lt;0, BG772,BA772)</f>
        <v>202.01685446601783</v>
      </c>
      <c r="BA772">
        <f t="shared" ref="BA772:BA835" ca="1" si="215">MIN(BD772:BE772)+((E772-MIN(BB772:BC772))/(MAX(BB772:BC772)-MIN(BB772:BC772)))*(MAX(BD772:BE772)-MIN(BD772:BE772))</f>
        <v>222.98314553398217</v>
      </c>
      <c r="BB772" cm="1">
        <f t="array" aca="1" ref="BB772" ca="1">_xlfn.LET(_xlpm.rozsah, $J$3:$J$10001,_xlpm.podminka, (_xlpm.rozsah&gt;E772)*(ISNUMBER(_xlpm.rozsah)),_xlpm.indexy, IF(_xlpm.podminka, ROW(_xlpm.rozsah)-MIN(ROW(_xlpm.rozsah))+1),_xlpm.prvni, MIN(_xlpm.indexy),_xlpm.finalni, IF(_xlpm.prvni=1, 2, _xlpm.prvni),INDEX(_xlpm.rozsah, _xlpm.finalni))</f>
        <v>2300</v>
      </c>
      <c r="BC772" cm="1">
        <f t="array" aca="1" ref="BC772" ca="1">INDEX($J$3:$J$10001,MATCH(BB772,$J$3:$J$10004,0)-1)</f>
        <v>2200</v>
      </c>
      <c r="BD772">
        <f t="shared" ref="BD772:BD835" ca="1" si="216">IF(ISERROR(MATCH(BB772,$J$1:$J$10000,0)), 0, INDEX($K$1:$K$10000, MATCH(BB772,$J$1:$J$10000,0)))</f>
        <v>180</v>
      </c>
      <c r="BE772">
        <f t="shared" ref="BE772:BE835" ca="1" si="217">IF(ISERROR(MATCH(BC772,$J$1:$J$10000,0)), 0, INDEX($K$1:$K$10000, MATCH(BC772,$J$1:$J$10000,0)))</f>
        <v>245</v>
      </c>
      <c r="BF772">
        <f t="shared" ref="BF772:BF835" ca="1" si="218">BD772-BE772</f>
        <v>-65</v>
      </c>
      <c r="BG772">
        <f t="shared" ref="BG772:BG835" ca="1" si="219">MIN(BD772:BE772)+((MAX(BB772:BC772)-E772)/(MAX(BB772:BC772)-MIN(BB772:BC772)))*(MAX(BD772:BE772)-MIN(BD772:BE772))</f>
        <v>202.01685446601783</v>
      </c>
    </row>
    <row r="773" spans="1:59" x14ac:dyDescent="0.25">
      <c r="A773" s="64">
        <v>770</v>
      </c>
      <c r="B773" s="64">
        <v>103</v>
      </c>
      <c r="C773" s="64">
        <v>55</v>
      </c>
      <c r="D773" s="18">
        <v>770</v>
      </c>
      <c r="E773" s="21">
        <f t="shared" ca="1" si="204"/>
        <v>2281.4821114630495</v>
      </c>
      <c r="F773" s="22">
        <f t="shared" ca="1" si="205"/>
        <v>105.62014515195982</v>
      </c>
      <c r="G773" s="28">
        <v>770</v>
      </c>
      <c r="H773" s="24">
        <f t="shared" ca="1" si="206"/>
        <v>2268.4472660000001</v>
      </c>
      <c r="I773" s="25">
        <f t="shared" ca="1" si="207"/>
        <v>110.28010240499994</v>
      </c>
      <c r="J773" s="155"/>
      <c r="K773" s="155"/>
      <c r="AR773">
        <f t="shared" ca="1" si="208"/>
        <v>200.50927709999991</v>
      </c>
      <c r="AS773">
        <f t="shared" ca="1" si="209"/>
        <v>224.49072290000009</v>
      </c>
      <c r="AT773" cm="1">
        <f t="array" aca="1" ref="AT773" ca="1">_xlfn.LET(_xlpm.rozsah, $J$3:$J$10001,_xlpm.podminka, (_xlpm.rozsah&gt;H773)*(ISNUMBER(_xlpm.rozsah)),_xlpm.indexy, IF(_xlpm.podminka, ROW(_xlpm.rozsah)-MIN(ROW(_xlpm.rozsah))+1),_xlpm.prvni, MIN(_xlpm.indexy),_xlpm.finalni, IF(_xlpm.prvni=1, 2, _xlpm.prvni),INDEX(_xlpm.rozsah, _xlpm.finalni))</f>
        <v>2300</v>
      </c>
      <c r="AU773" cm="1">
        <f t="array" aca="1" ref="AU773" ca="1">INDEX($J$3:$J$10001,MATCH(AT773,$J$3:$J$10004,0)-1)</f>
        <v>2200</v>
      </c>
      <c r="AV773">
        <f t="shared" ca="1" si="210"/>
        <v>180</v>
      </c>
      <c r="AW773">
        <f t="shared" ca="1" si="211"/>
        <v>245</v>
      </c>
      <c r="AX773">
        <f t="shared" ca="1" si="212"/>
        <v>-65</v>
      </c>
      <c r="AY773">
        <f t="shared" ca="1" si="213"/>
        <v>200.50927709999991</v>
      </c>
      <c r="AZ773">
        <f t="shared" ca="1" si="214"/>
        <v>192.03662754901785</v>
      </c>
      <c r="BA773">
        <f t="shared" ca="1" si="215"/>
        <v>232.96337245098215</v>
      </c>
      <c r="BB773" cm="1">
        <f t="array" aca="1" ref="BB773" ca="1">_xlfn.LET(_xlpm.rozsah, $J$3:$J$10001,_xlpm.podminka, (_xlpm.rozsah&gt;E773)*(ISNUMBER(_xlpm.rozsah)),_xlpm.indexy, IF(_xlpm.podminka, ROW(_xlpm.rozsah)-MIN(ROW(_xlpm.rozsah))+1),_xlpm.prvni, MIN(_xlpm.indexy),_xlpm.finalni, IF(_xlpm.prvni=1, 2, _xlpm.prvni),INDEX(_xlpm.rozsah, _xlpm.finalni))</f>
        <v>2300</v>
      </c>
      <c r="BC773" cm="1">
        <f t="array" aca="1" ref="BC773" ca="1">INDEX($J$3:$J$10001,MATCH(BB773,$J$3:$J$10004,0)-1)</f>
        <v>2200</v>
      </c>
      <c r="BD773">
        <f t="shared" ca="1" si="216"/>
        <v>180</v>
      </c>
      <c r="BE773">
        <f t="shared" ca="1" si="217"/>
        <v>245</v>
      </c>
      <c r="BF773">
        <f t="shared" ca="1" si="218"/>
        <v>-65</v>
      </c>
      <c r="BG773">
        <f t="shared" ca="1" si="219"/>
        <v>192.03662754901785</v>
      </c>
    </row>
    <row r="774" spans="1:59" x14ac:dyDescent="0.25">
      <c r="A774" s="64">
        <v>771</v>
      </c>
      <c r="B774" s="64">
        <v>102</v>
      </c>
      <c r="C774" s="64">
        <v>60</v>
      </c>
      <c r="D774" s="18">
        <v>771</v>
      </c>
      <c r="E774" s="21">
        <f t="shared" ca="1" si="204"/>
        <v>2266.1279162061264</v>
      </c>
      <c r="F774" s="22">
        <f t="shared" ca="1" si="205"/>
        <v>121.2101126796107</v>
      </c>
      <c r="G774" s="23">
        <v>771</v>
      </c>
      <c r="H774" s="24">
        <f t="shared" ca="1" si="206"/>
        <v>2256.1322439999999</v>
      </c>
      <c r="I774" s="25">
        <f t="shared" ca="1" si="207"/>
        <v>125.10842484000003</v>
      </c>
      <c r="J774" s="155"/>
      <c r="K774" s="155"/>
      <c r="AR774">
        <f t="shared" ca="1" si="208"/>
        <v>208.51404140000005</v>
      </c>
      <c r="AS774">
        <f t="shared" ca="1" si="209"/>
        <v>216.48595859999995</v>
      </c>
      <c r="AT774" cm="1">
        <f t="array" aca="1" ref="AT774" ca="1">_xlfn.LET(_xlpm.rozsah, $J$3:$J$10001,_xlpm.podminka, (_xlpm.rozsah&gt;H774)*(ISNUMBER(_xlpm.rozsah)),_xlpm.indexy, IF(_xlpm.podminka, ROW(_xlpm.rozsah)-MIN(ROW(_xlpm.rozsah))+1),_xlpm.prvni, MIN(_xlpm.indexy),_xlpm.finalni, IF(_xlpm.prvni=1, 2, _xlpm.prvni),INDEX(_xlpm.rozsah, _xlpm.finalni))</f>
        <v>2300</v>
      </c>
      <c r="AU774" cm="1">
        <f t="array" aca="1" ref="AU774" ca="1">INDEX($J$3:$J$10001,MATCH(AT774,$J$3:$J$10004,0)-1)</f>
        <v>2200</v>
      </c>
      <c r="AV774">
        <f t="shared" ca="1" si="210"/>
        <v>180</v>
      </c>
      <c r="AW774">
        <f t="shared" ca="1" si="211"/>
        <v>245</v>
      </c>
      <c r="AX774">
        <f t="shared" ca="1" si="212"/>
        <v>-65</v>
      </c>
      <c r="AY774">
        <f t="shared" ca="1" si="213"/>
        <v>208.51404140000005</v>
      </c>
      <c r="AZ774">
        <f t="shared" ca="1" si="214"/>
        <v>202.01685446601783</v>
      </c>
      <c r="BA774">
        <f t="shared" ca="1" si="215"/>
        <v>222.98314553398217</v>
      </c>
      <c r="BB774" cm="1">
        <f t="array" aca="1" ref="BB774" ca="1">_xlfn.LET(_xlpm.rozsah, $J$3:$J$10001,_xlpm.podminka, (_xlpm.rozsah&gt;E774)*(ISNUMBER(_xlpm.rozsah)),_xlpm.indexy, IF(_xlpm.podminka, ROW(_xlpm.rozsah)-MIN(ROW(_xlpm.rozsah))+1),_xlpm.prvni, MIN(_xlpm.indexy),_xlpm.finalni, IF(_xlpm.prvni=1, 2, _xlpm.prvni),INDEX(_xlpm.rozsah, _xlpm.finalni))</f>
        <v>2300</v>
      </c>
      <c r="BC774" cm="1">
        <f t="array" aca="1" ref="BC774" ca="1">INDEX($J$3:$J$10001,MATCH(BB774,$J$3:$J$10004,0)-1)</f>
        <v>2200</v>
      </c>
      <c r="BD774">
        <f t="shared" ca="1" si="216"/>
        <v>180</v>
      </c>
      <c r="BE774">
        <f t="shared" ca="1" si="217"/>
        <v>245</v>
      </c>
      <c r="BF774">
        <f t="shared" ca="1" si="218"/>
        <v>-65</v>
      </c>
      <c r="BG774">
        <f t="shared" ca="1" si="219"/>
        <v>202.01685446601783</v>
      </c>
    </row>
    <row r="775" spans="1:59" x14ac:dyDescent="0.25">
      <c r="A775" s="64">
        <v>772</v>
      </c>
      <c r="B775" s="64">
        <v>102</v>
      </c>
      <c r="C775" s="64">
        <v>72</v>
      </c>
      <c r="D775" s="18">
        <v>772</v>
      </c>
      <c r="E775" s="21">
        <f t="shared" ca="1" si="204"/>
        <v>2266.1279162061264</v>
      </c>
      <c r="F775" s="22">
        <f t="shared" ca="1" si="205"/>
        <v>145.45213521553285</v>
      </c>
      <c r="G775" s="28">
        <v>772</v>
      </c>
      <c r="H775" s="24">
        <f t="shared" ca="1" si="206"/>
        <v>2256.1322439999999</v>
      </c>
      <c r="I775" s="25">
        <f t="shared" ca="1" si="207"/>
        <v>150.13010980800004</v>
      </c>
      <c r="J775" s="155"/>
      <c r="K775" s="155"/>
      <c r="AR775">
        <f t="shared" ca="1" si="208"/>
        <v>208.51404140000005</v>
      </c>
      <c r="AS775">
        <f t="shared" ca="1" si="209"/>
        <v>216.48595859999995</v>
      </c>
      <c r="AT775" cm="1">
        <f t="array" aca="1" ref="AT775" ca="1">_xlfn.LET(_xlpm.rozsah, $J$3:$J$10001,_xlpm.podminka, (_xlpm.rozsah&gt;H775)*(ISNUMBER(_xlpm.rozsah)),_xlpm.indexy, IF(_xlpm.podminka, ROW(_xlpm.rozsah)-MIN(ROW(_xlpm.rozsah))+1),_xlpm.prvni, MIN(_xlpm.indexy),_xlpm.finalni, IF(_xlpm.prvni=1, 2, _xlpm.prvni),INDEX(_xlpm.rozsah, _xlpm.finalni))</f>
        <v>2300</v>
      </c>
      <c r="AU775" cm="1">
        <f t="array" aca="1" ref="AU775" ca="1">INDEX($J$3:$J$10001,MATCH(AT775,$J$3:$J$10004,0)-1)</f>
        <v>2200</v>
      </c>
      <c r="AV775">
        <f t="shared" ca="1" si="210"/>
        <v>180</v>
      </c>
      <c r="AW775">
        <f t="shared" ca="1" si="211"/>
        <v>245</v>
      </c>
      <c r="AX775">
        <f t="shared" ca="1" si="212"/>
        <v>-65</v>
      </c>
      <c r="AY775">
        <f t="shared" ca="1" si="213"/>
        <v>208.51404140000005</v>
      </c>
      <c r="AZ775">
        <f t="shared" ca="1" si="214"/>
        <v>202.01685446601783</v>
      </c>
      <c r="BA775">
        <f t="shared" ca="1" si="215"/>
        <v>222.98314553398217</v>
      </c>
      <c r="BB775" cm="1">
        <f t="array" aca="1" ref="BB775" ca="1">_xlfn.LET(_xlpm.rozsah, $J$3:$J$10001,_xlpm.podminka, (_xlpm.rozsah&gt;E775)*(ISNUMBER(_xlpm.rozsah)),_xlpm.indexy, IF(_xlpm.podminka, ROW(_xlpm.rozsah)-MIN(ROW(_xlpm.rozsah))+1),_xlpm.prvni, MIN(_xlpm.indexy),_xlpm.finalni, IF(_xlpm.prvni=1, 2, _xlpm.prvni),INDEX(_xlpm.rozsah, _xlpm.finalni))</f>
        <v>2300</v>
      </c>
      <c r="BC775" cm="1">
        <f t="array" aca="1" ref="BC775" ca="1">INDEX($J$3:$J$10001,MATCH(BB775,$J$3:$J$10004,0)-1)</f>
        <v>2200</v>
      </c>
      <c r="BD775">
        <f t="shared" ca="1" si="216"/>
        <v>180</v>
      </c>
      <c r="BE775">
        <f t="shared" ca="1" si="217"/>
        <v>245</v>
      </c>
      <c r="BF775">
        <f t="shared" ca="1" si="218"/>
        <v>-65</v>
      </c>
      <c r="BG775">
        <f t="shared" ca="1" si="219"/>
        <v>202.01685446601783</v>
      </c>
    </row>
    <row r="776" spans="1:59" x14ac:dyDescent="0.25">
      <c r="A776" s="64">
        <v>773</v>
      </c>
      <c r="B776" s="64">
        <v>103</v>
      </c>
      <c r="C776" s="64">
        <v>56</v>
      </c>
      <c r="D776" s="18">
        <v>773</v>
      </c>
      <c r="E776" s="21">
        <f t="shared" ca="1" si="204"/>
        <v>2281.4821114630495</v>
      </c>
      <c r="F776" s="22">
        <f t="shared" ca="1" si="205"/>
        <v>107.54051142745</v>
      </c>
      <c r="G776" s="23">
        <v>773</v>
      </c>
      <c r="H776" s="24">
        <f t="shared" ca="1" si="206"/>
        <v>2268.4472660000001</v>
      </c>
      <c r="I776" s="25">
        <f t="shared" ca="1" si="207"/>
        <v>112.28519517599995</v>
      </c>
      <c r="J776" s="155"/>
      <c r="K776" s="155"/>
      <c r="AR776">
        <f t="shared" ca="1" si="208"/>
        <v>200.50927709999991</v>
      </c>
      <c r="AS776">
        <f t="shared" ca="1" si="209"/>
        <v>224.49072290000009</v>
      </c>
      <c r="AT776" cm="1">
        <f t="array" aca="1" ref="AT776" ca="1">_xlfn.LET(_xlpm.rozsah, $J$3:$J$10001,_xlpm.podminka, (_xlpm.rozsah&gt;H776)*(ISNUMBER(_xlpm.rozsah)),_xlpm.indexy, IF(_xlpm.podminka, ROW(_xlpm.rozsah)-MIN(ROW(_xlpm.rozsah))+1),_xlpm.prvni, MIN(_xlpm.indexy),_xlpm.finalni, IF(_xlpm.prvni=1, 2, _xlpm.prvni),INDEX(_xlpm.rozsah, _xlpm.finalni))</f>
        <v>2300</v>
      </c>
      <c r="AU776" cm="1">
        <f t="array" aca="1" ref="AU776" ca="1">INDEX($J$3:$J$10001,MATCH(AT776,$J$3:$J$10004,0)-1)</f>
        <v>2200</v>
      </c>
      <c r="AV776">
        <f t="shared" ca="1" si="210"/>
        <v>180</v>
      </c>
      <c r="AW776">
        <f t="shared" ca="1" si="211"/>
        <v>245</v>
      </c>
      <c r="AX776">
        <f t="shared" ca="1" si="212"/>
        <v>-65</v>
      </c>
      <c r="AY776">
        <f t="shared" ca="1" si="213"/>
        <v>200.50927709999991</v>
      </c>
      <c r="AZ776">
        <f t="shared" ca="1" si="214"/>
        <v>192.03662754901785</v>
      </c>
      <c r="BA776">
        <f t="shared" ca="1" si="215"/>
        <v>232.96337245098215</v>
      </c>
      <c r="BB776" cm="1">
        <f t="array" aca="1" ref="BB776" ca="1">_xlfn.LET(_xlpm.rozsah, $J$3:$J$10001,_xlpm.podminka, (_xlpm.rozsah&gt;E776)*(ISNUMBER(_xlpm.rozsah)),_xlpm.indexy, IF(_xlpm.podminka, ROW(_xlpm.rozsah)-MIN(ROW(_xlpm.rozsah))+1),_xlpm.prvni, MIN(_xlpm.indexy),_xlpm.finalni, IF(_xlpm.prvni=1, 2, _xlpm.prvni),INDEX(_xlpm.rozsah, _xlpm.finalni))</f>
        <v>2300</v>
      </c>
      <c r="BC776" cm="1">
        <f t="array" aca="1" ref="BC776" ca="1">INDEX($J$3:$J$10001,MATCH(BB776,$J$3:$J$10004,0)-1)</f>
        <v>2200</v>
      </c>
      <c r="BD776">
        <f t="shared" ca="1" si="216"/>
        <v>180</v>
      </c>
      <c r="BE776">
        <f t="shared" ca="1" si="217"/>
        <v>245</v>
      </c>
      <c r="BF776">
        <f t="shared" ca="1" si="218"/>
        <v>-65</v>
      </c>
      <c r="BG776">
        <f t="shared" ca="1" si="219"/>
        <v>192.03662754901785</v>
      </c>
    </row>
    <row r="777" spans="1:59" x14ac:dyDescent="0.25">
      <c r="A777" s="64">
        <v>774</v>
      </c>
      <c r="B777" s="64">
        <v>102</v>
      </c>
      <c r="C777" s="64">
        <v>55</v>
      </c>
      <c r="D777" s="18">
        <v>774</v>
      </c>
      <c r="E777" s="21">
        <f t="shared" ca="1" si="204"/>
        <v>2266.1279162061264</v>
      </c>
      <c r="F777" s="22">
        <f t="shared" ca="1" si="205"/>
        <v>111.1092699563098</v>
      </c>
      <c r="G777" s="28">
        <v>774</v>
      </c>
      <c r="H777" s="24">
        <f t="shared" ca="1" si="206"/>
        <v>2256.1322439999999</v>
      </c>
      <c r="I777" s="25">
        <f t="shared" ca="1" si="207"/>
        <v>114.68272277000004</v>
      </c>
      <c r="J777" s="155"/>
      <c r="K777" s="155"/>
      <c r="AR777">
        <f t="shared" ca="1" si="208"/>
        <v>208.51404140000005</v>
      </c>
      <c r="AS777">
        <f t="shared" ca="1" si="209"/>
        <v>216.48595859999995</v>
      </c>
      <c r="AT777" cm="1">
        <f t="array" aca="1" ref="AT777" ca="1">_xlfn.LET(_xlpm.rozsah, $J$3:$J$10001,_xlpm.podminka, (_xlpm.rozsah&gt;H777)*(ISNUMBER(_xlpm.rozsah)),_xlpm.indexy, IF(_xlpm.podminka, ROW(_xlpm.rozsah)-MIN(ROW(_xlpm.rozsah))+1),_xlpm.prvni, MIN(_xlpm.indexy),_xlpm.finalni, IF(_xlpm.prvni=1, 2, _xlpm.prvni),INDEX(_xlpm.rozsah, _xlpm.finalni))</f>
        <v>2300</v>
      </c>
      <c r="AU777" cm="1">
        <f t="array" aca="1" ref="AU777" ca="1">INDEX($J$3:$J$10001,MATCH(AT777,$J$3:$J$10004,0)-1)</f>
        <v>2200</v>
      </c>
      <c r="AV777">
        <f t="shared" ca="1" si="210"/>
        <v>180</v>
      </c>
      <c r="AW777">
        <f t="shared" ca="1" si="211"/>
        <v>245</v>
      </c>
      <c r="AX777">
        <f t="shared" ca="1" si="212"/>
        <v>-65</v>
      </c>
      <c r="AY777">
        <f t="shared" ca="1" si="213"/>
        <v>208.51404140000005</v>
      </c>
      <c r="AZ777">
        <f t="shared" ca="1" si="214"/>
        <v>202.01685446601783</v>
      </c>
      <c r="BA777">
        <f t="shared" ca="1" si="215"/>
        <v>222.98314553398217</v>
      </c>
      <c r="BB777" cm="1">
        <f t="array" aca="1" ref="BB777" ca="1">_xlfn.LET(_xlpm.rozsah, $J$3:$J$10001,_xlpm.podminka, (_xlpm.rozsah&gt;E777)*(ISNUMBER(_xlpm.rozsah)),_xlpm.indexy, IF(_xlpm.podminka, ROW(_xlpm.rozsah)-MIN(ROW(_xlpm.rozsah))+1),_xlpm.prvni, MIN(_xlpm.indexy),_xlpm.finalni, IF(_xlpm.prvni=1, 2, _xlpm.prvni),INDEX(_xlpm.rozsah, _xlpm.finalni))</f>
        <v>2300</v>
      </c>
      <c r="BC777" cm="1">
        <f t="array" aca="1" ref="BC777" ca="1">INDEX($J$3:$J$10001,MATCH(BB777,$J$3:$J$10004,0)-1)</f>
        <v>2200</v>
      </c>
      <c r="BD777">
        <f t="shared" ca="1" si="216"/>
        <v>180</v>
      </c>
      <c r="BE777">
        <f t="shared" ca="1" si="217"/>
        <v>245</v>
      </c>
      <c r="BF777">
        <f t="shared" ca="1" si="218"/>
        <v>-65</v>
      </c>
      <c r="BG777">
        <f t="shared" ca="1" si="219"/>
        <v>202.01685446601783</v>
      </c>
    </row>
    <row r="778" spans="1:59" x14ac:dyDescent="0.25">
      <c r="A778" s="64">
        <v>775</v>
      </c>
      <c r="B778" s="64">
        <v>102</v>
      </c>
      <c r="C778" s="64">
        <v>67</v>
      </c>
      <c r="D778" s="18">
        <v>775</v>
      </c>
      <c r="E778" s="21">
        <f t="shared" ca="1" si="204"/>
        <v>2266.1279162061264</v>
      </c>
      <c r="F778" s="22">
        <f t="shared" ca="1" si="205"/>
        <v>135.35129249223195</v>
      </c>
      <c r="G778" s="23">
        <v>775</v>
      </c>
      <c r="H778" s="24">
        <f t="shared" ca="1" si="206"/>
        <v>2256.1322439999999</v>
      </c>
      <c r="I778" s="25">
        <f t="shared" ca="1" si="207"/>
        <v>139.70440773800001</v>
      </c>
      <c r="J778" s="155"/>
      <c r="K778" s="155"/>
      <c r="AR778">
        <f t="shared" ca="1" si="208"/>
        <v>208.51404140000005</v>
      </c>
      <c r="AS778">
        <f t="shared" ca="1" si="209"/>
        <v>216.48595859999995</v>
      </c>
      <c r="AT778" cm="1">
        <f t="array" aca="1" ref="AT778" ca="1">_xlfn.LET(_xlpm.rozsah, $J$3:$J$10001,_xlpm.podminka, (_xlpm.rozsah&gt;H778)*(ISNUMBER(_xlpm.rozsah)),_xlpm.indexy, IF(_xlpm.podminka, ROW(_xlpm.rozsah)-MIN(ROW(_xlpm.rozsah))+1),_xlpm.prvni, MIN(_xlpm.indexy),_xlpm.finalni, IF(_xlpm.prvni=1, 2, _xlpm.prvni),INDEX(_xlpm.rozsah, _xlpm.finalni))</f>
        <v>2300</v>
      </c>
      <c r="AU778" cm="1">
        <f t="array" aca="1" ref="AU778" ca="1">INDEX($J$3:$J$10001,MATCH(AT778,$J$3:$J$10004,0)-1)</f>
        <v>2200</v>
      </c>
      <c r="AV778">
        <f t="shared" ca="1" si="210"/>
        <v>180</v>
      </c>
      <c r="AW778">
        <f t="shared" ca="1" si="211"/>
        <v>245</v>
      </c>
      <c r="AX778">
        <f t="shared" ca="1" si="212"/>
        <v>-65</v>
      </c>
      <c r="AY778">
        <f t="shared" ca="1" si="213"/>
        <v>208.51404140000005</v>
      </c>
      <c r="AZ778">
        <f t="shared" ca="1" si="214"/>
        <v>202.01685446601783</v>
      </c>
      <c r="BA778">
        <f t="shared" ca="1" si="215"/>
        <v>222.98314553398217</v>
      </c>
      <c r="BB778" cm="1">
        <f t="array" aca="1" ref="BB778" ca="1">_xlfn.LET(_xlpm.rozsah, $J$3:$J$10001,_xlpm.podminka, (_xlpm.rozsah&gt;E778)*(ISNUMBER(_xlpm.rozsah)),_xlpm.indexy, IF(_xlpm.podminka, ROW(_xlpm.rozsah)-MIN(ROW(_xlpm.rozsah))+1),_xlpm.prvni, MIN(_xlpm.indexy),_xlpm.finalni, IF(_xlpm.prvni=1, 2, _xlpm.prvni),INDEX(_xlpm.rozsah, _xlpm.finalni))</f>
        <v>2300</v>
      </c>
      <c r="BC778" cm="1">
        <f t="array" aca="1" ref="BC778" ca="1">INDEX($J$3:$J$10001,MATCH(BB778,$J$3:$J$10004,0)-1)</f>
        <v>2200</v>
      </c>
      <c r="BD778">
        <f t="shared" ca="1" si="216"/>
        <v>180</v>
      </c>
      <c r="BE778">
        <f t="shared" ca="1" si="217"/>
        <v>245</v>
      </c>
      <c r="BF778">
        <f t="shared" ca="1" si="218"/>
        <v>-65</v>
      </c>
      <c r="BG778">
        <f t="shared" ca="1" si="219"/>
        <v>202.01685446601783</v>
      </c>
    </row>
    <row r="779" spans="1:59" x14ac:dyDescent="0.25">
      <c r="A779" s="64">
        <v>776</v>
      </c>
      <c r="B779" s="64">
        <v>103</v>
      </c>
      <c r="C779" s="64">
        <v>56</v>
      </c>
      <c r="D779" s="18">
        <v>776</v>
      </c>
      <c r="E779" s="21">
        <f t="shared" ca="1" si="204"/>
        <v>2281.4821114630495</v>
      </c>
      <c r="F779" s="22">
        <f t="shared" ca="1" si="205"/>
        <v>107.54051142745</v>
      </c>
      <c r="G779" s="28">
        <v>776</v>
      </c>
      <c r="H779" s="24">
        <f t="shared" ca="1" si="206"/>
        <v>2268.4472660000001</v>
      </c>
      <c r="I779" s="25">
        <f t="shared" ca="1" si="207"/>
        <v>112.28519517599995</v>
      </c>
      <c r="J779" s="155"/>
      <c r="K779" s="155"/>
      <c r="AR779">
        <f t="shared" ca="1" si="208"/>
        <v>200.50927709999991</v>
      </c>
      <c r="AS779">
        <f t="shared" ca="1" si="209"/>
        <v>224.49072290000009</v>
      </c>
      <c r="AT779" cm="1">
        <f t="array" aca="1" ref="AT779" ca="1">_xlfn.LET(_xlpm.rozsah, $J$3:$J$10001,_xlpm.podminka, (_xlpm.rozsah&gt;H779)*(ISNUMBER(_xlpm.rozsah)),_xlpm.indexy, IF(_xlpm.podminka, ROW(_xlpm.rozsah)-MIN(ROW(_xlpm.rozsah))+1),_xlpm.prvni, MIN(_xlpm.indexy),_xlpm.finalni, IF(_xlpm.prvni=1, 2, _xlpm.prvni),INDEX(_xlpm.rozsah, _xlpm.finalni))</f>
        <v>2300</v>
      </c>
      <c r="AU779" cm="1">
        <f t="array" aca="1" ref="AU779" ca="1">INDEX($J$3:$J$10001,MATCH(AT779,$J$3:$J$10004,0)-1)</f>
        <v>2200</v>
      </c>
      <c r="AV779">
        <f t="shared" ca="1" si="210"/>
        <v>180</v>
      </c>
      <c r="AW779">
        <f t="shared" ca="1" si="211"/>
        <v>245</v>
      </c>
      <c r="AX779">
        <f t="shared" ca="1" si="212"/>
        <v>-65</v>
      </c>
      <c r="AY779">
        <f t="shared" ca="1" si="213"/>
        <v>200.50927709999991</v>
      </c>
      <c r="AZ779">
        <f t="shared" ca="1" si="214"/>
        <v>192.03662754901785</v>
      </c>
      <c r="BA779">
        <f t="shared" ca="1" si="215"/>
        <v>232.96337245098215</v>
      </c>
      <c r="BB779" cm="1">
        <f t="array" aca="1" ref="BB779" ca="1">_xlfn.LET(_xlpm.rozsah, $J$3:$J$10001,_xlpm.podminka, (_xlpm.rozsah&gt;E779)*(ISNUMBER(_xlpm.rozsah)),_xlpm.indexy, IF(_xlpm.podminka, ROW(_xlpm.rozsah)-MIN(ROW(_xlpm.rozsah))+1),_xlpm.prvni, MIN(_xlpm.indexy),_xlpm.finalni, IF(_xlpm.prvni=1, 2, _xlpm.prvni),INDEX(_xlpm.rozsah, _xlpm.finalni))</f>
        <v>2300</v>
      </c>
      <c r="BC779" cm="1">
        <f t="array" aca="1" ref="BC779" ca="1">INDEX($J$3:$J$10001,MATCH(BB779,$J$3:$J$10004,0)-1)</f>
        <v>2200</v>
      </c>
      <c r="BD779">
        <f t="shared" ca="1" si="216"/>
        <v>180</v>
      </c>
      <c r="BE779">
        <f t="shared" ca="1" si="217"/>
        <v>245</v>
      </c>
      <c r="BF779">
        <f t="shared" ca="1" si="218"/>
        <v>-65</v>
      </c>
      <c r="BG779">
        <f t="shared" ca="1" si="219"/>
        <v>192.03662754901785</v>
      </c>
    </row>
    <row r="780" spans="1:59" x14ac:dyDescent="0.25">
      <c r="A780" s="64">
        <v>777</v>
      </c>
      <c r="B780" s="64">
        <v>84</v>
      </c>
      <c r="C780" s="64">
        <v>42</v>
      </c>
      <c r="D780" s="18">
        <v>777</v>
      </c>
      <c r="E780" s="21">
        <f t="shared" ca="1" si="204"/>
        <v>1989.7524015815159</v>
      </c>
      <c r="F780" s="22">
        <f t="shared" ca="1" si="205"/>
        <v>126.68863861372215</v>
      </c>
      <c r="G780" s="23">
        <v>777</v>
      </c>
      <c r="H780" s="24">
        <f t="shared" ca="1" si="206"/>
        <v>2034.4618479999999</v>
      </c>
      <c r="I780" s="25">
        <f t="shared" ca="1" si="207"/>
        <v>123.10520476800001</v>
      </c>
      <c r="J780" s="155"/>
      <c r="K780" s="155"/>
      <c r="AR780">
        <f t="shared" ca="1" si="208"/>
        <v>293.10763040000001</v>
      </c>
      <c r="AS780">
        <f t="shared" ca="1" si="209"/>
        <v>286.89236959999999</v>
      </c>
      <c r="AT780" cm="1">
        <f t="array" aca="1" ref="AT780" ca="1">_xlfn.LET(_xlpm.rozsah, $J$3:$J$10001,_xlpm.podminka, (_xlpm.rozsah&gt;H780)*(ISNUMBER(_xlpm.rozsah)),_xlpm.indexy, IF(_xlpm.podminka, ROW(_xlpm.rozsah)-MIN(ROW(_xlpm.rozsah))+1),_xlpm.prvni, MIN(_xlpm.indexy),_xlpm.finalni, IF(_xlpm.prvni=1, 2, _xlpm.prvni),INDEX(_xlpm.rozsah, _xlpm.finalni))</f>
        <v>2100</v>
      </c>
      <c r="AU780" cm="1">
        <f t="array" aca="1" ref="AU780" ca="1">INDEX($J$3:$J$10001,MATCH(AT780,$J$3:$J$10004,0)-1)</f>
        <v>2000</v>
      </c>
      <c r="AV780">
        <f t="shared" ca="1" si="210"/>
        <v>280</v>
      </c>
      <c r="AW780">
        <f t="shared" ca="1" si="211"/>
        <v>300</v>
      </c>
      <c r="AX780">
        <f t="shared" ca="1" si="212"/>
        <v>-20</v>
      </c>
      <c r="AY780">
        <f t="shared" ca="1" si="213"/>
        <v>293.10763040000001</v>
      </c>
      <c r="AZ780">
        <f t="shared" ca="1" si="214"/>
        <v>301.63961574695747</v>
      </c>
      <c r="BA780">
        <f t="shared" ca="1" si="215"/>
        <v>314.36038425304253</v>
      </c>
      <c r="BB780" cm="1">
        <f t="array" aca="1" ref="BB780" ca="1">_xlfn.LET(_xlpm.rozsah, $J$3:$J$10001,_xlpm.podminka, (_xlpm.rozsah&gt;E780)*(ISNUMBER(_xlpm.rozsah)),_xlpm.indexy, IF(_xlpm.podminka, ROW(_xlpm.rozsah)-MIN(ROW(_xlpm.rozsah))+1),_xlpm.prvni, MIN(_xlpm.indexy),_xlpm.finalni, IF(_xlpm.prvni=1, 2, _xlpm.prvni),INDEX(_xlpm.rozsah, _xlpm.finalni))</f>
        <v>2000</v>
      </c>
      <c r="BC780" cm="1">
        <f t="array" aca="1" ref="BC780" ca="1">INDEX($J$3:$J$10001,MATCH(BB780,$J$3:$J$10004,0)-1)</f>
        <v>1900</v>
      </c>
      <c r="BD780">
        <f t="shared" ca="1" si="216"/>
        <v>300</v>
      </c>
      <c r="BE780">
        <f t="shared" ca="1" si="217"/>
        <v>316</v>
      </c>
      <c r="BF780">
        <f t="shared" ca="1" si="218"/>
        <v>-16</v>
      </c>
      <c r="BG780">
        <f t="shared" ca="1" si="219"/>
        <v>301.63961574695747</v>
      </c>
    </row>
    <row r="781" spans="1:59" x14ac:dyDescent="0.25">
      <c r="A781" s="64">
        <v>778</v>
      </c>
      <c r="B781" s="64">
        <v>48</v>
      </c>
      <c r="C781" s="64">
        <v>7</v>
      </c>
      <c r="D781" s="18">
        <v>778</v>
      </c>
      <c r="E781" s="21">
        <f t="shared" ca="1" si="204"/>
        <v>1437.0013723322947</v>
      </c>
      <c r="F781" s="22">
        <f t="shared" ca="1" si="205"/>
        <v>25.2</v>
      </c>
      <c r="G781" s="28">
        <v>778</v>
      </c>
      <c r="H781" s="24">
        <f t="shared" ca="1" si="206"/>
        <v>1591.121056</v>
      </c>
      <c r="I781" s="25">
        <f t="shared" ca="1" si="207"/>
        <v>25.072430521599998</v>
      </c>
      <c r="J781" s="155"/>
      <c r="K781" s="155"/>
      <c r="AR781">
        <f t="shared" ca="1" si="208"/>
        <v>358.17757888</v>
      </c>
      <c r="AS781">
        <f t="shared" ca="1" si="209"/>
        <v>359.82242112</v>
      </c>
      <c r="AT781" cm="1">
        <f t="array" aca="1" ref="AT781" ca="1">_xlfn.LET(_xlpm.rozsah, $J$3:$J$10001,_xlpm.podminka, (_xlpm.rozsah&gt;H781)*(ISNUMBER(_xlpm.rozsah)),_xlpm.indexy, IF(_xlpm.podminka, ROW(_xlpm.rozsah)-MIN(ROW(_xlpm.rozsah))+1),_xlpm.prvni, MIN(_xlpm.indexy),_xlpm.finalni, IF(_xlpm.prvni=1, 2, _xlpm.prvni),INDEX(_xlpm.rozsah, _xlpm.finalni))</f>
        <v>1600</v>
      </c>
      <c r="AU781" cm="1">
        <f t="array" aca="1" ref="AU781" ca="1">INDEX($J$3:$J$10001,MATCH(AT781,$J$3:$J$10004,0)-1)</f>
        <v>1500</v>
      </c>
      <c r="AV781">
        <f t="shared" ca="1" si="210"/>
        <v>358</v>
      </c>
      <c r="AW781">
        <f t="shared" ca="1" si="211"/>
        <v>360</v>
      </c>
      <c r="AX781">
        <f t="shared" ca="1" si="212"/>
        <v>-2</v>
      </c>
      <c r="AY781">
        <f t="shared" ca="1" si="213"/>
        <v>358.17757888</v>
      </c>
      <c r="AZ781">
        <f t="shared" ca="1" si="214"/>
        <v>360</v>
      </c>
      <c r="BA781">
        <f t="shared" ca="1" si="215"/>
        <v>360</v>
      </c>
      <c r="BB781" cm="1">
        <f t="array" aca="1" ref="BB781" ca="1">_xlfn.LET(_xlpm.rozsah, $J$3:$J$10001,_xlpm.podminka, (_xlpm.rozsah&gt;E781)*(ISNUMBER(_xlpm.rozsah)),_xlpm.indexy, IF(_xlpm.podminka, ROW(_xlpm.rozsah)-MIN(ROW(_xlpm.rozsah))+1),_xlpm.prvni, MIN(_xlpm.indexy),_xlpm.finalni, IF(_xlpm.prvni=1, 2, _xlpm.prvni),INDEX(_xlpm.rozsah, _xlpm.finalni))</f>
        <v>1500</v>
      </c>
      <c r="BC781" cm="1">
        <f t="array" aca="1" ref="BC781" ca="1">INDEX($J$3:$J$10001,MATCH(BB781,$J$3:$J$10004,0)-1)</f>
        <v>1400</v>
      </c>
      <c r="BD781">
        <f t="shared" ca="1" si="216"/>
        <v>360</v>
      </c>
      <c r="BE781">
        <f t="shared" ca="1" si="217"/>
        <v>360</v>
      </c>
      <c r="BF781">
        <f t="shared" ca="1" si="218"/>
        <v>0</v>
      </c>
      <c r="BG781">
        <f t="shared" ca="1" si="219"/>
        <v>360</v>
      </c>
    </row>
    <row r="782" spans="1:59" x14ac:dyDescent="0.25">
      <c r="A782" s="64">
        <v>779</v>
      </c>
      <c r="B782" s="64">
        <v>48</v>
      </c>
      <c r="C782" s="64">
        <v>6</v>
      </c>
      <c r="D782" s="18">
        <v>779</v>
      </c>
      <c r="E782" s="21">
        <f t="shared" ca="1" si="204"/>
        <v>1437.0013723322947</v>
      </c>
      <c r="F782" s="22">
        <f t="shared" ca="1" si="205"/>
        <v>21.6</v>
      </c>
      <c r="G782" s="23">
        <v>779</v>
      </c>
      <c r="H782" s="24">
        <f t="shared" ca="1" si="206"/>
        <v>1591.121056</v>
      </c>
      <c r="I782" s="25">
        <f t="shared" ca="1" si="207"/>
        <v>21.490654732799999</v>
      </c>
      <c r="J782" s="155"/>
      <c r="K782" s="155"/>
      <c r="AR782">
        <f t="shared" ca="1" si="208"/>
        <v>358.17757888</v>
      </c>
      <c r="AS782">
        <f t="shared" ca="1" si="209"/>
        <v>359.82242112</v>
      </c>
      <c r="AT782" cm="1">
        <f t="array" aca="1" ref="AT782" ca="1">_xlfn.LET(_xlpm.rozsah, $J$3:$J$10001,_xlpm.podminka, (_xlpm.rozsah&gt;H782)*(ISNUMBER(_xlpm.rozsah)),_xlpm.indexy, IF(_xlpm.podminka, ROW(_xlpm.rozsah)-MIN(ROW(_xlpm.rozsah))+1),_xlpm.prvni, MIN(_xlpm.indexy),_xlpm.finalni, IF(_xlpm.prvni=1, 2, _xlpm.prvni),INDEX(_xlpm.rozsah, _xlpm.finalni))</f>
        <v>1600</v>
      </c>
      <c r="AU782" cm="1">
        <f t="array" aca="1" ref="AU782" ca="1">INDEX($J$3:$J$10001,MATCH(AT782,$J$3:$J$10004,0)-1)</f>
        <v>1500</v>
      </c>
      <c r="AV782">
        <f t="shared" ca="1" si="210"/>
        <v>358</v>
      </c>
      <c r="AW782">
        <f t="shared" ca="1" si="211"/>
        <v>360</v>
      </c>
      <c r="AX782">
        <f t="shared" ca="1" si="212"/>
        <v>-2</v>
      </c>
      <c r="AY782">
        <f t="shared" ca="1" si="213"/>
        <v>358.17757888</v>
      </c>
      <c r="AZ782">
        <f t="shared" ca="1" si="214"/>
        <v>360</v>
      </c>
      <c r="BA782">
        <f t="shared" ca="1" si="215"/>
        <v>360</v>
      </c>
      <c r="BB782" cm="1">
        <f t="array" aca="1" ref="BB782" ca="1">_xlfn.LET(_xlpm.rozsah, $J$3:$J$10001,_xlpm.podminka, (_xlpm.rozsah&gt;E782)*(ISNUMBER(_xlpm.rozsah)),_xlpm.indexy, IF(_xlpm.podminka, ROW(_xlpm.rozsah)-MIN(ROW(_xlpm.rozsah))+1),_xlpm.prvni, MIN(_xlpm.indexy),_xlpm.finalni, IF(_xlpm.prvni=1, 2, _xlpm.prvni),INDEX(_xlpm.rozsah, _xlpm.finalni))</f>
        <v>1500</v>
      </c>
      <c r="BC782" cm="1">
        <f t="array" aca="1" ref="BC782" ca="1">INDEX($J$3:$J$10001,MATCH(BB782,$J$3:$J$10004,0)-1)</f>
        <v>1400</v>
      </c>
      <c r="BD782">
        <f t="shared" ca="1" si="216"/>
        <v>360</v>
      </c>
      <c r="BE782">
        <f t="shared" ca="1" si="217"/>
        <v>360</v>
      </c>
      <c r="BF782">
        <f t="shared" ca="1" si="218"/>
        <v>0</v>
      </c>
      <c r="BG782">
        <f t="shared" ca="1" si="219"/>
        <v>360</v>
      </c>
    </row>
    <row r="783" spans="1:59" x14ac:dyDescent="0.25">
      <c r="A783" s="64">
        <v>780</v>
      </c>
      <c r="B783" s="64">
        <v>48</v>
      </c>
      <c r="C783" s="64">
        <v>6</v>
      </c>
      <c r="D783" s="18">
        <v>780</v>
      </c>
      <c r="E783" s="21">
        <f t="shared" ca="1" si="204"/>
        <v>1437.0013723322947</v>
      </c>
      <c r="F783" s="22">
        <f t="shared" ca="1" si="205"/>
        <v>21.6</v>
      </c>
      <c r="G783" s="28">
        <v>780</v>
      </c>
      <c r="H783" s="24">
        <f t="shared" ca="1" si="206"/>
        <v>1591.121056</v>
      </c>
      <c r="I783" s="25">
        <f t="shared" ca="1" si="207"/>
        <v>21.490654732799999</v>
      </c>
      <c r="J783" s="155"/>
      <c r="K783" s="155"/>
      <c r="AR783">
        <f t="shared" ca="1" si="208"/>
        <v>358.17757888</v>
      </c>
      <c r="AS783">
        <f t="shared" ca="1" si="209"/>
        <v>359.82242112</v>
      </c>
      <c r="AT783" cm="1">
        <f t="array" aca="1" ref="AT783" ca="1">_xlfn.LET(_xlpm.rozsah, $J$3:$J$10001,_xlpm.podminka, (_xlpm.rozsah&gt;H783)*(ISNUMBER(_xlpm.rozsah)),_xlpm.indexy, IF(_xlpm.podminka, ROW(_xlpm.rozsah)-MIN(ROW(_xlpm.rozsah))+1),_xlpm.prvni, MIN(_xlpm.indexy),_xlpm.finalni, IF(_xlpm.prvni=1, 2, _xlpm.prvni),INDEX(_xlpm.rozsah, _xlpm.finalni))</f>
        <v>1600</v>
      </c>
      <c r="AU783" cm="1">
        <f t="array" aca="1" ref="AU783" ca="1">INDEX($J$3:$J$10001,MATCH(AT783,$J$3:$J$10004,0)-1)</f>
        <v>1500</v>
      </c>
      <c r="AV783">
        <f t="shared" ca="1" si="210"/>
        <v>358</v>
      </c>
      <c r="AW783">
        <f t="shared" ca="1" si="211"/>
        <v>360</v>
      </c>
      <c r="AX783">
        <f t="shared" ca="1" si="212"/>
        <v>-2</v>
      </c>
      <c r="AY783">
        <f t="shared" ca="1" si="213"/>
        <v>358.17757888</v>
      </c>
      <c r="AZ783">
        <f t="shared" ca="1" si="214"/>
        <v>360</v>
      </c>
      <c r="BA783">
        <f t="shared" ca="1" si="215"/>
        <v>360</v>
      </c>
      <c r="BB783" cm="1">
        <f t="array" aca="1" ref="BB783" ca="1">_xlfn.LET(_xlpm.rozsah, $J$3:$J$10001,_xlpm.podminka, (_xlpm.rozsah&gt;E783)*(ISNUMBER(_xlpm.rozsah)),_xlpm.indexy, IF(_xlpm.podminka, ROW(_xlpm.rozsah)-MIN(ROW(_xlpm.rozsah))+1),_xlpm.prvni, MIN(_xlpm.indexy),_xlpm.finalni, IF(_xlpm.prvni=1, 2, _xlpm.prvni),INDEX(_xlpm.rozsah, _xlpm.finalni))</f>
        <v>1500</v>
      </c>
      <c r="BC783" cm="1">
        <f t="array" aca="1" ref="BC783" ca="1">INDEX($J$3:$J$10001,MATCH(BB783,$J$3:$J$10004,0)-1)</f>
        <v>1400</v>
      </c>
      <c r="BD783">
        <f t="shared" ca="1" si="216"/>
        <v>360</v>
      </c>
      <c r="BE783">
        <f t="shared" ca="1" si="217"/>
        <v>360</v>
      </c>
      <c r="BF783">
        <f t="shared" ca="1" si="218"/>
        <v>0</v>
      </c>
      <c r="BG783">
        <f t="shared" ca="1" si="219"/>
        <v>360</v>
      </c>
    </row>
    <row r="784" spans="1:59" x14ac:dyDescent="0.25">
      <c r="A784" s="64">
        <v>781</v>
      </c>
      <c r="B784" s="64">
        <v>48</v>
      </c>
      <c r="C784" s="64">
        <v>7</v>
      </c>
      <c r="D784" s="18">
        <v>781</v>
      </c>
      <c r="E784" s="21">
        <f t="shared" ca="1" si="204"/>
        <v>1437.0013723322947</v>
      </c>
      <c r="F784" s="22">
        <f t="shared" ca="1" si="205"/>
        <v>25.2</v>
      </c>
      <c r="G784" s="23">
        <v>781</v>
      </c>
      <c r="H784" s="24">
        <f t="shared" ca="1" si="206"/>
        <v>1591.121056</v>
      </c>
      <c r="I784" s="25">
        <f t="shared" ca="1" si="207"/>
        <v>25.072430521599998</v>
      </c>
      <c r="J784" s="155"/>
      <c r="K784" s="155"/>
      <c r="AR784">
        <f t="shared" ca="1" si="208"/>
        <v>358.17757888</v>
      </c>
      <c r="AS784">
        <f t="shared" ca="1" si="209"/>
        <v>359.82242112</v>
      </c>
      <c r="AT784" cm="1">
        <f t="array" aca="1" ref="AT784" ca="1">_xlfn.LET(_xlpm.rozsah, $J$3:$J$10001,_xlpm.podminka, (_xlpm.rozsah&gt;H784)*(ISNUMBER(_xlpm.rozsah)),_xlpm.indexy, IF(_xlpm.podminka, ROW(_xlpm.rozsah)-MIN(ROW(_xlpm.rozsah))+1),_xlpm.prvni, MIN(_xlpm.indexy),_xlpm.finalni, IF(_xlpm.prvni=1, 2, _xlpm.prvni),INDEX(_xlpm.rozsah, _xlpm.finalni))</f>
        <v>1600</v>
      </c>
      <c r="AU784" cm="1">
        <f t="array" aca="1" ref="AU784" ca="1">INDEX($J$3:$J$10001,MATCH(AT784,$J$3:$J$10004,0)-1)</f>
        <v>1500</v>
      </c>
      <c r="AV784">
        <f t="shared" ca="1" si="210"/>
        <v>358</v>
      </c>
      <c r="AW784">
        <f t="shared" ca="1" si="211"/>
        <v>360</v>
      </c>
      <c r="AX784">
        <f t="shared" ca="1" si="212"/>
        <v>-2</v>
      </c>
      <c r="AY784">
        <f t="shared" ca="1" si="213"/>
        <v>358.17757888</v>
      </c>
      <c r="AZ784">
        <f t="shared" ca="1" si="214"/>
        <v>360</v>
      </c>
      <c r="BA784">
        <f t="shared" ca="1" si="215"/>
        <v>360</v>
      </c>
      <c r="BB784" cm="1">
        <f t="array" aca="1" ref="BB784" ca="1">_xlfn.LET(_xlpm.rozsah, $J$3:$J$10001,_xlpm.podminka, (_xlpm.rozsah&gt;E784)*(ISNUMBER(_xlpm.rozsah)),_xlpm.indexy, IF(_xlpm.podminka, ROW(_xlpm.rozsah)-MIN(ROW(_xlpm.rozsah))+1),_xlpm.prvni, MIN(_xlpm.indexy),_xlpm.finalni, IF(_xlpm.prvni=1, 2, _xlpm.prvni),INDEX(_xlpm.rozsah, _xlpm.finalni))</f>
        <v>1500</v>
      </c>
      <c r="BC784" cm="1">
        <f t="array" aca="1" ref="BC784" ca="1">INDEX($J$3:$J$10001,MATCH(BB784,$J$3:$J$10004,0)-1)</f>
        <v>1400</v>
      </c>
      <c r="BD784">
        <f t="shared" ca="1" si="216"/>
        <v>360</v>
      </c>
      <c r="BE784">
        <f t="shared" ca="1" si="217"/>
        <v>360</v>
      </c>
      <c r="BF784">
        <f t="shared" ca="1" si="218"/>
        <v>0</v>
      </c>
      <c r="BG784">
        <f t="shared" ca="1" si="219"/>
        <v>360</v>
      </c>
    </row>
    <row r="785" spans="1:59" x14ac:dyDescent="0.25">
      <c r="A785" s="64">
        <v>782</v>
      </c>
      <c r="B785" s="64">
        <v>48</v>
      </c>
      <c r="C785" s="64">
        <v>6</v>
      </c>
      <c r="D785" s="18">
        <v>782</v>
      </c>
      <c r="E785" s="21">
        <f t="shared" ca="1" si="204"/>
        <v>1437.0013723322947</v>
      </c>
      <c r="F785" s="22">
        <f t="shared" ca="1" si="205"/>
        <v>21.6</v>
      </c>
      <c r="G785" s="28">
        <v>782</v>
      </c>
      <c r="H785" s="24">
        <f t="shared" ca="1" si="206"/>
        <v>1591.121056</v>
      </c>
      <c r="I785" s="25">
        <f t="shared" ca="1" si="207"/>
        <v>21.490654732799999</v>
      </c>
      <c r="J785" s="155"/>
      <c r="K785" s="155"/>
      <c r="AR785">
        <f t="shared" ca="1" si="208"/>
        <v>358.17757888</v>
      </c>
      <c r="AS785">
        <f t="shared" ca="1" si="209"/>
        <v>359.82242112</v>
      </c>
      <c r="AT785" cm="1">
        <f t="array" aca="1" ref="AT785" ca="1">_xlfn.LET(_xlpm.rozsah, $J$3:$J$10001,_xlpm.podminka, (_xlpm.rozsah&gt;H785)*(ISNUMBER(_xlpm.rozsah)),_xlpm.indexy, IF(_xlpm.podminka, ROW(_xlpm.rozsah)-MIN(ROW(_xlpm.rozsah))+1),_xlpm.prvni, MIN(_xlpm.indexy),_xlpm.finalni, IF(_xlpm.prvni=1, 2, _xlpm.prvni),INDEX(_xlpm.rozsah, _xlpm.finalni))</f>
        <v>1600</v>
      </c>
      <c r="AU785" cm="1">
        <f t="array" aca="1" ref="AU785" ca="1">INDEX($J$3:$J$10001,MATCH(AT785,$J$3:$J$10004,0)-1)</f>
        <v>1500</v>
      </c>
      <c r="AV785">
        <f t="shared" ca="1" si="210"/>
        <v>358</v>
      </c>
      <c r="AW785">
        <f t="shared" ca="1" si="211"/>
        <v>360</v>
      </c>
      <c r="AX785">
        <f t="shared" ca="1" si="212"/>
        <v>-2</v>
      </c>
      <c r="AY785">
        <f t="shared" ca="1" si="213"/>
        <v>358.17757888</v>
      </c>
      <c r="AZ785">
        <f t="shared" ca="1" si="214"/>
        <v>360</v>
      </c>
      <c r="BA785">
        <f t="shared" ca="1" si="215"/>
        <v>360</v>
      </c>
      <c r="BB785" cm="1">
        <f t="array" aca="1" ref="BB785" ca="1">_xlfn.LET(_xlpm.rozsah, $J$3:$J$10001,_xlpm.podminka, (_xlpm.rozsah&gt;E785)*(ISNUMBER(_xlpm.rozsah)),_xlpm.indexy, IF(_xlpm.podminka, ROW(_xlpm.rozsah)-MIN(ROW(_xlpm.rozsah))+1),_xlpm.prvni, MIN(_xlpm.indexy),_xlpm.finalni, IF(_xlpm.prvni=1, 2, _xlpm.prvni),INDEX(_xlpm.rozsah, _xlpm.finalni))</f>
        <v>1500</v>
      </c>
      <c r="BC785" cm="1">
        <f t="array" aca="1" ref="BC785" ca="1">INDEX($J$3:$J$10001,MATCH(BB785,$J$3:$J$10004,0)-1)</f>
        <v>1400</v>
      </c>
      <c r="BD785">
        <f t="shared" ca="1" si="216"/>
        <v>360</v>
      </c>
      <c r="BE785">
        <f t="shared" ca="1" si="217"/>
        <v>360</v>
      </c>
      <c r="BF785">
        <f t="shared" ca="1" si="218"/>
        <v>0</v>
      </c>
      <c r="BG785">
        <f t="shared" ca="1" si="219"/>
        <v>360</v>
      </c>
    </row>
    <row r="786" spans="1:59" x14ac:dyDescent="0.25">
      <c r="A786" s="64">
        <v>783</v>
      </c>
      <c r="B786" s="64">
        <v>48</v>
      </c>
      <c r="C786" s="64">
        <v>7</v>
      </c>
      <c r="D786" s="18">
        <v>783</v>
      </c>
      <c r="E786" s="21">
        <f t="shared" ca="1" si="204"/>
        <v>1437.0013723322947</v>
      </c>
      <c r="F786" s="22">
        <f t="shared" ca="1" si="205"/>
        <v>25.2</v>
      </c>
      <c r="G786" s="23">
        <v>783</v>
      </c>
      <c r="H786" s="24">
        <f t="shared" ca="1" si="206"/>
        <v>1591.121056</v>
      </c>
      <c r="I786" s="25">
        <f t="shared" ca="1" si="207"/>
        <v>25.072430521599998</v>
      </c>
      <c r="J786" s="155"/>
      <c r="K786" s="155"/>
      <c r="AR786">
        <f t="shared" ca="1" si="208"/>
        <v>358.17757888</v>
      </c>
      <c r="AS786">
        <f t="shared" ca="1" si="209"/>
        <v>359.82242112</v>
      </c>
      <c r="AT786" cm="1">
        <f t="array" aca="1" ref="AT786" ca="1">_xlfn.LET(_xlpm.rozsah, $J$3:$J$10001,_xlpm.podminka, (_xlpm.rozsah&gt;H786)*(ISNUMBER(_xlpm.rozsah)),_xlpm.indexy, IF(_xlpm.podminka, ROW(_xlpm.rozsah)-MIN(ROW(_xlpm.rozsah))+1),_xlpm.prvni, MIN(_xlpm.indexy),_xlpm.finalni, IF(_xlpm.prvni=1, 2, _xlpm.prvni),INDEX(_xlpm.rozsah, _xlpm.finalni))</f>
        <v>1600</v>
      </c>
      <c r="AU786" cm="1">
        <f t="array" aca="1" ref="AU786" ca="1">INDEX($J$3:$J$10001,MATCH(AT786,$J$3:$J$10004,0)-1)</f>
        <v>1500</v>
      </c>
      <c r="AV786">
        <f t="shared" ca="1" si="210"/>
        <v>358</v>
      </c>
      <c r="AW786">
        <f t="shared" ca="1" si="211"/>
        <v>360</v>
      </c>
      <c r="AX786">
        <f t="shared" ca="1" si="212"/>
        <v>-2</v>
      </c>
      <c r="AY786">
        <f t="shared" ca="1" si="213"/>
        <v>358.17757888</v>
      </c>
      <c r="AZ786">
        <f t="shared" ca="1" si="214"/>
        <v>360</v>
      </c>
      <c r="BA786">
        <f t="shared" ca="1" si="215"/>
        <v>360</v>
      </c>
      <c r="BB786" cm="1">
        <f t="array" aca="1" ref="BB786" ca="1">_xlfn.LET(_xlpm.rozsah, $J$3:$J$10001,_xlpm.podminka, (_xlpm.rozsah&gt;E786)*(ISNUMBER(_xlpm.rozsah)),_xlpm.indexy, IF(_xlpm.podminka, ROW(_xlpm.rozsah)-MIN(ROW(_xlpm.rozsah))+1),_xlpm.prvni, MIN(_xlpm.indexy),_xlpm.finalni, IF(_xlpm.prvni=1, 2, _xlpm.prvni),INDEX(_xlpm.rozsah, _xlpm.finalni))</f>
        <v>1500</v>
      </c>
      <c r="BC786" cm="1">
        <f t="array" aca="1" ref="BC786" ca="1">INDEX($J$3:$J$10001,MATCH(BB786,$J$3:$J$10004,0)-1)</f>
        <v>1400</v>
      </c>
      <c r="BD786">
        <f t="shared" ca="1" si="216"/>
        <v>360</v>
      </c>
      <c r="BE786">
        <f t="shared" ca="1" si="217"/>
        <v>360</v>
      </c>
      <c r="BF786">
        <f t="shared" ca="1" si="218"/>
        <v>0</v>
      </c>
      <c r="BG786">
        <f t="shared" ca="1" si="219"/>
        <v>360</v>
      </c>
    </row>
    <row r="787" spans="1:59" x14ac:dyDescent="0.25">
      <c r="A787" s="64">
        <v>784</v>
      </c>
      <c r="B787" s="64">
        <v>67</v>
      </c>
      <c r="C787" s="64">
        <v>21</v>
      </c>
      <c r="D787" s="18">
        <v>784</v>
      </c>
      <c r="E787" s="21">
        <f t="shared" ca="1" si="204"/>
        <v>1728.7310822138281</v>
      </c>
      <c r="F787" s="22">
        <f t="shared" ca="1" si="205"/>
        <v>72.474300364966339</v>
      </c>
      <c r="G787" s="28">
        <v>784</v>
      </c>
      <c r="H787" s="24">
        <f t="shared" ca="1" si="206"/>
        <v>1825.1064739999999</v>
      </c>
      <c r="I787" s="25">
        <f t="shared" ca="1" si="207"/>
        <v>69.033698878199999</v>
      </c>
      <c r="J787" s="155"/>
      <c r="K787" s="155"/>
      <c r="AR787">
        <f t="shared" ca="1" si="208"/>
        <v>328.73189941999999</v>
      </c>
      <c r="AS787">
        <f t="shared" ca="1" si="209"/>
        <v>320.26810058000001</v>
      </c>
      <c r="AT787" cm="1">
        <f t="array" aca="1" ref="AT787" ca="1">_xlfn.LET(_xlpm.rozsah, $J$3:$J$10001,_xlpm.podminka, (_xlpm.rozsah&gt;H787)*(ISNUMBER(_xlpm.rozsah)),_xlpm.indexy, IF(_xlpm.podminka, ROW(_xlpm.rozsah)-MIN(ROW(_xlpm.rozsah))+1),_xlpm.prvni, MIN(_xlpm.indexy),_xlpm.finalni, IF(_xlpm.prvni=1, 2, _xlpm.prvni),INDEX(_xlpm.rozsah, _xlpm.finalni))</f>
        <v>1900</v>
      </c>
      <c r="AU787" cm="1">
        <f t="array" aca="1" ref="AU787" ca="1">INDEX($J$3:$J$10001,MATCH(AT787,$J$3:$J$10004,0)-1)</f>
        <v>1800</v>
      </c>
      <c r="AV787">
        <f t="shared" ca="1" si="210"/>
        <v>316</v>
      </c>
      <c r="AW787">
        <f t="shared" ca="1" si="211"/>
        <v>333</v>
      </c>
      <c r="AX787">
        <f t="shared" ca="1" si="212"/>
        <v>-17</v>
      </c>
      <c r="AY787">
        <f t="shared" ca="1" si="213"/>
        <v>328.73189941999999</v>
      </c>
      <c r="AZ787">
        <f t="shared" ca="1" si="214"/>
        <v>345.11571602364921</v>
      </c>
      <c r="BA787">
        <f t="shared" ca="1" si="215"/>
        <v>337.88428397635079</v>
      </c>
      <c r="BB787" cm="1">
        <f t="array" aca="1" ref="BB787" ca="1">_xlfn.LET(_xlpm.rozsah, $J$3:$J$10001,_xlpm.podminka, (_xlpm.rozsah&gt;E787)*(ISNUMBER(_xlpm.rozsah)),_xlpm.indexy, IF(_xlpm.podminka, ROW(_xlpm.rozsah)-MIN(ROW(_xlpm.rozsah))+1),_xlpm.prvni, MIN(_xlpm.indexy),_xlpm.finalni, IF(_xlpm.prvni=1, 2, _xlpm.prvni),INDEX(_xlpm.rozsah, _xlpm.finalni))</f>
        <v>1800</v>
      </c>
      <c r="BC787" cm="1">
        <f t="array" aca="1" ref="BC787" ca="1">INDEX($J$3:$J$10001,MATCH(BB787,$J$3:$J$10004,0)-1)</f>
        <v>1700</v>
      </c>
      <c r="BD787">
        <f t="shared" ca="1" si="216"/>
        <v>333</v>
      </c>
      <c r="BE787">
        <f t="shared" ca="1" si="217"/>
        <v>350</v>
      </c>
      <c r="BF787">
        <f t="shared" ca="1" si="218"/>
        <v>-17</v>
      </c>
      <c r="BG787">
        <f t="shared" ca="1" si="219"/>
        <v>345.11571602364921</v>
      </c>
    </row>
    <row r="788" spans="1:59" x14ac:dyDescent="0.25">
      <c r="A788" s="64">
        <v>785</v>
      </c>
      <c r="B788" s="64">
        <v>105</v>
      </c>
      <c r="C788" s="64">
        <v>59</v>
      </c>
      <c r="D788" s="18">
        <v>785</v>
      </c>
      <c r="E788" s="21">
        <f t="shared" ca="1" si="204"/>
        <v>2312.1905019768947</v>
      </c>
      <c r="F788" s="22">
        <f t="shared" ca="1" si="205"/>
        <v>93.972926517174656</v>
      </c>
      <c r="G788" s="23">
        <v>785</v>
      </c>
      <c r="H788" s="24">
        <f t="shared" ca="1" si="206"/>
        <v>2293.0773099999997</v>
      </c>
      <c r="I788" s="25">
        <f t="shared" ca="1" si="207"/>
        <v>108.85485161500011</v>
      </c>
      <c r="J788" s="155"/>
      <c r="K788" s="155"/>
      <c r="AR788">
        <f t="shared" ca="1" si="208"/>
        <v>184.49974850000021</v>
      </c>
      <c r="AS788">
        <f t="shared" ca="1" si="209"/>
        <v>240.50025149999979</v>
      </c>
      <c r="AT788" cm="1">
        <f t="array" aca="1" ref="AT788" ca="1">_xlfn.LET(_xlpm.rozsah, $J$3:$J$10001,_xlpm.podminka, (_xlpm.rozsah&gt;H788)*(ISNUMBER(_xlpm.rozsah)),_xlpm.indexy, IF(_xlpm.podminka, ROW(_xlpm.rozsah)-MIN(ROW(_xlpm.rozsah))+1),_xlpm.prvni, MIN(_xlpm.indexy),_xlpm.finalni, IF(_xlpm.prvni=1, 2, _xlpm.prvni),INDEX(_xlpm.rozsah, _xlpm.finalni))</f>
        <v>2300</v>
      </c>
      <c r="AU788" cm="1">
        <f t="array" aca="1" ref="AU788" ca="1">INDEX($J$3:$J$10001,MATCH(AT788,$J$3:$J$10004,0)-1)</f>
        <v>2200</v>
      </c>
      <c r="AV788">
        <f t="shared" ca="1" si="210"/>
        <v>180</v>
      </c>
      <c r="AW788">
        <f t="shared" ca="1" si="211"/>
        <v>245</v>
      </c>
      <c r="AX788">
        <f t="shared" ca="1" si="212"/>
        <v>-65</v>
      </c>
      <c r="AY788">
        <f t="shared" ca="1" si="213"/>
        <v>184.49974850000021</v>
      </c>
      <c r="AZ788">
        <f t="shared" ca="1" si="214"/>
        <v>159.27614663927906</v>
      </c>
      <c r="BA788">
        <f t="shared" ca="1" si="215"/>
        <v>30.723853360720931</v>
      </c>
      <c r="BB788" cm="1">
        <f t="array" aca="1" ref="BB788" ca="1">_xlfn.LET(_xlpm.rozsah, $J$3:$J$10001,_xlpm.podminka, (_xlpm.rozsah&gt;E788)*(ISNUMBER(_xlpm.rozsah)),_xlpm.indexy, IF(_xlpm.podminka, ROW(_xlpm.rozsah)-MIN(ROW(_xlpm.rozsah))+1),_xlpm.prvni, MIN(_xlpm.indexy),_xlpm.finalni, IF(_xlpm.prvni=1, 2, _xlpm.prvni),INDEX(_xlpm.rozsah, _xlpm.finalni))</f>
        <v>2400</v>
      </c>
      <c r="BC788" cm="1">
        <f t="array" aca="1" ref="BC788" ca="1">INDEX($J$3:$J$10001,MATCH(BB788,$J$3:$J$10004,0)-1)</f>
        <v>2300</v>
      </c>
      <c r="BD788">
        <f t="shared" ca="1" si="216"/>
        <v>10</v>
      </c>
      <c r="BE788">
        <f t="shared" ca="1" si="217"/>
        <v>180</v>
      </c>
      <c r="BF788">
        <f t="shared" ca="1" si="218"/>
        <v>-170</v>
      </c>
      <c r="BG788">
        <f t="shared" ca="1" si="219"/>
        <v>159.27614663927906</v>
      </c>
    </row>
    <row r="789" spans="1:59" x14ac:dyDescent="0.25">
      <c r="A789" s="64">
        <v>786</v>
      </c>
      <c r="B789" s="64">
        <v>105</v>
      </c>
      <c r="C789" s="64">
        <v>96</v>
      </c>
      <c r="D789" s="18">
        <v>786</v>
      </c>
      <c r="E789" s="21">
        <f t="shared" ca="1" si="204"/>
        <v>2312.1905019768947</v>
      </c>
      <c r="F789" s="22">
        <f t="shared" ca="1" si="205"/>
        <v>152.90510077370789</v>
      </c>
      <c r="G789" s="28">
        <v>786</v>
      </c>
      <c r="H789" s="24">
        <f t="shared" ca="1" si="206"/>
        <v>2293.0773099999997</v>
      </c>
      <c r="I789" s="25">
        <f t="shared" ca="1" si="207"/>
        <v>177.11975856000018</v>
      </c>
      <c r="J789" s="155"/>
      <c r="K789" s="155"/>
      <c r="AR789">
        <f t="shared" ca="1" si="208"/>
        <v>184.49974850000021</v>
      </c>
      <c r="AS789">
        <f t="shared" ca="1" si="209"/>
        <v>240.50025149999979</v>
      </c>
      <c r="AT789" cm="1">
        <f t="array" aca="1" ref="AT789" ca="1">_xlfn.LET(_xlpm.rozsah, $J$3:$J$10001,_xlpm.podminka, (_xlpm.rozsah&gt;H789)*(ISNUMBER(_xlpm.rozsah)),_xlpm.indexy, IF(_xlpm.podminka, ROW(_xlpm.rozsah)-MIN(ROW(_xlpm.rozsah))+1),_xlpm.prvni, MIN(_xlpm.indexy),_xlpm.finalni, IF(_xlpm.prvni=1, 2, _xlpm.prvni),INDEX(_xlpm.rozsah, _xlpm.finalni))</f>
        <v>2300</v>
      </c>
      <c r="AU789" cm="1">
        <f t="array" aca="1" ref="AU789" ca="1">INDEX($J$3:$J$10001,MATCH(AT789,$J$3:$J$10004,0)-1)</f>
        <v>2200</v>
      </c>
      <c r="AV789">
        <f t="shared" ca="1" si="210"/>
        <v>180</v>
      </c>
      <c r="AW789">
        <f t="shared" ca="1" si="211"/>
        <v>245</v>
      </c>
      <c r="AX789">
        <f t="shared" ca="1" si="212"/>
        <v>-65</v>
      </c>
      <c r="AY789">
        <f t="shared" ca="1" si="213"/>
        <v>184.49974850000021</v>
      </c>
      <c r="AZ789">
        <f t="shared" ca="1" si="214"/>
        <v>159.27614663927906</v>
      </c>
      <c r="BA789">
        <f t="shared" ca="1" si="215"/>
        <v>30.723853360720931</v>
      </c>
      <c r="BB789" cm="1">
        <f t="array" aca="1" ref="BB789" ca="1">_xlfn.LET(_xlpm.rozsah, $J$3:$J$10001,_xlpm.podminka, (_xlpm.rozsah&gt;E789)*(ISNUMBER(_xlpm.rozsah)),_xlpm.indexy, IF(_xlpm.podminka, ROW(_xlpm.rozsah)-MIN(ROW(_xlpm.rozsah))+1),_xlpm.prvni, MIN(_xlpm.indexy),_xlpm.finalni, IF(_xlpm.prvni=1, 2, _xlpm.prvni),INDEX(_xlpm.rozsah, _xlpm.finalni))</f>
        <v>2400</v>
      </c>
      <c r="BC789" cm="1">
        <f t="array" aca="1" ref="BC789" ca="1">INDEX($J$3:$J$10001,MATCH(BB789,$J$3:$J$10004,0)-1)</f>
        <v>2300</v>
      </c>
      <c r="BD789">
        <f t="shared" ca="1" si="216"/>
        <v>10</v>
      </c>
      <c r="BE789">
        <f t="shared" ca="1" si="217"/>
        <v>180</v>
      </c>
      <c r="BF789">
        <f t="shared" ca="1" si="218"/>
        <v>-170</v>
      </c>
      <c r="BG789">
        <f t="shared" ca="1" si="219"/>
        <v>159.27614663927906</v>
      </c>
    </row>
    <row r="790" spans="1:59" x14ac:dyDescent="0.25">
      <c r="A790" s="64">
        <v>787</v>
      </c>
      <c r="B790" s="64">
        <v>105</v>
      </c>
      <c r="C790" s="64">
        <v>74</v>
      </c>
      <c r="D790" s="18">
        <v>787</v>
      </c>
      <c r="E790" s="21">
        <f t="shared" ca="1" si="204"/>
        <v>2312.1905019768947</v>
      </c>
      <c r="F790" s="22">
        <f t="shared" ca="1" si="205"/>
        <v>117.8643485130665</v>
      </c>
      <c r="G790" s="23">
        <v>787</v>
      </c>
      <c r="H790" s="24">
        <f t="shared" ca="1" si="206"/>
        <v>2293.0773099999997</v>
      </c>
      <c r="I790" s="25">
        <f t="shared" ca="1" si="207"/>
        <v>136.52981389000016</v>
      </c>
      <c r="J790" s="155"/>
      <c r="K790" s="155"/>
      <c r="AR790">
        <f t="shared" ca="1" si="208"/>
        <v>184.49974850000021</v>
      </c>
      <c r="AS790">
        <f t="shared" ca="1" si="209"/>
        <v>240.50025149999979</v>
      </c>
      <c r="AT790" cm="1">
        <f t="array" aca="1" ref="AT790" ca="1">_xlfn.LET(_xlpm.rozsah, $J$3:$J$10001,_xlpm.podminka, (_xlpm.rozsah&gt;H790)*(ISNUMBER(_xlpm.rozsah)),_xlpm.indexy, IF(_xlpm.podminka, ROW(_xlpm.rozsah)-MIN(ROW(_xlpm.rozsah))+1),_xlpm.prvni, MIN(_xlpm.indexy),_xlpm.finalni, IF(_xlpm.prvni=1, 2, _xlpm.prvni),INDEX(_xlpm.rozsah, _xlpm.finalni))</f>
        <v>2300</v>
      </c>
      <c r="AU790" cm="1">
        <f t="array" aca="1" ref="AU790" ca="1">INDEX($J$3:$J$10001,MATCH(AT790,$J$3:$J$10004,0)-1)</f>
        <v>2200</v>
      </c>
      <c r="AV790">
        <f t="shared" ca="1" si="210"/>
        <v>180</v>
      </c>
      <c r="AW790">
        <f t="shared" ca="1" si="211"/>
        <v>245</v>
      </c>
      <c r="AX790">
        <f t="shared" ca="1" si="212"/>
        <v>-65</v>
      </c>
      <c r="AY790">
        <f t="shared" ca="1" si="213"/>
        <v>184.49974850000021</v>
      </c>
      <c r="AZ790">
        <f t="shared" ca="1" si="214"/>
        <v>159.27614663927906</v>
      </c>
      <c r="BA790">
        <f t="shared" ca="1" si="215"/>
        <v>30.723853360720931</v>
      </c>
      <c r="BB790" cm="1">
        <f t="array" aca="1" ref="BB790" ca="1">_xlfn.LET(_xlpm.rozsah, $J$3:$J$10001,_xlpm.podminka, (_xlpm.rozsah&gt;E790)*(ISNUMBER(_xlpm.rozsah)),_xlpm.indexy, IF(_xlpm.podminka, ROW(_xlpm.rozsah)-MIN(ROW(_xlpm.rozsah))+1),_xlpm.prvni, MIN(_xlpm.indexy),_xlpm.finalni, IF(_xlpm.prvni=1, 2, _xlpm.prvni),INDEX(_xlpm.rozsah, _xlpm.finalni))</f>
        <v>2400</v>
      </c>
      <c r="BC790" cm="1">
        <f t="array" aca="1" ref="BC790" ca="1">INDEX($J$3:$J$10001,MATCH(BB790,$J$3:$J$10004,0)-1)</f>
        <v>2300</v>
      </c>
      <c r="BD790">
        <f t="shared" ca="1" si="216"/>
        <v>10</v>
      </c>
      <c r="BE790">
        <f t="shared" ca="1" si="217"/>
        <v>180</v>
      </c>
      <c r="BF790">
        <f t="shared" ca="1" si="218"/>
        <v>-170</v>
      </c>
      <c r="BG790">
        <f t="shared" ca="1" si="219"/>
        <v>159.27614663927906</v>
      </c>
    </row>
    <row r="791" spans="1:59" x14ac:dyDescent="0.25">
      <c r="A791" s="64">
        <v>788</v>
      </c>
      <c r="B791" s="64">
        <v>105</v>
      </c>
      <c r="C791" s="64">
        <v>66</v>
      </c>
      <c r="D791" s="18">
        <v>788</v>
      </c>
      <c r="E791" s="21">
        <f t="shared" ca="1" si="204"/>
        <v>2312.1905019768947</v>
      </c>
      <c r="F791" s="22">
        <f t="shared" ca="1" si="205"/>
        <v>105.12225678192419</v>
      </c>
      <c r="G791" s="28">
        <v>788</v>
      </c>
      <c r="H791" s="24">
        <f t="shared" ca="1" si="206"/>
        <v>2293.0773099999997</v>
      </c>
      <c r="I791" s="25">
        <f t="shared" ca="1" si="207"/>
        <v>121.76983401000014</v>
      </c>
      <c r="J791" s="155"/>
      <c r="K791" s="155"/>
      <c r="AR791">
        <f t="shared" ca="1" si="208"/>
        <v>184.49974850000021</v>
      </c>
      <c r="AS791">
        <f t="shared" ca="1" si="209"/>
        <v>240.50025149999979</v>
      </c>
      <c r="AT791" cm="1">
        <f t="array" aca="1" ref="AT791" ca="1">_xlfn.LET(_xlpm.rozsah, $J$3:$J$10001,_xlpm.podminka, (_xlpm.rozsah&gt;H791)*(ISNUMBER(_xlpm.rozsah)),_xlpm.indexy, IF(_xlpm.podminka, ROW(_xlpm.rozsah)-MIN(ROW(_xlpm.rozsah))+1),_xlpm.prvni, MIN(_xlpm.indexy),_xlpm.finalni, IF(_xlpm.prvni=1, 2, _xlpm.prvni),INDEX(_xlpm.rozsah, _xlpm.finalni))</f>
        <v>2300</v>
      </c>
      <c r="AU791" cm="1">
        <f t="array" aca="1" ref="AU791" ca="1">INDEX($J$3:$J$10001,MATCH(AT791,$J$3:$J$10004,0)-1)</f>
        <v>2200</v>
      </c>
      <c r="AV791">
        <f t="shared" ca="1" si="210"/>
        <v>180</v>
      </c>
      <c r="AW791">
        <f t="shared" ca="1" si="211"/>
        <v>245</v>
      </c>
      <c r="AX791">
        <f t="shared" ca="1" si="212"/>
        <v>-65</v>
      </c>
      <c r="AY791">
        <f t="shared" ca="1" si="213"/>
        <v>184.49974850000021</v>
      </c>
      <c r="AZ791">
        <f t="shared" ca="1" si="214"/>
        <v>159.27614663927906</v>
      </c>
      <c r="BA791">
        <f t="shared" ca="1" si="215"/>
        <v>30.723853360720931</v>
      </c>
      <c r="BB791" cm="1">
        <f t="array" aca="1" ref="BB791" ca="1">_xlfn.LET(_xlpm.rozsah, $J$3:$J$10001,_xlpm.podminka, (_xlpm.rozsah&gt;E791)*(ISNUMBER(_xlpm.rozsah)),_xlpm.indexy, IF(_xlpm.podminka, ROW(_xlpm.rozsah)-MIN(ROW(_xlpm.rozsah))+1),_xlpm.prvni, MIN(_xlpm.indexy),_xlpm.finalni, IF(_xlpm.prvni=1, 2, _xlpm.prvni),INDEX(_xlpm.rozsah, _xlpm.finalni))</f>
        <v>2400</v>
      </c>
      <c r="BC791" cm="1">
        <f t="array" aca="1" ref="BC791" ca="1">INDEX($J$3:$J$10001,MATCH(BB791,$J$3:$J$10004,0)-1)</f>
        <v>2300</v>
      </c>
      <c r="BD791">
        <f t="shared" ca="1" si="216"/>
        <v>10</v>
      </c>
      <c r="BE791">
        <f t="shared" ca="1" si="217"/>
        <v>180</v>
      </c>
      <c r="BF791">
        <f t="shared" ca="1" si="218"/>
        <v>-170</v>
      </c>
      <c r="BG791">
        <f t="shared" ca="1" si="219"/>
        <v>159.27614663927906</v>
      </c>
    </row>
    <row r="792" spans="1:59" x14ac:dyDescent="0.25">
      <c r="A792" s="64">
        <v>789</v>
      </c>
      <c r="B792" s="64">
        <v>105</v>
      </c>
      <c r="C792" s="64">
        <v>62</v>
      </c>
      <c r="D792" s="18">
        <v>789</v>
      </c>
      <c r="E792" s="21">
        <f t="shared" ca="1" si="204"/>
        <v>2312.1905019768947</v>
      </c>
      <c r="F792" s="22">
        <f t="shared" ca="1" si="205"/>
        <v>98.751210916353017</v>
      </c>
      <c r="G792" s="23">
        <v>789</v>
      </c>
      <c r="H792" s="24">
        <f t="shared" ca="1" si="206"/>
        <v>2293.0773099999997</v>
      </c>
      <c r="I792" s="25">
        <f t="shared" ca="1" si="207"/>
        <v>114.38984407000012</v>
      </c>
      <c r="J792" s="155"/>
      <c r="K792" s="155"/>
      <c r="AR792">
        <f t="shared" ca="1" si="208"/>
        <v>184.49974850000021</v>
      </c>
      <c r="AS792">
        <f t="shared" ca="1" si="209"/>
        <v>240.50025149999979</v>
      </c>
      <c r="AT792" cm="1">
        <f t="array" aca="1" ref="AT792" ca="1">_xlfn.LET(_xlpm.rozsah, $J$3:$J$10001,_xlpm.podminka, (_xlpm.rozsah&gt;H792)*(ISNUMBER(_xlpm.rozsah)),_xlpm.indexy, IF(_xlpm.podminka, ROW(_xlpm.rozsah)-MIN(ROW(_xlpm.rozsah))+1),_xlpm.prvni, MIN(_xlpm.indexy),_xlpm.finalni, IF(_xlpm.prvni=1, 2, _xlpm.prvni),INDEX(_xlpm.rozsah, _xlpm.finalni))</f>
        <v>2300</v>
      </c>
      <c r="AU792" cm="1">
        <f t="array" aca="1" ref="AU792" ca="1">INDEX($J$3:$J$10001,MATCH(AT792,$J$3:$J$10004,0)-1)</f>
        <v>2200</v>
      </c>
      <c r="AV792">
        <f t="shared" ca="1" si="210"/>
        <v>180</v>
      </c>
      <c r="AW792">
        <f t="shared" ca="1" si="211"/>
        <v>245</v>
      </c>
      <c r="AX792">
        <f t="shared" ca="1" si="212"/>
        <v>-65</v>
      </c>
      <c r="AY792">
        <f t="shared" ca="1" si="213"/>
        <v>184.49974850000021</v>
      </c>
      <c r="AZ792">
        <f t="shared" ca="1" si="214"/>
        <v>159.27614663927906</v>
      </c>
      <c r="BA792">
        <f t="shared" ca="1" si="215"/>
        <v>30.723853360720931</v>
      </c>
      <c r="BB792" cm="1">
        <f t="array" aca="1" ref="BB792" ca="1">_xlfn.LET(_xlpm.rozsah, $J$3:$J$10001,_xlpm.podminka, (_xlpm.rozsah&gt;E792)*(ISNUMBER(_xlpm.rozsah)),_xlpm.indexy, IF(_xlpm.podminka, ROW(_xlpm.rozsah)-MIN(ROW(_xlpm.rozsah))+1),_xlpm.prvni, MIN(_xlpm.indexy),_xlpm.finalni, IF(_xlpm.prvni=1, 2, _xlpm.prvni),INDEX(_xlpm.rozsah, _xlpm.finalni))</f>
        <v>2400</v>
      </c>
      <c r="BC792" cm="1">
        <f t="array" aca="1" ref="BC792" ca="1">INDEX($J$3:$J$10001,MATCH(BB792,$J$3:$J$10004,0)-1)</f>
        <v>2300</v>
      </c>
      <c r="BD792">
        <f t="shared" ca="1" si="216"/>
        <v>10</v>
      </c>
      <c r="BE792">
        <f t="shared" ca="1" si="217"/>
        <v>180</v>
      </c>
      <c r="BF792">
        <f t="shared" ca="1" si="218"/>
        <v>-170</v>
      </c>
      <c r="BG792">
        <f t="shared" ca="1" si="219"/>
        <v>159.27614663927906</v>
      </c>
    </row>
    <row r="793" spans="1:59" x14ac:dyDescent="0.25">
      <c r="A793" s="64">
        <v>790</v>
      </c>
      <c r="B793" s="64">
        <v>105</v>
      </c>
      <c r="C793" s="64">
        <v>66</v>
      </c>
      <c r="D793" s="18">
        <v>790</v>
      </c>
      <c r="E793" s="21">
        <f t="shared" ca="1" si="204"/>
        <v>2312.1905019768947</v>
      </c>
      <c r="F793" s="22">
        <f t="shared" ca="1" si="205"/>
        <v>105.12225678192419</v>
      </c>
      <c r="G793" s="28">
        <v>790</v>
      </c>
      <c r="H793" s="24">
        <f t="shared" ca="1" si="206"/>
        <v>2293.0773099999997</v>
      </c>
      <c r="I793" s="25">
        <f t="shared" ca="1" si="207"/>
        <v>121.76983401000014</v>
      </c>
      <c r="J793" s="155"/>
      <c r="K793" s="155"/>
      <c r="AR793">
        <f t="shared" ca="1" si="208"/>
        <v>184.49974850000021</v>
      </c>
      <c r="AS793">
        <f t="shared" ca="1" si="209"/>
        <v>240.50025149999979</v>
      </c>
      <c r="AT793" cm="1">
        <f t="array" aca="1" ref="AT793" ca="1">_xlfn.LET(_xlpm.rozsah, $J$3:$J$10001,_xlpm.podminka, (_xlpm.rozsah&gt;H793)*(ISNUMBER(_xlpm.rozsah)),_xlpm.indexy, IF(_xlpm.podminka, ROW(_xlpm.rozsah)-MIN(ROW(_xlpm.rozsah))+1),_xlpm.prvni, MIN(_xlpm.indexy),_xlpm.finalni, IF(_xlpm.prvni=1, 2, _xlpm.prvni),INDEX(_xlpm.rozsah, _xlpm.finalni))</f>
        <v>2300</v>
      </c>
      <c r="AU793" cm="1">
        <f t="array" aca="1" ref="AU793" ca="1">INDEX($J$3:$J$10001,MATCH(AT793,$J$3:$J$10004,0)-1)</f>
        <v>2200</v>
      </c>
      <c r="AV793">
        <f t="shared" ca="1" si="210"/>
        <v>180</v>
      </c>
      <c r="AW793">
        <f t="shared" ca="1" si="211"/>
        <v>245</v>
      </c>
      <c r="AX793">
        <f t="shared" ca="1" si="212"/>
        <v>-65</v>
      </c>
      <c r="AY793">
        <f t="shared" ca="1" si="213"/>
        <v>184.49974850000021</v>
      </c>
      <c r="AZ793">
        <f t="shared" ca="1" si="214"/>
        <v>159.27614663927906</v>
      </c>
      <c r="BA793">
        <f t="shared" ca="1" si="215"/>
        <v>30.723853360720931</v>
      </c>
      <c r="BB793" cm="1">
        <f t="array" aca="1" ref="BB793" ca="1">_xlfn.LET(_xlpm.rozsah, $J$3:$J$10001,_xlpm.podminka, (_xlpm.rozsah&gt;E793)*(ISNUMBER(_xlpm.rozsah)),_xlpm.indexy, IF(_xlpm.podminka, ROW(_xlpm.rozsah)-MIN(ROW(_xlpm.rozsah))+1),_xlpm.prvni, MIN(_xlpm.indexy),_xlpm.finalni, IF(_xlpm.prvni=1, 2, _xlpm.prvni),INDEX(_xlpm.rozsah, _xlpm.finalni))</f>
        <v>2400</v>
      </c>
      <c r="BC793" cm="1">
        <f t="array" aca="1" ref="BC793" ca="1">INDEX($J$3:$J$10001,MATCH(BB793,$J$3:$J$10004,0)-1)</f>
        <v>2300</v>
      </c>
      <c r="BD793">
        <f t="shared" ca="1" si="216"/>
        <v>10</v>
      </c>
      <c r="BE793">
        <f t="shared" ca="1" si="217"/>
        <v>180</v>
      </c>
      <c r="BF793">
        <f t="shared" ca="1" si="218"/>
        <v>-170</v>
      </c>
      <c r="BG793">
        <f t="shared" ca="1" si="219"/>
        <v>159.27614663927906</v>
      </c>
    </row>
    <row r="794" spans="1:59" x14ac:dyDescent="0.25">
      <c r="A794" s="64">
        <v>791</v>
      </c>
      <c r="B794" s="64">
        <v>89</v>
      </c>
      <c r="C794" s="64">
        <v>41</v>
      </c>
      <c r="D794" s="18">
        <v>791</v>
      </c>
      <c r="E794" s="21">
        <f t="shared" ca="1" si="204"/>
        <v>2066.52337786613</v>
      </c>
      <c r="F794" s="22">
        <f t="shared" ca="1" si="205"/>
        <v>117.54508301497734</v>
      </c>
      <c r="G794" s="23">
        <v>791</v>
      </c>
      <c r="H794" s="24">
        <f t="shared" ca="1" si="206"/>
        <v>2096.0369579999997</v>
      </c>
      <c r="I794" s="25">
        <f t="shared" ca="1" si="207"/>
        <v>115.12496944400002</v>
      </c>
      <c r="J794" s="155"/>
      <c r="K794" s="155"/>
      <c r="AR794">
        <f t="shared" ca="1" si="208"/>
        <v>280.79260840000006</v>
      </c>
      <c r="AS794">
        <f t="shared" ca="1" si="209"/>
        <v>299.20739159999994</v>
      </c>
      <c r="AT794" cm="1">
        <f t="array" aca="1" ref="AT794" ca="1">_xlfn.LET(_xlpm.rozsah, $J$3:$J$10001,_xlpm.podminka, (_xlpm.rozsah&gt;H794)*(ISNUMBER(_xlpm.rozsah)),_xlpm.indexy, IF(_xlpm.podminka, ROW(_xlpm.rozsah)-MIN(ROW(_xlpm.rozsah))+1),_xlpm.prvni, MIN(_xlpm.indexy),_xlpm.finalni, IF(_xlpm.prvni=1, 2, _xlpm.prvni),INDEX(_xlpm.rozsah, _xlpm.finalni))</f>
        <v>2100</v>
      </c>
      <c r="AU794" cm="1">
        <f t="array" aca="1" ref="AU794" ca="1">INDEX($J$3:$J$10001,MATCH(AT794,$J$3:$J$10004,0)-1)</f>
        <v>2000</v>
      </c>
      <c r="AV794">
        <f t="shared" ca="1" si="210"/>
        <v>280</v>
      </c>
      <c r="AW794">
        <f t="shared" ca="1" si="211"/>
        <v>300</v>
      </c>
      <c r="AX794">
        <f t="shared" ca="1" si="212"/>
        <v>-20</v>
      </c>
      <c r="AY794">
        <f t="shared" ca="1" si="213"/>
        <v>280.79260840000006</v>
      </c>
      <c r="AZ794">
        <f t="shared" ca="1" si="214"/>
        <v>286.69532442677399</v>
      </c>
      <c r="BA794">
        <f t="shared" ca="1" si="215"/>
        <v>293.30467557322601</v>
      </c>
      <c r="BB794" cm="1">
        <f t="array" aca="1" ref="BB794" ca="1">_xlfn.LET(_xlpm.rozsah, $J$3:$J$10001,_xlpm.podminka, (_xlpm.rozsah&gt;E794)*(ISNUMBER(_xlpm.rozsah)),_xlpm.indexy, IF(_xlpm.podminka, ROW(_xlpm.rozsah)-MIN(ROW(_xlpm.rozsah))+1),_xlpm.prvni, MIN(_xlpm.indexy),_xlpm.finalni, IF(_xlpm.prvni=1, 2, _xlpm.prvni),INDEX(_xlpm.rozsah, _xlpm.finalni))</f>
        <v>2100</v>
      </c>
      <c r="BC794" cm="1">
        <f t="array" aca="1" ref="BC794" ca="1">INDEX($J$3:$J$10001,MATCH(BB794,$J$3:$J$10004,0)-1)</f>
        <v>2000</v>
      </c>
      <c r="BD794">
        <f t="shared" ca="1" si="216"/>
        <v>280</v>
      </c>
      <c r="BE794">
        <f t="shared" ca="1" si="217"/>
        <v>300</v>
      </c>
      <c r="BF794">
        <f t="shared" ca="1" si="218"/>
        <v>-20</v>
      </c>
      <c r="BG794">
        <f t="shared" ca="1" si="219"/>
        <v>286.69532442677399</v>
      </c>
    </row>
    <row r="795" spans="1:59" x14ac:dyDescent="0.25">
      <c r="A795" s="64">
        <v>792</v>
      </c>
      <c r="B795" s="64">
        <v>52</v>
      </c>
      <c r="C795" s="64">
        <v>5</v>
      </c>
      <c r="D795" s="18">
        <v>792</v>
      </c>
      <c r="E795" s="21">
        <f t="shared" ca="1" si="204"/>
        <v>1498.418153359986</v>
      </c>
      <c r="F795" s="22">
        <f t="shared" ca="1" si="205"/>
        <v>18</v>
      </c>
      <c r="G795" s="28">
        <v>792</v>
      </c>
      <c r="H795" s="24">
        <f t="shared" ca="1" si="206"/>
        <v>1640.3811439999999</v>
      </c>
      <c r="I795" s="25">
        <f t="shared" ca="1" si="207"/>
        <v>17.738475424000001</v>
      </c>
      <c r="J795" s="155"/>
      <c r="K795" s="155"/>
      <c r="AR795">
        <f t="shared" ca="1" si="208"/>
        <v>354.76950848000001</v>
      </c>
      <c r="AS795">
        <f t="shared" ca="1" si="209"/>
        <v>353.23049151999999</v>
      </c>
      <c r="AT795" cm="1">
        <f t="array" aca="1" ref="AT795" ca="1">_xlfn.LET(_xlpm.rozsah, $J$3:$J$10001,_xlpm.podminka, (_xlpm.rozsah&gt;H795)*(ISNUMBER(_xlpm.rozsah)),_xlpm.indexy, IF(_xlpm.podminka, ROW(_xlpm.rozsah)-MIN(ROW(_xlpm.rozsah))+1),_xlpm.prvni, MIN(_xlpm.indexy),_xlpm.finalni, IF(_xlpm.prvni=1, 2, _xlpm.prvni),INDEX(_xlpm.rozsah, _xlpm.finalni))</f>
        <v>1700</v>
      </c>
      <c r="AU795" cm="1">
        <f t="array" aca="1" ref="AU795" ca="1">INDEX($J$3:$J$10001,MATCH(AT795,$J$3:$J$10004,0)-1)</f>
        <v>1600</v>
      </c>
      <c r="AV795">
        <f t="shared" ca="1" si="210"/>
        <v>350</v>
      </c>
      <c r="AW795">
        <f t="shared" ca="1" si="211"/>
        <v>358</v>
      </c>
      <c r="AX795">
        <f t="shared" ca="1" si="212"/>
        <v>-8</v>
      </c>
      <c r="AY795">
        <f t="shared" ca="1" si="213"/>
        <v>354.76950848000001</v>
      </c>
      <c r="AZ795">
        <f t="shared" ca="1" si="214"/>
        <v>360</v>
      </c>
      <c r="BA795">
        <f t="shared" ca="1" si="215"/>
        <v>360</v>
      </c>
      <c r="BB795" cm="1">
        <f t="array" aca="1" ref="BB795" ca="1">_xlfn.LET(_xlpm.rozsah, $J$3:$J$10001,_xlpm.podminka, (_xlpm.rozsah&gt;E795)*(ISNUMBER(_xlpm.rozsah)),_xlpm.indexy, IF(_xlpm.podminka, ROW(_xlpm.rozsah)-MIN(ROW(_xlpm.rozsah))+1),_xlpm.prvni, MIN(_xlpm.indexy),_xlpm.finalni, IF(_xlpm.prvni=1, 2, _xlpm.prvni),INDEX(_xlpm.rozsah, _xlpm.finalni))</f>
        <v>1500</v>
      </c>
      <c r="BC795" cm="1">
        <f t="array" aca="1" ref="BC795" ca="1">INDEX($J$3:$J$10001,MATCH(BB795,$J$3:$J$10004,0)-1)</f>
        <v>1400</v>
      </c>
      <c r="BD795">
        <f t="shared" ca="1" si="216"/>
        <v>360</v>
      </c>
      <c r="BE795">
        <f t="shared" ca="1" si="217"/>
        <v>360</v>
      </c>
      <c r="BF795">
        <f t="shared" ca="1" si="218"/>
        <v>0</v>
      </c>
      <c r="BG795">
        <f t="shared" ca="1" si="219"/>
        <v>360</v>
      </c>
    </row>
    <row r="796" spans="1:59" x14ac:dyDescent="0.25">
      <c r="A796" s="64">
        <v>793</v>
      </c>
      <c r="B796" s="64">
        <v>48</v>
      </c>
      <c r="C796" s="64">
        <v>5</v>
      </c>
      <c r="D796" s="18">
        <v>793</v>
      </c>
      <c r="E796" s="21">
        <f t="shared" ca="1" si="204"/>
        <v>1437.0013723322947</v>
      </c>
      <c r="F796" s="22">
        <f t="shared" ca="1" si="205"/>
        <v>18</v>
      </c>
      <c r="G796" s="23">
        <v>793</v>
      </c>
      <c r="H796" s="24">
        <f t="shared" ca="1" si="206"/>
        <v>1591.121056</v>
      </c>
      <c r="I796" s="25">
        <f t="shared" ca="1" si="207"/>
        <v>17.908878944000001</v>
      </c>
      <c r="J796" s="155"/>
      <c r="K796" s="155"/>
      <c r="AR796">
        <f t="shared" ca="1" si="208"/>
        <v>358.17757888</v>
      </c>
      <c r="AS796">
        <f t="shared" ca="1" si="209"/>
        <v>359.82242112</v>
      </c>
      <c r="AT796" cm="1">
        <f t="array" aca="1" ref="AT796" ca="1">_xlfn.LET(_xlpm.rozsah, $J$3:$J$10001,_xlpm.podminka, (_xlpm.rozsah&gt;H796)*(ISNUMBER(_xlpm.rozsah)),_xlpm.indexy, IF(_xlpm.podminka, ROW(_xlpm.rozsah)-MIN(ROW(_xlpm.rozsah))+1),_xlpm.prvni, MIN(_xlpm.indexy),_xlpm.finalni, IF(_xlpm.prvni=1, 2, _xlpm.prvni),INDEX(_xlpm.rozsah, _xlpm.finalni))</f>
        <v>1600</v>
      </c>
      <c r="AU796" cm="1">
        <f t="array" aca="1" ref="AU796" ca="1">INDEX($J$3:$J$10001,MATCH(AT796,$J$3:$J$10004,0)-1)</f>
        <v>1500</v>
      </c>
      <c r="AV796">
        <f t="shared" ca="1" si="210"/>
        <v>358</v>
      </c>
      <c r="AW796">
        <f t="shared" ca="1" si="211"/>
        <v>360</v>
      </c>
      <c r="AX796">
        <f t="shared" ca="1" si="212"/>
        <v>-2</v>
      </c>
      <c r="AY796">
        <f t="shared" ca="1" si="213"/>
        <v>358.17757888</v>
      </c>
      <c r="AZ796">
        <f t="shared" ca="1" si="214"/>
        <v>360</v>
      </c>
      <c r="BA796">
        <f t="shared" ca="1" si="215"/>
        <v>360</v>
      </c>
      <c r="BB796" cm="1">
        <f t="array" aca="1" ref="BB796" ca="1">_xlfn.LET(_xlpm.rozsah, $J$3:$J$10001,_xlpm.podminka, (_xlpm.rozsah&gt;E796)*(ISNUMBER(_xlpm.rozsah)),_xlpm.indexy, IF(_xlpm.podminka, ROW(_xlpm.rozsah)-MIN(ROW(_xlpm.rozsah))+1),_xlpm.prvni, MIN(_xlpm.indexy),_xlpm.finalni, IF(_xlpm.prvni=1, 2, _xlpm.prvni),INDEX(_xlpm.rozsah, _xlpm.finalni))</f>
        <v>1500</v>
      </c>
      <c r="BC796" cm="1">
        <f t="array" aca="1" ref="BC796" ca="1">INDEX($J$3:$J$10001,MATCH(BB796,$J$3:$J$10004,0)-1)</f>
        <v>1400</v>
      </c>
      <c r="BD796">
        <f t="shared" ca="1" si="216"/>
        <v>360</v>
      </c>
      <c r="BE796">
        <f t="shared" ca="1" si="217"/>
        <v>360</v>
      </c>
      <c r="BF796">
        <f t="shared" ca="1" si="218"/>
        <v>0</v>
      </c>
      <c r="BG796">
        <f t="shared" ca="1" si="219"/>
        <v>360</v>
      </c>
    </row>
    <row r="797" spans="1:59" x14ac:dyDescent="0.25">
      <c r="A797" s="64">
        <v>794</v>
      </c>
      <c r="B797" s="64">
        <v>48</v>
      </c>
      <c r="C797" s="64">
        <v>7</v>
      </c>
      <c r="D797" s="18">
        <v>794</v>
      </c>
      <c r="E797" s="21">
        <f t="shared" ca="1" si="204"/>
        <v>1437.0013723322947</v>
      </c>
      <c r="F797" s="22">
        <f t="shared" ca="1" si="205"/>
        <v>25.2</v>
      </c>
      <c r="G797" s="28">
        <v>794</v>
      </c>
      <c r="H797" s="24">
        <f t="shared" ca="1" si="206"/>
        <v>1591.121056</v>
      </c>
      <c r="I797" s="25">
        <f t="shared" ca="1" si="207"/>
        <v>25.072430521599998</v>
      </c>
      <c r="J797" s="155"/>
      <c r="K797" s="155"/>
      <c r="AR797">
        <f t="shared" ca="1" si="208"/>
        <v>358.17757888</v>
      </c>
      <c r="AS797">
        <f t="shared" ca="1" si="209"/>
        <v>359.82242112</v>
      </c>
      <c r="AT797" cm="1">
        <f t="array" aca="1" ref="AT797" ca="1">_xlfn.LET(_xlpm.rozsah, $J$3:$J$10001,_xlpm.podminka, (_xlpm.rozsah&gt;H797)*(ISNUMBER(_xlpm.rozsah)),_xlpm.indexy, IF(_xlpm.podminka, ROW(_xlpm.rozsah)-MIN(ROW(_xlpm.rozsah))+1),_xlpm.prvni, MIN(_xlpm.indexy),_xlpm.finalni, IF(_xlpm.prvni=1, 2, _xlpm.prvni),INDEX(_xlpm.rozsah, _xlpm.finalni))</f>
        <v>1600</v>
      </c>
      <c r="AU797" cm="1">
        <f t="array" aca="1" ref="AU797" ca="1">INDEX($J$3:$J$10001,MATCH(AT797,$J$3:$J$10004,0)-1)</f>
        <v>1500</v>
      </c>
      <c r="AV797">
        <f t="shared" ca="1" si="210"/>
        <v>358</v>
      </c>
      <c r="AW797">
        <f t="shared" ca="1" si="211"/>
        <v>360</v>
      </c>
      <c r="AX797">
        <f t="shared" ca="1" si="212"/>
        <v>-2</v>
      </c>
      <c r="AY797">
        <f t="shared" ca="1" si="213"/>
        <v>358.17757888</v>
      </c>
      <c r="AZ797">
        <f t="shared" ca="1" si="214"/>
        <v>360</v>
      </c>
      <c r="BA797">
        <f t="shared" ca="1" si="215"/>
        <v>360</v>
      </c>
      <c r="BB797" cm="1">
        <f t="array" aca="1" ref="BB797" ca="1">_xlfn.LET(_xlpm.rozsah, $J$3:$J$10001,_xlpm.podminka, (_xlpm.rozsah&gt;E797)*(ISNUMBER(_xlpm.rozsah)),_xlpm.indexy, IF(_xlpm.podminka, ROW(_xlpm.rozsah)-MIN(ROW(_xlpm.rozsah))+1),_xlpm.prvni, MIN(_xlpm.indexy),_xlpm.finalni, IF(_xlpm.prvni=1, 2, _xlpm.prvni),INDEX(_xlpm.rozsah, _xlpm.finalni))</f>
        <v>1500</v>
      </c>
      <c r="BC797" cm="1">
        <f t="array" aca="1" ref="BC797" ca="1">INDEX($J$3:$J$10001,MATCH(BB797,$J$3:$J$10004,0)-1)</f>
        <v>1400</v>
      </c>
      <c r="BD797">
        <f t="shared" ca="1" si="216"/>
        <v>360</v>
      </c>
      <c r="BE797">
        <f t="shared" ca="1" si="217"/>
        <v>360</v>
      </c>
      <c r="BF797">
        <f t="shared" ca="1" si="218"/>
        <v>0</v>
      </c>
      <c r="BG797">
        <f t="shared" ca="1" si="219"/>
        <v>360</v>
      </c>
    </row>
    <row r="798" spans="1:59" x14ac:dyDescent="0.25">
      <c r="A798" s="64">
        <v>795</v>
      </c>
      <c r="B798" s="64">
        <v>48</v>
      </c>
      <c r="C798" s="64">
        <v>5</v>
      </c>
      <c r="D798" s="18">
        <v>795</v>
      </c>
      <c r="E798" s="21">
        <f t="shared" ca="1" si="204"/>
        <v>1437.0013723322947</v>
      </c>
      <c r="F798" s="22">
        <f t="shared" ca="1" si="205"/>
        <v>18</v>
      </c>
      <c r="G798" s="23">
        <v>795</v>
      </c>
      <c r="H798" s="24">
        <f t="shared" ca="1" si="206"/>
        <v>1591.121056</v>
      </c>
      <c r="I798" s="25">
        <f t="shared" ca="1" si="207"/>
        <v>17.908878944000001</v>
      </c>
      <c r="J798" s="155"/>
      <c r="K798" s="155"/>
      <c r="AR798">
        <f t="shared" ca="1" si="208"/>
        <v>358.17757888</v>
      </c>
      <c r="AS798">
        <f t="shared" ca="1" si="209"/>
        <v>359.82242112</v>
      </c>
      <c r="AT798" cm="1">
        <f t="array" aca="1" ref="AT798" ca="1">_xlfn.LET(_xlpm.rozsah, $J$3:$J$10001,_xlpm.podminka, (_xlpm.rozsah&gt;H798)*(ISNUMBER(_xlpm.rozsah)),_xlpm.indexy, IF(_xlpm.podminka, ROW(_xlpm.rozsah)-MIN(ROW(_xlpm.rozsah))+1),_xlpm.prvni, MIN(_xlpm.indexy),_xlpm.finalni, IF(_xlpm.prvni=1, 2, _xlpm.prvni),INDEX(_xlpm.rozsah, _xlpm.finalni))</f>
        <v>1600</v>
      </c>
      <c r="AU798" cm="1">
        <f t="array" aca="1" ref="AU798" ca="1">INDEX($J$3:$J$10001,MATCH(AT798,$J$3:$J$10004,0)-1)</f>
        <v>1500</v>
      </c>
      <c r="AV798">
        <f t="shared" ca="1" si="210"/>
        <v>358</v>
      </c>
      <c r="AW798">
        <f t="shared" ca="1" si="211"/>
        <v>360</v>
      </c>
      <c r="AX798">
        <f t="shared" ca="1" si="212"/>
        <v>-2</v>
      </c>
      <c r="AY798">
        <f t="shared" ca="1" si="213"/>
        <v>358.17757888</v>
      </c>
      <c r="AZ798">
        <f t="shared" ca="1" si="214"/>
        <v>360</v>
      </c>
      <c r="BA798">
        <f t="shared" ca="1" si="215"/>
        <v>360</v>
      </c>
      <c r="BB798" cm="1">
        <f t="array" aca="1" ref="BB798" ca="1">_xlfn.LET(_xlpm.rozsah, $J$3:$J$10001,_xlpm.podminka, (_xlpm.rozsah&gt;E798)*(ISNUMBER(_xlpm.rozsah)),_xlpm.indexy, IF(_xlpm.podminka, ROW(_xlpm.rozsah)-MIN(ROW(_xlpm.rozsah))+1),_xlpm.prvni, MIN(_xlpm.indexy),_xlpm.finalni, IF(_xlpm.prvni=1, 2, _xlpm.prvni),INDEX(_xlpm.rozsah, _xlpm.finalni))</f>
        <v>1500</v>
      </c>
      <c r="BC798" cm="1">
        <f t="array" aca="1" ref="BC798" ca="1">INDEX($J$3:$J$10001,MATCH(BB798,$J$3:$J$10004,0)-1)</f>
        <v>1400</v>
      </c>
      <c r="BD798">
        <f t="shared" ca="1" si="216"/>
        <v>360</v>
      </c>
      <c r="BE798">
        <f t="shared" ca="1" si="217"/>
        <v>360</v>
      </c>
      <c r="BF798">
        <f t="shared" ca="1" si="218"/>
        <v>0</v>
      </c>
      <c r="BG798">
        <f t="shared" ca="1" si="219"/>
        <v>360</v>
      </c>
    </row>
    <row r="799" spans="1:59" x14ac:dyDescent="0.25">
      <c r="A799" s="64">
        <v>796</v>
      </c>
      <c r="B799" s="64">
        <v>48</v>
      </c>
      <c r="C799" s="64">
        <v>6</v>
      </c>
      <c r="D799" s="18">
        <v>796</v>
      </c>
      <c r="E799" s="21">
        <f t="shared" ca="1" si="204"/>
        <v>1437.0013723322947</v>
      </c>
      <c r="F799" s="22">
        <f t="shared" ca="1" si="205"/>
        <v>21.6</v>
      </c>
      <c r="G799" s="28">
        <v>796</v>
      </c>
      <c r="H799" s="24">
        <f t="shared" ca="1" si="206"/>
        <v>1591.121056</v>
      </c>
      <c r="I799" s="25">
        <f t="shared" ca="1" si="207"/>
        <v>21.490654732799999</v>
      </c>
      <c r="J799" s="155"/>
      <c r="K799" s="155"/>
      <c r="AR799">
        <f t="shared" ca="1" si="208"/>
        <v>358.17757888</v>
      </c>
      <c r="AS799">
        <f t="shared" ca="1" si="209"/>
        <v>359.82242112</v>
      </c>
      <c r="AT799" cm="1">
        <f t="array" aca="1" ref="AT799" ca="1">_xlfn.LET(_xlpm.rozsah, $J$3:$J$10001,_xlpm.podminka, (_xlpm.rozsah&gt;H799)*(ISNUMBER(_xlpm.rozsah)),_xlpm.indexy, IF(_xlpm.podminka, ROW(_xlpm.rozsah)-MIN(ROW(_xlpm.rozsah))+1),_xlpm.prvni, MIN(_xlpm.indexy),_xlpm.finalni, IF(_xlpm.prvni=1, 2, _xlpm.prvni),INDEX(_xlpm.rozsah, _xlpm.finalni))</f>
        <v>1600</v>
      </c>
      <c r="AU799" cm="1">
        <f t="array" aca="1" ref="AU799" ca="1">INDEX($J$3:$J$10001,MATCH(AT799,$J$3:$J$10004,0)-1)</f>
        <v>1500</v>
      </c>
      <c r="AV799">
        <f t="shared" ca="1" si="210"/>
        <v>358</v>
      </c>
      <c r="AW799">
        <f t="shared" ca="1" si="211"/>
        <v>360</v>
      </c>
      <c r="AX799">
        <f t="shared" ca="1" si="212"/>
        <v>-2</v>
      </c>
      <c r="AY799">
        <f t="shared" ca="1" si="213"/>
        <v>358.17757888</v>
      </c>
      <c r="AZ799">
        <f t="shared" ca="1" si="214"/>
        <v>360</v>
      </c>
      <c r="BA799">
        <f t="shared" ca="1" si="215"/>
        <v>360</v>
      </c>
      <c r="BB799" cm="1">
        <f t="array" aca="1" ref="BB799" ca="1">_xlfn.LET(_xlpm.rozsah, $J$3:$J$10001,_xlpm.podminka, (_xlpm.rozsah&gt;E799)*(ISNUMBER(_xlpm.rozsah)),_xlpm.indexy, IF(_xlpm.podminka, ROW(_xlpm.rozsah)-MIN(ROW(_xlpm.rozsah))+1),_xlpm.prvni, MIN(_xlpm.indexy),_xlpm.finalni, IF(_xlpm.prvni=1, 2, _xlpm.prvni),INDEX(_xlpm.rozsah, _xlpm.finalni))</f>
        <v>1500</v>
      </c>
      <c r="BC799" cm="1">
        <f t="array" aca="1" ref="BC799" ca="1">INDEX($J$3:$J$10001,MATCH(BB799,$J$3:$J$10004,0)-1)</f>
        <v>1400</v>
      </c>
      <c r="BD799">
        <f t="shared" ca="1" si="216"/>
        <v>360</v>
      </c>
      <c r="BE799">
        <f t="shared" ca="1" si="217"/>
        <v>360</v>
      </c>
      <c r="BF799">
        <f t="shared" ca="1" si="218"/>
        <v>0</v>
      </c>
      <c r="BG799">
        <f t="shared" ca="1" si="219"/>
        <v>360</v>
      </c>
    </row>
    <row r="800" spans="1:59" x14ac:dyDescent="0.25">
      <c r="A800" s="64">
        <v>797</v>
      </c>
      <c r="B800" s="64">
        <v>48</v>
      </c>
      <c r="C800" s="64">
        <v>4</v>
      </c>
      <c r="D800" s="18">
        <v>797</v>
      </c>
      <c r="E800" s="21">
        <f t="shared" ca="1" si="204"/>
        <v>1437.0013723322947</v>
      </c>
      <c r="F800" s="22">
        <f t="shared" ca="1" si="205"/>
        <v>14.4</v>
      </c>
      <c r="G800" s="23">
        <v>797</v>
      </c>
      <c r="H800" s="24">
        <f t="shared" ca="1" si="206"/>
        <v>1591.121056</v>
      </c>
      <c r="I800" s="25">
        <f t="shared" ca="1" si="207"/>
        <v>14.3271031552</v>
      </c>
      <c r="J800" s="155"/>
      <c r="K800" s="155"/>
      <c r="AR800">
        <f t="shared" ca="1" si="208"/>
        <v>358.17757888</v>
      </c>
      <c r="AS800">
        <f t="shared" ca="1" si="209"/>
        <v>359.82242112</v>
      </c>
      <c r="AT800" cm="1">
        <f t="array" aca="1" ref="AT800" ca="1">_xlfn.LET(_xlpm.rozsah, $J$3:$J$10001,_xlpm.podminka, (_xlpm.rozsah&gt;H800)*(ISNUMBER(_xlpm.rozsah)),_xlpm.indexy, IF(_xlpm.podminka, ROW(_xlpm.rozsah)-MIN(ROW(_xlpm.rozsah))+1),_xlpm.prvni, MIN(_xlpm.indexy),_xlpm.finalni, IF(_xlpm.prvni=1, 2, _xlpm.prvni),INDEX(_xlpm.rozsah, _xlpm.finalni))</f>
        <v>1600</v>
      </c>
      <c r="AU800" cm="1">
        <f t="array" aca="1" ref="AU800" ca="1">INDEX($J$3:$J$10001,MATCH(AT800,$J$3:$J$10004,0)-1)</f>
        <v>1500</v>
      </c>
      <c r="AV800">
        <f t="shared" ca="1" si="210"/>
        <v>358</v>
      </c>
      <c r="AW800">
        <f t="shared" ca="1" si="211"/>
        <v>360</v>
      </c>
      <c r="AX800">
        <f t="shared" ca="1" si="212"/>
        <v>-2</v>
      </c>
      <c r="AY800">
        <f t="shared" ca="1" si="213"/>
        <v>358.17757888</v>
      </c>
      <c r="AZ800">
        <f t="shared" ca="1" si="214"/>
        <v>360</v>
      </c>
      <c r="BA800">
        <f t="shared" ca="1" si="215"/>
        <v>360</v>
      </c>
      <c r="BB800" cm="1">
        <f t="array" aca="1" ref="BB800" ca="1">_xlfn.LET(_xlpm.rozsah, $J$3:$J$10001,_xlpm.podminka, (_xlpm.rozsah&gt;E800)*(ISNUMBER(_xlpm.rozsah)),_xlpm.indexy, IF(_xlpm.podminka, ROW(_xlpm.rozsah)-MIN(ROW(_xlpm.rozsah))+1),_xlpm.prvni, MIN(_xlpm.indexy),_xlpm.finalni, IF(_xlpm.prvni=1, 2, _xlpm.prvni),INDEX(_xlpm.rozsah, _xlpm.finalni))</f>
        <v>1500</v>
      </c>
      <c r="BC800" cm="1">
        <f t="array" aca="1" ref="BC800" ca="1">INDEX($J$3:$J$10001,MATCH(BB800,$J$3:$J$10004,0)-1)</f>
        <v>1400</v>
      </c>
      <c r="BD800">
        <f t="shared" ca="1" si="216"/>
        <v>360</v>
      </c>
      <c r="BE800">
        <f t="shared" ca="1" si="217"/>
        <v>360</v>
      </c>
      <c r="BF800">
        <f t="shared" ca="1" si="218"/>
        <v>0</v>
      </c>
      <c r="BG800">
        <f t="shared" ca="1" si="219"/>
        <v>360</v>
      </c>
    </row>
    <row r="801" spans="1:59" x14ac:dyDescent="0.25">
      <c r="A801" s="64">
        <v>798</v>
      </c>
      <c r="B801" s="64">
        <v>52</v>
      </c>
      <c r="C801" s="64">
        <v>6</v>
      </c>
      <c r="D801" s="18">
        <v>798</v>
      </c>
      <c r="E801" s="21">
        <f t="shared" ca="1" si="204"/>
        <v>1498.418153359986</v>
      </c>
      <c r="F801" s="22">
        <f t="shared" ca="1" si="205"/>
        <v>21.6</v>
      </c>
      <c r="G801" s="28">
        <v>798</v>
      </c>
      <c r="H801" s="24">
        <f t="shared" ca="1" si="206"/>
        <v>1640.3811439999999</v>
      </c>
      <c r="I801" s="25">
        <f t="shared" ca="1" si="207"/>
        <v>21.286170508800001</v>
      </c>
      <c r="J801" s="155"/>
      <c r="K801" s="155"/>
      <c r="AR801">
        <f t="shared" ca="1" si="208"/>
        <v>354.76950848000001</v>
      </c>
      <c r="AS801">
        <f t="shared" ca="1" si="209"/>
        <v>353.23049151999999</v>
      </c>
      <c r="AT801" cm="1">
        <f t="array" aca="1" ref="AT801" ca="1">_xlfn.LET(_xlpm.rozsah, $J$3:$J$10001,_xlpm.podminka, (_xlpm.rozsah&gt;H801)*(ISNUMBER(_xlpm.rozsah)),_xlpm.indexy, IF(_xlpm.podminka, ROW(_xlpm.rozsah)-MIN(ROW(_xlpm.rozsah))+1),_xlpm.prvni, MIN(_xlpm.indexy),_xlpm.finalni, IF(_xlpm.prvni=1, 2, _xlpm.prvni),INDEX(_xlpm.rozsah, _xlpm.finalni))</f>
        <v>1700</v>
      </c>
      <c r="AU801" cm="1">
        <f t="array" aca="1" ref="AU801" ca="1">INDEX($J$3:$J$10001,MATCH(AT801,$J$3:$J$10004,0)-1)</f>
        <v>1600</v>
      </c>
      <c r="AV801">
        <f t="shared" ca="1" si="210"/>
        <v>350</v>
      </c>
      <c r="AW801">
        <f t="shared" ca="1" si="211"/>
        <v>358</v>
      </c>
      <c r="AX801">
        <f t="shared" ca="1" si="212"/>
        <v>-8</v>
      </c>
      <c r="AY801">
        <f t="shared" ca="1" si="213"/>
        <v>354.76950848000001</v>
      </c>
      <c r="AZ801">
        <f t="shared" ca="1" si="214"/>
        <v>360</v>
      </c>
      <c r="BA801">
        <f t="shared" ca="1" si="215"/>
        <v>360</v>
      </c>
      <c r="BB801" cm="1">
        <f t="array" aca="1" ref="BB801" ca="1">_xlfn.LET(_xlpm.rozsah, $J$3:$J$10001,_xlpm.podminka, (_xlpm.rozsah&gt;E801)*(ISNUMBER(_xlpm.rozsah)),_xlpm.indexy, IF(_xlpm.podminka, ROW(_xlpm.rozsah)-MIN(ROW(_xlpm.rozsah))+1),_xlpm.prvni, MIN(_xlpm.indexy),_xlpm.finalni, IF(_xlpm.prvni=1, 2, _xlpm.prvni),INDEX(_xlpm.rozsah, _xlpm.finalni))</f>
        <v>1500</v>
      </c>
      <c r="BC801" cm="1">
        <f t="array" aca="1" ref="BC801" ca="1">INDEX($J$3:$J$10001,MATCH(BB801,$J$3:$J$10004,0)-1)</f>
        <v>1400</v>
      </c>
      <c r="BD801">
        <f t="shared" ca="1" si="216"/>
        <v>360</v>
      </c>
      <c r="BE801">
        <f t="shared" ca="1" si="217"/>
        <v>360</v>
      </c>
      <c r="BF801">
        <f t="shared" ca="1" si="218"/>
        <v>0</v>
      </c>
      <c r="BG801">
        <f t="shared" ca="1" si="219"/>
        <v>360</v>
      </c>
    </row>
    <row r="802" spans="1:59" x14ac:dyDescent="0.25">
      <c r="A802" s="64">
        <v>799</v>
      </c>
      <c r="B802" s="64">
        <v>51</v>
      </c>
      <c r="C802" s="64">
        <v>5</v>
      </c>
      <c r="D802" s="18">
        <v>799</v>
      </c>
      <c r="E802" s="21">
        <f t="shared" ca="1" si="204"/>
        <v>1483.0639581030632</v>
      </c>
      <c r="F802" s="22">
        <f t="shared" ca="1" si="205"/>
        <v>18</v>
      </c>
      <c r="G802" s="23">
        <v>799</v>
      </c>
      <c r="H802" s="24">
        <f t="shared" ca="1" si="206"/>
        <v>1628.066122</v>
      </c>
      <c r="I802" s="25">
        <f t="shared" ca="1" si="207"/>
        <v>17.787735511999998</v>
      </c>
      <c r="J802" s="155"/>
      <c r="K802" s="155"/>
      <c r="AR802">
        <f t="shared" ca="1" si="208"/>
        <v>355.75471024000001</v>
      </c>
      <c r="AS802">
        <f t="shared" ca="1" si="209"/>
        <v>352.24528975999999</v>
      </c>
      <c r="AT802" cm="1">
        <f t="array" aca="1" ref="AT802" ca="1">_xlfn.LET(_xlpm.rozsah, $J$3:$J$10001,_xlpm.podminka, (_xlpm.rozsah&gt;H802)*(ISNUMBER(_xlpm.rozsah)),_xlpm.indexy, IF(_xlpm.podminka, ROW(_xlpm.rozsah)-MIN(ROW(_xlpm.rozsah))+1),_xlpm.prvni, MIN(_xlpm.indexy),_xlpm.finalni, IF(_xlpm.prvni=1, 2, _xlpm.prvni),INDEX(_xlpm.rozsah, _xlpm.finalni))</f>
        <v>1700</v>
      </c>
      <c r="AU802" cm="1">
        <f t="array" aca="1" ref="AU802" ca="1">INDEX($J$3:$J$10001,MATCH(AT802,$J$3:$J$10004,0)-1)</f>
        <v>1600</v>
      </c>
      <c r="AV802">
        <f t="shared" ca="1" si="210"/>
        <v>350</v>
      </c>
      <c r="AW802">
        <f t="shared" ca="1" si="211"/>
        <v>358</v>
      </c>
      <c r="AX802">
        <f t="shared" ca="1" si="212"/>
        <v>-8</v>
      </c>
      <c r="AY802">
        <f t="shared" ca="1" si="213"/>
        <v>355.75471024000001</v>
      </c>
      <c r="AZ802">
        <f t="shared" ca="1" si="214"/>
        <v>360</v>
      </c>
      <c r="BA802">
        <f t="shared" ca="1" si="215"/>
        <v>360</v>
      </c>
      <c r="BB802" cm="1">
        <f t="array" aca="1" ref="BB802" ca="1">_xlfn.LET(_xlpm.rozsah, $J$3:$J$10001,_xlpm.podminka, (_xlpm.rozsah&gt;E802)*(ISNUMBER(_xlpm.rozsah)),_xlpm.indexy, IF(_xlpm.podminka, ROW(_xlpm.rozsah)-MIN(ROW(_xlpm.rozsah))+1),_xlpm.prvni, MIN(_xlpm.indexy),_xlpm.finalni, IF(_xlpm.prvni=1, 2, _xlpm.prvni),INDEX(_xlpm.rozsah, _xlpm.finalni))</f>
        <v>1500</v>
      </c>
      <c r="BC802" cm="1">
        <f t="array" aca="1" ref="BC802" ca="1">INDEX($J$3:$J$10001,MATCH(BB802,$J$3:$J$10004,0)-1)</f>
        <v>1400</v>
      </c>
      <c r="BD802">
        <f t="shared" ca="1" si="216"/>
        <v>360</v>
      </c>
      <c r="BE802">
        <f t="shared" ca="1" si="217"/>
        <v>360</v>
      </c>
      <c r="BF802">
        <f t="shared" ca="1" si="218"/>
        <v>0</v>
      </c>
      <c r="BG802">
        <f t="shared" ca="1" si="219"/>
        <v>360</v>
      </c>
    </row>
    <row r="803" spans="1:59" x14ac:dyDescent="0.25">
      <c r="A803" s="64">
        <v>800</v>
      </c>
      <c r="B803" s="64">
        <v>51</v>
      </c>
      <c r="C803" s="64">
        <v>6</v>
      </c>
      <c r="D803" s="18">
        <v>800</v>
      </c>
      <c r="E803" s="21">
        <f t="shared" ca="1" si="204"/>
        <v>1483.0639581030632</v>
      </c>
      <c r="F803" s="22">
        <f t="shared" ca="1" si="205"/>
        <v>21.6</v>
      </c>
      <c r="G803" s="28">
        <v>800</v>
      </c>
      <c r="H803" s="24">
        <f t="shared" ca="1" si="206"/>
        <v>1628.066122</v>
      </c>
      <c r="I803" s="25">
        <f t="shared" ca="1" si="207"/>
        <v>21.345282614400002</v>
      </c>
      <c r="J803" s="155"/>
      <c r="K803" s="155"/>
      <c r="AR803">
        <f t="shared" ca="1" si="208"/>
        <v>355.75471024000001</v>
      </c>
      <c r="AS803">
        <f t="shared" ca="1" si="209"/>
        <v>352.24528975999999</v>
      </c>
      <c r="AT803" cm="1">
        <f t="array" aca="1" ref="AT803" ca="1">_xlfn.LET(_xlpm.rozsah, $J$3:$J$10001,_xlpm.podminka, (_xlpm.rozsah&gt;H803)*(ISNUMBER(_xlpm.rozsah)),_xlpm.indexy, IF(_xlpm.podminka, ROW(_xlpm.rozsah)-MIN(ROW(_xlpm.rozsah))+1),_xlpm.prvni, MIN(_xlpm.indexy),_xlpm.finalni, IF(_xlpm.prvni=1, 2, _xlpm.prvni),INDEX(_xlpm.rozsah, _xlpm.finalni))</f>
        <v>1700</v>
      </c>
      <c r="AU803" cm="1">
        <f t="array" aca="1" ref="AU803" ca="1">INDEX($J$3:$J$10001,MATCH(AT803,$J$3:$J$10004,0)-1)</f>
        <v>1600</v>
      </c>
      <c r="AV803">
        <f t="shared" ca="1" si="210"/>
        <v>350</v>
      </c>
      <c r="AW803">
        <f t="shared" ca="1" si="211"/>
        <v>358</v>
      </c>
      <c r="AX803">
        <f t="shared" ca="1" si="212"/>
        <v>-8</v>
      </c>
      <c r="AY803">
        <f t="shared" ca="1" si="213"/>
        <v>355.75471024000001</v>
      </c>
      <c r="AZ803">
        <f t="shared" ca="1" si="214"/>
        <v>360</v>
      </c>
      <c r="BA803">
        <f t="shared" ca="1" si="215"/>
        <v>360</v>
      </c>
      <c r="BB803" cm="1">
        <f t="array" aca="1" ref="BB803" ca="1">_xlfn.LET(_xlpm.rozsah, $J$3:$J$10001,_xlpm.podminka, (_xlpm.rozsah&gt;E803)*(ISNUMBER(_xlpm.rozsah)),_xlpm.indexy, IF(_xlpm.podminka, ROW(_xlpm.rozsah)-MIN(ROW(_xlpm.rozsah))+1),_xlpm.prvni, MIN(_xlpm.indexy),_xlpm.finalni, IF(_xlpm.prvni=1, 2, _xlpm.prvni),INDEX(_xlpm.rozsah, _xlpm.finalni))</f>
        <v>1500</v>
      </c>
      <c r="BC803" cm="1">
        <f t="array" aca="1" ref="BC803" ca="1">INDEX($J$3:$J$10001,MATCH(BB803,$J$3:$J$10004,0)-1)</f>
        <v>1400</v>
      </c>
      <c r="BD803">
        <f t="shared" ca="1" si="216"/>
        <v>360</v>
      </c>
      <c r="BE803">
        <f t="shared" ca="1" si="217"/>
        <v>360</v>
      </c>
      <c r="BF803">
        <f t="shared" ca="1" si="218"/>
        <v>0</v>
      </c>
      <c r="BG803">
        <f t="shared" ca="1" si="219"/>
        <v>360</v>
      </c>
    </row>
    <row r="804" spans="1:59" x14ac:dyDescent="0.25">
      <c r="A804" s="64">
        <v>801</v>
      </c>
      <c r="B804" s="64">
        <v>51</v>
      </c>
      <c r="C804" s="64">
        <v>6</v>
      </c>
      <c r="D804" s="18">
        <v>801</v>
      </c>
      <c r="E804" s="21">
        <f t="shared" ca="1" si="204"/>
        <v>1483.0639581030632</v>
      </c>
      <c r="F804" s="22">
        <f t="shared" ca="1" si="205"/>
        <v>21.6</v>
      </c>
      <c r="G804" s="23">
        <v>801</v>
      </c>
      <c r="H804" s="24">
        <f t="shared" ca="1" si="206"/>
        <v>1628.066122</v>
      </c>
      <c r="I804" s="25">
        <f t="shared" ca="1" si="207"/>
        <v>21.345282614400002</v>
      </c>
      <c r="J804" s="155"/>
      <c r="K804" s="155"/>
      <c r="AR804">
        <f t="shared" ca="1" si="208"/>
        <v>355.75471024000001</v>
      </c>
      <c r="AS804">
        <f t="shared" ca="1" si="209"/>
        <v>352.24528975999999</v>
      </c>
      <c r="AT804" cm="1">
        <f t="array" aca="1" ref="AT804" ca="1">_xlfn.LET(_xlpm.rozsah, $J$3:$J$10001,_xlpm.podminka, (_xlpm.rozsah&gt;H804)*(ISNUMBER(_xlpm.rozsah)),_xlpm.indexy, IF(_xlpm.podminka, ROW(_xlpm.rozsah)-MIN(ROW(_xlpm.rozsah))+1),_xlpm.prvni, MIN(_xlpm.indexy),_xlpm.finalni, IF(_xlpm.prvni=1, 2, _xlpm.prvni),INDEX(_xlpm.rozsah, _xlpm.finalni))</f>
        <v>1700</v>
      </c>
      <c r="AU804" cm="1">
        <f t="array" aca="1" ref="AU804" ca="1">INDEX($J$3:$J$10001,MATCH(AT804,$J$3:$J$10004,0)-1)</f>
        <v>1600</v>
      </c>
      <c r="AV804">
        <f t="shared" ca="1" si="210"/>
        <v>350</v>
      </c>
      <c r="AW804">
        <f t="shared" ca="1" si="211"/>
        <v>358</v>
      </c>
      <c r="AX804">
        <f t="shared" ca="1" si="212"/>
        <v>-8</v>
      </c>
      <c r="AY804">
        <f t="shared" ca="1" si="213"/>
        <v>355.75471024000001</v>
      </c>
      <c r="AZ804">
        <f t="shared" ca="1" si="214"/>
        <v>360</v>
      </c>
      <c r="BA804">
        <f t="shared" ca="1" si="215"/>
        <v>360</v>
      </c>
      <c r="BB804" cm="1">
        <f t="array" aca="1" ref="BB804" ca="1">_xlfn.LET(_xlpm.rozsah, $J$3:$J$10001,_xlpm.podminka, (_xlpm.rozsah&gt;E804)*(ISNUMBER(_xlpm.rozsah)),_xlpm.indexy, IF(_xlpm.podminka, ROW(_xlpm.rozsah)-MIN(ROW(_xlpm.rozsah))+1),_xlpm.prvni, MIN(_xlpm.indexy),_xlpm.finalni, IF(_xlpm.prvni=1, 2, _xlpm.prvni),INDEX(_xlpm.rozsah, _xlpm.finalni))</f>
        <v>1500</v>
      </c>
      <c r="BC804" cm="1">
        <f t="array" aca="1" ref="BC804" ca="1">INDEX($J$3:$J$10001,MATCH(BB804,$J$3:$J$10004,0)-1)</f>
        <v>1400</v>
      </c>
      <c r="BD804">
        <f t="shared" ca="1" si="216"/>
        <v>360</v>
      </c>
      <c r="BE804">
        <f t="shared" ca="1" si="217"/>
        <v>360</v>
      </c>
      <c r="BF804">
        <f t="shared" ca="1" si="218"/>
        <v>0</v>
      </c>
      <c r="BG804">
        <f t="shared" ca="1" si="219"/>
        <v>360</v>
      </c>
    </row>
    <row r="805" spans="1:59" x14ac:dyDescent="0.25">
      <c r="A805" s="64">
        <v>802</v>
      </c>
      <c r="B805" s="64">
        <v>52</v>
      </c>
      <c r="C805" s="64">
        <v>5</v>
      </c>
      <c r="D805" s="18">
        <v>802</v>
      </c>
      <c r="E805" s="21">
        <f t="shared" ca="1" si="204"/>
        <v>1498.418153359986</v>
      </c>
      <c r="F805" s="22">
        <f t="shared" ca="1" si="205"/>
        <v>18</v>
      </c>
      <c r="G805" s="28">
        <v>802</v>
      </c>
      <c r="H805" s="24">
        <f t="shared" ca="1" si="206"/>
        <v>1640.3811439999999</v>
      </c>
      <c r="I805" s="25">
        <f t="shared" ca="1" si="207"/>
        <v>17.738475424000001</v>
      </c>
      <c r="J805" s="155"/>
      <c r="K805" s="155"/>
      <c r="AR805">
        <f t="shared" ca="1" si="208"/>
        <v>354.76950848000001</v>
      </c>
      <c r="AS805">
        <f t="shared" ca="1" si="209"/>
        <v>353.23049151999999</v>
      </c>
      <c r="AT805" cm="1">
        <f t="array" aca="1" ref="AT805" ca="1">_xlfn.LET(_xlpm.rozsah, $J$3:$J$10001,_xlpm.podminka, (_xlpm.rozsah&gt;H805)*(ISNUMBER(_xlpm.rozsah)),_xlpm.indexy, IF(_xlpm.podminka, ROW(_xlpm.rozsah)-MIN(ROW(_xlpm.rozsah))+1),_xlpm.prvni, MIN(_xlpm.indexy),_xlpm.finalni, IF(_xlpm.prvni=1, 2, _xlpm.prvni),INDEX(_xlpm.rozsah, _xlpm.finalni))</f>
        <v>1700</v>
      </c>
      <c r="AU805" cm="1">
        <f t="array" aca="1" ref="AU805" ca="1">INDEX($J$3:$J$10001,MATCH(AT805,$J$3:$J$10004,0)-1)</f>
        <v>1600</v>
      </c>
      <c r="AV805">
        <f t="shared" ca="1" si="210"/>
        <v>350</v>
      </c>
      <c r="AW805">
        <f t="shared" ca="1" si="211"/>
        <v>358</v>
      </c>
      <c r="AX805">
        <f t="shared" ca="1" si="212"/>
        <v>-8</v>
      </c>
      <c r="AY805">
        <f t="shared" ca="1" si="213"/>
        <v>354.76950848000001</v>
      </c>
      <c r="AZ805">
        <f t="shared" ca="1" si="214"/>
        <v>360</v>
      </c>
      <c r="BA805">
        <f t="shared" ca="1" si="215"/>
        <v>360</v>
      </c>
      <c r="BB805" cm="1">
        <f t="array" aca="1" ref="BB805" ca="1">_xlfn.LET(_xlpm.rozsah, $J$3:$J$10001,_xlpm.podminka, (_xlpm.rozsah&gt;E805)*(ISNUMBER(_xlpm.rozsah)),_xlpm.indexy, IF(_xlpm.podminka, ROW(_xlpm.rozsah)-MIN(ROW(_xlpm.rozsah))+1),_xlpm.prvni, MIN(_xlpm.indexy),_xlpm.finalni, IF(_xlpm.prvni=1, 2, _xlpm.prvni),INDEX(_xlpm.rozsah, _xlpm.finalni))</f>
        <v>1500</v>
      </c>
      <c r="BC805" cm="1">
        <f t="array" aca="1" ref="BC805" ca="1">INDEX($J$3:$J$10001,MATCH(BB805,$J$3:$J$10004,0)-1)</f>
        <v>1400</v>
      </c>
      <c r="BD805">
        <f t="shared" ca="1" si="216"/>
        <v>360</v>
      </c>
      <c r="BE805">
        <f t="shared" ca="1" si="217"/>
        <v>360</v>
      </c>
      <c r="BF805">
        <f t="shared" ca="1" si="218"/>
        <v>0</v>
      </c>
      <c r="BG805">
        <f t="shared" ca="1" si="219"/>
        <v>360</v>
      </c>
    </row>
    <row r="806" spans="1:59" x14ac:dyDescent="0.25">
      <c r="A806" s="64">
        <v>803</v>
      </c>
      <c r="B806" s="64">
        <v>52</v>
      </c>
      <c r="C806" s="64">
        <v>5</v>
      </c>
      <c r="D806" s="18">
        <v>803</v>
      </c>
      <c r="E806" s="21">
        <f t="shared" ca="1" si="204"/>
        <v>1498.418153359986</v>
      </c>
      <c r="F806" s="22">
        <f t="shared" ca="1" si="205"/>
        <v>18</v>
      </c>
      <c r="G806" s="23">
        <v>803</v>
      </c>
      <c r="H806" s="24">
        <f t="shared" ca="1" si="206"/>
        <v>1640.3811439999999</v>
      </c>
      <c r="I806" s="25">
        <f t="shared" ca="1" si="207"/>
        <v>17.738475424000001</v>
      </c>
      <c r="J806" s="155"/>
      <c r="K806" s="155"/>
      <c r="AR806">
        <f t="shared" ca="1" si="208"/>
        <v>354.76950848000001</v>
      </c>
      <c r="AS806">
        <f t="shared" ca="1" si="209"/>
        <v>353.23049151999999</v>
      </c>
      <c r="AT806" cm="1">
        <f t="array" aca="1" ref="AT806" ca="1">_xlfn.LET(_xlpm.rozsah, $J$3:$J$10001,_xlpm.podminka, (_xlpm.rozsah&gt;H806)*(ISNUMBER(_xlpm.rozsah)),_xlpm.indexy, IF(_xlpm.podminka, ROW(_xlpm.rozsah)-MIN(ROW(_xlpm.rozsah))+1),_xlpm.prvni, MIN(_xlpm.indexy),_xlpm.finalni, IF(_xlpm.prvni=1, 2, _xlpm.prvni),INDEX(_xlpm.rozsah, _xlpm.finalni))</f>
        <v>1700</v>
      </c>
      <c r="AU806" cm="1">
        <f t="array" aca="1" ref="AU806" ca="1">INDEX($J$3:$J$10001,MATCH(AT806,$J$3:$J$10004,0)-1)</f>
        <v>1600</v>
      </c>
      <c r="AV806">
        <f t="shared" ca="1" si="210"/>
        <v>350</v>
      </c>
      <c r="AW806">
        <f t="shared" ca="1" si="211"/>
        <v>358</v>
      </c>
      <c r="AX806">
        <f t="shared" ca="1" si="212"/>
        <v>-8</v>
      </c>
      <c r="AY806">
        <f t="shared" ca="1" si="213"/>
        <v>354.76950848000001</v>
      </c>
      <c r="AZ806">
        <f t="shared" ca="1" si="214"/>
        <v>360</v>
      </c>
      <c r="BA806">
        <f t="shared" ca="1" si="215"/>
        <v>360</v>
      </c>
      <c r="BB806" cm="1">
        <f t="array" aca="1" ref="BB806" ca="1">_xlfn.LET(_xlpm.rozsah, $J$3:$J$10001,_xlpm.podminka, (_xlpm.rozsah&gt;E806)*(ISNUMBER(_xlpm.rozsah)),_xlpm.indexy, IF(_xlpm.podminka, ROW(_xlpm.rozsah)-MIN(ROW(_xlpm.rozsah))+1),_xlpm.prvni, MIN(_xlpm.indexy),_xlpm.finalni, IF(_xlpm.prvni=1, 2, _xlpm.prvni),INDEX(_xlpm.rozsah, _xlpm.finalni))</f>
        <v>1500</v>
      </c>
      <c r="BC806" cm="1">
        <f t="array" aca="1" ref="BC806" ca="1">INDEX($J$3:$J$10001,MATCH(BB806,$J$3:$J$10004,0)-1)</f>
        <v>1400</v>
      </c>
      <c r="BD806">
        <f t="shared" ca="1" si="216"/>
        <v>360</v>
      </c>
      <c r="BE806">
        <f t="shared" ca="1" si="217"/>
        <v>360</v>
      </c>
      <c r="BF806">
        <f t="shared" ca="1" si="218"/>
        <v>0</v>
      </c>
      <c r="BG806">
        <f t="shared" ca="1" si="219"/>
        <v>360</v>
      </c>
    </row>
    <row r="807" spans="1:59" x14ac:dyDescent="0.25">
      <c r="A807" s="64">
        <v>804</v>
      </c>
      <c r="B807" s="64">
        <v>57</v>
      </c>
      <c r="C807" s="64">
        <v>44</v>
      </c>
      <c r="D807" s="18">
        <v>804</v>
      </c>
      <c r="E807" s="21">
        <f t="shared" ca="1" si="204"/>
        <v>1575.1891296446001</v>
      </c>
      <c r="F807" s="22">
        <f t="shared" ca="1" si="205"/>
        <v>157.73833565912753</v>
      </c>
      <c r="G807" s="28">
        <v>804</v>
      </c>
      <c r="H807" s="24">
        <f t="shared" ca="1" si="206"/>
        <v>1701.9562539999997</v>
      </c>
      <c r="I807" s="25">
        <f t="shared" ca="1" si="207"/>
        <v>153.85367220080002</v>
      </c>
      <c r="J807" s="155"/>
      <c r="K807" s="155"/>
      <c r="AR807">
        <f t="shared" ca="1" si="208"/>
        <v>349.66743682000003</v>
      </c>
      <c r="AS807">
        <f t="shared" ca="1" si="209"/>
        <v>333.33256317999997</v>
      </c>
      <c r="AT807" cm="1">
        <f t="array" aca="1" ref="AT807" ca="1">_xlfn.LET(_xlpm.rozsah, $J$3:$J$10001,_xlpm.podminka, (_xlpm.rozsah&gt;H807)*(ISNUMBER(_xlpm.rozsah)),_xlpm.indexy, IF(_xlpm.podminka, ROW(_xlpm.rozsah)-MIN(ROW(_xlpm.rozsah))+1),_xlpm.prvni, MIN(_xlpm.indexy),_xlpm.finalni, IF(_xlpm.prvni=1, 2, _xlpm.prvni),INDEX(_xlpm.rozsah, _xlpm.finalni))</f>
        <v>1800</v>
      </c>
      <c r="AU807" cm="1">
        <f t="array" aca="1" ref="AU807" ca="1">INDEX($J$3:$J$10001,MATCH(AT807,$J$3:$J$10004,0)-1)</f>
        <v>1700</v>
      </c>
      <c r="AV807">
        <f t="shared" ca="1" si="210"/>
        <v>333</v>
      </c>
      <c r="AW807">
        <f t="shared" ca="1" si="211"/>
        <v>350</v>
      </c>
      <c r="AX807">
        <f t="shared" ca="1" si="212"/>
        <v>-17</v>
      </c>
      <c r="AY807">
        <f t="shared" ca="1" si="213"/>
        <v>349.66743682000003</v>
      </c>
      <c r="AZ807">
        <f t="shared" ca="1" si="214"/>
        <v>358.49621740710802</v>
      </c>
      <c r="BA807">
        <f t="shared" ca="1" si="215"/>
        <v>359.50378259289198</v>
      </c>
      <c r="BB807" cm="1">
        <f t="array" aca="1" ref="BB807" ca="1">_xlfn.LET(_xlpm.rozsah, $J$3:$J$10001,_xlpm.podminka, (_xlpm.rozsah&gt;E807)*(ISNUMBER(_xlpm.rozsah)),_xlpm.indexy, IF(_xlpm.podminka, ROW(_xlpm.rozsah)-MIN(ROW(_xlpm.rozsah))+1),_xlpm.prvni, MIN(_xlpm.indexy),_xlpm.finalni, IF(_xlpm.prvni=1, 2, _xlpm.prvni),INDEX(_xlpm.rozsah, _xlpm.finalni))</f>
        <v>1600</v>
      </c>
      <c r="BC807" cm="1">
        <f t="array" aca="1" ref="BC807" ca="1">INDEX($J$3:$J$10001,MATCH(BB807,$J$3:$J$10004,0)-1)</f>
        <v>1500</v>
      </c>
      <c r="BD807">
        <f t="shared" ca="1" si="216"/>
        <v>358</v>
      </c>
      <c r="BE807">
        <f t="shared" ca="1" si="217"/>
        <v>360</v>
      </c>
      <c r="BF807">
        <f t="shared" ca="1" si="218"/>
        <v>-2</v>
      </c>
      <c r="BG807">
        <f t="shared" ca="1" si="219"/>
        <v>358.49621740710802</v>
      </c>
    </row>
    <row r="808" spans="1:59" x14ac:dyDescent="0.25">
      <c r="A808" s="64">
        <v>805</v>
      </c>
      <c r="B808" s="64">
        <v>98</v>
      </c>
      <c r="C808" s="64">
        <v>90</v>
      </c>
      <c r="D808" s="18">
        <v>805</v>
      </c>
      <c r="E808" s="21">
        <f t="shared" ca="1" si="204"/>
        <v>2204.7111351784351</v>
      </c>
      <c r="F808" s="22">
        <f t="shared" ca="1" si="205"/>
        <v>217.74398592061544</v>
      </c>
      <c r="G808" s="23">
        <v>805</v>
      </c>
      <c r="H808" s="24">
        <f t="shared" ca="1" si="206"/>
        <v>2206.8721559999999</v>
      </c>
      <c r="I808" s="25">
        <f t="shared" ca="1" si="207"/>
        <v>216.47978874000009</v>
      </c>
      <c r="J808" s="155"/>
      <c r="K808" s="155"/>
      <c r="AR808">
        <f t="shared" ca="1" si="208"/>
        <v>240.53309860000007</v>
      </c>
      <c r="AS808">
        <f t="shared" ca="1" si="209"/>
        <v>184.46690139999993</v>
      </c>
      <c r="AT808" cm="1">
        <f t="array" aca="1" ref="AT808" ca="1">_xlfn.LET(_xlpm.rozsah, $J$3:$J$10001,_xlpm.podminka, (_xlpm.rozsah&gt;H808)*(ISNUMBER(_xlpm.rozsah)),_xlpm.indexy, IF(_xlpm.podminka, ROW(_xlpm.rozsah)-MIN(ROW(_xlpm.rozsah))+1),_xlpm.prvni, MIN(_xlpm.indexy),_xlpm.finalni, IF(_xlpm.prvni=1, 2, _xlpm.prvni),INDEX(_xlpm.rozsah, _xlpm.finalni))</f>
        <v>2300</v>
      </c>
      <c r="AU808" cm="1">
        <f t="array" aca="1" ref="AU808" ca="1">INDEX($J$3:$J$10001,MATCH(AT808,$J$3:$J$10004,0)-1)</f>
        <v>2200</v>
      </c>
      <c r="AV808">
        <f t="shared" ca="1" si="210"/>
        <v>180</v>
      </c>
      <c r="AW808">
        <f t="shared" ca="1" si="211"/>
        <v>245</v>
      </c>
      <c r="AX808">
        <f t="shared" ca="1" si="212"/>
        <v>-65</v>
      </c>
      <c r="AY808">
        <f t="shared" ca="1" si="213"/>
        <v>240.53309860000007</v>
      </c>
      <c r="AZ808">
        <f t="shared" ca="1" si="214"/>
        <v>241.93776213401716</v>
      </c>
      <c r="BA808">
        <f t="shared" ca="1" si="215"/>
        <v>183.06223786598284</v>
      </c>
      <c r="BB808" cm="1">
        <f t="array" aca="1" ref="BB808" ca="1">_xlfn.LET(_xlpm.rozsah, $J$3:$J$10001,_xlpm.podminka, (_xlpm.rozsah&gt;E808)*(ISNUMBER(_xlpm.rozsah)),_xlpm.indexy, IF(_xlpm.podminka, ROW(_xlpm.rozsah)-MIN(ROW(_xlpm.rozsah))+1),_xlpm.prvni, MIN(_xlpm.indexy),_xlpm.finalni, IF(_xlpm.prvni=1, 2, _xlpm.prvni),INDEX(_xlpm.rozsah, _xlpm.finalni))</f>
        <v>2300</v>
      </c>
      <c r="BC808" cm="1">
        <f t="array" aca="1" ref="BC808" ca="1">INDEX($J$3:$J$10001,MATCH(BB808,$J$3:$J$10004,0)-1)</f>
        <v>2200</v>
      </c>
      <c r="BD808">
        <f t="shared" ca="1" si="216"/>
        <v>180</v>
      </c>
      <c r="BE808">
        <f t="shared" ca="1" si="217"/>
        <v>245</v>
      </c>
      <c r="BF808">
        <f t="shared" ca="1" si="218"/>
        <v>-65</v>
      </c>
      <c r="BG808">
        <f t="shared" ca="1" si="219"/>
        <v>241.93776213401716</v>
      </c>
    </row>
    <row r="809" spans="1:59" x14ac:dyDescent="0.25">
      <c r="A809" s="64">
        <v>806</v>
      </c>
      <c r="B809" s="64">
        <v>105</v>
      </c>
      <c r="C809" s="64">
        <v>94</v>
      </c>
      <c r="D809" s="18">
        <v>806</v>
      </c>
      <c r="E809" s="21">
        <f t="shared" ca="1" si="204"/>
        <v>2312.1905019768947</v>
      </c>
      <c r="F809" s="22">
        <f t="shared" ca="1" si="205"/>
        <v>149.71957784092231</v>
      </c>
      <c r="G809" s="28">
        <v>806</v>
      </c>
      <c r="H809" s="24">
        <f t="shared" ca="1" si="206"/>
        <v>2293.0773099999997</v>
      </c>
      <c r="I809" s="25">
        <f t="shared" ca="1" si="207"/>
        <v>173.42976359000019</v>
      </c>
      <c r="J809" s="155"/>
      <c r="K809" s="155"/>
      <c r="AR809">
        <f t="shared" ca="1" si="208"/>
        <v>184.49974850000021</v>
      </c>
      <c r="AS809">
        <f t="shared" ca="1" si="209"/>
        <v>240.50025149999979</v>
      </c>
      <c r="AT809" cm="1">
        <f t="array" aca="1" ref="AT809" ca="1">_xlfn.LET(_xlpm.rozsah, $J$3:$J$10001,_xlpm.podminka, (_xlpm.rozsah&gt;H809)*(ISNUMBER(_xlpm.rozsah)),_xlpm.indexy, IF(_xlpm.podminka, ROW(_xlpm.rozsah)-MIN(ROW(_xlpm.rozsah))+1),_xlpm.prvni, MIN(_xlpm.indexy),_xlpm.finalni, IF(_xlpm.prvni=1, 2, _xlpm.prvni),INDEX(_xlpm.rozsah, _xlpm.finalni))</f>
        <v>2300</v>
      </c>
      <c r="AU809" cm="1">
        <f t="array" aca="1" ref="AU809" ca="1">INDEX($J$3:$J$10001,MATCH(AT809,$J$3:$J$10004,0)-1)</f>
        <v>2200</v>
      </c>
      <c r="AV809">
        <f t="shared" ca="1" si="210"/>
        <v>180</v>
      </c>
      <c r="AW809">
        <f t="shared" ca="1" si="211"/>
        <v>245</v>
      </c>
      <c r="AX809">
        <f t="shared" ca="1" si="212"/>
        <v>-65</v>
      </c>
      <c r="AY809">
        <f t="shared" ca="1" si="213"/>
        <v>184.49974850000021</v>
      </c>
      <c r="AZ809">
        <f t="shared" ca="1" si="214"/>
        <v>159.27614663927906</v>
      </c>
      <c r="BA809">
        <f t="shared" ca="1" si="215"/>
        <v>30.723853360720931</v>
      </c>
      <c r="BB809" cm="1">
        <f t="array" aca="1" ref="BB809" ca="1">_xlfn.LET(_xlpm.rozsah, $J$3:$J$10001,_xlpm.podminka, (_xlpm.rozsah&gt;E809)*(ISNUMBER(_xlpm.rozsah)),_xlpm.indexy, IF(_xlpm.podminka, ROW(_xlpm.rozsah)-MIN(ROW(_xlpm.rozsah))+1),_xlpm.prvni, MIN(_xlpm.indexy),_xlpm.finalni, IF(_xlpm.prvni=1, 2, _xlpm.prvni),INDEX(_xlpm.rozsah, _xlpm.finalni))</f>
        <v>2400</v>
      </c>
      <c r="BC809" cm="1">
        <f t="array" aca="1" ref="BC809" ca="1">INDEX($J$3:$J$10001,MATCH(BB809,$J$3:$J$10004,0)-1)</f>
        <v>2300</v>
      </c>
      <c r="BD809">
        <f t="shared" ca="1" si="216"/>
        <v>10</v>
      </c>
      <c r="BE809">
        <f t="shared" ca="1" si="217"/>
        <v>180</v>
      </c>
      <c r="BF809">
        <f t="shared" ca="1" si="218"/>
        <v>-170</v>
      </c>
      <c r="BG809">
        <f t="shared" ca="1" si="219"/>
        <v>159.27614663927906</v>
      </c>
    </row>
    <row r="810" spans="1:59" x14ac:dyDescent="0.25">
      <c r="A810" s="64">
        <v>807</v>
      </c>
      <c r="B810" s="64">
        <v>105</v>
      </c>
      <c r="C810" s="64">
        <v>100</v>
      </c>
      <c r="D810" s="18">
        <v>807</v>
      </c>
      <c r="E810" s="21">
        <f t="shared" ca="1" si="204"/>
        <v>2312.1905019768947</v>
      </c>
      <c r="F810" s="22">
        <f t="shared" ca="1" si="205"/>
        <v>159.27614663927906</v>
      </c>
      <c r="G810" s="23">
        <v>807</v>
      </c>
      <c r="H810" s="24">
        <f t="shared" ca="1" si="206"/>
        <v>2293.0773099999997</v>
      </c>
      <c r="I810" s="25">
        <f t="shared" ca="1" si="207"/>
        <v>184.49974850000021</v>
      </c>
      <c r="J810" s="155"/>
      <c r="K810" s="155"/>
      <c r="AR810">
        <f t="shared" ca="1" si="208"/>
        <v>184.49974850000021</v>
      </c>
      <c r="AS810">
        <f t="shared" ca="1" si="209"/>
        <v>240.50025149999979</v>
      </c>
      <c r="AT810" cm="1">
        <f t="array" aca="1" ref="AT810" ca="1">_xlfn.LET(_xlpm.rozsah, $J$3:$J$10001,_xlpm.podminka, (_xlpm.rozsah&gt;H810)*(ISNUMBER(_xlpm.rozsah)),_xlpm.indexy, IF(_xlpm.podminka, ROW(_xlpm.rozsah)-MIN(ROW(_xlpm.rozsah))+1),_xlpm.prvni, MIN(_xlpm.indexy),_xlpm.finalni, IF(_xlpm.prvni=1, 2, _xlpm.prvni),INDEX(_xlpm.rozsah, _xlpm.finalni))</f>
        <v>2300</v>
      </c>
      <c r="AU810" cm="1">
        <f t="array" aca="1" ref="AU810" ca="1">INDEX($J$3:$J$10001,MATCH(AT810,$J$3:$J$10004,0)-1)</f>
        <v>2200</v>
      </c>
      <c r="AV810">
        <f t="shared" ca="1" si="210"/>
        <v>180</v>
      </c>
      <c r="AW810">
        <f t="shared" ca="1" si="211"/>
        <v>245</v>
      </c>
      <c r="AX810">
        <f t="shared" ca="1" si="212"/>
        <v>-65</v>
      </c>
      <c r="AY810">
        <f t="shared" ca="1" si="213"/>
        <v>184.49974850000021</v>
      </c>
      <c r="AZ810">
        <f t="shared" ca="1" si="214"/>
        <v>159.27614663927906</v>
      </c>
      <c r="BA810">
        <f t="shared" ca="1" si="215"/>
        <v>30.723853360720931</v>
      </c>
      <c r="BB810" cm="1">
        <f t="array" aca="1" ref="BB810" ca="1">_xlfn.LET(_xlpm.rozsah, $J$3:$J$10001,_xlpm.podminka, (_xlpm.rozsah&gt;E810)*(ISNUMBER(_xlpm.rozsah)),_xlpm.indexy, IF(_xlpm.podminka, ROW(_xlpm.rozsah)-MIN(ROW(_xlpm.rozsah))+1),_xlpm.prvni, MIN(_xlpm.indexy),_xlpm.finalni, IF(_xlpm.prvni=1, 2, _xlpm.prvni),INDEX(_xlpm.rozsah, _xlpm.finalni))</f>
        <v>2400</v>
      </c>
      <c r="BC810" cm="1">
        <f t="array" aca="1" ref="BC810" ca="1">INDEX($J$3:$J$10001,MATCH(BB810,$J$3:$J$10004,0)-1)</f>
        <v>2300</v>
      </c>
      <c r="BD810">
        <f t="shared" ca="1" si="216"/>
        <v>10</v>
      </c>
      <c r="BE810">
        <f t="shared" ca="1" si="217"/>
        <v>180</v>
      </c>
      <c r="BF810">
        <f t="shared" ca="1" si="218"/>
        <v>-170</v>
      </c>
      <c r="BG810">
        <f t="shared" ca="1" si="219"/>
        <v>159.27614663927906</v>
      </c>
    </row>
    <row r="811" spans="1:59" x14ac:dyDescent="0.25">
      <c r="A811" s="64">
        <v>808</v>
      </c>
      <c r="B811" s="64">
        <v>105</v>
      </c>
      <c r="C811" s="64">
        <v>98</v>
      </c>
      <c r="D811" s="18">
        <v>808</v>
      </c>
      <c r="E811" s="21">
        <f t="shared" ca="1" si="204"/>
        <v>2312.1905019768947</v>
      </c>
      <c r="F811" s="22">
        <f t="shared" ca="1" si="205"/>
        <v>156.09062370649349</v>
      </c>
      <c r="G811" s="28">
        <v>808</v>
      </c>
      <c r="H811" s="24">
        <f t="shared" ca="1" si="206"/>
        <v>2293.0773099999997</v>
      </c>
      <c r="I811" s="25">
        <f t="shared" ca="1" si="207"/>
        <v>180.80975353000019</v>
      </c>
      <c r="J811" s="155"/>
      <c r="K811" s="155"/>
      <c r="AR811">
        <f t="shared" ca="1" si="208"/>
        <v>184.49974850000021</v>
      </c>
      <c r="AS811">
        <f t="shared" ca="1" si="209"/>
        <v>240.50025149999979</v>
      </c>
      <c r="AT811" cm="1">
        <f t="array" aca="1" ref="AT811" ca="1">_xlfn.LET(_xlpm.rozsah, $J$3:$J$10001,_xlpm.podminka, (_xlpm.rozsah&gt;H811)*(ISNUMBER(_xlpm.rozsah)),_xlpm.indexy, IF(_xlpm.podminka, ROW(_xlpm.rozsah)-MIN(ROW(_xlpm.rozsah))+1),_xlpm.prvni, MIN(_xlpm.indexy),_xlpm.finalni, IF(_xlpm.prvni=1, 2, _xlpm.prvni),INDEX(_xlpm.rozsah, _xlpm.finalni))</f>
        <v>2300</v>
      </c>
      <c r="AU811" cm="1">
        <f t="array" aca="1" ref="AU811" ca="1">INDEX($J$3:$J$10001,MATCH(AT811,$J$3:$J$10004,0)-1)</f>
        <v>2200</v>
      </c>
      <c r="AV811">
        <f t="shared" ca="1" si="210"/>
        <v>180</v>
      </c>
      <c r="AW811">
        <f t="shared" ca="1" si="211"/>
        <v>245</v>
      </c>
      <c r="AX811">
        <f t="shared" ca="1" si="212"/>
        <v>-65</v>
      </c>
      <c r="AY811">
        <f t="shared" ca="1" si="213"/>
        <v>184.49974850000021</v>
      </c>
      <c r="AZ811">
        <f t="shared" ca="1" si="214"/>
        <v>159.27614663927906</v>
      </c>
      <c r="BA811">
        <f t="shared" ca="1" si="215"/>
        <v>30.723853360720931</v>
      </c>
      <c r="BB811" cm="1">
        <f t="array" aca="1" ref="BB811" ca="1">_xlfn.LET(_xlpm.rozsah, $J$3:$J$10001,_xlpm.podminka, (_xlpm.rozsah&gt;E811)*(ISNUMBER(_xlpm.rozsah)),_xlpm.indexy, IF(_xlpm.podminka, ROW(_xlpm.rozsah)-MIN(ROW(_xlpm.rozsah))+1),_xlpm.prvni, MIN(_xlpm.indexy),_xlpm.finalni, IF(_xlpm.prvni=1, 2, _xlpm.prvni),INDEX(_xlpm.rozsah, _xlpm.finalni))</f>
        <v>2400</v>
      </c>
      <c r="BC811" cm="1">
        <f t="array" aca="1" ref="BC811" ca="1">INDEX($J$3:$J$10001,MATCH(BB811,$J$3:$J$10004,0)-1)</f>
        <v>2300</v>
      </c>
      <c r="BD811">
        <f t="shared" ca="1" si="216"/>
        <v>10</v>
      </c>
      <c r="BE811">
        <f t="shared" ca="1" si="217"/>
        <v>180</v>
      </c>
      <c r="BF811">
        <f t="shared" ca="1" si="218"/>
        <v>-170</v>
      </c>
      <c r="BG811">
        <f t="shared" ca="1" si="219"/>
        <v>159.27614663927906</v>
      </c>
    </row>
    <row r="812" spans="1:59" x14ac:dyDescent="0.25">
      <c r="A812" s="64">
        <v>809</v>
      </c>
      <c r="B812" s="64">
        <v>105</v>
      </c>
      <c r="C812" s="64">
        <v>95</v>
      </c>
      <c r="D812" s="18">
        <v>809</v>
      </c>
      <c r="E812" s="21">
        <f t="shared" ca="1" si="204"/>
        <v>2312.1905019768947</v>
      </c>
      <c r="F812" s="22">
        <f t="shared" ca="1" si="205"/>
        <v>151.31233930731511</v>
      </c>
      <c r="G812" s="23">
        <v>809</v>
      </c>
      <c r="H812" s="24">
        <f t="shared" ca="1" si="206"/>
        <v>2293.0773099999997</v>
      </c>
      <c r="I812" s="25">
        <f t="shared" ca="1" si="207"/>
        <v>175.27476107500021</v>
      </c>
      <c r="J812" s="155"/>
      <c r="K812" s="155"/>
      <c r="AR812">
        <f t="shared" ca="1" si="208"/>
        <v>184.49974850000021</v>
      </c>
      <c r="AS812">
        <f t="shared" ca="1" si="209"/>
        <v>240.50025149999979</v>
      </c>
      <c r="AT812" cm="1">
        <f t="array" aca="1" ref="AT812" ca="1">_xlfn.LET(_xlpm.rozsah, $J$3:$J$10001,_xlpm.podminka, (_xlpm.rozsah&gt;H812)*(ISNUMBER(_xlpm.rozsah)),_xlpm.indexy, IF(_xlpm.podminka, ROW(_xlpm.rozsah)-MIN(ROW(_xlpm.rozsah))+1),_xlpm.prvni, MIN(_xlpm.indexy),_xlpm.finalni, IF(_xlpm.prvni=1, 2, _xlpm.prvni),INDEX(_xlpm.rozsah, _xlpm.finalni))</f>
        <v>2300</v>
      </c>
      <c r="AU812" cm="1">
        <f t="array" aca="1" ref="AU812" ca="1">INDEX($J$3:$J$10001,MATCH(AT812,$J$3:$J$10004,0)-1)</f>
        <v>2200</v>
      </c>
      <c r="AV812">
        <f t="shared" ca="1" si="210"/>
        <v>180</v>
      </c>
      <c r="AW812">
        <f t="shared" ca="1" si="211"/>
        <v>245</v>
      </c>
      <c r="AX812">
        <f t="shared" ca="1" si="212"/>
        <v>-65</v>
      </c>
      <c r="AY812">
        <f t="shared" ca="1" si="213"/>
        <v>184.49974850000021</v>
      </c>
      <c r="AZ812">
        <f t="shared" ca="1" si="214"/>
        <v>159.27614663927906</v>
      </c>
      <c r="BA812">
        <f t="shared" ca="1" si="215"/>
        <v>30.723853360720931</v>
      </c>
      <c r="BB812" cm="1">
        <f t="array" aca="1" ref="BB812" ca="1">_xlfn.LET(_xlpm.rozsah, $J$3:$J$10001,_xlpm.podminka, (_xlpm.rozsah&gt;E812)*(ISNUMBER(_xlpm.rozsah)),_xlpm.indexy, IF(_xlpm.podminka, ROW(_xlpm.rozsah)-MIN(ROW(_xlpm.rozsah))+1),_xlpm.prvni, MIN(_xlpm.indexy),_xlpm.finalni, IF(_xlpm.prvni=1, 2, _xlpm.prvni),INDEX(_xlpm.rozsah, _xlpm.finalni))</f>
        <v>2400</v>
      </c>
      <c r="BC812" cm="1">
        <f t="array" aca="1" ref="BC812" ca="1">INDEX($J$3:$J$10001,MATCH(BB812,$J$3:$J$10004,0)-1)</f>
        <v>2300</v>
      </c>
      <c r="BD812">
        <f t="shared" ca="1" si="216"/>
        <v>10</v>
      </c>
      <c r="BE812">
        <f t="shared" ca="1" si="217"/>
        <v>180</v>
      </c>
      <c r="BF812">
        <f t="shared" ca="1" si="218"/>
        <v>-170</v>
      </c>
      <c r="BG812">
        <f t="shared" ca="1" si="219"/>
        <v>159.27614663927906</v>
      </c>
    </row>
    <row r="813" spans="1:59" x14ac:dyDescent="0.25">
      <c r="A813" s="64">
        <v>810</v>
      </c>
      <c r="B813" s="64">
        <v>105</v>
      </c>
      <c r="C813" s="64">
        <v>96</v>
      </c>
      <c r="D813" s="18">
        <v>810</v>
      </c>
      <c r="E813" s="21">
        <f t="shared" ca="1" si="204"/>
        <v>2312.1905019768947</v>
      </c>
      <c r="F813" s="22">
        <f t="shared" ca="1" si="205"/>
        <v>152.90510077370789</v>
      </c>
      <c r="G813" s="28">
        <v>810</v>
      </c>
      <c r="H813" s="24">
        <f t="shared" ca="1" si="206"/>
        <v>2293.0773099999997</v>
      </c>
      <c r="I813" s="25">
        <f t="shared" ca="1" si="207"/>
        <v>177.11975856000018</v>
      </c>
      <c r="J813" s="155"/>
      <c r="K813" s="155"/>
      <c r="AR813">
        <f t="shared" ca="1" si="208"/>
        <v>184.49974850000021</v>
      </c>
      <c r="AS813">
        <f t="shared" ca="1" si="209"/>
        <v>240.50025149999979</v>
      </c>
      <c r="AT813" cm="1">
        <f t="array" aca="1" ref="AT813" ca="1">_xlfn.LET(_xlpm.rozsah, $J$3:$J$10001,_xlpm.podminka, (_xlpm.rozsah&gt;H813)*(ISNUMBER(_xlpm.rozsah)),_xlpm.indexy, IF(_xlpm.podminka, ROW(_xlpm.rozsah)-MIN(ROW(_xlpm.rozsah))+1),_xlpm.prvni, MIN(_xlpm.indexy),_xlpm.finalni, IF(_xlpm.prvni=1, 2, _xlpm.prvni),INDEX(_xlpm.rozsah, _xlpm.finalni))</f>
        <v>2300</v>
      </c>
      <c r="AU813" cm="1">
        <f t="array" aca="1" ref="AU813" ca="1">INDEX($J$3:$J$10001,MATCH(AT813,$J$3:$J$10004,0)-1)</f>
        <v>2200</v>
      </c>
      <c r="AV813">
        <f t="shared" ca="1" si="210"/>
        <v>180</v>
      </c>
      <c r="AW813">
        <f t="shared" ca="1" si="211"/>
        <v>245</v>
      </c>
      <c r="AX813">
        <f t="shared" ca="1" si="212"/>
        <v>-65</v>
      </c>
      <c r="AY813">
        <f t="shared" ca="1" si="213"/>
        <v>184.49974850000021</v>
      </c>
      <c r="AZ813">
        <f t="shared" ca="1" si="214"/>
        <v>159.27614663927906</v>
      </c>
      <c r="BA813">
        <f t="shared" ca="1" si="215"/>
        <v>30.723853360720931</v>
      </c>
      <c r="BB813" cm="1">
        <f t="array" aca="1" ref="BB813" ca="1">_xlfn.LET(_xlpm.rozsah, $J$3:$J$10001,_xlpm.podminka, (_xlpm.rozsah&gt;E813)*(ISNUMBER(_xlpm.rozsah)),_xlpm.indexy, IF(_xlpm.podminka, ROW(_xlpm.rozsah)-MIN(ROW(_xlpm.rozsah))+1),_xlpm.prvni, MIN(_xlpm.indexy),_xlpm.finalni, IF(_xlpm.prvni=1, 2, _xlpm.prvni),INDEX(_xlpm.rozsah, _xlpm.finalni))</f>
        <v>2400</v>
      </c>
      <c r="BC813" cm="1">
        <f t="array" aca="1" ref="BC813" ca="1">INDEX($J$3:$J$10001,MATCH(BB813,$J$3:$J$10004,0)-1)</f>
        <v>2300</v>
      </c>
      <c r="BD813">
        <f t="shared" ca="1" si="216"/>
        <v>10</v>
      </c>
      <c r="BE813">
        <f t="shared" ca="1" si="217"/>
        <v>180</v>
      </c>
      <c r="BF813">
        <f t="shared" ca="1" si="218"/>
        <v>-170</v>
      </c>
      <c r="BG813">
        <f t="shared" ca="1" si="219"/>
        <v>159.27614663927906</v>
      </c>
    </row>
    <row r="814" spans="1:59" x14ac:dyDescent="0.25">
      <c r="A814" s="64">
        <v>811</v>
      </c>
      <c r="B814" s="64">
        <v>105</v>
      </c>
      <c r="C814" s="64">
        <v>92</v>
      </c>
      <c r="D814" s="18">
        <v>811</v>
      </c>
      <c r="E814" s="21">
        <f t="shared" ca="1" si="204"/>
        <v>2312.1905019768947</v>
      </c>
      <c r="F814" s="22">
        <f t="shared" ca="1" si="205"/>
        <v>146.53405490813674</v>
      </c>
      <c r="G814" s="23">
        <v>811</v>
      </c>
      <c r="H814" s="24">
        <f t="shared" ca="1" si="206"/>
        <v>2293.0773099999997</v>
      </c>
      <c r="I814" s="25">
        <f t="shared" ca="1" si="207"/>
        <v>169.73976862000018</v>
      </c>
      <c r="J814" s="155"/>
      <c r="K814" s="155"/>
      <c r="AR814">
        <f t="shared" ca="1" si="208"/>
        <v>184.49974850000021</v>
      </c>
      <c r="AS814">
        <f t="shared" ca="1" si="209"/>
        <v>240.50025149999979</v>
      </c>
      <c r="AT814" cm="1">
        <f t="array" aca="1" ref="AT814" ca="1">_xlfn.LET(_xlpm.rozsah, $J$3:$J$10001,_xlpm.podminka, (_xlpm.rozsah&gt;H814)*(ISNUMBER(_xlpm.rozsah)),_xlpm.indexy, IF(_xlpm.podminka, ROW(_xlpm.rozsah)-MIN(ROW(_xlpm.rozsah))+1),_xlpm.prvni, MIN(_xlpm.indexy),_xlpm.finalni, IF(_xlpm.prvni=1, 2, _xlpm.prvni),INDEX(_xlpm.rozsah, _xlpm.finalni))</f>
        <v>2300</v>
      </c>
      <c r="AU814" cm="1">
        <f t="array" aca="1" ref="AU814" ca="1">INDEX($J$3:$J$10001,MATCH(AT814,$J$3:$J$10004,0)-1)</f>
        <v>2200</v>
      </c>
      <c r="AV814">
        <f t="shared" ca="1" si="210"/>
        <v>180</v>
      </c>
      <c r="AW814">
        <f t="shared" ca="1" si="211"/>
        <v>245</v>
      </c>
      <c r="AX814">
        <f t="shared" ca="1" si="212"/>
        <v>-65</v>
      </c>
      <c r="AY814">
        <f t="shared" ca="1" si="213"/>
        <v>184.49974850000021</v>
      </c>
      <c r="AZ814">
        <f t="shared" ca="1" si="214"/>
        <v>159.27614663927906</v>
      </c>
      <c r="BA814">
        <f t="shared" ca="1" si="215"/>
        <v>30.723853360720931</v>
      </c>
      <c r="BB814" cm="1">
        <f t="array" aca="1" ref="BB814" ca="1">_xlfn.LET(_xlpm.rozsah, $J$3:$J$10001,_xlpm.podminka, (_xlpm.rozsah&gt;E814)*(ISNUMBER(_xlpm.rozsah)),_xlpm.indexy, IF(_xlpm.podminka, ROW(_xlpm.rozsah)-MIN(ROW(_xlpm.rozsah))+1),_xlpm.prvni, MIN(_xlpm.indexy),_xlpm.finalni, IF(_xlpm.prvni=1, 2, _xlpm.prvni),INDEX(_xlpm.rozsah, _xlpm.finalni))</f>
        <v>2400</v>
      </c>
      <c r="BC814" cm="1">
        <f t="array" aca="1" ref="BC814" ca="1">INDEX($J$3:$J$10001,MATCH(BB814,$J$3:$J$10004,0)-1)</f>
        <v>2300</v>
      </c>
      <c r="BD814">
        <f t="shared" ca="1" si="216"/>
        <v>10</v>
      </c>
      <c r="BE814">
        <f t="shared" ca="1" si="217"/>
        <v>180</v>
      </c>
      <c r="BF814">
        <f t="shared" ca="1" si="218"/>
        <v>-170</v>
      </c>
      <c r="BG814">
        <f t="shared" ca="1" si="219"/>
        <v>159.27614663927906</v>
      </c>
    </row>
    <row r="815" spans="1:59" x14ac:dyDescent="0.25">
      <c r="A815" s="64">
        <v>812</v>
      </c>
      <c r="B815" s="64">
        <v>104</v>
      </c>
      <c r="C815" s="64">
        <v>97</v>
      </c>
      <c r="D815" s="18">
        <v>812</v>
      </c>
      <c r="E815" s="21">
        <f t="shared" ca="1" si="204"/>
        <v>2296.8363067199721</v>
      </c>
      <c r="F815" s="22">
        <f t="shared" ca="1" si="205"/>
        <v>176.59470861305761</v>
      </c>
      <c r="G815" s="28">
        <v>812</v>
      </c>
      <c r="H815" s="24">
        <f t="shared" ca="1" si="206"/>
        <v>2280.7622879999999</v>
      </c>
      <c r="I815" s="25">
        <f t="shared" ca="1" si="207"/>
        <v>186.72937741600006</v>
      </c>
      <c r="J815" s="155"/>
      <c r="K815" s="155"/>
      <c r="AR815">
        <f t="shared" ca="1" si="208"/>
        <v>192.50451280000007</v>
      </c>
      <c r="AS815">
        <f t="shared" ca="1" si="209"/>
        <v>232.49548719999993</v>
      </c>
      <c r="AT815" cm="1">
        <f t="array" aca="1" ref="AT815" ca="1">_xlfn.LET(_xlpm.rozsah, $J$3:$J$10001,_xlpm.podminka, (_xlpm.rozsah&gt;H815)*(ISNUMBER(_xlpm.rozsah)),_xlpm.indexy, IF(_xlpm.podminka, ROW(_xlpm.rozsah)-MIN(ROW(_xlpm.rozsah))+1),_xlpm.prvni, MIN(_xlpm.indexy),_xlpm.finalni, IF(_xlpm.prvni=1, 2, _xlpm.prvni),INDEX(_xlpm.rozsah, _xlpm.finalni))</f>
        <v>2300</v>
      </c>
      <c r="AU815" cm="1">
        <f t="array" aca="1" ref="AU815" ca="1">INDEX($J$3:$J$10001,MATCH(AT815,$J$3:$J$10004,0)-1)</f>
        <v>2200</v>
      </c>
      <c r="AV815">
        <f t="shared" ca="1" si="210"/>
        <v>180</v>
      </c>
      <c r="AW815">
        <f t="shared" ca="1" si="211"/>
        <v>245</v>
      </c>
      <c r="AX815">
        <f t="shared" ca="1" si="212"/>
        <v>-65</v>
      </c>
      <c r="AY815">
        <f t="shared" ca="1" si="213"/>
        <v>192.50451280000007</v>
      </c>
      <c r="AZ815">
        <f t="shared" ca="1" si="214"/>
        <v>182.05640063201815</v>
      </c>
      <c r="BA815">
        <f t="shared" ca="1" si="215"/>
        <v>242.94359936798185</v>
      </c>
      <c r="BB815" cm="1">
        <f t="array" aca="1" ref="BB815" ca="1">_xlfn.LET(_xlpm.rozsah, $J$3:$J$10001,_xlpm.podminka, (_xlpm.rozsah&gt;E815)*(ISNUMBER(_xlpm.rozsah)),_xlpm.indexy, IF(_xlpm.podminka, ROW(_xlpm.rozsah)-MIN(ROW(_xlpm.rozsah))+1),_xlpm.prvni, MIN(_xlpm.indexy),_xlpm.finalni, IF(_xlpm.prvni=1, 2, _xlpm.prvni),INDEX(_xlpm.rozsah, _xlpm.finalni))</f>
        <v>2300</v>
      </c>
      <c r="BC815" cm="1">
        <f t="array" aca="1" ref="BC815" ca="1">INDEX($J$3:$J$10001,MATCH(BB815,$J$3:$J$10004,0)-1)</f>
        <v>2200</v>
      </c>
      <c r="BD815">
        <f t="shared" ca="1" si="216"/>
        <v>180</v>
      </c>
      <c r="BE815">
        <f t="shared" ca="1" si="217"/>
        <v>245</v>
      </c>
      <c r="BF815">
        <f t="shared" ca="1" si="218"/>
        <v>-65</v>
      </c>
      <c r="BG815">
        <f t="shared" ca="1" si="219"/>
        <v>182.05640063201815</v>
      </c>
    </row>
    <row r="816" spans="1:59" x14ac:dyDescent="0.25">
      <c r="A816" s="64">
        <v>813</v>
      </c>
      <c r="B816" s="64">
        <v>100</v>
      </c>
      <c r="C816" s="64">
        <v>85</v>
      </c>
      <c r="D816" s="18">
        <v>813</v>
      </c>
      <c r="E816" s="21">
        <f t="shared" ca="1" si="204"/>
        <v>2235.4195256922808</v>
      </c>
      <c r="F816" s="22">
        <f t="shared" ca="1" si="205"/>
        <v>188.68071205501485</v>
      </c>
      <c r="G816" s="23">
        <v>813</v>
      </c>
      <c r="H816" s="24">
        <f t="shared" ca="1" si="206"/>
        <v>2231.5021999999999</v>
      </c>
      <c r="I816" s="25">
        <f t="shared" ca="1" si="207"/>
        <v>190.84503450000003</v>
      </c>
      <c r="J816" s="155"/>
      <c r="K816" s="155"/>
      <c r="AR816">
        <f t="shared" ca="1" si="208"/>
        <v>224.52357000000006</v>
      </c>
      <c r="AS816">
        <f t="shared" ca="1" si="209"/>
        <v>200.47642999999994</v>
      </c>
      <c r="AT816" cm="1">
        <f t="array" aca="1" ref="AT816" ca="1">_xlfn.LET(_xlpm.rozsah, $J$3:$J$10001,_xlpm.podminka, (_xlpm.rozsah&gt;H816)*(ISNUMBER(_xlpm.rozsah)),_xlpm.indexy, IF(_xlpm.podminka, ROW(_xlpm.rozsah)-MIN(ROW(_xlpm.rozsah))+1),_xlpm.prvni, MIN(_xlpm.indexy),_xlpm.finalni, IF(_xlpm.prvni=1, 2, _xlpm.prvni),INDEX(_xlpm.rozsah, _xlpm.finalni))</f>
        <v>2300</v>
      </c>
      <c r="AU816" cm="1">
        <f t="array" aca="1" ref="AU816" ca="1">INDEX($J$3:$J$10001,MATCH(AT816,$J$3:$J$10004,0)-1)</f>
        <v>2200</v>
      </c>
      <c r="AV816">
        <f t="shared" ca="1" si="210"/>
        <v>180</v>
      </c>
      <c r="AW816">
        <f t="shared" ca="1" si="211"/>
        <v>245</v>
      </c>
      <c r="AX816">
        <f t="shared" ca="1" si="212"/>
        <v>-65</v>
      </c>
      <c r="AY816">
        <f t="shared" ca="1" si="213"/>
        <v>224.52357000000006</v>
      </c>
      <c r="AZ816">
        <f t="shared" ca="1" si="214"/>
        <v>221.97730830001748</v>
      </c>
      <c r="BA816">
        <f t="shared" ca="1" si="215"/>
        <v>203.02269169998252</v>
      </c>
      <c r="BB816" cm="1">
        <f t="array" aca="1" ref="BB816" ca="1">_xlfn.LET(_xlpm.rozsah, $J$3:$J$10001,_xlpm.podminka, (_xlpm.rozsah&gt;E816)*(ISNUMBER(_xlpm.rozsah)),_xlpm.indexy, IF(_xlpm.podminka, ROW(_xlpm.rozsah)-MIN(ROW(_xlpm.rozsah))+1),_xlpm.prvni, MIN(_xlpm.indexy),_xlpm.finalni, IF(_xlpm.prvni=1, 2, _xlpm.prvni),INDEX(_xlpm.rozsah, _xlpm.finalni))</f>
        <v>2300</v>
      </c>
      <c r="BC816" cm="1">
        <f t="array" aca="1" ref="BC816" ca="1">INDEX($J$3:$J$10001,MATCH(BB816,$J$3:$J$10004,0)-1)</f>
        <v>2200</v>
      </c>
      <c r="BD816">
        <f t="shared" ca="1" si="216"/>
        <v>180</v>
      </c>
      <c r="BE816">
        <f t="shared" ca="1" si="217"/>
        <v>245</v>
      </c>
      <c r="BF816">
        <f t="shared" ca="1" si="218"/>
        <v>-65</v>
      </c>
      <c r="BG816">
        <f t="shared" ca="1" si="219"/>
        <v>221.97730830001748</v>
      </c>
    </row>
    <row r="817" spans="1:59" x14ac:dyDescent="0.25">
      <c r="A817" s="64">
        <v>814</v>
      </c>
      <c r="B817" s="64">
        <v>94</v>
      </c>
      <c r="C817" s="64">
        <v>74</v>
      </c>
      <c r="D817" s="18">
        <v>814</v>
      </c>
      <c r="E817" s="21">
        <f t="shared" ca="1" si="204"/>
        <v>2143.2943541507439</v>
      </c>
      <c r="F817" s="22">
        <f t="shared" ca="1" si="205"/>
        <v>195.98676227495733</v>
      </c>
      <c r="G817" s="28">
        <v>814</v>
      </c>
      <c r="H817" s="24">
        <f t="shared" ca="1" si="206"/>
        <v>2157.6120679999999</v>
      </c>
      <c r="I817" s="25">
        <f t="shared" ca="1" si="207"/>
        <v>192.27847438800003</v>
      </c>
      <c r="J817" s="155"/>
      <c r="K817" s="155"/>
      <c r="AR817">
        <f t="shared" ca="1" si="208"/>
        <v>259.83577620000005</v>
      </c>
      <c r="AS817">
        <f t="shared" ca="1" si="209"/>
        <v>265.16422379999995</v>
      </c>
      <c r="AT817" cm="1">
        <f t="array" aca="1" ref="AT817" ca="1">_xlfn.LET(_xlpm.rozsah, $J$3:$J$10001,_xlpm.podminka, (_xlpm.rozsah&gt;H817)*(ISNUMBER(_xlpm.rozsah)),_xlpm.indexy, IF(_xlpm.podminka, ROW(_xlpm.rozsah)-MIN(ROW(_xlpm.rozsah))+1),_xlpm.prvni, MIN(_xlpm.indexy),_xlpm.finalni, IF(_xlpm.prvni=1, 2, _xlpm.prvni),INDEX(_xlpm.rozsah, _xlpm.finalni))</f>
        <v>2200</v>
      </c>
      <c r="AU817" cm="1">
        <f t="array" aca="1" ref="AU817" ca="1">INDEX($J$3:$J$10001,MATCH(AT817,$J$3:$J$10004,0)-1)</f>
        <v>2100</v>
      </c>
      <c r="AV817">
        <f t="shared" ca="1" si="210"/>
        <v>245</v>
      </c>
      <c r="AW817">
        <f t="shared" ca="1" si="211"/>
        <v>280</v>
      </c>
      <c r="AX817">
        <f t="shared" ca="1" si="212"/>
        <v>-35</v>
      </c>
      <c r="AY817">
        <f t="shared" ca="1" si="213"/>
        <v>259.83577620000005</v>
      </c>
      <c r="AZ817">
        <f t="shared" ca="1" si="214"/>
        <v>264.84697604723965</v>
      </c>
      <c r="BA817">
        <f t="shared" ca="1" si="215"/>
        <v>260.15302395276035</v>
      </c>
      <c r="BB817" cm="1">
        <f t="array" aca="1" ref="BB817" ca="1">_xlfn.LET(_xlpm.rozsah, $J$3:$J$10001,_xlpm.podminka, (_xlpm.rozsah&gt;E817)*(ISNUMBER(_xlpm.rozsah)),_xlpm.indexy, IF(_xlpm.podminka, ROW(_xlpm.rozsah)-MIN(ROW(_xlpm.rozsah))+1),_xlpm.prvni, MIN(_xlpm.indexy),_xlpm.finalni, IF(_xlpm.prvni=1, 2, _xlpm.prvni),INDEX(_xlpm.rozsah, _xlpm.finalni))</f>
        <v>2200</v>
      </c>
      <c r="BC817" cm="1">
        <f t="array" aca="1" ref="BC817" ca="1">INDEX($J$3:$J$10001,MATCH(BB817,$J$3:$J$10004,0)-1)</f>
        <v>2100</v>
      </c>
      <c r="BD817">
        <f t="shared" ca="1" si="216"/>
        <v>245</v>
      </c>
      <c r="BE817">
        <f t="shared" ca="1" si="217"/>
        <v>280</v>
      </c>
      <c r="BF817">
        <f t="shared" ca="1" si="218"/>
        <v>-35</v>
      </c>
      <c r="BG817">
        <f t="shared" ca="1" si="219"/>
        <v>264.84697604723965</v>
      </c>
    </row>
    <row r="818" spans="1:59" x14ac:dyDescent="0.25">
      <c r="A818" s="64">
        <v>815</v>
      </c>
      <c r="B818" s="64">
        <v>87</v>
      </c>
      <c r="C818" s="64">
        <v>62</v>
      </c>
      <c r="D818" s="18">
        <v>815</v>
      </c>
      <c r="E818" s="21">
        <f t="shared" ca="1" si="204"/>
        <v>2035.8149873522843</v>
      </c>
      <c r="F818" s="22">
        <f t="shared" ca="1" si="205"/>
        <v>181.55894156831675</v>
      </c>
      <c r="G818" s="23">
        <v>815</v>
      </c>
      <c r="H818" s="24">
        <f t="shared" ca="1" si="206"/>
        <v>2071.4069140000001</v>
      </c>
      <c r="I818" s="25">
        <f t="shared" ca="1" si="207"/>
        <v>177.14554266399998</v>
      </c>
      <c r="J818" s="155"/>
      <c r="K818" s="155"/>
      <c r="AR818">
        <f t="shared" ca="1" si="208"/>
        <v>285.71861719999998</v>
      </c>
      <c r="AS818">
        <f t="shared" ca="1" si="209"/>
        <v>294.28138280000002</v>
      </c>
      <c r="AT818" cm="1">
        <f t="array" aca="1" ref="AT818" ca="1">_xlfn.LET(_xlpm.rozsah, $J$3:$J$10001,_xlpm.podminka, (_xlpm.rozsah&gt;H818)*(ISNUMBER(_xlpm.rozsah)),_xlpm.indexy, IF(_xlpm.podminka, ROW(_xlpm.rozsah)-MIN(ROW(_xlpm.rozsah))+1),_xlpm.prvni, MIN(_xlpm.indexy),_xlpm.finalni, IF(_xlpm.prvni=1, 2, _xlpm.prvni),INDEX(_xlpm.rozsah, _xlpm.finalni))</f>
        <v>2100</v>
      </c>
      <c r="AU818" cm="1">
        <f t="array" aca="1" ref="AU818" ca="1">INDEX($J$3:$J$10001,MATCH(AT818,$J$3:$J$10004,0)-1)</f>
        <v>2000</v>
      </c>
      <c r="AV818">
        <f t="shared" ca="1" si="210"/>
        <v>280</v>
      </c>
      <c r="AW818">
        <f t="shared" ca="1" si="211"/>
        <v>300</v>
      </c>
      <c r="AX818">
        <f t="shared" ca="1" si="212"/>
        <v>-20</v>
      </c>
      <c r="AY818">
        <f t="shared" ca="1" si="213"/>
        <v>285.71861719999998</v>
      </c>
      <c r="AZ818">
        <f t="shared" ca="1" si="214"/>
        <v>292.83700252954316</v>
      </c>
      <c r="BA818">
        <f t="shared" ca="1" si="215"/>
        <v>287.16299747045684</v>
      </c>
      <c r="BB818" cm="1">
        <f t="array" aca="1" ref="BB818" ca="1">_xlfn.LET(_xlpm.rozsah, $J$3:$J$10001,_xlpm.podminka, (_xlpm.rozsah&gt;E818)*(ISNUMBER(_xlpm.rozsah)),_xlpm.indexy, IF(_xlpm.podminka, ROW(_xlpm.rozsah)-MIN(ROW(_xlpm.rozsah))+1),_xlpm.prvni, MIN(_xlpm.indexy),_xlpm.finalni, IF(_xlpm.prvni=1, 2, _xlpm.prvni),INDEX(_xlpm.rozsah, _xlpm.finalni))</f>
        <v>2100</v>
      </c>
      <c r="BC818" cm="1">
        <f t="array" aca="1" ref="BC818" ca="1">INDEX($J$3:$J$10001,MATCH(BB818,$J$3:$J$10004,0)-1)</f>
        <v>2000</v>
      </c>
      <c r="BD818">
        <f t="shared" ca="1" si="216"/>
        <v>280</v>
      </c>
      <c r="BE818">
        <f t="shared" ca="1" si="217"/>
        <v>300</v>
      </c>
      <c r="BF818">
        <f t="shared" ca="1" si="218"/>
        <v>-20</v>
      </c>
      <c r="BG818">
        <f t="shared" ca="1" si="219"/>
        <v>292.83700252954316</v>
      </c>
    </row>
    <row r="819" spans="1:59" x14ac:dyDescent="0.25">
      <c r="A819" s="64">
        <v>816</v>
      </c>
      <c r="B819" s="64">
        <v>81</v>
      </c>
      <c r="C819" s="64">
        <v>50</v>
      </c>
      <c r="D819" s="18">
        <v>816</v>
      </c>
      <c r="E819" s="21">
        <f t="shared" ca="1" si="204"/>
        <v>1943.6898158107474</v>
      </c>
      <c r="F819" s="22">
        <f t="shared" ca="1" si="205"/>
        <v>154.5048147351402</v>
      </c>
      <c r="G819" s="28">
        <v>816</v>
      </c>
      <c r="H819" s="24">
        <f t="shared" ca="1" si="206"/>
        <v>1997.5167820000001</v>
      </c>
      <c r="I819" s="25">
        <f t="shared" ca="1" si="207"/>
        <v>150.19865743999998</v>
      </c>
      <c r="J819" s="155"/>
      <c r="K819" s="155"/>
      <c r="AR819">
        <f t="shared" ca="1" si="208"/>
        <v>300.39731487999995</v>
      </c>
      <c r="AS819">
        <f t="shared" ca="1" si="209"/>
        <v>315.60268512000005</v>
      </c>
      <c r="AT819" cm="1">
        <f t="array" aca="1" ref="AT819" ca="1">_xlfn.LET(_xlpm.rozsah, $J$3:$J$10001,_xlpm.podminka, (_xlpm.rozsah&gt;H819)*(ISNUMBER(_xlpm.rozsah)),_xlpm.indexy, IF(_xlpm.podminka, ROW(_xlpm.rozsah)-MIN(ROW(_xlpm.rozsah))+1),_xlpm.prvni, MIN(_xlpm.indexy),_xlpm.finalni, IF(_xlpm.prvni=1, 2, _xlpm.prvni),INDEX(_xlpm.rozsah, _xlpm.finalni))</f>
        <v>2000</v>
      </c>
      <c r="AU819" cm="1">
        <f t="array" aca="1" ref="AU819" ca="1">INDEX($J$3:$J$10001,MATCH(AT819,$J$3:$J$10004,0)-1)</f>
        <v>1900</v>
      </c>
      <c r="AV819">
        <f t="shared" ca="1" si="210"/>
        <v>300</v>
      </c>
      <c r="AW819">
        <f t="shared" ca="1" si="211"/>
        <v>316</v>
      </c>
      <c r="AX819">
        <f t="shared" ca="1" si="212"/>
        <v>-16</v>
      </c>
      <c r="AY819">
        <f t="shared" ca="1" si="213"/>
        <v>300.39731487999995</v>
      </c>
      <c r="AZ819">
        <f t="shared" ca="1" si="214"/>
        <v>309.0096294702804</v>
      </c>
      <c r="BA819">
        <f t="shared" ca="1" si="215"/>
        <v>306.9903705297196</v>
      </c>
      <c r="BB819" cm="1">
        <f t="array" aca="1" ref="BB819" ca="1">_xlfn.LET(_xlpm.rozsah, $J$3:$J$10001,_xlpm.podminka, (_xlpm.rozsah&gt;E819)*(ISNUMBER(_xlpm.rozsah)),_xlpm.indexy, IF(_xlpm.podminka, ROW(_xlpm.rozsah)-MIN(ROW(_xlpm.rozsah))+1),_xlpm.prvni, MIN(_xlpm.indexy),_xlpm.finalni, IF(_xlpm.prvni=1, 2, _xlpm.prvni),INDEX(_xlpm.rozsah, _xlpm.finalni))</f>
        <v>2000</v>
      </c>
      <c r="BC819" cm="1">
        <f t="array" aca="1" ref="BC819" ca="1">INDEX($J$3:$J$10001,MATCH(BB819,$J$3:$J$10004,0)-1)</f>
        <v>1900</v>
      </c>
      <c r="BD819">
        <f t="shared" ca="1" si="216"/>
        <v>300</v>
      </c>
      <c r="BE819">
        <f t="shared" ca="1" si="217"/>
        <v>316</v>
      </c>
      <c r="BF819">
        <f t="shared" ca="1" si="218"/>
        <v>-16</v>
      </c>
      <c r="BG819">
        <f t="shared" ca="1" si="219"/>
        <v>309.0096294702804</v>
      </c>
    </row>
    <row r="820" spans="1:59" x14ac:dyDescent="0.25">
      <c r="A820" s="64">
        <v>817</v>
      </c>
      <c r="B820" s="64">
        <v>81</v>
      </c>
      <c r="C820" s="64">
        <v>46</v>
      </c>
      <c r="D820" s="18">
        <v>817</v>
      </c>
      <c r="E820" s="21">
        <f t="shared" ca="1" si="204"/>
        <v>1943.6898158107474</v>
      </c>
      <c r="F820" s="22">
        <f t="shared" ca="1" si="205"/>
        <v>142.14442955632899</v>
      </c>
      <c r="G820" s="23">
        <v>817</v>
      </c>
      <c r="H820" s="24">
        <f t="shared" ca="1" si="206"/>
        <v>1997.5167820000001</v>
      </c>
      <c r="I820" s="25">
        <f t="shared" ca="1" si="207"/>
        <v>138.18276484479998</v>
      </c>
      <c r="J820" s="155"/>
      <c r="K820" s="155"/>
      <c r="AR820">
        <f t="shared" ca="1" si="208"/>
        <v>300.39731487999995</v>
      </c>
      <c r="AS820">
        <f t="shared" ca="1" si="209"/>
        <v>315.60268512000005</v>
      </c>
      <c r="AT820" cm="1">
        <f t="array" aca="1" ref="AT820" ca="1">_xlfn.LET(_xlpm.rozsah, $J$3:$J$10001,_xlpm.podminka, (_xlpm.rozsah&gt;H820)*(ISNUMBER(_xlpm.rozsah)),_xlpm.indexy, IF(_xlpm.podminka, ROW(_xlpm.rozsah)-MIN(ROW(_xlpm.rozsah))+1),_xlpm.prvni, MIN(_xlpm.indexy),_xlpm.finalni, IF(_xlpm.prvni=1, 2, _xlpm.prvni),INDEX(_xlpm.rozsah, _xlpm.finalni))</f>
        <v>2000</v>
      </c>
      <c r="AU820" cm="1">
        <f t="array" aca="1" ref="AU820" ca="1">INDEX($J$3:$J$10001,MATCH(AT820,$J$3:$J$10004,0)-1)</f>
        <v>1900</v>
      </c>
      <c r="AV820">
        <f t="shared" ca="1" si="210"/>
        <v>300</v>
      </c>
      <c r="AW820">
        <f t="shared" ca="1" si="211"/>
        <v>316</v>
      </c>
      <c r="AX820">
        <f t="shared" ca="1" si="212"/>
        <v>-16</v>
      </c>
      <c r="AY820">
        <f t="shared" ca="1" si="213"/>
        <v>300.39731487999995</v>
      </c>
      <c r="AZ820">
        <f t="shared" ca="1" si="214"/>
        <v>309.0096294702804</v>
      </c>
      <c r="BA820">
        <f t="shared" ca="1" si="215"/>
        <v>306.9903705297196</v>
      </c>
      <c r="BB820" cm="1">
        <f t="array" aca="1" ref="BB820" ca="1">_xlfn.LET(_xlpm.rozsah, $J$3:$J$10001,_xlpm.podminka, (_xlpm.rozsah&gt;E820)*(ISNUMBER(_xlpm.rozsah)),_xlpm.indexy, IF(_xlpm.podminka, ROW(_xlpm.rozsah)-MIN(ROW(_xlpm.rozsah))+1),_xlpm.prvni, MIN(_xlpm.indexy),_xlpm.finalni, IF(_xlpm.prvni=1, 2, _xlpm.prvni),INDEX(_xlpm.rozsah, _xlpm.finalni))</f>
        <v>2000</v>
      </c>
      <c r="BC820" cm="1">
        <f t="array" aca="1" ref="BC820" ca="1">INDEX($J$3:$J$10001,MATCH(BB820,$J$3:$J$10004,0)-1)</f>
        <v>1900</v>
      </c>
      <c r="BD820">
        <f t="shared" ca="1" si="216"/>
        <v>300</v>
      </c>
      <c r="BE820">
        <f t="shared" ca="1" si="217"/>
        <v>316</v>
      </c>
      <c r="BF820">
        <f t="shared" ca="1" si="218"/>
        <v>-16</v>
      </c>
      <c r="BG820">
        <f t="shared" ca="1" si="219"/>
        <v>309.0096294702804</v>
      </c>
    </row>
    <row r="821" spans="1:59" x14ac:dyDescent="0.25">
      <c r="A821" s="64">
        <v>818</v>
      </c>
      <c r="B821" s="64">
        <v>80</v>
      </c>
      <c r="C821" s="64">
        <v>39</v>
      </c>
      <c r="D821" s="18">
        <v>818</v>
      </c>
      <c r="E821" s="21">
        <f t="shared" ca="1" si="204"/>
        <v>1928.3356205538248</v>
      </c>
      <c r="F821" s="22">
        <f t="shared" ca="1" si="205"/>
        <v>121.47185727744134</v>
      </c>
      <c r="G821" s="28">
        <v>818</v>
      </c>
      <c r="H821" s="24">
        <f t="shared" ca="1" si="206"/>
        <v>1985.2017599999999</v>
      </c>
      <c r="I821" s="25">
        <f t="shared" ca="1" si="207"/>
        <v>117.923410176</v>
      </c>
      <c r="J821" s="155"/>
      <c r="K821" s="155"/>
      <c r="AR821">
        <f t="shared" ca="1" si="208"/>
        <v>302.3677184</v>
      </c>
      <c r="AS821">
        <f t="shared" ca="1" si="209"/>
        <v>313.6322816</v>
      </c>
      <c r="AT821" cm="1">
        <f t="array" aca="1" ref="AT821" ca="1">_xlfn.LET(_xlpm.rozsah, $J$3:$J$10001,_xlpm.podminka, (_xlpm.rozsah&gt;H821)*(ISNUMBER(_xlpm.rozsah)),_xlpm.indexy, IF(_xlpm.podminka, ROW(_xlpm.rozsah)-MIN(ROW(_xlpm.rozsah))+1),_xlpm.prvni, MIN(_xlpm.indexy),_xlpm.finalni, IF(_xlpm.prvni=1, 2, _xlpm.prvni),INDEX(_xlpm.rozsah, _xlpm.finalni))</f>
        <v>2000</v>
      </c>
      <c r="AU821" cm="1">
        <f t="array" aca="1" ref="AU821" ca="1">INDEX($J$3:$J$10001,MATCH(AT821,$J$3:$J$10004,0)-1)</f>
        <v>1900</v>
      </c>
      <c r="AV821">
        <f t="shared" ca="1" si="210"/>
        <v>300</v>
      </c>
      <c r="AW821">
        <f t="shared" ca="1" si="211"/>
        <v>316</v>
      </c>
      <c r="AX821">
        <f t="shared" ca="1" si="212"/>
        <v>-16</v>
      </c>
      <c r="AY821">
        <f t="shared" ca="1" si="213"/>
        <v>302.3677184</v>
      </c>
      <c r="AZ821">
        <f t="shared" ca="1" si="214"/>
        <v>311.46630071138804</v>
      </c>
      <c r="BA821">
        <f t="shared" ca="1" si="215"/>
        <v>304.53369928861196</v>
      </c>
      <c r="BB821" cm="1">
        <f t="array" aca="1" ref="BB821" ca="1">_xlfn.LET(_xlpm.rozsah, $J$3:$J$10001,_xlpm.podminka, (_xlpm.rozsah&gt;E821)*(ISNUMBER(_xlpm.rozsah)),_xlpm.indexy, IF(_xlpm.podminka, ROW(_xlpm.rozsah)-MIN(ROW(_xlpm.rozsah))+1),_xlpm.prvni, MIN(_xlpm.indexy),_xlpm.finalni, IF(_xlpm.prvni=1, 2, _xlpm.prvni),INDEX(_xlpm.rozsah, _xlpm.finalni))</f>
        <v>2000</v>
      </c>
      <c r="BC821" cm="1">
        <f t="array" aca="1" ref="BC821" ca="1">INDEX($J$3:$J$10001,MATCH(BB821,$J$3:$J$10004,0)-1)</f>
        <v>1900</v>
      </c>
      <c r="BD821">
        <f t="shared" ca="1" si="216"/>
        <v>300</v>
      </c>
      <c r="BE821">
        <f t="shared" ca="1" si="217"/>
        <v>316</v>
      </c>
      <c r="BF821">
        <f t="shared" ca="1" si="218"/>
        <v>-16</v>
      </c>
      <c r="BG821">
        <f t="shared" ca="1" si="219"/>
        <v>311.46630071138804</v>
      </c>
    </row>
    <row r="822" spans="1:59" x14ac:dyDescent="0.25">
      <c r="A822" s="64">
        <v>819</v>
      </c>
      <c r="B822" s="64">
        <v>80</v>
      </c>
      <c r="C822" s="64">
        <v>32</v>
      </c>
      <c r="D822" s="18">
        <v>819</v>
      </c>
      <c r="E822" s="21">
        <f t="shared" ca="1" si="204"/>
        <v>1928.3356205538248</v>
      </c>
      <c r="F822" s="22">
        <f t="shared" ca="1" si="205"/>
        <v>99.669216227644171</v>
      </c>
      <c r="G822" s="23">
        <v>819</v>
      </c>
      <c r="H822" s="24">
        <f t="shared" ca="1" si="206"/>
        <v>1985.2017599999999</v>
      </c>
      <c r="I822" s="25">
        <f t="shared" ca="1" si="207"/>
        <v>96.757669887999995</v>
      </c>
      <c r="J822" s="155"/>
      <c r="K822" s="155"/>
      <c r="AR822">
        <f t="shared" ca="1" si="208"/>
        <v>302.3677184</v>
      </c>
      <c r="AS822">
        <f t="shared" ca="1" si="209"/>
        <v>313.6322816</v>
      </c>
      <c r="AT822" cm="1">
        <f t="array" aca="1" ref="AT822" ca="1">_xlfn.LET(_xlpm.rozsah, $J$3:$J$10001,_xlpm.podminka, (_xlpm.rozsah&gt;H822)*(ISNUMBER(_xlpm.rozsah)),_xlpm.indexy, IF(_xlpm.podminka, ROW(_xlpm.rozsah)-MIN(ROW(_xlpm.rozsah))+1),_xlpm.prvni, MIN(_xlpm.indexy),_xlpm.finalni, IF(_xlpm.prvni=1, 2, _xlpm.prvni),INDEX(_xlpm.rozsah, _xlpm.finalni))</f>
        <v>2000</v>
      </c>
      <c r="AU822" cm="1">
        <f t="array" aca="1" ref="AU822" ca="1">INDEX($J$3:$J$10001,MATCH(AT822,$J$3:$J$10004,0)-1)</f>
        <v>1900</v>
      </c>
      <c r="AV822">
        <f t="shared" ca="1" si="210"/>
        <v>300</v>
      </c>
      <c r="AW822">
        <f t="shared" ca="1" si="211"/>
        <v>316</v>
      </c>
      <c r="AX822">
        <f t="shared" ca="1" si="212"/>
        <v>-16</v>
      </c>
      <c r="AY822">
        <f t="shared" ca="1" si="213"/>
        <v>302.3677184</v>
      </c>
      <c r="AZ822">
        <f t="shared" ca="1" si="214"/>
        <v>311.46630071138804</v>
      </c>
      <c r="BA822">
        <f t="shared" ca="1" si="215"/>
        <v>304.53369928861196</v>
      </c>
      <c r="BB822" cm="1">
        <f t="array" aca="1" ref="BB822" ca="1">_xlfn.LET(_xlpm.rozsah, $J$3:$J$10001,_xlpm.podminka, (_xlpm.rozsah&gt;E822)*(ISNUMBER(_xlpm.rozsah)),_xlpm.indexy, IF(_xlpm.podminka, ROW(_xlpm.rozsah)-MIN(ROW(_xlpm.rozsah))+1),_xlpm.prvni, MIN(_xlpm.indexy),_xlpm.finalni, IF(_xlpm.prvni=1, 2, _xlpm.prvni),INDEX(_xlpm.rozsah, _xlpm.finalni))</f>
        <v>2000</v>
      </c>
      <c r="BC822" cm="1">
        <f t="array" aca="1" ref="BC822" ca="1">INDEX($J$3:$J$10001,MATCH(BB822,$J$3:$J$10004,0)-1)</f>
        <v>1900</v>
      </c>
      <c r="BD822">
        <f t="shared" ca="1" si="216"/>
        <v>300</v>
      </c>
      <c r="BE822">
        <f t="shared" ca="1" si="217"/>
        <v>316</v>
      </c>
      <c r="BF822">
        <f t="shared" ca="1" si="218"/>
        <v>-16</v>
      </c>
      <c r="BG822">
        <f t="shared" ca="1" si="219"/>
        <v>311.46630071138804</v>
      </c>
    </row>
    <row r="823" spans="1:59" x14ac:dyDescent="0.25">
      <c r="A823" s="64">
        <v>820</v>
      </c>
      <c r="B823" s="64">
        <v>81</v>
      </c>
      <c r="C823" s="64">
        <v>28</v>
      </c>
      <c r="D823" s="18">
        <v>820</v>
      </c>
      <c r="E823" s="21">
        <f t="shared" ca="1" si="204"/>
        <v>1943.6898158107474</v>
      </c>
      <c r="F823" s="22">
        <f t="shared" ca="1" si="205"/>
        <v>86.522696251678511</v>
      </c>
      <c r="G823" s="28">
        <v>820</v>
      </c>
      <c r="H823" s="24">
        <f t="shared" ca="1" si="206"/>
        <v>1997.5167820000001</v>
      </c>
      <c r="I823" s="25">
        <f t="shared" ca="1" si="207"/>
        <v>84.111248166399989</v>
      </c>
      <c r="J823" s="155"/>
      <c r="K823" s="155"/>
      <c r="AR823">
        <f t="shared" ca="1" si="208"/>
        <v>300.39731487999995</v>
      </c>
      <c r="AS823">
        <f t="shared" ca="1" si="209"/>
        <v>315.60268512000005</v>
      </c>
      <c r="AT823" cm="1">
        <f t="array" aca="1" ref="AT823" ca="1">_xlfn.LET(_xlpm.rozsah, $J$3:$J$10001,_xlpm.podminka, (_xlpm.rozsah&gt;H823)*(ISNUMBER(_xlpm.rozsah)),_xlpm.indexy, IF(_xlpm.podminka, ROW(_xlpm.rozsah)-MIN(ROW(_xlpm.rozsah))+1),_xlpm.prvni, MIN(_xlpm.indexy),_xlpm.finalni, IF(_xlpm.prvni=1, 2, _xlpm.prvni),INDEX(_xlpm.rozsah, _xlpm.finalni))</f>
        <v>2000</v>
      </c>
      <c r="AU823" cm="1">
        <f t="array" aca="1" ref="AU823" ca="1">INDEX($J$3:$J$10001,MATCH(AT823,$J$3:$J$10004,0)-1)</f>
        <v>1900</v>
      </c>
      <c r="AV823">
        <f t="shared" ca="1" si="210"/>
        <v>300</v>
      </c>
      <c r="AW823">
        <f t="shared" ca="1" si="211"/>
        <v>316</v>
      </c>
      <c r="AX823">
        <f t="shared" ca="1" si="212"/>
        <v>-16</v>
      </c>
      <c r="AY823">
        <f t="shared" ca="1" si="213"/>
        <v>300.39731487999995</v>
      </c>
      <c r="AZ823">
        <f t="shared" ca="1" si="214"/>
        <v>309.0096294702804</v>
      </c>
      <c r="BA823">
        <f t="shared" ca="1" si="215"/>
        <v>306.9903705297196</v>
      </c>
      <c r="BB823" cm="1">
        <f t="array" aca="1" ref="BB823" ca="1">_xlfn.LET(_xlpm.rozsah, $J$3:$J$10001,_xlpm.podminka, (_xlpm.rozsah&gt;E823)*(ISNUMBER(_xlpm.rozsah)),_xlpm.indexy, IF(_xlpm.podminka, ROW(_xlpm.rozsah)-MIN(ROW(_xlpm.rozsah))+1),_xlpm.prvni, MIN(_xlpm.indexy),_xlpm.finalni, IF(_xlpm.prvni=1, 2, _xlpm.prvni),INDEX(_xlpm.rozsah, _xlpm.finalni))</f>
        <v>2000</v>
      </c>
      <c r="BC823" cm="1">
        <f t="array" aca="1" ref="BC823" ca="1">INDEX($J$3:$J$10001,MATCH(BB823,$J$3:$J$10004,0)-1)</f>
        <v>1900</v>
      </c>
      <c r="BD823">
        <f t="shared" ca="1" si="216"/>
        <v>300</v>
      </c>
      <c r="BE823">
        <f t="shared" ca="1" si="217"/>
        <v>316</v>
      </c>
      <c r="BF823">
        <f t="shared" ca="1" si="218"/>
        <v>-16</v>
      </c>
      <c r="BG823">
        <f t="shared" ca="1" si="219"/>
        <v>309.0096294702804</v>
      </c>
    </row>
    <row r="824" spans="1:59" x14ac:dyDescent="0.25">
      <c r="A824" s="64">
        <v>821</v>
      </c>
      <c r="B824" s="64">
        <v>80</v>
      </c>
      <c r="C824" s="64">
        <v>26</v>
      </c>
      <c r="D824" s="18">
        <v>821</v>
      </c>
      <c r="E824" s="21">
        <f t="shared" ca="1" si="204"/>
        <v>1928.3356205538248</v>
      </c>
      <c r="F824" s="22">
        <f t="shared" ca="1" si="205"/>
        <v>80.981238184960887</v>
      </c>
      <c r="G824" s="23">
        <v>821</v>
      </c>
      <c r="H824" s="24">
        <f t="shared" ca="1" si="206"/>
        <v>1985.2017599999999</v>
      </c>
      <c r="I824" s="25">
        <f t="shared" ca="1" si="207"/>
        <v>78.615606784000008</v>
      </c>
      <c r="J824" s="155"/>
      <c r="K824" s="155"/>
      <c r="AR824">
        <f t="shared" ca="1" si="208"/>
        <v>302.3677184</v>
      </c>
      <c r="AS824">
        <f t="shared" ca="1" si="209"/>
        <v>313.6322816</v>
      </c>
      <c r="AT824" cm="1">
        <f t="array" aca="1" ref="AT824" ca="1">_xlfn.LET(_xlpm.rozsah, $J$3:$J$10001,_xlpm.podminka, (_xlpm.rozsah&gt;H824)*(ISNUMBER(_xlpm.rozsah)),_xlpm.indexy, IF(_xlpm.podminka, ROW(_xlpm.rozsah)-MIN(ROW(_xlpm.rozsah))+1),_xlpm.prvni, MIN(_xlpm.indexy),_xlpm.finalni, IF(_xlpm.prvni=1, 2, _xlpm.prvni),INDEX(_xlpm.rozsah, _xlpm.finalni))</f>
        <v>2000</v>
      </c>
      <c r="AU824" cm="1">
        <f t="array" aca="1" ref="AU824" ca="1">INDEX($J$3:$J$10001,MATCH(AT824,$J$3:$J$10004,0)-1)</f>
        <v>1900</v>
      </c>
      <c r="AV824">
        <f t="shared" ca="1" si="210"/>
        <v>300</v>
      </c>
      <c r="AW824">
        <f t="shared" ca="1" si="211"/>
        <v>316</v>
      </c>
      <c r="AX824">
        <f t="shared" ca="1" si="212"/>
        <v>-16</v>
      </c>
      <c r="AY824">
        <f t="shared" ca="1" si="213"/>
        <v>302.3677184</v>
      </c>
      <c r="AZ824">
        <f t="shared" ca="1" si="214"/>
        <v>311.46630071138804</v>
      </c>
      <c r="BA824">
        <f t="shared" ca="1" si="215"/>
        <v>304.53369928861196</v>
      </c>
      <c r="BB824" cm="1">
        <f t="array" aca="1" ref="BB824" ca="1">_xlfn.LET(_xlpm.rozsah, $J$3:$J$10001,_xlpm.podminka, (_xlpm.rozsah&gt;E824)*(ISNUMBER(_xlpm.rozsah)),_xlpm.indexy, IF(_xlpm.podminka, ROW(_xlpm.rozsah)-MIN(ROW(_xlpm.rozsah))+1),_xlpm.prvni, MIN(_xlpm.indexy),_xlpm.finalni, IF(_xlpm.prvni=1, 2, _xlpm.prvni),INDEX(_xlpm.rozsah, _xlpm.finalni))</f>
        <v>2000</v>
      </c>
      <c r="BC824" cm="1">
        <f t="array" aca="1" ref="BC824" ca="1">INDEX($J$3:$J$10001,MATCH(BB824,$J$3:$J$10004,0)-1)</f>
        <v>1900</v>
      </c>
      <c r="BD824">
        <f t="shared" ca="1" si="216"/>
        <v>300</v>
      </c>
      <c r="BE824">
        <f t="shared" ca="1" si="217"/>
        <v>316</v>
      </c>
      <c r="BF824">
        <f t="shared" ca="1" si="218"/>
        <v>-16</v>
      </c>
      <c r="BG824">
        <f t="shared" ca="1" si="219"/>
        <v>311.46630071138804</v>
      </c>
    </row>
    <row r="825" spans="1:59" x14ac:dyDescent="0.25">
      <c r="A825" s="64">
        <v>822</v>
      </c>
      <c r="B825" s="64">
        <v>80</v>
      </c>
      <c r="C825" s="64">
        <v>23</v>
      </c>
      <c r="D825" s="18">
        <v>822</v>
      </c>
      <c r="E825" s="21">
        <f t="shared" ca="1" si="204"/>
        <v>1928.3356205538248</v>
      </c>
      <c r="F825" s="22">
        <f t="shared" ca="1" si="205"/>
        <v>71.637249163619259</v>
      </c>
      <c r="G825" s="28">
        <v>822</v>
      </c>
      <c r="H825" s="24">
        <f t="shared" ca="1" si="206"/>
        <v>1985.2017599999999</v>
      </c>
      <c r="I825" s="25">
        <f t="shared" ca="1" si="207"/>
        <v>69.544575232</v>
      </c>
      <c r="J825" s="155"/>
      <c r="K825" s="155"/>
      <c r="AR825">
        <f t="shared" ca="1" si="208"/>
        <v>302.3677184</v>
      </c>
      <c r="AS825">
        <f t="shared" ca="1" si="209"/>
        <v>313.6322816</v>
      </c>
      <c r="AT825" cm="1">
        <f t="array" aca="1" ref="AT825" ca="1">_xlfn.LET(_xlpm.rozsah, $J$3:$J$10001,_xlpm.podminka, (_xlpm.rozsah&gt;H825)*(ISNUMBER(_xlpm.rozsah)),_xlpm.indexy, IF(_xlpm.podminka, ROW(_xlpm.rozsah)-MIN(ROW(_xlpm.rozsah))+1),_xlpm.prvni, MIN(_xlpm.indexy),_xlpm.finalni, IF(_xlpm.prvni=1, 2, _xlpm.prvni),INDEX(_xlpm.rozsah, _xlpm.finalni))</f>
        <v>2000</v>
      </c>
      <c r="AU825" cm="1">
        <f t="array" aca="1" ref="AU825" ca="1">INDEX($J$3:$J$10001,MATCH(AT825,$J$3:$J$10004,0)-1)</f>
        <v>1900</v>
      </c>
      <c r="AV825">
        <f t="shared" ca="1" si="210"/>
        <v>300</v>
      </c>
      <c r="AW825">
        <f t="shared" ca="1" si="211"/>
        <v>316</v>
      </c>
      <c r="AX825">
        <f t="shared" ca="1" si="212"/>
        <v>-16</v>
      </c>
      <c r="AY825">
        <f t="shared" ca="1" si="213"/>
        <v>302.3677184</v>
      </c>
      <c r="AZ825">
        <f t="shared" ca="1" si="214"/>
        <v>311.46630071138804</v>
      </c>
      <c r="BA825">
        <f t="shared" ca="1" si="215"/>
        <v>304.53369928861196</v>
      </c>
      <c r="BB825" cm="1">
        <f t="array" aca="1" ref="BB825" ca="1">_xlfn.LET(_xlpm.rozsah, $J$3:$J$10001,_xlpm.podminka, (_xlpm.rozsah&gt;E825)*(ISNUMBER(_xlpm.rozsah)),_xlpm.indexy, IF(_xlpm.podminka, ROW(_xlpm.rozsah)-MIN(ROW(_xlpm.rozsah))+1),_xlpm.prvni, MIN(_xlpm.indexy),_xlpm.finalni, IF(_xlpm.prvni=1, 2, _xlpm.prvni),INDEX(_xlpm.rozsah, _xlpm.finalni))</f>
        <v>2000</v>
      </c>
      <c r="BC825" cm="1">
        <f t="array" aca="1" ref="BC825" ca="1">INDEX($J$3:$J$10001,MATCH(BB825,$J$3:$J$10004,0)-1)</f>
        <v>1900</v>
      </c>
      <c r="BD825">
        <f t="shared" ca="1" si="216"/>
        <v>300</v>
      </c>
      <c r="BE825">
        <f t="shared" ca="1" si="217"/>
        <v>316</v>
      </c>
      <c r="BF825">
        <f t="shared" ca="1" si="218"/>
        <v>-16</v>
      </c>
      <c r="BG825">
        <f t="shared" ca="1" si="219"/>
        <v>311.46630071138804</v>
      </c>
    </row>
    <row r="826" spans="1:59" x14ac:dyDescent="0.25">
      <c r="A826" s="64">
        <v>823</v>
      </c>
      <c r="B826" s="64">
        <v>80</v>
      </c>
      <c r="C826" s="64">
        <v>23</v>
      </c>
      <c r="D826" s="18">
        <v>823</v>
      </c>
      <c r="E826" s="21">
        <f t="shared" ca="1" si="204"/>
        <v>1928.3356205538248</v>
      </c>
      <c r="F826" s="22">
        <f t="shared" ca="1" si="205"/>
        <v>71.637249163619259</v>
      </c>
      <c r="G826" s="23">
        <v>823</v>
      </c>
      <c r="H826" s="24">
        <f t="shared" ca="1" si="206"/>
        <v>1985.2017599999999</v>
      </c>
      <c r="I826" s="25">
        <f t="shared" ca="1" si="207"/>
        <v>69.544575232</v>
      </c>
      <c r="J826" s="155"/>
      <c r="K826" s="155"/>
      <c r="AR826">
        <f t="shared" ca="1" si="208"/>
        <v>302.3677184</v>
      </c>
      <c r="AS826">
        <f t="shared" ca="1" si="209"/>
        <v>313.6322816</v>
      </c>
      <c r="AT826" cm="1">
        <f t="array" aca="1" ref="AT826" ca="1">_xlfn.LET(_xlpm.rozsah, $J$3:$J$10001,_xlpm.podminka, (_xlpm.rozsah&gt;H826)*(ISNUMBER(_xlpm.rozsah)),_xlpm.indexy, IF(_xlpm.podminka, ROW(_xlpm.rozsah)-MIN(ROW(_xlpm.rozsah))+1),_xlpm.prvni, MIN(_xlpm.indexy),_xlpm.finalni, IF(_xlpm.prvni=1, 2, _xlpm.prvni),INDEX(_xlpm.rozsah, _xlpm.finalni))</f>
        <v>2000</v>
      </c>
      <c r="AU826" cm="1">
        <f t="array" aca="1" ref="AU826" ca="1">INDEX($J$3:$J$10001,MATCH(AT826,$J$3:$J$10004,0)-1)</f>
        <v>1900</v>
      </c>
      <c r="AV826">
        <f t="shared" ca="1" si="210"/>
        <v>300</v>
      </c>
      <c r="AW826">
        <f t="shared" ca="1" si="211"/>
        <v>316</v>
      </c>
      <c r="AX826">
        <f t="shared" ca="1" si="212"/>
        <v>-16</v>
      </c>
      <c r="AY826">
        <f t="shared" ca="1" si="213"/>
        <v>302.3677184</v>
      </c>
      <c r="AZ826">
        <f t="shared" ca="1" si="214"/>
        <v>311.46630071138804</v>
      </c>
      <c r="BA826">
        <f t="shared" ca="1" si="215"/>
        <v>304.53369928861196</v>
      </c>
      <c r="BB826" cm="1">
        <f t="array" aca="1" ref="BB826" ca="1">_xlfn.LET(_xlpm.rozsah, $J$3:$J$10001,_xlpm.podminka, (_xlpm.rozsah&gt;E826)*(ISNUMBER(_xlpm.rozsah)),_xlpm.indexy, IF(_xlpm.podminka, ROW(_xlpm.rozsah)-MIN(ROW(_xlpm.rozsah))+1),_xlpm.prvni, MIN(_xlpm.indexy),_xlpm.finalni, IF(_xlpm.prvni=1, 2, _xlpm.prvni),INDEX(_xlpm.rozsah, _xlpm.finalni))</f>
        <v>2000</v>
      </c>
      <c r="BC826" cm="1">
        <f t="array" aca="1" ref="BC826" ca="1">INDEX($J$3:$J$10001,MATCH(BB826,$J$3:$J$10004,0)-1)</f>
        <v>1900</v>
      </c>
      <c r="BD826">
        <f t="shared" ca="1" si="216"/>
        <v>300</v>
      </c>
      <c r="BE826">
        <f t="shared" ca="1" si="217"/>
        <v>316</v>
      </c>
      <c r="BF826">
        <f t="shared" ca="1" si="218"/>
        <v>-16</v>
      </c>
      <c r="BG826">
        <f t="shared" ca="1" si="219"/>
        <v>311.46630071138804</v>
      </c>
    </row>
    <row r="827" spans="1:59" x14ac:dyDescent="0.25">
      <c r="A827" s="64">
        <v>824</v>
      </c>
      <c r="B827" s="64">
        <v>80</v>
      </c>
      <c r="C827" s="64">
        <v>20</v>
      </c>
      <c r="D827" s="18">
        <v>824</v>
      </c>
      <c r="E827" s="21">
        <f t="shared" ca="1" si="204"/>
        <v>1928.3356205538248</v>
      </c>
      <c r="F827" s="22">
        <f t="shared" ca="1" si="205"/>
        <v>62.29326014227761</v>
      </c>
      <c r="G827" s="28">
        <v>824</v>
      </c>
      <c r="H827" s="24">
        <f t="shared" ca="1" si="206"/>
        <v>1985.2017599999999</v>
      </c>
      <c r="I827" s="25">
        <f t="shared" ca="1" si="207"/>
        <v>60.473543680000006</v>
      </c>
      <c r="J827" s="155"/>
      <c r="K827" s="155"/>
      <c r="AR827">
        <f t="shared" ca="1" si="208"/>
        <v>302.3677184</v>
      </c>
      <c r="AS827">
        <f t="shared" ca="1" si="209"/>
        <v>313.6322816</v>
      </c>
      <c r="AT827" cm="1">
        <f t="array" aca="1" ref="AT827" ca="1">_xlfn.LET(_xlpm.rozsah, $J$3:$J$10001,_xlpm.podminka, (_xlpm.rozsah&gt;H827)*(ISNUMBER(_xlpm.rozsah)),_xlpm.indexy, IF(_xlpm.podminka, ROW(_xlpm.rozsah)-MIN(ROW(_xlpm.rozsah))+1),_xlpm.prvni, MIN(_xlpm.indexy),_xlpm.finalni, IF(_xlpm.prvni=1, 2, _xlpm.prvni),INDEX(_xlpm.rozsah, _xlpm.finalni))</f>
        <v>2000</v>
      </c>
      <c r="AU827" cm="1">
        <f t="array" aca="1" ref="AU827" ca="1">INDEX($J$3:$J$10001,MATCH(AT827,$J$3:$J$10004,0)-1)</f>
        <v>1900</v>
      </c>
      <c r="AV827">
        <f t="shared" ca="1" si="210"/>
        <v>300</v>
      </c>
      <c r="AW827">
        <f t="shared" ca="1" si="211"/>
        <v>316</v>
      </c>
      <c r="AX827">
        <f t="shared" ca="1" si="212"/>
        <v>-16</v>
      </c>
      <c r="AY827">
        <f t="shared" ca="1" si="213"/>
        <v>302.3677184</v>
      </c>
      <c r="AZ827">
        <f t="shared" ca="1" si="214"/>
        <v>311.46630071138804</v>
      </c>
      <c r="BA827">
        <f t="shared" ca="1" si="215"/>
        <v>304.53369928861196</v>
      </c>
      <c r="BB827" cm="1">
        <f t="array" aca="1" ref="BB827" ca="1">_xlfn.LET(_xlpm.rozsah, $J$3:$J$10001,_xlpm.podminka, (_xlpm.rozsah&gt;E827)*(ISNUMBER(_xlpm.rozsah)),_xlpm.indexy, IF(_xlpm.podminka, ROW(_xlpm.rozsah)-MIN(ROW(_xlpm.rozsah))+1),_xlpm.prvni, MIN(_xlpm.indexy),_xlpm.finalni, IF(_xlpm.prvni=1, 2, _xlpm.prvni),INDEX(_xlpm.rozsah, _xlpm.finalni))</f>
        <v>2000</v>
      </c>
      <c r="BC827" cm="1">
        <f t="array" aca="1" ref="BC827" ca="1">INDEX($J$3:$J$10001,MATCH(BB827,$J$3:$J$10004,0)-1)</f>
        <v>1900</v>
      </c>
      <c r="BD827">
        <f t="shared" ca="1" si="216"/>
        <v>300</v>
      </c>
      <c r="BE827">
        <f t="shared" ca="1" si="217"/>
        <v>316</v>
      </c>
      <c r="BF827">
        <f t="shared" ca="1" si="218"/>
        <v>-16</v>
      </c>
      <c r="BG827">
        <f t="shared" ca="1" si="219"/>
        <v>311.46630071138804</v>
      </c>
    </row>
    <row r="828" spans="1:59" x14ac:dyDescent="0.25">
      <c r="A828" s="64">
        <v>825</v>
      </c>
      <c r="B828" s="64">
        <v>81</v>
      </c>
      <c r="C828" s="64">
        <v>19</v>
      </c>
      <c r="D828" s="18">
        <v>825</v>
      </c>
      <c r="E828" s="21">
        <f t="shared" ca="1" si="204"/>
        <v>1943.6898158107474</v>
      </c>
      <c r="F828" s="22">
        <f t="shared" ca="1" si="205"/>
        <v>58.71182959935328</v>
      </c>
      <c r="G828" s="23">
        <v>825</v>
      </c>
      <c r="H828" s="24">
        <f t="shared" ca="1" si="206"/>
        <v>1997.5167820000001</v>
      </c>
      <c r="I828" s="25">
        <f t="shared" ca="1" si="207"/>
        <v>57.075489827199988</v>
      </c>
      <c r="J828" s="155"/>
      <c r="K828" s="155"/>
      <c r="AR828">
        <f t="shared" ca="1" si="208"/>
        <v>300.39731487999995</v>
      </c>
      <c r="AS828">
        <f t="shared" ca="1" si="209"/>
        <v>315.60268512000005</v>
      </c>
      <c r="AT828" cm="1">
        <f t="array" aca="1" ref="AT828" ca="1">_xlfn.LET(_xlpm.rozsah, $J$3:$J$10001,_xlpm.podminka, (_xlpm.rozsah&gt;H828)*(ISNUMBER(_xlpm.rozsah)),_xlpm.indexy, IF(_xlpm.podminka, ROW(_xlpm.rozsah)-MIN(ROW(_xlpm.rozsah))+1),_xlpm.prvni, MIN(_xlpm.indexy),_xlpm.finalni, IF(_xlpm.prvni=1, 2, _xlpm.prvni),INDEX(_xlpm.rozsah, _xlpm.finalni))</f>
        <v>2000</v>
      </c>
      <c r="AU828" cm="1">
        <f t="array" aca="1" ref="AU828" ca="1">INDEX($J$3:$J$10001,MATCH(AT828,$J$3:$J$10004,0)-1)</f>
        <v>1900</v>
      </c>
      <c r="AV828">
        <f t="shared" ca="1" si="210"/>
        <v>300</v>
      </c>
      <c r="AW828">
        <f t="shared" ca="1" si="211"/>
        <v>316</v>
      </c>
      <c r="AX828">
        <f t="shared" ca="1" si="212"/>
        <v>-16</v>
      </c>
      <c r="AY828">
        <f t="shared" ca="1" si="213"/>
        <v>300.39731487999995</v>
      </c>
      <c r="AZ828">
        <f t="shared" ca="1" si="214"/>
        <v>309.0096294702804</v>
      </c>
      <c r="BA828">
        <f t="shared" ca="1" si="215"/>
        <v>306.9903705297196</v>
      </c>
      <c r="BB828" cm="1">
        <f t="array" aca="1" ref="BB828" ca="1">_xlfn.LET(_xlpm.rozsah, $J$3:$J$10001,_xlpm.podminka, (_xlpm.rozsah&gt;E828)*(ISNUMBER(_xlpm.rozsah)),_xlpm.indexy, IF(_xlpm.podminka, ROW(_xlpm.rozsah)-MIN(ROW(_xlpm.rozsah))+1),_xlpm.prvni, MIN(_xlpm.indexy),_xlpm.finalni, IF(_xlpm.prvni=1, 2, _xlpm.prvni),INDEX(_xlpm.rozsah, _xlpm.finalni))</f>
        <v>2000</v>
      </c>
      <c r="BC828" cm="1">
        <f t="array" aca="1" ref="BC828" ca="1">INDEX($J$3:$J$10001,MATCH(BB828,$J$3:$J$10004,0)-1)</f>
        <v>1900</v>
      </c>
      <c r="BD828">
        <f t="shared" ca="1" si="216"/>
        <v>300</v>
      </c>
      <c r="BE828">
        <f t="shared" ca="1" si="217"/>
        <v>316</v>
      </c>
      <c r="BF828">
        <f t="shared" ca="1" si="218"/>
        <v>-16</v>
      </c>
      <c r="BG828">
        <f t="shared" ca="1" si="219"/>
        <v>309.0096294702804</v>
      </c>
    </row>
    <row r="829" spans="1:59" x14ac:dyDescent="0.25">
      <c r="A829" s="64">
        <v>826</v>
      </c>
      <c r="B829" s="64">
        <v>80</v>
      </c>
      <c r="C829" s="64">
        <v>18</v>
      </c>
      <c r="D829" s="18">
        <v>826</v>
      </c>
      <c r="E829" s="21">
        <f t="shared" ca="1" si="204"/>
        <v>1928.3356205538248</v>
      </c>
      <c r="F829" s="22">
        <f t="shared" ca="1" si="205"/>
        <v>56.063934128049851</v>
      </c>
      <c r="G829" s="28">
        <v>826</v>
      </c>
      <c r="H829" s="24">
        <f t="shared" ca="1" si="206"/>
        <v>1985.2017599999999</v>
      </c>
      <c r="I829" s="25">
        <f t="shared" ca="1" si="207"/>
        <v>54.426189311999998</v>
      </c>
      <c r="J829" s="155"/>
      <c r="K829" s="155"/>
      <c r="AR829">
        <f t="shared" ca="1" si="208"/>
        <v>302.3677184</v>
      </c>
      <c r="AS829">
        <f t="shared" ca="1" si="209"/>
        <v>313.6322816</v>
      </c>
      <c r="AT829" cm="1">
        <f t="array" aca="1" ref="AT829" ca="1">_xlfn.LET(_xlpm.rozsah, $J$3:$J$10001,_xlpm.podminka, (_xlpm.rozsah&gt;H829)*(ISNUMBER(_xlpm.rozsah)),_xlpm.indexy, IF(_xlpm.podminka, ROW(_xlpm.rozsah)-MIN(ROW(_xlpm.rozsah))+1),_xlpm.prvni, MIN(_xlpm.indexy),_xlpm.finalni, IF(_xlpm.prvni=1, 2, _xlpm.prvni),INDEX(_xlpm.rozsah, _xlpm.finalni))</f>
        <v>2000</v>
      </c>
      <c r="AU829" cm="1">
        <f t="array" aca="1" ref="AU829" ca="1">INDEX($J$3:$J$10001,MATCH(AT829,$J$3:$J$10004,0)-1)</f>
        <v>1900</v>
      </c>
      <c r="AV829">
        <f t="shared" ca="1" si="210"/>
        <v>300</v>
      </c>
      <c r="AW829">
        <f t="shared" ca="1" si="211"/>
        <v>316</v>
      </c>
      <c r="AX829">
        <f t="shared" ca="1" si="212"/>
        <v>-16</v>
      </c>
      <c r="AY829">
        <f t="shared" ca="1" si="213"/>
        <v>302.3677184</v>
      </c>
      <c r="AZ829">
        <f t="shared" ca="1" si="214"/>
        <v>311.46630071138804</v>
      </c>
      <c r="BA829">
        <f t="shared" ca="1" si="215"/>
        <v>304.53369928861196</v>
      </c>
      <c r="BB829" cm="1">
        <f t="array" aca="1" ref="BB829" ca="1">_xlfn.LET(_xlpm.rozsah, $J$3:$J$10001,_xlpm.podminka, (_xlpm.rozsah&gt;E829)*(ISNUMBER(_xlpm.rozsah)),_xlpm.indexy, IF(_xlpm.podminka, ROW(_xlpm.rozsah)-MIN(ROW(_xlpm.rozsah))+1),_xlpm.prvni, MIN(_xlpm.indexy),_xlpm.finalni, IF(_xlpm.prvni=1, 2, _xlpm.prvni),INDEX(_xlpm.rozsah, _xlpm.finalni))</f>
        <v>2000</v>
      </c>
      <c r="BC829" cm="1">
        <f t="array" aca="1" ref="BC829" ca="1">INDEX($J$3:$J$10001,MATCH(BB829,$J$3:$J$10004,0)-1)</f>
        <v>1900</v>
      </c>
      <c r="BD829">
        <f t="shared" ca="1" si="216"/>
        <v>300</v>
      </c>
      <c r="BE829">
        <f t="shared" ca="1" si="217"/>
        <v>316</v>
      </c>
      <c r="BF829">
        <f t="shared" ca="1" si="218"/>
        <v>-16</v>
      </c>
      <c r="BG829">
        <f t="shared" ca="1" si="219"/>
        <v>311.46630071138804</v>
      </c>
    </row>
    <row r="830" spans="1:59" x14ac:dyDescent="0.25">
      <c r="A830" s="64">
        <v>827</v>
      </c>
      <c r="B830" s="64">
        <v>81</v>
      </c>
      <c r="C830" s="64">
        <v>17</v>
      </c>
      <c r="D830" s="18">
        <v>827</v>
      </c>
      <c r="E830" s="21">
        <f t="shared" ca="1" si="204"/>
        <v>1943.6898158107474</v>
      </c>
      <c r="F830" s="22">
        <f t="shared" ca="1" si="205"/>
        <v>52.531637009947673</v>
      </c>
      <c r="G830" s="23">
        <v>827</v>
      </c>
      <c r="H830" s="24">
        <f t="shared" ca="1" si="206"/>
        <v>1997.5167820000001</v>
      </c>
      <c r="I830" s="25">
        <f t="shared" ca="1" si="207"/>
        <v>51.067543529599988</v>
      </c>
      <c r="J830" s="155"/>
      <c r="K830" s="155"/>
      <c r="AR830">
        <f t="shared" ca="1" si="208"/>
        <v>300.39731487999995</v>
      </c>
      <c r="AS830">
        <f t="shared" ca="1" si="209"/>
        <v>315.60268512000005</v>
      </c>
      <c r="AT830" cm="1">
        <f t="array" aca="1" ref="AT830" ca="1">_xlfn.LET(_xlpm.rozsah, $J$3:$J$10001,_xlpm.podminka, (_xlpm.rozsah&gt;H830)*(ISNUMBER(_xlpm.rozsah)),_xlpm.indexy, IF(_xlpm.podminka, ROW(_xlpm.rozsah)-MIN(ROW(_xlpm.rozsah))+1),_xlpm.prvni, MIN(_xlpm.indexy),_xlpm.finalni, IF(_xlpm.prvni=1, 2, _xlpm.prvni),INDEX(_xlpm.rozsah, _xlpm.finalni))</f>
        <v>2000</v>
      </c>
      <c r="AU830" cm="1">
        <f t="array" aca="1" ref="AU830" ca="1">INDEX($J$3:$J$10001,MATCH(AT830,$J$3:$J$10004,0)-1)</f>
        <v>1900</v>
      </c>
      <c r="AV830">
        <f t="shared" ca="1" si="210"/>
        <v>300</v>
      </c>
      <c r="AW830">
        <f t="shared" ca="1" si="211"/>
        <v>316</v>
      </c>
      <c r="AX830">
        <f t="shared" ca="1" si="212"/>
        <v>-16</v>
      </c>
      <c r="AY830">
        <f t="shared" ca="1" si="213"/>
        <v>300.39731487999995</v>
      </c>
      <c r="AZ830">
        <f t="shared" ca="1" si="214"/>
        <v>309.0096294702804</v>
      </c>
      <c r="BA830">
        <f t="shared" ca="1" si="215"/>
        <v>306.9903705297196</v>
      </c>
      <c r="BB830" cm="1">
        <f t="array" aca="1" ref="BB830" ca="1">_xlfn.LET(_xlpm.rozsah, $J$3:$J$10001,_xlpm.podminka, (_xlpm.rozsah&gt;E830)*(ISNUMBER(_xlpm.rozsah)),_xlpm.indexy, IF(_xlpm.podminka, ROW(_xlpm.rozsah)-MIN(ROW(_xlpm.rozsah))+1),_xlpm.prvni, MIN(_xlpm.indexy),_xlpm.finalni, IF(_xlpm.prvni=1, 2, _xlpm.prvni),INDEX(_xlpm.rozsah, _xlpm.finalni))</f>
        <v>2000</v>
      </c>
      <c r="BC830" cm="1">
        <f t="array" aca="1" ref="BC830" ca="1">INDEX($J$3:$J$10001,MATCH(BB830,$J$3:$J$10004,0)-1)</f>
        <v>1900</v>
      </c>
      <c r="BD830">
        <f t="shared" ca="1" si="216"/>
        <v>300</v>
      </c>
      <c r="BE830">
        <f t="shared" ca="1" si="217"/>
        <v>316</v>
      </c>
      <c r="BF830">
        <f t="shared" ca="1" si="218"/>
        <v>-16</v>
      </c>
      <c r="BG830">
        <f t="shared" ca="1" si="219"/>
        <v>309.0096294702804</v>
      </c>
    </row>
    <row r="831" spans="1:59" x14ac:dyDescent="0.25">
      <c r="A831" s="64">
        <v>828</v>
      </c>
      <c r="B831" s="64">
        <v>80</v>
      </c>
      <c r="C831" s="64">
        <v>20</v>
      </c>
      <c r="D831" s="18">
        <v>828</v>
      </c>
      <c r="E831" s="21">
        <f t="shared" ca="1" si="204"/>
        <v>1928.3356205538248</v>
      </c>
      <c r="F831" s="22">
        <f t="shared" ca="1" si="205"/>
        <v>62.29326014227761</v>
      </c>
      <c r="G831" s="28">
        <v>828</v>
      </c>
      <c r="H831" s="24">
        <f t="shared" ca="1" si="206"/>
        <v>1985.2017599999999</v>
      </c>
      <c r="I831" s="25">
        <f t="shared" ca="1" si="207"/>
        <v>60.473543680000006</v>
      </c>
      <c r="J831" s="155"/>
      <c r="K831" s="155"/>
      <c r="AR831">
        <f t="shared" ca="1" si="208"/>
        <v>302.3677184</v>
      </c>
      <c r="AS831">
        <f t="shared" ca="1" si="209"/>
        <v>313.6322816</v>
      </c>
      <c r="AT831" cm="1">
        <f t="array" aca="1" ref="AT831" ca="1">_xlfn.LET(_xlpm.rozsah, $J$3:$J$10001,_xlpm.podminka, (_xlpm.rozsah&gt;H831)*(ISNUMBER(_xlpm.rozsah)),_xlpm.indexy, IF(_xlpm.podminka, ROW(_xlpm.rozsah)-MIN(ROW(_xlpm.rozsah))+1),_xlpm.prvni, MIN(_xlpm.indexy),_xlpm.finalni, IF(_xlpm.prvni=1, 2, _xlpm.prvni),INDEX(_xlpm.rozsah, _xlpm.finalni))</f>
        <v>2000</v>
      </c>
      <c r="AU831" cm="1">
        <f t="array" aca="1" ref="AU831" ca="1">INDEX($J$3:$J$10001,MATCH(AT831,$J$3:$J$10004,0)-1)</f>
        <v>1900</v>
      </c>
      <c r="AV831">
        <f t="shared" ca="1" si="210"/>
        <v>300</v>
      </c>
      <c r="AW831">
        <f t="shared" ca="1" si="211"/>
        <v>316</v>
      </c>
      <c r="AX831">
        <f t="shared" ca="1" si="212"/>
        <v>-16</v>
      </c>
      <c r="AY831">
        <f t="shared" ca="1" si="213"/>
        <v>302.3677184</v>
      </c>
      <c r="AZ831">
        <f t="shared" ca="1" si="214"/>
        <v>311.46630071138804</v>
      </c>
      <c r="BA831">
        <f t="shared" ca="1" si="215"/>
        <v>304.53369928861196</v>
      </c>
      <c r="BB831" cm="1">
        <f t="array" aca="1" ref="BB831" ca="1">_xlfn.LET(_xlpm.rozsah, $J$3:$J$10001,_xlpm.podminka, (_xlpm.rozsah&gt;E831)*(ISNUMBER(_xlpm.rozsah)),_xlpm.indexy, IF(_xlpm.podminka, ROW(_xlpm.rozsah)-MIN(ROW(_xlpm.rozsah))+1),_xlpm.prvni, MIN(_xlpm.indexy),_xlpm.finalni, IF(_xlpm.prvni=1, 2, _xlpm.prvni),INDEX(_xlpm.rozsah, _xlpm.finalni))</f>
        <v>2000</v>
      </c>
      <c r="BC831" cm="1">
        <f t="array" aca="1" ref="BC831" ca="1">INDEX($J$3:$J$10001,MATCH(BB831,$J$3:$J$10004,0)-1)</f>
        <v>1900</v>
      </c>
      <c r="BD831">
        <f t="shared" ca="1" si="216"/>
        <v>300</v>
      </c>
      <c r="BE831">
        <f t="shared" ca="1" si="217"/>
        <v>316</v>
      </c>
      <c r="BF831">
        <f t="shared" ca="1" si="218"/>
        <v>-16</v>
      </c>
      <c r="BG831">
        <f t="shared" ca="1" si="219"/>
        <v>311.46630071138804</v>
      </c>
    </row>
    <row r="832" spans="1:59" x14ac:dyDescent="0.25">
      <c r="A832" s="64">
        <v>829</v>
      </c>
      <c r="B832" s="64">
        <v>81</v>
      </c>
      <c r="C832" s="64">
        <v>24</v>
      </c>
      <c r="D832" s="18">
        <v>829</v>
      </c>
      <c r="E832" s="21">
        <f t="shared" ca="1" si="204"/>
        <v>1943.6898158107474</v>
      </c>
      <c r="F832" s="22">
        <f t="shared" ca="1" si="205"/>
        <v>74.162311072867297</v>
      </c>
      <c r="G832" s="23">
        <v>829</v>
      </c>
      <c r="H832" s="24">
        <f t="shared" ca="1" si="206"/>
        <v>1997.5167820000001</v>
      </c>
      <c r="I832" s="25">
        <f t="shared" ca="1" si="207"/>
        <v>72.095355571199988</v>
      </c>
      <c r="J832" s="155"/>
      <c r="K832" s="155"/>
      <c r="AR832">
        <f t="shared" ca="1" si="208"/>
        <v>300.39731487999995</v>
      </c>
      <c r="AS832">
        <f t="shared" ca="1" si="209"/>
        <v>315.60268512000005</v>
      </c>
      <c r="AT832" cm="1">
        <f t="array" aca="1" ref="AT832" ca="1">_xlfn.LET(_xlpm.rozsah, $J$3:$J$10001,_xlpm.podminka, (_xlpm.rozsah&gt;H832)*(ISNUMBER(_xlpm.rozsah)),_xlpm.indexy, IF(_xlpm.podminka, ROW(_xlpm.rozsah)-MIN(ROW(_xlpm.rozsah))+1),_xlpm.prvni, MIN(_xlpm.indexy),_xlpm.finalni, IF(_xlpm.prvni=1, 2, _xlpm.prvni),INDEX(_xlpm.rozsah, _xlpm.finalni))</f>
        <v>2000</v>
      </c>
      <c r="AU832" cm="1">
        <f t="array" aca="1" ref="AU832" ca="1">INDEX($J$3:$J$10001,MATCH(AT832,$J$3:$J$10004,0)-1)</f>
        <v>1900</v>
      </c>
      <c r="AV832">
        <f t="shared" ca="1" si="210"/>
        <v>300</v>
      </c>
      <c r="AW832">
        <f t="shared" ca="1" si="211"/>
        <v>316</v>
      </c>
      <c r="AX832">
        <f t="shared" ca="1" si="212"/>
        <v>-16</v>
      </c>
      <c r="AY832">
        <f t="shared" ca="1" si="213"/>
        <v>300.39731487999995</v>
      </c>
      <c r="AZ832">
        <f t="shared" ca="1" si="214"/>
        <v>309.0096294702804</v>
      </c>
      <c r="BA832">
        <f t="shared" ca="1" si="215"/>
        <v>306.9903705297196</v>
      </c>
      <c r="BB832" cm="1">
        <f t="array" aca="1" ref="BB832" ca="1">_xlfn.LET(_xlpm.rozsah, $J$3:$J$10001,_xlpm.podminka, (_xlpm.rozsah&gt;E832)*(ISNUMBER(_xlpm.rozsah)),_xlpm.indexy, IF(_xlpm.podminka, ROW(_xlpm.rozsah)-MIN(ROW(_xlpm.rozsah))+1),_xlpm.prvni, MIN(_xlpm.indexy),_xlpm.finalni, IF(_xlpm.prvni=1, 2, _xlpm.prvni),INDEX(_xlpm.rozsah, _xlpm.finalni))</f>
        <v>2000</v>
      </c>
      <c r="BC832" cm="1">
        <f t="array" aca="1" ref="BC832" ca="1">INDEX($J$3:$J$10001,MATCH(BB832,$J$3:$J$10004,0)-1)</f>
        <v>1900</v>
      </c>
      <c r="BD832">
        <f t="shared" ca="1" si="216"/>
        <v>300</v>
      </c>
      <c r="BE832">
        <f t="shared" ca="1" si="217"/>
        <v>316</v>
      </c>
      <c r="BF832">
        <f t="shared" ca="1" si="218"/>
        <v>-16</v>
      </c>
      <c r="BG832">
        <f t="shared" ca="1" si="219"/>
        <v>309.0096294702804</v>
      </c>
    </row>
    <row r="833" spans="1:59" x14ac:dyDescent="0.25">
      <c r="A833" s="64">
        <v>830</v>
      </c>
      <c r="B833" s="64">
        <v>81</v>
      </c>
      <c r="C833" s="64">
        <v>21</v>
      </c>
      <c r="D833" s="18">
        <v>830</v>
      </c>
      <c r="E833" s="21">
        <f t="shared" ca="1" si="204"/>
        <v>1943.6898158107474</v>
      </c>
      <c r="F833" s="22">
        <f t="shared" ca="1" si="205"/>
        <v>64.892022188758887</v>
      </c>
      <c r="G833" s="28">
        <v>830</v>
      </c>
      <c r="H833" s="24">
        <f t="shared" ca="1" si="206"/>
        <v>1997.5167820000001</v>
      </c>
      <c r="I833" s="25">
        <f t="shared" ca="1" si="207"/>
        <v>63.083436124799988</v>
      </c>
      <c r="J833" s="155"/>
      <c r="K833" s="155"/>
      <c r="AR833">
        <f t="shared" ca="1" si="208"/>
        <v>300.39731487999995</v>
      </c>
      <c r="AS833">
        <f t="shared" ca="1" si="209"/>
        <v>315.60268512000005</v>
      </c>
      <c r="AT833" cm="1">
        <f t="array" aca="1" ref="AT833" ca="1">_xlfn.LET(_xlpm.rozsah, $J$3:$J$10001,_xlpm.podminka, (_xlpm.rozsah&gt;H833)*(ISNUMBER(_xlpm.rozsah)),_xlpm.indexy, IF(_xlpm.podminka, ROW(_xlpm.rozsah)-MIN(ROW(_xlpm.rozsah))+1),_xlpm.prvni, MIN(_xlpm.indexy),_xlpm.finalni, IF(_xlpm.prvni=1, 2, _xlpm.prvni),INDEX(_xlpm.rozsah, _xlpm.finalni))</f>
        <v>2000</v>
      </c>
      <c r="AU833" cm="1">
        <f t="array" aca="1" ref="AU833" ca="1">INDEX($J$3:$J$10001,MATCH(AT833,$J$3:$J$10004,0)-1)</f>
        <v>1900</v>
      </c>
      <c r="AV833">
        <f t="shared" ca="1" si="210"/>
        <v>300</v>
      </c>
      <c r="AW833">
        <f t="shared" ca="1" si="211"/>
        <v>316</v>
      </c>
      <c r="AX833">
        <f t="shared" ca="1" si="212"/>
        <v>-16</v>
      </c>
      <c r="AY833">
        <f t="shared" ca="1" si="213"/>
        <v>300.39731487999995</v>
      </c>
      <c r="AZ833">
        <f t="shared" ca="1" si="214"/>
        <v>309.0096294702804</v>
      </c>
      <c r="BA833">
        <f t="shared" ca="1" si="215"/>
        <v>306.9903705297196</v>
      </c>
      <c r="BB833" cm="1">
        <f t="array" aca="1" ref="BB833" ca="1">_xlfn.LET(_xlpm.rozsah, $J$3:$J$10001,_xlpm.podminka, (_xlpm.rozsah&gt;E833)*(ISNUMBER(_xlpm.rozsah)),_xlpm.indexy, IF(_xlpm.podminka, ROW(_xlpm.rozsah)-MIN(ROW(_xlpm.rozsah))+1),_xlpm.prvni, MIN(_xlpm.indexy),_xlpm.finalni, IF(_xlpm.prvni=1, 2, _xlpm.prvni),INDEX(_xlpm.rozsah, _xlpm.finalni))</f>
        <v>2000</v>
      </c>
      <c r="BC833" cm="1">
        <f t="array" aca="1" ref="BC833" ca="1">INDEX($J$3:$J$10001,MATCH(BB833,$J$3:$J$10004,0)-1)</f>
        <v>1900</v>
      </c>
      <c r="BD833">
        <f t="shared" ca="1" si="216"/>
        <v>300</v>
      </c>
      <c r="BE833">
        <f t="shared" ca="1" si="217"/>
        <v>316</v>
      </c>
      <c r="BF833">
        <f t="shared" ca="1" si="218"/>
        <v>-16</v>
      </c>
      <c r="BG833">
        <f t="shared" ca="1" si="219"/>
        <v>309.0096294702804</v>
      </c>
    </row>
    <row r="834" spans="1:59" x14ac:dyDescent="0.25">
      <c r="A834" s="64">
        <v>831</v>
      </c>
      <c r="B834" s="64">
        <v>80</v>
      </c>
      <c r="C834" s="64">
        <v>26</v>
      </c>
      <c r="D834" s="18">
        <v>831</v>
      </c>
      <c r="E834" s="21">
        <f t="shared" ca="1" si="204"/>
        <v>1928.3356205538248</v>
      </c>
      <c r="F834" s="22">
        <f t="shared" ca="1" si="205"/>
        <v>80.981238184960887</v>
      </c>
      <c r="G834" s="23">
        <v>831</v>
      </c>
      <c r="H834" s="24">
        <f t="shared" ca="1" si="206"/>
        <v>1985.2017599999999</v>
      </c>
      <c r="I834" s="25">
        <f t="shared" ca="1" si="207"/>
        <v>78.615606784000008</v>
      </c>
      <c r="J834" s="155"/>
      <c r="K834" s="155"/>
      <c r="AR834">
        <f t="shared" ca="1" si="208"/>
        <v>302.3677184</v>
      </c>
      <c r="AS834">
        <f t="shared" ca="1" si="209"/>
        <v>313.6322816</v>
      </c>
      <c r="AT834" cm="1">
        <f t="array" aca="1" ref="AT834" ca="1">_xlfn.LET(_xlpm.rozsah, $J$3:$J$10001,_xlpm.podminka, (_xlpm.rozsah&gt;H834)*(ISNUMBER(_xlpm.rozsah)),_xlpm.indexy, IF(_xlpm.podminka, ROW(_xlpm.rozsah)-MIN(ROW(_xlpm.rozsah))+1),_xlpm.prvni, MIN(_xlpm.indexy),_xlpm.finalni, IF(_xlpm.prvni=1, 2, _xlpm.prvni),INDEX(_xlpm.rozsah, _xlpm.finalni))</f>
        <v>2000</v>
      </c>
      <c r="AU834" cm="1">
        <f t="array" aca="1" ref="AU834" ca="1">INDEX($J$3:$J$10001,MATCH(AT834,$J$3:$J$10004,0)-1)</f>
        <v>1900</v>
      </c>
      <c r="AV834">
        <f t="shared" ca="1" si="210"/>
        <v>300</v>
      </c>
      <c r="AW834">
        <f t="shared" ca="1" si="211"/>
        <v>316</v>
      </c>
      <c r="AX834">
        <f t="shared" ca="1" si="212"/>
        <v>-16</v>
      </c>
      <c r="AY834">
        <f t="shared" ca="1" si="213"/>
        <v>302.3677184</v>
      </c>
      <c r="AZ834">
        <f t="shared" ca="1" si="214"/>
        <v>311.46630071138804</v>
      </c>
      <c r="BA834">
        <f t="shared" ca="1" si="215"/>
        <v>304.53369928861196</v>
      </c>
      <c r="BB834" cm="1">
        <f t="array" aca="1" ref="BB834" ca="1">_xlfn.LET(_xlpm.rozsah, $J$3:$J$10001,_xlpm.podminka, (_xlpm.rozsah&gt;E834)*(ISNUMBER(_xlpm.rozsah)),_xlpm.indexy, IF(_xlpm.podminka, ROW(_xlpm.rozsah)-MIN(ROW(_xlpm.rozsah))+1),_xlpm.prvni, MIN(_xlpm.indexy),_xlpm.finalni, IF(_xlpm.prvni=1, 2, _xlpm.prvni),INDEX(_xlpm.rozsah, _xlpm.finalni))</f>
        <v>2000</v>
      </c>
      <c r="BC834" cm="1">
        <f t="array" aca="1" ref="BC834" ca="1">INDEX($J$3:$J$10001,MATCH(BB834,$J$3:$J$10004,0)-1)</f>
        <v>1900</v>
      </c>
      <c r="BD834">
        <f t="shared" ca="1" si="216"/>
        <v>300</v>
      </c>
      <c r="BE834">
        <f t="shared" ca="1" si="217"/>
        <v>316</v>
      </c>
      <c r="BF834">
        <f t="shared" ca="1" si="218"/>
        <v>-16</v>
      </c>
      <c r="BG834">
        <f t="shared" ca="1" si="219"/>
        <v>311.46630071138804</v>
      </c>
    </row>
    <row r="835" spans="1:59" x14ac:dyDescent="0.25">
      <c r="A835" s="64">
        <v>832</v>
      </c>
      <c r="B835" s="64">
        <v>80</v>
      </c>
      <c r="C835" s="64">
        <v>24</v>
      </c>
      <c r="D835" s="18">
        <v>832</v>
      </c>
      <c r="E835" s="21">
        <f t="shared" ca="1" si="204"/>
        <v>1928.3356205538248</v>
      </c>
      <c r="F835" s="22">
        <f t="shared" ca="1" si="205"/>
        <v>74.751912170733135</v>
      </c>
      <c r="G835" s="28">
        <v>832</v>
      </c>
      <c r="H835" s="24">
        <f t="shared" ca="1" si="206"/>
        <v>1985.2017599999999</v>
      </c>
      <c r="I835" s="25">
        <f t="shared" ca="1" si="207"/>
        <v>72.568252415999993</v>
      </c>
      <c r="J835" s="155"/>
      <c r="K835" s="155"/>
      <c r="AR835">
        <f t="shared" ca="1" si="208"/>
        <v>302.3677184</v>
      </c>
      <c r="AS835">
        <f t="shared" ca="1" si="209"/>
        <v>313.6322816</v>
      </c>
      <c r="AT835" cm="1">
        <f t="array" aca="1" ref="AT835" ca="1">_xlfn.LET(_xlpm.rozsah, $J$3:$J$10001,_xlpm.podminka, (_xlpm.rozsah&gt;H835)*(ISNUMBER(_xlpm.rozsah)),_xlpm.indexy, IF(_xlpm.podminka, ROW(_xlpm.rozsah)-MIN(ROW(_xlpm.rozsah))+1),_xlpm.prvni, MIN(_xlpm.indexy),_xlpm.finalni, IF(_xlpm.prvni=1, 2, _xlpm.prvni),INDEX(_xlpm.rozsah, _xlpm.finalni))</f>
        <v>2000</v>
      </c>
      <c r="AU835" cm="1">
        <f t="array" aca="1" ref="AU835" ca="1">INDEX($J$3:$J$10001,MATCH(AT835,$J$3:$J$10004,0)-1)</f>
        <v>1900</v>
      </c>
      <c r="AV835">
        <f t="shared" ca="1" si="210"/>
        <v>300</v>
      </c>
      <c r="AW835">
        <f t="shared" ca="1" si="211"/>
        <v>316</v>
      </c>
      <c r="AX835">
        <f t="shared" ca="1" si="212"/>
        <v>-16</v>
      </c>
      <c r="AY835">
        <f t="shared" ca="1" si="213"/>
        <v>302.3677184</v>
      </c>
      <c r="AZ835">
        <f t="shared" ca="1" si="214"/>
        <v>311.46630071138804</v>
      </c>
      <c r="BA835">
        <f t="shared" ca="1" si="215"/>
        <v>304.53369928861196</v>
      </c>
      <c r="BB835" cm="1">
        <f t="array" aca="1" ref="BB835" ca="1">_xlfn.LET(_xlpm.rozsah, $J$3:$J$10001,_xlpm.podminka, (_xlpm.rozsah&gt;E835)*(ISNUMBER(_xlpm.rozsah)),_xlpm.indexy, IF(_xlpm.podminka, ROW(_xlpm.rozsah)-MIN(ROW(_xlpm.rozsah))+1),_xlpm.prvni, MIN(_xlpm.indexy),_xlpm.finalni, IF(_xlpm.prvni=1, 2, _xlpm.prvni),INDEX(_xlpm.rozsah, _xlpm.finalni))</f>
        <v>2000</v>
      </c>
      <c r="BC835" cm="1">
        <f t="array" aca="1" ref="BC835" ca="1">INDEX($J$3:$J$10001,MATCH(BB835,$J$3:$J$10004,0)-1)</f>
        <v>1900</v>
      </c>
      <c r="BD835">
        <f t="shared" ca="1" si="216"/>
        <v>300</v>
      </c>
      <c r="BE835">
        <f t="shared" ca="1" si="217"/>
        <v>316</v>
      </c>
      <c r="BF835">
        <f t="shared" ca="1" si="218"/>
        <v>-16</v>
      </c>
      <c r="BG835">
        <f t="shared" ca="1" si="219"/>
        <v>311.46630071138804</v>
      </c>
    </row>
    <row r="836" spans="1:59" x14ac:dyDescent="0.25">
      <c r="A836" s="64">
        <v>833</v>
      </c>
      <c r="B836" s="64">
        <v>80</v>
      </c>
      <c r="C836" s="64">
        <v>23</v>
      </c>
      <c r="D836" s="18">
        <v>833</v>
      </c>
      <c r="E836" s="21">
        <f t="shared" ref="E836:E899" ca="1" si="220">(B836/100)*($S$8 - $S$11)+$S$11</f>
        <v>1928.3356205538248</v>
      </c>
      <c r="F836" s="22">
        <f t="shared" ref="F836:F899" ca="1" si="221">(C836*AZ836)/100</f>
        <v>71.637249163619259</v>
      </c>
      <c r="G836" s="23">
        <v>833</v>
      </c>
      <c r="H836" s="24">
        <f t="shared" ref="H836:H899" ca="1" si="222">(B836/100)*($V$8 - $V$11)+$V$11</f>
        <v>1985.2017599999999</v>
      </c>
      <c r="I836" s="25">
        <f t="shared" ref="I836:I899" ca="1" si="223">(C836*AR836)/100</f>
        <v>69.544575232</v>
      </c>
      <c r="J836" s="155"/>
      <c r="K836" s="155"/>
      <c r="AR836">
        <f t="shared" ref="AR836:AR899" ca="1" si="224">IF(AX836&lt;0, AY836, AS836)</f>
        <v>302.3677184</v>
      </c>
      <c r="AS836">
        <f t="shared" ref="AS836:AS899" ca="1" si="225">MIN(AV836:AW836)+((H836-MIN(AT836:AU836))/(MAX(AT836:AU836)-MIN(AT836:AU836)))*(MAX(AV836:AW836)-MIN(AV836:AW836))</f>
        <v>313.6322816</v>
      </c>
      <c r="AT836" cm="1">
        <f t="array" aca="1" ref="AT836" ca="1">_xlfn.LET(_xlpm.rozsah, $J$3:$J$10001,_xlpm.podminka, (_xlpm.rozsah&gt;H836)*(ISNUMBER(_xlpm.rozsah)),_xlpm.indexy, IF(_xlpm.podminka, ROW(_xlpm.rozsah)-MIN(ROW(_xlpm.rozsah))+1),_xlpm.prvni, MIN(_xlpm.indexy),_xlpm.finalni, IF(_xlpm.prvni=1, 2, _xlpm.prvni),INDEX(_xlpm.rozsah, _xlpm.finalni))</f>
        <v>2000</v>
      </c>
      <c r="AU836" cm="1">
        <f t="array" aca="1" ref="AU836" ca="1">INDEX($J$3:$J$10001,MATCH(AT836,$J$3:$J$10004,0)-1)</f>
        <v>1900</v>
      </c>
      <c r="AV836">
        <f t="shared" ref="AV836:AV899" ca="1" si="226">IF(ISERROR(MATCH(AT836,$J$1:$J$10000,0)), 0, INDEX($K$1:$K$10000, MATCH(AT836,$J$1:$J$10000,0)))</f>
        <v>300</v>
      </c>
      <c r="AW836">
        <f t="shared" ref="AW836:AW899" ca="1" si="227">IF(ISERROR(MATCH(AU836,$J$1:$J$10000,0)), 0, INDEX($K$1:$K$10000, MATCH(AU836,$J$1:$J$10000,0)))</f>
        <v>316</v>
      </c>
      <c r="AX836">
        <f t="shared" ref="AX836:AX899" ca="1" si="228">AV836-AW836</f>
        <v>-16</v>
      </c>
      <c r="AY836">
        <f t="shared" ref="AY836:AY899" ca="1" si="229">MIN(AV836:AW836)+((MAX(AT836:AU836)-H836)/(MAX(AT836:AU836)-MIN(AT836:AU836)))*(MAX(AV836:AW836)-MIN(AV836:AW836))</f>
        <v>302.3677184</v>
      </c>
      <c r="AZ836">
        <f t="shared" ref="AZ836:AZ899" ca="1" si="230">IF(BF836&lt;0, BG836,BA836)</f>
        <v>311.46630071138804</v>
      </c>
      <c r="BA836">
        <f t="shared" ref="BA836:BA899" ca="1" si="231">MIN(BD836:BE836)+((E836-MIN(BB836:BC836))/(MAX(BB836:BC836)-MIN(BB836:BC836)))*(MAX(BD836:BE836)-MIN(BD836:BE836))</f>
        <v>304.53369928861196</v>
      </c>
      <c r="BB836" cm="1">
        <f t="array" aca="1" ref="BB836" ca="1">_xlfn.LET(_xlpm.rozsah, $J$3:$J$10001,_xlpm.podminka, (_xlpm.rozsah&gt;E836)*(ISNUMBER(_xlpm.rozsah)),_xlpm.indexy, IF(_xlpm.podminka, ROW(_xlpm.rozsah)-MIN(ROW(_xlpm.rozsah))+1),_xlpm.prvni, MIN(_xlpm.indexy),_xlpm.finalni, IF(_xlpm.prvni=1, 2, _xlpm.prvni),INDEX(_xlpm.rozsah, _xlpm.finalni))</f>
        <v>2000</v>
      </c>
      <c r="BC836" cm="1">
        <f t="array" aca="1" ref="BC836" ca="1">INDEX($J$3:$J$10001,MATCH(BB836,$J$3:$J$10004,0)-1)</f>
        <v>1900</v>
      </c>
      <c r="BD836">
        <f t="shared" ref="BD836:BD899" ca="1" si="232">IF(ISERROR(MATCH(BB836,$J$1:$J$10000,0)), 0, INDEX($K$1:$K$10000, MATCH(BB836,$J$1:$J$10000,0)))</f>
        <v>300</v>
      </c>
      <c r="BE836">
        <f t="shared" ref="BE836:BE899" ca="1" si="233">IF(ISERROR(MATCH(BC836,$J$1:$J$10000,0)), 0, INDEX($K$1:$K$10000, MATCH(BC836,$J$1:$J$10000,0)))</f>
        <v>316</v>
      </c>
      <c r="BF836">
        <f t="shared" ref="BF836:BF899" ca="1" si="234">BD836-BE836</f>
        <v>-16</v>
      </c>
      <c r="BG836">
        <f t="shared" ref="BG836:BG899" ca="1" si="235">MIN(BD836:BE836)+((MAX(BB836:BC836)-E836)/(MAX(BB836:BC836)-MIN(BB836:BC836)))*(MAX(BD836:BE836)-MIN(BD836:BE836))</f>
        <v>311.46630071138804</v>
      </c>
    </row>
    <row r="837" spans="1:59" x14ac:dyDescent="0.25">
      <c r="A837" s="64">
        <v>834</v>
      </c>
      <c r="B837" s="64">
        <v>80</v>
      </c>
      <c r="C837" s="64">
        <v>22</v>
      </c>
      <c r="D837" s="18">
        <v>834</v>
      </c>
      <c r="E837" s="21">
        <f t="shared" ca="1" si="220"/>
        <v>1928.3356205538248</v>
      </c>
      <c r="F837" s="22">
        <f t="shared" ca="1" si="221"/>
        <v>68.522586156505369</v>
      </c>
      <c r="G837" s="28">
        <v>834</v>
      </c>
      <c r="H837" s="24">
        <f t="shared" ca="1" si="222"/>
        <v>1985.2017599999999</v>
      </c>
      <c r="I837" s="25">
        <f t="shared" ca="1" si="223"/>
        <v>66.520898047999992</v>
      </c>
      <c r="J837" s="155"/>
      <c r="K837" s="155"/>
      <c r="AR837">
        <f t="shared" ca="1" si="224"/>
        <v>302.3677184</v>
      </c>
      <c r="AS837">
        <f t="shared" ca="1" si="225"/>
        <v>313.6322816</v>
      </c>
      <c r="AT837" cm="1">
        <f t="array" aca="1" ref="AT837" ca="1">_xlfn.LET(_xlpm.rozsah, $J$3:$J$10001,_xlpm.podminka, (_xlpm.rozsah&gt;H837)*(ISNUMBER(_xlpm.rozsah)),_xlpm.indexy, IF(_xlpm.podminka, ROW(_xlpm.rozsah)-MIN(ROW(_xlpm.rozsah))+1),_xlpm.prvni, MIN(_xlpm.indexy),_xlpm.finalni, IF(_xlpm.prvni=1, 2, _xlpm.prvni),INDEX(_xlpm.rozsah, _xlpm.finalni))</f>
        <v>2000</v>
      </c>
      <c r="AU837" cm="1">
        <f t="array" aca="1" ref="AU837" ca="1">INDEX($J$3:$J$10001,MATCH(AT837,$J$3:$J$10004,0)-1)</f>
        <v>1900</v>
      </c>
      <c r="AV837">
        <f t="shared" ca="1" si="226"/>
        <v>300</v>
      </c>
      <c r="AW837">
        <f t="shared" ca="1" si="227"/>
        <v>316</v>
      </c>
      <c r="AX837">
        <f t="shared" ca="1" si="228"/>
        <v>-16</v>
      </c>
      <c r="AY837">
        <f t="shared" ca="1" si="229"/>
        <v>302.3677184</v>
      </c>
      <c r="AZ837">
        <f t="shared" ca="1" si="230"/>
        <v>311.46630071138804</v>
      </c>
      <c r="BA837">
        <f t="shared" ca="1" si="231"/>
        <v>304.53369928861196</v>
      </c>
      <c r="BB837" cm="1">
        <f t="array" aca="1" ref="BB837" ca="1">_xlfn.LET(_xlpm.rozsah, $J$3:$J$10001,_xlpm.podminka, (_xlpm.rozsah&gt;E837)*(ISNUMBER(_xlpm.rozsah)),_xlpm.indexy, IF(_xlpm.podminka, ROW(_xlpm.rozsah)-MIN(ROW(_xlpm.rozsah))+1),_xlpm.prvni, MIN(_xlpm.indexy),_xlpm.finalni, IF(_xlpm.prvni=1, 2, _xlpm.prvni),INDEX(_xlpm.rozsah, _xlpm.finalni))</f>
        <v>2000</v>
      </c>
      <c r="BC837" cm="1">
        <f t="array" aca="1" ref="BC837" ca="1">INDEX($J$3:$J$10001,MATCH(BB837,$J$3:$J$10004,0)-1)</f>
        <v>1900</v>
      </c>
      <c r="BD837">
        <f t="shared" ca="1" si="232"/>
        <v>300</v>
      </c>
      <c r="BE837">
        <f t="shared" ca="1" si="233"/>
        <v>316</v>
      </c>
      <c r="BF837">
        <f t="shared" ca="1" si="234"/>
        <v>-16</v>
      </c>
      <c r="BG837">
        <f t="shared" ca="1" si="235"/>
        <v>311.46630071138804</v>
      </c>
    </row>
    <row r="838" spans="1:59" x14ac:dyDescent="0.25">
      <c r="A838" s="64">
        <v>835</v>
      </c>
      <c r="B838" s="64">
        <v>81</v>
      </c>
      <c r="C838" s="64">
        <v>21</v>
      </c>
      <c r="D838" s="18">
        <v>835</v>
      </c>
      <c r="E838" s="21">
        <f t="shared" ca="1" si="220"/>
        <v>1943.6898158107474</v>
      </c>
      <c r="F838" s="22">
        <f t="shared" ca="1" si="221"/>
        <v>64.892022188758887</v>
      </c>
      <c r="G838" s="23">
        <v>835</v>
      </c>
      <c r="H838" s="24">
        <f t="shared" ca="1" si="222"/>
        <v>1997.5167820000001</v>
      </c>
      <c r="I838" s="25">
        <f t="shared" ca="1" si="223"/>
        <v>63.083436124799988</v>
      </c>
      <c r="J838" s="155"/>
      <c r="K838" s="155"/>
      <c r="AR838">
        <f t="shared" ca="1" si="224"/>
        <v>300.39731487999995</v>
      </c>
      <c r="AS838">
        <f t="shared" ca="1" si="225"/>
        <v>315.60268512000005</v>
      </c>
      <c r="AT838" cm="1">
        <f t="array" aca="1" ref="AT838" ca="1">_xlfn.LET(_xlpm.rozsah, $J$3:$J$10001,_xlpm.podminka, (_xlpm.rozsah&gt;H838)*(ISNUMBER(_xlpm.rozsah)),_xlpm.indexy, IF(_xlpm.podminka, ROW(_xlpm.rozsah)-MIN(ROW(_xlpm.rozsah))+1),_xlpm.prvni, MIN(_xlpm.indexy),_xlpm.finalni, IF(_xlpm.prvni=1, 2, _xlpm.prvni),INDEX(_xlpm.rozsah, _xlpm.finalni))</f>
        <v>2000</v>
      </c>
      <c r="AU838" cm="1">
        <f t="array" aca="1" ref="AU838" ca="1">INDEX($J$3:$J$10001,MATCH(AT838,$J$3:$J$10004,0)-1)</f>
        <v>1900</v>
      </c>
      <c r="AV838">
        <f t="shared" ca="1" si="226"/>
        <v>300</v>
      </c>
      <c r="AW838">
        <f t="shared" ca="1" si="227"/>
        <v>316</v>
      </c>
      <c r="AX838">
        <f t="shared" ca="1" si="228"/>
        <v>-16</v>
      </c>
      <c r="AY838">
        <f t="shared" ca="1" si="229"/>
        <v>300.39731487999995</v>
      </c>
      <c r="AZ838">
        <f t="shared" ca="1" si="230"/>
        <v>309.0096294702804</v>
      </c>
      <c r="BA838">
        <f t="shared" ca="1" si="231"/>
        <v>306.9903705297196</v>
      </c>
      <c r="BB838" cm="1">
        <f t="array" aca="1" ref="BB838" ca="1">_xlfn.LET(_xlpm.rozsah, $J$3:$J$10001,_xlpm.podminka, (_xlpm.rozsah&gt;E838)*(ISNUMBER(_xlpm.rozsah)),_xlpm.indexy, IF(_xlpm.podminka, ROW(_xlpm.rozsah)-MIN(ROW(_xlpm.rozsah))+1),_xlpm.prvni, MIN(_xlpm.indexy),_xlpm.finalni, IF(_xlpm.prvni=1, 2, _xlpm.prvni),INDEX(_xlpm.rozsah, _xlpm.finalni))</f>
        <v>2000</v>
      </c>
      <c r="BC838" cm="1">
        <f t="array" aca="1" ref="BC838" ca="1">INDEX($J$3:$J$10001,MATCH(BB838,$J$3:$J$10004,0)-1)</f>
        <v>1900</v>
      </c>
      <c r="BD838">
        <f t="shared" ca="1" si="232"/>
        <v>300</v>
      </c>
      <c r="BE838">
        <f t="shared" ca="1" si="233"/>
        <v>316</v>
      </c>
      <c r="BF838">
        <f t="shared" ca="1" si="234"/>
        <v>-16</v>
      </c>
      <c r="BG838">
        <f t="shared" ca="1" si="235"/>
        <v>309.0096294702804</v>
      </c>
    </row>
    <row r="839" spans="1:59" x14ac:dyDescent="0.25">
      <c r="A839" s="64">
        <v>836</v>
      </c>
      <c r="B839" s="64">
        <v>81</v>
      </c>
      <c r="C839" s="64">
        <v>24</v>
      </c>
      <c r="D839" s="18">
        <v>836</v>
      </c>
      <c r="E839" s="21">
        <f t="shared" ca="1" si="220"/>
        <v>1943.6898158107474</v>
      </c>
      <c r="F839" s="22">
        <f t="shared" ca="1" si="221"/>
        <v>74.162311072867297</v>
      </c>
      <c r="G839" s="28">
        <v>836</v>
      </c>
      <c r="H839" s="24">
        <f t="shared" ca="1" si="222"/>
        <v>1997.5167820000001</v>
      </c>
      <c r="I839" s="25">
        <f t="shared" ca="1" si="223"/>
        <v>72.095355571199988</v>
      </c>
      <c r="J839" s="155"/>
      <c r="K839" s="155"/>
      <c r="AR839">
        <f t="shared" ca="1" si="224"/>
        <v>300.39731487999995</v>
      </c>
      <c r="AS839">
        <f t="shared" ca="1" si="225"/>
        <v>315.60268512000005</v>
      </c>
      <c r="AT839" cm="1">
        <f t="array" aca="1" ref="AT839" ca="1">_xlfn.LET(_xlpm.rozsah, $J$3:$J$10001,_xlpm.podminka, (_xlpm.rozsah&gt;H839)*(ISNUMBER(_xlpm.rozsah)),_xlpm.indexy, IF(_xlpm.podminka, ROW(_xlpm.rozsah)-MIN(ROW(_xlpm.rozsah))+1),_xlpm.prvni, MIN(_xlpm.indexy),_xlpm.finalni, IF(_xlpm.prvni=1, 2, _xlpm.prvni),INDEX(_xlpm.rozsah, _xlpm.finalni))</f>
        <v>2000</v>
      </c>
      <c r="AU839" cm="1">
        <f t="array" aca="1" ref="AU839" ca="1">INDEX($J$3:$J$10001,MATCH(AT839,$J$3:$J$10004,0)-1)</f>
        <v>1900</v>
      </c>
      <c r="AV839">
        <f t="shared" ca="1" si="226"/>
        <v>300</v>
      </c>
      <c r="AW839">
        <f t="shared" ca="1" si="227"/>
        <v>316</v>
      </c>
      <c r="AX839">
        <f t="shared" ca="1" si="228"/>
        <v>-16</v>
      </c>
      <c r="AY839">
        <f t="shared" ca="1" si="229"/>
        <v>300.39731487999995</v>
      </c>
      <c r="AZ839">
        <f t="shared" ca="1" si="230"/>
        <v>309.0096294702804</v>
      </c>
      <c r="BA839">
        <f t="shared" ca="1" si="231"/>
        <v>306.9903705297196</v>
      </c>
      <c r="BB839" cm="1">
        <f t="array" aca="1" ref="BB839" ca="1">_xlfn.LET(_xlpm.rozsah, $J$3:$J$10001,_xlpm.podminka, (_xlpm.rozsah&gt;E839)*(ISNUMBER(_xlpm.rozsah)),_xlpm.indexy, IF(_xlpm.podminka, ROW(_xlpm.rozsah)-MIN(ROW(_xlpm.rozsah))+1),_xlpm.prvni, MIN(_xlpm.indexy),_xlpm.finalni, IF(_xlpm.prvni=1, 2, _xlpm.prvni),INDEX(_xlpm.rozsah, _xlpm.finalni))</f>
        <v>2000</v>
      </c>
      <c r="BC839" cm="1">
        <f t="array" aca="1" ref="BC839" ca="1">INDEX($J$3:$J$10001,MATCH(BB839,$J$3:$J$10004,0)-1)</f>
        <v>1900</v>
      </c>
      <c r="BD839">
        <f t="shared" ca="1" si="232"/>
        <v>300</v>
      </c>
      <c r="BE839">
        <f t="shared" ca="1" si="233"/>
        <v>316</v>
      </c>
      <c r="BF839">
        <f t="shared" ca="1" si="234"/>
        <v>-16</v>
      </c>
      <c r="BG839">
        <f t="shared" ca="1" si="235"/>
        <v>309.0096294702804</v>
      </c>
    </row>
    <row r="840" spans="1:59" x14ac:dyDescent="0.25">
      <c r="A840" s="64">
        <v>837</v>
      </c>
      <c r="B840" s="64">
        <v>81</v>
      </c>
      <c r="C840" s="64">
        <v>24</v>
      </c>
      <c r="D840" s="18">
        <v>837</v>
      </c>
      <c r="E840" s="21">
        <f t="shared" ca="1" si="220"/>
        <v>1943.6898158107474</v>
      </c>
      <c r="F840" s="22">
        <f t="shared" ca="1" si="221"/>
        <v>74.162311072867297</v>
      </c>
      <c r="G840" s="23">
        <v>837</v>
      </c>
      <c r="H840" s="24">
        <f t="shared" ca="1" si="222"/>
        <v>1997.5167820000001</v>
      </c>
      <c r="I840" s="25">
        <f t="shared" ca="1" si="223"/>
        <v>72.095355571199988</v>
      </c>
      <c r="J840" s="155"/>
      <c r="K840" s="155"/>
      <c r="AR840">
        <f t="shared" ca="1" si="224"/>
        <v>300.39731487999995</v>
      </c>
      <c r="AS840">
        <f t="shared" ca="1" si="225"/>
        <v>315.60268512000005</v>
      </c>
      <c r="AT840" cm="1">
        <f t="array" aca="1" ref="AT840" ca="1">_xlfn.LET(_xlpm.rozsah, $J$3:$J$10001,_xlpm.podminka, (_xlpm.rozsah&gt;H840)*(ISNUMBER(_xlpm.rozsah)),_xlpm.indexy, IF(_xlpm.podminka, ROW(_xlpm.rozsah)-MIN(ROW(_xlpm.rozsah))+1),_xlpm.prvni, MIN(_xlpm.indexy),_xlpm.finalni, IF(_xlpm.prvni=1, 2, _xlpm.prvni),INDEX(_xlpm.rozsah, _xlpm.finalni))</f>
        <v>2000</v>
      </c>
      <c r="AU840" cm="1">
        <f t="array" aca="1" ref="AU840" ca="1">INDEX($J$3:$J$10001,MATCH(AT840,$J$3:$J$10004,0)-1)</f>
        <v>1900</v>
      </c>
      <c r="AV840">
        <f t="shared" ca="1" si="226"/>
        <v>300</v>
      </c>
      <c r="AW840">
        <f t="shared" ca="1" si="227"/>
        <v>316</v>
      </c>
      <c r="AX840">
        <f t="shared" ca="1" si="228"/>
        <v>-16</v>
      </c>
      <c r="AY840">
        <f t="shared" ca="1" si="229"/>
        <v>300.39731487999995</v>
      </c>
      <c r="AZ840">
        <f t="shared" ca="1" si="230"/>
        <v>309.0096294702804</v>
      </c>
      <c r="BA840">
        <f t="shared" ca="1" si="231"/>
        <v>306.9903705297196</v>
      </c>
      <c r="BB840" cm="1">
        <f t="array" aca="1" ref="BB840" ca="1">_xlfn.LET(_xlpm.rozsah, $J$3:$J$10001,_xlpm.podminka, (_xlpm.rozsah&gt;E840)*(ISNUMBER(_xlpm.rozsah)),_xlpm.indexy, IF(_xlpm.podminka, ROW(_xlpm.rozsah)-MIN(ROW(_xlpm.rozsah))+1),_xlpm.prvni, MIN(_xlpm.indexy),_xlpm.finalni, IF(_xlpm.prvni=1, 2, _xlpm.prvni),INDEX(_xlpm.rozsah, _xlpm.finalni))</f>
        <v>2000</v>
      </c>
      <c r="BC840" cm="1">
        <f t="array" aca="1" ref="BC840" ca="1">INDEX($J$3:$J$10001,MATCH(BB840,$J$3:$J$10004,0)-1)</f>
        <v>1900</v>
      </c>
      <c r="BD840">
        <f t="shared" ca="1" si="232"/>
        <v>300</v>
      </c>
      <c r="BE840">
        <f t="shared" ca="1" si="233"/>
        <v>316</v>
      </c>
      <c r="BF840">
        <f t="shared" ca="1" si="234"/>
        <v>-16</v>
      </c>
      <c r="BG840">
        <f t="shared" ca="1" si="235"/>
        <v>309.0096294702804</v>
      </c>
    </row>
    <row r="841" spans="1:59" x14ac:dyDescent="0.25">
      <c r="A841" s="64">
        <v>838</v>
      </c>
      <c r="B841" s="64">
        <v>81</v>
      </c>
      <c r="C841" s="64">
        <v>22</v>
      </c>
      <c r="D841" s="18">
        <v>838</v>
      </c>
      <c r="E841" s="21">
        <f t="shared" ca="1" si="220"/>
        <v>1943.6898158107474</v>
      </c>
      <c r="F841" s="22">
        <f t="shared" ca="1" si="221"/>
        <v>67.98211848346169</v>
      </c>
      <c r="G841" s="28">
        <v>838</v>
      </c>
      <c r="H841" s="24">
        <f t="shared" ca="1" si="222"/>
        <v>1997.5167820000001</v>
      </c>
      <c r="I841" s="25">
        <f t="shared" ca="1" si="223"/>
        <v>66.087409273599988</v>
      </c>
      <c r="J841" s="155"/>
      <c r="K841" s="155"/>
      <c r="AR841">
        <f t="shared" ca="1" si="224"/>
        <v>300.39731487999995</v>
      </c>
      <c r="AS841">
        <f t="shared" ca="1" si="225"/>
        <v>315.60268512000005</v>
      </c>
      <c r="AT841" cm="1">
        <f t="array" aca="1" ref="AT841" ca="1">_xlfn.LET(_xlpm.rozsah, $J$3:$J$10001,_xlpm.podminka, (_xlpm.rozsah&gt;H841)*(ISNUMBER(_xlpm.rozsah)),_xlpm.indexy, IF(_xlpm.podminka, ROW(_xlpm.rozsah)-MIN(ROW(_xlpm.rozsah))+1),_xlpm.prvni, MIN(_xlpm.indexy),_xlpm.finalni, IF(_xlpm.prvni=1, 2, _xlpm.prvni),INDEX(_xlpm.rozsah, _xlpm.finalni))</f>
        <v>2000</v>
      </c>
      <c r="AU841" cm="1">
        <f t="array" aca="1" ref="AU841" ca="1">INDEX($J$3:$J$10001,MATCH(AT841,$J$3:$J$10004,0)-1)</f>
        <v>1900</v>
      </c>
      <c r="AV841">
        <f t="shared" ca="1" si="226"/>
        <v>300</v>
      </c>
      <c r="AW841">
        <f t="shared" ca="1" si="227"/>
        <v>316</v>
      </c>
      <c r="AX841">
        <f t="shared" ca="1" si="228"/>
        <v>-16</v>
      </c>
      <c r="AY841">
        <f t="shared" ca="1" si="229"/>
        <v>300.39731487999995</v>
      </c>
      <c r="AZ841">
        <f t="shared" ca="1" si="230"/>
        <v>309.0096294702804</v>
      </c>
      <c r="BA841">
        <f t="shared" ca="1" si="231"/>
        <v>306.9903705297196</v>
      </c>
      <c r="BB841" cm="1">
        <f t="array" aca="1" ref="BB841" ca="1">_xlfn.LET(_xlpm.rozsah, $J$3:$J$10001,_xlpm.podminka, (_xlpm.rozsah&gt;E841)*(ISNUMBER(_xlpm.rozsah)),_xlpm.indexy, IF(_xlpm.podminka, ROW(_xlpm.rozsah)-MIN(ROW(_xlpm.rozsah))+1),_xlpm.prvni, MIN(_xlpm.indexy),_xlpm.finalni, IF(_xlpm.prvni=1, 2, _xlpm.prvni),INDEX(_xlpm.rozsah, _xlpm.finalni))</f>
        <v>2000</v>
      </c>
      <c r="BC841" cm="1">
        <f t="array" aca="1" ref="BC841" ca="1">INDEX($J$3:$J$10001,MATCH(BB841,$J$3:$J$10004,0)-1)</f>
        <v>1900</v>
      </c>
      <c r="BD841">
        <f t="shared" ca="1" si="232"/>
        <v>300</v>
      </c>
      <c r="BE841">
        <f t="shared" ca="1" si="233"/>
        <v>316</v>
      </c>
      <c r="BF841">
        <f t="shared" ca="1" si="234"/>
        <v>-16</v>
      </c>
      <c r="BG841">
        <f t="shared" ca="1" si="235"/>
        <v>309.0096294702804</v>
      </c>
    </row>
    <row r="842" spans="1:59" x14ac:dyDescent="0.25">
      <c r="A842" s="64">
        <v>839</v>
      </c>
      <c r="B842" s="64">
        <v>81</v>
      </c>
      <c r="C842" s="64">
        <v>22</v>
      </c>
      <c r="D842" s="18">
        <v>839</v>
      </c>
      <c r="E842" s="21">
        <f t="shared" ca="1" si="220"/>
        <v>1943.6898158107474</v>
      </c>
      <c r="F842" s="22">
        <f t="shared" ca="1" si="221"/>
        <v>67.98211848346169</v>
      </c>
      <c r="G842" s="23">
        <v>839</v>
      </c>
      <c r="H842" s="24">
        <f t="shared" ca="1" si="222"/>
        <v>1997.5167820000001</v>
      </c>
      <c r="I842" s="25">
        <f t="shared" ca="1" si="223"/>
        <v>66.087409273599988</v>
      </c>
      <c r="J842" s="155"/>
      <c r="K842" s="155"/>
      <c r="AR842">
        <f t="shared" ca="1" si="224"/>
        <v>300.39731487999995</v>
      </c>
      <c r="AS842">
        <f t="shared" ca="1" si="225"/>
        <v>315.60268512000005</v>
      </c>
      <c r="AT842" cm="1">
        <f t="array" aca="1" ref="AT842" ca="1">_xlfn.LET(_xlpm.rozsah, $J$3:$J$10001,_xlpm.podminka, (_xlpm.rozsah&gt;H842)*(ISNUMBER(_xlpm.rozsah)),_xlpm.indexy, IF(_xlpm.podminka, ROW(_xlpm.rozsah)-MIN(ROW(_xlpm.rozsah))+1),_xlpm.prvni, MIN(_xlpm.indexy),_xlpm.finalni, IF(_xlpm.prvni=1, 2, _xlpm.prvni),INDEX(_xlpm.rozsah, _xlpm.finalni))</f>
        <v>2000</v>
      </c>
      <c r="AU842" cm="1">
        <f t="array" aca="1" ref="AU842" ca="1">INDEX($J$3:$J$10001,MATCH(AT842,$J$3:$J$10004,0)-1)</f>
        <v>1900</v>
      </c>
      <c r="AV842">
        <f t="shared" ca="1" si="226"/>
        <v>300</v>
      </c>
      <c r="AW842">
        <f t="shared" ca="1" si="227"/>
        <v>316</v>
      </c>
      <c r="AX842">
        <f t="shared" ca="1" si="228"/>
        <v>-16</v>
      </c>
      <c r="AY842">
        <f t="shared" ca="1" si="229"/>
        <v>300.39731487999995</v>
      </c>
      <c r="AZ842">
        <f t="shared" ca="1" si="230"/>
        <v>309.0096294702804</v>
      </c>
      <c r="BA842">
        <f t="shared" ca="1" si="231"/>
        <v>306.9903705297196</v>
      </c>
      <c r="BB842" cm="1">
        <f t="array" aca="1" ref="BB842" ca="1">_xlfn.LET(_xlpm.rozsah, $J$3:$J$10001,_xlpm.podminka, (_xlpm.rozsah&gt;E842)*(ISNUMBER(_xlpm.rozsah)),_xlpm.indexy, IF(_xlpm.podminka, ROW(_xlpm.rozsah)-MIN(ROW(_xlpm.rozsah))+1),_xlpm.prvni, MIN(_xlpm.indexy),_xlpm.finalni, IF(_xlpm.prvni=1, 2, _xlpm.prvni),INDEX(_xlpm.rozsah, _xlpm.finalni))</f>
        <v>2000</v>
      </c>
      <c r="BC842" cm="1">
        <f t="array" aca="1" ref="BC842" ca="1">INDEX($J$3:$J$10001,MATCH(BB842,$J$3:$J$10004,0)-1)</f>
        <v>1900</v>
      </c>
      <c r="BD842">
        <f t="shared" ca="1" si="232"/>
        <v>300</v>
      </c>
      <c r="BE842">
        <f t="shared" ca="1" si="233"/>
        <v>316</v>
      </c>
      <c r="BF842">
        <f t="shared" ca="1" si="234"/>
        <v>-16</v>
      </c>
      <c r="BG842">
        <f t="shared" ca="1" si="235"/>
        <v>309.0096294702804</v>
      </c>
    </row>
    <row r="843" spans="1:59" x14ac:dyDescent="0.25">
      <c r="A843" s="64">
        <v>840</v>
      </c>
      <c r="B843" s="64">
        <v>81</v>
      </c>
      <c r="C843" s="64">
        <v>21</v>
      </c>
      <c r="D843" s="18">
        <v>840</v>
      </c>
      <c r="E843" s="21">
        <f t="shared" ca="1" si="220"/>
        <v>1943.6898158107474</v>
      </c>
      <c r="F843" s="22">
        <f t="shared" ca="1" si="221"/>
        <v>64.892022188758887</v>
      </c>
      <c r="G843" s="28">
        <v>840</v>
      </c>
      <c r="H843" s="24">
        <f t="shared" ca="1" si="222"/>
        <v>1997.5167820000001</v>
      </c>
      <c r="I843" s="25">
        <f t="shared" ca="1" si="223"/>
        <v>63.083436124799988</v>
      </c>
      <c r="J843" s="155"/>
      <c r="K843" s="155"/>
      <c r="AR843">
        <f t="shared" ca="1" si="224"/>
        <v>300.39731487999995</v>
      </c>
      <c r="AS843">
        <f t="shared" ca="1" si="225"/>
        <v>315.60268512000005</v>
      </c>
      <c r="AT843" cm="1">
        <f t="array" aca="1" ref="AT843" ca="1">_xlfn.LET(_xlpm.rozsah, $J$3:$J$10001,_xlpm.podminka, (_xlpm.rozsah&gt;H843)*(ISNUMBER(_xlpm.rozsah)),_xlpm.indexy, IF(_xlpm.podminka, ROW(_xlpm.rozsah)-MIN(ROW(_xlpm.rozsah))+1),_xlpm.prvni, MIN(_xlpm.indexy),_xlpm.finalni, IF(_xlpm.prvni=1, 2, _xlpm.prvni),INDEX(_xlpm.rozsah, _xlpm.finalni))</f>
        <v>2000</v>
      </c>
      <c r="AU843" cm="1">
        <f t="array" aca="1" ref="AU843" ca="1">INDEX($J$3:$J$10001,MATCH(AT843,$J$3:$J$10004,0)-1)</f>
        <v>1900</v>
      </c>
      <c r="AV843">
        <f t="shared" ca="1" si="226"/>
        <v>300</v>
      </c>
      <c r="AW843">
        <f t="shared" ca="1" si="227"/>
        <v>316</v>
      </c>
      <c r="AX843">
        <f t="shared" ca="1" si="228"/>
        <v>-16</v>
      </c>
      <c r="AY843">
        <f t="shared" ca="1" si="229"/>
        <v>300.39731487999995</v>
      </c>
      <c r="AZ843">
        <f t="shared" ca="1" si="230"/>
        <v>309.0096294702804</v>
      </c>
      <c r="BA843">
        <f t="shared" ca="1" si="231"/>
        <v>306.9903705297196</v>
      </c>
      <c r="BB843" cm="1">
        <f t="array" aca="1" ref="BB843" ca="1">_xlfn.LET(_xlpm.rozsah, $J$3:$J$10001,_xlpm.podminka, (_xlpm.rozsah&gt;E843)*(ISNUMBER(_xlpm.rozsah)),_xlpm.indexy, IF(_xlpm.podminka, ROW(_xlpm.rozsah)-MIN(ROW(_xlpm.rozsah))+1),_xlpm.prvni, MIN(_xlpm.indexy),_xlpm.finalni, IF(_xlpm.prvni=1, 2, _xlpm.prvni),INDEX(_xlpm.rozsah, _xlpm.finalni))</f>
        <v>2000</v>
      </c>
      <c r="BC843" cm="1">
        <f t="array" aca="1" ref="BC843" ca="1">INDEX($J$3:$J$10001,MATCH(BB843,$J$3:$J$10004,0)-1)</f>
        <v>1900</v>
      </c>
      <c r="BD843">
        <f t="shared" ca="1" si="232"/>
        <v>300</v>
      </c>
      <c r="BE843">
        <f t="shared" ca="1" si="233"/>
        <v>316</v>
      </c>
      <c r="BF843">
        <f t="shared" ca="1" si="234"/>
        <v>-16</v>
      </c>
      <c r="BG843">
        <f t="shared" ca="1" si="235"/>
        <v>309.0096294702804</v>
      </c>
    </row>
    <row r="844" spans="1:59" x14ac:dyDescent="0.25">
      <c r="A844" s="64">
        <v>841</v>
      </c>
      <c r="B844" s="64">
        <v>81</v>
      </c>
      <c r="C844" s="64">
        <v>31</v>
      </c>
      <c r="D844" s="18">
        <v>841</v>
      </c>
      <c r="E844" s="21">
        <f t="shared" ca="1" si="220"/>
        <v>1943.6898158107474</v>
      </c>
      <c r="F844" s="22">
        <f t="shared" ca="1" si="221"/>
        <v>95.792985135786935</v>
      </c>
      <c r="G844" s="23">
        <v>841</v>
      </c>
      <c r="H844" s="24">
        <f t="shared" ca="1" si="222"/>
        <v>1997.5167820000001</v>
      </c>
      <c r="I844" s="25">
        <f t="shared" ca="1" si="223"/>
        <v>93.123167612799989</v>
      </c>
      <c r="J844" s="155"/>
      <c r="K844" s="155"/>
      <c r="AR844">
        <f t="shared" ca="1" si="224"/>
        <v>300.39731487999995</v>
      </c>
      <c r="AS844">
        <f t="shared" ca="1" si="225"/>
        <v>315.60268512000005</v>
      </c>
      <c r="AT844" cm="1">
        <f t="array" aca="1" ref="AT844" ca="1">_xlfn.LET(_xlpm.rozsah, $J$3:$J$10001,_xlpm.podminka, (_xlpm.rozsah&gt;H844)*(ISNUMBER(_xlpm.rozsah)),_xlpm.indexy, IF(_xlpm.podminka, ROW(_xlpm.rozsah)-MIN(ROW(_xlpm.rozsah))+1),_xlpm.prvni, MIN(_xlpm.indexy),_xlpm.finalni, IF(_xlpm.prvni=1, 2, _xlpm.prvni),INDEX(_xlpm.rozsah, _xlpm.finalni))</f>
        <v>2000</v>
      </c>
      <c r="AU844" cm="1">
        <f t="array" aca="1" ref="AU844" ca="1">INDEX($J$3:$J$10001,MATCH(AT844,$J$3:$J$10004,0)-1)</f>
        <v>1900</v>
      </c>
      <c r="AV844">
        <f t="shared" ca="1" si="226"/>
        <v>300</v>
      </c>
      <c r="AW844">
        <f t="shared" ca="1" si="227"/>
        <v>316</v>
      </c>
      <c r="AX844">
        <f t="shared" ca="1" si="228"/>
        <v>-16</v>
      </c>
      <c r="AY844">
        <f t="shared" ca="1" si="229"/>
        <v>300.39731487999995</v>
      </c>
      <c r="AZ844">
        <f t="shared" ca="1" si="230"/>
        <v>309.0096294702804</v>
      </c>
      <c r="BA844">
        <f t="shared" ca="1" si="231"/>
        <v>306.9903705297196</v>
      </c>
      <c r="BB844" cm="1">
        <f t="array" aca="1" ref="BB844" ca="1">_xlfn.LET(_xlpm.rozsah, $J$3:$J$10001,_xlpm.podminka, (_xlpm.rozsah&gt;E844)*(ISNUMBER(_xlpm.rozsah)),_xlpm.indexy, IF(_xlpm.podminka, ROW(_xlpm.rozsah)-MIN(ROW(_xlpm.rozsah))+1),_xlpm.prvni, MIN(_xlpm.indexy),_xlpm.finalni, IF(_xlpm.prvni=1, 2, _xlpm.prvni),INDEX(_xlpm.rozsah, _xlpm.finalni))</f>
        <v>2000</v>
      </c>
      <c r="BC844" cm="1">
        <f t="array" aca="1" ref="BC844" ca="1">INDEX($J$3:$J$10001,MATCH(BB844,$J$3:$J$10004,0)-1)</f>
        <v>1900</v>
      </c>
      <c r="BD844">
        <f t="shared" ca="1" si="232"/>
        <v>300</v>
      </c>
      <c r="BE844">
        <f t="shared" ca="1" si="233"/>
        <v>316</v>
      </c>
      <c r="BF844">
        <f t="shared" ca="1" si="234"/>
        <v>-16</v>
      </c>
      <c r="BG844">
        <f t="shared" ca="1" si="235"/>
        <v>309.0096294702804</v>
      </c>
    </row>
    <row r="845" spans="1:59" x14ac:dyDescent="0.25">
      <c r="A845" s="64">
        <v>842</v>
      </c>
      <c r="B845" s="64">
        <v>81</v>
      </c>
      <c r="C845" s="64">
        <v>27</v>
      </c>
      <c r="D845" s="18">
        <v>842</v>
      </c>
      <c r="E845" s="21">
        <f t="shared" ca="1" si="220"/>
        <v>1943.6898158107474</v>
      </c>
      <c r="F845" s="22">
        <f t="shared" ca="1" si="221"/>
        <v>83.432599956975707</v>
      </c>
      <c r="G845" s="28">
        <v>842</v>
      </c>
      <c r="H845" s="24">
        <f t="shared" ca="1" si="222"/>
        <v>1997.5167820000001</v>
      </c>
      <c r="I845" s="25">
        <f t="shared" ca="1" si="223"/>
        <v>81.107275017599989</v>
      </c>
      <c r="J845" s="155"/>
      <c r="K845" s="155"/>
      <c r="AR845">
        <f t="shared" ca="1" si="224"/>
        <v>300.39731487999995</v>
      </c>
      <c r="AS845">
        <f t="shared" ca="1" si="225"/>
        <v>315.60268512000005</v>
      </c>
      <c r="AT845" cm="1">
        <f t="array" aca="1" ref="AT845" ca="1">_xlfn.LET(_xlpm.rozsah, $J$3:$J$10001,_xlpm.podminka, (_xlpm.rozsah&gt;H845)*(ISNUMBER(_xlpm.rozsah)),_xlpm.indexy, IF(_xlpm.podminka, ROW(_xlpm.rozsah)-MIN(ROW(_xlpm.rozsah))+1),_xlpm.prvni, MIN(_xlpm.indexy),_xlpm.finalni, IF(_xlpm.prvni=1, 2, _xlpm.prvni),INDEX(_xlpm.rozsah, _xlpm.finalni))</f>
        <v>2000</v>
      </c>
      <c r="AU845" cm="1">
        <f t="array" aca="1" ref="AU845" ca="1">INDEX($J$3:$J$10001,MATCH(AT845,$J$3:$J$10004,0)-1)</f>
        <v>1900</v>
      </c>
      <c r="AV845">
        <f t="shared" ca="1" si="226"/>
        <v>300</v>
      </c>
      <c r="AW845">
        <f t="shared" ca="1" si="227"/>
        <v>316</v>
      </c>
      <c r="AX845">
        <f t="shared" ca="1" si="228"/>
        <v>-16</v>
      </c>
      <c r="AY845">
        <f t="shared" ca="1" si="229"/>
        <v>300.39731487999995</v>
      </c>
      <c r="AZ845">
        <f t="shared" ca="1" si="230"/>
        <v>309.0096294702804</v>
      </c>
      <c r="BA845">
        <f t="shared" ca="1" si="231"/>
        <v>306.9903705297196</v>
      </c>
      <c r="BB845" cm="1">
        <f t="array" aca="1" ref="BB845" ca="1">_xlfn.LET(_xlpm.rozsah, $J$3:$J$10001,_xlpm.podminka, (_xlpm.rozsah&gt;E845)*(ISNUMBER(_xlpm.rozsah)),_xlpm.indexy, IF(_xlpm.podminka, ROW(_xlpm.rozsah)-MIN(ROW(_xlpm.rozsah))+1),_xlpm.prvni, MIN(_xlpm.indexy),_xlpm.finalni, IF(_xlpm.prvni=1, 2, _xlpm.prvni),INDEX(_xlpm.rozsah, _xlpm.finalni))</f>
        <v>2000</v>
      </c>
      <c r="BC845" cm="1">
        <f t="array" aca="1" ref="BC845" ca="1">INDEX($J$3:$J$10001,MATCH(BB845,$J$3:$J$10004,0)-1)</f>
        <v>1900</v>
      </c>
      <c r="BD845">
        <f t="shared" ca="1" si="232"/>
        <v>300</v>
      </c>
      <c r="BE845">
        <f t="shared" ca="1" si="233"/>
        <v>316</v>
      </c>
      <c r="BF845">
        <f t="shared" ca="1" si="234"/>
        <v>-16</v>
      </c>
      <c r="BG845">
        <f t="shared" ca="1" si="235"/>
        <v>309.0096294702804</v>
      </c>
    </row>
    <row r="846" spans="1:59" x14ac:dyDescent="0.25">
      <c r="A846" s="64">
        <v>843</v>
      </c>
      <c r="B846" s="64">
        <v>80</v>
      </c>
      <c r="C846" s="64">
        <v>26</v>
      </c>
      <c r="D846" s="18">
        <v>843</v>
      </c>
      <c r="E846" s="21">
        <f t="shared" ca="1" si="220"/>
        <v>1928.3356205538248</v>
      </c>
      <c r="F846" s="22">
        <f t="shared" ca="1" si="221"/>
        <v>80.981238184960887</v>
      </c>
      <c r="G846" s="23">
        <v>843</v>
      </c>
      <c r="H846" s="24">
        <f t="shared" ca="1" si="222"/>
        <v>1985.2017599999999</v>
      </c>
      <c r="I846" s="25">
        <f t="shared" ca="1" si="223"/>
        <v>78.615606784000008</v>
      </c>
      <c r="J846" s="155"/>
      <c r="K846" s="155"/>
      <c r="AR846">
        <f t="shared" ca="1" si="224"/>
        <v>302.3677184</v>
      </c>
      <c r="AS846">
        <f t="shared" ca="1" si="225"/>
        <v>313.6322816</v>
      </c>
      <c r="AT846" cm="1">
        <f t="array" aca="1" ref="AT846" ca="1">_xlfn.LET(_xlpm.rozsah, $J$3:$J$10001,_xlpm.podminka, (_xlpm.rozsah&gt;H846)*(ISNUMBER(_xlpm.rozsah)),_xlpm.indexy, IF(_xlpm.podminka, ROW(_xlpm.rozsah)-MIN(ROW(_xlpm.rozsah))+1),_xlpm.prvni, MIN(_xlpm.indexy),_xlpm.finalni, IF(_xlpm.prvni=1, 2, _xlpm.prvni),INDEX(_xlpm.rozsah, _xlpm.finalni))</f>
        <v>2000</v>
      </c>
      <c r="AU846" cm="1">
        <f t="array" aca="1" ref="AU846" ca="1">INDEX($J$3:$J$10001,MATCH(AT846,$J$3:$J$10004,0)-1)</f>
        <v>1900</v>
      </c>
      <c r="AV846">
        <f t="shared" ca="1" si="226"/>
        <v>300</v>
      </c>
      <c r="AW846">
        <f t="shared" ca="1" si="227"/>
        <v>316</v>
      </c>
      <c r="AX846">
        <f t="shared" ca="1" si="228"/>
        <v>-16</v>
      </c>
      <c r="AY846">
        <f t="shared" ca="1" si="229"/>
        <v>302.3677184</v>
      </c>
      <c r="AZ846">
        <f t="shared" ca="1" si="230"/>
        <v>311.46630071138804</v>
      </c>
      <c r="BA846">
        <f t="shared" ca="1" si="231"/>
        <v>304.53369928861196</v>
      </c>
      <c r="BB846" cm="1">
        <f t="array" aca="1" ref="BB846" ca="1">_xlfn.LET(_xlpm.rozsah, $J$3:$J$10001,_xlpm.podminka, (_xlpm.rozsah&gt;E846)*(ISNUMBER(_xlpm.rozsah)),_xlpm.indexy, IF(_xlpm.podminka, ROW(_xlpm.rozsah)-MIN(ROW(_xlpm.rozsah))+1),_xlpm.prvni, MIN(_xlpm.indexy),_xlpm.finalni, IF(_xlpm.prvni=1, 2, _xlpm.prvni),INDEX(_xlpm.rozsah, _xlpm.finalni))</f>
        <v>2000</v>
      </c>
      <c r="BC846" cm="1">
        <f t="array" aca="1" ref="BC846" ca="1">INDEX($J$3:$J$10001,MATCH(BB846,$J$3:$J$10004,0)-1)</f>
        <v>1900</v>
      </c>
      <c r="BD846">
        <f t="shared" ca="1" si="232"/>
        <v>300</v>
      </c>
      <c r="BE846">
        <f t="shared" ca="1" si="233"/>
        <v>316</v>
      </c>
      <c r="BF846">
        <f t="shared" ca="1" si="234"/>
        <v>-16</v>
      </c>
      <c r="BG846">
        <f t="shared" ca="1" si="235"/>
        <v>311.46630071138804</v>
      </c>
    </row>
    <row r="847" spans="1:59" x14ac:dyDescent="0.25">
      <c r="A847" s="64">
        <v>844</v>
      </c>
      <c r="B847" s="64">
        <v>80</v>
      </c>
      <c r="C847" s="64">
        <v>26</v>
      </c>
      <c r="D847" s="18">
        <v>844</v>
      </c>
      <c r="E847" s="21">
        <f t="shared" ca="1" si="220"/>
        <v>1928.3356205538248</v>
      </c>
      <c r="F847" s="22">
        <f t="shared" ca="1" si="221"/>
        <v>80.981238184960887</v>
      </c>
      <c r="G847" s="28">
        <v>844</v>
      </c>
      <c r="H847" s="24">
        <f t="shared" ca="1" si="222"/>
        <v>1985.2017599999999</v>
      </c>
      <c r="I847" s="25">
        <f t="shared" ca="1" si="223"/>
        <v>78.615606784000008</v>
      </c>
      <c r="J847" s="155"/>
      <c r="K847" s="155"/>
      <c r="AR847">
        <f t="shared" ca="1" si="224"/>
        <v>302.3677184</v>
      </c>
      <c r="AS847">
        <f t="shared" ca="1" si="225"/>
        <v>313.6322816</v>
      </c>
      <c r="AT847" cm="1">
        <f t="array" aca="1" ref="AT847" ca="1">_xlfn.LET(_xlpm.rozsah, $J$3:$J$10001,_xlpm.podminka, (_xlpm.rozsah&gt;H847)*(ISNUMBER(_xlpm.rozsah)),_xlpm.indexy, IF(_xlpm.podminka, ROW(_xlpm.rozsah)-MIN(ROW(_xlpm.rozsah))+1),_xlpm.prvni, MIN(_xlpm.indexy),_xlpm.finalni, IF(_xlpm.prvni=1, 2, _xlpm.prvni),INDEX(_xlpm.rozsah, _xlpm.finalni))</f>
        <v>2000</v>
      </c>
      <c r="AU847" cm="1">
        <f t="array" aca="1" ref="AU847" ca="1">INDEX($J$3:$J$10001,MATCH(AT847,$J$3:$J$10004,0)-1)</f>
        <v>1900</v>
      </c>
      <c r="AV847">
        <f t="shared" ca="1" si="226"/>
        <v>300</v>
      </c>
      <c r="AW847">
        <f t="shared" ca="1" si="227"/>
        <v>316</v>
      </c>
      <c r="AX847">
        <f t="shared" ca="1" si="228"/>
        <v>-16</v>
      </c>
      <c r="AY847">
        <f t="shared" ca="1" si="229"/>
        <v>302.3677184</v>
      </c>
      <c r="AZ847">
        <f t="shared" ca="1" si="230"/>
        <v>311.46630071138804</v>
      </c>
      <c r="BA847">
        <f t="shared" ca="1" si="231"/>
        <v>304.53369928861196</v>
      </c>
      <c r="BB847" cm="1">
        <f t="array" aca="1" ref="BB847" ca="1">_xlfn.LET(_xlpm.rozsah, $J$3:$J$10001,_xlpm.podminka, (_xlpm.rozsah&gt;E847)*(ISNUMBER(_xlpm.rozsah)),_xlpm.indexy, IF(_xlpm.podminka, ROW(_xlpm.rozsah)-MIN(ROW(_xlpm.rozsah))+1),_xlpm.prvni, MIN(_xlpm.indexy),_xlpm.finalni, IF(_xlpm.prvni=1, 2, _xlpm.prvni),INDEX(_xlpm.rozsah, _xlpm.finalni))</f>
        <v>2000</v>
      </c>
      <c r="BC847" cm="1">
        <f t="array" aca="1" ref="BC847" ca="1">INDEX($J$3:$J$10001,MATCH(BB847,$J$3:$J$10004,0)-1)</f>
        <v>1900</v>
      </c>
      <c r="BD847">
        <f t="shared" ca="1" si="232"/>
        <v>300</v>
      </c>
      <c r="BE847">
        <f t="shared" ca="1" si="233"/>
        <v>316</v>
      </c>
      <c r="BF847">
        <f t="shared" ca="1" si="234"/>
        <v>-16</v>
      </c>
      <c r="BG847">
        <f t="shared" ca="1" si="235"/>
        <v>311.46630071138804</v>
      </c>
    </row>
    <row r="848" spans="1:59" x14ac:dyDescent="0.25">
      <c r="A848" s="64">
        <v>845</v>
      </c>
      <c r="B848" s="64">
        <v>81</v>
      </c>
      <c r="C848" s="64">
        <v>25</v>
      </c>
      <c r="D848" s="18">
        <v>845</v>
      </c>
      <c r="E848" s="21">
        <f t="shared" ca="1" si="220"/>
        <v>1943.6898158107474</v>
      </c>
      <c r="F848" s="22">
        <f t="shared" ca="1" si="221"/>
        <v>77.2524073675701</v>
      </c>
      <c r="G848" s="23">
        <v>845</v>
      </c>
      <c r="H848" s="24">
        <f t="shared" ca="1" si="222"/>
        <v>1997.5167820000001</v>
      </c>
      <c r="I848" s="25">
        <f t="shared" ca="1" si="223"/>
        <v>75.099328719999988</v>
      </c>
      <c r="J848" s="155"/>
      <c r="K848" s="155"/>
      <c r="AR848">
        <f t="shared" ca="1" si="224"/>
        <v>300.39731487999995</v>
      </c>
      <c r="AS848">
        <f t="shared" ca="1" si="225"/>
        <v>315.60268512000005</v>
      </c>
      <c r="AT848" cm="1">
        <f t="array" aca="1" ref="AT848" ca="1">_xlfn.LET(_xlpm.rozsah, $J$3:$J$10001,_xlpm.podminka, (_xlpm.rozsah&gt;H848)*(ISNUMBER(_xlpm.rozsah)),_xlpm.indexy, IF(_xlpm.podminka, ROW(_xlpm.rozsah)-MIN(ROW(_xlpm.rozsah))+1),_xlpm.prvni, MIN(_xlpm.indexy),_xlpm.finalni, IF(_xlpm.prvni=1, 2, _xlpm.prvni),INDEX(_xlpm.rozsah, _xlpm.finalni))</f>
        <v>2000</v>
      </c>
      <c r="AU848" cm="1">
        <f t="array" aca="1" ref="AU848" ca="1">INDEX($J$3:$J$10001,MATCH(AT848,$J$3:$J$10004,0)-1)</f>
        <v>1900</v>
      </c>
      <c r="AV848">
        <f t="shared" ca="1" si="226"/>
        <v>300</v>
      </c>
      <c r="AW848">
        <f t="shared" ca="1" si="227"/>
        <v>316</v>
      </c>
      <c r="AX848">
        <f t="shared" ca="1" si="228"/>
        <v>-16</v>
      </c>
      <c r="AY848">
        <f t="shared" ca="1" si="229"/>
        <v>300.39731487999995</v>
      </c>
      <c r="AZ848">
        <f t="shared" ca="1" si="230"/>
        <v>309.0096294702804</v>
      </c>
      <c r="BA848">
        <f t="shared" ca="1" si="231"/>
        <v>306.9903705297196</v>
      </c>
      <c r="BB848" cm="1">
        <f t="array" aca="1" ref="BB848" ca="1">_xlfn.LET(_xlpm.rozsah, $J$3:$J$10001,_xlpm.podminka, (_xlpm.rozsah&gt;E848)*(ISNUMBER(_xlpm.rozsah)),_xlpm.indexy, IF(_xlpm.podminka, ROW(_xlpm.rozsah)-MIN(ROW(_xlpm.rozsah))+1),_xlpm.prvni, MIN(_xlpm.indexy),_xlpm.finalni, IF(_xlpm.prvni=1, 2, _xlpm.prvni),INDEX(_xlpm.rozsah, _xlpm.finalni))</f>
        <v>2000</v>
      </c>
      <c r="BC848" cm="1">
        <f t="array" aca="1" ref="BC848" ca="1">INDEX($J$3:$J$10001,MATCH(BB848,$J$3:$J$10004,0)-1)</f>
        <v>1900</v>
      </c>
      <c r="BD848">
        <f t="shared" ca="1" si="232"/>
        <v>300</v>
      </c>
      <c r="BE848">
        <f t="shared" ca="1" si="233"/>
        <v>316</v>
      </c>
      <c r="BF848">
        <f t="shared" ca="1" si="234"/>
        <v>-16</v>
      </c>
      <c r="BG848">
        <f t="shared" ca="1" si="235"/>
        <v>309.0096294702804</v>
      </c>
    </row>
    <row r="849" spans="1:59" x14ac:dyDescent="0.25">
      <c r="A849" s="64">
        <v>846</v>
      </c>
      <c r="B849" s="64">
        <v>80</v>
      </c>
      <c r="C849" s="64">
        <v>21</v>
      </c>
      <c r="D849" s="18">
        <v>846</v>
      </c>
      <c r="E849" s="21">
        <f t="shared" ca="1" si="220"/>
        <v>1928.3356205538248</v>
      </c>
      <c r="F849" s="22">
        <f t="shared" ca="1" si="221"/>
        <v>65.407923149391493</v>
      </c>
      <c r="G849" s="28">
        <v>846</v>
      </c>
      <c r="H849" s="24">
        <f t="shared" ca="1" si="222"/>
        <v>1985.2017599999999</v>
      </c>
      <c r="I849" s="25">
        <f t="shared" ca="1" si="223"/>
        <v>63.497220863999999</v>
      </c>
      <c r="J849" s="155"/>
      <c r="K849" s="155"/>
      <c r="AR849">
        <f t="shared" ca="1" si="224"/>
        <v>302.3677184</v>
      </c>
      <c r="AS849">
        <f t="shared" ca="1" si="225"/>
        <v>313.6322816</v>
      </c>
      <c r="AT849" cm="1">
        <f t="array" aca="1" ref="AT849" ca="1">_xlfn.LET(_xlpm.rozsah, $J$3:$J$10001,_xlpm.podminka, (_xlpm.rozsah&gt;H849)*(ISNUMBER(_xlpm.rozsah)),_xlpm.indexy, IF(_xlpm.podminka, ROW(_xlpm.rozsah)-MIN(ROW(_xlpm.rozsah))+1),_xlpm.prvni, MIN(_xlpm.indexy),_xlpm.finalni, IF(_xlpm.prvni=1, 2, _xlpm.prvni),INDEX(_xlpm.rozsah, _xlpm.finalni))</f>
        <v>2000</v>
      </c>
      <c r="AU849" cm="1">
        <f t="array" aca="1" ref="AU849" ca="1">INDEX($J$3:$J$10001,MATCH(AT849,$J$3:$J$10004,0)-1)</f>
        <v>1900</v>
      </c>
      <c r="AV849">
        <f t="shared" ca="1" si="226"/>
        <v>300</v>
      </c>
      <c r="AW849">
        <f t="shared" ca="1" si="227"/>
        <v>316</v>
      </c>
      <c r="AX849">
        <f t="shared" ca="1" si="228"/>
        <v>-16</v>
      </c>
      <c r="AY849">
        <f t="shared" ca="1" si="229"/>
        <v>302.3677184</v>
      </c>
      <c r="AZ849">
        <f t="shared" ca="1" si="230"/>
        <v>311.46630071138804</v>
      </c>
      <c r="BA849">
        <f t="shared" ca="1" si="231"/>
        <v>304.53369928861196</v>
      </c>
      <c r="BB849" cm="1">
        <f t="array" aca="1" ref="BB849" ca="1">_xlfn.LET(_xlpm.rozsah, $J$3:$J$10001,_xlpm.podminka, (_xlpm.rozsah&gt;E849)*(ISNUMBER(_xlpm.rozsah)),_xlpm.indexy, IF(_xlpm.podminka, ROW(_xlpm.rozsah)-MIN(ROW(_xlpm.rozsah))+1),_xlpm.prvni, MIN(_xlpm.indexy),_xlpm.finalni, IF(_xlpm.prvni=1, 2, _xlpm.prvni),INDEX(_xlpm.rozsah, _xlpm.finalni))</f>
        <v>2000</v>
      </c>
      <c r="BC849" cm="1">
        <f t="array" aca="1" ref="BC849" ca="1">INDEX($J$3:$J$10001,MATCH(BB849,$J$3:$J$10004,0)-1)</f>
        <v>1900</v>
      </c>
      <c r="BD849">
        <f t="shared" ca="1" si="232"/>
        <v>300</v>
      </c>
      <c r="BE849">
        <f t="shared" ca="1" si="233"/>
        <v>316</v>
      </c>
      <c r="BF849">
        <f t="shared" ca="1" si="234"/>
        <v>-16</v>
      </c>
      <c r="BG849">
        <f t="shared" ca="1" si="235"/>
        <v>311.46630071138804</v>
      </c>
    </row>
    <row r="850" spans="1:59" x14ac:dyDescent="0.25">
      <c r="A850" s="64">
        <v>847</v>
      </c>
      <c r="B850" s="64">
        <v>81</v>
      </c>
      <c r="C850" s="64">
        <v>20</v>
      </c>
      <c r="D850" s="18">
        <v>847</v>
      </c>
      <c r="E850" s="21">
        <f t="shared" ca="1" si="220"/>
        <v>1943.6898158107474</v>
      </c>
      <c r="F850" s="22">
        <f t="shared" ca="1" si="221"/>
        <v>61.801925894056076</v>
      </c>
      <c r="G850" s="23">
        <v>847</v>
      </c>
      <c r="H850" s="24">
        <f t="shared" ca="1" si="222"/>
        <v>1997.5167820000001</v>
      </c>
      <c r="I850" s="25">
        <f t="shared" ca="1" si="223"/>
        <v>60.079462975999995</v>
      </c>
      <c r="J850" s="155"/>
      <c r="K850" s="155"/>
      <c r="AR850">
        <f t="shared" ca="1" si="224"/>
        <v>300.39731487999995</v>
      </c>
      <c r="AS850">
        <f t="shared" ca="1" si="225"/>
        <v>315.60268512000005</v>
      </c>
      <c r="AT850" cm="1">
        <f t="array" aca="1" ref="AT850" ca="1">_xlfn.LET(_xlpm.rozsah, $J$3:$J$10001,_xlpm.podminka, (_xlpm.rozsah&gt;H850)*(ISNUMBER(_xlpm.rozsah)),_xlpm.indexy, IF(_xlpm.podminka, ROW(_xlpm.rozsah)-MIN(ROW(_xlpm.rozsah))+1),_xlpm.prvni, MIN(_xlpm.indexy),_xlpm.finalni, IF(_xlpm.prvni=1, 2, _xlpm.prvni),INDEX(_xlpm.rozsah, _xlpm.finalni))</f>
        <v>2000</v>
      </c>
      <c r="AU850" cm="1">
        <f t="array" aca="1" ref="AU850" ca="1">INDEX($J$3:$J$10001,MATCH(AT850,$J$3:$J$10004,0)-1)</f>
        <v>1900</v>
      </c>
      <c r="AV850">
        <f t="shared" ca="1" si="226"/>
        <v>300</v>
      </c>
      <c r="AW850">
        <f t="shared" ca="1" si="227"/>
        <v>316</v>
      </c>
      <c r="AX850">
        <f t="shared" ca="1" si="228"/>
        <v>-16</v>
      </c>
      <c r="AY850">
        <f t="shared" ca="1" si="229"/>
        <v>300.39731487999995</v>
      </c>
      <c r="AZ850">
        <f t="shared" ca="1" si="230"/>
        <v>309.0096294702804</v>
      </c>
      <c r="BA850">
        <f t="shared" ca="1" si="231"/>
        <v>306.9903705297196</v>
      </c>
      <c r="BB850" cm="1">
        <f t="array" aca="1" ref="BB850" ca="1">_xlfn.LET(_xlpm.rozsah, $J$3:$J$10001,_xlpm.podminka, (_xlpm.rozsah&gt;E850)*(ISNUMBER(_xlpm.rozsah)),_xlpm.indexy, IF(_xlpm.podminka, ROW(_xlpm.rozsah)-MIN(ROW(_xlpm.rozsah))+1),_xlpm.prvni, MIN(_xlpm.indexy),_xlpm.finalni, IF(_xlpm.prvni=1, 2, _xlpm.prvni),INDEX(_xlpm.rozsah, _xlpm.finalni))</f>
        <v>2000</v>
      </c>
      <c r="BC850" cm="1">
        <f t="array" aca="1" ref="BC850" ca="1">INDEX($J$3:$J$10001,MATCH(BB850,$J$3:$J$10004,0)-1)</f>
        <v>1900</v>
      </c>
      <c r="BD850">
        <f t="shared" ca="1" si="232"/>
        <v>300</v>
      </c>
      <c r="BE850">
        <f t="shared" ca="1" si="233"/>
        <v>316</v>
      </c>
      <c r="BF850">
        <f t="shared" ca="1" si="234"/>
        <v>-16</v>
      </c>
      <c r="BG850">
        <f t="shared" ca="1" si="235"/>
        <v>309.0096294702804</v>
      </c>
    </row>
    <row r="851" spans="1:59" x14ac:dyDescent="0.25">
      <c r="A851" s="64">
        <v>848</v>
      </c>
      <c r="B851" s="64">
        <v>83</v>
      </c>
      <c r="C851" s="64">
        <v>21</v>
      </c>
      <c r="D851" s="18">
        <v>848</v>
      </c>
      <c r="E851" s="21">
        <f t="shared" ca="1" si="220"/>
        <v>1974.398206324593</v>
      </c>
      <c r="F851" s="22">
        <f t="shared" ca="1" si="221"/>
        <v>63.860220267493681</v>
      </c>
      <c r="G851" s="28">
        <v>848</v>
      </c>
      <c r="H851" s="24">
        <f t="shared" ca="1" si="222"/>
        <v>2022.1468259999999</v>
      </c>
      <c r="I851" s="25">
        <f t="shared" ca="1" si="223"/>
        <v>62.069833308</v>
      </c>
      <c r="J851" s="155"/>
      <c r="K851" s="155"/>
      <c r="AR851">
        <f t="shared" ca="1" si="224"/>
        <v>295.57063479999999</v>
      </c>
      <c r="AS851">
        <f t="shared" ca="1" si="225"/>
        <v>284.42936520000001</v>
      </c>
      <c r="AT851" cm="1">
        <f t="array" aca="1" ref="AT851" ca="1">_xlfn.LET(_xlpm.rozsah, $J$3:$J$10001,_xlpm.podminka, (_xlpm.rozsah&gt;H851)*(ISNUMBER(_xlpm.rozsah)),_xlpm.indexy, IF(_xlpm.podminka, ROW(_xlpm.rozsah)-MIN(ROW(_xlpm.rozsah))+1),_xlpm.prvni, MIN(_xlpm.indexy),_xlpm.finalni, IF(_xlpm.prvni=1, 2, _xlpm.prvni),INDEX(_xlpm.rozsah, _xlpm.finalni))</f>
        <v>2100</v>
      </c>
      <c r="AU851" cm="1">
        <f t="array" aca="1" ref="AU851" ca="1">INDEX($J$3:$J$10001,MATCH(AT851,$J$3:$J$10004,0)-1)</f>
        <v>2000</v>
      </c>
      <c r="AV851">
        <f t="shared" ca="1" si="226"/>
        <v>280</v>
      </c>
      <c r="AW851">
        <f t="shared" ca="1" si="227"/>
        <v>300</v>
      </c>
      <c r="AX851">
        <f t="shared" ca="1" si="228"/>
        <v>-20</v>
      </c>
      <c r="AY851">
        <f t="shared" ca="1" si="229"/>
        <v>295.57063479999999</v>
      </c>
      <c r="AZ851">
        <f t="shared" ca="1" si="230"/>
        <v>304.09628698806512</v>
      </c>
      <c r="BA851">
        <f t="shared" ca="1" si="231"/>
        <v>311.90371301193488</v>
      </c>
      <c r="BB851" cm="1">
        <f t="array" aca="1" ref="BB851" ca="1">_xlfn.LET(_xlpm.rozsah, $J$3:$J$10001,_xlpm.podminka, (_xlpm.rozsah&gt;E851)*(ISNUMBER(_xlpm.rozsah)),_xlpm.indexy, IF(_xlpm.podminka, ROW(_xlpm.rozsah)-MIN(ROW(_xlpm.rozsah))+1),_xlpm.prvni, MIN(_xlpm.indexy),_xlpm.finalni, IF(_xlpm.prvni=1, 2, _xlpm.prvni),INDEX(_xlpm.rozsah, _xlpm.finalni))</f>
        <v>2000</v>
      </c>
      <c r="BC851" cm="1">
        <f t="array" aca="1" ref="BC851" ca="1">INDEX($J$3:$J$10001,MATCH(BB851,$J$3:$J$10004,0)-1)</f>
        <v>1900</v>
      </c>
      <c r="BD851">
        <f t="shared" ca="1" si="232"/>
        <v>300</v>
      </c>
      <c r="BE851">
        <f t="shared" ca="1" si="233"/>
        <v>316</v>
      </c>
      <c r="BF851">
        <f t="shared" ca="1" si="234"/>
        <v>-16</v>
      </c>
      <c r="BG851">
        <f t="shared" ca="1" si="235"/>
        <v>304.09628698806512</v>
      </c>
    </row>
    <row r="852" spans="1:59" x14ac:dyDescent="0.25">
      <c r="A852" s="64">
        <v>849</v>
      </c>
      <c r="B852" s="64">
        <v>83</v>
      </c>
      <c r="C852" s="64">
        <v>15</v>
      </c>
      <c r="D852" s="18">
        <v>849</v>
      </c>
      <c r="E852" s="21">
        <f t="shared" ca="1" si="220"/>
        <v>1974.398206324593</v>
      </c>
      <c r="F852" s="22">
        <f t="shared" ca="1" si="221"/>
        <v>45.614443048209772</v>
      </c>
      <c r="G852" s="23">
        <v>849</v>
      </c>
      <c r="H852" s="24">
        <f t="shared" ca="1" si="222"/>
        <v>2022.1468259999999</v>
      </c>
      <c r="I852" s="25">
        <f t="shared" ca="1" si="223"/>
        <v>44.335595219999995</v>
      </c>
      <c r="J852" s="155"/>
      <c r="K852" s="155"/>
      <c r="AR852">
        <f t="shared" ca="1" si="224"/>
        <v>295.57063479999999</v>
      </c>
      <c r="AS852">
        <f t="shared" ca="1" si="225"/>
        <v>284.42936520000001</v>
      </c>
      <c r="AT852" cm="1">
        <f t="array" aca="1" ref="AT852" ca="1">_xlfn.LET(_xlpm.rozsah, $J$3:$J$10001,_xlpm.podminka, (_xlpm.rozsah&gt;H852)*(ISNUMBER(_xlpm.rozsah)),_xlpm.indexy, IF(_xlpm.podminka, ROW(_xlpm.rozsah)-MIN(ROW(_xlpm.rozsah))+1),_xlpm.prvni, MIN(_xlpm.indexy),_xlpm.finalni, IF(_xlpm.prvni=1, 2, _xlpm.prvni),INDEX(_xlpm.rozsah, _xlpm.finalni))</f>
        <v>2100</v>
      </c>
      <c r="AU852" cm="1">
        <f t="array" aca="1" ref="AU852" ca="1">INDEX($J$3:$J$10001,MATCH(AT852,$J$3:$J$10004,0)-1)</f>
        <v>2000</v>
      </c>
      <c r="AV852">
        <f t="shared" ca="1" si="226"/>
        <v>280</v>
      </c>
      <c r="AW852">
        <f t="shared" ca="1" si="227"/>
        <v>300</v>
      </c>
      <c r="AX852">
        <f t="shared" ca="1" si="228"/>
        <v>-20</v>
      </c>
      <c r="AY852">
        <f t="shared" ca="1" si="229"/>
        <v>295.57063479999999</v>
      </c>
      <c r="AZ852">
        <f t="shared" ca="1" si="230"/>
        <v>304.09628698806512</v>
      </c>
      <c r="BA852">
        <f t="shared" ca="1" si="231"/>
        <v>311.90371301193488</v>
      </c>
      <c r="BB852" cm="1">
        <f t="array" aca="1" ref="BB852" ca="1">_xlfn.LET(_xlpm.rozsah, $J$3:$J$10001,_xlpm.podminka, (_xlpm.rozsah&gt;E852)*(ISNUMBER(_xlpm.rozsah)),_xlpm.indexy, IF(_xlpm.podminka, ROW(_xlpm.rozsah)-MIN(ROW(_xlpm.rozsah))+1),_xlpm.prvni, MIN(_xlpm.indexy),_xlpm.finalni, IF(_xlpm.prvni=1, 2, _xlpm.prvni),INDEX(_xlpm.rozsah, _xlpm.finalni))</f>
        <v>2000</v>
      </c>
      <c r="BC852" cm="1">
        <f t="array" aca="1" ref="BC852" ca="1">INDEX($J$3:$J$10001,MATCH(BB852,$J$3:$J$10004,0)-1)</f>
        <v>1900</v>
      </c>
      <c r="BD852">
        <f t="shared" ca="1" si="232"/>
        <v>300</v>
      </c>
      <c r="BE852">
        <f t="shared" ca="1" si="233"/>
        <v>316</v>
      </c>
      <c r="BF852">
        <f t="shared" ca="1" si="234"/>
        <v>-16</v>
      </c>
      <c r="BG852">
        <f t="shared" ca="1" si="235"/>
        <v>304.09628698806512</v>
      </c>
    </row>
    <row r="853" spans="1:59" x14ac:dyDescent="0.25">
      <c r="A853" s="64">
        <v>850</v>
      </c>
      <c r="B853" s="64">
        <v>83</v>
      </c>
      <c r="C853" s="64">
        <v>12</v>
      </c>
      <c r="D853" s="18">
        <v>850</v>
      </c>
      <c r="E853" s="21">
        <f t="shared" ca="1" si="220"/>
        <v>1974.398206324593</v>
      </c>
      <c r="F853" s="22">
        <f t="shared" ca="1" si="221"/>
        <v>36.491554438567817</v>
      </c>
      <c r="G853" s="28">
        <v>850</v>
      </c>
      <c r="H853" s="24">
        <f t="shared" ca="1" si="222"/>
        <v>2022.1468259999999</v>
      </c>
      <c r="I853" s="25">
        <f t="shared" ca="1" si="223"/>
        <v>35.468476175999996</v>
      </c>
      <c r="J853" s="155"/>
      <c r="K853" s="155"/>
      <c r="AR853">
        <f t="shared" ca="1" si="224"/>
        <v>295.57063479999999</v>
      </c>
      <c r="AS853">
        <f t="shared" ca="1" si="225"/>
        <v>284.42936520000001</v>
      </c>
      <c r="AT853" cm="1">
        <f t="array" aca="1" ref="AT853" ca="1">_xlfn.LET(_xlpm.rozsah, $J$3:$J$10001,_xlpm.podminka, (_xlpm.rozsah&gt;H853)*(ISNUMBER(_xlpm.rozsah)),_xlpm.indexy, IF(_xlpm.podminka, ROW(_xlpm.rozsah)-MIN(ROW(_xlpm.rozsah))+1),_xlpm.prvni, MIN(_xlpm.indexy),_xlpm.finalni, IF(_xlpm.prvni=1, 2, _xlpm.prvni),INDEX(_xlpm.rozsah, _xlpm.finalni))</f>
        <v>2100</v>
      </c>
      <c r="AU853" cm="1">
        <f t="array" aca="1" ref="AU853" ca="1">INDEX($J$3:$J$10001,MATCH(AT853,$J$3:$J$10004,0)-1)</f>
        <v>2000</v>
      </c>
      <c r="AV853">
        <f t="shared" ca="1" si="226"/>
        <v>280</v>
      </c>
      <c r="AW853">
        <f t="shared" ca="1" si="227"/>
        <v>300</v>
      </c>
      <c r="AX853">
        <f t="shared" ca="1" si="228"/>
        <v>-20</v>
      </c>
      <c r="AY853">
        <f t="shared" ca="1" si="229"/>
        <v>295.57063479999999</v>
      </c>
      <c r="AZ853">
        <f t="shared" ca="1" si="230"/>
        <v>304.09628698806512</v>
      </c>
      <c r="BA853">
        <f t="shared" ca="1" si="231"/>
        <v>311.90371301193488</v>
      </c>
      <c r="BB853" cm="1">
        <f t="array" aca="1" ref="BB853" ca="1">_xlfn.LET(_xlpm.rozsah, $J$3:$J$10001,_xlpm.podminka, (_xlpm.rozsah&gt;E853)*(ISNUMBER(_xlpm.rozsah)),_xlpm.indexy, IF(_xlpm.podminka, ROW(_xlpm.rozsah)-MIN(ROW(_xlpm.rozsah))+1),_xlpm.prvni, MIN(_xlpm.indexy),_xlpm.finalni, IF(_xlpm.prvni=1, 2, _xlpm.prvni),INDEX(_xlpm.rozsah, _xlpm.finalni))</f>
        <v>2000</v>
      </c>
      <c r="BC853" cm="1">
        <f t="array" aca="1" ref="BC853" ca="1">INDEX($J$3:$J$10001,MATCH(BB853,$J$3:$J$10004,0)-1)</f>
        <v>1900</v>
      </c>
      <c r="BD853">
        <f t="shared" ca="1" si="232"/>
        <v>300</v>
      </c>
      <c r="BE853">
        <f t="shared" ca="1" si="233"/>
        <v>316</v>
      </c>
      <c r="BF853">
        <f t="shared" ca="1" si="234"/>
        <v>-16</v>
      </c>
      <c r="BG853">
        <f t="shared" ca="1" si="235"/>
        <v>304.09628698806512</v>
      </c>
    </row>
    <row r="854" spans="1:59" x14ac:dyDescent="0.25">
      <c r="A854" s="64">
        <v>851</v>
      </c>
      <c r="B854" s="64">
        <v>83</v>
      </c>
      <c r="C854" s="64">
        <v>9</v>
      </c>
      <c r="D854" s="18">
        <v>851</v>
      </c>
      <c r="E854" s="21">
        <f t="shared" ca="1" si="220"/>
        <v>1974.398206324593</v>
      </c>
      <c r="F854" s="22">
        <f t="shared" ca="1" si="221"/>
        <v>27.36866582892586</v>
      </c>
      <c r="G854" s="23">
        <v>851</v>
      </c>
      <c r="H854" s="24">
        <f t="shared" ca="1" si="222"/>
        <v>2022.1468259999999</v>
      </c>
      <c r="I854" s="25">
        <f t="shared" ca="1" si="223"/>
        <v>26.601357131999997</v>
      </c>
      <c r="J854" s="155"/>
      <c r="K854" s="155"/>
      <c r="AR854">
        <f t="shared" ca="1" si="224"/>
        <v>295.57063479999999</v>
      </c>
      <c r="AS854">
        <f t="shared" ca="1" si="225"/>
        <v>284.42936520000001</v>
      </c>
      <c r="AT854" cm="1">
        <f t="array" aca="1" ref="AT854" ca="1">_xlfn.LET(_xlpm.rozsah, $J$3:$J$10001,_xlpm.podminka, (_xlpm.rozsah&gt;H854)*(ISNUMBER(_xlpm.rozsah)),_xlpm.indexy, IF(_xlpm.podminka, ROW(_xlpm.rozsah)-MIN(ROW(_xlpm.rozsah))+1),_xlpm.prvni, MIN(_xlpm.indexy),_xlpm.finalni, IF(_xlpm.prvni=1, 2, _xlpm.prvni),INDEX(_xlpm.rozsah, _xlpm.finalni))</f>
        <v>2100</v>
      </c>
      <c r="AU854" cm="1">
        <f t="array" aca="1" ref="AU854" ca="1">INDEX($J$3:$J$10001,MATCH(AT854,$J$3:$J$10004,0)-1)</f>
        <v>2000</v>
      </c>
      <c r="AV854">
        <f t="shared" ca="1" si="226"/>
        <v>280</v>
      </c>
      <c r="AW854">
        <f t="shared" ca="1" si="227"/>
        <v>300</v>
      </c>
      <c r="AX854">
        <f t="shared" ca="1" si="228"/>
        <v>-20</v>
      </c>
      <c r="AY854">
        <f t="shared" ca="1" si="229"/>
        <v>295.57063479999999</v>
      </c>
      <c r="AZ854">
        <f t="shared" ca="1" si="230"/>
        <v>304.09628698806512</v>
      </c>
      <c r="BA854">
        <f t="shared" ca="1" si="231"/>
        <v>311.90371301193488</v>
      </c>
      <c r="BB854" cm="1">
        <f t="array" aca="1" ref="BB854" ca="1">_xlfn.LET(_xlpm.rozsah, $J$3:$J$10001,_xlpm.podminka, (_xlpm.rozsah&gt;E854)*(ISNUMBER(_xlpm.rozsah)),_xlpm.indexy, IF(_xlpm.podminka, ROW(_xlpm.rozsah)-MIN(ROW(_xlpm.rozsah))+1),_xlpm.prvni, MIN(_xlpm.indexy),_xlpm.finalni, IF(_xlpm.prvni=1, 2, _xlpm.prvni),INDEX(_xlpm.rozsah, _xlpm.finalni))</f>
        <v>2000</v>
      </c>
      <c r="BC854" cm="1">
        <f t="array" aca="1" ref="BC854" ca="1">INDEX($J$3:$J$10001,MATCH(BB854,$J$3:$J$10004,0)-1)</f>
        <v>1900</v>
      </c>
      <c r="BD854">
        <f t="shared" ca="1" si="232"/>
        <v>300</v>
      </c>
      <c r="BE854">
        <f t="shared" ca="1" si="233"/>
        <v>316</v>
      </c>
      <c r="BF854">
        <f t="shared" ca="1" si="234"/>
        <v>-16</v>
      </c>
      <c r="BG854">
        <f t="shared" ca="1" si="235"/>
        <v>304.09628698806512</v>
      </c>
    </row>
    <row r="855" spans="1:59" x14ac:dyDescent="0.25">
      <c r="A855" s="64">
        <v>852</v>
      </c>
      <c r="B855" s="64">
        <v>83</v>
      </c>
      <c r="C855" s="64">
        <v>8</v>
      </c>
      <c r="D855" s="18">
        <v>852</v>
      </c>
      <c r="E855" s="21">
        <f t="shared" ca="1" si="220"/>
        <v>1974.398206324593</v>
      </c>
      <c r="F855" s="22">
        <f t="shared" ca="1" si="221"/>
        <v>24.327702959045208</v>
      </c>
      <c r="G855" s="28">
        <v>852</v>
      </c>
      <c r="H855" s="24">
        <f t="shared" ca="1" si="222"/>
        <v>2022.1468259999999</v>
      </c>
      <c r="I855" s="25">
        <f t="shared" ca="1" si="223"/>
        <v>23.645650784000001</v>
      </c>
      <c r="J855" s="155"/>
      <c r="K855" s="155"/>
      <c r="AR855">
        <f t="shared" ca="1" si="224"/>
        <v>295.57063479999999</v>
      </c>
      <c r="AS855">
        <f t="shared" ca="1" si="225"/>
        <v>284.42936520000001</v>
      </c>
      <c r="AT855" cm="1">
        <f t="array" aca="1" ref="AT855" ca="1">_xlfn.LET(_xlpm.rozsah, $J$3:$J$10001,_xlpm.podminka, (_xlpm.rozsah&gt;H855)*(ISNUMBER(_xlpm.rozsah)),_xlpm.indexy, IF(_xlpm.podminka, ROW(_xlpm.rozsah)-MIN(ROW(_xlpm.rozsah))+1),_xlpm.prvni, MIN(_xlpm.indexy),_xlpm.finalni, IF(_xlpm.prvni=1, 2, _xlpm.prvni),INDEX(_xlpm.rozsah, _xlpm.finalni))</f>
        <v>2100</v>
      </c>
      <c r="AU855" cm="1">
        <f t="array" aca="1" ref="AU855" ca="1">INDEX($J$3:$J$10001,MATCH(AT855,$J$3:$J$10004,0)-1)</f>
        <v>2000</v>
      </c>
      <c r="AV855">
        <f t="shared" ca="1" si="226"/>
        <v>280</v>
      </c>
      <c r="AW855">
        <f t="shared" ca="1" si="227"/>
        <v>300</v>
      </c>
      <c r="AX855">
        <f t="shared" ca="1" si="228"/>
        <v>-20</v>
      </c>
      <c r="AY855">
        <f t="shared" ca="1" si="229"/>
        <v>295.57063479999999</v>
      </c>
      <c r="AZ855">
        <f t="shared" ca="1" si="230"/>
        <v>304.09628698806512</v>
      </c>
      <c r="BA855">
        <f t="shared" ca="1" si="231"/>
        <v>311.90371301193488</v>
      </c>
      <c r="BB855" cm="1">
        <f t="array" aca="1" ref="BB855" ca="1">_xlfn.LET(_xlpm.rozsah, $J$3:$J$10001,_xlpm.podminka, (_xlpm.rozsah&gt;E855)*(ISNUMBER(_xlpm.rozsah)),_xlpm.indexy, IF(_xlpm.podminka, ROW(_xlpm.rozsah)-MIN(ROW(_xlpm.rozsah))+1),_xlpm.prvni, MIN(_xlpm.indexy),_xlpm.finalni, IF(_xlpm.prvni=1, 2, _xlpm.prvni),INDEX(_xlpm.rozsah, _xlpm.finalni))</f>
        <v>2000</v>
      </c>
      <c r="BC855" cm="1">
        <f t="array" aca="1" ref="BC855" ca="1">INDEX($J$3:$J$10001,MATCH(BB855,$J$3:$J$10004,0)-1)</f>
        <v>1900</v>
      </c>
      <c r="BD855">
        <f t="shared" ca="1" si="232"/>
        <v>300</v>
      </c>
      <c r="BE855">
        <f t="shared" ca="1" si="233"/>
        <v>316</v>
      </c>
      <c r="BF855">
        <f t="shared" ca="1" si="234"/>
        <v>-16</v>
      </c>
      <c r="BG855">
        <f t="shared" ca="1" si="235"/>
        <v>304.09628698806512</v>
      </c>
    </row>
    <row r="856" spans="1:59" x14ac:dyDescent="0.25">
      <c r="A856" s="64">
        <v>853</v>
      </c>
      <c r="B856" s="64">
        <v>83</v>
      </c>
      <c r="C856" s="64">
        <v>7</v>
      </c>
      <c r="D856" s="18">
        <v>853</v>
      </c>
      <c r="E856" s="21">
        <f t="shared" ca="1" si="220"/>
        <v>1974.398206324593</v>
      </c>
      <c r="F856" s="22">
        <f t="shared" ca="1" si="221"/>
        <v>21.28674008916456</v>
      </c>
      <c r="G856" s="23">
        <v>853</v>
      </c>
      <c r="H856" s="24">
        <f t="shared" ca="1" si="222"/>
        <v>2022.1468259999999</v>
      </c>
      <c r="I856" s="25">
        <f t="shared" ca="1" si="223"/>
        <v>20.689944436000001</v>
      </c>
      <c r="J856" s="155"/>
      <c r="K856" s="155"/>
      <c r="AR856">
        <f t="shared" ca="1" si="224"/>
        <v>295.57063479999999</v>
      </c>
      <c r="AS856">
        <f t="shared" ca="1" si="225"/>
        <v>284.42936520000001</v>
      </c>
      <c r="AT856" cm="1">
        <f t="array" aca="1" ref="AT856" ca="1">_xlfn.LET(_xlpm.rozsah, $J$3:$J$10001,_xlpm.podminka, (_xlpm.rozsah&gt;H856)*(ISNUMBER(_xlpm.rozsah)),_xlpm.indexy, IF(_xlpm.podminka, ROW(_xlpm.rozsah)-MIN(ROW(_xlpm.rozsah))+1),_xlpm.prvni, MIN(_xlpm.indexy),_xlpm.finalni, IF(_xlpm.prvni=1, 2, _xlpm.prvni),INDEX(_xlpm.rozsah, _xlpm.finalni))</f>
        <v>2100</v>
      </c>
      <c r="AU856" cm="1">
        <f t="array" aca="1" ref="AU856" ca="1">INDEX($J$3:$J$10001,MATCH(AT856,$J$3:$J$10004,0)-1)</f>
        <v>2000</v>
      </c>
      <c r="AV856">
        <f t="shared" ca="1" si="226"/>
        <v>280</v>
      </c>
      <c r="AW856">
        <f t="shared" ca="1" si="227"/>
        <v>300</v>
      </c>
      <c r="AX856">
        <f t="shared" ca="1" si="228"/>
        <v>-20</v>
      </c>
      <c r="AY856">
        <f t="shared" ca="1" si="229"/>
        <v>295.57063479999999</v>
      </c>
      <c r="AZ856">
        <f t="shared" ca="1" si="230"/>
        <v>304.09628698806512</v>
      </c>
      <c r="BA856">
        <f t="shared" ca="1" si="231"/>
        <v>311.90371301193488</v>
      </c>
      <c r="BB856" cm="1">
        <f t="array" aca="1" ref="BB856" ca="1">_xlfn.LET(_xlpm.rozsah, $J$3:$J$10001,_xlpm.podminka, (_xlpm.rozsah&gt;E856)*(ISNUMBER(_xlpm.rozsah)),_xlpm.indexy, IF(_xlpm.podminka, ROW(_xlpm.rozsah)-MIN(ROW(_xlpm.rozsah))+1),_xlpm.prvni, MIN(_xlpm.indexy),_xlpm.finalni, IF(_xlpm.prvni=1, 2, _xlpm.prvni),INDEX(_xlpm.rozsah, _xlpm.finalni))</f>
        <v>2000</v>
      </c>
      <c r="BC856" cm="1">
        <f t="array" aca="1" ref="BC856" ca="1">INDEX($J$3:$J$10001,MATCH(BB856,$J$3:$J$10004,0)-1)</f>
        <v>1900</v>
      </c>
      <c r="BD856">
        <f t="shared" ca="1" si="232"/>
        <v>300</v>
      </c>
      <c r="BE856">
        <f t="shared" ca="1" si="233"/>
        <v>316</v>
      </c>
      <c r="BF856">
        <f t="shared" ca="1" si="234"/>
        <v>-16</v>
      </c>
      <c r="BG856">
        <f t="shared" ca="1" si="235"/>
        <v>304.09628698806512</v>
      </c>
    </row>
    <row r="857" spans="1:59" x14ac:dyDescent="0.25">
      <c r="A857" s="64">
        <v>854</v>
      </c>
      <c r="B857" s="64">
        <v>83</v>
      </c>
      <c r="C857" s="64">
        <v>6</v>
      </c>
      <c r="D857" s="18">
        <v>854</v>
      </c>
      <c r="E857" s="21">
        <f t="shared" ca="1" si="220"/>
        <v>1974.398206324593</v>
      </c>
      <c r="F857" s="22">
        <f t="shared" ca="1" si="221"/>
        <v>18.245777219283909</v>
      </c>
      <c r="G857" s="28">
        <v>854</v>
      </c>
      <c r="H857" s="24">
        <f t="shared" ca="1" si="222"/>
        <v>2022.1468259999999</v>
      </c>
      <c r="I857" s="25">
        <f t="shared" ca="1" si="223"/>
        <v>17.734238087999998</v>
      </c>
      <c r="J857" s="155"/>
      <c r="K857" s="155"/>
      <c r="AR857">
        <f t="shared" ca="1" si="224"/>
        <v>295.57063479999999</v>
      </c>
      <c r="AS857">
        <f t="shared" ca="1" si="225"/>
        <v>284.42936520000001</v>
      </c>
      <c r="AT857" cm="1">
        <f t="array" aca="1" ref="AT857" ca="1">_xlfn.LET(_xlpm.rozsah, $J$3:$J$10001,_xlpm.podminka, (_xlpm.rozsah&gt;H857)*(ISNUMBER(_xlpm.rozsah)),_xlpm.indexy, IF(_xlpm.podminka, ROW(_xlpm.rozsah)-MIN(ROW(_xlpm.rozsah))+1),_xlpm.prvni, MIN(_xlpm.indexy),_xlpm.finalni, IF(_xlpm.prvni=1, 2, _xlpm.prvni),INDEX(_xlpm.rozsah, _xlpm.finalni))</f>
        <v>2100</v>
      </c>
      <c r="AU857" cm="1">
        <f t="array" aca="1" ref="AU857" ca="1">INDEX($J$3:$J$10001,MATCH(AT857,$J$3:$J$10004,0)-1)</f>
        <v>2000</v>
      </c>
      <c r="AV857">
        <f t="shared" ca="1" si="226"/>
        <v>280</v>
      </c>
      <c r="AW857">
        <f t="shared" ca="1" si="227"/>
        <v>300</v>
      </c>
      <c r="AX857">
        <f t="shared" ca="1" si="228"/>
        <v>-20</v>
      </c>
      <c r="AY857">
        <f t="shared" ca="1" si="229"/>
        <v>295.57063479999999</v>
      </c>
      <c r="AZ857">
        <f t="shared" ca="1" si="230"/>
        <v>304.09628698806512</v>
      </c>
      <c r="BA857">
        <f t="shared" ca="1" si="231"/>
        <v>311.90371301193488</v>
      </c>
      <c r="BB857" cm="1">
        <f t="array" aca="1" ref="BB857" ca="1">_xlfn.LET(_xlpm.rozsah, $J$3:$J$10001,_xlpm.podminka, (_xlpm.rozsah&gt;E857)*(ISNUMBER(_xlpm.rozsah)),_xlpm.indexy, IF(_xlpm.podminka, ROW(_xlpm.rozsah)-MIN(ROW(_xlpm.rozsah))+1),_xlpm.prvni, MIN(_xlpm.indexy),_xlpm.finalni, IF(_xlpm.prvni=1, 2, _xlpm.prvni),INDEX(_xlpm.rozsah, _xlpm.finalni))</f>
        <v>2000</v>
      </c>
      <c r="BC857" cm="1">
        <f t="array" aca="1" ref="BC857" ca="1">INDEX($J$3:$J$10001,MATCH(BB857,$J$3:$J$10004,0)-1)</f>
        <v>1900</v>
      </c>
      <c r="BD857">
        <f t="shared" ca="1" si="232"/>
        <v>300</v>
      </c>
      <c r="BE857">
        <f t="shared" ca="1" si="233"/>
        <v>316</v>
      </c>
      <c r="BF857">
        <f t="shared" ca="1" si="234"/>
        <v>-16</v>
      </c>
      <c r="BG857">
        <f t="shared" ca="1" si="235"/>
        <v>304.09628698806512</v>
      </c>
    </row>
    <row r="858" spans="1:59" x14ac:dyDescent="0.25">
      <c r="A858" s="64">
        <v>855</v>
      </c>
      <c r="B858" s="64">
        <v>83</v>
      </c>
      <c r="C858" s="64">
        <v>6</v>
      </c>
      <c r="D858" s="18">
        <v>855</v>
      </c>
      <c r="E858" s="21">
        <f t="shared" ca="1" si="220"/>
        <v>1974.398206324593</v>
      </c>
      <c r="F858" s="22">
        <f t="shared" ca="1" si="221"/>
        <v>18.245777219283909</v>
      </c>
      <c r="G858" s="23">
        <v>855</v>
      </c>
      <c r="H858" s="24">
        <f t="shared" ca="1" si="222"/>
        <v>2022.1468259999999</v>
      </c>
      <c r="I858" s="25">
        <f t="shared" ca="1" si="223"/>
        <v>17.734238087999998</v>
      </c>
      <c r="J858" s="155"/>
      <c r="K858" s="155"/>
      <c r="AR858">
        <f t="shared" ca="1" si="224"/>
        <v>295.57063479999999</v>
      </c>
      <c r="AS858">
        <f t="shared" ca="1" si="225"/>
        <v>284.42936520000001</v>
      </c>
      <c r="AT858" cm="1">
        <f t="array" aca="1" ref="AT858" ca="1">_xlfn.LET(_xlpm.rozsah, $J$3:$J$10001,_xlpm.podminka, (_xlpm.rozsah&gt;H858)*(ISNUMBER(_xlpm.rozsah)),_xlpm.indexy, IF(_xlpm.podminka, ROW(_xlpm.rozsah)-MIN(ROW(_xlpm.rozsah))+1),_xlpm.prvni, MIN(_xlpm.indexy),_xlpm.finalni, IF(_xlpm.prvni=1, 2, _xlpm.prvni),INDEX(_xlpm.rozsah, _xlpm.finalni))</f>
        <v>2100</v>
      </c>
      <c r="AU858" cm="1">
        <f t="array" aca="1" ref="AU858" ca="1">INDEX($J$3:$J$10001,MATCH(AT858,$J$3:$J$10004,0)-1)</f>
        <v>2000</v>
      </c>
      <c r="AV858">
        <f t="shared" ca="1" si="226"/>
        <v>280</v>
      </c>
      <c r="AW858">
        <f t="shared" ca="1" si="227"/>
        <v>300</v>
      </c>
      <c r="AX858">
        <f t="shared" ca="1" si="228"/>
        <v>-20</v>
      </c>
      <c r="AY858">
        <f t="shared" ca="1" si="229"/>
        <v>295.57063479999999</v>
      </c>
      <c r="AZ858">
        <f t="shared" ca="1" si="230"/>
        <v>304.09628698806512</v>
      </c>
      <c r="BA858">
        <f t="shared" ca="1" si="231"/>
        <v>311.90371301193488</v>
      </c>
      <c r="BB858" cm="1">
        <f t="array" aca="1" ref="BB858" ca="1">_xlfn.LET(_xlpm.rozsah, $J$3:$J$10001,_xlpm.podminka, (_xlpm.rozsah&gt;E858)*(ISNUMBER(_xlpm.rozsah)),_xlpm.indexy, IF(_xlpm.podminka, ROW(_xlpm.rozsah)-MIN(ROW(_xlpm.rozsah))+1),_xlpm.prvni, MIN(_xlpm.indexy),_xlpm.finalni, IF(_xlpm.prvni=1, 2, _xlpm.prvni),INDEX(_xlpm.rozsah, _xlpm.finalni))</f>
        <v>2000</v>
      </c>
      <c r="BC858" cm="1">
        <f t="array" aca="1" ref="BC858" ca="1">INDEX($J$3:$J$10001,MATCH(BB858,$J$3:$J$10004,0)-1)</f>
        <v>1900</v>
      </c>
      <c r="BD858">
        <f t="shared" ca="1" si="232"/>
        <v>300</v>
      </c>
      <c r="BE858">
        <f t="shared" ca="1" si="233"/>
        <v>316</v>
      </c>
      <c r="BF858">
        <f t="shared" ca="1" si="234"/>
        <v>-16</v>
      </c>
      <c r="BG858">
        <f t="shared" ca="1" si="235"/>
        <v>304.09628698806512</v>
      </c>
    </row>
    <row r="859" spans="1:59" x14ac:dyDescent="0.25">
      <c r="A859" s="64">
        <v>856</v>
      </c>
      <c r="B859" s="64">
        <v>83</v>
      </c>
      <c r="C859" s="64">
        <v>6</v>
      </c>
      <c r="D859" s="18">
        <v>856</v>
      </c>
      <c r="E859" s="21">
        <f t="shared" ca="1" si="220"/>
        <v>1974.398206324593</v>
      </c>
      <c r="F859" s="22">
        <f t="shared" ca="1" si="221"/>
        <v>18.245777219283909</v>
      </c>
      <c r="G859" s="28">
        <v>856</v>
      </c>
      <c r="H859" s="24">
        <f t="shared" ca="1" si="222"/>
        <v>2022.1468259999999</v>
      </c>
      <c r="I859" s="25">
        <f t="shared" ca="1" si="223"/>
        <v>17.734238087999998</v>
      </c>
      <c r="J859" s="155"/>
      <c r="K859" s="155"/>
      <c r="AR859">
        <f t="shared" ca="1" si="224"/>
        <v>295.57063479999999</v>
      </c>
      <c r="AS859">
        <f t="shared" ca="1" si="225"/>
        <v>284.42936520000001</v>
      </c>
      <c r="AT859" cm="1">
        <f t="array" aca="1" ref="AT859" ca="1">_xlfn.LET(_xlpm.rozsah, $J$3:$J$10001,_xlpm.podminka, (_xlpm.rozsah&gt;H859)*(ISNUMBER(_xlpm.rozsah)),_xlpm.indexy, IF(_xlpm.podminka, ROW(_xlpm.rozsah)-MIN(ROW(_xlpm.rozsah))+1),_xlpm.prvni, MIN(_xlpm.indexy),_xlpm.finalni, IF(_xlpm.prvni=1, 2, _xlpm.prvni),INDEX(_xlpm.rozsah, _xlpm.finalni))</f>
        <v>2100</v>
      </c>
      <c r="AU859" cm="1">
        <f t="array" aca="1" ref="AU859" ca="1">INDEX($J$3:$J$10001,MATCH(AT859,$J$3:$J$10004,0)-1)</f>
        <v>2000</v>
      </c>
      <c r="AV859">
        <f t="shared" ca="1" si="226"/>
        <v>280</v>
      </c>
      <c r="AW859">
        <f t="shared" ca="1" si="227"/>
        <v>300</v>
      </c>
      <c r="AX859">
        <f t="shared" ca="1" si="228"/>
        <v>-20</v>
      </c>
      <c r="AY859">
        <f t="shared" ca="1" si="229"/>
        <v>295.57063479999999</v>
      </c>
      <c r="AZ859">
        <f t="shared" ca="1" si="230"/>
        <v>304.09628698806512</v>
      </c>
      <c r="BA859">
        <f t="shared" ca="1" si="231"/>
        <v>311.90371301193488</v>
      </c>
      <c r="BB859" cm="1">
        <f t="array" aca="1" ref="BB859" ca="1">_xlfn.LET(_xlpm.rozsah, $J$3:$J$10001,_xlpm.podminka, (_xlpm.rozsah&gt;E859)*(ISNUMBER(_xlpm.rozsah)),_xlpm.indexy, IF(_xlpm.podminka, ROW(_xlpm.rozsah)-MIN(ROW(_xlpm.rozsah))+1),_xlpm.prvni, MIN(_xlpm.indexy),_xlpm.finalni, IF(_xlpm.prvni=1, 2, _xlpm.prvni),INDEX(_xlpm.rozsah, _xlpm.finalni))</f>
        <v>2000</v>
      </c>
      <c r="BC859" cm="1">
        <f t="array" aca="1" ref="BC859" ca="1">INDEX($J$3:$J$10001,MATCH(BB859,$J$3:$J$10004,0)-1)</f>
        <v>1900</v>
      </c>
      <c r="BD859">
        <f t="shared" ca="1" si="232"/>
        <v>300</v>
      </c>
      <c r="BE859">
        <f t="shared" ca="1" si="233"/>
        <v>316</v>
      </c>
      <c r="BF859">
        <f t="shared" ca="1" si="234"/>
        <v>-16</v>
      </c>
      <c r="BG859">
        <f t="shared" ca="1" si="235"/>
        <v>304.09628698806512</v>
      </c>
    </row>
    <row r="860" spans="1:59" x14ac:dyDescent="0.25">
      <c r="A860" s="64">
        <v>857</v>
      </c>
      <c r="B860" s="64">
        <v>83</v>
      </c>
      <c r="C860" s="64">
        <v>6</v>
      </c>
      <c r="D860" s="18">
        <v>857</v>
      </c>
      <c r="E860" s="21">
        <f t="shared" ca="1" si="220"/>
        <v>1974.398206324593</v>
      </c>
      <c r="F860" s="22">
        <f t="shared" ca="1" si="221"/>
        <v>18.245777219283909</v>
      </c>
      <c r="G860" s="23">
        <v>857</v>
      </c>
      <c r="H860" s="24">
        <f t="shared" ca="1" si="222"/>
        <v>2022.1468259999999</v>
      </c>
      <c r="I860" s="25">
        <f t="shared" ca="1" si="223"/>
        <v>17.734238087999998</v>
      </c>
      <c r="J860" s="155"/>
      <c r="K860" s="155"/>
      <c r="AR860">
        <f t="shared" ca="1" si="224"/>
        <v>295.57063479999999</v>
      </c>
      <c r="AS860">
        <f t="shared" ca="1" si="225"/>
        <v>284.42936520000001</v>
      </c>
      <c r="AT860" cm="1">
        <f t="array" aca="1" ref="AT860" ca="1">_xlfn.LET(_xlpm.rozsah, $J$3:$J$10001,_xlpm.podminka, (_xlpm.rozsah&gt;H860)*(ISNUMBER(_xlpm.rozsah)),_xlpm.indexy, IF(_xlpm.podminka, ROW(_xlpm.rozsah)-MIN(ROW(_xlpm.rozsah))+1),_xlpm.prvni, MIN(_xlpm.indexy),_xlpm.finalni, IF(_xlpm.prvni=1, 2, _xlpm.prvni),INDEX(_xlpm.rozsah, _xlpm.finalni))</f>
        <v>2100</v>
      </c>
      <c r="AU860" cm="1">
        <f t="array" aca="1" ref="AU860" ca="1">INDEX($J$3:$J$10001,MATCH(AT860,$J$3:$J$10004,0)-1)</f>
        <v>2000</v>
      </c>
      <c r="AV860">
        <f t="shared" ca="1" si="226"/>
        <v>280</v>
      </c>
      <c r="AW860">
        <f t="shared" ca="1" si="227"/>
        <v>300</v>
      </c>
      <c r="AX860">
        <f t="shared" ca="1" si="228"/>
        <v>-20</v>
      </c>
      <c r="AY860">
        <f t="shared" ca="1" si="229"/>
        <v>295.57063479999999</v>
      </c>
      <c r="AZ860">
        <f t="shared" ca="1" si="230"/>
        <v>304.09628698806512</v>
      </c>
      <c r="BA860">
        <f t="shared" ca="1" si="231"/>
        <v>311.90371301193488</v>
      </c>
      <c r="BB860" cm="1">
        <f t="array" aca="1" ref="BB860" ca="1">_xlfn.LET(_xlpm.rozsah, $J$3:$J$10001,_xlpm.podminka, (_xlpm.rozsah&gt;E860)*(ISNUMBER(_xlpm.rozsah)),_xlpm.indexy, IF(_xlpm.podminka, ROW(_xlpm.rozsah)-MIN(ROW(_xlpm.rozsah))+1),_xlpm.prvni, MIN(_xlpm.indexy),_xlpm.finalni, IF(_xlpm.prvni=1, 2, _xlpm.prvni),INDEX(_xlpm.rozsah, _xlpm.finalni))</f>
        <v>2000</v>
      </c>
      <c r="BC860" cm="1">
        <f t="array" aca="1" ref="BC860" ca="1">INDEX($J$3:$J$10001,MATCH(BB860,$J$3:$J$10004,0)-1)</f>
        <v>1900</v>
      </c>
      <c r="BD860">
        <f t="shared" ca="1" si="232"/>
        <v>300</v>
      </c>
      <c r="BE860">
        <f t="shared" ca="1" si="233"/>
        <v>316</v>
      </c>
      <c r="BF860">
        <f t="shared" ca="1" si="234"/>
        <v>-16</v>
      </c>
      <c r="BG860">
        <f t="shared" ca="1" si="235"/>
        <v>304.09628698806512</v>
      </c>
    </row>
    <row r="861" spans="1:59" x14ac:dyDescent="0.25">
      <c r="A861" s="64">
        <v>858</v>
      </c>
      <c r="B861" s="64">
        <v>83</v>
      </c>
      <c r="C861" s="64">
        <v>6</v>
      </c>
      <c r="D861" s="18">
        <v>858</v>
      </c>
      <c r="E861" s="21">
        <f t="shared" ca="1" si="220"/>
        <v>1974.398206324593</v>
      </c>
      <c r="F861" s="22">
        <f t="shared" ca="1" si="221"/>
        <v>18.245777219283909</v>
      </c>
      <c r="G861" s="28">
        <v>858</v>
      </c>
      <c r="H861" s="24">
        <f t="shared" ca="1" si="222"/>
        <v>2022.1468259999999</v>
      </c>
      <c r="I861" s="25">
        <f t="shared" ca="1" si="223"/>
        <v>17.734238087999998</v>
      </c>
      <c r="J861" s="155"/>
      <c r="K861" s="155"/>
      <c r="AR861">
        <f t="shared" ca="1" si="224"/>
        <v>295.57063479999999</v>
      </c>
      <c r="AS861">
        <f t="shared" ca="1" si="225"/>
        <v>284.42936520000001</v>
      </c>
      <c r="AT861" cm="1">
        <f t="array" aca="1" ref="AT861" ca="1">_xlfn.LET(_xlpm.rozsah, $J$3:$J$10001,_xlpm.podminka, (_xlpm.rozsah&gt;H861)*(ISNUMBER(_xlpm.rozsah)),_xlpm.indexy, IF(_xlpm.podminka, ROW(_xlpm.rozsah)-MIN(ROW(_xlpm.rozsah))+1),_xlpm.prvni, MIN(_xlpm.indexy),_xlpm.finalni, IF(_xlpm.prvni=1, 2, _xlpm.prvni),INDEX(_xlpm.rozsah, _xlpm.finalni))</f>
        <v>2100</v>
      </c>
      <c r="AU861" cm="1">
        <f t="array" aca="1" ref="AU861" ca="1">INDEX($J$3:$J$10001,MATCH(AT861,$J$3:$J$10004,0)-1)</f>
        <v>2000</v>
      </c>
      <c r="AV861">
        <f t="shared" ca="1" si="226"/>
        <v>280</v>
      </c>
      <c r="AW861">
        <f t="shared" ca="1" si="227"/>
        <v>300</v>
      </c>
      <c r="AX861">
        <f t="shared" ca="1" si="228"/>
        <v>-20</v>
      </c>
      <c r="AY861">
        <f t="shared" ca="1" si="229"/>
        <v>295.57063479999999</v>
      </c>
      <c r="AZ861">
        <f t="shared" ca="1" si="230"/>
        <v>304.09628698806512</v>
      </c>
      <c r="BA861">
        <f t="shared" ca="1" si="231"/>
        <v>311.90371301193488</v>
      </c>
      <c r="BB861" cm="1">
        <f t="array" aca="1" ref="BB861" ca="1">_xlfn.LET(_xlpm.rozsah, $J$3:$J$10001,_xlpm.podminka, (_xlpm.rozsah&gt;E861)*(ISNUMBER(_xlpm.rozsah)),_xlpm.indexy, IF(_xlpm.podminka, ROW(_xlpm.rozsah)-MIN(ROW(_xlpm.rozsah))+1),_xlpm.prvni, MIN(_xlpm.indexy),_xlpm.finalni, IF(_xlpm.prvni=1, 2, _xlpm.prvni),INDEX(_xlpm.rozsah, _xlpm.finalni))</f>
        <v>2000</v>
      </c>
      <c r="BC861" cm="1">
        <f t="array" aca="1" ref="BC861" ca="1">INDEX($J$3:$J$10001,MATCH(BB861,$J$3:$J$10004,0)-1)</f>
        <v>1900</v>
      </c>
      <c r="BD861">
        <f t="shared" ca="1" si="232"/>
        <v>300</v>
      </c>
      <c r="BE861">
        <f t="shared" ca="1" si="233"/>
        <v>316</v>
      </c>
      <c r="BF861">
        <f t="shared" ca="1" si="234"/>
        <v>-16</v>
      </c>
      <c r="BG861">
        <f t="shared" ca="1" si="235"/>
        <v>304.09628698806512</v>
      </c>
    </row>
    <row r="862" spans="1:59" x14ac:dyDescent="0.25">
      <c r="A862" s="64">
        <v>859</v>
      </c>
      <c r="B862" s="64">
        <v>76</v>
      </c>
      <c r="C862" s="64">
        <v>5</v>
      </c>
      <c r="D862" s="18">
        <v>859</v>
      </c>
      <c r="E862" s="21">
        <f t="shared" ca="1" si="220"/>
        <v>1866.9188395261335</v>
      </c>
      <c r="F862" s="22">
        <f t="shared" ca="1" si="221"/>
        <v>16.081189864027866</v>
      </c>
      <c r="G862" s="23">
        <v>859</v>
      </c>
      <c r="H862" s="24">
        <f t="shared" ca="1" si="222"/>
        <v>1935.9416719999999</v>
      </c>
      <c r="I862" s="25">
        <f t="shared" ca="1" si="223"/>
        <v>15.512466624000002</v>
      </c>
      <c r="J862" s="155"/>
      <c r="K862" s="155"/>
      <c r="AR862">
        <f t="shared" ca="1" si="224"/>
        <v>310.24933248000002</v>
      </c>
      <c r="AS862">
        <f t="shared" ca="1" si="225"/>
        <v>305.75066751999998</v>
      </c>
      <c r="AT862" cm="1">
        <f t="array" aca="1" ref="AT862" ca="1">_xlfn.LET(_xlpm.rozsah, $J$3:$J$10001,_xlpm.podminka, (_xlpm.rozsah&gt;H862)*(ISNUMBER(_xlpm.rozsah)),_xlpm.indexy, IF(_xlpm.podminka, ROW(_xlpm.rozsah)-MIN(ROW(_xlpm.rozsah))+1),_xlpm.prvni, MIN(_xlpm.indexy),_xlpm.finalni, IF(_xlpm.prvni=1, 2, _xlpm.prvni),INDEX(_xlpm.rozsah, _xlpm.finalni))</f>
        <v>2000</v>
      </c>
      <c r="AU862" cm="1">
        <f t="array" aca="1" ref="AU862" ca="1">INDEX($J$3:$J$10001,MATCH(AT862,$J$3:$J$10004,0)-1)</f>
        <v>1900</v>
      </c>
      <c r="AV862">
        <f t="shared" ca="1" si="226"/>
        <v>300</v>
      </c>
      <c r="AW862">
        <f t="shared" ca="1" si="227"/>
        <v>316</v>
      </c>
      <c r="AX862">
        <f t="shared" ca="1" si="228"/>
        <v>-16</v>
      </c>
      <c r="AY862">
        <f t="shared" ca="1" si="229"/>
        <v>310.24933248000002</v>
      </c>
      <c r="AZ862">
        <f t="shared" ca="1" si="230"/>
        <v>321.62379728055731</v>
      </c>
      <c r="BA862">
        <f t="shared" ca="1" si="231"/>
        <v>327.37620271944269</v>
      </c>
      <c r="BB862" cm="1">
        <f t="array" aca="1" ref="BB862" ca="1">_xlfn.LET(_xlpm.rozsah, $J$3:$J$10001,_xlpm.podminka, (_xlpm.rozsah&gt;E862)*(ISNUMBER(_xlpm.rozsah)),_xlpm.indexy, IF(_xlpm.podminka, ROW(_xlpm.rozsah)-MIN(ROW(_xlpm.rozsah))+1),_xlpm.prvni, MIN(_xlpm.indexy),_xlpm.finalni, IF(_xlpm.prvni=1, 2, _xlpm.prvni),INDEX(_xlpm.rozsah, _xlpm.finalni))</f>
        <v>1900</v>
      </c>
      <c r="BC862" cm="1">
        <f t="array" aca="1" ref="BC862" ca="1">INDEX($J$3:$J$10001,MATCH(BB862,$J$3:$J$10004,0)-1)</f>
        <v>1800</v>
      </c>
      <c r="BD862">
        <f t="shared" ca="1" si="232"/>
        <v>316</v>
      </c>
      <c r="BE862">
        <f t="shared" ca="1" si="233"/>
        <v>333</v>
      </c>
      <c r="BF862">
        <f t="shared" ca="1" si="234"/>
        <v>-17</v>
      </c>
      <c r="BG862">
        <f t="shared" ca="1" si="235"/>
        <v>321.62379728055731</v>
      </c>
    </row>
    <row r="863" spans="1:59" x14ac:dyDescent="0.25">
      <c r="A863" s="64">
        <v>860</v>
      </c>
      <c r="B863" s="64">
        <v>49</v>
      </c>
      <c r="C863" s="64">
        <v>8</v>
      </c>
      <c r="D863" s="18">
        <v>860</v>
      </c>
      <c r="E863" s="21">
        <f t="shared" ca="1" si="220"/>
        <v>1452.3555675892176</v>
      </c>
      <c r="F863" s="22">
        <f t="shared" ca="1" si="221"/>
        <v>28.8</v>
      </c>
      <c r="G863" s="28">
        <v>860</v>
      </c>
      <c r="H863" s="24">
        <f t="shared" ca="1" si="222"/>
        <v>1603.436078</v>
      </c>
      <c r="I863" s="25">
        <f t="shared" ca="1" si="223"/>
        <v>28.618009100799998</v>
      </c>
      <c r="J863" s="155"/>
      <c r="K863" s="155"/>
      <c r="AR863">
        <f t="shared" ca="1" si="224"/>
        <v>357.72511376</v>
      </c>
      <c r="AS863">
        <f t="shared" ca="1" si="225"/>
        <v>350.27488624</v>
      </c>
      <c r="AT863" cm="1">
        <f t="array" aca="1" ref="AT863" ca="1">_xlfn.LET(_xlpm.rozsah, $J$3:$J$10001,_xlpm.podminka, (_xlpm.rozsah&gt;H863)*(ISNUMBER(_xlpm.rozsah)),_xlpm.indexy, IF(_xlpm.podminka, ROW(_xlpm.rozsah)-MIN(ROW(_xlpm.rozsah))+1),_xlpm.prvni, MIN(_xlpm.indexy),_xlpm.finalni, IF(_xlpm.prvni=1, 2, _xlpm.prvni),INDEX(_xlpm.rozsah, _xlpm.finalni))</f>
        <v>1700</v>
      </c>
      <c r="AU863" cm="1">
        <f t="array" aca="1" ref="AU863" ca="1">INDEX($J$3:$J$10001,MATCH(AT863,$J$3:$J$10004,0)-1)</f>
        <v>1600</v>
      </c>
      <c r="AV863">
        <f t="shared" ca="1" si="226"/>
        <v>350</v>
      </c>
      <c r="AW863">
        <f t="shared" ca="1" si="227"/>
        <v>358</v>
      </c>
      <c r="AX863">
        <f t="shared" ca="1" si="228"/>
        <v>-8</v>
      </c>
      <c r="AY863">
        <f t="shared" ca="1" si="229"/>
        <v>357.72511376</v>
      </c>
      <c r="AZ863">
        <f t="shared" ca="1" si="230"/>
        <v>360</v>
      </c>
      <c r="BA863">
        <f t="shared" ca="1" si="231"/>
        <v>360</v>
      </c>
      <c r="BB863" cm="1">
        <f t="array" aca="1" ref="BB863" ca="1">_xlfn.LET(_xlpm.rozsah, $J$3:$J$10001,_xlpm.podminka, (_xlpm.rozsah&gt;E863)*(ISNUMBER(_xlpm.rozsah)),_xlpm.indexy, IF(_xlpm.podminka, ROW(_xlpm.rozsah)-MIN(ROW(_xlpm.rozsah))+1),_xlpm.prvni, MIN(_xlpm.indexy),_xlpm.finalni, IF(_xlpm.prvni=1, 2, _xlpm.prvni),INDEX(_xlpm.rozsah, _xlpm.finalni))</f>
        <v>1500</v>
      </c>
      <c r="BC863" cm="1">
        <f t="array" aca="1" ref="BC863" ca="1">INDEX($J$3:$J$10001,MATCH(BB863,$J$3:$J$10004,0)-1)</f>
        <v>1400</v>
      </c>
      <c r="BD863">
        <f t="shared" ca="1" si="232"/>
        <v>360</v>
      </c>
      <c r="BE863">
        <f t="shared" ca="1" si="233"/>
        <v>360</v>
      </c>
      <c r="BF863">
        <f t="shared" ca="1" si="234"/>
        <v>0</v>
      </c>
      <c r="BG863">
        <f t="shared" ca="1" si="235"/>
        <v>360</v>
      </c>
    </row>
    <row r="864" spans="1:59" x14ac:dyDescent="0.25">
      <c r="A864" s="64">
        <v>861</v>
      </c>
      <c r="B864" s="64">
        <v>51</v>
      </c>
      <c r="C864" s="64">
        <v>7</v>
      </c>
      <c r="D864" s="18">
        <v>861</v>
      </c>
      <c r="E864" s="21">
        <f t="shared" ca="1" si="220"/>
        <v>1483.0639581030632</v>
      </c>
      <c r="F864" s="22">
        <f t="shared" ca="1" si="221"/>
        <v>25.2</v>
      </c>
      <c r="G864" s="23">
        <v>861</v>
      </c>
      <c r="H864" s="24">
        <f t="shared" ca="1" si="222"/>
        <v>1628.066122</v>
      </c>
      <c r="I864" s="25">
        <f t="shared" ca="1" si="223"/>
        <v>24.902829716800003</v>
      </c>
      <c r="J864" s="155"/>
      <c r="K864" s="155"/>
      <c r="AR864">
        <f t="shared" ca="1" si="224"/>
        <v>355.75471024000001</v>
      </c>
      <c r="AS864">
        <f t="shared" ca="1" si="225"/>
        <v>352.24528975999999</v>
      </c>
      <c r="AT864" cm="1">
        <f t="array" aca="1" ref="AT864" ca="1">_xlfn.LET(_xlpm.rozsah, $J$3:$J$10001,_xlpm.podminka, (_xlpm.rozsah&gt;H864)*(ISNUMBER(_xlpm.rozsah)),_xlpm.indexy, IF(_xlpm.podminka, ROW(_xlpm.rozsah)-MIN(ROW(_xlpm.rozsah))+1),_xlpm.prvni, MIN(_xlpm.indexy),_xlpm.finalni, IF(_xlpm.prvni=1, 2, _xlpm.prvni),INDEX(_xlpm.rozsah, _xlpm.finalni))</f>
        <v>1700</v>
      </c>
      <c r="AU864" cm="1">
        <f t="array" aca="1" ref="AU864" ca="1">INDEX($J$3:$J$10001,MATCH(AT864,$J$3:$J$10004,0)-1)</f>
        <v>1600</v>
      </c>
      <c r="AV864">
        <f t="shared" ca="1" si="226"/>
        <v>350</v>
      </c>
      <c r="AW864">
        <f t="shared" ca="1" si="227"/>
        <v>358</v>
      </c>
      <c r="AX864">
        <f t="shared" ca="1" si="228"/>
        <v>-8</v>
      </c>
      <c r="AY864">
        <f t="shared" ca="1" si="229"/>
        <v>355.75471024000001</v>
      </c>
      <c r="AZ864">
        <f t="shared" ca="1" si="230"/>
        <v>360</v>
      </c>
      <c r="BA864">
        <f t="shared" ca="1" si="231"/>
        <v>360</v>
      </c>
      <c r="BB864" cm="1">
        <f t="array" aca="1" ref="BB864" ca="1">_xlfn.LET(_xlpm.rozsah, $J$3:$J$10001,_xlpm.podminka, (_xlpm.rozsah&gt;E864)*(ISNUMBER(_xlpm.rozsah)),_xlpm.indexy, IF(_xlpm.podminka, ROW(_xlpm.rozsah)-MIN(ROW(_xlpm.rozsah))+1),_xlpm.prvni, MIN(_xlpm.indexy),_xlpm.finalni, IF(_xlpm.prvni=1, 2, _xlpm.prvni),INDEX(_xlpm.rozsah, _xlpm.finalni))</f>
        <v>1500</v>
      </c>
      <c r="BC864" cm="1">
        <f t="array" aca="1" ref="BC864" ca="1">INDEX($J$3:$J$10001,MATCH(BB864,$J$3:$J$10004,0)-1)</f>
        <v>1400</v>
      </c>
      <c r="BD864">
        <f t="shared" ca="1" si="232"/>
        <v>360</v>
      </c>
      <c r="BE864">
        <f t="shared" ca="1" si="233"/>
        <v>360</v>
      </c>
      <c r="BF864">
        <f t="shared" ca="1" si="234"/>
        <v>0</v>
      </c>
      <c r="BG864">
        <f t="shared" ca="1" si="235"/>
        <v>360</v>
      </c>
    </row>
    <row r="865" spans="1:59" x14ac:dyDescent="0.25">
      <c r="A865" s="64">
        <v>862</v>
      </c>
      <c r="B865" s="64">
        <v>51</v>
      </c>
      <c r="C865" s="64">
        <v>20</v>
      </c>
      <c r="D865" s="18">
        <v>862</v>
      </c>
      <c r="E865" s="21">
        <f t="shared" ca="1" si="220"/>
        <v>1483.0639581030632</v>
      </c>
      <c r="F865" s="22">
        <f t="shared" ca="1" si="221"/>
        <v>72</v>
      </c>
      <c r="G865" s="28">
        <v>862</v>
      </c>
      <c r="H865" s="24">
        <f t="shared" ca="1" si="222"/>
        <v>1628.066122</v>
      </c>
      <c r="I865" s="25">
        <f t="shared" ca="1" si="223"/>
        <v>71.15094204799999</v>
      </c>
      <c r="J865" s="155"/>
      <c r="K865" s="155"/>
      <c r="AR865">
        <f t="shared" ca="1" si="224"/>
        <v>355.75471024000001</v>
      </c>
      <c r="AS865">
        <f t="shared" ca="1" si="225"/>
        <v>352.24528975999999</v>
      </c>
      <c r="AT865" cm="1">
        <f t="array" aca="1" ref="AT865" ca="1">_xlfn.LET(_xlpm.rozsah, $J$3:$J$10001,_xlpm.podminka, (_xlpm.rozsah&gt;H865)*(ISNUMBER(_xlpm.rozsah)),_xlpm.indexy, IF(_xlpm.podminka, ROW(_xlpm.rozsah)-MIN(ROW(_xlpm.rozsah))+1),_xlpm.prvni, MIN(_xlpm.indexy),_xlpm.finalni, IF(_xlpm.prvni=1, 2, _xlpm.prvni),INDEX(_xlpm.rozsah, _xlpm.finalni))</f>
        <v>1700</v>
      </c>
      <c r="AU865" cm="1">
        <f t="array" aca="1" ref="AU865" ca="1">INDEX($J$3:$J$10001,MATCH(AT865,$J$3:$J$10004,0)-1)</f>
        <v>1600</v>
      </c>
      <c r="AV865">
        <f t="shared" ca="1" si="226"/>
        <v>350</v>
      </c>
      <c r="AW865">
        <f t="shared" ca="1" si="227"/>
        <v>358</v>
      </c>
      <c r="AX865">
        <f t="shared" ca="1" si="228"/>
        <v>-8</v>
      </c>
      <c r="AY865">
        <f t="shared" ca="1" si="229"/>
        <v>355.75471024000001</v>
      </c>
      <c r="AZ865">
        <f t="shared" ca="1" si="230"/>
        <v>360</v>
      </c>
      <c r="BA865">
        <f t="shared" ca="1" si="231"/>
        <v>360</v>
      </c>
      <c r="BB865" cm="1">
        <f t="array" aca="1" ref="BB865" ca="1">_xlfn.LET(_xlpm.rozsah, $J$3:$J$10001,_xlpm.podminka, (_xlpm.rozsah&gt;E865)*(ISNUMBER(_xlpm.rozsah)),_xlpm.indexy, IF(_xlpm.podminka, ROW(_xlpm.rozsah)-MIN(ROW(_xlpm.rozsah))+1),_xlpm.prvni, MIN(_xlpm.indexy),_xlpm.finalni, IF(_xlpm.prvni=1, 2, _xlpm.prvni),INDEX(_xlpm.rozsah, _xlpm.finalni))</f>
        <v>1500</v>
      </c>
      <c r="BC865" cm="1">
        <f t="array" aca="1" ref="BC865" ca="1">INDEX($J$3:$J$10001,MATCH(BB865,$J$3:$J$10004,0)-1)</f>
        <v>1400</v>
      </c>
      <c r="BD865">
        <f t="shared" ca="1" si="232"/>
        <v>360</v>
      </c>
      <c r="BE865">
        <f t="shared" ca="1" si="233"/>
        <v>360</v>
      </c>
      <c r="BF865">
        <f t="shared" ca="1" si="234"/>
        <v>0</v>
      </c>
      <c r="BG865">
        <f t="shared" ca="1" si="235"/>
        <v>360</v>
      </c>
    </row>
    <row r="866" spans="1:59" x14ac:dyDescent="0.25">
      <c r="A866" s="64">
        <v>863</v>
      </c>
      <c r="B866" s="64">
        <v>78</v>
      </c>
      <c r="C866" s="64">
        <v>52</v>
      </c>
      <c r="D866" s="18">
        <v>863</v>
      </c>
      <c r="E866" s="21">
        <f t="shared" ca="1" si="220"/>
        <v>1897.6272300399792</v>
      </c>
      <c r="F866" s="22">
        <f t="shared" ca="1" si="221"/>
        <v>164.52975286446585</v>
      </c>
      <c r="G866" s="23">
        <v>863</v>
      </c>
      <c r="H866" s="24">
        <f t="shared" ca="1" si="222"/>
        <v>1960.5717159999999</v>
      </c>
      <c r="I866" s="25">
        <f t="shared" ca="1" si="223"/>
        <v>159.28043322880004</v>
      </c>
      <c r="J866" s="155"/>
      <c r="K866" s="155"/>
      <c r="AR866">
        <f t="shared" ca="1" si="224"/>
        <v>306.30852544000004</v>
      </c>
      <c r="AS866">
        <f t="shared" ca="1" si="225"/>
        <v>309.69147455999996</v>
      </c>
      <c r="AT866" cm="1">
        <f t="array" aca="1" ref="AT866" ca="1">_xlfn.LET(_xlpm.rozsah, $J$3:$J$10001,_xlpm.podminka, (_xlpm.rozsah&gt;H866)*(ISNUMBER(_xlpm.rozsah)),_xlpm.indexy, IF(_xlpm.podminka, ROW(_xlpm.rozsah)-MIN(ROW(_xlpm.rozsah))+1),_xlpm.prvni, MIN(_xlpm.indexy),_xlpm.finalni, IF(_xlpm.prvni=1, 2, _xlpm.prvni),INDEX(_xlpm.rozsah, _xlpm.finalni))</f>
        <v>2000</v>
      </c>
      <c r="AU866" cm="1">
        <f t="array" aca="1" ref="AU866" ca="1">INDEX($J$3:$J$10001,MATCH(AT866,$J$3:$J$10004,0)-1)</f>
        <v>1900</v>
      </c>
      <c r="AV866">
        <f t="shared" ca="1" si="226"/>
        <v>300</v>
      </c>
      <c r="AW866">
        <f t="shared" ca="1" si="227"/>
        <v>316</v>
      </c>
      <c r="AX866">
        <f t="shared" ca="1" si="228"/>
        <v>-16</v>
      </c>
      <c r="AY866">
        <f t="shared" ca="1" si="229"/>
        <v>306.30852544000004</v>
      </c>
      <c r="AZ866">
        <f t="shared" ca="1" si="230"/>
        <v>316.40337089320354</v>
      </c>
      <c r="BA866">
        <f t="shared" ca="1" si="231"/>
        <v>332.59662910679646</v>
      </c>
      <c r="BB866" cm="1">
        <f t="array" aca="1" ref="BB866" ca="1">_xlfn.LET(_xlpm.rozsah, $J$3:$J$10001,_xlpm.podminka, (_xlpm.rozsah&gt;E866)*(ISNUMBER(_xlpm.rozsah)),_xlpm.indexy, IF(_xlpm.podminka, ROW(_xlpm.rozsah)-MIN(ROW(_xlpm.rozsah))+1),_xlpm.prvni, MIN(_xlpm.indexy),_xlpm.finalni, IF(_xlpm.prvni=1, 2, _xlpm.prvni),INDEX(_xlpm.rozsah, _xlpm.finalni))</f>
        <v>1900</v>
      </c>
      <c r="BC866" cm="1">
        <f t="array" aca="1" ref="BC866" ca="1">INDEX($J$3:$J$10001,MATCH(BB866,$J$3:$J$10004,0)-1)</f>
        <v>1800</v>
      </c>
      <c r="BD866">
        <f t="shared" ca="1" si="232"/>
        <v>316</v>
      </c>
      <c r="BE866">
        <f t="shared" ca="1" si="233"/>
        <v>333</v>
      </c>
      <c r="BF866">
        <f t="shared" ca="1" si="234"/>
        <v>-17</v>
      </c>
      <c r="BG866">
        <f t="shared" ca="1" si="235"/>
        <v>316.40337089320354</v>
      </c>
    </row>
    <row r="867" spans="1:59" x14ac:dyDescent="0.25">
      <c r="A867" s="64">
        <v>864</v>
      </c>
      <c r="B867" s="64">
        <v>80</v>
      </c>
      <c r="C867" s="64">
        <v>38</v>
      </c>
      <c r="D867" s="18">
        <v>864</v>
      </c>
      <c r="E867" s="21">
        <f t="shared" ca="1" si="220"/>
        <v>1928.3356205538248</v>
      </c>
      <c r="F867" s="22">
        <f t="shared" ca="1" si="221"/>
        <v>118.35719427032745</v>
      </c>
      <c r="G867" s="28">
        <v>864</v>
      </c>
      <c r="H867" s="24">
        <f t="shared" ca="1" si="222"/>
        <v>1985.2017599999999</v>
      </c>
      <c r="I867" s="25">
        <f t="shared" ca="1" si="223"/>
        <v>114.89973299200001</v>
      </c>
      <c r="J867" s="155"/>
      <c r="K867" s="155"/>
      <c r="AR867">
        <f t="shared" ca="1" si="224"/>
        <v>302.3677184</v>
      </c>
      <c r="AS867">
        <f t="shared" ca="1" si="225"/>
        <v>313.6322816</v>
      </c>
      <c r="AT867" cm="1">
        <f t="array" aca="1" ref="AT867" ca="1">_xlfn.LET(_xlpm.rozsah, $J$3:$J$10001,_xlpm.podminka, (_xlpm.rozsah&gt;H867)*(ISNUMBER(_xlpm.rozsah)),_xlpm.indexy, IF(_xlpm.podminka, ROW(_xlpm.rozsah)-MIN(ROW(_xlpm.rozsah))+1),_xlpm.prvni, MIN(_xlpm.indexy),_xlpm.finalni, IF(_xlpm.prvni=1, 2, _xlpm.prvni),INDEX(_xlpm.rozsah, _xlpm.finalni))</f>
        <v>2000</v>
      </c>
      <c r="AU867" cm="1">
        <f t="array" aca="1" ref="AU867" ca="1">INDEX($J$3:$J$10001,MATCH(AT867,$J$3:$J$10004,0)-1)</f>
        <v>1900</v>
      </c>
      <c r="AV867">
        <f t="shared" ca="1" si="226"/>
        <v>300</v>
      </c>
      <c r="AW867">
        <f t="shared" ca="1" si="227"/>
        <v>316</v>
      </c>
      <c r="AX867">
        <f t="shared" ca="1" si="228"/>
        <v>-16</v>
      </c>
      <c r="AY867">
        <f t="shared" ca="1" si="229"/>
        <v>302.3677184</v>
      </c>
      <c r="AZ867">
        <f t="shared" ca="1" si="230"/>
        <v>311.46630071138804</v>
      </c>
      <c r="BA867">
        <f t="shared" ca="1" si="231"/>
        <v>304.53369928861196</v>
      </c>
      <c r="BB867" cm="1">
        <f t="array" aca="1" ref="BB867" ca="1">_xlfn.LET(_xlpm.rozsah, $J$3:$J$10001,_xlpm.podminka, (_xlpm.rozsah&gt;E867)*(ISNUMBER(_xlpm.rozsah)),_xlpm.indexy, IF(_xlpm.podminka, ROW(_xlpm.rozsah)-MIN(ROW(_xlpm.rozsah))+1),_xlpm.prvni, MIN(_xlpm.indexy),_xlpm.finalni, IF(_xlpm.prvni=1, 2, _xlpm.prvni),INDEX(_xlpm.rozsah, _xlpm.finalni))</f>
        <v>2000</v>
      </c>
      <c r="BC867" cm="1">
        <f t="array" aca="1" ref="BC867" ca="1">INDEX($J$3:$J$10001,MATCH(BB867,$J$3:$J$10004,0)-1)</f>
        <v>1900</v>
      </c>
      <c r="BD867">
        <f t="shared" ca="1" si="232"/>
        <v>300</v>
      </c>
      <c r="BE867">
        <f t="shared" ca="1" si="233"/>
        <v>316</v>
      </c>
      <c r="BF867">
        <f t="shared" ca="1" si="234"/>
        <v>-16</v>
      </c>
      <c r="BG867">
        <f t="shared" ca="1" si="235"/>
        <v>311.46630071138804</v>
      </c>
    </row>
    <row r="868" spans="1:59" x14ac:dyDescent="0.25">
      <c r="A868" s="64">
        <v>865</v>
      </c>
      <c r="B868" s="64">
        <v>81</v>
      </c>
      <c r="C868" s="64">
        <v>33</v>
      </c>
      <c r="D868" s="18">
        <v>865</v>
      </c>
      <c r="E868" s="21">
        <f t="shared" ca="1" si="220"/>
        <v>1943.6898158107474</v>
      </c>
      <c r="F868" s="22">
        <f t="shared" ca="1" si="221"/>
        <v>101.97317772519253</v>
      </c>
      <c r="G868" s="23">
        <v>865</v>
      </c>
      <c r="H868" s="24">
        <f t="shared" ca="1" si="222"/>
        <v>1997.5167820000001</v>
      </c>
      <c r="I868" s="25">
        <f t="shared" ca="1" si="223"/>
        <v>99.131113910399975</v>
      </c>
      <c r="J868" s="155"/>
      <c r="K868" s="155"/>
      <c r="AR868">
        <f t="shared" ca="1" si="224"/>
        <v>300.39731487999995</v>
      </c>
      <c r="AS868">
        <f t="shared" ca="1" si="225"/>
        <v>315.60268512000005</v>
      </c>
      <c r="AT868" cm="1">
        <f t="array" aca="1" ref="AT868" ca="1">_xlfn.LET(_xlpm.rozsah, $J$3:$J$10001,_xlpm.podminka, (_xlpm.rozsah&gt;H868)*(ISNUMBER(_xlpm.rozsah)),_xlpm.indexy, IF(_xlpm.podminka, ROW(_xlpm.rozsah)-MIN(ROW(_xlpm.rozsah))+1),_xlpm.prvni, MIN(_xlpm.indexy),_xlpm.finalni, IF(_xlpm.prvni=1, 2, _xlpm.prvni),INDEX(_xlpm.rozsah, _xlpm.finalni))</f>
        <v>2000</v>
      </c>
      <c r="AU868" cm="1">
        <f t="array" aca="1" ref="AU868" ca="1">INDEX($J$3:$J$10001,MATCH(AT868,$J$3:$J$10004,0)-1)</f>
        <v>1900</v>
      </c>
      <c r="AV868">
        <f t="shared" ca="1" si="226"/>
        <v>300</v>
      </c>
      <c r="AW868">
        <f t="shared" ca="1" si="227"/>
        <v>316</v>
      </c>
      <c r="AX868">
        <f t="shared" ca="1" si="228"/>
        <v>-16</v>
      </c>
      <c r="AY868">
        <f t="shared" ca="1" si="229"/>
        <v>300.39731487999995</v>
      </c>
      <c r="AZ868">
        <f t="shared" ca="1" si="230"/>
        <v>309.0096294702804</v>
      </c>
      <c r="BA868">
        <f t="shared" ca="1" si="231"/>
        <v>306.9903705297196</v>
      </c>
      <c r="BB868" cm="1">
        <f t="array" aca="1" ref="BB868" ca="1">_xlfn.LET(_xlpm.rozsah, $J$3:$J$10001,_xlpm.podminka, (_xlpm.rozsah&gt;E868)*(ISNUMBER(_xlpm.rozsah)),_xlpm.indexy, IF(_xlpm.podminka, ROW(_xlpm.rozsah)-MIN(ROW(_xlpm.rozsah))+1),_xlpm.prvni, MIN(_xlpm.indexy),_xlpm.finalni, IF(_xlpm.prvni=1, 2, _xlpm.prvni),INDEX(_xlpm.rozsah, _xlpm.finalni))</f>
        <v>2000</v>
      </c>
      <c r="BC868" cm="1">
        <f t="array" aca="1" ref="BC868" ca="1">INDEX($J$3:$J$10001,MATCH(BB868,$J$3:$J$10004,0)-1)</f>
        <v>1900</v>
      </c>
      <c r="BD868">
        <f t="shared" ca="1" si="232"/>
        <v>300</v>
      </c>
      <c r="BE868">
        <f t="shared" ca="1" si="233"/>
        <v>316</v>
      </c>
      <c r="BF868">
        <f t="shared" ca="1" si="234"/>
        <v>-16</v>
      </c>
      <c r="BG868">
        <f t="shared" ca="1" si="235"/>
        <v>309.0096294702804</v>
      </c>
    </row>
    <row r="869" spans="1:59" x14ac:dyDescent="0.25">
      <c r="A869" s="64">
        <v>866</v>
      </c>
      <c r="B869" s="64">
        <v>83</v>
      </c>
      <c r="C869" s="64">
        <v>29</v>
      </c>
      <c r="D869" s="18">
        <v>866</v>
      </c>
      <c r="E869" s="21">
        <f t="shared" ca="1" si="220"/>
        <v>1974.398206324593</v>
      </c>
      <c r="F869" s="22">
        <f t="shared" ca="1" si="221"/>
        <v>88.187923226538885</v>
      </c>
      <c r="G869" s="28">
        <v>866</v>
      </c>
      <c r="H869" s="24">
        <f t="shared" ca="1" si="222"/>
        <v>2022.1468259999999</v>
      </c>
      <c r="I869" s="25">
        <f t="shared" ca="1" si="223"/>
        <v>85.715484092000011</v>
      </c>
      <c r="J869" s="155"/>
      <c r="K869" s="155"/>
      <c r="AR869">
        <f t="shared" ca="1" si="224"/>
        <v>295.57063479999999</v>
      </c>
      <c r="AS869">
        <f t="shared" ca="1" si="225"/>
        <v>284.42936520000001</v>
      </c>
      <c r="AT869" cm="1">
        <f t="array" aca="1" ref="AT869" ca="1">_xlfn.LET(_xlpm.rozsah, $J$3:$J$10001,_xlpm.podminka, (_xlpm.rozsah&gt;H869)*(ISNUMBER(_xlpm.rozsah)),_xlpm.indexy, IF(_xlpm.podminka, ROW(_xlpm.rozsah)-MIN(ROW(_xlpm.rozsah))+1),_xlpm.prvni, MIN(_xlpm.indexy),_xlpm.finalni, IF(_xlpm.prvni=1, 2, _xlpm.prvni),INDEX(_xlpm.rozsah, _xlpm.finalni))</f>
        <v>2100</v>
      </c>
      <c r="AU869" cm="1">
        <f t="array" aca="1" ref="AU869" ca="1">INDEX($J$3:$J$10001,MATCH(AT869,$J$3:$J$10004,0)-1)</f>
        <v>2000</v>
      </c>
      <c r="AV869">
        <f t="shared" ca="1" si="226"/>
        <v>280</v>
      </c>
      <c r="AW869">
        <f t="shared" ca="1" si="227"/>
        <v>300</v>
      </c>
      <c r="AX869">
        <f t="shared" ca="1" si="228"/>
        <v>-20</v>
      </c>
      <c r="AY869">
        <f t="shared" ca="1" si="229"/>
        <v>295.57063479999999</v>
      </c>
      <c r="AZ869">
        <f t="shared" ca="1" si="230"/>
        <v>304.09628698806512</v>
      </c>
      <c r="BA869">
        <f t="shared" ca="1" si="231"/>
        <v>311.90371301193488</v>
      </c>
      <c r="BB869" cm="1">
        <f t="array" aca="1" ref="BB869" ca="1">_xlfn.LET(_xlpm.rozsah, $J$3:$J$10001,_xlpm.podminka, (_xlpm.rozsah&gt;E869)*(ISNUMBER(_xlpm.rozsah)),_xlpm.indexy, IF(_xlpm.podminka, ROW(_xlpm.rozsah)-MIN(ROW(_xlpm.rozsah))+1),_xlpm.prvni, MIN(_xlpm.indexy),_xlpm.finalni, IF(_xlpm.prvni=1, 2, _xlpm.prvni),INDEX(_xlpm.rozsah, _xlpm.finalni))</f>
        <v>2000</v>
      </c>
      <c r="BC869" cm="1">
        <f t="array" aca="1" ref="BC869" ca="1">INDEX($J$3:$J$10001,MATCH(BB869,$J$3:$J$10004,0)-1)</f>
        <v>1900</v>
      </c>
      <c r="BD869">
        <f t="shared" ca="1" si="232"/>
        <v>300</v>
      </c>
      <c r="BE869">
        <f t="shared" ca="1" si="233"/>
        <v>316</v>
      </c>
      <c r="BF869">
        <f t="shared" ca="1" si="234"/>
        <v>-16</v>
      </c>
      <c r="BG869">
        <f t="shared" ca="1" si="235"/>
        <v>304.09628698806512</v>
      </c>
    </row>
    <row r="870" spans="1:59" x14ac:dyDescent="0.25">
      <c r="A870" s="64">
        <v>867</v>
      </c>
      <c r="B870" s="64">
        <v>83</v>
      </c>
      <c r="C870" s="64">
        <v>22</v>
      </c>
      <c r="D870" s="18">
        <v>867</v>
      </c>
      <c r="E870" s="21">
        <f t="shared" ca="1" si="220"/>
        <v>1974.398206324593</v>
      </c>
      <c r="F870" s="22">
        <f t="shared" ca="1" si="221"/>
        <v>66.901183137374332</v>
      </c>
      <c r="G870" s="23">
        <v>867</v>
      </c>
      <c r="H870" s="24">
        <f t="shared" ca="1" si="222"/>
        <v>2022.1468259999999</v>
      </c>
      <c r="I870" s="25">
        <f t="shared" ca="1" si="223"/>
        <v>65.025539656000007</v>
      </c>
      <c r="J870" s="155"/>
      <c r="K870" s="155"/>
      <c r="AR870">
        <f t="shared" ca="1" si="224"/>
        <v>295.57063479999999</v>
      </c>
      <c r="AS870">
        <f t="shared" ca="1" si="225"/>
        <v>284.42936520000001</v>
      </c>
      <c r="AT870" cm="1">
        <f t="array" aca="1" ref="AT870" ca="1">_xlfn.LET(_xlpm.rozsah, $J$3:$J$10001,_xlpm.podminka, (_xlpm.rozsah&gt;H870)*(ISNUMBER(_xlpm.rozsah)),_xlpm.indexy, IF(_xlpm.podminka, ROW(_xlpm.rozsah)-MIN(ROW(_xlpm.rozsah))+1),_xlpm.prvni, MIN(_xlpm.indexy),_xlpm.finalni, IF(_xlpm.prvni=1, 2, _xlpm.prvni),INDEX(_xlpm.rozsah, _xlpm.finalni))</f>
        <v>2100</v>
      </c>
      <c r="AU870" cm="1">
        <f t="array" aca="1" ref="AU870" ca="1">INDEX($J$3:$J$10001,MATCH(AT870,$J$3:$J$10004,0)-1)</f>
        <v>2000</v>
      </c>
      <c r="AV870">
        <f t="shared" ca="1" si="226"/>
        <v>280</v>
      </c>
      <c r="AW870">
        <f t="shared" ca="1" si="227"/>
        <v>300</v>
      </c>
      <c r="AX870">
        <f t="shared" ca="1" si="228"/>
        <v>-20</v>
      </c>
      <c r="AY870">
        <f t="shared" ca="1" si="229"/>
        <v>295.57063479999999</v>
      </c>
      <c r="AZ870">
        <f t="shared" ca="1" si="230"/>
        <v>304.09628698806512</v>
      </c>
      <c r="BA870">
        <f t="shared" ca="1" si="231"/>
        <v>311.90371301193488</v>
      </c>
      <c r="BB870" cm="1">
        <f t="array" aca="1" ref="BB870" ca="1">_xlfn.LET(_xlpm.rozsah, $J$3:$J$10001,_xlpm.podminka, (_xlpm.rozsah&gt;E870)*(ISNUMBER(_xlpm.rozsah)),_xlpm.indexy, IF(_xlpm.podminka, ROW(_xlpm.rozsah)-MIN(ROW(_xlpm.rozsah))+1),_xlpm.prvni, MIN(_xlpm.indexy),_xlpm.finalni, IF(_xlpm.prvni=1, 2, _xlpm.prvni),INDEX(_xlpm.rozsah, _xlpm.finalni))</f>
        <v>2000</v>
      </c>
      <c r="BC870" cm="1">
        <f t="array" aca="1" ref="BC870" ca="1">INDEX($J$3:$J$10001,MATCH(BB870,$J$3:$J$10004,0)-1)</f>
        <v>1900</v>
      </c>
      <c r="BD870">
        <f t="shared" ca="1" si="232"/>
        <v>300</v>
      </c>
      <c r="BE870">
        <f t="shared" ca="1" si="233"/>
        <v>316</v>
      </c>
      <c r="BF870">
        <f t="shared" ca="1" si="234"/>
        <v>-16</v>
      </c>
      <c r="BG870">
        <f t="shared" ca="1" si="235"/>
        <v>304.09628698806512</v>
      </c>
    </row>
    <row r="871" spans="1:59" x14ac:dyDescent="0.25">
      <c r="A871" s="64">
        <v>868</v>
      </c>
      <c r="B871" s="64">
        <v>83</v>
      </c>
      <c r="C871" s="64">
        <v>16</v>
      </c>
      <c r="D871" s="18">
        <v>868</v>
      </c>
      <c r="E871" s="21">
        <f t="shared" ca="1" si="220"/>
        <v>1974.398206324593</v>
      </c>
      <c r="F871" s="22">
        <f t="shared" ca="1" si="221"/>
        <v>48.655405918090416</v>
      </c>
      <c r="G871" s="28">
        <v>868</v>
      </c>
      <c r="H871" s="24">
        <f t="shared" ca="1" si="222"/>
        <v>2022.1468259999999</v>
      </c>
      <c r="I871" s="25">
        <f t="shared" ca="1" si="223"/>
        <v>47.291301568000002</v>
      </c>
      <c r="J871" s="155"/>
      <c r="K871" s="155"/>
      <c r="AR871">
        <f t="shared" ca="1" si="224"/>
        <v>295.57063479999999</v>
      </c>
      <c r="AS871">
        <f t="shared" ca="1" si="225"/>
        <v>284.42936520000001</v>
      </c>
      <c r="AT871" cm="1">
        <f t="array" aca="1" ref="AT871" ca="1">_xlfn.LET(_xlpm.rozsah, $J$3:$J$10001,_xlpm.podminka, (_xlpm.rozsah&gt;H871)*(ISNUMBER(_xlpm.rozsah)),_xlpm.indexy, IF(_xlpm.podminka, ROW(_xlpm.rozsah)-MIN(ROW(_xlpm.rozsah))+1),_xlpm.prvni, MIN(_xlpm.indexy),_xlpm.finalni, IF(_xlpm.prvni=1, 2, _xlpm.prvni),INDEX(_xlpm.rozsah, _xlpm.finalni))</f>
        <v>2100</v>
      </c>
      <c r="AU871" cm="1">
        <f t="array" aca="1" ref="AU871" ca="1">INDEX($J$3:$J$10001,MATCH(AT871,$J$3:$J$10004,0)-1)</f>
        <v>2000</v>
      </c>
      <c r="AV871">
        <f t="shared" ca="1" si="226"/>
        <v>280</v>
      </c>
      <c r="AW871">
        <f t="shared" ca="1" si="227"/>
        <v>300</v>
      </c>
      <c r="AX871">
        <f t="shared" ca="1" si="228"/>
        <v>-20</v>
      </c>
      <c r="AY871">
        <f t="shared" ca="1" si="229"/>
        <v>295.57063479999999</v>
      </c>
      <c r="AZ871">
        <f t="shared" ca="1" si="230"/>
        <v>304.09628698806512</v>
      </c>
      <c r="BA871">
        <f t="shared" ca="1" si="231"/>
        <v>311.90371301193488</v>
      </c>
      <c r="BB871" cm="1">
        <f t="array" aca="1" ref="BB871" ca="1">_xlfn.LET(_xlpm.rozsah, $J$3:$J$10001,_xlpm.podminka, (_xlpm.rozsah&gt;E871)*(ISNUMBER(_xlpm.rozsah)),_xlpm.indexy, IF(_xlpm.podminka, ROW(_xlpm.rozsah)-MIN(ROW(_xlpm.rozsah))+1),_xlpm.prvni, MIN(_xlpm.indexy),_xlpm.finalni, IF(_xlpm.prvni=1, 2, _xlpm.prvni),INDEX(_xlpm.rozsah, _xlpm.finalni))</f>
        <v>2000</v>
      </c>
      <c r="BC871" cm="1">
        <f t="array" aca="1" ref="BC871" ca="1">INDEX($J$3:$J$10001,MATCH(BB871,$J$3:$J$10004,0)-1)</f>
        <v>1900</v>
      </c>
      <c r="BD871">
        <f t="shared" ca="1" si="232"/>
        <v>300</v>
      </c>
      <c r="BE871">
        <f t="shared" ca="1" si="233"/>
        <v>316</v>
      </c>
      <c r="BF871">
        <f t="shared" ca="1" si="234"/>
        <v>-16</v>
      </c>
      <c r="BG871">
        <f t="shared" ca="1" si="235"/>
        <v>304.09628698806512</v>
      </c>
    </row>
    <row r="872" spans="1:59" x14ac:dyDescent="0.25">
      <c r="A872" s="64">
        <v>869</v>
      </c>
      <c r="B872" s="64">
        <v>83</v>
      </c>
      <c r="C872" s="64">
        <v>12</v>
      </c>
      <c r="D872" s="18">
        <v>869</v>
      </c>
      <c r="E872" s="21">
        <f t="shared" ca="1" si="220"/>
        <v>1974.398206324593</v>
      </c>
      <c r="F872" s="22">
        <f t="shared" ca="1" si="221"/>
        <v>36.491554438567817</v>
      </c>
      <c r="G872" s="23">
        <v>869</v>
      </c>
      <c r="H872" s="24">
        <f t="shared" ca="1" si="222"/>
        <v>2022.1468259999999</v>
      </c>
      <c r="I872" s="25">
        <f t="shared" ca="1" si="223"/>
        <v>35.468476175999996</v>
      </c>
      <c r="J872" s="155"/>
      <c r="K872" s="155"/>
      <c r="AR872">
        <f t="shared" ca="1" si="224"/>
        <v>295.57063479999999</v>
      </c>
      <c r="AS872">
        <f t="shared" ca="1" si="225"/>
        <v>284.42936520000001</v>
      </c>
      <c r="AT872" cm="1">
        <f t="array" aca="1" ref="AT872" ca="1">_xlfn.LET(_xlpm.rozsah, $J$3:$J$10001,_xlpm.podminka, (_xlpm.rozsah&gt;H872)*(ISNUMBER(_xlpm.rozsah)),_xlpm.indexy, IF(_xlpm.podminka, ROW(_xlpm.rozsah)-MIN(ROW(_xlpm.rozsah))+1),_xlpm.prvni, MIN(_xlpm.indexy),_xlpm.finalni, IF(_xlpm.prvni=1, 2, _xlpm.prvni),INDEX(_xlpm.rozsah, _xlpm.finalni))</f>
        <v>2100</v>
      </c>
      <c r="AU872" cm="1">
        <f t="array" aca="1" ref="AU872" ca="1">INDEX($J$3:$J$10001,MATCH(AT872,$J$3:$J$10004,0)-1)</f>
        <v>2000</v>
      </c>
      <c r="AV872">
        <f t="shared" ca="1" si="226"/>
        <v>280</v>
      </c>
      <c r="AW872">
        <f t="shared" ca="1" si="227"/>
        <v>300</v>
      </c>
      <c r="AX872">
        <f t="shared" ca="1" si="228"/>
        <v>-20</v>
      </c>
      <c r="AY872">
        <f t="shared" ca="1" si="229"/>
        <v>295.57063479999999</v>
      </c>
      <c r="AZ872">
        <f t="shared" ca="1" si="230"/>
        <v>304.09628698806512</v>
      </c>
      <c r="BA872">
        <f t="shared" ca="1" si="231"/>
        <v>311.90371301193488</v>
      </c>
      <c r="BB872" cm="1">
        <f t="array" aca="1" ref="BB872" ca="1">_xlfn.LET(_xlpm.rozsah, $J$3:$J$10001,_xlpm.podminka, (_xlpm.rozsah&gt;E872)*(ISNUMBER(_xlpm.rozsah)),_xlpm.indexy, IF(_xlpm.podminka, ROW(_xlpm.rozsah)-MIN(ROW(_xlpm.rozsah))+1),_xlpm.prvni, MIN(_xlpm.indexy),_xlpm.finalni, IF(_xlpm.prvni=1, 2, _xlpm.prvni),INDEX(_xlpm.rozsah, _xlpm.finalni))</f>
        <v>2000</v>
      </c>
      <c r="BC872" cm="1">
        <f t="array" aca="1" ref="BC872" ca="1">INDEX($J$3:$J$10001,MATCH(BB872,$J$3:$J$10004,0)-1)</f>
        <v>1900</v>
      </c>
      <c r="BD872">
        <f t="shared" ca="1" si="232"/>
        <v>300</v>
      </c>
      <c r="BE872">
        <f t="shared" ca="1" si="233"/>
        <v>316</v>
      </c>
      <c r="BF872">
        <f t="shared" ca="1" si="234"/>
        <v>-16</v>
      </c>
      <c r="BG872">
        <f t="shared" ca="1" si="235"/>
        <v>304.09628698806512</v>
      </c>
    </row>
    <row r="873" spans="1:59" x14ac:dyDescent="0.25">
      <c r="A873" s="64">
        <v>870</v>
      </c>
      <c r="B873" s="64">
        <v>83</v>
      </c>
      <c r="C873" s="64">
        <v>9</v>
      </c>
      <c r="D873" s="18">
        <v>870</v>
      </c>
      <c r="E873" s="21">
        <f t="shared" ca="1" si="220"/>
        <v>1974.398206324593</v>
      </c>
      <c r="F873" s="22">
        <f t="shared" ca="1" si="221"/>
        <v>27.36866582892586</v>
      </c>
      <c r="G873" s="28">
        <v>870</v>
      </c>
      <c r="H873" s="24">
        <f t="shared" ca="1" si="222"/>
        <v>2022.1468259999999</v>
      </c>
      <c r="I873" s="25">
        <f t="shared" ca="1" si="223"/>
        <v>26.601357131999997</v>
      </c>
      <c r="J873" s="155"/>
      <c r="K873" s="155"/>
      <c r="AR873">
        <f t="shared" ca="1" si="224"/>
        <v>295.57063479999999</v>
      </c>
      <c r="AS873">
        <f t="shared" ca="1" si="225"/>
        <v>284.42936520000001</v>
      </c>
      <c r="AT873" cm="1">
        <f t="array" aca="1" ref="AT873" ca="1">_xlfn.LET(_xlpm.rozsah, $J$3:$J$10001,_xlpm.podminka, (_xlpm.rozsah&gt;H873)*(ISNUMBER(_xlpm.rozsah)),_xlpm.indexy, IF(_xlpm.podminka, ROW(_xlpm.rozsah)-MIN(ROW(_xlpm.rozsah))+1),_xlpm.prvni, MIN(_xlpm.indexy),_xlpm.finalni, IF(_xlpm.prvni=1, 2, _xlpm.prvni),INDEX(_xlpm.rozsah, _xlpm.finalni))</f>
        <v>2100</v>
      </c>
      <c r="AU873" cm="1">
        <f t="array" aca="1" ref="AU873" ca="1">INDEX($J$3:$J$10001,MATCH(AT873,$J$3:$J$10004,0)-1)</f>
        <v>2000</v>
      </c>
      <c r="AV873">
        <f t="shared" ca="1" si="226"/>
        <v>280</v>
      </c>
      <c r="AW873">
        <f t="shared" ca="1" si="227"/>
        <v>300</v>
      </c>
      <c r="AX873">
        <f t="shared" ca="1" si="228"/>
        <v>-20</v>
      </c>
      <c r="AY873">
        <f t="shared" ca="1" si="229"/>
        <v>295.57063479999999</v>
      </c>
      <c r="AZ873">
        <f t="shared" ca="1" si="230"/>
        <v>304.09628698806512</v>
      </c>
      <c r="BA873">
        <f t="shared" ca="1" si="231"/>
        <v>311.90371301193488</v>
      </c>
      <c r="BB873" cm="1">
        <f t="array" aca="1" ref="BB873" ca="1">_xlfn.LET(_xlpm.rozsah, $J$3:$J$10001,_xlpm.podminka, (_xlpm.rozsah&gt;E873)*(ISNUMBER(_xlpm.rozsah)),_xlpm.indexy, IF(_xlpm.podminka, ROW(_xlpm.rozsah)-MIN(ROW(_xlpm.rozsah))+1),_xlpm.prvni, MIN(_xlpm.indexy),_xlpm.finalni, IF(_xlpm.prvni=1, 2, _xlpm.prvni),INDEX(_xlpm.rozsah, _xlpm.finalni))</f>
        <v>2000</v>
      </c>
      <c r="BC873" cm="1">
        <f t="array" aca="1" ref="BC873" ca="1">INDEX($J$3:$J$10001,MATCH(BB873,$J$3:$J$10004,0)-1)</f>
        <v>1900</v>
      </c>
      <c r="BD873">
        <f t="shared" ca="1" si="232"/>
        <v>300</v>
      </c>
      <c r="BE873">
        <f t="shared" ca="1" si="233"/>
        <v>316</v>
      </c>
      <c r="BF873">
        <f t="shared" ca="1" si="234"/>
        <v>-16</v>
      </c>
      <c r="BG873">
        <f t="shared" ca="1" si="235"/>
        <v>304.09628698806512</v>
      </c>
    </row>
    <row r="874" spans="1:59" x14ac:dyDescent="0.25">
      <c r="A874" s="64">
        <v>871</v>
      </c>
      <c r="B874" s="64">
        <v>83</v>
      </c>
      <c r="C874" s="64">
        <v>8</v>
      </c>
      <c r="D874" s="18">
        <v>871</v>
      </c>
      <c r="E874" s="21">
        <f t="shared" ca="1" si="220"/>
        <v>1974.398206324593</v>
      </c>
      <c r="F874" s="22">
        <f t="shared" ca="1" si="221"/>
        <v>24.327702959045208</v>
      </c>
      <c r="G874" s="23">
        <v>871</v>
      </c>
      <c r="H874" s="24">
        <f t="shared" ca="1" si="222"/>
        <v>2022.1468259999999</v>
      </c>
      <c r="I874" s="25">
        <f t="shared" ca="1" si="223"/>
        <v>23.645650784000001</v>
      </c>
      <c r="J874" s="155"/>
      <c r="K874" s="155"/>
      <c r="AR874">
        <f t="shared" ca="1" si="224"/>
        <v>295.57063479999999</v>
      </c>
      <c r="AS874">
        <f t="shared" ca="1" si="225"/>
        <v>284.42936520000001</v>
      </c>
      <c r="AT874" cm="1">
        <f t="array" aca="1" ref="AT874" ca="1">_xlfn.LET(_xlpm.rozsah, $J$3:$J$10001,_xlpm.podminka, (_xlpm.rozsah&gt;H874)*(ISNUMBER(_xlpm.rozsah)),_xlpm.indexy, IF(_xlpm.podminka, ROW(_xlpm.rozsah)-MIN(ROW(_xlpm.rozsah))+1),_xlpm.prvni, MIN(_xlpm.indexy),_xlpm.finalni, IF(_xlpm.prvni=1, 2, _xlpm.prvni),INDEX(_xlpm.rozsah, _xlpm.finalni))</f>
        <v>2100</v>
      </c>
      <c r="AU874" cm="1">
        <f t="array" aca="1" ref="AU874" ca="1">INDEX($J$3:$J$10001,MATCH(AT874,$J$3:$J$10004,0)-1)</f>
        <v>2000</v>
      </c>
      <c r="AV874">
        <f t="shared" ca="1" si="226"/>
        <v>280</v>
      </c>
      <c r="AW874">
        <f t="shared" ca="1" si="227"/>
        <v>300</v>
      </c>
      <c r="AX874">
        <f t="shared" ca="1" si="228"/>
        <v>-20</v>
      </c>
      <c r="AY874">
        <f t="shared" ca="1" si="229"/>
        <v>295.57063479999999</v>
      </c>
      <c r="AZ874">
        <f t="shared" ca="1" si="230"/>
        <v>304.09628698806512</v>
      </c>
      <c r="BA874">
        <f t="shared" ca="1" si="231"/>
        <v>311.90371301193488</v>
      </c>
      <c r="BB874" cm="1">
        <f t="array" aca="1" ref="BB874" ca="1">_xlfn.LET(_xlpm.rozsah, $J$3:$J$10001,_xlpm.podminka, (_xlpm.rozsah&gt;E874)*(ISNUMBER(_xlpm.rozsah)),_xlpm.indexy, IF(_xlpm.podminka, ROW(_xlpm.rozsah)-MIN(ROW(_xlpm.rozsah))+1),_xlpm.prvni, MIN(_xlpm.indexy),_xlpm.finalni, IF(_xlpm.prvni=1, 2, _xlpm.prvni),INDEX(_xlpm.rozsah, _xlpm.finalni))</f>
        <v>2000</v>
      </c>
      <c r="BC874" cm="1">
        <f t="array" aca="1" ref="BC874" ca="1">INDEX($J$3:$J$10001,MATCH(BB874,$J$3:$J$10004,0)-1)</f>
        <v>1900</v>
      </c>
      <c r="BD874">
        <f t="shared" ca="1" si="232"/>
        <v>300</v>
      </c>
      <c r="BE874">
        <f t="shared" ca="1" si="233"/>
        <v>316</v>
      </c>
      <c r="BF874">
        <f t="shared" ca="1" si="234"/>
        <v>-16</v>
      </c>
      <c r="BG874">
        <f t="shared" ca="1" si="235"/>
        <v>304.09628698806512</v>
      </c>
    </row>
    <row r="875" spans="1:59" x14ac:dyDescent="0.25">
      <c r="A875" s="64">
        <v>872</v>
      </c>
      <c r="B875" s="64">
        <v>83</v>
      </c>
      <c r="C875" s="64">
        <v>7</v>
      </c>
      <c r="D875" s="18">
        <v>872</v>
      </c>
      <c r="E875" s="21">
        <f t="shared" ca="1" si="220"/>
        <v>1974.398206324593</v>
      </c>
      <c r="F875" s="22">
        <f t="shared" ca="1" si="221"/>
        <v>21.28674008916456</v>
      </c>
      <c r="G875" s="28">
        <v>872</v>
      </c>
      <c r="H875" s="24">
        <f t="shared" ca="1" si="222"/>
        <v>2022.1468259999999</v>
      </c>
      <c r="I875" s="25">
        <f t="shared" ca="1" si="223"/>
        <v>20.689944436000001</v>
      </c>
      <c r="J875" s="155"/>
      <c r="K875" s="155"/>
      <c r="AR875">
        <f t="shared" ca="1" si="224"/>
        <v>295.57063479999999</v>
      </c>
      <c r="AS875">
        <f t="shared" ca="1" si="225"/>
        <v>284.42936520000001</v>
      </c>
      <c r="AT875" cm="1">
        <f t="array" aca="1" ref="AT875" ca="1">_xlfn.LET(_xlpm.rozsah, $J$3:$J$10001,_xlpm.podminka, (_xlpm.rozsah&gt;H875)*(ISNUMBER(_xlpm.rozsah)),_xlpm.indexy, IF(_xlpm.podminka, ROW(_xlpm.rozsah)-MIN(ROW(_xlpm.rozsah))+1),_xlpm.prvni, MIN(_xlpm.indexy),_xlpm.finalni, IF(_xlpm.prvni=1, 2, _xlpm.prvni),INDEX(_xlpm.rozsah, _xlpm.finalni))</f>
        <v>2100</v>
      </c>
      <c r="AU875" cm="1">
        <f t="array" aca="1" ref="AU875" ca="1">INDEX($J$3:$J$10001,MATCH(AT875,$J$3:$J$10004,0)-1)</f>
        <v>2000</v>
      </c>
      <c r="AV875">
        <f t="shared" ca="1" si="226"/>
        <v>280</v>
      </c>
      <c r="AW875">
        <f t="shared" ca="1" si="227"/>
        <v>300</v>
      </c>
      <c r="AX875">
        <f t="shared" ca="1" si="228"/>
        <v>-20</v>
      </c>
      <c r="AY875">
        <f t="shared" ca="1" si="229"/>
        <v>295.57063479999999</v>
      </c>
      <c r="AZ875">
        <f t="shared" ca="1" si="230"/>
        <v>304.09628698806512</v>
      </c>
      <c r="BA875">
        <f t="shared" ca="1" si="231"/>
        <v>311.90371301193488</v>
      </c>
      <c r="BB875" cm="1">
        <f t="array" aca="1" ref="BB875" ca="1">_xlfn.LET(_xlpm.rozsah, $J$3:$J$10001,_xlpm.podminka, (_xlpm.rozsah&gt;E875)*(ISNUMBER(_xlpm.rozsah)),_xlpm.indexy, IF(_xlpm.podminka, ROW(_xlpm.rozsah)-MIN(ROW(_xlpm.rozsah))+1),_xlpm.prvni, MIN(_xlpm.indexy),_xlpm.finalni, IF(_xlpm.prvni=1, 2, _xlpm.prvni),INDEX(_xlpm.rozsah, _xlpm.finalni))</f>
        <v>2000</v>
      </c>
      <c r="BC875" cm="1">
        <f t="array" aca="1" ref="BC875" ca="1">INDEX($J$3:$J$10001,MATCH(BB875,$J$3:$J$10004,0)-1)</f>
        <v>1900</v>
      </c>
      <c r="BD875">
        <f t="shared" ca="1" si="232"/>
        <v>300</v>
      </c>
      <c r="BE875">
        <f t="shared" ca="1" si="233"/>
        <v>316</v>
      </c>
      <c r="BF875">
        <f t="shared" ca="1" si="234"/>
        <v>-16</v>
      </c>
      <c r="BG875">
        <f t="shared" ca="1" si="235"/>
        <v>304.09628698806512</v>
      </c>
    </row>
    <row r="876" spans="1:59" x14ac:dyDescent="0.25">
      <c r="A876" s="64">
        <v>873</v>
      </c>
      <c r="B876" s="64">
        <v>83</v>
      </c>
      <c r="C876" s="64">
        <v>6</v>
      </c>
      <c r="D876" s="18">
        <v>873</v>
      </c>
      <c r="E876" s="21">
        <f t="shared" ca="1" si="220"/>
        <v>1974.398206324593</v>
      </c>
      <c r="F876" s="22">
        <f t="shared" ca="1" si="221"/>
        <v>18.245777219283909</v>
      </c>
      <c r="G876" s="23">
        <v>873</v>
      </c>
      <c r="H876" s="24">
        <f t="shared" ca="1" si="222"/>
        <v>2022.1468259999999</v>
      </c>
      <c r="I876" s="25">
        <f t="shared" ca="1" si="223"/>
        <v>17.734238087999998</v>
      </c>
      <c r="J876" s="155"/>
      <c r="K876" s="155"/>
      <c r="AR876">
        <f t="shared" ca="1" si="224"/>
        <v>295.57063479999999</v>
      </c>
      <c r="AS876">
        <f t="shared" ca="1" si="225"/>
        <v>284.42936520000001</v>
      </c>
      <c r="AT876" cm="1">
        <f t="array" aca="1" ref="AT876" ca="1">_xlfn.LET(_xlpm.rozsah, $J$3:$J$10001,_xlpm.podminka, (_xlpm.rozsah&gt;H876)*(ISNUMBER(_xlpm.rozsah)),_xlpm.indexy, IF(_xlpm.podminka, ROW(_xlpm.rozsah)-MIN(ROW(_xlpm.rozsah))+1),_xlpm.prvni, MIN(_xlpm.indexy),_xlpm.finalni, IF(_xlpm.prvni=1, 2, _xlpm.prvni),INDEX(_xlpm.rozsah, _xlpm.finalni))</f>
        <v>2100</v>
      </c>
      <c r="AU876" cm="1">
        <f t="array" aca="1" ref="AU876" ca="1">INDEX($J$3:$J$10001,MATCH(AT876,$J$3:$J$10004,0)-1)</f>
        <v>2000</v>
      </c>
      <c r="AV876">
        <f t="shared" ca="1" si="226"/>
        <v>280</v>
      </c>
      <c r="AW876">
        <f t="shared" ca="1" si="227"/>
        <v>300</v>
      </c>
      <c r="AX876">
        <f t="shared" ca="1" si="228"/>
        <v>-20</v>
      </c>
      <c r="AY876">
        <f t="shared" ca="1" si="229"/>
        <v>295.57063479999999</v>
      </c>
      <c r="AZ876">
        <f t="shared" ca="1" si="230"/>
        <v>304.09628698806512</v>
      </c>
      <c r="BA876">
        <f t="shared" ca="1" si="231"/>
        <v>311.90371301193488</v>
      </c>
      <c r="BB876" cm="1">
        <f t="array" aca="1" ref="BB876" ca="1">_xlfn.LET(_xlpm.rozsah, $J$3:$J$10001,_xlpm.podminka, (_xlpm.rozsah&gt;E876)*(ISNUMBER(_xlpm.rozsah)),_xlpm.indexy, IF(_xlpm.podminka, ROW(_xlpm.rozsah)-MIN(ROW(_xlpm.rozsah))+1),_xlpm.prvni, MIN(_xlpm.indexy),_xlpm.finalni, IF(_xlpm.prvni=1, 2, _xlpm.prvni),INDEX(_xlpm.rozsah, _xlpm.finalni))</f>
        <v>2000</v>
      </c>
      <c r="BC876" cm="1">
        <f t="array" aca="1" ref="BC876" ca="1">INDEX($J$3:$J$10001,MATCH(BB876,$J$3:$J$10004,0)-1)</f>
        <v>1900</v>
      </c>
      <c r="BD876">
        <f t="shared" ca="1" si="232"/>
        <v>300</v>
      </c>
      <c r="BE876">
        <f t="shared" ca="1" si="233"/>
        <v>316</v>
      </c>
      <c r="BF876">
        <f t="shared" ca="1" si="234"/>
        <v>-16</v>
      </c>
      <c r="BG876">
        <f t="shared" ca="1" si="235"/>
        <v>304.09628698806512</v>
      </c>
    </row>
    <row r="877" spans="1:59" x14ac:dyDescent="0.25">
      <c r="A877" s="64">
        <v>874</v>
      </c>
      <c r="B877" s="64">
        <v>83</v>
      </c>
      <c r="C877" s="64">
        <v>6</v>
      </c>
      <c r="D877" s="18">
        <v>874</v>
      </c>
      <c r="E877" s="21">
        <f t="shared" ca="1" si="220"/>
        <v>1974.398206324593</v>
      </c>
      <c r="F877" s="22">
        <f t="shared" ca="1" si="221"/>
        <v>18.245777219283909</v>
      </c>
      <c r="G877" s="28">
        <v>874</v>
      </c>
      <c r="H877" s="24">
        <f t="shared" ca="1" si="222"/>
        <v>2022.1468259999999</v>
      </c>
      <c r="I877" s="25">
        <f t="shared" ca="1" si="223"/>
        <v>17.734238087999998</v>
      </c>
      <c r="J877" s="155"/>
      <c r="K877" s="155"/>
      <c r="AR877">
        <f t="shared" ca="1" si="224"/>
        <v>295.57063479999999</v>
      </c>
      <c r="AS877">
        <f t="shared" ca="1" si="225"/>
        <v>284.42936520000001</v>
      </c>
      <c r="AT877" cm="1">
        <f t="array" aca="1" ref="AT877" ca="1">_xlfn.LET(_xlpm.rozsah, $J$3:$J$10001,_xlpm.podminka, (_xlpm.rozsah&gt;H877)*(ISNUMBER(_xlpm.rozsah)),_xlpm.indexy, IF(_xlpm.podminka, ROW(_xlpm.rozsah)-MIN(ROW(_xlpm.rozsah))+1),_xlpm.prvni, MIN(_xlpm.indexy),_xlpm.finalni, IF(_xlpm.prvni=1, 2, _xlpm.prvni),INDEX(_xlpm.rozsah, _xlpm.finalni))</f>
        <v>2100</v>
      </c>
      <c r="AU877" cm="1">
        <f t="array" aca="1" ref="AU877" ca="1">INDEX($J$3:$J$10001,MATCH(AT877,$J$3:$J$10004,0)-1)</f>
        <v>2000</v>
      </c>
      <c r="AV877">
        <f t="shared" ca="1" si="226"/>
        <v>280</v>
      </c>
      <c r="AW877">
        <f t="shared" ca="1" si="227"/>
        <v>300</v>
      </c>
      <c r="AX877">
        <f t="shared" ca="1" si="228"/>
        <v>-20</v>
      </c>
      <c r="AY877">
        <f t="shared" ca="1" si="229"/>
        <v>295.57063479999999</v>
      </c>
      <c r="AZ877">
        <f t="shared" ca="1" si="230"/>
        <v>304.09628698806512</v>
      </c>
      <c r="BA877">
        <f t="shared" ca="1" si="231"/>
        <v>311.90371301193488</v>
      </c>
      <c r="BB877" cm="1">
        <f t="array" aca="1" ref="BB877" ca="1">_xlfn.LET(_xlpm.rozsah, $J$3:$J$10001,_xlpm.podminka, (_xlpm.rozsah&gt;E877)*(ISNUMBER(_xlpm.rozsah)),_xlpm.indexy, IF(_xlpm.podminka, ROW(_xlpm.rozsah)-MIN(ROW(_xlpm.rozsah))+1),_xlpm.prvni, MIN(_xlpm.indexy),_xlpm.finalni, IF(_xlpm.prvni=1, 2, _xlpm.prvni),INDEX(_xlpm.rozsah, _xlpm.finalni))</f>
        <v>2000</v>
      </c>
      <c r="BC877" cm="1">
        <f t="array" aca="1" ref="BC877" ca="1">INDEX($J$3:$J$10001,MATCH(BB877,$J$3:$J$10004,0)-1)</f>
        <v>1900</v>
      </c>
      <c r="BD877">
        <f t="shared" ca="1" si="232"/>
        <v>300</v>
      </c>
      <c r="BE877">
        <f t="shared" ca="1" si="233"/>
        <v>316</v>
      </c>
      <c r="BF877">
        <f t="shared" ca="1" si="234"/>
        <v>-16</v>
      </c>
      <c r="BG877">
        <f t="shared" ca="1" si="235"/>
        <v>304.09628698806512</v>
      </c>
    </row>
    <row r="878" spans="1:59" x14ac:dyDescent="0.25">
      <c r="A878" s="64">
        <v>875</v>
      </c>
      <c r="B878" s="64">
        <v>83</v>
      </c>
      <c r="C878" s="64">
        <v>6</v>
      </c>
      <c r="D878" s="18">
        <v>875</v>
      </c>
      <c r="E878" s="21">
        <f t="shared" ca="1" si="220"/>
        <v>1974.398206324593</v>
      </c>
      <c r="F878" s="22">
        <f t="shared" ca="1" si="221"/>
        <v>18.245777219283909</v>
      </c>
      <c r="G878" s="23">
        <v>875</v>
      </c>
      <c r="H878" s="24">
        <f t="shared" ca="1" si="222"/>
        <v>2022.1468259999999</v>
      </c>
      <c r="I878" s="25">
        <f t="shared" ca="1" si="223"/>
        <v>17.734238087999998</v>
      </c>
      <c r="J878" s="155"/>
      <c r="K878" s="155"/>
      <c r="AR878">
        <f t="shared" ca="1" si="224"/>
        <v>295.57063479999999</v>
      </c>
      <c r="AS878">
        <f t="shared" ca="1" si="225"/>
        <v>284.42936520000001</v>
      </c>
      <c r="AT878" cm="1">
        <f t="array" aca="1" ref="AT878" ca="1">_xlfn.LET(_xlpm.rozsah, $J$3:$J$10001,_xlpm.podminka, (_xlpm.rozsah&gt;H878)*(ISNUMBER(_xlpm.rozsah)),_xlpm.indexy, IF(_xlpm.podminka, ROW(_xlpm.rozsah)-MIN(ROW(_xlpm.rozsah))+1),_xlpm.prvni, MIN(_xlpm.indexy),_xlpm.finalni, IF(_xlpm.prvni=1, 2, _xlpm.prvni),INDEX(_xlpm.rozsah, _xlpm.finalni))</f>
        <v>2100</v>
      </c>
      <c r="AU878" cm="1">
        <f t="array" aca="1" ref="AU878" ca="1">INDEX($J$3:$J$10001,MATCH(AT878,$J$3:$J$10004,0)-1)</f>
        <v>2000</v>
      </c>
      <c r="AV878">
        <f t="shared" ca="1" si="226"/>
        <v>280</v>
      </c>
      <c r="AW878">
        <f t="shared" ca="1" si="227"/>
        <v>300</v>
      </c>
      <c r="AX878">
        <f t="shared" ca="1" si="228"/>
        <v>-20</v>
      </c>
      <c r="AY878">
        <f t="shared" ca="1" si="229"/>
        <v>295.57063479999999</v>
      </c>
      <c r="AZ878">
        <f t="shared" ca="1" si="230"/>
        <v>304.09628698806512</v>
      </c>
      <c r="BA878">
        <f t="shared" ca="1" si="231"/>
        <v>311.90371301193488</v>
      </c>
      <c r="BB878" cm="1">
        <f t="array" aca="1" ref="BB878" ca="1">_xlfn.LET(_xlpm.rozsah, $J$3:$J$10001,_xlpm.podminka, (_xlpm.rozsah&gt;E878)*(ISNUMBER(_xlpm.rozsah)),_xlpm.indexy, IF(_xlpm.podminka, ROW(_xlpm.rozsah)-MIN(ROW(_xlpm.rozsah))+1),_xlpm.prvni, MIN(_xlpm.indexy),_xlpm.finalni, IF(_xlpm.prvni=1, 2, _xlpm.prvni),INDEX(_xlpm.rozsah, _xlpm.finalni))</f>
        <v>2000</v>
      </c>
      <c r="BC878" cm="1">
        <f t="array" aca="1" ref="BC878" ca="1">INDEX($J$3:$J$10001,MATCH(BB878,$J$3:$J$10004,0)-1)</f>
        <v>1900</v>
      </c>
      <c r="BD878">
        <f t="shared" ca="1" si="232"/>
        <v>300</v>
      </c>
      <c r="BE878">
        <f t="shared" ca="1" si="233"/>
        <v>316</v>
      </c>
      <c r="BF878">
        <f t="shared" ca="1" si="234"/>
        <v>-16</v>
      </c>
      <c r="BG878">
        <f t="shared" ca="1" si="235"/>
        <v>304.09628698806512</v>
      </c>
    </row>
    <row r="879" spans="1:59" x14ac:dyDescent="0.25">
      <c r="A879" s="64">
        <v>876</v>
      </c>
      <c r="B879" s="64">
        <v>83</v>
      </c>
      <c r="C879" s="64">
        <v>6</v>
      </c>
      <c r="D879" s="18">
        <v>876</v>
      </c>
      <c r="E879" s="21">
        <f t="shared" ca="1" si="220"/>
        <v>1974.398206324593</v>
      </c>
      <c r="F879" s="22">
        <f t="shared" ca="1" si="221"/>
        <v>18.245777219283909</v>
      </c>
      <c r="G879" s="28">
        <v>876</v>
      </c>
      <c r="H879" s="24">
        <f t="shared" ca="1" si="222"/>
        <v>2022.1468259999999</v>
      </c>
      <c r="I879" s="25">
        <f t="shared" ca="1" si="223"/>
        <v>17.734238087999998</v>
      </c>
      <c r="J879" s="155"/>
      <c r="K879" s="155"/>
      <c r="AR879">
        <f t="shared" ca="1" si="224"/>
        <v>295.57063479999999</v>
      </c>
      <c r="AS879">
        <f t="shared" ca="1" si="225"/>
        <v>284.42936520000001</v>
      </c>
      <c r="AT879" cm="1">
        <f t="array" aca="1" ref="AT879" ca="1">_xlfn.LET(_xlpm.rozsah, $J$3:$J$10001,_xlpm.podminka, (_xlpm.rozsah&gt;H879)*(ISNUMBER(_xlpm.rozsah)),_xlpm.indexy, IF(_xlpm.podminka, ROW(_xlpm.rozsah)-MIN(ROW(_xlpm.rozsah))+1),_xlpm.prvni, MIN(_xlpm.indexy),_xlpm.finalni, IF(_xlpm.prvni=1, 2, _xlpm.prvni),INDEX(_xlpm.rozsah, _xlpm.finalni))</f>
        <v>2100</v>
      </c>
      <c r="AU879" cm="1">
        <f t="array" aca="1" ref="AU879" ca="1">INDEX($J$3:$J$10001,MATCH(AT879,$J$3:$J$10004,0)-1)</f>
        <v>2000</v>
      </c>
      <c r="AV879">
        <f t="shared" ca="1" si="226"/>
        <v>280</v>
      </c>
      <c r="AW879">
        <f t="shared" ca="1" si="227"/>
        <v>300</v>
      </c>
      <c r="AX879">
        <f t="shared" ca="1" si="228"/>
        <v>-20</v>
      </c>
      <c r="AY879">
        <f t="shared" ca="1" si="229"/>
        <v>295.57063479999999</v>
      </c>
      <c r="AZ879">
        <f t="shared" ca="1" si="230"/>
        <v>304.09628698806512</v>
      </c>
      <c r="BA879">
        <f t="shared" ca="1" si="231"/>
        <v>311.90371301193488</v>
      </c>
      <c r="BB879" cm="1">
        <f t="array" aca="1" ref="BB879" ca="1">_xlfn.LET(_xlpm.rozsah, $J$3:$J$10001,_xlpm.podminka, (_xlpm.rozsah&gt;E879)*(ISNUMBER(_xlpm.rozsah)),_xlpm.indexy, IF(_xlpm.podminka, ROW(_xlpm.rozsah)-MIN(ROW(_xlpm.rozsah))+1),_xlpm.prvni, MIN(_xlpm.indexy),_xlpm.finalni, IF(_xlpm.prvni=1, 2, _xlpm.prvni),INDEX(_xlpm.rozsah, _xlpm.finalni))</f>
        <v>2000</v>
      </c>
      <c r="BC879" cm="1">
        <f t="array" aca="1" ref="BC879" ca="1">INDEX($J$3:$J$10001,MATCH(BB879,$J$3:$J$10004,0)-1)</f>
        <v>1900</v>
      </c>
      <c r="BD879">
        <f t="shared" ca="1" si="232"/>
        <v>300</v>
      </c>
      <c r="BE879">
        <f t="shared" ca="1" si="233"/>
        <v>316</v>
      </c>
      <c r="BF879">
        <f t="shared" ca="1" si="234"/>
        <v>-16</v>
      </c>
      <c r="BG879">
        <f t="shared" ca="1" si="235"/>
        <v>304.09628698806512</v>
      </c>
    </row>
    <row r="880" spans="1:59" x14ac:dyDescent="0.25">
      <c r="A880" s="64">
        <v>877</v>
      </c>
      <c r="B880" s="64">
        <v>83</v>
      </c>
      <c r="C880" s="64">
        <v>6</v>
      </c>
      <c r="D880" s="18">
        <v>877</v>
      </c>
      <c r="E880" s="21">
        <f t="shared" ca="1" si="220"/>
        <v>1974.398206324593</v>
      </c>
      <c r="F880" s="22">
        <f t="shared" ca="1" si="221"/>
        <v>18.245777219283909</v>
      </c>
      <c r="G880" s="23">
        <v>877</v>
      </c>
      <c r="H880" s="24">
        <f t="shared" ca="1" si="222"/>
        <v>2022.1468259999999</v>
      </c>
      <c r="I880" s="25">
        <f t="shared" ca="1" si="223"/>
        <v>17.734238087999998</v>
      </c>
      <c r="J880" s="155"/>
      <c r="K880" s="155"/>
      <c r="AR880">
        <f t="shared" ca="1" si="224"/>
        <v>295.57063479999999</v>
      </c>
      <c r="AS880">
        <f t="shared" ca="1" si="225"/>
        <v>284.42936520000001</v>
      </c>
      <c r="AT880" cm="1">
        <f t="array" aca="1" ref="AT880" ca="1">_xlfn.LET(_xlpm.rozsah, $J$3:$J$10001,_xlpm.podminka, (_xlpm.rozsah&gt;H880)*(ISNUMBER(_xlpm.rozsah)),_xlpm.indexy, IF(_xlpm.podminka, ROW(_xlpm.rozsah)-MIN(ROW(_xlpm.rozsah))+1),_xlpm.prvni, MIN(_xlpm.indexy),_xlpm.finalni, IF(_xlpm.prvni=1, 2, _xlpm.prvni),INDEX(_xlpm.rozsah, _xlpm.finalni))</f>
        <v>2100</v>
      </c>
      <c r="AU880" cm="1">
        <f t="array" aca="1" ref="AU880" ca="1">INDEX($J$3:$J$10001,MATCH(AT880,$J$3:$J$10004,0)-1)</f>
        <v>2000</v>
      </c>
      <c r="AV880">
        <f t="shared" ca="1" si="226"/>
        <v>280</v>
      </c>
      <c r="AW880">
        <f t="shared" ca="1" si="227"/>
        <v>300</v>
      </c>
      <c r="AX880">
        <f t="shared" ca="1" si="228"/>
        <v>-20</v>
      </c>
      <c r="AY880">
        <f t="shared" ca="1" si="229"/>
        <v>295.57063479999999</v>
      </c>
      <c r="AZ880">
        <f t="shared" ca="1" si="230"/>
        <v>304.09628698806512</v>
      </c>
      <c r="BA880">
        <f t="shared" ca="1" si="231"/>
        <v>311.90371301193488</v>
      </c>
      <c r="BB880" cm="1">
        <f t="array" aca="1" ref="BB880" ca="1">_xlfn.LET(_xlpm.rozsah, $J$3:$J$10001,_xlpm.podminka, (_xlpm.rozsah&gt;E880)*(ISNUMBER(_xlpm.rozsah)),_xlpm.indexy, IF(_xlpm.podminka, ROW(_xlpm.rozsah)-MIN(ROW(_xlpm.rozsah))+1),_xlpm.prvni, MIN(_xlpm.indexy),_xlpm.finalni, IF(_xlpm.prvni=1, 2, _xlpm.prvni),INDEX(_xlpm.rozsah, _xlpm.finalni))</f>
        <v>2000</v>
      </c>
      <c r="BC880" cm="1">
        <f t="array" aca="1" ref="BC880" ca="1">INDEX($J$3:$J$10001,MATCH(BB880,$J$3:$J$10004,0)-1)</f>
        <v>1900</v>
      </c>
      <c r="BD880">
        <f t="shared" ca="1" si="232"/>
        <v>300</v>
      </c>
      <c r="BE880">
        <f t="shared" ca="1" si="233"/>
        <v>316</v>
      </c>
      <c r="BF880">
        <f t="shared" ca="1" si="234"/>
        <v>-16</v>
      </c>
      <c r="BG880">
        <f t="shared" ca="1" si="235"/>
        <v>304.09628698806512</v>
      </c>
    </row>
    <row r="881" spans="1:59" x14ac:dyDescent="0.25">
      <c r="A881" s="64">
        <v>878</v>
      </c>
      <c r="B881" s="64">
        <v>59</v>
      </c>
      <c r="C881" s="64">
        <v>4</v>
      </c>
      <c r="D881" s="18">
        <v>878</v>
      </c>
      <c r="E881" s="21">
        <f t="shared" ca="1" si="220"/>
        <v>1605.8975201584456</v>
      </c>
      <c r="F881" s="22">
        <f t="shared" ca="1" si="221"/>
        <v>14.301127935492975</v>
      </c>
      <c r="G881" s="28">
        <v>878</v>
      </c>
      <c r="H881" s="24">
        <f t="shared" ca="1" si="222"/>
        <v>1726.5862979999999</v>
      </c>
      <c r="I881" s="25">
        <f t="shared" ca="1" si="223"/>
        <v>13.819213173600001</v>
      </c>
      <c r="J881" s="155"/>
      <c r="K881" s="155"/>
      <c r="AR881">
        <f t="shared" ca="1" si="224"/>
        <v>345.48032934000003</v>
      </c>
      <c r="AS881">
        <f t="shared" ca="1" si="225"/>
        <v>337.51967065999997</v>
      </c>
      <c r="AT881" cm="1">
        <f t="array" aca="1" ref="AT881" ca="1">_xlfn.LET(_xlpm.rozsah, $J$3:$J$10001,_xlpm.podminka, (_xlpm.rozsah&gt;H881)*(ISNUMBER(_xlpm.rozsah)),_xlpm.indexy, IF(_xlpm.podminka, ROW(_xlpm.rozsah)-MIN(ROW(_xlpm.rozsah))+1),_xlpm.prvni, MIN(_xlpm.indexy),_xlpm.finalni, IF(_xlpm.prvni=1, 2, _xlpm.prvni),INDEX(_xlpm.rozsah, _xlpm.finalni))</f>
        <v>1800</v>
      </c>
      <c r="AU881" cm="1">
        <f t="array" aca="1" ref="AU881" ca="1">INDEX($J$3:$J$10001,MATCH(AT881,$J$3:$J$10004,0)-1)</f>
        <v>1700</v>
      </c>
      <c r="AV881">
        <f t="shared" ca="1" si="226"/>
        <v>333</v>
      </c>
      <c r="AW881">
        <f t="shared" ca="1" si="227"/>
        <v>350</v>
      </c>
      <c r="AX881">
        <f t="shared" ca="1" si="228"/>
        <v>-17</v>
      </c>
      <c r="AY881">
        <f t="shared" ca="1" si="229"/>
        <v>345.48032934000003</v>
      </c>
      <c r="AZ881">
        <f t="shared" ca="1" si="230"/>
        <v>357.52819838732438</v>
      </c>
      <c r="BA881">
        <f t="shared" ca="1" si="231"/>
        <v>350.47180161267562</v>
      </c>
      <c r="BB881" cm="1">
        <f t="array" aca="1" ref="BB881" ca="1">_xlfn.LET(_xlpm.rozsah, $J$3:$J$10001,_xlpm.podminka, (_xlpm.rozsah&gt;E881)*(ISNUMBER(_xlpm.rozsah)),_xlpm.indexy, IF(_xlpm.podminka, ROW(_xlpm.rozsah)-MIN(ROW(_xlpm.rozsah))+1),_xlpm.prvni, MIN(_xlpm.indexy),_xlpm.finalni, IF(_xlpm.prvni=1, 2, _xlpm.prvni),INDEX(_xlpm.rozsah, _xlpm.finalni))</f>
        <v>1700</v>
      </c>
      <c r="BC881" cm="1">
        <f t="array" aca="1" ref="BC881" ca="1">INDEX($J$3:$J$10001,MATCH(BB881,$J$3:$J$10004,0)-1)</f>
        <v>1600</v>
      </c>
      <c r="BD881">
        <f t="shared" ca="1" si="232"/>
        <v>350</v>
      </c>
      <c r="BE881">
        <f t="shared" ca="1" si="233"/>
        <v>358</v>
      </c>
      <c r="BF881">
        <f t="shared" ca="1" si="234"/>
        <v>-8</v>
      </c>
      <c r="BG881">
        <f t="shared" ca="1" si="235"/>
        <v>357.52819838732438</v>
      </c>
    </row>
    <row r="882" spans="1:59" x14ac:dyDescent="0.25">
      <c r="A882" s="64">
        <v>879</v>
      </c>
      <c r="B882" s="64">
        <v>50</v>
      </c>
      <c r="C882" s="64">
        <v>5</v>
      </c>
      <c r="D882" s="18">
        <v>879</v>
      </c>
      <c r="E882" s="21">
        <f t="shared" ca="1" si="220"/>
        <v>1467.7097628461404</v>
      </c>
      <c r="F882" s="22">
        <f t="shared" ca="1" si="221"/>
        <v>18</v>
      </c>
      <c r="G882" s="23">
        <v>879</v>
      </c>
      <c r="H882" s="24">
        <f t="shared" ca="1" si="222"/>
        <v>1615.7511</v>
      </c>
      <c r="I882" s="25">
        <f t="shared" ca="1" si="223"/>
        <v>17.836995600000002</v>
      </c>
      <c r="J882" s="155"/>
      <c r="K882" s="155"/>
      <c r="AR882">
        <f t="shared" ca="1" si="224"/>
        <v>356.739912</v>
      </c>
      <c r="AS882">
        <f t="shared" ca="1" si="225"/>
        <v>351.260088</v>
      </c>
      <c r="AT882" cm="1">
        <f t="array" aca="1" ref="AT882" ca="1">_xlfn.LET(_xlpm.rozsah, $J$3:$J$10001,_xlpm.podminka, (_xlpm.rozsah&gt;H882)*(ISNUMBER(_xlpm.rozsah)),_xlpm.indexy, IF(_xlpm.podminka, ROW(_xlpm.rozsah)-MIN(ROW(_xlpm.rozsah))+1),_xlpm.prvni, MIN(_xlpm.indexy),_xlpm.finalni, IF(_xlpm.prvni=1, 2, _xlpm.prvni),INDEX(_xlpm.rozsah, _xlpm.finalni))</f>
        <v>1700</v>
      </c>
      <c r="AU882" cm="1">
        <f t="array" aca="1" ref="AU882" ca="1">INDEX($J$3:$J$10001,MATCH(AT882,$J$3:$J$10004,0)-1)</f>
        <v>1600</v>
      </c>
      <c r="AV882">
        <f t="shared" ca="1" si="226"/>
        <v>350</v>
      </c>
      <c r="AW882">
        <f t="shared" ca="1" si="227"/>
        <v>358</v>
      </c>
      <c r="AX882">
        <f t="shared" ca="1" si="228"/>
        <v>-8</v>
      </c>
      <c r="AY882">
        <f t="shared" ca="1" si="229"/>
        <v>356.739912</v>
      </c>
      <c r="AZ882">
        <f t="shared" ca="1" si="230"/>
        <v>360</v>
      </c>
      <c r="BA882">
        <f t="shared" ca="1" si="231"/>
        <v>360</v>
      </c>
      <c r="BB882" cm="1">
        <f t="array" aca="1" ref="BB882" ca="1">_xlfn.LET(_xlpm.rozsah, $J$3:$J$10001,_xlpm.podminka, (_xlpm.rozsah&gt;E882)*(ISNUMBER(_xlpm.rozsah)),_xlpm.indexy, IF(_xlpm.podminka, ROW(_xlpm.rozsah)-MIN(ROW(_xlpm.rozsah))+1),_xlpm.prvni, MIN(_xlpm.indexy),_xlpm.finalni, IF(_xlpm.prvni=1, 2, _xlpm.prvni),INDEX(_xlpm.rozsah, _xlpm.finalni))</f>
        <v>1500</v>
      </c>
      <c r="BC882" cm="1">
        <f t="array" aca="1" ref="BC882" ca="1">INDEX($J$3:$J$10001,MATCH(BB882,$J$3:$J$10004,0)-1)</f>
        <v>1400</v>
      </c>
      <c r="BD882">
        <f t="shared" ca="1" si="232"/>
        <v>360</v>
      </c>
      <c r="BE882">
        <f t="shared" ca="1" si="233"/>
        <v>360</v>
      </c>
      <c r="BF882">
        <f t="shared" ca="1" si="234"/>
        <v>0</v>
      </c>
      <c r="BG882">
        <f t="shared" ca="1" si="235"/>
        <v>360</v>
      </c>
    </row>
    <row r="883" spans="1:59" x14ac:dyDescent="0.25">
      <c r="A883" s="64">
        <v>880</v>
      </c>
      <c r="B883" s="64">
        <v>51</v>
      </c>
      <c r="C883" s="64">
        <v>5</v>
      </c>
      <c r="D883" s="18">
        <v>880</v>
      </c>
      <c r="E883" s="21">
        <f t="shared" ca="1" si="220"/>
        <v>1483.0639581030632</v>
      </c>
      <c r="F883" s="22">
        <f t="shared" ca="1" si="221"/>
        <v>18</v>
      </c>
      <c r="G883" s="28">
        <v>880</v>
      </c>
      <c r="H883" s="24">
        <f t="shared" ca="1" si="222"/>
        <v>1628.066122</v>
      </c>
      <c r="I883" s="25">
        <f t="shared" ca="1" si="223"/>
        <v>17.787735511999998</v>
      </c>
      <c r="J883" s="155"/>
      <c r="K883" s="155"/>
      <c r="AR883">
        <f t="shared" ca="1" si="224"/>
        <v>355.75471024000001</v>
      </c>
      <c r="AS883">
        <f t="shared" ca="1" si="225"/>
        <v>352.24528975999999</v>
      </c>
      <c r="AT883" cm="1">
        <f t="array" aca="1" ref="AT883" ca="1">_xlfn.LET(_xlpm.rozsah, $J$3:$J$10001,_xlpm.podminka, (_xlpm.rozsah&gt;H883)*(ISNUMBER(_xlpm.rozsah)),_xlpm.indexy, IF(_xlpm.podminka, ROW(_xlpm.rozsah)-MIN(ROW(_xlpm.rozsah))+1),_xlpm.prvni, MIN(_xlpm.indexy),_xlpm.finalni, IF(_xlpm.prvni=1, 2, _xlpm.prvni),INDEX(_xlpm.rozsah, _xlpm.finalni))</f>
        <v>1700</v>
      </c>
      <c r="AU883" cm="1">
        <f t="array" aca="1" ref="AU883" ca="1">INDEX($J$3:$J$10001,MATCH(AT883,$J$3:$J$10004,0)-1)</f>
        <v>1600</v>
      </c>
      <c r="AV883">
        <f t="shared" ca="1" si="226"/>
        <v>350</v>
      </c>
      <c r="AW883">
        <f t="shared" ca="1" si="227"/>
        <v>358</v>
      </c>
      <c r="AX883">
        <f t="shared" ca="1" si="228"/>
        <v>-8</v>
      </c>
      <c r="AY883">
        <f t="shared" ca="1" si="229"/>
        <v>355.75471024000001</v>
      </c>
      <c r="AZ883">
        <f t="shared" ca="1" si="230"/>
        <v>360</v>
      </c>
      <c r="BA883">
        <f t="shared" ca="1" si="231"/>
        <v>360</v>
      </c>
      <c r="BB883" cm="1">
        <f t="array" aca="1" ref="BB883" ca="1">_xlfn.LET(_xlpm.rozsah, $J$3:$J$10001,_xlpm.podminka, (_xlpm.rozsah&gt;E883)*(ISNUMBER(_xlpm.rozsah)),_xlpm.indexy, IF(_xlpm.podminka, ROW(_xlpm.rozsah)-MIN(ROW(_xlpm.rozsah))+1),_xlpm.prvni, MIN(_xlpm.indexy),_xlpm.finalni, IF(_xlpm.prvni=1, 2, _xlpm.prvni),INDEX(_xlpm.rozsah, _xlpm.finalni))</f>
        <v>1500</v>
      </c>
      <c r="BC883" cm="1">
        <f t="array" aca="1" ref="BC883" ca="1">INDEX($J$3:$J$10001,MATCH(BB883,$J$3:$J$10004,0)-1)</f>
        <v>1400</v>
      </c>
      <c r="BD883">
        <f t="shared" ca="1" si="232"/>
        <v>360</v>
      </c>
      <c r="BE883">
        <f t="shared" ca="1" si="233"/>
        <v>360</v>
      </c>
      <c r="BF883">
        <f t="shared" ca="1" si="234"/>
        <v>0</v>
      </c>
      <c r="BG883">
        <f t="shared" ca="1" si="235"/>
        <v>360</v>
      </c>
    </row>
    <row r="884" spans="1:59" x14ac:dyDescent="0.25">
      <c r="A884" s="64">
        <v>881</v>
      </c>
      <c r="B884" s="64">
        <v>51</v>
      </c>
      <c r="C884" s="64">
        <v>5</v>
      </c>
      <c r="D884" s="18">
        <v>881</v>
      </c>
      <c r="E884" s="21">
        <f t="shared" ca="1" si="220"/>
        <v>1483.0639581030632</v>
      </c>
      <c r="F884" s="22">
        <f t="shared" ca="1" si="221"/>
        <v>18</v>
      </c>
      <c r="G884" s="23">
        <v>881</v>
      </c>
      <c r="H884" s="24">
        <f t="shared" ca="1" si="222"/>
        <v>1628.066122</v>
      </c>
      <c r="I884" s="25">
        <f t="shared" ca="1" si="223"/>
        <v>17.787735511999998</v>
      </c>
      <c r="J884" s="155"/>
      <c r="K884" s="155"/>
      <c r="AR884">
        <f t="shared" ca="1" si="224"/>
        <v>355.75471024000001</v>
      </c>
      <c r="AS884">
        <f t="shared" ca="1" si="225"/>
        <v>352.24528975999999</v>
      </c>
      <c r="AT884" cm="1">
        <f t="array" aca="1" ref="AT884" ca="1">_xlfn.LET(_xlpm.rozsah, $J$3:$J$10001,_xlpm.podminka, (_xlpm.rozsah&gt;H884)*(ISNUMBER(_xlpm.rozsah)),_xlpm.indexy, IF(_xlpm.podminka, ROW(_xlpm.rozsah)-MIN(ROW(_xlpm.rozsah))+1),_xlpm.prvni, MIN(_xlpm.indexy),_xlpm.finalni, IF(_xlpm.prvni=1, 2, _xlpm.prvni),INDEX(_xlpm.rozsah, _xlpm.finalni))</f>
        <v>1700</v>
      </c>
      <c r="AU884" cm="1">
        <f t="array" aca="1" ref="AU884" ca="1">INDEX($J$3:$J$10001,MATCH(AT884,$J$3:$J$10004,0)-1)</f>
        <v>1600</v>
      </c>
      <c r="AV884">
        <f t="shared" ca="1" si="226"/>
        <v>350</v>
      </c>
      <c r="AW884">
        <f t="shared" ca="1" si="227"/>
        <v>358</v>
      </c>
      <c r="AX884">
        <f t="shared" ca="1" si="228"/>
        <v>-8</v>
      </c>
      <c r="AY884">
        <f t="shared" ca="1" si="229"/>
        <v>355.75471024000001</v>
      </c>
      <c r="AZ884">
        <f t="shared" ca="1" si="230"/>
        <v>360</v>
      </c>
      <c r="BA884">
        <f t="shared" ca="1" si="231"/>
        <v>360</v>
      </c>
      <c r="BB884" cm="1">
        <f t="array" aca="1" ref="BB884" ca="1">_xlfn.LET(_xlpm.rozsah, $J$3:$J$10001,_xlpm.podminka, (_xlpm.rozsah&gt;E884)*(ISNUMBER(_xlpm.rozsah)),_xlpm.indexy, IF(_xlpm.podminka, ROW(_xlpm.rozsah)-MIN(ROW(_xlpm.rozsah))+1),_xlpm.prvni, MIN(_xlpm.indexy),_xlpm.finalni, IF(_xlpm.prvni=1, 2, _xlpm.prvni),INDEX(_xlpm.rozsah, _xlpm.finalni))</f>
        <v>1500</v>
      </c>
      <c r="BC884" cm="1">
        <f t="array" aca="1" ref="BC884" ca="1">INDEX($J$3:$J$10001,MATCH(BB884,$J$3:$J$10004,0)-1)</f>
        <v>1400</v>
      </c>
      <c r="BD884">
        <f t="shared" ca="1" si="232"/>
        <v>360</v>
      </c>
      <c r="BE884">
        <f t="shared" ca="1" si="233"/>
        <v>360</v>
      </c>
      <c r="BF884">
        <f t="shared" ca="1" si="234"/>
        <v>0</v>
      </c>
      <c r="BG884">
        <f t="shared" ca="1" si="235"/>
        <v>360</v>
      </c>
    </row>
    <row r="885" spans="1:59" x14ac:dyDescent="0.25">
      <c r="A885" s="64">
        <v>882</v>
      </c>
      <c r="B885" s="64">
        <v>51</v>
      </c>
      <c r="C885" s="64">
        <v>5</v>
      </c>
      <c r="D885" s="18">
        <v>882</v>
      </c>
      <c r="E885" s="21">
        <f t="shared" ca="1" si="220"/>
        <v>1483.0639581030632</v>
      </c>
      <c r="F885" s="22">
        <f t="shared" ca="1" si="221"/>
        <v>18</v>
      </c>
      <c r="G885" s="28">
        <v>882</v>
      </c>
      <c r="H885" s="24">
        <f t="shared" ca="1" si="222"/>
        <v>1628.066122</v>
      </c>
      <c r="I885" s="25">
        <f t="shared" ca="1" si="223"/>
        <v>17.787735511999998</v>
      </c>
      <c r="J885" s="155"/>
      <c r="K885" s="155"/>
      <c r="AR885">
        <f t="shared" ca="1" si="224"/>
        <v>355.75471024000001</v>
      </c>
      <c r="AS885">
        <f t="shared" ca="1" si="225"/>
        <v>352.24528975999999</v>
      </c>
      <c r="AT885" cm="1">
        <f t="array" aca="1" ref="AT885" ca="1">_xlfn.LET(_xlpm.rozsah, $J$3:$J$10001,_xlpm.podminka, (_xlpm.rozsah&gt;H885)*(ISNUMBER(_xlpm.rozsah)),_xlpm.indexy, IF(_xlpm.podminka, ROW(_xlpm.rozsah)-MIN(ROW(_xlpm.rozsah))+1),_xlpm.prvni, MIN(_xlpm.indexy),_xlpm.finalni, IF(_xlpm.prvni=1, 2, _xlpm.prvni),INDEX(_xlpm.rozsah, _xlpm.finalni))</f>
        <v>1700</v>
      </c>
      <c r="AU885" cm="1">
        <f t="array" aca="1" ref="AU885" ca="1">INDEX($J$3:$J$10001,MATCH(AT885,$J$3:$J$10004,0)-1)</f>
        <v>1600</v>
      </c>
      <c r="AV885">
        <f t="shared" ca="1" si="226"/>
        <v>350</v>
      </c>
      <c r="AW885">
        <f t="shared" ca="1" si="227"/>
        <v>358</v>
      </c>
      <c r="AX885">
        <f t="shared" ca="1" si="228"/>
        <v>-8</v>
      </c>
      <c r="AY885">
        <f t="shared" ca="1" si="229"/>
        <v>355.75471024000001</v>
      </c>
      <c r="AZ885">
        <f t="shared" ca="1" si="230"/>
        <v>360</v>
      </c>
      <c r="BA885">
        <f t="shared" ca="1" si="231"/>
        <v>360</v>
      </c>
      <c r="BB885" cm="1">
        <f t="array" aca="1" ref="BB885" ca="1">_xlfn.LET(_xlpm.rozsah, $J$3:$J$10001,_xlpm.podminka, (_xlpm.rozsah&gt;E885)*(ISNUMBER(_xlpm.rozsah)),_xlpm.indexy, IF(_xlpm.podminka, ROW(_xlpm.rozsah)-MIN(ROW(_xlpm.rozsah))+1),_xlpm.prvni, MIN(_xlpm.indexy),_xlpm.finalni, IF(_xlpm.prvni=1, 2, _xlpm.prvni),INDEX(_xlpm.rozsah, _xlpm.finalni))</f>
        <v>1500</v>
      </c>
      <c r="BC885" cm="1">
        <f t="array" aca="1" ref="BC885" ca="1">INDEX($J$3:$J$10001,MATCH(BB885,$J$3:$J$10004,0)-1)</f>
        <v>1400</v>
      </c>
      <c r="BD885">
        <f t="shared" ca="1" si="232"/>
        <v>360</v>
      </c>
      <c r="BE885">
        <f t="shared" ca="1" si="233"/>
        <v>360</v>
      </c>
      <c r="BF885">
        <f t="shared" ca="1" si="234"/>
        <v>0</v>
      </c>
      <c r="BG885">
        <f t="shared" ca="1" si="235"/>
        <v>360</v>
      </c>
    </row>
    <row r="886" spans="1:59" x14ac:dyDescent="0.25">
      <c r="A886" s="64">
        <v>883</v>
      </c>
      <c r="B886" s="64">
        <v>50</v>
      </c>
      <c r="C886" s="64">
        <v>5</v>
      </c>
      <c r="D886" s="18">
        <v>883</v>
      </c>
      <c r="E886" s="21">
        <f t="shared" ca="1" si="220"/>
        <v>1467.7097628461404</v>
      </c>
      <c r="F886" s="22">
        <f t="shared" ca="1" si="221"/>
        <v>18</v>
      </c>
      <c r="G886" s="23">
        <v>883</v>
      </c>
      <c r="H886" s="24">
        <f t="shared" ca="1" si="222"/>
        <v>1615.7511</v>
      </c>
      <c r="I886" s="25">
        <f t="shared" ca="1" si="223"/>
        <v>17.836995600000002</v>
      </c>
      <c r="J886" s="155"/>
      <c r="K886" s="155"/>
      <c r="AR886">
        <f t="shared" ca="1" si="224"/>
        <v>356.739912</v>
      </c>
      <c r="AS886">
        <f t="shared" ca="1" si="225"/>
        <v>351.260088</v>
      </c>
      <c r="AT886" cm="1">
        <f t="array" aca="1" ref="AT886" ca="1">_xlfn.LET(_xlpm.rozsah, $J$3:$J$10001,_xlpm.podminka, (_xlpm.rozsah&gt;H886)*(ISNUMBER(_xlpm.rozsah)),_xlpm.indexy, IF(_xlpm.podminka, ROW(_xlpm.rozsah)-MIN(ROW(_xlpm.rozsah))+1),_xlpm.prvni, MIN(_xlpm.indexy),_xlpm.finalni, IF(_xlpm.prvni=1, 2, _xlpm.prvni),INDEX(_xlpm.rozsah, _xlpm.finalni))</f>
        <v>1700</v>
      </c>
      <c r="AU886" cm="1">
        <f t="array" aca="1" ref="AU886" ca="1">INDEX($J$3:$J$10001,MATCH(AT886,$J$3:$J$10004,0)-1)</f>
        <v>1600</v>
      </c>
      <c r="AV886">
        <f t="shared" ca="1" si="226"/>
        <v>350</v>
      </c>
      <c r="AW886">
        <f t="shared" ca="1" si="227"/>
        <v>358</v>
      </c>
      <c r="AX886">
        <f t="shared" ca="1" si="228"/>
        <v>-8</v>
      </c>
      <c r="AY886">
        <f t="shared" ca="1" si="229"/>
        <v>356.739912</v>
      </c>
      <c r="AZ886">
        <f t="shared" ca="1" si="230"/>
        <v>360</v>
      </c>
      <c r="BA886">
        <f t="shared" ca="1" si="231"/>
        <v>360</v>
      </c>
      <c r="BB886" cm="1">
        <f t="array" aca="1" ref="BB886" ca="1">_xlfn.LET(_xlpm.rozsah, $J$3:$J$10001,_xlpm.podminka, (_xlpm.rozsah&gt;E886)*(ISNUMBER(_xlpm.rozsah)),_xlpm.indexy, IF(_xlpm.podminka, ROW(_xlpm.rozsah)-MIN(ROW(_xlpm.rozsah))+1),_xlpm.prvni, MIN(_xlpm.indexy),_xlpm.finalni, IF(_xlpm.prvni=1, 2, _xlpm.prvni),INDEX(_xlpm.rozsah, _xlpm.finalni))</f>
        <v>1500</v>
      </c>
      <c r="BC886" cm="1">
        <f t="array" aca="1" ref="BC886" ca="1">INDEX($J$3:$J$10001,MATCH(BB886,$J$3:$J$10004,0)-1)</f>
        <v>1400</v>
      </c>
      <c r="BD886">
        <f t="shared" ca="1" si="232"/>
        <v>360</v>
      </c>
      <c r="BE886">
        <f t="shared" ca="1" si="233"/>
        <v>360</v>
      </c>
      <c r="BF886">
        <f t="shared" ca="1" si="234"/>
        <v>0</v>
      </c>
      <c r="BG886">
        <f t="shared" ca="1" si="235"/>
        <v>360</v>
      </c>
    </row>
    <row r="887" spans="1:59" x14ac:dyDescent="0.25">
      <c r="A887" s="64">
        <v>884</v>
      </c>
      <c r="B887" s="64">
        <v>50</v>
      </c>
      <c r="C887" s="64">
        <v>5</v>
      </c>
      <c r="D887" s="18">
        <v>884</v>
      </c>
      <c r="E887" s="21">
        <f t="shared" ca="1" si="220"/>
        <v>1467.7097628461404</v>
      </c>
      <c r="F887" s="22">
        <f t="shared" ca="1" si="221"/>
        <v>18</v>
      </c>
      <c r="G887" s="28">
        <v>884</v>
      </c>
      <c r="H887" s="24">
        <f t="shared" ca="1" si="222"/>
        <v>1615.7511</v>
      </c>
      <c r="I887" s="25">
        <f t="shared" ca="1" si="223"/>
        <v>17.836995600000002</v>
      </c>
      <c r="J887" s="155"/>
      <c r="K887" s="155"/>
      <c r="AR887">
        <f t="shared" ca="1" si="224"/>
        <v>356.739912</v>
      </c>
      <c r="AS887">
        <f t="shared" ca="1" si="225"/>
        <v>351.260088</v>
      </c>
      <c r="AT887" cm="1">
        <f t="array" aca="1" ref="AT887" ca="1">_xlfn.LET(_xlpm.rozsah, $J$3:$J$10001,_xlpm.podminka, (_xlpm.rozsah&gt;H887)*(ISNUMBER(_xlpm.rozsah)),_xlpm.indexy, IF(_xlpm.podminka, ROW(_xlpm.rozsah)-MIN(ROW(_xlpm.rozsah))+1),_xlpm.prvni, MIN(_xlpm.indexy),_xlpm.finalni, IF(_xlpm.prvni=1, 2, _xlpm.prvni),INDEX(_xlpm.rozsah, _xlpm.finalni))</f>
        <v>1700</v>
      </c>
      <c r="AU887" cm="1">
        <f t="array" aca="1" ref="AU887" ca="1">INDEX($J$3:$J$10001,MATCH(AT887,$J$3:$J$10004,0)-1)</f>
        <v>1600</v>
      </c>
      <c r="AV887">
        <f t="shared" ca="1" si="226"/>
        <v>350</v>
      </c>
      <c r="AW887">
        <f t="shared" ca="1" si="227"/>
        <v>358</v>
      </c>
      <c r="AX887">
        <f t="shared" ca="1" si="228"/>
        <v>-8</v>
      </c>
      <c r="AY887">
        <f t="shared" ca="1" si="229"/>
        <v>356.739912</v>
      </c>
      <c r="AZ887">
        <f t="shared" ca="1" si="230"/>
        <v>360</v>
      </c>
      <c r="BA887">
        <f t="shared" ca="1" si="231"/>
        <v>360</v>
      </c>
      <c r="BB887" cm="1">
        <f t="array" aca="1" ref="BB887" ca="1">_xlfn.LET(_xlpm.rozsah, $J$3:$J$10001,_xlpm.podminka, (_xlpm.rozsah&gt;E887)*(ISNUMBER(_xlpm.rozsah)),_xlpm.indexy, IF(_xlpm.podminka, ROW(_xlpm.rozsah)-MIN(ROW(_xlpm.rozsah))+1),_xlpm.prvni, MIN(_xlpm.indexy),_xlpm.finalni, IF(_xlpm.prvni=1, 2, _xlpm.prvni),INDEX(_xlpm.rozsah, _xlpm.finalni))</f>
        <v>1500</v>
      </c>
      <c r="BC887" cm="1">
        <f t="array" aca="1" ref="BC887" ca="1">INDEX($J$3:$J$10001,MATCH(BB887,$J$3:$J$10004,0)-1)</f>
        <v>1400</v>
      </c>
      <c r="BD887">
        <f t="shared" ca="1" si="232"/>
        <v>360</v>
      </c>
      <c r="BE887">
        <f t="shared" ca="1" si="233"/>
        <v>360</v>
      </c>
      <c r="BF887">
        <f t="shared" ca="1" si="234"/>
        <v>0</v>
      </c>
      <c r="BG887">
        <f t="shared" ca="1" si="235"/>
        <v>360</v>
      </c>
    </row>
    <row r="888" spans="1:59" x14ac:dyDescent="0.25">
      <c r="A888" s="64">
        <v>885</v>
      </c>
      <c r="B888" s="64">
        <v>50</v>
      </c>
      <c r="C888" s="64">
        <v>5</v>
      </c>
      <c r="D888" s="18">
        <v>885</v>
      </c>
      <c r="E888" s="21">
        <f t="shared" ca="1" si="220"/>
        <v>1467.7097628461404</v>
      </c>
      <c r="F888" s="22">
        <f t="shared" ca="1" si="221"/>
        <v>18</v>
      </c>
      <c r="G888" s="23">
        <v>885</v>
      </c>
      <c r="H888" s="24">
        <f t="shared" ca="1" si="222"/>
        <v>1615.7511</v>
      </c>
      <c r="I888" s="25">
        <f t="shared" ca="1" si="223"/>
        <v>17.836995600000002</v>
      </c>
      <c r="J888" s="155"/>
      <c r="K888" s="155"/>
      <c r="AR888">
        <f t="shared" ca="1" si="224"/>
        <v>356.739912</v>
      </c>
      <c r="AS888">
        <f t="shared" ca="1" si="225"/>
        <v>351.260088</v>
      </c>
      <c r="AT888" cm="1">
        <f t="array" aca="1" ref="AT888" ca="1">_xlfn.LET(_xlpm.rozsah, $J$3:$J$10001,_xlpm.podminka, (_xlpm.rozsah&gt;H888)*(ISNUMBER(_xlpm.rozsah)),_xlpm.indexy, IF(_xlpm.podminka, ROW(_xlpm.rozsah)-MIN(ROW(_xlpm.rozsah))+1),_xlpm.prvni, MIN(_xlpm.indexy),_xlpm.finalni, IF(_xlpm.prvni=1, 2, _xlpm.prvni),INDEX(_xlpm.rozsah, _xlpm.finalni))</f>
        <v>1700</v>
      </c>
      <c r="AU888" cm="1">
        <f t="array" aca="1" ref="AU888" ca="1">INDEX($J$3:$J$10001,MATCH(AT888,$J$3:$J$10004,0)-1)</f>
        <v>1600</v>
      </c>
      <c r="AV888">
        <f t="shared" ca="1" si="226"/>
        <v>350</v>
      </c>
      <c r="AW888">
        <f t="shared" ca="1" si="227"/>
        <v>358</v>
      </c>
      <c r="AX888">
        <f t="shared" ca="1" si="228"/>
        <v>-8</v>
      </c>
      <c r="AY888">
        <f t="shared" ca="1" si="229"/>
        <v>356.739912</v>
      </c>
      <c r="AZ888">
        <f t="shared" ca="1" si="230"/>
        <v>360</v>
      </c>
      <c r="BA888">
        <f t="shared" ca="1" si="231"/>
        <v>360</v>
      </c>
      <c r="BB888" cm="1">
        <f t="array" aca="1" ref="BB888" ca="1">_xlfn.LET(_xlpm.rozsah, $J$3:$J$10001,_xlpm.podminka, (_xlpm.rozsah&gt;E888)*(ISNUMBER(_xlpm.rozsah)),_xlpm.indexy, IF(_xlpm.podminka, ROW(_xlpm.rozsah)-MIN(ROW(_xlpm.rozsah))+1),_xlpm.prvni, MIN(_xlpm.indexy),_xlpm.finalni, IF(_xlpm.prvni=1, 2, _xlpm.prvni),INDEX(_xlpm.rozsah, _xlpm.finalni))</f>
        <v>1500</v>
      </c>
      <c r="BC888" cm="1">
        <f t="array" aca="1" ref="BC888" ca="1">INDEX($J$3:$J$10001,MATCH(BB888,$J$3:$J$10004,0)-1)</f>
        <v>1400</v>
      </c>
      <c r="BD888">
        <f t="shared" ca="1" si="232"/>
        <v>360</v>
      </c>
      <c r="BE888">
        <f t="shared" ca="1" si="233"/>
        <v>360</v>
      </c>
      <c r="BF888">
        <f t="shared" ca="1" si="234"/>
        <v>0</v>
      </c>
      <c r="BG888">
        <f t="shared" ca="1" si="235"/>
        <v>360</v>
      </c>
    </row>
    <row r="889" spans="1:59" x14ac:dyDescent="0.25">
      <c r="A889" s="64">
        <v>886</v>
      </c>
      <c r="B889" s="64">
        <v>50</v>
      </c>
      <c r="C889" s="64">
        <v>5</v>
      </c>
      <c r="D889" s="18">
        <v>886</v>
      </c>
      <c r="E889" s="21">
        <f t="shared" ca="1" si="220"/>
        <v>1467.7097628461404</v>
      </c>
      <c r="F889" s="22">
        <f t="shared" ca="1" si="221"/>
        <v>18</v>
      </c>
      <c r="G889" s="28">
        <v>886</v>
      </c>
      <c r="H889" s="24">
        <f t="shared" ca="1" si="222"/>
        <v>1615.7511</v>
      </c>
      <c r="I889" s="25">
        <f t="shared" ca="1" si="223"/>
        <v>17.836995600000002</v>
      </c>
      <c r="J889" s="155"/>
      <c r="K889" s="155"/>
      <c r="AR889">
        <f t="shared" ca="1" si="224"/>
        <v>356.739912</v>
      </c>
      <c r="AS889">
        <f t="shared" ca="1" si="225"/>
        <v>351.260088</v>
      </c>
      <c r="AT889" cm="1">
        <f t="array" aca="1" ref="AT889" ca="1">_xlfn.LET(_xlpm.rozsah, $J$3:$J$10001,_xlpm.podminka, (_xlpm.rozsah&gt;H889)*(ISNUMBER(_xlpm.rozsah)),_xlpm.indexy, IF(_xlpm.podminka, ROW(_xlpm.rozsah)-MIN(ROW(_xlpm.rozsah))+1),_xlpm.prvni, MIN(_xlpm.indexy),_xlpm.finalni, IF(_xlpm.prvni=1, 2, _xlpm.prvni),INDEX(_xlpm.rozsah, _xlpm.finalni))</f>
        <v>1700</v>
      </c>
      <c r="AU889" cm="1">
        <f t="array" aca="1" ref="AU889" ca="1">INDEX($J$3:$J$10001,MATCH(AT889,$J$3:$J$10004,0)-1)</f>
        <v>1600</v>
      </c>
      <c r="AV889">
        <f t="shared" ca="1" si="226"/>
        <v>350</v>
      </c>
      <c r="AW889">
        <f t="shared" ca="1" si="227"/>
        <v>358</v>
      </c>
      <c r="AX889">
        <f t="shared" ca="1" si="228"/>
        <v>-8</v>
      </c>
      <c r="AY889">
        <f t="shared" ca="1" si="229"/>
        <v>356.739912</v>
      </c>
      <c r="AZ889">
        <f t="shared" ca="1" si="230"/>
        <v>360</v>
      </c>
      <c r="BA889">
        <f t="shared" ca="1" si="231"/>
        <v>360</v>
      </c>
      <c r="BB889" cm="1">
        <f t="array" aca="1" ref="BB889" ca="1">_xlfn.LET(_xlpm.rozsah, $J$3:$J$10001,_xlpm.podminka, (_xlpm.rozsah&gt;E889)*(ISNUMBER(_xlpm.rozsah)),_xlpm.indexy, IF(_xlpm.podminka, ROW(_xlpm.rozsah)-MIN(ROW(_xlpm.rozsah))+1),_xlpm.prvni, MIN(_xlpm.indexy),_xlpm.finalni, IF(_xlpm.prvni=1, 2, _xlpm.prvni),INDEX(_xlpm.rozsah, _xlpm.finalni))</f>
        <v>1500</v>
      </c>
      <c r="BC889" cm="1">
        <f t="array" aca="1" ref="BC889" ca="1">INDEX($J$3:$J$10001,MATCH(BB889,$J$3:$J$10004,0)-1)</f>
        <v>1400</v>
      </c>
      <c r="BD889">
        <f t="shared" ca="1" si="232"/>
        <v>360</v>
      </c>
      <c r="BE889">
        <f t="shared" ca="1" si="233"/>
        <v>360</v>
      </c>
      <c r="BF889">
        <f t="shared" ca="1" si="234"/>
        <v>0</v>
      </c>
      <c r="BG889">
        <f t="shared" ca="1" si="235"/>
        <v>360</v>
      </c>
    </row>
    <row r="890" spans="1:59" x14ac:dyDescent="0.25">
      <c r="A890" s="64">
        <v>887</v>
      </c>
      <c r="B890" s="64">
        <v>50</v>
      </c>
      <c r="C890" s="64">
        <v>5</v>
      </c>
      <c r="D890" s="18">
        <v>887</v>
      </c>
      <c r="E890" s="21">
        <f t="shared" ca="1" si="220"/>
        <v>1467.7097628461404</v>
      </c>
      <c r="F890" s="22">
        <f t="shared" ca="1" si="221"/>
        <v>18</v>
      </c>
      <c r="G890" s="23">
        <v>887</v>
      </c>
      <c r="H890" s="24">
        <f t="shared" ca="1" si="222"/>
        <v>1615.7511</v>
      </c>
      <c r="I890" s="25">
        <f t="shared" ca="1" si="223"/>
        <v>17.836995600000002</v>
      </c>
      <c r="J890" s="155"/>
      <c r="K890" s="155"/>
      <c r="AR890">
        <f t="shared" ca="1" si="224"/>
        <v>356.739912</v>
      </c>
      <c r="AS890">
        <f t="shared" ca="1" si="225"/>
        <v>351.260088</v>
      </c>
      <c r="AT890" cm="1">
        <f t="array" aca="1" ref="AT890" ca="1">_xlfn.LET(_xlpm.rozsah, $J$3:$J$10001,_xlpm.podminka, (_xlpm.rozsah&gt;H890)*(ISNUMBER(_xlpm.rozsah)),_xlpm.indexy, IF(_xlpm.podminka, ROW(_xlpm.rozsah)-MIN(ROW(_xlpm.rozsah))+1),_xlpm.prvni, MIN(_xlpm.indexy),_xlpm.finalni, IF(_xlpm.prvni=1, 2, _xlpm.prvni),INDEX(_xlpm.rozsah, _xlpm.finalni))</f>
        <v>1700</v>
      </c>
      <c r="AU890" cm="1">
        <f t="array" aca="1" ref="AU890" ca="1">INDEX($J$3:$J$10001,MATCH(AT890,$J$3:$J$10004,0)-1)</f>
        <v>1600</v>
      </c>
      <c r="AV890">
        <f t="shared" ca="1" si="226"/>
        <v>350</v>
      </c>
      <c r="AW890">
        <f t="shared" ca="1" si="227"/>
        <v>358</v>
      </c>
      <c r="AX890">
        <f t="shared" ca="1" si="228"/>
        <v>-8</v>
      </c>
      <c r="AY890">
        <f t="shared" ca="1" si="229"/>
        <v>356.739912</v>
      </c>
      <c r="AZ890">
        <f t="shared" ca="1" si="230"/>
        <v>360</v>
      </c>
      <c r="BA890">
        <f t="shared" ca="1" si="231"/>
        <v>360</v>
      </c>
      <c r="BB890" cm="1">
        <f t="array" aca="1" ref="BB890" ca="1">_xlfn.LET(_xlpm.rozsah, $J$3:$J$10001,_xlpm.podminka, (_xlpm.rozsah&gt;E890)*(ISNUMBER(_xlpm.rozsah)),_xlpm.indexy, IF(_xlpm.podminka, ROW(_xlpm.rozsah)-MIN(ROW(_xlpm.rozsah))+1),_xlpm.prvni, MIN(_xlpm.indexy),_xlpm.finalni, IF(_xlpm.prvni=1, 2, _xlpm.prvni),INDEX(_xlpm.rozsah, _xlpm.finalni))</f>
        <v>1500</v>
      </c>
      <c r="BC890" cm="1">
        <f t="array" aca="1" ref="BC890" ca="1">INDEX($J$3:$J$10001,MATCH(BB890,$J$3:$J$10004,0)-1)</f>
        <v>1400</v>
      </c>
      <c r="BD890">
        <f t="shared" ca="1" si="232"/>
        <v>360</v>
      </c>
      <c r="BE890">
        <f t="shared" ca="1" si="233"/>
        <v>360</v>
      </c>
      <c r="BF890">
        <f t="shared" ca="1" si="234"/>
        <v>0</v>
      </c>
      <c r="BG890">
        <f t="shared" ca="1" si="235"/>
        <v>360</v>
      </c>
    </row>
    <row r="891" spans="1:59" x14ac:dyDescent="0.25">
      <c r="A891" s="64">
        <v>888</v>
      </c>
      <c r="B891" s="64">
        <v>51</v>
      </c>
      <c r="C891" s="64">
        <v>5</v>
      </c>
      <c r="D891" s="18">
        <v>888</v>
      </c>
      <c r="E891" s="21">
        <f t="shared" ca="1" si="220"/>
        <v>1483.0639581030632</v>
      </c>
      <c r="F891" s="22">
        <f t="shared" ca="1" si="221"/>
        <v>18</v>
      </c>
      <c r="G891" s="28">
        <v>888</v>
      </c>
      <c r="H891" s="24">
        <f t="shared" ca="1" si="222"/>
        <v>1628.066122</v>
      </c>
      <c r="I891" s="25">
        <f t="shared" ca="1" si="223"/>
        <v>17.787735511999998</v>
      </c>
      <c r="J891" s="155"/>
      <c r="K891" s="155"/>
      <c r="AR891">
        <f t="shared" ca="1" si="224"/>
        <v>355.75471024000001</v>
      </c>
      <c r="AS891">
        <f t="shared" ca="1" si="225"/>
        <v>352.24528975999999</v>
      </c>
      <c r="AT891" cm="1">
        <f t="array" aca="1" ref="AT891" ca="1">_xlfn.LET(_xlpm.rozsah, $J$3:$J$10001,_xlpm.podminka, (_xlpm.rozsah&gt;H891)*(ISNUMBER(_xlpm.rozsah)),_xlpm.indexy, IF(_xlpm.podminka, ROW(_xlpm.rozsah)-MIN(ROW(_xlpm.rozsah))+1),_xlpm.prvni, MIN(_xlpm.indexy),_xlpm.finalni, IF(_xlpm.prvni=1, 2, _xlpm.prvni),INDEX(_xlpm.rozsah, _xlpm.finalni))</f>
        <v>1700</v>
      </c>
      <c r="AU891" cm="1">
        <f t="array" aca="1" ref="AU891" ca="1">INDEX($J$3:$J$10001,MATCH(AT891,$J$3:$J$10004,0)-1)</f>
        <v>1600</v>
      </c>
      <c r="AV891">
        <f t="shared" ca="1" si="226"/>
        <v>350</v>
      </c>
      <c r="AW891">
        <f t="shared" ca="1" si="227"/>
        <v>358</v>
      </c>
      <c r="AX891">
        <f t="shared" ca="1" si="228"/>
        <v>-8</v>
      </c>
      <c r="AY891">
        <f t="shared" ca="1" si="229"/>
        <v>355.75471024000001</v>
      </c>
      <c r="AZ891">
        <f t="shared" ca="1" si="230"/>
        <v>360</v>
      </c>
      <c r="BA891">
        <f t="shared" ca="1" si="231"/>
        <v>360</v>
      </c>
      <c r="BB891" cm="1">
        <f t="array" aca="1" ref="BB891" ca="1">_xlfn.LET(_xlpm.rozsah, $J$3:$J$10001,_xlpm.podminka, (_xlpm.rozsah&gt;E891)*(ISNUMBER(_xlpm.rozsah)),_xlpm.indexy, IF(_xlpm.podminka, ROW(_xlpm.rozsah)-MIN(ROW(_xlpm.rozsah))+1),_xlpm.prvni, MIN(_xlpm.indexy),_xlpm.finalni, IF(_xlpm.prvni=1, 2, _xlpm.prvni),INDEX(_xlpm.rozsah, _xlpm.finalni))</f>
        <v>1500</v>
      </c>
      <c r="BC891" cm="1">
        <f t="array" aca="1" ref="BC891" ca="1">INDEX($J$3:$J$10001,MATCH(BB891,$J$3:$J$10004,0)-1)</f>
        <v>1400</v>
      </c>
      <c r="BD891">
        <f t="shared" ca="1" si="232"/>
        <v>360</v>
      </c>
      <c r="BE891">
        <f t="shared" ca="1" si="233"/>
        <v>360</v>
      </c>
      <c r="BF891">
        <f t="shared" ca="1" si="234"/>
        <v>0</v>
      </c>
      <c r="BG891">
        <f t="shared" ca="1" si="235"/>
        <v>360</v>
      </c>
    </row>
    <row r="892" spans="1:59" x14ac:dyDescent="0.25">
      <c r="A892" s="64">
        <v>889</v>
      </c>
      <c r="B892" s="64">
        <v>51</v>
      </c>
      <c r="C892" s="64">
        <v>5</v>
      </c>
      <c r="D892" s="18">
        <v>889</v>
      </c>
      <c r="E892" s="21">
        <f t="shared" ca="1" si="220"/>
        <v>1483.0639581030632</v>
      </c>
      <c r="F892" s="22">
        <f t="shared" ca="1" si="221"/>
        <v>18</v>
      </c>
      <c r="G892" s="23">
        <v>889</v>
      </c>
      <c r="H892" s="24">
        <f t="shared" ca="1" si="222"/>
        <v>1628.066122</v>
      </c>
      <c r="I892" s="25">
        <f t="shared" ca="1" si="223"/>
        <v>17.787735511999998</v>
      </c>
      <c r="J892" s="155"/>
      <c r="K892" s="155"/>
      <c r="AR892">
        <f t="shared" ca="1" si="224"/>
        <v>355.75471024000001</v>
      </c>
      <c r="AS892">
        <f t="shared" ca="1" si="225"/>
        <v>352.24528975999999</v>
      </c>
      <c r="AT892" cm="1">
        <f t="array" aca="1" ref="AT892" ca="1">_xlfn.LET(_xlpm.rozsah, $J$3:$J$10001,_xlpm.podminka, (_xlpm.rozsah&gt;H892)*(ISNUMBER(_xlpm.rozsah)),_xlpm.indexy, IF(_xlpm.podminka, ROW(_xlpm.rozsah)-MIN(ROW(_xlpm.rozsah))+1),_xlpm.prvni, MIN(_xlpm.indexy),_xlpm.finalni, IF(_xlpm.prvni=1, 2, _xlpm.prvni),INDEX(_xlpm.rozsah, _xlpm.finalni))</f>
        <v>1700</v>
      </c>
      <c r="AU892" cm="1">
        <f t="array" aca="1" ref="AU892" ca="1">INDEX($J$3:$J$10001,MATCH(AT892,$J$3:$J$10004,0)-1)</f>
        <v>1600</v>
      </c>
      <c r="AV892">
        <f t="shared" ca="1" si="226"/>
        <v>350</v>
      </c>
      <c r="AW892">
        <f t="shared" ca="1" si="227"/>
        <v>358</v>
      </c>
      <c r="AX892">
        <f t="shared" ca="1" si="228"/>
        <v>-8</v>
      </c>
      <c r="AY892">
        <f t="shared" ca="1" si="229"/>
        <v>355.75471024000001</v>
      </c>
      <c r="AZ892">
        <f t="shared" ca="1" si="230"/>
        <v>360</v>
      </c>
      <c r="BA892">
        <f t="shared" ca="1" si="231"/>
        <v>360</v>
      </c>
      <c r="BB892" cm="1">
        <f t="array" aca="1" ref="BB892" ca="1">_xlfn.LET(_xlpm.rozsah, $J$3:$J$10001,_xlpm.podminka, (_xlpm.rozsah&gt;E892)*(ISNUMBER(_xlpm.rozsah)),_xlpm.indexy, IF(_xlpm.podminka, ROW(_xlpm.rozsah)-MIN(ROW(_xlpm.rozsah))+1),_xlpm.prvni, MIN(_xlpm.indexy),_xlpm.finalni, IF(_xlpm.prvni=1, 2, _xlpm.prvni),INDEX(_xlpm.rozsah, _xlpm.finalni))</f>
        <v>1500</v>
      </c>
      <c r="BC892" cm="1">
        <f t="array" aca="1" ref="BC892" ca="1">INDEX($J$3:$J$10001,MATCH(BB892,$J$3:$J$10004,0)-1)</f>
        <v>1400</v>
      </c>
      <c r="BD892">
        <f t="shared" ca="1" si="232"/>
        <v>360</v>
      </c>
      <c r="BE892">
        <f t="shared" ca="1" si="233"/>
        <v>360</v>
      </c>
      <c r="BF892">
        <f t="shared" ca="1" si="234"/>
        <v>0</v>
      </c>
      <c r="BG892">
        <f t="shared" ca="1" si="235"/>
        <v>360</v>
      </c>
    </row>
    <row r="893" spans="1:59" x14ac:dyDescent="0.25">
      <c r="A893" s="64">
        <v>890</v>
      </c>
      <c r="B893" s="64">
        <v>51</v>
      </c>
      <c r="C893" s="64">
        <v>5</v>
      </c>
      <c r="D893" s="18">
        <v>890</v>
      </c>
      <c r="E893" s="21">
        <f t="shared" ca="1" si="220"/>
        <v>1483.0639581030632</v>
      </c>
      <c r="F893" s="22">
        <f t="shared" ca="1" si="221"/>
        <v>18</v>
      </c>
      <c r="G893" s="28">
        <v>890</v>
      </c>
      <c r="H893" s="24">
        <f t="shared" ca="1" si="222"/>
        <v>1628.066122</v>
      </c>
      <c r="I893" s="25">
        <f t="shared" ca="1" si="223"/>
        <v>17.787735511999998</v>
      </c>
      <c r="J893" s="155"/>
      <c r="K893" s="155"/>
      <c r="AR893">
        <f t="shared" ca="1" si="224"/>
        <v>355.75471024000001</v>
      </c>
      <c r="AS893">
        <f t="shared" ca="1" si="225"/>
        <v>352.24528975999999</v>
      </c>
      <c r="AT893" cm="1">
        <f t="array" aca="1" ref="AT893" ca="1">_xlfn.LET(_xlpm.rozsah, $J$3:$J$10001,_xlpm.podminka, (_xlpm.rozsah&gt;H893)*(ISNUMBER(_xlpm.rozsah)),_xlpm.indexy, IF(_xlpm.podminka, ROW(_xlpm.rozsah)-MIN(ROW(_xlpm.rozsah))+1),_xlpm.prvni, MIN(_xlpm.indexy),_xlpm.finalni, IF(_xlpm.prvni=1, 2, _xlpm.prvni),INDEX(_xlpm.rozsah, _xlpm.finalni))</f>
        <v>1700</v>
      </c>
      <c r="AU893" cm="1">
        <f t="array" aca="1" ref="AU893" ca="1">INDEX($J$3:$J$10001,MATCH(AT893,$J$3:$J$10004,0)-1)</f>
        <v>1600</v>
      </c>
      <c r="AV893">
        <f t="shared" ca="1" si="226"/>
        <v>350</v>
      </c>
      <c r="AW893">
        <f t="shared" ca="1" si="227"/>
        <v>358</v>
      </c>
      <c r="AX893">
        <f t="shared" ca="1" si="228"/>
        <v>-8</v>
      </c>
      <c r="AY893">
        <f t="shared" ca="1" si="229"/>
        <v>355.75471024000001</v>
      </c>
      <c r="AZ893">
        <f t="shared" ca="1" si="230"/>
        <v>360</v>
      </c>
      <c r="BA893">
        <f t="shared" ca="1" si="231"/>
        <v>360</v>
      </c>
      <c r="BB893" cm="1">
        <f t="array" aca="1" ref="BB893" ca="1">_xlfn.LET(_xlpm.rozsah, $J$3:$J$10001,_xlpm.podminka, (_xlpm.rozsah&gt;E893)*(ISNUMBER(_xlpm.rozsah)),_xlpm.indexy, IF(_xlpm.podminka, ROW(_xlpm.rozsah)-MIN(ROW(_xlpm.rozsah))+1),_xlpm.prvni, MIN(_xlpm.indexy),_xlpm.finalni, IF(_xlpm.prvni=1, 2, _xlpm.prvni),INDEX(_xlpm.rozsah, _xlpm.finalni))</f>
        <v>1500</v>
      </c>
      <c r="BC893" cm="1">
        <f t="array" aca="1" ref="BC893" ca="1">INDEX($J$3:$J$10001,MATCH(BB893,$J$3:$J$10004,0)-1)</f>
        <v>1400</v>
      </c>
      <c r="BD893">
        <f t="shared" ca="1" si="232"/>
        <v>360</v>
      </c>
      <c r="BE893">
        <f t="shared" ca="1" si="233"/>
        <v>360</v>
      </c>
      <c r="BF893">
        <f t="shared" ca="1" si="234"/>
        <v>0</v>
      </c>
      <c r="BG893">
        <f t="shared" ca="1" si="235"/>
        <v>360</v>
      </c>
    </row>
    <row r="894" spans="1:59" x14ac:dyDescent="0.25">
      <c r="A894" s="64">
        <v>891</v>
      </c>
      <c r="B894" s="64">
        <v>63</v>
      </c>
      <c r="C894" s="64">
        <v>50</v>
      </c>
      <c r="D894" s="18">
        <v>891</v>
      </c>
      <c r="E894" s="21">
        <f t="shared" ca="1" si="220"/>
        <v>1667.3143011861368</v>
      </c>
      <c r="F894" s="22">
        <f t="shared" ca="1" si="221"/>
        <v>176.30742795255455</v>
      </c>
      <c r="G894" s="23">
        <v>891</v>
      </c>
      <c r="H894" s="24">
        <f t="shared" ca="1" si="222"/>
        <v>1775.8463859999999</v>
      </c>
      <c r="I894" s="25">
        <f t="shared" ca="1" si="223"/>
        <v>168.55305719</v>
      </c>
      <c r="J894" s="155"/>
      <c r="K894" s="155"/>
      <c r="AR894">
        <f t="shared" ca="1" si="224"/>
        <v>337.10611438000001</v>
      </c>
      <c r="AS894">
        <f t="shared" ca="1" si="225"/>
        <v>345.89388561999999</v>
      </c>
      <c r="AT894" cm="1">
        <f t="array" aca="1" ref="AT894" ca="1">_xlfn.LET(_xlpm.rozsah, $J$3:$J$10001,_xlpm.podminka, (_xlpm.rozsah&gt;H894)*(ISNUMBER(_xlpm.rozsah)),_xlpm.indexy, IF(_xlpm.podminka, ROW(_xlpm.rozsah)-MIN(ROW(_xlpm.rozsah))+1),_xlpm.prvni, MIN(_xlpm.indexy),_xlpm.finalni, IF(_xlpm.prvni=1, 2, _xlpm.prvni),INDEX(_xlpm.rozsah, _xlpm.finalni))</f>
        <v>1800</v>
      </c>
      <c r="AU894" cm="1">
        <f t="array" aca="1" ref="AU894" ca="1">INDEX($J$3:$J$10001,MATCH(AT894,$J$3:$J$10004,0)-1)</f>
        <v>1700</v>
      </c>
      <c r="AV894">
        <f t="shared" ca="1" si="226"/>
        <v>333</v>
      </c>
      <c r="AW894">
        <f t="shared" ca="1" si="227"/>
        <v>350</v>
      </c>
      <c r="AX894">
        <f t="shared" ca="1" si="228"/>
        <v>-17</v>
      </c>
      <c r="AY894">
        <f t="shared" ca="1" si="229"/>
        <v>337.10611438000001</v>
      </c>
      <c r="AZ894">
        <f t="shared" ca="1" si="230"/>
        <v>352.61485590510904</v>
      </c>
      <c r="BA894">
        <f t="shared" ca="1" si="231"/>
        <v>355.38514409489096</v>
      </c>
      <c r="BB894" cm="1">
        <f t="array" aca="1" ref="BB894" ca="1">_xlfn.LET(_xlpm.rozsah, $J$3:$J$10001,_xlpm.podminka, (_xlpm.rozsah&gt;E894)*(ISNUMBER(_xlpm.rozsah)),_xlpm.indexy, IF(_xlpm.podminka, ROW(_xlpm.rozsah)-MIN(ROW(_xlpm.rozsah))+1),_xlpm.prvni, MIN(_xlpm.indexy),_xlpm.finalni, IF(_xlpm.prvni=1, 2, _xlpm.prvni),INDEX(_xlpm.rozsah, _xlpm.finalni))</f>
        <v>1700</v>
      </c>
      <c r="BC894" cm="1">
        <f t="array" aca="1" ref="BC894" ca="1">INDEX($J$3:$J$10001,MATCH(BB894,$J$3:$J$10004,0)-1)</f>
        <v>1600</v>
      </c>
      <c r="BD894">
        <f t="shared" ca="1" si="232"/>
        <v>350</v>
      </c>
      <c r="BE894">
        <f t="shared" ca="1" si="233"/>
        <v>358</v>
      </c>
      <c r="BF894">
        <f t="shared" ca="1" si="234"/>
        <v>-8</v>
      </c>
      <c r="BG894">
        <f t="shared" ca="1" si="235"/>
        <v>352.61485590510904</v>
      </c>
    </row>
    <row r="895" spans="1:59" x14ac:dyDescent="0.25">
      <c r="A895" s="64">
        <v>892</v>
      </c>
      <c r="B895" s="64">
        <v>81</v>
      </c>
      <c r="C895" s="64">
        <v>34</v>
      </c>
      <c r="D895" s="18">
        <v>892</v>
      </c>
      <c r="E895" s="21">
        <f t="shared" ca="1" si="220"/>
        <v>1943.6898158107474</v>
      </c>
      <c r="F895" s="22">
        <f t="shared" ca="1" si="221"/>
        <v>105.06327401989535</v>
      </c>
      <c r="G895" s="28">
        <v>892</v>
      </c>
      <c r="H895" s="24">
        <f t="shared" ca="1" si="222"/>
        <v>1997.5167820000001</v>
      </c>
      <c r="I895" s="25">
        <f t="shared" ca="1" si="223"/>
        <v>102.13508705919998</v>
      </c>
      <c r="J895" s="155"/>
      <c r="K895" s="155"/>
      <c r="AR895">
        <f t="shared" ca="1" si="224"/>
        <v>300.39731487999995</v>
      </c>
      <c r="AS895">
        <f t="shared" ca="1" si="225"/>
        <v>315.60268512000005</v>
      </c>
      <c r="AT895" cm="1">
        <f t="array" aca="1" ref="AT895" ca="1">_xlfn.LET(_xlpm.rozsah, $J$3:$J$10001,_xlpm.podminka, (_xlpm.rozsah&gt;H895)*(ISNUMBER(_xlpm.rozsah)),_xlpm.indexy, IF(_xlpm.podminka, ROW(_xlpm.rozsah)-MIN(ROW(_xlpm.rozsah))+1),_xlpm.prvni, MIN(_xlpm.indexy),_xlpm.finalni, IF(_xlpm.prvni=1, 2, _xlpm.prvni),INDEX(_xlpm.rozsah, _xlpm.finalni))</f>
        <v>2000</v>
      </c>
      <c r="AU895" cm="1">
        <f t="array" aca="1" ref="AU895" ca="1">INDEX($J$3:$J$10001,MATCH(AT895,$J$3:$J$10004,0)-1)</f>
        <v>1900</v>
      </c>
      <c r="AV895">
        <f t="shared" ca="1" si="226"/>
        <v>300</v>
      </c>
      <c r="AW895">
        <f t="shared" ca="1" si="227"/>
        <v>316</v>
      </c>
      <c r="AX895">
        <f t="shared" ca="1" si="228"/>
        <v>-16</v>
      </c>
      <c r="AY895">
        <f t="shared" ca="1" si="229"/>
        <v>300.39731487999995</v>
      </c>
      <c r="AZ895">
        <f t="shared" ca="1" si="230"/>
        <v>309.0096294702804</v>
      </c>
      <c r="BA895">
        <f t="shared" ca="1" si="231"/>
        <v>306.9903705297196</v>
      </c>
      <c r="BB895" cm="1">
        <f t="array" aca="1" ref="BB895" ca="1">_xlfn.LET(_xlpm.rozsah, $J$3:$J$10001,_xlpm.podminka, (_xlpm.rozsah&gt;E895)*(ISNUMBER(_xlpm.rozsah)),_xlpm.indexy, IF(_xlpm.podminka, ROW(_xlpm.rozsah)-MIN(ROW(_xlpm.rozsah))+1),_xlpm.prvni, MIN(_xlpm.indexy),_xlpm.finalni, IF(_xlpm.prvni=1, 2, _xlpm.prvni),INDEX(_xlpm.rozsah, _xlpm.finalni))</f>
        <v>2000</v>
      </c>
      <c r="BC895" cm="1">
        <f t="array" aca="1" ref="BC895" ca="1">INDEX($J$3:$J$10001,MATCH(BB895,$J$3:$J$10004,0)-1)</f>
        <v>1900</v>
      </c>
      <c r="BD895">
        <f t="shared" ca="1" si="232"/>
        <v>300</v>
      </c>
      <c r="BE895">
        <f t="shared" ca="1" si="233"/>
        <v>316</v>
      </c>
      <c r="BF895">
        <f t="shared" ca="1" si="234"/>
        <v>-16</v>
      </c>
      <c r="BG895">
        <f t="shared" ca="1" si="235"/>
        <v>309.0096294702804</v>
      </c>
    </row>
    <row r="896" spans="1:59" x14ac:dyDescent="0.25">
      <c r="A896" s="64">
        <v>893</v>
      </c>
      <c r="B896" s="64">
        <v>81</v>
      </c>
      <c r="C896" s="64">
        <v>25</v>
      </c>
      <c r="D896" s="18">
        <v>893</v>
      </c>
      <c r="E896" s="21">
        <f t="shared" ca="1" si="220"/>
        <v>1943.6898158107474</v>
      </c>
      <c r="F896" s="22">
        <f t="shared" ca="1" si="221"/>
        <v>77.2524073675701</v>
      </c>
      <c r="G896" s="23">
        <v>893</v>
      </c>
      <c r="H896" s="24">
        <f t="shared" ca="1" si="222"/>
        <v>1997.5167820000001</v>
      </c>
      <c r="I896" s="25">
        <f t="shared" ca="1" si="223"/>
        <v>75.099328719999988</v>
      </c>
      <c r="J896" s="155"/>
      <c r="K896" s="155"/>
      <c r="AR896">
        <f t="shared" ca="1" si="224"/>
        <v>300.39731487999995</v>
      </c>
      <c r="AS896">
        <f t="shared" ca="1" si="225"/>
        <v>315.60268512000005</v>
      </c>
      <c r="AT896" cm="1">
        <f t="array" aca="1" ref="AT896" ca="1">_xlfn.LET(_xlpm.rozsah, $J$3:$J$10001,_xlpm.podminka, (_xlpm.rozsah&gt;H896)*(ISNUMBER(_xlpm.rozsah)),_xlpm.indexy, IF(_xlpm.podminka, ROW(_xlpm.rozsah)-MIN(ROW(_xlpm.rozsah))+1),_xlpm.prvni, MIN(_xlpm.indexy),_xlpm.finalni, IF(_xlpm.prvni=1, 2, _xlpm.prvni),INDEX(_xlpm.rozsah, _xlpm.finalni))</f>
        <v>2000</v>
      </c>
      <c r="AU896" cm="1">
        <f t="array" aca="1" ref="AU896" ca="1">INDEX($J$3:$J$10001,MATCH(AT896,$J$3:$J$10004,0)-1)</f>
        <v>1900</v>
      </c>
      <c r="AV896">
        <f t="shared" ca="1" si="226"/>
        <v>300</v>
      </c>
      <c r="AW896">
        <f t="shared" ca="1" si="227"/>
        <v>316</v>
      </c>
      <c r="AX896">
        <f t="shared" ca="1" si="228"/>
        <v>-16</v>
      </c>
      <c r="AY896">
        <f t="shared" ca="1" si="229"/>
        <v>300.39731487999995</v>
      </c>
      <c r="AZ896">
        <f t="shared" ca="1" si="230"/>
        <v>309.0096294702804</v>
      </c>
      <c r="BA896">
        <f t="shared" ca="1" si="231"/>
        <v>306.9903705297196</v>
      </c>
      <c r="BB896" cm="1">
        <f t="array" aca="1" ref="BB896" ca="1">_xlfn.LET(_xlpm.rozsah, $J$3:$J$10001,_xlpm.podminka, (_xlpm.rozsah&gt;E896)*(ISNUMBER(_xlpm.rozsah)),_xlpm.indexy, IF(_xlpm.podminka, ROW(_xlpm.rozsah)-MIN(ROW(_xlpm.rozsah))+1),_xlpm.prvni, MIN(_xlpm.indexy),_xlpm.finalni, IF(_xlpm.prvni=1, 2, _xlpm.prvni),INDEX(_xlpm.rozsah, _xlpm.finalni))</f>
        <v>2000</v>
      </c>
      <c r="BC896" cm="1">
        <f t="array" aca="1" ref="BC896" ca="1">INDEX($J$3:$J$10001,MATCH(BB896,$J$3:$J$10004,0)-1)</f>
        <v>1900</v>
      </c>
      <c r="BD896">
        <f t="shared" ca="1" si="232"/>
        <v>300</v>
      </c>
      <c r="BE896">
        <f t="shared" ca="1" si="233"/>
        <v>316</v>
      </c>
      <c r="BF896">
        <f t="shared" ca="1" si="234"/>
        <v>-16</v>
      </c>
      <c r="BG896">
        <f t="shared" ca="1" si="235"/>
        <v>309.0096294702804</v>
      </c>
    </row>
    <row r="897" spans="1:59" x14ac:dyDescent="0.25">
      <c r="A897" s="64">
        <v>894</v>
      </c>
      <c r="B897" s="64">
        <v>81</v>
      </c>
      <c r="C897" s="64">
        <v>29</v>
      </c>
      <c r="D897" s="18">
        <v>894</v>
      </c>
      <c r="E897" s="21">
        <f t="shared" ca="1" si="220"/>
        <v>1943.6898158107474</v>
      </c>
      <c r="F897" s="22">
        <f t="shared" ca="1" si="221"/>
        <v>89.612792546381314</v>
      </c>
      <c r="G897" s="28">
        <v>894</v>
      </c>
      <c r="H897" s="24">
        <f t="shared" ca="1" si="222"/>
        <v>1997.5167820000001</v>
      </c>
      <c r="I897" s="25">
        <f t="shared" ca="1" si="223"/>
        <v>87.115221315199975</v>
      </c>
      <c r="J897" s="155"/>
      <c r="K897" s="155"/>
      <c r="AR897">
        <f t="shared" ca="1" si="224"/>
        <v>300.39731487999995</v>
      </c>
      <c r="AS897">
        <f t="shared" ca="1" si="225"/>
        <v>315.60268512000005</v>
      </c>
      <c r="AT897" cm="1">
        <f t="array" aca="1" ref="AT897" ca="1">_xlfn.LET(_xlpm.rozsah, $J$3:$J$10001,_xlpm.podminka, (_xlpm.rozsah&gt;H897)*(ISNUMBER(_xlpm.rozsah)),_xlpm.indexy, IF(_xlpm.podminka, ROW(_xlpm.rozsah)-MIN(ROW(_xlpm.rozsah))+1),_xlpm.prvni, MIN(_xlpm.indexy),_xlpm.finalni, IF(_xlpm.prvni=1, 2, _xlpm.prvni),INDEX(_xlpm.rozsah, _xlpm.finalni))</f>
        <v>2000</v>
      </c>
      <c r="AU897" cm="1">
        <f t="array" aca="1" ref="AU897" ca="1">INDEX($J$3:$J$10001,MATCH(AT897,$J$3:$J$10004,0)-1)</f>
        <v>1900</v>
      </c>
      <c r="AV897">
        <f t="shared" ca="1" si="226"/>
        <v>300</v>
      </c>
      <c r="AW897">
        <f t="shared" ca="1" si="227"/>
        <v>316</v>
      </c>
      <c r="AX897">
        <f t="shared" ca="1" si="228"/>
        <v>-16</v>
      </c>
      <c r="AY897">
        <f t="shared" ca="1" si="229"/>
        <v>300.39731487999995</v>
      </c>
      <c r="AZ897">
        <f t="shared" ca="1" si="230"/>
        <v>309.0096294702804</v>
      </c>
      <c r="BA897">
        <f t="shared" ca="1" si="231"/>
        <v>306.9903705297196</v>
      </c>
      <c r="BB897" cm="1">
        <f t="array" aca="1" ref="BB897" ca="1">_xlfn.LET(_xlpm.rozsah, $J$3:$J$10001,_xlpm.podminka, (_xlpm.rozsah&gt;E897)*(ISNUMBER(_xlpm.rozsah)),_xlpm.indexy, IF(_xlpm.podminka, ROW(_xlpm.rozsah)-MIN(ROW(_xlpm.rozsah))+1),_xlpm.prvni, MIN(_xlpm.indexy),_xlpm.finalni, IF(_xlpm.prvni=1, 2, _xlpm.prvni),INDEX(_xlpm.rozsah, _xlpm.finalni))</f>
        <v>2000</v>
      </c>
      <c r="BC897" cm="1">
        <f t="array" aca="1" ref="BC897" ca="1">INDEX($J$3:$J$10001,MATCH(BB897,$J$3:$J$10004,0)-1)</f>
        <v>1900</v>
      </c>
      <c r="BD897">
        <f t="shared" ca="1" si="232"/>
        <v>300</v>
      </c>
      <c r="BE897">
        <f t="shared" ca="1" si="233"/>
        <v>316</v>
      </c>
      <c r="BF897">
        <f t="shared" ca="1" si="234"/>
        <v>-16</v>
      </c>
      <c r="BG897">
        <f t="shared" ca="1" si="235"/>
        <v>309.0096294702804</v>
      </c>
    </row>
    <row r="898" spans="1:59" x14ac:dyDescent="0.25">
      <c r="A898" s="64">
        <v>895</v>
      </c>
      <c r="B898" s="64">
        <v>81</v>
      </c>
      <c r="C898" s="64">
        <v>23</v>
      </c>
      <c r="D898" s="18">
        <v>895</v>
      </c>
      <c r="E898" s="21">
        <f t="shared" ca="1" si="220"/>
        <v>1943.6898158107474</v>
      </c>
      <c r="F898" s="22">
        <f t="shared" ca="1" si="221"/>
        <v>71.072214778164494</v>
      </c>
      <c r="G898" s="23">
        <v>895</v>
      </c>
      <c r="H898" s="24">
        <f t="shared" ca="1" si="222"/>
        <v>1997.5167820000001</v>
      </c>
      <c r="I898" s="25">
        <f t="shared" ca="1" si="223"/>
        <v>69.091382422399988</v>
      </c>
      <c r="J898" s="155"/>
      <c r="K898" s="155"/>
      <c r="AR898">
        <f t="shared" ca="1" si="224"/>
        <v>300.39731487999995</v>
      </c>
      <c r="AS898">
        <f t="shared" ca="1" si="225"/>
        <v>315.60268512000005</v>
      </c>
      <c r="AT898" cm="1">
        <f t="array" aca="1" ref="AT898" ca="1">_xlfn.LET(_xlpm.rozsah, $J$3:$J$10001,_xlpm.podminka, (_xlpm.rozsah&gt;H898)*(ISNUMBER(_xlpm.rozsah)),_xlpm.indexy, IF(_xlpm.podminka, ROW(_xlpm.rozsah)-MIN(ROW(_xlpm.rozsah))+1),_xlpm.prvni, MIN(_xlpm.indexy),_xlpm.finalni, IF(_xlpm.prvni=1, 2, _xlpm.prvni),INDEX(_xlpm.rozsah, _xlpm.finalni))</f>
        <v>2000</v>
      </c>
      <c r="AU898" cm="1">
        <f t="array" aca="1" ref="AU898" ca="1">INDEX($J$3:$J$10001,MATCH(AT898,$J$3:$J$10004,0)-1)</f>
        <v>1900</v>
      </c>
      <c r="AV898">
        <f t="shared" ca="1" si="226"/>
        <v>300</v>
      </c>
      <c r="AW898">
        <f t="shared" ca="1" si="227"/>
        <v>316</v>
      </c>
      <c r="AX898">
        <f t="shared" ca="1" si="228"/>
        <v>-16</v>
      </c>
      <c r="AY898">
        <f t="shared" ca="1" si="229"/>
        <v>300.39731487999995</v>
      </c>
      <c r="AZ898">
        <f t="shared" ca="1" si="230"/>
        <v>309.0096294702804</v>
      </c>
      <c r="BA898">
        <f t="shared" ca="1" si="231"/>
        <v>306.9903705297196</v>
      </c>
      <c r="BB898" cm="1">
        <f t="array" aca="1" ref="BB898" ca="1">_xlfn.LET(_xlpm.rozsah, $J$3:$J$10001,_xlpm.podminka, (_xlpm.rozsah&gt;E898)*(ISNUMBER(_xlpm.rozsah)),_xlpm.indexy, IF(_xlpm.podminka, ROW(_xlpm.rozsah)-MIN(ROW(_xlpm.rozsah))+1),_xlpm.prvni, MIN(_xlpm.indexy),_xlpm.finalni, IF(_xlpm.prvni=1, 2, _xlpm.prvni),INDEX(_xlpm.rozsah, _xlpm.finalni))</f>
        <v>2000</v>
      </c>
      <c r="BC898" cm="1">
        <f t="array" aca="1" ref="BC898" ca="1">INDEX($J$3:$J$10001,MATCH(BB898,$J$3:$J$10004,0)-1)</f>
        <v>1900</v>
      </c>
      <c r="BD898">
        <f t="shared" ca="1" si="232"/>
        <v>300</v>
      </c>
      <c r="BE898">
        <f t="shared" ca="1" si="233"/>
        <v>316</v>
      </c>
      <c r="BF898">
        <f t="shared" ca="1" si="234"/>
        <v>-16</v>
      </c>
      <c r="BG898">
        <f t="shared" ca="1" si="235"/>
        <v>309.0096294702804</v>
      </c>
    </row>
    <row r="899" spans="1:59" x14ac:dyDescent="0.25">
      <c r="A899" s="64">
        <v>896</v>
      </c>
      <c r="B899" s="64">
        <v>80</v>
      </c>
      <c r="C899" s="64">
        <v>24</v>
      </c>
      <c r="D899" s="18">
        <v>896</v>
      </c>
      <c r="E899" s="21">
        <f t="shared" ca="1" si="220"/>
        <v>1928.3356205538248</v>
      </c>
      <c r="F899" s="22">
        <f t="shared" ca="1" si="221"/>
        <v>74.751912170733135</v>
      </c>
      <c r="G899" s="28">
        <v>896</v>
      </c>
      <c r="H899" s="24">
        <f t="shared" ca="1" si="222"/>
        <v>1985.2017599999999</v>
      </c>
      <c r="I899" s="25">
        <f t="shared" ca="1" si="223"/>
        <v>72.568252415999993</v>
      </c>
      <c r="J899" s="155"/>
      <c r="K899" s="155"/>
      <c r="AR899">
        <f t="shared" ca="1" si="224"/>
        <v>302.3677184</v>
      </c>
      <c r="AS899">
        <f t="shared" ca="1" si="225"/>
        <v>313.6322816</v>
      </c>
      <c r="AT899" cm="1">
        <f t="array" aca="1" ref="AT899" ca="1">_xlfn.LET(_xlpm.rozsah, $J$3:$J$10001,_xlpm.podminka, (_xlpm.rozsah&gt;H899)*(ISNUMBER(_xlpm.rozsah)),_xlpm.indexy, IF(_xlpm.podminka, ROW(_xlpm.rozsah)-MIN(ROW(_xlpm.rozsah))+1),_xlpm.prvni, MIN(_xlpm.indexy),_xlpm.finalni, IF(_xlpm.prvni=1, 2, _xlpm.prvni),INDEX(_xlpm.rozsah, _xlpm.finalni))</f>
        <v>2000</v>
      </c>
      <c r="AU899" cm="1">
        <f t="array" aca="1" ref="AU899" ca="1">INDEX($J$3:$J$10001,MATCH(AT899,$J$3:$J$10004,0)-1)</f>
        <v>1900</v>
      </c>
      <c r="AV899">
        <f t="shared" ca="1" si="226"/>
        <v>300</v>
      </c>
      <c r="AW899">
        <f t="shared" ca="1" si="227"/>
        <v>316</v>
      </c>
      <c r="AX899">
        <f t="shared" ca="1" si="228"/>
        <v>-16</v>
      </c>
      <c r="AY899">
        <f t="shared" ca="1" si="229"/>
        <v>302.3677184</v>
      </c>
      <c r="AZ899">
        <f t="shared" ca="1" si="230"/>
        <v>311.46630071138804</v>
      </c>
      <c r="BA899">
        <f t="shared" ca="1" si="231"/>
        <v>304.53369928861196</v>
      </c>
      <c r="BB899" cm="1">
        <f t="array" aca="1" ref="BB899" ca="1">_xlfn.LET(_xlpm.rozsah, $J$3:$J$10001,_xlpm.podminka, (_xlpm.rozsah&gt;E899)*(ISNUMBER(_xlpm.rozsah)),_xlpm.indexy, IF(_xlpm.podminka, ROW(_xlpm.rozsah)-MIN(ROW(_xlpm.rozsah))+1),_xlpm.prvni, MIN(_xlpm.indexy),_xlpm.finalni, IF(_xlpm.prvni=1, 2, _xlpm.prvni),INDEX(_xlpm.rozsah, _xlpm.finalni))</f>
        <v>2000</v>
      </c>
      <c r="BC899" cm="1">
        <f t="array" aca="1" ref="BC899" ca="1">INDEX($J$3:$J$10001,MATCH(BB899,$J$3:$J$10004,0)-1)</f>
        <v>1900</v>
      </c>
      <c r="BD899">
        <f t="shared" ca="1" si="232"/>
        <v>300</v>
      </c>
      <c r="BE899">
        <f t="shared" ca="1" si="233"/>
        <v>316</v>
      </c>
      <c r="BF899">
        <f t="shared" ca="1" si="234"/>
        <v>-16</v>
      </c>
      <c r="BG899">
        <f t="shared" ca="1" si="235"/>
        <v>311.46630071138804</v>
      </c>
    </row>
    <row r="900" spans="1:59" x14ac:dyDescent="0.25">
      <c r="A900" s="64">
        <v>897</v>
      </c>
      <c r="B900" s="64">
        <v>81</v>
      </c>
      <c r="C900" s="64">
        <v>24</v>
      </c>
      <c r="D900" s="18">
        <v>897</v>
      </c>
      <c r="E900" s="21">
        <f t="shared" ref="E900:E963" ca="1" si="236">(B900/100)*($S$8 - $S$11)+$S$11</f>
        <v>1943.6898158107474</v>
      </c>
      <c r="F900" s="22">
        <f t="shared" ref="F900:F963" ca="1" si="237">(C900*AZ900)/100</f>
        <v>74.162311072867297</v>
      </c>
      <c r="G900" s="23">
        <v>897</v>
      </c>
      <c r="H900" s="24">
        <f t="shared" ref="H900:H963" ca="1" si="238">(B900/100)*($V$8 - $V$11)+$V$11</f>
        <v>1997.5167820000001</v>
      </c>
      <c r="I900" s="25">
        <f t="shared" ref="I900:I963" ca="1" si="239">(C900*AR900)/100</f>
        <v>72.095355571199988</v>
      </c>
      <c r="J900" s="155"/>
      <c r="K900" s="155"/>
      <c r="AR900">
        <f t="shared" ref="AR900:AR963" ca="1" si="240">IF(AX900&lt;0, AY900, AS900)</f>
        <v>300.39731487999995</v>
      </c>
      <c r="AS900">
        <f t="shared" ref="AS900:AS963" ca="1" si="241">MIN(AV900:AW900)+((H900-MIN(AT900:AU900))/(MAX(AT900:AU900)-MIN(AT900:AU900)))*(MAX(AV900:AW900)-MIN(AV900:AW900))</f>
        <v>315.60268512000005</v>
      </c>
      <c r="AT900" cm="1">
        <f t="array" aca="1" ref="AT900" ca="1">_xlfn.LET(_xlpm.rozsah, $J$3:$J$10001,_xlpm.podminka, (_xlpm.rozsah&gt;H900)*(ISNUMBER(_xlpm.rozsah)),_xlpm.indexy, IF(_xlpm.podminka, ROW(_xlpm.rozsah)-MIN(ROW(_xlpm.rozsah))+1),_xlpm.prvni, MIN(_xlpm.indexy),_xlpm.finalni, IF(_xlpm.prvni=1, 2, _xlpm.prvni),INDEX(_xlpm.rozsah, _xlpm.finalni))</f>
        <v>2000</v>
      </c>
      <c r="AU900" cm="1">
        <f t="array" aca="1" ref="AU900" ca="1">INDEX($J$3:$J$10001,MATCH(AT900,$J$3:$J$10004,0)-1)</f>
        <v>1900</v>
      </c>
      <c r="AV900">
        <f t="shared" ref="AV900:AV963" ca="1" si="242">IF(ISERROR(MATCH(AT900,$J$1:$J$10000,0)), 0, INDEX($K$1:$K$10000, MATCH(AT900,$J$1:$J$10000,0)))</f>
        <v>300</v>
      </c>
      <c r="AW900">
        <f t="shared" ref="AW900:AW963" ca="1" si="243">IF(ISERROR(MATCH(AU900,$J$1:$J$10000,0)), 0, INDEX($K$1:$K$10000, MATCH(AU900,$J$1:$J$10000,0)))</f>
        <v>316</v>
      </c>
      <c r="AX900">
        <f t="shared" ref="AX900:AX963" ca="1" si="244">AV900-AW900</f>
        <v>-16</v>
      </c>
      <c r="AY900">
        <f t="shared" ref="AY900:AY963" ca="1" si="245">MIN(AV900:AW900)+((MAX(AT900:AU900)-H900)/(MAX(AT900:AU900)-MIN(AT900:AU900)))*(MAX(AV900:AW900)-MIN(AV900:AW900))</f>
        <v>300.39731487999995</v>
      </c>
      <c r="AZ900">
        <f t="shared" ref="AZ900:AZ963" ca="1" si="246">IF(BF900&lt;0, BG900,BA900)</f>
        <v>309.0096294702804</v>
      </c>
      <c r="BA900">
        <f t="shared" ref="BA900:BA963" ca="1" si="247">MIN(BD900:BE900)+((E900-MIN(BB900:BC900))/(MAX(BB900:BC900)-MIN(BB900:BC900)))*(MAX(BD900:BE900)-MIN(BD900:BE900))</f>
        <v>306.9903705297196</v>
      </c>
      <c r="BB900" cm="1">
        <f t="array" aca="1" ref="BB900" ca="1">_xlfn.LET(_xlpm.rozsah, $J$3:$J$10001,_xlpm.podminka, (_xlpm.rozsah&gt;E900)*(ISNUMBER(_xlpm.rozsah)),_xlpm.indexy, IF(_xlpm.podminka, ROW(_xlpm.rozsah)-MIN(ROW(_xlpm.rozsah))+1),_xlpm.prvni, MIN(_xlpm.indexy),_xlpm.finalni, IF(_xlpm.prvni=1, 2, _xlpm.prvni),INDEX(_xlpm.rozsah, _xlpm.finalni))</f>
        <v>2000</v>
      </c>
      <c r="BC900" cm="1">
        <f t="array" aca="1" ref="BC900" ca="1">INDEX($J$3:$J$10001,MATCH(BB900,$J$3:$J$10004,0)-1)</f>
        <v>1900</v>
      </c>
      <c r="BD900">
        <f t="shared" ref="BD900:BD963" ca="1" si="248">IF(ISERROR(MATCH(BB900,$J$1:$J$10000,0)), 0, INDEX($K$1:$K$10000, MATCH(BB900,$J$1:$J$10000,0)))</f>
        <v>300</v>
      </c>
      <c r="BE900">
        <f t="shared" ref="BE900:BE963" ca="1" si="249">IF(ISERROR(MATCH(BC900,$J$1:$J$10000,0)), 0, INDEX($K$1:$K$10000, MATCH(BC900,$J$1:$J$10000,0)))</f>
        <v>316</v>
      </c>
      <c r="BF900">
        <f t="shared" ref="BF900:BF963" ca="1" si="250">BD900-BE900</f>
        <v>-16</v>
      </c>
      <c r="BG900">
        <f t="shared" ref="BG900:BG963" ca="1" si="251">MIN(BD900:BE900)+((MAX(BB900:BC900)-E900)/(MAX(BB900:BC900)-MIN(BB900:BC900)))*(MAX(BD900:BE900)-MIN(BD900:BE900))</f>
        <v>309.0096294702804</v>
      </c>
    </row>
    <row r="901" spans="1:59" x14ac:dyDescent="0.25">
      <c r="A901" s="64">
        <v>898</v>
      </c>
      <c r="B901" s="64">
        <v>81</v>
      </c>
      <c r="C901" s="64">
        <v>28</v>
      </c>
      <c r="D901" s="18">
        <v>898</v>
      </c>
      <c r="E901" s="21">
        <f t="shared" ca="1" si="236"/>
        <v>1943.6898158107474</v>
      </c>
      <c r="F901" s="22">
        <f t="shared" ca="1" si="237"/>
        <v>86.522696251678511</v>
      </c>
      <c r="G901" s="28">
        <v>898</v>
      </c>
      <c r="H901" s="24">
        <f t="shared" ca="1" si="238"/>
        <v>1997.5167820000001</v>
      </c>
      <c r="I901" s="25">
        <f t="shared" ca="1" si="239"/>
        <v>84.111248166399989</v>
      </c>
      <c r="J901" s="155"/>
      <c r="K901" s="155"/>
      <c r="AR901">
        <f t="shared" ca="1" si="240"/>
        <v>300.39731487999995</v>
      </c>
      <c r="AS901">
        <f t="shared" ca="1" si="241"/>
        <v>315.60268512000005</v>
      </c>
      <c r="AT901" cm="1">
        <f t="array" aca="1" ref="AT901" ca="1">_xlfn.LET(_xlpm.rozsah, $J$3:$J$10001,_xlpm.podminka, (_xlpm.rozsah&gt;H901)*(ISNUMBER(_xlpm.rozsah)),_xlpm.indexy, IF(_xlpm.podminka, ROW(_xlpm.rozsah)-MIN(ROW(_xlpm.rozsah))+1),_xlpm.prvni, MIN(_xlpm.indexy),_xlpm.finalni, IF(_xlpm.prvni=1, 2, _xlpm.prvni),INDEX(_xlpm.rozsah, _xlpm.finalni))</f>
        <v>2000</v>
      </c>
      <c r="AU901" cm="1">
        <f t="array" aca="1" ref="AU901" ca="1">INDEX($J$3:$J$10001,MATCH(AT901,$J$3:$J$10004,0)-1)</f>
        <v>1900</v>
      </c>
      <c r="AV901">
        <f t="shared" ca="1" si="242"/>
        <v>300</v>
      </c>
      <c r="AW901">
        <f t="shared" ca="1" si="243"/>
        <v>316</v>
      </c>
      <c r="AX901">
        <f t="shared" ca="1" si="244"/>
        <v>-16</v>
      </c>
      <c r="AY901">
        <f t="shared" ca="1" si="245"/>
        <v>300.39731487999995</v>
      </c>
      <c r="AZ901">
        <f t="shared" ca="1" si="246"/>
        <v>309.0096294702804</v>
      </c>
      <c r="BA901">
        <f t="shared" ca="1" si="247"/>
        <v>306.9903705297196</v>
      </c>
      <c r="BB901" cm="1">
        <f t="array" aca="1" ref="BB901" ca="1">_xlfn.LET(_xlpm.rozsah, $J$3:$J$10001,_xlpm.podminka, (_xlpm.rozsah&gt;E901)*(ISNUMBER(_xlpm.rozsah)),_xlpm.indexy, IF(_xlpm.podminka, ROW(_xlpm.rozsah)-MIN(ROW(_xlpm.rozsah))+1),_xlpm.prvni, MIN(_xlpm.indexy),_xlpm.finalni, IF(_xlpm.prvni=1, 2, _xlpm.prvni),INDEX(_xlpm.rozsah, _xlpm.finalni))</f>
        <v>2000</v>
      </c>
      <c r="BC901" cm="1">
        <f t="array" aca="1" ref="BC901" ca="1">INDEX($J$3:$J$10001,MATCH(BB901,$J$3:$J$10004,0)-1)</f>
        <v>1900</v>
      </c>
      <c r="BD901">
        <f t="shared" ca="1" si="248"/>
        <v>300</v>
      </c>
      <c r="BE901">
        <f t="shared" ca="1" si="249"/>
        <v>316</v>
      </c>
      <c r="BF901">
        <f t="shared" ca="1" si="250"/>
        <v>-16</v>
      </c>
      <c r="BG901">
        <f t="shared" ca="1" si="251"/>
        <v>309.0096294702804</v>
      </c>
    </row>
    <row r="902" spans="1:59" x14ac:dyDescent="0.25">
      <c r="A902" s="64">
        <v>899</v>
      </c>
      <c r="B902" s="64">
        <v>81</v>
      </c>
      <c r="C902" s="64">
        <v>27</v>
      </c>
      <c r="D902" s="18">
        <v>899</v>
      </c>
      <c r="E902" s="21">
        <f t="shared" ca="1" si="236"/>
        <v>1943.6898158107474</v>
      </c>
      <c r="F902" s="22">
        <f t="shared" ca="1" si="237"/>
        <v>83.432599956975707</v>
      </c>
      <c r="G902" s="23">
        <v>899</v>
      </c>
      <c r="H902" s="24">
        <f t="shared" ca="1" si="238"/>
        <v>1997.5167820000001</v>
      </c>
      <c r="I902" s="25">
        <f t="shared" ca="1" si="239"/>
        <v>81.107275017599989</v>
      </c>
      <c r="J902" s="155"/>
      <c r="K902" s="155"/>
      <c r="AR902">
        <f t="shared" ca="1" si="240"/>
        <v>300.39731487999995</v>
      </c>
      <c r="AS902">
        <f t="shared" ca="1" si="241"/>
        <v>315.60268512000005</v>
      </c>
      <c r="AT902" cm="1">
        <f t="array" aca="1" ref="AT902" ca="1">_xlfn.LET(_xlpm.rozsah, $J$3:$J$10001,_xlpm.podminka, (_xlpm.rozsah&gt;H902)*(ISNUMBER(_xlpm.rozsah)),_xlpm.indexy, IF(_xlpm.podminka, ROW(_xlpm.rozsah)-MIN(ROW(_xlpm.rozsah))+1),_xlpm.prvni, MIN(_xlpm.indexy),_xlpm.finalni, IF(_xlpm.prvni=1, 2, _xlpm.prvni),INDEX(_xlpm.rozsah, _xlpm.finalni))</f>
        <v>2000</v>
      </c>
      <c r="AU902" cm="1">
        <f t="array" aca="1" ref="AU902" ca="1">INDEX($J$3:$J$10001,MATCH(AT902,$J$3:$J$10004,0)-1)</f>
        <v>1900</v>
      </c>
      <c r="AV902">
        <f t="shared" ca="1" si="242"/>
        <v>300</v>
      </c>
      <c r="AW902">
        <f t="shared" ca="1" si="243"/>
        <v>316</v>
      </c>
      <c r="AX902">
        <f t="shared" ca="1" si="244"/>
        <v>-16</v>
      </c>
      <c r="AY902">
        <f t="shared" ca="1" si="245"/>
        <v>300.39731487999995</v>
      </c>
      <c r="AZ902">
        <f t="shared" ca="1" si="246"/>
        <v>309.0096294702804</v>
      </c>
      <c r="BA902">
        <f t="shared" ca="1" si="247"/>
        <v>306.9903705297196</v>
      </c>
      <c r="BB902" cm="1">
        <f t="array" aca="1" ref="BB902" ca="1">_xlfn.LET(_xlpm.rozsah, $J$3:$J$10001,_xlpm.podminka, (_xlpm.rozsah&gt;E902)*(ISNUMBER(_xlpm.rozsah)),_xlpm.indexy, IF(_xlpm.podminka, ROW(_xlpm.rozsah)-MIN(ROW(_xlpm.rozsah))+1),_xlpm.prvni, MIN(_xlpm.indexy),_xlpm.finalni, IF(_xlpm.prvni=1, 2, _xlpm.prvni),INDEX(_xlpm.rozsah, _xlpm.finalni))</f>
        <v>2000</v>
      </c>
      <c r="BC902" cm="1">
        <f t="array" aca="1" ref="BC902" ca="1">INDEX($J$3:$J$10001,MATCH(BB902,$J$3:$J$10004,0)-1)</f>
        <v>1900</v>
      </c>
      <c r="BD902">
        <f t="shared" ca="1" si="248"/>
        <v>300</v>
      </c>
      <c r="BE902">
        <f t="shared" ca="1" si="249"/>
        <v>316</v>
      </c>
      <c r="BF902">
        <f t="shared" ca="1" si="250"/>
        <v>-16</v>
      </c>
      <c r="BG902">
        <f t="shared" ca="1" si="251"/>
        <v>309.0096294702804</v>
      </c>
    </row>
    <row r="903" spans="1:59" x14ac:dyDescent="0.25">
      <c r="A903" s="64">
        <v>900</v>
      </c>
      <c r="B903" s="64">
        <v>81</v>
      </c>
      <c r="C903" s="64">
        <v>22</v>
      </c>
      <c r="D903" s="18">
        <v>900</v>
      </c>
      <c r="E903" s="21">
        <f t="shared" ca="1" si="236"/>
        <v>1943.6898158107474</v>
      </c>
      <c r="F903" s="22">
        <f t="shared" ca="1" si="237"/>
        <v>67.98211848346169</v>
      </c>
      <c r="G903" s="28">
        <v>900</v>
      </c>
      <c r="H903" s="24">
        <f t="shared" ca="1" si="238"/>
        <v>1997.5167820000001</v>
      </c>
      <c r="I903" s="25">
        <f t="shared" ca="1" si="239"/>
        <v>66.087409273599988</v>
      </c>
      <c r="J903" s="155"/>
      <c r="K903" s="155"/>
      <c r="AR903">
        <f t="shared" ca="1" si="240"/>
        <v>300.39731487999995</v>
      </c>
      <c r="AS903">
        <f t="shared" ca="1" si="241"/>
        <v>315.60268512000005</v>
      </c>
      <c r="AT903" cm="1">
        <f t="array" aca="1" ref="AT903" ca="1">_xlfn.LET(_xlpm.rozsah, $J$3:$J$10001,_xlpm.podminka, (_xlpm.rozsah&gt;H903)*(ISNUMBER(_xlpm.rozsah)),_xlpm.indexy, IF(_xlpm.podminka, ROW(_xlpm.rozsah)-MIN(ROW(_xlpm.rozsah))+1),_xlpm.prvni, MIN(_xlpm.indexy),_xlpm.finalni, IF(_xlpm.prvni=1, 2, _xlpm.prvni),INDEX(_xlpm.rozsah, _xlpm.finalni))</f>
        <v>2000</v>
      </c>
      <c r="AU903" cm="1">
        <f t="array" aca="1" ref="AU903" ca="1">INDEX($J$3:$J$10001,MATCH(AT903,$J$3:$J$10004,0)-1)</f>
        <v>1900</v>
      </c>
      <c r="AV903">
        <f t="shared" ca="1" si="242"/>
        <v>300</v>
      </c>
      <c r="AW903">
        <f t="shared" ca="1" si="243"/>
        <v>316</v>
      </c>
      <c r="AX903">
        <f t="shared" ca="1" si="244"/>
        <v>-16</v>
      </c>
      <c r="AY903">
        <f t="shared" ca="1" si="245"/>
        <v>300.39731487999995</v>
      </c>
      <c r="AZ903">
        <f t="shared" ca="1" si="246"/>
        <v>309.0096294702804</v>
      </c>
      <c r="BA903">
        <f t="shared" ca="1" si="247"/>
        <v>306.9903705297196</v>
      </c>
      <c r="BB903" cm="1">
        <f t="array" aca="1" ref="BB903" ca="1">_xlfn.LET(_xlpm.rozsah, $J$3:$J$10001,_xlpm.podminka, (_xlpm.rozsah&gt;E903)*(ISNUMBER(_xlpm.rozsah)),_xlpm.indexy, IF(_xlpm.podminka, ROW(_xlpm.rozsah)-MIN(ROW(_xlpm.rozsah))+1),_xlpm.prvni, MIN(_xlpm.indexy),_xlpm.finalni, IF(_xlpm.prvni=1, 2, _xlpm.prvni),INDEX(_xlpm.rozsah, _xlpm.finalni))</f>
        <v>2000</v>
      </c>
      <c r="BC903" cm="1">
        <f t="array" aca="1" ref="BC903" ca="1">INDEX($J$3:$J$10001,MATCH(BB903,$J$3:$J$10004,0)-1)</f>
        <v>1900</v>
      </c>
      <c r="BD903">
        <f t="shared" ca="1" si="248"/>
        <v>300</v>
      </c>
      <c r="BE903">
        <f t="shared" ca="1" si="249"/>
        <v>316</v>
      </c>
      <c r="BF903">
        <f t="shared" ca="1" si="250"/>
        <v>-16</v>
      </c>
      <c r="BG903">
        <f t="shared" ca="1" si="251"/>
        <v>309.0096294702804</v>
      </c>
    </row>
    <row r="904" spans="1:59" x14ac:dyDescent="0.25">
      <c r="A904" s="64">
        <v>901</v>
      </c>
      <c r="B904" s="64">
        <v>81</v>
      </c>
      <c r="C904" s="64">
        <v>19</v>
      </c>
      <c r="D904" s="18">
        <v>901</v>
      </c>
      <c r="E904" s="21">
        <f t="shared" ca="1" si="236"/>
        <v>1943.6898158107474</v>
      </c>
      <c r="F904" s="22">
        <f t="shared" ca="1" si="237"/>
        <v>58.71182959935328</v>
      </c>
      <c r="G904" s="23">
        <v>901</v>
      </c>
      <c r="H904" s="24">
        <f t="shared" ca="1" si="238"/>
        <v>1997.5167820000001</v>
      </c>
      <c r="I904" s="25">
        <f t="shared" ca="1" si="239"/>
        <v>57.075489827199988</v>
      </c>
      <c r="J904" s="155"/>
      <c r="K904" s="155"/>
      <c r="AR904">
        <f t="shared" ca="1" si="240"/>
        <v>300.39731487999995</v>
      </c>
      <c r="AS904">
        <f t="shared" ca="1" si="241"/>
        <v>315.60268512000005</v>
      </c>
      <c r="AT904" cm="1">
        <f t="array" aca="1" ref="AT904" ca="1">_xlfn.LET(_xlpm.rozsah, $J$3:$J$10001,_xlpm.podminka, (_xlpm.rozsah&gt;H904)*(ISNUMBER(_xlpm.rozsah)),_xlpm.indexy, IF(_xlpm.podminka, ROW(_xlpm.rozsah)-MIN(ROW(_xlpm.rozsah))+1),_xlpm.prvni, MIN(_xlpm.indexy),_xlpm.finalni, IF(_xlpm.prvni=1, 2, _xlpm.prvni),INDEX(_xlpm.rozsah, _xlpm.finalni))</f>
        <v>2000</v>
      </c>
      <c r="AU904" cm="1">
        <f t="array" aca="1" ref="AU904" ca="1">INDEX($J$3:$J$10001,MATCH(AT904,$J$3:$J$10004,0)-1)</f>
        <v>1900</v>
      </c>
      <c r="AV904">
        <f t="shared" ca="1" si="242"/>
        <v>300</v>
      </c>
      <c r="AW904">
        <f t="shared" ca="1" si="243"/>
        <v>316</v>
      </c>
      <c r="AX904">
        <f t="shared" ca="1" si="244"/>
        <v>-16</v>
      </c>
      <c r="AY904">
        <f t="shared" ca="1" si="245"/>
        <v>300.39731487999995</v>
      </c>
      <c r="AZ904">
        <f t="shared" ca="1" si="246"/>
        <v>309.0096294702804</v>
      </c>
      <c r="BA904">
        <f t="shared" ca="1" si="247"/>
        <v>306.9903705297196</v>
      </c>
      <c r="BB904" cm="1">
        <f t="array" aca="1" ref="BB904" ca="1">_xlfn.LET(_xlpm.rozsah, $J$3:$J$10001,_xlpm.podminka, (_xlpm.rozsah&gt;E904)*(ISNUMBER(_xlpm.rozsah)),_xlpm.indexy, IF(_xlpm.podminka, ROW(_xlpm.rozsah)-MIN(ROW(_xlpm.rozsah))+1),_xlpm.prvni, MIN(_xlpm.indexy),_xlpm.finalni, IF(_xlpm.prvni=1, 2, _xlpm.prvni),INDEX(_xlpm.rozsah, _xlpm.finalni))</f>
        <v>2000</v>
      </c>
      <c r="BC904" cm="1">
        <f t="array" aca="1" ref="BC904" ca="1">INDEX($J$3:$J$10001,MATCH(BB904,$J$3:$J$10004,0)-1)</f>
        <v>1900</v>
      </c>
      <c r="BD904">
        <f t="shared" ca="1" si="248"/>
        <v>300</v>
      </c>
      <c r="BE904">
        <f t="shared" ca="1" si="249"/>
        <v>316</v>
      </c>
      <c r="BF904">
        <f t="shared" ca="1" si="250"/>
        <v>-16</v>
      </c>
      <c r="BG904">
        <f t="shared" ca="1" si="251"/>
        <v>309.0096294702804</v>
      </c>
    </row>
    <row r="905" spans="1:59" x14ac:dyDescent="0.25">
      <c r="A905" s="64">
        <v>902</v>
      </c>
      <c r="B905" s="64">
        <v>81</v>
      </c>
      <c r="C905" s="64">
        <v>17</v>
      </c>
      <c r="D905" s="18">
        <v>902</v>
      </c>
      <c r="E905" s="21">
        <f t="shared" ca="1" si="236"/>
        <v>1943.6898158107474</v>
      </c>
      <c r="F905" s="22">
        <f t="shared" ca="1" si="237"/>
        <v>52.531637009947673</v>
      </c>
      <c r="G905" s="28">
        <v>902</v>
      </c>
      <c r="H905" s="24">
        <f t="shared" ca="1" si="238"/>
        <v>1997.5167820000001</v>
      </c>
      <c r="I905" s="25">
        <f t="shared" ca="1" si="239"/>
        <v>51.067543529599988</v>
      </c>
      <c r="J905" s="155"/>
      <c r="K905" s="155"/>
      <c r="AR905">
        <f t="shared" ca="1" si="240"/>
        <v>300.39731487999995</v>
      </c>
      <c r="AS905">
        <f t="shared" ca="1" si="241"/>
        <v>315.60268512000005</v>
      </c>
      <c r="AT905" cm="1">
        <f t="array" aca="1" ref="AT905" ca="1">_xlfn.LET(_xlpm.rozsah, $J$3:$J$10001,_xlpm.podminka, (_xlpm.rozsah&gt;H905)*(ISNUMBER(_xlpm.rozsah)),_xlpm.indexy, IF(_xlpm.podminka, ROW(_xlpm.rozsah)-MIN(ROW(_xlpm.rozsah))+1),_xlpm.prvni, MIN(_xlpm.indexy),_xlpm.finalni, IF(_xlpm.prvni=1, 2, _xlpm.prvni),INDEX(_xlpm.rozsah, _xlpm.finalni))</f>
        <v>2000</v>
      </c>
      <c r="AU905" cm="1">
        <f t="array" aca="1" ref="AU905" ca="1">INDEX($J$3:$J$10001,MATCH(AT905,$J$3:$J$10004,0)-1)</f>
        <v>1900</v>
      </c>
      <c r="AV905">
        <f t="shared" ca="1" si="242"/>
        <v>300</v>
      </c>
      <c r="AW905">
        <f t="shared" ca="1" si="243"/>
        <v>316</v>
      </c>
      <c r="AX905">
        <f t="shared" ca="1" si="244"/>
        <v>-16</v>
      </c>
      <c r="AY905">
        <f t="shared" ca="1" si="245"/>
        <v>300.39731487999995</v>
      </c>
      <c r="AZ905">
        <f t="shared" ca="1" si="246"/>
        <v>309.0096294702804</v>
      </c>
      <c r="BA905">
        <f t="shared" ca="1" si="247"/>
        <v>306.9903705297196</v>
      </c>
      <c r="BB905" cm="1">
        <f t="array" aca="1" ref="BB905" ca="1">_xlfn.LET(_xlpm.rozsah, $J$3:$J$10001,_xlpm.podminka, (_xlpm.rozsah&gt;E905)*(ISNUMBER(_xlpm.rozsah)),_xlpm.indexy, IF(_xlpm.podminka, ROW(_xlpm.rozsah)-MIN(ROW(_xlpm.rozsah))+1),_xlpm.prvni, MIN(_xlpm.indexy),_xlpm.finalni, IF(_xlpm.prvni=1, 2, _xlpm.prvni),INDEX(_xlpm.rozsah, _xlpm.finalni))</f>
        <v>2000</v>
      </c>
      <c r="BC905" cm="1">
        <f t="array" aca="1" ref="BC905" ca="1">INDEX($J$3:$J$10001,MATCH(BB905,$J$3:$J$10004,0)-1)</f>
        <v>1900</v>
      </c>
      <c r="BD905">
        <f t="shared" ca="1" si="248"/>
        <v>300</v>
      </c>
      <c r="BE905">
        <f t="shared" ca="1" si="249"/>
        <v>316</v>
      </c>
      <c r="BF905">
        <f t="shared" ca="1" si="250"/>
        <v>-16</v>
      </c>
      <c r="BG905">
        <f t="shared" ca="1" si="251"/>
        <v>309.0096294702804</v>
      </c>
    </row>
    <row r="906" spans="1:59" x14ac:dyDescent="0.25">
      <c r="A906" s="64">
        <v>903</v>
      </c>
      <c r="B906" s="64">
        <v>81</v>
      </c>
      <c r="C906" s="64">
        <v>17</v>
      </c>
      <c r="D906" s="18">
        <v>903</v>
      </c>
      <c r="E906" s="21">
        <f t="shared" ca="1" si="236"/>
        <v>1943.6898158107474</v>
      </c>
      <c r="F906" s="22">
        <f t="shared" ca="1" si="237"/>
        <v>52.531637009947673</v>
      </c>
      <c r="G906" s="23">
        <v>903</v>
      </c>
      <c r="H906" s="24">
        <f t="shared" ca="1" si="238"/>
        <v>1997.5167820000001</v>
      </c>
      <c r="I906" s="25">
        <f t="shared" ca="1" si="239"/>
        <v>51.067543529599988</v>
      </c>
      <c r="J906" s="155"/>
      <c r="K906" s="155"/>
      <c r="AR906">
        <f t="shared" ca="1" si="240"/>
        <v>300.39731487999995</v>
      </c>
      <c r="AS906">
        <f t="shared" ca="1" si="241"/>
        <v>315.60268512000005</v>
      </c>
      <c r="AT906" cm="1">
        <f t="array" aca="1" ref="AT906" ca="1">_xlfn.LET(_xlpm.rozsah, $J$3:$J$10001,_xlpm.podminka, (_xlpm.rozsah&gt;H906)*(ISNUMBER(_xlpm.rozsah)),_xlpm.indexy, IF(_xlpm.podminka, ROW(_xlpm.rozsah)-MIN(ROW(_xlpm.rozsah))+1),_xlpm.prvni, MIN(_xlpm.indexy),_xlpm.finalni, IF(_xlpm.prvni=1, 2, _xlpm.prvni),INDEX(_xlpm.rozsah, _xlpm.finalni))</f>
        <v>2000</v>
      </c>
      <c r="AU906" cm="1">
        <f t="array" aca="1" ref="AU906" ca="1">INDEX($J$3:$J$10001,MATCH(AT906,$J$3:$J$10004,0)-1)</f>
        <v>1900</v>
      </c>
      <c r="AV906">
        <f t="shared" ca="1" si="242"/>
        <v>300</v>
      </c>
      <c r="AW906">
        <f t="shared" ca="1" si="243"/>
        <v>316</v>
      </c>
      <c r="AX906">
        <f t="shared" ca="1" si="244"/>
        <v>-16</v>
      </c>
      <c r="AY906">
        <f t="shared" ca="1" si="245"/>
        <v>300.39731487999995</v>
      </c>
      <c r="AZ906">
        <f t="shared" ca="1" si="246"/>
        <v>309.0096294702804</v>
      </c>
      <c r="BA906">
        <f t="shared" ca="1" si="247"/>
        <v>306.9903705297196</v>
      </c>
      <c r="BB906" cm="1">
        <f t="array" aca="1" ref="BB906" ca="1">_xlfn.LET(_xlpm.rozsah, $J$3:$J$10001,_xlpm.podminka, (_xlpm.rozsah&gt;E906)*(ISNUMBER(_xlpm.rozsah)),_xlpm.indexy, IF(_xlpm.podminka, ROW(_xlpm.rozsah)-MIN(ROW(_xlpm.rozsah))+1),_xlpm.prvni, MIN(_xlpm.indexy),_xlpm.finalni, IF(_xlpm.prvni=1, 2, _xlpm.prvni),INDEX(_xlpm.rozsah, _xlpm.finalni))</f>
        <v>2000</v>
      </c>
      <c r="BC906" cm="1">
        <f t="array" aca="1" ref="BC906" ca="1">INDEX($J$3:$J$10001,MATCH(BB906,$J$3:$J$10004,0)-1)</f>
        <v>1900</v>
      </c>
      <c r="BD906">
        <f t="shared" ca="1" si="248"/>
        <v>300</v>
      </c>
      <c r="BE906">
        <f t="shared" ca="1" si="249"/>
        <v>316</v>
      </c>
      <c r="BF906">
        <f t="shared" ca="1" si="250"/>
        <v>-16</v>
      </c>
      <c r="BG906">
        <f t="shared" ca="1" si="251"/>
        <v>309.0096294702804</v>
      </c>
    </row>
    <row r="907" spans="1:59" x14ac:dyDescent="0.25">
      <c r="A907" s="64">
        <v>904</v>
      </c>
      <c r="B907" s="64">
        <v>81</v>
      </c>
      <c r="C907" s="64">
        <v>17</v>
      </c>
      <c r="D907" s="18">
        <v>904</v>
      </c>
      <c r="E907" s="21">
        <f t="shared" ca="1" si="236"/>
        <v>1943.6898158107474</v>
      </c>
      <c r="F907" s="22">
        <f t="shared" ca="1" si="237"/>
        <v>52.531637009947673</v>
      </c>
      <c r="G907" s="28">
        <v>904</v>
      </c>
      <c r="H907" s="24">
        <f t="shared" ca="1" si="238"/>
        <v>1997.5167820000001</v>
      </c>
      <c r="I907" s="25">
        <f t="shared" ca="1" si="239"/>
        <v>51.067543529599988</v>
      </c>
      <c r="J907" s="155"/>
      <c r="K907" s="155"/>
      <c r="AR907">
        <f t="shared" ca="1" si="240"/>
        <v>300.39731487999995</v>
      </c>
      <c r="AS907">
        <f t="shared" ca="1" si="241"/>
        <v>315.60268512000005</v>
      </c>
      <c r="AT907" cm="1">
        <f t="array" aca="1" ref="AT907" ca="1">_xlfn.LET(_xlpm.rozsah, $J$3:$J$10001,_xlpm.podminka, (_xlpm.rozsah&gt;H907)*(ISNUMBER(_xlpm.rozsah)),_xlpm.indexy, IF(_xlpm.podminka, ROW(_xlpm.rozsah)-MIN(ROW(_xlpm.rozsah))+1),_xlpm.prvni, MIN(_xlpm.indexy),_xlpm.finalni, IF(_xlpm.prvni=1, 2, _xlpm.prvni),INDEX(_xlpm.rozsah, _xlpm.finalni))</f>
        <v>2000</v>
      </c>
      <c r="AU907" cm="1">
        <f t="array" aca="1" ref="AU907" ca="1">INDEX($J$3:$J$10001,MATCH(AT907,$J$3:$J$10004,0)-1)</f>
        <v>1900</v>
      </c>
      <c r="AV907">
        <f t="shared" ca="1" si="242"/>
        <v>300</v>
      </c>
      <c r="AW907">
        <f t="shared" ca="1" si="243"/>
        <v>316</v>
      </c>
      <c r="AX907">
        <f t="shared" ca="1" si="244"/>
        <v>-16</v>
      </c>
      <c r="AY907">
        <f t="shared" ca="1" si="245"/>
        <v>300.39731487999995</v>
      </c>
      <c r="AZ907">
        <f t="shared" ca="1" si="246"/>
        <v>309.0096294702804</v>
      </c>
      <c r="BA907">
        <f t="shared" ca="1" si="247"/>
        <v>306.9903705297196</v>
      </c>
      <c r="BB907" cm="1">
        <f t="array" aca="1" ref="BB907" ca="1">_xlfn.LET(_xlpm.rozsah, $J$3:$J$10001,_xlpm.podminka, (_xlpm.rozsah&gt;E907)*(ISNUMBER(_xlpm.rozsah)),_xlpm.indexy, IF(_xlpm.podminka, ROW(_xlpm.rozsah)-MIN(ROW(_xlpm.rozsah))+1),_xlpm.prvni, MIN(_xlpm.indexy),_xlpm.finalni, IF(_xlpm.prvni=1, 2, _xlpm.prvni),INDEX(_xlpm.rozsah, _xlpm.finalni))</f>
        <v>2000</v>
      </c>
      <c r="BC907" cm="1">
        <f t="array" aca="1" ref="BC907" ca="1">INDEX($J$3:$J$10001,MATCH(BB907,$J$3:$J$10004,0)-1)</f>
        <v>1900</v>
      </c>
      <c r="BD907">
        <f t="shared" ca="1" si="248"/>
        <v>300</v>
      </c>
      <c r="BE907">
        <f t="shared" ca="1" si="249"/>
        <v>316</v>
      </c>
      <c r="BF907">
        <f t="shared" ca="1" si="250"/>
        <v>-16</v>
      </c>
      <c r="BG907">
        <f t="shared" ca="1" si="251"/>
        <v>309.0096294702804</v>
      </c>
    </row>
    <row r="908" spans="1:59" x14ac:dyDescent="0.25">
      <c r="A908" s="64">
        <v>905</v>
      </c>
      <c r="B908" s="64">
        <v>81</v>
      </c>
      <c r="C908" s="64">
        <v>15</v>
      </c>
      <c r="D908" s="18">
        <v>905</v>
      </c>
      <c r="E908" s="21">
        <f t="shared" ca="1" si="236"/>
        <v>1943.6898158107474</v>
      </c>
      <c r="F908" s="22">
        <f t="shared" ca="1" si="237"/>
        <v>46.351444420542059</v>
      </c>
      <c r="G908" s="23">
        <v>905</v>
      </c>
      <c r="H908" s="24">
        <f t="shared" ca="1" si="238"/>
        <v>1997.5167820000001</v>
      </c>
      <c r="I908" s="25">
        <f t="shared" ca="1" si="239"/>
        <v>45.059597231999994</v>
      </c>
      <c r="J908" s="155"/>
      <c r="K908" s="155"/>
      <c r="AR908">
        <f t="shared" ca="1" si="240"/>
        <v>300.39731487999995</v>
      </c>
      <c r="AS908">
        <f t="shared" ca="1" si="241"/>
        <v>315.60268512000005</v>
      </c>
      <c r="AT908" cm="1">
        <f t="array" aca="1" ref="AT908" ca="1">_xlfn.LET(_xlpm.rozsah, $J$3:$J$10001,_xlpm.podminka, (_xlpm.rozsah&gt;H908)*(ISNUMBER(_xlpm.rozsah)),_xlpm.indexy, IF(_xlpm.podminka, ROW(_xlpm.rozsah)-MIN(ROW(_xlpm.rozsah))+1),_xlpm.prvni, MIN(_xlpm.indexy),_xlpm.finalni, IF(_xlpm.prvni=1, 2, _xlpm.prvni),INDEX(_xlpm.rozsah, _xlpm.finalni))</f>
        <v>2000</v>
      </c>
      <c r="AU908" cm="1">
        <f t="array" aca="1" ref="AU908" ca="1">INDEX($J$3:$J$10001,MATCH(AT908,$J$3:$J$10004,0)-1)</f>
        <v>1900</v>
      </c>
      <c r="AV908">
        <f t="shared" ca="1" si="242"/>
        <v>300</v>
      </c>
      <c r="AW908">
        <f t="shared" ca="1" si="243"/>
        <v>316</v>
      </c>
      <c r="AX908">
        <f t="shared" ca="1" si="244"/>
        <v>-16</v>
      </c>
      <c r="AY908">
        <f t="shared" ca="1" si="245"/>
        <v>300.39731487999995</v>
      </c>
      <c r="AZ908">
        <f t="shared" ca="1" si="246"/>
        <v>309.0096294702804</v>
      </c>
      <c r="BA908">
        <f t="shared" ca="1" si="247"/>
        <v>306.9903705297196</v>
      </c>
      <c r="BB908" cm="1">
        <f t="array" aca="1" ref="BB908" ca="1">_xlfn.LET(_xlpm.rozsah, $J$3:$J$10001,_xlpm.podminka, (_xlpm.rozsah&gt;E908)*(ISNUMBER(_xlpm.rozsah)),_xlpm.indexy, IF(_xlpm.podminka, ROW(_xlpm.rozsah)-MIN(ROW(_xlpm.rozsah))+1),_xlpm.prvni, MIN(_xlpm.indexy),_xlpm.finalni, IF(_xlpm.prvni=1, 2, _xlpm.prvni),INDEX(_xlpm.rozsah, _xlpm.finalni))</f>
        <v>2000</v>
      </c>
      <c r="BC908" cm="1">
        <f t="array" aca="1" ref="BC908" ca="1">INDEX($J$3:$J$10001,MATCH(BB908,$J$3:$J$10004,0)-1)</f>
        <v>1900</v>
      </c>
      <c r="BD908">
        <f t="shared" ca="1" si="248"/>
        <v>300</v>
      </c>
      <c r="BE908">
        <f t="shared" ca="1" si="249"/>
        <v>316</v>
      </c>
      <c r="BF908">
        <f t="shared" ca="1" si="250"/>
        <v>-16</v>
      </c>
      <c r="BG908">
        <f t="shared" ca="1" si="251"/>
        <v>309.0096294702804</v>
      </c>
    </row>
    <row r="909" spans="1:59" x14ac:dyDescent="0.25">
      <c r="A909" s="64">
        <v>906</v>
      </c>
      <c r="B909" s="64">
        <v>80</v>
      </c>
      <c r="C909" s="64">
        <v>15</v>
      </c>
      <c r="D909" s="18">
        <v>906</v>
      </c>
      <c r="E909" s="21">
        <f t="shared" ca="1" si="236"/>
        <v>1928.3356205538248</v>
      </c>
      <c r="F909" s="22">
        <f t="shared" ca="1" si="237"/>
        <v>46.719945106708209</v>
      </c>
      <c r="G909" s="28">
        <v>906</v>
      </c>
      <c r="H909" s="24">
        <f t="shared" ca="1" si="238"/>
        <v>1985.2017599999999</v>
      </c>
      <c r="I909" s="25">
        <f t="shared" ca="1" si="239"/>
        <v>45.355157760000004</v>
      </c>
      <c r="J909" s="155"/>
      <c r="K909" s="155"/>
      <c r="AR909">
        <f t="shared" ca="1" si="240"/>
        <v>302.3677184</v>
      </c>
      <c r="AS909">
        <f t="shared" ca="1" si="241"/>
        <v>313.6322816</v>
      </c>
      <c r="AT909" cm="1">
        <f t="array" aca="1" ref="AT909" ca="1">_xlfn.LET(_xlpm.rozsah, $J$3:$J$10001,_xlpm.podminka, (_xlpm.rozsah&gt;H909)*(ISNUMBER(_xlpm.rozsah)),_xlpm.indexy, IF(_xlpm.podminka, ROW(_xlpm.rozsah)-MIN(ROW(_xlpm.rozsah))+1),_xlpm.prvni, MIN(_xlpm.indexy),_xlpm.finalni, IF(_xlpm.prvni=1, 2, _xlpm.prvni),INDEX(_xlpm.rozsah, _xlpm.finalni))</f>
        <v>2000</v>
      </c>
      <c r="AU909" cm="1">
        <f t="array" aca="1" ref="AU909" ca="1">INDEX($J$3:$J$10001,MATCH(AT909,$J$3:$J$10004,0)-1)</f>
        <v>1900</v>
      </c>
      <c r="AV909">
        <f t="shared" ca="1" si="242"/>
        <v>300</v>
      </c>
      <c r="AW909">
        <f t="shared" ca="1" si="243"/>
        <v>316</v>
      </c>
      <c r="AX909">
        <f t="shared" ca="1" si="244"/>
        <v>-16</v>
      </c>
      <c r="AY909">
        <f t="shared" ca="1" si="245"/>
        <v>302.3677184</v>
      </c>
      <c r="AZ909">
        <f t="shared" ca="1" si="246"/>
        <v>311.46630071138804</v>
      </c>
      <c r="BA909">
        <f t="shared" ca="1" si="247"/>
        <v>304.53369928861196</v>
      </c>
      <c r="BB909" cm="1">
        <f t="array" aca="1" ref="BB909" ca="1">_xlfn.LET(_xlpm.rozsah, $J$3:$J$10001,_xlpm.podminka, (_xlpm.rozsah&gt;E909)*(ISNUMBER(_xlpm.rozsah)),_xlpm.indexy, IF(_xlpm.podminka, ROW(_xlpm.rozsah)-MIN(ROW(_xlpm.rozsah))+1),_xlpm.prvni, MIN(_xlpm.indexy),_xlpm.finalni, IF(_xlpm.prvni=1, 2, _xlpm.prvni),INDEX(_xlpm.rozsah, _xlpm.finalni))</f>
        <v>2000</v>
      </c>
      <c r="BC909" cm="1">
        <f t="array" aca="1" ref="BC909" ca="1">INDEX($J$3:$J$10001,MATCH(BB909,$J$3:$J$10004,0)-1)</f>
        <v>1900</v>
      </c>
      <c r="BD909">
        <f t="shared" ca="1" si="248"/>
        <v>300</v>
      </c>
      <c r="BE909">
        <f t="shared" ca="1" si="249"/>
        <v>316</v>
      </c>
      <c r="BF909">
        <f t="shared" ca="1" si="250"/>
        <v>-16</v>
      </c>
      <c r="BG909">
        <f t="shared" ca="1" si="251"/>
        <v>311.46630071138804</v>
      </c>
    </row>
    <row r="910" spans="1:59" x14ac:dyDescent="0.25">
      <c r="A910" s="64">
        <v>907</v>
      </c>
      <c r="B910" s="64">
        <v>80</v>
      </c>
      <c r="C910" s="64">
        <v>28</v>
      </c>
      <c r="D910" s="18">
        <v>907</v>
      </c>
      <c r="E910" s="21">
        <f t="shared" ca="1" si="236"/>
        <v>1928.3356205538248</v>
      </c>
      <c r="F910" s="22">
        <f t="shared" ca="1" si="237"/>
        <v>87.210564199188653</v>
      </c>
      <c r="G910" s="23">
        <v>907</v>
      </c>
      <c r="H910" s="24">
        <f t="shared" ca="1" si="238"/>
        <v>1985.2017599999999</v>
      </c>
      <c r="I910" s="25">
        <f t="shared" ca="1" si="239"/>
        <v>84.662961152000008</v>
      </c>
      <c r="J910" s="155"/>
      <c r="K910" s="155"/>
      <c r="AR910">
        <f t="shared" ca="1" si="240"/>
        <v>302.3677184</v>
      </c>
      <c r="AS910">
        <f t="shared" ca="1" si="241"/>
        <v>313.6322816</v>
      </c>
      <c r="AT910" cm="1">
        <f t="array" aca="1" ref="AT910" ca="1">_xlfn.LET(_xlpm.rozsah, $J$3:$J$10001,_xlpm.podminka, (_xlpm.rozsah&gt;H910)*(ISNUMBER(_xlpm.rozsah)),_xlpm.indexy, IF(_xlpm.podminka, ROW(_xlpm.rozsah)-MIN(ROW(_xlpm.rozsah))+1),_xlpm.prvni, MIN(_xlpm.indexy),_xlpm.finalni, IF(_xlpm.prvni=1, 2, _xlpm.prvni),INDEX(_xlpm.rozsah, _xlpm.finalni))</f>
        <v>2000</v>
      </c>
      <c r="AU910" cm="1">
        <f t="array" aca="1" ref="AU910" ca="1">INDEX($J$3:$J$10001,MATCH(AT910,$J$3:$J$10004,0)-1)</f>
        <v>1900</v>
      </c>
      <c r="AV910">
        <f t="shared" ca="1" si="242"/>
        <v>300</v>
      </c>
      <c r="AW910">
        <f t="shared" ca="1" si="243"/>
        <v>316</v>
      </c>
      <c r="AX910">
        <f t="shared" ca="1" si="244"/>
        <v>-16</v>
      </c>
      <c r="AY910">
        <f t="shared" ca="1" si="245"/>
        <v>302.3677184</v>
      </c>
      <c r="AZ910">
        <f t="shared" ca="1" si="246"/>
        <v>311.46630071138804</v>
      </c>
      <c r="BA910">
        <f t="shared" ca="1" si="247"/>
        <v>304.53369928861196</v>
      </c>
      <c r="BB910" cm="1">
        <f t="array" aca="1" ref="BB910" ca="1">_xlfn.LET(_xlpm.rozsah, $J$3:$J$10001,_xlpm.podminka, (_xlpm.rozsah&gt;E910)*(ISNUMBER(_xlpm.rozsah)),_xlpm.indexy, IF(_xlpm.podminka, ROW(_xlpm.rozsah)-MIN(ROW(_xlpm.rozsah))+1),_xlpm.prvni, MIN(_xlpm.indexy),_xlpm.finalni, IF(_xlpm.prvni=1, 2, _xlpm.prvni),INDEX(_xlpm.rozsah, _xlpm.finalni))</f>
        <v>2000</v>
      </c>
      <c r="BC910" cm="1">
        <f t="array" aca="1" ref="BC910" ca="1">INDEX($J$3:$J$10001,MATCH(BB910,$J$3:$J$10004,0)-1)</f>
        <v>1900</v>
      </c>
      <c r="BD910">
        <f t="shared" ca="1" si="248"/>
        <v>300</v>
      </c>
      <c r="BE910">
        <f t="shared" ca="1" si="249"/>
        <v>316</v>
      </c>
      <c r="BF910">
        <f t="shared" ca="1" si="250"/>
        <v>-16</v>
      </c>
      <c r="BG910">
        <f t="shared" ca="1" si="251"/>
        <v>311.46630071138804</v>
      </c>
    </row>
    <row r="911" spans="1:59" x14ac:dyDescent="0.25">
      <c r="A911" s="64">
        <v>908</v>
      </c>
      <c r="B911" s="64">
        <v>81</v>
      </c>
      <c r="C911" s="64">
        <v>22</v>
      </c>
      <c r="D911" s="18">
        <v>908</v>
      </c>
      <c r="E911" s="21">
        <f t="shared" ca="1" si="236"/>
        <v>1943.6898158107474</v>
      </c>
      <c r="F911" s="22">
        <f t="shared" ca="1" si="237"/>
        <v>67.98211848346169</v>
      </c>
      <c r="G911" s="28">
        <v>908</v>
      </c>
      <c r="H911" s="24">
        <f t="shared" ca="1" si="238"/>
        <v>1997.5167820000001</v>
      </c>
      <c r="I911" s="25">
        <f t="shared" ca="1" si="239"/>
        <v>66.087409273599988</v>
      </c>
      <c r="J911" s="155"/>
      <c r="K911" s="155"/>
      <c r="AR911">
        <f t="shared" ca="1" si="240"/>
        <v>300.39731487999995</v>
      </c>
      <c r="AS911">
        <f t="shared" ca="1" si="241"/>
        <v>315.60268512000005</v>
      </c>
      <c r="AT911" cm="1">
        <f t="array" aca="1" ref="AT911" ca="1">_xlfn.LET(_xlpm.rozsah, $J$3:$J$10001,_xlpm.podminka, (_xlpm.rozsah&gt;H911)*(ISNUMBER(_xlpm.rozsah)),_xlpm.indexy, IF(_xlpm.podminka, ROW(_xlpm.rozsah)-MIN(ROW(_xlpm.rozsah))+1),_xlpm.prvni, MIN(_xlpm.indexy),_xlpm.finalni, IF(_xlpm.prvni=1, 2, _xlpm.prvni),INDEX(_xlpm.rozsah, _xlpm.finalni))</f>
        <v>2000</v>
      </c>
      <c r="AU911" cm="1">
        <f t="array" aca="1" ref="AU911" ca="1">INDEX($J$3:$J$10001,MATCH(AT911,$J$3:$J$10004,0)-1)</f>
        <v>1900</v>
      </c>
      <c r="AV911">
        <f t="shared" ca="1" si="242"/>
        <v>300</v>
      </c>
      <c r="AW911">
        <f t="shared" ca="1" si="243"/>
        <v>316</v>
      </c>
      <c r="AX911">
        <f t="shared" ca="1" si="244"/>
        <v>-16</v>
      </c>
      <c r="AY911">
        <f t="shared" ca="1" si="245"/>
        <v>300.39731487999995</v>
      </c>
      <c r="AZ911">
        <f t="shared" ca="1" si="246"/>
        <v>309.0096294702804</v>
      </c>
      <c r="BA911">
        <f t="shared" ca="1" si="247"/>
        <v>306.9903705297196</v>
      </c>
      <c r="BB911" cm="1">
        <f t="array" aca="1" ref="BB911" ca="1">_xlfn.LET(_xlpm.rozsah, $J$3:$J$10001,_xlpm.podminka, (_xlpm.rozsah&gt;E911)*(ISNUMBER(_xlpm.rozsah)),_xlpm.indexy, IF(_xlpm.podminka, ROW(_xlpm.rozsah)-MIN(ROW(_xlpm.rozsah))+1),_xlpm.prvni, MIN(_xlpm.indexy),_xlpm.finalni, IF(_xlpm.prvni=1, 2, _xlpm.prvni),INDEX(_xlpm.rozsah, _xlpm.finalni))</f>
        <v>2000</v>
      </c>
      <c r="BC911" cm="1">
        <f t="array" aca="1" ref="BC911" ca="1">INDEX($J$3:$J$10001,MATCH(BB911,$J$3:$J$10004,0)-1)</f>
        <v>1900</v>
      </c>
      <c r="BD911">
        <f t="shared" ca="1" si="248"/>
        <v>300</v>
      </c>
      <c r="BE911">
        <f t="shared" ca="1" si="249"/>
        <v>316</v>
      </c>
      <c r="BF911">
        <f t="shared" ca="1" si="250"/>
        <v>-16</v>
      </c>
      <c r="BG911">
        <f t="shared" ca="1" si="251"/>
        <v>309.0096294702804</v>
      </c>
    </row>
    <row r="912" spans="1:59" x14ac:dyDescent="0.25">
      <c r="A912" s="64">
        <v>909</v>
      </c>
      <c r="B912" s="64">
        <v>81</v>
      </c>
      <c r="C912" s="64">
        <v>24</v>
      </c>
      <c r="D912" s="18">
        <v>909</v>
      </c>
      <c r="E912" s="21">
        <f t="shared" ca="1" si="236"/>
        <v>1943.6898158107474</v>
      </c>
      <c r="F912" s="22">
        <f t="shared" ca="1" si="237"/>
        <v>74.162311072867297</v>
      </c>
      <c r="G912" s="23">
        <v>909</v>
      </c>
      <c r="H912" s="24">
        <f t="shared" ca="1" si="238"/>
        <v>1997.5167820000001</v>
      </c>
      <c r="I912" s="25">
        <f t="shared" ca="1" si="239"/>
        <v>72.095355571199988</v>
      </c>
      <c r="J912" s="155"/>
      <c r="K912" s="155"/>
      <c r="AR912">
        <f t="shared" ca="1" si="240"/>
        <v>300.39731487999995</v>
      </c>
      <c r="AS912">
        <f t="shared" ca="1" si="241"/>
        <v>315.60268512000005</v>
      </c>
      <c r="AT912" cm="1">
        <f t="array" aca="1" ref="AT912" ca="1">_xlfn.LET(_xlpm.rozsah, $J$3:$J$10001,_xlpm.podminka, (_xlpm.rozsah&gt;H912)*(ISNUMBER(_xlpm.rozsah)),_xlpm.indexy, IF(_xlpm.podminka, ROW(_xlpm.rozsah)-MIN(ROW(_xlpm.rozsah))+1),_xlpm.prvni, MIN(_xlpm.indexy),_xlpm.finalni, IF(_xlpm.prvni=1, 2, _xlpm.prvni),INDEX(_xlpm.rozsah, _xlpm.finalni))</f>
        <v>2000</v>
      </c>
      <c r="AU912" cm="1">
        <f t="array" aca="1" ref="AU912" ca="1">INDEX($J$3:$J$10001,MATCH(AT912,$J$3:$J$10004,0)-1)</f>
        <v>1900</v>
      </c>
      <c r="AV912">
        <f t="shared" ca="1" si="242"/>
        <v>300</v>
      </c>
      <c r="AW912">
        <f t="shared" ca="1" si="243"/>
        <v>316</v>
      </c>
      <c r="AX912">
        <f t="shared" ca="1" si="244"/>
        <v>-16</v>
      </c>
      <c r="AY912">
        <f t="shared" ca="1" si="245"/>
        <v>300.39731487999995</v>
      </c>
      <c r="AZ912">
        <f t="shared" ca="1" si="246"/>
        <v>309.0096294702804</v>
      </c>
      <c r="BA912">
        <f t="shared" ca="1" si="247"/>
        <v>306.9903705297196</v>
      </c>
      <c r="BB912" cm="1">
        <f t="array" aca="1" ref="BB912" ca="1">_xlfn.LET(_xlpm.rozsah, $J$3:$J$10001,_xlpm.podminka, (_xlpm.rozsah&gt;E912)*(ISNUMBER(_xlpm.rozsah)),_xlpm.indexy, IF(_xlpm.podminka, ROW(_xlpm.rozsah)-MIN(ROW(_xlpm.rozsah))+1),_xlpm.prvni, MIN(_xlpm.indexy),_xlpm.finalni, IF(_xlpm.prvni=1, 2, _xlpm.prvni),INDEX(_xlpm.rozsah, _xlpm.finalni))</f>
        <v>2000</v>
      </c>
      <c r="BC912" cm="1">
        <f t="array" aca="1" ref="BC912" ca="1">INDEX($J$3:$J$10001,MATCH(BB912,$J$3:$J$10004,0)-1)</f>
        <v>1900</v>
      </c>
      <c r="BD912">
        <f t="shared" ca="1" si="248"/>
        <v>300</v>
      </c>
      <c r="BE912">
        <f t="shared" ca="1" si="249"/>
        <v>316</v>
      </c>
      <c r="BF912">
        <f t="shared" ca="1" si="250"/>
        <v>-16</v>
      </c>
      <c r="BG912">
        <f t="shared" ca="1" si="251"/>
        <v>309.0096294702804</v>
      </c>
    </row>
    <row r="913" spans="1:59" x14ac:dyDescent="0.25">
      <c r="A913" s="64">
        <v>910</v>
      </c>
      <c r="B913" s="64">
        <v>81</v>
      </c>
      <c r="C913" s="64">
        <v>19</v>
      </c>
      <c r="D913" s="18">
        <v>910</v>
      </c>
      <c r="E913" s="21">
        <f t="shared" ca="1" si="236"/>
        <v>1943.6898158107474</v>
      </c>
      <c r="F913" s="22">
        <f t="shared" ca="1" si="237"/>
        <v>58.71182959935328</v>
      </c>
      <c r="G913" s="28">
        <v>910</v>
      </c>
      <c r="H913" s="24">
        <f t="shared" ca="1" si="238"/>
        <v>1997.5167820000001</v>
      </c>
      <c r="I913" s="25">
        <f t="shared" ca="1" si="239"/>
        <v>57.075489827199988</v>
      </c>
      <c r="J913" s="155"/>
      <c r="K913" s="155"/>
      <c r="AR913">
        <f t="shared" ca="1" si="240"/>
        <v>300.39731487999995</v>
      </c>
      <c r="AS913">
        <f t="shared" ca="1" si="241"/>
        <v>315.60268512000005</v>
      </c>
      <c r="AT913" cm="1">
        <f t="array" aca="1" ref="AT913" ca="1">_xlfn.LET(_xlpm.rozsah, $J$3:$J$10001,_xlpm.podminka, (_xlpm.rozsah&gt;H913)*(ISNUMBER(_xlpm.rozsah)),_xlpm.indexy, IF(_xlpm.podminka, ROW(_xlpm.rozsah)-MIN(ROW(_xlpm.rozsah))+1),_xlpm.prvni, MIN(_xlpm.indexy),_xlpm.finalni, IF(_xlpm.prvni=1, 2, _xlpm.prvni),INDEX(_xlpm.rozsah, _xlpm.finalni))</f>
        <v>2000</v>
      </c>
      <c r="AU913" cm="1">
        <f t="array" aca="1" ref="AU913" ca="1">INDEX($J$3:$J$10001,MATCH(AT913,$J$3:$J$10004,0)-1)</f>
        <v>1900</v>
      </c>
      <c r="AV913">
        <f t="shared" ca="1" si="242"/>
        <v>300</v>
      </c>
      <c r="AW913">
        <f t="shared" ca="1" si="243"/>
        <v>316</v>
      </c>
      <c r="AX913">
        <f t="shared" ca="1" si="244"/>
        <v>-16</v>
      </c>
      <c r="AY913">
        <f t="shared" ca="1" si="245"/>
        <v>300.39731487999995</v>
      </c>
      <c r="AZ913">
        <f t="shared" ca="1" si="246"/>
        <v>309.0096294702804</v>
      </c>
      <c r="BA913">
        <f t="shared" ca="1" si="247"/>
        <v>306.9903705297196</v>
      </c>
      <c r="BB913" cm="1">
        <f t="array" aca="1" ref="BB913" ca="1">_xlfn.LET(_xlpm.rozsah, $J$3:$J$10001,_xlpm.podminka, (_xlpm.rozsah&gt;E913)*(ISNUMBER(_xlpm.rozsah)),_xlpm.indexy, IF(_xlpm.podminka, ROW(_xlpm.rozsah)-MIN(ROW(_xlpm.rozsah))+1),_xlpm.prvni, MIN(_xlpm.indexy),_xlpm.finalni, IF(_xlpm.prvni=1, 2, _xlpm.prvni),INDEX(_xlpm.rozsah, _xlpm.finalni))</f>
        <v>2000</v>
      </c>
      <c r="BC913" cm="1">
        <f t="array" aca="1" ref="BC913" ca="1">INDEX($J$3:$J$10001,MATCH(BB913,$J$3:$J$10004,0)-1)</f>
        <v>1900</v>
      </c>
      <c r="BD913">
        <f t="shared" ca="1" si="248"/>
        <v>300</v>
      </c>
      <c r="BE913">
        <f t="shared" ca="1" si="249"/>
        <v>316</v>
      </c>
      <c r="BF913">
        <f t="shared" ca="1" si="250"/>
        <v>-16</v>
      </c>
      <c r="BG913">
        <f t="shared" ca="1" si="251"/>
        <v>309.0096294702804</v>
      </c>
    </row>
    <row r="914" spans="1:59" x14ac:dyDescent="0.25">
      <c r="A914" s="64">
        <v>911</v>
      </c>
      <c r="B914" s="64">
        <v>81</v>
      </c>
      <c r="C914" s="64">
        <v>21</v>
      </c>
      <c r="D914" s="18">
        <v>911</v>
      </c>
      <c r="E914" s="21">
        <f t="shared" ca="1" si="236"/>
        <v>1943.6898158107474</v>
      </c>
      <c r="F914" s="22">
        <f t="shared" ca="1" si="237"/>
        <v>64.892022188758887</v>
      </c>
      <c r="G914" s="23">
        <v>911</v>
      </c>
      <c r="H914" s="24">
        <f t="shared" ca="1" si="238"/>
        <v>1997.5167820000001</v>
      </c>
      <c r="I914" s="25">
        <f t="shared" ca="1" si="239"/>
        <v>63.083436124799988</v>
      </c>
      <c r="J914" s="155"/>
      <c r="K914" s="155"/>
      <c r="AR914">
        <f t="shared" ca="1" si="240"/>
        <v>300.39731487999995</v>
      </c>
      <c r="AS914">
        <f t="shared" ca="1" si="241"/>
        <v>315.60268512000005</v>
      </c>
      <c r="AT914" cm="1">
        <f t="array" aca="1" ref="AT914" ca="1">_xlfn.LET(_xlpm.rozsah, $J$3:$J$10001,_xlpm.podminka, (_xlpm.rozsah&gt;H914)*(ISNUMBER(_xlpm.rozsah)),_xlpm.indexy, IF(_xlpm.podminka, ROW(_xlpm.rozsah)-MIN(ROW(_xlpm.rozsah))+1),_xlpm.prvni, MIN(_xlpm.indexy),_xlpm.finalni, IF(_xlpm.prvni=1, 2, _xlpm.prvni),INDEX(_xlpm.rozsah, _xlpm.finalni))</f>
        <v>2000</v>
      </c>
      <c r="AU914" cm="1">
        <f t="array" aca="1" ref="AU914" ca="1">INDEX($J$3:$J$10001,MATCH(AT914,$J$3:$J$10004,0)-1)</f>
        <v>1900</v>
      </c>
      <c r="AV914">
        <f t="shared" ca="1" si="242"/>
        <v>300</v>
      </c>
      <c r="AW914">
        <f t="shared" ca="1" si="243"/>
        <v>316</v>
      </c>
      <c r="AX914">
        <f t="shared" ca="1" si="244"/>
        <v>-16</v>
      </c>
      <c r="AY914">
        <f t="shared" ca="1" si="245"/>
        <v>300.39731487999995</v>
      </c>
      <c r="AZ914">
        <f t="shared" ca="1" si="246"/>
        <v>309.0096294702804</v>
      </c>
      <c r="BA914">
        <f t="shared" ca="1" si="247"/>
        <v>306.9903705297196</v>
      </c>
      <c r="BB914" cm="1">
        <f t="array" aca="1" ref="BB914" ca="1">_xlfn.LET(_xlpm.rozsah, $J$3:$J$10001,_xlpm.podminka, (_xlpm.rozsah&gt;E914)*(ISNUMBER(_xlpm.rozsah)),_xlpm.indexy, IF(_xlpm.podminka, ROW(_xlpm.rozsah)-MIN(ROW(_xlpm.rozsah))+1),_xlpm.prvni, MIN(_xlpm.indexy),_xlpm.finalni, IF(_xlpm.prvni=1, 2, _xlpm.prvni),INDEX(_xlpm.rozsah, _xlpm.finalni))</f>
        <v>2000</v>
      </c>
      <c r="BC914" cm="1">
        <f t="array" aca="1" ref="BC914" ca="1">INDEX($J$3:$J$10001,MATCH(BB914,$J$3:$J$10004,0)-1)</f>
        <v>1900</v>
      </c>
      <c r="BD914">
        <f t="shared" ca="1" si="248"/>
        <v>300</v>
      </c>
      <c r="BE914">
        <f t="shared" ca="1" si="249"/>
        <v>316</v>
      </c>
      <c r="BF914">
        <f t="shared" ca="1" si="250"/>
        <v>-16</v>
      </c>
      <c r="BG914">
        <f t="shared" ca="1" si="251"/>
        <v>309.0096294702804</v>
      </c>
    </row>
    <row r="915" spans="1:59" x14ac:dyDescent="0.25">
      <c r="A915" s="64">
        <v>912</v>
      </c>
      <c r="B915" s="64">
        <v>81</v>
      </c>
      <c r="C915" s="64">
        <v>20</v>
      </c>
      <c r="D915" s="18">
        <v>912</v>
      </c>
      <c r="E915" s="21">
        <f t="shared" ca="1" si="236"/>
        <v>1943.6898158107474</v>
      </c>
      <c r="F915" s="22">
        <f t="shared" ca="1" si="237"/>
        <v>61.801925894056076</v>
      </c>
      <c r="G915" s="28">
        <v>912</v>
      </c>
      <c r="H915" s="24">
        <f t="shared" ca="1" si="238"/>
        <v>1997.5167820000001</v>
      </c>
      <c r="I915" s="25">
        <f t="shared" ca="1" si="239"/>
        <v>60.079462975999995</v>
      </c>
      <c r="J915" s="155"/>
      <c r="K915" s="155"/>
      <c r="AR915">
        <f t="shared" ca="1" si="240"/>
        <v>300.39731487999995</v>
      </c>
      <c r="AS915">
        <f t="shared" ca="1" si="241"/>
        <v>315.60268512000005</v>
      </c>
      <c r="AT915" cm="1">
        <f t="array" aca="1" ref="AT915" ca="1">_xlfn.LET(_xlpm.rozsah, $J$3:$J$10001,_xlpm.podminka, (_xlpm.rozsah&gt;H915)*(ISNUMBER(_xlpm.rozsah)),_xlpm.indexy, IF(_xlpm.podminka, ROW(_xlpm.rozsah)-MIN(ROW(_xlpm.rozsah))+1),_xlpm.prvni, MIN(_xlpm.indexy),_xlpm.finalni, IF(_xlpm.prvni=1, 2, _xlpm.prvni),INDEX(_xlpm.rozsah, _xlpm.finalni))</f>
        <v>2000</v>
      </c>
      <c r="AU915" cm="1">
        <f t="array" aca="1" ref="AU915" ca="1">INDEX($J$3:$J$10001,MATCH(AT915,$J$3:$J$10004,0)-1)</f>
        <v>1900</v>
      </c>
      <c r="AV915">
        <f t="shared" ca="1" si="242"/>
        <v>300</v>
      </c>
      <c r="AW915">
        <f t="shared" ca="1" si="243"/>
        <v>316</v>
      </c>
      <c r="AX915">
        <f t="shared" ca="1" si="244"/>
        <v>-16</v>
      </c>
      <c r="AY915">
        <f t="shared" ca="1" si="245"/>
        <v>300.39731487999995</v>
      </c>
      <c r="AZ915">
        <f t="shared" ca="1" si="246"/>
        <v>309.0096294702804</v>
      </c>
      <c r="BA915">
        <f t="shared" ca="1" si="247"/>
        <v>306.9903705297196</v>
      </c>
      <c r="BB915" cm="1">
        <f t="array" aca="1" ref="BB915" ca="1">_xlfn.LET(_xlpm.rozsah, $J$3:$J$10001,_xlpm.podminka, (_xlpm.rozsah&gt;E915)*(ISNUMBER(_xlpm.rozsah)),_xlpm.indexy, IF(_xlpm.podminka, ROW(_xlpm.rozsah)-MIN(ROW(_xlpm.rozsah))+1),_xlpm.prvni, MIN(_xlpm.indexy),_xlpm.finalni, IF(_xlpm.prvni=1, 2, _xlpm.prvni),INDEX(_xlpm.rozsah, _xlpm.finalni))</f>
        <v>2000</v>
      </c>
      <c r="BC915" cm="1">
        <f t="array" aca="1" ref="BC915" ca="1">INDEX($J$3:$J$10001,MATCH(BB915,$J$3:$J$10004,0)-1)</f>
        <v>1900</v>
      </c>
      <c r="BD915">
        <f t="shared" ca="1" si="248"/>
        <v>300</v>
      </c>
      <c r="BE915">
        <f t="shared" ca="1" si="249"/>
        <v>316</v>
      </c>
      <c r="BF915">
        <f t="shared" ca="1" si="250"/>
        <v>-16</v>
      </c>
      <c r="BG915">
        <f t="shared" ca="1" si="251"/>
        <v>309.0096294702804</v>
      </c>
    </row>
    <row r="916" spans="1:59" x14ac:dyDescent="0.25">
      <c r="A916" s="64">
        <v>913</v>
      </c>
      <c r="B916" s="64">
        <v>83</v>
      </c>
      <c r="C916" s="64">
        <v>26</v>
      </c>
      <c r="D916" s="18">
        <v>913</v>
      </c>
      <c r="E916" s="21">
        <f t="shared" ca="1" si="236"/>
        <v>1974.398206324593</v>
      </c>
      <c r="F916" s="22">
        <f t="shared" ca="1" si="237"/>
        <v>79.065034616896924</v>
      </c>
      <c r="G916" s="23">
        <v>913</v>
      </c>
      <c r="H916" s="24">
        <f t="shared" ca="1" si="238"/>
        <v>2022.1468259999999</v>
      </c>
      <c r="I916" s="25">
        <f t="shared" ca="1" si="239"/>
        <v>76.848365047999991</v>
      </c>
      <c r="J916" s="155"/>
      <c r="K916" s="155"/>
      <c r="AR916">
        <f t="shared" ca="1" si="240"/>
        <v>295.57063479999999</v>
      </c>
      <c r="AS916">
        <f t="shared" ca="1" si="241"/>
        <v>284.42936520000001</v>
      </c>
      <c r="AT916" cm="1">
        <f t="array" aca="1" ref="AT916" ca="1">_xlfn.LET(_xlpm.rozsah, $J$3:$J$10001,_xlpm.podminka, (_xlpm.rozsah&gt;H916)*(ISNUMBER(_xlpm.rozsah)),_xlpm.indexy, IF(_xlpm.podminka, ROW(_xlpm.rozsah)-MIN(ROW(_xlpm.rozsah))+1),_xlpm.prvni, MIN(_xlpm.indexy),_xlpm.finalni, IF(_xlpm.prvni=1, 2, _xlpm.prvni),INDEX(_xlpm.rozsah, _xlpm.finalni))</f>
        <v>2100</v>
      </c>
      <c r="AU916" cm="1">
        <f t="array" aca="1" ref="AU916" ca="1">INDEX($J$3:$J$10001,MATCH(AT916,$J$3:$J$10004,0)-1)</f>
        <v>2000</v>
      </c>
      <c r="AV916">
        <f t="shared" ca="1" si="242"/>
        <v>280</v>
      </c>
      <c r="AW916">
        <f t="shared" ca="1" si="243"/>
        <v>300</v>
      </c>
      <c r="AX916">
        <f t="shared" ca="1" si="244"/>
        <v>-20</v>
      </c>
      <c r="AY916">
        <f t="shared" ca="1" si="245"/>
        <v>295.57063479999999</v>
      </c>
      <c r="AZ916">
        <f t="shared" ca="1" si="246"/>
        <v>304.09628698806512</v>
      </c>
      <c r="BA916">
        <f t="shared" ca="1" si="247"/>
        <v>311.90371301193488</v>
      </c>
      <c r="BB916" cm="1">
        <f t="array" aca="1" ref="BB916" ca="1">_xlfn.LET(_xlpm.rozsah, $J$3:$J$10001,_xlpm.podminka, (_xlpm.rozsah&gt;E916)*(ISNUMBER(_xlpm.rozsah)),_xlpm.indexy, IF(_xlpm.podminka, ROW(_xlpm.rozsah)-MIN(ROW(_xlpm.rozsah))+1),_xlpm.prvni, MIN(_xlpm.indexy),_xlpm.finalni, IF(_xlpm.prvni=1, 2, _xlpm.prvni),INDEX(_xlpm.rozsah, _xlpm.finalni))</f>
        <v>2000</v>
      </c>
      <c r="BC916" cm="1">
        <f t="array" aca="1" ref="BC916" ca="1">INDEX($J$3:$J$10001,MATCH(BB916,$J$3:$J$10004,0)-1)</f>
        <v>1900</v>
      </c>
      <c r="BD916">
        <f t="shared" ca="1" si="248"/>
        <v>300</v>
      </c>
      <c r="BE916">
        <f t="shared" ca="1" si="249"/>
        <v>316</v>
      </c>
      <c r="BF916">
        <f t="shared" ca="1" si="250"/>
        <v>-16</v>
      </c>
      <c r="BG916">
        <f t="shared" ca="1" si="251"/>
        <v>304.09628698806512</v>
      </c>
    </row>
    <row r="917" spans="1:59" x14ac:dyDescent="0.25">
      <c r="A917" s="64">
        <v>914</v>
      </c>
      <c r="B917" s="64">
        <v>80</v>
      </c>
      <c r="C917" s="64">
        <v>63</v>
      </c>
      <c r="D917" s="18">
        <v>914</v>
      </c>
      <c r="E917" s="21">
        <f t="shared" ca="1" si="236"/>
        <v>1928.3356205538248</v>
      </c>
      <c r="F917" s="22">
        <f t="shared" ca="1" si="237"/>
        <v>196.22376944817447</v>
      </c>
      <c r="G917" s="28">
        <v>914</v>
      </c>
      <c r="H917" s="24">
        <f t="shared" ca="1" si="238"/>
        <v>1985.2017599999999</v>
      </c>
      <c r="I917" s="25">
        <f t="shared" ca="1" si="239"/>
        <v>190.49166259199998</v>
      </c>
      <c r="J917" s="155"/>
      <c r="K917" s="155"/>
      <c r="AR917">
        <f t="shared" ca="1" si="240"/>
        <v>302.3677184</v>
      </c>
      <c r="AS917">
        <f t="shared" ca="1" si="241"/>
        <v>313.6322816</v>
      </c>
      <c r="AT917" cm="1">
        <f t="array" aca="1" ref="AT917" ca="1">_xlfn.LET(_xlpm.rozsah, $J$3:$J$10001,_xlpm.podminka, (_xlpm.rozsah&gt;H917)*(ISNUMBER(_xlpm.rozsah)),_xlpm.indexy, IF(_xlpm.podminka, ROW(_xlpm.rozsah)-MIN(ROW(_xlpm.rozsah))+1),_xlpm.prvni, MIN(_xlpm.indexy),_xlpm.finalni, IF(_xlpm.prvni=1, 2, _xlpm.prvni),INDEX(_xlpm.rozsah, _xlpm.finalni))</f>
        <v>2000</v>
      </c>
      <c r="AU917" cm="1">
        <f t="array" aca="1" ref="AU917" ca="1">INDEX($J$3:$J$10001,MATCH(AT917,$J$3:$J$10004,0)-1)</f>
        <v>1900</v>
      </c>
      <c r="AV917">
        <f t="shared" ca="1" si="242"/>
        <v>300</v>
      </c>
      <c r="AW917">
        <f t="shared" ca="1" si="243"/>
        <v>316</v>
      </c>
      <c r="AX917">
        <f t="shared" ca="1" si="244"/>
        <v>-16</v>
      </c>
      <c r="AY917">
        <f t="shared" ca="1" si="245"/>
        <v>302.3677184</v>
      </c>
      <c r="AZ917">
        <f t="shared" ca="1" si="246"/>
        <v>311.46630071138804</v>
      </c>
      <c r="BA917">
        <f t="shared" ca="1" si="247"/>
        <v>304.53369928861196</v>
      </c>
      <c r="BB917" cm="1">
        <f t="array" aca="1" ref="BB917" ca="1">_xlfn.LET(_xlpm.rozsah, $J$3:$J$10001,_xlpm.podminka, (_xlpm.rozsah&gt;E917)*(ISNUMBER(_xlpm.rozsah)),_xlpm.indexy, IF(_xlpm.podminka, ROW(_xlpm.rozsah)-MIN(ROW(_xlpm.rozsah))+1),_xlpm.prvni, MIN(_xlpm.indexy),_xlpm.finalni, IF(_xlpm.prvni=1, 2, _xlpm.prvni),INDEX(_xlpm.rozsah, _xlpm.finalni))</f>
        <v>2000</v>
      </c>
      <c r="BC917" cm="1">
        <f t="array" aca="1" ref="BC917" ca="1">INDEX($J$3:$J$10001,MATCH(BB917,$J$3:$J$10004,0)-1)</f>
        <v>1900</v>
      </c>
      <c r="BD917">
        <f t="shared" ca="1" si="248"/>
        <v>300</v>
      </c>
      <c r="BE917">
        <f t="shared" ca="1" si="249"/>
        <v>316</v>
      </c>
      <c r="BF917">
        <f t="shared" ca="1" si="250"/>
        <v>-16</v>
      </c>
      <c r="BG917">
        <f t="shared" ca="1" si="251"/>
        <v>311.46630071138804</v>
      </c>
    </row>
    <row r="918" spans="1:59" x14ac:dyDescent="0.25">
      <c r="A918" s="64">
        <v>915</v>
      </c>
      <c r="B918" s="64">
        <v>80</v>
      </c>
      <c r="C918" s="64">
        <v>59</v>
      </c>
      <c r="D918" s="18">
        <v>915</v>
      </c>
      <c r="E918" s="21">
        <f t="shared" ca="1" si="236"/>
        <v>1928.3356205538248</v>
      </c>
      <c r="F918" s="22">
        <f t="shared" ca="1" si="237"/>
        <v>183.76511741971896</v>
      </c>
      <c r="G918" s="23">
        <v>915</v>
      </c>
      <c r="H918" s="24">
        <f t="shared" ca="1" si="238"/>
        <v>1985.2017599999999</v>
      </c>
      <c r="I918" s="25">
        <f t="shared" ca="1" si="239"/>
        <v>178.39695385600001</v>
      </c>
      <c r="J918" s="155"/>
      <c r="K918" s="155"/>
      <c r="AR918">
        <f t="shared" ca="1" si="240"/>
        <v>302.3677184</v>
      </c>
      <c r="AS918">
        <f t="shared" ca="1" si="241"/>
        <v>313.6322816</v>
      </c>
      <c r="AT918" cm="1">
        <f t="array" aca="1" ref="AT918" ca="1">_xlfn.LET(_xlpm.rozsah, $J$3:$J$10001,_xlpm.podminka, (_xlpm.rozsah&gt;H918)*(ISNUMBER(_xlpm.rozsah)),_xlpm.indexy, IF(_xlpm.podminka, ROW(_xlpm.rozsah)-MIN(ROW(_xlpm.rozsah))+1),_xlpm.prvni, MIN(_xlpm.indexy),_xlpm.finalni, IF(_xlpm.prvni=1, 2, _xlpm.prvni),INDEX(_xlpm.rozsah, _xlpm.finalni))</f>
        <v>2000</v>
      </c>
      <c r="AU918" cm="1">
        <f t="array" aca="1" ref="AU918" ca="1">INDEX($J$3:$J$10001,MATCH(AT918,$J$3:$J$10004,0)-1)</f>
        <v>1900</v>
      </c>
      <c r="AV918">
        <f t="shared" ca="1" si="242"/>
        <v>300</v>
      </c>
      <c r="AW918">
        <f t="shared" ca="1" si="243"/>
        <v>316</v>
      </c>
      <c r="AX918">
        <f t="shared" ca="1" si="244"/>
        <v>-16</v>
      </c>
      <c r="AY918">
        <f t="shared" ca="1" si="245"/>
        <v>302.3677184</v>
      </c>
      <c r="AZ918">
        <f t="shared" ca="1" si="246"/>
        <v>311.46630071138804</v>
      </c>
      <c r="BA918">
        <f t="shared" ca="1" si="247"/>
        <v>304.53369928861196</v>
      </c>
      <c r="BB918" cm="1">
        <f t="array" aca="1" ref="BB918" ca="1">_xlfn.LET(_xlpm.rozsah, $J$3:$J$10001,_xlpm.podminka, (_xlpm.rozsah&gt;E918)*(ISNUMBER(_xlpm.rozsah)),_xlpm.indexy, IF(_xlpm.podminka, ROW(_xlpm.rozsah)-MIN(ROW(_xlpm.rozsah))+1),_xlpm.prvni, MIN(_xlpm.indexy),_xlpm.finalni, IF(_xlpm.prvni=1, 2, _xlpm.prvni),INDEX(_xlpm.rozsah, _xlpm.finalni))</f>
        <v>2000</v>
      </c>
      <c r="BC918" cm="1">
        <f t="array" aca="1" ref="BC918" ca="1">INDEX($J$3:$J$10001,MATCH(BB918,$J$3:$J$10004,0)-1)</f>
        <v>1900</v>
      </c>
      <c r="BD918">
        <f t="shared" ca="1" si="248"/>
        <v>300</v>
      </c>
      <c r="BE918">
        <f t="shared" ca="1" si="249"/>
        <v>316</v>
      </c>
      <c r="BF918">
        <f t="shared" ca="1" si="250"/>
        <v>-16</v>
      </c>
      <c r="BG918">
        <f t="shared" ca="1" si="251"/>
        <v>311.46630071138804</v>
      </c>
    </row>
    <row r="919" spans="1:59" x14ac:dyDescent="0.25">
      <c r="A919" s="64">
        <v>916</v>
      </c>
      <c r="B919" s="64">
        <v>83</v>
      </c>
      <c r="C919" s="64">
        <v>100</v>
      </c>
      <c r="D919" s="18">
        <v>916</v>
      </c>
      <c r="E919" s="21">
        <f t="shared" ca="1" si="236"/>
        <v>1974.398206324593</v>
      </c>
      <c r="F919" s="22">
        <f t="shared" ca="1" si="237"/>
        <v>304.09628698806512</v>
      </c>
      <c r="G919" s="28">
        <v>916</v>
      </c>
      <c r="H919" s="24">
        <f t="shared" ca="1" si="238"/>
        <v>2022.1468259999999</v>
      </c>
      <c r="I919" s="25">
        <f t="shared" ca="1" si="239"/>
        <v>295.57063479999999</v>
      </c>
      <c r="J919" s="155"/>
      <c r="K919" s="155"/>
      <c r="AR919">
        <f t="shared" ca="1" si="240"/>
        <v>295.57063479999999</v>
      </c>
      <c r="AS919">
        <f t="shared" ca="1" si="241"/>
        <v>284.42936520000001</v>
      </c>
      <c r="AT919" cm="1">
        <f t="array" aca="1" ref="AT919" ca="1">_xlfn.LET(_xlpm.rozsah, $J$3:$J$10001,_xlpm.podminka, (_xlpm.rozsah&gt;H919)*(ISNUMBER(_xlpm.rozsah)),_xlpm.indexy, IF(_xlpm.podminka, ROW(_xlpm.rozsah)-MIN(ROW(_xlpm.rozsah))+1),_xlpm.prvni, MIN(_xlpm.indexy),_xlpm.finalni, IF(_xlpm.prvni=1, 2, _xlpm.prvni),INDEX(_xlpm.rozsah, _xlpm.finalni))</f>
        <v>2100</v>
      </c>
      <c r="AU919" cm="1">
        <f t="array" aca="1" ref="AU919" ca="1">INDEX($J$3:$J$10001,MATCH(AT919,$J$3:$J$10004,0)-1)</f>
        <v>2000</v>
      </c>
      <c r="AV919">
        <f t="shared" ca="1" si="242"/>
        <v>280</v>
      </c>
      <c r="AW919">
        <f t="shared" ca="1" si="243"/>
        <v>300</v>
      </c>
      <c r="AX919">
        <f t="shared" ca="1" si="244"/>
        <v>-20</v>
      </c>
      <c r="AY919">
        <f t="shared" ca="1" si="245"/>
        <v>295.57063479999999</v>
      </c>
      <c r="AZ919">
        <f t="shared" ca="1" si="246"/>
        <v>304.09628698806512</v>
      </c>
      <c r="BA919">
        <f t="shared" ca="1" si="247"/>
        <v>311.90371301193488</v>
      </c>
      <c r="BB919" cm="1">
        <f t="array" aca="1" ref="BB919" ca="1">_xlfn.LET(_xlpm.rozsah, $J$3:$J$10001,_xlpm.podminka, (_xlpm.rozsah&gt;E919)*(ISNUMBER(_xlpm.rozsah)),_xlpm.indexy, IF(_xlpm.podminka, ROW(_xlpm.rozsah)-MIN(ROW(_xlpm.rozsah))+1),_xlpm.prvni, MIN(_xlpm.indexy),_xlpm.finalni, IF(_xlpm.prvni=1, 2, _xlpm.prvni),INDEX(_xlpm.rozsah, _xlpm.finalni))</f>
        <v>2000</v>
      </c>
      <c r="BC919" cm="1">
        <f t="array" aca="1" ref="BC919" ca="1">INDEX($J$3:$J$10001,MATCH(BB919,$J$3:$J$10004,0)-1)</f>
        <v>1900</v>
      </c>
      <c r="BD919">
        <f t="shared" ca="1" si="248"/>
        <v>300</v>
      </c>
      <c r="BE919">
        <f t="shared" ca="1" si="249"/>
        <v>316</v>
      </c>
      <c r="BF919">
        <f t="shared" ca="1" si="250"/>
        <v>-16</v>
      </c>
      <c r="BG919">
        <f t="shared" ca="1" si="251"/>
        <v>304.09628698806512</v>
      </c>
    </row>
    <row r="920" spans="1:59" x14ac:dyDescent="0.25">
      <c r="A920" s="64">
        <v>917</v>
      </c>
      <c r="B920" s="64">
        <v>81</v>
      </c>
      <c r="C920" s="64">
        <v>73</v>
      </c>
      <c r="D920" s="18">
        <v>917</v>
      </c>
      <c r="E920" s="21">
        <f t="shared" ca="1" si="236"/>
        <v>1943.6898158107474</v>
      </c>
      <c r="F920" s="22">
        <f t="shared" ca="1" si="237"/>
        <v>225.57702951330469</v>
      </c>
      <c r="G920" s="23">
        <v>917</v>
      </c>
      <c r="H920" s="24">
        <f t="shared" ca="1" si="238"/>
        <v>1997.5167820000001</v>
      </c>
      <c r="I920" s="25">
        <f t="shared" ca="1" si="239"/>
        <v>219.29003986239996</v>
      </c>
      <c r="J920" s="155"/>
      <c r="K920" s="155"/>
      <c r="AR920">
        <f t="shared" ca="1" si="240"/>
        <v>300.39731487999995</v>
      </c>
      <c r="AS920">
        <f t="shared" ca="1" si="241"/>
        <v>315.60268512000005</v>
      </c>
      <c r="AT920" cm="1">
        <f t="array" aca="1" ref="AT920" ca="1">_xlfn.LET(_xlpm.rozsah, $J$3:$J$10001,_xlpm.podminka, (_xlpm.rozsah&gt;H920)*(ISNUMBER(_xlpm.rozsah)),_xlpm.indexy, IF(_xlpm.podminka, ROW(_xlpm.rozsah)-MIN(ROW(_xlpm.rozsah))+1),_xlpm.prvni, MIN(_xlpm.indexy),_xlpm.finalni, IF(_xlpm.prvni=1, 2, _xlpm.prvni),INDEX(_xlpm.rozsah, _xlpm.finalni))</f>
        <v>2000</v>
      </c>
      <c r="AU920" cm="1">
        <f t="array" aca="1" ref="AU920" ca="1">INDEX($J$3:$J$10001,MATCH(AT920,$J$3:$J$10004,0)-1)</f>
        <v>1900</v>
      </c>
      <c r="AV920">
        <f t="shared" ca="1" si="242"/>
        <v>300</v>
      </c>
      <c r="AW920">
        <f t="shared" ca="1" si="243"/>
        <v>316</v>
      </c>
      <c r="AX920">
        <f t="shared" ca="1" si="244"/>
        <v>-16</v>
      </c>
      <c r="AY920">
        <f t="shared" ca="1" si="245"/>
        <v>300.39731487999995</v>
      </c>
      <c r="AZ920">
        <f t="shared" ca="1" si="246"/>
        <v>309.0096294702804</v>
      </c>
      <c r="BA920">
        <f t="shared" ca="1" si="247"/>
        <v>306.9903705297196</v>
      </c>
      <c r="BB920" cm="1">
        <f t="array" aca="1" ref="BB920" ca="1">_xlfn.LET(_xlpm.rozsah, $J$3:$J$10001,_xlpm.podminka, (_xlpm.rozsah&gt;E920)*(ISNUMBER(_xlpm.rozsah)),_xlpm.indexy, IF(_xlpm.podminka, ROW(_xlpm.rozsah)-MIN(ROW(_xlpm.rozsah))+1),_xlpm.prvni, MIN(_xlpm.indexy),_xlpm.finalni, IF(_xlpm.prvni=1, 2, _xlpm.prvni),INDEX(_xlpm.rozsah, _xlpm.finalni))</f>
        <v>2000</v>
      </c>
      <c r="BC920" cm="1">
        <f t="array" aca="1" ref="BC920" ca="1">INDEX($J$3:$J$10001,MATCH(BB920,$J$3:$J$10004,0)-1)</f>
        <v>1900</v>
      </c>
      <c r="BD920">
        <f t="shared" ca="1" si="248"/>
        <v>300</v>
      </c>
      <c r="BE920">
        <f t="shared" ca="1" si="249"/>
        <v>316</v>
      </c>
      <c r="BF920">
        <f t="shared" ca="1" si="250"/>
        <v>-16</v>
      </c>
      <c r="BG920">
        <f t="shared" ca="1" si="251"/>
        <v>309.0096294702804</v>
      </c>
    </row>
    <row r="921" spans="1:59" x14ac:dyDescent="0.25">
      <c r="A921" s="64">
        <v>918</v>
      </c>
      <c r="B921" s="64">
        <v>83</v>
      </c>
      <c r="C921" s="64">
        <v>53</v>
      </c>
      <c r="D921" s="18">
        <v>918</v>
      </c>
      <c r="E921" s="21">
        <f t="shared" ca="1" si="236"/>
        <v>1974.398206324593</v>
      </c>
      <c r="F921" s="22">
        <f t="shared" ca="1" si="237"/>
        <v>161.17103210367452</v>
      </c>
      <c r="G921" s="28">
        <v>918</v>
      </c>
      <c r="H921" s="24">
        <f t="shared" ca="1" si="238"/>
        <v>2022.1468259999999</v>
      </c>
      <c r="I921" s="25">
        <f t="shared" ca="1" si="239"/>
        <v>156.65243644399999</v>
      </c>
      <c r="J921" s="155"/>
      <c r="K921" s="155"/>
      <c r="AR921">
        <f t="shared" ca="1" si="240"/>
        <v>295.57063479999999</v>
      </c>
      <c r="AS921">
        <f t="shared" ca="1" si="241"/>
        <v>284.42936520000001</v>
      </c>
      <c r="AT921" cm="1">
        <f t="array" aca="1" ref="AT921" ca="1">_xlfn.LET(_xlpm.rozsah, $J$3:$J$10001,_xlpm.podminka, (_xlpm.rozsah&gt;H921)*(ISNUMBER(_xlpm.rozsah)),_xlpm.indexy, IF(_xlpm.podminka, ROW(_xlpm.rozsah)-MIN(ROW(_xlpm.rozsah))+1),_xlpm.prvni, MIN(_xlpm.indexy),_xlpm.finalni, IF(_xlpm.prvni=1, 2, _xlpm.prvni),INDEX(_xlpm.rozsah, _xlpm.finalni))</f>
        <v>2100</v>
      </c>
      <c r="AU921" cm="1">
        <f t="array" aca="1" ref="AU921" ca="1">INDEX($J$3:$J$10001,MATCH(AT921,$J$3:$J$10004,0)-1)</f>
        <v>2000</v>
      </c>
      <c r="AV921">
        <f t="shared" ca="1" si="242"/>
        <v>280</v>
      </c>
      <c r="AW921">
        <f t="shared" ca="1" si="243"/>
        <v>300</v>
      </c>
      <c r="AX921">
        <f t="shared" ca="1" si="244"/>
        <v>-20</v>
      </c>
      <c r="AY921">
        <f t="shared" ca="1" si="245"/>
        <v>295.57063479999999</v>
      </c>
      <c r="AZ921">
        <f t="shared" ca="1" si="246"/>
        <v>304.09628698806512</v>
      </c>
      <c r="BA921">
        <f t="shared" ca="1" si="247"/>
        <v>311.90371301193488</v>
      </c>
      <c r="BB921" cm="1">
        <f t="array" aca="1" ref="BB921" ca="1">_xlfn.LET(_xlpm.rozsah, $J$3:$J$10001,_xlpm.podminka, (_xlpm.rozsah&gt;E921)*(ISNUMBER(_xlpm.rozsah)),_xlpm.indexy, IF(_xlpm.podminka, ROW(_xlpm.rozsah)-MIN(ROW(_xlpm.rozsah))+1),_xlpm.prvni, MIN(_xlpm.indexy),_xlpm.finalni, IF(_xlpm.prvni=1, 2, _xlpm.prvni),INDEX(_xlpm.rozsah, _xlpm.finalni))</f>
        <v>2000</v>
      </c>
      <c r="BC921" cm="1">
        <f t="array" aca="1" ref="BC921" ca="1">INDEX($J$3:$J$10001,MATCH(BB921,$J$3:$J$10004,0)-1)</f>
        <v>1900</v>
      </c>
      <c r="BD921">
        <f t="shared" ca="1" si="248"/>
        <v>300</v>
      </c>
      <c r="BE921">
        <f t="shared" ca="1" si="249"/>
        <v>316</v>
      </c>
      <c r="BF921">
        <f t="shared" ca="1" si="250"/>
        <v>-16</v>
      </c>
      <c r="BG921">
        <f t="shared" ca="1" si="251"/>
        <v>304.09628698806512</v>
      </c>
    </row>
    <row r="922" spans="1:59" x14ac:dyDescent="0.25">
      <c r="A922" s="64">
        <v>919</v>
      </c>
      <c r="B922" s="64">
        <v>80</v>
      </c>
      <c r="C922" s="64">
        <v>76</v>
      </c>
      <c r="D922" s="18">
        <v>919</v>
      </c>
      <c r="E922" s="21">
        <f t="shared" ca="1" si="236"/>
        <v>1928.3356205538248</v>
      </c>
      <c r="F922" s="22">
        <f t="shared" ca="1" si="237"/>
        <v>236.71438854065491</v>
      </c>
      <c r="G922" s="23">
        <v>919</v>
      </c>
      <c r="H922" s="24">
        <f t="shared" ca="1" si="238"/>
        <v>1985.2017599999999</v>
      </c>
      <c r="I922" s="25">
        <f t="shared" ca="1" si="239"/>
        <v>229.79946598400002</v>
      </c>
      <c r="J922" s="155"/>
      <c r="K922" s="155"/>
      <c r="AR922">
        <f t="shared" ca="1" si="240"/>
        <v>302.3677184</v>
      </c>
      <c r="AS922">
        <f t="shared" ca="1" si="241"/>
        <v>313.6322816</v>
      </c>
      <c r="AT922" cm="1">
        <f t="array" aca="1" ref="AT922" ca="1">_xlfn.LET(_xlpm.rozsah, $J$3:$J$10001,_xlpm.podminka, (_xlpm.rozsah&gt;H922)*(ISNUMBER(_xlpm.rozsah)),_xlpm.indexy, IF(_xlpm.podminka, ROW(_xlpm.rozsah)-MIN(ROW(_xlpm.rozsah))+1),_xlpm.prvni, MIN(_xlpm.indexy),_xlpm.finalni, IF(_xlpm.prvni=1, 2, _xlpm.prvni),INDEX(_xlpm.rozsah, _xlpm.finalni))</f>
        <v>2000</v>
      </c>
      <c r="AU922" cm="1">
        <f t="array" aca="1" ref="AU922" ca="1">INDEX($J$3:$J$10001,MATCH(AT922,$J$3:$J$10004,0)-1)</f>
        <v>1900</v>
      </c>
      <c r="AV922">
        <f t="shared" ca="1" si="242"/>
        <v>300</v>
      </c>
      <c r="AW922">
        <f t="shared" ca="1" si="243"/>
        <v>316</v>
      </c>
      <c r="AX922">
        <f t="shared" ca="1" si="244"/>
        <v>-16</v>
      </c>
      <c r="AY922">
        <f t="shared" ca="1" si="245"/>
        <v>302.3677184</v>
      </c>
      <c r="AZ922">
        <f t="shared" ca="1" si="246"/>
        <v>311.46630071138804</v>
      </c>
      <c r="BA922">
        <f t="shared" ca="1" si="247"/>
        <v>304.53369928861196</v>
      </c>
      <c r="BB922" cm="1">
        <f t="array" aca="1" ref="BB922" ca="1">_xlfn.LET(_xlpm.rozsah, $J$3:$J$10001,_xlpm.podminka, (_xlpm.rozsah&gt;E922)*(ISNUMBER(_xlpm.rozsah)),_xlpm.indexy, IF(_xlpm.podminka, ROW(_xlpm.rozsah)-MIN(ROW(_xlpm.rozsah))+1),_xlpm.prvni, MIN(_xlpm.indexy),_xlpm.finalni, IF(_xlpm.prvni=1, 2, _xlpm.prvni),INDEX(_xlpm.rozsah, _xlpm.finalni))</f>
        <v>2000</v>
      </c>
      <c r="BC922" cm="1">
        <f t="array" aca="1" ref="BC922" ca="1">INDEX($J$3:$J$10001,MATCH(BB922,$J$3:$J$10004,0)-1)</f>
        <v>1900</v>
      </c>
      <c r="BD922">
        <f t="shared" ca="1" si="248"/>
        <v>300</v>
      </c>
      <c r="BE922">
        <f t="shared" ca="1" si="249"/>
        <v>316</v>
      </c>
      <c r="BF922">
        <f t="shared" ca="1" si="250"/>
        <v>-16</v>
      </c>
      <c r="BG922">
        <f t="shared" ca="1" si="251"/>
        <v>311.46630071138804</v>
      </c>
    </row>
    <row r="923" spans="1:59" x14ac:dyDescent="0.25">
      <c r="A923" s="64">
        <v>920</v>
      </c>
      <c r="B923" s="64">
        <v>81</v>
      </c>
      <c r="C923" s="64">
        <v>61</v>
      </c>
      <c r="D923" s="18">
        <v>920</v>
      </c>
      <c r="E923" s="21">
        <f t="shared" ca="1" si="236"/>
        <v>1943.6898158107474</v>
      </c>
      <c r="F923" s="22">
        <f t="shared" ca="1" si="237"/>
        <v>188.49587397687105</v>
      </c>
      <c r="G923" s="28">
        <v>920</v>
      </c>
      <c r="H923" s="24">
        <f t="shared" ca="1" si="238"/>
        <v>1997.5167820000001</v>
      </c>
      <c r="I923" s="25">
        <f t="shared" ca="1" si="239"/>
        <v>183.24236207679999</v>
      </c>
      <c r="J923" s="155"/>
      <c r="K923" s="155"/>
      <c r="AR923">
        <f t="shared" ca="1" si="240"/>
        <v>300.39731487999995</v>
      </c>
      <c r="AS923">
        <f t="shared" ca="1" si="241"/>
        <v>315.60268512000005</v>
      </c>
      <c r="AT923" cm="1">
        <f t="array" aca="1" ref="AT923" ca="1">_xlfn.LET(_xlpm.rozsah, $J$3:$J$10001,_xlpm.podminka, (_xlpm.rozsah&gt;H923)*(ISNUMBER(_xlpm.rozsah)),_xlpm.indexy, IF(_xlpm.podminka, ROW(_xlpm.rozsah)-MIN(ROW(_xlpm.rozsah))+1),_xlpm.prvni, MIN(_xlpm.indexy),_xlpm.finalni, IF(_xlpm.prvni=1, 2, _xlpm.prvni),INDEX(_xlpm.rozsah, _xlpm.finalni))</f>
        <v>2000</v>
      </c>
      <c r="AU923" cm="1">
        <f t="array" aca="1" ref="AU923" ca="1">INDEX($J$3:$J$10001,MATCH(AT923,$J$3:$J$10004,0)-1)</f>
        <v>1900</v>
      </c>
      <c r="AV923">
        <f t="shared" ca="1" si="242"/>
        <v>300</v>
      </c>
      <c r="AW923">
        <f t="shared" ca="1" si="243"/>
        <v>316</v>
      </c>
      <c r="AX923">
        <f t="shared" ca="1" si="244"/>
        <v>-16</v>
      </c>
      <c r="AY923">
        <f t="shared" ca="1" si="245"/>
        <v>300.39731487999995</v>
      </c>
      <c r="AZ923">
        <f t="shared" ca="1" si="246"/>
        <v>309.0096294702804</v>
      </c>
      <c r="BA923">
        <f t="shared" ca="1" si="247"/>
        <v>306.9903705297196</v>
      </c>
      <c r="BB923" cm="1">
        <f t="array" aca="1" ref="BB923" ca="1">_xlfn.LET(_xlpm.rozsah, $J$3:$J$10001,_xlpm.podminka, (_xlpm.rozsah&gt;E923)*(ISNUMBER(_xlpm.rozsah)),_xlpm.indexy, IF(_xlpm.podminka, ROW(_xlpm.rozsah)-MIN(ROW(_xlpm.rozsah))+1),_xlpm.prvni, MIN(_xlpm.indexy),_xlpm.finalni, IF(_xlpm.prvni=1, 2, _xlpm.prvni),INDEX(_xlpm.rozsah, _xlpm.finalni))</f>
        <v>2000</v>
      </c>
      <c r="BC923" cm="1">
        <f t="array" aca="1" ref="BC923" ca="1">INDEX($J$3:$J$10001,MATCH(BB923,$J$3:$J$10004,0)-1)</f>
        <v>1900</v>
      </c>
      <c r="BD923">
        <f t="shared" ca="1" si="248"/>
        <v>300</v>
      </c>
      <c r="BE923">
        <f t="shared" ca="1" si="249"/>
        <v>316</v>
      </c>
      <c r="BF923">
        <f t="shared" ca="1" si="250"/>
        <v>-16</v>
      </c>
      <c r="BG923">
        <f t="shared" ca="1" si="251"/>
        <v>309.0096294702804</v>
      </c>
    </row>
    <row r="924" spans="1:59" x14ac:dyDescent="0.25">
      <c r="A924" s="64">
        <v>921</v>
      </c>
      <c r="B924" s="64">
        <v>80</v>
      </c>
      <c r="C924" s="64">
        <v>50</v>
      </c>
      <c r="D924" s="18">
        <v>921</v>
      </c>
      <c r="E924" s="21">
        <f t="shared" ca="1" si="236"/>
        <v>1928.3356205538248</v>
      </c>
      <c r="F924" s="22">
        <f t="shared" ca="1" si="237"/>
        <v>155.73315035569402</v>
      </c>
      <c r="G924" s="23">
        <v>921</v>
      </c>
      <c r="H924" s="24">
        <f t="shared" ca="1" si="238"/>
        <v>1985.2017599999999</v>
      </c>
      <c r="I924" s="25">
        <f t="shared" ca="1" si="239"/>
        <v>151.1838592</v>
      </c>
      <c r="J924" s="155"/>
      <c r="K924" s="155"/>
      <c r="AR924">
        <f t="shared" ca="1" si="240"/>
        <v>302.3677184</v>
      </c>
      <c r="AS924">
        <f t="shared" ca="1" si="241"/>
        <v>313.6322816</v>
      </c>
      <c r="AT924" cm="1">
        <f t="array" aca="1" ref="AT924" ca="1">_xlfn.LET(_xlpm.rozsah, $J$3:$J$10001,_xlpm.podminka, (_xlpm.rozsah&gt;H924)*(ISNUMBER(_xlpm.rozsah)),_xlpm.indexy, IF(_xlpm.podminka, ROW(_xlpm.rozsah)-MIN(ROW(_xlpm.rozsah))+1),_xlpm.prvni, MIN(_xlpm.indexy),_xlpm.finalni, IF(_xlpm.prvni=1, 2, _xlpm.prvni),INDEX(_xlpm.rozsah, _xlpm.finalni))</f>
        <v>2000</v>
      </c>
      <c r="AU924" cm="1">
        <f t="array" aca="1" ref="AU924" ca="1">INDEX($J$3:$J$10001,MATCH(AT924,$J$3:$J$10004,0)-1)</f>
        <v>1900</v>
      </c>
      <c r="AV924">
        <f t="shared" ca="1" si="242"/>
        <v>300</v>
      </c>
      <c r="AW924">
        <f t="shared" ca="1" si="243"/>
        <v>316</v>
      </c>
      <c r="AX924">
        <f t="shared" ca="1" si="244"/>
        <v>-16</v>
      </c>
      <c r="AY924">
        <f t="shared" ca="1" si="245"/>
        <v>302.3677184</v>
      </c>
      <c r="AZ924">
        <f t="shared" ca="1" si="246"/>
        <v>311.46630071138804</v>
      </c>
      <c r="BA924">
        <f t="shared" ca="1" si="247"/>
        <v>304.53369928861196</v>
      </c>
      <c r="BB924" cm="1">
        <f t="array" aca="1" ref="BB924" ca="1">_xlfn.LET(_xlpm.rozsah, $J$3:$J$10001,_xlpm.podminka, (_xlpm.rozsah&gt;E924)*(ISNUMBER(_xlpm.rozsah)),_xlpm.indexy, IF(_xlpm.podminka, ROW(_xlpm.rozsah)-MIN(ROW(_xlpm.rozsah))+1),_xlpm.prvni, MIN(_xlpm.indexy),_xlpm.finalni, IF(_xlpm.prvni=1, 2, _xlpm.prvni),INDEX(_xlpm.rozsah, _xlpm.finalni))</f>
        <v>2000</v>
      </c>
      <c r="BC924" cm="1">
        <f t="array" aca="1" ref="BC924" ca="1">INDEX($J$3:$J$10001,MATCH(BB924,$J$3:$J$10004,0)-1)</f>
        <v>1900</v>
      </c>
      <c r="BD924">
        <f t="shared" ca="1" si="248"/>
        <v>300</v>
      </c>
      <c r="BE924">
        <f t="shared" ca="1" si="249"/>
        <v>316</v>
      </c>
      <c r="BF924">
        <f t="shared" ca="1" si="250"/>
        <v>-16</v>
      </c>
      <c r="BG924">
        <f t="shared" ca="1" si="251"/>
        <v>311.46630071138804</v>
      </c>
    </row>
    <row r="925" spans="1:59" x14ac:dyDescent="0.25">
      <c r="A925" s="64">
        <v>922</v>
      </c>
      <c r="B925" s="64">
        <v>81</v>
      </c>
      <c r="C925" s="64">
        <v>37</v>
      </c>
      <c r="D925" s="18">
        <v>922</v>
      </c>
      <c r="E925" s="21">
        <f t="shared" ca="1" si="236"/>
        <v>1943.6898158107474</v>
      </c>
      <c r="F925" s="22">
        <f t="shared" ca="1" si="237"/>
        <v>114.33356290400376</v>
      </c>
      <c r="G925" s="28">
        <v>922</v>
      </c>
      <c r="H925" s="24">
        <f t="shared" ca="1" si="238"/>
        <v>1997.5167820000001</v>
      </c>
      <c r="I925" s="25">
        <f t="shared" ca="1" si="239"/>
        <v>111.14700650559999</v>
      </c>
      <c r="J925" s="155"/>
      <c r="K925" s="155"/>
      <c r="AR925">
        <f t="shared" ca="1" si="240"/>
        <v>300.39731487999995</v>
      </c>
      <c r="AS925">
        <f t="shared" ca="1" si="241"/>
        <v>315.60268512000005</v>
      </c>
      <c r="AT925" cm="1">
        <f t="array" aca="1" ref="AT925" ca="1">_xlfn.LET(_xlpm.rozsah, $J$3:$J$10001,_xlpm.podminka, (_xlpm.rozsah&gt;H925)*(ISNUMBER(_xlpm.rozsah)),_xlpm.indexy, IF(_xlpm.podminka, ROW(_xlpm.rozsah)-MIN(ROW(_xlpm.rozsah))+1),_xlpm.prvni, MIN(_xlpm.indexy),_xlpm.finalni, IF(_xlpm.prvni=1, 2, _xlpm.prvni),INDEX(_xlpm.rozsah, _xlpm.finalni))</f>
        <v>2000</v>
      </c>
      <c r="AU925" cm="1">
        <f t="array" aca="1" ref="AU925" ca="1">INDEX($J$3:$J$10001,MATCH(AT925,$J$3:$J$10004,0)-1)</f>
        <v>1900</v>
      </c>
      <c r="AV925">
        <f t="shared" ca="1" si="242"/>
        <v>300</v>
      </c>
      <c r="AW925">
        <f t="shared" ca="1" si="243"/>
        <v>316</v>
      </c>
      <c r="AX925">
        <f t="shared" ca="1" si="244"/>
        <v>-16</v>
      </c>
      <c r="AY925">
        <f t="shared" ca="1" si="245"/>
        <v>300.39731487999995</v>
      </c>
      <c r="AZ925">
        <f t="shared" ca="1" si="246"/>
        <v>309.0096294702804</v>
      </c>
      <c r="BA925">
        <f t="shared" ca="1" si="247"/>
        <v>306.9903705297196</v>
      </c>
      <c r="BB925" cm="1">
        <f t="array" aca="1" ref="BB925" ca="1">_xlfn.LET(_xlpm.rozsah, $J$3:$J$10001,_xlpm.podminka, (_xlpm.rozsah&gt;E925)*(ISNUMBER(_xlpm.rozsah)),_xlpm.indexy, IF(_xlpm.podminka, ROW(_xlpm.rozsah)-MIN(ROW(_xlpm.rozsah))+1),_xlpm.prvni, MIN(_xlpm.indexy),_xlpm.finalni, IF(_xlpm.prvni=1, 2, _xlpm.prvni),INDEX(_xlpm.rozsah, _xlpm.finalni))</f>
        <v>2000</v>
      </c>
      <c r="BC925" cm="1">
        <f t="array" aca="1" ref="BC925" ca="1">INDEX($J$3:$J$10001,MATCH(BB925,$J$3:$J$10004,0)-1)</f>
        <v>1900</v>
      </c>
      <c r="BD925">
        <f t="shared" ca="1" si="248"/>
        <v>300</v>
      </c>
      <c r="BE925">
        <f t="shared" ca="1" si="249"/>
        <v>316</v>
      </c>
      <c r="BF925">
        <f t="shared" ca="1" si="250"/>
        <v>-16</v>
      </c>
      <c r="BG925">
        <f t="shared" ca="1" si="251"/>
        <v>309.0096294702804</v>
      </c>
    </row>
    <row r="926" spans="1:59" x14ac:dyDescent="0.25">
      <c r="A926" s="64">
        <v>923</v>
      </c>
      <c r="B926" s="64">
        <v>82</v>
      </c>
      <c r="C926" s="64">
        <v>49</v>
      </c>
      <c r="D926" s="18">
        <v>923</v>
      </c>
      <c r="E926" s="21">
        <f t="shared" ca="1" si="236"/>
        <v>1959.0440110676702</v>
      </c>
      <c r="F926" s="22">
        <f t="shared" ca="1" si="237"/>
        <v>150.21094953229465</v>
      </c>
      <c r="G926" s="23">
        <v>923</v>
      </c>
      <c r="H926" s="24">
        <f t="shared" ca="1" si="238"/>
        <v>2009.8318039999999</v>
      </c>
      <c r="I926" s="25">
        <f t="shared" ca="1" si="239"/>
        <v>146.03648320800002</v>
      </c>
      <c r="J926" s="155"/>
      <c r="K926" s="155"/>
      <c r="AR926">
        <f t="shared" ca="1" si="240"/>
        <v>298.03363920000004</v>
      </c>
      <c r="AS926">
        <f t="shared" ca="1" si="241"/>
        <v>281.96636079999996</v>
      </c>
      <c r="AT926" cm="1">
        <f t="array" aca="1" ref="AT926" ca="1">_xlfn.LET(_xlpm.rozsah, $J$3:$J$10001,_xlpm.podminka, (_xlpm.rozsah&gt;H926)*(ISNUMBER(_xlpm.rozsah)),_xlpm.indexy, IF(_xlpm.podminka, ROW(_xlpm.rozsah)-MIN(ROW(_xlpm.rozsah))+1),_xlpm.prvni, MIN(_xlpm.indexy),_xlpm.finalni, IF(_xlpm.prvni=1, 2, _xlpm.prvni),INDEX(_xlpm.rozsah, _xlpm.finalni))</f>
        <v>2100</v>
      </c>
      <c r="AU926" cm="1">
        <f t="array" aca="1" ref="AU926" ca="1">INDEX($J$3:$J$10001,MATCH(AT926,$J$3:$J$10004,0)-1)</f>
        <v>2000</v>
      </c>
      <c r="AV926">
        <f t="shared" ca="1" si="242"/>
        <v>280</v>
      </c>
      <c r="AW926">
        <f t="shared" ca="1" si="243"/>
        <v>300</v>
      </c>
      <c r="AX926">
        <f t="shared" ca="1" si="244"/>
        <v>-20</v>
      </c>
      <c r="AY926">
        <f t="shared" ca="1" si="245"/>
        <v>298.03363920000004</v>
      </c>
      <c r="AZ926">
        <f t="shared" ca="1" si="246"/>
        <v>306.55295822917276</v>
      </c>
      <c r="BA926">
        <f t="shared" ca="1" si="247"/>
        <v>309.44704177082724</v>
      </c>
      <c r="BB926" cm="1">
        <f t="array" aca="1" ref="BB926" ca="1">_xlfn.LET(_xlpm.rozsah, $J$3:$J$10001,_xlpm.podminka, (_xlpm.rozsah&gt;E926)*(ISNUMBER(_xlpm.rozsah)),_xlpm.indexy, IF(_xlpm.podminka, ROW(_xlpm.rozsah)-MIN(ROW(_xlpm.rozsah))+1),_xlpm.prvni, MIN(_xlpm.indexy),_xlpm.finalni, IF(_xlpm.prvni=1, 2, _xlpm.prvni),INDEX(_xlpm.rozsah, _xlpm.finalni))</f>
        <v>2000</v>
      </c>
      <c r="BC926" cm="1">
        <f t="array" aca="1" ref="BC926" ca="1">INDEX($J$3:$J$10001,MATCH(BB926,$J$3:$J$10004,0)-1)</f>
        <v>1900</v>
      </c>
      <c r="BD926">
        <f t="shared" ca="1" si="248"/>
        <v>300</v>
      </c>
      <c r="BE926">
        <f t="shared" ca="1" si="249"/>
        <v>316</v>
      </c>
      <c r="BF926">
        <f t="shared" ca="1" si="250"/>
        <v>-16</v>
      </c>
      <c r="BG926">
        <f t="shared" ca="1" si="251"/>
        <v>306.55295822917276</v>
      </c>
    </row>
    <row r="927" spans="1:59" x14ac:dyDescent="0.25">
      <c r="A927" s="64">
        <v>924</v>
      </c>
      <c r="B927" s="64">
        <v>83</v>
      </c>
      <c r="C927" s="64">
        <v>37</v>
      </c>
      <c r="D927" s="18">
        <v>924</v>
      </c>
      <c r="E927" s="21">
        <f t="shared" ca="1" si="236"/>
        <v>1974.398206324593</v>
      </c>
      <c r="F927" s="22">
        <f t="shared" ca="1" si="237"/>
        <v>112.5156261855841</v>
      </c>
      <c r="G927" s="28">
        <v>924</v>
      </c>
      <c r="H927" s="24">
        <f t="shared" ca="1" si="238"/>
        <v>2022.1468259999999</v>
      </c>
      <c r="I927" s="25">
        <f t="shared" ca="1" si="239"/>
        <v>109.36113487599999</v>
      </c>
      <c r="J927" s="155"/>
      <c r="K927" s="155"/>
      <c r="AR927">
        <f t="shared" ca="1" si="240"/>
        <v>295.57063479999999</v>
      </c>
      <c r="AS927">
        <f t="shared" ca="1" si="241"/>
        <v>284.42936520000001</v>
      </c>
      <c r="AT927" cm="1">
        <f t="array" aca="1" ref="AT927" ca="1">_xlfn.LET(_xlpm.rozsah, $J$3:$J$10001,_xlpm.podminka, (_xlpm.rozsah&gt;H927)*(ISNUMBER(_xlpm.rozsah)),_xlpm.indexy, IF(_xlpm.podminka, ROW(_xlpm.rozsah)-MIN(ROW(_xlpm.rozsah))+1),_xlpm.prvni, MIN(_xlpm.indexy),_xlpm.finalni, IF(_xlpm.prvni=1, 2, _xlpm.prvni),INDEX(_xlpm.rozsah, _xlpm.finalni))</f>
        <v>2100</v>
      </c>
      <c r="AU927" cm="1">
        <f t="array" aca="1" ref="AU927" ca="1">INDEX($J$3:$J$10001,MATCH(AT927,$J$3:$J$10004,0)-1)</f>
        <v>2000</v>
      </c>
      <c r="AV927">
        <f t="shared" ca="1" si="242"/>
        <v>280</v>
      </c>
      <c r="AW927">
        <f t="shared" ca="1" si="243"/>
        <v>300</v>
      </c>
      <c r="AX927">
        <f t="shared" ca="1" si="244"/>
        <v>-20</v>
      </c>
      <c r="AY927">
        <f t="shared" ca="1" si="245"/>
        <v>295.57063479999999</v>
      </c>
      <c r="AZ927">
        <f t="shared" ca="1" si="246"/>
        <v>304.09628698806512</v>
      </c>
      <c r="BA927">
        <f t="shared" ca="1" si="247"/>
        <v>311.90371301193488</v>
      </c>
      <c r="BB927" cm="1">
        <f t="array" aca="1" ref="BB927" ca="1">_xlfn.LET(_xlpm.rozsah, $J$3:$J$10001,_xlpm.podminka, (_xlpm.rozsah&gt;E927)*(ISNUMBER(_xlpm.rozsah)),_xlpm.indexy, IF(_xlpm.podminka, ROW(_xlpm.rozsah)-MIN(ROW(_xlpm.rozsah))+1),_xlpm.prvni, MIN(_xlpm.indexy),_xlpm.finalni, IF(_xlpm.prvni=1, 2, _xlpm.prvni),INDEX(_xlpm.rozsah, _xlpm.finalni))</f>
        <v>2000</v>
      </c>
      <c r="BC927" cm="1">
        <f t="array" aca="1" ref="BC927" ca="1">INDEX($J$3:$J$10001,MATCH(BB927,$J$3:$J$10004,0)-1)</f>
        <v>1900</v>
      </c>
      <c r="BD927">
        <f t="shared" ca="1" si="248"/>
        <v>300</v>
      </c>
      <c r="BE927">
        <f t="shared" ca="1" si="249"/>
        <v>316</v>
      </c>
      <c r="BF927">
        <f t="shared" ca="1" si="250"/>
        <v>-16</v>
      </c>
      <c r="BG927">
        <f t="shared" ca="1" si="251"/>
        <v>304.09628698806512</v>
      </c>
    </row>
    <row r="928" spans="1:59" x14ac:dyDescent="0.25">
      <c r="A928" s="64">
        <v>925</v>
      </c>
      <c r="B928" s="64">
        <v>83</v>
      </c>
      <c r="C928" s="64">
        <v>25</v>
      </c>
      <c r="D928" s="18">
        <v>925</v>
      </c>
      <c r="E928" s="21">
        <f t="shared" ca="1" si="236"/>
        <v>1974.398206324593</v>
      </c>
      <c r="F928" s="22">
        <f t="shared" ca="1" si="237"/>
        <v>76.024071747016279</v>
      </c>
      <c r="G928" s="23">
        <v>925</v>
      </c>
      <c r="H928" s="24">
        <f t="shared" ca="1" si="238"/>
        <v>2022.1468259999999</v>
      </c>
      <c r="I928" s="25">
        <f t="shared" ca="1" si="239"/>
        <v>73.892658699999998</v>
      </c>
      <c r="J928" s="155"/>
      <c r="K928" s="155"/>
      <c r="AR928">
        <f t="shared" ca="1" si="240"/>
        <v>295.57063479999999</v>
      </c>
      <c r="AS928">
        <f t="shared" ca="1" si="241"/>
        <v>284.42936520000001</v>
      </c>
      <c r="AT928" cm="1">
        <f t="array" aca="1" ref="AT928" ca="1">_xlfn.LET(_xlpm.rozsah, $J$3:$J$10001,_xlpm.podminka, (_xlpm.rozsah&gt;H928)*(ISNUMBER(_xlpm.rozsah)),_xlpm.indexy, IF(_xlpm.podminka, ROW(_xlpm.rozsah)-MIN(ROW(_xlpm.rozsah))+1),_xlpm.prvni, MIN(_xlpm.indexy),_xlpm.finalni, IF(_xlpm.prvni=1, 2, _xlpm.prvni),INDEX(_xlpm.rozsah, _xlpm.finalni))</f>
        <v>2100</v>
      </c>
      <c r="AU928" cm="1">
        <f t="array" aca="1" ref="AU928" ca="1">INDEX($J$3:$J$10001,MATCH(AT928,$J$3:$J$10004,0)-1)</f>
        <v>2000</v>
      </c>
      <c r="AV928">
        <f t="shared" ca="1" si="242"/>
        <v>280</v>
      </c>
      <c r="AW928">
        <f t="shared" ca="1" si="243"/>
        <v>300</v>
      </c>
      <c r="AX928">
        <f t="shared" ca="1" si="244"/>
        <v>-20</v>
      </c>
      <c r="AY928">
        <f t="shared" ca="1" si="245"/>
        <v>295.57063479999999</v>
      </c>
      <c r="AZ928">
        <f t="shared" ca="1" si="246"/>
        <v>304.09628698806512</v>
      </c>
      <c r="BA928">
        <f t="shared" ca="1" si="247"/>
        <v>311.90371301193488</v>
      </c>
      <c r="BB928" cm="1">
        <f t="array" aca="1" ref="BB928" ca="1">_xlfn.LET(_xlpm.rozsah, $J$3:$J$10001,_xlpm.podminka, (_xlpm.rozsah&gt;E928)*(ISNUMBER(_xlpm.rozsah)),_xlpm.indexy, IF(_xlpm.podminka, ROW(_xlpm.rozsah)-MIN(ROW(_xlpm.rozsah))+1),_xlpm.prvni, MIN(_xlpm.indexy),_xlpm.finalni, IF(_xlpm.prvni=1, 2, _xlpm.prvni),INDEX(_xlpm.rozsah, _xlpm.finalni))</f>
        <v>2000</v>
      </c>
      <c r="BC928" cm="1">
        <f t="array" aca="1" ref="BC928" ca="1">INDEX($J$3:$J$10001,MATCH(BB928,$J$3:$J$10004,0)-1)</f>
        <v>1900</v>
      </c>
      <c r="BD928">
        <f t="shared" ca="1" si="248"/>
        <v>300</v>
      </c>
      <c r="BE928">
        <f t="shared" ca="1" si="249"/>
        <v>316</v>
      </c>
      <c r="BF928">
        <f t="shared" ca="1" si="250"/>
        <v>-16</v>
      </c>
      <c r="BG928">
        <f t="shared" ca="1" si="251"/>
        <v>304.09628698806512</v>
      </c>
    </row>
    <row r="929" spans="1:59" x14ac:dyDescent="0.25">
      <c r="A929" s="64">
        <v>926</v>
      </c>
      <c r="B929" s="64">
        <v>83</v>
      </c>
      <c r="C929" s="64">
        <v>17</v>
      </c>
      <c r="D929" s="18">
        <v>926</v>
      </c>
      <c r="E929" s="21">
        <f t="shared" ca="1" si="236"/>
        <v>1974.398206324593</v>
      </c>
      <c r="F929" s="22">
        <f t="shared" ca="1" si="237"/>
        <v>51.696368787971068</v>
      </c>
      <c r="G929" s="28">
        <v>926</v>
      </c>
      <c r="H929" s="24">
        <f t="shared" ca="1" si="238"/>
        <v>2022.1468259999999</v>
      </c>
      <c r="I929" s="25">
        <f t="shared" ca="1" si="239"/>
        <v>50.247007916000001</v>
      </c>
      <c r="J929" s="155"/>
      <c r="K929" s="155"/>
      <c r="AR929">
        <f t="shared" ca="1" si="240"/>
        <v>295.57063479999999</v>
      </c>
      <c r="AS929">
        <f t="shared" ca="1" si="241"/>
        <v>284.42936520000001</v>
      </c>
      <c r="AT929" cm="1">
        <f t="array" aca="1" ref="AT929" ca="1">_xlfn.LET(_xlpm.rozsah, $J$3:$J$10001,_xlpm.podminka, (_xlpm.rozsah&gt;H929)*(ISNUMBER(_xlpm.rozsah)),_xlpm.indexy, IF(_xlpm.podminka, ROW(_xlpm.rozsah)-MIN(ROW(_xlpm.rozsah))+1),_xlpm.prvni, MIN(_xlpm.indexy),_xlpm.finalni, IF(_xlpm.prvni=1, 2, _xlpm.prvni),INDEX(_xlpm.rozsah, _xlpm.finalni))</f>
        <v>2100</v>
      </c>
      <c r="AU929" cm="1">
        <f t="array" aca="1" ref="AU929" ca="1">INDEX($J$3:$J$10001,MATCH(AT929,$J$3:$J$10004,0)-1)</f>
        <v>2000</v>
      </c>
      <c r="AV929">
        <f t="shared" ca="1" si="242"/>
        <v>280</v>
      </c>
      <c r="AW929">
        <f t="shared" ca="1" si="243"/>
        <v>300</v>
      </c>
      <c r="AX929">
        <f t="shared" ca="1" si="244"/>
        <v>-20</v>
      </c>
      <c r="AY929">
        <f t="shared" ca="1" si="245"/>
        <v>295.57063479999999</v>
      </c>
      <c r="AZ929">
        <f t="shared" ca="1" si="246"/>
        <v>304.09628698806512</v>
      </c>
      <c r="BA929">
        <f t="shared" ca="1" si="247"/>
        <v>311.90371301193488</v>
      </c>
      <c r="BB929" cm="1">
        <f t="array" aca="1" ref="BB929" ca="1">_xlfn.LET(_xlpm.rozsah, $J$3:$J$10001,_xlpm.podminka, (_xlpm.rozsah&gt;E929)*(ISNUMBER(_xlpm.rozsah)),_xlpm.indexy, IF(_xlpm.podminka, ROW(_xlpm.rozsah)-MIN(ROW(_xlpm.rozsah))+1),_xlpm.prvni, MIN(_xlpm.indexy),_xlpm.finalni, IF(_xlpm.prvni=1, 2, _xlpm.prvni),INDEX(_xlpm.rozsah, _xlpm.finalni))</f>
        <v>2000</v>
      </c>
      <c r="BC929" cm="1">
        <f t="array" aca="1" ref="BC929" ca="1">INDEX($J$3:$J$10001,MATCH(BB929,$J$3:$J$10004,0)-1)</f>
        <v>1900</v>
      </c>
      <c r="BD929">
        <f t="shared" ca="1" si="248"/>
        <v>300</v>
      </c>
      <c r="BE929">
        <f t="shared" ca="1" si="249"/>
        <v>316</v>
      </c>
      <c r="BF929">
        <f t="shared" ca="1" si="250"/>
        <v>-16</v>
      </c>
      <c r="BG929">
        <f t="shared" ca="1" si="251"/>
        <v>304.09628698806512</v>
      </c>
    </row>
    <row r="930" spans="1:59" x14ac:dyDescent="0.25">
      <c r="A930" s="64">
        <v>927</v>
      </c>
      <c r="B930" s="64">
        <v>83</v>
      </c>
      <c r="C930" s="64">
        <v>13</v>
      </c>
      <c r="D930" s="18">
        <v>927</v>
      </c>
      <c r="E930" s="21">
        <f t="shared" ca="1" si="236"/>
        <v>1974.398206324593</v>
      </c>
      <c r="F930" s="22">
        <f t="shared" ca="1" si="237"/>
        <v>39.532517308448462</v>
      </c>
      <c r="G930" s="23">
        <v>927</v>
      </c>
      <c r="H930" s="24">
        <f t="shared" ca="1" si="238"/>
        <v>2022.1468259999999</v>
      </c>
      <c r="I930" s="25">
        <f t="shared" ca="1" si="239"/>
        <v>38.424182523999995</v>
      </c>
      <c r="J930" s="155"/>
      <c r="K930" s="155"/>
      <c r="AR930">
        <f t="shared" ca="1" si="240"/>
        <v>295.57063479999999</v>
      </c>
      <c r="AS930">
        <f t="shared" ca="1" si="241"/>
        <v>284.42936520000001</v>
      </c>
      <c r="AT930" cm="1">
        <f t="array" aca="1" ref="AT930" ca="1">_xlfn.LET(_xlpm.rozsah, $J$3:$J$10001,_xlpm.podminka, (_xlpm.rozsah&gt;H930)*(ISNUMBER(_xlpm.rozsah)),_xlpm.indexy, IF(_xlpm.podminka, ROW(_xlpm.rozsah)-MIN(ROW(_xlpm.rozsah))+1),_xlpm.prvni, MIN(_xlpm.indexy),_xlpm.finalni, IF(_xlpm.prvni=1, 2, _xlpm.prvni),INDEX(_xlpm.rozsah, _xlpm.finalni))</f>
        <v>2100</v>
      </c>
      <c r="AU930" cm="1">
        <f t="array" aca="1" ref="AU930" ca="1">INDEX($J$3:$J$10001,MATCH(AT930,$J$3:$J$10004,0)-1)</f>
        <v>2000</v>
      </c>
      <c r="AV930">
        <f t="shared" ca="1" si="242"/>
        <v>280</v>
      </c>
      <c r="AW930">
        <f t="shared" ca="1" si="243"/>
        <v>300</v>
      </c>
      <c r="AX930">
        <f t="shared" ca="1" si="244"/>
        <v>-20</v>
      </c>
      <c r="AY930">
        <f t="shared" ca="1" si="245"/>
        <v>295.57063479999999</v>
      </c>
      <c r="AZ930">
        <f t="shared" ca="1" si="246"/>
        <v>304.09628698806512</v>
      </c>
      <c r="BA930">
        <f t="shared" ca="1" si="247"/>
        <v>311.90371301193488</v>
      </c>
      <c r="BB930" cm="1">
        <f t="array" aca="1" ref="BB930" ca="1">_xlfn.LET(_xlpm.rozsah, $J$3:$J$10001,_xlpm.podminka, (_xlpm.rozsah&gt;E930)*(ISNUMBER(_xlpm.rozsah)),_xlpm.indexy, IF(_xlpm.podminka, ROW(_xlpm.rozsah)-MIN(ROW(_xlpm.rozsah))+1),_xlpm.prvni, MIN(_xlpm.indexy),_xlpm.finalni, IF(_xlpm.prvni=1, 2, _xlpm.prvni),INDEX(_xlpm.rozsah, _xlpm.finalni))</f>
        <v>2000</v>
      </c>
      <c r="BC930" cm="1">
        <f t="array" aca="1" ref="BC930" ca="1">INDEX($J$3:$J$10001,MATCH(BB930,$J$3:$J$10004,0)-1)</f>
        <v>1900</v>
      </c>
      <c r="BD930">
        <f t="shared" ca="1" si="248"/>
        <v>300</v>
      </c>
      <c r="BE930">
        <f t="shared" ca="1" si="249"/>
        <v>316</v>
      </c>
      <c r="BF930">
        <f t="shared" ca="1" si="250"/>
        <v>-16</v>
      </c>
      <c r="BG930">
        <f t="shared" ca="1" si="251"/>
        <v>304.09628698806512</v>
      </c>
    </row>
    <row r="931" spans="1:59" x14ac:dyDescent="0.25">
      <c r="A931" s="64">
        <v>928</v>
      </c>
      <c r="B931" s="64">
        <v>83</v>
      </c>
      <c r="C931" s="64">
        <v>10</v>
      </c>
      <c r="D931" s="18">
        <v>928</v>
      </c>
      <c r="E931" s="21">
        <f t="shared" ca="1" si="236"/>
        <v>1974.398206324593</v>
      </c>
      <c r="F931" s="22">
        <f t="shared" ca="1" si="237"/>
        <v>30.409628698806511</v>
      </c>
      <c r="G931" s="28">
        <v>928</v>
      </c>
      <c r="H931" s="24">
        <f t="shared" ca="1" si="238"/>
        <v>2022.1468259999999</v>
      </c>
      <c r="I931" s="25">
        <f t="shared" ca="1" si="239"/>
        <v>29.557063479999997</v>
      </c>
      <c r="J931" s="155"/>
      <c r="K931" s="155"/>
      <c r="AR931">
        <f t="shared" ca="1" si="240"/>
        <v>295.57063479999999</v>
      </c>
      <c r="AS931">
        <f t="shared" ca="1" si="241"/>
        <v>284.42936520000001</v>
      </c>
      <c r="AT931" cm="1">
        <f t="array" aca="1" ref="AT931" ca="1">_xlfn.LET(_xlpm.rozsah, $J$3:$J$10001,_xlpm.podminka, (_xlpm.rozsah&gt;H931)*(ISNUMBER(_xlpm.rozsah)),_xlpm.indexy, IF(_xlpm.podminka, ROW(_xlpm.rozsah)-MIN(ROW(_xlpm.rozsah))+1),_xlpm.prvni, MIN(_xlpm.indexy),_xlpm.finalni, IF(_xlpm.prvni=1, 2, _xlpm.prvni),INDEX(_xlpm.rozsah, _xlpm.finalni))</f>
        <v>2100</v>
      </c>
      <c r="AU931" cm="1">
        <f t="array" aca="1" ref="AU931" ca="1">INDEX($J$3:$J$10001,MATCH(AT931,$J$3:$J$10004,0)-1)</f>
        <v>2000</v>
      </c>
      <c r="AV931">
        <f t="shared" ca="1" si="242"/>
        <v>280</v>
      </c>
      <c r="AW931">
        <f t="shared" ca="1" si="243"/>
        <v>300</v>
      </c>
      <c r="AX931">
        <f t="shared" ca="1" si="244"/>
        <v>-20</v>
      </c>
      <c r="AY931">
        <f t="shared" ca="1" si="245"/>
        <v>295.57063479999999</v>
      </c>
      <c r="AZ931">
        <f t="shared" ca="1" si="246"/>
        <v>304.09628698806512</v>
      </c>
      <c r="BA931">
        <f t="shared" ca="1" si="247"/>
        <v>311.90371301193488</v>
      </c>
      <c r="BB931" cm="1">
        <f t="array" aca="1" ref="BB931" ca="1">_xlfn.LET(_xlpm.rozsah, $J$3:$J$10001,_xlpm.podminka, (_xlpm.rozsah&gt;E931)*(ISNUMBER(_xlpm.rozsah)),_xlpm.indexy, IF(_xlpm.podminka, ROW(_xlpm.rozsah)-MIN(ROW(_xlpm.rozsah))+1),_xlpm.prvni, MIN(_xlpm.indexy),_xlpm.finalni, IF(_xlpm.prvni=1, 2, _xlpm.prvni),INDEX(_xlpm.rozsah, _xlpm.finalni))</f>
        <v>2000</v>
      </c>
      <c r="BC931" cm="1">
        <f t="array" aca="1" ref="BC931" ca="1">INDEX($J$3:$J$10001,MATCH(BB931,$J$3:$J$10004,0)-1)</f>
        <v>1900</v>
      </c>
      <c r="BD931">
        <f t="shared" ca="1" si="248"/>
        <v>300</v>
      </c>
      <c r="BE931">
        <f t="shared" ca="1" si="249"/>
        <v>316</v>
      </c>
      <c r="BF931">
        <f t="shared" ca="1" si="250"/>
        <v>-16</v>
      </c>
      <c r="BG931">
        <f t="shared" ca="1" si="251"/>
        <v>304.09628698806512</v>
      </c>
    </row>
    <row r="932" spans="1:59" x14ac:dyDescent="0.25">
      <c r="A932" s="64">
        <v>929</v>
      </c>
      <c r="B932" s="64">
        <v>83</v>
      </c>
      <c r="C932" s="64">
        <v>8</v>
      </c>
      <c r="D932" s="18">
        <v>929</v>
      </c>
      <c r="E932" s="21">
        <f t="shared" ca="1" si="236"/>
        <v>1974.398206324593</v>
      </c>
      <c r="F932" s="22">
        <f t="shared" ca="1" si="237"/>
        <v>24.327702959045208</v>
      </c>
      <c r="G932" s="23">
        <v>929</v>
      </c>
      <c r="H932" s="24">
        <f t="shared" ca="1" si="238"/>
        <v>2022.1468259999999</v>
      </c>
      <c r="I932" s="25">
        <f t="shared" ca="1" si="239"/>
        <v>23.645650784000001</v>
      </c>
      <c r="J932" s="155"/>
      <c r="K932" s="155"/>
      <c r="AR932">
        <f t="shared" ca="1" si="240"/>
        <v>295.57063479999999</v>
      </c>
      <c r="AS932">
        <f t="shared" ca="1" si="241"/>
        <v>284.42936520000001</v>
      </c>
      <c r="AT932" cm="1">
        <f t="array" aca="1" ref="AT932" ca="1">_xlfn.LET(_xlpm.rozsah, $J$3:$J$10001,_xlpm.podminka, (_xlpm.rozsah&gt;H932)*(ISNUMBER(_xlpm.rozsah)),_xlpm.indexy, IF(_xlpm.podminka, ROW(_xlpm.rozsah)-MIN(ROW(_xlpm.rozsah))+1),_xlpm.prvni, MIN(_xlpm.indexy),_xlpm.finalni, IF(_xlpm.prvni=1, 2, _xlpm.prvni),INDEX(_xlpm.rozsah, _xlpm.finalni))</f>
        <v>2100</v>
      </c>
      <c r="AU932" cm="1">
        <f t="array" aca="1" ref="AU932" ca="1">INDEX($J$3:$J$10001,MATCH(AT932,$J$3:$J$10004,0)-1)</f>
        <v>2000</v>
      </c>
      <c r="AV932">
        <f t="shared" ca="1" si="242"/>
        <v>280</v>
      </c>
      <c r="AW932">
        <f t="shared" ca="1" si="243"/>
        <v>300</v>
      </c>
      <c r="AX932">
        <f t="shared" ca="1" si="244"/>
        <v>-20</v>
      </c>
      <c r="AY932">
        <f t="shared" ca="1" si="245"/>
        <v>295.57063479999999</v>
      </c>
      <c r="AZ932">
        <f t="shared" ca="1" si="246"/>
        <v>304.09628698806512</v>
      </c>
      <c r="BA932">
        <f t="shared" ca="1" si="247"/>
        <v>311.90371301193488</v>
      </c>
      <c r="BB932" cm="1">
        <f t="array" aca="1" ref="BB932" ca="1">_xlfn.LET(_xlpm.rozsah, $J$3:$J$10001,_xlpm.podminka, (_xlpm.rozsah&gt;E932)*(ISNUMBER(_xlpm.rozsah)),_xlpm.indexy, IF(_xlpm.podminka, ROW(_xlpm.rozsah)-MIN(ROW(_xlpm.rozsah))+1),_xlpm.prvni, MIN(_xlpm.indexy),_xlpm.finalni, IF(_xlpm.prvni=1, 2, _xlpm.prvni),INDEX(_xlpm.rozsah, _xlpm.finalni))</f>
        <v>2000</v>
      </c>
      <c r="BC932" cm="1">
        <f t="array" aca="1" ref="BC932" ca="1">INDEX($J$3:$J$10001,MATCH(BB932,$J$3:$J$10004,0)-1)</f>
        <v>1900</v>
      </c>
      <c r="BD932">
        <f t="shared" ca="1" si="248"/>
        <v>300</v>
      </c>
      <c r="BE932">
        <f t="shared" ca="1" si="249"/>
        <v>316</v>
      </c>
      <c r="BF932">
        <f t="shared" ca="1" si="250"/>
        <v>-16</v>
      </c>
      <c r="BG932">
        <f t="shared" ca="1" si="251"/>
        <v>304.09628698806512</v>
      </c>
    </row>
    <row r="933" spans="1:59" x14ac:dyDescent="0.25">
      <c r="A933" s="64">
        <v>930</v>
      </c>
      <c r="B933" s="64">
        <v>83</v>
      </c>
      <c r="C933" s="64">
        <v>7</v>
      </c>
      <c r="D933" s="18">
        <v>930</v>
      </c>
      <c r="E933" s="21">
        <f t="shared" ca="1" si="236"/>
        <v>1974.398206324593</v>
      </c>
      <c r="F933" s="22">
        <f t="shared" ca="1" si="237"/>
        <v>21.28674008916456</v>
      </c>
      <c r="G933" s="28">
        <v>930</v>
      </c>
      <c r="H933" s="24">
        <f t="shared" ca="1" si="238"/>
        <v>2022.1468259999999</v>
      </c>
      <c r="I933" s="25">
        <f t="shared" ca="1" si="239"/>
        <v>20.689944436000001</v>
      </c>
      <c r="J933" s="155"/>
      <c r="K933" s="155"/>
      <c r="AR933">
        <f t="shared" ca="1" si="240"/>
        <v>295.57063479999999</v>
      </c>
      <c r="AS933">
        <f t="shared" ca="1" si="241"/>
        <v>284.42936520000001</v>
      </c>
      <c r="AT933" cm="1">
        <f t="array" aca="1" ref="AT933" ca="1">_xlfn.LET(_xlpm.rozsah, $J$3:$J$10001,_xlpm.podminka, (_xlpm.rozsah&gt;H933)*(ISNUMBER(_xlpm.rozsah)),_xlpm.indexy, IF(_xlpm.podminka, ROW(_xlpm.rozsah)-MIN(ROW(_xlpm.rozsah))+1),_xlpm.prvni, MIN(_xlpm.indexy),_xlpm.finalni, IF(_xlpm.prvni=1, 2, _xlpm.prvni),INDEX(_xlpm.rozsah, _xlpm.finalni))</f>
        <v>2100</v>
      </c>
      <c r="AU933" cm="1">
        <f t="array" aca="1" ref="AU933" ca="1">INDEX($J$3:$J$10001,MATCH(AT933,$J$3:$J$10004,0)-1)</f>
        <v>2000</v>
      </c>
      <c r="AV933">
        <f t="shared" ca="1" si="242"/>
        <v>280</v>
      </c>
      <c r="AW933">
        <f t="shared" ca="1" si="243"/>
        <v>300</v>
      </c>
      <c r="AX933">
        <f t="shared" ca="1" si="244"/>
        <v>-20</v>
      </c>
      <c r="AY933">
        <f t="shared" ca="1" si="245"/>
        <v>295.57063479999999</v>
      </c>
      <c r="AZ933">
        <f t="shared" ca="1" si="246"/>
        <v>304.09628698806512</v>
      </c>
      <c r="BA933">
        <f t="shared" ca="1" si="247"/>
        <v>311.90371301193488</v>
      </c>
      <c r="BB933" cm="1">
        <f t="array" aca="1" ref="BB933" ca="1">_xlfn.LET(_xlpm.rozsah, $J$3:$J$10001,_xlpm.podminka, (_xlpm.rozsah&gt;E933)*(ISNUMBER(_xlpm.rozsah)),_xlpm.indexy, IF(_xlpm.podminka, ROW(_xlpm.rozsah)-MIN(ROW(_xlpm.rozsah))+1),_xlpm.prvni, MIN(_xlpm.indexy),_xlpm.finalni, IF(_xlpm.prvni=1, 2, _xlpm.prvni),INDEX(_xlpm.rozsah, _xlpm.finalni))</f>
        <v>2000</v>
      </c>
      <c r="BC933" cm="1">
        <f t="array" aca="1" ref="BC933" ca="1">INDEX($J$3:$J$10001,MATCH(BB933,$J$3:$J$10004,0)-1)</f>
        <v>1900</v>
      </c>
      <c r="BD933">
        <f t="shared" ca="1" si="248"/>
        <v>300</v>
      </c>
      <c r="BE933">
        <f t="shared" ca="1" si="249"/>
        <v>316</v>
      </c>
      <c r="BF933">
        <f t="shared" ca="1" si="250"/>
        <v>-16</v>
      </c>
      <c r="BG933">
        <f t="shared" ca="1" si="251"/>
        <v>304.09628698806512</v>
      </c>
    </row>
    <row r="934" spans="1:59" x14ac:dyDescent="0.25">
      <c r="A934" s="64">
        <v>931</v>
      </c>
      <c r="B934" s="64">
        <v>83</v>
      </c>
      <c r="C934" s="64">
        <v>7</v>
      </c>
      <c r="D934" s="18">
        <v>931</v>
      </c>
      <c r="E934" s="21">
        <f t="shared" ca="1" si="236"/>
        <v>1974.398206324593</v>
      </c>
      <c r="F934" s="22">
        <f t="shared" ca="1" si="237"/>
        <v>21.28674008916456</v>
      </c>
      <c r="G934" s="23">
        <v>931</v>
      </c>
      <c r="H934" s="24">
        <f t="shared" ca="1" si="238"/>
        <v>2022.1468259999999</v>
      </c>
      <c r="I934" s="25">
        <f t="shared" ca="1" si="239"/>
        <v>20.689944436000001</v>
      </c>
      <c r="J934" s="155"/>
      <c r="K934" s="155"/>
      <c r="AR934">
        <f t="shared" ca="1" si="240"/>
        <v>295.57063479999999</v>
      </c>
      <c r="AS934">
        <f t="shared" ca="1" si="241"/>
        <v>284.42936520000001</v>
      </c>
      <c r="AT934" cm="1">
        <f t="array" aca="1" ref="AT934" ca="1">_xlfn.LET(_xlpm.rozsah, $J$3:$J$10001,_xlpm.podminka, (_xlpm.rozsah&gt;H934)*(ISNUMBER(_xlpm.rozsah)),_xlpm.indexy, IF(_xlpm.podminka, ROW(_xlpm.rozsah)-MIN(ROW(_xlpm.rozsah))+1),_xlpm.prvni, MIN(_xlpm.indexy),_xlpm.finalni, IF(_xlpm.prvni=1, 2, _xlpm.prvni),INDEX(_xlpm.rozsah, _xlpm.finalni))</f>
        <v>2100</v>
      </c>
      <c r="AU934" cm="1">
        <f t="array" aca="1" ref="AU934" ca="1">INDEX($J$3:$J$10001,MATCH(AT934,$J$3:$J$10004,0)-1)</f>
        <v>2000</v>
      </c>
      <c r="AV934">
        <f t="shared" ca="1" si="242"/>
        <v>280</v>
      </c>
      <c r="AW934">
        <f t="shared" ca="1" si="243"/>
        <v>300</v>
      </c>
      <c r="AX934">
        <f t="shared" ca="1" si="244"/>
        <v>-20</v>
      </c>
      <c r="AY934">
        <f t="shared" ca="1" si="245"/>
        <v>295.57063479999999</v>
      </c>
      <c r="AZ934">
        <f t="shared" ca="1" si="246"/>
        <v>304.09628698806512</v>
      </c>
      <c r="BA934">
        <f t="shared" ca="1" si="247"/>
        <v>311.90371301193488</v>
      </c>
      <c r="BB934" cm="1">
        <f t="array" aca="1" ref="BB934" ca="1">_xlfn.LET(_xlpm.rozsah, $J$3:$J$10001,_xlpm.podminka, (_xlpm.rozsah&gt;E934)*(ISNUMBER(_xlpm.rozsah)),_xlpm.indexy, IF(_xlpm.podminka, ROW(_xlpm.rozsah)-MIN(ROW(_xlpm.rozsah))+1),_xlpm.prvni, MIN(_xlpm.indexy),_xlpm.finalni, IF(_xlpm.prvni=1, 2, _xlpm.prvni),INDEX(_xlpm.rozsah, _xlpm.finalni))</f>
        <v>2000</v>
      </c>
      <c r="BC934" cm="1">
        <f t="array" aca="1" ref="BC934" ca="1">INDEX($J$3:$J$10001,MATCH(BB934,$J$3:$J$10004,0)-1)</f>
        <v>1900</v>
      </c>
      <c r="BD934">
        <f t="shared" ca="1" si="248"/>
        <v>300</v>
      </c>
      <c r="BE934">
        <f t="shared" ca="1" si="249"/>
        <v>316</v>
      </c>
      <c r="BF934">
        <f t="shared" ca="1" si="250"/>
        <v>-16</v>
      </c>
      <c r="BG934">
        <f t="shared" ca="1" si="251"/>
        <v>304.09628698806512</v>
      </c>
    </row>
    <row r="935" spans="1:59" x14ac:dyDescent="0.25">
      <c r="A935" s="64">
        <v>932</v>
      </c>
      <c r="B935" s="64">
        <v>83</v>
      </c>
      <c r="C935" s="64">
        <v>6</v>
      </c>
      <c r="D935" s="18">
        <v>932</v>
      </c>
      <c r="E935" s="21">
        <f t="shared" ca="1" si="236"/>
        <v>1974.398206324593</v>
      </c>
      <c r="F935" s="22">
        <f t="shared" ca="1" si="237"/>
        <v>18.245777219283909</v>
      </c>
      <c r="G935" s="28">
        <v>932</v>
      </c>
      <c r="H935" s="24">
        <f t="shared" ca="1" si="238"/>
        <v>2022.1468259999999</v>
      </c>
      <c r="I935" s="25">
        <f t="shared" ca="1" si="239"/>
        <v>17.734238087999998</v>
      </c>
      <c r="J935" s="155"/>
      <c r="K935" s="155"/>
      <c r="AR935">
        <f t="shared" ca="1" si="240"/>
        <v>295.57063479999999</v>
      </c>
      <c r="AS935">
        <f t="shared" ca="1" si="241"/>
        <v>284.42936520000001</v>
      </c>
      <c r="AT935" cm="1">
        <f t="array" aca="1" ref="AT935" ca="1">_xlfn.LET(_xlpm.rozsah, $J$3:$J$10001,_xlpm.podminka, (_xlpm.rozsah&gt;H935)*(ISNUMBER(_xlpm.rozsah)),_xlpm.indexy, IF(_xlpm.podminka, ROW(_xlpm.rozsah)-MIN(ROW(_xlpm.rozsah))+1),_xlpm.prvni, MIN(_xlpm.indexy),_xlpm.finalni, IF(_xlpm.prvni=1, 2, _xlpm.prvni),INDEX(_xlpm.rozsah, _xlpm.finalni))</f>
        <v>2100</v>
      </c>
      <c r="AU935" cm="1">
        <f t="array" aca="1" ref="AU935" ca="1">INDEX($J$3:$J$10001,MATCH(AT935,$J$3:$J$10004,0)-1)</f>
        <v>2000</v>
      </c>
      <c r="AV935">
        <f t="shared" ca="1" si="242"/>
        <v>280</v>
      </c>
      <c r="AW935">
        <f t="shared" ca="1" si="243"/>
        <v>300</v>
      </c>
      <c r="AX935">
        <f t="shared" ca="1" si="244"/>
        <v>-20</v>
      </c>
      <c r="AY935">
        <f t="shared" ca="1" si="245"/>
        <v>295.57063479999999</v>
      </c>
      <c r="AZ935">
        <f t="shared" ca="1" si="246"/>
        <v>304.09628698806512</v>
      </c>
      <c r="BA935">
        <f t="shared" ca="1" si="247"/>
        <v>311.90371301193488</v>
      </c>
      <c r="BB935" cm="1">
        <f t="array" aca="1" ref="BB935" ca="1">_xlfn.LET(_xlpm.rozsah, $J$3:$J$10001,_xlpm.podminka, (_xlpm.rozsah&gt;E935)*(ISNUMBER(_xlpm.rozsah)),_xlpm.indexy, IF(_xlpm.podminka, ROW(_xlpm.rozsah)-MIN(ROW(_xlpm.rozsah))+1),_xlpm.prvni, MIN(_xlpm.indexy),_xlpm.finalni, IF(_xlpm.prvni=1, 2, _xlpm.prvni),INDEX(_xlpm.rozsah, _xlpm.finalni))</f>
        <v>2000</v>
      </c>
      <c r="BC935" cm="1">
        <f t="array" aca="1" ref="BC935" ca="1">INDEX($J$3:$J$10001,MATCH(BB935,$J$3:$J$10004,0)-1)</f>
        <v>1900</v>
      </c>
      <c r="BD935">
        <f t="shared" ca="1" si="248"/>
        <v>300</v>
      </c>
      <c r="BE935">
        <f t="shared" ca="1" si="249"/>
        <v>316</v>
      </c>
      <c r="BF935">
        <f t="shared" ca="1" si="250"/>
        <v>-16</v>
      </c>
      <c r="BG935">
        <f t="shared" ca="1" si="251"/>
        <v>304.09628698806512</v>
      </c>
    </row>
    <row r="936" spans="1:59" x14ac:dyDescent="0.25">
      <c r="A936" s="64">
        <v>933</v>
      </c>
      <c r="B936" s="64">
        <v>83</v>
      </c>
      <c r="C936" s="64">
        <v>6</v>
      </c>
      <c r="D936" s="18">
        <v>933</v>
      </c>
      <c r="E936" s="21">
        <f t="shared" ca="1" si="236"/>
        <v>1974.398206324593</v>
      </c>
      <c r="F936" s="22">
        <f t="shared" ca="1" si="237"/>
        <v>18.245777219283909</v>
      </c>
      <c r="G936" s="23">
        <v>933</v>
      </c>
      <c r="H936" s="24">
        <f t="shared" ca="1" si="238"/>
        <v>2022.1468259999999</v>
      </c>
      <c r="I936" s="25">
        <f t="shared" ca="1" si="239"/>
        <v>17.734238087999998</v>
      </c>
      <c r="J936" s="155"/>
      <c r="K936" s="155"/>
      <c r="AR936">
        <f t="shared" ca="1" si="240"/>
        <v>295.57063479999999</v>
      </c>
      <c r="AS936">
        <f t="shared" ca="1" si="241"/>
        <v>284.42936520000001</v>
      </c>
      <c r="AT936" cm="1">
        <f t="array" aca="1" ref="AT936" ca="1">_xlfn.LET(_xlpm.rozsah, $J$3:$J$10001,_xlpm.podminka, (_xlpm.rozsah&gt;H936)*(ISNUMBER(_xlpm.rozsah)),_xlpm.indexy, IF(_xlpm.podminka, ROW(_xlpm.rozsah)-MIN(ROW(_xlpm.rozsah))+1),_xlpm.prvni, MIN(_xlpm.indexy),_xlpm.finalni, IF(_xlpm.prvni=1, 2, _xlpm.prvni),INDEX(_xlpm.rozsah, _xlpm.finalni))</f>
        <v>2100</v>
      </c>
      <c r="AU936" cm="1">
        <f t="array" aca="1" ref="AU936" ca="1">INDEX($J$3:$J$10001,MATCH(AT936,$J$3:$J$10004,0)-1)</f>
        <v>2000</v>
      </c>
      <c r="AV936">
        <f t="shared" ca="1" si="242"/>
        <v>280</v>
      </c>
      <c r="AW936">
        <f t="shared" ca="1" si="243"/>
        <v>300</v>
      </c>
      <c r="AX936">
        <f t="shared" ca="1" si="244"/>
        <v>-20</v>
      </c>
      <c r="AY936">
        <f t="shared" ca="1" si="245"/>
        <v>295.57063479999999</v>
      </c>
      <c r="AZ936">
        <f t="shared" ca="1" si="246"/>
        <v>304.09628698806512</v>
      </c>
      <c r="BA936">
        <f t="shared" ca="1" si="247"/>
        <v>311.90371301193488</v>
      </c>
      <c r="BB936" cm="1">
        <f t="array" aca="1" ref="BB936" ca="1">_xlfn.LET(_xlpm.rozsah, $J$3:$J$10001,_xlpm.podminka, (_xlpm.rozsah&gt;E936)*(ISNUMBER(_xlpm.rozsah)),_xlpm.indexy, IF(_xlpm.podminka, ROW(_xlpm.rozsah)-MIN(ROW(_xlpm.rozsah))+1),_xlpm.prvni, MIN(_xlpm.indexy),_xlpm.finalni, IF(_xlpm.prvni=1, 2, _xlpm.prvni),INDEX(_xlpm.rozsah, _xlpm.finalni))</f>
        <v>2000</v>
      </c>
      <c r="BC936" cm="1">
        <f t="array" aca="1" ref="BC936" ca="1">INDEX($J$3:$J$10001,MATCH(BB936,$J$3:$J$10004,0)-1)</f>
        <v>1900</v>
      </c>
      <c r="BD936">
        <f t="shared" ca="1" si="248"/>
        <v>300</v>
      </c>
      <c r="BE936">
        <f t="shared" ca="1" si="249"/>
        <v>316</v>
      </c>
      <c r="BF936">
        <f t="shared" ca="1" si="250"/>
        <v>-16</v>
      </c>
      <c r="BG936">
        <f t="shared" ca="1" si="251"/>
        <v>304.09628698806512</v>
      </c>
    </row>
    <row r="937" spans="1:59" x14ac:dyDescent="0.25">
      <c r="A937" s="64">
        <v>934</v>
      </c>
      <c r="B937" s="64">
        <v>83</v>
      </c>
      <c r="C937" s="64">
        <v>6</v>
      </c>
      <c r="D937" s="18">
        <v>934</v>
      </c>
      <c r="E937" s="21">
        <f t="shared" ca="1" si="236"/>
        <v>1974.398206324593</v>
      </c>
      <c r="F937" s="22">
        <f t="shared" ca="1" si="237"/>
        <v>18.245777219283909</v>
      </c>
      <c r="G937" s="28">
        <v>934</v>
      </c>
      <c r="H937" s="24">
        <f t="shared" ca="1" si="238"/>
        <v>2022.1468259999999</v>
      </c>
      <c r="I937" s="25">
        <f t="shared" ca="1" si="239"/>
        <v>17.734238087999998</v>
      </c>
      <c r="J937" s="155"/>
      <c r="K937" s="155"/>
      <c r="AR937">
        <f t="shared" ca="1" si="240"/>
        <v>295.57063479999999</v>
      </c>
      <c r="AS937">
        <f t="shared" ca="1" si="241"/>
        <v>284.42936520000001</v>
      </c>
      <c r="AT937" cm="1">
        <f t="array" aca="1" ref="AT937" ca="1">_xlfn.LET(_xlpm.rozsah, $J$3:$J$10001,_xlpm.podminka, (_xlpm.rozsah&gt;H937)*(ISNUMBER(_xlpm.rozsah)),_xlpm.indexy, IF(_xlpm.podminka, ROW(_xlpm.rozsah)-MIN(ROW(_xlpm.rozsah))+1),_xlpm.prvni, MIN(_xlpm.indexy),_xlpm.finalni, IF(_xlpm.prvni=1, 2, _xlpm.prvni),INDEX(_xlpm.rozsah, _xlpm.finalni))</f>
        <v>2100</v>
      </c>
      <c r="AU937" cm="1">
        <f t="array" aca="1" ref="AU937" ca="1">INDEX($J$3:$J$10001,MATCH(AT937,$J$3:$J$10004,0)-1)</f>
        <v>2000</v>
      </c>
      <c r="AV937">
        <f t="shared" ca="1" si="242"/>
        <v>280</v>
      </c>
      <c r="AW937">
        <f t="shared" ca="1" si="243"/>
        <v>300</v>
      </c>
      <c r="AX937">
        <f t="shared" ca="1" si="244"/>
        <v>-20</v>
      </c>
      <c r="AY937">
        <f t="shared" ca="1" si="245"/>
        <v>295.57063479999999</v>
      </c>
      <c r="AZ937">
        <f t="shared" ca="1" si="246"/>
        <v>304.09628698806512</v>
      </c>
      <c r="BA937">
        <f t="shared" ca="1" si="247"/>
        <v>311.90371301193488</v>
      </c>
      <c r="BB937" cm="1">
        <f t="array" aca="1" ref="BB937" ca="1">_xlfn.LET(_xlpm.rozsah, $J$3:$J$10001,_xlpm.podminka, (_xlpm.rozsah&gt;E937)*(ISNUMBER(_xlpm.rozsah)),_xlpm.indexy, IF(_xlpm.podminka, ROW(_xlpm.rozsah)-MIN(ROW(_xlpm.rozsah))+1),_xlpm.prvni, MIN(_xlpm.indexy),_xlpm.finalni, IF(_xlpm.prvni=1, 2, _xlpm.prvni),INDEX(_xlpm.rozsah, _xlpm.finalni))</f>
        <v>2000</v>
      </c>
      <c r="BC937" cm="1">
        <f t="array" aca="1" ref="BC937" ca="1">INDEX($J$3:$J$10001,MATCH(BB937,$J$3:$J$10004,0)-1)</f>
        <v>1900</v>
      </c>
      <c r="BD937">
        <f t="shared" ca="1" si="248"/>
        <v>300</v>
      </c>
      <c r="BE937">
        <f t="shared" ca="1" si="249"/>
        <v>316</v>
      </c>
      <c r="BF937">
        <f t="shared" ca="1" si="250"/>
        <v>-16</v>
      </c>
      <c r="BG937">
        <f t="shared" ca="1" si="251"/>
        <v>304.09628698806512</v>
      </c>
    </row>
    <row r="938" spans="1:59" x14ac:dyDescent="0.25">
      <c r="A938" s="64">
        <v>935</v>
      </c>
      <c r="B938" s="64">
        <v>71</v>
      </c>
      <c r="C938" s="64">
        <v>5</v>
      </c>
      <c r="D938" s="18">
        <v>935</v>
      </c>
      <c r="E938" s="21">
        <f t="shared" ca="1" si="236"/>
        <v>1790.1478632415192</v>
      </c>
      <c r="F938" s="22">
        <f t="shared" ca="1" si="237"/>
        <v>16.733743162447084</v>
      </c>
      <c r="G938" s="23">
        <v>935</v>
      </c>
      <c r="H938" s="24">
        <f t="shared" ca="1" si="238"/>
        <v>1874.3665619999999</v>
      </c>
      <c r="I938" s="25">
        <f t="shared" ca="1" si="239"/>
        <v>16.017884222999999</v>
      </c>
      <c r="J938" s="155"/>
      <c r="K938" s="155"/>
      <c r="AR938">
        <f t="shared" ca="1" si="240"/>
        <v>320.35768446000003</v>
      </c>
      <c r="AS938">
        <f t="shared" ca="1" si="241"/>
        <v>328.64231553999997</v>
      </c>
      <c r="AT938" cm="1">
        <f t="array" aca="1" ref="AT938" ca="1">_xlfn.LET(_xlpm.rozsah, $J$3:$J$10001,_xlpm.podminka, (_xlpm.rozsah&gt;H938)*(ISNUMBER(_xlpm.rozsah)),_xlpm.indexy, IF(_xlpm.podminka, ROW(_xlpm.rozsah)-MIN(ROW(_xlpm.rozsah))+1),_xlpm.prvni, MIN(_xlpm.indexy),_xlpm.finalni, IF(_xlpm.prvni=1, 2, _xlpm.prvni),INDEX(_xlpm.rozsah, _xlpm.finalni))</f>
        <v>1900</v>
      </c>
      <c r="AU938" cm="1">
        <f t="array" aca="1" ref="AU938" ca="1">INDEX($J$3:$J$10001,MATCH(AT938,$J$3:$J$10004,0)-1)</f>
        <v>1800</v>
      </c>
      <c r="AV938">
        <f t="shared" ca="1" si="242"/>
        <v>316</v>
      </c>
      <c r="AW938">
        <f t="shared" ca="1" si="243"/>
        <v>333</v>
      </c>
      <c r="AX938">
        <f t="shared" ca="1" si="244"/>
        <v>-17</v>
      </c>
      <c r="AY938">
        <f t="shared" ca="1" si="245"/>
        <v>320.35768446000003</v>
      </c>
      <c r="AZ938">
        <f t="shared" ca="1" si="246"/>
        <v>334.67486324894173</v>
      </c>
      <c r="BA938">
        <f t="shared" ca="1" si="247"/>
        <v>348.32513675105827</v>
      </c>
      <c r="BB938" cm="1">
        <f t="array" aca="1" ref="BB938" ca="1">_xlfn.LET(_xlpm.rozsah, $J$3:$J$10001,_xlpm.podminka, (_xlpm.rozsah&gt;E938)*(ISNUMBER(_xlpm.rozsah)),_xlpm.indexy, IF(_xlpm.podminka, ROW(_xlpm.rozsah)-MIN(ROW(_xlpm.rozsah))+1),_xlpm.prvni, MIN(_xlpm.indexy),_xlpm.finalni, IF(_xlpm.prvni=1, 2, _xlpm.prvni),INDEX(_xlpm.rozsah, _xlpm.finalni))</f>
        <v>1800</v>
      </c>
      <c r="BC938" cm="1">
        <f t="array" aca="1" ref="BC938" ca="1">INDEX($J$3:$J$10001,MATCH(BB938,$J$3:$J$10004,0)-1)</f>
        <v>1700</v>
      </c>
      <c r="BD938">
        <f t="shared" ca="1" si="248"/>
        <v>333</v>
      </c>
      <c r="BE938">
        <f t="shared" ca="1" si="249"/>
        <v>350</v>
      </c>
      <c r="BF938">
        <f t="shared" ca="1" si="250"/>
        <v>-17</v>
      </c>
      <c r="BG938">
        <f t="shared" ca="1" si="251"/>
        <v>334.67486324894173</v>
      </c>
    </row>
    <row r="939" spans="1:59" x14ac:dyDescent="0.25">
      <c r="A939" s="64">
        <v>936</v>
      </c>
      <c r="B939" s="64">
        <v>49</v>
      </c>
      <c r="C939" s="64">
        <v>24</v>
      </c>
      <c r="D939" s="18">
        <v>936</v>
      </c>
      <c r="E939" s="21">
        <f t="shared" ca="1" si="236"/>
        <v>1452.3555675892176</v>
      </c>
      <c r="F939" s="22">
        <f t="shared" ca="1" si="237"/>
        <v>86.4</v>
      </c>
      <c r="G939" s="28">
        <v>936</v>
      </c>
      <c r="H939" s="24">
        <f t="shared" ca="1" si="238"/>
        <v>1603.436078</v>
      </c>
      <c r="I939" s="25">
        <f t="shared" ca="1" si="239"/>
        <v>85.854027302399984</v>
      </c>
      <c r="J939" s="155"/>
      <c r="K939" s="155"/>
      <c r="AR939">
        <f t="shared" ca="1" si="240"/>
        <v>357.72511376</v>
      </c>
      <c r="AS939">
        <f t="shared" ca="1" si="241"/>
        <v>350.27488624</v>
      </c>
      <c r="AT939" cm="1">
        <f t="array" aca="1" ref="AT939" ca="1">_xlfn.LET(_xlpm.rozsah, $J$3:$J$10001,_xlpm.podminka, (_xlpm.rozsah&gt;H939)*(ISNUMBER(_xlpm.rozsah)),_xlpm.indexy, IF(_xlpm.podminka, ROW(_xlpm.rozsah)-MIN(ROW(_xlpm.rozsah))+1),_xlpm.prvni, MIN(_xlpm.indexy),_xlpm.finalni, IF(_xlpm.prvni=1, 2, _xlpm.prvni),INDEX(_xlpm.rozsah, _xlpm.finalni))</f>
        <v>1700</v>
      </c>
      <c r="AU939" cm="1">
        <f t="array" aca="1" ref="AU939" ca="1">INDEX($J$3:$J$10001,MATCH(AT939,$J$3:$J$10004,0)-1)</f>
        <v>1600</v>
      </c>
      <c r="AV939">
        <f t="shared" ca="1" si="242"/>
        <v>350</v>
      </c>
      <c r="AW939">
        <f t="shared" ca="1" si="243"/>
        <v>358</v>
      </c>
      <c r="AX939">
        <f t="shared" ca="1" si="244"/>
        <v>-8</v>
      </c>
      <c r="AY939">
        <f t="shared" ca="1" si="245"/>
        <v>357.72511376</v>
      </c>
      <c r="AZ939">
        <f t="shared" ca="1" si="246"/>
        <v>360</v>
      </c>
      <c r="BA939">
        <f t="shared" ca="1" si="247"/>
        <v>360</v>
      </c>
      <c r="BB939" cm="1">
        <f t="array" aca="1" ref="BB939" ca="1">_xlfn.LET(_xlpm.rozsah, $J$3:$J$10001,_xlpm.podminka, (_xlpm.rozsah&gt;E939)*(ISNUMBER(_xlpm.rozsah)),_xlpm.indexy, IF(_xlpm.podminka, ROW(_xlpm.rozsah)-MIN(ROW(_xlpm.rozsah))+1),_xlpm.prvni, MIN(_xlpm.indexy),_xlpm.finalni, IF(_xlpm.prvni=1, 2, _xlpm.prvni),INDEX(_xlpm.rozsah, _xlpm.finalni))</f>
        <v>1500</v>
      </c>
      <c r="BC939" cm="1">
        <f t="array" aca="1" ref="BC939" ca="1">INDEX($J$3:$J$10001,MATCH(BB939,$J$3:$J$10004,0)-1)</f>
        <v>1400</v>
      </c>
      <c r="BD939">
        <f t="shared" ca="1" si="248"/>
        <v>360</v>
      </c>
      <c r="BE939">
        <f t="shared" ca="1" si="249"/>
        <v>360</v>
      </c>
      <c r="BF939">
        <f t="shared" ca="1" si="250"/>
        <v>0</v>
      </c>
      <c r="BG939">
        <f t="shared" ca="1" si="251"/>
        <v>360</v>
      </c>
    </row>
    <row r="940" spans="1:59" x14ac:dyDescent="0.25">
      <c r="A940" s="64">
        <v>937</v>
      </c>
      <c r="B940" s="64">
        <v>69</v>
      </c>
      <c r="C940" s="64">
        <v>64</v>
      </c>
      <c r="D940" s="18">
        <v>937</v>
      </c>
      <c r="E940" s="21">
        <f t="shared" ca="1" si="236"/>
        <v>1759.4394727276735</v>
      </c>
      <c r="F940" s="22">
        <f t="shared" ca="1" si="237"/>
        <v>217.53298536722912</v>
      </c>
      <c r="G940" s="23">
        <v>937</v>
      </c>
      <c r="H940" s="24">
        <f t="shared" ca="1" si="238"/>
        <v>1849.7365179999997</v>
      </c>
      <c r="I940" s="25">
        <f t="shared" ca="1" si="239"/>
        <v>207.70866684160004</v>
      </c>
      <c r="J940" s="155"/>
      <c r="K940" s="155"/>
      <c r="AR940">
        <f t="shared" ca="1" si="240"/>
        <v>324.54479194000004</v>
      </c>
      <c r="AS940">
        <f t="shared" ca="1" si="241"/>
        <v>324.45520805999996</v>
      </c>
      <c r="AT940" cm="1">
        <f t="array" aca="1" ref="AT940" ca="1">_xlfn.LET(_xlpm.rozsah, $J$3:$J$10001,_xlpm.podminka, (_xlpm.rozsah&gt;H940)*(ISNUMBER(_xlpm.rozsah)),_xlpm.indexy, IF(_xlpm.podminka, ROW(_xlpm.rozsah)-MIN(ROW(_xlpm.rozsah))+1),_xlpm.prvni, MIN(_xlpm.indexy),_xlpm.finalni, IF(_xlpm.prvni=1, 2, _xlpm.prvni),INDEX(_xlpm.rozsah, _xlpm.finalni))</f>
        <v>1900</v>
      </c>
      <c r="AU940" cm="1">
        <f t="array" aca="1" ref="AU940" ca="1">INDEX($J$3:$J$10001,MATCH(AT940,$J$3:$J$10004,0)-1)</f>
        <v>1800</v>
      </c>
      <c r="AV940">
        <f t="shared" ca="1" si="242"/>
        <v>316</v>
      </c>
      <c r="AW940">
        <f t="shared" ca="1" si="243"/>
        <v>333</v>
      </c>
      <c r="AX940">
        <f t="shared" ca="1" si="244"/>
        <v>-17</v>
      </c>
      <c r="AY940">
        <f t="shared" ca="1" si="245"/>
        <v>324.54479194000004</v>
      </c>
      <c r="AZ940">
        <f t="shared" ca="1" si="246"/>
        <v>339.8952896362955</v>
      </c>
      <c r="BA940">
        <f t="shared" ca="1" si="247"/>
        <v>343.1047103637045</v>
      </c>
      <c r="BB940" cm="1">
        <f t="array" aca="1" ref="BB940" ca="1">_xlfn.LET(_xlpm.rozsah, $J$3:$J$10001,_xlpm.podminka, (_xlpm.rozsah&gt;E940)*(ISNUMBER(_xlpm.rozsah)),_xlpm.indexy, IF(_xlpm.podminka, ROW(_xlpm.rozsah)-MIN(ROW(_xlpm.rozsah))+1),_xlpm.prvni, MIN(_xlpm.indexy),_xlpm.finalni, IF(_xlpm.prvni=1, 2, _xlpm.prvni),INDEX(_xlpm.rozsah, _xlpm.finalni))</f>
        <v>1800</v>
      </c>
      <c r="BC940" cm="1">
        <f t="array" aca="1" ref="BC940" ca="1">INDEX($J$3:$J$10001,MATCH(BB940,$J$3:$J$10004,0)-1)</f>
        <v>1700</v>
      </c>
      <c r="BD940">
        <f t="shared" ca="1" si="248"/>
        <v>333</v>
      </c>
      <c r="BE940">
        <f t="shared" ca="1" si="249"/>
        <v>350</v>
      </c>
      <c r="BF940">
        <f t="shared" ca="1" si="250"/>
        <v>-17</v>
      </c>
      <c r="BG940">
        <f t="shared" ca="1" si="251"/>
        <v>339.8952896362955</v>
      </c>
    </row>
    <row r="941" spans="1:59" x14ac:dyDescent="0.25">
      <c r="A941" s="64">
        <v>938</v>
      </c>
      <c r="B941" s="64">
        <v>81</v>
      </c>
      <c r="C941" s="64">
        <v>50</v>
      </c>
      <c r="D941" s="18">
        <v>938</v>
      </c>
      <c r="E941" s="21">
        <f t="shared" ca="1" si="236"/>
        <v>1943.6898158107474</v>
      </c>
      <c r="F941" s="22">
        <f t="shared" ca="1" si="237"/>
        <v>154.5048147351402</v>
      </c>
      <c r="G941" s="28">
        <v>938</v>
      </c>
      <c r="H941" s="24">
        <f t="shared" ca="1" si="238"/>
        <v>1997.5167820000001</v>
      </c>
      <c r="I941" s="25">
        <f t="shared" ca="1" si="239"/>
        <v>150.19865743999998</v>
      </c>
      <c r="J941" s="155"/>
      <c r="K941" s="155"/>
      <c r="AR941">
        <f t="shared" ca="1" si="240"/>
        <v>300.39731487999995</v>
      </c>
      <c r="AS941">
        <f t="shared" ca="1" si="241"/>
        <v>315.60268512000005</v>
      </c>
      <c r="AT941" cm="1">
        <f t="array" aca="1" ref="AT941" ca="1">_xlfn.LET(_xlpm.rozsah, $J$3:$J$10001,_xlpm.podminka, (_xlpm.rozsah&gt;H941)*(ISNUMBER(_xlpm.rozsah)),_xlpm.indexy, IF(_xlpm.podminka, ROW(_xlpm.rozsah)-MIN(ROW(_xlpm.rozsah))+1),_xlpm.prvni, MIN(_xlpm.indexy),_xlpm.finalni, IF(_xlpm.prvni=1, 2, _xlpm.prvni),INDEX(_xlpm.rozsah, _xlpm.finalni))</f>
        <v>2000</v>
      </c>
      <c r="AU941" cm="1">
        <f t="array" aca="1" ref="AU941" ca="1">INDEX($J$3:$J$10001,MATCH(AT941,$J$3:$J$10004,0)-1)</f>
        <v>1900</v>
      </c>
      <c r="AV941">
        <f t="shared" ca="1" si="242"/>
        <v>300</v>
      </c>
      <c r="AW941">
        <f t="shared" ca="1" si="243"/>
        <v>316</v>
      </c>
      <c r="AX941">
        <f t="shared" ca="1" si="244"/>
        <v>-16</v>
      </c>
      <c r="AY941">
        <f t="shared" ca="1" si="245"/>
        <v>300.39731487999995</v>
      </c>
      <c r="AZ941">
        <f t="shared" ca="1" si="246"/>
        <v>309.0096294702804</v>
      </c>
      <c r="BA941">
        <f t="shared" ca="1" si="247"/>
        <v>306.9903705297196</v>
      </c>
      <c r="BB941" cm="1">
        <f t="array" aca="1" ref="BB941" ca="1">_xlfn.LET(_xlpm.rozsah, $J$3:$J$10001,_xlpm.podminka, (_xlpm.rozsah&gt;E941)*(ISNUMBER(_xlpm.rozsah)),_xlpm.indexy, IF(_xlpm.podminka, ROW(_xlpm.rozsah)-MIN(ROW(_xlpm.rozsah))+1),_xlpm.prvni, MIN(_xlpm.indexy),_xlpm.finalni, IF(_xlpm.prvni=1, 2, _xlpm.prvni),INDEX(_xlpm.rozsah, _xlpm.finalni))</f>
        <v>2000</v>
      </c>
      <c r="BC941" cm="1">
        <f t="array" aca="1" ref="BC941" ca="1">INDEX($J$3:$J$10001,MATCH(BB941,$J$3:$J$10004,0)-1)</f>
        <v>1900</v>
      </c>
      <c r="BD941">
        <f t="shared" ca="1" si="248"/>
        <v>300</v>
      </c>
      <c r="BE941">
        <f t="shared" ca="1" si="249"/>
        <v>316</v>
      </c>
      <c r="BF941">
        <f t="shared" ca="1" si="250"/>
        <v>-16</v>
      </c>
      <c r="BG941">
        <f t="shared" ca="1" si="251"/>
        <v>309.0096294702804</v>
      </c>
    </row>
    <row r="942" spans="1:59" x14ac:dyDescent="0.25">
      <c r="A942" s="64">
        <v>939</v>
      </c>
      <c r="B942" s="64">
        <v>81</v>
      </c>
      <c r="C942" s="64">
        <v>43</v>
      </c>
      <c r="D942" s="18">
        <v>939</v>
      </c>
      <c r="E942" s="21">
        <f t="shared" ca="1" si="236"/>
        <v>1943.6898158107474</v>
      </c>
      <c r="F942" s="22">
        <f t="shared" ca="1" si="237"/>
        <v>132.87414067222056</v>
      </c>
      <c r="G942" s="23">
        <v>939</v>
      </c>
      <c r="H942" s="24">
        <f t="shared" ca="1" si="238"/>
        <v>1997.5167820000001</v>
      </c>
      <c r="I942" s="25">
        <f t="shared" ca="1" si="239"/>
        <v>129.17084539839999</v>
      </c>
      <c r="J942" s="155"/>
      <c r="K942" s="155"/>
      <c r="AR942">
        <f t="shared" ca="1" si="240"/>
        <v>300.39731487999995</v>
      </c>
      <c r="AS942">
        <f t="shared" ca="1" si="241"/>
        <v>315.60268512000005</v>
      </c>
      <c r="AT942" cm="1">
        <f t="array" aca="1" ref="AT942" ca="1">_xlfn.LET(_xlpm.rozsah, $J$3:$J$10001,_xlpm.podminka, (_xlpm.rozsah&gt;H942)*(ISNUMBER(_xlpm.rozsah)),_xlpm.indexy, IF(_xlpm.podminka, ROW(_xlpm.rozsah)-MIN(ROW(_xlpm.rozsah))+1),_xlpm.prvni, MIN(_xlpm.indexy),_xlpm.finalni, IF(_xlpm.prvni=1, 2, _xlpm.prvni),INDEX(_xlpm.rozsah, _xlpm.finalni))</f>
        <v>2000</v>
      </c>
      <c r="AU942" cm="1">
        <f t="array" aca="1" ref="AU942" ca="1">INDEX($J$3:$J$10001,MATCH(AT942,$J$3:$J$10004,0)-1)</f>
        <v>1900</v>
      </c>
      <c r="AV942">
        <f t="shared" ca="1" si="242"/>
        <v>300</v>
      </c>
      <c r="AW942">
        <f t="shared" ca="1" si="243"/>
        <v>316</v>
      </c>
      <c r="AX942">
        <f t="shared" ca="1" si="244"/>
        <v>-16</v>
      </c>
      <c r="AY942">
        <f t="shared" ca="1" si="245"/>
        <v>300.39731487999995</v>
      </c>
      <c r="AZ942">
        <f t="shared" ca="1" si="246"/>
        <v>309.0096294702804</v>
      </c>
      <c r="BA942">
        <f t="shared" ca="1" si="247"/>
        <v>306.9903705297196</v>
      </c>
      <c r="BB942" cm="1">
        <f t="array" aca="1" ref="BB942" ca="1">_xlfn.LET(_xlpm.rozsah, $J$3:$J$10001,_xlpm.podminka, (_xlpm.rozsah&gt;E942)*(ISNUMBER(_xlpm.rozsah)),_xlpm.indexy, IF(_xlpm.podminka, ROW(_xlpm.rozsah)-MIN(ROW(_xlpm.rozsah))+1),_xlpm.prvni, MIN(_xlpm.indexy),_xlpm.finalni, IF(_xlpm.prvni=1, 2, _xlpm.prvni),INDEX(_xlpm.rozsah, _xlpm.finalni))</f>
        <v>2000</v>
      </c>
      <c r="BC942" cm="1">
        <f t="array" aca="1" ref="BC942" ca="1">INDEX($J$3:$J$10001,MATCH(BB942,$J$3:$J$10004,0)-1)</f>
        <v>1900</v>
      </c>
      <c r="BD942">
        <f t="shared" ca="1" si="248"/>
        <v>300</v>
      </c>
      <c r="BE942">
        <f t="shared" ca="1" si="249"/>
        <v>316</v>
      </c>
      <c r="BF942">
        <f t="shared" ca="1" si="250"/>
        <v>-16</v>
      </c>
      <c r="BG942">
        <f t="shared" ca="1" si="251"/>
        <v>309.0096294702804</v>
      </c>
    </row>
    <row r="943" spans="1:59" x14ac:dyDescent="0.25">
      <c r="A943" s="64">
        <v>940</v>
      </c>
      <c r="B943" s="64">
        <v>81</v>
      </c>
      <c r="C943" s="64">
        <v>42</v>
      </c>
      <c r="D943" s="18">
        <v>940</v>
      </c>
      <c r="E943" s="21">
        <f t="shared" ca="1" si="236"/>
        <v>1943.6898158107474</v>
      </c>
      <c r="F943" s="22">
        <f t="shared" ca="1" si="237"/>
        <v>129.78404437751777</v>
      </c>
      <c r="G943" s="28">
        <v>940</v>
      </c>
      <c r="H943" s="24">
        <f t="shared" ca="1" si="238"/>
        <v>1997.5167820000001</v>
      </c>
      <c r="I943" s="25">
        <f t="shared" ca="1" si="239"/>
        <v>126.16687224959998</v>
      </c>
      <c r="J943" s="155"/>
      <c r="K943" s="155"/>
      <c r="AR943">
        <f t="shared" ca="1" si="240"/>
        <v>300.39731487999995</v>
      </c>
      <c r="AS943">
        <f t="shared" ca="1" si="241"/>
        <v>315.60268512000005</v>
      </c>
      <c r="AT943" cm="1">
        <f t="array" aca="1" ref="AT943" ca="1">_xlfn.LET(_xlpm.rozsah, $J$3:$J$10001,_xlpm.podminka, (_xlpm.rozsah&gt;H943)*(ISNUMBER(_xlpm.rozsah)),_xlpm.indexy, IF(_xlpm.podminka, ROW(_xlpm.rozsah)-MIN(ROW(_xlpm.rozsah))+1),_xlpm.prvni, MIN(_xlpm.indexy),_xlpm.finalni, IF(_xlpm.prvni=1, 2, _xlpm.prvni),INDEX(_xlpm.rozsah, _xlpm.finalni))</f>
        <v>2000</v>
      </c>
      <c r="AU943" cm="1">
        <f t="array" aca="1" ref="AU943" ca="1">INDEX($J$3:$J$10001,MATCH(AT943,$J$3:$J$10004,0)-1)</f>
        <v>1900</v>
      </c>
      <c r="AV943">
        <f t="shared" ca="1" si="242"/>
        <v>300</v>
      </c>
      <c r="AW943">
        <f t="shared" ca="1" si="243"/>
        <v>316</v>
      </c>
      <c r="AX943">
        <f t="shared" ca="1" si="244"/>
        <v>-16</v>
      </c>
      <c r="AY943">
        <f t="shared" ca="1" si="245"/>
        <v>300.39731487999995</v>
      </c>
      <c r="AZ943">
        <f t="shared" ca="1" si="246"/>
        <v>309.0096294702804</v>
      </c>
      <c r="BA943">
        <f t="shared" ca="1" si="247"/>
        <v>306.9903705297196</v>
      </c>
      <c r="BB943" cm="1">
        <f t="array" aca="1" ref="BB943" ca="1">_xlfn.LET(_xlpm.rozsah, $J$3:$J$10001,_xlpm.podminka, (_xlpm.rozsah&gt;E943)*(ISNUMBER(_xlpm.rozsah)),_xlpm.indexy, IF(_xlpm.podminka, ROW(_xlpm.rozsah)-MIN(ROW(_xlpm.rozsah))+1),_xlpm.prvni, MIN(_xlpm.indexy),_xlpm.finalni, IF(_xlpm.prvni=1, 2, _xlpm.prvni),INDEX(_xlpm.rozsah, _xlpm.finalni))</f>
        <v>2000</v>
      </c>
      <c r="BC943" cm="1">
        <f t="array" aca="1" ref="BC943" ca="1">INDEX($J$3:$J$10001,MATCH(BB943,$J$3:$J$10004,0)-1)</f>
        <v>1900</v>
      </c>
      <c r="BD943">
        <f t="shared" ca="1" si="248"/>
        <v>300</v>
      </c>
      <c r="BE943">
        <f t="shared" ca="1" si="249"/>
        <v>316</v>
      </c>
      <c r="BF943">
        <f t="shared" ca="1" si="250"/>
        <v>-16</v>
      </c>
      <c r="BG943">
        <f t="shared" ca="1" si="251"/>
        <v>309.0096294702804</v>
      </c>
    </row>
    <row r="944" spans="1:59" x14ac:dyDescent="0.25">
      <c r="A944" s="64">
        <v>941</v>
      </c>
      <c r="B944" s="64">
        <v>81</v>
      </c>
      <c r="C944" s="64">
        <v>31</v>
      </c>
      <c r="D944" s="18">
        <v>941</v>
      </c>
      <c r="E944" s="21">
        <f t="shared" ca="1" si="236"/>
        <v>1943.6898158107474</v>
      </c>
      <c r="F944" s="22">
        <f t="shared" ca="1" si="237"/>
        <v>95.792985135786935</v>
      </c>
      <c r="G944" s="23">
        <v>941</v>
      </c>
      <c r="H944" s="24">
        <f t="shared" ca="1" si="238"/>
        <v>1997.5167820000001</v>
      </c>
      <c r="I944" s="25">
        <f t="shared" ca="1" si="239"/>
        <v>93.123167612799989</v>
      </c>
      <c r="J944" s="155"/>
      <c r="K944" s="155"/>
      <c r="AR944">
        <f t="shared" ca="1" si="240"/>
        <v>300.39731487999995</v>
      </c>
      <c r="AS944">
        <f t="shared" ca="1" si="241"/>
        <v>315.60268512000005</v>
      </c>
      <c r="AT944" cm="1">
        <f t="array" aca="1" ref="AT944" ca="1">_xlfn.LET(_xlpm.rozsah, $J$3:$J$10001,_xlpm.podminka, (_xlpm.rozsah&gt;H944)*(ISNUMBER(_xlpm.rozsah)),_xlpm.indexy, IF(_xlpm.podminka, ROW(_xlpm.rozsah)-MIN(ROW(_xlpm.rozsah))+1),_xlpm.prvni, MIN(_xlpm.indexy),_xlpm.finalni, IF(_xlpm.prvni=1, 2, _xlpm.prvni),INDEX(_xlpm.rozsah, _xlpm.finalni))</f>
        <v>2000</v>
      </c>
      <c r="AU944" cm="1">
        <f t="array" aca="1" ref="AU944" ca="1">INDEX($J$3:$J$10001,MATCH(AT944,$J$3:$J$10004,0)-1)</f>
        <v>1900</v>
      </c>
      <c r="AV944">
        <f t="shared" ca="1" si="242"/>
        <v>300</v>
      </c>
      <c r="AW944">
        <f t="shared" ca="1" si="243"/>
        <v>316</v>
      </c>
      <c r="AX944">
        <f t="shared" ca="1" si="244"/>
        <v>-16</v>
      </c>
      <c r="AY944">
        <f t="shared" ca="1" si="245"/>
        <v>300.39731487999995</v>
      </c>
      <c r="AZ944">
        <f t="shared" ca="1" si="246"/>
        <v>309.0096294702804</v>
      </c>
      <c r="BA944">
        <f t="shared" ca="1" si="247"/>
        <v>306.9903705297196</v>
      </c>
      <c r="BB944" cm="1">
        <f t="array" aca="1" ref="BB944" ca="1">_xlfn.LET(_xlpm.rozsah, $J$3:$J$10001,_xlpm.podminka, (_xlpm.rozsah&gt;E944)*(ISNUMBER(_xlpm.rozsah)),_xlpm.indexy, IF(_xlpm.podminka, ROW(_xlpm.rozsah)-MIN(ROW(_xlpm.rozsah))+1),_xlpm.prvni, MIN(_xlpm.indexy),_xlpm.finalni, IF(_xlpm.prvni=1, 2, _xlpm.prvni),INDEX(_xlpm.rozsah, _xlpm.finalni))</f>
        <v>2000</v>
      </c>
      <c r="BC944" cm="1">
        <f t="array" aca="1" ref="BC944" ca="1">INDEX($J$3:$J$10001,MATCH(BB944,$J$3:$J$10004,0)-1)</f>
        <v>1900</v>
      </c>
      <c r="BD944">
        <f t="shared" ca="1" si="248"/>
        <v>300</v>
      </c>
      <c r="BE944">
        <f t="shared" ca="1" si="249"/>
        <v>316</v>
      </c>
      <c r="BF944">
        <f t="shared" ca="1" si="250"/>
        <v>-16</v>
      </c>
      <c r="BG944">
        <f t="shared" ca="1" si="251"/>
        <v>309.0096294702804</v>
      </c>
    </row>
    <row r="945" spans="1:59" x14ac:dyDescent="0.25">
      <c r="A945" s="64">
        <v>942</v>
      </c>
      <c r="B945" s="64">
        <v>81</v>
      </c>
      <c r="C945" s="64">
        <v>30</v>
      </c>
      <c r="D945" s="18">
        <v>942</v>
      </c>
      <c r="E945" s="21">
        <f t="shared" ca="1" si="236"/>
        <v>1943.6898158107474</v>
      </c>
      <c r="F945" s="22">
        <f t="shared" ca="1" si="237"/>
        <v>92.702888841084118</v>
      </c>
      <c r="G945" s="28">
        <v>942</v>
      </c>
      <c r="H945" s="24">
        <f t="shared" ca="1" si="238"/>
        <v>1997.5167820000001</v>
      </c>
      <c r="I945" s="25">
        <f t="shared" ca="1" si="239"/>
        <v>90.119194463999989</v>
      </c>
      <c r="J945" s="155"/>
      <c r="K945" s="155"/>
      <c r="AR945">
        <f t="shared" ca="1" si="240"/>
        <v>300.39731487999995</v>
      </c>
      <c r="AS945">
        <f t="shared" ca="1" si="241"/>
        <v>315.60268512000005</v>
      </c>
      <c r="AT945" cm="1">
        <f t="array" aca="1" ref="AT945" ca="1">_xlfn.LET(_xlpm.rozsah, $J$3:$J$10001,_xlpm.podminka, (_xlpm.rozsah&gt;H945)*(ISNUMBER(_xlpm.rozsah)),_xlpm.indexy, IF(_xlpm.podminka, ROW(_xlpm.rozsah)-MIN(ROW(_xlpm.rozsah))+1),_xlpm.prvni, MIN(_xlpm.indexy),_xlpm.finalni, IF(_xlpm.prvni=1, 2, _xlpm.prvni),INDEX(_xlpm.rozsah, _xlpm.finalni))</f>
        <v>2000</v>
      </c>
      <c r="AU945" cm="1">
        <f t="array" aca="1" ref="AU945" ca="1">INDEX($J$3:$J$10001,MATCH(AT945,$J$3:$J$10004,0)-1)</f>
        <v>1900</v>
      </c>
      <c r="AV945">
        <f t="shared" ca="1" si="242"/>
        <v>300</v>
      </c>
      <c r="AW945">
        <f t="shared" ca="1" si="243"/>
        <v>316</v>
      </c>
      <c r="AX945">
        <f t="shared" ca="1" si="244"/>
        <v>-16</v>
      </c>
      <c r="AY945">
        <f t="shared" ca="1" si="245"/>
        <v>300.39731487999995</v>
      </c>
      <c r="AZ945">
        <f t="shared" ca="1" si="246"/>
        <v>309.0096294702804</v>
      </c>
      <c r="BA945">
        <f t="shared" ca="1" si="247"/>
        <v>306.9903705297196</v>
      </c>
      <c r="BB945" cm="1">
        <f t="array" aca="1" ref="BB945" ca="1">_xlfn.LET(_xlpm.rozsah, $J$3:$J$10001,_xlpm.podminka, (_xlpm.rozsah&gt;E945)*(ISNUMBER(_xlpm.rozsah)),_xlpm.indexy, IF(_xlpm.podminka, ROW(_xlpm.rozsah)-MIN(ROW(_xlpm.rozsah))+1),_xlpm.prvni, MIN(_xlpm.indexy),_xlpm.finalni, IF(_xlpm.prvni=1, 2, _xlpm.prvni),INDEX(_xlpm.rozsah, _xlpm.finalni))</f>
        <v>2000</v>
      </c>
      <c r="BC945" cm="1">
        <f t="array" aca="1" ref="BC945" ca="1">INDEX($J$3:$J$10001,MATCH(BB945,$J$3:$J$10004,0)-1)</f>
        <v>1900</v>
      </c>
      <c r="BD945">
        <f t="shared" ca="1" si="248"/>
        <v>300</v>
      </c>
      <c r="BE945">
        <f t="shared" ca="1" si="249"/>
        <v>316</v>
      </c>
      <c r="BF945">
        <f t="shared" ca="1" si="250"/>
        <v>-16</v>
      </c>
      <c r="BG945">
        <f t="shared" ca="1" si="251"/>
        <v>309.0096294702804</v>
      </c>
    </row>
    <row r="946" spans="1:59" x14ac:dyDescent="0.25">
      <c r="A946" s="64">
        <v>943</v>
      </c>
      <c r="B946" s="64">
        <v>81</v>
      </c>
      <c r="C946" s="64">
        <v>35</v>
      </c>
      <c r="D946" s="18">
        <v>943</v>
      </c>
      <c r="E946" s="21">
        <f t="shared" ca="1" si="236"/>
        <v>1943.6898158107474</v>
      </c>
      <c r="F946" s="22">
        <f t="shared" ca="1" si="237"/>
        <v>108.15337031459813</v>
      </c>
      <c r="G946" s="23">
        <v>943</v>
      </c>
      <c r="H946" s="24">
        <f t="shared" ca="1" si="238"/>
        <v>1997.5167820000001</v>
      </c>
      <c r="I946" s="25">
        <f t="shared" ca="1" si="239"/>
        <v>105.13906020799999</v>
      </c>
      <c r="J946" s="155"/>
      <c r="K946" s="155"/>
      <c r="AR946">
        <f t="shared" ca="1" si="240"/>
        <v>300.39731487999995</v>
      </c>
      <c r="AS946">
        <f t="shared" ca="1" si="241"/>
        <v>315.60268512000005</v>
      </c>
      <c r="AT946" cm="1">
        <f t="array" aca="1" ref="AT946" ca="1">_xlfn.LET(_xlpm.rozsah, $J$3:$J$10001,_xlpm.podminka, (_xlpm.rozsah&gt;H946)*(ISNUMBER(_xlpm.rozsah)),_xlpm.indexy, IF(_xlpm.podminka, ROW(_xlpm.rozsah)-MIN(ROW(_xlpm.rozsah))+1),_xlpm.prvni, MIN(_xlpm.indexy),_xlpm.finalni, IF(_xlpm.prvni=1, 2, _xlpm.prvni),INDEX(_xlpm.rozsah, _xlpm.finalni))</f>
        <v>2000</v>
      </c>
      <c r="AU946" cm="1">
        <f t="array" aca="1" ref="AU946" ca="1">INDEX($J$3:$J$10001,MATCH(AT946,$J$3:$J$10004,0)-1)</f>
        <v>1900</v>
      </c>
      <c r="AV946">
        <f t="shared" ca="1" si="242"/>
        <v>300</v>
      </c>
      <c r="AW946">
        <f t="shared" ca="1" si="243"/>
        <v>316</v>
      </c>
      <c r="AX946">
        <f t="shared" ca="1" si="244"/>
        <v>-16</v>
      </c>
      <c r="AY946">
        <f t="shared" ca="1" si="245"/>
        <v>300.39731487999995</v>
      </c>
      <c r="AZ946">
        <f t="shared" ca="1" si="246"/>
        <v>309.0096294702804</v>
      </c>
      <c r="BA946">
        <f t="shared" ca="1" si="247"/>
        <v>306.9903705297196</v>
      </c>
      <c r="BB946" cm="1">
        <f t="array" aca="1" ref="BB946" ca="1">_xlfn.LET(_xlpm.rozsah, $J$3:$J$10001,_xlpm.podminka, (_xlpm.rozsah&gt;E946)*(ISNUMBER(_xlpm.rozsah)),_xlpm.indexy, IF(_xlpm.podminka, ROW(_xlpm.rozsah)-MIN(ROW(_xlpm.rozsah))+1),_xlpm.prvni, MIN(_xlpm.indexy),_xlpm.finalni, IF(_xlpm.prvni=1, 2, _xlpm.prvni),INDEX(_xlpm.rozsah, _xlpm.finalni))</f>
        <v>2000</v>
      </c>
      <c r="BC946" cm="1">
        <f t="array" aca="1" ref="BC946" ca="1">INDEX($J$3:$J$10001,MATCH(BB946,$J$3:$J$10004,0)-1)</f>
        <v>1900</v>
      </c>
      <c r="BD946">
        <f t="shared" ca="1" si="248"/>
        <v>300</v>
      </c>
      <c r="BE946">
        <f t="shared" ca="1" si="249"/>
        <v>316</v>
      </c>
      <c r="BF946">
        <f t="shared" ca="1" si="250"/>
        <v>-16</v>
      </c>
      <c r="BG946">
        <f t="shared" ca="1" si="251"/>
        <v>309.0096294702804</v>
      </c>
    </row>
    <row r="947" spans="1:59" x14ac:dyDescent="0.25">
      <c r="A947" s="64">
        <v>944</v>
      </c>
      <c r="B947" s="64">
        <v>81</v>
      </c>
      <c r="C947" s="64">
        <v>28</v>
      </c>
      <c r="D947" s="18">
        <v>944</v>
      </c>
      <c r="E947" s="21">
        <f t="shared" ca="1" si="236"/>
        <v>1943.6898158107474</v>
      </c>
      <c r="F947" s="22">
        <f t="shared" ca="1" si="237"/>
        <v>86.522696251678511</v>
      </c>
      <c r="G947" s="28">
        <v>944</v>
      </c>
      <c r="H947" s="24">
        <f t="shared" ca="1" si="238"/>
        <v>1997.5167820000001</v>
      </c>
      <c r="I947" s="25">
        <f t="shared" ca="1" si="239"/>
        <v>84.111248166399989</v>
      </c>
      <c r="J947" s="155"/>
      <c r="K947" s="155"/>
      <c r="AR947">
        <f t="shared" ca="1" si="240"/>
        <v>300.39731487999995</v>
      </c>
      <c r="AS947">
        <f t="shared" ca="1" si="241"/>
        <v>315.60268512000005</v>
      </c>
      <c r="AT947" cm="1">
        <f t="array" aca="1" ref="AT947" ca="1">_xlfn.LET(_xlpm.rozsah, $J$3:$J$10001,_xlpm.podminka, (_xlpm.rozsah&gt;H947)*(ISNUMBER(_xlpm.rozsah)),_xlpm.indexy, IF(_xlpm.podminka, ROW(_xlpm.rozsah)-MIN(ROW(_xlpm.rozsah))+1),_xlpm.prvni, MIN(_xlpm.indexy),_xlpm.finalni, IF(_xlpm.prvni=1, 2, _xlpm.prvni),INDEX(_xlpm.rozsah, _xlpm.finalni))</f>
        <v>2000</v>
      </c>
      <c r="AU947" cm="1">
        <f t="array" aca="1" ref="AU947" ca="1">INDEX($J$3:$J$10001,MATCH(AT947,$J$3:$J$10004,0)-1)</f>
        <v>1900</v>
      </c>
      <c r="AV947">
        <f t="shared" ca="1" si="242"/>
        <v>300</v>
      </c>
      <c r="AW947">
        <f t="shared" ca="1" si="243"/>
        <v>316</v>
      </c>
      <c r="AX947">
        <f t="shared" ca="1" si="244"/>
        <v>-16</v>
      </c>
      <c r="AY947">
        <f t="shared" ca="1" si="245"/>
        <v>300.39731487999995</v>
      </c>
      <c r="AZ947">
        <f t="shared" ca="1" si="246"/>
        <v>309.0096294702804</v>
      </c>
      <c r="BA947">
        <f t="shared" ca="1" si="247"/>
        <v>306.9903705297196</v>
      </c>
      <c r="BB947" cm="1">
        <f t="array" aca="1" ref="BB947" ca="1">_xlfn.LET(_xlpm.rozsah, $J$3:$J$10001,_xlpm.podminka, (_xlpm.rozsah&gt;E947)*(ISNUMBER(_xlpm.rozsah)),_xlpm.indexy, IF(_xlpm.podminka, ROW(_xlpm.rozsah)-MIN(ROW(_xlpm.rozsah))+1),_xlpm.prvni, MIN(_xlpm.indexy),_xlpm.finalni, IF(_xlpm.prvni=1, 2, _xlpm.prvni),INDEX(_xlpm.rozsah, _xlpm.finalni))</f>
        <v>2000</v>
      </c>
      <c r="BC947" cm="1">
        <f t="array" aca="1" ref="BC947" ca="1">INDEX($J$3:$J$10001,MATCH(BB947,$J$3:$J$10004,0)-1)</f>
        <v>1900</v>
      </c>
      <c r="BD947">
        <f t="shared" ca="1" si="248"/>
        <v>300</v>
      </c>
      <c r="BE947">
        <f t="shared" ca="1" si="249"/>
        <v>316</v>
      </c>
      <c r="BF947">
        <f t="shared" ca="1" si="250"/>
        <v>-16</v>
      </c>
      <c r="BG947">
        <f t="shared" ca="1" si="251"/>
        <v>309.0096294702804</v>
      </c>
    </row>
    <row r="948" spans="1:59" x14ac:dyDescent="0.25">
      <c r="A948" s="64">
        <v>945</v>
      </c>
      <c r="B948" s="64">
        <v>81</v>
      </c>
      <c r="C948" s="64">
        <v>27</v>
      </c>
      <c r="D948" s="18">
        <v>945</v>
      </c>
      <c r="E948" s="21">
        <f t="shared" ca="1" si="236"/>
        <v>1943.6898158107474</v>
      </c>
      <c r="F948" s="22">
        <f t="shared" ca="1" si="237"/>
        <v>83.432599956975707</v>
      </c>
      <c r="G948" s="23">
        <v>945</v>
      </c>
      <c r="H948" s="24">
        <f t="shared" ca="1" si="238"/>
        <v>1997.5167820000001</v>
      </c>
      <c r="I948" s="25">
        <f t="shared" ca="1" si="239"/>
        <v>81.107275017599989</v>
      </c>
      <c r="J948" s="155"/>
      <c r="K948" s="155"/>
      <c r="AR948">
        <f t="shared" ca="1" si="240"/>
        <v>300.39731487999995</v>
      </c>
      <c r="AS948">
        <f t="shared" ca="1" si="241"/>
        <v>315.60268512000005</v>
      </c>
      <c r="AT948" cm="1">
        <f t="array" aca="1" ref="AT948" ca="1">_xlfn.LET(_xlpm.rozsah, $J$3:$J$10001,_xlpm.podminka, (_xlpm.rozsah&gt;H948)*(ISNUMBER(_xlpm.rozsah)),_xlpm.indexy, IF(_xlpm.podminka, ROW(_xlpm.rozsah)-MIN(ROW(_xlpm.rozsah))+1),_xlpm.prvni, MIN(_xlpm.indexy),_xlpm.finalni, IF(_xlpm.prvni=1, 2, _xlpm.prvni),INDEX(_xlpm.rozsah, _xlpm.finalni))</f>
        <v>2000</v>
      </c>
      <c r="AU948" cm="1">
        <f t="array" aca="1" ref="AU948" ca="1">INDEX($J$3:$J$10001,MATCH(AT948,$J$3:$J$10004,0)-1)</f>
        <v>1900</v>
      </c>
      <c r="AV948">
        <f t="shared" ca="1" si="242"/>
        <v>300</v>
      </c>
      <c r="AW948">
        <f t="shared" ca="1" si="243"/>
        <v>316</v>
      </c>
      <c r="AX948">
        <f t="shared" ca="1" si="244"/>
        <v>-16</v>
      </c>
      <c r="AY948">
        <f t="shared" ca="1" si="245"/>
        <v>300.39731487999995</v>
      </c>
      <c r="AZ948">
        <f t="shared" ca="1" si="246"/>
        <v>309.0096294702804</v>
      </c>
      <c r="BA948">
        <f t="shared" ca="1" si="247"/>
        <v>306.9903705297196</v>
      </c>
      <c r="BB948" cm="1">
        <f t="array" aca="1" ref="BB948" ca="1">_xlfn.LET(_xlpm.rozsah, $J$3:$J$10001,_xlpm.podminka, (_xlpm.rozsah&gt;E948)*(ISNUMBER(_xlpm.rozsah)),_xlpm.indexy, IF(_xlpm.podminka, ROW(_xlpm.rozsah)-MIN(ROW(_xlpm.rozsah))+1),_xlpm.prvni, MIN(_xlpm.indexy),_xlpm.finalni, IF(_xlpm.prvni=1, 2, _xlpm.prvni),INDEX(_xlpm.rozsah, _xlpm.finalni))</f>
        <v>2000</v>
      </c>
      <c r="BC948" cm="1">
        <f t="array" aca="1" ref="BC948" ca="1">INDEX($J$3:$J$10001,MATCH(BB948,$J$3:$J$10004,0)-1)</f>
        <v>1900</v>
      </c>
      <c r="BD948">
        <f t="shared" ca="1" si="248"/>
        <v>300</v>
      </c>
      <c r="BE948">
        <f t="shared" ca="1" si="249"/>
        <v>316</v>
      </c>
      <c r="BF948">
        <f t="shared" ca="1" si="250"/>
        <v>-16</v>
      </c>
      <c r="BG948">
        <f t="shared" ca="1" si="251"/>
        <v>309.0096294702804</v>
      </c>
    </row>
    <row r="949" spans="1:59" x14ac:dyDescent="0.25">
      <c r="A949" s="64">
        <v>946</v>
      </c>
      <c r="B949" s="64">
        <v>80</v>
      </c>
      <c r="C949" s="64">
        <v>27</v>
      </c>
      <c r="D949" s="18">
        <v>946</v>
      </c>
      <c r="E949" s="21">
        <f t="shared" ca="1" si="236"/>
        <v>1928.3356205538248</v>
      </c>
      <c r="F949" s="22">
        <f t="shared" ca="1" si="237"/>
        <v>84.095901192074777</v>
      </c>
      <c r="G949" s="28">
        <v>946</v>
      </c>
      <c r="H949" s="24">
        <f t="shared" ca="1" si="238"/>
        <v>1985.2017599999999</v>
      </c>
      <c r="I949" s="25">
        <f t="shared" ca="1" si="239"/>
        <v>81.639283968000001</v>
      </c>
      <c r="J949" s="155"/>
      <c r="K949" s="155"/>
      <c r="AR949">
        <f t="shared" ca="1" si="240"/>
        <v>302.3677184</v>
      </c>
      <c r="AS949">
        <f t="shared" ca="1" si="241"/>
        <v>313.6322816</v>
      </c>
      <c r="AT949" cm="1">
        <f t="array" aca="1" ref="AT949" ca="1">_xlfn.LET(_xlpm.rozsah, $J$3:$J$10001,_xlpm.podminka, (_xlpm.rozsah&gt;H949)*(ISNUMBER(_xlpm.rozsah)),_xlpm.indexy, IF(_xlpm.podminka, ROW(_xlpm.rozsah)-MIN(ROW(_xlpm.rozsah))+1),_xlpm.prvni, MIN(_xlpm.indexy),_xlpm.finalni, IF(_xlpm.prvni=1, 2, _xlpm.prvni),INDEX(_xlpm.rozsah, _xlpm.finalni))</f>
        <v>2000</v>
      </c>
      <c r="AU949" cm="1">
        <f t="array" aca="1" ref="AU949" ca="1">INDEX($J$3:$J$10001,MATCH(AT949,$J$3:$J$10004,0)-1)</f>
        <v>1900</v>
      </c>
      <c r="AV949">
        <f t="shared" ca="1" si="242"/>
        <v>300</v>
      </c>
      <c r="AW949">
        <f t="shared" ca="1" si="243"/>
        <v>316</v>
      </c>
      <c r="AX949">
        <f t="shared" ca="1" si="244"/>
        <v>-16</v>
      </c>
      <c r="AY949">
        <f t="shared" ca="1" si="245"/>
        <v>302.3677184</v>
      </c>
      <c r="AZ949">
        <f t="shared" ca="1" si="246"/>
        <v>311.46630071138804</v>
      </c>
      <c r="BA949">
        <f t="shared" ca="1" si="247"/>
        <v>304.53369928861196</v>
      </c>
      <c r="BB949" cm="1">
        <f t="array" aca="1" ref="BB949" ca="1">_xlfn.LET(_xlpm.rozsah, $J$3:$J$10001,_xlpm.podminka, (_xlpm.rozsah&gt;E949)*(ISNUMBER(_xlpm.rozsah)),_xlpm.indexy, IF(_xlpm.podminka, ROW(_xlpm.rozsah)-MIN(ROW(_xlpm.rozsah))+1),_xlpm.prvni, MIN(_xlpm.indexy),_xlpm.finalni, IF(_xlpm.prvni=1, 2, _xlpm.prvni),INDEX(_xlpm.rozsah, _xlpm.finalni))</f>
        <v>2000</v>
      </c>
      <c r="BC949" cm="1">
        <f t="array" aca="1" ref="BC949" ca="1">INDEX($J$3:$J$10001,MATCH(BB949,$J$3:$J$10004,0)-1)</f>
        <v>1900</v>
      </c>
      <c r="BD949">
        <f t="shared" ca="1" si="248"/>
        <v>300</v>
      </c>
      <c r="BE949">
        <f t="shared" ca="1" si="249"/>
        <v>316</v>
      </c>
      <c r="BF949">
        <f t="shared" ca="1" si="250"/>
        <v>-16</v>
      </c>
      <c r="BG949">
        <f t="shared" ca="1" si="251"/>
        <v>311.46630071138804</v>
      </c>
    </row>
    <row r="950" spans="1:59" x14ac:dyDescent="0.25">
      <c r="A950" s="64">
        <v>947</v>
      </c>
      <c r="B950" s="64">
        <v>81</v>
      </c>
      <c r="C950" s="64">
        <v>31</v>
      </c>
      <c r="D950" s="18">
        <v>947</v>
      </c>
      <c r="E950" s="21">
        <f t="shared" ca="1" si="236"/>
        <v>1943.6898158107474</v>
      </c>
      <c r="F950" s="22">
        <f t="shared" ca="1" si="237"/>
        <v>95.792985135786935</v>
      </c>
      <c r="G950" s="23">
        <v>947</v>
      </c>
      <c r="H950" s="24">
        <f t="shared" ca="1" si="238"/>
        <v>1997.5167820000001</v>
      </c>
      <c r="I950" s="25">
        <f t="shared" ca="1" si="239"/>
        <v>93.123167612799989</v>
      </c>
      <c r="J950" s="155"/>
      <c r="K950" s="155"/>
      <c r="AR950">
        <f t="shared" ca="1" si="240"/>
        <v>300.39731487999995</v>
      </c>
      <c r="AS950">
        <f t="shared" ca="1" si="241"/>
        <v>315.60268512000005</v>
      </c>
      <c r="AT950" cm="1">
        <f t="array" aca="1" ref="AT950" ca="1">_xlfn.LET(_xlpm.rozsah, $J$3:$J$10001,_xlpm.podminka, (_xlpm.rozsah&gt;H950)*(ISNUMBER(_xlpm.rozsah)),_xlpm.indexy, IF(_xlpm.podminka, ROW(_xlpm.rozsah)-MIN(ROW(_xlpm.rozsah))+1),_xlpm.prvni, MIN(_xlpm.indexy),_xlpm.finalni, IF(_xlpm.prvni=1, 2, _xlpm.prvni),INDEX(_xlpm.rozsah, _xlpm.finalni))</f>
        <v>2000</v>
      </c>
      <c r="AU950" cm="1">
        <f t="array" aca="1" ref="AU950" ca="1">INDEX($J$3:$J$10001,MATCH(AT950,$J$3:$J$10004,0)-1)</f>
        <v>1900</v>
      </c>
      <c r="AV950">
        <f t="shared" ca="1" si="242"/>
        <v>300</v>
      </c>
      <c r="AW950">
        <f t="shared" ca="1" si="243"/>
        <v>316</v>
      </c>
      <c r="AX950">
        <f t="shared" ca="1" si="244"/>
        <v>-16</v>
      </c>
      <c r="AY950">
        <f t="shared" ca="1" si="245"/>
        <v>300.39731487999995</v>
      </c>
      <c r="AZ950">
        <f t="shared" ca="1" si="246"/>
        <v>309.0096294702804</v>
      </c>
      <c r="BA950">
        <f t="shared" ca="1" si="247"/>
        <v>306.9903705297196</v>
      </c>
      <c r="BB950" cm="1">
        <f t="array" aca="1" ref="BB950" ca="1">_xlfn.LET(_xlpm.rozsah, $J$3:$J$10001,_xlpm.podminka, (_xlpm.rozsah&gt;E950)*(ISNUMBER(_xlpm.rozsah)),_xlpm.indexy, IF(_xlpm.podminka, ROW(_xlpm.rozsah)-MIN(ROW(_xlpm.rozsah))+1),_xlpm.prvni, MIN(_xlpm.indexy),_xlpm.finalni, IF(_xlpm.prvni=1, 2, _xlpm.prvni),INDEX(_xlpm.rozsah, _xlpm.finalni))</f>
        <v>2000</v>
      </c>
      <c r="BC950" cm="1">
        <f t="array" aca="1" ref="BC950" ca="1">INDEX($J$3:$J$10001,MATCH(BB950,$J$3:$J$10004,0)-1)</f>
        <v>1900</v>
      </c>
      <c r="BD950">
        <f t="shared" ca="1" si="248"/>
        <v>300</v>
      </c>
      <c r="BE950">
        <f t="shared" ca="1" si="249"/>
        <v>316</v>
      </c>
      <c r="BF950">
        <f t="shared" ca="1" si="250"/>
        <v>-16</v>
      </c>
      <c r="BG950">
        <f t="shared" ca="1" si="251"/>
        <v>309.0096294702804</v>
      </c>
    </row>
    <row r="951" spans="1:59" x14ac:dyDescent="0.25">
      <c r="A951" s="64">
        <v>948</v>
      </c>
      <c r="B951" s="64">
        <v>81</v>
      </c>
      <c r="C951" s="64">
        <v>41</v>
      </c>
      <c r="D951" s="18">
        <v>948</v>
      </c>
      <c r="E951" s="21">
        <f t="shared" ca="1" si="236"/>
        <v>1943.6898158107474</v>
      </c>
      <c r="F951" s="22">
        <f t="shared" ca="1" si="237"/>
        <v>126.69394808281497</v>
      </c>
      <c r="G951" s="28">
        <v>948</v>
      </c>
      <c r="H951" s="24">
        <f t="shared" ca="1" si="238"/>
        <v>1997.5167820000001</v>
      </c>
      <c r="I951" s="25">
        <f t="shared" ca="1" si="239"/>
        <v>123.16289910079999</v>
      </c>
      <c r="J951" s="155"/>
      <c r="K951" s="155"/>
      <c r="AR951">
        <f t="shared" ca="1" si="240"/>
        <v>300.39731487999995</v>
      </c>
      <c r="AS951">
        <f t="shared" ca="1" si="241"/>
        <v>315.60268512000005</v>
      </c>
      <c r="AT951" cm="1">
        <f t="array" aca="1" ref="AT951" ca="1">_xlfn.LET(_xlpm.rozsah, $J$3:$J$10001,_xlpm.podminka, (_xlpm.rozsah&gt;H951)*(ISNUMBER(_xlpm.rozsah)),_xlpm.indexy, IF(_xlpm.podminka, ROW(_xlpm.rozsah)-MIN(ROW(_xlpm.rozsah))+1),_xlpm.prvni, MIN(_xlpm.indexy),_xlpm.finalni, IF(_xlpm.prvni=1, 2, _xlpm.prvni),INDEX(_xlpm.rozsah, _xlpm.finalni))</f>
        <v>2000</v>
      </c>
      <c r="AU951" cm="1">
        <f t="array" aca="1" ref="AU951" ca="1">INDEX($J$3:$J$10001,MATCH(AT951,$J$3:$J$10004,0)-1)</f>
        <v>1900</v>
      </c>
      <c r="AV951">
        <f t="shared" ca="1" si="242"/>
        <v>300</v>
      </c>
      <c r="AW951">
        <f t="shared" ca="1" si="243"/>
        <v>316</v>
      </c>
      <c r="AX951">
        <f t="shared" ca="1" si="244"/>
        <v>-16</v>
      </c>
      <c r="AY951">
        <f t="shared" ca="1" si="245"/>
        <v>300.39731487999995</v>
      </c>
      <c r="AZ951">
        <f t="shared" ca="1" si="246"/>
        <v>309.0096294702804</v>
      </c>
      <c r="BA951">
        <f t="shared" ca="1" si="247"/>
        <v>306.9903705297196</v>
      </c>
      <c r="BB951" cm="1">
        <f t="array" aca="1" ref="BB951" ca="1">_xlfn.LET(_xlpm.rozsah, $J$3:$J$10001,_xlpm.podminka, (_xlpm.rozsah&gt;E951)*(ISNUMBER(_xlpm.rozsah)),_xlpm.indexy, IF(_xlpm.podminka, ROW(_xlpm.rozsah)-MIN(ROW(_xlpm.rozsah))+1),_xlpm.prvni, MIN(_xlpm.indexy),_xlpm.finalni, IF(_xlpm.prvni=1, 2, _xlpm.prvni),INDEX(_xlpm.rozsah, _xlpm.finalni))</f>
        <v>2000</v>
      </c>
      <c r="BC951" cm="1">
        <f t="array" aca="1" ref="BC951" ca="1">INDEX($J$3:$J$10001,MATCH(BB951,$J$3:$J$10004,0)-1)</f>
        <v>1900</v>
      </c>
      <c r="BD951">
        <f t="shared" ca="1" si="248"/>
        <v>300</v>
      </c>
      <c r="BE951">
        <f t="shared" ca="1" si="249"/>
        <v>316</v>
      </c>
      <c r="BF951">
        <f t="shared" ca="1" si="250"/>
        <v>-16</v>
      </c>
      <c r="BG951">
        <f t="shared" ca="1" si="251"/>
        <v>309.0096294702804</v>
      </c>
    </row>
    <row r="952" spans="1:59" x14ac:dyDescent="0.25">
      <c r="A952" s="64">
        <v>949</v>
      </c>
      <c r="B952" s="64">
        <v>81</v>
      </c>
      <c r="C952" s="64">
        <v>41</v>
      </c>
      <c r="D952" s="18">
        <v>949</v>
      </c>
      <c r="E952" s="21">
        <f t="shared" ca="1" si="236"/>
        <v>1943.6898158107474</v>
      </c>
      <c r="F952" s="22">
        <f t="shared" ca="1" si="237"/>
        <v>126.69394808281497</v>
      </c>
      <c r="G952" s="23">
        <v>949</v>
      </c>
      <c r="H952" s="24">
        <f t="shared" ca="1" si="238"/>
        <v>1997.5167820000001</v>
      </c>
      <c r="I952" s="25">
        <f t="shared" ca="1" si="239"/>
        <v>123.16289910079999</v>
      </c>
      <c r="J952" s="155"/>
      <c r="K952" s="155"/>
      <c r="AR952">
        <f t="shared" ca="1" si="240"/>
        <v>300.39731487999995</v>
      </c>
      <c r="AS952">
        <f t="shared" ca="1" si="241"/>
        <v>315.60268512000005</v>
      </c>
      <c r="AT952" cm="1">
        <f t="array" aca="1" ref="AT952" ca="1">_xlfn.LET(_xlpm.rozsah, $J$3:$J$10001,_xlpm.podminka, (_xlpm.rozsah&gt;H952)*(ISNUMBER(_xlpm.rozsah)),_xlpm.indexy, IF(_xlpm.podminka, ROW(_xlpm.rozsah)-MIN(ROW(_xlpm.rozsah))+1),_xlpm.prvni, MIN(_xlpm.indexy),_xlpm.finalni, IF(_xlpm.prvni=1, 2, _xlpm.prvni),INDEX(_xlpm.rozsah, _xlpm.finalni))</f>
        <v>2000</v>
      </c>
      <c r="AU952" cm="1">
        <f t="array" aca="1" ref="AU952" ca="1">INDEX($J$3:$J$10001,MATCH(AT952,$J$3:$J$10004,0)-1)</f>
        <v>1900</v>
      </c>
      <c r="AV952">
        <f t="shared" ca="1" si="242"/>
        <v>300</v>
      </c>
      <c r="AW952">
        <f t="shared" ca="1" si="243"/>
        <v>316</v>
      </c>
      <c r="AX952">
        <f t="shared" ca="1" si="244"/>
        <v>-16</v>
      </c>
      <c r="AY952">
        <f t="shared" ca="1" si="245"/>
        <v>300.39731487999995</v>
      </c>
      <c r="AZ952">
        <f t="shared" ca="1" si="246"/>
        <v>309.0096294702804</v>
      </c>
      <c r="BA952">
        <f t="shared" ca="1" si="247"/>
        <v>306.9903705297196</v>
      </c>
      <c r="BB952" cm="1">
        <f t="array" aca="1" ref="BB952" ca="1">_xlfn.LET(_xlpm.rozsah, $J$3:$J$10001,_xlpm.podminka, (_xlpm.rozsah&gt;E952)*(ISNUMBER(_xlpm.rozsah)),_xlpm.indexy, IF(_xlpm.podminka, ROW(_xlpm.rozsah)-MIN(ROW(_xlpm.rozsah))+1),_xlpm.prvni, MIN(_xlpm.indexy),_xlpm.finalni, IF(_xlpm.prvni=1, 2, _xlpm.prvni),INDEX(_xlpm.rozsah, _xlpm.finalni))</f>
        <v>2000</v>
      </c>
      <c r="BC952" cm="1">
        <f t="array" aca="1" ref="BC952" ca="1">INDEX($J$3:$J$10001,MATCH(BB952,$J$3:$J$10004,0)-1)</f>
        <v>1900</v>
      </c>
      <c r="BD952">
        <f t="shared" ca="1" si="248"/>
        <v>300</v>
      </c>
      <c r="BE952">
        <f t="shared" ca="1" si="249"/>
        <v>316</v>
      </c>
      <c r="BF952">
        <f t="shared" ca="1" si="250"/>
        <v>-16</v>
      </c>
      <c r="BG952">
        <f t="shared" ca="1" si="251"/>
        <v>309.0096294702804</v>
      </c>
    </row>
    <row r="953" spans="1:59" x14ac:dyDescent="0.25">
      <c r="A953" s="64">
        <v>950</v>
      </c>
      <c r="B953" s="64">
        <v>81</v>
      </c>
      <c r="C953" s="64">
        <v>37</v>
      </c>
      <c r="D953" s="18">
        <v>950</v>
      </c>
      <c r="E953" s="21">
        <f t="shared" ca="1" si="236"/>
        <v>1943.6898158107474</v>
      </c>
      <c r="F953" s="22">
        <f t="shared" ca="1" si="237"/>
        <v>114.33356290400376</v>
      </c>
      <c r="G953" s="28">
        <v>950</v>
      </c>
      <c r="H953" s="24">
        <f t="shared" ca="1" si="238"/>
        <v>1997.5167820000001</v>
      </c>
      <c r="I953" s="25">
        <f t="shared" ca="1" si="239"/>
        <v>111.14700650559999</v>
      </c>
      <c r="J953" s="155"/>
      <c r="K953" s="155"/>
      <c r="AR953">
        <f t="shared" ca="1" si="240"/>
        <v>300.39731487999995</v>
      </c>
      <c r="AS953">
        <f t="shared" ca="1" si="241"/>
        <v>315.60268512000005</v>
      </c>
      <c r="AT953" cm="1">
        <f t="array" aca="1" ref="AT953" ca="1">_xlfn.LET(_xlpm.rozsah, $J$3:$J$10001,_xlpm.podminka, (_xlpm.rozsah&gt;H953)*(ISNUMBER(_xlpm.rozsah)),_xlpm.indexy, IF(_xlpm.podminka, ROW(_xlpm.rozsah)-MIN(ROW(_xlpm.rozsah))+1),_xlpm.prvni, MIN(_xlpm.indexy),_xlpm.finalni, IF(_xlpm.prvni=1, 2, _xlpm.prvni),INDEX(_xlpm.rozsah, _xlpm.finalni))</f>
        <v>2000</v>
      </c>
      <c r="AU953" cm="1">
        <f t="array" aca="1" ref="AU953" ca="1">INDEX($J$3:$J$10001,MATCH(AT953,$J$3:$J$10004,0)-1)</f>
        <v>1900</v>
      </c>
      <c r="AV953">
        <f t="shared" ca="1" si="242"/>
        <v>300</v>
      </c>
      <c r="AW953">
        <f t="shared" ca="1" si="243"/>
        <v>316</v>
      </c>
      <c r="AX953">
        <f t="shared" ca="1" si="244"/>
        <v>-16</v>
      </c>
      <c r="AY953">
        <f t="shared" ca="1" si="245"/>
        <v>300.39731487999995</v>
      </c>
      <c r="AZ953">
        <f t="shared" ca="1" si="246"/>
        <v>309.0096294702804</v>
      </c>
      <c r="BA953">
        <f t="shared" ca="1" si="247"/>
        <v>306.9903705297196</v>
      </c>
      <c r="BB953" cm="1">
        <f t="array" aca="1" ref="BB953" ca="1">_xlfn.LET(_xlpm.rozsah, $J$3:$J$10001,_xlpm.podminka, (_xlpm.rozsah&gt;E953)*(ISNUMBER(_xlpm.rozsah)),_xlpm.indexy, IF(_xlpm.podminka, ROW(_xlpm.rozsah)-MIN(ROW(_xlpm.rozsah))+1),_xlpm.prvni, MIN(_xlpm.indexy),_xlpm.finalni, IF(_xlpm.prvni=1, 2, _xlpm.prvni),INDEX(_xlpm.rozsah, _xlpm.finalni))</f>
        <v>2000</v>
      </c>
      <c r="BC953" cm="1">
        <f t="array" aca="1" ref="BC953" ca="1">INDEX($J$3:$J$10001,MATCH(BB953,$J$3:$J$10004,0)-1)</f>
        <v>1900</v>
      </c>
      <c r="BD953">
        <f t="shared" ca="1" si="248"/>
        <v>300</v>
      </c>
      <c r="BE953">
        <f t="shared" ca="1" si="249"/>
        <v>316</v>
      </c>
      <c r="BF953">
        <f t="shared" ca="1" si="250"/>
        <v>-16</v>
      </c>
      <c r="BG953">
        <f t="shared" ca="1" si="251"/>
        <v>309.0096294702804</v>
      </c>
    </row>
    <row r="954" spans="1:59" x14ac:dyDescent="0.25">
      <c r="A954" s="64">
        <v>951</v>
      </c>
      <c r="B954" s="64">
        <v>81</v>
      </c>
      <c r="C954" s="64">
        <v>43</v>
      </c>
      <c r="D954" s="18">
        <v>951</v>
      </c>
      <c r="E954" s="21">
        <f t="shared" ca="1" si="236"/>
        <v>1943.6898158107474</v>
      </c>
      <c r="F954" s="22">
        <f t="shared" ca="1" si="237"/>
        <v>132.87414067222056</v>
      </c>
      <c r="G954" s="23">
        <v>951</v>
      </c>
      <c r="H954" s="24">
        <f t="shared" ca="1" si="238"/>
        <v>1997.5167820000001</v>
      </c>
      <c r="I954" s="25">
        <f t="shared" ca="1" si="239"/>
        <v>129.17084539839999</v>
      </c>
      <c r="J954" s="155"/>
      <c r="K954" s="155"/>
      <c r="AR954">
        <f t="shared" ca="1" si="240"/>
        <v>300.39731487999995</v>
      </c>
      <c r="AS954">
        <f t="shared" ca="1" si="241"/>
        <v>315.60268512000005</v>
      </c>
      <c r="AT954" cm="1">
        <f t="array" aca="1" ref="AT954" ca="1">_xlfn.LET(_xlpm.rozsah, $J$3:$J$10001,_xlpm.podminka, (_xlpm.rozsah&gt;H954)*(ISNUMBER(_xlpm.rozsah)),_xlpm.indexy, IF(_xlpm.podminka, ROW(_xlpm.rozsah)-MIN(ROW(_xlpm.rozsah))+1),_xlpm.prvni, MIN(_xlpm.indexy),_xlpm.finalni, IF(_xlpm.prvni=1, 2, _xlpm.prvni),INDEX(_xlpm.rozsah, _xlpm.finalni))</f>
        <v>2000</v>
      </c>
      <c r="AU954" cm="1">
        <f t="array" aca="1" ref="AU954" ca="1">INDEX($J$3:$J$10001,MATCH(AT954,$J$3:$J$10004,0)-1)</f>
        <v>1900</v>
      </c>
      <c r="AV954">
        <f t="shared" ca="1" si="242"/>
        <v>300</v>
      </c>
      <c r="AW954">
        <f t="shared" ca="1" si="243"/>
        <v>316</v>
      </c>
      <c r="AX954">
        <f t="shared" ca="1" si="244"/>
        <v>-16</v>
      </c>
      <c r="AY954">
        <f t="shared" ca="1" si="245"/>
        <v>300.39731487999995</v>
      </c>
      <c r="AZ954">
        <f t="shared" ca="1" si="246"/>
        <v>309.0096294702804</v>
      </c>
      <c r="BA954">
        <f t="shared" ca="1" si="247"/>
        <v>306.9903705297196</v>
      </c>
      <c r="BB954" cm="1">
        <f t="array" aca="1" ref="BB954" ca="1">_xlfn.LET(_xlpm.rozsah, $J$3:$J$10001,_xlpm.podminka, (_xlpm.rozsah&gt;E954)*(ISNUMBER(_xlpm.rozsah)),_xlpm.indexy, IF(_xlpm.podminka, ROW(_xlpm.rozsah)-MIN(ROW(_xlpm.rozsah))+1),_xlpm.prvni, MIN(_xlpm.indexy),_xlpm.finalni, IF(_xlpm.prvni=1, 2, _xlpm.prvni),INDEX(_xlpm.rozsah, _xlpm.finalni))</f>
        <v>2000</v>
      </c>
      <c r="BC954" cm="1">
        <f t="array" aca="1" ref="BC954" ca="1">INDEX($J$3:$J$10001,MATCH(BB954,$J$3:$J$10004,0)-1)</f>
        <v>1900</v>
      </c>
      <c r="BD954">
        <f t="shared" ca="1" si="248"/>
        <v>300</v>
      </c>
      <c r="BE954">
        <f t="shared" ca="1" si="249"/>
        <v>316</v>
      </c>
      <c r="BF954">
        <f t="shared" ca="1" si="250"/>
        <v>-16</v>
      </c>
      <c r="BG954">
        <f t="shared" ca="1" si="251"/>
        <v>309.0096294702804</v>
      </c>
    </row>
    <row r="955" spans="1:59" x14ac:dyDescent="0.25">
      <c r="A955" s="64">
        <v>952</v>
      </c>
      <c r="B955" s="64">
        <v>81</v>
      </c>
      <c r="C955" s="64">
        <v>34</v>
      </c>
      <c r="D955" s="18">
        <v>952</v>
      </c>
      <c r="E955" s="21">
        <f t="shared" ca="1" si="236"/>
        <v>1943.6898158107474</v>
      </c>
      <c r="F955" s="22">
        <f t="shared" ca="1" si="237"/>
        <v>105.06327401989535</v>
      </c>
      <c r="G955" s="28">
        <v>952</v>
      </c>
      <c r="H955" s="24">
        <f t="shared" ca="1" si="238"/>
        <v>1997.5167820000001</v>
      </c>
      <c r="I955" s="25">
        <f t="shared" ca="1" si="239"/>
        <v>102.13508705919998</v>
      </c>
      <c r="J955" s="155"/>
      <c r="K955" s="155"/>
      <c r="AR955">
        <f t="shared" ca="1" si="240"/>
        <v>300.39731487999995</v>
      </c>
      <c r="AS955">
        <f t="shared" ca="1" si="241"/>
        <v>315.60268512000005</v>
      </c>
      <c r="AT955" cm="1">
        <f t="array" aca="1" ref="AT955" ca="1">_xlfn.LET(_xlpm.rozsah, $J$3:$J$10001,_xlpm.podminka, (_xlpm.rozsah&gt;H955)*(ISNUMBER(_xlpm.rozsah)),_xlpm.indexy, IF(_xlpm.podminka, ROW(_xlpm.rozsah)-MIN(ROW(_xlpm.rozsah))+1),_xlpm.prvni, MIN(_xlpm.indexy),_xlpm.finalni, IF(_xlpm.prvni=1, 2, _xlpm.prvni),INDEX(_xlpm.rozsah, _xlpm.finalni))</f>
        <v>2000</v>
      </c>
      <c r="AU955" cm="1">
        <f t="array" aca="1" ref="AU955" ca="1">INDEX($J$3:$J$10001,MATCH(AT955,$J$3:$J$10004,0)-1)</f>
        <v>1900</v>
      </c>
      <c r="AV955">
        <f t="shared" ca="1" si="242"/>
        <v>300</v>
      </c>
      <c r="AW955">
        <f t="shared" ca="1" si="243"/>
        <v>316</v>
      </c>
      <c r="AX955">
        <f t="shared" ca="1" si="244"/>
        <v>-16</v>
      </c>
      <c r="AY955">
        <f t="shared" ca="1" si="245"/>
        <v>300.39731487999995</v>
      </c>
      <c r="AZ955">
        <f t="shared" ca="1" si="246"/>
        <v>309.0096294702804</v>
      </c>
      <c r="BA955">
        <f t="shared" ca="1" si="247"/>
        <v>306.9903705297196</v>
      </c>
      <c r="BB955" cm="1">
        <f t="array" aca="1" ref="BB955" ca="1">_xlfn.LET(_xlpm.rozsah, $J$3:$J$10001,_xlpm.podminka, (_xlpm.rozsah&gt;E955)*(ISNUMBER(_xlpm.rozsah)),_xlpm.indexy, IF(_xlpm.podminka, ROW(_xlpm.rozsah)-MIN(ROW(_xlpm.rozsah))+1),_xlpm.prvni, MIN(_xlpm.indexy),_xlpm.finalni, IF(_xlpm.prvni=1, 2, _xlpm.prvni),INDEX(_xlpm.rozsah, _xlpm.finalni))</f>
        <v>2000</v>
      </c>
      <c r="BC955" cm="1">
        <f t="array" aca="1" ref="BC955" ca="1">INDEX($J$3:$J$10001,MATCH(BB955,$J$3:$J$10004,0)-1)</f>
        <v>1900</v>
      </c>
      <c r="BD955">
        <f t="shared" ca="1" si="248"/>
        <v>300</v>
      </c>
      <c r="BE955">
        <f t="shared" ca="1" si="249"/>
        <v>316</v>
      </c>
      <c r="BF955">
        <f t="shared" ca="1" si="250"/>
        <v>-16</v>
      </c>
      <c r="BG955">
        <f t="shared" ca="1" si="251"/>
        <v>309.0096294702804</v>
      </c>
    </row>
    <row r="956" spans="1:59" x14ac:dyDescent="0.25">
      <c r="A956" s="64">
        <v>953</v>
      </c>
      <c r="B956" s="64">
        <v>81</v>
      </c>
      <c r="C956" s="64">
        <v>31</v>
      </c>
      <c r="D956" s="18">
        <v>953</v>
      </c>
      <c r="E956" s="21">
        <f t="shared" ca="1" si="236"/>
        <v>1943.6898158107474</v>
      </c>
      <c r="F956" s="22">
        <f t="shared" ca="1" si="237"/>
        <v>95.792985135786935</v>
      </c>
      <c r="G956" s="23">
        <v>953</v>
      </c>
      <c r="H956" s="24">
        <f t="shared" ca="1" si="238"/>
        <v>1997.5167820000001</v>
      </c>
      <c r="I956" s="25">
        <f t="shared" ca="1" si="239"/>
        <v>93.123167612799989</v>
      </c>
      <c r="J956" s="155"/>
      <c r="K956" s="155"/>
      <c r="AR956">
        <f t="shared" ca="1" si="240"/>
        <v>300.39731487999995</v>
      </c>
      <c r="AS956">
        <f t="shared" ca="1" si="241"/>
        <v>315.60268512000005</v>
      </c>
      <c r="AT956" cm="1">
        <f t="array" aca="1" ref="AT956" ca="1">_xlfn.LET(_xlpm.rozsah, $J$3:$J$10001,_xlpm.podminka, (_xlpm.rozsah&gt;H956)*(ISNUMBER(_xlpm.rozsah)),_xlpm.indexy, IF(_xlpm.podminka, ROW(_xlpm.rozsah)-MIN(ROW(_xlpm.rozsah))+1),_xlpm.prvni, MIN(_xlpm.indexy),_xlpm.finalni, IF(_xlpm.prvni=1, 2, _xlpm.prvni),INDEX(_xlpm.rozsah, _xlpm.finalni))</f>
        <v>2000</v>
      </c>
      <c r="AU956" cm="1">
        <f t="array" aca="1" ref="AU956" ca="1">INDEX($J$3:$J$10001,MATCH(AT956,$J$3:$J$10004,0)-1)</f>
        <v>1900</v>
      </c>
      <c r="AV956">
        <f t="shared" ca="1" si="242"/>
        <v>300</v>
      </c>
      <c r="AW956">
        <f t="shared" ca="1" si="243"/>
        <v>316</v>
      </c>
      <c r="AX956">
        <f t="shared" ca="1" si="244"/>
        <v>-16</v>
      </c>
      <c r="AY956">
        <f t="shared" ca="1" si="245"/>
        <v>300.39731487999995</v>
      </c>
      <c r="AZ956">
        <f t="shared" ca="1" si="246"/>
        <v>309.0096294702804</v>
      </c>
      <c r="BA956">
        <f t="shared" ca="1" si="247"/>
        <v>306.9903705297196</v>
      </c>
      <c r="BB956" cm="1">
        <f t="array" aca="1" ref="BB956" ca="1">_xlfn.LET(_xlpm.rozsah, $J$3:$J$10001,_xlpm.podminka, (_xlpm.rozsah&gt;E956)*(ISNUMBER(_xlpm.rozsah)),_xlpm.indexy, IF(_xlpm.podminka, ROW(_xlpm.rozsah)-MIN(ROW(_xlpm.rozsah))+1),_xlpm.prvni, MIN(_xlpm.indexy),_xlpm.finalni, IF(_xlpm.prvni=1, 2, _xlpm.prvni),INDEX(_xlpm.rozsah, _xlpm.finalni))</f>
        <v>2000</v>
      </c>
      <c r="BC956" cm="1">
        <f t="array" aca="1" ref="BC956" ca="1">INDEX($J$3:$J$10001,MATCH(BB956,$J$3:$J$10004,0)-1)</f>
        <v>1900</v>
      </c>
      <c r="BD956">
        <f t="shared" ca="1" si="248"/>
        <v>300</v>
      </c>
      <c r="BE956">
        <f t="shared" ca="1" si="249"/>
        <v>316</v>
      </c>
      <c r="BF956">
        <f t="shared" ca="1" si="250"/>
        <v>-16</v>
      </c>
      <c r="BG956">
        <f t="shared" ca="1" si="251"/>
        <v>309.0096294702804</v>
      </c>
    </row>
    <row r="957" spans="1:59" x14ac:dyDescent="0.25">
      <c r="A957" s="64">
        <v>954</v>
      </c>
      <c r="B957" s="64">
        <v>81</v>
      </c>
      <c r="C957" s="64">
        <v>26</v>
      </c>
      <c r="D957" s="18">
        <v>954</v>
      </c>
      <c r="E957" s="21">
        <f t="shared" ca="1" si="236"/>
        <v>1943.6898158107474</v>
      </c>
      <c r="F957" s="22">
        <f t="shared" ca="1" si="237"/>
        <v>80.342503662272904</v>
      </c>
      <c r="G957" s="28">
        <v>954</v>
      </c>
      <c r="H957" s="24">
        <f t="shared" ca="1" si="238"/>
        <v>1997.5167820000001</v>
      </c>
      <c r="I957" s="25">
        <f t="shared" ca="1" si="239"/>
        <v>78.103301868799988</v>
      </c>
      <c r="J957" s="155"/>
      <c r="K957" s="155"/>
      <c r="AR957">
        <f t="shared" ca="1" si="240"/>
        <v>300.39731487999995</v>
      </c>
      <c r="AS957">
        <f t="shared" ca="1" si="241"/>
        <v>315.60268512000005</v>
      </c>
      <c r="AT957" cm="1">
        <f t="array" aca="1" ref="AT957" ca="1">_xlfn.LET(_xlpm.rozsah, $J$3:$J$10001,_xlpm.podminka, (_xlpm.rozsah&gt;H957)*(ISNUMBER(_xlpm.rozsah)),_xlpm.indexy, IF(_xlpm.podminka, ROW(_xlpm.rozsah)-MIN(ROW(_xlpm.rozsah))+1),_xlpm.prvni, MIN(_xlpm.indexy),_xlpm.finalni, IF(_xlpm.prvni=1, 2, _xlpm.prvni),INDEX(_xlpm.rozsah, _xlpm.finalni))</f>
        <v>2000</v>
      </c>
      <c r="AU957" cm="1">
        <f t="array" aca="1" ref="AU957" ca="1">INDEX($J$3:$J$10001,MATCH(AT957,$J$3:$J$10004,0)-1)</f>
        <v>1900</v>
      </c>
      <c r="AV957">
        <f t="shared" ca="1" si="242"/>
        <v>300</v>
      </c>
      <c r="AW957">
        <f t="shared" ca="1" si="243"/>
        <v>316</v>
      </c>
      <c r="AX957">
        <f t="shared" ca="1" si="244"/>
        <v>-16</v>
      </c>
      <c r="AY957">
        <f t="shared" ca="1" si="245"/>
        <v>300.39731487999995</v>
      </c>
      <c r="AZ957">
        <f t="shared" ca="1" si="246"/>
        <v>309.0096294702804</v>
      </c>
      <c r="BA957">
        <f t="shared" ca="1" si="247"/>
        <v>306.9903705297196</v>
      </c>
      <c r="BB957" cm="1">
        <f t="array" aca="1" ref="BB957" ca="1">_xlfn.LET(_xlpm.rozsah, $J$3:$J$10001,_xlpm.podminka, (_xlpm.rozsah&gt;E957)*(ISNUMBER(_xlpm.rozsah)),_xlpm.indexy, IF(_xlpm.podminka, ROW(_xlpm.rozsah)-MIN(ROW(_xlpm.rozsah))+1),_xlpm.prvni, MIN(_xlpm.indexy),_xlpm.finalni, IF(_xlpm.prvni=1, 2, _xlpm.prvni),INDEX(_xlpm.rozsah, _xlpm.finalni))</f>
        <v>2000</v>
      </c>
      <c r="BC957" cm="1">
        <f t="array" aca="1" ref="BC957" ca="1">INDEX($J$3:$J$10001,MATCH(BB957,$J$3:$J$10004,0)-1)</f>
        <v>1900</v>
      </c>
      <c r="BD957">
        <f t="shared" ca="1" si="248"/>
        <v>300</v>
      </c>
      <c r="BE957">
        <f t="shared" ca="1" si="249"/>
        <v>316</v>
      </c>
      <c r="BF957">
        <f t="shared" ca="1" si="250"/>
        <v>-16</v>
      </c>
      <c r="BG957">
        <f t="shared" ca="1" si="251"/>
        <v>309.0096294702804</v>
      </c>
    </row>
    <row r="958" spans="1:59" x14ac:dyDescent="0.25">
      <c r="A958" s="64">
        <v>955</v>
      </c>
      <c r="B958" s="64">
        <v>81</v>
      </c>
      <c r="C958" s="64">
        <v>23</v>
      </c>
      <c r="D958" s="18">
        <v>955</v>
      </c>
      <c r="E958" s="21">
        <f t="shared" ca="1" si="236"/>
        <v>1943.6898158107474</v>
      </c>
      <c r="F958" s="22">
        <f t="shared" ca="1" si="237"/>
        <v>71.072214778164494</v>
      </c>
      <c r="G958" s="23">
        <v>955</v>
      </c>
      <c r="H958" s="24">
        <f t="shared" ca="1" si="238"/>
        <v>1997.5167820000001</v>
      </c>
      <c r="I958" s="25">
        <f t="shared" ca="1" si="239"/>
        <v>69.091382422399988</v>
      </c>
      <c r="J958" s="155"/>
      <c r="K958" s="155"/>
      <c r="AR958">
        <f t="shared" ca="1" si="240"/>
        <v>300.39731487999995</v>
      </c>
      <c r="AS958">
        <f t="shared" ca="1" si="241"/>
        <v>315.60268512000005</v>
      </c>
      <c r="AT958" cm="1">
        <f t="array" aca="1" ref="AT958" ca="1">_xlfn.LET(_xlpm.rozsah, $J$3:$J$10001,_xlpm.podminka, (_xlpm.rozsah&gt;H958)*(ISNUMBER(_xlpm.rozsah)),_xlpm.indexy, IF(_xlpm.podminka, ROW(_xlpm.rozsah)-MIN(ROW(_xlpm.rozsah))+1),_xlpm.prvni, MIN(_xlpm.indexy),_xlpm.finalni, IF(_xlpm.prvni=1, 2, _xlpm.prvni),INDEX(_xlpm.rozsah, _xlpm.finalni))</f>
        <v>2000</v>
      </c>
      <c r="AU958" cm="1">
        <f t="array" aca="1" ref="AU958" ca="1">INDEX($J$3:$J$10001,MATCH(AT958,$J$3:$J$10004,0)-1)</f>
        <v>1900</v>
      </c>
      <c r="AV958">
        <f t="shared" ca="1" si="242"/>
        <v>300</v>
      </c>
      <c r="AW958">
        <f t="shared" ca="1" si="243"/>
        <v>316</v>
      </c>
      <c r="AX958">
        <f t="shared" ca="1" si="244"/>
        <v>-16</v>
      </c>
      <c r="AY958">
        <f t="shared" ca="1" si="245"/>
        <v>300.39731487999995</v>
      </c>
      <c r="AZ958">
        <f t="shared" ca="1" si="246"/>
        <v>309.0096294702804</v>
      </c>
      <c r="BA958">
        <f t="shared" ca="1" si="247"/>
        <v>306.9903705297196</v>
      </c>
      <c r="BB958" cm="1">
        <f t="array" aca="1" ref="BB958" ca="1">_xlfn.LET(_xlpm.rozsah, $J$3:$J$10001,_xlpm.podminka, (_xlpm.rozsah&gt;E958)*(ISNUMBER(_xlpm.rozsah)),_xlpm.indexy, IF(_xlpm.podminka, ROW(_xlpm.rozsah)-MIN(ROW(_xlpm.rozsah))+1),_xlpm.prvni, MIN(_xlpm.indexy),_xlpm.finalni, IF(_xlpm.prvni=1, 2, _xlpm.prvni),INDEX(_xlpm.rozsah, _xlpm.finalni))</f>
        <v>2000</v>
      </c>
      <c r="BC958" cm="1">
        <f t="array" aca="1" ref="BC958" ca="1">INDEX($J$3:$J$10001,MATCH(BB958,$J$3:$J$10004,0)-1)</f>
        <v>1900</v>
      </c>
      <c r="BD958">
        <f t="shared" ca="1" si="248"/>
        <v>300</v>
      </c>
      <c r="BE958">
        <f t="shared" ca="1" si="249"/>
        <v>316</v>
      </c>
      <c r="BF958">
        <f t="shared" ca="1" si="250"/>
        <v>-16</v>
      </c>
      <c r="BG958">
        <f t="shared" ca="1" si="251"/>
        <v>309.0096294702804</v>
      </c>
    </row>
    <row r="959" spans="1:59" x14ac:dyDescent="0.25">
      <c r="A959" s="64">
        <v>956</v>
      </c>
      <c r="B959" s="64">
        <v>81</v>
      </c>
      <c r="C959" s="64">
        <v>27</v>
      </c>
      <c r="D959" s="18">
        <v>956</v>
      </c>
      <c r="E959" s="21">
        <f t="shared" ca="1" si="236"/>
        <v>1943.6898158107474</v>
      </c>
      <c r="F959" s="22">
        <f t="shared" ca="1" si="237"/>
        <v>83.432599956975707</v>
      </c>
      <c r="G959" s="28">
        <v>956</v>
      </c>
      <c r="H959" s="24">
        <f t="shared" ca="1" si="238"/>
        <v>1997.5167820000001</v>
      </c>
      <c r="I959" s="25">
        <f t="shared" ca="1" si="239"/>
        <v>81.107275017599989</v>
      </c>
      <c r="J959" s="155"/>
      <c r="K959" s="155"/>
      <c r="AR959">
        <f t="shared" ca="1" si="240"/>
        <v>300.39731487999995</v>
      </c>
      <c r="AS959">
        <f t="shared" ca="1" si="241"/>
        <v>315.60268512000005</v>
      </c>
      <c r="AT959" cm="1">
        <f t="array" aca="1" ref="AT959" ca="1">_xlfn.LET(_xlpm.rozsah, $J$3:$J$10001,_xlpm.podminka, (_xlpm.rozsah&gt;H959)*(ISNUMBER(_xlpm.rozsah)),_xlpm.indexy, IF(_xlpm.podminka, ROW(_xlpm.rozsah)-MIN(ROW(_xlpm.rozsah))+1),_xlpm.prvni, MIN(_xlpm.indexy),_xlpm.finalni, IF(_xlpm.prvni=1, 2, _xlpm.prvni),INDEX(_xlpm.rozsah, _xlpm.finalni))</f>
        <v>2000</v>
      </c>
      <c r="AU959" cm="1">
        <f t="array" aca="1" ref="AU959" ca="1">INDEX($J$3:$J$10001,MATCH(AT959,$J$3:$J$10004,0)-1)</f>
        <v>1900</v>
      </c>
      <c r="AV959">
        <f t="shared" ca="1" si="242"/>
        <v>300</v>
      </c>
      <c r="AW959">
        <f t="shared" ca="1" si="243"/>
        <v>316</v>
      </c>
      <c r="AX959">
        <f t="shared" ca="1" si="244"/>
        <v>-16</v>
      </c>
      <c r="AY959">
        <f t="shared" ca="1" si="245"/>
        <v>300.39731487999995</v>
      </c>
      <c r="AZ959">
        <f t="shared" ca="1" si="246"/>
        <v>309.0096294702804</v>
      </c>
      <c r="BA959">
        <f t="shared" ca="1" si="247"/>
        <v>306.9903705297196</v>
      </c>
      <c r="BB959" cm="1">
        <f t="array" aca="1" ref="BB959" ca="1">_xlfn.LET(_xlpm.rozsah, $J$3:$J$10001,_xlpm.podminka, (_xlpm.rozsah&gt;E959)*(ISNUMBER(_xlpm.rozsah)),_xlpm.indexy, IF(_xlpm.podminka, ROW(_xlpm.rozsah)-MIN(ROW(_xlpm.rozsah))+1),_xlpm.prvni, MIN(_xlpm.indexy),_xlpm.finalni, IF(_xlpm.prvni=1, 2, _xlpm.prvni),INDEX(_xlpm.rozsah, _xlpm.finalni))</f>
        <v>2000</v>
      </c>
      <c r="BC959" cm="1">
        <f t="array" aca="1" ref="BC959" ca="1">INDEX($J$3:$J$10001,MATCH(BB959,$J$3:$J$10004,0)-1)</f>
        <v>1900</v>
      </c>
      <c r="BD959">
        <f t="shared" ca="1" si="248"/>
        <v>300</v>
      </c>
      <c r="BE959">
        <f t="shared" ca="1" si="249"/>
        <v>316</v>
      </c>
      <c r="BF959">
        <f t="shared" ca="1" si="250"/>
        <v>-16</v>
      </c>
      <c r="BG959">
        <f t="shared" ca="1" si="251"/>
        <v>309.0096294702804</v>
      </c>
    </row>
    <row r="960" spans="1:59" x14ac:dyDescent="0.25">
      <c r="A960" s="64">
        <v>957</v>
      </c>
      <c r="B960" s="64">
        <v>81</v>
      </c>
      <c r="C960" s="64">
        <v>38</v>
      </c>
      <c r="D960" s="18">
        <v>957</v>
      </c>
      <c r="E960" s="21">
        <f t="shared" ca="1" si="236"/>
        <v>1943.6898158107474</v>
      </c>
      <c r="F960" s="22">
        <f t="shared" ca="1" si="237"/>
        <v>117.42365919870656</v>
      </c>
      <c r="G960" s="23">
        <v>957</v>
      </c>
      <c r="H960" s="24">
        <f t="shared" ca="1" si="238"/>
        <v>1997.5167820000001</v>
      </c>
      <c r="I960" s="25">
        <f t="shared" ca="1" si="239"/>
        <v>114.15097965439998</v>
      </c>
      <c r="J960" s="155"/>
      <c r="K960" s="155"/>
      <c r="AR960">
        <f t="shared" ca="1" si="240"/>
        <v>300.39731487999995</v>
      </c>
      <c r="AS960">
        <f t="shared" ca="1" si="241"/>
        <v>315.60268512000005</v>
      </c>
      <c r="AT960" cm="1">
        <f t="array" aca="1" ref="AT960" ca="1">_xlfn.LET(_xlpm.rozsah, $J$3:$J$10001,_xlpm.podminka, (_xlpm.rozsah&gt;H960)*(ISNUMBER(_xlpm.rozsah)),_xlpm.indexy, IF(_xlpm.podminka, ROW(_xlpm.rozsah)-MIN(ROW(_xlpm.rozsah))+1),_xlpm.prvni, MIN(_xlpm.indexy),_xlpm.finalni, IF(_xlpm.prvni=1, 2, _xlpm.prvni),INDEX(_xlpm.rozsah, _xlpm.finalni))</f>
        <v>2000</v>
      </c>
      <c r="AU960" cm="1">
        <f t="array" aca="1" ref="AU960" ca="1">INDEX($J$3:$J$10001,MATCH(AT960,$J$3:$J$10004,0)-1)</f>
        <v>1900</v>
      </c>
      <c r="AV960">
        <f t="shared" ca="1" si="242"/>
        <v>300</v>
      </c>
      <c r="AW960">
        <f t="shared" ca="1" si="243"/>
        <v>316</v>
      </c>
      <c r="AX960">
        <f t="shared" ca="1" si="244"/>
        <v>-16</v>
      </c>
      <c r="AY960">
        <f t="shared" ca="1" si="245"/>
        <v>300.39731487999995</v>
      </c>
      <c r="AZ960">
        <f t="shared" ca="1" si="246"/>
        <v>309.0096294702804</v>
      </c>
      <c r="BA960">
        <f t="shared" ca="1" si="247"/>
        <v>306.9903705297196</v>
      </c>
      <c r="BB960" cm="1">
        <f t="array" aca="1" ref="BB960" ca="1">_xlfn.LET(_xlpm.rozsah, $J$3:$J$10001,_xlpm.podminka, (_xlpm.rozsah&gt;E960)*(ISNUMBER(_xlpm.rozsah)),_xlpm.indexy, IF(_xlpm.podminka, ROW(_xlpm.rozsah)-MIN(ROW(_xlpm.rozsah))+1),_xlpm.prvni, MIN(_xlpm.indexy),_xlpm.finalni, IF(_xlpm.prvni=1, 2, _xlpm.prvni),INDEX(_xlpm.rozsah, _xlpm.finalni))</f>
        <v>2000</v>
      </c>
      <c r="BC960" cm="1">
        <f t="array" aca="1" ref="BC960" ca="1">INDEX($J$3:$J$10001,MATCH(BB960,$J$3:$J$10004,0)-1)</f>
        <v>1900</v>
      </c>
      <c r="BD960">
        <f t="shared" ca="1" si="248"/>
        <v>300</v>
      </c>
      <c r="BE960">
        <f t="shared" ca="1" si="249"/>
        <v>316</v>
      </c>
      <c r="BF960">
        <f t="shared" ca="1" si="250"/>
        <v>-16</v>
      </c>
      <c r="BG960">
        <f t="shared" ca="1" si="251"/>
        <v>309.0096294702804</v>
      </c>
    </row>
    <row r="961" spans="1:59" x14ac:dyDescent="0.25">
      <c r="A961" s="64">
        <v>958</v>
      </c>
      <c r="B961" s="64">
        <v>81</v>
      </c>
      <c r="C961" s="64">
        <v>40</v>
      </c>
      <c r="D961" s="18">
        <v>958</v>
      </c>
      <c r="E961" s="21">
        <f t="shared" ca="1" si="236"/>
        <v>1943.6898158107474</v>
      </c>
      <c r="F961" s="22">
        <f t="shared" ca="1" si="237"/>
        <v>123.60385178811215</v>
      </c>
      <c r="G961" s="28">
        <v>958</v>
      </c>
      <c r="H961" s="24">
        <f t="shared" ca="1" si="238"/>
        <v>1997.5167820000001</v>
      </c>
      <c r="I961" s="25">
        <f t="shared" ca="1" si="239"/>
        <v>120.15892595199999</v>
      </c>
      <c r="J961" s="155"/>
      <c r="K961" s="155"/>
      <c r="AR961">
        <f t="shared" ca="1" si="240"/>
        <v>300.39731487999995</v>
      </c>
      <c r="AS961">
        <f t="shared" ca="1" si="241"/>
        <v>315.60268512000005</v>
      </c>
      <c r="AT961" cm="1">
        <f t="array" aca="1" ref="AT961" ca="1">_xlfn.LET(_xlpm.rozsah, $J$3:$J$10001,_xlpm.podminka, (_xlpm.rozsah&gt;H961)*(ISNUMBER(_xlpm.rozsah)),_xlpm.indexy, IF(_xlpm.podminka, ROW(_xlpm.rozsah)-MIN(ROW(_xlpm.rozsah))+1),_xlpm.prvni, MIN(_xlpm.indexy),_xlpm.finalni, IF(_xlpm.prvni=1, 2, _xlpm.prvni),INDEX(_xlpm.rozsah, _xlpm.finalni))</f>
        <v>2000</v>
      </c>
      <c r="AU961" cm="1">
        <f t="array" aca="1" ref="AU961" ca="1">INDEX($J$3:$J$10001,MATCH(AT961,$J$3:$J$10004,0)-1)</f>
        <v>1900</v>
      </c>
      <c r="AV961">
        <f t="shared" ca="1" si="242"/>
        <v>300</v>
      </c>
      <c r="AW961">
        <f t="shared" ca="1" si="243"/>
        <v>316</v>
      </c>
      <c r="AX961">
        <f t="shared" ca="1" si="244"/>
        <v>-16</v>
      </c>
      <c r="AY961">
        <f t="shared" ca="1" si="245"/>
        <v>300.39731487999995</v>
      </c>
      <c r="AZ961">
        <f t="shared" ca="1" si="246"/>
        <v>309.0096294702804</v>
      </c>
      <c r="BA961">
        <f t="shared" ca="1" si="247"/>
        <v>306.9903705297196</v>
      </c>
      <c r="BB961" cm="1">
        <f t="array" aca="1" ref="BB961" ca="1">_xlfn.LET(_xlpm.rozsah, $J$3:$J$10001,_xlpm.podminka, (_xlpm.rozsah&gt;E961)*(ISNUMBER(_xlpm.rozsah)),_xlpm.indexy, IF(_xlpm.podminka, ROW(_xlpm.rozsah)-MIN(ROW(_xlpm.rozsah))+1),_xlpm.prvni, MIN(_xlpm.indexy),_xlpm.finalni, IF(_xlpm.prvni=1, 2, _xlpm.prvni),INDEX(_xlpm.rozsah, _xlpm.finalni))</f>
        <v>2000</v>
      </c>
      <c r="BC961" cm="1">
        <f t="array" aca="1" ref="BC961" ca="1">INDEX($J$3:$J$10001,MATCH(BB961,$J$3:$J$10004,0)-1)</f>
        <v>1900</v>
      </c>
      <c r="BD961">
        <f t="shared" ca="1" si="248"/>
        <v>300</v>
      </c>
      <c r="BE961">
        <f t="shared" ca="1" si="249"/>
        <v>316</v>
      </c>
      <c r="BF961">
        <f t="shared" ca="1" si="250"/>
        <v>-16</v>
      </c>
      <c r="BG961">
        <f t="shared" ca="1" si="251"/>
        <v>309.0096294702804</v>
      </c>
    </row>
    <row r="962" spans="1:59" x14ac:dyDescent="0.25">
      <c r="A962" s="64">
        <v>959</v>
      </c>
      <c r="B962" s="64">
        <v>81</v>
      </c>
      <c r="C962" s="64">
        <v>39</v>
      </c>
      <c r="D962" s="18">
        <v>959</v>
      </c>
      <c r="E962" s="21">
        <f t="shared" ca="1" si="236"/>
        <v>1943.6898158107474</v>
      </c>
      <c r="F962" s="22">
        <f t="shared" ca="1" si="237"/>
        <v>120.51375549340935</v>
      </c>
      <c r="G962" s="23">
        <v>959</v>
      </c>
      <c r="H962" s="24">
        <f t="shared" ca="1" si="238"/>
        <v>1997.5167820000001</v>
      </c>
      <c r="I962" s="25">
        <f t="shared" ca="1" si="239"/>
        <v>117.15495280319998</v>
      </c>
      <c r="J962" s="155"/>
      <c r="K962" s="155"/>
      <c r="AR962">
        <f t="shared" ca="1" si="240"/>
        <v>300.39731487999995</v>
      </c>
      <c r="AS962">
        <f t="shared" ca="1" si="241"/>
        <v>315.60268512000005</v>
      </c>
      <c r="AT962" cm="1">
        <f t="array" aca="1" ref="AT962" ca="1">_xlfn.LET(_xlpm.rozsah, $J$3:$J$10001,_xlpm.podminka, (_xlpm.rozsah&gt;H962)*(ISNUMBER(_xlpm.rozsah)),_xlpm.indexy, IF(_xlpm.podminka, ROW(_xlpm.rozsah)-MIN(ROW(_xlpm.rozsah))+1),_xlpm.prvni, MIN(_xlpm.indexy),_xlpm.finalni, IF(_xlpm.prvni=1, 2, _xlpm.prvni),INDEX(_xlpm.rozsah, _xlpm.finalni))</f>
        <v>2000</v>
      </c>
      <c r="AU962" cm="1">
        <f t="array" aca="1" ref="AU962" ca="1">INDEX($J$3:$J$10001,MATCH(AT962,$J$3:$J$10004,0)-1)</f>
        <v>1900</v>
      </c>
      <c r="AV962">
        <f t="shared" ca="1" si="242"/>
        <v>300</v>
      </c>
      <c r="AW962">
        <f t="shared" ca="1" si="243"/>
        <v>316</v>
      </c>
      <c r="AX962">
        <f t="shared" ca="1" si="244"/>
        <v>-16</v>
      </c>
      <c r="AY962">
        <f t="shared" ca="1" si="245"/>
        <v>300.39731487999995</v>
      </c>
      <c r="AZ962">
        <f t="shared" ca="1" si="246"/>
        <v>309.0096294702804</v>
      </c>
      <c r="BA962">
        <f t="shared" ca="1" si="247"/>
        <v>306.9903705297196</v>
      </c>
      <c r="BB962" cm="1">
        <f t="array" aca="1" ref="BB962" ca="1">_xlfn.LET(_xlpm.rozsah, $J$3:$J$10001,_xlpm.podminka, (_xlpm.rozsah&gt;E962)*(ISNUMBER(_xlpm.rozsah)),_xlpm.indexy, IF(_xlpm.podminka, ROW(_xlpm.rozsah)-MIN(ROW(_xlpm.rozsah))+1),_xlpm.prvni, MIN(_xlpm.indexy),_xlpm.finalni, IF(_xlpm.prvni=1, 2, _xlpm.prvni),INDEX(_xlpm.rozsah, _xlpm.finalni))</f>
        <v>2000</v>
      </c>
      <c r="BC962" cm="1">
        <f t="array" aca="1" ref="BC962" ca="1">INDEX($J$3:$J$10001,MATCH(BB962,$J$3:$J$10004,0)-1)</f>
        <v>1900</v>
      </c>
      <c r="BD962">
        <f t="shared" ca="1" si="248"/>
        <v>300</v>
      </c>
      <c r="BE962">
        <f t="shared" ca="1" si="249"/>
        <v>316</v>
      </c>
      <c r="BF962">
        <f t="shared" ca="1" si="250"/>
        <v>-16</v>
      </c>
      <c r="BG962">
        <f t="shared" ca="1" si="251"/>
        <v>309.0096294702804</v>
      </c>
    </row>
    <row r="963" spans="1:59" x14ac:dyDescent="0.25">
      <c r="A963" s="64">
        <v>960</v>
      </c>
      <c r="B963" s="64">
        <v>81</v>
      </c>
      <c r="C963" s="64">
        <v>27</v>
      </c>
      <c r="D963" s="18">
        <v>960</v>
      </c>
      <c r="E963" s="21">
        <f t="shared" ca="1" si="236"/>
        <v>1943.6898158107474</v>
      </c>
      <c r="F963" s="22">
        <f t="shared" ca="1" si="237"/>
        <v>83.432599956975707</v>
      </c>
      <c r="G963" s="28">
        <v>960</v>
      </c>
      <c r="H963" s="24">
        <f t="shared" ca="1" si="238"/>
        <v>1997.5167820000001</v>
      </c>
      <c r="I963" s="25">
        <f t="shared" ca="1" si="239"/>
        <v>81.107275017599989</v>
      </c>
      <c r="J963" s="155"/>
      <c r="K963" s="155"/>
      <c r="AR963">
        <f t="shared" ca="1" si="240"/>
        <v>300.39731487999995</v>
      </c>
      <c r="AS963">
        <f t="shared" ca="1" si="241"/>
        <v>315.60268512000005</v>
      </c>
      <c r="AT963" cm="1">
        <f t="array" aca="1" ref="AT963" ca="1">_xlfn.LET(_xlpm.rozsah, $J$3:$J$10001,_xlpm.podminka, (_xlpm.rozsah&gt;H963)*(ISNUMBER(_xlpm.rozsah)),_xlpm.indexy, IF(_xlpm.podminka, ROW(_xlpm.rozsah)-MIN(ROW(_xlpm.rozsah))+1),_xlpm.prvni, MIN(_xlpm.indexy),_xlpm.finalni, IF(_xlpm.prvni=1, 2, _xlpm.prvni),INDEX(_xlpm.rozsah, _xlpm.finalni))</f>
        <v>2000</v>
      </c>
      <c r="AU963" cm="1">
        <f t="array" aca="1" ref="AU963" ca="1">INDEX($J$3:$J$10001,MATCH(AT963,$J$3:$J$10004,0)-1)</f>
        <v>1900</v>
      </c>
      <c r="AV963">
        <f t="shared" ca="1" si="242"/>
        <v>300</v>
      </c>
      <c r="AW963">
        <f t="shared" ca="1" si="243"/>
        <v>316</v>
      </c>
      <c r="AX963">
        <f t="shared" ca="1" si="244"/>
        <v>-16</v>
      </c>
      <c r="AY963">
        <f t="shared" ca="1" si="245"/>
        <v>300.39731487999995</v>
      </c>
      <c r="AZ963">
        <f t="shared" ca="1" si="246"/>
        <v>309.0096294702804</v>
      </c>
      <c r="BA963">
        <f t="shared" ca="1" si="247"/>
        <v>306.9903705297196</v>
      </c>
      <c r="BB963" cm="1">
        <f t="array" aca="1" ref="BB963" ca="1">_xlfn.LET(_xlpm.rozsah, $J$3:$J$10001,_xlpm.podminka, (_xlpm.rozsah&gt;E963)*(ISNUMBER(_xlpm.rozsah)),_xlpm.indexy, IF(_xlpm.podminka, ROW(_xlpm.rozsah)-MIN(ROW(_xlpm.rozsah))+1),_xlpm.prvni, MIN(_xlpm.indexy),_xlpm.finalni, IF(_xlpm.prvni=1, 2, _xlpm.prvni),INDEX(_xlpm.rozsah, _xlpm.finalni))</f>
        <v>2000</v>
      </c>
      <c r="BC963" cm="1">
        <f t="array" aca="1" ref="BC963" ca="1">INDEX($J$3:$J$10001,MATCH(BB963,$J$3:$J$10004,0)-1)</f>
        <v>1900</v>
      </c>
      <c r="BD963">
        <f t="shared" ca="1" si="248"/>
        <v>300</v>
      </c>
      <c r="BE963">
        <f t="shared" ca="1" si="249"/>
        <v>316</v>
      </c>
      <c r="BF963">
        <f t="shared" ca="1" si="250"/>
        <v>-16</v>
      </c>
      <c r="BG963">
        <f t="shared" ca="1" si="251"/>
        <v>309.0096294702804</v>
      </c>
    </row>
    <row r="964" spans="1:59" x14ac:dyDescent="0.25">
      <c r="A964" s="64">
        <v>961</v>
      </c>
      <c r="B964" s="64">
        <v>81</v>
      </c>
      <c r="C964" s="64">
        <v>33</v>
      </c>
      <c r="D964" s="18">
        <v>961</v>
      </c>
      <c r="E964" s="21">
        <f t="shared" ref="E964:E1027" ca="1" si="252">(B964/100)*($S$8 - $S$11)+$S$11</f>
        <v>1943.6898158107474</v>
      </c>
      <c r="F964" s="22">
        <f t="shared" ref="F964:F1027" ca="1" si="253">(C964*AZ964)/100</f>
        <v>101.97317772519253</v>
      </c>
      <c r="G964" s="23">
        <v>961</v>
      </c>
      <c r="H964" s="24">
        <f t="shared" ref="H964:H1027" ca="1" si="254">(B964/100)*($V$8 - $V$11)+$V$11</f>
        <v>1997.5167820000001</v>
      </c>
      <c r="I964" s="25">
        <f t="shared" ref="I964:I1027" ca="1" si="255">(C964*AR964)/100</f>
        <v>99.131113910399975</v>
      </c>
      <c r="J964" s="155"/>
      <c r="K964" s="155"/>
      <c r="AR964">
        <f t="shared" ref="AR964:AR1027" ca="1" si="256">IF(AX964&lt;0, AY964, AS964)</f>
        <v>300.39731487999995</v>
      </c>
      <c r="AS964">
        <f t="shared" ref="AS964:AS1027" ca="1" si="257">MIN(AV964:AW964)+((H964-MIN(AT964:AU964))/(MAX(AT964:AU964)-MIN(AT964:AU964)))*(MAX(AV964:AW964)-MIN(AV964:AW964))</f>
        <v>315.60268512000005</v>
      </c>
      <c r="AT964" cm="1">
        <f t="array" aca="1" ref="AT964" ca="1">_xlfn.LET(_xlpm.rozsah, $J$3:$J$10001,_xlpm.podminka, (_xlpm.rozsah&gt;H964)*(ISNUMBER(_xlpm.rozsah)),_xlpm.indexy, IF(_xlpm.podminka, ROW(_xlpm.rozsah)-MIN(ROW(_xlpm.rozsah))+1),_xlpm.prvni, MIN(_xlpm.indexy),_xlpm.finalni, IF(_xlpm.prvni=1, 2, _xlpm.prvni),INDEX(_xlpm.rozsah, _xlpm.finalni))</f>
        <v>2000</v>
      </c>
      <c r="AU964" cm="1">
        <f t="array" aca="1" ref="AU964" ca="1">INDEX($J$3:$J$10001,MATCH(AT964,$J$3:$J$10004,0)-1)</f>
        <v>1900</v>
      </c>
      <c r="AV964">
        <f t="shared" ref="AV964:AV1027" ca="1" si="258">IF(ISERROR(MATCH(AT964,$J$1:$J$10000,0)), 0, INDEX($K$1:$K$10000, MATCH(AT964,$J$1:$J$10000,0)))</f>
        <v>300</v>
      </c>
      <c r="AW964">
        <f t="shared" ref="AW964:AW1027" ca="1" si="259">IF(ISERROR(MATCH(AU964,$J$1:$J$10000,0)), 0, INDEX($K$1:$K$10000, MATCH(AU964,$J$1:$J$10000,0)))</f>
        <v>316</v>
      </c>
      <c r="AX964">
        <f t="shared" ref="AX964:AX1027" ca="1" si="260">AV964-AW964</f>
        <v>-16</v>
      </c>
      <c r="AY964">
        <f t="shared" ref="AY964:AY1027" ca="1" si="261">MIN(AV964:AW964)+((MAX(AT964:AU964)-H964)/(MAX(AT964:AU964)-MIN(AT964:AU964)))*(MAX(AV964:AW964)-MIN(AV964:AW964))</f>
        <v>300.39731487999995</v>
      </c>
      <c r="AZ964">
        <f t="shared" ref="AZ964:AZ1027" ca="1" si="262">IF(BF964&lt;0, BG964,BA964)</f>
        <v>309.0096294702804</v>
      </c>
      <c r="BA964">
        <f t="shared" ref="BA964:BA1027" ca="1" si="263">MIN(BD964:BE964)+((E964-MIN(BB964:BC964))/(MAX(BB964:BC964)-MIN(BB964:BC964)))*(MAX(BD964:BE964)-MIN(BD964:BE964))</f>
        <v>306.9903705297196</v>
      </c>
      <c r="BB964" cm="1">
        <f t="array" aca="1" ref="BB964" ca="1">_xlfn.LET(_xlpm.rozsah, $J$3:$J$10001,_xlpm.podminka, (_xlpm.rozsah&gt;E964)*(ISNUMBER(_xlpm.rozsah)),_xlpm.indexy, IF(_xlpm.podminka, ROW(_xlpm.rozsah)-MIN(ROW(_xlpm.rozsah))+1),_xlpm.prvni, MIN(_xlpm.indexy),_xlpm.finalni, IF(_xlpm.prvni=1, 2, _xlpm.prvni),INDEX(_xlpm.rozsah, _xlpm.finalni))</f>
        <v>2000</v>
      </c>
      <c r="BC964" cm="1">
        <f t="array" aca="1" ref="BC964" ca="1">INDEX($J$3:$J$10001,MATCH(BB964,$J$3:$J$10004,0)-1)</f>
        <v>1900</v>
      </c>
      <c r="BD964">
        <f t="shared" ref="BD964:BD1027" ca="1" si="264">IF(ISERROR(MATCH(BB964,$J$1:$J$10000,0)), 0, INDEX($K$1:$K$10000, MATCH(BB964,$J$1:$J$10000,0)))</f>
        <v>300</v>
      </c>
      <c r="BE964">
        <f t="shared" ref="BE964:BE1027" ca="1" si="265">IF(ISERROR(MATCH(BC964,$J$1:$J$10000,0)), 0, INDEX($K$1:$K$10000, MATCH(BC964,$J$1:$J$10000,0)))</f>
        <v>316</v>
      </c>
      <c r="BF964">
        <f t="shared" ref="BF964:BF1027" ca="1" si="266">BD964-BE964</f>
        <v>-16</v>
      </c>
      <c r="BG964">
        <f t="shared" ref="BG964:BG1027" ca="1" si="267">MIN(BD964:BE964)+((MAX(BB964:BC964)-E964)/(MAX(BB964:BC964)-MIN(BB964:BC964)))*(MAX(BD964:BE964)-MIN(BD964:BE964))</f>
        <v>309.0096294702804</v>
      </c>
    </row>
    <row r="965" spans="1:59" x14ac:dyDescent="0.25">
      <c r="A965" s="64">
        <v>962</v>
      </c>
      <c r="B965" s="64">
        <v>80</v>
      </c>
      <c r="C965" s="64">
        <v>28</v>
      </c>
      <c r="D965" s="18">
        <v>962</v>
      </c>
      <c r="E965" s="21">
        <f t="shared" ca="1" si="252"/>
        <v>1928.3356205538248</v>
      </c>
      <c r="F965" s="22">
        <f t="shared" ca="1" si="253"/>
        <v>87.210564199188653</v>
      </c>
      <c r="G965" s="28">
        <v>962</v>
      </c>
      <c r="H965" s="24">
        <f t="shared" ca="1" si="254"/>
        <v>1985.2017599999999</v>
      </c>
      <c r="I965" s="25">
        <f t="shared" ca="1" si="255"/>
        <v>84.662961152000008</v>
      </c>
      <c r="J965" s="155"/>
      <c r="K965" s="155"/>
      <c r="AR965">
        <f t="shared" ca="1" si="256"/>
        <v>302.3677184</v>
      </c>
      <c r="AS965">
        <f t="shared" ca="1" si="257"/>
        <v>313.6322816</v>
      </c>
      <c r="AT965" cm="1">
        <f t="array" aca="1" ref="AT965" ca="1">_xlfn.LET(_xlpm.rozsah, $J$3:$J$10001,_xlpm.podminka, (_xlpm.rozsah&gt;H965)*(ISNUMBER(_xlpm.rozsah)),_xlpm.indexy, IF(_xlpm.podminka, ROW(_xlpm.rozsah)-MIN(ROW(_xlpm.rozsah))+1),_xlpm.prvni, MIN(_xlpm.indexy),_xlpm.finalni, IF(_xlpm.prvni=1, 2, _xlpm.prvni),INDEX(_xlpm.rozsah, _xlpm.finalni))</f>
        <v>2000</v>
      </c>
      <c r="AU965" cm="1">
        <f t="array" aca="1" ref="AU965" ca="1">INDEX($J$3:$J$10001,MATCH(AT965,$J$3:$J$10004,0)-1)</f>
        <v>1900</v>
      </c>
      <c r="AV965">
        <f t="shared" ca="1" si="258"/>
        <v>300</v>
      </c>
      <c r="AW965">
        <f t="shared" ca="1" si="259"/>
        <v>316</v>
      </c>
      <c r="AX965">
        <f t="shared" ca="1" si="260"/>
        <v>-16</v>
      </c>
      <c r="AY965">
        <f t="shared" ca="1" si="261"/>
        <v>302.3677184</v>
      </c>
      <c r="AZ965">
        <f t="shared" ca="1" si="262"/>
        <v>311.46630071138804</v>
      </c>
      <c r="BA965">
        <f t="shared" ca="1" si="263"/>
        <v>304.53369928861196</v>
      </c>
      <c r="BB965" cm="1">
        <f t="array" aca="1" ref="BB965" ca="1">_xlfn.LET(_xlpm.rozsah, $J$3:$J$10001,_xlpm.podminka, (_xlpm.rozsah&gt;E965)*(ISNUMBER(_xlpm.rozsah)),_xlpm.indexy, IF(_xlpm.podminka, ROW(_xlpm.rozsah)-MIN(ROW(_xlpm.rozsah))+1),_xlpm.prvni, MIN(_xlpm.indexy),_xlpm.finalni, IF(_xlpm.prvni=1, 2, _xlpm.prvni),INDEX(_xlpm.rozsah, _xlpm.finalni))</f>
        <v>2000</v>
      </c>
      <c r="BC965" cm="1">
        <f t="array" aca="1" ref="BC965" ca="1">INDEX($J$3:$J$10001,MATCH(BB965,$J$3:$J$10004,0)-1)</f>
        <v>1900</v>
      </c>
      <c r="BD965">
        <f t="shared" ca="1" si="264"/>
        <v>300</v>
      </c>
      <c r="BE965">
        <f t="shared" ca="1" si="265"/>
        <v>316</v>
      </c>
      <c r="BF965">
        <f t="shared" ca="1" si="266"/>
        <v>-16</v>
      </c>
      <c r="BG965">
        <f t="shared" ca="1" si="267"/>
        <v>311.46630071138804</v>
      </c>
    </row>
    <row r="966" spans="1:59" x14ac:dyDescent="0.25">
      <c r="A966" s="64">
        <v>963</v>
      </c>
      <c r="B966" s="64">
        <v>81</v>
      </c>
      <c r="C966" s="64">
        <v>34</v>
      </c>
      <c r="D966" s="18">
        <v>963</v>
      </c>
      <c r="E966" s="21">
        <f t="shared" ca="1" si="252"/>
        <v>1943.6898158107474</v>
      </c>
      <c r="F966" s="22">
        <f t="shared" ca="1" si="253"/>
        <v>105.06327401989535</v>
      </c>
      <c r="G966" s="23">
        <v>963</v>
      </c>
      <c r="H966" s="24">
        <f t="shared" ca="1" si="254"/>
        <v>1997.5167820000001</v>
      </c>
      <c r="I966" s="25">
        <f t="shared" ca="1" si="255"/>
        <v>102.13508705919998</v>
      </c>
      <c r="J966" s="155"/>
      <c r="K966" s="155"/>
      <c r="AR966">
        <f t="shared" ca="1" si="256"/>
        <v>300.39731487999995</v>
      </c>
      <c r="AS966">
        <f t="shared" ca="1" si="257"/>
        <v>315.60268512000005</v>
      </c>
      <c r="AT966" cm="1">
        <f t="array" aca="1" ref="AT966" ca="1">_xlfn.LET(_xlpm.rozsah, $J$3:$J$10001,_xlpm.podminka, (_xlpm.rozsah&gt;H966)*(ISNUMBER(_xlpm.rozsah)),_xlpm.indexy, IF(_xlpm.podminka, ROW(_xlpm.rozsah)-MIN(ROW(_xlpm.rozsah))+1),_xlpm.prvni, MIN(_xlpm.indexy),_xlpm.finalni, IF(_xlpm.prvni=1, 2, _xlpm.prvni),INDEX(_xlpm.rozsah, _xlpm.finalni))</f>
        <v>2000</v>
      </c>
      <c r="AU966" cm="1">
        <f t="array" aca="1" ref="AU966" ca="1">INDEX($J$3:$J$10001,MATCH(AT966,$J$3:$J$10004,0)-1)</f>
        <v>1900</v>
      </c>
      <c r="AV966">
        <f t="shared" ca="1" si="258"/>
        <v>300</v>
      </c>
      <c r="AW966">
        <f t="shared" ca="1" si="259"/>
        <v>316</v>
      </c>
      <c r="AX966">
        <f t="shared" ca="1" si="260"/>
        <v>-16</v>
      </c>
      <c r="AY966">
        <f t="shared" ca="1" si="261"/>
        <v>300.39731487999995</v>
      </c>
      <c r="AZ966">
        <f t="shared" ca="1" si="262"/>
        <v>309.0096294702804</v>
      </c>
      <c r="BA966">
        <f t="shared" ca="1" si="263"/>
        <v>306.9903705297196</v>
      </c>
      <c r="BB966" cm="1">
        <f t="array" aca="1" ref="BB966" ca="1">_xlfn.LET(_xlpm.rozsah, $J$3:$J$10001,_xlpm.podminka, (_xlpm.rozsah&gt;E966)*(ISNUMBER(_xlpm.rozsah)),_xlpm.indexy, IF(_xlpm.podminka, ROW(_xlpm.rozsah)-MIN(ROW(_xlpm.rozsah))+1),_xlpm.prvni, MIN(_xlpm.indexy),_xlpm.finalni, IF(_xlpm.prvni=1, 2, _xlpm.prvni),INDEX(_xlpm.rozsah, _xlpm.finalni))</f>
        <v>2000</v>
      </c>
      <c r="BC966" cm="1">
        <f t="array" aca="1" ref="BC966" ca="1">INDEX($J$3:$J$10001,MATCH(BB966,$J$3:$J$10004,0)-1)</f>
        <v>1900</v>
      </c>
      <c r="BD966">
        <f t="shared" ca="1" si="264"/>
        <v>300</v>
      </c>
      <c r="BE966">
        <f t="shared" ca="1" si="265"/>
        <v>316</v>
      </c>
      <c r="BF966">
        <f t="shared" ca="1" si="266"/>
        <v>-16</v>
      </c>
      <c r="BG966">
        <f t="shared" ca="1" si="267"/>
        <v>309.0096294702804</v>
      </c>
    </row>
    <row r="967" spans="1:59" x14ac:dyDescent="0.25">
      <c r="A967" s="64">
        <v>964</v>
      </c>
      <c r="B967" s="64">
        <v>83</v>
      </c>
      <c r="C967" s="64">
        <v>72</v>
      </c>
      <c r="D967" s="18">
        <v>964</v>
      </c>
      <c r="E967" s="21">
        <f t="shared" ca="1" si="252"/>
        <v>1974.398206324593</v>
      </c>
      <c r="F967" s="22">
        <f t="shared" ca="1" si="253"/>
        <v>218.94932663140688</v>
      </c>
      <c r="G967" s="28">
        <v>964</v>
      </c>
      <c r="H967" s="24">
        <f t="shared" ca="1" si="254"/>
        <v>2022.1468259999999</v>
      </c>
      <c r="I967" s="25">
        <f t="shared" ca="1" si="255"/>
        <v>212.81085705599997</v>
      </c>
      <c r="J967" s="155"/>
      <c r="K967" s="155"/>
      <c r="AR967">
        <f t="shared" ca="1" si="256"/>
        <v>295.57063479999999</v>
      </c>
      <c r="AS967">
        <f t="shared" ca="1" si="257"/>
        <v>284.42936520000001</v>
      </c>
      <c r="AT967" cm="1">
        <f t="array" aca="1" ref="AT967" ca="1">_xlfn.LET(_xlpm.rozsah, $J$3:$J$10001,_xlpm.podminka, (_xlpm.rozsah&gt;H967)*(ISNUMBER(_xlpm.rozsah)),_xlpm.indexy, IF(_xlpm.podminka, ROW(_xlpm.rozsah)-MIN(ROW(_xlpm.rozsah))+1),_xlpm.prvni, MIN(_xlpm.indexy),_xlpm.finalni, IF(_xlpm.prvni=1, 2, _xlpm.prvni),INDEX(_xlpm.rozsah, _xlpm.finalni))</f>
        <v>2100</v>
      </c>
      <c r="AU967" cm="1">
        <f t="array" aca="1" ref="AU967" ca="1">INDEX($J$3:$J$10001,MATCH(AT967,$J$3:$J$10004,0)-1)</f>
        <v>2000</v>
      </c>
      <c r="AV967">
        <f t="shared" ca="1" si="258"/>
        <v>280</v>
      </c>
      <c r="AW967">
        <f t="shared" ca="1" si="259"/>
        <v>300</v>
      </c>
      <c r="AX967">
        <f t="shared" ca="1" si="260"/>
        <v>-20</v>
      </c>
      <c r="AY967">
        <f t="shared" ca="1" si="261"/>
        <v>295.57063479999999</v>
      </c>
      <c r="AZ967">
        <f t="shared" ca="1" si="262"/>
        <v>304.09628698806512</v>
      </c>
      <c r="BA967">
        <f t="shared" ca="1" si="263"/>
        <v>311.90371301193488</v>
      </c>
      <c r="BB967" cm="1">
        <f t="array" aca="1" ref="BB967" ca="1">_xlfn.LET(_xlpm.rozsah, $J$3:$J$10001,_xlpm.podminka, (_xlpm.rozsah&gt;E967)*(ISNUMBER(_xlpm.rozsah)),_xlpm.indexy, IF(_xlpm.podminka, ROW(_xlpm.rozsah)-MIN(ROW(_xlpm.rozsah))+1),_xlpm.prvni, MIN(_xlpm.indexy),_xlpm.finalni, IF(_xlpm.prvni=1, 2, _xlpm.prvni),INDEX(_xlpm.rozsah, _xlpm.finalni))</f>
        <v>2000</v>
      </c>
      <c r="BC967" cm="1">
        <f t="array" aca="1" ref="BC967" ca="1">INDEX($J$3:$J$10001,MATCH(BB967,$J$3:$J$10004,0)-1)</f>
        <v>1900</v>
      </c>
      <c r="BD967">
        <f t="shared" ca="1" si="264"/>
        <v>300</v>
      </c>
      <c r="BE967">
        <f t="shared" ca="1" si="265"/>
        <v>316</v>
      </c>
      <c r="BF967">
        <f t="shared" ca="1" si="266"/>
        <v>-16</v>
      </c>
      <c r="BG967">
        <f t="shared" ca="1" si="267"/>
        <v>304.09628698806512</v>
      </c>
    </row>
    <row r="968" spans="1:59" x14ac:dyDescent="0.25">
      <c r="A968" s="64">
        <v>965</v>
      </c>
      <c r="B968" s="64">
        <v>81</v>
      </c>
      <c r="C968" s="64">
        <v>49</v>
      </c>
      <c r="D968" s="18">
        <v>965</v>
      </c>
      <c r="E968" s="21">
        <f t="shared" ca="1" si="252"/>
        <v>1943.6898158107474</v>
      </c>
      <c r="F968" s="22">
        <f t="shared" ca="1" si="253"/>
        <v>151.41471844043738</v>
      </c>
      <c r="G968" s="23">
        <v>965</v>
      </c>
      <c r="H968" s="24">
        <f t="shared" ca="1" si="254"/>
        <v>1997.5167820000001</v>
      </c>
      <c r="I968" s="25">
        <f t="shared" ca="1" si="255"/>
        <v>147.19468429119996</v>
      </c>
      <c r="J968" s="155"/>
      <c r="K968" s="155"/>
      <c r="AR968">
        <f t="shared" ca="1" si="256"/>
        <v>300.39731487999995</v>
      </c>
      <c r="AS968">
        <f t="shared" ca="1" si="257"/>
        <v>315.60268512000005</v>
      </c>
      <c r="AT968" cm="1">
        <f t="array" aca="1" ref="AT968" ca="1">_xlfn.LET(_xlpm.rozsah, $J$3:$J$10001,_xlpm.podminka, (_xlpm.rozsah&gt;H968)*(ISNUMBER(_xlpm.rozsah)),_xlpm.indexy, IF(_xlpm.podminka, ROW(_xlpm.rozsah)-MIN(ROW(_xlpm.rozsah))+1),_xlpm.prvni, MIN(_xlpm.indexy),_xlpm.finalni, IF(_xlpm.prvni=1, 2, _xlpm.prvni),INDEX(_xlpm.rozsah, _xlpm.finalni))</f>
        <v>2000</v>
      </c>
      <c r="AU968" cm="1">
        <f t="array" aca="1" ref="AU968" ca="1">INDEX($J$3:$J$10001,MATCH(AT968,$J$3:$J$10004,0)-1)</f>
        <v>1900</v>
      </c>
      <c r="AV968">
        <f t="shared" ca="1" si="258"/>
        <v>300</v>
      </c>
      <c r="AW968">
        <f t="shared" ca="1" si="259"/>
        <v>316</v>
      </c>
      <c r="AX968">
        <f t="shared" ca="1" si="260"/>
        <v>-16</v>
      </c>
      <c r="AY968">
        <f t="shared" ca="1" si="261"/>
        <v>300.39731487999995</v>
      </c>
      <c r="AZ968">
        <f t="shared" ca="1" si="262"/>
        <v>309.0096294702804</v>
      </c>
      <c r="BA968">
        <f t="shared" ca="1" si="263"/>
        <v>306.9903705297196</v>
      </c>
      <c r="BB968" cm="1">
        <f t="array" aca="1" ref="BB968" ca="1">_xlfn.LET(_xlpm.rozsah, $J$3:$J$10001,_xlpm.podminka, (_xlpm.rozsah&gt;E968)*(ISNUMBER(_xlpm.rozsah)),_xlpm.indexy, IF(_xlpm.podminka, ROW(_xlpm.rozsah)-MIN(ROW(_xlpm.rozsah))+1),_xlpm.prvni, MIN(_xlpm.indexy),_xlpm.finalni, IF(_xlpm.prvni=1, 2, _xlpm.prvni),INDEX(_xlpm.rozsah, _xlpm.finalni))</f>
        <v>2000</v>
      </c>
      <c r="BC968" cm="1">
        <f t="array" aca="1" ref="BC968" ca="1">INDEX($J$3:$J$10001,MATCH(BB968,$J$3:$J$10004,0)-1)</f>
        <v>1900</v>
      </c>
      <c r="BD968">
        <f t="shared" ca="1" si="264"/>
        <v>300</v>
      </c>
      <c r="BE968">
        <f t="shared" ca="1" si="265"/>
        <v>316</v>
      </c>
      <c r="BF968">
        <f t="shared" ca="1" si="266"/>
        <v>-16</v>
      </c>
      <c r="BG968">
        <f t="shared" ca="1" si="267"/>
        <v>309.0096294702804</v>
      </c>
    </row>
    <row r="969" spans="1:59" x14ac:dyDescent="0.25">
      <c r="A969" s="64">
        <v>966</v>
      </c>
      <c r="B969" s="64">
        <v>81</v>
      </c>
      <c r="C969" s="64">
        <v>51</v>
      </c>
      <c r="D969" s="18">
        <v>966</v>
      </c>
      <c r="E969" s="21">
        <f t="shared" ca="1" si="252"/>
        <v>1943.6898158107474</v>
      </c>
      <c r="F969" s="22">
        <f t="shared" ca="1" si="253"/>
        <v>157.59491102984302</v>
      </c>
      <c r="G969" s="28">
        <v>966</v>
      </c>
      <c r="H969" s="24">
        <f t="shared" ca="1" si="254"/>
        <v>1997.5167820000001</v>
      </c>
      <c r="I969" s="25">
        <f t="shared" ca="1" si="255"/>
        <v>153.20263058879999</v>
      </c>
      <c r="J969" s="155"/>
      <c r="K969" s="155"/>
      <c r="AR969">
        <f t="shared" ca="1" si="256"/>
        <v>300.39731487999995</v>
      </c>
      <c r="AS969">
        <f t="shared" ca="1" si="257"/>
        <v>315.60268512000005</v>
      </c>
      <c r="AT969" cm="1">
        <f t="array" aca="1" ref="AT969" ca="1">_xlfn.LET(_xlpm.rozsah, $J$3:$J$10001,_xlpm.podminka, (_xlpm.rozsah&gt;H969)*(ISNUMBER(_xlpm.rozsah)),_xlpm.indexy, IF(_xlpm.podminka, ROW(_xlpm.rozsah)-MIN(ROW(_xlpm.rozsah))+1),_xlpm.prvni, MIN(_xlpm.indexy),_xlpm.finalni, IF(_xlpm.prvni=1, 2, _xlpm.prvni),INDEX(_xlpm.rozsah, _xlpm.finalni))</f>
        <v>2000</v>
      </c>
      <c r="AU969" cm="1">
        <f t="array" aca="1" ref="AU969" ca="1">INDEX($J$3:$J$10001,MATCH(AT969,$J$3:$J$10004,0)-1)</f>
        <v>1900</v>
      </c>
      <c r="AV969">
        <f t="shared" ca="1" si="258"/>
        <v>300</v>
      </c>
      <c r="AW969">
        <f t="shared" ca="1" si="259"/>
        <v>316</v>
      </c>
      <c r="AX969">
        <f t="shared" ca="1" si="260"/>
        <v>-16</v>
      </c>
      <c r="AY969">
        <f t="shared" ca="1" si="261"/>
        <v>300.39731487999995</v>
      </c>
      <c r="AZ969">
        <f t="shared" ca="1" si="262"/>
        <v>309.0096294702804</v>
      </c>
      <c r="BA969">
        <f t="shared" ca="1" si="263"/>
        <v>306.9903705297196</v>
      </c>
      <c r="BB969" cm="1">
        <f t="array" aca="1" ref="BB969" ca="1">_xlfn.LET(_xlpm.rozsah, $J$3:$J$10001,_xlpm.podminka, (_xlpm.rozsah&gt;E969)*(ISNUMBER(_xlpm.rozsah)),_xlpm.indexy, IF(_xlpm.podminka, ROW(_xlpm.rozsah)-MIN(ROW(_xlpm.rozsah))+1),_xlpm.prvni, MIN(_xlpm.indexy),_xlpm.finalni, IF(_xlpm.prvni=1, 2, _xlpm.prvni),INDEX(_xlpm.rozsah, _xlpm.finalni))</f>
        <v>2000</v>
      </c>
      <c r="BC969" cm="1">
        <f t="array" aca="1" ref="BC969" ca="1">INDEX($J$3:$J$10001,MATCH(BB969,$J$3:$J$10004,0)-1)</f>
        <v>1900</v>
      </c>
      <c r="BD969">
        <f t="shared" ca="1" si="264"/>
        <v>300</v>
      </c>
      <c r="BE969">
        <f t="shared" ca="1" si="265"/>
        <v>316</v>
      </c>
      <c r="BF969">
        <f t="shared" ca="1" si="266"/>
        <v>-16</v>
      </c>
      <c r="BG969">
        <f t="shared" ca="1" si="267"/>
        <v>309.0096294702804</v>
      </c>
    </row>
    <row r="970" spans="1:59" x14ac:dyDescent="0.25">
      <c r="A970" s="64">
        <v>967</v>
      </c>
      <c r="B970" s="64">
        <v>80</v>
      </c>
      <c r="C970" s="64">
        <v>55</v>
      </c>
      <c r="D970" s="18">
        <v>967</v>
      </c>
      <c r="E970" s="21">
        <f t="shared" ca="1" si="252"/>
        <v>1928.3356205538248</v>
      </c>
      <c r="F970" s="22">
        <f t="shared" ca="1" si="253"/>
        <v>171.3064653912634</v>
      </c>
      <c r="G970" s="23">
        <v>967</v>
      </c>
      <c r="H970" s="24">
        <f t="shared" ca="1" si="254"/>
        <v>1985.2017599999999</v>
      </c>
      <c r="I970" s="25">
        <f t="shared" ca="1" si="255"/>
        <v>166.30224512000001</v>
      </c>
      <c r="J970" s="155"/>
      <c r="K970" s="155"/>
      <c r="AR970">
        <f t="shared" ca="1" si="256"/>
        <v>302.3677184</v>
      </c>
      <c r="AS970">
        <f t="shared" ca="1" si="257"/>
        <v>313.6322816</v>
      </c>
      <c r="AT970" cm="1">
        <f t="array" aca="1" ref="AT970" ca="1">_xlfn.LET(_xlpm.rozsah, $J$3:$J$10001,_xlpm.podminka, (_xlpm.rozsah&gt;H970)*(ISNUMBER(_xlpm.rozsah)),_xlpm.indexy, IF(_xlpm.podminka, ROW(_xlpm.rozsah)-MIN(ROW(_xlpm.rozsah))+1),_xlpm.prvni, MIN(_xlpm.indexy),_xlpm.finalni, IF(_xlpm.prvni=1, 2, _xlpm.prvni),INDEX(_xlpm.rozsah, _xlpm.finalni))</f>
        <v>2000</v>
      </c>
      <c r="AU970" cm="1">
        <f t="array" aca="1" ref="AU970" ca="1">INDEX($J$3:$J$10001,MATCH(AT970,$J$3:$J$10004,0)-1)</f>
        <v>1900</v>
      </c>
      <c r="AV970">
        <f t="shared" ca="1" si="258"/>
        <v>300</v>
      </c>
      <c r="AW970">
        <f t="shared" ca="1" si="259"/>
        <v>316</v>
      </c>
      <c r="AX970">
        <f t="shared" ca="1" si="260"/>
        <v>-16</v>
      </c>
      <c r="AY970">
        <f t="shared" ca="1" si="261"/>
        <v>302.3677184</v>
      </c>
      <c r="AZ970">
        <f t="shared" ca="1" si="262"/>
        <v>311.46630071138804</v>
      </c>
      <c r="BA970">
        <f t="shared" ca="1" si="263"/>
        <v>304.53369928861196</v>
      </c>
      <c r="BB970" cm="1">
        <f t="array" aca="1" ref="BB970" ca="1">_xlfn.LET(_xlpm.rozsah, $J$3:$J$10001,_xlpm.podminka, (_xlpm.rozsah&gt;E970)*(ISNUMBER(_xlpm.rozsah)),_xlpm.indexy, IF(_xlpm.podminka, ROW(_xlpm.rozsah)-MIN(ROW(_xlpm.rozsah))+1),_xlpm.prvni, MIN(_xlpm.indexy),_xlpm.finalni, IF(_xlpm.prvni=1, 2, _xlpm.prvni),INDEX(_xlpm.rozsah, _xlpm.finalni))</f>
        <v>2000</v>
      </c>
      <c r="BC970" cm="1">
        <f t="array" aca="1" ref="BC970" ca="1">INDEX($J$3:$J$10001,MATCH(BB970,$J$3:$J$10004,0)-1)</f>
        <v>1900</v>
      </c>
      <c r="BD970">
        <f t="shared" ca="1" si="264"/>
        <v>300</v>
      </c>
      <c r="BE970">
        <f t="shared" ca="1" si="265"/>
        <v>316</v>
      </c>
      <c r="BF970">
        <f t="shared" ca="1" si="266"/>
        <v>-16</v>
      </c>
      <c r="BG970">
        <f t="shared" ca="1" si="267"/>
        <v>311.46630071138804</v>
      </c>
    </row>
    <row r="971" spans="1:59" x14ac:dyDescent="0.25">
      <c r="A971" s="64">
        <v>968</v>
      </c>
      <c r="B971" s="64">
        <v>81</v>
      </c>
      <c r="C971" s="64">
        <v>48</v>
      </c>
      <c r="D971" s="18">
        <v>968</v>
      </c>
      <c r="E971" s="21">
        <f t="shared" ca="1" si="252"/>
        <v>1943.6898158107474</v>
      </c>
      <c r="F971" s="22">
        <f t="shared" ca="1" si="253"/>
        <v>148.32462214573459</v>
      </c>
      <c r="G971" s="28">
        <v>968</v>
      </c>
      <c r="H971" s="24">
        <f t="shared" ca="1" si="254"/>
        <v>1997.5167820000001</v>
      </c>
      <c r="I971" s="25">
        <f t="shared" ca="1" si="255"/>
        <v>144.19071114239998</v>
      </c>
      <c r="J971" s="155"/>
      <c r="K971" s="155"/>
      <c r="AR971">
        <f t="shared" ca="1" si="256"/>
        <v>300.39731487999995</v>
      </c>
      <c r="AS971">
        <f t="shared" ca="1" si="257"/>
        <v>315.60268512000005</v>
      </c>
      <c r="AT971" cm="1">
        <f t="array" aca="1" ref="AT971" ca="1">_xlfn.LET(_xlpm.rozsah, $J$3:$J$10001,_xlpm.podminka, (_xlpm.rozsah&gt;H971)*(ISNUMBER(_xlpm.rozsah)),_xlpm.indexy, IF(_xlpm.podminka, ROW(_xlpm.rozsah)-MIN(ROW(_xlpm.rozsah))+1),_xlpm.prvni, MIN(_xlpm.indexy),_xlpm.finalni, IF(_xlpm.prvni=1, 2, _xlpm.prvni),INDEX(_xlpm.rozsah, _xlpm.finalni))</f>
        <v>2000</v>
      </c>
      <c r="AU971" cm="1">
        <f t="array" aca="1" ref="AU971" ca="1">INDEX($J$3:$J$10001,MATCH(AT971,$J$3:$J$10004,0)-1)</f>
        <v>1900</v>
      </c>
      <c r="AV971">
        <f t="shared" ca="1" si="258"/>
        <v>300</v>
      </c>
      <c r="AW971">
        <f t="shared" ca="1" si="259"/>
        <v>316</v>
      </c>
      <c r="AX971">
        <f t="shared" ca="1" si="260"/>
        <v>-16</v>
      </c>
      <c r="AY971">
        <f t="shared" ca="1" si="261"/>
        <v>300.39731487999995</v>
      </c>
      <c r="AZ971">
        <f t="shared" ca="1" si="262"/>
        <v>309.0096294702804</v>
      </c>
      <c r="BA971">
        <f t="shared" ca="1" si="263"/>
        <v>306.9903705297196</v>
      </c>
      <c r="BB971" cm="1">
        <f t="array" aca="1" ref="BB971" ca="1">_xlfn.LET(_xlpm.rozsah, $J$3:$J$10001,_xlpm.podminka, (_xlpm.rozsah&gt;E971)*(ISNUMBER(_xlpm.rozsah)),_xlpm.indexy, IF(_xlpm.podminka, ROW(_xlpm.rozsah)-MIN(ROW(_xlpm.rozsah))+1),_xlpm.prvni, MIN(_xlpm.indexy),_xlpm.finalni, IF(_xlpm.prvni=1, 2, _xlpm.prvni),INDEX(_xlpm.rozsah, _xlpm.finalni))</f>
        <v>2000</v>
      </c>
      <c r="BC971" cm="1">
        <f t="array" aca="1" ref="BC971" ca="1">INDEX($J$3:$J$10001,MATCH(BB971,$J$3:$J$10004,0)-1)</f>
        <v>1900</v>
      </c>
      <c r="BD971">
        <f t="shared" ca="1" si="264"/>
        <v>300</v>
      </c>
      <c r="BE971">
        <f t="shared" ca="1" si="265"/>
        <v>316</v>
      </c>
      <c r="BF971">
        <f t="shared" ca="1" si="266"/>
        <v>-16</v>
      </c>
      <c r="BG971">
        <f t="shared" ca="1" si="267"/>
        <v>309.0096294702804</v>
      </c>
    </row>
    <row r="972" spans="1:59" x14ac:dyDescent="0.25">
      <c r="A972" s="64">
        <v>969</v>
      </c>
      <c r="B972" s="64">
        <v>81</v>
      </c>
      <c r="C972" s="64">
        <v>36</v>
      </c>
      <c r="D972" s="18">
        <v>969</v>
      </c>
      <c r="E972" s="21">
        <f t="shared" ca="1" si="252"/>
        <v>1943.6898158107474</v>
      </c>
      <c r="F972" s="22">
        <f t="shared" ca="1" si="253"/>
        <v>111.24346660930094</v>
      </c>
      <c r="G972" s="23">
        <v>969</v>
      </c>
      <c r="H972" s="24">
        <f t="shared" ca="1" si="254"/>
        <v>1997.5167820000001</v>
      </c>
      <c r="I972" s="25">
        <f t="shared" ca="1" si="255"/>
        <v>108.14303335679999</v>
      </c>
      <c r="J972" s="155"/>
      <c r="K972" s="155"/>
      <c r="AR972">
        <f t="shared" ca="1" si="256"/>
        <v>300.39731487999995</v>
      </c>
      <c r="AS972">
        <f t="shared" ca="1" si="257"/>
        <v>315.60268512000005</v>
      </c>
      <c r="AT972" cm="1">
        <f t="array" aca="1" ref="AT972" ca="1">_xlfn.LET(_xlpm.rozsah, $J$3:$J$10001,_xlpm.podminka, (_xlpm.rozsah&gt;H972)*(ISNUMBER(_xlpm.rozsah)),_xlpm.indexy, IF(_xlpm.podminka, ROW(_xlpm.rozsah)-MIN(ROW(_xlpm.rozsah))+1),_xlpm.prvni, MIN(_xlpm.indexy),_xlpm.finalni, IF(_xlpm.prvni=1, 2, _xlpm.prvni),INDEX(_xlpm.rozsah, _xlpm.finalni))</f>
        <v>2000</v>
      </c>
      <c r="AU972" cm="1">
        <f t="array" aca="1" ref="AU972" ca="1">INDEX($J$3:$J$10001,MATCH(AT972,$J$3:$J$10004,0)-1)</f>
        <v>1900</v>
      </c>
      <c r="AV972">
        <f t="shared" ca="1" si="258"/>
        <v>300</v>
      </c>
      <c r="AW972">
        <f t="shared" ca="1" si="259"/>
        <v>316</v>
      </c>
      <c r="AX972">
        <f t="shared" ca="1" si="260"/>
        <v>-16</v>
      </c>
      <c r="AY972">
        <f t="shared" ca="1" si="261"/>
        <v>300.39731487999995</v>
      </c>
      <c r="AZ972">
        <f t="shared" ca="1" si="262"/>
        <v>309.0096294702804</v>
      </c>
      <c r="BA972">
        <f t="shared" ca="1" si="263"/>
        <v>306.9903705297196</v>
      </c>
      <c r="BB972" cm="1">
        <f t="array" aca="1" ref="BB972" ca="1">_xlfn.LET(_xlpm.rozsah, $J$3:$J$10001,_xlpm.podminka, (_xlpm.rozsah&gt;E972)*(ISNUMBER(_xlpm.rozsah)),_xlpm.indexy, IF(_xlpm.podminka, ROW(_xlpm.rozsah)-MIN(ROW(_xlpm.rozsah))+1),_xlpm.prvni, MIN(_xlpm.indexy),_xlpm.finalni, IF(_xlpm.prvni=1, 2, _xlpm.prvni),INDEX(_xlpm.rozsah, _xlpm.finalni))</f>
        <v>2000</v>
      </c>
      <c r="BC972" cm="1">
        <f t="array" aca="1" ref="BC972" ca="1">INDEX($J$3:$J$10001,MATCH(BB972,$J$3:$J$10004,0)-1)</f>
        <v>1900</v>
      </c>
      <c r="BD972">
        <f t="shared" ca="1" si="264"/>
        <v>300</v>
      </c>
      <c r="BE972">
        <f t="shared" ca="1" si="265"/>
        <v>316</v>
      </c>
      <c r="BF972">
        <f t="shared" ca="1" si="266"/>
        <v>-16</v>
      </c>
      <c r="BG972">
        <f t="shared" ca="1" si="267"/>
        <v>309.0096294702804</v>
      </c>
    </row>
    <row r="973" spans="1:59" x14ac:dyDescent="0.25">
      <c r="A973" s="64">
        <v>970</v>
      </c>
      <c r="B973" s="64">
        <v>81</v>
      </c>
      <c r="C973" s="64">
        <v>39</v>
      </c>
      <c r="D973" s="18">
        <v>970</v>
      </c>
      <c r="E973" s="21">
        <f t="shared" ca="1" si="252"/>
        <v>1943.6898158107474</v>
      </c>
      <c r="F973" s="22">
        <f t="shared" ca="1" si="253"/>
        <v>120.51375549340935</v>
      </c>
      <c r="G973" s="28">
        <v>970</v>
      </c>
      <c r="H973" s="24">
        <f t="shared" ca="1" si="254"/>
        <v>1997.5167820000001</v>
      </c>
      <c r="I973" s="25">
        <f t="shared" ca="1" si="255"/>
        <v>117.15495280319998</v>
      </c>
      <c r="J973" s="155"/>
      <c r="K973" s="155"/>
      <c r="AR973">
        <f t="shared" ca="1" si="256"/>
        <v>300.39731487999995</v>
      </c>
      <c r="AS973">
        <f t="shared" ca="1" si="257"/>
        <v>315.60268512000005</v>
      </c>
      <c r="AT973" cm="1">
        <f t="array" aca="1" ref="AT973" ca="1">_xlfn.LET(_xlpm.rozsah, $J$3:$J$10001,_xlpm.podminka, (_xlpm.rozsah&gt;H973)*(ISNUMBER(_xlpm.rozsah)),_xlpm.indexy, IF(_xlpm.podminka, ROW(_xlpm.rozsah)-MIN(ROW(_xlpm.rozsah))+1),_xlpm.prvni, MIN(_xlpm.indexy),_xlpm.finalni, IF(_xlpm.prvni=1, 2, _xlpm.prvni),INDEX(_xlpm.rozsah, _xlpm.finalni))</f>
        <v>2000</v>
      </c>
      <c r="AU973" cm="1">
        <f t="array" aca="1" ref="AU973" ca="1">INDEX($J$3:$J$10001,MATCH(AT973,$J$3:$J$10004,0)-1)</f>
        <v>1900</v>
      </c>
      <c r="AV973">
        <f t="shared" ca="1" si="258"/>
        <v>300</v>
      </c>
      <c r="AW973">
        <f t="shared" ca="1" si="259"/>
        <v>316</v>
      </c>
      <c r="AX973">
        <f t="shared" ca="1" si="260"/>
        <v>-16</v>
      </c>
      <c r="AY973">
        <f t="shared" ca="1" si="261"/>
        <v>300.39731487999995</v>
      </c>
      <c r="AZ973">
        <f t="shared" ca="1" si="262"/>
        <v>309.0096294702804</v>
      </c>
      <c r="BA973">
        <f t="shared" ca="1" si="263"/>
        <v>306.9903705297196</v>
      </c>
      <c r="BB973" cm="1">
        <f t="array" aca="1" ref="BB973" ca="1">_xlfn.LET(_xlpm.rozsah, $J$3:$J$10001,_xlpm.podminka, (_xlpm.rozsah&gt;E973)*(ISNUMBER(_xlpm.rozsah)),_xlpm.indexy, IF(_xlpm.podminka, ROW(_xlpm.rozsah)-MIN(ROW(_xlpm.rozsah))+1),_xlpm.prvni, MIN(_xlpm.indexy),_xlpm.finalni, IF(_xlpm.prvni=1, 2, _xlpm.prvni),INDEX(_xlpm.rozsah, _xlpm.finalni))</f>
        <v>2000</v>
      </c>
      <c r="BC973" cm="1">
        <f t="array" aca="1" ref="BC973" ca="1">INDEX($J$3:$J$10001,MATCH(BB973,$J$3:$J$10004,0)-1)</f>
        <v>1900</v>
      </c>
      <c r="BD973">
        <f t="shared" ca="1" si="264"/>
        <v>300</v>
      </c>
      <c r="BE973">
        <f t="shared" ca="1" si="265"/>
        <v>316</v>
      </c>
      <c r="BF973">
        <f t="shared" ca="1" si="266"/>
        <v>-16</v>
      </c>
      <c r="BG973">
        <f t="shared" ca="1" si="267"/>
        <v>309.0096294702804</v>
      </c>
    </row>
    <row r="974" spans="1:59" x14ac:dyDescent="0.25">
      <c r="A974" s="64">
        <v>971</v>
      </c>
      <c r="B974" s="64">
        <v>81</v>
      </c>
      <c r="C974" s="64">
        <v>38</v>
      </c>
      <c r="D974" s="18">
        <v>971</v>
      </c>
      <c r="E974" s="21">
        <f t="shared" ca="1" si="252"/>
        <v>1943.6898158107474</v>
      </c>
      <c r="F974" s="22">
        <f t="shared" ca="1" si="253"/>
        <v>117.42365919870656</v>
      </c>
      <c r="G974" s="23">
        <v>971</v>
      </c>
      <c r="H974" s="24">
        <f t="shared" ca="1" si="254"/>
        <v>1997.5167820000001</v>
      </c>
      <c r="I974" s="25">
        <f t="shared" ca="1" si="255"/>
        <v>114.15097965439998</v>
      </c>
      <c r="J974" s="155"/>
      <c r="K974" s="155"/>
      <c r="AR974">
        <f t="shared" ca="1" si="256"/>
        <v>300.39731487999995</v>
      </c>
      <c r="AS974">
        <f t="shared" ca="1" si="257"/>
        <v>315.60268512000005</v>
      </c>
      <c r="AT974" cm="1">
        <f t="array" aca="1" ref="AT974" ca="1">_xlfn.LET(_xlpm.rozsah, $J$3:$J$10001,_xlpm.podminka, (_xlpm.rozsah&gt;H974)*(ISNUMBER(_xlpm.rozsah)),_xlpm.indexy, IF(_xlpm.podminka, ROW(_xlpm.rozsah)-MIN(ROW(_xlpm.rozsah))+1),_xlpm.prvni, MIN(_xlpm.indexy),_xlpm.finalni, IF(_xlpm.prvni=1, 2, _xlpm.prvni),INDEX(_xlpm.rozsah, _xlpm.finalni))</f>
        <v>2000</v>
      </c>
      <c r="AU974" cm="1">
        <f t="array" aca="1" ref="AU974" ca="1">INDEX($J$3:$J$10001,MATCH(AT974,$J$3:$J$10004,0)-1)</f>
        <v>1900</v>
      </c>
      <c r="AV974">
        <f t="shared" ca="1" si="258"/>
        <v>300</v>
      </c>
      <c r="AW974">
        <f t="shared" ca="1" si="259"/>
        <v>316</v>
      </c>
      <c r="AX974">
        <f t="shared" ca="1" si="260"/>
        <v>-16</v>
      </c>
      <c r="AY974">
        <f t="shared" ca="1" si="261"/>
        <v>300.39731487999995</v>
      </c>
      <c r="AZ974">
        <f t="shared" ca="1" si="262"/>
        <v>309.0096294702804</v>
      </c>
      <c r="BA974">
        <f t="shared" ca="1" si="263"/>
        <v>306.9903705297196</v>
      </c>
      <c r="BB974" cm="1">
        <f t="array" aca="1" ref="BB974" ca="1">_xlfn.LET(_xlpm.rozsah, $J$3:$J$10001,_xlpm.podminka, (_xlpm.rozsah&gt;E974)*(ISNUMBER(_xlpm.rozsah)),_xlpm.indexy, IF(_xlpm.podminka, ROW(_xlpm.rozsah)-MIN(ROW(_xlpm.rozsah))+1),_xlpm.prvni, MIN(_xlpm.indexy),_xlpm.finalni, IF(_xlpm.prvni=1, 2, _xlpm.prvni),INDEX(_xlpm.rozsah, _xlpm.finalni))</f>
        <v>2000</v>
      </c>
      <c r="BC974" cm="1">
        <f t="array" aca="1" ref="BC974" ca="1">INDEX($J$3:$J$10001,MATCH(BB974,$J$3:$J$10004,0)-1)</f>
        <v>1900</v>
      </c>
      <c r="BD974">
        <f t="shared" ca="1" si="264"/>
        <v>300</v>
      </c>
      <c r="BE974">
        <f t="shared" ca="1" si="265"/>
        <v>316</v>
      </c>
      <c r="BF974">
        <f t="shared" ca="1" si="266"/>
        <v>-16</v>
      </c>
      <c r="BG974">
        <f t="shared" ca="1" si="267"/>
        <v>309.0096294702804</v>
      </c>
    </row>
    <row r="975" spans="1:59" x14ac:dyDescent="0.25">
      <c r="A975" s="64">
        <v>972</v>
      </c>
      <c r="B975" s="64">
        <v>80</v>
      </c>
      <c r="C975" s="64">
        <v>41</v>
      </c>
      <c r="D975" s="18">
        <v>972</v>
      </c>
      <c r="E975" s="21">
        <f t="shared" ca="1" si="252"/>
        <v>1928.3356205538248</v>
      </c>
      <c r="F975" s="22">
        <f t="shared" ca="1" si="253"/>
        <v>127.7011832916691</v>
      </c>
      <c r="G975" s="28">
        <v>972</v>
      </c>
      <c r="H975" s="24">
        <f t="shared" ca="1" si="254"/>
        <v>1985.2017599999999</v>
      </c>
      <c r="I975" s="25">
        <f t="shared" ca="1" si="255"/>
        <v>123.97076454399999</v>
      </c>
      <c r="J975" s="155"/>
      <c r="K975" s="155"/>
      <c r="AR975">
        <f t="shared" ca="1" si="256"/>
        <v>302.3677184</v>
      </c>
      <c r="AS975">
        <f t="shared" ca="1" si="257"/>
        <v>313.6322816</v>
      </c>
      <c r="AT975" cm="1">
        <f t="array" aca="1" ref="AT975" ca="1">_xlfn.LET(_xlpm.rozsah, $J$3:$J$10001,_xlpm.podminka, (_xlpm.rozsah&gt;H975)*(ISNUMBER(_xlpm.rozsah)),_xlpm.indexy, IF(_xlpm.podminka, ROW(_xlpm.rozsah)-MIN(ROW(_xlpm.rozsah))+1),_xlpm.prvni, MIN(_xlpm.indexy),_xlpm.finalni, IF(_xlpm.prvni=1, 2, _xlpm.prvni),INDEX(_xlpm.rozsah, _xlpm.finalni))</f>
        <v>2000</v>
      </c>
      <c r="AU975" cm="1">
        <f t="array" aca="1" ref="AU975" ca="1">INDEX($J$3:$J$10001,MATCH(AT975,$J$3:$J$10004,0)-1)</f>
        <v>1900</v>
      </c>
      <c r="AV975">
        <f t="shared" ca="1" si="258"/>
        <v>300</v>
      </c>
      <c r="AW975">
        <f t="shared" ca="1" si="259"/>
        <v>316</v>
      </c>
      <c r="AX975">
        <f t="shared" ca="1" si="260"/>
        <v>-16</v>
      </c>
      <c r="AY975">
        <f t="shared" ca="1" si="261"/>
        <v>302.3677184</v>
      </c>
      <c r="AZ975">
        <f t="shared" ca="1" si="262"/>
        <v>311.46630071138804</v>
      </c>
      <c r="BA975">
        <f t="shared" ca="1" si="263"/>
        <v>304.53369928861196</v>
      </c>
      <c r="BB975" cm="1">
        <f t="array" aca="1" ref="BB975" ca="1">_xlfn.LET(_xlpm.rozsah, $J$3:$J$10001,_xlpm.podminka, (_xlpm.rozsah&gt;E975)*(ISNUMBER(_xlpm.rozsah)),_xlpm.indexy, IF(_xlpm.podminka, ROW(_xlpm.rozsah)-MIN(ROW(_xlpm.rozsah))+1),_xlpm.prvni, MIN(_xlpm.indexy),_xlpm.finalni, IF(_xlpm.prvni=1, 2, _xlpm.prvni),INDEX(_xlpm.rozsah, _xlpm.finalni))</f>
        <v>2000</v>
      </c>
      <c r="BC975" cm="1">
        <f t="array" aca="1" ref="BC975" ca="1">INDEX($J$3:$J$10001,MATCH(BB975,$J$3:$J$10004,0)-1)</f>
        <v>1900</v>
      </c>
      <c r="BD975">
        <f t="shared" ca="1" si="264"/>
        <v>300</v>
      </c>
      <c r="BE975">
        <f t="shared" ca="1" si="265"/>
        <v>316</v>
      </c>
      <c r="BF975">
        <f t="shared" ca="1" si="266"/>
        <v>-16</v>
      </c>
      <c r="BG975">
        <f t="shared" ca="1" si="267"/>
        <v>311.46630071138804</v>
      </c>
    </row>
    <row r="976" spans="1:59" x14ac:dyDescent="0.25">
      <c r="A976" s="64">
        <v>973</v>
      </c>
      <c r="B976" s="64">
        <v>81</v>
      </c>
      <c r="C976" s="64">
        <v>30</v>
      </c>
      <c r="D976" s="18">
        <v>973</v>
      </c>
      <c r="E976" s="21">
        <f t="shared" ca="1" si="252"/>
        <v>1943.6898158107474</v>
      </c>
      <c r="F976" s="22">
        <f t="shared" ca="1" si="253"/>
        <v>92.702888841084118</v>
      </c>
      <c r="G976" s="23">
        <v>973</v>
      </c>
      <c r="H976" s="24">
        <f t="shared" ca="1" si="254"/>
        <v>1997.5167820000001</v>
      </c>
      <c r="I976" s="25">
        <f t="shared" ca="1" si="255"/>
        <v>90.119194463999989</v>
      </c>
      <c r="J976" s="155"/>
      <c r="K976" s="155"/>
      <c r="AR976">
        <f t="shared" ca="1" si="256"/>
        <v>300.39731487999995</v>
      </c>
      <c r="AS976">
        <f t="shared" ca="1" si="257"/>
        <v>315.60268512000005</v>
      </c>
      <c r="AT976" cm="1">
        <f t="array" aca="1" ref="AT976" ca="1">_xlfn.LET(_xlpm.rozsah, $J$3:$J$10001,_xlpm.podminka, (_xlpm.rozsah&gt;H976)*(ISNUMBER(_xlpm.rozsah)),_xlpm.indexy, IF(_xlpm.podminka, ROW(_xlpm.rozsah)-MIN(ROW(_xlpm.rozsah))+1),_xlpm.prvni, MIN(_xlpm.indexy),_xlpm.finalni, IF(_xlpm.prvni=1, 2, _xlpm.prvni),INDEX(_xlpm.rozsah, _xlpm.finalni))</f>
        <v>2000</v>
      </c>
      <c r="AU976" cm="1">
        <f t="array" aca="1" ref="AU976" ca="1">INDEX($J$3:$J$10001,MATCH(AT976,$J$3:$J$10004,0)-1)</f>
        <v>1900</v>
      </c>
      <c r="AV976">
        <f t="shared" ca="1" si="258"/>
        <v>300</v>
      </c>
      <c r="AW976">
        <f t="shared" ca="1" si="259"/>
        <v>316</v>
      </c>
      <c r="AX976">
        <f t="shared" ca="1" si="260"/>
        <v>-16</v>
      </c>
      <c r="AY976">
        <f t="shared" ca="1" si="261"/>
        <v>300.39731487999995</v>
      </c>
      <c r="AZ976">
        <f t="shared" ca="1" si="262"/>
        <v>309.0096294702804</v>
      </c>
      <c r="BA976">
        <f t="shared" ca="1" si="263"/>
        <v>306.9903705297196</v>
      </c>
      <c r="BB976" cm="1">
        <f t="array" aca="1" ref="BB976" ca="1">_xlfn.LET(_xlpm.rozsah, $J$3:$J$10001,_xlpm.podminka, (_xlpm.rozsah&gt;E976)*(ISNUMBER(_xlpm.rozsah)),_xlpm.indexy, IF(_xlpm.podminka, ROW(_xlpm.rozsah)-MIN(ROW(_xlpm.rozsah))+1),_xlpm.prvni, MIN(_xlpm.indexy),_xlpm.finalni, IF(_xlpm.prvni=1, 2, _xlpm.prvni),INDEX(_xlpm.rozsah, _xlpm.finalni))</f>
        <v>2000</v>
      </c>
      <c r="BC976" cm="1">
        <f t="array" aca="1" ref="BC976" ca="1">INDEX($J$3:$J$10001,MATCH(BB976,$J$3:$J$10004,0)-1)</f>
        <v>1900</v>
      </c>
      <c r="BD976">
        <f t="shared" ca="1" si="264"/>
        <v>300</v>
      </c>
      <c r="BE976">
        <f t="shared" ca="1" si="265"/>
        <v>316</v>
      </c>
      <c r="BF976">
        <f t="shared" ca="1" si="266"/>
        <v>-16</v>
      </c>
      <c r="BG976">
        <f t="shared" ca="1" si="267"/>
        <v>309.0096294702804</v>
      </c>
    </row>
    <row r="977" spans="1:59" x14ac:dyDescent="0.25">
      <c r="A977" s="64">
        <v>974</v>
      </c>
      <c r="B977" s="64">
        <v>81</v>
      </c>
      <c r="C977" s="64">
        <v>23</v>
      </c>
      <c r="D977" s="18">
        <v>974</v>
      </c>
      <c r="E977" s="21">
        <f t="shared" ca="1" si="252"/>
        <v>1943.6898158107474</v>
      </c>
      <c r="F977" s="22">
        <f t="shared" ca="1" si="253"/>
        <v>71.072214778164494</v>
      </c>
      <c r="G977" s="28">
        <v>974</v>
      </c>
      <c r="H977" s="24">
        <f t="shared" ca="1" si="254"/>
        <v>1997.5167820000001</v>
      </c>
      <c r="I977" s="25">
        <f t="shared" ca="1" si="255"/>
        <v>69.091382422399988</v>
      </c>
      <c r="J977" s="155"/>
      <c r="K977" s="155"/>
      <c r="AR977">
        <f t="shared" ca="1" si="256"/>
        <v>300.39731487999995</v>
      </c>
      <c r="AS977">
        <f t="shared" ca="1" si="257"/>
        <v>315.60268512000005</v>
      </c>
      <c r="AT977" cm="1">
        <f t="array" aca="1" ref="AT977" ca="1">_xlfn.LET(_xlpm.rozsah, $J$3:$J$10001,_xlpm.podminka, (_xlpm.rozsah&gt;H977)*(ISNUMBER(_xlpm.rozsah)),_xlpm.indexy, IF(_xlpm.podminka, ROW(_xlpm.rozsah)-MIN(ROW(_xlpm.rozsah))+1),_xlpm.prvni, MIN(_xlpm.indexy),_xlpm.finalni, IF(_xlpm.prvni=1, 2, _xlpm.prvni),INDEX(_xlpm.rozsah, _xlpm.finalni))</f>
        <v>2000</v>
      </c>
      <c r="AU977" cm="1">
        <f t="array" aca="1" ref="AU977" ca="1">INDEX($J$3:$J$10001,MATCH(AT977,$J$3:$J$10004,0)-1)</f>
        <v>1900</v>
      </c>
      <c r="AV977">
        <f t="shared" ca="1" si="258"/>
        <v>300</v>
      </c>
      <c r="AW977">
        <f t="shared" ca="1" si="259"/>
        <v>316</v>
      </c>
      <c r="AX977">
        <f t="shared" ca="1" si="260"/>
        <v>-16</v>
      </c>
      <c r="AY977">
        <f t="shared" ca="1" si="261"/>
        <v>300.39731487999995</v>
      </c>
      <c r="AZ977">
        <f t="shared" ca="1" si="262"/>
        <v>309.0096294702804</v>
      </c>
      <c r="BA977">
        <f t="shared" ca="1" si="263"/>
        <v>306.9903705297196</v>
      </c>
      <c r="BB977" cm="1">
        <f t="array" aca="1" ref="BB977" ca="1">_xlfn.LET(_xlpm.rozsah, $J$3:$J$10001,_xlpm.podminka, (_xlpm.rozsah&gt;E977)*(ISNUMBER(_xlpm.rozsah)),_xlpm.indexy, IF(_xlpm.podminka, ROW(_xlpm.rozsah)-MIN(ROW(_xlpm.rozsah))+1),_xlpm.prvni, MIN(_xlpm.indexy),_xlpm.finalni, IF(_xlpm.prvni=1, 2, _xlpm.prvni),INDEX(_xlpm.rozsah, _xlpm.finalni))</f>
        <v>2000</v>
      </c>
      <c r="BC977" cm="1">
        <f t="array" aca="1" ref="BC977" ca="1">INDEX($J$3:$J$10001,MATCH(BB977,$J$3:$J$10004,0)-1)</f>
        <v>1900</v>
      </c>
      <c r="BD977">
        <f t="shared" ca="1" si="264"/>
        <v>300</v>
      </c>
      <c r="BE977">
        <f t="shared" ca="1" si="265"/>
        <v>316</v>
      </c>
      <c r="BF977">
        <f t="shared" ca="1" si="266"/>
        <v>-16</v>
      </c>
      <c r="BG977">
        <f t="shared" ca="1" si="267"/>
        <v>309.0096294702804</v>
      </c>
    </row>
    <row r="978" spans="1:59" x14ac:dyDescent="0.25">
      <c r="A978" s="64">
        <v>975</v>
      </c>
      <c r="B978" s="64">
        <v>81</v>
      </c>
      <c r="C978" s="64">
        <v>19</v>
      </c>
      <c r="D978" s="18">
        <v>975</v>
      </c>
      <c r="E978" s="21">
        <f t="shared" ca="1" si="252"/>
        <v>1943.6898158107474</v>
      </c>
      <c r="F978" s="22">
        <f t="shared" ca="1" si="253"/>
        <v>58.71182959935328</v>
      </c>
      <c r="G978" s="23">
        <v>975</v>
      </c>
      <c r="H978" s="24">
        <f t="shared" ca="1" si="254"/>
        <v>1997.5167820000001</v>
      </c>
      <c r="I978" s="25">
        <f t="shared" ca="1" si="255"/>
        <v>57.075489827199988</v>
      </c>
      <c r="J978" s="155"/>
      <c r="K978" s="155"/>
      <c r="AR978">
        <f t="shared" ca="1" si="256"/>
        <v>300.39731487999995</v>
      </c>
      <c r="AS978">
        <f t="shared" ca="1" si="257"/>
        <v>315.60268512000005</v>
      </c>
      <c r="AT978" cm="1">
        <f t="array" aca="1" ref="AT978" ca="1">_xlfn.LET(_xlpm.rozsah, $J$3:$J$10001,_xlpm.podminka, (_xlpm.rozsah&gt;H978)*(ISNUMBER(_xlpm.rozsah)),_xlpm.indexy, IF(_xlpm.podminka, ROW(_xlpm.rozsah)-MIN(ROW(_xlpm.rozsah))+1),_xlpm.prvni, MIN(_xlpm.indexy),_xlpm.finalni, IF(_xlpm.prvni=1, 2, _xlpm.prvni),INDEX(_xlpm.rozsah, _xlpm.finalni))</f>
        <v>2000</v>
      </c>
      <c r="AU978" cm="1">
        <f t="array" aca="1" ref="AU978" ca="1">INDEX($J$3:$J$10001,MATCH(AT978,$J$3:$J$10004,0)-1)</f>
        <v>1900</v>
      </c>
      <c r="AV978">
        <f t="shared" ca="1" si="258"/>
        <v>300</v>
      </c>
      <c r="AW978">
        <f t="shared" ca="1" si="259"/>
        <v>316</v>
      </c>
      <c r="AX978">
        <f t="shared" ca="1" si="260"/>
        <v>-16</v>
      </c>
      <c r="AY978">
        <f t="shared" ca="1" si="261"/>
        <v>300.39731487999995</v>
      </c>
      <c r="AZ978">
        <f t="shared" ca="1" si="262"/>
        <v>309.0096294702804</v>
      </c>
      <c r="BA978">
        <f t="shared" ca="1" si="263"/>
        <v>306.9903705297196</v>
      </c>
      <c r="BB978" cm="1">
        <f t="array" aca="1" ref="BB978" ca="1">_xlfn.LET(_xlpm.rozsah, $J$3:$J$10001,_xlpm.podminka, (_xlpm.rozsah&gt;E978)*(ISNUMBER(_xlpm.rozsah)),_xlpm.indexy, IF(_xlpm.podminka, ROW(_xlpm.rozsah)-MIN(ROW(_xlpm.rozsah))+1),_xlpm.prvni, MIN(_xlpm.indexy),_xlpm.finalni, IF(_xlpm.prvni=1, 2, _xlpm.prvni),INDEX(_xlpm.rozsah, _xlpm.finalni))</f>
        <v>2000</v>
      </c>
      <c r="BC978" cm="1">
        <f t="array" aca="1" ref="BC978" ca="1">INDEX($J$3:$J$10001,MATCH(BB978,$J$3:$J$10004,0)-1)</f>
        <v>1900</v>
      </c>
      <c r="BD978">
        <f t="shared" ca="1" si="264"/>
        <v>300</v>
      </c>
      <c r="BE978">
        <f t="shared" ca="1" si="265"/>
        <v>316</v>
      </c>
      <c r="BF978">
        <f t="shared" ca="1" si="266"/>
        <v>-16</v>
      </c>
      <c r="BG978">
        <f t="shared" ca="1" si="267"/>
        <v>309.0096294702804</v>
      </c>
    </row>
    <row r="979" spans="1:59" x14ac:dyDescent="0.25">
      <c r="A979" s="64">
        <v>976</v>
      </c>
      <c r="B979" s="64">
        <v>81</v>
      </c>
      <c r="C979" s="64">
        <v>25</v>
      </c>
      <c r="D979" s="18">
        <v>976</v>
      </c>
      <c r="E979" s="21">
        <f t="shared" ca="1" si="252"/>
        <v>1943.6898158107474</v>
      </c>
      <c r="F979" s="22">
        <f t="shared" ca="1" si="253"/>
        <v>77.2524073675701</v>
      </c>
      <c r="G979" s="28">
        <v>976</v>
      </c>
      <c r="H979" s="24">
        <f t="shared" ca="1" si="254"/>
        <v>1997.5167820000001</v>
      </c>
      <c r="I979" s="25">
        <f t="shared" ca="1" si="255"/>
        <v>75.099328719999988</v>
      </c>
      <c r="J979" s="155"/>
      <c r="K979" s="155"/>
      <c r="AR979">
        <f t="shared" ca="1" si="256"/>
        <v>300.39731487999995</v>
      </c>
      <c r="AS979">
        <f t="shared" ca="1" si="257"/>
        <v>315.60268512000005</v>
      </c>
      <c r="AT979" cm="1">
        <f t="array" aca="1" ref="AT979" ca="1">_xlfn.LET(_xlpm.rozsah, $J$3:$J$10001,_xlpm.podminka, (_xlpm.rozsah&gt;H979)*(ISNUMBER(_xlpm.rozsah)),_xlpm.indexy, IF(_xlpm.podminka, ROW(_xlpm.rozsah)-MIN(ROW(_xlpm.rozsah))+1),_xlpm.prvni, MIN(_xlpm.indexy),_xlpm.finalni, IF(_xlpm.prvni=1, 2, _xlpm.prvni),INDEX(_xlpm.rozsah, _xlpm.finalni))</f>
        <v>2000</v>
      </c>
      <c r="AU979" cm="1">
        <f t="array" aca="1" ref="AU979" ca="1">INDEX($J$3:$J$10001,MATCH(AT979,$J$3:$J$10004,0)-1)</f>
        <v>1900</v>
      </c>
      <c r="AV979">
        <f t="shared" ca="1" si="258"/>
        <v>300</v>
      </c>
      <c r="AW979">
        <f t="shared" ca="1" si="259"/>
        <v>316</v>
      </c>
      <c r="AX979">
        <f t="shared" ca="1" si="260"/>
        <v>-16</v>
      </c>
      <c r="AY979">
        <f t="shared" ca="1" si="261"/>
        <v>300.39731487999995</v>
      </c>
      <c r="AZ979">
        <f t="shared" ca="1" si="262"/>
        <v>309.0096294702804</v>
      </c>
      <c r="BA979">
        <f t="shared" ca="1" si="263"/>
        <v>306.9903705297196</v>
      </c>
      <c r="BB979" cm="1">
        <f t="array" aca="1" ref="BB979" ca="1">_xlfn.LET(_xlpm.rozsah, $J$3:$J$10001,_xlpm.podminka, (_xlpm.rozsah&gt;E979)*(ISNUMBER(_xlpm.rozsah)),_xlpm.indexy, IF(_xlpm.podminka, ROW(_xlpm.rozsah)-MIN(ROW(_xlpm.rozsah))+1),_xlpm.prvni, MIN(_xlpm.indexy),_xlpm.finalni, IF(_xlpm.prvni=1, 2, _xlpm.prvni),INDEX(_xlpm.rozsah, _xlpm.finalni))</f>
        <v>2000</v>
      </c>
      <c r="BC979" cm="1">
        <f t="array" aca="1" ref="BC979" ca="1">INDEX($J$3:$J$10001,MATCH(BB979,$J$3:$J$10004,0)-1)</f>
        <v>1900</v>
      </c>
      <c r="BD979">
        <f t="shared" ca="1" si="264"/>
        <v>300</v>
      </c>
      <c r="BE979">
        <f t="shared" ca="1" si="265"/>
        <v>316</v>
      </c>
      <c r="BF979">
        <f t="shared" ca="1" si="266"/>
        <v>-16</v>
      </c>
      <c r="BG979">
        <f t="shared" ca="1" si="267"/>
        <v>309.0096294702804</v>
      </c>
    </row>
    <row r="980" spans="1:59" x14ac:dyDescent="0.25">
      <c r="A980" s="64">
        <v>977</v>
      </c>
      <c r="B980" s="64">
        <v>81</v>
      </c>
      <c r="C980" s="64">
        <v>29</v>
      </c>
      <c r="D980" s="18">
        <v>977</v>
      </c>
      <c r="E980" s="21">
        <f t="shared" ca="1" si="252"/>
        <v>1943.6898158107474</v>
      </c>
      <c r="F980" s="22">
        <f t="shared" ca="1" si="253"/>
        <v>89.612792546381314</v>
      </c>
      <c r="G980" s="23">
        <v>977</v>
      </c>
      <c r="H980" s="24">
        <f t="shared" ca="1" si="254"/>
        <v>1997.5167820000001</v>
      </c>
      <c r="I980" s="25">
        <f t="shared" ca="1" si="255"/>
        <v>87.115221315199975</v>
      </c>
      <c r="J980" s="155"/>
      <c r="K980" s="155"/>
      <c r="AR980">
        <f t="shared" ca="1" si="256"/>
        <v>300.39731487999995</v>
      </c>
      <c r="AS980">
        <f t="shared" ca="1" si="257"/>
        <v>315.60268512000005</v>
      </c>
      <c r="AT980" cm="1">
        <f t="array" aca="1" ref="AT980" ca="1">_xlfn.LET(_xlpm.rozsah, $J$3:$J$10001,_xlpm.podminka, (_xlpm.rozsah&gt;H980)*(ISNUMBER(_xlpm.rozsah)),_xlpm.indexy, IF(_xlpm.podminka, ROW(_xlpm.rozsah)-MIN(ROW(_xlpm.rozsah))+1),_xlpm.prvni, MIN(_xlpm.indexy),_xlpm.finalni, IF(_xlpm.prvni=1, 2, _xlpm.prvni),INDEX(_xlpm.rozsah, _xlpm.finalni))</f>
        <v>2000</v>
      </c>
      <c r="AU980" cm="1">
        <f t="array" aca="1" ref="AU980" ca="1">INDEX($J$3:$J$10001,MATCH(AT980,$J$3:$J$10004,0)-1)</f>
        <v>1900</v>
      </c>
      <c r="AV980">
        <f t="shared" ca="1" si="258"/>
        <v>300</v>
      </c>
      <c r="AW980">
        <f t="shared" ca="1" si="259"/>
        <v>316</v>
      </c>
      <c r="AX980">
        <f t="shared" ca="1" si="260"/>
        <v>-16</v>
      </c>
      <c r="AY980">
        <f t="shared" ca="1" si="261"/>
        <v>300.39731487999995</v>
      </c>
      <c r="AZ980">
        <f t="shared" ca="1" si="262"/>
        <v>309.0096294702804</v>
      </c>
      <c r="BA980">
        <f t="shared" ca="1" si="263"/>
        <v>306.9903705297196</v>
      </c>
      <c r="BB980" cm="1">
        <f t="array" aca="1" ref="BB980" ca="1">_xlfn.LET(_xlpm.rozsah, $J$3:$J$10001,_xlpm.podminka, (_xlpm.rozsah&gt;E980)*(ISNUMBER(_xlpm.rozsah)),_xlpm.indexy, IF(_xlpm.podminka, ROW(_xlpm.rozsah)-MIN(ROW(_xlpm.rozsah))+1),_xlpm.prvni, MIN(_xlpm.indexy),_xlpm.finalni, IF(_xlpm.prvni=1, 2, _xlpm.prvni),INDEX(_xlpm.rozsah, _xlpm.finalni))</f>
        <v>2000</v>
      </c>
      <c r="BC980" cm="1">
        <f t="array" aca="1" ref="BC980" ca="1">INDEX($J$3:$J$10001,MATCH(BB980,$J$3:$J$10004,0)-1)</f>
        <v>1900</v>
      </c>
      <c r="BD980">
        <f t="shared" ca="1" si="264"/>
        <v>300</v>
      </c>
      <c r="BE980">
        <f t="shared" ca="1" si="265"/>
        <v>316</v>
      </c>
      <c r="BF980">
        <f t="shared" ca="1" si="266"/>
        <v>-16</v>
      </c>
      <c r="BG980">
        <f t="shared" ca="1" si="267"/>
        <v>309.0096294702804</v>
      </c>
    </row>
    <row r="981" spans="1:59" x14ac:dyDescent="0.25">
      <c r="A981" s="64">
        <v>978</v>
      </c>
      <c r="B981" s="64">
        <v>83</v>
      </c>
      <c r="C981" s="64">
        <v>47</v>
      </c>
      <c r="D981" s="18">
        <v>978</v>
      </c>
      <c r="E981" s="21">
        <f t="shared" ca="1" si="252"/>
        <v>1974.398206324593</v>
      </c>
      <c r="F981" s="22">
        <f t="shared" ca="1" si="253"/>
        <v>142.9252548843906</v>
      </c>
      <c r="G981" s="28">
        <v>978</v>
      </c>
      <c r="H981" s="24">
        <f t="shared" ca="1" si="254"/>
        <v>2022.1468259999999</v>
      </c>
      <c r="I981" s="25">
        <f t="shared" ca="1" si="255"/>
        <v>138.918198356</v>
      </c>
      <c r="J981" s="155"/>
      <c r="K981" s="155"/>
      <c r="AR981">
        <f t="shared" ca="1" si="256"/>
        <v>295.57063479999999</v>
      </c>
      <c r="AS981">
        <f t="shared" ca="1" si="257"/>
        <v>284.42936520000001</v>
      </c>
      <c r="AT981" cm="1">
        <f t="array" aca="1" ref="AT981" ca="1">_xlfn.LET(_xlpm.rozsah, $J$3:$J$10001,_xlpm.podminka, (_xlpm.rozsah&gt;H981)*(ISNUMBER(_xlpm.rozsah)),_xlpm.indexy, IF(_xlpm.podminka, ROW(_xlpm.rozsah)-MIN(ROW(_xlpm.rozsah))+1),_xlpm.prvni, MIN(_xlpm.indexy),_xlpm.finalni, IF(_xlpm.prvni=1, 2, _xlpm.prvni),INDEX(_xlpm.rozsah, _xlpm.finalni))</f>
        <v>2100</v>
      </c>
      <c r="AU981" cm="1">
        <f t="array" aca="1" ref="AU981" ca="1">INDEX($J$3:$J$10001,MATCH(AT981,$J$3:$J$10004,0)-1)</f>
        <v>2000</v>
      </c>
      <c r="AV981">
        <f t="shared" ca="1" si="258"/>
        <v>280</v>
      </c>
      <c r="AW981">
        <f t="shared" ca="1" si="259"/>
        <v>300</v>
      </c>
      <c r="AX981">
        <f t="shared" ca="1" si="260"/>
        <v>-20</v>
      </c>
      <c r="AY981">
        <f t="shared" ca="1" si="261"/>
        <v>295.57063479999999</v>
      </c>
      <c r="AZ981">
        <f t="shared" ca="1" si="262"/>
        <v>304.09628698806512</v>
      </c>
      <c r="BA981">
        <f t="shared" ca="1" si="263"/>
        <v>311.90371301193488</v>
      </c>
      <c r="BB981" cm="1">
        <f t="array" aca="1" ref="BB981" ca="1">_xlfn.LET(_xlpm.rozsah, $J$3:$J$10001,_xlpm.podminka, (_xlpm.rozsah&gt;E981)*(ISNUMBER(_xlpm.rozsah)),_xlpm.indexy, IF(_xlpm.podminka, ROW(_xlpm.rozsah)-MIN(ROW(_xlpm.rozsah))+1),_xlpm.prvni, MIN(_xlpm.indexy),_xlpm.finalni, IF(_xlpm.prvni=1, 2, _xlpm.prvni),INDEX(_xlpm.rozsah, _xlpm.finalni))</f>
        <v>2000</v>
      </c>
      <c r="BC981" cm="1">
        <f t="array" aca="1" ref="BC981" ca="1">INDEX($J$3:$J$10001,MATCH(BB981,$J$3:$J$10004,0)-1)</f>
        <v>1900</v>
      </c>
      <c r="BD981">
        <f t="shared" ca="1" si="264"/>
        <v>300</v>
      </c>
      <c r="BE981">
        <f t="shared" ca="1" si="265"/>
        <v>316</v>
      </c>
      <c r="BF981">
        <f t="shared" ca="1" si="266"/>
        <v>-16</v>
      </c>
      <c r="BG981">
        <f t="shared" ca="1" si="267"/>
        <v>304.09628698806512</v>
      </c>
    </row>
    <row r="982" spans="1:59" x14ac:dyDescent="0.25">
      <c r="A982" s="64">
        <v>979</v>
      </c>
      <c r="B982" s="64">
        <v>81</v>
      </c>
      <c r="C982" s="64">
        <v>90</v>
      </c>
      <c r="D982" s="18">
        <v>979</v>
      </c>
      <c r="E982" s="21">
        <f t="shared" ca="1" si="252"/>
        <v>1943.6898158107474</v>
      </c>
      <c r="F982" s="22">
        <f t="shared" ca="1" si="253"/>
        <v>278.10866652325234</v>
      </c>
      <c r="G982" s="23">
        <v>979</v>
      </c>
      <c r="H982" s="24">
        <f t="shared" ca="1" si="254"/>
        <v>1997.5167820000001</v>
      </c>
      <c r="I982" s="25">
        <f t="shared" ca="1" si="255"/>
        <v>270.35758339199992</v>
      </c>
      <c r="J982" s="155"/>
      <c r="K982" s="155"/>
      <c r="AR982">
        <f t="shared" ca="1" si="256"/>
        <v>300.39731487999995</v>
      </c>
      <c r="AS982">
        <f t="shared" ca="1" si="257"/>
        <v>315.60268512000005</v>
      </c>
      <c r="AT982" cm="1">
        <f t="array" aca="1" ref="AT982" ca="1">_xlfn.LET(_xlpm.rozsah, $J$3:$J$10001,_xlpm.podminka, (_xlpm.rozsah&gt;H982)*(ISNUMBER(_xlpm.rozsah)),_xlpm.indexy, IF(_xlpm.podminka, ROW(_xlpm.rozsah)-MIN(ROW(_xlpm.rozsah))+1),_xlpm.prvni, MIN(_xlpm.indexy),_xlpm.finalni, IF(_xlpm.prvni=1, 2, _xlpm.prvni),INDEX(_xlpm.rozsah, _xlpm.finalni))</f>
        <v>2000</v>
      </c>
      <c r="AU982" cm="1">
        <f t="array" aca="1" ref="AU982" ca="1">INDEX($J$3:$J$10001,MATCH(AT982,$J$3:$J$10004,0)-1)</f>
        <v>1900</v>
      </c>
      <c r="AV982">
        <f t="shared" ca="1" si="258"/>
        <v>300</v>
      </c>
      <c r="AW982">
        <f t="shared" ca="1" si="259"/>
        <v>316</v>
      </c>
      <c r="AX982">
        <f t="shared" ca="1" si="260"/>
        <v>-16</v>
      </c>
      <c r="AY982">
        <f t="shared" ca="1" si="261"/>
        <v>300.39731487999995</v>
      </c>
      <c r="AZ982">
        <f t="shared" ca="1" si="262"/>
        <v>309.0096294702804</v>
      </c>
      <c r="BA982">
        <f t="shared" ca="1" si="263"/>
        <v>306.9903705297196</v>
      </c>
      <c r="BB982" cm="1">
        <f t="array" aca="1" ref="BB982" ca="1">_xlfn.LET(_xlpm.rozsah, $J$3:$J$10001,_xlpm.podminka, (_xlpm.rozsah&gt;E982)*(ISNUMBER(_xlpm.rozsah)),_xlpm.indexy, IF(_xlpm.podminka, ROW(_xlpm.rozsah)-MIN(ROW(_xlpm.rozsah))+1),_xlpm.prvni, MIN(_xlpm.indexy),_xlpm.finalni, IF(_xlpm.prvni=1, 2, _xlpm.prvni),INDEX(_xlpm.rozsah, _xlpm.finalni))</f>
        <v>2000</v>
      </c>
      <c r="BC982" cm="1">
        <f t="array" aca="1" ref="BC982" ca="1">INDEX($J$3:$J$10001,MATCH(BB982,$J$3:$J$10004,0)-1)</f>
        <v>1900</v>
      </c>
      <c r="BD982">
        <f t="shared" ca="1" si="264"/>
        <v>300</v>
      </c>
      <c r="BE982">
        <f t="shared" ca="1" si="265"/>
        <v>316</v>
      </c>
      <c r="BF982">
        <f t="shared" ca="1" si="266"/>
        <v>-16</v>
      </c>
      <c r="BG982">
        <f t="shared" ca="1" si="267"/>
        <v>309.0096294702804</v>
      </c>
    </row>
    <row r="983" spans="1:59" x14ac:dyDescent="0.25">
      <c r="A983" s="64">
        <v>980</v>
      </c>
      <c r="B983" s="64">
        <v>81</v>
      </c>
      <c r="C983" s="64">
        <v>75</v>
      </c>
      <c r="D983" s="18">
        <v>980</v>
      </c>
      <c r="E983" s="21">
        <f t="shared" ca="1" si="252"/>
        <v>1943.6898158107474</v>
      </c>
      <c r="F983" s="22">
        <f t="shared" ca="1" si="253"/>
        <v>231.7572221027103</v>
      </c>
      <c r="G983" s="28">
        <v>980</v>
      </c>
      <c r="H983" s="24">
        <f t="shared" ca="1" si="254"/>
        <v>1997.5167820000001</v>
      </c>
      <c r="I983" s="25">
        <f t="shared" ca="1" si="255"/>
        <v>225.29798615999997</v>
      </c>
      <c r="J983" s="155"/>
      <c r="K983" s="155"/>
      <c r="AR983">
        <f t="shared" ca="1" si="256"/>
        <v>300.39731487999995</v>
      </c>
      <c r="AS983">
        <f t="shared" ca="1" si="257"/>
        <v>315.60268512000005</v>
      </c>
      <c r="AT983" cm="1">
        <f t="array" aca="1" ref="AT983" ca="1">_xlfn.LET(_xlpm.rozsah, $J$3:$J$10001,_xlpm.podminka, (_xlpm.rozsah&gt;H983)*(ISNUMBER(_xlpm.rozsah)),_xlpm.indexy, IF(_xlpm.podminka, ROW(_xlpm.rozsah)-MIN(ROW(_xlpm.rozsah))+1),_xlpm.prvni, MIN(_xlpm.indexy),_xlpm.finalni, IF(_xlpm.prvni=1, 2, _xlpm.prvni),INDEX(_xlpm.rozsah, _xlpm.finalni))</f>
        <v>2000</v>
      </c>
      <c r="AU983" cm="1">
        <f t="array" aca="1" ref="AU983" ca="1">INDEX($J$3:$J$10001,MATCH(AT983,$J$3:$J$10004,0)-1)</f>
        <v>1900</v>
      </c>
      <c r="AV983">
        <f t="shared" ca="1" si="258"/>
        <v>300</v>
      </c>
      <c r="AW983">
        <f t="shared" ca="1" si="259"/>
        <v>316</v>
      </c>
      <c r="AX983">
        <f t="shared" ca="1" si="260"/>
        <v>-16</v>
      </c>
      <c r="AY983">
        <f t="shared" ca="1" si="261"/>
        <v>300.39731487999995</v>
      </c>
      <c r="AZ983">
        <f t="shared" ca="1" si="262"/>
        <v>309.0096294702804</v>
      </c>
      <c r="BA983">
        <f t="shared" ca="1" si="263"/>
        <v>306.9903705297196</v>
      </c>
      <c r="BB983" cm="1">
        <f t="array" aca="1" ref="BB983" ca="1">_xlfn.LET(_xlpm.rozsah, $J$3:$J$10001,_xlpm.podminka, (_xlpm.rozsah&gt;E983)*(ISNUMBER(_xlpm.rozsah)),_xlpm.indexy, IF(_xlpm.podminka, ROW(_xlpm.rozsah)-MIN(ROW(_xlpm.rozsah))+1),_xlpm.prvni, MIN(_xlpm.indexy),_xlpm.finalni, IF(_xlpm.prvni=1, 2, _xlpm.prvni),INDEX(_xlpm.rozsah, _xlpm.finalni))</f>
        <v>2000</v>
      </c>
      <c r="BC983" cm="1">
        <f t="array" aca="1" ref="BC983" ca="1">INDEX($J$3:$J$10001,MATCH(BB983,$J$3:$J$10004,0)-1)</f>
        <v>1900</v>
      </c>
      <c r="BD983">
        <f t="shared" ca="1" si="264"/>
        <v>300</v>
      </c>
      <c r="BE983">
        <f t="shared" ca="1" si="265"/>
        <v>316</v>
      </c>
      <c r="BF983">
        <f t="shared" ca="1" si="266"/>
        <v>-16</v>
      </c>
      <c r="BG983">
        <f t="shared" ca="1" si="267"/>
        <v>309.0096294702804</v>
      </c>
    </row>
    <row r="984" spans="1:59" x14ac:dyDescent="0.25">
      <c r="A984" s="64">
        <v>981</v>
      </c>
      <c r="B984" s="64">
        <v>80</v>
      </c>
      <c r="C984" s="64">
        <v>60</v>
      </c>
      <c r="D984" s="18">
        <v>981</v>
      </c>
      <c r="E984" s="21">
        <f t="shared" ca="1" si="252"/>
        <v>1928.3356205538248</v>
      </c>
      <c r="F984" s="22">
        <f t="shared" ca="1" si="253"/>
        <v>186.87978042683284</v>
      </c>
      <c r="G984" s="23">
        <v>981</v>
      </c>
      <c r="H984" s="24">
        <f t="shared" ca="1" si="254"/>
        <v>1985.2017599999999</v>
      </c>
      <c r="I984" s="25">
        <f t="shared" ca="1" si="255"/>
        <v>181.42063104000002</v>
      </c>
      <c r="J984" s="155"/>
      <c r="K984" s="155"/>
      <c r="AR984">
        <f t="shared" ca="1" si="256"/>
        <v>302.3677184</v>
      </c>
      <c r="AS984">
        <f t="shared" ca="1" si="257"/>
        <v>313.6322816</v>
      </c>
      <c r="AT984" cm="1">
        <f t="array" aca="1" ref="AT984" ca="1">_xlfn.LET(_xlpm.rozsah, $J$3:$J$10001,_xlpm.podminka, (_xlpm.rozsah&gt;H984)*(ISNUMBER(_xlpm.rozsah)),_xlpm.indexy, IF(_xlpm.podminka, ROW(_xlpm.rozsah)-MIN(ROW(_xlpm.rozsah))+1),_xlpm.prvni, MIN(_xlpm.indexy),_xlpm.finalni, IF(_xlpm.prvni=1, 2, _xlpm.prvni),INDEX(_xlpm.rozsah, _xlpm.finalni))</f>
        <v>2000</v>
      </c>
      <c r="AU984" cm="1">
        <f t="array" aca="1" ref="AU984" ca="1">INDEX($J$3:$J$10001,MATCH(AT984,$J$3:$J$10004,0)-1)</f>
        <v>1900</v>
      </c>
      <c r="AV984">
        <f t="shared" ca="1" si="258"/>
        <v>300</v>
      </c>
      <c r="AW984">
        <f t="shared" ca="1" si="259"/>
        <v>316</v>
      </c>
      <c r="AX984">
        <f t="shared" ca="1" si="260"/>
        <v>-16</v>
      </c>
      <c r="AY984">
        <f t="shared" ca="1" si="261"/>
        <v>302.3677184</v>
      </c>
      <c r="AZ984">
        <f t="shared" ca="1" si="262"/>
        <v>311.46630071138804</v>
      </c>
      <c r="BA984">
        <f t="shared" ca="1" si="263"/>
        <v>304.53369928861196</v>
      </c>
      <c r="BB984" cm="1">
        <f t="array" aca="1" ref="BB984" ca="1">_xlfn.LET(_xlpm.rozsah, $J$3:$J$10001,_xlpm.podminka, (_xlpm.rozsah&gt;E984)*(ISNUMBER(_xlpm.rozsah)),_xlpm.indexy, IF(_xlpm.podminka, ROW(_xlpm.rozsah)-MIN(ROW(_xlpm.rozsah))+1),_xlpm.prvni, MIN(_xlpm.indexy),_xlpm.finalni, IF(_xlpm.prvni=1, 2, _xlpm.prvni),INDEX(_xlpm.rozsah, _xlpm.finalni))</f>
        <v>2000</v>
      </c>
      <c r="BC984" cm="1">
        <f t="array" aca="1" ref="BC984" ca="1">INDEX($J$3:$J$10001,MATCH(BB984,$J$3:$J$10004,0)-1)</f>
        <v>1900</v>
      </c>
      <c r="BD984">
        <f t="shared" ca="1" si="264"/>
        <v>300</v>
      </c>
      <c r="BE984">
        <f t="shared" ca="1" si="265"/>
        <v>316</v>
      </c>
      <c r="BF984">
        <f t="shared" ca="1" si="266"/>
        <v>-16</v>
      </c>
      <c r="BG984">
        <f t="shared" ca="1" si="267"/>
        <v>311.46630071138804</v>
      </c>
    </row>
    <row r="985" spans="1:59" x14ac:dyDescent="0.25">
      <c r="A985" s="64">
        <v>982</v>
      </c>
      <c r="B985" s="64">
        <v>81</v>
      </c>
      <c r="C985" s="64">
        <v>48</v>
      </c>
      <c r="D985" s="18">
        <v>982</v>
      </c>
      <c r="E985" s="21">
        <f t="shared" ca="1" si="252"/>
        <v>1943.6898158107474</v>
      </c>
      <c r="F985" s="22">
        <f t="shared" ca="1" si="253"/>
        <v>148.32462214573459</v>
      </c>
      <c r="G985" s="28">
        <v>982</v>
      </c>
      <c r="H985" s="24">
        <f t="shared" ca="1" si="254"/>
        <v>1997.5167820000001</v>
      </c>
      <c r="I985" s="25">
        <f t="shared" ca="1" si="255"/>
        <v>144.19071114239998</v>
      </c>
      <c r="J985" s="155"/>
      <c r="K985" s="155"/>
      <c r="AR985">
        <f t="shared" ca="1" si="256"/>
        <v>300.39731487999995</v>
      </c>
      <c r="AS985">
        <f t="shared" ca="1" si="257"/>
        <v>315.60268512000005</v>
      </c>
      <c r="AT985" cm="1">
        <f t="array" aca="1" ref="AT985" ca="1">_xlfn.LET(_xlpm.rozsah, $J$3:$J$10001,_xlpm.podminka, (_xlpm.rozsah&gt;H985)*(ISNUMBER(_xlpm.rozsah)),_xlpm.indexy, IF(_xlpm.podminka, ROW(_xlpm.rozsah)-MIN(ROW(_xlpm.rozsah))+1),_xlpm.prvni, MIN(_xlpm.indexy),_xlpm.finalni, IF(_xlpm.prvni=1, 2, _xlpm.prvni),INDEX(_xlpm.rozsah, _xlpm.finalni))</f>
        <v>2000</v>
      </c>
      <c r="AU985" cm="1">
        <f t="array" aca="1" ref="AU985" ca="1">INDEX($J$3:$J$10001,MATCH(AT985,$J$3:$J$10004,0)-1)</f>
        <v>1900</v>
      </c>
      <c r="AV985">
        <f t="shared" ca="1" si="258"/>
        <v>300</v>
      </c>
      <c r="AW985">
        <f t="shared" ca="1" si="259"/>
        <v>316</v>
      </c>
      <c r="AX985">
        <f t="shared" ca="1" si="260"/>
        <v>-16</v>
      </c>
      <c r="AY985">
        <f t="shared" ca="1" si="261"/>
        <v>300.39731487999995</v>
      </c>
      <c r="AZ985">
        <f t="shared" ca="1" si="262"/>
        <v>309.0096294702804</v>
      </c>
      <c r="BA985">
        <f t="shared" ca="1" si="263"/>
        <v>306.9903705297196</v>
      </c>
      <c r="BB985" cm="1">
        <f t="array" aca="1" ref="BB985" ca="1">_xlfn.LET(_xlpm.rozsah, $J$3:$J$10001,_xlpm.podminka, (_xlpm.rozsah&gt;E985)*(ISNUMBER(_xlpm.rozsah)),_xlpm.indexy, IF(_xlpm.podminka, ROW(_xlpm.rozsah)-MIN(ROW(_xlpm.rozsah))+1),_xlpm.prvni, MIN(_xlpm.indexy),_xlpm.finalni, IF(_xlpm.prvni=1, 2, _xlpm.prvni),INDEX(_xlpm.rozsah, _xlpm.finalni))</f>
        <v>2000</v>
      </c>
      <c r="BC985" cm="1">
        <f t="array" aca="1" ref="BC985" ca="1">INDEX($J$3:$J$10001,MATCH(BB985,$J$3:$J$10004,0)-1)</f>
        <v>1900</v>
      </c>
      <c r="BD985">
        <f t="shared" ca="1" si="264"/>
        <v>300</v>
      </c>
      <c r="BE985">
        <f t="shared" ca="1" si="265"/>
        <v>316</v>
      </c>
      <c r="BF985">
        <f t="shared" ca="1" si="266"/>
        <v>-16</v>
      </c>
      <c r="BG985">
        <f t="shared" ca="1" si="267"/>
        <v>309.0096294702804</v>
      </c>
    </row>
    <row r="986" spans="1:59" x14ac:dyDescent="0.25">
      <c r="A986" s="64">
        <v>983</v>
      </c>
      <c r="B986" s="64">
        <v>81</v>
      </c>
      <c r="C986" s="64">
        <v>41</v>
      </c>
      <c r="D986" s="18">
        <v>983</v>
      </c>
      <c r="E986" s="21">
        <f t="shared" ca="1" si="252"/>
        <v>1943.6898158107474</v>
      </c>
      <c r="F986" s="22">
        <f t="shared" ca="1" si="253"/>
        <v>126.69394808281497</v>
      </c>
      <c r="G986" s="23">
        <v>983</v>
      </c>
      <c r="H986" s="24">
        <f t="shared" ca="1" si="254"/>
        <v>1997.5167820000001</v>
      </c>
      <c r="I986" s="25">
        <f t="shared" ca="1" si="255"/>
        <v>123.16289910079999</v>
      </c>
      <c r="J986" s="155"/>
      <c r="K986" s="155"/>
      <c r="AR986">
        <f t="shared" ca="1" si="256"/>
        <v>300.39731487999995</v>
      </c>
      <c r="AS986">
        <f t="shared" ca="1" si="257"/>
        <v>315.60268512000005</v>
      </c>
      <c r="AT986" cm="1">
        <f t="array" aca="1" ref="AT986" ca="1">_xlfn.LET(_xlpm.rozsah, $J$3:$J$10001,_xlpm.podminka, (_xlpm.rozsah&gt;H986)*(ISNUMBER(_xlpm.rozsah)),_xlpm.indexy, IF(_xlpm.podminka, ROW(_xlpm.rozsah)-MIN(ROW(_xlpm.rozsah))+1),_xlpm.prvni, MIN(_xlpm.indexy),_xlpm.finalni, IF(_xlpm.prvni=1, 2, _xlpm.prvni),INDEX(_xlpm.rozsah, _xlpm.finalni))</f>
        <v>2000</v>
      </c>
      <c r="AU986" cm="1">
        <f t="array" aca="1" ref="AU986" ca="1">INDEX($J$3:$J$10001,MATCH(AT986,$J$3:$J$10004,0)-1)</f>
        <v>1900</v>
      </c>
      <c r="AV986">
        <f t="shared" ca="1" si="258"/>
        <v>300</v>
      </c>
      <c r="AW986">
        <f t="shared" ca="1" si="259"/>
        <v>316</v>
      </c>
      <c r="AX986">
        <f t="shared" ca="1" si="260"/>
        <v>-16</v>
      </c>
      <c r="AY986">
        <f t="shared" ca="1" si="261"/>
        <v>300.39731487999995</v>
      </c>
      <c r="AZ986">
        <f t="shared" ca="1" si="262"/>
        <v>309.0096294702804</v>
      </c>
      <c r="BA986">
        <f t="shared" ca="1" si="263"/>
        <v>306.9903705297196</v>
      </c>
      <c r="BB986" cm="1">
        <f t="array" aca="1" ref="BB986" ca="1">_xlfn.LET(_xlpm.rozsah, $J$3:$J$10001,_xlpm.podminka, (_xlpm.rozsah&gt;E986)*(ISNUMBER(_xlpm.rozsah)),_xlpm.indexy, IF(_xlpm.podminka, ROW(_xlpm.rozsah)-MIN(ROW(_xlpm.rozsah))+1),_xlpm.prvni, MIN(_xlpm.indexy),_xlpm.finalni, IF(_xlpm.prvni=1, 2, _xlpm.prvni),INDEX(_xlpm.rozsah, _xlpm.finalni))</f>
        <v>2000</v>
      </c>
      <c r="BC986" cm="1">
        <f t="array" aca="1" ref="BC986" ca="1">INDEX($J$3:$J$10001,MATCH(BB986,$J$3:$J$10004,0)-1)</f>
        <v>1900</v>
      </c>
      <c r="BD986">
        <f t="shared" ca="1" si="264"/>
        <v>300</v>
      </c>
      <c r="BE986">
        <f t="shared" ca="1" si="265"/>
        <v>316</v>
      </c>
      <c r="BF986">
        <f t="shared" ca="1" si="266"/>
        <v>-16</v>
      </c>
      <c r="BG986">
        <f t="shared" ca="1" si="267"/>
        <v>309.0096294702804</v>
      </c>
    </row>
    <row r="987" spans="1:59" x14ac:dyDescent="0.25">
      <c r="A987" s="64">
        <v>984</v>
      </c>
      <c r="B987" s="64">
        <v>81</v>
      </c>
      <c r="C987" s="64">
        <v>30</v>
      </c>
      <c r="D987" s="18">
        <v>984</v>
      </c>
      <c r="E987" s="21">
        <f t="shared" ca="1" si="252"/>
        <v>1943.6898158107474</v>
      </c>
      <c r="F987" s="22">
        <f t="shared" ca="1" si="253"/>
        <v>92.702888841084118</v>
      </c>
      <c r="G987" s="28">
        <v>984</v>
      </c>
      <c r="H987" s="24">
        <f t="shared" ca="1" si="254"/>
        <v>1997.5167820000001</v>
      </c>
      <c r="I987" s="25">
        <f t="shared" ca="1" si="255"/>
        <v>90.119194463999989</v>
      </c>
      <c r="J987" s="155"/>
      <c r="K987" s="155"/>
      <c r="AR987">
        <f t="shared" ca="1" si="256"/>
        <v>300.39731487999995</v>
      </c>
      <c r="AS987">
        <f t="shared" ca="1" si="257"/>
        <v>315.60268512000005</v>
      </c>
      <c r="AT987" cm="1">
        <f t="array" aca="1" ref="AT987" ca="1">_xlfn.LET(_xlpm.rozsah, $J$3:$J$10001,_xlpm.podminka, (_xlpm.rozsah&gt;H987)*(ISNUMBER(_xlpm.rozsah)),_xlpm.indexy, IF(_xlpm.podminka, ROW(_xlpm.rozsah)-MIN(ROW(_xlpm.rozsah))+1),_xlpm.prvni, MIN(_xlpm.indexy),_xlpm.finalni, IF(_xlpm.prvni=1, 2, _xlpm.prvni),INDEX(_xlpm.rozsah, _xlpm.finalni))</f>
        <v>2000</v>
      </c>
      <c r="AU987" cm="1">
        <f t="array" aca="1" ref="AU987" ca="1">INDEX($J$3:$J$10001,MATCH(AT987,$J$3:$J$10004,0)-1)</f>
        <v>1900</v>
      </c>
      <c r="AV987">
        <f t="shared" ca="1" si="258"/>
        <v>300</v>
      </c>
      <c r="AW987">
        <f t="shared" ca="1" si="259"/>
        <v>316</v>
      </c>
      <c r="AX987">
        <f t="shared" ca="1" si="260"/>
        <v>-16</v>
      </c>
      <c r="AY987">
        <f t="shared" ca="1" si="261"/>
        <v>300.39731487999995</v>
      </c>
      <c r="AZ987">
        <f t="shared" ca="1" si="262"/>
        <v>309.0096294702804</v>
      </c>
      <c r="BA987">
        <f t="shared" ca="1" si="263"/>
        <v>306.9903705297196</v>
      </c>
      <c r="BB987" cm="1">
        <f t="array" aca="1" ref="BB987" ca="1">_xlfn.LET(_xlpm.rozsah, $J$3:$J$10001,_xlpm.podminka, (_xlpm.rozsah&gt;E987)*(ISNUMBER(_xlpm.rozsah)),_xlpm.indexy, IF(_xlpm.podminka, ROW(_xlpm.rozsah)-MIN(ROW(_xlpm.rozsah))+1),_xlpm.prvni, MIN(_xlpm.indexy),_xlpm.finalni, IF(_xlpm.prvni=1, 2, _xlpm.prvni),INDEX(_xlpm.rozsah, _xlpm.finalni))</f>
        <v>2000</v>
      </c>
      <c r="BC987" cm="1">
        <f t="array" aca="1" ref="BC987" ca="1">INDEX($J$3:$J$10001,MATCH(BB987,$J$3:$J$10004,0)-1)</f>
        <v>1900</v>
      </c>
      <c r="BD987">
        <f t="shared" ca="1" si="264"/>
        <v>300</v>
      </c>
      <c r="BE987">
        <f t="shared" ca="1" si="265"/>
        <v>316</v>
      </c>
      <c r="BF987">
        <f t="shared" ca="1" si="266"/>
        <v>-16</v>
      </c>
      <c r="BG987">
        <f t="shared" ca="1" si="267"/>
        <v>309.0096294702804</v>
      </c>
    </row>
    <row r="988" spans="1:59" x14ac:dyDescent="0.25">
      <c r="A988" s="64">
        <v>985</v>
      </c>
      <c r="B988" s="64">
        <v>80</v>
      </c>
      <c r="C988" s="64">
        <v>24</v>
      </c>
      <c r="D988" s="18">
        <v>985</v>
      </c>
      <c r="E988" s="21">
        <f t="shared" ca="1" si="252"/>
        <v>1928.3356205538248</v>
      </c>
      <c r="F988" s="22">
        <f t="shared" ca="1" si="253"/>
        <v>74.751912170733135</v>
      </c>
      <c r="G988" s="23">
        <v>985</v>
      </c>
      <c r="H988" s="24">
        <f t="shared" ca="1" si="254"/>
        <v>1985.2017599999999</v>
      </c>
      <c r="I988" s="25">
        <f t="shared" ca="1" si="255"/>
        <v>72.568252415999993</v>
      </c>
      <c r="J988" s="155"/>
      <c r="K988" s="155"/>
      <c r="AR988">
        <f t="shared" ca="1" si="256"/>
        <v>302.3677184</v>
      </c>
      <c r="AS988">
        <f t="shared" ca="1" si="257"/>
        <v>313.6322816</v>
      </c>
      <c r="AT988" cm="1">
        <f t="array" aca="1" ref="AT988" ca="1">_xlfn.LET(_xlpm.rozsah, $J$3:$J$10001,_xlpm.podminka, (_xlpm.rozsah&gt;H988)*(ISNUMBER(_xlpm.rozsah)),_xlpm.indexy, IF(_xlpm.podminka, ROW(_xlpm.rozsah)-MIN(ROW(_xlpm.rozsah))+1),_xlpm.prvni, MIN(_xlpm.indexy),_xlpm.finalni, IF(_xlpm.prvni=1, 2, _xlpm.prvni),INDEX(_xlpm.rozsah, _xlpm.finalni))</f>
        <v>2000</v>
      </c>
      <c r="AU988" cm="1">
        <f t="array" aca="1" ref="AU988" ca="1">INDEX($J$3:$J$10001,MATCH(AT988,$J$3:$J$10004,0)-1)</f>
        <v>1900</v>
      </c>
      <c r="AV988">
        <f t="shared" ca="1" si="258"/>
        <v>300</v>
      </c>
      <c r="AW988">
        <f t="shared" ca="1" si="259"/>
        <v>316</v>
      </c>
      <c r="AX988">
        <f t="shared" ca="1" si="260"/>
        <v>-16</v>
      </c>
      <c r="AY988">
        <f t="shared" ca="1" si="261"/>
        <v>302.3677184</v>
      </c>
      <c r="AZ988">
        <f t="shared" ca="1" si="262"/>
        <v>311.46630071138804</v>
      </c>
      <c r="BA988">
        <f t="shared" ca="1" si="263"/>
        <v>304.53369928861196</v>
      </c>
      <c r="BB988" cm="1">
        <f t="array" aca="1" ref="BB988" ca="1">_xlfn.LET(_xlpm.rozsah, $J$3:$J$10001,_xlpm.podminka, (_xlpm.rozsah&gt;E988)*(ISNUMBER(_xlpm.rozsah)),_xlpm.indexy, IF(_xlpm.podminka, ROW(_xlpm.rozsah)-MIN(ROW(_xlpm.rozsah))+1),_xlpm.prvni, MIN(_xlpm.indexy),_xlpm.finalni, IF(_xlpm.prvni=1, 2, _xlpm.prvni),INDEX(_xlpm.rozsah, _xlpm.finalni))</f>
        <v>2000</v>
      </c>
      <c r="BC988" cm="1">
        <f t="array" aca="1" ref="BC988" ca="1">INDEX($J$3:$J$10001,MATCH(BB988,$J$3:$J$10004,0)-1)</f>
        <v>1900</v>
      </c>
      <c r="BD988">
        <f t="shared" ca="1" si="264"/>
        <v>300</v>
      </c>
      <c r="BE988">
        <f t="shared" ca="1" si="265"/>
        <v>316</v>
      </c>
      <c r="BF988">
        <f t="shared" ca="1" si="266"/>
        <v>-16</v>
      </c>
      <c r="BG988">
        <f t="shared" ca="1" si="267"/>
        <v>311.46630071138804</v>
      </c>
    </row>
    <row r="989" spans="1:59" x14ac:dyDescent="0.25">
      <c r="A989" s="64">
        <v>986</v>
      </c>
      <c r="B989" s="64">
        <v>81</v>
      </c>
      <c r="C989" s="64">
        <v>20</v>
      </c>
      <c r="D989" s="18">
        <v>986</v>
      </c>
      <c r="E989" s="21">
        <f t="shared" ca="1" si="252"/>
        <v>1943.6898158107474</v>
      </c>
      <c r="F989" s="22">
        <f t="shared" ca="1" si="253"/>
        <v>61.801925894056076</v>
      </c>
      <c r="G989" s="28">
        <v>986</v>
      </c>
      <c r="H989" s="24">
        <f t="shared" ca="1" si="254"/>
        <v>1997.5167820000001</v>
      </c>
      <c r="I989" s="25">
        <f t="shared" ca="1" si="255"/>
        <v>60.079462975999995</v>
      </c>
      <c r="J989" s="155"/>
      <c r="K989" s="155"/>
      <c r="AR989">
        <f t="shared" ca="1" si="256"/>
        <v>300.39731487999995</v>
      </c>
      <c r="AS989">
        <f t="shared" ca="1" si="257"/>
        <v>315.60268512000005</v>
      </c>
      <c r="AT989" cm="1">
        <f t="array" aca="1" ref="AT989" ca="1">_xlfn.LET(_xlpm.rozsah, $J$3:$J$10001,_xlpm.podminka, (_xlpm.rozsah&gt;H989)*(ISNUMBER(_xlpm.rozsah)),_xlpm.indexy, IF(_xlpm.podminka, ROW(_xlpm.rozsah)-MIN(ROW(_xlpm.rozsah))+1),_xlpm.prvni, MIN(_xlpm.indexy),_xlpm.finalni, IF(_xlpm.prvni=1, 2, _xlpm.prvni),INDEX(_xlpm.rozsah, _xlpm.finalni))</f>
        <v>2000</v>
      </c>
      <c r="AU989" cm="1">
        <f t="array" aca="1" ref="AU989" ca="1">INDEX($J$3:$J$10001,MATCH(AT989,$J$3:$J$10004,0)-1)</f>
        <v>1900</v>
      </c>
      <c r="AV989">
        <f t="shared" ca="1" si="258"/>
        <v>300</v>
      </c>
      <c r="AW989">
        <f t="shared" ca="1" si="259"/>
        <v>316</v>
      </c>
      <c r="AX989">
        <f t="shared" ca="1" si="260"/>
        <v>-16</v>
      </c>
      <c r="AY989">
        <f t="shared" ca="1" si="261"/>
        <v>300.39731487999995</v>
      </c>
      <c r="AZ989">
        <f t="shared" ca="1" si="262"/>
        <v>309.0096294702804</v>
      </c>
      <c r="BA989">
        <f t="shared" ca="1" si="263"/>
        <v>306.9903705297196</v>
      </c>
      <c r="BB989" cm="1">
        <f t="array" aca="1" ref="BB989" ca="1">_xlfn.LET(_xlpm.rozsah, $J$3:$J$10001,_xlpm.podminka, (_xlpm.rozsah&gt;E989)*(ISNUMBER(_xlpm.rozsah)),_xlpm.indexy, IF(_xlpm.podminka, ROW(_xlpm.rozsah)-MIN(ROW(_xlpm.rozsah))+1),_xlpm.prvni, MIN(_xlpm.indexy),_xlpm.finalni, IF(_xlpm.prvni=1, 2, _xlpm.prvni),INDEX(_xlpm.rozsah, _xlpm.finalni))</f>
        <v>2000</v>
      </c>
      <c r="BC989" cm="1">
        <f t="array" aca="1" ref="BC989" ca="1">INDEX($J$3:$J$10001,MATCH(BB989,$J$3:$J$10004,0)-1)</f>
        <v>1900</v>
      </c>
      <c r="BD989">
        <f t="shared" ca="1" si="264"/>
        <v>300</v>
      </c>
      <c r="BE989">
        <f t="shared" ca="1" si="265"/>
        <v>316</v>
      </c>
      <c r="BF989">
        <f t="shared" ca="1" si="266"/>
        <v>-16</v>
      </c>
      <c r="BG989">
        <f t="shared" ca="1" si="267"/>
        <v>309.0096294702804</v>
      </c>
    </row>
    <row r="990" spans="1:59" x14ac:dyDescent="0.25">
      <c r="A990" s="64">
        <v>987</v>
      </c>
      <c r="B990" s="64">
        <v>81</v>
      </c>
      <c r="C990" s="64">
        <v>21</v>
      </c>
      <c r="D990" s="18">
        <v>987</v>
      </c>
      <c r="E990" s="21">
        <f t="shared" ca="1" si="252"/>
        <v>1943.6898158107474</v>
      </c>
      <c r="F990" s="22">
        <f t="shared" ca="1" si="253"/>
        <v>64.892022188758887</v>
      </c>
      <c r="G990" s="23">
        <v>987</v>
      </c>
      <c r="H990" s="24">
        <f t="shared" ca="1" si="254"/>
        <v>1997.5167820000001</v>
      </c>
      <c r="I990" s="25">
        <f t="shared" ca="1" si="255"/>
        <v>63.083436124799988</v>
      </c>
      <c r="J990" s="155"/>
      <c r="K990" s="155"/>
      <c r="AR990">
        <f t="shared" ca="1" si="256"/>
        <v>300.39731487999995</v>
      </c>
      <c r="AS990">
        <f t="shared" ca="1" si="257"/>
        <v>315.60268512000005</v>
      </c>
      <c r="AT990" cm="1">
        <f t="array" aca="1" ref="AT990" ca="1">_xlfn.LET(_xlpm.rozsah, $J$3:$J$10001,_xlpm.podminka, (_xlpm.rozsah&gt;H990)*(ISNUMBER(_xlpm.rozsah)),_xlpm.indexy, IF(_xlpm.podminka, ROW(_xlpm.rozsah)-MIN(ROW(_xlpm.rozsah))+1),_xlpm.prvni, MIN(_xlpm.indexy),_xlpm.finalni, IF(_xlpm.prvni=1, 2, _xlpm.prvni),INDEX(_xlpm.rozsah, _xlpm.finalni))</f>
        <v>2000</v>
      </c>
      <c r="AU990" cm="1">
        <f t="array" aca="1" ref="AU990" ca="1">INDEX($J$3:$J$10001,MATCH(AT990,$J$3:$J$10004,0)-1)</f>
        <v>1900</v>
      </c>
      <c r="AV990">
        <f t="shared" ca="1" si="258"/>
        <v>300</v>
      </c>
      <c r="AW990">
        <f t="shared" ca="1" si="259"/>
        <v>316</v>
      </c>
      <c r="AX990">
        <f t="shared" ca="1" si="260"/>
        <v>-16</v>
      </c>
      <c r="AY990">
        <f t="shared" ca="1" si="261"/>
        <v>300.39731487999995</v>
      </c>
      <c r="AZ990">
        <f t="shared" ca="1" si="262"/>
        <v>309.0096294702804</v>
      </c>
      <c r="BA990">
        <f t="shared" ca="1" si="263"/>
        <v>306.9903705297196</v>
      </c>
      <c r="BB990" cm="1">
        <f t="array" aca="1" ref="BB990" ca="1">_xlfn.LET(_xlpm.rozsah, $J$3:$J$10001,_xlpm.podminka, (_xlpm.rozsah&gt;E990)*(ISNUMBER(_xlpm.rozsah)),_xlpm.indexy, IF(_xlpm.podminka, ROW(_xlpm.rozsah)-MIN(ROW(_xlpm.rozsah))+1),_xlpm.prvni, MIN(_xlpm.indexy),_xlpm.finalni, IF(_xlpm.prvni=1, 2, _xlpm.prvni),INDEX(_xlpm.rozsah, _xlpm.finalni))</f>
        <v>2000</v>
      </c>
      <c r="BC990" cm="1">
        <f t="array" aca="1" ref="BC990" ca="1">INDEX($J$3:$J$10001,MATCH(BB990,$J$3:$J$10004,0)-1)</f>
        <v>1900</v>
      </c>
      <c r="BD990">
        <f t="shared" ca="1" si="264"/>
        <v>300</v>
      </c>
      <c r="BE990">
        <f t="shared" ca="1" si="265"/>
        <v>316</v>
      </c>
      <c r="BF990">
        <f t="shared" ca="1" si="266"/>
        <v>-16</v>
      </c>
      <c r="BG990">
        <f t="shared" ca="1" si="267"/>
        <v>309.0096294702804</v>
      </c>
    </row>
    <row r="991" spans="1:59" x14ac:dyDescent="0.25">
      <c r="A991" s="64">
        <v>988</v>
      </c>
      <c r="B991" s="64">
        <v>81</v>
      </c>
      <c r="C991" s="64">
        <v>29</v>
      </c>
      <c r="D991" s="18">
        <v>988</v>
      </c>
      <c r="E991" s="21">
        <f t="shared" ca="1" si="252"/>
        <v>1943.6898158107474</v>
      </c>
      <c r="F991" s="22">
        <f t="shared" ca="1" si="253"/>
        <v>89.612792546381314</v>
      </c>
      <c r="G991" s="28">
        <v>988</v>
      </c>
      <c r="H991" s="24">
        <f t="shared" ca="1" si="254"/>
        <v>1997.5167820000001</v>
      </c>
      <c r="I991" s="25">
        <f t="shared" ca="1" si="255"/>
        <v>87.115221315199975</v>
      </c>
      <c r="J991" s="155"/>
      <c r="K991" s="155"/>
      <c r="AR991">
        <f t="shared" ca="1" si="256"/>
        <v>300.39731487999995</v>
      </c>
      <c r="AS991">
        <f t="shared" ca="1" si="257"/>
        <v>315.60268512000005</v>
      </c>
      <c r="AT991" cm="1">
        <f t="array" aca="1" ref="AT991" ca="1">_xlfn.LET(_xlpm.rozsah, $J$3:$J$10001,_xlpm.podminka, (_xlpm.rozsah&gt;H991)*(ISNUMBER(_xlpm.rozsah)),_xlpm.indexy, IF(_xlpm.podminka, ROW(_xlpm.rozsah)-MIN(ROW(_xlpm.rozsah))+1),_xlpm.prvni, MIN(_xlpm.indexy),_xlpm.finalni, IF(_xlpm.prvni=1, 2, _xlpm.prvni),INDEX(_xlpm.rozsah, _xlpm.finalni))</f>
        <v>2000</v>
      </c>
      <c r="AU991" cm="1">
        <f t="array" aca="1" ref="AU991" ca="1">INDEX($J$3:$J$10001,MATCH(AT991,$J$3:$J$10004,0)-1)</f>
        <v>1900</v>
      </c>
      <c r="AV991">
        <f t="shared" ca="1" si="258"/>
        <v>300</v>
      </c>
      <c r="AW991">
        <f t="shared" ca="1" si="259"/>
        <v>316</v>
      </c>
      <c r="AX991">
        <f t="shared" ca="1" si="260"/>
        <v>-16</v>
      </c>
      <c r="AY991">
        <f t="shared" ca="1" si="261"/>
        <v>300.39731487999995</v>
      </c>
      <c r="AZ991">
        <f t="shared" ca="1" si="262"/>
        <v>309.0096294702804</v>
      </c>
      <c r="BA991">
        <f t="shared" ca="1" si="263"/>
        <v>306.9903705297196</v>
      </c>
      <c r="BB991" cm="1">
        <f t="array" aca="1" ref="BB991" ca="1">_xlfn.LET(_xlpm.rozsah, $J$3:$J$10001,_xlpm.podminka, (_xlpm.rozsah&gt;E991)*(ISNUMBER(_xlpm.rozsah)),_xlpm.indexy, IF(_xlpm.podminka, ROW(_xlpm.rozsah)-MIN(ROW(_xlpm.rozsah))+1),_xlpm.prvni, MIN(_xlpm.indexy),_xlpm.finalni, IF(_xlpm.prvni=1, 2, _xlpm.prvni),INDEX(_xlpm.rozsah, _xlpm.finalni))</f>
        <v>2000</v>
      </c>
      <c r="BC991" cm="1">
        <f t="array" aca="1" ref="BC991" ca="1">INDEX($J$3:$J$10001,MATCH(BB991,$J$3:$J$10004,0)-1)</f>
        <v>1900</v>
      </c>
      <c r="BD991">
        <f t="shared" ca="1" si="264"/>
        <v>300</v>
      </c>
      <c r="BE991">
        <f t="shared" ca="1" si="265"/>
        <v>316</v>
      </c>
      <c r="BF991">
        <f t="shared" ca="1" si="266"/>
        <v>-16</v>
      </c>
      <c r="BG991">
        <f t="shared" ca="1" si="267"/>
        <v>309.0096294702804</v>
      </c>
    </row>
    <row r="992" spans="1:59" x14ac:dyDescent="0.25">
      <c r="A992" s="64">
        <v>989</v>
      </c>
      <c r="B992" s="64">
        <v>81</v>
      </c>
      <c r="C992" s="64">
        <v>29</v>
      </c>
      <c r="D992" s="18">
        <v>989</v>
      </c>
      <c r="E992" s="21">
        <f t="shared" ca="1" si="252"/>
        <v>1943.6898158107474</v>
      </c>
      <c r="F992" s="22">
        <f t="shared" ca="1" si="253"/>
        <v>89.612792546381314</v>
      </c>
      <c r="G992" s="23">
        <v>989</v>
      </c>
      <c r="H992" s="24">
        <f t="shared" ca="1" si="254"/>
        <v>1997.5167820000001</v>
      </c>
      <c r="I992" s="25">
        <f t="shared" ca="1" si="255"/>
        <v>87.115221315199975</v>
      </c>
      <c r="J992" s="155"/>
      <c r="K992" s="155"/>
      <c r="AR992">
        <f t="shared" ca="1" si="256"/>
        <v>300.39731487999995</v>
      </c>
      <c r="AS992">
        <f t="shared" ca="1" si="257"/>
        <v>315.60268512000005</v>
      </c>
      <c r="AT992" cm="1">
        <f t="array" aca="1" ref="AT992" ca="1">_xlfn.LET(_xlpm.rozsah, $J$3:$J$10001,_xlpm.podminka, (_xlpm.rozsah&gt;H992)*(ISNUMBER(_xlpm.rozsah)),_xlpm.indexy, IF(_xlpm.podminka, ROW(_xlpm.rozsah)-MIN(ROW(_xlpm.rozsah))+1),_xlpm.prvni, MIN(_xlpm.indexy),_xlpm.finalni, IF(_xlpm.prvni=1, 2, _xlpm.prvni),INDEX(_xlpm.rozsah, _xlpm.finalni))</f>
        <v>2000</v>
      </c>
      <c r="AU992" cm="1">
        <f t="array" aca="1" ref="AU992" ca="1">INDEX($J$3:$J$10001,MATCH(AT992,$J$3:$J$10004,0)-1)</f>
        <v>1900</v>
      </c>
      <c r="AV992">
        <f t="shared" ca="1" si="258"/>
        <v>300</v>
      </c>
      <c r="AW992">
        <f t="shared" ca="1" si="259"/>
        <v>316</v>
      </c>
      <c r="AX992">
        <f t="shared" ca="1" si="260"/>
        <v>-16</v>
      </c>
      <c r="AY992">
        <f t="shared" ca="1" si="261"/>
        <v>300.39731487999995</v>
      </c>
      <c r="AZ992">
        <f t="shared" ca="1" si="262"/>
        <v>309.0096294702804</v>
      </c>
      <c r="BA992">
        <f t="shared" ca="1" si="263"/>
        <v>306.9903705297196</v>
      </c>
      <c r="BB992" cm="1">
        <f t="array" aca="1" ref="BB992" ca="1">_xlfn.LET(_xlpm.rozsah, $J$3:$J$10001,_xlpm.podminka, (_xlpm.rozsah&gt;E992)*(ISNUMBER(_xlpm.rozsah)),_xlpm.indexy, IF(_xlpm.podminka, ROW(_xlpm.rozsah)-MIN(ROW(_xlpm.rozsah))+1),_xlpm.prvni, MIN(_xlpm.indexy),_xlpm.finalni, IF(_xlpm.prvni=1, 2, _xlpm.prvni),INDEX(_xlpm.rozsah, _xlpm.finalni))</f>
        <v>2000</v>
      </c>
      <c r="BC992" cm="1">
        <f t="array" aca="1" ref="BC992" ca="1">INDEX($J$3:$J$10001,MATCH(BB992,$J$3:$J$10004,0)-1)</f>
        <v>1900</v>
      </c>
      <c r="BD992">
        <f t="shared" ca="1" si="264"/>
        <v>300</v>
      </c>
      <c r="BE992">
        <f t="shared" ca="1" si="265"/>
        <v>316</v>
      </c>
      <c r="BF992">
        <f t="shared" ca="1" si="266"/>
        <v>-16</v>
      </c>
      <c r="BG992">
        <f t="shared" ca="1" si="267"/>
        <v>309.0096294702804</v>
      </c>
    </row>
    <row r="993" spans="1:59" x14ac:dyDescent="0.25">
      <c r="A993" s="64">
        <v>990</v>
      </c>
      <c r="B993" s="64">
        <v>81</v>
      </c>
      <c r="C993" s="64">
        <v>27</v>
      </c>
      <c r="D993" s="18">
        <v>990</v>
      </c>
      <c r="E993" s="21">
        <f t="shared" ca="1" si="252"/>
        <v>1943.6898158107474</v>
      </c>
      <c r="F993" s="22">
        <f t="shared" ca="1" si="253"/>
        <v>83.432599956975707</v>
      </c>
      <c r="G993" s="28">
        <v>990</v>
      </c>
      <c r="H993" s="24">
        <f t="shared" ca="1" si="254"/>
        <v>1997.5167820000001</v>
      </c>
      <c r="I993" s="25">
        <f t="shared" ca="1" si="255"/>
        <v>81.107275017599989</v>
      </c>
      <c r="J993" s="155"/>
      <c r="K993" s="155"/>
      <c r="AR993">
        <f t="shared" ca="1" si="256"/>
        <v>300.39731487999995</v>
      </c>
      <c r="AS993">
        <f t="shared" ca="1" si="257"/>
        <v>315.60268512000005</v>
      </c>
      <c r="AT993" cm="1">
        <f t="array" aca="1" ref="AT993" ca="1">_xlfn.LET(_xlpm.rozsah, $J$3:$J$10001,_xlpm.podminka, (_xlpm.rozsah&gt;H993)*(ISNUMBER(_xlpm.rozsah)),_xlpm.indexy, IF(_xlpm.podminka, ROW(_xlpm.rozsah)-MIN(ROW(_xlpm.rozsah))+1),_xlpm.prvni, MIN(_xlpm.indexy),_xlpm.finalni, IF(_xlpm.prvni=1, 2, _xlpm.prvni),INDEX(_xlpm.rozsah, _xlpm.finalni))</f>
        <v>2000</v>
      </c>
      <c r="AU993" cm="1">
        <f t="array" aca="1" ref="AU993" ca="1">INDEX($J$3:$J$10001,MATCH(AT993,$J$3:$J$10004,0)-1)</f>
        <v>1900</v>
      </c>
      <c r="AV993">
        <f t="shared" ca="1" si="258"/>
        <v>300</v>
      </c>
      <c r="AW993">
        <f t="shared" ca="1" si="259"/>
        <v>316</v>
      </c>
      <c r="AX993">
        <f t="shared" ca="1" si="260"/>
        <v>-16</v>
      </c>
      <c r="AY993">
        <f t="shared" ca="1" si="261"/>
        <v>300.39731487999995</v>
      </c>
      <c r="AZ993">
        <f t="shared" ca="1" si="262"/>
        <v>309.0096294702804</v>
      </c>
      <c r="BA993">
        <f t="shared" ca="1" si="263"/>
        <v>306.9903705297196</v>
      </c>
      <c r="BB993" cm="1">
        <f t="array" aca="1" ref="BB993" ca="1">_xlfn.LET(_xlpm.rozsah, $J$3:$J$10001,_xlpm.podminka, (_xlpm.rozsah&gt;E993)*(ISNUMBER(_xlpm.rozsah)),_xlpm.indexy, IF(_xlpm.podminka, ROW(_xlpm.rozsah)-MIN(ROW(_xlpm.rozsah))+1),_xlpm.prvni, MIN(_xlpm.indexy),_xlpm.finalni, IF(_xlpm.prvni=1, 2, _xlpm.prvni),INDEX(_xlpm.rozsah, _xlpm.finalni))</f>
        <v>2000</v>
      </c>
      <c r="BC993" cm="1">
        <f t="array" aca="1" ref="BC993" ca="1">INDEX($J$3:$J$10001,MATCH(BB993,$J$3:$J$10004,0)-1)</f>
        <v>1900</v>
      </c>
      <c r="BD993">
        <f t="shared" ca="1" si="264"/>
        <v>300</v>
      </c>
      <c r="BE993">
        <f t="shared" ca="1" si="265"/>
        <v>316</v>
      </c>
      <c r="BF993">
        <f t="shared" ca="1" si="266"/>
        <v>-16</v>
      </c>
      <c r="BG993">
        <f t="shared" ca="1" si="267"/>
        <v>309.0096294702804</v>
      </c>
    </row>
    <row r="994" spans="1:59" x14ac:dyDescent="0.25">
      <c r="A994" s="64">
        <v>991</v>
      </c>
      <c r="B994" s="64">
        <v>81</v>
      </c>
      <c r="C994" s="64">
        <v>23</v>
      </c>
      <c r="D994" s="18">
        <v>991</v>
      </c>
      <c r="E994" s="21">
        <f t="shared" ca="1" si="252"/>
        <v>1943.6898158107474</v>
      </c>
      <c r="F994" s="22">
        <f t="shared" ca="1" si="253"/>
        <v>71.072214778164494</v>
      </c>
      <c r="G994" s="23">
        <v>991</v>
      </c>
      <c r="H994" s="24">
        <f t="shared" ca="1" si="254"/>
        <v>1997.5167820000001</v>
      </c>
      <c r="I994" s="25">
        <f t="shared" ca="1" si="255"/>
        <v>69.091382422399988</v>
      </c>
      <c r="J994" s="155"/>
      <c r="K994" s="155"/>
      <c r="AR994">
        <f t="shared" ca="1" si="256"/>
        <v>300.39731487999995</v>
      </c>
      <c r="AS994">
        <f t="shared" ca="1" si="257"/>
        <v>315.60268512000005</v>
      </c>
      <c r="AT994" cm="1">
        <f t="array" aca="1" ref="AT994" ca="1">_xlfn.LET(_xlpm.rozsah, $J$3:$J$10001,_xlpm.podminka, (_xlpm.rozsah&gt;H994)*(ISNUMBER(_xlpm.rozsah)),_xlpm.indexy, IF(_xlpm.podminka, ROW(_xlpm.rozsah)-MIN(ROW(_xlpm.rozsah))+1),_xlpm.prvni, MIN(_xlpm.indexy),_xlpm.finalni, IF(_xlpm.prvni=1, 2, _xlpm.prvni),INDEX(_xlpm.rozsah, _xlpm.finalni))</f>
        <v>2000</v>
      </c>
      <c r="AU994" cm="1">
        <f t="array" aca="1" ref="AU994" ca="1">INDEX($J$3:$J$10001,MATCH(AT994,$J$3:$J$10004,0)-1)</f>
        <v>1900</v>
      </c>
      <c r="AV994">
        <f t="shared" ca="1" si="258"/>
        <v>300</v>
      </c>
      <c r="AW994">
        <f t="shared" ca="1" si="259"/>
        <v>316</v>
      </c>
      <c r="AX994">
        <f t="shared" ca="1" si="260"/>
        <v>-16</v>
      </c>
      <c r="AY994">
        <f t="shared" ca="1" si="261"/>
        <v>300.39731487999995</v>
      </c>
      <c r="AZ994">
        <f t="shared" ca="1" si="262"/>
        <v>309.0096294702804</v>
      </c>
      <c r="BA994">
        <f t="shared" ca="1" si="263"/>
        <v>306.9903705297196</v>
      </c>
      <c r="BB994" cm="1">
        <f t="array" aca="1" ref="BB994" ca="1">_xlfn.LET(_xlpm.rozsah, $J$3:$J$10001,_xlpm.podminka, (_xlpm.rozsah&gt;E994)*(ISNUMBER(_xlpm.rozsah)),_xlpm.indexy, IF(_xlpm.podminka, ROW(_xlpm.rozsah)-MIN(ROW(_xlpm.rozsah))+1),_xlpm.prvni, MIN(_xlpm.indexy),_xlpm.finalni, IF(_xlpm.prvni=1, 2, _xlpm.prvni),INDEX(_xlpm.rozsah, _xlpm.finalni))</f>
        <v>2000</v>
      </c>
      <c r="BC994" cm="1">
        <f t="array" aca="1" ref="BC994" ca="1">INDEX($J$3:$J$10001,MATCH(BB994,$J$3:$J$10004,0)-1)</f>
        <v>1900</v>
      </c>
      <c r="BD994">
        <f t="shared" ca="1" si="264"/>
        <v>300</v>
      </c>
      <c r="BE994">
        <f t="shared" ca="1" si="265"/>
        <v>316</v>
      </c>
      <c r="BF994">
        <f t="shared" ca="1" si="266"/>
        <v>-16</v>
      </c>
      <c r="BG994">
        <f t="shared" ca="1" si="267"/>
        <v>309.0096294702804</v>
      </c>
    </row>
    <row r="995" spans="1:59" x14ac:dyDescent="0.25">
      <c r="A995" s="64">
        <v>992</v>
      </c>
      <c r="B995" s="64">
        <v>81</v>
      </c>
      <c r="C995" s="64">
        <v>25</v>
      </c>
      <c r="D995" s="18">
        <v>992</v>
      </c>
      <c r="E995" s="21">
        <f t="shared" ca="1" si="252"/>
        <v>1943.6898158107474</v>
      </c>
      <c r="F995" s="22">
        <f t="shared" ca="1" si="253"/>
        <v>77.2524073675701</v>
      </c>
      <c r="G995" s="28">
        <v>992</v>
      </c>
      <c r="H995" s="24">
        <f t="shared" ca="1" si="254"/>
        <v>1997.5167820000001</v>
      </c>
      <c r="I995" s="25">
        <f t="shared" ca="1" si="255"/>
        <v>75.099328719999988</v>
      </c>
      <c r="J995" s="155"/>
      <c r="K995" s="155"/>
      <c r="AR995">
        <f t="shared" ca="1" si="256"/>
        <v>300.39731487999995</v>
      </c>
      <c r="AS995">
        <f t="shared" ca="1" si="257"/>
        <v>315.60268512000005</v>
      </c>
      <c r="AT995" cm="1">
        <f t="array" aca="1" ref="AT995" ca="1">_xlfn.LET(_xlpm.rozsah, $J$3:$J$10001,_xlpm.podminka, (_xlpm.rozsah&gt;H995)*(ISNUMBER(_xlpm.rozsah)),_xlpm.indexy, IF(_xlpm.podminka, ROW(_xlpm.rozsah)-MIN(ROW(_xlpm.rozsah))+1),_xlpm.prvni, MIN(_xlpm.indexy),_xlpm.finalni, IF(_xlpm.prvni=1, 2, _xlpm.prvni),INDEX(_xlpm.rozsah, _xlpm.finalni))</f>
        <v>2000</v>
      </c>
      <c r="AU995" cm="1">
        <f t="array" aca="1" ref="AU995" ca="1">INDEX($J$3:$J$10001,MATCH(AT995,$J$3:$J$10004,0)-1)</f>
        <v>1900</v>
      </c>
      <c r="AV995">
        <f t="shared" ca="1" si="258"/>
        <v>300</v>
      </c>
      <c r="AW995">
        <f t="shared" ca="1" si="259"/>
        <v>316</v>
      </c>
      <c r="AX995">
        <f t="shared" ca="1" si="260"/>
        <v>-16</v>
      </c>
      <c r="AY995">
        <f t="shared" ca="1" si="261"/>
        <v>300.39731487999995</v>
      </c>
      <c r="AZ995">
        <f t="shared" ca="1" si="262"/>
        <v>309.0096294702804</v>
      </c>
      <c r="BA995">
        <f t="shared" ca="1" si="263"/>
        <v>306.9903705297196</v>
      </c>
      <c r="BB995" cm="1">
        <f t="array" aca="1" ref="BB995" ca="1">_xlfn.LET(_xlpm.rozsah, $J$3:$J$10001,_xlpm.podminka, (_xlpm.rozsah&gt;E995)*(ISNUMBER(_xlpm.rozsah)),_xlpm.indexy, IF(_xlpm.podminka, ROW(_xlpm.rozsah)-MIN(ROW(_xlpm.rozsah))+1),_xlpm.prvni, MIN(_xlpm.indexy),_xlpm.finalni, IF(_xlpm.prvni=1, 2, _xlpm.prvni),INDEX(_xlpm.rozsah, _xlpm.finalni))</f>
        <v>2000</v>
      </c>
      <c r="BC995" cm="1">
        <f t="array" aca="1" ref="BC995" ca="1">INDEX($J$3:$J$10001,MATCH(BB995,$J$3:$J$10004,0)-1)</f>
        <v>1900</v>
      </c>
      <c r="BD995">
        <f t="shared" ca="1" si="264"/>
        <v>300</v>
      </c>
      <c r="BE995">
        <f t="shared" ca="1" si="265"/>
        <v>316</v>
      </c>
      <c r="BF995">
        <f t="shared" ca="1" si="266"/>
        <v>-16</v>
      </c>
      <c r="BG995">
        <f t="shared" ca="1" si="267"/>
        <v>309.0096294702804</v>
      </c>
    </row>
    <row r="996" spans="1:59" x14ac:dyDescent="0.25">
      <c r="A996" s="64">
        <v>993</v>
      </c>
      <c r="B996" s="64">
        <v>81</v>
      </c>
      <c r="C996" s="64">
        <v>26</v>
      </c>
      <c r="D996" s="18">
        <v>993</v>
      </c>
      <c r="E996" s="21">
        <f t="shared" ca="1" si="252"/>
        <v>1943.6898158107474</v>
      </c>
      <c r="F996" s="22">
        <f t="shared" ca="1" si="253"/>
        <v>80.342503662272904</v>
      </c>
      <c r="G996" s="23">
        <v>993</v>
      </c>
      <c r="H996" s="24">
        <f t="shared" ca="1" si="254"/>
        <v>1997.5167820000001</v>
      </c>
      <c r="I996" s="25">
        <f t="shared" ca="1" si="255"/>
        <v>78.103301868799988</v>
      </c>
      <c r="J996" s="155"/>
      <c r="K996" s="155"/>
      <c r="AR996">
        <f t="shared" ca="1" si="256"/>
        <v>300.39731487999995</v>
      </c>
      <c r="AS996">
        <f t="shared" ca="1" si="257"/>
        <v>315.60268512000005</v>
      </c>
      <c r="AT996" cm="1">
        <f t="array" aca="1" ref="AT996" ca="1">_xlfn.LET(_xlpm.rozsah, $J$3:$J$10001,_xlpm.podminka, (_xlpm.rozsah&gt;H996)*(ISNUMBER(_xlpm.rozsah)),_xlpm.indexy, IF(_xlpm.podminka, ROW(_xlpm.rozsah)-MIN(ROW(_xlpm.rozsah))+1),_xlpm.prvni, MIN(_xlpm.indexy),_xlpm.finalni, IF(_xlpm.prvni=1, 2, _xlpm.prvni),INDEX(_xlpm.rozsah, _xlpm.finalni))</f>
        <v>2000</v>
      </c>
      <c r="AU996" cm="1">
        <f t="array" aca="1" ref="AU996" ca="1">INDEX($J$3:$J$10001,MATCH(AT996,$J$3:$J$10004,0)-1)</f>
        <v>1900</v>
      </c>
      <c r="AV996">
        <f t="shared" ca="1" si="258"/>
        <v>300</v>
      </c>
      <c r="AW996">
        <f t="shared" ca="1" si="259"/>
        <v>316</v>
      </c>
      <c r="AX996">
        <f t="shared" ca="1" si="260"/>
        <v>-16</v>
      </c>
      <c r="AY996">
        <f t="shared" ca="1" si="261"/>
        <v>300.39731487999995</v>
      </c>
      <c r="AZ996">
        <f t="shared" ca="1" si="262"/>
        <v>309.0096294702804</v>
      </c>
      <c r="BA996">
        <f t="shared" ca="1" si="263"/>
        <v>306.9903705297196</v>
      </c>
      <c r="BB996" cm="1">
        <f t="array" aca="1" ref="BB996" ca="1">_xlfn.LET(_xlpm.rozsah, $J$3:$J$10001,_xlpm.podminka, (_xlpm.rozsah&gt;E996)*(ISNUMBER(_xlpm.rozsah)),_xlpm.indexy, IF(_xlpm.podminka, ROW(_xlpm.rozsah)-MIN(ROW(_xlpm.rozsah))+1),_xlpm.prvni, MIN(_xlpm.indexy),_xlpm.finalni, IF(_xlpm.prvni=1, 2, _xlpm.prvni),INDEX(_xlpm.rozsah, _xlpm.finalni))</f>
        <v>2000</v>
      </c>
      <c r="BC996" cm="1">
        <f t="array" aca="1" ref="BC996" ca="1">INDEX($J$3:$J$10001,MATCH(BB996,$J$3:$J$10004,0)-1)</f>
        <v>1900</v>
      </c>
      <c r="BD996">
        <f t="shared" ca="1" si="264"/>
        <v>300</v>
      </c>
      <c r="BE996">
        <f t="shared" ca="1" si="265"/>
        <v>316</v>
      </c>
      <c r="BF996">
        <f t="shared" ca="1" si="266"/>
        <v>-16</v>
      </c>
      <c r="BG996">
        <f t="shared" ca="1" si="267"/>
        <v>309.0096294702804</v>
      </c>
    </row>
    <row r="997" spans="1:59" x14ac:dyDescent="0.25">
      <c r="A997" s="64">
        <v>994</v>
      </c>
      <c r="B997" s="64">
        <v>81</v>
      </c>
      <c r="C997" s="64">
        <v>22</v>
      </c>
      <c r="D997" s="18">
        <v>994</v>
      </c>
      <c r="E997" s="21">
        <f t="shared" ca="1" si="252"/>
        <v>1943.6898158107474</v>
      </c>
      <c r="F997" s="22">
        <f t="shared" ca="1" si="253"/>
        <v>67.98211848346169</v>
      </c>
      <c r="G997" s="28">
        <v>994</v>
      </c>
      <c r="H997" s="24">
        <f t="shared" ca="1" si="254"/>
        <v>1997.5167820000001</v>
      </c>
      <c r="I997" s="25">
        <f t="shared" ca="1" si="255"/>
        <v>66.087409273599988</v>
      </c>
      <c r="J997" s="155"/>
      <c r="K997" s="155"/>
      <c r="AR997">
        <f t="shared" ca="1" si="256"/>
        <v>300.39731487999995</v>
      </c>
      <c r="AS997">
        <f t="shared" ca="1" si="257"/>
        <v>315.60268512000005</v>
      </c>
      <c r="AT997" cm="1">
        <f t="array" aca="1" ref="AT997" ca="1">_xlfn.LET(_xlpm.rozsah, $J$3:$J$10001,_xlpm.podminka, (_xlpm.rozsah&gt;H997)*(ISNUMBER(_xlpm.rozsah)),_xlpm.indexy, IF(_xlpm.podminka, ROW(_xlpm.rozsah)-MIN(ROW(_xlpm.rozsah))+1),_xlpm.prvni, MIN(_xlpm.indexy),_xlpm.finalni, IF(_xlpm.prvni=1, 2, _xlpm.prvni),INDEX(_xlpm.rozsah, _xlpm.finalni))</f>
        <v>2000</v>
      </c>
      <c r="AU997" cm="1">
        <f t="array" aca="1" ref="AU997" ca="1">INDEX($J$3:$J$10001,MATCH(AT997,$J$3:$J$10004,0)-1)</f>
        <v>1900</v>
      </c>
      <c r="AV997">
        <f t="shared" ca="1" si="258"/>
        <v>300</v>
      </c>
      <c r="AW997">
        <f t="shared" ca="1" si="259"/>
        <v>316</v>
      </c>
      <c r="AX997">
        <f t="shared" ca="1" si="260"/>
        <v>-16</v>
      </c>
      <c r="AY997">
        <f t="shared" ca="1" si="261"/>
        <v>300.39731487999995</v>
      </c>
      <c r="AZ997">
        <f t="shared" ca="1" si="262"/>
        <v>309.0096294702804</v>
      </c>
      <c r="BA997">
        <f t="shared" ca="1" si="263"/>
        <v>306.9903705297196</v>
      </c>
      <c r="BB997" cm="1">
        <f t="array" aca="1" ref="BB997" ca="1">_xlfn.LET(_xlpm.rozsah, $J$3:$J$10001,_xlpm.podminka, (_xlpm.rozsah&gt;E997)*(ISNUMBER(_xlpm.rozsah)),_xlpm.indexy, IF(_xlpm.podminka, ROW(_xlpm.rozsah)-MIN(ROW(_xlpm.rozsah))+1),_xlpm.prvni, MIN(_xlpm.indexy),_xlpm.finalni, IF(_xlpm.prvni=1, 2, _xlpm.prvni),INDEX(_xlpm.rozsah, _xlpm.finalni))</f>
        <v>2000</v>
      </c>
      <c r="BC997" cm="1">
        <f t="array" aca="1" ref="BC997" ca="1">INDEX($J$3:$J$10001,MATCH(BB997,$J$3:$J$10004,0)-1)</f>
        <v>1900</v>
      </c>
      <c r="BD997">
        <f t="shared" ca="1" si="264"/>
        <v>300</v>
      </c>
      <c r="BE997">
        <f t="shared" ca="1" si="265"/>
        <v>316</v>
      </c>
      <c r="BF997">
        <f t="shared" ca="1" si="266"/>
        <v>-16</v>
      </c>
      <c r="BG997">
        <f t="shared" ca="1" si="267"/>
        <v>309.0096294702804</v>
      </c>
    </row>
    <row r="998" spans="1:59" x14ac:dyDescent="0.25">
      <c r="A998" s="64">
        <v>995</v>
      </c>
      <c r="B998" s="64">
        <v>81</v>
      </c>
      <c r="C998" s="64">
        <v>20</v>
      </c>
      <c r="D998" s="18">
        <v>995</v>
      </c>
      <c r="E998" s="21">
        <f t="shared" ca="1" si="252"/>
        <v>1943.6898158107474</v>
      </c>
      <c r="F998" s="22">
        <f t="shared" ca="1" si="253"/>
        <v>61.801925894056076</v>
      </c>
      <c r="G998" s="23">
        <v>995</v>
      </c>
      <c r="H998" s="24">
        <f t="shared" ca="1" si="254"/>
        <v>1997.5167820000001</v>
      </c>
      <c r="I998" s="25">
        <f t="shared" ca="1" si="255"/>
        <v>60.079462975999995</v>
      </c>
      <c r="J998" s="155"/>
      <c r="K998" s="155"/>
      <c r="AR998">
        <f t="shared" ca="1" si="256"/>
        <v>300.39731487999995</v>
      </c>
      <c r="AS998">
        <f t="shared" ca="1" si="257"/>
        <v>315.60268512000005</v>
      </c>
      <c r="AT998" cm="1">
        <f t="array" aca="1" ref="AT998" ca="1">_xlfn.LET(_xlpm.rozsah, $J$3:$J$10001,_xlpm.podminka, (_xlpm.rozsah&gt;H998)*(ISNUMBER(_xlpm.rozsah)),_xlpm.indexy, IF(_xlpm.podminka, ROW(_xlpm.rozsah)-MIN(ROW(_xlpm.rozsah))+1),_xlpm.prvni, MIN(_xlpm.indexy),_xlpm.finalni, IF(_xlpm.prvni=1, 2, _xlpm.prvni),INDEX(_xlpm.rozsah, _xlpm.finalni))</f>
        <v>2000</v>
      </c>
      <c r="AU998" cm="1">
        <f t="array" aca="1" ref="AU998" ca="1">INDEX($J$3:$J$10001,MATCH(AT998,$J$3:$J$10004,0)-1)</f>
        <v>1900</v>
      </c>
      <c r="AV998">
        <f t="shared" ca="1" si="258"/>
        <v>300</v>
      </c>
      <c r="AW998">
        <f t="shared" ca="1" si="259"/>
        <v>316</v>
      </c>
      <c r="AX998">
        <f t="shared" ca="1" si="260"/>
        <v>-16</v>
      </c>
      <c r="AY998">
        <f t="shared" ca="1" si="261"/>
        <v>300.39731487999995</v>
      </c>
      <c r="AZ998">
        <f t="shared" ca="1" si="262"/>
        <v>309.0096294702804</v>
      </c>
      <c r="BA998">
        <f t="shared" ca="1" si="263"/>
        <v>306.9903705297196</v>
      </c>
      <c r="BB998" cm="1">
        <f t="array" aca="1" ref="BB998" ca="1">_xlfn.LET(_xlpm.rozsah, $J$3:$J$10001,_xlpm.podminka, (_xlpm.rozsah&gt;E998)*(ISNUMBER(_xlpm.rozsah)),_xlpm.indexy, IF(_xlpm.podminka, ROW(_xlpm.rozsah)-MIN(ROW(_xlpm.rozsah))+1),_xlpm.prvni, MIN(_xlpm.indexy),_xlpm.finalni, IF(_xlpm.prvni=1, 2, _xlpm.prvni),INDEX(_xlpm.rozsah, _xlpm.finalni))</f>
        <v>2000</v>
      </c>
      <c r="BC998" cm="1">
        <f t="array" aca="1" ref="BC998" ca="1">INDEX($J$3:$J$10001,MATCH(BB998,$J$3:$J$10004,0)-1)</f>
        <v>1900</v>
      </c>
      <c r="BD998">
        <f t="shared" ca="1" si="264"/>
        <v>300</v>
      </c>
      <c r="BE998">
        <f t="shared" ca="1" si="265"/>
        <v>316</v>
      </c>
      <c r="BF998">
        <f t="shared" ca="1" si="266"/>
        <v>-16</v>
      </c>
      <c r="BG998">
        <f t="shared" ca="1" si="267"/>
        <v>309.0096294702804</v>
      </c>
    </row>
    <row r="999" spans="1:59" x14ac:dyDescent="0.25">
      <c r="A999" s="64">
        <v>996</v>
      </c>
      <c r="B999" s="64">
        <v>81</v>
      </c>
      <c r="C999" s="64">
        <v>17</v>
      </c>
      <c r="D999" s="18">
        <v>996</v>
      </c>
      <c r="E999" s="21">
        <f t="shared" ca="1" si="252"/>
        <v>1943.6898158107474</v>
      </c>
      <c r="F999" s="22">
        <f t="shared" ca="1" si="253"/>
        <v>52.531637009947673</v>
      </c>
      <c r="G999" s="28">
        <v>996</v>
      </c>
      <c r="H999" s="24">
        <f t="shared" ca="1" si="254"/>
        <v>1997.5167820000001</v>
      </c>
      <c r="I999" s="25">
        <f t="shared" ca="1" si="255"/>
        <v>51.067543529599988</v>
      </c>
      <c r="J999" s="155"/>
      <c r="K999" s="155"/>
      <c r="AR999">
        <f t="shared" ca="1" si="256"/>
        <v>300.39731487999995</v>
      </c>
      <c r="AS999">
        <f t="shared" ca="1" si="257"/>
        <v>315.60268512000005</v>
      </c>
      <c r="AT999" cm="1">
        <f t="array" aca="1" ref="AT999" ca="1">_xlfn.LET(_xlpm.rozsah, $J$3:$J$10001,_xlpm.podminka, (_xlpm.rozsah&gt;H999)*(ISNUMBER(_xlpm.rozsah)),_xlpm.indexy, IF(_xlpm.podminka, ROW(_xlpm.rozsah)-MIN(ROW(_xlpm.rozsah))+1),_xlpm.prvni, MIN(_xlpm.indexy),_xlpm.finalni, IF(_xlpm.prvni=1, 2, _xlpm.prvni),INDEX(_xlpm.rozsah, _xlpm.finalni))</f>
        <v>2000</v>
      </c>
      <c r="AU999" cm="1">
        <f t="array" aca="1" ref="AU999" ca="1">INDEX($J$3:$J$10001,MATCH(AT999,$J$3:$J$10004,0)-1)</f>
        <v>1900</v>
      </c>
      <c r="AV999">
        <f t="shared" ca="1" si="258"/>
        <v>300</v>
      </c>
      <c r="AW999">
        <f t="shared" ca="1" si="259"/>
        <v>316</v>
      </c>
      <c r="AX999">
        <f t="shared" ca="1" si="260"/>
        <v>-16</v>
      </c>
      <c r="AY999">
        <f t="shared" ca="1" si="261"/>
        <v>300.39731487999995</v>
      </c>
      <c r="AZ999">
        <f t="shared" ca="1" si="262"/>
        <v>309.0096294702804</v>
      </c>
      <c r="BA999">
        <f t="shared" ca="1" si="263"/>
        <v>306.9903705297196</v>
      </c>
      <c r="BB999" cm="1">
        <f t="array" aca="1" ref="BB999" ca="1">_xlfn.LET(_xlpm.rozsah, $J$3:$J$10001,_xlpm.podminka, (_xlpm.rozsah&gt;E999)*(ISNUMBER(_xlpm.rozsah)),_xlpm.indexy, IF(_xlpm.podminka, ROW(_xlpm.rozsah)-MIN(ROW(_xlpm.rozsah))+1),_xlpm.prvni, MIN(_xlpm.indexy),_xlpm.finalni, IF(_xlpm.prvni=1, 2, _xlpm.prvni),INDEX(_xlpm.rozsah, _xlpm.finalni))</f>
        <v>2000</v>
      </c>
      <c r="BC999" cm="1">
        <f t="array" aca="1" ref="BC999" ca="1">INDEX($J$3:$J$10001,MATCH(BB999,$J$3:$J$10004,0)-1)</f>
        <v>1900</v>
      </c>
      <c r="BD999">
        <f t="shared" ca="1" si="264"/>
        <v>300</v>
      </c>
      <c r="BE999">
        <f t="shared" ca="1" si="265"/>
        <v>316</v>
      </c>
      <c r="BF999">
        <f t="shared" ca="1" si="266"/>
        <v>-16</v>
      </c>
      <c r="BG999">
        <f t="shared" ca="1" si="267"/>
        <v>309.0096294702804</v>
      </c>
    </row>
    <row r="1000" spans="1:59" x14ac:dyDescent="0.25">
      <c r="A1000" s="64">
        <v>997</v>
      </c>
      <c r="B1000" s="64">
        <v>81</v>
      </c>
      <c r="C1000" s="64">
        <v>23</v>
      </c>
      <c r="D1000" s="18">
        <v>997</v>
      </c>
      <c r="E1000" s="21">
        <f t="shared" ca="1" si="252"/>
        <v>1943.6898158107474</v>
      </c>
      <c r="F1000" s="22">
        <f t="shared" ca="1" si="253"/>
        <v>71.072214778164494</v>
      </c>
      <c r="G1000" s="23">
        <v>997</v>
      </c>
      <c r="H1000" s="24">
        <f t="shared" ca="1" si="254"/>
        <v>1997.5167820000001</v>
      </c>
      <c r="I1000" s="25">
        <f t="shared" ca="1" si="255"/>
        <v>69.091382422399988</v>
      </c>
      <c r="J1000" s="155"/>
      <c r="K1000" s="155"/>
      <c r="AR1000">
        <f t="shared" ca="1" si="256"/>
        <v>300.39731487999995</v>
      </c>
      <c r="AS1000">
        <f t="shared" ca="1" si="257"/>
        <v>315.60268512000005</v>
      </c>
      <c r="AT1000" cm="1">
        <f t="array" aca="1" ref="AT1000" ca="1">_xlfn.LET(_xlpm.rozsah, $J$3:$J$10001,_xlpm.podminka, (_xlpm.rozsah&gt;H1000)*(ISNUMBER(_xlpm.rozsah)),_xlpm.indexy, IF(_xlpm.podminka, ROW(_xlpm.rozsah)-MIN(ROW(_xlpm.rozsah))+1),_xlpm.prvni, MIN(_xlpm.indexy),_xlpm.finalni, IF(_xlpm.prvni=1, 2, _xlpm.prvni),INDEX(_xlpm.rozsah, _xlpm.finalni))</f>
        <v>2000</v>
      </c>
      <c r="AU1000" cm="1">
        <f t="array" aca="1" ref="AU1000" ca="1">INDEX($J$3:$J$10001,MATCH(AT1000,$J$3:$J$10004,0)-1)</f>
        <v>1900</v>
      </c>
      <c r="AV1000">
        <f t="shared" ca="1" si="258"/>
        <v>300</v>
      </c>
      <c r="AW1000">
        <f t="shared" ca="1" si="259"/>
        <v>316</v>
      </c>
      <c r="AX1000">
        <f t="shared" ca="1" si="260"/>
        <v>-16</v>
      </c>
      <c r="AY1000">
        <f t="shared" ca="1" si="261"/>
        <v>300.39731487999995</v>
      </c>
      <c r="AZ1000">
        <f t="shared" ca="1" si="262"/>
        <v>309.0096294702804</v>
      </c>
      <c r="BA1000">
        <f t="shared" ca="1" si="263"/>
        <v>306.9903705297196</v>
      </c>
      <c r="BB1000" cm="1">
        <f t="array" aca="1" ref="BB1000" ca="1">_xlfn.LET(_xlpm.rozsah, $J$3:$J$10001,_xlpm.podminka, (_xlpm.rozsah&gt;E1000)*(ISNUMBER(_xlpm.rozsah)),_xlpm.indexy, IF(_xlpm.podminka, ROW(_xlpm.rozsah)-MIN(ROW(_xlpm.rozsah))+1),_xlpm.prvni, MIN(_xlpm.indexy),_xlpm.finalni, IF(_xlpm.prvni=1, 2, _xlpm.prvni),INDEX(_xlpm.rozsah, _xlpm.finalni))</f>
        <v>2000</v>
      </c>
      <c r="BC1000" cm="1">
        <f t="array" aca="1" ref="BC1000" ca="1">INDEX($J$3:$J$10001,MATCH(BB1000,$J$3:$J$10004,0)-1)</f>
        <v>1900</v>
      </c>
      <c r="BD1000">
        <f t="shared" ca="1" si="264"/>
        <v>300</v>
      </c>
      <c r="BE1000">
        <f t="shared" ca="1" si="265"/>
        <v>316</v>
      </c>
      <c r="BF1000">
        <f t="shared" ca="1" si="266"/>
        <v>-16</v>
      </c>
      <c r="BG1000">
        <f t="shared" ca="1" si="267"/>
        <v>309.0096294702804</v>
      </c>
    </row>
    <row r="1001" spans="1:59" x14ac:dyDescent="0.25">
      <c r="A1001" s="64">
        <v>998</v>
      </c>
      <c r="B1001" s="64">
        <v>83</v>
      </c>
      <c r="C1001" s="64">
        <v>65</v>
      </c>
      <c r="D1001" s="18">
        <v>998</v>
      </c>
      <c r="E1001" s="21">
        <f t="shared" ca="1" si="252"/>
        <v>1974.398206324593</v>
      </c>
      <c r="F1001" s="22">
        <f t="shared" ca="1" si="253"/>
        <v>197.66258654224231</v>
      </c>
      <c r="G1001" s="28">
        <v>998</v>
      </c>
      <c r="H1001" s="24">
        <f t="shared" ca="1" si="254"/>
        <v>2022.1468259999999</v>
      </c>
      <c r="I1001" s="25">
        <f t="shared" ca="1" si="255"/>
        <v>192.12091261999998</v>
      </c>
      <c r="J1001" s="155"/>
      <c r="K1001" s="155"/>
      <c r="AR1001">
        <f t="shared" ca="1" si="256"/>
        <v>295.57063479999999</v>
      </c>
      <c r="AS1001">
        <f t="shared" ca="1" si="257"/>
        <v>284.42936520000001</v>
      </c>
      <c r="AT1001" cm="1">
        <f t="array" aca="1" ref="AT1001" ca="1">_xlfn.LET(_xlpm.rozsah, $J$3:$J$10001,_xlpm.podminka, (_xlpm.rozsah&gt;H1001)*(ISNUMBER(_xlpm.rozsah)),_xlpm.indexy, IF(_xlpm.podminka, ROW(_xlpm.rozsah)-MIN(ROW(_xlpm.rozsah))+1),_xlpm.prvni, MIN(_xlpm.indexy),_xlpm.finalni, IF(_xlpm.prvni=1, 2, _xlpm.prvni),INDEX(_xlpm.rozsah, _xlpm.finalni))</f>
        <v>2100</v>
      </c>
      <c r="AU1001" cm="1">
        <f t="array" aca="1" ref="AU1001" ca="1">INDEX($J$3:$J$10001,MATCH(AT1001,$J$3:$J$10004,0)-1)</f>
        <v>2000</v>
      </c>
      <c r="AV1001">
        <f t="shared" ca="1" si="258"/>
        <v>280</v>
      </c>
      <c r="AW1001">
        <f t="shared" ca="1" si="259"/>
        <v>300</v>
      </c>
      <c r="AX1001">
        <f t="shared" ca="1" si="260"/>
        <v>-20</v>
      </c>
      <c r="AY1001">
        <f t="shared" ca="1" si="261"/>
        <v>295.57063479999999</v>
      </c>
      <c r="AZ1001">
        <f t="shared" ca="1" si="262"/>
        <v>304.09628698806512</v>
      </c>
      <c r="BA1001">
        <f t="shared" ca="1" si="263"/>
        <v>311.90371301193488</v>
      </c>
      <c r="BB1001" cm="1">
        <f t="array" aca="1" ref="BB1001" ca="1">_xlfn.LET(_xlpm.rozsah, $J$3:$J$10001,_xlpm.podminka, (_xlpm.rozsah&gt;E1001)*(ISNUMBER(_xlpm.rozsah)),_xlpm.indexy, IF(_xlpm.podminka, ROW(_xlpm.rozsah)-MIN(ROW(_xlpm.rozsah))+1),_xlpm.prvni, MIN(_xlpm.indexy),_xlpm.finalni, IF(_xlpm.prvni=1, 2, _xlpm.prvni),INDEX(_xlpm.rozsah, _xlpm.finalni))</f>
        <v>2000</v>
      </c>
      <c r="BC1001" cm="1">
        <f t="array" aca="1" ref="BC1001" ca="1">INDEX($J$3:$J$10001,MATCH(BB1001,$J$3:$J$10004,0)-1)</f>
        <v>1900</v>
      </c>
      <c r="BD1001">
        <f t="shared" ca="1" si="264"/>
        <v>300</v>
      </c>
      <c r="BE1001">
        <f t="shared" ca="1" si="265"/>
        <v>316</v>
      </c>
      <c r="BF1001">
        <f t="shared" ca="1" si="266"/>
        <v>-16</v>
      </c>
      <c r="BG1001">
        <f t="shared" ca="1" si="267"/>
        <v>304.09628698806512</v>
      </c>
    </row>
    <row r="1002" spans="1:59" x14ac:dyDescent="0.25">
      <c r="A1002" s="64">
        <v>999</v>
      </c>
      <c r="B1002" s="64">
        <v>81</v>
      </c>
      <c r="C1002" s="64">
        <v>54</v>
      </c>
      <c r="D1002" s="18">
        <v>999</v>
      </c>
      <c r="E1002" s="21">
        <f t="shared" ca="1" si="252"/>
        <v>1943.6898158107474</v>
      </c>
      <c r="F1002" s="22">
        <f t="shared" ca="1" si="253"/>
        <v>166.86519991395141</v>
      </c>
      <c r="G1002" s="23">
        <v>999</v>
      </c>
      <c r="H1002" s="24">
        <f t="shared" ca="1" si="254"/>
        <v>1997.5167820000001</v>
      </c>
      <c r="I1002" s="25">
        <f t="shared" ca="1" si="255"/>
        <v>162.21455003519998</v>
      </c>
      <c r="J1002" s="155"/>
      <c r="K1002" s="155"/>
      <c r="AR1002">
        <f t="shared" ca="1" si="256"/>
        <v>300.39731487999995</v>
      </c>
      <c r="AS1002">
        <f t="shared" ca="1" si="257"/>
        <v>315.60268512000005</v>
      </c>
      <c r="AT1002" cm="1">
        <f t="array" aca="1" ref="AT1002" ca="1">_xlfn.LET(_xlpm.rozsah, $J$3:$J$10001,_xlpm.podminka, (_xlpm.rozsah&gt;H1002)*(ISNUMBER(_xlpm.rozsah)),_xlpm.indexy, IF(_xlpm.podminka, ROW(_xlpm.rozsah)-MIN(ROW(_xlpm.rozsah))+1),_xlpm.prvni, MIN(_xlpm.indexy),_xlpm.finalni, IF(_xlpm.prvni=1, 2, _xlpm.prvni),INDEX(_xlpm.rozsah, _xlpm.finalni))</f>
        <v>2000</v>
      </c>
      <c r="AU1002" cm="1">
        <f t="array" aca="1" ref="AU1002" ca="1">INDEX($J$3:$J$10001,MATCH(AT1002,$J$3:$J$10004,0)-1)</f>
        <v>1900</v>
      </c>
      <c r="AV1002">
        <f t="shared" ca="1" si="258"/>
        <v>300</v>
      </c>
      <c r="AW1002">
        <f t="shared" ca="1" si="259"/>
        <v>316</v>
      </c>
      <c r="AX1002">
        <f t="shared" ca="1" si="260"/>
        <v>-16</v>
      </c>
      <c r="AY1002">
        <f t="shared" ca="1" si="261"/>
        <v>300.39731487999995</v>
      </c>
      <c r="AZ1002">
        <f t="shared" ca="1" si="262"/>
        <v>309.0096294702804</v>
      </c>
      <c r="BA1002">
        <f t="shared" ca="1" si="263"/>
        <v>306.9903705297196</v>
      </c>
      <c r="BB1002" cm="1">
        <f t="array" aca="1" ref="BB1002" ca="1">_xlfn.LET(_xlpm.rozsah, $J$3:$J$10001,_xlpm.podminka, (_xlpm.rozsah&gt;E1002)*(ISNUMBER(_xlpm.rozsah)),_xlpm.indexy, IF(_xlpm.podminka, ROW(_xlpm.rozsah)-MIN(ROW(_xlpm.rozsah))+1),_xlpm.prvni, MIN(_xlpm.indexy),_xlpm.finalni, IF(_xlpm.prvni=1, 2, _xlpm.prvni),INDEX(_xlpm.rozsah, _xlpm.finalni))</f>
        <v>2000</v>
      </c>
      <c r="BC1002" cm="1">
        <f t="array" aca="1" ref="BC1002" ca="1">INDEX($J$3:$J$10001,MATCH(BB1002,$J$3:$J$10004,0)-1)</f>
        <v>1900</v>
      </c>
      <c r="BD1002">
        <f t="shared" ca="1" si="264"/>
        <v>300</v>
      </c>
      <c r="BE1002">
        <f t="shared" ca="1" si="265"/>
        <v>316</v>
      </c>
      <c r="BF1002">
        <f t="shared" ca="1" si="266"/>
        <v>-16</v>
      </c>
      <c r="BG1002">
        <f t="shared" ca="1" si="267"/>
        <v>309.0096294702804</v>
      </c>
    </row>
    <row r="1003" spans="1:59" x14ac:dyDescent="0.25">
      <c r="A1003" s="64">
        <v>1000</v>
      </c>
      <c r="B1003" s="64">
        <v>81</v>
      </c>
      <c r="C1003" s="64">
        <v>50</v>
      </c>
      <c r="D1003" s="18">
        <v>1000</v>
      </c>
      <c r="E1003" s="21">
        <f t="shared" ca="1" si="252"/>
        <v>1943.6898158107474</v>
      </c>
      <c r="F1003" s="22">
        <f t="shared" ca="1" si="253"/>
        <v>154.5048147351402</v>
      </c>
      <c r="G1003" s="28">
        <v>1000</v>
      </c>
      <c r="H1003" s="24">
        <f t="shared" ca="1" si="254"/>
        <v>1997.5167820000001</v>
      </c>
      <c r="I1003" s="25">
        <f t="shared" ca="1" si="255"/>
        <v>150.19865743999998</v>
      </c>
      <c r="J1003" s="155"/>
      <c r="K1003" s="155"/>
      <c r="AR1003">
        <f t="shared" ca="1" si="256"/>
        <v>300.39731487999995</v>
      </c>
      <c r="AS1003">
        <f t="shared" ca="1" si="257"/>
        <v>315.60268512000005</v>
      </c>
      <c r="AT1003" cm="1">
        <f t="array" aca="1" ref="AT1003" ca="1">_xlfn.LET(_xlpm.rozsah, $J$3:$J$10001,_xlpm.podminka, (_xlpm.rozsah&gt;H1003)*(ISNUMBER(_xlpm.rozsah)),_xlpm.indexy, IF(_xlpm.podminka, ROW(_xlpm.rozsah)-MIN(ROW(_xlpm.rozsah))+1),_xlpm.prvni, MIN(_xlpm.indexy),_xlpm.finalni, IF(_xlpm.prvni=1, 2, _xlpm.prvni),INDEX(_xlpm.rozsah, _xlpm.finalni))</f>
        <v>2000</v>
      </c>
      <c r="AU1003" cm="1">
        <f t="array" aca="1" ref="AU1003" ca="1">INDEX($J$3:$J$10001,MATCH(AT1003,$J$3:$J$10004,0)-1)</f>
        <v>1900</v>
      </c>
      <c r="AV1003">
        <f t="shared" ca="1" si="258"/>
        <v>300</v>
      </c>
      <c r="AW1003">
        <f t="shared" ca="1" si="259"/>
        <v>316</v>
      </c>
      <c r="AX1003">
        <f t="shared" ca="1" si="260"/>
        <v>-16</v>
      </c>
      <c r="AY1003">
        <f t="shared" ca="1" si="261"/>
        <v>300.39731487999995</v>
      </c>
      <c r="AZ1003">
        <f t="shared" ca="1" si="262"/>
        <v>309.0096294702804</v>
      </c>
      <c r="BA1003">
        <f t="shared" ca="1" si="263"/>
        <v>306.9903705297196</v>
      </c>
      <c r="BB1003" cm="1">
        <f t="array" aca="1" ref="BB1003" ca="1">_xlfn.LET(_xlpm.rozsah, $J$3:$J$10001,_xlpm.podminka, (_xlpm.rozsah&gt;E1003)*(ISNUMBER(_xlpm.rozsah)),_xlpm.indexy, IF(_xlpm.podminka, ROW(_xlpm.rozsah)-MIN(ROW(_xlpm.rozsah))+1),_xlpm.prvni, MIN(_xlpm.indexy),_xlpm.finalni, IF(_xlpm.prvni=1, 2, _xlpm.prvni),INDEX(_xlpm.rozsah, _xlpm.finalni))</f>
        <v>2000</v>
      </c>
      <c r="BC1003" cm="1">
        <f t="array" aca="1" ref="BC1003" ca="1">INDEX($J$3:$J$10001,MATCH(BB1003,$J$3:$J$10004,0)-1)</f>
        <v>1900</v>
      </c>
      <c r="BD1003">
        <f t="shared" ca="1" si="264"/>
        <v>300</v>
      </c>
      <c r="BE1003">
        <f t="shared" ca="1" si="265"/>
        <v>316</v>
      </c>
      <c r="BF1003">
        <f t="shared" ca="1" si="266"/>
        <v>-16</v>
      </c>
      <c r="BG1003">
        <f t="shared" ca="1" si="267"/>
        <v>309.0096294702804</v>
      </c>
    </row>
    <row r="1004" spans="1:59" x14ac:dyDescent="0.25">
      <c r="A1004" s="64">
        <v>1001</v>
      </c>
      <c r="B1004" s="64">
        <v>81</v>
      </c>
      <c r="C1004" s="64">
        <v>41</v>
      </c>
      <c r="D1004" s="18">
        <v>1001</v>
      </c>
      <c r="E1004" s="21">
        <f t="shared" ca="1" si="252"/>
        <v>1943.6898158107474</v>
      </c>
      <c r="F1004" s="22">
        <f t="shared" ca="1" si="253"/>
        <v>126.69394808281497</v>
      </c>
      <c r="G1004" s="23">
        <v>1001</v>
      </c>
      <c r="H1004" s="24">
        <f t="shared" ca="1" si="254"/>
        <v>1997.5167820000001</v>
      </c>
      <c r="I1004" s="25">
        <f t="shared" ca="1" si="255"/>
        <v>123.16289910079999</v>
      </c>
      <c r="J1004" s="155"/>
      <c r="K1004" s="155"/>
      <c r="AR1004">
        <f t="shared" ca="1" si="256"/>
        <v>300.39731487999995</v>
      </c>
      <c r="AS1004">
        <f t="shared" ca="1" si="257"/>
        <v>315.60268512000005</v>
      </c>
      <c r="AT1004" cm="1">
        <f t="array" aca="1" ref="AT1004" ca="1">_xlfn.LET(_xlpm.rozsah, $J$3:$J$10001,_xlpm.podminka, (_xlpm.rozsah&gt;H1004)*(ISNUMBER(_xlpm.rozsah)),_xlpm.indexy, IF(_xlpm.podminka, ROW(_xlpm.rozsah)-MIN(ROW(_xlpm.rozsah))+1),_xlpm.prvni, MIN(_xlpm.indexy),_xlpm.finalni, IF(_xlpm.prvni=1, 2, _xlpm.prvni),INDEX(_xlpm.rozsah, _xlpm.finalni))</f>
        <v>2000</v>
      </c>
      <c r="AU1004" cm="1">
        <f t="array" aca="1" ref="AU1004" ca="1">INDEX($J$3:$J$10001,MATCH(AT1004,$J$3:$J$10004,0)-1)</f>
        <v>1900</v>
      </c>
      <c r="AV1004">
        <f t="shared" ca="1" si="258"/>
        <v>300</v>
      </c>
      <c r="AW1004">
        <f t="shared" ca="1" si="259"/>
        <v>316</v>
      </c>
      <c r="AX1004">
        <f t="shared" ca="1" si="260"/>
        <v>-16</v>
      </c>
      <c r="AY1004">
        <f t="shared" ca="1" si="261"/>
        <v>300.39731487999995</v>
      </c>
      <c r="AZ1004">
        <f t="shared" ca="1" si="262"/>
        <v>309.0096294702804</v>
      </c>
      <c r="BA1004">
        <f t="shared" ca="1" si="263"/>
        <v>306.9903705297196</v>
      </c>
      <c r="BB1004" cm="1">
        <f t="array" aca="1" ref="BB1004" ca="1">_xlfn.LET(_xlpm.rozsah, $J$3:$J$10001,_xlpm.podminka, (_xlpm.rozsah&gt;E1004)*(ISNUMBER(_xlpm.rozsah)),_xlpm.indexy, IF(_xlpm.podminka, ROW(_xlpm.rozsah)-MIN(ROW(_xlpm.rozsah))+1),_xlpm.prvni, MIN(_xlpm.indexy),_xlpm.finalni, IF(_xlpm.prvni=1, 2, _xlpm.prvni),INDEX(_xlpm.rozsah, _xlpm.finalni))</f>
        <v>2000</v>
      </c>
      <c r="BC1004" cm="1">
        <f t="array" aca="1" ref="BC1004" ca="1">INDEX($J$3:$J$10001,MATCH(BB1004,$J$3:$J$10004,0)-1)</f>
        <v>1900</v>
      </c>
      <c r="BD1004">
        <f t="shared" ca="1" si="264"/>
        <v>300</v>
      </c>
      <c r="BE1004">
        <f t="shared" ca="1" si="265"/>
        <v>316</v>
      </c>
      <c r="BF1004">
        <f t="shared" ca="1" si="266"/>
        <v>-16</v>
      </c>
      <c r="BG1004">
        <f t="shared" ca="1" si="267"/>
        <v>309.0096294702804</v>
      </c>
    </row>
    <row r="1005" spans="1:59" x14ac:dyDescent="0.25">
      <c r="A1005" s="64">
        <v>1002</v>
      </c>
      <c r="B1005" s="64">
        <v>81</v>
      </c>
      <c r="C1005" s="64">
        <v>35</v>
      </c>
      <c r="D1005" s="18">
        <v>1002</v>
      </c>
      <c r="E1005" s="21">
        <f t="shared" ca="1" si="252"/>
        <v>1943.6898158107474</v>
      </c>
      <c r="F1005" s="22">
        <f t="shared" ca="1" si="253"/>
        <v>108.15337031459813</v>
      </c>
      <c r="G1005" s="28">
        <v>1002</v>
      </c>
      <c r="H1005" s="24">
        <f t="shared" ca="1" si="254"/>
        <v>1997.5167820000001</v>
      </c>
      <c r="I1005" s="25">
        <f t="shared" ca="1" si="255"/>
        <v>105.13906020799999</v>
      </c>
      <c r="J1005" s="155"/>
      <c r="K1005" s="155"/>
      <c r="AR1005">
        <f t="shared" ca="1" si="256"/>
        <v>300.39731487999995</v>
      </c>
      <c r="AS1005">
        <f t="shared" ca="1" si="257"/>
        <v>315.60268512000005</v>
      </c>
      <c r="AT1005" cm="1">
        <f t="array" aca="1" ref="AT1005" ca="1">_xlfn.LET(_xlpm.rozsah, $J$3:$J$10001,_xlpm.podminka, (_xlpm.rozsah&gt;H1005)*(ISNUMBER(_xlpm.rozsah)),_xlpm.indexy, IF(_xlpm.podminka, ROW(_xlpm.rozsah)-MIN(ROW(_xlpm.rozsah))+1),_xlpm.prvni, MIN(_xlpm.indexy),_xlpm.finalni, IF(_xlpm.prvni=1, 2, _xlpm.prvni),INDEX(_xlpm.rozsah, _xlpm.finalni))</f>
        <v>2000</v>
      </c>
      <c r="AU1005" cm="1">
        <f t="array" aca="1" ref="AU1005" ca="1">INDEX($J$3:$J$10001,MATCH(AT1005,$J$3:$J$10004,0)-1)</f>
        <v>1900</v>
      </c>
      <c r="AV1005">
        <f t="shared" ca="1" si="258"/>
        <v>300</v>
      </c>
      <c r="AW1005">
        <f t="shared" ca="1" si="259"/>
        <v>316</v>
      </c>
      <c r="AX1005">
        <f t="shared" ca="1" si="260"/>
        <v>-16</v>
      </c>
      <c r="AY1005">
        <f t="shared" ca="1" si="261"/>
        <v>300.39731487999995</v>
      </c>
      <c r="AZ1005">
        <f t="shared" ca="1" si="262"/>
        <v>309.0096294702804</v>
      </c>
      <c r="BA1005">
        <f t="shared" ca="1" si="263"/>
        <v>306.9903705297196</v>
      </c>
      <c r="BB1005" cm="1">
        <f t="array" aca="1" ref="BB1005" ca="1">_xlfn.LET(_xlpm.rozsah, $J$3:$J$10001,_xlpm.podminka, (_xlpm.rozsah&gt;E1005)*(ISNUMBER(_xlpm.rozsah)),_xlpm.indexy, IF(_xlpm.podminka, ROW(_xlpm.rozsah)-MIN(ROW(_xlpm.rozsah))+1),_xlpm.prvni, MIN(_xlpm.indexy),_xlpm.finalni, IF(_xlpm.prvni=1, 2, _xlpm.prvni),INDEX(_xlpm.rozsah, _xlpm.finalni))</f>
        <v>2000</v>
      </c>
      <c r="BC1005" cm="1">
        <f t="array" aca="1" ref="BC1005" ca="1">INDEX($J$3:$J$10001,MATCH(BB1005,$J$3:$J$10004,0)-1)</f>
        <v>1900</v>
      </c>
      <c r="BD1005">
        <f t="shared" ca="1" si="264"/>
        <v>300</v>
      </c>
      <c r="BE1005">
        <f t="shared" ca="1" si="265"/>
        <v>316</v>
      </c>
      <c r="BF1005">
        <f t="shared" ca="1" si="266"/>
        <v>-16</v>
      </c>
      <c r="BG1005">
        <f t="shared" ca="1" si="267"/>
        <v>309.0096294702804</v>
      </c>
    </row>
    <row r="1006" spans="1:59" x14ac:dyDescent="0.25">
      <c r="A1006" s="64">
        <v>1003</v>
      </c>
      <c r="B1006" s="64">
        <v>81</v>
      </c>
      <c r="C1006" s="64">
        <v>37</v>
      </c>
      <c r="D1006" s="18">
        <v>1003</v>
      </c>
      <c r="E1006" s="21">
        <f t="shared" ca="1" si="252"/>
        <v>1943.6898158107474</v>
      </c>
      <c r="F1006" s="22">
        <f t="shared" ca="1" si="253"/>
        <v>114.33356290400376</v>
      </c>
      <c r="G1006" s="23">
        <v>1003</v>
      </c>
      <c r="H1006" s="24">
        <f t="shared" ca="1" si="254"/>
        <v>1997.5167820000001</v>
      </c>
      <c r="I1006" s="25">
        <f t="shared" ca="1" si="255"/>
        <v>111.14700650559999</v>
      </c>
      <c r="J1006" s="155"/>
      <c r="K1006" s="155"/>
      <c r="AR1006">
        <f t="shared" ca="1" si="256"/>
        <v>300.39731487999995</v>
      </c>
      <c r="AS1006">
        <f t="shared" ca="1" si="257"/>
        <v>315.60268512000005</v>
      </c>
      <c r="AT1006" cm="1">
        <f t="array" aca="1" ref="AT1006" ca="1">_xlfn.LET(_xlpm.rozsah, $J$3:$J$10001,_xlpm.podminka, (_xlpm.rozsah&gt;H1006)*(ISNUMBER(_xlpm.rozsah)),_xlpm.indexy, IF(_xlpm.podminka, ROW(_xlpm.rozsah)-MIN(ROW(_xlpm.rozsah))+1),_xlpm.prvni, MIN(_xlpm.indexy),_xlpm.finalni, IF(_xlpm.prvni=1, 2, _xlpm.prvni),INDEX(_xlpm.rozsah, _xlpm.finalni))</f>
        <v>2000</v>
      </c>
      <c r="AU1006" cm="1">
        <f t="array" aca="1" ref="AU1006" ca="1">INDEX($J$3:$J$10001,MATCH(AT1006,$J$3:$J$10004,0)-1)</f>
        <v>1900</v>
      </c>
      <c r="AV1006">
        <f t="shared" ca="1" si="258"/>
        <v>300</v>
      </c>
      <c r="AW1006">
        <f t="shared" ca="1" si="259"/>
        <v>316</v>
      </c>
      <c r="AX1006">
        <f t="shared" ca="1" si="260"/>
        <v>-16</v>
      </c>
      <c r="AY1006">
        <f t="shared" ca="1" si="261"/>
        <v>300.39731487999995</v>
      </c>
      <c r="AZ1006">
        <f t="shared" ca="1" si="262"/>
        <v>309.0096294702804</v>
      </c>
      <c r="BA1006">
        <f t="shared" ca="1" si="263"/>
        <v>306.9903705297196</v>
      </c>
      <c r="BB1006" cm="1">
        <f t="array" aca="1" ref="BB1006" ca="1">_xlfn.LET(_xlpm.rozsah, $J$3:$J$10001,_xlpm.podminka, (_xlpm.rozsah&gt;E1006)*(ISNUMBER(_xlpm.rozsah)),_xlpm.indexy, IF(_xlpm.podminka, ROW(_xlpm.rozsah)-MIN(ROW(_xlpm.rozsah))+1),_xlpm.prvni, MIN(_xlpm.indexy),_xlpm.finalni, IF(_xlpm.prvni=1, 2, _xlpm.prvni),INDEX(_xlpm.rozsah, _xlpm.finalni))</f>
        <v>2000</v>
      </c>
      <c r="BC1006" cm="1">
        <f t="array" aca="1" ref="BC1006" ca="1">INDEX($J$3:$J$10001,MATCH(BB1006,$J$3:$J$10004,0)-1)</f>
        <v>1900</v>
      </c>
      <c r="BD1006">
        <f t="shared" ca="1" si="264"/>
        <v>300</v>
      </c>
      <c r="BE1006">
        <f t="shared" ca="1" si="265"/>
        <v>316</v>
      </c>
      <c r="BF1006">
        <f t="shared" ca="1" si="266"/>
        <v>-16</v>
      </c>
      <c r="BG1006">
        <f t="shared" ca="1" si="267"/>
        <v>309.0096294702804</v>
      </c>
    </row>
    <row r="1007" spans="1:59" x14ac:dyDescent="0.25">
      <c r="A1007" s="64">
        <v>1004</v>
      </c>
      <c r="B1007" s="64">
        <v>81</v>
      </c>
      <c r="C1007" s="64">
        <v>29</v>
      </c>
      <c r="D1007" s="18">
        <v>1004</v>
      </c>
      <c r="E1007" s="21">
        <f t="shared" ca="1" si="252"/>
        <v>1943.6898158107474</v>
      </c>
      <c r="F1007" s="22">
        <f t="shared" ca="1" si="253"/>
        <v>89.612792546381314</v>
      </c>
      <c r="G1007" s="28">
        <v>1004</v>
      </c>
      <c r="H1007" s="24">
        <f t="shared" ca="1" si="254"/>
        <v>1997.5167820000001</v>
      </c>
      <c r="I1007" s="25">
        <f t="shared" ca="1" si="255"/>
        <v>87.115221315199975</v>
      </c>
      <c r="J1007" s="155"/>
      <c r="K1007" s="155"/>
      <c r="AR1007">
        <f t="shared" ca="1" si="256"/>
        <v>300.39731487999995</v>
      </c>
      <c r="AS1007">
        <f t="shared" ca="1" si="257"/>
        <v>315.60268512000005</v>
      </c>
      <c r="AT1007" cm="1">
        <f t="array" aca="1" ref="AT1007" ca="1">_xlfn.LET(_xlpm.rozsah, $J$3:$J$10001,_xlpm.podminka, (_xlpm.rozsah&gt;H1007)*(ISNUMBER(_xlpm.rozsah)),_xlpm.indexy, IF(_xlpm.podminka, ROW(_xlpm.rozsah)-MIN(ROW(_xlpm.rozsah))+1),_xlpm.prvni, MIN(_xlpm.indexy),_xlpm.finalni, IF(_xlpm.prvni=1, 2, _xlpm.prvni),INDEX(_xlpm.rozsah, _xlpm.finalni))</f>
        <v>2000</v>
      </c>
      <c r="AU1007" cm="1">
        <f t="array" aca="1" ref="AU1007" ca="1">INDEX($J$3:$J$10001,MATCH(AT1007,$J$3:$J$10004,0)-1)</f>
        <v>1900</v>
      </c>
      <c r="AV1007">
        <f t="shared" ca="1" si="258"/>
        <v>300</v>
      </c>
      <c r="AW1007">
        <f t="shared" ca="1" si="259"/>
        <v>316</v>
      </c>
      <c r="AX1007">
        <f t="shared" ca="1" si="260"/>
        <v>-16</v>
      </c>
      <c r="AY1007">
        <f t="shared" ca="1" si="261"/>
        <v>300.39731487999995</v>
      </c>
      <c r="AZ1007">
        <f t="shared" ca="1" si="262"/>
        <v>309.0096294702804</v>
      </c>
      <c r="BA1007">
        <f t="shared" ca="1" si="263"/>
        <v>306.9903705297196</v>
      </c>
      <c r="BB1007" cm="1">
        <f t="array" aca="1" ref="BB1007" ca="1">_xlfn.LET(_xlpm.rozsah, $J$3:$J$10001,_xlpm.podminka, (_xlpm.rozsah&gt;E1007)*(ISNUMBER(_xlpm.rozsah)),_xlpm.indexy, IF(_xlpm.podminka, ROW(_xlpm.rozsah)-MIN(ROW(_xlpm.rozsah))+1),_xlpm.prvni, MIN(_xlpm.indexy),_xlpm.finalni, IF(_xlpm.prvni=1, 2, _xlpm.prvni),INDEX(_xlpm.rozsah, _xlpm.finalni))</f>
        <v>2000</v>
      </c>
      <c r="BC1007" cm="1">
        <f t="array" aca="1" ref="BC1007" ca="1">INDEX($J$3:$J$10001,MATCH(BB1007,$J$3:$J$10004,0)-1)</f>
        <v>1900</v>
      </c>
      <c r="BD1007">
        <f t="shared" ca="1" si="264"/>
        <v>300</v>
      </c>
      <c r="BE1007">
        <f t="shared" ca="1" si="265"/>
        <v>316</v>
      </c>
      <c r="BF1007">
        <f t="shared" ca="1" si="266"/>
        <v>-16</v>
      </c>
      <c r="BG1007">
        <f t="shared" ca="1" si="267"/>
        <v>309.0096294702804</v>
      </c>
    </row>
    <row r="1008" spans="1:59" x14ac:dyDescent="0.25">
      <c r="A1008" s="64">
        <v>1005</v>
      </c>
      <c r="B1008" s="64">
        <v>81</v>
      </c>
      <c r="C1008" s="64">
        <v>28</v>
      </c>
      <c r="D1008" s="18">
        <v>1005</v>
      </c>
      <c r="E1008" s="21">
        <f t="shared" ca="1" si="252"/>
        <v>1943.6898158107474</v>
      </c>
      <c r="F1008" s="22">
        <f t="shared" ca="1" si="253"/>
        <v>86.522696251678511</v>
      </c>
      <c r="G1008" s="23">
        <v>1005</v>
      </c>
      <c r="H1008" s="24">
        <f t="shared" ca="1" si="254"/>
        <v>1997.5167820000001</v>
      </c>
      <c r="I1008" s="25">
        <f t="shared" ca="1" si="255"/>
        <v>84.111248166399989</v>
      </c>
      <c r="J1008" s="155"/>
      <c r="K1008" s="155"/>
      <c r="AR1008">
        <f t="shared" ca="1" si="256"/>
        <v>300.39731487999995</v>
      </c>
      <c r="AS1008">
        <f t="shared" ca="1" si="257"/>
        <v>315.60268512000005</v>
      </c>
      <c r="AT1008" cm="1">
        <f t="array" aca="1" ref="AT1008" ca="1">_xlfn.LET(_xlpm.rozsah, $J$3:$J$10001,_xlpm.podminka, (_xlpm.rozsah&gt;H1008)*(ISNUMBER(_xlpm.rozsah)),_xlpm.indexy, IF(_xlpm.podminka, ROW(_xlpm.rozsah)-MIN(ROW(_xlpm.rozsah))+1),_xlpm.prvni, MIN(_xlpm.indexy),_xlpm.finalni, IF(_xlpm.prvni=1, 2, _xlpm.prvni),INDEX(_xlpm.rozsah, _xlpm.finalni))</f>
        <v>2000</v>
      </c>
      <c r="AU1008" cm="1">
        <f t="array" aca="1" ref="AU1008" ca="1">INDEX($J$3:$J$10001,MATCH(AT1008,$J$3:$J$10004,0)-1)</f>
        <v>1900</v>
      </c>
      <c r="AV1008">
        <f t="shared" ca="1" si="258"/>
        <v>300</v>
      </c>
      <c r="AW1008">
        <f t="shared" ca="1" si="259"/>
        <v>316</v>
      </c>
      <c r="AX1008">
        <f t="shared" ca="1" si="260"/>
        <v>-16</v>
      </c>
      <c r="AY1008">
        <f t="shared" ca="1" si="261"/>
        <v>300.39731487999995</v>
      </c>
      <c r="AZ1008">
        <f t="shared" ca="1" si="262"/>
        <v>309.0096294702804</v>
      </c>
      <c r="BA1008">
        <f t="shared" ca="1" si="263"/>
        <v>306.9903705297196</v>
      </c>
      <c r="BB1008" cm="1">
        <f t="array" aca="1" ref="BB1008" ca="1">_xlfn.LET(_xlpm.rozsah, $J$3:$J$10001,_xlpm.podminka, (_xlpm.rozsah&gt;E1008)*(ISNUMBER(_xlpm.rozsah)),_xlpm.indexy, IF(_xlpm.podminka, ROW(_xlpm.rozsah)-MIN(ROW(_xlpm.rozsah))+1),_xlpm.prvni, MIN(_xlpm.indexy),_xlpm.finalni, IF(_xlpm.prvni=1, 2, _xlpm.prvni),INDEX(_xlpm.rozsah, _xlpm.finalni))</f>
        <v>2000</v>
      </c>
      <c r="BC1008" cm="1">
        <f t="array" aca="1" ref="BC1008" ca="1">INDEX($J$3:$J$10001,MATCH(BB1008,$J$3:$J$10004,0)-1)</f>
        <v>1900</v>
      </c>
      <c r="BD1008">
        <f t="shared" ca="1" si="264"/>
        <v>300</v>
      </c>
      <c r="BE1008">
        <f t="shared" ca="1" si="265"/>
        <v>316</v>
      </c>
      <c r="BF1008">
        <f t="shared" ca="1" si="266"/>
        <v>-16</v>
      </c>
      <c r="BG1008">
        <f t="shared" ca="1" si="267"/>
        <v>309.0096294702804</v>
      </c>
    </row>
    <row r="1009" spans="1:59" x14ac:dyDescent="0.25">
      <c r="A1009" s="64">
        <v>1006</v>
      </c>
      <c r="B1009" s="64">
        <v>81</v>
      </c>
      <c r="C1009" s="64">
        <v>24</v>
      </c>
      <c r="D1009" s="18">
        <v>1006</v>
      </c>
      <c r="E1009" s="21">
        <f t="shared" ca="1" si="252"/>
        <v>1943.6898158107474</v>
      </c>
      <c r="F1009" s="22">
        <f t="shared" ca="1" si="253"/>
        <v>74.162311072867297</v>
      </c>
      <c r="G1009" s="28">
        <v>1006</v>
      </c>
      <c r="H1009" s="24">
        <f t="shared" ca="1" si="254"/>
        <v>1997.5167820000001</v>
      </c>
      <c r="I1009" s="25">
        <f t="shared" ca="1" si="255"/>
        <v>72.095355571199988</v>
      </c>
      <c r="J1009" s="155"/>
      <c r="K1009" s="155"/>
      <c r="AR1009">
        <f t="shared" ca="1" si="256"/>
        <v>300.39731487999995</v>
      </c>
      <c r="AS1009">
        <f t="shared" ca="1" si="257"/>
        <v>315.60268512000005</v>
      </c>
      <c r="AT1009" cm="1">
        <f t="array" aca="1" ref="AT1009" ca="1">_xlfn.LET(_xlpm.rozsah, $J$3:$J$10001,_xlpm.podminka, (_xlpm.rozsah&gt;H1009)*(ISNUMBER(_xlpm.rozsah)),_xlpm.indexy, IF(_xlpm.podminka, ROW(_xlpm.rozsah)-MIN(ROW(_xlpm.rozsah))+1),_xlpm.prvni, MIN(_xlpm.indexy),_xlpm.finalni, IF(_xlpm.prvni=1, 2, _xlpm.prvni),INDEX(_xlpm.rozsah, _xlpm.finalni))</f>
        <v>2000</v>
      </c>
      <c r="AU1009" cm="1">
        <f t="array" aca="1" ref="AU1009" ca="1">INDEX($J$3:$J$10001,MATCH(AT1009,$J$3:$J$10004,0)-1)</f>
        <v>1900</v>
      </c>
      <c r="AV1009">
        <f t="shared" ca="1" si="258"/>
        <v>300</v>
      </c>
      <c r="AW1009">
        <f t="shared" ca="1" si="259"/>
        <v>316</v>
      </c>
      <c r="AX1009">
        <f t="shared" ca="1" si="260"/>
        <v>-16</v>
      </c>
      <c r="AY1009">
        <f t="shared" ca="1" si="261"/>
        <v>300.39731487999995</v>
      </c>
      <c r="AZ1009">
        <f t="shared" ca="1" si="262"/>
        <v>309.0096294702804</v>
      </c>
      <c r="BA1009">
        <f t="shared" ca="1" si="263"/>
        <v>306.9903705297196</v>
      </c>
      <c r="BB1009" cm="1">
        <f t="array" aca="1" ref="BB1009" ca="1">_xlfn.LET(_xlpm.rozsah, $J$3:$J$10001,_xlpm.podminka, (_xlpm.rozsah&gt;E1009)*(ISNUMBER(_xlpm.rozsah)),_xlpm.indexy, IF(_xlpm.podminka, ROW(_xlpm.rozsah)-MIN(ROW(_xlpm.rozsah))+1),_xlpm.prvni, MIN(_xlpm.indexy),_xlpm.finalni, IF(_xlpm.prvni=1, 2, _xlpm.prvni),INDEX(_xlpm.rozsah, _xlpm.finalni))</f>
        <v>2000</v>
      </c>
      <c r="BC1009" cm="1">
        <f t="array" aca="1" ref="BC1009" ca="1">INDEX($J$3:$J$10001,MATCH(BB1009,$J$3:$J$10004,0)-1)</f>
        <v>1900</v>
      </c>
      <c r="BD1009">
        <f t="shared" ca="1" si="264"/>
        <v>300</v>
      </c>
      <c r="BE1009">
        <f t="shared" ca="1" si="265"/>
        <v>316</v>
      </c>
      <c r="BF1009">
        <f t="shared" ca="1" si="266"/>
        <v>-16</v>
      </c>
      <c r="BG1009">
        <f t="shared" ca="1" si="267"/>
        <v>309.0096294702804</v>
      </c>
    </row>
    <row r="1010" spans="1:59" x14ac:dyDescent="0.25">
      <c r="A1010" s="64">
        <v>1007</v>
      </c>
      <c r="B1010" s="64">
        <v>81</v>
      </c>
      <c r="C1010" s="64">
        <v>19</v>
      </c>
      <c r="D1010" s="18">
        <v>1007</v>
      </c>
      <c r="E1010" s="21">
        <f t="shared" ca="1" si="252"/>
        <v>1943.6898158107474</v>
      </c>
      <c r="F1010" s="22">
        <f t="shared" ca="1" si="253"/>
        <v>58.71182959935328</v>
      </c>
      <c r="G1010" s="23">
        <v>1007</v>
      </c>
      <c r="H1010" s="24">
        <f t="shared" ca="1" si="254"/>
        <v>1997.5167820000001</v>
      </c>
      <c r="I1010" s="25">
        <f t="shared" ca="1" si="255"/>
        <v>57.075489827199988</v>
      </c>
      <c r="J1010" s="155"/>
      <c r="K1010" s="155"/>
      <c r="AR1010">
        <f t="shared" ca="1" si="256"/>
        <v>300.39731487999995</v>
      </c>
      <c r="AS1010">
        <f t="shared" ca="1" si="257"/>
        <v>315.60268512000005</v>
      </c>
      <c r="AT1010" cm="1">
        <f t="array" aca="1" ref="AT1010" ca="1">_xlfn.LET(_xlpm.rozsah, $J$3:$J$10001,_xlpm.podminka, (_xlpm.rozsah&gt;H1010)*(ISNUMBER(_xlpm.rozsah)),_xlpm.indexy, IF(_xlpm.podminka, ROW(_xlpm.rozsah)-MIN(ROW(_xlpm.rozsah))+1),_xlpm.prvni, MIN(_xlpm.indexy),_xlpm.finalni, IF(_xlpm.prvni=1, 2, _xlpm.prvni),INDEX(_xlpm.rozsah, _xlpm.finalni))</f>
        <v>2000</v>
      </c>
      <c r="AU1010" cm="1">
        <f t="array" aca="1" ref="AU1010" ca="1">INDEX($J$3:$J$10001,MATCH(AT1010,$J$3:$J$10004,0)-1)</f>
        <v>1900</v>
      </c>
      <c r="AV1010">
        <f t="shared" ca="1" si="258"/>
        <v>300</v>
      </c>
      <c r="AW1010">
        <f t="shared" ca="1" si="259"/>
        <v>316</v>
      </c>
      <c r="AX1010">
        <f t="shared" ca="1" si="260"/>
        <v>-16</v>
      </c>
      <c r="AY1010">
        <f t="shared" ca="1" si="261"/>
        <v>300.39731487999995</v>
      </c>
      <c r="AZ1010">
        <f t="shared" ca="1" si="262"/>
        <v>309.0096294702804</v>
      </c>
      <c r="BA1010">
        <f t="shared" ca="1" si="263"/>
        <v>306.9903705297196</v>
      </c>
      <c r="BB1010" cm="1">
        <f t="array" aca="1" ref="BB1010" ca="1">_xlfn.LET(_xlpm.rozsah, $J$3:$J$10001,_xlpm.podminka, (_xlpm.rozsah&gt;E1010)*(ISNUMBER(_xlpm.rozsah)),_xlpm.indexy, IF(_xlpm.podminka, ROW(_xlpm.rozsah)-MIN(ROW(_xlpm.rozsah))+1),_xlpm.prvni, MIN(_xlpm.indexy),_xlpm.finalni, IF(_xlpm.prvni=1, 2, _xlpm.prvni),INDEX(_xlpm.rozsah, _xlpm.finalni))</f>
        <v>2000</v>
      </c>
      <c r="BC1010" cm="1">
        <f t="array" aca="1" ref="BC1010" ca="1">INDEX($J$3:$J$10001,MATCH(BB1010,$J$3:$J$10004,0)-1)</f>
        <v>1900</v>
      </c>
      <c r="BD1010">
        <f t="shared" ca="1" si="264"/>
        <v>300</v>
      </c>
      <c r="BE1010">
        <f t="shared" ca="1" si="265"/>
        <v>316</v>
      </c>
      <c r="BF1010">
        <f t="shared" ca="1" si="266"/>
        <v>-16</v>
      </c>
      <c r="BG1010">
        <f t="shared" ca="1" si="267"/>
        <v>309.0096294702804</v>
      </c>
    </row>
    <row r="1011" spans="1:59" x14ac:dyDescent="0.25">
      <c r="A1011" s="64">
        <v>1008</v>
      </c>
      <c r="B1011" s="64">
        <v>81</v>
      </c>
      <c r="C1011" s="64">
        <v>16</v>
      </c>
      <c r="D1011" s="18">
        <v>1008</v>
      </c>
      <c r="E1011" s="21">
        <f t="shared" ca="1" si="252"/>
        <v>1943.6898158107474</v>
      </c>
      <c r="F1011" s="22">
        <f t="shared" ca="1" si="253"/>
        <v>49.441540715244862</v>
      </c>
      <c r="G1011" s="28">
        <v>1008</v>
      </c>
      <c r="H1011" s="24">
        <f t="shared" ca="1" si="254"/>
        <v>1997.5167820000001</v>
      </c>
      <c r="I1011" s="25">
        <f t="shared" ca="1" si="255"/>
        <v>48.063570380799995</v>
      </c>
      <c r="J1011" s="155"/>
      <c r="K1011" s="155"/>
      <c r="AR1011">
        <f t="shared" ca="1" si="256"/>
        <v>300.39731487999995</v>
      </c>
      <c r="AS1011">
        <f t="shared" ca="1" si="257"/>
        <v>315.60268512000005</v>
      </c>
      <c r="AT1011" cm="1">
        <f t="array" aca="1" ref="AT1011" ca="1">_xlfn.LET(_xlpm.rozsah, $J$3:$J$10001,_xlpm.podminka, (_xlpm.rozsah&gt;H1011)*(ISNUMBER(_xlpm.rozsah)),_xlpm.indexy, IF(_xlpm.podminka, ROW(_xlpm.rozsah)-MIN(ROW(_xlpm.rozsah))+1),_xlpm.prvni, MIN(_xlpm.indexy),_xlpm.finalni, IF(_xlpm.prvni=1, 2, _xlpm.prvni),INDEX(_xlpm.rozsah, _xlpm.finalni))</f>
        <v>2000</v>
      </c>
      <c r="AU1011" cm="1">
        <f t="array" aca="1" ref="AU1011" ca="1">INDEX($J$3:$J$10001,MATCH(AT1011,$J$3:$J$10004,0)-1)</f>
        <v>1900</v>
      </c>
      <c r="AV1011">
        <f t="shared" ca="1" si="258"/>
        <v>300</v>
      </c>
      <c r="AW1011">
        <f t="shared" ca="1" si="259"/>
        <v>316</v>
      </c>
      <c r="AX1011">
        <f t="shared" ca="1" si="260"/>
        <v>-16</v>
      </c>
      <c r="AY1011">
        <f t="shared" ca="1" si="261"/>
        <v>300.39731487999995</v>
      </c>
      <c r="AZ1011">
        <f t="shared" ca="1" si="262"/>
        <v>309.0096294702804</v>
      </c>
      <c r="BA1011">
        <f t="shared" ca="1" si="263"/>
        <v>306.9903705297196</v>
      </c>
      <c r="BB1011" cm="1">
        <f t="array" aca="1" ref="BB1011" ca="1">_xlfn.LET(_xlpm.rozsah, $J$3:$J$10001,_xlpm.podminka, (_xlpm.rozsah&gt;E1011)*(ISNUMBER(_xlpm.rozsah)),_xlpm.indexy, IF(_xlpm.podminka, ROW(_xlpm.rozsah)-MIN(ROW(_xlpm.rozsah))+1),_xlpm.prvni, MIN(_xlpm.indexy),_xlpm.finalni, IF(_xlpm.prvni=1, 2, _xlpm.prvni),INDEX(_xlpm.rozsah, _xlpm.finalni))</f>
        <v>2000</v>
      </c>
      <c r="BC1011" cm="1">
        <f t="array" aca="1" ref="BC1011" ca="1">INDEX($J$3:$J$10001,MATCH(BB1011,$J$3:$J$10004,0)-1)</f>
        <v>1900</v>
      </c>
      <c r="BD1011">
        <f t="shared" ca="1" si="264"/>
        <v>300</v>
      </c>
      <c r="BE1011">
        <f t="shared" ca="1" si="265"/>
        <v>316</v>
      </c>
      <c r="BF1011">
        <f t="shared" ca="1" si="266"/>
        <v>-16</v>
      </c>
      <c r="BG1011">
        <f t="shared" ca="1" si="267"/>
        <v>309.0096294702804</v>
      </c>
    </row>
    <row r="1012" spans="1:59" x14ac:dyDescent="0.25">
      <c r="A1012" s="64">
        <v>1009</v>
      </c>
      <c r="B1012" s="64">
        <v>80</v>
      </c>
      <c r="C1012" s="64">
        <v>16</v>
      </c>
      <c r="D1012" s="18">
        <v>1009</v>
      </c>
      <c r="E1012" s="21">
        <f t="shared" ca="1" si="252"/>
        <v>1928.3356205538248</v>
      </c>
      <c r="F1012" s="22">
        <f t="shared" ca="1" si="253"/>
        <v>49.834608113822085</v>
      </c>
      <c r="G1012" s="23">
        <v>1009</v>
      </c>
      <c r="H1012" s="24">
        <f t="shared" ca="1" si="254"/>
        <v>1985.2017599999999</v>
      </c>
      <c r="I1012" s="25">
        <f t="shared" ca="1" si="255"/>
        <v>48.378834943999998</v>
      </c>
      <c r="J1012" s="155"/>
      <c r="K1012" s="155"/>
      <c r="AR1012">
        <f t="shared" ca="1" si="256"/>
        <v>302.3677184</v>
      </c>
      <c r="AS1012">
        <f t="shared" ca="1" si="257"/>
        <v>313.6322816</v>
      </c>
      <c r="AT1012" cm="1">
        <f t="array" aca="1" ref="AT1012" ca="1">_xlfn.LET(_xlpm.rozsah, $J$3:$J$10001,_xlpm.podminka, (_xlpm.rozsah&gt;H1012)*(ISNUMBER(_xlpm.rozsah)),_xlpm.indexy, IF(_xlpm.podminka, ROW(_xlpm.rozsah)-MIN(ROW(_xlpm.rozsah))+1),_xlpm.prvni, MIN(_xlpm.indexy),_xlpm.finalni, IF(_xlpm.prvni=1, 2, _xlpm.prvni),INDEX(_xlpm.rozsah, _xlpm.finalni))</f>
        <v>2000</v>
      </c>
      <c r="AU1012" cm="1">
        <f t="array" aca="1" ref="AU1012" ca="1">INDEX($J$3:$J$10001,MATCH(AT1012,$J$3:$J$10004,0)-1)</f>
        <v>1900</v>
      </c>
      <c r="AV1012">
        <f t="shared" ca="1" si="258"/>
        <v>300</v>
      </c>
      <c r="AW1012">
        <f t="shared" ca="1" si="259"/>
        <v>316</v>
      </c>
      <c r="AX1012">
        <f t="shared" ca="1" si="260"/>
        <v>-16</v>
      </c>
      <c r="AY1012">
        <f t="shared" ca="1" si="261"/>
        <v>302.3677184</v>
      </c>
      <c r="AZ1012">
        <f t="shared" ca="1" si="262"/>
        <v>311.46630071138804</v>
      </c>
      <c r="BA1012">
        <f t="shared" ca="1" si="263"/>
        <v>304.53369928861196</v>
      </c>
      <c r="BB1012" cm="1">
        <f t="array" aca="1" ref="BB1012" ca="1">_xlfn.LET(_xlpm.rozsah, $J$3:$J$10001,_xlpm.podminka, (_xlpm.rozsah&gt;E1012)*(ISNUMBER(_xlpm.rozsah)),_xlpm.indexy, IF(_xlpm.podminka, ROW(_xlpm.rozsah)-MIN(ROW(_xlpm.rozsah))+1),_xlpm.prvni, MIN(_xlpm.indexy),_xlpm.finalni, IF(_xlpm.prvni=1, 2, _xlpm.prvni),INDEX(_xlpm.rozsah, _xlpm.finalni))</f>
        <v>2000</v>
      </c>
      <c r="BC1012" cm="1">
        <f t="array" aca="1" ref="BC1012" ca="1">INDEX($J$3:$J$10001,MATCH(BB1012,$J$3:$J$10004,0)-1)</f>
        <v>1900</v>
      </c>
      <c r="BD1012">
        <f t="shared" ca="1" si="264"/>
        <v>300</v>
      </c>
      <c r="BE1012">
        <f t="shared" ca="1" si="265"/>
        <v>316</v>
      </c>
      <c r="BF1012">
        <f t="shared" ca="1" si="266"/>
        <v>-16</v>
      </c>
      <c r="BG1012">
        <f t="shared" ca="1" si="267"/>
        <v>311.46630071138804</v>
      </c>
    </row>
    <row r="1013" spans="1:59" x14ac:dyDescent="0.25">
      <c r="A1013" s="64">
        <v>1010</v>
      </c>
      <c r="B1013" s="64">
        <v>83</v>
      </c>
      <c r="C1013" s="64">
        <v>23</v>
      </c>
      <c r="D1013" s="18">
        <v>1010</v>
      </c>
      <c r="E1013" s="21">
        <f t="shared" ca="1" si="252"/>
        <v>1974.398206324593</v>
      </c>
      <c r="F1013" s="22">
        <f t="shared" ca="1" si="253"/>
        <v>69.942146007254976</v>
      </c>
      <c r="G1013" s="28">
        <v>1010</v>
      </c>
      <c r="H1013" s="24">
        <f t="shared" ca="1" si="254"/>
        <v>2022.1468259999999</v>
      </c>
      <c r="I1013" s="25">
        <f t="shared" ca="1" si="255"/>
        <v>67.981246003999999</v>
      </c>
      <c r="J1013" s="155"/>
      <c r="K1013" s="155"/>
      <c r="AR1013">
        <f t="shared" ca="1" si="256"/>
        <v>295.57063479999999</v>
      </c>
      <c r="AS1013">
        <f t="shared" ca="1" si="257"/>
        <v>284.42936520000001</v>
      </c>
      <c r="AT1013" cm="1">
        <f t="array" aca="1" ref="AT1013" ca="1">_xlfn.LET(_xlpm.rozsah, $J$3:$J$10001,_xlpm.podminka, (_xlpm.rozsah&gt;H1013)*(ISNUMBER(_xlpm.rozsah)),_xlpm.indexy, IF(_xlpm.podminka, ROW(_xlpm.rozsah)-MIN(ROW(_xlpm.rozsah))+1),_xlpm.prvni, MIN(_xlpm.indexy),_xlpm.finalni, IF(_xlpm.prvni=1, 2, _xlpm.prvni),INDEX(_xlpm.rozsah, _xlpm.finalni))</f>
        <v>2100</v>
      </c>
      <c r="AU1013" cm="1">
        <f t="array" aca="1" ref="AU1013" ca="1">INDEX($J$3:$J$10001,MATCH(AT1013,$J$3:$J$10004,0)-1)</f>
        <v>2000</v>
      </c>
      <c r="AV1013">
        <f t="shared" ca="1" si="258"/>
        <v>280</v>
      </c>
      <c r="AW1013">
        <f t="shared" ca="1" si="259"/>
        <v>300</v>
      </c>
      <c r="AX1013">
        <f t="shared" ca="1" si="260"/>
        <v>-20</v>
      </c>
      <c r="AY1013">
        <f t="shared" ca="1" si="261"/>
        <v>295.57063479999999</v>
      </c>
      <c r="AZ1013">
        <f t="shared" ca="1" si="262"/>
        <v>304.09628698806512</v>
      </c>
      <c r="BA1013">
        <f t="shared" ca="1" si="263"/>
        <v>311.90371301193488</v>
      </c>
      <c r="BB1013" cm="1">
        <f t="array" aca="1" ref="BB1013" ca="1">_xlfn.LET(_xlpm.rozsah, $J$3:$J$10001,_xlpm.podminka, (_xlpm.rozsah&gt;E1013)*(ISNUMBER(_xlpm.rozsah)),_xlpm.indexy, IF(_xlpm.podminka, ROW(_xlpm.rozsah)-MIN(ROW(_xlpm.rozsah))+1),_xlpm.prvni, MIN(_xlpm.indexy),_xlpm.finalni, IF(_xlpm.prvni=1, 2, _xlpm.prvni),INDEX(_xlpm.rozsah, _xlpm.finalni))</f>
        <v>2000</v>
      </c>
      <c r="BC1013" cm="1">
        <f t="array" aca="1" ref="BC1013" ca="1">INDEX($J$3:$J$10001,MATCH(BB1013,$J$3:$J$10004,0)-1)</f>
        <v>1900</v>
      </c>
      <c r="BD1013">
        <f t="shared" ca="1" si="264"/>
        <v>300</v>
      </c>
      <c r="BE1013">
        <f t="shared" ca="1" si="265"/>
        <v>316</v>
      </c>
      <c r="BF1013">
        <f t="shared" ca="1" si="266"/>
        <v>-16</v>
      </c>
      <c r="BG1013">
        <f t="shared" ca="1" si="267"/>
        <v>304.09628698806512</v>
      </c>
    </row>
    <row r="1014" spans="1:59" x14ac:dyDescent="0.25">
      <c r="A1014" s="64">
        <v>1011</v>
      </c>
      <c r="B1014" s="64">
        <v>83</v>
      </c>
      <c r="C1014" s="64">
        <v>17</v>
      </c>
      <c r="D1014" s="18">
        <v>1011</v>
      </c>
      <c r="E1014" s="21">
        <f t="shared" ca="1" si="252"/>
        <v>1974.398206324593</v>
      </c>
      <c r="F1014" s="22">
        <f t="shared" ca="1" si="253"/>
        <v>51.696368787971068</v>
      </c>
      <c r="G1014" s="23">
        <v>1011</v>
      </c>
      <c r="H1014" s="24">
        <f t="shared" ca="1" si="254"/>
        <v>2022.1468259999999</v>
      </c>
      <c r="I1014" s="25">
        <f t="shared" ca="1" si="255"/>
        <v>50.247007916000001</v>
      </c>
      <c r="J1014" s="155"/>
      <c r="K1014" s="155"/>
      <c r="AR1014">
        <f t="shared" ca="1" si="256"/>
        <v>295.57063479999999</v>
      </c>
      <c r="AS1014">
        <f t="shared" ca="1" si="257"/>
        <v>284.42936520000001</v>
      </c>
      <c r="AT1014" cm="1">
        <f t="array" aca="1" ref="AT1014" ca="1">_xlfn.LET(_xlpm.rozsah, $J$3:$J$10001,_xlpm.podminka, (_xlpm.rozsah&gt;H1014)*(ISNUMBER(_xlpm.rozsah)),_xlpm.indexy, IF(_xlpm.podminka, ROW(_xlpm.rozsah)-MIN(ROW(_xlpm.rozsah))+1),_xlpm.prvni, MIN(_xlpm.indexy),_xlpm.finalni, IF(_xlpm.prvni=1, 2, _xlpm.prvni),INDEX(_xlpm.rozsah, _xlpm.finalni))</f>
        <v>2100</v>
      </c>
      <c r="AU1014" cm="1">
        <f t="array" aca="1" ref="AU1014" ca="1">INDEX($J$3:$J$10001,MATCH(AT1014,$J$3:$J$10004,0)-1)</f>
        <v>2000</v>
      </c>
      <c r="AV1014">
        <f t="shared" ca="1" si="258"/>
        <v>280</v>
      </c>
      <c r="AW1014">
        <f t="shared" ca="1" si="259"/>
        <v>300</v>
      </c>
      <c r="AX1014">
        <f t="shared" ca="1" si="260"/>
        <v>-20</v>
      </c>
      <c r="AY1014">
        <f t="shared" ca="1" si="261"/>
        <v>295.57063479999999</v>
      </c>
      <c r="AZ1014">
        <f t="shared" ca="1" si="262"/>
        <v>304.09628698806512</v>
      </c>
      <c r="BA1014">
        <f t="shared" ca="1" si="263"/>
        <v>311.90371301193488</v>
      </c>
      <c r="BB1014" cm="1">
        <f t="array" aca="1" ref="BB1014" ca="1">_xlfn.LET(_xlpm.rozsah, $J$3:$J$10001,_xlpm.podminka, (_xlpm.rozsah&gt;E1014)*(ISNUMBER(_xlpm.rozsah)),_xlpm.indexy, IF(_xlpm.podminka, ROW(_xlpm.rozsah)-MIN(ROW(_xlpm.rozsah))+1),_xlpm.prvni, MIN(_xlpm.indexy),_xlpm.finalni, IF(_xlpm.prvni=1, 2, _xlpm.prvni),INDEX(_xlpm.rozsah, _xlpm.finalni))</f>
        <v>2000</v>
      </c>
      <c r="BC1014" cm="1">
        <f t="array" aca="1" ref="BC1014" ca="1">INDEX($J$3:$J$10001,MATCH(BB1014,$J$3:$J$10004,0)-1)</f>
        <v>1900</v>
      </c>
      <c r="BD1014">
        <f t="shared" ca="1" si="264"/>
        <v>300</v>
      </c>
      <c r="BE1014">
        <f t="shared" ca="1" si="265"/>
        <v>316</v>
      </c>
      <c r="BF1014">
        <f t="shared" ca="1" si="266"/>
        <v>-16</v>
      </c>
      <c r="BG1014">
        <f t="shared" ca="1" si="267"/>
        <v>304.09628698806512</v>
      </c>
    </row>
    <row r="1015" spans="1:59" x14ac:dyDescent="0.25">
      <c r="A1015" s="64">
        <v>1012</v>
      </c>
      <c r="B1015" s="64">
        <v>83</v>
      </c>
      <c r="C1015" s="64">
        <v>13</v>
      </c>
      <c r="D1015" s="18">
        <v>1012</v>
      </c>
      <c r="E1015" s="21">
        <f t="shared" ca="1" si="252"/>
        <v>1974.398206324593</v>
      </c>
      <c r="F1015" s="22">
        <f t="shared" ca="1" si="253"/>
        <v>39.532517308448462</v>
      </c>
      <c r="G1015" s="28">
        <v>1012</v>
      </c>
      <c r="H1015" s="24">
        <f t="shared" ca="1" si="254"/>
        <v>2022.1468259999999</v>
      </c>
      <c r="I1015" s="25">
        <f t="shared" ca="1" si="255"/>
        <v>38.424182523999995</v>
      </c>
      <c r="J1015" s="155"/>
      <c r="K1015" s="155"/>
      <c r="AR1015">
        <f t="shared" ca="1" si="256"/>
        <v>295.57063479999999</v>
      </c>
      <c r="AS1015">
        <f t="shared" ca="1" si="257"/>
        <v>284.42936520000001</v>
      </c>
      <c r="AT1015" cm="1">
        <f t="array" aca="1" ref="AT1015" ca="1">_xlfn.LET(_xlpm.rozsah, $J$3:$J$10001,_xlpm.podminka, (_xlpm.rozsah&gt;H1015)*(ISNUMBER(_xlpm.rozsah)),_xlpm.indexy, IF(_xlpm.podminka, ROW(_xlpm.rozsah)-MIN(ROW(_xlpm.rozsah))+1),_xlpm.prvni, MIN(_xlpm.indexy),_xlpm.finalni, IF(_xlpm.prvni=1, 2, _xlpm.prvni),INDEX(_xlpm.rozsah, _xlpm.finalni))</f>
        <v>2100</v>
      </c>
      <c r="AU1015" cm="1">
        <f t="array" aca="1" ref="AU1015" ca="1">INDEX($J$3:$J$10001,MATCH(AT1015,$J$3:$J$10004,0)-1)</f>
        <v>2000</v>
      </c>
      <c r="AV1015">
        <f t="shared" ca="1" si="258"/>
        <v>280</v>
      </c>
      <c r="AW1015">
        <f t="shared" ca="1" si="259"/>
        <v>300</v>
      </c>
      <c r="AX1015">
        <f t="shared" ca="1" si="260"/>
        <v>-20</v>
      </c>
      <c r="AY1015">
        <f t="shared" ca="1" si="261"/>
        <v>295.57063479999999</v>
      </c>
      <c r="AZ1015">
        <f t="shared" ca="1" si="262"/>
        <v>304.09628698806512</v>
      </c>
      <c r="BA1015">
        <f t="shared" ca="1" si="263"/>
        <v>311.90371301193488</v>
      </c>
      <c r="BB1015" cm="1">
        <f t="array" aca="1" ref="BB1015" ca="1">_xlfn.LET(_xlpm.rozsah, $J$3:$J$10001,_xlpm.podminka, (_xlpm.rozsah&gt;E1015)*(ISNUMBER(_xlpm.rozsah)),_xlpm.indexy, IF(_xlpm.podminka, ROW(_xlpm.rozsah)-MIN(ROW(_xlpm.rozsah))+1),_xlpm.prvni, MIN(_xlpm.indexy),_xlpm.finalni, IF(_xlpm.prvni=1, 2, _xlpm.prvni),INDEX(_xlpm.rozsah, _xlpm.finalni))</f>
        <v>2000</v>
      </c>
      <c r="BC1015" cm="1">
        <f t="array" aca="1" ref="BC1015" ca="1">INDEX($J$3:$J$10001,MATCH(BB1015,$J$3:$J$10004,0)-1)</f>
        <v>1900</v>
      </c>
      <c r="BD1015">
        <f t="shared" ca="1" si="264"/>
        <v>300</v>
      </c>
      <c r="BE1015">
        <f t="shared" ca="1" si="265"/>
        <v>316</v>
      </c>
      <c r="BF1015">
        <f t="shared" ca="1" si="266"/>
        <v>-16</v>
      </c>
      <c r="BG1015">
        <f t="shared" ca="1" si="267"/>
        <v>304.09628698806512</v>
      </c>
    </row>
    <row r="1016" spans="1:59" x14ac:dyDescent="0.25">
      <c r="A1016" s="64">
        <v>1013</v>
      </c>
      <c r="B1016" s="64">
        <v>83</v>
      </c>
      <c r="C1016" s="64">
        <v>27</v>
      </c>
      <c r="D1016" s="18">
        <v>1013</v>
      </c>
      <c r="E1016" s="21">
        <f t="shared" ca="1" si="252"/>
        <v>1974.398206324593</v>
      </c>
      <c r="F1016" s="22">
        <f t="shared" ca="1" si="253"/>
        <v>82.105997486777582</v>
      </c>
      <c r="G1016" s="23">
        <v>1013</v>
      </c>
      <c r="H1016" s="24">
        <f t="shared" ca="1" si="254"/>
        <v>2022.1468259999999</v>
      </c>
      <c r="I1016" s="25">
        <f t="shared" ca="1" si="255"/>
        <v>79.804071395999998</v>
      </c>
      <c r="J1016" s="155"/>
      <c r="K1016" s="155"/>
      <c r="AR1016">
        <f t="shared" ca="1" si="256"/>
        <v>295.57063479999999</v>
      </c>
      <c r="AS1016">
        <f t="shared" ca="1" si="257"/>
        <v>284.42936520000001</v>
      </c>
      <c r="AT1016" cm="1">
        <f t="array" aca="1" ref="AT1016" ca="1">_xlfn.LET(_xlpm.rozsah, $J$3:$J$10001,_xlpm.podminka, (_xlpm.rozsah&gt;H1016)*(ISNUMBER(_xlpm.rozsah)),_xlpm.indexy, IF(_xlpm.podminka, ROW(_xlpm.rozsah)-MIN(ROW(_xlpm.rozsah))+1),_xlpm.prvni, MIN(_xlpm.indexy),_xlpm.finalni, IF(_xlpm.prvni=1, 2, _xlpm.prvni),INDEX(_xlpm.rozsah, _xlpm.finalni))</f>
        <v>2100</v>
      </c>
      <c r="AU1016" cm="1">
        <f t="array" aca="1" ref="AU1016" ca="1">INDEX($J$3:$J$10001,MATCH(AT1016,$J$3:$J$10004,0)-1)</f>
        <v>2000</v>
      </c>
      <c r="AV1016">
        <f t="shared" ca="1" si="258"/>
        <v>280</v>
      </c>
      <c r="AW1016">
        <f t="shared" ca="1" si="259"/>
        <v>300</v>
      </c>
      <c r="AX1016">
        <f t="shared" ca="1" si="260"/>
        <v>-20</v>
      </c>
      <c r="AY1016">
        <f t="shared" ca="1" si="261"/>
        <v>295.57063479999999</v>
      </c>
      <c r="AZ1016">
        <f t="shared" ca="1" si="262"/>
        <v>304.09628698806512</v>
      </c>
      <c r="BA1016">
        <f t="shared" ca="1" si="263"/>
        <v>311.90371301193488</v>
      </c>
      <c r="BB1016" cm="1">
        <f t="array" aca="1" ref="BB1016" ca="1">_xlfn.LET(_xlpm.rozsah, $J$3:$J$10001,_xlpm.podminka, (_xlpm.rozsah&gt;E1016)*(ISNUMBER(_xlpm.rozsah)),_xlpm.indexy, IF(_xlpm.podminka, ROW(_xlpm.rozsah)-MIN(ROW(_xlpm.rozsah))+1),_xlpm.prvni, MIN(_xlpm.indexy),_xlpm.finalni, IF(_xlpm.prvni=1, 2, _xlpm.prvni),INDEX(_xlpm.rozsah, _xlpm.finalni))</f>
        <v>2000</v>
      </c>
      <c r="BC1016" cm="1">
        <f t="array" aca="1" ref="BC1016" ca="1">INDEX($J$3:$J$10001,MATCH(BB1016,$J$3:$J$10004,0)-1)</f>
        <v>1900</v>
      </c>
      <c r="BD1016">
        <f t="shared" ca="1" si="264"/>
        <v>300</v>
      </c>
      <c r="BE1016">
        <f t="shared" ca="1" si="265"/>
        <v>316</v>
      </c>
      <c r="BF1016">
        <f t="shared" ca="1" si="266"/>
        <v>-16</v>
      </c>
      <c r="BG1016">
        <f t="shared" ca="1" si="267"/>
        <v>304.09628698806512</v>
      </c>
    </row>
    <row r="1017" spans="1:59" x14ac:dyDescent="0.25">
      <c r="A1017" s="64">
        <v>1014</v>
      </c>
      <c r="B1017" s="64">
        <v>81</v>
      </c>
      <c r="C1017" s="64">
        <v>58</v>
      </c>
      <c r="D1017" s="18">
        <v>1014</v>
      </c>
      <c r="E1017" s="21">
        <f t="shared" ca="1" si="252"/>
        <v>1943.6898158107474</v>
      </c>
      <c r="F1017" s="22">
        <f t="shared" ca="1" si="253"/>
        <v>179.22558509276263</v>
      </c>
      <c r="G1017" s="28">
        <v>1014</v>
      </c>
      <c r="H1017" s="24">
        <f t="shared" ca="1" si="254"/>
        <v>1997.5167820000001</v>
      </c>
      <c r="I1017" s="25">
        <f t="shared" ca="1" si="255"/>
        <v>174.23044263039995</v>
      </c>
      <c r="J1017" s="155"/>
      <c r="K1017" s="155"/>
      <c r="AR1017">
        <f t="shared" ca="1" si="256"/>
        <v>300.39731487999995</v>
      </c>
      <c r="AS1017">
        <f t="shared" ca="1" si="257"/>
        <v>315.60268512000005</v>
      </c>
      <c r="AT1017" cm="1">
        <f t="array" aca="1" ref="AT1017" ca="1">_xlfn.LET(_xlpm.rozsah, $J$3:$J$10001,_xlpm.podminka, (_xlpm.rozsah&gt;H1017)*(ISNUMBER(_xlpm.rozsah)),_xlpm.indexy, IF(_xlpm.podminka, ROW(_xlpm.rozsah)-MIN(ROW(_xlpm.rozsah))+1),_xlpm.prvni, MIN(_xlpm.indexy),_xlpm.finalni, IF(_xlpm.prvni=1, 2, _xlpm.prvni),INDEX(_xlpm.rozsah, _xlpm.finalni))</f>
        <v>2000</v>
      </c>
      <c r="AU1017" cm="1">
        <f t="array" aca="1" ref="AU1017" ca="1">INDEX($J$3:$J$10001,MATCH(AT1017,$J$3:$J$10004,0)-1)</f>
        <v>1900</v>
      </c>
      <c r="AV1017">
        <f t="shared" ca="1" si="258"/>
        <v>300</v>
      </c>
      <c r="AW1017">
        <f t="shared" ca="1" si="259"/>
        <v>316</v>
      </c>
      <c r="AX1017">
        <f t="shared" ca="1" si="260"/>
        <v>-16</v>
      </c>
      <c r="AY1017">
        <f t="shared" ca="1" si="261"/>
        <v>300.39731487999995</v>
      </c>
      <c r="AZ1017">
        <f t="shared" ca="1" si="262"/>
        <v>309.0096294702804</v>
      </c>
      <c r="BA1017">
        <f t="shared" ca="1" si="263"/>
        <v>306.9903705297196</v>
      </c>
      <c r="BB1017" cm="1">
        <f t="array" aca="1" ref="BB1017" ca="1">_xlfn.LET(_xlpm.rozsah, $J$3:$J$10001,_xlpm.podminka, (_xlpm.rozsah&gt;E1017)*(ISNUMBER(_xlpm.rozsah)),_xlpm.indexy, IF(_xlpm.podminka, ROW(_xlpm.rozsah)-MIN(ROW(_xlpm.rozsah))+1),_xlpm.prvni, MIN(_xlpm.indexy),_xlpm.finalni, IF(_xlpm.prvni=1, 2, _xlpm.prvni),INDEX(_xlpm.rozsah, _xlpm.finalni))</f>
        <v>2000</v>
      </c>
      <c r="BC1017" cm="1">
        <f t="array" aca="1" ref="BC1017" ca="1">INDEX($J$3:$J$10001,MATCH(BB1017,$J$3:$J$10004,0)-1)</f>
        <v>1900</v>
      </c>
      <c r="BD1017">
        <f t="shared" ca="1" si="264"/>
        <v>300</v>
      </c>
      <c r="BE1017">
        <f t="shared" ca="1" si="265"/>
        <v>316</v>
      </c>
      <c r="BF1017">
        <f t="shared" ca="1" si="266"/>
        <v>-16</v>
      </c>
      <c r="BG1017">
        <f t="shared" ca="1" si="267"/>
        <v>309.0096294702804</v>
      </c>
    </row>
    <row r="1018" spans="1:59" x14ac:dyDescent="0.25">
      <c r="A1018" s="64">
        <v>1015</v>
      </c>
      <c r="B1018" s="64">
        <v>81</v>
      </c>
      <c r="C1018" s="64">
        <v>60</v>
      </c>
      <c r="D1018" s="18">
        <v>1015</v>
      </c>
      <c r="E1018" s="21">
        <f t="shared" ca="1" si="252"/>
        <v>1943.6898158107474</v>
      </c>
      <c r="F1018" s="22">
        <f t="shared" ca="1" si="253"/>
        <v>185.40577768216824</v>
      </c>
      <c r="G1018" s="23">
        <v>1015</v>
      </c>
      <c r="H1018" s="24">
        <f t="shared" ca="1" si="254"/>
        <v>1997.5167820000001</v>
      </c>
      <c r="I1018" s="25">
        <f t="shared" ca="1" si="255"/>
        <v>180.23838892799998</v>
      </c>
      <c r="J1018" s="155"/>
      <c r="K1018" s="155"/>
      <c r="AR1018">
        <f t="shared" ca="1" si="256"/>
        <v>300.39731487999995</v>
      </c>
      <c r="AS1018">
        <f t="shared" ca="1" si="257"/>
        <v>315.60268512000005</v>
      </c>
      <c r="AT1018" cm="1">
        <f t="array" aca="1" ref="AT1018" ca="1">_xlfn.LET(_xlpm.rozsah, $J$3:$J$10001,_xlpm.podminka, (_xlpm.rozsah&gt;H1018)*(ISNUMBER(_xlpm.rozsah)),_xlpm.indexy, IF(_xlpm.podminka, ROW(_xlpm.rozsah)-MIN(ROW(_xlpm.rozsah))+1),_xlpm.prvni, MIN(_xlpm.indexy),_xlpm.finalni, IF(_xlpm.prvni=1, 2, _xlpm.prvni),INDEX(_xlpm.rozsah, _xlpm.finalni))</f>
        <v>2000</v>
      </c>
      <c r="AU1018" cm="1">
        <f t="array" aca="1" ref="AU1018" ca="1">INDEX($J$3:$J$10001,MATCH(AT1018,$J$3:$J$10004,0)-1)</f>
        <v>1900</v>
      </c>
      <c r="AV1018">
        <f t="shared" ca="1" si="258"/>
        <v>300</v>
      </c>
      <c r="AW1018">
        <f t="shared" ca="1" si="259"/>
        <v>316</v>
      </c>
      <c r="AX1018">
        <f t="shared" ca="1" si="260"/>
        <v>-16</v>
      </c>
      <c r="AY1018">
        <f t="shared" ca="1" si="261"/>
        <v>300.39731487999995</v>
      </c>
      <c r="AZ1018">
        <f t="shared" ca="1" si="262"/>
        <v>309.0096294702804</v>
      </c>
      <c r="BA1018">
        <f t="shared" ca="1" si="263"/>
        <v>306.9903705297196</v>
      </c>
      <c r="BB1018" cm="1">
        <f t="array" aca="1" ref="BB1018" ca="1">_xlfn.LET(_xlpm.rozsah, $J$3:$J$10001,_xlpm.podminka, (_xlpm.rozsah&gt;E1018)*(ISNUMBER(_xlpm.rozsah)),_xlpm.indexy, IF(_xlpm.podminka, ROW(_xlpm.rozsah)-MIN(ROW(_xlpm.rozsah))+1),_xlpm.prvni, MIN(_xlpm.indexy),_xlpm.finalni, IF(_xlpm.prvni=1, 2, _xlpm.prvni),INDEX(_xlpm.rozsah, _xlpm.finalni))</f>
        <v>2000</v>
      </c>
      <c r="BC1018" cm="1">
        <f t="array" aca="1" ref="BC1018" ca="1">INDEX($J$3:$J$10001,MATCH(BB1018,$J$3:$J$10004,0)-1)</f>
        <v>1900</v>
      </c>
      <c r="BD1018">
        <f t="shared" ca="1" si="264"/>
        <v>300</v>
      </c>
      <c r="BE1018">
        <f t="shared" ca="1" si="265"/>
        <v>316</v>
      </c>
      <c r="BF1018">
        <f t="shared" ca="1" si="266"/>
        <v>-16</v>
      </c>
      <c r="BG1018">
        <f t="shared" ca="1" si="267"/>
        <v>309.0096294702804</v>
      </c>
    </row>
    <row r="1019" spans="1:59" x14ac:dyDescent="0.25">
      <c r="A1019" s="64">
        <v>1016</v>
      </c>
      <c r="B1019" s="64">
        <v>81</v>
      </c>
      <c r="C1019" s="64">
        <v>46</v>
      </c>
      <c r="D1019" s="18">
        <v>1016</v>
      </c>
      <c r="E1019" s="21">
        <f t="shared" ca="1" si="252"/>
        <v>1943.6898158107474</v>
      </c>
      <c r="F1019" s="22">
        <f t="shared" ca="1" si="253"/>
        <v>142.14442955632899</v>
      </c>
      <c r="G1019" s="28">
        <v>1016</v>
      </c>
      <c r="H1019" s="24">
        <f t="shared" ca="1" si="254"/>
        <v>1997.5167820000001</v>
      </c>
      <c r="I1019" s="25">
        <f t="shared" ca="1" si="255"/>
        <v>138.18276484479998</v>
      </c>
      <c r="J1019" s="155"/>
      <c r="K1019" s="155"/>
      <c r="AR1019">
        <f t="shared" ca="1" si="256"/>
        <v>300.39731487999995</v>
      </c>
      <c r="AS1019">
        <f t="shared" ca="1" si="257"/>
        <v>315.60268512000005</v>
      </c>
      <c r="AT1019" cm="1">
        <f t="array" aca="1" ref="AT1019" ca="1">_xlfn.LET(_xlpm.rozsah, $J$3:$J$10001,_xlpm.podminka, (_xlpm.rozsah&gt;H1019)*(ISNUMBER(_xlpm.rozsah)),_xlpm.indexy, IF(_xlpm.podminka, ROW(_xlpm.rozsah)-MIN(ROW(_xlpm.rozsah))+1),_xlpm.prvni, MIN(_xlpm.indexy),_xlpm.finalni, IF(_xlpm.prvni=1, 2, _xlpm.prvni),INDEX(_xlpm.rozsah, _xlpm.finalni))</f>
        <v>2000</v>
      </c>
      <c r="AU1019" cm="1">
        <f t="array" aca="1" ref="AU1019" ca="1">INDEX($J$3:$J$10001,MATCH(AT1019,$J$3:$J$10004,0)-1)</f>
        <v>1900</v>
      </c>
      <c r="AV1019">
        <f t="shared" ca="1" si="258"/>
        <v>300</v>
      </c>
      <c r="AW1019">
        <f t="shared" ca="1" si="259"/>
        <v>316</v>
      </c>
      <c r="AX1019">
        <f t="shared" ca="1" si="260"/>
        <v>-16</v>
      </c>
      <c r="AY1019">
        <f t="shared" ca="1" si="261"/>
        <v>300.39731487999995</v>
      </c>
      <c r="AZ1019">
        <f t="shared" ca="1" si="262"/>
        <v>309.0096294702804</v>
      </c>
      <c r="BA1019">
        <f t="shared" ca="1" si="263"/>
        <v>306.9903705297196</v>
      </c>
      <c r="BB1019" cm="1">
        <f t="array" aca="1" ref="BB1019" ca="1">_xlfn.LET(_xlpm.rozsah, $J$3:$J$10001,_xlpm.podminka, (_xlpm.rozsah&gt;E1019)*(ISNUMBER(_xlpm.rozsah)),_xlpm.indexy, IF(_xlpm.podminka, ROW(_xlpm.rozsah)-MIN(ROW(_xlpm.rozsah))+1),_xlpm.prvni, MIN(_xlpm.indexy),_xlpm.finalni, IF(_xlpm.prvni=1, 2, _xlpm.prvni),INDEX(_xlpm.rozsah, _xlpm.finalni))</f>
        <v>2000</v>
      </c>
      <c r="BC1019" cm="1">
        <f t="array" aca="1" ref="BC1019" ca="1">INDEX($J$3:$J$10001,MATCH(BB1019,$J$3:$J$10004,0)-1)</f>
        <v>1900</v>
      </c>
      <c r="BD1019">
        <f t="shared" ca="1" si="264"/>
        <v>300</v>
      </c>
      <c r="BE1019">
        <f t="shared" ca="1" si="265"/>
        <v>316</v>
      </c>
      <c r="BF1019">
        <f t="shared" ca="1" si="266"/>
        <v>-16</v>
      </c>
      <c r="BG1019">
        <f t="shared" ca="1" si="267"/>
        <v>309.0096294702804</v>
      </c>
    </row>
    <row r="1020" spans="1:59" x14ac:dyDescent="0.25">
      <c r="A1020" s="64">
        <v>1017</v>
      </c>
      <c r="B1020" s="64">
        <v>80</v>
      </c>
      <c r="C1020" s="64">
        <v>41</v>
      </c>
      <c r="D1020" s="18">
        <v>1017</v>
      </c>
      <c r="E1020" s="21">
        <f t="shared" ca="1" si="252"/>
        <v>1928.3356205538248</v>
      </c>
      <c r="F1020" s="22">
        <f t="shared" ca="1" si="253"/>
        <v>127.7011832916691</v>
      </c>
      <c r="G1020" s="23">
        <v>1017</v>
      </c>
      <c r="H1020" s="24">
        <f t="shared" ca="1" si="254"/>
        <v>1985.2017599999999</v>
      </c>
      <c r="I1020" s="25">
        <f t="shared" ca="1" si="255"/>
        <v>123.97076454399999</v>
      </c>
      <c r="J1020" s="155"/>
      <c r="K1020" s="155"/>
      <c r="AR1020">
        <f t="shared" ca="1" si="256"/>
        <v>302.3677184</v>
      </c>
      <c r="AS1020">
        <f t="shared" ca="1" si="257"/>
        <v>313.6322816</v>
      </c>
      <c r="AT1020" cm="1">
        <f t="array" aca="1" ref="AT1020" ca="1">_xlfn.LET(_xlpm.rozsah, $J$3:$J$10001,_xlpm.podminka, (_xlpm.rozsah&gt;H1020)*(ISNUMBER(_xlpm.rozsah)),_xlpm.indexy, IF(_xlpm.podminka, ROW(_xlpm.rozsah)-MIN(ROW(_xlpm.rozsah))+1),_xlpm.prvni, MIN(_xlpm.indexy),_xlpm.finalni, IF(_xlpm.prvni=1, 2, _xlpm.prvni),INDEX(_xlpm.rozsah, _xlpm.finalni))</f>
        <v>2000</v>
      </c>
      <c r="AU1020" cm="1">
        <f t="array" aca="1" ref="AU1020" ca="1">INDEX($J$3:$J$10001,MATCH(AT1020,$J$3:$J$10004,0)-1)</f>
        <v>1900</v>
      </c>
      <c r="AV1020">
        <f t="shared" ca="1" si="258"/>
        <v>300</v>
      </c>
      <c r="AW1020">
        <f t="shared" ca="1" si="259"/>
        <v>316</v>
      </c>
      <c r="AX1020">
        <f t="shared" ca="1" si="260"/>
        <v>-16</v>
      </c>
      <c r="AY1020">
        <f t="shared" ca="1" si="261"/>
        <v>302.3677184</v>
      </c>
      <c r="AZ1020">
        <f t="shared" ca="1" si="262"/>
        <v>311.46630071138804</v>
      </c>
      <c r="BA1020">
        <f t="shared" ca="1" si="263"/>
        <v>304.53369928861196</v>
      </c>
      <c r="BB1020" cm="1">
        <f t="array" aca="1" ref="BB1020" ca="1">_xlfn.LET(_xlpm.rozsah, $J$3:$J$10001,_xlpm.podminka, (_xlpm.rozsah&gt;E1020)*(ISNUMBER(_xlpm.rozsah)),_xlpm.indexy, IF(_xlpm.podminka, ROW(_xlpm.rozsah)-MIN(ROW(_xlpm.rozsah))+1),_xlpm.prvni, MIN(_xlpm.indexy),_xlpm.finalni, IF(_xlpm.prvni=1, 2, _xlpm.prvni),INDEX(_xlpm.rozsah, _xlpm.finalni))</f>
        <v>2000</v>
      </c>
      <c r="BC1020" cm="1">
        <f t="array" aca="1" ref="BC1020" ca="1">INDEX($J$3:$J$10001,MATCH(BB1020,$J$3:$J$10004,0)-1)</f>
        <v>1900</v>
      </c>
      <c r="BD1020">
        <f t="shared" ca="1" si="264"/>
        <v>300</v>
      </c>
      <c r="BE1020">
        <f t="shared" ca="1" si="265"/>
        <v>316</v>
      </c>
      <c r="BF1020">
        <f t="shared" ca="1" si="266"/>
        <v>-16</v>
      </c>
      <c r="BG1020">
        <f t="shared" ca="1" si="267"/>
        <v>311.46630071138804</v>
      </c>
    </row>
    <row r="1021" spans="1:59" x14ac:dyDescent="0.25">
      <c r="A1021" s="64">
        <v>1018</v>
      </c>
      <c r="B1021" s="64">
        <v>80</v>
      </c>
      <c r="C1021" s="64">
        <v>36</v>
      </c>
      <c r="D1021" s="18">
        <v>1018</v>
      </c>
      <c r="E1021" s="21">
        <f t="shared" ca="1" si="252"/>
        <v>1928.3356205538248</v>
      </c>
      <c r="F1021" s="22">
        <f t="shared" ca="1" si="253"/>
        <v>112.1278682560997</v>
      </c>
      <c r="G1021" s="28">
        <v>1018</v>
      </c>
      <c r="H1021" s="24">
        <f t="shared" ca="1" si="254"/>
        <v>1985.2017599999999</v>
      </c>
      <c r="I1021" s="25">
        <f t="shared" ca="1" si="255"/>
        <v>108.852378624</v>
      </c>
      <c r="J1021" s="155"/>
      <c r="K1021" s="155"/>
      <c r="AR1021">
        <f t="shared" ca="1" si="256"/>
        <v>302.3677184</v>
      </c>
      <c r="AS1021">
        <f t="shared" ca="1" si="257"/>
        <v>313.6322816</v>
      </c>
      <c r="AT1021" cm="1">
        <f t="array" aca="1" ref="AT1021" ca="1">_xlfn.LET(_xlpm.rozsah, $J$3:$J$10001,_xlpm.podminka, (_xlpm.rozsah&gt;H1021)*(ISNUMBER(_xlpm.rozsah)),_xlpm.indexy, IF(_xlpm.podminka, ROW(_xlpm.rozsah)-MIN(ROW(_xlpm.rozsah))+1),_xlpm.prvni, MIN(_xlpm.indexy),_xlpm.finalni, IF(_xlpm.prvni=1, 2, _xlpm.prvni),INDEX(_xlpm.rozsah, _xlpm.finalni))</f>
        <v>2000</v>
      </c>
      <c r="AU1021" cm="1">
        <f t="array" aca="1" ref="AU1021" ca="1">INDEX($J$3:$J$10001,MATCH(AT1021,$J$3:$J$10004,0)-1)</f>
        <v>1900</v>
      </c>
      <c r="AV1021">
        <f t="shared" ca="1" si="258"/>
        <v>300</v>
      </c>
      <c r="AW1021">
        <f t="shared" ca="1" si="259"/>
        <v>316</v>
      </c>
      <c r="AX1021">
        <f t="shared" ca="1" si="260"/>
        <v>-16</v>
      </c>
      <c r="AY1021">
        <f t="shared" ca="1" si="261"/>
        <v>302.3677184</v>
      </c>
      <c r="AZ1021">
        <f t="shared" ca="1" si="262"/>
        <v>311.46630071138804</v>
      </c>
      <c r="BA1021">
        <f t="shared" ca="1" si="263"/>
        <v>304.53369928861196</v>
      </c>
      <c r="BB1021" cm="1">
        <f t="array" aca="1" ref="BB1021" ca="1">_xlfn.LET(_xlpm.rozsah, $J$3:$J$10001,_xlpm.podminka, (_xlpm.rozsah&gt;E1021)*(ISNUMBER(_xlpm.rozsah)),_xlpm.indexy, IF(_xlpm.podminka, ROW(_xlpm.rozsah)-MIN(ROW(_xlpm.rozsah))+1),_xlpm.prvni, MIN(_xlpm.indexy),_xlpm.finalni, IF(_xlpm.prvni=1, 2, _xlpm.prvni),INDEX(_xlpm.rozsah, _xlpm.finalni))</f>
        <v>2000</v>
      </c>
      <c r="BC1021" cm="1">
        <f t="array" aca="1" ref="BC1021" ca="1">INDEX($J$3:$J$10001,MATCH(BB1021,$J$3:$J$10004,0)-1)</f>
        <v>1900</v>
      </c>
      <c r="BD1021">
        <f t="shared" ca="1" si="264"/>
        <v>300</v>
      </c>
      <c r="BE1021">
        <f t="shared" ca="1" si="265"/>
        <v>316</v>
      </c>
      <c r="BF1021">
        <f t="shared" ca="1" si="266"/>
        <v>-16</v>
      </c>
      <c r="BG1021">
        <f t="shared" ca="1" si="267"/>
        <v>311.46630071138804</v>
      </c>
    </row>
    <row r="1022" spans="1:59" x14ac:dyDescent="0.25">
      <c r="A1022" s="64">
        <v>1019</v>
      </c>
      <c r="B1022" s="64">
        <v>81</v>
      </c>
      <c r="C1022" s="64">
        <v>26</v>
      </c>
      <c r="D1022" s="18">
        <v>1019</v>
      </c>
      <c r="E1022" s="21">
        <f t="shared" ca="1" si="252"/>
        <v>1943.6898158107474</v>
      </c>
      <c r="F1022" s="22">
        <f t="shared" ca="1" si="253"/>
        <v>80.342503662272904</v>
      </c>
      <c r="G1022" s="23">
        <v>1019</v>
      </c>
      <c r="H1022" s="24">
        <f t="shared" ca="1" si="254"/>
        <v>1997.5167820000001</v>
      </c>
      <c r="I1022" s="25">
        <f t="shared" ca="1" si="255"/>
        <v>78.103301868799988</v>
      </c>
      <c r="J1022" s="155"/>
      <c r="K1022" s="155"/>
      <c r="AR1022">
        <f t="shared" ca="1" si="256"/>
        <v>300.39731487999995</v>
      </c>
      <c r="AS1022">
        <f t="shared" ca="1" si="257"/>
        <v>315.60268512000005</v>
      </c>
      <c r="AT1022" cm="1">
        <f t="array" aca="1" ref="AT1022" ca="1">_xlfn.LET(_xlpm.rozsah, $J$3:$J$10001,_xlpm.podminka, (_xlpm.rozsah&gt;H1022)*(ISNUMBER(_xlpm.rozsah)),_xlpm.indexy, IF(_xlpm.podminka, ROW(_xlpm.rozsah)-MIN(ROW(_xlpm.rozsah))+1),_xlpm.prvni, MIN(_xlpm.indexy),_xlpm.finalni, IF(_xlpm.prvni=1, 2, _xlpm.prvni),INDEX(_xlpm.rozsah, _xlpm.finalni))</f>
        <v>2000</v>
      </c>
      <c r="AU1022" cm="1">
        <f t="array" aca="1" ref="AU1022" ca="1">INDEX($J$3:$J$10001,MATCH(AT1022,$J$3:$J$10004,0)-1)</f>
        <v>1900</v>
      </c>
      <c r="AV1022">
        <f t="shared" ca="1" si="258"/>
        <v>300</v>
      </c>
      <c r="AW1022">
        <f t="shared" ca="1" si="259"/>
        <v>316</v>
      </c>
      <c r="AX1022">
        <f t="shared" ca="1" si="260"/>
        <v>-16</v>
      </c>
      <c r="AY1022">
        <f t="shared" ca="1" si="261"/>
        <v>300.39731487999995</v>
      </c>
      <c r="AZ1022">
        <f t="shared" ca="1" si="262"/>
        <v>309.0096294702804</v>
      </c>
      <c r="BA1022">
        <f t="shared" ca="1" si="263"/>
        <v>306.9903705297196</v>
      </c>
      <c r="BB1022" cm="1">
        <f t="array" aca="1" ref="BB1022" ca="1">_xlfn.LET(_xlpm.rozsah, $J$3:$J$10001,_xlpm.podminka, (_xlpm.rozsah&gt;E1022)*(ISNUMBER(_xlpm.rozsah)),_xlpm.indexy, IF(_xlpm.podminka, ROW(_xlpm.rozsah)-MIN(ROW(_xlpm.rozsah))+1),_xlpm.prvni, MIN(_xlpm.indexy),_xlpm.finalni, IF(_xlpm.prvni=1, 2, _xlpm.prvni),INDEX(_xlpm.rozsah, _xlpm.finalni))</f>
        <v>2000</v>
      </c>
      <c r="BC1022" cm="1">
        <f t="array" aca="1" ref="BC1022" ca="1">INDEX($J$3:$J$10001,MATCH(BB1022,$J$3:$J$10004,0)-1)</f>
        <v>1900</v>
      </c>
      <c r="BD1022">
        <f t="shared" ca="1" si="264"/>
        <v>300</v>
      </c>
      <c r="BE1022">
        <f t="shared" ca="1" si="265"/>
        <v>316</v>
      </c>
      <c r="BF1022">
        <f t="shared" ca="1" si="266"/>
        <v>-16</v>
      </c>
      <c r="BG1022">
        <f t="shared" ca="1" si="267"/>
        <v>309.0096294702804</v>
      </c>
    </row>
    <row r="1023" spans="1:59" x14ac:dyDescent="0.25">
      <c r="A1023" s="64">
        <v>1020</v>
      </c>
      <c r="B1023" s="64">
        <v>86</v>
      </c>
      <c r="C1023" s="64">
        <v>18</v>
      </c>
      <c r="D1023" s="18">
        <v>1020</v>
      </c>
      <c r="E1023" s="21">
        <f t="shared" ca="1" si="252"/>
        <v>2020.4607920953615</v>
      </c>
      <c r="F1023" s="22">
        <f t="shared" ca="1" si="253"/>
        <v>53.263411484566987</v>
      </c>
      <c r="G1023" s="28">
        <v>1020</v>
      </c>
      <c r="H1023" s="24">
        <f t="shared" ca="1" si="254"/>
        <v>2059.0918919999999</v>
      </c>
      <c r="I1023" s="25">
        <f t="shared" ca="1" si="255"/>
        <v>51.872691888000006</v>
      </c>
      <c r="J1023" s="155"/>
      <c r="K1023" s="155"/>
      <c r="AR1023">
        <f t="shared" ca="1" si="256"/>
        <v>288.18162160000003</v>
      </c>
      <c r="AS1023">
        <f t="shared" ca="1" si="257"/>
        <v>291.81837839999997</v>
      </c>
      <c r="AT1023" cm="1">
        <f t="array" aca="1" ref="AT1023" ca="1">_xlfn.LET(_xlpm.rozsah, $J$3:$J$10001,_xlpm.podminka, (_xlpm.rozsah&gt;H1023)*(ISNUMBER(_xlpm.rozsah)),_xlpm.indexy, IF(_xlpm.podminka, ROW(_xlpm.rozsah)-MIN(ROW(_xlpm.rozsah))+1),_xlpm.prvni, MIN(_xlpm.indexy),_xlpm.finalni, IF(_xlpm.prvni=1, 2, _xlpm.prvni),INDEX(_xlpm.rozsah, _xlpm.finalni))</f>
        <v>2100</v>
      </c>
      <c r="AU1023" cm="1">
        <f t="array" aca="1" ref="AU1023" ca="1">INDEX($J$3:$J$10001,MATCH(AT1023,$J$3:$J$10004,0)-1)</f>
        <v>2000</v>
      </c>
      <c r="AV1023">
        <f t="shared" ca="1" si="258"/>
        <v>280</v>
      </c>
      <c r="AW1023">
        <f t="shared" ca="1" si="259"/>
        <v>300</v>
      </c>
      <c r="AX1023">
        <f t="shared" ca="1" si="260"/>
        <v>-20</v>
      </c>
      <c r="AY1023">
        <f t="shared" ca="1" si="261"/>
        <v>288.18162160000003</v>
      </c>
      <c r="AZ1023">
        <f t="shared" ca="1" si="262"/>
        <v>295.90784158092771</v>
      </c>
      <c r="BA1023">
        <f t="shared" ca="1" si="263"/>
        <v>284.09215841907229</v>
      </c>
      <c r="BB1023" cm="1">
        <f t="array" aca="1" ref="BB1023" ca="1">_xlfn.LET(_xlpm.rozsah, $J$3:$J$10001,_xlpm.podminka, (_xlpm.rozsah&gt;E1023)*(ISNUMBER(_xlpm.rozsah)),_xlpm.indexy, IF(_xlpm.podminka, ROW(_xlpm.rozsah)-MIN(ROW(_xlpm.rozsah))+1),_xlpm.prvni, MIN(_xlpm.indexy),_xlpm.finalni, IF(_xlpm.prvni=1, 2, _xlpm.prvni),INDEX(_xlpm.rozsah, _xlpm.finalni))</f>
        <v>2100</v>
      </c>
      <c r="BC1023" cm="1">
        <f t="array" aca="1" ref="BC1023" ca="1">INDEX($J$3:$J$10001,MATCH(BB1023,$J$3:$J$10004,0)-1)</f>
        <v>2000</v>
      </c>
      <c r="BD1023">
        <f t="shared" ca="1" si="264"/>
        <v>280</v>
      </c>
      <c r="BE1023">
        <f t="shared" ca="1" si="265"/>
        <v>300</v>
      </c>
      <c r="BF1023">
        <f t="shared" ca="1" si="266"/>
        <v>-20</v>
      </c>
      <c r="BG1023">
        <f t="shared" ca="1" si="267"/>
        <v>295.90784158092771</v>
      </c>
    </row>
    <row r="1024" spans="1:59" x14ac:dyDescent="0.25">
      <c r="A1024" s="64">
        <v>1021</v>
      </c>
      <c r="B1024" s="64">
        <v>82</v>
      </c>
      <c r="C1024" s="64">
        <v>35</v>
      </c>
      <c r="D1024" s="18">
        <v>1021</v>
      </c>
      <c r="E1024" s="21">
        <f t="shared" ca="1" si="252"/>
        <v>1959.0440110676702</v>
      </c>
      <c r="F1024" s="22">
        <f t="shared" ca="1" si="253"/>
        <v>107.29353538021047</v>
      </c>
      <c r="G1024" s="23">
        <v>1021</v>
      </c>
      <c r="H1024" s="24">
        <f t="shared" ca="1" si="254"/>
        <v>2009.8318039999999</v>
      </c>
      <c r="I1024" s="25">
        <f t="shared" ca="1" si="255"/>
        <v>104.31177372000002</v>
      </c>
      <c r="J1024" s="155"/>
      <c r="K1024" s="155"/>
      <c r="AR1024">
        <f t="shared" ca="1" si="256"/>
        <v>298.03363920000004</v>
      </c>
      <c r="AS1024">
        <f t="shared" ca="1" si="257"/>
        <v>281.96636079999996</v>
      </c>
      <c r="AT1024" cm="1">
        <f t="array" aca="1" ref="AT1024" ca="1">_xlfn.LET(_xlpm.rozsah, $J$3:$J$10001,_xlpm.podminka, (_xlpm.rozsah&gt;H1024)*(ISNUMBER(_xlpm.rozsah)),_xlpm.indexy, IF(_xlpm.podminka, ROW(_xlpm.rozsah)-MIN(ROW(_xlpm.rozsah))+1),_xlpm.prvni, MIN(_xlpm.indexy),_xlpm.finalni, IF(_xlpm.prvni=1, 2, _xlpm.prvni),INDEX(_xlpm.rozsah, _xlpm.finalni))</f>
        <v>2100</v>
      </c>
      <c r="AU1024" cm="1">
        <f t="array" aca="1" ref="AU1024" ca="1">INDEX($J$3:$J$10001,MATCH(AT1024,$J$3:$J$10004,0)-1)</f>
        <v>2000</v>
      </c>
      <c r="AV1024">
        <f t="shared" ca="1" si="258"/>
        <v>280</v>
      </c>
      <c r="AW1024">
        <f t="shared" ca="1" si="259"/>
        <v>300</v>
      </c>
      <c r="AX1024">
        <f t="shared" ca="1" si="260"/>
        <v>-20</v>
      </c>
      <c r="AY1024">
        <f t="shared" ca="1" si="261"/>
        <v>298.03363920000004</v>
      </c>
      <c r="AZ1024">
        <f t="shared" ca="1" si="262"/>
        <v>306.55295822917276</v>
      </c>
      <c r="BA1024">
        <f t="shared" ca="1" si="263"/>
        <v>309.44704177082724</v>
      </c>
      <c r="BB1024" cm="1">
        <f t="array" aca="1" ref="BB1024" ca="1">_xlfn.LET(_xlpm.rozsah, $J$3:$J$10001,_xlpm.podminka, (_xlpm.rozsah&gt;E1024)*(ISNUMBER(_xlpm.rozsah)),_xlpm.indexy, IF(_xlpm.podminka, ROW(_xlpm.rozsah)-MIN(ROW(_xlpm.rozsah))+1),_xlpm.prvni, MIN(_xlpm.indexy),_xlpm.finalni, IF(_xlpm.prvni=1, 2, _xlpm.prvni),INDEX(_xlpm.rozsah, _xlpm.finalni))</f>
        <v>2000</v>
      </c>
      <c r="BC1024" cm="1">
        <f t="array" aca="1" ref="BC1024" ca="1">INDEX($J$3:$J$10001,MATCH(BB1024,$J$3:$J$10004,0)-1)</f>
        <v>1900</v>
      </c>
      <c r="BD1024">
        <f t="shared" ca="1" si="264"/>
        <v>300</v>
      </c>
      <c r="BE1024">
        <f t="shared" ca="1" si="265"/>
        <v>316</v>
      </c>
      <c r="BF1024">
        <f t="shared" ca="1" si="266"/>
        <v>-16</v>
      </c>
      <c r="BG1024">
        <f t="shared" ca="1" si="267"/>
        <v>306.55295822917276</v>
      </c>
    </row>
    <row r="1025" spans="1:59" x14ac:dyDescent="0.25">
      <c r="A1025" s="64">
        <v>1022</v>
      </c>
      <c r="B1025" s="64">
        <v>79</v>
      </c>
      <c r="C1025" s="64">
        <v>53</v>
      </c>
      <c r="D1025" s="18">
        <v>1022</v>
      </c>
      <c r="E1025" s="21">
        <f t="shared" ca="1" si="252"/>
        <v>1912.9814252969018</v>
      </c>
      <c r="F1025" s="22">
        <f t="shared" ca="1" si="253"/>
        <v>166.37917513482273</v>
      </c>
      <c r="G1025" s="28">
        <v>1022</v>
      </c>
      <c r="H1025" s="24">
        <f t="shared" ca="1" si="254"/>
        <v>1972.8867379999999</v>
      </c>
      <c r="I1025" s="25">
        <f t="shared" ca="1" si="255"/>
        <v>161.2992046176</v>
      </c>
      <c r="J1025" s="155"/>
      <c r="K1025" s="155"/>
      <c r="AR1025">
        <f t="shared" ca="1" si="256"/>
        <v>304.33812191999999</v>
      </c>
      <c r="AS1025">
        <f t="shared" ca="1" si="257"/>
        <v>311.66187808000001</v>
      </c>
      <c r="AT1025" cm="1">
        <f t="array" aca="1" ref="AT1025" ca="1">_xlfn.LET(_xlpm.rozsah, $J$3:$J$10001,_xlpm.podminka, (_xlpm.rozsah&gt;H1025)*(ISNUMBER(_xlpm.rozsah)),_xlpm.indexy, IF(_xlpm.podminka, ROW(_xlpm.rozsah)-MIN(ROW(_xlpm.rozsah))+1),_xlpm.prvni, MIN(_xlpm.indexy),_xlpm.finalni, IF(_xlpm.prvni=1, 2, _xlpm.prvni),INDEX(_xlpm.rozsah, _xlpm.finalni))</f>
        <v>2000</v>
      </c>
      <c r="AU1025" cm="1">
        <f t="array" aca="1" ref="AU1025" ca="1">INDEX($J$3:$J$10001,MATCH(AT1025,$J$3:$J$10004,0)-1)</f>
        <v>1900</v>
      </c>
      <c r="AV1025">
        <f t="shared" ca="1" si="258"/>
        <v>300</v>
      </c>
      <c r="AW1025">
        <f t="shared" ca="1" si="259"/>
        <v>316</v>
      </c>
      <c r="AX1025">
        <f t="shared" ca="1" si="260"/>
        <v>-16</v>
      </c>
      <c r="AY1025">
        <f t="shared" ca="1" si="261"/>
        <v>304.33812191999999</v>
      </c>
      <c r="AZ1025">
        <f t="shared" ca="1" si="262"/>
        <v>313.92297195249574</v>
      </c>
      <c r="BA1025">
        <f t="shared" ca="1" si="263"/>
        <v>302.07702804750426</v>
      </c>
      <c r="BB1025" cm="1">
        <f t="array" aca="1" ref="BB1025" ca="1">_xlfn.LET(_xlpm.rozsah, $J$3:$J$10001,_xlpm.podminka, (_xlpm.rozsah&gt;E1025)*(ISNUMBER(_xlpm.rozsah)),_xlpm.indexy, IF(_xlpm.podminka, ROW(_xlpm.rozsah)-MIN(ROW(_xlpm.rozsah))+1),_xlpm.prvni, MIN(_xlpm.indexy),_xlpm.finalni, IF(_xlpm.prvni=1, 2, _xlpm.prvni),INDEX(_xlpm.rozsah, _xlpm.finalni))</f>
        <v>2000</v>
      </c>
      <c r="BC1025" cm="1">
        <f t="array" aca="1" ref="BC1025" ca="1">INDEX($J$3:$J$10001,MATCH(BB1025,$J$3:$J$10004,0)-1)</f>
        <v>1900</v>
      </c>
      <c r="BD1025">
        <f t="shared" ca="1" si="264"/>
        <v>300</v>
      </c>
      <c r="BE1025">
        <f t="shared" ca="1" si="265"/>
        <v>316</v>
      </c>
      <c r="BF1025">
        <f t="shared" ca="1" si="266"/>
        <v>-16</v>
      </c>
      <c r="BG1025">
        <f t="shared" ca="1" si="267"/>
        <v>313.92297195249574</v>
      </c>
    </row>
    <row r="1026" spans="1:59" x14ac:dyDescent="0.25">
      <c r="A1026" s="64">
        <v>1023</v>
      </c>
      <c r="B1026" s="64">
        <v>82</v>
      </c>
      <c r="C1026" s="64">
        <v>30</v>
      </c>
      <c r="D1026" s="18">
        <v>1023</v>
      </c>
      <c r="E1026" s="21">
        <f t="shared" ca="1" si="252"/>
        <v>1959.0440110676702</v>
      </c>
      <c r="F1026" s="22">
        <f t="shared" ca="1" si="253"/>
        <v>91.965887468751831</v>
      </c>
      <c r="G1026" s="23">
        <v>1023</v>
      </c>
      <c r="H1026" s="24">
        <f t="shared" ca="1" si="254"/>
        <v>2009.8318039999999</v>
      </c>
      <c r="I1026" s="25">
        <f t="shared" ca="1" si="255"/>
        <v>89.410091760000014</v>
      </c>
      <c r="J1026" s="155"/>
      <c r="K1026" s="155"/>
      <c r="AR1026">
        <f t="shared" ca="1" si="256"/>
        <v>298.03363920000004</v>
      </c>
      <c r="AS1026">
        <f t="shared" ca="1" si="257"/>
        <v>281.96636079999996</v>
      </c>
      <c r="AT1026" cm="1">
        <f t="array" aca="1" ref="AT1026" ca="1">_xlfn.LET(_xlpm.rozsah, $J$3:$J$10001,_xlpm.podminka, (_xlpm.rozsah&gt;H1026)*(ISNUMBER(_xlpm.rozsah)),_xlpm.indexy, IF(_xlpm.podminka, ROW(_xlpm.rozsah)-MIN(ROW(_xlpm.rozsah))+1),_xlpm.prvni, MIN(_xlpm.indexy),_xlpm.finalni, IF(_xlpm.prvni=1, 2, _xlpm.prvni),INDEX(_xlpm.rozsah, _xlpm.finalni))</f>
        <v>2100</v>
      </c>
      <c r="AU1026" cm="1">
        <f t="array" aca="1" ref="AU1026" ca="1">INDEX($J$3:$J$10001,MATCH(AT1026,$J$3:$J$10004,0)-1)</f>
        <v>2000</v>
      </c>
      <c r="AV1026">
        <f t="shared" ca="1" si="258"/>
        <v>280</v>
      </c>
      <c r="AW1026">
        <f t="shared" ca="1" si="259"/>
        <v>300</v>
      </c>
      <c r="AX1026">
        <f t="shared" ca="1" si="260"/>
        <v>-20</v>
      </c>
      <c r="AY1026">
        <f t="shared" ca="1" si="261"/>
        <v>298.03363920000004</v>
      </c>
      <c r="AZ1026">
        <f t="shared" ca="1" si="262"/>
        <v>306.55295822917276</v>
      </c>
      <c r="BA1026">
        <f t="shared" ca="1" si="263"/>
        <v>309.44704177082724</v>
      </c>
      <c r="BB1026" cm="1">
        <f t="array" aca="1" ref="BB1026" ca="1">_xlfn.LET(_xlpm.rozsah, $J$3:$J$10001,_xlpm.podminka, (_xlpm.rozsah&gt;E1026)*(ISNUMBER(_xlpm.rozsah)),_xlpm.indexy, IF(_xlpm.podminka, ROW(_xlpm.rozsah)-MIN(ROW(_xlpm.rozsah))+1),_xlpm.prvni, MIN(_xlpm.indexy),_xlpm.finalni, IF(_xlpm.prvni=1, 2, _xlpm.prvni),INDEX(_xlpm.rozsah, _xlpm.finalni))</f>
        <v>2000</v>
      </c>
      <c r="BC1026" cm="1">
        <f t="array" aca="1" ref="BC1026" ca="1">INDEX($J$3:$J$10001,MATCH(BB1026,$J$3:$J$10004,0)-1)</f>
        <v>1900</v>
      </c>
      <c r="BD1026">
        <f t="shared" ca="1" si="264"/>
        <v>300</v>
      </c>
      <c r="BE1026">
        <f t="shared" ca="1" si="265"/>
        <v>316</v>
      </c>
      <c r="BF1026">
        <f t="shared" ca="1" si="266"/>
        <v>-16</v>
      </c>
      <c r="BG1026">
        <f t="shared" ca="1" si="267"/>
        <v>306.55295822917276</v>
      </c>
    </row>
    <row r="1027" spans="1:59" x14ac:dyDescent="0.25">
      <c r="A1027" s="64">
        <v>1024</v>
      </c>
      <c r="B1027" s="64">
        <v>83</v>
      </c>
      <c r="C1027" s="64">
        <v>29</v>
      </c>
      <c r="D1027" s="18">
        <v>1024</v>
      </c>
      <c r="E1027" s="21">
        <f t="shared" ca="1" si="252"/>
        <v>1974.398206324593</v>
      </c>
      <c r="F1027" s="22">
        <f t="shared" ca="1" si="253"/>
        <v>88.187923226538885</v>
      </c>
      <c r="G1027" s="28">
        <v>1024</v>
      </c>
      <c r="H1027" s="24">
        <f t="shared" ca="1" si="254"/>
        <v>2022.1468259999999</v>
      </c>
      <c r="I1027" s="25">
        <f t="shared" ca="1" si="255"/>
        <v>85.715484092000011</v>
      </c>
      <c r="J1027" s="155"/>
      <c r="K1027" s="155"/>
      <c r="AR1027">
        <f t="shared" ca="1" si="256"/>
        <v>295.57063479999999</v>
      </c>
      <c r="AS1027">
        <f t="shared" ca="1" si="257"/>
        <v>284.42936520000001</v>
      </c>
      <c r="AT1027" cm="1">
        <f t="array" aca="1" ref="AT1027" ca="1">_xlfn.LET(_xlpm.rozsah, $J$3:$J$10001,_xlpm.podminka, (_xlpm.rozsah&gt;H1027)*(ISNUMBER(_xlpm.rozsah)),_xlpm.indexy, IF(_xlpm.podminka, ROW(_xlpm.rozsah)-MIN(ROW(_xlpm.rozsah))+1),_xlpm.prvni, MIN(_xlpm.indexy),_xlpm.finalni, IF(_xlpm.prvni=1, 2, _xlpm.prvni),INDEX(_xlpm.rozsah, _xlpm.finalni))</f>
        <v>2100</v>
      </c>
      <c r="AU1027" cm="1">
        <f t="array" aca="1" ref="AU1027" ca="1">INDEX($J$3:$J$10001,MATCH(AT1027,$J$3:$J$10004,0)-1)</f>
        <v>2000</v>
      </c>
      <c r="AV1027">
        <f t="shared" ca="1" si="258"/>
        <v>280</v>
      </c>
      <c r="AW1027">
        <f t="shared" ca="1" si="259"/>
        <v>300</v>
      </c>
      <c r="AX1027">
        <f t="shared" ca="1" si="260"/>
        <v>-20</v>
      </c>
      <c r="AY1027">
        <f t="shared" ca="1" si="261"/>
        <v>295.57063479999999</v>
      </c>
      <c r="AZ1027">
        <f t="shared" ca="1" si="262"/>
        <v>304.09628698806512</v>
      </c>
      <c r="BA1027">
        <f t="shared" ca="1" si="263"/>
        <v>311.90371301193488</v>
      </c>
      <c r="BB1027" cm="1">
        <f t="array" aca="1" ref="BB1027" ca="1">_xlfn.LET(_xlpm.rozsah, $J$3:$J$10001,_xlpm.podminka, (_xlpm.rozsah&gt;E1027)*(ISNUMBER(_xlpm.rozsah)),_xlpm.indexy, IF(_xlpm.podminka, ROW(_xlpm.rozsah)-MIN(ROW(_xlpm.rozsah))+1),_xlpm.prvni, MIN(_xlpm.indexy),_xlpm.finalni, IF(_xlpm.prvni=1, 2, _xlpm.prvni),INDEX(_xlpm.rozsah, _xlpm.finalni))</f>
        <v>2000</v>
      </c>
      <c r="BC1027" cm="1">
        <f t="array" aca="1" ref="BC1027" ca="1">INDEX($J$3:$J$10001,MATCH(BB1027,$J$3:$J$10004,0)-1)</f>
        <v>1900</v>
      </c>
      <c r="BD1027">
        <f t="shared" ca="1" si="264"/>
        <v>300</v>
      </c>
      <c r="BE1027">
        <f t="shared" ca="1" si="265"/>
        <v>316</v>
      </c>
      <c r="BF1027">
        <f t="shared" ca="1" si="266"/>
        <v>-16</v>
      </c>
      <c r="BG1027">
        <f t="shared" ca="1" si="267"/>
        <v>304.09628698806512</v>
      </c>
    </row>
    <row r="1028" spans="1:59" x14ac:dyDescent="0.25">
      <c r="A1028" s="64">
        <v>1025</v>
      </c>
      <c r="B1028" s="64">
        <v>83</v>
      </c>
      <c r="C1028" s="64">
        <v>32</v>
      </c>
      <c r="D1028" s="18">
        <v>1025</v>
      </c>
      <c r="E1028" s="21">
        <f t="shared" ref="E1028:E1091" ca="1" si="268">(B1028/100)*($S$8 - $S$11)+$S$11</f>
        <v>1974.398206324593</v>
      </c>
      <c r="F1028" s="22">
        <f t="shared" ref="F1028:F1091" ca="1" si="269">(C1028*AZ1028)/100</f>
        <v>97.310811836180832</v>
      </c>
      <c r="G1028" s="23">
        <v>1025</v>
      </c>
      <c r="H1028" s="24">
        <f t="shared" ref="H1028:H1091" ca="1" si="270">(B1028/100)*($V$8 - $V$11)+$V$11</f>
        <v>2022.1468259999999</v>
      </c>
      <c r="I1028" s="25">
        <f t="shared" ref="I1028:I1091" ca="1" si="271">(C1028*AR1028)/100</f>
        <v>94.582603136000003</v>
      </c>
      <c r="J1028" s="155"/>
      <c r="K1028" s="155"/>
      <c r="AR1028">
        <f t="shared" ref="AR1028:AR1091" ca="1" si="272">IF(AX1028&lt;0, AY1028, AS1028)</f>
        <v>295.57063479999999</v>
      </c>
      <c r="AS1028">
        <f t="shared" ref="AS1028:AS1091" ca="1" si="273">MIN(AV1028:AW1028)+((H1028-MIN(AT1028:AU1028))/(MAX(AT1028:AU1028)-MIN(AT1028:AU1028)))*(MAX(AV1028:AW1028)-MIN(AV1028:AW1028))</f>
        <v>284.42936520000001</v>
      </c>
      <c r="AT1028" cm="1">
        <f t="array" aca="1" ref="AT1028" ca="1">_xlfn.LET(_xlpm.rozsah, $J$3:$J$10001,_xlpm.podminka, (_xlpm.rozsah&gt;H1028)*(ISNUMBER(_xlpm.rozsah)),_xlpm.indexy, IF(_xlpm.podminka, ROW(_xlpm.rozsah)-MIN(ROW(_xlpm.rozsah))+1),_xlpm.prvni, MIN(_xlpm.indexy),_xlpm.finalni, IF(_xlpm.prvni=1, 2, _xlpm.prvni),INDEX(_xlpm.rozsah, _xlpm.finalni))</f>
        <v>2100</v>
      </c>
      <c r="AU1028" cm="1">
        <f t="array" aca="1" ref="AU1028" ca="1">INDEX($J$3:$J$10001,MATCH(AT1028,$J$3:$J$10004,0)-1)</f>
        <v>2000</v>
      </c>
      <c r="AV1028">
        <f t="shared" ref="AV1028:AV1091" ca="1" si="274">IF(ISERROR(MATCH(AT1028,$J$1:$J$10000,0)), 0, INDEX($K$1:$K$10000, MATCH(AT1028,$J$1:$J$10000,0)))</f>
        <v>280</v>
      </c>
      <c r="AW1028">
        <f t="shared" ref="AW1028:AW1091" ca="1" si="275">IF(ISERROR(MATCH(AU1028,$J$1:$J$10000,0)), 0, INDEX($K$1:$K$10000, MATCH(AU1028,$J$1:$J$10000,0)))</f>
        <v>300</v>
      </c>
      <c r="AX1028">
        <f t="shared" ref="AX1028:AX1091" ca="1" si="276">AV1028-AW1028</f>
        <v>-20</v>
      </c>
      <c r="AY1028">
        <f t="shared" ref="AY1028:AY1091" ca="1" si="277">MIN(AV1028:AW1028)+((MAX(AT1028:AU1028)-H1028)/(MAX(AT1028:AU1028)-MIN(AT1028:AU1028)))*(MAX(AV1028:AW1028)-MIN(AV1028:AW1028))</f>
        <v>295.57063479999999</v>
      </c>
      <c r="AZ1028">
        <f t="shared" ref="AZ1028:AZ1091" ca="1" si="278">IF(BF1028&lt;0, BG1028,BA1028)</f>
        <v>304.09628698806512</v>
      </c>
      <c r="BA1028">
        <f t="shared" ref="BA1028:BA1091" ca="1" si="279">MIN(BD1028:BE1028)+((E1028-MIN(BB1028:BC1028))/(MAX(BB1028:BC1028)-MIN(BB1028:BC1028)))*(MAX(BD1028:BE1028)-MIN(BD1028:BE1028))</f>
        <v>311.90371301193488</v>
      </c>
      <c r="BB1028" cm="1">
        <f t="array" aca="1" ref="BB1028" ca="1">_xlfn.LET(_xlpm.rozsah, $J$3:$J$10001,_xlpm.podminka, (_xlpm.rozsah&gt;E1028)*(ISNUMBER(_xlpm.rozsah)),_xlpm.indexy, IF(_xlpm.podminka, ROW(_xlpm.rozsah)-MIN(ROW(_xlpm.rozsah))+1),_xlpm.prvni, MIN(_xlpm.indexy),_xlpm.finalni, IF(_xlpm.prvni=1, 2, _xlpm.prvni),INDEX(_xlpm.rozsah, _xlpm.finalni))</f>
        <v>2000</v>
      </c>
      <c r="BC1028" cm="1">
        <f t="array" aca="1" ref="BC1028" ca="1">INDEX($J$3:$J$10001,MATCH(BB1028,$J$3:$J$10004,0)-1)</f>
        <v>1900</v>
      </c>
      <c r="BD1028">
        <f t="shared" ref="BD1028:BD1091" ca="1" si="280">IF(ISERROR(MATCH(BB1028,$J$1:$J$10000,0)), 0, INDEX($K$1:$K$10000, MATCH(BB1028,$J$1:$J$10000,0)))</f>
        <v>300</v>
      </c>
      <c r="BE1028">
        <f t="shared" ref="BE1028:BE1091" ca="1" si="281">IF(ISERROR(MATCH(BC1028,$J$1:$J$10000,0)), 0, INDEX($K$1:$K$10000, MATCH(BC1028,$J$1:$J$10000,0)))</f>
        <v>316</v>
      </c>
      <c r="BF1028">
        <f t="shared" ref="BF1028:BF1091" ca="1" si="282">BD1028-BE1028</f>
        <v>-16</v>
      </c>
      <c r="BG1028">
        <f t="shared" ref="BG1028:BG1091" ca="1" si="283">MIN(BD1028:BE1028)+((MAX(BB1028:BC1028)-E1028)/(MAX(BB1028:BC1028)-MIN(BB1028:BC1028)))*(MAX(BD1028:BE1028)-MIN(BD1028:BE1028))</f>
        <v>304.09628698806512</v>
      </c>
    </row>
    <row r="1029" spans="1:59" x14ac:dyDescent="0.25">
      <c r="A1029" s="64">
        <v>1026</v>
      </c>
      <c r="B1029" s="64">
        <v>83</v>
      </c>
      <c r="C1029" s="64">
        <v>28</v>
      </c>
      <c r="D1029" s="18">
        <v>1026</v>
      </c>
      <c r="E1029" s="21">
        <f t="shared" ca="1" si="268"/>
        <v>1974.398206324593</v>
      </c>
      <c r="F1029" s="22">
        <f t="shared" ca="1" si="269"/>
        <v>85.146960356658241</v>
      </c>
      <c r="G1029" s="28">
        <v>1026</v>
      </c>
      <c r="H1029" s="24">
        <f t="shared" ca="1" si="270"/>
        <v>2022.1468259999999</v>
      </c>
      <c r="I1029" s="25">
        <f t="shared" ca="1" si="271"/>
        <v>82.759777744000004</v>
      </c>
      <c r="J1029" s="155"/>
      <c r="K1029" s="155"/>
      <c r="AR1029">
        <f t="shared" ca="1" si="272"/>
        <v>295.57063479999999</v>
      </c>
      <c r="AS1029">
        <f t="shared" ca="1" si="273"/>
        <v>284.42936520000001</v>
      </c>
      <c r="AT1029" cm="1">
        <f t="array" aca="1" ref="AT1029" ca="1">_xlfn.LET(_xlpm.rozsah, $J$3:$J$10001,_xlpm.podminka, (_xlpm.rozsah&gt;H1029)*(ISNUMBER(_xlpm.rozsah)),_xlpm.indexy, IF(_xlpm.podminka, ROW(_xlpm.rozsah)-MIN(ROW(_xlpm.rozsah))+1),_xlpm.prvni, MIN(_xlpm.indexy),_xlpm.finalni, IF(_xlpm.prvni=1, 2, _xlpm.prvni),INDEX(_xlpm.rozsah, _xlpm.finalni))</f>
        <v>2100</v>
      </c>
      <c r="AU1029" cm="1">
        <f t="array" aca="1" ref="AU1029" ca="1">INDEX($J$3:$J$10001,MATCH(AT1029,$J$3:$J$10004,0)-1)</f>
        <v>2000</v>
      </c>
      <c r="AV1029">
        <f t="shared" ca="1" si="274"/>
        <v>280</v>
      </c>
      <c r="AW1029">
        <f t="shared" ca="1" si="275"/>
        <v>300</v>
      </c>
      <c r="AX1029">
        <f t="shared" ca="1" si="276"/>
        <v>-20</v>
      </c>
      <c r="AY1029">
        <f t="shared" ca="1" si="277"/>
        <v>295.57063479999999</v>
      </c>
      <c r="AZ1029">
        <f t="shared" ca="1" si="278"/>
        <v>304.09628698806512</v>
      </c>
      <c r="BA1029">
        <f t="shared" ca="1" si="279"/>
        <v>311.90371301193488</v>
      </c>
      <c r="BB1029" cm="1">
        <f t="array" aca="1" ref="BB1029" ca="1">_xlfn.LET(_xlpm.rozsah, $J$3:$J$10001,_xlpm.podminka, (_xlpm.rozsah&gt;E1029)*(ISNUMBER(_xlpm.rozsah)),_xlpm.indexy, IF(_xlpm.podminka, ROW(_xlpm.rozsah)-MIN(ROW(_xlpm.rozsah))+1),_xlpm.prvni, MIN(_xlpm.indexy),_xlpm.finalni, IF(_xlpm.prvni=1, 2, _xlpm.prvni),INDEX(_xlpm.rozsah, _xlpm.finalni))</f>
        <v>2000</v>
      </c>
      <c r="BC1029" cm="1">
        <f t="array" aca="1" ref="BC1029" ca="1">INDEX($J$3:$J$10001,MATCH(BB1029,$J$3:$J$10004,0)-1)</f>
        <v>1900</v>
      </c>
      <c r="BD1029">
        <f t="shared" ca="1" si="280"/>
        <v>300</v>
      </c>
      <c r="BE1029">
        <f t="shared" ca="1" si="281"/>
        <v>316</v>
      </c>
      <c r="BF1029">
        <f t="shared" ca="1" si="282"/>
        <v>-16</v>
      </c>
      <c r="BG1029">
        <f t="shared" ca="1" si="283"/>
        <v>304.09628698806512</v>
      </c>
    </row>
    <row r="1030" spans="1:59" x14ac:dyDescent="0.25">
      <c r="A1030" s="64">
        <v>1027</v>
      </c>
      <c r="B1030" s="64">
        <v>76</v>
      </c>
      <c r="C1030" s="64">
        <v>60</v>
      </c>
      <c r="D1030" s="18">
        <v>1027</v>
      </c>
      <c r="E1030" s="21">
        <f t="shared" ca="1" si="268"/>
        <v>1866.9188395261335</v>
      </c>
      <c r="F1030" s="22">
        <f t="shared" ca="1" si="269"/>
        <v>192.97427836833438</v>
      </c>
      <c r="G1030" s="23">
        <v>1027</v>
      </c>
      <c r="H1030" s="24">
        <f t="shared" ca="1" si="270"/>
        <v>1935.9416719999999</v>
      </c>
      <c r="I1030" s="25">
        <f t="shared" ca="1" si="271"/>
        <v>186.14959948800004</v>
      </c>
      <c r="J1030" s="155"/>
      <c r="K1030" s="155"/>
      <c r="AR1030">
        <f t="shared" ca="1" si="272"/>
        <v>310.24933248000002</v>
      </c>
      <c r="AS1030">
        <f t="shared" ca="1" si="273"/>
        <v>305.75066751999998</v>
      </c>
      <c r="AT1030" cm="1">
        <f t="array" aca="1" ref="AT1030" ca="1">_xlfn.LET(_xlpm.rozsah, $J$3:$J$10001,_xlpm.podminka, (_xlpm.rozsah&gt;H1030)*(ISNUMBER(_xlpm.rozsah)),_xlpm.indexy, IF(_xlpm.podminka, ROW(_xlpm.rozsah)-MIN(ROW(_xlpm.rozsah))+1),_xlpm.prvni, MIN(_xlpm.indexy),_xlpm.finalni, IF(_xlpm.prvni=1, 2, _xlpm.prvni),INDEX(_xlpm.rozsah, _xlpm.finalni))</f>
        <v>2000</v>
      </c>
      <c r="AU1030" cm="1">
        <f t="array" aca="1" ref="AU1030" ca="1">INDEX($J$3:$J$10001,MATCH(AT1030,$J$3:$J$10004,0)-1)</f>
        <v>1900</v>
      </c>
      <c r="AV1030">
        <f t="shared" ca="1" si="274"/>
        <v>300</v>
      </c>
      <c r="AW1030">
        <f t="shared" ca="1" si="275"/>
        <v>316</v>
      </c>
      <c r="AX1030">
        <f t="shared" ca="1" si="276"/>
        <v>-16</v>
      </c>
      <c r="AY1030">
        <f t="shared" ca="1" si="277"/>
        <v>310.24933248000002</v>
      </c>
      <c r="AZ1030">
        <f t="shared" ca="1" si="278"/>
        <v>321.62379728055731</v>
      </c>
      <c r="BA1030">
        <f t="shared" ca="1" si="279"/>
        <v>327.37620271944269</v>
      </c>
      <c r="BB1030" cm="1">
        <f t="array" aca="1" ref="BB1030" ca="1">_xlfn.LET(_xlpm.rozsah, $J$3:$J$10001,_xlpm.podminka, (_xlpm.rozsah&gt;E1030)*(ISNUMBER(_xlpm.rozsah)),_xlpm.indexy, IF(_xlpm.podminka, ROW(_xlpm.rozsah)-MIN(ROW(_xlpm.rozsah))+1),_xlpm.prvni, MIN(_xlpm.indexy),_xlpm.finalni, IF(_xlpm.prvni=1, 2, _xlpm.prvni),INDEX(_xlpm.rozsah, _xlpm.finalni))</f>
        <v>1900</v>
      </c>
      <c r="BC1030" cm="1">
        <f t="array" aca="1" ref="BC1030" ca="1">INDEX($J$3:$J$10001,MATCH(BB1030,$J$3:$J$10004,0)-1)</f>
        <v>1800</v>
      </c>
      <c r="BD1030">
        <f t="shared" ca="1" si="280"/>
        <v>316</v>
      </c>
      <c r="BE1030">
        <f t="shared" ca="1" si="281"/>
        <v>333</v>
      </c>
      <c r="BF1030">
        <f t="shared" ca="1" si="282"/>
        <v>-17</v>
      </c>
      <c r="BG1030">
        <f t="shared" ca="1" si="283"/>
        <v>321.62379728055731</v>
      </c>
    </row>
    <row r="1031" spans="1:59" x14ac:dyDescent="0.25">
      <c r="A1031" s="64">
        <v>1028</v>
      </c>
      <c r="B1031" s="64">
        <v>79</v>
      </c>
      <c r="C1031" s="64">
        <v>51</v>
      </c>
      <c r="D1031" s="18">
        <v>1028</v>
      </c>
      <c r="E1031" s="21">
        <f t="shared" ca="1" si="268"/>
        <v>1912.9814252969018</v>
      </c>
      <c r="F1031" s="22">
        <f t="shared" ca="1" si="269"/>
        <v>160.10071569577283</v>
      </c>
      <c r="G1031" s="28">
        <v>1028</v>
      </c>
      <c r="H1031" s="24">
        <f t="shared" ca="1" si="270"/>
        <v>1972.8867379999999</v>
      </c>
      <c r="I1031" s="25">
        <f t="shared" ca="1" si="271"/>
        <v>155.2124421792</v>
      </c>
      <c r="J1031" s="155"/>
      <c r="K1031" s="155"/>
      <c r="AR1031">
        <f t="shared" ca="1" si="272"/>
        <v>304.33812191999999</v>
      </c>
      <c r="AS1031">
        <f t="shared" ca="1" si="273"/>
        <v>311.66187808000001</v>
      </c>
      <c r="AT1031" cm="1">
        <f t="array" aca="1" ref="AT1031" ca="1">_xlfn.LET(_xlpm.rozsah, $J$3:$J$10001,_xlpm.podminka, (_xlpm.rozsah&gt;H1031)*(ISNUMBER(_xlpm.rozsah)),_xlpm.indexy, IF(_xlpm.podminka, ROW(_xlpm.rozsah)-MIN(ROW(_xlpm.rozsah))+1),_xlpm.prvni, MIN(_xlpm.indexy),_xlpm.finalni, IF(_xlpm.prvni=1, 2, _xlpm.prvni),INDEX(_xlpm.rozsah, _xlpm.finalni))</f>
        <v>2000</v>
      </c>
      <c r="AU1031" cm="1">
        <f t="array" aca="1" ref="AU1031" ca="1">INDEX($J$3:$J$10001,MATCH(AT1031,$J$3:$J$10004,0)-1)</f>
        <v>1900</v>
      </c>
      <c r="AV1031">
        <f t="shared" ca="1" si="274"/>
        <v>300</v>
      </c>
      <c r="AW1031">
        <f t="shared" ca="1" si="275"/>
        <v>316</v>
      </c>
      <c r="AX1031">
        <f t="shared" ca="1" si="276"/>
        <v>-16</v>
      </c>
      <c r="AY1031">
        <f t="shared" ca="1" si="277"/>
        <v>304.33812191999999</v>
      </c>
      <c r="AZ1031">
        <f t="shared" ca="1" si="278"/>
        <v>313.92297195249574</v>
      </c>
      <c r="BA1031">
        <f t="shared" ca="1" si="279"/>
        <v>302.07702804750426</v>
      </c>
      <c r="BB1031" cm="1">
        <f t="array" aca="1" ref="BB1031" ca="1">_xlfn.LET(_xlpm.rozsah, $J$3:$J$10001,_xlpm.podminka, (_xlpm.rozsah&gt;E1031)*(ISNUMBER(_xlpm.rozsah)),_xlpm.indexy, IF(_xlpm.podminka, ROW(_xlpm.rozsah)-MIN(ROW(_xlpm.rozsah))+1),_xlpm.prvni, MIN(_xlpm.indexy),_xlpm.finalni, IF(_xlpm.prvni=1, 2, _xlpm.prvni),INDEX(_xlpm.rozsah, _xlpm.finalni))</f>
        <v>2000</v>
      </c>
      <c r="BC1031" cm="1">
        <f t="array" aca="1" ref="BC1031" ca="1">INDEX($J$3:$J$10001,MATCH(BB1031,$J$3:$J$10004,0)-1)</f>
        <v>1900</v>
      </c>
      <c r="BD1031">
        <f t="shared" ca="1" si="280"/>
        <v>300</v>
      </c>
      <c r="BE1031">
        <f t="shared" ca="1" si="281"/>
        <v>316</v>
      </c>
      <c r="BF1031">
        <f t="shared" ca="1" si="282"/>
        <v>-16</v>
      </c>
      <c r="BG1031">
        <f t="shared" ca="1" si="283"/>
        <v>313.92297195249574</v>
      </c>
    </row>
    <row r="1032" spans="1:59" x14ac:dyDescent="0.25">
      <c r="A1032" s="64">
        <v>1029</v>
      </c>
      <c r="B1032" s="64">
        <v>86</v>
      </c>
      <c r="C1032" s="64">
        <v>26</v>
      </c>
      <c r="D1032" s="18">
        <v>1029</v>
      </c>
      <c r="E1032" s="21">
        <f t="shared" ca="1" si="268"/>
        <v>2020.4607920953615</v>
      </c>
      <c r="F1032" s="22">
        <f t="shared" ca="1" si="269"/>
        <v>76.936038811041215</v>
      </c>
      <c r="G1032" s="23">
        <v>1029</v>
      </c>
      <c r="H1032" s="24">
        <f t="shared" ca="1" si="270"/>
        <v>2059.0918919999999</v>
      </c>
      <c r="I1032" s="25">
        <f t="shared" ca="1" si="271"/>
        <v>74.927221616000011</v>
      </c>
      <c r="J1032" s="155"/>
      <c r="K1032" s="155"/>
      <c r="AR1032">
        <f t="shared" ca="1" si="272"/>
        <v>288.18162160000003</v>
      </c>
      <c r="AS1032">
        <f t="shared" ca="1" si="273"/>
        <v>291.81837839999997</v>
      </c>
      <c r="AT1032" cm="1">
        <f t="array" aca="1" ref="AT1032" ca="1">_xlfn.LET(_xlpm.rozsah, $J$3:$J$10001,_xlpm.podminka, (_xlpm.rozsah&gt;H1032)*(ISNUMBER(_xlpm.rozsah)),_xlpm.indexy, IF(_xlpm.podminka, ROW(_xlpm.rozsah)-MIN(ROW(_xlpm.rozsah))+1),_xlpm.prvni, MIN(_xlpm.indexy),_xlpm.finalni, IF(_xlpm.prvni=1, 2, _xlpm.prvni),INDEX(_xlpm.rozsah, _xlpm.finalni))</f>
        <v>2100</v>
      </c>
      <c r="AU1032" cm="1">
        <f t="array" aca="1" ref="AU1032" ca="1">INDEX($J$3:$J$10001,MATCH(AT1032,$J$3:$J$10004,0)-1)</f>
        <v>2000</v>
      </c>
      <c r="AV1032">
        <f t="shared" ca="1" si="274"/>
        <v>280</v>
      </c>
      <c r="AW1032">
        <f t="shared" ca="1" si="275"/>
        <v>300</v>
      </c>
      <c r="AX1032">
        <f t="shared" ca="1" si="276"/>
        <v>-20</v>
      </c>
      <c r="AY1032">
        <f t="shared" ca="1" si="277"/>
        <v>288.18162160000003</v>
      </c>
      <c r="AZ1032">
        <f t="shared" ca="1" si="278"/>
        <v>295.90784158092771</v>
      </c>
      <c r="BA1032">
        <f t="shared" ca="1" si="279"/>
        <v>284.09215841907229</v>
      </c>
      <c r="BB1032" cm="1">
        <f t="array" aca="1" ref="BB1032" ca="1">_xlfn.LET(_xlpm.rozsah, $J$3:$J$10001,_xlpm.podminka, (_xlpm.rozsah&gt;E1032)*(ISNUMBER(_xlpm.rozsah)),_xlpm.indexy, IF(_xlpm.podminka, ROW(_xlpm.rozsah)-MIN(ROW(_xlpm.rozsah))+1),_xlpm.prvni, MIN(_xlpm.indexy),_xlpm.finalni, IF(_xlpm.prvni=1, 2, _xlpm.prvni),INDEX(_xlpm.rozsah, _xlpm.finalni))</f>
        <v>2100</v>
      </c>
      <c r="BC1032" cm="1">
        <f t="array" aca="1" ref="BC1032" ca="1">INDEX($J$3:$J$10001,MATCH(BB1032,$J$3:$J$10004,0)-1)</f>
        <v>2000</v>
      </c>
      <c r="BD1032">
        <f t="shared" ca="1" si="280"/>
        <v>280</v>
      </c>
      <c r="BE1032">
        <f t="shared" ca="1" si="281"/>
        <v>300</v>
      </c>
      <c r="BF1032">
        <f t="shared" ca="1" si="282"/>
        <v>-20</v>
      </c>
      <c r="BG1032">
        <f t="shared" ca="1" si="283"/>
        <v>295.90784158092771</v>
      </c>
    </row>
    <row r="1033" spans="1:59" x14ac:dyDescent="0.25">
      <c r="A1033" s="64">
        <v>1030</v>
      </c>
      <c r="B1033" s="64">
        <v>82</v>
      </c>
      <c r="C1033" s="64">
        <v>34</v>
      </c>
      <c r="D1033" s="18">
        <v>1030</v>
      </c>
      <c r="E1033" s="21">
        <f t="shared" ca="1" si="268"/>
        <v>1959.0440110676702</v>
      </c>
      <c r="F1033" s="22">
        <f t="shared" ca="1" si="269"/>
        <v>104.22800579791874</v>
      </c>
      <c r="G1033" s="28">
        <v>1030</v>
      </c>
      <c r="H1033" s="24">
        <f t="shared" ca="1" si="270"/>
        <v>2009.8318039999999</v>
      </c>
      <c r="I1033" s="25">
        <f t="shared" ca="1" si="271"/>
        <v>101.33143732800001</v>
      </c>
      <c r="J1033" s="155"/>
      <c r="K1033" s="155"/>
      <c r="AR1033">
        <f t="shared" ca="1" si="272"/>
        <v>298.03363920000004</v>
      </c>
      <c r="AS1033">
        <f t="shared" ca="1" si="273"/>
        <v>281.96636079999996</v>
      </c>
      <c r="AT1033" cm="1">
        <f t="array" aca="1" ref="AT1033" ca="1">_xlfn.LET(_xlpm.rozsah, $J$3:$J$10001,_xlpm.podminka, (_xlpm.rozsah&gt;H1033)*(ISNUMBER(_xlpm.rozsah)),_xlpm.indexy, IF(_xlpm.podminka, ROW(_xlpm.rozsah)-MIN(ROW(_xlpm.rozsah))+1),_xlpm.prvni, MIN(_xlpm.indexy),_xlpm.finalni, IF(_xlpm.prvni=1, 2, _xlpm.prvni),INDEX(_xlpm.rozsah, _xlpm.finalni))</f>
        <v>2100</v>
      </c>
      <c r="AU1033" cm="1">
        <f t="array" aca="1" ref="AU1033" ca="1">INDEX($J$3:$J$10001,MATCH(AT1033,$J$3:$J$10004,0)-1)</f>
        <v>2000</v>
      </c>
      <c r="AV1033">
        <f t="shared" ca="1" si="274"/>
        <v>280</v>
      </c>
      <c r="AW1033">
        <f t="shared" ca="1" si="275"/>
        <v>300</v>
      </c>
      <c r="AX1033">
        <f t="shared" ca="1" si="276"/>
        <v>-20</v>
      </c>
      <c r="AY1033">
        <f t="shared" ca="1" si="277"/>
        <v>298.03363920000004</v>
      </c>
      <c r="AZ1033">
        <f t="shared" ca="1" si="278"/>
        <v>306.55295822917276</v>
      </c>
      <c r="BA1033">
        <f t="shared" ca="1" si="279"/>
        <v>309.44704177082724</v>
      </c>
      <c r="BB1033" cm="1">
        <f t="array" aca="1" ref="BB1033" ca="1">_xlfn.LET(_xlpm.rozsah, $J$3:$J$10001,_xlpm.podminka, (_xlpm.rozsah&gt;E1033)*(ISNUMBER(_xlpm.rozsah)),_xlpm.indexy, IF(_xlpm.podminka, ROW(_xlpm.rozsah)-MIN(ROW(_xlpm.rozsah))+1),_xlpm.prvni, MIN(_xlpm.indexy),_xlpm.finalni, IF(_xlpm.prvni=1, 2, _xlpm.prvni),INDEX(_xlpm.rozsah, _xlpm.finalni))</f>
        <v>2000</v>
      </c>
      <c r="BC1033" cm="1">
        <f t="array" aca="1" ref="BC1033" ca="1">INDEX($J$3:$J$10001,MATCH(BB1033,$J$3:$J$10004,0)-1)</f>
        <v>1900</v>
      </c>
      <c r="BD1033">
        <f t="shared" ca="1" si="280"/>
        <v>300</v>
      </c>
      <c r="BE1033">
        <f t="shared" ca="1" si="281"/>
        <v>316</v>
      </c>
      <c r="BF1033">
        <f t="shared" ca="1" si="282"/>
        <v>-16</v>
      </c>
      <c r="BG1033">
        <f t="shared" ca="1" si="283"/>
        <v>306.55295822917276</v>
      </c>
    </row>
    <row r="1034" spans="1:59" x14ac:dyDescent="0.25">
      <c r="A1034" s="64">
        <v>1031</v>
      </c>
      <c r="B1034" s="64">
        <v>84</v>
      </c>
      <c r="C1034" s="64">
        <v>25</v>
      </c>
      <c r="D1034" s="18">
        <v>1031</v>
      </c>
      <c r="E1034" s="21">
        <f t="shared" ca="1" si="268"/>
        <v>1989.7524015815159</v>
      </c>
      <c r="F1034" s="22">
        <f t="shared" ca="1" si="269"/>
        <v>75.409903936739369</v>
      </c>
      <c r="G1034" s="23">
        <v>1031</v>
      </c>
      <c r="H1034" s="24">
        <f t="shared" ca="1" si="270"/>
        <v>2034.4618479999999</v>
      </c>
      <c r="I1034" s="25">
        <f t="shared" ca="1" si="271"/>
        <v>73.276907600000001</v>
      </c>
      <c r="J1034" s="155"/>
      <c r="K1034" s="155"/>
      <c r="AR1034">
        <f t="shared" ca="1" si="272"/>
        <v>293.10763040000001</v>
      </c>
      <c r="AS1034">
        <f t="shared" ca="1" si="273"/>
        <v>286.89236959999999</v>
      </c>
      <c r="AT1034" cm="1">
        <f t="array" aca="1" ref="AT1034" ca="1">_xlfn.LET(_xlpm.rozsah, $J$3:$J$10001,_xlpm.podminka, (_xlpm.rozsah&gt;H1034)*(ISNUMBER(_xlpm.rozsah)),_xlpm.indexy, IF(_xlpm.podminka, ROW(_xlpm.rozsah)-MIN(ROW(_xlpm.rozsah))+1),_xlpm.prvni, MIN(_xlpm.indexy),_xlpm.finalni, IF(_xlpm.prvni=1, 2, _xlpm.prvni),INDEX(_xlpm.rozsah, _xlpm.finalni))</f>
        <v>2100</v>
      </c>
      <c r="AU1034" cm="1">
        <f t="array" aca="1" ref="AU1034" ca="1">INDEX($J$3:$J$10001,MATCH(AT1034,$J$3:$J$10004,0)-1)</f>
        <v>2000</v>
      </c>
      <c r="AV1034">
        <f t="shared" ca="1" si="274"/>
        <v>280</v>
      </c>
      <c r="AW1034">
        <f t="shared" ca="1" si="275"/>
        <v>300</v>
      </c>
      <c r="AX1034">
        <f t="shared" ca="1" si="276"/>
        <v>-20</v>
      </c>
      <c r="AY1034">
        <f t="shared" ca="1" si="277"/>
        <v>293.10763040000001</v>
      </c>
      <c r="AZ1034">
        <f t="shared" ca="1" si="278"/>
        <v>301.63961574695747</v>
      </c>
      <c r="BA1034">
        <f t="shared" ca="1" si="279"/>
        <v>314.36038425304253</v>
      </c>
      <c r="BB1034" cm="1">
        <f t="array" aca="1" ref="BB1034" ca="1">_xlfn.LET(_xlpm.rozsah, $J$3:$J$10001,_xlpm.podminka, (_xlpm.rozsah&gt;E1034)*(ISNUMBER(_xlpm.rozsah)),_xlpm.indexy, IF(_xlpm.podminka, ROW(_xlpm.rozsah)-MIN(ROW(_xlpm.rozsah))+1),_xlpm.prvni, MIN(_xlpm.indexy),_xlpm.finalni, IF(_xlpm.prvni=1, 2, _xlpm.prvni),INDEX(_xlpm.rozsah, _xlpm.finalni))</f>
        <v>2000</v>
      </c>
      <c r="BC1034" cm="1">
        <f t="array" aca="1" ref="BC1034" ca="1">INDEX($J$3:$J$10001,MATCH(BB1034,$J$3:$J$10004,0)-1)</f>
        <v>1900</v>
      </c>
      <c r="BD1034">
        <f t="shared" ca="1" si="280"/>
        <v>300</v>
      </c>
      <c r="BE1034">
        <f t="shared" ca="1" si="281"/>
        <v>316</v>
      </c>
      <c r="BF1034">
        <f t="shared" ca="1" si="282"/>
        <v>-16</v>
      </c>
      <c r="BG1034">
        <f t="shared" ca="1" si="283"/>
        <v>301.63961574695747</v>
      </c>
    </row>
    <row r="1035" spans="1:59" x14ac:dyDescent="0.25">
      <c r="A1035" s="64">
        <v>1032</v>
      </c>
      <c r="B1035" s="64">
        <v>86</v>
      </c>
      <c r="C1035" s="64">
        <v>23</v>
      </c>
      <c r="D1035" s="18">
        <v>1032</v>
      </c>
      <c r="E1035" s="21">
        <f t="shared" ca="1" si="268"/>
        <v>2020.4607920953615</v>
      </c>
      <c r="F1035" s="22">
        <f t="shared" ca="1" si="269"/>
        <v>68.058803563613367</v>
      </c>
      <c r="G1035" s="28">
        <v>1032</v>
      </c>
      <c r="H1035" s="24">
        <f t="shared" ca="1" si="270"/>
        <v>2059.0918919999999</v>
      </c>
      <c r="I1035" s="25">
        <f t="shared" ca="1" si="271"/>
        <v>66.281772967999999</v>
      </c>
      <c r="J1035" s="155"/>
      <c r="K1035" s="155"/>
      <c r="AR1035">
        <f t="shared" ca="1" si="272"/>
        <v>288.18162160000003</v>
      </c>
      <c r="AS1035">
        <f t="shared" ca="1" si="273"/>
        <v>291.81837839999997</v>
      </c>
      <c r="AT1035" cm="1">
        <f t="array" aca="1" ref="AT1035" ca="1">_xlfn.LET(_xlpm.rozsah, $J$3:$J$10001,_xlpm.podminka, (_xlpm.rozsah&gt;H1035)*(ISNUMBER(_xlpm.rozsah)),_xlpm.indexy, IF(_xlpm.podminka, ROW(_xlpm.rozsah)-MIN(ROW(_xlpm.rozsah))+1),_xlpm.prvni, MIN(_xlpm.indexy),_xlpm.finalni, IF(_xlpm.prvni=1, 2, _xlpm.prvni),INDEX(_xlpm.rozsah, _xlpm.finalni))</f>
        <v>2100</v>
      </c>
      <c r="AU1035" cm="1">
        <f t="array" aca="1" ref="AU1035" ca="1">INDEX($J$3:$J$10001,MATCH(AT1035,$J$3:$J$10004,0)-1)</f>
        <v>2000</v>
      </c>
      <c r="AV1035">
        <f t="shared" ca="1" si="274"/>
        <v>280</v>
      </c>
      <c r="AW1035">
        <f t="shared" ca="1" si="275"/>
        <v>300</v>
      </c>
      <c r="AX1035">
        <f t="shared" ca="1" si="276"/>
        <v>-20</v>
      </c>
      <c r="AY1035">
        <f t="shared" ca="1" si="277"/>
        <v>288.18162160000003</v>
      </c>
      <c r="AZ1035">
        <f t="shared" ca="1" si="278"/>
        <v>295.90784158092771</v>
      </c>
      <c r="BA1035">
        <f t="shared" ca="1" si="279"/>
        <v>284.09215841907229</v>
      </c>
      <c r="BB1035" cm="1">
        <f t="array" aca="1" ref="BB1035" ca="1">_xlfn.LET(_xlpm.rozsah, $J$3:$J$10001,_xlpm.podminka, (_xlpm.rozsah&gt;E1035)*(ISNUMBER(_xlpm.rozsah)),_xlpm.indexy, IF(_xlpm.podminka, ROW(_xlpm.rozsah)-MIN(ROW(_xlpm.rozsah))+1),_xlpm.prvni, MIN(_xlpm.indexy),_xlpm.finalni, IF(_xlpm.prvni=1, 2, _xlpm.prvni),INDEX(_xlpm.rozsah, _xlpm.finalni))</f>
        <v>2100</v>
      </c>
      <c r="BC1035" cm="1">
        <f t="array" aca="1" ref="BC1035" ca="1">INDEX($J$3:$J$10001,MATCH(BB1035,$J$3:$J$10004,0)-1)</f>
        <v>2000</v>
      </c>
      <c r="BD1035">
        <f t="shared" ca="1" si="280"/>
        <v>280</v>
      </c>
      <c r="BE1035">
        <f t="shared" ca="1" si="281"/>
        <v>300</v>
      </c>
      <c r="BF1035">
        <f t="shared" ca="1" si="282"/>
        <v>-20</v>
      </c>
      <c r="BG1035">
        <f t="shared" ca="1" si="283"/>
        <v>295.90784158092771</v>
      </c>
    </row>
    <row r="1036" spans="1:59" x14ac:dyDescent="0.25">
      <c r="A1036" s="64">
        <v>1033</v>
      </c>
      <c r="B1036" s="64">
        <v>85</v>
      </c>
      <c r="C1036" s="64">
        <v>22</v>
      </c>
      <c r="D1036" s="18">
        <v>1033</v>
      </c>
      <c r="E1036" s="21">
        <f t="shared" ca="1" si="268"/>
        <v>2005.1065968384387</v>
      </c>
      <c r="F1036" s="22">
        <f t="shared" ca="1" si="269"/>
        <v>65.775309739108692</v>
      </c>
      <c r="G1036" s="23">
        <v>1033</v>
      </c>
      <c r="H1036" s="24">
        <f t="shared" ca="1" si="270"/>
        <v>2046.7768699999999</v>
      </c>
      <c r="I1036" s="25">
        <f t="shared" ca="1" si="271"/>
        <v>63.941817719999996</v>
      </c>
      <c r="J1036" s="155"/>
      <c r="K1036" s="155"/>
      <c r="AR1036">
        <f t="shared" ca="1" si="272"/>
        <v>290.64462600000002</v>
      </c>
      <c r="AS1036">
        <f t="shared" ca="1" si="273"/>
        <v>289.35537399999998</v>
      </c>
      <c r="AT1036" cm="1">
        <f t="array" aca="1" ref="AT1036" ca="1">_xlfn.LET(_xlpm.rozsah, $J$3:$J$10001,_xlpm.podminka, (_xlpm.rozsah&gt;H1036)*(ISNUMBER(_xlpm.rozsah)),_xlpm.indexy, IF(_xlpm.podminka, ROW(_xlpm.rozsah)-MIN(ROW(_xlpm.rozsah))+1),_xlpm.prvni, MIN(_xlpm.indexy),_xlpm.finalni, IF(_xlpm.prvni=1, 2, _xlpm.prvni),INDEX(_xlpm.rozsah, _xlpm.finalni))</f>
        <v>2100</v>
      </c>
      <c r="AU1036" cm="1">
        <f t="array" aca="1" ref="AU1036" ca="1">INDEX($J$3:$J$10001,MATCH(AT1036,$J$3:$J$10004,0)-1)</f>
        <v>2000</v>
      </c>
      <c r="AV1036">
        <f t="shared" ca="1" si="274"/>
        <v>280</v>
      </c>
      <c r="AW1036">
        <f t="shared" ca="1" si="275"/>
        <v>300</v>
      </c>
      <c r="AX1036">
        <f t="shared" ca="1" si="276"/>
        <v>-20</v>
      </c>
      <c r="AY1036">
        <f t="shared" ca="1" si="277"/>
        <v>290.64462600000002</v>
      </c>
      <c r="AZ1036">
        <f t="shared" ca="1" si="278"/>
        <v>298.97868063231226</v>
      </c>
      <c r="BA1036">
        <f t="shared" ca="1" si="279"/>
        <v>281.02131936768774</v>
      </c>
      <c r="BB1036" cm="1">
        <f t="array" aca="1" ref="BB1036" ca="1">_xlfn.LET(_xlpm.rozsah, $J$3:$J$10001,_xlpm.podminka, (_xlpm.rozsah&gt;E1036)*(ISNUMBER(_xlpm.rozsah)),_xlpm.indexy, IF(_xlpm.podminka, ROW(_xlpm.rozsah)-MIN(ROW(_xlpm.rozsah))+1),_xlpm.prvni, MIN(_xlpm.indexy),_xlpm.finalni, IF(_xlpm.prvni=1, 2, _xlpm.prvni),INDEX(_xlpm.rozsah, _xlpm.finalni))</f>
        <v>2100</v>
      </c>
      <c r="BC1036" cm="1">
        <f t="array" aca="1" ref="BC1036" ca="1">INDEX($J$3:$J$10001,MATCH(BB1036,$J$3:$J$10004,0)-1)</f>
        <v>2000</v>
      </c>
      <c r="BD1036">
        <f t="shared" ca="1" si="280"/>
        <v>280</v>
      </c>
      <c r="BE1036">
        <f t="shared" ca="1" si="281"/>
        <v>300</v>
      </c>
      <c r="BF1036">
        <f t="shared" ca="1" si="282"/>
        <v>-20</v>
      </c>
      <c r="BG1036">
        <f t="shared" ca="1" si="283"/>
        <v>298.97868063231226</v>
      </c>
    </row>
    <row r="1037" spans="1:59" x14ac:dyDescent="0.25">
      <c r="A1037" s="64">
        <v>1034</v>
      </c>
      <c r="B1037" s="64">
        <v>83</v>
      </c>
      <c r="C1037" s="64">
        <v>26</v>
      </c>
      <c r="D1037" s="18">
        <v>1034</v>
      </c>
      <c r="E1037" s="21">
        <f t="shared" ca="1" si="268"/>
        <v>1974.398206324593</v>
      </c>
      <c r="F1037" s="22">
        <f t="shared" ca="1" si="269"/>
        <v>79.065034616896924</v>
      </c>
      <c r="G1037" s="28">
        <v>1034</v>
      </c>
      <c r="H1037" s="24">
        <f t="shared" ca="1" si="270"/>
        <v>2022.1468259999999</v>
      </c>
      <c r="I1037" s="25">
        <f t="shared" ca="1" si="271"/>
        <v>76.848365047999991</v>
      </c>
      <c r="J1037" s="155"/>
      <c r="K1037" s="155"/>
      <c r="AR1037">
        <f t="shared" ca="1" si="272"/>
        <v>295.57063479999999</v>
      </c>
      <c r="AS1037">
        <f t="shared" ca="1" si="273"/>
        <v>284.42936520000001</v>
      </c>
      <c r="AT1037" cm="1">
        <f t="array" aca="1" ref="AT1037" ca="1">_xlfn.LET(_xlpm.rozsah, $J$3:$J$10001,_xlpm.podminka, (_xlpm.rozsah&gt;H1037)*(ISNUMBER(_xlpm.rozsah)),_xlpm.indexy, IF(_xlpm.podminka, ROW(_xlpm.rozsah)-MIN(ROW(_xlpm.rozsah))+1),_xlpm.prvni, MIN(_xlpm.indexy),_xlpm.finalni, IF(_xlpm.prvni=1, 2, _xlpm.prvni),INDEX(_xlpm.rozsah, _xlpm.finalni))</f>
        <v>2100</v>
      </c>
      <c r="AU1037" cm="1">
        <f t="array" aca="1" ref="AU1037" ca="1">INDEX($J$3:$J$10001,MATCH(AT1037,$J$3:$J$10004,0)-1)</f>
        <v>2000</v>
      </c>
      <c r="AV1037">
        <f t="shared" ca="1" si="274"/>
        <v>280</v>
      </c>
      <c r="AW1037">
        <f t="shared" ca="1" si="275"/>
        <v>300</v>
      </c>
      <c r="AX1037">
        <f t="shared" ca="1" si="276"/>
        <v>-20</v>
      </c>
      <c r="AY1037">
        <f t="shared" ca="1" si="277"/>
        <v>295.57063479999999</v>
      </c>
      <c r="AZ1037">
        <f t="shared" ca="1" si="278"/>
        <v>304.09628698806512</v>
      </c>
      <c r="BA1037">
        <f t="shared" ca="1" si="279"/>
        <v>311.90371301193488</v>
      </c>
      <c r="BB1037" cm="1">
        <f t="array" aca="1" ref="BB1037" ca="1">_xlfn.LET(_xlpm.rozsah, $J$3:$J$10001,_xlpm.podminka, (_xlpm.rozsah&gt;E1037)*(ISNUMBER(_xlpm.rozsah)),_xlpm.indexy, IF(_xlpm.podminka, ROW(_xlpm.rozsah)-MIN(ROW(_xlpm.rozsah))+1),_xlpm.prvni, MIN(_xlpm.indexy),_xlpm.finalni, IF(_xlpm.prvni=1, 2, _xlpm.prvni),INDEX(_xlpm.rozsah, _xlpm.finalni))</f>
        <v>2000</v>
      </c>
      <c r="BC1037" cm="1">
        <f t="array" aca="1" ref="BC1037" ca="1">INDEX($J$3:$J$10001,MATCH(BB1037,$J$3:$J$10004,0)-1)</f>
        <v>1900</v>
      </c>
      <c r="BD1037">
        <f t="shared" ca="1" si="280"/>
        <v>300</v>
      </c>
      <c r="BE1037">
        <f t="shared" ca="1" si="281"/>
        <v>316</v>
      </c>
      <c r="BF1037">
        <f t="shared" ca="1" si="282"/>
        <v>-16</v>
      </c>
      <c r="BG1037">
        <f t="shared" ca="1" si="283"/>
        <v>304.09628698806512</v>
      </c>
    </row>
    <row r="1038" spans="1:59" x14ac:dyDescent="0.25">
      <c r="A1038" s="64">
        <v>1035</v>
      </c>
      <c r="B1038" s="64">
        <v>83</v>
      </c>
      <c r="C1038" s="64">
        <v>25</v>
      </c>
      <c r="D1038" s="18">
        <v>1035</v>
      </c>
      <c r="E1038" s="21">
        <f t="shared" ca="1" si="268"/>
        <v>1974.398206324593</v>
      </c>
      <c r="F1038" s="22">
        <f t="shared" ca="1" si="269"/>
        <v>76.024071747016279</v>
      </c>
      <c r="G1038" s="23">
        <v>1035</v>
      </c>
      <c r="H1038" s="24">
        <f t="shared" ca="1" si="270"/>
        <v>2022.1468259999999</v>
      </c>
      <c r="I1038" s="25">
        <f t="shared" ca="1" si="271"/>
        <v>73.892658699999998</v>
      </c>
      <c r="J1038" s="155"/>
      <c r="K1038" s="155"/>
      <c r="AR1038">
        <f t="shared" ca="1" si="272"/>
        <v>295.57063479999999</v>
      </c>
      <c r="AS1038">
        <f t="shared" ca="1" si="273"/>
        <v>284.42936520000001</v>
      </c>
      <c r="AT1038" cm="1">
        <f t="array" aca="1" ref="AT1038" ca="1">_xlfn.LET(_xlpm.rozsah, $J$3:$J$10001,_xlpm.podminka, (_xlpm.rozsah&gt;H1038)*(ISNUMBER(_xlpm.rozsah)),_xlpm.indexy, IF(_xlpm.podminka, ROW(_xlpm.rozsah)-MIN(ROW(_xlpm.rozsah))+1),_xlpm.prvni, MIN(_xlpm.indexy),_xlpm.finalni, IF(_xlpm.prvni=1, 2, _xlpm.prvni),INDEX(_xlpm.rozsah, _xlpm.finalni))</f>
        <v>2100</v>
      </c>
      <c r="AU1038" cm="1">
        <f t="array" aca="1" ref="AU1038" ca="1">INDEX($J$3:$J$10001,MATCH(AT1038,$J$3:$J$10004,0)-1)</f>
        <v>2000</v>
      </c>
      <c r="AV1038">
        <f t="shared" ca="1" si="274"/>
        <v>280</v>
      </c>
      <c r="AW1038">
        <f t="shared" ca="1" si="275"/>
        <v>300</v>
      </c>
      <c r="AX1038">
        <f t="shared" ca="1" si="276"/>
        <v>-20</v>
      </c>
      <c r="AY1038">
        <f t="shared" ca="1" si="277"/>
        <v>295.57063479999999</v>
      </c>
      <c r="AZ1038">
        <f t="shared" ca="1" si="278"/>
        <v>304.09628698806512</v>
      </c>
      <c r="BA1038">
        <f t="shared" ca="1" si="279"/>
        <v>311.90371301193488</v>
      </c>
      <c r="BB1038" cm="1">
        <f t="array" aca="1" ref="BB1038" ca="1">_xlfn.LET(_xlpm.rozsah, $J$3:$J$10001,_xlpm.podminka, (_xlpm.rozsah&gt;E1038)*(ISNUMBER(_xlpm.rozsah)),_xlpm.indexy, IF(_xlpm.podminka, ROW(_xlpm.rozsah)-MIN(ROW(_xlpm.rozsah))+1),_xlpm.prvni, MIN(_xlpm.indexy),_xlpm.finalni, IF(_xlpm.prvni=1, 2, _xlpm.prvni),INDEX(_xlpm.rozsah, _xlpm.finalni))</f>
        <v>2000</v>
      </c>
      <c r="BC1038" cm="1">
        <f t="array" aca="1" ref="BC1038" ca="1">INDEX($J$3:$J$10001,MATCH(BB1038,$J$3:$J$10004,0)-1)</f>
        <v>1900</v>
      </c>
      <c r="BD1038">
        <f t="shared" ca="1" si="280"/>
        <v>300</v>
      </c>
      <c r="BE1038">
        <f t="shared" ca="1" si="281"/>
        <v>316</v>
      </c>
      <c r="BF1038">
        <f t="shared" ca="1" si="282"/>
        <v>-16</v>
      </c>
      <c r="BG1038">
        <f t="shared" ca="1" si="283"/>
        <v>304.09628698806512</v>
      </c>
    </row>
    <row r="1039" spans="1:59" x14ac:dyDescent="0.25">
      <c r="A1039" s="64">
        <v>1036</v>
      </c>
      <c r="B1039" s="64">
        <v>83</v>
      </c>
      <c r="C1039" s="64">
        <v>37</v>
      </c>
      <c r="D1039" s="18">
        <v>1036</v>
      </c>
      <c r="E1039" s="21">
        <f t="shared" ca="1" si="268"/>
        <v>1974.398206324593</v>
      </c>
      <c r="F1039" s="22">
        <f t="shared" ca="1" si="269"/>
        <v>112.5156261855841</v>
      </c>
      <c r="G1039" s="28">
        <v>1036</v>
      </c>
      <c r="H1039" s="24">
        <f t="shared" ca="1" si="270"/>
        <v>2022.1468259999999</v>
      </c>
      <c r="I1039" s="25">
        <f t="shared" ca="1" si="271"/>
        <v>109.36113487599999</v>
      </c>
      <c r="J1039" s="155"/>
      <c r="K1039" s="155"/>
      <c r="AR1039">
        <f t="shared" ca="1" si="272"/>
        <v>295.57063479999999</v>
      </c>
      <c r="AS1039">
        <f t="shared" ca="1" si="273"/>
        <v>284.42936520000001</v>
      </c>
      <c r="AT1039" cm="1">
        <f t="array" aca="1" ref="AT1039" ca="1">_xlfn.LET(_xlpm.rozsah, $J$3:$J$10001,_xlpm.podminka, (_xlpm.rozsah&gt;H1039)*(ISNUMBER(_xlpm.rozsah)),_xlpm.indexy, IF(_xlpm.podminka, ROW(_xlpm.rozsah)-MIN(ROW(_xlpm.rozsah))+1),_xlpm.prvni, MIN(_xlpm.indexy),_xlpm.finalni, IF(_xlpm.prvni=1, 2, _xlpm.prvni),INDEX(_xlpm.rozsah, _xlpm.finalni))</f>
        <v>2100</v>
      </c>
      <c r="AU1039" cm="1">
        <f t="array" aca="1" ref="AU1039" ca="1">INDEX($J$3:$J$10001,MATCH(AT1039,$J$3:$J$10004,0)-1)</f>
        <v>2000</v>
      </c>
      <c r="AV1039">
        <f t="shared" ca="1" si="274"/>
        <v>280</v>
      </c>
      <c r="AW1039">
        <f t="shared" ca="1" si="275"/>
        <v>300</v>
      </c>
      <c r="AX1039">
        <f t="shared" ca="1" si="276"/>
        <v>-20</v>
      </c>
      <c r="AY1039">
        <f t="shared" ca="1" si="277"/>
        <v>295.57063479999999</v>
      </c>
      <c r="AZ1039">
        <f t="shared" ca="1" si="278"/>
        <v>304.09628698806512</v>
      </c>
      <c r="BA1039">
        <f t="shared" ca="1" si="279"/>
        <v>311.90371301193488</v>
      </c>
      <c r="BB1039" cm="1">
        <f t="array" aca="1" ref="BB1039" ca="1">_xlfn.LET(_xlpm.rozsah, $J$3:$J$10001,_xlpm.podminka, (_xlpm.rozsah&gt;E1039)*(ISNUMBER(_xlpm.rozsah)),_xlpm.indexy, IF(_xlpm.podminka, ROW(_xlpm.rozsah)-MIN(ROW(_xlpm.rozsah))+1),_xlpm.prvni, MIN(_xlpm.indexy),_xlpm.finalni, IF(_xlpm.prvni=1, 2, _xlpm.prvni),INDEX(_xlpm.rozsah, _xlpm.finalni))</f>
        <v>2000</v>
      </c>
      <c r="BC1039" cm="1">
        <f t="array" aca="1" ref="BC1039" ca="1">INDEX($J$3:$J$10001,MATCH(BB1039,$J$3:$J$10004,0)-1)</f>
        <v>1900</v>
      </c>
      <c r="BD1039">
        <f t="shared" ca="1" si="280"/>
        <v>300</v>
      </c>
      <c r="BE1039">
        <f t="shared" ca="1" si="281"/>
        <v>316</v>
      </c>
      <c r="BF1039">
        <f t="shared" ca="1" si="282"/>
        <v>-16</v>
      </c>
      <c r="BG1039">
        <f t="shared" ca="1" si="283"/>
        <v>304.09628698806512</v>
      </c>
    </row>
    <row r="1040" spans="1:59" x14ac:dyDescent="0.25">
      <c r="A1040" s="64">
        <v>1037</v>
      </c>
      <c r="B1040" s="64">
        <v>84</v>
      </c>
      <c r="C1040" s="64">
        <v>14</v>
      </c>
      <c r="D1040" s="18">
        <v>1037</v>
      </c>
      <c r="E1040" s="21">
        <f t="shared" ca="1" si="268"/>
        <v>1989.7524015815159</v>
      </c>
      <c r="F1040" s="22">
        <f t="shared" ca="1" si="269"/>
        <v>42.229546204574042</v>
      </c>
      <c r="G1040" s="23">
        <v>1037</v>
      </c>
      <c r="H1040" s="24">
        <f t="shared" ca="1" si="270"/>
        <v>2034.4618479999999</v>
      </c>
      <c r="I1040" s="25">
        <f t="shared" ca="1" si="271"/>
        <v>41.035068256000002</v>
      </c>
      <c r="J1040" s="155"/>
      <c r="K1040" s="155"/>
      <c r="AR1040">
        <f t="shared" ca="1" si="272"/>
        <v>293.10763040000001</v>
      </c>
      <c r="AS1040">
        <f t="shared" ca="1" si="273"/>
        <v>286.89236959999999</v>
      </c>
      <c r="AT1040" cm="1">
        <f t="array" aca="1" ref="AT1040" ca="1">_xlfn.LET(_xlpm.rozsah, $J$3:$J$10001,_xlpm.podminka, (_xlpm.rozsah&gt;H1040)*(ISNUMBER(_xlpm.rozsah)),_xlpm.indexy, IF(_xlpm.podminka, ROW(_xlpm.rozsah)-MIN(ROW(_xlpm.rozsah))+1),_xlpm.prvni, MIN(_xlpm.indexy),_xlpm.finalni, IF(_xlpm.prvni=1, 2, _xlpm.prvni),INDEX(_xlpm.rozsah, _xlpm.finalni))</f>
        <v>2100</v>
      </c>
      <c r="AU1040" cm="1">
        <f t="array" aca="1" ref="AU1040" ca="1">INDEX($J$3:$J$10001,MATCH(AT1040,$J$3:$J$10004,0)-1)</f>
        <v>2000</v>
      </c>
      <c r="AV1040">
        <f t="shared" ca="1" si="274"/>
        <v>280</v>
      </c>
      <c r="AW1040">
        <f t="shared" ca="1" si="275"/>
        <v>300</v>
      </c>
      <c r="AX1040">
        <f t="shared" ca="1" si="276"/>
        <v>-20</v>
      </c>
      <c r="AY1040">
        <f t="shared" ca="1" si="277"/>
        <v>293.10763040000001</v>
      </c>
      <c r="AZ1040">
        <f t="shared" ca="1" si="278"/>
        <v>301.63961574695747</v>
      </c>
      <c r="BA1040">
        <f t="shared" ca="1" si="279"/>
        <v>314.36038425304253</v>
      </c>
      <c r="BB1040" cm="1">
        <f t="array" aca="1" ref="BB1040" ca="1">_xlfn.LET(_xlpm.rozsah, $J$3:$J$10001,_xlpm.podminka, (_xlpm.rozsah&gt;E1040)*(ISNUMBER(_xlpm.rozsah)),_xlpm.indexy, IF(_xlpm.podminka, ROW(_xlpm.rozsah)-MIN(ROW(_xlpm.rozsah))+1),_xlpm.prvni, MIN(_xlpm.indexy),_xlpm.finalni, IF(_xlpm.prvni=1, 2, _xlpm.prvni),INDEX(_xlpm.rozsah, _xlpm.finalni))</f>
        <v>2000</v>
      </c>
      <c r="BC1040" cm="1">
        <f t="array" aca="1" ref="BC1040" ca="1">INDEX($J$3:$J$10001,MATCH(BB1040,$J$3:$J$10004,0)-1)</f>
        <v>1900</v>
      </c>
      <c r="BD1040">
        <f t="shared" ca="1" si="280"/>
        <v>300</v>
      </c>
      <c r="BE1040">
        <f t="shared" ca="1" si="281"/>
        <v>316</v>
      </c>
      <c r="BF1040">
        <f t="shared" ca="1" si="282"/>
        <v>-16</v>
      </c>
      <c r="BG1040">
        <f t="shared" ca="1" si="283"/>
        <v>301.63961574695747</v>
      </c>
    </row>
    <row r="1041" spans="1:59" x14ac:dyDescent="0.25">
      <c r="A1041" s="64">
        <v>1038</v>
      </c>
      <c r="B1041" s="64">
        <v>83</v>
      </c>
      <c r="C1041" s="64">
        <v>39</v>
      </c>
      <c r="D1041" s="18">
        <v>1038</v>
      </c>
      <c r="E1041" s="21">
        <f t="shared" ca="1" si="268"/>
        <v>1974.398206324593</v>
      </c>
      <c r="F1041" s="22">
        <f t="shared" ca="1" si="269"/>
        <v>118.5975519253454</v>
      </c>
      <c r="G1041" s="28">
        <v>1038</v>
      </c>
      <c r="H1041" s="24">
        <f t="shared" ca="1" si="270"/>
        <v>2022.1468259999999</v>
      </c>
      <c r="I1041" s="25">
        <f t="shared" ca="1" si="271"/>
        <v>115.27254757200001</v>
      </c>
      <c r="J1041" s="155"/>
      <c r="K1041" s="155"/>
      <c r="AR1041">
        <f t="shared" ca="1" si="272"/>
        <v>295.57063479999999</v>
      </c>
      <c r="AS1041">
        <f t="shared" ca="1" si="273"/>
        <v>284.42936520000001</v>
      </c>
      <c r="AT1041" cm="1">
        <f t="array" aca="1" ref="AT1041" ca="1">_xlfn.LET(_xlpm.rozsah, $J$3:$J$10001,_xlpm.podminka, (_xlpm.rozsah&gt;H1041)*(ISNUMBER(_xlpm.rozsah)),_xlpm.indexy, IF(_xlpm.podminka, ROW(_xlpm.rozsah)-MIN(ROW(_xlpm.rozsah))+1),_xlpm.prvni, MIN(_xlpm.indexy),_xlpm.finalni, IF(_xlpm.prvni=1, 2, _xlpm.prvni),INDEX(_xlpm.rozsah, _xlpm.finalni))</f>
        <v>2100</v>
      </c>
      <c r="AU1041" cm="1">
        <f t="array" aca="1" ref="AU1041" ca="1">INDEX($J$3:$J$10001,MATCH(AT1041,$J$3:$J$10004,0)-1)</f>
        <v>2000</v>
      </c>
      <c r="AV1041">
        <f t="shared" ca="1" si="274"/>
        <v>280</v>
      </c>
      <c r="AW1041">
        <f t="shared" ca="1" si="275"/>
        <v>300</v>
      </c>
      <c r="AX1041">
        <f t="shared" ca="1" si="276"/>
        <v>-20</v>
      </c>
      <c r="AY1041">
        <f t="shared" ca="1" si="277"/>
        <v>295.57063479999999</v>
      </c>
      <c r="AZ1041">
        <f t="shared" ca="1" si="278"/>
        <v>304.09628698806512</v>
      </c>
      <c r="BA1041">
        <f t="shared" ca="1" si="279"/>
        <v>311.90371301193488</v>
      </c>
      <c r="BB1041" cm="1">
        <f t="array" aca="1" ref="BB1041" ca="1">_xlfn.LET(_xlpm.rozsah, $J$3:$J$10001,_xlpm.podminka, (_xlpm.rozsah&gt;E1041)*(ISNUMBER(_xlpm.rozsah)),_xlpm.indexy, IF(_xlpm.podminka, ROW(_xlpm.rozsah)-MIN(ROW(_xlpm.rozsah))+1),_xlpm.prvni, MIN(_xlpm.indexy),_xlpm.finalni, IF(_xlpm.prvni=1, 2, _xlpm.prvni),INDEX(_xlpm.rozsah, _xlpm.finalni))</f>
        <v>2000</v>
      </c>
      <c r="BC1041" cm="1">
        <f t="array" aca="1" ref="BC1041" ca="1">INDEX($J$3:$J$10001,MATCH(BB1041,$J$3:$J$10004,0)-1)</f>
        <v>1900</v>
      </c>
      <c r="BD1041">
        <f t="shared" ca="1" si="280"/>
        <v>300</v>
      </c>
      <c r="BE1041">
        <f t="shared" ca="1" si="281"/>
        <v>316</v>
      </c>
      <c r="BF1041">
        <f t="shared" ca="1" si="282"/>
        <v>-16</v>
      </c>
      <c r="BG1041">
        <f t="shared" ca="1" si="283"/>
        <v>304.09628698806512</v>
      </c>
    </row>
    <row r="1042" spans="1:59" x14ac:dyDescent="0.25">
      <c r="A1042" s="64">
        <v>1039</v>
      </c>
      <c r="B1042" s="64">
        <v>76</v>
      </c>
      <c r="C1042" s="64">
        <v>70</v>
      </c>
      <c r="D1042" s="18">
        <v>1039</v>
      </c>
      <c r="E1042" s="21">
        <f t="shared" ca="1" si="268"/>
        <v>1866.9188395261335</v>
      </c>
      <c r="F1042" s="22">
        <f t="shared" ca="1" si="269"/>
        <v>225.13665809639014</v>
      </c>
      <c r="G1042" s="23">
        <v>1039</v>
      </c>
      <c r="H1042" s="24">
        <f t="shared" ca="1" si="270"/>
        <v>1935.9416719999999</v>
      </c>
      <c r="I1042" s="25">
        <f t="shared" ca="1" si="271"/>
        <v>217.174532736</v>
      </c>
      <c r="J1042" s="155"/>
      <c r="K1042" s="155"/>
      <c r="AR1042">
        <f t="shared" ca="1" si="272"/>
        <v>310.24933248000002</v>
      </c>
      <c r="AS1042">
        <f t="shared" ca="1" si="273"/>
        <v>305.75066751999998</v>
      </c>
      <c r="AT1042" cm="1">
        <f t="array" aca="1" ref="AT1042" ca="1">_xlfn.LET(_xlpm.rozsah, $J$3:$J$10001,_xlpm.podminka, (_xlpm.rozsah&gt;H1042)*(ISNUMBER(_xlpm.rozsah)),_xlpm.indexy, IF(_xlpm.podminka, ROW(_xlpm.rozsah)-MIN(ROW(_xlpm.rozsah))+1),_xlpm.prvni, MIN(_xlpm.indexy),_xlpm.finalni, IF(_xlpm.prvni=1, 2, _xlpm.prvni),INDEX(_xlpm.rozsah, _xlpm.finalni))</f>
        <v>2000</v>
      </c>
      <c r="AU1042" cm="1">
        <f t="array" aca="1" ref="AU1042" ca="1">INDEX($J$3:$J$10001,MATCH(AT1042,$J$3:$J$10004,0)-1)</f>
        <v>1900</v>
      </c>
      <c r="AV1042">
        <f t="shared" ca="1" si="274"/>
        <v>300</v>
      </c>
      <c r="AW1042">
        <f t="shared" ca="1" si="275"/>
        <v>316</v>
      </c>
      <c r="AX1042">
        <f t="shared" ca="1" si="276"/>
        <v>-16</v>
      </c>
      <c r="AY1042">
        <f t="shared" ca="1" si="277"/>
        <v>310.24933248000002</v>
      </c>
      <c r="AZ1042">
        <f t="shared" ca="1" si="278"/>
        <v>321.62379728055731</v>
      </c>
      <c r="BA1042">
        <f t="shared" ca="1" si="279"/>
        <v>327.37620271944269</v>
      </c>
      <c r="BB1042" cm="1">
        <f t="array" aca="1" ref="BB1042" ca="1">_xlfn.LET(_xlpm.rozsah, $J$3:$J$10001,_xlpm.podminka, (_xlpm.rozsah&gt;E1042)*(ISNUMBER(_xlpm.rozsah)),_xlpm.indexy, IF(_xlpm.podminka, ROW(_xlpm.rozsah)-MIN(ROW(_xlpm.rozsah))+1),_xlpm.prvni, MIN(_xlpm.indexy),_xlpm.finalni, IF(_xlpm.prvni=1, 2, _xlpm.prvni),INDEX(_xlpm.rozsah, _xlpm.finalni))</f>
        <v>1900</v>
      </c>
      <c r="BC1042" cm="1">
        <f t="array" aca="1" ref="BC1042" ca="1">INDEX($J$3:$J$10001,MATCH(BB1042,$J$3:$J$10004,0)-1)</f>
        <v>1800</v>
      </c>
      <c r="BD1042">
        <f t="shared" ca="1" si="280"/>
        <v>316</v>
      </c>
      <c r="BE1042">
        <f t="shared" ca="1" si="281"/>
        <v>333</v>
      </c>
      <c r="BF1042">
        <f t="shared" ca="1" si="282"/>
        <v>-17</v>
      </c>
      <c r="BG1042">
        <f t="shared" ca="1" si="283"/>
        <v>321.62379728055731</v>
      </c>
    </row>
    <row r="1043" spans="1:59" x14ac:dyDescent="0.25">
      <c r="A1043" s="64">
        <v>1040</v>
      </c>
      <c r="B1043" s="64">
        <v>78</v>
      </c>
      <c r="C1043" s="64">
        <v>81</v>
      </c>
      <c r="D1043" s="18">
        <v>1040</v>
      </c>
      <c r="E1043" s="21">
        <f t="shared" ca="1" si="268"/>
        <v>1897.6272300399792</v>
      </c>
      <c r="F1043" s="22">
        <f t="shared" ca="1" si="269"/>
        <v>256.28673042349487</v>
      </c>
      <c r="G1043" s="28">
        <v>1040</v>
      </c>
      <c r="H1043" s="24">
        <f t="shared" ca="1" si="270"/>
        <v>1960.5717159999999</v>
      </c>
      <c r="I1043" s="25">
        <f t="shared" ca="1" si="271"/>
        <v>248.10990560640002</v>
      </c>
      <c r="J1043" s="155"/>
      <c r="K1043" s="155"/>
      <c r="AR1043">
        <f t="shared" ca="1" si="272"/>
        <v>306.30852544000004</v>
      </c>
      <c r="AS1043">
        <f t="shared" ca="1" si="273"/>
        <v>309.69147455999996</v>
      </c>
      <c r="AT1043" cm="1">
        <f t="array" aca="1" ref="AT1043" ca="1">_xlfn.LET(_xlpm.rozsah, $J$3:$J$10001,_xlpm.podminka, (_xlpm.rozsah&gt;H1043)*(ISNUMBER(_xlpm.rozsah)),_xlpm.indexy, IF(_xlpm.podminka, ROW(_xlpm.rozsah)-MIN(ROW(_xlpm.rozsah))+1),_xlpm.prvni, MIN(_xlpm.indexy),_xlpm.finalni, IF(_xlpm.prvni=1, 2, _xlpm.prvni),INDEX(_xlpm.rozsah, _xlpm.finalni))</f>
        <v>2000</v>
      </c>
      <c r="AU1043" cm="1">
        <f t="array" aca="1" ref="AU1043" ca="1">INDEX($J$3:$J$10001,MATCH(AT1043,$J$3:$J$10004,0)-1)</f>
        <v>1900</v>
      </c>
      <c r="AV1043">
        <f t="shared" ca="1" si="274"/>
        <v>300</v>
      </c>
      <c r="AW1043">
        <f t="shared" ca="1" si="275"/>
        <v>316</v>
      </c>
      <c r="AX1043">
        <f t="shared" ca="1" si="276"/>
        <v>-16</v>
      </c>
      <c r="AY1043">
        <f t="shared" ca="1" si="277"/>
        <v>306.30852544000004</v>
      </c>
      <c r="AZ1043">
        <f t="shared" ca="1" si="278"/>
        <v>316.40337089320354</v>
      </c>
      <c r="BA1043">
        <f t="shared" ca="1" si="279"/>
        <v>332.59662910679646</v>
      </c>
      <c r="BB1043" cm="1">
        <f t="array" aca="1" ref="BB1043" ca="1">_xlfn.LET(_xlpm.rozsah, $J$3:$J$10001,_xlpm.podminka, (_xlpm.rozsah&gt;E1043)*(ISNUMBER(_xlpm.rozsah)),_xlpm.indexy, IF(_xlpm.podminka, ROW(_xlpm.rozsah)-MIN(ROW(_xlpm.rozsah))+1),_xlpm.prvni, MIN(_xlpm.indexy),_xlpm.finalni, IF(_xlpm.prvni=1, 2, _xlpm.prvni),INDEX(_xlpm.rozsah, _xlpm.finalni))</f>
        <v>1900</v>
      </c>
      <c r="BC1043" cm="1">
        <f t="array" aca="1" ref="BC1043" ca="1">INDEX($J$3:$J$10001,MATCH(BB1043,$J$3:$J$10004,0)-1)</f>
        <v>1800</v>
      </c>
      <c r="BD1043">
        <f t="shared" ca="1" si="280"/>
        <v>316</v>
      </c>
      <c r="BE1043">
        <f t="shared" ca="1" si="281"/>
        <v>333</v>
      </c>
      <c r="BF1043">
        <f t="shared" ca="1" si="282"/>
        <v>-17</v>
      </c>
      <c r="BG1043">
        <f t="shared" ca="1" si="283"/>
        <v>316.40337089320354</v>
      </c>
    </row>
    <row r="1044" spans="1:59" x14ac:dyDescent="0.25">
      <c r="A1044" s="64">
        <v>1041</v>
      </c>
      <c r="B1044" s="64">
        <v>75</v>
      </c>
      <c r="C1044" s="64">
        <v>71</v>
      </c>
      <c r="D1044" s="18">
        <v>1041</v>
      </c>
      <c r="E1044" s="21">
        <f t="shared" ca="1" si="268"/>
        <v>1851.5646442692105</v>
      </c>
      <c r="F1044" s="22">
        <f t="shared" ca="1" si="269"/>
        <v>230.20614743670626</v>
      </c>
      <c r="G1044" s="23">
        <v>1041</v>
      </c>
      <c r="H1044" s="24">
        <f t="shared" ca="1" si="270"/>
        <v>1923.6266499999999</v>
      </c>
      <c r="I1044" s="25">
        <f t="shared" ca="1" si="271"/>
        <v>221.67601256</v>
      </c>
      <c r="J1044" s="155"/>
      <c r="K1044" s="155"/>
      <c r="AR1044">
        <f t="shared" ca="1" si="272"/>
        <v>312.21973600000001</v>
      </c>
      <c r="AS1044">
        <f t="shared" ca="1" si="273"/>
        <v>303.78026399999999</v>
      </c>
      <c r="AT1044" cm="1">
        <f t="array" aca="1" ref="AT1044" ca="1">_xlfn.LET(_xlpm.rozsah, $J$3:$J$10001,_xlpm.podminka, (_xlpm.rozsah&gt;H1044)*(ISNUMBER(_xlpm.rozsah)),_xlpm.indexy, IF(_xlpm.podminka, ROW(_xlpm.rozsah)-MIN(ROW(_xlpm.rozsah))+1),_xlpm.prvni, MIN(_xlpm.indexy),_xlpm.finalni, IF(_xlpm.prvni=1, 2, _xlpm.prvni),INDEX(_xlpm.rozsah, _xlpm.finalni))</f>
        <v>2000</v>
      </c>
      <c r="AU1044" cm="1">
        <f t="array" aca="1" ref="AU1044" ca="1">INDEX($J$3:$J$10001,MATCH(AT1044,$J$3:$J$10004,0)-1)</f>
        <v>1900</v>
      </c>
      <c r="AV1044">
        <f t="shared" ca="1" si="274"/>
        <v>300</v>
      </c>
      <c r="AW1044">
        <f t="shared" ca="1" si="275"/>
        <v>316</v>
      </c>
      <c r="AX1044">
        <f t="shared" ca="1" si="276"/>
        <v>-16</v>
      </c>
      <c r="AY1044">
        <f t="shared" ca="1" si="277"/>
        <v>312.21973600000001</v>
      </c>
      <c r="AZ1044">
        <f t="shared" ca="1" si="278"/>
        <v>324.2340104742342</v>
      </c>
      <c r="BA1044">
        <f t="shared" ca="1" si="279"/>
        <v>324.7659895257658</v>
      </c>
      <c r="BB1044" cm="1">
        <f t="array" aca="1" ref="BB1044" ca="1">_xlfn.LET(_xlpm.rozsah, $J$3:$J$10001,_xlpm.podminka, (_xlpm.rozsah&gt;E1044)*(ISNUMBER(_xlpm.rozsah)),_xlpm.indexy, IF(_xlpm.podminka, ROW(_xlpm.rozsah)-MIN(ROW(_xlpm.rozsah))+1),_xlpm.prvni, MIN(_xlpm.indexy),_xlpm.finalni, IF(_xlpm.prvni=1, 2, _xlpm.prvni),INDEX(_xlpm.rozsah, _xlpm.finalni))</f>
        <v>1900</v>
      </c>
      <c r="BC1044" cm="1">
        <f t="array" aca="1" ref="BC1044" ca="1">INDEX($J$3:$J$10001,MATCH(BB1044,$J$3:$J$10004,0)-1)</f>
        <v>1800</v>
      </c>
      <c r="BD1044">
        <f t="shared" ca="1" si="280"/>
        <v>316</v>
      </c>
      <c r="BE1044">
        <f t="shared" ca="1" si="281"/>
        <v>333</v>
      </c>
      <c r="BF1044">
        <f t="shared" ca="1" si="282"/>
        <v>-17</v>
      </c>
      <c r="BG1044">
        <f t="shared" ca="1" si="283"/>
        <v>324.2340104742342</v>
      </c>
    </row>
    <row r="1045" spans="1:59" x14ac:dyDescent="0.25">
      <c r="A1045" s="64">
        <v>1042</v>
      </c>
      <c r="B1045" s="64">
        <v>86</v>
      </c>
      <c r="C1045" s="64">
        <v>47</v>
      </c>
      <c r="D1045" s="18">
        <v>1042</v>
      </c>
      <c r="E1045" s="21">
        <f t="shared" ca="1" si="268"/>
        <v>2020.4607920953615</v>
      </c>
      <c r="F1045" s="22">
        <f t="shared" ca="1" si="269"/>
        <v>139.07668554303601</v>
      </c>
      <c r="G1045" s="28">
        <v>1042</v>
      </c>
      <c r="H1045" s="24">
        <f t="shared" ca="1" si="270"/>
        <v>2059.0918919999999</v>
      </c>
      <c r="I1045" s="25">
        <f t="shared" ca="1" si="271"/>
        <v>135.44536215200003</v>
      </c>
      <c r="J1045" s="155"/>
      <c r="K1045" s="155"/>
      <c r="AR1045">
        <f t="shared" ca="1" si="272"/>
        <v>288.18162160000003</v>
      </c>
      <c r="AS1045">
        <f t="shared" ca="1" si="273"/>
        <v>291.81837839999997</v>
      </c>
      <c r="AT1045" cm="1">
        <f t="array" aca="1" ref="AT1045" ca="1">_xlfn.LET(_xlpm.rozsah, $J$3:$J$10001,_xlpm.podminka, (_xlpm.rozsah&gt;H1045)*(ISNUMBER(_xlpm.rozsah)),_xlpm.indexy, IF(_xlpm.podminka, ROW(_xlpm.rozsah)-MIN(ROW(_xlpm.rozsah))+1),_xlpm.prvni, MIN(_xlpm.indexy),_xlpm.finalni, IF(_xlpm.prvni=1, 2, _xlpm.prvni),INDEX(_xlpm.rozsah, _xlpm.finalni))</f>
        <v>2100</v>
      </c>
      <c r="AU1045" cm="1">
        <f t="array" aca="1" ref="AU1045" ca="1">INDEX($J$3:$J$10001,MATCH(AT1045,$J$3:$J$10004,0)-1)</f>
        <v>2000</v>
      </c>
      <c r="AV1045">
        <f t="shared" ca="1" si="274"/>
        <v>280</v>
      </c>
      <c r="AW1045">
        <f t="shared" ca="1" si="275"/>
        <v>300</v>
      </c>
      <c r="AX1045">
        <f t="shared" ca="1" si="276"/>
        <v>-20</v>
      </c>
      <c r="AY1045">
        <f t="shared" ca="1" si="277"/>
        <v>288.18162160000003</v>
      </c>
      <c r="AZ1045">
        <f t="shared" ca="1" si="278"/>
        <v>295.90784158092771</v>
      </c>
      <c r="BA1045">
        <f t="shared" ca="1" si="279"/>
        <v>284.09215841907229</v>
      </c>
      <c r="BB1045" cm="1">
        <f t="array" aca="1" ref="BB1045" ca="1">_xlfn.LET(_xlpm.rozsah, $J$3:$J$10001,_xlpm.podminka, (_xlpm.rozsah&gt;E1045)*(ISNUMBER(_xlpm.rozsah)),_xlpm.indexy, IF(_xlpm.podminka, ROW(_xlpm.rozsah)-MIN(ROW(_xlpm.rozsah))+1),_xlpm.prvni, MIN(_xlpm.indexy),_xlpm.finalni, IF(_xlpm.prvni=1, 2, _xlpm.prvni),INDEX(_xlpm.rozsah, _xlpm.finalni))</f>
        <v>2100</v>
      </c>
      <c r="BC1045" cm="1">
        <f t="array" aca="1" ref="BC1045" ca="1">INDEX($J$3:$J$10001,MATCH(BB1045,$J$3:$J$10004,0)-1)</f>
        <v>2000</v>
      </c>
      <c r="BD1045">
        <f t="shared" ca="1" si="280"/>
        <v>280</v>
      </c>
      <c r="BE1045">
        <f t="shared" ca="1" si="281"/>
        <v>300</v>
      </c>
      <c r="BF1045">
        <f t="shared" ca="1" si="282"/>
        <v>-20</v>
      </c>
      <c r="BG1045">
        <f t="shared" ca="1" si="283"/>
        <v>295.90784158092771</v>
      </c>
    </row>
    <row r="1046" spans="1:59" x14ac:dyDescent="0.25">
      <c r="A1046" s="64">
        <v>1043</v>
      </c>
      <c r="B1046" s="64">
        <v>83</v>
      </c>
      <c r="C1046" s="64">
        <v>35</v>
      </c>
      <c r="D1046" s="18">
        <v>1043</v>
      </c>
      <c r="E1046" s="21">
        <f t="shared" ca="1" si="268"/>
        <v>1974.398206324593</v>
      </c>
      <c r="F1046" s="22">
        <f t="shared" ca="1" si="269"/>
        <v>106.43370044582279</v>
      </c>
      <c r="G1046" s="23">
        <v>1043</v>
      </c>
      <c r="H1046" s="24">
        <f t="shared" ca="1" si="270"/>
        <v>2022.1468259999999</v>
      </c>
      <c r="I1046" s="25">
        <f t="shared" ca="1" si="271"/>
        <v>103.44972217999999</v>
      </c>
      <c r="J1046" s="155"/>
      <c r="K1046" s="155"/>
      <c r="AR1046">
        <f t="shared" ca="1" si="272"/>
        <v>295.57063479999999</v>
      </c>
      <c r="AS1046">
        <f t="shared" ca="1" si="273"/>
        <v>284.42936520000001</v>
      </c>
      <c r="AT1046" cm="1">
        <f t="array" aca="1" ref="AT1046" ca="1">_xlfn.LET(_xlpm.rozsah, $J$3:$J$10001,_xlpm.podminka, (_xlpm.rozsah&gt;H1046)*(ISNUMBER(_xlpm.rozsah)),_xlpm.indexy, IF(_xlpm.podminka, ROW(_xlpm.rozsah)-MIN(ROW(_xlpm.rozsah))+1),_xlpm.prvni, MIN(_xlpm.indexy),_xlpm.finalni, IF(_xlpm.prvni=1, 2, _xlpm.prvni),INDEX(_xlpm.rozsah, _xlpm.finalni))</f>
        <v>2100</v>
      </c>
      <c r="AU1046" cm="1">
        <f t="array" aca="1" ref="AU1046" ca="1">INDEX($J$3:$J$10001,MATCH(AT1046,$J$3:$J$10004,0)-1)</f>
        <v>2000</v>
      </c>
      <c r="AV1046">
        <f t="shared" ca="1" si="274"/>
        <v>280</v>
      </c>
      <c r="AW1046">
        <f t="shared" ca="1" si="275"/>
        <v>300</v>
      </c>
      <c r="AX1046">
        <f t="shared" ca="1" si="276"/>
        <v>-20</v>
      </c>
      <c r="AY1046">
        <f t="shared" ca="1" si="277"/>
        <v>295.57063479999999</v>
      </c>
      <c r="AZ1046">
        <f t="shared" ca="1" si="278"/>
        <v>304.09628698806512</v>
      </c>
      <c r="BA1046">
        <f t="shared" ca="1" si="279"/>
        <v>311.90371301193488</v>
      </c>
      <c r="BB1046" cm="1">
        <f t="array" aca="1" ref="BB1046" ca="1">_xlfn.LET(_xlpm.rozsah, $J$3:$J$10001,_xlpm.podminka, (_xlpm.rozsah&gt;E1046)*(ISNUMBER(_xlpm.rozsah)),_xlpm.indexy, IF(_xlpm.podminka, ROW(_xlpm.rozsah)-MIN(ROW(_xlpm.rozsah))+1),_xlpm.prvni, MIN(_xlpm.indexy),_xlpm.finalni, IF(_xlpm.prvni=1, 2, _xlpm.prvni),INDEX(_xlpm.rozsah, _xlpm.finalni))</f>
        <v>2000</v>
      </c>
      <c r="BC1046" cm="1">
        <f t="array" aca="1" ref="BC1046" ca="1">INDEX($J$3:$J$10001,MATCH(BB1046,$J$3:$J$10004,0)-1)</f>
        <v>1900</v>
      </c>
      <c r="BD1046">
        <f t="shared" ca="1" si="280"/>
        <v>300</v>
      </c>
      <c r="BE1046">
        <f t="shared" ca="1" si="281"/>
        <v>316</v>
      </c>
      <c r="BF1046">
        <f t="shared" ca="1" si="282"/>
        <v>-16</v>
      </c>
      <c r="BG1046">
        <f t="shared" ca="1" si="283"/>
        <v>304.09628698806512</v>
      </c>
    </row>
    <row r="1047" spans="1:59" x14ac:dyDescent="0.25">
      <c r="A1047" s="64">
        <v>1044</v>
      </c>
      <c r="B1047" s="64">
        <v>81</v>
      </c>
      <c r="C1047" s="64">
        <v>43</v>
      </c>
      <c r="D1047" s="18">
        <v>1044</v>
      </c>
      <c r="E1047" s="21">
        <f t="shared" ca="1" si="268"/>
        <v>1943.6898158107474</v>
      </c>
      <c r="F1047" s="22">
        <f t="shared" ca="1" si="269"/>
        <v>132.87414067222056</v>
      </c>
      <c r="G1047" s="28">
        <v>1044</v>
      </c>
      <c r="H1047" s="24">
        <f t="shared" ca="1" si="270"/>
        <v>1997.5167820000001</v>
      </c>
      <c r="I1047" s="25">
        <f t="shared" ca="1" si="271"/>
        <v>129.17084539839999</v>
      </c>
      <c r="J1047" s="155"/>
      <c r="K1047" s="155"/>
      <c r="AR1047">
        <f t="shared" ca="1" si="272"/>
        <v>300.39731487999995</v>
      </c>
      <c r="AS1047">
        <f t="shared" ca="1" si="273"/>
        <v>315.60268512000005</v>
      </c>
      <c r="AT1047" cm="1">
        <f t="array" aca="1" ref="AT1047" ca="1">_xlfn.LET(_xlpm.rozsah, $J$3:$J$10001,_xlpm.podminka, (_xlpm.rozsah&gt;H1047)*(ISNUMBER(_xlpm.rozsah)),_xlpm.indexy, IF(_xlpm.podminka, ROW(_xlpm.rozsah)-MIN(ROW(_xlpm.rozsah))+1),_xlpm.prvni, MIN(_xlpm.indexy),_xlpm.finalni, IF(_xlpm.prvni=1, 2, _xlpm.prvni),INDEX(_xlpm.rozsah, _xlpm.finalni))</f>
        <v>2000</v>
      </c>
      <c r="AU1047" cm="1">
        <f t="array" aca="1" ref="AU1047" ca="1">INDEX($J$3:$J$10001,MATCH(AT1047,$J$3:$J$10004,0)-1)</f>
        <v>1900</v>
      </c>
      <c r="AV1047">
        <f t="shared" ca="1" si="274"/>
        <v>300</v>
      </c>
      <c r="AW1047">
        <f t="shared" ca="1" si="275"/>
        <v>316</v>
      </c>
      <c r="AX1047">
        <f t="shared" ca="1" si="276"/>
        <v>-16</v>
      </c>
      <c r="AY1047">
        <f t="shared" ca="1" si="277"/>
        <v>300.39731487999995</v>
      </c>
      <c r="AZ1047">
        <f t="shared" ca="1" si="278"/>
        <v>309.0096294702804</v>
      </c>
      <c r="BA1047">
        <f t="shared" ca="1" si="279"/>
        <v>306.9903705297196</v>
      </c>
      <c r="BB1047" cm="1">
        <f t="array" aca="1" ref="BB1047" ca="1">_xlfn.LET(_xlpm.rozsah, $J$3:$J$10001,_xlpm.podminka, (_xlpm.rozsah&gt;E1047)*(ISNUMBER(_xlpm.rozsah)),_xlpm.indexy, IF(_xlpm.podminka, ROW(_xlpm.rozsah)-MIN(ROW(_xlpm.rozsah))+1),_xlpm.prvni, MIN(_xlpm.indexy),_xlpm.finalni, IF(_xlpm.prvni=1, 2, _xlpm.prvni),INDEX(_xlpm.rozsah, _xlpm.finalni))</f>
        <v>2000</v>
      </c>
      <c r="BC1047" cm="1">
        <f t="array" aca="1" ref="BC1047" ca="1">INDEX($J$3:$J$10001,MATCH(BB1047,$J$3:$J$10004,0)-1)</f>
        <v>1900</v>
      </c>
      <c r="BD1047">
        <f t="shared" ca="1" si="280"/>
        <v>300</v>
      </c>
      <c r="BE1047">
        <f t="shared" ca="1" si="281"/>
        <v>316</v>
      </c>
      <c r="BF1047">
        <f t="shared" ca="1" si="282"/>
        <v>-16</v>
      </c>
      <c r="BG1047">
        <f t="shared" ca="1" si="283"/>
        <v>309.0096294702804</v>
      </c>
    </row>
    <row r="1048" spans="1:59" x14ac:dyDescent="0.25">
      <c r="A1048" s="64">
        <v>1045</v>
      </c>
      <c r="B1048" s="64">
        <v>81</v>
      </c>
      <c r="C1048" s="64">
        <v>41</v>
      </c>
      <c r="D1048" s="18">
        <v>1045</v>
      </c>
      <c r="E1048" s="21">
        <f t="shared" ca="1" si="268"/>
        <v>1943.6898158107474</v>
      </c>
      <c r="F1048" s="22">
        <f t="shared" ca="1" si="269"/>
        <v>126.69394808281497</v>
      </c>
      <c r="G1048" s="23">
        <v>1045</v>
      </c>
      <c r="H1048" s="24">
        <f t="shared" ca="1" si="270"/>
        <v>1997.5167820000001</v>
      </c>
      <c r="I1048" s="25">
        <f t="shared" ca="1" si="271"/>
        <v>123.16289910079999</v>
      </c>
      <c r="J1048" s="155"/>
      <c r="K1048" s="155"/>
      <c r="AR1048">
        <f t="shared" ca="1" si="272"/>
        <v>300.39731487999995</v>
      </c>
      <c r="AS1048">
        <f t="shared" ca="1" si="273"/>
        <v>315.60268512000005</v>
      </c>
      <c r="AT1048" cm="1">
        <f t="array" aca="1" ref="AT1048" ca="1">_xlfn.LET(_xlpm.rozsah, $J$3:$J$10001,_xlpm.podminka, (_xlpm.rozsah&gt;H1048)*(ISNUMBER(_xlpm.rozsah)),_xlpm.indexy, IF(_xlpm.podminka, ROW(_xlpm.rozsah)-MIN(ROW(_xlpm.rozsah))+1),_xlpm.prvni, MIN(_xlpm.indexy),_xlpm.finalni, IF(_xlpm.prvni=1, 2, _xlpm.prvni),INDEX(_xlpm.rozsah, _xlpm.finalni))</f>
        <v>2000</v>
      </c>
      <c r="AU1048" cm="1">
        <f t="array" aca="1" ref="AU1048" ca="1">INDEX($J$3:$J$10001,MATCH(AT1048,$J$3:$J$10004,0)-1)</f>
        <v>1900</v>
      </c>
      <c r="AV1048">
        <f t="shared" ca="1" si="274"/>
        <v>300</v>
      </c>
      <c r="AW1048">
        <f t="shared" ca="1" si="275"/>
        <v>316</v>
      </c>
      <c r="AX1048">
        <f t="shared" ca="1" si="276"/>
        <v>-16</v>
      </c>
      <c r="AY1048">
        <f t="shared" ca="1" si="277"/>
        <v>300.39731487999995</v>
      </c>
      <c r="AZ1048">
        <f t="shared" ca="1" si="278"/>
        <v>309.0096294702804</v>
      </c>
      <c r="BA1048">
        <f t="shared" ca="1" si="279"/>
        <v>306.9903705297196</v>
      </c>
      <c r="BB1048" cm="1">
        <f t="array" aca="1" ref="BB1048" ca="1">_xlfn.LET(_xlpm.rozsah, $J$3:$J$10001,_xlpm.podminka, (_xlpm.rozsah&gt;E1048)*(ISNUMBER(_xlpm.rozsah)),_xlpm.indexy, IF(_xlpm.podminka, ROW(_xlpm.rozsah)-MIN(ROW(_xlpm.rozsah))+1),_xlpm.prvni, MIN(_xlpm.indexy),_xlpm.finalni, IF(_xlpm.prvni=1, 2, _xlpm.prvni),INDEX(_xlpm.rozsah, _xlpm.finalni))</f>
        <v>2000</v>
      </c>
      <c r="BC1048" cm="1">
        <f t="array" aca="1" ref="BC1048" ca="1">INDEX($J$3:$J$10001,MATCH(BB1048,$J$3:$J$10004,0)-1)</f>
        <v>1900</v>
      </c>
      <c r="BD1048">
        <f t="shared" ca="1" si="280"/>
        <v>300</v>
      </c>
      <c r="BE1048">
        <f t="shared" ca="1" si="281"/>
        <v>316</v>
      </c>
      <c r="BF1048">
        <f t="shared" ca="1" si="282"/>
        <v>-16</v>
      </c>
      <c r="BG1048">
        <f t="shared" ca="1" si="283"/>
        <v>309.0096294702804</v>
      </c>
    </row>
    <row r="1049" spans="1:59" x14ac:dyDescent="0.25">
      <c r="A1049" s="64">
        <v>1046</v>
      </c>
      <c r="B1049" s="64">
        <v>79</v>
      </c>
      <c r="C1049" s="64">
        <v>46</v>
      </c>
      <c r="D1049" s="18">
        <v>1046</v>
      </c>
      <c r="E1049" s="21">
        <f t="shared" ca="1" si="268"/>
        <v>1912.9814252969018</v>
      </c>
      <c r="F1049" s="22">
        <f t="shared" ca="1" si="269"/>
        <v>144.40456709814805</v>
      </c>
      <c r="G1049" s="28">
        <v>1046</v>
      </c>
      <c r="H1049" s="24">
        <f t="shared" ca="1" si="270"/>
        <v>1972.8867379999999</v>
      </c>
      <c r="I1049" s="25">
        <f t="shared" ca="1" si="271"/>
        <v>139.99553608319999</v>
      </c>
      <c r="J1049" s="155"/>
      <c r="K1049" s="155"/>
      <c r="AR1049">
        <f t="shared" ca="1" si="272"/>
        <v>304.33812191999999</v>
      </c>
      <c r="AS1049">
        <f t="shared" ca="1" si="273"/>
        <v>311.66187808000001</v>
      </c>
      <c r="AT1049" cm="1">
        <f t="array" aca="1" ref="AT1049" ca="1">_xlfn.LET(_xlpm.rozsah, $J$3:$J$10001,_xlpm.podminka, (_xlpm.rozsah&gt;H1049)*(ISNUMBER(_xlpm.rozsah)),_xlpm.indexy, IF(_xlpm.podminka, ROW(_xlpm.rozsah)-MIN(ROW(_xlpm.rozsah))+1),_xlpm.prvni, MIN(_xlpm.indexy),_xlpm.finalni, IF(_xlpm.prvni=1, 2, _xlpm.prvni),INDEX(_xlpm.rozsah, _xlpm.finalni))</f>
        <v>2000</v>
      </c>
      <c r="AU1049" cm="1">
        <f t="array" aca="1" ref="AU1049" ca="1">INDEX($J$3:$J$10001,MATCH(AT1049,$J$3:$J$10004,0)-1)</f>
        <v>1900</v>
      </c>
      <c r="AV1049">
        <f t="shared" ca="1" si="274"/>
        <v>300</v>
      </c>
      <c r="AW1049">
        <f t="shared" ca="1" si="275"/>
        <v>316</v>
      </c>
      <c r="AX1049">
        <f t="shared" ca="1" si="276"/>
        <v>-16</v>
      </c>
      <c r="AY1049">
        <f t="shared" ca="1" si="277"/>
        <v>304.33812191999999</v>
      </c>
      <c r="AZ1049">
        <f t="shared" ca="1" si="278"/>
        <v>313.92297195249574</v>
      </c>
      <c r="BA1049">
        <f t="shared" ca="1" si="279"/>
        <v>302.07702804750426</v>
      </c>
      <c r="BB1049" cm="1">
        <f t="array" aca="1" ref="BB1049" ca="1">_xlfn.LET(_xlpm.rozsah, $J$3:$J$10001,_xlpm.podminka, (_xlpm.rozsah&gt;E1049)*(ISNUMBER(_xlpm.rozsah)),_xlpm.indexy, IF(_xlpm.podminka, ROW(_xlpm.rozsah)-MIN(ROW(_xlpm.rozsah))+1),_xlpm.prvni, MIN(_xlpm.indexy),_xlpm.finalni, IF(_xlpm.prvni=1, 2, _xlpm.prvni),INDEX(_xlpm.rozsah, _xlpm.finalni))</f>
        <v>2000</v>
      </c>
      <c r="BC1049" cm="1">
        <f t="array" aca="1" ref="BC1049" ca="1">INDEX($J$3:$J$10001,MATCH(BB1049,$J$3:$J$10004,0)-1)</f>
        <v>1900</v>
      </c>
      <c r="BD1049">
        <f t="shared" ca="1" si="280"/>
        <v>300</v>
      </c>
      <c r="BE1049">
        <f t="shared" ca="1" si="281"/>
        <v>316</v>
      </c>
      <c r="BF1049">
        <f t="shared" ca="1" si="282"/>
        <v>-16</v>
      </c>
      <c r="BG1049">
        <f t="shared" ca="1" si="283"/>
        <v>313.92297195249574</v>
      </c>
    </row>
    <row r="1050" spans="1:59" x14ac:dyDescent="0.25">
      <c r="A1050" s="64">
        <v>1047</v>
      </c>
      <c r="B1050" s="64">
        <v>80</v>
      </c>
      <c r="C1050" s="64">
        <v>44</v>
      </c>
      <c r="D1050" s="18">
        <v>1047</v>
      </c>
      <c r="E1050" s="21">
        <f t="shared" ca="1" si="268"/>
        <v>1928.3356205538248</v>
      </c>
      <c r="F1050" s="22">
        <f t="shared" ca="1" si="269"/>
        <v>137.04517231301074</v>
      </c>
      <c r="G1050" s="23">
        <v>1047</v>
      </c>
      <c r="H1050" s="24">
        <f t="shared" ca="1" si="270"/>
        <v>1985.2017599999999</v>
      </c>
      <c r="I1050" s="25">
        <f t="shared" ca="1" si="271"/>
        <v>133.04179609599998</v>
      </c>
      <c r="J1050" s="155"/>
      <c r="K1050" s="155"/>
      <c r="AR1050">
        <f t="shared" ca="1" si="272"/>
        <v>302.3677184</v>
      </c>
      <c r="AS1050">
        <f t="shared" ca="1" si="273"/>
        <v>313.6322816</v>
      </c>
      <c r="AT1050" cm="1">
        <f t="array" aca="1" ref="AT1050" ca="1">_xlfn.LET(_xlpm.rozsah, $J$3:$J$10001,_xlpm.podminka, (_xlpm.rozsah&gt;H1050)*(ISNUMBER(_xlpm.rozsah)),_xlpm.indexy, IF(_xlpm.podminka, ROW(_xlpm.rozsah)-MIN(ROW(_xlpm.rozsah))+1),_xlpm.prvni, MIN(_xlpm.indexy),_xlpm.finalni, IF(_xlpm.prvni=1, 2, _xlpm.prvni),INDEX(_xlpm.rozsah, _xlpm.finalni))</f>
        <v>2000</v>
      </c>
      <c r="AU1050" cm="1">
        <f t="array" aca="1" ref="AU1050" ca="1">INDEX($J$3:$J$10001,MATCH(AT1050,$J$3:$J$10004,0)-1)</f>
        <v>1900</v>
      </c>
      <c r="AV1050">
        <f t="shared" ca="1" si="274"/>
        <v>300</v>
      </c>
      <c r="AW1050">
        <f t="shared" ca="1" si="275"/>
        <v>316</v>
      </c>
      <c r="AX1050">
        <f t="shared" ca="1" si="276"/>
        <v>-16</v>
      </c>
      <c r="AY1050">
        <f t="shared" ca="1" si="277"/>
        <v>302.3677184</v>
      </c>
      <c r="AZ1050">
        <f t="shared" ca="1" si="278"/>
        <v>311.46630071138804</v>
      </c>
      <c r="BA1050">
        <f t="shared" ca="1" si="279"/>
        <v>304.53369928861196</v>
      </c>
      <c r="BB1050" cm="1">
        <f t="array" aca="1" ref="BB1050" ca="1">_xlfn.LET(_xlpm.rozsah, $J$3:$J$10001,_xlpm.podminka, (_xlpm.rozsah&gt;E1050)*(ISNUMBER(_xlpm.rozsah)),_xlpm.indexy, IF(_xlpm.podminka, ROW(_xlpm.rozsah)-MIN(ROW(_xlpm.rozsah))+1),_xlpm.prvni, MIN(_xlpm.indexy),_xlpm.finalni, IF(_xlpm.prvni=1, 2, _xlpm.prvni),INDEX(_xlpm.rozsah, _xlpm.finalni))</f>
        <v>2000</v>
      </c>
      <c r="BC1050" cm="1">
        <f t="array" aca="1" ref="BC1050" ca="1">INDEX($J$3:$J$10001,MATCH(BB1050,$J$3:$J$10004,0)-1)</f>
        <v>1900</v>
      </c>
      <c r="BD1050">
        <f t="shared" ca="1" si="280"/>
        <v>300</v>
      </c>
      <c r="BE1050">
        <f t="shared" ca="1" si="281"/>
        <v>316</v>
      </c>
      <c r="BF1050">
        <f t="shared" ca="1" si="282"/>
        <v>-16</v>
      </c>
      <c r="BG1050">
        <f t="shared" ca="1" si="283"/>
        <v>311.46630071138804</v>
      </c>
    </row>
    <row r="1051" spans="1:59" x14ac:dyDescent="0.25">
      <c r="A1051" s="64">
        <v>1048</v>
      </c>
      <c r="B1051" s="64">
        <v>84</v>
      </c>
      <c r="C1051" s="64">
        <v>20</v>
      </c>
      <c r="D1051" s="18">
        <v>1048</v>
      </c>
      <c r="E1051" s="21">
        <f t="shared" ca="1" si="268"/>
        <v>1989.7524015815159</v>
      </c>
      <c r="F1051" s="22">
        <f t="shared" ca="1" si="269"/>
        <v>60.327923149391502</v>
      </c>
      <c r="G1051" s="28">
        <v>1048</v>
      </c>
      <c r="H1051" s="24">
        <f t="shared" ca="1" si="270"/>
        <v>2034.4618479999999</v>
      </c>
      <c r="I1051" s="25">
        <f t="shared" ca="1" si="271"/>
        <v>58.621526080000002</v>
      </c>
      <c r="J1051" s="155"/>
      <c r="K1051" s="155"/>
      <c r="AR1051">
        <f t="shared" ca="1" si="272"/>
        <v>293.10763040000001</v>
      </c>
      <c r="AS1051">
        <f t="shared" ca="1" si="273"/>
        <v>286.89236959999999</v>
      </c>
      <c r="AT1051" cm="1">
        <f t="array" aca="1" ref="AT1051" ca="1">_xlfn.LET(_xlpm.rozsah, $J$3:$J$10001,_xlpm.podminka, (_xlpm.rozsah&gt;H1051)*(ISNUMBER(_xlpm.rozsah)),_xlpm.indexy, IF(_xlpm.podminka, ROW(_xlpm.rozsah)-MIN(ROW(_xlpm.rozsah))+1),_xlpm.prvni, MIN(_xlpm.indexy),_xlpm.finalni, IF(_xlpm.prvni=1, 2, _xlpm.prvni),INDEX(_xlpm.rozsah, _xlpm.finalni))</f>
        <v>2100</v>
      </c>
      <c r="AU1051" cm="1">
        <f t="array" aca="1" ref="AU1051" ca="1">INDEX($J$3:$J$10001,MATCH(AT1051,$J$3:$J$10004,0)-1)</f>
        <v>2000</v>
      </c>
      <c r="AV1051">
        <f t="shared" ca="1" si="274"/>
        <v>280</v>
      </c>
      <c r="AW1051">
        <f t="shared" ca="1" si="275"/>
        <v>300</v>
      </c>
      <c r="AX1051">
        <f t="shared" ca="1" si="276"/>
        <v>-20</v>
      </c>
      <c r="AY1051">
        <f t="shared" ca="1" si="277"/>
        <v>293.10763040000001</v>
      </c>
      <c r="AZ1051">
        <f t="shared" ca="1" si="278"/>
        <v>301.63961574695747</v>
      </c>
      <c r="BA1051">
        <f t="shared" ca="1" si="279"/>
        <v>314.36038425304253</v>
      </c>
      <c r="BB1051" cm="1">
        <f t="array" aca="1" ref="BB1051" ca="1">_xlfn.LET(_xlpm.rozsah, $J$3:$J$10001,_xlpm.podminka, (_xlpm.rozsah&gt;E1051)*(ISNUMBER(_xlpm.rozsah)),_xlpm.indexy, IF(_xlpm.podminka, ROW(_xlpm.rozsah)-MIN(ROW(_xlpm.rozsah))+1),_xlpm.prvni, MIN(_xlpm.indexy),_xlpm.finalni, IF(_xlpm.prvni=1, 2, _xlpm.prvni),INDEX(_xlpm.rozsah, _xlpm.finalni))</f>
        <v>2000</v>
      </c>
      <c r="BC1051" cm="1">
        <f t="array" aca="1" ref="BC1051" ca="1">INDEX($J$3:$J$10001,MATCH(BB1051,$J$3:$J$10004,0)-1)</f>
        <v>1900</v>
      </c>
      <c r="BD1051">
        <f t="shared" ca="1" si="280"/>
        <v>300</v>
      </c>
      <c r="BE1051">
        <f t="shared" ca="1" si="281"/>
        <v>316</v>
      </c>
      <c r="BF1051">
        <f t="shared" ca="1" si="282"/>
        <v>-16</v>
      </c>
      <c r="BG1051">
        <f t="shared" ca="1" si="283"/>
        <v>301.63961574695747</v>
      </c>
    </row>
    <row r="1052" spans="1:59" x14ac:dyDescent="0.25">
      <c r="A1052" s="64">
        <v>1049</v>
      </c>
      <c r="B1052" s="64">
        <v>79</v>
      </c>
      <c r="C1052" s="64">
        <v>31</v>
      </c>
      <c r="D1052" s="18">
        <v>1049</v>
      </c>
      <c r="E1052" s="21">
        <f t="shared" ca="1" si="268"/>
        <v>1912.9814252969018</v>
      </c>
      <c r="F1052" s="22">
        <f t="shared" ca="1" si="269"/>
        <v>97.316121305273683</v>
      </c>
      <c r="G1052" s="23">
        <v>1049</v>
      </c>
      <c r="H1052" s="24">
        <f t="shared" ca="1" si="270"/>
        <v>1972.8867379999999</v>
      </c>
      <c r="I1052" s="25">
        <f t="shared" ca="1" si="271"/>
        <v>94.344817795200001</v>
      </c>
      <c r="J1052" s="155"/>
      <c r="K1052" s="155"/>
      <c r="AR1052">
        <f t="shared" ca="1" si="272"/>
        <v>304.33812191999999</v>
      </c>
      <c r="AS1052">
        <f t="shared" ca="1" si="273"/>
        <v>311.66187808000001</v>
      </c>
      <c r="AT1052" cm="1">
        <f t="array" aca="1" ref="AT1052" ca="1">_xlfn.LET(_xlpm.rozsah, $J$3:$J$10001,_xlpm.podminka, (_xlpm.rozsah&gt;H1052)*(ISNUMBER(_xlpm.rozsah)),_xlpm.indexy, IF(_xlpm.podminka, ROW(_xlpm.rozsah)-MIN(ROW(_xlpm.rozsah))+1),_xlpm.prvni, MIN(_xlpm.indexy),_xlpm.finalni, IF(_xlpm.prvni=1, 2, _xlpm.prvni),INDEX(_xlpm.rozsah, _xlpm.finalni))</f>
        <v>2000</v>
      </c>
      <c r="AU1052" cm="1">
        <f t="array" aca="1" ref="AU1052" ca="1">INDEX($J$3:$J$10001,MATCH(AT1052,$J$3:$J$10004,0)-1)</f>
        <v>1900</v>
      </c>
      <c r="AV1052">
        <f t="shared" ca="1" si="274"/>
        <v>300</v>
      </c>
      <c r="AW1052">
        <f t="shared" ca="1" si="275"/>
        <v>316</v>
      </c>
      <c r="AX1052">
        <f t="shared" ca="1" si="276"/>
        <v>-16</v>
      </c>
      <c r="AY1052">
        <f t="shared" ca="1" si="277"/>
        <v>304.33812191999999</v>
      </c>
      <c r="AZ1052">
        <f t="shared" ca="1" si="278"/>
        <v>313.92297195249574</v>
      </c>
      <c r="BA1052">
        <f t="shared" ca="1" si="279"/>
        <v>302.07702804750426</v>
      </c>
      <c r="BB1052" cm="1">
        <f t="array" aca="1" ref="BB1052" ca="1">_xlfn.LET(_xlpm.rozsah, $J$3:$J$10001,_xlpm.podminka, (_xlpm.rozsah&gt;E1052)*(ISNUMBER(_xlpm.rozsah)),_xlpm.indexy, IF(_xlpm.podminka, ROW(_xlpm.rozsah)-MIN(ROW(_xlpm.rozsah))+1),_xlpm.prvni, MIN(_xlpm.indexy),_xlpm.finalni, IF(_xlpm.prvni=1, 2, _xlpm.prvni),INDEX(_xlpm.rozsah, _xlpm.finalni))</f>
        <v>2000</v>
      </c>
      <c r="BC1052" cm="1">
        <f t="array" aca="1" ref="BC1052" ca="1">INDEX($J$3:$J$10001,MATCH(BB1052,$J$3:$J$10004,0)-1)</f>
        <v>1900</v>
      </c>
      <c r="BD1052">
        <f t="shared" ca="1" si="280"/>
        <v>300</v>
      </c>
      <c r="BE1052">
        <f t="shared" ca="1" si="281"/>
        <v>316</v>
      </c>
      <c r="BF1052">
        <f t="shared" ca="1" si="282"/>
        <v>-16</v>
      </c>
      <c r="BG1052">
        <f t="shared" ca="1" si="283"/>
        <v>313.92297195249574</v>
      </c>
    </row>
    <row r="1053" spans="1:59" x14ac:dyDescent="0.25">
      <c r="A1053" s="64">
        <v>1050</v>
      </c>
      <c r="B1053" s="64">
        <v>87</v>
      </c>
      <c r="C1053" s="64">
        <v>29</v>
      </c>
      <c r="D1053" s="18">
        <v>1050</v>
      </c>
      <c r="E1053" s="21">
        <f t="shared" ca="1" si="268"/>
        <v>2035.8149873522843</v>
      </c>
      <c r="F1053" s="22">
        <f t="shared" ca="1" si="269"/>
        <v>84.922730733567519</v>
      </c>
      <c r="G1053" s="28">
        <v>1050</v>
      </c>
      <c r="H1053" s="24">
        <f t="shared" ca="1" si="270"/>
        <v>2071.4069140000001</v>
      </c>
      <c r="I1053" s="25">
        <f t="shared" ca="1" si="271"/>
        <v>82.85839898799999</v>
      </c>
      <c r="J1053" s="155"/>
      <c r="K1053" s="155"/>
      <c r="AR1053">
        <f t="shared" ca="1" si="272"/>
        <v>285.71861719999998</v>
      </c>
      <c r="AS1053">
        <f t="shared" ca="1" si="273"/>
        <v>294.28138280000002</v>
      </c>
      <c r="AT1053" cm="1">
        <f t="array" aca="1" ref="AT1053" ca="1">_xlfn.LET(_xlpm.rozsah, $J$3:$J$10001,_xlpm.podminka, (_xlpm.rozsah&gt;H1053)*(ISNUMBER(_xlpm.rozsah)),_xlpm.indexy, IF(_xlpm.podminka, ROW(_xlpm.rozsah)-MIN(ROW(_xlpm.rozsah))+1),_xlpm.prvni, MIN(_xlpm.indexy),_xlpm.finalni, IF(_xlpm.prvni=1, 2, _xlpm.prvni),INDEX(_xlpm.rozsah, _xlpm.finalni))</f>
        <v>2100</v>
      </c>
      <c r="AU1053" cm="1">
        <f t="array" aca="1" ref="AU1053" ca="1">INDEX($J$3:$J$10001,MATCH(AT1053,$J$3:$J$10004,0)-1)</f>
        <v>2000</v>
      </c>
      <c r="AV1053">
        <f t="shared" ca="1" si="274"/>
        <v>280</v>
      </c>
      <c r="AW1053">
        <f t="shared" ca="1" si="275"/>
        <v>300</v>
      </c>
      <c r="AX1053">
        <f t="shared" ca="1" si="276"/>
        <v>-20</v>
      </c>
      <c r="AY1053">
        <f t="shared" ca="1" si="277"/>
        <v>285.71861719999998</v>
      </c>
      <c r="AZ1053">
        <f t="shared" ca="1" si="278"/>
        <v>292.83700252954316</v>
      </c>
      <c r="BA1053">
        <f t="shared" ca="1" si="279"/>
        <v>287.16299747045684</v>
      </c>
      <c r="BB1053" cm="1">
        <f t="array" aca="1" ref="BB1053" ca="1">_xlfn.LET(_xlpm.rozsah, $J$3:$J$10001,_xlpm.podminka, (_xlpm.rozsah&gt;E1053)*(ISNUMBER(_xlpm.rozsah)),_xlpm.indexy, IF(_xlpm.podminka, ROW(_xlpm.rozsah)-MIN(ROW(_xlpm.rozsah))+1),_xlpm.prvni, MIN(_xlpm.indexy),_xlpm.finalni, IF(_xlpm.prvni=1, 2, _xlpm.prvni),INDEX(_xlpm.rozsah, _xlpm.finalni))</f>
        <v>2100</v>
      </c>
      <c r="BC1053" cm="1">
        <f t="array" aca="1" ref="BC1053" ca="1">INDEX($J$3:$J$10001,MATCH(BB1053,$J$3:$J$10004,0)-1)</f>
        <v>2000</v>
      </c>
      <c r="BD1053">
        <f t="shared" ca="1" si="280"/>
        <v>280</v>
      </c>
      <c r="BE1053">
        <f t="shared" ca="1" si="281"/>
        <v>300</v>
      </c>
      <c r="BF1053">
        <f t="shared" ca="1" si="282"/>
        <v>-20</v>
      </c>
      <c r="BG1053">
        <f t="shared" ca="1" si="283"/>
        <v>292.83700252954316</v>
      </c>
    </row>
    <row r="1054" spans="1:59" x14ac:dyDescent="0.25">
      <c r="A1054" s="64">
        <v>1051</v>
      </c>
      <c r="B1054" s="64">
        <v>82</v>
      </c>
      <c r="C1054" s="64">
        <v>49</v>
      </c>
      <c r="D1054" s="18">
        <v>1051</v>
      </c>
      <c r="E1054" s="21">
        <f t="shared" ca="1" si="268"/>
        <v>1959.0440110676702</v>
      </c>
      <c r="F1054" s="22">
        <f t="shared" ca="1" si="269"/>
        <v>150.21094953229465</v>
      </c>
      <c r="G1054" s="23">
        <v>1051</v>
      </c>
      <c r="H1054" s="24">
        <f t="shared" ca="1" si="270"/>
        <v>2009.8318039999999</v>
      </c>
      <c r="I1054" s="25">
        <f t="shared" ca="1" si="271"/>
        <v>146.03648320800002</v>
      </c>
      <c r="J1054" s="155"/>
      <c r="K1054" s="155"/>
      <c r="AR1054">
        <f t="shared" ca="1" si="272"/>
        <v>298.03363920000004</v>
      </c>
      <c r="AS1054">
        <f t="shared" ca="1" si="273"/>
        <v>281.96636079999996</v>
      </c>
      <c r="AT1054" cm="1">
        <f t="array" aca="1" ref="AT1054" ca="1">_xlfn.LET(_xlpm.rozsah, $J$3:$J$10001,_xlpm.podminka, (_xlpm.rozsah&gt;H1054)*(ISNUMBER(_xlpm.rozsah)),_xlpm.indexy, IF(_xlpm.podminka, ROW(_xlpm.rozsah)-MIN(ROW(_xlpm.rozsah))+1),_xlpm.prvni, MIN(_xlpm.indexy),_xlpm.finalni, IF(_xlpm.prvni=1, 2, _xlpm.prvni),INDEX(_xlpm.rozsah, _xlpm.finalni))</f>
        <v>2100</v>
      </c>
      <c r="AU1054" cm="1">
        <f t="array" aca="1" ref="AU1054" ca="1">INDEX($J$3:$J$10001,MATCH(AT1054,$J$3:$J$10004,0)-1)</f>
        <v>2000</v>
      </c>
      <c r="AV1054">
        <f t="shared" ca="1" si="274"/>
        <v>280</v>
      </c>
      <c r="AW1054">
        <f t="shared" ca="1" si="275"/>
        <v>300</v>
      </c>
      <c r="AX1054">
        <f t="shared" ca="1" si="276"/>
        <v>-20</v>
      </c>
      <c r="AY1054">
        <f t="shared" ca="1" si="277"/>
        <v>298.03363920000004</v>
      </c>
      <c r="AZ1054">
        <f t="shared" ca="1" si="278"/>
        <v>306.55295822917276</v>
      </c>
      <c r="BA1054">
        <f t="shared" ca="1" si="279"/>
        <v>309.44704177082724</v>
      </c>
      <c r="BB1054" cm="1">
        <f t="array" aca="1" ref="BB1054" ca="1">_xlfn.LET(_xlpm.rozsah, $J$3:$J$10001,_xlpm.podminka, (_xlpm.rozsah&gt;E1054)*(ISNUMBER(_xlpm.rozsah)),_xlpm.indexy, IF(_xlpm.podminka, ROW(_xlpm.rozsah)-MIN(ROW(_xlpm.rozsah))+1),_xlpm.prvni, MIN(_xlpm.indexy),_xlpm.finalni, IF(_xlpm.prvni=1, 2, _xlpm.prvni),INDEX(_xlpm.rozsah, _xlpm.finalni))</f>
        <v>2000</v>
      </c>
      <c r="BC1054" cm="1">
        <f t="array" aca="1" ref="BC1054" ca="1">INDEX($J$3:$J$10001,MATCH(BB1054,$J$3:$J$10004,0)-1)</f>
        <v>1900</v>
      </c>
      <c r="BD1054">
        <f t="shared" ca="1" si="280"/>
        <v>300</v>
      </c>
      <c r="BE1054">
        <f t="shared" ca="1" si="281"/>
        <v>316</v>
      </c>
      <c r="BF1054">
        <f t="shared" ca="1" si="282"/>
        <v>-16</v>
      </c>
      <c r="BG1054">
        <f t="shared" ca="1" si="283"/>
        <v>306.55295822917276</v>
      </c>
    </row>
    <row r="1055" spans="1:59" x14ac:dyDescent="0.25">
      <c r="A1055" s="64">
        <v>1052</v>
      </c>
      <c r="B1055" s="64">
        <v>84</v>
      </c>
      <c r="C1055" s="64">
        <v>21</v>
      </c>
      <c r="D1055" s="18">
        <v>1052</v>
      </c>
      <c r="E1055" s="21">
        <f t="shared" ca="1" si="268"/>
        <v>1989.7524015815159</v>
      </c>
      <c r="F1055" s="22">
        <f t="shared" ca="1" si="269"/>
        <v>63.344319306861074</v>
      </c>
      <c r="G1055" s="28">
        <v>1052</v>
      </c>
      <c r="H1055" s="24">
        <f t="shared" ca="1" si="270"/>
        <v>2034.4618479999999</v>
      </c>
      <c r="I1055" s="25">
        <f t="shared" ca="1" si="271"/>
        <v>61.552602384000004</v>
      </c>
      <c r="J1055" s="155"/>
      <c r="K1055" s="155"/>
      <c r="AR1055">
        <f t="shared" ca="1" si="272"/>
        <v>293.10763040000001</v>
      </c>
      <c r="AS1055">
        <f t="shared" ca="1" si="273"/>
        <v>286.89236959999999</v>
      </c>
      <c r="AT1055" cm="1">
        <f t="array" aca="1" ref="AT1055" ca="1">_xlfn.LET(_xlpm.rozsah, $J$3:$J$10001,_xlpm.podminka, (_xlpm.rozsah&gt;H1055)*(ISNUMBER(_xlpm.rozsah)),_xlpm.indexy, IF(_xlpm.podminka, ROW(_xlpm.rozsah)-MIN(ROW(_xlpm.rozsah))+1),_xlpm.prvni, MIN(_xlpm.indexy),_xlpm.finalni, IF(_xlpm.prvni=1, 2, _xlpm.prvni),INDEX(_xlpm.rozsah, _xlpm.finalni))</f>
        <v>2100</v>
      </c>
      <c r="AU1055" cm="1">
        <f t="array" aca="1" ref="AU1055" ca="1">INDEX($J$3:$J$10001,MATCH(AT1055,$J$3:$J$10004,0)-1)</f>
        <v>2000</v>
      </c>
      <c r="AV1055">
        <f t="shared" ca="1" si="274"/>
        <v>280</v>
      </c>
      <c r="AW1055">
        <f t="shared" ca="1" si="275"/>
        <v>300</v>
      </c>
      <c r="AX1055">
        <f t="shared" ca="1" si="276"/>
        <v>-20</v>
      </c>
      <c r="AY1055">
        <f t="shared" ca="1" si="277"/>
        <v>293.10763040000001</v>
      </c>
      <c r="AZ1055">
        <f t="shared" ca="1" si="278"/>
        <v>301.63961574695747</v>
      </c>
      <c r="BA1055">
        <f t="shared" ca="1" si="279"/>
        <v>314.36038425304253</v>
      </c>
      <c r="BB1055" cm="1">
        <f t="array" aca="1" ref="BB1055" ca="1">_xlfn.LET(_xlpm.rozsah, $J$3:$J$10001,_xlpm.podminka, (_xlpm.rozsah&gt;E1055)*(ISNUMBER(_xlpm.rozsah)),_xlpm.indexy, IF(_xlpm.podminka, ROW(_xlpm.rozsah)-MIN(ROW(_xlpm.rozsah))+1),_xlpm.prvni, MIN(_xlpm.indexy),_xlpm.finalni, IF(_xlpm.prvni=1, 2, _xlpm.prvni),INDEX(_xlpm.rozsah, _xlpm.finalni))</f>
        <v>2000</v>
      </c>
      <c r="BC1055" cm="1">
        <f t="array" aca="1" ref="BC1055" ca="1">INDEX($J$3:$J$10001,MATCH(BB1055,$J$3:$J$10004,0)-1)</f>
        <v>1900</v>
      </c>
      <c r="BD1055">
        <f t="shared" ca="1" si="280"/>
        <v>300</v>
      </c>
      <c r="BE1055">
        <f t="shared" ca="1" si="281"/>
        <v>316</v>
      </c>
      <c r="BF1055">
        <f t="shared" ca="1" si="282"/>
        <v>-16</v>
      </c>
      <c r="BG1055">
        <f t="shared" ca="1" si="283"/>
        <v>301.63961574695747</v>
      </c>
    </row>
    <row r="1056" spans="1:59" x14ac:dyDescent="0.25">
      <c r="A1056" s="64">
        <v>1053</v>
      </c>
      <c r="B1056" s="64">
        <v>82</v>
      </c>
      <c r="C1056" s="64">
        <v>56</v>
      </c>
      <c r="D1056" s="18">
        <v>1053</v>
      </c>
      <c r="E1056" s="21">
        <f t="shared" ca="1" si="268"/>
        <v>1959.0440110676702</v>
      </c>
      <c r="F1056" s="22">
        <f t="shared" ca="1" si="269"/>
        <v>171.66965660833674</v>
      </c>
      <c r="G1056" s="23">
        <v>1053</v>
      </c>
      <c r="H1056" s="24">
        <f t="shared" ca="1" si="270"/>
        <v>2009.8318039999999</v>
      </c>
      <c r="I1056" s="25">
        <f t="shared" ca="1" si="271"/>
        <v>166.89883795200004</v>
      </c>
      <c r="J1056" s="155"/>
      <c r="K1056" s="155"/>
      <c r="AR1056">
        <f t="shared" ca="1" si="272"/>
        <v>298.03363920000004</v>
      </c>
      <c r="AS1056">
        <f t="shared" ca="1" si="273"/>
        <v>281.96636079999996</v>
      </c>
      <c r="AT1056" cm="1">
        <f t="array" aca="1" ref="AT1056" ca="1">_xlfn.LET(_xlpm.rozsah, $J$3:$J$10001,_xlpm.podminka, (_xlpm.rozsah&gt;H1056)*(ISNUMBER(_xlpm.rozsah)),_xlpm.indexy, IF(_xlpm.podminka, ROW(_xlpm.rozsah)-MIN(ROW(_xlpm.rozsah))+1),_xlpm.prvni, MIN(_xlpm.indexy),_xlpm.finalni, IF(_xlpm.prvni=1, 2, _xlpm.prvni),INDEX(_xlpm.rozsah, _xlpm.finalni))</f>
        <v>2100</v>
      </c>
      <c r="AU1056" cm="1">
        <f t="array" aca="1" ref="AU1056" ca="1">INDEX($J$3:$J$10001,MATCH(AT1056,$J$3:$J$10004,0)-1)</f>
        <v>2000</v>
      </c>
      <c r="AV1056">
        <f t="shared" ca="1" si="274"/>
        <v>280</v>
      </c>
      <c r="AW1056">
        <f t="shared" ca="1" si="275"/>
        <v>300</v>
      </c>
      <c r="AX1056">
        <f t="shared" ca="1" si="276"/>
        <v>-20</v>
      </c>
      <c r="AY1056">
        <f t="shared" ca="1" si="277"/>
        <v>298.03363920000004</v>
      </c>
      <c r="AZ1056">
        <f t="shared" ca="1" si="278"/>
        <v>306.55295822917276</v>
      </c>
      <c r="BA1056">
        <f t="shared" ca="1" si="279"/>
        <v>309.44704177082724</v>
      </c>
      <c r="BB1056" cm="1">
        <f t="array" aca="1" ref="BB1056" ca="1">_xlfn.LET(_xlpm.rozsah, $J$3:$J$10001,_xlpm.podminka, (_xlpm.rozsah&gt;E1056)*(ISNUMBER(_xlpm.rozsah)),_xlpm.indexy, IF(_xlpm.podminka, ROW(_xlpm.rozsah)-MIN(ROW(_xlpm.rozsah))+1),_xlpm.prvni, MIN(_xlpm.indexy),_xlpm.finalni, IF(_xlpm.prvni=1, 2, _xlpm.prvni),INDEX(_xlpm.rozsah, _xlpm.finalni))</f>
        <v>2000</v>
      </c>
      <c r="BC1056" cm="1">
        <f t="array" aca="1" ref="BC1056" ca="1">INDEX($J$3:$J$10001,MATCH(BB1056,$J$3:$J$10004,0)-1)</f>
        <v>1900</v>
      </c>
      <c r="BD1056">
        <f t="shared" ca="1" si="280"/>
        <v>300</v>
      </c>
      <c r="BE1056">
        <f t="shared" ca="1" si="281"/>
        <v>316</v>
      </c>
      <c r="BF1056">
        <f t="shared" ca="1" si="282"/>
        <v>-16</v>
      </c>
      <c r="BG1056">
        <f t="shared" ca="1" si="283"/>
        <v>306.55295822917276</v>
      </c>
    </row>
    <row r="1057" spans="1:59" x14ac:dyDescent="0.25">
      <c r="A1057" s="64">
        <v>1054</v>
      </c>
      <c r="B1057" s="64">
        <v>81</v>
      </c>
      <c r="C1057" s="64">
        <v>30</v>
      </c>
      <c r="D1057" s="18">
        <v>1054</v>
      </c>
      <c r="E1057" s="21">
        <f t="shared" ca="1" si="268"/>
        <v>1943.6898158107474</v>
      </c>
      <c r="F1057" s="22">
        <f t="shared" ca="1" si="269"/>
        <v>92.702888841084118</v>
      </c>
      <c r="G1057" s="28">
        <v>1054</v>
      </c>
      <c r="H1057" s="24">
        <f t="shared" ca="1" si="270"/>
        <v>1997.5167820000001</v>
      </c>
      <c r="I1057" s="25">
        <f t="shared" ca="1" si="271"/>
        <v>90.119194463999989</v>
      </c>
      <c r="J1057" s="155"/>
      <c r="K1057" s="155"/>
      <c r="AR1057">
        <f t="shared" ca="1" si="272"/>
        <v>300.39731487999995</v>
      </c>
      <c r="AS1057">
        <f t="shared" ca="1" si="273"/>
        <v>315.60268512000005</v>
      </c>
      <c r="AT1057" cm="1">
        <f t="array" aca="1" ref="AT1057" ca="1">_xlfn.LET(_xlpm.rozsah, $J$3:$J$10001,_xlpm.podminka, (_xlpm.rozsah&gt;H1057)*(ISNUMBER(_xlpm.rozsah)),_xlpm.indexy, IF(_xlpm.podminka, ROW(_xlpm.rozsah)-MIN(ROW(_xlpm.rozsah))+1),_xlpm.prvni, MIN(_xlpm.indexy),_xlpm.finalni, IF(_xlpm.prvni=1, 2, _xlpm.prvni),INDEX(_xlpm.rozsah, _xlpm.finalni))</f>
        <v>2000</v>
      </c>
      <c r="AU1057" cm="1">
        <f t="array" aca="1" ref="AU1057" ca="1">INDEX($J$3:$J$10001,MATCH(AT1057,$J$3:$J$10004,0)-1)</f>
        <v>1900</v>
      </c>
      <c r="AV1057">
        <f t="shared" ca="1" si="274"/>
        <v>300</v>
      </c>
      <c r="AW1057">
        <f t="shared" ca="1" si="275"/>
        <v>316</v>
      </c>
      <c r="AX1057">
        <f t="shared" ca="1" si="276"/>
        <v>-16</v>
      </c>
      <c r="AY1057">
        <f t="shared" ca="1" si="277"/>
        <v>300.39731487999995</v>
      </c>
      <c r="AZ1057">
        <f t="shared" ca="1" si="278"/>
        <v>309.0096294702804</v>
      </c>
      <c r="BA1057">
        <f t="shared" ca="1" si="279"/>
        <v>306.9903705297196</v>
      </c>
      <c r="BB1057" cm="1">
        <f t="array" aca="1" ref="BB1057" ca="1">_xlfn.LET(_xlpm.rozsah, $J$3:$J$10001,_xlpm.podminka, (_xlpm.rozsah&gt;E1057)*(ISNUMBER(_xlpm.rozsah)),_xlpm.indexy, IF(_xlpm.podminka, ROW(_xlpm.rozsah)-MIN(ROW(_xlpm.rozsah))+1),_xlpm.prvni, MIN(_xlpm.indexy),_xlpm.finalni, IF(_xlpm.prvni=1, 2, _xlpm.prvni),INDEX(_xlpm.rozsah, _xlpm.finalni))</f>
        <v>2000</v>
      </c>
      <c r="BC1057" cm="1">
        <f t="array" aca="1" ref="BC1057" ca="1">INDEX($J$3:$J$10001,MATCH(BB1057,$J$3:$J$10004,0)-1)</f>
        <v>1900</v>
      </c>
      <c r="BD1057">
        <f t="shared" ca="1" si="280"/>
        <v>300</v>
      </c>
      <c r="BE1057">
        <f t="shared" ca="1" si="281"/>
        <v>316</v>
      </c>
      <c r="BF1057">
        <f t="shared" ca="1" si="282"/>
        <v>-16</v>
      </c>
      <c r="BG1057">
        <f t="shared" ca="1" si="283"/>
        <v>309.0096294702804</v>
      </c>
    </row>
    <row r="1058" spans="1:59" x14ac:dyDescent="0.25">
      <c r="A1058" s="64">
        <v>1055</v>
      </c>
      <c r="B1058" s="64">
        <v>85</v>
      </c>
      <c r="C1058" s="64">
        <v>21</v>
      </c>
      <c r="D1058" s="18">
        <v>1055</v>
      </c>
      <c r="E1058" s="21">
        <f t="shared" ca="1" si="268"/>
        <v>2005.1065968384387</v>
      </c>
      <c r="F1058" s="22">
        <f t="shared" ca="1" si="269"/>
        <v>62.785522932785568</v>
      </c>
      <c r="G1058" s="23">
        <v>1055</v>
      </c>
      <c r="H1058" s="24">
        <f t="shared" ca="1" si="270"/>
        <v>2046.7768699999999</v>
      </c>
      <c r="I1058" s="25">
        <f t="shared" ca="1" si="271"/>
        <v>61.035371460000007</v>
      </c>
      <c r="J1058" s="155"/>
      <c r="K1058" s="155"/>
      <c r="AR1058">
        <f t="shared" ca="1" si="272"/>
        <v>290.64462600000002</v>
      </c>
      <c r="AS1058">
        <f t="shared" ca="1" si="273"/>
        <v>289.35537399999998</v>
      </c>
      <c r="AT1058" cm="1">
        <f t="array" aca="1" ref="AT1058" ca="1">_xlfn.LET(_xlpm.rozsah, $J$3:$J$10001,_xlpm.podminka, (_xlpm.rozsah&gt;H1058)*(ISNUMBER(_xlpm.rozsah)),_xlpm.indexy, IF(_xlpm.podminka, ROW(_xlpm.rozsah)-MIN(ROW(_xlpm.rozsah))+1),_xlpm.prvni, MIN(_xlpm.indexy),_xlpm.finalni, IF(_xlpm.prvni=1, 2, _xlpm.prvni),INDEX(_xlpm.rozsah, _xlpm.finalni))</f>
        <v>2100</v>
      </c>
      <c r="AU1058" cm="1">
        <f t="array" aca="1" ref="AU1058" ca="1">INDEX($J$3:$J$10001,MATCH(AT1058,$J$3:$J$10004,0)-1)</f>
        <v>2000</v>
      </c>
      <c r="AV1058">
        <f t="shared" ca="1" si="274"/>
        <v>280</v>
      </c>
      <c r="AW1058">
        <f t="shared" ca="1" si="275"/>
        <v>300</v>
      </c>
      <c r="AX1058">
        <f t="shared" ca="1" si="276"/>
        <v>-20</v>
      </c>
      <c r="AY1058">
        <f t="shared" ca="1" si="277"/>
        <v>290.64462600000002</v>
      </c>
      <c r="AZ1058">
        <f t="shared" ca="1" si="278"/>
        <v>298.97868063231226</v>
      </c>
      <c r="BA1058">
        <f t="shared" ca="1" si="279"/>
        <v>281.02131936768774</v>
      </c>
      <c r="BB1058" cm="1">
        <f t="array" aca="1" ref="BB1058" ca="1">_xlfn.LET(_xlpm.rozsah, $J$3:$J$10001,_xlpm.podminka, (_xlpm.rozsah&gt;E1058)*(ISNUMBER(_xlpm.rozsah)),_xlpm.indexy, IF(_xlpm.podminka, ROW(_xlpm.rozsah)-MIN(ROW(_xlpm.rozsah))+1),_xlpm.prvni, MIN(_xlpm.indexy),_xlpm.finalni, IF(_xlpm.prvni=1, 2, _xlpm.prvni),INDEX(_xlpm.rozsah, _xlpm.finalni))</f>
        <v>2100</v>
      </c>
      <c r="BC1058" cm="1">
        <f t="array" aca="1" ref="BC1058" ca="1">INDEX($J$3:$J$10001,MATCH(BB1058,$J$3:$J$10004,0)-1)</f>
        <v>2000</v>
      </c>
      <c r="BD1058">
        <f t="shared" ca="1" si="280"/>
        <v>280</v>
      </c>
      <c r="BE1058">
        <f t="shared" ca="1" si="281"/>
        <v>300</v>
      </c>
      <c r="BF1058">
        <f t="shared" ca="1" si="282"/>
        <v>-20</v>
      </c>
      <c r="BG1058">
        <f t="shared" ca="1" si="283"/>
        <v>298.97868063231226</v>
      </c>
    </row>
    <row r="1059" spans="1:59" x14ac:dyDescent="0.25">
      <c r="A1059" s="64">
        <v>1056</v>
      </c>
      <c r="B1059" s="64">
        <v>86</v>
      </c>
      <c r="C1059" s="64">
        <v>16</v>
      </c>
      <c r="D1059" s="18">
        <v>1056</v>
      </c>
      <c r="E1059" s="21">
        <f t="shared" ca="1" si="268"/>
        <v>2020.4607920953615</v>
      </c>
      <c r="F1059" s="22">
        <f t="shared" ca="1" si="269"/>
        <v>47.345254652948434</v>
      </c>
      <c r="G1059" s="28">
        <v>1056</v>
      </c>
      <c r="H1059" s="24">
        <f t="shared" ca="1" si="270"/>
        <v>2059.0918919999999</v>
      </c>
      <c r="I1059" s="25">
        <f t="shared" ca="1" si="271"/>
        <v>46.109059456000004</v>
      </c>
      <c r="J1059" s="155"/>
      <c r="K1059" s="155"/>
      <c r="AR1059">
        <f t="shared" ca="1" si="272"/>
        <v>288.18162160000003</v>
      </c>
      <c r="AS1059">
        <f t="shared" ca="1" si="273"/>
        <v>291.81837839999997</v>
      </c>
      <c r="AT1059" cm="1">
        <f t="array" aca="1" ref="AT1059" ca="1">_xlfn.LET(_xlpm.rozsah, $J$3:$J$10001,_xlpm.podminka, (_xlpm.rozsah&gt;H1059)*(ISNUMBER(_xlpm.rozsah)),_xlpm.indexy, IF(_xlpm.podminka, ROW(_xlpm.rozsah)-MIN(ROW(_xlpm.rozsah))+1),_xlpm.prvni, MIN(_xlpm.indexy),_xlpm.finalni, IF(_xlpm.prvni=1, 2, _xlpm.prvni),INDEX(_xlpm.rozsah, _xlpm.finalni))</f>
        <v>2100</v>
      </c>
      <c r="AU1059" cm="1">
        <f t="array" aca="1" ref="AU1059" ca="1">INDEX($J$3:$J$10001,MATCH(AT1059,$J$3:$J$10004,0)-1)</f>
        <v>2000</v>
      </c>
      <c r="AV1059">
        <f t="shared" ca="1" si="274"/>
        <v>280</v>
      </c>
      <c r="AW1059">
        <f t="shared" ca="1" si="275"/>
        <v>300</v>
      </c>
      <c r="AX1059">
        <f t="shared" ca="1" si="276"/>
        <v>-20</v>
      </c>
      <c r="AY1059">
        <f t="shared" ca="1" si="277"/>
        <v>288.18162160000003</v>
      </c>
      <c r="AZ1059">
        <f t="shared" ca="1" si="278"/>
        <v>295.90784158092771</v>
      </c>
      <c r="BA1059">
        <f t="shared" ca="1" si="279"/>
        <v>284.09215841907229</v>
      </c>
      <c r="BB1059" cm="1">
        <f t="array" aca="1" ref="BB1059" ca="1">_xlfn.LET(_xlpm.rozsah, $J$3:$J$10001,_xlpm.podminka, (_xlpm.rozsah&gt;E1059)*(ISNUMBER(_xlpm.rozsah)),_xlpm.indexy, IF(_xlpm.podminka, ROW(_xlpm.rozsah)-MIN(ROW(_xlpm.rozsah))+1),_xlpm.prvni, MIN(_xlpm.indexy),_xlpm.finalni, IF(_xlpm.prvni=1, 2, _xlpm.prvni),INDEX(_xlpm.rozsah, _xlpm.finalni))</f>
        <v>2100</v>
      </c>
      <c r="BC1059" cm="1">
        <f t="array" aca="1" ref="BC1059" ca="1">INDEX($J$3:$J$10001,MATCH(BB1059,$J$3:$J$10004,0)-1)</f>
        <v>2000</v>
      </c>
      <c r="BD1059">
        <f t="shared" ca="1" si="280"/>
        <v>280</v>
      </c>
      <c r="BE1059">
        <f t="shared" ca="1" si="281"/>
        <v>300</v>
      </c>
      <c r="BF1059">
        <f t="shared" ca="1" si="282"/>
        <v>-20</v>
      </c>
      <c r="BG1059">
        <f t="shared" ca="1" si="283"/>
        <v>295.90784158092771</v>
      </c>
    </row>
    <row r="1060" spans="1:59" x14ac:dyDescent="0.25">
      <c r="A1060" s="64">
        <v>1057</v>
      </c>
      <c r="B1060" s="64">
        <v>79</v>
      </c>
      <c r="C1060" s="64">
        <v>52</v>
      </c>
      <c r="D1060" s="18">
        <v>1057</v>
      </c>
      <c r="E1060" s="21">
        <f t="shared" ca="1" si="268"/>
        <v>1912.9814252969018</v>
      </c>
      <c r="F1060" s="22">
        <f t="shared" ca="1" si="269"/>
        <v>163.2399454152978</v>
      </c>
      <c r="G1060" s="23">
        <v>1057</v>
      </c>
      <c r="H1060" s="24">
        <f t="shared" ca="1" si="270"/>
        <v>1972.8867379999999</v>
      </c>
      <c r="I1060" s="25">
        <f t="shared" ca="1" si="271"/>
        <v>158.2558233984</v>
      </c>
      <c r="J1060" s="155"/>
      <c r="K1060" s="155"/>
      <c r="AR1060">
        <f t="shared" ca="1" si="272"/>
        <v>304.33812191999999</v>
      </c>
      <c r="AS1060">
        <f t="shared" ca="1" si="273"/>
        <v>311.66187808000001</v>
      </c>
      <c r="AT1060" cm="1">
        <f t="array" aca="1" ref="AT1060" ca="1">_xlfn.LET(_xlpm.rozsah, $J$3:$J$10001,_xlpm.podminka, (_xlpm.rozsah&gt;H1060)*(ISNUMBER(_xlpm.rozsah)),_xlpm.indexy, IF(_xlpm.podminka, ROW(_xlpm.rozsah)-MIN(ROW(_xlpm.rozsah))+1),_xlpm.prvni, MIN(_xlpm.indexy),_xlpm.finalni, IF(_xlpm.prvni=1, 2, _xlpm.prvni),INDEX(_xlpm.rozsah, _xlpm.finalni))</f>
        <v>2000</v>
      </c>
      <c r="AU1060" cm="1">
        <f t="array" aca="1" ref="AU1060" ca="1">INDEX($J$3:$J$10001,MATCH(AT1060,$J$3:$J$10004,0)-1)</f>
        <v>1900</v>
      </c>
      <c r="AV1060">
        <f t="shared" ca="1" si="274"/>
        <v>300</v>
      </c>
      <c r="AW1060">
        <f t="shared" ca="1" si="275"/>
        <v>316</v>
      </c>
      <c r="AX1060">
        <f t="shared" ca="1" si="276"/>
        <v>-16</v>
      </c>
      <c r="AY1060">
        <f t="shared" ca="1" si="277"/>
        <v>304.33812191999999</v>
      </c>
      <c r="AZ1060">
        <f t="shared" ca="1" si="278"/>
        <v>313.92297195249574</v>
      </c>
      <c r="BA1060">
        <f t="shared" ca="1" si="279"/>
        <v>302.07702804750426</v>
      </c>
      <c r="BB1060" cm="1">
        <f t="array" aca="1" ref="BB1060" ca="1">_xlfn.LET(_xlpm.rozsah, $J$3:$J$10001,_xlpm.podminka, (_xlpm.rozsah&gt;E1060)*(ISNUMBER(_xlpm.rozsah)),_xlpm.indexy, IF(_xlpm.podminka, ROW(_xlpm.rozsah)-MIN(ROW(_xlpm.rozsah))+1),_xlpm.prvni, MIN(_xlpm.indexy),_xlpm.finalni, IF(_xlpm.prvni=1, 2, _xlpm.prvni),INDEX(_xlpm.rozsah, _xlpm.finalni))</f>
        <v>2000</v>
      </c>
      <c r="BC1060" cm="1">
        <f t="array" aca="1" ref="BC1060" ca="1">INDEX($J$3:$J$10001,MATCH(BB1060,$J$3:$J$10004,0)-1)</f>
        <v>1900</v>
      </c>
      <c r="BD1060">
        <f t="shared" ca="1" si="280"/>
        <v>300</v>
      </c>
      <c r="BE1060">
        <f t="shared" ca="1" si="281"/>
        <v>316</v>
      </c>
      <c r="BF1060">
        <f t="shared" ca="1" si="282"/>
        <v>-16</v>
      </c>
      <c r="BG1060">
        <f t="shared" ca="1" si="283"/>
        <v>313.92297195249574</v>
      </c>
    </row>
    <row r="1061" spans="1:59" x14ac:dyDescent="0.25">
      <c r="A1061" s="64">
        <v>1058</v>
      </c>
      <c r="B1061" s="64">
        <v>78</v>
      </c>
      <c r="C1061" s="64">
        <v>60</v>
      </c>
      <c r="D1061" s="18">
        <v>1058</v>
      </c>
      <c r="E1061" s="21">
        <f t="shared" ca="1" si="268"/>
        <v>1897.6272300399792</v>
      </c>
      <c r="F1061" s="22">
        <f t="shared" ca="1" si="269"/>
        <v>189.84202253592213</v>
      </c>
      <c r="G1061" s="28">
        <v>1058</v>
      </c>
      <c r="H1061" s="24">
        <f t="shared" ca="1" si="270"/>
        <v>1960.5717159999999</v>
      </c>
      <c r="I1061" s="25">
        <f t="shared" ca="1" si="271"/>
        <v>183.78511526400001</v>
      </c>
      <c r="J1061" s="155"/>
      <c r="K1061" s="155"/>
      <c r="AR1061">
        <f t="shared" ca="1" si="272"/>
        <v>306.30852544000004</v>
      </c>
      <c r="AS1061">
        <f t="shared" ca="1" si="273"/>
        <v>309.69147455999996</v>
      </c>
      <c r="AT1061" cm="1">
        <f t="array" aca="1" ref="AT1061" ca="1">_xlfn.LET(_xlpm.rozsah, $J$3:$J$10001,_xlpm.podminka, (_xlpm.rozsah&gt;H1061)*(ISNUMBER(_xlpm.rozsah)),_xlpm.indexy, IF(_xlpm.podminka, ROW(_xlpm.rozsah)-MIN(ROW(_xlpm.rozsah))+1),_xlpm.prvni, MIN(_xlpm.indexy),_xlpm.finalni, IF(_xlpm.prvni=1, 2, _xlpm.prvni),INDEX(_xlpm.rozsah, _xlpm.finalni))</f>
        <v>2000</v>
      </c>
      <c r="AU1061" cm="1">
        <f t="array" aca="1" ref="AU1061" ca="1">INDEX($J$3:$J$10001,MATCH(AT1061,$J$3:$J$10004,0)-1)</f>
        <v>1900</v>
      </c>
      <c r="AV1061">
        <f t="shared" ca="1" si="274"/>
        <v>300</v>
      </c>
      <c r="AW1061">
        <f t="shared" ca="1" si="275"/>
        <v>316</v>
      </c>
      <c r="AX1061">
        <f t="shared" ca="1" si="276"/>
        <v>-16</v>
      </c>
      <c r="AY1061">
        <f t="shared" ca="1" si="277"/>
        <v>306.30852544000004</v>
      </c>
      <c r="AZ1061">
        <f t="shared" ca="1" si="278"/>
        <v>316.40337089320354</v>
      </c>
      <c r="BA1061">
        <f t="shared" ca="1" si="279"/>
        <v>332.59662910679646</v>
      </c>
      <c r="BB1061" cm="1">
        <f t="array" aca="1" ref="BB1061" ca="1">_xlfn.LET(_xlpm.rozsah, $J$3:$J$10001,_xlpm.podminka, (_xlpm.rozsah&gt;E1061)*(ISNUMBER(_xlpm.rozsah)),_xlpm.indexy, IF(_xlpm.podminka, ROW(_xlpm.rozsah)-MIN(ROW(_xlpm.rozsah))+1),_xlpm.prvni, MIN(_xlpm.indexy),_xlpm.finalni, IF(_xlpm.prvni=1, 2, _xlpm.prvni),INDEX(_xlpm.rozsah, _xlpm.finalni))</f>
        <v>1900</v>
      </c>
      <c r="BC1061" cm="1">
        <f t="array" aca="1" ref="BC1061" ca="1">INDEX($J$3:$J$10001,MATCH(BB1061,$J$3:$J$10004,0)-1)</f>
        <v>1800</v>
      </c>
      <c r="BD1061">
        <f t="shared" ca="1" si="280"/>
        <v>316</v>
      </c>
      <c r="BE1061">
        <f t="shared" ca="1" si="281"/>
        <v>333</v>
      </c>
      <c r="BF1061">
        <f t="shared" ca="1" si="282"/>
        <v>-17</v>
      </c>
      <c r="BG1061">
        <f t="shared" ca="1" si="283"/>
        <v>316.40337089320354</v>
      </c>
    </row>
    <row r="1062" spans="1:59" x14ac:dyDescent="0.25">
      <c r="A1062" s="64">
        <v>1059</v>
      </c>
      <c r="B1062" s="64">
        <v>74</v>
      </c>
      <c r="C1062" s="64">
        <v>55</v>
      </c>
      <c r="D1062" s="18">
        <v>1059</v>
      </c>
      <c r="E1062" s="21">
        <f t="shared" ca="1" si="268"/>
        <v>1836.2104490122879</v>
      </c>
      <c r="F1062" s="22">
        <f t="shared" ca="1" si="269"/>
        <v>179.7643230173511</v>
      </c>
      <c r="G1062" s="23">
        <v>1059</v>
      </c>
      <c r="H1062" s="24">
        <f t="shared" ca="1" si="270"/>
        <v>1911.3116279999999</v>
      </c>
      <c r="I1062" s="25">
        <f t="shared" ca="1" si="271"/>
        <v>172.80457673600003</v>
      </c>
      <c r="J1062" s="155"/>
      <c r="K1062" s="155"/>
      <c r="AR1062">
        <f t="shared" ca="1" si="272"/>
        <v>314.19013952</v>
      </c>
      <c r="AS1062">
        <f t="shared" ca="1" si="273"/>
        <v>301.80986048</v>
      </c>
      <c r="AT1062" cm="1">
        <f t="array" aca="1" ref="AT1062" ca="1">_xlfn.LET(_xlpm.rozsah, $J$3:$J$10001,_xlpm.podminka, (_xlpm.rozsah&gt;H1062)*(ISNUMBER(_xlpm.rozsah)),_xlpm.indexy, IF(_xlpm.podminka, ROW(_xlpm.rozsah)-MIN(ROW(_xlpm.rozsah))+1),_xlpm.prvni, MIN(_xlpm.indexy),_xlpm.finalni, IF(_xlpm.prvni=1, 2, _xlpm.prvni),INDEX(_xlpm.rozsah, _xlpm.finalni))</f>
        <v>2000</v>
      </c>
      <c r="AU1062" cm="1">
        <f t="array" aca="1" ref="AU1062" ca="1">INDEX($J$3:$J$10001,MATCH(AT1062,$J$3:$J$10004,0)-1)</f>
        <v>1900</v>
      </c>
      <c r="AV1062">
        <f t="shared" ca="1" si="274"/>
        <v>300</v>
      </c>
      <c r="AW1062">
        <f t="shared" ca="1" si="275"/>
        <v>316</v>
      </c>
      <c r="AX1062">
        <f t="shared" ca="1" si="276"/>
        <v>-16</v>
      </c>
      <c r="AY1062">
        <f t="shared" ca="1" si="277"/>
        <v>314.19013952</v>
      </c>
      <c r="AZ1062">
        <f t="shared" ca="1" si="278"/>
        <v>326.84422366791108</v>
      </c>
      <c r="BA1062">
        <f t="shared" ca="1" si="279"/>
        <v>322.15577633208892</v>
      </c>
      <c r="BB1062" cm="1">
        <f t="array" aca="1" ref="BB1062" ca="1">_xlfn.LET(_xlpm.rozsah, $J$3:$J$10001,_xlpm.podminka, (_xlpm.rozsah&gt;E1062)*(ISNUMBER(_xlpm.rozsah)),_xlpm.indexy, IF(_xlpm.podminka, ROW(_xlpm.rozsah)-MIN(ROW(_xlpm.rozsah))+1),_xlpm.prvni, MIN(_xlpm.indexy),_xlpm.finalni, IF(_xlpm.prvni=1, 2, _xlpm.prvni),INDEX(_xlpm.rozsah, _xlpm.finalni))</f>
        <v>1900</v>
      </c>
      <c r="BC1062" cm="1">
        <f t="array" aca="1" ref="BC1062" ca="1">INDEX($J$3:$J$10001,MATCH(BB1062,$J$3:$J$10004,0)-1)</f>
        <v>1800</v>
      </c>
      <c r="BD1062">
        <f t="shared" ca="1" si="280"/>
        <v>316</v>
      </c>
      <c r="BE1062">
        <f t="shared" ca="1" si="281"/>
        <v>333</v>
      </c>
      <c r="BF1062">
        <f t="shared" ca="1" si="282"/>
        <v>-17</v>
      </c>
      <c r="BG1062">
        <f t="shared" ca="1" si="283"/>
        <v>326.84422366791108</v>
      </c>
    </row>
    <row r="1063" spans="1:59" x14ac:dyDescent="0.25">
      <c r="A1063" s="64">
        <v>1060</v>
      </c>
      <c r="B1063" s="64">
        <v>78</v>
      </c>
      <c r="C1063" s="64">
        <v>84</v>
      </c>
      <c r="D1063" s="18">
        <v>1060</v>
      </c>
      <c r="E1063" s="21">
        <f t="shared" ca="1" si="268"/>
        <v>1897.6272300399792</v>
      </c>
      <c r="F1063" s="22">
        <f t="shared" ca="1" si="269"/>
        <v>265.77883155029099</v>
      </c>
      <c r="G1063" s="28">
        <v>1060</v>
      </c>
      <c r="H1063" s="24">
        <f t="shared" ca="1" si="270"/>
        <v>1960.5717159999999</v>
      </c>
      <c r="I1063" s="25">
        <f t="shared" ca="1" si="271"/>
        <v>257.29916136960003</v>
      </c>
      <c r="J1063" s="155"/>
      <c r="K1063" s="155"/>
      <c r="AR1063">
        <f t="shared" ca="1" si="272"/>
        <v>306.30852544000004</v>
      </c>
      <c r="AS1063">
        <f t="shared" ca="1" si="273"/>
        <v>309.69147455999996</v>
      </c>
      <c r="AT1063" cm="1">
        <f t="array" aca="1" ref="AT1063" ca="1">_xlfn.LET(_xlpm.rozsah, $J$3:$J$10001,_xlpm.podminka, (_xlpm.rozsah&gt;H1063)*(ISNUMBER(_xlpm.rozsah)),_xlpm.indexy, IF(_xlpm.podminka, ROW(_xlpm.rozsah)-MIN(ROW(_xlpm.rozsah))+1),_xlpm.prvni, MIN(_xlpm.indexy),_xlpm.finalni, IF(_xlpm.prvni=1, 2, _xlpm.prvni),INDEX(_xlpm.rozsah, _xlpm.finalni))</f>
        <v>2000</v>
      </c>
      <c r="AU1063" cm="1">
        <f t="array" aca="1" ref="AU1063" ca="1">INDEX($J$3:$J$10001,MATCH(AT1063,$J$3:$J$10004,0)-1)</f>
        <v>1900</v>
      </c>
      <c r="AV1063">
        <f t="shared" ca="1" si="274"/>
        <v>300</v>
      </c>
      <c r="AW1063">
        <f t="shared" ca="1" si="275"/>
        <v>316</v>
      </c>
      <c r="AX1063">
        <f t="shared" ca="1" si="276"/>
        <v>-16</v>
      </c>
      <c r="AY1063">
        <f t="shared" ca="1" si="277"/>
        <v>306.30852544000004</v>
      </c>
      <c r="AZ1063">
        <f t="shared" ca="1" si="278"/>
        <v>316.40337089320354</v>
      </c>
      <c r="BA1063">
        <f t="shared" ca="1" si="279"/>
        <v>332.59662910679646</v>
      </c>
      <c r="BB1063" cm="1">
        <f t="array" aca="1" ref="BB1063" ca="1">_xlfn.LET(_xlpm.rozsah, $J$3:$J$10001,_xlpm.podminka, (_xlpm.rozsah&gt;E1063)*(ISNUMBER(_xlpm.rozsah)),_xlpm.indexy, IF(_xlpm.podminka, ROW(_xlpm.rozsah)-MIN(ROW(_xlpm.rozsah))+1),_xlpm.prvni, MIN(_xlpm.indexy),_xlpm.finalni, IF(_xlpm.prvni=1, 2, _xlpm.prvni),INDEX(_xlpm.rozsah, _xlpm.finalni))</f>
        <v>1900</v>
      </c>
      <c r="BC1063" cm="1">
        <f t="array" aca="1" ref="BC1063" ca="1">INDEX($J$3:$J$10001,MATCH(BB1063,$J$3:$J$10004,0)-1)</f>
        <v>1800</v>
      </c>
      <c r="BD1063">
        <f t="shared" ca="1" si="280"/>
        <v>316</v>
      </c>
      <c r="BE1063">
        <f t="shared" ca="1" si="281"/>
        <v>333</v>
      </c>
      <c r="BF1063">
        <f t="shared" ca="1" si="282"/>
        <v>-17</v>
      </c>
      <c r="BG1063">
        <f t="shared" ca="1" si="283"/>
        <v>316.40337089320354</v>
      </c>
    </row>
    <row r="1064" spans="1:59" x14ac:dyDescent="0.25">
      <c r="A1064" s="64">
        <v>1061</v>
      </c>
      <c r="B1064" s="64">
        <v>80</v>
      </c>
      <c r="C1064" s="64">
        <v>54</v>
      </c>
      <c r="D1064" s="18">
        <v>1061</v>
      </c>
      <c r="E1064" s="21">
        <f t="shared" ca="1" si="268"/>
        <v>1928.3356205538248</v>
      </c>
      <c r="F1064" s="22">
        <f t="shared" ca="1" si="269"/>
        <v>168.19180238414955</v>
      </c>
      <c r="G1064" s="23">
        <v>1061</v>
      </c>
      <c r="H1064" s="24">
        <f t="shared" ca="1" si="270"/>
        <v>1985.2017599999999</v>
      </c>
      <c r="I1064" s="25">
        <f t="shared" ca="1" si="271"/>
        <v>163.278567936</v>
      </c>
      <c r="J1064" s="155"/>
      <c r="K1064" s="155"/>
      <c r="AR1064">
        <f t="shared" ca="1" si="272"/>
        <v>302.3677184</v>
      </c>
      <c r="AS1064">
        <f t="shared" ca="1" si="273"/>
        <v>313.6322816</v>
      </c>
      <c r="AT1064" cm="1">
        <f t="array" aca="1" ref="AT1064" ca="1">_xlfn.LET(_xlpm.rozsah, $J$3:$J$10001,_xlpm.podminka, (_xlpm.rozsah&gt;H1064)*(ISNUMBER(_xlpm.rozsah)),_xlpm.indexy, IF(_xlpm.podminka, ROW(_xlpm.rozsah)-MIN(ROW(_xlpm.rozsah))+1),_xlpm.prvni, MIN(_xlpm.indexy),_xlpm.finalni, IF(_xlpm.prvni=1, 2, _xlpm.prvni),INDEX(_xlpm.rozsah, _xlpm.finalni))</f>
        <v>2000</v>
      </c>
      <c r="AU1064" cm="1">
        <f t="array" aca="1" ref="AU1064" ca="1">INDEX($J$3:$J$10001,MATCH(AT1064,$J$3:$J$10004,0)-1)</f>
        <v>1900</v>
      </c>
      <c r="AV1064">
        <f t="shared" ca="1" si="274"/>
        <v>300</v>
      </c>
      <c r="AW1064">
        <f t="shared" ca="1" si="275"/>
        <v>316</v>
      </c>
      <c r="AX1064">
        <f t="shared" ca="1" si="276"/>
        <v>-16</v>
      </c>
      <c r="AY1064">
        <f t="shared" ca="1" si="277"/>
        <v>302.3677184</v>
      </c>
      <c r="AZ1064">
        <f t="shared" ca="1" si="278"/>
        <v>311.46630071138804</v>
      </c>
      <c r="BA1064">
        <f t="shared" ca="1" si="279"/>
        <v>304.53369928861196</v>
      </c>
      <c r="BB1064" cm="1">
        <f t="array" aca="1" ref="BB1064" ca="1">_xlfn.LET(_xlpm.rozsah, $J$3:$J$10001,_xlpm.podminka, (_xlpm.rozsah&gt;E1064)*(ISNUMBER(_xlpm.rozsah)),_xlpm.indexy, IF(_xlpm.podminka, ROW(_xlpm.rozsah)-MIN(ROW(_xlpm.rozsah))+1),_xlpm.prvni, MIN(_xlpm.indexy),_xlpm.finalni, IF(_xlpm.prvni=1, 2, _xlpm.prvni),INDEX(_xlpm.rozsah, _xlpm.finalni))</f>
        <v>2000</v>
      </c>
      <c r="BC1064" cm="1">
        <f t="array" aca="1" ref="BC1064" ca="1">INDEX($J$3:$J$10001,MATCH(BB1064,$J$3:$J$10004,0)-1)</f>
        <v>1900</v>
      </c>
      <c r="BD1064">
        <f t="shared" ca="1" si="280"/>
        <v>300</v>
      </c>
      <c r="BE1064">
        <f t="shared" ca="1" si="281"/>
        <v>316</v>
      </c>
      <c r="BF1064">
        <f t="shared" ca="1" si="282"/>
        <v>-16</v>
      </c>
      <c r="BG1064">
        <f t="shared" ca="1" si="283"/>
        <v>311.46630071138804</v>
      </c>
    </row>
    <row r="1065" spans="1:59" x14ac:dyDescent="0.25">
      <c r="A1065" s="64">
        <v>1062</v>
      </c>
      <c r="B1065" s="64">
        <v>80</v>
      </c>
      <c r="C1065" s="64">
        <v>35</v>
      </c>
      <c r="D1065" s="18">
        <v>1062</v>
      </c>
      <c r="E1065" s="21">
        <f t="shared" ca="1" si="268"/>
        <v>1928.3356205538248</v>
      </c>
      <c r="F1065" s="22">
        <f t="shared" ca="1" si="269"/>
        <v>109.01320524898581</v>
      </c>
      <c r="G1065" s="28">
        <v>1062</v>
      </c>
      <c r="H1065" s="24">
        <f t="shared" ca="1" si="270"/>
        <v>1985.2017599999999</v>
      </c>
      <c r="I1065" s="25">
        <f t="shared" ca="1" si="271"/>
        <v>105.82870144</v>
      </c>
      <c r="J1065" s="155"/>
      <c r="K1065" s="155"/>
      <c r="AR1065">
        <f t="shared" ca="1" si="272"/>
        <v>302.3677184</v>
      </c>
      <c r="AS1065">
        <f t="shared" ca="1" si="273"/>
        <v>313.6322816</v>
      </c>
      <c r="AT1065" cm="1">
        <f t="array" aca="1" ref="AT1065" ca="1">_xlfn.LET(_xlpm.rozsah, $J$3:$J$10001,_xlpm.podminka, (_xlpm.rozsah&gt;H1065)*(ISNUMBER(_xlpm.rozsah)),_xlpm.indexy, IF(_xlpm.podminka, ROW(_xlpm.rozsah)-MIN(ROW(_xlpm.rozsah))+1),_xlpm.prvni, MIN(_xlpm.indexy),_xlpm.finalni, IF(_xlpm.prvni=1, 2, _xlpm.prvni),INDEX(_xlpm.rozsah, _xlpm.finalni))</f>
        <v>2000</v>
      </c>
      <c r="AU1065" cm="1">
        <f t="array" aca="1" ref="AU1065" ca="1">INDEX($J$3:$J$10001,MATCH(AT1065,$J$3:$J$10004,0)-1)</f>
        <v>1900</v>
      </c>
      <c r="AV1065">
        <f t="shared" ca="1" si="274"/>
        <v>300</v>
      </c>
      <c r="AW1065">
        <f t="shared" ca="1" si="275"/>
        <v>316</v>
      </c>
      <c r="AX1065">
        <f t="shared" ca="1" si="276"/>
        <v>-16</v>
      </c>
      <c r="AY1065">
        <f t="shared" ca="1" si="277"/>
        <v>302.3677184</v>
      </c>
      <c r="AZ1065">
        <f t="shared" ca="1" si="278"/>
        <v>311.46630071138804</v>
      </c>
      <c r="BA1065">
        <f t="shared" ca="1" si="279"/>
        <v>304.53369928861196</v>
      </c>
      <c r="BB1065" cm="1">
        <f t="array" aca="1" ref="BB1065" ca="1">_xlfn.LET(_xlpm.rozsah, $J$3:$J$10001,_xlpm.podminka, (_xlpm.rozsah&gt;E1065)*(ISNUMBER(_xlpm.rozsah)),_xlpm.indexy, IF(_xlpm.podminka, ROW(_xlpm.rozsah)-MIN(ROW(_xlpm.rozsah))+1),_xlpm.prvni, MIN(_xlpm.indexy),_xlpm.finalni, IF(_xlpm.prvni=1, 2, _xlpm.prvni),INDEX(_xlpm.rozsah, _xlpm.finalni))</f>
        <v>2000</v>
      </c>
      <c r="BC1065" cm="1">
        <f t="array" aca="1" ref="BC1065" ca="1">INDEX($J$3:$J$10001,MATCH(BB1065,$J$3:$J$10004,0)-1)</f>
        <v>1900</v>
      </c>
      <c r="BD1065">
        <f t="shared" ca="1" si="280"/>
        <v>300</v>
      </c>
      <c r="BE1065">
        <f t="shared" ca="1" si="281"/>
        <v>316</v>
      </c>
      <c r="BF1065">
        <f t="shared" ca="1" si="282"/>
        <v>-16</v>
      </c>
      <c r="BG1065">
        <f t="shared" ca="1" si="283"/>
        <v>311.46630071138804</v>
      </c>
    </row>
    <row r="1066" spans="1:59" x14ac:dyDescent="0.25">
      <c r="A1066" s="64">
        <v>1063</v>
      </c>
      <c r="B1066" s="64">
        <v>82</v>
      </c>
      <c r="C1066" s="64">
        <v>24</v>
      </c>
      <c r="D1066" s="18">
        <v>1063</v>
      </c>
      <c r="E1066" s="21">
        <f t="shared" ca="1" si="268"/>
        <v>1959.0440110676702</v>
      </c>
      <c r="F1066" s="22">
        <f t="shared" ca="1" si="269"/>
        <v>73.572709975001459</v>
      </c>
      <c r="G1066" s="23">
        <v>1063</v>
      </c>
      <c r="H1066" s="24">
        <f t="shared" ca="1" si="270"/>
        <v>2009.8318039999999</v>
      </c>
      <c r="I1066" s="25">
        <f t="shared" ca="1" si="271"/>
        <v>71.528073408000012</v>
      </c>
      <c r="J1066" s="155"/>
      <c r="K1066" s="155"/>
      <c r="AR1066">
        <f t="shared" ca="1" si="272"/>
        <v>298.03363920000004</v>
      </c>
      <c r="AS1066">
        <f t="shared" ca="1" si="273"/>
        <v>281.96636079999996</v>
      </c>
      <c r="AT1066" cm="1">
        <f t="array" aca="1" ref="AT1066" ca="1">_xlfn.LET(_xlpm.rozsah, $J$3:$J$10001,_xlpm.podminka, (_xlpm.rozsah&gt;H1066)*(ISNUMBER(_xlpm.rozsah)),_xlpm.indexy, IF(_xlpm.podminka, ROW(_xlpm.rozsah)-MIN(ROW(_xlpm.rozsah))+1),_xlpm.prvni, MIN(_xlpm.indexy),_xlpm.finalni, IF(_xlpm.prvni=1, 2, _xlpm.prvni),INDEX(_xlpm.rozsah, _xlpm.finalni))</f>
        <v>2100</v>
      </c>
      <c r="AU1066" cm="1">
        <f t="array" aca="1" ref="AU1066" ca="1">INDEX($J$3:$J$10001,MATCH(AT1066,$J$3:$J$10004,0)-1)</f>
        <v>2000</v>
      </c>
      <c r="AV1066">
        <f t="shared" ca="1" si="274"/>
        <v>280</v>
      </c>
      <c r="AW1066">
        <f t="shared" ca="1" si="275"/>
        <v>300</v>
      </c>
      <c r="AX1066">
        <f t="shared" ca="1" si="276"/>
        <v>-20</v>
      </c>
      <c r="AY1066">
        <f t="shared" ca="1" si="277"/>
        <v>298.03363920000004</v>
      </c>
      <c r="AZ1066">
        <f t="shared" ca="1" si="278"/>
        <v>306.55295822917276</v>
      </c>
      <c r="BA1066">
        <f t="shared" ca="1" si="279"/>
        <v>309.44704177082724</v>
      </c>
      <c r="BB1066" cm="1">
        <f t="array" aca="1" ref="BB1066" ca="1">_xlfn.LET(_xlpm.rozsah, $J$3:$J$10001,_xlpm.podminka, (_xlpm.rozsah&gt;E1066)*(ISNUMBER(_xlpm.rozsah)),_xlpm.indexy, IF(_xlpm.podminka, ROW(_xlpm.rozsah)-MIN(ROW(_xlpm.rozsah))+1),_xlpm.prvni, MIN(_xlpm.indexy),_xlpm.finalni, IF(_xlpm.prvni=1, 2, _xlpm.prvni),INDEX(_xlpm.rozsah, _xlpm.finalni))</f>
        <v>2000</v>
      </c>
      <c r="BC1066" cm="1">
        <f t="array" aca="1" ref="BC1066" ca="1">INDEX($J$3:$J$10001,MATCH(BB1066,$J$3:$J$10004,0)-1)</f>
        <v>1900</v>
      </c>
      <c r="BD1066">
        <f t="shared" ca="1" si="280"/>
        <v>300</v>
      </c>
      <c r="BE1066">
        <f t="shared" ca="1" si="281"/>
        <v>316</v>
      </c>
      <c r="BF1066">
        <f t="shared" ca="1" si="282"/>
        <v>-16</v>
      </c>
      <c r="BG1066">
        <f t="shared" ca="1" si="283"/>
        <v>306.55295822917276</v>
      </c>
    </row>
    <row r="1067" spans="1:59" x14ac:dyDescent="0.25">
      <c r="A1067" s="64">
        <v>1064</v>
      </c>
      <c r="B1067" s="64">
        <v>83</v>
      </c>
      <c r="C1067" s="64">
        <v>43</v>
      </c>
      <c r="D1067" s="18">
        <v>1064</v>
      </c>
      <c r="E1067" s="21">
        <f t="shared" ca="1" si="268"/>
        <v>1974.398206324593</v>
      </c>
      <c r="F1067" s="22">
        <f t="shared" ca="1" si="269"/>
        <v>130.76140340486799</v>
      </c>
      <c r="G1067" s="28">
        <v>1064</v>
      </c>
      <c r="H1067" s="24">
        <f t="shared" ca="1" si="270"/>
        <v>2022.1468259999999</v>
      </c>
      <c r="I1067" s="25">
        <f t="shared" ca="1" si="271"/>
        <v>127.09537296399999</v>
      </c>
      <c r="J1067" s="155"/>
      <c r="K1067" s="155"/>
      <c r="AR1067">
        <f t="shared" ca="1" si="272"/>
        <v>295.57063479999999</v>
      </c>
      <c r="AS1067">
        <f t="shared" ca="1" si="273"/>
        <v>284.42936520000001</v>
      </c>
      <c r="AT1067" cm="1">
        <f t="array" aca="1" ref="AT1067" ca="1">_xlfn.LET(_xlpm.rozsah, $J$3:$J$10001,_xlpm.podminka, (_xlpm.rozsah&gt;H1067)*(ISNUMBER(_xlpm.rozsah)),_xlpm.indexy, IF(_xlpm.podminka, ROW(_xlpm.rozsah)-MIN(ROW(_xlpm.rozsah))+1),_xlpm.prvni, MIN(_xlpm.indexy),_xlpm.finalni, IF(_xlpm.prvni=1, 2, _xlpm.prvni),INDEX(_xlpm.rozsah, _xlpm.finalni))</f>
        <v>2100</v>
      </c>
      <c r="AU1067" cm="1">
        <f t="array" aca="1" ref="AU1067" ca="1">INDEX($J$3:$J$10001,MATCH(AT1067,$J$3:$J$10004,0)-1)</f>
        <v>2000</v>
      </c>
      <c r="AV1067">
        <f t="shared" ca="1" si="274"/>
        <v>280</v>
      </c>
      <c r="AW1067">
        <f t="shared" ca="1" si="275"/>
        <v>300</v>
      </c>
      <c r="AX1067">
        <f t="shared" ca="1" si="276"/>
        <v>-20</v>
      </c>
      <c r="AY1067">
        <f t="shared" ca="1" si="277"/>
        <v>295.57063479999999</v>
      </c>
      <c r="AZ1067">
        <f t="shared" ca="1" si="278"/>
        <v>304.09628698806512</v>
      </c>
      <c r="BA1067">
        <f t="shared" ca="1" si="279"/>
        <v>311.90371301193488</v>
      </c>
      <c r="BB1067" cm="1">
        <f t="array" aca="1" ref="BB1067" ca="1">_xlfn.LET(_xlpm.rozsah, $J$3:$J$10001,_xlpm.podminka, (_xlpm.rozsah&gt;E1067)*(ISNUMBER(_xlpm.rozsah)),_xlpm.indexy, IF(_xlpm.podminka, ROW(_xlpm.rozsah)-MIN(ROW(_xlpm.rozsah))+1),_xlpm.prvni, MIN(_xlpm.indexy),_xlpm.finalni, IF(_xlpm.prvni=1, 2, _xlpm.prvni),INDEX(_xlpm.rozsah, _xlpm.finalni))</f>
        <v>2000</v>
      </c>
      <c r="BC1067" cm="1">
        <f t="array" aca="1" ref="BC1067" ca="1">INDEX($J$3:$J$10001,MATCH(BB1067,$J$3:$J$10004,0)-1)</f>
        <v>1900</v>
      </c>
      <c r="BD1067">
        <f t="shared" ca="1" si="280"/>
        <v>300</v>
      </c>
      <c r="BE1067">
        <f t="shared" ca="1" si="281"/>
        <v>316</v>
      </c>
      <c r="BF1067">
        <f t="shared" ca="1" si="282"/>
        <v>-16</v>
      </c>
      <c r="BG1067">
        <f t="shared" ca="1" si="283"/>
        <v>304.09628698806512</v>
      </c>
    </row>
    <row r="1068" spans="1:59" x14ac:dyDescent="0.25">
      <c r="A1068" s="64">
        <v>1065</v>
      </c>
      <c r="B1068" s="64">
        <v>79</v>
      </c>
      <c r="C1068" s="64">
        <v>49</v>
      </c>
      <c r="D1068" s="18">
        <v>1065</v>
      </c>
      <c r="E1068" s="21">
        <f t="shared" ca="1" si="268"/>
        <v>1912.9814252969018</v>
      </c>
      <c r="F1068" s="22">
        <f t="shared" ca="1" si="269"/>
        <v>153.82225625672291</v>
      </c>
      <c r="G1068" s="23">
        <v>1065</v>
      </c>
      <c r="H1068" s="24">
        <f t="shared" ca="1" si="270"/>
        <v>1972.8867379999999</v>
      </c>
      <c r="I1068" s="25">
        <f t="shared" ca="1" si="271"/>
        <v>149.1256797408</v>
      </c>
      <c r="J1068" s="155"/>
      <c r="K1068" s="155"/>
      <c r="AR1068">
        <f t="shared" ca="1" si="272"/>
        <v>304.33812191999999</v>
      </c>
      <c r="AS1068">
        <f t="shared" ca="1" si="273"/>
        <v>311.66187808000001</v>
      </c>
      <c r="AT1068" cm="1">
        <f t="array" aca="1" ref="AT1068" ca="1">_xlfn.LET(_xlpm.rozsah, $J$3:$J$10001,_xlpm.podminka, (_xlpm.rozsah&gt;H1068)*(ISNUMBER(_xlpm.rozsah)),_xlpm.indexy, IF(_xlpm.podminka, ROW(_xlpm.rozsah)-MIN(ROW(_xlpm.rozsah))+1),_xlpm.prvni, MIN(_xlpm.indexy),_xlpm.finalni, IF(_xlpm.prvni=1, 2, _xlpm.prvni),INDEX(_xlpm.rozsah, _xlpm.finalni))</f>
        <v>2000</v>
      </c>
      <c r="AU1068" cm="1">
        <f t="array" aca="1" ref="AU1068" ca="1">INDEX($J$3:$J$10001,MATCH(AT1068,$J$3:$J$10004,0)-1)</f>
        <v>1900</v>
      </c>
      <c r="AV1068">
        <f t="shared" ca="1" si="274"/>
        <v>300</v>
      </c>
      <c r="AW1068">
        <f t="shared" ca="1" si="275"/>
        <v>316</v>
      </c>
      <c r="AX1068">
        <f t="shared" ca="1" si="276"/>
        <v>-16</v>
      </c>
      <c r="AY1068">
        <f t="shared" ca="1" si="277"/>
        <v>304.33812191999999</v>
      </c>
      <c r="AZ1068">
        <f t="shared" ca="1" si="278"/>
        <v>313.92297195249574</v>
      </c>
      <c r="BA1068">
        <f t="shared" ca="1" si="279"/>
        <v>302.07702804750426</v>
      </c>
      <c r="BB1068" cm="1">
        <f t="array" aca="1" ref="BB1068" ca="1">_xlfn.LET(_xlpm.rozsah, $J$3:$J$10001,_xlpm.podminka, (_xlpm.rozsah&gt;E1068)*(ISNUMBER(_xlpm.rozsah)),_xlpm.indexy, IF(_xlpm.podminka, ROW(_xlpm.rozsah)-MIN(ROW(_xlpm.rozsah))+1),_xlpm.prvni, MIN(_xlpm.indexy),_xlpm.finalni, IF(_xlpm.prvni=1, 2, _xlpm.prvni),INDEX(_xlpm.rozsah, _xlpm.finalni))</f>
        <v>2000</v>
      </c>
      <c r="BC1068" cm="1">
        <f t="array" aca="1" ref="BC1068" ca="1">INDEX($J$3:$J$10001,MATCH(BB1068,$J$3:$J$10004,0)-1)</f>
        <v>1900</v>
      </c>
      <c r="BD1068">
        <f t="shared" ca="1" si="280"/>
        <v>300</v>
      </c>
      <c r="BE1068">
        <f t="shared" ca="1" si="281"/>
        <v>316</v>
      </c>
      <c r="BF1068">
        <f t="shared" ca="1" si="282"/>
        <v>-16</v>
      </c>
      <c r="BG1068">
        <f t="shared" ca="1" si="283"/>
        <v>313.92297195249574</v>
      </c>
    </row>
    <row r="1069" spans="1:59" x14ac:dyDescent="0.25">
      <c r="A1069" s="64">
        <v>1066</v>
      </c>
      <c r="B1069" s="64">
        <v>83</v>
      </c>
      <c r="C1069" s="64">
        <v>50</v>
      </c>
      <c r="D1069" s="18">
        <v>1066</v>
      </c>
      <c r="E1069" s="21">
        <f t="shared" ca="1" si="268"/>
        <v>1974.398206324593</v>
      </c>
      <c r="F1069" s="22">
        <f t="shared" ca="1" si="269"/>
        <v>152.04814349403256</v>
      </c>
      <c r="G1069" s="28">
        <v>1066</v>
      </c>
      <c r="H1069" s="24">
        <f t="shared" ca="1" si="270"/>
        <v>2022.1468259999999</v>
      </c>
      <c r="I1069" s="25">
        <f t="shared" ca="1" si="271"/>
        <v>147.7853174</v>
      </c>
      <c r="J1069" s="155"/>
      <c r="K1069" s="155"/>
      <c r="AR1069">
        <f t="shared" ca="1" si="272"/>
        <v>295.57063479999999</v>
      </c>
      <c r="AS1069">
        <f t="shared" ca="1" si="273"/>
        <v>284.42936520000001</v>
      </c>
      <c r="AT1069" cm="1">
        <f t="array" aca="1" ref="AT1069" ca="1">_xlfn.LET(_xlpm.rozsah, $J$3:$J$10001,_xlpm.podminka, (_xlpm.rozsah&gt;H1069)*(ISNUMBER(_xlpm.rozsah)),_xlpm.indexy, IF(_xlpm.podminka, ROW(_xlpm.rozsah)-MIN(ROW(_xlpm.rozsah))+1),_xlpm.prvni, MIN(_xlpm.indexy),_xlpm.finalni, IF(_xlpm.prvni=1, 2, _xlpm.prvni),INDEX(_xlpm.rozsah, _xlpm.finalni))</f>
        <v>2100</v>
      </c>
      <c r="AU1069" cm="1">
        <f t="array" aca="1" ref="AU1069" ca="1">INDEX($J$3:$J$10001,MATCH(AT1069,$J$3:$J$10004,0)-1)</f>
        <v>2000</v>
      </c>
      <c r="AV1069">
        <f t="shared" ca="1" si="274"/>
        <v>280</v>
      </c>
      <c r="AW1069">
        <f t="shared" ca="1" si="275"/>
        <v>300</v>
      </c>
      <c r="AX1069">
        <f t="shared" ca="1" si="276"/>
        <v>-20</v>
      </c>
      <c r="AY1069">
        <f t="shared" ca="1" si="277"/>
        <v>295.57063479999999</v>
      </c>
      <c r="AZ1069">
        <f t="shared" ca="1" si="278"/>
        <v>304.09628698806512</v>
      </c>
      <c r="BA1069">
        <f t="shared" ca="1" si="279"/>
        <v>311.90371301193488</v>
      </c>
      <c r="BB1069" cm="1">
        <f t="array" aca="1" ref="BB1069" ca="1">_xlfn.LET(_xlpm.rozsah, $J$3:$J$10001,_xlpm.podminka, (_xlpm.rozsah&gt;E1069)*(ISNUMBER(_xlpm.rozsah)),_xlpm.indexy, IF(_xlpm.podminka, ROW(_xlpm.rozsah)-MIN(ROW(_xlpm.rozsah))+1),_xlpm.prvni, MIN(_xlpm.indexy),_xlpm.finalni, IF(_xlpm.prvni=1, 2, _xlpm.prvni),INDEX(_xlpm.rozsah, _xlpm.finalni))</f>
        <v>2000</v>
      </c>
      <c r="BC1069" cm="1">
        <f t="array" aca="1" ref="BC1069" ca="1">INDEX($J$3:$J$10001,MATCH(BB1069,$J$3:$J$10004,0)-1)</f>
        <v>1900</v>
      </c>
      <c r="BD1069">
        <f t="shared" ca="1" si="280"/>
        <v>300</v>
      </c>
      <c r="BE1069">
        <f t="shared" ca="1" si="281"/>
        <v>316</v>
      </c>
      <c r="BF1069">
        <f t="shared" ca="1" si="282"/>
        <v>-16</v>
      </c>
      <c r="BG1069">
        <f t="shared" ca="1" si="283"/>
        <v>304.09628698806512</v>
      </c>
    </row>
    <row r="1070" spans="1:59" x14ac:dyDescent="0.25">
      <c r="A1070" s="64">
        <v>1067</v>
      </c>
      <c r="B1070" s="64">
        <v>86</v>
      </c>
      <c r="C1070" s="64">
        <v>12</v>
      </c>
      <c r="D1070" s="18">
        <v>1067</v>
      </c>
      <c r="E1070" s="21">
        <f t="shared" ca="1" si="268"/>
        <v>2020.4607920953615</v>
      </c>
      <c r="F1070" s="22">
        <f t="shared" ca="1" si="269"/>
        <v>35.508940989711327</v>
      </c>
      <c r="G1070" s="23">
        <v>1067</v>
      </c>
      <c r="H1070" s="24">
        <f t="shared" ca="1" si="270"/>
        <v>2059.0918919999999</v>
      </c>
      <c r="I1070" s="25">
        <f t="shared" ca="1" si="271"/>
        <v>34.581794592000008</v>
      </c>
      <c r="J1070" s="155"/>
      <c r="K1070" s="155"/>
      <c r="AR1070">
        <f t="shared" ca="1" si="272"/>
        <v>288.18162160000003</v>
      </c>
      <c r="AS1070">
        <f t="shared" ca="1" si="273"/>
        <v>291.81837839999997</v>
      </c>
      <c r="AT1070" cm="1">
        <f t="array" aca="1" ref="AT1070" ca="1">_xlfn.LET(_xlpm.rozsah, $J$3:$J$10001,_xlpm.podminka, (_xlpm.rozsah&gt;H1070)*(ISNUMBER(_xlpm.rozsah)),_xlpm.indexy, IF(_xlpm.podminka, ROW(_xlpm.rozsah)-MIN(ROW(_xlpm.rozsah))+1),_xlpm.prvni, MIN(_xlpm.indexy),_xlpm.finalni, IF(_xlpm.prvni=1, 2, _xlpm.prvni),INDEX(_xlpm.rozsah, _xlpm.finalni))</f>
        <v>2100</v>
      </c>
      <c r="AU1070" cm="1">
        <f t="array" aca="1" ref="AU1070" ca="1">INDEX($J$3:$J$10001,MATCH(AT1070,$J$3:$J$10004,0)-1)</f>
        <v>2000</v>
      </c>
      <c r="AV1070">
        <f t="shared" ca="1" si="274"/>
        <v>280</v>
      </c>
      <c r="AW1070">
        <f t="shared" ca="1" si="275"/>
        <v>300</v>
      </c>
      <c r="AX1070">
        <f t="shared" ca="1" si="276"/>
        <v>-20</v>
      </c>
      <c r="AY1070">
        <f t="shared" ca="1" si="277"/>
        <v>288.18162160000003</v>
      </c>
      <c r="AZ1070">
        <f t="shared" ca="1" si="278"/>
        <v>295.90784158092771</v>
      </c>
      <c r="BA1070">
        <f t="shared" ca="1" si="279"/>
        <v>284.09215841907229</v>
      </c>
      <c r="BB1070" cm="1">
        <f t="array" aca="1" ref="BB1070" ca="1">_xlfn.LET(_xlpm.rozsah, $J$3:$J$10001,_xlpm.podminka, (_xlpm.rozsah&gt;E1070)*(ISNUMBER(_xlpm.rozsah)),_xlpm.indexy, IF(_xlpm.podminka, ROW(_xlpm.rozsah)-MIN(ROW(_xlpm.rozsah))+1),_xlpm.prvni, MIN(_xlpm.indexy),_xlpm.finalni, IF(_xlpm.prvni=1, 2, _xlpm.prvni),INDEX(_xlpm.rozsah, _xlpm.finalni))</f>
        <v>2100</v>
      </c>
      <c r="BC1070" cm="1">
        <f t="array" aca="1" ref="BC1070" ca="1">INDEX($J$3:$J$10001,MATCH(BB1070,$J$3:$J$10004,0)-1)</f>
        <v>2000</v>
      </c>
      <c r="BD1070">
        <f t="shared" ca="1" si="280"/>
        <v>280</v>
      </c>
      <c r="BE1070">
        <f t="shared" ca="1" si="281"/>
        <v>300</v>
      </c>
      <c r="BF1070">
        <f t="shared" ca="1" si="282"/>
        <v>-20</v>
      </c>
      <c r="BG1070">
        <f t="shared" ca="1" si="283"/>
        <v>295.90784158092771</v>
      </c>
    </row>
    <row r="1071" spans="1:59" x14ac:dyDescent="0.25">
      <c r="A1071" s="64">
        <v>1068</v>
      </c>
      <c r="B1071" s="64">
        <v>64</v>
      </c>
      <c r="C1071" s="64">
        <v>14</v>
      </c>
      <c r="D1071" s="18">
        <v>1068</v>
      </c>
      <c r="E1071" s="21">
        <f t="shared" ca="1" si="268"/>
        <v>1682.6684964430597</v>
      </c>
      <c r="F1071" s="22">
        <f t="shared" ca="1" si="269"/>
        <v>49.194112839837729</v>
      </c>
      <c r="G1071" s="28">
        <v>1068</v>
      </c>
      <c r="H1071" s="24">
        <f t="shared" ca="1" si="270"/>
        <v>1788.1614079999999</v>
      </c>
      <c r="I1071" s="25">
        <f t="shared" ca="1" si="271"/>
        <v>46.901758489599999</v>
      </c>
      <c r="J1071" s="155"/>
      <c r="K1071" s="155"/>
      <c r="AR1071">
        <f t="shared" ca="1" si="272"/>
        <v>335.01256064</v>
      </c>
      <c r="AS1071">
        <f t="shared" ca="1" si="273"/>
        <v>347.98743936</v>
      </c>
      <c r="AT1071" cm="1">
        <f t="array" aca="1" ref="AT1071" ca="1">_xlfn.LET(_xlpm.rozsah, $J$3:$J$10001,_xlpm.podminka, (_xlpm.rozsah&gt;H1071)*(ISNUMBER(_xlpm.rozsah)),_xlpm.indexy, IF(_xlpm.podminka, ROW(_xlpm.rozsah)-MIN(ROW(_xlpm.rozsah))+1),_xlpm.prvni, MIN(_xlpm.indexy),_xlpm.finalni, IF(_xlpm.prvni=1, 2, _xlpm.prvni),INDEX(_xlpm.rozsah, _xlpm.finalni))</f>
        <v>1800</v>
      </c>
      <c r="AU1071" cm="1">
        <f t="array" aca="1" ref="AU1071" ca="1">INDEX($J$3:$J$10001,MATCH(AT1071,$J$3:$J$10004,0)-1)</f>
        <v>1700</v>
      </c>
      <c r="AV1071">
        <f t="shared" ca="1" si="274"/>
        <v>333</v>
      </c>
      <c r="AW1071">
        <f t="shared" ca="1" si="275"/>
        <v>350</v>
      </c>
      <c r="AX1071">
        <f t="shared" ca="1" si="276"/>
        <v>-17</v>
      </c>
      <c r="AY1071">
        <f t="shared" ca="1" si="277"/>
        <v>335.01256064</v>
      </c>
      <c r="AZ1071">
        <f t="shared" ca="1" si="278"/>
        <v>351.38652028455522</v>
      </c>
      <c r="BA1071">
        <f t="shared" ca="1" si="279"/>
        <v>356.61347971544478</v>
      </c>
      <c r="BB1071" cm="1">
        <f t="array" aca="1" ref="BB1071" ca="1">_xlfn.LET(_xlpm.rozsah, $J$3:$J$10001,_xlpm.podminka, (_xlpm.rozsah&gt;E1071)*(ISNUMBER(_xlpm.rozsah)),_xlpm.indexy, IF(_xlpm.podminka, ROW(_xlpm.rozsah)-MIN(ROW(_xlpm.rozsah))+1),_xlpm.prvni, MIN(_xlpm.indexy),_xlpm.finalni, IF(_xlpm.prvni=1, 2, _xlpm.prvni),INDEX(_xlpm.rozsah, _xlpm.finalni))</f>
        <v>1700</v>
      </c>
      <c r="BC1071" cm="1">
        <f t="array" aca="1" ref="BC1071" ca="1">INDEX($J$3:$J$10001,MATCH(BB1071,$J$3:$J$10004,0)-1)</f>
        <v>1600</v>
      </c>
      <c r="BD1071">
        <f t="shared" ca="1" si="280"/>
        <v>350</v>
      </c>
      <c r="BE1071">
        <f t="shared" ca="1" si="281"/>
        <v>358</v>
      </c>
      <c r="BF1071">
        <f t="shared" ca="1" si="282"/>
        <v>-8</v>
      </c>
      <c r="BG1071">
        <f t="shared" ca="1" si="283"/>
        <v>351.38652028455522</v>
      </c>
    </row>
    <row r="1072" spans="1:59" x14ac:dyDescent="0.25">
      <c r="A1072" s="64">
        <v>1069</v>
      </c>
      <c r="B1072" s="64">
        <v>24</v>
      </c>
      <c r="C1072" s="64">
        <v>14</v>
      </c>
      <c r="D1072" s="18">
        <v>1069</v>
      </c>
      <c r="E1072" s="21">
        <f t="shared" ca="1" si="268"/>
        <v>1068.5006861661473</v>
      </c>
      <c r="F1072" s="22">
        <f t="shared" ca="1" si="269"/>
        <v>41.559009606326065</v>
      </c>
      <c r="G1072" s="23">
        <v>1069</v>
      </c>
      <c r="H1072" s="24">
        <f t="shared" ca="1" si="270"/>
        <v>1295.560528</v>
      </c>
      <c r="I1072" s="25">
        <f t="shared" ca="1" si="271"/>
        <v>48.813542175999999</v>
      </c>
      <c r="J1072" s="155"/>
      <c r="K1072" s="155"/>
      <c r="AR1072">
        <f t="shared" ca="1" si="272"/>
        <v>348.66815839999998</v>
      </c>
      <c r="AS1072">
        <f t="shared" ca="1" si="273"/>
        <v>348.66815839999998</v>
      </c>
      <c r="AT1072" cm="1">
        <f t="array" aca="1" ref="AT1072" ca="1">_xlfn.LET(_xlpm.rozsah, $J$3:$J$10001,_xlpm.podminka, (_xlpm.rozsah&gt;H1072)*(ISNUMBER(_xlpm.rozsah)),_xlpm.indexy, IF(_xlpm.podminka, ROW(_xlpm.rozsah)-MIN(ROW(_xlpm.rozsah))+1),_xlpm.prvni, MIN(_xlpm.indexy),_xlpm.finalni, IF(_xlpm.prvni=1, 2, _xlpm.prvni),INDEX(_xlpm.rozsah, _xlpm.finalni))</f>
        <v>1300</v>
      </c>
      <c r="AU1072" cm="1">
        <f t="array" aca="1" ref="AU1072" ca="1">INDEX($J$3:$J$10001,MATCH(AT1072,$J$3:$J$10004,0)-1)</f>
        <v>1200</v>
      </c>
      <c r="AV1072">
        <f t="shared" ca="1" si="274"/>
        <v>350</v>
      </c>
      <c r="AW1072">
        <f t="shared" ca="1" si="275"/>
        <v>320</v>
      </c>
      <c r="AX1072">
        <f t="shared" ca="1" si="276"/>
        <v>30</v>
      </c>
      <c r="AY1072">
        <f t="shared" ca="1" si="277"/>
        <v>321.33184160000002</v>
      </c>
      <c r="AZ1072">
        <f t="shared" ca="1" si="278"/>
        <v>296.85006861661475</v>
      </c>
      <c r="BA1072">
        <f t="shared" ca="1" si="279"/>
        <v>296.85006861661475</v>
      </c>
      <c r="BB1072" cm="1">
        <f t="array" aca="1" ref="BB1072" ca="1">_xlfn.LET(_xlpm.rozsah, $J$3:$J$10001,_xlpm.podminka, (_xlpm.rozsah&gt;E1072)*(ISNUMBER(_xlpm.rozsah)),_xlpm.indexy, IF(_xlpm.podminka, ROW(_xlpm.rozsah)-MIN(ROW(_xlpm.rozsah))+1),_xlpm.prvni, MIN(_xlpm.indexy),_xlpm.finalni, IF(_xlpm.prvni=1, 2, _xlpm.prvni),INDEX(_xlpm.rozsah, _xlpm.finalni))</f>
        <v>1100</v>
      </c>
      <c r="BC1072" cm="1">
        <f t="array" aca="1" ref="BC1072" ca="1">INDEX($J$3:$J$10001,MATCH(BB1072,$J$3:$J$10004,0)-1)</f>
        <v>1000</v>
      </c>
      <c r="BD1072">
        <f t="shared" ca="1" si="280"/>
        <v>300</v>
      </c>
      <c r="BE1072">
        <f t="shared" ca="1" si="281"/>
        <v>290</v>
      </c>
      <c r="BF1072">
        <f t="shared" ca="1" si="282"/>
        <v>10</v>
      </c>
      <c r="BG1072">
        <f t="shared" ca="1" si="283"/>
        <v>293.14993138338525</v>
      </c>
    </row>
    <row r="1073" spans="1:59" x14ac:dyDescent="0.25">
      <c r="A1073" s="64">
        <v>1070</v>
      </c>
      <c r="B1073" s="64">
        <v>49</v>
      </c>
      <c r="C1073" s="64">
        <v>21</v>
      </c>
      <c r="D1073" s="18">
        <v>1070</v>
      </c>
      <c r="E1073" s="21">
        <f t="shared" ca="1" si="268"/>
        <v>1452.3555675892176</v>
      </c>
      <c r="F1073" s="22">
        <f t="shared" ca="1" si="269"/>
        <v>75.599999999999994</v>
      </c>
      <c r="G1073" s="28">
        <v>1070</v>
      </c>
      <c r="H1073" s="24">
        <f t="shared" ca="1" si="270"/>
        <v>1603.436078</v>
      </c>
      <c r="I1073" s="25">
        <f t="shared" ca="1" si="271"/>
        <v>75.122273889599995</v>
      </c>
      <c r="J1073" s="155"/>
      <c r="K1073" s="155"/>
      <c r="AR1073">
        <f t="shared" ca="1" si="272"/>
        <v>357.72511376</v>
      </c>
      <c r="AS1073">
        <f t="shared" ca="1" si="273"/>
        <v>350.27488624</v>
      </c>
      <c r="AT1073" cm="1">
        <f t="array" aca="1" ref="AT1073" ca="1">_xlfn.LET(_xlpm.rozsah, $J$3:$J$10001,_xlpm.podminka, (_xlpm.rozsah&gt;H1073)*(ISNUMBER(_xlpm.rozsah)),_xlpm.indexy, IF(_xlpm.podminka, ROW(_xlpm.rozsah)-MIN(ROW(_xlpm.rozsah))+1),_xlpm.prvni, MIN(_xlpm.indexy),_xlpm.finalni, IF(_xlpm.prvni=1, 2, _xlpm.prvni),INDEX(_xlpm.rozsah, _xlpm.finalni))</f>
        <v>1700</v>
      </c>
      <c r="AU1073" cm="1">
        <f t="array" aca="1" ref="AU1073" ca="1">INDEX($J$3:$J$10001,MATCH(AT1073,$J$3:$J$10004,0)-1)</f>
        <v>1600</v>
      </c>
      <c r="AV1073">
        <f t="shared" ca="1" si="274"/>
        <v>350</v>
      </c>
      <c r="AW1073">
        <f t="shared" ca="1" si="275"/>
        <v>358</v>
      </c>
      <c r="AX1073">
        <f t="shared" ca="1" si="276"/>
        <v>-8</v>
      </c>
      <c r="AY1073">
        <f t="shared" ca="1" si="277"/>
        <v>357.72511376</v>
      </c>
      <c r="AZ1073">
        <f t="shared" ca="1" si="278"/>
        <v>360</v>
      </c>
      <c r="BA1073">
        <f t="shared" ca="1" si="279"/>
        <v>360</v>
      </c>
      <c r="BB1073" cm="1">
        <f t="array" aca="1" ref="BB1073" ca="1">_xlfn.LET(_xlpm.rozsah, $J$3:$J$10001,_xlpm.podminka, (_xlpm.rozsah&gt;E1073)*(ISNUMBER(_xlpm.rozsah)),_xlpm.indexy, IF(_xlpm.podminka, ROW(_xlpm.rozsah)-MIN(ROW(_xlpm.rozsah))+1),_xlpm.prvni, MIN(_xlpm.indexy),_xlpm.finalni, IF(_xlpm.prvni=1, 2, _xlpm.prvni),INDEX(_xlpm.rozsah, _xlpm.finalni))</f>
        <v>1500</v>
      </c>
      <c r="BC1073" cm="1">
        <f t="array" aca="1" ref="BC1073" ca="1">INDEX($J$3:$J$10001,MATCH(BB1073,$J$3:$J$10004,0)-1)</f>
        <v>1400</v>
      </c>
      <c r="BD1073">
        <f t="shared" ca="1" si="280"/>
        <v>360</v>
      </c>
      <c r="BE1073">
        <f t="shared" ca="1" si="281"/>
        <v>360</v>
      </c>
      <c r="BF1073">
        <f t="shared" ca="1" si="282"/>
        <v>0</v>
      </c>
      <c r="BG1073">
        <f t="shared" ca="1" si="283"/>
        <v>360</v>
      </c>
    </row>
    <row r="1074" spans="1:59" x14ac:dyDescent="0.25">
      <c r="A1074" s="64">
        <v>1071</v>
      </c>
      <c r="B1074" s="64">
        <v>77</v>
      </c>
      <c r="C1074" s="64">
        <v>48</v>
      </c>
      <c r="D1074" s="18">
        <v>1071</v>
      </c>
      <c r="E1074" s="21">
        <f t="shared" ca="1" si="268"/>
        <v>1882.2730347830561</v>
      </c>
      <c r="F1074" s="22">
        <f t="shared" ca="1" si="269"/>
        <v>153.12652036170263</v>
      </c>
      <c r="G1074" s="23">
        <v>1071</v>
      </c>
      <c r="H1074" s="24">
        <f t="shared" ca="1" si="270"/>
        <v>1948.2566939999999</v>
      </c>
      <c r="I1074" s="25">
        <f t="shared" ca="1" si="271"/>
        <v>147.97388590080001</v>
      </c>
      <c r="J1074" s="155"/>
      <c r="K1074" s="155"/>
      <c r="AR1074">
        <f t="shared" ca="1" si="272"/>
        <v>308.27892896000003</v>
      </c>
      <c r="AS1074">
        <f t="shared" ca="1" si="273"/>
        <v>307.72107103999997</v>
      </c>
      <c r="AT1074" cm="1">
        <f t="array" aca="1" ref="AT1074" ca="1">_xlfn.LET(_xlpm.rozsah, $J$3:$J$10001,_xlpm.podminka, (_xlpm.rozsah&gt;H1074)*(ISNUMBER(_xlpm.rozsah)),_xlpm.indexy, IF(_xlpm.podminka, ROW(_xlpm.rozsah)-MIN(ROW(_xlpm.rozsah))+1),_xlpm.prvni, MIN(_xlpm.indexy),_xlpm.finalni, IF(_xlpm.prvni=1, 2, _xlpm.prvni),INDEX(_xlpm.rozsah, _xlpm.finalni))</f>
        <v>2000</v>
      </c>
      <c r="AU1074" cm="1">
        <f t="array" aca="1" ref="AU1074" ca="1">INDEX($J$3:$J$10001,MATCH(AT1074,$J$3:$J$10004,0)-1)</f>
        <v>1900</v>
      </c>
      <c r="AV1074">
        <f t="shared" ca="1" si="274"/>
        <v>300</v>
      </c>
      <c r="AW1074">
        <f t="shared" ca="1" si="275"/>
        <v>316</v>
      </c>
      <c r="AX1074">
        <f t="shared" ca="1" si="276"/>
        <v>-16</v>
      </c>
      <c r="AY1074">
        <f t="shared" ca="1" si="277"/>
        <v>308.27892896000003</v>
      </c>
      <c r="AZ1074">
        <f t="shared" ca="1" si="278"/>
        <v>319.01358408688048</v>
      </c>
      <c r="BA1074">
        <f t="shared" ca="1" si="279"/>
        <v>329.98641591311952</v>
      </c>
      <c r="BB1074" cm="1">
        <f t="array" aca="1" ref="BB1074" ca="1">_xlfn.LET(_xlpm.rozsah, $J$3:$J$10001,_xlpm.podminka, (_xlpm.rozsah&gt;E1074)*(ISNUMBER(_xlpm.rozsah)),_xlpm.indexy, IF(_xlpm.podminka, ROW(_xlpm.rozsah)-MIN(ROW(_xlpm.rozsah))+1),_xlpm.prvni, MIN(_xlpm.indexy),_xlpm.finalni, IF(_xlpm.prvni=1, 2, _xlpm.prvni),INDEX(_xlpm.rozsah, _xlpm.finalni))</f>
        <v>1900</v>
      </c>
      <c r="BC1074" cm="1">
        <f t="array" aca="1" ref="BC1074" ca="1">INDEX($J$3:$J$10001,MATCH(BB1074,$J$3:$J$10004,0)-1)</f>
        <v>1800</v>
      </c>
      <c r="BD1074">
        <f t="shared" ca="1" si="280"/>
        <v>316</v>
      </c>
      <c r="BE1074">
        <f t="shared" ca="1" si="281"/>
        <v>333</v>
      </c>
      <c r="BF1074">
        <f t="shared" ca="1" si="282"/>
        <v>-17</v>
      </c>
      <c r="BG1074">
        <f t="shared" ca="1" si="283"/>
        <v>319.01358408688048</v>
      </c>
    </row>
    <row r="1075" spans="1:59" x14ac:dyDescent="0.25">
      <c r="A1075" s="64">
        <v>1072</v>
      </c>
      <c r="B1075" s="64">
        <v>103</v>
      </c>
      <c r="C1075" s="64">
        <v>11</v>
      </c>
      <c r="D1075" s="18">
        <v>1072</v>
      </c>
      <c r="E1075" s="21">
        <f t="shared" ca="1" si="268"/>
        <v>2281.4821114630495</v>
      </c>
      <c r="F1075" s="22">
        <f t="shared" ca="1" si="269"/>
        <v>21.124029030391963</v>
      </c>
      <c r="G1075" s="28">
        <v>1072</v>
      </c>
      <c r="H1075" s="24">
        <f t="shared" ca="1" si="270"/>
        <v>2268.4472660000001</v>
      </c>
      <c r="I1075" s="25">
        <f t="shared" ca="1" si="271"/>
        <v>22.05602048099999</v>
      </c>
      <c r="J1075" s="155"/>
      <c r="K1075" s="155"/>
      <c r="AR1075">
        <f t="shared" ca="1" si="272"/>
        <v>200.50927709999991</v>
      </c>
      <c r="AS1075">
        <f t="shared" ca="1" si="273"/>
        <v>224.49072290000009</v>
      </c>
      <c r="AT1075" cm="1">
        <f t="array" aca="1" ref="AT1075" ca="1">_xlfn.LET(_xlpm.rozsah, $J$3:$J$10001,_xlpm.podminka, (_xlpm.rozsah&gt;H1075)*(ISNUMBER(_xlpm.rozsah)),_xlpm.indexy, IF(_xlpm.podminka, ROW(_xlpm.rozsah)-MIN(ROW(_xlpm.rozsah))+1),_xlpm.prvni, MIN(_xlpm.indexy),_xlpm.finalni, IF(_xlpm.prvni=1, 2, _xlpm.prvni),INDEX(_xlpm.rozsah, _xlpm.finalni))</f>
        <v>2300</v>
      </c>
      <c r="AU1075" cm="1">
        <f t="array" aca="1" ref="AU1075" ca="1">INDEX($J$3:$J$10001,MATCH(AT1075,$J$3:$J$10004,0)-1)</f>
        <v>2200</v>
      </c>
      <c r="AV1075">
        <f t="shared" ca="1" si="274"/>
        <v>180</v>
      </c>
      <c r="AW1075">
        <f t="shared" ca="1" si="275"/>
        <v>245</v>
      </c>
      <c r="AX1075">
        <f t="shared" ca="1" si="276"/>
        <v>-65</v>
      </c>
      <c r="AY1075">
        <f t="shared" ca="1" si="277"/>
        <v>200.50927709999991</v>
      </c>
      <c r="AZ1075">
        <f t="shared" ca="1" si="278"/>
        <v>192.03662754901785</v>
      </c>
      <c r="BA1075">
        <f t="shared" ca="1" si="279"/>
        <v>232.96337245098215</v>
      </c>
      <c r="BB1075" cm="1">
        <f t="array" aca="1" ref="BB1075" ca="1">_xlfn.LET(_xlpm.rozsah, $J$3:$J$10001,_xlpm.podminka, (_xlpm.rozsah&gt;E1075)*(ISNUMBER(_xlpm.rozsah)),_xlpm.indexy, IF(_xlpm.podminka, ROW(_xlpm.rozsah)-MIN(ROW(_xlpm.rozsah))+1),_xlpm.prvni, MIN(_xlpm.indexy),_xlpm.finalni, IF(_xlpm.prvni=1, 2, _xlpm.prvni),INDEX(_xlpm.rozsah, _xlpm.finalni))</f>
        <v>2300</v>
      </c>
      <c r="BC1075" cm="1">
        <f t="array" aca="1" ref="BC1075" ca="1">INDEX($J$3:$J$10001,MATCH(BB1075,$J$3:$J$10004,0)-1)</f>
        <v>2200</v>
      </c>
      <c r="BD1075">
        <f t="shared" ca="1" si="280"/>
        <v>180</v>
      </c>
      <c r="BE1075">
        <f t="shared" ca="1" si="281"/>
        <v>245</v>
      </c>
      <c r="BF1075">
        <f t="shared" ca="1" si="282"/>
        <v>-65</v>
      </c>
      <c r="BG1075">
        <f t="shared" ca="1" si="283"/>
        <v>192.03662754901785</v>
      </c>
    </row>
    <row r="1076" spans="1:59" x14ac:dyDescent="0.25">
      <c r="A1076" s="64">
        <v>1073</v>
      </c>
      <c r="B1076" s="64">
        <v>98</v>
      </c>
      <c r="C1076" s="64">
        <v>48</v>
      </c>
      <c r="D1076" s="18">
        <v>1073</v>
      </c>
      <c r="E1076" s="21">
        <f t="shared" ca="1" si="268"/>
        <v>2204.7111351784351</v>
      </c>
      <c r="F1076" s="22">
        <f t="shared" ca="1" si="269"/>
        <v>116.13012582432825</v>
      </c>
      <c r="G1076" s="23">
        <v>1073</v>
      </c>
      <c r="H1076" s="24">
        <f t="shared" ca="1" si="270"/>
        <v>2206.8721559999999</v>
      </c>
      <c r="I1076" s="25">
        <f t="shared" ca="1" si="271"/>
        <v>115.45588732800003</v>
      </c>
      <c r="J1076" s="155"/>
      <c r="K1076" s="155"/>
      <c r="AR1076">
        <f t="shared" ca="1" si="272"/>
        <v>240.53309860000007</v>
      </c>
      <c r="AS1076">
        <f t="shared" ca="1" si="273"/>
        <v>184.46690139999993</v>
      </c>
      <c r="AT1076" cm="1">
        <f t="array" aca="1" ref="AT1076" ca="1">_xlfn.LET(_xlpm.rozsah, $J$3:$J$10001,_xlpm.podminka, (_xlpm.rozsah&gt;H1076)*(ISNUMBER(_xlpm.rozsah)),_xlpm.indexy, IF(_xlpm.podminka, ROW(_xlpm.rozsah)-MIN(ROW(_xlpm.rozsah))+1),_xlpm.prvni, MIN(_xlpm.indexy),_xlpm.finalni, IF(_xlpm.prvni=1, 2, _xlpm.prvni),INDEX(_xlpm.rozsah, _xlpm.finalni))</f>
        <v>2300</v>
      </c>
      <c r="AU1076" cm="1">
        <f t="array" aca="1" ref="AU1076" ca="1">INDEX($J$3:$J$10001,MATCH(AT1076,$J$3:$J$10004,0)-1)</f>
        <v>2200</v>
      </c>
      <c r="AV1076">
        <f t="shared" ca="1" si="274"/>
        <v>180</v>
      </c>
      <c r="AW1076">
        <f t="shared" ca="1" si="275"/>
        <v>245</v>
      </c>
      <c r="AX1076">
        <f t="shared" ca="1" si="276"/>
        <v>-65</v>
      </c>
      <c r="AY1076">
        <f t="shared" ca="1" si="277"/>
        <v>240.53309860000007</v>
      </c>
      <c r="AZ1076">
        <f t="shared" ca="1" si="278"/>
        <v>241.93776213401716</v>
      </c>
      <c r="BA1076">
        <f t="shared" ca="1" si="279"/>
        <v>183.06223786598284</v>
      </c>
      <c r="BB1076" cm="1">
        <f t="array" aca="1" ref="BB1076" ca="1">_xlfn.LET(_xlpm.rozsah, $J$3:$J$10001,_xlpm.podminka, (_xlpm.rozsah&gt;E1076)*(ISNUMBER(_xlpm.rozsah)),_xlpm.indexy, IF(_xlpm.podminka, ROW(_xlpm.rozsah)-MIN(ROW(_xlpm.rozsah))+1),_xlpm.prvni, MIN(_xlpm.indexy),_xlpm.finalni, IF(_xlpm.prvni=1, 2, _xlpm.prvni),INDEX(_xlpm.rozsah, _xlpm.finalni))</f>
        <v>2300</v>
      </c>
      <c r="BC1076" cm="1">
        <f t="array" aca="1" ref="BC1076" ca="1">INDEX($J$3:$J$10001,MATCH(BB1076,$J$3:$J$10004,0)-1)</f>
        <v>2200</v>
      </c>
      <c r="BD1076">
        <f t="shared" ca="1" si="280"/>
        <v>180</v>
      </c>
      <c r="BE1076">
        <f t="shared" ca="1" si="281"/>
        <v>245</v>
      </c>
      <c r="BF1076">
        <f t="shared" ca="1" si="282"/>
        <v>-65</v>
      </c>
      <c r="BG1076">
        <f t="shared" ca="1" si="283"/>
        <v>241.93776213401716</v>
      </c>
    </row>
    <row r="1077" spans="1:59" x14ac:dyDescent="0.25">
      <c r="A1077" s="64">
        <v>1074</v>
      </c>
      <c r="B1077" s="64">
        <v>101</v>
      </c>
      <c r="C1077" s="64">
        <v>34</v>
      </c>
      <c r="D1077" s="18">
        <v>1074</v>
      </c>
      <c r="E1077" s="21">
        <f t="shared" ca="1" si="268"/>
        <v>2250.7737209492034</v>
      </c>
      <c r="F1077" s="22">
        <f t="shared" ca="1" si="269"/>
        <v>72.079007670226062</v>
      </c>
      <c r="G1077" s="28">
        <v>1074</v>
      </c>
      <c r="H1077" s="24">
        <f t="shared" ca="1" si="270"/>
        <v>2243.8172219999997</v>
      </c>
      <c r="I1077" s="25">
        <f t="shared" ca="1" si="271"/>
        <v>73.616393938000058</v>
      </c>
      <c r="J1077" s="155"/>
      <c r="K1077" s="155"/>
      <c r="AR1077">
        <f t="shared" ca="1" si="272"/>
        <v>216.5188057000002</v>
      </c>
      <c r="AS1077">
        <f t="shared" ca="1" si="273"/>
        <v>208.4811942999998</v>
      </c>
      <c r="AT1077" cm="1">
        <f t="array" aca="1" ref="AT1077" ca="1">_xlfn.LET(_xlpm.rozsah, $J$3:$J$10001,_xlpm.podminka, (_xlpm.rozsah&gt;H1077)*(ISNUMBER(_xlpm.rozsah)),_xlpm.indexy, IF(_xlpm.podminka, ROW(_xlpm.rozsah)-MIN(ROW(_xlpm.rozsah))+1),_xlpm.prvni, MIN(_xlpm.indexy),_xlpm.finalni, IF(_xlpm.prvni=1, 2, _xlpm.prvni),INDEX(_xlpm.rozsah, _xlpm.finalni))</f>
        <v>2300</v>
      </c>
      <c r="AU1077" cm="1">
        <f t="array" aca="1" ref="AU1077" ca="1">INDEX($J$3:$J$10001,MATCH(AT1077,$J$3:$J$10004,0)-1)</f>
        <v>2200</v>
      </c>
      <c r="AV1077">
        <f t="shared" ca="1" si="274"/>
        <v>180</v>
      </c>
      <c r="AW1077">
        <f t="shared" ca="1" si="275"/>
        <v>245</v>
      </c>
      <c r="AX1077">
        <f t="shared" ca="1" si="276"/>
        <v>-65</v>
      </c>
      <c r="AY1077">
        <f t="shared" ca="1" si="277"/>
        <v>216.5188057000002</v>
      </c>
      <c r="AZ1077">
        <f t="shared" ca="1" si="278"/>
        <v>211.99708138301781</v>
      </c>
      <c r="BA1077">
        <f t="shared" ca="1" si="279"/>
        <v>213.00291861698219</v>
      </c>
      <c r="BB1077" cm="1">
        <f t="array" aca="1" ref="BB1077" ca="1">_xlfn.LET(_xlpm.rozsah, $J$3:$J$10001,_xlpm.podminka, (_xlpm.rozsah&gt;E1077)*(ISNUMBER(_xlpm.rozsah)),_xlpm.indexy, IF(_xlpm.podminka, ROW(_xlpm.rozsah)-MIN(ROW(_xlpm.rozsah))+1),_xlpm.prvni, MIN(_xlpm.indexy),_xlpm.finalni, IF(_xlpm.prvni=1, 2, _xlpm.prvni),INDEX(_xlpm.rozsah, _xlpm.finalni))</f>
        <v>2300</v>
      </c>
      <c r="BC1077" cm="1">
        <f t="array" aca="1" ref="BC1077" ca="1">INDEX($J$3:$J$10001,MATCH(BB1077,$J$3:$J$10004,0)-1)</f>
        <v>2200</v>
      </c>
      <c r="BD1077">
        <f t="shared" ca="1" si="280"/>
        <v>180</v>
      </c>
      <c r="BE1077">
        <f t="shared" ca="1" si="281"/>
        <v>245</v>
      </c>
      <c r="BF1077">
        <f t="shared" ca="1" si="282"/>
        <v>-65</v>
      </c>
      <c r="BG1077">
        <f t="shared" ca="1" si="283"/>
        <v>211.99708138301781</v>
      </c>
    </row>
    <row r="1078" spans="1:59" x14ac:dyDescent="0.25">
      <c r="A1078" s="64">
        <v>1075</v>
      </c>
      <c r="B1078" s="64">
        <v>99</v>
      </c>
      <c r="C1078" s="64">
        <v>39</v>
      </c>
      <c r="D1078" s="18">
        <v>1075</v>
      </c>
      <c r="E1078" s="21">
        <f t="shared" ca="1" si="268"/>
        <v>2220.0653304353582</v>
      </c>
      <c r="F1078" s="22">
        <f t="shared" ca="1" si="269"/>
        <v>90.463438734636696</v>
      </c>
      <c r="G1078" s="23">
        <v>1075</v>
      </c>
      <c r="H1078" s="24">
        <f t="shared" ca="1" si="270"/>
        <v>2219.1871780000001</v>
      </c>
      <c r="I1078" s="25">
        <f t="shared" ca="1" si="271"/>
        <v>90.686050376999972</v>
      </c>
      <c r="J1078" s="155"/>
      <c r="K1078" s="155"/>
      <c r="AR1078">
        <f t="shared" ca="1" si="272"/>
        <v>232.52833429999993</v>
      </c>
      <c r="AS1078">
        <f t="shared" ca="1" si="273"/>
        <v>192.47166570000007</v>
      </c>
      <c r="AT1078" cm="1">
        <f t="array" aca="1" ref="AT1078" ca="1">_xlfn.LET(_xlpm.rozsah, $J$3:$J$10001,_xlpm.podminka, (_xlpm.rozsah&gt;H1078)*(ISNUMBER(_xlpm.rozsah)),_xlpm.indexy, IF(_xlpm.podminka, ROW(_xlpm.rozsah)-MIN(ROW(_xlpm.rozsah))+1),_xlpm.prvni, MIN(_xlpm.indexy),_xlpm.finalni, IF(_xlpm.prvni=1, 2, _xlpm.prvni),INDEX(_xlpm.rozsah, _xlpm.finalni))</f>
        <v>2300</v>
      </c>
      <c r="AU1078" cm="1">
        <f t="array" aca="1" ref="AU1078" ca="1">INDEX($J$3:$J$10001,MATCH(AT1078,$J$3:$J$10004,0)-1)</f>
        <v>2200</v>
      </c>
      <c r="AV1078">
        <f t="shared" ca="1" si="274"/>
        <v>180</v>
      </c>
      <c r="AW1078">
        <f t="shared" ca="1" si="275"/>
        <v>245</v>
      </c>
      <c r="AX1078">
        <f t="shared" ca="1" si="276"/>
        <v>-65</v>
      </c>
      <c r="AY1078">
        <f t="shared" ca="1" si="277"/>
        <v>232.52833429999993</v>
      </c>
      <c r="AZ1078">
        <f t="shared" ca="1" si="278"/>
        <v>231.95753521701718</v>
      </c>
      <c r="BA1078">
        <f t="shared" ca="1" si="279"/>
        <v>193.04246478298282</v>
      </c>
      <c r="BB1078" cm="1">
        <f t="array" aca="1" ref="BB1078" ca="1">_xlfn.LET(_xlpm.rozsah, $J$3:$J$10001,_xlpm.podminka, (_xlpm.rozsah&gt;E1078)*(ISNUMBER(_xlpm.rozsah)),_xlpm.indexy, IF(_xlpm.podminka, ROW(_xlpm.rozsah)-MIN(ROW(_xlpm.rozsah))+1),_xlpm.prvni, MIN(_xlpm.indexy),_xlpm.finalni, IF(_xlpm.prvni=1, 2, _xlpm.prvni),INDEX(_xlpm.rozsah, _xlpm.finalni))</f>
        <v>2300</v>
      </c>
      <c r="BC1078" cm="1">
        <f t="array" aca="1" ref="BC1078" ca="1">INDEX($J$3:$J$10001,MATCH(BB1078,$J$3:$J$10004,0)-1)</f>
        <v>2200</v>
      </c>
      <c r="BD1078">
        <f t="shared" ca="1" si="280"/>
        <v>180</v>
      </c>
      <c r="BE1078">
        <f t="shared" ca="1" si="281"/>
        <v>245</v>
      </c>
      <c r="BF1078">
        <f t="shared" ca="1" si="282"/>
        <v>-65</v>
      </c>
      <c r="BG1078">
        <f t="shared" ca="1" si="283"/>
        <v>231.95753521701718</v>
      </c>
    </row>
    <row r="1079" spans="1:59" x14ac:dyDescent="0.25">
      <c r="A1079" s="64">
        <v>1076</v>
      </c>
      <c r="B1079" s="64">
        <v>103</v>
      </c>
      <c r="C1079" s="64">
        <v>11</v>
      </c>
      <c r="D1079" s="18">
        <v>1076</v>
      </c>
      <c r="E1079" s="21">
        <f t="shared" ca="1" si="268"/>
        <v>2281.4821114630495</v>
      </c>
      <c r="F1079" s="22">
        <f t="shared" ca="1" si="269"/>
        <v>21.124029030391963</v>
      </c>
      <c r="G1079" s="28">
        <v>1076</v>
      </c>
      <c r="H1079" s="24">
        <f t="shared" ca="1" si="270"/>
        <v>2268.4472660000001</v>
      </c>
      <c r="I1079" s="25">
        <f t="shared" ca="1" si="271"/>
        <v>22.05602048099999</v>
      </c>
      <c r="J1079" s="155"/>
      <c r="K1079" s="155"/>
      <c r="AR1079">
        <f t="shared" ca="1" si="272"/>
        <v>200.50927709999991</v>
      </c>
      <c r="AS1079">
        <f t="shared" ca="1" si="273"/>
        <v>224.49072290000009</v>
      </c>
      <c r="AT1079" cm="1">
        <f t="array" aca="1" ref="AT1079" ca="1">_xlfn.LET(_xlpm.rozsah, $J$3:$J$10001,_xlpm.podminka, (_xlpm.rozsah&gt;H1079)*(ISNUMBER(_xlpm.rozsah)),_xlpm.indexy, IF(_xlpm.podminka, ROW(_xlpm.rozsah)-MIN(ROW(_xlpm.rozsah))+1),_xlpm.prvni, MIN(_xlpm.indexy),_xlpm.finalni, IF(_xlpm.prvni=1, 2, _xlpm.prvni),INDEX(_xlpm.rozsah, _xlpm.finalni))</f>
        <v>2300</v>
      </c>
      <c r="AU1079" cm="1">
        <f t="array" aca="1" ref="AU1079" ca="1">INDEX($J$3:$J$10001,MATCH(AT1079,$J$3:$J$10004,0)-1)</f>
        <v>2200</v>
      </c>
      <c r="AV1079">
        <f t="shared" ca="1" si="274"/>
        <v>180</v>
      </c>
      <c r="AW1079">
        <f t="shared" ca="1" si="275"/>
        <v>245</v>
      </c>
      <c r="AX1079">
        <f t="shared" ca="1" si="276"/>
        <v>-65</v>
      </c>
      <c r="AY1079">
        <f t="shared" ca="1" si="277"/>
        <v>200.50927709999991</v>
      </c>
      <c r="AZ1079">
        <f t="shared" ca="1" si="278"/>
        <v>192.03662754901785</v>
      </c>
      <c r="BA1079">
        <f t="shared" ca="1" si="279"/>
        <v>232.96337245098215</v>
      </c>
      <c r="BB1079" cm="1">
        <f t="array" aca="1" ref="BB1079" ca="1">_xlfn.LET(_xlpm.rozsah, $J$3:$J$10001,_xlpm.podminka, (_xlpm.rozsah&gt;E1079)*(ISNUMBER(_xlpm.rozsah)),_xlpm.indexy, IF(_xlpm.podminka, ROW(_xlpm.rozsah)-MIN(ROW(_xlpm.rozsah))+1),_xlpm.prvni, MIN(_xlpm.indexy),_xlpm.finalni, IF(_xlpm.prvni=1, 2, _xlpm.prvni),INDEX(_xlpm.rozsah, _xlpm.finalni))</f>
        <v>2300</v>
      </c>
      <c r="BC1079" cm="1">
        <f t="array" aca="1" ref="BC1079" ca="1">INDEX($J$3:$J$10001,MATCH(BB1079,$J$3:$J$10004,0)-1)</f>
        <v>2200</v>
      </c>
      <c r="BD1079">
        <f t="shared" ca="1" si="280"/>
        <v>180</v>
      </c>
      <c r="BE1079">
        <f t="shared" ca="1" si="281"/>
        <v>245</v>
      </c>
      <c r="BF1079">
        <f t="shared" ca="1" si="282"/>
        <v>-65</v>
      </c>
      <c r="BG1079">
        <f t="shared" ca="1" si="283"/>
        <v>192.03662754901785</v>
      </c>
    </row>
    <row r="1080" spans="1:59" x14ac:dyDescent="0.25">
      <c r="A1080" s="64">
        <v>1077</v>
      </c>
      <c r="B1080" s="64">
        <v>103</v>
      </c>
      <c r="C1080" s="64">
        <v>19</v>
      </c>
      <c r="D1080" s="18">
        <v>1077</v>
      </c>
      <c r="E1080" s="21">
        <f t="shared" ca="1" si="268"/>
        <v>2281.4821114630495</v>
      </c>
      <c r="F1080" s="22">
        <f t="shared" ca="1" si="269"/>
        <v>36.486959234313389</v>
      </c>
      <c r="G1080" s="23">
        <v>1077</v>
      </c>
      <c r="H1080" s="24">
        <f t="shared" ca="1" si="270"/>
        <v>2268.4472660000001</v>
      </c>
      <c r="I1080" s="25">
        <f t="shared" ca="1" si="271"/>
        <v>38.096762648999984</v>
      </c>
      <c r="J1080" s="155"/>
      <c r="K1080" s="155"/>
      <c r="AR1080">
        <f t="shared" ca="1" si="272"/>
        <v>200.50927709999991</v>
      </c>
      <c r="AS1080">
        <f t="shared" ca="1" si="273"/>
        <v>224.49072290000009</v>
      </c>
      <c r="AT1080" cm="1">
        <f t="array" aca="1" ref="AT1080" ca="1">_xlfn.LET(_xlpm.rozsah, $J$3:$J$10001,_xlpm.podminka, (_xlpm.rozsah&gt;H1080)*(ISNUMBER(_xlpm.rozsah)),_xlpm.indexy, IF(_xlpm.podminka, ROW(_xlpm.rozsah)-MIN(ROW(_xlpm.rozsah))+1),_xlpm.prvni, MIN(_xlpm.indexy),_xlpm.finalni, IF(_xlpm.prvni=1, 2, _xlpm.prvni),INDEX(_xlpm.rozsah, _xlpm.finalni))</f>
        <v>2300</v>
      </c>
      <c r="AU1080" cm="1">
        <f t="array" aca="1" ref="AU1080" ca="1">INDEX($J$3:$J$10001,MATCH(AT1080,$J$3:$J$10004,0)-1)</f>
        <v>2200</v>
      </c>
      <c r="AV1080">
        <f t="shared" ca="1" si="274"/>
        <v>180</v>
      </c>
      <c r="AW1080">
        <f t="shared" ca="1" si="275"/>
        <v>245</v>
      </c>
      <c r="AX1080">
        <f t="shared" ca="1" si="276"/>
        <v>-65</v>
      </c>
      <c r="AY1080">
        <f t="shared" ca="1" si="277"/>
        <v>200.50927709999991</v>
      </c>
      <c r="AZ1080">
        <f t="shared" ca="1" si="278"/>
        <v>192.03662754901785</v>
      </c>
      <c r="BA1080">
        <f t="shared" ca="1" si="279"/>
        <v>232.96337245098215</v>
      </c>
      <c r="BB1080" cm="1">
        <f t="array" aca="1" ref="BB1080" ca="1">_xlfn.LET(_xlpm.rozsah, $J$3:$J$10001,_xlpm.podminka, (_xlpm.rozsah&gt;E1080)*(ISNUMBER(_xlpm.rozsah)),_xlpm.indexy, IF(_xlpm.podminka, ROW(_xlpm.rozsah)-MIN(ROW(_xlpm.rozsah))+1),_xlpm.prvni, MIN(_xlpm.indexy),_xlpm.finalni, IF(_xlpm.prvni=1, 2, _xlpm.prvni),INDEX(_xlpm.rozsah, _xlpm.finalni))</f>
        <v>2300</v>
      </c>
      <c r="BC1080" cm="1">
        <f t="array" aca="1" ref="BC1080" ca="1">INDEX($J$3:$J$10001,MATCH(BB1080,$J$3:$J$10004,0)-1)</f>
        <v>2200</v>
      </c>
      <c r="BD1080">
        <f t="shared" ca="1" si="280"/>
        <v>180</v>
      </c>
      <c r="BE1080">
        <f t="shared" ca="1" si="281"/>
        <v>245</v>
      </c>
      <c r="BF1080">
        <f t="shared" ca="1" si="282"/>
        <v>-65</v>
      </c>
      <c r="BG1080">
        <f t="shared" ca="1" si="283"/>
        <v>192.03662754901785</v>
      </c>
    </row>
    <row r="1081" spans="1:59" x14ac:dyDescent="0.25">
      <c r="A1081" s="64">
        <v>1078</v>
      </c>
      <c r="B1081" s="64">
        <v>103</v>
      </c>
      <c r="C1081" s="64">
        <v>7</v>
      </c>
      <c r="D1081" s="18">
        <v>1078</v>
      </c>
      <c r="E1081" s="21">
        <f t="shared" ca="1" si="268"/>
        <v>2281.4821114630495</v>
      </c>
      <c r="F1081" s="22">
        <f t="shared" ca="1" si="269"/>
        <v>13.44256392843125</v>
      </c>
      <c r="G1081" s="28">
        <v>1078</v>
      </c>
      <c r="H1081" s="24">
        <f t="shared" ca="1" si="270"/>
        <v>2268.4472660000001</v>
      </c>
      <c r="I1081" s="25">
        <f t="shared" ca="1" si="271"/>
        <v>14.035649396999993</v>
      </c>
      <c r="J1081" s="155"/>
      <c r="K1081" s="155"/>
      <c r="AR1081">
        <f t="shared" ca="1" si="272"/>
        <v>200.50927709999991</v>
      </c>
      <c r="AS1081">
        <f t="shared" ca="1" si="273"/>
        <v>224.49072290000009</v>
      </c>
      <c r="AT1081" cm="1">
        <f t="array" aca="1" ref="AT1081" ca="1">_xlfn.LET(_xlpm.rozsah, $J$3:$J$10001,_xlpm.podminka, (_xlpm.rozsah&gt;H1081)*(ISNUMBER(_xlpm.rozsah)),_xlpm.indexy, IF(_xlpm.podminka, ROW(_xlpm.rozsah)-MIN(ROW(_xlpm.rozsah))+1),_xlpm.prvni, MIN(_xlpm.indexy),_xlpm.finalni, IF(_xlpm.prvni=1, 2, _xlpm.prvni),INDEX(_xlpm.rozsah, _xlpm.finalni))</f>
        <v>2300</v>
      </c>
      <c r="AU1081" cm="1">
        <f t="array" aca="1" ref="AU1081" ca="1">INDEX($J$3:$J$10001,MATCH(AT1081,$J$3:$J$10004,0)-1)</f>
        <v>2200</v>
      </c>
      <c r="AV1081">
        <f t="shared" ca="1" si="274"/>
        <v>180</v>
      </c>
      <c r="AW1081">
        <f t="shared" ca="1" si="275"/>
        <v>245</v>
      </c>
      <c r="AX1081">
        <f t="shared" ca="1" si="276"/>
        <v>-65</v>
      </c>
      <c r="AY1081">
        <f t="shared" ca="1" si="277"/>
        <v>200.50927709999991</v>
      </c>
      <c r="AZ1081">
        <f t="shared" ca="1" si="278"/>
        <v>192.03662754901785</v>
      </c>
      <c r="BA1081">
        <f t="shared" ca="1" si="279"/>
        <v>232.96337245098215</v>
      </c>
      <c r="BB1081" cm="1">
        <f t="array" aca="1" ref="BB1081" ca="1">_xlfn.LET(_xlpm.rozsah, $J$3:$J$10001,_xlpm.podminka, (_xlpm.rozsah&gt;E1081)*(ISNUMBER(_xlpm.rozsah)),_xlpm.indexy, IF(_xlpm.podminka, ROW(_xlpm.rozsah)-MIN(ROW(_xlpm.rozsah))+1),_xlpm.prvni, MIN(_xlpm.indexy),_xlpm.finalni, IF(_xlpm.prvni=1, 2, _xlpm.prvni),INDEX(_xlpm.rozsah, _xlpm.finalni))</f>
        <v>2300</v>
      </c>
      <c r="BC1081" cm="1">
        <f t="array" aca="1" ref="BC1081" ca="1">INDEX($J$3:$J$10001,MATCH(BB1081,$J$3:$J$10004,0)-1)</f>
        <v>2200</v>
      </c>
      <c r="BD1081">
        <f t="shared" ca="1" si="280"/>
        <v>180</v>
      </c>
      <c r="BE1081">
        <f t="shared" ca="1" si="281"/>
        <v>245</v>
      </c>
      <c r="BF1081">
        <f t="shared" ca="1" si="282"/>
        <v>-65</v>
      </c>
      <c r="BG1081">
        <f t="shared" ca="1" si="283"/>
        <v>192.03662754901785</v>
      </c>
    </row>
    <row r="1082" spans="1:59" x14ac:dyDescent="0.25">
      <c r="A1082" s="64">
        <v>1079</v>
      </c>
      <c r="B1082" s="64">
        <v>103</v>
      </c>
      <c r="C1082" s="64">
        <v>13</v>
      </c>
      <c r="D1082" s="18">
        <v>1079</v>
      </c>
      <c r="E1082" s="21">
        <f t="shared" ca="1" si="268"/>
        <v>2281.4821114630495</v>
      </c>
      <c r="F1082" s="22">
        <f t="shared" ca="1" si="269"/>
        <v>24.964761581372322</v>
      </c>
      <c r="G1082" s="23">
        <v>1079</v>
      </c>
      <c r="H1082" s="24">
        <f t="shared" ca="1" si="270"/>
        <v>2268.4472660000001</v>
      </c>
      <c r="I1082" s="25">
        <f t="shared" ca="1" si="271"/>
        <v>26.066206022999985</v>
      </c>
      <c r="J1082" s="155"/>
      <c r="K1082" s="155"/>
      <c r="AR1082">
        <f t="shared" ca="1" si="272"/>
        <v>200.50927709999991</v>
      </c>
      <c r="AS1082">
        <f t="shared" ca="1" si="273"/>
        <v>224.49072290000009</v>
      </c>
      <c r="AT1082" cm="1">
        <f t="array" aca="1" ref="AT1082" ca="1">_xlfn.LET(_xlpm.rozsah, $J$3:$J$10001,_xlpm.podminka, (_xlpm.rozsah&gt;H1082)*(ISNUMBER(_xlpm.rozsah)),_xlpm.indexy, IF(_xlpm.podminka, ROW(_xlpm.rozsah)-MIN(ROW(_xlpm.rozsah))+1),_xlpm.prvni, MIN(_xlpm.indexy),_xlpm.finalni, IF(_xlpm.prvni=1, 2, _xlpm.prvni),INDEX(_xlpm.rozsah, _xlpm.finalni))</f>
        <v>2300</v>
      </c>
      <c r="AU1082" cm="1">
        <f t="array" aca="1" ref="AU1082" ca="1">INDEX($J$3:$J$10001,MATCH(AT1082,$J$3:$J$10004,0)-1)</f>
        <v>2200</v>
      </c>
      <c r="AV1082">
        <f t="shared" ca="1" si="274"/>
        <v>180</v>
      </c>
      <c r="AW1082">
        <f t="shared" ca="1" si="275"/>
        <v>245</v>
      </c>
      <c r="AX1082">
        <f t="shared" ca="1" si="276"/>
        <v>-65</v>
      </c>
      <c r="AY1082">
        <f t="shared" ca="1" si="277"/>
        <v>200.50927709999991</v>
      </c>
      <c r="AZ1082">
        <f t="shared" ca="1" si="278"/>
        <v>192.03662754901785</v>
      </c>
      <c r="BA1082">
        <f t="shared" ca="1" si="279"/>
        <v>232.96337245098215</v>
      </c>
      <c r="BB1082" cm="1">
        <f t="array" aca="1" ref="BB1082" ca="1">_xlfn.LET(_xlpm.rozsah, $J$3:$J$10001,_xlpm.podminka, (_xlpm.rozsah&gt;E1082)*(ISNUMBER(_xlpm.rozsah)),_xlpm.indexy, IF(_xlpm.podminka, ROW(_xlpm.rozsah)-MIN(ROW(_xlpm.rozsah))+1),_xlpm.prvni, MIN(_xlpm.indexy),_xlpm.finalni, IF(_xlpm.prvni=1, 2, _xlpm.prvni),INDEX(_xlpm.rozsah, _xlpm.finalni))</f>
        <v>2300</v>
      </c>
      <c r="BC1082" cm="1">
        <f t="array" aca="1" ref="BC1082" ca="1">INDEX($J$3:$J$10001,MATCH(BB1082,$J$3:$J$10004,0)-1)</f>
        <v>2200</v>
      </c>
      <c r="BD1082">
        <f t="shared" ca="1" si="280"/>
        <v>180</v>
      </c>
      <c r="BE1082">
        <f t="shared" ca="1" si="281"/>
        <v>245</v>
      </c>
      <c r="BF1082">
        <f t="shared" ca="1" si="282"/>
        <v>-65</v>
      </c>
      <c r="BG1082">
        <f t="shared" ca="1" si="283"/>
        <v>192.03662754901785</v>
      </c>
    </row>
    <row r="1083" spans="1:59" x14ac:dyDescent="0.25">
      <c r="A1083" s="64">
        <v>1080</v>
      </c>
      <c r="B1083" s="64">
        <v>103</v>
      </c>
      <c r="C1083" s="64">
        <v>10</v>
      </c>
      <c r="D1083" s="18">
        <v>1080</v>
      </c>
      <c r="E1083" s="21">
        <f t="shared" ca="1" si="268"/>
        <v>2281.4821114630495</v>
      </c>
      <c r="F1083" s="22">
        <f t="shared" ca="1" si="269"/>
        <v>19.203662754901785</v>
      </c>
      <c r="G1083" s="28">
        <v>1080</v>
      </c>
      <c r="H1083" s="24">
        <f t="shared" ca="1" si="270"/>
        <v>2268.4472660000001</v>
      </c>
      <c r="I1083" s="25">
        <f t="shared" ca="1" si="271"/>
        <v>20.050927709999993</v>
      </c>
      <c r="J1083" s="155"/>
      <c r="K1083" s="155"/>
      <c r="AR1083">
        <f t="shared" ca="1" si="272"/>
        <v>200.50927709999991</v>
      </c>
      <c r="AS1083">
        <f t="shared" ca="1" si="273"/>
        <v>224.49072290000009</v>
      </c>
      <c r="AT1083" cm="1">
        <f t="array" aca="1" ref="AT1083" ca="1">_xlfn.LET(_xlpm.rozsah, $J$3:$J$10001,_xlpm.podminka, (_xlpm.rozsah&gt;H1083)*(ISNUMBER(_xlpm.rozsah)),_xlpm.indexy, IF(_xlpm.podminka, ROW(_xlpm.rozsah)-MIN(ROW(_xlpm.rozsah))+1),_xlpm.prvni, MIN(_xlpm.indexy),_xlpm.finalni, IF(_xlpm.prvni=1, 2, _xlpm.prvni),INDEX(_xlpm.rozsah, _xlpm.finalni))</f>
        <v>2300</v>
      </c>
      <c r="AU1083" cm="1">
        <f t="array" aca="1" ref="AU1083" ca="1">INDEX($J$3:$J$10001,MATCH(AT1083,$J$3:$J$10004,0)-1)</f>
        <v>2200</v>
      </c>
      <c r="AV1083">
        <f t="shared" ca="1" si="274"/>
        <v>180</v>
      </c>
      <c r="AW1083">
        <f t="shared" ca="1" si="275"/>
        <v>245</v>
      </c>
      <c r="AX1083">
        <f t="shared" ca="1" si="276"/>
        <v>-65</v>
      </c>
      <c r="AY1083">
        <f t="shared" ca="1" si="277"/>
        <v>200.50927709999991</v>
      </c>
      <c r="AZ1083">
        <f t="shared" ca="1" si="278"/>
        <v>192.03662754901785</v>
      </c>
      <c r="BA1083">
        <f t="shared" ca="1" si="279"/>
        <v>232.96337245098215</v>
      </c>
      <c r="BB1083" cm="1">
        <f t="array" aca="1" ref="BB1083" ca="1">_xlfn.LET(_xlpm.rozsah, $J$3:$J$10001,_xlpm.podminka, (_xlpm.rozsah&gt;E1083)*(ISNUMBER(_xlpm.rozsah)),_xlpm.indexy, IF(_xlpm.podminka, ROW(_xlpm.rozsah)-MIN(ROW(_xlpm.rozsah))+1),_xlpm.prvni, MIN(_xlpm.indexy),_xlpm.finalni, IF(_xlpm.prvni=1, 2, _xlpm.prvni),INDEX(_xlpm.rozsah, _xlpm.finalni))</f>
        <v>2300</v>
      </c>
      <c r="BC1083" cm="1">
        <f t="array" aca="1" ref="BC1083" ca="1">INDEX($J$3:$J$10001,MATCH(BB1083,$J$3:$J$10004,0)-1)</f>
        <v>2200</v>
      </c>
      <c r="BD1083">
        <f t="shared" ca="1" si="280"/>
        <v>180</v>
      </c>
      <c r="BE1083">
        <f t="shared" ca="1" si="281"/>
        <v>245</v>
      </c>
      <c r="BF1083">
        <f t="shared" ca="1" si="282"/>
        <v>-65</v>
      </c>
      <c r="BG1083">
        <f t="shared" ca="1" si="283"/>
        <v>192.03662754901785</v>
      </c>
    </row>
    <row r="1084" spans="1:59" x14ac:dyDescent="0.25">
      <c r="A1084" s="64">
        <v>1081</v>
      </c>
      <c r="B1084" s="64">
        <v>102</v>
      </c>
      <c r="C1084" s="64">
        <v>13</v>
      </c>
      <c r="D1084" s="18">
        <v>1081</v>
      </c>
      <c r="E1084" s="21">
        <f t="shared" ca="1" si="268"/>
        <v>2266.1279162061264</v>
      </c>
      <c r="F1084" s="22">
        <f t="shared" ca="1" si="269"/>
        <v>26.262191080582319</v>
      </c>
      <c r="G1084" s="23">
        <v>1081</v>
      </c>
      <c r="H1084" s="24">
        <f t="shared" ca="1" si="270"/>
        <v>2256.1322439999999</v>
      </c>
      <c r="I1084" s="25">
        <f t="shared" ca="1" si="271"/>
        <v>27.106825382000007</v>
      </c>
      <c r="J1084" s="155"/>
      <c r="K1084" s="155"/>
      <c r="AR1084">
        <f t="shared" ca="1" si="272"/>
        <v>208.51404140000005</v>
      </c>
      <c r="AS1084">
        <f t="shared" ca="1" si="273"/>
        <v>216.48595859999995</v>
      </c>
      <c r="AT1084" cm="1">
        <f t="array" aca="1" ref="AT1084" ca="1">_xlfn.LET(_xlpm.rozsah, $J$3:$J$10001,_xlpm.podminka, (_xlpm.rozsah&gt;H1084)*(ISNUMBER(_xlpm.rozsah)),_xlpm.indexy, IF(_xlpm.podminka, ROW(_xlpm.rozsah)-MIN(ROW(_xlpm.rozsah))+1),_xlpm.prvni, MIN(_xlpm.indexy),_xlpm.finalni, IF(_xlpm.prvni=1, 2, _xlpm.prvni),INDEX(_xlpm.rozsah, _xlpm.finalni))</f>
        <v>2300</v>
      </c>
      <c r="AU1084" cm="1">
        <f t="array" aca="1" ref="AU1084" ca="1">INDEX($J$3:$J$10001,MATCH(AT1084,$J$3:$J$10004,0)-1)</f>
        <v>2200</v>
      </c>
      <c r="AV1084">
        <f t="shared" ca="1" si="274"/>
        <v>180</v>
      </c>
      <c r="AW1084">
        <f t="shared" ca="1" si="275"/>
        <v>245</v>
      </c>
      <c r="AX1084">
        <f t="shared" ca="1" si="276"/>
        <v>-65</v>
      </c>
      <c r="AY1084">
        <f t="shared" ca="1" si="277"/>
        <v>208.51404140000005</v>
      </c>
      <c r="AZ1084">
        <f t="shared" ca="1" si="278"/>
        <v>202.01685446601783</v>
      </c>
      <c r="BA1084">
        <f t="shared" ca="1" si="279"/>
        <v>222.98314553398217</v>
      </c>
      <c r="BB1084" cm="1">
        <f t="array" aca="1" ref="BB1084" ca="1">_xlfn.LET(_xlpm.rozsah, $J$3:$J$10001,_xlpm.podminka, (_xlpm.rozsah&gt;E1084)*(ISNUMBER(_xlpm.rozsah)),_xlpm.indexy, IF(_xlpm.podminka, ROW(_xlpm.rozsah)-MIN(ROW(_xlpm.rozsah))+1),_xlpm.prvni, MIN(_xlpm.indexy),_xlpm.finalni, IF(_xlpm.prvni=1, 2, _xlpm.prvni),INDEX(_xlpm.rozsah, _xlpm.finalni))</f>
        <v>2300</v>
      </c>
      <c r="BC1084" cm="1">
        <f t="array" aca="1" ref="BC1084" ca="1">INDEX($J$3:$J$10001,MATCH(BB1084,$J$3:$J$10004,0)-1)</f>
        <v>2200</v>
      </c>
      <c r="BD1084">
        <f t="shared" ca="1" si="280"/>
        <v>180</v>
      </c>
      <c r="BE1084">
        <f t="shared" ca="1" si="281"/>
        <v>245</v>
      </c>
      <c r="BF1084">
        <f t="shared" ca="1" si="282"/>
        <v>-65</v>
      </c>
      <c r="BG1084">
        <f t="shared" ca="1" si="283"/>
        <v>202.01685446601783</v>
      </c>
    </row>
    <row r="1085" spans="1:59" x14ac:dyDescent="0.25">
      <c r="A1085" s="64">
        <v>1082</v>
      </c>
      <c r="B1085" s="64">
        <v>101</v>
      </c>
      <c r="C1085" s="64">
        <v>29</v>
      </c>
      <c r="D1085" s="18">
        <v>1082</v>
      </c>
      <c r="E1085" s="21">
        <f t="shared" ca="1" si="268"/>
        <v>2250.7737209492034</v>
      </c>
      <c r="F1085" s="22">
        <f t="shared" ca="1" si="269"/>
        <v>61.479153601075168</v>
      </c>
      <c r="G1085" s="28">
        <v>1082</v>
      </c>
      <c r="H1085" s="24">
        <f t="shared" ca="1" si="270"/>
        <v>2243.8172219999997</v>
      </c>
      <c r="I1085" s="25">
        <f t="shared" ca="1" si="271"/>
        <v>62.790453653000057</v>
      </c>
      <c r="J1085" s="155"/>
      <c r="K1085" s="155"/>
      <c r="AR1085">
        <f t="shared" ca="1" si="272"/>
        <v>216.5188057000002</v>
      </c>
      <c r="AS1085">
        <f t="shared" ca="1" si="273"/>
        <v>208.4811942999998</v>
      </c>
      <c r="AT1085" cm="1">
        <f t="array" aca="1" ref="AT1085" ca="1">_xlfn.LET(_xlpm.rozsah, $J$3:$J$10001,_xlpm.podminka, (_xlpm.rozsah&gt;H1085)*(ISNUMBER(_xlpm.rozsah)),_xlpm.indexy, IF(_xlpm.podminka, ROW(_xlpm.rozsah)-MIN(ROW(_xlpm.rozsah))+1),_xlpm.prvni, MIN(_xlpm.indexy),_xlpm.finalni, IF(_xlpm.prvni=1, 2, _xlpm.prvni),INDEX(_xlpm.rozsah, _xlpm.finalni))</f>
        <v>2300</v>
      </c>
      <c r="AU1085" cm="1">
        <f t="array" aca="1" ref="AU1085" ca="1">INDEX($J$3:$J$10001,MATCH(AT1085,$J$3:$J$10004,0)-1)</f>
        <v>2200</v>
      </c>
      <c r="AV1085">
        <f t="shared" ca="1" si="274"/>
        <v>180</v>
      </c>
      <c r="AW1085">
        <f t="shared" ca="1" si="275"/>
        <v>245</v>
      </c>
      <c r="AX1085">
        <f t="shared" ca="1" si="276"/>
        <v>-65</v>
      </c>
      <c r="AY1085">
        <f t="shared" ca="1" si="277"/>
        <v>216.5188057000002</v>
      </c>
      <c r="AZ1085">
        <f t="shared" ca="1" si="278"/>
        <v>211.99708138301781</v>
      </c>
      <c r="BA1085">
        <f t="shared" ca="1" si="279"/>
        <v>213.00291861698219</v>
      </c>
      <c r="BB1085" cm="1">
        <f t="array" aca="1" ref="BB1085" ca="1">_xlfn.LET(_xlpm.rozsah, $J$3:$J$10001,_xlpm.podminka, (_xlpm.rozsah&gt;E1085)*(ISNUMBER(_xlpm.rozsah)),_xlpm.indexy, IF(_xlpm.podminka, ROW(_xlpm.rozsah)-MIN(ROW(_xlpm.rozsah))+1),_xlpm.prvni, MIN(_xlpm.indexy),_xlpm.finalni, IF(_xlpm.prvni=1, 2, _xlpm.prvni),INDEX(_xlpm.rozsah, _xlpm.finalni))</f>
        <v>2300</v>
      </c>
      <c r="BC1085" cm="1">
        <f t="array" aca="1" ref="BC1085" ca="1">INDEX($J$3:$J$10001,MATCH(BB1085,$J$3:$J$10004,0)-1)</f>
        <v>2200</v>
      </c>
      <c r="BD1085">
        <f t="shared" ca="1" si="280"/>
        <v>180</v>
      </c>
      <c r="BE1085">
        <f t="shared" ca="1" si="281"/>
        <v>245</v>
      </c>
      <c r="BF1085">
        <f t="shared" ca="1" si="282"/>
        <v>-65</v>
      </c>
      <c r="BG1085">
        <f t="shared" ca="1" si="283"/>
        <v>211.99708138301781</v>
      </c>
    </row>
    <row r="1086" spans="1:59" x14ac:dyDescent="0.25">
      <c r="A1086" s="64">
        <v>1083</v>
      </c>
      <c r="B1086" s="64">
        <v>102</v>
      </c>
      <c r="C1086" s="64">
        <v>25</v>
      </c>
      <c r="D1086" s="18">
        <v>1083</v>
      </c>
      <c r="E1086" s="21">
        <f t="shared" ca="1" si="268"/>
        <v>2266.1279162061264</v>
      </c>
      <c r="F1086" s="22">
        <f t="shared" ca="1" si="269"/>
        <v>50.504213616504458</v>
      </c>
      <c r="G1086" s="23">
        <v>1083</v>
      </c>
      <c r="H1086" s="24">
        <f t="shared" ca="1" si="270"/>
        <v>2256.1322439999999</v>
      </c>
      <c r="I1086" s="25">
        <f t="shared" ca="1" si="271"/>
        <v>52.128510350000013</v>
      </c>
      <c r="J1086" s="155"/>
      <c r="K1086" s="155"/>
      <c r="AR1086">
        <f t="shared" ca="1" si="272"/>
        <v>208.51404140000005</v>
      </c>
      <c r="AS1086">
        <f t="shared" ca="1" si="273"/>
        <v>216.48595859999995</v>
      </c>
      <c r="AT1086" cm="1">
        <f t="array" aca="1" ref="AT1086" ca="1">_xlfn.LET(_xlpm.rozsah, $J$3:$J$10001,_xlpm.podminka, (_xlpm.rozsah&gt;H1086)*(ISNUMBER(_xlpm.rozsah)),_xlpm.indexy, IF(_xlpm.podminka, ROW(_xlpm.rozsah)-MIN(ROW(_xlpm.rozsah))+1),_xlpm.prvni, MIN(_xlpm.indexy),_xlpm.finalni, IF(_xlpm.prvni=1, 2, _xlpm.prvni),INDEX(_xlpm.rozsah, _xlpm.finalni))</f>
        <v>2300</v>
      </c>
      <c r="AU1086" cm="1">
        <f t="array" aca="1" ref="AU1086" ca="1">INDEX($J$3:$J$10001,MATCH(AT1086,$J$3:$J$10004,0)-1)</f>
        <v>2200</v>
      </c>
      <c r="AV1086">
        <f t="shared" ca="1" si="274"/>
        <v>180</v>
      </c>
      <c r="AW1086">
        <f t="shared" ca="1" si="275"/>
        <v>245</v>
      </c>
      <c r="AX1086">
        <f t="shared" ca="1" si="276"/>
        <v>-65</v>
      </c>
      <c r="AY1086">
        <f t="shared" ca="1" si="277"/>
        <v>208.51404140000005</v>
      </c>
      <c r="AZ1086">
        <f t="shared" ca="1" si="278"/>
        <v>202.01685446601783</v>
      </c>
      <c r="BA1086">
        <f t="shared" ca="1" si="279"/>
        <v>222.98314553398217</v>
      </c>
      <c r="BB1086" cm="1">
        <f t="array" aca="1" ref="BB1086" ca="1">_xlfn.LET(_xlpm.rozsah, $J$3:$J$10001,_xlpm.podminka, (_xlpm.rozsah&gt;E1086)*(ISNUMBER(_xlpm.rozsah)),_xlpm.indexy, IF(_xlpm.podminka, ROW(_xlpm.rozsah)-MIN(ROW(_xlpm.rozsah))+1),_xlpm.prvni, MIN(_xlpm.indexy),_xlpm.finalni, IF(_xlpm.prvni=1, 2, _xlpm.prvni),INDEX(_xlpm.rozsah, _xlpm.finalni))</f>
        <v>2300</v>
      </c>
      <c r="BC1086" cm="1">
        <f t="array" aca="1" ref="BC1086" ca="1">INDEX($J$3:$J$10001,MATCH(BB1086,$J$3:$J$10004,0)-1)</f>
        <v>2200</v>
      </c>
      <c r="BD1086">
        <f t="shared" ca="1" si="280"/>
        <v>180</v>
      </c>
      <c r="BE1086">
        <f t="shared" ca="1" si="281"/>
        <v>245</v>
      </c>
      <c r="BF1086">
        <f t="shared" ca="1" si="282"/>
        <v>-65</v>
      </c>
      <c r="BG1086">
        <f t="shared" ca="1" si="283"/>
        <v>202.01685446601783</v>
      </c>
    </row>
    <row r="1087" spans="1:59" x14ac:dyDescent="0.25">
      <c r="A1087" s="64">
        <v>1084</v>
      </c>
      <c r="B1087" s="64">
        <v>102</v>
      </c>
      <c r="C1087" s="64">
        <v>20</v>
      </c>
      <c r="D1087" s="18">
        <v>1084</v>
      </c>
      <c r="E1087" s="21">
        <f t="shared" ca="1" si="268"/>
        <v>2266.1279162061264</v>
      </c>
      <c r="F1087" s="22">
        <f t="shared" ca="1" si="269"/>
        <v>40.403370893203565</v>
      </c>
      <c r="G1087" s="28">
        <v>1084</v>
      </c>
      <c r="H1087" s="24">
        <f t="shared" ca="1" si="270"/>
        <v>2256.1322439999999</v>
      </c>
      <c r="I1087" s="25">
        <f t="shared" ca="1" si="271"/>
        <v>41.702808280000006</v>
      </c>
      <c r="J1087" s="155"/>
      <c r="K1087" s="155"/>
      <c r="AR1087">
        <f t="shared" ca="1" si="272"/>
        <v>208.51404140000005</v>
      </c>
      <c r="AS1087">
        <f t="shared" ca="1" si="273"/>
        <v>216.48595859999995</v>
      </c>
      <c r="AT1087" cm="1">
        <f t="array" aca="1" ref="AT1087" ca="1">_xlfn.LET(_xlpm.rozsah, $J$3:$J$10001,_xlpm.podminka, (_xlpm.rozsah&gt;H1087)*(ISNUMBER(_xlpm.rozsah)),_xlpm.indexy, IF(_xlpm.podminka, ROW(_xlpm.rozsah)-MIN(ROW(_xlpm.rozsah))+1),_xlpm.prvni, MIN(_xlpm.indexy),_xlpm.finalni, IF(_xlpm.prvni=1, 2, _xlpm.prvni),INDEX(_xlpm.rozsah, _xlpm.finalni))</f>
        <v>2300</v>
      </c>
      <c r="AU1087" cm="1">
        <f t="array" aca="1" ref="AU1087" ca="1">INDEX($J$3:$J$10001,MATCH(AT1087,$J$3:$J$10004,0)-1)</f>
        <v>2200</v>
      </c>
      <c r="AV1087">
        <f t="shared" ca="1" si="274"/>
        <v>180</v>
      </c>
      <c r="AW1087">
        <f t="shared" ca="1" si="275"/>
        <v>245</v>
      </c>
      <c r="AX1087">
        <f t="shared" ca="1" si="276"/>
        <v>-65</v>
      </c>
      <c r="AY1087">
        <f t="shared" ca="1" si="277"/>
        <v>208.51404140000005</v>
      </c>
      <c r="AZ1087">
        <f t="shared" ca="1" si="278"/>
        <v>202.01685446601783</v>
      </c>
      <c r="BA1087">
        <f t="shared" ca="1" si="279"/>
        <v>222.98314553398217</v>
      </c>
      <c r="BB1087" cm="1">
        <f t="array" aca="1" ref="BB1087" ca="1">_xlfn.LET(_xlpm.rozsah, $J$3:$J$10001,_xlpm.podminka, (_xlpm.rozsah&gt;E1087)*(ISNUMBER(_xlpm.rozsah)),_xlpm.indexy, IF(_xlpm.podminka, ROW(_xlpm.rozsah)-MIN(ROW(_xlpm.rozsah))+1),_xlpm.prvni, MIN(_xlpm.indexy),_xlpm.finalni, IF(_xlpm.prvni=1, 2, _xlpm.prvni),INDEX(_xlpm.rozsah, _xlpm.finalni))</f>
        <v>2300</v>
      </c>
      <c r="BC1087" cm="1">
        <f t="array" aca="1" ref="BC1087" ca="1">INDEX($J$3:$J$10001,MATCH(BB1087,$J$3:$J$10004,0)-1)</f>
        <v>2200</v>
      </c>
      <c r="BD1087">
        <f t="shared" ca="1" si="280"/>
        <v>180</v>
      </c>
      <c r="BE1087">
        <f t="shared" ca="1" si="281"/>
        <v>245</v>
      </c>
      <c r="BF1087">
        <f t="shared" ca="1" si="282"/>
        <v>-65</v>
      </c>
      <c r="BG1087">
        <f t="shared" ca="1" si="283"/>
        <v>202.01685446601783</v>
      </c>
    </row>
    <row r="1088" spans="1:59" x14ac:dyDescent="0.25">
      <c r="A1088" s="64">
        <v>1085</v>
      </c>
      <c r="B1088" s="64">
        <v>96</v>
      </c>
      <c r="C1088" s="64">
        <v>60</v>
      </c>
      <c r="D1088" s="18">
        <v>1085</v>
      </c>
      <c r="E1088" s="21">
        <f t="shared" ca="1" si="268"/>
        <v>2174.0027446645895</v>
      </c>
      <c r="F1088" s="22">
        <f t="shared" ca="1" si="269"/>
        <v>152.45942362043621</v>
      </c>
      <c r="G1088" s="23">
        <v>1085</v>
      </c>
      <c r="H1088" s="24">
        <f t="shared" ca="1" si="270"/>
        <v>2182.2421119999999</v>
      </c>
      <c r="I1088" s="25">
        <f t="shared" ca="1" si="271"/>
        <v>150.72915648000003</v>
      </c>
      <c r="J1088" s="155"/>
      <c r="K1088" s="155"/>
      <c r="AR1088">
        <f t="shared" ca="1" si="272"/>
        <v>251.21526080000004</v>
      </c>
      <c r="AS1088">
        <f t="shared" ca="1" si="273"/>
        <v>273.78473919999999</v>
      </c>
      <c r="AT1088" cm="1">
        <f t="array" aca="1" ref="AT1088" ca="1">_xlfn.LET(_xlpm.rozsah, $J$3:$J$10001,_xlpm.podminka, (_xlpm.rozsah&gt;H1088)*(ISNUMBER(_xlpm.rozsah)),_xlpm.indexy, IF(_xlpm.podminka, ROW(_xlpm.rozsah)-MIN(ROW(_xlpm.rozsah))+1),_xlpm.prvni, MIN(_xlpm.indexy),_xlpm.finalni, IF(_xlpm.prvni=1, 2, _xlpm.prvni),INDEX(_xlpm.rozsah, _xlpm.finalni))</f>
        <v>2200</v>
      </c>
      <c r="AU1088" cm="1">
        <f t="array" aca="1" ref="AU1088" ca="1">INDEX($J$3:$J$10001,MATCH(AT1088,$J$3:$J$10004,0)-1)</f>
        <v>2100</v>
      </c>
      <c r="AV1088">
        <f t="shared" ca="1" si="274"/>
        <v>245</v>
      </c>
      <c r="AW1088">
        <f t="shared" ca="1" si="275"/>
        <v>280</v>
      </c>
      <c r="AX1088">
        <f t="shared" ca="1" si="276"/>
        <v>-35</v>
      </c>
      <c r="AY1088">
        <f t="shared" ca="1" si="277"/>
        <v>251.21526080000004</v>
      </c>
      <c r="AZ1088">
        <f t="shared" ca="1" si="278"/>
        <v>254.09903936739369</v>
      </c>
      <c r="BA1088">
        <f t="shared" ca="1" si="279"/>
        <v>270.90096063260631</v>
      </c>
      <c r="BB1088" cm="1">
        <f t="array" aca="1" ref="BB1088" ca="1">_xlfn.LET(_xlpm.rozsah, $J$3:$J$10001,_xlpm.podminka, (_xlpm.rozsah&gt;E1088)*(ISNUMBER(_xlpm.rozsah)),_xlpm.indexy, IF(_xlpm.podminka, ROW(_xlpm.rozsah)-MIN(ROW(_xlpm.rozsah))+1),_xlpm.prvni, MIN(_xlpm.indexy),_xlpm.finalni, IF(_xlpm.prvni=1, 2, _xlpm.prvni),INDEX(_xlpm.rozsah, _xlpm.finalni))</f>
        <v>2200</v>
      </c>
      <c r="BC1088" cm="1">
        <f t="array" aca="1" ref="BC1088" ca="1">INDEX($J$3:$J$10001,MATCH(BB1088,$J$3:$J$10004,0)-1)</f>
        <v>2100</v>
      </c>
      <c r="BD1088">
        <f t="shared" ca="1" si="280"/>
        <v>245</v>
      </c>
      <c r="BE1088">
        <f t="shared" ca="1" si="281"/>
        <v>280</v>
      </c>
      <c r="BF1088">
        <f t="shared" ca="1" si="282"/>
        <v>-35</v>
      </c>
      <c r="BG1088">
        <f t="shared" ca="1" si="283"/>
        <v>254.09903936739369</v>
      </c>
    </row>
    <row r="1089" spans="1:59" x14ac:dyDescent="0.25">
      <c r="A1089" s="64">
        <v>1086</v>
      </c>
      <c r="B1089" s="64">
        <v>99</v>
      </c>
      <c r="C1089" s="64">
        <v>38</v>
      </c>
      <c r="D1089" s="18">
        <v>1086</v>
      </c>
      <c r="E1089" s="21">
        <f t="shared" ca="1" si="268"/>
        <v>2220.0653304353582</v>
      </c>
      <c r="F1089" s="22">
        <f t="shared" ca="1" si="269"/>
        <v>88.143863382466535</v>
      </c>
      <c r="G1089" s="28">
        <v>1086</v>
      </c>
      <c r="H1089" s="24">
        <f t="shared" ca="1" si="270"/>
        <v>2219.1871780000001</v>
      </c>
      <c r="I1089" s="25">
        <f t="shared" ca="1" si="271"/>
        <v>88.360767033999963</v>
      </c>
      <c r="J1089" s="155"/>
      <c r="K1089" s="155"/>
      <c r="AR1089">
        <f t="shared" ca="1" si="272"/>
        <v>232.52833429999993</v>
      </c>
      <c r="AS1089">
        <f t="shared" ca="1" si="273"/>
        <v>192.47166570000007</v>
      </c>
      <c r="AT1089" cm="1">
        <f t="array" aca="1" ref="AT1089" ca="1">_xlfn.LET(_xlpm.rozsah, $J$3:$J$10001,_xlpm.podminka, (_xlpm.rozsah&gt;H1089)*(ISNUMBER(_xlpm.rozsah)),_xlpm.indexy, IF(_xlpm.podminka, ROW(_xlpm.rozsah)-MIN(ROW(_xlpm.rozsah))+1),_xlpm.prvni, MIN(_xlpm.indexy),_xlpm.finalni, IF(_xlpm.prvni=1, 2, _xlpm.prvni),INDEX(_xlpm.rozsah, _xlpm.finalni))</f>
        <v>2300</v>
      </c>
      <c r="AU1089" cm="1">
        <f t="array" aca="1" ref="AU1089" ca="1">INDEX($J$3:$J$10001,MATCH(AT1089,$J$3:$J$10004,0)-1)</f>
        <v>2200</v>
      </c>
      <c r="AV1089">
        <f t="shared" ca="1" si="274"/>
        <v>180</v>
      </c>
      <c r="AW1089">
        <f t="shared" ca="1" si="275"/>
        <v>245</v>
      </c>
      <c r="AX1089">
        <f t="shared" ca="1" si="276"/>
        <v>-65</v>
      </c>
      <c r="AY1089">
        <f t="shared" ca="1" si="277"/>
        <v>232.52833429999993</v>
      </c>
      <c r="AZ1089">
        <f t="shared" ca="1" si="278"/>
        <v>231.95753521701718</v>
      </c>
      <c r="BA1089">
        <f t="shared" ca="1" si="279"/>
        <v>193.04246478298282</v>
      </c>
      <c r="BB1089" cm="1">
        <f t="array" aca="1" ref="BB1089" ca="1">_xlfn.LET(_xlpm.rozsah, $J$3:$J$10001,_xlpm.podminka, (_xlpm.rozsah&gt;E1089)*(ISNUMBER(_xlpm.rozsah)),_xlpm.indexy, IF(_xlpm.podminka, ROW(_xlpm.rozsah)-MIN(ROW(_xlpm.rozsah))+1),_xlpm.prvni, MIN(_xlpm.indexy),_xlpm.finalni, IF(_xlpm.prvni=1, 2, _xlpm.prvni),INDEX(_xlpm.rozsah, _xlpm.finalni))</f>
        <v>2300</v>
      </c>
      <c r="BC1089" cm="1">
        <f t="array" aca="1" ref="BC1089" ca="1">INDEX($J$3:$J$10001,MATCH(BB1089,$J$3:$J$10004,0)-1)</f>
        <v>2200</v>
      </c>
      <c r="BD1089">
        <f t="shared" ca="1" si="280"/>
        <v>180</v>
      </c>
      <c r="BE1089">
        <f t="shared" ca="1" si="281"/>
        <v>245</v>
      </c>
      <c r="BF1089">
        <f t="shared" ca="1" si="282"/>
        <v>-65</v>
      </c>
      <c r="BG1089">
        <f t="shared" ca="1" si="283"/>
        <v>231.95753521701718</v>
      </c>
    </row>
    <row r="1090" spans="1:59" x14ac:dyDescent="0.25">
      <c r="A1090" s="64">
        <v>1087</v>
      </c>
      <c r="B1090" s="64">
        <v>102</v>
      </c>
      <c r="C1090" s="64">
        <v>24</v>
      </c>
      <c r="D1090" s="18">
        <v>1087</v>
      </c>
      <c r="E1090" s="21">
        <f t="shared" ca="1" si="268"/>
        <v>2266.1279162061264</v>
      </c>
      <c r="F1090" s="22">
        <f t="shared" ca="1" si="269"/>
        <v>48.484045071844285</v>
      </c>
      <c r="G1090" s="23">
        <v>1087</v>
      </c>
      <c r="H1090" s="24">
        <f t="shared" ca="1" si="270"/>
        <v>2256.1322439999999</v>
      </c>
      <c r="I1090" s="25">
        <f t="shared" ca="1" si="271"/>
        <v>50.043369936000019</v>
      </c>
      <c r="J1090" s="155"/>
      <c r="K1090" s="155"/>
      <c r="AR1090">
        <f t="shared" ca="1" si="272"/>
        <v>208.51404140000005</v>
      </c>
      <c r="AS1090">
        <f t="shared" ca="1" si="273"/>
        <v>216.48595859999995</v>
      </c>
      <c r="AT1090" cm="1">
        <f t="array" aca="1" ref="AT1090" ca="1">_xlfn.LET(_xlpm.rozsah, $J$3:$J$10001,_xlpm.podminka, (_xlpm.rozsah&gt;H1090)*(ISNUMBER(_xlpm.rozsah)),_xlpm.indexy, IF(_xlpm.podminka, ROW(_xlpm.rozsah)-MIN(ROW(_xlpm.rozsah))+1),_xlpm.prvni, MIN(_xlpm.indexy),_xlpm.finalni, IF(_xlpm.prvni=1, 2, _xlpm.prvni),INDEX(_xlpm.rozsah, _xlpm.finalni))</f>
        <v>2300</v>
      </c>
      <c r="AU1090" cm="1">
        <f t="array" aca="1" ref="AU1090" ca="1">INDEX($J$3:$J$10001,MATCH(AT1090,$J$3:$J$10004,0)-1)</f>
        <v>2200</v>
      </c>
      <c r="AV1090">
        <f t="shared" ca="1" si="274"/>
        <v>180</v>
      </c>
      <c r="AW1090">
        <f t="shared" ca="1" si="275"/>
        <v>245</v>
      </c>
      <c r="AX1090">
        <f t="shared" ca="1" si="276"/>
        <v>-65</v>
      </c>
      <c r="AY1090">
        <f t="shared" ca="1" si="277"/>
        <v>208.51404140000005</v>
      </c>
      <c r="AZ1090">
        <f t="shared" ca="1" si="278"/>
        <v>202.01685446601783</v>
      </c>
      <c r="BA1090">
        <f t="shared" ca="1" si="279"/>
        <v>222.98314553398217</v>
      </c>
      <c r="BB1090" cm="1">
        <f t="array" aca="1" ref="BB1090" ca="1">_xlfn.LET(_xlpm.rozsah, $J$3:$J$10001,_xlpm.podminka, (_xlpm.rozsah&gt;E1090)*(ISNUMBER(_xlpm.rozsah)),_xlpm.indexy, IF(_xlpm.podminka, ROW(_xlpm.rozsah)-MIN(ROW(_xlpm.rozsah))+1),_xlpm.prvni, MIN(_xlpm.indexy),_xlpm.finalni, IF(_xlpm.prvni=1, 2, _xlpm.prvni),INDEX(_xlpm.rozsah, _xlpm.finalni))</f>
        <v>2300</v>
      </c>
      <c r="BC1090" cm="1">
        <f t="array" aca="1" ref="BC1090" ca="1">INDEX($J$3:$J$10001,MATCH(BB1090,$J$3:$J$10004,0)-1)</f>
        <v>2200</v>
      </c>
      <c r="BD1090">
        <f t="shared" ca="1" si="280"/>
        <v>180</v>
      </c>
      <c r="BE1090">
        <f t="shared" ca="1" si="281"/>
        <v>245</v>
      </c>
      <c r="BF1090">
        <f t="shared" ca="1" si="282"/>
        <v>-65</v>
      </c>
      <c r="BG1090">
        <f t="shared" ca="1" si="283"/>
        <v>202.01685446601783</v>
      </c>
    </row>
    <row r="1091" spans="1:59" x14ac:dyDescent="0.25">
      <c r="A1091" s="64">
        <v>1088</v>
      </c>
      <c r="B1091" s="64">
        <v>100</v>
      </c>
      <c r="C1091" s="64">
        <v>31</v>
      </c>
      <c r="D1091" s="18">
        <v>1088</v>
      </c>
      <c r="E1091" s="21">
        <f t="shared" ca="1" si="268"/>
        <v>2235.4195256922808</v>
      </c>
      <c r="F1091" s="22">
        <f t="shared" ca="1" si="269"/>
        <v>68.812965573005428</v>
      </c>
      <c r="G1091" s="28">
        <v>1088</v>
      </c>
      <c r="H1091" s="24">
        <f t="shared" ca="1" si="270"/>
        <v>2231.5021999999999</v>
      </c>
      <c r="I1091" s="25">
        <f t="shared" ca="1" si="271"/>
        <v>69.602306700000014</v>
      </c>
      <c r="J1091" s="155"/>
      <c r="K1091" s="155"/>
      <c r="AR1091">
        <f t="shared" ca="1" si="272"/>
        <v>224.52357000000006</v>
      </c>
      <c r="AS1091">
        <f t="shared" ca="1" si="273"/>
        <v>200.47642999999994</v>
      </c>
      <c r="AT1091" cm="1">
        <f t="array" aca="1" ref="AT1091" ca="1">_xlfn.LET(_xlpm.rozsah, $J$3:$J$10001,_xlpm.podminka, (_xlpm.rozsah&gt;H1091)*(ISNUMBER(_xlpm.rozsah)),_xlpm.indexy, IF(_xlpm.podminka, ROW(_xlpm.rozsah)-MIN(ROW(_xlpm.rozsah))+1),_xlpm.prvni, MIN(_xlpm.indexy),_xlpm.finalni, IF(_xlpm.prvni=1, 2, _xlpm.prvni),INDEX(_xlpm.rozsah, _xlpm.finalni))</f>
        <v>2300</v>
      </c>
      <c r="AU1091" cm="1">
        <f t="array" aca="1" ref="AU1091" ca="1">INDEX($J$3:$J$10001,MATCH(AT1091,$J$3:$J$10004,0)-1)</f>
        <v>2200</v>
      </c>
      <c r="AV1091">
        <f t="shared" ca="1" si="274"/>
        <v>180</v>
      </c>
      <c r="AW1091">
        <f t="shared" ca="1" si="275"/>
        <v>245</v>
      </c>
      <c r="AX1091">
        <f t="shared" ca="1" si="276"/>
        <v>-65</v>
      </c>
      <c r="AY1091">
        <f t="shared" ca="1" si="277"/>
        <v>224.52357000000006</v>
      </c>
      <c r="AZ1091">
        <f t="shared" ca="1" si="278"/>
        <v>221.97730830001748</v>
      </c>
      <c r="BA1091">
        <f t="shared" ca="1" si="279"/>
        <v>203.02269169998252</v>
      </c>
      <c r="BB1091" cm="1">
        <f t="array" aca="1" ref="BB1091" ca="1">_xlfn.LET(_xlpm.rozsah, $J$3:$J$10001,_xlpm.podminka, (_xlpm.rozsah&gt;E1091)*(ISNUMBER(_xlpm.rozsah)),_xlpm.indexy, IF(_xlpm.podminka, ROW(_xlpm.rozsah)-MIN(ROW(_xlpm.rozsah))+1),_xlpm.prvni, MIN(_xlpm.indexy),_xlpm.finalni, IF(_xlpm.prvni=1, 2, _xlpm.prvni),INDEX(_xlpm.rozsah, _xlpm.finalni))</f>
        <v>2300</v>
      </c>
      <c r="BC1091" cm="1">
        <f t="array" aca="1" ref="BC1091" ca="1">INDEX($J$3:$J$10001,MATCH(BB1091,$J$3:$J$10004,0)-1)</f>
        <v>2200</v>
      </c>
      <c r="BD1091">
        <f t="shared" ca="1" si="280"/>
        <v>180</v>
      </c>
      <c r="BE1091">
        <f t="shared" ca="1" si="281"/>
        <v>245</v>
      </c>
      <c r="BF1091">
        <f t="shared" ca="1" si="282"/>
        <v>-65</v>
      </c>
      <c r="BG1091">
        <f t="shared" ca="1" si="283"/>
        <v>221.97730830001748</v>
      </c>
    </row>
    <row r="1092" spans="1:59" x14ac:dyDescent="0.25">
      <c r="A1092" s="64">
        <v>1089</v>
      </c>
      <c r="B1092" s="64">
        <v>100</v>
      </c>
      <c r="C1092" s="64">
        <v>28</v>
      </c>
      <c r="D1092" s="18">
        <v>1089</v>
      </c>
      <c r="E1092" s="21">
        <f t="shared" ref="E1092:E1155" ca="1" si="284">(B1092/100)*($S$8 - $S$11)+$S$11</f>
        <v>2235.4195256922808</v>
      </c>
      <c r="F1092" s="22">
        <f t="shared" ref="F1092:F1155" ca="1" si="285">(C1092*AZ1092)/100</f>
        <v>62.153646324004896</v>
      </c>
      <c r="G1092" s="23">
        <v>1089</v>
      </c>
      <c r="H1092" s="24">
        <f t="shared" ref="H1092:H1155" ca="1" si="286">(B1092/100)*($V$8 - $V$11)+$V$11</f>
        <v>2231.5021999999999</v>
      </c>
      <c r="I1092" s="25">
        <f t="shared" ref="I1092:I1155" ca="1" si="287">(C1092*AR1092)/100</f>
        <v>62.866599600000015</v>
      </c>
      <c r="J1092" s="155"/>
      <c r="K1092" s="155"/>
      <c r="AR1092">
        <f t="shared" ref="AR1092:AR1155" ca="1" si="288">IF(AX1092&lt;0, AY1092, AS1092)</f>
        <v>224.52357000000006</v>
      </c>
      <c r="AS1092">
        <f t="shared" ref="AS1092:AS1155" ca="1" si="289">MIN(AV1092:AW1092)+((H1092-MIN(AT1092:AU1092))/(MAX(AT1092:AU1092)-MIN(AT1092:AU1092)))*(MAX(AV1092:AW1092)-MIN(AV1092:AW1092))</f>
        <v>200.47642999999994</v>
      </c>
      <c r="AT1092" cm="1">
        <f t="array" aca="1" ref="AT1092" ca="1">_xlfn.LET(_xlpm.rozsah, $J$3:$J$10001,_xlpm.podminka, (_xlpm.rozsah&gt;H1092)*(ISNUMBER(_xlpm.rozsah)),_xlpm.indexy, IF(_xlpm.podminka, ROW(_xlpm.rozsah)-MIN(ROW(_xlpm.rozsah))+1),_xlpm.prvni, MIN(_xlpm.indexy),_xlpm.finalni, IF(_xlpm.prvni=1, 2, _xlpm.prvni),INDEX(_xlpm.rozsah, _xlpm.finalni))</f>
        <v>2300</v>
      </c>
      <c r="AU1092" cm="1">
        <f t="array" aca="1" ref="AU1092" ca="1">INDEX($J$3:$J$10001,MATCH(AT1092,$J$3:$J$10004,0)-1)</f>
        <v>2200</v>
      </c>
      <c r="AV1092">
        <f t="shared" ref="AV1092:AV1155" ca="1" si="290">IF(ISERROR(MATCH(AT1092,$J$1:$J$10000,0)), 0, INDEX($K$1:$K$10000, MATCH(AT1092,$J$1:$J$10000,0)))</f>
        <v>180</v>
      </c>
      <c r="AW1092">
        <f t="shared" ref="AW1092:AW1155" ca="1" si="291">IF(ISERROR(MATCH(AU1092,$J$1:$J$10000,0)), 0, INDEX($K$1:$K$10000, MATCH(AU1092,$J$1:$J$10000,0)))</f>
        <v>245</v>
      </c>
      <c r="AX1092">
        <f t="shared" ref="AX1092:AX1155" ca="1" si="292">AV1092-AW1092</f>
        <v>-65</v>
      </c>
      <c r="AY1092">
        <f t="shared" ref="AY1092:AY1155" ca="1" si="293">MIN(AV1092:AW1092)+((MAX(AT1092:AU1092)-H1092)/(MAX(AT1092:AU1092)-MIN(AT1092:AU1092)))*(MAX(AV1092:AW1092)-MIN(AV1092:AW1092))</f>
        <v>224.52357000000006</v>
      </c>
      <c r="AZ1092">
        <f t="shared" ref="AZ1092:AZ1155" ca="1" si="294">IF(BF1092&lt;0, BG1092,BA1092)</f>
        <v>221.97730830001748</v>
      </c>
      <c r="BA1092">
        <f t="shared" ref="BA1092:BA1155" ca="1" si="295">MIN(BD1092:BE1092)+((E1092-MIN(BB1092:BC1092))/(MAX(BB1092:BC1092)-MIN(BB1092:BC1092)))*(MAX(BD1092:BE1092)-MIN(BD1092:BE1092))</f>
        <v>203.02269169998252</v>
      </c>
      <c r="BB1092" cm="1">
        <f t="array" aca="1" ref="BB1092" ca="1">_xlfn.LET(_xlpm.rozsah, $J$3:$J$10001,_xlpm.podminka, (_xlpm.rozsah&gt;E1092)*(ISNUMBER(_xlpm.rozsah)),_xlpm.indexy, IF(_xlpm.podminka, ROW(_xlpm.rozsah)-MIN(ROW(_xlpm.rozsah))+1),_xlpm.prvni, MIN(_xlpm.indexy),_xlpm.finalni, IF(_xlpm.prvni=1, 2, _xlpm.prvni),INDEX(_xlpm.rozsah, _xlpm.finalni))</f>
        <v>2300</v>
      </c>
      <c r="BC1092" cm="1">
        <f t="array" aca="1" ref="BC1092" ca="1">INDEX($J$3:$J$10001,MATCH(BB1092,$J$3:$J$10004,0)-1)</f>
        <v>2200</v>
      </c>
      <c r="BD1092">
        <f t="shared" ref="BD1092:BD1155" ca="1" si="296">IF(ISERROR(MATCH(BB1092,$J$1:$J$10000,0)), 0, INDEX($K$1:$K$10000, MATCH(BB1092,$J$1:$J$10000,0)))</f>
        <v>180</v>
      </c>
      <c r="BE1092">
        <f t="shared" ref="BE1092:BE1155" ca="1" si="297">IF(ISERROR(MATCH(BC1092,$J$1:$J$10000,0)), 0, INDEX($K$1:$K$10000, MATCH(BC1092,$J$1:$J$10000,0)))</f>
        <v>245</v>
      </c>
      <c r="BF1092">
        <f t="shared" ref="BF1092:BF1155" ca="1" si="298">BD1092-BE1092</f>
        <v>-65</v>
      </c>
      <c r="BG1092">
        <f t="shared" ref="BG1092:BG1155" ca="1" si="299">MIN(BD1092:BE1092)+((MAX(BB1092:BC1092)-E1092)/(MAX(BB1092:BC1092)-MIN(BB1092:BC1092)))*(MAX(BD1092:BE1092)-MIN(BD1092:BE1092))</f>
        <v>221.97730830001748</v>
      </c>
    </row>
    <row r="1093" spans="1:59" x14ac:dyDescent="0.25">
      <c r="A1093" s="64">
        <v>1090</v>
      </c>
      <c r="B1093" s="64">
        <v>98</v>
      </c>
      <c r="C1093" s="64">
        <v>3</v>
      </c>
      <c r="D1093" s="18">
        <v>1090</v>
      </c>
      <c r="E1093" s="21">
        <f t="shared" ca="1" si="284"/>
        <v>2204.7111351784351</v>
      </c>
      <c r="F1093" s="22">
        <f t="shared" ca="1" si="285"/>
        <v>7.2581328640205154</v>
      </c>
      <c r="G1093" s="28">
        <v>1090</v>
      </c>
      <c r="H1093" s="24">
        <f t="shared" ca="1" si="286"/>
        <v>2206.8721559999999</v>
      </c>
      <c r="I1093" s="25">
        <f t="shared" ca="1" si="287"/>
        <v>7.215992958000002</v>
      </c>
      <c r="J1093" s="155"/>
      <c r="K1093" s="155"/>
      <c r="AR1093">
        <f t="shared" ca="1" si="288"/>
        <v>240.53309860000007</v>
      </c>
      <c r="AS1093">
        <f t="shared" ca="1" si="289"/>
        <v>184.46690139999993</v>
      </c>
      <c r="AT1093" cm="1">
        <f t="array" aca="1" ref="AT1093" ca="1">_xlfn.LET(_xlpm.rozsah, $J$3:$J$10001,_xlpm.podminka, (_xlpm.rozsah&gt;H1093)*(ISNUMBER(_xlpm.rozsah)),_xlpm.indexy, IF(_xlpm.podminka, ROW(_xlpm.rozsah)-MIN(ROW(_xlpm.rozsah))+1),_xlpm.prvni, MIN(_xlpm.indexy),_xlpm.finalni, IF(_xlpm.prvni=1, 2, _xlpm.prvni),INDEX(_xlpm.rozsah, _xlpm.finalni))</f>
        <v>2300</v>
      </c>
      <c r="AU1093" cm="1">
        <f t="array" aca="1" ref="AU1093" ca="1">INDEX($J$3:$J$10001,MATCH(AT1093,$J$3:$J$10004,0)-1)</f>
        <v>2200</v>
      </c>
      <c r="AV1093">
        <f t="shared" ca="1" si="290"/>
        <v>180</v>
      </c>
      <c r="AW1093">
        <f t="shared" ca="1" si="291"/>
        <v>245</v>
      </c>
      <c r="AX1093">
        <f t="shared" ca="1" si="292"/>
        <v>-65</v>
      </c>
      <c r="AY1093">
        <f t="shared" ca="1" si="293"/>
        <v>240.53309860000007</v>
      </c>
      <c r="AZ1093">
        <f t="shared" ca="1" si="294"/>
        <v>241.93776213401716</v>
      </c>
      <c r="BA1093">
        <f t="shared" ca="1" si="295"/>
        <v>183.06223786598284</v>
      </c>
      <c r="BB1093" cm="1">
        <f t="array" aca="1" ref="BB1093" ca="1">_xlfn.LET(_xlpm.rozsah, $J$3:$J$10001,_xlpm.podminka, (_xlpm.rozsah&gt;E1093)*(ISNUMBER(_xlpm.rozsah)),_xlpm.indexy, IF(_xlpm.podminka, ROW(_xlpm.rozsah)-MIN(ROW(_xlpm.rozsah))+1),_xlpm.prvni, MIN(_xlpm.indexy),_xlpm.finalni, IF(_xlpm.prvni=1, 2, _xlpm.prvni),INDEX(_xlpm.rozsah, _xlpm.finalni))</f>
        <v>2300</v>
      </c>
      <c r="BC1093" cm="1">
        <f t="array" aca="1" ref="BC1093" ca="1">INDEX($J$3:$J$10001,MATCH(BB1093,$J$3:$J$10004,0)-1)</f>
        <v>2200</v>
      </c>
      <c r="BD1093">
        <f t="shared" ca="1" si="296"/>
        <v>180</v>
      </c>
      <c r="BE1093">
        <f t="shared" ca="1" si="297"/>
        <v>245</v>
      </c>
      <c r="BF1093">
        <f t="shared" ca="1" si="298"/>
        <v>-65</v>
      </c>
      <c r="BG1093">
        <f t="shared" ca="1" si="299"/>
        <v>241.93776213401716</v>
      </c>
    </row>
    <row r="1094" spans="1:59" x14ac:dyDescent="0.25">
      <c r="A1094" s="64">
        <v>1091</v>
      </c>
      <c r="B1094" s="64">
        <v>102</v>
      </c>
      <c r="C1094" s="64">
        <v>26</v>
      </c>
      <c r="D1094" s="18">
        <v>1091</v>
      </c>
      <c r="E1094" s="21">
        <f t="shared" ca="1" si="284"/>
        <v>2266.1279162061264</v>
      </c>
      <c r="F1094" s="22">
        <f t="shared" ca="1" si="285"/>
        <v>52.524382161164638</v>
      </c>
      <c r="G1094" s="23">
        <v>1091</v>
      </c>
      <c r="H1094" s="24">
        <f t="shared" ca="1" si="286"/>
        <v>2256.1322439999999</v>
      </c>
      <c r="I1094" s="25">
        <f t="shared" ca="1" si="287"/>
        <v>54.213650764000015</v>
      </c>
      <c r="J1094" s="155"/>
      <c r="K1094" s="155"/>
      <c r="AR1094">
        <f t="shared" ca="1" si="288"/>
        <v>208.51404140000005</v>
      </c>
      <c r="AS1094">
        <f t="shared" ca="1" si="289"/>
        <v>216.48595859999995</v>
      </c>
      <c r="AT1094" cm="1">
        <f t="array" aca="1" ref="AT1094" ca="1">_xlfn.LET(_xlpm.rozsah, $J$3:$J$10001,_xlpm.podminka, (_xlpm.rozsah&gt;H1094)*(ISNUMBER(_xlpm.rozsah)),_xlpm.indexy, IF(_xlpm.podminka, ROW(_xlpm.rozsah)-MIN(ROW(_xlpm.rozsah))+1),_xlpm.prvni, MIN(_xlpm.indexy),_xlpm.finalni, IF(_xlpm.prvni=1, 2, _xlpm.prvni),INDEX(_xlpm.rozsah, _xlpm.finalni))</f>
        <v>2300</v>
      </c>
      <c r="AU1094" cm="1">
        <f t="array" aca="1" ref="AU1094" ca="1">INDEX($J$3:$J$10001,MATCH(AT1094,$J$3:$J$10004,0)-1)</f>
        <v>2200</v>
      </c>
      <c r="AV1094">
        <f t="shared" ca="1" si="290"/>
        <v>180</v>
      </c>
      <c r="AW1094">
        <f t="shared" ca="1" si="291"/>
        <v>245</v>
      </c>
      <c r="AX1094">
        <f t="shared" ca="1" si="292"/>
        <v>-65</v>
      </c>
      <c r="AY1094">
        <f t="shared" ca="1" si="293"/>
        <v>208.51404140000005</v>
      </c>
      <c r="AZ1094">
        <f t="shared" ca="1" si="294"/>
        <v>202.01685446601783</v>
      </c>
      <c r="BA1094">
        <f t="shared" ca="1" si="295"/>
        <v>222.98314553398217</v>
      </c>
      <c r="BB1094" cm="1">
        <f t="array" aca="1" ref="BB1094" ca="1">_xlfn.LET(_xlpm.rozsah, $J$3:$J$10001,_xlpm.podminka, (_xlpm.rozsah&gt;E1094)*(ISNUMBER(_xlpm.rozsah)),_xlpm.indexy, IF(_xlpm.podminka, ROW(_xlpm.rozsah)-MIN(ROW(_xlpm.rozsah))+1),_xlpm.prvni, MIN(_xlpm.indexy),_xlpm.finalni, IF(_xlpm.prvni=1, 2, _xlpm.prvni),INDEX(_xlpm.rozsah, _xlpm.finalni))</f>
        <v>2300</v>
      </c>
      <c r="BC1094" cm="1">
        <f t="array" aca="1" ref="BC1094" ca="1">INDEX($J$3:$J$10001,MATCH(BB1094,$J$3:$J$10004,0)-1)</f>
        <v>2200</v>
      </c>
      <c r="BD1094">
        <f t="shared" ca="1" si="296"/>
        <v>180</v>
      </c>
      <c r="BE1094">
        <f t="shared" ca="1" si="297"/>
        <v>245</v>
      </c>
      <c r="BF1094">
        <f t="shared" ca="1" si="298"/>
        <v>-65</v>
      </c>
      <c r="BG1094">
        <f t="shared" ca="1" si="299"/>
        <v>202.01685446601783</v>
      </c>
    </row>
    <row r="1095" spans="1:59" x14ac:dyDescent="0.25">
      <c r="A1095" s="64">
        <v>1092</v>
      </c>
      <c r="B1095" s="64">
        <v>95</v>
      </c>
      <c r="C1095" s="64">
        <v>64</v>
      </c>
      <c r="D1095" s="18">
        <v>1092</v>
      </c>
      <c r="E1095" s="21">
        <f t="shared" ca="1" si="284"/>
        <v>2158.6485494076669</v>
      </c>
      <c r="F1095" s="22">
        <f t="shared" ca="1" si="285"/>
        <v>166.06272493268261</v>
      </c>
      <c r="G1095" s="28">
        <v>1092</v>
      </c>
      <c r="H1095" s="24">
        <f t="shared" ca="1" si="286"/>
        <v>2169.9270900000001</v>
      </c>
      <c r="I1095" s="25">
        <f t="shared" ca="1" si="287"/>
        <v>163.53633183999997</v>
      </c>
      <c r="J1095" s="155"/>
      <c r="K1095" s="155"/>
      <c r="AR1095">
        <f t="shared" ca="1" si="288"/>
        <v>255.52551849999995</v>
      </c>
      <c r="AS1095">
        <f t="shared" ca="1" si="289"/>
        <v>269.47448150000002</v>
      </c>
      <c r="AT1095" cm="1">
        <f t="array" aca="1" ref="AT1095" ca="1">_xlfn.LET(_xlpm.rozsah, $J$3:$J$10001,_xlpm.podminka, (_xlpm.rozsah&gt;H1095)*(ISNUMBER(_xlpm.rozsah)),_xlpm.indexy, IF(_xlpm.podminka, ROW(_xlpm.rozsah)-MIN(ROW(_xlpm.rozsah))+1),_xlpm.prvni, MIN(_xlpm.indexy),_xlpm.finalni, IF(_xlpm.prvni=1, 2, _xlpm.prvni),INDEX(_xlpm.rozsah, _xlpm.finalni))</f>
        <v>2200</v>
      </c>
      <c r="AU1095" cm="1">
        <f t="array" aca="1" ref="AU1095" ca="1">INDEX($J$3:$J$10001,MATCH(AT1095,$J$3:$J$10004,0)-1)</f>
        <v>2100</v>
      </c>
      <c r="AV1095">
        <f t="shared" ca="1" si="290"/>
        <v>245</v>
      </c>
      <c r="AW1095">
        <f t="shared" ca="1" si="291"/>
        <v>280</v>
      </c>
      <c r="AX1095">
        <f t="shared" ca="1" si="292"/>
        <v>-35</v>
      </c>
      <c r="AY1095">
        <f t="shared" ca="1" si="293"/>
        <v>255.52551849999995</v>
      </c>
      <c r="AZ1095">
        <f t="shared" ca="1" si="294"/>
        <v>259.47300770731658</v>
      </c>
      <c r="BA1095">
        <f t="shared" ca="1" si="295"/>
        <v>265.52699229268342</v>
      </c>
      <c r="BB1095" cm="1">
        <f t="array" aca="1" ref="BB1095" ca="1">_xlfn.LET(_xlpm.rozsah, $J$3:$J$10001,_xlpm.podminka, (_xlpm.rozsah&gt;E1095)*(ISNUMBER(_xlpm.rozsah)),_xlpm.indexy, IF(_xlpm.podminka, ROW(_xlpm.rozsah)-MIN(ROW(_xlpm.rozsah))+1),_xlpm.prvni, MIN(_xlpm.indexy),_xlpm.finalni, IF(_xlpm.prvni=1, 2, _xlpm.prvni),INDEX(_xlpm.rozsah, _xlpm.finalni))</f>
        <v>2200</v>
      </c>
      <c r="BC1095" cm="1">
        <f t="array" aca="1" ref="BC1095" ca="1">INDEX($J$3:$J$10001,MATCH(BB1095,$J$3:$J$10004,0)-1)</f>
        <v>2100</v>
      </c>
      <c r="BD1095">
        <f t="shared" ca="1" si="296"/>
        <v>245</v>
      </c>
      <c r="BE1095">
        <f t="shared" ca="1" si="297"/>
        <v>280</v>
      </c>
      <c r="BF1095">
        <f t="shared" ca="1" si="298"/>
        <v>-35</v>
      </c>
      <c r="BG1095">
        <f t="shared" ca="1" si="299"/>
        <v>259.47300770731658</v>
      </c>
    </row>
    <row r="1096" spans="1:59" x14ac:dyDescent="0.25">
      <c r="A1096" s="64">
        <v>1093</v>
      </c>
      <c r="B1096" s="64">
        <v>102</v>
      </c>
      <c r="C1096" s="64">
        <v>23</v>
      </c>
      <c r="D1096" s="18">
        <v>1093</v>
      </c>
      <c r="E1096" s="21">
        <f t="shared" ca="1" si="284"/>
        <v>2266.1279162061264</v>
      </c>
      <c r="F1096" s="22">
        <f t="shared" ca="1" si="285"/>
        <v>46.463876527184105</v>
      </c>
      <c r="G1096" s="23">
        <v>1093</v>
      </c>
      <c r="H1096" s="24">
        <f t="shared" ca="1" si="286"/>
        <v>2256.1322439999999</v>
      </c>
      <c r="I1096" s="25">
        <f t="shared" ca="1" si="287"/>
        <v>47.958229522000011</v>
      </c>
      <c r="J1096" s="155"/>
      <c r="K1096" s="155"/>
      <c r="AR1096">
        <f t="shared" ca="1" si="288"/>
        <v>208.51404140000005</v>
      </c>
      <c r="AS1096">
        <f t="shared" ca="1" si="289"/>
        <v>216.48595859999995</v>
      </c>
      <c r="AT1096" cm="1">
        <f t="array" aca="1" ref="AT1096" ca="1">_xlfn.LET(_xlpm.rozsah, $J$3:$J$10001,_xlpm.podminka, (_xlpm.rozsah&gt;H1096)*(ISNUMBER(_xlpm.rozsah)),_xlpm.indexy, IF(_xlpm.podminka, ROW(_xlpm.rozsah)-MIN(ROW(_xlpm.rozsah))+1),_xlpm.prvni, MIN(_xlpm.indexy),_xlpm.finalni, IF(_xlpm.prvni=1, 2, _xlpm.prvni),INDEX(_xlpm.rozsah, _xlpm.finalni))</f>
        <v>2300</v>
      </c>
      <c r="AU1096" cm="1">
        <f t="array" aca="1" ref="AU1096" ca="1">INDEX($J$3:$J$10001,MATCH(AT1096,$J$3:$J$10004,0)-1)</f>
        <v>2200</v>
      </c>
      <c r="AV1096">
        <f t="shared" ca="1" si="290"/>
        <v>180</v>
      </c>
      <c r="AW1096">
        <f t="shared" ca="1" si="291"/>
        <v>245</v>
      </c>
      <c r="AX1096">
        <f t="shared" ca="1" si="292"/>
        <v>-65</v>
      </c>
      <c r="AY1096">
        <f t="shared" ca="1" si="293"/>
        <v>208.51404140000005</v>
      </c>
      <c r="AZ1096">
        <f t="shared" ca="1" si="294"/>
        <v>202.01685446601783</v>
      </c>
      <c r="BA1096">
        <f t="shared" ca="1" si="295"/>
        <v>222.98314553398217</v>
      </c>
      <c r="BB1096" cm="1">
        <f t="array" aca="1" ref="BB1096" ca="1">_xlfn.LET(_xlpm.rozsah, $J$3:$J$10001,_xlpm.podminka, (_xlpm.rozsah&gt;E1096)*(ISNUMBER(_xlpm.rozsah)),_xlpm.indexy, IF(_xlpm.podminka, ROW(_xlpm.rozsah)-MIN(ROW(_xlpm.rozsah))+1),_xlpm.prvni, MIN(_xlpm.indexy),_xlpm.finalni, IF(_xlpm.prvni=1, 2, _xlpm.prvni),INDEX(_xlpm.rozsah, _xlpm.finalni))</f>
        <v>2300</v>
      </c>
      <c r="BC1096" cm="1">
        <f t="array" aca="1" ref="BC1096" ca="1">INDEX($J$3:$J$10001,MATCH(BB1096,$J$3:$J$10004,0)-1)</f>
        <v>2200</v>
      </c>
      <c r="BD1096">
        <f t="shared" ca="1" si="296"/>
        <v>180</v>
      </c>
      <c r="BE1096">
        <f t="shared" ca="1" si="297"/>
        <v>245</v>
      </c>
      <c r="BF1096">
        <f t="shared" ca="1" si="298"/>
        <v>-65</v>
      </c>
      <c r="BG1096">
        <f t="shared" ca="1" si="299"/>
        <v>202.01685446601783</v>
      </c>
    </row>
    <row r="1097" spans="1:59" x14ac:dyDescent="0.25">
      <c r="A1097" s="64">
        <v>1094</v>
      </c>
      <c r="B1097" s="64">
        <v>102</v>
      </c>
      <c r="C1097" s="64">
        <v>25</v>
      </c>
      <c r="D1097" s="18">
        <v>1094</v>
      </c>
      <c r="E1097" s="21">
        <f t="shared" ca="1" si="284"/>
        <v>2266.1279162061264</v>
      </c>
      <c r="F1097" s="22">
        <f t="shared" ca="1" si="285"/>
        <v>50.504213616504458</v>
      </c>
      <c r="G1097" s="28">
        <v>1094</v>
      </c>
      <c r="H1097" s="24">
        <f t="shared" ca="1" si="286"/>
        <v>2256.1322439999999</v>
      </c>
      <c r="I1097" s="25">
        <f t="shared" ca="1" si="287"/>
        <v>52.128510350000013</v>
      </c>
      <c r="J1097" s="155"/>
      <c r="K1097" s="155"/>
      <c r="AR1097">
        <f t="shared" ca="1" si="288"/>
        <v>208.51404140000005</v>
      </c>
      <c r="AS1097">
        <f t="shared" ca="1" si="289"/>
        <v>216.48595859999995</v>
      </c>
      <c r="AT1097" cm="1">
        <f t="array" aca="1" ref="AT1097" ca="1">_xlfn.LET(_xlpm.rozsah, $J$3:$J$10001,_xlpm.podminka, (_xlpm.rozsah&gt;H1097)*(ISNUMBER(_xlpm.rozsah)),_xlpm.indexy, IF(_xlpm.podminka, ROW(_xlpm.rozsah)-MIN(ROW(_xlpm.rozsah))+1),_xlpm.prvni, MIN(_xlpm.indexy),_xlpm.finalni, IF(_xlpm.prvni=1, 2, _xlpm.prvni),INDEX(_xlpm.rozsah, _xlpm.finalni))</f>
        <v>2300</v>
      </c>
      <c r="AU1097" cm="1">
        <f t="array" aca="1" ref="AU1097" ca="1">INDEX($J$3:$J$10001,MATCH(AT1097,$J$3:$J$10004,0)-1)</f>
        <v>2200</v>
      </c>
      <c r="AV1097">
        <f t="shared" ca="1" si="290"/>
        <v>180</v>
      </c>
      <c r="AW1097">
        <f t="shared" ca="1" si="291"/>
        <v>245</v>
      </c>
      <c r="AX1097">
        <f t="shared" ca="1" si="292"/>
        <v>-65</v>
      </c>
      <c r="AY1097">
        <f t="shared" ca="1" si="293"/>
        <v>208.51404140000005</v>
      </c>
      <c r="AZ1097">
        <f t="shared" ca="1" si="294"/>
        <v>202.01685446601783</v>
      </c>
      <c r="BA1097">
        <f t="shared" ca="1" si="295"/>
        <v>222.98314553398217</v>
      </c>
      <c r="BB1097" cm="1">
        <f t="array" aca="1" ref="BB1097" ca="1">_xlfn.LET(_xlpm.rozsah, $J$3:$J$10001,_xlpm.podminka, (_xlpm.rozsah&gt;E1097)*(ISNUMBER(_xlpm.rozsah)),_xlpm.indexy, IF(_xlpm.podminka, ROW(_xlpm.rozsah)-MIN(ROW(_xlpm.rozsah))+1),_xlpm.prvni, MIN(_xlpm.indexy),_xlpm.finalni, IF(_xlpm.prvni=1, 2, _xlpm.prvni),INDEX(_xlpm.rozsah, _xlpm.finalni))</f>
        <v>2300</v>
      </c>
      <c r="BC1097" cm="1">
        <f t="array" aca="1" ref="BC1097" ca="1">INDEX($J$3:$J$10001,MATCH(BB1097,$J$3:$J$10004,0)-1)</f>
        <v>2200</v>
      </c>
      <c r="BD1097">
        <f t="shared" ca="1" si="296"/>
        <v>180</v>
      </c>
      <c r="BE1097">
        <f t="shared" ca="1" si="297"/>
        <v>245</v>
      </c>
      <c r="BF1097">
        <f t="shared" ca="1" si="298"/>
        <v>-65</v>
      </c>
      <c r="BG1097">
        <f t="shared" ca="1" si="299"/>
        <v>202.01685446601783</v>
      </c>
    </row>
    <row r="1098" spans="1:59" x14ac:dyDescent="0.25">
      <c r="A1098" s="64">
        <v>1095</v>
      </c>
      <c r="B1098" s="64">
        <v>98</v>
      </c>
      <c r="C1098" s="64">
        <v>42</v>
      </c>
      <c r="D1098" s="18">
        <v>1095</v>
      </c>
      <c r="E1098" s="21">
        <f t="shared" ca="1" si="284"/>
        <v>2204.7111351784351</v>
      </c>
      <c r="F1098" s="22">
        <f t="shared" ca="1" si="285"/>
        <v>101.61386009628721</v>
      </c>
      <c r="G1098" s="23">
        <v>1095</v>
      </c>
      <c r="H1098" s="24">
        <f t="shared" ca="1" si="286"/>
        <v>2206.8721559999999</v>
      </c>
      <c r="I1098" s="25">
        <f t="shared" ca="1" si="287"/>
        <v>101.02390141200003</v>
      </c>
      <c r="J1098" s="155"/>
      <c r="K1098" s="155"/>
      <c r="AR1098">
        <f t="shared" ca="1" si="288"/>
        <v>240.53309860000007</v>
      </c>
      <c r="AS1098">
        <f t="shared" ca="1" si="289"/>
        <v>184.46690139999993</v>
      </c>
      <c r="AT1098" cm="1">
        <f t="array" aca="1" ref="AT1098" ca="1">_xlfn.LET(_xlpm.rozsah, $J$3:$J$10001,_xlpm.podminka, (_xlpm.rozsah&gt;H1098)*(ISNUMBER(_xlpm.rozsah)),_xlpm.indexy, IF(_xlpm.podminka, ROW(_xlpm.rozsah)-MIN(ROW(_xlpm.rozsah))+1),_xlpm.prvni, MIN(_xlpm.indexy),_xlpm.finalni, IF(_xlpm.prvni=1, 2, _xlpm.prvni),INDEX(_xlpm.rozsah, _xlpm.finalni))</f>
        <v>2300</v>
      </c>
      <c r="AU1098" cm="1">
        <f t="array" aca="1" ref="AU1098" ca="1">INDEX($J$3:$J$10001,MATCH(AT1098,$J$3:$J$10004,0)-1)</f>
        <v>2200</v>
      </c>
      <c r="AV1098">
        <f t="shared" ca="1" si="290"/>
        <v>180</v>
      </c>
      <c r="AW1098">
        <f t="shared" ca="1" si="291"/>
        <v>245</v>
      </c>
      <c r="AX1098">
        <f t="shared" ca="1" si="292"/>
        <v>-65</v>
      </c>
      <c r="AY1098">
        <f t="shared" ca="1" si="293"/>
        <v>240.53309860000007</v>
      </c>
      <c r="AZ1098">
        <f t="shared" ca="1" si="294"/>
        <v>241.93776213401716</v>
      </c>
      <c r="BA1098">
        <f t="shared" ca="1" si="295"/>
        <v>183.06223786598284</v>
      </c>
      <c r="BB1098" cm="1">
        <f t="array" aca="1" ref="BB1098" ca="1">_xlfn.LET(_xlpm.rozsah, $J$3:$J$10001,_xlpm.podminka, (_xlpm.rozsah&gt;E1098)*(ISNUMBER(_xlpm.rozsah)),_xlpm.indexy, IF(_xlpm.podminka, ROW(_xlpm.rozsah)-MIN(ROW(_xlpm.rozsah))+1),_xlpm.prvni, MIN(_xlpm.indexy),_xlpm.finalni, IF(_xlpm.prvni=1, 2, _xlpm.prvni),INDEX(_xlpm.rozsah, _xlpm.finalni))</f>
        <v>2300</v>
      </c>
      <c r="BC1098" cm="1">
        <f t="array" aca="1" ref="BC1098" ca="1">INDEX($J$3:$J$10001,MATCH(BB1098,$J$3:$J$10004,0)-1)</f>
        <v>2200</v>
      </c>
      <c r="BD1098">
        <f t="shared" ca="1" si="296"/>
        <v>180</v>
      </c>
      <c r="BE1098">
        <f t="shared" ca="1" si="297"/>
        <v>245</v>
      </c>
      <c r="BF1098">
        <f t="shared" ca="1" si="298"/>
        <v>-65</v>
      </c>
      <c r="BG1098">
        <f t="shared" ca="1" si="299"/>
        <v>241.93776213401716</v>
      </c>
    </row>
    <row r="1099" spans="1:59" x14ac:dyDescent="0.25">
      <c r="A1099" s="64">
        <v>1096</v>
      </c>
      <c r="B1099" s="64">
        <v>93</v>
      </c>
      <c r="C1099" s="64">
        <v>68</v>
      </c>
      <c r="D1099" s="18">
        <v>1096</v>
      </c>
      <c r="E1099" s="21">
        <f t="shared" ca="1" si="284"/>
        <v>2127.9401588938213</v>
      </c>
      <c r="F1099" s="22">
        <f t="shared" ca="1" si="285"/>
        <v>183.75024218327053</v>
      </c>
      <c r="G1099" s="28">
        <v>1096</v>
      </c>
      <c r="H1099" s="24">
        <f t="shared" ca="1" si="286"/>
        <v>2145.2970459999997</v>
      </c>
      <c r="I1099" s="25">
        <f t="shared" ca="1" si="287"/>
        <v>179.61930305200011</v>
      </c>
      <c r="J1099" s="155"/>
      <c r="K1099" s="155"/>
      <c r="AR1099">
        <f t="shared" ca="1" si="288"/>
        <v>264.14603390000013</v>
      </c>
      <c r="AS1099">
        <f t="shared" ca="1" si="289"/>
        <v>260.85396609999987</v>
      </c>
      <c r="AT1099" cm="1">
        <f t="array" aca="1" ref="AT1099" ca="1">_xlfn.LET(_xlpm.rozsah, $J$3:$J$10001,_xlpm.podminka, (_xlpm.rozsah&gt;H1099)*(ISNUMBER(_xlpm.rozsah)),_xlpm.indexy, IF(_xlpm.podminka, ROW(_xlpm.rozsah)-MIN(ROW(_xlpm.rozsah))+1),_xlpm.prvni, MIN(_xlpm.indexy),_xlpm.finalni, IF(_xlpm.prvni=1, 2, _xlpm.prvni),INDEX(_xlpm.rozsah, _xlpm.finalni))</f>
        <v>2200</v>
      </c>
      <c r="AU1099" cm="1">
        <f t="array" aca="1" ref="AU1099" ca="1">INDEX($J$3:$J$10001,MATCH(AT1099,$J$3:$J$10004,0)-1)</f>
        <v>2100</v>
      </c>
      <c r="AV1099">
        <f t="shared" ca="1" si="290"/>
        <v>245</v>
      </c>
      <c r="AW1099">
        <f t="shared" ca="1" si="291"/>
        <v>280</v>
      </c>
      <c r="AX1099">
        <f t="shared" ca="1" si="292"/>
        <v>-35</v>
      </c>
      <c r="AY1099">
        <f t="shared" ca="1" si="293"/>
        <v>264.14603390000013</v>
      </c>
      <c r="AZ1099">
        <f t="shared" ca="1" si="294"/>
        <v>270.22094438716255</v>
      </c>
      <c r="BA1099">
        <f t="shared" ca="1" si="295"/>
        <v>254.77905561283745</v>
      </c>
      <c r="BB1099" cm="1">
        <f t="array" aca="1" ref="BB1099" ca="1">_xlfn.LET(_xlpm.rozsah, $J$3:$J$10001,_xlpm.podminka, (_xlpm.rozsah&gt;E1099)*(ISNUMBER(_xlpm.rozsah)),_xlpm.indexy, IF(_xlpm.podminka, ROW(_xlpm.rozsah)-MIN(ROW(_xlpm.rozsah))+1),_xlpm.prvni, MIN(_xlpm.indexy),_xlpm.finalni, IF(_xlpm.prvni=1, 2, _xlpm.prvni),INDEX(_xlpm.rozsah, _xlpm.finalni))</f>
        <v>2200</v>
      </c>
      <c r="BC1099" cm="1">
        <f t="array" aca="1" ref="BC1099" ca="1">INDEX($J$3:$J$10001,MATCH(BB1099,$J$3:$J$10004,0)-1)</f>
        <v>2100</v>
      </c>
      <c r="BD1099">
        <f t="shared" ca="1" si="296"/>
        <v>245</v>
      </c>
      <c r="BE1099">
        <f t="shared" ca="1" si="297"/>
        <v>280</v>
      </c>
      <c r="BF1099">
        <f t="shared" ca="1" si="298"/>
        <v>-35</v>
      </c>
      <c r="BG1099">
        <f t="shared" ca="1" si="299"/>
        <v>270.22094438716255</v>
      </c>
    </row>
    <row r="1100" spans="1:59" x14ac:dyDescent="0.25">
      <c r="A1100" s="64">
        <v>1097</v>
      </c>
      <c r="B1100" s="64">
        <v>101</v>
      </c>
      <c r="C1100" s="64">
        <v>25</v>
      </c>
      <c r="D1100" s="18">
        <v>1097</v>
      </c>
      <c r="E1100" s="21">
        <f t="shared" ca="1" si="284"/>
        <v>2250.7737209492034</v>
      </c>
      <c r="F1100" s="22">
        <f t="shared" ca="1" si="285"/>
        <v>52.999270345754461</v>
      </c>
      <c r="G1100" s="23">
        <v>1097</v>
      </c>
      <c r="H1100" s="24">
        <f t="shared" ca="1" si="286"/>
        <v>2243.8172219999997</v>
      </c>
      <c r="I1100" s="25">
        <f t="shared" ca="1" si="287"/>
        <v>54.12970142500005</v>
      </c>
      <c r="J1100" s="155"/>
      <c r="K1100" s="155"/>
      <c r="AR1100">
        <f t="shared" ca="1" si="288"/>
        <v>216.5188057000002</v>
      </c>
      <c r="AS1100">
        <f t="shared" ca="1" si="289"/>
        <v>208.4811942999998</v>
      </c>
      <c r="AT1100" cm="1">
        <f t="array" aca="1" ref="AT1100" ca="1">_xlfn.LET(_xlpm.rozsah, $J$3:$J$10001,_xlpm.podminka, (_xlpm.rozsah&gt;H1100)*(ISNUMBER(_xlpm.rozsah)),_xlpm.indexy, IF(_xlpm.podminka, ROW(_xlpm.rozsah)-MIN(ROW(_xlpm.rozsah))+1),_xlpm.prvni, MIN(_xlpm.indexy),_xlpm.finalni, IF(_xlpm.prvni=1, 2, _xlpm.prvni),INDEX(_xlpm.rozsah, _xlpm.finalni))</f>
        <v>2300</v>
      </c>
      <c r="AU1100" cm="1">
        <f t="array" aca="1" ref="AU1100" ca="1">INDEX($J$3:$J$10001,MATCH(AT1100,$J$3:$J$10004,0)-1)</f>
        <v>2200</v>
      </c>
      <c r="AV1100">
        <f t="shared" ca="1" si="290"/>
        <v>180</v>
      </c>
      <c r="AW1100">
        <f t="shared" ca="1" si="291"/>
        <v>245</v>
      </c>
      <c r="AX1100">
        <f t="shared" ca="1" si="292"/>
        <v>-65</v>
      </c>
      <c r="AY1100">
        <f t="shared" ca="1" si="293"/>
        <v>216.5188057000002</v>
      </c>
      <c r="AZ1100">
        <f t="shared" ca="1" si="294"/>
        <v>211.99708138301781</v>
      </c>
      <c r="BA1100">
        <f t="shared" ca="1" si="295"/>
        <v>213.00291861698219</v>
      </c>
      <c r="BB1100" cm="1">
        <f t="array" aca="1" ref="BB1100" ca="1">_xlfn.LET(_xlpm.rozsah, $J$3:$J$10001,_xlpm.podminka, (_xlpm.rozsah&gt;E1100)*(ISNUMBER(_xlpm.rozsah)),_xlpm.indexy, IF(_xlpm.podminka, ROW(_xlpm.rozsah)-MIN(ROW(_xlpm.rozsah))+1),_xlpm.prvni, MIN(_xlpm.indexy),_xlpm.finalni, IF(_xlpm.prvni=1, 2, _xlpm.prvni),INDEX(_xlpm.rozsah, _xlpm.finalni))</f>
        <v>2300</v>
      </c>
      <c r="BC1100" cm="1">
        <f t="array" aca="1" ref="BC1100" ca="1">INDEX($J$3:$J$10001,MATCH(BB1100,$J$3:$J$10004,0)-1)</f>
        <v>2200</v>
      </c>
      <c r="BD1100">
        <f t="shared" ca="1" si="296"/>
        <v>180</v>
      </c>
      <c r="BE1100">
        <f t="shared" ca="1" si="297"/>
        <v>245</v>
      </c>
      <c r="BF1100">
        <f t="shared" ca="1" si="298"/>
        <v>-65</v>
      </c>
      <c r="BG1100">
        <f t="shared" ca="1" si="299"/>
        <v>211.99708138301781</v>
      </c>
    </row>
    <row r="1101" spans="1:59" x14ac:dyDescent="0.25">
      <c r="A1101" s="64">
        <v>1098</v>
      </c>
      <c r="B1101" s="64">
        <v>95</v>
      </c>
      <c r="C1101" s="64">
        <v>64</v>
      </c>
      <c r="D1101" s="18">
        <v>1098</v>
      </c>
      <c r="E1101" s="21">
        <f t="shared" ca="1" si="284"/>
        <v>2158.6485494076669</v>
      </c>
      <c r="F1101" s="22">
        <f t="shared" ca="1" si="285"/>
        <v>166.06272493268261</v>
      </c>
      <c r="G1101" s="28">
        <v>1098</v>
      </c>
      <c r="H1101" s="24">
        <f t="shared" ca="1" si="286"/>
        <v>2169.9270900000001</v>
      </c>
      <c r="I1101" s="25">
        <f t="shared" ca="1" si="287"/>
        <v>163.53633183999997</v>
      </c>
      <c r="J1101" s="155"/>
      <c r="K1101" s="155"/>
      <c r="AR1101">
        <f t="shared" ca="1" si="288"/>
        <v>255.52551849999995</v>
      </c>
      <c r="AS1101">
        <f t="shared" ca="1" si="289"/>
        <v>269.47448150000002</v>
      </c>
      <c r="AT1101" cm="1">
        <f t="array" aca="1" ref="AT1101" ca="1">_xlfn.LET(_xlpm.rozsah, $J$3:$J$10001,_xlpm.podminka, (_xlpm.rozsah&gt;H1101)*(ISNUMBER(_xlpm.rozsah)),_xlpm.indexy, IF(_xlpm.podminka, ROW(_xlpm.rozsah)-MIN(ROW(_xlpm.rozsah))+1),_xlpm.prvni, MIN(_xlpm.indexy),_xlpm.finalni, IF(_xlpm.prvni=1, 2, _xlpm.prvni),INDEX(_xlpm.rozsah, _xlpm.finalni))</f>
        <v>2200</v>
      </c>
      <c r="AU1101" cm="1">
        <f t="array" aca="1" ref="AU1101" ca="1">INDEX($J$3:$J$10001,MATCH(AT1101,$J$3:$J$10004,0)-1)</f>
        <v>2100</v>
      </c>
      <c r="AV1101">
        <f t="shared" ca="1" si="290"/>
        <v>245</v>
      </c>
      <c r="AW1101">
        <f t="shared" ca="1" si="291"/>
        <v>280</v>
      </c>
      <c r="AX1101">
        <f t="shared" ca="1" si="292"/>
        <v>-35</v>
      </c>
      <c r="AY1101">
        <f t="shared" ca="1" si="293"/>
        <v>255.52551849999995</v>
      </c>
      <c r="AZ1101">
        <f t="shared" ca="1" si="294"/>
        <v>259.47300770731658</v>
      </c>
      <c r="BA1101">
        <f t="shared" ca="1" si="295"/>
        <v>265.52699229268342</v>
      </c>
      <c r="BB1101" cm="1">
        <f t="array" aca="1" ref="BB1101" ca="1">_xlfn.LET(_xlpm.rozsah, $J$3:$J$10001,_xlpm.podminka, (_xlpm.rozsah&gt;E1101)*(ISNUMBER(_xlpm.rozsah)),_xlpm.indexy, IF(_xlpm.podminka, ROW(_xlpm.rozsah)-MIN(ROW(_xlpm.rozsah))+1),_xlpm.prvni, MIN(_xlpm.indexy),_xlpm.finalni, IF(_xlpm.prvni=1, 2, _xlpm.prvni),INDEX(_xlpm.rozsah, _xlpm.finalni))</f>
        <v>2200</v>
      </c>
      <c r="BC1101" cm="1">
        <f t="array" aca="1" ref="BC1101" ca="1">INDEX($J$3:$J$10001,MATCH(BB1101,$J$3:$J$10004,0)-1)</f>
        <v>2100</v>
      </c>
      <c r="BD1101">
        <f t="shared" ca="1" si="296"/>
        <v>245</v>
      </c>
      <c r="BE1101">
        <f t="shared" ca="1" si="297"/>
        <v>280</v>
      </c>
      <c r="BF1101">
        <f t="shared" ca="1" si="298"/>
        <v>-35</v>
      </c>
      <c r="BG1101">
        <f t="shared" ca="1" si="299"/>
        <v>259.47300770731658</v>
      </c>
    </row>
    <row r="1102" spans="1:59" x14ac:dyDescent="0.25">
      <c r="A1102" s="64">
        <v>1099</v>
      </c>
      <c r="B1102" s="64">
        <v>101</v>
      </c>
      <c r="C1102" s="64">
        <v>35</v>
      </c>
      <c r="D1102" s="18">
        <v>1099</v>
      </c>
      <c r="E1102" s="21">
        <f t="shared" ca="1" si="284"/>
        <v>2250.7737209492034</v>
      </c>
      <c r="F1102" s="22">
        <f t="shared" ca="1" si="285"/>
        <v>74.198978484056227</v>
      </c>
      <c r="G1102" s="23">
        <v>1099</v>
      </c>
      <c r="H1102" s="24">
        <f t="shared" ca="1" si="286"/>
        <v>2243.8172219999997</v>
      </c>
      <c r="I1102" s="25">
        <f t="shared" ca="1" si="287"/>
        <v>75.781581995000067</v>
      </c>
      <c r="J1102" s="155"/>
      <c r="K1102" s="155"/>
      <c r="AR1102">
        <f t="shared" ca="1" si="288"/>
        <v>216.5188057000002</v>
      </c>
      <c r="AS1102">
        <f t="shared" ca="1" si="289"/>
        <v>208.4811942999998</v>
      </c>
      <c r="AT1102" cm="1">
        <f t="array" aca="1" ref="AT1102" ca="1">_xlfn.LET(_xlpm.rozsah, $J$3:$J$10001,_xlpm.podminka, (_xlpm.rozsah&gt;H1102)*(ISNUMBER(_xlpm.rozsah)),_xlpm.indexy, IF(_xlpm.podminka, ROW(_xlpm.rozsah)-MIN(ROW(_xlpm.rozsah))+1),_xlpm.prvni, MIN(_xlpm.indexy),_xlpm.finalni, IF(_xlpm.prvni=1, 2, _xlpm.prvni),INDEX(_xlpm.rozsah, _xlpm.finalni))</f>
        <v>2300</v>
      </c>
      <c r="AU1102" cm="1">
        <f t="array" aca="1" ref="AU1102" ca="1">INDEX($J$3:$J$10001,MATCH(AT1102,$J$3:$J$10004,0)-1)</f>
        <v>2200</v>
      </c>
      <c r="AV1102">
        <f t="shared" ca="1" si="290"/>
        <v>180</v>
      </c>
      <c r="AW1102">
        <f t="shared" ca="1" si="291"/>
        <v>245</v>
      </c>
      <c r="AX1102">
        <f t="shared" ca="1" si="292"/>
        <v>-65</v>
      </c>
      <c r="AY1102">
        <f t="shared" ca="1" si="293"/>
        <v>216.5188057000002</v>
      </c>
      <c r="AZ1102">
        <f t="shared" ca="1" si="294"/>
        <v>211.99708138301781</v>
      </c>
      <c r="BA1102">
        <f t="shared" ca="1" si="295"/>
        <v>213.00291861698219</v>
      </c>
      <c r="BB1102" cm="1">
        <f t="array" aca="1" ref="BB1102" ca="1">_xlfn.LET(_xlpm.rozsah, $J$3:$J$10001,_xlpm.podminka, (_xlpm.rozsah&gt;E1102)*(ISNUMBER(_xlpm.rozsah)),_xlpm.indexy, IF(_xlpm.podminka, ROW(_xlpm.rozsah)-MIN(ROW(_xlpm.rozsah))+1),_xlpm.prvni, MIN(_xlpm.indexy),_xlpm.finalni, IF(_xlpm.prvni=1, 2, _xlpm.prvni),INDEX(_xlpm.rozsah, _xlpm.finalni))</f>
        <v>2300</v>
      </c>
      <c r="BC1102" cm="1">
        <f t="array" aca="1" ref="BC1102" ca="1">INDEX($J$3:$J$10001,MATCH(BB1102,$J$3:$J$10004,0)-1)</f>
        <v>2200</v>
      </c>
      <c r="BD1102">
        <f t="shared" ca="1" si="296"/>
        <v>180</v>
      </c>
      <c r="BE1102">
        <f t="shared" ca="1" si="297"/>
        <v>245</v>
      </c>
      <c r="BF1102">
        <f t="shared" ca="1" si="298"/>
        <v>-65</v>
      </c>
      <c r="BG1102">
        <f t="shared" ca="1" si="299"/>
        <v>211.99708138301781</v>
      </c>
    </row>
    <row r="1103" spans="1:59" x14ac:dyDescent="0.25">
      <c r="A1103" s="64">
        <v>1100</v>
      </c>
      <c r="B1103" s="64">
        <v>94</v>
      </c>
      <c r="C1103" s="64">
        <v>59</v>
      </c>
      <c r="D1103" s="18">
        <v>1100</v>
      </c>
      <c r="E1103" s="21">
        <f t="shared" ca="1" si="284"/>
        <v>2143.2943541507439</v>
      </c>
      <c r="F1103" s="22">
        <f t="shared" ca="1" si="285"/>
        <v>156.25971586787139</v>
      </c>
      <c r="G1103" s="28">
        <v>1100</v>
      </c>
      <c r="H1103" s="24">
        <f t="shared" ca="1" si="286"/>
        <v>2157.6120679999999</v>
      </c>
      <c r="I1103" s="25">
        <f t="shared" ca="1" si="287"/>
        <v>153.30310795800003</v>
      </c>
      <c r="J1103" s="155"/>
      <c r="K1103" s="155"/>
      <c r="AR1103">
        <f t="shared" ca="1" si="288"/>
        <v>259.83577620000005</v>
      </c>
      <c r="AS1103">
        <f t="shared" ca="1" si="289"/>
        <v>265.16422379999995</v>
      </c>
      <c r="AT1103" cm="1">
        <f t="array" aca="1" ref="AT1103" ca="1">_xlfn.LET(_xlpm.rozsah, $J$3:$J$10001,_xlpm.podminka, (_xlpm.rozsah&gt;H1103)*(ISNUMBER(_xlpm.rozsah)),_xlpm.indexy, IF(_xlpm.podminka, ROW(_xlpm.rozsah)-MIN(ROW(_xlpm.rozsah))+1),_xlpm.prvni, MIN(_xlpm.indexy),_xlpm.finalni, IF(_xlpm.prvni=1, 2, _xlpm.prvni),INDEX(_xlpm.rozsah, _xlpm.finalni))</f>
        <v>2200</v>
      </c>
      <c r="AU1103" cm="1">
        <f t="array" aca="1" ref="AU1103" ca="1">INDEX($J$3:$J$10001,MATCH(AT1103,$J$3:$J$10004,0)-1)</f>
        <v>2100</v>
      </c>
      <c r="AV1103">
        <f t="shared" ca="1" si="290"/>
        <v>245</v>
      </c>
      <c r="AW1103">
        <f t="shared" ca="1" si="291"/>
        <v>280</v>
      </c>
      <c r="AX1103">
        <f t="shared" ca="1" si="292"/>
        <v>-35</v>
      </c>
      <c r="AY1103">
        <f t="shared" ca="1" si="293"/>
        <v>259.83577620000005</v>
      </c>
      <c r="AZ1103">
        <f t="shared" ca="1" si="294"/>
        <v>264.84697604723965</v>
      </c>
      <c r="BA1103">
        <f t="shared" ca="1" si="295"/>
        <v>260.15302395276035</v>
      </c>
      <c r="BB1103" cm="1">
        <f t="array" aca="1" ref="BB1103" ca="1">_xlfn.LET(_xlpm.rozsah, $J$3:$J$10001,_xlpm.podminka, (_xlpm.rozsah&gt;E1103)*(ISNUMBER(_xlpm.rozsah)),_xlpm.indexy, IF(_xlpm.podminka, ROW(_xlpm.rozsah)-MIN(ROW(_xlpm.rozsah))+1),_xlpm.prvni, MIN(_xlpm.indexy),_xlpm.finalni, IF(_xlpm.prvni=1, 2, _xlpm.prvni),INDEX(_xlpm.rozsah, _xlpm.finalni))</f>
        <v>2200</v>
      </c>
      <c r="BC1103" cm="1">
        <f t="array" aca="1" ref="BC1103" ca="1">INDEX($J$3:$J$10001,MATCH(BB1103,$J$3:$J$10004,0)-1)</f>
        <v>2100</v>
      </c>
      <c r="BD1103">
        <f t="shared" ca="1" si="296"/>
        <v>245</v>
      </c>
      <c r="BE1103">
        <f t="shared" ca="1" si="297"/>
        <v>280</v>
      </c>
      <c r="BF1103">
        <f t="shared" ca="1" si="298"/>
        <v>-35</v>
      </c>
      <c r="BG1103">
        <f t="shared" ca="1" si="299"/>
        <v>264.84697604723965</v>
      </c>
    </row>
    <row r="1104" spans="1:59" x14ac:dyDescent="0.25">
      <c r="A1104" s="64">
        <v>1101</v>
      </c>
      <c r="B1104" s="64">
        <v>97</v>
      </c>
      <c r="C1104" s="64">
        <v>37</v>
      </c>
      <c r="D1104" s="18">
        <v>1101</v>
      </c>
      <c r="E1104" s="21">
        <f t="shared" ca="1" si="284"/>
        <v>2189.3569399215121</v>
      </c>
      <c r="F1104" s="22">
        <f t="shared" ca="1" si="285"/>
        <v>92.028276280164178</v>
      </c>
      <c r="G1104" s="23">
        <v>1101</v>
      </c>
      <c r="H1104" s="24">
        <f t="shared" ca="1" si="286"/>
        <v>2194.5571339999997</v>
      </c>
      <c r="I1104" s="25">
        <f t="shared" ca="1" si="287"/>
        <v>91.354851147000048</v>
      </c>
      <c r="J1104" s="155"/>
      <c r="K1104" s="155"/>
      <c r="AR1104">
        <f t="shared" ca="1" si="288"/>
        <v>246.9050031000001</v>
      </c>
      <c r="AS1104">
        <f t="shared" ca="1" si="289"/>
        <v>278.0949968999999</v>
      </c>
      <c r="AT1104" cm="1">
        <f t="array" aca="1" ref="AT1104" ca="1">_xlfn.LET(_xlpm.rozsah, $J$3:$J$10001,_xlpm.podminka, (_xlpm.rozsah&gt;H1104)*(ISNUMBER(_xlpm.rozsah)),_xlpm.indexy, IF(_xlpm.podminka, ROW(_xlpm.rozsah)-MIN(ROW(_xlpm.rozsah))+1),_xlpm.prvni, MIN(_xlpm.indexy),_xlpm.finalni, IF(_xlpm.prvni=1, 2, _xlpm.prvni),INDEX(_xlpm.rozsah, _xlpm.finalni))</f>
        <v>2200</v>
      </c>
      <c r="AU1104" cm="1">
        <f t="array" aca="1" ref="AU1104" ca="1">INDEX($J$3:$J$10001,MATCH(AT1104,$J$3:$J$10004,0)-1)</f>
        <v>2100</v>
      </c>
      <c r="AV1104">
        <f t="shared" ca="1" si="290"/>
        <v>245</v>
      </c>
      <c r="AW1104">
        <f t="shared" ca="1" si="291"/>
        <v>280</v>
      </c>
      <c r="AX1104">
        <f t="shared" ca="1" si="292"/>
        <v>-35</v>
      </c>
      <c r="AY1104">
        <f t="shared" ca="1" si="293"/>
        <v>246.9050031000001</v>
      </c>
      <c r="AZ1104">
        <f t="shared" ca="1" si="294"/>
        <v>248.72507102747076</v>
      </c>
      <c r="BA1104">
        <f t="shared" ca="1" si="295"/>
        <v>276.27492897252921</v>
      </c>
      <c r="BB1104" cm="1">
        <f t="array" aca="1" ref="BB1104" ca="1">_xlfn.LET(_xlpm.rozsah, $J$3:$J$10001,_xlpm.podminka, (_xlpm.rozsah&gt;E1104)*(ISNUMBER(_xlpm.rozsah)),_xlpm.indexy, IF(_xlpm.podminka, ROW(_xlpm.rozsah)-MIN(ROW(_xlpm.rozsah))+1),_xlpm.prvni, MIN(_xlpm.indexy),_xlpm.finalni, IF(_xlpm.prvni=1, 2, _xlpm.prvni),INDEX(_xlpm.rozsah, _xlpm.finalni))</f>
        <v>2200</v>
      </c>
      <c r="BC1104" cm="1">
        <f t="array" aca="1" ref="BC1104" ca="1">INDEX($J$3:$J$10001,MATCH(BB1104,$J$3:$J$10004,0)-1)</f>
        <v>2100</v>
      </c>
      <c r="BD1104">
        <f t="shared" ca="1" si="296"/>
        <v>245</v>
      </c>
      <c r="BE1104">
        <f t="shared" ca="1" si="297"/>
        <v>280</v>
      </c>
      <c r="BF1104">
        <f t="shared" ca="1" si="298"/>
        <v>-35</v>
      </c>
      <c r="BG1104">
        <f t="shared" ca="1" si="299"/>
        <v>248.72507102747076</v>
      </c>
    </row>
    <row r="1105" spans="1:59" x14ac:dyDescent="0.25">
      <c r="A1105" s="64">
        <v>1102</v>
      </c>
      <c r="B1105" s="64">
        <v>97</v>
      </c>
      <c r="C1105" s="64">
        <v>60</v>
      </c>
      <c r="D1105" s="18">
        <v>1102</v>
      </c>
      <c r="E1105" s="21">
        <f t="shared" ca="1" si="284"/>
        <v>2189.3569399215121</v>
      </c>
      <c r="F1105" s="22">
        <f t="shared" ca="1" si="285"/>
        <v>149.23504261648247</v>
      </c>
      <c r="G1105" s="28">
        <v>1102</v>
      </c>
      <c r="H1105" s="24">
        <f t="shared" ca="1" si="286"/>
        <v>2194.5571339999997</v>
      </c>
      <c r="I1105" s="25">
        <f t="shared" ca="1" si="287"/>
        <v>148.14300186000006</v>
      </c>
      <c r="J1105" s="155"/>
      <c r="K1105" s="155"/>
      <c r="AR1105">
        <f t="shared" ca="1" si="288"/>
        <v>246.9050031000001</v>
      </c>
      <c r="AS1105">
        <f t="shared" ca="1" si="289"/>
        <v>278.0949968999999</v>
      </c>
      <c r="AT1105" cm="1">
        <f t="array" aca="1" ref="AT1105" ca="1">_xlfn.LET(_xlpm.rozsah, $J$3:$J$10001,_xlpm.podminka, (_xlpm.rozsah&gt;H1105)*(ISNUMBER(_xlpm.rozsah)),_xlpm.indexy, IF(_xlpm.podminka, ROW(_xlpm.rozsah)-MIN(ROW(_xlpm.rozsah))+1),_xlpm.prvni, MIN(_xlpm.indexy),_xlpm.finalni, IF(_xlpm.prvni=1, 2, _xlpm.prvni),INDEX(_xlpm.rozsah, _xlpm.finalni))</f>
        <v>2200</v>
      </c>
      <c r="AU1105" cm="1">
        <f t="array" aca="1" ref="AU1105" ca="1">INDEX($J$3:$J$10001,MATCH(AT1105,$J$3:$J$10004,0)-1)</f>
        <v>2100</v>
      </c>
      <c r="AV1105">
        <f t="shared" ca="1" si="290"/>
        <v>245</v>
      </c>
      <c r="AW1105">
        <f t="shared" ca="1" si="291"/>
        <v>280</v>
      </c>
      <c r="AX1105">
        <f t="shared" ca="1" si="292"/>
        <v>-35</v>
      </c>
      <c r="AY1105">
        <f t="shared" ca="1" si="293"/>
        <v>246.9050031000001</v>
      </c>
      <c r="AZ1105">
        <f t="shared" ca="1" si="294"/>
        <v>248.72507102747076</v>
      </c>
      <c r="BA1105">
        <f t="shared" ca="1" si="295"/>
        <v>276.27492897252921</v>
      </c>
      <c r="BB1105" cm="1">
        <f t="array" aca="1" ref="BB1105" ca="1">_xlfn.LET(_xlpm.rozsah, $J$3:$J$10001,_xlpm.podminka, (_xlpm.rozsah&gt;E1105)*(ISNUMBER(_xlpm.rozsah)),_xlpm.indexy, IF(_xlpm.podminka, ROW(_xlpm.rozsah)-MIN(ROW(_xlpm.rozsah))+1),_xlpm.prvni, MIN(_xlpm.indexy),_xlpm.finalni, IF(_xlpm.prvni=1, 2, _xlpm.prvni),INDEX(_xlpm.rozsah, _xlpm.finalni))</f>
        <v>2200</v>
      </c>
      <c r="BC1105" cm="1">
        <f t="array" aca="1" ref="BC1105" ca="1">INDEX($J$3:$J$10001,MATCH(BB1105,$J$3:$J$10004,0)-1)</f>
        <v>2100</v>
      </c>
      <c r="BD1105">
        <f t="shared" ca="1" si="296"/>
        <v>245</v>
      </c>
      <c r="BE1105">
        <f t="shared" ca="1" si="297"/>
        <v>280</v>
      </c>
      <c r="BF1105">
        <f t="shared" ca="1" si="298"/>
        <v>-35</v>
      </c>
      <c r="BG1105">
        <f t="shared" ca="1" si="299"/>
        <v>248.72507102747076</v>
      </c>
    </row>
    <row r="1106" spans="1:59" x14ac:dyDescent="0.25">
      <c r="A1106" s="64">
        <v>1103</v>
      </c>
      <c r="B1106" s="64">
        <v>93</v>
      </c>
      <c r="C1106" s="64">
        <v>98</v>
      </c>
      <c r="D1106" s="18">
        <v>1103</v>
      </c>
      <c r="E1106" s="21">
        <f t="shared" ca="1" si="284"/>
        <v>2127.9401588938213</v>
      </c>
      <c r="F1106" s="22">
        <f t="shared" ca="1" si="285"/>
        <v>264.8165254994193</v>
      </c>
      <c r="G1106" s="23">
        <v>1103</v>
      </c>
      <c r="H1106" s="24">
        <f t="shared" ca="1" si="286"/>
        <v>2145.2970459999997</v>
      </c>
      <c r="I1106" s="25">
        <f t="shared" ca="1" si="287"/>
        <v>258.86311322200015</v>
      </c>
      <c r="J1106" s="155"/>
      <c r="K1106" s="155"/>
      <c r="AR1106">
        <f t="shared" ca="1" si="288"/>
        <v>264.14603390000013</v>
      </c>
      <c r="AS1106">
        <f t="shared" ca="1" si="289"/>
        <v>260.85396609999987</v>
      </c>
      <c r="AT1106" cm="1">
        <f t="array" aca="1" ref="AT1106" ca="1">_xlfn.LET(_xlpm.rozsah, $J$3:$J$10001,_xlpm.podminka, (_xlpm.rozsah&gt;H1106)*(ISNUMBER(_xlpm.rozsah)),_xlpm.indexy, IF(_xlpm.podminka, ROW(_xlpm.rozsah)-MIN(ROW(_xlpm.rozsah))+1),_xlpm.prvni, MIN(_xlpm.indexy),_xlpm.finalni, IF(_xlpm.prvni=1, 2, _xlpm.prvni),INDEX(_xlpm.rozsah, _xlpm.finalni))</f>
        <v>2200</v>
      </c>
      <c r="AU1106" cm="1">
        <f t="array" aca="1" ref="AU1106" ca="1">INDEX($J$3:$J$10001,MATCH(AT1106,$J$3:$J$10004,0)-1)</f>
        <v>2100</v>
      </c>
      <c r="AV1106">
        <f t="shared" ca="1" si="290"/>
        <v>245</v>
      </c>
      <c r="AW1106">
        <f t="shared" ca="1" si="291"/>
        <v>280</v>
      </c>
      <c r="AX1106">
        <f t="shared" ca="1" si="292"/>
        <v>-35</v>
      </c>
      <c r="AY1106">
        <f t="shared" ca="1" si="293"/>
        <v>264.14603390000013</v>
      </c>
      <c r="AZ1106">
        <f t="shared" ca="1" si="294"/>
        <v>270.22094438716255</v>
      </c>
      <c r="BA1106">
        <f t="shared" ca="1" si="295"/>
        <v>254.77905561283745</v>
      </c>
      <c r="BB1106" cm="1">
        <f t="array" aca="1" ref="BB1106" ca="1">_xlfn.LET(_xlpm.rozsah, $J$3:$J$10001,_xlpm.podminka, (_xlpm.rozsah&gt;E1106)*(ISNUMBER(_xlpm.rozsah)),_xlpm.indexy, IF(_xlpm.podminka, ROW(_xlpm.rozsah)-MIN(ROW(_xlpm.rozsah))+1),_xlpm.prvni, MIN(_xlpm.indexy),_xlpm.finalni, IF(_xlpm.prvni=1, 2, _xlpm.prvni),INDEX(_xlpm.rozsah, _xlpm.finalni))</f>
        <v>2200</v>
      </c>
      <c r="BC1106" cm="1">
        <f t="array" aca="1" ref="BC1106" ca="1">INDEX($J$3:$J$10001,MATCH(BB1106,$J$3:$J$10004,0)-1)</f>
        <v>2100</v>
      </c>
      <c r="BD1106">
        <f t="shared" ca="1" si="296"/>
        <v>245</v>
      </c>
      <c r="BE1106">
        <f t="shared" ca="1" si="297"/>
        <v>280</v>
      </c>
      <c r="BF1106">
        <f t="shared" ca="1" si="298"/>
        <v>-35</v>
      </c>
      <c r="BG1106">
        <f t="shared" ca="1" si="299"/>
        <v>270.22094438716255</v>
      </c>
    </row>
    <row r="1107" spans="1:59" x14ac:dyDescent="0.25">
      <c r="A1107" s="64">
        <v>1104</v>
      </c>
      <c r="B1107" s="64">
        <v>98</v>
      </c>
      <c r="C1107" s="64">
        <v>53</v>
      </c>
      <c r="D1107" s="18">
        <v>1104</v>
      </c>
      <c r="E1107" s="21">
        <f t="shared" ca="1" si="284"/>
        <v>2204.7111351784351</v>
      </c>
      <c r="F1107" s="22">
        <f t="shared" ca="1" si="285"/>
        <v>128.22701393102909</v>
      </c>
      <c r="G1107" s="28">
        <v>1104</v>
      </c>
      <c r="H1107" s="24">
        <f t="shared" ca="1" si="286"/>
        <v>2206.8721559999999</v>
      </c>
      <c r="I1107" s="25">
        <f t="shared" ca="1" si="287"/>
        <v>127.48254225800002</v>
      </c>
      <c r="J1107" s="155"/>
      <c r="K1107" s="155"/>
      <c r="AR1107">
        <f t="shared" ca="1" si="288"/>
        <v>240.53309860000007</v>
      </c>
      <c r="AS1107">
        <f t="shared" ca="1" si="289"/>
        <v>184.46690139999993</v>
      </c>
      <c r="AT1107" cm="1">
        <f t="array" aca="1" ref="AT1107" ca="1">_xlfn.LET(_xlpm.rozsah, $J$3:$J$10001,_xlpm.podminka, (_xlpm.rozsah&gt;H1107)*(ISNUMBER(_xlpm.rozsah)),_xlpm.indexy, IF(_xlpm.podminka, ROW(_xlpm.rozsah)-MIN(ROW(_xlpm.rozsah))+1),_xlpm.prvni, MIN(_xlpm.indexy),_xlpm.finalni, IF(_xlpm.prvni=1, 2, _xlpm.prvni),INDEX(_xlpm.rozsah, _xlpm.finalni))</f>
        <v>2300</v>
      </c>
      <c r="AU1107" cm="1">
        <f t="array" aca="1" ref="AU1107" ca="1">INDEX($J$3:$J$10001,MATCH(AT1107,$J$3:$J$10004,0)-1)</f>
        <v>2200</v>
      </c>
      <c r="AV1107">
        <f t="shared" ca="1" si="290"/>
        <v>180</v>
      </c>
      <c r="AW1107">
        <f t="shared" ca="1" si="291"/>
        <v>245</v>
      </c>
      <c r="AX1107">
        <f t="shared" ca="1" si="292"/>
        <v>-65</v>
      </c>
      <c r="AY1107">
        <f t="shared" ca="1" si="293"/>
        <v>240.53309860000007</v>
      </c>
      <c r="AZ1107">
        <f t="shared" ca="1" si="294"/>
        <v>241.93776213401716</v>
      </c>
      <c r="BA1107">
        <f t="shared" ca="1" si="295"/>
        <v>183.06223786598284</v>
      </c>
      <c r="BB1107" cm="1">
        <f t="array" aca="1" ref="BB1107" ca="1">_xlfn.LET(_xlpm.rozsah, $J$3:$J$10001,_xlpm.podminka, (_xlpm.rozsah&gt;E1107)*(ISNUMBER(_xlpm.rozsah)),_xlpm.indexy, IF(_xlpm.podminka, ROW(_xlpm.rozsah)-MIN(ROW(_xlpm.rozsah))+1),_xlpm.prvni, MIN(_xlpm.indexy),_xlpm.finalni, IF(_xlpm.prvni=1, 2, _xlpm.prvni),INDEX(_xlpm.rozsah, _xlpm.finalni))</f>
        <v>2300</v>
      </c>
      <c r="BC1107" cm="1">
        <f t="array" aca="1" ref="BC1107" ca="1">INDEX($J$3:$J$10001,MATCH(BB1107,$J$3:$J$10004,0)-1)</f>
        <v>2200</v>
      </c>
      <c r="BD1107">
        <f t="shared" ca="1" si="296"/>
        <v>180</v>
      </c>
      <c r="BE1107">
        <f t="shared" ca="1" si="297"/>
        <v>245</v>
      </c>
      <c r="BF1107">
        <f t="shared" ca="1" si="298"/>
        <v>-65</v>
      </c>
      <c r="BG1107">
        <f t="shared" ca="1" si="299"/>
        <v>241.93776213401716</v>
      </c>
    </row>
    <row r="1108" spans="1:59" x14ac:dyDescent="0.25">
      <c r="A1108" s="64">
        <v>1105</v>
      </c>
      <c r="B1108" s="64">
        <v>103</v>
      </c>
      <c r="C1108" s="64">
        <v>13</v>
      </c>
      <c r="D1108" s="18">
        <v>1105</v>
      </c>
      <c r="E1108" s="21">
        <f t="shared" ca="1" si="284"/>
        <v>2281.4821114630495</v>
      </c>
      <c r="F1108" s="22">
        <f t="shared" ca="1" si="285"/>
        <v>24.964761581372322</v>
      </c>
      <c r="G1108" s="23">
        <v>1105</v>
      </c>
      <c r="H1108" s="24">
        <f t="shared" ca="1" si="286"/>
        <v>2268.4472660000001</v>
      </c>
      <c r="I1108" s="25">
        <f t="shared" ca="1" si="287"/>
        <v>26.066206022999985</v>
      </c>
      <c r="J1108" s="155"/>
      <c r="K1108" s="155"/>
      <c r="AR1108">
        <f t="shared" ca="1" si="288"/>
        <v>200.50927709999991</v>
      </c>
      <c r="AS1108">
        <f t="shared" ca="1" si="289"/>
        <v>224.49072290000009</v>
      </c>
      <c r="AT1108" cm="1">
        <f t="array" aca="1" ref="AT1108" ca="1">_xlfn.LET(_xlpm.rozsah, $J$3:$J$10001,_xlpm.podminka, (_xlpm.rozsah&gt;H1108)*(ISNUMBER(_xlpm.rozsah)),_xlpm.indexy, IF(_xlpm.podminka, ROW(_xlpm.rozsah)-MIN(ROW(_xlpm.rozsah))+1),_xlpm.prvni, MIN(_xlpm.indexy),_xlpm.finalni, IF(_xlpm.prvni=1, 2, _xlpm.prvni),INDEX(_xlpm.rozsah, _xlpm.finalni))</f>
        <v>2300</v>
      </c>
      <c r="AU1108" cm="1">
        <f t="array" aca="1" ref="AU1108" ca="1">INDEX($J$3:$J$10001,MATCH(AT1108,$J$3:$J$10004,0)-1)</f>
        <v>2200</v>
      </c>
      <c r="AV1108">
        <f t="shared" ca="1" si="290"/>
        <v>180</v>
      </c>
      <c r="AW1108">
        <f t="shared" ca="1" si="291"/>
        <v>245</v>
      </c>
      <c r="AX1108">
        <f t="shared" ca="1" si="292"/>
        <v>-65</v>
      </c>
      <c r="AY1108">
        <f t="shared" ca="1" si="293"/>
        <v>200.50927709999991</v>
      </c>
      <c r="AZ1108">
        <f t="shared" ca="1" si="294"/>
        <v>192.03662754901785</v>
      </c>
      <c r="BA1108">
        <f t="shared" ca="1" si="295"/>
        <v>232.96337245098215</v>
      </c>
      <c r="BB1108" cm="1">
        <f t="array" aca="1" ref="BB1108" ca="1">_xlfn.LET(_xlpm.rozsah, $J$3:$J$10001,_xlpm.podminka, (_xlpm.rozsah&gt;E1108)*(ISNUMBER(_xlpm.rozsah)),_xlpm.indexy, IF(_xlpm.podminka, ROW(_xlpm.rozsah)-MIN(ROW(_xlpm.rozsah))+1),_xlpm.prvni, MIN(_xlpm.indexy),_xlpm.finalni, IF(_xlpm.prvni=1, 2, _xlpm.prvni),INDEX(_xlpm.rozsah, _xlpm.finalni))</f>
        <v>2300</v>
      </c>
      <c r="BC1108" cm="1">
        <f t="array" aca="1" ref="BC1108" ca="1">INDEX($J$3:$J$10001,MATCH(BB1108,$J$3:$J$10004,0)-1)</f>
        <v>2200</v>
      </c>
      <c r="BD1108">
        <f t="shared" ca="1" si="296"/>
        <v>180</v>
      </c>
      <c r="BE1108">
        <f t="shared" ca="1" si="297"/>
        <v>245</v>
      </c>
      <c r="BF1108">
        <f t="shared" ca="1" si="298"/>
        <v>-65</v>
      </c>
      <c r="BG1108">
        <f t="shared" ca="1" si="299"/>
        <v>192.03662754901785</v>
      </c>
    </row>
    <row r="1109" spans="1:59" x14ac:dyDescent="0.25">
      <c r="A1109" s="64">
        <v>1106</v>
      </c>
      <c r="B1109" s="64">
        <v>103</v>
      </c>
      <c r="C1109" s="64">
        <v>11</v>
      </c>
      <c r="D1109" s="18">
        <v>1106</v>
      </c>
      <c r="E1109" s="21">
        <f t="shared" ca="1" si="284"/>
        <v>2281.4821114630495</v>
      </c>
      <c r="F1109" s="22">
        <f t="shared" ca="1" si="285"/>
        <v>21.124029030391963</v>
      </c>
      <c r="G1109" s="28">
        <v>1106</v>
      </c>
      <c r="H1109" s="24">
        <f t="shared" ca="1" si="286"/>
        <v>2268.4472660000001</v>
      </c>
      <c r="I1109" s="25">
        <f t="shared" ca="1" si="287"/>
        <v>22.05602048099999</v>
      </c>
      <c r="J1109" s="155"/>
      <c r="K1109" s="155"/>
      <c r="AR1109">
        <f t="shared" ca="1" si="288"/>
        <v>200.50927709999991</v>
      </c>
      <c r="AS1109">
        <f t="shared" ca="1" si="289"/>
        <v>224.49072290000009</v>
      </c>
      <c r="AT1109" cm="1">
        <f t="array" aca="1" ref="AT1109" ca="1">_xlfn.LET(_xlpm.rozsah, $J$3:$J$10001,_xlpm.podminka, (_xlpm.rozsah&gt;H1109)*(ISNUMBER(_xlpm.rozsah)),_xlpm.indexy, IF(_xlpm.podminka, ROW(_xlpm.rozsah)-MIN(ROW(_xlpm.rozsah))+1),_xlpm.prvni, MIN(_xlpm.indexy),_xlpm.finalni, IF(_xlpm.prvni=1, 2, _xlpm.prvni),INDEX(_xlpm.rozsah, _xlpm.finalni))</f>
        <v>2300</v>
      </c>
      <c r="AU1109" cm="1">
        <f t="array" aca="1" ref="AU1109" ca="1">INDEX($J$3:$J$10001,MATCH(AT1109,$J$3:$J$10004,0)-1)</f>
        <v>2200</v>
      </c>
      <c r="AV1109">
        <f t="shared" ca="1" si="290"/>
        <v>180</v>
      </c>
      <c r="AW1109">
        <f t="shared" ca="1" si="291"/>
        <v>245</v>
      </c>
      <c r="AX1109">
        <f t="shared" ca="1" si="292"/>
        <v>-65</v>
      </c>
      <c r="AY1109">
        <f t="shared" ca="1" si="293"/>
        <v>200.50927709999991</v>
      </c>
      <c r="AZ1109">
        <f t="shared" ca="1" si="294"/>
        <v>192.03662754901785</v>
      </c>
      <c r="BA1109">
        <f t="shared" ca="1" si="295"/>
        <v>232.96337245098215</v>
      </c>
      <c r="BB1109" cm="1">
        <f t="array" aca="1" ref="BB1109" ca="1">_xlfn.LET(_xlpm.rozsah, $J$3:$J$10001,_xlpm.podminka, (_xlpm.rozsah&gt;E1109)*(ISNUMBER(_xlpm.rozsah)),_xlpm.indexy, IF(_xlpm.podminka, ROW(_xlpm.rozsah)-MIN(ROW(_xlpm.rozsah))+1),_xlpm.prvni, MIN(_xlpm.indexy),_xlpm.finalni, IF(_xlpm.prvni=1, 2, _xlpm.prvni),INDEX(_xlpm.rozsah, _xlpm.finalni))</f>
        <v>2300</v>
      </c>
      <c r="BC1109" cm="1">
        <f t="array" aca="1" ref="BC1109" ca="1">INDEX($J$3:$J$10001,MATCH(BB1109,$J$3:$J$10004,0)-1)</f>
        <v>2200</v>
      </c>
      <c r="BD1109">
        <f t="shared" ca="1" si="296"/>
        <v>180</v>
      </c>
      <c r="BE1109">
        <f t="shared" ca="1" si="297"/>
        <v>245</v>
      </c>
      <c r="BF1109">
        <f t="shared" ca="1" si="298"/>
        <v>-65</v>
      </c>
      <c r="BG1109">
        <f t="shared" ca="1" si="299"/>
        <v>192.03662754901785</v>
      </c>
    </row>
    <row r="1110" spans="1:59" x14ac:dyDescent="0.25">
      <c r="A1110" s="64">
        <v>1107</v>
      </c>
      <c r="B1110" s="64">
        <v>103</v>
      </c>
      <c r="C1110" s="64">
        <v>11</v>
      </c>
      <c r="D1110" s="18">
        <v>1107</v>
      </c>
      <c r="E1110" s="21">
        <f t="shared" ca="1" si="284"/>
        <v>2281.4821114630495</v>
      </c>
      <c r="F1110" s="22">
        <f t="shared" ca="1" si="285"/>
        <v>21.124029030391963</v>
      </c>
      <c r="G1110" s="23">
        <v>1107</v>
      </c>
      <c r="H1110" s="24">
        <f t="shared" ca="1" si="286"/>
        <v>2268.4472660000001</v>
      </c>
      <c r="I1110" s="25">
        <f t="shared" ca="1" si="287"/>
        <v>22.05602048099999</v>
      </c>
      <c r="J1110" s="155"/>
      <c r="K1110" s="155"/>
      <c r="AR1110">
        <f t="shared" ca="1" si="288"/>
        <v>200.50927709999991</v>
      </c>
      <c r="AS1110">
        <f t="shared" ca="1" si="289"/>
        <v>224.49072290000009</v>
      </c>
      <c r="AT1110" cm="1">
        <f t="array" aca="1" ref="AT1110" ca="1">_xlfn.LET(_xlpm.rozsah, $J$3:$J$10001,_xlpm.podminka, (_xlpm.rozsah&gt;H1110)*(ISNUMBER(_xlpm.rozsah)),_xlpm.indexy, IF(_xlpm.podminka, ROW(_xlpm.rozsah)-MIN(ROW(_xlpm.rozsah))+1),_xlpm.prvni, MIN(_xlpm.indexy),_xlpm.finalni, IF(_xlpm.prvni=1, 2, _xlpm.prvni),INDEX(_xlpm.rozsah, _xlpm.finalni))</f>
        <v>2300</v>
      </c>
      <c r="AU1110" cm="1">
        <f t="array" aca="1" ref="AU1110" ca="1">INDEX($J$3:$J$10001,MATCH(AT1110,$J$3:$J$10004,0)-1)</f>
        <v>2200</v>
      </c>
      <c r="AV1110">
        <f t="shared" ca="1" si="290"/>
        <v>180</v>
      </c>
      <c r="AW1110">
        <f t="shared" ca="1" si="291"/>
        <v>245</v>
      </c>
      <c r="AX1110">
        <f t="shared" ca="1" si="292"/>
        <v>-65</v>
      </c>
      <c r="AY1110">
        <f t="shared" ca="1" si="293"/>
        <v>200.50927709999991</v>
      </c>
      <c r="AZ1110">
        <f t="shared" ca="1" si="294"/>
        <v>192.03662754901785</v>
      </c>
      <c r="BA1110">
        <f t="shared" ca="1" si="295"/>
        <v>232.96337245098215</v>
      </c>
      <c r="BB1110" cm="1">
        <f t="array" aca="1" ref="BB1110" ca="1">_xlfn.LET(_xlpm.rozsah, $J$3:$J$10001,_xlpm.podminka, (_xlpm.rozsah&gt;E1110)*(ISNUMBER(_xlpm.rozsah)),_xlpm.indexy, IF(_xlpm.podminka, ROW(_xlpm.rozsah)-MIN(ROW(_xlpm.rozsah))+1),_xlpm.prvni, MIN(_xlpm.indexy),_xlpm.finalni, IF(_xlpm.prvni=1, 2, _xlpm.prvni),INDEX(_xlpm.rozsah, _xlpm.finalni))</f>
        <v>2300</v>
      </c>
      <c r="BC1110" cm="1">
        <f t="array" aca="1" ref="BC1110" ca="1">INDEX($J$3:$J$10001,MATCH(BB1110,$J$3:$J$10004,0)-1)</f>
        <v>2200</v>
      </c>
      <c r="BD1110">
        <f t="shared" ca="1" si="296"/>
        <v>180</v>
      </c>
      <c r="BE1110">
        <f t="shared" ca="1" si="297"/>
        <v>245</v>
      </c>
      <c r="BF1110">
        <f t="shared" ca="1" si="298"/>
        <v>-65</v>
      </c>
      <c r="BG1110">
        <f t="shared" ca="1" si="299"/>
        <v>192.03662754901785</v>
      </c>
    </row>
    <row r="1111" spans="1:59" x14ac:dyDescent="0.25">
      <c r="A1111" s="64">
        <v>1108</v>
      </c>
      <c r="B1111" s="64">
        <v>103</v>
      </c>
      <c r="C1111" s="64">
        <v>13</v>
      </c>
      <c r="D1111" s="18">
        <v>1108</v>
      </c>
      <c r="E1111" s="21">
        <f t="shared" ca="1" si="284"/>
        <v>2281.4821114630495</v>
      </c>
      <c r="F1111" s="22">
        <f t="shared" ca="1" si="285"/>
        <v>24.964761581372322</v>
      </c>
      <c r="G1111" s="28">
        <v>1108</v>
      </c>
      <c r="H1111" s="24">
        <f t="shared" ca="1" si="286"/>
        <v>2268.4472660000001</v>
      </c>
      <c r="I1111" s="25">
        <f t="shared" ca="1" si="287"/>
        <v>26.066206022999985</v>
      </c>
      <c r="J1111" s="155"/>
      <c r="K1111" s="155"/>
      <c r="AR1111">
        <f t="shared" ca="1" si="288"/>
        <v>200.50927709999991</v>
      </c>
      <c r="AS1111">
        <f t="shared" ca="1" si="289"/>
        <v>224.49072290000009</v>
      </c>
      <c r="AT1111" cm="1">
        <f t="array" aca="1" ref="AT1111" ca="1">_xlfn.LET(_xlpm.rozsah, $J$3:$J$10001,_xlpm.podminka, (_xlpm.rozsah&gt;H1111)*(ISNUMBER(_xlpm.rozsah)),_xlpm.indexy, IF(_xlpm.podminka, ROW(_xlpm.rozsah)-MIN(ROW(_xlpm.rozsah))+1),_xlpm.prvni, MIN(_xlpm.indexy),_xlpm.finalni, IF(_xlpm.prvni=1, 2, _xlpm.prvni),INDEX(_xlpm.rozsah, _xlpm.finalni))</f>
        <v>2300</v>
      </c>
      <c r="AU1111" cm="1">
        <f t="array" aca="1" ref="AU1111" ca="1">INDEX($J$3:$J$10001,MATCH(AT1111,$J$3:$J$10004,0)-1)</f>
        <v>2200</v>
      </c>
      <c r="AV1111">
        <f t="shared" ca="1" si="290"/>
        <v>180</v>
      </c>
      <c r="AW1111">
        <f t="shared" ca="1" si="291"/>
        <v>245</v>
      </c>
      <c r="AX1111">
        <f t="shared" ca="1" si="292"/>
        <v>-65</v>
      </c>
      <c r="AY1111">
        <f t="shared" ca="1" si="293"/>
        <v>200.50927709999991</v>
      </c>
      <c r="AZ1111">
        <f t="shared" ca="1" si="294"/>
        <v>192.03662754901785</v>
      </c>
      <c r="BA1111">
        <f t="shared" ca="1" si="295"/>
        <v>232.96337245098215</v>
      </c>
      <c r="BB1111" cm="1">
        <f t="array" aca="1" ref="BB1111" ca="1">_xlfn.LET(_xlpm.rozsah, $J$3:$J$10001,_xlpm.podminka, (_xlpm.rozsah&gt;E1111)*(ISNUMBER(_xlpm.rozsah)),_xlpm.indexy, IF(_xlpm.podminka, ROW(_xlpm.rozsah)-MIN(ROW(_xlpm.rozsah))+1),_xlpm.prvni, MIN(_xlpm.indexy),_xlpm.finalni, IF(_xlpm.prvni=1, 2, _xlpm.prvni),INDEX(_xlpm.rozsah, _xlpm.finalni))</f>
        <v>2300</v>
      </c>
      <c r="BC1111" cm="1">
        <f t="array" aca="1" ref="BC1111" ca="1">INDEX($J$3:$J$10001,MATCH(BB1111,$J$3:$J$10004,0)-1)</f>
        <v>2200</v>
      </c>
      <c r="BD1111">
        <f t="shared" ca="1" si="296"/>
        <v>180</v>
      </c>
      <c r="BE1111">
        <f t="shared" ca="1" si="297"/>
        <v>245</v>
      </c>
      <c r="BF1111">
        <f t="shared" ca="1" si="298"/>
        <v>-65</v>
      </c>
      <c r="BG1111">
        <f t="shared" ca="1" si="299"/>
        <v>192.03662754901785</v>
      </c>
    </row>
    <row r="1112" spans="1:59" x14ac:dyDescent="0.25">
      <c r="A1112" s="64">
        <v>1109</v>
      </c>
      <c r="B1112" s="64">
        <v>103</v>
      </c>
      <c r="C1112" s="64">
        <v>10</v>
      </c>
      <c r="D1112" s="18">
        <v>1109</v>
      </c>
      <c r="E1112" s="21">
        <f t="shared" ca="1" si="284"/>
        <v>2281.4821114630495</v>
      </c>
      <c r="F1112" s="22">
        <f t="shared" ca="1" si="285"/>
        <v>19.203662754901785</v>
      </c>
      <c r="G1112" s="23">
        <v>1109</v>
      </c>
      <c r="H1112" s="24">
        <f t="shared" ca="1" si="286"/>
        <v>2268.4472660000001</v>
      </c>
      <c r="I1112" s="25">
        <f t="shared" ca="1" si="287"/>
        <v>20.050927709999993</v>
      </c>
      <c r="J1112" s="155"/>
      <c r="K1112" s="155"/>
      <c r="AR1112">
        <f t="shared" ca="1" si="288"/>
        <v>200.50927709999991</v>
      </c>
      <c r="AS1112">
        <f t="shared" ca="1" si="289"/>
        <v>224.49072290000009</v>
      </c>
      <c r="AT1112" cm="1">
        <f t="array" aca="1" ref="AT1112" ca="1">_xlfn.LET(_xlpm.rozsah, $J$3:$J$10001,_xlpm.podminka, (_xlpm.rozsah&gt;H1112)*(ISNUMBER(_xlpm.rozsah)),_xlpm.indexy, IF(_xlpm.podminka, ROW(_xlpm.rozsah)-MIN(ROW(_xlpm.rozsah))+1),_xlpm.prvni, MIN(_xlpm.indexy),_xlpm.finalni, IF(_xlpm.prvni=1, 2, _xlpm.prvni),INDEX(_xlpm.rozsah, _xlpm.finalni))</f>
        <v>2300</v>
      </c>
      <c r="AU1112" cm="1">
        <f t="array" aca="1" ref="AU1112" ca="1">INDEX($J$3:$J$10001,MATCH(AT1112,$J$3:$J$10004,0)-1)</f>
        <v>2200</v>
      </c>
      <c r="AV1112">
        <f t="shared" ca="1" si="290"/>
        <v>180</v>
      </c>
      <c r="AW1112">
        <f t="shared" ca="1" si="291"/>
        <v>245</v>
      </c>
      <c r="AX1112">
        <f t="shared" ca="1" si="292"/>
        <v>-65</v>
      </c>
      <c r="AY1112">
        <f t="shared" ca="1" si="293"/>
        <v>200.50927709999991</v>
      </c>
      <c r="AZ1112">
        <f t="shared" ca="1" si="294"/>
        <v>192.03662754901785</v>
      </c>
      <c r="BA1112">
        <f t="shared" ca="1" si="295"/>
        <v>232.96337245098215</v>
      </c>
      <c r="BB1112" cm="1">
        <f t="array" aca="1" ref="BB1112" ca="1">_xlfn.LET(_xlpm.rozsah, $J$3:$J$10001,_xlpm.podminka, (_xlpm.rozsah&gt;E1112)*(ISNUMBER(_xlpm.rozsah)),_xlpm.indexy, IF(_xlpm.podminka, ROW(_xlpm.rozsah)-MIN(ROW(_xlpm.rozsah))+1),_xlpm.prvni, MIN(_xlpm.indexy),_xlpm.finalni, IF(_xlpm.prvni=1, 2, _xlpm.prvni),INDEX(_xlpm.rozsah, _xlpm.finalni))</f>
        <v>2300</v>
      </c>
      <c r="BC1112" cm="1">
        <f t="array" aca="1" ref="BC1112" ca="1">INDEX($J$3:$J$10001,MATCH(BB1112,$J$3:$J$10004,0)-1)</f>
        <v>2200</v>
      </c>
      <c r="BD1112">
        <f t="shared" ca="1" si="296"/>
        <v>180</v>
      </c>
      <c r="BE1112">
        <f t="shared" ca="1" si="297"/>
        <v>245</v>
      </c>
      <c r="BF1112">
        <f t="shared" ca="1" si="298"/>
        <v>-65</v>
      </c>
      <c r="BG1112">
        <f t="shared" ca="1" si="299"/>
        <v>192.03662754901785</v>
      </c>
    </row>
    <row r="1113" spans="1:59" x14ac:dyDescent="0.25">
      <c r="A1113" s="64">
        <v>1110</v>
      </c>
      <c r="B1113" s="64">
        <v>103</v>
      </c>
      <c r="C1113" s="64">
        <v>10</v>
      </c>
      <c r="D1113" s="18">
        <v>1110</v>
      </c>
      <c r="E1113" s="21">
        <f t="shared" ca="1" si="284"/>
        <v>2281.4821114630495</v>
      </c>
      <c r="F1113" s="22">
        <f t="shared" ca="1" si="285"/>
        <v>19.203662754901785</v>
      </c>
      <c r="G1113" s="28">
        <v>1110</v>
      </c>
      <c r="H1113" s="24">
        <f t="shared" ca="1" si="286"/>
        <v>2268.4472660000001</v>
      </c>
      <c r="I1113" s="25">
        <f t="shared" ca="1" si="287"/>
        <v>20.050927709999993</v>
      </c>
      <c r="J1113" s="155"/>
      <c r="K1113" s="155"/>
      <c r="AR1113">
        <f t="shared" ca="1" si="288"/>
        <v>200.50927709999991</v>
      </c>
      <c r="AS1113">
        <f t="shared" ca="1" si="289"/>
        <v>224.49072290000009</v>
      </c>
      <c r="AT1113" cm="1">
        <f t="array" aca="1" ref="AT1113" ca="1">_xlfn.LET(_xlpm.rozsah, $J$3:$J$10001,_xlpm.podminka, (_xlpm.rozsah&gt;H1113)*(ISNUMBER(_xlpm.rozsah)),_xlpm.indexy, IF(_xlpm.podminka, ROW(_xlpm.rozsah)-MIN(ROW(_xlpm.rozsah))+1),_xlpm.prvni, MIN(_xlpm.indexy),_xlpm.finalni, IF(_xlpm.prvni=1, 2, _xlpm.prvni),INDEX(_xlpm.rozsah, _xlpm.finalni))</f>
        <v>2300</v>
      </c>
      <c r="AU1113" cm="1">
        <f t="array" aca="1" ref="AU1113" ca="1">INDEX($J$3:$J$10001,MATCH(AT1113,$J$3:$J$10004,0)-1)</f>
        <v>2200</v>
      </c>
      <c r="AV1113">
        <f t="shared" ca="1" si="290"/>
        <v>180</v>
      </c>
      <c r="AW1113">
        <f t="shared" ca="1" si="291"/>
        <v>245</v>
      </c>
      <c r="AX1113">
        <f t="shared" ca="1" si="292"/>
        <v>-65</v>
      </c>
      <c r="AY1113">
        <f t="shared" ca="1" si="293"/>
        <v>200.50927709999991</v>
      </c>
      <c r="AZ1113">
        <f t="shared" ca="1" si="294"/>
        <v>192.03662754901785</v>
      </c>
      <c r="BA1113">
        <f t="shared" ca="1" si="295"/>
        <v>232.96337245098215</v>
      </c>
      <c r="BB1113" cm="1">
        <f t="array" aca="1" ref="BB1113" ca="1">_xlfn.LET(_xlpm.rozsah, $J$3:$J$10001,_xlpm.podminka, (_xlpm.rozsah&gt;E1113)*(ISNUMBER(_xlpm.rozsah)),_xlpm.indexy, IF(_xlpm.podminka, ROW(_xlpm.rozsah)-MIN(ROW(_xlpm.rozsah))+1),_xlpm.prvni, MIN(_xlpm.indexy),_xlpm.finalni, IF(_xlpm.prvni=1, 2, _xlpm.prvni),INDEX(_xlpm.rozsah, _xlpm.finalni))</f>
        <v>2300</v>
      </c>
      <c r="BC1113" cm="1">
        <f t="array" aca="1" ref="BC1113" ca="1">INDEX($J$3:$J$10001,MATCH(BB1113,$J$3:$J$10004,0)-1)</f>
        <v>2200</v>
      </c>
      <c r="BD1113">
        <f t="shared" ca="1" si="296"/>
        <v>180</v>
      </c>
      <c r="BE1113">
        <f t="shared" ca="1" si="297"/>
        <v>245</v>
      </c>
      <c r="BF1113">
        <f t="shared" ca="1" si="298"/>
        <v>-65</v>
      </c>
      <c r="BG1113">
        <f t="shared" ca="1" si="299"/>
        <v>192.03662754901785</v>
      </c>
    </row>
    <row r="1114" spans="1:59" x14ac:dyDescent="0.25">
      <c r="A1114" s="64">
        <v>1111</v>
      </c>
      <c r="B1114" s="64">
        <v>103</v>
      </c>
      <c r="C1114" s="64">
        <v>11</v>
      </c>
      <c r="D1114" s="18">
        <v>1111</v>
      </c>
      <c r="E1114" s="21">
        <f t="shared" ca="1" si="284"/>
        <v>2281.4821114630495</v>
      </c>
      <c r="F1114" s="22">
        <f t="shared" ca="1" si="285"/>
        <v>21.124029030391963</v>
      </c>
      <c r="G1114" s="23">
        <v>1111</v>
      </c>
      <c r="H1114" s="24">
        <f t="shared" ca="1" si="286"/>
        <v>2268.4472660000001</v>
      </c>
      <c r="I1114" s="25">
        <f t="shared" ca="1" si="287"/>
        <v>22.05602048099999</v>
      </c>
      <c r="J1114" s="155"/>
      <c r="K1114" s="155"/>
      <c r="AR1114">
        <f t="shared" ca="1" si="288"/>
        <v>200.50927709999991</v>
      </c>
      <c r="AS1114">
        <f t="shared" ca="1" si="289"/>
        <v>224.49072290000009</v>
      </c>
      <c r="AT1114" cm="1">
        <f t="array" aca="1" ref="AT1114" ca="1">_xlfn.LET(_xlpm.rozsah, $J$3:$J$10001,_xlpm.podminka, (_xlpm.rozsah&gt;H1114)*(ISNUMBER(_xlpm.rozsah)),_xlpm.indexy, IF(_xlpm.podminka, ROW(_xlpm.rozsah)-MIN(ROW(_xlpm.rozsah))+1),_xlpm.prvni, MIN(_xlpm.indexy),_xlpm.finalni, IF(_xlpm.prvni=1, 2, _xlpm.prvni),INDEX(_xlpm.rozsah, _xlpm.finalni))</f>
        <v>2300</v>
      </c>
      <c r="AU1114" cm="1">
        <f t="array" aca="1" ref="AU1114" ca="1">INDEX($J$3:$J$10001,MATCH(AT1114,$J$3:$J$10004,0)-1)</f>
        <v>2200</v>
      </c>
      <c r="AV1114">
        <f t="shared" ca="1" si="290"/>
        <v>180</v>
      </c>
      <c r="AW1114">
        <f t="shared" ca="1" si="291"/>
        <v>245</v>
      </c>
      <c r="AX1114">
        <f t="shared" ca="1" si="292"/>
        <v>-65</v>
      </c>
      <c r="AY1114">
        <f t="shared" ca="1" si="293"/>
        <v>200.50927709999991</v>
      </c>
      <c r="AZ1114">
        <f t="shared" ca="1" si="294"/>
        <v>192.03662754901785</v>
      </c>
      <c r="BA1114">
        <f t="shared" ca="1" si="295"/>
        <v>232.96337245098215</v>
      </c>
      <c r="BB1114" cm="1">
        <f t="array" aca="1" ref="BB1114" ca="1">_xlfn.LET(_xlpm.rozsah, $J$3:$J$10001,_xlpm.podminka, (_xlpm.rozsah&gt;E1114)*(ISNUMBER(_xlpm.rozsah)),_xlpm.indexy, IF(_xlpm.podminka, ROW(_xlpm.rozsah)-MIN(ROW(_xlpm.rozsah))+1),_xlpm.prvni, MIN(_xlpm.indexy),_xlpm.finalni, IF(_xlpm.prvni=1, 2, _xlpm.prvni),INDEX(_xlpm.rozsah, _xlpm.finalni))</f>
        <v>2300</v>
      </c>
      <c r="BC1114" cm="1">
        <f t="array" aca="1" ref="BC1114" ca="1">INDEX($J$3:$J$10001,MATCH(BB1114,$J$3:$J$10004,0)-1)</f>
        <v>2200</v>
      </c>
      <c r="BD1114">
        <f t="shared" ca="1" si="296"/>
        <v>180</v>
      </c>
      <c r="BE1114">
        <f t="shared" ca="1" si="297"/>
        <v>245</v>
      </c>
      <c r="BF1114">
        <f t="shared" ca="1" si="298"/>
        <v>-65</v>
      </c>
      <c r="BG1114">
        <f t="shared" ca="1" si="299"/>
        <v>192.03662754901785</v>
      </c>
    </row>
    <row r="1115" spans="1:59" x14ac:dyDescent="0.25">
      <c r="A1115" s="64">
        <v>1112</v>
      </c>
      <c r="B1115" s="64">
        <v>103</v>
      </c>
      <c r="C1115" s="64">
        <v>10</v>
      </c>
      <c r="D1115" s="18">
        <v>1112</v>
      </c>
      <c r="E1115" s="21">
        <f t="shared" ca="1" si="284"/>
        <v>2281.4821114630495</v>
      </c>
      <c r="F1115" s="22">
        <f t="shared" ca="1" si="285"/>
        <v>19.203662754901785</v>
      </c>
      <c r="G1115" s="28">
        <v>1112</v>
      </c>
      <c r="H1115" s="24">
        <f t="shared" ca="1" si="286"/>
        <v>2268.4472660000001</v>
      </c>
      <c r="I1115" s="25">
        <f t="shared" ca="1" si="287"/>
        <v>20.050927709999993</v>
      </c>
      <c r="J1115" s="155"/>
      <c r="K1115" s="155"/>
      <c r="AR1115">
        <f t="shared" ca="1" si="288"/>
        <v>200.50927709999991</v>
      </c>
      <c r="AS1115">
        <f t="shared" ca="1" si="289"/>
        <v>224.49072290000009</v>
      </c>
      <c r="AT1115" cm="1">
        <f t="array" aca="1" ref="AT1115" ca="1">_xlfn.LET(_xlpm.rozsah, $J$3:$J$10001,_xlpm.podminka, (_xlpm.rozsah&gt;H1115)*(ISNUMBER(_xlpm.rozsah)),_xlpm.indexy, IF(_xlpm.podminka, ROW(_xlpm.rozsah)-MIN(ROW(_xlpm.rozsah))+1),_xlpm.prvni, MIN(_xlpm.indexy),_xlpm.finalni, IF(_xlpm.prvni=1, 2, _xlpm.prvni),INDEX(_xlpm.rozsah, _xlpm.finalni))</f>
        <v>2300</v>
      </c>
      <c r="AU1115" cm="1">
        <f t="array" aca="1" ref="AU1115" ca="1">INDEX($J$3:$J$10001,MATCH(AT1115,$J$3:$J$10004,0)-1)</f>
        <v>2200</v>
      </c>
      <c r="AV1115">
        <f t="shared" ca="1" si="290"/>
        <v>180</v>
      </c>
      <c r="AW1115">
        <f t="shared" ca="1" si="291"/>
        <v>245</v>
      </c>
      <c r="AX1115">
        <f t="shared" ca="1" si="292"/>
        <v>-65</v>
      </c>
      <c r="AY1115">
        <f t="shared" ca="1" si="293"/>
        <v>200.50927709999991</v>
      </c>
      <c r="AZ1115">
        <f t="shared" ca="1" si="294"/>
        <v>192.03662754901785</v>
      </c>
      <c r="BA1115">
        <f t="shared" ca="1" si="295"/>
        <v>232.96337245098215</v>
      </c>
      <c r="BB1115" cm="1">
        <f t="array" aca="1" ref="BB1115" ca="1">_xlfn.LET(_xlpm.rozsah, $J$3:$J$10001,_xlpm.podminka, (_xlpm.rozsah&gt;E1115)*(ISNUMBER(_xlpm.rozsah)),_xlpm.indexy, IF(_xlpm.podminka, ROW(_xlpm.rozsah)-MIN(ROW(_xlpm.rozsah))+1),_xlpm.prvni, MIN(_xlpm.indexy),_xlpm.finalni, IF(_xlpm.prvni=1, 2, _xlpm.prvni),INDEX(_xlpm.rozsah, _xlpm.finalni))</f>
        <v>2300</v>
      </c>
      <c r="BC1115" cm="1">
        <f t="array" aca="1" ref="BC1115" ca="1">INDEX($J$3:$J$10001,MATCH(BB1115,$J$3:$J$10004,0)-1)</f>
        <v>2200</v>
      </c>
      <c r="BD1115">
        <f t="shared" ca="1" si="296"/>
        <v>180</v>
      </c>
      <c r="BE1115">
        <f t="shared" ca="1" si="297"/>
        <v>245</v>
      </c>
      <c r="BF1115">
        <f t="shared" ca="1" si="298"/>
        <v>-65</v>
      </c>
      <c r="BG1115">
        <f t="shared" ca="1" si="299"/>
        <v>192.03662754901785</v>
      </c>
    </row>
    <row r="1116" spans="1:59" x14ac:dyDescent="0.25">
      <c r="A1116" s="64">
        <v>1113</v>
      </c>
      <c r="B1116" s="64">
        <v>103</v>
      </c>
      <c r="C1116" s="64">
        <v>10</v>
      </c>
      <c r="D1116" s="18">
        <v>1113</v>
      </c>
      <c r="E1116" s="21">
        <f t="shared" ca="1" si="284"/>
        <v>2281.4821114630495</v>
      </c>
      <c r="F1116" s="22">
        <f t="shared" ca="1" si="285"/>
        <v>19.203662754901785</v>
      </c>
      <c r="G1116" s="23">
        <v>1113</v>
      </c>
      <c r="H1116" s="24">
        <f t="shared" ca="1" si="286"/>
        <v>2268.4472660000001</v>
      </c>
      <c r="I1116" s="25">
        <f t="shared" ca="1" si="287"/>
        <v>20.050927709999993</v>
      </c>
      <c r="J1116" s="155"/>
      <c r="K1116" s="155"/>
      <c r="AR1116">
        <f t="shared" ca="1" si="288"/>
        <v>200.50927709999991</v>
      </c>
      <c r="AS1116">
        <f t="shared" ca="1" si="289"/>
        <v>224.49072290000009</v>
      </c>
      <c r="AT1116" cm="1">
        <f t="array" aca="1" ref="AT1116" ca="1">_xlfn.LET(_xlpm.rozsah, $J$3:$J$10001,_xlpm.podminka, (_xlpm.rozsah&gt;H1116)*(ISNUMBER(_xlpm.rozsah)),_xlpm.indexy, IF(_xlpm.podminka, ROW(_xlpm.rozsah)-MIN(ROW(_xlpm.rozsah))+1),_xlpm.prvni, MIN(_xlpm.indexy),_xlpm.finalni, IF(_xlpm.prvni=1, 2, _xlpm.prvni),INDEX(_xlpm.rozsah, _xlpm.finalni))</f>
        <v>2300</v>
      </c>
      <c r="AU1116" cm="1">
        <f t="array" aca="1" ref="AU1116" ca="1">INDEX($J$3:$J$10001,MATCH(AT1116,$J$3:$J$10004,0)-1)</f>
        <v>2200</v>
      </c>
      <c r="AV1116">
        <f t="shared" ca="1" si="290"/>
        <v>180</v>
      </c>
      <c r="AW1116">
        <f t="shared" ca="1" si="291"/>
        <v>245</v>
      </c>
      <c r="AX1116">
        <f t="shared" ca="1" si="292"/>
        <v>-65</v>
      </c>
      <c r="AY1116">
        <f t="shared" ca="1" si="293"/>
        <v>200.50927709999991</v>
      </c>
      <c r="AZ1116">
        <f t="shared" ca="1" si="294"/>
        <v>192.03662754901785</v>
      </c>
      <c r="BA1116">
        <f t="shared" ca="1" si="295"/>
        <v>232.96337245098215</v>
      </c>
      <c r="BB1116" cm="1">
        <f t="array" aca="1" ref="BB1116" ca="1">_xlfn.LET(_xlpm.rozsah, $J$3:$J$10001,_xlpm.podminka, (_xlpm.rozsah&gt;E1116)*(ISNUMBER(_xlpm.rozsah)),_xlpm.indexy, IF(_xlpm.podminka, ROW(_xlpm.rozsah)-MIN(ROW(_xlpm.rozsah))+1),_xlpm.prvni, MIN(_xlpm.indexy),_xlpm.finalni, IF(_xlpm.prvni=1, 2, _xlpm.prvni),INDEX(_xlpm.rozsah, _xlpm.finalni))</f>
        <v>2300</v>
      </c>
      <c r="BC1116" cm="1">
        <f t="array" aca="1" ref="BC1116" ca="1">INDEX($J$3:$J$10001,MATCH(BB1116,$J$3:$J$10004,0)-1)</f>
        <v>2200</v>
      </c>
      <c r="BD1116">
        <f t="shared" ca="1" si="296"/>
        <v>180</v>
      </c>
      <c r="BE1116">
        <f t="shared" ca="1" si="297"/>
        <v>245</v>
      </c>
      <c r="BF1116">
        <f t="shared" ca="1" si="298"/>
        <v>-65</v>
      </c>
      <c r="BG1116">
        <f t="shared" ca="1" si="299"/>
        <v>192.03662754901785</v>
      </c>
    </row>
    <row r="1117" spans="1:59" x14ac:dyDescent="0.25">
      <c r="A1117" s="64">
        <v>1114</v>
      </c>
      <c r="B1117" s="64">
        <v>102</v>
      </c>
      <c r="C1117" s="64">
        <v>18</v>
      </c>
      <c r="D1117" s="18">
        <v>1114</v>
      </c>
      <c r="E1117" s="21">
        <f t="shared" ca="1" si="284"/>
        <v>2266.1279162061264</v>
      </c>
      <c r="F1117" s="22">
        <f t="shared" ca="1" si="285"/>
        <v>36.363033803883212</v>
      </c>
      <c r="G1117" s="28">
        <v>1114</v>
      </c>
      <c r="H1117" s="24">
        <f t="shared" ca="1" si="286"/>
        <v>2256.1322439999999</v>
      </c>
      <c r="I1117" s="25">
        <f t="shared" ca="1" si="287"/>
        <v>37.532527452000011</v>
      </c>
      <c r="J1117" s="155"/>
      <c r="K1117" s="155"/>
      <c r="AR1117">
        <f t="shared" ca="1" si="288"/>
        <v>208.51404140000005</v>
      </c>
      <c r="AS1117">
        <f t="shared" ca="1" si="289"/>
        <v>216.48595859999995</v>
      </c>
      <c r="AT1117" cm="1">
        <f t="array" aca="1" ref="AT1117" ca="1">_xlfn.LET(_xlpm.rozsah, $J$3:$J$10001,_xlpm.podminka, (_xlpm.rozsah&gt;H1117)*(ISNUMBER(_xlpm.rozsah)),_xlpm.indexy, IF(_xlpm.podminka, ROW(_xlpm.rozsah)-MIN(ROW(_xlpm.rozsah))+1),_xlpm.prvni, MIN(_xlpm.indexy),_xlpm.finalni, IF(_xlpm.prvni=1, 2, _xlpm.prvni),INDEX(_xlpm.rozsah, _xlpm.finalni))</f>
        <v>2300</v>
      </c>
      <c r="AU1117" cm="1">
        <f t="array" aca="1" ref="AU1117" ca="1">INDEX($J$3:$J$10001,MATCH(AT1117,$J$3:$J$10004,0)-1)</f>
        <v>2200</v>
      </c>
      <c r="AV1117">
        <f t="shared" ca="1" si="290"/>
        <v>180</v>
      </c>
      <c r="AW1117">
        <f t="shared" ca="1" si="291"/>
        <v>245</v>
      </c>
      <c r="AX1117">
        <f t="shared" ca="1" si="292"/>
        <v>-65</v>
      </c>
      <c r="AY1117">
        <f t="shared" ca="1" si="293"/>
        <v>208.51404140000005</v>
      </c>
      <c r="AZ1117">
        <f t="shared" ca="1" si="294"/>
        <v>202.01685446601783</v>
      </c>
      <c r="BA1117">
        <f t="shared" ca="1" si="295"/>
        <v>222.98314553398217</v>
      </c>
      <c r="BB1117" cm="1">
        <f t="array" aca="1" ref="BB1117" ca="1">_xlfn.LET(_xlpm.rozsah, $J$3:$J$10001,_xlpm.podminka, (_xlpm.rozsah&gt;E1117)*(ISNUMBER(_xlpm.rozsah)),_xlpm.indexy, IF(_xlpm.podminka, ROW(_xlpm.rozsah)-MIN(ROW(_xlpm.rozsah))+1),_xlpm.prvni, MIN(_xlpm.indexy),_xlpm.finalni, IF(_xlpm.prvni=1, 2, _xlpm.prvni),INDEX(_xlpm.rozsah, _xlpm.finalni))</f>
        <v>2300</v>
      </c>
      <c r="BC1117" cm="1">
        <f t="array" aca="1" ref="BC1117" ca="1">INDEX($J$3:$J$10001,MATCH(BB1117,$J$3:$J$10004,0)-1)</f>
        <v>2200</v>
      </c>
      <c r="BD1117">
        <f t="shared" ca="1" si="296"/>
        <v>180</v>
      </c>
      <c r="BE1117">
        <f t="shared" ca="1" si="297"/>
        <v>245</v>
      </c>
      <c r="BF1117">
        <f t="shared" ca="1" si="298"/>
        <v>-65</v>
      </c>
      <c r="BG1117">
        <f t="shared" ca="1" si="299"/>
        <v>202.01685446601783</v>
      </c>
    </row>
    <row r="1118" spans="1:59" x14ac:dyDescent="0.25">
      <c r="A1118" s="64">
        <v>1115</v>
      </c>
      <c r="B1118" s="64">
        <v>102</v>
      </c>
      <c r="C1118" s="64">
        <v>31</v>
      </c>
      <c r="D1118" s="18">
        <v>1115</v>
      </c>
      <c r="E1118" s="21">
        <f t="shared" ca="1" si="284"/>
        <v>2266.1279162061264</v>
      </c>
      <c r="F1118" s="22">
        <f t="shared" ca="1" si="285"/>
        <v>62.625224884465524</v>
      </c>
      <c r="G1118" s="23">
        <v>1115</v>
      </c>
      <c r="H1118" s="24">
        <f t="shared" ca="1" si="286"/>
        <v>2256.1322439999999</v>
      </c>
      <c r="I1118" s="25">
        <f t="shared" ca="1" si="287"/>
        <v>64.639352834000022</v>
      </c>
      <c r="J1118" s="155"/>
      <c r="K1118" s="155"/>
      <c r="AR1118">
        <f t="shared" ca="1" si="288"/>
        <v>208.51404140000005</v>
      </c>
      <c r="AS1118">
        <f t="shared" ca="1" si="289"/>
        <v>216.48595859999995</v>
      </c>
      <c r="AT1118" cm="1">
        <f t="array" aca="1" ref="AT1118" ca="1">_xlfn.LET(_xlpm.rozsah, $J$3:$J$10001,_xlpm.podminka, (_xlpm.rozsah&gt;H1118)*(ISNUMBER(_xlpm.rozsah)),_xlpm.indexy, IF(_xlpm.podminka, ROW(_xlpm.rozsah)-MIN(ROW(_xlpm.rozsah))+1),_xlpm.prvni, MIN(_xlpm.indexy),_xlpm.finalni, IF(_xlpm.prvni=1, 2, _xlpm.prvni),INDEX(_xlpm.rozsah, _xlpm.finalni))</f>
        <v>2300</v>
      </c>
      <c r="AU1118" cm="1">
        <f t="array" aca="1" ref="AU1118" ca="1">INDEX($J$3:$J$10001,MATCH(AT1118,$J$3:$J$10004,0)-1)</f>
        <v>2200</v>
      </c>
      <c r="AV1118">
        <f t="shared" ca="1" si="290"/>
        <v>180</v>
      </c>
      <c r="AW1118">
        <f t="shared" ca="1" si="291"/>
        <v>245</v>
      </c>
      <c r="AX1118">
        <f t="shared" ca="1" si="292"/>
        <v>-65</v>
      </c>
      <c r="AY1118">
        <f t="shared" ca="1" si="293"/>
        <v>208.51404140000005</v>
      </c>
      <c r="AZ1118">
        <f t="shared" ca="1" si="294"/>
        <v>202.01685446601783</v>
      </c>
      <c r="BA1118">
        <f t="shared" ca="1" si="295"/>
        <v>222.98314553398217</v>
      </c>
      <c r="BB1118" cm="1">
        <f t="array" aca="1" ref="BB1118" ca="1">_xlfn.LET(_xlpm.rozsah, $J$3:$J$10001,_xlpm.podminka, (_xlpm.rozsah&gt;E1118)*(ISNUMBER(_xlpm.rozsah)),_xlpm.indexy, IF(_xlpm.podminka, ROW(_xlpm.rozsah)-MIN(ROW(_xlpm.rozsah))+1),_xlpm.prvni, MIN(_xlpm.indexy),_xlpm.finalni, IF(_xlpm.prvni=1, 2, _xlpm.prvni),INDEX(_xlpm.rozsah, _xlpm.finalni))</f>
        <v>2300</v>
      </c>
      <c r="BC1118" cm="1">
        <f t="array" aca="1" ref="BC1118" ca="1">INDEX($J$3:$J$10001,MATCH(BB1118,$J$3:$J$10004,0)-1)</f>
        <v>2200</v>
      </c>
      <c r="BD1118">
        <f t="shared" ca="1" si="296"/>
        <v>180</v>
      </c>
      <c r="BE1118">
        <f t="shared" ca="1" si="297"/>
        <v>245</v>
      </c>
      <c r="BF1118">
        <f t="shared" ca="1" si="298"/>
        <v>-65</v>
      </c>
      <c r="BG1118">
        <f t="shared" ca="1" si="299"/>
        <v>202.01685446601783</v>
      </c>
    </row>
    <row r="1119" spans="1:59" x14ac:dyDescent="0.25">
      <c r="A1119" s="64">
        <v>1116</v>
      </c>
      <c r="B1119" s="64">
        <v>101</v>
      </c>
      <c r="C1119" s="64">
        <v>24</v>
      </c>
      <c r="D1119" s="18">
        <v>1116</v>
      </c>
      <c r="E1119" s="21">
        <f t="shared" ca="1" si="284"/>
        <v>2250.7737209492034</v>
      </c>
      <c r="F1119" s="22">
        <f t="shared" ca="1" si="285"/>
        <v>50.879299531924282</v>
      </c>
      <c r="G1119" s="28">
        <v>1116</v>
      </c>
      <c r="H1119" s="24">
        <f t="shared" ca="1" si="286"/>
        <v>2243.8172219999997</v>
      </c>
      <c r="I1119" s="25">
        <f t="shared" ca="1" si="287"/>
        <v>51.964513368000041</v>
      </c>
      <c r="J1119" s="155"/>
      <c r="K1119" s="155"/>
      <c r="AR1119">
        <f t="shared" ca="1" si="288"/>
        <v>216.5188057000002</v>
      </c>
      <c r="AS1119">
        <f t="shared" ca="1" si="289"/>
        <v>208.4811942999998</v>
      </c>
      <c r="AT1119" cm="1">
        <f t="array" aca="1" ref="AT1119" ca="1">_xlfn.LET(_xlpm.rozsah, $J$3:$J$10001,_xlpm.podminka, (_xlpm.rozsah&gt;H1119)*(ISNUMBER(_xlpm.rozsah)),_xlpm.indexy, IF(_xlpm.podminka, ROW(_xlpm.rozsah)-MIN(ROW(_xlpm.rozsah))+1),_xlpm.prvni, MIN(_xlpm.indexy),_xlpm.finalni, IF(_xlpm.prvni=1, 2, _xlpm.prvni),INDEX(_xlpm.rozsah, _xlpm.finalni))</f>
        <v>2300</v>
      </c>
      <c r="AU1119" cm="1">
        <f t="array" aca="1" ref="AU1119" ca="1">INDEX($J$3:$J$10001,MATCH(AT1119,$J$3:$J$10004,0)-1)</f>
        <v>2200</v>
      </c>
      <c r="AV1119">
        <f t="shared" ca="1" si="290"/>
        <v>180</v>
      </c>
      <c r="AW1119">
        <f t="shared" ca="1" si="291"/>
        <v>245</v>
      </c>
      <c r="AX1119">
        <f t="shared" ca="1" si="292"/>
        <v>-65</v>
      </c>
      <c r="AY1119">
        <f t="shared" ca="1" si="293"/>
        <v>216.5188057000002</v>
      </c>
      <c r="AZ1119">
        <f t="shared" ca="1" si="294"/>
        <v>211.99708138301781</v>
      </c>
      <c r="BA1119">
        <f t="shared" ca="1" si="295"/>
        <v>213.00291861698219</v>
      </c>
      <c r="BB1119" cm="1">
        <f t="array" aca="1" ref="BB1119" ca="1">_xlfn.LET(_xlpm.rozsah, $J$3:$J$10001,_xlpm.podminka, (_xlpm.rozsah&gt;E1119)*(ISNUMBER(_xlpm.rozsah)),_xlpm.indexy, IF(_xlpm.podminka, ROW(_xlpm.rozsah)-MIN(ROW(_xlpm.rozsah))+1),_xlpm.prvni, MIN(_xlpm.indexy),_xlpm.finalni, IF(_xlpm.prvni=1, 2, _xlpm.prvni),INDEX(_xlpm.rozsah, _xlpm.finalni))</f>
        <v>2300</v>
      </c>
      <c r="BC1119" cm="1">
        <f t="array" aca="1" ref="BC1119" ca="1">INDEX($J$3:$J$10001,MATCH(BB1119,$J$3:$J$10004,0)-1)</f>
        <v>2200</v>
      </c>
      <c r="BD1119">
        <f t="shared" ca="1" si="296"/>
        <v>180</v>
      </c>
      <c r="BE1119">
        <f t="shared" ca="1" si="297"/>
        <v>245</v>
      </c>
      <c r="BF1119">
        <f t="shared" ca="1" si="298"/>
        <v>-65</v>
      </c>
      <c r="BG1119">
        <f t="shared" ca="1" si="299"/>
        <v>211.99708138301781</v>
      </c>
    </row>
    <row r="1120" spans="1:59" x14ac:dyDescent="0.25">
      <c r="A1120" s="64">
        <v>1117</v>
      </c>
      <c r="B1120" s="64">
        <v>102</v>
      </c>
      <c r="C1120" s="64">
        <v>19</v>
      </c>
      <c r="D1120" s="18">
        <v>1117</v>
      </c>
      <c r="E1120" s="21">
        <f t="shared" ca="1" si="284"/>
        <v>2266.1279162061264</v>
      </c>
      <c r="F1120" s="22">
        <f t="shared" ca="1" si="285"/>
        <v>38.383202348543385</v>
      </c>
      <c r="G1120" s="23">
        <v>1117</v>
      </c>
      <c r="H1120" s="24">
        <f t="shared" ca="1" si="286"/>
        <v>2256.1322439999999</v>
      </c>
      <c r="I1120" s="25">
        <f t="shared" ca="1" si="287"/>
        <v>39.617667866000012</v>
      </c>
      <c r="J1120" s="155"/>
      <c r="K1120" s="155"/>
      <c r="AR1120">
        <f t="shared" ca="1" si="288"/>
        <v>208.51404140000005</v>
      </c>
      <c r="AS1120">
        <f t="shared" ca="1" si="289"/>
        <v>216.48595859999995</v>
      </c>
      <c r="AT1120" cm="1">
        <f t="array" aca="1" ref="AT1120" ca="1">_xlfn.LET(_xlpm.rozsah, $J$3:$J$10001,_xlpm.podminka, (_xlpm.rozsah&gt;H1120)*(ISNUMBER(_xlpm.rozsah)),_xlpm.indexy, IF(_xlpm.podminka, ROW(_xlpm.rozsah)-MIN(ROW(_xlpm.rozsah))+1),_xlpm.prvni, MIN(_xlpm.indexy),_xlpm.finalni, IF(_xlpm.prvni=1, 2, _xlpm.prvni),INDEX(_xlpm.rozsah, _xlpm.finalni))</f>
        <v>2300</v>
      </c>
      <c r="AU1120" cm="1">
        <f t="array" aca="1" ref="AU1120" ca="1">INDEX($J$3:$J$10001,MATCH(AT1120,$J$3:$J$10004,0)-1)</f>
        <v>2200</v>
      </c>
      <c r="AV1120">
        <f t="shared" ca="1" si="290"/>
        <v>180</v>
      </c>
      <c r="AW1120">
        <f t="shared" ca="1" si="291"/>
        <v>245</v>
      </c>
      <c r="AX1120">
        <f t="shared" ca="1" si="292"/>
        <v>-65</v>
      </c>
      <c r="AY1120">
        <f t="shared" ca="1" si="293"/>
        <v>208.51404140000005</v>
      </c>
      <c r="AZ1120">
        <f t="shared" ca="1" si="294"/>
        <v>202.01685446601783</v>
      </c>
      <c r="BA1120">
        <f t="shared" ca="1" si="295"/>
        <v>222.98314553398217</v>
      </c>
      <c r="BB1120" cm="1">
        <f t="array" aca="1" ref="BB1120" ca="1">_xlfn.LET(_xlpm.rozsah, $J$3:$J$10001,_xlpm.podminka, (_xlpm.rozsah&gt;E1120)*(ISNUMBER(_xlpm.rozsah)),_xlpm.indexy, IF(_xlpm.podminka, ROW(_xlpm.rozsah)-MIN(ROW(_xlpm.rozsah))+1),_xlpm.prvni, MIN(_xlpm.indexy),_xlpm.finalni, IF(_xlpm.prvni=1, 2, _xlpm.prvni),INDEX(_xlpm.rozsah, _xlpm.finalni))</f>
        <v>2300</v>
      </c>
      <c r="BC1120" cm="1">
        <f t="array" aca="1" ref="BC1120" ca="1">INDEX($J$3:$J$10001,MATCH(BB1120,$J$3:$J$10004,0)-1)</f>
        <v>2200</v>
      </c>
      <c r="BD1120">
        <f t="shared" ca="1" si="296"/>
        <v>180</v>
      </c>
      <c r="BE1120">
        <f t="shared" ca="1" si="297"/>
        <v>245</v>
      </c>
      <c r="BF1120">
        <f t="shared" ca="1" si="298"/>
        <v>-65</v>
      </c>
      <c r="BG1120">
        <f t="shared" ca="1" si="299"/>
        <v>202.01685446601783</v>
      </c>
    </row>
    <row r="1121" spans="1:59" x14ac:dyDescent="0.25">
      <c r="A1121" s="64">
        <v>1118</v>
      </c>
      <c r="B1121" s="64">
        <v>103</v>
      </c>
      <c r="C1121" s="64">
        <v>10</v>
      </c>
      <c r="D1121" s="18">
        <v>1118</v>
      </c>
      <c r="E1121" s="21">
        <f t="shared" ca="1" si="284"/>
        <v>2281.4821114630495</v>
      </c>
      <c r="F1121" s="22">
        <f t="shared" ca="1" si="285"/>
        <v>19.203662754901785</v>
      </c>
      <c r="G1121" s="28">
        <v>1118</v>
      </c>
      <c r="H1121" s="24">
        <f t="shared" ca="1" si="286"/>
        <v>2268.4472660000001</v>
      </c>
      <c r="I1121" s="25">
        <f t="shared" ca="1" si="287"/>
        <v>20.050927709999993</v>
      </c>
      <c r="J1121" s="155"/>
      <c r="K1121" s="155"/>
      <c r="AR1121">
        <f t="shared" ca="1" si="288"/>
        <v>200.50927709999991</v>
      </c>
      <c r="AS1121">
        <f t="shared" ca="1" si="289"/>
        <v>224.49072290000009</v>
      </c>
      <c r="AT1121" cm="1">
        <f t="array" aca="1" ref="AT1121" ca="1">_xlfn.LET(_xlpm.rozsah, $J$3:$J$10001,_xlpm.podminka, (_xlpm.rozsah&gt;H1121)*(ISNUMBER(_xlpm.rozsah)),_xlpm.indexy, IF(_xlpm.podminka, ROW(_xlpm.rozsah)-MIN(ROW(_xlpm.rozsah))+1),_xlpm.prvni, MIN(_xlpm.indexy),_xlpm.finalni, IF(_xlpm.prvni=1, 2, _xlpm.prvni),INDEX(_xlpm.rozsah, _xlpm.finalni))</f>
        <v>2300</v>
      </c>
      <c r="AU1121" cm="1">
        <f t="array" aca="1" ref="AU1121" ca="1">INDEX($J$3:$J$10001,MATCH(AT1121,$J$3:$J$10004,0)-1)</f>
        <v>2200</v>
      </c>
      <c r="AV1121">
        <f t="shared" ca="1" si="290"/>
        <v>180</v>
      </c>
      <c r="AW1121">
        <f t="shared" ca="1" si="291"/>
        <v>245</v>
      </c>
      <c r="AX1121">
        <f t="shared" ca="1" si="292"/>
        <v>-65</v>
      </c>
      <c r="AY1121">
        <f t="shared" ca="1" si="293"/>
        <v>200.50927709999991</v>
      </c>
      <c r="AZ1121">
        <f t="shared" ca="1" si="294"/>
        <v>192.03662754901785</v>
      </c>
      <c r="BA1121">
        <f t="shared" ca="1" si="295"/>
        <v>232.96337245098215</v>
      </c>
      <c r="BB1121" cm="1">
        <f t="array" aca="1" ref="BB1121" ca="1">_xlfn.LET(_xlpm.rozsah, $J$3:$J$10001,_xlpm.podminka, (_xlpm.rozsah&gt;E1121)*(ISNUMBER(_xlpm.rozsah)),_xlpm.indexy, IF(_xlpm.podminka, ROW(_xlpm.rozsah)-MIN(ROW(_xlpm.rozsah))+1),_xlpm.prvni, MIN(_xlpm.indexy),_xlpm.finalni, IF(_xlpm.prvni=1, 2, _xlpm.prvni),INDEX(_xlpm.rozsah, _xlpm.finalni))</f>
        <v>2300</v>
      </c>
      <c r="BC1121" cm="1">
        <f t="array" aca="1" ref="BC1121" ca="1">INDEX($J$3:$J$10001,MATCH(BB1121,$J$3:$J$10004,0)-1)</f>
        <v>2200</v>
      </c>
      <c r="BD1121">
        <f t="shared" ca="1" si="296"/>
        <v>180</v>
      </c>
      <c r="BE1121">
        <f t="shared" ca="1" si="297"/>
        <v>245</v>
      </c>
      <c r="BF1121">
        <f t="shared" ca="1" si="298"/>
        <v>-65</v>
      </c>
      <c r="BG1121">
        <f t="shared" ca="1" si="299"/>
        <v>192.03662754901785</v>
      </c>
    </row>
    <row r="1122" spans="1:59" x14ac:dyDescent="0.25">
      <c r="A1122" s="64">
        <v>1119</v>
      </c>
      <c r="B1122" s="64">
        <v>102</v>
      </c>
      <c r="C1122" s="64">
        <v>12</v>
      </c>
      <c r="D1122" s="18">
        <v>1119</v>
      </c>
      <c r="E1122" s="21">
        <f t="shared" ca="1" si="284"/>
        <v>2266.1279162061264</v>
      </c>
      <c r="F1122" s="22">
        <f t="shared" ca="1" si="285"/>
        <v>24.242022535922143</v>
      </c>
      <c r="G1122" s="23">
        <v>1119</v>
      </c>
      <c r="H1122" s="24">
        <f t="shared" ca="1" si="286"/>
        <v>2256.1322439999999</v>
      </c>
      <c r="I1122" s="25">
        <f t="shared" ca="1" si="287"/>
        <v>25.02168496800001</v>
      </c>
      <c r="J1122" s="155"/>
      <c r="K1122" s="155"/>
      <c r="AR1122">
        <f t="shared" ca="1" si="288"/>
        <v>208.51404140000005</v>
      </c>
      <c r="AS1122">
        <f t="shared" ca="1" si="289"/>
        <v>216.48595859999995</v>
      </c>
      <c r="AT1122" cm="1">
        <f t="array" aca="1" ref="AT1122" ca="1">_xlfn.LET(_xlpm.rozsah, $J$3:$J$10001,_xlpm.podminka, (_xlpm.rozsah&gt;H1122)*(ISNUMBER(_xlpm.rozsah)),_xlpm.indexy, IF(_xlpm.podminka, ROW(_xlpm.rozsah)-MIN(ROW(_xlpm.rozsah))+1),_xlpm.prvni, MIN(_xlpm.indexy),_xlpm.finalni, IF(_xlpm.prvni=1, 2, _xlpm.prvni),INDEX(_xlpm.rozsah, _xlpm.finalni))</f>
        <v>2300</v>
      </c>
      <c r="AU1122" cm="1">
        <f t="array" aca="1" ref="AU1122" ca="1">INDEX($J$3:$J$10001,MATCH(AT1122,$J$3:$J$10004,0)-1)</f>
        <v>2200</v>
      </c>
      <c r="AV1122">
        <f t="shared" ca="1" si="290"/>
        <v>180</v>
      </c>
      <c r="AW1122">
        <f t="shared" ca="1" si="291"/>
        <v>245</v>
      </c>
      <c r="AX1122">
        <f t="shared" ca="1" si="292"/>
        <v>-65</v>
      </c>
      <c r="AY1122">
        <f t="shared" ca="1" si="293"/>
        <v>208.51404140000005</v>
      </c>
      <c r="AZ1122">
        <f t="shared" ca="1" si="294"/>
        <v>202.01685446601783</v>
      </c>
      <c r="BA1122">
        <f t="shared" ca="1" si="295"/>
        <v>222.98314553398217</v>
      </c>
      <c r="BB1122" cm="1">
        <f t="array" aca="1" ref="BB1122" ca="1">_xlfn.LET(_xlpm.rozsah, $J$3:$J$10001,_xlpm.podminka, (_xlpm.rozsah&gt;E1122)*(ISNUMBER(_xlpm.rozsah)),_xlpm.indexy, IF(_xlpm.podminka, ROW(_xlpm.rozsah)-MIN(ROW(_xlpm.rozsah))+1),_xlpm.prvni, MIN(_xlpm.indexy),_xlpm.finalni, IF(_xlpm.prvni=1, 2, _xlpm.prvni),INDEX(_xlpm.rozsah, _xlpm.finalni))</f>
        <v>2300</v>
      </c>
      <c r="BC1122" cm="1">
        <f t="array" aca="1" ref="BC1122" ca="1">INDEX($J$3:$J$10001,MATCH(BB1122,$J$3:$J$10004,0)-1)</f>
        <v>2200</v>
      </c>
      <c r="BD1122">
        <f t="shared" ca="1" si="296"/>
        <v>180</v>
      </c>
      <c r="BE1122">
        <f t="shared" ca="1" si="297"/>
        <v>245</v>
      </c>
      <c r="BF1122">
        <f t="shared" ca="1" si="298"/>
        <v>-65</v>
      </c>
      <c r="BG1122">
        <f t="shared" ca="1" si="299"/>
        <v>202.01685446601783</v>
      </c>
    </row>
    <row r="1123" spans="1:59" x14ac:dyDescent="0.25">
      <c r="A1123" s="64">
        <v>1120</v>
      </c>
      <c r="B1123" s="64">
        <v>99</v>
      </c>
      <c r="C1123" s="64">
        <v>56</v>
      </c>
      <c r="D1123" s="18">
        <v>1120</v>
      </c>
      <c r="E1123" s="21">
        <f t="shared" ca="1" si="284"/>
        <v>2220.0653304353582</v>
      </c>
      <c r="F1123" s="22">
        <f t="shared" ca="1" si="285"/>
        <v>129.8962197215296</v>
      </c>
      <c r="G1123" s="28">
        <v>1120</v>
      </c>
      <c r="H1123" s="24">
        <f t="shared" ca="1" si="286"/>
        <v>2219.1871780000001</v>
      </c>
      <c r="I1123" s="25">
        <f t="shared" ca="1" si="287"/>
        <v>130.21586720799996</v>
      </c>
      <c r="J1123" s="155"/>
      <c r="K1123" s="155"/>
      <c r="AR1123">
        <f t="shared" ca="1" si="288"/>
        <v>232.52833429999993</v>
      </c>
      <c r="AS1123">
        <f t="shared" ca="1" si="289"/>
        <v>192.47166570000007</v>
      </c>
      <c r="AT1123" cm="1">
        <f t="array" aca="1" ref="AT1123" ca="1">_xlfn.LET(_xlpm.rozsah, $J$3:$J$10001,_xlpm.podminka, (_xlpm.rozsah&gt;H1123)*(ISNUMBER(_xlpm.rozsah)),_xlpm.indexy, IF(_xlpm.podminka, ROW(_xlpm.rozsah)-MIN(ROW(_xlpm.rozsah))+1),_xlpm.prvni, MIN(_xlpm.indexy),_xlpm.finalni, IF(_xlpm.prvni=1, 2, _xlpm.prvni),INDEX(_xlpm.rozsah, _xlpm.finalni))</f>
        <v>2300</v>
      </c>
      <c r="AU1123" cm="1">
        <f t="array" aca="1" ref="AU1123" ca="1">INDEX($J$3:$J$10001,MATCH(AT1123,$J$3:$J$10004,0)-1)</f>
        <v>2200</v>
      </c>
      <c r="AV1123">
        <f t="shared" ca="1" si="290"/>
        <v>180</v>
      </c>
      <c r="AW1123">
        <f t="shared" ca="1" si="291"/>
        <v>245</v>
      </c>
      <c r="AX1123">
        <f t="shared" ca="1" si="292"/>
        <v>-65</v>
      </c>
      <c r="AY1123">
        <f t="shared" ca="1" si="293"/>
        <v>232.52833429999993</v>
      </c>
      <c r="AZ1123">
        <f t="shared" ca="1" si="294"/>
        <v>231.95753521701718</v>
      </c>
      <c r="BA1123">
        <f t="shared" ca="1" si="295"/>
        <v>193.04246478298282</v>
      </c>
      <c r="BB1123" cm="1">
        <f t="array" aca="1" ref="BB1123" ca="1">_xlfn.LET(_xlpm.rozsah, $J$3:$J$10001,_xlpm.podminka, (_xlpm.rozsah&gt;E1123)*(ISNUMBER(_xlpm.rozsah)),_xlpm.indexy, IF(_xlpm.podminka, ROW(_xlpm.rozsah)-MIN(ROW(_xlpm.rozsah))+1),_xlpm.prvni, MIN(_xlpm.indexy),_xlpm.finalni, IF(_xlpm.prvni=1, 2, _xlpm.prvni),INDEX(_xlpm.rozsah, _xlpm.finalni))</f>
        <v>2300</v>
      </c>
      <c r="BC1123" cm="1">
        <f t="array" aca="1" ref="BC1123" ca="1">INDEX($J$3:$J$10001,MATCH(BB1123,$J$3:$J$10004,0)-1)</f>
        <v>2200</v>
      </c>
      <c r="BD1123">
        <f t="shared" ca="1" si="296"/>
        <v>180</v>
      </c>
      <c r="BE1123">
        <f t="shared" ca="1" si="297"/>
        <v>245</v>
      </c>
      <c r="BF1123">
        <f t="shared" ca="1" si="298"/>
        <v>-65</v>
      </c>
      <c r="BG1123">
        <f t="shared" ca="1" si="299"/>
        <v>231.95753521701718</v>
      </c>
    </row>
    <row r="1124" spans="1:59" x14ac:dyDescent="0.25">
      <c r="A1124" s="64">
        <v>1121</v>
      </c>
      <c r="B1124" s="64">
        <v>96</v>
      </c>
      <c r="C1124" s="64">
        <v>59</v>
      </c>
      <c r="D1124" s="18">
        <v>1121</v>
      </c>
      <c r="E1124" s="21">
        <f t="shared" ca="1" si="284"/>
        <v>2174.0027446645895</v>
      </c>
      <c r="F1124" s="22">
        <f t="shared" ca="1" si="285"/>
        <v>149.91843322676229</v>
      </c>
      <c r="G1124" s="23">
        <v>1121</v>
      </c>
      <c r="H1124" s="24">
        <f t="shared" ca="1" si="286"/>
        <v>2182.2421119999999</v>
      </c>
      <c r="I1124" s="25">
        <f t="shared" ca="1" si="287"/>
        <v>148.21700387200002</v>
      </c>
      <c r="J1124" s="155"/>
      <c r="K1124" s="155"/>
      <c r="AR1124">
        <f t="shared" ca="1" si="288"/>
        <v>251.21526080000004</v>
      </c>
      <c r="AS1124">
        <f t="shared" ca="1" si="289"/>
        <v>273.78473919999999</v>
      </c>
      <c r="AT1124" cm="1">
        <f t="array" aca="1" ref="AT1124" ca="1">_xlfn.LET(_xlpm.rozsah, $J$3:$J$10001,_xlpm.podminka, (_xlpm.rozsah&gt;H1124)*(ISNUMBER(_xlpm.rozsah)),_xlpm.indexy, IF(_xlpm.podminka, ROW(_xlpm.rozsah)-MIN(ROW(_xlpm.rozsah))+1),_xlpm.prvni, MIN(_xlpm.indexy),_xlpm.finalni, IF(_xlpm.prvni=1, 2, _xlpm.prvni),INDEX(_xlpm.rozsah, _xlpm.finalni))</f>
        <v>2200</v>
      </c>
      <c r="AU1124" cm="1">
        <f t="array" aca="1" ref="AU1124" ca="1">INDEX($J$3:$J$10001,MATCH(AT1124,$J$3:$J$10004,0)-1)</f>
        <v>2100</v>
      </c>
      <c r="AV1124">
        <f t="shared" ca="1" si="290"/>
        <v>245</v>
      </c>
      <c r="AW1124">
        <f t="shared" ca="1" si="291"/>
        <v>280</v>
      </c>
      <c r="AX1124">
        <f t="shared" ca="1" si="292"/>
        <v>-35</v>
      </c>
      <c r="AY1124">
        <f t="shared" ca="1" si="293"/>
        <v>251.21526080000004</v>
      </c>
      <c r="AZ1124">
        <f t="shared" ca="1" si="294"/>
        <v>254.09903936739369</v>
      </c>
      <c r="BA1124">
        <f t="shared" ca="1" si="295"/>
        <v>270.90096063260631</v>
      </c>
      <c r="BB1124" cm="1">
        <f t="array" aca="1" ref="BB1124" ca="1">_xlfn.LET(_xlpm.rozsah, $J$3:$J$10001,_xlpm.podminka, (_xlpm.rozsah&gt;E1124)*(ISNUMBER(_xlpm.rozsah)),_xlpm.indexy, IF(_xlpm.podminka, ROW(_xlpm.rozsah)-MIN(ROW(_xlpm.rozsah))+1),_xlpm.prvni, MIN(_xlpm.indexy),_xlpm.finalni, IF(_xlpm.prvni=1, 2, _xlpm.prvni),INDEX(_xlpm.rozsah, _xlpm.finalni))</f>
        <v>2200</v>
      </c>
      <c r="BC1124" cm="1">
        <f t="array" aca="1" ref="BC1124" ca="1">INDEX($J$3:$J$10001,MATCH(BB1124,$J$3:$J$10004,0)-1)</f>
        <v>2100</v>
      </c>
      <c r="BD1124">
        <f t="shared" ca="1" si="296"/>
        <v>245</v>
      </c>
      <c r="BE1124">
        <f t="shared" ca="1" si="297"/>
        <v>280</v>
      </c>
      <c r="BF1124">
        <f t="shared" ca="1" si="298"/>
        <v>-35</v>
      </c>
      <c r="BG1124">
        <f t="shared" ca="1" si="299"/>
        <v>254.09903936739369</v>
      </c>
    </row>
    <row r="1125" spans="1:59" x14ac:dyDescent="0.25">
      <c r="A1125" s="64">
        <v>1122</v>
      </c>
      <c r="B1125" s="64">
        <v>74</v>
      </c>
      <c r="C1125" s="64">
        <v>28</v>
      </c>
      <c r="D1125" s="18">
        <v>1122</v>
      </c>
      <c r="E1125" s="21">
        <f t="shared" ca="1" si="284"/>
        <v>1836.2104490122879</v>
      </c>
      <c r="F1125" s="22">
        <f t="shared" ca="1" si="285"/>
        <v>91.516382627015105</v>
      </c>
      <c r="G1125" s="28">
        <v>1122</v>
      </c>
      <c r="H1125" s="24">
        <f t="shared" ca="1" si="286"/>
        <v>1911.3116279999999</v>
      </c>
      <c r="I1125" s="25">
        <f t="shared" ca="1" si="287"/>
        <v>87.973239065599998</v>
      </c>
      <c r="J1125" s="155"/>
      <c r="K1125" s="155"/>
      <c r="AR1125">
        <f t="shared" ca="1" si="288"/>
        <v>314.19013952</v>
      </c>
      <c r="AS1125">
        <f t="shared" ca="1" si="289"/>
        <v>301.80986048</v>
      </c>
      <c r="AT1125" cm="1">
        <f t="array" aca="1" ref="AT1125" ca="1">_xlfn.LET(_xlpm.rozsah, $J$3:$J$10001,_xlpm.podminka, (_xlpm.rozsah&gt;H1125)*(ISNUMBER(_xlpm.rozsah)),_xlpm.indexy, IF(_xlpm.podminka, ROW(_xlpm.rozsah)-MIN(ROW(_xlpm.rozsah))+1),_xlpm.prvni, MIN(_xlpm.indexy),_xlpm.finalni, IF(_xlpm.prvni=1, 2, _xlpm.prvni),INDEX(_xlpm.rozsah, _xlpm.finalni))</f>
        <v>2000</v>
      </c>
      <c r="AU1125" cm="1">
        <f t="array" aca="1" ref="AU1125" ca="1">INDEX($J$3:$J$10001,MATCH(AT1125,$J$3:$J$10004,0)-1)</f>
        <v>1900</v>
      </c>
      <c r="AV1125">
        <f t="shared" ca="1" si="290"/>
        <v>300</v>
      </c>
      <c r="AW1125">
        <f t="shared" ca="1" si="291"/>
        <v>316</v>
      </c>
      <c r="AX1125">
        <f t="shared" ca="1" si="292"/>
        <v>-16</v>
      </c>
      <c r="AY1125">
        <f t="shared" ca="1" si="293"/>
        <v>314.19013952</v>
      </c>
      <c r="AZ1125">
        <f t="shared" ca="1" si="294"/>
        <v>326.84422366791108</v>
      </c>
      <c r="BA1125">
        <f t="shared" ca="1" si="295"/>
        <v>322.15577633208892</v>
      </c>
      <c r="BB1125" cm="1">
        <f t="array" aca="1" ref="BB1125" ca="1">_xlfn.LET(_xlpm.rozsah, $J$3:$J$10001,_xlpm.podminka, (_xlpm.rozsah&gt;E1125)*(ISNUMBER(_xlpm.rozsah)),_xlpm.indexy, IF(_xlpm.podminka, ROW(_xlpm.rozsah)-MIN(ROW(_xlpm.rozsah))+1),_xlpm.prvni, MIN(_xlpm.indexy),_xlpm.finalni, IF(_xlpm.prvni=1, 2, _xlpm.prvni),INDEX(_xlpm.rozsah, _xlpm.finalni))</f>
        <v>1900</v>
      </c>
      <c r="BC1125" cm="1">
        <f t="array" aca="1" ref="BC1125" ca="1">INDEX($J$3:$J$10001,MATCH(BB1125,$J$3:$J$10004,0)-1)</f>
        <v>1800</v>
      </c>
      <c r="BD1125">
        <f t="shared" ca="1" si="296"/>
        <v>316</v>
      </c>
      <c r="BE1125">
        <f t="shared" ca="1" si="297"/>
        <v>333</v>
      </c>
      <c r="BF1125">
        <f t="shared" ca="1" si="298"/>
        <v>-17</v>
      </c>
      <c r="BG1125">
        <f t="shared" ca="1" si="299"/>
        <v>326.84422366791108</v>
      </c>
    </row>
    <row r="1126" spans="1:59" x14ac:dyDescent="0.25">
      <c r="A1126" s="64">
        <v>1123</v>
      </c>
      <c r="B1126" s="64">
        <v>66</v>
      </c>
      <c r="C1126" s="64">
        <v>62</v>
      </c>
      <c r="D1126" s="18">
        <v>1123</v>
      </c>
      <c r="E1126" s="21">
        <f t="shared" ca="1" si="284"/>
        <v>1713.3768869569053</v>
      </c>
      <c r="F1126" s="22">
        <f t="shared" ca="1" si="285"/>
        <v>215.59007611474217</v>
      </c>
      <c r="G1126" s="23">
        <v>1123</v>
      </c>
      <c r="H1126" s="24">
        <f t="shared" ca="1" si="286"/>
        <v>1812.7914519999999</v>
      </c>
      <c r="I1126" s="25">
        <f t="shared" ca="1" si="287"/>
        <v>205.11178095920002</v>
      </c>
      <c r="J1126" s="155"/>
      <c r="K1126" s="155"/>
      <c r="AR1126">
        <f t="shared" ca="1" si="288"/>
        <v>330.82545316</v>
      </c>
      <c r="AS1126">
        <f t="shared" ca="1" si="289"/>
        <v>318.17454684</v>
      </c>
      <c r="AT1126" cm="1">
        <f t="array" aca="1" ref="AT1126" ca="1">_xlfn.LET(_xlpm.rozsah, $J$3:$J$10001,_xlpm.podminka, (_xlpm.rozsah&gt;H1126)*(ISNUMBER(_xlpm.rozsah)),_xlpm.indexy, IF(_xlpm.podminka, ROW(_xlpm.rozsah)-MIN(ROW(_xlpm.rozsah))+1),_xlpm.prvni, MIN(_xlpm.indexy),_xlpm.finalni, IF(_xlpm.prvni=1, 2, _xlpm.prvni),INDEX(_xlpm.rozsah, _xlpm.finalni))</f>
        <v>1900</v>
      </c>
      <c r="AU1126" cm="1">
        <f t="array" aca="1" ref="AU1126" ca="1">INDEX($J$3:$J$10001,MATCH(AT1126,$J$3:$J$10004,0)-1)</f>
        <v>1800</v>
      </c>
      <c r="AV1126">
        <f t="shared" ca="1" si="290"/>
        <v>316</v>
      </c>
      <c r="AW1126">
        <f t="shared" ca="1" si="291"/>
        <v>333</v>
      </c>
      <c r="AX1126">
        <f t="shared" ca="1" si="292"/>
        <v>-17</v>
      </c>
      <c r="AY1126">
        <f t="shared" ca="1" si="293"/>
        <v>330.82545316</v>
      </c>
      <c r="AZ1126">
        <f t="shared" ca="1" si="294"/>
        <v>347.7259292173261</v>
      </c>
      <c r="BA1126">
        <f t="shared" ca="1" si="295"/>
        <v>335.2740707826739</v>
      </c>
      <c r="BB1126" cm="1">
        <f t="array" aca="1" ref="BB1126" ca="1">_xlfn.LET(_xlpm.rozsah, $J$3:$J$10001,_xlpm.podminka, (_xlpm.rozsah&gt;E1126)*(ISNUMBER(_xlpm.rozsah)),_xlpm.indexy, IF(_xlpm.podminka, ROW(_xlpm.rozsah)-MIN(ROW(_xlpm.rozsah))+1),_xlpm.prvni, MIN(_xlpm.indexy),_xlpm.finalni, IF(_xlpm.prvni=1, 2, _xlpm.prvni),INDEX(_xlpm.rozsah, _xlpm.finalni))</f>
        <v>1800</v>
      </c>
      <c r="BC1126" cm="1">
        <f t="array" aca="1" ref="BC1126" ca="1">INDEX($J$3:$J$10001,MATCH(BB1126,$J$3:$J$10004,0)-1)</f>
        <v>1700</v>
      </c>
      <c r="BD1126">
        <f t="shared" ca="1" si="296"/>
        <v>333</v>
      </c>
      <c r="BE1126">
        <f t="shared" ca="1" si="297"/>
        <v>350</v>
      </c>
      <c r="BF1126">
        <f t="shared" ca="1" si="298"/>
        <v>-17</v>
      </c>
      <c r="BG1126">
        <f t="shared" ca="1" si="299"/>
        <v>347.7259292173261</v>
      </c>
    </row>
    <row r="1127" spans="1:59" x14ac:dyDescent="0.25">
      <c r="A1127" s="64">
        <v>1124</v>
      </c>
      <c r="B1127" s="64">
        <v>74</v>
      </c>
      <c r="C1127" s="64">
        <v>29</v>
      </c>
      <c r="D1127" s="18">
        <v>1124</v>
      </c>
      <c r="E1127" s="21">
        <f t="shared" ca="1" si="284"/>
        <v>1836.2104490122879</v>
      </c>
      <c r="F1127" s="22">
        <f t="shared" ca="1" si="285"/>
        <v>94.784824863694212</v>
      </c>
      <c r="G1127" s="28">
        <v>1124</v>
      </c>
      <c r="H1127" s="24">
        <f t="shared" ca="1" si="286"/>
        <v>1911.3116279999999</v>
      </c>
      <c r="I1127" s="25">
        <f t="shared" ca="1" si="287"/>
        <v>91.115140460799992</v>
      </c>
      <c r="J1127" s="155"/>
      <c r="K1127" s="155"/>
      <c r="AR1127">
        <f t="shared" ca="1" si="288"/>
        <v>314.19013952</v>
      </c>
      <c r="AS1127">
        <f t="shared" ca="1" si="289"/>
        <v>301.80986048</v>
      </c>
      <c r="AT1127" cm="1">
        <f t="array" aca="1" ref="AT1127" ca="1">_xlfn.LET(_xlpm.rozsah, $J$3:$J$10001,_xlpm.podminka, (_xlpm.rozsah&gt;H1127)*(ISNUMBER(_xlpm.rozsah)),_xlpm.indexy, IF(_xlpm.podminka, ROW(_xlpm.rozsah)-MIN(ROW(_xlpm.rozsah))+1),_xlpm.prvni, MIN(_xlpm.indexy),_xlpm.finalni, IF(_xlpm.prvni=1, 2, _xlpm.prvni),INDEX(_xlpm.rozsah, _xlpm.finalni))</f>
        <v>2000</v>
      </c>
      <c r="AU1127" cm="1">
        <f t="array" aca="1" ref="AU1127" ca="1">INDEX($J$3:$J$10001,MATCH(AT1127,$J$3:$J$10004,0)-1)</f>
        <v>1900</v>
      </c>
      <c r="AV1127">
        <f t="shared" ca="1" si="290"/>
        <v>300</v>
      </c>
      <c r="AW1127">
        <f t="shared" ca="1" si="291"/>
        <v>316</v>
      </c>
      <c r="AX1127">
        <f t="shared" ca="1" si="292"/>
        <v>-16</v>
      </c>
      <c r="AY1127">
        <f t="shared" ca="1" si="293"/>
        <v>314.19013952</v>
      </c>
      <c r="AZ1127">
        <f t="shared" ca="1" si="294"/>
        <v>326.84422366791108</v>
      </c>
      <c r="BA1127">
        <f t="shared" ca="1" si="295"/>
        <v>322.15577633208892</v>
      </c>
      <c r="BB1127" cm="1">
        <f t="array" aca="1" ref="BB1127" ca="1">_xlfn.LET(_xlpm.rozsah, $J$3:$J$10001,_xlpm.podminka, (_xlpm.rozsah&gt;E1127)*(ISNUMBER(_xlpm.rozsah)),_xlpm.indexy, IF(_xlpm.podminka, ROW(_xlpm.rozsah)-MIN(ROW(_xlpm.rozsah))+1),_xlpm.prvni, MIN(_xlpm.indexy),_xlpm.finalni, IF(_xlpm.prvni=1, 2, _xlpm.prvni),INDEX(_xlpm.rozsah, _xlpm.finalni))</f>
        <v>1900</v>
      </c>
      <c r="BC1127" cm="1">
        <f t="array" aca="1" ref="BC1127" ca="1">INDEX($J$3:$J$10001,MATCH(BB1127,$J$3:$J$10004,0)-1)</f>
        <v>1800</v>
      </c>
      <c r="BD1127">
        <f t="shared" ca="1" si="296"/>
        <v>316</v>
      </c>
      <c r="BE1127">
        <f t="shared" ca="1" si="297"/>
        <v>333</v>
      </c>
      <c r="BF1127">
        <f t="shared" ca="1" si="298"/>
        <v>-17</v>
      </c>
      <c r="BG1127">
        <f t="shared" ca="1" si="299"/>
        <v>326.84422366791108</v>
      </c>
    </row>
    <row r="1128" spans="1:59" x14ac:dyDescent="0.25">
      <c r="A1128" s="64">
        <v>1125</v>
      </c>
      <c r="B1128" s="64">
        <v>64</v>
      </c>
      <c r="C1128" s="64">
        <v>74</v>
      </c>
      <c r="D1128" s="18">
        <v>1125</v>
      </c>
      <c r="E1128" s="21">
        <f t="shared" ca="1" si="284"/>
        <v>1682.6684964430597</v>
      </c>
      <c r="F1128" s="22">
        <f t="shared" ca="1" si="285"/>
        <v>260.02602501057083</v>
      </c>
      <c r="G1128" s="23">
        <v>1125</v>
      </c>
      <c r="H1128" s="24">
        <f t="shared" ca="1" si="286"/>
        <v>1788.1614079999999</v>
      </c>
      <c r="I1128" s="25">
        <f t="shared" ca="1" si="287"/>
        <v>247.9092948736</v>
      </c>
      <c r="J1128" s="155"/>
      <c r="K1128" s="155"/>
      <c r="AR1128">
        <f t="shared" ca="1" si="288"/>
        <v>335.01256064</v>
      </c>
      <c r="AS1128">
        <f t="shared" ca="1" si="289"/>
        <v>347.98743936</v>
      </c>
      <c r="AT1128" cm="1">
        <f t="array" aca="1" ref="AT1128" ca="1">_xlfn.LET(_xlpm.rozsah, $J$3:$J$10001,_xlpm.podminka, (_xlpm.rozsah&gt;H1128)*(ISNUMBER(_xlpm.rozsah)),_xlpm.indexy, IF(_xlpm.podminka, ROW(_xlpm.rozsah)-MIN(ROW(_xlpm.rozsah))+1),_xlpm.prvni, MIN(_xlpm.indexy),_xlpm.finalni, IF(_xlpm.prvni=1, 2, _xlpm.prvni),INDEX(_xlpm.rozsah, _xlpm.finalni))</f>
        <v>1800</v>
      </c>
      <c r="AU1128" cm="1">
        <f t="array" aca="1" ref="AU1128" ca="1">INDEX($J$3:$J$10001,MATCH(AT1128,$J$3:$J$10004,0)-1)</f>
        <v>1700</v>
      </c>
      <c r="AV1128">
        <f t="shared" ca="1" si="290"/>
        <v>333</v>
      </c>
      <c r="AW1128">
        <f t="shared" ca="1" si="291"/>
        <v>350</v>
      </c>
      <c r="AX1128">
        <f t="shared" ca="1" si="292"/>
        <v>-17</v>
      </c>
      <c r="AY1128">
        <f t="shared" ca="1" si="293"/>
        <v>335.01256064</v>
      </c>
      <c r="AZ1128">
        <f t="shared" ca="1" si="294"/>
        <v>351.38652028455522</v>
      </c>
      <c r="BA1128">
        <f t="shared" ca="1" si="295"/>
        <v>356.61347971544478</v>
      </c>
      <c r="BB1128" cm="1">
        <f t="array" aca="1" ref="BB1128" ca="1">_xlfn.LET(_xlpm.rozsah, $J$3:$J$10001,_xlpm.podminka, (_xlpm.rozsah&gt;E1128)*(ISNUMBER(_xlpm.rozsah)),_xlpm.indexy, IF(_xlpm.podminka, ROW(_xlpm.rozsah)-MIN(ROW(_xlpm.rozsah))+1),_xlpm.prvni, MIN(_xlpm.indexy),_xlpm.finalni, IF(_xlpm.prvni=1, 2, _xlpm.prvni),INDEX(_xlpm.rozsah, _xlpm.finalni))</f>
        <v>1700</v>
      </c>
      <c r="BC1128" cm="1">
        <f t="array" aca="1" ref="BC1128" ca="1">INDEX($J$3:$J$10001,MATCH(BB1128,$J$3:$J$10004,0)-1)</f>
        <v>1600</v>
      </c>
      <c r="BD1128">
        <f t="shared" ca="1" si="296"/>
        <v>350</v>
      </c>
      <c r="BE1128">
        <f t="shared" ca="1" si="297"/>
        <v>358</v>
      </c>
      <c r="BF1128">
        <f t="shared" ca="1" si="298"/>
        <v>-8</v>
      </c>
      <c r="BG1128">
        <f t="shared" ca="1" si="299"/>
        <v>351.38652028455522</v>
      </c>
    </row>
    <row r="1129" spans="1:59" x14ac:dyDescent="0.25">
      <c r="A1129" s="64">
        <v>1126</v>
      </c>
      <c r="B1129" s="64">
        <v>69</v>
      </c>
      <c r="C1129" s="64">
        <v>40</v>
      </c>
      <c r="D1129" s="18">
        <v>1126</v>
      </c>
      <c r="E1129" s="21">
        <f t="shared" ca="1" si="284"/>
        <v>1759.4394727276735</v>
      </c>
      <c r="F1129" s="22">
        <f t="shared" ca="1" si="285"/>
        <v>135.95811585451821</v>
      </c>
      <c r="G1129" s="28">
        <v>1126</v>
      </c>
      <c r="H1129" s="24">
        <f t="shared" ca="1" si="286"/>
        <v>1849.7365179999997</v>
      </c>
      <c r="I1129" s="25">
        <f t="shared" ca="1" si="287"/>
        <v>129.81791677600003</v>
      </c>
      <c r="J1129" s="155"/>
      <c r="K1129" s="155"/>
      <c r="AR1129">
        <f t="shared" ca="1" si="288"/>
        <v>324.54479194000004</v>
      </c>
      <c r="AS1129">
        <f t="shared" ca="1" si="289"/>
        <v>324.45520805999996</v>
      </c>
      <c r="AT1129" cm="1">
        <f t="array" aca="1" ref="AT1129" ca="1">_xlfn.LET(_xlpm.rozsah, $J$3:$J$10001,_xlpm.podminka, (_xlpm.rozsah&gt;H1129)*(ISNUMBER(_xlpm.rozsah)),_xlpm.indexy, IF(_xlpm.podminka, ROW(_xlpm.rozsah)-MIN(ROW(_xlpm.rozsah))+1),_xlpm.prvni, MIN(_xlpm.indexy),_xlpm.finalni, IF(_xlpm.prvni=1, 2, _xlpm.prvni),INDEX(_xlpm.rozsah, _xlpm.finalni))</f>
        <v>1900</v>
      </c>
      <c r="AU1129" cm="1">
        <f t="array" aca="1" ref="AU1129" ca="1">INDEX($J$3:$J$10001,MATCH(AT1129,$J$3:$J$10004,0)-1)</f>
        <v>1800</v>
      </c>
      <c r="AV1129">
        <f t="shared" ca="1" si="290"/>
        <v>316</v>
      </c>
      <c r="AW1129">
        <f t="shared" ca="1" si="291"/>
        <v>333</v>
      </c>
      <c r="AX1129">
        <f t="shared" ca="1" si="292"/>
        <v>-17</v>
      </c>
      <c r="AY1129">
        <f t="shared" ca="1" si="293"/>
        <v>324.54479194000004</v>
      </c>
      <c r="AZ1129">
        <f t="shared" ca="1" si="294"/>
        <v>339.8952896362955</v>
      </c>
      <c r="BA1129">
        <f t="shared" ca="1" si="295"/>
        <v>343.1047103637045</v>
      </c>
      <c r="BB1129" cm="1">
        <f t="array" aca="1" ref="BB1129" ca="1">_xlfn.LET(_xlpm.rozsah, $J$3:$J$10001,_xlpm.podminka, (_xlpm.rozsah&gt;E1129)*(ISNUMBER(_xlpm.rozsah)),_xlpm.indexy, IF(_xlpm.podminka, ROW(_xlpm.rozsah)-MIN(ROW(_xlpm.rozsah))+1),_xlpm.prvni, MIN(_xlpm.indexy),_xlpm.finalni, IF(_xlpm.prvni=1, 2, _xlpm.prvni),INDEX(_xlpm.rozsah, _xlpm.finalni))</f>
        <v>1800</v>
      </c>
      <c r="BC1129" cm="1">
        <f t="array" aca="1" ref="BC1129" ca="1">INDEX($J$3:$J$10001,MATCH(BB1129,$J$3:$J$10004,0)-1)</f>
        <v>1700</v>
      </c>
      <c r="BD1129">
        <f t="shared" ca="1" si="296"/>
        <v>333</v>
      </c>
      <c r="BE1129">
        <f t="shared" ca="1" si="297"/>
        <v>350</v>
      </c>
      <c r="BF1129">
        <f t="shared" ca="1" si="298"/>
        <v>-17</v>
      </c>
      <c r="BG1129">
        <f t="shared" ca="1" si="299"/>
        <v>339.8952896362955</v>
      </c>
    </row>
    <row r="1130" spans="1:59" x14ac:dyDescent="0.25">
      <c r="A1130" s="64">
        <v>1127</v>
      </c>
      <c r="B1130" s="64">
        <v>76</v>
      </c>
      <c r="C1130" s="64">
        <v>2</v>
      </c>
      <c r="D1130" s="18">
        <v>1127</v>
      </c>
      <c r="E1130" s="21">
        <f t="shared" ca="1" si="284"/>
        <v>1866.9188395261335</v>
      </c>
      <c r="F1130" s="22">
        <f t="shared" ca="1" si="285"/>
        <v>6.432475945611146</v>
      </c>
      <c r="G1130" s="23">
        <v>1127</v>
      </c>
      <c r="H1130" s="24">
        <f t="shared" ca="1" si="286"/>
        <v>1935.9416719999999</v>
      </c>
      <c r="I1130" s="25">
        <f t="shared" ca="1" si="287"/>
        <v>6.2049866496000003</v>
      </c>
      <c r="J1130" s="155"/>
      <c r="K1130" s="155"/>
      <c r="AR1130">
        <f t="shared" ca="1" si="288"/>
        <v>310.24933248000002</v>
      </c>
      <c r="AS1130">
        <f t="shared" ca="1" si="289"/>
        <v>305.75066751999998</v>
      </c>
      <c r="AT1130" cm="1">
        <f t="array" aca="1" ref="AT1130" ca="1">_xlfn.LET(_xlpm.rozsah, $J$3:$J$10001,_xlpm.podminka, (_xlpm.rozsah&gt;H1130)*(ISNUMBER(_xlpm.rozsah)),_xlpm.indexy, IF(_xlpm.podminka, ROW(_xlpm.rozsah)-MIN(ROW(_xlpm.rozsah))+1),_xlpm.prvni, MIN(_xlpm.indexy),_xlpm.finalni, IF(_xlpm.prvni=1, 2, _xlpm.prvni),INDEX(_xlpm.rozsah, _xlpm.finalni))</f>
        <v>2000</v>
      </c>
      <c r="AU1130" cm="1">
        <f t="array" aca="1" ref="AU1130" ca="1">INDEX($J$3:$J$10001,MATCH(AT1130,$J$3:$J$10004,0)-1)</f>
        <v>1900</v>
      </c>
      <c r="AV1130">
        <f t="shared" ca="1" si="290"/>
        <v>300</v>
      </c>
      <c r="AW1130">
        <f t="shared" ca="1" si="291"/>
        <v>316</v>
      </c>
      <c r="AX1130">
        <f t="shared" ca="1" si="292"/>
        <v>-16</v>
      </c>
      <c r="AY1130">
        <f t="shared" ca="1" si="293"/>
        <v>310.24933248000002</v>
      </c>
      <c r="AZ1130">
        <f t="shared" ca="1" si="294"/>
        <v>321.62379728055731</v>
      </c>
      <c r="BA1130">
        <f t="shared" ca="1" si="295"/>
        <v>327.37620271944269</v>
      </c>
      <c r="BB1130" cm="1">
        <f t="array" aca="1" ref="BB1130" ca="1">_xlfn.LET(_xlpm.rozsah, $J$3:$J$10001,_xlpm.podminka, (_xlpm.rozsah&gt;E1130)*(ISNUMBER(_xlpm.rozsah)),_xlpm.indexy, IF(_xlpm.podminka, ROW(_xlpm.rozsah)-MIN(ROW(_xlpm.rozsah))+1),_xlpm.prvni, MIN(_xlpm.indexy),_xlpm.finalni, IF(_xlpm.prvni=1, 2, _xlpm.prvni),INDEX(_xlpm.rozsah, _xlpm.finalni))</f>
        <v>1900</v>
      </c>
      <c r="BC1130" cm="1">
        <f t="array" aca="1" ref="BC1130" ca="1">INDEX($J$3:$J$10001,MATCH(BB1130,$J$3:$J$10004,0)-1)</f>
        <v>1800</v>
      </c>
      <c r="BD1130">
        <f t="shared" ca="1" si="296"/>
        <v>316</v>
      </c>
      <c r="BE1130">
        <f t="shared" ca="1" si="297"/>
        <v>333</v>
      </c>
      <c r="BF1130">
        <f t="shared" ca="1" si="298"/>
        <v>-17</v>
      </c>
      <c r="BG1130">
        <f t="shared" ca="1" si="299"/>
        <v>321.62379728055731</v>
      </c>
    </row>
    <row r="1131" spans="1:59" x14ac:dyDescent="0.25">
      <c r="A1131" s="64">
        <v>1128</v>
      </c>
      <c r="B1131" s="64">
        <v>72</v>
      </c>
      <c r="C1131" s="64">
        <v>29</v>
      </c>
      <c r="D1131" s="18">
        <v>1128</v>
      </c>
      <c r="E1131" s="21">
        <f t="shared" ca="1" si="284"/>
        <v>1805.5020584984422</v>
      </c>
      <c r="F1131" s="22">
        <f t="shared" ca="1" si="285"/>
        <v>96.298748516026791</v>
      </c>
      <c r="G1131" s="28">
        <v>1128</v>
      </c>
      <c r="H1131" s="24">
        <f t="shared" ca="1" si="286"/>
        <v>1886.6815839999999</v>
      </c>
      <c r="I1131" s="25">
        <f t="shared" ca="1" si="287"/>
        <v>92.29659790880001</v>
      </c>
      <c r="J1131" s="155"/>
      <c r="K1131" s="155"/>
      <c r="AR1131">
        <f t="shared" ca="1" si="288"/>
        <v>318.26413072000003</v>
      </c>
      <c r="AS1131">
        <f t="shared" ca="1" si="289"/>
        <v>330.73586927999997</v>
      </c>
      <c r="AT1131" cm="1">
        <f t="array" aca="1" ref="AT1131" ca="1">_xlfn.LET(_xlpm.rozsah, $J$3:$J$10001,_xlpm.podminka, (_xlpm.rozsah&gt;H1131)*(ISNUMBER(_xlpm.rozsah)),_xlpm.indexy, IF(_xlpm.podminka, ROW(_xlpm.rozsah)-MIN(ROW(_xlpm.rozsah))+1),_xlpm.prvni, MIN(_xlpm.indexy),_xlpm.finalni, IF(_xlpm.prvni=1, 2, _xlpm.prvni),INDEX(_xlpm.rozsah, _xlpm.finalni))</f>
        <v>1900</v>
      </c>
      <c r="AU1131" cm="1">
        <f t="array" aca="1" ref="AU1131" ca="1">INDEX($J$3:$J$10001,MATCH(AT1131,$J$3:$J$10004,0)-1)</f>
        <v>1800</v>
      </c>
      <c r="AV1131">
        <f t="shared" ca="1" si="290"/>
        <v>316</v>
      </c>
      <c r="AW1131">
        <f t="shared" ca="1" si="291"/>
        <v>333</v>
      </c>
      <c r="AX1131">
        <f t="shared" ca="1" si="292"/>
        <v>-17</v>
      </c>
      <c r="AY1131">
        <f t="shared" ca="1" si="293"/>
        <v>318.26413072000003</v>
      </c>
      <c r="AZ1131">
        <f t="shared" ca="1" si="294"/>
        <v>332.06465005526479</v>
      </c>
      <c r="BA1131">
        <f t="shared" ca="1" si="295"/>
        <v>316.93534994473521</v>
      </c>
      <c r="BB1131" cm="1">
        <f t="array" aca="1" ref="BB1131" ca="1">_xlfn.LET(_xlpm.rozsah, $J$3:$J$10001,_xlpm.podminka, (_xlpm.rozsah&gt;E1131)*(ISNUMBER(_xlpm.rozsah)),_xlpm.indexy, IF(_xlpm.podminka, ROW(_xlpm.rozsah)-MIN(ROW(_xlpm.rozsah))+1),_xlpm.prvni, MIN(_xlpm.indexy),_xlpm.finalni, IF(_xlpm.prvni=1, 2, _xlpm.prvni),INDEX(_xlpm.rozsah, _xlpm.finalni))</f>
        <v>1900</v>
      </c>
      <c r="BC1131" cm="1">
        <f t="array" aca="1" ref="BC1131" ca="1">INDEX($J$3:$J$10001,MATCH(BB1131,$J$3:$J$10004,0)-1)</f>
        <v>1800</v>
      </c>
      <c r="BD1131">
        <f t="shared" ca="1" si="296"/>
        <v>316</v>
      </c>
      <c r="BE1131">
        <f t="shared" ca="1" si="297"/>
        <v>333</v>
      </c>
      <c r="BF1131">
        <f t="shared" ca="1" si="298"/>
        <v>-17</v>
      </c>
      <c r="BG1131">
        <f t="shared" ca="1" si="299"/>
        <v>332.06465005526479</v>
      </c>
    </row>
    <row r="1132" spans="1:59" x14ac:dyDescent="0.25">
      <c r="A1132" s="64">
        <v>1129</v>
      </c>
      <c r="B1132" s="64">
        <v>66</v>
      </c>
      <c r="C1132" s="64">
        <v>65</v>
      </c>
      <c r="D1132" s="18">
        <v>1129</v>
      </c>
      <c r="E1132" s="21">
        <f t="shared" ca="1" si="284"/>
        <v>1713.3768869569053</v>
      </c>
      <c r="F1132" s="22">
        <f t="shared" ca="1" si="285"/>
        <v>226.02185399126196</v>
      </c>
      <c r="G1132" s="23">
        <v>1129</v>
      </c>
      <c r="H1132" s="24">
        <f t="shared" ca="1" si="286"/>
        <v>1812.7914519999999</v>
      </c>
      <c r="I1132" s="25">
        <f t="shared" ca="1" si="287"/>
        <v>215.03654455399999</v>
      </c>
      <c r="J1132" s="155"/>
      <c r="K1132" s="155"/>
      <c r="AR1132">
        <f t="shared" ca="1" si="288"/>
        <v>330.82545316</v>
      </c>
      <c r="AS1132">
        <f t="shared" ca="1" si="289"/>
        <v>318.17454684</v>
      </c>
      <c r="AT1132" cm="1">
        <f t="array" aca="1" ref="AT1132" ca="1">_xlfn.LET(_xlpm.rozsah, $J$3:$J$10001,_xlpm.podminka, (_xlpm.rozsah&gt;H1132)*(ISNUMBER(_xlpm.rozsah)),_xlpm.indexy, IF(_xlpm.podminka, ROW(_xlpm.rozsah)-MIN(ROW(_xlpm.rozsah))+1),_xlpm.prvni, MIN(_xlpm.indexy),_xlpm.finalni, IF(_xlpm.prvni=1, 2, _xlpm.prvni),INDEX(_xlpm.rozsah, _xlpm.finalni))</f>
        <v>1900</v>
      </c>
      <c r="AU1132" cm="1">
        <f t="array" aca="1" ref="AU1132" ca="1">INDEX($J$3:$J$10001,MATCH(AT1132,$J$3:$J$10004,0)-1)</f>
        <v>1800</v>
      </c>
      <c r="AV1132">
        <f t="shared" ca="1" si="290"/>
        <v>316</v>
      </c>
      <c r="AW1132">
        <f t="shared" ca="1" si="291"/>
        <v>333</v>
      </c>
      <c r="AX1132">
        <f t="shared" ca="1" si="292"/>
        <v>-17</v>
      </c>
      <c r="AY1132">
        <f t="shared" ca="1" si="293"/>
        <v>330.82545316</v>
      </c>
      <c r="AZ1132">
        <f t="shared" ca="1" si="294"/>
        <v>347.7259292173261</v>
      </c>
      <c r="BA1132">
        <f t="shared" ca="1" si="295"/>
        <v>335.2740707826739</v>
      </c>
      <c r="BB1132" cm="1">
        <f t="array" aca="1" ref="BB1132" ca="1">_xlfn.LET(_xlpm.rozsah, $J$3:$J$10001,_xlpm.podminka, (_xlpm.rozsah&gt;E1132)*(ISNUMBER(_xlpm.rozsah)),_xlpm.indexy, IF(_xlpm.podminka, ROW(_xlpm.rozsah)-MIN(ROW(_xlpm.rozsah))+1),_xlpm.prvni, MIN(_xlpm.indexy),_xlpm.finalni, IF(_xlpm.prvni=1, 2, _xlpm.prvni),INDEX(_xlpm.rozsah, _xlpm.finalni))</f>
        <v>1800</v>
      </c>
      <c r="BC1132" cm="1">
        <f t="array" aca="1" ref="BC1132" ca="1">INDEX($J$3:$J$10001,MATCH(BB1132,$J$3:$J$10004,0)-1)</f>
        <v>1700</v>
      </c>
      <c r="BD1132">
        <f t="shared" ca="1" si="296"/>
        <v>333</v>
      </c>
      <c r="BE1132">
        <f t="shared" ca="1" si="297"/>
        <v>350</v>
      </c>
      <c r="BF1132">
        <f t="shared" ca="1" si="298"/>
        <v>-17</v>
      </c>
      <c r="BG1132">
        <f t="shared" ca="1" si="299"/>
        <v>347.7259292173261</v>
      </c>
    </row>
    <row r="1133" spans="1:59" x14ac:dyDescent="0.25">
      <c r="A1133" s="64">
        <v>1130</v>
      </c>
      <c r="B1133" s="64">
        <v>54</v>
      </c>
      <c r="C1133" s="64">
        <v>69</v>
      </c>
      <c r="D1133" s="18">
        <v>1130</v>
      </c>
      <c r="E1133" s="21">
        <f t="shared" ca="1" si="284"/>
        <v>1529.1265438738317</v>
      </c>
      <c r="F1133" s="22">
        <f t="shared" ca="1" si="285"/>
        <v>247.99805369454111</v>
      </c>
      <c r="G1133" s="28">
        <v>1130</v>
      </c>
      <c r="H1133" s="24">
        <f t="shared" ca="1" si="286"/>
        <v>1665.0111879999999</v>
      </c>
      <c r="I1133" s="25">
        <f t="shared" ca="1" si="287"/>
        <v>243.43138242240002</v>
      </c>
      <c r="J1133" s="155"/>
      <c r="K1133" s="155"/>
      <c r="AR1133">
        <f t="shared" ca="1" si="288"/>
        <v>352.79910496000002</v>
      </c>
      <c r="AS1133">
        <f t="shared" ca="1" si="289"/>
        <v>355.20089503999998</v>
      </c>
      <c r="AT1133" cm="1">
        <f t="array" aca="1" ref="AT1133" ca="1">_xlfn.LET(_xlpm.rozsah, $J$3:$J$10001,_xlpm.podminka, (_xlpm.rozsah&gt;H1133)*(ISNUMBER(_xlpm.rozsah)),_xlpm.indexy, IF(_xlpm.podminka, ROW(_xlpm.rozsah)-MIN(ROW(_xlpm.rozsah))+1),_xlpm.prvni, MIN(_xlpm.indexy),_xlpm.finalni, IF(_xlpm.prvni=1, 2, _xlpm.prvni),INDEX(_xlpm.rozsah, _xlpm.finalni))</f>
        <v>1700</v>
      </c>
      <c r="AU1133" cm="1">
        <f t="array" aca="1" ref="AU1133" ca="1">INDEX($J$3:$J$10001,MATCH(AT1133,$J$3:$J$10004,0)-1)</f>
        <v>1600</v>
      </c>
      <c r="AV1133">
        <f t="shared" ca="1" si="290"/>
        <v>350</v>
      </c>
      <c r="AW1133">
        <f t="shared" ca="1" si="291"/>
        <v>358</v>
      </c>
      <c r="AX1133">
        <f t="shared" ca="1" si="292"/>
        <v>-8</v>
      </c>
      <c r="AY1133">
        <f t="shared" ca="1" si="293"/>
        <v>352.79910496000002</v>
      </c>
      <c r="AZ1133">
        <f t="shared" ca="1" si="294"/>
        <v>359.41746912252336</v>
      </c>
      <c r="BA1133">
        <f t="shared" ca="1" si="295"/>
        <v>358.58253087747664</v>
      </c>
      <c r="BB1133" cm="1">
        <f t="array" aca="1" ref="BB1133" ca="1">_xlfn.LET(_xlpm.rozsah, $J$3:$J$10001,_xlpm.podminka, (_xlpm.rozsah&gt;E1133)*(ISNUMBER(_xlpm.rozsah)),_xlpm.indexy, IF(_xlpm.podminka, ROW(_xlpm.rozsah)-MIN(ROW(_xlpm.rozsah))+1),_xlpm.prvni, MIN(_xlpm.indexy),_xlpm.finalni, IF(_xlpm.prvni=1, 2, _xlpm.prvni),INDEX(_xlpm.rozsah, _xlpm.finalni))</f>
        <v>1600</v>
      </c>
      <c r="BC1133" cm="1">
        <f t="array" aca="1" ref="BC1133" ca="1">INDEX($J$3:$J$10001,MATCH(BB1133,$J$3:$J$10004,0)-1)</f>
        <v>1500</v>
      </c>
      <c r="BD1133">
        <f t="shared" ca="1" si="296"/>
        <v>358</v>
      </c>
      <c r="BE1133">
        <f t="shared" ca="1" si="297"/>
        <v>360</v>
      </c>
      <c r="BF1133">
        <f t="shared" ca="1" si="298"/>
        <v>-2</v>
      </c>
      <c r="BG1133">
        <f t="shared" ca="1" si="299"/>
        <v>359.41746912252336</v>
      </c>
    </row>
    <row r="1134" spans="1:59" x14ac:dyDescent="0.25">
      <c r="A1134" s="64">
        <v>1131</v>
      </c>
      <c r="B1134" s="64">
        <v>69</v>
      </c>
      <c r="C1134" s="64">
        <v>56</v>
      </c>
      <c r="D1134" s="18">
        <v>1131</v>
      </c>
      <c r="E1134" s="21">
        <f t="shared" ca="1" si="284"/>
        <v>1759.4394727276735</v>
      </c>
      <c r="F1134" s="22">
        <f t="shared" ca="1" si="285"/>
        <v>190.34136219632549</v>
      </c>
      <c r="G1134" s="23">
        <v>1131</v>
      </c>
      <c r="H1134" s="24">
        <f t="shared" ca="1" si="286"/>
        <v>1849.7365179999997</v>
      </c>
      <c r="I1134" s="25">
        <f t="shared" ca="1" si="287"/>
        <v>181.74508348640003</v>
      </c>
      <c r="J1134" s="155"/>
      <c r="K1134" s="155"/>
      <c r="AR1134">
        <f t="shared" ca="1" si="288"/>
        <v>324.54479194000004</v>
      </c>
      <c r="AS1134">
        <f t="shared" ca="1" si="289"/>
        <v>324.45520805999996</v>
      </c>
      <c r="AT1134" cm="1">
        <f t="array" aca="1" ref="AT1134" ca="1">_xlfn.LET(_xlpm.rozsah, $J$3:$J$10001,_xlpm.podminka, (_xlpm.rozsah&gt;H1134)*(ISNUMBER(_xlpm.rozsah)),_xlpm.indexy, IF(_xlpm.podminka, ROW(_xlpm.rozsah)-MIN(ROW(_xlpm.rozsah))+1),_xlpm.prvni, MIN(_xlpm.indexy),_xlpm.finalni, IF(_xlpm.prvni=1, 2, _xlpm.prvni),INDEX(_xlpm.rozsah, _xlpm.finalni))</f>
        <v>1900</v>
      </c>
      <c r="AU1134" cm="1">
        <f t="array" aca="1" ref="AU1134" ca="1">INDEX($J$3:$J$10001,MATCH(AT1134,$J$3:$J$10004,0)-1)</f>
        <v>1800</v>
      </c>
      <c r="AV1134">
        <f t="shared" ca="1" si="290"/>
        <v>316</v>
      </c>
      <c r="AW1134">
        <f t="shared" ca="1" si="291"/>
        <v>333</v>
      </c>
      <c r="AX1134">
        <f t="shared" ca="1" si="292"/>
        <v>-17</v>
      </c>
      <c r="AY1134">
        <f t="shared" ca="1" si="293"/>
        <v>324.54479194000004</v>
      </c>
      <c r="AZ1134">
        <f t="shared" ca="1" si="294"/>
        <v>339.8952896362955</v>
      </c>
      <c r="BA1134">
        <f t="shared" ca="1" si="295"/>
        <v>343.1047103637045</v>
      </c>
      <c r="BB1134" cm="1">
        <f t="array" aca="1" ref="BB1134" ca="1">_xlfn.LET(_xlpm.rozsah, $J$3:$J$10001,_xlpm.podminka, (_xlpm.rozsah&gt;E1134)*(ISNUMBER(_xlpm.rozsah)),_xlpm.indexy, IF(_xlpm.podminka, ROW(_xlpm.rozsah)-MIN(ROW(_xlpm.rozsah))+1),_xlpm.prvni, MIN(_xlpm.indexy),_xlpm.finalni, IF(_xlpm.prvni=1, 2, _xlpm.prvni),INDEX(_xlpm.rozsah, _xlpm.finalni))</f>
        <v>1800</v>
      </c>
      <c r="BC1134" cm="1">
        <f t="array" aca="1" ref="BC1134" ca="1">INDEX($J$3:$J$10001,MATCH(BB1134,$J$3:$J$10004,0)-1)</f>
        <v>1700</v>
      </c>
      <c r="BD1134">
        <f t="shared" ca="1" si="296"/>
        <v>333</v>
      </c>
      <c r="BE1134">
        <f t="shared" ca="1" si="297"/>
        <v>350</v>
      </c>
      <c r="BF1134">
        <f t="shared" ca="1" si="298"/>
        <v>-17</v>
      </c>
      <c r="BG1134">
        <f t="shared" ca="1" si="299"/>
        <v>339.8952896362955</v>
      </c>
    </row>
    <row r="1135" spans="1:59" x14ac:dyDescent="0.25">
      <c r="A1135" s="64">
        <v>1132</v>
      </c>
      <c r="B1135" s="64">
        <v>69</v>
      </c>
      <c r="C1135" s="64">
        <v>40</v>
      </c>
      <c r="D1135" s="18">
        <v>1132</v>
      </c>
      <c r="E1135" s="21">
        <f t="shared" ca="1" si="284"/>
        <v>1759.4394727276735</v>
      </c>
      <c r="F1135" s="22">
        <f t="shared" ca="1" si="285"/>
        <v>135.95811585451821</v>
      </c>
      <c r="G1135" s="28">
        <v>1132</v>
      </c>
      <c r="H1135" s="24">
        <f t="shared" ca="1" si="286"/>
        <v>1849.7365179999997</v>
      </c>
      <c r="I1135" s="25">
        <f t="shared" ca="1" si="287"/>
        <v>129.81791677600003</v>
      </c>
      <c r="J1135" s="155"/>
      <c r="K1135" s="155"/>
      <c r="AR1135">
        <f t="shared" ca="1" si="288"/>
        <v>324.54479194000004</v>
      </c>
      <c r="AS1135">
        <f t="shared" ca="1" si="289"/>
        <v>324.45520805999996</v>
      </c>
      <c r="AT1135" cm="1">
        <f t="array" aca="1" ref="AT1135" ca="1">_xlfn.LET(_xlpm.rozsah, $J$3:$J$10001,_xlpm.podminka, (_xlpm.rozsah&gt;H1135)*(ISNUMBER(_xlpm.rozsah)),_xlpm.indexy, IF(_xlpm.podminka, ROW(_xlpm.rozsah)-MIN(ROW(_xlpm.rozsah))+1),_xlpm.prvni, MIN(_xlpm.indexy),_xlpm.finalni, IF(_xlpm.prvni=1, 2, _xlpm.prvni),INDEX(_xlpm.rozsah, _xlpm.finalni))</f>
        <v>1900</v>
      </c>
      <c r="AU1135" cm="1">
        <f t="array" aca="1" ref="AU1135" ca="1">INDEX($J$3:$J$10001,MATCH(AT1135,$J$3:$J$10004,0)-1)</f>
        <v>1800</v>
      </c>
      <c r="AV1135">
        <f t="shared" ca="1" si="290"/>
        <v>316</v>
      </c>
      <c r="AW1135">
        <f t="shared" ca="1" si="291"/>
        <v>333</v>
      </c>
      <c r="AX1135">
        <f t="shared" ca="1" si="292"/>
        <v>-17</v>
      </c>
      <c r="AY1135">
        <f t="shared" ca="1" si="293"/>
        <v>324.54479194000004</v>
      </c>
      <c r="AZ1135">
        <f t="shared" ca="1" si="294"/>
        <v>339.8952896362955</v>
      </c>
      <c r="BA1135">
        <f t="shared" ca="1" si="295"/>
        <v>343.1047103637045</v>
      </c>
      <c r="BB1135" cm="1">
        <f t="array" aca="1" ref="BB1135" ca="1">_xlfn.LET(_xlpm.rozsah, $J$3:$J$10001,_xlpm.podminka, (_xlpm.rozsah&gt;E1135)*(ISNUMBER(_xlpm.rozsah)),_xlpm.indexy, IF(_xlpm.podminka, ROW(_xlpm.rozsah)-MIN(ROW(_xlpm.rozsah))+1),_xlpm.prvni, MIN(_xlpm.indexy),_xlpm.finalni, IF(_xlpm.prvni=1, 2, _xlpm.prvni),INDEX(_xlpm.rozsah, _xlpm.finalni))</f>
        <v>1800</v>
      </c>
      <c r="BC1135" cm="1">
        <f t="array" aca="1" ref="BC1135" ca="1">INDEX($J$3:$J$10001,MATCH(BB1135,$J$3:$J$10004,0)-1)</f>
        <v>1700</v>
      </c>
      <c r="BD1135">
        <f t="shared" ca="1" si="296"/>
        <v>333</v>
      </c>
      <c r="BE1135">
        <f t="shared" ca="1" si="297"/>
        <v>350</v>
      </c>
      <c r="BF1135">
        <f t="shared" ca="1" si="298"/>
        <v>-17</v>
      </c>
      <c r="BG1135">
        <f t="shared" ca="1" si="299"/>
        <v>339.8952896362955</v>
      </c>
    </row>
    <row r="1136" spans="1:59" x14ac:dyDescent="0.25">
      <c r="A1136" s="64">
        <v>1133</v>
      </c>
      <c r="B1136" s="64">
        <v>73</v>
      </c>
      <c r="C1136" s="64">
        <v>54</v>
      </c>
      <c r="D1136" s="18">
        <v>1133</v>
      </c>
      <c r="E1136" s="21">
        <f t="shared" ca="1" si="284"/>
        <v>1820.8562537553648</v>
      </c>
      <c r="F1136" s="22">
        <f t="shared" ca="1" si="285"/>
        <v>177.90539590525751</v>
      </c>
      <c r="G1136" s="23">
        <v>1133</v>
      </c>
      <c r="H1136" s="24">
        <f t="shared" ca="1" si="286"/>
        <v>1898.9966059999999</v>
      </c>
      <c r="I1136" s="25">
        <f t="shared" ca="1" si="287"/>
        <v>170.73211156920001</v>
      </c>
      <c r="J1136" s="155"/>
      <c r="K1136" s="155"/>
      <c r="AR1136">
        <f t="shared" ca="1" si="288"/>
        <v>316.17057698000002</v>
      </c>
      <c r="AS1136">
        <f t="shared" ca="1" si="289"/>
        <v>332.82942301999998</v>
      </c>
      <c r="AT1136" cm="1">
        <f t="array" aca="1" ref="AT1136" ca="1">_xlfn.LET(_xlpm.rozsah, $J$3:$J$10001,_xlpm.podminka, (_xlpm.rozsah&gt;H1136)*(ISNUMBER(_xlpm.rozsah)),_xlpm.indexy, IF(_xlpm.podminka, ROW(_xlpm.rozsah)-MIN(ROW(_xlpm.rozsah))+1),_xlpm.prvni, MIN(_xlpm.indexy),_xlpm.finalni, IF(_xlpm.prvni=1, 2, _xlpm.prvni),INDEX(_xlpm.rozsah, _xlpm.finalni))</f>
        <v>1900</v>
      </c>
      <c r="AU1136" cm="1">
        <f t="array" aca="1" ref="AU1136" ca="1">INDEX($J$3:$J$10001,MATCH(AT1136,$J$3:$J$10004,0)-1)</f>
        <v>1800</v>
      </c>
      <c r="AV1136">
        <f t="shared" ca="1" si="290"/>
        <v>316</v>
      </c>
      <c r="AW1136">
        <f t="shared" ca="1" si="291"/>
        <v>333</v>
      </c>
      <c r="AX1136">
        <f t="shared" ca="1" si="292"/>
        <v>-17</v>
      </c>
      <c r="AY1136">
        <f t="shared" ca="1" si="293"/>
        <v>316.17057698000002</v>
      </c>
      <c r="AZ1136">
        <f t="shared" ca="1" si="294"/>
        <v>329.45443686158796</v>
      </c>
      <c r="BA1136">
        <f t="shared" ca="1" si="295"/>
        <v>319.54556313841204</v>
      </c>
      <c r="BB1136" cm="1">
        <f t="array" aca="1" ref="BB1136" ca="1">_xlfn.LET(_xlpm.rozsah, $J$3:$J$10001,_xlpm.podminka, (_xlpm.rozsah&gt;E1136)*(ISNUMBER(_xlpm.rozsah)),_xlpm.indexy, IF(_xlpm.podminka, ROW(_xlpm.rozsah)-MIN(ROW(_xlpm.rozsah))+1),_xlpm.prvni, MIN(_xlpm.indexy),_xlpm.finalni, IF(_xlpm.prvni=1, 2, _xlpm.prvni),INDEX(_xlpm.rozsah, _xlpm.finalni))</f>
        <v>1900</v>
      </c>
      <c r="BC1136" cm="1">
        <f t="array" aca="1" ref="BC1136" ca="1">INDEX($J$3:$J$10001,MATCH(BB1136,$J$3:$J$10004,0)-1)</f>
        <v>1800</v>
      </c>
      <c r="BD1136">
        <f t="shared" ca="1" si="296"/>
        <v>316</v>
      </c>
      <c r="BE1136">
        <f t="shared" ca="1" si="297"/>
        <v>333</v>
      </c>
      <c r="BF1136">
        <f t="shared" ca="1" si="298"/>
        <v>-17</v>
      </c>
      <c r="BG1136">
        <f t="shared" ca="1" si="299"/>
        <v>329.45443686158796</v>
      </c>
    </row>
    <row r="1137" spans="1:59" x14ac:dyDescent="0.25">
      <c r="A1137" s="64">
        <v>1134</v>
      </c>
      <c r="B1137" s="64">
        <v>63</v>
      </c>
      <c r="C1137" s="64">
        <v>92</v>
      </c>
      <c r="D1137" s="18">
        <v>1134</v>
      </c>
      <c r="E1137" s="21">
        <f t="shared" ca="1" si="284"/>
        <v>1667.3143011861368</v>
      </c>
      <c r="F1137" s="22">
        <f t="shared" ca="1" si="285"/>
        <v>324.40566743270034</v>
      </c>
      <c r="G1137" s="28">
        <v>1134</v>
      </c>
      <c r="H1137" s="24">
        <f t="shared" ca="1" si="286"/>
        <v>1775.8463859999999</v>
      </c>
      <c r="I1137" s="25">
        <f t="shared" ca="1" si="287"/>
        <v>310.13762522960002</v>
      </c>
      <c r="J1137" s="155"/>
      <c r="K1137" s="155"/>
      <c r="AR1137">
        <f t="shared" ca="1" si="288"/>
        <v>337.10611438000001</v>
      </c>
      <c r="AS1137">
        <f t="shared" ca="1" si="289"/>
        <v>345.89388561999999</v>
      </c>
      <c r="AT1137" cm="1">
        <f t="array" aca="1" ref="AT1137" ca="1">_xlfn.LET(_xlpm.rozsah, $J$3:$J$10001,_xlpm.podminka, (_xlpm.rozsah&gt;H1137)*(ISNUMBER(_xlpm.rozsah)),_xlpm.indexy, IF(_xlpm.podminka, ROW(_xlpm.rozsah)-MIN(ROW(_xlpm.rozsah))+1),_xlpm.prvni, MIN(_xlpm.indexy),_xlpm.finalni, IF(_xlpm.prvni=1, 2, _xlpm.prvni),INDEX(_xlpm.rozsah, _xlpm.finalni))</f>
        <v>1800</v>
      </c>
      <c r="AU1137" cm="1">
        <f t="array" aca="1" ref="AU1137" ca="1">INDEX($J$3:$J$10001,MATCH(AT1137,$J$3:$J$10004,0)-1)</f>
        <v>1700</v>
      </c>
      <c r="AV1137">
        <f t="shared" ca="1" si="290"/>
        <v>333</v>
      </c>
      <c r="AW1137">
        <f t="shared" ca="1" si="291"/>
        <v>350</v>
      </c>
      <c r="AX1137">
        <f t="shared" ca="1" si="292"/>
        <v>-17</v>
      </c>
      <c r="AY1137">
        <f t="shared" ca="1" si="293"/>
        <v>337.10611438000001</v>
      </c>
      <c r="AZ1137">
        <f t="shared" ca="1" si="294"/>
        <v>352.61485590510904</v>
      </c>
      <c r="BA1137">
        <f t="shared" ca="1" si="295"/>
        <v>355.38514409489096</v>
      </c>
      <c r="BB1137" cm="1">
        <f t="array" aca="1" ref="BB1137" ca="1">_xlfn.LET(_xlpm.rozsah, $J$3:$J$10001,_xlpm.podminka, (_xlpm.rozsah&gt;E1137)*(ISNUMBER(_xlpm.rozsah)),_xlpm.indexy, IF(_xlpm.podminka, ROW(_xlpm.rozsah)-MIN(ROW(_xlpm.rozsah))+1),_xlpm.prvni, MIN(_xlpm.indexy),_xlpm.finalni, IF(_xlpm.prvni=1, 2, _xlpm.prvni),INDEX(_xlpm.rozsah, _xlpm.finalni))</f>
        <v>1700</v>
      </c>
      <c r="BC1137" cm="1">
        <f t="array" aca="1" ref="BC1137" ca="1">INDEX($J$3:$J$10001,MATCH(BB1137,$J$3:$J$10004,0)-1)</f>
        <v>1600</v>
      </c>
      <c r="BD1137">
        <f t="shared" ca="1" si="296"/>
        <v>350</v>
      </c>
      <c r="BE1137">
        <f t="shared" ca="1" si="297"/>
        <v>358</v>
      </c>
      <c r="BF1137">
        <f t="shared" ca="1" si="298"/>
        <v>-8</v>
      </c>
      <c r="BG1137">
        <f t="shared" ca="1" si="299"/>
        <v>352.61485590510904</v>
      </c>
    </row>
    <row r="1138" spans="1:59" x14ac:dyDescent="0.25">
      <c r="A1138" s="64">
        <v>1135</v>
      </c>
      <c r="B1138" s="64">
        <v>61</v>
      </c>
      <c r="C1138" s="64">
        <v>67</v>
      </c>
      <c r="D1138" s="18">
        <v>1135</v>
      </c>
      <c r="E1138" s="21">
        <f t="shared" ca="1" si="284"/>
        <v>1636.6059106722912</v>
      </c>
      <c r="F1138" s="22">
        <f t="shared" ca="1" si="285"/>
        <v>237.89792318796518</v>
      </c>
      <c r="G1138" s="23">
        <v>1135</v>
      </c>
      <c r="H1138" s="24">
        <f t="shared" ca="1" si="286"/>
        <v>1751.2163419999999</v>
      </c>
      <c r="I1138" s="25">
        <f t="shared" ca="1" si="287"/>
        <v>228.6664586462</v>
      </c>
      <c r="J1138" s="155"/>
      <c r="K1138" s="155"/>
      <c r="AR1138">
        <f t="shared" ca="1" si="288"/>
        <v>341.29322186000002</v>
      </c>
      <c r="AS1138">
        <f t="shared" ca="1" si="289"/>
        <v>341.70677813999998</v>
      </c>
      <c r="AT1138" cm="1">
        <f t="array" aca="1" ref="AT1138" ca="1">_xlfn.LET(_xlpm.rozsah, $J$3:$J$10001,_xlpm.podminka, (_xlpm.rozsah&gt;H1138)*(ISNUMBER(_xlpm.rozsah)),_xlpm.indexy, IF(_xlpm.podminka, ROW(_xlpm.rozsah)-MIN(ROW(_xlpm.rozsah))+1),_xlpm.prvni, MIN(_xlpm.indexy),_xlpm.finalni, IF(_xlpm.prvni=1, 2, _xlpm.prvni),INDEX(_xlpm.rozsah, _xlpm.finalni))</f>
        <v>1800</v>
      </c>
      <c r="AU1138" cm="1">
        <f t="array" aca="1" ref="AU1138" ca="1">INDEX($J$3:$J$10001,MATCH(AT1138,$J$3:$J$10004,0)-1)</f>
        <v>1700</v>
      </c>
      <c r="AV1138">
        <f t="shared" ca="1" si="290"/>
        <v>333</v>
      </c>
      <c r="AW1138">
        <f t="shared" ca="1" si="291"/>
        <v>350</v>
      </c>
      <c r="AX1138">
        <f t="shared" ca="1" si="292"/>
        <v>-17</v>
      </c>
      <c r="AY1138">
        <f t="shared" ca="1" si="293"/>
        <v>341.29322186000002</v>
      </c>
      <c r="AZ1138">
        <f t="shared" ca="1" si="294"/>
        <v>355.07152714621668</v>
      </c>
      <c r="BA1138">
        <f t="shared" ca="1" si="295"/>
        <v>352.92847285378332</v>
      </c>
      <c r="BB1138" cm="1">
        <f t="array" aca="1" ref="BB1138" ca="1">_xlfn.LET(_xlpm.rozsah, $J$3:$J$10001,_xlpm.podminka, (_xlpm.rozsah&gt;E1138)*(ISNUMBER(_xlpm.rozsah)),_xlpm.indexy, IF(_xlpm.podminka, ROW(_xlpm.rozsah)-MIN(ROW(_xlpm.rozsah))+1),_xlpm.prvni, MIN(_xlpm.indexy),_xlpm.finalni, IF(_xlpm.prvni=1, 2, _xlpm.prvni),INDEX(_xlpm.rozsah, _xlpm.finalni))</f>
        <v>1700</v>
      </c>
      <c r="BC1138" cm="1">
        <f t="array" aca="1" ref="BC1138" ca="1">INDEX($J$3:$J$10001,MATCH(BB1138,$J$3:$J$10004,0)-1)</f>
        <v>1600</v>
      </c>
      <c r="BD1138">
        <f t="shared" ca="1" si="296"/>
        <v>350</v>
      </c>
      <c r="BE1138">
        <f t="shared" ca="1" si="297"/>
        <v>358</v>
      </c>
      <c r="BF1138">
        <f t="shared" ca="1" si="298"/>
        <v>-8</v>
      </c>
      <c r="BG1138">
        <f t="shared" ca="1" si="299"/>
        <v>355.07152714621668</v>
      </c>
    </row>
    <row r="1139" spans="1:59" x14ac:dyDescent="0.25">
      <c r="A1139" s="64">
        <v>1136</v>
      </c>
      <c r="B1139" s="64">
        <v>72</v>
      </c>
      <c r="C1139" s="64">
        <v>42</v>
      </c>
      <c r="D1139" s="18">
        <v>1136</v>
      </c>
      <c r="E1139" s="21">
        <f t="shared" ca="1" si="284"/>
        <v>1805.5020584984422</v>
      </c>
      <c r="F1139" s="22">
        <f t="shared" ca="1" si="285"/>
        <v>139.46715302321121</v>
      </c>
      <c r="G1139" s="28">
        <v>1136</v>
      </c>
      <c r="H1139" s="24">
        <f t="shared" ca="1" si="286"/>
        <v>1886.6815839999999</v>
      </c>
      <c r="I1139" s="25">
        <f t="shared" ca="1" si="287"/>
        <v>133.67093490240001</v>
      </c>
      <c r="J1139" s="155"/>
      <c r="K1139" s="155"/>
      <c r="AR1139">
        <f t="shared" ca="1" si="288"/>
        <v>318.26413072000003</v>
      </c>
      <c r="AS1139">
        <f t="shared" ca="1" si="289"/>
        <v>330.73586927999997</v>
      </c>
      <c r="AT1139" cm="1">
        <f t="array" aca="1" ref="AT1139" ca="1">_xlfn.LET(_xlpm.rozsah, $J$3:$J$10001,_xlpm.podminka, (_xlpm.rozsah&gt;H1139)*(ISNUMBER(_xlpm.rozsah)),_xlpm.indexy, IF(_xlpm.podminka, ROW(_xlpm.rozsah)-MIN(ROW(_xlpm.rozsah))+1),_xlpm.prvni, MIN(_xlpm.indexy),_xlpm.finalni, IF(_xlpm.prvni=1, 2, _xlpm.prvni),INDEX(_xlpm.rozsah, _xlpm.finalni))</f>
        <v>1900</v>
      </c>
      <c r="AU1139" cm="1">
        <f t="array" aca="1" ref="AU1139" ca="1">INDEX($J$3:$J$10001,MATCH(AT1139,$J$3:$J$10004,0)-1)</f>
        <v>1800</v>
      </c>
      <c r="AV1139">
        <f t="shared" ca="1" si="290"/>
        <v>316</v>
      </c>
      <c r="AW1139">
        <f t="shared" ca="1" si="291"/>
        <v>333</v>
      </c>
      <c r="AX1139">
        <f t="shared" ca="1" si="292"/>
        <v>-17</v>
      </c>
      <c r="AY1139">
        <f t="shared" ca="1" si="293"/>
        <v>318.26413072000003</v>
      </c>
      <c r="AZ1139">
        <f t="shared" ca="1" si="294"/>
        <v>332.06465005526479</v>
      </c>
      <c r="BA1139">
        <f t="shared" ca="1" si="295"/>
        <v>316.93534994473521</v>
      </c>
      <c r="BB1139" cm="1">
        <f t="array" aca="1" ref="BB1139" ca="1">_xlfn.LET(_xlpm.rozsah, $J$3:$J$10001,_xlpm.podminka, (_xlpm.rozsah&gt;E1139)*(ISNUMBER(_xlpm.rozsah)),_xlpm.indexy, IF(_xlpm.podminka, ROW(_xlpm.rozsah)-MIN(ROW(_xlpm.rozsah))+1),_xlpm.prvni, MIN(_xlpm.indexy),_xlpm.finalni, IF(_xlpm.prvni=1, 2, _xlpm.prvni),INDEX(_xlpm.rozsah, _xlpm.finalni))</f>
        <v>1900</v>
      </c>
      <c r="BC1139" cm="1">
        <f t="array" aca="1" ref="BC1139" ca="1">INDEX($J$3:$J$10001,MATCH(BB1139,$J$3:$J$10004,0)-1)</f>
        <v>1800</v>
      </c>
      <c r="BD1139">
        <f t="shared" ca="1" si="296"/>
        <v>316</v>
      </c>
      <c r="BE1139">
        <f t="shared" ca="1" si="297"/>
        <v>333</v>
      </c>
      <c r="BF1139">
        <f t="shared" ca="1" si="298"/>
        <v>-17</v>
      </c>
      <c r="BG1139">
        <f t="shared" ca="1" si="299"/>
        <v>332.06465005526479</v>
      </c>
    </row>
    <row r="1140" spans="1:59" x14ac:dyDescent="0.25">
      <c r="A1140" s="64">
        <v>1137</v>
      </c>
      <c r="B1140" s="64">
        <v>78</v>
      </c>
      <c r="C1140" s="64">
        <v>2</v>
      </c>
      <c r="D1140" s="18">
        <v>1137</v>
      </c>
      <c r="E1140" s="21">
        <f t="shared" ca="1" si="284"/>
        <v>1897.6272300399792</v>
      </c>
      <c r="F1140" s="22">
        <f t="shared" ca="1" si="285"/>
        <v>6.3280674178640712</v>
      </c>
      <c r="G1140" s="23">
        <v>1137</v>
      </c>
      <c r="H1140" s="24">
        <f t="shared" ca="1" si="286"/>
        <v>1960.5717159999999</v>
      </c>
      <c r="I1140" s="25">
        <f t="shared" ca="1" si="287"/>
        <v>6.1261705088000005</v>
      </c>
      <c r="J1140" s="155"/>
      <c r="K1140" s="155"/>
      <c r="AR1140">
        <f t="shared" ca="1" si="288"/>
        <v>306.30852544000004</v>
      </c>
      <c r="AS1140">
        <f t="shared" ca="1" si="289"/>
        <v>309.69147455999996</v>
      </c>
      <c r="AT1140" cm="1">
        <f t="array" aca="1" ref="AT1140" ca="1">_xlfn.LET(_xlpm.rozsah, $J$3:$J$10001,_xlpm.podminka, (_xlpm.rozsah&gt;H1140)*(ISNUMBER(_xlpm.rozsah)),_xlpm.indexy, IF(_xlpm.podminka, ROW(_xlpm.rozsah)-MIN(ROW(_xlpm.rozsah))+1),_xlpm.prvni, MIN(_xlpm.indexy),_xlpm.finalni, IF(_xlpm.prvni=1, 2, _xlpm.prvni),INDEX(_xlpm.rozsah, _xlpm.finalni))</f>
        <v>2000</v>
      </c>
      <c r="AU1140" cm="1">
        <f t="array" aca="1" ref="AU1140" ca="1">INDEX($J$3:$J$10001,MATCH(AT1140,$J$3:$J$10004,0)-1)</f>
        <v>1900</v>
      </c>
      <c r="AV1140">
        <f t="shared" ca="1" si="290"/>
        <v>300</v>
      </c>
      <c r="AW1140">
        <f t="shared" ca="1" si="291"/>
        <v>316</v>
      </c>
      <c r="AX1140">
        <f t="shared" ca="1" si="292"/>
        <v>-16</v>
      </c>
      <c r="AY1140">
        <f t="shared" ca="1" si="293"/>
        <v>306.30852544000004</v>
      </c>
      <c r="AZ1140">
        <f t="shared" ca="1" si="294"/>
        <v>316.40337089320354</v>
      </c>
      <c r="BA1140">
        <f t="shared" ca="1" si="295"/>
        <v>332.59662910679646</v>
      </c>
      <c r="BB1140" cm="1">
        <f t="array" aca="1" ref="BB1140" ca="1">_xlfn.LET(_xlpm.rozsah, $J$3:$J$10001,_xlpm.podminka, (_xlpm.rozsah&gt;E1140)*(ISNUMBER(_xlpm.rozsah)),_xlpm.indexy, IF(_xlpm.podminka, ROW(_xlpm.rozsah)-MIN(ROW(_xlpm.rozsah))+1),_xlpm.prvni, MIN(_xlpm.indexy),_xlpm.finalni, IF(_xlpm.prvni=1, 2, _xlpm.prvni),INDEX(_xlpm.rozsah, _xlpm.finalni))</f>
        <v>1900</v>
      </c>
      <c r="BC1140" cm="1">
        <f t="array" aca="1" ref="BC1140" ca="1">INDEX($J$3:$J$10001,MATCH(BB1140,$J$3:$J$10004,0)-1)</f>
        <v>1800</v>
      </c>
      <c r="BD1140">
        <f t="shared" ca="1" si="296"/>
        <v>316</v>
      </c>
      <c r="BE1140">
        <f t="shared" ca="1" si="297"/>
        <v>333</v>
      </c>
      <c r="BF1140">
        <f t="shared" ca="1" si="298"/>
        <v>-17</v>
      </c>
      <c r="BG1140">
        <f t="shared" ca="1" si="299"/>
        <v>316.40337089320354</v>
      </c>
    </row>
    <row r="1141" spans="1:59" x14ac:dyDescent="0.25">
      <c r="A1141" s="64">
        <v>1138</v>
      </c>
      <c r="B1141" s="64">
        <v>76</v>
      </c>
      <c r="C1141" s="64">
        <v>34</v>
      </c>
      <c r="D1141" s="18">
        <v>1138</v>
      </c>
      <c r="E1141" s="21">
        <f t="shared" ca="1" si="284"/>
        <v>1866.9188395261335</v>
      </c>
      <c r="F1141" s="22">
        <f t="shared" ca="1" si="285"/>
        <v>109.3520910753895</v>
      </c>
      <c r="G1141" s="28">
        <v>1138</v>
      </c>
      <c r="H1141" s="24">
        <f t="shared" ca="1" si="286"/>
        <v>1935.9416719999999</v>
      </c>
      <c r="I1141" s="25">
        <f t="shared" ca="1" si="287"/>
        <v>105.48477304320001</v>
      </c>
      <c r="J1141" s="155"/>
      <c r="K1141" s="155"/>
      <c r="AR1141">
        <f t="shared" ca="1" si="288"/>
        <v>310.24933248000002</v>
      </c>
      <c r="AS1141">
        <f t="shared" ca="1" si="289"/>
        <v>305.75066751999998</v>
      </c>
      <c r="AT1141" cm="1">
        <f t="array" aca="1" ref="AT1141" ca="1">_xlfn.LET(_xlpm.rozsah, $J$3:$J$10001,_xlpm.podminka, (_xlpm.rozsah&gt;H1141)*(ISNUMBER(_xlpm.rozsah)),_xlpm.indexy, IF(_xlpm.podminka, ROW(_xlpm.rozsah)-MIN(ROW(_xlpm.rozsah))+1),_xlpm.prvni, MIN(_xlpm.indexy),_xlpm.finalni, IF(_xlpm.prvni=1, 2, _xlpm.prvni),INDEX(_xlpm.rozsah, _xlpm.finalni))</f>
        <v>2000</v>
      </c>
      <c r="AU1141" cm="1">
        <f t="array" aca="1" ref="AU1141" ca="1">INDEX($J$3:$J$10001,MATCH(AT1141,$J$3:$J$10004,0)-1)</f>
        <v>1900</v>
      </c>
      <c r="AV1141">
        <f t="shared" ca="1" si="290"/>
        <v>300</v>
      </c>
      <c r="AW1141">
        <f t="shared" ca="1" si="291"/>
        <v>316</v>
      </c>
      <c r="AX1141">
        <f t="shared" ca="1" si="292"/>
        <v>-16</v>
      </c>
      <c r="AY1141">
        <f t="shared" ca="1" si="293"/>
        <v>310.24933248000002</v>
      </c>
      <c r="AZ1141">
        <f t="shared" ca="1" si="294"/>
        <v>321.62379728055731</v>
      </c>
      <c r="BA1141">
        <f t="shared" ca="1" si="295"/>
        <v>327.37620271944269</v>
      </c>
      <c r="BB1141" cm="1">
        <f t="array" aca="1" ref="BB1141" ca="1">_xlfn.LET(_xlpm.rozsah, $J$3:$J$10001,_xlpm.podminka, (_xlpm.rozsah&gt;E1141)*(ISNUMBER(_xlpm.rozsah)),_xlpm.indexy, IF(_xlpm.podminka, ROW(_xlpm.rozsah)-MIN(ROW(_xlpm.rozsah))+1),_xlpm.prvni, MIN(_xlpm.indexy),_xlpm.finalni, IF(_xlpm.prvni=1, 2, _xlpm.prvni),INDEX(_xlpm.rozsah, _xlpm.finalni))</f>
        <v>1900</v>
      </c>
      <c r="BC1141" cm="1">
        <f t="array" aca="1" ref="BC1141" ca="1">INDEX($J$3:$J$10001,MATCH(BB1141,$J$3:$J$10004,0)-1)</f>
        <v>1800</v>
      </c>
      <c r="BD1141">
        <f t="shared" ca="1" si="296"/>
        <v>316</v>
      </c>
      <c r="BE1141">
        <f t="shared" ca="1" si="297"/>
        <v>333</v>
      </c>
      <c r="BF1141">
        <f t="shared" ca="1" si="298"/>
        <v>-17</v>
      </c>
      <c r="BG1141">
        <f t="shared" ca="1" si="299"/>
        <v>321.62379728055731</v>
      </c>
    </row>
    <row r="1142" spans="1:59" x14ac:dyDescent="0.25">
      <c r="A1142" s="64">
        <v>1139</v>
      </c>
      <c r="B1142" s="64">
        <v>67</v>
      </c>
      <c r="C1142" s="64">
        <v>80</v>
      </c>
      <c r="D1142" s="18">
        <v>1139</v>
      </c>
      <c r="E1142" s="21">
        <f t="shared" ca="1" si="284"/>
        <v>1728.7310822138281</v>
      </c>
      <c r="F1142" s="22">
        <f t="shared" ca="1" si="285"/>
        <v>276.09257281891934</v>
      </c>
      <c r="G1142" s="23">
        <v>1139</v>
      </c>
      <c r="H1142" s="24">
        <f t="shared" ca="1" si="286"/>
        <v>1825.1064739999999</v>
      </c>
      <c r="I1142" s="25">
        <f t="shared" ca="1" si="287"/>
        <v>262.98551953599997</v>
      </c>
      <c r="J1142" s="155"/>
      <c r="K1142" s="155"/>
      <c r="AR1142">
        <f t="shared" ca="1" si="288"/>
        <v>328.73189941999999</v>
      </c>
      <c r="AS1142">
        <f t="shared" ca="1" si="289"/>
        <v>320.26810058000001</v>
      </c>
      <c r="AT1142" cm="1">
        <f t="array" aca="1" ref="AT1142" ca="1">_xlfn.LET(_xlpm.rozsah, $J$3:$J$10001,_xlpm.podminka, (_xlpm.rozsah&gt;H1142)*(ISNUMBER(_xlpm.rozsah)),_xlpm.indexy, IF(_xlpm.podminka, ROW(_xlpm.rozsah)-MIN(ROW(_xlpm.rozsah))+1),_xlpm.prvni, MIN(_xlpm.indexy),_xlpm.finalni, IF(_xlpm.prvni=1, 2, _xlpm.prvni),INDEX(_xlpm.rozsah, _xlpm.finalni))</f>
        <v>1900</v>
      </c>
      <c r="AU1142" cm="1">
        <f t="array" aca="1" ref="AU1142" ca="1">INDEX($J$3:$J$10001,MATCH(AT1142,$J$3:$J$10004,0)-1)</f>
        <v>1800</v>
      </c>
      <c r="AV1142">
        <f t="shared" ca="1" si="290"/>
        <v>316</v>
      </c>
      <c r="AW1142">
        <f t="shared" ca="1" si="291"/>
        <v>333</v>
      </c>
      <c r="AX1142">
        <f t="shared" ca="1" si="292"/>
        <v>-17</v>
      </c>
      <c r="AY1142">
        <f t="shared" ca="1" si="293"/>
        <v>328.73189941999999</v>
      </c>
      <c r="AZ1142">
        <f t="shared" ca="1" si="294"/>
        <v>345.11571602364921</v>
      </c>
      <c r="BA1142">
        <f t="shared" ca="1" si="295"/>
        <v>337.88428397635079</v>
      </c>
      <c r="BB1142" cm="1">
        <f t="array" aca="1" ref="BB1142" ca="1">_xlfn.LET(_xlpm.rozsah, $J$3:$J$10001,_xlpm.podminka, (_xlpm.rozsah&gt;E1142)*(ISNUMBER(_xlpm.rozsah)),_xlpm.indexy, IF(_xlpm.podminka, ROW(_xlpm.rozsah)-MIN(ROW(_xlpm.rozsah))+1),_xlpm.prvni, MIN(_xlpm.indexy),_xlpm.finalni, IF(_xlpm.prvni=1, 2, _xlpm.prvni),INDEX(_xlpm.rozsah, _xlpm.finalni))</f>
        <v>1800</v>
      </c>
      <c r="BC1142" cm="1">
        <f t="array" aca="1" ref="BC1142" ca="1">INDEX($J$3:$J$10001,MATCH(BB1142,$J$3:$J$10004,0)-1)</f>
        <v>1700</v>
      </c>
      <c r="BD1142">
        <f t="shared" ca="1" si="296"/>
        <v>333</v>
      </c>
      <c r="BE1142">
        <f t="shared" ca="1" si="297"/>
        <v>350</v>
      </c>
      <c r="BF1142">
        <f t="shared" ca="1" si="298"/>
        <v>-17</v>
      </c>
      <c r="BG1142">
        <f t="shared" ca="1" si="299"/>
        <v>345.11571602364921</v>
      </c>
    </row>
    <row r="1143" spans="1:59" x14ac:dyDescent="0.25">
      <c r="A1143" s="64">
        <v>1140</v>
      </c>
      <c r="B1143" s="64">
        <v>70</v>
      </c>
      <c r="C1143" s="64">
        <v>67</v>
      </c>
      <c r="D1143" s="18">
        <v>1140</v>
      </c>
      <c r="E1143" s="21">
        <f t="shared" ca="1" si="284"/>
        <v>1774.7936679845966</v>
      </c>
      <c r="F1143" s="22">
        <f t="shared" ca="1" si="285"/>
        <v>225.98100121655443</v>
      </c>
      <c r="G1143" s="28">
        <v>1140</v>
      </c>
      <c r="H1143" s="24">
        <f t="shared" ca="1" si="286"/>
        <v>1862.0515399999999</v>
      </c>
      <c r="I1143" s="25">
        <f t="shared" ca="1" si="287"/>
        <v>216.04232959400005</v>
      </c>
      <c r="J1143" s="155"/>
      <c r="K1143" s="155"/>
      <c r="AR1143">
        <f t="shared" ca="1" si="288"/>
        <v>322.45123820000003</v>
      </c>
      <c r="AS1143">
        <f t="shared" ca="1" si="289"/>
        <v>326.54876179999997</v>
      </c>
      <c r="AT1143" cm="1">
        <f t="array" aca="1" ref="AT1143" ca="1">_xlfn.LET(_xlpm.rozsah, $J$3:$J$10001,_xlpm.podminka, (_xlpm.rozsah&gt;H1143)*(ISNUMBER(_xlpm.rozsah)),_xlpm.indexy, IF(_xlpm.podminka, ROW(_xlpm.rozsah)-MIN(ROW(_xlpm.rozsah))+1),_xlpm.prvni, MIN(_xlpm.indexy),_xlpm.finalni, IF(_xlpm.prvni=1, 2, _xlpm.prvni),INDEX(_xlpm.rozsah, _xlpm.finalni))</f>
        <v>1900</v>
      </c>
      <c r="AU1143" cm="1">
        <f t="array" aca="1" ref="AU1143" ca="1">INDEX($J$3:$J$10001,MATCH(AT1143,$J$3:$J$10004,0)-1)</f>
        <v>1800</v>
      </c>
      <c r="AV1143">
        <f t="shared" ca="1" si="290"/>
        <v>316</v>
      </c>
      <c r="AW1143">
        <f t="shared" ca="1" si="291"/>
        <v>333</v>
      </c>
      <c r="AX1143">
        <f t="shared" ca="1" si="292"/>
        <v>-17</v>
      </c>
      <c r="AY1143">
        <f t="shared" ca="1" si="293"/>
        <v>322.45123820000003</v>
      </c>
      <c r="AZ1143">
        <f t="shared" ca="1" si="294"/>
        <v>337.28507644261856</v>
      </c>
      <c r="BA1143">
        <f t="shared" ca="1" si="295"/>
        <v>345.71492355738144</v>
      </c>
      <c r="BB1143" cm="1">
        <f t="array" aca="1" ref="BB1143" ca="1">_xlfn.LET(_xlpm.rozsah, $J$3:$J$10001,_xlpm.podminka, (_xlpm.rozsah&gt;E1143)*(ISNUMBER(_xlpm.rozsah)),_xlpm.indexy, IF(_xlpm.podminka, ROW(_xlpm.rozsah)-MIN(ROW(_xlpm.rozsah))+1),_xlpm.prvni, MIN(_xlpm.indexy),_xlpm.finalni, IF(_xlpm.prvni=1, 2, _xlpm.prvni),INDEX(_xlpm.rozsah, _xlpm.finalni))</f>
        <v>1800</v>
      </c>
      <c r="BC1143" cm="1">
        <f t="array" aca="1" ref="BC1143" ca="1">INDEX($J$3:$J$10001,MATCH(BB1143,$J$3:$J$10004,0)-1)</f>
        <v>1700</v>
      </c>
      <c r="BD1143">
        <f t="shared" ca="1" si="296"/>
        <v>333</v>
      </c>
      <c r="BE1143">
        <f t="shared" ca="1" si="297"/>
        <v>350</v>
      </c>
      <c r="BF1143">
        <f t="shared" ca="1" si="298"/>
        <v>-17</v>
      </c>
      <c r="BG1143">
        <f t="shared" ca="1" si="299"/>
        <v>337.28507644261856</v>
      </c>
    </row>
    <row r="1144" spans="1:59" x14ac:dyDescent="0.25">
      <c r="A1144" s="64">
        <v>1141</v>
      </c>
      <c r="B1144" s="64">
        <v>53</v>
      </c>
      <c r="C1144" s="64">
        <v>70</v>
      </c>
      <c r="D1144" s="18">
        <v>1141</v>
      </c>
      <c r="E1144" s="21">
        <f t="shared" ca="1" si="284"/>
        <v>1513.7723486169089</v>
      </c>
      <c r="F1144" s="22">
        <f t="shared" ca="1" si="285"/>
        <v>251.80718711936331</v>
      </c>
      <c r="G1144" s="23">
        <v>1141</v>
      </c>
      <c r="H1144" s="24">
        <f t="shared" ca="1" si="286"/>
        <v>1652.6961659999999</v>
      </c>
      <c r="I1144" s="25">
        <f t="shared" ca="1" si="287"/>
        <v>247.649014704</v>
      </c>
      <c r="J1144" s="155"/>
      <c r="K1144" s="155"/>
      <c r="AR1144">
        <f t="shared" ca="1" si="288"/>
        <v>353.78430672000002</v>
      </c>
      <c r="AS1144">
        <f t="shared" ca="1" si="289"/>
        <v>354.21569327999998</v>
      </c>
      <c r="AT1144" cm="1">
        <f t="array" aca="1" ref="AT1144" ca="1">_xlfn.LET(_xlpm.rozsah, $J$3:$J$10001,_xlpm.podminka, (_xlpm.rozsah&gt;H1144)*(ISNUMBER(_xlpm.rozsah)),_xlpm.indexy, IF(_xlpm.podminka, ROW(_xlpm.rozsah)-MIN(ROW(_xlpm.rozsah))+1),_xlpm.prvni, MIN(_xlpm.indexy),_xlpm.finalni, IF(_xlpm.prvni=1, 2, _xlpm.prvni),INDEX(_xlpm.rozsah, _xlpm.finalni))</f>
        <v>1700</v>
      </c>
      <c r="AU1144" cm="1">
        <f t="array" aca="1" ref="AU1144" ca="1">INDEX($J$3:$J$10001,MATCH(AT1144,$J$3:$J$10004,0)-1)</f>
        <v>1600</v>
      </c>
      <c r="AV1144">
        <f t="shared" ca="1" si="290"/>
        <v>350</v>
      </c>
      <c r="AW1144">
        <f t="shared" ca="1" si="291"/>
        <v>358</v>
      </c>
      <c r="AX1144">
        <f t="shared" ca="1" si="292"/>
        <v>-8</v>
      </c>
      <c r="AY1144">
        <f t="shared" ca="1" si="293"/>
        <v>353.78430672000002</v>
      </c>
      <c r="AZ1144">
        <f t="shared" ca="1" si="294"/>
        <v>359.72455302766184</v>
      </c>
      <c r="BA1144">
        <f t="shared" ca="1" si="295"/>
        <v>358.27544697233816</v>
      </c>
      <c r="BB1144" cm="1">
        <f t="array" aca="1" ref="BB1144" ca="1">_xlfn.LET(_xlpm.rozsah, $J$3:$J$10001,_xlpm.podminka, (_xlpm.rozsah&gt;E1144)*(ISNUMBER(_xlpm.rozsah)),_xlpm.indexy, IF(_xlpm.podminka, ROW(_xlpm.rozsah)-MIN(ROW(_xlpm.rozsah))+1),_xlpm.prvni, MIN(_xlpm.indexy),_xlpm.finalni, IF(_xlpm.prvni=1, 2, _xlpm.prvni),INDEX(_xlpm.rozsah, _xlpm.finalni))</f>
        <v>1600</v>
      </c>
      <c r="BC1144" cm="1">
        <f t="array" aca="1" ref="BC1144" ca="1">INDEX($J$3:$J$10001,MATCH(BB1144,$J$3:$J$10004,0)-1)</f>
        <v>1500</v>
      </c>
      <c r="BD1144">
        <f t="shared" ca="1" si="296"/>
        <v>358</v>
      </c>
      <c r="BE1144">
        <f t="shared" ca="1" si="297"/>
        <v>360</v>
      </c>
      <c r="BF1144">
        <f t="shared" ca="1" si="298"/>
        <v>-2</v>
      </c>
      <c r="BG1144">
        <f t="shared" ca="1" si="299"/>
        <v>359.72455302766184</v>
      </c>
    </row>
    <row r="1145" spans="1:59" x14ac:dyDescent="0.25">
      <c r="A1145" s="64">
        <v>1142</v>
      </c>
      <c r="B1145" s="64">
        <v>72</v>
      </c>
      <c r="C1145" s="64">
        <v>65</v>
      </c>
      <c r="D1145" s="18">
        <v>1142</v>
      </c>
      <c r="E1145" s="21">
        <f t="shared" ca="1" si="284"/>
        <v>1805.5020584984422</v>
      </c>
      <c r="F1145" s="22">
        <f t="shared" ca="1" si="285"/>
        <v>215.84202253592213</v>
      </c>
      <c r="G1145" s="28">
        <v>1142</v>
      </c>
      <c r="H1145" s="24">
        <f t="shared" ca="1" si="286"/>
        <v>1886.6815839999999</v>
      </c>
      <c r="I1145" s="25">
        <f t="shared" ca="1" si="287"/>
        <v>206.87168496800001</v>
      </c>
      <c r="J1145" s="155"/>
      <c r="K1145" s="155"/>
      <c r="AR1145">
        <f t="shared" ca="1" si="288"/>
        <v>318.26413072000003</v>
      </c>
      <c r="AS1145">
        <f t="shared" ca="1" si="289"/>
        <v>330.73586927999997</v>
      </c>
      <c r="AT1145" cm="1">
        <f t="array" aca="1" ref="AT1145" ca="1">_xlfn.LET(_xlpm.rozsah, $J$3:$J$10001,_xlpm.podminka, (_xlpm.rozsah&gt;H1145)*(ISNUMBER(_xlpm.rozsah)),_xlpm.indexy, IF(_xlpm.podminka, ROW(_xlpm.rozsah)-MIN(ROW(_xlpm.rozsah))+1),_xlpm.prvni, MIN(_xlpm.indexy),_xlpm.finalni, IF(_xlpm.prvni=1, 2, _xlpm.prvni),INDEX(_xlpm.rozsah, _xlpm.finalni))</f>
        <v>1900</v>
      </c>
      <c r="AU1145" cm="1">
        <f t="array" aca="1" ref="AU1145" ca="1">INDEX($J$3:$J$10001,MATCH(AT1145,$J$3:$J$10004,0)-1)</f>
        <v>1800</v>
      </c>
      <c r="AV1145">
        <f t="shared" ca="1" si="290"/>
        <v>316</v>
      </c>
      <c r="AW1145">
        <f t="shared" ca="1" si="291"/>
        <v>333</v>
      </c>
      <c r="AX1145">
        <f t="shared" ca="1" si="292"/>
        <v>-17</v>
      </c>
      <c r="AY1145">
        <f t="shared" ca="1" si="293"/>
        <v>318.26413072000003</v>
      </c>
      <c r="AZ1145">
        <f t="shared" ca="1" si="294"/>
        <v>332.06465005526479</v>
      </c>
      <c r="BA1145">
        <f t="shared" ca="1" si="295"/>
        <v>316.93534994473521</v>
      </c>
      <c r="BB1145" cm="1">
        <f t="array" aca="1" ref="BB1145" ca="1">_xlfn.LET(_xlpm.rozsah, $J$3:$J$10001,_xlpm.podminka, (_xlpm.rozsah&gt;E1145)*(ISNUMBER(_xlpm.rozsah)),_xlpm.indexy, IF(_xlpm.podminka, ROW(_xlpm.rozsah)-MIN(ROW(_xlpm.rozsah))+1),_xlpm.prvni, MIN(_xlpm.indexy),_xlpm.finalni, IF(_xlpm.prvni=1, 2, _xlpm.prvni),INDEX(_xlpm.rozsah, _xlpm.finalni))</f>
        <v>1900</v>
      </c>
      <c r="BC1145" cm="1">
        <f t="array" aca="1" ref="BC1145" ca="1">INDEX($J$3:$J$10001,MATCH(BB1145,$J$3:$J$10004,0)-1)</f>
        <v>1800</v>
      </c>
      <c r="BD1145">
        <f t="shared" ca="1" si="296"/>
        <v>316</v>
      </c>
      <c r="BE1145">
        <f t="shared" ca="1" si="297"/>
        <v>333</v>
      </c>
      <c r="BF1145">
        <f t="shared" ca="1" si="298"/>
        <v>-17</v>
      </c>
      <c r="BG1145">
        <f t="shared" ca="1" si="299"/>
        <v>332.06465005526479</v>
      </c>
    </row>
    <row r="1146" spans="1:59" x14ac:dyDescent="0.25">
      <c r="A1146" s="64">
        <v>1143</v>
      </c>
      <c r="B1146" s="64">
        <v>60</v>
      </c>
      <c r="C1146" s="64">
        <v>57</v>
      </c>
      <c r="D1146" s="18">
        <v>1143</v>
      </c>
      <c r="E1146" s="21">
        <f t="shared" ca="1" si="284"/>
        <v>1621.2517154153684</v>
      </c>
      <c r="F1146" s="22">
        <f t="shared" ca="1" si="285"/>
        <v>203.09092177705918</v>
      </c>
      <c r="G1146" s="23">
        <v>1143</v>
      </c>
      <c r="H1146" s="24">
        <f t="shared" ca="1" si="286"/>
        <v>1738.9013199999999</v>
      </c>
      <c r="I1146" s="25">
        <f t="shared" ca="1" si="287"/>
        <v>195.73046209200001</v>
      </c>
      <c r="J1146" s="155"/>
      <c r="K1146" s="155"/>
      <c r="AR1146">
        <f t="shared" ca="1" si="288"/>
        <v>343.38677560000002</v>
      </c>
      <c r="AS1146">
        <f t="shared" ca="1" si="289"/>
        <v>339.61322439999998</v>
      </c>
      <c r="AT1146" cm="1">
        <f t="array" aca="1" ref="AT1146" ca="1">_xlfn.LET(_xlpm.rozsah, $J$3:$J$10001,_xlpm.podminka, (_xlpm.rozsah&gt;H1146)*(ISNUMBER(_xlpm.rozsah)),_xlpm.indexy, IF(_xlpm.podminka, ROW(_xlpm.rozsah)-MIN(ROW(_xlpm.rozsah))+1),_xlpm.prvni, MIN(_xlpm.indexy),_xlpm.finalni, IF(_xlpm.prvni=1, 2, _xlpm.prvni),INDEX(_xlpm.rozsah, _xlpm.finalni))</f>
        <v>1800</v>
      </c>
      <c r="AU1146" cm="1">
        <f t="array" aca="1" ref="AU1146" ca="1">INDEX($J$3:$J$10001,MATCH(AT1146,$J$3:$J$10004,0)-1)</f>
        <v>1700</v>
      </c>
      <c r="AV1146">
        <f t="shared" ca="1" si="290"/>
        <v>333</v>
      </c>
      <c r="AW1146">
        <f t="shared" ca="1" si="291"/>
        <v>350</v>
      </c>
      <c r="AX1146">
        <f t="shared" ca="1" si="292"/>
        <v>-17</v>
      </c>
      <c r="AY1146">
        <f t="shared" ca="1" si="293"/>
        <v>343.38677560000002</v>
      </c>
      <c r="AZ1146">
        <f t="shared" ca="1" si="294"/>
        <v>356.2998627667705</v>
      </c>
      <c r="BA1146">
        <f t="shared" ca="1" si="295"/>
        <v>351.7001372332295</v>
      </c>
      <c r="BB1146" cm="1">
        <f t="array" aca="1" ref="BB1146" ca="1">_xlfn.LET(_xlpm.rozsah, $J$3:$J$10001,_xlpm.podminka, (_xlpm.rozsah&gt;E1146)*(ISNUMBER(_xlpm.rozsah)),_xlpm.indexy, IF(_xlpm.podminka, ROW(_xlpm.rozsah)-MIN(ROW(_xlpm.rozsah))+1),_xlpm.prvni, MIN(_xlpm.indexy),_xlpm.finalni, IF(_xlpm.prvni=1, 2, _xlpm.prvni),INDEX(_xlpm.rozsah, _xlpm.finalni))</f>
        <v>1700</v>
      </c>
      <c r="BC1146" cm="1">
        <f t="array" aca="1" ref="BC1146" ca="1">INDEX($J$3:$J$10001,MATCH(BB1146,$J$3:$J$10004,0)-1)</f>
        <v>1600</v>
      </c>
      <c r="BD1146">
        <f t="shared" ca="1" si="296"/>
        <v>350</v>
      </c>
      <c r="BE1146">
        <f t="shared" ca="1" si="297"/>
        <v>358</v>
      </c>
      <c r="BF1146">
        <f t="shared" ca="1" si="298"/>
        <v>-8</v>
      </c>
      <c r="BG1146">
        <f t="shared" ca="1" si="299"/>
        <v>356.2998627667705</v>
      </c>
    </row>
    <row r="1147" spans="1:59" x14ac:dyDescent="0.25">
      <c r="A1147" s="64">
        <v>1144</v>
      </c>
      <c r="B1147" s="64">
        <v>74</v>
      </c>
      <c r="C1147" s="64">
        <v>29</v>
      </c>
      <c r="D1147" s="18">
        <v>1144</v>
      </c>
      <c r="E1147" s="21">
        <f t="shared" ca="1" si="284"/>
        <v>1836.2104490122879</v>
      </c>
      <c r="F1147" s="22">
        <f t="shared" ca="1" si="285"/>
        <v>94.784824863694212</v>
      </c>
      <c r="G1147" s="28">
        <v>1144</v>
      </c>
      <c r="H1147" s="24">
        <f t="shared" ca="1" si="286"/>
        <v>1911.3116279999999</v>
      </c>
      <c r="I1147" s="25">
        <f t="shared" ca="1" si="287"/>
        <v>91.115140460799992</v>
      </c>
      <c r="J1147" s="155"/>
      <c r="K1147" s="155"/>
      <c r="AR1147">
        <f t="shared" ca="1" si="288"/>
        <v>314.19013952</v>
      </c>
      <c r="AS1147">
        <f t="shared" ca="1" si="289"/>
        <v>301.80986048</v>
      </c>
      <c r="AT1147" cm="1">
        <f t="array" aca="1" ref="AT1147" ca="1">_xlfn.LET(_xlpm.rozsah, $J$3:$J$10001,_xlpm.podminka, (_xlpm.rozsah&gt;H1147)*(ISNUMBER(_xlpm.rozsah)),_xlpm.indexy, IF(_xlpm.podminka, ROW(_xlpm.rozsah)-MIN(ROW(_xlpm.rozsah))+1),_xlpm.prvni, MIN(_xlpm.indexy),_xlpm.finalni, IF(_xlpm.prvni=1, 2, _xlpm.prvni),INDEX(_xlpm.rozsah, _xlpm.finalni))</f>
        <v>2000</v>
      </c>
      <c r="AU1147" cm="1">
        <f t="array" aca="1" ref="AU1147" ca="1">INDEX($J$3:$J$10001,MATCH(AT1147,$J$3:$J$10004,0)-1)</f>
        <v>1900</v>
      </c>
      <c r="AV1147">
        <f t="shared" ca="1" si="290"/>
        <v>300</v>
      </c>
      <c r="AW1147">
        <f t="shared" ca="1" si="291"/>
        <v>316</v>
      </c>
      <c r="AX1147">
        <f t="shared" ca="1" si="292"/>
        <v>-16</v>
      </c>
      <c r="AY1147">
        <f t="shared" ca="1" si="293"/>
        <v>314.19013952</v>
      </c>
      <c r="AZ1147">
        <f t="shared" ca="1" si="294"/>
        <v>326.84422366791108</v>
      </c>
      <c r="BA1147">
        <f t="shared" ca="1" si="295"/>
        <v>322.15577633208892</v>
      </c>
      <c r="BB1147" cm="1">
        <f t="array" aca="1" ref="BB1147" ca="1">_xlfn.LET(_xlpm.rozsah, $J$3:$J$10001,_xlpm.podminka, (_xlpm.rozsah&gt;E1147)*(ISNUMBER(_xlpm.rozsah)),_xlpm.indexy, IF(_xlpm.podminka, ROW(_xlpm.rozsah)-MIN(ROW(_xlpm.rozsah))+1),_xlpm.prvni, MIN(_xlpm.indexy),_xlpm.finalni, IF(_xlpm.prvni=1, 2, _xlpm.prvni),INDEX(_xlpm.rozsah, _xlpm.finalni))</f>
        <v>1900</v>
      </c>
      <c r="BC1147" cm="1">
        <f t="array" aca="1" ref="BC1147" ca="1">INDEX($J$3:$J$10001,MATCH(BB1147,$J$3:$J$10004,0)-1)</f>
        <v>1800</v>
      </c>
      <c r="BD1147">
        <f t="shared" ca="1" si="296"/>
        <v>316</v>
      </c>
      <c r="BE1147">
        <f t="shared" ca="1" si="297"/>
        <v>333</v>
      </c>
      <c r="BF1147">
        <f t="shared" ca="1" si="298"/>
        <v>-17</v>
      </c>
      <c r="BG1147">
        <f t="shared" ca="1" si="299"/>
        <v>326.84422366791108</v>
      </c>
    </row>
    <row r="1148" spans="1:59" x14ac:dyDescent="0.25">
      <c r="A1148" s="64">
        <v>1145</v>
      </c>
      <c r="B1148" s="64">
        <v>69</v>
      </c>
      <c r="C1148" s="64">
        <v>31</v>
      </c>
      <c r="D1148" s="18">
        <v>1145</v>
      </c>
      <c r="E1148" s="21">
        <f t="shared" ca="1" si="284"/>
        <v>1759.4394727276735</v>
      </c>
      <c r="F1148" s="22">
        <f t="shared" ca="1" si="285"/>
        <v>105.3675397872516</v>
      </c>
      <c r="G1148" s="23">
        <v>1145</v>
      </c>
      <c r="H1148" s="24">
        <f t="shared" ca="1" si="286"/>
        <v>1849.7365179999997</v>
      </c>
      <c r="I1148" s="25">
        <f t="shared" ca="1" si="287"/>
        <v>100.60888550140002</v>
      </c>
      <c r="J1148" s="155"/>
      <c r="K1148" s="155"/>
      <c r="AR1148">
        <f t="shared" ca="1" si="288"/>
        <v>324.54479194000004</v>
      </c>
      <c r="AS1148">
        <f t="shared" ca="1" si="289"/>
        <v>324.45520805999996</v>
      </c>
      <c r="AT1148" cm="1">
        <f t="array" aca="1" ref="AT1148" ca="1">_xlfn.LET(_xlpm.rozsah, $J$3:$J$10001,_xlpm.podminka, (_xlpm.rozsah&gt;H1148)*(ISNUMBER(_xlpm.rozsah)),_xlpm.indexy, IF(_xlpm.podminka, ROW(_xlpm.rozsah)-MIN(ROW(_xlpm.rozsah))+1),_xlpm.prvni, MIN(_xlpm.indexy),_xlpm.finalni, IF(_xlpm.prvni=1, 2, _xlpm.prvni),INDEX(_xlpm.rozsah, _xlpm.finalni))</f>
        <v>1900</v>
      </c>
      <c r="AU1148" cm="1">
        <f t="array" aca="1" ref="AU1148" ca="1">INDEX($J$3:$J$10001,MATCH(AT1148,$J$3:$J$10004,0)-1)</f>
        <v>1800</v>
      </c>
      <c r="AV1148">
        <f t="shared" ca="1" si="290"/>
        <v>316</v>
      </c>
      <c r="AW1148">
        <f t="shared" ca="1" si="291"/>
        <v>333</v>
      </c>
      <c r="AX1148">
        <f t="shared" ca="1" si="292"/>
        <v>-17</v>
      </c>
      <c r="AY1148">
        <f t="shared" ca="1" si="293"/>
        <v>324.54479194000004</v>
      </c>
      <c r="AZ1148">
        <f t="shared" ca="1" si="294"/>
        <v>339.8952896362955</v>
      </c>
      <c r="BA1148">
        <f t="shared" ca="1" si="295"/>
        <v>343.1047103637045</v>
      </c>
      <c r="BB1148" cm="1">
        <f t="array" aca="1" ref="BB1148" ca="1">_xlfn.LET(_xlpm.rozsah, $J$3:$J$10001,_xlpm.podminka, (_xlpm.rozsah&gt;E1148)*(ISNUMBER(_xlpm.rozsah)),_xlpm.indexy, IF(_xlpm.podminka, ROW(_xlpm.rozsah)-MIN(ROW(_xlpm.rozsah))+1),_xlpm.prvni, MIN(_xlpm.indexy),_xlpm.finalni, IF(_xlpm.prvni=1, 2, _xlpm.prvni),INDEX(_xlpm.rozsah, _xlpm.finalni))</f>
        <v>1800</v>
      </c>
      <c r="BC1148" cm="1">
        <f t="array" aca="1" ref="BC1148" ca="1">INDEX($J$3:$J$10001,MATCH(BB1148,$J$3:$J$10004,0)-1)</f>
        <v>1700</v>
      </c>
      <c r="BD1148">
        <f t="shared" ca="1" si="296"/>
        <v>333</v>
      </c>
      <c r="BE1148">
        <f t="shared" ca="1" si="297"/>
        <v>350</v>
      </c>
      <c r="BF1148">
        <f t="shared" ca="1" si="298"/>
        <v>-17</v>
      </c>
      <c r="BG1148">
        <f t="shared" ca="1" si="299"/>
        <v>339.8952896362955</v>
      </c>
    </row>
    <row r="1149" spans="1:59" x14ac:dyDescent="0.25">
      <c r="A1149" s="64">
        <v>1146</v>
      </c>
      <c r="B1149" s="64">
        <v>76</v>
      </c>
      <c r="C1149" s="64">
        <v>1</v>
      </c>
      <c r="D1149" s="18">
        <v>1146</v>
      </c>
      <c r="E1149" s="21">
        <f t="shared" ca="1" si="284"/>
        <v>1866.9188395261335</v>
      </c>
      <c r="F1149" s="22">
        <f t="shared" ca="1" si="285"/>
        <v>3.216237972805573</v>
      </c>
      <c r="G1149" s="28">
        <v>1146</v>
      </c>
      <c r="H1149" s="24">
        <f t="shared" ca="1" si="286"/>
        <v>1935.9416719999999</v>
      </c>
      <c r="I1149" s="25">
        <f t="shared" ca="1" si="287"/>
        <v>3.1024933248000002</v>
      </c>
      <c r="J1149" s="155"/>
      <c r="K1149" s="155"/>
      <c r="AR1149">
        <f t="shared" ca="1" si="288"/>
        <v>310.24933248000002</v>
      </c>
      <c r="AS1149">
        <f t="shared" ca="1" si="289"/>
        <v>305.75066751999998</v>
      </c>
      <c r="AT1149" cm="1">
        <f t="array" aca="1" ref="AT1149" ca="1">_xlfn.LET(_xlpm.rozsah, $J$3:$J$10001,_xlpm.podminka, (_xlpm.rozsah&gt;H1149)*(ISNUMBER(_xlpm.rozsah)),_xlpm.indexy, IF(_xlpm.podminka, ROW(_xlpm.rozsah)-MIN(ROW(_xlpm.rozsah))+1),_xlpm.prvni, MIN(_xlpm.indexy),_xlpm.finalni, IF(_xlpm.prvni=1, 2, _xlpm.prvni),INDEX(_xlpm.rozsah, _xlpm.finalni))</f>
        <v>2000</v>
      </c>
      <c r="AU1149" cm="1">
        <f t="array" aca="1" ref="AU1149" ca="1">INDEX($J$3:$J$10001,MATCH(AT1149,$J$3:$J$10004,0)-1)</f>
        <v>1900</v>
      </c>
      <c r="AV1149">
        <f t="shared" ca="1" si="290"/>
        <v>300</v>
      </c>
      <c r="AW1149">
        <f t="shared" ca="1" si="291"/>
        <v>316</v>
      </c>
      <c r="AX1149">
        <f t="shared" ca="1" si="292"/>
        <v>-16</v>
      </c>
      <c r="AY1149">
        <f t="shared" ca="1" si="293"/>
        <v>310.24933248000002</v>
      </c>
      <c r="AZ1149">
        <f t="shared" ca="1" si="294"/>
        <v>321.62379728055731</v>
      </c>
      <c r="BA1149">
        <f t="shared" ca="1" si="295"/>
        <v>327.37620271944269</v>
      </c>
      <c r="BB1149" cm="1">
        <f t="array" aca="1" ref="BB1149" ca="1">_xlfn.LET(_xlpm.rozsah, $J$3:$J$10001,_xlpm.podminka, (_xlpm.rozsah&gt;E1149)*(ISNUMBER(_xlpm.rozsah)),_xlpm.indexy, IF(_xlpm.podminka, ROW(_xlpm.rozsah)-MIN(ROW(_xlpm.rozsah))+1),_xlpm.prvni, MIN(_xlpm.indexy),_xlpm.finalni, IF(_xlpm.prvni=1, 2, _xlpm.prvni),INDEX(_xlpm.rozsah, _xlpm.finalni))</f>
        <v>1900</v>
      </c>
      <c r="BC1149" cm="1">
        <f t="array" aca="1" ref="BC1149" ca="1">INDEX($J$3:$J$10001,MATCH(BB1149,$J$3:$J$10004,0)-1)</f>
        <v>1800</v>
      </c>
      <c r="BD1149">
        <f t="shared" ca="1" si="296"/>
        <v>316</v>
      </c>
      <c r="BE1149">
        <f t="shared" ca="1" si="297"/>
        <v>333</v>
      </c>
      <c r="BF1149">
        <f t="shared" ca="1" si="298"/>
        <v>-17</v>
      </c>
      <c r="BG1149">
        <f t="shared" ca="1" si="299"/>
        <v>321.62379728055731</v>
      </c>
    </row>
    <row r="1150" spans="1:59" x14ac:dyDescent="0.25">
      <c r="A1150" s="64">
        <v>1147</v>
      </c>
      <c r="B1150" s="64">
        <v>74</v>
      </c>
      <c r="C1150" s="64">
        <v>22</v>
      </c>
      <c r="D1150" s="18">
        <v>1147</v>
      </c>
      <c r="E1150" s="21">
        <f t="shared" ca="1" si="284"/>
        <v>1836.2104490122879</v>
      </c>
      <c r="F1150" s="22">
        <f t="shared" ca="1" si="285"/>
        <v>71.905729206940435</v>
      </c>
      <c r="G1150" s="23">
        <v>1147</v>
      </c>
      <c r="H1150" s="24">
        <f t="shared" ca="1" si="286"/>
        <v>1911.3116279999999</v>
      </c>
      <c r="I1150" s="25">
        <f t="shared" ca="1" si="287"/>
        <v>69.121830694399989</v>
      </c>
      <c r="J1150" s="155"/>
      <c r="K1150" s="155"/>
      <c r="AR1150">
        <f t="shared" ca="1" si="288"/>
        <v>314.19013952</v>
      </c>
      <c r="AS1150">
        <f t="shared" ca="1" si="289"/>
        <v>301.80986048</v>
      </c>
      <c r="AT1150" cm="1">
        <f t="array" aca="1" ref="AT1150" ca="1">_xlfn.LET(_xlpm.rozsah, $J$3:$J$10001,_xlpm.podminka, (_xlpm.rozsah&gt;H1150)*(ISNUMBER(_xlpm.rozsah)),_xlpm.indexy, IF(_xlpm.podminka, ROW(_xlpm.rozsah)-MIN(ROW(_xlpm.rozsah))+1),_xlpm.prvni, MIN(_xlpm.indexy),_xlpm.finalni, IF(_xlpm.prvni=1, 2, _xlpm.prvni),INDEX(_xlpm.rozsah, _xlpm.finalni))</f>
        <v>2000</v>
      </c>
      <c r="AU1150" cm="1">
        <f t="array" aca="1" ref="AU1150" ca="1">INDEX($J$3:$J$10001,MATCH(AT1150,$J$3:$J$10004,0)-1)</f>
        <v>1900</v>
      </c>
      <c r="AV1150">
        <f t="shared" ca="1" si="290"/>
        <v>300</v>
      </c>
      <c r="AW1150">
        <f t="shared" ca="1" si="291"/>
        <v>316</v>
      </c>
      <c r="AX1150">
        <f t="shared" ca="1" si="292"/>
        <v>-16</v>
      </c>
      <c r="AY1150">
        <f t="shared" ca="1" si="293"/>
        <v>314.19013952</v>
      </c>
      <c r="AZ1150">
        <f t="shared" ca="1" si="294"/>
        <v>326.84422366791108</v>
      </c>
      <c r="BA1150">
        <f t="shared" ca="1" si="295"/>
        <v>322.15577633208892</v>
      </c>
      <c r="BB1150" cm="1">
        <f t="array" aca="1" ref="BB1150" ca="1">_xlfn.LET(_xlpm.rozsah, $J$3:$J$10001,_xlpm.podminka, (_xlpm.rozsah&gt;E1150)*(ISNUMBER(_xlpm.rozsah)),_xlpm.indexy, IF(_xlpm.podminka, ROW(_xlpm.rozsah)-MIN(ROW(_xlpm.rozsah))+1),_xlpm.prvni, MIN(_xlpm.indexy),_xlpm.finalni, IF(_xlpm.prvni=1, 2, _xlpm.prvni),INDEX(_xlpm.rozsah, _xlpm.finalni))</f>
        <v>1900</v>
      </c>
      <c r="BC1150" cm="1">
        <f t="array" aca="1" ref="BC1150" ca="1">INDEX($J$3:$J$10001,MATCH(BB1150,$J$3:$J$10004,0)-1)</f>
        <v>1800</v>
      </c>
      <c r="BD1150">
        <f t="shared" ca="1" si="296"/>
        <v>316</v>
      </c>
      <c r="BE1150">
        <f t="shared" ca="1" si="297"/>
        <v>333</v>
      </c>
      <c r="BF1150">
        <f t="shared" ca="1" si="298"/>
        <v>-17</v>
      </c>
      <c r="BG1150">
        <f t="shared" ca="1" si="299"/>
        <v>326.84422366791108</v>
      </c>
    </row>
    <row r="1151" spans="1:59" x14ac:dyDescent="0.25">
      <c r="A1151" s="64">
        <v>1148</v>
      </c>
      <c r="B1151" s="64">
        <v>72</v>
      </c>
      <c r="C1151" s="64">
        <v>52</v>
      </c>
      <c r="D1151" s="18">
        <v>1148</v>
      </c>
      <c r="E1151" s="21">
        <f t="shared" ca="1" si="284"/>
        <v>1805.5020584984422</v>
      </c>
      <c r="F1151" s="22">
        <f t="shared" ca="1" si="285"/>
        <v>172.67361802873768</v>
      </c>
      <c r="G1151" s="28">
        <v>1148</v>
      </c>
      <c r="H1151" s="24">
        <f t="shared" ca="1" si="286"/>
        <v>1886.6815839999999</v>
      </c>
      <c r="I1151" s="25">
        <f t="shared" ca="1" si="287"/>
        <v>165.49734797439999</v>
      </c>
      <c r="J1151" s="155"/>
      <c r="K1151" s="155"/>
      <c r="AR1151">
        <f t="shared" ca="1" si="288"/>
        <v>318.26413072000003</v>
      </c>
      <c r="AS1151">
        <f t="shared" ca="1" si="289"/>
        <v>330.73586927999997</v>
      </c>
      <c r="AT1151" cm="1">
        <f t="array" aca="1" ref="AT1151" ca="1">_xlfn.LET(_xlpm.rozsah, $J$3:$J$10001,_xlpm.podminka, (_xlpm.rozsah&gt;H1151)*(ISNUMBER(_xlpm.rozsah)),_xlpm.indexy, IF(_xlpm.podminka, ROW(_xlpm.rozsah)-MIN(ROW(_xlpm.rozsah))+1),_xlpm.prvni, MIN(_xlpm.indexy),_xlpm.finalni, IF(_xlpm.prvni=1, 2, _xlpm.prvni),INDEX(_xlpm.rozsah, _xlpm.finalni))</f>
        <v>1900</v>
      </c>
      <c r="AU1151" cm="1">
        <f t="array" aca="1" ref="AU1151" ca="1">INDEX($J$3:$J$10001,MATCH(AT1151,$J$3:$J$10004,0)-1)</f>
        <v>1800</v>
      </c>
      <c r="AV1151">
        <f t="shared" ca="1" si="290"/>
        <v>316</v>
      </c>
      <c r="AW1151">
        <f t="shared" ca="1" si="291"/>
        <v>333</v>
      </c>
      <c r="AX1151">
        <f t="shared" ca="1" si="292"/>
        <v>-17</v>
      </c>
      <c r="AY1151">
        <f t="shared" ca="1" si="293"/>
        <v>318.26413072000003</v>
      </c>
      <c r="AZ1151">
        <f t="shared" ca="1" si="294"/>
        <v>332.06465005526479</v>
      </c>
      <c r="BA1151">
        <f t="shared" ca="1" si="295"/>
        <v>316.93534994473521</v>
      </c>
      <c r="BB1151" cm="1">
        <f t="array" aca="1" ref="BB1151" ca="1">_xlfn.LET(_xlpm.rozsah, $J$3:$J$10001,_xlpm.podminka, (_xlpm.rozsah&gt;E1151)*(ISNUMBER(_xlpm.rozsah)),_xlpm.indexy, IF(_xlpm.podminka, ROW(_xlpm.rozsah)-MIN(ROW(_xlpm.rozsah))+1),_xlpm.prvni, MIN(_xlpm.indexy),_xlpm.finalni, IF(_xlpm.prvni=1, 2, _xlpm.prvni),INDEX(_xlpm.rozsah, _xlpm.finalni))</f>
        <v>1900</v>
      </c>
      <c r="BC1151" cm="1">
        <f t="array" aca="1" ref="BC1151" ca="1">INDEX($J$3:$J$10001,MATCH(BB1151,$J$3:$J$10004,0)-1)</f>
        <v>1800</v>
      </c>
      <c r="BD1151">
        <f t="shared" ca="1" si="296"/>
        <v>316</v>
      </c>
      <c r="BE1151">
        <f t="shared" ca="1" si="297"/>
        <v>333</v>
      </c>
      <c r="BF1151">
        <f t="shared" ca="1" si="298"/>
        <v>-17</v>
      </c>
      <c r="BG1151">
        <f t="shared" ca="1" si="299"/>
        <v>332.06465005526479</v>
      </c>
    </row>
    <row r="1152" spans="1:59" x14ac:dyDescent="0.25">
      <c r="A1152" s="64">
        <v>1149</v>
      </c>
      <c r="B1152" s="64">
        <v>62</v>
      </c>
      <c r="C1152" s="64">
        <v>96</v>
      </c>
      <c r="D1152" s="18">
        <v>1149</v>
      </c>
      <c r="E1152" s="21">
        <f t="shared" ca="1" si="284"/>
        <v>1651.960105929214</v>
      </c>
      <c r="F1152" s="22">
        <f t="shared" ca="1" si="285"/>
        <v>339.68946386463637</v>
      </c>
      <c r="G1152" s="23">
        <v>1149</v>
      </c>
      <c r="H1152" s="24">
        <f t="shared" ca="1" si="286"/>
        <v>1763.5313639999999</v>
      </c>
      <c r="I1152" s="25">
        <f t="shared" ca="1" si="287"/>
        <v>325.63168139520002</v>
      </c>
      <c r="J1152" s="155"/>
      <c r="K1152" s="155"/>
      <c r="AR1152">
        <f t="shared" ca="1" si="288"/>
        <v>339.19966812000001</v>
      </c>
      <c r="AS1152">
        <f t="shared" ca="1" si="289"/>
        <v>343.80033187999999</v>
      </c>
      <c r="AT1152" cm="1">
        <f t="array" aca="1" ref="AT1152" ca="1">_xlfn.LET(_xlpm.rozsah, $J$3:$J$10001,_xlpm.podminka, (_xlpm.rozsah&gt;H1152)*(ISNUMBER(_xlpm.rozsah)),_xlpm.indexy, IF(_xlpm.podminka, ROW(_xlpm.rozsah)-MIN(ROW(_xlpm.rozsah))+1),_xlpm.prvni, MIN(_xlpm.indexy),_xlpm.finalni, IF(_xlpm.prvni=1, 2, _xlpm.prvni),INDEX(_xlpm.rozsah, _xlpm.finalni))</f>
        <v>1800</v>
      </c>
      <c r="AU1152" cm="1">
        <f t="array" aca="1" ref="AU1152" ca="1">INDEX($J$3:$J$10001,MATCH(AT1152,$J$3:$J$10004,0)-1)</f>
        <v>1700</v>
      </c>
      <c r="AV1152">
        <f t="shared" ca="1" si="290"/>
        <v>333</v>
      </c>
      <c r="AW1152">
        <f t="shared" ca="1" si="291"/>
        <v>350</v>
      </c>
      <c r="AX1152">
        <f t="shared" ca="1" si="292"/>
        <v>-17</v>
      </c>
      <c r="AY1152">
        <f t="shared" ca="1" si="293"/>
        <v>339.19966812000001</v>
      </c>
      <c r="AZ1152">
        <f t="shared" ca="1" si="294"/>
        <v>353.84319152566286</v>
      </c>
      <c r="BA1152">
        <f t="shared" ca="1" si="295"/>
        <v>354.15680847433714</v>
      </c>
      <c r="BB1152" cm="1">
        <f t="array" aca="1" ref="BB1152" ca="1">_xlfn.LET(_xlpm.rozsah, $J$3:$J$10001,_xlpm.podminka, (_xlpm.rozsah&gt;E1152)*(ISNUMBER(_xlpm.rozsah)),_xlpm.indexy, IF(_xlpm.podminka, ROW(_xlpm.rozsah)-MIN(ROW(_xlpm.rozsah))+1),_xlpm.prvni, MIN(_xlpm.indexy),_xlpm.finalni, IF(_xlpm.prvni=1, 2, _xlpm.prvni),INDEX(_xlpm.rozsah, _xlpm.finalni))</f>
        <v>1700</v>
      </c>
      <c r="BC1152" cm="1">
        <f t="array" aca="1" ref="BC1152" ca="1">INDEX($J$3:$J$10001,MATCH(BB1152,$J$3:$J$10004,0)-1)</f>
        <v>1600</v>
      </c>
      <c r="BD1152">
        <f t="shared" ca="1" si="296"/>
        <v>350</v>
      </c>
      <c r="BE1152">
        <f t="shared" ca="1" si="297"/>
        <v>358</v>
      </c>
      <c r="BF1152">
        <f t="shared" ca="1" si="298"/>
        <v>-8</v>
      </c>
      <c r="BG1152">
        <f t="shared" ca="1" si="299"/>
        <v>353.84319152566286</v>
      </c>
    </row>
    <row r="1153" spans="1:59" x14ac:dyDescent="0.25">
      <c r="A1153" s="64">
        <v>1150</v>
      </c>
      <c r="B1153" s="64">
        <v>54</v>
      </c>
      <c r="C1153" s="64">
        <v>72</v>
      </c>
      <c r="D1153" s="18">
        <v>1150</v>
      </c>
      <c r="E1153" s="21">
        <f t="shared" ca="1" si="284"/>
        <v>1529.1265438738317</v>
      </c>
      <c r="F1153" s="22">
        <f t="shared" ca="1" si="285"/>
        <v>258.7805777682168</v>
      </c>
      <c r="G1153" s="28">
        <v>1150</v>
      </c>
      <c r="H1153" s="24">
        <f t="shared" ca="1" si="286"/>
        <v>1665.0111879999999</v>
      </c>
      <c r="I1153" s="25">
        <f t="shared" ca="1" si="287"/>
        <v>254.01535557120002</v>
      </c>
      <c r="J1153" s="155"/>
      <c r="K1153" s="155"/>
      <c r="AR1153">
        <f t="shared" ca="1" si="288"/>
        <v>352.79910496000002</v>
      </c>
      <c r="AS1153">
        <f t="shared" ca="1" si="289"/>
        <v>355.20089503999998</v>
      </c>
      <c r="AT1153" cm="1">
        <f t="array" aca="1" ref="AT1153" ca="1">_xlfn.LET(_xlpm.rozsah, $J$3:$J$10001,_xlpm.podminka, (_xlpm.rozsah&gt;H1153)*(ISNUMBER(_xlpm.rozsah)),_xlpm.indexy, IF(_xlpm.podminka, ROW(_xlpm.rozsah)-MIN(ROW(_xlpm.rozsah))+1),_xlpm.prvni, MIN(_xlpm.indexy),_xlpm.finalni, IF(_xlpm.prvni=1, 2, _xlpm.prvni),INDEX(_xlpm.rozsah, _xlpm.finalni))</f>
        <v>1700</v>
      </c>
      <c r="AU1153" cm="1">
        <f t="array" aca="1" ref="AU1153" ca="1">INDEX($J$3:$J$10001,MATCH(AT1153,$J$3:$J$10004,0)-1)</f>
        <v>1600</v>
      </c>
      <c r="AV1153">
        <f t="shared" ca="1" si="290"/>
        <v>350</v>
      </c>
      <c r="AW1153">
        <f t="shared" ca="1" si="291"/>
        <v>358</v>
      </c>
      <c r="AX1153">
        <f t="shared" ca="1" si="292"/>
        <v>-8</v>
      </c>
      <c r="AY1153">
        <f t="shared" ca="1" si="293"/>
        <v>352.79910496000002</v>
      </c>
      <c r="AZ1153">
        <f t="shared" ca="1" si="294"/>
        <v>359.41746912252336</v>
      </c>
      <c r="BA1153">
        <f t="shared" ca="1" si="295"/>
        <v>358.58253087747664</v>
      </c>
      <c r="BB1153" cm="1">
        <f t="array" aca="1" ref="BB1153" ca="1">_xlfn.LET(_xlpm.rozsah, $J$3:$J$10001,_xlpm.podminka, (_xlpm.rozsah&gt;E1153)*(ISNUMBER(_xlpm.rozsah)),_xlpm.indexy, IF(_xlpm.podminka, ROW(_xlpm.rozsah)-MIN(ROW(_xlpm.rozsah))+1),_xlpm.prvni, MIN(_xlpm.indexy),_xlpm.finalni, IF(_xlpm.prvni=1, 2, _xlpm.prvni),INDEX(_xlpm.rozsah, _xlpm.finalni))</f>
        <v>1600</v>
      </c>
      <c r="BC1153" cm="1">
        <f t="array" aca="1" ref="BC1153" ca="1">INDEX($J$3:$J$10001,MATCH(BB1153,$J$3:$J$10004,0)-1)</f>
        <v>1500</v>
      </c>
      <c r="BD1153">
        <f t="shared" ca="1" si="296"/>
        <v>358</v>
      </c>
      <c r="BE1153">
        <f t="shared" ca="1" si="297"/>
        <v>360</v>
      </c>
      <c r="BF1153">
        <f t="shared" ca="1" si="298"/>
        <v>-2</v>
      </c>
      <c r="BG1153">
        <f t="shared" ca="1" si="299"/>
        <v>359.41746912252336</v>
      </c>
    </row>
    <row r="1154" spans="1:59" x14ac:dyDescent="0.25">
      <c r="A1154" s="64">
        <v>1151</v>
      </c>
      <c r="B1154" s="64">
        <v>72</v>
      </c>
      <c r="C1154" s="64">
        <v>28</v>
      </c>
      <c r="D1154" s="18">
        <v>1151</v>
      </c>
      <c r="E1154" s="21">
        <f t="shared" ca="1" si="284"/>
        <v>1805.5020584984422</v>
      </c>
      <c r="F1154" s="22">
        <f t="shared" ca="1" si="285"/>
        <v>92.978102015474136</v>
      </c>
      <c r="G1154" s="23">
        <v>1151</v>
      </c>
      <c r="H1154" s="24">
        <f t="shared" ca="1" si="286"/>
        <v>1886.6815839999999</v>
      </c>
      <c r="I1154" s="25">
        <f t="shared" ca="1" si="287"/>
        <v>89.113956601600009</v>
      </c>
      <c r="J1154" s="155"/>
      <c r="K1154" s="155"/>
      <c r="AR1154">
        <f t="shared" ca="1" si="288"/>
        <v>318.26413072000003</v>
      </c>
      <c r="AS1154">
        <f t="shared" ca="1" si="289"/>
        <v>330.73586927999997</v>
      </c>
      <c r="AT1154" cm="1">
        <f t="array" aca="1" ref="AT1154" ca="1">_xlfn.LET(_xlpm.rozsah, $J$3:$J$10001,_xlpm.podminka, (_xlpm.rozsah&gt;H1154)*(ISNUMBER(_xlpm.rozsah)),_xlpm.indexy, IF(_xlpm.podminka, ROW(_xlpm.rozsah)-MIN(ROW(_xlpm.rozsah))+1),_xlpm.prvni, MIN(_xlpm.indexy),_xlpm.finalni, IF(_xlpm.prvni=1, 2, _xlpm.prvni),INDEX(_xlpm.rozsah, _xlpm.finalni))</f>
        <v>1900</v>
      </c>
      <c r="AU1154" cm="1">
        <f t="array" aca="1" ref="AU1154" ca="1">INDEX($J$3:$J$10001,MATCH(AT1154,$J$3:$J$10004,0)-1)</f>
        <v>1800</v>
      </c>
      <c r="AV1154">
        <f t="shared" ca="1" si="290"/>
        <v>316</v>
      </c>
      <c r="AW1154">
        <f t="shared" ca="1" si="291"/>
        <v>333</v>
      </c>
      <c r="AX1154">
        <f t="shared" ca="1" si="292"/>
        <v>-17</v>
      </c>
      <c r="AY1154">
        <f t="shared" ca="1" si="293"/>
        <v>318.26413072000003</v>
      </c>
      <c r="AZ1154">
        <f t="shared" ca="1" si="294"/>
        <v>332.06465005526479</v>
      </c>
      <c r="BA1154">
        <f t="shared" ca="1" si="295"/>
        <v>316.93534994473521</v>
      </c>
      <c r="BB1154" cm="1">
        <f t="array" aca="1" ref="BB1154" ca="1">_xlfn.LET(_xlpm.rozsah, $J$3:$J$10001,_xlpm.podminka, (_xlpm.rozsah&gt;E1154)*(ISNUMBER(_xlpm.rozsah)),_xlpm.indexy, IF(_xlpm.podminka, ROW(_xlpm.rozsah)-MIN(ROW(_xlpm.rozsah))+1),_xlpm.prvni, MIN(_xlpm.indexy),_xlpm.finalni, IF(_xlpm.prvni=1, 2, _xlpm.prvni),INDEX(_xlpm.rozsah, _xlpm.finalni))</f>
        <v>1900</v>
      </c>
      <c r="BC1154" cm="1">
        <f t="array" aca="1" ref="BC1154" ca="1">INDEX($J$3:$J$10001,MATCH(BB1154,$J$3:$J$10004,0)-1)</f>
        <v>1800</v>
      </c>
      <c r="BD1154">
        <f t="shared" ca="1" si="296"/>
        <v>316</v>
      </c>
      <c r="BE1154">
        <f t="shared" ca="1" si="297"/>
        <v>333</v>
      </c>
      <c r="BF1154">
        <f t="shared" ca="1" si="298"/>
        <v>-17</v>
      </c>
      <c r="BG1154">
        <f t="shared" ca="1" si="299"/>
        <v>332.06465005526479</v>
      </c>
    </row>
    <row r="1155" spans="1:59" x14ac:dyDescent="0.25">
      <c r="A1155" s="64">
        <v>1152</v>
      </c>
      <c r="B1155" s="64">
        <v>72</v>
      </c>
      <c r="C1155" s="64">
        <v>35</v>
      </c>
      <c r="D1155" s="18">
        <v>1152</v>
      </c>
      <c r="E1155" s="21">
        <f t="shared" ca="1" si="284"/>
        <v>1805.5020584984422</v>
      </c>
      <c r="F1155" s="22">
        <f t="shared" ca="1" si="285"/>
        <v>116.22262751934268</v>
      </c>
      <c r="G1155" s="28">
        <v>1152</v>
      </c>
      <c r="H1155" s="24">
        <f t="shared" ca="1" si="286"/>
        <v>1886.6815839999999</v>
      </c>
      <c r="I1155" s="25">
        <f t="shared" ca="1" si="287"/>
        <v>111.392445752</v>
      </c>
      <c r="J1155" s="155"/>
      <c r="K1155" s="155"/>
      <c r="AR1155">
        <f t="shared" ca="1" si="288"/>
        <v>318.26413072000003</v>
      </c>
      <c r="AS1155">
        <f t="shared" ca="1" si="289"/>
        <v>330.73586927999997</v>
      </c>
      <c r="AT1155" cm="1">
        <f t="array" aca="1" ref="AT1155" ca="1">_xlfn.LET(_xlpm.rozsah, $J$3:$J$10001,_xlpm.podminka, (_xlpm.rozsah&gt;H1155)*(ISNUMBER(_xlpm.rozsah)),_xlpm.indexy, IF(_xlpm.podminka, ROW(_xlpm.rozsah)-MIN(ROW(_xlpm.rozsah))+1),_xlpm.prvni, MIN(_xlpm.indexy),_xlpm.finalni, IF(_xlpm.prvni=1, 2, _xlpm.prvni),INDEX(_xlpm.rozsah, _xlpm.finalni))</f>
        <v>1900</v>
      </c>
      <c r="AU1155" cm="1">
        <f t="array" aca="1" ref="AU1155" ca="1">INDEX($J$3:$J$10001,MATCH(AT1155,$J$3:$J$10004,0)-1)</f>
        <v>1800</v>
      </c>
      <c r="AV1155">
        <f t="shared" ca="1" si="290"/>
        <v>316</v>
      </c>
      <c r="AW1155">
        <f t="shared" ca="1" si="291"/>
        <v>333</v>
      </c>
      <c r="AX1155">
        <f t="shared" ca="1" si="292"/>
        <v>-17</v>
      </c>
      <c r="AY1155">
        <f t="shared" ca="1" si="293"/>
        <v>318.26413072000003</v>
      </c>
      <c r="AZ1155">
        <f t="shared" ca="1" si="294"/>
        <v>332.06465005526479</v>
      </c>
      <c r="BA1155">
        <f t="shared" ca="1" si="295"/>
        <v>316.93534994473521</v>
      </c>
      <c r="BB1155" cm="1">
        <f t="array" aca="1" ref="BB1155" ca="1">_xlfn.LET(_xlpm.rozsah, $J$3:$J$10001,_xlpm.podminka, (_xlpm.rozsah&gt;E1155)*(ISNUMBER(_xlpm.rozsah)),_xlpm.indexy, IF(_xlpm.podminka, ROW(_xlpm.rozsah)-MIN(ROW(_xlpm.rozsah))+1),_xlpm.prvni, MIN(_xlpm.indexy),_xlpm.finalni, IF(_xlpm.prvni=1, 2, _xlpm.prvni),INDEX(_xlpm.rozsah, _xlpm.finalni))</f>
        <v>1900</v>
      </c>
      <c r="BC1155" cm="1">
        <f t="array" aca="1" ref="BC1155" ca="1">INDEX($J$3:$J$10001,MATCH(BB1155,$J$3:$J$10004,0)-1)</f>
        <v>1800</v>
      </c>
      <c r="BD1155">
        <f t="shared" ca="1" si="296"/>
        <v>316</v>
      </c>
      <c r="BE1155">
        <f t="shared" ca="1" si="297"/>
        <v>333</v>
      </c>
      <c r="BF1155">
        <f t="shared" ca="1" si="298"/>
        <v>-17</v>
      </c>
      <c r="BG1155">
        <f t="shared" ca="1" si="299"/>
        <v>332.06465005526479</v>
      </c>
    </row>
    <row r="1156" spans="1:59" x14ac:dyDescent="0.25">
      <c r="A1156" s="64">
        <v>1153</v>
      </c>
      <c r="B1156" s="64">
        <v>64</v>
      </c>
      <c r="C1156" s="64">
        <v>68</v>
      </c>
      <c r="D1156" s="18">
        <v>1153</v>
      </c>
      <c r="E1156" s="21">
        <f t="shared" ref="E1156:E1219" ca="1" si="300">(B1156/100)*($S$8 - $S$11)+$S$11</f>
        <v>1682.6684964430597</v>
      </c>
      <c r="F1156" s="22">
        <f t="shared" ref="F1156:F1219" ca="1" si="301">(C1156*AZ1156)/100</f>
        <v>238.94283379349756</v>
      </c>
      <c r="G1156" s="23">
        <v>1153</v>
      </c>
      <c r="H1156" s="24">
        <f t="shared" ref="H1156:H1219" ca="1" si="302">(B1156/100)*($V$8 - $V$11)+$V$11</f>
        <v>1788.1614079999999</v>
      </c>
      <c r="I1156" s="25">
        <f t="shared" ref="I1156:I1219" ca="1" si="303">(C1156*AR1156)/100</f>
        <v>227.80854123519998</v>
      </c>
      <c r="J1156" s="155"/>
      <c r="K1156" s="155"/>
      <c r="AR1156">
        <f t="shared" ref="AR1156:AR1219" ca="1" si="304">IF(AX1156&lt;0, AY1156, AS1156)</f>
        <v>335.01256064</v>
      </c>
      <c r="AS1156">
        <f t="shared" ref="AS1156:AS1219" ca="1" si="305">MIN(AV1156:AW1156)+((H1156-MIN(AT1156:AU1156))/(MAX(AT1156:AU1156)-MIN(AT1156:AU1156)))*(MAX(AV1156:AW1156)-MIN(AV1156:AW1156))</f>
        <v>347.98743936</v>
      </c>
      <c r="AT1156" cm="1">
        <f t="array" aca="1" ref="AT1156" ca="1">_xlfn.LET(_xlpm.rozsah, $J$3:$J$10001,_xlpm.podminka, (_xlpm.rozsah&gt;H1156)*(ISNUMBER(_xlpm.rozsah)),_xlpm.indexy, IF(_xlpm.podminka, ROW(_xlpm.rozsah)-MIN(ROW(_xlpm.rozsah))+1),_xlpm.prvni, MIN(_xlpm.indexy),_xlpm.finalni, IF(_xlpm.prvni=1, 2, _xlpm.prvni),INDEX(_xlpm.rozsah, _xlpm.finalni))</f>
        <v>1800</v>
      </c>
      <c r="AU1156" cm="1">
        <f t="array" aca="1" ref="AU1156" ca="1">INDEX($J$3:$J$10001,MATCH(AT1156,$J$3:$J$10004,0)-1)</f>
        <v>1700</v>
      </c>
      <c r="AV1156">
        <f t="shared" ref="AV1156:AV1219" ca="1" si="306">IF(ISERROR(MATCH(AT1156,$J$1:$J$10000,0)), 0, INDEX($K$1:$K$10000, MATCH(AT1156,$J$1:$J$10000,0)))</f>
        <v>333</v>
      </c>
      <c r="AW1156">
        <f t="shared" ref="AW1156:AW1219" ca="1" si="307">IF(ISERROR(MATCH(AU1156,$J$1:$J$10000,0)), 0, INDEX($K$1:$K$10000, MATCH(AU1156,$J$1:$J$10000,0)))</f>
        <v>350</v>
      </c>
      <c r="AX1156">
        <f t="shared" ref="AX1156:AX1219" ca="1" si="308">AV1156-AW1156</f>
        <v>-17</v>
      </c>
      <c r="AY1156">
        <f t="shared" ref="AY1156:AY1219" ca="1" si="309">MIN(AV1156:AW1156)+((MAX(AT1156:AU1156)-H1156)/(MAX(AT1156:AU1156)-MIN(AT1156:AU1156)))*(MAX(AV1156:AW1156)-MIN(AV1156:AW1156))</f>
        <v>335.01256064</v>
      </c>
      <c r="AZ1156">
        <f t="shared" ref="AZ1156:AZ1219" ca="1" si="310">IF(BF1156&lt;0, BG1156,BA1156)</f>
        <v>351.38652028455522</v>
      </c>
      <c r="BA1156">
        <f t="shared" ref="BA1156:BA1219" ca="1" si="311">MIN(BD1156:BE1156)+((E1156-MIN(BB1156:BC1156))/(MAX(BB1156:BC1156)-MIN(BB1156:BC1156)))*(MAX(BD1156:BE1156)-MIN(BD1156:BE1156))</f>
        <v>356.61347971544478</v>
      </c>
      <c r="BB1156" cm="1">
        <f t="array" aca="1" ref="BB1156" ca="1">_xlfn.LET(_xlpm.rozsah, $J$3:$J$10001,_xlpm.podminka, (_xlpm.rozsah&gt;E1156)*(ISNUMBER(_xlpm.rozsah)),_xlpm.indexy, IF(_xlpm.podminka, ROW(_xlpm.rozsah)-MIN(ROW(_xlpm.rozsah))+1),_xlpm.prvni, MIN(_xlpm.indexy),_xlpm.finalni, IF(_xlpm.prvni=1, 2, _xlpm.prvni),INDEX(_xlpm.rozsah, _xlpm.finalni))</f>
        <v>1700</v>
      </c>
      <c r="BC1156" cm="1">
        <f t="array" aca="1" ref="BC1156" ca="1">INDEX($J$3:$J$10001,MATCH(BB1156,$J$3:$J$10004,0)-1)</f>
        <v>1600</v>
      </c>
      <c r="BD1156">
        <f t="shared" ref="BD1156:BD1219" ca="1" si="312">IF(ISERROR(MATCH(BB1156,$J$1:$J$10000,0)), 0, INDEX($K$1:$K$10000, MATCH(BB1156,$J$1:$J$10000,0)))</f>
        <v>350</v>
      </c>
      <c r="BE1156">
        <f t="shared" ref="BE1156:BE1219" ca="1" si="313">IF(ISERROR(MATCH(BC1156,$J$1:$J$10000,0)), 0, INDEX($K$1:$K$10000, MATCH(BC1156,$J$1:$J$10000,0)))</f>
        <v>358</v>
      </c>
      <c r="BF1156">
        <f t="shared" ref="BF1156:BF1219" ca="1" si="314">BD1156-BE1156</f>
        <v>-8</v>
      </c>
      <c r="BG1156">
        <f t="shared" ref="BG1156:BG1219" ca="1" si="315">MIN(BD1156:BE1156)+((MAX(BB1156:BC1156)-E1156)/(MAX(BB1156:BC1156)-MIN(BB1156:BC1156)))*(MAX(BD1156:BE1156)-MIN(BD1156:BE1156))</f>
        <v>351.38652028455522</v>
      </c>
    </row>
    <row r="1157" spans="1:59" x14ac:dyDescent="0.25">
      <c r="A1157" s="64">
        <v>1154</v>
      </c>
      <c r="B1157" s="64">
        <v>74</v>
      </c>
      <c r="C1157" s="64">
        <v>27</v>
      </c>
      <c r="D1157" s="18">
        <v>1154</v>
      </c>
      <c r="E1157" s="21">
        <f t="shared" ca="1" si="300"/>
        <v>1836.2104490122879</v>
      </c>
      <c r="F1157" s="22">
        <f t="shared" ca="1" si="301"/>
        <v>88.247940390335984</v>
      </c>
      <c r="G1157" s="28">
        <v>1154</v>
      </c>
      <c r="H1157" s="24">
        <f t="shared" ca="1" si="302"/>
        <v>1911.3116279999999</v>
      </c>
      <c r="I1157" s="25">
        <f t="shared" ca="1" si="303"/>
        <v>84.831337670400004</v>
      </c>
      <c r="J1157" s="155"/>
      <c r="K1157" s="155"/>
      <c r="AR1157">
        <f t="shared" ca="1" si="304"/>
        <v>314.19013952</v>
      </c>
      <c r="AS1157">
        <f t="shared" ca="1" si="305"/>
        <v>301.80986048</v>
      </c>
      <c r="AT1157" cm="1">
        <f t="array" aca="1" ref="AT1157" ca="1">_xlfn.LET(_xlpm.rozsah, $J$3:$J$10001,_xlpm.podminka, (_xlpm.rozsah&gt;H1157)*(ISNUMBER(_xlpm.rozsah)),_xlpm.indexy, IF(_xlpm.podminka, ROW(_xlpm.rozsah)-MIN(ROW(_xlpm.rozsah))+1),_xlpm.prvni, MIN(_xlpm.indexy),_xlpm.finalni, IF(_xlpm.prvni=1, 2, _xlpm.prvni),INDEX(_xlpm.rozsah, _xlpm.finalni))</f>
        <v>2000</v>
      </c>
      <c r="AU1157" cm="1">
        <f t="array" aca="1" ref="AU1157" ca="1">INDEX($J$3:$J$10001,MATCH(AT1157,$J$3:$J$10004,0)-1)</f>
        <v>1900</v>
      </c>
      <c r="AV1157">
        <f t="shared" ca="1" si="306"/>
        <v>300</v>
      </c>
      <c r="AW1157">
        <f t="shared" ca="1" si="307"/>
        <v>316</v>
      </c>
      <c r="AX1157">
        <f t="shared" ca="1" si="308"/>
        <v>-16</v>
      </c>
      <c r="AY1157">
        <f t="shared" ca="1" si="309"/>
        <v>314.19013952</v>
      </c>
      <c r="AZ1157">
        <f t="shared" ca="1" si="310"/>
        <v>326.84422366791108</v>
      </c>
      <c r="BA1157">
        <f t="shared" ca="1" si="311"/>
        <v>322.15577633208892</v>
      </c>
      <c r="BB1157" cm="1">
        <f t="array" aca="1" ref="BB1157" ca="1">_xlfn.LET(_xlpm.rozsah, $J$3:$J$10001,_xlpm.podminka, (_xlpm.rozsah&gt;E1157)*(ISNUMBER(_xlpm.rozsah)),_xlpm.indexy, IF(_xlpm.podminka, ROW(_xlpm.rozsah)-MIN(ROW(_xlpm.rozsah))+1),_xlpm.prvni, MIN(_xlpm.indexy),_xlpm.finalni, IF(_xlpm.prvni=1, 2, _xlpm.prvni),INDEX(_xlpm.rozsah, _xlpm.finalni))</f>
        <v>1900</v>
      </c>
      <c r="BC1157" cm="1">
        <f t="array" aca="1" ref="BC1157" ca="1">INDEX($J$3:$J$10001,MATCH(BB1157,$J$3:$J$10004,0)-1)</f>
        <v>1800</v>
      </c>
      <c r="BD1157">
        <f t="shared" ca="1" si="312"/>
        <v>316</v>
      </c>
      <c r="BE1157">
        <f t="shared" ca="1" si="313"/>
        <v>333</v>
      </c>
      <c r="BF1157">
        <f t="shared" ca="1" si="314"/>
        <v>-17</v>
      </c>
      <c r="BG1157">
        <f t="shared" ca="1" si="315"/>
        <v>326.84422366791108</v>
      </c>
    </row>
    <row r="1158" spans="1:59" x14ac:dyDescent="0.25">
      <c r="A1158" s="64">
        <v>1155</v>
      </c>
      <c r="B1158" s="64">
        <v>76</v>
      </c>
      <c r="C1158" s="64">
        <v>14</v>
      </c>
      <c r="D1158" s="18">
        <v>1155</v>
      </c>
      <c r="E1158" s="21">
        <f t="shared" ca="1" si="300"/>
        <v>1866.9188395261335</v>
      </c>
      <c r="F1158" s="22">
        <f t="shared" ca="1" si="301"/>
        <v>45.027331619278023</v>
      </c>
      <c r="G1158" s="23">
        <v>1155</v>
      </c>
      <c r="H1158" s="24">
        <f t="shared" ca="1" si="302"/>
        <v>1935.9416719999999</v>
      </c>
      <c r="I1158" s="25">
        <f t="shared" ca="1" si="303"/>
        <v>43.434906547200008</v>
      </c>
      <c r="J1158" s="155"/>
      <c r="K1158" s="155"/>
      <c r="AR1158">
        <f t="shared" ca="1" si="304"/>
        <v>310.24933248000002</v>
      </c>
      <c r="AS1158">
        <f t="shared" ca="1" si="305"/>
        <v>305.75066751999998</v>
      </c>
      <c r="AT1158" cm="1">
        <f t="array" aca="1" ref="AT1158" ca="1">_xlfn.LET(_xlpm.rozsah, $J$3:$J$10001,_xlpm.podminka, (_xlpm.rozsah&gt;H1158)*(ISNUMBER(_xlpm.rozsah)),_xlpm.indexy, IF(_xlpm.podminka, ROW(_xlpm.rozsah)-MIN(ROW(_xlpm.rozsah))+1),_xlpm.prvni, MIN(_xlpm.indexy),_xlpm.finalni, IF(_xlpm.prvni=1, 2, _xlpm.prvni),INDEX(_xlpm.rozsah, _xlpm.finalni))</f>
        <v>2000</v>
      </c>
      <c r="AU1158" cm="1">
        <f t="array" aca="1" ref="AU1158" ca="1">INDEX($J$3:$J$10001,MATCH(AT1158,$J$3:$J$10004,0)-1)</f>
        <v>1900</v>
      </c>
      <c r="AV1158">
        <f t="shared" ca="1" si="306"/>
        <v>300</v>
      </c>
      <c r="AW1158">
        <f t="shared" ca="1" si="307"/>
        <v>316</v>
      </c>
      <c r="AX1158">
        <f t="shared" ca="1" si="308"/>
        <v>-16</v>
      </c>
      <c r="AY1158">
        <f t="shared" ca="1" si="309"/>
        <v>310.24933248000002</v>
      </c>
      <c r="AZ1158">
        <f t="shared" ca="1" si="310"/>
        <v>321.62379728055731</v>
      </c>
      <c r="BA1158">
        <f t="shared" ca="1" si="311"/>
        <v>327.37620271944269</v>
      </c>
      <c r="BB1158" cm="1">
        <f t="array" aca="1" ref="BB1158" ca="1">_xlfn.LET(_xlpm.rozsah, $J$3:$J$10001,_xlpm.podminka, (_xlpm.rozsah&gt;E1158)*(ISNUMBER(_xlpm.rozsah)),_xlpm.indexy, IF(_xlpm.podminka, ROW(_xlpm.rozsah)-MIN(ROW(_xlpm.rozsah))+1),_xlpm.prvni, MIN(_xlpm.indexy),_xlpm.finalni, IF(_xlpm.prvni=1, 2, _xlpm.prvni),INDEX(_xlpm.rozsah, _xlpm.finalni))</f>
        <v>1900</v>
      </c>
      <c r="BC1158" cm="1">
        <f t="array" aca="1" ref="BC1158" ca="1">INDEX($J$3:$J$10001,MATCH(BB1158,$J$3:$J$10004,0)-1)</f>
        <v>1800</v>
      </c>
      <c r="BD1158">
        <f t="shared" ca="1" si="312"/>
        <v>316</v>
      </c>
      <c r="BE1158">
        <f t="shared" ca="1" si="313"/>
        <v>333</v>
      </c>
      <c r="BF1158">
        <f t="shared" ca="1" si="314"/>
        <v>-17</v>
      </c>
      <c r="BG1158">
        <f t="shared" ca="1" si="315"/>
        <v>321.62379728055731</v>
      </c>
    </row>
    <row r="1159" spans="1:59" x14ac:dyDescent="0.25">
      <c r="A1159" s="64">
        <v>1156</v>
      </c>
      <c r="B1159" s="64">
        <v>69</v>
      </c>
      <c r="C1159" s="64">
        <v>38</v>
      </c>
      <c r="D1159" s="18">
        <v>1156</v>
      </c>
      <c r="E1159" s="21">
        <f t="shared" ca="1" si="300"/>
        <v>1759.4394727276735</v>
      </c>
      <c r="F1159" s="22">
        <f t="shared" ca="1" si="301"/>
        <v>129.1602100617923</v>
      </c>
      <c r="G1159" s="28">
        <v>1156</v>
      </c>
      <c r="H1159" s="24">
        <f t="shared" ca="1" si="302"/>
        <v>1849.7365179999997</v>
      </c>
      <c r="I1159" s="25">
        <f t="shared" ca="1" si="303"/>
        <v>123.32702093720002</v>
      </c>
      <c r="J1159" s="155"/>
      <c r="K1159" s="155"/>
      <c r="AR1159">
        <f t="shared" ca="1" si="304"/>
        <v>324.54479194000004</v>
      </c>
      <c r="AS1159">
        <f t="shared" ca="1" si="305"/>
        <v>324.45520805999996</v>
      </c>
      <c r="AT1159" cm="1">
        <f t="array" aca="1" ref="AT1159" ca="1">_xlfn.LET(_xlpm.rozsah, $J$3:$J$10001,_xlpm.podminka, (_xlpm.rozsah&gt;H1159)*(ISNUMBER(_xlpm.rozsah)),_xlpm.indexy, IF(_xlpm.podminka, ROW(_xlpm.rozsah)-MIN(ROW(_xlpm.rozsah))+1),_xlpm.prvni, MIN(_xlpm.indexy),_xlpm.finalni, IF(_xlpm.prvni=1, 2, _xlpm.prvni),INDEX(_xlpm.rozsah, _xlpm.finalni))</f>
        <v>1900</v>
      </c>
      <c r="AU1159" cm="1">
        <f t="array" aca="1" ref="AU1159" ca="1">INDEX($J$3:$J$10001,MATCH(AT1159,$J$3:$J$10004,0)-1)</f>
        <v>1800</v>
      </c>
      <c r="AV1159">
        <f t="shared" ca="1" si="306"/>
        <v>316</v>
      </c>
      <c r="AW1159">
        <f t="shared" ca="1" si="307"/>
        <v>333</v>
      </c>
      <c r="AX1159">
        <f t="shared" ca="1" si="308"/>
        <v>-17</v>
      </c>
      <c r="AY1159">
        <f t="shared" ca="1" si="309"/>
        <v>324.54479194000004</v>
      </c>
      <c r="AZ1159">
        <f t="shared" ca="1" si="310"/>
        <v>339.8952896362955</v>
      </c>
      <c r="BA1159">
        <f t="shared" ca="1" si="311"/>
        <v>343.1047103637045</v>
      </c>
      <c r="BB1159" cm="1">
        <f t="array" aca="1" ref="BB1159" ca="1">_xlfn.LET(_xlpm.rozsah, $J$3:$J$10001,_xlpm.podminka, (_xlpm.rozsah&gt;E1159)*(ISNUMBER(_xlpm.rozsah)),_xlpm.indexy, IF(_xlpm.podminka, ROW(_xlpm.rozsah)-MIN(ROW(_xlpm.rozsah))+1),_xlpm.prvni, MIN(_xlpm.indexy),_xlpm.finalni, IF(_xlpm.prvni=1, 2, _xlpm.prvni),INDEX(_xlpm.rozsah, _xlpm.finalni))</f>
        <v>1800</v>
      </c>
      <c r="BC1159" cm="1">
        <f t="array" aca="1" ref="BC1159" ca="1">INDEX($J$3:$J$10001,MATCH(BB1159,$J$3:$J$10004,0)-1)</f>
        <v>1700</v>
      </c>
      <c r="BD1159">
        <f t="shared" ca="1" si="312"/>
        <v>333</v>
      </c>
      <c r="BE1159">
        <f t="shared" ca="1" si="313"/>
        <v>350</v>
      </c>
      <c r="BF1159">
        <f t="shared" ca="1" si="314"/>
        <v>-17</v>
      </c>
      <c r="BG1159">
        <f t="shared" ca="1" si="315"/>
        <v>339.8952896362955</v>
      </c>
    </row>
    <row r="1160" spans="1:59" x14ac:dyDescent="0.25">
      <c r="A1160" s="64">
        <v>1157</v>
      </c>
      <c r="B1160" s="64">
        <v>66</v>
      </c>
      <c r="C1160" s="64">
        <v>59</v>
      </c>
      <c r="D1160" s="18">
        <v>1157</v>
      </c>
      <c r="E1160" s="21">
        <f t="shared" ca="1" si="300"/>
        <v>1713.3768869569053</v>
      </c>
      <c r="F1160" s="22">
        <f t="shared" ca="1" si="301"/>
        <v>205.15829823822241</v>
      </c>
      <c r="G1160" s="23">
        <v>1157</v>
      </c>
      <c r="H1160" s="24">
        <f t="shared" ca="1" si="302"/>
        <v>1812.7914519999999</v>
      </c>
      <c r="I1160" s="25">
        <f t="shared" ca="1" si="303"/>
        <v>195.18701736439999</v>
      </c>
      <c r="J1160" s="155"/>
      <c r="K1160" s="155"/>
      <c r="AR1160">
        <f t="shared" ca="1" si="304"/>
        <v>330.82545316</v>
      </c>
      <c r="AS1160">
        <f t="shared" ca="1" si="305"/>
        <v>318.17454684</v>
      </c>
      <c r="AT1160" cm="1">
        <f t="array" aca="1" ref="AT1160" ca="1">_xlfn.LET(_xlpm.rozsah, $J$3:$J$10001,_xlpm.podminka, (_xlpm.rozsah&gt;H1160)*(ISNUMBER(_xlpm.rozsah)),_xlpm.indexy, IF(_xlpm.podminka, ROW(_xlpm.rozsah)-MIN(ROW(_xlpm.rozsah))+1),_xlpm.prvni, MIN(_xlpm.indexy),_xlpm.finalni, IF(_xlpm.prvni=1, 2, _xlpm.prvni),INDEX(_xlpm.rozsah, _xlpm.finalni))</f>
        <v>1900</v>
      </c>
      <c r="AU1160" cm="1">
        <f t="array" aca="1" ref="AU1160" ca="1">INDEX($J$3:$J$10001,MATCH(AT1160,$J$3:$J$10004,0)-1)</f>
        <v>1800</v>
      </c>
      <c r="AV1160">
        <f t="shared" ca="1" si="306"/>
        <v>316</v>
      </c>
      <c r="AW1160">
        <f t="shared" ca="1" si="307"/>
        <v>333</v>
      </c>
      <c r="AX1160">
        <f t="shared" ca="1" si="308"/>
        <v>-17</v>
      </c>
      <c r="AY1160">
        <f t="shared" ca="1" si="309"/>
        <v>330.82545316</v>
      </c>
      <c r="AZ1160">
        <f t="shared" ca="1" si="310"/>
        <v>347.7259292173261</v>
      </c>
      <c r="BA1160">
        <f t="shared" ca="1" si="311"/>
        <v>335.2740707826739</v>
      </c>
      <c r="BB1160" cm="1">
        <f t="array" aca="1" ref="BB1160" ca="1">_xlfn.LET(_xlpm.rozsah, $J$3:$J$10001,_xlpm.podminka, (_xlpm.rozsah&gt;E1160)*(ISNUMBER(_xlpm.rozsah)),_xlpm.indexy, IF(_xlpm.podminka, ROW(_xlpm.rozsah)-MIN(ROW(_xlpm.rozsah))+1),_xlpm.prvni, MIN(_xlpm.indexy),_xlpm.finalni, IF(_xlpm.prvni=1, 2, _xlpm.prvni),INDEX(_xlpm.rozsah, _xlpm.finalni))</f>
        <v>1800</v>
      </c>
      <c r="BC1160" cm="1">
        <f t="array" aca="1" ref="BC1160" ca="1">INDEX($J$3:$J$10001,MATCH(BB1160,$J$3:$J$10004,0)-1)</f>
        <v>1700</v>
      </c>
      <c r="BD1160">
        <f t="shared" ca="1" si="312"/>
        <v>333</v>
      </c>
      <c r="BE1160">
        <f t="shared" ca="1" si="313"/>
        <v>350</v>
      </c>
      <c r="BF1160">
        <f t="shared" ca="1" si="314"/>
        <v>-17</v>
      </c>
      <c r="BG1160">
        <f t="shared" ca="1" si="315"/>
        <v>347.7259292173261</v>
      </c>
    </row>
    <row r="1161" spans="1:59" x14ac:dyDescent="0.25">
      <c r="A1161" s="64">
        <v>1158</v>
      </c>
      <c r="B1161" s="64">
        <v>64</v>
      </c>
      <c r="C1161" s="64">
        <v>99</v>
      </c>
      <c r="D1161" s="18">
        <v>1158</v>
      </c>
      <c r="E1161" s="21">
        <f t="shared" ca="1" si="300"/>
        <v>1682.6684964430597</v>
      </c>
      <c r="F1161" s="22">
        <f t="shared" ca="1" si="301"/>
        <v>347.87265508170969</v>
      </c>
      <c r="G1161" s="28">
        <v>1158</v>
      </c>
      <c r="H1161" s="24">
        <f t="shared" ca="1" si="302"/>
        <v>1788.1614079999999</v>
      </c>
      <c r="I1161" s="25">
        <f t="shared" ca="1" si="303"/>
        <v>331.66243503359999</v>
      </c>
      <c r="J1161" s="155"/>
      <c r="K1161" s="155"/>
      <c r="AR1161">
        <f t="shared" ca="1" si="304"/>
        <v>335.01256064</v>
      </c>
      <c r="AS1161">
        <f t="shared" ca="1" si="305"/>
        <v>347.98743936</v>
      </c>
      <c r="AT1161" cm="1">
        <f t="array" aca="1" ref="AT1161" ca="1">_xlfn.LET(_xlpm.rozsah, $J$3:$J$10001,_xlpm.podminka, (_xlpm.rozsah&gt;H1161)*(ISNUMBER(_xlpm.rozsah)),_xlpm.indexy, IF(_xlpm.podminka, ROW(_xlpm.rozsah)-MIN(ROW(_xlpm.rozsah))+1),_xlpm.prvni, MIN(_xlpm.indexy),_xlpm.finalni, IF(_xlpm.prvni=1, 2, _xlpm.prvni),INDEX(_xlpm.rozsah, _xlpm.finalni))</f>
        <v>1800</v>
      </c>
      <c r="AU1161" cm="1">
        <f t="array" aca="1" ref="AU1161" ca="1">INDEX($J$3:$J$10001,MATCH(AT1161,$J$3:$J$10004,0)-1)</f>
        <v>1700</v>
      </c>
      <c r="AV1161">
        <f t="shared" ca="1" si="306"/>
        <v>333</v>
      </c>
      <c r="AW1161">
        <f t="shared" ca="1" si="307"/>
        <v>350</v>
      </c>
      <c r="AX1161">
        <f t="shared" ca="1" si="308"/>
        <v>-17</v>
      </c>
      <c r="AY1161">
        <f t="shared" ca="1" si="309"/>
        <v>335.01256064</v>
      </c>
      <c r="AZ1161">
        <f t="shared" ca="1" si="310"/>
        <v>351.38652028455522</v>
      </c>
      <c r="BA1161">
        <f t="shared" ca="1" si="311"/>
        <v>356.61347971544478</v>
      </c>
      <c r="BB1161" cm="1">
        <f t="array" aca="1" ref="BB1161" ca="1">_xlfn.LET(_xlpm.rozsah, $J$3:$J$10001,_xlpm.podminka, (_xlpm.rozsah&gt;E1161)*(ISNUMBER(_xlpm.rozsah)),_xlpm.indexy, IF(_xlpm.podminka, ROW(_xlpm.rozsah)-MIN(ROW(_xlpm.rozsah))+1),_xlpm.prvni, MIN(_xlpm.indexy),_xlpm.finalni, IF(_xlpm.prvni=1, 2, _xlpm.prvni),INDEX(_xlpm.rozsah, _xlpm.finalni))</f>
        <v>1700</v>
      </c>
      <c r="BC1161" cm="1">
        <f t="array" aca="1" ref="BC1161" ca="1">INDEX($J$3:$J$10001,MATCH(BB1161,$J$3:$J$10004,0)-1)</f>
        <v>1600</v>
      </c>
      <c r="BD1161">
        <f t="shared" ca="1" si="312"/>
        <v>350</v>
      </c>
      <c r="BE1161">
        <f t="shared" ca="1" si="313"/>
        <v>358</v>
      </c>
      <c r="BF1161">
        <f t="shared" ca="1" si="314"/>
        <v>-8</v>
      </c>
      <c r="BG1161">
        <f t="shared" ca="1" si="315"/>
        <v>351.38652028455522</v>
      </c>
    </row>
    <row r="1162" spans="1:59" x14ac:dyDescent="0.25">
      <c r="A1162" s="64">
        <v>1159</v>
      </c>
      <c r="B1162" s="64">
        <v>51</v>
      </c>
      <c r="C1162" s="64">
        <v>86</v>
      </c>
      <c r="D1162" s="18">
        <v>1159</v>
      </c>
      <c r="E1162" s="21">
        <f t="shared" ca="1" si="300"/>
        <v>1483.0639581030632</v>
      </c>
      <c r="F1162" s="22">
        <f t="shared" ca="1" si="301"/>
        <v>309.60000000000002</v>
      </c>
      <c r="G1162" s="23">
        <v>1159</v>
      </c>
      <c r="H1162" s="24">
        <f t="shared" ca="1" si="302"/>
        <v>1628.066122</v>
      </c>
      <c r="I1162" s="25">
        <f t="shared" ca="1" si="303"/>
        <v>305.94905080640001</v>
      </c>
      <c r="J1162" s="155"/>
      <c r="K1162" s="155"/>
      <c r="AR1162">
        <f t="shared" ca="1" si="304"/>
        <v>355.75471024000001</v>
      </c>
      <c r="AS1162">
        <f t="shared" ca="1" si="305"/>
        <v>352.24528975999999</v>
      </c>
      <c r="AT1162" cm="1">
        <f t="array" aca="1" ref="AT1162" ca="1">_xlfn.LET(_xlpm.rozsah, $J$3:$J$10001,_xlpm.podminka, (_xlpm.rozsah&gt;H1162)*(ISNUMBER(_xlpm.rozsah)),_xlpm.indexy, IF(_xlpm.podminka, ROW(_xlpm.rozsah)-MIN(ROW(_xlpm.rozsah))+1),_xlpm.prvni, MIN(_xlpm.indexy),_xlpm.finalni, IF(_xlpm.prvni=1, 2, _xlpm.prvni),INDEX(_xlpm.rozsah, _xlpm.finalni))</f>
        <v>1700</v>
      </c>
      <c r="AU1162" cm="1">
        <f t="array" aca="1" ref="AU1162" ca="1">INDEX($J$3:$J$10001,MATCH(AT1162,$J$3:$J$10004,0)-1)</f>
        <v>1600</v>
      </c>
      <c r="AV1162">
        <f t="shared" ca="1" si="306"/>
        <v>350</v>
      </c>
      <c r="AW1162">
        <f t="shared" ca="1" si="307"/>
        <v>358</v>
      </c>
      <c r="AX1162">
        <f t="shared" ca="1" si="308"/>
        <v>-8</v>
      </c>
      <c r="AY1162">
        <f t="shared" ca="1" si="309"/>
        <v>355.75471024000001</v>
      </c>
      <c r="AZ1162">
        <f t="shared" ca="1" si="310"/>
        <v>360</v>
      </c>
      <c r="BA1162">
        <f t="shared" ca="1" si="311"/>
        <v>360</v>
      </c>
      <c r="BB1162" cm="1">
        <f t="array" aca="1" ref="BB1162" ca="1">_xlfn.LET(_xlpm.rozsah, $J$3:$J$10001,_xlpm.podminka, (_xlpm.rozsah&gt;E1162)*(ISNUMBER(_xlpm.rozsah)),_xlpm.indexy, IF(_xlpm.podminka, ROW(_xlpm.rozsah)-MIN(ROW(_xlpm.rozsah))+1),_xlpm.prvni, MIN(_xlpm.indexy),_xlpm.finalni, IF(_xlpm.prvni=1, 2, _xlpm.prvni),INDEX(_xlpm.rozsah, _xlpm.finalni))</f>
        <v>1500</v>
      </c>
      <c r="BC1162" cm="1">
        <f t="array" aca="1" ref="BC1162" ca="1">INDEX($J$3:$J$10001,MATCH(BB1162,$J$3:$J$10004,0)-1)</f>
        <v>1400</v>
      </c>
      <c r="BD1162">
        <f t="shared" ca="1" si="312"/>
        <v>360</v>
      </c>
      <c r="BE1162">
        <f t="shared" ca="1" si="313"/>
        <v>360</v>
      </c>
      <c r="BF1162">
        <f t="shared" ca="1" si="314"/>
        <v>0</v>
      </c>
      <c r="BG1162">
        <f t="shared" ca="1" si="315"/>
        <v>360</v>
      </c>
    </row>
    <row r="1163" spans="1:59" x14ac:dyDescent="0.25">
      <c r="A1163" s="64">
        <v>1160</v>
      </c>
      <c r="B1163" s="64">
        <v>70</v>
      </c>
      <c r="C1163" s="64">
        <v>53</v>
      </c>
      <c r="D1163" s="18">
        <v>1160</v>
      </c>
      <c r="E1163" s="21">
        <f t="shared" ca="1" si="300"/>
        <v>1774.7936679845966</v>
      </c>
      <c r="F1163" s="22">
        <f t="shared" ca="1" si="301"/>
        <v>178.76109051458786</v>
      </c>
      <c r="G1163" s="28">
        <v>1160</v>
      </c>
      <c r="H1163" s="24">
        <f t="shared" ca="1" si="302"/>
        <v>1862.0515399999999</v>
      </c>
      <c r="I1163" s="25">
        <f t="shared" ca="1" si="303"/>
        <v>170.89915624600002</v>
      </c>
      <c r="J1163" s="155"/>
      <c r="K1163" s="155"/>
      <c r="AR1163">
        <f t="shared" ca="1" si="304"/>
        <v>322.45123820000003</v>
      </c>
      <c r="AS1163">
        <f t="shared" ca="1" si="305"/>
        <v>326.54876179999997</v>
      </c>
      <c r="AT1163" cm="1">
        <f t="array" aca="1" ref="AT1163" ca="1">_xlfn.LET(_xlpm.rozsah, $J$3:$J$10001,_xlpm.podminka, (_xlpm.rozsah&gt;H1163)*(ISNUMBER(_xlpm.rozsah)),_xlpm.indexy, IF(_xlpm.podminka, ROW(_xlpm.rozsah)-MIN(ROW(_xlpm.rozsah))+1),_xlpm.prvni, MIN(_xlpm.indexy),_xlpm.finalni, IF(_xlpm.prvni=1, 2, _xlpm.prvni),INDEX(_xlpm.rozsah, _xlpm.finalni))</f>
        <v>1900</v>
      </c>
      <c r="AU1163" cm="1">
        <f t="array" aca="1" ref="AU1163" ca="1">INDEX($J$3:$J$10001,MATCH(AT1163,$J$3:$J$10004,0)-1)</f>
        <v>1800</v>
      </c>
      <c r="AV1163">
        <f t="shared" ca="1" si="306"/>
        <v>316</v>
      </c>
      <c r="AW1163">
        <f t="shared" ca="1" si="307"/>
        <v>333</v>
      </c>
      <c r="AX1163">
        <f t="shared" ca="1" si="308"/>
        <v>-17</v>
      </c>
      <c r="AY1163">
        <f t="shared" ca="1" si="309"/>
        <v>322.45123820000003</v>
      </c>
      <c r="AZ1163">
        <f t="shared" ca="1" si="310"/>
        <v>337.28507644261856</v>
      </c>
      <c r="BA1163">
        <f t="shared" ca="1" si="311"/>
        <v>345.71492355738144</v>
      </c>
      <c r="BB1163" cm="1">
        <f t="array" aca="1" ref="BB1163" ca="1">_xlfn.LET(_xlpm.rozsah, $J$3:$J$10001,_xlpm.podminka, (_xlpm.rozsah&gt;E1163)*(ISNUMBER(_xlpm.rozsah)),_xlpm.indexy, IF(_xlpm.podminka, ROW(_xlpm.rozsah)-MIN(ROW(_xlpm.rozsah))+1),_xlpm.prvni, MIN(_xlpm.indexy),_xlpm.finalni, IF(_xlpm.prvni=1, 2, _xlpm.prvni),INDEX(_xlpm.rozsah, _xlpm.finalni))</f>
        <v>1800</v>
      </c>
      <c r="BC1163" cm="1">
        <f t="array" aca="1" ref="BC1163" ca="1">INDEX($J$3:$J$10001,MATCH(BB1163,$J$3:$J$10004,0)-1)</f>
        <v>1700</v>
      </c>
      <c r="BD1163">
        <f t="shared" ca="1" si="312"/>
        <v>333</v>
      </c>
      <c r="BE1163">
        <f t="shared" ca="1" si="313"/>
        <v>350</v>
      </c>
      <c r="BF1163">
        <f t="shared" ca="1" si="314"/>
        <v>-17</v>
      </c>
      <c r="BG1163">
        <f t="shared" ca="1" si="315"/>
        <v>337.28507644261856</v>
      </c>
    </row>
    <row r="1164" spans="1:59" x14ac:dyDescent="0.25">
      <c r="A1164" s="64">
        <v>1161</v>
      </c>
      <c r="B1164" s="64">
        <v>72</v>
      </c>
      <c r="C1164" s="64">
        <v>36</v>
      </c>
      <c r="D1164" s="18">
        <v>1161</v>
      </c>
      <c r="E1164" s="21">
        <f t="shared" ca="1" si="300"/>
        <v>1805.5020584984422</v>
      </c>
      <c r="F1164" s="22">
        <f t="shared" ca="1" si="301"/>
        <v>119.54327401989532</v>
      </c>
      <c r="G1164" s="23">
        <v>1161</v>
      </c>
      <c r="H1164" s="24">
        <f t="shared" ca="1" si="302"/>
        <v>1886.6815839999999</v>
      </c>
      <c r="I1164" s="25">
        <f t="shared" ca="1" si="303"/>
        <v>114.57508705920002</v>
      </c>
      <c r="J1164" s="155"/>
      <c r="K1164" s="155"/>
      <c r="AR1164">
        <f t="shared" ca="1" si="304"/>
        <v>318.26413072000003</v>
      </c>
      <c r="AS1164">
        <f t="shared" ca="1" si="305"/>
        <v>330.73586927999997</v>
      </c>
      <c r="AT1164" cm="1">
        <f t="array" aca="1" ref="AT1164" ca="1">_xlfn.LET(_xlpm.rozsah, $J$3:$J$10001,_xlpm.podminka, (_xlpm.rozsah&gt;H1164)*(ISNUMBER(_xlpm.rozsah)),_xlpm.indexy, IF(_xlpm.podminka, ROW(_xlpm.rozsah)-MIN(ROW(_xlpm.rozsah))+1),_xlpm.prvni, MIN(_xlpm.indexy),_xlpm.finalni, IF(_xlpm.prvni=1, 2, _xlpm.prvni),INDEX(_xlpm.rozsah, _xlpm.finalni))</f>
        <v>1900</v>
      </c>
      <c r="AU1164" cm="1">
        <f t="array" aca="1" ref="AU1164" ca="1">INDEX($J$3:$J$10001,MATCH(AT1164,$J$3:$J$10004,0)-1)</f>
        <v>1800</v>
      </c>
      <c r="AV1164">
        <f t="shared" ca="1" si="306"/>
        <v>316</v>
      </c>
      <c r="AW1164">
        <f t="shared" ca="1" si="307"/>
        <v>333</v>
      </c>
      <c r="AX1164">
        <f t="shared" ca="1" si="308"/>
        <v>-17</v>
      </c>
      <c r="AY1164">
        <f t="shared" ca="1" si="309"/>
        <v>318.26413072000003</v>
      </c>
      <c r="AZ1164">
        <f t="shared" ca="1" si="310"/>
        <v>332.06465005526479</v>
      </c>
      <c r="BA1164">
        <f t="shared" ca="1" si="311"/>
        <v>316.93534994473521</v>
      </c>
      <c r="BB1164" cm="1">
        <f t="array" aca="1" ref="BB1164" ca="1">_xlfn.LET(_xlpm.rozsah, $J$3:$J$10001,_xlpm.podminka, (_xlpm.rozsah&gt;E1164)*(ISNUMBER(_xlpm.rozsah)),_xlpm.indexy, IF(_xlpm.podminka, ROW(_xlpm.rozsah)-MIN(ROW(_xlpm.rozsah))+1),_xlpm.prvni, MIN(_xlpm.indexy),_xlpm.finalni, IF(_xlpm.prvni=1, 2, _xlpm.prvni),INDEX(_xlpm.rozsah, _xlpm.finalni))</f>
        <v>1900</v>
      </c>
      <c r="BC1164" cm="1">
        <f t="array" aca="1" ref="BC1164" ca="1">INDEX($J$3:$J$10001,MATCH(BB1164,$J$3:$J$10004,0)-1)</f>
        <v>1800</v>
      </c>
      <c r="BD1164">
        <f t="shared" ca="1" si="312"/>
        <v>316</v>
      </c>
      <c r="BE1164">
        <f t="shared" ca="1" si="313"/>
        <v>333</v>
      </c>
      <c r="BF1164">
        <f t="shared" ca="1" si="314"/>
        <v>-17</v>
      </c>
      <c r="BG1164">
        <f t="shared" ca="1" si="315"/>
        <v>332.06465005526479</v>
      </c>
    </row>
    <row r="1165" spans="1:59" x14ac:dyDescent="0.25">
      <c r="A1165" s="64">
        <v>1162</v>
      </c>
      <c r="B1165" s="64">
        <v>71</v>
      </c>
      <c r="C1165" s="64">
        <v>47</v>
      </c>
      <c r="D1165" s="18">
        <v>1162</v>
      </c>
      <c r="E1165" s="21">
        <f t="shared" ca="1" si="300"/>
        <v>1790.1478632415192</v>
      </c>
      <c r="F1165" s="22">
        <f t="shared" ca="1" si="301"/>
        <v>157.29718572700261</v>
      </c>
      <c r="G1165" s="28">
        <v>1162</v>
      </c>
      <c r="H1165" s="24">
        <f t="shared" ca="1" si="302"/>
        <v>1874.3665619999999</v>
      </c>
      <c r="I1165" s="25">
        <f t="shared" ca="1" si="303"/>
        <v>150.56811169620002</v>
      </c>
      <c r="J1165" s="155"/>
      <c r="K1165" s="155"/>
      <c r="AR1165">
        <f t="shared" ca="1" si="304"/>
        <v>320.35768446000003</v>
      </c>
      <c r="AS1165">
        <f t="shared" ca="1" si="305"/>
        <v>328.64231553999997</v>
      </c>
      <c r="AT1165" cm="1">
        <f t="array" aca="1" ref="AT1165" ca="1">_xlfn.LET(_xlpm.rozsah, $J$3:$J$10001,_xlpm.podminka, (_xlpm.rozsah&gt;H1165)*(ISNUMBER(_xlpm.rozsah)),_xlpm.indexy, IF(_xlpm.podminka, ROW(_xlpm.rozsah)-MIN(ROW(_xlpm.rozsah))+1),_xlpm.prvni, MIN(_xlpm.indexy),_xlpm.finalni, IF(_xlpm.prvni=1, 2, _xlpm.prvni),INDEX(_xlpm.rozsah, _xlpm.finalni))</f>
        <v>1900</v>
      </c>
      <c r="AU1165" cm="1">
        <f t="array" aca="1" ref="AU1165" ca="1">INDEX($J$3:$J$10001,MATCH(AT1165,$J$3:$J$10004,0)-1)</f>
        <v>1800</v>
      </c>
      <c r="AV1165">
        <f t="shared" ca="1" si="306"/>
        <v>316</v>
      </c>
      <c r="AW1165">
        <f t="shared" ca="1" si="307"/>
        <v>333</v>
      </c>
      <c r="AX1165">
        <f t="shared" ca="1" si="308"/>
        <v>-17</v>
      </c>
      <c r="AY1165">
        <f t="shared" ca="1" si="309"/>
        <v>320.35768446000003</v>
      </c>
      <c r="AZ1165">
        <f t="shared" ca="1" si="310"/>
        <v>334.67486324894173</v>
      </c>
      <c r="BA1165">
        <f t="shared" ca="1" si="311"/>
        <v>348.32513675105827</v>
      </c>
      <c r="BB1165" cm="1">
        <f t="array" aca="1" ref="BB1165" ca="1">_xlfn.LET(_xlpm.rozsah, $J$3:$J$10001,_xlpm.podminka, (_xlpm.rozsah&gt;E1165)*(ISNUMBER(_xlpm.rozsah)),_xlpm.indexy, IF(_xlpm.podminka, ROW(_xlpm.rozsah)-MIN(ROW(_xlpm.rozsah))+1),_xlpm.prvni, MIN(_xlpm.indexy),_xlpm.finalni, IF(_xlpm.prvni=1, 2, _xlpm.prvni),INDEX(_xlpm.rozsah, _xlpm.finalni))</f>
        <v>1800</v>
      </c>
      <c r="BC1165" cm="1">
        <f t="array" aca="1" ref="BC1165" ca="1">INDEX($J$3:$J$10001,MATCH(BB1165,$J$3:$J$10004,0)-1)</f>
        <v>1700</v>
      </c>
      <c r="BD1165">
        <f t="shared" ca="1" si="312"/>
        <v>333</v>
      </c>
      <c r="BE1165">
        <f t="shared" ca="1" si="313"/>
        <v>350</v>
      </c>
      <c r="BF1165">
        <f t="shared" ca="1" si="314"/>
        <v>-17</v>
      </c>
      <c r="BG1165">
        <f t="shared" ca="1" si="315"/>
        <v>334.67486324894173</v>
      </c>
    </row>
    <row r="1166" spans="1:59" x14ac:dyDescent="0.25">
      <c r="A1166" s="64">
        <v>1163</v>
      </c>
      <c r="B1166" s="64">
        <v>70</v>
      </c>
      <c r="C1166" s="64">
        <v>42</v>
      </c>
      <c r="D1166" s="18">
        <v>1163</v>
      </c>
      <c r="E1166" s="21">
        <f t="shared" ca="1" si="300"/>
        <v>1774.7936679845966</v>
      </c>
      <c r="F1166" s="22">
        <f t="shared" ca="1" si="301"/>
        <v>141.65973210589979</v>
      </c>
      <c r="G1166" s="23">
        <v>1163</v>
      </c>
      <c r="H1166" s="24">
        <f t="shared" ca="1" si="302"/>
        <v>1862.0515399999999</v>
      </c>
      <c r="I1166" s="25">
        <f t="shared" ca="1" si="303"/>
        <v>135.42952004400001</v>
      </c>
      <c r="J1166" s="155"/>
      <c r="K1166" s="155"/>
      <c r="AR1166">
        <f t="shared" ca="1" si="304"/>
        <v>322.45123820000003</v>
      </c>
      <c r="AS1166">
        <f t="shared" ca="1" si="305"/>
        <v>326.54876179999997</v>
      </c>
      <c r="AT1166" cm="1">
        <f t="array" aca="1" ref="AT1166" ca="1">_xlfn.LET(_xlpm.rozsah, $J$3:$J$10001,_xlpm.podminka, (_xlpm.rozsah&gt;H1166)*(ISNUMBER(_xlpm.rozsah)),_xlpm.indexy, IF(_xlpm.podminka, ROW(_xlpm.rozsah)-MIN(ROW(_xlpm.rozsah))+1),_xlpm.prvni, MIN(_xlpm.indexy),_xlpm.finalni, IF(_xlpm.prvni=1, 2, _xlpm.prvni),INDEX(_xlpm.rozsah, _xlpm.finalni))</f>
        <v>1900</v>
      </c>
      <c r="AU1166" cm="1">
        <f t="array" aca="1" ref="AU1166" ca="1">INDEX($J$3:$J$10001,MATCH(AT1166,$J$3:$J$10004,0)-1)</f>
        <v>1800</v>
      </c>
      <c r="AV1166">
        <f t="shared" ca="1" si="306"/>
        <v>316</v>
      </c>
      <c r="AW1166">
        <f t="shared" ca="1" si="307"/>
        <v>333</v>
      </c>
      <c r="AX1166">
        <f t="shared" ca="1" si="308"/>
        <v>-17</v>
      </c>
      <c r="AY1166">
        <f t="shared" ca="1" si="309"/>
        <v>322.45123820000003</v>
      </c>
      <c r="AZ1166">
        <f t="shared" ca="1" si="310"/>
        <v>337.28507644261856</v>
      </c>
      <c r="BA1166">
        <f t="shared" ca="1" si="311"/>
        <v>345.71492355738144</v>
      </c>
      <c r="BB1166" cm="1">
        <f t="array" aca="1" ref="BB1166" ca="1">_xlfn.LET(_xlpm.rozsah, $J$3:$J$10001,_xlpm.podminka, (_xlpm.rozsah&gt;E1166)*(ISNUMBER(_xlpm.rozsah)),_xlpm.indexy, IF(_xlpm.podminka, ROW(_xlpm.rozsah)-MIN(ROW(_xlpm.rozsah))+1),_xlpm.prvni, MIN(_xlpm.indexy),_xlpm.finalni, IF(_xlpm.prvni=1, 2, _xlpm.prvni),INDEX(_xlpm.rozsah, _xlpm.finalni))</f>
        <v>1800</v>
      </c>
      <c r="BC1166" cm="1">
        <f t="array" aca="1" ref="BC1166" ca="1">INDEX($J$3:$J$10001,MATCH(BB1166,$J$3:$J$10004,0)-1)</f>
        <v>1700</v>
      </c>
      <c r="BD1166">
        <f t="shared" ca="1" si="312"/>
        <v>333</v>
      </c>
      <c r="BE1166">
        <f t="shared" ca="1" si="313"/>
        <v>350</v>
      </c>
      <c r="BF1166">
        <f t="shared" ca="1" si="314"/>
        <v>-17</v>
      </c>
      <c r="BG1166">
        <f t="shared" ca="1" si="315"/>
        <v>337.28507644261856</v>
      </c>
    </row>
    <row r="1167" spans="1:59" x14ac:dyDescent="0.25">
      <c r="A1167" s="64">
        <v>1164</v>
      </c>
      <c r="B1167" s="64">
        <v>67</v>
      </c>
      <c r="C1167" s="64">
        <v>34</v>
      </c>
      <c r="D1167" s="18">
        <v>1164</v>
      </c>
      <c r="E1167" s="21">
        <f t="shared" ca="1" si="300"/>
        <v>1728.7310822138281</v>
      </c>
      <c r="F1167" s="22">
        <f t="shared" ca="1" si="301"/>
        <v>117.33934344804072</v>
      </c>
      <c r="G1167" s="28">
        <v>1164</v>
      </c>
      <c r="H1167" s="24">
        <f t="shared" ca="1" si="302"/>
        <v>1825.1064739999999</v>
      </c>
      <c r="I1167" s="25">
        <f t="shared" ca="1" si="303"/>
        <v>111.76884580279999</v>
      </c>
      <c r="J1167" s="155"/>
      <c r="K1167" s="155"/>
      <c r="AR1167">
        <f t="shared" ca="1" si="304"/>
        <v>328.73189941999999</v>
      </c>
      <c r="AS1167">
        <f t="shared" ca="1" si="305"/>
        <v>320.26810058000001</v>
      </c>
      <c r="AT1167" cm="1">
        <f t="array" aca="1" ref="AT1167" ca="1">_xlfn.LET(_xlpm.rozsah, $J$3:$J$10001,_xlpm.podminka, (_xlpm.rozsah&gt;H1167)*(ISNUMBER(_xlpm.rozsah)),_xlpm.indexy, IF(_xlpm.podminka, ROW(_xlpm.rozsah)-MIN(ROW(_xlpm.rozsah))+1),_xlpm.prvni, MIN(_xlpm.indexy),_xlpm.finalni, IF(_xlpm.prvni=1, 2, _xlpm.prvni),INDEX(_xlpm.rozsah, _xlpm.finalni))</f>
        <v>1900</v>
      </c>
      <c r="AU1167" cm="1">
        <f t="array" aca="1" ref="AU1167" ca="1">INDEX($J$3:$J$10001,MATCH(AT1167,$J$3:$J$10004,0)-1)</f>
        <v>1800</v>
      </c>
      <c r="AV1167">
        <f t="shared" ca="1" si="306"/>
        <v>316</v>
      </c>
      <c r="AW1167">
        <f t="shared" ca="1" si="307"/>
        <v>333</v>
      </c>
      <c r="AX1167">
        <f t="shared" ca="1" si="308"/>
        <v>-17</v>
      </c>
      <c r="AY1167">
        <f t="shared" ca="1" si="309"/>
        <v>328.73189941999999</v>
      </c>
      <c r="AZ1167">
        <f t="shared" ca="1" si="310"/>
        <v>345.11571602364921</v>
      </c>
      <c r="BA1167">
        <f t="shared" ca="1" si="311"/>
        <v>337.88428397635079</v>
      </c>
      <c r="BB1167" cm="1">
        <f t="array" aca="1" ref="BB1167" ca="1">_xlfn.LET(_xlpm.rozsah, $J$3:$J$10001,_xlpm.podminka, (_xlpm.rozsah&gt;E1167)*(ISNUMBER(_xlpm.rozsah)),_xlpm.indexy, IF(_xlpm.podminka, ROW(_xlpm.rozsah)-MIN(ROW(_xlpm.rozsah))+1),_xlpm.prvni, MIN(_xlpm.indexy),_xlpm.finalni, IF(_xlpm.prvni=1, 2, _xlpm.prvni),INDEX(_xlpm.rozsah, _xlpm.finalni))</f>
        <v>1800</v>
      </c>
      <c r="BC1167" cm="1">
        <f t="array" aca="1" ref="BC1167" ca="1">INDEX($J$3:$J$10001,MATCH(BB1167,$J$3:$J$10004,0)-1)</f>
        <v>1700</v>
      </c>
      <c r="BD1167">
        <f t="shared" ca="1" si="312"/>
        <v>333</v>
      </c>
      <c r="BE1167">
        <f t="shared" ca="1" si="313"/>
        <v>350</v>
      </c>
      <c r="BF1167">
        <f t="shared" ca="1" si="314"/>
        <v>-17</v>
      </c>
      <c r="BG1167">
        <f t="shared" ca="1" si="315"/>
        <v>345.11571602364921</v>
      </c>
    </row>
    <row r="1168" spans="1:59" x14ac:dyDescent="0.25">
      <c r="A1168" s="64">
        <v>1165</v>
      </c>
      <c r="B1168" s="64">
        <v>74</v>
      </c>
      <c r="C1168" s="64">
        <v>2</v>
      </c>
      <c r="D1168" s="18">
        <v>1165</v>
      </c>
      <c r="E1168" s="21">
        <f t="shared" ca="1" si="300"/>
        <v>1836.2104490122879</v>
      </c>
      <c r="F1168" s="22">
        <f t="shared" ca="1" si="301"/>
        <v>6.5368844733582216</v>
      </c>
      <c r="G1168" s="23">
        <v>1165</v>
      </c>
      <c r="H1168" s="24">
        <f t="shared" ca="1" si="302"/>
        <v>1911.3116279999999</v>
      </c>
      <c r="I1168" s="25">
        <f t="shared" ca="1" si="303"/>
        <v>6.2838027904000002</v>
      </c>
      <c r="J1168" s="155"/>
      <c r="K1168" s="155"/>
      <c r="AR1168">
        <f t="shared" ca="1" si="304"/>
        <v>314.19013952</v>
      </c>
      <c r="AS1168">
        <f t="shared" ca="1" si="305"/>
        <v>301.80986048</v>
      </c>
      <c r="AT1168" cm="1">
        <f t="array" aca="1" ref="AT1168" ca="1">_xlfn.LET(_xlpm.rozsah, $J$3:$J$10001,_xlpm.podminka, (_xlpm.rozsah&gt;H1168)*(ISNUMBER(_xlpm.rozsah)),_xlpm.indexy, IF(_xlpm.podminka, ROW(_xlpm.rozsah)-MIN(ROW(_xlpm.rozsah))+1),_xlpm.prvni, MIN(_xlpm.indexy),_xlpm.finalni, IF(_xlpm.prvni=1, 2, _xlpm.prvni),INDEX(_xlpm.rozsah, _xlpm.finalni))</f>
        <v>2000</v>
      </c>
      <c r="AU1168" cm="1">
        <f t="array" aca="1" ref="AU1168" ca="1">INDEX($J$3:$J$10001,MATCH(AT1168,$J$3:$J$10004,0)-1)</f>
        <v>1900</v>
      </c>
      <c r="AV1168">
        <f t="shared" ca="1" si="306"/>
        <v>300</v>
      </c>
      <c r="AW1168">
        <f t="shared" ca="1" si="307"/>
        <v>316</v>
      </c>
      <c r="AX1168">
        <f t="shared" ca="1" si="308"/>
        <v>-16</v>
      </c>
      <c r="AY1168">
        <f t="shared" ca="1" si="309"/>
        <v>314.19013952</v>
      </c>
      <c r="AZ1168">
        <f t="shared" ca="1" si="310"/>
        <v>326.84422366791108</v>
      </c>
      <c r="BA1168">
        <f t="shared" ca="1" si="311"/>
        <v>322.15577633208892</v>
      </c>
      <c r="BB1168" cm="1">
        <f t="array" aca="1" ref="BB1168" ca="1">_xlfn.LET(_xlpm.rozsah, $J$3:$J$10001,_xlpm.podminka, (_xlpm.rozsah&gt;E1168)*(ISNUMBER(_xlpm.rozsah)),_xlpm.indexy, IF(_xlpm.podminka, ROW(_xlpm.rozsah)-MIN(ROW(_xlpm.rozsah))+1),_xlpm.prvni, MIN(_xlpm.indexy),_xlpm.finalni, IF(_xlpm.prvni=1, 2, _xlpm.prvni),INDEX(_xlpm.rozsah, _xlpm.finalni))</f>
        <v>1900</v>
      </c>
      <c r="BC1168" cm="1">
        <f t="array" aca="1" ref="BC1168" ca="1">INDEX($J$3:$J$10001,MATCH(BB1168,$J$3:$J$10004,0)-1)</f>
        <v>1800</v>
      </c>
      <c r="BD1168">
        <f t="shared" ca="1" si="312"/>
        <v>316</v>
      </c>
      <c r="BE1168">
        <f t="shared" ca="1" si="313"/>
        <v>333</v>
      </c>
      <c r="BF1168">
        <f t="shared" ca="1" si="314"/>
        <v>-17</v>
      </c>
      <c r="BG1168">
        <f t="shared" ca="1" si="315"/>
        <v>326.84422366791108</v>
      </c>
    </row>
    <row r="1169" spans="1:59" x14ac:dyDescent="0.25">
      <c r="A1169" s="64">
        <v>1166</v>
      </c>
      <c r="B1169" s="64">
        <v>75</v>
      </c>
      <c r="C1169" s="64">
        <v>21</v>
      </c>
      <c r="D1169" s="18">
        <v>1166</v>
      </c>
      <c r="E1169" s="21">
        <f t="shared" ca="1" si="300"/>
        <v>1851.5646442692105</v>
      </c>
      <c r="F1169" s="22">
        <f t="shared" ca="1" si="301"/>
        <v>68.089142199589176</v>
      </c>
      <c r="G1169" s="28">
        <v>1166</v>
      </c>
      <c r="H1169" s="24">
        <f t="shared" ca="1" si="302"/>
        <v>1923.6266499999999</v>
      </c>
      <c r="I1169" s="25">
        <f t="shared" ca="1" si="303"/>
        <v>65.566144559999998</v>
      </c>
      <c r="J1169" s="155"/>
      <c r="K1169" s="155"/>
      <c r="AR1169">
        <f t="shared" ca="1" si="304"/>
        <v>312.21973600000001</v>
      </c>
      <c r="AS1169">
        <f t="shared" ca="1" si="305"/>
        <v>303.78026399999999</v>
      </c>
      <c r="AT1169" cm="1">
        <f t="array" aca="1" ref="AT1169" ca="1">_xlfn.LET(_xlpm.rozsah, $J$3:$J$10001,_xlpm.podminka, (_xlpm.rozsah&gt;H1169)*(ISNUMBER(_xlpm.rozsah)),_xlpm.indexy, IF(_xlpm.podminka, ROW(_xlpm.rozsah)-MIN(ROW(_xlpm.rozsah))+1),_xlpm.prvni, MIN(_xlpm.indexy),_xlpm.finalni, IF(_xlpm.prvni=1, 2, _xlpm.prvni),INDEX(_xlpm.rozsah, _xlpm.finalni))</f>
        <v>2000</v>
      </c>
      <c r="AU1169" cm="1">
        <f t="array" aca="1" ref="AU1169" ca="1">INDEX($J$3:$J$10001,MATCH(AT1169,$J$3:$J$10004,0)-1)</f>
        <v>1900</v>
      </c>
      <c r="AV1169">
        <f t="shared" ca="1" si="306"/>
        <v>300</v>
      </c>
      <c r="AW1169">
        <f t="shared" ca="1" si="307"/>
        <v>316</v>
      </c>
      <c r="AX1169">
        <f t="shared" ca="1" si="308"/>
        <v>-16</v>
      </c>
      <c r="AY1169">
        <f t="shared" ca="1" si="309"/>
        <v>312.21973600000001</v>
      </c>
      <c r="AZ1169">
        <f t="shared" ca="1" si="310"/>
        <v>324.2340104742342</v>
      </c>
      <c r="BA1169">
        <f t="shared" ca="1" si="311"/>
        <v>324.7659895257658</v>
      </c>
      <c r="BB1169" cm="1">
        <f t="array" aca="1" ref="BB1169" ca="1">_xlfn.LET(_xlpm.rozsah, $J$3:$J$10001,_xlpm.podminka, (_xlpm.rozsah&gt;E1169)*(ISNUMBER(_xlpm.rozsah)),_xlpm.indexy, IF(_xlpm.podminka, ROW(_xlpm.rozsah)-MIN(ROW(_xlpm.rozsah))+1),_xlpm.prvni, MIN(_xlpm.indexy),_xlpm.finalni, IF(_xlpm.prvni=1, 2, _xlpm.prvni),INDEX(_xlpm.rozsah, _xlpm.finalni))</f>
        <v>1900</v>
      </c>
      <c r="BC1169" cm="1">
        <f t="array" aca="1" ref="BC1169" ca="1">INDEX($J$3:$J$10001,MATCH(BB1169,$J$3:$J$10004,0)-1)</f>
        <v>1800</v>
      </c>
      <c r="BD1169">
        <f t="shared" ca="1" si="312"/>
        <v>316</v>
      </c>
      <c r="BE1169">
        <f t="shared" ca="1" si="313"/>
        <v>333</v>
      </c>
      <c r="BF1169">
        <f t="shared" ca="1" si="314"/>
        <v>-17</v>
      </c>
      <c r="BG1169">
        <f t="shared" ca="1" si="315"/>
        <v>324.2340104742342</v>
      </c>
    </row>
    <row r="1170" spans="1:59" x14ac:dyDescent="0.25">
      <c r="A1170" s="64">
        <v>1167</v>
      </c>
      <c r="B1170" s="64">
        <v>74</v>
      </c>
      <c r="C1170" s="64">
        <v>15</v>
      </c>
      <c r="D1170" s="18">
        <v>1167</v>
      </c>
      <c r="E1170" s="21">
        <f t="shared" ca="1" si="300"/>
        <v>1836.2104490122879</v>
      </c>
      <c r="F1170" s="22">
        <f t="shared" ca="1" si="301"/>
        <v>49.026633550186659</v>
      </c>
      <c r="G1170" s="23">
        <v>1167</v>
      </c>
      <c r="H1170" s="24">
        <f t="shared" ca="1" si="302"/>
        <v>1911.3116279999999</v>
      </c>
      <c r="I1170" s="25">
        <f t="shared" ca="1" si="303"/>
        <v>47.128520928</v>
      </c>
      <c r="J1170" s="155"/>
      <c r="K1170" s="155"/>
      <c r="AR1170">
        <f t="shared" ca="1" si="304"/>
        <v>314.19013952</v>
      </c>
      <c r="AS1170">
        <f t="shared" ca="1" si="305"/>
        <v>301.80986048</v>
      </c>
      <c r="AT1170" cm="1">
        <f t="array" aca="1" ref="AT1170" ca="1">_xlfn.LET(_xlpm.rozsah, $J$3:$J$10001,_xlpm.podminka, (_xlpm.rozsah&gt;H1170)*(ISNUMBER(_xlpm.rozsah)),_xlpm.indexy, IF(_xlpm.podminka, ROW(_xlpm.rozsah)-MIN(ROW(_xlpm.rozsah))+1),_xlpm.prvni, MIN(_xlpm.indexy),_xlpm.finalni, IF(_xlpm.prvni=1, 2, _xlpm.prvni),INDEX(_xlpm.rozsah, _xlpm.finalni))</f>
        <v>2000</v>
      </c>
      <c r="AU1170" cm="1">
        <f t="array" aca="1" ref="AU1170" ca="1">INDEX($J$3:$J$10001,MATCH(AT1170,$J$3:$J$10004,0)-1)</f>
        <v>1900</v>
      </c>
      <c r="AV1170">
        <f t="shared" ca="1" si="306"/>
        <v>300</v>
      </c>
      <c r="AW1170">
        <f t="shared" ca="1" si="307"/>
        <v>316</v>
      </c>
      <c r="AX1170">
        <f t="shared" ca="1" si="308"/>
        <v>-16</v>
      </c>
      <c r="AY1170">
        <f t="shared" ca="1" si="309"/>
        <v>314.19013952</v>
      </c>
      <c r="AZ1170">
        <f t="shared" ca="1" si="310"/>
        <v>326.84422366791108</v>
      </c>
      <c r="BA1170">
        <f t="shared" ca="1" si="311"/>
        <v>322.15577633208892</v>
      </c>
      <c r="BB1170" cm="1">
        <f t="array" aca="1" ref="BB1170" ca="1">_xlfn.LET(_xlpm.rozsah, $J$3:$J$10001,_xlpm.podminka, (_xlpm.rozsah&gt;E1170)*(ISNUMBER(_xlpm.rozsah)),_xlpm.indexy, IF(_xlpm.podminka, ROW(_xlpm.rozsah)-MIN(ROW(_xlpm.rozsah))+1),_xlpm.prvni, MIN(_xlpm.indexy),_xlpm.finalni, IF(_xlpm.prvni=1, 2, _xlpm.prvni),INDEX(_xlpm.rozsah, _xlpm.finalni))</f>
        <v>1900</v>
      </c>
      <c r="BC1170" cm="1">
        <f t="array" aca="1" ref="BC1170" ca="1">INDEX($J$3:$J$10001,MATCH(BB1170,$J$3:$J$10004,0)-1)</f>
        <v>1800</v>
      </c>
      <c r="BD1170">
        <f t="shared" ca="1" si="312"/>
        <v>316</v>
      </c>
      <c r="BE1170">
        <f t="shared" ca="1" si="313"/>
        <v>333</v>
      </c>
      <c r="BF1170">
        <f t="shared" ca="1" si="314"/>
        <v>-17</v>
      </c>
      <c r="BG1170">
        <f t="shared" ca="1" si="315"/>
        <v>326.84422366791108</v>
      </c>
    </row>
    <row r="1171" spans="1:59" x14ac:dyDescent="0.25">
      <c r="A1171" s="64">
        <v>1168</v>
      </c>
      <c r="B1171" s="64">
        <v>75</v>
      </c>
      <c r="C1171" s="64">
        <v>13</v>
      </c>
      <c r="D1171" s="18">
        <v>1168</v>
      </c>
      <c r="E1171" s="21">
        <f t="shared" ca="1" si="300"/>
        <v>1851.5646442692105</v>
      </c>
      <c r="F1171" s="22">
        <f t="shared" ca="1" si="301"/>
        <v>42.150421361650444</v>
      </c>
      <c r="G1171" s="28">
        <v>1168</v>
      </c>
      <c r="H1171" s="24">
        <f t="shared" ca="1" si="302"/>
        <v>1923.6266499999999</v>
      </c>
      <c r="I1171" s="25">
        <f t="shared" ca="1" si="303"/>
        <v>40.588565680000002</v>
      </c>
      <c r="J1171" s="155"/>
      <c r="K1171" s="155"/>
      <c r="AR1171">
        <f t="shared" ca="1" si="304"/>
        <v>312.21973600000001</v>
      </c>
      <c r="AS1171">
        <f t="shared" ca="1" si="305"/>
        <v>303.78026399999999</v>
      </c>
      <c r="AT1171" cm="1">
        <f t="array" aca="1" ref="AT1171" ca="1">_xlfn.LET(_xlpm.rozsah, $J$3:$J$10001,_xlpm.podminka, (_xlpm.rozsah&gt;H1171)*(ISNUMBER(_xlpm.rozsah)),_xlpm.indexy, IF(_xlpm.podminka, ROW(_xlpm.rozsah)-MIN(ROW(_xlpm.rozsah))+1),_xlpm.prvni, MIN(_xlpm.indexy),_xlpm.finalni, IF(_xlpm.prvni=1, 2, _xlpm.prvni),INDEX(_xlpm.rozsah, _xlpm.finalni))</f>
        <v>2000</v>
      </c>
      <c r="AU1171" cm="1">
        <f t="array" aca="1" ref="AU1171" ca="1">INDEX($J$3:$J$10001,MATCH(AT1171,$J$3:$J$10004,0)-1)</f>
        <v>1900</v>
      </c>
      <c r="AV1171">
        <f t="shared" ca="1" si="306"/>
        <v>300</v>
      </c>
      <c r="AW1171">
        <f t="shared" ca="1" si="307"/>
        <v>316</v>
      </c>
      <c r="AX1171">
        <f t="shared" ca="1" si="308"/>
        <v>-16</v>
      </c>
      <c r="AY1171">
        <f t="shared" ca="1" si="309"/>
        <v>312.21973600000001</v>
      </c>
      <c r="AZ1171">
        <f t="shared" ca="1" si="310"/>
        <v>324.2340104742342</v>
      </c>
      <c r="BA1171">
        <f t="shared" ca="1" si="311"/>
        <v>324.7659895257658</v>
      </c>
      <c r="BB1171" cm="1">
        <f t="array" aca="1" ref="BB1171" ca="1">_xlfn.LET(_xlpm.rozsah, $J$3:$J$10001,_xlpm.podminka, (_xlpm.rozsah&gt;E1171)*(ISNUMBER(_xlpm.rozsah)),_xlpm.indexy, IF(_xlpm.podminka, ROW(_xlpm.rozsah)-MIN(ROW(_xlpm.rozsah))+1),_xlpm.prvni, MIN(_xlpm.indexy),_xlpm.finalni, IF(_xlpm.prvni=1, 2, _xlpm.prvni),INDEX(_xlpm.rozsah, _xlpm.finalni))</f>
        <v>1900</v>
      </c>
      <c r="BC1171" cm="1">
        <f t="array" aca="1" ref="BC1171" ca="1">INDEX($J$3:$J$10001,MATCH(BB1171,$J$3:$J$10004,0)-1)</f>
        <v>1800</v>
      </c>
      <c r="BD1171">
        <f t="shared" ca="1" si="312"/>
        <v>316</v>
      </c>
      <c r="BE1171">
        <f t="shared" ca="1" si="313"/>
        <v>333</v>
      </c>
      <c r="BF1171">
        <f t="shared" ca="1" si="314"/>
        <v>-17</v>
      </c>
      <c r="BG1171">
        <f t="shared" ca="1" si="315"/>
        <v>324.2340104742342</v>
      </c>
    </row>
    <row r="1172" spans="1:59" x14ac:dyDescent="0.25">
      <c r="A1172" s="64">
        <v>1169</v>
      </c>
      <c r="B1172" s="64">
        <v>76</v>
      </c>
      <c r="C1172" s="64">
        <v>10</v>
      </c>
      <c r="D1172" s="18">
        <v>1169</v>
      </c>
      <c r="E1172" s="21">
        <f t="shared" ca="1" si="300"/>
        <v>1866.9188395261335</v>
      </c>
      <c r="F1172" s="22">
        <f t="shared" ca="1" si="301"/>
        <v>32.162379728055733</v>
      </c>
      <c r="G1172" s="23">
        <v>1169</v>
      </c>
      <c r="H1172" s="24">
        <f t="shared" ca="1" si="302"/>
        <v>1935.9416719999999</v>
      </c>
      <c r="I1172" s="25">
        <f t="shared" ca="1" si="303"/>
        <v>31.024933248000004</v>
      </c>
      <c r="J1172" s="155"/>
      <c r="K1172" s="155"/>
      <c r="AR1172">
        <f t="shared" ca="1" si="304"/>
        <v>310.24933248000002</v>
      </c>
      <c r="AS1172">
        <f t="shared" ca="1" si="305"/>
        <v>305.75066751999998</v>
      </c>
      <c r="AT1172" cm="1">
        <f t="array" aca="1" ref="AT1172" ca="1">_xlfn.LET(_xlpm.rozsah, $J$3:$J$10001,_xlpm.podminka, (_xlpm.rozsah&gt;H1172)*(ISNUMBER(_xlpm.rozsah)),_xlpm.indexy, IF(_xlpm.podminka, ROW(_xlpm.rozsah)-MIN(ROW(_xlpm.rozsah))+1),_xlpm.prvni, MIN(_xlpm.indexy),_xlpm.finalni, IF(_xlpm.prvni=1, 2, _xlpm.prvni),INDEX(_xlpm.rozsah, _xlpm.finalni))</f>
        <v>2000</v>
      </c>
      <c r="AU1172" cm="1">
        <f t="array" aca="1" ref="AU1172" ca="1">INDEX($J$3:$J$10001,MATCH(AT1172,$J$3:$J$10004,0)-1)</f>
        <v>1900</v>
      </c>
      <c r="AV1172">
        <f t="shared" ca="1" si="306"/>
        <v>300</v>
      </c>
      <c r="AW1172">
        <f t="shared" ca="1" si="307"/>
        <v>316</v>
      </c>
      <c r="AX1172">
        <f t="shared" ca="1" si="308"/>
        <v>-16</v>
      </c>
      <c r="AY1172">
        <f t="shared" ca="1" si="309"/>
        <v>310.24933248000002</v>
      </c>
      <c r="AZ1172">
        <f t="shared" ca="1" si="310"/>
        <v>321.62379728055731</v>
      </c>
      <c r="BA1172">
        <f t="shared" ca="1" si="311"/>
        <v>327.37620271944269</v>
      </c>
      <c r="BB1172" cm="1">
        <f t="array" aca="1" ref="BB1172" ca="1">_xlfn.LET(_xlpm.rozsah, $J$3:$J$10001,_xlpm.podminka, (_xlpm.rozsah&gt;E1172)*(ISNUMBER(_xlpm.rozsah)),_xlpm.indexy, IF(_xlpm.podminka, ROW(_xlpm.rozsah)-MIN(ROW(_xlpm.rozsah))+1),_xlpm.prvni, MIN(_xlpm.indexy),_xlpm.finalni, IF(_xlpm.prvni=1, 2, _xlpm.prvni),INDEX(_xlpm.rozsah, _xlpm.finalni))</f>
        <v>1900</v>
      </c>
      <c r="BC1172" cm="1">
        <f t="array" aca="1" ref="BC1172" ca="1">INDEX($J$3:$J$10001,MATCH(BB1172,$J$3:$J$10004,0)-1)</f>
        <v>1800</v>
      </c>
      <c r="BD1172">
        <f t="shared" ca="1" si="312"/>
        <v>316</v>
      </c>
      <c r="BE1172">
        <f t="shared" ca="1" si="313"/>
        <v>333</v>
      </c>
      <c r="BF1172">
        <f t="shared" ca="1" si="314"/>
        <v>-17</v>
      </c>
      <c r="BG1172">
        <f t="shared" ca="1" si="315"/>
        <v>321.62379728055731</v>
      </c>
    </row>
    <row r="1173" spans="1:59" x14ac:dyDescent="0.25">
      <c r="A1173" s="64">
        <v>1170</v>
      </c>
      <c r="B1173" s="64">
        <v>75</v>
      </c>
      <c r="C1173" s="64">
        <v>13</v>
      </c>
      <c r="D1173" s="18">
        <v>1170</v>
      </c>
      <c r="E1173" s="21">
        <f t="shared" ca="1" si="300"/>
        <v>1851.5646442692105</v>
      </c>
      <c r="F1173" s="22">
        <f t="shared" ca="1" si="301"/>
        <v>42.150421361650444</v>
      </c>
      <c r="G1173" s="28">
        <v>1170</v>
      </c>
      <c r="H1173" s="24">
        <f t="shared" ca="1" si="302"/>
        <v>1923.6266499999999</v>
      </c>
      <c r="I1173" s="25">
        <f t="shared" ca="1" si="303"/>
        <v>40.588565680000002</v>
      </c>
      <c r="J1173" s="155"/>
      <c r="K1173" s="155"/>
      <c r="AR1173">
        <f t="shared" ca="1" si="304"/>
        <v>312.21973600000001</v>
      </c>
      <c r="AS1173">
        <f t="shared" ca="1" si="305"/>
        <v>303.78026399999999</v>
      </c>
      <c r="AT1173" cm="1">
        <f t="array" aca="1" ref="AT1173" ca="1">_xlfn.LET(_xlpm.rozsah, $J$3:$J$10001,_xlpm.podminka, (_xlpm.rozsah&gt;H1173)*(ISNUMBER(_xlpm.rozsah)),_xlpm.indexy, IF(_xlpm.podminka, ROW(_xlpm.rozsah)-MIN(ROW(_xlpm.rozsah))+1),_xlpm.prvni, MIN(_xlpm.indexy),_xlpm.finalni, IF(_xlpm.prvni=1, 2, _xlpm.prvni),INDEX(_xlpm.rozsah, _xlpm.finalni))</f>
        <v>2000</v>
      </c>
      <c r="AU1173" cm="1">
        <f t="array" aca="1" ref="AU1173" ca="1">INDEX($J$3:$J$10001,MATCH(AT1173,$J$3:$J$10004,0)-1)</f>
        <v>1900</v>
      </c>
      <c r="AV1173">
        <f t="shared" ca="1" si="306"/>
        <v>300</v>
      </c>
      <c r="AW1173">
        <f t="shared" ca="1" si="307"/>
        <v>316</v>
      </c>
      <c r="AX1173">
        <f t="shared" ca="1" si="308"/>
        <v>-16</v>
      </c>
      <c r="AY1173">
        <f t="shared" ca="1" si="309"/>
        <v>312.21973600000001</v>
      </c>
      <c r="AZ1173">
        <f t="shared" ca="1" si="310"/>
        <v>324.2340104742342</v>
      </c>
      <c r="BA1173">
        <f t="shared" ca="1" si="311"/>
        <v>324.7659895257658</v>
      </c>
      <c r="BB1173" cm="1">
        <f t="array" aca="1" ref="BB1173" ca="1">_xlfn.LET(_xlpm.rozsah, $J$3:$J$10001,_xlpm.podminka, (_xlpm.rozsah&gt;E1173)*(ISNUMBER(_xlpm.rozsah)),_xlpm.indexy, IF(_xlpm.podminka, ROW(_xlpm.rozsah)-MIN(ROW(_xlpm.rozsah))+1),_xlpm.prvni, MIN(_xlpm.indexy),_xlpm.finalni, IF(_xlpm.prvni=1, 2, _xlpm.prvni),INDEX(_xlpm.rozsah, _xlpm.finalni))</f>
        <v>1900</v>
      </c>
      <c r="BC1173" cm="1">
        <f t="array" aca="1" ref="BC1173" ca="1">INDEX($J$3:$J$10001,MATCH(BB1173,$J$3:$J$10004,0)-1)</f>
        <v>1800</v>
      </c>
      <c r="BD1173">
        <f t="shared" ca="1" si="312"/>
        <v>316</v>
      </c>
      <c r="BE1173">
        <f t="shared" ca="1" si="313"/>
        <v>333</v>
      </c>
      <c r="BF1173">
        <f t="shared" ca="1" si="314"/>
        <v>-17</v>
      </c>
      <c r="BG1173">
        <f t="shared" ca="1" si="315"/>
        <v>324.2340104742342</v>
      </c>
    </row>
    <row r="1174" spans="1:59" x14ac:dyDescent="0.25">
      <c r="A1174" s="64">
        <v>1171</v>
      </c>
      <c r="B1174" s="64">
        <v>75</v>
      </c>
      <c r="C1174" s="64">
        <v>10</v>
      </c>
      <c r="D1174" s="18">
        <v>1171</v>
      </c>
      <c r="E1174" s="21">
        <f t="shared" ca="1" si="300"/>
        <v>1851.5646442692105</v>
      </c>
      <c r="F1174" s="22">
        <f t="shared" ca="1" si="301"/>
        <v>32.423401047423425</v>
      </c>
      <c r="G1174" s="23">
        <v>1171</v>
      </c>
      <c r="H1174" s="24">
        <f t="shared" ca="1" si="302"/>
        <v>1923.6266499999999</v>
      </c>
      <c r="I1174" s="25">
        <f t="shared" ca="1" si="303"/>
        <v>31.221973600000002</v>
      </c>
      <c r="J1174" s="155"/>
      <c r="K1174" s="155"/>
      <c r="AR1174">
        <f t="shared" ca="1" si="304"/>
        <v>312.21973600000001</v>
      </c>
      <c r="AS1174">
        <f t="shared" ca="1" si="305"/>
        <v>303.78026399999999</v>
      </c>
      <c r="AT1174" cm="1">
        <f t="array" aca="1" ref="AT1174" ca="1">_xlfn.LET(_xlpm.rozsah, $J$3:$J$10001,_xlpm.podminka, (_xlpm.rozsah&gt;H1174)*(ISNUMBER(_xlpm.rozsah)),_xlpm.indexy, IF(_xlpm.podminka, ROW(_xlpm.rozsah)-MIN(ROW(_xlpm.rozsah))+1),_xlpm.prvni, MIN(_xlpm.indexy),_xlpm.finalni, IF(_xlpm.prvni=1, 2, _xlpm.prvni),INDEX(_xlpm.rozsah, _xlpm.finalni))</f>
        <v>2000</v>
      </c>
      <c r="AU1174" cm="1">
        <f t="array" aca="1" ref="AU1174" ca="1">INDEX($J$3:$J$10001,MATCH(AT1174,$J$3:$J$10004,0)-1)</f>
        <v>1900</v>
      </c>
      <c r="AV1174">
        <f t="shared" ca="1" si="306"/>
        <v>300</v>
      </c>
      <c r="AW1174">
        <f t="shared" ca="1" si="307"/>
        <v>316</v>
      </c>
      <c r="AX1174">
        <f t="shared" ca="1" si="308"/>
        <v>-16</v>
      </c>
      <c r="AY1174">
        <f t="shared" ca="1" si="309"/>
        <v>312.21973600000001</v>
      </c>
      <c r="AZ1174">
        <f t="shared" ca="1" si="310"/>
        <v>324.2340104742342</v>
      </c>
      <c r="BA1174">
        <f t="shared" ca="1" si="311"/>
        <v>324.7659895257658</v>
      </c>
      <c r="BB1174" cm="1">
        <f t="array" aca="1" ref="BB1174" ca="1">_xlfn.LET(_xlpm.rozsah, $J$3:$J$10001,_xlpm.podminka, (_xlpm.rozsah&gt;E1174)*(ISNUMBER(_xlpm.rozsah)),_xlpm.indexy, IF(_xlpm.podminka, ROW(_xlpm.rozsah)-MIN(ROW(_xlpm.rozsah))+1),_xlpm.prvni, MIN(_xlpm.indexy),_xlpm.finalni, IF(_xlpm.prvni=1, 2, _xlpm.prvni),INDEX(_xlpm.rozsah, _xlpm.finalni))</f>
        <v>1900</v>
      </c>
      <c r="BC1174" cm="1">
        <f t="array" aca="1" ref="BC1174" ca="1">INDEX($J$3:$J$10001,MATCH(BB1174,$J$3:$J$10004,0)-1)</f>
        <v>1800</v>
      </c>
      <c r="BD1174">
        <f t="shared" ca="1" si="312"/>
        <v>316</v>
      </c>
      <c r="BE1174">
        <f t="shared" ca="1" si="313"/>
        <v>333</v>
      </c>
      <c r="BF1174">
        <f t="shared" ca="1" si="314"/>
        <v>-17</v>
      </c>
      <c r="BG1174">
        <f t="shared" ca="1" si="315"/>
        <v>324.2340104742342</v>
      </c>
    </row>
    <row r="1175" spans="1:59" x14ac:dyDescent="0.25">
      <c r="A1175" s="64">
        <v>1172</v>
      </c>
      <c r="B1175" s="64">
        <v>75</v>
      </c>
      <c r="C1175" s="64">
        <v>7</v>
      </c>
      <c r="D1175" s="18">
        <v>1172</v>
      </c>
      <c r="E1175" s="21">
        <f t="shared" ca="1" si="300"/>
        <v>1851.5646442692105</v>
      </c>
      <c r="F1175" s="22">
        <f t="shared" ca="1" si="301"/>
        <v>22.696380733196392</v>
      </c>
      <c r="G1175" s="28">
        <v>1172</v>
      </c>
      <c r="H1175" s="24">
        <f t="shared" ca="1" si="302"/>
        <v>1923.6266499999999</v>
      </c>
      <c r="I1175" s="25">
        <f t="shared" ca="1" si="303"/>
        <v>21.855381520000002</v>
      </c>
      <c r="J1175" s="155"/>
      <c r="K1175" s="155"/>
      <c r="AR1175">
        <f t="shared" ca="1" si="304"/>
        <v>312.21973600000001</v>
      </c>
      <c r="AS1175">
        <f t="shared" ca="1" si="305"/>
        <v>303.78026399999999</v>
      </c>
      <c r="AT1175" cm="1">
        <f t="array" aca="1" ref="AT1175" ca="1">_xlfn.LET(_xlpm.rozsah, $J$3:$J$10001,_xlpm.podminka, (_xlpm.rozsah&gt;H1175)*(ISNUMBER(_xlpm.rozsah)),_xlpm.indexy, IF(_xlpm.podminka, ROW(_xlpm.rozsah)-MIN(ROW(_xlpm.rozsah))+1),_xlpm.prvni, MIN(_xlpm.indexy),_xlpm.finalni, IF(_xlpm.prvni=1, 2, _xlpm.prvni),INDEX(_xlpm.rozsah, _xlpm.finalni))</f>
        <v>2000</v>
      </c>
      <c r="AU1175" cm="1">
        <f t="array" aca="1" ref="AU1175" ca="1">INDEX($J$3:$J$10001,MATCH(AT1175,$J$3:$J$10004,0)-1)</f>
        <v>1900</v>
      </c>
      <c r="AV1175">
        <f t="shared" ca="1" si="306"/>
        <v>300</v>
      </c>
      <c r="AW1175">
        <f t="shared" ca="1" si="307"/>
        <v>316</v>
      </c>
      <c r="AX1175">
        <f t="shared" ca="1" si="308"/>
        <v>-16</v>
      </c>
      <c r="AY1175">
        <f t="shared" ca="1" si="309"/>
        <v>312.21973600000001</v>
      </c>
      <c r="AZ1175">
        <f t="shared" ca="1" si="310"/>
        <v>324.2340104742342</v>
      </c>
      <c r="BA1175">
        <f t="shared" ca="1" si="311"/>
        <v>324.7659895257658</v>
      </c>
      <c r="BB1175" cm="1">
        <f t="array" aca="1" ref="BB1175" ca="1">_xlfn.LET(_xlpm.rozsah, $J$3:$J$10001,_xlpm.podminka, (_xlpm.rozsah&gt;E1175)*(ISNUMBER(_xlpm.rozsah)),_xlpm.indexy, IF(_xlpm.podminka, ROW(_xlpm.rozsah)-MIN(ROW(_xlpm.rozsah))+1),_xlpm.prvni, MIN(_xlpm.indexy),_xlpm.finalni, IF(_xlpm.prvni=1, 2, _xlpm.prvni),INDEX(_xlpm.rozsah, _xlpm.finalni))</f>
        <v>1900</v>
      </c>
      <c r="BC1175" cm="1">
        <f t="array" aca="1" ref="BC1175" ca="1">INDEX($J$3:$J$10001,MATCH(BB1175,$J$3:$J$10004,0)-1)</f>
        <v>1800</v>
      </c>
      <c r="BD1175">
        <f t="shared" ca="1" si="312"/>
        <v>316</v>
      </c>
      <c r="BE1175">
        <f t="shared" ca="1" si="313"/>
        <v>333</v>
      </c>
      <c r="BF1175">
        <f t="shared" ca="1" si="314"/>
        <v>-17</v>
      </c>
      <c r="BG1175">
        <f t="shared" ca="1" si="315"/>
        <v>324.2340104742342</v>
      </c>
    </row>
    <row r="1176" spans="1:59" x14ac:dyDescent="0.25">
      <c r="A1176" s="64">
        <v>1173</v>
      </c>
      <c r="B1176" s="64">
        <v>75</v>
      </c>
      <c r="C1176" s="64">
        <v>13</v>
      </c>
      <c r="D1176" s="18">
        <v>1173</v>
      </c>
      <c r="E1176" s="21">
        <f t="shared" ca="1" si="300"/>
        <v>1851.5646442692105</v>
      </c>
      <c r="F1176" s="22">
        <f t="shared" ca="1" si="301"/>
        <v>42.150421361650444</v>
      </c>
      <c r="G1176" s="23">
        <v>1173</v>
      </c>
      <c r="H1176" s="24">
        <f t="shared" ca="1" si="302"/>
        <v>1923.6266499999999</v>
      </c>
      <c r="I1176" s="25">
        <f t="shared" ca="1" si="303"/>
        <v>40.588565680000002</v>
      </c>
      <c r="J1176" s="155"/>
      <c r="K1176" s="155"/>
      <c r="AR1176">
        <f t="shared" ca="1" si="304"/>
        <v>312.21973600000001</v>
      </c>
      <c r="AS1176">
        <f t="shared" ca="1" si="305"/>
        <v>303.78026399999999</v>
      </c>
      <c r="AT1176" cm="1">
        <f t="array" aca="1" ref="AT1176" ca="1">_xlfn.LET(_xlpm.rozsah, $J$3:$J$10001,_xlpm.podminka, (_xlpm.rozsah&gt;H1176)*(ISNUMBER(_xlpm.rozsah)),_xlpm.indexy, IF(_xlpm.podminka, ROW(_xlpm.rozsah)-MIN(ROW(_xlpm.rozsah))+1),_xlpm.prvni, MIN(_xlpm.indexy),_xlpm.finalni, IF(_xlpm.prvni=1, 2, _xlpm.prvni),INDEX(_xlpm.rozsah, _xlpm.finalni))</f>
        <v>2000</v>
      </c>
      <c r="AU1176" cm="1">
        <f t="array" aca="1" ref="AU1176" ca="1">INDEX($J$3:$J$10001,MATCH(AT1176,$J$3:$J$10004,0)-1)</f>
        <v>1900</v>
      </c>
      <c r="AV1176">
        <f t="shared" ca="1" si="306"/>
        <v>300</v>
      </c>
      <c r="AW1176">
        <f t="shared" ca="1" si="307"/>
        <v>316</v>
      </c>
      <c r="AX1176">
        <f t="shared" ca="1" si="308"/>
        <v>-16</v>
      </c>
      <c r="AY1176">
        <f t="shared" ca="1" si="309"/>
        <v>312.21973600000001</v>
      </c>
      <c r="AZ1176">
        <f t="shared" ca="1" si="310"/>
        <v>324.2340104742342</v>
      </c>
      <c r="BA1176">
        <f t="shared" ca="1" si="311"/>
        <v>324.7659895257658</v>
      </c>
      <c r="BB1176" cm="1">
        <f t="array" aca="1" ref="BB1176" ca="1">_xlfn.LET(_xlpm.rozsah, $J$3:$J$10001,_xlpm.podminka, (_xlpm.rozsah&gt;E1176)*(ISNUMBER(_xlpm.rozsah)),_xlpm.indexy, IF(_xlpm.podminka, ROW(_xlpm.rozsah)-MIN(ROW(_xlpm.rozsah))+1),_xlpm.prvni, MIN(_xlpm.indexy),_xlpm.finalni, IF(_xlpm.prvni=1, 2, _xlpm.prvni),INDEX(_xlpm.rozsah, _xlpm.finalni))</f>
        <v>1900</v>
      </c>
      <c r="BC1176" cm="1">
        <f t="array" aca="1" ref="BC1176" ca="1">INDEX($J$3:$J$10001,MATCH(BB1176,$J$3:$J$10004,0)-1)</f>
        <v>1800</v>
      </c>
      <c r="BD1176">
        <f t="shared" ca="1" si="312"/>
        <v>316</v>
      </c>
      <c r="BE1176">
        <f t="shared" ca="1" si="313"/>
        <v>333</v>
      </c>
      <c r="BF1176">
        <f t="shared" ca="1" si="314"/>
        <v>-17</v>
      </c>
      <c r="BG1176">
        <f t="shared" ca="1" si="315"/>
        <v>324.2340104742342</v>
      </c>
    </row>
    <row r="1177" spans="1:59" x14ac:dyDescent="0.25">
      <c r="A1177" s="64">
        <v>1174</v>
      </c>
      <c r="B1177" s="64">
        <v>76</v>
      </c>
      <c r="C1177" s="64">
        <v>8</v>
      </c>
      <c r="D1177" s="18">
        <v>1174</v>
      </c>
      <c r="E1177" s="21">
        <f t="shared" ca="1" si="300"/>
        <v>1866.9188395261335</v>
      </c>
      <c r="F1177" s="22">
        <f t="shared" ca="1" si="301"/>
        <v>25.729903782444584</v>
      </c>
      <c r="G1177" s="28">
        <v>1174</v>
      </c>
      <c r="H1177" s="24">
        <f t="shared" ca="1" si="302"/>
        <v>1935.9416719999999</v>
      </c>
      <c r="I1177" s="25">
        <f t="shared" ca="1" si="303"/>
        <v>24.819946598400001</v>
      </c>
      <c r="J1177" s="155"/>
      <c r="K1177" s="155"/>
      <c r="AR1177">
        <f t="shared" ca="1" si="304"/>
        <v>310.24933248000002</v>
      </c>
      <c r="AS1177">
        <f t="shared" ca="1" si="305"/>
        <v>305.75066751999998</v>
      </c>
      <c r="AT1177" cm="1">
        <f t="array" aca="1" ref="AT1177" ca="1">_xlfn.LET(_xlpm.rozsah, $J$3:$J$10001,_xlpm.podminka, (_xlpm.rozsah&gt;H1177)*(ISNUMBER(_xlpm.rozsah)),_xlpm.indexy, IF(_xlpm.podminka, ROW(_xlpm.rozsah)-MIN(ROW(_xlpm.rozsah))+1),_xlpm.prvni, MIN(_xlpm.indexy),_xlpm.finalni, IF(_xlpm.prvni=1, 2, _xlpm.prvni),INDEX(_xlpm.rozsah, _xlpm.finalni))</f>
        <v>2000</v>
      </c>
      <c r="AU1177" cm="1">
        <f t="array" aca="1" ref="AU1177" ca="1">INDEX($J$3:$J$10001,MATCH(AT1177,$J$3:$J$10004,0)-1)</f>
        <v>1900</v>
      </c>
      <c r="AV1177">
        <f t="shared" ca="1" si="306"/>
        <v>300</v>
      </c>
      <c r="AW1177">
        <f t="shared" ca="1" si="307"/>
        <v>316</v>
      </c>
      <c r="AX1177">
        <f t="shared" ca="1" si="308"/>
        <v>-16</v>
      </c>
      <c r="AY1177">
        <f t="shared" ca="1" si="309"/>
        <v>310.24933248000002</v>
      </c>
      <c r="AZ1177">
        <f t="shared" ca="1" si="310"/>
        <v>321.62379728055731</v>
      </c>
      <c r="BA1177">
        <f t="shared" ca="1" si="311"/>
        <v>327.37620271944269</v>
      </c>
      <c r="BB1177" cm="1">
        <f t="array" aca="1" ref="BB1177" ca="1">_xlfn.LET(_xlpm.rozsah, $J$3:$J$10001,_xlpm.podminka, (_xlpm.rozsah&gt;E1177)*(ISNUMBER(_xlpm.rozsah)),_xlpm.indexy, IF(_xlpm.podminka, ROW(_xlpm.rozsah)-MIN(ROW(_xlpm.rozsah))+1),_xlpm.prvni, MIN(_xlpm.indexy),_xlpm.finalni, IF(_xlpm.prvni=1, 2, _xlpm.prvni),INDEX(_xlpm.rozsah, _xlpm.finalni))</f>
        <v>1900</v>
      </c>
      <c r="BC1177" cm="1">
        <f t="array" aca="1" ref="BC1177" ca="1">INDEX($J$3:$J$10001,MATCH(BB1177,$J$3:$J$10004,0)-1)</f>
        <v>1800</v>
      </c>
      <c r="BD1177">
        <f t="shared" ca="1" si="312"/>
        <v>316</v>
      </c>
      <c r="BE1177">
        <f t="shared" ca="1" si="313"/>
        <v>333</v>
      </c>
      <c r="BF1177">
        <f t="shared" ca="1" si="314"/>
        <v>-17</v>
      </c>
      <c r="BG1177">
        <f t="shared" ca="1" si="315"/>
        <v>321.62379728055731</v>
      </c>
    </row>
    <row r="1178" spans="1:59" x14ac:dyDescent="0.25">
      <c r="A1178" s="64">
        <v>1175</v>
      </c>
      <c r="B1178" s="64">
        <v>76</v>
      </c>
      <c r="C1178" s="64">
        <v>7</v>
      </c>
      <c r="D1178" s="18">
        <v>1175</v>
      </c>
      <c r="E1178" s="21">
        <f t="shared" ca="1" si="300"/>
        <v>1866.9188395261335</v>
      </c>
      <c r="F1178" s="22">
        <f t="shared" ca="1" si="301"/>
        <v>22.513665809639011</v>
      </c>
      <c r="G1178" s="23">
        <v>1175</v>
      </c>
      <c r="H1178" s="24">
        <f t="shared" ca="1" si="302"/>
        <v>1935.9416719999999</v>
      </c>
      <c r="I1178" s="25">
        <f t="shared" ca="1" si="303"/>
        <v>21.717453273600004</v>
      </c>
      <c r="J1178" s="155"/>
      <c r="K1178" s="155"/>
      <c r="AR1178">
        <f t="shared" ca="1" si="304"/>
        <v>310.24933248000002</v>
      </c>
      <c r="AS1178">
        <f t="shared" ca="1" si="305"/>
        <v>305.75066751999998</v>
      </c>
      <c r="AT1178" cm="1">
        <f t="array" aca="1" ref="AT1178" ca="1">_xlfn.LET(_xlpm.rozsah, $J$3:$J$10001,_xlpm.podminka, (_xlpm.rozsah&gt;H1178)*(ISNUMBER(_xlpm.rozsah)),_xlpm.indexy, IF(_xlpm.podminka, ROW(_xlpm.rozsah)-MIN(ROW(_xlpm.rozsah))+1),_xlpm.prvni, MIN(_xlpm.indexy),_xlpm.finalni, IF(_xlpm.prvni=1, 2, _xlpm.prvni),INDEX(_xlpm.rozsah, _xlpm.finalni))</f>
        <v>2000</v>
      </c>
      <c r="AU1178" cm="1">
        <f t="array" aca="1" ref="AU1178" ca="1">INDEX($J$3:$J$10001,MATCH(AT1178,$J$3:$J$10004,0)-1)</f>
        <v>1900</v>
      </c>
      <c r="AV1178">
        <f t="shared" ca="1" si="306"/>
        <v>300</v>
      </c>
      <c r="AW1178">
        <f t="shared" ca="1" si="307"/>
        <v>316</v>
      </c>
      <c r="AX1178">
        <f t="shared" ca="1" si="308"/>
        <v>-16</v>
      </c>
      <c r="AY1178">
        <f t="shared" ca="1" si="309"/>
        <v>310.24933248000002</v>
      </c>
      <c r="AZ1178">
        <f t="shared" ca="1" si="310"/>
        <v>321.62379728055731</v>
      </c>
      <c r="BA1178">
        <f t="shared" ca="1" si="311"/>
        <v>327.37620271944269</v>
      </c>
      <c r="BB1178" cm="1">
        <f t="array" aca="1" ref="BB1178" ca="1">_xlfn.LET(_xlpm.rozsah, $J$3:$J$10001,_xlpm.podminka, (_xlpm.rozsah&gt;E1178)*(ISNUMBER(_xlpm.rozsah)),_xlpm.indexy, IF(_xlpm.podminka, ROW(_xlpm.rozsah)-MIN(ROW(_xlpm.rozsah))+1),_xlpm.prvni, MIN(_xlpm.indexy),_xlpm.finalni, IF(_xlpm.prvni=1, 2, _xlpm.prvni),INDEX(_xlpm.rozsah, _xlpm.finalni))</f>
        <v>1900</v>
      </c>
      <c r="BC1178" cm="1">
        <f t="array" aca="1" ref="BC1178" ca="1">INDEX($J$3:$J$10001,MATCH(BB1178,$J$3:$J$10004,0)-1)</f>
        <v>1800</v>
      </c>
      <c r="BD1178">
        <f t="shared" ca="1" si="312"/>
        <v>316</v>
      </c>
      <c r="BE1178">
        <f t="shared" ca="1" si="313"/>
        <v>333</v>
      </c>
      <c r="BF1178">
        <f t="shared" ca="1" si="314"/>
        <v>-17</v>
      </c>
      <c r="BG1178">
        <f t="shared" ca="1" si="315"/>
        <v>321.62379728055731</v>
      </c>
    </row>
    <row r="1179" spans="1:59" x14ac:dyDescent="0.25">
      <c r="A1179" s="64">
        <v>1176</v>
      </c>
      <c r="B1179" s="64">
        <v>67</v>
      </c>
      <c r="C1179" s="64">
        <v>45</v>
      </c>
      <c r="D1179" s="18">
        <v>1176</v>
      </c>
      <c r="E1179" s="21">
        <f t="shared" ca="1" si="300"/>
        <v>1728.7310822138281</v>
      </c>
      <c r="F1179" s="22">
        <f t="shared" ca="1" si="301"/>
        <v>155.30207221064214</v>
      </c>
      <c r="G1179" s="28">
        <v>1176</v>
      </c>
      <c r="H1179" s="24">
        <f t="shared" ca="1" si="302"/>
        <v>1825.1064739999999</v>
      </c>
      <c r="I1179" s="25">
        <f t="shared" ca="1" si="303"/>
        <v>147.92935473899999</v>
      </c>
      <c r="J1179" s="155"/>
      <c r="K1179" s="155"/>
      <c r="AR1179">
        <f t="shared" ca="1" si="304"/>
        <v>328.73189941999999</v>
      </c>
      <c r="AS1179">
        <f t="shared" ca="1" si="305"/>
        <v>320.26810058000001</v>
      </c>
      <c r="AT1179" cm="1">
        <f t="array" aca="1" ref="AT1179" ca="1">_xlfn.LET(_xlpm.rozsah, $J$3:$J$10001,_xlpm.podminka, (_xlpm.rozsah&gt;H1179)*(ISNUMBER(_xlpm.rozsah)),_xlpm.indexy, IF(_xlpm.podminka, ROW(_xlpm.rozsah)-MIN(ROW(_xlpm.rozsah))+1),_xlpm.prvni, MIN(_xlpm.indexy),_xlpm.finalni, IF(_xlpm.prvni=1, 2, _xlpm.prvni),INDEX(_xlpm.rozsah, _xlpm.finalni))</f>
        <v>1900</v>
      </c>
      <c r="AU1179" cm="1">
        <f t="array" aca="1" ref="AU1179" ca="1">INDEX($J$3:$J$10001,MATCH(AT1179,$J$3:$J$10004,0)-1)</f>
        <v>1800</v>
      </c>
      <c r="AV1179">
        <f t="shared" ca="1" si="306"/>
        <v>316</v>
      </c>
      <c r="AW1179">
        <f t="shared" ca="1" si="307"/>
        <v>333</v>
      </c>
      <c r="AX1179">
        <f t="shared" ca="1" si="308"/>
        <v>-17</v>
      </c>
      <c r="AY1179">
        <f t="shared" ca="1" si="309"/>
        <v>328.73189941999999</v>
      </c>
      <c r="AZ1179">
        <f t="shared" ca="1" si="310"/>
        <v>345.11571602364921</v>
      </c>
      <c r="BA1179">
        <f t="shared" ca="1" si="311"/>
        <v>337.88428397635079</v>
      </c>
      <c r="BB1179" cm="1">
        <f t="array" aca="1" ref="BB1179" ca="1">_xlfn.LET(_xlpm.rozsah, $J$3:$J$10001,_xlpm.podminka, (_xlpm.rozsah&gt;E1179)*(ISNUMBER(_xlpm.rozsah)),_xlpm.indexy, IF(_xlpm.podminka, ROW(_xlpm.rozsah)-MIN(ROW(_xlpm.rozsah))+1),_xlpm.prvni, MIN(_xlpm.indexy),_xlpm.finalni, IF(_xlpm.prvni=1, 2, _xlpm.prvni),INDEX(_xlpm.rozsah, _xlpm.finalni))</f>
        <v>1800</v>
      </c>
      <c r="BC1179" cm="1">
        <f t="array" aca="1" ref="BC1179" ca="1">INDEX($J$3:$J$10001,MATCH(BB1179,$J$3:$J$10004,0)-1)</f>
        <v>1700</v>
      </c>
      <c r="BD1179">
        <f t="shared" ca="1" si="312"/>
        <v>333</v>
      </c>
      <c r="BE1179">
        <f t="shared" ca="1" si="313"/>
        <v>350</v>
      </c>
      <c r="BF1179">
        <f t="shared" ca="1" si="314"/>
        <v>-17</v>
      </c>
      <c r="BG1179">
        <f t="shared" ca="1" si="315"/>
        <v>345.11571602364921</v>
      </c>
    </row>
    <row r="1180" spans="1:59" x14ac:dyDescent="0.25">
      <c r="A1180" s="64">
        <v>1177</v>
      </c>
      <c r="B1180" s="64">
        <v>75</v>
      </c>
      <c r="C1180" s="64">
        <v>13</v>
      </c>
      <c r="D1180" s="18">
        <v>1177</v>
      </c>
      <c r="E1180" s="21">
        <f t="shared" ca="1" si="300"/>
        <v>1851.5646442692105</v>
      </c>
      <c r="F1180" s="22">
        <f t="shared" ca="1" si="301"/>
        <v>42.150421361650444</v>
      </c>
      <c r="G1180" s="23">
        <v>1177</v>
      </c>
      <c r="H1180" s="24">
        <f t="shared" ca="1" si="302"/>
        <v>1923.6266499999999</v>
      </c>
      <c r="I1180" s="25">
        <f t="shared" ca="1" si="303"/>
        <v>40.588565680000002</v>
      </c>
      <c r="J1180" s="155"/>
      <c r="K1180" s="155"/>
      <c r="AR1180">
        <f t="shared" ca="1" si="304"/>
        <v>312.21973600000001</v>
      </c>
      <c r="AS1180">
        <f t="shared" ca="1" si="305"/>
        <v>303.78026399999999</v>
      </c>
      <c r="AT1180" cm="1">
        <f t="array" aca="1" ref="AT1180" ca="1">_xlfn.LET(_xlpm.rozsah, $J$3:$J$10001,_xlpm.podminka, (_xlpm.rozsah&gt;H1180)*(ISNUMBER(_xlpm.rozsah)),_xlpm.indexy, IF(_xlpm.podminka, ROW(_xlpm.rozsah)-MIN(ROW(_xlpm.rozsah))+1),_xlpm.prvni, MIN(_xlpm.indexy),_xlpm.finalni, IF(_xlpm.prvni=1, 2, _xlpm.prvni),INDEX(_xlpm.rozsah, _xlpm.finalni))</f>
        <v>2000</v>
      </c>
      <c r="AU1180" cm="1">
        <f t="array" aca="1" ref="AU1180" ca="1">INDEX($J$3:$J$10001,MATCH(AT1180,$J$3:$J$10004,0)-1)</f>
        <v>1900</v>
      </c>
      <c r="AV1180">
        <f t="shared" ca="1" si="306"/>
        <v>300</v>
      </c>
      <c r="AW1180">
        <f t="shared" ca="1" si="307"/>
        <v>316</v>
      </c>
      <c r="AX1180">
        <f t="shared" ca="1" si="308"/>
        <v>-16</v>
      </c>
      <c r="AY1180">
        <f t="shared" ca="1" si="309"/>
        <v>312.21973600000001</v>
      </c>
      <c r="AZ1180">
        <f t="shared" ca="1" si="310"/>
        <v>324.2340104742342</v>
      </c>
      <c r="BA1180">
        <f t="shared" ca="1" si="311"/>
        <v>324.7659895257658</v>
      </c>
      <c r="BB1180" cm="1">
        <f t="array" aca="1" ref="BB1180" ca="1">_xlfn.LET(_xlpm.rozsah, $J$3:$J$10001,_xlpm.podminka, (_xlpm.rozsah&gt;E1180)*(ISNUMBER(_xlpm.rozsah)),_xlpm.indexy, IF(_xlpm.podminka, ROW(_xlpm.rozsah)-MIN(ROW(_xlpm.rozsah))+1),_xlpm.prvni, MIN(_xlpm.indexy),_xlpm.finalni, IF(_xlpm.prvni=1, 2, _xlpm.prvni),INDEX(_xlpm.rozsah, _xlpm.finalni))</f>
        <v>1900</v>
      </c>
      <c r="BC1180" cm="1">
        <f t="array" aca="1" ref="BC1180" ca="1">INDEX($J$3:$J$10001,MATCH(BB1180,$J$3:$J$10004,0)-1)</f>
        <v>1800</v>
      </c>
      <c r="BD1180">
        <f t="shared" ca="1" si="312"/>
        <v>316</v>
      </c>
      <c r="BE1180">
        <f t="shared" ca="1" si="313"/>
        <v>333</v>
      </c>
      <c r="BF1180">
        <f t="shared" ca="1" si="314"/>
        <v>-17</v>
      </c>
      <c r="BG1180">
        <f t="shared" ca="1" si="315"/>
        <v>324.2340104742342</v>
      </c>
    </row>
    <row r="1181" spans="1:59" x14ac:dyDescent="0.25">
      <c r="A1181" s="64">
        <v>1178</v>
      </c>
      <c r="B1181" s="64">
        <v>75</v>
      </c>
      <c r="C1181" s="64">
        <v>12</v>
      </c>
      <c r="D1181" s="18">
        <v>1178</v>
      </c>
      <c r="E1181" s="21">
        <f t="shared" ca="1" si="300"/>
        <v>1851.5646442692105</v>
      </c>
      <c r="F1181" s="22">
        <f t="shared" ca="1" si="301"/>
        <v>38.908081256908105</v>
      </c>
      <c r="G1181" s="28">
        <v>1178</v>
      </c>
      <c r="H1181" s="24">
        <f t="shared" ca="1" si="302"/>
        <v>1923.6266499999999</v>
      </c>
      <c r="I1181" s="25">
        <f t="shared" ca="1" si="303"/>
        <v>37.466368320000001</v>
      </c>
      <c r="J1181" s="155"/>
      <c r="K1181" s="155"/>
      <c r="AR1181">
        <f t="shared" ca="1" si="304"/>
        <v>312.21973600000001</v>
      </c>
      <c r="AS1181">
        <f t="shared" ca="1" si="305"/>
        <v>303.78026399999999</v>
      </c>
      <c r="AT1181" cm="1">
        <f t="array" aca="1" ref="AT1181" ca="1">_xlfn.LET(_xlpm.rozsah, $J$3:$J$10001,_xlpm.podminka, (_xlpm.rozsah&gt;H1181)*(ISNUMBER(_xlpm.rozsah)),_xlpm.indexy, IF(_xlpm.podminka, ROW(_xlpm.rozsah)-MIN(ROW(_xlpm.rozsah))+1),_xlpm.prvni, MIN(_xlpm.indexy),_xlpm.finalni, IF(_xlpm.prvni=1, 2, _xlpm.prvni),INDEX(_xlpm.rozsah, _xlpm.finalni))</f>
        <v>2000</v>
      </c>
      <c r="AU1181" cm="1">
        <f t="array" aca="1" ref="AU1181" ca="1">INDEX($J$3:$J$10001,MATCH(AT1181,$J$3:$J$10004,0)-1)</f>
        <v>1900</v>
      </c>
      <c r="AV1181">
        <f t="shared" ca="1" si="306"/>
        <v>300</v>
      </c>
      <c r="AW1181">
        <f t="shared" ca="1" si="307"/>
        <v>316</v>
      </c>
      <c r="AX1181">
        <f t="shared" ca="1" si="308"/>
        <v>-16</v>
      </c>
      <c r="AY1181">
        <f t="shared" ca="1" si="309"/>
        <v>312.21973600000001</v>
      </c>
      <c r="AZ1181">
        <f t="shared" ca="1" si="310"/>
        <v>324.2340104742342</v>
      </c>
      <c r="BA1181">
        <f t="shared" ca="1" si="311"/>
        <v>324.7659895257658</v>
      </c>
      <c r="BB1181" cm="1">
        <f t="array" aca="1" ref="BB1181" ca="1">_xlfn.LET(_xlpm.rozsah, $J$3:$J$10001,_xlpm.podminka, (_xlpm.rozsah&gt;E1181)*(ISNUMBER(_xlpm.rozsah)),_xlpm.indexy, IF(_xlpm.podminka, ROW(_xlpm.rozsah)-MIN(ROW(_xlpm.rozsah))+1),_xlpm.prvni, MIN(_xlpm.indexy),_xlpm.finalni, IF(_xlpm.prvni=1, 2, _xlpm.prvni),INDEX(_xlpm.rozsah, _xlpm.finalni))</f>
        <v>1900</v>
      </c>
      <c r="BC1181" cm="1">
        <f t="array" aca="1" ref="BC1181" ca="1">INDEX($J$3:$J$10001,MATCH(BB1181,$J$3:$J$10004,0)-1)</f>
        <v>1800</v>
      </c>
      <c r="BD1181">
        <f t="shared" ca="1" si="312"/>
        <v>316</v>
      </c>
      <c r="BE1181">
        <f t="shared" ca="1" si="313"/>
        <v>333</v>
      </c>
      <c r="BF1181">
        <f t="shared" ca="1" si="314"/>
        <v>-17</v>
      </c>
      <c r="BG1181">
        <f t="shared" ca="1" si="315"/>
        <v>324.2340104742342</v>
      </c>
    </row>
    <row r="1182" spans="1:59" x14ac:dyDescent="0.25">
      <c r="A1182" s="64">
        <v>1179</v>
      </c>
      <c r="B1182" s="64">
        <v>73</v>
      </c>
      <c r="C1182" s="64">
        <v>21</v>
      </c>
      <c r="D1182" s="18">
        <v>1179</v>
      </c>
      <c r="E1182" s="21">
        <f t="shared" ca="1" si="300"/>
        <v>1820.8562537553648</v>
      </c>
      <c r="F1182" s="22">
        <f t="shared" ca="1" si="301"/>
        <v>69.185431740933467</v>
      </c>
      <c r="G1182" s="23">
        <v>1179</v>
      </c>
      <c r="H1182" s="24">
        <f t="shared" ca="1" si="302"/>
        <v>1898.9966059999999</v>
      </c>
      <c r="I1182" s="25">
        <f t="shared" ca="1" si="303"/>
        <v>66.395821165800001</v>
      </c>
      <c r="J1182" s="155"/>
      <c r="K1182" s="155"/>
      <c r="AR1182">
        <f t="shared" ca="1" si="304"/>
        <v>316.17057698000002</v>
      </c>
      <c r="AS1182">
        <f t="shared" ca="1" si="305"/>
        <v>332.82942301999998</v>
      </c>
      <c r="AT1182" cm="1">
        <f t="array" aca="1" ref="AT1182" ca="1">_xlfn.LET(_xlpm.rozsah, $J$3:$J$10001,_xlpm.podminka, (_xlpm.rozsah&gt;H1182)*(ISNUMBER(_xlpm.rozsah)),_xlpm.indexy, IF(_xlpm.podminka, ROW(_xlpm.rozsah)-MIN(ROW(_xlpm.rozsah))+1),_xlpm.prvni, MIN(_xlpm.indexy),_xlpm.finalni, IF(_xlpm.prvni=1, 2, _xlpm.prvni),INDEX(_xlpm.rozsah, _xlpm.finalni))</f>
        <v>1900</v>
      </c>
      <c r="AU1182" cm="1">
        <f t="array" aca="1" ref="AU1182" ca="1">INDEX($J$3:$J$10001,MATCH(AT1182,$J$3:$J$10004,0)-1)</f>
        <v>1800</v>
      </c>
      <c r="AV1182">
        <f t="shared" ca="1" si="306"/>
        <v>316</v>
      </c>
      <c r="AW1182">
        <f t="shared" ca="1" si="307"/>
        <v>333</v>
      </c>
      <c r="AX1182">
        <f t="shared" ca="1" si="308"/>
        <v>-17</v>
      </c>
      <c r="AY1182">
        <f t="shared" ca="1" si="309"/>
        <v>316.17057698000002</v>
      </c>
      <c r="AZ1182">
        <f t="shared" ca="1" si="310"/>
        <v>329.45443686158796</v>
      </c>
      <c r="BA1182">
        <f t="shared" ca="1" si="311"/>
        <v>319.54556313841204</v>
      </c>
      <c r="BB1182" cm="1">
        <f t="array" aca="1" ref="BB1182" ca="1">_xlfn.LET(_xlpm.rozsah, $J$3:$J$10001,_xlpm.podminka, (_xlpm.rozsah&gt;E1182)*(ISNUMBER(_xlpm.rozsah)),_xlpm.indexy, IF(_xlpm.podminka, ROW(_xlpm.rozsah)-MIN(ROW(_xlpm.rozsah))+1),_xlpm.prvni, MIN(_xlpm.indexy),_xlpm.finalni, IF(_xlpm.prvni=1, 2, _xlpm.prvni),INDEX(_xlpm.rozsah, _xlpm.finalni))</f>
        <v>1900</v>
      </c>
      <c r="BC1182" cm="1">
        <f t="array" aca="1" ref="BC1182" ca="1">INDEX($J$3:$J$10001,MATCH(BB1182,$J$3:$J$10004,0)-1)</f>
        <v>1800</v>
      </c>
      <c r="BD1182">
        <f t="shared" ca="1" si="312"/>
        <v>316</v>
      </c>
      <c r="BE1182">
        <f t="shared" ca="1" si="313"/>
        <v>333</v>
      </c>
      <c r="BF1182">
        <f t="shared" ca="1" si="314"/>
        <v>-17</v>
      </c>
      <c r="BG1182">
        <f t="shared" ca="1" si="315"/>
        <v>329.45443686158796</v>
      </c>
    </row>
    <row r="1183" spans="1:59" x14ac:dyDescent="0.25">
      <c r="A1183" s="64">
        <v>1180</v>
      </c>
      <c r="B1183" s="64">
        <v>68</v>
      </c>
      <c r="C1183" s="64">
        <v>46</v>
      </c>
      <c r="D1183" s="18">
        <v>1180</v>
      </c>
      <c r="E1183" s="21">
        <f t="shared" ca="1" si="300"/>
        <v>1744.085277470751</v>
      </c>
      <c r="F1183" s="22">
        <f t="shared" ca="1" si="301"/>
        <v>157.55253130178727</v>
      </c>
      <c r="G1183" s="28">
        <v>1180</v>
      </c>
      <c r="H1183" s="24">
        <f t="shared" ca="1" si="302"/>
        <v>1837.4214959999999</v>
      </c>
      <c r="I1183" s="25">
        <f t="shared" ca="1" si="303"/>
        <v>150.25363901279999</v>
      </c>
      <c r="J1183" s="155"/>
      <c r="K1183" s="155"/>
      <c r="AR1183">
        <f t="shared" ca="1" si="304"/>
        <v>326.63834567999999</v>
      </c>
      <c r="AS1183">
        <f t="shared" ca="1" si="305"/>
        <v>322.36165432000001</v>
      </c>
      <c r="AT1183" cm="1">
        <f t="array" aca="1" ref="AT1183" ca="1">_xlfn.LET(_xlpm.rozsah, $J$3:$J$10001,_xlpm.podminka, (_xlpm.rozsah&gt;H1183)*(ISNUMBER(_xlpm.rozsah)),_xlpm.indexy, IF(_xlpm.podminka, ROW(_xlpm.rozsah)-MIN(ROW(_xlpm.rozsah))+1),_xlpm.prvni, MIN(_xlpm.indexy),_xlpm.finalni, IF(_xlpm.prvni=1, 2, _xlpm.prvni),INDEX(_xlpm.rozsah, _xlpm.finalni))</f>
        <v>1900</v>
      </c>
      <c r="AU1183" cm="1">
        <f t="array" aca="1" ref="AU1183" ca="1">INDEX($J$3:$J$10001,MATCH(AT1183,$J$3:$J$10004,0)-1)</f>
        <v>1800</v>
      </c>
      <c r="AV1183">
        <f t="shared" ca="1" si="306"/>
        <v>316</v>
      </c>
      <c r="AW1183">
        <f t="shared" ca="1" si="307"/>
        <v>333</v>
      </c>
      <c r="AX1183">
        <f t="shared" ca="1" si="308"/>
        <v>-17</v>
      </c>
      <c r="AY1183">
        <f t="shared" ca="1" si="309"/>
        <v>326.63834567999999</v>
      </c>
      <c r="AZ1183">
        <f t="shared" ca="1" si="310"/>
        <v>342.50550282997233</v>
      </c>
      <c r="BA1183">
        <f t="shared" ca="1" si="311"/>
        <v>340.49449717002767</v>
      </c>
      <c r="BB1183" cm="1">
        <f t="array" aca="1" ref="BB1183" ca="1">_xlfn.LET(_xlpm.rozsah, $J$3:$J$10001,_xlpm.podminka, (_xlpm.rozsah&gt;E1183)*(ISNUMBER(_xlpm.rozsah)),_xlpm.indexy, IF(_xlpm.podminka, ROW(_xlpm.rozsah)-MIN(ROW(_xlpm.rozsah))+1),_xlpm.prvni, MIN(_xlpm.indexy),_xlpm.finalni, IF(_xlpm.prvni=1, 2, _xlpm.prvni),INDEX(_xlpm.rozsah, _xlpm.finalni))</f>
        <v>1800</v>
      </c>
      <c r="BC1183" cm="1">
        <f t="array" aca="1" ref="BC1183" ca="1">INDEX($J$3:$J$10001,MATCH(BB1183,$J$3:$J$10004,0)-1)</f>
        <v>1700</v>
      </c>
      <c r="BD1183">
        <f t="shared" ca="1" si="312"/>
        <v>333</v>
      </c>
      <c r="BE1183">
        <f t="shared" ca="1" si="313"/>
        <v>350</v>
      </c>
      <c r="BF1183">
        <f t="shared" ca="1" si="314"/>
        <v>-17</v>
      </c>
      <c r="BG1183">
        <f t="shared" ca="1" si="315"/>
        <v>342.50550282997233</v>
      </c>
    </row>
    <row r="1184" spans="1:59" x14ac:dyDescent="0.25">
      <c r="A1184" s="64">
        <v>1181</v>
      </c>
      <c r="B1184" s="64">
        <v>74</v>
      </c>
      <c r="C1184" s="64">
        <v>8</v>
      </c>
      <c r="D1184" s="18">
        <v>1181</v>
      </c>
      <c r="E1184" s="21">
        <f t="shared" ca="1" si="300"/>
        <v>1836.2104490122879</v>
      </c>
      <c r="F1184" s="22">
        <f t="shared" ca="1" si="301"/>
        <v>26.147537893432887</v>
      </c>
      <c r="G1184" s="23">
        <v>1181</v>
      </c>
      <c r="H1184" s="24">
        <f t="shared" ca="1" si="302"/>
        <v>1911.3116279999999</v>
      </c>
      <c r="I1184" s="25">
        <f t="shared" ca="1" si="303"/>
        <v>25.135211161600001</v>
      </c>
      <c r="J1184" s="155"/>
      <c r="K1184" s="155"/>
      <c r="AR1184">
        <f t="shared" ca="1" si="304"/>
        <v>314.19013952</v>
      </c>
      <c r="AS1184">
        <f t="shared" ca="1" si="305"/>
        <v>301.80986048</v>
      </c>
      <c r="AT1184" cm="1">
        <f t="array" aca="1" ref="AT1184" ca="1">_xlfn.LET(_xlpm.rozsah, $J$3:$J$10001,_xlpm.podminka, (_xlpm.rozsah&gt;H1184)*(ISNUMBER(_xlpm.rozsah)),_xlpm.indexy, IF(_xlpm.podminka, ROW(_xlpm.rozsah)-MIN(ROW(_xlpm.rozsah))+1),_xlpm.prvni, MIN(_xlpm.indexy),_xlpm.finalni, IF(_xlpm.prvni=1, 2, _xlpm.prvni),INDEX(_xlpm.rozsah, _xlpm.finalni))</f>
        <v>2000</v>
      </c>
      <c r="AU1184" cm="1">
        <f t="array" aca="1" ref="AU1184" ca="1">INDEX($J$3:$J$10001,MATCH(AT1184,$J$3:$J$10004,0)-1)</f>
        <v>1900</v>
      </c>
      <c r="AV1184">
        <f t="shared" ca="1" si="306"/>
        <v>300</v>
      </c>
      <c r="AW1184">
        <f t="shared" ca="1" si="307"/>
        <v>316</v>
      </c>
      <c r="AX1184">
        <f t="shared" ca="1" si="308"/>
        <v>-16</v>
      </c>
      <c r="AY1184">
        <f t="shared" ca="1" si="309"/>
        <v>314.19013952</v>
      </c>
      <c r="AZ1184">
        <f t="shared" ca="1" si="310"/>
        <v>326.84422366791108</v>
      </c>
      <c r="BA1184">
        <f t="shared" ca="1" si="311"/>
        <v>322.15577633208892</v>
      </c>
      <c r="BB1184" cm="1">
        <f t="array" aca="1" ref="BB1184" ca="1">_xlfn.LET(_xlpm.rozsah, $J$3:$J$10001,_xlpm.podminka, (_xlpm.rozsah&gt;E1184)*(ISNUMBER(_xlpm.rozsah)),_xlpm.indexy, IF(_xlpm.podminka, ROW(_xlpm.rozsah)-MIN(ROW(_xlpm.rozsah))+1),_xlpm.prvni, MIN(_xlpm.indexy),_xlpm.finalni, IF(_xlpm.prvni=1, 2, _xlpm.prvni),INDEX(_xlpm.rozsah, _xlpm.finalni))</f>
        <v>1900</v>
      </c>
      <c r="BC1184" cm="1">
        <f t="array" aca="1" ref="BC1184" ca="1">INDEX($J$3:$J$10001,MATCH(BB1184,$J$3:$J$10004,0)-1)</f>
        <v>1800</v>
      </c>
      <c r="BD1184">
        <f t="shared" ca="1" si="312"/>
        <v>316</v>
      </c>
      <c r="BE1184">
        <f t="shared" ca="1" si="313"/>
        <v>333</v>
      </c>
      <c r="BF1184">
        <f t="shared" ca="1" si="314"/>
        <v>-17</v>
      </c>
      <c r="BG1184">
        <f t="shared" ca="1" si="315"/>
        <v>326.84422366791108</v>
      </c>
    </row>
    <row r="1185" spans="1:59" x14ac:dyDescent="0.25">
      <c r="A1185" s="64">
        <v>1182</v>
      </c>
      <c r="B1185" s="64">
        <v>76</v>
      </c>
      <c r="C1185" s="64">
        <v>11</v>
      </c>
      <c r="D1185" s="18">
        <v>1182</v>
      </c>
      <c r="E1185" s="21">
        <f t="shared" ca="1" si="300"/>
        <v>1866.9188395261335</v>
      </c>
      <c r="F1185" s="22">
        <f t="shared" ca="1" si="301"/>
        <v>35.378617700861305</v>
      </c>
      <c r="G1185" s="28">
        <v>1182</v>
      </c>
      <c r="H1185" s="24">
        <f t="shared" ca="1" si="302"/>
        <v>1935.9416719999999</v>
      </c>
      <c r="I1185" s="25">
        <f t="shared" ca="1" si="303"/>
        <v>34.127426572800005</v>
      </c>
      <c r="J1185" s="155"/>
      <c r="K1185" s="155"/>
      <c r="AR1185">
        <f t="shared" ca="1" si="304"/>
        <v>310.24933248000002</v>
      </c>
      <c r="AS1185">
        <f t="shared" ca="1" si="305"/>
        <v>305.75066751999998</v>
      </c>
      <c r="AT1185" cm="1">
        <f t="array" aca="1" ref="AT1185" ca="1">_xlfn.LET(_xlpm.rozsah, $J$3:$J$10001,_xlpm.podminka, (_xlpm.rozsah&gt;H1185)*(ISNUMBER(_xlpm.rozsah)),_xlpm.indexy, IF(_xlpm.podminka, ROW(_xlpm.rozsah)-MIN(ROW(_xlpm.rozsah))+1),_xlpm.prvni, MIN(_xlpm.indexy),_xlpm.finalni, IF(_xlpm.prvni=1, 2, _xlpm.prvni),INDEX(_xlpm.rozsah, _xlpm.finalni))</f>
        <v>2000</v>
      </c>
      <c r="AU1185" cm="1">
        <f t="array" aca="1" ref="AU1185" ca="1">INDEX($J$3:$J$10001,MATCH(AT1185,$J$3:$J$10004,0)-1)</f>
        <v>1900</v>
      </c>
      <c r="AV1185">
        <f t="shared" ca="1" si="306"/>
        <v>300</v>
      </c>
      <c r="AW1185">
        <f t="shared" ca="1" si="307"/>
        <v>316</v>
      </c>
      <c r="AX1185">
        <f t="shared" ca="1" si="308"/>
        <v>-16</v>
      </c>
      <c r="AY1185">
        <f t="shared" ca="1" si="309"/>
        <v>310.24933248000002</v>
      </c>
      <c r="AZ1185">
        <f t="shared" ca="1" si="310"/>
        <v>321.62379728055731</v>
      </c>
      <c r="BA1185">
        <f t="shared" ca="1" si="311"/>
        <v>327.37620271944269</v>
      </c>
      <c r="BB1185" cm="1">
        <f t="array" aca="1" ref="BB1185" ca="1">_xlfn.LET(_xlpm.rozsah, $J$3:$J$10001,_xlpm.podminka, (_xlpm.rozsah&gt;E1185)*(ISNUMBER(_xlpm.rozsah)),_xlpm.indexy, IF(_xlpm.podminka, ROW(_xlpm.rozsah)-MIN(ROW(_xlpm.rozsah))+1),_xlpm.prvni, MIN(_xlpm.indexy),_xlpm.finalni, IF(_xlpm.prvni=1, 2, _xlpm.prvni),INDEX(_xlpm.rozsah, _xlpm.finalni))</f>
        <v>1900</v>
      </c>
      <c r="BC1185" cm="1">
        <f t="array" aca="1" ref="BC1185" ca="1">INDEX($J$3:$J$10001,MATCH(BB1185,$J$3:$J$10004,0)-1)</f>
        <v>1800</v>
      </c>
      <c r="BD1185">
        <f t="shared" ca="1" si="312"/>
        <v>316</v>
      </c>
      <c r="BE1185">
        <f t="shared" ca="1" si="313"/>
        <v>333</v>
      </c>
      <c r="BF1185">
        <f t="shared" ca="1" si="314"/>
        <v>-17</v>
      </c>
      <c r="BG1185">
        <f t="shared" ca="1" si="315"/>
        <v>321.62379728055731</v>
      </c>
    </row>
    <row r="1186" spans="1:59" x14ac:dyDescent="0.25">
      <c r="A1186" s="64">
        <v>1183</v>
      </c>
      <c r="B1186" s="64">
        <v>76</v>
      </c>
      <c r="C1186" s="64">
        <v>14</v>
      </c>
      <c r="D1186" s="18">
        <v>1183</v>
      </c>
      <c r="E1186" s="21">
        <f t="shared" ca="1" si="300"/>
        <v>1866.9188395261335</v>
      </c>
      <c r="F1186" s="22">
        <f t="shared" ca="1" si="301"/>
        <v>45.027331619278023</v>
      </c>
      <c r="G1186" s="23">
        <v>1183</v>
      </c>
      <c r="H1186" s="24">
        <f t="shared" ca="1" si="302"/>
        <v>1935.9416719999999</v>
      </c>
      <c r="I1186" s="25">
        <f t="shared" ca="1" si="303"/>
        <v>43.434906547200008</v>
      </c>
      <c r="J1186" s="155"/>
      <c r="K1186" s="155"/>
      <c r="AR1186">
        <f t="shared" ca="1" si="304"/>
        <v>310.24933248000002</v>
      </c>
      <c r="AS1186">
        <f t="shared" ca="1" si="305"/>
        <v>305.75066751999998</v>
      </c>
      <c r="AT1186" cm="1">
        <f t="array" aca="1" ref="AT1186" ca="1">_xlfn.LET(_xlpm.rozsah, $J$3:$J$10001,_xlpm.podminka, (_xlpm.rozsah&gt;H1186)*(ISNUMBER(_xlpm.rozsah)),_xlpm.indexy, IF(_xlpm.podminka, ROW(_xlpm.rozsah)-MIN(ROW(_xlpm.rozsah))+1),_xlpm.prvni, MIN(_xlpm.indexy),_xlpm.finalni, IF(_xlpm.prvni=1, 2, _xlpm.prvni),INDEX(_xlpm.rozsah, _xlpm.finalni))</f>
        <v>2000</v>
      </c>
      <c r="AU1186" cm="1">
        <f t="array" aca="1" ref="AU1186" ca="1">INDEX($J$3:$J$10001,MATCH(AT1186,$J$3:$J$10004,0)-1)</f>
        <v>1900</v>
      </c>
      <c r="AV1186">
        <f t="shared" ca="1" si="306"/>
        <v>300</v>
      </c>
      <c r="AW1186">
        <f t="shared" ca="1" si="307"/>
        <v>316</v>
      </c>
      <c r="AX1186">
        <f t="shared" ca="1" si="308"/>
        <v>-16</v>
      </c>
      <c r="AY1186">
        <f t="shared" ca="1" si="309"/>
        <v>310.24933248000002</v>
      </c>
      <c r="AZ1186">
        <f t="shared" ca="1" si="310"/>
        <v>321.62379728055731</v>
      </c>
      <c r="BA1186">
        <f t="shared" ca="1" si="311"/>
        <v>327.37620271944269</v>
      </c>
      <c r="BB1186" cm="1">
        <f t="array" aca="1" ref="BB1186" ca="1">_xlfn.LET(_xlpm.rozsah, $J$3:$J$10001,_xlpm.podminka, (_xlpm.rozsah&gt;E1186)*(ISNUMBER(_xlpm.rozsah)),_xlpm.indexy, IF(_xlpm.podminka, ROW(_xlpm.rozsah)-MIN(ROW(_xlpm.rozsah))+1),_xlpm.prvni, MIN(_xlpm.indexy),_xlpm.finalni, IF(_xlpm.prvni=1, 2, _xlpm.prvni),INDEX(_xlpm.rozsah, _xlpm.finalni))</f>
        <v>1900</v>
      </c>
      <c r="BC1186" cm="1">
        <f t="array" aca="1" ref="BC1186" ca="1">INDEX($J$3:$J$10001,MATCH(BB1186,$J$3:$J$10004,0)-1)</f>
        <v>1800</v>
      </c>
      <c r="BD1186">
        <f t="shared" ca="1" si="312"/>
        <v>316</v>
      </c>
      <c r="BE1186">
        <f t="shared" ca="1" si="313"/>
        <v>333</v>
      </c>
      <c r="BF1186">
        <f t="shared" ca="1" si="314"/>
        <v>-17</v>
      </c>
      <c r="BG1186">
        <f t="shared" ca="1" si="315"/>
        <v>321.62379728055731</v>
      </c>
    </row>
    <row r="1187" spans="1:59" x14ac:dyDescent="0.25">
      <c r="A1187" s="64">
        <v>1184</v>
      </c>
      <c r="B1187" s="64">
        <v>74</v>
      </c>
      <c r="C1187" s="64">
        <v>11</v>
      </c>
      <c r="D1187" s="18">
        <v>1184</v>
      </c>
      <c r="E1187" s="21">
        <f t="shared" ca="1" si="300"/>
        <v>1836.2104490122879</v>
      </c>
      <c r="F1187" s="22">
        <f t="shared" ca="1" si="301"/>
        <v>35.952864603470218</v>
      </c>
      <c r="G1187" s="28">
        <v>1184</v>
      </c>
      <c r="H1187" s="24">
        <f t="shared" ca="1" si="302"/>
        <v>1911.3116279999999</v>
      </c>
      <c r="I1187" s="25">
        <f t="shared" ca="1" si="303"/>
        <v>34.560915347199995</v>
      </c>
      <c r="J1187" s="155"/>
      <c r="K1187" s="155"/>
      <c r="AR1187">
        <f t="shared" ca="1" si="304"/>
        <v>314.19013952</v>
      </c>
      <c r="AS1187">
        <f t="shared" ca="1" si="305"/>
        <v>301.80986048</v>
      </c>
      <c r="AT1187" cm="1">
        <f t="array" aca="1" ref="AT1187" ca="1">_xlfn.LET(_xlpm.rozsah, $J$3:$J$10001,_xlpm.podminka, (_xlpm.rozsah&gt;H1187)*(ISNUMBER(_xlpm.rozsah)),_xlpm.indexy, IF(_xlpm.podminka, ROW(_xlpm.rozsah)-MIN(ROW(_xlpm.rozsah))+1),_xlpm.prvni, MIN(_xlpm.indexy),_xlpm.finalni, IF(_xlpm.prvni=1, 2, _xlpm.prvni),INDEX(_xlpm.rozsah, _xlpm.finalni))</f>
        <v>2000</v>
      </c>
      <c r="AU1187" cm="1">
        <f t="array" aca="1" ref="AU1187" ca="1">INDEX($J$3:$J$10001,MATCH(AT1187,$J$3:$J$10004,0)-1)</f>
        <v>1900</v>
      </c>
      <c r="AV1187">
        <f t="shared" ca="1" si="306"/>
        <v>300</v>
      </c>
      <c r="AW1187">
        <f t="shared" ca="1" si="307"/>
        <v>316</v>
      </c>
      <c r="AX1187">
        <f t="shared" ca="1" si="308"/>
        <v>-16</v>
      </c>
      <c r="AY1187">
        <f t="shared" ca="1" si="309"/>
        <v>314.19013952</v>
      </c>
      <c r="AZ1187">
        <f t="shared" ca="1" si="310"/>
        <v>326.84422366791108</v>
      </c>
      <c r="BA1187">
        <f t="shared" ca="1" si="311"/>
        <v>322.15577633208892</v>
      </c>
      <c r="BB1187" cm="1">
        <f t="array" aca="1" ref="BB1187" ca="1">_xlfn.LET(_xlpm.rozsah, $J$3:$J$10001,_xlpm.podminka, (_xlpm.rozsah&gt;E1187)*(ISNUMBER(_xlpm.rozsah)),_xlpm.indexy, IF(_xlpm.podminka, ROW(_xlpm.rozsah)-MIN(ROW(_xlpm.rozsah))+1),_xlpm.prvni, MIN(_xlpm.indexy),_xlpm.finalni, IF(_xlpm.prvni=1, 2, _xlpm.prvni),INDEX(_xlpm.rozsah, _xlpm.finalni))</f>
        <v>1900</v>
      </c>
      <c r="BC1187" cm="1">
        <f t="array" aca="1" ref="BC1187" ca="1">INDEX($J$3:$J$10001,MATCH(BB1187,$J$3:$J$10004,0)-1)</f>
        <v>1800</v>
      </c>
      <c r="BD1187">
        <f t="shared" ca="1" si="312"/>
        <v>316</v>
      </c>
      <c r="BE1187">
        <f t="shared" ca="1" si="313"/>
        <v>333</v>
      </c>
      <c r="BF1187">
        <f t="shared" ca="1" si="314"/>
        <v>-17</v>
      </c>
      <c r="BG1187">
        <f t="shared" ca="1" si="315"/>
        <v>326.84422366791108</v>
      </c>
    </row>
    <row r="1188" spans="1:59" x14ac:dyDescent="0.25">
      <c r="A1188" s="64">
        <v>1185</v>
      </c>
      <c r="B1188" s="64">
        <v>74</v>
      </c>
      <c r="C1188" s="64">
        <v>18</v>
      </c>
      <c r="D1188" s="18">
        <v>1185</v>
      </c>
      <c r="E1188" s="21">
        <f t="shared" ca="1" si="300"/>
        <v>1836.2104490122879</v>
      </c>
      <c r="F1188" s="22">
        <f t="shared" ca="1" si="301"/>
        <v>58.831960260223994</v>
      </c>
      <c r="G1188" s="23">
        <v>1185</v>
      </c>
      <c r="H1188" s="24">
        <f t="shared" ca="1" si="302"/>
        <v>1911.3116279999999</v>
      </c>
      <c r="I1188" s="25">
        <f t="shared" ca="1" si="303"/>
        <v>56.554225113600005</v>
      </c>
      <c r="J1188" s="155"/>
      <c r="K1188" s="155"/>
      <c r="AR1188">
        <f t="shared" ca="1" si="304"/>
        <v>314.19013952</v>
      </c>
      <c r="AS1188">
        <f t="shared" ca="1" si="305"/>
        <v>301.80986048</v>
      </c>
      <c r="AT1188" cm="1">
        <f t="array" aca="1" ref="AT1188" ca="1">_xlfn.LET(_xlpm.rozsah, $J$3:$J$10001,_xlpm.podminka, (_xlpm.rozsah&gt;H1188)*(ISNUMBER(_xlpm.rozsah)),_xlpm.indexy, IF(_xlpm.podminka, ROW(_xlpm.rozsah)-MIN(ROW(_xlpm.rozsah))+1),_xlpm.prvni, MIN(_xlpm.indexy),_xlpm.finalni, IF(_xlpm.prvni=1, 2, _xlpm.prvni),INDEX(_xlpm.rozsah, _xlpm.finalni))</f>
        <v>2000</v>
      </c>
      <c r="AU1188" cm="1">
        <f t="array" aca="1" ref="AU1188" ca="1">INDEX($J$3:$J$10001,MATCH(AT1188,$J$3:$J$10004,0)-1)</f>
        <v>1900</v>
      </c>
      <c r="AV1188">
        <f t="shared" ca="1" si="306"/>
        <v>300</v>
      </c>
      <c r="AW1188">
        <f t="shared" ca="1" si="307"/>
        <v>316</v>
      </c>
      <c r="AX1188">
        <f t="shared" ca="1" si="308"/>
        <v>-16</v>
      </c>
      <c r="AY1188">
        <f t="shared" ca="1" si="309"/>
        <v>314.19013952</v>
      </c>
      <c r="AZ1188">
        <f t="shared" ca="1" si="310"/>
        <v>326.84422366791108</v>
      </c>
      <c r="BA1188">
        <f t="shared" ca="1" si="311"/>
        <v>322.15577633208892</v>
      </c>
      <c r="BB1188" cm="1">
        <f t="array" aca="1" ref="BB1188" ca="1">_xlfn.LET(_xlpm.rozsah, $J$3:$J$10001,_xlpm.podminka, (_xlpm.rozsah&gt;E1188)*(ISNUMBER(_xlpm.rozsah)),_xlpm.indexy, IF(_xlpm.podminka, ROW(_xlpm.rozsah)-MIN(ROW(_xlpm.rozsah))+1),_xlpm.prvni, MIN(_xlpm.indexy),_xlpm.finalni, IF(_xlpm.prvni=1, 2, _xlpm.prvni),INDEX(_xlpm.rozsah, _xlpm.finalni))</f>
        <v>1900</v>
      </c>
      <c r="BC1188" cm="1">
        <f t="array" aca="1" ref="BC1188" ca="1">INDEX($J$3:$J$10001,MATCH(BB1188,$J$3:$J$10004,0)-1)</f>
        <v>1800</v>
      </c>
      <c r="BD1188">
        <f t="shared" ca="1" si="312"/>
        <v>316</v>
      </c>
      <c r="BE1188">
        <f t="shared" ca="1" si="313"/>
        <v>333</v>
      </c>
      <c r="BF1188">
        <f t="shared" ca="1" si="314"/>
        <v>-17</v>
      </c>
      <c r="BG1188">
        <f t="shared" ca="1" si="315"/>
        <v>326.84422366791108</v>
      </c>
    </row>
    <row r="1189" spans="1:59" x14ac:dyDescent="0.25">
      <c r="A1189" s="64">
        <v>1186</v>
      </c>
      <c r="B1189" s="64">
        <v>73</v>
      </c>
      <c r="C1189" s="64">
        <v>22</v>
      </c>
      <c r="D1189" s="18">
        <v>1186</v>
      </c>
      <c r="E1189" s="21">
        <f t="shared" ca="1" si="300"/>
        <v>1820.8562537553648</v>
      </c>
      <c r="F1189" s="22">
        <f t="shared" ca="1" si="301"/>
        <v>72.479976109549355</v>
      </c>
      <c r="G1189" s="28">
        <v>1186</v>
      </c>
      <c r="H1189" s="24">
        <f t="shared" ca="1" si="302"/>
        <v>1898.9966059999999</v>
      </c>
      <c r="I1189" s="25">
        <f t="shared" ca="1" si="303"/>
        <v>69.557526935600009</v>
      </c>
      <c r="J1189" s="155"/>
      <c r="K1189" s="155"/>
      <c r="AR1189">
        <f t="shared" ca="1" si="304"/>
        <v>316.17057698000002</v>
      </c>
      <c r="AS1189">
        <f t="shared" ca="1" si="305"/>
        <v>332.82942301999998</v>
      </c>
      <c r="AT1189" cm="1">
        <f t="array" aca="1" ref="AT1189" ca="1">_xlfn.LET(_xlpm.rozsah, $J$3:$J$10001,_xlpm.podminka, (_xlpm.rozsah&gt;H1189)*(ISNUMBER(_xlpm.rozsah)),_xlpm.indexy, IF(_xlpm.podminka, ROW(_xlpm.rozsah)-MIN(ROW(_xlpm.rozsah))+1),_xlpm.prvni, MIN(_xlpm.indexy),_xlpm.finalni, IF(_xlpm.prvni=1, 2, _xlpm.prvni),INDEX(_xlpm.rozsah, _xlpm.finalni))</f>
        <v>1900</v>
      </c>
      <c r="AU1189" cm="1">
        <f t="array" aca="1" ref="AU1189" ca="1">INDEX($J$3:$J$10001,MATCH(AT1189,$J$3:$J$10004,0)-1)</f>
        <v>1800</v>
      </c>
      <c r="AV1189">
        <f t="shared" ca="1" si="306"/>
        <v>316</v>
      </c>
      <c r="AW1189">
        <f t="shared" ca="1" si="307"/>
        <v>333</v>
      </c>
      <c r="AX1189">
        <f t="shared" ca="1" si="308"/>
        <v>-17</v>
      </c>
      <c r="AY1189">
        <f t="shared" ca="1" si="309"/>
        <v>316.17057698000002</v>
      </c>
      <c r="AZ1189">
        <f t="shared" ca="1" si="310"/>
        <v>329.45443686158796</v>
      </c>
      <c r="BA1189">
        <f t="shared" ca="1" si="311"/>
        <v>319.54556313841204</v>
      </c>
      <c r="BB1189" cm="1">
        <f t="array" aca="1" ref="BB1189" ca="1">_xlfn.LET(_xlpm.rozsah, $J$3:$J$10001,_xlpm.podminka, (_xlpm.rozsah&gt;E1189)*(ISNUMBER(_xlpm.rozsah)),_xlpm.indexy, IF(_xlpm.podminka, ROW(_xlpm.rozsah)-MIN(ROW(_xlpm.rozsah))+1),_xlpm.prvni, MIN(_xlpm.indexy),_xlpm.finalni, IF(_xlpm.prvni=1, 2, _xlpm.prvni),INDEX(_xlpm.rozsah, _xlpm.finalni))</f>
        <v>1900</v>
      </c>
      <c r="BC1189" cm="1">
        <f t="array" aca="1" ref="BC1189" ca="1">INDEX($J$3:$J$10001,MATCH(BB1189,$J$3:$J$10004,0)-1)</f>
        <v>1800</v>
      </c>
      <c r="BD1189">
        <f t="shared" ca="1" si="312"/>
        <v>316</v>
      </c>
      <c r="BE1189">
        <f t="shared" ca="1" si="313"/>
        <v>333</v>
      </c>
      <c r="BF1189">
        <f t="shared" ca="1" si="314"/>
        <v>-17</v>
      </c>
      <c r="BG1189">
        <f t="shared" ca="1" si="315"/>
        <v>329.45443686158796</v>
      </c>
    </row>
    <row r="1190" spans="1:59" x14ac:dyDescent="0.25">
      <c r="A1190" s="64">
        <v>1187</v>
      </c>
      <c r="B1190" s="64">
        <v>74</v>
      </c>
      <c r="C1190" s="64">
        <v>20</v>
      </c>
      <c r="D1190" s="18">
        <v>1187</v>
      </c>
      <c r="E1190" s="21">
        <f t="shared" ca="1" si="300"/>
        <v>1836.2104490122879</v>
      </c>
      <c r="F1190" s="22">
        <f t="shared" ca="1" si="301"/>
        <v>65.368844733582222</v>
      </c>
      <c r="G1190" s="23">
        <v>1187</v>
      </c>
      <c r="H1190" s="24">
        <f t="shared" ca="1" si="302"/>
        <v>1911.3116279999999</v>
      </c>
      <c r="I1190" s="25">
        <f t="shared" ca="1" si="303"/>
        <v>62.838027904</v>
      </c>
      <c r="J1190" s="155"/>
      <c r="K1190" s="155"/>
      <c r="AR1190">
        <f t="shared" ca="1" si="304"/>
        <v>314.19013952</v>
      </c>
      <c r="AS1190">
        <f t="shared" ca="1" si="305"/>
        <v>301.80986048</v>
      </c>
      <c r="AT1190" cm="1">
        <f t="array" aca="1" ref="AT1190" ca="1">_xlfn.LET(_xlpm.rozsah, $J$3:$J$10001,_xlpm.podminka, (_xlpm.rozsah&gt;H1190)*(ISNUMBER(_xlpm.rozsah)),_xlpm.indexy, IF(_xlpm.podminka, ROW(_xlpm.rozsah)-MIN(ROW(_xlpm.rozsah))+1),_xlpm.prvni, MIN(_xlpm.indexy),_xlpm.finalni, IF(_xlpm.prvni=1, 2, _xlpm.prvni),INDEX(_xlpm.rozsah, _xlpm.finalni))</f>
        <v>2000</v>
      </c>
      <c r="AU1190" cm="1">
        <f t="array" aca="1" ref="AU1190" ca="1">INDEX($J$3:$J$10001,MATCH(AT1190,$J$3:$J$10004,0)-1)</f>
        <v>1900</v>
      </c>
      <c r="AV1190">
        <f t="shared" ca="1" si="306"/>
        <v>300</v>
      </c>
      <c r="AW1190">
        <f t="shared" ca="1" si="307"/>
        <v>316</v>
      </c>
      <c r="AX1190">
        <f t="shared" ca="1" si="308"/>
        <v>-16</v>
      </c>
      <c r="AY1190">
        <f t="shared" ca="1" si="309"/>
        <v>314.19013952</v>
      </c>
      <c r="AZ1190">
        <f t="shared" ca="1" si="310"/>
        <v>326.84422366791108</v>
      </c>
      <c r="BA1190">
        <f t="shared" ca="1" si="311"/>
        <v>322.15577633208892</v>
      </c>
      <c r="BB1190" cm="1">
        <f t="array" aca="1" ref="BB1190" ca="1">_xlfn.LET(_xlpm.rozsah, $J$3:$J$10001,_xlpm.podminka, (_xlpm.rozsah&gt;E1190)*(ISNUMBER(_xlpm.rozsah)),_xlpm.indexy, IF(_xlpm.podminka, ROW(_xlpm.rozsah)-MIN(ROW(_xlpm.rozsah))+1),_xlpm.prvni, MIN(_xlpm.indexy),_xlpm.finalni, IF(_xlpm.prvni=1, 2, _xlpm.prvni),INDEX(_xlpm.rozsah, _xlpm.finalni))</f>
        <v>1900</v>
      </c>
      <c r="BC1190" cm="1">
        <f t="array" aca="1" ref="BC1190" ca="1">INDEX($J$3:$J$10001,MATCH(BB1190,$J$3:$J$10004,0)-1)</f>
        <v>1800</v>
      </c>
      <c r="BD1190">
        <f t="shared" ca="1" si="312"/>
        <v>316</v>
      </c>
      <c r="BE1190">
        <f t="shared" ca="1" si="313"/>
        <v>333</v>
      </c>
      <c r="BF1190">
        <f t="shared" ca="1" si="314"/>
        <v>-17</v>
      </c>
      <c r="BG1190">
        <f t="shared" ca="1" si="315"/>
        <v>326.84422366791108</v>
      </c>
    </row>
    <row r="1191" spans="1:59" x14ac:dyDescent="0.25">
      <c r="A1191" s="64">
        <v>1188</v>
      </c>
      <c r="B1191" s="64">
        <v>74</v>
      </c>
      <c r="C1191" s="64">
        <v>19</v>
      </c>
      <c r="D1191" s="18">
        <v>1188</v>
      </c>
      <c r="E1191" s="21">
        <f t="shared" ca="1" si="300"/>
        <v>1836.2104490122879</v>
      </c>
      <c r="F1191" s="22">
        <f t="shared" ca="1" si="301"/>
        <v>62.100402496903108</v>
      </c>
      <c r="G1191" s="28">
        <v>1188</v>
      </c>
      <c r="H1191" s="24">
        <f t="shared" ca="1" si="302"/>
        <v>1911.3116279999999</v>
      </c>
      <c r="I1191" s="25">
        <f t="shared" ca="1" si="303"/>
        <v>59.696126508799999</v>
      </c>
      <c r="J1191" s="155"/>
      <c r="K1191" s="155"/>
      <c r="AR1191">
        <f t="shared" ca="1" si="304"/>
        <v>314.19013952</v>
      </c>
      <c r="AS1191">
        <f t="shared" ca="1" si="305"/>
        <v>301.80986048</v>
      </c>
      <c r="AT1191" cm="1">
        <f t="array" aca="1" ref="AT1191" ca="1">_xlfn.LET(_xlpm.rozsah, $J$3:$J$10001,_xlpm.podminka, (_xlpm.rozsah&gt;H1191)*(ISNUMBER(_xlpm.rozsah)),_xlpm.indexy, IF(_xlpm.podminka, ROW(_xlpm.rozsah)-MIN(ROW(_xlpm.rozsah))+1),_xlpm.prvni, MIN(_xlpm.indexy),_xlpm.finalni, IF(_xlpm.prvni=1, 2, _xlpm.prvni),INDEX(_xlpm.rozsah, _xlpm.finalni))</f>
        <v>2000</v>
      </c>
      <c r="AU1191" cm="1">
        <f t="array" aca="1" ref="AU1191" ca="1">INDEX($J$3:$J$10001,MATCH(AT1191,$J$3:$J$10004,0)-1)</f>
        <v>1900</v>
      </c>
      <c r="AV1191">
        <f t="shared" ca="1" si="306"/>
        <v>300</v>
      </c>
      <c r="AW1191">
        <f t="shared" ca="1" si="307"/>
        <v>316</v>
      </c>
      <c r="AX1191">
        <f t="shared" ca="1" si="308"/>
        <v>-16</v>
      </c>
      <c r="AY1191">
        <f t="shared" ca="1" si="309"/>
        <v>314.19013952</v>
      </c>
      <c r="AZ1191">
        <f t="shared" ca="1" si="310"/>
        <v>326.84422366791108</v>
      </c>
      <c r="BA1191">
        <f t="shared" ca="1" si="311"/>
        <v>322.15577633208892</v>
      </c>
      <c r="BB1191" cm="1">
        <f t="array" aca="1" ref="BB1191" ca="1">_xlfn.LET(_xlpm.rozsah, $J$3:$J$10001,_xlpm.podminka, (_xlpm.rozsah&gt;E1191)*(ISNUMBER(_xlpm.rozsah)),_xlpm.indexy, IF(_xlpm.podminka, ROW(_xlpm.rozsah)-MIN(ROW(_xlpm.rozsah))+1),_xlpm.prvni, MIN(_xlpm.indexy),_xlpm.finalni, IF(_xlpm.prvni=1, 2, _xlpm.prvni),INDEX(_xlpm.rozsah, _xlpm.finalni))</f>
        <v>1900</v>
      </c>
      <c r="BC1191" cm="1">
        <f t="array" aca="1" ref="BC1191" ca="1">INDEX($J$3:$J$10001,MATCH(BB1191,$J$3:$J$10004,0)-1)</f>
        <v>1800</v>
      </c>
      <c r="BD1191">
        <f t="shared" ca="1" si="312"/>
        <v>316</v>
      </c>
      <c r="BE1191">
        <f t="shared" ca="1" si="313"/>
        <v>333</v>
      </c>
      <c r="BF1191">
        <f t="shared" ca="1" si="314"/>
        <v>-17</v>
      </c>
      <c r="BG1191">
        <f t="shared" ca="1" si="315"/>
        <v>326.84422366791108</v>
      </c>
    </row>
    <row r="1192" spans="1:59" x14ac:dyDescent="0.25">
      <c r="A1192" s="64">
        <v>1189</v>
      </c>
      <c r="B1192" s="64">
        <v>70</v>
      </c>
      <c r="C1192" s="64">
        <v>22</v>
      </c>
      <c r="D1192" s="18">
        <v>1189</v>
      </c>
      <c r="E1192" s="21">
        <f t="shared" ca="1" si="300"/>
        <v>1774.7936679845966</v>
      </c>
      <c r="F1192" s="22">
        <f t="shared" ca="1" si="301"/>
        <v>74.202716817376086</v>
      </c>
      <c r="G1192" s="23">
        <v>1189</v>
      </c>
      <c r="H1192" s="24">
        <f t="shared" ca="1" si="302"/>
        <v>1862.0515399999999</v>
      </c>
      <c r="I1192" s="25">
        <f t="shared" ca="1" si="303"/>
        <v>70.939272404000008</v>
      </c>
      <c r="J1192" s="155"/>
      <c r="K1192" s="155"/>
      <c r="AR1192">
        <f t="shared" ca="1" si="304"/>
        <v>322.45123820000003</v>
      </c>
      <c r="AS1192">
        <f t="shared" ca="1" si="305"/>
        <v>326.54876179999997</v>
      </c>
      <c r="AT1192" cm="1">
        <f t="array" aca="1" ref="AT1192" ca="1">_xlfn.LET(_xlpm.rozsah, $J$3:$J$10001,_xlpm.podminka, (_xlpm.rozsah&gt;H1192)*(ISNUMBER(_xlpm.rozsah)),_xlpm.indexy, IF(_xlpm.podminka, ROW(_xlpm.rozsah)-MIN(ROW(_xlpm.rozsah))+1),_xlpm.prvni, MIN(_xlpm.indexy),_xlpm.finalni, IF(_xlpm.prvni=1, 2, _xlpm.prvni),INDEX(_xlpm.rozsah, _xlpm.finalni))</f>
        <v>1900</v>
      </c>
      <c r="AU1192" cm="1">
        <f t="array" aca="1" ref="AU1192" ca="1">INDEX($J$3:$J$10001,MATCH(AT1192,$J$3:$J$10004,0)-1)</f>
        <v>1800</v>
      </c>
      <c r="AV1192">
        <f t="shared" ca="1" si="306"/>
        <v>316</v>
      </c>
      <c r="AW1192">
        <f t="shared" ca="1" si="307"/>
        <v>333</v>
      </c>
      <c r="AX1192">
        <f t="shared" ca="1" si="308"/>
        <v>-17</v>
      </c>
      <c r="AY1192">
        <f t="shared" ca="1" si="309"/>
        <v>322.45123820000003</v>
      </c>
      <c r="AZ1192">
        <f t="shared" ca="1" si="310"/>
        <v>337.28507644261856</v>
      </c>
      <c r="BA1192">
        <f t="shared" ca="1" si="311"/>
        <v>345.71492355738144</v>
      </c>
      <c r="BB1192" cm="1">
        <f t="array" aca="1" ref="BB1192" ca="1">_xlfn.LET(_xlpm.rozsah, $J$3:$J$10001,_xlpm.podminka, (_xlpm.rozsah&gt;E1192)*(ISNUMBER(_xlpm.rozsah)),_xlpm.indexy, IF(_xlpm.podminka, ROW(_xlpm.rozsah)-MIN(ROW(_xlpm.rozsah))+1),_xlpm.prvni, MIN(_xlpm.indexy),_xlpm.finalni, IF(_xlpm.prvni=1, 2, _xlpm.prvni),INDEX(_xlpm.rozsah, _xlpm.finalni))</f>
        <v>1800</v>
      </c>
      <c r="BC1192" cm="1">
        <f t="array" aca="1" ref="BC1192" ca="1">INDEX($J$3:$J$10001,MATCH(BB1192,$J$3:$J$10004,0)-1)</f>
        <v>1700</v>
      </c>
      <c r="BD1192">
        <f t="shared" ca="1" si="312"/>
        <v>333</v>
      </c>
      <c r="BE1192">
        <f t="shared" ca="1" si="313"/>
        <v>350</v>
      </c>
      <c r="BF1192">
        <f t="shared" ca="1" si="314"/>
        <v>-17</v>
      </c>
      <c r="BG1192">
        <f t="shared" ca="1" si="315"/>
        <v>337.28507644261856</v>
      </c>
    </row>
    <row r="1193" spans="1:59" x14ac:dyDescent="0.25">
      <c r="A1193" s="64">
        <v>1190</v>
      </c>
      <c r="B1193" s="64">
        <v>71</v>
      </c>
      <c r="C1193" s="64">
        <v>23</v>
      </c>
      <c r="D1193" s="18">
        <v>1190</v>
      </c>
      <c r="E1193" s="21">
        <f t="shared" ca="1" si="300"/>
        <v>1790.1478632415192</v>
      </c>
      <c r="F1193" s="22">
        <f t="shared" ca="1" si="301"/>
        <v>76.975218547256603</v>
      </c>
      <c r="G1193" s="28">
        <v>1190</v>
      </c>
      <c r="H1193" s="24">
        <f t="shared" ca="1" si="302"/>
        <v>1874.3665619999999</v>
      </c>
      <c r="I1193" s="25">
        <f t="shared" ca="1" si="303"/>
        <v>73.682267425800006</v>
      </c>
      <c r="J1193" s="155"/>
      <c r="K1193" s="155"/>
      <c r="AR1193">
        <f t="shared" ca="1" si="304"/>
        <v>320.35768446000003</v>
      </c>
      <c r="AS1193">
        <f t="shared" ca="1" si="305"/>
        <v>328.64231553999997</v>
      </c>
      <c r="AT1193" cm="1">
        <f t="array" aca="1" ref="AT1193" ca="1">_xlfn.LET(_xlpm.rozsah, $J$3:$J$10001,_xlpm.podminka, (_xlpm.rozsah&gt;H1193)*(ISNUMBER(_xlpm.rozsah)),_xlpm.indexy, IF(_xlpm.podminka, ROW(_xlpm.rozsah)-MIN(ROW(_xlpm.rozsah))+1),_xlpm.prvni, MIN(_xlpm.indexy),_xlpm.finalni, IF(_xlpm.prvni=1, 2, _xlpm.prvni),INDEX(_xlpm.rozsah, _xlpm.finalni))</f>
        <v>1900</v>
      </c>
      <c r="AU1193" cm="1">
        <f t="array" aca="1" ref="AU1193" ca="1">INDEX($J$3:$J$10001,MATCH(AT1193,$J$3:$J$10004,0)-1)</f>
        <v>1800</v>
      </c>
      <c r="AV1193">
        <f t="shared" ca="1" si="306"/>
        <v>316</v>
      </c>
      <c r="AW1193">
        <f t="shared" ca="1" si="307"/>
        <v>333</v>
      </c>
      <c r="AX1193">
        <f t="shared" ca="1" si="308"/>
        <v>-17</v>
      </c>
      <c r="AY1193">
        <f t="shared" ca="1" si="309"/>
        <v>320.35768446000003</v>
      </c>
      <c r="AZ1193">
        <f t="shared" ca="1" si="310"/>
        <v>334.67486324894173</v>
      </c>
      <c r="BA1193">
        <f t="shared" ca="1" si="311"/>
        <v>348.32513675105827</v>
      </c>
      <c r="BB1193" cm="1">
        <f t="array" aca="1" ref="BB1193" ca="1">_xlfn.LET(_xlpm.rozsah, $J$3:$J$10001,_xlpm.podminka, (_xlpm.rozsah&gt;E1193)*(ISNUMBER(_xlpm.rozsah)),_xlpm.indexy, IF(_xlpm.podminka, ROW(_xlpm.rozsah)-MIN(ROW(_xlpm.rozsah))+1),_xlpm.prvni, MIN(_xlpm.indexy),_xlpm.finalni, IF(_xlpm.prvni=1, 2, _xlpm.prvni),INDEX(_xlpm.rozsah, _xlpm.finalni))</f>
        <v>1800</v>
      </c>
      <c r="BC1193" cm="1">
        <f t="array" aca="1" ref="BC1193" ca="1">INDEX($J$3:$J$10001,MATCH(BB1193,$J$3:$J$10004,0)-1)</f>
        <v>1700</v>
      </c>
      <c r="BD1193">
        <f t="shared" ca="1" si="312"/>
        <v>333</v>
      </c>
      <c r="BE1193">
        <f t="shared" ca="1" si="313"/>
        <v>350</v>
      </c>
      <c r="BF1193">
        <f t="shared" ca="1" si="314"/>
        <v>-17</v>
      </c>
      <c r="BG1193">
        <f t="shared" ca="1" si="315"/>
        <v>334.67486324894173</v>
      </c>
    </row>
    <row r="1194" spans="1:59" x14ac:dyDescent="0.25">
      <c r="A1194" s="64">
        <v>1191</v>
      </c>
      <c r="B1194" s="64">
        <v>73</v>
      </c>
      <c r="C1194" s="64">
        <v>19</v>
      </c>
      <c r="D1194" s="18">
        <v>1191</v>
      </c>
      <c r="E1194" s="21">
        <f t="shared" ca="1" si="300"/>
        <v>1820.8562537553648</v>
      </c>
      <c r="F1194" s="22">
        <f t="shared" ca="1" si="301"/>
        <v>62.596343003701712</v>
      </c>
      <c r="G1194" s="23">
        <v>1191</v>
      </c>
      <c r="H1194" s="24">
        <f t="shared" ca="1" si="302"/>
        <v>1898.9966059999999</v>
      </c>
      <c r="I1194" s="25">
        <f t="shared" ca="1" si="303"/>
        <v>60.072409626200006</v>
      </c>
      <c r="J1194" s="155"/>
      <c r="K1194" s="155"/>
      <c r="AR1194">
        <f t="shared" ca="1" si="304"/>
        <v>316.17057698000002</v>
      </c>
      <c r="AS1194">
        <f t="shared" ca="1" si="305"/>
        <v>332.82942301999998</v>
      </c>
      <c r="AT1194" cm="1">
        <f t="array" aca="1" ref="AT1194" ca="1">_xlfn.LET(_xlpm.rozsah, $J$3:$J$10001,_xlpm.podminka, (_xlpm.rozsah&gt;H1194)*(ISNUMBER(_xlpm.rozsah)),_xlpm.indexy, IF(_xlpm.podminka, ROW(_xlpm.rozsah)-MIN(ROW(_xlpm.rozsah))+1),_xlpm.prvni, MIN(_xlpm.indexy),_xlpm.finalni, IF(_xlpm.prvni=1, 2, _xlpm.prvni),INDEX(_xlpm.rozsah, _xlpm.finalni))</f>
        <v>1900</v>
      </c>
      <c r="AU1194" cm="1">
        <f t="array" aca="1" ref="AU1194" ca="1">INDEX($J$3:$J$10001,MATCH(AT1194,$J$3:$J$10004,0)-1)</f>
        <v>1800</v>
      </c>
      <c r="AV1194">
        <f t="shared" ca="1" si="306"/>
        <v>316</v>
      </c>
      <c r="AW1194">
        <f t="shared" ca="1" si="307"/>
        <v>333</v>
      </c>
      <c r="AX1194">
        <f t="shared" ca="1" si="308"/>
        <v>-17</v>
      </c>
      <c r="AY1194">
        <f t="shared" ca="1" si="309"/>
        <v>316.17057698000002</v>
      </c>
      <c r="AZ1194">
        <f t="shared" ca="1" si="310"/>
        <v>329.45443686158796</v>
      </c>
      <c r="BA1194">
        <f t="shared" ca="1" si="311"/>
        <v>319.54556313841204</v>
      </c>
      <c r="BB1194" cm="1">
        <f t="array" aca="1" ref="BB1194" ca="1">_xlfn.LET(_xlpm.rozsah, $J$3:$J$10001,_xlpm.podminka, (_xlpm.rozsah&gt;E1194)*(ISNUMBER(_xlpm.rozsah)),_xlpm.indexy, IF(_xlpm.podminka, ROW(_xlpm.rozsah)-MIN(ROW(_xlpm.rozsah))+1),_xlpm.prvni, MIN(_xlpm.indexy),_xlpm.finalni, IF(_xlpm.prvni=1, 2, _xlpm.prvni),INDEX(_xlpm.rozsah, _xlpm.finalni))</f>
        <v>1900</v>
      </c>
      <c r="BC1194" cm="1">
        <f t="array" aca="1" ref="BC1194" ca="1">INDEX($J$3:$J$10001,MATCH(BB1194,$J$3:$J$10004,0)-1)</f>
        <v>1800</v>
      </c>
      <c r="BD1194">
        <f t="shared" ca="1" si="312"/>
        <v>316</v>
      </c>
      <c r="BE1194">
        <f t="shared" ca="1" si="313"/>
        <v>333</v>
      </c>
      <c r="BF1194">
        <f t="shared" ca="1" si="314"/>
        <v>-17</v>
      </c>
      <c r="BG1194">
        <f t="shared" ca="1" si="315"/>
        <v>329.45443686158796</v>
      </c>
    </row>
    <row r="1195" spans="1:59" x14ac:dyDescent="0.25">
      <c r="A1195" s="64">
        <v>1192</v>
      </c>
      <c r="B1195" s="64">
        <v>73</v>
      </c>
      <c r="C1195" s="64">
        <v>19</v>
      </c>
      <c r="D1195" s="18">
        <v>1192</v>
      </c>
      <c r="E1195" s="21">
        <f t="shared" ca="1" si="300"/>
        <v>1820.8562537553648</v>
      </c>
      <c r="F1195" s="22">
        <f t="shared" ca="1" si="301"/>
        <v>62.596343003701712</v>
      </c>
      <c r="G1195" s="28">
        <v>1192</v>
      </c>
      <c r="H1195" s="24">
        <f t="shared" ca="1" si="302"/>
        <v>1898.9966059999999</v>
      </c>
      <c r="I1195" s="25">
        <f t="shared" ca="1" si="303"/>
        <v>60.072409626200006</v>
      </c>
      <c r="J1195" s="155"/>
      <c r="K1195" s="155"/>
      <c r="AR1195">
        <f t="shared" ca="1" si="304"/>
        <v>316.17057698000002</v>
      </c>
      <c r="AS1195">
        <f t="shared" ca="1" si="305"/>
        <v>332.82942301999998</v>
      </c>
      <c r="AT1195" cm="1">
        <f t="array" aca="1" ref="AT1195" ca="1">_xlfn.LET(_xlpm.rozsah, $J$3:$J$10001,_xlpm.podminka, (_xlpm.rozsah&gt;H1195)*(ISNUMBER(_xlpm.rozsah)),_xlpm.indexy, IF(_xlpm.podminka, ROW(_xlpm.rozsah)-MIN(ROW(_xlpm.rozsah))+1),_xlpm.prvni, MIN(_xlpm.indexy),_xlpm.finalni, IF(_xlpm.prvni=1, 2, _xlpm.prvni),INDEX(_xlpm.rozsah, _xlpm.finalni))</f>
        <v>1900</v>
      </c>
      <c r="AU1195" cm="1">
        <f t="array" aca="1" ref="AU1195" ca="1">INDEX($J$3:$J$10001,MATCH(AT1195,$J$3:$J$10004,0)-1)</f>
        <v>1800</v>
      </c>
      <c r="AV1195">
        <f t="shared" ca="1" si="306"/>
        <v>316</v>
      </c>
      <c r="AW1195">
        <f t="shared" ca="1" si="307"/>
        <v>333</v>
      </c>
      <c r="AX1195">
        <f t="shared" ca="1" si="308"/>
        <v>-17</v>
      </c>
      <c r="AY1195">
        <f t="shared" ca="1" si="309"/>
        <v>316.17057698000002</v>
      </c>
      <c r="AZ1195">
        <f t="shared" ca="1" si="310"/>
        <v>329.45443686158796</v>
      </c>
      <c r="BA1195">
        <f t="shared" ca="1" si="311"/>
        <v>319.54556313841204</v>
      </c>
      <c r="BB1195" cm="1">
        <f t="array" aca="1" ref="BB1195" ca="1">_xlfn.LET(_xlpm.rozsah, $J$3:$J$10001,_xlpm.podminka, (_xlpm.rozsah&gt;E1195)*(ISNUMBER(_xlpm.rozsah)),_xlpm.indexy, IF(_xlpm.podminka, ROW(_xlpm.rozsah)-MIN(ROW(_xlpm.rozsah))+1),_xlpm.prvni, MIN(_xlpm.indexy),_xlpm.finalni, IF(_xlpm.prvni=1, 2, _xlpm.prvni),INDEX(_xlpm.rozsah, _xlpm.finalni))</f>
        <v>1900</v>
      </c>
      <c r="BC1195" cm="1">
        <f t="array" aca="1" ref="BC1195" ca="1">INDEX($J$3:$J$10001,MATCH(BB1195,$J$3:$J$10004,0)-1)</f>
        <v>1800</v>
      </c>
      <c r="BD1195">
        <f t="shared" ca="1" si="312"/>
        <v>316</v>
      </c>
      <c r="BE1195">
        <f t="shared" ca="1" si="313"/>
        <v>333</v>
      </c>
      <c r="BF1195">
        <f t="shared" ca="1" si="314"/>
        <v>-17</v>
      </c>
      <c r="BG1195">
        <f t="shared" ca="1" si="315"/>
        <v>329.45443686158796</v>
      </c>
    </row>
    <row r="1196" spans="1:59" x14ac:dyDescent="0.25">
      <c r="A1196" s="64">
        <v>1193</v>
      </c>
      <c r="B1196" s="64">
        <v>72</v>
      </c>
      <c r="C1196" s="64">
        <v>20</v>
      </c>
      <c r="D1196" s="18">
        <v>1193</v>
      </c>
      <c r="E1196" s="21">
        <f t="shared" ca="1" si="300"/>
        <v>1805.5020584984422</v>
      </c>
      <c r="F1196" s="22">
        <f t="shared" ca="1" si="301"/>
        <v>66.412930011052964</v>
      </c>
      <c r="G1196" s="23">
        <v>1193</v>
      </c>
      <c r="H1196" s="24">
        <f t="shared" ca="1" si="302"/>
        <v>1886.6815839999999</v>
      </c>
      <c r="I1196" s="25">
        <f t="shared" ca="1" si="303"/>
        <v>63.652826144000009</v>
      </c>
      <c r="J1196" s="155"/>
      <c r="K1196" s="155"/>
      <c r="AR1196">
        <f t="shared" ca="1" si="304"/>
        <v>318.26413072000003</v>
      </c>
      <c r="AS1196">
        <f t="shared" ca="1" si="305"/>
        <v>330.73586927999997</v>
      </c>
      <c r="AT1196" cm="1">
        <f t="array" aca="1" ref="AT1196" ca="1">_xlfn.LET(_xlpm.rozsah, $J$3:$J$10001,_xlpm.podminka, (_xlpm.rozsah&gt;H1196)*(ISNUMBER(_xlpm.rozsah)),_xlpm.indexy, IF(_xlpm.podminka, ROW(_xlpm.rozsah)-MIN(ROW(_xlpm.rozsah))+1),_xlpm.prvni, MIN(_xlpm.indexy),_xlpm.finalni, IF(_xlpm.prvni=1, 2, _xlpm.prvni),INDEX(_xlpm.rozsah, _xlpm.finalni))</f>
        <v>1900</v>
      </c>
      <c r="AU1196" cm="1">
        <f t="array" aca="1" ref="AU1196" ca="1">INDEX($J$3:$J$10001,MATCH(AT1196,$J$3:$J$10004,0)-1)</f>
        <v>1800</v>
      </c>
      <c r="AV1196">
        <f t="shared" ca="1" si="306"/>
        <v>316</v>
      </c>
      <c r="AW1196">
        <f t="shared" ca="1" si="307"/>
        <v>333</v>
      </c>
      <c r="AX1196">
        <f t="shared" ca="1" si="308"/>
        <v>-17</v>
      </c>
      <c r="AY1196">
        <f t="shared" ca="1" si="309"/>
        <v>318.26413072000003</v>
      </c>
      <c r="AZ1196">
        <f t="shared" ca="1" si="310"/>
        <v>332.06465005526479</v>
      </c>
      <c r="BA1196">
        <f t="shared" ca="1" si="311"/>
        <v>316.93534994473521</v>
      </c>
      <c r="BB1196" cm="1">
        <f t="array" aca="1" ref="BB1196" ca="1">_xlfn.LET(_xlpm.rozsah, $J$3:$J$10001,_xlpm.podminka, (_xlpm.rozsah&gt;E1196)*(ISNUMBER(_xlpm.rozsah)),_xlpm.indexy, IF(_xlpm.podminka, ROW(_xlpm.rozsah)-MIN(ROW(_xlpm.rozsah))+1),_xlpm.prvni, MIN(_xlpm.indexy),_xlpm.finalni, IF(_xlpm.prvni=1, 2, _xlpm.prvni),INDEX(_xlpm.rozsah, _xlpm.finalni))</f>
        <v>1900</v>
      </c>
      <c r="BC1196" cm="1">
        <f t="array" aca="1" ref="BC1196" ca="1">INDEX($J$3:$J$10001,MATCH(BB1196,$J$3:$J$10004,0)-1)</f>
        <v>1800</v>
      </c>
      <c r="BD1196">
        <f t="shared" ca="1" si="312"/>
        <v>316</v>
      </c>
      <c r="BE1196">
        <f t="shared" ca="1" si="313"/>
        <v>333</v>
      </c>
      <c r="BF1196">
        <f t="shared" ca="1" si="314"/>
        <v>-17</v>
      </c>
      <c r="BG1196">
        <f t="shared" ca="1" si="315"/>
        <v>332.06465005526479</v>
      </c>
    </row>
    <row r="1197" spans="1:59" x14ac:dyDescent="0.25">
      <c r="A1197" s="64">
        <v>1194</v>
      </c>
      <c r="B1197" s="64">
        <v>64</v>
      </c>
      <c r="C1197" s="64">
        <v>60</v>
      </c>
      <c r="D1197" s="18">
        <v>1194</v>
      </c>
      <c r="E1197" s="21">
        <f t="shared" ca="1" si="300"/>
        <v>1682.6684964430597</v>
      </c>
      <c r="F1197" s="22">
        <f t="shared" ca="1" si="301"/>
        <v>210.83191217073312</v>
      </c>
      <c r="G1197" s="28">
        <v>1194</v>
      </c>
      <c r="H1197" s="24">
        <f t="shared" ca="1" si="302"/>
        <v>1788.1614079999999</v>
      </c>
      <c r="I1197" s="25">
        <f t="shared" ca="1" si="303"/>
        <v>201.00753638400002</v>
      </c>
      <c r="J1197" s="155"/>
      <c r="K1197" s="155"/>
      <c r="AR1197">
        <f t="shared" ca="1" si="304"/>
        <v>335.01256064</v>
      </c>
      <c r="AS1197">
        <f t="shared" ca="1" si="305"/>
        <v>347.98743936</v>
      </c>
      <c r="AT1197" cm="1">
        <f t="array" aca="1" ref="AT1197" ca="1">_xlfn.LET(_xlpm.rozsah, $J$3:$J$10001,_xlpm.podminka, (_xlpm.rozsah&gt;H1197)*(ISNUMBER(_xlpm.rozsah)),_xlpm.indexy, IF(_xlpm.podminka, ROW(_xlpm.rozsah)-MIN(ROW(_xlpm.rozsah))+1),_xlpm.prvni, MIN(_xlpm.indexy),_xlpm.finalni, IF(_xlpm.prvni=1, 2, _xlpm.prvni),INDEX(_xlpm.rozsah, _xlpm.finalni))</f>
        <v>1800</v>
      </c>
      <c r="AU1197" cm="1">
        <f t="array" aca="1" ref="AU1197" ca="1">INDEX($J$3:$J$10001,MATCH(AT1197,$J$3:$J$10004,0)-1)</f>
        <v>1700</v>
      </c>
      <c r="AV1197">
        <f t="shared" ca="1" si="306"/>
        <v>333</v>
      </c>
      <c r="AW1197">
        <f t="shared" ca="1" si="307"/>
        <v>350</v>
      </c>
      <c r="AX1197">
        <f t="shared" ca="1" si="308"/>
        <v>-17</v>
      </c>
      <c r="AY1197">
        <f t="shared" ca="1" si="309"/>
        <v>335.01256064</v>
      </c>
      <c r="AZ1197">
        <f t="shared" ca="1" si="310"/>
        <v>351.38652028455522</v>
      </c>
      <c r="BA1197">
        <f t="shared" ca="1" si="311"/>
        <v>356.61347971544478</v>
      </c>
      <c r="BB1197" cm="1">
        <f t="array" aca="1" ref="BB1197" ca="1">_xlfn.LET(_xlpm.rozsah, $J$3:$J$10001,_xlpm.podminka, (_xlpm.rozsah&gt;E1197)*(ISNUMBER(_xlpm.rozsah)),_xlpm.indexy, IF(_xlpm.podminka, ROW(_xlpm.rozsah)-MIN(ROW(_xlpm.rozsah))+1),_xlpm.prvni, MIN(_xlpm.indexy),_xlpm.finalni, IF(_xlpm.prvni=1, 2, _xlpm.prvni),INDEX(_xlpm.rozsah, _xlpm.finalni))</f>
        <v>1700</v>
      </c>
      <c r="BC1197" cm="1">
        <f t="array" aca="1" ref="BC1197" ca="1">INDEX($J$3:$J$10001,MATCH(BB1197,$J$3:$J$10004,0)-1)</f>
        <v>1600</v>
      </c>
      <c r="BD1197">
        <f t="shared" ca="1" si="312"/>
        <v>350</v>
      </c>
      <c r="BE1197">
        <f t="shared" ca="1" si="313"/>
        <v>358</v>
      </c>
      <c r="BF1197">
        <f t="shared" ca="1" si="314"/>
        <v>-8</v>
      </c>
      <c r="BG1197">
        <f t="shared" ca="1" si="315"/>
        <v>351.38652028455522</v>
      </c>
    </row>
    <row r="1198" spans="1:59" x14ac:dyDescent="0.25">
      <c r="A1198" s="64">
        <v>1195</v>
      </c>
      <c r="B1198" s="64">
        <v>70</v>
      </c>
      <c r="C1198" s="64">
        <v>39</v>
      </c>
      <c r="D1198" s="18">
        <v>1195</v>
      </c>
      <c r="E1198" s="21">
        <f t="shared" ca="1" si="300"/>
        <v>1774.7936679845966</v>
      </c>
      <c r="F1198" s="22">
        <f t="shared" ca="1" si="301"/>
        <v>131.54117981262124</v>
      </c>
      <c r="G1198" s="23">
        <v>1195</v>
      </c>
      <c r="H1198" s="24">
        <f t="shared" ca="1" si="302"/>
        <v>1862.0515399999999</v>
      </c>
      <c r="I1198" s="25">
        <f t="shared" ca="1" si="303"/>
        <v>125.75598289800001</v>
      </c>
      <c r="J1198" s="155"/>
      <c r="K1198" s="155"/>
      <c r="AR1198">
        <f t="shared" ca="1" si="304"/>
        <v>322.45123820000003</v>
      </c>
      <c r="AS1198">
        <f t="shared" ca="1" si="305"/>
        <v>326.54876179999997</v>
      </c>
      <c r="AT1198" cm="1">
        <f t="array" aca="1" ref="AT1198" ca="1">_xlfn.LET(_xlpm.rozsah, $J$3:$J$10001,_xlpm.podminka, (_xlpm.rozsah&gt;H1198)*(ISNUMBER(_xlpm.rozsah)),_xlpm.indexy, IF(_xlpm.podminka, ROW(_xlpm.rozsah)-MIN(ROW(_xlpm.rozsah))+1),_xlpm.prvni, MIN(_xlpm.indexy),_xlpm.finalni, IF(_xlpm.prvni=1, 2, _xlpm.prvni),INDEX(_xlpm.rozsah, _xlpm.finalni))</f>
        <v>1900</v>
      </c>
      <c r="AU1198" cm="1">
        <f t="array" aca="1" ref="AU1198" ca="1">INDEX($J$3:$J$10001,MATCH(AT1198,$J$3:$J$10004,0)-1)</f>
        <v>1800</v>
      </c>
      <c r="AV1198">
        <f t="shared" ca="1" si="306"/>
        <v>316</v>
      </c>
      <c r="AW1198">
        <f t="shared" ca="1" si="307"/>
        <v>333</v>
      </c>
      <c r="AX1198">
        <f t="shared" ca="1" si="308"/>
        <v>-17</v>
      </c>
      <c r="AY1198">
        <f t="shared" ca="1" si="309"/>
        <v>322.45123820000003</v>
      </c>
      <c r="AZ1198">
        <f t="shared" ca="1" si="310"/>
        <v>337.28507644261856</v>
      </c>
      <c r="BA1198">
        <f t="shared" ca="1" si="311"/>
        <v>345.71492355738144</v>
      </c>
      <c r="BB1198" cm="1">
        <f t="array" aca="1" ref="BB1198" ca="1">_xlfn.LET(_xlpm.rozsah, $J$3:$J$10001,_xlpm.podminka, (_xlpm.rozsah&gt;E1198)*(ISNUMBER(_xlpm.rozsah)),_xlpm.indexy, IF(_xlpm.podminka, ROW(_xlpm.rozsah)-MIN(ROW(_xlpm.rozsah))+1),_xlpm.prvni, MIN(_xlpm.indexy),_xlpm.finalni, IF(_xlpm.prvni=1, 2, _xlpm.prvni),INDEX(_xlpm.rozsah, _xlpm.finalni))</f>
        <v>1800</v>
      </c>
      <c r="BC1198" cm="1">
        <f t="array" aca="1" ref="BC1198" ca="1">INDEX($J$3:$J$10001,MATCH(BB1198,$J$3:$J$10004,0)-1)</f>
        <v>1700</v>
      </c>
      <c r="BD1198">
        <f t="shared" ca="1" si="312"/>
        <v>333</v>
      </c>
      <c r="BE1198">
        <f t="shared" ca="1" si="313"/>
        <v>350</v>
      </c>
      <c r="BF1198">
        <f t="shared" ca="1" si="314"/>
        <v>-17</v>
      </c>
      <c r="BG1198">
        <f t="shared" ca="1" si="315"/>
        <v>337.28507644261856</v>
      </c>
    </row>
    <row r="1199" spans="1:59" x14ac:dyDescent="0.25">
      <c r="A1199" s="64">
        <v>1196</v>
      </c>
      <c r="B1199" s="64">
        <v>66</v>
      </c>
      <c r="C1199" s="64">
        <v>56</v>
      </c>
      <c r="D1199" s="18">
        <v>1196</v>
      </c>
      <c r="E1199" s="21">
        <f t="shared" ca="1" si="300"/>
        <v>1713.3768869569053</v>
      </c>
      <c r="F1199" s="22">
        <f t="shared" ca="1" si="301"/>
        <v>194.7265203617026</v>
      </c>
      <c r="G1199" s="28">
        <v>1196</v>
      </c>
      <c r="H1199" s="24">
        <f t="shared" ca="1" si="302"/>
        <v>1812.7914519999999</v>
      </c>
      <c r="I1199" s="25">
        <f t="shared" ca="1" si="303"/>
        <v>185.26225376959999</v>
      </c>
      <c r="J1199" s="155"/>
      <c r="K1199" s="155"/>
      <c r="AR1199">
        <f t="shared" ca="1" si="304"/>
        <v>330.82545316</v>
      </c>
      <c r="AS1199">
        <f t="shared" ca="1" si="305"/>
        <v>318.17454684</v>
      </c>
      <c r="AT1199" cm="1">
        <f t="array" aca="1" ref="AT1199" ca="1">_xlfn.LET(_xlpm.rozsah, $J$3:$J$10001,_xlpm.podminka, (_xlpm.rozsah&gt;H1199)*(ISNUMBER(_xlpm.rozsah)),_xlpm.indexy, IF(_xlpm.podminka, ROW(_xlpm.rozsah)-MIN(ROW(_xlpm.rozsah))+1),_xlpm.prvni, MIN(_xlpm.indexy),_xlpm.finalni, IF(_xlpm.prvni=1, 2, _xlpm.prvni),INDEX(_xlpm.rozsah, _xlpm.finalni))</f>
        <v>1900</v>
      </c>
      <c r="AU1199" cm="1">
        <f t="array" aca="1" ref="AU1199" ca="1">INDEX($J$3:$J$10001,MATCH(AT1199,$J$3:$J$10004,0)-1)</f>
        <v>1800</v>
      </c>
      <c r="AV1199">
        <f t="shared" ca="1" si="306"/>
        <v>316</v>
      </c>
      <c r="AW1199">
        <f t="shared" ca="1" si="307"/>
        <v>333</v>
      </c>
      <c r="AX1199">
        <f t="shared" ca="1" si="308"/>
        <v>-17</v>
      </c>
      <c r="AY1199">
        <f t="shared" ca="1" si="309"/>
        <v>330.82545316</v>
      </c>
      <c r="AZ1199">
        <f t="shared" ca="1" si="310"/>
        <v>347.7259292173261</v>
      </c>
      <c r="BA1199">
        <f t="shared" ca="1" si="311"/>
        <v>335.2740707826739</v>
      </c>
      <c r="BB1199" cm="1">
        <f t="array" aca="1" ref="BB1199" ca="1">_xlfn.LET(_xlpm.rozsah, $J$3:$J$10001,_xlpm.podminka, (_xlpm.rozsah&gt;E1199)*(ISNUMBER(_xlpm.rozsah)),_xlpm.indexy, IF(_xlpm.podminka, ROW(_xlpm.rozsah)-MIN(ROW(_xlpm.rozsah))+1),_xlpm.prvni, MIN(_xlpm.indexy),_xlpm.finalni, IF(_xlpm.prvni=1, 2, _xlpm.prvni),INDEX(_xlpm.rozsah, _xlpm.finalni))</f>
        <v>1800</v>
      </c>
      <c r="BC1199" cm="1">
        <f t="array" aca="1" ref="BC1199" ca="1">INDEX($J$3:$J$10001,MATCH(BB1199,$J$3:$J$10004,0)-1)</f>
        <v>1700</v>
      </c>
      <c r="BD1199">
        <f t="shared" ca="1" si="312"/>
        <v>333</v>
      </c>
      <c r="BE1199">
        <f t="shared" ca="1" si="313"/>
        <v>350</v>
      </c>
      <c r="BF1199">
        <f t="shared" ca="1" si="314"/>
        <v>-17</v>
      </c>
      <c r="BG1199">
        <f t="shared" ca="1" si="315"/>
        <v>347.7259292173261</v>
      </c>
    </row>
    <row r="1200" spans="1:59" x14ac:dyDescent="0.25">
      <c r="A1200" s="64">
        <v>1197</v>
      </c>
      <c r="B1200" s="64">
        <v>68</v>
      </c>
      <c r="C1200" s="64">
        <v>64</v>
      </c>
      <c r="D1200" s="18">
        <v>1197</v>
      </c>
      <c r="E1200" s="21">
        <f t="shared" ca="1" si="300"/>
        <v>1744.085277470751</v>
      </c>
      <c r="F1200" s="22">
        <f t="shared" ca="1" si="301"/>
        <v>219.2035218111823</v>
      </c>
      <c r="G1200" s="23">
        <v>1197</v>
      </c>
      <c r="H1200" s="24">
        <f t="shared" ca="1" si="302"/>
        <v>1837.4214959999999</v>
      </c>
      <c r="I1200" s="25">
        <f t="shared" ca="1" si="303"/>
        <v>209.04854123519999</v>
      </c>
      <c r="J1200" s="155"/>
      <c r="K1200" s="155"/>
      <c r="AR1200">
        <f t="shared" ca="1" si="304"/>
        <v>326.63834567999999</v>
      </c>
      <c r="AS1200">
        <f t="shared" ca="1" si="305"/>
        <v>322.36165432000001</v>
      </c>
      <c r="AT1200" cm="1">
        <f t="array" aca="1" ref="AT1200" ca="1">_xlfn.LET(_xlpm.rozsah, $J$3:$J$10001,_xlpm.podminka, (_xlpm.rozsah&gt;H1200)*(ISNUMBER(_xlpm.rozsah)),_xlpm.indexy, IF(_xlpm.podminka, ROW(_xlpm.rozsah)-MIN(ROW(_xlpm.rozsah))+1),_xlpm.prvni, MIN(_xlpm.indexy),_xlpm.finalni, IF(_xlpm.prvni=1, 2, _xlpm.prvni),INDEX(_xlpm.rozsah, _xlpm.finalni))</f>
        <v>1900</v>
      </c>
      <c r="AU1200" cm="1">
        <f t="array" aca="1" ref="AU1200" ca="1">INDEX($J$3:$J$10001,MATCH(AT1200,$J$3:$J$10004,0)-1)</f>
        <v>1800</v>
      </c>
      <c r="AV1200">
        <f t="shared" ca="1" si="306"/>
        <v>316</v>
      </c>
      <c r="AW1200">
        <f t="shared" ca="1" si="307"/>
        <v>333</v>
      </c>
      <c r="AX1200">
        <f t="shared" ca="1" si="308"/>
        <v>-17</v>
      </c>
      <c r="AY1200">
        <f t="shared" ca="1" si="309"/>
        <v>326.63834567999999</v>
      </c>
      <c r="AZ1200">
        <f t="shared" ca="1" si="310"/>
        <v>342.50550282997233</v>
      </c>
      <c r="BA1200">
        <f t="shared" ca="1" si="311"/>
        <v>340.49449717002767</v>
      </c>
      <c r="BB1200" cm="1">
        <f t="array" aca="1" ref="BB1200" ca="1">_xlfn.LET(_xlpm.rozsah, $J$3:$J$10001,_xlpm.podminka, (_xlpm.rozsah&gt;E1200)*(ISNUMBER(_xlpm.rozsah)),_xlpm.indexy, IF(_xlpm.podminka, ROW(_xlpm.rozsah)-MIN(ROW(_xlpm.rozsah))+1),_xlpm.prvni, MIN(_xlpm.indexy),_xlpm.finalni, IF(_xlpm.prvni=1, 2, _xlpm.prvni),INDEX(_xlpm.rozsah, _xlpm.finalni))</f>
        <v>1800</v>
      </c>
      <c r="BC1200" cm="1">
        <f t="array" aca="1" ref="BC1200" ca="1">INDEX($J$3:$J$10001,MATCH(BB1200,$J$3:$J$10004,0)-1)</f>
        <v>1700</v>
      </c>
      <c r="BD1200">
        <f t="shared" ca="1" si="312"/>
        <v>333</v>
      </c>
      <c r="BE1200">
        <f t="shared" ca="1" si="313"/>
        <v>350</v>
      </c>
      <c r="BF1200">
        <f t="shared" ca="1" si="314"/>
        <v>-17</v>
      </c>
      <c r="BG1200">
        <f t="shared" ca="1" si="315"/>
        <v>342.50550282997233</v>
      </c>
    </row>
    <row r="1201" spans="1:59" x14ac:dyDescent="0.25">
      <c r="A1201" s="64">
        <v>1198</v>
      </c>
      <c r="B1201" s="64">
        <v>30</v>
      </c>
      <c r="C1201" s="64">
        <v>68</v>
      </c>
      <c r="D1201" s="18">
        <v>1198</v>
      </c>
      <c r="E1201" s="21">
        <f t="shared" ca="1" si="300"/>
        <v>1160.6258577076842</v>
      </c>
      <c r="F1201" s="22">
        <f t="shared" ca="1" si="301"/>
        <v>212.24511664824502</v>
      </c>
      <c r="G1201" s="28">
        <v>1198</v>
      </c>
      <c r="H1201" s="24">
        <f t="shared" ca="1" si="302"/>
        <v>1369.45066</v>
      </c>
      <c r="I1201" s="25">
        <f t="shared" ca="1" si="303"/>
        <v>242.72264488000002</v>
      </c>
      <c r="J1201" s="155"/>
      <c r="K1201" s="155"/>
      <c r="AR1201">
        <f t="shared" ca="1" si="304"/>
        <v>356.945066</v>
      </c>
      <c r="AS1201">
        <f t="shared" ca="1" si="305"/>
        <v>356.945066</v>
      </c>
      <c r="AT1201" cm="1">
        <f t="array" aca="1" ref="AT1201" ca="1">_xlfn.LET(_xlpm.rozsah, $J$3:$J$10001,_xlpm.podminka, (_xlpm.rozsah&gt;H1201)*(ISNUMBER(_xlpm.rozsah)),_xlpm.indexy, IF(_xlpm.podminka, ROW(_xlpm.rozsah)-MIN(ROW(_xlpm.rozsah))+1),_xlpm.prvni, MIN(_xlpm.indexy),_xlpm.finalni, IF(_xlpm.prvni=1, 2, _xlpm.prvni),INDEX(_xlpm.rozsah, _xlpm.finalni))</f>
        <v>1400</v>
      </c>
      <c r="AU1201" cm="1">
        <f t="array" aca="1" ref="AU1201" ca="1">INDEX($J$3:$J$10001,MATCH(AT1201,$J$3:$J$10004,0)-1)</f>
        <v>1300</v>
      </c>
      <c r="AV1201">
        <f t="shared" ca="1" si="306"/>
        <v>360</v>
      </c>
      <c r="AW1201">
        <f t="shared" ca="1" si="307"/>
        <v>350</v>
      </c>
      <c r="AX1201">
        <f t="shared" ca="1" si="308"/>
        <v>10</v>
      </c>
      <c r="AY1201">
        <f t="shared" ca="1" si="309"/>
        <v>353.054934</v>
      </c>
      <c r="AZ1201">
        <f t="shared" ca="1" si="310"/>
        <v>312.12517154153682</v>
      </c>
      <c r="BA1201">
        <f t="shared" ca="1" si="311"/>
        <v>312.12517154153682</v>
      </c>
      <c r="BB1201" cm="1">
        <f t="array" aca="1" ref="BB1201" ca="1">_xlfn.LET(_xlpm.rozsah, $J$3:$J$10001,_xlpm.podminka, (_xlpm.rozsah&gt;E1201)*(ISNUMBER(_xlpm.rozsah)),_xlpm.indexy, IF(_xlpm.podminka, ROW(_xlpm.rozsah)-MIN(ROW(_xlpm.rozsah))+1),_xlpm.prvni, MIN(_xlpm.indexy),_xlpm.finalni, IF(_xlpm.prvni=1, 2, _xlpm.prvni),INDEX(_xlpm.rozsah, _xlpm.finalni))</f>
        <v>1200</v>
      </c>
      <c r="BC1201" cm="1">
        <f t="array" aca="1" ref="BC1201" ca="1">INDEX($J$3:$J$10001,MATCH(BB1201,$J$3:$J$10004,0)-1)</f>
        <v>1100</v>
      </c>
      <c r="BD1201">
        <f t="shared" ca="1" si="312"/>
        <v>320</v>
      </c>
      <c r="BE1201">
        <f t="shared" ca="1" si="313"/>
        <v>300</v>
      </c>
      <c r="BF1201">
        <f t="shared" ca="1" si="314"/>
        <v>20</v>
      </c>
      <c r="BG1201">
        <f t="shared" ca="1" si="315"/>
        <v>307.87482845846318</v>
      </c>
    </row>
    <row r="1202" spans="1:59" x14ac:dyDescent="0.25">
      <c r="A1202" s="64">
        <v>1199</v>
      </c>
      <c r="B1202" s="64">
        <v>70</v>
      </c>
      <c r="C1202" s="64">
        <v>38</v>
      </c>
      <c r="D1202" s="18">
        <v>1199</v>
      </c>
      <c r="E1202" s="21">
        <f t="shared" ca="1" si="300"/>
        <v>1774.7936679845966</v>
      </c>
      <c r="F1202" s="22">
        <f t="shared" ca="1" si="301"/>
        <v>128.16832904819503</v>
      </c>
      <c r="G1202" s="23">
        <v>1199</v>
      </c>
      <c r="H1202" s="24">
        <f t="shared" ca="1" si="302"/>
        <v>1862.0515399999999</v>
      </c>
      <c r="I1202" s="25">
        <f t="shared" ca="1" si="303"/>
        <v>122.53147051600001</v>
      </c>
      <c r="J1202" s="155"/>
      <c r="K1202" s="155"/>
      <c r="AR1202">
        <f t="shared" ca="1" si="304"/>
        <v>322.45123820000003</v>
      </c>
      <c r="AS1202">
        <f t="shared" ca="1" si="305"/>
        <v>326.54876179999997</v>
      </c>
      <c r="AT1202" cm="1">
        <f t="array" aca="1" ref="AT1202" ca="1">_xlfn.LET(_xlpm.rozsah, $J$3:$J$10001,_xlpm.podminka, (_xlpm.rozsah&gt;H1202)*(ISNUMBER(_xlpm.rozsah)),_xlpm.indexy, IF(_xlpm.podminka, ROW(_xlpm.rozsah)-MIN(ROW(_xlpm.rozsah))+1),_xlpm.prvni, MIN(_xlpm.indexy),_xlpm.finalni, IF(_xlpm.prvni=1, 2, _xlpm.prvni),INDEX(_xlpm.rozsah, _xlpm.finalni))</f>
        <v>1900</v>
      </c>
      <c r="AU1202" cm="1">
        <f t="array" aca="1" ref="AU1202" ca="1">INDEX($J$3:$J$10001,MATCH(AT1202,$J$3:$J$10004,0)-1)</f>
        <v>1800</v>
      </c>
      <c r="AV1202">
        <f t="shared" ca="1" si="306"/>
        <v>316</v>
      </c>
      <c r="AW1202">
        <f t="shared" ca="1" si="307"/>
        <v>333</v>
      </c>
      <c r="AX1202">
        <f t="shared" ca="1" si="308"/>
        <v>-17</v>
      </c>
      <c r="AY1202">
        <f t="shared" ca="1" si="309"/>
        <v>322.45123820000003</v>
      </c>
      <c r="AZ1202">
        <f t="shared" ca="1" si="310"/>
        <v>337.28507644261856</v>
      </c>
      <c r="BA1202">
        <f t="shared" ca="1" si="311"/>
        <v>345.71492355738144</v>
      </c>
      <c r="BB1202" cm="1">
        <f t="array" aca="1" ref="BB1202" ca="1">_xlfn.LET(_xlpm.rozsah, $J$3:$J$10001,_xlpm.podminka, (_xlpm.rozsah&gt;E1202)*(ISNUMBER(_xlpm.rozsah)),_xlpm.indexy, IF(_xlpm.podminka, ROW(_xlpm.rozsah)-MIN(ROW(_xlpm.rozsah))+1),_xlpm.prvni, MIN(_xlpm.indexy),_xlpm.finalni, IF(_xlpm.prvni=1, 2, _xlpm.prvni),INDEX(_xlpm.rozsah, _xlpm.finalni))</f>
        <v>1800</v>
      </c>
      <c r="BC1202" cm="1">
        <f t="array" aca="1" ref="BC1202" ca="1">INDEX($J$3:$J$10001,MATCH(BB1202,$J$3:$J$10004,0)-1)</f>
        <v>1700</v>
      </c>
      <c r="BD1202">
        <f t="shared" ca="1" si="312"/>
        <v>333</v>
      </c>
      <c r="BE1202">
        <f t="shared" ca="1" si="313"/>
        <v>350</v>
      </c>
      <c r="BF1202">
        <f t="shared" ca="1" si="314"/>
        <v>-17</v>
      </c>
      <c r="BG1202">
        <f t="shared" ca="1" si="315"/>
        <v>337.28507644261856</v>
      </c>
    </row>
    <row r="1203" spans="1:59" x14ac:dyDescent="0.25">
      <c r="A1203" s="64">
        <v>1200</v>
      </c>
      <c r="B1203" s="64">
        <v>66</v>
      </c>
      <c r="C1203" s="64">
        <v>47</v>
      </c>
      <c r="D1203" s="18">
        <v>1200</v>
      </c>
      <c r="E1203" s="21">
        <f t="shared" ca="1" si="300"/>
        <v>1713.3768869569053</v>
      </c>
      <c r="F1203" s="22">
        <f t="shared" ca="1" si="301"/>
        <v>163.43118673214326</v>
      </c>
      <c r="G1203" s="28">
        <v>1200</v>
      </c>
      <c r="H1203" s="24">
        <f t="shared" ca="1" si="302"/>
        <v>1812.7914519999999</v>
      </c>
      <c r="I1203" s="25">
        <f t="shared" ca="1" si="303"/>
        <v>155.4879629852</v>
      </c>
      <c r="J1203" s="155"/>
      <c r="K1203" s="155"/>
      <c r="AR1203">
        <f t="shared" ca="1" si="304"/>
        <v>330.82545316</v>
      </c>
      <c r="AS1203">
        <f t="shared" ca="1" si="305"/>
        <v>318.17454684</v>
      </c>
      <c r="AT1203" cm="1">
        <f t="array" aca="1" ref="AT1203" ca="1">_xlfn.LET(_xlpm.rozsah, $J$3:$J$10001,_xlpm.podminka, (_xlpm.rozsah&gt;H1203)*(ISNUMBER(_xlpm.rozsah)),_xlpm.indexy, IF(_xlpm.podminka, ROW(_xlpm.rozsah)-MIN(ROW(_xlpm.rozsah))+1),_xlpm.prvni, MIN(_xlpm.indexy),_xlpm.finalni, IF(_xlpm.prvni=1, 2, _xlpm.prvni),INDEX(_xlpm.rozsah, _xlpm.finalni))</f>
        <v>1900</v>
      </c>
      <c r="AU1203" cm="1">
        <f t="array" aca="1" ref="AU1203" ca="1">INDEX($J$3:$J$10001,MATCH(AT1203,$J$3:$J$10004,0)-1)</f>
        <v>1800</v>
      </c>
      <c r="AV1203">
        <f t="shared" ca="1" si="306"/>
        <v>316</v>
      </c>
      <c r="AW1203">
        <f t="shared" ca="1" si="307"/>
        <v>333</v>
      </c>
      <c r="AX1203">
        <f t="shared" ca="1" si="308"/>
        <v>-17</v>
      </c>
      <c r="AY1203">
        <f t="shared" ca="1" si="309"/>
        <v>330.82545316</v>
      </c>
      <c r="AZ1203">
        <f t="shared" ca="1" si="310"/>
        <v>347.7259292173261</v>
      </c>
      <c r="BA1203">
        <f t="shared" ca="1" si="311"/>
        <v>335.2740707826739</v>
      </c>
      <c r="BB1203" cm="1">
        <f t="array" aca="1" ref="BB1203" ca="1">_xlfn.LET(_xlpm.rozsah, $J$3:$J$10001,_xlpm.podminka, (_xlpm.rozsah&gt;E1203)*(ISNUMBER(_xlpm.rozsah)),_xlpm.indexy, IF(_xlpm.podminka, ROW(_xlpm.rozsah)-MIN(ROW(_xlpm.rozsah))+1),_xlpm.prvni, MIN(_xlpm.indexy),_xlpm.finalni, IF(_xlpm.prvni=1, 2, _xlpm.prvni),INDEX(_xlpm.rozsah, _xlpm.finalni))</f>
        <v>1800</v>
      </c>
      <c r="BC1203" cm="1">
        <f t="array" aca="1" ref="BC1203" ca="1">INDEX($J$3:$J$10001,MATCH(BB1203,$J$3:$J$10004,0)-1)</f>
        <v>1700</v>
      </c>
      <c r="BD1203">
        <f t="shared" ca="1" si="312"/>
        <v>333</v>
      </c>
      <c r="BE1203">
        <f t="shared" ca="1" si="313"/>
        <v>350</v>
      </c>
      <c r="BF1203">
        <f t="shared" ca="1" si="314"/>
        <v>-17</v>
      </c>
      <c r="BG1203">
        <f t="shared" ca="1" si="315"/>
        <v>347.7259292173261</v>
      </c>
    </row>
    <row r="1204" spans="1:59" x14ac:dyDescent="0.25">
      <c r="A1204" s="64">
        <v>1201</v>
      </c>
      <c r="B1204" s="64">
        <v>76</v>
      </c>
      <c r="C1204" s="64">
        <v>14</v>
      </c>
      <c r="D1204" s="18">
        <v>1201</v>
      </c>
      <c r="E1204" s="21">
        <f t="shared" ca="1" si="300"/>
        <v>1866.9188395261335</v>
      </c>
      <c r="F1204" s="22">
        <f t="shared" ca="1" si="301"/>
        <v>45.027331619278023</v>
      </c>
      <c r="G1204" s="23">
        <v>1201</v>
      </c>
      <c r="H1204" s="24">
        <f t="shared" ca="1" si="302"/>
        <v>1935.9416719999999</v>
      </c>
      <c r="I1204" s="25">
        <f t="shared" ca="1" si="303"/>
        <v>43.434906547200008</v>
      </c>
      <c r="J1204" s="155"/>
      <c r="K1204" s="155"/>
      <c r="AR1204">
        <f t="shared" ca="1" si="304"/>
        <v>310.24933248000002</v>
      </c>
      <c r="AS1204">
        <f t="shared" ca="1" si="305"/>
        <v>305.75066751999998</v>
      </c>
      <c r="AT1204" cm="1">
        <f t="array" aca="1" ref="AT1204" ca="1">_xlfn.LET(_xlpm.rozsah, $J$3:$J$10001,_xlpm.podminka, (_xlpm.rozsah&gt;H1204)*(ISNUMBER(_xlpm.rozsah)),_xlpm.indexy, IF(_xlpm.podminka, ROW(_xlpm.rozsah)-MIN(ROW(_xlpm.rozsah))+1),_xlpm.prvni, MIN(_xlpm.indexy),_xlpm.finalni, IF(_xlpm.prvni=1, 2, _xlpm.prvni),INDEX(_xlpm.rozsah, _xlpm.finalni))</f>
        <v>2000</v>
      </c>
      <c r="AU1204" cm="1">
        <f t="array" aca="1" ref="AU1204" ca="1">INDEX($J$3:$J$10001,MATCH(AT1204,$J$3:$J$10004,0)-1)</f>
        <v>1900</v>
      </c>
      <c r="AV1204">
        <f t="shared" ca="1" si="306"/>
        <v>300</v>
      </c>
      <c r="AW1204">
        <f t="shared" ca="1" si="307"/>
        <v>316</v>
      </c>
      <c r="AX1204">
        <f t="shared" ca="1" si="308"/>
        <v>-16</v>
      </c>
      <c r="AY1204">
        <f t="shared" ca="1" si="309"/>
        <v>310.24933248000002</v>
      </c>
      <c r="AZ1204">
        <f t="shared" ca="1" si="310"/>
        <v>321.62379728055731</v>
      </c>
      <c r="BA1204">
        <f t="shared" ca="1" si="311"/>
        <v>327.37620271944269</v>
      </c>
      <c r="BB1204" cm="1">
        <f t="array" aca="1" ref="BB1204" ca="1">_xlfn.LET(_xlpm.rozsah, $J$3:$J$10001,_xlpm.podminka, (_xlpm.rozsah&gt;E1204)*(ISNUMBER(_xlpm.rozsah)),_xlpm.indexy, IF(_xlpm.podminka, ROW(_xlpm.rozsah)-MIN(ROW(_xlpm.rozsah))+1),_xlpm.prvni, MIN(_xlpm.indexy),_xlpm.finalni, IF(_xlpm.prvni=1, 2, _xlpm.prvni),INDEX(_xlpm.rozsah, _xlpm.finalni))</f>
        <v>1900</v>
      </c>
      <c r="BC1204" cm="1">
        <f t="array" aca="1" ref="BC1204" ca="1">INDEX($J$3:$J$10001,MATCH(BB1204,$J$3:$J$10004,0)-1)</f>
        <v>1800</v>
      </c>
      <c r="BD1204">
        <f t="shared" ca="1" si="312"/>
        <v>316</v>
      </c>
      <c r="BE1204">
        <f t="shared" ca="1" si="313"/>
        <v>333</v>
      </c>
      <c r="BF1204">
        <f t="shared" ca="1" si="314"/>
        <v>-17</v>
      </c>
      <c r="BG1204">
        <f t="shared" ca="1" si="315"/>
        <v>321.62379728055731</v>
      </c>
    </row>
    <row r="1205" spans="1:59" x14ac:dyDescent="0.25">
      <c r="A1205" s="64">
        <v>1202</v>
      </c>
      <c r="B1205" s="64">
        <v>74</v>
      </c>
      <c r="C1205" s="64">
        <v>18</v>
      </c>
      <c r="D1205" s="18">
        <v>1202</v>
      </c>
      <c r="E1205" s="21">
        <f t="shared" ca="1" si="300"/>
        <v>1836.2104490122879</v>
      </c>
      <c r="F1205" s="22">
        <f t="shared" ca="1" si="301"/>
        <v>58.831960260223994</v>
      </c>
      <c r="G1205" s="28">
        <v>1202</v>
      </c>
      <c r="H1205" s="24">
        <f t="shared" ca="1" si="302"/>
        <v>1911.3116279999999</v>
      </c>
      <c r="I1205" s="25">
        <f t="shared" ca="1" si="303"/>
        <v>56.554225113600005</v>
      </c>
      <c r="J1205" s="155"/>
      <c r="K1205" s="155"/>
      <c r="AR1205">
        <f t="shared" ca="1" si="304"/>
        <v>314.19013952</v>
      </c>
      <c r="AS1205">
        <f t="shared" ca="1" si="305"/>
        <v>301.80986048</v>
      </c>
      <c r="AT1205" cm="1">
        <f t="array" aca="1" ref="AT1205" ca="1">_xlfn.LET(_xlpm.rozsah, $J$3:$J$10001,_xlpm.podminka, (_xlpm.rozsah&gt;H1205)*(ISNUMBER(_xlpm.rozsah)),_xlpm.indexy, IF(_xlpm.podminka, ROW(_xlpm.rozsah)-MIN(ROW(_xlpm.rozsah))+1),_xlpm.prvni, MIN(_xlpm.indexy),_xlpm.finalni, IF(_xlpm.prvni=1, 2, _xlpm.prvni),INDEX(_xlpm.rozsah, _xlpm.finalni))</f>
        <v>2000</v>
      </c>
      <c r="AU1205" cm="1">
        <f t="array" aca="1" ref="AU1205" ca="1">INDEX($J$3:$J$10001,MATCH(AT1205,$J$3:$J$10004,0)-1)</f>
        <v>1900</v>
      </c>
      <c r="AV1205">
        <f t="shared" ca="1" si="306"/>
        <v>300</v>
      </c>
      <c r="AW1205">
        <f t="shared" ca="1" si="307"/>
        <v>316</v>
      </c>
      <c r="AX1205">
        <f t="shared" ca="1" si="308"/>
        <v>-16</v>
      </c>
      <c r="AY1205">
        <f t="shared" ca="1" si="309"/>
        <v>314.19013952</v>
      </c>
      <c r="AZ1205">
        <f t="shared" ca="1" si="310"/>
        <v>326.84422366791108</v>
      </c>
      <c r="BA1205">
        <f t="shared" ca="1" si="311"/>
        <v>322.15577633208892</v>
      </c>
      <c r="BB1205" cm="1">
        <f t="array" aca="1" ref="BB1205" ca="1">_xlfn.LET(_xlpm.rozsah, $J$3:$J$10001,_xlpm.podminka, (_xlpm.rozsah&gt;E1205)*(ISNUMBER(_xlpm.rozsah)),_xlpm.indexy, IF(_xlpm.podminka, ROW(_xlpm.rozsah)-MIN(ROW(_xlpm.rozsah))+1),_xlpm.prvni, MIN(_xlpm.indexy),_xlpm.finalni, IF(_xlpm.prvni=1, 2, _xlpm.prvni),INDEX(_xlpm.rozsah, _xlpm.finalni))</f>
        <v>1900</v>
      </c>
      <c r="BC1205" cm="1">
        <f t="array" aca="1" ref="BC1205" ca="1">INDEX($J$3:$J$10001,MATCH(BB1205,$J$3:$J$10004,0)-1)</f>
        <v>1800</v>
      </c>
      <c r="BD1205">
        <f t="shared" ca="1" si="312"/>
        <v>316</v>
      </c>
      <c r="BE1205">
        <f t="shared" ca="1" si="313"/>
        <v>333</v>
      </c>
      <c r="BF1205">
        <f t="shared" ca="1" si="314"/>
        <v>-17</v>
      </c>
      <c r="BG1205">
        <f t="shared" ca="1" si="315"/>
        <v>326.84422366791108</v>
      </c>
    </row>
    <row r="1206" spans="1:59" x14ac:dyDescent="0.25">
      <c r="A1206" s="64">
        <v>1203</v>
      </c>
      <c r="B1206" s="64">
        <v>69</v>
      </c>
      <c r="C1206" s="64">
        <v>46</v>
      </c>
      <c r="D1206" s="18">
        <v>1203</v>
      </c>
      <c r="E1206" s="21">
        <f t="shared" ca="1" si="300"/>
        <v>1759.4394727276735</v>
      </c>
      <c r="F1206" s="22">
        <f t="shared" ca="1" si="301"/>
        <v>156.35183323269592</v>
      </c>
      <c r="G1206" s="23">
        <v>1203</v>
      </c>
      <c r="H1206" s="24">
        <f t="shared" ca="1" si="302"/>
        <v>1849.7365179999997</v>
      </c>
      <c r="I1206" s="25">
        <f t="shared" ca="1" si="303"/>
        <v>149.29060429240002</v>
      </c>
      <c r="J1206" s="155"/>
      <c r="K1206" s="155"/>
      <c r="AR1206">
        <f t="shared" ca="1" si="304"/>
        <v>324.54479194000004</v>
      </c>
      <c r="AS1206">
        <f t="shared" ca="1" si="305"/>
        <v>324.45520805999996</v>
      </c>
      <c r="AT1206" cm="1">
        <f t="array" aca="1" ref="AT1206" ca="1">_xlfn.LET(_xlpm.rozsah, $J$3:$J$10001,_xlpm.podminka, (_xlpm.rozsah&gt;H1206)*(ISNUMBER(_xlpm.rozsah)),_xlpm.indexy, IF(_xlpm.podminka, ROW(_xlpm.rozsah)-MIN(ROW(_xlpm.rozsah))+1),_xlpm.prvni, MIN(_xlpm.indexy),_xlpm.finalni, IF(_xlpm.prvni=1, 2, _xlpm.prvni),INDEX(_xlpm.rozsah, _xlpm.finalni))</f>
        <v>1900</v>
      </c>
      <c r="AU1206" cm="1">
        <f t="array" aca="1" ref="AU1206" ca="1">INDEX($J$3:$J$10001,MATCH(AT1206,$J$3:$J$10004,0)-1)</f>
        <v>1800</v>
      </c>
      <c r="AV1206">
        <f t="shared" ca="1" si="306"/>
        <v>316</v>
      </c>
      <c r="AW1206">
        <f t="shared" ca="1" si="307"/>
        <v>333</v>
      </c>
      <c r="AX1206">
        <f t="shared" ca="1" si="308"/>
        <v>-17</v>
      </c>
      <c r="AY1206">
        <f t="shared" ca="1" si="309"/>
        <v>324.54479194000004</v>
      </c>
      <c r="AZ1206">
        <f t="shared" ca="1" si="310"/>
        <v>339.8952896362955</v>
      </c>
      <c r="BA1206">
        <f t="shared" ca="1" si="311"/>
        <v>343.1047103637045</v>
      </c>
      <c r="BB1206" cm="1">
        <f t="array" aca="1" ref="BB1206" ca="1">_xlfn.LET(_xlpm.rozsah, $J$3:$J$10001,_xlpm.podminka, (_xlpm.rozsah&gt;E1206)*(ISNUMBER(_xlpm.rozsah)),_xlpm.indexy, IF(_xlpm.podminka, ROW(_xlpm.rozsah)-MIN(ROW(_xlpm.rozsah))+1),_xlpm.prvni, MIN(_xlpm.indexy),_xlpm.finalni, IF(_xlpm.prvni=1, 2, _xlpm.prvni),INDEX(_xlpm.rozsah, _xlpm.finalni))</f>
        <v>1800</v>
      </c>
      <c r="BC1206" cm="1">
        <f t="array" aca="1" ref="BC1206" ca="1">INDEX($J$3:$J$10001,MATCH(BB1206,$J$3:$J$10004,0)-1)</f>
        <v>1700</v>
      </c>
      <c r="BD1206">
        <f t="shared" ca="1" si="312"/>
        <v>333</v>
      </c>
      <c r="BE1206">
        <f t="shared" ca="1" si="313"/>
        <v>350</v>
      </c>
      <c r="BF1206">
        <f t="shared" ca="1" si="314"/>
        <v>-17</v>
      </c>
      <c r="BG1206">
        <f t="shared" ca="1" si="315"/>
        <v>339.8952896362955</v>
      </c>
    </row>
    <row r="1207" spans="1:59" x14ac:dyDescent="0.25">
      <c r="A1207" s="64">
        <v>1204</v>
      </c>
      <c r="B1207" s="64">
        <v>68</v>
      </c>
      <c r="C1207" s="64">
        <v>62</v>
      </c>
      <c r="D1207" s="18">
        <v>1204</v>
      </c>
      <c r="E1207" s="21">
        <f t="shared" ca="1" si="300"/>
        <v>1744.085277470751</v>
      </c>
      <c r="F1207" s="22">
        <f t="shared" ca="1" si="301"/>
        <v>212.35341175458285</v>
      </c>
      <c r="G1207" s="28">
        <v>1204</v>
      </c>
      <c r="H1207" s="24">
        <f t="shared" ca="1" si="302"/>
        <v>1837.4214959999999</v>
      </c>
      <c r="I1207" s="25">
        <f t="shared" ca="1" si="303"/>
        <v>202.51577432159999</v>
      </c>
      <c r="J1207" s="155"/>
      <c r="K1207" s="155"/>
      <c r="AR1207">
        <f t="shared" ca="1" si="304"/>
        <v>326.63834567999999</v>
      </c>
      <c r="AS1207">
        <f t="shared" ca="1" si="305"/>
        <v>322.36165432000001</v>
      </c>
      <c r="AT1207" cm="1">
        <f t="array" aca="1" ref="AT1207" ca="1">_xlfn.LET(_xlpm.rozsah, $J$3:$J$10001,_xlpm.podminka, (_xlpm.rozsah&gt;H1207)*(ISNUMBER(_xlpm.rozsah)),_xlpm.indexy, IF(_xlpm.podminka, ROW(_xlpm.rozsah)-MIN(ROW(_xlpm.rozsah))+1),_xlpm.prvni, MIN(_xlpm.indexy),_xlpm.finalni, IF(_xlpm.prvni=1, 2, _xlpm.prvni),INDEX(_xlpm.rozsah, _xlpm.finalni))</f>
        <v>1900</v>
      </c>
      <c r="AU1207" cm="1">
        <f t="array" aca="1" ref="AU1207" ca="1">INDEX($J$3:$J$10001,MATCH(AT1207,$J$3:$J$10004,0)-1)</f>
        <v>1800</v>
      </c>
      <c r="AV1207">
        <f t="shared" ca="1" si="306"/>
        <v>316</v>
      </c>
      <c r="AW1207">
        <f t="shared" ca="1" si="307"/>
        <v>333</v>
      </c>
      <c r="AX1207">
        <f t="shared" ca="1" si="308"/>
        <v>-17</v>
      </c>
      <c r="AY1207">
        <f t="shared" ca="1" si="309"/>
        <v>326.63834567999999</v>
      </c>
      <c r="AZ1207">
        <f t="shared" ca="1" si="310"/>
        <v>342.50550282997233</v>
      </c>
      <c r="BA1207">
        <f t="shared" ca="1" si="311"/>
        <v>340.49449717002767</v>
      </c>
      <c r="BB1207" cm="1">
        <f t="array" aca="1" ref="BB1207" ca="1">_xlfn.LET(_xlpm.rozsah, $J$3:$J$10001,_xlpm.podminka, (_xlpm.rozsah&gt;E1207)*(ISNUMBER(_xlpm.rozsah)),_xlpm.indexy, IF(_xlpm.podminka, ROW(_xlpm.rozsah)-MIN(ROW(_xlpm.rozsah))+1),_xlpm.prvni, MIN(_xlpm.indexy),_xlpm.finalni, IF(_xlpm.prvni=1, 2, _xlpm.prvni),INDEX(_xlpm.rozsah, _xlpm.finalni))</f>
        <v>1800</v>
      </c>
      <c r="BC1207" cm="1">
        <f t="array" aca="1" ref="BC1207" ca="1">INDEX($J$3:$J$10001,MATCH(BB1207,$J$3:$J$10004,0)-1)</f>
        <v>1700</v>
      </c>
      <c r="BD1207">
        <f t="shared" ca="1" si="312"/>
        <v>333</v>
      </c>
      <c r="BE1207">
        <f t="shared" ca="1" si="313"/>
        <v>350</v>
      </c>
      <c r="BF1207">
        <f t="shared" ca="1" si="314"/>
        <v>-17</v>
      </c>
      <c r="BG1207">
        <f t="shared" ca="1" si="315"/>
        <v>342.50550282997233</v>
      </c>
    </row>
    <row r="1208" spans="1:59" x14ac:dyDescent="0.25">
      <c r="A1208" s="64">
        <v>1205</v>
      </c>
      <c r="B1208" s="64">
        <v>68</v>
      </c>
      <c r="C1208" s="64">
        <v>62</v>
      </c>
      <c r="D1208" s="18">
        <v>1205</v>
      </c>
      <c r="E1208" s="21">
        <f t="shared" ca="1" si="300"/>
        <v>1744.085277470751</v>
      </c>
      <c r="F1208" s="22">
        <f t="shared" ca="1" si="301"/>
        <v>212.35341175458285</v>
      </c>
      <c r="G1208" s="23">
        <v>1205</v>
      </c>
      <c r="H1208" s="24">
        <f t="shared" ca="1" si="302"/>
        <v>1837.4214959999999</v>
      </c>
      <c r="I1208" s="25">
        <f t="shared" ca="1" si="303"/>
        <v>202.51577432159999</v>
      </c>
      <c r="J1208" s="155"/>
      <c r="K1208" s="155"/>
      <c r="AR1208">
        <f t="shared" ca="1" si="304"/>
        <v>326.63834567999999</v>
      </c>
      <c r="AS1208">
        <f t="shared" ca="1" si="305"/>
        <v>322.36165432000001</v>
      </c>
      <c r="AT1208" cm="1">
        <f t="array" aca="1" ref="AT1208" ca="1">_xlfn.LET(_xlpm.rozsah, $J$3:$J$10001,_xlpm.podminka, (_xlpm.rozsah&gt;H1208)*(ISNUMBER(_xlpm.rozsah)),_xlpm.indexy, IF(_xlpm.podminka, ROW(_xlpm.rozsah)-MIN(ROW(_xlpm.rozsah))+1),_xlpm.prvni, MIN(_xlpm.indexy),_xlpm.finalni, IF(_xlpm.prvni=1, 2, _xlpm.prvni),INDEX(_xlpm.rozsah, _xlpm.finalni))</f>
        <v>1900</v>
      </c>
      <c r="AU1208" cm="1">
        <f t="array" aca="1" ref="AU1208" ca="1">INDEX($J$3:$J$10001,MATCH(AT1208,$J$3:$J$10004,0)-1)</f>
        <v>1800</v>
      </c>
      <c r="AV1208">
        <f t="shared" ca="1" si="306"/>
        <v>316</v>
      </c>
      <c r="AW1208">
        <f t="shared" ca="1" si="307"/>
        <v>333</v>
      </c>
      <c r="AX1208">
        <f t="shared" ca="1" si="308"/>
        <v>-17</v>
      </c>
      <c r="AY1208">
        <f t="shared" ca="1" si="309"/>
        <v>326.63834567999999</v>
      </c>
      <c r="AZ1208">
        <f t="shared" ca="1" si="310"/>
        <v>342.50550282997233</v>
      </c>
      <c r="BA1208">
        <f t="shared" ca="1" si="311"/>
        <v>340.49449717002767</v>
      </c>
      <c r="BB1208" cm="1">
        <f t="array" aca="1" ref="BB1208" ca="1">_xlfn.LET(_xlpm.rozsah, $J$3:$J$10001,_xlpm.podminka, (_xlpm.rozsah&gt;E1208)*(ISNUMBER(_xlpm.rozsah)),_xlpm.indexy, IF(_xlpm.podminka, ROW(_xlpm.rozsah)-MIN(ROW(_xlpm.rozsah))+1),_xlpm.prvni, MIN(_xlpm.indexy),_xlpm.finalni, IF(_xlpm.prvni=1, 2, _xlpm.prvni),INDEX(_xlpm.rozsah, _xlpm.finalni))</f>
        <v>1800</v>
      </c>
      <c r="BC1208" cm="1">
        <f t="array" aca="1" ref="BC1208" ca="1">INDEX($J$3:$J$10001,MATCH(BB1208,$J$3:$J$10004,0)-1)</f>
        <v>1700</v>
      </c>
      <c r="BD1208">
        <f t="shared" ca="1" si="312"/>
        <v>333</v>
      </c>
      <c r="BE1208">
        <f t="shared" ca="1" si="313"/>
        <v>350</v>
      </c>
      <c r="BF1208">
        <f t="shared" ca="1" si="314"/>
        <v>-17</v>
      </c>
      <c r="BG1208">
        <f t="shared" ca="1" si="315"/>
        <v>342.50550282997233</v>
      </c>
    </row>
    <row r="1209" spans="1:59" x14ac:dyDescent="0.25">
      <c r="A1209" s="64">
        <v>1206</v>
      </c>
      <c r="B1209" s="64">
        <v>68</v>
      </c>
      <c r="C1209" s="64">
        <v>62</v>
      </c>
      <c r="D1209" s="18">
        <v>1206</v>
      </c>
      <c r="E1209" s="21">
        <f t="shared" ca="1" si="300"/>
        <v>1744.085277470751</v>
      </c>
      <c r="F1209" s="22">
        <f t="shared" ca="1" si="301"/>
        <v>212.35341175458285</v>
      </c>
      <c r="G1209" s="28">
        <v>1206</v>
      </c>
      <c r="H1209" s="24">
        <f t="shared" ca="1" si="302"/>
        <v>1837.4214959999999</v>
      </c>
      <c r="I1209" s="25">
        <f t="shared" ca="1" si="303"/>
        <v>202.51577432159999</v>
      </c>
      <c r="J1209" s="155"/>
      <c r="K1209" s="155"/>
      <c r="AR1209">
        <f t="shared" ca="1" si="304"/>
        <v>326.63834567999999</v>
      </c>
      <c r="AS1209">
        <f t="shared" ca="1" si="305"/>
        <v>322.36165432000001</v>
      </c>
      <c r="AT1209" cm="1">
        <f t="array" aca="1" ref="AT1209" ca="1">_xlfn.LET(_xlpm.rozsah, $J$3:$J$10001,_xlpm.podminka, (_xlpm.rozsah&gt;H1209)*(ISNUMBER(_xlpm.rozsah)),_xlpm.indexy, IF(_xlpm.podminka, ROW(_xlpm.rozsah)-MIN(ROW(_xlpm.rozsah))+1),_xlpm.prvni, MIN(_xlpm.indexy),_xlpm.finalni, IF(_xlpm.prvni=1, 2, _xlpm.prvni),INDEX(_xlpm.rozsah, _xlpm.finalni))</f>
        <v>1900</v>
      </c>
      <c r="AU1209" cm="1">
        <f t="array" aca="1" ref="AU1209" ca="1">INDEX($J$3:$J$10001,MATCH(AT1209,$J$3:$J$10004,0)-1)</f>
        <v>1800</v>
      </c>
      <c r="AV1209">
        <f t="shared" ca="1" si="306"/>
        <v>316</v>
      </c>
      <c r="AW1209">
        <f t="shared" ca="1" si="307"/>
        <v>333</v>
      </c>
      <c r="AX1209">
        <f t="shared" ca="1" si="308"/>
        <v>-17</v>
      </c>
      <c r="AY1209">
        <f t="shared" ca="1" si="309"/>
        <v>326.63834567999999</v>
      </c>
      <c r="AZ1209">
        <f t="shared" ca="1" si="310"/>
        <v>342.50550282997233</v>
      </c>
      <c r="BA1209">
        <f t="shared" ca="1" si="311"/>
        <v>340.49449717002767</v>
      </c>
      <c r="BB1209" cm="1">
        <f t="array" aca="1" ref="BB1209" ca="1">_xlfn.LET(_xlpm.rozsah, $J$3:$J$10001,_xlpm.podminka, (_xlpm.rozsah&gt;E1209)*(ISNUMBER(_xlpm.rozsah)),_xlpm.indexy, IF(_xlpm.podminka, ROW(_xlpm.rozsah)-MIN(ROW(_xlpm.rozsah))+1),_xlpm.prvni, MIN(_xlpm.indexy),_xlpm.finalni, IF(_xlpm.prvni=1, 2, _xlpm.prvni),INDEX(_xlpm.rozsah, _xlpm.finalni))</f>
        <v>1800</v>
      </c>
      <c r="BC1209" cm="1">
        <f t="array" aca="1" ref="BC1209" ca="1">INDEX($J$3:$J$10001,MATCH(BB1209,$J$3:$J$10004,0)-1)</f>
        <v>1700</v>
      </c>
      <c r="BD1209">
        <f t="shared" ca="1" si="312"/>
        <v>333</v>
      </c>
      <c r="BE1209">
        <f t="shared" ca="1" si="313"/>
        <v>350</v>
      </c>
      <c r="BF1209">
        <f t="shared" ca="1" si="314"/>
        <v>-17</v>
      </c>
      <c r="BG1209">
        <f t="shared" ca="1" si="315"/>
        <v>342.50550282997233</v>
      </c>
    </row>
    <row r="1210" spans="1:59" x14ac:dyDescent="0.25">
      <c r="A1210" s="64">
        <v>1207</v>
      </c>
      <c r="B1210" s="64">
        <v>68</v>
      </c>
      <c r="C1210" s="64">
        <v>62</v>
      </c>
      <c r="D1210" s="18">
        <v>1207</v>
      </c>
      <c r="E1210" s="21">
        <f t="shared" ca="1" si="300"/>
        <v>1744.085277470751</v>
      </c>
      <c r="F1210" s="22">
        <f t="shared" ca="1" si="301"/>
        <v>212.35341175458285</v>
      </c>
      <c r="G1210" s="23">
        <v>1207</v>
      </c>
      <c r="H1210" s="24">
        <f t="shared" ca="1" si="302"/>
        <v>1837.4214959999999</v>
      </c>
      <c r="I1210" s="25">
        <f t="shared" ca="1" si="303"/>
        <v>202.51577432159999</v>
      </c>
      <c r="J1210" s="155"/>
      <c r="K1210" s="155"/>
      <c r="AR1210">
        <f t="shared" ca="1" si="304"/>
        <v>326.63834567999999</v>
      </c>
      <c r="AS1210">
        <f t="shared" ca="1" si="305"/>
        <v>322.36165432000001</v>
      </c>
      <c r="AT1210" cm="1">
        <f t="array" aca="1" ref="AT1210" ca="1">_xlfn.LET(_xlpm.rozsah, $J$3:$J$10001,_xlpm.podminka, (_xlpm.rozsah&gt;H1210)*(ISNUMBER(_xlpm.rozsah)),_xlpm.indexy, IF(_xlpm.podminka, ROW(_xlpm.rozsah)-MIN(ROW(_xlpm.rozsah))+1),_xlpm.prvni, MIN(_xlpm.indexy),_xlpm.finalni, IF(_xlpm.prvni=1, 2, _xlpm.prvni),INDEX(_xlpm.rozsah, _xlpm.finalni))</f>
        <v>1900</v>
      </c>
      <c r="AU1210" cm="1">
        <f t="array" aca="1" ref="AU1210" ca="1">INDEX($J$3:$J$10001,MATCH(AT1210,$J$3:$J$10004,0)-1)</f>
        <v>1800</v>
      </c>
      <c r="AV1210">
        <f t="shared" ca="1" si="306"/>
        <v>316</v>
      </c>
      <c r="AW1210">
        <f t="shared" ca="1" si="307"/>
        <v>333</v>
      </c>
      <c r="AX1210">
        <f t="shared" ca="1" si="308"/>
        <v>-17</v>
      </c>
      <c r="AY1210">
        <f t="shared" ca="1" si="309"/>
        <v>326.63834567999999</v>
      </c>
      <c r="AZ1210">
        <f t="shared" ca="1" si="310"/>
        <v>342.50550282997233</v>
      </c>
      <c r="BA1210">
        <f t="shared" ca="1" si="311"/>
        <v>340.49449717002767</v>
      </c>
      <c r="BB1210" cm="1">
        <f t="array" aca="1" ref="BB1210" ca="1">_xlfn.LET(_xlpm.rozsah, $J$3:$J$10001,_xlpm.podminka, (_xlpm.rozsah&gt;E1210)*(ISNUMBER(_xlpm.rozsah)),_xlpm.indexy, IF(_xlpm.podminka, ROW(_xlpm.rozsah)-MIN(ROW(_xlpm.rozsah))+1),_xlpm.prvni, MIN(_xlpm.indexy),_xlpm.finalni, IF(_xlpm.prvni=1, 2, _xlpm.prvni),INDEX(_xlpm.rozsah, _xlpm.finalni))</f>
        <v>1800</v>
      </c>
      <c r="BC1210" cm="1">
        <f t="array" aca="1" ref="BC1210" ca="1">INDEX($J$3:$J$10001,MATCH(BB1210,$J$3:$J$10004,0)-1)</f>
        <v>1700</v>
      </c>
      <c r="BD1210">
        <f t="shared" ca="1" si="312"/>
        <v>333</v>
      </c>
      <c r="BE1210">
        <f t="shared" ca="1" si="313"/>
        <v>350</v>
      </c>
      <c r="BF1210">
        <f t="shared" ca="1" si="314"/>
        <v>-17</v>
      </c>
      <c r="BG1210">
        <f t="shared" ca="1" si="315"/>
        <v>342.50550282997233</v>
      </c>
    </row>
    <row r="1211" spans="1:59" x14ac:dyDescent="0.25">
      <c r="A1211" s="64">
        <v>1208</v>
      </c>
      <c r="B1211" s="64">
        <v>68</v>
      </c>
      <c r="C1211" s="64">
        <v>62</v>
      </c>
      <c r="D1211" s="18">
        <v>1208</v>
      </c>
      <c r="E1211" s="21">
        <f t="shared" ca="1" si="300"/>
        <v>1744.085277470751</v>
      </c>
      <c r="F1211" s="22">
        <f t="shared" ca="1" si="301"/>
        <v>212.35341175458285</v>
      </c>
      <c r="G1211" s="28">
        <v>1208</v>
      </c>
      <c r="H1211" s="24">
        <f t="shared" ca="1" si="302"/>
        <v>1837.4214959999999</v>
      </c>
      <c r="I1211" s="25">
        <f t="shared" ca="1" si="303"/>
        <v>202.51577432159999</v>
      </c>
      <c r="J1211" s="155"/>
      <c r="K1211" s="155"/>
      <c r="AR1211">
        <f t="shared" ca="1" si="304"/>
        <v>326.63834567999999</v>
      </c>
      <c r="AS1211">
        <f t="shared" ca="1" si="305"/>
        <v>322.36165432000001</v>
      </c>
      <c r="AT1211" cm="1">
        <f t="array" aca="1" ref="AT1211" ca="1">_xlfn.LET(_xlpm.rozsah, $J$3:$J$10001,_xlpm.podminka, (_xlpm.rozsah&gt;H1211)*(ISNUMBER(_xlpm.rozsah)),_xlpm.indexy, IF(_xlpm.podminka, ROW(_xlpm.rozsah)-MIN(ROW(_xlpm.rozsah))+1),_xlpm.prvni, MIN(_xlpm.indexy),_xlpm.finalni, IF(_xlpm.prvni=1, 2, _xlpm.prvni),INDEX(_xlpm.rozsah, _xlpm.finalni))</f>
        <v>1900</v>
      </c>
      <c r="AU1211" cm="1">
        <f t="array" aca="1" ref="AU1211" ca="1">INDEX($J$3:$J$10001,MATCH(AT1211,$J$3:$J$10004,0)-1)</f>
        <v>1800</v>
      </c>
      <c r="AV1211">
        <f t="shared" ca="1" si="306"/>
        <v>316</v>
      </c>
      <c r="AW1211">
        <f t="shared" ca="1" si="307"/>
        <v>333</v>
      </c>
      <c r="AX1211">
        <f t="shared" ca="1" si="308"/>
        <v>-17</v>
      </c>
      <c r="AY1211">
        <f t="shared" ca="1" si="309"/>
        <v>326.63834567999999</v>
      </c>
      <c r="AZ1211">
        <f t="shared" ca="1" si="310"/>
        <v>342.50550282997233</v>
      </c>
      <c r="BA1211">
        <f t="shared" ca="1" si="311"/>
        <v>340.49449717002767</v>
      </c>
      <c r="BB1211" cm="1">
        <f t="array" aca="1" ref="BB1211" ca="1">_xlfn.LET(_xlpm.rozsah, $J$3:$J$10001,_xlpm.podminka, (_xlpm.rozsah&gt;E1211)*(ISNUMBER(_xlpm.rozsah)),_xlpm.indexy, IF(_xlpm.podminka, ROW(_xlpm.rozsah)-MIN(ROW(_xlpm.rozsah))+1),_xlpm.prvni, MIN(_xlpm.indexy),_xlpm.finalni, IF(_xlpm.prvni=1, 2, _xlpm.prvni),INDEX(_xlpm.rozsah, _xlpm.finalni))</f>
        <v>1800</v>
      </c>
      <c r="BC1211" cm="1">
        <f t="array" aca="1" ref="BC1211" ca="1">INDEX($J$3:$J$10001,MATCH(BB1211,$J$3:$J$10004,0)-1)</f>
        <v>1700</v>
      </c>
      <c r="BD1211">
        <f t="shared" ca="1" si="312"/>
        <v>333</v>
      </c>
      <c r="BE1211">
        <f t="shared" ca="1" si="313"/>
        <v>350</v>
      </c>
      <c r="BF1211">
        <f t="shared" ca="1" si="314"/>
        <v>-17</v>
      </c>
      <c r="BG1211">
        <f t="shared" ca="1" si="315"/>
        <v>342.50550282997233</v>
      </c>
    </row>
    <row r="1212" spans="1:59" x14ac:dyDescent="0.25">
      <c r="A1212" s="64">
        <v>1209</v>
      </c>
      <c r="B1212" s="64">
        <v>68</v>
      </c>
      <c r="C1212" s="64">
        <v>62</v>
      </c>
      <c r="D1212" s="18">
        <v>1209</v>
      </c>
      <c r="E1212" s="21">
        <f t="shared" ca="1" si="300"/>
        <v>1744.085277470751</v>
      </c>
      <c r="F1212" s="22">
        <f t="shared" ca="1" si="301"/>
        <v>212.35341175458285</v>
      </c>
      <c r="G1212" s="23">
        <v>1209</v>
      </c>
      <c r="H1212" s="24">
        <f t="shared" ca="1" si="302"/>
        <v>1837.4214959999999</v>
      </c>
      <c r="I1212" s="25">
        <f t="shared" ca="1" si="303"/>
        <v>202.51577432159999</v>
      </c>
      <c r="J1212" s="155"/>
      <c r="K1212" s="155"/>
      <c r="AR1212">
        <f t="shared" ca="1" si="304"/>
        <v>326.63834567999999</v>
      </c>
      <c r="AS1212">
        <f t="shared" ca="1" si="305"/>
        <v>322.36165432000001</v>
      </c>
      <c r="AT1212" cm="1">
        <f t="array" aca="1" ref="AT1212" ca="1">_xlfn.LET(_xlpm.rozsah, $J$3:$J$10001,_xlpm.podminka, (_xlpm.rozsah&gt;H1212)*(ISNUMBER(_xlpm.rozsah)),_xlpm.indexy, IF(_xlpm.podminka, ROW(_xlpm.rozsah)-MIN(ROW(_xlpm.rozsah))+1),_xlpm.prvni, MIN(_xlpm.indexy),_xlpm.finalni, IF(_xlpm.prvni=1, 2, _xlpm.prvni),INDEX(_xlpm.rozsah, _xlpm.finalni))</f>
        <v>1900</v>
      </c>
      <c r="AU1212" cm="1">
        <f t="array" aca="1" ref="AU1212" ca="1">INDEX($J$3:$J$10001,MATCH(AT1212,$J$3:$J$10004,0)-1)</f>
        <v>1800</v>
      </c>
      <c r="AV1212">
        <f t="shared" ca="1" si="306"/>
        <v>316</v>
      </c>
      <c r="AW1212">
        <f t="shared" ca="1" si="307"/>
        <v>333</v>
      </c>
      <c r="AX1212">
        <f t="shared" ca="1" si="308"/>
        <v>-17</v>
      </c>
      <c r="AY1212">
        <f t="shared" ca="1" si="309"/>
        <v>326.63834567999999</v>
      </c>
      <c r="AZ1212">
        <f t="shared" ca="1" si="310"/>
        <v>342.50550282997233</v>
      </c>
      <c r="BA1212">
        <f t="shared" ca="1" si="311"/>
        <v>340.49449717002767</v>
      </c>
      <c r="BB1212" cm="1">
        <f t="array" aca="1" ref="BB1212" ca="1">_xlfn.LET(_xlpm.rozsah, $J$3:$J$10001,_xlpm.podminka, (_xlpm.rozsah&gt;E1212)*(ISNUMBER(_xlpm.rozsah)),_xlpm.indexy, IF(_xlpm.podminka, ROW(_xlpm.rozsah)-MIN(ROW(_xlpm.rozsah))+1),_xlpm.prvni, MIN(_xlpm.indexy),_xlpm.finalni, IF(_xlpm.prvni=1, 2, _xlpm.prvni),INDEX(_xlpm.rozsah, _xlpm.finalni))</f>
        <v>1800</v>
      </c>
      <c r="BC1212" cm="1">
        <f t="array" aca="1" ref="BC1212" ca="1">INDEX($J$3:$J$10001,MATCH(BB1212,$J$3:$J$10004,0)-1)</f>
        <v>1700</v>
      </c>
      <c r="BD1212">
        <f t="shared" ca="1" si="312"/>
        <v>333</v>
      </c>
      <c r="BE1212">
        <f t="shared" ca="1" si="313"/>
        <v>350</v>
      </c>
      <c r="BF1212">
        <f t="shared" ca="1" si="314"/>
        <v>-17</v>
      </c>
      <c r="BG1212">
        <f t="shared" ca="1" si="315"/>
        <v>342.50550282997233</v>
      </c>
    </row>
    <row r="1213" spans="1:59" x14ac:dyDescent="0.25">
      <c r="A1213" s="64">
        <v>1210</v>
      </c>
      <c r="B1213" s="64">
        <v>54</v>
      </c>
      <c r="C1213" s="64">
        <v>50</v>
      </c>
      <c r="D1213" s="18">
        <v>1210</v>
      </c>
      <c r="E1213" s="21">
        <f t="shared" ca="1" si="300"/>
        <v>1529.1265438738317</v>
      </c>
      <c r="F1213" s="22">
        <f t="shared" ca="1" si="301"/>
        <v>179.70873456126165</v>
      </c>
      <c r="G1213" s="28">
        <v>1210</v>
      </c>
      <c r="H1213" s="24">
        <f t="shared" ca="1" si="302"/>
        <v>1665.0111879999999</v>
      </c>
      <c r="I1213" s="25">
        <f t="shared" ca="1" si="303"/>
        <v>176.39955248000001</v>
      </c>
      <c r="J1213" s="155"/>
      <c r="K1213" s="155"/>
      <c r="AR1213">
        <f t="shared" ca="1" si="304"/>
        <v>352.79910496000002</v>
      </c>
      <c r="AS1213">
        <f t="shared" ca="1" si="305"/>
        <v>355.20089503999998</v>
      </c>
      <c r="AT1213" cm="1">
        <f t="array" aca="1" ref="AT1213" ca="1">_xlfn.LET(_xlpm.rozsah, $J$3:$J$10001,_xlpm.podminka, (_xlpm.rozsah&gt;H1213)*(ISNUMBER(_xlpm.rozsah)),_xlpm.indexy, IF(_xlpm.podminka, ROW(_xlpm.rozsah)-MIN(ROW(_xlpm.rozsah))+1),_xlpm.prvni, MIN(_xlpm.indexy),_xlpm.finalni, IF(_xlpm.prvni=1, 2, _xlpm.prvni),INDEX(_xlpm.rozsah, _xlpm.finalni))</f>
        <v>1700</v>
      </c>
      <c r="AU1213" cm="1">
        <f t="array" aca="1" ref="AU1213" ca="1">INDEX($J$3:$J$10001,MATCH(AT1213,$J$3:$J$10004,0)-1)</f>
        <v>1600</v>
      </c>
      <c r="AV1213">
        <f t="shared" ca="1" si="306"/>
        <v>350</v>
      </c>
      <c r="AW1213">
        <f t="shared" ca="1" si="307"/>
        <v>358</v>
      </c>
      <c r="AX1213">
        <f t="shared" ca="1" si="308"/>
        <v>-8</v>
      </c>
      <c r="AY1213">
        <f t="shared" ca="1" si="309"/>
        <v>352.79910496000002</v>
      </c>
      <c r="AZ1213">
        <f t="shared" ca="1" si="310"/>
        <v>359.41746912252336</v>
      </c>
      <c r="BA1213">
        <f t="shared" ca="1" si="311"/>
        <v>358.58253087747664</v>
      </c>
      <c r="BB1213" cm="1">
        <f t="array" aca="1" ref="BB1213" ca="1">_xlfn.LET(_xlpm.rozsah, $J$3:$J$10001,_xlpm.podminka, (_xlpm.rozsah&gt;E1213)*(ISNUMBER(_xlpm.rozsah)),_xlpm.indexy, IF(_xlpm.podminka, ROW(_xlpm.rozsah)-MIN(ROW(_xlpm.rozsah))+1),_xlpm.prvni, MIN(_xlpm.indexy),_xlpm.finalni, IF(_xlpm.prvni=1, 2, _xlpm.prvni),INDEX(_xlpm.rozsah, _xlpm.finalni))</f>
        <v>1600</v>
      </c>
      <c r="BC1213" cm="1">
        <f t="array" aca="1" ref="BC1213" ca="1">INDEX($J$3:$J$10001,MATCH(BB1213,$J$3:$J$10004,0)-1)</f>
        <v>1500</v>
      </c>
      <c r="BD1213">
        <f t="shared" ca="1" si="312"/>
        <v>358</v>
      </c>
      <c r="BE1213">
        <f t="shared" ca="1" si="313"/>
        <v>360</v>
      </c>
      <c r="BF1213">
        <f t="shared" ca="1" si="314"/>
        <v>-2</v>
      </c>
      <c r="BG1213">
        <f t="shared" ca="1" si="315"/>
        <v>359.41746912252336</v>
      </c>
    </row>
    <row r="1214" spans="1:59" x14ac:dyDescent="0.25">
      <c r="A1214" s="64">
        <v>1211</v>
      </c>
      <c r="B1214" s="64">
        <v>41</v>
      </c>
      <c r="C1214" s="64">
        <v>37</v>
      </c>
      <c r="D1214" s="18">
        <v>1211</v>
      </c>
      <c r="E1214" s="21">
        <f t="shared" ca="1" si="300"/>
        <v>1329.522005533835</v>
      </c>
      <c r="F1214" s="22">
        <f t="shared" ca="1" si="301"/>
        <v>130.59231420475189</v>
      </c>
      <c r="G1214" s="23">
        <v>1211</v>
      </c>
      <c r="H1214" s="24">
        <f t="shared" ca="1" si="302"/>
        <v>1504.915902</v>
      </c>
      <c r="I1214" s="25">
        <f t="shared" ca="1" si="303"/>
        <v>133.16362232520001</v>
      </c>
      <c r="J1214" s="155"/>
      <c r="K1214" s="155"/>
      <c r="AR1214">
        <f t="shared" ca="1" si="304"/>
        <v>359.90168196000002</v>
      </c>
      <c r="AS1214">
        <f t="shared" ca="1" si="305"/>
        <v>358.09831803999998</v>
      </c>
      <c r="AT1214" cm="1">
        <f t="array" aca="1" ref="AT1214" ca="1">_xlfn.LET(_xlpm.rozsah, $J$3:$J$10001,_xlpm.podminka, (_xlpm.rozsah&gt;H1214)*(ISNUMBER(_xlpm.rozsah)),_xlpm.indexy, IF(_xlpm.podminka, ROW(_xlpm.rozsah)-MIN(ROW(_xlpm.rozsah))+1),_xlpm.prvni, MIN(_xlpm.indexy),_xlpm.finalni, IF(_xlpm.prvni=1, 2, _xlpm.prvni),INDEX(_xlpm.rozsah, _xlpm.finalni))</f>
        <v>1600</v>
      </c>
      <c r="AU1214" cm="1">
        <f t="array" aca="1" ref="AU1214" ca="1">INDEX($J$3:$J$10001,MATCH(AT1214,$J$3:$J$10004,0)-1)</f>
        <v>1500</v>
      </c>
      <c r="AV1214">
        <f t="shared" ca="1" si="306"/>
        <v>358</v>
      </c>
      <c r="AW1214">
        <f t="shared" ca="1" si="307"/>
        <v>360</v>
      </c>
      <c r="AX1214">
        <f t="shared" ca="1" si="308"/>
        <v>-2</v>
      </c>
      <c r="AY1214">
        <f t="shared" ca="1" si="309"/>
        <v>359.90168196000002</v>
      </c>
      <c r="AZ1214">
        <f t="shared" ca="1" si="310"/>
        <v>352.95220055338348</v>
      </c>
      <c r="BA1214">
        <f t="shared" ca="1" si="311"/>
        <v>352.95220055338348</v>
      </c>
      <c r="BB1214" cm="1">
        <f t="array" aca="1" ref="BB1214" ca="1">_xlfn.LET(_xlpm.rozsah, $J$3:$J$10001,_xlpm.podminka, (_xlpm.rozsah&gt;E1214)*(ISNUMBER(_xlpm.rozsah)),_xlpm.indexy, IF(_xlpm.podminka, ROW(_xlpm.rozsah)-MIN(ROW(_xlpm.rozsah))+1),_xlpm.prvni, MIN(_xlpm.indexy),_xlpm.finalni, IF(_xlpm.prvni=1, 2, _xlpm.prvni),INDEX(_xlpm.rozsah, _xlpm.finalni))</f>
        <v>1400</v>
      </c>
      <c r="BC1214" cm="1">
        <f t="array" aca="1" ref="BC1214" ca="1">INDEX($J$3:$J$10001,MATCH(BB1214,$J$3:$J$10004,0)-1)</f>
        <v>1300</v>
      </c>
      <c r="BD1214">
        <f t="shared" ca="1" si="312"/>
        <v>360</v>
      </c>
      <c r="BE1214">
        <f t="shared" ca="1" si="313"/>
        <v>350</v>
      </c>
      <c r="BF1214">
        <f t="shared" ca="1" si="314"/>
        <v>10</v>
      </c>
      <c r="BG1214">
        <f t="shared" ca="1" si="315"/>
        <v>357.04779944661652</v>
      </c>
    </row>
    <row r="1215" spans="1:59" x14ac:dyDescent="0.25">
      <c r="A1215" s="64">
        <v>1212</v>
      </c>
      <c r="B1215" s="64">
        <v>27</v>
      </c>
      <c r="C1215" s="64">
        <v>25</v>
      </c>
      <c r="D1215" s="18">
        <v>1212</v>
      </c>
      <c r="E1215" s="21">
        <f t="shared" ca="1" si="300"/>
        <v>1114.563271936916</v>
      </c>
      <c r="F1215" s="22">
        <f t="shared" ca="1" si="301"/>
        <v>75.728163596845803</v>
      </c>
      <c r="G1215" s="28">
        <v>1212</v>
      </c>
      <c r="H1215" s="24">
        <f t="shared" ca="1" si="302"/>
        <v>1332.505594</v>
      </c>
      <c r="I1215" s="25">
        <f t="shared" ca="1" si="303"/>
        <v>88.312639849999996</v>
      </c>
      <c r="J1215" s="155"/>
      <c r="K1215" s="155"/>
      <c r="AR1215">
        <f t="shared" ca="1" si="304"/>
        <v>353.25055939999999</v>
      </c>
      <c r="AS1215">
        <f t="shared" ca="1" si="305"/>
        <v>353.25055939999999</v>
      </c>
      <c r="AT1215" cm="1">
        <f t="array" aca="1" ref="AT1215" ca="1">_xlfn.LET(_xlpm.rozsah, $J$3:$J$10001,_xlpm.podminka, (_xlpm.rozsah&gt;H1215)*(ISNUMBER(_xlpm.rozsah)),_xlpm.indexy, IF(_xlpm.podminka, ROW(_xlpm.rozsah)-MIN(ROW(_xlpm.rozsah))+1),_xlpm.prvni, MIN(_xlpm.indexy),_xlpm.finalni, IF(_xlpm.prvni=1, 2, _xlpm.prvni),INDEX(_xlpm.rozsah, _xlpm.finalni))</f>
        <v>1400</v>
      </c>
      <c r="AU1215" cm="1">
        <f t="array" aca="1" ref="AU1215" ca="1">INDEX($J$3:$J$10001,MATCH(AT1215,$J$3:$J$10004,0)-1)</f>
        <v>1300</v>
      </c>
      <c r="AV1215">
        <f t="shared" ca="1" si="306"/>
        <v>360</v>
      </c>
      <c r="AW1215">
        <f t="shared" ca="1" si="307"/>
        <v>350</v>
      </c>
      <c r="AX1215">
        <f t="shared" ca="1" si="308"/>
        <v>10</v>
      </c>
      <c r="AY1215">
        <f t="shared" ca="1" si="309"/>
        <v>356.74944060000001</v>
      </c>
      <c r="AZ1215">
        <f t="shared" ca="1" si="310"/>
        <v>302.91265438738321</v>
      </c>
      <c r="BA1215">
        <f t="shared" ca="1" si="311"/>
        <v>302.91265438738321</v>
      </c>
      <c r="BB1215" cm="1">
        <f t="array" aca="1" ref="BB1215" ca="1">_xlfn.LET(_xlpm.rozsah, $J$3:$J$10001,_xlpm.podminka, (_xlpm.rozsah&gt;E1215)*(ISNUMBER(_xlpm.rozsah)),_xlpm.indexy, IF(_xlpm.podminka, ROW(_xlpm.rozsah)-MIN(ROW(_xlpm.rozsah))+1),_xlpm.prvni, MIN(_xlpm.indexy),_xlpm.finalni, IF(_xlpm.prvni=1, 2, _xlpm.prvni),INDEX(_xlpm.rozsah, _xlpm.finalni))</f>
        <v>1200</v>
      </c>
      <c r="BC1215" cm="1">
        <f t="array" aca="1" ref="BC1215" ca="1">INDEX($J$3:$J$10001,MATCH(BB1215,$J$3:$J$10004,0)-1)</f>
        <v>1100</v>
      </c>
      <c r="BD1215">
        <f t="shared" ca="1" si="312"/>
        <v>320</v>
      </c>
      <c r="BE1215">
        <f t="shared" ca="1" si="313"/>
        <v>300</v>
      </c>
      <c r="BF1215">
        <f t="shared" ca="1" si="314"/>
        <v>20</v>
      </c>
      <c r="BG1215">
        <f t="shared" ca="1" si="315"/>
        <v>317.08734561261679</v>
      </c>
    </row>
    <row r="1216" spans="1:59" x14ac:dyDescent="0.25">
      <c r="A1216" s="64">
        <v>1213</v>
      </c>
      <c r="B1216" s="64">
        <v>14</v>
      </c>
      <c r="C1216" s="64">
        <v>12</v>
      </c>
      <c r="D1216" s="18">
        <v>1213</v>
      </c>
      <c r="E1216" s="21">
        <f t="shared" ca="1" si="300"/>
        <v>914.95873359691927</v>
      </c>
      <c r="F1216" s="22">
        <f t="shared" ca="1" si="301"/>
        <v>31.840563929172784</v>
      </c>
      <c r="G1216" s="23">
        <v>1213</v>
      </c>
      <c r="H1216" s="24">
        <f t="shared" ca="1" si="302"/>
        <v>1172.410308</v>
      </c>
      <c r="I1216" s="25">
        <f t="shared" ca="1" si="303"/>
        <v>37.737847392000006</v>
      </c>
      <c r="J1216" s="155"/>
      <c r="K1216" s="155"/>
      <c r="AR1216">
        <f t="shared" ca="1" si="304"/>
        <v>314.48206160000001</v>
      </c>
      <c r="AS1216">
        <f t="shared" ca="1" si="305"/>
        <v>314.48206160000001</v>
      </c>
      <c r="AT1216" cm="1">
        <f t="array" aca="1" ref="AT1216" ca="1">_xlfn.LET(_xlpm.rozsah, $J$3:$J$10001,_xlpm.podminka, (_xlpm.rozsah&gt;H1216)*(ISNUMBER(_xlpm.rozsah)),_xlpm.indexy, IF(_xlpm.podminka, ROW(_xlpm.rozsah)-MIN(ROW(_xlpm.rozsah))+1),_xlpm.prvni, MIN(_xlpm.indexy),_xlpm.finalni, IF(_xlpm.prvni=1, 2, _xlpm.prvni),INDEX(_xlpm.rozsah, _xlpm.finalni))</f>
        <v>1200</v>
      </c>
      <c r="AU1216" cm="1">
        <f t="array" aca="1" ref="AU1216" ca="1">INDEX($J$3:$J$10001,MATCH(AT1216,$J$3:$J$10004,0)-1)</f>
        <v>1100</v>
      </c>
      <c r="AV1216">
        <f t="shared" ca="1" si="306"/>
        <v>320</v>
      </c>
      <c r="AW1216">
        <f t="shared" ca="1" si="307"/>
        <v>300</v>
      </c>
      <c r="AX1216">
        <f t="shared" ca="1" si="308"/>
        <v>20</v>
      </c>
      <c r="AY1216">
        <f t="shared" ca="1" si="309"/>
        <v>305.51793839999999</v>
      </c>
      <c r="AZ1216">
        <f t="shared" ca="1" si="310"/>
        <v>265.33803274310657</v>
      </c>
      <c r="BA1216">
        <f t="shared" ca="1" si="311"/>
        <v>265.33803274310657</v>
      </c>
      <c r="BB1216" cm="1">
        <f t="array" aca="1" ref="BB1216" ca="1">_xlfn.LET(_xlpm.rozsah, $J$3:$J$10001,_xlpm.podminka, (_xlpm.rozsah&gt;E1216)*(ISNUMBER(_xlpm.rozsah)),_xlpm.indexy, IF(_xlpm.podminka, ROW(_xlpm.rozsah)-MIN(ROW(_xlpm.rozsah))+1),_xlpm.prvni, MIN(_xlpm.indexy),_xlpm.finalni, IF(_xlpm.prvni=1, 2, _xlpm.prvni),INDEX(_xlpm.rozsah, _xlpm.finalni))</f>
        <v>1000</v>
      </c>
      <c r="BC1216" cm="1">
        <f t="array" aca="1" ref="BC1216" ca="1">INDEX($J$3:$J$10001,MATCH(BB1216,$J$3:$J$10004,0)-1)</f>
        <v>0</v>
      </c>
      <c r="BD1216">
        <f t="shared" ca="1" si="312"/>
        <v>290</v>
      </c>
      <c r="BE1216">
        <f t="shared" ca="1" si="313"/>
        <v>0</v>
      </c>
      <c r="BF1216">
        <f t="shared" ca="1" si="314"/>
        <v>290</v>
      </c>
      <c r="BG1216">
        <f t="shared" ca="1" si="315"/>
        <v>24.661967256893412</v>
      </c>
    </row>
    <row r="1217" spans="1:59" x14ac:dyDescent="0.25">
      <c r="A1217" s="64">
        <v>1214</v>
      </c>
      <c r="B1217" s="64">
        <v>0</v>
      </c>
      <c r="C1217" s="64">
        <v>0</v>
      </c>
      <c r="D1217" s="18">
        <v>1214</v>
      </c>
      <c r="E1217" s="21">
        <f t="shared" ca="1" si="300"/>
        <v>700</v>
      </c>
      <c r="F1217" s="22">
        <f t="shared" ca="1" si="301"/>
        <v>0</v>
      </c>
      <c r="G1217" s="28">
        <v>1214</v>
      </c>
      <c r="H1217" s="24">
        <f t="shared" ca="1" si="302"/>
        <v>1000</v>
      </c>
      <c r="I1217" s="25">
        <f t="shared" ca="1" si="303"/>
        <v>0</v>
      </c>
      <c r="J1217" s="155"/>
      <c r="K1217" s="155"/>
      <c r="AR1217">
        <f t="shared" ca="1" si="304"/>
        <v>290</v>
      </c>
      <c r="AS1217">
        <f t="shared" ca="1" si="305"/>
        <v>290</v>
      </c>
      <c r="AT1217" cm="1">
        <f t="array" aca="1" ref="AT1217" ca="1">_xlfn.LET(_xlpm.rozsah, $J$3:$J$10001,_xlpm.podminka, (_xlpm.rozsah&gt;H1217)*(ISNUMBER(_xlpm.rozsah)),_xlpm.indexy, IF(_xlpm.podminka, ROW(_xlpm.rozsah)-MIN(ROW(_xlpm.rozsah))+1),_xlpm.prvni, MIN(_xlpm.indexy),_xlpm.finalni, IF(_xlpm.prvni=1, 2, _xlpm.prvni),INDEX(_xlpm.rozsah, _xlpm.finalni))</f>
        <v>1100</v>
      </c>
      <c r="AU1217" cm="1">
        <f t="array" aca="1" ref="AU1217" ca="1">INDEX($J$3:$J$10001,MATCH(AT1217,$J$3:$J$10004,0)-1)</f>
        <v>1000</v>
      </c>
      <c r="AV1217">
        <f t="shared" ca="1" si="306"/>
        <v>300</v>
      </c>
      <c r="AW1217">
        <f t="shared" ca="1" si="307"/>
        <v>290</v>
      </c>
      <c r="AX1217">
        <f t="shared" ca="1" si="308"/>
        <v>10</v>
      </c>
      <c r="AY1217">
        <f t="shared" ca="1" si="309"/>
        <v>300</v>
      </c>
      <c r="AZ1217">
        <f t="shared" ca="1" si="310"/>
        <v>203</v>
      </c>
      <c r="BA1217">
        <f t="shared" ca="1" si="311"/>
        <v>203</v>
      </c>
      <c r="BB1217" cm="1">
        <f t="array" aca="1" ref="BB1217" ca="1">_xlfn.LET(_xlpm.rozsah, $J$3:$J$10001,_xlpm.podminka, (_xlpm.rozsah&gt;E1217)*(ISNUMBER(_xlpm.rozsah)),_xlpm.indexy, IF(_xlpm.podminka, ROW(_xlpm.rozsah)-MIN(ROW(_xlpm.rozsah))+1),_xlpm.prvni, MIN(_xlpm.indexy),_xlpm.finalni, IF(_xlpm.prvni=1, 2, _xlpm.prvni),INDEX(_xlpm.rozsah, _xlpm.finalni))</f>
        <v>1000</v>
      </c>
      <c r="BC1217" cm="1">
        <f t="array" aca="1" ref="BC1217" ca="1">INDEX($J$3:$J$10001,MATCH(BB1217,$J$3:$J$10004,0)-1)</f>
        <v>0</v>
      </c>
      <c r="BD1217">
        <f t="shared" ca="1" si="312"/>
        <v>290</v>
      </c>
      <c r="BE1217">
        <f t="shared" ca="1" si="313"/>
        <v>0</v>
      </c>
      <c r="BF1217">
        <f t="shared" ca="1" si="314"/>
        <v>290</v>
      </c>
      <c r="BG1217">
        <f t="shared" ca="1" si="315"/>
        <v>87</v>
      </c>
    </row>
    <row r="1218" spans="1:59" x14ac:dyDescent="0.25">
      <c r="A1218" s="64">
        <v>1215</v>
      </c>
      <c r="B1218" s="64">
        <v>0</v>
      </c>
      <c r="C1218" s="64">
        <v>0</v>
      </c>
      <c r="D1218" s="18">
        <v>1215</v>
      </c>
      <c r="E1218" s="21">
        <f t="shared" ca="1" si="300"/>
        <v>700</v>
      </c>
      <c r="F1218" s="22">
        <f t="shared" ca="1" si="301"/>
        <v>0</v>
      </c>
      <c r="G1218" s="23">
        <v>1215</v>
      </c>
      <c r="H1218" s="24">
        <f t="shared" ca="1" si="302"/>
        <v>1000</v>
      </c>
      <c r="I1218" s="25">
        <f t="shared" ca="1" si="303"/>
        <v>0</v>
      </c>
      <c r="J1218" s="155"/>
      <c r="K1218" s="155"/>
      <c r="AR1218">
        <f t="shared" ca="1" si="304"/>
        <v>290</v>
      </c>
      <c r="AS1218">
        <f t="shared" ca="1" si="305"/>
        <v>290</v>
      </c>
      <c r="AT1218" cm="1">
        <f t="array" aca="1" ref="AT1218" ca="1">_xlfn.LET(_xlpm.rozsah, $J$3:$J$10001,_xlpm.podminka, (_xlpm.rozsah&gt;H1218)*(ISNUMBER(_xlpm.rozsah)),_xlpm.indexy, IF(_xlpm.podminka, ROW(_xlpm.rozsah)-MIN(ROW(_xlpm.rozsah))+1),_xlpm.prvni, MIN(_xlpm.indexy),_xlpm.finalni, IF(_xlpm.prvni=1, 2, _xlpm.prvni),INDEX(_xlpm.rozsah, _xlpm.finalni))</f>
        <v>1100</v>
      </c>
      <c r="AU1218" cm="1">
        <f t="array" aca="1" ref="AU1218" ca="1">INDEX($J$3:$J$10001,MATCH(AT1218,$J$3:$J$10004,0)-1)</f>
        <v>1000</v>
      </c>
      <c r="AV1218">
        <f t="shared" ca="1" si="306"/>
        <v>300</v>
      </c>
      <c r="AW1218">
        <f t="shared" ca="1" si="307"/>
        <v>290</v>
      </c>
      <c r="AX1218">
        <f t="shared" ca="1" si="308"/>
        <v>10</v>
      </c>
      <c r="AY1218">
        <f t="shared" ca="1" si="309"/>
        <v>300</v>
      </c>
      <c r="AZ1218">
        <f t="shared" ca="1" si="310"/>
        <v>203</v>
      </c>
      <c r="BA1218">
        <f t="shared" ca="1" si="311"/>
        <v>203</v>
      </c>
      <c r="BB1218" cm="1">
        <f t="array" aca="1" ref="BB1218" ca="1">_xlfn.LET(_xlpm.rozsah, $J$3:$J$10001,_xlpm.podminka, (_xlpm.rozsah&gt;E1218)*(ISNUMBER(_xlpm.rozsah)),_xlpm.indexy, IF(_xlpm.podminka, ROW(_xlpm.rozsah)-MIN(ROW(_xlpm.rozsah))+1),_xlpm.prvni, MIN(_xlpm.indexy),_xlpm.finalni, IF(_xlpm.prvni=1, 2, _xlpm.prvni),INDEX(_xlpm.rozsah, _xlpm.finalni))</f>
        <v>1000</v>
      </c>
      <c r="BC1218" cm="1">
        <f t="array" aca="1" ref="BC1218" ca="1">INDEX($J$3:$J$10001,MATCH(BB1218,$J$3:$J$10004,0)-1)</f>
        <v>0</v>
      </c>
      <c r="BD1218">
        <f t="shared" ca="1" si="312"/>
        <v>290</v>
      </c>
      <c r="BE1218">
        <f t="shared" ca="1" si="313"/>
        <v>0</v>
      </c>
      <c r="BF1218">
        <f t="shared" ca="1" si="314"/>
        <v>290</v>
      </c>
      <c r="BG1218">
        <f t="shared" ca="1" si="315"/>
        <v>87</v>
      </c>
    </row>
    <row r="1219" spans="1:59" x14ac:dyDescent="0.25">
      <c r="A1219" s="64">
        <v>1216</v>
      </c>
      <c r="B1219" s="64">
        <v>0</v>
      </c>
      <c r="C1219" s="64">
        <v>0</v>
      </c>
      <c r="D1219" s="18">
        <v>1216</v>
      </c>
      <c r="E1219" s="21">
        <f t="shared" ca="1" si="300"/>
        <v>700</v>
      </c>
      <c r="F1219" s="22">
        <f t="shared" ca="1" si="301"/>
        <v>0</v>
      </c>
      <c r="G1219" s="28">
        <v>1216</v>
      </c>
      <c r="H1219" s="24">
        <f t="shared" ca="1" si="302"/>
        <v>1000</v>
      </c>
      <c r="I1219" s="25">
        <f t="shared" ca="1" si="303"/>
        <v>0</v>
      </c>
      <c r="J1219" s="155"/>
      <c r="K1219" s="155"/>
      <c r="AR1219">
        <f t="shared" ca="1" si="304"/>
        <v>290</v>
      </c>
      <c r="AS1219">
        <f t="shared" ca="1" si="305"/>
        <v>290</v>
      </c>
      <c r="AT1219" cm="1">
        <f t="array" aca="1" ref="AT1219" ca="1">_xlfn.LET(_xlpm.rozsah, $J$3:$J$10001,_xlpm.podminka, (_xlpm.rozsah&gt;H1219)*(ISNUMBER(_xlpm.rozsah)),_xlpm.indexy, IF(_xlpm.podminka, ROW(_xlpm.rozsah)-MIN(ROW(_xlpm.rozsah))+1),_xlpm.prvni, MIN(_xlpm.indexy),_xlpm.finalni, IF(_xlpm.prvni=1, 2, _xlpm.prvni),INDEX(_xlpm.rozsah, _xlpm.finalni))</f>
        <v>1100</v>
      </c>
      <c r="AU1219" cm="1">
        <f t="array" aca="1" ref="AU1219" ca="1">INDEX($J$3:$J$10001,MATCH(AT1219,$J$3:$J$10004,0)-1)</f>
        <v>1000</v>
      </c>
      <c r="AV1219">
        <f t="shared" ca="1" si="306"/>
        <v>300</v>
      </c>
      <c r="AW1219">
        <f t="shared" ca="1" si="307"/>
        <v>290</v>
      </c>
      <c r="AX1219">
        <f t="shared" ca="1" si="308"/>
        <v>10</v>
      </c>
      <c r="AY1219">
        <f t="shared" ca="1" si="309"/>
        <v>300</v>
      </c>
      <c r="AZ1219">
        <f t="shared" ca="1" si="310"/>
        <v>203</v>
      </c>
      <c r="BA1219">
        <f t="shared" ca="1" si="311"/>
        <v>203</v>
      </c>
      <c r="BB1219" cm="1">
        <f t="array" aca="1" ref="BB1219" ca="1">_xlfn.LET(_xlpm.rozsah, $J$3:$J$10001,_xlpm.podminka, (_xlpm.rozsah&gt;E1219)*(ISNUMBER(_xlpm.rozsah)),_xlpm.indexy, IF(_xlpm.podminka, ROW(_xlpm.rozsah)-MIN(ROW(_xlpm.rozsah))+1),_xlpm.prvni, MIN(_xlpm.indexy),_xlpm.finalni, IF(_xlpm.prvni=1, 2, _xlpm.prvni),INDEX(_xlpm.rozsah, _xlpm.finalni))</f>
        <v>1000</v>
      </c>
      <c r="BC1219" cm="1">
        <f t="array" aca="1" ref="BC1219" ca="1">INDEX($J$3:$J$10001,MATCH(BB1219,$J$3:$J$10004,0)-1)</f>
        <v>0</v>
      </c>
      <c r="BD1219">
        <f t="shared" ca="1" si="312"/>
        <v>290</v>
      </c>
      <c r="BE1219">
        <f t="shared" ca="1" si="313"/>
        <v>0</v>
      </c>
      <c r="BF1219">
        <f t="shared" ca="1" si="314"/>
        <v>290</v>
      </c>
      <c r="BG1219">
        <f t="shared" ca="1" si="315"/>
        <v>87</v>
      </c>
    </row>
    <row r="1220" spans="1:59" x14ac:dyDescent="0.25">
      <c r="A1220" s="64">
        <v>1217</v>
      </c>
      <c r="B1220" s="64">
        <v>0</v>
      </c>
      <c r="C1220" s="64">
        <v>0</v>
      </c>
      <c r="D1220" s="18">
        <v>1217</v>
      </c>
      <c r="E1220" s="21">
        <f t="shared" ref="E1220:E1241" ca="1" si="316">(B1220/100)*($S$8 - $S$11)+$S$11</f>
        <v>700</v>
      </c>
      <c r="F1220" s="22">
        <f t="shared" ref="F1220:F1241" ca="1" si="317">(C1220*AZ1220)/100</f>
        <v>0</v>
      </c>
      <c r="G1220" s="23">
        <v>1217</v>
      </c>
      <c r="H1220" s="24">
        <f t="shared" ref="H1220:H1241" ca="1" si="318">(B1220/100)*($V$8 - $V$11)+$V$11</f>
        <v>1000</v>
      </c>
      <c r="I1220" s="25">
        <f t="shared" ref="I1220:I1241" ca="1" si="319">(C1220*AR1220)/100</f>
        <v>0</v>
      </c>
      <c r="J1220" s="155"/>
      <c r="K1220" s="155"/>
      <c r="AR1220">
        <f t="shared" ref="AR1220:AR1241" ca="1" si="320">IF(AX1220&lt;0, AY1220, AS1220)</f>
        <v>290</v>
      </c>
      <c r="AS1220">
        <f t="shared" ref="AS1220:AS1241" ca="1" si="321">MIN(AV1220:AW1220)+((H1220-MIN(AT1220:AU1220))/(MAX(AT1220:AU1220)-MIN(AT1220:AU1220)))*(MAX(AV1220:AW1220)-MIN(AV1220:AW1220))</f>
        <v>290</v>
      </c>
      <c r="AT1220" cm="1">
        <f t="array" aca="1" ref="AT1220" ca="1">_xlfn.LET(_xlpm.rozsah, $J$3:$J$10001,_xlpm.podminka, (_xlpm.rozsah&gt;H1220)*(ISNUMBER(_xlpm.rozsah)),_xlpm.indexy, IF(_xlpm.podminka, ROW(_xlpm.rozsah)-MIN(ROW(_xlpm.rozsah))+1),_xlpm.prvni, MIN(_xlpm.indexy),_xlpm.finalni, IF(_xlpm.prvni=1, 2, _xlpm.prvni),INDEX(_xlpm.rozsah, _xlpm.finalni))</f>
        <v>1100</v>
      </c>
      <c r="AU1220" cm="1">
        <f t="array" aca="1" ref="AU1220" ca="1">INDEX($J$3:$J$10001,MATCH(AT1220,$J$3:$J$10004,0)-1)</f>
        <v>1000</v>
      </c>
      <c r="AV1220">
        <f t="shared" ref="AV1220:AV1241" ca="1" si="322">IF(ISERROR(MATCH(AT1220,$J$1:$J$10000,0)), 0, INDEX($K$1:$K$10000, MATCH(AT1220,$J$1:$J$10000,0)))</f>
        <v>300</v>
      </c>
      <c r="AW1220">
        <f t="shared" ref="AW1220:AW1241" ca="1" si="323">IF(ISERROR(MATCH(AU1220,$J$1:$J$10000,0)), 0, INDEX($K$1:$K$10000, MATCH(AU1220,$J$1:$J$10000,0)))</f>
        <v>290</v>
      </c>
      <c r="AX1220">
        <f t="shared" ref="AX1220:AX1241" ca="1" si="324">AV1220-AW1220</f>
        <v>10</v>
      </c>
      <c r="AY1220">
        <f t="shared" ref="AY1220:AY1241" ca="1" si="325">MIN(AV1220:AW1220)+((MAX(AT1220:AU1220)-H1220)/(MAX(AT1220:AU1220)-MIN(AT1220:AU1220)))*(MAX(AV1220:AW1220)-MIN(AV1220:AW1220))</f>
        <v>300</v>
      </c>
      <c r="AZ1220">
        <f t="shared" ref="AZ1220:AZ1241" ca="1" si="326">IF(BF1220&lt;0, BG1220,BA1220)</f>
        <v>203</v>
      </c>
      <c r="BA1220">
        <f t="shared" ref="BA1220:BA1241" ca="1" si="327">MIN(BD1220:BE1220)+((E1220-MIN(BB1220:BC1220))/(MAX(BB1220:BC1220)-MIN(BB1220:BC1220)))*(MAX(BD1220:BE1220)-MIN(BD1220:BE1220))</f>
        <v>203</v>
      </c>
      <c r="BB1220" cm="1">
        <f t="array" aca="1" ref="BB1220" ca="1">_xlfn.LET(_xlpm.rozsah, $J$3:$J$10001,_xlpm.podminka, (_xlpm.rozsah&gt;E1220)*(ISNUMBER(_xlpm.rozsah)),_xlpm.indexy, IF(_xlpm.podminka, ROW(_xlpm.rozsah)-MIN(ROW(_xlpm.rozsah))+1),_xlpm.prvni, MIN(_xlpm.indexy),_xlpm.finalni, IF(_xlpm.prvni=1, 2, _xlpm.prvni),INDEX(_xlpm.rozsah, _xlpm.finalni))</f>
        <v>1000</v>
      </c>
      <c r="BC1220" cm="1">
        <f t="array" aca="1" ref="BC1220" ca="1">INDEX($J$3:$J$10001,MATCH(BB1220,$J$3:$J$10004,0)-1)</f>
        <v>0</v>
      </c>
      <c r="BD1220">
        <f t="shared" ref="BD1220:BD1241" ca="1" si="328">IF(ISERROR(MATCH(BB1220,$J$1:$J$10000,0)), 0, INDEX($K$1:$K$10000, MATCH(BB1220,$J$1:$J$10000,0)))</f>
        <v>290</v>
      </c>
      <c r="BE1220">
        <f t="shared" ref="BE1220:BE1241" ca="1" si="329">IF(ISERROR(MATCH(BC1220,$J$1:$J$10000,0)), 0, INDEX($K$1:$K$10000, MATCH(BC1220,$J$1:$J$10000,0)))</f>
        <v>0</v>
      </c>
      <c r="BF1220">
        <f t="shared" ref="BF1220:BF1241" ca="1" si="330">BD1220-BE1220</f>
        <v>290</v>
      </c>
      <c r="BG1220">
        <f t="shared" ref="BG1220:BG1241" ca="1" si="331">MIN(BD1220:BE1220)+((MAX(BB1220:BC1220)-E1220)/(MAX(BB1220:BC1220)-MIN(BB1220:BC1220)))*(MAX(BD1220:BE1220)-MIN(BD1220:BE1220))</f>
        <v>87</v>
      </c>
    </row>
    <row r="1221" spans="1:59" x14ac:dyDescent="0.25">
      <c r="A1221" s="64">
        <v>1218</v>
      </c>
      <c r="B1221" s="64">
        <v>0</v>
      </c>
      <c r="C1221" s="64">
        <v>0</v>
      </c>
      <c r="D1221" s="18">
        <v>1218</v>
      </c>
      <c r="E1221" s="21">
        <f t="shared" ca="1" si="316"/>
        <v>700</v>
      </c>
      <c r="F1221" s="22">
        <f t="shared" ca="1" si="317"/>
        <v>0</v>
      </c>
      <c r="G1221" s="28">
        <v>1218</v>
      </c>
      <c r="H1221" s="24">
        <f t="shared" ca="1" si="318"/>
        <v>1000</v>
      </c>
      <c r="I1221" s="25">
        <f t="shared" ca="1" si="319"/>
        <v>0</v>
      </c>
      <c r="J1221" s="155"/>
      <c r="K1221" s="155"/>
      <c r="AR1221">
        <f t="shared" ca="1" si="320"/>
        <v>290</v>
      </c>
      <c r="AS1221">
        <f t="shared" ca="1" si="321"/>
        <v>290</v>
      </c>
      <c r="AT1221" cm="1">
        <f t="array" aca="1" ref="AT1221" ca="1">_xlfn.LET(_xlpm.rozsah, $J$3:$J$10001,_xlpm.podminka, (_xlpm.rozsah&gt;H1221)*(ISNUMBER(_xlpm.rozsah)),_xlpm.indexy, IF(_xlpm.podminka, ROW(_xlpm.rozsah)-MIN(ROW(_xlpm.rozsah))+1),_xlpm.prvni, MIN(_xlpm.indexy),_xlpm.finalni, IF(_xlpm.prvni=1, 2, _xlpm.prvni),INDEX(_xlpm.rozsah, _xlpm.finalni))</f>
        <v>1100</v>
      </c>
      <c r="AU1221" cm="1">
        <f t="array" aca="1" ref="AU1221" ca="1">INDEX($J$3:$J$10001,MATCH(AT1221,$J$3:$J$10004,0)-1)</f>
        <v>1000</v>
      </c>
      <c r="AV1221">
        <f t="shared" ca="1" si="322"/>
        <v>300</v>
      </c>
      <c r="AW1221">
        <f t="shared" ca="1" si="323"/>
        <v>290</v>
      </c>
      <c r="AX1221">
        <f t="shared" ca="1" si="324"/>
        <v>10</v>
      </c>
      <c r="AY1221">
        <f t="shared" ca="1" si="325"/>
        <v>300</v>
      </c>
      <c r="AZ1221">
        <f t="shared" ca="1" si="326"/>
        <v>203</v>
      </c>
      <c r="BA1221">
        <f t="shared" ca="1" si="327"/>
        <v>203</v>
      </c>
      <c r="BB1221" cm="1">
        <f t="array" aca="1" ref="BB1221" ca="1">_xlfn.LET(_xlpm.rozsah, $J$3:$J$10001,_xlpm.podminka, (_xlpm.rozsah&gt;E1221)*(ISNUMBER(_xlpm.rozsah)),_xlpm.indexy, IF(_xlpm.podminka, ROW(_xlpm.rozsah)-MIN(ROW(_xlpm.rozsah))+1),_xlpm.prvni, MIN(_xlpm.indexy),_xlpm.finalni, IF(_xlpm.prvni=1, 2, _xlpm.prvni),INDEX(_xlpm.rozsah, _xlpm.finalni))</f>
        <v>1000</v>
      </c>
      <c r="BC1221" cm="1">
        <f t="array" aca="1" ref="BC1221" ca="1">INDEX($J$3:$J$10001,MATCH(BB1221,$J$3:$J$10004,0)-1)</f>
        <v>0</v>
      </c>
      <c r="BD1221">
        <f t="shared" ca="1" si="328"/>
        <v>290</v>
      </c>
      <c r="BE1221">
        <f t="shared" ca="1" si="329"/>
        <v>0</v>
      </c>
      <c r="BF1221">
        <f t="shared" ca="1" si="330"/>
        <v>290</v>
      </c>
      <c r="BG1221">
        <f t="shared" ca="1" si="331"/>
        <v>87</v>
      </c>
    </row>
    <row r="1222" spans="1:59" x14ac:dyDescent="0.25">
      <c r="A1222" s="64">
        <v>1219</v>
      </c>
      <c r="B1222" s="64">
        <v>0</v>
      </c>
      <c r="C1222" s="64">
        <v>0</v>
      </c>
      <c r="D1222" s="18">
        <v>1219</v>
      </c>
      <c r="E1222" s="21">
        <f t="shared" ca="1" si="316"/>
        <v>700</v>
      </c>
      <c r="F1222" s="22">
        <f t="shared" ca="1" si="317"/>
        <v>0</v>
      </c>
      <c r="G1222" s="23">
        <v>1219</v>
      </c>
      <c r="H1222" s="24">
        <f t="shared" ca="1" si="318"/>
        <v>1000</v>
      </c>
      <c r="I1222" s="25">
        <f t="shared" ca="1" si="319"/>
        <v>0</v>
      </c>
      <c r="J1222" s="155"/>
      <c r="K1222" s="155"/>
      <c r="AR1222">
        <f t="shared" ca="1" si="320"/>
        <v>290</v>
      </c>
      <c r="AS1222">
        <f t="shared" ca="1" si="321"/>
        <v>290</v>
      </c>
      <c r="AT1222" cm="1">
        <f t="array" aca="1" ref="AT1222" ca="1">_xlfn.LET(_xlpm.rozsah, $J$3:$J$10001,_xlpm.podminka, (_xlpm.rozsah&gt;H1222)*(ISNUMBER(_xlpm.rozsah)),_xlpm.indexy, IF(_xlpm.podminka, ROW(_xlpm.rozsah)-MIN(ROW(_xlpm.rozsah))+1),_xlpm.prvni, MIN(_xlpm.indexy),_xlpm.finalni, IF(_xlpm.prvni=1, 2, _xlpm.prvni),INDEX(_xlpm.rozsah, _xlpm.finalni))</f>
        <v>1100</v>
      </c>
      <c r="AU1222" cm="1">
        <f t="array" aca="1" ref="AU1222" ca="1">INDEX($J$3:$J$10001,MATCH(AT1222,$J$3:$J$10004,0)-1)</f>
        <v>1000</v>
      </c>
      <c r="AV1222">
        <f t="shared" ca="1" si="322"/>
        <v>300</v>
      </c>
      <c r="AW1222">
        <f t="shared" ca="1" si="323"/>
        <v>290</v>
      </c>
      <c r="AX1222">
        <f t="shared" ca="1" si="324"/>
        <v>10</v>
      </c>
      <c r="AY1222">
        <f t="shared" ca="1" si="325"/>
        <v>300</v>
      </c>
      <c r="AZ1222">
        <f t="shared" ca="1" si="326"/>
        <v>203</v>
      </c>
      <c r="BA1222">
        <f t="shared" ca="1" si="327"/>
        <v>203</v>
      </c>
      <c r="BB1222" cm="1">
        <f t="array" aca="1" ref="BB1222" ca="1">_xlfn.LET(_xlpm.rozsah, $J$3:$J$10001,_xlpm.podminka, (_xlpm.rozsah&gt;E1222)*(ISNUMBER(_xlpm.rozsah)),_xlpm.indexy, IF(_xlpm.podminka, ROW(_xlpm.rozsah)-MIN(ROW(_xlpm.rozsah))+1),_xlpm.prvni, MIN(_xlpm.indexy),_xlpm.finalni, IF(_xlpm.prvni=1, 2, _xlpm.prvni),INDEX(_xlpm.rozsah, _xlpm.finalni))</f>
        <v>1000</v>
      </c>
      <c r="BC1222" cm="1">
        <f t="array" aca="1" ref="BC1222" ca="1">INDEX($J$3:$J$10001,MATCH(BB1222,$J$3:$J$10004,0)-1)</f>
        <v>0</v>
      </c>
      <c r="BD1222">
        <f t="shared" ca="1" si="328"/>
        <v>290</v>
      </c>
      <c r="BE1222">
        <f t="shared" ca="1" si="329"/>
        <v>0</v>
      </c>
      <c r="BF1222">
        <f t="shared" ca="1" si="330"/>
        <v>290</v>
      </c>
      <c r="BG1222">
        <f t="shared" ca="1" si="331"/>
        <v>87</v>
      </c>
    </row>
    <row r="1223" spans="1:59" x14ac:dyDescent="0.25">
      <c r="A1223" s="64">
        <v>1220</v>
      </c>
      <c r="B1223" s="64">
        <v>0</v>
      </c>
      <c r="C1223" s="64">
        <v>0</v>
      </c>
      <c r="D1223" s="18">
        <v>1220</v>
      </c>
      <c r="E1223" s="21">
        <f t="shared" ca="1" si="316"/>
        <v>700</v>
      </c>
      <c r="F1223" s="22">
        <f t="shared" ca="1" si="317"/>
        <v>0</v>
      </c>
      <c r="G1223" s="28">
        <v>1220</v>
      </c>
      <c r="H1223" s="24">
        <f t="shared" ca="1" si="318"/>
        <v>1000</v>
      </c>
      <c r="I1223" s="25">
        <f t="shared" ca="1" si="319"/>
        <v>0</v>
      </c>
      <c r="J1223" s="155"/>
      <c r="K1223" s="155"/>
      <c r="AR1223">
        <f t="shared" ca="1" si="320"/>
        <v>290</v>
      </c>
      <c r="AS1223">
        <f t="shared" ca="1" si="321"/>
        <v>290</v>
      </c>
      <c r="AT1223" cm="1">
        <f t="array" aca="1" ref="AT1223" ca="1">_xlfn.LET(_xlpm.rozsah, $J$3:$J$10001,_xlpm.podminka, (_xlpm.rozsah&gt;H1223)*(ISNUMBER(_xlpm.rozsah)),_xlpm.indexy, IF(_xlpm.podminka, ROW(_xlpm.rozsah)-MIN(ROW(_xlpm.rozsah))+1),_xlpm.prvni, MIN(_xlpm.indexy),_xlpm.finalni, IF(_xlpm.prvni=1, 2, _xlpm.prvni),INDEX(_xlpm.rozsah, _xlpm.finalni))</f>
        <v>1100</v>
      </c>
      <c r="AU1223" cm="1">
        <f t="array" aca="1" ref="AU1223" ca="1">INDEX($J$3:$J$10001,MATCH(AT1223,$J$3:$J$10004,0)-1)</f>
        <v>1000</v>
      </c>
      <c r="AV1223">
        <f t="shared" ca="1" si="322"/>
        <v>300</v>
      </c>
      <c r="AW1223">
        <f t="shared" ca="1" si="323"/>
        <v>290</v>
      </c>
      <c r="AX1223">
        <f t="shared" ca="1" si="324"/>
        <v>10</v>
      </c>
      <c r="AY1223">
        <f t="shared" ca="1" si="325"/>
        <v>300</v>
      </c>
      <c r="AZ1223">
        <f t="shared" ca="1" si="326"/>
        <v>203</v>
      </c>
      <c r="BA1223">
        <f t="shared" ca="1" si="327"/>
        <v>203</v>
      </c>
      <c r="BB1223" cm="1">
        <f t="array" aca="1" ref="BB1223" ca="1">_xlfn.LET(_xlpm.rozsah, $J$3:$J$10001,_xlpm.podminka, (_xlpm.rozsah&gt;E1223)*(ISNUMBER(_xlpm.rozsah)),_xlpm.indexy, IF(_xlpm.podminka, ROW(_xlpm.rozsah)-MIN(ROW(_xlpm.rozsah))+1),_xlpm.prvni, MIN(_xlpm.indexy),_xlpm.finalni, IF(_xlpm.prvni=1, 2, _xlpm.prvni),INDEX(_xlpm.rozsah, _xlpm.finalni))</f>
        <v>1000</v>
      </c>
      <c r="BC1223" cm="1">
        <f t="array" aca="1" ref="BC1223" ca="1">INDEX($J$3:$J$10001,MATCH(BB1223,$J$3:$J$10004,0)-1)</f>
        <v>0</v>
      </c>
      <c r="BD1223">
        <f t="shared" ca="1" si="328"/>
        <v>290</v>
      </c>
      <c r="BE1223">
        <f t="shared" ca="1" si="329"/>
        <v>0</v>
      </c>
      <c r="BF1223">
        <f t="shared" ca="1" si="330"/>
        <v>290</v>
      </c>
      <c r="BG1223">
        <f t="shared" ca="1" si="331"/>
        <v>87</v>
      </c>
    </row>
    <row r="1224" spans="1:59" x14ac:dyDescent="0.25">
      <c r="A1224" s="64">
        <v>1221</v>
      </c>
      <c r="B1224" s="64">
        <v>0</v>
      </c>
      <c r="C1224" s="64">
        <v>0</v>
      </c>
      <c r="D1224" s="18">
        <v>1221</v>
      </c>
      <c r="E1224" s="21">
        <f t="shared" ca="1" si="316"/>
        <v>700</v>
      </c>
      <c r="F1224" s="22">
        <f t="shared" ca="1" si="317"/>
        <v>0</v>
      </c>
      <c r="G1224" s="23">
        <v>1221</v>
      </c>
      <c r="H1224" s="24">
        <f t="shared" ca="1" si="318"/>
        <v>1000</v>
      </c>
      <c r="I1224" s="25">
        <f t="shared" ca="1" si="319"/>
        <v>0</v>
      </c>
      <c r="J1224" s="155"/>
      <c r="K1224" s="155"/>
      <c r="AR1224">
        <f t="shared" ca="1" si="320"/>
        <v>290</v>
      </c>
      <c r="AS1224">
        <f t="shared" ca="1" si="321"/>
        <v>290</v>
      </c>
      <c r="AT1224" cm="1">
        <f t="array" aca="1" ref="AT1224" ca="1">_xlfn.LET(_xlpm.rozsah, $J$3:$J$10001,_xlpm.podminka, (_xlpm.rozsah&gt;H1224)*(ISNUMBER(_xlpm.rozsah)),_xlpm.indexy, IF(_xlpm.podminka, ROW(_xlpm.rozsah)-MIN(ROW(_xlpm.rozsah))+1),_xlpm.prvni, MIN(_xlpm.indexy),_xlpm.finalni, IF(_xlpm.prvni=1, 2, _xlpm.prvni),INDEX(_xlpm.rozsah, _xlpm.finalni))</f>
        <v>1100</v>
      </c>
      <c r="AU1224" cm="1">
        <f t="array" aca="1" ref="AU1224" ca="1">INDEX($J$3:$J$10001,MATCH(AT1224,$J$3:$J$10004,0)-1)</f>
        <v>1000</v>
      </c>
      <c r="AV1224">
        <f t="shared" ca="1" si="322"/>
        <v>300</v>
      </c>
      <c r="AW1224">
        <f t="shared" ca="1" si="323"/>
        <v>290</v>
      </c>
      <c r="AX1224">
        <f t="shared" ca="1" si="324"/>
        <v>10</v>
      </c>
      <c r="AY1224">
        <f t="shared" ca="1" si="325"/>
        <v>300</v>
      </c>
      <c r="AZ1224">
        <f t="shared" ca="1" si="326"/>
        <v>203</v>
      </c>
      <c r="BA1224">
        <f t="shared" ca="1" si="327"/>
        <v>203</v>
      </c>
      <c r="BB1224" cm="1">
        <f t="array" aca="1" ref="BB1224" ca="1">_xlfn.LET(_xlpm.rozsah, $J$3:$J$10001,_xlpm.podminka, (_xlpm.rozsah&gt;E1224)*(ISNUMBER(_xlpm.rozsah)),_xlpm.indexy, IF(_xlpm.podminka, ROW(_xlpm.rozsah)-MIN(ROW(_xlpm.rozsah))+1),_xlpm.prvni, MIN(_xlpm.indexy),_xlpm.finalni, IF(_xlpm.prvni=1, 2, _xlpm.prvni),INDEX(_xlpm.rozsah, _xlpm.finalni))</f>
        <v>1000</v>
      </c>
      <c r="BC1224" cm="1">
        <f t="array" aca="1" ref="BC1224" ca="1">INDEX($J$3:$J$10001,MATCH(BB1224,$J$3:$J$10004,0)-1)</f>
        <v>0</v>
      </c>
      <c r="BD1224">
        <f t="shared" ca="1" si="328"/>
        <v>290</v>
      </c>
      <c r="BE1224">
        <f t="shared" ca="1" si="329"/>
        <v>0</v>
      </c>
      <c r="BF1224">
        <f t="shared" ca="1" si="330"/>
        <v>290</v>
      </c>
      <c r="BG1224">
        <f t="shared" ca="1" si="331"/>
        <v>87</v>
      </c>
    </row>
    <row r="1225" spans="1:59" x14ac:dyDescent="0.25">
      <c r="A1225" s="64">
        <v>1222</v>
      </c>
      <c r="B1225" s="64">
        <v>0</v>
      </c>
      <c r="C1225" s="64">
        <v>0</v>
      </c>
      <c r="D1225" s="18">
        <v>1222</v>
      </c>
      <c r="E1225" s="21">
        <f t="shared" ca="1" si="316"/>
        <v>700</v>
      </c>
      <c r="F1225" s="22">
        <f t="shared" ca="1" si="317"/>
        <v>0</v>
      </c>
      <c r="G1225" s="28">
        <v>1222</v>
      </c>
      <c r="H1225" s="24">
        <f t="shared" ca="1" si="318"/>
        <v>1000</v>
      </c>
      <c r="I1225" s="25">
        <f t="shared" ca="1" si="319"/>
        <v>0</v>
      </c>
      <c r="J1225" s="155"/>
      <c r="K1225" s="155"/>
      <c r="AR1225">
        <f t="shared" ca="1" si="320"/>
        <v>290</v>
      </c>
      <c r="AS1225">
        <f t="shared" ca="1" si="321"/>
        <v>290</v>
      </c>
      <c r="AT1225" cm="1">
        <f t="array" aca="1" ref="AT1225" ca="1">_xlfn.LET(_xlpm.rozsah, $J$3:$J$10001,_xlpm.podminka, (_xlpm.rozsah&gt;H1225)*(ISNUMBER(_xlpm.rozsah)),_xlpm.indexy, IF(_xlpm.podminka, ROW(_xlpm.rozsah)-MIN(ROW(_xlpm.rozsah))+1),_xlpm.prvni, MIN(_xlpm.indexy),_xlpm.finalni, IF(_xlpm.prvni=1, 2, _xlpm.prvni),INDEX(_xlpm.rozsah, _xlpm.finalni))</f>
        <v>1100</v>
      </c>
      <c r="AU1225" cm="1">
        <f t="array" aca="1" ref="AU1225" ca="1">INDEX($J$3:$J$10001,MATCH(AT1225,$J$3:$J$10004,0)-1)</f>
        <v>1000</v>
      </c>
      <c r="AV1225">
        <f t="shared" ca="1" si="322"/>
        <v>300</v>
      </c>
      <c r="AW1225">
        <f t="shared" ca="1" si="323"/>
        <v>290</v>
      </c>
      <c r="AX1225">
        <f t="shared" ca="1" si="324"/>
        <v>10</v>
      </c>
      <c r="AY1225">
        <f t="shared" ca="1" si="325"/>
        <v>300</v>
      </c>
      <c r="AZ1225">
        <f t="shared" ca="1" si="326"/>
        <v>203</v>
      </c>
      <c r="BA1225">
        <f t="shared" ca="1" si="327"/>
        <v>203</v>
      </c>
      <c r="BB1225" cm="1">
        <f t="array" aca="1" ref="BB1225" ca="1">_xlfn.LET(_xlpm.rozsah, $J$3:$J$10001,_xlpm.podminka, (_xlpm.rozsah&gt;E1225)*(ISNUMBER(_xlpm.rozsah)),_xlpm.indexy, IF(_xlpm.podminka, ROW(_xlpm.rozsah)-MIN(ROW(_xlpm.rozsah))+1),_xlpm.prvni, MIN(_xlpm.indexy),_xlpm.finalni, IF(_xlpm.prvni=1, 2, _xlpm.prvni),INDEX(_xlpm.rozsah, _xlpm.finalni))</f>
        <v>1000</v>
      </c>
      <c r="BC1225" cm="1">
        <f t="array" aca="1" ref="BC1225" ca="1">INDEX($J$3:$J$10001,MATCH(BB1225,$J$3:$J$10004,0)-1)</f>
        <v>0</v>
      </c>
      <c r="BD1225">
        <f t="shared" ca="1" si="328"/>
        <v>290</v>
      </c>
      <c r="BE1225">
        <f t="shared" ca="1" si="329"/>
        <v>0</v>
      </c>
      <c r="BF1225">
        <f t="shared" ca="1" si="330"/>
        <v>290</v>
      </c>
      <c r="BG1225">
        <f t="shared" ca="1" si="331"/>
        <v>87</v>
      </c>
    </row>
    <row r="1226" spans="1:59" x14ac:dyDescent="0.25">
      <c r="A1226" s="64">
        <v>1223</v>
      </c>
      <c r="B1226" s="64">
        <v>0</v>
      </c>
      <c r="C1226" s="64">
        <v>0</v>
      </c>
      <c r="D1226" s="18">
        <v>1223</v>
      </c>
      <c r="E1226" s="21">
        <f t="shared" ca="1" si="316"/>
        <v>700</v>
      </c>
      <c r="F1226" s="22">
        <f t="shared" ca="1" si="317"/>
        <v>0</v>
      </c>
      <c r="G1226" s="23">
        <v>1223</v>
      </c>
      <c r="H1226" s="24">
        <f t="shared" ca="1" si="318"/>
        <v>1000</v>
      </c>
      <c r="I1226" s="25">
        <f t="shared" ca="1" si="319"/>
        <v>0</v>
      </c>
      <c r="J1226" s="155"/>
      <c r="K1226" s="155"/>
      <c r="AR1226">
        <f t="shared" ca="1" si="320"/>
        <v>290</v>
      </c>
      <c r="AS1226">
        <f t="shared" ca="1" si="321"/>
        <v>290</v>
      </c>
      <c r="AT1226" cm="1">
        <f t="array" aca="1" ref="AT1226" ca="1">_xlfn.LET(_xlpm.rozsah, $J$3:$J$10001,_xlpm.podminka, (_xlpm.rozsah&gt;H1226)*(ISNUMBER(_xlpm.rozsah)),_xlpm.indexy, IF(_xlpm.podminka, ROW(_xlpm.rozsah)-MIN(ROW(_xlpm.rozsah))+1),_xlpm.prvni, MIN(_xlpm.indexy),_xlpm.finalni, IF(_xlpm.prvni=1, 2, _xlpm.prvni),INDEX(_xlpm.rozsah, _xlpm.finalni))</f>
        <v>1100</v>
      </c>
      <c r="AU1226" cm="1">
        <f t="array" aca="1" ref="AU1226" ca="1">INDEX($J$3:$J$10001,MATCH(AT1226,$J$3:$J$10004,0)-1)</f>
        <v>1000</v>
      </c>
      <c r="AV1226">
        <f t="shared" ca="1" si="322"/>
        <v>300</v>
      </c>
      <c r="AW1226">
        <f t="shared" ca="1" si="323"/>
        <v>290</v>
      </c>
      <c r="AX1226">
        <f t="shared" ca="1" si="324"/>
        <v>10</v>
      </c>
      <c r="AY1226">
        <f t="shared" ca="1" si="325"/>
        <v>300</v>
      </c>
      <c r="AZ1226">
        <f t="shared" ca="1" si="326"/>
        <v>203</v>
      </c>
      <c r="BA1226">
        <f t="shared" ca="1" si="327"/>
        <v>203</v>
      </c>
      <c r="BB1226" cm="1">
        <f t="array" aca="1" ref="BB1226" ca="1">_xlfn.LET(_xlpm.rozsah, $J$3:$J$10001,_xlpm.podminka, (_xlpm.rozsah&gt;E1226)*(ISNUMBER(_xlpm.rozsah)),_xlpm.indexy, IF(_xlpm.podminka, ROW(_xlpm.rozsah)-MIN(ROW(_xlpm.rozsah))+1),_xlpm.prvni, MIN(_xlpm.indexy),_xlpm.finalni, IF(_xlpm.prvni=1, 2, _xlpm.prvni),INDEX(_xlpm.rozsah, _xlpm.finalni))</f>
        <v>1000</v>
      </c>
      <c r="BC1226" cm="1">
        <f t="array" aca="1" ref="BC1226" ca="1">INDEX($J$3:$J$10001,MATCH(BB1226,$J$3:$J$10004,0)-1)</f>
        <v>0</v>
      </c>
      <c r="BD1226">
        <f t="shared" ca="1" si="328"/>
        <v>290</v>
      </c>
      <c r="BE1226">
        <f t="shared" ca="1" si="329"/>
        <v>0</v>
      </c>
      <c r="BF1226">
        <f t="shared" ca="1" si="330"/>
        <v>290</v>
      </c>
      <c r="BG1226">
        <f t="shared" ca="1" si="331"/>
        <v>87</v>
      </c>
    </row>
    <row r="1227" spans="1:59" x14ac:dyDescent="0.25">
      <c r="A1227" s="64">
        <v>1224</v>
      </c>
      <c r="B1227" s="64">
        <v>0</v>
      </c>
      <c r="C1227" s="64">
        <v>0</v>
      </c>
      <c r="D1227" s="18">
        <v>1224</v>
      </c>
      <c r="E1227" s="21">
        <f t="shared" ca="1" si="316"/>
        <v>700</v>
      </c>
      <c r="F1227" s="22">
        <f t="shared" ca="1" si="317"/>
        <v>0</v>
      </c>
      <c r="G1227" s="28">
        <v>1224</v>
      </c>
      <c r="H1227" s="24">
        <f t="shared" ca="1" si="318"/>
        <v>1000</v>
      </c>
      <c r="I1227" s="25">
        <f t="shared" ca="1" si="319"/>
        <v>0</v>
      </c>
      <c r="J1227" s="155"/>
      <c r="K1227" s="155"/>
      <c r="AR1227">
        <f t="shared" ca="1" si="320"/>
        <v>290</v>
      </c>
      <c r="AS1227">
        <f t="shared" ca="1" si="321"/>
        <v>290</v>
      </c>
      <c r="AT1227" cm="1">
        <f t="array" aca="1" ref="AT1227" ca="1">_xlfn.LET(_xlpm.rozsah, $J$3:$J$10001,_xlpm.podminka, (_xlpm.rozsah&gt;H1227)*(ISNUMBER(_xlpm.rozsah)),_xlpm.indexy, IF(_xlpm.podminka, ROW(_xlpm.rozsah)-MIN(ROW(_xlpm.rozsah))+1),_xlpm.prvni, MIN(_xlpm.indexy),_xlpm.finalni, IF(_xlpm.prvni=1, 2, _xlpm.prvni),INDEX(_xlpm.rozsah, _xlpm.finalni))</f>
        <v>1100</v>
      </c>
      <c r="AU1227" cm="1">
        <f t="array" aca="1" ref="AU1227" ca="1">INDEX($J$3:$J$10001,MATCH(AT1227,$J$3:$J$10004,0)-1)</f>
        <v>1000</v>
      </c>
      <c r="AV1227">
        <f t="shared" ca="1" si="322"/>
        <v>300</v>
      </c>
      <c r="AW1227">
        <f t="shared" ca="1" si="323"/>
        <v>290</v>
      </c>
      <c r="AX1227">
        <f t="shared" ca="1" si="324"/>
        <v>10</v>
      </c>
      <c r="AY1227">
        <f t="shared" ca="1" si="325"/>
        <v>300</v>
      </c>
      <c r="AZ1227">
        <f t="shared" ca="1" si="326"/>
        <v>203</v>
      </c>
      <c r="BA1227">
        <f t="shared" ca="1" si="327"/>
        <v>203</v>
      </c>
      <c r="BB1227" cm="1">
        <f t="array" aca="1" ref="BB1227" ca="1">_xlfn.LET(_xlpm.rozsah, $J$3:$J$10001,_xlpm.podminka, (_xlpm.rozsah&gt;E1227)*(ISNUMBER(_xlpm.rozsah)),_xlpm.indexy, IF(_xlpm.podminka, ROW(_xlpm.rozsah)-MIN(ROW(_xlpm.rozsah))+1),_xlpm.prvni, MIN(_xlpm.indexy),_xlpm.finalni, IF(_xlpm.prvni=1, 2, _xlpm.prvni),INDEX(_xlpm.rozsah, _xlpm.finalni))</f>
        <v>1000</v>
      </c>
      <c r="BC1227" cm="1">
        <f t="array" aca="1" ref="BC1227" ca="1">INDEX($J$3:$J$10001,MATCH(BB1227,$J$3:$J$10004,0)-1)</f>
        <v>0</v>
      </c>
      <c r="BD1227">
        <f t="shared" ca="1" si="328"/>
        <v>290</v>
      </c>
      <c r="BE1227">
        <f t="shared" ca="1" si="329"/>
        <v>0</v>
      </c>
      <c r="BF1227">
        <f t="shared" ca="1" si="330"/>
        <v>290</v>
      </c>
      <c r="BG1227">
        <f t="shared" ca="1" si="331"/>
        <v>87</v>
      </c>
    </row>
    <row r="1228" spans="1:59" x14ac:dyDescent="0.25">
      <c r="A1228" s="64">
        <v>1225</v>
      </c>
      <c r="B1228" s="64">
        <v>0</v>
      </c>
      <c r="C1228" s="64">
        <v>0</v>
      </c>
      <c r="D1228" s="18">
        <v>1225</v>
      </c>
      <c r="E1228" s="21">
        <f t="shared" ca="1" si="316"/>
        <v>700</v>
      </c>
      <c r="F1228" s="22">
        <f t="shared" ca="1" si="317"/>
        <v>0</v>
      </c>
      <c r="G1228" s="23">
        <v>1225</v>
      </c>
      <c r="H1228" s="24">
        <f t="shared" ca="1" si="318"/>
        <v>1000</v>
      </c>
      <c r="I1228" s="25">
        <f t="shared" ca="1" si="319"/>
        <v>0</v>
      </c>
      <c r="J1228" s="155"/>
      <c r="K1228" s="155"/>
      <c r="AR1228">
        <f t="shared" ca="1" si="320"/>
        <v>290</v>
      </c>
      <c r="AS1228">
        <f t="shared" ca="1" si="321"/>
        <v>290</v>
      </c>
      <c r="AT1228" cm="1">
        <f t="array" aca="1" ref="AT1228" ca="1">_xlfn.LET(_xlpm.rozsah, $J$3:$J$10001,_xlpm.podminka, (_xlpm.rozsah&gt;H1228)*(ISNUMBER(_xlpm.rozsah)),_xlpm.indexy, IF(_xlpm.podminka, ROW(_xlpm.rozsah)-MIN(ROW(_xlpm.rozsah))+1),_xlpm.prvni, MIN(_xlpm.indexy),_xlpm.finalni, IF(_xlpm.prvni=1, 2, _xlpm.prvni),INDEX(_xlpm.rozsah, _xlpm.finalni))</f>
        <v>1100</v>
      </c>
      <c r="AU1228" cm="1">
        <f t="array" aca="1" ref="AU1228" ca="1">INDEX($J$3:$J$10001,MATCH(AT1228,$J$3:$J$10004,0)-1)</f>
        <v>1000</v>
      </c>
      <c r="AV1228">
        <f t="shared" ca="1" si="322"/>
        <v>300</v>
      </c>
      <c r="AW1228">
        <f t="shared" ca="1" si="323"/>
        <v>290</v>
      </c>
      <c r="AX1228">
        <f t="shared" ca="1" si="324"/>
        <v>10</v>
      </c>
      <c r="AY1228">
        <f t="shared" ca="1" si="325"/>
        <v>300</v>
      </c>
      <c r="AZ1228">
        <f t="shared" ca="1" si="326"/>
        <v>203</v>
      </c>
      <c r="BA1228">
        <f t="shared" ca="1" si="327"/>
        <v>203</v>
      </c>
      <c r="BB1228" cm="1">
        <f t="array" aca="1" ref="BB1228" ca="1">_xlfn.LET(_xlpm.rozsah, $J$3:$J$10001,_xlpm.podminka, (_xlpm.rozsah&gt;E1228)*(ISNUMBER(_xlpm.rozsah)),_xlpm.indexy, IF(_xlpm.podminka, ROW(_xlpm.rozsah)-MIN(ROW(_xlpm.rozsah))+1),_xlpm.prvni, MIN(_xlpm.indexy),_xlpm.finalni, IF(_xlpm.prvni=1, 2, _xlpm.prvni),INDEX(_xlpm.rozsah, _xlpm.finalni))</f>
        <v>1000</v>
      </c>
      <c r="BC1228" cm="1">
        <f t="array" aca="1" ref="BC1228" ca="1">INDEX($J$3:$J$10001,MATCH(BB1228,$J$3:$J$10004,0)-1)</f>
        <v>0</v>
      </c>
      <c r="BD1228">
        <f t="shared" ca="1" si="328"/>
        <v>290</v>
      </c>
      <c r="BE1228">
        <f t="shared" ca="1" si="329"/>
        <v>0</v>
      </c>
      <c r="BF1228">
        <f t="shared" ca="1" si="330"/>
        <v>290</v>
      </c>
      <c r="BG1228">
        <f t="shared" ca="1" si="331"/>
        <v>87</v>
      </c>
    </row>
    <row r="1229" spans="1:59" x14ac:dyDescent="0.25">
      <c r="A1229" s="64">
        <v>1226</v>
      </c>
      <c r="B1229" s="64">
        <v>0</v>
      </c>
      <c r="C1229" s="64">
        <v>0</v>
      </c>
      <c r="D1229" s="18">
        <v>1226</v>
      </c>
      <c r="E1229" s="21">
        <f t="shared" ca="1" si="316"/>
        <v>700</v>
      </c>
      <c r="F1229" s="22">
        <f t="shared" ca="1" si="317"/>
        <v>0</v>
      </c>
      <c r="G1229" s="28">
        <v>1226</v>
      </c>
      <c r="H1229" s="24">
        <f t="shared" ca="1" si="318"/>
        <v>1000</v>
      </c>
      <c r="I1229" s="25">
        <f t="shared" ca="1" si="319"/>
        <v>0</v>
      </c>
      <c r="J1229" s="155"/>
      <c r="K1229" s="155"/>
      <c r="AR1229">
        <f t="shared" ca="1" si="320"/>
        <v>290</v>
      </c>
      <c r="AS1229">
        <f t="shared" ca="1" si="321"/>
        <v>290</v>
      </c>
      <c r="AT1229" cm="1">
        <f t="array" aca="1" ref="AT1229" ca="1">_xlfn.LET(_xlpm.rozsah, $J$3:$J$10001,_xlpm.podminka, (_xlpm.rozsah&gt;H1229)*(ISNUMBER(_xlpm.rozsah)),_xlpm.indexy, IF(_xlpm.podminka, ROW(_xlpm.rozsah)-MIN(ROW(_xlpm.rozsah))+1),_xlpm.prvni, MIN(_xlpm.indexy),_xlpm.finalni, IF(_xlpm.prvni=1, 2, _xlpm.prvni),INDEX(_xlpm.rozsah, _xlpm.finalni))</f>
        <v>1100</v>
      </c>
      <c r="AU1229" cm="1">
        <f t="array" aca="1" ref="AU1229" ca="1">INDEX($J$3:$J$10001,MATCH(AT1229,$J$3:$J$10004,0)-1)</f>
        <v>1000</v>
      </c>
      <c r="AV1229">
        <f t="shared" ca="1" si="322"/>
        <v>300</v>
      </c>
      <c r="AW1229">
        <f t="shared" ca="1" si="323"/>
        <v>290</v>
      </c>
      <c r="AX1229">
        <f t="shared" ca="1" si="324"/>
        <v>10</v>
      </c>
      <c r="AY1229">
        <f t="shared" ca="1" si="325"/>
        <v>300</v>
      </c>
      <c r="AZ1229">
        <f t="shared" ca="1" si="326"/>
        <v>203</v>
      </c>
      <c r="BA1229">
        <f t="shared" ca="1" si="327"/>
        <v>203</v>
      </c>
      <c r="BB1229" cm="1">
        <f t="array" aca="1" ref="BB1229" ca="1">_xlfn.LET(_xlpm.rozsah, $J$3:$J$10001,_xlpm.podminka, (_xlpm.rozsah&gt;E1229)*(ISNUMBER(_xlpm.rozsah)),_xlpm.indexy, IF(_xlpm.podminka, ROW(_xlpm.rozsah)-MIN(ROW(_xlpm.rozsah))+1),_xlpm.prvni, MIN(_xlpm.indexy),_xlpm.finalni, IF(_xlpm.prvni=1, 2, _xlpm.prvni),INDEX(_xlpm.rozsah, _xlpm.finalni))</f>
        <v>1000</v>
      </c>
      <c r="BC1229" cm="1">
        <f t="array" aca="1" ref="BC1229" ca="1">INDEX($J$3:$J$10001,MATCH(BB1229,$J$3:$J$10004,0)-1)</f>
        <v>0</v>
      </c>
      <c r="BD1229">
        <f t="shared" ca="1" si="328"/>
        <v>290</v>
      </c>
      <c r="BE1229">
        <f t="shared" ca="1" si="329"/>
        <v>0</v>
      </c>
      <c r="BF1229">
        <f t="shared" ca="1" si="330"/>
        <v>290</v>
      </c>
      <c r="BG1229">
        <f t="shared" ca="1" si="331"/>
        <v>87</v>
      </c>
    </row>
    <row r="1230" spans="1:59" x14ac:dyDescent="0.25">
      <c r="A1230" s="64">
        <v>1227</v>
      </c>
      <c r="B1230" s="64">
        <v>0</v>
      </c>
      <c r="C1230" s="64">
        <v>0</v>
      </c>
      <c r="D1230" s="18">
        <v>1227</v>
      </c>
      <c r="E1230" s="21">
        <f t="shared" ca="1" si="316"/>
        <v>700</v>
      </c>
      <c r="F1230" s="22">
        <f t="shared" ca="1" si="317"/>
        <v>0</v>
      </c>
      <c r="G1230" s="23">
        <v>1227</v>
      </c>
      <c r="H1230" s="24">
        <f t="shared" ca="1" si="318"/>
        <v>1000</v>
      </c>
      <c r="I1230" s="25">
        <f t="shared" ca="1" si="319"/>
        <v>0</v>
      </c>
      <c r="J1230" s="155"/>
      <c r="K1230" s="155"/>
      <c r="AR1230">
        <f t="shared" ca="1" si="320"/>
        <v>290</v>
      </c>
      <c r="AS1230">
        <f t="shared" ca="1" si="321"/>
        <v>290</v>
      </c>
      <c r="AT1230" cm="1">
        <f t="array" aca="1" ref="AT1230" ca="1">_xlfn.LET(_xlpm.rozsah, $J$3:$J$10001,_xlpm.podminka, (_xlpm.rozsah&gt;H1230)*(ISNUMBER(_xlpm.rozsah)),_xlpm.indexy, IF(_xlpm.podminka, ROW(_xlpm.rozsah)-MIN(ROW(_xlpm.rozsah))+1),_xlpm.prvni, MIN(_xlpm.indexy),_xlpm.finalni, IF(_xlpm.prvni=1, 2, _xlpm.prvni),INDEX(_xlpm.rozsah, _xlpm.finalni))</f>
        <v>1100</v>
      </c>
      <c r="AU1230" cm="1">
        <f t="array" aca="1" ref="AU1230" ca="1">INDEX($J$3:$J$10001,MATCH(AT1230,$J$3:$J$10004,0)-1)</f>
        <v>1000</v>
      </c>
      <c r="AV1230">
        <f t="shared" ca="1" si="322"/>
        <v>300</v>
      </c>
      <c r="AW1230">
        <f t="shared" ca="1" si="323"/>
        <v>290</v>
      </c>
      <c r="AX1230">
        <f t="shared" ca="1" si="324"/>
        <v>10</v>
      </c>
      <c r="AY1230">
        <f t="shared" ca="1" si="325"/>
        <v>300</v>
      </c>
      <c r="AZ1230">
        <f t="shared" ca="1" si="326"/>
        <v>203</v>
      </c>
      <c r="BA1230">
        <f t="shared" ca="1" si="327"/>
        <v>203</v>
      </c>
      <c r="BB1230" cm="1">
        <f t="array" aca="1" ref="BB1230" ca="1">_xlfn.LET(_xlpm.rozsah, $J$3:$J$10001,_xlpm.podminka, (_xlpm.rozsah&gt;E1230)*(ISNUMBER(_xlpm.rozsah)),_xlpm.indexy, IF(_xlpm.podminka, ROW(_xlpm.rozsah)-MIN(ROW(_xlpm.rozsah))+1),_xlpm.prvni, MIN(_xlpm.indexy),_xlpm.finalni, IF(_xlpm.prvni=1, 2, _xlpm.prvni),INDEX(_xlpm.rozsah, _xlpm.finalni))</f>
        <v>1000</v>
      </c>
      <c r="BC1230" cm="1">
        <f t="array" aca="1" ref="BC1230" ca="1">INDEX($J$3:$J$10001,MATCH(BB1230,$J$3:$J$10004,0)-1)</f>
        <v>0</v>
      </c>
      <c r="BD1230">
        <f t="shared" ca="1" si="328"/>
        <v>290</v>
      </c>
      <c r="BE1230">
        <f t="shared" ca="1" si="329"/>
        <v>0</v>
      </c>
      <c r="BF1230">
        <f t="shared" ca="1" si="330"/>
        <v>290</v>
      </c>
      <c r="BG1230">
        <f t="shared" ca="1" si="331"/>
        <v>87</v>
      </c>
    </row>
    <row r="1231" spans="1:59" x14ac:dyDescent="0.25">
      <c r="A1231" s="64">
        <v>1228</v>
      </c>
      <c r="B1231" s="64">
        <v>0</v>
      </c>
      <c r="C1231" s="64">
        <v>0</v>
      </c>
      <c r="D1231" s="18">
        <v>1228</v>
      </c>
      <c r="E1231" s="21">
        <f t="shared" ca="1" si="316"/>
        <v>700</v>
      </c>
      <c r="F1231" s="22">
        <f t="shared" ca="1" si="317"/>
        <v>0</v>
      </c>
      <c r="G1231" s="28">
        <v>1228</v>
      </c>
      <c r="H1231" s="24">
        <f t="shared" ca="1" si="318"/>
        <v>1000</v>
      </c>
      <c r="I1231" s="25">
        <f t="shared" ca="1" si="319"/>
        <v>0</v>
      </c>
      <c r="J1231" s="155"/>
      <c r="K1231" s="155"/>
      <c r="AR1231">
        <f t="shared" ca="1" si="320"/>
        <v>290</v>
      </c>
      <c r="AS1231">
        <f t="shared" ca="1" si="321"/>
        <v>290</v>
      </c>
      <c r="AT1231" cm="1">
        <f t="array" aca="1" ref="AT1231" ca="1">_xlfn.LET(_xlpm.rozsah, $J$3:$J$10001,_xlpm.podminka, (_xlpm.rozsah&gt;H1231)*(ISNUMBER(_xlpm.rozsah)),_xlpm.indexy, IF(_xlpm.podminka, ROW(_xlpm.rozsah)-MIN(ROW(_xlpm.rozsah))+1),_xlpm.prvni, MIN(_xlpm.indexy),_xlpm.finalni, IF(_xlpm.prvni=1, 2, _xlpm.prvni),INDEX(_xlpm.rozsah, _xlpm.finalni))</f>
        <v>1100</v>
      </c>
      <c r="AU1231" cm="1">
        <f t="array" aca="1" ref="AU1231" ca="1">INDEX($J$3:$J$10001,MATCH(AT1231,$J$3:$J$10004,0)-1)</f>
        <v>1000</v>
      </c>
      <c r="AV1231">
        <f t="shared" ca="1" si="322"/>
        <v>300</v>
      </c>
      <c r="AW1231">
        <f t="shared" ca="1" si="323"/>
        <v>290</v>
      </c>
      <c r="AX1231">
        <f t="shared" ca="1" si="324"/>
        <v>10</v>
      </c>
      <c r="AY1231">
        <f t="shared" ca="1" si="325"/>
        <v>300</v>
      </c>
      <c r="AZ1231">
        <f t="shared" ca="1" si="326"/>
        <v>203</v>
      </c>
      <c r="BA1231">
        <f t="shared" ca="1" si="327"/>
        <v>203</v>
      </c>
      <c r="BB1231" cm="1">
        <f t="array" aca="1" ref="BB1231" ca="1">_xlfn.LET(_xlpm.rozsah, $J$3:$J$10001,_xlpm.podminka, (_xlpm.rozsah&gt;E1231)*(ISNUMBER(_xlpm.rozsah)),_xlpm.indexy, IF(_xlpm.podminka, ROW(_xlpm.rozsah)-MIN(ROW(_xlpm.rozsah))+1),_xlpm.prvni, MIN(_xlpm.indexy),_xlpm.finalni, IF(_xlpm.prvni=1, 2, _xlpm.prvni),INDEX(_xlpm.rozsah, _xlpm.finalni))</f>
        <v>1000</v>
      </c>
      <c r="BC1231" cm="1">
        <f t="array" aca="1" ref="BC1231" ca="1">INDEX($J$3:$J$10001,MATCH(BB1231,$J$3:$J$10004,0)-1)</f>
        <v>0</v>
      </c>
      <c r="BD1231">
        <f t="shared" ca="1" si="328"/>
        <v>290</v>
      </c>
      <c r="BE1231">
        <f t="shared" ca="1" si="329"/>
        <v>0</v>
      </c>
      <c r="BF1231">
        <f t="shared" ca="1" si="330"/>
        <v>290</v>
      </c>
      <c r="BG1231">
        <f t="shared" ca="1" si="331"/>
        <v>87</v>
      </c>
    </row>
    <row r="1232" spans="1:59" x14ac:dyDescent="0.25">
      <c r="A1232" s="64">
        <v>1229</v>
      </c>
      <c r="B1232" s="64">
        <v>0</v>
      </c>
      <c r="C1232" s="64">
        <v>0</v>
      </c>
      <c r="D1232" s="18">
        <v>1229</v>
      </c>
      <c r="E1232" s="21">
        <f t="shared" ca="1" si="316"/>
        <v>700</v>
      </c>
      <c r="F1232" s="22">
        <f t="shared" ca="1" si="317"/>
        <v>0</v>
      </c>
      <c r="G1232" s="23">
        <v>1229</v>
      </c>
      <c r="H1232" s="24">
        <f t="shared" ca="1" si="318"/>
        <v>1000</v>
      </c>
      <c r="I1232" s="25">
        <f t="shared" ca="1" si="319"/>
        <v>0</v>
      </c>
      <c r="J1232" s="155"/>
      <c r="K1232" s="155"/>
      <c r="AR1232">
        <f t="shared" ca="1" si="320"/>
        <v>290</v>
      </c>
      <c r="AS1232">
        <f t="shared" ca="1" si="321"/>
        <v>290</v>
      </c>
      <c r="AT1232" cm="1">
        <f t="array" aca="1" ref="AT1232" ca="1">_xlfn.LET(_xlpm.rozsah, $J$3:$J$10001,_xlpm.podminka, (_xlpm.rozsah&gt;H1232)*(ISNUMBER(_xlpm.rozsah)),_xlpm.indexy, IF(_xlpm.podminka, ROW(_xlpm.rozsah)-MIN(ROW(_xlpm.rozsah))+1),_xlpm.prvni, MIN(_xlpm.indexy),_xlpm.finalni, IF(_xlpm.prvni=1, 2, _xlpm.prvni),INDEX(_xlpm.rozsah, _xlpm.finalni))</f>
        <v>1100</v>
      </c>
      <c r="AU1232" cm="1">
        <f t="array" aca="1" ref="AU1232" ca="1">INDEX($J$3:$J$10001,MATCH(AT1232,$J$3:$J$10004,0)-1)</f>
        <v>1000</v>
      </c>
      <c r="AV1232">
        <f t="shared" ca="1" si="322"/>
        <v>300</v>
      </c>
      <c r="AW1232">
        <f t="shared" ca="1" si="323"/>
        <v>290</v>
      </c>
      <c r="AX1232">
        <f t="shared" ca="1" si="324"/>
        <v>10</v>
      </c>
      <c r="AY1232">
        <f t="shared" ca="1" si="325"/>
        <v>300</v>
      </c>
      <c r="AZ1232">
        <f t="shared" ca="1" si="326"/>
        <v>203</v>
      </c>
      <c r="BA1232">
        <f t="shared" ca="1" si="327"/>
        <v>203</v>
      </c>
      <c r="BB1232" cm="1">
        <f t="array" aca="1" ref="BB1232" ca="1">_xlfn.LET(_xlpm.rozsah, $J$3:$J$10001,_xlpm.podminka, (_xlpm.rozsah&gt;E1232)*(ISNUMBER(_xlpm.rozsah)),_xlpm.indexy, IF(_xlpm.podminka, ROW(_xlpm.rozsah)-MIN(ROW(_xlpm.rozsah))+1),_xlpm.prvni, MIN(_xlpm.indexy),_xlpm.finalni, IF(_xlpm.prvni=1, 2, _xlpm.prvni),INDEX(_xlpm.rozsah, _xlpm.finalni))</f>
        <v>1000</v>
      </c>
      <c r="BC1232" cm="1">
        <f t="array" aca="1" ref="BC1232" ca="1">INDEX($J$3:$J$10001,MATCH(BB1232,$J$3:$J$10004,0)-1)</f>
        <v>0</v>
      </c>
      <c r="BD1232">
        <f t="shared" ca="1" si="328"/>
        <v>290</v>
      </c>
      <c r="BE1232">
        <f t="shared" ca="1" si="329"/>
        <v>0</v>
      </c>
      <c r="BF1232">
        <f t="shared" ca="1" si="330"/>
        <v>290</v>
      </c>
      <c r="BG1232">
        <f t="shared" ca="1" si="331"/>
        <v>87</v>
      </c>
    </row>
    <row r="1233" spans="1:59" x14ac:dyDescent="0.25">
      <c r="A1233" s="64">
        <v>1230</v>
      </c>
      <c r="B1233" s="64">
        <v>0</v>
      </c>
      <c r="C1233" s="64">
        <v>0</v>
      </c>
      <c r="D1233" s="18">
        <v>1230</v>
      </c>
      <c r="E1233" s="21">
        <f t="shared" ca="1" si="316"/>
        <v>700</v>
      </c>
      <c r="F1233" s="22">
        <f t="shared" ca="1" si="317"/>
        <v>0</v>
      </c>
      <c r="G1233" s="28">
        <v>1230</v>
      </c>
      <c r="H1233" s="24">
        <f t="shared" ca="1" si="318"/>
        <v>1000</v>
      </c>
      <c r="I1233" s="25">
        <f t="shared" ca="1" si="319"/>
        <v>0</v>
      </c>
      <c r="J1233" s="155"/>
      <c r="K1233" s="155"/>
      <c r="AR1233">
        <f t="shared" ca="1" si="320"/>
        <v>290</v>
      </c>
      <c r="AS1233">
        <f t="shared" ca="1" si="321"/>
        <v>290</v>
      </c>
      <c r="AT1233" cm="1">
        <f t="array" aca="1" ref="AT1233" ca="1">_xlfn.LET(_xlpm.rozsah, $J$3:$J$10001,_xlpm.podminka, (_xlpm.rozsah&gt;H1233)*(ISNUMBER(_xlpm.rozsah)),_xlpm.indexy, IF(_xlpm.podminka, ROW(_xlpm.rozsah)-MIN(ROW(_xlpm.rozsah))+1),_xlpm.prvni, MIN(_xlpm.indexy),_xlpm.finalni, IF(_xlpm.prvni=1, 2, _xlpm.prvni),INDEX(_xlpm.rozsah, _xlpm.finalni))</f>
        <v>1100</v>
      </c>
      <c r="AU1233" cm="1">
        <f t="array" aca="1" ref="AU1233" ca="1">INDEX($J$3:$J$10001,MATCH(AT1233,$J$3:$J$10004,0)-1)</f>
        <v>1000</v>
      </c>
      <c r="AV1233">
        <f t="shared" ca="1" si="322"/>
        <v>300</v>
      </c>
      <c r="AW1233">
        <f t="shared" ca="1" si="323"/>
        <v>290</v>
      </c>
      <c r="AX1233">
        <f t="shared" ca="1" si="324"/>
        <v>10</v>
      </c>
      <c r="AY1233">
        <f t="shared" ca="1" si="325"/>
        <v>300</v>
      </c>
      <c r="AZ1233">
        <f t="shared" ca="1" si="326"/>
        <v>203</v>
      </c>
      <c r="BA1233">
        <f t="shared" ca="1" si="327"/>
        <v>203</v>
      </c>
      <c r="BB1233" cm="1">
        <f t="array" aca="1" ref="BB1233" ca="1">_xlfn.LET(_xlpm.rozsah, $J$3:$J$10001,_xlpm.podminka, (_xlpm.rozsah&gt;E1233)*(ISNUMBER(_xlpm.rozsah)),_xlpm.indexy, IF(_xlpm.podminka, ROW(_xlpm.rozsah)-MIN(ROW(_xlpm.rozsah))+1),_xlpm.prvni, MIN(_xlpm.indexy),_xlpm.finalni, IF(_xlpm.prvni=1, 2, _xlpm.prvni),INDEX(_xlpm.rozsah, _xlpm.finalni))</f>
        <v>1000</v>
      </c>
      <c r="BC1233" cm="1">
        <f t="array" aca="1" ref="BC1233" ca="1">INDEX($J$3:$J$10001,MATCH(BB1233,$J$3:$J$10004,0)-1)</f>
        <v>0</v>
      </c>
      <c r="BD1233">
        <f t="shared" ca="1" si="328"/>
        <v>290</v>
      </c>
      <c r="BE1233">
        <f t="shared" ca="1" si="329"/>
        <v>0</v>
      </c>
      <c r="BF1233">
        <f t="shared" ca="1" si="330"/>
        <v>290</v>
      </c>
      <c r="BG1233">
        <f t="shared" ca="1" si="331"/>
        <v>87</v>
      </c>
    </row>
    <row r="1234" spans="1:59" x14ac:dyDescent="0.25">
      <c r="A1234" s="64">
        <v>1231</v>
      </c>
      <c r="B1234" s="64">
        <v>0</v>
      </c>
      <c r="C1234" s="64">
        <v>0</v>
      </c>
      <c r="D1234" s="18">
        <v>1231</v>
      </c>
      <c r="E1234" s="21">
        <f t="shared" ca="1" si="316"/>
        <v>700</v>
      </c>
      <c r="F1234" s="22">
        <f t="shared" ca="1" si="317"/>
        <v>0</v>
      </c>
      <c r="G1234" s="23">
        <v>1231</v>
      </c>
      <c r="H1234" s="24">
        <f t="shared" ca="1" si="318"/>
        <v>1000</v>
      </c>
      <c r="I1234" s="25">
        <f t="shared" ca="1" si="319"/>
        <v>0</v>
      </c>
      <c r="J1234" s="155"/>
      <c r="K1234" s="155"/>
      <c r="AR1234">
        <f t="shared" ca="1" si="320"/>
        <v>290</v>
      </c>
      <c r="AS1234">
        <f t="shared" ca="1" si="321"/>
        <v>290</v>
      </c>
      <c r="AT1234" cm="1">
        <f t="array" aca="1" ref="AT1234" ca="1">_xlfn.LET(_xlpm.rozsah, $J$3:$J$10001,_xlpm.podminka, (_xlpm.rozsah&gt;H1234)*(ISNUMBER(_xlpm.rozsah)),_xlpm.indexy, IF(_xlpm.podminka, ROW(_xlpm.rozsah)-MIN(ROW(_xlpm.rozsah))+1),_xlpm.prvni, MIN(_xlpm.indexy),_xlpm.finalni, IF(_xlpm.prvni=1, 2, _xlpm.prvni),INDEX(_xlpm.rozsah, _xlpm.finalni))</f>
        <v>1100</v>
      </c>
      <c r="AU1234" cm="1">
        <f t="array" aca="1" ref="AU1234" ca="1">INDEX($J$3:$J$10001,MATCH(AT1234,$J$3:$J$10004,0)-1)</f>
        <v>1000</v>
      </c>
      <c r="AV1234">
        <f t="shared" ca="1" si="322"/>
        <v>300</v>
      </c>
      <c r="AW1234">
        <f t="shared" ca="1" si="323"/>
        <v>290</v>
      </c>
      <c r="AX1234">
        <f t="shared" ca="1" si="324"/>
        <v>10</v>
      </c>
      <c r="AY1234">
        <f t="shared" ca="1" si="325"/>
        <v>300</v>
      </c>
      <c r="AZ1234">
        <f t="shared" ca="1" si="326"/>
        <v>203</v>
      </c>
      <c r="BA1234">
        <f t="shared" ca="1" si="327"/>
        <v>203</v>
      </c>
      <c r="BB1234" cm="1">
        <f t="array" aca="1" ref="BB1234" ca="1">_xlfn.LET(_xlpm.rozsah, $J$3:$J$10001,_xlpm.podminka, (_xlpm.rozsah&gt;E1234)*(ISNUMBER(_xlpm.rozsah)),_xlpm.indexy, IF(_xlpm.podminka, ROW(_xlpm.rozsah)-MIN(ROW(_xlpm.rozsah))+1),_xlpm.prvni, MIN(_xlpm.indexy),_xlpm.finalni, IF(_xlpm.prvni=1, 2, _xlpm.prvni),INDEX(_xlpm.rozsah, _xlpm.finalni))</f>
        <v>1000</v>
      </c>
      <c r="BC1234" cm="1">
        <f t="array" aca="1" ref="BC1234" ca="1">INDEX($J$3:$J$10001,MATCH(BB1234,$J$3:$J$10004,0)-1)</f>
        <v>0</v>
      </c>
      <c r="BD1234">
        <f t="shared" ca="1" si="328"/>
        <v>290</v>
      </c>
      <c r="BE1234">
        <f t="shared" ca="1" si="329"/>
        <v>0</v>
      </c>
      <c r="BF1234">
        <f t="shared" ca="1" si="330"/>
        <v>290</v>
      </c>
      <c r="BG1234">
        <f t="shared" ca="1" si="331"/>
        <v>87</v>
      </c>
    </row>
    <row r="1235" spans="1:59" x14ac:dyDescent="0.25">
      <c r="A1235" s="64">
        <v>1232</v>
      </c>
      <c r="B1235" s="64">
        <v>0</v>
      </c>
      <c r="C1235" s="64">
        <v>0</v>
      </c>
      <c r="D1235" s="18">
        <v>1232</v>
      </c>
      <c r="E1235" s="21">
        <f t="shared" ca="1" si="316"/>
        <v>700</v>
      </c>
      <c r="F1235" s="22">
        <f t="shared" ca="1" si="317"/>
        <v>0</v>
      </c>
      <c r="G1235" s="28">
        <v>1232</v>
      </c>
      <c r="H1235" s="24">
        <f t="shared" ca="1" si="318"/>
        <v>1000</v>
      </c>
      <c r="I1235" s="25">
        <f t="shared" ca="1" si="319"/>
        <v>0</v>
      </c>
      <c r="J1235" s="155"/>
      <c r="K1235" s="155"/>
      <c r="AR1235">
        <f t="shared" ca="1" si="320"/>
        <v>290</v>
      </c>
      <c r="AS1235">
        <f t="shared" ca="1" si="321"/>
        <v>290</v>
      </c>
      <c r="AT1235" cm="1">
        <f t="array" aca="1" ref="AT1235" ca="1">_xlfn.LET(_xlpm.rozsah, $J$3:$J$10001,_xlpm.podminka, (_xlpm.rozsah&gt;H1235)*(ISNUMBER(_xlpm.rozsah)),_xlpm.indexy, IF(_xlpm.podminka, ROW(_xlpm.rozsah)-MIN(ROW(_xlpm.rozsah))+1),_xlpm.prvni, MIN(_xlpm.indexy),_xlpm.finalni, IF(_xlpm.prvni=1, 2, _xlpm.prvni),INDEX(_xlpm.rozsah, _xlpm.finalni))</f>
        <v>1100</v>
      </c>
      <c r="AU1235" cm="1">
        <f t="array" aca="1" ref="AU1235" ca="1">INDEX($J$3:$J$10001,MATCH(AT1235,$J$3:$J$10004,0)-1)</f>
        <v>1000</v>
      </c>
      <c r="AV1235">
        <f t="shared" ca="1" si="322"/>
        <v>300</v>
      </c>
      <c r="AW1235">
        <f t="shared" ca="1" si="323"/>
        <v>290</v>
      </c>
      <c r="AX1235">
        <f t="shared" ca="1" si="324"/>
        <v>10</v>
      </c>
      <c r="AY1235">
        <f t="shared" ca="1" si="325"/>
        <v>300</v>
      </c>
      <c r="AZ1235">
        <f t="shared" ca="1" si="326"/>
        <v>203</v>
      </c>
      <c r="BA1235">
        <f t="shared" ca="1" si="327"/>
        <v>203</v>
      </c>
      <c r="BB1235" cm="1">
        <f t="array" aca="1" ref="BB1235" ca="1">_xlfn.LET(_xlpm.rozsah, $J$3:$J$10001,_xlpm.podminka, (_xlpm.rozsah&gt;E1235)*(ISNUMBER(_xlpm.rozsah)),_xlpm.indexy, IF(_xlpm.podminka, ROW(_xlpm.rozsah)-MIN(ROW(_xlpm.rozsah))+1),_xlpm.prvni, MIN(_xlpm.indexy),_xlpm.finalni, IF(_xlpm.prvni=1, 2, _xlpm.prvni),INDEX(_xlpm.rozsah, _xlpm.finalni))</f>
        <v>1000</v>
      </c>
      <c r="BC1235" cm="1">
        <f t="array" aca="1" ref="BC1235" ca="1">INDEX($J$3:$J$10001,MATCH(BB1235,$J$3:$J$10004,0)-1)</f>
        <v>0</v>
      </c>
      <c r="BD1235">
        <f t="shared" ca="1" si="328"/>
        <v>290</v>
      </c>
      <c r="BE1235">
        <f t="shared" ca="1" si="329"/>
        <v>0</v>
      </c>
      <c r="BF1235">
        <f t="shared" ca="1" si="330"/>
        <v>290</v>
      </c>
      <c r="BG1235">
        <f t="shared" ca="1" si="331"/>
        <v>87</v>
      </c>
    </row>
    <row r="1236" spans="1:59" x14ac:dyDescent="0.25">
      <c r="A1236" s="64">
        <v>1233</v>
      </c>
      <c r="B1236" s="64">
        <v>0</v>
      </c>
      <c r="C1236" s="64">
        <v>0</v>
      </c>
      <c r="D1236" s="18">
        <v>1233</v>
      </c>
      <c r="E1236" s="21">
        <f t="shared" ca="1" si="316"/>
        <v>700</v>
      </c>
      <c r="F1236" s="22">
        <f t="shared" ca="1" si="317"/>
        <v>0</v>
      </c>
      <c r="G1236" s="23">
        <v>1233</v>
      </c>
      <c r="H1236" s="24">
        <f t="shared" ca="1" si="318"/>
        <v>1000</v>
      </c>
      <c r="I1236" s="25">
        <f t="shared" ca="1" si="319"/>
        <v>0</v>
      </c>
      <c r="J1236" s="155"/>
      <c r="K1236" s="155"/>
      <c r="AR1236">
        <f t="shared" ca="1" si="320"/>
        <v>290</v>
      </c>
      <c r="AS1236">
        <f t="shared" ca="1" si="321"/>
        <v>290</v>
      </c>
      <c r="AT1236" cm="1">
        <f t="array" aca="1" ref="AT1236" ca="1">_xlfn.LET(_xlpm.rozsah, $J$3:$J$10001,_xlpm.podminka, (_xlpm.rozsah&gt;H1236)*(ISNUMBER(_xlpm.rozsah)),_xlpm.indexy, IF(_xlpm.podminka, ROW(_xlpm.rozsah)-MIN(ROW(_xlpm.rozsah))+1),_xlpm.prvni, MIN(_xlpm.indexy),_xlpm.finalni, IF(_xlpm.prvni=1, 2, _xlpm.prvni),INDEX(_xlpm.rozsah, _xlpm.finalni))</f>
        <v>1100</v>
      </c>
      <c r="AU1236" cm="1">
        <f t="array" aca="1" ref="AU1236" ca="1">INDEX($J$3:$J$10001,MATCH(AT1236,$J$3:$J$10004,0)-1)</f>
        <v>1000</v>
      </c>
      <c r="AV1236">
        <f t="shared" ca="1" si="322"/>
        <v>300</v>
      </c>
      <c r="AW1236">
        <f t="shared" ca="1" si="323"/>
        <v>290</v>
      </c>
      <c r="AX1236">
        <f t="shared" ca="1" si="324"/>
        <v>10</v>
      </c>
      <c r="AY1236">
        <f t="shared" ca="1" si="325"/>
        <v>300</v>
      </c>
      <c r="AZ1236">
        <f t="shared" ca="1" si="326"/>
        <v>203</v>
      </c>
      <c r="BA1236">
        <f t="shared" ca="1" si="327"/>
        <v>203</v>
      </c>
      <c r="BB1236" cm="1">
        <f t="array" aca="1" ref="BB1236" ca="1">_xlfn.LET(_xlpm.rozsah, $J$3:$J$10001,_xlpm.podminka, (_xlpm.rozsah&gt;E1236)*(ISNUMBER(_xlpm.rozsah)),_xlpm.indexy, IF(_xlpm.podminka, ROW(_xlpm.rozsah)-MIN(ROW(_xlpm.rozsah))+1),_xlpm.prvni, MIN(_xlpm.indexy),_xlpm.finalni, IF(_xlpm.prvni=1, 2, _xlpm.prvni),INDEX(_xlpm.rozsah, _xlpm.finalni))</f>
        <v>1000</v>
      </c>
      <c r="BC1236" cm="1">
        <f t="array" aca="1" ref="BC1236" ca="1">INDEX($J$3:$J$10001,MATCH(BB1236,$J$3:$J$10004,0)-1)</f>
        <v>0</v>
      </c>
      <c r="BD1236">
        <f t="shared" ca="1" si="328"/>
        <v>290</v>
      </c>
      <c r="BE1236">
        <f t="shared" ca="1" si="329"/>
        <v>0</v>
      </c>
      <c r="BF1236">
        <f t="shared" ca="1" si="330"/>
        <v>290</v>
      </c>
      <c r="BG1236">
        <f t="shared" ca="1" si="331"/>
        <v>87</v>
      </c>
    </row>
    <row r="1237" spans="1:59" x14ac:dyDescent="0.25">
      <c r="A1237" s="64">
        <v>1234</v>
      </c>
      <c r="B1237" s="64">
        <v>0</v>
      </c>
      <c r="C1237" s="64">
        <v>0</v>
      </c>
      <c r="D1237" s="18">
        <v>1234</v>
      </c>
      <c r="E1237" s="21">
        <f t="shared" ca="1" si="316"/>
        <v>700</v>
      </c>
      <c r="F1237" s="22">
        <f t="shared" ca="1" si="317"/>
        <v>0</v>
      </c>
      <c r="G1237" s="28">
        <v>1234</v>
      </c>
      <c r="H1237" s="24">
        <f t="shared" ca="1" si="318"/>
        <v>1000</v>
      </c>
      <c r="I1237" s="25">
        <f t="shared" ca="1" si="319"/>
        <v>0</v>
      </c>
      <c r="J1237" s="155"/>
      <c r="K1237" s="155"/>
      <c r="AR1237">
        <f t="shared" ca="1" si="320"/>
        <v>290</v>
      </c>
      <c r="AS1237">
        <f t="shared" ca="1" si="321"/>
        <v>290</v>
      </c>
      <c r="AT1237" cm="1">
        <f t="array" aca="1" ref="AT1237" ca="1">_xlfn.LET(_xlpm.rozsah, $J$3:$J$10001,_xlpm.podminka, (_xlpm.rozsah&gt;H1237)*(ISNUMBER(_xlpm.rozsah)),_xlpm.indexy, IF(_xlpm.podminka, ROW(_xlpm.rozsah)-MIN(ROW(_xlpm.rozsah))+1),_xlpm.prvni, MIN(_xlpm.indexy),_xlpm.finalni, IF(_xlpm.prvni=1, 2, _xlpm.prvni),INDEX(_xlpm.rozsah, _xlpm.finalni))</f>
        <v>1100</v>
      </c>
      <c r="AU1237" cm="1">
        <f t="array" aca="1" ref="AU1237" ca="1">INDEX($J$3:$J$10001,MATCH(AT1237,$J$3:$J$10004,0)-1)</f>
        <v>1000</v>
      </c>
      <c r="AV1237">
        <f t="shared" ca="1" si="322"/>
        <v>300</v>
      </c>
      <c r="AW1237">
        <f t="shared" ca="1" si="323"/>
        <v>290</v>
      </c>
      <c r="AX1237">
        <f t="shared" ca="1" si="324"/>
        <v>10</v>
      </c>
      <c r="AY1237">
        <f t="shared" ca="1" si="325"/>
        <v>300</v>
      </c>
      <c r="AZ1237">
        <f t="shared" ca="1" si="326"/>
        <v>203</v>
      </c>
      <c r="BA1237">
        <f t="shared" ca="1" si="327"/>
        <v>203</v>
      </c>
      <c r="BB1237" cm="1">
        <f t="array" aca="1" ref="BB1237" ca="1">_xlfn.LET(_xlpm.rozsah, $J$3:$J$10001,_xlpm.podminka, (_xlpm.rozsah&gt;E1237)*(ISNUMBER(_xlpm.rozsah)),_xlpm.indexy, IF(_xlpm.podminka, ROW(_xlpm.rozsah)-MIN(ROW(_xlpm.rozsah))+1),_xlpm.prvni, MIN(_xlpm.indexy),_xlpm.finalni, IF(_xlpm.prvni=1, 2, _xlpm.prvni),INDEX(_xlpm.rozsah, _xlpm.finalni))</f>
        <v>1000</v>
      </c>
      <c r="BC1237" cm="1">
        <f t="array" aca="1" ref="BC1237" ca="1">INDEX($J$3:$J$10001,MATCH(BB1237,$J$3:$J$10004,0)-1)</f>
        <v>0</v>
      </c>
      <c r="BD1237">
        <f t="shared" ca="1" si="328"/>
        <v>290</v>
      </c>
      <c r="BE1237">
        <f t="shared" ca="1" si="329"/>
        <v>0</v>
      </c>
      <c r="BF1237">
        <f t="shared" ca="1" si="330"/>
        <v>290</v>
      </c>
      <c r="BG1237">
        <f t="shared" ca="1" si="331"/>
        <v>87</v>
      </c>
    </row>
    <row r="1238" spans="1:59" x14ac:dyDescent="0.25">
      <c r="A1238" s="64">
        <v>1235</v>
      </c>
      <c r="B1238" s="64">
        <v>0</v>
      </c>
      <c r="C1238" s="64">
        <v>0</v>
      </c>
      <c r="D1238" s="18">
        <v>1235</v>
      </c>
      <c r="E1238" s="21">
        <f t="shared" ca="1" si="316"/>
        <v>700</v>
      </c>
      <c r="F1238" s="22">
        <f t="shared" ca="1" si="317"/>
        <v>0</v>
      </c>
      <c r="G1238" s="23">
        <v>1235</v>
      </c>
      <c r="H1238" s="24">
        <f t="shared" ca="1" si="318"/>
        <v>1000</v>
      </c>
      <c r="I1238" s="25">
        <f t="shared" ca="1" si="319"/>
        <v>0</v>
      </c>
      <c r="J1238" s="155"/>
      <c r="K1238" s="155"/>
      <c r="AR1238">
        <f t="shared" ca="1" si="320"/>
        <v>290</v>
      </c>
      <c r="AS1238">
        <f t="shared" ca="1" si="321"/>
        <v>290</v>
      </c>
      <c r="AT1238" cm="1">
        <f t="array" aca="1" ref="AT1238" ca="1">_xlfn.LET(_xlpm.rozsah, $J$3:$J$10001,_xlpm.podminka, (_xlpm.rozsah&gt;H1238)*(ISNUMBER(_xlpm.rozsah)),_xlpm.indexy, IF(_xlpm.podminka, ROW(_xlpm.rozsah)-MIN(ROW(_xlpm.rozsah))+1),_xlpm.prvni, MIN(_xlpm.indexy),_xlpm.finalni, IF(_xlpm.prvni=1, 2, _xlpm.prvni),INDEX(_xlpm.rozsah, _xlpm.finalni))</f>
        <v>1100</v>
      </c>
      <c r="AU1238" cm="1">
        <f t="array" aca="1" ref="AU1238" ca="1">INDEX($J$3:$J$10001,MATCH(AT1238,$J$3:$J$10004,0)-1)</f>
        <v>1000</v>
      </c>
      <c r="AV1238">
        <f t="shared" ca="1" si="322"/>
        <v>300</v>
      </c>
      <c r="AW1238">
        <f t="shared" ca="1" si="323"/>
        <v>290</v>
      </c>
      <c r="AX1238">
        <f t="shared" ca="1" si="324"/>
        <v>10</v>
      </c>
      <c r="AY1238">
        <f t="shared" ca="1" si="325"/>
        <v>300</v>
      </c>
      <c r="AZ1238">
        <f t="shared" ca="1" si="326"/>
        <v>203</v>
      </c>
      <c r="BA1238">
        <f t="shared" ca="1" si="327"/>
        <v>203</v>
      </c>
      <c r="BB1238" cm="1">
        <f t="array" aca="1" ref="BB1238" ca="1">_xlfn.LET(_xlpm.rozsah, $J$3:$J$10001,_xlpm.podminka, (_xlpm.rozsah&gt;E1238)*(ISNUMBER(_xlpm.rozsah)),_xlpm.indexy, IF(_xlpm.podminka, ROW(_xlpm.rozsah)-MIN(ROW(_xlpm.rozsah))+1),_xlpm.prvni, MIN(_xlpm.indexy),_xlpm.finalni, IF(_xlpm.prvni=1, 2, _xlpm.prvni),INDEX(_xlpm.rozsah, _xlpm.finalni))</f>
        <v>1000</v>
      </c>
      <c r="BC1238" cm="1">
        <f t="array" aca="1" ref="BC1238" ca="1">INDEX($J$3:$J$10001,MATCH(BB1238,$J$3:$J$10004,0)-1)</f>
        <v>0</v>
      </c>
      <c r="BD1238">
        <f t="shared" ca="1" si="328"/>
        <v>290</v>
      </c>
      <c r="BE1238">
        <f t="shared" ca="1" si="329"/>
        <v>0</v>
      </c>
      <c r="BF1238">
        <f t="shared" ca="1" si="330"/>
        <v>290</v>
      </c>
      <c r="BG1238">
        <f t="shared" ca="1" si="331"/>
        <v>87</v>
      </c>
    </row>
    <row r="1239" spans="1:59" x14ac:dyDescent="0.25">
      <c r="A1239" s="64">
        <v>1236</v>
      </c>
      <c r="B1239" s="64">
        <v>0</v>
      </c>
      <c r="C1239" s="64">
        <v>0</v>
      </c>
      <c r="D1239" s="18">
        <v>1236</v>
      </c>
      <c r="E1239" s="21">
        <f t="shared" ca="1" si="316"/>
        <v>700</v>
      </c>
      <c r="F1239" s="22">
        <f t="shared" ca="1" si="317"/>
        <v>0</v>
      </c>
      <c r="G1239" s="28">
        <v>1236</v>
      </c>
      <c r="H1239" s="24">
        <f t="shared" ca="1" si="318"/>
        <v>1000</v>
      </c>
      <c r="I1239" s="25">
        <f t="shared" ca="1" si="319"/>
        <v>0</v>
      </c>
      <c r="J1239" s="155"/>
      <c r="K1239" s="155"/>
      <c r="AR1239">
        <f t="shared" ca="1" si="320"/>
        <v>290</v>
      </c>
      <c r="AS1239">
        <f t="shared" ca="1" si="321"/>
        <v>290</v>
      </c>
      <c r="AT1239" cm="1">
        <f t="array" aca="1" ref="AT1239" ca="1">_xlfn.LET(_xlpm.rozsah, $J$3:$J$10001,_xlpm.podminka, (_xlpm.rozsah&gt;H1239)*(ISNUMBER(_xlpm.rozsah)),_xlpm.indexy, IF(_xlpm.podminka, ROW(_xlpm.rozsah)-MIN(ROW(_xlpm.rozsah))+1),_xlpm.prvni, MIN(_xlpm.indexy),_xlpm.finalni, IF(_xlpm.prvni=1, 2, _xlpm.prvni),INDEX(_xlpm.rozsah, _xlpm.finalni))</f>
        <v>1100</v>
      </c>
      <c r="AU1239" cm="1">
        <f t="array" aca="1" ref="AU1239" ca="1">INDEX($J$3:$J$10001,MATCH(AT1239,$J$3:$J$10004,0)-1)</f>
        <v>1000</v>
      </c>
      <c r="AV1239">
        <f t="shared" ca="1" si="322"/>
        <v>300</v>
      </c>
      <c r="AW1239">
        <f t="shared" ca="1" si="323"/>
        <v>290</v>
      </c>
      <c r="AX1239">
        <f t="shared" ca="1" si="324"/>
        <v>10</v>
      </c>
      <c r="AY1239">
        <f t="shared" ca="1" si="325"/>
        <v>300</v>
      </c>
      <c r="AZ1239">
        <f t="shared" ca="1" si="326"/>
        <v>203</v>
      </c>
      <c r="BA1239">
        <f t="shared" ca="1" si="327"/>
        <v>203</v>
      </c>
      <c r="BB1239" cm="1">
        <f t="array" aca="1" ref="BB1239" ca="1">_xlfn.LET(_xlpm.rozsah, $J$3:$J$10001,_xlpm.podminka, (_xlpm.rozsah&gt;E1239)*(ISNUMBER(_xlpm.rozsah)),_xlpm.indexy, IF(_xlpm.podminka, ROW(_xlpm.rozsah)-MIN(ROW(_xlpm.rozsah))+1),_xlpm.prvni, MIN(_xlpm.indexy),_xlpm.finalni, IF(_xlpm.prvni=1, 2, _xlpm.prvni),INDEX(_xlpm.rozsah, _xlpm.finalni))</f>
        <v>1000</v>
      </c>
      <c r="BC1239" cm="1">
        <f t="array" aca="1" ref="BC1239" ca="1">INDEX($J$3:$J$10001,MATCH(BB1239,$J$3:$J$10004,0)-1)</f>
        <v>0</v>
      </c>
      <c r="BD1239">
        <f t="shared" ca="1" si="328"/>
        <v>290</v>
      </c>
      <c r="BE1239">
        <f t="shared" ca="1" si="329"/>
        <v>0</v>
      </c>
      <c r="BF1239">
        <f t="shared" ca="1" si="330"/>
        <v>290</v>
      </c>
      <c r="BG1239">
        <f t="shared" ca="1" si="331"/>
        <v>87</v>
      </c>
    </row>
    <row r="1240" spans="1:59" x14ac:dyDescent="0.25">
      <c r="A1240" s="64">
        <v>1237</v>
      </c>
      <c r="B1240" s="64">
        <v>0</v>
      </c>
      <c r="C1240" s="64">
        <v>0</v>
      </c>
      <c r="D1240" s="18">
        <v>1237</v>
      </c>
      <c r="E1240" s="21">
        <f t="shared" ca="1" si="316"/>
        <v>700</v>
      </c>
      <c r="F1240" s="22">
        <f t="shared" ca="1" si="317"/>
        <v>0</v>
      </c>
      <c r="G1240" s="23">
        <v>1237</v>
      </c>
      <c r="H1240" s="24">
        <f t="shared" ca="1" si="318"/>
        <v>1000</v>
      </c>
      <c r="I1240" s="25">
        <f t="shared" ca="1" si="319"/>
        <v>0</v>
      </c>
      <c r="J1240" s="155"/>
      <c r="K1240" s="155"/>
      <c r="AR1240">
        <f t="shared" ca="1" si="320"/>
        <v>290</v>
      </c>
      <c r="AS1240">
        <f t="shared" ca="1" si="321"/>
        <v>290</v>
      </c>
      <c r="AT1240" cm="1">
        <f t="array" aca="1" ref="AT1240" ca="1">_xlfn.LET(_xlpm.rozsah, $J$3:$J$10001,_xlpm.podminka, (_xlpm.rozsah&gt;H1240)*(ISNUMBER(_xlpm.rozsah)),_xlpm.indexy, IF(_xlpm.podminka, ROW(_xlpm.rozsah)-MIN(ROW(_xlpm.rozsah))+1),_xlpm.prvni, MIN(_xlpm.indexy),_xlpm.finalni, IF(_xlpm.prvni=1, 2, _xlpm.prvni),INDEX(_xlpm.rozsah, _xlpm.finalni))</f>
        <v>1100</v>
      </c>
      <c r="AU1240" cm="1">
        <f t="array" aca="1" ref="AU1240" ca="1">INDEX($J$3:$J$10001,MATCH(AT1240,$J$3:$J$10004,0)-1)</f>
        <v>1000</v>
      </c>
      <c r="AV1240">
        <f t="shared" ca="1" si="322"/>
        <v>300</v>
      </c>
      <c r="AW1240">
        <f t="shared" ca="1" si="323"/>
        <v>290</v>
      </c>
      <c r="AX1240">
        <f t="shared" ca="1" si="324"/>
        <v>10</v>
      </c>
      <c r="AY1240">
        <f t="shared" ca="1" si="325"/>
        <v>300</v>
      </c>
      <c r="AZ1240">
        <f t="shared" ca="1" si="326"/>
        <v>203</v>
      </c>
      <c r="BA1240">
        <f t="shared" ca="1" si="327"/>
        <v>203</v>
      </c>
      <c r="BB1240" cm="1">
        <f t="array" aca="1" ref="BB1240" ca="1">_xlfn.LET(_xlpm.rozsah, $J$3:$J$10001,_xlpm.podminka, (_xlpm.rozsah&gt;E1240)*(ISNUMBER(_xlpm.rozsah)),_xlpm.indexy, IF(_xlpm.podminka, ROW(_xlpm.rozsah)-MIN(ROW(_xlpm.rozsah))+1),_xlpm.prvni, MIN(_xlpm.indexy),_xlpm.finalni, IF(_xlpm.prvni=1, 2, _xlpm.prvni),INDEX(_xlpm.rozsah, _xlpm.finalni))</f>
        <v>1000</v>
      </c>
      <c r="BC1240" cm="1">
        <f t="array" aca="1" ref="BC1240" ca="1">INDEX($J$3:$J$10001,MATCH(BB1240,$J$3:$J$10004,0)-1)</f>
        <v>0</v>
      </c>
      <c r="BD1240">
        <f t="shared" ca="1" si="328"/>
        <v>290</v>
      </c>
      <c r="BE1240">
        <f t="shared" ca="1" si="329"/>
        <v>0</v>
      </c>
      <c r="BF1240">
        <f t="shared" ca="1" si="330"/>
        <v>290</v>
      </c>
      <c r="BG1240">
        <f t="shared" ca="1" si="331"/>
        <v>87</v>
      </c>
    </row>
    <row r="1241" spans="1:59" x14ac:dyDescent="0.25">
      <c r="A1241" s="64">
        <v>1238</v>
      </c>
      <c r="B1241" s="64">
        <v>0</v>
      </c>
      <c r="C1241" s="64">
        <v>0</v>
      </c>
      <c r="D1241" s="18">
        <v>1238</v>
      </c>
      <c r="E1241" s="21">
        <f t="shared" ca="1" si="316"/>
        <v>700</v>
      </c>
      <c r="F1241" s="22">
        <f t="shared" ca="1" si="317"/>
        <v>0</v>
      </c>
      <c r="G1241" s="28">
        <v>1238</v>
      </c>
      <c r="H1241" s="24">
        <f t="shared" ca="1" si="318"/>
        <v>1000</v>
      </c>
      <c r="I1241" s="25">
        <f t="shared" ca="1" si="319"/>
        <v>0</v>
      </c>
      <c r="J1241" s="155"/>
      <c r="K1241" s="155"/>
      <c r="AR1241">
        <f t="shared" ca="1" si="320"/>
        <v>290</v>
      </c>
      <c r="AS1241">
        <f t="shared" ca="1" si="321"/>
        <v>290</v>
      </c>
      <c r="AT1241" cm="1">
        <f t="array" aca="1" ref="AT1241" ca="1">_xlfn.LET(_xlpm.rozsah, $J$3:$J$10001,_xlpm.podminka, (_xlpm.rozsah&gt;H1241)*(ISNUMBER(_xlpm.rozsah)),_xlpm.indexy, IF(_xlpm.podminka, ROW(_xlpm.rozsah)-MIN(ROW(_xlpm.rozsah))+1),_xlpm.prvni, MIN(_xlpm.indexy),_xlpm.finalni, IF(_xlpm.prvni=1, 2, _xlpm.prvni),INDEX(_xlpm.rozsah, _xlpm.finalni))</f>
        <v>1100</v>
      </c>
      <c r="AU1241" cm="1">
        <f t="array" aca="1" ref="AU1241" ca="1">INDEX($J$3:$J$10001,MATCH(AT1241,$J$3:$J$10004,0)-1)</f>
        <v>1000</v>
      </c>
      <c r="AV1241">
        <f t="shared" ca="1" si="322"/>
        <v>300</v>
      </c>
      <c r="AW1241">
        <f t="shared" ca="1" si="323"/>
        <v>290</v>
      </c>
      <c r="AX1241">
        <f t="shared" ca="1" si="324"/>
        <v>10</v>
      </c>
      <c r="AY1241">
        <f t="shared" ca="1" si="325"/>
        <v>300</v>
      </c>
      <c r="AZ1241">
        <f t="shared" ca="1" si="326"/>
        <v>203</v>
      </c>
      <c r="BA1241">
        <f t="shared" ca="1" si="327"/>
        <v>203</v>
      </c>
      <c r="BB1241" cm="1">
        <f t="array" aca="1" ref="BB1241" ca="1">_xlfn.LET(_xlpm.rozsah, $J$3:$J$10001,_xlpm.podminka, (_xlpm.rozsah&gt;E1241)*(ISNUMBER(_xlpm.rozsah)),_xlpm.indexy, IF(_xlpm.podminka, ROW(_xlpm.rozsah)-MIN(ROW(_xlpm.rozsah))+1),_xlpm.prvni, MIN(_xlpm.indexy),_xlpm.finalni, IF(_xlpm.prvni=1, 2, _xlpm.prvni),INDEX(_xlpm.rozsah, _xlpm.finalni))</f>
        <v>1000</v>
      </c>
      <c r="BC1241" cm="1">
        <f t="array" aca="1" ref="BC1241" ca="1">INDEX($J$3:$J$10001,MATCH(BB1241,$J$3:$J$10004,0)-1)</f>
        <v>0</v>
      </c>
      <c r="BD1241">
        <f t="shared" ca="1" si="328"/>
        <v>290</v>
      </c>
      <c r="BE1241">
        <f t="shared" ca="1" si="329"/>
        <v>0</v>
      </c>
      <c r="BF1241">
        <f t="shared" ca="1" si="330"/>
        <v>290</v>
      </c>
      <c r="BG1241">
        <f t="shared" ca="1" si="331"/>
        <v>87</v>
      </c>
    </row>
  </sheetData>
  <sheetProtection sheet="1" objects="1" scenarios="1" selectLockedCells="1"/>
  <protectedRanges>
    <protectedRange sqref="J4:K1241 P6:P13" name="Oblast1"/>
  </protectedRanges>
  <mergeCells count="19">
    <mergeCell ref="N10:O11"/>
    <mergeCell ref="P10:P11"/>
    <mergeCell ref="Q10:Q11"/>
    <mergeCell ref="N12:O13"/>
    <mergeCell ref="P12:P13"/>
    <mergeCell ref="Q12:Q13"/>
    <mergeCell ref="R4:W5"/>
    <mergeCell ref="AH8:AM9"/>
    <mergeCell ref="N6:O7"/>
    <mergeCell ref="N8:O9"/>
    <mergeCell ref="P8:P9"/>
    <mergeCell ref="P6:P7"/>
    <mergeCell ref="Q6:Q7"/>
    <mergeCell ref="Q8:Q9"/>
    <mergeCell ref="D1:F2"/>
    <mergeCell ref="A1:C2"/>
    <mergeCell ref="G1:I2"/>
    <mergeCell ref="J1:L2"/>
    <mergeCell ref="N4:Q5"/>
  </mergeCells>
  <phoneticPr fontId="5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BEA0B-3B06-4E07-AA6D-CBF507552894}">
  <dimension ref="R33"/>
  <sheetViews>
    <sheetView topLeftCell="A16" zoomScaleNormal="100" workbookViewId="0">
      <selection activeCell="T66" sqref="T66"/>
    </sheetView>
  </sheetViews>
  <sheetFormatPr defaultRowHeight="15" x14ac:dyDescent="0.25"/>
  <sheetData>
    <row r="33" spans="18:18" x14ac:dyDescent="0.25">
      <c r="R33" s="78"/>
    </row>
  </sheetData>
  <sheetProtection sheet="1" objects="1" scenarios="1"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4A2AC-7F25-43EC-9A36-50D376F8C6B7}">
  <dimension ref="A1:BM1241"/>
  <sheetViews>
    <sheetView tabSelected="1" topLeftCell="J3" zoomScale="80" zoomScaleNormal="80" workbookViewId="0">
      <selection activeCell="Z6" sqref="Z6:Z13"/>
    </sheetView>
  </sheetViews>
  <sheetFormatPr defaultRowHeight="15" x14ac:dyDescent="0.25"/>
  <cols>
    <col min="1" max="3" width="0" style="65" hidden="1" customWidth="1"/>
    <col min="4" max="4" width="9.140625" style="32" hidden="1" customWidth="1"/>
    <col min="5" max="5" width="11.7109375" style="33" hidden="1" customWidth="1"/>
    <col min="6" max="6" width="9.140625" style="33" hidden="1" customWidth="1"/>
    <col min="7" max="7" width="0" style="31" hidden="1" customWidth="1"/>
    <col min="8" max="9" width="0" style="34" hidden="1" customWidth="1"/>
    <col min="10" max="11" width="9.140625" style="56"/>
    <col min="12" max="12" width="13.7109375" style="110" customWidth="1"/>
    <col min="13" max="13" width="12" customWidth="1"/>
    <col min="14" max="14" width="11.7109375" customWidth="1"/>
    <col min="15" max="15" width="24.28515625" customWidth="1"/>
    <col min="16" max="16" width="20" customWidth="1"/>
    <col min="17" max="17" width="16.42578125" customWidth="1"/>
    <col min="18" max="18" width="9.140625" customWidth="1"/>
    <col min="19" max="19" width="20.7109375" customWidth="1"/>
    <col min="20" max="20" width="18.85546875" customWidth="1"/>
    <col min="21" max="21" width="14.7109375" customWidth="1"/>
    <col min="22" max="23" width="9.140625" customWidth="1"/>
    <col min="25" max="25" width="11.7109375" customWidth="1"/>
    <col min="28" max="28" width="17.28515625" customWidth="1"/>
    <col min="31" max="31" width="17.28515625" customWidth="1"/>
    <col min="32" max="32" width="11.7109375" customWidth="1"/>
    <col min="34" max="34" width="18.28515625" hidden="1" customWidth="1"/>
    <col min="35" max="36" width="0" hidden="1" customWidth="1"/>
    <col min="37" max="37" width="15.140625" hidden="1" customWidth="1"/>
    <col min="38" max="39" width="9.140625" hidden="1" customWidth="1"/>
    <col min="40" max="49" width="0" hidden="1" customWidth="1"/>
    <col min="50" max="50" width="16.7109375" hidden="1" customWidth="1"/>
    <col min="51" max="56" width="0" hidden="1" customWidth="1"/>
    <col min="57" max="57" width="12.140625" hidden="1" customWidth="1"/>
    <col min="58" max="58" width="19.140625" hidden="1" customWidth="1"/>
    <col min="59" max="66" width="0" hidden="1" customWidth="1"/>
  </cols>
  <sheetData>
    <row r="1" spans="1:65" ht="16.5" thickTop="1" thickBot="1" x14ac:dyDescent="0.3">
      <c r="A1" s="158" t="s">
        <v>14</v>
      </c>
      <c r="B1" s="158"/>
      <c r="C1" s="158"/>
      <c r="D1" s="157" t="s">
        <v>15</v>
      </c>
      <c r="E1" s="157"/>
      <c r="F1" s="157"/>
      <c r="G1" s="159" t="s">
        <v>24</v>
      </c>
      <c r="H1" s="159"/>
      <c r="I1" s="159"/>
      <c r="J1" s="160" t="s">
        <v>21</v>
      </c>
      <c r="K1" s="160"/>
      <c r="L1" s="160"/>
    </row>
    <row r="2" spans="1:65" ht="16.5" thickTop="1" thickBot="1" x14ac:dyDescent="0.3">
      <c r="A2" s="158"/>
      <c r="B2" s="158"/>
      <c r="C2" s="158"/>
      <c r="D2" s="157"/>
      <c r="E2" s="157"/>
      <c r="F2" s="157"/>
      <c r="G2" s="159"/>
      <c r="H2" s="159"/>
      <c r="I2" s="159"/>
      <c r="J2" s="161"/>
      <c r="K2" s="161"/>
      <c r="L2" s="161"/>
    </row>
    <row r="3" spans="1:65" ht="20.25" customHeight="1" thickTop="1" thickBot="1" x14ac:dyDescent="0.3">
      <c r="A3" s="61" t="s">
        <v>16</v>
      </c>
      <c r="B3" s="61" t="s">
        <v>17</v>
      </c>
      <c r="C3" s="62" t="s">
        <v>18</v>
      </c>
      <c r="D3" s="16" t="s">
        <v>19</v>
      </c>
      <c r="E3" s="10" t="s">
        <v>20</v>
      </c>
      <c r="F3" s="11" t="s">
        <v>0</v>
      </c>
      <c r="G3" s="19" t="s">
        <v>19</v>
      </c>
      <c r="H3" s="6" t="s">
        <v>20</v>
      </c>
      <c r="I3" s="107" t="s">
        <v>0</v>
      </c>
      <c r="J3" s="108" t="s">
        <v>22</v>
      </c>
      <c r="K3" s="109" t="s">
        <v>0</v>
      </c>
      <c r="L3" s="135" t="s">
        <v>23</v>
      </c>
      <c r="N3" s="205" t="s">
        <v>182</v>
      </c>
      <c r="O3" s="206"/>
      <c r="P3" s="206"/>
      <c r="Q3" s="207"/>
      <c r="R3" s="231" t="s">
        <v>182</v>
      </c>
      <c r="S3" s="232"/>
      <c r="T3" s="232"/>
      <c r="U3" s="233"/>
      <c r="AY3" t="s">
        <v>208</v>
      </c>
      <c r="AZ3" t="s">
        <v>124</v>
      </c>
      <c r="BA3" t="s">
        <v>123</v>
      </c>
      <c r="BB3" t="s">
        <v>205</v>
      </c>
      <c r="BC3" t="s">
        <v>206</v>
      </c>
      <c r="BD3" t="s">
        <v>207</v>
      </c>
      <c r="BG3" t="s">
        <v>208</v>
      </c>
      <c r="BH3" t="s">
        <v>124</v>
      </c>
      <c r="BI3" t="s">
        <v>123</v>
      </c>
      <c r="BJ3" t="s">
        <v>205</v>
      </c>
      <c r="BK3" t="s">
        <v>206</v>
      </c>
      <c r="BL3" t="s">
        <v>207</v>
      </c>
    </row>
    <row r="4" spans="1:65" ht="16.5" customHeight="1" thickTop="1" x14ac:dyDescent="0.25">
      <c r="A4" s="63">
        <v>1</v>
      </c>
      <c r="B4" s="63">
        <v>0</v>
      </c>
      <c r="C4" s="63">
        <v>0</v>
      </c>
      <c r="D4" s="17">
        <v>1</v>
      </c>
      <c r="E4" s="21">
        <f t="shared" ref="E4:E67" ca="1" si="0">(B4/100)*($AC$8 - $AC$11)+$AC$11</f>
        <v>700</v>
      </c>
      <c r="F4" s="22">
        <f t="shared" ref="F4:F67" ca="1" si="1">(C4*BF4)/100</f>
        <v>0</v>
      </c>
      <c r="G4" s="23">
        <v>1</v>
      </c>
      <c r="H4" s="24">
        <f t="shared" ref="H4:H67" ca="1" si="2">(B4/100)*($AF$8 - $AF$11)+$AF$11</f>
        <v>700</v>
      </c>
      <c r="I4" s="25">
        <f t="shared" ref="I4:I67" ca="1" si="3">(C4*AX4)/100</f>
        <v>0</v>
      </c>
      <c r="J4" s="155">
        <v>700</v>
      </c>
      <c r="K4" s="155">
        <v>150</v>
      </c>
      <c r="L4" s="129">
        <f>K4*2*PI()*J4/60*0.001</f>
        <v>10.995574287564278</v>
      </c>
      <c r="N4" s="208"/>
      <c r="O4" s="209"/>
      <c r="P4" s="209"/>
      <c r="Q4" s="210"/>
      <c r="R4" s="234"/>
      <c r="S4" s="235"/>
      <c r="T4" s="235"/>
      <c r="U4" s="236"/>
      <c r="X4" s="162" t="s">
        <v>26</v>
      </c>
      <c r="Y4" s="163"/>
      <c r="Z4" s="163"/>
      <c r="AA4" s="164"/>
      <c r="AB4" s="162" t="s">
        <v>27</v>
      </c>
      <c r="AC4" s="163"/>
      <c r="AD4" s="163"/>
      <c r="AE4" s="163"/>
      <c r="AF4" s="163"/>
      <c r="AG4" s="164"/>
      <c r="AX4">
        <f ca="1">IF(BD4&lt;0, BE4, AY4)</f>
        <v>150</v>
      </c>
      <c r="AY4">
        <f t="shared" ref="AY4:AY67" ca="1" si="4">MIN(BB4:BC4)+((H4-MIN(AZ4:BA4))/(MAX(AZ4:BA4)-MIN(AZ4:BA4)))*(MAX(BB4:BC4)-MIN(BB4:BC4))</f>
        <v>150</v>
      </c>
      <c r="AZ4" cm="1">
        <f t="array" aca="1" ref="AZ4" ca="1">_xlfn.LET(_xlpm.rozsah, $J$3:$J$10001,_xlpm.podminka, (_xlpm.rozsah&gt;H4)*(ISNUMBER(_xlpm.rozsah)),_xlpm.indexy, IF(_xlpm.podminka, ROW(_xlpm.rozsah)-MIN(ROW(_xlpm.rozsah))+1),_xlpm.prvni, MIN(_xlpm.indexy),_xlpm.finalni, IF(_xlpm.prvni=1, 2, _xlpm.prvni),INDEX(_xlpm.rozsah, _xlpm.finalni))</f>
        <v>800</v>
      </c>
      <c r="BA4" cm="1">
        <f t="array" aca="1" ref="BA4" ca="1">INDEX($J$3:$J$10001,MATCH(AZ4,$J$3:$J$10004,0)-1)</f>
        <v>700</v>
      </c>
      <c r="BB4">
        <f ca="1">IF(ISERROR(MATCH(AZ4,$J$1:$J$10000,0)), 0, INDEX($K$1:$K$10000, MATCH(AZ4,$J$1:$J$10000,0)))</f>
        <v>210</v>
      </c>
      <c r="BC4">
        <f ca="1">IF(ISERROR(MATCH(BA4,$J$1:$J$10000,0)), 0, INDEX($K$1:$K$10000, MATCH(BA4,$J$1:$J$10000,0)))</f>
        <v>150</v>
      </c>
      <c r="BD4">
        <f ca="1">BB4-BC4</f>
        <v>60</v>
      </c>
      <c r="BE4">
        <f t="shared" ref="BE4:BE67" ca="1" si="5">MIN(BB4:BC4)+((MAX(AZ4:BA4)-H4)/(MAX(AZ4:BA4)-MIN(AZ4:BA4)))*(MAX(BB4:BC4)-MIN(BB4:BC4))</f>
        <v>210</v>
      </c>
      <c r="BF4">
        <f ca="1">IF(BL4&lt;0, BM4,BG4)</f>
        <v>150</v>
      </c>
      <c r="BG4">
        <f t="shared" ref="BG4:BG67" ca="1" si="6">MIN(BJ4:BK4)+((E4-MIN(BH4:BI4))/(MAX(BH4:BI4)-MIN(BH4:BI4)))*(MAX(BJ4:BK4)-MIN(BJ4:BK4))</f>
        <v>150</v>
      </c>
      <c r="BH4" cm="1">
        <f t="array" aca="1" ref="BH4" ca="1">_xlfn.LET(_xlpm.rozsah, $J$3:$J$10001,_xlpm.podminka, (_xlpm.rozsah&gt;E4)*(ISNUMBER(_xlpm.rozsah)),_xlpm.indexy, IF(_xlpm.podminka, ROW(_xlpm.rozsah)-MIN(ROW(_xlpm.rozsah))+1),_xlpm.prvni, MIN(_xlpm.indexy),_xlpm.finalni, IF(_xlpm.prvni=1, 2, _xlpm.prvni),INDEX(_xlpm.rozsah, _xlpm.finalni))</f>
        <v>800</v>
      </c>
      <c r="BI4" cm="1">
        <f t="array" aca="1" ref="BI4" ca="1">INDEX($J$3:$J$10001,MATCH(BH4,$J$3:$J$10004,0)-1)</f>
        <v>700</v>
      </c>
      <c r="BJ4">
        <f ca="1">IF(ISERROR(MATCH(BH4,$J$1:$J$10000,0)), 0, INDEX($K$1:$K$10000, MATCH(BH4,$J$1:$J$10000,0)))</f>
        <v>210</v>
      </c>
      <c r="BK4">
        <f ca="1">IF(ISERROR(MATCH(BI4,$J$1:$J$10000,0)), 0, INDEX($K$1:$K$10000, MATCH(BI4,$J$1:$J$10000,0)))</f>
        <v>150</v>
      </c>
      <c r="BL4">
        <f ca="1">BJ4-BK4</f>
        <v>60</v>
      </c>
      <c r="BM4">
        <f t="shared" ref="BM4:BM67" ca="1" si="7">MIN(BJ4:BK4)+((MAX(BH4:BI4)-E4)/(MAX(BH4:BI4)-MIN(BH4:BI4)))*(MAX(BJ4:BK4)-MIN(BJ4:BK4))</f>
        <v>210</v>
      </c>
    </row>
    <row r="5" spans="1:65" ht="17.25" customHeight="1" thickBot="1" x14ac:dyDescent="0.3">
      <c r="A5" s="64">
        <v>2</v>
      </c>
      <c r="B5" s="64">
        <v>0</v>
      </c>
      <c r="C5" s="64">
        <v>0</v>
      </c>
      <c r="D5" s="18">
        <v>2</v>
      </c>
      <c r="E5" s="21">
        <f t="shared" ca="1" si="0"/>
        <v>700</v>
      </c>
      <c r="F5" s="22">
        <f t="shared" ca="1" si="1"/>
        <v>0</v>
      </c>
      <c r="G5" s="28">
        <v>2</v>
      </c>
      <c r="H5" s="24">
        <f t="shared" ca="1" si="2"/>
        <v>700</v>
      </c>
      <c r="I5" s="25">
        <f t="shared" ca="1" si="3"/>
        <v>0</v>
      </c>
      <c r="J5" s="155">
        <v>800</v>
      </c>
      <c r="K5" s="155">
        <v>210</v>
      </c>
      <c r="L5" s="130">
        <f t="shared" ref="L5:L68" si="8">K5*2*PI()*J5/60*0.001</f>
        <v>17.592918860102841</v>
      </c>
      <c r="N5" s="54" t="s">
        <v>132</v>
      </c>
      <c r="O5" s="54" t="s">
        <v>131</v>
      </c>
      <c r="P5" s="54" t="s">
        <v>135</v>
      </c>
      <c r="Q5" s="54" t="s">
        <v>134</v>
      </c>
      <c r="R5" s="131" t="s">
        <v>132</v>
      </c>
      <c r="S5" s="131" t="s">
        <v>131</v>
      </c>
      <c r="T5" s="131" t="s">
        <v>135</v>
      </c>
      <c r="U5" s="131" t="s">
        <v>134</v>
      </c>
      <c r="X5" s="165"/>
      <c r="Y5" s="166"/>
      <c r="Z5" s="166"/>
      <c r="AA5" s="167"/>
      <c r="AB5" s="168"/>
      <c r="AC5" s="169"/>
      <c r="AD5" s="169"/>
      <c r="AE5" s="166"/>
      <c r="AF5" s="169"/>
      <c r="AG5" s="170"/>
      <c r="AX5">
        <f ca="1">IF(BD5&lt;0, BE5, AY5)</f>
        <v>150</v>
      </c>
      <c r="AY5">
        <f t="shared" ca="1" si="4"/>
        <v>150</v>
      </c>
      <c r="AZ5" cm="1">
        <f t="array" aca="1" ref="AZ5" ca="1">_xlfn.LET(_xlpm.rozsah, $J$3:$J$10001,_xlpm.podminka, (_xlpm.rozsah&gt;H5)*(ISNUMBER(_xlpm.rozsah)),_xlpm.indexy, IF(_xlpm.podminka, ROW(_xlpm.rozsah)-MIN(ROW(_xlpm.rozsah))+1),_xlpm.prvni, MIN(_xlpm.indexy),_xlpm.finalni, IF(_xlpm.prvni=1, 2, _xlpm.prvni),INDEX(_xlpm.rozsah, _xlpm.finalni))</f>
        <v>800</v>
      </c>
      <c r="BA5" cm="1">
        <f t="array" aca="1" ref="BA5" ca="1">INDEX($J$3:$J$10001,MATCH(AZ5,$J$3:$J$10004,0)-1)</f>
        <v>700</v>
      </c>
      <c r="BB5">
        <f t="shared" ref="BB5:BC68" ca="1" si="9">IF(ISERROR(MATCH(AZ5,$J$1:$J$10000,0)), 0, INDEX($K$1:$K$10000, MATCH(AZ5,$J$1:$J$10000,0)))</f>
        <v>210</v>
      </c>
      <c r="BC5">
        <f t="shared" ca="1" si="9"/>
        <v>150</v>
      </c>
      <c r="BD5">
        <f t="shared" ref="BD5:BD26" ca="1" si="10">BB5-BC5</f>
        <v>60</v>
      </c>
      <c r="BE5">
        <f t="shared" ca="1" si="5"/>
        <v>210</v>
      </c>
      <c r="BF5">
        <f t="shared" ref="BF5:BF68" ca="1" si="11">IF(BL5&lt;0, BM5,BG5)</f>
        <v>150</v>
      </c>
      <c r="BG5">
        <f t="shared" ca="1" si="6"/>
        <v>150</v>
      </c>
      <c r="BH5" cm="1">
        <f t="array" aca="1" ref="BH5" ca="1">_xlfn.LET(_xlpm.rozsah, $J$3:$J$10001,_xlpm.podminka, (_xlpm.rozsah&gt;E5)*(ISNUMBER(_xlpm.rozsah)),_xlpm.indexy, IF(_xlpm.podminka, ROW(_xlpm.rozsah)-MIN(ROW(_xlpm.rozsah))+1),_xlpm.prvni, MIN(_xlpm.indexy),_xlpm.finalni, IF(_xlpm.prvni=1, 2, _xlpm.prvni),INDEX(_xlpm.rozsah, _xlpm.finalni))</f>
        <v>800</v>
      </c>
      <c r="BI5" cm="1">
        <f t="array" aca="1" ref="BI5" ca="1">INDEX($J$3:$J$10001,MATCH(BH5,$J$3:$J$10004,0)-1)</f>
        <v>700</v>
      </c>
      <c r="BJ5">
        <f t="shared" ref="BJ5:BK45" ca="1" si="12">IF(ISERROR(MATCH(BH5,$J$1:$J$10000,0)), 0, INDEX($K$1:$K$10000, MATCH(BH5,$J$1:$J$10000,0)))</f>
        <v>210</v>
      </c>
      <c r="BK5">
        <f t="shared" ca="1" si="12"/>
        <v>150</v>
      </c>
      <c r="BL5">
        <f t="shared" ref="BL5:BL68" ca="1" si="13">BJ5-BK5</f>
        <v>60</v>
      </c>
      <c r="BM5">
        <f t="shared" ca="1" si="7"/>
        <v>210</v>
      </c>
    </row>
    <row r="6" spans="1:65" ht="15.75" thickTop="1" x14ac:dyDescent="0.25">
      <c r="A6" s="64">
        <v>3</v>
      </c>
      <c r="B6" s="64">
        <v>0</v>
      </c>
      <c r="C6" s="64">
        <v>0</v>
      </c>
      <c r="D6" s="18">
        <v>3</v>
      </c>
      <c r="E6" s="21">
        <f t="shared" ca="1" si="0"/>
        <v>700</v>
      </c>
      <c r="F6" s="22">
        <f t="shared" ca="1" si="1"/>
        <v>0</v>
      </c>
      <c r="G6" s="23">
        <v>3</v>
      </c>
      <c r="H6" s="24">
        <f t="shared" ca="1" si="2"/>
        <v>700</v>
      </c>
      <c r="I6" s="25">
        <f t="shared" ca="1" si="3"/>
        <v>0</v>
      </c>
      <c r="J6" s="155">
        <v>900</v>
      </c>
      <c r="K6" s="155">
        <v>260</v>
      </c>
      <c r="L6" s="130">
        <f t="shared" si="8"/>
        <v>24.504422698000386</v>
      </c>
      <c r="N6" s="9">
        <v>1</v>
      </c>
      <c r="O6" s="50" t="s">
        <v>127</v>
      </c>
      <c r="P6" s="9">
        <v>100</v>
      </c>
      <c r="Q6" s="9">
        <v>0.15</v>
      </c>
      <c r="R6" s="13">
        <v>1</v>
      </c>
      <c r="S6" s="49">
        <f ca="1">$AC$8</f>
        <v>2235.4195256922808</v>
      </c>
      <c r="T6" s="49">
        <f ca="1">(P6/100)*AP6</f>
        <v>221.97730830001748</v>
      </c>
      <c r="U6" s="49">
        <v>0.15</v>
      </c>
      <c r="X6" s="177" t="s">
        <v>25</v>
      </c>
      <c r="Y6" s="178"/>
      <c r="Z6" s="181">
        <v>700</v>
      </c>
      <c r="AA6" s="183" t="s">
        <v>38</v>
      </c>
      <c r="AB6" s="47" t="s">
        <v>12</v>
      </c>
      <c r="AC6" s="15">
        <f>AC12*0.5</f>
        <v>31</v>
      </c>
      <c r="AD6" s="12" t="s">
        <v>10</v>
      </c>
      <c r="AE6" s="38" t="s">
        <v>39</v>
      </c>
      <c r="AF6" s="24">
        <f>AF12*0.5</f>
        <v>31.436870486921865</v>
      </c>
      <c r="AG6" s="45" t="s">
        <v>10</v>
      </c>
      <c r="AP6">
        <f ca="1">IF(AV6&lt;0, AW6,AQ6)</f>
        <v>221.97730830001748</v>
      </c>
      <c r="AQ6">
        <f ca="1">MIN(AT6:AU6)+((S6-MIN(AR6:AS6))/(MAX(AR6:AS6)-MIN(AR6:AS6)))*(MAX(AT6:AU6)-MIN(AT6:AU6))</f>
        <v>203.02269169998252</v>
      </c>
      <c r="AR6" cm="1">
        <f t="array" aca="1" ref="AR6" ca="1">_xlfn.LET(_xlpm.rozsah, $J$3:$J$10001,_xlpm.podminka, (_xlpm.rozsah&gt;S6)*(ISNUMBER(_xlpm.rozsah)),_xlpm.indexy, IF(_xlpm.podminka, ROW(_xlpm.rozsah)-MIN(ROW(_xlpm.rozsah))+1),_xlpm.prvni, MIN(_xlpm.indexy),_xlpm.finalni, IF(_xlpm.prvni=1, 2, _xlpm.prvni),INDEX(_xlpm.rozsah, _xlpm.finalni))</f>
        <v>2300</v>
      </c>
      <c r="AS6" cm="1">
        <f t="array" aca="1" ref="AS6" ca="1">INDEX($J$3:$J$10001,MATCH(AR6,$J$3:$J$10004,0)-1)</f>
        <v>2200</v>
      </c>
      <c r="AT6">
        <f ca="1">IF(ISERROR(MATCH(AR6,$J$1:$J$10000,0)), 0, INDEX($K$1:$K$10000, MATCH(AR6,$J$1:$J$10000,0)))</f>
        <v>180</v>
      </c>
      <c r="AU6">
        <f ca="1">IF(ISERROR(MATCH(AS6,$J$1:$J$10000,0)), 0, INDEX($K$1:$K$10000, MATCH(AS6,$J$1:$J$10000,0)))</f>
        <v>245</v>
      </c>
      <c r="AV6">
        <f ca="1">AT6-AU6</f>
        <v>-65</v>
      </c>
      <c r="AW6">
        <f ca="1">MIN(AT6:AU6)+((MAX(AR6:AS6)-S6)/(MAX(AR6:AS6)-MIN(AR6:AS6)))*(MAX(AT6:AU6)-MIN(AT6:AU6))</f>
        <v>221.97730830001748</v>
      </c>
      <c r="AX6">
        <f t="shared" ref="AX6:AX26" ca="1" si="14">IF(BD6&lt;0, BE6, AY6)</f>
        <v>150</v>
      </c>
      <c r="AY6">
        <f t="shared" ca="1" si="4"/>
        <v>150</v>
      </c>
      <c r="AZ6" cm="1">
        <f t="array" aca="1" ref="AZ6" ca="1">_xlfn.LET(_xlpm.rozsah, $J$3:$J$10001,_xlpm.podminka, (_xlpm.rozsah&gt;H6)*(ISNUMBER(_xlpm.rozsah)),_xlpm.indexy, IF(_xlpm.podminka, ROW(_xlpm.rozsah)-MIN(ROW(_xlpm.rozsah))+1),_xlpm.prvni, MIN(_xlpm.indexy),_xlpm.finalni, IF(_xlpm.prvni=1, 2, _xlpm.prvni),INDEX(_xlpm.rozsah, _xlpm.finalni))</f>
        <v>800</v>
      </c>
      <c r="BA6" cm="1">
        <f t="array" aca="1" ref="BA6" ca="1">INDEX($J$3:$J$10001,MATCH(AZ6,$J$3:$J$10004,0)-1)</f>
        <v>700</v>
      </c>
      <c r="BB6">
        <f t="shared" ca="1" si="9"/>
        <v>210</v>
      </c>
      <c r="BC6">
        <f t="shared" ca="1" si="9"/>
        <v>150</v>
      </c>
      <c r="BD6">
        <f t="shared" ca="1" si="10"/>
        <v>60</v>
      </c>
      <c r="BE6">
        <f t="shared" ca="1" si="5"/>
        <v>210</v>
      </c>
      <c r="BF6">
        <f t="shared" ca="1" si="11"/>
        <v>150</v>
      </c>
      <c r="BG6">
        <f t="shared" ca="1" si="6"/>
        <v>150</v>
      </c>
      <c r="BH6" cm="1">
        <f t="array" aca="1" ref="BH6" ca="1">_xlfn.LET(_xlpm.rozsah, $J$3:$J$10001,_xlpm.podminka, (_xlpm.rozsah&gt;E6)*(ISNUMBER(_xlpm.rozsah)),_xlpm.indexy, IF(_xlpm.podminka, ROW(_xlpm.rozsah)-MIN(ROW(_xlpm.rozsah))+1),_xlpm.prvni, MIN(_xlpm.indexy),_xlpm.finalni, IF(_xlpm.prvni=1, 2, _xlpm.prvni),INDEX(_xlpm.rozsah, _xlpm.finalni))</f>
        <v>800</v>
      </c>
      <c r="BI6" cm="1">
        <f t="array" aca="1" ref="BI6" ca="1">INDEX($J$3:$J$10001,MATCH(BH6,$J$3:$J$10004,0)-1)</f>
        <v>700</v>
      </c>
      <c r="BJ6">
        <f t="shared" ca="1" si="12"/>
        <v>210</v>
      </c>
      <c r="BK6">
        <f t="shared" ca="1" si="12"/>
        <v>150</v>
      </c>
      <c r="BL6">
        <f t="shared" ca="1" si="13"/>
        <v>60</v>
      </c>
      <c r="BM6">
        <f t="shared" ca="1" si="7"/>
        <v>210</v>
      </c>
    </row>
    <row r="7" spans="1:65" ht="17.25" customHeight="1" thickBot="1" x14ac:dyDescent="0.3">
      <c r="A7" s="64">
        <v>4</v>
      </c>
      <c r="B7" s="64">
        <v>0</v>
      </c>
      <c r="C7" s="64">
        <v>0</v>
      </c>
      <c r="D7" s="18">
        <v>4</v>
      </c>
      <c r="E7" s="21">
        <f t="shared" ca="1" si="0"/>
        <v>700</v>
      </c>
      <c r="F7" s="22">
        <f t="shared" ca="1" si="1"/>
        <v>0</v>
      </c>
      <c r="G7" s="28">
        <v>4</v>
      </c>
      <c r="H7" s="24">
        <f t="shared" ca="1" si="2"/>
        <v>700</v>
      </c>
      <c r="I7" s="25">
        <f t="shared" ca="1" si="3"/>
        <v>0</v>
      </c>
      <c r="J7" s="156">
        <v>1000</v>
      </c>
      <c r="K7" s="156">
        <v>290</v>
      </c>
      <c r="L7" s="130">
        <f t="shared" si="8"/>
        <v>30.368728984701335</v>
      </c>
      <c r="N7" s="9">
        <v>2</v>
      </c>
      <c r="O7" s="50" t="s">
        <v>127</v>
      </c>
      <c r="P7" s="9">
        <v>75</v>
      </c>
      <c r="Q7" s="9">
        <v>0.15</v>
      </c>
      <c r="R7" s="13">
        <v>2</v>
      </c>
      <c r="S7" s="49">
        <f t="shared" ref="S7:S9" ca="1" si="15">$AC$8</f>
        <v>2235.4195256922808</v>
      </c>
      <c r="T7" s="49">
        <f t="shared" ref="T7:T12" ca="1" si="16">(P7/100)*AP7</f>
        <v>166.48298122501311</v>
      </c>
      <c r="U7" s="49">
        <v>0.15</v>
      </c>
      <c r="X7" s="179"/>
      <c r="Y7" s="180"/>
      <c r="Z7" s="182"/>
      <c r="AA7" s="184"/>
      <c r="AB7" s="48" t="s">
        <v>13</v>
      </c>
      <c r="AC7" s="27">
        <f>AC12*0.7</f>
        <v>43.4</v>
      </c>
      <c r="AD7" s="13" t="s">
        <v>10</v>
      </c>
      <c r="AE7" s="38" t="s">
        <v>40</v>
      </c>
      <c r="AF7" s="29">
        <f>AF12*0.7</f>
        <v>44.011618681690607</v>
      </c>
      <c r="AG7" s="39" t="s">
        <v>10</v>
      </c>
      <c r="AP7">
        <f t="shared" ref="AP7:AP37" ca="1" si="17">IF(AV7&lt;0, AW7,AQ7)</f>
        <v>221.97730830001748</v>
      </c>
      <c r="AQ7">
        <f t="shared" ref="AQ7:AQ37" ca="1" si="18">MIN(AT7:AU7)+((S7-MIN(AR7:AS7))/(MAX(AR7:AS7)-MIN(AR7:AS7)))*(MAX(AT7:AU7)-MIN(AT7:AU7))</f>
        <v>203.02269169998252</v>
      </c>
      <c r="AR7" cm="1">
        <f t="array" aca="1" ref="AR7" ca="1">_xlfn.LET(_xlpm.rozsah, $J$3:$J$10001,_xlpm.podminka, (_xlpm.rozsah&gt;S7)*(ISNUMBER(_xlpm.rozsah)),_xlpm.indexy, IF(_xlpm.podminka, ROW(_xlpm.rozsah)-MIN(ROW(_xlpm.rozsah))+1),_xlpm.prvni, MIN(_xlpm.indexy),_xlpm.finalni, IF(_xlpm.prvni=1, 2, _xlpm.prvni),INDEX(_xlpm.rozsah, _xlpm.finalni))</f>
        <v>2300</v>
      </c>
      <c r="AS7" cm="1">
        <f t="array" aca="1" ref="AS7" ca="1">INDEX($J$3:$J$10001,MATCH(AR7,$J$3:$J$10004,0)-1)</f>
        <v>2200</v>
      </c>
      <c r="AT7">
        <f t="shared" ref="AT7:AT37" ca="1" si="19">IF(ISERROR(MATCH(AR7,$J$1:$J$10000,0)), 0, INDEX($K$1:$K$10000, MATCH(AR7,$J$1:$J$10000,0)))</f>
        <v>180</v>
      </c>
      <c r="AU7">
        <f t="shared" ref="AU7:AU37" ca="1" si="20">IF(ISERROR(MATCH(AS7,$J$1:$J$10000,0)), 0, INDEX($K$1:$K$10000, MATCH(AS7,$J$1:$J$10000,0)))</f>
        <v>245</v>
      </c>
      <c r="AV7">
        <f t="shared" ref="AV7:AV37" ca="1" si="21">AT7-AU7</f>
        <v>-65</v>
      </c>
      <c r="AW7">
        <f t="shared" ref="AW7:AW37" ca="1" si="22">MIN(AT7:AU7)+((MAX(AR7:AS7)-S7)/(MAX(AR7:AS7)-MIN(AR7:AS7)))*(MAX(AT7:AU7)-MIN(AT7:AU7))</f>
        <v>221.97730830001748</v>
      </c>
      <c r="AX7">
        <f t="shared" ca="1" si="14"/>
        <v>150</v>
      </c>
      <c r="AY7">
        <f t="shared" ca="1" si="4"/>
        <v>150</v>
      </c>
      <c r="AZ7" cm="1">
        <f t="array" aca="1" ref="AZ7" ca="1">_xlfn.LET(_xlpm.rozsah, $J$3:$J$10001,_xlpm.podminka, (_xlpm.rozsah&gt;H7)*(ISNUMBER(_xlpm.rozsah)),_xlpm.indexy, IF(_xlpm.podminka, ROW(_xlpm.rozsah)-MIN(ROW(_xlpm.rozsah))+1),_xlpm.prvni, MIN(_xlpm.indexy),_xlpm.finalni, IF(_xlpm.prvni=1, 2, _xlpm.prvni),INDEX(_xlpm.rozsah, _xlpm.finalni))</f>
        <v>800</v>
      </c>
      <c r="BA7" cm="1">
        <f t="array" aca="1" ref="BA7" ca="1">INDEX($J$3:$J$10001,MATCH(AZ7,$J$3:$J$10004,0)-1)</f>
        <v>700</v>
      </c>
      <c r="BB7">
        <f t="shared" ca="1" si="9"/>
        <v>210</v>
      </c>
      <c r="BC7">
        <f t="shared" ca="1" si="9"/>
        <v>150</v>
      </c>
      <c r="BD7">
        <f t="shared" ca="1" si="10"/>
        <v>60</v>
      </c>
      <c r="BE7">
        <f t="shared" ca="1" si="5"/>
        <v>210</v>
      </c>
      <c r="BF7">
        <f t="shared" ca="1" si="11"/>
        <v>150</v>
      </c>
      <c r="BG7">
        <f t="shared" ca="1" si="6"/>
        <v>150</v>
      </c>
      <c r="BH7" cm="1">
        <f t="array" aca="1" ref="BH7" ca="1">_xlfn.LET(_xlpm.rozsah, $J$3:$J$10001,_xlpm.podminka, (_xlpm.rozsah&gt;E7)*(ISNUMBER(_xlpm.rozsah)),_xlpm.indexy, IF(_xlpm.podminka, ROW(_xlpm.rozsah)-MIN(ROW(_xlpm.rozsah))+1),_xlpm.prvni, MIN(_xlpm.indexy),_xlpm.finalni, IF(_xlpm.prvni=1, 2, _xlpm.prvni),INDEX(_xlpm.rozsah, _xlpm.finalni))</f>
        <v>800</v>
      </c>
      <c r="BI7" cm="1">
        <f t="array" aca="1" ref="BI7" ca="1">INDEX($J$3:$J$10001,MATCH(BH7,$J$3:$J$10004,0)-1)</f>
        <v>700</v>
      </c>
      <c r="BJ7">
        <f t="shared" ca="1" si="12"/>
        <v>210</v>
      </c>
      <c r="BK7">
        <f t="shared" ca="1" si="12"/>
        <v>150</v>
      </c>
      <c r="BL7">
        <f t="shared" ca="1" si="13"/>
        <v>60</v>
      </c>
      <c r="BM7">
        <f t="shared" ca="1" si="7"/>
        <v>210</v>
      </c>
    </row>
    <row r="8" spans="1:65" ht="15.75" customHeight="1" thickTop="1" x14ac:dyDescent="0.25">
      <c r="A8" s="64">
        <v>5</v>
      </c>
      <c r="B8" s="64">
        <v>0</v>
      </c>
      <c r="C8" s="64">
        <v>0</v>
      </c>
      <c r="D8" s="18">
        <v>5</v>
      </c>
      <c r="E8" s="21">
        <f t="shared" ca="1" si="0"/>
        <v>700</v>
      </c>
      <c r="F8" s="22">
        <f t="shared" ca="1" si="1"/>
        <v>0</v>
      </c>
      <c r="G8" s="23">
        <v>5</v>
      </c>
      <c r="H8" s="24">
        <f t="shared" ca="1" si="2"/>
        <v>700</v>
      </c>
      <c r="I8" s="25">
        <f t="shared" ca="1" si="3"/>
        <v>0</v>
      </c>
      <c r="J8" s="156">
        <v>1100</v>
      </c>
      <c r="K8" s="156">
        <v>300</v>
      </c>
      <c r="L8" s="130">
        <f t="shared" si="8"/>
        <v>34.557519189487721</v>
      </c>
      <c r="N8" s="9">
        <v>3</v>
      </c>
      <c r="O8" s="50" t="s">
        <v>127</v>
      </c>
      <c r="P8" s="9">
        <v>50</v>
      </c>
      <c r="Q8" s="9">
        <v>0.15</v>
      </c>
      <c r="R8" s="13">
        <v>3</v>
      </c>
      <c r="S8" s="49">
        <f t="shared" ca="1" si="15"/>
        <v>2235.4195256922808</v>
      </c>
      <c r="T8" s="49">
        <f t="shared" ca="1" si="16"/>
        <v>110.98865415000874</v>
      </c>
      <c r="U8" s="49">
        <v>0.15</v>
      </c>
      <c r="X8" s="177" t="s">
        <v>202</v>
      </c>
      <c r="Y8" s="178"/>
      <c r="Z8" s="181">
        <v>62</v>
      </c>
      <c r="AA8" s="183" t="s">
        <v>10</v>
      </c>
      <c r="AB8" s="48" t="s">
        <v>41</v>
      </c>
      <c r="AC8" s="27">
        <f ca="1">AC9+0.95*(AC10-AC9)</f>
        <v>2235.4195256922808</v>
      </c>
      <c r="AD8" s="13" t="s">
        <v>38</v>
      </c>
      <c r="AE8" s="38" t="s">
        <v>42</v>
      </c>
      <c r="AF8" s="40">
        <f ca="1">AF9+0.95*(AF10-AF9)</f>
        <v>2231.5021999999999</v>
      </c>
      <c r="AG8" s="34" t="s">
        <v>38</v>
      </c>
      <c r="AH8" s="171" t="s">
        <v>79</v>
      </c>
      <c r="AI8" s="172"/>
      <c r="AJ8" s="172"/>
      <c r="AK8" s="172"/>
      <c r="AL8" s="172"/>
      <c r="AM8" s="173"/>
      <c r="AP8">
        <f t="shared" ca="1" si="17"/>
        <v>221.97730830001748</v>
      </c>
      <c r="AQ8">
        <f t="shared" ca="1" si="18"/>
        <v>203.02269169998252</v>
      </c>
      <c r="AR8" cm="1">
        <f t="array" aca="1" ref="AR8" ca="1">_xlfn.LET(_xlpm.rozsah, $J$3:$J$10001,_xlpm.podminka, (_xlpm.rozsah&gt;S8)*(ISNUMBER(_xlpm.rozsah)),_xlpm.indexy, IF(_xlpm.podminka, ROW(_xlpm.rozsah)-MIN(ROW(_xlpm.rozsah))+1),_xlpm.prvni, MIN(_xlpm.indexy),_xlpm.finalni, IF(_xlpm.prvni=1, 2, _xlpm.prvni),INDEX(_xlpm.rozsah, _xlpm.finalni))</f>
        <v>2300</v>
      </c>
      <c r="AS8" cm="1">
        <f t="array" aca="1" ref="AS8" ca="1">INDEX($J$3:$J$10001,MATCH(AR8,$J$3:$J$10004,0)-1)</f>
        <v>2200</v>
      </c>
      <c r="AT8">
        <f t="shared" ca="1" si="19"/>
        <v>180</v>
      </c>
      <c r="AU8">
        <f t="shared" ca="1" si="20"/>
        <v>245</v>
      </c>
      <c r="AV8">
        <f t="shared" ca="1" si="21"/>
        <v>-65</v>
      </c>
      <c r="AW8">
        <f t="shared" ca="1" si="22"/>
        <v>221.97730830001748</v>
      </c>
      <c r="AX8">
        <f t="shared" ca="1" si="14"/>
        <v>150</v>
      </c>
      <c r="AY8">
        <f t="shared" ca="1" si="4"/>
        <v>150</v>
      </c>
      <c r="AZ8" cm="1">
        <f t="array" aca="1" ref="AZ8" ca="1">_xlfn.LET(_xlpm.rozsah, $J$3:$J$10001,_xlpm.podminka, (_xlpm.rozsah&gt;H8)*(ISNUMBER(_xlpm.rozsah)),_xlpm.indexy, IF(_xlpm.podminka, ROW(_xlpm.rozsah)-MIN(ROW(_xlpm.rozsah))+1),_xlpm.prvni, MIN(_xlpm.indexy),_xlpm.finalni, IF(_xlpm.prvni=1, 2, _xlpm.prvni),INDEX(_xlpm.rozsah, _xlpm.finalni))</f>
        <v>800</v>
      </c>
      <c r="BA8" cm="1">
        <f t="array" aca="1" ref="BA8" ca="1">INDEX($J$3:$J$10001,MATCH(AZ8,$J$3:$J$10004,0)-1)</f>
        <v>700</v>
      </c>
      <c r="BB8">
        <f t="shared" ca="1" si="9"/>
        <v>210</v>
      </c>
      <c r="BC8">
        <f t="shared" ca="1" si="9"/>
        <v>150</v>
      </c>
      <c r="BD8">
        <f t="shared" ca="1" si="10"/>
        <v>60</v>
      </c>
      <c r="BE8">
        <f t="shared" ca="1" si="5"/>
        <v>210</v>
      </c>
      <c r="BF8">
        <f t="shared" ca="1" si="11"/>
        <v>150</v>
      </c>
      <c r="BG8">
        <f t="shared" ca="1" si="6"/>
        <v>150</v>
      </c>
      <c r="BH8" cm="1">
        <f t="array" aca="1" ref="BH8" ca="1">_xlfn.LET(_xlpm.rozsah, $J$3:$J$10001,_xlpm.podminka, (_xlpm.rozsah&gt;E8)*(ISNUMBER(_xlpm.rozsah)),_xlpm.indexy, IF(_xlpm.podminka, ROW(_xlpm.rozsah)-MIN(ROW(_xlpm.rozsah))+1),_xlpm.prvni, MIN(_xlpm.indexy),_xlpm.finalni, IF(_xlpm.prvni=1, 2, _xlpm.prvni),INDEX(_xlpm.rozsah, _xlpm.finalni))</f>
        <v>800</v>
      </c>
      <c r="BI8" cm="1">
        <f t="array" aca="1" ref="BI8" ca="1">INDEX($J$3:$J$10001,MATCH(BH8,$J$3:$J$10004,0)-1)</f>
        <v>700</v>
      </c>
      <c r="BJ8">
        <f t="shared" ca="1" si="12"/>
        <v>210</v>
      </c>
      <c r="BK8">
        <f t="shared" ca="1" si="12"/>
        <v>150</v>
      </c>
      <c r="BL8">
        <f t="shared" ca="1" si="13"/>
        <v>60</v>
      </c>
      <c r="BM8">
        <f t="shared" ca="1" si="7"/>
        <v>210</v>
      </c>
    </row>
    <row r="9" spans="1:65" ht="15.75" customHeight="1" thickBot="1" x14ac:dyDescent="0.3">
      <c r="A9" s="64">
        <v>6</v>
      </c>
      <c r="B9" s="64">
        <v>0</v>
      </c>
      <c r="C9" s="64">
        <v>0</v>
      </c>
      <c r="D9" s="18">
        <v>6</v>
      </c>
      <c r="E9" s="21">
        <f t="shared" ca="1" si="0"/>
        <v>700</v>
      </c>
      <c r="F9" s="22">
        <f t="shared" ca="1" si="1"/>
        <v>0</v>
      </c>
      <c r="G9" s="28">
        <v>6</v>
      </c>
      <c r="H9" s="24">
        <f t="shared" ca="1" si="2"/>
        <v>700</v>
      </c>
      <c r="I9" s="25">
        <f t="shared" ca="1" si="3"/>
        <v>0</v>
      </c>
      <c r="J9" s="156">
        <v>1200</v>
      </c>
      <c r="K9" s="156">
        <v>320</v>
      </c>
      <c r="L9" s="130">
        <f t="shared" si="8"/>
        <v>40.212385965949352</v>
      </c>
      <c r="N9" s="9">
        <v>4</v>
      </c>
      <c r="O9" s="50" t="s">
        <v>127</v>
      </c>
      <c r="P9" s="9">
        <v>10</v>
      </c>
      <c r="Q9" s="9">
        <v>0.1</v>
      </c>
      <c r="R9" s="13">
        <v>4</v>
      </c>
      <c r="S9" s="49">
        <f t="shared" ca="1" si="15"/>
        <v>2235.4195256922808</v>
      </c>
      <c r="T9" s="49">
        <f t="shared" ca="1" si="16"/>
        <v>22.197730830001749</v>
      </c>
      <c r="U9" s="49">
        <v>0.1</v>
      </c>
      <c r="X9" s="179"/>
      <c r="Y9" s="180"/>
      <c r="Z9" s="182"/>
      <c r="AA9" s="184"/>
      <c r="AB9" s="48" t="s">
        <v>44</v>
      </c>
      <c r="AC9" s="27">
        <f>AI22+((AC6-AI18)/(AI19-AI18))*(AI23-AI22)</f>
        <v>1015.0704853773133</v>
      </c>
      <c r="AD9" s="13" t="s">
        <v>38</v>
      </c>
      <c r="AE9" s="38" t="s">
        <v>46</v>
      </c>
      <c r="AF9" s="29">
        <f>AL22+((AF6-AL18)/(AL19-AL18))*(AL23-AL22)</f>
        <v>1025.5</v>
      </c>
      <c r="AG9" s="34" t="s">
        <v>38</v>
      </c>
      <c r="AH9" s="174"/>
      <c r="AI9" s="175"/>
      <c r="AJ9" s="175"/>
      <c r="AK9" s="175"/>
      <c r="AL9" s="175"/>
      <c r="AM9" s="176"/>
      <c r="AP9">
        <f t="shared" ca="1" si="17"/>
        <v>221.97730830001748</v>
      </c>
      <c r="AQ9">
        <f t="shared" ca="1" si="18"/>
        <v>203.02269169998252</v>
      </c>
      <c r="AR9" cm="1">
        <f t="array" aca="1" ref="AR9" ca="1">_xlfn.LET(_xlpm.rozsah, $J$3:$J$10001,_xlpm.podminka, (_xlpm.rozsah&gt;S9)*(ISNUMBER(_xlpm.rozsah)),_xlpm.indexy, IF(_xlpm.podminka, ROW(_xlpm.rozsah)-MIN(ROW(_xlpm.rozsah))+1),_xlpm.prvni, MIN(_xlpm.indexy),_xlpm.finalni, IF(_xlpm.prvni=1, 2, _xlpm.prvni),INDEX(_xlpm.rozsah, _xlpm.finalni))</f>
        <v>2300</v>
      </c>
      <c r="AS9" cm="1">
        <f t="array" aca="1" ref="AS9" ca="1">INDEX($J$3:$J$10001,MATCH(AR9,$J$3:$J$10004,0)-1)</f>
        <v>2200</v>
      </c>
      <c r="AT9">
        <f t="shared" ca="1" si="19"/>
        <v>180</v>
      </c>
      <c r="AU9">
        <f t="shared" ca="1" si="20"/>
        <v>245</v>
      </c>
      <c r="AV9">
        <f t="shared" ca="1" si="21"/>
        <v>-65</v>
      </c>
      <c r="AW9">
        <f t="shared" ca="1" si="22"/>
        <v>221.97730830001748</v>
      </c>
      <c r="AX9">
        <f t="shared" ca="1" si="14"/>
        <v>150</v>
      </c>
      <c r="AY9">
        <f t="shared" ca="1" si="4"/>
        <v>150</v>
      </c>
      <c r="AZ9" cm="1">
        <f t="array" aca="1" ref="AZ9" ca="1">_xlfn.LET(_xlpm.rozsah, $J$3:$J$10001,_xlpm.podminka, (_xlpm.rozsah&gt;H9)*(ISNUMBER(_xlpm.rozsah)),_xlpm.indexy, IF(_xlpm.podminka, ROW(_xlpm.rozsah)-MIN(ROW(_xlpm.rozsah))+1),_xlpm.prvni, MIN(_xlpm.indexy),_xlpm.finalni, IF(_xlpm.prvni=1, 2, _xlpm.prvni),INDEX(_xlpm.rozsah, _xlpm.finalni))</f>
        <v>800</v>
      </c>
      <c r="BA9" cm="1">
        <f t="array" aca="1" ref="BA9" ca="1">INDEX($J$3:$J$10001,MATCH(AZ9,$J$3:$J$10004,0)-1)</f>
        <v>700</v>
      </c>
      <c r="BB9">
        <f t="shared" ca="1" si="9"/>
        <v>210</v>
      </c>
      <c r="BC9">
        <f t="shared" ca="1" si="9"/>
        <v>150</v>
      </c>
      <c r="BD9">
        <f t="shared" ca="1" si="10"/>
        <v>60</v>
      </c>
      <c r="BE9">
        <f t="shared" ca="1" si="5"/>
        <v>210</v>
      </c>
      <c r="BF9">
        <f t="shared" ca="1" si="11"/>
        <v>150</v>
      </c>
      <c r="BG9">
        <f t="shared" ca="1" si="6"/>
        <v>150</v>
      </c>
      <c r="BH9" cm="1">
        <f t="array" aca="1" ref="BH9" ca="1">_xlfn.LET(_xlpm.rozsah, $J$3:$J$10001,_xlpm.podminka, (_xlpm.rozsah&gt;E9)*(ISNUMBER(_xlpm.rozsah)),_xlpm.indexy, IF(_xlpm.podminka, ROW(_xlpm.rozsah)-MIN(ROW(_xlpm.rozsah))+1),_xlpm.prvni, MIN(_xlpm.indexy),_xlpm.finalni, IF(_xlpm.prvni=1, 2, _xlpm.prvni),INDEX(_xlpm.rozsah, _xlpm.finalni))</f>
        <v>800</v>
      </c>
      <c r="BI9" cm="1">
        <f t="array" aca="1" ref="BI9" ca="1">INDEX($J$3:$J$10001,MATCH(BH9,$J$3:$J$10004,0)-1)</f>
        <v>700</v>
      </c>
      <c r="BJ9">
        <f t="shared" ca="1" si="12"/>
        <v>210</v>
      </c>
      <c r="BK9">
        <f t="shared" ca="1" si="12"/>
        <v>150</v>
      </c>
      <c r="BL9">
        <f t="shared" ca="1" si="13"/>
        <v>60</v>
      </c>
      <c r="BM9">
        <f t="shared" ca="1" si="7"/>
        <v>210</v>
      </c>
    </row>
    <row r="10" spans="1:65" ht="15" customHeight="1" thickTop="1" x14ac:dyDescent="0.25">
      <c r="A10" s="64">
        <v>7</v>
      </c>
      <c r="B10" s="64">
        <v>0</v>
      </c>
      <c r="C10" s="64">
        <v>0</v>
      </c>
      <c r="D10" s="18">
        <v>7</v>
      </c>
      <c r="E10" s="21">
        <f t="shared" ca="1" si="0"/>
        <v>700</v>
      </c>
      <c r="F10" s="22">
        <f t="shared" ca="1" si="1"/>
        <v>0</v>
      </c>
      <c r="G10" s="23">
        <v>7</v>
      </c>
      <c r="H10" s="24">
        <f t="shared" ca="1" si="2"/>
        <v>700</v>
      </c>
      <c r="I10" s="25">
        <f t="shared" ca="1" si="3"/>
        <v>0</v>
      </c>
      <c r="J10" s="156">
        <v>1300</v>
      </c>
      <c r="K10" s="156">
        <v>350</v>
      </c>
      <c r="L10" s="130">
        <f t="shared" si="8"/>
        <v>47.647488579445195</v>
      </c>
      <c r="N10" s="9">
        <v>5</v>
      </c>
      <c r="O10" s="50" t="s">
        <v>129</v>
      </c>
      <c r="P10" s="9">
        <v>100</v>
      </c>
      <c r="Q10" s="9">
        <v>0.1</v>
      </c>
      <c r="R10" s="13">
        <v>5</v>
      </c>
      <c r="S10" s="49">
        <f ca="1">($AC$8*$AC$17)</f>
        <v>1676.5646442692105</v>
      </c>
      <c r="T10" s="49">
        <f t="shared" ca="1" si="16"/>
        <v>351.87482845846318</v>
      </c>
      <c r="U10" s="49">
        <v>0.1</v>
      </c>
      <c r="X10" s="185" t="s">
        <v>204</v>
      </c>
      <c r="Y10" s="186"/>
      <c r="Z10" s="181">
        <v>360</v>
      </c>
      <c r="AA10" s="189" t="s">
        <v>9</v>
      </c>
      <c r="AB10" s="37" t="s">
        <v>45</v>
      </c>
      <c r="AC10" s="27">
        <f ca="1">AI24+((AC7-AI21)/(AI20-AI21))*(AI25-AI24)</f>
        <v>2299.6484225509635</v>
      </c>
      <c r="AD10" s="13" t="s">
        <v>38</v>
      </c>
      <c r="AE10" s="38" t="s">
        <v>47</v>
      </c>
      <c r="AF10" s="29">
        <f ca="1">(-1)*((((AL25-AL24)*(AF7-AL20))/(AL21-AL20)-AL25))</f>
        <v>2294.9760000000001</v>
      </c>
      <c r="AG10" s="34" t="s">
        <v>38</v>
      </c>
      <c r="AH10" s="36"/>
      <c r="AI10" s="21"/>
      <c r="AJ10" s="13"/>
      <c r="AK10" s="44"/>
      <c r="AL10" s="25"/>
      <c r="AM10" s="39"/>
      <c r="AP10">
        <f t="shared" ca="1" si="17"/>
        <v>351.87482845846318</v>
      </c>
      <c r="AQ10">
        <f t="shared" ca="1" si="18"/>
        <v>356.12517154153682</v>
      </c>
      <c r="AR10" cm="1">
        <f t="array" aca="1" ref="AR10" ca="1">_xlfn.LET(_xlpm.rozsah, $J$3:$J$10001,_xlpm.podminka, (_xlpm.rozsah&gt;S10)*(ISNUMBER(_xlpm.rozsah)),_xlpm.indexy, IF(_xlpm.podminka, ROW(_xlpm.rozsah)-MIN(ROW(_xlpm.rozsah))+1),_xlpm.prvni, MIN(_xlpm.indexy),_xlpm.finalni, IF(_xlpm.prvni=1, 2, _xlpm.prvni),INDEX(_xlpm.rozsah, _xlpm.finalni))</f>
        <v>1700</v>
      </c>
      <c r="AS10" cm="1">
        <f t="array" aca="1" ref="AS10" ca="1">INDEX($J$3:$J$10001,MATCH(AR10,$J$3:$J$10004,0)-1)</f>
        <v>1600</v>
      </c>
      <c r="AT10">
        <f t="shared" ca="1" si="19"/>
        <v>350</v>
      </c>
      <c r="AU10">
        <f t="shared" ca="1" si="20"/>
        <v>358</v>
      </c>
      <c r="AV10">
        <f t="shared" ca="1" si="21"/>
        <v>-8</v>
      </c>
      <c r="AW10">
        <f t="shared" ca="1" si="22"/>
        <v>351.87482845846318</v>
      </c>
      <c r="AX10">
        <f t="shared" ca="1" si="14"/>
        <v>150</v>
      </c>
      <c r="AY10">
        <f t="shared" ca="1" si="4"/>
        <v>150</v>
      </c>
      <c r="AZ10" cm="1">
        <f t="array" aca="1" ref="AZ10" ca="1">_xlfn.LET(_xlpm.rozsah, $J$3:$J$10001,_xlpm.podminka, (_xlpm.rozsah&gt;H10)*(ISNUMBER(_xlpm.rozsah)),_xlpm.indexy, IF(_xlpm.podminka, ROW(_xlpm.rozsah)-MIN(ROW(_xlpm.rozsah))+1),_xlpm.prvni, MIN(_xlpm.indexy),_xlpm.finalni, IF(_xlpm.prvni=1, 2, _xlpm.prvni),INDEX(_xlpm.rozsah, _xlpm.finalni))</f>
        <v>800</v>
      </c>
      <c r="BA10" cm="1">
        <f t="array" aca="1" ref="BA10" ca="1">INDEX($J$3:$J$10001,MATCH(AZ10,$J$3:$J$10004,0)-1)</f>
        <v>700</v>
      </c>
      <c r="BB10">
        <f t="shared" ca="1" si="9"/>
        <v>210</v>
      </c>
      <c r="BC10">
        <f t="shared" ca="1" si="9"/>
        <v>150</v>
      </c>
      <c r="BD10">
        <f t="shared" ca="1" si="10"/>
        <v>60</v>
      </c>
      <c r="BE10">
        <f t="shared" ca="1" si="5"/>
        <v>210</v>
      </c>
      <c r="BF10">
        <f t="shared" ca="1" si="11"/>
        <v>150</v>
      </c>
      <c r="BG10">
        <f t="shared" ca="1" si="6"/>
        <v>150</v>
      </c>
      <c r="BH10" cm="1">
        <f t="array" aca="1" ref="BH10" ca="1">_xlfn.LET(_xlpm.rozsah, $J$3:$J$10001,_xlpm.podminka, (_xlpm.rozsah&gt;E10)*(ISNUMBER(_xlpm.rozsah)),_xlpm.indexy, IF(_xlpm.podminka, ROW(_xlpm.rozsah)-MIN(ROW(_xlpm.rozsah))+1),_xlpm.prvni, MIN(_xlpm.indexy),_xlpm.finalni, IF(_xlpm.prvni=1, 2, _xlpm.prvni),INDEX(_xlpm.rozsah, _xlpm.finalni))</f>
        <v>800</v>
      </c>
      <c r="BI10" cm="1">
        <f t="array" aca="1" ref="BI10" ca="1">INDEX($J$3:$J$10001,MATCH(BH10,$J$3:$J$10004,0)-1)</f>
        <v>700</v>
      </c>
      <c r="BJ10">
        <f t="shared" ca="1" si="12"/>
        <v>210</v>
      </c>
      <c r="BK10">
        <f t="shared" ca="1" si="12"/>
        <v>150</v>
      </c>
      <c r="BL10">
        <f t="shared" ca="1" si="13"/>
        <v>60</v>
      </c>
      <c r="BM10">
        <f t="shared" ca="1" si="7"/>
        <v>210</v>
      </c>
    </row>
    <row r="11" spans="1:65" ht="15" customHeight="1" thickBot="1" x14ac:dyDescent="0.3">
      <c r="A11" s="64">
        <v>8</v>
      </c>
      <c r="B11" s="64">
        <v>0</v>
      </c>
      <c r="C11" s="64">
        <v>0</v>
      </c>
      <c r="D11" s="18">
        <v>8</v>
      </c>
      <c r="E11" s="21">
        <f t="shared" ca="1" si="0"/>
        <v>700</v>
      </c>
      <c r="F11" s="22">
        <f t="shared" ca="1" si="1"/>
        <v>0</v>
      </c>
      <c r="G11" s="28">
        <v>8</v>
      </c>
      <c r="H11" s="24">
        <f t="shared" ca="1" si="2"/>
        <v>700</v>
      </c>
      <c r="I11" s="25">
        <f t="shared" ca="1" si="3"/>
        <v>0</v>
      </c>
      <c r="J11" s="156">
        <v>1400</v>
      </c>
      <c r="K11" s="156">
        <v>360</v>
      </c>
      <c r="L11" s="130">
        <f t="shared" si="8"/>
        <v>52.778756580308524</v>
      </c>
      <c r="N11" s="9">
        <v>6</v>
      </c>
      <c r="O11" s="50" t="s">
        <v>129</v>
      </c>
      <c r="P11" s="9">
        <v>75</v>
      </c>
      <c r="Q11" s="9">
        <v>0.1</v>
      </c>
      <c r="R11" s="13">
        <v>6</v>
      </c>
      <c r="S11" s="49">
        <f ca="1">($AC$8*$AC$17)</f>
        <v>1676.5646442692105</v>
      </c>
      <c r="T11" s="49">
        <f t="shared" ca="1" si="16"/>
        <v>263.90612134384742</v>
      </c>
      <c r="U11" s="49">
        <v>0.1</v>
      </c>
      <c r="X11" s="187"/>
      <c r="Y11" s="188"/>
      <c r="Z11" s="182"/>
      <c r="AA11" s="190"/>
      <c r="AB11" s="104" t="s">
        <v>11</v>
      </c>
      <c r="AC11" s="105">
        <f>MIN(J3:J10000,Z6)</f>
        <v>700</v>
      </c>
      <c r="AD11" s="13" t="s">
        <v>38</v>
      </c>
      <c r="AE11" s="76" t="s">
        <v>11</v>
      </c>
      <c r="AF11" s="77">
        <f>MIN(J3:J10000)</f>
        <v>700</v>
      </c>
      <c r="AG11" s="34" t="s">
        <v>38</v>
      </c>
      <c r="AH11" s="37"/>
      <c r="AI11" s="26"/>
      <c r="AJ11" s="13"/>
      <c r="AK11" s="38"/>
      <c r="AL11" s="30"/>
      <c r="AM11" s="39"/>
      <c r="AP11">
        <f t="shared" ca="1" si="17"/>
        <v>351.87482845846318</v>
      </c>
      <c r="AQ11">
        <f t="shared" ca="1" si="18"/>
        <v>356.12517154153682</v>
      </c>
      <c r="AR11" cm="1">
        <f t="array" aca="1" ref="AR11" ca="1">_xlfn.LET(_xlpm.rozsah, $J$3:$J$10001,_xlpm.podminka, (_xlpm.rozsah&gt;S11)*(ISNUMBER(_xlpm.rozsah)),_xlpm.indexy, IF(_xlpm.podminka, ROW(_xlpm.rozsah)-MIN(ROW(_xlpm.rozsah))+1),_xlpm.prvni, MIN(_xlpm.indexy),_xlpm.finalni, IF(_xlpm.prvni=1, 2, _xlpm.prvni),INDEX(_xlpm.rozsah, _xlpm.finalni))</f>
        <v>1700</v>
      </c>
      <c r="AS11" cm="1">
        <f t="array" aca="1" ref="AS11" ca="1">INDEX($J$3:$J$10001,MATCH(AR11,$J$3:$J$10004,0)-1)</f>
        <v>1600</v>
      </c>
      <c r="AT11">
        <f t="shared" ca="1" si="19"/>
        <v>350</v>
      </c>
      <c r="AU11">
        <f t="shared" ca="1" si="20"/>
        <v>358</v>
      </c>
      <c r="AV11">
        <f t="shared" ca="1" si="21"/>
        <v>-8</v>
      </c>
      <c r="AW11">
        <f t="shared" ca="1" si="22"/>
        <v>351.87482845846318</v>
      </c>
      <c r="AX11">
        <f t="shared" ca="1" si="14"/>
        <v>150</v>
      </c>
      <c r="AY11">
        <f t="shared" ca="1" si="4"/>
        <v>150</v>
      </c>
      <c r="AZ11" cm="1">
        <f t="array" aca="1" ref="AZ11" ca="1">_xlfn.LET(_xlpm.rozsah, $J$3:$J$10001,_xlpm.podminka, (_xlpm.rozsah&gt;H11)*(ISNUMBER(_xlpm.rozsah)),_xlpm.indexy, IF(_xlpm.podminka, ROW(_xlpm.rozsah)-MIN(ROW(_xlpm.rozsah))+1),_xlpm.prvni, MIN(_xlpm.indexy),_xlpm.finalni, IF(_xlpm.prvni=1, 2, _xlpm.prvni),INDEX(_xlpm.rozsah, _xlpm.finalni))</f>
        <v>800</v>
      </c>
      <c r="BA11" cm="1">
        <f t="array" aca="1" ref="BA11" ca="1">INDEX($J$3:$J$10001,MATCH(AZ11,$J$3:$J$10004,0)-1)</f>
        <v>700</v>
      </c>
      <c r="BB11">
        <f t="shared" ca="1" si="9"/>
        <v>210</v>
      </c>
      <c r="BC11">
        <f t="shared" ca="1" si="9"/>
        <v>150</v>
      </c>
      <c r="BD11">
        <f t="shared" ca="1" si="10"/>
        <v>60</v>
      </c>
      <c r="BE11">
        <f t="shared" ca="1" si="5"/>
        <v>210</v>
      </c>
      <c r="BF11">
        <f t="shared" ca="1" si="11"/>
        <v>150</v>
      </c>
      <c r="BG11">
        <f t="shared" ca="1" si="6"/>
        <v>150</v>
      </c>
      <c r="BH11" cm="1">
        <f t="array" aca="1" ref="BH11" ca="1">_xlfn.LET(_xlpm.rozsah, $J$3:$J$10001,_xlpm.podminka, (_xlpm.rozsah&gt;E11)*(ISNUMBER(_xlpm.rozsah)),_xlpm.indexy, IF(_xlpm.podminka, ROW(_xlpm.rozsah)-MIN(ROW(_xlpm.rozsah))+1),_xlpm.prvni, MIN(_xlpm.indexy),_xlpm.finalni, IF(_xlpm.prvni=1, 2, _xlpm.prvni),INDEX(_xlpm.rozsah, _xlpm.finalni))</f>
        <v>800</v>
      </c>
      <c r="BI11" cm="1">
        <f t="array" aca="1" ref="BI11" ca="1">INDEX($J$3:$J$10001,MATCH(BH11,$J$3:$J$10004,0)-1)</f>
        <v>700</v>
      </c>
      <c r="BJ11">
        <f t="shared" ca="1" si="12"/>
        <v>210</v>
      </c>
      <c r="BK11">
        <f t="shared" ca="1" si="12"/>
        <v>150</v>
      </c>
      <c r="BL11">
        <f t="shared" ca="1" si="13"/>
        <v>60</v>
      </c>
      <c r="BM11">
        <f t="shared" ca="1" si="7"/>
        <v>210</v>
      </c>
    </row>
    <row r="12" spans="1:65" ht="15" customHeight="1" thickTop="1" x14ac:dyDescent="0.25">
      <c r="A12" s="64">
        <v>9</v>
      </c>
      <c r="B12" s="64">
        <v>0</v>
      </c>
      <c r="C12" s="64">
        <v>0</v>
      </c>
      <c r="D12" s="18">
        <v>9</v>
      </c>
      <c r="E12" s="21">
        <f t="shared" ca="1" si="0"/>
        <v>700</v>
      </c>
      <c r="F12" s="22">
        <f t="shared" ca="1" si="1"/>
        <v>0</v>
      </c>
      <c r="G12" s="23">
        <v>9</v>
      </c>
      <c r="H12" s="24">
        <f t="shared" ca="1" si="2"/>
        <v>700</v>
      </c>
      <c r="I12" s="25">
        <f t="shared" ca="1" si="3"/>
        <v>0</v>
      </c>
      <c r="J12" s="156">
        <v>1500</v>
      </c>
      <c r="K12" s="156">
        <v>360</v>
      </c>
      <c r="L12" s="130">
        <f t="shared" si="8"/>
        <v>56.548667764616283</v>
      </c>
      <c r="N12" s="9">
        <v>7</v>
      </c>
      <c r="O12" s="50" t="s">
        <v>129</v>
      </c>
      <c r="P12" s="9">
        <v>50</v>
      </c>
      <c r="Q12" s="9">
        <v>0.1</v>
      </c>
      <c r="R12" s="13">
        <v>7</v>
      </c>
      <c r="S12" s="49">
        <f ca="1">($AC$8*$AC$17)</f>
        <v>1676.5646442692105</v>
      </c>
      <c r="T12" s="49">
        <f t="shared" ca="1" si="16"/>
        <v>175.93741422923159</v>
      </c>
      <c r="U12" s="49">
        <v>0.1</v>
      </c>
      <c r="X12" s="191" t="s">
        <v>201</v>
      </c>
      <c r="Y12" s="192"/>
      <c r="Z12" s="181">
        <v>1900</v>
      </c>
      <c r="AA12" s="183" t="s">
        <v>38</v>
      </c>
      <c r="AB12" s="13" t="s">
        <v>37</v>
      </c>
      <c r="AC12" s="27">
        <f>Z8</f>
        <v>62</v>
      </c>
      <c r="AD12" s="13" t="s">
        <v>10</v>
      </c>
      <c r="AE12" s="39" t="s">
        <v>37</v>
      </c>
      <c r="AF12" s="29">
        <f>MAX(L1:L10000)</f>
        <v>62.873740973843731</v>
      </c>
      <c r="AG12" s="39" t="s">
        <v>10</v>
      </c>
      <c r="AH12" s="37" t="s">
        <v>77</v>
      </c>
      <c r="AI12" s="26" cm="1">
        <f t="array" aca="1" ref="AI12" ca="1">IF(ISERROR(MATCH(AI13,L1:L10000,0)), 0, INDEX(L:L, MATCH(AI13,L1:L10000,0)+1))</f>
        <v>43.353978619539149</v>
      </c>
      <c r="AJ12" s="13" t="s">
        <v>10</v>
      </c>
      <c r="AK12" s="38" t="s">
        <v>80</v>
      </c>
      <c r="AL12" s="30" cm="1">
        <f t="array" aca="1" ref="AL12" ca="1">IF(ISERROR(MATCH(AL13,L1:L10000,0)), 0, INDEX(L1:L10000, MATCH(AL13,L1:L10000,0)+1))</f>
        <v>43.353978619539149</v>
      </c>
      <c r="AM12" s="39" t="s">
        <v>10</v>
      </c>
      <c r="AP12">
        <f t="shared" ca="1" si="17"/>
        <v>351.87482845846318</v>
      </c>
      <c r="AQ12">
        <f t="shared" ca="1" si="18"/>
        <v>356.12517154153682</v>
      </c>
      <c r="AR12" cm="1">
        <f t="array" aca="1" ref="AR12" ca="1">_xlfn.LET(_xlpm.rozsah, $J$3:$J$10001,_xlpm.podminka, (_xlpm.rozsah&gt;S12)*(ISNUMBER(_xlpm.rozsah)),_xlpm.indexy, IF(_xlpm.podminka, ROW(_xlpm.rozsah)-MIN(ROW(_xlpm.rozsah))+1),_xlpm.prvni, MIN(_xlpm.indexy),_xlpm.finalni, IF(_xlpm.prvni=1, 2, _xlpm.prvni),INDEX(_xlpm.rozsah, _xlpm.finalni))</f>
        <v>1700</v>
      </c>
      <c r="AS12" cm="1">
        <f t="array" aca="1" ref="AS12" ca="1">INDEX($J$3:$J$10001,MATCH(AR12,$J$3:$J$10004,0)-1)</f>
        <v>1600</v>
      </c>
      <c r="AT12">
        <f t="shared" ca="1" si="19"/>
        <v>350</v>
      </c>
      <c r="AU12">
        <f t="shared" ca="1" si="20"/>
        <v>358</v>
      </c>
      <c r="AV12">
        <f t="shared" ca="1" si="21"/>
        <v>-8</v>
      </c>
      <c r="AW12">
        <f t="shared" ca="1" si="22"/>
        <v>351.87482845846318</v>
      </c>
      <c r="AX12">
        <f t="shared" ca="1" si="14"/>
        <v>150</v>
      </c>
      <c r="AY12">
        <f t="shared" ca="1" si="4"/>
        <v>150</v>
      </c>
      <c r="AZ12" cm="1">
        <f t="array" aca="1" ref="AZ12" ca="1">_xlfn.LET(_xlpm.rozsah, $J$3:$J$10001,_xlpm.podminka, (_xlpm.rozsah&gt;H12)*(ISNUMBER(_xlpm.rozsah)),_xlpm.indexy, IF(_xlpm.podminka, ROW(_xlpm.rozsah)-MIN(ROW(_xlpm.rozsah))+1),_xlpm.prvni, MIN(_xlpm.indexy),_xlpm.finalni, IF(_xlpm.prvni=1, 2, _xlpm.prvni),INDEX(_xlpm.rozsah, _xlpm.finalni))</f>
        <v>800</v>
      </c>
      <c r="BA12" cm="1">
        <f t="array" aca="1" ref="BA12" ca="1">INDEX($J$3:$J$10001,MATCH(AZ12,$J$3:$J$10004,0)-1)</f>
        <v>700</v>
      </c>
      <c r="BB12">
        <f t="shared" ca="1" si="9"/>
        <v>210</v>
      </c>
      <c r="BC12">
        <f t="shared" ca="1" si="9"/>
        <v>150</v>
      </c>
      <c r="BD12">
        <f t="shared" ca="1" si="10"/>
        <v>60</v>
      </c>
      <c r="BE12">
        <f t="shared" ca="1" si="5"/>
        <v>210</v>
      </c>
      <c r="BF12">
        <f t="shared" ca="1" si="11"/>
        <v>150</v>
      </c>
      <c r="BG12">
        <f t="shared" ca="1" si="6"/>
        <v>150</v>
      </c>
      <c r="BH12" cm="1">
        <f t="array" aca="1" ref="BH12" ca="1">_xlfn.LET(_xlpm.rozsah, $J$3:$J$10001,_xlpm.podminka, (_xlpm.rozsah&gt;E12)*(ISNUMBER(_xlpm.rozsah)),_xlpm.indexy, IF(_xlpm.podminka, ROW(_xlpm.rozsah)-MIN(ROW(_xlpm.rozsah))+1),_xlpm.prvni, MIN(_xlpm.indexy),_xlpm.finalni, IF(_xlpm.prvni=1, 2, _xlpm.prvni),INDEX(_xlpm.rozsah, _xlpm.finalni))</f>
        <v>800</v>
      </c>
      <c r="BI12" cm="1">
        <f t="array" aca="1" ref="BI12" ca="1">INDEX($J$3:$J$10001,MATCH(BH12,$J$3:$J$10004,0)-1)</f>
        <v>700</v>
      </c>
      <c r="BJ12">
        <f t="shared" ca="1" si="12"/>
        <v>210</v>
      </c>
      <c r="BK12">
        <f t="shared" ca="1" si="12"/>
        <v>150</v>
      </c>
      <c r="BL12">
        <f t="shared" ca="1" si="13"/>
        <v>60</v>
      </c>
      <c r="BM12">
        <f t="shared" ca="1" si="7"/>
        <v>210</v>
      </c>
    </row>
    <row r="13" spans="1:65" ht="15.75" customHeight="1" thickBot="1" x14ac:dyDescent="0.3">
      <c r="A13" s="64">
        <v>10</v>
      </c>
      <c r="B13" s="64">
        <v>0</v>
      </c>
      <c r="C13" s="64">
        <v>0</v>
      </c>
      <c r="D13" s="18">
        <v>10</v>
      </c>
      <c r="E13" s="21">
        <f t="shared" ca="1" si="0"/>
        <v>700</v>
      </c>
      <c r="F13" s="22">
        <f t="shared" ca="1" si="1"/>
        <v>0</v>
      </c>
      <c r="G13" s="28">
        <v>10</v>
      </c>
      <c r="H13" s="24">
        <f t="shared" ca="1" si="2"/>
        <v>700</v>
      </c>
      <c r="I13" s="25">
        <f t="shared" ca="1" si="3"/>
        <v>0</v>
      </c>
      <c r="J13" s="156">
        <v>1600</v>
      </c>
      <c r="K13" s="156">
        <v>358</v>
      </c>
      <c r="L13" s="130">
        <f t="shared" si="8"/>
        <v>59.983475732541116</v>
      </c>
      <c r="N13" s="9">
        <v>8</v>
      </c>
      <c r="O13" s="50" t="s">
        <v>130</v>
      </c>
      <c r="P13" s="9" t="s">
        <v>128</v>
      </c>
      <c r="Q13" s="9">
        <v>0.15</v>
      </c>
      <c r="R13" s="13">
        <v>8</v>
      </c>
      <c r="S13" s="49">
        <f>AC11</f>
        <v>700</v>
      </c>
      <c r="T13" s="13" t="s">
        <v>128</v>
      </c>
      <c r="U13" s="49">
        <v>0.15</v>
      </c>
      <c r="X13" s="193"/>
      <c r="Y13" s="194"/>
      <c r="Z13" s="182"/>
      <c r="AA13" s="184"/>
      <c r="AB13" s="131" t="s">
        <v>56</v>
      </c>
      <c r="AC13" s="132">
        <f>MAX(K1:K10000)</f>
        <v>360</v>
      </c>
      <c r="AD13" s="33" t="s">
        <v>9</v>
      </c>
      <c r="AE13" s="133" t="s">
        <v>56</v>
      </c>
      <c r="AF13" s="134">
        <f>MAX(K1:K10000)</f>
        <v>360</v>
      </c>
      <c r="AG13" s="34" t="s">
        <v>9</v>
      </c>
      <c r="AH13" s="37" t="s">
        <v>76</v>
      </c>
      <c r="AI13" s="26" cm="1">
        <f t="array" aca="1" ref="AI13" ca="1">_xlfn.LET(  _xlpm.rozsah, L3:L1000,  _xlpm.hledana, AC7,  _xlpm.ukoncovaci, AF12,  _xlpm.radky, _xlfn._xlws.FILTER(ROW(_xlpm.rozsah), ISNUMBER(_xlpm.rozsah)),  _xlpm.hodnoty, _xlfn._xlws.FILTER(_xlpm.rozsah, ISNUMBER(_xlpm.rozsah)),  _xlpm.otocene, INDEX(_xlpm.hodnoty, COUNT(_xlpm.hodnoty)+1-ROW(INDIRECT("1:"&amp;COUNT(_xlpm.hodnoty)))),  _xlpm.konec, _xlfn.XMATCH(_xlpm.ukoncovaci, _xlpm.otocene, 0, 1),  _xlpm.analyzovane, INDEX(_xlpm.otocene, _xlfn.SEQUENCE(_xlpm.konec-1)),  _xlpm.podminka, _xlpm.analyzovane &gt; _xlpm.hledana,  _xlpm.index, _xlfn.XMATCH(1, _xlpm.podminka*1, 0),  _xlpm.prvniCiselny, 1,  IF(OR(ISERROR(_xlpm.index), _xlpm.index=_xlpm.prvniCiselny), 0, INDEX(_xlpm.analyzovane, _xlpm.index)))</f>
        <v>56.443948009496623</v>
      </c>
      <c r="AJ13" s="13" t="s">
        <v>10</v>
      </c>
      <c r="AK13" s="38" t="s">
        <v>81</v>
      </c>
      <c r="AL13" s="30" cm="1">
        <f t="array" aca="1" ref="AL13" ca="1">_xlfn.LET(  _xlpm.rozsah, L3:L1000,  _xlpm.hledana, AF7,  _xlpm.ukoncovaci, AF12,  _xlpm.radky, _xlfn._xlws.FILTER(ROW(_xlpm.rozsah), ISNUMBER(_xlpm.rozsah)),  _xlpm.hodnoty, _xlfn._xlws.FILTER(_xlpm.rozsah, ISNUMBER(_xlpm.rozsah)),  _xlpm.otocene, INDEX(_xlpm.hodnoty, COUNT(_xlpm.hodnoty)+1-ROW(INDIRECT("1:"&amp;COUNT(_xlpm.hodnoty)))),  _xlpm.konec, _xlfn.XMATCH(_xlpm.ukoncovaci, _xlpm.otocene, 0, 1),  _xlpm.analyzovane, INDEX(_xlpm.otocene, _xlfn.SEQUENCE(_xlpm.konec-1)),  _xlpm.podminka, _xlpm.analyzovane &gt; _xlpm.hledana,  _xlpm.index, _xlfn.XMATCH(1, _xlpm.podminka*1, 0),  _xlpm.prvniCiselny, 1,  IF(OR(ISERROR(_xlpm.index), _xlpm.index=_xlpm.prvniCiselny), 0, INDEX(_xlpm.analyzovane, _xlpm.index))
)</f>
        <v>56.443948009496623</v>
      </c>
      <c r="AM13" s="39" t="s">
        <v>10</v>
      </c>
      <c r="AP13">
        <f t="shared" si="17"/>
        <v>150</v>
      </c>
      <c r="AQ13">
        <f t="shared" si="18"/>
        <v>150</v>
      </c>
      <c r="AR13" cm="1">
        <f t="array" ref="AR13">_xlfn.LET(_xlpm.rozsah, $J$3:$J$10001,_xlpm.podminka, (_xlpm.rozsah&gt;S13)*(ISNUMBER(_xlpm.rozsah)),_xlpm.indexy, IF(_xlpm.podminka, ROW(_xlpm.rozsah)-MIN(ROW(_xlpm.rozsah))+1),_xlpm.prvni, MIN(_xlpm.indexy),_xlpm.finalni, IF(_xlpm.prvni=1, 2, _xlpm.prvni),INDEX(_xlpm.rozsah, _xlpm.finalni))</f>
        <v>800</v>
      </c>
      <c r="AS13" cm="1">
        <f t="array" ref="AS13">INDEX($J$3:$J$10001,MATCH(AR13,$J$3:$J$10004,0)-1)</f>
        <v>700</v>
      </c>
      <c r="AT13">
        <f t="shared" si="19"/>
        <v>210</v>
      </c>
      <c r="AU13">
        <f t="shared" si="20"/>
        <v>150</v>
      </c>
      <c r="AV13">
        <f t="shared" si="21"/>
        <v>60</v>
      </c>
      <c r="AW13">
        <f t="shared" si="22"/>
        <v>210</v>
      </c>
      <c r="AX13">
        <f t="shared" ca="1" si="14"/>
        <v>150</v>
      </c>
      <c r="AY13">
        <f t="shared" ca="1" si="4"/>
        <v>150</v>
      </c>
      <c r="AZ13" cm="1">
        <f t="array" aca="1" ref="AZ13" ca="1">_xlfn.LET(_xlpm.rozsah, $J$3:$J$10001,_xlpm.podminka, (_xlpm.rozsah&gt;H13)*(ISNUMBER(_xlpm.rozsah)),_xlpm.indexy, IF(_xlpm.podminka, ROW(_xlpm.rozsah)-MIN(ROW(_xlpm.rozsah))+1),_xlpm.prvni, MIN(_xlpm.indexy),_xlpm.finalni, IF(_xlpm.prvni=1, 2, _xlpm.prvni),INDEX(_xlpm.rozsah, _xlpm.finalni))</f>
        <v>800</v>
      </c>
      <c r="BA13" cm="1">
        <f t="array" aca="1" ref="BA13" ca="1">INDEX($J$3:$J$10001,MATCH(AZ13,$J$3:$J$10004,0)-1)</f>
        <v>700</v>
      </c>
      <c r="BB13">
        <f t="shared" ca="1" si="9"/>
        <v>210</v>
      </c>
      <c r="BC13">
        <f t="shared" ca="1" si="9"/>
        <v>150</v>
      </c>
      <c r="BD13">
        <f t="shared" ca="1" si="10"/>
        <v>60</v>
      </c>
      <c r="BE13">
        <f t="shared" ca="1" si="5"/>
        <v>210</v>
      </c>
      <c r="BF13">
        <f t="shared" ca="1" si="11"/>
        <v>150</v>
      </c>
      <c r="BG13">
        <f t="shared" ca="1" si="6"/>
        <v>150</v>
      </c>
      <c r="BH13" cm="1">
        <f t="array" aca="1" ref="BH13" ca="1">_xlfn.LET(_xlpm.rozsah, $J$3:$J$10001,_xlpm.podminka, (_xlpm.rozsah&gt;E13)*(ISNUMBER(_xlpm.rozsah)),_xlpm.indexy, IF(_xlpm.podminka, ROW(_xlpm.rozsah)-MIN(ROW(_xlpm.rozsah))+1),_xlpm.prvni, MIN(_xlpm.indexy),_xlpm.finalni, IF(_xlpm.prvni=1, 2, _xlpm.prvni),INDEX(_xlpm.rozsah, _xlpm.finalni))</f>
        <v>800</v>
      </c>
      <c r="BI13" cm="1">
        <f t="array" aca="1" ref="BI13" ca="1">INDEX($J$3:$J$10001,MATCH(BH13,$J$3:$J$10004,0)-1)</f>
        <v>700</v>
      </c>
      <c r="BJ13">
        <f t="shared" ca="1" si="12"/>
        <v>210</v>
      </c>
      <c r="BK13">
        <f t="shared" ca="1" si="12"/>
        <v>150</v>
      </c>
      <c r="BL13">
        <f t="shared" ca="1" si="13"/>
        <v>60</v>
      </c>
      <c r="BM13">
        <f t="shared" ca="1" si="7"/>
        <v>210</v>
      </c>
    </row>
    <row r="14" spans="1:65" ht="15.75" customHeight="1" thickTop="1" x14ac:dyDescent="0.25">
      <c r="A14" s="64">
        <v>11</v>
      </c>
      <c r="B14" s="64">
        <v>0</v>
      </c>
      <c r="C14" s="64">
        <v>0</v>
      </c>
      <c r="D14" s="18">
        <v>11</v>
      </c>
      <c r="E14" s="21">
        <f t="shared" ca="1" si="0"/>
        <v>700</v>
      </c>
      <c r="F14" s="22">
        <f t="shared" ca="1" si="1"/>
        <v>0</v>
      </c>
      <c r="G14" s="23">
        <v>11</v>
      </c>
      <c r="H14" s="24">
        <f t="shared" ca="1" si="2"/>
        <v>700</v>
      </c>
      <c r="I14" s="25">
        <f t="shared" ca="1" si="3"/>
        <v>0</v>
      </c>
      <c r="J14" s="156">
        <v>1700</v>
      </c>
      <c r="K14" s="156">
        <v>350</v>
      </c>
      <c r="L14" s="130">
        <f t="shared" si="8"/>
        <v>62.308254296197561</v>
      </c>
      <c r="N14" s="3"/>
      <c r="O14" s="3"/>
      <c r="P14" s="3"/>
      <c r="Q14" s="3"/>
      <c r="R14" s="3"/>
      <c r="S14" s="3"/>
      <c r="T14" s="3"/>
      <c r="U14" s="3"/>
      <c r="X14" s="3"/>
      <c r="AB14" s="37" t="s">
        <v>209</v>
      </c>
      <c r="AC14" s="137" cm="1">
        <f t="array" ref="AC14">IF(ISERROR(MAX(IF(K1:K10000=AC13, ROW(K1:K10000)))),0,INDEX(J1:J10000, MAX(IF(K1:K10000=AC13, ROW(K1:K10000)))))</f>
        <v>1500</v>
      </c>
      <c r="AD14" s="13" t="s">
        <v>38</v>
      </c>
      <c r="AE14" s="38" t="s">
        <v>209</v>
      </c>
      <c r="AF14" s="30" cm="1">
        <f t="array" ref="AF14">IF(ISERROR(MAX(IF(K1:K10000=AF13, ROW(K1:K10000)))),0,INDEX(J1:J10000, MAX(IF(K1:K10000=AF13, ROW(K1:K10000)))))</f>
        <v>1500</v>
      </c>
      <c r="AG14" s="8" t="s">
        <v>38</v>
      </c>
      <c r="AH14" s="37"/>
      <c r="AI14" s="26"/>
      <c r="AJ14" s="13"/>
      <c r="AK14" s="38"/>
      <c r="AL14" s="30"/>
      <c r="AM14" s="34"/>
      <c r="AX14">
        <f t="shared" ca="1" si="14"/>
        <v>150</v>
      </c>
      <c r="AY14">
        <f t="shared" ca="1" si="4"/>
        <v>150</v>
      </c>
      <c r="AZ14" cm="1">
        <f t="array" aca="1" ref="AZ14" ca="1">_xlfn.LET(_xlpm.rozsah, $J$3:$J$10001,_xlpm.podminka, (_xlpm.rozsah&gt;H14)*(ISNUMBER(_xlpm.rozsah)),_xlpm.indexy, IF(_xlpm.podminka, ROW(_xlpm.rozsah)-MIN(ROW(_xlpm.rozsah))+1),_xlpm.prvni, MIN(_xlpm.indexy),_xlpm.finalni, IF(_xlpm.prvni=1, 2, _xlpm.prvni),INDEX(_xlpm.rozsah, _xlpm.finalni))</f>
        <v>800</v>
      </c>
      <c r="BA14" cm="1">
        <f t="array" aca="1" ref="BA14" ca="1">INDEX($J$3:$J$10001,MATCH(AZ14,$J$3:$J$10004,0)-1)</f>
        <v>700</v>
      </c>
      <c r="BB14">
        <f t="shared" ca="1" si="9"/>
        <v>210</v>
      </c>
      <c r="BC14">
        <f t="shared" ca="1" si="9"/>
        <v>150</v>
      </c>
      <c r="BD14">
        <f t="shared" ca="1" si="10"/>
        <v>60</v>
      </c>
      <c r="BE14">
        <f t="shared" ca="1" si="5"/>
        <v>210</v>
      </c>
      <c r="BF14">
        <f t="shared" ca="1" si="11"/>
        <v>150</v>
      </c>
      <c r="BG14">
        <f t="shared" ca="1" si="6"/>
        <v>150</v>
      </c>
      <c r="BH14" cm="1">
        <f t="array" aca="1" ref="BH14" ca="1">_xlfn.LET(_xlpm.rozsah, $J$3:$J$10001,_xlpm.podminka, (_xlpm.rozsah&gt;E14)*(ISNUMBER(_xlpm.rozsah)),_xlpm.indexy, IF(_xlpm.podminka, ROW(_xlpm.rozsah)-MIN(ROW(_xlpm.rozsah))+1),_xlpm.prvni, MIN(_xlpm.indexy),_xlpm.finalni, IF(_xlpm.prvni=1, 2, _xlpm.prvni),INDEX(_xlpm.rozsah, _xlpm.finalni))</f>
        <v>800</v>
      </c>
      <c r="BI14" cm="1">
        <f t="array" aca="1" ref="BI14" ca="1">INDEX($J$3:$J$10001,MATCH(BH14,$J$3:$J$10004,0)-1)</f>
        <v>700</v>
      </c>
      <c r="BJ14">
        <f t="shared" ca="1" si="12"/>
        <v>210</v>
      </c>
      <c r="BK14">
        <f t="shared" ca="1" si="12"/>
        <v>150</v>
      </c>
      <c r="BL14">
        <f t="shared" ca="1" si="13"/>
        <v>60</v>
      </c>
      <c r="BM14">
        <f t="shared" ca="1" si="7"/>
        <v>210</v>
      </c>
    </row>
    <row r="15" spans="1:65" ht="15.75" customHeight="1" x14ac:dyDescent="0.25">
      <c r="A15" s="64">
        <v>12</v>
      </c>
      <c r="B15" s="64">
        <v>0</v>
      </c>
      <c r="C15" s="64">
        <v>0</v>
      </c>
      <c r="D15" s="18">
        <v>12</v>
      </c>
      <c r="E15" s="21">
        <f t="shared" ca="1" si="0"/>
        <v>700</v>
      </c>
      <c r="F15" s="22">
        <f t="shared" ca="1" si="1"/>
        <v>0</v>
      </c>
      <c r="G15" s="28">
        <v>12</v>
      </c>
      <c r="H15" s="24">
        <f t="shared" ca="1" si="2"/>
        <v>700</v>
      </c>
      <c r="I15" s="25">
        <f t="shared" ca="1" si="3"/>
        <v>0</v>
      </c>
      <c r="J15" s="156">
        <v>1800</v>
      </c>
      <c r="K15" s="156">
        <v>333</v>
      </c>
      <c r="L15" s="130">
        <f t="shared" si="8"/>
        <v>62.76902121872407</v>
      </c>
      <c r="N15" s="3"/>
      <c r="O15" s="3"/>
      <c r="P15" s="3"/>
      <c r="Q15" s="3"/>
      <c r="R15" s="3"/>
      <c r="S15" s="3"/>
      <c r="T15" s="3"/>
      <c r="U15" s="3"/>
      <c r="AB15" s="195" t="s">
        <v>210</v>
      </c>
      <c r="AC15" s="196">
        <f>AC14/Z12</f>
        <v>0.78947368421052633</v>
      </c>
      <c r="AD15" s="203" t="s">
        <v>128</v>
      </c>
      <c r="AE15" s="200" t="s">
        <v>210</v>
      </c>
      <c r="AF15" s="199">
        <f ca="1">AF14/AF8</f>
        <v>0.67219292905021566</v>
      </c>
      <c r="AG15" s="197" t="s">
        <v>128</v>
      </c>
      <c r="AH15" s="37"/>
      <c r="AI15" s="26"/>
      <c r="AJ15" s="13"/>
      <c r="AK15" s="38"/>
      <c r="AL15" s="30"/>
      <c r="AM15" s="34"/>
      <c r="AX15">
        <f t="shared" ca="1" si="14"/>
        <v>150</v>
      </c>
      <c r="AY15">
        <f t="shared" ca="1" si="4"/>
        <v>150</v>
      </c>
      <c r="AZ15" cm="1">
        <f t="array" aca="1" ref="AZ15" ca="1">_xlfn.LET(_xlpm.rozsah, $J$3:$J$10001,_xlpm.podminka, (_xlpm.rozsah&gt;H15)*(ISNUMBER(_xlpm.rozsah)),_xlpm.indexy, IF(_xlpm.podminka, ROW(_xlpm.rozsah)-MIN(ROW(_xlpm.rozsah))+1),_xlpm.prvni, MIN(_xlpm.indexy),_xlpm.finalni, IF(_xlpm.prvni=1, 2, _xlpm.prvni),INDEX(_xlpm.rozsah, _xlpm.finalni))</f>
        <v>800</v>
      </c>
      <c r="BA15" cm="1">
        <f t="array" aca="1" ref="BA15" ca="1">INDEX($J$3:$J$10001,MATCH(AZ15,$J$3:$J$10004,0)-1)</f>
        <v>700</v>
      </c>
      <c r="BB15">
        <f t="shared" ca="1" si="9"/>
        <v>210</v>
      </c>
      <c r="BC15">
        <f t="shared" ca="1" si="9"/>
        <v>150</v>
      </c>
      <c r="BD15">
        <f t="shared" ca="1" si="10"/>
        <v>60</v>
      </c>
      <c r="BE15">
        <f t="shared" ca="1" si="5"/>
        <v>210</v>
      </c>
      <c r="BF15">
        <f t="shared" ca="1" si="11"/>
        <v>150</v>
      </c>
      <c r="BG15">
        <f t="shared" ca="1" si="6"/>
        <v>150</v>
      </c>
      <c r="BH15" cm="1">
        <f t="array" aca="1" ref="BH15" ca="1">_xlfn.LET(_xlpm.rozsah, $J$3:$J$10001,_xlpm.podminka, (_xlpm.rozsah&gt;E15)*(ISNUMBER(_xlpm.rozsah)),_xlpm.indexy, IF(_xlpm.podminka, ROW(_xlpm.rozsah)-MIN(ROW(_xlpm.rozsah))+1),_xlpm.prvni, MIN(_xlpm.indexy),_xlpm.finalni, IF(_xlpm.prvni=1, 2, _xlpm.prvni),INDEX(_xlpm.rozsah, _xlpm.finalni))</f>
        <v>800</v>
      </c>
      <c r="BI15" cm="1">
        <f t="array" aca="1" ref="BI15" ca="1">INDEX($J$3:$J$10001,MATCH(BH15,$J$3:$J$10004,0)-1)</f>
        <v>700</v>
      </c>
      <c r="BJ15">
        <f t="shared" ca="1" si="12"/>
        <v>210</v>
      </c>
      <c r="BK15">
        <f t="shared" ca="1" si="12"/>
        <v>150</v>
      </c>
      <c r="BL15">
        <f t="shared" ca="1" si="13"/>
        <v>60</v>
      </c>
      <c r="BM15">
        <f t="shared" ca="1" si="7"/>
        <v>210</v>
      </c>
    </row>
    <row r="16" spans="1:65" x14ac:dyDescent="0.25">
      <c r="A16" s="64">
        <v>13</v>
      </c>
      <c r="B16" s="64">
        <v>0</v>
      </c>
      <c r="C16" s="64">
        <v>0</v>
      </c>
      <c r="D16" s="18">
        <v>13</v>
      </c>
      <c r="E16" s="21">
        <f t="shared" ca="1" si="0"/>
        <v>700</v>
      </c>
      <c r="F16" s="22">
        <f t="shared" ca="1" si="1"/>
        <v>0</v>
      </c>
      <c r="G16" s="23">
        <v>13</v>
      </c>
      <c r="H16" s="24">
        <f t="shared" ca="1" si="2"/>
        <v>700</v>
      </c>
      <c r="I16" s="25">
        <f t="shared" ca="1" si="3"/>
        <v>0</v>
      </c>
      <c r="J16" s="156">
        <v>1900</v>
      </c>
      <c r="K16" s="156">
        <v>316</v>
      </c>
      <c r="L16" s="130">
        <f t="shared" si="8"/>
        <v>62.873740973843731</v>
      </c>
      <c r="N16" s="205" t="s">
        <v>183</v>
      </c>
      <c r="O16" s="206"/>
      <c r="P16" s="206"/>
      <c r="Q16" s="207"/>
      <c r="R16" s="211" t="s">
        <v>183</v>
      </c>
      <c r="S16" s="212"/>
      <c r="T16" s="212"/>
      <c r="U16" s="213"/>
      <c r="AB16" s="195"/>
      <c r="AC16" s="196"/>
      <c r="AD16" s="204"/>
      <c r="AE16" s="200"/>
      <c r="AF16" s="199"/>
      <c r="AG16" s="198"/>
      <c r="AH16" s="37" t="s">
        <v>82</v>
      </c>
      <c r="AI16" s="26">
        <f ca="1">IF(ISERROR(MATCH(AI13,L1:L10000,0)), 0, INDEX(J1:J10000, MATCH(AI13,L1:L10000,0)))</f>
        <v>2200</v>
      </c>
      <c r="AJ16" s="13" t="s">
        <v>38</v>
      </c>
      <c r="AK16" s="38" t="s">
        <v>84</v>
      </c>
      <c r="AL16" s="30">
        <f ca="1">IF(ISERROR(MATCH(AL13,L1:L10000,0)), 0, INDEX(J1:J10000, MATCH(AL13,L1:L10000,0)))</f>
        <v>2200</v>
      </c>
      <c r="AM16" s="34" t="s">
        <v>38</v>
      </c>
      <c r="AX16">
        <f t="shared" ca="1" si="14"/>
        <v>150</v>
      </c>
      <c r="AY16">
        <f t="shared" ca="1" si="4"/>
        <v>150</v>
      </c>
      <c r="AZ16" cm="1">
        <f t="array" aca="1" ref="AZ16" ca="1">_xlfn.LET(_xlpm.rozsah, $J$3:$J$10001,_xlpm.podminka, (_xlpm.rozsah&gt;H16)*(ISNUMBER(_xlpm.rozsah)),_xlpm.indexy, IF(_xlpm.podminka, ROW(_xlpm.rozsah)-MIN(ROW(_xlpm.rozsah))+1),_xlpm.prvni, MIN(_xlpm.indexy),_xlpm.finalni, IF(_xlpm.prvni=1, 2, _xlpm.prvni),INDEX(_xlpm.rozsah, _xlpm.finalni))</f>
        <v>800</v>
      </c>
      <c r="BA16" cm="1">
        <f t="array" aca="1" ref="BA16" ca="1">INDEX($J$3:$J$10001,MATCH(AZ16,$J$3:$J$10004,0)-1)</f>
        <v>700</v>
      </c>
      <c r="BB16">
        <f t="shared" ca="1" si="9"/>
        <v>210</v>
      </c>
      <c r="BC16">
        <f t="shared" ca="1" si="9"/>
        <v>150</v>
      </c>
      <c r="BD16">
        <f t="shared" ca="1" si="10"/>
        <v>60</v>
      </c>
      <c r="BE16">
        <f t="shared" ca="1" si="5"/>
        <v>210</v>
      </c>
      <c r="BF16">
        <f t="shared" ca="1" si="11"/>
        <v>150</v>
      </c>
      <c r="BG16">
        <f t="shared" ca="1" si="6"/>
        <v>150</v>
      </c>
      <c r="BH16" cm="1">
        <f t="array" aca="1" ref="BH16" ca="1">_xlfn.LET(_xlpm.rozsah, $J$3:$J$10001,_xlpm.podminka, (_xlpm.rozsah&gt;E16)*(ISNUMBER(_xlpm.rozsah)),_xlpm.indexy, IF(_xlpm.podminka, ROW(_xlpm.rozsah)-MIN(ROW(_xlpm.rozsah))+1),_xlpm.prvni, MIN(_xlpm.indexy),_xlpm.finalni, IF(_xlpm.prvni=1, 2, _xlpm.prvni),INDEX(_xlpm.rozsah, _xlpm.finalni))</f>
        <v>800</v>
      </c>
      <c r="BI16" cm="1">
        <f t="array" aca="1" ref="BI16" ca="1">INDEX($J$3:$J$10001,MATCH(BH16,$J$3:$J$10004,0)-1)</f>
        <v>700</v>
      </c>
      <c r="BJ16">
        <f t="shared" ca="1" si="12"/>
        <v>210</v>
      </c>
      <c r="BK16">
        <f t="shared" ca="1" si="12"/>
        <v>150</v>
      </c>
      <c r="BL16">
        <f t="shared" ca="1" si="13"/>
        <v>60</v>
      </c>
      <c r="BM16">
        <f t="shared" ca="1" si="7"/>
        <v>210</v>
      </c>
    </row>
    <row r="17" spans="1:65" x14ac:dyDescent="0.25">
      <c r="A17" s="64">
        <v>14</v>
      </c>
      <c r="B17" s="64">
        <v>0</v>
      </c>
      <c r="C17" s="64">
        <v>0</v>
      </c>
      <c r="D17" s="18">
        <v>14</v>
      </c>
      <c r="E17" s="21">
        <f t="shared" ca="1" si="0"/>
        <v>700</v>
      </c>
      <c r="F17" s="22">
        <f t="shared" ca="1" si="1"/>
        <v>0</v>
      </c>
      <c r="G17" s="28">
        <v>14</v>
      </c>
      <c r="H17" s="24">
        <f t="shared" ca="1" si="2"/>
        <v>700</v>
      </c>
      <c r="I17" s="25">
        <f t="shared" ca="1" si="3"/>
        <v>0</v>
      </c>
      <c r="J17" s="156">
        <v>2000</v>
      </c>
      <c r="K17" s="156">
        <v>300</v>
      </c>
      <c r="L17" s="130">
        <f t="shared" si="8"/>
        <v>62.831853071795862</v>
      </c>
      <c r="N17" s="208"/>
      <c r="O17" s="209"/>
      <c r="P17" s="209"/>
      <c r="Q17" s="210"/>
      <c r="R17" s="214"/>
      <c r="S17" s="215"/>
      <c r="T17" s="215"/>
      <c r="U17" s="216"/>
      <c r="AB17" s="201" t="s">
        <v>213</v>
      </c>
      <c r="AC17" s="196">
        <f>IF(AC15 &lt; 0.6, 0.6, IF(AC15 &gt; 0.75, 0.75, AC15))</f>
        <v>0.75</v>
      </c>
      <c r="AD17" s="203" t="s">
        <v>128</v>
      </c>
      <c r="AE17" s="202" t="s">
        <v>213</v>
      </c>
      <c r="AF17" s="199">
        <f ca="1">IF(AF15 &lt; 0.6, 0.6, IF(AF15 &gt; 0.75, 0.75, AF15))</f>
        <v>0.67219292905021566</v>
      </c>
      <c r="AG17" s="197" t="s">
        <v>128</v>
      </c>
      <c r="AH17" s="37" t="s">
        <v>83</v>
      </c>
      <c r="AI17" s="26">
        <f ca="1">IF(ISERROR(MATCH(AI12,L1:L10000,0)), 0, INDEX(J1:J10000, MATCH(AI12,L1:L10000,0)))</f>
        <v>2300</v>
      </c>
      <c r="AJ17" s="53" t="s">
        <v>38</v>
      </c>
      <c r="AK17" s="38" t="s">
        <v>85</v>
      </c>
      <c r="AL17" s="30">
        <f ca="1">IF(ISERROR(MATCH(AL12,L1:L10000,0)), 0, INDEX(J1:J10000, MATCH(AL12,L1:L10000,0)))</f>
        <v>2300</v>
      </c>
      <c r="AM17" s="34" t="s">
        <v>38</v>
      </c>
      <c r="AX17">
        <f t="shared" ca="1" si="14"/>
        <v>150</v>
      </c>
      <c r="AY17">
        <f t="shared" ca="1" si="4"/>
        <v>150</v>
      </c>
      <c r="AZ17" cm="1">
        <f t="array" aca="1" ref="AZ17" ca="1">_xlfn.LET(_xlpm.rozsah, $J$3:$J$10001,_xlpm.podminka, (_xlpm.rozsah&gt;H17)*(ISNUMBER(_xlpm.rozsah)),_xlpm.indexy, IF(_xlpm.podminka, ROW(_xlpm.rozsah)-MIN(ROW(_xlpm.rozsah))+1),_xlpm.prvni, MIN(_xlpm.indexy),_xlpm.finalni, IF(_xlpm.prvni=1, 2, _xlpm.prvni),INDEX(_xlpm.rozsah, _xlpm.finalni))</f>
        <v>800</v>
      </c>
      <c r="BA17" cm="1">
        <f t="array" aca="1" ref="BA17" ca="1">INDEX($J$3:$J$10001,MATCH(AZ17,$J$3:$J$10004,0)-1)</f>
        <v>700</v>
      </c>
      <c r="BB17">
        <f t="shared" ca="1" si="9"/>
        <v>210</v>
      </c>
      <c r="BC17">
        <f t="shared" ca="1" si="9"/>
        <v>150</v>
      </c>
      <c r="BD17">
        <f t="shared" ca="1" si="10"/>
        <v>60</v>
      </c>
      <c r="BE17">
        <f t="shared" ca="1" si="5"/>
        <v>210</v>
      </c>
      <c r="BF17">
        <f t="shared" ca="1" si="11"/>
        <v>150</v>
      </c>
      <c r="BG17">
        <f t="shared" ca="1" si="6"/>
        <v>150</v>
      </c>
      <c r="BH17" cm="1">
        <f t="array" aca="1" ref="BH17" ca="1">_xlfn.LET(_xlpm.rozsah, $J$3:$J$10001,_xlpm.podminka, (_xlpm.rozsah&gt;E17)*(ISNUMBER(_xlpm.rozsah)),_xlpm.indexy, IF(_xlpm.podminka, ROW(_xlpm.rozsah)-MIN(ROW(_xlpm.rozsah))+1),_xlpm.prvni, MIN(_xlpm.indexy),_xlpm.finalni, IF(_xlpm.prvni=1, 2, _xlpm.prvni),INDEX(_xlpm.rozsah, _xlpm.finalni))</f>
        <v>800</v>
      </c>
      <c r="BI17" cm="1">
        <f t="array" aca="1" ref="BI17" ca="1">INDEX($J$3:$J$10001,MATCH(BH17,$J$3:$J$10004,0)-1)</f>
        <v>700</v>
      </c>
      <c r="BJ17">
        <f t="shared" ca="1" si="12"/>
        <v>210</v>
      </c>
      <c r="BK17">
        <f t="shared" ca="1" si="12"/>
        <v>150</v>
      </c>
      <c r="BL17">
        <f t="shared" ca="1" si="13"/>
        <v>60</v>
      </c>
      <c r="BM17">
        <f t="shared" ca="1" si="7"/>
        <v>210</v>
      </c>
    </row>
    <row r="18" spans="1:65" x14ac:dyDescent="0.25">
      <c r="A18" s="64">
        <v>15</v>
      </c>
      <c r="B18" s="64">
        <v>0</v>
      </c>
      <c r="C18" s="64">
        <v>0</v>
      </c>
      <c r="D18" s="18">
        <v>15</v>
      </c>
      <c r="E18" s="21">
        <f t="shared" ca="1" si="0"/>
        <v>700</v>
      </c>
      <c r="F18" s="22">
        <f t="shared" ca="1" si="1"/>
        <v>0</v>
      </c>
      <c r="G18" s="23">
        <v>15</v>
      </c>
      <c r="H18" s="24">
        <f t="shared" ca="1" si="2"/>
        <v>700</v>
      </c>
      <c r="I18" s="25">
        <f t="shared" ca="1" si="3"/>
        <v>0</v>
      </c>
      <c r="J18" s="156">
        <v>2100</v>
      </c>
      <c r="K18" s="156">
        <v>280</v>
      </c>
      <c r="L18" s="130">
        <f t="shared" si="8"/>
        <v>61.575216010359945</v>
      </c>
      <c r="N18" s="50" t="s">
        <v>132</v>
      </c>
      <c r="O18" s="50" t="s">
        <v>131</v>
      </c>
      <c r="P18" s="50" t="s">
        <v>133</v>
      </c>
      <c r="Q18" s="50" t="s">
        <v>134</v>
      </c>
      <c r="R18" s="34" t="s">
        <v>132</v>
      </c>
      <c r="S18" s="34" t="s">
        <v>131</v>
      </c>
      <c r="T18" s="34" t="s">
        <v>133</v>
      </c>
      <c r="U18" s="34" t="s">
        <v>134</v>
      </c>
      <c r="AB18" s="201"/>
      <c r="AC18" s="196"/>
      <c r="AD18" s="204"/>
      <c r="AE18" s="202"/>
      <c r="AF18" s="199"/>
      <c r="AG18" s="198"/>
      <c r="AH18" s="37" t="s">
        <v>28</v>
      </c>
      <c r="AI18" s="27" cm="1">
        <f t="array" ref="AI18">INDEX(L1:L10000,MATCH(AI19,L1:L10000,0)-1)</f>
        <v>30.368728984701335</v>
      </c>
      <c r="AJ18" s="13" t="s">
        <v>10</v>
      </c>
      <c r="AK18" s="38" t="s">
        <v>29</v>
      </c>
      <c r="AL18" s="30" cm="1">
        <f t="array" ref="AL18">INDEX(L:L,MATCH(AL19,L1:L10000,0)-1)</f>
        <v>30.368728984701335</v>
      </c>
      <c r="AM18" s="39" t="s">
        <v>10</v>
      </c>
      <c r="AX18">
        <f t="shared" ca="1" si="14"/>
        <v>150</v>
      </c>
      <c r="AY18">
        <f t="shared" ca="1" si="4"/>
        <v>150</v>
      </c>
      <c r="AZ18" cm="1">
        <f t="array" aca="1" ref="AZ18" ca="1">_xlfn.LET(_xlpm.rozsah, $J$3:$J$10001,_xlpm.podminka, (_xlpm.rozsah&gt;H18)*(ISNUMBER(_xlpm.rozsah)),_xlpm.indexy, IF(_xlpm.podminka, ROW(_xlpm.rozsah)-MIN(ROW(_xlpm.rozsah))+1),_xlpm.prvni, MIN(_xlpm.indexy),_xlpm.finalni, IF(_xlpm.prvni=1, 2, _xlpm.prvni),INDEX(_xlpm.rozsah, _xlpm.finalni))</f>
        <v>800</v>
      </c>
      <c r="BA18" cm="1">
        <f t="array" aca="1" ref="BA18" ca="1">INDEX($J$3:$J$10001,MATCH(AZ18,$J$3:$J$10004,0)-1)</f>
        <v>700</v>
      </c>
      <c r="BB18">
        <f t="shared" ca="1" si="9"/>
        <v>210</v>
      </c>
      <c r="BC18">
        <f t="shared" ca="1" si="9"/>
        <v>150</v>
      </c>
      <c r="BD18">
        <f t="shared" ca="1" si="10"/>
        <v>60</v>
      </c>
      <c r="BE18">
        <f t="shared" ca="1" si="5"/>
        <v>210</v>
      </c>
      <c r="BF18">
        <f t="shared" ca="1" si="11"/>
        <v>150</v>
      </c>
      <c r="BG18">
        <f t="shared" ca="1" si="6"/>
        <v>150</v>
      </c>
      <c r="BH18" cm="1">
        <f t="array" aca="1" ref="BH18" ca="1">_xlfn.LET(_xlpm.rozsah, $J$3:$J$10001,_xlpm.podminka, (_xlpm.rozsah&gt;E18)*(ISNUMBER(_xlpm.rozsah)),_xlpm.indexy, IF(_xlpm.podminka, ROW(_xlpm.rozsah)-MIN(ROW(_xlpm.rozsah))+1),_xlpm.prvni, MIN(_xlpm.indexy),_xlpm.finalni, IF(_xlpm.prvni=1, 2, _xlpm.prvni),INDEX(_xlpm.rozsah, _xlpm.finalni))</f>
        <v>800</v>
      </c>
      <c r="BI18" cm="1">
        <f t="array" aca="1" ref="BI18" ca="1">INDEX($J$3:$J$10001,MATCH(BH18,$J$3:$J$10004,0)-1)</f>
        <v>700</v>
      </c>
      <c r="BJ18">
        <f t="shared" ca="1" si="12"/>
        <v>210</v>
      </c>
      <c r="BK18">
        <f t="shared" ca="1" si="12"/>
        <v>150</v>
      </c>
      <c r="BL18">
        <f t="shared" ca="1" si="13"/>
        <v>60</v>
      </c>
      <c r="BM18">
        <f t="shared" ca="1" si="7"/>
        <v>210</v>
      </c>
    </row>
    <row r="19" spans="1:65" ht="15" customHeight="1" x14ac:dyDescent="0.25">
      <c r="A19" s="64">
        <v>16</v>
      </c>
      <c r="B19" s="64">
        <v>0</v>
      </c>
      <c r="C19" s="64">
        <v>0</v>
      </c>
      <c r="D19" s="18">
        <v>16</v>
      </c>
      <c r="E19" s="21">
        <f t="shared" ca="1" si="0"/>
        <v>700</v>
      </c>
      <c r="F19" s="22">
        <f t="shared" ca="1" si="1"/>
        <v>0</v>
      </c>
      <c r="G19" s="28">
        <v>16</v>
      </c>
      <c r="H19" s="24">
        <f t="shared" ca="1" si="2"/>
        <v>700</v>
      </c>
      <c r="I19" s="25">
        <f t="shared" ca="1" si="3"/>
        <v>0</v>
      </c>
      <c r="J19" s="156">
        <v>2200</v>
      </c>
      <c r="K19" s="156">
        <v>245</v>
      </c>
      <c r="L19" s="130">
        <f t="shared" si="8"/>
        <v>56.443948009496623</v>
      </c>
      <c r="N19" s="9">
        <v>1</v>
      </c>
      <c r="O19" s="50" t="s">
        <v>127</v>
      </c>
      <c r="P19" s="50">
        <v>100</v>
      </c>
      <c r="Q19" s="138">
        <v>0.15</v>
      </c>
      <c r="R19" s="39">
        <v>1</v>
      </c>
      <c r="S19" s="40">
        <f ca="1">$AF$8</f>
        <v>2231.5021999999999</v>
      </c>
      <c r="T19" s="40">
        <f ca="1">AP19*(P19/100)</f>
        <v>224.52357000000006</v>
      </c>
      <c r="U19" s="40">
        <v>0.15</v>
      </c>
      <c r="AH19" s="37" t="s">
        <v>32</v>
      </c>
      <c r="AI19" s="27" cm="1">
        <f t="array" ref="AI19">_xlfn.LET(_xlpm.rozsah, L1:L10000,_xlpm.podminka, (_xlpm.rozsah&gt;AC6)*(ISNUMBER(_xlpm.rozsah)),_xlpm.indexy, IF(_xlpm.podminka, ROW(_xlpm.rozsah)-MIN(ROW(_xlpm.rozsah))+1),_xlpm.prvni, MIN(_xlpm.indexy),_xlpm.finalni, IF(_xlpm.prvni=1, 2, _xlpm.prvni),INDEX(_xlpm.rozsah, _xlpm.finalni))</f>
        <v>34.557519189487721</v>
      </c>
      <c r="AJ19" s="13" t="s">
        <v>10</v>
      </c>
      <c r="AK19" s="38" t="s">
        <v>34</v>
      </c>
      <c r="AL19" s="30" cm="1">
        <f t="array" ref="AL19">_xlfn.LET(_xlpm.rozsah, L1:L10000,_xlpm.hledana, AF6,_xlpm.cisla, _xlfn._xlws.FILTER(_xlpm.rozsah, ISNUMBER(_xlpm.rozsah)),_xlpm.prvniCislo, INDEX(_xlpm.cisla, 1),_xlpm.podminka, (_xlpm.rozsah &gt; _xlpm.hledana) * ISNUMBER(_xlpm.rozsah),_xlpm.indexy, IF(_xlpm.podminka, ROW(_xlpm.rozsah) - MIN(ROW(_xlpm.rozsah)) + 1),_xlpm.prvniIndex, MIN(_xlpm.indexy),_xlpm.nalezena, INDEX(_xlpm.rozsah, _xlpm.prvniIndex),IF(_xlpm.nalezena = _xlpm.prvniCislo, 0, _xlpm.nalezena))</f>
        <v>34.557519189487721</v>
      </c>
      <c r="AM19" s="39" t="s">
        <v>10</v>
      </c>
      <c r="AP19">
        <f t="shared" ca="1" si="17"/>
        <v>224.52357000000006</v>
      </c>
      <c r="AQ19">
        <f t="shared" ca="1" si="18"/>
        <v>200.47642999999994</v>
      </c>
      <c r="AR19" cm="1">
        <f t="array" aca="1" ref="AR19" ca="1">_xlfn.LET(_xlpm.rozsah, $J$3:$J$10001,_xlpm.podminka, (_xlpm.rozsah&gt;S19)*(ISNUMBER(_xlpm.rozsah)),_xlpm.indexy, IF(_xlpm.podminka, ROW(_xlpm.rozsah)-MIN(ROW(_xlpm.rozsah))+1),_xlpm.prvni, MIN(_xlpm.indexy),_xlpm.finalni, IF(_xlpm.prvni=1, 2, _xlpm.prvni),INDEX(_xlpm.rozsah, _xlpm.finalni))</f>
        <v>2300</v>
      </c>
      <c r="AS19" cm="1">
        <f t="array" aca="1" ref="AS19" ca="1">INDEX($J$3:$J$10001,MATCH(AR19,$J$3:$J$10004,0)-1)</f>
        <v>2200</v>
      </c>
      <c r="AT19">
        <f t="shared" ca="1" si="19"/>
        <v>180</v>
      </c>
      <c r="AU19">
        <f t="shared" ca="1" si="20"/>
        <v>245</v>
      </c>
      <c r="AV19">
        <f t="shared" ca="1" si="21"/>
        <v>-65</v>
      </c>
      <c r="AW19">
        <f t="shared" ca="1" si="22"/>
        <v>224.52357000000006</v>
      </c>
      <c r="AX19">
        <f t="shared" ca="1" si="14"/>
        <v>150</v>
      </c>
      <c r="AY19">
        <f t="shared" ca="1" si="4"/>
        <v>150</v>
      </c>
      <c r="AZ19" cm="1">
        <f t="array" aca="1" ref="AZ19" ca="1">_xlfn.LET(_xlpm.rozsah, $J$3:$J$10001,_xlpm.podminka, (_xlpm.rozsah&gt;H19)*(ISNUMBER(_xlpm.rozsah)),_xlpm.indexy, IF(_xlpm.podminka, ROW(_xlpm.rozsah)-MIN(ROW(_xlpm.rozsah))+1),_xlpm.prvni, MIN(_xlpm.indexy),_xlpm.finalni, IF(_xlpm.prvni=1, 2, _xlpm.prvni),INDEX(_xlpm.rozsah, _xlpm.finalni))</f>
        <v>800</v>
      </c>
      <c r="BA19" cm="1">
        <f t="array" aca="1" ref="BA19" ca="1">INDEX($J$3:$J$10001,MATCH(AZ19,$J$3:$J$10004,0)-1)</f>
        <v>700</v>
      </c>
      <c r="BB19">
        <f t="shared" ca="1" si="9"/>
        <v>210</v>
      </c>
      <c r="BC19">
        <f t="shared" ca="1" si="9"/>
        <v>150</v>
      </c>
      <c r="BD19">
        <f t="shared" ca="1" si="10"/>
        <v>60</v>
      </c>
      <c r="BE19">
        <f t="shared" ca="1" si="5"/>
        <v>210</v>
      </c>
      <c r="BF19">
        <f t="shared" ca="1" si="11"/>
        <v>150</v>
      </c>
      <c r="BG19">
        <f t="shared" ca="1" si="6"/>
        <v>150</v>
      </c>
      <c r="BH19" cm="1">
        <f t="array" aca="1" ref="BH19" ca="1">_xlfn.LET(_xlpm.rozsah, $J$3:$J$10001,_xlpm.podminka, (_xlpm.rozsah&gt;E19)*(ISNUMBER(_xlpm.rozsah)),_xlpm.indexy, IF(_xlpm.podminka, ROW(_xlpm.rozsah)-MIN(ROW(_xlpm.rozsah))+1),_xlpm.prvni, MIN(_xlpm.indexy),_xlpm.finalni, IF(_xlpm.prvni=1, 2, _xlpm.prvni),INDEX(_xlpm.rozsah, _xlpm.finalni))</f>
        <v>800</v>
      </c>
      <c r="BI19" cm="1">
        <f t="array" aca="1" ref="BI19" ca="1">INDEX($J$3:$J$10001,MATCH(BH19,$J$3:$J$10004,0)-1)</f>
        <v>700</v>
      </c>
      <c r="BJ19">
        <f t="shared" ca="1" si="12"/>
        <v>210</v>
      </c>
      <c r="BK19">
        <f t="shared" ca="1" si="12"/>
        <v>150</v>
      </c>
      <c r="BL19">
        <f t="shared" ca="1" si="13"/>
        <v>60</v>
      </c>
      <c r="BM19">
        <f t="shared" ca="1" si="7"/>
        <v>210</v>
      </c>
    </row>
    <row r="20" spans="1:65" ht="15" customHeight="1" x14ac:dyDescent="0.25">
      <c r="A20" s="64">
        <v>17</v>
      </c>
      <c r="B20" s="64">
        <v>0</v>
      </c>
      <c r="C20" s="64">
        <v>0</v>
      </c>
      <c r="D20" s="18">
        <v>17</v>
      </c>
      <c r="E20" s="21">
        <f t="shared" ca="1" si="0"/>
        <v>700</v>
      </c>
      <c r="F20" s="22">
        <f t="shared" ca="1" si="1"/>
        <v>0</v>
      </c>
      <c r="G20" s="23">
        <v>17</v>
      </c>
      <c r="H20" s="24">
        <f t="shared" ca="1" si="2"/>
        <v>700</v>
      </c>
      <c r="I20" s="25">
        <f t="shared" ca="1" si="3"/>
        <v>0</v>
      </c>
      <c r="J20" s="156">
        <v>2300</v>
      </c>
      <c r="K20" s="156">
        <v>180</v>
      </c>
      <c r="L20" s="130">
        <f t="shared" si="8"/>
        <v>43.353978619539149</v>
      </c>
      <c r="N20" s="9">
        <v>2</v>
      </c>
      <c r="O20" s="50" t="s">
        <v>127</v>
      </c>
      <c r="P20" s="50">
        <v>75</v>
      </c>
      <c r="Q20" s="138">
        <v>0.15</v>
      </c>
      <c r="R20" s="39">
        <v>2</v>
      </c>
      <c r="S20" s="40">
        <f t="shared" ref="S20:S22" ca="1" si="23">$AF$8</f>
        <v>2231.5021999999999</v>
      </c>
      <c r="T20" s="40">
        <f t="shared" ref="T20:T25" ca="1" si="24">AP20*(P20/100)</f>
        <v>168.39267750000005</v>
      </c>
      <c r="U20" s="40">
        <v>0.15</v>
      </c>
      <c r="AH20" s="42" t="s">
        <v>48</v>
      </c>
      <c r="AI20" s="27">
        <f ca="1">MAX(AI10,AI12)</f>
        <v>43.353978619539149</v>
      </c>
      <c r="AJ20" s="13" t="s">
        <v>10</v>
      </c>
      <c r="AK20" s="38" t="s">
        <v>52</v>
      </c>
      <c r="AL20" s="30">
        <f ca="1">MAX(AL11,AL12)</f>
        <v>43.353978619539149</v>
      </c>
      <c r="AM20" s="39" t="s">
        <v>10</v>
      </c>
      <c r="AP20">
        <f t="shared" ca="1" si="17"/>
        <v>224.52357000000006</v>
      </c>
      <c r="AQ20">
        <f t="shared" ca="1" si="18"/>
        <v>200.47642999999994</v>
      </c>
      <c r="AR20" cm="1">
        <f t="array" aca="1" ref="AR20" ca="1">_xlfn.LET(_xlpm.rozsah, $J$3:$J$10001,_xlpm.podminka, (_xlpm.rozsah&gt;S20)*(ISNUMBER(_xlpm.rozsah)),_xlpm.indexy, IF(_xlpm.podminka, ROW(_xlpm.rozsah)-MIN(ROW(_xlpm.rozsah))+1),_xlpm.prvni, MIN(_xlpm.indexy),_xlpm.finalni, IF(_xlpm.prvni=1, 2, _xlpm.prvni),INDEX(_xlpm.rozsah, _xlpm.finalni))</f>
        <v>2300</v>
      </c>
      <c r="AS20" cm="1">
        <f t="array" aca="1" ref="AS20" ca="1">INDEX($J$3:$J$10001,MATCH(AR20,$J$3:$J$10004,0)-1)</f>
        <v>2200</v>
      </c>
      <c r="AT20">
        <f t="shared" ca="1" si="19"/>
        <v>180</v>
      </c>
      <c r="AU20">
        <f t="shared" ca="1" si="20"/>
        <v>245</v>
      </c>
      <c r="AV20">
        <f t="shared" ca="1" si="21"/>
        <v>-65</v>
      </c>
      <c r="AW20">
        <f t="shared" ca="1" si="22"/>
        <v>224.52357000000006</v>
      </c>
      <c r="AX20">
        <f t="shared" ca="1" si="14"/>
        <v>150</v>
      </c>
      <c r="AY20">
        <f t="shared" ca="1" si="4"/>
        <v>150</v>
      </c>
      <c r="AZ20" cm="1">
        <f t="array" aca="1" ref="AZ20" ca="1">_xlfn.LET(_xlpm.rozsah, $J$3:$J$10001,_xlpm.podminka, (_xlpm.rozsah&gt;H20)*(ISNUMBER(_xlpm.rozsah)),_xlpm.indexy, IF(_xlpm.podminka, ROW(_xlpm.rozsah)-MIN(ROW(_xlpm.rozsah))+1),_xlpm.prvni, MIN(_xlpm.indexy),_xlpm.finalni, IF(_xlpm.prvni=1, 2, _xlpm.prvni),INDEX(_xlpm.rozsah, _xlpm.finalni))</f>
        <v>800</v>
      </c>
      <c r="BA20" cm="1">
        <f t="array" aca="1" ref="BA20" ca="1">INDEX($J$3:$J$10001,MATCH(AZ20,$J$3:$J$10004,0)-1)</f>
        <v>700</v>
      </c>
      <c r="BB20">
        <f t="shared" ca="1" si="9"/>
        <v>210</v>
      </c>
      <c r="BC20">
        <f t="shared" ca="1" si="9"/>
        <v>150</v>
      </c>
      <c r="BD20">
        <f t="shared" ca="1" si="10"/>
        <v>60</v>
      </c>
      <c r="BE20">
        <f t="shared" ca="1" si="5"/>
        <v>210</v>
      </c>
      <c r="BF20">
        <f t="shared" ca="1" si="11"/>
        <v>150</v>
      </c>
      <c r="BG20">
        <f t="shared" ca="1" si="6"/>
        <v>150</v>
      </c>
      <c r="BH20" cm="1">
        <f t="array" aca="1" ref="BH20" ca="1">_xlfn.LET(_xlpm.rozsah, $J$3:$J$10001,_xlpm.podminka, (_xlpm.rozsah&gt;E20)*(ISNUMBER(_xlpm.rozsah)),_xlpm.indexy, IF(_xlpm.podminka, ROW(_xlpm.rozsah)-MIN(ROW(_xlpm.rozsah))+1),_xlpm.prvni, MIN(_xlpm.indexy),_xlpm.finalni, IF(_xlpm.prvni=1, 2, _xlpm.prvni),INDEX(_xlpm.rozsah, _xlpm.finalni))</f>
        <v>800</v>
      </c>
      <c r="BI20" cm="1">
        <f t="array" aca="1" ref="BI20" ca="1">INDEX($J$3:$J$10001,MATCH(BH20,$J$3:$J$10004,0)-1)</f>
        <v>700</v>
      </c>
      <c r="BJ20">
        <f t="shared" ca="1" si="12"/>
        <v>210</v>
      </c>
      <c r="BK20">
        <f t="shared" ca="1" si="12"/>
        <v>150</v>
      </c>
      <c r="BL20">
        <f t="shared" ca="1" si="13"/>
        <v>60</v>
      </c>
      <c r="BM20">
        <f t="shared" ca="1" si="7"/>
        <v>210</v>
      </c>
    </row>
    <row r="21" spans="1:65" x14ac:dyDescent="0.25">
      <c r="A21" s="64">
        <v>18</v>
      </c>
      <c r="B21" s="64">
        <v>0</v>
      </c>
      <c r="C21" s="64">
        <v>0</v>
      </c>
      <c r="D21" s="18">
        <v>18</v>
      </c>
      <c r="E21" s="21">
        <f t="shared" ca="1" si="0"/>
        <v>700</v>
      </c>
      <c r="F21" s="22">
        <f t="shared" ca="1" si="1"/>
        <v>0</v>
      </c>
      <c r="G21" s="28">
        <v>18</v>
      </c>
      <c r="H21" s="24">
        <f t="shared" ca="1" si="2"/>
        <v>700</v>
      </c>
      <c r="I21" s="25">
        <f t="shared" ca="1" si="3"/>
        <v>0</v>
      </c>
      <c r="J21" s="156">
        <v>2400</v>
      </c>
      <c r="K21" s="156">
        <v>10</v>
      </c>
      <c r="L21" s="130">
        <f t="shared" si="8"/>
        <v>2.5132741228718345</v>
      </c>
      <c r="N21" s="9">
        <v>3</v>
      </c>
      <c r="O21" s="50" t="s">
        <v>127</v>
      </c>
      <c r="P21" s="50">
        <v>50</v>
      </c>
      <c r="Q21" s="138">
        <v>0.15</v>
      </c>
      <c r="R21" s="39">
        <v>3</v>
      </c>
      <c r="S21" s="40">
        <f t="shared" ca="1" si="23"/>
        <v>2231.5021999999999</v>
      </c>
      <c r="T21" s="40">
        <f t="shared" ca="1" si="24"/>
        <v>112.26178500000003</v>
      </c>
      <c r="U21" s="40">
        <v>0.15</v>
      </c>
      <c r="AH21" s="37" t="s">
        <v>49</v>
      </c>
      <c r="AI21" s="27">
        <f ca="1">MAX(AI11,AI13)</f>
        <v>56.443948009496623</v>
      </c>
      <c r="AJ21" s="13" t="s">
        <v>10</v>
      </c>
      <c r="AK21" s="38" t="s">
        <v>53</v>
      </c>
      <c r="AL21" s="30" cm="1">
        <f t="array" aca="1" ref="AL21" ca="1">INDEX(L1:L10000,MATCH(AL20,L1:L10000,0)-1)</f>
        <v>56.443948009496623</v>
      </c>
      <c r="AM21" s="39" t="s">
        <v>10</v>
      </c>
      <c r="AP21">
        <f t="shared" ca="1" si="17"/>
        <v>224.52357000000006</v>
      </c>
      <c r="AQ21">
        <f t="shared" ca="1" si="18"/>
        <v>200.47642999999994</v>
      </c>
      <c r="AR21" cm="1">
        <f t="array" aca="1" ref="AR21" ca="1">_xlfn.LET(_xlpm.rozsah, $J$3:$J$10001,_xlpm.podminka, (_xlpm.rozsah&gt;S21)*(ISNUMBER(_xlpm.rozsah)),_xlpm.indexy, IF(_xlpm.podminka, ROW(_xlpm.rozsah)-MIN(ROW(_xlpm.rozsah))+1),_xlpm.prvni, MIN(_xlpm.indexy),_xlpm.finalni, IF(_xlpm.prvni=1, 2, _xlpm.prvni),INDEX(_xlpm.rozsah, _xlpm.finalni))</f>
        <v>2300</v>
      </c>
      <c r="AS21" cm="1">
        <f t="array" aca="1" ref="AS21" ca="1">INDEX($J$3:$J$10001,MATCH(AR21,$J$3:$J$10004,0)-1)</f>
        <v>2200</v>
      </c>
      <c r="AT21">
        <f t="shared" ca="1" si="19"/>
        <v>180</v>
      </c>
      <c r="AU21">
        <f t="shared" ca="1" si="20"/>
        <v>245</v>
      </c>
      <c r="AV21">
        <f t="shared" ca="1" si="21"/>
        <v>-65</v>
      </c>
      <c r="AW21">
        <f t="shared" ca="1" si="22"/>
        <v>224.52357000000006</v>
      </c>
      <c r="AX21">
        <f t="shared" ca="1" si="14"/>
        <v>150</v>
      </c>
      <c r="AY21">
        <f t="shared" ca="1" si="4"/>
        <v>150</v>
      </c>
      <c r="AZ21" cm="1">
        <f t="array" aca="1" ref="AZ21" ca="1">_xlfn.LET(_xlpm.rozsah, $J$3:$J$10001,_xlpm.podminka, (_xlpm.rozsah&gt;H21)*(ISNUMBER(_xlpm.rozsah)),_xlpm.indexy, IF(_xlpm.podminka, ROW(_xlpm.rozsah)-MIN(ROW(_xlpm.rozsah))+1),_xlpm.prvni, MIN(_xlpm.indexy),_xlpm.finalni, IF(_xlpm.prvni=1, 2, _xlpm.prvni),INDEX(_xlpm.rozsah, _xlpm.finalni))</f>
        <v>800</v>
      </c>
      <c r="BA21" cm="1">
        <f t="array" aca="1" ref="BA21" ca="1">INDEX($J$3:$J$10001,MATCH(AZ21,$J$3:$J$10004,0)-1)</f>
        <v>700</v>
      </c>
      <c r="BB21">
        <f t="shared" ca="1" si="9"/>
        <v>210</v>
      </c>
      <c r="BC21">
        <f t="shared" ca="1" si="9"/>
        <v>150</v>
      </c>
      <c r="BD21">
        <f t="shared" ca="1" si="10"/>
        <v>60</v>
      </c>
      <c r="BE21">
        <f t="shared" ca="1" si="5"/>
        <v>210</v>
      </c>
      <c r="BF21">
        <f t="shared" ca="1" si="11"/>
        <v>150</v>
      </c>
      <c r="BG21">
        <f t="shared" ca="1" si="6"/>
        <v>150</v>
      </c>
      <c r="BH21" cm="1">
        <f t="array" aca="1" ref="BH21" ca="1">_xlfn.LET(_xlpm.rozsah, $J$3:$J$10001,_xlpm.podminka, (_xlpm.rozsah&gt;E21)*(ISNUMBER(_xlpm.rozsah)),_xlpm.indexy, IF(_xlpm.podminka, ROW(_xlpm.rozsah)-MIN(ROW(_xlpm.rozsah))+1),_xlpm.prvni, MIN(_xlpm.indexy),_xlpm.finalni, IF(_xlpm.prvni=1, 2, _xlpm.prvni),INDEX(_xlpm.rozsah, _xlpm.finalni))</f>
        <v>800</v>
      </c>
      <c r="BI21" cm="1">
        <f t="array" aca="1" ref="BI21" ca="1">INDEX($J$3:$J$10001,MATCH(BH21,$J$3:$J$10004,0)-1)</f>
        <v>700</v>
      </c>
      <c r="BJ21">
        <f t="shared" ca="1" si="12"/>
        <v>210</v>
      </c>
      <c r="BK21">
        <f t="shared" ca="1" si="12"/>
        <v>150</v>
      </c>
      <c r="BL21">
        <f t="shared" ca="1" si="13"/>
        <v>60</v>
      </c>
      <c r="BM21">
        <f t="shared" ca="1" si="7"/>
        <v>210</v>
      </c>
    </row>
    <row r="22" spans="1:65" x14ac:dyDescent="0.25">
      <c r="A22" s="64">
        <v>19</v>
      </c>
      <c r="B22" s="64">
        <v>0</v>
      </c>
      <c r="C22" s="64">
        <v>0</v>
      </c>
      <c r="D22" s="18">
        <v>19</v>
      </c>
      <c r="E22" s="21">
        <f t="shared" ca="1" si="0"/>
        <v>700</v>
      </c>
      <c r="F22" s="22">
        <f t="shared" ca="1" si="1"/>
        <v>0</v>
      </c>
      <c r="G22" s="23">
        <v>19</v>
      </c>
      <c r="H22" s="24">
        <f t="shared" ca="1" si="2"/>
        <v>700</v>
      </c>
      <c r="I22" s="25">
        <f t="shared" ca="1" si="3"/>
        <v>0</v>
      </c>
      <c r="J22" s="155"/>
      <c r="K22" s="155"/>
      <c r="L22" s="130">
        <f t="shared" si="8"/>
        <v>0</v>
      </c>
      <c r="N22" s="9">
        <v>4</v>
      </c>
      <c r="O22" s="50" t="s">
        <v>127</v>
      </c>
      <c r="P22" s="50">
        <v>10</v>
      </c>
      <c r="Q22" s="138">
        <v>0.1</v>
      </c>
      <c r="R22" s="39">
        <v>4</v>
      </c>
      <c r="S22" s="40">
        <f t="shared" ca="1" si="23"/>
        <v>2231.5021999999999</v>
      </c>
      <c r="T22" s="40">
        <f t="shared" ca="1" si="24"/>
        <v>22.452357000000006</v>
      </c>
      <c r="U22" s="40">
        <v>0.1</v>
      </c>
      <c r="AH22" s="37" t="s">
        <v>30</v>
      </c>
      <c r="AI22" s="27">
        <f>INDEX(J1:J10000,MATCH(AI18,L1:L10000,0))</f>
        <v>1000</v>
      </c>
      <c r="AJ22" s="13" t="s">
        <v>38</v>
      </c>
      <c r="AK22" s="38" t="s">
        <v>31</v>
      </c>
      <c r="AL22" s="30">
        <f>INDEX(J1:J10000,MATCH(AL18,L1:L10000,0))</f>
        <v>1000</v>
      </c>
      <c r="AM22" s="34" t="s">
        <v>38</v>
      </c>
      <c r="AP22">
        <f t="shared" ca="1" si="17"/>
        <v>224.52357000000006</v>
      </c>
      <c r="AQ22">
        <f t="shared" ca="1" si="18"/>
        <v>200.47642999999994</v>
      </c>
      <c r="AR22" cm="1">
        <f t="array" aca="1" ref="AR22" ca="1">_xlfn.LET(_xlpm.rozsah, $J$3:$J$10001,_xlpm.podminka, (_xlpm.rozsah&gt;S22)*(ISNUMBER(_xlpm.rozsah)),_xlpm.indexy, IF(_xlpm.podminka, ROW(_xlpm.rozsah)-MIN(ROW(_xlpm.rozsah))+1),_xlpm.prvni, MIN(_xlpm.indexy),_xlpm.finalni, IF(_xlpm.prvni=1, 2, _xlpm.prvni),INDEX(_xlpm.rozsah, _xlpm.finalni))</f>
        <v>2300</v>
      </c>
      <c r="AS22" cm="1">
        <f t="array" aca="1" ref="AS22" ca="1">INDEX($J$3:$J$10001,MATCH(AR22,$J$3:$J$10004,0)-1)</f>
        <v>2200</v>
      </c>
      <c r="AT22">
        <f t="shared" ca="1" si="19"/>
        <v>180</v>
      </c>
      <c r="AU22">
        <f t="shared" ca="1" si="20"/>
        <v>245</v>
      </c>
      <c r="AV22">
        <f t="shared" ca="1" si="21"/>
        <v>-65</v>
      </c>
      <c r="AW22">
        <f t="shared" ca="1" si="22"/>
        <v>224.52357000000006</v>
      </c>
      <c r="AX22">
        <f t="shared" ca="1" si="14"/>
        <v>150</v>
      </c>
      <c r="AY22">
        <f t="shared" ca="1" si="4"/>
        <v>150</v>
      </c>
      <c r="AZ22" cm="1">
        <f t="array" aca="1" ref="AZ22" ca="1">_xlfn.LET(_xlpm.rozsah, $J$3:$J$10001,_xlpm.podminka, (_xlpm.rozsah&gt;H22)*(ISNUMBER(_xlpm.rozsah)),_xlpm.indexy, IF(_xlpm.podminka, ROW(_xlpm.rozsah)-MIN(ROW(_xlpm.rozsah))+1),_xlpm.prvni, MIN(_xlpm.indexy),_xlpm.finalni, IF(_xlpm.prvni=1, 2, _xlpm.prvni),INDEX(_xlpm.rozsah, _xlpm.finalni))</f>
        <v>800</v>
      </c>
      <c r="BA22" cm="1">
        <f t="array" aca="1" ref="BA22" ca="1">INDEX($J$3:$J$10001,MATCH(AZ22,$J$3:$J$10004,0)-1)</f>
        <v>700</v>
      </c>
      <c r="BB22">
        <f t="shared" ca="1" si="9"/>
        <v>210</v>
      </c>
      <c r="BC22">
        <f t="shared" ca="1" si="9"/>
        <v>150</v>
      </c>
      <c r="BD22">
        <f t="shared" ca="1" si="10"/>
        <v>60</v>
      </c>
      <c r="BE22">
        <f t="shared" ca="1" si="5"/>
        <v>210</v>
      </c>
      <c r="BF22">
        <f t="shared" ca="1" si="11"/>
        <v>150</v>
      </c>
      <c r="BG22">
        <f t="shared" ca="1" si="6"/>
        <v>150</v>
      </c>
      <c r="BH22" cm="1">
        <f t="array" aca="1" ref="BH22" ca="1">_xlfn.LET(_xlpm.rozsah, $J$3:$J$10001,_xlpm.podminka, (_xlpm.rozsah&gt;E22)*(ISNUMBER(_xlpm.rozsah)),_xlpm.indexy, IF(_xlpm.podminka, ROW(_xlpm.rozsah)-MIN(ROW(_xlpm.rozsah))+1),_xlpm.prvni, MIN(_xlpm.indexy),_xlpm.finalni, IF(_xlpm.prvni=1, 2, _xlpm.prvni),INDEX(_xlpm.rozsah, _xlpm.finalni))</f>
        <v>800</v>
      </c>
      <c r="BI22" cm="1">
        <f t="array" aca="1" ref="BI22" ca="1">INDEX($J$3:$J$10001,MATCH(BH22,$J$3:$J$10004,0)-1)</f>
        <v>700</v>
      </c>
      <c r="BJ22">
        <f t="shared" ca="1" si="12"/>
        <v>210</v>
      </c>
      <c r="BK22">
        <f t="shared" ca="1" si="12"/>
        <v>150</v>
      </c>
      <c r="BL22">
        <f t="shared" ca="1" si="13"/>
        <v>60</v>
      </c>
      <c r="BM22">
        <f t="shared" ca="1" si="7"/>
        <v>210</v>
      </c>
    </row>
    <row r="23" spans="1:65" x14ac:dyDescent="0.25">
      <c r="A23" s="64">
        <v>20</v>
      </c>
      <c r="B23" s="64">
        <v>0</v>
      </c>
      <c r="C23" s="64">
        <v>0</v>
      </c>
      <c r="D23" s="18">
        <v>20</v>
      </c>
      <c r="E23" s="21">
        <f t="shared" ca="1" si="0"/>
        <v>700</v>
      </c>
      <c r="F23" s="22">
        <f t="shared" ca="1" si="1"/>
        <v>0</v>
      </c>
      <c r="G23" s="28">
        <v>20</v>
      </c>
      <c r="H23" s="24">
        <f t="shared" ca="1" si="2"/>
        <v>700</v>
      </c>
      <c r="I23" s="25">
        <f t="shared" ca="1" si="3"/>
        <v>0</v>
      </c>
      <c r="J23" s="156"/>
      <c r="K23" s="156"/>
      <c r="L23" s="130">
        <f t="shared" si="8"/>
        <v>0</v>
      </c>
      <c r="N23" s="9">
        <v>5</v>
      </c>
      <c r="O23" s="50" t="s">
        <v>129</v>
      </c>
      <c r="P23" s="50">
        <v>100</v>
      </c>
      <c r="Q23" s="138">
        <v>0.1</v>
      </c>
      <c r="R23" s="39">
        <v>5</v>
      </c>
      <c r="S23" s="40">
        <f ca="1">$AF$8*$AF$17</f>
        <v>1500</v>
      </c>
      <c r="T23" s="40">
        <f t="shared" ca="1" si="24"/>
        <v>360</v>
      </c>
      <c r="U23" s="40">
        <v>0.1</v>
      </c>
      <c r="AB23" s="4"/>
      <c r="AH23" s="37" t="s">
        <v>33</v>
      </c>
      <c r="AI23" s="27">
        <f>INDEX(J1:J10000,MATCH(AI19,L1:L10000,0))</f>
        <v>1100</v>
      </c>
      <c r="AJ23" s="13" t="s">
        <v>38</v>
      </c>
      <c r="AK23" s="38" t="s">
        <v>35</v>
      </c>
      <c r="AL23" s="30">
        <f>INDEX(J1:J10000,MATCH(AL19,L1:L10000,0))</f>
        <v>1100</v>
      </c>
      <c r="AM23" s="34" t="s">
        <v>38</v>
      </c>
      <c r="AP23">
        <f t="shared" ca="1" si="17"/>
        <v>360</v>
      </c>
      <c r="AQ23">
        <f t="shared" ca="1" si="18"/>
        <v>358</v>
      </c>
      <c r="AR23" cm="1">
        <f t="array" aca="1" ref="AR23" ca="1">_xlfn.LET(_xlpm.rozsah, $J$3:$J$10001,_xlpm.podminka, (_xlpm.rozsah&gt;S23)*(ISNUMBER(_xlpm.rozsah)),_xlpm.indexy, IF(_xlpm.podminka, ROW(_xlpm.rozsah)-MIN(ROW(_xlpm.rozsah))+1),_xlpm.prvni, MIN(_xlpm.indexy),_xlpm.finalni, IF(_xlpm.prvni=1, 2, _xlpm.prvni),INDEX(_xlpm.rozsah, _xlpm.finalni))</f>
        <v>1600</v>
      </c>
      <c r="AS23" cm="1">
        <f t="array" aca="1" ref="AS23" ca="1">INDEX($J$3:$J$10001,MATCH(AR23,$J$3:$J$10004,0)-1)</f>
        <v>1500</v>
      </c>
      <c r="AT23">
        <f t="shared" ca="1" si="19"/>
        <v>358</v>
      </c>
      <c r="AU23">
        <f t="shared" ca="1" si="20"/>
        <v>360</v>
      </c>
      <c r="AV23">
        <f t="shared" ca="1" si="21"/>
        <v>-2</v>
      </c>
      <c r="AW23">
        <f t="shared" ca="1" si="22"/>
        <v>360</v>
      </c>
      <c r="AX23">
        <f t="shared" ca="1" si="14"/>
        <v>150</v>
      </c>
      <c r="AY23">
        <f t="shared" ca="1" si="4"/>
        <v>150</v>
      </c>
      <c r="AZ23" cm="1">
        <f t="array" aca="1" ref="AZ23" ca="1">_xlfn.LET(_xlpm.rozsah, $J$3:$J$10001,_xlpm.podminka, (_xlpm.rozsah&gt;H23)*(ISNUMBER(_xlpm.rozsah)),_xlpm.indexy, IF(_xlpm.podminka, ROW(_xlpm.rozsah)-MIN(ROW(_xlpm.rozsah))+1),_xlpm.prvni, MIN(_xlpm.indexy),_xlpm.finalni, IF(_xlpm.prvni=1, 2, _xlpm.prvni),INDEX(_xlpm.rozsah, _xlpm.finalni))</f>
        <v>800</v>
      </c>
      <c r="BA23" cm="1">
        <f t="array" aca="1" ref="BA23" ca="1">INDEX($J$3:$J$10001,MATCH(AZ23,$J$3:$J$10004,0)-1)</f>
        <v>700</v>
      </c>
      <c r="BB23">
        <f t="shared" ca="1" si="9"/>
        <v>210</v>
      </c>
      <c r="BC23">
        <f t="shared" ca="1" si="9"/>
        <v>150</v>
      </c>
      <c r="BD23">
        <f t="shared" ca="1" si="10"/>
        <v>60</v>
      </c>
      <c r="BE23">
        <f t="shared" ca="1" si="5"/>
        <v>210</v>
      </c>
      <c r="BF23">
        <f t="shared" ca="1" si="11"/>
        <v>150</v>
      </c>
      <c r="BG23">
        <f t="shared" ca="1" si="6"/>
        <v>150</v>
      </c>
      <c r="BH23" cm="1">
        <f t="array" aca="1" ref="BH23" ca="1">_xlfn.LET(_xlpm.rozsah, $J$3:$J$10001,_xlpm.podminka, (_xlpm.rozsah&gt;E23)*(ISNUMBER(_xlpm.rozsah)),_xlpm.indexy, IF(_xlpm.podminka, ROW(_xlpm.rozsah)-MIN(ROW(_xlpm.rozsah))+1),_xlpm.prvni, MIN(_xlpm.indexy),_xlpm.finalni, IF(_xlpm.prvni=1, 2, _xlpm.prvni),INDEX(_xlpm.rozsah, _xlpm.finalni))</f>
        <v>800</v>
      </c>
      <c r="BI23" cm="1">
        <f t="array" aca="1" ref="BI23" ca="1">INDEX($J$3:$J$10001,MATCH(BH23,$J$3:$J$10004,0)-1)</f>
        <v>700</v>
      </c>
      <c r="BJ23">
        <f t="shared" ca="1" si="12"/>
        <v>210</v>
      </c>
      <c r="BK23">
        <f t="shared" ca="1" si="12"/>
        <v>150</v>
      </c>
      <c r="BL23">
        <f t="shared" ca="1" si="13"/>
        <v>60</v>
      </c>
      <c r="BM23">
        <f t="shared" ca="1" si="7"/>
        <v>210</v>
      </c>
    </row>
    <row r="24" spans="1:65" x14ac:dyDescent="0.25">
      <c r="A24" s="64">
        <v>21</v>
      </c>
      <c r="B24" s="64">
        <v>0</v>
      </c>
      <c r="C24" s="64">
        <v>0</v>
      </c>
      <c r="D24" s="18">
        <v>21</v>
      </c>
      <c r="E24" s="21">
        <f t="shared" ca="1" si="0"/>
        <v>700</v>
      </c>
      <c r="F24" s="22">
        <f t="shared" ca="1" si="1"/>
        <v>0</v>
      </c>
      <c r="G24" s="23">
        <v>21</v>
      </c>
      <c r="H24" s="24">
        <f t="shared" ca="1" si="2"/>
        <v>700</v>
      </c>
      <c r="I24" s="25">
        <f t="shared" ca="1" si="3"/>
        <v>0</v>
      </c>
      <c r="J24" s="156"/>
      <c r="K24" s="156"/>
      <c r="L24" s="130">
        <f t="shared" si="8"/>
        <v>0</v>
      </c>
      <c r="N24" s="9">
        <v>6</v>
      </c>
      <c r="O24" s="50" t="s">
        <v>129</v>
      </c>
      <c r="P24" s="50">
        <v>75</v>
      </c>
      <c r="Q24" s="138">
        <v>0.1</v>
      </c>
      <c r="R24" s="39">
        <v>6</v>
      </c>
      <c r="S24" s="40">
        <f t="shared" ref="S24:S25" ca="1" si="25">$AF$8*$AF$17</f>
        <v>1500</v>
      </c>
      <c r="T24" s="40">
        <f t="shared" ca="1" si="24"/>
        <v>270</v>
      </c>
      <c r="U24" s="40">
        <v>0.1</v>
      </c>
      <c r="AB24" s="4"/>
      <c r="AH24" s="37" t="s">
        <v>50</v>
      </c>
      <c r="AI24" s="27">
        <f ca="1">MAX(AI14,AI16)</f>
        <v>2200</v>
      </c>
      <c r="AJ24" s="13" t="s">
        <v>38</v>
      </c>
      <c r="AK24" s="38" t="s">
        <v>54</v>
      </c>
      <c r="AL24" s="30">
        <f ca="1">MAX(AL15,AL16)</f>
        <v>2200</v>
      </c>
      <c r="AM24" s="34" t="s">
        <v>38</v>
      </c>
      <c r="AP24">
        <f t="shared" ca="1" si="17"/>
        <v>360</v>
      </c>
      <c r="AQ24">
        <f t="shared" ca="1" si="18"/>
        <v>358</v>
      </c>
      <c r="AR24" cm="1">
        <f t="array" aca="1" ref="AR24" ca="1">_xlfn.LET(_xlpm.rozsah, $J$3:$J$10001,_xlpm.podminka, (_xlpm.rozsah&gt;S24)*(ISNUMBER(_xlpm.rozsah)),_xlpm.indexy, IF(_xlpm.podminka, ROW(_xlpm.rozsah)-MIN(ROW(_xlpm.rozsah))+1),_xlpm.prvni, MIN(_xlpm.indexy),_xlpm.finalni, IF(_xlpm.prvni=1, 2, _xlpm.prvni),INDEX(_xlpm.rozsah, _xlpm.finalni))</f>
        <v>1600</v>
      </c>
      <c r="AS24" cm="1">
        <f t="array" aca="1" ref="AS24" ca="1">INDEX($J$3:$J$10001,MATCH(AR24,$J$3:$J$10004,0)-1)</f>
        <v>1500</v>
      </c>
      <c r="AT24">
        <f t="shared" ca="1" si="19"/>
        <v>358</v>
      </c>
      <c r="AU24">
        <f t="shared" ca="1" si="20"/>
        <v>360</v>
      </c>
      <c r="AV24">
        <f t="shared" ca="1" si="21"/>
        <v>-2</v>
      </c>
      <c r="AW24">
        <f t="shared" ca="1" si="22"/>
        <v>360</v>
      </c>
      <c r="AX24">
        <f t="shared" ca="1" si="14"/>
        <v>150</v>
      </c>
      <c r="AY24">
        <f t="shared" ca="1" si="4"/>
        <v>150</v>
      </c>
      <c r="AZ24" cm="1">
        <f t="array" aca="1" ref="AZ24" ca="1">_xlfn.LET(_xlpm.rozsah, $J$3:$J$10001,_xlpm.podminka, (_xlpm.rozsah&gt;H24)*(ISNUMBER(_xlpm.rozsah)),_xlpm.indexy, IF(_xlpm.podminka, ROW(_xlpm.rozsah)-MIN(ROW(_xlpm.rozsah))+1),_xlpm.prvni, MIN(_xlpm.indexy),_xlpm.finalni, IF(_xlpm.prvni=1, 2, _xlpm.prvni),INDEX(_xlpm.rozsah, _xlpm.finalni))</f>
        <v>800</v>
      </c>
      <c r="BA24" cm="1">
        <f t="array" aca="1" ref="BA24" ca="1">INDEX($J$3:$J$10001,MATCH(AZ24,$J$3:$J$10004,0)-1)</f>
        <v>700</v>
      </c>
      <c r="BB24">
        <f t="shared" ca="1" si="9"/>
        <v>210</v>
      </c>
      <c r="BC24">
        <f t="shared" ca="1" si="9"/>
        <v>150</v>
      </c>
      <c r="BD24">
        <f t="shared" ca="1" si="10"/>
        <v>60</v>
      </c>
      <c r="BE24">
        <f t="shared" ca="1" si="5"/>
        <v>210</v>
      </c>
      <c r="BF24">
        <f t="shared" ca="1" si="11"/>
        <v>150</v>
      </c>
      <c r="BG24">
        <f t="shared" ca="1" si="6"/>
        <v>150</v>
      </c>
      <c r="BH24" cm="1">
        <f t="array" aca="1" ref="BH24" ca="1">_xlfn.LET(_xlpm.rozsah, $J$3:$J$10001,_xlpm.podminka, (_xlpm.rozsah&gt;E24)*(ISNUMBER(_xlpm.rozsah)),_xlpm.indexy, IF(_xlpm.podminka, ROW(_xlpm.rozsah)-MIN(ROW(_xlpm.rozsah))+1),_xlpm.prvni, MIN(_xlpm.indexy),_xlpm.finalni, IF(_xlpm.prvni=1, 2, _xlpm.prvni),INDEX(_xlpm.rozsah, _xlpm.finalni))</f>
        <v>800</v>
      </c>
      <c r="BI24" cm="1">
        <f t="array" aca="1" ref="BI24" ca="1">INDEX($J$3:$J$10001,MATCH(BH24,$J$3:$J$10004,0)-1)</f>
        <v>700</v>
      </c>
      <c r="BJ24">
        <f t="shared" ca="1" si="12"/>
        <v>210</v>
      </c>
      <c r="BK24">
        <f t="shared" ca="1" si="12"/>
        <v>150</v>
      </c>
      <c r="BL24">
        <f t="shared" ca="1" si="13"/>
        <v>60</v>
      </c>
      <c r="BM24">
        <f t="shared" ca="1" si="7"/>
        <v>210</v>
      </c>
    </row>
    <row r="25" spans="1:65" x14ac:dyDescent="0.25">
      <c r="A25" s="64">
        <v>22</v>
      </c>
      <c r="B25" s="64">
        <v>0</v>
      </c>
      <c r="C25" s="64">
        <v>0</v>
      </c>
      <c r="D25" s="18">
        <v>22</v>
      </c>
      <c r="E25" s="21">
        <f t="shared" ca="1" si="0"/>
        <v>700</v>
      </c>
      <c r="F25" s="22">
        <f t="shared" ca="1" si="1"/>
        <v>0</v>
      </c>
      <c r="G25" s="28">
        <v>22</v>
      </c>
      <c r="H25" s="24">
        <f t="shared" ca="1" si="2"/>
        <v>700</v>
      </c>
      <c r="I25" s="25">
        <f t="shared" ca="1" si="3"/>
        <v>0</v>
      </c>
      <c r="J25" s="156"/>
      <c r="K25" s="156"/>
      <c r="L25" s="130">
        <f t="shared" si="8"/>
        <v>0</v>
      </c>
      <c r="N25" s="9">
        <v>7</v>
      </c>
      <c r="O25" s="50" t="s">
        <v>129</v>
      </c>
      <c r="P25" s="50">
        <v>50</v>
      </c>
      <c r="Q25" s="138">
        <v>0.1</v>
      </c>
      <c r="R25" s="39">
        <v>7</v>
      </c>
      <c r="S25" s="40">
        <f t="shared" ca="1" si="25"/>
        <v>1500</v>
      </c>
      <c r="T25" s="40">
        <f t="shared" ca="1" si="24"/>
        <v>180</v>
      </c>
      <c r="U25" s="40">
        <v>0.1</v>
      </c>
      <c r="AH25" s="37" t="s">
        <v>51</v>
      </c>
      <c r="AI25" s="27">
        <f ca="1">MAX(AI15,AI17)</f>
        <v>2300</v>
      </c>
      <c r="AJ25" s="13" t="s">
        <v>38</v>
      </c>
      <c r="AK25" s="106" t="s">
        <v>55</v>
      </c>
      <c r="AL25" s="30">
        <f ca="1">MAX(AL14,AL17)</f>
        <v>2300</v>
      </c>
      <c r="AM25" s="34" t="s">
        <v>38</v>
      </c>
      <c r="AP25">
        <f t="shared" ca="1" si="17"/>
        <v>360</v>
      </c>
      <c r="AQ25">
        <f t="shared" ca="1" si="18"/>
        <v>358</v>
      </c>
      <c r="AR25" cm="1">
        <f t="array" aca="1" ref="AR25" ca="1">_xlfn.LET(_xlpm.rozsah, $J$3:$J$10001,_xlpm.podminka, (_xlpm.rozsah&gt;S25)*(ISNUMBER(_xlpm.rozsah)),_xlpm.indexy, IF(_xlpm.podminka, ROW(_xlpm.rozsah)-MIN(ROW(_xlpm.rozsah))+1),_xlpm.prvni, MIN(_xlpm.indexy),_xlpm.finalni, IF(_xlpm.prvni=1, 2, _xlpm.prvni),INDEX(_xlpm.rozsah, _xlpm.finalni))</f>
        <v>1600</v>
      </c>
      <c r="AS25" cm="1">
        <f t="array" aca="1" ref="AS25" ca="1">INDEX($J$3:$J$10001,MATCH(AR25,$J$3:$J$10004,0)-1)</f>
        <v>1500</v>
      </c>
      <c r="AT25">
        <f t="shared" ca="1" si="19"/>
        <v>358</v>
      </c>
      <c r="AU25">
        <f t="shared" ca="1" si="20"/>
        <v>360</v>
      </c>
      <c r="AV25">
        <f t="shared" ca="1" si="21"/>
        <v>-2</v>
      </c>
      <c r="AW25">
        <f t="shared" ca="1" si="22"/>
        <v>360</v>
      </c>
      <c r="AX25">
        <f t="shared" ca="1" si="14"/>
        <v>150</v>
      </c>
      <c r="AY25">
        <f t="shared" ca="1" si="4"/>
        <v>150</v>
      </c>
      <c r="AZ25" cm="1">
        <f t="array" aca="1" ref="AZ25" ca="1">_xlfn.LET(_xlpm.rozsah, $J$3:$J$10001,_xlpm.podminka, (_xlpm.rozsah&gt;H25)*(ISNUMBER(_xlpm.rozsah)),_xlpm.indexy, IF(_xlpm.podminka, ROW(_xlpm.rozsah)-MIN(ROW(_xlpm.rozsah))+1),_xlpm.prvni, MIN(_xlpm.indexy),_xlpm.finalni, IF(_xlpm.prvni=1, 2, _xlpm.prvni),INDEX(_xlpm.rozsah, _xlpm.finalni))</f>
        <v>800</v>
      </c>
      <c r="BA25" cm="1">
        <f t="array" aca="1" ref="BA25" ca="1">INDEX($J$3:$J$10001,MATCH(AZ25,$J$3:$J$10004,0)-1)</f>
        <v>700</v>
      </c>
      <c r="BB25">
        <f t="shared" ca="1" si="9"/>
        <v>210</v>
      </c>
      <c r="BC25">
        <f t="shared" ca="1" si="9"/>
        <v>150</v>
      </c>
      <c r="BD25">
        <f t="shared" ca="1" si="10"/>
        <v>60</v>
      </c>
      <c r="BE25">
        <f t="shared" ca="1" si="5"/>
        <v>210</v>
      </c>
      <c r="BF25">
        <f t="shared" ca="1" si="11"/>
        <v>150</v>
      </c>
      <c r="BG25">
        <f t="shared" ca="1" si="6"/>
        <v>150</v>
      </c>
      <c r="BH25" cm="1">
        <f t="array" aca="1" ref="BH25" ca="1">_xlfn.LET(_xlpm.rozsah, $J$3:$J$10001,_xlpm.podminka, (_xlpm.rozsah&gt;E25)*(ISNUMBER(_xlpm.rozsah)),_xlpm.indexy, IF(_xlpm.podminka, ROW(_xlpm.rozsah)-MIN(ROW(_xlpm.rozsah))+1),_xlpm.prvni, MIN(_xlpm.indexy),_xlpm.finalni, IF(_xlpm.prvni=1, 2, _xlpm.prvni),INDEX(_xlpm.rozsah, _xlpm.finalni))</f>
        <v>800</v>
      </c>
      <c r="BI25" cm="1">
        <f t="array" aca="1" ref="BI25" ca="1">INDEX($J$3:$J$10001,MATCH(BH25,$J$3:$J$10004,0)-1)</f>
        <v>700</v>
      </c>
      <c r="BJ25">
        <f t="shared" ca="1" si="12"/>
        <v>210</v>
      </c>
      <c r="BK25">
        <f t="shared" ca="1" si="12"/>
        <v>150</v>
      </c>
      <c r="BL25">
        <f t="shared" ca="1" si="13"/>
        <v>60</v>
      </c>
      <c r="BM25">
        <f t="shared" ca="1" si="7"/>
        <v>210</v>
      </c>
    </row>
    <row r="26" spans="1:65" x14ac:dyDescent="0.25">
      <c r="A26" s="64">
        <v>23</v>
      </c>
      <c r="B26" s="64">
        <v>0</v>
      </c>
      <c r="C26" s="64">
        <v>0</v>
      </c>
      <c r="D26" s="18">
        <v>23</v>
      </c>
      <c r="E26" s="21">
        <f t="shared" ca="1" si="0"/>
        <v>700</v>
      </c>
      <c r="F26" s="22">
        <f t="shared" ca="1" si="1"/>
        <v>0</v>
      </c>
      <c r="G26" s="23">
        <v>23</v>
      </c>
      <c r="H26" s="24">
        <f t="shared" ca="1" si="2"/>
        <v>700</v>
      </c>
      <c r="I26" s="25">
        <f t="shared" ca="1" si="3"/>
        <v>0</v>
      </c>
      <c r="J26" s="156"/>
      <c r="K26" s="156"/>
      <c r="L26" s="130">
        <f t="shared" si="8"/>
        <v>0</v>
      </c>
      <c r="N26" s="9">
        <v>8</v>
      </c>
      <c r="O26" s="50" t="s">
        <v>130</v>
      </c>
      <c r="P26" s="50" t="s">
        <v>128</v>
      </c>
      <c r="Q26" s="138">
        <v>0.15</v>
      </c>
      <c r="R26" s="39">
        <v>8</v>
      </c>
      <c r="S26" s="40">
        <f>AF11</f>
        <v>700</v>
      </c>
      <c r="T26" s="39" t="s">
        <v>128</v>
      </c>
      <c r="U26" s="40">
        <v>0.15</v>
      </c>
      <c r="AE26" t="s">
        <v>43</v>
      </c>
      <c r="AF26" s="14"/>
      <c r="AG26" t="s">
        <v>167</v>
      </c>
      <c r="AP26">
        <f t="shared" si="17"/>
        <v>150</v>
      </c>
      <c r="AQ26">
        <f t="shared" si="18"/>
        <v>150</v>
      </c>
      <c r="AR26" cm="1">
        <f t="array" ref="AR26">_xlfn.LET(_xlpm.rozsah, $J$3:$J$10001,_xlpm.podminka, (_xlpm.rozsah&gt;S26)*(ISNUMBER(_xlpm.rozsah)),_xlpm.indexy, IF(_xlpm.podminka, ROW(_xlpm.rozsah)-MIN(ROW(_xlpm.rozsah))+1),_xlpm.prvni, MIN(_xlpm.indexy),_xlpm.finalni, IF(_xlpm.prvni=1, 2, _xlpm.prvni),INDEX(_xlpm.rozsah, _xlpm.finalni))</f>
        <v>800</v>
      </c>
      <c r="AS26" cm="1">
        <f t="array" ref="AS26">INDEX($J$3:$J$10001,MATCH(AR26,$J$3:$J$10004,0)-1)</f>
        <v>700</v>
      </c>
      <c r="AT26">
        <f t="shared" si="19"/>
        <v>210</v>
      </c>
      <c r="AU26">
        <f t="shared" si="20"/>
        <v>150</v>
      </c>
      <c r="AV26">
        <f t="shared" si="21"/>
        <v>60</v>
      </c>
      <c r="AW26">
        <f t="shared" si="22"/>
        <v>210</v>
      </c>
      <c r="AX26">
        <f t="shared" ca="1" si="14"/>
        <v>150</v>
      </c>
      <c r="AY26">
        <f t="shared" ca="1" si="4"/>
        <v>150</v>
      </c>
      <c r="AZ26" cm="1">
        <f t="array" aca="1" ref="AZ26" ca="1">_xlfn.LET(_xlpm.rozsah, $J$3:$J$10001,_xlpm.podminka, (_xlpm.rozsah&gt;H26)*(ISNUMBER(_xlpm.rozsah)),_xlpm.indexy, IF(_xlpm.podminka, ROW(_xlpm.rozsah)-MIN(ROW(_xlpm.rozsah))+1),_xlpm.prvni, MIN(_xlpm.indexy),_xlpm.finalni, IF(_xlpm.prvni=1, 2, _xlpm.prvni),INDEX(_xlpm.rozsah, _xlpm.finalni))</f>
        <v>800</v>
      </c>
      <c r="BA26" cm="1">
        <f t="array" aca="1" ref="BA26" ca="1">INDEX($J$3:$J$10001,MATCH(AZ26,$J$3:$J$10004,0)-1)</f>
        <v>700</v>
      </c>
      <c r="BB26">
        <f t="shared" ca="1" si="9"/>
        <v>210</v>
      </c>
      <c r="BC26">
        <f t="shared" ca="1" si="9"/>
        <v>150</v>
      </c>
      <c r="BD26">
        <f t="shared" ca="1" si="10"/>
        <v>60</v>
      </c>
      <c r="BE26">
        <f t="shared" ca="1" si="5"/>
        <v>210</v>
      </c>
      <c r="BF26">
        <f t="shared" ca="1" si="11"/>
        <v>150</v>
      </c>
      <c r="BG26">
        <f t="shared" ca="1" si="6"/>
        <v>150</v>
      </c>
      <c r="BH26" cm="1">
        <f t="array" aca="1" ref="BH26" ca="1">_xlfn.LET(_xlpm.rozsah, $J$3:$J$10001,_xlpm.podminka, (_xlpm.rozsah&gt;E26)*(ISNUMBER(_xlpm.rozsah)),_xlpm.indexy, IF(_xlpm.podminka, ROW(_xlpm.rozsah)-MIN(ROW(_xlpm.rozsah))+1),_xlpm.prvni, MIN(_xlpm.indexy),_xlpm.finalni, IF(_xlpm.prvni=1, 2, _xlpm.prvni),INDEX(_xlpm.rozsah, _xlpm.finalni))</f>
        <v>800</v>
      </c>
      <c r="BI26" cm="1">
        <f t="array" aca="1" ref="BI26" ca="1">INDEX($J$3:$J$10001,MATCH(BH26,$J$3:$J$10004,0)-1)</f>
        <v>700</v>
      </c>
      <c r="BJ26">
        <f t="shared" ca="1" si="12"/>
        <v>210</v>
      </c>
      <c r="BK26">
        <f t="shared" ca="1" si="12"/>
        <v>150</v>
      </c>
      <c r="BL26">
        <f t="shared" ca="1" si="13"/>
        <v>60</v>
      </c>
      <c r="BM26">
        <f t="shared" ca="1" si="7"/>
        <v>210</v>
      </c>
    </row>
    <row r="27" spans="1:65" x14ac:dyDescent="0.25">
      <c r="A27" s="64">
        <v>24</v>
      </c>
      <c r="B27" s="64">
        <v>1</v>
      </c>
      <c r="C27" s="64">
        <v>3</v>
      </c>
      <c r="D27" s="18">
        <v>24</v>
      </c>
      <c r="E27" s="21">
        <f t="shared" ca="1" si="0"/>
        <v>715.35419525692282</v>
      </c>
      <c r="F27" s="22">
        <f t="shared" ca="1" si="1"/>
        <v>4.7763755146246103</v>
      </c>
      <c r="G27" s="28">
        <v>24</v>
      </c>
      <c r="H27" s="24">
        <f t="shared" ca="1" si="2"/>
        <v>715.315022</v>
      </c>
      <c r="I27" s="25">
        <f t="shared" ca="1" si="3"/>
        <v>4.7756703960000007</v>
      </c>
      <c r="J27" s="156"/>
      <c r="K27" s="156"/>
      <c r="L27" s="130">
        <f t="shared" si="8"/>
        <v>0</v>
      </c>
      <c r="N27" s="3"/>
      <c r="O27" s="3"/>
      <c r="P27" s="3"/>
      <c r="Q27" s="3"/>
      <c r="R27" s="3"/>
      <c r="S27" s="3"/>
      <c r="T27" s="3"/>
      <c r="U27" s="3"/>
      <c r="AF27" s="35"/>
      <c r="AG27" t="s">
        <v>59</v>
      </c>
      <c r="AX27">
        <f ca="1">IF(BD27&lt;0, BE27, AY27)</f>
        <v>159.18901320000001</v>
      </c>
      <c r="AY27">
        <f t="shared" ca="1" si="4"/>
        <v>159.18901320000001</v>
      </c>
      <c r="AZ27" cm="1">
        <f t="array" aca="1" ref="AZ27" ca="1">_xlfn.LET(_xlpm.rozsah, $J$3:$J$10001,_xlpm.podminka, (_xlpm.rozsah&gt;H27)*(ISNUMBER(_xlpm.rozsah)),_xlpm.indexy, IF(_xlpm.podminka, ROW(_xlpm.rozsah)-MIN(ROW(_xlpm.rozsah))+1),_xlpm.prvni, MIN(_xlpm.indexy),_xlpm.finalni, IF(_xlpm.prvni=1, 2, _xlpm.prvni),INDEX(_xlpm.rozsah, _xlpm.finalni))</f>
        <v>800</v>
      </c>
      <c r="BA27" cm="1">
        <f t="array" aca="1" ref="BA27" ca="1">INDEX($J$3:$J$10001,MATCH(AZ27,$J$3:$J$10004,0)-1)</f>
        <v>700</v>
      </c>
      <c r="BB27">
        <f t="shared" ca="1" si="9"/>
        <v>210</v>
      </c>
      <c r="BC27">
        <f t="shared" ca="1" si="9"/>
        <v>150</v>
      </c>
      <c r="BD27">
        <f ca="1">BB27-BC27</f>
        <v>60</v>
      </c>
      <c r="BE27">
        <f t="shared" ca="1" si="5"/>
        <v>200.81098679999999</v>
      </c>
      <c r="BF27">
        <f t="shared" ca="1" si="11"/>
        <v>159.21251715415369</v>
      </c>
      <c r="BG27">
        <f t="shared" ca="1" si="6"/>
        <v>159.21251715415369</v>
      </c>
      <c r="BH27" cm="1">
        <f t="array" aca="1" ref="BH27" ca="1">_xlfn.LET(_xlpm.rozsah, $J$3:$J$10001,_xlpm.podminka, (_xlpm.rozsah&gt;E27)*(ISNUMBER(_xlpm.rozsah)),_xlpm.indexy, IF(_xlpm.podminka, ROW(_xlpm.rozsah)-MIN(ROW(_xlpm.rozsah))+1),_xlpm.prvni, MIN(_xlpm.indexy),_xlpm.finalni, IF(_xlpm.prvni=1, 2, _xlpm.prvni),INDEX(_xlpm.rozsah, _xlpm.finalni))</f>
        <v>800</v>
      </c>
      <c r="BI27" cm="1">
        <f t="array" aca="1" ref="BI27" ca="1">INDEX($J$3:$J$10001,MATCH(BH27,$J$3:$J$10004,0)-1)</f>
        <v>700</v>
      </c>
      <c r="BJ27">
        <f t="shared" ca="1" si="12"/>
        <v>210</v>
      </c>
      <c r="BK27">
        <f t="shared" ca="1" si="12"/>
        <v>150</v>
      </c>
      <c r="BL27">
        <f t="shared" ca="1" si="13"/>
        <v>60</v>
      </c>
      <c r="BM27">
        <f t="shared" ca="1" si="7"/>
        <v>200.78748284584631</v>
      </c>
    </row>
    <row r="28" spans="1:65" ht="15.75" thickBot="1" x14ac:dyDescent="0.3">
      <c r="A28" s="64">
        <v>25</v>
      </c>
      <c r="B28" s="64">
        <v>1</v>
      </c>
      <c r="C28" s="64">
        <v>3</v>
      </c>
      <c r="D28" s="18">
        <v>25</v>
      </c>
      <c r="E28" s="21">
        <f t="shared" ca="1" si="0"/>
        <v>715.35419525692282</v>
      </c>
      <c r="F28" s="22">
        <f t="shared" ca="1" si="1"/>
        <v>4.7763755146246103</v>
      </c>
      <c r="G28" s="23">
        <v>25</v>
      </c>
      <c r="H28" s="24">
        <f t="shared" ca="1" si="2"/>
        <v>715.315022</v>
      </c>
      <c r="I28" s="25">
        <f t="shared" ca="1" si="3"/>
        <v>4.7756703960000007</v>
      </c>
      <c r="J28" s="156"/>
      <c r="K28" s="156"/>
      <c r="L28" s="130">
        <f t="shared" si="8"/>
        <v>0</v>
      </c>
      <c r="N28" s="3"/>
      <c r="O28" s="3"/>
      <c r="P28" s="3"/>
      <c r="Q28" s="3"/>
      <c r="R28" s="3"/>
      <c r="S28" s="3"/>
      <c r="T28" s="3"/>
      <c r="U28" s="3"/>
      <c r="AF28" s="7"/>
      <c r="AG28" t="s">
        <v>58</v>
      </c>
      <c r="AX28">
        <f t="shared" ref="AX28:AX91" ca="1" si="26">IF(BD28&lt;0, BE28, AY28)</f>
        <v>159.18901320000001</v>
      </c>
      <c r="AY28">
        <f t="shared" ca="1" si="4"/>
        <v>159.18901320000001</v>
      </c>
      <c r="AZ28" cm="1">
        <f t="array" aca="1" ref="AZ28" ca="1">_xlfn.LET(_xlpm.rozsah, $J$3:$J$10001,_xlpm.podminka, (_xlpm.rozsah&gt;H28)*(ISNUMBER(_xlpm.rozsah)),_xlpm.indexy, IF(_xlpm.podminka, ROW(_xlpm.rozsah)-MIN(ROW(_xlpm.rozsah))+1),_xlpm.prvni, MIN(_xlpm.indexy),_xlpm.finalni, IF(_xlpm.prvni=1, 2, _xlpm.prvni),INDEX(_xlpm.rozsah, _xlpm.finalni))</f>
        <v>800</v>
      </c>
      <c r="BA28" cm="1">
        <f t="array" aca="1" ref="BA28" ca="1">INDEX($J$3:$J$10001,MATCH(AZ28,$J$3:$J$10004,0)-1)</f>
        <v>700</v>
      </c>
      <c r="BB28">
        <f t="shared" ca="1" si="9"/>
        <v>210</v>
      </c>
      <c r="BC28">
        <f t="shared" ca="1" si="9"/>
        <v>150</v>
      </c>
      <c r="BD28">
        <f t="shared" ref="BD28:BD91" ca="1" si="27">BB28-BC28</f>
        <v>60</v>
      </c>
      <c r="BE28">
        <f t="shared" ca="1" si="5"/>
        <v>200.81098679999999</v>
      </c>
      <c r="BF28">
        <f t="shared" ca="1" si="11"/>
        <v>159.21251715415369</v>
      </c>
      <c r="BG28">
        <f t="shared" ca="1" si="6"/>
        <v>159.21251715415369</v>
      </c>
      <c r="BH28" cm="1">
        <f t="array" aca="1" ref="BH28" ca="1">_xlfn.LET(_xlpm.rozsah, $J$3:$J$10001,_xlpm.podminka, (_xlpm.rozsah&gt;E28)*(ISNUMBER(_xlpm.rozsah)),_xlpm.indexy, IF(_xlpm.podminka, ROW(_xlpm.rozsah)-MIN(ROW(_xlpm.rozsah))+1),_xlpm.prvni, MIN(_xlpm.indexy),_xlpm.finalni, IF(_xlpm.prvni=1, 2, _xlpm.prvni),INDEX(_xlpm.rozsah, _xlpm.finalni))</f>
        <v>800</v>
      </c>
      <c r="BI28" cm="1">
        <f t="array" aca="1" ref="BI28" ca="1">INDEX($J$3:$J$10001,MATCH(BH28,$J$3:$J$10004,0)-1)</f>
        <v>700</v>
      </c>
      <c r="BJ28">
        <f t="shared" ca="1" si="12"/>
        <v>210</v>
      </c>
      <c r="BK28">
        <f t="shared" ca="1" si="12"/>
        <v>150</v>
      </c>
      <c r="BL28">
        <f t="shared" ca="1" si="13"/>
        <v>60</v>
      </c>
      <c r="BM28">
        <f t="shared" ca="1" si="7"/>
        <v>200.78748284584631</v>
      </c>
    </row>
    <row r="29" spans="1:65" x14ac:dyDescent="0.25">
      <c r="A29" s="64">
        <v>26</v>
      </c>
      <c r="B29" s="64">
        <v>1</v>
      </c>
      <c r="C29" s="64">
        <v>3</v>
      </c>
      <c r="D29" s="18">
        <v>26</v>
      </c>
      <c r="E29" s="21">
        <f t="shared" ca="1" si="0"/>
        <v>715.35419525692282</v>
      </c>
      <c r="F29" s="22">
        <f t="shared" ca="1" si="1"/>
        <v>4.7763755146246103</v>
      </c>
      <c r="G29" s="28">
        <v>26</v>
      </c>
      <c r="H29" s="24">
        <f t="shared" ca="1" si="2"/>
        <v>715.315022</v>
      </c>
      <c r="I29" s="25">
        <f t="shared" ca="1" si="3"/>
        <v>4.7756703960000007</v>
      </c>
      <c r="J29" s="156"/>
      <c r="K29" s="156"/>
      <c r="L29" s="130">
        <f t="shared" si="8"/>
        <v>0</v>
      </c>
      <c r="N29" s="217" t="s">
        <v>137</v>
      </c>
      <c r="O29" s="218"/>
      <c r="P29" s="218"/>
      <c r="Q29" s="219"/>
      <c r="R29" s="223" t="s">
        <v>138</v>
      </c>
      <c r="S29" s="223"/>
      <c r="T29" s="223"/>
      <c r="U29" s="224"/>
      <c r="AF29" s="57"/>
      <c r="AG29" t="s">
        <v>57</v>
      </c>
      <c r="AX29">
        <f t="shared" ca="1" si="26"/>
        <v>159.18901320000001</v>
      </c>
      <c r="AY29">
        <f t="shared" ca="1" si="4"/>
        <v>159.18901320000001</v>
      </c>
      <c r="AZ29" cm="1">
        <f t="array" aca="1" ref="AZ29" ca="1">_xlfn.LET(_xlpm.rozsah, $J$3:$J$10001,_xlpm.podminka, (_xlpm.rozsah&gt;H29)*(ISNUMBER(_xlpm.rozsah)),_xlpm.indexy, IF(_xlpm.podminka, ROW(_xlpm.rozsah)-MIN(ROW(_xlpm.rozsah))+1),_xlpm.prvni, MIN(_xlpm.indexy),_xlpm.finalni, IF(_xlpm.prvni=1, 2, _xlpm.prvni),INDEX(_xlpm.rozsah, _xlpm.finalni))</f>
        <v>800</v>
      </c>
      <c r="BA29" cm="1">
        <f t="array" aca="1" ref="BA29" ca="1">INDEX($J$3:$J$10001,MATCH(AZ29,$J$3:$J$10004,0)-1)</f>
        <v>700</v>
      </c>
      <c r="BB29">
        <f t="shared" ca="1" si="9"/>
        <v>210</v>
      </c>
      <c r="BC29">
        <f t="shared" ca="1" si="9"/>
        <v>150</v>
      </c>
      <c r="BD29">
        <f t="shared" ca="1" si="27"/>
        <v>60</v>
      </c>
      <c r="BE29">
        <f t="shared" ca="1" si="5"/>
        <v>200.81098679999999</v>
      </c>
      <c r="BF29">
        <f t="shared" ca="1" si="11"/>
        <v>159.21251715415369</v>
      </c>
      <c r="BG29">
        <f t="shared" ca="1" si="6"/>
        <v>159.21251715415369</v>
      </c>
      <c r="BH29" cm="1">
        <f t="array" aca="1" ref="BH29" ca="1">_xlfn.LET(_xlpm.rozsah, $J$3:$J$10001,_xlpm.podminka, (_xlpm.rozsah&gt;E29)*(ISNUMBER(_xlpm.rozsah)),_xlpm.indexy, IF(_xlpm.podminka, ROW(_xlpm.rozsah)-MIN(ROW(_xlpm.rozsah))+1),_xlpm.prvni, MIN(_xlpm.indexy),_xlpm.finalni, IF(_xlpm.prvni=1, 2, _xlpm.prvni),INDEX(_xlpm.rozsah, _xlpm.finalni))</f>
        <v>800</v>
      </c>
      <c r="BI29" cm="1">
        <f t="array" aca="1" ref="BI29" ca="1">INDEX($J$3:$J$10001,MATCH(BH29,$J$3:$J$10004,0)-1)</f>
        <v>700</v>
      </c>
      <c r="BJ29">
        <f t="shared" ca="1" si="12"/>
        <v>210</v>
      </c>
      <c r="BK29">
        <f t="shared" ca="1" si="12"/>
        <v>150</v>
      </c>
      <c r="BL29">
        <f t="shared" ca="1" si="13"/>
        <v>60</v>
      </c>
      <c r="BM29">
        <f t="shared" ca="1" si="7"/>
        <v>200.78748284584631</v>
      </c>
    </row>
    <row r="30" spans="1:65" ht="15.75" thickBot="1" x14ac:dyDescent="0.3">
      <c r="A30" s="64">
        <v>27</v>
      </c>
      <c r="B30" s="64">
        <v>1</v>
      </c>
      <c r="C30" s="64">
        <v>3</v>
      </c>
      <c r="D30" s="18">
        <v>27</v>
      </c>
      <c r="E30" s="21">
        <f t="shared" ca="1" si="0"/>
        <v>715.35419525692282</v>
      </c>
      <c r="F30" s="22">
        <f t="shared" ca="1" si="1"/>
        <v>4.7763755146246103</v>
      </c>
      <c r="G30" s="23">
        <v>27</v>
      </c>
      <c r="H30" s="24">
        <f t="shared" ca="1" si="2"/>
        <v>715.315022</v>
      </c>
      <c r="I30" s="25">
        <f t="shared" ca="1" si="3"/>
        <v>4.7756703960000007</v>
      </c>
      <c r="J30" s="156"/>
      <c r="K30" s="156"/>
      <c r="L30" s="130">
        <f t="shared" si="8"/>
        <v>0</v>
      </c>
      <c r="N30" s="220"/>
      <c r="O30" s="221"/>
      <c r="P30" s="221"/>
      <c r="Q30" s="222"/>
      <c r="R30" s="225"/>
      <c r="S30" s="225"/>
      <c r="T30" s="225"/>
      <c r="U30" s="226"/>
      <c r="AF30" s="41"/>
      <c r="AG30" t="s">
        <v>26</v>
      </c>
      <c r="AX30">
        <f t="shared" ca="1" si="26"/>
        <v>159.18901320000001</v>
      </c>
      <c r="AY30">
        <f t="shared" ca="1" si="4"/>
        <v>159.18901320000001</v>
      </c>
      <c r="AZ30" cm="1">
        <f t="array" aca="1" ref="AZ30" ca="1">_xlfn.LET(_xlpm.rozsah, $J$3:$J$10001,_xlpm.podminka, (_xlpm.rozsah&gt;H30)*(ISNUMBER(_xlpm.rozsah)),_xlpm.indexy, IF(_xlpm.podminka, ROW(_xlpm.rozsah)-MIN(ROW(_xlpm.rozsah))+1),_xlpm.prvni, MIN(_xlpm.indexy),_xlpm.finalni, IF(_xlpm.prvni=1, 2, _xlpm.prvni),INDEX(_xlpm.rozsah, _xlpm.finalni))</f>
        <v>800</v>
      </c>
      <c r="BA30" cm="1">
        <f t="array" aca="1" ref="BA30" ca="1">INDEX($J$3:$J$10001,MATCH(AZ30,$J$3:$J$10004,0)-1)</f>
        <v>700</v>
      </c>
      <c r="BB30">
        <f t="shared" ca="1" si="9"/>
        <v>210</v>
      </c>
      <c r="BC30">
        <f t="shared" ca="1" si="9"/>
        <v>150</v>
      </c>
      <c r="BD30">
        <f t="shared" ca="1" si="27"/>
        <v>60</v>
      </c>
      <c r="BE30">
        <f t="shared" ca="1" si="5"/>
        <v>200.81098679999999</v>
      </c>
      <c r="BF30">
        <f t="shared" ca="1" si="11"/>
        <v>159.21251715415369</v>
      </c>
      <c r="BG30">
        <f t="shared" ca="1" si="6"/>
        <v>159.21251715415369</v>
      </c>
      <c r="BH30" cm="1">
        <f t="array" aca="1" ref="BH30" ca="1">_xlfn.LET(_xlpm.rozsah, $J$3:$J$10001,_xlpm.podminka, (_xlpm.rozsah&gt;E30)*(ISNUMBER(_xlpm.rozsah)),_xlpm.indexy, IF(_xlpm.podminka, ROW(_xlpm.rozsah)-MIN(ROW(_xlpm.rozsah))+1),_xlpm.prvni, MIN(_xlpm.indexy),_xlpm.finalni, IF(_xlpm.prvni=1, 2, _xlpm.prvni),INDEX(_xlpm.rozsah, _xlpm.finalni))</f>
        <v>800</v>
      </c>
      <c r="BI30" cm="1">
        <f t="array" aca="1" ref="BI30" ca="1">INDEX($J$3:$J$10001,MATCH(BH30,$J$3:$J$10004,0)-1)</f>
        <v>700</v>
      </c>
      <c r="BJ30">
        <f t="shared" ca="1" si="12"/>
        <v>210</v>
      </c>
      <c r="BK30">
        <f t="shared" ca="1" si="12"/>
        <v>150</v>
      </c>
      <c r="BL30">
        <f t="shared" ca="1" si="13"/>
        <v>60</v>
      </c>
      <c r="BM30">
        <f t="shared" ca="1" si="7"/>
        <v>200.78748284584631</v>
      </c>
    </row>
    <row r="31" spans="1:65" x14ac:dyDescent="0.25">
      <c r="A31" s="64">
        <v>28</v>
      </c>
      <c r="B31" s="64">
        <v>1</v>
      </c>
      <c r="C31" s="64">
        <v>3</v>
      </c>
      <c r="D31" s="18">
        <v>28</v>
      </c>
      <c r="E31" s="21">
        <f t="shared" ca="1" si="0"/>
        <v>715.35419525692282</v>
      </c>
      <c r="F31" s="22">
        <f t="shared" ca="1" si="1"/>
        <v>4.7763755146246103</v>
      </c>
      <c r="G31" s="28">
        <v>28</v>
      </c>
      <c r="H31" s="24">
        <f t="shared" ca="1" si="2"/>
        <v>715.315022</v>
      </c>
      <c r="I31" s="25">
        <f t="shared" ca="1" si="3"/>
        <v>4.7756703960000007</v>
      </c>
      <c r="J31" s="156"/>
      <c r="K31" s="156"/>
      <c r="L31" s="130">
        <f t="shared" si="8"/>
        <v>0</v>
      </c>
      <c r="N31" s="227" t="s">
        <v>132</v>
      </c>
      <c r="O31" s="227" t="s">
        <v>131</v>
      </c>
      <c r="P31" s="227" t="s">
        <v>135</v>
      </c>
      <c r="Q31" s="227" t="s">
        <v>134</v>
      </c>
      <c r="R31" s="229" t="s">
        <v>132</v>
      </c>
      <c r="S31" s="229" t="s">
        <v>131</v>
      </c>
      <c r="T31" s="229" t="s">
        <v>133</v>
      </c>
      <c r="U31" s="229" t="s">
        <v>134</v>
      </c>
      <c r="AF31" s="141"/>
      <c r="AG31" t="s">
        <v>211</v>
      </c>
      <c r="AX31">
        <f t="shared" ca="1" si="26"/>
        <v>159.18901320000001</v>
      </c>
      <c r="AY31">
        <f t="shared" ca="1" si="4"/>
        <v>159.18901320000001</v>
      </c>
      <c r="AZ31" cm="1">
        <f t="array" aca="1" ref="AZ31" ca="1">_xlfn.LET(_xlpm.rozsah, $J$3:$J$10001,_xlpm.podminka, (_xlpm.rozsah&gt;H31)*(ISNUMBER(_xlpm.rozsah)),_xlpm.indexy, IF(_xlpm.podminka, ROW(_xlpm.rozsah)-MIN(ROW(_xlpm.rozsah))+1),_xlpm.prvni, MIN(_xlpm.indexy),_xlpm.finalni, IF(_xlpm.prvni=1, 2, _xlpm.prvni),INDEX(_xlpm.rozsah, _xlpm.finalni))</f>
        <v>800</v>
      </c>
      <c r="BA31" cm="1">
        <f t="array" aca="1" ref="BA31" ca="1">INDEX($J$3:$J$10001,MATCH(AZ31,$J$3:$J$10004,0)-1)</f>
        <v>700</v>
      </c>
      <c r="BB31">
        <f t="shared" ca="1" si="9"/>
        <v>210</v>
      </c>
      <c r="BC31">
        <f t="shared" ca="1" si="9"/>
        <v>150</v>
      </c>
      <c r="BD31">
        <f t="shared" ca="1" si="27"/>
        <v>60</v>
      </c>
      <c r="BE31">
        <f t="shared" ca="1" si="5"/>
        <v>200.81098679999999</v>
      </c>
      <c r="BF31">
        <f t="shared" ca="1" si="11"/>
        <v>159.21251715415369</v>
      </c>
      <c r="BG31">
        <f t="shared" ca="1" si="6"/>
        <v>159.21251715415369</v>
      </c>
      <c r="BH31" cm="1">
        <f t="array" aca="1" ref="BH31" ca="1">_xlfn.LET(_xlpm.rozsah, $J$3:$J$10001,_xlpm.podminka, (_xlpm.rozsah&gt;E31)*(ISNUMBER(_xlpm.rozsah)),_xlpm.indexy, IF(_xlpm.podminka, ROW(_xlpm.rozsah)-MIN(ROW(_xlpm.rozsah))+1),_xlpm.prvni, MIN(_xlpm.indexy),_xlpm.finalni, IF(_xlpm.prvni=1, 2, _xlpm.prvni),INDEX(_xlpm.rozsah, _xlpm.finalni))</f>
        <v>800</v>
      </c>
      <c r="BI31" cm="1">
        <f t="array" aca="1" ref="BI31" ca="1">INDEX($J$3:$J$10001,MATCH(BH31,$J$3:$J$10004,0)-1)</f>
        <v>700</v>
      </c>
      <c r="BJ31">
        <f t="shared" ca="1" si="12"/>
        <v>210</v>
      </c>
      <c r="BK31">
        <f t="shared" ca="1" si="12"/>
        <v>150</v>
      </c>
      <c r="BL31">
        <f t="shared" ca="1" si="13"/>
        <v>60</v>
      </c>
      <c r="BM31">
        <f t="shared" ca="1" si="7"/>
        <v>200.78748284584631</v>
      </c>
    </row>
    <row r="32" spans="1:65" ht="15" customHeight="1" x14ac:dyDescent="0.25">
      <c r="A32" s="64">
        <v>29</v>
      </c>
      <c r="B32" s="64">
        <v>1</v>
      </c>
      <c r="C32" s="64">
        <v>3</v>
      </c>
      <c r="D32" s="18">
        <v>29</v>
      </c>
      <c r="E32" s="21">
        <f t="shared" ca="1" si="0"/>
        <v>715.35419525692282</v>
      </c>
      <c r="F32" s="22">
        <f t="shared" ca="1" si="1"/>
        <v>4.7763755146246103</v>
      </c>
      <c r="G32" s="23">
        <v>29</v>
      </c>
      <c r="H32" s="24">
        <f t="shared" ca="1" si="2"/>
        <v>715.315022</v>
      </c>
      <c r="I32" s="25">
        <f t="shared" ca="1" si="3"/>
        <v>4.7756703960000007</v>
      </c>
      <c r="J32" s="156"/>
      <c r="K32" s="156"/>
      <c r="L32" s="130">
        <f t="shared" si="8"/>
        <v>0</v>
      </c>
      <c r="N32" s="228"/>
      <c r="O32" s="228"/>
      <c r="P32" s="228"/>
      <c r="Q32" s="228"/>
      <c r="R32" s="230"/>
      <c r="S32" s="230"/>
      <c r="T32" s="230"/>
      <c r="U32" s="230"/>
      <c r="AF32" s="2" t="s">
        <v>37</v>
      </c>
      <c r="AG32" t="s">
        <v>96</v>
      </c>
      <c r="AX32">
        <f t="shared" ca="1" si="26"/>
        <v>159.18901320000001</v>
      </c>
      <c r="AY32">
        <f t="shared" ca="1" si="4"/>
        <v>159.18901320000001</v>
      </c>
      <c r="AZ32" cm="1">
        <f t="array" aca="1" ref="AZ32" ca="1">_xlfn.LET(_xlpm.rozsah, $J$3:$J$10001,_xlpm.podminka, (_xlpm.rozsah&gt;H32)*(ISNUMBER(_xlpm.rozsah)),_xlpm.indexy, IF(_xlpm.podminka, ROW(_xlpm.rozsah)-MIN(ROW(_xlpm.rozsah))+1),_xlpm.prvni, MIN(_xlpm.indexy),_xlpm.finalni, IF(_xlpm.prvni=1, 2, _xlpm.prvni),INDEX(_xlpm.rozsah, _xlpm.finalni))</f>
        <v>800</v>
      </c>
      <c r="BA32" cm="1">
        <f t="array" aca="1" ref="BA32" ca="1">INDEX($J$3:$J$10001,MATCH(AZ32,$J$3:$J$10004,0)-1)</f>
        <v>700</v>
      </c>
      <c r="BB32">
        <f t="shared" ca="1" si="9"/>
        <v>210</v>
      </c>
      <c r="BC32">
        <f t="shared" ca="1" si="9"/>
        <v>150</v>
      </c>
      <c r="BD32">
        <f t="shared" ca="1" si="27"/>
        <v>60</v>
      </c>
      <c r="BE32">
        <f t="shared" ca="1" si="5"/>
        <v>200.81098679999999</v>
      </c>
      <c r="BF32">
        <f t="shared" ca="1" si="11"/>
        <v>159.21251715415369</v>
      </c>
      <c r="BG32">
        <f t="shared" ca="1" si="6"/>
        <v>159.21251715415369</v>
      </c>
      <c r="BH32" cm="1">
        <f t="array" aca="1" ref="BH32" ca="1">_xlfn.LET(_xlpm.rozsah, $J$3:$J$10001,_xlpm.podminka, (_xlpm.rozsah&gt;E32)*(ISNUMBER(_xlpm.rozsah)),_xlpm.indexy, IF(_xlpm.podminka, ROW(_xlpm.rozsah)-MIN(ROW(_xlpm.rozsah))+1),_xlpm.prvni, MIN(_xlpm.indexy),_xlpm.finalni, IF(_xlpm.prvni=1, 2, _xlpm.prvni),INDEX(_xlpm.rozsah, _xlpm.finalni))</f>
        <v>800</v>
      </c>
      <c r="BI32" cm="1">
        <f t="array" aca="1" ref="BI32" ca="1">INDEX($J$3:$J$10001,MATCH(BH32,$J$3:$J$10004,0)-1)</f>
        <v>700</v>
      </c>
      <c r="BJ32">
        <f t="shared" ca="1" si="12"/>
        <v>210</v>
      </c>
      <c r="BK32">
        <f t="shared" ca="1" si="12"/>
        <v>150</v>
      </c>
      <c r="BL32">
        <f t="shared" ca="1" si="13"/>
        <v>60</v>
      </c>
      <c r="BM32">
        <f t="shared" ca="1" si="7"/>
        <v>200.78748284584631</v>
      </c>
    </row>
    <row r="33" spans="1:65" ht="15" customHeight="1" x14ac:dyDescent="0.25">
      <c r="A33" s="64">
        <v>30</v>
      </c>
      <c r="B33" s="64">
        <v>1</v>
      </c>
      <c r="C33" s="64">
        <v>6</v>
      </c>
      <c r="D33" s="18">
        <v>30</v>
      </c>
      <c r="E33" s="21">
        <f t="shared" ca="1" si="0"/>
        <v>715.35419525692282</v>
      </c>
      <c r="F33" s="22">
        <f t="shared" ca="1" si="1"/>
        <v>9.5527510292492206</v>
      </c>
      <c r="G33" s="28">
        <v>30</v>
      </c>
      <c r="H33" s="24">
        <f t="shared" ca="1" si="2"/>
        <v>715.315022</v>
      </c>
      <c r="I33" s="25">
        <f t="shared" ca="1" si="3"/>
        <v>9.5513407920000013</v>
      </c>
      <c r="J33" s="156"/>
      <c r="K33" s="156"/>
      <c r="L33" s="130">
        <f t="shared" si="8"/>
        <v>0</v>
      </c>
      <c r="N33" s="9">
        <v>1</v>
      </c>
      <c r="O33" s="9" t="s">
        <v>127</v>
      </c>
      <c r="P33" s="9">
        <v>100</v>
      </c>
      <c r="Q33" s="20">
        <v>0.05</v>
      </c>
      <c r="R33" s="139">
        <v>1</v>
      </c>
      <c r="S33" s="140">
        <f>$Z$12</f>
        <v>1900</v>
      </c>
      <c r="T33" s="140">
        <f>$Z$10*(P33/100)</f>
        <v>360</v>
      </c>
      <c r="U33" s="140">
        <v>0.05</v>
      </c>
      <c r="AF33" s="5" t="s">
        <v>56</v>
      </c>
      <c r="AG33" t="s">
        <v>97</v>
      </c>
      <c r="AP33">
        <f t="shared" si="17"/>
        <v>316</v>
      </c>
      <c r="AQ33">
        <f t="shared" si="18"/>
        <v>300</v>
      </c>
      <c r="AR33" cm="1">
        <f t="array" ref="AR33">_xlfn.LET(_xlpm.rozsah, $J$3:$J$10001,_xlpm.podminka, (_xlpm.rozsah&gt;S33)*(ISNUMBER(_xlpm.rozsah)),_xlpm.indexy, IF(_xlpm.podminka, ROW(_xlpm.rozsah)-MIN(ROW(_xlpm.rozsah))+1),_xlpm.prvni, MIN(_xlpm.indexy),_xlpm.finalni, IF(_xlpm.prvni=1, 2, _xlpm.prvni),INDEX(_xlpm.rozsah, _xlpm.finalni))</f>
        <v>2000</v>
      </c>
      <c r="AS33" cm="1">
        <f t="array" ref="AS33">INDEX($J$3:$J$10001,MATCH(AR33,$J$3:$J$10004,0)-1)</f>
        <v>1900</v>
      </c>
      <c r="AT33">
        <f t="shared" si="19"/>
        <v>300</v>
      </c>
      <c r="AU33">
        <f t="shared" si="20"/>
        <v>316</v>
      </c>
      <c r="AV33">
        <f t="shared" si="21"/>
        <v>-16</v>
      </c>
      <c r="AW33">
        <f t="shared" si="22"/>
        <v>316</v>
      </c>
      <c r="AX33">
        <f t="shared" ca="1" si="26"/>
        <v>159.18901320000001</v>
      </c>
      <c r="AY33">
        <f t="shared" ca="1" si="4"/>
        <v>159.18901320000001</v>
      </c>
      <c r="AZ33" cm="1">
        <f t="array" aca="1" ref="AZ33" ca="1">_xlfn.LET(_xlpm.rozsah, $J$3:$J$10001,_xlpm.podminka, (_xlpm.rozsah&gt;H33)*(ISNUMBER(_xlpm.rozsah)),_xlpm.indexy, IF(_xlpm.podminka, ROW(_xlpm.rozsah)-MIN(ROW(_xlpm.rozsah))+1),_xlpm.prvni, MIN(_xlpm.indexy),_xlpm.finalni, IF(_xlpm.prvni=1, 2, _xlpm.prvni),INDEX(_xlpm.rozsah, _xlpm.finalni))</f>
        <v>800</v>
      </c>
      <c r="BA33" cm="1">
        <f t="array" aca="1" ref="BA33" ca="1">INDEX($J$3:$J$10001,MATCH(AZ33,$J$3:$J$10004,0)-1)</f>
        <v>700</v>
      </c>
      <c r="BB33">
        <f t="shared" ca="1" si="9"/>
        <v>210</v>
      </c>
      <c r="BC33">
        <f t="shared" ca="1" si="9"/>
        <v>150</v>
      </c>
      <c r="BD33">
        <f t="shared" ca="1" si="27"/>
        <v>60</v>
      </c>
      <c r="BE33">
        <f t="shared" ca="1" si="5"/>
        <v>200.81098679999999</v>
      </c>
      <c r="BF33">
        <f t="shared" ca="1" si="11"/>
        <v>159.21251715415369</v>
      </c>
      <c r="BG33">
        <f t="shared" ca="1" si="6"/>
        <v>159.21251715415369</v>
      </c>
      <c r="BH33" cm="1">
        <f t="array" aca="1" ref="BH33" ca="1">_xlfn.LET(_xlpm.rozsah, $J$3:$J$10001,_xlpm.podminka, (_xlpm.rozsah&gt;E33)*(ISNUMBER(_xlpm.rozsah)),_xlpm.indexy, IF(_xlpm.podminka, ROW(_xlpm.rozsah)-MIN(ROW(_xlpm.rozsah))+1),_xlpm.prvni, MIN(_xlpm.indexy),_xlpm.finalni, IF(_xlpm.prvni=1, 2, _xlpm.prvni),INDEX(_xlpm.rozsah, _xlpm.finalni))</f>
        <v>800</v>
      </c>
      <c r="BI33" cm="1">
        <f t="array" aca="1" ref="BI33" ca="1">INDEX($J$3:$J$10001,MATCH(BH33,$J$3:$J$10004,0)-1)</f>
        <v>700</v>
      </c>
      <c r="BJ33">
        <f t="shared" ca="1" si="12"/>
        <v>210</v>
      </c>
      <c r="BK33">
        <f t="shared" ca="1" si="12"/>
        <v>150</v>
      </c>
      <c r="BL33">
        <f t="shared" ca="1" si="13"/>
        <v>60</v>
      </c>
      <c r="BM33">
        <f t="shared" ca="1" si="7"/>
        <v>200.78748284584631</v>
      </c>
    </row>
    <row r="34" spans="1:65" x14ac:dyDescent="0.25">
      <c r="A34" s="64">
        <v>31</v>
      </c>
      <c r="B34" s="64">
        <v>1</v>
      </c>
      <c r="C34" s="64">
        <v>6</v>
      </c>
      <c r="D34" s="18">
        <v>31</v>
      </c>
      <c r="E34" s="21">
        <f t="shared" ca="1" si="0"/>
        <v>715.35419525692282</v>
      </c>
      <c r="F34" s="22">
        <f t="shared" ca="1" si="1"/>
        <v>9.5527510292492206</v>
      </c>
      <c r="G34" s="23">
        <v>31</v>
      </c>
      <c r="H34" s="24">
        <f t="shared" ca="1" si="2"/>
        <v>715.315022</v>
      </c>
      <c r="I34" s="25">
        <f t="shared" ca="1" si="3"/>
        <v>9.5513407920000013</v>
      </c>
      <c r="J34" s="156"/>
      <c r="K34" s="156"/>
      <c r="L34" s="130">
        <f t="shared" si="8"/>
        <v>0</v>
      </c>
      <c r="N34" s="9">
        <v>2</v>
      </c>
      <c r="O34" s="9" t="s">
        <v>127</v>
      </c>
      <c r="P34" s="9">
        <v>75</v>
      </c>
      <c r="Q34" s="20">
        <v>0.25</v>
      </c>
      <c r="R34" s="139">
        <v>2</v>
      </c>
      <c r="S34" s="140">
        <f t="shared" ref="S34:S37" si="28">$Z$12</f>
        <v>1900</v>
      </c>
      <c r="T34" s="140">
        <f t="shared" ref="T34:T37" si="29">$Z$10*(P34/100)</f>
        <v>270</v>
      </c>
      <c r="U34" s="140">
        <v>0.25</v>
      </c>
      <c r="AF34" s="1" t="s">
        <v>12</v>
      </c>
      <c r="AG34" t="s">
        <v>86</v>
      </c>
      <c r="AP34">
        <f t="shared" si="17"/>
        <v>316</v>
      </c>
      <c r="AQ34">
        <f t="shared" si="18"/>
        <v>300</v>
      </c>
      <c r="AR34" cm="1">
        <f t="array" ref="AR34">_xlfn.LET(_xlpm.rozsah, $J$3:$J$10001,_xlpm.podminka, (_xlpm.rozsah&gt;S34)*(ISNUMBER(_xlpm.rozsah)),_xlpm.indexy, IF(_xlpm.podminka, ROW(_xlpm.rozsah)-MIN(ROW(_xlpm.rozsah))+1),_xlpm.prvni, MIN(_xlpm.indexy),_xlpm.finalni, IF(_xlpm.prvni=1, 2, _xlpm.prvni),INDEX(_xlpm.rozsah, _xlpm.finalni))</f>
        <v>2000</v>
      </c>
      <c r="AS34" cm="1">
        <f t="array" ref="AS34">INDEX($J$3:$J$10001,MATCH(AR34,$J$3:$J$10004,0)-1)</f>
        <v>1900</v>
      </c>
      <c r="AT34">
        <f t="shared" si="19"/>
        <v>300</v>
      </c>
      <c r="AU34">
        <f t="shared" si="20"/>
        <v>316</v>
      </c>
      <c r="AV34">
        <f t="shared" si="21"/>
        <v>-16</v>
      </c>
      <c r="AW34">
        <f t="shared" si="22"/>
        <v>316</v>
      </c>
      <c r="AX34">
        <f t="shared" ca="1" si="26"/>
        <v>159.18901320000001</v>
      </c>
      <c r="AY34">
        <f t="shared" ca="1" si="4"/>
        <v>159.18901320000001</v>
      </c>
      <c r="AZ34" cm="1">
        <f t="array" aca="1" ref="AZ34" ca="1">_xlfn.LET(_xlpm.rozsah, $J$3:$J$10001,_xlpm.podminka, (_xlpm.rozsah&gt;H34)*(ISNUMBER(_xlpm.rozsah)),_xlpm.indexy, IF(_xlpm.podminka, ROW(_xlpm.rozsah)-MIN(ROW(_xlpm.rozsah))+1),_xlpm.prvni, MIN(_xlpm.indexy),_xlpm.finalni, IF(_xlpm.prvni=1, 2, _xlpm.prvni),INDEX(_xlpm.rozsah, _xlpm.finalni))</f>
        <v>800</v>
      </c>
      <c r="BA34" cm="1">
        <f t="array" aca="1" ref="BA34" ca="1">INDEX($J$3:$J$10001,MATCH(AZ34,$J$3:$J$10004,0)-1)</f>
        <v>700</v>
      </c>
      <c r="BB34">
        <f t="shared" ca="1" si="9"/>
        <v>210</v>
      </c>
      <c r="BC34">
        <f t="shared" ca="1" si="9"/>
        <v>150</v>
      </c>
      <c r="BD34">
        <f t="shared" ca="1" si="27"/>
        <v>60</v>
      </c>
      <c r="BE34">
        <f t="shared" ca="1" si="5"/>
        <v>200.81098679999999</v>
      </c>
      <c r="BF34">
        <f t="shared" ca="1" si="11"/>
        <v>159.21251715415369</v>
      </c>
      <c r="BG34">
        <f t="shared" ca="1" si="6"/>
        <v>159.21251715415369</v>
      </c>
      <c r="BH34" cm="1">
        <f t="array" aca="1" ref="BH34" ca="1">_xlfn.LET(_xlpm.rozsah, $J$3:$J$10001,_xlpm.podminka, (_xlpm.rozsah&gt;E34)*(ISNUMBER(_xlpm.rozsah)),_xlpm.indexy, IF(_xlpm.podminka, ROW(_xlpm.rozsah)-MIN(ROW(_xlpm.rozsah))+1),_xlpm.prvni, MIN(_xlpm.indexy),_xlpm.finalni, IF(_xlpm.prvni=1, 2, _xlpm.prvni),INDEX(_xlpm.rozsah, _xlpm.finalni))</f>
        <v>800</v>
      </c>
      <c r="BI34" cm="1">
        <f t="array" aca="1" ref="BI34" ca="1">INDEX($J$3:$J$10001,MATCH(BH34,$J$3:$J$10004,0)-1)</f>
        <v>700</v>
      </c>
      <c r="BJ34">
        <f t="shared" ca="1" si="12"/>
        <v>210</v>
      </c>
      <c r="BK34">
        <f t="shared" ca="1" si="12"/>
        <v>150</v>
      </c>
      <c r="BL34">
        <f t="shared" ca="1" si="13"/>
        <v>60</v>
      </c>
      <c r="BM34">
        <f t="shared" ca="1" si="7"/>
        <v>200.78748284584631</v>
      </c>
    </row>
    <row r="35" spans="1:65" x14ac:dyDescent="0.25">
      <c r="A35" s="64">
        <v>32</v>
      </c>
      <c r="B35" s="64">
        <v>2</v>
      </c>
      <c r="C35" s="64">
        <v>1</v>
      </c>
      <c r="D35" s="18">
        <v>32</v>
      </c>
      <c r="E35" s="21">
        <f t="shared" ca="1" si="0"/>
        <v>730.70839051384564</v>
      </c>
      <c r="F35" s="22">
        <f t="shared" ca="1" si="1"/>
        <v>1.6842503430830738</v>
      </c>
      <c r="G35" s="28">
        <v>32</v>
      </c>
      <c r="H35" s="24">
        <f t="shared" ca="1" si="2"/>
        <v>730.630044</v>
      </c>
      <c r="I35" s="25">
        <f t="shared" ca="1" si="3"/>
        <v>1.6837802640000001</v>
      </c>
      <c r="J35" s="156"/>
      <c r="K35" s="156"/>
      <c r="L35" s="130">
        <f t="shared" si="8"/>
        <v>0</v>
      </c>
      <c r="N35" s="9">
        <v>3</v>
      </c>
      <c r="O35" s="9" t="s">
        <v>127</v>
      </c>
      <c r="P35" s="9">
        <v>50</v>
      </c>
      <c r="Q35" s="20">
        <v>0.3</v>
      </c>
      <c r="R35" s="139">
        <v>3</v>
      </c>
      <c r="S35" s="140">
        <f t="shared" si="28"/>
        <v>1900</v>
      </c>
      <c r="T35" s="140">
        <f t="shared" si="29"/>
        <v>180</v>
      </c>
      <c r="U35" s="140">
        <v>0.3</v>
      </c>
      <c r="AF35" s="1" t="s">
        <v>13</v>
      </c>
      <c r="AG35" t="s">
        <v>87</v>
      </c>
      <c r="AP35">
        <f t="shared" si="17"/>
        <v>316</v>
      </c>
      <c r="AQ35">
        <f t="shared" si="18"/>
        <v>300</v>
      </c>
      <c r="AR35" cm="1">
        <f t="array" ref="AR35">_xlfn.LET(_xlpm.rozsah, $J$3:$J$10001,_xlpm.podminka, (_xlpm.rozsah&gt;S35)*(ISNUMBER(_xlpm.rozsah)),_xlpm.indexy, IF(_xlpm.podminka, ROW(_xlpm.rozsah)-MIN(ROW(_xlpm.rozsah))+1),_xlpm.prvni, MIN(_xlpm.indexy),_xlpm.finalni, IF(_xlpm.prvni=1, 2, _xlpm.prvni),INDEX(_xlpm.rozsah, _xlpm.finalni))</f>
        <v>2000</v>
      </c>
      <c r="AS35" cm="1">
        <f t="array" ref="AS35">INDEX($J$3:$J$10001,MATCH(AR35,$J$3:$J$10004,0)-1)</f>
        <v>1900</v>
      </c>
      <c r="AT35">
        <f t="shared" si="19"/>
        <v>300</v>
      </c>
      <c r="AU35">
        <f t="shared" si="20"/>
        <v>316</v>
      </c>
      <c r="AV35">
        <f t="shared" si="21"/>
        <v>-16</v>
      </c>
      <c r="AW35">
        <f t="shared" si="22"/>
        <v>316</v>
      </c>
      <c r="AX35">
        <f t="shared" ca="1" si="26"/>
        <v>168.37802640000001</v>
      </c>
      <c r="AY35">
        <f t="shared" ca="1" si="4"/>
        <v>168.37802640000001</v>
      </c>
      <c r="AZ35" cm="1">
        <f t="array" aca="1" ref="AZ35" ca="1">_xlfn.LET(_xlpm.rozsah, $J$3:$J$10001,_xlpm.podminka, (_xlpm.rozsah&gt;H35)*(ISNUMBER(_xlpm.rozsah)),_xlpm.indexy, IF(_xlpm.podminka, ROW(_xlpm.rozsah)-MIN(ROW(_xlpm.rozsah))+1),_xlpm.prvni, MIN(_xlpm.indexy),_xlpm.finalni, IF(_xlpm.prvni=1, 2, _xlpm.prvni),INDEX(_xlpm.rozsah, _xlpm.finalni))</f>
        <v>800</v>
      </c>
      <c r="BA35" cm="1">
        <f t="array" aca="1" ref="BA35" ca="1">INDEX($J$3:$J$10001,MATCH(AZ35,$J$3:$J$10004,0)-1)</f>
        <v>700</v>
      </c>
      <c r="BB35">
        <f t="shared" ca="1" si="9"/>
        <v>210</v>
      </c>
      <c r="BC35">
        <f t="shared" ca="1" si="9"/>
        <v>150</v>
      </c>
      <c r="BD35">
        <f t="shared" ca="1" si="27"/>
        <v>60</v>
      </c>
      <c r="BE35">
        <f t="shared" ca="1" si="5"/>
        <v>191.62197359999999</v>
      </c>
      <c r="BF35">
        <f t="shared" ca="1" si="11"/>
        <v>168.42503430830737</v>
      </c>
      <c r="BG35">
        <f t="shared" ca="1" si="6"/>
        <v>168.42503430830737</v>
      </c>
      <c r="BH35" cm="1">
        <f t="array" aca="1" ref="BH35" ca="1">_xlfn.LET(_xlpm.rozsah, $J$3:$J$10001,_xlpm.podminka, (_xlpm.rozsah&gt;E35)*(ISNUMBER(_xlpm.rozsah)),_xlpm.indexy, IF(_xlpm.podminka, ROW(_xlpm.rozsah)-MIN(ROW(_xlpm.rozsah))+1),_xlpm.prvni, MIN(_xlpm.indexy),_xlpm.finalni, IF(_xlpm.prvni=1, 2, _xlpm.prvni),INDEX(_xlpm.rozsah, _xlpm.finalni))</f>
        <v>800</v>
      </c>
      <c r="BI35" cm="1">
        <f t="array" aca="1" ref="BI35" ca="1">INDEX($J$3:$J$10001,MATCH(BH35,$J$3:$J$10004,0)-1)</f>
        <v>700</v>
      </c>
      <c r="BJ35">
        <f t="shared" ca="1" si="12"/>
        <v>210</v>
      </c>
      <c r="BK35">
        <f t="shared" ca="1" si="12"/>
        <v>150</v>
      </c>
      <c r="BL35">
        <f t="shared" ca="1" si="13"/>
        <v>60</v>
      </c>
      <c r="BM35">
        <f t="shared" ca="1" si="7"/>
        <v>191.57496569169263</v>
      </c>
    </row>
    <row r="36" spans="1:65" x14ac:dyDescent="0.25">
      <c r="A36" s="64">
        <v>33</v>
      </c>
      <c r="B36" s="64">
        <v>4</v>
      </c>
      <c r="C36" s="64">
        <v>13</v>
      </c>
      <c r="D36" s="18">
        <v>33</v>
      </c>
      <c r="E36" s="21">
        <f t="shared" ca="1" si="0"/>
        <v>761.41678102769129</v>
      </c>
      <c r="F36" s="22">
        <f t="shared" ca="1" si="1"/>
        <v>24.290508920159922</v>
      </c>
      <c r="G36" s="23">
        <v>33</v>
      </c>
      <c r="H36" s="24">
        <f t="shared" ca="1" si="2"/>
        <v>761.260088</v>
      </c>
      <c r="I36" s="25">
        <f t="shared" ca="1" si="3"/>
        <v>24.278286863999998</v>
      </c>
      <c r="J36" s="156"/>
      <c r="K36" s="156"/>
      <c r="L36" s="130">
        <f t="shared" si="8"/>
        <v>0</v>
      </c>
      <c r="N36" s="9">
        <v>4</v>
      </c>
      <c r="O36" s="9" t="s">
        <v>127</v>
      </c>
      <c r="P36" s="9">
        <v>25</v>
      </c>
      <c r="Q36" s="20">
        <v>0.3</v>
      </c>
      <c r="R36" s="139">
        <v>4</v>
      </c>
      <c r="S36" s="140">
        <f t="shared" si="28"/>
        <v>1900</v>
      </c>
      <c r="T36" s="140">
        <f t="shared" si="29"/>
        <v>90</v>
      </c>
      <c r="U36" s="140">
        <v>0.3</v>
      </c>
      <c r="AF36" s="1" t="s">
        <v>41</v>
      </c>
      <c r="AG36" t="s">
        <v>88</v>
      </c>
      <c r="AP36">
        <f t="shared" si="17"/>
        <v>316</v>
      </c>
      <c r="AQ36">
        <f t="shared" si="18"/>
        <v>300</v>
      </c>
      <c r="AR36" cm="1">
        <f t="array" ref="AR36">_xlfn.LET(_xlpm.rozsah, $J$3:$J$10001,_xlpm.podminka, (_xlpm.rozsah&gt;S36)*(ISNUMBER(_xlpm.rozsah)),_xlpm.indexy, IF(_xlpm.podminka, ROW(_xlpm.rozsah)-MIN(ROW(_xlpm.rozsah))+1),_xlpm.prvni, MIN(_xlpm.indexy),_xlpm.finalni, IF(_xlpm.prvni=1, 2, _xlpm.prvni),INDEX(_xlpm.rozsah, _xlpm.finalni))</f>
        <v>2000</v>
      </c>
      <c r="AS36" cm="1">
        <f t="array" ref="AS36">INDEX($J$3:$J$10001,MATCH(AR36,$J$3:$J$10004,0)-1)</f>
        <v>1900</v>
      </c>
      <c r="AT36">
        <f t="shared" si="19"/>
        <v>300</v>
      </c>
      <c r="AU36">
        <f t="shared" si="20"/>
        <v>316</v>
      </c>
      <c r="AV36">
        <f t="shared" si="21"/>
        <v>-16</v>
      </c>
      <c r="AW36">
        <f t="shared" si="22"/>
        <v>316</v>
      </c>
      <c r="AX36">
        <f t="shared" ca="1" si="26"/>
        <v>186.75605279999999</v>
      </c>
      <c r="AY36">
        <f t="shared" ca="1" si="4"/>
        <v>186.75605279999999</v>
      </c>
      <c r="AZ36" cm="1">
        <f t="array" aca="1" ref="AZ36" ca="1">_xlfn.LET(_xlpm.rozsah, $J$3:$J$10001,_xlpm.podminka, (_xlpm.rozsah&gt;H36)*(ISNUMBER(_xlpm.rozsah)),_xlpm.indexy, IF(_xlpm.podminka, ROW(_xlpm.rozsah)-MIN(ROW(_xlpm.rozsah))+1),_xlpm.prvni, MIN(_xlpm.indexy),_xlpm.finalni, IF(_xlpm.prvni=1, 2, _xlpm.prvni),INDEX(_xlpm.rozsah, _xlpm.finalni))</f>
        <v>800</v>
      </c>
      <c r="BA36" cm="1">
        <f t="array" aca="1" ref="BA36" ca="1">INDEX($J$3:$J$10001,MATCH(AZ36,$J$3:$J$10004,0)-1)</f>
        <v>700</v>
      </c>
      <c r="BB36">
        <f t="shared" ca="1" si="9"/>
        <v>210</v>
      </c>
      <c r="BC36">
        <f t="shared" ca="1" si="9"/>
        <v>150</v>
      </c>
      <c r="BD36">
        <f t="shared" ca="1" si="27"/>
        <v>60</v>
      </c>
      <c r="BE36">
        <f t="shared" ca="1" si="5"/>
        <v>173.24394720000001</v>
      </c>
      <c r="BF36">
        <f t="shared" ca="1" si="11"/>
        <v>186.85006861661478</v>
      </c>
      <c r="BG36">
        <f t="shared" ca="1" si="6"/>
        <v>186.85006861661478</v>
      </c>
      <c r="BH36" cm="1">
        <f t="array" aca="1" ref="BH36" ca="1">_xlfn.LET(_xlpm.rozsah, $J$3:$J$10001,_xlpm.podminka, (_xlpm.rozsah&gt;E36)*(ISNUMBER(_xlpm.rozsah)),_xlpm.indexy, IF(_xlpm.podminka, ROW(_xlpm.rozsah)-MIN(ROW(_xlpm.rozsah))+1),_xlpm.prvni, MIN(_xlpm.indexy),_xlpm.finalni, IF(_xlpm.prvni=1, 2, _xlpm.prvni),INDEX(_xlpm.rozsah, _xlpm.finalni))</f>
        <v>800</v>
      </c>
      <c r="BI36" cm="1">
        <f t="array" aca="1" ref="BI36" ca="1">INDEX($J$3:$J$10001,MATCH(BH36,$J$3:$J$10004,0)-1)</f>
        <v>700</v>
      </c>
      <c r="BJ36">
        <f t="shared" ca="1" si="12"/>
        <v>210</v>
      </c>
      <c r="BK36">
        <f t="shared" ca="1" si="12"/>
        <v>150</v>
      </c>
      <c r="BL36">
        <f t="shared" ca="1" si="13"/>
        <v>60</v>
      </c>
      <c r="BM36">
        <f t="shared" ca="1" si="7"/>
        <v>173.14993138338522</v>
      </c>
    </row>
    <row r="37" spans="1:65" x14ac:dyDescent="0.25">
      <c r="A37" s="64">
        <v>34</v>
      </c>
      <c r="B37" s="64">
        <v>7</v>
      </c>
      <c r="C37" s="64">
        <v>18</v>
      </c>
      <c r="D37" s="18">
        <v>34</v>
      </c>
      <c r="E37" s="21">
        <f t="shared" ca="1" si="0"/>
        <v>807.47936679845964</v>
      </c>
      <c r="F37" s="22">
        <f t="shared" ca="1" si="1"/>
        <v>38.473143011861367</v>
      </c>
      <c r="G37" s="28">
        <v>34</v>
      </c>
      <c r="H37" s="24">
        <f t="shared" ca="1" si="2"/>
        <v>807.20515399999999</v>
      </c>
      <c r="I37" s="25">
        <f t="shared" ca="1" si="3"/>
        <v>38.448463860000004</v>
      </c>
      <c r="J37" s="156"/>
      <c r="K37" s="156"/>
      <c r="L37" s="130">
        <f t="shared" si="8"/>
        <v>0</v>
      </c>
      <c r="N37" s="9">
        <v>5</v>
      </c>
      <c r="O37" s="9" t="s">
        <v>127</v>
      </c>
      <c r="P37" s="9">
        <v>10</v>
      </c>
      <c r="Q37" s="20">
        <v>0.1</v>
      </c>
      <c r="R37" s="139">
        <v>5</v>
      </c>
      <c r="S37" s="140">
        <f t="shared" si="28"/>
        <v>1900</v>
      </c>
      <c r="T37" s="140">
        <f t="shared" si="29"/>
        <v>36</v>
      </c>
      <c r="U37" s="140">
        <v>0.1</v>
      </c>
      <c r="AF37" s="1" t="s">
        <v>44</v>
      </c>
      <c r="AG37" t="s">
        <v>89</v>
      </c>
      <c r="AP37">
        <f t="shared" si="17"/>
        <v>316</v>
      </c>
      <c r="AQ37">
        <f t="shared" si="18"/>
        <v>300</v>
      </c>
      <c r="AR37" cm="1">
        <f t="array" ref="AR37">_xlfn.LET(_xlpm.rozsah, $J$3:$J$10001,_xlpm.podminka, (_xlpm.rozsah&gt;S37)*(ISNUMBER(_xlpm.rozsah)),_xlpm.indexy, IF(_xlpm.podminka, ROW(_xlpm.rozsah)-MIN(ROW(_xlpm.rozsah))+1),_xlpm.prvni, MIN(_xlpm.indexy),_xlpm.finalni, IF(_xlpm.prvni=1, 2, _xlpm.prvni),INDEX(_xlpm.rozsah, _xlpm.finalni))</f>
        <v>2000</v>
      </c>
      <c r="AS37" cm="1">
        <f t="array" ref="AS37">INDEX($J$3:$J$10001,MATCH(AR37,$J$3:$J$10004,0)-1)</f>
        <v>1900</v>
      </c>
      <c r="AT37">
        <f t="shared" si="19"/>
        <v>300</v>
      </c>
      <c r="AU37">
        <f t="shared" si="20"/>
        <v>316</v>
      </c>
      <c r="AV37">
        <f t="shared" si="21"/>
        <v>-16</v>
      </c>
      <c r="AW37">
        <f t="shared" si="22"/>
        <v>316</v>
      </c>
      <c r="AX37">
        <f t="shared" ca="1" si="26"/>
        <v>213.602577</v>
      </c>
      <c r="AY37">
        <f t="shared" ca="1" si="4"/>
        <v>213.602577</v>
      </c>
      <c r="AZ37" cm="1">
        <f t="array" aca="1" ref="AZ37" ca="1">_xlfn.LET(_xlpm.rozsah, $J$3:$J$10001,_xlpm.podminka, (_xlpm.rozsah&gt;H37)*(ISNUMBER(_xlpm.rozsah)),_xlpm.indexy, IF(_xlpm.podminka, ROW(_xlpm.rozsah)-MIN(ROW(_xlpm.rozsah))+1),_xlpm.prvni, MIN(_xlpm.indexy),_xlpm.finalni, IF(_xlpm.prvni=1, 2, _xlpm.prvni),INDEX(_xlpm.rozsah, _xlpm.finalni))</f>
        <v>900</v>
      </c>
      <c r="BA37" cm="1">
        <f t="array" aca="1" ref="BA37" ca="1">INDEX($J$3:$J$10001,MATCH(AZ37,$J$3:$J$10004,0)-1)</f>
        <v>800</v>
      </c>
      <c r="BB37">
        <f t="shared" ca="1" si="9"/>
        <v>260</v>
      </c>
      <c r="BC37">
        <f t="shared" ca="1" si="9"/>
        <v>210</v>
      </c>
      <c r="BD37">
        <f t="shared" ca="1" si="27"/>
        <v>50</v>
      </c>
      <c r="BE37">
        <f t="shared" ca="1" si="5"/>
        <v>256.397423</v>
      </c>
      <c r="BF37">
        <f t="shared" ca="1" si="11"/>
        <v>213.73968339922982</v>
      </c>
      <c r="BG37">
        <f t="shared" ca="1" si="6"/>
        <v>213.73968339922982</v>
      </c>
      <c r="BH37" cm="1">
        <f t="array" aca="1" ref="BH37" ca="1">_xlfn.LET(_xlpm.rozsah, $J$3:$J$10001,_xlpm.podminka, (_xlpm.rozsah&gt;E37)*(ISNUMBER(_xlpm.rozsah)),_xlpm.indexy, IF(_xlpm.podminka, ROW(_xlpm.rozsah)-MIN(ROW(_xlpm.rozsah))+1),_xlpm.prvni, MIN(_xlpm.indexy),_xlpm.finalni, IF(_xlpm.prvni=1, 2, _xlpm.prvni),INDEX(_xlpm.rozsah, _xlpm.finalni))</f>
        <v>900</v>
      </c>
      <c r="BI37" cm="1">
        <f t="array" aca="1" ref="BI37" ca="1">INDEX($J$3:$J$10001,MATCH(BH37,$J$3:$J$10004,0)-1)</f>
        <v>800</v>
      </c>
      <c r="BJ37">
        <f t="shared" ca="1" si="12"/>
        <v>260</v>
      </c>
      <c r="BK37">
        <f t="shared" ca="1" si="12"/>
        <v>210</v>
      </c>
      <c r="BL37">
        <f t="shared" ca="1" si="13"/>
        <v>50</v>
      </c>
      <c r="BM37">
        <f t="shared" ca="1" si="7"/>
        <v>256.26031660077018</v>
      </c>
    </row>
    <row r="38" spans="1:65" x14ac:dyDescent="0.25">
      <c r="A38" s="64">
        <v>35</v>
      </c>
      <c r="B38" s="64">
        <v>9</v>
      </c>
      <c r="C38" s="64">
        <v>21</v>
      </c>
      <c r="D38" s="18">
        <v>35</v>
      </c>
      <c r="E38" s="21">
        <f t="shared" ca="1" si="0"/>
        <v>838.18775731230528</v>
      </c>
      <c r="F38" s="22">
        <f t="shared" ca="1" si="1"/>
        <v>48.109714517792057</v>
      </c>
      <c r="G38" s="23">
        <v>35</v>
      </c>
      <c r="H38" s="24">
        <f t="shared" ca="1" si="2"/>
        <v>837.83519799999999</v>
      </c>
      <c r="I38" s="25">
        <f t="shared" ca="1" si="3"/>
        <v>48.072695789999997</v>
      </c>
      <c r="J38" s="156"/>
      <c r="K38" s="156"/>
      <c r="L38" s="130">
        <f t="shared" si="8"/>
        <v>0</v>
      </c>
      <c r="N38" s="3"/>
      <c r="O38" s="3"/>
      <c r="P38" s="3"/>
      <c r="Q38" s="3"/>
      <c r="R38" s="3"/>
      <c r="S38" s="3"/>
      <c r="T38" s="3"/>
      <c r="U38" s="3"/>
      <c r="AF38" s="1" t="s">
        <v>45</v>
      </c>
      <c r="AG38" t="s">
        <v>90</v>
      </c>
      <c r="AX38">
        <f t="shared" ca="1" si="26"/>
        <v>228.917599</v>
      </c>
      <c r="AY38">
        <f t="shared" ca="1" si="4"/>
        <v>228.917599</v>
      </c>
      <c r="AZ38" cm="1">
        <f t="array" aca="1" ref="AZ38" ca="1">_xlfn.LET(_xlpm.rozsah, $J$3:$J$10001,_xlpm.podminka, (_xlpm.rozsah&gt;H38)*(ISNUMBER(_xlpm.rozsah)),_xlpm.indexy, IF(_xlpm.podminka, ROW(_xlpm.rozsah)-MIN(ROW(_xlpm.rozsah))+1),_xlpm.prvni, MIN(_xlpm.indexy),_xlpm.finalni, IF(_xlpm.prvni=1, 2, _xlpm.prvni),INDEX(_xlpm.rozsah, _xlpm.finalni))</f>
        <v>900</v>
      </c>
      <c r="BA38" cm="1">
        <f t="array" aca="1" ref="BA38" ca="1">INDEX($J$3:$J$10001,MATCH(AZ38,$J$3:$J$10004,0)-1)</f>
        <v>800</v>
      </c>
      <c r="BB38">
        <f t="shared" ca="1" si="9"/>
        <v>260</v>
      </c>
      <c r="BC38">
        <f t="shared" ca="1" si="9"/>
        <v>210</v>
      </c>
      <c r="BD38">
        <f t="shared" ca="1" si="27"/>
        <v>50</v>
      </c>
      <c r="BE38">
        <f t="shared" ca="1" si="5"/>
        <v>241.082401</v>
      </c>
      <c r="BF38">
        <f t="shared" ca="1" si="11"/>
        <v>229.09387865615264</v>
      </c>
      <c r="BG38">
        <f t="shared" ca="1" si="6"/>
        <v>229.09387865615264</v>
      </c>
      <c r="BH38" cm="1">
        <f t="array" aca="1" ref="BH38" ca="1">_xlfn.LET(_xlpm.rozsah, $J$3:$J$10001,_xlpm.podminka, (_xlpm.rozsah&gt;E38)*(ISNUMBER(_xlpm.rozsah)),_xlpm.indexy, IF(_xlpm.podminka, ROW(_xlpm.rozsah)-MIN(ROW(_xlpm.rozsah))+1),_xlpm.prvni, MIN(_xlpm.indexy),_xlpm.finalni, IF(_xlpm.prvni=1, 2, _xlpm.prvni),INDEX(_xlpm.rozsah, _xlpm.finalni))</f>
        <v>900</v>
      </c>
      <c r="BI38" cm="1">
        <f t="array" aca="1" ref="BI38" ca="1">INDEX($J$3:$J$10001,MATCH(BH38,$J$3:$J$10004,0)-1)</f>
        <v>800</v>
      </c>
      <c r="BJ38">
        <f t="shared" ca="1" si="12"/>
        <v>260</v>
      </c>
      <c r="BK38">
        <f t="shared" ca="1" si="12"/>
        <v>210</v>
      </c>
      <c r="BL38">
        <f t="shared" ca="1" si="13"/>
        <v>50</v>
      </c>
      <c r="BM38">
        <f t="shared" ca="1" si="7"/>
        <v>240.90612134384736</v>
      </c>
    </row>
    <row r="39" spans="1:65" x14ac:dyDescent="0.25">
      <c r="A39" s="64">
        <v>36</v>
      </c>
      <c r="B39" s="64">
        <v>17</v>
      </c>
      <c r="C39" s="64">
        <v>20</v>
      </c>
      <c r="D39" s="18">
        <v>36</v>
      </c>
      <c r="E39" s="21">
        <f t="shared" ca="1" si="0"/>
        <v>961.02131936768774</v>
      </c>
      <c r="F39" s="22">
        <f t="shared" ca="1" si="1"/>
        <v>55.661279162061255</v>
      </c>
      <c r="G39" s="28">
        <v>36</v>
      </c>
      <c r="H39" s="24">
        <f t="shared" ca="1" si="2"/>
        <v>960.35537399999998</v>
      </c>
      <c r="I39" s="25">
        <f t="shared" ca="1" si="3"/>
        <v>55.621322439999993</v>
      </c>
      <c r="J39" s="155"/>
      <c r="K39" s="155"/>
      <c r="L39" s="129">
        <f t="shared" si="8"/>
        <v>0</v>
      </c>
      <c r="AF39" s="1" t="s">
        <v>39</v>
      </c>
      <c r="AG39" t="s">
        <v>94</v>
      </c>
      <c r="AX39">
        <f t="shared" ca="1" si="26"/>
        <v>278.10661219999997</v>
      </c>
      <c r="AY39">
        <f t="shared" ca="1" si="4"/>
        <v>278.10661219999997</v>
      </c>
      <c r="AZ39" cm="1">
        <f t="array" aca="1" ref="AZ39" ca="1">_xlfn.LET(_xlpm.rozsah, $J$3:$J$10001,_xlpm.podminka, (_xlpm.rozsah&gt;H39)*(ISNUMBER(_xlpm.rozsah)),_xlpm.indexy, IF(_xlpm.podminka, ROW(_xlpm.rozsah)-MIN(ROW(_xlpm.rozsah))+1),_xlpm.prvni, MIN(_xlpm.indexy),_xlpm.finalni, IF(_xlpm.prvni=1, 2, _xlpm.prvni),INDEX(_xlpm.rozsah, _xlpm.finalni))</f>
        <v>1000</v>
      </c>
      <c r="BA39" cm="1">
        <f t="array" aca="1" ref="BA39" ca="1">INDEX($J$3:$J$10001,MATCH(AZ39,$J$3:$J$10004,0)-1)</f>
        <v>900</v>
      </c>
      <c r="BB39">
        <f t="shared" ca="1" si="9"/>
        <v>290</v>
      </c>
      <c r="BC39">
        <f t="shared" ca="1" si="9"/>
        <v>260</v>
      </c>
      <c r="BD39">
        <f t="shared" ca="1" si="27"/>
        <v>30</v>
      </c>
      <c r="BE39">
        <f t="shared" ca="1" si="5"/>
        <v>271.89338780000003</v>
      </c>
      <c r="BF39">
        <f t="shared" ca="1" si="11"/>
        <v>278.3063958103063</v>
      </c>
      <c r="BG39">
        <f t="shared" ca="1" si="6"/>
        <v>278.3063958103063</v>
      </c>
      <c r="BH39" cm="1">
        <f t="array" aca="1" ref="BH39" ca="1">_xlfn.LET(_xlpm.rozsah, $J$3:$J$10001,_xlpm.podminka, (_xlpm.rozsah&gt;E39)*(ISNUMBER(_xlpm.rozsah)),_xlpm.indexy, IF(_xlpm.podminka, ROW(_xlpm.rozsah)-MIN(ROW(_xlpm.rozsah))+1),_xlpm.prvni, MIN(_xlpm.indexy),_xlpm.finalni, IF(_xlpm.prvni=1, 2, _xlpm.prvni),INDEX(_xlpm.rozsah, _xlpm.finalni))</f>
        <v>1000</v>
      </c>
      <c r="BI39" cm="1">
        <f t="array" aca="1" ref="BI39" ca="1">INDEX($J$3:$J$10001,MATCH(BH39,$J$3:$J$10004,0)-1)</f>
        <v>900</v>
      </c>
      <c r="BJ39">
        <f t="shared" ca="1" si="12"/>
        <v>290</v>
      </c>
      <c r="BK39">
        <f t="shared" ca="1" si="12"/>
        <v>260</v>
      </c>
      <c r="BL39">
        <f t="shared" ca="1" si="13"/>
        <v>30</v>
      </c>
      <c r="BM39">
        <f t="shared" ca="1" si="7"/>
        <v>271.6936041896937</v>
      </c>
    </row>
    <row r="40" spans="1:65" x14ac:dyDescent="0.25">
      <c r="A40" s="64">
        <v>37</v>
      </c>
      <c r="B40" s="64">
        <v>33</v>
      </c>
      <c r="C40" s="64">
        <v>42</v>
      </c>
      <c r="D40" s="18">
        <v>37</v>
      </c>
      <c r="E40" s="21">
        <f t="shared" ca="1" si="0"/>
        <v>1206.6884434784527</v>
      </c>
      <c r="F40" s="22">
        <f t="shared" ca="1" si="1"/>
        <v>135.24274387828504</v>
      </c>
      <c r="G40" s="23">
        <v>37</v>
      </c>
      <c r="H40" s="24">
        <f t="shared" ca="1" si="2"/>
        <v>1205.395726</v>
      </c>
      <c r="I40" s="25">
        <f t="shared" ca="1" si="3"/>
        <v>135.07986147600002</v>
      </c>
      <c r="J40" s="155"/>
      <c r="K40" s="155"/>
      <c r="L40" s="129">
        <f t="shared" si="8"/>
        <v>0</v>
      </c>
      <c r="AF40" s="1" t="s">
        <v>40</v>
      </c>
      <c r="AG40" t="s">
        <v>95</v>
      </c>
      <c r="AX40">
        <f t="shared" ca="1" si="26"/>
        <v>321.61871780000001</v>
      </c>
      <c r="AY40">
        <f t="shared" ca="1" si="4"/>
        <v>321.61871780000001</v>
      </c>
      <c r="AZ40" cm="1">
        <f t="array" aca="1" ref="AZ40" ca="1">_xlfn.LET(_xlpm.rozsah, $J$3:$J$10001,_xlpm.podminka, (_xlpm.rozsah&gt;H40)*(ISNUMBER(_xlpm.rozsah)),_xlpm.indexy, IF(_xlpm.podminka, ROW(_xlpm.rozsah)-MIN(ROW(_xlpm.rozsah))+1),_xlpm.prvni, MIN(_xlpm.indexy),_xlpm.finalni, IF(_xlpm.prvni=1, 2, _xlpm.prvni),INDEX(_xlpm.rozsah, _xlpm.finalni))</f>
        <v>1300</v>
      </c>
      <c r="BA40" cm="1">
        <f t="array" aca="1" ref="BA40" ca="1">INDEX($J$3:$J$10001,MATCH(AZ40,$J$3:$J$10004,0)-1)</f>
        <v>1200</v>
      </c>
      <c r="BB40">
        <f t="shared" ca="1" si="9"/>
        <v>350</v>
      </c>
      <c r="BC40">
        <f t="shared" ca="1" si="9"/>
        <v>320</v>
      </c>
      <c r="BD40">
        <f t="shared" ca="1" si="27"/>
        <v>30</v>
      </c>
      <c r="BE40">
        <f t="shared" ca="1" si="5"/>
        <v>348.38128219999999</v>
      </c>
      <c r="BF40">
        <f t="shared" ca="1" si="11"/>
        <v>322.0065330435358</v>
      </c>
      <c r="BG40">
        <f t="shared" ca="1" si="6"/>
        <v>322.0065330435358</v>
      </c>
      <c r="BH40" cm="1">
        <f t="array" aca="1" ref="BH40" ca="1">_xlfn.LET(_xlpm.rozsah, $J$3:$J$10001,_xlpm.podminka, (_xlpm.rozsah&gt;E40)*(ISNUMBER(_xlpm.rozsah)),_xlpm.indexy, IF(_xlpm.podminka, ROW(_xlpm.rozsah)-MIN(ROW(_xlpm.rozsah))+1),_xlpm.prvni, MIN(_xlpm.indexy),_xlpm.finalni, IF(_xlpm.prvni=1, 2, _xlpm.prvni),INDEX(_xlpm.rozsah, _xlpm.finalni))</f>
        <v>1300</v>
      </c>
      <c r="BI40" cm="1">
        <f t="array" aca="1" ref="BI40" ca="1">INDEX($J$3:$J$10001,MATCH(BH40,$J$3:$J$10004,0)-1)</f>
        <v>1200</v>
      </c>
      <c r="BJ40">
        <f t="shared" ca="1" si="12"/>
        <v>350</v>
      </c>
      <c r="BK40">
        <f t="shared" ca="1" si="12"/>
        <v>320</v>
      </c>
      <c r="BL40">
        <f t="shared" ca="1" si="13"/>
        <v>30</v>
      </c>
      <c r="BM40">
        <f t="shared" ca="1" si="7"/>
        <v>347.9934669564642</v>
      </c>
    </row>
    <row r="41" spans="1:65" x14ac:dyDescent="0.25">
      <c r="A41" s="64">
        <v>38</v>
      </c>
      <c r="B41" s="64">
        <v>57</v>
      </c>
      <c r="C41" s="64">
        <v>46</v>
      </c>
      <c r="D41" s="18">
        <v>38</v>
      </c>
      <c r="E41" s="21">
        <f t="shared" ca="1" si="0"/>
        <v>1575.1891296446001</v>
      </c>
      <c r="F41" s="22">
        <f t="shared" ca="1" si="1"/>
        <v>164.90826000726966</v>
      </c>
      <c r="G41" s="28">
        <v>38</v>
      </c>
      <c r="H41" s="24">
        <f t="shared" ca="1" si="2"/>
        <v>1572.9562539999997</v>
      </c>
      <c r="I41" s="25">
        <f t="shared" ca="1" si="3"/>
        <v>164.92880246320001</v>
      </c>
      <c r="J41" s="155"/>
      <c r="K41" s="155"/>
      <c r="L41" s="129">
        <f t="shared" si="8"/>
        <v>0</v>
      </c>
      <c r="AF41" s="1" t="s">
        <v>42</v>
      </c>
      <c r="AG41" t="s">
        <v>91</v>
      </c>
      <c r="AX41">
        <f t="shared" ca="1" si="26"/>
        <v>358.54087492000002</v>
      </c>
      <c r="AY41">
        <f t="shared" ca="1" si="4"/>
        <v>359.45912507999998</v>
      </c>
      <c r="AZ41" cm="1">
        <f t="array" aca="1" ref="AZ41" ca="1">_xlfn.LET(_xlpm.rozsah, $J$3:$J$10001,_xlpm.podminka, (_xlpm.rozsah&gt;H41)*(ISNUMBER(_xlpm.rozsah)),_xlpm.indexy, IF(_xlpm.podminka, ROW(_xlpm.rozsah)-MIN(ROW(_xlpm.rozsah))+1),_xlpm.prvni, MIN(_xlpm.indexy),_xlpm.finalni, IF(_xlpm.prvni=1, 2, _xlpm.prvni),INDEX(_xlpm.rozsah, _xlpm.finalni))</f>
        <v>1600</v>
      </c>
      <c r="BA41" cm="1">
        <f t="array" aca="1" ref="BA41" ca="1">INDEX($J$3:$J$10001,MATCH(AZ41,$J$3:$J$10004,0)-1)</f>
        <v>1500</v>
      </c>
      <c r="BB41">
        <f t="shared" ca="1" si="9"/>
        <v>358</v>
      </c>
      <c r="BC41">
        <f t="shared" ca="1" si="9"/>
        <v>360</v>
      </c>
      <c r="BD41">
        <f t="shared" ca="1" si="27"/>
        <v>-2</v>
      </c>
      <c r="BE41">
        <f t="shared" ca="1" si="5"/>
        <v>358.54087492000002</v>
      </c>
      <c r="BF41">
        <f t="shared" ca="1" si="11"/>
        <v>358.49621740710802</v>
      </c>
      <c r="BG41">
        <f t="shared" ca="1" si="6"/>
        <v>359.50378259289198</v>
      </c>
      <c r="BH41" cm="1">
        <f t="array" aca="1" ref="BH41" ca="1">_xlfn.LET(_xlpm.rozsah, $J$3:$J$10001,_xlpm.podminka, (_xlpm.rozsah&gt;E41)*(ISNUMBER(_xlpm.rozsah)),_xlpm.indexy, IF(_xlpm.podminka, ROW(_xlpm.rozsah)-MIN(ROW(_xlpm.rozsah))+1),_xlpm.prvni, MIN(_xlpm.indexy),_xlpm.finalni, IF(_xlpm.prvni=1, 2, _xlpm.prvni),INDEX(_xlpm.rozsah, _xlpm.finalni))</f>
        <v>1600</v>
      </c>
      <c r="BI41" cm="1">
        <f t="array" aca="1" ref="BI41" ca="1">INDEX($J$3:$J$10001,MATCH(BH41,$J$3:$J$10004,0)-1)</f>
        <v>1500</v>
      </c>
      <c r="BJ41">
        <f t="shared" ca="1" si="12"/>
        <v>358</v>
      </c>
      <c r="BK41">
        <f t="shared" ca="1" si="12"/>
        <v>360</v>
      </c>
      <c r="BL41">
        <f t="shared" ca="1" si="13"/>
        <v>-2</v>
      </c>
      <c r="BM41">
        <f t="shared" ca="1" si="7"/>
        <v>358.49621740710802</v>
      </c>
    </row>
    <row r="42" spans="1:65" x14ac:dyDescent="0.25">
      <c r="A42" s="64">
        <v>39</v>
      </c>
      <c r="B42" s="64">
        <v>44</v>
      </c>
      <c r="C42" s="64">
        <v>33</v>
      </c>
      <c r="D42" s="18">
        <v>39</v>
      </c>
      <c r="E42" s="21">
        <f t="shared" ca="1" si="0"/>
        <v>1375.5845913046037</v>
      </c>
      <c r="F42" s="22">
        <f t="shared" ca="1" si="1"/>
        <v>117.99429151305192</v>
      </c>
      <c r="G42" s="23">
        <v>39</v>
      </c>
      <c r="H42" s="24">
        <f t="shared" ca="1" si="2"/>
        <v>1373.860968</v>
      </c>
      <c r="I42" s="25">
        <f t="shared" ca="1" si="3"/>
        <v>117.93741194400002</v>
      </c>
      <c r="J42" s="155"/>
      <c r="K42" s="155"/>
      <c r="L42" s="129">
        <f t="shared" si="8"/>
        <v>0</v>
      </c>
      <c r="AF42" s="1" t="s">
        <v>46</v>
      </c>
      <c r="AG42" t="s">
        <v>92</v>
      </c>
      <c r="AX42">
        <f t="shared" ca="1" si="26"/>
        <v>357.38609680000002</v>
      </c>
      <c r="AY42">
        <f t="shared" ca="1" si="4"/>
        <v>357.38609680000002</v>
      </c>
      <c r="AZ42" cm="1">
        <f t="array" aca="1" ref="AZ42" ca="1">_xlfn.LET(_xlpm.rozsah, $J$3:$J$10001,_xlpm.podminka, (_xlpm.rozsah&gt;H42)*(ISNUMBER(_xlpm.rozsah)),_xlpm.indexy, IF(_xlpm.podminka, ROW(_xlpm.rozsah)-MIN(ROW(_xlpm.rozsah))+1),_xlpm.prvni, MIN(_xlpm.indexy),_xlpm.finalni, IF(_xlpm.prvni=1, 2, _xlpm.prvni),INDEX(_xlpm.rozsah, _xlpm.finalni))</f>
        <v>1400</v>
      </c>
      <c r="BA42" cm="1">
        <f t="array" aca="1" ref="BA42" ca="1">INDEX($J$3:$J$10001,MATCH(AZ42,$J$3:$J$10004,0)-1)</f>
        <v>1300</v>
      </c>
      <c r="BB42">
        <f t="shared" ca="1" si="9"/>
        <v>360</v>
      </c>
      <c r="BC42">
        <f t="shared" ca="1" si="9"/>
        <v>350</v>
      </c>
      <c r="BD42">
        <f t="shared" ca="1" si="27"/>
        <v>10</v>
      </c>
      <c r="BE42">
        <f t="shared" ca="1" si="5"/>
        <v>352.61390319999998</v>
      </c>
      <c r="BF42">
        <f t="shared" ca="1" si="11"/>
        <v>357.55845913046039</v>
      </c>
      <c r="BG42">
        <f t="shared" ca="1" si="6"/>
        <v>357.55845913046039</v>
      </c>
      <c r="BH42" cm="1">
        <f t="array" aca="1" ref="BH42" ca="1">_xlfn.LET(_xlpm.rozsah, $J$3:$J$10001,_xlpm.podminka, (_xlpm.rozsah&gt;E42)*(ISNUMBER(_xlpm.rozsah)),_xlpm.indexy, IF(_xlpm.podminka, ROW(_xlpm.rozsah)-MIN(ROW(_xlpm.rozsah))+1),_xlpm.prvni, MIN(_xlpm.indexy),_xlpm.finalni, IF(_xlpm.prvni=1, 2, _xlpm.prvni),INDEX(_xlpm.rozsah, _xlpm.finalni))</f>
        <v>1400</v>
      </c>
      <c r="BI42" cm="1">
        <f t="array" aca="1" ref="BI42" ca="1">INDEX($J$3:$J$10001,MATCH(BH42,$J$3:$J$10004,0)-1)</f>
        <v>1300</v>
      </c>
      <c r="BJ42">
        <f t="shared" ca="1" si="12"/>
        <v>360</v>
      </c>
      <c r="BK42">
        <f t="shared" ca="1" si="12"/>
        <v>350</v>
      </c>
      <c r="BL42">
        <f t="shared" ca="1" si="13"/>
        <v>10</v>
      </c>
      <c r="BM42">
        <f t="shared" ca="1" si="7"/>
        <v>352.44154086953961</v>
      </c>
    </row>
    <row r="43" spans="1:65" x14ac:dyDescent="0.25">
      <c r="A43" s="64">
        <v>40</v>
      </c>
      <c r="B43" s="64">
        <v>31</v>
      </c>
      <c r="C43" s="64">
        <v>0</v>
      </c>
      <c r="D43" s="18">
        <v>40</v>
      </c>
      <c r="E43" s="21">
        <f t="shared" ca="1" si="0"/>
        <v>1175.980052964607</v>
      </c>
      <c r="F43" s="22">
        <f t="shared" ca="1" si="1"/>
        <v>0</v>
      </c>
      <c r="G43" s="28">
        <v>40</v>
      </c>
      <c r="H43" s="24">
        <f t="shared" ca="1" si="2"/>
        <v>1174.765682</v>
      </c>
      <c r="I43" s="25">
        <f t="shared" ca="1" si="3"/>
        <v>0</v>
      </c>
      <c r="J43" s="155"/>
      <c r="K43" s="155"/>
      <c r="L43" s="129">
        <f t="shared" si="8"/>
        <v>0</v>
      </c>
      <c r="AF43" s="1" t="s">
        <v>47</v>
      </c>
      <c r="AG43" t="s">
        <v>93</v>
      </c>
      <c r="AX43">
        <f t="shared" ca="1" si="26"/>
        <v>314.95313640000001</v>
      </c>
      <c r="AY43">
        <f t="shared" ca="1" si="4"/>
        <v>314.95313640000001</v>
      </c>
      <c r="AZ43" cm="1">
        <f t="array" aca="1" ref="AZ43" ca="1">_xlfn.LET(_xlpm.rozsah, $J$3:$J$10001,_xlpm.podminka, (_xlpm.rozsah&gt;H43)*(ISNUMBER(_xlpm.rozsah)),_xlpm.indexy, IF(_xlpm.podminka, ROW(_xlpm.rozsah)-MIN(ROW(_xlpm.rozsah))+1),_xlpm.prvni, MIN(_xlpm.indexy),_xlpm.finalni, IF(_xlpm.prvni=1, 2, _xlpm.prvni),INDEX(_xlpm.rozsah, _xlpm.finalni))</f>
        <v>1200</v>
      </c>
      <c r="BA43" cm="1">
        <f t="array" aca="1" ref="BA43" ca="1">INDEX($J$3:$J$10001,MATCH(AZ43,$J$3:$J$10004,0)-1)</f>
        <v>1100</v>
      </c>
      <c r="BB43">
        <f t="shared" ca="1" si="9"/>
        <v>320</v>
      </c>
      <c r="BC43">
        <f t="shared" ca="1" si="9"/>
        <v>300</v>
      </c>
      <c r="BD43">
        <f t="shared" ca="1" si="27"/>
        <v>20</v>
      </c>
      <c r="BE43">
        <f t="shared" ca="1" si="5"/>
        <v>305.04686359999999</v>
      </c>
      <c r="BF43">
        <f t="shared" ca="1" si="11"/>
        <v>315.19601059292143</v>
      </c>
      <c r="BG43">
        <f t="shared" ca="1" si="6"/>
        <v>315.19601059292143</v>
      </c>
      <c r="BH43" cm="1">
        <f t="array" aca="1" ref="BH43" ca="1">_xlfn.LET(_xlpm.rozsah, $J$3:$J$10001,_xlpm.podminka, (_xlpm.rozsah&gt;E43)*(ISNUMBER(_xlpm.rozsah)),_xlpm.indexy, IF(_xlpm.podminka, ROW(_xlpm.rozsah)-MIN(ROW(_xlpm.rozsah))+1),_xlpm.prvni, MIN(_xlpm.indexy),_xlpm.finalni, IF(_xlpm.prvni=1, 2, _xlpm.prvni),INDEX(_xlpm.rozsah, _xlpm.finalni))</f>
        <v>1200</v>
      </c>
      <c r="BI43" cm="1">
        <f t="array" aca="1" ref="BI43" ca="1">INDEX($J$3:$J$10001,MATCH(BH43,$J$3:$J$10004,0)-1)</f>
        <v>1100</v>
      </c>
      <c r="BJ43">
        <f t="shared" ca="1" si="12"/>
        <v>320</v>
      </c>
      <c r="BK43">
        <f t="shared" ca="1" si="12"/>
        <v>300</v>
      </c>
      <c r="BL43">
        <f t="shared" ca="1" si="13"/>
        <v>20</v>
      </c>
      <c r="BM43">
        <f t="shared" ca="1" si="7"/>
        <v>304.80398940707857</v>
      </c>
    </row>
    <row r="44" spans="1:65" x14ac:dyDescent="0.25">
      <c r="A44" s="64">
        <v>41</v>
      </c>
      <c r="B44" s="64">
        <v>22</v>
      </c>
      <c r="C44" s="64">
        <v>27</v>
      </c>
      <c r="D44" s="18">
        <v>41</v>
      </c>
      <c r="E44" s="21">
        <f t="shared" ca="1" si="0"/>
        <v>1037.7922956523018</v>
      </c>
      <c r="F44" s="22">
        <f t="shared" ca="1" si="1"/>
        <v>79.320391982612151</v>
      </c>
      <c r="G44" s="23">
        <v>41</v>
      </c>
      <c r="H44" s="24">
        <f t="shared" ca="1" si="2"/>
        <v>1036.930484</v>
      </c>
      <c r="I44" s="25">
        <f t="shared" ca="1" si="3"/>
        <v>79.297123068000005</v>
      </c>
      <c r="J44" s="155"/>
      <c r="K44" s="155"/>
      <c r="L44" s="129">
        <f t="shared" si="8"/>
        <v>0</v>
      </c>
      <c r="AF44" s="1" t="s">
        <v>11</v>
      </c>
      <c r="AG44" t="s">
        <v>212</v>
      </c>
      <c r="AX44">
        <f t="shared" ca="1" si="26"/>
        <v>293.69304840000001</v>
      </c>
      <c r="AY44">
        <f t="shared" ca="1" si="4"/>
        <v>293.69304840000001</v>
      </c>
      <c r="AZ44" cm="1">
        <f t="array" aca="1" ref="AZ44" ca="1">_xlfn.LET(_xlpm.rozsah, $J$3:$J$10001,_xlpm.podminka, (_xlpm.rozsah&gt;H44)*(ISNUMBER(_xlpm.rozsah)),_xlpm.indexy, IF(_xlpm.podminka, ROW(_xlpm.rozsah)-MIN(ROW(_xlpm.rozsah))+1),_xlpm.prvni, MIN(_xlpm.indexy),_xlpm.finalni, IF(_xlpm.prvni=1, 2, _xlpm.prvni),INDEX(_xlpm.rozsah, _xlpm.finalni))</f>
        <v>1100</v>
      </c>
      <c r="BA44" cm="1">
        <f t="array" aca="1" ref="BA44" ca="1">INDEX($J$3:$J$10001,MATCH(AZ44,$J$3:$J$10004,0)-1)</f>
        <v>1000</v>
      </c>
      <c r="BB44">
        <f t="shared" ca="1" si="9"/>
        <v>300</v>
      </c>
      <c r="BC44">
        <f t="shared" ca="1" si="9"/>
        <v>290</v>
      </c>
      <c r="BD44">
        <f t="shared" ca="1" si="27"/>
        <v>10</v>
      </c>
      <c r="BE44">
        <f t="shared" ca="1" si="5"/>
        <v>296.30695159999999</v>
      </c>
      <c r="BF44">
        <f t="shared" ca="1" si="11"/>
        <v>293.7792295652302</v>
      </c>
      <c r="BG44">
        <f t="shared" ca="1" si="6"/>
        <v>293.7792295652302</v>
      </c>
      <c r="BH44" cm="1">
        <f t="array" aca="1" ref="BH44" ca="1">_xlfn.LET(_xlpm.rozsah, $J$3:$J$10001,_xlpm.podminka, (_xlpm.rozsah&gt;E44)*(ISNUMBER(_xlpm.rozsah)),_xlpm.indexy, IF(_xlpm.podminka, ROW(_xlpm.rozsah)-MIN(ROW(_xlpm.rozsah))+1),_xlpm.prvni, MIN(_xlpm.indexy),_xlpm.finalni, IF(_xlpm.prvni=1, 2, _xlpm.prvni),INDEX(_xlpm.rozsah, _xlpm.finalni))</f>
        <v>1100</v>
      </c>
      <c r="BI44" cm="1">
        <f t="array" aca="1" ref="BI44" ca="1">INDEX($J$3:$J$10001,MATCH(BH44,$J$3:$J$10004,0)-1)</f>
        <v>1000</v>
      </c>
      <c r="BJ44">
        <f t="shared" ca="1" si="12"/>
        <v>300</v>
      </c>
      <c r="BK44">
        <f t="shared" ca="1" si="12"/>
        <v>290</v>
      </c>
      <c r="BL44">
        <f t="shared" ca="1" si="13"/>
        <v>10</v>
      </c>
      <c r="BM44">
        <f t="shared" ca="1" si="7"/>
        <v>296.2207704347698</v>
      </c>
    </row>
    <row r="45" spans="1:65" x14ac:dyDescent="0.25">
      <c r="A45" s="64">
        <v>42</v>
      </c>
      <c r="B45" s="64">
        <v>33</v>
      </c>
      <c r="C45" s="64">
        <v>43</v>
      </c>
      <c r="D45" s="18">
        <v>42</v>
      </c>
      <c r="E45" s="21">
        <f t="shared" ca="1" si="0"/>
        <v>1206.6884434784527</v>
      </c>
      <c r="F45" s="22">
        <f t="shared" ca="1" si="1"/>
        <v>138.46280920872039</v>
      </c>
      <c r="G45" s="28">
        <v>42</v>
      </c>
      <c r="H45" s="24">
        <f t="shared" ca="1" si="2"/>
        <v>1205.395726</v>
      </c>
      <c r="I45" s="25">
        <f t="shared" ca="1" si="3"/>
        <v>138.296048654</v>
      </c>
      <c r="J45" s="155"/>
      <c r="K45" s="155"/>
      <c r="L45" s="129">
        <f t="shared" si="8"/>
        <v>0</v>
      </c>
      <c r="AX45">
        <f t="shared" ca="1" si="26"/>
        <v>321.61871780000001</v>
      </c>
      <c r="AY45">
        <f t="shared" ca="1" si="4"/>
        <v>321.61871780000001</v>
      </c>
      <c r="AZ45" cm="1">
        <f t="array" aca="1" ref="AZ45" ca="1">_xlfn.LET(_xlpm.rozsah, $J$3:$J$10001,_xlpm.podminka, (_xlpm.rozsah&gt;H45)*(ISNUMBER(_xlpm.rozsah)),_xlpm.indexy, IF(_xlpm.podminka, ROW(_xlpm.rozsah)-MIN(ROW(_xlpm.rozsah))+1),_xlpm.prvni, MIN(_xlpm.indexy),_xlpm.finalni, IF(_xlpm.prvni=1, 2, _xlpm.prvni),INDEX(_xlpm.rozsah, _xlpm.finalni))</f>
        <v>1300</v>
      </c>
      <c r="BA45" cm="1">
        <f t="array" aca="1" ref="BA45" ca="1">INDEX($J$3:$J$10001,MATCH(AZ45,$J$3:$J$10004,0)-1)</f>
        <v>1200</v>
      </c>
      <c r="BB45">
        <f t="shared" ca="1" si="9"/>
        <v>350</v>
      </c>
      <c r="BC45">
        <f t="shared" ca="1" si="9"/>
        <v>320</v>
      </c>
      <c r="BD45">
        <f t="shared" ca="1" si="27"/>
        <v>30</v>
      </c>
      <c r="BE45">
        <f t="shared" ca="1" si="5"/>
        <v>348.38128219999999</v>
      </c>
      <c r="BF45">
        <f t="shared" ca="1" si="11"/>
        <v>322.0065330435358</v>
      </c>
      <c r="BG45">
        <f t="shared" ca="1" si="6"/>
        <v>322.0065330435358</v>
      </c>
      <c r="BH45" cm="1">
        <f t="array" aca="1" ref="BH45" ca="1">_xlfn.LET(_xlpm.rozsah, $J$3:$J$10001,_xlpm.podminka, (_xlpm.rozsah&gt;E45)*(ISNUMBER(_xlpm.rozsah)),_xlpm.indexy, IF(_xlpm.podminka, ROW(_xlpm.rozsah)-MIN(ROW(_xlpm.rozsah))+1),_xlpm.prvni, MIN(_xlpm.indexy),_xlpm.finalni, IF(_xlpm.prvni=1, 2, _xlpm.prvni),INDEX(_xlpm.rozsah, _xlpm.finalni))</f>
        <v>1300</v>
      </c>
      <c r="BI45" cm="1">
        <f t="array" aca="1" ref="BI45" ca="1">INDEX($J$3:$J$10001,MATCH(BH45,$J$3:$J$10004,0)-1)</f>
        <v>1200</v>
      </c>
      <c r="BJ45">
        <f t="shared" ca="1" si="12"/>
        <v>350</v>
      </c>
      <c r="BK45">
        <f t="shared" ca="1" si="12"/>
        <v>320</v>
      </c>
      <c r="BL45">
        <f t="shared" ca="1" si="13"/>
        <v>30</v>
      </c>
      <c r="BM45">
        <f t="shared" ca="1" si="7"/>
        <v>347.9934669564642</v>
      </c>
    </row>
    <row r="46" spans="1:65" x14ac:dyDescent="0.25">
      <c r="A46" s="64">
        <v>43</v>
      </c>
      <c r="B46" s="64">
        <v>80</v>
      </c>
      <c r="C46" s="64">
        <v>49</v>
      </c>
      <c r="D46" s="18">
        <v>43</v>
      </c>
      <c r="E46" s="21">
        <f t="shared" ca="1" si="0"/>
        <v>1928.3356205538248</v>
      </c>
      <c r="F46" s="22">
        <f t="shared" ca="1" si="1"/>
        <v>152.61848734858015</v>
      </c>
      <c r="G46" s="23">
        <v>43</v>
      </c>
      <c r="H46" s="24">
        <f t="shared" ca="1" si="2"/>
        <v>1925.2017599999999</v>
      </c>
      <c r="I46" s="25">
        <f t="shared" ca="1" si="3"/>
        <v>152.864182016</v>
      </c>
      <c r="J46" s="155"/>
      <c r="K46" s="155"/>
      <c r="L46" s="129">
        <f t="shared" si="8"/>
        <v>0</v>
      </c>
      <c r="AX46">
        <f t="shared" ca="1" si="26"/>
        <v>311.96771840000002</v>
      </c>
      <c r="AY46">
        <f t="shared" ca="1" si="4"/>
        <v>304.03228159999998</v>
      </c>
      <c r="AZ46" cm="1">
        <f t="array" aca="1" ref="AZ46" ca="1">_xlfn.LET(_xlpm.rozsah, $J$3:$J$10001,_xlpm.podminka, (_xlpm.rozsah&gt;H46)*(ISNUMBER(_xlpm.rozsah)),_xlpm.indexy, IF(_xlpm.podminka, ROW(_xlpm.rozsah)-MIN(ROW(_xlpm.rozsah))+1),_xlpm.prvni, MIN(_xlpm.indexy),_xlpm.finalni, IF(_xlpm.prvni=1, 2, _xlpm.prvni),INDEX(_xlpm.rozsah, _xlpm.finalni))</f>
        <v>2000</v>
      </c>
      <c r="BA46" cm="1">
        <f t="array" aca="1" ref="BA46" ca="1">INDEX($J$3:$J$10001,MATCH(AZ46,$J$3:$J$10004,0)-1)</f>
        <v>1900</v>
      </c>
      <c r="BB46">
        <f t="shared" ca="1" si="9"/>
        <v>300</v>
      </c>
      <c r="BC46">
        <f t="shared" ca="1" si="9"/>
        <v>316</v>
      </c>
      <c r="BD46">
        <f t="shared" ca="1" si="27"/>
        <v>-16</v>
      </c>
      <c r="BE46">
        <f t="shared" ca="1" si="5"/>
        <v>311.96771840000002</v>
      </c>
      <c r="BF46">
        <f t="shared" ca="1" si="11"/>
        <v>311.46630071138804</v>
      </c>
      <c r="BG46">
        <f t="shared" ca="1" si="6"/>
        <v>304.53369928861196</v>
      </c>
      <c r="BH46" cm="1">
        <f t="array" aca="1" ref="BH46" ca="1">_xlfn.LET(_xlpm.rozsah, $J$3:$J$10001,_xlpm.podminka, (_xlpm.rozsah&gt;E46)*(ISNUMBER(_xlpm.rozsah)),_xlpm.indexy, IF(_xlpm.podminka, ROW(_xlpm.rozsah)-MIN(ROW(_xlpm.rozsah))+1),_xlpm.prvni, MIN(_xlpm.indexy),_xlpm.finalni, IF(_xlpm.prvni=1, 2, _xlpm.prvni),INDEX(_xlpm.rozsah, _xlpm.finalni))</f>
        <v>2000</v>
      </c>
      <c r="BI46" cm="1">
        <f t="array" aca="1" ref="BI46" ca="1">INDEX($J$3:$J$10001,MATCH(BH46,$J$3:$J$10004,0)-1)</f>
        <v>1900</v>
      </c>
      <c r="BJ46">
        <f t="shared" ref="BJ46:BK109" ca="1" si="30">IF(ISERROR(MATCH(BH46,$J$1:$J$10000,0)), 0, INDEX($K$1:$K$10000, MATCH(BH46,$J$1:$J$10000,0)))</f>
        <v>300</v>
      </c>
      <c r="BK46">
        <f t="shared" ca="1" si="30"/>
        <v>316</v>
      </c>
      <c r="BL46">
        <f t="shared" ca="1" si="13"/>
        <v>-16</v>
      </c>
      <c r="BM46">
        <f t="shared" ca="1" si="7"/>
        <v>311.46630071138804</v>
      </c>
    </row>
    <row r="47" spans="1:65" ht="15" customHeight="1" x14ac:dyDescent="0.25">
      <c r="A47" s="64">
        <v>44</v>
      </c>
      <c r="B47" s="64">
        <v>105</v>
      </c>
      <c r="C47" s="64">
        <v>47</v>
      </c>
      <c r="D47" s="18">
        <v>44</v>
      </c>
      <c r="E47" s="21">
        <f t="shared" ca="1" si="0"/>
        <v>2312.1905019768947</v>
      </c>
      <c r="F47" s="22">
        <f t="shared" ca="1" si="1"/>
        <v>74.859788920461156</v>
      </c>
      <c r="G47" s="28">
        <v>44</v>
      </c>
      <c r="H47" s="24">
        <f t="shared" ca="1" si="2"/>
        <v>2308.0773099999997</v>
      </c>
      <c r="I47" s="25">
        <f t="shared" ca="1" si="3"/>
        <v>78.146229310000265</v>
      </c>
      <c r="J47" s="155"/>
      <c r="K47" s="155"/>
      <c r="L47" s="129">
        <f t="shared" si="8"/>
        <v>0</v>
      </c>
      <c r="AX47">
        <f t="shared" ca="1" si="26"/>
        <v>166.26857300000057</v>
      </c>
      <c r="AY47">
        <f t="shared" ca="1" si="4"/>
        <v>23.731426999999439</v>
      </c>
      <c r="AZ47" cm="1">
        <f t="array" aca="1" ref="AZ47" ca="1">_xlfn.LET(_xlpm.rozsah, $J$3:$J$10001,_xlpm.podminka, (_xlpm.rozsah&gt;H47)*(ISNUMBER(_xlpm.rozsah)),_xlpm.indexy, IF(_xlpm.podminka, ROW(_xlpm.rozsah)-MIN(ROW(_xlpm.rozsah))+1),_xlpm.prvni, MIN(_xlpm.indexy),_xlpm.finalni, IF(_xlpm.prvni=1, 2, _xlpm.prvni),INDEX(_xlpm.rozsah, _xlpm.finalni))</f>
        <v>2400</v>
      </c>
      <c r="BA47" cm="1">
        <f t="array" aca="1" ref="BA47" ca="1">INDEX($J$3:$J$10001,MATCH(AZ47,$J$3:$J$10004,0)-1)</f>
        <v>2300</v>
      </c>
      <c r="BB47">
        <f t="shared" ca="1" si="9"/>
        <v>10</v>
      </c>
      <c r="BC47">
        <f t="shared" ca="1" si="9"/>
        <v>180</v>
      </c>
      <c r="BD47">
        <f t="shared" ca="1" si="27"/>
        <v>-170</v>
      </c>
      <c r="BE47">
        <f t="shared" ca="1" si="5"/>
        <v>166.26857300000057</v>
      </c>
      <c r="BF47">
        <f t="shared" ca="1" si="11"/>
        <v>159.27614663927906</v>
      </c>
      <c r="BG47">
        <f t="shared" ca="1" si="6"/>
        <v>30.723853360720931</v>
      </c>
      <c r="BH47" cm="1">
        <f t="array" aca="1" ref="BH47" ca="1">_xlfn.LET(_xlpm.rozsah, $J$3:$J$10001,_xlpm.podminka, (_xlpm.rozsah&gt;E47)*(ISNUMBER(_xlpm.rozsah)),_xlpm.indexy, IF(_xlpm.podminka, ROW(_xlpm.rozsah)-MIN(ROW(_xlpm.rozsah))+1),_xlpm.prvni, MIN(_xlpm.indexy),_xlpm.finalni, IF(_xlpm.prvni=1, 2, _xlpm.prvni),INDEX(_xlpm.rozsah, _xlpm.finalni))</f>
        <v>2400</v>
      </c>
      <c r="BI47" cm="1">
        <f t="array" aca="1" ref="BI47" ca="1">INDEX($J$3:$J$10001,MATCH(BH47,$J$3:$J$10004,0)-1)</f>
        <v>2300</v>
      </c>
      <c r="BJ47">
        <f t="shared" ca="1" si="30"/>
        <v>10</v>
      </c>
      <c r="BK47">
        <f t="shared" ca="1" si="30"/>
        <v>180</v>
      </c>
      <c r="BL47">
        <f t="shared" ca="1" si="13"/>
        <v>-170</v>
      </c>
      <c r="BM47">
        <f t="shared" ca="1" si="7"/>
        <v>159.27614663927906</v>
      </c>
    </row>
    <row r="48" spans="1:65" ht="15" customHeight="1" x14ac:dyDescent="0.25">
      <c r="A48" s="64">
        <v>45</v>
      </c>
      <c r="B48" s="64">
        <v>98</v>
      </c>
      <c r="C48" s="64">
        <v>70</v>
      </c>
      <c r="D48" s="18">
        <v>45</v>
      </c>
      <c r="E48" s="21">
        <f t="shared" ca="1" si="0"/>
        <v>2204.7111351784351</v>
      </c>
      <c r="F48" s="22">
        <f t="shared" ca="1" si="1"/>
        <v>169.35643349381201</v>
      </c>
      <c r="G48" s="23">
        <v>45</v>
      </c>
      <c r="H48" s="24">
        <f t="shared" ca="1" si="2"/>
        <v>2200.8721559999999</v>
      </c>
      <c r="I48" s="25">
        <f t="shared" ca="1" si="3"/>
        <v>171.10316902000002</v>
      </c>
      <c r="J48" s="155"/>
      <c r="K48" s="155"/>
      <c r="L48" s="129">
        <f t="shared" si="8"/>
        <v>0</v>
      </c>
      <c r="AX48">
        <f t="shared" ca="1" si="26"/>
        <v>244.43309860000005</v>
      </c>
      <c r="AY48">
        <f t="shared" ca="1" si="4"/>
        <v>180.56690139999995</v>
      </c>
      <c r="AZ48" cm="1">
        <f t="array" aca="1" ref="AZ48" ca="1">_xlfn.LET(_xlpm.rozsah, $J$3:$J$10001,_xlpm.podminka, (_xlpm.rozsah&gt;H48)*(ISNUMBER(_xlpm.rozsah)),_xlpm.indexy, IF(_xlpm.podminka, ROW(_xlpm.rozsah)-MIN(ROW(_xlpm.rozsah))+1),_xlpm.prvni, MIN(_xlpm.indexy),_xlpm.finalni, IF(_xlpm.prvni=1, 2, _xlpm.prvni),INDEX(_xlpm.rozsah, _xlpm.finalni))</f>
        <v>2300</v>
      </c>
      <c r="BA48" cm="1">
        <f t="array" aca="1" ref="BA48" ca="1">INDEX($J$3:$J$10001,MATCH(AZ48,$J$3:$J$10004,0)-1)</f>
        <v>2200</v>
      </c>
      <c r="BB48">
        <f t="shared" ca="1" si="9"/>
        <v>180</v>
      </c>
      <c r="BC48">
        <f t="shared" ca="1" si="9"/>
        <v>245</v>
      </c>
      <c r="BD48">
        <f t="shared" ca="1" si="27"/>
        <v>-65</v>
      </c>
      <c r="BE48">
        <f t="shared" ca="1" si="5"/>
        <v>244.43309860000005</v>
      </c>
      <c r="BF48">
        <f t="shared" ca="1" si="11"/>
        <v>241.93776213401716</v>
      </c>
      <c r="BG48">
        <f t="shared" ca="1" si="6"/>
        <v>183.06223786598284</v>
      </c>
      <c r="BH48" cm="1">
        <f t="array" aca="1" ref="BH48" ca="1">_xlfn.LET(_xlpm.rozsah, $J$3:$J$10001,_xlpm.podminka, (_xlpm.rozsah&gt;E48)*(ISNUMBER(_xlpm.rozsah)),_xlpm.indexy, IF(_xlpm.podminka, ROW(_xlpm.rozsah)-MIN(ROW(_xlpm.rozsah))+1),_xlpm.prvni, MIN(_xlpm.indexy),_xlpm.finalni, IF(_xlpm.prvni=1, 2, _xlpm.prvni),INDEX(_xlpm.rozsah, _xlpm.finalni))</f>
        <v>2300</v>
      </c>
      <c r="BI48" cm="1">
        <f t="array" aca="1" ref="BI48" ca="1">INDEX($J$3:$J$10001,MATCH(BH48,$J$3:$J$10004,0)-1)</f>
        <v>2200</v>
      </c>
      <c r="BJ48">
        <f t="shared" ca="1" si="30"/>
        <v>180</v>
      </c>
      <c r="BK48">
        <f t="shared" ca="1" si="30"/>
        <v>245</v>
      </c>
      <c r="BL48">
        <f t="shared" ca="1" si="13"/>
        <v>-65</v>
      </c>
      <c r="BM48">
        <f t="shared" ca="1" si="7"/>
        <v>241.93776213401716</v>
      </c>
    </row>
    <row r="49" spans="1:65" x14ac:dyDescent="0.25">
      <c r="A49" s="64">
        <v>46</v>
      </c>
      <c r="B49" s="64">
        <v>104</v>
      </c>
      <c r="C49" s="64">
        <v>36</v>
      </c>
      <c r="D49" s="18">
        <v>46</v>
      </c>
      <c r="E49" s="21">
        <f t="shared" ca="1" si="0"/>
        <v>2296.8363067199721</v>
      </c>
      <c r="F49" s="22">
        <f t="shared" ca="1" si="1"/>
        <v>65.540304227526534</v>
      </c>
      <c r="G49" s="28">
        <v>46</v>
      </c>
      <c r="H49" s="24">
        <f t="shared" ca="1" si="2"/>
        <v>2292.7622879999999</v>
      </c>
      <c r="I49" s="25">
        <f t="shared" ca="1" si="3"/>
        <v>66.493624608000019</v>
      </c>
      <c r="J49" s="155"/>
      <c r="K49" s="155"/>
      <c r="L49" s="129">
        <f t="shared" si="8"/>
        <v>0</v>
      </c>
      <c r="AX49">
        <f t="shared" ca="1" si="26"/>
        <v>184.70451280000006</v>
      </c>
      <c r="AY49">
        <f t="shared" ca="1" si="4"/>
        <v>240.29548719999994</v>
      </c>
      <c r="AZ49" cm="1">
        <f t="array" aca="1" ref="AZ49" ca="1">_xlfn.LET(_xlpm.rozsah, $J$3:$J$10001,_xlpm.podminka, (_xlpm.rozsah&gt;H49)*(ISNUMBER(_xlpm.rozsah)),_xlpm.indexy, IF(_xlpm.podminka, ROW(_xlpm.rozsah)-MIN(ROW(_xlpm.rozsah))+1),_xlpm.prvni, MIN(_xlpm.indexy),_xlpm.finalni, IF(_xlpm.prvni=1, 2, _xlpm.prvni),INDEX(_xlpm.rozsah, _xlpm.finalni))</f>
        <v>2300</v>
      </c>
      <c r="BA49" cm="1">
        <f t="array" aca="1" ref="BA49" ca="1">INDEX($J$3:$J$10001,MATCH(AZ49,$J$3:$J$10004,0)-1)</f>
        <v>2200</v>
      </c>
      <c r="BB49">
        <f t="shared" ca="1" si="9"/>
        <v>180</v>
      </c>
      <c r="BC49">
        <f t="shared" ca="1" si="9"/>
        <v>245</v>
      </c>
      <c r="BD49">
        <f t="shared" ca="1" si="27"/>
        <v>-65</v>
      </c>
      <c r="BE49">
        <f t="shared" ca="1" si="5"/>
        <v>184.70451280000006</v>
      </c>
      <c r="BF49">
        <f t="shared" ca="1" si="11"/>
        <v>182.05640063201815</v>
      </c>
      <c r="BG49">
        <f t="shared" ca="1" si="6"/>
        <v>242.94359936798185</v>
      </c>
      <c r="BH49" cm="1">
        <f t="array" aca="1" ref="BH49" ca="1">_xlfn.LET(_xlpm.rozsah, $J$3:$J$10001,_xlpm.podminka, (_xlpm.rozsah&gt;E49)*(ISNUMBER(_xlpm.rozsah)),_xlpm.indexy, IF(_xlpm.podminka, ROW(_xlpm.rozsah)-MIN(ROW(_xlpm.rozsah))+1),_xlpm.prvni, MIN(_xlpm.indexy),_xlpm.finalni, IF(_xlpm.prvni=1, 2, _xlpm.prvni),INDEX(_xlpm.rozsah, _xlpm.finalni))</f>
        <v>2300</v>
      </c>
      <c r="BI49" cm="1">
        <f t="array" aca="1" ref="BI49" ca="1">INDEX($J$3:$J$10001,MATCH(BH49,$J$3:$J$10004,0)-1)</f>
        <v>2200</v>
      </c>
      <c r="BJ49">
        <f t="shared" ca="1" si="30"/>
        <v>180</v>
      </c>
      <c r="BK49">
        <f t="shared" ca="1" si="30"/>
        <v>245</v>
      </c>
      <c r="BL49">
        <f t="shared" ca="1" si="13"/>
        <v>-65</v>
      </c>
      <c r="BM49">
        <f t="shared" ca="1" si="7"/>
        <v>182.05640063201815</v>
      </c>
    </row>
    <row r="50" spans="1:65" x14ac:dyDescent="0.25">
      <c r="A50" s="64">
        <v>47</v>
      </c>
      <c r="B50" s="64">
        <v>104</v>
      </c>
      <c r="C50" s="64">
        <v>65</v>
      </c>
      <c r="D50" s="18">
        <v>47</v>
      </c>
      <c r="E50" s="21">
        <f t="shared" ca="1" si="0"/>
        <v>2296.8363067199721</v>
      </c>
      <c r="F50" s="22">
        <f t="shared" ca="1" si="1"/>
        <v>118.3366604108118</v>
      </c>
      <c r="G50" s="23">
        <v>47</v>
      </c>
      <c r="H50" s="24">
        <f t="shared" ca="1" si="2"/>
        <v>2292.7622879999999</v>
      </c>
      <c r="I50" s="25">
        <f t="shared" ca="1" si="3"/>
        <v>120.05793332000005</v>
      </c>
      <c r="J50" s="155"/>
      <c r="K50" s="155"/>
      <c r="L50" s="129">
        <f t="shared" si="8"/>
        <v>0</v>
      </c>
      <c r="AX50">
        <f t="shared" ca="1" si="26"/>
        <v>184.70451280000006</v>
      </c>
      <c r="AY50">
        <f t="shared" ca="1" si="4"/>
        <v>240.29548719999994</v>
      </c>
      <c r="AZ50" cm="1">
        <f t="array" aca="1" ref="AZ50" ca="1">_xlfn.LET(_xlpm.rozsah, $J$3:$J$10001,_xlpm.podminka, (_xlpm.rozsah&gt;H50)*(ISNUMBER(_xlpm.rozsah)),_xlpm.indexy, IF(_xlpm.podminka, ROW(_xlpm.rozsah)-MIN(ROW(_xlpm.rozsah))+1),_xlpm.prvni, MIN(_xlpm.indexy),_xlpm.finalni, IF(_xlpm.prvni=1, 2, _xlpm.prvni),INDEX(_xlpm.rozsah, _xlpm.finalni))</f>
        <v>2300</v>
      </c>
      <c r="BA50" cm="1">
        <f t="array" aca="1" ref="BA50" ca="1">INDEX($J$3:$J$10001,MATCH(AZ50,$J$3:$J$10004,0)-1)</f>
        <v>2200</v>
      </c>
      <c r="BB50">
        <f t="shared" ca="1" si="9"/>
        <v>180</v>
      </c>
      <c r="BC50">
        <f t="shared" ca="1" si="9"/>
        <v>245</v>
      </c>
      <c r="BD50">
        <f t="shared" ca="1" si="27"/>
        <v>-65</v>
      </c>
      <c r="BE50">
        <f t="shared" ca="1" si="5"/>
        <v>184.70451280000006</v>
      </c>
      <c r="BF50">
        <f t="shared" ca="1" si="11"/>
        <v>182.05640063201815</v>
      </c>
      <c r="BG50">
        <f t="shared" ca="1" si="6"/>
        <v>242.94359936798185</v>
      </c>
      <c r="BH50" cm="1">
        <f t="array" aca="1" ref="BH50" ca="1">_xlfn.LET(_xlpm.rozsah, $J$3:$J$10001,_xlpm.podminka, (_xlpm.rozsah&gt;E50)*(ISNUMBER(_xlpm.rozsah)),_xlpm.indexy, IF(_xlpm.podminka, ROW(_xlpm.rozsah)-MIN(ROW(_xlpm.rozsah))+1),_xlpm.prvni, MIN(_xlpm.indexy),_xlpm.finalni, IF(_xlpm.prvni=1, 2, _xlpm.prvni),INDEX(_xlpm.rozsah, _xlpm.finalni))</f>
        <v>2300</v>
      </c>
      <c r="BI50" cm="1">
        <f t="array" aca="1" ref="BI50" ca="1">INDEX($J$3:$J$10001,MATCH(BH50,$J$3:$J$10004,0)-1)</f>
        <v>2200</v>
      </c>
      <c r="BJ50">
        <f t="shared" ca="1" si="30"/>
        <v>180</v>
      </c>
      <c r="BK50">
        <f t="shared" ca="1" si="30"/>
        <v>245</v>
      </c>
      <c r="BL50">
        <f t="shared" ca="1" si="13"/>
        <v>-65</v>
      </c>
      <c r="BM50">
        <f t="shared" ca="1" si="7"/>
        <v>182.05640063201815</v>
      </c>
    </row>
    <row r="51" spans="1:65" x14ac:dyDescent="0.25">
      <c r="A51" s="64">
        <v>48</v>
      </c>
      <c r="B51" s="64">
        <v>96</v>
      </c>
      <c r="C51" s="64">
        <v>71</v>
      </c>
      <c r="D51" s="18">
        <v>48</v>
      </c>
      <c r="E51" s="21">
        <f t="shared" ca="1" si="0"/>
        <v>2174.0027446645895</v>
      </c>
      <c r="F51" s="22">
        <f t="shared" ca="1" si="1"/>
        <v>180.41031795084953</v>
      </c>
      <c r="G51" s="28">
        <v>48</v>
      </c>
      <c r="H51" s="24">
        <f t="shared" ca="1" si="2"/>
        <v>2170.2421119999999</v>
      </c>
      <c r="I51" s="25">
        <f t="shared" ca="1" si="3"/>
        <v>181.34483516800003</v>
      </c>
      <c r="J51" s="155"/>
      <c r="K51" s="155"/>
      <c r="L51" s="129">
        <f t="shared" si="8"/>
        <v>0</v>
      </c>
      <c r="AX51">
        <f t="shared" ca="1" si="26"/>
        <v>255.41526080000003</v>
      </c>
      <c r="AY51">
        <f t="shared" ca="1" si="4"/>
        <v>269.58473919999994</v>
      </c>
      <c r="AZ51" cm="1">
        <f t="array" aca="1" ref="AZ51" ca="1">_xlfn.LET(_xlpm.rozsah, $J$3:$J$10001,_xlpm.podminka, (_xlpm.rozsah&gt;H51)*(ISNUMBER(_xlpm.rozsah)),_xlpm.indexy, IF(_xlpm.podminka, ROW(_xlpm.rozsah)-MIN(ROW(_xlpm.rozsah))+1),_xlpm.prvni, MIN(_xlpm.indexy),_xlpm.finalni, IF(_xlpm.prvni=1, 2, _xlpm.prvni),INDEX(_xlpm.rozsah, _xlpm.finalni))</f>
        <v>2200</v>
      </c>
      <c r="BA51" cm="1">
        <f t="array" aca="1" ref="BA51" ca="1">INDEX($J$3:$J$10001,MATCH(AZ51,$J$3:$J$10004,0)-1)</f>
        <v>2100</v>
      </c>
      <c r="BB51">
        <f t="shared" ca="1" si="9"/>
        <v>245</v>
      </c>
      <c r="BC51">
        <f t="shared" ca="1" si="9"/>
        <v>280</v>
      </c>
      <c r="BD51">
        <f t="shared" ca="1" si="27"/>
        <v>-35</v>
      </c>
      <c r="BE51">
        <f t="shared" ca="1" si="5"/>
        <v>255.41526080000003</v>
      </c>
      <c r="BF51">
        <f t="shared" ca="1" si="11"/>
        <v>254.09903936739369</v>
      </c>
      <c r="BG51">
        <f t="shared" ca="1" si="6"/>
        <v>270.90096063260631</v>
      </c>
      <c r="BH51" cm="1">
        <f t="array" aca="1" ref="BH51" ca="1">_xlfn.LET(_xlpm.rozsah, $J$3:$J$10001,_xlpm.podminka, (_xlpm.rozsah&gt;E51)*(ISNUMBER(_xlpm.rozsah)),_xlpm.indexy, IF(_xlpm.podminka, ROW(_xlpm.rozsah)-MIN(ROW(_xlpm.rozsah))+1),_xlpm.prvni, MIN(_xlpm.indexy),_xlpm.finalni, IF(_xlpm.prvni=1, 2, _xlpm.prvni),INDEX(_xlpm.rozsah, _xlpm.finalni))</f>
        <v>2200</v>
      </c>
      <c r="BI51" cm="1">
        <f t="array" aca="1" ref="BI51" ca="1">INDEX($J$3:$J$10001,MATCH(BH51,$J$3:$J$10004,0)-1)</f>
        <v>2100</v>
      </c>
      <c r="BJ51">
        <f t="shared" ca="1" si="30"/>
        <v>245</v>
      </c>
      <c r="BK51">
        <f t="shared" ca="1" si="30"/>
        <v>280</v>
      </c>
      <c r="BL51">
        <f t="shared" ca="1" si="13"/>
        <v>-35</v>
      </c>
      <c r="BM51">
        <f t="shared" ca="1" si="7"/>
        <v>254.09903936739369</v>
      </c>
    </row>
    <row r="52" spans="1:65" x14ac:dyDescent="0.25">
      <c r="A52" s="64">
        <v>49</v>
      </c>
      <c r="B52" s="64">
        <v>101</v>
      </c>
      <c r="C52" s="64">
        <v>62</v>
      </c>
      <c r="D52" s="18">
        <v>49</v>
      </c>
      <c r="E52" s="21">
        <f t="shared" ca="1" si="0"/>
        <v>2250.7737209492034</v>
      </c>
      <c r="F52" s="22">
        <f t="shared" ca="1" si="1"/>
        <v>131.43819045747105</v>
      </c>
      <c r="G52" s="23">
        <v>49</v>
      </c>
      <c r="H52" s="24">
        <f t="shared" ca="1" si="2"/>
        <v>2246.8172219999997</v>
      </c>
      <c r="I52" s="25">
        <f t="shared" ca="1" si="3"/>
        <v>133.03265953400012</v>
      </c>
      <c r="J52" s="155"/>
      <c r="K52" s="155"/>
      <c r="L52" s="129">
        <f t="shared" si="8"/>
        <v>0</v>
      </c>
      <c r="AX52">
        <f t="shared" ca="1" si="26"/>
        <v>214.56880570000021</v>
      </c>
      <c r="AY52">
        <f t="shared" ca="1" si="4"/>
        <v>210.43119429999979</v>
      </c>
      <c r="AZ52" cm="1">
        <f t="array" aca="1" ref="AZ52" ca="1">_xlfn.LET(_xlpm.rozsah, $J$3:$J$10001,_xlpm.podminka, (_xlpm.rozsah&gt;H52)*(ISNUMBER(_xlpm.rozsah)),_xlpm.indexy, IF(_xlpm.podminka, ROW(_xlpm.rozsah)-MIN(ROW(_xlpm.rozsah))+1),_xlpm.prvni, MIN(_xlpm.indexy),_xlpm.finalni, IF(_xlpm.prvni=1, 2, _xlpm.prvni),INDEX(_xlpm.rozsah, _xlpm.finalni))</f>
        <v>2300</v>
      </c>
      <c r="BA52" cm="1">
        <f t="array" aca="1" ref="BA52" ca="1">INDEX($J$3:$J$10001,MATCH(AZ52,$J$3:$J$10004,0)-1)</f>
        <v>2200</v>
      </c>
      <c r="BB52">
        <f t="shared" ca="1" si="9"/>
        <v>180</v>
      </c>
      <c r="BC52">
        <f t="shared" ca="1" si="9"/>
        <v>245</v>
      </c>
      <c r="BD52">
        <f t="shared" ca="1" si="27"/>
        <v>-65</v>
      </c>
      <c r="BE52">
        <f t="shared" ca="1" si="5"/>
        <v>214.56880570000021</v>
      </c>
      <c r="BF52">
        <f t="shared" ca="1" si="11"/>
        <v>211.99708138301781</v>
      </c>
      <c r="BG52">
        <f t="shared" ca="1" si="6"/>
        <v>213.00291861698219</v>
      </c>
      <c r="BH52" cm="1">
        <f t="array" aca="1" ref="BH52" ca="1">_xlfn.LET(_xlpm.rozsah, $J$3:$J$10001,_xlpm.podminka, (_xlpm.rozsah&gt;E52)*(ISNUMBER(_xlpm.rozsah)),_xlpm.indexy, IF(_xlpm.podminka, ROW(_xlpm.rozsah)-MIN(ROW(_xlpm.rozsah))+1),_xlpm.prvni, MIN(_xlpm.indexy),_xlpm.finalni, IF(_xlpm.prvni=1, 2, _xlpm.prvni),INDEX(_xlpm.rozsah, _xlpm.finalni))</f>
        <v>2300</v>
      </c>
      <c r="BI52" cm="1">
        <f t="array" aca="1" ref="BI52" ca="1">INDEX($J$3:$J$10001,MATCH(BH52,$J$3:$J$10004,0)-1)</f>
        <v>2200</v>
      </c>
      <c r="BJ52">
        <f t="shared" ca="1" si="30"/>
        <v>180</v>
      </c>
      <c r="BK52">
        <f t="shared" ca="1" si="30"/>
        <v>245</v>
      </c>
      <c r="BL52">
        <f t="shared" ca="1" si="13"/>
        <v>-65</v>
      </c>
      <c r="BM52">
        <f t="shared" ca="1" si="7"/>
        <v>211.99708138301781</v>
      </c>
    </row>
    <row r="53" spans="1:65" x14ac:dyDescent="0.25">
      <c r="A53" s="64">
        <v>50</v>
      </c>
      <c r="B53" s="64">
        <v>102</v>
      </c>
      <c r="C53" s="64">
        <v>51</v>
      </c>
      <c r="D53" s="18">
        <v>50</v>
      </c>
      <c r="E53" s="21">
        <f t="shared" ca="1" si="0"/>
        <v>2266.1279162061264</v>
      </c>
      <c r="F53" s="22">
        <f t="shared" ca="1" si="1"/>
        <v>103.02859577766908</v>
      </c>
      <c r="G53" s="28">
        <v>50</v>
      </c>
      <c r="H53" s="24">
        <f t="shared" ca="1" si="2"/>
        <v>2262.1322439999999</v>
      </c>
      <c r="I53" s="25">
        <f t="shared" ca="1" si="3"/>
        <v>104.35316111400003</v>
      </c>
      <c r="J53" s="155"/>
      <c r="K53" s="155"/>
      <c r="L53" s="129">
        <f t="shared" si="8"/>
        <v>0</v>
      </c>
      <c r="AX53">
        <f t="shared" ca="1" si="26"/>
        <v>204.61404140000008</v>
      </c>
      <c r="AY53">
        <f t="shared" ca="1" si="4"/>
        <v>220.38595859999992</v>
      </c>
      <c r="AZ53" cm="1">
        <f t="array" aca="1" ref="AZ53" ca="1">_xlfn.LET(_xlpm.rozsah, $J$3:$J$10001,_xlpm.podminka, (_xlpm.rozsah&gt;H53)*(ISNUMBER(_xlpm.rozsah)),_xlpm.indexy, IF(_xlpm.podminka, ROW(_xlpm.rozsah)-MIN(ROW(_xlpm.rozsah))+1),_xlpm.prvni, MIN(_xlpm.indexy),_xlpm.finalni, IF(_xlpm.prvni=1, 2, _xlpm.prvni),INDEX(_xlpm.rozsah, _xlpm.finalni))</f>
        <v>2300</v>
      </c>
      <c r="BA53" cm="1">
        <f t="array" aca="1" ref="BA53" ca="1">INDEX($J$3:$J$10001,MATCH(AZ53,$J$3:$J$10004,0)-1)</f>
        <v>2200</v>
      </c>
      <c r="BB53">
        <f t="shared" ca="1" si="9"/>
        <v>180</v>
      </c>
      <c r="BC53">
        <f t="shared" ca="1" si="9"/>
        <v>245</v>
      </c>
      <c r="BD53">
        <f t="shared" ca="1" si="27"/>
        <v>-65</v>
      </c>
      <c r="BE53">
        <f t="shared" ca="1" si="5"/>
        <v>204.61404140000008</v>
      </c>
      <c r="BF53">
        <f t="shared" ca="1" si="11"/>
        <v>202.01685446601783</v>
      </c>
      <c r="BG53">
        <f t="shared" ca="1" si="6"/>
        <v>222.98314553398217</v>
      </c>
      <c r="BH53" cm="1">
        <f t="array" aca="1" ref="BH53" ca="1">_xlfn.LET(_xlpm.rozsah, $J$3:$J$10001,_xlpm.podminka, (_xlpm.rozsah&gt;E53)*(ISNUMBER(_xlpm.rozsah)),_xlpm.indexy, IF(_xlpm.podminka, ROW(_xlpm.rozsah)-MIN(ROW(_xlpm.rozsah))+1),_xlpm.prvni, MIN(_xlpm.indexy),_xlpm.finalni, IF(_xlpm.prvni=1, 2, _xlpm.prvni),INDEX(_xlpm.rozsah, _xlpm.finalni))</f>
        <v>2300</v>
      </c>
      <c r="BI53" cm="1">
        <f t="array" aca="1" ref="BI53" ca="1">INDEX($J$3:$J$10001,MATCH(BH53,$J$3:$J$10004,0)-1)</f>
        <v>2200</v>
      </c>
      <c r="BJ53">
        <f t="shared" ca="1" si="30"/>
        <v>180</v>
      </c>
      <c r="BK53">
        <f t="shared" ca="1" si="30"/>
        <v>245</v>
      </c>
      <c r="BL53">
        <f t="shared" ca="1" si="13"/>
        <v>-65</v>
      </c>
      <c r="BM53">
        <f t="shared" ca="1" si="7"/>
        <v>202.01685446601783</v>
      </c>
    </row>
    <row r="54" spans="1:65" x14ac:dyDescent="0.25">
      <c r="A54" s="64">
        <v>51</v>
      </c>
      <c r="B54" s="64">
        <v>102</v>
      </c>
      <c r="C54" s="64">
        <v>50</v>
      </c>
      <c r="D54" s="18">
        <v>51</v>
      </c>
      <c r="E54" s="21">
        <f t="shared" ca="1" si="0"/>
        <v>2266.1279162061264</v>
      </c>
      <c r="F54" s="22">
        <f t="shared" ca="1" si="1"/>
        <v>101.00842723300892</v>
      </c>
      <c r="G54" s="23">
        <v>51</v>
      </c>
      <c r="H54" s="24">
        <f t="shared" ca="1" si="2"/>
        <v>2262.1322439999999</v>
      </c>
      <c r="I54" s="25">
        <f t="shared" ca="1" si="3"/>
        <v>102.30702070000002</v>
      </c>
      <c r="J54" s="155"/>
      <c r="K54" s="155"/>
      <c r="L54" s="129">
        <f t="shared" si="8"/>
        <v>0</v>
      </c>
      <c r="AX54">
        <f t="shared" ca="1" si="26"/>
        <v>204.61404140000008</v>
      </c>
      <c r="AY54">
        <f t="shared" ca="1" si="4"/>
        <v>220.38595859999992</v>
      </c>
      <c r="AZ54" cm="1">
        <f t="array" aca="1" ref="AZ54" ca="1">_xlfn.LET(_xlpm.rozsah, $J$3:$J$10001,_xlpm.podminka, (_xlpm.rozsah&gt;H54)*(ISNUMBER(_xlpm.rozsah)),_xlpm.indexy, IF(_xlpm.podminka, ROW(_xlpm.rozsah)-MIN(ROW(_xlpm.rozsah))+1),_xlpm.prvni, MIN(_xlpm.indexy),_xlpm.finalni, IF(_xlpm.prvni=1, 2, _xlpm.prvni),INDEX(_xlpm.rozsah, _xlpm.finalni))</f>
        <v>2300</v>
      </c>
      <c r="BA54" cm="1">
        <f t="array" aca="1" ref="BA54" ca="1">INDEX($J$3:$J$10001,MATCH(AZ54,$J$3:$J$10004,0)-1)</f>
        <v>2200</v>
      </c>
      <c r="BB54">
        <f t="shared" ca="1" si="9"/>
        <v>180</v>
      </c>
      <c r="BC54">
        <f t="shared" ca="1" si="9"/>
        <v>245</v>
      </c>
      <c r="BD54">
        <f t="shared" ca="1" si="27"/>
        <v>-65</v>
      </c>
      <c r="BE54">
        <f t="shared" ca="1" si="5"/>
        <v>204.61404140000008</v>
      </c>
      <c r="BF54">
        <f t="shared" ca="1" si="11"/>
        <v>202.01685446601783</v>
      </c>
      <c r="BG54">
        <f t="shared" ca="1" si="6"/>
        <v>222.98314553398217</v>
      </c>
      <c r="BH54" cm="1">
        <f t="array" aca="1" ref="BH54" ca="1">_xlfn.LET(_xlpm.rozsah, $J$3:$J$10001,_xlpm.podminka, (_xlpm.rozsah&gt;E54)*(ISNUMBER(_xlpm.rozsah)),_xlpm.indexy, IF(_xlpm.podminka, ROW(_xlpm.rozsah)-MIN(ROW(_xlpm.rozsah))+1),_xlpm.prvni, MIN(_xlpm.indexy),_xlpm.finalni, IF(_xlpm.prvni=1, 2, _xlpm.prvni),INDEX(_xlpm.rozsah, _xlpm.finalni))</f>
        <v>2300</v>
      </c>
      <c r="BI54" cm="1">
        <f t="array" aca="1" ref="BI54" ca="1">INDEX($J$3:$J$10001,MATCH(BH54,$J$3:$J$10004,0)-1)</f>
        <v>2200</v>
      </c>
      <c r="BJ54">
        <f t="shared" ca="1" si="30"/>
        <v>180</v>
      </c>
      <c r="BK54">
        <f t="shared" ca="1" si="30"/>
        <v>245</v>
      </c>
      <c r="BL54">
        <f t="shared" ca="1" si="13"/>
        <v>-65</v>
      </c>
      <c r="BM54">
        <f t="shared" ca="1" si="7"/>
        <v>202.01685446601783</v>
      </c>
    </row>
    <row r="55" spans="1:65" x14ac:dyDescent="0.25">
      <c r="A55" s="64">
        <v>52</v>
      </c>
      <c r="B55" s="64">
        <v>102</v>
      </c>
      <c r="C55" s="64">
        <v>46</v>
      </c>
      <c r="D55" s="18">
        <v>52</v>
      </c>
      <c r="E55" s="21">
        <f t="shared" ca="1" si="0"/>
        <v>2266.1279162061264</v>
      </c>
      <c r="F55" s="22">
        <f t="shared" ca="1" si="1"/>
        <v>92.92775305436821</v>
      </c>
      <c r="G55" s="28">
        <v>52</v>
      </c>
      <c r="H55" s="24">
        <f t="shared" ca="1" si="2"/>
        <v>2262.1322439999999</v>
      </c>
      <c r="I55" s="25">
        <f t="shared" ca="1" si="3"/>
        <v>94.122459044000038</v>
      </c>
      <c r="J55" s="155"/>
      <c r="K55" s="155"/>
      <c r="L55" s="129">
        <f t="shared" si="8"/>
        <v>0</v>
      </c>
      <c r="AX55">
        <f t="shared" ca="1" si="26"/>
        <v>204.61404140000008</v>
      </c>
      <c r="AY55">
        <f t="shared" ca="1" si="4"/>
        <v>220.38595859999992</v>
      </c>
      <c r="AZ55" cm="1">
        <f t="array" aca="1" ref="AZ55" ca="1">_xlfn.LET(_xlpm.rozsah, $J$3:$J$10001,_xlpm.podminka, (_xlpm.rozsah&gt;H55)*(ISNUMBER(_xlpm.rozsah)),_xlpm.indexy, IF(_xlpm.podminka, ROW(_xlpm.rozsah)-MIN(ROW(_xlpm.rozsah))+1),_xlpm.prvni, MIN(_xlpm.indexy),_xlpm.finalni, IF(_xlpm.prvni=1, 2, _xlpm.prvni),INDEX(_xlpm.rozsah, _xlpm.finalni))</f>
        <v>2300</v>
      </c>
      <c r="BA55" cm="1">
        <f t="array" aca="1" ref="BA55" ca="1">INDEX($J$3:$J$10001,MATCH(AZ55,$J$3:$J$10004,0)-1)</f>
        <v>2200</v>
      </c>
      <c r="BB55">
        <f t="shared" ca="1" si="9"/>
        <v>180</v>
      </c>
      <c r="BC55">
        <f t="shared" ca="1" si="9"/>
        <v>245</v>
      </c>
      <c r="BD55">
        <f t="shared" ca="1" si="27"/>
        <v>-65</v>
      </c>
      <c r="BE55">
        <f t="shared" ca="1" si="5"/>
        <v>204.61404140000008</v>
      </c>
      <c r="BF55">
        <f t="shared" ca="1" si="11"/>
        <v>202.01685446601783</v>
      </c>
      <c r="BG55">
        <f t="shared" ca="1" si="6"/>
        <v>222.98314553398217</v>
      </c>
      <c r="BH55" cm="1">
        <f t="array" aca="1" ref="BH55" ca="1">_xlfn.LET(_xlpm.rozsah, $J$3:$J$10001,_xlpm.podminka, (_xlpm.rozsah&gt;E55)*(ISNUMBER(_xlpm.rozsah)),_xlpm.indexy, IF(_xlpm.podminka, ROW(_xlpm.rozsah)-MIN(ROW(_xlpm.rozsah))+1),_xlpm.prvni, MIN(_xlpm.indexy),_xlpm.finalni, IF(_xlpm.prvni=1, 2, _xlpm.prvni),INDEX(_xlpm.rozsah, _xlpm.finalni))</f>
        <v>2300</v>
      </c>
      <c r="BI55" cm="1">
        <f t="array" aca="1" ref="BI55" ca="1">INDEX($J$3:$J$10001,MATCH(BH55,$J$3:$J$10004,0)-1)</f>
        <v>2200</v>
      </c>
      <c r="BJ55">
        <f t="shared" ca="1" si="30"/>
        <v>180</v>
      </c>
      <c r="BK55">
        <f t="shared" ca="1" si="30"/>
        <v>245</v>
      </c>
      <c r="BL55">
        <f t="shared" ca="1" si="13"/>
        <v>-65</v>
      </c>
      <c r="BM55">
        <f t="shared" ca="1" si="7"/>
        <v>202.01685446601783</v>
      </c>
    </row>
    <row r="56" spans="1:65" x14ac:dyDescent="0.25">
      <c r="A56" s="64">
        <v>53</v>
      </c>
      <c r="B56" s="64">
        <v>102</v>
      </c>
      <c r="C56" s="64">
        <v>41</v>
      </c>
      <c r="D56" s="18">
        <v>53</v>
      </c>
      <c r="E56" s="21">
        <f t="shared" ca="1" si="0"/>
        <v>2266.1279162061264</v>
      </c>
      <c r="F56" s="22">
        <f t="shared" ca="1" si="1"/>
        <v>82.826910331067324</v>
      </c>
      <c r="G56" s="23">
        <v>53</v>
      </c>
      <c r="H56" s="24">
        <f t="shared" ca="1" si="2"/>
        <v>2262.1322439999999</v>
      </c>
      <c r="I56" s="25">
        <f t="shared" ca="1" si="3"/>
        <v>83.891756974000032</v>
      </c>
      <c r="J56" s="155"/>
      <c r="K56" s="155"/>
      <c r="L56" s="129">
        <f t="shared" si="8"/>
        <v>0</v>
      </c>
      <c r="AX56">
        <f t="shared" ca="1" si="26"/>
        <v>204.61404140000008</v>
      </c>
      <c r="AY56">
        <f t="shared" ca="1" si="4"/>
        <v>220.38595859999992</v>
      </c>
      <c r="AZ56" cm="1">
        <f t="array" aca="1" ref="AZ56" ca="1">_xlfn.LET(_xlpm.rozsah, $J$3:$J$10001,_xlpm.podminka, (_xlpm.rozsah&gt;H56)*(ISNUMBER(_xlpm.rozsah)),_xlpm.indexy, IF(_xlpm.podminka, ROW(_xlpm.rozsah)-MIN(ROW(_xlpm.rozsah))+1),_xlpm.prvni, MIN(_xlpm.indexy),_xlpm.finalni, IF(_xlpm.prvni=1, 2, _xlpm.prvni),INDEX(_xlpm.rozsah, _xlpm.finalni))</f>
        <v>2300</v>
      </c>
      <c r="BA56" cm="1">
        <f t="array" aca="1" ref="BA56" ca="1">INDEX($J$3:$J$10001,MATCH(AZ56,$J$3:$J$10004,0)-1)</f>
        <v>2200</v>
      </c>
      <c r="BB56">
        <f t="shared" ca="1" si="9"/>
        <v>180</v>
      </c>
      <c r="BC56">
        <f t="shared" ca="1" si="9"/>
        <v>245</v>
      </c>
      <c r="BD56">
        <f t="shared" ca="1" si="27"/>
        <v>-65</v>
      </c>
      <c r="BE56">
        <f t="shared" ca="1" si="5"/>
        <v>204.61404140000008</v>
      </c>
      <c r="BF56">
        <f t="shared" ca="1" si="11"/>
        <v>202.01685446601783</v>
      </c>
      <c r="BG56">
        <f t="shared" ca="1" si="6"/>
        <v>222.98314553398217</v>
      </c>
      <c r="BH56" cm="1">
        <f t="array" aca="1" ref="BH56" ca="1">_xlfn.LET(_xlpm.rozsah, $J$3:$J$10001,_xlpm.podminka, (_xlpm.rozsah&gt;E56)*(ISNUMBER(_xlpm.rozsah)),_xlpm.indexy, IF(_xlpm.podminka, ROW(_xlpm.rozsah)-MIN(ROW(_xlpm.rozsah))+1),_xlpm.prvni, MIN(_xlpm.indexy),_xlpm.finalni, IF(_xlpm.prvni=1, 2, _xlpm.prvni),INDEX(_xlpm.rozsah, _xlpm.finalni))</f>
        <v>2300</v>
      </c>
      <c r="BI56" cm="1">
        <f t="array" aca="1" ref="BI56" ca="1">INDEX($J$3:$J$10001,MATCH(BH56,$J$3:$J$10004,0)-1)</f>
        <v>2200</v>
      </c>
      <c r="BJ56">
        <f t="shared" ca="1" si="30"/>
        <v>180</v>
      </c>
      <c r="BK56">
        <f t="shared" ca="1" si="30"/>
        <v>245</v>
      </c>
      <c r="BL56">
        <f t="shared" ca="1" si="13"/>
        <v>-65</v>
      </c>
      <c r="BM56">
        <f t="shared" ca="1" si="7"/>
        <v>202.01685446601783</v>
      </c>
    </row>
    <row r="57" spans="1:65" x14ac:dyDescent="0.25">
      <c r="A57" s="64">
        <v>54</v>
      </c>
      <c r="B57" s="64">
        <v>102</v>
      </c>
      <c r="C57" s="64">
        <v>31</v>
      </c>
      <c r="D57" s="18">
        <v>54</v>
      </c>
      <c r="E57" s="21">
        <f t="shared" ca="1" si="0"/>
        <v>2266.1279162061264</v>
      </c>
      <c r="F57" s="22">
        <f t="shared" ca="1" si="1"/>
        <v>62.625224884465524</v>
      </c>
      <c r="G57" s="28">
        <v>54</v>
      </c>
      <c r="H57" s="24">
        <f t="shared" ca="1" si="2"/>
        <v>2262.1322439999999</v>
      </c>
      <c r="I57" s="25">
        <f t="shared" ca="1" si="3"/>
        <v>63.430352834000026</v>
      </c>
      <c r="J57" s="155"/>
      <c r="K57" s="155"/>
      <c r="L57" s="129">
        <f t="shared" si="8"/>
        <v>0</v>
      </c>
      <c r="AX57">
        <f t="shared" ca="1" si="26"/>
        <v>204.61404140000008</v>
      </c>
      <c r="AY57">
        <f t="shared" ca="1" si="4"/>
        <v>220.38595859999992</v>
      </c>
      <c r="AZ57" cm="1">
        <f t="array" aca="1" ref="AZ57" ca="1">_xlfn.LET(_xlpm.rozsah, $J$3:$J$10001,_xlpm.podminka, (_xlpm.rozsah&gt;H57)*(ISNUMBER(_xlpm.rozsah)),_xlpm.indexy, IF(_xlpm.podminka, ROW(_xlpm.rozsah)-MIN(ROW(_xlpm.rozsah))+1),_xlpm.prvni, MIN(_xlpm.indexy),_xlpm.finalni, IF(_xlpm.prvni=1, 2, _xlpm.prvni),INDEX(_xlpm.rozsah, _xlpm.finalni))</f>
        <v>2300</v>
      </c>
      <c r="BA57" cm="1">
        <f t="array" aca="1" ref="BA57" ca="1">INDEX($J$3:$J$10001,MATCH(AZ57,$J$3:$J$10004,0)-1)</f>
        <v>2200</v>
      </c>
      <c r="BB57">
        <f t="shared" ca="1" si="9"/>
        <v>180</v>
      </c>
      <c r="BC57">
        <f t="shared" ca="1" si="9"/>
        <v>245</v>
      </c>
      <c r="BD57">
        <f t="shared" ca="1" si="27"/>
        <v>-65</v>
      </c>
      <c r="BE57">
        <f t="shared" ca="1" si="5"/>
        <v>204.61404140000008</v>
      </c>
      <c r="BF57">
        <f t="shared" ca="1" si="11"/>
        <v>202.01685446601783</v>
      </c>
      <c r="BG57">
        <f t="shared" ca="1" si="6"/>
        <v>222.98314553398217</v>
      </c>
      <c r="BH57" cm="1">
        <f t="array" aca="1" ref="BH57" ca="1">_xlfn.LET(_xlpm.rozsah, $J$3:$J$10001,_xlpm.podminka, (_xlpm.rozsah&gt;E57)*(ISNUMBER(_xlpm.rozsah)),_xlpm.indexy, IF(_xlpm.podminka, ROW(_xlpm.rozsah)-MIN(ROW(_xlpm.rozsah))+1),_xlpm.prvni, MIN(_xlpm.indexy),_xlpm.finalni, IF(_xlpm.prvni=1, 2, _xlpm.prvni),INDEX(_xlpm.rozsah, _xlpm.finalni))</f>
        <v>2300</v>
      </c>
      <c r="BI57" cm="1">
        <f t="array" aca="1" ref="BI57" ca="1">INDEX($J$3:$J$10001,MATCH(BH57,$J$3:$J$10004,0)-1)</f>
        <v>2200</v>
      </c>
      <c r="BJ57">
        <f t="shared" ca="1" si="30"/>
        <v>180</v>
      </c>
      <c r="BK57">
        <f t="shared" ca="1" si="30"/>
        <v>245</v>
      </c>
      <c r="BL57">
        <f t="shared" ca="1" si="13"/>
        <v>-65</v>
      </c>
      <c r="BM57">
        <f t="shared" ca="1" si="7"/>
        <v>202.01685446601783</v>
      </c>
    </row>
    <row r="58" spans="1:65" x14ac:dyDescent="0.25">
      <c r="A58" s="64">
        <v>55</v>
      </c>
      <c r="B58" s="64">
        <v>89</v>
      </c>
      <c r="C58" s="64">
        <v>2</v>
      </c>
      <c r="D58" s="18">
        <v>55</v>
      </c>
      <c r="E58" s="21">
        <f t="shared" ca="1" si="0"/>
        <v>2066.52337786613</v>
      </c>
      <c r="F58" s="22">
        <f t="shared" ca="1" si="1"/>
        <v>5.7339064885354798</v>
      </c>
      <c r="G58" s="23">
        <v>55</v>
      </c>
      <c r="H58" s="24">
        <f t="shared" ca="1" si="2"/>
        <v>2063.0369579999997</v>
      </c>
      <c r="I58" s="25">
        <f t="shared" ca="1" si="3"/>
        <v>5.7478521680000014</v>
      </c>
      <c r="J58" s="155"/>
      <c r="K58" s="155"/>
      <c r="L58" s="129">
        <f t="shared" si="8"/>
        <v>0</v>
      </c>
      <c r="AX58">
        <f t="shared" ca="1" si="26"/>
        <v>287.39260840000009</v>
      </c>
      <c r="AY58">
        <f t="shared" ca="1" si="4"/>
        <v>292.60739159999991</v>
      </c>
      <c r="AZ58" cm="1">
        <f t="array" aca="1" ref="AZ58" ca="1">_xlfn.LET(_xlpm.rozsah, $J$3:$J$10001,_xlpm.podminka, (_xlpm.rozsah&gt;H58)*(ISNUMBER(_xlpm.rozsah)),_xlpm.indexy, IF(_xlpm.podminka, ROW(_xlpm.rozsah)-MIN(ROW(_xlpm.rozsah))+1),_xlpm.prvni, MIN(_xlpm.indexy),_xlpm.finalni, IF(_xlpm.prvni=1, 2, _xlpm.prvni),INDEX(_xlpm.rozsah, _xlpm.finalni))</f>
        <v>2100</v>
      </c>
      <c r="BA58" cm="1">
        <f t="array" aca="1" ref="BA58" ca="1">INDEX($J$3:$J$10001,MATCH(AZ58,$J$3:$J$10004,0)-1)</f>
        <v>2000</v>
      </c>
      <c r="BB58">
        <f t="shared" ca="1" si="9"/>
        <v>280</v>
      </c>
      <c r="BC58">
        <f t="shared" ca="1" si="9"/>
        <v>300</v>
      </c>
      <c r="BD58">
        <f t="shared" ca="1" si="27"/>
        <v>-20</v>
      </c>
      <c r="BE58">
        <f t="shared" ca="1" si="5"/>
        <v>287.39260840000009</v>
      </c>
      <c r="BF58">
        <f t="shared" ca="1" si="11"/>
        <v>286.69532442677399</v>
      </c>
      <c r="BG58">
        <f t="shared" ca="1" si="6"/>
        <v>293.30467557322601</v>
      </c>
      <c r="BH58" cm="1">
        <f t="array" aca="1" ref="BH58" ca="1">_xlfn.LET(_xlpm.rozsah, $J$3:$J$10001,_xlpm.podminka, (_xlpm.rozsah&gt;E58)*(ISNUMBER(_xlpm.rozsah)),_xlpm.indexy, IF(_xlpm.podminka, ROW(_xlpm.rozsah)-MIN(ROW(_xlpm.rozsah))+1),_xlpm.prvni, MIN(_xlpm.indexy),_xlpm.finalni, IF(_xlpm.prvni=1, 2, _xlpm.prvni),INDEX(_xlpm.rozsah, _xlpm.finalni))</f>
        <v>2100</v>
      </c>
      <c r="BI58" cm="1">
        <f t="array" aca="1" ref="BI58" ca="1">INDEX($J$3:$J$10001,MATCH(BH58,$J$3:$J$10004,0)-1)</f>
        <v>2000</v>
      </c>
      <c r="BJ58">
        <f t="shared" ca="1" si="30"/>
        <v>280</v>
      </c>
      <c r="BK58">
        <f t="shared" ca="1" si="30"/>
        <v>300</v>
      </c>
      <c r="BL58">
        <f t="shared" ca="1" si="13"/>
        <v>-20</v>
      </c>
      <c r="BM58">
        <f t="shared" ca="1" si="7"/>
        <v>286.69532442677399</v>
      </c>
    </row>
    <row r="59" spans="1:65" x14ac:dyDescent="0.25">
      <c r="A59" s="64">
        <v>56</v>
      </c>
      <c r="B59" s="64">
        <v>82</v>
      </c>
      <c r="C59" s="64">
        <v>0</v>
      </c>
      <c r="D59" s="18">
        <v>56</v>
      </c>
      <c r="E59" s="21">
        <f t="shared" ca="1" si="0"/>
        <v>1959.0440110676702</v>
      </c>
      <c r="F59" s="22">
        <f t="shared" ca="1" si="1"/>
        <v>0</v>
      </c>
      <c r="G59" s="28">
        <v>56</v>
      </c>
      <c r="H59" s="24">
        <f t="shared" ca="1" si="2"/>
        <v>1955.8318039999999</v>
      </c>
      <c r="I59" s="25">
        <f t="shared" ca="1" si="3"/>
        <v>0</v>
      </c>
      <c r="J59" s="155"/>
      <c r="K59" s="155"/>
      <c r="L59" s="129">
        <f t="shared" si="8"/>
        <v>0</v>
      </c>
      <c r="AX59">
        <f t="shared" ca="1" si="26"/>
        <v>307.06691136000001</v>
      </c>
      <c r="AY59">
        <f t="shared" ca="1" si="4"/>
        <v>308.93308863999999</v>
      </c>
      <c r="AZ59" cm="1">
        <f t="array" aca="1" ref="AZ59" ca="1">_xlfn.LET(_xlpm.rozsah, $J$3:$J$10001,_xlpm.podminka, (_xlpm.rozsah&gt;H59)*(ISNUMBER(_xlpm.rozsah)),_xlpm.indexy, IF(_xlpm.podminka, ROW(_xlpm.rozsah)-MIN(ROW(_xlpm.rozsah))+1),_xlpm.prvni, MIN(_xlpm.indexy),_xlpm.finalni, IF(_xlpm.prvni=1, 2, _xlpm.prvni),INDEX(_xlpm.rozsah, _xlpm.finalni))</f>
        <v>2000</v>
      </c>
      <c r="BA59" cm="1">
        <f t="array" aca="1" ref="BA59" ca="1">INDEX($J$3:$J$10001,MATCH(AZ59,$J$3:$J$10004,0)-1)</f>
        <v>1900</v>
      </c>
      <c r="BB59">
        <f t="shared" ca="1" si="9"/>
        <v>300</v>
      </c>
      <c r="BC59">
        <f t="shared" ca="1" si="9"/>
        <v>316</v>
      </c>
      <c r="BD59">
        <f t="shared" ca="1" si="27"/>
        <v>-16</v>
      </c>
      <c r="BE59">
        <f t="shared" ca="1" si="5"/>
        <v>307.06691136000001</v>
      </c>
      <c r="BF59">
        <f t="shared" ca="1" si="11"/>
        <v>306.55295822917276</v>
      </c>
      <c r="BG59">
        <f t="shared" ca="1" si="6"/>
        <v>309.44704177082724</v>
      </c>
      <c r="BH59" cm="1">
        <f t="array" aca="1" ref="BH59" ca="1">_xlfn.LET(_xlpm.rozsah, $J$3:$J$10001,_xlpm.podminka, (_xlpm.rozsah&gt;E59)*(ISNUMBER(_xlpm.rozsah)),_xlpm.indexy, IF(_xlpm.podminka, ROW(_xlpm.rozsah)-MIN(ROW(_xlpm.rozsah))+1),_xlpm.prvni, MIN(_xlpm.indexy),_xlpm.finalni, IF(_xlpm.prvni=1, 2, _xlpm.prvni),INDEX(_xlpm.rozsah, _xlpm.finalni))</f>
        <v>2000</v>
      </c>
      <c r="BI59" cm="1">
        <f t="array" aca="1" ref="BI59" ca="1">INDEX($J$3:$J$10001,MATCH(BH59,$J$3:$J$10004,0)-1)</f>
        <v>1900</v>
      </c>
      <c r="BJ59">
        <f t="shared" ca="1" si="30"/>
        <v>300</v>
      </c>
      <c r="BK59">
        <f t="shared" ca="1" si="30"/>
        <v>316</v>
      </c>
      <c r="BL59">
        <f t="shared" ca="1" si="13"/>
        <v>-16</v>
      </c>
      <c r="BM59">
        <f t="shared" ca="1" si="7"/>
        <v>306.55295822917276</v>
      </c>
    </row>
    <row r="60" spans="1:65" x14ac:dyDescent="0.25">
      <c r="A60" s="64">
        <v>57</v>
      </c>
      <c r="B60" s="64">
        <v>47</v>
      </c>
      <c r="C60" s="64">
        <v>1</v>
      </c>
      <c r="D60" s="18">
        <v>57</v>
      </c>
      <c r="E60" s="21">
        <f t="shared" ca="1" si="0"/>
        <v>1421.6471770753719</v>
      </c>
      <c r="F60" s="22">
        <f t="shared" ca="1" si="1"/>
        <v>3.6</v>
      </c>
      <c r="G60" s="23">
        <v>57</v>
      </c>
      <c r="H60" s="24">
        <f t="shared" ca="1" si="2"/>
        <v>1419.806034</v>
      </c>
      <c r="I60" s="25">
        <f t="shared" ca="1" si="3"/>
        <v>3.6</v>
      </c>
      <c r="J60" s="155"/>
      <c r="K60" s="155"/>
      <c r="L60" s="129">
        <f t="shared" si="8"/>
        <v>0</v>
      </c>
      <c r="AX60">
        <f t="shared" ca="1" si="26"/>
        <v>360</v>
      </c>
      <c r="AY60">
        <f t="shared" ca="1" si="4"/>
        <v>360</v>
      </c>
      <c r="AZ60" cm="1">
        <f t="array" aca="1" ref="AZ60" ca="1">_xlfn.LET(_xlpm.rozsah, $J$3:$J$10001,_xlpm.podminka, (_xlpm.rozsah&gt;H60)*(ISNUMBER(_xlpm.rozsah)),_xlpm.indexy, IF(_xlpm.podminka, ROW(_xlpm.rozsah)-MIN(ROW(_xlpm.rozsah))+1),_xlpm.prvni, MIN(_xlpm.indexy),_xlpm.finalni, IF(_xlpm.prvni=1, 2, _xlpm.prvni),INDEX(_xlpm.rozsah, _xlpm.finalni))</f>
        <v>1500</v>
      </c>
      <c r="BA60" cm="1">
        <f t="array" aca="1" ref="BA60" ca="1">INDEX($J$3:$J$10001,MATCH(AZ60,$J$3:$J$10004,0)-1)</f>
        <v>1400</v>
      </c>
      <c r="BB60">
        <f t="shared" ca="1" si="9"/>
        <v>360</v>
      </c>
      <c r="BC60">
        <f t="shared" ca="1" si="9"/>
        <v>360</v>
      </c>
      <c r="BD60">
        <f t="shared" ca="1" si="27"/>
        <v>0</v>
      </c>
      <c r="BE60">
        <f t="shared" ca="1" si="5"/>
        <v>360</v>
      </c>
      <c r="BF60">
        <f t="shared" ca="1" si="11"/>
        <v>360</v>
      </c>
      <c r="BG60">
        <f t="shared" ca="1" si="6"/>
        <v>360</v>
      </c>
      <c r="BH60" cm="1">
        <f t="array" aca="1" ref="BH60" ca="1">_xlfn.LET(_xlpm.rozsah, $J$3:$J$10001,_xlpm.podminka, (_xlpm.rozsah&gt;E60)*(ISNUMBER(_xlpm.rozsah)),_xlpm.indexy, IF(_xlpm.podminka, ROW(_xlpm.rozsah)-MIN(ROW(_xlpm.rozsah))+1),_xlpm.prvni, MIN(_xlpm.indexy),_xlpm.finalni, IF(_xlpm.prvni=1, 2, _xlpm.prvni),INDEX(_xlpm.rozsah, _xlpm.finalni))</f>
        <v>1500</v>
      </c>
      <c r="BI60" cm="1">
        <f t="array" aca="1" ref="BI60" ca="1">INDEX($J$3:$J$10001,MATCH(BH60,$J$3:$J$10004,0)-1)</f>
        <v>1400</v>
      </c>
      <c r="BJ60">
        <f t="shared" ca="1" si="30"/>
        <v>360</v>
      </c>
      <c r="BK60">
        <f t="shared" ca="1" si="30"/>
        <v>360</v>
      </c>
      <c r="BL60">
        <f t="shared" ca="1" si="13"/>
        <v>0</v>
      </c>
      <c r="BM60">
        <f t="shared" ca="1" si="7"/>
        <v>360</v>
      </c>
    </row>
    <row r="61" spans="1:65" x14ac:dyDescent="0.25">
      <c r="A61" s="64">
        <v>58</v>
      </c>
      <c r="B61" s="64">
        <v>23</v>
      </c>
      <c r="C61" s="64">
        <v>1</v>
      </c>
      <c r="D61" s="18">
        <v>58</v>
      </c>
      <c r="E61" s="21">
        <f t="shared" ca="1" si="0"/>
        <v>1053.1464909092247</v>
      </c>
      <c r="F61" s="22">
        <f t="shared" ca="1" si="1"/>
        <v>2.9531464909092247</v>
      </c>
      <c r="G61" s="28">
        <v>58</v>
      </c>
      <c r="H61" s="24">
        <f t="shared" ca="1" si="2"/>
        <v>1052.245506</v>
      </c>
      <c r="I61" s="25">
        <f t="shared" ca="1" si="3"/>
        <v>2.9522455059999997</v>
      </c>
      <c r="J61" s="155"/>
      <c r="K61" s="155"/>
      <c r="L61" s="129">
        <f t="shared" si="8"/>
        <v>0</v>
      </c>
      <c r="AX61">
        <f t="shared" ca="1" si="26"/>
        <v>295.22455059999999</v>
      </c>
      <c r="AY61">
        <f t="shared" ca="1" si="4"/>
        <v>295.22455059999999</v>
      </c>
      <c r="AZ61" cm="1">
        <f t="array" aca="1" ref="AZ61" ca="1">_xlfn.LET(_xlpm.rozsah, $J$3:$J$10001,_xlpm.podminka, (_xlpm.rozsah&gt;H61)*(ISNUMBER(_xlpm.rozsah)),_xlpm.indexy, IF(_xlpm.podminka, ROW(_xlpm.rozsah)-MIN(ROW(_xlpm.rozsah))+1),_xlpm.prvni, MIN(_xlpm.indexy),_xlpm.finalni, IF(_xlpm.prvni=1, 2, _xlpm.prvni),INDEX(_xlpm.rozsah, _xlpm.finalni))</f>
        <v>1100</v>
      </c>
      <c r="BA61" cm="1">
        <f t="array" aca="1" ref="BA61" ca="1">INDEX($J$3:$J$10001,MATCH(AZ61,$J$3:$J$10004,0)-1)</f>
        <v>1000</v>
      </c>
      <c r="BB61">
        <f t="shared" ca="1" si="9"/>
        <v>300</v>
      </c>
      <c r="BC61">
        <f t="shared" ca="1" si="9"/>
        <v>290</v>
      </c>
      <c r="BD61">
        <f t="shared" ca="1" si="27"/>
        <v>10</v>
      </c>
      <c r="BE61">
        <f t="shared" ca="1" si="5"/>
        <v>294.77544940000001</v>
      </c>
      <c r="BF61">
        <f t="shared" ca="1" si="11"/>
        <v>295.31464909092244</v>
      </c>
      <c r="BG61">
        <f t="shared" ca="1" si="6"/>
        <v>295.31464909092244</v>
      </c>
      <c r="BH61" cm="1">
        <f t="array" aca="1" ref="BH61" ca="1">_xlfn.LET(_xlpm.rozsah, $J$3:$J$10001,_xlpm.podminka, (_xlpm.rozsah&gt;E61)*(ISNUMBER(_xlpm.rozsah)),_xlpm.indexy, IF(_xlpm.podminka, ROW(_xlpm.rozsah)-MIN(ROW(_xlpm.rozsah))+1),_xlpm.prvni, MIN(_xlpm.indexy),_xlpm.finalni, IF(_xlpm.prvni=1, 2, _xlpm.prvni),INDEX(_xlpm.rozsah, _xlpm.finalni))</f>
        <v>1100</v>
      </c>
      <c r="BI61" cm="1">
        <f t="array" aca="1" ref="BI61" ca="1">INDEX($J$3:$J$10001,MATCH(BH61,$J$3:$J$10004,0)-1)</f>
        <v>1000</v>
      </c>
      <c r="BJ61">
        <f t="shared" ca="1" si="30"/>
        <v>300</v>
      </c>
      <c r="BK61">
        <f t="shared" ca="1" si="30"/>
        <v>290</v>
      </c>
      <c r="BL61">
        <f t="shared" ca="1" si="13"/>
        <v>10</v>
      </c>
      <c r="BM61">
        <f t="shared" ca="1" si="7"/>
        <v>294.68535090907756</v>
      </c>
    </row>
    <row r="62" spans="1:65" x14ac:dyDescent="0.25">
      <c r="A62" s="64">
        <v>59</v>
      </c>
      <c r="B62" s="64">
        <v>1</v>
      </c>
      <c r="C62" s="64">
        <v>3</v>
      </c>
      <c r="D62" s="18">
        <v>59</v>
      </c>
      <c r="E62" s="21">
        <f t="shared" ca="1" si="0"/>
        <v>715.35419525692282</v>
      </c>
      <c r="F62" s="22">
        <f t="shared" ca="1" si="1"/>
        <v>4.7763755146246103</v>
      </c>
      <c r="G62" s="23">
        <v>59</v>
      </c>
      <c r="H62" s="24">
        <f t="shared" ca="1" si="2"/>
        <v>715.315022</v>
      </c>
      <c r="I62" s="25">
        <f t="shared" ca="1" si="3"/>
        <v>4.7756703960000007</v>
      </c>
      <c r="J62" s="155"/>
      <c r="K62" s="155"/>
      <c r="L62" s="129">
        <f t="shared" si="8"/>
        <v>0</v>
      </c>
      <c r="AX62">
        <f t="shared" ca="1" si="26"/>
        <v>159.18901320000001</v>
      </c>
      <c r="AY62">
        <f t="shared" ca="1" si="4"/>
        <v>159.18901320000001</v>
      </c>
      <c r="AZ62" cm="1">
        <f t="array" aca="1" ref="AZ62" ca="1">_xlfn.LET(_xlpm.rozsah, $J$3:$J$10001,_xlpm.podminka, (_xlpm.rozsah&gt;H62)*(ISNUMBER(_xlpm.rozsah)),_xlpm.indexy, IF(_xlpm.podminka, ROW(_xlpm.rozsah)-MIN(ROW(_xlpm.rozsah))+1),_xlpm.prvni, MIN(_xlpm.indexy),_xlpm.finalni, IF(_xlpm.prvni=1, 2, _xlpm.prvni),INDEX(_xlpm.rozsah, _xlpm.finalni))</f>
        <v>800</v>
      </c>
      <c r="BA62" cm="1">
        <f t="array" aca="1" ref="BA62" ca="1">INDEX($J$3:$J$10001,MATCH(AZ62,$J$3:$J$10004,0)-1)</f>
        <v>700</v>
      </c>
      <c r="BB62">
        <f t="shared" ca="1" si="9"/>
        <v>210</v>
      </c>
      <c r="BC62">
        <f t="shared" ca="1" si="9"/>
        <v>150</v>
      </c>
      <c r="BD62">
        <f t="shared" ca="1" si="27"/>
        <v>60</v>
      </c>
      <c r="BE62">
        <f t="shared" ca="1" si="5"/>
        <v>200.81098679999999</v>
      </c>
      <c r="BF62">
        <f t="shared" ca="1" si="11"/>
        <v>159.21251715415369</v>
      </c>
      <c r="BG62">
        <f t="shared" ca="1" si="6"/>
        <v>159.21251715415369</v>
      </c>
      <c r="BH62" cm="1">
        <f t="array" aca="1" ref="BH62" ca="1">_xlfn.LET(_xlpm.rozsah, $J$3:$J$10001,_xlpm.podminka, (_xlpm.rozsah&gt;E62)*(ISNUMBER(_xlpm.rozsah)),_xlpm.indexy, IF(_xlpm.podminka, ROW(_xlpm.rozsah)-MIN(ROW(_xlpm.rozsah))+1),_xlpm.prvni, MIN(_xlpm.indexy),_xlpm.finalni, IF(_xlpm.prvni=1, 2, _xlpm.prvni),INDEX(_xlpm.rozsah, _xlpm.finalni))</f>
        <v>800</v>
      </c>
      <c r="BI62" cm="1">
        <f t="array" aca="1" ref="BI62" ca="1">INDEX($J$3:$J$10001,MATCH(BH62,$J$3:$J$10004,0)-1)</f>
        <v>700</v>
      </c>
      <c r="BJ62">
        <f t="shared" ca="1" si="30"/>
        <v>210</v>
      </c>
      <c r="BK62">
        <f t="shared" ca="1" si="30"/>
        <v>150</v>
      </c>
      <c r="BL62">
        <f t="shared" ca="1" si="13"/>
        <v>60</v>
      </c>
      <c r="BM62">
        <f t="shared" ca="1" si="7"/>
        <v>200.78748284584631</v>
      </c>
    </row>
    <row r="63" spans="1:65" x14ac:dyDescent="0.25">
      <c r="A63" s="64">
        <v>60</v>
      </c>
      <c r="B63" s="64">
        <v>1</v>
      </c>
      <c r="C63" s="64">
        <v>8</v>
      </c>
      <c r="D63" s="18">
        <v>60</v>
      </c>
      <c r="E63" s="21">
        <f t="shared" ca="1" si="0"/>
        <v>715.35419525692282</v>
      </c>
      <c r="F63" s="22">
        <f t="shared" ca="1" si="1"/>
        <v>12.737001372332294</v>
      </c>
      <c r="G63" s="28">
        <v>60</v>
      </c>
      <c r="H63" s="24">
        <f t="shared" ca="1" si="2"/>
        <v>715.315022</v>
      </c>
      <c r="I63" s="25">
        <f t="shared" ca="1" si="3"/>
        <v>12.735121056000001</v>
      </c>
      <c r="J63" s="155"/>
      <c r="K63" s="155"/>
      <c r="L63" s="129">
        <f t="shared" si="8"/>
        <v>0</v>
      </c>
      <c r="AX63">
        <f t="shared" ca="1" si="26"/>
        <v>159.18901320000001</v>
      </c>
      <c r="AY63">
        <f t="shared" ca="1" si="4"/>
        <v>159.18901320000001</v>
      </c>
      <c r="AZ63" cm="1">
        <f t="array" aca="1" ref="AZ63" ca="1">_xlfn.LET(_xlpm.rozsah, $J$3:$J$10001,_xlpm.podminka, (_xlpm.rozsah&gt;H63)*(ISNUMBER(_xlpm.rozsah)),_xlpm.indexy, IF(_xlpm.podminka, ROW(_xlpm.rozsah)-MIN(ROW(_xlpm.rozsah))+1),_xlpm.prvni, MIN(_xlpm.indexy),_xlpm.finalni, IF(_xlpm.prvni=1, 2, _xlpm.prvni),INDEX(_xlpm.rozsah, _xlpm.finalni))</f>
        <v>800</v>
      </c>
      <c r="BA63" cm="1">
        <f t="array" aca="1" ref="BA63" ca="1">INDEX($J$3:$J$10001,MATCH(AZ63,$J$3:$J$10004,0)-1)</f>
        <v>700</v>
      </c>
      <c r="BB63">
        <f t="shared" ca="1" si="9"/>
        <v>210</v>
      </c>
      <c r="BC63">
        <f t="shared" ca="1" si="9"/>
        <v>150</v>
      </c>
      <c r="BD63">
        <f t="shared" ca="1" si="27"/>
        <v>60</v>
      </c>
      <c r="BE63">
        <f t="shared" ca="1" si="5"/>
        <v>200.81098679999999</v>
      </c>
      <c r="BF63">
        <f t="shared" ca="1" si="11"/>
        <v>159.21251715415369</v>
      </c>
      <c r="BG63">
        <f t="shared" ca="1" si="6"/>
        <v>159.21251715415369</v>
      </c>
      <c r="BH63" cm="1">
        <f t="array" aca="1" ref="BH63" ca="1">_xlfn.LET(_xlpm.rozsah, $J$3:$J$10001,_xlpm.podminka, (_xlpm.rozsah&gt;E63)*(ISNUMBER(_xlpm.rozsah)),_xlpm.indexy, IF(_xlpm.podminka, ROW(_xlpm.rozsah)-MIN(ROW(_xlpm.rozsah))+1),_xlpm.prvni, MIN(_xlpm.indexy),_xlpm.finalni, IF(_xlpm.prvni=1, 2, _xlpm.prvni),INDEX(_xlpm.rozsah, _xlpm.finalni))</f>
        <v>800</v>
      </c>
      <c r="BI63" cm="1">
        <f t="array" aca="1" ref="BI63" ca="1">INDEX($J$3:$J$10001,MATCH(BH63,$J$3:$J$10004,0)-1)</f>
        <v>700</v>
      </c>
      <c r="BJ63">
        <f t="shared" ca="1" si="30"/>
        <v>210</v>
      </c>
      <c r="BK63">
        <f t="shared" ca="1" si="30"/>
        <v>150</v>
      </c>
      <c r="BL63">
        <f t="shared" ca="1" si="13"/>
        <v>60</v>
      </c>
      <c r="BM63">
        <f t="shared" ca="1" si="7"/>
        <v>200.78748284584631</v>
      </c>
    </row>
    <row r="64" spans="1:65" x14ac:dyDescent="0.25">
      <c r="A64" s="64">
        <v>61</v>
      </c>
      <c r="B64" s="64">
        <v>1</v>
      </c>
      <c r="C64" s="64">
        <v>3</v>
      </c>
      <c r="D64" s="18">
        <v>61</v>
      </c>
      <c r="E64" s="21">
        <f t="shared" ca="1" si="0"/>
        <v>715.35419525692282</v>
      </c>
      <c r="F64" s="22">
        <f t="shared" ca="1" si="1"/>
        <v>4.7763755146246103</v>
      </c>
      <c r="G64" s="23">
        <v>61</v>
      </c>
      <c r="H64" s="24">
        <f t="shared" ca="1" si="2"/>
        <v>715.315022</v>
      </c>
      <c r="I64" s="25">
        <f t="shared" ca="1" si="3"/>
        <v>4.7756703960000007</v>
      </c>
      <c r="J64" s="155"/>
      <c r="K64" s="155"/>
      <c r="L64" s="129">
        <f t="shared" si="8"/>
        <v>0</v>
      </c>
      <c r="AX64">
        <f t="shared" ca="1" si="26"/>
        <v>159.18901320000001</v>
      </c>
      <c r="AY64">
        <f t="shared" ca="1" si="4"/>
        <v>159.18901320000001</v>
      </c>
      <c r="AZ64" cm="1">
        <f t="array" aca="1" ref="AZ64" ca="1">_xlfn.LET(_xlpm.rozsah, $J$3:$J$10001,_xlpm.podminka, (_xlpm.rozsah&gt;H64)*(ISNUMBER(_xlpm.rozsah)),_xlpm.indexy, IF(_xlpm.podminka, ROW(_xlpm.rozsah)-MIN(ROW(_xlpm.rozsah))+1),_xlpm.prvni, MIN(_xlpm.indexy),_xlpm.finalni, IF(_xlpm.prvni=1, 2, _xlpm.prvni),INDEX(_xlpm.rozsah, _xlpm.finalni))</f>
        <v>800</v>
      </c>
      <c r="BA64" cm="1">
        <f t="array" aca="1" ref="BA64" ca="1">INDEX($J$3:$J$10001,MATCH(AZ64,$J$3:$J$10004,0)-1)</f>
        <v>700</v>
      </c>
      <c r="BB64">
        <f t="shared" ca="1" si="9"/>
        <v>210</v>
      </c>
      <c r="BC64">
        <f t="shared" ca="1" si="9"/>
        <v>150</v>
      </c>
      <c r="BD64">
        <f t="shared" ca="1" si="27"/>
        <v>60</v>
      </c>
      <c r="BE64">
        <f t="shared" ca="1" si="5"/>
        <v>200.81098679999999</v>
      </c>
      <c r="BF64">
        <f t="shared" ca="1" si="11"/>
        <v>159.21251715415369</v>
      </c>
      <c r="BG64">
        <f t="shared" ca="1" si="6"/>
        <v>159.21251715415369</v>
      </c>
      <c r="BH64" cm="1">
        <f t="array" aca="1" ref="BH64" ca="1">_xlfn.LET(_xlpm.rozsah, $J$3:$J$10001,_xlpm.podminka, (_xlpm.rozsah&gt;E64)*(ISNUMBER(_xlpm.rozsah)),_xlpm.indexy, IF(_xlpm.podminka, ROW(_xlpm.rozsah)-MIN(ROW(_xlpm.rozsah))+1),_xlpm.prvni, MIN(_xlpm.indexy),_xlpm.finalni, IF(_xlpm.prvni=1, 2, _xlpm.prvni),INDEX(_xlpm.rozsah, _xlpm.finalni))</f>
        <v>800</v>
      </c>
      <c r="BI64" cm="1">
        <f t="array" aca="1" ref="BI64" ca="1">INDEX($J$3:$J$10001,MATCH(BH64,$J$3:$J$10004,0)-1)</f>
        <v>700</v>
      </c>
      <c r="BJ64">
        <f t="shared" ca="1" si="30"/>
        <v>210</v>
      </c>
      <c r="BK64">
        <f t="shared" ca="1" si="30"/>
        <v>150</v>
      </c>
      <c r="BL64">
        <f t="shared" ca="1" si="13"/>
        <v>60</v>
      </c>
      <c r="BM64">
        <f t="shared" ca="1" si="7"/>
        <v>200.78748284584631</v>
      </c>
    </row>
    <row r="65" spans="1:65" x14ac:dyDescent="0.25">
      <c r="A65" s="64">
        <v>62</v>
      </c>
      <c r="B65" s="64">
        <v>1</v>
      </c>
      <c r="C65" s="64">
        <v>5</v>
      </c>
      <c r="D65" s="18">
        <v>62</v>
      </c>
      <c r="E65" s="21">
        <f t="shared" ca="1" si="0"/>
        <v>715.35419525692282</v>
      </c>
      <c r="F65" s="22">
        <f t="shared" ca="1" si="1"/>
        <v>7.9606258577076847</v>
      </c>
      <c r="G65" s="28">
        <v>62</v>
      </c>
      <c r="H65" s="24">
        <f t="shared" ca="1" si="2"/>
        <v>715.315022</v>
      </c>
      <c r="I65" s="25">
        <f t="shared" ca="1" si="3"/>
        <v>7.9594506599999999</v>
      </c>
      <c r="J65" s="155"/>
      <c r="K65" s="155"/>
      <c r="L65" s="129">
        <f t="shared" si="8"/>
        <v>0</v>
      </c>
      <c r="AX65">
        <f t="shared" ca="1" si="26"/>
        <v>159.18901320000001</v>
      </c>
      <c r="AY65">
        <f t="shared" ca="1" si="4"/>
        <v>159.18901320000001</v>
      </c>
      <c r="AZ65" cm="1">
        <f t="array" aca="1" ref="AZ65" ca="1">_xlfn.LET(_xlpm.rozsah, $J$3:$J$10001,_xlpm.podminka, (_xlpm.rozsah&gt;H65)*(ISNUMBER(_xlpm.rozsah)),_xlpm.indexy, IF(_xlpm.podminka, ROW(_xlpm.rozsah)-MIN(ROW(_xlpm.rozsah))+1),_xlpm.prvni, MIN(_xlpm.indexy),_xlpm.finalni, IF(_xlpm.prvni=1, 2, _xlpm.prvni),INDEX(_xlpm.rozsah, _xlpm.finalni))</f>
        <v>800</v>
      </c>
      <c r="BA65" cm="1">
        <f t="array" aca="1" ref="BA65" ca="1">INDEX($J$3:$J$10001,MATCH(AZ65,$J$3:$J$10004,0)-1)</f>
        <v>700</v>
      </c>
      <c r="BB65">
        <f t="shared" ca="1" si="9"/>
        <v>210</v>
      </c>
      <c r="BC65">
        <f t="shared" ca="1" si="9"/>
        <v>150</v>
      </c>
      <c r="BD65">
        <f t="shared" ca="1" si="27"/>
        <v>60</v>
      </c>
      <c r="BE65">
        <f t="shared" ca="1" si="5"/>
        <v>200.81098679999999</v>
      </c>
      <c r="BF65">
        <f t="shared" ca="1" si="11"/>
        <v>159.21251715415369</v>
      </c>
      <c r="BG65">
        <f t="shared" ca="1" si="6"/>
        <v>159.21251715415369</v>
      </c>
      <c r="BH65" cm="1">
        <f t="array" aca="1" ref="BH65" ca="1">_xlfn.LET(_xlpm.rozsah, $J$3:$J$10001,_xlpm.podminka, (_xlpm.rozsah&gt;E65)*(ISNUMBER(_xlpm.rozsah)),_xlpm.indexy, IF(_xlpm.podminka, ROW(_xlpm.rozsah)-MIN(ROW(_xlpm.rozsah))+1),_xlpm.prvni, MIN(_xlpm.indexy),_xlpm.finalni, IF(_xlpm.prvni=1, 2, _xlpm.prvni),INDEX(_xlpm.rozsah, _xlpm.finalni))</f>
        <v>800</v>
      </c>
      <c r="BI65" cm="1">
        <f t="array" aca="1" ref="BI65" ca="1">INDEX($J$3:$J$10001,MATCH(BH65,$J$3:$J$10004,0)-1)</f>
        <v>700</v>
      </c>
      <c r="BJ65">
        <f t="shared" ca="1" si="30"/>
        <v>210</v>
      </c>
      <c r="BK65">
        <f t="shared" ca="1" si="30"/>
        <v>150</v>
      </c>
      <c r="BL65">
        <f t="shared" ca="1" si="13"/>
        <v>60</v>
      </c>
      <c r="BM65">
        <f t="shared" ca="1" si="7"/>
        <v>200.78748284584631</v>
      </c>
    </row>
    <row r="66" spans="1:65" x14ac:dyDescent="0.25">
      <c r="A66" s="64">
        <v>63</v>
      </c>
      <c r="B66" s="64">
        <v>1</v>
      </c>
      <c r="C66" s="64">
        <v>6</v>
      </c>
      <c r="D66" s="18">
        <v>63</v>
      </c>
      <c r="E66" s="21">
        <f t="shared" ca="1" si="0"/>
        <v>715.35419525692282</v>
      </c>
      <c r="F66" s="22">
        <f t="shared" ca="1" si="1"/>
        <v>9.5527510292492206</v>
      </c>
      <c r="G66" s="23">
        <v>63</v>
      </c>
      <c r="H66" s="24">
        <f t="shared" ca="1" si="2"/>
        <v>715.315022</v>
      </c>
      <c r="I66" s="25">
        <f t="shared" ca="1" si="3"/>
        <v>9.5513407920000013</v>
      </c>
      <c r="J66" s="155"/>
      <c r="K66" s="155"/>
      <c r="L66" s="129">
        <f t="shared" si="8"/>
        <v>0</v>
      </c>
      <c r="AX66">
        <f t="shared" ca="1" si="26"/>
        <v>159.18901320000001</v>
      </c>
      <c r="AY66">
        <f t="shared" ca="1" si="4"/>
        <v>159.18901320000001</v>
      </c>
      <c r="AZ66" cm="1">
        <f t="array" aca="1" ref="AZ66" ca="1">_xlfn.LET(_xlpm.rozsah, $J$3:$J$10001,_xlpm.podminka, (_xlpm.rozsah&gt;H66)*(ISNUMBER(_xlpm.rozsah)),_xlpm.indexy, IF(_xlpm.podminka, ROW(_xlpm.rozsah)-MIN(ROW(_xlpm.rozsah))+1),_xlpm.prvni, MIN(_xlpm.indexy),_xlpm.finalni, IF(_xlpm.prvni=1, 2, _xlpm.prvni),INDEX(_xlpm.rozsah, _xlpm.finalni))</f>
        <v>800</v>
      </c>
      <c r="BA66" cm="1">
        <f t="array" aca="1" ref="BA66" ca="1">INDEX($J$3:$J$10001,MATCH(AZ66,$J$3:$J$10004,0)-1)</f>
        <v>700</v>
      </c>
      <c r="BB66">
        <f t="shared" ca="1" si="9"/>
        <v>210</v>
      </c>
      <c r="BC66">
        <f t="shared" ca="1" si="9"/>
        <v>150</v>
      </c>
      <c r="BD66">
        <f t="shared" ca="1" si="27"/>
        <v>60</v>
      </c>
      <c r="BE66">
        <f t="shared" ca="1" si="5"/>
        <v>200.81098679999999</v>
      </c>
      <c r="BF66">
        <f t="shared" ca="1" si="11"/>
        <v>159.21251715415369</v>
      </c>
      <c r="BG66">
        <f t="shared" ca="1" si="6"/>
        <v>159.21251715415369</v>
      </c>
      <c r="BH66" cm="1">
        <f t="array" aca="1" ref="BH66" ca="1">_xlfn.LET(_xlpm.rozsah, $J$3:$J$10001,_xlpm.podminka, (_xlpm.rozsah&gt;E66)*(ISNUMBER(_xlpm.rozsah)),_xlpm.indexy, IF(_xlpm.podminka, ROW(_xlpm.rozsah)-MIN(ROW(_xlpm.rozsah))+1),_xlpm.prvni, MIN(_xlpm.indexy),_xlpm.finalni, IF(_xlpm.prvni=1, 2, _xlpm.prvni),INDEX(_xlpm.rozsah, _xlpm.finalni))</f>
        <v>800</v>
      </c>
      <c r="BI66" cm="1">
        <f t="array" aca="1" ref="BI66" ca="1">INDEX($J$3:$J$10001,MATCH(BH66,$J$3:$J$10004,0)-1)</f>
        <v>700</v>
      </c>
      <c r="BJ66">
        <f t="shared" ca="1" si="30"/>
        <v>210</v>
      </c>
      <c r="BK66">
        <f t="shared" ca="1" si="30"/>
        <v>150</v>
      </c>
      <c r="BL66">
        <f t="shared" ca="1" si="13"/>
        <v>60</v>
      </c>
      <c r="BM66">
        <f t="shared" ca="1" si="7"/>
        <v>200.78748284584631</v>
      </c>
    </row>
    <row r="67" spans="1:65" x14ac:dyDescent="0.25">
      <c r="A67" s="64">
        <v>64</v>
      </c>
      <c r="B67" s="64">
        <v>1</v>
      </c>
      <c r="C67" s="64">
        <v>4</v>
      </c>
      <c r="D67" s="18">
        <v>64</v>
      </c>
      <c r="E67" s="21">
        <f t="shared" ca="1" si="0"/>
        <v>715.35419525692282</v>
      </c>
      <c r="F67" s="22">
        <f t="shared" ca="1" si="1"/>
        <v>6.3685006861661471</v>
      </c>
      <c r="G67" s="28">
        <v>64</v>
      </c>
      <c r="H67" s="24">
        <f t="shared" ca="1" si="2"/>
        <v>715.315022</v>
      </c>
      <c r="I67" s="25">
        <f t="shared" ca="1" si="3"/>
        <v>6.3675605280000003</v>
      </c>
      <c r="J67" s="155"/>
      <c r="K67" s="155"/>
      <c r="L67" s="129">
        <f t="shared" si="8"/>
        <v>0</v>
      </c>
      <c r="AX67">
        <f t="shared" ca="1" si="26"/>
        <v>159.18901320000001</v>
      </c>
      <c r="AY67">
        <f t="shared" ca="1" si="4"/>
        <v>159.18901320000001</v>
      </c>
      <c r="AZ67" cm="1">
        <f t="array" aca="1" ref="AZ67" ca="1">_xlfn.LET(_xlpm.rozsah, $J$3:$J$10001,_xlpm.podminka, (_xlpm.rozsah&gt;H67)*(ISNUMBER(_xlpm.rozsah)),_xlpm.indexy, IF(_xlpm.podminka, ROW(_xlpm.rozsah)-MIN(ROW(_xlpm.rozsah))+1),_xlpm.prvni, MIN(_xlpm.indexy),_xlpm.finalni, IF(_xlpm.prvni=1, 2, _xlpm.prvni),INDEX(_xlpm.rozsah, _xlpm.finalni))</f>
        <v>800</v>
      </c>
      <c r="BA67" cm="1">
        <f t="array" aca="1" ref="BA67" ca="1">INDEX($J$3:$J$10001,MATCH(AZ67,$J$3:$J$10004,0)-1)</f>
        <v>700</v>
      </c>
      <c r="BB67">
        <f t="shared" ca="1" si="9"/>
        <v>210</v>
      </c>
      <c r="BC67">
        <f t="shared" ca="1" si="9"/>
        <v>150</v>
      </c>
      <c r="BD67">
        <f t="shared" ca="1" si="27"/>
        <v>60</v>
      </c>
      <c r="BE67">
        <f t="shared" ca="1" si="5"/>
        <v>200.81098679999999</v>
      </c>
      <c r="BF67">
        <f t="shared" ca="1" si="11"/>
        <v>159.21251715415369</v>
      </c>
      <c r="BG67">
        <f t="shared" ca="1" si="6"/>
        <v>159.21251715415369</v>
      </c>
      <c r="BH67" cm="1">
        <f t="array" aca="1" ref="BH67" ca="1">_xlfn.LET(_xlpm.rozsah, $J$3:$J$10001,_xlpm.podminka, (_xlpm.rozsah&gt;E67)*(ISNUMBER(_xlpm.rozsah)),_xlpm.indexy, IF(_xlpm.podminka, ROW(_xlpm.rozsah)-MIN(ROW(_xlpm.rozsah))+1),_xlpm.prvni, MIN(_xlpm.indexy),_xlpm.finalni, IF(_xlpm.prvni=1, 2, _xlpm.prvni),INDEX(_xlpm.rozsah, _xlpm.finalni))</f>
        <v>800</v>
      </c>
      <c r="BI67" cm="1">
        <f t="array" aca="1" ref="BI67" ca="1">INDEX($J$3:$J$10001,MATCH(BH67,$J$3:$J$10004,0)-1)</f>
        <v>700</v>
      </c>
      <c r="BJ67">
        <f t="shared" ca="1" si="30"/>
        <v>210</v>
      </c>
      <c r="BK67">
        <f t="shared" ca="1" si="30"/>
        <v>150</v>
      </c>
      <c r="BL67">
        <f t="shared" ca="1" si="13"/>
        <v>60</v>
      </c>
      <c r="BM67">
        <f t="shared" ca="1" si="7"/>
        <v>200.78748284584631</v>
      </c>
    </row>
    <row r="68" spans="1:65" x14ac:dyDescent="0.25">
      <c r="A68" s="64">
        <v>65</v>
      </c>
      <c r="B68" s="64">
        <v>1</v>
      </c>
      <c r="C68" s="64">
        <v>4</v>
      </c>
      <c r="D68" s="18">
        <v>65</v>
      </c>
      <c r="E68" s="21">
        <f t="shared" ref="E68:E131" ca="1" si="31">(B68/100)*($AC$8 - $AC$11)+$AC$11</f>
        <v>715.35419525692282</v>
      </c>
      <c r="F68" s="22">
        <f t="shared" ref="F68:F131" ca="1" si="32">(C68*BF68)/100</f>
        <v>6.3685006861661471</v>
      </c>
      <c r="G68" s="23">
        <v>65</v>
      </c>
      <c r="H68" s="24">
        <f t="shared" ref="H68:H131" ca="1" si="33">(B68/100)*($AF$8 - $AF$11)+$AF$11</f>
        <v>715.315022</v>
      </c>
      <c r="I68" s="25">
        <f t="shared" ref="I68:I131" ca="1" si="34">(C68*AX68)/100</f>
        <v>6.3675605280000003</v>
      </c>
      <c r="J68" s="155"/>
      <c r="K68" s="155"/>
      <c r="L68" s="129">
        <f t="shared" si="8"/>
        <v>0</v>
      </c>
      <c r="AX68">
        <f t="shared" ca="1" si="26"/>
        <v>159.18901320000001</v>
      </c>
      <c r="AY68">
        <f t="shared" ref="AY68:AY131" ca="1" si="35">MIN(BB68:BC68)+((H68-MIN(AZ68:BA68))/(MAX(AZ68:BA68)-MIN(AZ68:BA68)))*(MAX(BB68:BC68)-MIN(BB68:BC68))</f>
        <v>159.18901320000001</v>
      </c>
      <c r="AZ68" cm="1">
        <f t="array" aca="1" ref="AZ68" ca="1">_xlfn.LET(_xlpm.rozsah, $J$3:$J$10001,_xlpm.podminka, (_xlpm.rozsah&gt;H68)*(ISNUMBER(_xlpm.rozsah)),_xlpm.indexy, IF(_xlpm.podminka, ROW(_xlpm.rozsah)-MIN(ROW(_xlpm.rozsah))+1),_xlpm.prvni, MIN(_xlpm.indexy),_xlpm.finalni, IF(_xlpm.prvni=1, 2, _xlpm.prvni),INDEX(_xlpm.rozsah, _xlpm.finalni))</f>
        <v>800</v>
      </c>
      <c r="BA68" cm="1">
        <f t="array" aca="1" ref="BA68" ca="1">INDEX($J$3:$J$10001,MATCH(AZ68,$J$3:$J$10004,0)-1)</f>
        <v>700</v>
      </c>
      <c r="BB68">
        <f t="shared" ca="1" si="9"/>
        <v>210</v>
      </c>
      <c r="BC68">
        <f t="shared" ca="1" si="9"/>
        <v>150</v>
      </c>
      <c r="BD68">
        <f t="shared" ca="1" si="27"/>
        <v>60</v>
      </c>
      <c r="BE68">
        <f t="shared" ref="BE68:BE131" ca="1" si="36">MIN(BB68:BC68)+((MAX(AZ68:BA68)-H68)/(MAX(AZ68:BA68)-MIN(AZ68:BA68)))*(MAX(BB68:BC68)-MIN(BB68:BC68))</f>
        <v>200.81098679999999</v>
      </c>
      <c r="BF68">
        <f t="shared" ca="1" si="11"/>
        <v>159.21251715415369</v>
      </c>
      <c r="BG68">
        <f t="shared" ref="BG68:BG131" ca="1" si="37">MIN(BJ68:BK68)+((E68-MIN(BH68:BI68))/(MAX(BH68:BI68)-MIN(BH68:BI68)))*(MAX(BJ68:BK68)-MIN(BJ68:BK68))</f>
        <v>159.21251715415369</v>
      </c>
      <c r="BH68" cm="1">
        <f t="array" aca="1" ref="BH68" ca="1">_xlfn.LET(_xlpm.rozsah, $J$3:$J$10001,_xlpm.podminka, (_xlpm.rozsah&gt;E68)*(ISNUMBER(_xlpm.rozsah)),_xlpm.indexy, IF(_xlpm.podminka, ROW(_xlpm.rozsah)-MIN(ROW(_xlpm.rozsah))+1),_xlpm.prvni, MIN(_xlpm.indexy),_xlpm.finalni, IF(_xlpm.prvni=1, 2, _xlpm.prvni),INDEX(_xlpm.rozsah, _xlpm.finalni))</f>
        <v>800</v>
      </c>
      <c r="BI68" cm="1">
        <f t="array" aca="1" ref="BI68" ca="1">INDEX($J$3:$J$10001,MATCH(BH68,$J$3:$J$10004,0)-1)</f>
        <v>700</v>
      </c>
      <c r="BJ68">
        <f t="shared" ca="1" si="30"/>
        <v>210</v>
      </c>
      <c r="BK68">
        <f t="shared" ca="1" si="30"/>
        <v>150</v>
      </c>
      <c r="BL68">
        <f t="shared" ca="1" si="13"/>
        <v>60</v>
      </c>
      <c r="BM68">
        <f t="shared" ref="BM68:BM131" ca="1" si="38">MIN(BJ68:BK68)+((MAX(BH68:BI68)-E68)/(MAX(BH68:BI68)-MIN(BH68:BI68)))*(MAX(BJ68:BK68)-MIN(BJ68:BK68))</f>
        <v>200.78748284584631</v>
      </c>
    </row>
    <row r="69" spans="1:65" x14ac:dyDescent="0.25">
      <c r="A69" s="64">
        <v>66</v>
      </c>
      <c r="B69" s="64">
        <v>0</v>
      </c>
      <c r="C69" s="64">
        <v>6</v>
      </c>
      <c r="D69" s="18">
        <v>66</v>
      </c>
      <c r="E69" s="21">
        <f t="shared" ca="1" si="31"/>
        <v>700</v>
      </c>
      <c r="F69" s="22">
        <f t="shared" ca="1" si="32"/>
        <v>9</v>
      </c>
      <c r="G69" s="28">
        <v>66</v>
      </c>
      <c r="H69" s="24">
        <f t="shared" ca="1" si="33"/>
        <v>700</v>
      </c>
      <c r="I69" s="25">
        <f t="shared" ca="1" si="34"/>
        <v>9</v>
      </c>
      <c r="J69" s="155"/>
      <c r="K69" s="155"/>
      <c r="L69" s="129">
        <f t="shared" ref="L69:L132" si="39">K69*2*PI()*J69/60*0.001</f>
        <v>0</v>
      </c>
      <c r="AX69">
        <f t="shared" ca="1" si="26"/>
        <v>150</v>
      </c>
      <c r="AY69">
        <f t="shared" ca="1" si="35"/>
        <v>150</v>
      </c>
      <c r="AZ69" cm="1">
        <f t="array" aca="1" ref="AZ69" ca="1">_xlfn.LET(_xlpm.rozsah, $J$3:$J$10001,_xlpm.podminka, (_xlpm.rozsah&gt;H69)*(ISNUMBER(_xlpm.rozsah)),_xlpm.indexy, IF(_xlpm.podminka, ROW(_xlpm.rozsah)-MIN(ROW(_xlpm.rozsah))+1),_xlpm.prvni, MIN(_xlpm.indexy),_xlpm.finalni, IF(_xlpm.prvni=1, 2, _xlpm.prvni),INDEX(_xlpm.rozsah, _xlpm.finalni))</f>
        <v>800</v>
      </c>
      <c r="BA69" cm="1">
        <f t="array" aca="1" ref="BA69" ca="1">INDEX($J$3:$J$10001,MATCH(AZ69,$J$3:$J$10004,0)-1)</f>
        <v>700</v>
      </c>
      <c r="BB69">
        <f t="shared" ref="BB69:BC96" ca="1" si="40">IF(ISERROR(MATCH(AZ69,$J$1:$J$10000,0)), 0, INDEX($K$1:$K$10000, MATCH(AZ69,$J$1:$J$10000,0)))</f>
        <v>210</v>
      </c>
      <c r="BC69">
        <f t="shared" ca="1" si="40"/>
        <v>150</v>
      </c>
      <c r="BD69">
        <f t="shared" ca="1" si="27"/>
        <v>60</v>
      </c>
      <c r="BE69">
        <f t="shared" ca="1" si="36"/>
        <v>210</v>
      </c>
      <c r="BF69">
        <f t="shared" ref="BF69:BF132" ca="1" si="41">IF(BL69&lt;0, BM69,BG69)</f>
        <v>150</v>
      </c>
      <c r="BG69">
        <f t="shared" ca="1" si="37"/>
        <v>150</v>
      </c>
      <c r="BH69" cm="1">
        <f t="array" aca="1" ref="BH69" ca="1">_xlfn.LET(_xlpm.rozsah, $J$3:$J$10001,_xlpm.podminka, (_xlpm.rozsah&gt;E69)*(ISNUMBER(_xlpm.rozsah)),_xlpm.indexy, IF(_xlpm.podminka, ROW(_xlpm.rozsah)-MIN(ROW(_xlpm.rozsah))+1),_xlpm.prvni, MIN(_xlpm.indexy),_xlpm.finalni, IF(_xlpm.prvni=1, 2, _xlpm.prvni),INDEX(_xlpm.rozsah, _xlpm.finalni))</f>
        <v>800</v>
      </c>
      <c r="BI69" cm="1">
        <f t="array" aca="1" ref="BI69" ca="1">INDEX($J$3:$J$10001,MATCH(BH69,$J$3:$J$10004,0)-1)</f>
        <v>700</v>
      </c>
      <c r="BJ69">
        <f t="shared" ca="1" si="30"/>
        <v>210</v>
      </c>
      <c r="BK69">
        <f t="shared" ca="1" si="30"/>
        <v>150</v>
      </c>
      <c r="BL69">
        <f t="shared" ref="BL69:BL132" ca="1" si="42">BJ69-BK69</f>
        <v>60</v>
      </c>
      <c r="BM69">
        <f t="shared" ca="1" si="38"/>
        <v>210</v>
      </c>
    </row>
    <row r="70" spans="1:65" x14ac:dyDescent="0.25">
      <c r="A70" s="64">
        <v>67</v>
      </c>
      <c r="B70" s="64">
        <v>1</v>
      </c>
      <c r="C70" s="64">
        <v>4</v>
      </c>
      <c r="D70" s="18">
        <v>67</v>
      </c>
      <c r="E70" s="21">
        <f t="shared" ca="1" si="31"/>
        <v>715.35419525692282</v>
      </c>
      <c r="F70" s="22">
        <f t="shared" ca="1" si="32"/>
        <v>6.3685006861661471</v>
      </c>
      <c r="G70" s="23">
        <v>67</v>
      </c>
      <c r="H70" s="24">
        <f t="shared" ca="1" si="33"/>
        <v>715.315022</v>
      </c>
      <c r="I70" s="25">
        <f t="shared" ca="1" si="34"/>
        <v>6.3675605280000003</v>
      </c>
      <c r="J70" s="155"/>
      <c r="K70" s="155"/>
      <c r="L70" s="129">
        <f t="shared" si="39"/>
        <v>0</v>
      </c>
      <c r="AX70">
        <f t="shared" ca="1" si="26"/>
        <v>159.18901320000001</v>
      </c>
      <c r="AY70">
        <f t="shared" ca="1" si="35"/>
        <v>159.18901320000001</v>
      </c>
      <c r="AZ70" cm="1">
        <f t="array" aca="1" ref="AZ70" ca="1">_xlfn.LET(_xlpm.rozsah, $J$3:$J$10001,_xlpm.podminka, (_xlpm.rozsah&gt;H70)*(ISNUMBER(_xlpm.rozsah)),_xlpm.indexy, IF(_xlpm.podminka, ROW(_xlpm.rozsah)-MIN(ROW(_xlpm.rozsah))+1),_xlpm.prvni, MIN(_xlpm.indexy),_xlpm.finalni, IF(_xlpm.prvni=1, 2, _xlpm.prvni),INDEX(_xlpm.rozsah, _xlpm.finalni))</f>
        <v>800</v>
      </c>
      <c r="BA70" cm="1">
        <f t="array" aca="1" ref="BA70" ca="1">INDEX($J$3:$J$10001,MATCH(AZ70,$J$3:$J$10004,0)-1)</f>
        <v>700</v>
      </c>
      <c r="BB70">
        <f t="shared" ca="1" si="40"/>
        <v>210</v>
      </c>
      <c r="BC70">
        <f t="shared" ca="1" si="40"/>
        <v>150</v>
      </c>
      <c r="BD70">
        <f t="shared" ca="1" si="27"/>
        <v>60</v>
      </c>
      <c r="BE70">
        <f t="shared" ca="1" si="36"/>
        <v>200.81098679999999</v>
      </c>
      <c r="BF70">
        <f t="shared" ca="1" si="41"/>
        <v>159.21251715415369</v>
      </c>
      <c r="BG70">
        <f t="shared" ca="1" si="37"/>
        <v>159.21251715415369</v>
      </c>
      <c r="BH70" cm="1">
        <f t="array" aca="1" ref="BH70" ca="1">_xlfn.LET(_xlpm.rozsah, $J$3:$J$10001,_xlpm.podminka, (_xlpm.rozsah&gt;E70)*(ISNUMBER(_xlpm.rozsah)),_xlpm.indexy, IF(_xlpm.podminka, ROW(_xlpm.rozsah)-MIN(ROW(_xlpm.rozsah))+1),_xlpm.prvni, MIN(_xlpm.indexy),_xlpm.finalni, IF(_xlpm.prvni=1, 2, _xlpm.prvni),INDEX(_xlpm.rozsah, _xlpm.finalni))</f>
        <v>800</v>
      </c>
      <c r="BI70" cm="1">
        <f t="array" aca="1" ref="BI70" ca="1">INDEX($J$3:$J$10001,MATCH(BH70,$J$3:$J$10004,0)-1)</f>
        <v>700</v>
      </c>
      <c r="BJ70">
        <f t="shared" ca="1" si="30"/>
        <v>210</v>
      </c>
      <c r="BK70">
        <f t="shared" ca="1" si="30"/>
        <v>150</v>
      </c>
      <c r="BL70">
        <f t="shared" ca="1" si="42"/>
        <v>60</v>
      </c>
      <c r="BM70">
        <f t="shared" ca="1" si="38"/>
        <v>200.78748284584631</v>
      </c>
    </row>
    <row r="71" spans="1:65" x14ac:dyDescent="0.25">
      <c r="A71" s="64">
        <v>68</v>
      </c>
      <c r="B71" s="64">
        <v>9</v>
      </c>
      <c r="C71" s="64">
        <v>21</v>
      </c>
      <c r="D71" s="18">
        <v>68</v>
      </c>
      <c r="E71" s="21">
        <f t="shared" ca="1" si="31"/>
        <v>838.18775731230528</v>
      </c>
      <c r="F71" s="22">
        <f t="shared" ca="1" si="32"/>
        <v>48.109714517792057</v>
      </c>
      <c r="G71" s="28">
        <v>68</v>
      </c>
      <c r="H71" s="24">
        <f t="shared" ca="1" si="33"/>
        <v>837.83519799999999</v>
      </c>
      <c r="I71" s="25">
        <f t="shared" ca="1" si="34"/>
        <v>48.072695789999997</v>
      </c>
      <c r="J71" s="155"/>
      <c r="K71" s="155"/>
      <c r="L71" s="129">
        <f t="shared" si="39"/>
        <v>0</v>
      </c>
      <c r="AX71">
        <f t="shared" ca="1" si="26"/>
        <v>228.917599</v>
      </c>
      <c r="AY71">
        <f t="shared" ca="1" si="35"/>
        <v>228.917599</v>
      </c>
      <c r="AZ71" cm="1">
        <f t="array" aca="1" ref="AZ71" ca="1">_xlfn.LET(_xlpm.rozsah, $J$3:$J$10001,_xlpm.podminka, (_xlpm.rozsah&gt;H71)*(ISNUMBER(_xlpm.rozsah)),_xlpm.indexy, IF(_xlpm.podminka, ROW(_xlpm.rozsah)-MIN(ROW(_xlpm.rozsah))+1),_xlpm.prvni, MIN(_xlpm.indexy),_xlpm.finalni, IF(_xlpm.prvni=1, 2, _xlpm.prvni),INDEX(_xlpm.rozsah, _xlpm.finalni))</f>
        <v>900</v>
      </c>
      <c r="BA71" cm="1">
        <f t="array" aca="1" ref="BA71" ca="1">INDEX($J$3:$J$10001,MATCH(AZ71,$J$3:$J$10004,0)-1)</f>
        <v>800</v>
      </c>
      <c r="BB71">
        <f t="shared" ca="1" si="40"/>
        <v>260</v>
      </c>
      <c r="BC71">
        <f t="shared" ca="1" si="40"/>
        <v>210</v>
      </c>
      <c r="BD71">
        <f t="shared" ca="1" si="27"/>
        <v>50</v>
      </c>
      <c r="BE71">
        <f t="shared" ca="1" si="36"/>
        <v>241.082401</v>
      </c>
      <c r="BF71">
        <f t="shared" ca="1" si="41"/>
        <v>229.09387865615264</v>
      </c>
      <c r="BG71">
        <f t="shared" ca="1" si="37"/>
        <v>229.09387865615264</v>
      </c>
      <c r="BH71" cm="1">
        <f t="array" aca="1" ref="BH71" ca="1">_xlfn.LET(_xlpm.rozsah, $J$3:$J$10001,_xlpm.podminka, (_xlpm.rozsah&gt;E71)*(ISNUMBER(_xlpm.rozsah)),_xlpm.indexy, IF(_xlpm.podminka, ROW(_xlpm.rozsah)-MIN(ROW(_xlpm.rozsah))+1),_xlpm.prvni, MIN(_xlpm.indexy),_xlpm.finalni, IF(_xlpm.prvni=1, 2, _xlpm.prvni),INDEX(_xlpm.rozsah, _xlpm.finalni))</f>
        <v>900</v>
      </c>
      <c r="BI71" cm="1">
        <f t="array" aca="1" ref="BI71" ca="1">INDEX($J$3:$J$10001,MATCH(BH71,$J$3:$J$10004,0)-1)</f>
        <v>800</v>
      </c>
      <c r="BJ71">
        <f t="shared" ca="1" si="30"/>
        <v>260</v>
      </c>
      <c r="BK71">
        <f t="shared" ca="1" si="30"/>
        <v>210</v>
      </c>
      <c r="BL71">
        <f t="shared" ca="1" si="42"/>
        <v>50</v>
      </c>
      <c r="BM71">
        <f t="shared" ca="1" si="38"/>
        <v>240.90612134384736</v>
      </c>
    </row>
    <row r="72" spans="1:65" x14ac:dyDescent="0.25">
      <c r="A72" s="64">
        <v>69</v>
      </c>
      <c r="B72" s="64">
        <v>25</v>
      </c>
      <c r="C72" s="64">
        <v>56</v>
      </c>
      <c r="D72" s="18">
        <v>69</v>
      </c>
      <c r="E72" s="21">
        <f t="shared" ca="1" si="31"/>
        <v>1083.8548814230703</v>
      </c>
      <c r="F72" s="22">
        <f t="shared" ca="1" si="32"/>
        <v>167.09587335969195</v>
      </c>
      <c r="G72" s="23">
        <v>69</v>
      </c>
      <c r="H72" s="24">
        <f t="shared" ca="1" si="33"/>
        <v>1082.87555</v>
      </c>
      <c r="I72" s="25">
        <f t="shared" ca="1" si="34"/>
        <v>167.04103080000002</v>
      </c>
      <c r="J72" s="155"/>
      <c r="K72" s="155"/>
      <c r="L72" s="129">
        <f t="shared" si="39"/>
        <v>0</v>
      </c>
      <c r="AX72">
        <f t="shared" ca="1" si="26"/>
        <v>298.287555</v>
      </c>
      <c r="AY72">
        <f t="shared" ca="1" si="35"/>
        <v>298.287555</v>
      </c>
      <c r="AZ72" cm="1">
        <f t="array" aca="1" ref="AZ72" ca="1">_xlfn.LET(_xlpm.rozsah, $J$3:$J$10001,_xlpm.podminka, (_xlpm.rozsah&gt;H72)*(ISNUMBER(_xlpm.rozsah)),_xlpm.indexy, IF(_xlpm.podminka, ROW(_xlpm.rozsah)-MIN(ROW(_xlpm.rozsah))+1),_xlpm.prvni, MIN(_xlpm.indexy),_xlpm.finalni, IF(_xlpm.prvni=1, 2, _xlpm.prvni),INDEX(_xlpm.rozsah, _xlpm.finalni))</f>
        <v>1100</v>
      </c>
      <c r="BA72" cm="1">
        <f t="array" aca="1" ref="BA72" ca="1">INDEX($J$3:$J$10001,MATCH(AZ72,$J$3:$J$10004,0)-1)</f>
        <v>1000</v>
      </c>
      <c r="BB72">
        <f t="shared" ca="1" si="40"/>
        <v>300</v>
      </c>
      <c r="BC72">
        <f t="shared" ca="1" si="40"/>
        <v>290</v>
      </c>
      <c r="BD72">
        <f t="shared" ca="1" si="27"/>
        <v>10</v>
      </c>
      <c r="BE72">
        <f t="shared" ca="1" si="36"/>
        <v>291.712445</v>
      </c>
      <c r="BF72">
        <f t="shared" ca="1" si="41"/>
        <v>298.38548814230705</v>
      </c>
      <c r="BG72">
        <f t="shared" ca="1" si="37"/>
        <v>298.38548814230705</v>
      </c>
      <c r="BH72" cm="1">
        <f t="array" aca="1" ref="BH72" ca="1">_xlfn.LET(_xlpm.rozsah, $J$3:$J$10001,_xlpm.podminka, (_xlpm.rozsah&gt;E72)*(ISNUMBER(_xlpm.rozsah)),_xlpm.indexy, IF(_xlpm.podminka, ROW(_xlpm.rozsah)-MIN(ROW(_xlpm.rozsah))+1),_xlpm.prvni, MIN(_xlpm.indexy),_xlpm.finalni, IF(_xlpm.prvni=1, 2, _xlpm.prvni),INDEX(_xlpm.rozsah, _xlpm.finalni))</f>
        <v>1100</v>
      </c>
      <c r="BI72" cm="1">
        <f t="array" aca="1" ref="BI72" ca="1">INDEX($J$3:$J$10001,MATCH(BH72,$J$3:$J$10004,0)-1)</f>
        <v>1000</v>
      </c>
      <c r="BJ72">
        <f t="shared" ca="1" si="30"/>
        <v>300</v>
      </c>
      <c r="BK72">
        <f t="shared" ca="1" si="30"/>
        <v>290</v>
      </c>
      <c r="BL72">
        <f t="shared" ca="1" si="42"/>
        <v>10</v>
      </c>
      <c r="BM72">
        <f t="shared" ca="1" si="38"/>
        <v>291.61451185769295</v>
      </c>
    </row>
    <row r="73" spans="1:65" x14ac:dyDescent="0.25">
      <c r="A73" s="64">
        <v>70</v>
      </c>
      <c r="B73" s="64">
        <v>64</v>
      </c>
      <c r="C73" s="64">
        <v>26</v>
      </c>
      <c r="D73" s="18">
        <v>70</v>
      </c>
      <c r="E73" s="21">
        <f t="shared" ca="1" si="31"/>
        <v>1682.6684964430597</v>
      </c>
      <c r="F73" s="22">
        <f t="shared" ca="1" si="32"/>
        <v>91.360495273984355</v>
      </c>
      <c r="G73" s="28">
        <v>70</v>
      </c>
      <c r="H73" s="24">
        <f t="shared" ca="1" si="33"/>
        <v>1680.1614079999999</v>
      </c>
      <c r="I73" s="25">
        <f t="shared" ca="1" si="34"/>
        <v>91.412642713599993</v>
      </c>
      <c r="J73" s="155"/>
      <c r="K73" s="155"/>
      <c r="L73" s="129">
        <f t="shared" si="39"/>
        <v>0</v>
      </c>
      <c r="AX73">
        <f t="shared" ca="1" si="26"/>
        <v>351.58708736</v>
      </c>
      <c r="AY73">
        <f t="shared" ca="1" si="35"/>
        <v>356.41291264</v>
      </c>
      <c r="AZ73" cm="1">
        <f t="array" aca="1" ref="AZ73" ca="1">_xlfn.LET(_xlpm.rozsah, $J$3:$J$10001,_xlpm.podminka, (_xlpm.rozsah&gt;H73)*(ISNUMBER(_xlpm.rozsah)),_xlpm.indexy, IF(_xlpm.podminka, ROW(_xlpm.rozsah)-MIN(ROW(_xlpm.rozsah))+1),_xlpm.prvni, MIN(_xlpm.indexy),_xlpm.finalni, IF(_xlpm.prvni=1, 2, _xlpm.prvni),INDEX(_xlpm.rozsah, _xlpm.finalni))</f>
        <v>1700</v>
      </c>
      <c r="BA73" cm="1">
        <f t="array" aca="1" ref="BA73" ca="1">INDEX($J$3:$J$10001,MATCH(AZ73,$J$3:$J$10004,0)-1)</f>
        <v>1600</v>
      </c>
      <c r="BB73">
        <f t="shared" ca="1" si="40"/>
        <v>350</v>
      </c>
      <c r="BC73">
        <f t="shared" ca="1" si="40"/>
        <v>358</v>
      </c>
      <c r="BD73">
        <f t="shared" ca="1" si="27"/>
        <v>-8</v>
      </c>
      <c r="BE73">
        <f t="shared" ca="1" si="36"/>
        <v>351.58708736</v>
      </c>
      <c r="BF73">
        <f t="shared" ca="1" si="41"/>
        <v>351.38652028455522</v>
      </c>
      <c r="BG73">
        <f t="shared" ca="1" si="37"/>
        <v>356.61347971544478</v>
      </c>
      <c r="BH73" cm="1">
        <f t="array" aca="1" ref="BH73" ca="1">_xlfn.LET(_xlpm.rozsah, $J$3:$J$10001,_xlpm.podminka, (_xlpm.rozsah&gt;E73)*(ISNUMBER(_xlpm.rozsah)),_xlpm.indexy, IF(_xlpm.podminka, ROW(_xlpm.rozsah)-MIN(ROW(_xlpm.rozsah))+1),_xlpm.prvni, MIN(_xlpm.indexy),_xlpm.finalni, IF(_xlpm.prvni=1, 2, _xlpm.prvni),INDEX(_xlpm.rozsah, _xlpm.finalni))</f>
        <v>1700</v>
      </c>
      <c r="BI73" cm="1">
        <f t="array" aca="1" ref="BI73" ca="1">INDEX($J$3:$J$10001,MATCH(BH73,$J$3:$J$10004,0)-1)</f>
        <v>1600</v>
      </c>
      <c r="BJ73">
        <f t="shared" ca="1" si="30"/>
        <v>350</v>
      </c>
      <c r="BK73">
        <f t="shared" ca="1" si="30"/>
        <v>358</v>
      </c>
      <c r="BL73">
        <f t="shared" ca="1" si="42"/>
        <v>-8</v>
      </c>
      <c r="BM73">
        <f t="shared" ca="1" si="38"/>
        <v>351.38652028455522</v>
      </c>
    </row>
    <row r="74" spans="1:65" x14ac:dyDescent="0.25">
      <c r="A74" s="64">
        <v>71</v>
      </c>
      <c r="B74" s="64">
        <v>60</v>
      </c>
      <c r="C74" s="64">
        <v>31</v>
      </c>
      <c r="D74" s="18">
        <v>71</v>
      </c>
      <c r="E74" s="21">
        <f t="shared" ca="1" si="31"/>
        <v>1621.2517154153684</v>
      </c>
      <c r="F74" s="22">
        <f t="shared" ca="1" si="32"/>
        <v>110.45295745769884</v>
      </c>
      <c r="G74" s="23">
        <v>71</v>
      </c>
      <c r="H74" s="24">
        <f t="shared" ca="1" si="33"/>
        <v>1618.9013199999999</v>
      </c>
      <c r="I74" s="25">
        <f t="shared" ca="1" si="34"/>
        <v>110.51124726400002</v>
      </c>
      <c r="J74" s="155"/>
      <c r="K74" s="155"/>
      <c r="L74" s="129">
        <f t="shared" si="39"/>
        <v>0</v>
      </c>
      <c r="AX74">
        <f t="shared" ca="1" si="26"/>
        <v>356.48789440000002</v>
      </c>
      <c r="AY74">
        <f t="shared" ca="1" si="35"/>
        <v>351.51210559999998</v>
      </c>
      <c r="AZ74" cm="1">
        <f t="array" aca="1" ref="AZ74" ca="1">_xlfn.LET(_xlpm.rozsah, $J$3:$J$10001,_xlpm.podminka, (_xlpm.rozsah&gt;H74)*(ISNUMBER(_xlpm.rozsah)),_xlpm.indexy, IF(_xlpm.podminka, ROW(_xlpm.rozsah)-MIN(ROW(_xlpm.rozsah))+1),_xlpm.prvni, MIN(_xlpm.indexy),_xlpm.finalni, IF(_xlpm.prvni=1, 2, _xlpm.prvni),INDEX(_xlpm.rozsah, _xlpm.finalni))</f>
        <v>1700</v>
      </c>
      <c r="BA74" cm="1">
        <f t="array" aca="1" ref="BA74" ca="1">INDEX($J$3:$J$10001,MATCH(AZ74,$J$3:$J$10004,0)-1)</f>
        <v>1600</v>
      </c>
      <c r="BB74">
        <f t="shared" ca="1" si="40"/>
        <v>350</v>
      </c>
      <c r="BC74">
        <f t="shared" ca="1" si="40"/>
        <v>358</v>
      </c>
      <c r="BD74">
        <f t="shared" ca="1" si="27"/>
        <v>-8</v>
      </c>
      <c r="BE74">
        <f t="shared" ca="1" si="36"/>
        <v>356.48789440000002</v>
      </c>
      <c r="BF74">
        <f t="shared" ca="1" si="41"/>
        <v>356.2998627667705</v>
      </c>
      <c r="BG74">
        <f t="shared" ca="1" si="37"/>
        <v>351.7001372332295</v>
      </c>
      <c r="BH74" cm="1">
        <f t="array" aca="1" ref="BH74" ca="1">_xlfn.LET(_xlpm.rozsah, $J$3:$J$10001,_xlpm.podminka, (_xlpm.rozsah&gt;E74)*(ISNUMBER(_xlpm.rozsah)),_xlpm.indexy, IF(_xlpm.podminka, ROW(_xlpm.rozsah)-MIN(ROW(_xlpm.rozsah))+1),_xlpm.prvni, MIN(_xlpm.indexy),_xlpm.finalni, IF(_xlpm.prvni=1, 2, _xlpm.prvni),INDEX(_xlpm.rozsah, _xlpm.finalni))</f>
        <v>1700</v>
      </c>
      <c r="BI74" cm="1">
        <f t="array" aca="1" ref="BI74" ca="1">INDEX($J$3:$J$10001,MATCH(BH74,$J$3:$J$10004,0)-1)</f>
        <v>1600</v>
      </c>
      <c r="BJ74">
        <f t="shared" ca="1" si="30"/>
        <v>350</v>
      </c>
      <c r="BK74">
        <f t="shared" ca="1" si="30"/>
        <v>358</v>
      </c>
      <c r="BL74">
        <f t="shared" ca="1" si="42"/>
        <v>-8</v>
      </c>
      <c r="BM74">
        <f t="shared" ca="1" si="38"/>
        <v>356.2998627667705</v>
      </c>
    </row>
    <row r="75" spans="1:65" x14ac:dyDescent="0.25">
      <c r="A75" s="64">
        <v>72</v>
      </c>
      <c r="B75" s="64">
        <v>63</v>
      </c>
      <c r="C75" s="64">
        <v>20</v>
      </c>
      <c r="D75" s="18">
        <v>72</v>
      </c>
      <c r="E75" s="21">
        <f t="shared" ca="1" si="31"/>
        <v>1667.3143011861368</v>
      </c>
      <c r="F75" s="22">
        <f t="shared" ca="1" si="32"/>
        <v>70.522971181021802</v>
      </c>
      <c r="G75" s="28">
        <v>72</v>
      </c>
      <c r="H75" s="24">
        <f t="shared" ca="1" si="33"/>
        <v>1664.8463859999999</v>
      </c>
      <c r="I75" s="25">
        <f t="shared" ca="1" si="34"/>
        <v>70.562457824000006</v>
      </c>
      <c r="J75" s="155"/>
      <c r="K75" s="155"/>
      <c r="L75" s="129">
        <f t="shared" si="39"/>
        <v>0</v>
      </c>
      <c r="AX75">
        <f t="shared" ca="1" si="26"/>
        <v>352.81228912</v>
      </c>
      <c r="AY75">
        <f t="shared" ca="1" si="35"/>
        <v>355.18771088</v>
      </c>
      <c r="AZ75" cm="1">
        <f t="array" aca="1" ref="AZ75" ca="1">_xlfn.LET(_xlpm.rozsah, $J$3:$J$10001,_xlpm.podminka, (_xlpm.rozsah&gt;H75)*(ISNUMBER(_xlpm.rozsah)),_xlpm.indexy, IF(_xlpm.podminka, ROW(_xlpm.rozsah)-MIN(ROW(_xlpm.rozsah))+1),_xlpm.prvni, MIN(_xlpm.indexy),_xlpm.finalni, IF(_xlpm.prvni=1, 2, _xlpm.prvni),INDEX(_xlpm.rozsah, _xlpm.finalni))</f>
        <v>1700</v>
      </c>
      <c r="BA75" cm="1">
        <f t="array" aca="1" ref="BA75" ca="1">INDEX($J$3:$J$10001,MATCH(AZ75,$J$3:$J$10004,0)-1)</f>
        <v>1600</v>
      </c>
      <c r="BB75">
        <f t="shared" ca="1" si="40"/>
        <v>350</v>
      </c>
      <c r="BC75">
        <f t="shared" ca="1" si="40"/>
        <v>358</v>
      </c>
      <c r="BD75">
        <f t="shared" ca="1" si="27"/>
        <v>-8</v>
      </c>
      <c r="BE75">
        <f t="shared" ca="1" si="36"/>
        <v>352.81228912</v>
      </c>
      <c r="BF75">
        <f t="shared" ca="1" si="41"/>
        <v>352.61485590510904</v>
      </c>
      <c r="BG75">
        <f t="shared" ca="1" si="37"/>
        <v>355.38514409489096</v>
      </c>
      <c r="BH75" cm="1">
        <f t="array" aca="1" ref="BH75" ca="1">_xlfn.LET(_xlpm.rozsah, $J$3:$J$10001,_xlpm.podminka, (_xlpm.rozsah&gt;E75)*(ISNUMBER(_xlpm.rozsah)),_xlpm.indexy, IF(_xlpm.podminka, ROW(_xlpm.rozsah)-MIN(ROW(_xlpm.rozsah))+1),_xlpm.prvni, MIN(_xlpm.indexy),_xlpm.finalni, IF(_xlpm.prvni=1, 2, _xlpm.prvni),INDEX(_xlpm.rozsah, _xlpm.finalni))</f>
        <v>1700</v>
      </c>
      <c r="BI75" cm="1">
        <f t="array" aca="1" ref="BI75" ca="1">INDEX($J$3:$J$10001,MATCH(BH75,$J$3:$J$10004,0)-1)</f>
        <v>1600</v>
      </c>
      <c r="BJ75">
        <f t="shared" ca="1" si="30"/>
        <v>350</v>
      </c>
      <c r="BK75">
        <f t="shared" ca="1" si="30"/>
        <v>358</v>
      </c>
      <c r="BL75">
        <f t="shared" ca="1" si="42"/>
        <v>-8</v>
      </c>
      <c r="BM75">
        <f t="shared" ca="1" si="38"/>
        <v>352.61485590510904</v>
      </c>
    </row>
    <row r="76" spans="1:65" x14ac:dyDescent="0.25">
      <c r="A76" s="64">
        <v>73</v>
      </c>
      <c r="B76" s="64">
        <v>62</v>
      </c>
      <c r="C76" s="64">
        <v>24</v>
      </c>
      <c r="D76" s="18">
        <v>73</v>
      </c>
      <c r="E76" s="21">
        <f t="shared" ca="1" si="31"/>
        <v>1651.960105929214</v>
      </c>
      <c r="F76" s="22">
        <f t="shared" ca="1" si="32"/>
        <v>84.922365966159091</v>
      </c>
      <c r="G76" s="23">
        <v>73</v>
      </c>
      <c r="H76" s="24">
        <f t="shared" ca="1" si="33"/>
        <v>1649.5313639999999</v>
      </c>
      <c r="I76" s="25">
        <f t="shared" ca="1" si="34"/>
        <v>84.968997811200012</v>
      </c>
      <c r="J76" s="155"/>
      <c r="K76" s="155"/>
      <c r="L76" s="129">
        <f t="shared" si="39"/>
        <v>0</v>
      </c>
      <c r="AX76">
        <f t="shared" ca="1" si="26"/>
        <v>354.03749088000001</v>
      </c>
      <c r="AY76">
        <f t="shared" ca="1" si="35"/>
        <v>353.96250911999999</v>
      </c>
      <c r="AZ76" cm="1">
        <f t="array" aca="1" ref="AZ76" ca="1">_xlfn.LET(_xlpm.rozsah, $J$3:$J$10001,_xlpm.podminka, (_xlpm.rozsah&gt;H76)*(ISNUMBER(_xlpm.rozsah)),_xlpm.indexy, IF(_xlpm.podminka, ROW(_xlpm.rozsah)-MIN(ROW(_xlpm.rozsah))+1),_xlpm.prvni, MIN(_xlpm.indexy),_xlpm.finalni, IF(_xlpm.prvni=1, 2, _xlpm.prvni),INDEX(_xlpm.rozsah, _xlpm.finalni))</f>
        <v>1700</v>
      </c>
      <c r="BA76" cm="1">
        <f t="array" aca="1" ref="BA76" ca="1">INDEX($J$3:$J$10001,MATCH(AZ76,$J$3:$J$10004,0)-1)</f>
        <v>1600</v>
      </c>
      <c r="BB76">
        <f t="shared" ca="1" si="40"/>
        <v>350</v>
      </c>
      <c r="BC76">
        <f t="shared" ca="1" si="40"/>
        <v>358</v>
      </c>
      <c r="BD76">
        <f t="shared" ca="1" si="27"/>
        <v>-8</v>
      </c>
      <c r="BE76">
        <f t="shared" ca="1" si="36"/>
        <v>354.03749088000001</v>
      </c>
      <c r="BF76">
        <f t="shared" ca="1" si="41"/>
        <v>353.84319152566286</v>
      </c>
      <c r="BG76">
        <f t="shared" ca="1" si="37"/>
        <v>354.15680847433714</v>
      </c>
      <c r="BH76" cm="1">
        <f t="array" aca="1" ref="BH76" ca="1">_xlfn.LET(_xlpm.rozsah, $J$3:$J$10001,_xlpm.podminka, (_xlpm.rozsah&gt;E76)*(ISNUMBER(_xlpm.rozsah)),_xlpm.indexy, IF(_xlpm.podminka, ROW(_xlpm.rozsah)-MIN(ROW(_xlpm.rozsah))+1),_xlpm.prvni, MIN(_xlpm.indexy),_xlpm.finalni, IF(_xlpm.prvni=1, 2, _xlpm.prvni),INDEX(_xlpm.rozsah, _xlpm.finalni))</f>
        <v>1700</v>
      </c>
      <c r="BI76" cm="1">
        <f t="array" aca="1" ref="BI76" ca="1">INDEX($J$3:$J$10001,MATCH(BH76,$J$3:$J$10004,0)-1)</f>
        <v>1600</v>
      </c>
      <c r="BJ76">
        <f t="shared" ca="1" si="30"/>
        <v>350</v>
      </c>
      <c r="BK76">
        <f t="shared" ca="1" si="30"/>
        <v>358</v>
      </c>
      <c r="BL76">
        <f t="shared" ca="1" si="42"/>
        <v>-8</v>
      </c>
      <c r="BM76">
        <f t="shared" ca="1" si="38"/>
        <v>353.84319152566286</v>
      </c>
    </row>
    <row r="77" spans="1:65" x14ac:dyDescent="0.25">
      <c r="A77" s="64">
        <v>74</v>
      </c>
      <c r="B77" s="64">
        <v>64</v>
      </c>
      <c r="C77" s="64">
        <v>8</v>
      </c>
      <c r="D77" s="18">
        <v>74</v>
      </c>
      <c r="E77" s="21">
        <f t="shared" ca="1" si="31"/>
        <v>1682.6684964430597</v>
      </c>
      <c r="F77" s="22">
        <f t="shared" ca="1" si="32"/>
        <v>28.110921622764419</v>
      </c>
      <c r="G77" s="28">
        <v>74</v>
      </c>
      <c r="H77" s="24">
        <f t="shared" ca="1" si="33"/>
        <v>1680.1614079999999</v>
      </c>
      <c r="I77" s="25">
        <f t="shared" ca="1" si="34"/>
        <v>28.1269669888</v>
      </c>
      <c r="J77" s="155"/>
      <c r="K77" s="155"/>
      <c r="L77" s="129">
        <f t="shared" si="39"/>
        <v>0</v>
      </c>
      <c r="AX77">
        <f t="shared" ca="1" si="26"/>
        <v>351.58708736</v>
      </c>
      <c r="AY77">
        <f t="shared" ca="1" si="35"/>
        <v>356.41291264</v>
      </c>
      <c r="AZ77" cm="1">
        <f t="array" aca="1" ref="AZ77" ca="1">_xlfn.LET(_xlpm.rozsah, $J$3:$J$10001,_xlpm.podminka, (_xlpm.rozsah&gt;H77)*(ISNUMBER(_xlpm.rozsah)),_xlpm.indexy, IF(_xlpm.podminka, ROW(_xlpm.rozsah)-MIN(ROW(_xlpm.rozsah))+1),_xlpm.prvni, MIN(_xlpm.indexy),_xlpm.finalni, IF(_xlpm.prvni=1, 2, _xlpm.prvni),INDEX(_xlpm.rozsah, _xlpm.finalni))</f>
        <v>1700</v>
      </c>
      <c r="BA77" cm="1">
        <f t="array" aca="1" ref="BA77" ca="1">INDEX($J$3:$J$10001,MATCH(AZ77,$J$3:$J$10004,0)-1)</f>
        <v>1600</v>
      </c>
      <c r="BB77">
        <f t="shared" ca="1" si="40"/>
        <v>350</v>
      </c>
      <c r="BC77">
        <f t="shared" ca="1" si="40"/>
        <v>358</v>
      </c>
      <c r="BD77">
        <f t="shared" ca="1" si="27"/>
        <v>-8</v>
      </c>
      <c r="BE77">
        <f t="shared" ca="1" si="36"/>
        <v>351.58708736</v>
      </c>
      <c r="BF77">
        <f t="shared" ca="1" si="41"/>
        <v>351.38652028455522</v>
      </c>
      <c r="BG77">
        <f t="shared" ca="1" si="37"/>
        <v>356.61347971544478</v>
      </c>
      <c r="BH77" cm="1">
        <f t="array" aca="1" ref="BH77" ca="1">_xlfn.LET(_xlpm.rozsah, $J$3:$J$10001,_xlpm.podminka, (_xlpm.rozsah&gt;E77)*(ISNUMBER(_xlpm.rozsah)),_xlpm.indexy, IF(_xlpm.podminka, ROW(_xlpm.rozsah)-MIN(ROW(_xlpm.rozsah))+1),_xlpm.prvni, MIN(_xlpm.indexy),_xlpm.finalni, IF(_xlpm.prvni=1, 2, _xlpm.prvni),INDEX(_xlpm.rozsah, _xlpm.finalni))</f>
        <v>1700</v>
      </c>
      <c r="BI77" cm="1">
        <f t="array" aca="1" ref="BI77" ca="1">INDEX($J$3:$J$10001,MATCH(BH77,$J$3:$J$10004,0)-1)</f>
        <v>1600</v>
      </c>
      <c r="BJ77">
        <f t="shared" ca="1" si="30"/>
        <v>350</v>
      </c>
      <c r="BK77">
        <f t="shared" ca="1" si="30"/>
        <v>358</v>
      </c>
      <c r="BL77">
        <f t="shared" ca="1" si="42"/>
        <v>-8</v>
      </c>
      <c r="BM77">
        <f t="shared" ca="1" si="38"/>
        <v>351.38652028455522</v>
      </c>
    </row>
    <row r="78" spans="1:65" x14ac:dyDescent="0.25">
      <c r="A78" s="64">
        <v>75</v>
      </c>
      <c r="B78" s="64">
        <v>58</v>
      </c>
      <c r="C78" s="64">
        <v>44</v>
      </c>
      <c r="D78" s="18">
        <v>75</v>
      </c>
      <c r="E78" s="21">
        <f t="shared" ca="1" si="31"/>
        <v>1590.5433249015227</v>
      </c>
      <c r="F78" s="22">
        <f t="shared" ca="1" si="32"/>
        <v>157.60321874086659</v>
      </c>
      <c r="G78" s="23">
        <v>75</v>
      </c>
      <c r="H78" s="24">
        <f t="shared" ca="1" si="33"/>
        <v>1588.2712759999999</v>
      </c>
      <c r="I78" s="25">
        <f t="shared" ca="1" si="34"/>
        <v>157.6232127712</v>
      </c>
      <c r="J78" s="155"/>
      <c r="K78" s="155"/>
      <c r="L78" s="129">
        <f t="shared" si="39"/>
        <v>0</v>
      </c>
      <c r="AX78">
        <f t="shared" ca="1" si="26"/>
        <v>358.23457447999999</v>
      </c>
      <c r="AY78">
        <f t="shared" ca="1" si="35"/>
        <v>359.76542552000001</v>
      </c>
      <c r="AZ78" cm="1">
        <f t="array" aca="1" ref="AZ78" ca="1">_xlfn.LET(_xlpm.rozsah, $J$3:$J$10001,_xlpm.podminka, (_xlpm.rozsah&gt;H78)*(ISNUMBER(_xlpm.rozsah)),_xlpm.indexy, IF(_xlpm.podminka, ROW(_xlpm.rozsah)-MIN(ROW(_xlpm.rozsah))+1),_xlpm.prvni, MIN(_xlpm.indexy),_xlpm.finalni, IF(_xlpm.prvni=1, 2, _xlpm.prvni),INDEX(_xlpm.rozsah, _xlpm.finalni))</f>
        <v>1600</v>
      </c>
      <c r="BA78" cm="1">
        <f t="array" aca="1" ref="BA78" ca="1">INDEX($J$3:$J$10001,MATCH(AZ78,$J$3:$J$10004,0)-1)</f>
        <v>1500</v>
      </c>
      <c r="BB78">
        <f t="shared" ca="1" si="40"/>
        <v>358</v>
      </c>
      <c r="BC78">
        <f t="shared" ca="1" si="40"/>
        <v>360</v>
      </c>
      <c r="BD78">
        <f t="shared" ca="1" si="27"/>
        <v>-2</v>
      </c>
      <c r="BE78">
        <f t="shared" ca="1" si="36"/>
        <v>358.23457447999999</v>
      </c>
      <c r="BF78">
        <f t="shared" ca="1" si="41"/>
        <v>358.18913350196954</v>
      </c>
      <c r="BG78">
        <f t="shared" ca="1" si="37"/>
        <v>359.81086649803046</v>
      </c>
      <c r="BH78" cm="1">
        <f t="array" aca="1" ref="BH78" ca="1">_xlfn.LET(_xlpm.rozsah, $J$3:$J$10001,_xlpm.podminka, (_xlpm.rozsah&gt;E78)*(ISNUMBER(_xlpm.rozsah)),_xlpm.indexy, IF(_xlpm.podminka, ROW(_xlpm.rozsah)-MIN(ROW(_xlpm.rozsah))+1),_xlpm.prvni, MIN(_xlpm.indexy),_xlpm.finalni, IF(_xlpm.prvni=1, 2, _xlpm.prvni),INDEX(_xlpm.rozsah, _xlpm.finalni))</f>
        <v>1600</v>
      </c>
      <c r="BI78" cm="1">
        <f t="array" aca="1" ref="BI78" ca="1">INDEX($J$3:$J$10001,MATCH(BH78,$J$3:$J$10004,0)-1)</f>
        <v>1500</v>
      </c>
      <c r="BJ78">
        <f t="shared" ca="1" si="30"/>
        <v>358</v>
      </c>
      <c r="BK78">
        <f t="shared" ca="1" si="30"/>
        <v>360</v>
      </c>
      <c r="BL78">
        <f t="shared" ca="1" si="42"/>
        <v>-2</v>
      </c>
      <c r="BM78">
        <f t="shared" ca="1" si="38"/>
        <v>358.18913350196954</v>
      </c>
    </row>
    <row r="79" spans="1:65" x14ac:dyDescent="0.25">
      <c r="A79" s="64">
        <v>76</v>
      </c>
      <c r="B79" s="64">
        <v>65</v>
      </c>
      <c r="C79" s="64">
        <v>10</v>
      </c>
      <c r="D79" s="18">
        <v>76</v>
      </c>
      <c r="E79" s="21">
        <f t="shared" ca="1" si="31"/>
        <v>1698.0226916999825</v>
      </c>
      <c r="F79" s="22">
        <f t="shared" ca="1" si="32"/>
        <v>35.015818466400141</v>
      </c>
      <c r="G79" s="28">
        <v>76</v>
      </c>
      <c r="H79" s="24">
        <f t="shared" ca="1" si="33"/>
        <v>1695.4764299999999</v>
      </c>
      <c r="I79" s="25">
        <f t="shared" ca="1" si="34"/>
        <v>35.036188559999999</v>
      </c>
      <c r="J79" s="155"/>
      <c r="K79" s="155"/>
      <c r="L79" s="129">
        <f t="shared" si="39"/>
        <v>0</v>
      </c>
      <c r="AX79">
        <f t="shared" ca="1" si="26"/>
        <v>350.36188559999999</v>
      </c>
      <c r="AY79">
        <f t="shared" ca="1" si="35"/>
        <v>357.63811440000001</v>
      </c>
      <c r="AZ79" cm="1">
        <f t="array" aca="1" ref="AZ79" ca="1">_xlfn.LET(_xlpm.rozsah, $J$3:$J$10001,_xlpm.podminka, (_xlpm.rozsah&gt;H79)*(ISNUMBER(_xlpm.rozsah)),_xlpm.indexy, IF(_xlpm.podminka, ROW(_xlpm.rozsah)-MIN(ROW(_xlpm.rozsah))+1),_xlpm.prvni, MIN(_xlpm.indexy),_xlpm.finalni, IF(_xlpm.prvni=1, 2, _xlpm.prvni),INDEX(_xlpm.rozsah, _xlpm.finalni))</f>
        <v>1700</v>
      </c>
      <c r="BA79" cm="1">
        <f t="array" aca="1" ref="BA79" ca="1">INDEX($J$3:$J$10001,MATCH(AZ79,$J$3:$J$10004,0)-1)</f>
        <v>1600</v>
      </c>
      <c r="BB79">
        <f t="shared" ca="1" si="40"/>
        <v>350</v>
      </c>
      <c r="BC79">
        <f t="shared" ca="1" si="40"/>
        <v>358</v>
      </c>
      <c r="BD79">
        <f t="shared" ca="1" si="27"/>
        <v>-8</v>
      </c>
      <c r="BE79">
        <f t="shared" ca="1" si="36"/>
        <v>350.36188559999999</v>
      </c>
      <c r="BF79">
        <f t="shared" ca="1" si="41"/>
        <v>350.1581846640014</v>
      </c>
      <c r="BG79">
        <f t="shared" ca="1" si="37"/>
        <v>357.8418153359986</v>
      </c>
      <c r="BH79" cm="1">
        <f t="array" aca="1" ref="BH79" ca="1">_xlfn.LET(_xlpm.rozsah, $J$3:$J$10001,_xlpm.podminka, (_xlpm.rozsah&gt;E79)*(ISNUMBER(_xlpm.rozsah)),_xlpm.indexy, IF(_xlpm.podminka, ROW(_xlpm.rozsah)-MIN(ROW(_xlpm.rozsah))+1),_xlpm.prvni, MIN(_xlpm.indexy),_xlpm.finalni, IF(_xlpm.prvni=1, 2, _xlpm.prvni),INDEX(_xlpm.rozsah, _xlpm.finalni))</f>
        <v>1700</v>
      </c>
      <c r="BI79" cm="1">
        <f t="array" aca="1" ref="BI79" ca="1">INDEX($J$3:$J$10001,MATCH(BH79,$J$3:$J$10004,0)-1)</f>
        <v>1600</v>
      </c>
      <c r="BJ79">
        <f t="shared" ca="1" si="30"/>
        <v>350</v>
      </c>
      <c r="BK79">
        <f t="shared" ca="1" si="30"/>
        <v>358</v>
      </c>
      <c r="BL79">
        <f t="shared" ca="1" si="42"/>
        <v>-8</v>
      </c>
      <c r="BM79">
        <f t="shared" ca="1" si="38"/>
        <v>350.1581846640014</v>
      </c>
    </row>
    <row r="80" spans="1:65" x14ac:dyDescent="0.25">
      <c r="A80" s="64">
        <v>77</v>
      </c>
      <c r="B80" s="64">
        <v>65</v>
      </c>
      <c r="C80" s="64">
        <v>12</v>
      </c>
      <c r="D80" s="18">
        <v>77</v>
      </c>
      <c r="E80" s="21">
        <f t="shared" ca="1" si="31"/>
        <v>1698.0226916999825</v>
      </c>
      <c r="F80" s="22">
        <f t="shared" ca="1" si="32"/>
        <v>42.018982159680164</v>
      </c>
      <c r="G80" s="23">
        <v>77</v>
      </c>
      <c r="H80" s="24">
        <f t="shared" ca="1" si="33"/>
        <v>1695.4764299999999</v>
      </c>
      <c r="I80" s="25">
        <f t="shared" ca="1" si="34"/>
        <v>42.043426271999998</v>
      </c>
      <c r="J80" s="155"/>
      <c r="K80" s="155"/>
      <c r="L80" s="129">
        <f t="shared" si="39"/>
        <v>0</v>
      </c>
      <c r="AX80">
        <f t="shared" ca="1" si="26"/>
        <v>350.36188559999999</v>
      </c>
      <c r="AY80">
        <f t="shared" ca="1" si="35"/>
        <v>357.63811440000001</v>
      </c>
      <c r="AZ80" cm="1">
        <f t="array" aca="1" ref="AZ80" ca="1">_xlfn.LET(_xlpm.rozsah, $J$3:$J$10001,_xlpm.podminka, (_xlpm.rozsah&gt;H80)*(ISNUMBER(_xlpm.rozsah)),_xlpm.indexy, IF(_xlpm.podminka, ROW(_xlpm.rozsah)-MIN(ROW(_xlpm.rozsah))+1),_xlpm.prvni, MIN(_xlpm.indexy),_xlpm.finalni, IF(_xlpm.prvni=1, 2, _xlpm.prvni),INDEX(_xlpm.rozsah, _xlpm.finalni))</f>
        <v>1700</v>
      </c>
      <c r="BA80" cm="1">
        <f t="array" aca="1" ref="BA80" ca="1">INDEX($J$3:$J$10001,MATCH(AZ80,$J$3:$J$10004,0)-1)</f>
        <v>1600</v>
      </c>
      <c r="BB80">
        <f t="shared" ca="1" si="40"/>
        <v>350</v>
      </c>
      <c r="BC80">
        <f t="shared" ca="1" si="40"/>
        <v>358</v>
      </c>
      <c r="BD80">
        <f t="shared" ca="1" si="27"/>
        <v>-8</v>
      </c>
      <c r="BE80">
        <f t="shared" ca="1" si="36"/>
        <v>350.36188559999999</v>
      </c>
      <c r="BF80">
        <f t="shared" ca="1" si="41"/>
        <v>350.1581846640014</v>
      </c>
      <c r="BG80">
        <f t="shared" ca="1" si="37"/>
        <v>357.8418153359986</v>
      </c>
      <c r="BH80" cm="1">
        <f t="array" aca="1" ref="BH80" ca="1">_xlfn.LET(_xlpm.rozsah, $J$3:$J$10001,_xlpm.podminka, (_xlpm.rozsah&gt;E80)*(ISNUMBER(_xlpm.rozsah)),_xlpm.indexy, IF(_xlpm.podminka, ROW(_xlpm.rozsah)-MIN(ROW(_xlpm.rozsah))+1),_xlpm.prvni, MIN(_xlpm.indexy),_xlpm.finalni, IF(_xlpm.prvni=1, 2, _xlpm.prvni),INDEX(_xlpm.rozsah, _xlpm.finalni))</f>
        <v>1700</v>
      </c>
      <c r="BI80" cm="1">
        <f t="array" aca="1" ref="BI80" ca="1">INDEX($J$3:$J$10001,MATCH(BH80,$J$3:$J$10004,0)-1)</f>
        <v>1600</v>
      </c>
      <c r="BJ80">
        <f t="shared" ca="1" si="30"/>
        <v>350</v>
      </c>
      <c r="BK80">
        <f t="shared" ca="1" si="30"/>
        <v>358</v>
      </c>
      <c r="BL80">
        <f t="shared" ca="1" si="42"/>
        <v>-8</v>
      </c>
      <c r="BM80">
        <f t="shared" ca="1" si="38"/>
        <v>350.1581846640014</v>
      </c>
    </row>
    <row r="81" spans="1:65" x14ac:dyDescent="0.25">
      <c r="A81" s="64">
        <v>78</v>
      </c>
      <c r="B81" s="64">
        <v>68</v>
      </c>
      <c r="C81" s="64">
        <v>23</v>
      </c>
      <c r="D81" s="18">
        <v>78</v>
      </c>
      <c r="E81" s="21">
        <f t="shared" ca="1" si="31"/>
        <v>1744.085277470751</v>
      </c>
      <c r="F81" s="22">
        <f t="shared" ca="1" si="32"/>
        <v>78.776265650893635</v>
      </c>
      <c r="G81" s="28">
        <v>78</v>
      </c>
      <c r="H81" s="24">
        <f t="shared" ca="1" si="33"/>
        <v>1741.4214959999999</v>
      </c>
      <c r="I81" s="25">
        <f t="shared" ca="1" si="34"/>
        <v>78.880419506400017</v>
      </c>
      <c r="J81" s="155"/>
      <c r="K81" s="155"/>
      <c r="L81" s="129">
        <f t="shared" si="39"/>
        <v>0</v>
      </c>
      <c r="AX81">
        <f t="shared" ca="1" si="26"/>
        <v>342.95834568000004</v>
      </c>
      <c r="AY81">
        <f t="shared" ca="1" si="35"/>
        <v>340.04165431999996</v>
      </c>
      <c r="AZ81" cm="1">
        <f t="array" aca="1" ref="AZ81" ca="1">_xlfn.LET(_xlpm.rozsah, $J$3:$J$10001,_xlpm.podminka, (_xlpm.rozsah&gt;H81)*(ISNUMBER(_xlpm.rozsah)),_xlpm.indexy, IF(_xlpm.podminka, ROW(_xlpm.rozsah)-MIN(ROW(_xlpm.rozsah))+1),_xlpm.prvni, MIN(_xlpm.indexy),_xlpm.finalni, IF(_xlpm.prvni=1, 2, _xlpm.prvni),INDEX(_xlpm.rozsah, _xlpm.finalni))</f>
        <v>1800</v>
      </c>
      <c r="BA81" cm="1">
        <f t="array" aca="1" ref="BA81" ca="1">INDEX($J$3:$J$10001,MATCH(AZ81,$J$3:$J$10004,0)-1)</f>
        <v>1700</v>
      </c>
      <c r="BB81">
        <f t="shared" ca="1" si="40"/>
        <v>333</v>
      </c>
      <c r="BC81">
        <f t="shared" ca="1" si="40"/>
        <v>350</v>
      </c>
      <c r="BD81">
        <f t="shared" ca="1" si="27"/>
        <v>-17</v>
      </c>
      <c r="BE81">
        <f t="shared" ca="1" si="36"/>
        <v>342.95834568000004</v>
      </c>
      <c r="BF81">
        <f t="shared" ca="1" si="41"/>
        <v>342.50550282997233</v>
      </c>
      <c r="BG81">
        <f t="shared" ca="1" si="37"/>
        <v>340.49449717002767</v>
      </c>
      <c r="BH81" cm="1">
        <f t="array" aca="1" ref="BH81" ca="1">_xlfn.LET(_xlpm.rozsah, $J$3:$J$10001,_xlpm.podminka, (_xlpm.rozsah&gt;E81)*(ISNUMBER(_xlpm.rozsah)),_xlpm.indexy, IF(_xlpm.podminka, ROW(_xlpm.rozsah)-MIN(ROW(_xlpm.rozsah))+1),_xlpm.prvni, MIN(_xlpm.indexy),_xlpm.finalni, IF(_xlpm.prvni=1, 2, _xlpm.prvni),INDEX(_xlpm.rozsah, _xlpm.finalni))</f>
        <v>1800</v>
      </c>
      <c r="BI81" cm="1">
        <f t="array" aca="1" ref="BI81" ca="1">INDEX($J$3:$J$10001,MATCH(BH81,$J$3:$J$10004,0)-1)</f>
        <v>1700</v>
      </c>
      <c r="BJ81">
        <f t="shared" ca="1" si="30"/>
        <v>333</v>
      </c>
      <c r="BK81">
        <f t="shared" ca="1" si="30"/>
        <v>350</v>
      </c>
      <c r="BL81">
        <f t="shared" ca="1" si="42"/>
        <v>-17</v>
      </c>
      <c r="BM81">
        <f t="shared" ca="1" si="38"/>
        <v>342.50550282997233</v>
      </c>
    </row>
    <row r="82" spans="1:65" x14ac:dyDescent="0.25">
      <c r="A82" s="64">
        <v>79</v>
      </c>
      <c r="B82" s="64">
        <v>69</v>
      </c>
      <c r="C82" s="64">
        <v>30</v>
      </c>
      <c r="D82" s="18">
        <v>79</v>
      </c>
      <c r="E82" s="21">
        <f t="shared" ca="1" si="31"/>
        <v>1759.4394727276735</v>
      </c>
      <c r="F82" s="22">
        <f t="shared" ca="1" si="32"/>
        <v>101.96858689088866</v>
      </c>
      <c r="G82" s="23">
        <v>79</v>
      </c>
      <c r="H82" s="24">
        <f t="shared" ca="1" si="33"/>
        <v>1756.7365179999999</v>
      </c>
      <c r="I82" s="25">
        <f t="shared" ca="1" si="34"/>
        <v>102.106437582</v>
      </c>
      <c r="J82" s="155"/>
      <c r="K82" s="155"/>
      <c r="L82" s="129">
        <f t="shared" si="39"/>
        <v>0</v>
      </c>
      <c r="AX82">
        <f t="shared" ca="1" si="26"/>
        <v>340.35479193999998</v>
      </c>
      <c r="AY82">
        <f t="shared" ca="1" si="35"/>
        <v>342.64520806000002</v>
      </c>
      <c r="AZ82" cm="1">
        <f t="array" aca="1" ref="AZ82" ca="1">_xlfn.LET(_xlpm.rozsah, $J$3:$J$10001,_xlpm.podminka, (_xlpm.rozsah&gt;H82)*(ISNUMBER(_xlpm.rozsah)),_xlpm.indexy, IF(_xlpm.podminka, ROW(_xlpm.rozsah)-MIN(ROW(_xlpm.rozsah))+1),_xlpm.prvni, MIN(_xlpm.indexy),_xlpm.finalni, IF(_xlpm.prvni=1, 2, _xlpm.prvni),INDEX(_xlpm.rozsah, _xlpm.finalni))</f>
        <v>1800</v>
      </c>
      <c r="BA82" cm="1">
        <f t="array" aca="1" ref="BA82" ca="1">INDEX($J$3:$J$10001,MATCH(AZ82,$J$3:$J$10004,0)-1)</f>
        <v>1700</v>
      </c>
      <c r="BB82">
        <f t="shared" ca="1" si="40"/>
        <v>333</v>
      </c>
      <c r="BC82">
        <f t="shared" ca="1" si="40"/>
        <v>350</v>
      </c>
      <c r="BD82">
        <f t="shared" ca="1" si="27"/>
        <v>-17</v>
      </c>
      <c r="BE82">
        <f t="shared" ca="1" si="36"/>
        <v>340.35479193999998</v>
      </c>
      <c r="BF82">
        <f t="shared" ca="1" si="41"/>
        <v>339.8952896362955</v>
      </c>
      <c r="BG82">
        <f t="shared" ca="1" si="37"/>
        <v>343.1047103637045</v>
      </c>
      <c r="BH82" cm="1">
        <f t="array" aca="1" ref="BH82" ca="1">_xlfn.LET(_xlpm.rozsah, $J$3:$J$10001,_xlpm.podminka, (_xlpm.rozsah&gt;E82)*(ISNUMBER(_xlpm.rozsah)),_xlpm.indexy, IF(_xlpm.podminka, ROW(_xlpm.rozsah)-MIN(ROW(_xlpm.rozsah))+1),_xlpm.prvni, MIN(_xlpm.indexy),_xlpm.finalni, IF(_xlpm.prvni=1, 2, _xlpm.prvni),INDEX(_xlpm.rozsah, _xlpm.finalni))</f>
        <v>1800</v>
      </c>
      <c r="BI82" cm="1">
        <f t="array" aca="1" ref="BI82" ca="1">INDEX($J$3:$J$10001,MATCH(BH82,$J$3:$J$10004,0)-1)</f>
        <v>1700</v>
      </c>
      <c r="BJ82">
        <f t="shared" ca="1" si="30"/>
        <v>333</v>
      </c>
      <c r="BK82">
        <f t="shared" ca="1" si="30"/>
        <v>350</v>
      </c>
      <c r="BL82">
        <f t="shared" ca="1" si="42"/>
        <v>-17</v>
      </c>
      <c r="BM82">
        <f t="shared" ca="1" si="38"/>
        <v>339.8952896362955</v>
      </c>
    </row>
    <row r="83" spans="1:65" x14ac:dyDescent="0.25">
      <c r="A83" s="64">
        <v>80</v>
      </c>
      <c r="B83" s="64">
        <v>71</v>
      </c>
      <c r="C83" s="64">
        <v>30</v>
      </c>
      <c r="D83" s="18">
        <v>80</v>
      </c>
      <c r="E83" s="21">
        <f t="shared" ca="1" si="31"/>
        <v>1790.1478632415192</v>
      </c>
      <c r="F83" s="22">
        <f t="shared" ca="1" si="32"/>
        <v>100.40245897468252</v>
      </c>
      <c r="G83" s="28">
        <v>80</v>
      </c>
      <c r="H83" s="24">
        <f t="shared" ca="1" si="33"/>
        <v>1787.3665619999999</v>
      </c>
      <c r="I83" s="25">
        <f t="shared" ca="1" si="34"/>
        <v>100.544305338</v>
      </c>
      <c r="J83" s="155"/>
      <c r="K83" s="155"/>
      <c r="L83" s="129">
        <f t="shared" si="39"/>
        <v>0</v>
      </c>
      <c r="AX83">
        <f t="shared" ca="1" si="26"/>
        <v>335.14768445999999</v>
      </c>
      <c r="AY83">
        <f t="shared" ca="1" si="35"/>
        <v>347.85231554000001</v>
      </c>
      <c r="AZ83" cm="1">
        <f t="array" aca="1" ref="AZ83" ca="1">_xlfn.LET(_xlpm.rozsah, $J$3:$J$10001,_xlpm.podminka, (_xlpm.rozsah&gt;H83)*(ISNUMBER(_xlpm.rozsah)),_xlpm.indexy, IF(_xlpm.podminka, ROW(_xlpm.rozsah)-MIN(ROW(_xlpm.rozsah))+1),_xlpm.prvni, MIN(_xlpm.indexy),_xlpm.finalni, IF(_xlpm.prvni=1, 2, _xlpm.prvni),INDEX(_xlpm.rozsah, _xlpm.finalni))</f>
        <v>1800</v>
      </c>
      <c r="BA83" cm="1">
        <f t="array" aca="1" ref="BA83" ca="1">INDEX($J$3:$J$10001,MATCH(AZ83,$J$3:$J$10004,0)-1)</f>
        <v>1700</v>
      </c>
      <c r="BB83">
        <f t="shared" ca="1" si="40"/>
        <v>333</v>
      </c>
      <c r="BC83">
        <f t="shared" ca="1" si="40"/>
        <v>350</v>
      </c>
      <c r="BD83">
        <f t="shared" ca="1" si="27"/>
        <v>-17</v>
      </c>
      <c r="BE83">
        <f t="shared" ca="1" si="36"/>
        <v>335.14768445999999</v>
      </c>
      <c r="BF83">
        <f t="shared" ca="1" si="41"/>
        <v>334.67486324894173</v>
      </c>
      <c r="BG83">
        <f t="shared" ca="1" si="37"/>
        <v>348.32513675105827</v>
      </c>
      <c r="BH83" cm="1">
        <f t="array" aca="1" ref="BH83" ca="1">_xlfn.LET(_xlpm.rozsah, $J$3:$J$10001,_xlpm.podminka, (_xlpm.rozsah&gt;E83)*(ISNUMBER(_xlpm.rozsah)),_xlpm.indexy, IF(_xlpm.podminka, ROW(_xlpm.rozsah)-MIN(ROW(_xlpm.rozsah))+1),_xlpm.prvni, MIN(_xlpm.indexy),_xlpm.finalni, IF(_xlpm.prvni=1, 2, _xlpm.prvni),INDEX(_xlpm.rozsah, _xlpm.finalni))</f>
        <v>1800</v>
      </c>
      <c r="BI83" cm="1">
        <f t="array" aca="1" ref="BI83" ca="1">INDEX($J$3:$J$10001,MATCH(BH83,$J$3:$J$10004,0)-1)</f>
        <v>1700</v>
      </c>
      <c r="BJ83">
        <f t="shared" ca="1" si="30"/>
        <v>333</v>
      </c>
      <c r="BK83">
        <f t="shared" ca="1" si="30"/>
        <v>350</v>
      </c>
      <c r="BL83">
        <f t="shared" ca="1" si="42"/>
        <v>-17</v>
      </c>
      <c r="BM83">
        <f t="shared" ca="1" si="38"/>
        <v>334.67486324894173</v>
      </c>
    </row>
    <row r="84" spans="1:65" x14ac:dyDescent="0.25">
      <c r="A84" s="64">
        <v>81</v>
      </c>
      <c r="B84" s="64">
        <v>74</v>
      </c>
      <c r="C84" s="64">
        <v>15</v>
      </c>
      <c r="D84" s="18">
        <v>81</v>
      </c>
      <c r="E84" s="21">
        <f t="shared" ca="1" si="31"/>
        <v>1836.2104490122879</v>
      </c>
      <c r="F84" s="22">
        <f t="shared" ca="1" si="32"/>
        <v>49.026633550186659</v>
      </c>
      <c r="G84" s="23">
        <v>81</v>
      </c>
      <c r="H84" s="24">
        <f t="shared" ca="1" si="33"/>
        <v>1833.3116279999999</v>
      </c>
      <c r="I84" s="25">
        <f t="shared" ca="1" si="34"/>
        <v>49.100553485999995</v>
      </c>
      <c r="J84" s="155"/>
      <c r="K84" s="155"/>
      <c r="L84" s="129">
        <f t="shared" si="39"/>
        <v>0</v>
      </c>
      <c r="AX84">
        <f t="shared" ca="1" si="26"/>
        <v>327.33702324000001</v>
      </c>
      <c r="AY84">
        <f t="shared" ca="1" si="35"/>
        <v>321.66297675999999</v>
      </c>
      <c r="AZ84" cm="1">
        <f t="array" aca="1" ref="AZ84" ca="1">_xlfn.LET(_xlpm.rozsah, $J$3:$J$10001,_xlpm.podminka, (_xlpm.rozsah&gt;H84)*(ISNUMBER(_xlpm.rozsah)),_xlpm.indexy, IF(_xlpm.podminka, ROW(_xlpm.rozsah)-MIN(ROW(_xlpm.rozsah))+1),_xlpm.prvni, MIN(_xlpm.indexy),_xlpm.finalni, IF(_xlpm.prvni=1, 2, _xlpm.prvni),INDEX(_xlpm.rozsah, _xlpm.finalni))</f>
        <v>1900</v>
      </c>
      <c r="BA84" cm="1">
        <f t="array" aca="1" ref="BA84" ca="1">INDEX($J$3:$J$10001,MATCH(AZ84,$J$3:$J$10004,0)-1)</f>
        <v>1800</v>
      </c>
      <c r="BB84">
        <f t="shared" ca="1" si="40"/>
        <v>316</v>
      </c>
      <c r="BC84">
        <f t="shared" ca="1" si="40"/>
        <v>333</v>
      </c>
      <c r="BD84">
        <f t="shared" ca="1" si="27"/>
        <v>-17</v>
      </c>
      <c r="BE84">
        <f t="shared" ca="1" si="36"/>
        <v>327.33702324000001</v>
      </c>
      <c r="BF84">
        <f t="shared" ca="1" si="41"/>
        <v>326.84422366791108</v>
      </c>
      <c r="BG84">
        <f t="shared" ca="1" si="37"/>
        <v>322.15577633208892</v>
      </c>
      <c r="BH84" cm="1">
        <f t="array" aca="1" ref="BH84" ca="1">_xlfn.LET(_xlpm.rozsah, $J$3:$J$10001,_xlpm.podminka, (_xlpm.rozsah&gt;E84)*(ISNUMBER(_xlpm.rozsah)),_xlpm.indexy, IF(_xlpm.podminka, ROW(_xlpm.rozsah)-MIN(ROW(_xlpm.rozsah))+1),_xlpm.prvni, MIN(_xlpm.indexy),_xlpm.finalni, IF(_xlpm.prvni=1, 2, _xlpm.prvni),INDEX(_xlpm.rozsah, _xlpm.finalni))</f>
        <v>1900</v>
      </c>
      <c r="BI84" cm="1">
        <f t="array" aca="1" ref="BI84" ca="1">INDEX($J$3:$J$10001,MATCH(BH84,$J$3:$J$10004,0)-1)</f>
        <v>1800</v>
      </c>
      <c r="BJ84">
        <f t="shared" ca="1" si="30"/>
        <v>316</v>
      </c>
      <c r="BK84">
        <f t="shared" ca="1" si="30"/>
        <v>333</v>
      </c>
      <c r="BL84">
        <f t="shared" ca="1" si="42"/>
        <v>-17</v>
      </c>
      <c r="BM84">
        <f t="shared" ca="1" si="38"/>
        <v>326.84422366791108</v>
      </c>
    </row>
    <row r="85" spans="1:65" x14ac:dyDescent="0.25">
      <c r="A85" s="64">
        <v>82</v>
      </c>
      <c r="B85" s="64">
        <v>71</v>
      </c>
      <c r="C85" s="64">
        <v>23</v>
      </c>
      <c r="D85" s="18">
        <v>82</v>
      </c>
      <c r="E85" s="21">
        <f t="shared" ca="1" si="31"/>
        <v>1790.1478632415192</v>
      </c>
      <c r="F85" s="22">
        <f t="shared" ca="1" si="32"/>
        <v>76.975218547256603</v>
      </c>
      <c r="G85" s="28">
        <v>82</v>
      </c>
      <c r="H85" s="24">
        <f t="shared" ca="1" si="33"/>
        <v>1787.3665619999999</v>
      </c>
      <c r="I85" s="25">
        <f t="shared" ca="1" si="34"/>
        <v>77.083967425799997</v>
      </c>
      <c r="J85" s="155"/>
      <c r="K85" s="155"/>
      <c r="L85" s="129">
        <f t="shared" si="39"/>
        <v>0</v>
      </c>
      <c r="AX85">
        <f t="shared" ca="1" si="26"/>
        <v>335.14768445999999</v>
      </c>
      <c r="AY85">
        <f t="shared" ca="1" si="35"/>
        <v>347.85231554000001</v>
      </c>
      <c r="AZ85" cm="1">
        <f t="array" aca="1" ref="AZ85" ca="1">_xlfn.LET(_xlpm.rozsah, $J$3:$J$10001,_xlpm.podminka, (_xlpm.rozsah&gt;H85)*(ISNUMBER(_xlpm.rozsah)),_xlpm.indexy, IF(_xlpm.podminka, ROW(_xlpm.rozsah)-MIN(ROW(_xlpm.rozsah))+1),_xlpm.prvni, MIN(_xlpm.indexy),_xlpm.finalni, IF(_xlpm.prvni=1, 2, _xlpm.prvni),INDEX(_xlpm.rozsah, _xlpm.finalni))</f>
        <v>1800</v>
      </c>
      <c r="BA85" cm="1">
        <f t="array" aca="1" ref="BA85" ca="1">INDEX($J$3:$J$10001,MATCH(AZ85,$J$3:$J$10004,0)-1)</f>
        <v>1700</v>
      </c>
      <c r="BB85">
        <f t="shared" ca="1" si="40"/>
        <v>333</v>
      </c>
      <c r="BC85">
        <f t="shared" ca="1" si="40"/>
        <v>350</v>
      </c>
      <c r="BD85">
        <f t="shared" ca="1" si="27"/>
        <v>-17</v>
      </c>
      <c r="BE85">
        <f t="shared" ca="1" si="36"/>
        <v>335.14768445999999</v>
      </c>
      <c r="BF85">
        <f t="shared" ca="1" si="41"/>
        <v>334.67486324894173</v>
      </c>
      <c r="BG85">
        <f t="shared" ca="1" si="37"/>
        <v>348.32513675105827</v>
      </c>
      <c r="BH85" cm="1">
        <f t="array" aca="1" ref="BH85" ca="1">_xlfn.LET(_xlpm.rozsah, $J$3:$J$10001,_xlpm.podminka, (_xlpm.rozsah&gt;E85)*(ISNUMBER(_xlpm.rozsah)),_xlpm.indexy, IF(_xlpm.podminka, ROW(_xlpm.rozsah)-MIN(ROW(_xlpm.rozsah))+1),_xlpm.prvni, MIN(_xlpm.indexy),_xlpm.finalni, IF(_xlpm.prvni=1, 2, _xlpm.prvni),INDEX(_xlpm.rozsah, _xlpm.finalni))</f>
        <v>1800</v>
      </c>
      <c r="BI85" cm="1">
        <f t="array" aca="1" ref="BI85" ca="1">INDEX($J$3:$J$10001,MATCH(BH85,$J$3:$J$10004,0)-1)</f>
        <v>1700</v>
      </c>
      <c r="BJ85">
        <f t="shared" ca="1" si="30"/>
        <v>333</v>
      </c>
      <c r="BK85">
        <f t="shared" ca="1" si="30"/>
        <v>350</v>
      </c>
      <c r="BL85">
        <f t="shared" ca="1" si="42"/>
        <v>-17</v>
      </c>
      <c r="BM85">
        <f t="shared" ca="1" si="38"/>
        <v>334.67486324894173</v>
      </c>
    </row>
    <row r="86" spans="1:65" x14ac:dyDescent="0.25">
      <c r="A86" s="64">
        <v>83</v>
      </c>
      <c r="B86" s="64">
        <v>73</v>
      </c>
      <c r="C86" s="64">
        <v>20</v>
      </c>
      <c r="D86" s="18">
        <v>83</v>
      </c>
      <c r="E86" s="21">
        <f t="shared" ca="1" si="31"/>
        <v>1820.8562537553648</v>
      </c>
      <c r="F86" s="22">
        <f t="shared" ca="1" si="32"/>
        <v>65.890887372317593</v>
      </c>
      <c r="G86" s="23">
        <v>83</v>
      </c>
      <c r="H86" s="24">
        <f t="shared" ca="1" si="33"/>
        <v>1817.9966059999999</v>
      </c>
      <c r="I86" s="25">
        <f t="shared" ca="1" si="34"/>
        <v>65.988115395999998</v>
      </c>
      <c r="J86" s="155"/>
      <c r="K86" s="155"/>
      <c r="L86" s="129">
        <f t="shared" si="39"/>
        <v>0</v>
      </c>
      <c r="AX86">
        <f t="shared" ca="1" si="26"/>
        <v>329.94057698</v>
      </c>
      <c r="AY86">
        <f t="shared" ca="1" si="35"/>
        <v>319.05942302</v>
      </c>
      <c r="AZ86" cm="1">
        <f t="array" aca="1" ref="AZ86" ca="1">_xlfn.LET(_xlpm.rozsah, $J$3:$J$10001,_xlpm.podminka, (_xlpm.rozsah&gt;H86)*(ISNUMBER(_xlpm.rozsah)),_xlpm.indexy, IF(_xlpm.podminka, ROW(_xlpm.rozsah)-MIN(ROW(_xlpm.rozsah))+1),_xlpm.prvni, MIN(_xlpm.indexy),_xlpm.finalni, IF(_xlpm.prvni=1, 2, _xlpm.prvni),INDEX(_xlpm.rozsah, _xlpm.finalni))</f>
        <v>1900</v>
      </c>
      <c r="BA86" cm="1">
        <f t="array" aca="1" ref="BA86" ca="1">INDEX($J$3:$J$10001,MATCH(AZ86,$J$3:$J$10004,0)-1)</f>
        <v>1800</v>
      </c>
      <c r="BB86">
        <f t="shared" ca="1" si="40"/>
        <v>316</v>
      </c>
      <c r="BC86">
        <f t="shared" ca="1" si="40"/>
        <v>333</v>
      </c>
      <c r="BD86">
        <f t="shared" ca="1" si="27"/>
        <v>-17</v>
      </c>
      <c r="BE86">
        <f t="shared" ca="1" si="36"/>
        <v>329.94057698</v>
      </c>
      <c r="BF86">
        <f t="shared" ca="1" si="41"/>
        <v>329.45443686158796</v>
      </c>
      <c r="BG86">
        <f t="shared" ca="1" si="37"/>
        <v>319.54556313841204</v>
      </c>
      <c r="BH86" cm="1">
        <f t="array" aca="1" ref="BH86" ca="1">_xlfn.LET(_xlpm.rozsah, $J$3:$J$10001,_xlpm.podminka, (_xlpm.rozsah&gt;E86)*(ISNUMBER(_xlpm.rozsah)),_xlpm.indexy, IF(_xlpm.podminka, ROW(_xlpm.rozsah)-MIN(ROW(_xlpm.rozsah))+1),_xlpm.prvni, MIN(_xlpm.indexy),_xlpm.finalni, IF(_xlpm.prvni=1, 2, _xlpm.prvni),INDEX(_xlpm.rozsah, _xlpm.finalni))</f>
        <v>1900</v>
      </c>
      <c r="BI86" cm="1">
        <f t="array" aca="1" ref="BI86" ca="1">INDEX($J$3:$J$10001,MATCH(BH86,$J$3:$J$10004,0)-1)</f>
        <v>1800</v>
      </c>
      <c r="BJ86">
        <f t="shared" ca="1" si="30"/>
        <v>316</v>
      </c>
      <c r="BK86">
        <f t="shared" ca="1" si="30"/>
        <v>333</v>
      </c>
      <c r="BL86">
        <f t="shared" ca="1" si="42"/>
        <v>-17</v>
      </c>
      <c r="BM86">
        <f t="shared" ca="1" si="38"/>
        <v>329.45443686158796</v>
      </c>
    </row>
    <row r="87" spans="1:65" x14ac:dyDescent="0.25">
      <c r="A87" s="64">
        <v>84</v>
      </c>
      <c r="B87" s="64">
        <v>73</v>
      </c>
      <c r="C87" s="64">
        <v>21</v>
      </c>
      <c r="D87" s="18">
        <v>84</v>
      </c>
      <c r="E87" s="21">
        <f t="shared" ca="1" si="31"/>
        <v>1820.8562537553648</v>
      </c>
      <c r="F87" s="22">
        <f t="shared" ca="1" si="32"/>
        <v>69.185431740933467</v>
      </c>
      <c r="G87" s="28">
        <v>84</v>
      </c>
      <c r="H87" s="24">
        <f t="shared" ca="1" si="33"/>
        <v>1817.9966059999999</v>
      </c>
      <c r="I87" s="25">
        <f t="shared" ca="1" si="34"/>
        <v>69.287521165800001</v>
      </c>
      <c r="J87" s="155"/>
      <c r="K87" s="155"/>
      <c r="L87" s="129">
        <f t="shared" si="39"/>
        <v>0</v>
      </c>
      <c r="AX87">
        <f t="shared" ca="1" si="26"/>
        <v>329.94057698</v>
      </c>
      <c r="AY87">
        <f t="shared" ca="1" si="35"/>
        <v>319.05942302</v>
      </c>
      <c r="AZ87" cm="1">
        <f t="array" aca="1" ref="AZ87" ca="1">_xlfn.LET(_xlpm.rozsah, $J$3:$J$10001,_xlpm.podminka, (_xlpm.rozsah&gt;H87)*(ISNUMBER(_xlpm.rozsah)),_xlpm.indexy, IF(_xlpm.podminka, ROW(_xlpm.rozsah)-MIN(ROW(_xlpm.rozsah))+1),_xlpm.prvni, MIN(_xlpm.indexy),_xlpm.finalni, IF(_xlpm.prvni=1, 2, _xlpm.prvni),INDEX(_xlpm.rozsah, _xlpm.finalni))</f>
        <v>1900</v>
      </c>
      <c r="BA87" cm="1">
        <f t="array" aca="1" ref="BA87" ca="1">INDEX($J$3:$J$10001,MATCH(AZ87,$J$3:$J$10004,0)-1)</f>
        <v>1800</v>
      </c>
      <c r="BB87">
        <f t="shared" ca="1" si="40"/>
        <v>316</v>
      </c>
      <c r="BC87">
        <f t="shared" ca="1" si="40"/>
        <v>333</v>
      </c>
      <c r="BD87">
        <f t="shared" ca="1" si="27"/>
        <v>-17</v>
      </c>
      <c r="BE87">
        <f t="shared" ca="1" si="36"/>
        <v>329.94057698</v>
      </c>
      <c r="BF87">
        <f t="shared" ca="1" si="41"/>
        <v>329.45443686158796</v>
      </c>
      <c r="BG87">
        <f t="shared" ca="1" si="37"/>
        <v>319.54556313841204</v>
      </c>
      <c r="BH87" cm="1">
        <f t="array" aca="1" ref="BH87" ca="1">_xlfn.LET(_xlpm.rozsah, $J$3:$J$10001,_xlpm.podminka, (_xlpm.rozsah&gt;E87)*(ISNUMBER(_xlpm.rozsah)),_xlpm.indexy, IF(_xlpm.podminka, ROW(_xlpm.rozsah)-MIN(ROW(_xlpm.rozsah))+1),_xlpm.prvni, MIN(_xlpm.indexy),_xlpm.finalni, IF(_xlpm.prvni=1, 2, _xlpm.prvni),INDEX(_xlpm.rozsah, _xlpm.finalni))</f>
        <v>1900</v>
      </c>
      <c r="BI87" cm="1">
        <f t="array" aca="1" ref="BI87" ca="1">INDEX($J$3:$J$10001,MATCH(BH87,$J$3:$J$10004,0)-1)</f>
        <v>1800</v>
      </c>
      <c r="BJ87">
        <f t="shared" ca="1" si="30"/>
        <v>316</v>
      </c>
      <c r="BK87">
        <f t="shared" ca="1" si="30"/>
        <v>333</v>
      </c>
      <c r="BL87">
        <f t="shared" ca="1" si="42"/>
        <v>-17</v>
      </c>
      <c r="BM87">
        <f t="shared" ca="1" si="38"/>
        <v>329.45443686158796</v>
      </c>
    </row>
    <row r="88" spans="1:65" x14ac:dyDescent="0.25">
      <c r="A88" s="64">
        <v>85</v>
      </c>
      <c r="B88" s="64">
        <v>73</v>
      </c>
      <c r="C88" s="64">
        <v>19</v>
      </c>
      <c r="D88" s="18">
        <v>85</v>
      </c>
      <c r="E88" s="21">
        <f t="shared" ca="1" si="31"/>
        <v>1820.8562537553648</v>
      </c>
      <c r="F88" s="22">
        <f t="shared" ca="1" si="32"/>
        <v>62.596343003701712</v>
      </c>
      <c r="G88" s="23">
        <v>85</v>
      </c>
      <c r="H88" s="24">
        <f t="shared" ca="1" si="33"/>
        <v>1817.9966059999999</v>
      </c>
      <c r="I88" s="25">
        <f t="shared" ca="1" si="34"/>
        <v>62.688709626199994</v>
      </c>
      <c r="J88" s="155"/>
      <c r="K88" s="155"/>
      <c r="L88" s="129">
        <f t="shared" si="39"/>
        <v>0</v>
      </c>
      <c r="AX88">
        <f t="shared" ca="1" si="26"/>
        <v>329.94057698</v>
      </c>
      <c r="AY88">
        <f t="shared" ca="1" si="35"/>
        <v>319.05942302</v>
      </c>
      <c r="AZ88" cm="1">
        <f t="array" aca="1" ref="AZ88" ca="1">_xlfn.LET(_xlpm.rozsah, $J$3:$J$10001,_xlpm.podminka, (_xlpm.rozsah&gt;H88)*(ISNUMBER(_xlpm.rozsah)),_xlpm.indexy, IF(_xlpm.podminka, ROW(_xlpm.rozsah)-MIN(ROW(_xlpm.rozsah))+1),_xlpm.prvni, MIN(_xlpm.indexy),_xlpm.finalni, IF(_xlpm.prvni=1, 2, _xlpm.prvni),INDEX(_xlpm.rozsah, _xlpm.finalni))</f>
        <v>1900</v>
      </c>
      <c r="BA88" cm="1">
        <f t="array" aca="1" ref="BA88" ca="1">INDEX($J$3:$J$10001,MATCH(AZ88,$J$3:$J$10004,0)-1)</f>
        <v>1800</v>
      </c>
      <c r="BB88">
        <f t="shared" ca="1" si="40"/>
        <v>316</v>
      </c>
      <c r="BC88">
        <f t="shared" ca="1" si="40"/>
        <v>333</v>
      </c>
      <c r="BD88">
        <f t="shared" ca="1" si="27"/>
        <v>-17</v>
      </c>
      <c r="BE88">
        <f t="shared" ca="1" si="36"/>
        <v>329.94057698</v>
      </c>
      <c r="BF88">
        <f t="shared" ca="1" si="41"/>
        <v>329.45443686158796</v>
      </c>
      <c r="BG88">
        <f t="shared" ca="1" si="37"/>
        <v>319.54556313841204</v>
      </c>
      <c r="BH88" cm="1">
        <f t="array" aca="1" ref="BH88" ca="1">_xlfn.LET(_xlpm.rozsah, $J$3:$J$10001,_xlpm.podminka, (_xlpm.rozsah&gt;E88)*(ISNUMBER(_xlpm.rozsah)),_xlpm.indexy, IF(_xlpm.podminka, ROW(_xlpm.rozsah)-MIN(ROW(_xlpm.rozsah))+1),_xlpm.prvni, MIN(_xlpm.indexy),_xlpm.finalni, IF(_xlpm.prvni=1, 2, _xlpm.prvni),INDEX(_xlpm.rozsah, _xlpm.finalni))</f>
        <v>1900</v>
      </c>
      <c r="BI88" cm="1">
        <f t="array" aca="1" ref="BI88" ca="1">INDEX($J$3:$J$10001,MATCH(BH88,$J$3:$J$10004,0)-1)</f>
        <v>1800</v>
      </c>
      <c r="BJ88">
        <f t="shared" ca="1" si="30"/>
        <v>316</v>
      </c>
      <c r="BK88">
        <f t="shared" ca="1" si="30"/>
        <v>333</v>
      </c>
      <c r="BL88">
        <f t="shared" ca="1" si="42"/>
        <v>-17</v>
      </c>
      <c r="BM88">
        <f t="shared" ca="1" si="38"/>
        <v>329.45443686158796</v>
      </c>
    </row>
    <row r="89" spans="1:65" x14ac:dyDescent="0.25">
      <c r="A89" s="64">
        <v>86</v>
      </c>
      <c r="B89" s="64">
        <v>70</v>
      </c>
      <c r="C89" s="64">
        <v>33</v>
      </c>
      <c r="D89" s="18">
        <v>86</v>
      </c>
      <c r="E89" s="21">
        <f t="shared" ca="1" si="31"/>
        <v>1774.7936679845966</v>
      </c>
      <c r="F89" s="22">
        <f t="shared" ca="1" si="32"/>
        <v>111.30407522606413</v>
      </c>
      <c r="G89" s="28">
        <v>86</v>
      </c>
      <c r="H89" s="24">
        <f t="shared" ca="1" si="33"/>
        <v>1772.0515399999999</v>
      </c>
      <c r="I89" s="25">
        <f t="shared" ca="1" si="34"/>
        <v>111.457908606</v>
      </c>
      <c r="J89" s="155"/>
      <c r="K89" s="155"/>
      <c r="L89" s="129">
        <f t="shared" si="39"/>
        <v>0</v>
      </c>
      <c r="AX89">
        <f t="shared" ca="1" si="26"/>
        <v>337.75123819999999</v>
      </c>
      <c r="AY89">
        <f t="shared" ca="1" si="35"/>
        <v>345.24876180000001</v>
      </c>
      <c r="AZ89" cm="1">
        <f t="array" aca="1" ref="AZ89" ca="1">_xlfn.LET(_xlpm.rozsah, $J$3:$J$10001,_xlpm.podminka, (_xlpm.rozsah&gt;H89)*(ISNUMBER(_xlpm.rozsah)),_xlpm.indexy, IF(_xlpm.podminka, ROW(_xlpm.rozsah)-MIN(ROW(_xlpm.rozsah))+1),_xlpm.prvni, MIN(_xlpm.indexy),_xlpm.finalni, IF(_xlpm.prvni=1, 2, _xlpm.prvni),INDEX(_xlpm.rozsah, _xlpm.finalni))</f>
        <v>1800</v>
      </c>
      <c r="BA89" cm="1">
        <f t="array" aca="1" ref="BA89" ca="1">INDEX($J$3:$J$10001,MATCH(AZ89,$J$3:$J$10004,0)-1)</f>
        <v>1700</v>
      </c>
      <c r="BB89">
        <f t="shared" ca="1" si="40"/>
        <v>333</v>
      </c>
      <c r="BC89">
        <f t="shared" ca="1" si="40"/>
        <v>350</v>
      </c>
      <c r="BD89">
        <f t="shared" ca="1" si="27"/>
        <v>-17</v>
      </c>
      <c r="BE89">
        <f t="shared" ca="1" si="36"/>
        <v>337.75123819999999</v>
      </c>
      <c r="BF89">
        <f t="shared" ca="1" si="41"/>
        <v>337.28507644261856</v>
      </c>
      <c r="BG89">
        <f t="shared" ca="1" si="37"/>
        <v>345.71492355738144</v>
      </c>
      <c r="BH89" cm="1">
        <f t="array" aca="1" ref="BH89" ca="1">_xlfn.LET(_xlpm.rozsah, $J$3:$J$10001,_xlpm.podminka, (_xlpm.rozsah&gt;E89)*(ISNUMBER(_xlpm.rozsah)),_xlpm.indexy, IF(_xlpm.podminka, ROW(_xlpm.rozsah)-MIN(ROW(_xlpm.rozsah))+1),_xlpm.prvni, MIN(_xlpm.indexy),_xlpm.finalni, IF(_xlpm.prvni=1, 2, _xlpm.prvni),INDEX(_xlpm.rozsah, _xlpm.finalni))</f>
        <v>1800</v>
      </c>
      <c r="BI89" cm="1">
        <f t="array" aca="1" ref="BI89" ca="1">INDEX($J$3:$J$10001,MATCH(BH89,$J$3:$J$10004,0)-1)</f>
        <v>1700</v>
      </c>
      <c r="BJ89">
        <f t="shared" ca="1" si="30"/>
        <v>333</v>
      </c>
      <c r="BK89">
        <f t="shared" ca="1" si="30"/>
        <v>350</v>
      </c>
      <c r="BL89">
        <f t="shared" ca="1" si="42"/>
        <v>-17</v>
      </c>
      <c r="BM89">
        <f t="shared" ca="1" si="38"/>
        <v>337.28507644261856</v>
      </c>
    </row>
    <row r="90" spans="1:65" x14ac:dyDescent="0.25">
      <c r="A90" s="64">
        <v>87</v>
      </c>
      <c r="B90" s="64">
        <v>70</v>
      </c>
      <c r="C90" s="64">
        <v>34</v>
      </c>
      <c r="D90" s="18">
        <v>87</v>
      </c>
      <c r="E90" s="21">
        <f t="shared" ca="1" si="31"/>
        <v>1774.7936679845966</v>
      </c>
      <c r="F90" s="22">
        <f t="shared" ca="1" si="32"/>
        <v>114.6769259904903</v>
      </c>
      <c r="G90" s="23">
        <v>87</v>
      </c>
      <c r="H90" s="24">
        <f t="shared" ca="1" si="33"/>
        <v>1772.0515399999999</v>
      </c>
      <c r="I90" s="25">
        <f t="shared" ca="1" si="34"/>
        <v>114.83542098800001</v>
      </c>
      <c r="J90" s="155"/>
      <c r="K90" s="155"/>
      <c r="L90" s="129">
        <f t="shared" si="39"/>
        <v>0</v>
      </c>
      <c r="AX90">
        <f t="shared" ca="1" si="26"/>
        <v>337.75123819999999</v>
      </c>
      <c r="AY90">
        <f t="shared" ca="1" si="35"/>
        <v>345.24876180000001</v>
      </c>
      <c r="AZ90" cm="1">
        <f t="array" aca="1" ref="AZ90" ca="1">_xlfn.LET(_xlpm.rozsah, $J$3:$J$10001,_xlpm.podminka, (_xlpm.rozsah&gt;H90)*(ISNUMBER(_xlpm.rozsah)),_xlpm.indexy, IF(_xlpm.podminka, ROW(_xlpm.rozsah)-MIN(ROW(_xlpm.rozsah))+1),_xlpm.prvni, MIN(_xlpm.indexy),_xlpm.finalni, IF(_xlpm.prvni=1, 2, _xlpm.prvni),INDEX(_xlpm.rozsah, _xlpm.finalni))</f>
        <v>1800</v>
      </c>
      <c r="BA90" cm="1">
        <f t="array" aca="1" ref="BA90" ca="1">INDEX($J$3:$J$10001,MATCH(AZ90,$J$3:$J$10004,0)-1)</f>
        <v>1700</v>
      </c>
      <c r="BB90">
        <f t="shared" ca="1" si="40"/>
        <v>333</v>
      </c>
      <c r="BC90">
        <f t="shared" ca="1" si="40"/>
        <v>350</v>
      </c>
      <c r="BD90">
        <f t="shared" ca="1" si="27"/>
        <v>-17</v>
      </c>
      <c r="BE90">
        <f t="shared" ca="1" si="36"/>
        <v>337.75123819999999</v>
      </c>
      <c r="BF90">
        <f t="shared" ca="1" si="41"/>
        <v>337.28507644261856</v>
      </c>
      <c r="BG90">
        <f t="shared" ca="1" si="37"/>
        <v>345.71492355738144</v>
      </c>
      <c r="BH90" cm="1">
        <f t="array" aca="1" ref="BH90" ca="1">_xlfn.LET(_xlpm.rozsah, $J$3:$J$10001,_xlpm.podminka, (_xlpm.rozsah&gt;E90)*(ISNUMBER(_xlpm.rozsah)),_xlpm.indexy, IF(_xlpm.podminka, ROW(_xlpm.rozsah)-MIN(ROW(_xlpm.rozsah))+1),_xlpm.prvni, MIN(_xlpm.indexy),_xlpm.finalni, IF(_xlpm.prvni=1, 2, _xlpm.prvni),INDEX(_xlpm.rozsah, _xlpm.finalni))</f>
        <v>1800</v>
      </c>
      <c r="BI90" cm="1">
        <f t="array" aca="1" ref="BI90" ca="1">INDEX($J$3:$J$10001,MATCH(BH90,$J$3:$J$10004,0)-1)</f>
        <v>1700</v>
      </c>
      <c r="BJ90">
        <f t="shared" ca="1" si="30"/>
        <v>333</v>
      </c>
      <c r="BK90">
        <f t="shared" ca="1" si="30"/>
        <v>350</v>
      </c>
      <c r="BL90">
        <f t="shared" ca="1" si="42"/>
        <v>-17</v>
      </c>
      <c r="BM90">
        <f t="shared" ca="1" si="38"/>
        <v>337.28507644261856</v>
      </c>
    </row>
    <row r="91" spans="1:65" x14ac:dyDescent="0.25">
      <c r="A91" s="64">
        <v>88</v>
      </c>
      <c r="B91" s="64">
        <v>65</v>
      </c>
      <c r="C91" s="64">
        <v>47</v>
      </c>
      <c r="D91" s="18">
        <v>88</v>
      </c>
      <c r="E91" s="21">
        <f t="shared" ca="1" si="31"/>
        <v>1698.0226916999825</v>
      </c>
      <c r="F91" s="22">
        <f t="shared" ca="1" si="32"/>
        <v>164.57434679208066</v>
      </c>
      <c r="G91" s="28">
        <v>88</v>
      </c>
      <c r="H91" s="24">
        <f t="shared" ca="1" si="33"/>
        <v>1695.4764299999999</v>
      </c>
      <c r="I91" s="25">
        <f t="shared" ca="1" si="34"/>
        <v>164.67008623199999</v>
      </c>
      <c r="J91" s="155"/>
      <c r="K91" s="155"/>
      <c r="L91" s="129">
        <f t="shared" si="39"/>
        <v>0</v>
      </c>
      <c r="AX91">
        <f t="shared" ca="1" si="26"/>
        <v>350.36188559999999</v>
      </c>
      <c r="AY91">
        <f t="shared" ca="1" si="35"/>
        <v>357.63811440000001</v>
      </c>
      <c r="AZ91" cm="1">
        <f t="array" aca="1" ref="AZ91" ca="1">_xlfn.LET(_xlpm.rozsah, $J$3:$J$10001,_xlpm.podminka, (_xlpm.rozsah&gt;H91)*(ISNUMBER(_xlpm.rozsah)),_xlpm.indexy, IF(_xlpm.podminka, ROW(_xlpm.rozsah)-MIN(ROW(_xlpm.rozsah))+1),_xlpm.prvni, MIN(_xlpm.indexy),_xlpm.finalni, IF(_xlpm.prvni=1, 2, _xlpm.prvni),INDEX(_xlpm.rozsah, _xlpm.finalni))</f>
        <v>1700</v>
      </c>
      <c r="BA91" cm="1">
        <f t="array" aca="1" ref="BA91" ca="1">INDEX($J$3:$J$10001,MATCH(AZ91,$J$3:$J$10004,0)-1)</f>
        <v>1600</v>
      </c>
      <c r="BB91">
        <f t="shared" ca="1" si="40"/>
        <v>350</v>
      </c>
      <c r="BC91">
        <f t="shared" ca="1" si="40"/>
        <v>358</v>
      </c>
      <c r="BD91">
        <f t="shared" ca="1" si="27"/>
        <v>-8</v>
      </c>
      <c r="BE91">
        <f t="shared" ca="1" si="36"/>
        <v>350.36188559999999</v>
      </c>
      <c r="BF91">
        <f t="shared" ca="1" si="41"/>
        <v>350.1581846640014</v>
      </c>
      <c r="BG91">
        <f t="shared" ca="1" si="37"/>
        <v>357.8418153359986</v>
      </c>
      <c r="BH91" cm="1">
        <f t="array" aca="1" ref="BH91" ca="1">_xlfn.LET(_xlpm.rozsah, $J$3:$J$10001,_xlpm.podminka, (_xlpm.rozsah&gt;E91)*(ISNUMBER(_xlpm.rozsah)),_xlpm.indexy, IF(_xlpm.podminka, ROW(_xlpm.rozsah)-MIN(ROW(_xlpm.rozsah))+1),_xlpm.prvni, MIN(_xlpm.indexy),_xlpm.finalni, IF(_xlpm.prvni=1, 2, _xlpm.prvni),INDEX(_xlpm.rozsah, _xlpm.finalni))</f>
        <v>1700</v>
      </c>
      <c r="BI91" cm="1">
        <f t="array" aca="1" ref="BI91" ca="1">INDEX($J$3:$J$10001,MATCH(BH91,$J$3:$J$10004,0)-1)</f>
        <v>1600</v>
      </c>
      <c r="BJ91">
        <f t="shared" ca="1" si="30"/>
        <v>350</v>
      </c>
      <c r="BK91">
        <f t="shared" ca="1" si="30"/>
        <v>358</v>
      </c>
      <c r="BL91">
        <f t="shared" ca="1" si="42"/>
        <v>-8</v>
      </c>
      <c r="BM91">
        <f t="shared" ca="1" si="38"/>
        <v>350.1581846640014</v>
      </c>
    </row>
    <row r="92" spans="1:65" x14ac:dyDescent="0.25">
      <c r="A92" s="64">
        <v>89</v>
      </c>
      <c r="B92" s="64">
        <v>66</v>
      </c>
      <c r="C92" s="64">
        <v>47</v>
      </c>
      <c r="D92" s="18">
        <v>89</v>
      </c>
      <c r="E92" s="21">
        <f t="shared" ca="1" si="31"/>
        <v>1713.3768869569053</v>
      </c>
      <c r="F92" s="22">
        <f t="shared" ca="1" si="32"/>
        <v>163.43118673214326</v>
      </c>
      <c r="G92" s="23">
        <v>89</v>
      </c>
      <c r="H92" s="24">
        <f t="shared" ca="1" si="33"/>
        <v>1710.7914519999999</v>
      </c>
      <c r="I92" s="25">
        <f t="shared" ca="1" si="34"/>
        <v>163.6377629852</v>
      </c>
      <c r="J92" s="155"/>
      <c r="K92" s="155"/>
      <c r="L92" s="129">
        <f t="shared" si="39"/>
        <v>0</v>
      </c>
      <c r="AX92">
        <f t="shared" ref="AX92:AX155" ca="1" si="43">IF(BD92&lt;0, BE92, AY92)</f>
        <v>348.16545316000003</v>
      </c>
      <c r="AY92">
        <f t="shared" ca="1" si="35"/>
        <v>334.83454683999997</v>
      </c>
      <c r="AZ92" cm="1">
        <f t="array" aca="1" ref="AZ92" ca="1">_xlfn.LET(_xlpm.rozsah, $J$3:$J$10001,_xlpm.podminka, (_xlpm.rozsah&gt;H92)*(ISNUMBER(_xlpm.rozsah)),_xlpm.indexy, IF(_xlpm.podminka, ROW(_xlpm.rozsah)-MIN(ROW(_xlpm.rozsah))+1),_xlpm.prvni, MIN(_xlpm.indexy),_xlpm.finalni, IF(_xlpm.prvni=1, 2, _xlpm.prvni),INDEX(_xlpm.rozsah, _xlpm.finalni))</f>
        <v>1800</v>
      </c>
      <c r="BA92" cm="1">
        <f t="array" aca="1" ref="BA92" ca="1">INDEX($J$3:$J$10001,MATCH(AZ92,$J$3:$J$10004,0)-1)</f>
        <v>1700</v>
      </c>
      <c r="BB92">
        <f t="shared" ca="1" si="40"/>
        <v>333</v>
      </c>
      <c r="BC92">
        <f t="shared" ca="1" si="40"/>
        <v>350</v>
      </c>
      <c r="BD92">
        <f t="shared" ref="BD92:BD155" ca="1" si="44">BB92-BC92</f>
        <v>-17</v>
      </c>
      <c r="BE92">
        <f t="shared" ca="1" si="36"/>
        <v>348.16545316000003</v>
      </c>
      <c r="BF92">
        <f t="shared" ca="1" si="41"/>
        <v>347.7259292173261</v>
      </c>
      <c r="BG92">
        <f t="shared" ca="1" si="37"/>
        <v>335.2740707826739</v>
      </c>
      <c r="BH92" cm="1">
        <f t="array" aca="1" ref="BH92" ca="1">_xlfn.LET(_xlpm.rozsah, $J$3:$J$10001,_xlpm.podminka, (_xlpm.rozsah&gt;E92)*(ISNUMBER(_xlpm.rozsah)),_xlpm.indexy, IF(_xlpm.podminka, ROW(_xlpm.rozsah)-MIN(ROW(_xlpm.rozsah))+1),_xlpm.prvni, MIN(_xlpm.indexy),_xlpm.finalni, IF(_xlpm.prvni=1, 2, _xlpm.prvni),INDEX(_xlpm.rozsah, _xlpm.finalni))</f>
        <v>1800</v>
      </c>
      <c r="BI92" cm="1">
        <f t="array" aca="1" ref="BI92" ca="1">INDEX($J$3:$J$10001,MATCH(BH92,$J$3:$J$10004,0)-1)</f>
        <v>1700</v>
      </c>
      <c r="BJ92">
        <f t="shared" ca="1" si="30"/>
        <v>333</v>
      </c>
      <c r="BK92">
        <f t="shared" ca="1" si="30"/>
        <v>350</v>
      </c>
      <c r="BL92">
        <f t="shared" ca="1" si="42"/>
        <v>-17</v>
      </c>
      <c r="BM92">
        <f t="shared" ca="1" si="38"/>
        <v>347.7259292173261</v>
      </c>
    </row>
    <row r="93" spans="1:65" x14ac:dyDescent="0.25">
      <c r="A93" s="64">
        <v>90</v>
      </c>
      <c r="B93" s="64">
        <v>64</v>
      </c>
      <c r="C93" s="64">
        <v>53</v>
      </c>
      <c r="D93" s="18">
        <v>90</v>
      </c>
      <c r="E93" s="21">
        <f t="shared" ca="1" si="31"/>
        <v>1682.6684964430597</v>
      </c>
      <c r="F93" s="22">
        <f t="shared" ca="1" si="32"/>
        <v>186.23485575081429</v>
      </c>
      <c r="G93" s="28">
        <v>90</v>
      </c>
      <c r="H93" s="24">
        <f t="shared" ca="1" si="33"/>
        <v>1680.1614079999999</v>
      </c>
      <c r="I93" s="25">
        <f t="shared" ca="1" si="34"/>
        <v>186.34115630079998</v>
      </c>
      <c r="J93" s="155"/>
      <c r="K93" s="155"/>
      <c r="L93" s="129">
        <f t="shared" si="39"/>
        <v>0</v>
      </c>
      <c r="AX93">
        <f t="shared" ca="1" si="43"/>
        <v>351.58708736</v>
      </c>
      <c r="AY93">
        <f t="shared" ca="1" si="35"/>
        <v>356.41291264</v>
      </c>
      <c r="AZ93" cm="1">
        <f t="array" aca="1" ref="AZ93" ca="1">_xlfn.LET(_xlpm.rozsah, $J$3:$J$10001,_xlpm.podminka, (_xlpm.rozsah&gt;H93)*(ISNUMBER(_xlpm.rozsah)),_xlpm.indexy, IF(_xlpm.podminka, ROW(_xlpm.rozsah)-MIN(ROW(_xlpm.rozsah))+1),_xlpm.prvni, MIN(_xlpm.indexy),_xlpm.finalni, IF(_xlpm.prvni=1, 2, _xlpm.prvni),INDEX(_xlpm.rozsah, _xlpm.finalni))</f>
        <v>1700</v>
      </c>
      <c r="BA93" cm="1">
        <f t="array" aca="1" ref="BA93" ca="1">INDEX($J$3:$J$10001,MATCH(AZ93,$J$3:$J$10004,0)-1)</f>
        <v>1600</v>
      </c>
      <c r="BB93">
        <f t="shared" ca="1" si="40"/>
        <v>350</v>
      </c>
      <c r="BC93">
        <f t="shared" ca="1" si="40"/>
        <v>358</v>
      </c>
      <c r="BD93">
        <f t="shared" ca="1" si="44"/>
        <v>-8</v>
      </c>
      <c r="BE93">
        <f t="shared" ca="1" si="36"/>
        <v>351.58708736</v>
      </c>
      <c r="BF93">
        <f t="shared" ca="1" si="41"/>
        <v>351.38652028455522</v>
      </c>
      <c r="BG93">
        <f t="shared" ca="1" si="37"/>
        <v>356.61347971544478</v>
      </c>
      <c r="BH93" cm="1">
        <f t="array" aca="1" ref="BH93" ca="1">_xlfn.LET(_xlpm.rozsah, $J$3:$J$10001,_xlpm.podminka, (_xlpm.rozsah&gt;E93)*(ISNUMBER(_xlpm.rozsah)),_xlpm.indexy, IF(_xlpm.podminka, ROW(_xlpm.rozsah)-MIN(ROW(_xlpm.rozsah))+1),_xlpm.prvni, MIN(_xlpm.indexy),_xlpm.finalni, IF(_xlpm.prvni=1, 2, _xlpm.prvni),INDEX(_xlpm.rozsah, _xlpm.finalni))</f>
        <v>1700</v>
      </c>
      <c r="BI93" cm="1">
        <f t="array" aca="1" ref="BI93" ca="1">INDEX($J$3:$J$10001,MATCH(BH93,$J$3:$J$10004,0)-1)</f>
        <v>1600</v>
      </c>
      <c r="BJ93">
        <f t="shared" ca="1" si="30"/>
        <v>350</v>
      </c>
      <c r="BK93">
        <f t="shared" ca="1" si="30"/>
        <v>358</v>
      </c>
      <c r="BL93">
        <f t="shared" ca="1" si="42"/>
        <v>-8</v>
      </c>
      <c r="BM93">
        <f t="shared" ca="1" si="38"/>
        <v>351.38652028455522</v>
      </c>
    </row>
    <row r="94" spans="1:65" x14ac:dyDescent="0.25">
      <c r="A94" s="64">
        <v>91</v>
      </c>
      <c r="B94" s="64">
        <v>65</v>
      </c>
      <c r="C94" s="64">
        <v>45</v>
      </c>
      <c r="D94" s="18">
        <v>91</v>
      </c>
      <c r="E94" s="21">
        <f t="shared" ca="1" si="31"/>
        <v>1698.0226916999825</v>
      </c>
      <c r="F94" s="22">
        <f t="shared" ca="1" si="32"/>
        <v>157.57118309880062</v>
      </c>
      <c r="G94" s="23">
        <v>91</v>
      </c>
      <c r="H94" s="24">
        <f t="shared" ca="1" si="33"/>
        <v>1695.4764299999999</v>
      </c>
      <c r="I94" s="25">
        <f t="shared" ca="1" si="34"/>
        <v>157.66284851999998</v>
      </c>
      <c r="J94" s="155"/>
      <c r="K94" s="155"/>
      <c r="L94" s="129">
        <f t="shared" si="39"/>
        <v>0</v>
      </c>
      <c r="AX94">
        <f t="shared" ca="1" si="43"/>
        <v>350.36188559999999</v>
      </c>
      <c r="AY94">
        <f t="shared" ca="1" si="35"/>
        <v>357.63811440000001</v>
      </c>
      <c r="AZ94" cm="1">
        <f t="array" aca="1" ref="AZ94" ca="1">_xlfn.LET(_xlpm.rozsah, $J$3:$J$10001,_xlpm.podminka, (_xlpm.rozsah&gt;H94)*(ISNUMBER(_xlpm.rozsah)),_xlpm.indexy, IF(_xlpm.podminka, ROW(_xlpm.rozsah)-MIN(ROW(_xlpm.rozsah))+1),_xlpm.prvni, MIN(_xlpm.indexy),_xlpm.finalni, IF(_xlpm.prvni=1, 2, _xlpm.prvni),INDEX(_xlpm.rozsah, _xlpm.finalni))</f>
        <v>1700</v>
      </c>
      <c r="BA94" cm="1">
        <f t="array" aca="1" ref="BA94" ca="1">INDEX($J$3:$J$10001,MATCH(AZ94,$J$3:$J$10004,0)-1)</f>
        <v>1600</v>
      </c>
      <c r="BB94">
        <f t="shared" ca="1" si="40"/>
        <v>350</v>
      </c>
      <c r="BC94">
        <f t="shared" ca="1" si="40"/>
        <v>358</v>
      </c>
      <c r="BD94">
        <f t="shared" ca="1" si="44"/>
        <v>-8</v>
      </c>
      <c r="BE94">
        <f t="shared" ca="1" si="36"/>
        <v>350.36188559999999</v>
      </c>
      <c r="BF94">
        <f t="shared" ca="1" si="41"/>
        <v>350.1581846640014</v>
      </c>
      <c r="BG94">
        <f t="shared" ca="1" si="37"/>
        <v>357.8418153359986</v>
      </c>
      <c r="BH94" cm="1">
        <f t="array" aca="1" ref="BH94" ca="1">_xlfn.LET(_xlpm.rozsah, $J$3:$J$10001,_xlpm.podminka, (_xlpm.rozsah&gt;E94)*(ISNUMBER(_xlpm.rozsah)),_xlpm.indexy, IF(_xlpm.podminka, ROW(_xlpm.rozsah)-MIN(ROW(_xlpm.rozsah))+1),_xlpm.prvni, MIN(_xlpm.indexy),_xlpm.finalni, IF(_xlpm.prvni=1, 2, _xlpm.prvni),INDEX(_xlpm.rozsah, _xlpm.finalni))</f>
        <v>1700</v>
      </c>
      <c r="BI94" cm="1">
        <f t="array" aca="1" ref="BI94" ca="1">INDEX($J$3:$J$10001,MATCH(BH94,$J$3:$J$10004,0)-1)</f>
        <v>1600</v>
      </c>
      <c r="BJ94">
        <f t="shared" ca="1" si="30"/>
        <v>350</v>
      </c>
      <c r="BK94">
        <f t="shared" ca="1" si="30"/>
        <v>358</v>
      </c>
      <c r="BL94">
        <f t="shared" ca="1" si="42"/>
        <v>-8</v>
      </c>
      <c r="BM94">
        <f t="shared" ca="1" si="38"/>
        <v>350.1581846640014</v>
      </c>
    </row>
    <row r="95" spans="1:65" x14ac:dyDescent="0.25">
      <c r="A95" s="64">
        <v>92</v>
      </c>
      <c r="B95" s="64">
        <v>66</v>
      </c>
      <c r="C95" s="64">
        <v>38</v>
      </c>
      <c r="D95" s="18">
        <v>92</v>
      </c>
      <c r="E95" s="21">
        <f t="shared" ca="1" si="31"/>
        <v>1713.3768869569053</v>
      </c>
      <c r="F95" s="22">
        <f t="shared" ca="1" si="32"/>
        <v>132.13585310258392</v>
      </c>
      <c r="G95" s="28">
        <v>92</v>
      </c>
      <c r="H95" s="24">
        <f t="shared" ca="1" si="33"/>
        <v>1710.7914519999999</v>
      </c>
      <c r="I95" s="25">
        <f t="shared" ca="1" si="34"/>
        <v>132.30287220080001</v>
      </c>
      <c r="J95" s="155"/>
      <c r="K95" s="155"/>
      <c r="L95" s="129">
        <f t="shared" si="39"/>
        <v>0</v>
      </c>
      <c r="AX95">
        <f t="shared" ca="1" si="43"/>
        <v>348.16545316000003</v>
      </c>
      <c r="AY95">
        <f t="shared" ca="1" si="35"/>
        <v>334.83454683999997</v>
      </c>
      <c r="AZ95" cm="1">
        <f t="array" aca="1" ref="AZ95" ca="1">_xlfn.LET(_xlpm.rozsah, $J$3:$J$10001,_xlpm.podminka, (_xlpm.rozsah&gt;H95)*(ISNUMBER(_xlpm.rozsah)),_xlpm.indexy, IF(_xlpm.podminka, ROW(_xlpm.rozsah)-MIN(ROW(_xlpm.rozsah))+1),_xlpm.prvni, MIN(_xlpm.indexy),_xlpm.finalni, IF(_xlpm.prvni=1, 2, _xlpm.prvni),INDEX(_xlpm.rozsah, _xlpm.finalni))</f>
        <v>1800</v>
      </c>
      <c r="BA95" cm="1">
        <f t="array" aca="1" ref="BA95" ca="1">INDEX($J$3:$J$10001,MATCH(AZ95,$J$3:$J$10004,0)-1)</f>
        <v>1700</v>
      </c>
      <c r="BB95">
        <f t="shared" ca="1" si="40"/>
        <v>333</v>
      </c>
      <c r="BC95">
        <f t="shared" ca="1" si="40"/>
        <v>350</v>
      </c>
      <c r="BD95">
        <f t="shared" ca="1" si="44"/>
        <v>-17</v>
      </c>
      <c r="BE95">
        <f t="shared" ca="1" si="36"/>
        <v>348.16545316000003</v>
      </c>
      <c r="BF95">
        <f t="shared" ca="1" si="41"/>
        <v>347.7259292173261</v>
      </c>
      <c r="BG95">
        <f t="shared" ca="1" si="37"/>
        <v>335.2740707826739</v>
      </c>
      <c r="BH95" cm="1">
        <f t="array" aca="1" ref="BH95" ca="1">_xlfn.LET(_xlpm.rozsah, $J$3:$J$10001,_xlpm.podminka, (_xlpm.rozsah&gt;E95)*(ISNUMBER(_xlpm.rozsah)),_xlpm.indexy, IF(_xlpm.podminka, ROW(_xlpm.rozsah)-MIN(ROW(_xlpm.rozsah))+1),_xlpm.prvni, MIN(_xlpm.indexy),_xlpm.finalni, IF(_xlpm.prvni=1, 2, _xlpm.prvni),INDEX(_xlpm.rozsah, _xlpm.finalni))</f>
        <v>1800</v>
      </c>
      <c r="BI95" cm="1">
        <f t="array" aca="1" ref="BI95" ca="1">INDEX($J$3:$J$10001,MATCH(BH95,$J$3:$J$10004,0)-1)</f>
        <v>1700</v>
      </c>
      <c r="BJ95">
        <f t="shared" ca="1" si="30"/>
        <v>333</v>
      </c>
      <c r="BK95">
        <f t="shared" ca="1" si="30"/>
        <v>350</v>
      </c>
      <c r="BL95">
        <f t="shared" ca="1" si="42"/>
        <v>-17</v>
      </c>
      <c r="BM95">
        <f t="shared" ca="1" si="38"/>
        <v>347.7259292173261</v>
      </c>
    </row>
    <row r="96" spans="1:65" x14ac:dyDescent="0.25">
      <c r="A96" s="64">
        <v>93</v>
      </c>
      <c r="B96" s="64">
        <v>67</v>
      </c>
      <c r="C96" s="64">
        <v>49</v>
      </c>
      <c r="D96" s="18">
        <v>93</v>
      </c>
      <c r="E96" s="21">
        <f t="shared" ca="1" si="31"/>
        <v>1728.7310822138281</v>
      </c>
      <c r="F96" s="22">
        <f t="shared" ca="1" si="32"/>
        <v>169.1067008515881</v>
      </c>
      <c r="G96" s="23">
        <v>93</v>
      </c>
      <c r="H96" s="24">
        <f t="shared" ca="1" si="33"/>
        <v>1726.1064739999999</v>
      </c>
      <c r="I96" s="25">
        <f t="shared" ca="1" si="34"/>
        <v>169.32533071580002</v>
      </c>
      <c r="J96" s="155"/>
      <c r="K96" s="155"/>
      <c r="L96" s="129">
        <f t="shared" si="39"/>
        <v>0</v>
      </c>
      <c r="AX96">
        <f t="shared" ca="1" si="43"/>
        <v>345.56189942000003</v>
      </c>
      <c r="AY96">
        <f t="shared" ca="1" si="35"/>
        <v>337.43810057999997</v>
      </c>
      <c r="AZ96" cm="1">
        <f t="array" aca="1" ref="AZ96" ca="1">_xlfn.LET(_xlpm.rozsah, $J$3:$J$10001,_xlpm.podminka, (_xlpm.rozsah&gt;H96)*(ISNUMBER(_xlpm.rozsah)),_xlpm.indexy, IF(_xlpm.podminka, ROW(_xlpm.rozsah)-MIN(ROW(_xlpm.rozsah))+1),_xlpm.prvni, MIN(_xlpm.indexy),_xlpm.finalni, IF(_xlpm.prvni=1, 2, _xlpm.prvni),INDEX(_xlpm.rozsah, _xlpm.finalni))</f>
        <v>1800</v>
      </c>
      <c r="BA96" cm="1">
        <f t="array" aca="1" ref="BA96" ca="1">INDEX($J$3:$J$10001,MATCH(AZ96,$J$3:$J$10004,0)-1)</f>
        <v>1700</v>
      </c>
      <c r="BB96">
        <f t="shared" ca="1" si="40"/>
        <v>333</v>
      </c>
      <c r="BC96">
        <f t="shared" ca="1" si="40"/>
        <v>350</v>
      </c>
      <c r="BD96">
        <f t="shared" ca="1" si="44"/>
        <v>-17</v>
      </c>
      <c r="BE96">
        <f t="shared" ca="1" si="36"/>
        <v>345.56189942000003</v>
      </c>
      <c r="BF96">
        <f t="shared" ca="1" si="41"/>
        <v>345.11571602364921</v>
      </c>
      <c r="BG96">
        <f t="shared" ca="1" si="37"/>
        <v>337.88428397635079</v>
      </c>
      <c r="BH96" cm="1">
        <f t="array" aca="1" ref="BH96" ca="1">_xlfn.LET(_xlpm.rozsah, $J$3:$J$10001,_xlpm.podminka, (_xlpm.rozsah&gt;E96)*(ISNUMBER(_xlpm.rozsah)),_xlpm.indexy, IF(_xlpm.podminka, ROW(_xlpm.rozsah)-MIN(ROW(_xlpm.rozsah))+1),_xlpm.prvni, MIN(_xlpm.indexy),_xlpm.finalni, IF(_xlpm.prvni=1, 2, _xlpm.prvni),INDEX(_xlpm.rozsah, _xlpm.finalni))</f>
        <v>1800</v>
      </c>
      <c r="BI96" cm="1">
        <f t="array" aca="1" ref="BI96" ca="1">INDEX($J$3:$J$10001,MATCH(BH96,$J$3:$J$10004,0)-1)</f>
        <v>1700</v>
      </c>
      <c r="BJ96">
        <f t="shared" ca="1" si="30"/>
        <v>333</v>
      </c>
      <c r="BK96">
        <f t="shared" ca="1" si="30"/>
        <v>350</v>
      </c>
      <c r="BL96">
        <f t="shared" ca="1" si="42"/>
        <v>-17</v>
      </c>
      <c r="BM96">
        <f t="shared" ca="1" si="38"/>
        <v>345.11571602364921</v>
      </c>
    </row>
    <row r="97" spans="1:65" x14ac:dyDescent="0.25">
      <c r="A97" s="64">
        <v>94</v>
      </c>
      <c r="B97" s="64">
        <v>69</v>
      </c>
      <c r="C97" s="64">
        <v>39</v>
      </c>
      <c r="D97" s="18">
        <v>94</v>
      </c>
      <c r="E97" s="21">
        <f t="shared" ca="1" si="31"/>
        <v>1759.4394727276735</v>
      </c>
      <c r="F97" s="22">
        <f t="shared" ca="1" si="32"/>
        <v>132.55916295815524</v>
      </c>
      <c r="G97" s="28">
        <v>94</v>
      </c>
      <c r="H97" s="24">
        <f t="shared" ca="1" si="33"/>
        <v>1756.7365179999999</v>
      </c>
      <c r="I97" s="25">
        <f t="shared" ca="1" si="34"/>
        <v>132.7383688566</v>
      </c>
      <c r="J97" s="155"/>
      <c r="K97" s="155"/>
      <c r="L97" s="129">
        <f t="shared" si="39"/>
        <v>0</v>
      </c>
      <c r="AX97">
        <f t="shared" ca="1" si="43"/>
        <v>340.35479193999998</v>
      </c>
      <c r="AY97">
        <f t="shared" ca="1" si="35"/>
        <v>342.64520806000002</v>
      </c>
      <c r="AZ97" cm="1">
        <f t="array" aca="1" ref="AZ97" ca="1">_xlfn.LET(_xlpm.rozsah, $J$3:$J$10001,_xlpm.podminka, (_xlpm.rozsah&gt;H97)*(ISNUMBER(_xlpm.rozsah)),_xlpm.indexy, IF(_xlpm.podminka, ROW(_xlpm.rozsah)-MIN(ROW(_xlpm.rozsah))+1),_xlpm.prvni, MIN(_xlpm.indexy),_xlpm.finalni, IF(_xlpm.prvni=1, 2, _xlpm.prvni),INDEX(_xlpm.rozsah, _xlpm.finalni))</f>
        <v>1800</v>
      </c>
      <c r="BA97" cm="1">
        <f t="array" aca="1" ref="BA97" ca="1">INDEX($J$3:$J$10001,MATCH(AZ97,$J$3:$J$10004,0)-1)</f>
        <v>1700</v>
      </c>
      <c r="BB97">
        <f t="shared" ref="BB97:BC160" ca="1" si="45">IF(ISERROR(MATCH(AZ97,$J$1:$J$10000,0)), 0, INDEX($K$1:$K$10000, MATCH(AZ97,$J$1:$J$10000,0)))</f>
        <v>333</v>
      </c>
      <c r="BC97">
        <f t="shared" ca="1" si="45"/>
        <v>350</v>
      </c>
      <c r="BD97">
        <f t="shared" ca="1" si="44"/>
        <v>-17</v>
      </c>
      <c r="BE97">
        <f t="shared" ca="1" si="36"/>
        <v>340.35479193999998</v>
      </c>
      <c r="BF97">
        <f t="shared" ca="1" si="41"/>
        <v>339.8952896362955</v>
      </c>
      <c r="BG97">
        <f t="shared" ca="1" si="37"/>
        <v>343.1047103637045</v>
      </c>
      <c r="BH97" cm="1">
        <f t="array" aca="1" ref="BH97" ca="1">_xlfn.LET(_xlpm.rozsah, $J$3:$J$10001,_xlpm.podminka, (_xlpm.rozsah&gt;E97)*(ISNUMBER(_xlpm.rozsah)),_xlpm.indexy, IF(_xlpm.podminka, ROW(_xlpm.rozsah)-MIN(ROW(_xlpm.rozsah))+1),_xlpm.prvni, MIN(_xlpm.indexy),_xlpm.finalni, IF(_xlpm.prvni=1, 2, _xlpm.prvni),INDEX(_xlpm.rozsah, _xlpm.finalni))</f>
        <v>1800</v>
      </c>
      <c r="BI97" cm="1">
        <f t="array" aca="1" ref="BI97" ca="1">INDEX($J$3:$J$10001,MATCH(BH97,$J$3:$J$10004,0)-1)</f>
        <v>1700</v>
      </c>
      <c r="BJ97">
        <f t="shared" ca="1" si="30"/>
        <v>333</v>
      </c>
      <c r="BK97">
        <f t="shared" ca="1" si="30"/>
        <v>350</v>
      </c>
      <c r="BL97">
        <f t="shared" ca="1" si="42"/>
        <v>-17</v>
      </c>
      <c r="BM97">
        <f t="shared" ca="1" si="38"/>
        <v>339.8952896362955</v>
      </c>
    </row>
    <row r="98" spans="1:65" x14ac:dyDescent="0.25">
      <c r="A98" s="64">
        <v>95</v>
      </c>
      <c r="B98" s="64">
        <v>69</v>
      </c>
      <c r="C98" s="64">
        <v>39</v>
      </c>
      <c r="D98" s="18">
        <v>95</v>
      </c>
      <c r="E98" s="21">
        <f t="shared" ca="1" si="31"/>
        <v>1759.4394727276735</v>
      </c>
      <c r="F98" s="22">
        <f t="shared" ca="1" si="32"/>
        <v>132.55916295815524</v>
      </c>
      <c r="G98" s="23">
        <v>95</v>
      </c>
      <c r="H98" s="24">
        <f t="shared" ca="1" si="33"/>
        <v>1756.7365179999999</v>
      </c>
      <c r="I98" s="25">
        <f t="shared" ca="1" si="34"/>
        <v>132.7383688566</v>
      </c>
      <c r="J98" s="155"/>
      <c r="K98" s="155"/>
      <c r="L98" s="129">
        <f t="shared" si="39"/>
        <v>0</v>
      </c>
      <c r="AX98">
        <f t="shared" ca="1" si="43"/>
        <v>340.35479193999998</v>
      </c>
      <c r="AY98">
        <f t="shared" ca="1" si="35"/>
        <v>342.64520806000002</v>
      </c>
      <c r="AZ98" cm="1">
        <f t="array" aca="1" ref="AZ98" ca="1">_xlfn.LET(_xlpm.rozsah, $J$3:$J$10001,_xlpm.podminka, (_xlpm.rozsah&gt;H98)*(ISNUMBER(_xlpm.rozsah)),_xlpm.indexy, IF(_xlpm.podminka, ROW(_xlpm.rozsah)-MIN(ROW(_xlpm.rozsah))+1),_xlpm.prvni, MIN(_xlpm.indexy),_xlpm.finalni, IF(_xlpm.prvni=1, 2, _xlpm.prvni),INDEX(_xlpm.rozsah, _xlpm.finalni))</f>
        <v>1800</v>
      </c>
      <c r="BA98" cm="1">
        <f t="array" aca="1" ref="BA98" ca="1">INDEX($J$3:$J$10001,MATCH(AZ98,$J$3:$J$10004,0)-1)</f>
        <v>1700</v>
      </c>
      <c r="BB98">
        <f t="shared" ca="1" si="45"/>
        <v>333</v>
      </c>
      <c r="BC98">
        <f t="shared" ca="1" si="45"/>
        <v>350</v>
      </c>
      <c r="BD98">
        <f t="shared" ca="1" si="44"/>
        <v>-17</v>
      </c>
      <c r="BE98">
        <f t="shared" ca="1" si="36"/>
        <v>340.35479193999998</v>
      </c>
      <c r="BF98">
        <f t="shared" ca="1" si="41"/>
        <v>339.8952896362955</v>
      </c>
      <c r="BG98">
        <f t="shared" ca="1" si="37"/>
        <v>343.1047103637045</v>
      </c>
      <c r="BH98" cm="1">
        <f t="array" aca="1" ref="BH98" ca="1">_xlfn.LET(_xlpm.rozsah, $J$3:$J$10001,_xlpm.podminka, (_xlpm.rozsah&gt;E98)*(ISNUMBER(_xlpm.rozsah)),_xlpm.indexy, IF(_xlpm.podminka, ROW(_xlpm.rozsah)-MIN(ROW(_xlpm.rozsah))+1),_xlpm.prvni, MIN(_xlpm.indexy),_xlpm.finalni, IF(_xlpm.prvni=1, 2, _xlpm.prvni),INDEX(_xlpm.rozsah, _xlpm.finalni))</f>
        <v>1800</v>
      </c>
      <c r="BI98" cm="1">
        <f t="array" aca="1" ref="BI98" ca="1">INDEX($J$3:$J$10001,MATCH(BH98,$J$3:$J$10004,0)-1)</f>
        <v>1700</v>
      </c>
      <c r="BJ98">
        <f t="shared" ca="1" si="30"/>
        <v>333</v>
      </c>
      <c r="BK98">
        <f t="shared" ca="1" si="30"/>
        <v>350</v>
      </c>
      <c r="BL98">
        <f t="shared" ca="1" si="42"/>
        <v>-17</v>
      </c>
      <c r="BM98">
        <f t="shared" ca="1" si="38"/>
        <v>339.8952896362955</v>
      </c>
    </row>
    <row r="99" spans="1:65" x14ac:dyDescent="0.25">
      <c r="A99" s="64">
        <v>96</v>
      </c>
      <c r="B99" s="64">
        <v>66</v>
      </c>
      <c r="C99" s="64">
        <v>42</v>
      </c>
      <c r="D99" s="18">
        <v>96</v>
      </c>
      <c r="E99" s="21">
        <f t="shared" ca="1" si="31"/>
        <v>1713.3768869569053</v>
      </c>
      <c r="F99" s="22">
        <f t="shared" ca="1" si="32"/>
        <v>146.04489027127696</v>
      </c>
      <c r="G99" s="28">
        <v>96</v>
      </c>
      <c r="H99" s="24">
        <f t="shared" ca="1" si="33"/>
        <v>1710.7914519999999</v>
      </c>
      <c r="I99" s="25">
        <f t="shared" ca="1" si="34"/>
        <v>146.22949032720001</v>
      </c>
      <c r="J99" s="155"/>
      <c r="K99" s="155"/>
      <c r="L99" s="129">
        <f t="shared" si="39"/>
        <v>0</v>
      </c>
      <c r="AX99">
        <f t="shared" ca="1" si="43"/>
        <v>348.16545316000003</v>
      </c>
      <c r="AY99">
        <f t="shared" ca="1" si="35"/>
        <v>334.83454683999997</v>
      </c>
      <c r="AZ99" cm="1">
        <f t="array" aca="1" ref="AZ99" ca="1">_xlfn.LET(_xlpm.rozsah, $J$3:$J$10001,_xlpm.podminka, (_xlpm.rozsah&gt;H99)*(ISNUMBER(_xlpm.rozsah)),_xlpm.indexy, IF(_xlpm.podminka, ROW(_xlpm.rozsah)-MIN(ROW(_xlpm.rozsah))+1),_xlpm.prvni, MIN(_xlpm.indexy),_xlpm.finalni, IF(_xlpm.prvni=1, 2, _xlpm.prvni),INDEX(_xlpm.rozsah, _xlpm.finalni))</f>
        <v>1800</v>
      </c>
      <c r="BA99" cm="1">
        <f t="array" aca="1" ref="BA99" ca="1">INDEX($J$3:$J$10001,MATCH(AZ99,$J$3:$J$10004,0)-1)</f>
        <v>1700</v>
      </c>
      <c r="BB99">
        <f t="shared" ca="1" si="45"/>
        <v>333</v>
      </c>
      <c r="BC99">
        <f t="shared" ca="1" si="45"/>
        <v>350</v>
      </c>
      <c r="BD99">
        <f t="shared" ca="1" si="44"/>
        <v>-17</v>
      </c>
      <c r="BE99">
        <f t="shared" ca="1" si="36"/>
        <v>348.16545316000003</v>
      </c>
      <c r="BF99">
        <f t="shared" ca="1" si="41"/>
        <v>347.7259292173261</v>
      </c>
      <c r="BG99">
        <f t="shared" ca="1" si="37"/>
        <v>335.2740707826739</v>
      </c>
      <c r="BH99" cm="1">
        <f t="array" aca="1" ref="BH99" ca="1">_xlfn.LET(_xlpm.rozsah, $J$3:$J$10001,_xlpm.podminka, (_xlpm.rozsah&gt;E99)*(ISNUMBER(_xlpm.rozsah)),_xlpm.indexy, IF(_xlpm.podminka, ROW(_xlpm.rozsah)-MIN(ROW(_xlpm.rozsah))+1),_xlpm.prvni, MIN(_xlpm.indexy),_xlpm.finalni, IF(_xlpm.prvni=1, 2, _xlpm.prvni),INDEX(_xlpm.rozsah, _xlpm.finalni))</f>
        <v>1800</v>
      </c>
      <c r="BI99" cm="1">
        <f t="array" aca="1" ref="BI99" ca="1">INDEX($J$3:$J$10001,MATCH(BH99,$J$3:$J$10004,0)-1)</f>
        <v>1700</v>
      </c>
      <c r="BJ99">
        <f t="shared" ca="1" si="30"/>
        <v>333</v>
      </c>
      <c r="BK99">
        <f t="shared" ca="1" si="30"/>
        <v>350</v>
      </c>
      <c r="BL99">
        <f t="shared" ca="1" si="42"/>
        <v>-17</v>
      </c>
      <c r="BM99">
        <f t="shared" ca="1" si="38"/>
        <v>347.7259292173261</v>
      </c>
    </row>
    <row r="100" spans="1:65" x14ac:dyDescent="0.25">
      <c r="A100" s="64">
        <v>97</v>
      </c>
      <c r="B100" s="64">
        <v>71</v>
      </c>
      <c r="C100" s="64">
        <v>29</v>
      </c>
      <c r="D100" s="18">
        <v>97</v>
      </c>
      <c r="E100" s="21">
        <f t="shared" ca="1" si="31"/>
        <v>1790.1478632415192</v>
      </c>
      <c r="F100" s="22">
        <f t="shared" ca="1" si="32"/>
        <v>97.055710342193109</v>
      </c>
      <c r="G100" s="23">
        <v>97</v>
      </c>
      <c r="H100" s="24">
        <f t="shared" ca="1" si="33"/>
        <v>1787.3665619999999</v>
      </c>
      <c r="I100" s="25">
        <f t="shared" ca="1" si="34"/>
        <v>97.192828493399986</v>
      </c>
      <c r="J100" s="155"/>
      <c r="K100" s="155"/>
      <c r="L100" s="129">
        <f t="shared" si="39"/>
        <v>0</v>
      </c>
      <c r="AX100">
        <f t="shared" ca="1" si="43"/>
        <v>335.14768445999999</v>
      </c>
      <c r="AY100">
        <f t="shared" ca="1" si="35"/>
        <v>347.85231554000001</v>
      </c>
      <c r="AZ100" cm="1">
        <f t="array" aca="1" ref="AZ100" ca="1">_xlfn.LET(_xlpm.rozsah, $J$3:$J$10001,_xlpm.podminka, (_xlpm.rozsah&gt;H100)*(ISNUMBER(_xlpm.rozsah)),_xlpm.indexy, IF(_xlpm.podminka, ROW(_xlpm.rozsah)-MIN(ROW(_xlpm.rozsah))+1),_xlpm.prvni, MIN(_xlpm.indexy),_xlpm.finalni, IF(_xlpm.prvni=1, 2, _xlpm.prvni),INDEX(_xlpm.rozsah, _xlpm.finalni))</f>
        <v>1800</v>
      </c>
      <c r="BA100" cm="1">
        <f t="array" aca="1" ref="BA100" ca="1">INDEX($J$3:$J$10001,MATCH(AZ100,$J$3:$J$10004,0)-1)</f>
        <v>1700</v>
      </c>
      <c r="BB100">
        <f t="shared" ca="1" si="45"/>
        <v>333</v>
      </c>
      <c r="BC100">
        <f t="shared" ca="1" si="45"/>
        <v>350</v>
      </c>
      <c r="BD100">
        <f t="shared" ca="1" si="44"/>
        <v>-17</v>
      </c>
      <c r="BE100">
        <f t="shared" ca="1" si="36"/>
        <v>335.14768445999999</v>
      </c>
      <c r="BF100">
        <f t="shared" ca="1" si="41"/>
        <v>334.67486324894173</v>
      </c>
      <c r="BG100">
        <f t="shared" ca="1" si="37"/>
        <v>348.32513675105827</v>
      </c>
      <c r="BH100" cm="1">
        <f t="array" aca="1" ref="BH100" ca="1">_xlfn.LET(_xlpm.rozsah, $J$3:$J$10001,_xlpm.podminka, (_xlpm.rozsah&gt;E100)*(ISNUMBER(_xlpm.rozsah)),_xlpm.indexy, IF(_xlpm.podminka, ROW(_xlpm.rozsah)-MIN(ROW(_xlpm.rozsah))+1),_xlpm.prvni, MIN(_xlpm.indexy),_xlpm.finalni, IF(_xlpm.prvni=1, 2, _xlpm.prvni),INDEX(_xlpm.rozsah, _xlpm.finalni))</f>
        <v>1800</v>
      </c>
      <c r="BI100" cm="1">
        <f t="array" aca="1" ref="BI100" ca="1">INDEX($J$3:$J$10001,MATCH(BH100,$J$3:$J$10004,0)-1)</f>
        <v>1700</v>
      </c>
      <c r="BJ100">
        <f t="shared" ca="1" si="30"/>
        <v>333</v>
      </c>
      <c r="BK100">
        <f t="shared" ca="1" si="30"/>
        <v>350</v>
      </c>
      <c r="BL100">
        <f t="shared" ca="1" si="42"/>
        <v>-17</v>
      </c>
      <c r="BM100">
        <f t="shared" ca="1" si="38"/>
        <v>334.67486324894173</v>
      </c>
    </row>
    <row r="101" spans="1:65" x14ac:dyDescent="0.25">
      <c r="A101" s="64">
        <v>98</v>
      </c>
      <c r="B101" s="64">
        <v>75</v>
      </c>
      <c r="C101" s="64">
        <v>29</v>
      </c>
      <c r="D101" s="18">
        <v>98</v>
      </c>
      <c r="E101" s="21">
        <f t="shared" ca="1" si="31"/>
        <v>1851.5646442692105</v>
      </c>
      <c r="F101" s="22">
        <f t="shared" ca="1" si="32"/>
        <v>94.027863037527908</v>
      </c>
      <c r="G101" s="28">
        <v>98</v>
      </c>
      <c r="H101" s="24">
        <f t="shared" ca="1" si="33"/>
        <v>1848.6266499999999</v>
      </c>
      <c r="I101" s="25">
        <f t="shared" ca="1" si="34"/>
        <v>94.172706155</v>
      </c>
      <c r="J101" s="155"/>
      <c r="K101" s="155"/>
      <c r="L101" s="129">
        <f t="shared" si="39"/>
        <v>0</v>
      </c>
      <c r="AX101">
        <f t="shared" ca="1" si="43"/>
        <v>324.73346950000001</v>
      </c>
      <c r="AY101">
        <f t="shared" ca="1" si="35"/>
        <v>324.26653049999999</v>
      </c>
      <c r="AZ101" cm="1">
        <f t="array" aca="1" ref="AZ101" ca="1">_xlfn.LET(_xlpm.rozsah, $J$3:$J$10001,_xlpm.podminka, (_xlpm.rozsah&gt;H101)*(ISNUMBER(_xlpm.rozsah)),_xlpm.indexy, IF(_xlpm.podminka, ROW(_xlpm.rozsah)-MIN(ROW(_xlpm.rozsah))+1),_xlpm.prvni, MIN(_xlpm.indexy),_xlpm.finalni, IF(_xlpm.prvni=1, 2, _xlpm.prvni),INDEX(_xlpm.rozsah, _xlpm.finalni))</f>
        <v>1900</v>
      </c>
      <c r="BA101" cm="1">
        <f t="array" aca="1" ref="BA101" ca="1">INDEX($J$3:$J$10001,MATCH(AZ101,$J$3:$J$10004,0)-1)</f>
        <v>1800</v>
      </c>
      <c r="BB101">
        <f t="shared" ca="1" si="45"/>
        <v>316</v>
      </c>
      <c r="BC101">
        <f t="shared" ca="1" si="45"/>
        <v>333</v>
      </c>
      <c r="BD101">
        <f t="shared" ca="1" si="44"/>
        <v>-17</v>
      </c>
      <c r="BE101">
        <f t="shared" ca="1" si="36"/>
        <v>324.73346950000001</v>
      </c>
      <c r="BF101">
        <f t="shared" ca="1" si="41"/>
        <v>324.2340104742342</v>
      </c>
      <c r="BG101">
        <f t="shared" ca="1" si="37"/>
        <v>324.7659895257658</v>
      </c>
      <c r="BH101" cm="1">
        <f t="array" aca="1" ref="BH101" ca="1">_xlfn.LET(_xlpm.rozsah, $J$3:$J$10001,_xlpm.podminka, (_xlpm.rozsah&gt;E101)*(ISNUMBER(_xlpm.rozsah)),_xlpm.indexy, IF(_xlpm.podminka, ROW(_xlpm.rozsah)-MIN(ROW(_xlpm.rozsah))+1),_xlpm.prvni, MIN(_xlpm.indexy),_xlpm.finalni, IF(_xlpm.prvni=1, 2, _xlpm.prvni),INDEX(_xlpm.rozsah, _xlpm.finalni))</f>
        <v>1900</v>
      </c>
      <c r="BI101" cm="1">
        <f t="array" aca="1" ref="BI101" ca="1">INDEX($J$3:$J$10001,MATCH(BH101,$J$3:$J$10004,0)-1)</f>
        <v>1800</v>
      </c>
      <c r="BJ101">
        <f t="shared" ca="1" si="30"/>
        <v>316</v>
      </c>
      <c r="BK101">
        <f t="shared" ca="1" si="30"/>
        <v>333</v>
      </c>
      <c r="BL101">
        <f t="shared" ca="1" si="42"/>
        <v>-17</v>
      </c>
      <c r="BM101">
        <f t="shared" ca="1" si="38"/>
        <v>324.2340104742342</v>
      </c>
    </row>
    <row r="102" spans="1:65" x14ac:dyDescent="0.25">
      <c r="A102" s="64">
        <v>99</v>
      </c>
      <c r="B102" s="64">
        <v>72</v>
      </c>
      <c r="C102" s="64">
        <v>23</v>
      </c>
      <c r="D102" s="18">
        <v>99</v>
      </c>
      <c r="E102" s="21">
        <f t="shared" ca="1" si="31"/>
        <v>1805.5020584984422</v>
      </c>
      <c r="F102" s="22">
        <f t="shared" ca="1" si="32"/>
        <v>76.374869512710902</v>
      </c>
      <c r="G102" s="23">
        <v>99</v>
      </c>
      <c r="H102" s="24">
        <f t="shared" ca="1" si="33"/>
        <v>1802.6815839999999</v>
      </c>
      <c r="I102" s="25">
        <f t="shared" ca="1" si="34"/>
        <v>76.485150065599996</v>
      </c>
      <c r="J102" s="155"/>
      <c r="K102" s="155"/>
      <c r="L102" s="129">
        <f t="shared" si="39"/>
        <v>0</v>
      </c>
      <c r="AX102">
        <f t="shared" ca="1" si="43"/>
        <v>332.54413072</v>
      </c>
      <c r="AY102">
        <f t="shared" ca="1" si="35"/>
        <v>316.45586928</v>
      </c>
      <c r="AZ102" cm="1">
        <f t="array" aca="1" ref="AZ102" ca="1">_xlfn.LET(_xlpm.rozsah, $J$3:$J$10001,_xlpm.podminka, (_xlpm.rozsah&gt;H102)*(ISNUMBER(_xlpm.rozsah)),_xlpm.indexy, IF(_xlpm.podminka, ROW(_xlpm.rozsah)-MIN(ROW(_xlpm.rozsah))+1),_xlpm.prvni, MIN(_xlpm.indexy),_xlpm.finalni, IF(_xlpm.prvni=1, 2, _xlpm.prvni),INDEX(_xlpm.rozsah, _xlpm.finalni))</f>
        <v>1900</v>
      </c>
      <c r="BA102" cm="1">
        <f t="array" aca="1" ref="BA102" ca="1">INDEX($J$3:$J$10001,MATCH(AZ102,$J$3:$J$10004,0)-1)</f>
        <v>1800</v>
      </c>
      <c r="BB102">
        <f t="shared" ca="1" si="45"/>
        <v>316</v>
      </c>
      <c r="BC102">
        <f t="shared" ca="1" si="45"/>
        <v>333</v>
      </c>
      <c r="BD102">
        <f t="shared" ca="1" si="44"/>
        <v>-17</v>
      </c>
      <c r="BE102">
        <f t="shared" ca="1" si="36"/>
        <v>332.54413072</v>
      </c>
      <c r="BF102">
        <f t="shared" ca="1" si="41"/>
        <v>332.06465005526479</v>
      </c>
      <c r="BG102">
        <f t="shared" ca="1" si="37"/>
        <v>316.93534994473521</v>
      </c>
      <c r="BH102" cm="1">
        <f t="array" aca="1" ref="BH102" ca="1">_xlfn.LET(_xlpm.rozsah, $J$3:$J$10001,_xlpm.podminka, (_xlpm.rozsah&gt;E102)*(ISNUMBER(_xlpm.rozsah)),_xlpm.indexy, IF(_xlpm.podminka, ROW(_xlpm.rozsah)-MIN(ROW(_xlpm.rozsah))+1),_xlpm.prvni, MIN(_xlpm.indexy),_xlpm.finalni, IF(_xlpm.prvni=1, 2, _xlpm.prvni),INDEX(_xlpm.rozsah, _xlpm.finalni))</f>
        <v>1900</v>
      </c>
      <c r="BI102" cm="1">
        <f t="array" aca="1" ref="BI102" ca="1">INDEX($J$3:$J$10001,MATCH(BH102,$J$3:$J$10004,0)-1)</f>
        <v>1800</v>
      </c>
      <c r="BJ102">
        <f t="shared" ca="1" si="30"/>
        <v>316</v>
      </c>
      <c r="BK102">
        <f t="shared" ca="1" si="30"/>
        <v>333</v>
      </c>
      <c r="BL102">
        <f t="shared" ca="1" si="42"/>
        <v>-17</v>
      </c>
      <c r="BM102">
        <f t="shared" ca="1" si="38"/>
        <v>332.06465005526479</v>
      </c>
    </row>
    <row r="103" spans="1:65" x14ac:dyDescent="0.25">
      <c r="A103" s="64">
        <v>100</v>
      </c>
      <c r="B103" s="64">
        <v>74</v>
      </c>
      <c r="C103" s="64">
        <v>22</v>
      </c>
      <c r="D103" s="18">
        <v>100</v>
      </c>
      <c r="E103" s="21">
        <f t="shared" ca="1" si="31"/>
        <v>1836.2104490122879</v>
      </c>
      <c r="F103" s="22">
        <f t="shared" ca="1" si="32"/>
        <v>71.905729206940435</v>
      </c>
      <c r="G103" s="28">
        <v>100</v>
      </c>
      <c r="H103" s="24">
        <f t="shared" ca="1" si="33"/>
        <v>1833.3116279999999</v>
      </c>
      <c r="I103" s="25">
        <f t="shared" ca="1" si="34"/>
        <v>72.014145112799994</v>
      </c>
      <c r="J103" s="155"/>
      <c r="K103" s="155"/>
      <c r="L103" s="129">
        <f t="shared" si="39"/>
        <v>0</v>
      </c>
      <c r="AX103">
        <f t="shared" ca="1" si="43"/>
        <v>327.33702324000001</v>
      </c>
      <c r="AY103">
        <f t="shared" ca="1" si="35"/>
        <v>321.66297675999999</v>
      </c>
      <c r="AZ103" cm="1">
        <f t="array" aca="1" ref="AZ103" ca="1">_xlfn.LET(_xlpm.rozsah, $J$3:$J$10001,_xlpm.podminka, (_xlpm.rozsah&gt;H103)*(ISNUMBER(_xlpm.rozsah)),_xlpm.indexy, IF(_xlpm.podminka, ROW(_xlpm.rozsah)-MIN(ROW(_xlpm.rozsah))+1),_xlpm.prvni, MIN(_xlpm.indexy),_xlpm.finalni, IF(_xlpm.prvni=1, 2, _xlpm.prvni),INDEX(_xlpm.rozsah, _xlpm.finalni))</f>
        <v>1900</v>
      </c>
      <c r="BA103" cm="1">
        <f t="array" aca="1" ref="BA103" ca="1">INDEX($J$3:$J$10001,MATCH(AZ103,$J$3:$J$10004,0)-1)</f>
        <v>1800</v>
      </c>
      <c r="BB103">
        <f t="shared" ca="1" si="45"/>
        <v>316</v>
      </c>
      <c r="BC103">
        <f t="shared" ca="1" si="45"/>
        <v>333</v>
      </c>
      <c r="BD103">
        <f t="shared" ca="1" si="44"/>
        <v>-17</v>
      </c>
      <c r="BE103">
        <f t="shared" ca="1" si="36"/>
        <v>327.33702324000001</v>
      </c>
      <c r="BF103">
        <f t="shared" ca="1" si="41"/>
        <v>326.84422366791108</v>
      </c>
      <c r="BG103">
        <f t="shared" ca="1" si="37"/>
        <v>322.15577633208892</v>
      </c>
      <c r="BH103" cm="1">
        <f t="array" aca="1" ref="BH103" ca="1">_xlfn.LET(_xlpm.rozsah, $J$3:$J$10001,_xlpm.podminka, (_xlpm.rozsah&gt;E103)*(ISNUMBER(_xlpm.rozsah)),_xlpm.indexy, IF(_xlpm.podminka, ROW(_xlpm.rozsah)-MIN(ROW(_xlpm.rozsah))+1),_xlpm.prvni, MIN(_xlpm.indexy),_xlpm.finalni, IF(_xlpm.prvni=1, 2, _xlpm.prvni),INDEX(_xlpm.rozsah, _xlpm.finalni))</f>
        <v>1900</v>
      </c>
      <c r="BI103" cm="1">
        <f t="array" aca="1" ref="BI103" ca="1">INDEX($J$3:$J$10001,MATCH(BH103,$J$3:$J$10004,0)-1)</f>
        <v>1800</v>
      </c>
      <c r="BJ103">
        <f t="shared" ca="1" si="30"/>
        <v>316</v>
      </c>
      <c r="BK103">
        <f t="shared" ca="1" si="30"/>
        <v>333</v>
      </c>
      <c r="BL103">
        <f t="shared" ca="1" si="42"/>
        <v>-17</v>
      </c>
      <c r="BM103">
        <f t="shared" ca="1" si="38"/>
        <v>326.84422366791108</v>
      </c>
    </row>
    <row r="104" spans="1:65" x14ac:dyDescent="0.25">
      <c r="A104" s="64">
        <v>101</v>
      </c>
      <c r="B104" s="64">
        <v>75</v>
      </c>
      <c r="C104" s="64">
        <v>24</v>
      </c>
      <c r="D104" s="18">
        <v>101</v>
      </c>
      <c r="E104" s="21">
        <f t="shared" ca="1" si="31"/>
        <v>1851.5646442692105</v>
      </c>
      <c r="F104" s="22">
        <f t="shared" ca="1" si="32"/>
        <v>77.816162513816209</v>
      </c>
      <c r="G104" s="23">
        <v>101</v>
      </c>
      <c r="H104" s="24">
        <f t="shared" ca="1" si="33"/>
        <v>1848.6266499999999</v>
      </c>
      <c r="I104" s="25">
        <f t="shared" ca="1" si="34"/>
        <v>77.936032680000011</v>
      </c>
      <c r="J104" s="155"/>
      <c r="K104" s="155"/>
      <c r="L104" s="129">
        <f t="shared" si="39"/>
        <v>0</v>
      </c>
      <c r="AX104">
        <f t="shared" ca="1" si="43"/>
        <v>324.73346950000001</v>
      </c>
      <c r="AY104">
        <f t="shared" ca="1" si="35"/>
        <v>324.26653049999999</v>
      </c>
      <c r="AZ104" cm="1">
        <f t="array" aca="1" ref="AZ104" ca="1">_xlfn.LET(_xlpm.rozsah, $J$3:$J$10001,_xlpm.podminka, (_xlpm.rozsah&gt;H104)*(ISNUMBER(_xlpm.rozsah)),_xlpm.indexy, IF(_xlpm.podminka, ROW(_xlpm.rozsah)-MIN(ROW(_xlpm.rozsah))+1),_xlpm.prvni, MIN(_xlpm.indexy),_xlpm.finalni, IF(_xlpm.prvni=1, 2, _xlpm.prvni),INDEX(_xlpm.rozsah, _xlpm.finalni))</f>
        <v>1900</v>
      </c>
      <c r="BA104" cm="1">
        <f t="array" aca="1" ref="BA104" ca="1">INDEX($J$3:$J$10001,MATCH(AZ104,$J$3:$J$10004,0)-1)</f>
        <v>1800</v>
      </c>
      <c r="BB104">
        <f t="shared" ca="1" si="45"/>
        <v>316</v>
      </c>
      <c r="BC104">
        <f t="shared" ca="1" si="45"/>
        <v>333</v>
      </c>
      <c r="BD104">
        <f t="shared" ca="1" si="44"/>
        <v>-17</v>
      </c>
      <c r="BE104">
        <f t="shared" ca="1" si="36"/>
        <v>324.73346950000001</v>
      </c>
      <c r="BF104">
        <f t="shared" ca="1" si="41"/>
        <v>324.2340104742342</v>
      </c>
      <c r="BG104">
        <f t="shared" ca="1" si="37"/>
        <v>324.7659895257658</v>
      </c>
      <c r="BH104" cm="1">
        <f t="array" aca="1" ref="BH104" ca="1">_xlfn.LET(_xlpm.rozsah, $J$3:$J$10001,_xlpm.podminka, (_xlpm.rozsah&gt;E104)*(ISNUMBER(_xlpm.rozsah)),_xlpm.indexy, IF(_xlpm.podminka, ROW(_xlpm.rozsah)-MIN(ROW(_xlpm.rozsah))+1),_xlpm.prvni, MIN(_xlpm.indexy),_xlpm.finalni, IF(_xlpm.prvni=1, 2, _xlpm.prvni),INDEX(_xlpm.rozsah, _xlpm.finalni))</f>
        <v>1900</v>
      </c>
      <c r="BI104" cm="1">
        <f t="array" aca="1" ref="BI104" ca="1">INDEX($J$3:$J$10001,MATCH(BH104,$J$3:$J$10004,0)-1)</f>
        <v>1800</v>
      </c>
      <c r="BJ104">
        <f t="shared" ca="1" si="30"/>
        <v>316</v>
      </c>
      <c r="BK104">
        <f t="shared" ca="1" si="30"/>
        <v>333</v>
      </c>
      <c r="BL104">
        <f t="shared" ca="1" si="42"/>
        <v>-17</v>
      </c>
      <c r="BM104">
        <f t="shared" ca="1" si="38"/>
        <v>324.2340104742342</v>
      </c>
    </row>
    <row r="105" spans="1:65" x14ac:dyDescent="0.25">
      <c r="A105" s="64">
        <v>102</v>
      </c>
      <c r="B105" s="64">
        <v>73</v>
      </c>
      <c r="C105" s="64">
        <v>30</v>
      </c>
      <c r="D105" s="18">
        <v>102</v>
      </c>
      <c r="E105" s="21">
        <f t="shared" ca="1" si="31"/>
        <v>1820.8562537553648</v>
      </c>
      <c r="F105" s="22">
        <f t="shared" ca="1" si="32"/>
        <v>98.836331058476389</v>
      </c>
      <c r="G105" s="28">
        <v>102</v>
      </c>
      <c r="H105" s="24">
        <f t="shared" ca="1" si="33"/>
        <v>1817.9966059999999</v>
      </c>
      <c r="I105" s="25">
        <f t="shared" ca="1" si="34"/>
        <v>98.982173094000004</v>
      </c>
      <c r="J105" s="155"/>
      <c r="K105" s="155"/>
      <c r="L105" s="129">
        <f t="shared" si="39"/>
        <v>0</v>
      </c>
      <c r="AX105">
        <f t="shared" ca="1" si="43"/>
        <v>329.94057698</v>
      </c>
      <c r="AY105">
        <f t="shared" ca="1" si="35"/>
        <v>319.05942302</v>
      </c>
      <c r="AZ105" cm="1">
        <f t="array" aca="1" ref="AZ105" ca="1">_xlfn.LET(_xlpm.rozsah, $J$3:$J$10001,_xlpm.podminka, (_xlpm.rozsah&gt;H105)*(ISNUMBER(_xlpm.rozsah)),_xlpm.indexy, IF(_xlpm.podminka, ROW(_xlpm.rozsah)-MIN(ROW(_xlpm.rozsah))+1),_xlpm.prvni, MIN(_xlpm.indexy),_xlpm.finalni, IF(_xlpm.prvni=1, 2, _xlpm.prvni),INDEX(_xlpm.rozsah, _xlpm.finalni))</f>
        <v>1900</v>
      </c>
      <c r="BA105" cm="1">
        <f t="array" aca="1" ref="BA105" ca="1">INDEX($J$3:$J$10001,MATCH(AZ105,$J$3:$J$10004,0)-1)</f>
        <v>1800</v>
      </c>
      <c r="BB105">
        <f t="shared" ca="1" si="45"/>
        <v>316</v>
      </c>
      <c r="BC105">
        <f t="shared" ca="1" si="45"/>
        <v>333</v>
      </c>
      <c r="BD105">
        <f t="shared" ca="1" si="44"/>
        <v>-17</v>
      </c>
      <c r="BE105">
        <f t="shared" ca="1" si="36"/>
        <v>329.94057698</v>
      </c>
      <c r="BF105">
        <f t="shared" ca="1" si="41"/>
        <v>329.45443686158796</v>
      </c>
      <c r="BG105">
        <f t="shared" ca="1" si="37"/>
        <v>319.54556313841204</v>
      </c>
      <c r="BH105" cm="1">
        <f t="array" aca="1" ref="BH105" ca="1">_xlfn.LET(_xlpm.rozsah, $J$3:$J$10001,_xlpm.podminka, (_xlpm.rozsah&gt;E105)*(ISNUMBER(_xlpm.rozsah)),_xlpm.indexy, IF(_xlpm.podminka, ROW(_xlpm.rozsah)-MIN(ROW(_xlpm.rozsah))+1),_xlpm.prvni, MIN(_xlpm.indexy),_xlpm.finalni, IF(_xlpm.prvni=1, 2, _xlpm.prvni),INDEX(_xlpm.rozsah, _xlpm.finalni))</f>
        <v>1900</v>
      </c>
      <c r="BI105" cm="1">
        <f t="array" aca="1" ref="BI105" ca="1">INDEX($J$3:$J$10001,MATCH(BH105,$J$3:$J$10004,0)-1)</f>
        <v>1800</v>
      </c>
      <c r="BJ105">
        <f t="shared" ca="1" si="30"/>
        <v>316</v>
      </c>
      <c r="BK105">
        <f t="shared" ca="1" si="30"/>
        <v>333</v>
      </c>
      <c r="BL105">
        <f t="shared" ca="1" si="42"/>
        <v>-17</v>
      </c>
      <c r="BM105">
        <f t="shared" ca="1" si="38"/>
        <v>329.45443686158796</v>
      </c>
    </row>
    <row r="106" spans="1:65" x14ac:dyDescent="0.25">
      <c r="A106" s="64">
        <v>103</v>
      </c>
      <c r="B106" s="64">
        <v>74</v>
      </c>
      <c r="C106" s="64">
        <v>24</v>
      </c>
      <c r="D106" s="18">
        <v>103</v>
      </c>
      <c r="E106" s="21">
        <f t="shared" ca="1" si="31"/>
        <v>1836.2104490122879</v>
      </c>
      <c r="F106" s="22">
        <f t="shared" ca="1" si="32"/>
        <v>78.442613680298649</v>
      </c>
      <c r="G106" s="23">
        <v>103</v>
      </c>
      <c r="H106" s="24">
        <f t="shared" ca="1" si="33"/>
        <v>1833.3116279999999</v>
      </c>
      <c r="I106" s="25">
        <f t="shared" ca="1" si="34"/>
        <v>78.560885577600004</v>
      </c>
      <c r="J106" s="155"/>
      <c r="K106" s="155"/>
      <c r="L106" s="129">
        <f t="shared" si="39"/>
        <v>0</v>
      </c>
      <c r="AX106">
        <f t="shared" ca="1" si="43"/>
        <v>327.33702324000001</v>
      </c>
      <c r="AY106">
        <f t="shared" ca="1" si="35"/>
        <v>321.66297675999999</v>
      </c>
      <c r="AZ106" cm="1">
        <f t="array" aca="1" ref="AZ106" ca="1">_xlfn.LET(_xlpm.rozsah, $J$3:$J$10001,_xlpm.podminka, (_xlpm.rozsah&gt;H106)*(ISNUMBER(_xlpm.rozsah)),_xlpm.indexy, IF(_xlpm.podminka, ROW(_xlpm.rozsah)-MIN(ROW(_xlpm.rozsah))+1),_xlpm.prvni, MIN(_xlpm.indexy),_xlpm.finalni, IF(_xlpm.prvni=1, 2, _xlpm.prvni),INDEX(_xlpm.rozsah, _xlpm.finalni))</f>
        <v>1900</v>
      </c>
      <c r="BA106" cm="1">
        <f t="array" aca="1" ref="BA106" ca="1">INDEX($J$3:$J$10001,MATCH(AZ106,$J$3:$J$10004,0)-1)</f>
        <v>1800</v>
      </c>
      <c r="BB106">
        <f t="shared" ca="1" si="45"/>
        <v>316</v>
      </c>
      <c r="BC106">
        <f t="shared" ca="1" si="45"/>
        <v>333</v>
      </c>
      <c r="BD106">
        <f t="shared" ca="1" si="44"/>
        <v>-17</v>
      </c>
      <c r="BE106">
        <f t="shared" ca="1" si="36"/>
        <v>327.33702324000001</v>
      </c>
      <c r="BF106">
        <f t="shared" ca="1" si="41"/>
        <v>326.84422366791108</v>
      </c>
      <c r="BG106">
        <f t="shared" ca="1" si="37"/>
        <v>322.15577633208892</v>
      </c>
      <c r="BH106" cm="1">
        <f t="array" aca="1" ref="BH106" ca="1">_xlfn.LET(_xlpm.rozsah, $J$3:$J$10001,_xlpm.podminka, (_xlpm.rozsah&gt;E106)*(ISNUMBER(_xlpm.rozsah)),_xlpm.indexy, IF(_xlpm.podminka, ROW(_xlpm.rozsah)-MIN(ROW(_xlpm.rozsah))+1),_xlpm.prvni, MIN(_xlpm.indexy),_xlpm.finalni, IF(_xlpm.prvni=1, 2, _xlpm.prvni),INDEX(_xlpm.rozsah, _xlpm.finalni))</f>
        <v>1900</v>
      </c>
      <c r="BI106" cm="1">
        <f t="array" aca="1" ref="BI106" ca="1">INDEX($J$3:$J$10001,MATCH(BH106,$J$3:$J$10004,0)-1)</f>
        <v>1800</v>
      </c>
      <c r="BJ106">
        <f t="shared" ca="1" si="30"/>
        <v>316</v>
      </c>
      <c r="BK106">
        <f t="shared" ca="1" si="30"/>
        <v>333</v>
      </c>
      <c r="BL106">
        <f t="shared" ca="1" si="42"/>
        <v>-17</v>
      </c>
      <c r="BM106">
        <f t="shared" ca="1" si="38"/>
        <v>326.84422366791108</v>
      </c>
    </row>
    <row r="107" spans="1:65" x14ac:dyDescent="0.25">
      <c r="A107" s="64">
        <v>104</v>
      </c>
      <c r="B107" s="64">
        <v>77</v>
      </c>
      <c r="C107" s="64">
        <v>6</v>
      </c>
      <c r="D107" s="18">
        <v>104</v>
      </c>
      <c r="E107" s="21">
        <f t="shared" ca="1" si="31"/>
        <v>1882.2730347830561</v>
      </c>
      <c r="F107" s="22">
        <f t="shared" ca="1" si="32"/>
        <v>19.140815045212829</v>
      </c>
      <c r="G107" s="28">
        <v>104</v>
      </c>
      <c r="H107" s="24">
        <f t="shared" ca="1" si="33"/>
        <v>1879.2566939999999</v>
      </c>
      <c r="I107" s="25">
        <f t="shared" ca="1" si="34"/>
        <v>19.171581721199999</v>
      </c>
      <c r="J107" s="155"/>
      <c r="K107" s="155"/>
      <c r="L107" s="129">
        <f t="shared" si="39"/>
        <v>0</v>
      </c>
      <c r="AX107">
        <f t="shared" ca="1" si="43"/>
        <v>319.52636202000002</v>
      </c>
      <c r="AY107">
        <f t="shared" ca="1" si="35"/>
        <v>329.47363797999998</v>
      </c>
      <c r="AZ107" cm="1">
        <f t="array" aca="1" ref="AZ107" ca="1">_xlfn.LET(_xlpm.rozsah, $J$3:$J$10001,_xlpm.podminka, (_xlpm.rozsah&gt;H107)*(ISNUMBER(_xlpm.rozsah)),_xlpm.indexy, IF(_xlpm.podminka, ROW(_xlpm.rozsah)-MIN(ROW(_xlpm.rozsah))+1),_xlpm.prvni, MIN(_xlpm.indexy),_xlpm.finalni, IF(_xlpm.prvni=1, 2, _xlpm.prvni),INDEX(_xlpm.rozsah, _xlpm.finalni))</f>
        <v>1900</v>
      </c>
      <c r="BA107" cm="1">
        <f t="array" aca="1" ref="BA107" ca="1">INDEX($J$3:$J$10001,MATCH(AZ107,$J$3:$J$10004,0)-1)</f>
        <v>1800</v>
      </c>
      <c r="BB107">
        <f t="shared" ca="1" si="45"/>
        <v>316</v>
      </c>
      <c r="BC107">
        <f t="shared" ca="1" si="45"/>
        <v>333</v>
      </c>
      <c r="BD107">
        <f t="shared" ca="1" si="44"/>
        <v>-17</v>
      </c>
      <c r="BE107">
        <f t="shared" ca="1" si="36"/>
        <v>319.52636202000002</v>
      </c>
      <c r="BF107">
        <f t="shared" ca="1" si="41"/>
        <v>319.01358408688048</v>
      </c>
      <c r="BG107">
        <f t="shared" ca="1" si="37"/>
        <v>329.98641591311952</v>
      </c>
      <c r="BH107" cm="1">
        <f t="array" aca="1" ref="BH107" ca="1">_xlfn.LET(_xlpm.rozsah, $J$3:$J$10001,_xlpm.podminka, (_xlpm.rozsah&gt;E107)*(ISNUMBER(_xlpm.rozsah)),_xlpm.indexy, IF(_xlpm.podminka, ROW(_xlpm.rozsah)-MIN(ROW(_xlpm.rozsah))+1),_xlpm.prvni, MIN(_xlpm.indexy),_xlpm.finalni, IF(_xlpm.prvni=1, 2, _xlpm.prvni),INDEX(_xlpm.rozsah, _xlpm.finalni))</f>
        <v>1900</v>
      </c>
      <c r="BI107" cm="1">
        <f t="array" aca="1" ref="BI107" ca="1">INDEX($J$3:$J$10001,MATCH(BH107,$J$3:$J$10004,0)-1)</f>
        <v>1800</v>
      </c>
      <c r="BJ107">
        <f t="shared" ca="1" si="30"/>
        <v>316</v>
      </c>
      <c r="BK107">
        <f t="shared" ca="1" si="30"/>
        <v>333</v>
      </c>
      <c r="BL107">
        <f t="shared" ca="1" si="42"/>
        <v>-17</v>
      </c>
      <c r="BM107">
        <f t="shared" ca="1" si="38"/>
        <v>319.01358408688048</v>
      </c>
    </row>
    <row r="108" spans="1:65" x14ac:dyDescent="0.25">
      <c r="A108" s="64">
        <v>105</v>
      </c>
      <c r="B108" s="64">
        <v>76</v>
      </c>
      <c r="C108" s="64">
        <v>12</v>
      </c>
      <c r="D108" s="18">
        <v>105</v>
      </c>
      <c r="E108" s="21">
        <f t="shared" ca="1" si="31"/>
        <v>1866.9188395261335</v>
      </c>
      <c r="F108" s="22">
        <f t="shared" ca="1" si="32"/>
        <v>38.594855673666878</v>
      </c>
      <c r="G108" s="23">
        <v>105</v>
      </c>
      <c r="H108" s="24">
        <f t="shared" ca="1" si="33"/>
        <v>1863.9416719999999</v>
      </c>
      <c r="I108" s="25">
        <f t="shared" ca="1" si="34"/>
        <v>38.655589891200002</v>
      </c>
      <c r="J108" s="155"/>
      <c r="K108" s="155"/>
      <c r="L108" s="129">
        <f t="shared" si="39"/>
        <v>0</v>
      </c>
      <c r="AX108">
        <f t="shared" ca="1" si="43"/>
        <v>322.12991576000002</v>
      </c>
      <c r="AY108">
        <f t="shared" ca="1" si="35"/>
        <v>326.87008423999998</v>
      </c>
      <c r="AZ108" cm="1">
        <f t="array" aca="1" ref="AZ108" ca="1">_xlfn.LET(_xlpm.rozsah, $J$3:$J$10001,_xlpm.podminka, (_xlpm.rozsah&gt;H108)*(ISNUMBER(_xlpm.rozsah)),_xlpm.indexy, IF(_xlpm.podminka, ROW(_xlpm.rozsah)-MIN(ROW(_xlpm.rozsah))+1),_xlpm.prvni, MIN(_xlpm.indexy),_xlpm.finalni, IF(_xlpm.prvni=1, 2, _xlpm.prvni),INDEX(_xlpm.rozsah, _xlpm.finalni))</f>
        <v>1900</v>
      </c>
      <c r="BA108" cm="1">
        <f t="array" aca="1" ref="BA108" ca="1">INDEX($J$3:$J$10001,MATCH(AZ108,$J$3:$J$10004,0)-1)</f>
        <v>1800</v>
      </c>
      <c r="BB108">
        <f t="shared" ca="1" si="45"/>
        <v>316</v>
      </c>
      <c r="BC108">
        <f t="shared" ca="1" si="45"/>
        <v>333</v>
      </c>
      <c r="BD108">
        <f t="shared" ca="1" si="44"/>
        <v>-17</v>
      </c>
      <c r="BE108">
        <f t="shared" ca="1" si="36"/>
        <v>322.12991576000002</v>
      </c>
      <c r="BF108">
        <f t="shared" ca="1" si="41"/>
        <v>321.62379728055731</v>
      </c>
      <c r="BG108">
        <f t="shared" ca="1" si="37"/>
        <v>327.37620271944269</v>
      </c>
      <c r="BH108" cm="1">
        <f t="array" aca="1" ref="BH108" ca="1">_xlfn.LET(_xlpm.rozsah, $J$3:$J$10001,_xlpm.podminka, (_xlpm.rozsah&gt;E108)*(ISNUMBER(_xlpm.rozsah)),_xlpm.indexy, IF(_xlpm.podminka, ROW(_xlpm.rozsah)-MIN(ROW(_xlpm.rozsah))+1),_xlpm.prvni, MIN(_xlpm.indexy),_xlpm.finalni, IF(_xlpm.prvni=1, 2, _xlpm.prvni),INDEX(_xlpm.rozsah, _xlpm.finalni))</f>
        <v>1900</v>
      </c>
      <c r="BI108" cm="1">
        <f t="array" aca="1" ref="BI108" ca="1">INDEX($J$3:$J$10001,MATCH(BH108,$J$3:$J$10004,0)-1)</f>
        <v>1800</v>
      </c>
      <c r="BJ108">
        <f t="shared" ca="1" si="30"/>
        <v>316</v>
      </c>
      <c r="BK108">
        <f t="shared" ca="1" si="30"/>
        <v>333</v>
      </c>
      <c r="BL108">
        <f t="shared" ca="1" si="42"/>
        <v>-17</v>
      </c>
      <c r="BM108">
        <f t="shared" ca="1" si="38"/>
        <v>321.62379728055731</v>
      </c>
    </row>
    <row r="109" spans="1:65" x14ac:dyDescent="0.25">
      <c r="A109" s="64">
        <v>106</v>
      </c>
      <c r="B109" s="64">
        <v>74</v>
      </c>
      <c r="C109" s="64">
        <v>39</v>
      </c>
      <c r="D109" s="18">
        <v>106</v>
      </c>
      <c r="E109" s="21">
        <f t="shared" ca="1" si="31"/>
        <v>1836.2104490122879</v>
      </c>
      <c r="F109" s="22">
        <f t="shared" ca="1" si="32"/>
        <v>127.46924723048532</v>
      </c>
      <c r="G109" s="28">
        <v>106</v>
      </c>
      <c r="H109" s="24">
        <f t="shared" ca="1" si="33"/>
        <v>1833.3116279999999</v>
      </c>
      <c r="I109" s="25">
        <f t="shared" ca="1" si="34"/>
        <v>127.66143906360001</v>
      </c>
      <c r="J109" s="155"/>
      <c r="K109" s="155"/>
      <c r="L109" s="129">
        <f t="shared" si="39"/>
        <v>0</v>
      </c>
      <c r="AX109">
        <f t="shared" ca="1" si="43"/>
        <v>327.33702324000001</v>
      </c>
      <c r="AY109">
        <f t="shared" ca="1" si="35"/>
        <v>321.66297675999999</v>
      </c>
      <c r="AZ109" cm="1">
        <f t="array" aca="1" ref="AZ109" ca="1">_xlfn.LET(_xlpm.rozsah, $J$3:$J$10001,_xlpm.podminka, (_xlpm.rozsah&gt;H109)*(ISNUMBER(_xlpm.rozsah)),_xlpm.indexy, IF(_xlpm.podminka, ROW(_xlpm.rozsah)-MIN(ROW(_xlpm.rozsah))+1),_xlpm.prvni, MIN(_xlpm.indexy),_xlpm.finalni, IF(_xlpm.prvni=1, 2, _xlpm.prvni),INDEX(_xlpm.rozsah, _xlpm.finalni))</f>
        <v>1900</v>
      </c>
      <c r="BA109" cm="1">
        <f t="array" aca="1" ref="BA109" ca="1">INDEX($J$3:$J$10001,MATCH(AZ109,$J$3:$J$10004,0)-1)</f>
        <v>1800</v>
      </c>
      <c r="BB109">
        <f t="shared" ca="1" si="45"/>
        <v>316</v>
      </c>
      <c r="BC109">
        <f t="shared" ca="1" si="45"/>
        <v>333</v>
      </c>
      <c r="BD109">
        <f t="shared" ca="1" si="44"/>
        <v>-17</v>
      </c>
      <c r="BE109">
        <f t="shared" ca="1" si="36"/>
        <v>327.33702324000001</v>
      </c>
      <c r="BF109">
        <f t="shared" ca="1" si="41"/>
        <v>326.84422366791108</v>
      </c>
      <c r="BG109">
        <f t="shared" ca="1" si="37"/>
        <v>322.15577633208892</v>
      </c>
      <c r="BH109" cm="1">
        <f t="array" aca="1" ref="BH109" ca="1">_xlfn.LET(_xlpm.rozsah, $J$3:$J$10001,_xlpm.podminka, (_xlpm.rozsah&gt;E109)*(ISNUMBER(_xlpm.rozsah)),_xlpm.indexy, IF(_xlpm.podminka, ROW(_xlpm.rozsah)-MIN(ROW(_xlpm.rozsah))+1),_xlpm.prvni, MIN(_xlpm.indexy),_xlpm.finalni, IF(_xlpm.prvni=1, 2, _xlpm.prvni),INDEX(_xlpm.rozsah, _xlpm.finalni))</f>
        <v>1900</v>
      </c>
      <c r="BI109" cm="1">
        <f t="array" aca="1" ref="BI109" ca="1">INDEX($J$3:$J$10001,MATCH(BH109,$J$3:$J$10004,0)-1)</f>
        <v>1800</v>
      </c>
      <c r="BJ109">
        <f t="shared" ca="1" si="30"/>
        <v>316</v>
      </c>
      <c r="BK109">
        <f t="shared" ca="1" si="30"/>
        <v>333</v>
      </c>
      <c r="BL109">
        <f t="shared" ca="1" si="42"/>
        <v>-17</v>
      </c>
      <c r="BM109">
        <f t="shared" ca="1" si="38"/>
        <v>326.84422366791108</v>
      </c>
    </row>
    <row r="110" spans="1:65" x14ac:dyDescent="0.25">
      <c r="A110" s="64">
        <v>107</v>
      </c>
      <c r="B110" s="64">
        <v>72</v>
      </c>
      <c r="C110" s="64">
        <v>30</v>
      </c>
      <c r="D110" s="18">
        <v>107</v>
      </c>
      <c r="E110" s="21">
        <f t="shared" ca="1" si="31"/>
        <v>1805.5020584984422</v>
      </c>
      <c r="F110" s="22">
        <f t="shared" ca="1" si="32"/>
        <v>99.619395016579432</v>
      </c>
      <c r="G110" s="23">
        <v>107</v>
      </c>
      <c r="H110" s="24">
        <f t="shared" ca="1" si="33"/>
        <v>1802.6815839999999</v>
      </c>
      <c r="I110" s="25">
        <f t="shared" ca="1" si="34"/>
        <v>99.763239216000002</v>
      </c>
      <c r="J110" s="155"/>
      <c r="K110" s="155"/>
      <c r="L110" s="129">
        <f t="shared" si="39"/>
        <v>0</v>
      </c>
      <c r="AX110">
        <f t="shared" ca="1" si="43"/>
        <v>332.54413072</v>
      </c>
      <c r="AY110">
        <f t="shared" ca="1" si="35"/>
        <v>316.45586928</v>
      </c>
      <c r="AZ110" cm="1">
        <f t="array" aca="1" ref="AZ110" ca="1">_xlfn.LET(_xlpm.rozsah, $J$3:$J$10001,_xlpm.podminka, (_xlpm.rozsah&gt;H110)*(ISNUMBER(_xlpm.rozsah)),_xlpm.indexy, IF(_xlpm.podminka, ROW(_xlpm.rozsah)-MIN(ROW(_xlpm.rozsah))+1),_xlpm.prvni, MIN(_xlpm.indexy),_xlpm.finalni, IF(_xlpm.prvni=1, 2, _xlpm.prvni),INDEX(_xlpm.rozsah, _xlpm.finalni))</f>
        <v>1900</v>
      </c>
      <c r="BA110" cm="1">
        <f t="array" aca="1" ref="BA110" ca="1">INDEX($J$3:$J$10001,MATCH(AZ110,$J$3:$J$10004,0)-1)</f>
        <v>1800</v>
      </c>
      <c r="BB110">
        <f t="shared" ca="1" si="45"/>
        <v>316</v>
      </c>
      <c r="BC110">
        <f t="shared" ca="1" si="45"/>
        <v>333</v>
      </c>
      <c r="BD110">
        <f t="shared" ca="1" si="44"/>
        <v>-17</v>
      </c>
      <c r="BE110">
        <f t="shared" ca="1" si="36"/>
        <v>332.54413072</v>
      </c>
      <c r="BF110">
        <f t="shared" ca="1" si="41"/>
        <v>332.06465005526479</v>
      </c>
      <c r="BG110">
        <f t="shared" ca="1" si="37"/>
        <v>316.93534994473521</v>
      </c>
      <c r="BH110" cm="1">
        <f t="array" aca="1" ref="BH110" ca="1">_xlfn.LET(_xlpm.rozsah, $J$3:$J$10001,_xlpm.podminka, (_xlpm.rozsah&gt;E110)*(ISNUMBER(_xlpm.rozsah)),_xlpm.indexy, IF(_xlpm.podminka, ROW(_xlpm.rozsah)-MIN(ROW(_xlpm.rozsah))+1),_xlpm.prvni, MIN(_xlpm.indexy),_xlpm.finalni, IF(_xlpm.prvni=1, 2, _xlpm.prvni),INDEX(_xlpm.rozsah, _xlpm.finalni))</f>
        <v>1900</v>
      </c>
      <c r="BI110" cm="1">
        <f t="array" aca="1" ref="BI110" ca="1">INDEX($J$3:$J$10001,MATCH(BH110,$J$3:$J$10004,0)-1)</f>
        <v>1800</v>
      </c>
      <c r="BJ110">
        <f t="shared" ref="BJ110:BK173" ca="1" si="46">IF(ISERROR(MATCH(BH110,$J$1:$J$10000,0)), 0, INDEX($K$1:$K$10000, MATCH(BH110,$J$1:$J$10000,0)))</f>
        <v>316</v>
      </c>
      <c r="BK110">
        <f t="shared" ca="1" si="46"/>
        <v>333</v>
      </c>
      <c r="BL110">
        <f t="shared" ca="1" si="42"/>
        <v>-17</v>
      </c>
      <c r="BM110">
        <f t="shared" ca="1" si="38"/>
        <v>332.06465005526479</v>
      </c>
    </row>
    <row r="111" spans="1:65" x14ac:dyDescent="0.25">
      <c r="A111" s="64">
        <v>108</v>
      </c>
      <c r="B111" s="64">
        <v>75</v>
      </c>
      <c r="C111" s="64">
        <v>22</v>
      </c>
      <c r="D111" s="18">
        <v>108</v>
      </c>
      <c r="E111" s="21">
        <f t="shared" ca="1" si="31"/>
        <v>1851.5646442692105</v>
      </c>
      <c r="F111" s="22">
        <f t="shared" ca="1" si="32"/>
        <v>71.331482304331516</v>
      </c>
      <c r="G111" s="28">
        <v>108</v>
      </c>
      <c r="H111" s="24">
        <f t="shared" ca="1" si="33"/>
        <v>1848.6266499999999</v>
      </c>
      <c r="I111" s="25">
        <f t="shared" ca="1" si="34"/>
        <v>71.441363289999998</v>
      </c>
      <c r="J111" s="155"/>
      <c r="K111" s="155"/>
      <c r="L111" s="129">
        <f t="shared" si="39"/>
        <v>0</v>
      </c>
      <c r="AX111">
        <f t="shared" ca="1" si="43"/>
        <v>324.73346950000001</v>
      </c>
      <c r="AY111">
        <f t="shared" ca="1" si="35"/>
        <v>324.26653049999999</v>
      </c>
      <c r="AZ111" cm="1">
        <f t="array" aca="1" ref="AZ111" ca="1">_xlfn.LET(_xlpm.rozsah, $J$3:$J$10001,_xlpm.podminka, (_xlpm.rozsah&gt;H111)*(ISNUMBER(_xlpm.rozsah)),_xlpm.indexy, IF(_xlpm.podminka, ROW(_xlpm.rozsah)-MIN(ROW(_xlpm.rozsah))+1),_xlpm.prvni, MIN(_xlpm.indexy),_xlpm.finalni, IF(_xlpm.prvni=1, 2, _xlpm.prvni),INDEX(_xlpm.rozsah, _xlpm.finalni))</f>
        <v>1900</v>
      </c>
      <c r="BA111" cm="1">
        <f t="array" aca="1" ref="BA111" ca="1">INDEX($J$3:$J$10001,MATCH(AZ111,$J$3:$J$10004,0)-1)</f>
        <v>1800</v>
      </c>
      <c r="BB111">
        <f t="shared" ca="1" si="45"/>
        <v>316</v>
      </c>
      <c r="BC111">
        <f t="shared" ca="1" si="45"/>
        <v>333</v>
      </c>
      <c r="BD111">
        <f t="shared" ca="1" si="44"/>
        <v>-17</v>
      </c>
      <c r="BE111">
        <f t="shared" ca="1" si="36"/>
        <v>324.73346950000001</v>
      </c>
      <c r="BF111">
        <f t="shared" ca="1" si="41"/>
        <v>324.2340104742342</v>
      </c>
      <c r="BG111">
        <f t="shared" ca="1" si="37"/>
        <v>324.7659895257658</v>
      </c>
      <c r="BH111" cm="1">
        <f t="array" aca="1" ref="BH111" ca="1">_xlfn.LET(_xlpm.rozsah, $J$3:$J$10001,_xlpm.podminka, (_xlpm.rozsah&gt;E111)*(ISNUMBER(_xlpm.rozsah)),_xlpm.indexy, IF(_xlpm.podminka, ROW(_xlpm.rozsah)-MIN(ROW(_xlpm.rozsah))+1),_xlpm.prvni, MIN(_xlpm.indexy),_xlpm.finalni, IF(_xlpm.prvni=1, 2, _xlpm.prvni),INDEX(_xlpm.rozsah, _xlpm.finalni))</f>
        <v>1900</v>
      </c>
      <c r="BI111" cm="1">
        <f t="array" aca="1" ref="BI111" ca="1">INDEX($J$3:$J$10001,MATCH(BH111,$J$3:$J$10004,0)-1)</f>
        <v>1800</v>
      </c>
      <c r="BJ111">
        <f t="shared" ca="1" si="46"/>
        <v>316</v>
      </c>
      <c r="BK111">
        <f t="shared" ca="1" si="46"/>
        <v>333</v>
      </c>
      <c r="BL111">
        <f t="shared" ca="1" si="42"/>
        <v>-17</v>
      </c>
      <c r="BM111">
        <f t="shared" ca="1" si="38"/>
        <v>324.2340104742342</v>
      </c>
    </row>
    <row r="112" spans="1:65" x14ac:dyDescent="0.25">
      <c r="A112" s="64">
        <v>109</v>
      </c>
      <c r="B112" s="64">
        <v>78</v>
      </c>
      <c r="C112" s="64">
        <v>64</v>
      </c>
      <c r="D112" s="18">
        <v>109</v>
      </c>
      <c r="E112" s="21">
        <f t="shared" ca="1" si="31"/>
        <v>1897.6272300399792</v>
      </c>
      <c r="F112" s="22">
        <f t="shared" ca="1" si="32"/>
        <v>202.49815737165028</v>
      </c>
      <c r="G112" s="23">
        <v>109</v>
      </c>
      <c r="H112" s="24">
        <f t="shared" ca="1" si="33"/>
        <v>1894.5717159999999</v>
      </c>
      <c r="I112" s="25">
        <f t="shared" ca="1" si="34"/>
        <v>202.83059729920001</v>
      </c>
      <c r="J112" s="155"/>
      <c r="K112" s="155"/>
      <c r="L112" s="129">
        <f t="shared" si="39"/>
        <v>0</v>
      </c>
      <c r="AX112">
        <f t="shared" ca="1" si="43"/>
        <v>316.92280828000003</v>
      </c>
      <c r="AY112">
        <f t="shared" ca="1" si="35"/>
        <v>332.07719171999997</v>
      </c>
      <c r="AZ112" cm="1">
        <f t="array" aca="1" ref="AZ112" ca="1">_xlfn.LET(_xlpm.rozsah, $J$3:$J$10001,_xlpm.podminka, (_xlpm.rozsah&gt;H112)*(ISNUMBER(_xlpm.rozsah)),_xlpm.indexy, IF(_xlpm.podminka, ROW(_xlpm.rozsah)-MIN(ROW(_xlpm.rozsah))+1),_xlpm.prvni, MIN(_xlpm.indexy),_xlpm.finalni, IF(_xlpm.prvni=1, 2, _xlpm.prvni),INDEX(_xlpm.rozsah, _xlpm.finalni))</f>
        <v>1900</v>
      </c>
      <c r="BA112" cm="1">
        <f t="array" aca="1" ref="BA112" ca="1">INDEX($J$3:$J$10001,MATCH(AZ112,$J$3:$J$10004,0)-1)</f>
        <v>1800</v>
      </c>
      <c r="BB112">
        <f t="shared" ca="1" si="45"/>
        <v>316</v>
      </c>
      <c r="BC112">
        <f t="shared" ca="1" si="45"/>
        <v>333</v>
      </c>
      <c r="BD112">
        <f t="shared" ca="1" si="44"/>
        <v>-17</v>
      </c>
      <c r="BE112">
        <f t="shared" ca="1" si="36"/>
        <v>316.92280828000003</v>
      </c>
      <c r="BF112">
        <f t="shared" ca="1" si="41"/>
        <v>316.40337089320354</v>
      </c>
      <c r="BG112">
        <f t="shared" ca="1" si="37"/>
        <v>332.59662910679646</v>
      </c>
      <c r="BH112" cm="1">
        <f t="array" aca="1" ref="BH112" ca="1">_xlfn.LET(_xlpm.rozsah, $J$3:$J$10001,_xlpm.podminka, (_xlpm.rozsah&gt;E112)*(ISNUMBER(_xlpm.rozsah)),_xlpm.indexy, IF(_xlpm.podminka, ROW(_xlpm.rozsah)-MIN(ROW(_xlpm.rozsah))+1),_xlpm.prvni, MIN(_xlpm.indexy),_xlpm.finalni, IF(_xlpm.prvni=1, 2, _xlpm.prvni),INDEX(_xlpm.rozsah, _xlpm.finalni))</f>
        <v>1900</v>
      </c>
      <c r="BI112" cm="1">
        <f t="array" aca="1" ref="BI112" ca="1">INDEX($J$3:$J$10001,MATCH(BH112,$J$3:$J$10004,0)-1)</f>
        <v>1800</v>
      </c>
      <c r="BJ112">
        <f t="shared" ca="1" si="46"/>
        <v>316</v>
      </c>
      <c r="BK112">
        <f t="shared" ca="1" si="46"/>
        <v>333</v>
      </c>
      <c r="BL112">
        <f t="shared" ca="1" si="42"/>
        <v>-17</v>
      </c>
      <c r="BM112">
        <f t="shared" ca="1" si="38"/>
        <v>316.40337089320354</v>
      </c>
    </row>
    <row r="113" spans="1:65" x14ac:dyDescent="0.25">
      <c r="A113" s="64">
        <v>110</v>
      </c>
      <c r="B113" s="64">
        <v>102</v>
      </c>
      <c r="C113" s="64">
        <v>34</v>
      </c>
      <c r="D113" s="18">
        <v>110</v>
      </c>
      <c r="E113" s="21">
        <f t="shared" ca="1" si="31"/>
        <v>2266.1279162061264</v>
      </c>
      <c r="F113" s="22">
        <f t="shared" ca="1" si="32"/>
        <v>68.685730518446064</v>
      </c>
      <c r="G113" s="28">
        <v>110</v>
      </c>
      <c r="H113" s="24">
        <f t="shared" ca="1" si="33"/>
        <v>2262.1322439999999</v>
      </c>
      <c r="I113" s="25">
        <f t="shared" ca="1" si="34"/>
        <v>69.568774076000025</v>
      </c>
      <c r="J113" s="155"/>
      <c r="K113" s="155"/>
      <c r="L113" s="129">
        <f t="shared" si="39"/>
        <v>0</v>
      </c>
      <c r="AX113">
        <f t="shared" ca="1" si="43"/>
        <v>204.61404140000008</v>
      </c>
      <c r="AY113">
        <f t="shared" ca="1" si="35"/>
        <v>220.38595859999992</v>
      </c>
      <c r="AZ113" cm="1">
        <f t="array" aca="1" ref="AZ113" ca="1">_xlfn.LET(_xlpm.rozsah, $J$3:$J$10001,_xlpm.podminka, (_xlpm.rozsah&gt;H113)*(ISNUMBER(_xlpm.rozsah)),_xlpm.indexy, IF(_xlpm.podminka, ROW(_xlpm.rozsah)-MIN(ROW(_xlpm.rozsah))+1),_xlpm.prvni, MIN(_xlpm.indexy),_xlpm.finalni, IF(_xlpm.prvni=1, 2, _xlpm.prvni),INDEX(_xlpm.rozsah, _xlpm.finalni))</f>
        <v>2300</v>
      </c>
      <c r="BA113" cm="1">
        <f t="array" aca="1" ref="BA113" ca="1">INDEX($J$3:$J$10001,MATCH(AZ113,$J$3:$J$10004,0)-1)</f>
        <v>2200</v>
      </c>
      <c r="BB113">
        <f t="shared" ca="1" si="45"/>
        <v>180</v>
      </c>
      <c r="BC113">
        <f t="shared" ca="1" si="45"/>
        <v>245</v>
      </c>
      <c r="BD113">
        <f t="shared" ca="1" si="44"/>
        <v>-65</v>
      </c>
      <c r="BE113">
        <f t="shared" ca="1" si="36"/>
        <v>204.61404140000008</v>
      </c>
      <c r="BF113">
        <f t="shared" ca="1" si="41"/>
        <v>202.01685446601783</v>
      </c>
      <c r="BG113">
        <f t="shared" ca="1" si="37"/>
        <v>222.98314553398217</v>
      </c>
      <c r="BH113" cm="1">
        <f t="array" aca="1" ref="BH113" ca="1">_xlfn.LET(_xlpm.rozsah, $J$3:$J$10001,_xlpm.podminka, (_xlpm.rozsah&gt;E113)*(ISNUMBER(_xlpm.rozsah)),_xlpm.indexy, IF(_xlpm.podminka, ROW(_xlpm.rozsah)-MIN(ROW(_xlpm.rozsah))+1),_xlpm.prvni, MIN(_xlpm.indexy),_xlpm.finalni, IF(_xlpm.prvni=1, 2, _xlpm.prvni),INDEX(_xlpm.rozsah, _xlpm.finalni))</f>
        <v>2300</v>
      </c>
      <c r="BI113" cm="1">
        <f t="array" aca="1" ref="BI113" ca="1">INDEX($J$3:$J$10001,MATCH(BH113,$J$3:$J$10004,0)-1)</f>
        <v>2200</v>
      </c>
      <c r="BJ113">
        <f t="shared" ca="1" si="46"/>
        <v>180</v>
      </c>
      <c r="BK113">
        <f t="shared" ca="1" si="46"/>
        <v>245</v>
      </c>
      <c r="BL113">
        <f t="shared" ca="1" si="42"/>
        <v>-65</v>
      </c>
      <c r="BM113">
        <f t="shared" ca="1" si="38"/>
        <v>202.01685446601783</v>
      </c>
    </row>
    <row r="114" spans="1:65" x14ac:dyDescent="0.25">
      <c r="A114" s="64">
        <v>111</v>
      </c>
      <c r="B114" s="64">
        <v>103</v>
      </c>
      <c r="C114" s="64">
        <v>28</v>
      </c>
      <c r="D114" s="18">
        <v>111</v>
      </c>
      <c r="E114" s="21">
        <f t="shared" ca="1" si="31"/>
        <v>2281.4821114630495</v>
      </c>
      <c r="F114" s="22">
        <f t="shared" ca="1" si="32"/>
        <v>53.770255713725</v>
      </c>
      <c r="G114" s="23">
        <v>111</v>
      </c>
      <c r="H114" s="24">
        <f t="shared" ca="1" si="33"/>
        <v>2277.4472660000001</v>
      </c>
      <c r="I114" s="25">
        <f t="shared" ca="1" si="34"/>
        <v>54.504597587999982</v>
      </c>
      <c r="J114" s="155"/>
      <c r="K114" s="155"/>
      <c r="L114" s="129">
        <f t="shared" si="39"/>
        <v>0</v>
      </c>
      <c r="AX114">
        <f t="shared" ca="1" si="43"/>
        <v>194.65927709999991</v>
      </c>
      <c r="AY114">
        <f t="shared" ca="1" si="35"/>
        <v>230.34072290000009</v>
      </c>
      <c r="AZ114" cm="1">
        <f t="array" aca="1" ref="AZ114" ca="1">_xlfn.LET(_xlpm.rozsah, $J$3:$J$10001,_xlpm.podminka, (_xlpm.rozsah&gt;H114)*(ISNUMBER(_xlpm.rozsah)),_xlpm.indexy, IF(_xlpm.podminka, ROW(_xlpm.rozsah)-MIN(ROW(_xlpm.rozsah))+1),_xlpm.prvni, MIN(_xlpm.indexy),_xlpm.finalni, IF(_xlpm.prvni=1, 2, _xlpm.prvni),INDEX(_xlpm.rozsah, _xlpm.finalni))</f>
        <v>2300</v>
      </c>
      <c r="BA114" cm="1">
        <f t="array" aca="1" ref="BA114" ca="1">INDEX($J$3:$J$10001,MATCH(AZ114,$J$3:$J$10004,0)-1)</f>
        <v>2200</v>
      </c>
      <c r="BB114">
        <f t="shared" ca="1" si="45"/>
        <v>180</v>
      </c>
      <c r="BC114">
        <f t="shared" ca="1" si="45"/>
        <v>245</v>
      </c>
      <c r="BD114">
        <f t="shared" ca="1" si="44"/>
        <v>-65</v>
      </c>
      <c r="BE114">
        <f t="shared" ca="1" si="36"/>
        <v>194.65927709999991</v>
      </c>
      <c r="BF114">
        <f t="shared" ca="1" si="41"/>
        <v>192.03662754901785</v>
      </c>
      <c r="BG114">
        <f t="shared" ca="1" si="37"/>
        <v>232.96337245098215</v>
      </c>
      <c r="BH114" cm="1">
        <f t="array" aca="1" ref="BH114" ca="1">_xlfn.LET(_xlpm.rozsah, $J$3:$J$10001,_xlpm.podminka, (_xlpm.rozsah&gt;E114)*(ISNUMBER(_xlpm.rozsah)),_xlpm.indexy, IF(_xlpm.podminka, ROW(_xlpm.rozsah)-MIN(ROW(_xlpm.rozsah))+1),_xlpm.prvni, MIN(_xlpm.indexy),_xlpm.finalni, IF(_xlpm.prvni=1, 2, _xlpm.prvni),INDEX(_xlpm.rozsah, _xlpm.finalni))</f>
        <v>2300</v>
      </c>
      <c r="BI114" cm="1">
        <f t="array" aca="1" ref="BI114" ca="1">INDEX($J$3:$J$10001,MATCH(BH114,$J$3:$J$10004,0)-1)</f>
        <v>2200</v>
      </c>
      <c r="BJ114">
        <f t="shared" ca="1" si="46"/>
        <v>180</v>
      </c>
      <c r="BK114">
        <f t="shared" ca="1" si="46"/>
        <v>245</v>
      </c>
      <c r="BL114">
        <f t="shared" ca="1" si="42"/>
        <v>-65</v>
      </c>
      <c r="BM114">
        <f t="shared" ca="1" si="38"/>
        <v>192.03662754901785</v>
      </c>
    </row>
    <row r="115" spans="1:65" x14ac:dyDescent="0.25">
      <c r="A115" s="64">
        <v>112</v>
      </c>
      <c r="B115" s="64">
        <v>103</v>
      </c>
      <c r="C115" s="64">
        <v>28</v>
      </c>
      <c r="D115" s="18">
        <v>112</v>
      </c>
      <c r="E115" s="21">
        <f t="shared" ca="1" si="31"/>
        <v>2281.4821114630495</v>
      </c>
      <c r="F115" s="22">
        <f t="shared" ca="1" si="32"/>
        <v>53.770255713725</v>
      </c>
      <c r="G115" s="28">
        <v>112</v>
      </c>
      <c r="H115" s="24">
        <f t="shared" ca="1" si="33"/>
        <v>2277.4472660000001</v>
      </c>
      <c r="I115" s="25">
        <f t="shared" ca="1" si="34"/>
        <v>54.504597587999982</v>
      </c>
      <c r="J115" s="155"/>
      <c r="K115" s="155"/>
      <c r="L115" s="129">
        <f t="shared" si="39"/>
        <v>0</v>
      </c>
      <c r="AX115">
        <f t="shared" ca="1" si="43"/>
        <v>194.65927709999991</v>
      </c>
      <c r="AY115">
        <f t="shared" ca="1" si="35"/>
        <v>230.34072290000009</v>
      </c>
      <c r="AZ115" cm="1">
        <f t="array" aca="1" ref="AZ115" ca="1">_xlfn.LET(_xlpm.rozsah, $J$3:$J$10001,_xlpm.podminka, (_xlpm.rozsah&gt;H115)*(ISNUMBER(_xlpm.rozsah)),_xlpm.indexy, IF(_xlpm.podminka, ROW(_xlpm.rozsah)-MIN(ROW(_xlpm.rozsah))+1),_xlpm.prvni, MIN(_xlpm.indexy),_xlpm.finalni, IF(_xlpm.prvni=1, 2, _xlpm.prvni),INDEX(_xlpm.rozsah, _xlpm.finalni))</f>
        <v>2300</v>
      </c>
      <c r="BA115" cm="1">
        <f t="array" aca="1" ref="BA115" ca="1">INDEX($J$3:$J$10001,MATCH(AZ115,$J$3:$J$10004,0)-1)</f>
        <v>2200</v>
      </c>
      <c r="BB115">
        <f t="shared" ca="1" si="45"/>
        <v>180</v>
      </c>
      <c r="BC115">
        <f t="shared" ca="1" si="45"/>
        <v>245</v>
      </c>
      <c r="BD115">
        <f t="shared" ca="1" si="44"/>
        <v>-65</v>
      </c>
      <c r="BE115">
        <f t="shared" ca="1" si="36"/>
        <v>194.65927709999991</v>
      </c>
      <c r="BF115">
        <f t="shared" ca="1" si="41"/>
        <v>192.03662754901785</v>
      </c>
      <c r="BG115">
        <f t="shared" ca="1" si="37"/>
        <v>232.96337245098215</v>
      </c>
      <c r="BH115" cm="1">
        <f t="array" aca="1" ref="BH115" ca="1">_xlfn.LET(_xlpm.rozsah, $J$3:$J$10001,_xlpm.podminka, (_xlpm.rozsah&gt;E115)*(ISNUMBER(_xlpm.rozsah)),_xlpm.indexy, IF(_xlpm.podminka, ROW(_xlpm.rozsah)-MIN(ROW(_xlpm.rozsah))+1),_xlpm.prvni, MIN(_xlpm.indexy),_xlpm.finalni, IF(_xlpm.prvni=1, 2, _xlpm.prvni),INDEX(_xlpm.rozsah, _xlpm.finalni))</f>
        <v>2300</v>
      </c>
      <c r="BI115" cm="1">
        <f t="array" aca="1" ref="BI115" ca="1">INDEX($J$3:$J$10001,MATCH(BH115,$J$3:$J$10004,0)-1)</f>
        <v>2200</v>
      </c>
      <c r="BJ115">
        <f t="shared" ca="1" si="46"/>
        <v>180</v>
      </c>
      <c r="BK115">
        <f t="shared" ca="1" si="46"/>
        <v>245</v>
      </c>
      <c r="BL115">
        <f t="shared" ca="1" si="42"/>
        <v>-65</v>
      </c>
      <c r="BM115">
        <f t="shared" ca="1" si="38"/>
        <v>192.03662754901785</v>
      </c>
    </row>
    <row r="116" spans="1:65" x14ac:dyDescent="0.25">
      <c r="A116" s="64">
        <v>113</v>
      </c>
      <c r="B116" s="64">
        <v>103</v>
      </c>
      <c r="C116" s="64">
        <v>19</v>
      </c>
      <c r="D116" s="18">
        <v>113</v>
      </c>
      <c r="E116" s="21">
        <f t="shared" ca="1" si="31"/>
        <v>2281.4821114630495</v>
      </c>
      <c r="F116" s="22">
        <f t="shared" ca="1" si="32"/>
        <v>36.486959234313389</v>
      </c>
      <c r="G116" s="23">
        <v>113</v>
      </c>
      <c r="H116" s="24">
        <f t="shared" ca="1" si="33"/>
        <v>2277.4472660000001</v>
      </c>
      <c r="I116" s="25">
        <f t="shared" ca="1" si="34"/>
        <v>36.985262648999985</v>
      </c>
      <c r="J116" s="155"/>
      <c r="K116" s="155"/>
      <c r="L116" s="129">
        <f t="shared" si="39"/>
        <v>0</v>
      </c>
      <c r="AX116">
        <f t="shared" ca="1" si="43"/>
        <v>194.65927709999991</v>
      </c>
      <c r="AY116">
        <f t="shared" ca="1" si="35"/>
        <v>230.34072290000009</v>
      </c>
      <c r="AZ116" cm="1">
        <f t="array" aca="1" ref="AZ116" ca="1">_xlfn.LET(_xlpm.rozsah, $J$3:$J$10001,_xlpm.podminka, (_xlpm.rozsah&gt;H116)*(ISNUMBER(_xlpm.rozsah)),_xlpm.indexy, IF(_xlpm.podminka, ROW(_xlpm.rozsah)-MIN(ROW(_xlpm.rozsah))+1),_xlpm.prvni, MIN(_xlpm.indexy),_xlpm.finalni, IF(_xlpm.prvni=1, 2, _xlpm.prvni),INDEX(_xlpm.rozsah, _xlpm.finalni))</f>
        <v>2300</v>
      </c>
      <c r="BA116" cm="1">
        <f t="array" aca="1" ref="BA116" ca="1">INDEX($J$3:$J$10001,MATCH(AZ116,$J$3:$J$10004,0)-1)</f>
        <v>2200</v>
      </c>
      <c r="BB116">
        <f t="shared" ca="1" si="45"/>
        <v>180</v>
      </c>
      <c r="BC116">
        <f t="shared" ca="1" si="45"/>
        <v>245</v>
      </c>
      <c r="BD116">
        <f t="shared" ca="1" si="44"/>
        <v>-65</v>
      </c>
      <c r="BE116">
        <f t="shared" ca="1" si="36"/>
        <v>194.65927709999991</v>
      </c>
      <c r="BF116">
        <f t="shared" ca="1" si="41"/>
        <v>192.03662754901785</v>
      </c>
      <c r="BG116">
        <f t="shared" ca="1" si="37"/>
        <v>232.96337245098215</v>
      </c>
      <c r="BH116" cm="1">
        <f t="array" aca="1" ref="BH116" ca="1">_xlfn.LET(_xlpm.rozsah, $J$3:$J$10001,_xlpm.podminka, (_xlpm.rozsah&gt;E116)*(ISNUMBER(_xlpm.rozsah)),_xlpm.indexy, IF(_xlpm.podminka, ROW(_xlpm.rozsah)-MIN(ROW(_xlpm.rozsah))+1),_xlpm.prvni, MIN(_xlpm.indexy),_xlpm.finalni, IF(_xlpm.prvni=1, 2, _xlpm.prvni),INDEX(_xlpm.rozsah, _xlpm.finalni))</f>
        <v>2300</v>
      </c>
      <c r="BI116" cm="1">
        <f t="array" aca="1" ref="BI116" ca="1">INDEX($J$3:$J$10001,MATCH(BH116,$J$3:$J$10004,0)-1)</f>
        <v>2200</v>
      </c>
      <c r="BJ116">
        <f t="shared" ca="1" si="46"/>
        <v>180</v>
      </c>
      <c r="BK116">
        <f t="shared" ca="1" si="46"/>
        <v>245</v>
      </c>
      <c r="BL116">
        <f t="shared" ca="1" si="42"/>
        <v>-65</v>
      </c>
      <c r="BM116">
        <f t="shared" ca="1" si="38"/>
        <v>192.03662754901785</v>
      </c>
    </row>
    <row r="117" spans="1:65" x14ac:dyDescent="0.25">
      <c r="A117" s="64">
        <v>114</v>
      </c>
      <c r="B117" s="64">
        <v>103</v>
      </c>
      <c r="C117" s="64">
        <v>32</v>
      </c>
      <c r="D117" s="18">
        <v>114</v>
      </c>
      <c r="E117" s="21">
        <f t="shared" ca="1" si="31"/>
        <v>2281.4821114630495</v>
      </c>
      <c r="F117" s="22">
        <f t="shared" ca="1" si="32"/>
        <v>61.451720815685711</v>
      </c>
      <c r="G117" s="28">
        <v>114</v>
      </c>
      <c r="H117" s="24">
        <f t="shared" ca="1" si="33"/>
        <v>2277.4472660000001</v>
      </c>
      <c r="I117" s="25">
        <f t="shared" ca="1" si="34"/>
        <v>62.29096867199997</v>
      </c>
      <c r="J117" s="155"/>
      <c r="K117" s="155"/>
      <c r="L117" s="129">
        <f t="shared" si="39"/>
        <v>0</v>
      </c>
      <c r="AX117">
        <f t="shared" ca="1" si="43"/>
        <v>194.65927709999991</v>
      </c>
      <c r="AY117">
        <f t="shared" ca="1" si="35"/>
        <v>230.34072290000009</v>
      </c>
      <c r="AZ117" cm="1">
        <f t="array" aca="1" ref="AZ117" ca="1">_xlfn.LET(_xlpm.rozsah, $J$3:$J$10001,_xlpm.podminka, (_xlpm.rozsah&gt;H117)*(ISNUMBER(_xlpm.rozsah)),_xlpm.indexy, IF(_xlpm.podminka, ROW(_xlpm.rozsah)-MIN(ROW(_xlpm.rozsah))+1),_xlpm.prvni, MIN(_xlpm.indexy),_xlpm.finalni, IF(_xlpm.prvni=1, 2, _xlpm.prvni),INDEX(_xlpm.rozsah, _xlpm.finalni))</f>
        <v>2300</v>
      </c>
      <c r="BA117" cm="1">
        <f t="array" aca="1" ref="BA117" ca="1">INDEX($J$3:$J$10001,MATCH(AZ117,$J$3:$J$10004,0)-1)</f>
        <v>2200</v>
      </c>
      <c r="BB117">
        <f t="shared" ca="1" si="45"/>
        <v>180</v>
      </c>
      <c r="BC117">
        <f t="shared" ca="1" si="45"/>
        <v>245</v>
      </c>
      <c r="BD117">
        <f t="shared" ca="1" si="44"/>
        <v>-65</v>
      </c>
      <c r="BE117">
        <f t="shared" ca="1" si="36"/>
        <v>194.65927709999991</v>
      </c>
      <c r="BF117">
        <f t="shared" ca="1" si="41"/>
        <v>192.03662754901785</v>
      </c>
      <c r="BG117">
        <f t="shared" ca="1" si="37"/>
        <v>232.96337245098215</v>
      </c>
      <c r="BH117" cm="1">
        <f t="array" aca="1" ref="BH117" ca="1">_xlfn.LET(_xlpm.rozsah, $J$3:$J$10001,_xlpm.podminka, (_xlpm.rozsah&gt;E117)*(ISNUMBER(_xlpm.rozsah)),_xlpm.indexy, IF(_xlpm.podminka, ROW(_xlpm.rozsah)-MIN(ROW(_xlpm.rozsah))+1),_xlpm.prvni, MIN(_xlpm.indexy),_xlpm.finalni, IF(_xlpm.prvni=1, 2, _xlpm.prvni),INDEX(_xlpm.rozsah, _xlpm.finalni))</f>
        <v>2300</v>
      </c>
      <c r="BI117" cm="1">
        <f t="array" aca="1" ref="BI117" ca="1">INDEX($J$3:$J$10001,MATCH(BH117,$J$3:$J$10004,0)-1)</f>
        <v>2200</v>
      </c>
      <c r="BJ117">
        <f t="shared" ca="1" si="46"/>
        <v>180</v>
      </c>
      <c r="BK117">
        <f t="shared" ca="1" si="46"/>
        <v>245</v>
      </c>
      <c r="BL117">
        <f t="shared" ca="1" si="42"/>
        <v>-65</v>
      </c>
      <c r="BM117">
        <f t="shared" ca="1" si="38"/>
        <v>192.03662754901785</v>
      </c>
    </row>
    <row r="118" spans="1:65" x14ac:dyDescent="0.25">
      <c r="A118" s="64">
        <v>115</v>
      </c>
      <c r="B118" s="64">
        <v>104</v>
      </c>
      <c r="C118" s="64">
        <v>25</v>
      </c>
      <c r="D118" s="18">
        <v>115</v>
      </c>
      <c r="E118" s="21">
        <f t="shared" ca="1" si="31"/>
        <v>2296.8363067199721</v>
      </c>
      <c r="F118" s="22">
        <f t="shared" ca="1" si="32"/>
        <v>45.514100158004538</v>
      </c>
      <c r="G118" s="23">
        <v>115</v>
      </c>
      <c r="H118" s="24">
        <f t="shared" ca="1" si="33"/>
        <v>2292.7622879999999</v>
      </c>
      <c r="I118" s="25">
        <f t="shared" ca="1" si="34"/>
        <v>46.176128200000015</v>
      </c>
      <c r="J118" s="155"/>
      <c r="K118" s="155"/>
      <c r="L118" s="129">
        <f t="shared" si="39"/>
        <v>0</v>
      </c>
      <c r="AX118">
        <f t="shared" ca="1" si="43"/>
        <v>184.70451280000006</v>
      </c>
      <c r="AY118">
        <f t="shared" ca="1" si="35"/>
        <v>240.29548719999994</v>
      </c>
      <c r="AZ118" cm="1">
        <f t="array" aca="1" ref="AZ118" ca="1">_xlfn.LET(_xlpm.rozsah, $J$3:$J$10001,_xlpm.podminka, (_xlpm.rozsah&gt;H118)*(ISNUMBER(_xlpm.rozsah)),_xlpm.indexy, IF(_xlpm.podminka, ROW(_xlpm.rozsah)-MIN(ROW(_xlpm.rozsah))+1),_xlpm.prvni, MIN(_xlpm.indexy),_xlpm.finalni, IF(_xlpm.prvni=1, 2, _xlpm.prvni),INDEX(_xlpm.rozsah, _xlpm.finalni))</f>
        <v>2300</v>
      </c>
      <c r="BA118" cm="1">
        <f t="array" aca="1" ref="BA118" ca="1">INDEX($J$3:$J$10001,MATCH(AZ118,$J$3:$J$10004,0)-1)</f>
        <v>2200</v>
      </c>
      <c r="BB118">
        <f t="shared" ca="1" si="45"/>
        <v>180</v>
      </c>
      <c r="BC118">
        <f t="shared" ca="1" si="45"/>
        <v>245</v>
      </c>
      <c r="BD118">
        <f t="shared" ca="1" si="44"/>
        <v>-65</v>
      </c>
      <c r="BE118">
        <f t="shared" ca="1" si="36"/>
        <v>184.70451280000006</v>
      </c>
      <c r="BF118">
        <f t="shared" ca="1" si="41"/>
        <v>182.05640063201815</v>
      </c>
      <c r="BG118">
        <f t="shared" ca="1" si="37"/>
        <v>242.94359936798185</v>
      </c>
      <c r="BH118" cm="1">
        <f t="array" aca="1" ref="BH118" ca="1">_xlfn.LET(_xlpm.rozsah, $J$3:$J$10001,_xlpm.podminka, (_xlpm.rozsah&gt;E118)*(ISNUMBER(_xlpm.rozsah)),_xlpm.indexy, IF(_xlpm.podminka, ROW(_xlpm.rozsah)-MIN(ROW(_xlpm.rozsah))+1),_xlpm.prvni, MIN(_xlpm.indexy),_xlpm.finalni, IF(_xlpm.prvni=1, 2, _xlpm.prvni),INDEX(_xlpm.rozsah, _xlpm.finalni))</f>
        <v>2300</v>
      </c>
      <c r="BI118" cm="1">
        <f t="array" aca="1" ref="BI118" ca="1">INDEX($J$3:$J$10001,MATCH(BH118,$J$3:$J$10004,0)-1)</f>
        <v>2200</v>
      </c>
      <c r="BJ118">
        <f t="shared" ca="1" si="46"/>
        <v>180</v>
      </c>
      <c r="BK118">
        <f t="shared" ca="1" si="46"/>
        <v>245</v>
      </c>
      <c r="BL118">
        <f t="shared" ca="1" si="42"/>
        <v>-65</v>
      </c>
      <c r="BM118">
        <f t="shared" ca="1" si="38"/>
        <v>182.05640063201815</v>
      </c>
    </row>
    <row r="119" spans="1:65" x14ac:dyDescent="0.25">
      <c r="A119" s="64">
        <v>116</v>
      </c>
      <c r="B119" s="64">
        <v>103</v>
      </c>
      <c r="C119" s="64">
        <v>38</v>
      </c>
      <c r="D119" s="18">
        <v>116</v>
      </c>
      <c r="E119" s="21">
        <f t="shared" ca="1" si="31"/>
        <v>2281.4821114630495</v>
      </c>
      <c r="F119" s="22">
        <f t="shared" ca="1" si="32"/>
        <v>72.973918468626778</v>
      </c>
      <c r="G119" s="28">
        <v>116</v>
      </c>
      <c r="H119" s="24">
        <f t="shared" ca="1" si="33"/>
        <v>2277.4472660000001</v>
      </c>
      <c r="I119" s="25">
        <f t="shared" ca="1" si="34"/>
        <v>73.97052529799997</v>
      </c>
      <c r="J119" s="155"/>
      <c r="K119" s="155"/>
      <c r="L119" s="129">
        <f t="shared" si="39"/>
        <v>0</v>
      </c>
      <c r="AX119">
        <f t="shared" ca="1" si="43"/>
        <v>194.65927709999991</v>
      </c>
      <c r="AY119">
        <f t="shared" ca="1" si="35"/>
        <v>230.34072290000009</v>
      </c>
      <c r="AZ119" cm="1">
        <f t="array" aca="1" ref="AZ119" ca="1">_xlfn.LET(_xlpm.rozsah, $J$3:$J$10001,_xlpm.podminka, (_xlpm.rozsah&gt;H119)*(ISNUMBER(_xlpm.rozsah)),_xlpm.indexy, IF(_xlpm.podminka, ROW(_xlpm.rozsah)-MIN(ROW(_xlpm.rozsah))+1),_xlpm.prvni, MIN(_xlpm.indexy),_xlpm.finalni, IF(_xlpm.prvni=1, 2, _xlpm.prvni),INDEX(_xlpm.rozsah, _xlpm.finalni))</f>
        <v>2300</v>
      </c>
      <c r="BA119" cm="1">
        <f t="array" aca="1" ref="BA119" ca="1">INDEX($J$3:$J$10001,MATCH(AZ119,$J$3:$J$10004,0)-1)</f>
        <v>2200</v>
      </c>
      <c r="BB119">
        <f t="shared" ca="1" si="45"/>
        <v>180</v>
      </c>
      <c r="BC119">
        <f t="shared" ca="1" si="45"/>
        <v>245</v>
      </c>
      <c r="BD119">
        <f t="shared" ca="1" si="44"/>
        <v>-65</v>
      </c>
      <c r="BE119">
        <f t="shared" ca="1" si="36"/>
        <v>194.65927709999991</v>
      </c>
      <c r="BF119">
        <f t="shared" ca="1" si="41"/>
        <v>192.03662754901785</v>
      </c>
      <c r="BG119">
        <f t="shared" ca="1" si="37"/>
        <v>232.96337245098215</v>
      </c>
      <c r="BH119" cm="1">
        <f t="array" aca="1" ref="BH119" ca="1">_xlfn.LET(_xlpm.rozsah, $J$3:$J$10001,_xlpm.podminka, (_xlpm.rozsah&gt;E119)*(ISNUMBER(_xlpm.rozsah)),_xlpm.indexy, IF(_xlpm.podminka, ROW(_xlpm.rozsah)-MIN(ROW(_xlpm.rozsah))+1),_xlpm.prvni, MIN(_xlpm.indexy),_xlpm.finalni, IF(_xlpm.prvni=1, 2, _xlpm.prvni),INDEX(_xlpm.rozsah, _xlpm.finalni))</f>
        <v>2300</v>
      </c>
      <c r="BI119" cm="1">
        <f t="array" aca="1" ref="BI119" ca="1">INDEX($J$3:$J$10001,MATCH(BH119,$J$3:$J$10004,0)-1)</f>
        <v>2200</v>
      </c>
      <c r="BJ119">
        <f t="shared" ca="1" si="46"/>
        <v>180</v>
      </c>
      <c r="BK119">
        <f t="shared" ca="1" si="46"/>
        <v>245</v>
      </c>
      <c r="BL119">
        <f t="shared" ca="1" si="42"/>
        <v>-65</v>
      </c>
      <c r="BM119">
        <f t="shared" ca="1" si="38"/>
        <v>192.03662754901785</v>
      </c>
    </row>
    <row r="120" spans="1:65" x14ac:dyDescent="0.25">
      <c r="A120" s="64">
        <v>117</v>
      </c>
      <c r="B120" s="64">
        <v>103</v>
      </c>
      <c r="C120" s="64">
        <v>39</v>
      </c>
      <c r="D120" s="18">
        <v>117</v>
      </c>
      <c r="E120" s="21">
        <f t="shared" ca="1" si="31"/>
        <v>2281.4821114630495</v>
      </c>
      <c r="F120" s="22">
        <f t="shared" ca="1" si="32"/>
        <v>74.894284744116959</v>
      </c>
      <c r="G120" s="23">
        <v>117</v>
      </c>
      <c r="H120" s="24">
        <f t="shared" ca="1" si="33"/>
        <v>2277.4472660000001</v>
      </c>
      <c r="I120" s="25">
        <f t="shared" ca="1" si="34"/>
        <v>75.917118068999969</v>
      </c>
      <c r="J120" s="155"/>
      <c r="K120" s="155"/>
      <c r="L120" s="129">
        <f t="shared" si="39"/>
        <v>0</v>
      </c>
      <c r="AX120">
        <f t="shared" ca="1" si="43"/>
        <v>194.65927709999991</v>
      </c>
      <c r="AY120">
        <f t="shared" ca="1" si="35"/>
        <v>230.34072290000009</v>
      </c>
      <c r="AZ120" cm="1">
        <f t="array" aca="1" ref="AZ120" ca="1">_xlfn.LET(_xlpm.rozsah, $J$3:$J$10001,_xlpm.podminka, (_xlpm.rozsah&gt;H120)*(ISNUMBER(_xlpm.rozsah)),_xlpm.indexy, IF(_xlpm.podminka, ROW(_xlpm.rozsah)-MIN(ROW(_xlpm.rozsah))+1),_xlpm.prvni, MIN(_xlpm.indexy),_xlpm.finalni, IF(_xlpm.prvni=1, 2, _xlpm.prvni),INDEX(_xlpm.rozsah, _xlpm.finalni))</f>
        <v>2300</v>
      </c>
      <c r="BA120" cm="1">
        <f t="array" aca="1" ref="BA120" ca="1">INDEX($J$3:$J$10001,MATCH(AZ120,$J$3:$J$10004,0)-1)</f>
        <v>2200</v>
      </c>
      <c r="BB120">
        <f t="shared" ca="1" si="45"/>
        <v>180</v>
      </c>
      <c r="BC120">
        <f t="shared" ca="1" si="45"/>
        <v>245</v>
      </c>
      <c r="BD120">
        <f t="shared" ca="1" si="44"/>
        <v>-65</v>
      </c>
      <c r="BE120">
        <f t="shared" ca="1" si="36"/>
        <v>194.65927709999991</v>
      </c>
      <c r="BF120">
        <f t="shared" ca="1" si="41"/>
        <v>192.03662754901785</v>
      </c>
      <c r="BG120">
        <f t="shared" ca="1" si="37"/>
        <v>232.96337245098215</v>
      </c>
      <c r="BH120" cm="1">
        <f t="array" aca="1" ref="BH120" ca="1">_xlfn.LET(_xlpm.rozsah, $J$3:$J$10001,_xlpm.podminka, (_xlpm.rozsah&gt;E120)*(ISNUMBER(_xlpm.rozsah)),_xlpm.indexy, IF(_xlpm.podminka, ROW(_xlpm.rozsah)-MIN(ROW(_xlpm.rozsah))+1),_xlpm.prvni, MIN(_xlpm.indexy),_xlpm.finalni, IF(_xlpm.prvni=1, 2, _xlpm.prvni),INDEX(_xlpm.rozsah, _xlpm.finalni))</f>
        <v>2300</v>
      </c>
      <c r="BI120" cm="1">
        <f t="array" aca="1" ref="BI120" ca="1">INDEX($J$3:$J$10001,MATCH(BH120,$J$3:$J$10004,0)-1)</f>
        <v>2200</v>
      </c>
      <c r="BJ120">
        <f t="shared" ca="1" si="46"/>
        <v>180</v>
      </c>
      <c r="BK120">
        <f t="shared" ca="1" si="46"/>
        <v>245</v>
      </c>
      <c r="BL120">
        <f t="shared" ca="1" si="42"/>
        <v>-65</v>
      </c>
      <c r="BM120">
        <f t="shared" ca="1" si="38"/>
        <v>192.03662754901785</v>
      </c>
    </row>
    <row r="121" spans="1:65" x14ac:dyDescent="0.25">
      <c r="A121" s="64">
        <v>118</v>
      </c>
      <c r="B121" s="64">
        <v>103</v>
      </c>
      <c r="C121" s="64">
        <v>34</v>
      </c>
      <c r="D121" s="18">
        <v>118</v>
      </c>
      <c r="E121" s="21">
        <f t="shared" ca="1" si="31"/>
        <v>2281.4821114630495</v>
      </c>
      <c r="F121" s="22">
        <f t="shared" ca="1" si="32"/>
        <v>65.292453366666066</v>
      </c>
      <c r="G121" s="28">
        <v>118</v>
      </c>
      <c r="H121" s="24">
        <f t="shared" ca="1" si="33"/>
        <v>2277.4472660000001</v>
      </c>
      <c r="I121" s="25">
        <f t="shared" ca="1" si="34"/>
        <v>66.184154213999975</v>
      </c>
      <c r="J121" s="155"/>
      <c r="K121" s="155"/>
      <c r="L121" s="129">
        <f t="shared" si="39"/>
        <v>0</v>
      </c>
      <c r="AX121">
        <f t="shared" ca="1" si="43"/>
        <v>194.65927709999991</v>
      </c>
      <c r="AY121">
        <f t="shared" ca="1" si="35"/>
        <v>230.34072290000009</v>
      </c>
      <c r="AZ121" cm="1">
        <f t="array" aca="1" ref="AZ121" ca="1">_xlfn.LET(_xlpm.rozsah, $J$3:$J$10001,_xlpm.podminka, (_xlpm.rozsah&gt;H121)*(ISNUMBER(_xlpm.rozsah)),_xlpm.indexy, IF(_xlpm.podminka, ROW(_xlpm.rozsah)-MIN(ROW(_xlpm.rozsah))+1),_xlpm.prvni, MIN(_xlpm.indexy),_xlpm.finalni, IF(_xlpm.prvni=1, 2, _xlpm.prvni),INDEX(_xlpm.rozsah, _xlpm.finalni))</f>
        <v>2300</v>
      </c>
      <c r="BA121" cm="1">
        <f t="array" aca="1" ref="BA121" ca="1">INDEX($J$3:$J$10001,MATCH(AZ121,$J$3:$J$10004,0)-1)</f>
        <v>2200</v>
      </c>
      <c r="BB121">
        <f t="shared" ca="1" si="45"/>
        <v>180</v>
      </c>
      <c r="BC121">
        <f t="shared" ca="1" si="45"/>
        <v>245</v>
      </c>
      <c r="BD121">
        <f t="shared" ca="1" si="44"/>
        <v>-65</v>
      </c>
      <c r="BE121">
        <f t="shared" ca="1" si="36"/>
        <v>194.65927709999991</v>
      </c>
      <c r="BF121">
        <f t="shared" ca="1" si="41"/>
        <v>192.03662754901785</v>
      </c>
      <c r="BG121">
        <f t="shared" ca="1" si="37"/>
        <v>232.96337245098215</v>
      </c>
      <c r="BH121" cm="1">
        <f t="array" aca="1" ref="BH121" ca="1">_xlfn.LET(_xlpm.rozsah, $J$3:$J$10001,_xlpm.podminka, (_xlpm.rozsah&gt;E121)*(ISNUMBER(_xlpm.rozsah)),_xlpm.indexy, IF(_xlpm.podminka, ROW(_xlpm.rozsah)-MIN(ROW(_xlpm.rozsah))+1),_xlpm.prvni, MIN(_xlpm.indexy),_xlpm.finalni, IF(_xlpm.prvni=1, 2, _xlpm.prvni),INDEX(_xlpm.rozsah, _xlpm.finalni))</f>
        <v>2300</v>
      </c>
      <c r="BI121" cm="1">
        <f t="array" aca="1" ref="BI121" ca="1">INDEX($J$3:$J$10001,MATCH(BH121,$J$3:$J$10004,0)-1)</f>
        <v>2200</v>
      </c>
      <c r="BJ121">
        <f t="shared" ca="1" si="46"/>
        <v>180</v>
      </c>
      <c r="BK121">
        <f t="shared" ca="1" si="46"/>
        <v>245</v>
      </c>
      <c r="BL121">
        <f t="shared" ca="1" si="42"/>
        <v>-65</v>
      </c>
      <c r="BM121">
        <f t="shared" ca="1" si="38"/>
        <v>192.03662754901785</v>
      </c>
    </row>
    <row r="122" spans="1:65" x14ac:dyDescent="0.25">
      <c r="A122" s="64">
        <v>119</v>
      </c>
      <c r="B122" s="64">
        <v>102</v>
      </c>
      <c r="C122" s="64">
        <v>44</v>
      </c>
      <c r="D122" s="18">
        <v>119</v>
      </c>
      <c r="E122" s="21">
        <f t="shared" ca="1" si="31"/>
        <v>2266.1279162061264</v>
      </c>
      <c r="F122" s="22">
        <f t="shared" ca="1" si="32"/>
        <v>88.887415965047836</v>
      </c>
      <c r="G122" s="23">
        <v>119</v>
      </c>
      <c r="H122" s="24">
        <f t="shared" ca="1" si="33"/>
        <v>2262.1322439999999</v>
      </c>
      <c r="I122" s="25">
        <f t="shared" ca="1" si="34"/>
        <v>90.030178216000039</v>
      </c>
      <c r="J122" s="155"/>
      <c r="K122" s="155"/>
      <c r="L122" s="129">
        <f t="shared" si="39"/>
        <v>0</v>
      </c>
      <c r="AX122">
        <f t="shared" ca="1" si="43"/>
        <v>204.61404140000008</v>
      </c>
      <c r="AY122">
        <f t="shared" ca="1" si="35"/>
        <v>220.38595859999992</v>
      </c>
      <c r="AZ122" cm="1">
        <f t="array" aca="1" ref="AZ122" ca="1">_xlfn.LET(_xlpm.rozsah, $J$3:$J$10001,_xlpm.podminka, (_xlpm.rozsah&gt;H122)*(ISNUMBER(_xlpm.rozsah)),_xlpm.indexy, IF(_xlpm.podminka, ROW(_xlpm.rozsah)-MIN(ROW(_xlpm.rozsah))+1),_xlpm.prvni, MIN(_xlpm.indexy),_xlpm.finalni, IF(_xlpm.prvni=1, 2, _xlpm.prvni),INDEX(_xlpm.rozsah, _xlpm.finalni))</f>
        <v>2300</v>
      </c>
      <c r="BA122" cm="1">
        <f t="array" aca="1" ref="BA122" ca="1">INDEX($J$3:$J$10001,MATCH(AZ122,$J$3:$J$10004,0)-1)</f>
        <v>2200</v>
      </c>
      <c r="BB122">
        <f t="shared" ca="1" si="45"/>
        <v>180</v>
      </c>
      <c r="BC122">
        <f t="shared" ca="1" si="45"/>
        <v>245</v>
      </c>
      <c r="BD122">
        <f t="shared" ca="1" si="44"/>
        <v>-65</v>
      </c>
      <c r="BE122">
        <f t="shared" ca="1" si="36"/>
        <v>204.61404140000008</v>
      </c>
      <c r="BF122">
        <f t="shared" ca="1" si="41"/>
        <v>202.01685446601783</v>
      </c>
      <c r="BG122">
        <f t="shared" ca="1" si="37"/>
        <v>222.98314553398217</v>
      </c>
      <c r="BH122" cm="1">
        <f t="array" aca="1" ref="BH122" ca="1">_xlfn.LET(_xlpm.rozsah, $J$3:$J$10001,_xlpm.podminka, (_xlpm.rozsah&gt;E122)*(ISNUMBER(_xlpm.rozsah)),_xlpm.indexy, IF(_xlpm.podminka, ROW(_xlpm.rozsah)-MIN(ROW(_xlpm.rozsah))+1),_xlpm.prvni, MIN(_xlpm.indexy),_xlpm.finalni, IF(_xlpm.prvni=1, 2, _xlpm.prvni),INDEX(_xlpm.rozsah, _xlpm.finalni))</f>
        <v>2300</v>
      </c>
      <c r="BI122" cm="1">
        <f t="array" aca="1" ref="BI122" ca="1">INDEX($J$3:$J$10001,MATCH(BH122,$J$3:$J$10004,0)-1)</f>
        <v>2200</v>
      </c>
      <c r="BJ122">
        <f t="shared" ca="1" si="46"/>
        <v>180</v>
      </c>
      <c r="BK122">
        <f t="shared" ca="1" si="46"/>
        <v>245</v>
      </c>
      <c r="BL122">
        <f t="shared" ca="1" si="42"/>
        <v>-65</v>
      </c>
      <c r="BM122">
        <f t="shared" ca="1" si="38"/>
        <v>202.01685446601783</v>
      </c>
    </row>
    <row r="123" spans="1:65" x14ac:dyDescent="0.25">
      <c r="A123" s="64">
        <v>120</v>
      </c>
      <c r="B123" s="64">
        <v>103</v>
      </c>
      <c r="C123" s="64">
        <v>38</v>
      </c>
      <c r="D123" s="18">
        <v>120</v>
      </c>
      <c r="E123" s="21">
        <f t="shared" ca="1" si="31"/>
        <v>2281.4821114630495</v>
      </c>
      <c r="F123" s="22">
        <f t="shared" ca="1" si="32"/>
        <v>72.973918468626778</v>
      </c>
      <c r="G123" s="28">
        <v>120</v>
      </c>
      <c r="H123" s="24">
        <f t="shared" ca="1" si="33"/>
        <v>2277.4472660000001</v>
      </c>
      <c r="I123" s="25">
        <f t="shared" ca="1" si="34"/>
        <v>73.97052529799997</v>
      </c>
      <c r="J123" s="155"/>
      <c r="K123" s="155"/>
      <c r="L123" s="129">
        <f t="shared" si="39"/>
        <v>0</v>
      </c>
      <c r="AX123">
        <f t="shared" ca="1" si="43"/>
        <v>194.65927709999991</v>
      </c>
      <c r="AY123">
        <f t="shared" ca="1" si="35"/>
        <v>230.34072290000009</v>
      </c>
      <c r="AZ123" cm="1">
        <f t="array" aca="1" ref="AZ123" ca="1">_xlfn.LET(_xlpm.rozsah, $J$3:$J$10001,_xlpm.podminka, (_xlpm.rozsah&gt;H123)*(ISNUMBER(_xlpm.rozsah)),_xlpm.indexy, IF(_xlpm.podminka, ROW(_xlpm.rozsah)-MIN(ROW(_xlpm.rozsah))+1),_xlpm.prvni, MIN(_xlpm.indexy),_xlpm.finalni, IF(_xlpm.prvni=1, 2, _xlpm.prvni),INDEX(_xlpm.rozsah, _xlpm.finalni))</f>
        <v>2300</v>
      </c>
      <c r="BA123" cm="1">
        <f t="array" aca="1" ref="BA123" ca="1">INDEX($J$3:$J$10001,MATCH(AZ123,$J$3:$J$10004,0)-1)</f>
        <v>2200</v>
      </c>
      <c r="BB123">
        <f t="shared" ca="1" si="45"/>
        <v>180</v>
      </c>
      <c r="BC123">
        <f t="shared" ca="1" si="45"/>
        <v>245</v>
      </c>
      <c r="BD123">
        <f t="shared" ca="1" si="44"/>
        <v>-65</v>
      </c>
      <c r="BE123">
        <f t="shared" ca="1" si="36"/>
        <v>194.65927709999991</v>
      </c>
      <c r="BF123">
        <f t="shared" ca="1" si="41"/>
        <v>192.03662754901785</v>
      </c>
      <c r="BG123">
        <f t="shared" ca="1" si="37"/>
        <v>232.96337245098215</v>
      </c>
      <c r="BH123" cm="1">
        <f t="array" aca="1" ref="BH123" ca="1">_xlfn.LET(_xlpm.rozsah, $J$3:$J$10001,_xlpm.podminka, (_xlpm.rozsah&gt;E123)*(ISNUMBER(_xlpm.rozsah)),_xlpm.indexy, IF(_xlpm.podminka, ROW(_xlpm.rozsah)-MIN(ROW(_xlpm.rozsah))+1),_xlpm.prvni, MIN(_xlpm.indexy),_xlpm.finalni, IF(_xlpm.prvni=1, 2, _xlpm.prvni),INDEX(_xlpm.rozsah, _xlpm.finalni))</f>
        <v>2300</v>
      </c>
      <c r="BI123" cm="1">
        <f t="array" aca="1" ref="BI123" ca="1">INDEX($J$3:$J$10001,MATCH(BH123,$J$3:$J$10004,0)-1)</f>
        <v>2200</v>
      </c>
      <c r="BJ123">
        <f t="shared" ca="1" si="46"/>
        <v>180</v>
      </c>
      <c r="BK123">
        <f t="shared" ca="1" si="46"/>
        <v>245</v>
      </c>
      <c r="BL123">
        <f t="shared" ca="1" si="42"/>
        <v>-65</v>
      </c>
      <c r="BM123">
        <f t="shared" ca="1" si="38"/>
        <v>192.03662754901785</v>
      </c>
    </row>
    <row r="124" spans="1:65" x14ac:dyDescent="0.25">
      <c r="A124" s="64">
        <v>121</v>
      </c>
      <c r="B124" s="64">
        <v>102</v>
      </c>
      <c r="C124" s="64">
        <v>43</v>
      </c>
      <c r="D124" s="18">
        <v>121</v>
      </c>
      <c r="E124" s="21">
        <f t="shared" ca="1" si="31"/>
        <v>2266.1279162061264</v>
      </c>
      <c r="F124" s="22">
        <f t="shared" ca="1" si="32"/>
        <v>86.86724742038767</v>
      </c>
      <c r="G124" s="23">
        <v>121</v>
      </c>
      <c r="H124" s="24">
        <f t="shared" ca="1" si="33"/>
        <v>2262.1322439999999</v>
      </c>
      <c r="I124" s="25">
        <f t="shared" ca="1" si="34"/>
        <v>87.984037802000046</v>
      </c>
      <c r="J124" s="155"/>
      <c r="K124" s="155"/>
      <c r="L124" s="129">
        <f t="shared" si="39"/>
        <v>0</v>
      </c>
      <c r="AX124">
        <f t="shared" ca="1" si="43"/>
        <v>204.61404140000008</v>
      </c>
      <c r="AY124">
        <f t="shared" ca="1" si="35"/>
        <v>220.38595859999992</v>
      </c>
      <c r="AZ124" cm="1">
        <f t="array" aca="1" ref="AZ124" ca="1">_xlfn.LET(_xlpm.rozsah, $J$3:$J$10001,_xlpm.podminka, (_xlpm.rozsah&gt;H124)*(ISNUMBER(_xlpm.rozsah)),_xlpm.indexy, IF(_xlpm.podminka, ROW(_xlpm.rozsah)-MIN(ROW(_xlpm.rozsah))+1),_xlpm.prvni, MIN(_xlpm.indexy),_xlpm.finalni, IF(_xlpm.prvni=1, 2, _xlpm.prvni),INDEX(_xlpm.rozsah, _xlpm.finalni))</f>
        <v>2300</v>
      </c>
      <c r="BA124" cm="1">
        <f t="array" aca="1" ref="BA124" ca="1">INDEX($J$3:$J$10001,MATCH(AZ124,$J$3:$J$10004,0)-1)</f>
        <v>2200</v>
      </c>
      <c r="BB124">
        <f t="shared" ca="1" si="45"/>
        <v>180</v>
      </c>
      <c r="BC124">
        <f t="shared" ca="1" si="45"/>
        <v>245</v>
      </c>
      <c r="BD124">
        <f t="shared" ca="1" si="44"/>
        <v>-65</v>
      </c>
      <c r="BE124">
        <f t="shared" ca="1" si="36"/>
        <v>204.61404140000008</v>
      </c>
      <c r="BF124">
        <f t="shared" ca="1" si="41"/>
        <v>202.01685446601783</v>
      </c>
      <c r="BG124">
        <f t="shared" ca="1" si="37"/>
        <v>222.98314553398217</v>
      </c>
      <c r="BH124" cm="1">
        <f t="array" aca="1" ref="BH124" ca="1">_xlfn.LET(_xlpm.rozsah, $J$3:$J$10001,_xlpm.podminka, (_xlpm.rozsah&gt;E124)*(ISNUMBER(_xlpm.rozsah)),_xlpm.indexy, IF(_xlpm.podminka, ROW(_xlpm.rozsah)-MIN(ROW(_xlpm.rozsah))+1),_xlpm.prvni, MIN(_xlpm.indexy),_xlpm.finalni, IF(_xlpm.prvni=1, 2, _xlpm.prvni),INDEX(_xlpm.rozsah, _xlpm.finalni))</f>
        <v>2300</v>
      </c>
      <c r="BI124" cm="1">
        <f t="array" aca="1" ref="BI124" ca="1">INDEX($J$3:$J$10001,MATCH(BH124,$J$3:$J$10004,0)-1)</f>
        <v>2200</v>
      </c>
      <c r="BJ124">
        <f t="shared" ca="1" si="46"/>
        <v>180</v>
      </c>
      <c r="BK124">
        <f t="shared" ca="1" si="46"/>
        <v>245</v>
      </c>
      <c r="BL124">
        <f t="shared" ca="1" si="42"/>
        <v>-65</v>
      </c>
      <c r="BM124">
        <f t="shared" ca="1" si="38"/>
        <v>202.01685446601783</v>
      </c>
    </row>
    <row r="125" spans="1:65" x14ac:dyDescent="0.25">
      <c r="A125" s="64">
        <v>122</v>
      </c>
      <c r="B125" s="64">
        <v>103</v>
      </c>
      <c r="C125" s="64">
        <v>34</v>
      </c>
      <c r="D125" s="18">
        <v>122</v>
      </c>
      <c r="E125" s="21">
        <f t="shared" ca="1" si="31"/>
        <v>2281.4821114630495</v>
      </c>
      <c r="F125" s="22">
        <f t="shared" ca="1" si="32"/>
        <v>65.292453366666066</v>
      </c>
      <c r="G125" s="28">
        <v>122</v>
      </c>
      <c r="H125" s="24">
        <f t="shared" ca="1" si="33"/>
        <v>2277.4472660000001</v>
      </c>
      <c r="I125" s="25">
        <f t="shared" ca="1" si="34"/>
        <v>66.184154213999975</v>
      </c>
      <c r="J125" s="155"/>
      <c r="K125" s="155"/>
      <c r="L125" s="129">
        <f t="shared" si="39"/>
        <v>0</v>
      </c>
      <c r="AX125">
        <f t="shared" ca="1" si="43"/>
        <v>194.65927709999991</v>
      </c>
      <c r="AY125">
        <f t="shared" ca="1" si="35"/>
        <v>230.34072290000009</v>
      </c>
      <c r="AZ125" cm="1">
        <f t="array" aca="1" ref="AZ125" ca="1">_xlfn.LET(_xlpm.rozsah, $J$3:$J$10001,_xlpm.podminka, (_xlpm.rozsah&gt;H125)*(ISNUMBER(_xlpm.rozsah)),_xlpm.indexy, IF(_xlpm.podminka, ROW(_xlpm.rozsah)-MIN(ROW(_xlpm.rozsah))+1),_xlpm.prvni, MIN(_xlpm.indexy),_xlpm.finalni, IF(_xlpm.prvni=1, 2, _xlpm.prvni),INDEX(_xlpm.rozsah, _xlpm.finalni))</f>
        <v>2300</v>
      </c>
      <c r="BA125" cm="1">
        <f t="array" aca="1" ref="BA125" ca="1">INDEX($J$3:$J$10001,MATCH(AZ125,$J$3:$J$10004,0)-1)</f>
        <v>2200</v>
      </c>
      <c r="BB125">
        <f t="shared" ca="1" si="45"/>
        <v>180</v>
      </c>
      <c r="BC125">
        <f t="shared" ca="1" si="45"/>
        <v>245</v>
      </c>
      <c r="BD125">
        <f t="shared" ca="1" si="44"/>
        <v>-65</v>
      </c>
      <c r="BE125">
        <f t="shared" ca="1" si="36"/>
        <v>194.65927709999991</v>
      </c>
      <c r="BF125">
        <f t="shared" ca="1" si="41"/>
        <v>192.03662754901785</v>
      </c>
      <c r="BG125">
        <f t="shared" ca="1" si="37"/>
        <v>232.96337245098215</v>
      </c>
      <c r="BH125" cm="1">
        <f t="array" aca="1" ref="BH125" ca="1">_xlfn.LET(_xlpm.rozsah, $J$3:$J$10001,_xlpm.podminka, (_xlpm.rozsah&gt;E125)*(ISNUMBER(_xlpm.rozsah)),_xlpm.indexy, IF(_xlpm.podminka, ROW(_xlpm.rozsah)-MIN(ROW(_xlpm.rozsah))+1),_xlpm.prvni, MIN(_xlpm.indexy),_xlpm.finalni, IF(_xlpm.prvni=1, 2, _xlpm.prvni),INDEX(_xlpm.rozsah, _xlpm.finalni))</f>
        <v>2300</v>
      </c>
      <c r="BI125" cm="1">
        <f t="array" aca="1" ref="BI125" ca="1">INDEX($J$3:$J$10001,MATCH(BH125,$J$3:$J$10004,0)-1)</f>
        <v>2200</v>
      </c>
      <c r="BJ125">
        <f t="shared" ca="1" si="46"/>
        <v>180</v>
      </c>
      <c r="BK125">
        <f t="shared" ca="1" si="46"/>
        <v>245</v>
      </c>
      <c r="BL125">
        <f t="shared" ca="1" si="42"/>
        <v>-65</v>
      </c>
      <c r="BM125">
        <f t="shared" ca="1" si="38"/>
        <v>192.03662754901785</v>
      </c>
    </row>
    <row r="126" spans="1:65" x14ac:dyDescent="0.25">
      <c r="A126" s="64">
        <v>123</v>
      </c>
      <c r="B126" s="64">
        <v>102</v>
      </c>
      <c r="C126" s="64">
        <v>41</v>
      </c>
      <c r="D126" s="18">
        <v>123</v>
      </c>
      <c r="E126" s="21">
        <f t="shared" ca="1" si="31"/>
        <v>2266.1279162061264</v>
      </c>
      <c r="F126" s="22">
        <f t="shared" ca="1" si="32"/>
        <v>82.826910331067324</v>
      </c>
      <c r="G126" s="23">
        <v>123</v>
      </c>
      <c r="H126" s="24">
        <f t="shared" ca="1" si="33"/>
        <v>2262.1322439999999</v>
      </c>
      <c r="I126" s="25">
        <f t="shared" ca="1" si="34"/>
        <v>83.891756974000032</v>
      </c>
      <c r="J126" s="155"/>
      <c r="K126" s="155"/>
      <c r="L126" s="129">
        <f t="shared" si="39"/>
        <v>0</v>
      </c>
      <c r="AX126">
        <f t="shared" ca="1" si="43"/>
        <v>204.61404140000008</v>
      </c>
      <c r="AY126">
        <f t="shared" ca="1" si="35"/>
        <v>220.38595859999992</v>
      </c>
      <c r="AZ126" cm="1">
        <f t="array" aca="1" ref="AZ126" ca="1">_xlfn.LET(_xlpm.rozsah, $J$3:$J$10001,_xlpm.podminka, (_xlpm.rozsah&gt;H126)*(ISNUMBER(_xlpm.rozsah)),_xlpm.indexy, IF(_xlpm.podminka, ROW(_xlpm.rozsah)-MIN(ROW(_xlpm.rozsah))+1),_xlpm.prvni, MIN(_xlpm.indexy),_xlpm.finalni, IF(_xlpm.prvni=1, 2, _xlpm.prvni),INDEX(_xlpm.rozsah, _xlpm.finalni))</f>
        <v>2300</v>
      </c>
      <c r="BA126" cm="1">
        <f t="array" aca="1" ref="BA126" ca="1">INDEX($J$3:$J$10001,MATCH(AZ126,$J$3:$J$10004,0)-1)</f>
        <v>2200</v>
      </c>
      <c r="BB126">
        <f t="shared" ca="1" si="45"/>
        <v>180</v>
      </c>
      <c r="BC126">
        <f t="shared" ca="1" si="45"/>
        <v>245</v>
      </c>
      <c r="BD126">
        <f t="shared" ca="1" si="44"/>
        <v>-65</v>
      </c>
      <c r="BE126">
        <f t="shared" ca="1" si="36"/>
        <v>204.61404140000008</v>
      </c>
      <c r="BF126">
        <f t="shared" ca="1" si="41"/>
        <v>202.01685446601783</v>
      </c>
      <c r="BG126">
        <f t="shared" ca="1" si="37"/>
        <v>222.98314553398217</v>
      </c>
      <c r="BH126" cm="1">
        <f t="array" aca="1" ref="BH126" ca="1">_xlfn.LET(_xlpm.rozsah, $J$3:$J$10001,_xlpm.podminka, (_xlpm.rozsah&gt;E126)*(ISNUMBER(_xlpm.rozsah)),_xlpm.indexy, IF(_xlpm.podminka, ROW(_xlpm.rozsah)-MIN(ROW(_xlpm.rozsah))+1),_xlpm.prvni, MIN(_xlpm.indexy),_xlpm.finalni, IF(_xlpm.prvni=1, 2, _xlpm.prvni),INDEX(_xlpm.rozsah, _xlpm.finalni))</f>
        <v>2300</v>
      </c>
      <c r="BI126" cm="1">
        <f t="array" aca="1" ref="BI126" ca="1">INDEX($J$3:$J$10001,MATCH(BH126,$J$3:$J$10004,0)-1)</f>
        <v>2200</v>
      </c>
      <c r="BJ126">
        <f t="shared" ca="1" si="46"/>
        <v>180</v>
      </c>
      <c r="BK126">
        <f t="shared" ca="1" si="46"/>
        <v>245</v>
      </c>
      <c r="BL126">
        <f t="shared" ca="1" si="42"/>
        <v>-65</v>
      </c>
      <c r="BM126">
        <f t="shared" ca="1" si="38"/>
        <v>202.01685446601783</v>
      </c>
    </row>
    <row r="127" spans="1:65" x14ac:dyDescent="0.25">
      <c r="A127" s="64">
        <v>124</v>
      </c>
      <c r="B127" s="64">
        <v>103</v>
      </c>
      <c r="C127" s="64">
        <v>44</v>
      </c>
      <c r="D127" s="18">
        <v>124</v>
      </c>
      <c r="E127" s="21">
        <f t="shared" ca="1" si="31"/>
        <v>2281.4821114630495</v>
      </c>
      <c r="F127" s="22">
        <f t="shared" ca="1" si="32"/>
        <v>84.496116121567852</v>
      </c>
      <c r="G127" s="28">
        <v>124</v>
      </c>
      <c r="H127" s="24">
        <f t="shared" ca="1" si="33"/>
        <v>2277.4472660000001</v>
      </c>
      <c r="I127" s="25">
        <f t="shared" ca="1" si="34"/>
        <v>85.650081923999963</v>
      </c>
      <c r="J127" s="155"/>
      <c r="K127" s="155"/>
      <c r="L127" s="129">
        <f t="shared" si="39"/>
        <v>0</v>
      </c>
      <c r="AX127">
        <f t="shared" ca="1" si="43"/>
        <v>194.65927709999991</v>
      </c>
      <c r="AY127">
        <f t="shared" ca="1" si="35"/>
        <v>230.34072290000009</v>
      </c>
      <c r="AZ127" cm="1">
        <f t="array" aca="1" ref="AZ127" ca="1">_xlfn.LET(_xlpm.rozsah, $J$3:$J$10001,_xlpm.podminka, (_xlpm.rozsah&gt;H127)*(ISNUMBER(_xlpm.rozsah)),_xlpm.indexy, IF(_xlpm.podminka, ROW(_xlpm.rozsah)-MIN(ROW(_xlpm.rozsah))+1),_xlpm.prvni, MIN(_xlpm.indexy),_xlpm.finalni, IF(_xlpm.prvni=1, 2, _xlpm.prvni),INDEX(_xlpm.rozsah, _xlpm.finalni))</f>
        <v>2300</v>
      </c>
      <c r="BA127" cm="1">
        <f t="array" aca="1" ref="BA127" ca="1">INDEX($J$3:$J$10001,MATCH(AZ127,$J$3:$J$10004,0)-1)</f>
        <v>2200</v>
      </c>
      <c r="BB127">
        <f t="shared" ca="1" si="45"/>
        <v>180</v>
      </c>
      <c r="BC127">
        <f t="shared" ca="1" si="45"/>
        <v>245</v>
      </c>
      <c r="BD127">
        <f t="shared" ca="1" si="44"/>
        <v>-65</v>
      </c>
      <c r="BE127">
        <f t="shared" ca="1" si="36"/>
        <v>194.65927709999991</v>
      </c>
      <c r="BF127">
        <f t="shared" ca="1" si="41"/>
        <v>192.03662754901785</v>
      </c>
      <c r="BG127">
        <f t="shared" ca="1" si="37"/>
        <v>232.96337245098215</v>
      </c>
      <c r="BH127" cm="1">
        <f t="array" aca="1" ref="BH127" ca="1">_xlfn.LET(_xlpm.rozsah, $J$3:$J$10001,_xlpm.podminka, (_xlpm.rozsah&gt;E127)*(ISNUMBER(_xlpm.rozsah)),_xlpm.indexy, IF(_xlpm.podminka, ROW(_xlpm.rozsah)-MIN(ROW(_xlpm.rozsah))+1),_xlpm.prvni, MIN(_xlpm.indexy),_xlpm.finalni, IF(_xlpm.prvni=1, 2, _xlpm.prvni),INDEX(_xlpm.rozsah, _xlpm.finalni))</f>
        <v>2300</v>
      </c>
      <c r="BI127" cm="1">
        <f t="array" aca="1" ref="BI127" ca="1">INDEX($J$3:$J$10001,MATCH(BH127,$J$3:$J$10004,0)-1)</f>
        <v>2200</v>
      </c>
      <c r="BJ127">
        <f t="shared" ca="1" si="46"/>
        <v>180</v>
      </c>
      <c r="BK127">
        <f t="shared" ca="1" si="46"/>
        <v>245</v>
      </c>
      <c r="BL127">
        <f t="shared" ca="1" si="42"/>
        <v>-65</v>
      </c>
      <c r="BM127">
        <f t="shared" ca="1" si="38"/>
        <v>192.03662754901785</v>
      </c>
    </row>
    <row r="128" spans="1:65" x14ac:dyDescent="0.25">
      <c r="A128" s="64">
        <v>125</v>
      </c>
      <c r="B128" s="64">
        <v>103</v>
      </c>
      <c r="C128" s="64">
        <v>37</v>
      </c>
      <c r="D128" s="18">
        <v>125</v>
      </c>
      <c r="E128" s="21">
        <f t="shared" ca="1" si="31"/>
        <v>2281.4821114630495</v>
      </c>
      <c r="F128" s="22">
        <f t="shared" ca="1" si="32"/>
        <v>71.053552193136596</v>
      </c>
      <c r="G128" s="23">
        <v>125</v>
      </c>
      <c r="H128" s="24">
        <f t="shared" ca="1" si="33"/>
        <v>2277.4472660000001</v>
      </c>
      <c r="I128" s="25">
        <f t="shared" ca="1" si="34"/>
        <v>72.023932526999971</v>
      </c>
      <c r="J128" s="155"/>
      <c r="K128" s="155"/>
      <c r="L128" s="129">
        <f t="shared" si="39"/>
        <v>0</v>
      </c>
      <c r="AX128">
        <f t="shared" ca="1" si="43"/>
        <v>194.65927709999991</v>
      </c>
      <c r="AY128">
        <f t="shared" ca="1" si="35"/>
        <v>230.34072290000009</v>
      </c>
      <c r="AZ128" cm="1">
        <f t="array" aca="1" ref="AZ128" ca="1">_xlfn.LET(_xlpm.rozsah, $J$3:$J$10001,_xlpm.podminka, (_xlpm.rozsah&gt;H128)*(ISNUMBER(_xlpm.rozsah)),_xlpm.indexy, IF(_xlpm.podminka, ROW(_xlpm.rozsah)-MIN(ROW(_xlpm.rozsah))+1),_xlpm.prvni, MIN(_xlpm.indexy),_xlpm.finalni, IF(_xlpm.prvni=1, 2, _xlpm.prvni),INDEX(_xlpm.rozsah, _xlpm.finalni))</f>
        <v>2300</v>
      </c>
      <c r="BA128" cm="1">
        <f t="array" aca="1" ref="BA128" ca="1">INDEX($J$3:$J$10001,MATCH(AZ128,$J$3:$J$10004,0)-1)</f>
        <v>2200</v>
      </c>
      <c r="BB128">
        <f t="shared" ca="1" si="45"/>
        <v>180</v>
      </c>
      <c r="BC128">
        <f t="shared" ca="1" si="45"/>
        <v>245</v>
      </c>
      <c r="BD128">
        <f t="shared" ca="1" si="44"/>
        <v>-65</v>
      </c>
      <c r="BE128">
        <f t="shared" ca="1" si="36"/>
        <v>194.65927709999991</v>
      </c>
      <c r="BF128">
        <f t="shared" ca="1" si="41"/>
        <v>192.03662754901785</v>
      </c>
      <c r="BG128">
        <f t="shared" ca="1" si="37"/>
        <v>232.96337245098215</v>
      </c>
      <c r="BH128" cm="1">
        <f t="array" aca="1" ref="BH128" ca="1">_xlfn.LET(_xlpm.rozsah, $J$3:$J$10001,_xlpm.podminka, (_xlpm.rozsah&gt;E128)*(ISNUMBER(_xlpm.rozsah)),_xlpm.indexy, IF(_xlpm.podminka, ROW(_xlpm.rozsah)-MIN(ROW(_xlpm.rozsah))+1),_xlpm.prvni, MIN(_xlpm.indexy),_xlpm.finalni, IF(_xlpm.prvni=1, 2, _xlpm.prvni),INDEX(_xlpm.rozsah, _xlpm.finalni))</f>
        <v>2300</v>
      </c>
      <c r="BI128" cm="1">
        <f t="array" aca="1" ref="BI128" ca="1">INDEX($J$3:$J$10001,MATCH(BH128,$J$3:$J$10004,0)-1)</f>
        <v>2200</v>
      </c>
      <c r="BJ128">
        <f t="shared" ca="1" si="46"/>
        <v>180</v>
      </c>
      <c r="BK128">
        <f t="shared" ca="1" si="46"/>
        <v>245</v>
      </c>
      <c r="BL128">
        <f t="shared" ca="1" si="42"/>
        <v>-65</v>
      </c>
      <c r="BM128">
        <f t="shared" ca="1" si="38"/>
        <v>192.03662754901785</v>
      </c>
    </row>
    <row r="129" spans="1:65" x14ac:dyDescent="0.25">
      <c r="A129" s="64">
        <v>126</v>
      </c>
      <c r="B129" s="64">
        <v>103</v>
      </c>
      <c r="C129" s="64">
        <v>27</v>
      </c>
      <c r="D129" s="18">
        <v>126</v>
      </c>
      <c r="E129" s="21">
        <f t="shared" ca="1" si="31"/>
        <v>2281.4821114630495</v>
      </c>
      <c r="F129" s="22">
        <f t="shared" ca="1" si="32"/>
        <v>51.849889438234825</v>
      </c>
      <c r="G129" s="28">
        <v>126</v>
      </c>
      <c r="H129" s="24">
        <f t="shared" ca="1" si="33"/>
        <v>2277.4472660000001</v>
      </c>
      <c r="I129" s="25">
        <f t="shared" ca="1" si="34"/>
        <v>52.558004816999976</v>
      </c>
      <c r="J129" s="155"/>
      <c r="K129" s="155"/>
      <c r="L129" s="129">
        <f t="shared" si="39"/>
        <v>0</v>
      </c>
      <c r="AX129">
        <f t="shared" ca="1" si="43"/>
        <v>194.65927709999991</v>
      </c>
      <c r="AY129">
        <f t="shared" ca="1" si="35"/>
        <v>230.34072290000009</v>
      </c>
      <c r="AZ129" cm="1">
        <f t="array" aca="1" ref="AZ129" ca="1">_xlfn.LET(_xlpm.rozsah, $J$3:$J$10001,_xlpm.podminka, (_xlpm.rozsah&gt;H129)*(ISNUMBER(_xlpm.rozsah)),_xlpm.indexy, IF(_xlpm.podminka, ROW(_xlpm.rozsah)-MIN(ROW(_xlpm.rozsah))+1),_xlpm.prvni, MIN(_xlpm.indexy),_xlpm.finalni, IF(_xlpm.prvni=1, 2, _xlpm.prvni),INDEX(_xlpm.rozsah, _xlpm.finalni))</f>
        <v>2300</v>
      </c>
      <c r="BA129" cm="1">
        <f t="array" aca="1" ref="BA129" ca="1">INDEX($J$3:$J$10001,MATCH(AZ129,$J$3:$J$10004,0)-1)</f>
        <v>2200</v>
      </c>
      <c r="BB129">
        <f t="shared" ca="1" si="45"/>
        <v>180</v>
      </c>
      <c r="BC129">
        <f t="shared" ca="1" si="45"/>
        <v>245</v>
      </c>
      <c r="BD129">
        <f t="shared" ca="1" si="44"/>
        <v>-65</v>
      </c>
      <c r="BE129">
        <f t="shared" ca="1" si="36"/>
        <v>194.65927709999991</v>
      </c>
      <c r="BF129">
        <f t="shared" ca="1" si="41"/>
        <v>192.03662754901785</v>
      </c>
      <c r="BG129">
        <f t="shared" ca="1" si="37"/>
        <v>232.96337245098215</v>
      </c>
      <c r="BH129" cm="1">
        <f t="array" aca="1" ref="BH129" ca="1">_xlfn.LET(_xlpm.rozsah, $J$3:$J$10001,_xlpm.podminka, (_xlpm.rozsah&gt;E129)*(ISNUMBER(_xlpm.rozsah)),_xlpm.indexy, IF(_xlpm.podminka, ROW(_xlpm.rozsah)-MIN(ROW(_xlpm.rozsah))+1),_xlpm.prvni, MIN(_xlpm.indexy),_xlpm.finalni, IF(_xlpm.prvni=1, 2, _xlpm.prvni),INDEX(_xlpm.rozsah, _xlpm.finalni))</f>
        <v>2300</v>
      </c>
      <c r="BI129" cm="1">
        <f t="array" aca="1" ref="BI129" ca="1">INDEX($J$3:$J$10001,MATCH(BH129,$J$3:$J$10004,0)-1)</f>
        <v>2200</v>
      </c>
      <c r="BJ129">
        <f t="shared" ca="1" si="46"/>
        <v>180</v>
      </c>
      <c r="BK129">
        <f t="shared" ca="1" si="46"/>
        <v>245</v>
      </c>
      <c r="BL129">
        <f t="shared" ca="1" si="42"/>
        <v>-65</v>
      </c>
      <c r="BM129">
        <f t="shared" ca="1" si="38"/>
        <v>192.03662754901785</v>
      </c>
    </row>
    <row r="130" spans="1:65" x14ac:dyDescent="0.25">
      <c r="A130" s="64">
        <v>127</v>
      </c>
      <c r="B130" s="64">
        <v>104</v>
      </c>
      <c r="C130" s="64">
        <v>13</v>
      </c>
      <c r="D130" s="18">
        <v>127</v>
      </c>
      <c r="E130" s="21">
        <f t="shared" ca="1" si="31"/>
        <v>2296.8363067199721</v>
      </c>
      <c r="F130" s="22">
        <f t="shared" ca="1" si="32"/>
        <v>23.667332082162361</v>
      </c>
      <c r="G130" s="23">
        <v>127</v>
      </c>
      <c r="H130" s="24">
        <f t="shared" ca="1" si="33"/>
        <v>2292.7622879999999</v>
      </c>
      <c r="I130" s="25">
        <f t="shared" ca="1" si="34"/>
        <v>24.011586664000006</v>
      </c>
      <c r="J130" s="155"/>
      <c r="K130" s="155"/>
      <c r="L130" s="129">
        <f t="shared" si="39"/>
        <v>0</v>
      </c>
      <c r="AX130">
        <f t="shared" ca="1" si="43"/>
        <v>184.70451280000006</v>
      </c>
      <c r="AY130">
        <f t="shared" ca="1" si="35"/>
        <v>240.29548719999994</v>
      </c>
      <c r="AZ130" cm="1">
        <f t="array" aca="1" ref="AZ130" ca="1">_xlfn.LET(_xlpm.rozsah, $J$3:$J$10001,_xlpm.podminka, (_xlpm.rozsah&gt;H130)*(ISNUMBER(_xlpm.rozsah)),_xlpm.indexy, IF(_xlpm.podminka, ROW(_xlpm.rozsah)-MIN(ROW(_xlpm.rozsah))+1),_xlpm.prvni, MIN(_xlpm.indexy),_xlpm.finalni, IF(_xlpm.prvni=1, 2, _xlpm.prvni),INDEX(_xlpm.rozsah, _xlpm.finalni))</f>
        <v>2300</v>
      </c>
      <c r="BA130" cm="1">
        <f t="array" aca="1" ref="BA130" ca="1">INDEX($J$3:$J$10001,MATCH(AZ130,$J$3:$J$10004,0)-1)</f>
        <v>2200</v>
      </c>
      <c r="BB130">
        <f t="shared" ca="1" si="45"/>
        <v>180</v>
      </c>
      <c r="BC130">
        <f t="shared" ca="1" si="45"/>
        <v>245</v>
      </c>
      <c r="BD130">
        <f t="shared" ca="1" si="44"/>
        <v>-65</v>
      </c>
      <c r="BE130">
        <f t="shared" ca="1" si="36"/>
        <v>184.70451280000006</v>
      </c>
      <c r="BF130">
        <f t="shared" ca="1" si="41"/>
        <v>182.05640063201815</v>
      </c>
      <c r="BG130">
        <f t="shared" ca="1" si="37"/>
        <v>242.94359936798185</v>
      </c>
      <c r="BH130" cm="1">
        <f t="array" aca="1" ref="BH130" ca="1">_xlfn.LET(_xlpm.rozsah, $J$3:$J$10001,_xlpm.podminka, (_xlpm.rozsah&gt;E130)*(ISNUMBER(_xlpm.rozsah)),_xlpm.indexy, IF(_xlpm.podminka, ROW(_xlpm.rozsah)-MIN(ROW(_xlpm.rozsah))+1),_xlpm.prvni, MIN(_xlpm.indexy),_xlpm.finalni, IF(_xlpm.prvni=1, 2, _xlpm.prvni),INDEX(_xlpm.rozsah, _xlpm.finalni))</f>
        <v>2300</v>
      </c>
      <c r="BI130" cm="1">
        <f t="array" aca="1" ref="BI130" ca="1">INDEX($J$3:$J$10001,MATCH(BH130,$J$3:$J$10004,0)-1)</f>
        <v>2200</v>
      </c>
      <c r="BJ130">
        <f t="shared" ca="1" si="46"/>
        <v>180</v>
      </c>
      <c r="BK130">
        <f t="shared" ca="1" si="46"/>
        <v>245</v>
      </c>
      <c r="BL130">
        <f t="shared" ca="1" si="42"/>
        <v>-65</v>
      </c>
      <c r="BM130">
        <f t="shared" ca="1" si="38"/>
        <v>182.05640063201815</v>
      </c>
    </row>
    <row r="131" spans="1:65" x14ac:dyDescent="0.25">
      <c r="A131" s="64">
        <v>128</v>
      </c>
      <c r="B131" s="64">
        <v>104</v>
      </c>
      <c r="C131" s="64">
        <v>30</v>
      </c>
      <c r="D131" s="18">
        <v>128</v>
      </c>
      <c r="E131" s="21">
        <f t="shared" ca="1" si="31"/>
        <v>2296.8363067199721</v>
      </c>
      <c r="F131" s="22">
        <f t="shared" ca="1" si="32"/>
        <v>54.616920189605445</v>
      </c>
      <c r="G131" s="28">
        <v>128</v>
      </c>
      <c r="H131" s="24">
        <f t="shared" ca="1" si="33"/>
        <v>2292.7622879999999</v>
      </c>
      <c r="I131" s="25">
        <f t="shared" ca="1" si="34"/>
        <v>55.411353840000018</v>
      </c>
      <c r="J131" s="155"/>
      <c r="K131" s="155"/>
      <c r="L131" s="129">
        <f t="shared" si="39"/>
        <v>0</v>
      </c>
      <c r="AX131">
        <f t="shared" ca="1" si="43"/>
        <v>184.70451280000006</v>
      </c>
      <c r="AY131">
        <f t="shared" ca="1" si="35"/>
        <v>240.29548719999994</v>
      </c>
      <c r="AZ131" cm="1">
        <f t="array" aca="1" ref="AZ131" ca="1">_xlfn.LET(_xlpm.rozsah, $J$3:$J$10001,_xlpm.podminka, (_xlpm.rozsah&gt;H131)*(ISNUMBER(_xlpm.rozsah)),_xlpm.indexy, IF(_xlpm.podminka, ROW(_xlpm.rozsah)-MIN(ROW(_xlpm.rozsah))+1),_xlpm.prvni, MIN(_xlpm.indexy),_xlpm.finalni, IF(_xlpm.prvni=1, 2, _xlpm.prvni),INDEX(_xlpm.rozsah, _xlpm.finalni))</f>
        <v>2300</v>
      </c>
      <c r="BA131" cm="1">
        <f t="array" aca="1" ref="BA131" ca="1">INDEX($J$3:$J$10001,MATCH(AZ131,$J$3:$J$10004,0)-1)</f>
        <v>2200</v>
      </c>
      <c r="BB131">
        <f t="shared" ca="1" si="45"/>
        <v>180</v>
      </c>
      <c r="BC131">
        <f t="shared" ca="1" si="45"/>
        <v>245</v>
      </c>
      <c r="BD131">
        <f t="shared" ca="1" si="44"/>
        <v>-65</v>
      </c>
      <c r="BE131">
        <f t="shared" ca="1" si="36"/>
        <v>184.70451280000006</v>
      </c>
      <c r="BF131">
        <f t="shared" ca="1" si="41"/>
        <v>182.05640063201815</v>
      </c>
      <c r="BG131">
        <f t="shared" ca="1" si="37"/>
        <v>242.94359936798185</v>
      </c>
      <c r="BH131" cm="1">
        <f t="array" aca="1" ref="BH131" ca="1">_xlfn.LET(_xlpm.rozsah, $J$3:$J$10001,_xlpm.podminka, (_xlpm.rozsah&gt;E131)*(ISNUMBER(_xlpm.rozsah)),_xlpm.indexy, IF(_xlpm.podminka, ROW(_xlpm.rozsah)-MIN(ROW(_xlpm.rozsah))+1),_xlpm.prvni, MIN(_xlpm.indexy),_xlpm.finalni, IF(_xlpm.prvni=1, 2, _xlpm.prvni),INDEX(_xlpm.rozsah, _xlpm.finalni))</f>
        <v>2300</v>
      </c>
      <c r="BI131" cm="1">
        <f t="array" aca="1" ref="BI131" ca="1">INDEX($J$3:$J$10001,MATCH(BH131,$J$3:$J$10004,0)-1)</f>
        <v>2200</v>
      </c>
      <c r="BJ131">
        <f t="shared" ca="1" si="46"/>
        <v>180</v>
      </c>
      <c r="BK131">
        <f t="shared" ca="1" si="46"/>
        <v>245</v>
      </c>
      <c r="BL131">
        <f t="shared" ca="1" si="42"/>
        <v>-65</v>
      </c>
      <c r="BM131">
        <f t="shared" ca="1" si="38"/>
        <v>182.05640063201815</v>
      </c>
    </row>
    <row r="132" spans="1:65" x14ac:dyDescent="0.25">
      <c r="A132" s="64">
        <v>129</v>
      </c>
      <c r="B132" s="64">
        <v>104</v>
      </c>
      <c r="C132" s="64">
        <v>19</v>
      </c>
      <c r="D132" s="18">
        <v>129</v>
      </c>
      <c r="E132" s="21">
        <f t="shared" ref="E132:E195" ca="1" si="47">(B132/100)*($AC$8 - $AC$11)+$AC$11</f>
        <v>2296.8363067199721</v>
      </c>
      <c r="F132" s="22">
        <f t="shared" ref="F132:F195" ca="1" si="48">(C132*BF132)/100</f>
        <v>34.590716120083449</v>
      </c>
      <c r="G132" s="23">
        <v>129</v>
      </c>
      <c r="H132" s="24">
        <f t="shared" ref="H132:H195" ca="1" si="49">(B132/100)*($AF$8 - $AF$11)+$AF$11</f>
        <v>2292.7622879999999</v>
      </c>
      <c r="I132" s="25">
        <f t="shared" ref="I132:I195" ca="1" si="50">(C132*AX132)/100</f>
        <v>35.093857432000014</v>
      </c>
      <c r="J132" s="155"/>
      <c r="K132" s="155"/>
      <c r="L132" s="129">
        <f t="shared" si="39"/>
        <v>0</v>
      </c>
      <c r="AX132">
        <f t="shared" ca="1" si="43"/>
        <v>184.70451280000006</v>
      </c>
      <c r="AY132">
        <f t="shared" ref="AY132:AY195" ca="1" si="51">MIN(BB132:BC132)+((H132-MIN(AZ132:BA132))/(MAX(AZ132:BA132)-MIN(AZ132:BA132)))*(MAX(BB132:BC132)-MIN(BB132:BC132))</f>
        <v>240.29548719999994</v>
      </c>
      <c r="AZ132" cm="1">
        <f t="array" aca="1" ref="AZ132" ca="1">_xlfn.LET(_xlpm.rozsah, $J$3:$J$10001,_xlpm.podminka, (_xlpm.rozsah&gt;H132)*(ISNUMBER(_xlpm.rozsah)),_xlpm.indexy, IF(_xlpm.podminka, ROW(_xlpm.rozsah)-MIN(ROW(_xlpm.rozsah))+1),_xlpm.prvni, MIN(_xlpm.indexy),_xlpm.finalni, IF(_xlpm.prvni=1, 2, _xlpm.prvni),INDEX(_xlpm.rozsah, _xlpm.finalni))</f>
        <v>2300</v>
      </c>
      <c r="BA132" cm="1">
        <f t="array" aca="1" ref="BA132" ca="1">INDEX($J$3:$J$10001,MATCH(AZ132,$J$3:$J$10004,0)-1)</f>
        <v>2200</v>
      </c>
      <c r="BB132">
        <f t="shared" ca="1" si="45"/>
        <v>180</v>
      </c>
      <c r="BC132">
        <f t="shared" ca="1" si="45"/>
        <v>245</v>
      </c>
      <c r="BD132">
        <f t="shared" ca="1" si="44"/>
        <v>-65</v>
      </c>
      <c r="BE132">
        <f t="shared" ref="BE132:BE195" ca="1" si="52">MIN(BB132:BC132)+((MAX(AZ132:BA132)-H132)/(MAX(AZ132:BA132)-MIN(AZ132:BA132)))*(MAX(BB132:BC132)-MIN(BB132:BC132))</f>
        <v>184.70451280000006</v>
      </c>
      <c r="BF132">
        <f t="shared" ca="1" si="41"/>
        <v>182.05640063201815</v>
      </c>
      <c r="BG132">
        <f t="shared" ref="BG132:BG195" ca="1" si="53">MIN(BJ132:BK132)+((E132-MIN(BH132:BI132))/(MAX(BH132:BI132)-MIN(BH132:BI132)))*(MAX(BJ132:BK132)-MIN(BJ132:BK132))</f>
        <v>242.94359936798185</v>
      </c>
      <c r="BH132" cm="1">
        <f t="array" aca="1" ref="BH132" ca="1">_xlfn.LET(_xlpm.rozsah, $J$3:$J$10001,_xlpm.podminka, (_xlpm.rozsah&gt;E132)*(ISNUMBER(_xlpm.rozsah)),_xlpm.indexy, IF(_xlpm.podminka, ROW(_xlpm.rozsah)-MIN(ROW(_xlpm.rozsah))+1),_xlpm.prvni, MIN(_xlpm.indexy),_xlpm.finalni, IF(_xlpm.prvni=1, 2, _xlpm.prvni),INDEX(_xlpm.rozsah, _xlpm.finalni))</f>
        <v>2300</v>
      </c>
      <c r="BI132" cm="1">
        <f t="array" aca="1" ref="BI132" ca="1">INDEX($J$3:$J$10001,MATCH(BH132,$J$3:$J$10004,0)-1)</f>
        <v>2200</v>
      </c>
      <c r="BJ132">
        <f t="shared" ca="1" si="46"/>
        <v>180</v>
      </c>
      <c r="BK132">
        <f t="shared" ca="1" si="46"/>
        <v>245</v>
      </c>
      <c r="BL132">
        <f t="shared" ca="1" si="42"/>
        <v>-65</v>
      </c>
      <c r="BM132">
        <f t="shared" ref="BM132:BM195" ca="1" si="54">MIN(BJ132:BK132)+((MAX(BH132:BI132)-E132)/(MAX(BH132:BI132)-MIN(BH132:BI132)))*(MAX(BJ132:BK132)-MIN(BJ132:BK132))</f>
        <v>182.05640063201815</v>
      </c>
    </row>
    <row r="133" spans="1:65" x14ac:dyDescent="0.25">
      <c r="A133" s="64">
        <v>130</v>
      </c>
      <c r="B133" s="64">
        <v>103</v>
      </c>
      <c r="C133" s="64">
        <v>28</v>
      </c>
      <c r="D133" s="18">
        <v>130</v>
      </c>
      <c r="E133" s="21">
        <f t="shared" ca="1" si="47"/>
        <v>2281.4821114630495</v>
      </c>
      <c r="F133" s="22">
        <f t="shared" ca="1" si="48"/>
        <v>53.770255713725</v>
      </c>
      <c r="G133" s="28">
        <v>130</v>
      </c>
      <c r="H133" s="24">
        <f t="shared" ca="1" si="49"/>
        <v>2277.4472660000001</v>
      </c>
      <c r="I133" s="25">
        <f t="shared" ca="1" si="50"/>
        <v>54.504597587999982</v>
      </c>
      <c r="J133" s="155"/>
      <c r="K133" s="155"/>
      <c r="L133" s="129">
        <f t="shared" ref="L133:L196" si="55">K133*2*PI()*J133/60*0.001</f>
        <v>0</v>
      </c>
      <c r="AX133">
        <f t="shared" ca="1" si="43"/>
        <v>194.65927709999991</v>
      </c>
      <c r="AY133">
        <f t="shared" ca="1" si="51"/>
        <v>230.34072290000009</v>
      </c>
      <c r="AZ133" cm="1">
        <f t="array" aca="1" ref="AZ133" ca="1">_xlfn.LET(_xlpm.rozsah, $J$3:$J$10001,_xlpm.podminka, (_xlpm.rozsah&gt;H133)*(ISNUMBER(_xlpm.rozsah)),_xlpm.indexy, IF(_xlpm.podminka, ROW(_xlpm.rozsah)-MIN(ROW(_xlpm.rozsah))+1),_xlpm.prvni, MIN(_xlpm.indexy),_xlpm.finalni, IF(_xlpm.prvni=1, 2, _xlpm.prvni),INDEX(_xlpm.rozsah, _xlpm.finalni))</f>
        <v>2300</v>
      </c>
      <c r="BA133" cm="1">
        <f t="array" aca="1" ref="BA133" ca="1">INDEX($J$3:$J$10001,MATCH(AZ133,$J$3:$J$10004,0)-1)</f>
        <v>2200</v>
      </c>
      <c r="BB133">
        <f t="shared" ca="1" si="45"/>
        <v>180</v>
      </c>
      <c r="BC133">
        <f t="shared" ca="1" si="45"/>
        <v>245</v>
      </c>
      <c r="BD133">
        <f t="shared" ca="1" si="44"/>
        <v>-65</v>
      </c>
      <c r="BE133">
        <f t="shared" ca="1" si="52"/>
        <v>194.65927709999991</v>
      </c>
      <c r="BF133">
        <f t="shared" ref="BF133:BF196" ca="1" si="56">IF(BL133&lt;0, BM133,BG133)</f>
        <v>192.03662754901785</v>
      </c>
      <c r="BG133">
        <f t="shared" ca="1" si="53"/>
        <v>232.96337245098215</v>
      </c>
      <c r="BH133" cm="1">
        <f t="array" aca="1" ref="BH133" ca="1">_xlfn.LET(_xlpm.rozsah, $J$3:$J$10001,_xlpm.podminka, (_xlpm.rozsah&gt;E133)*(ISNUMBER(_xlpm.rozsah)),_xlpm.indexy, IF(_xlpm.podminka, ROW(_xlpm.rozsah)-MIN(ROW(_xlpm.rozsah))+1),_xlpm.prvni, MIN(_xlpm.indexy),_xlpm.finalni, IF(_xlpm.prvni=1, 2, _xlpm.prvni),INDEX(_xlpm.rozsah, _xlpm.finalni))</f>
        <v>2300</v>
      </c>
      <c r="BI133" cm="1">
        <f t="array" aca="1" ref="BI133" ca="1">INDEX($J$3:$J$10001,MATCH(BH133,$J$3:$J$10004,0)-1)</f>
        <v>2200</v>
      </c>
      <c r="BJ133">
        <f t="shared" ca="1" si="46"/>
        <v>180</v>
      </c>
      <c r="BK133">
        <f t="shared" ca="1" si="46"/>
        <v>245</v>
      </c>
      <c r="BL133">
        <f t="shared" ref="BL133:BL196" ca="1" si="57">BJ133-BK133</f>
        <v>-65</v>
      </c>
      <c r="BM133">
        <f t="shared" ca="1" si="54"/>
        <v>192.03662754901785</v>
      </c>
    </row>
    <row r="134" spans="1:65" x14ac:dyDescent="0.25">
      <c r="A134" s="64">
        <v>131</v>
      </c>
      <c r="B134" s="64">
        <v>104</v>
      </c>
      <c r="C134" s="64">
        <v>40</v>
      </c>
      <c r="D134" s="18">
        <v>131</v>
      </c>
      <c r="E134" s="21">
        <f t="shared" ca="1" si="47"/>
        <v>2296.8363067199721</v>
      </c>
      <c r="F134" s="22">
        <f t="shared" ca="1" si="48"/>
        <v>72.822560252807264</v>
      </c>
      <c r="G134" s="23">
        <v>131</v>
      </c>
      <c r="H134" s="24">
        <f t="shared" ca="1" si="49"/>
        <v>2292.7622879999999</v>
      </c>
      <c r="I134" s="25">
        <f t="shared" ca="1" si="50"/>
        <v>73.881805120000024</v>
      </c>
      <c r="J134" s="155"/>
      <c r="K134" s="155"/>
      <c r="L134" s="129">
        <f t="shared" si="55"/>
        <v>0</v>
      </c>
      <c r="AX134">
        <f t="shared" ca="1" si="43"/>
        <v>184.70451280000006</v>
      </c>
      <c r="AY134">
        <f t="shared" ca="1" si="51"/>
        <v>240.29548719999994</v>
      </c>
      <c r="AZ134" cm="1">
        <f t="array" aca="1" ref="AZ134" ca="1">_xlfn.LET(_xlpm.rozsah, $J$3:$J$10001,_xlpm.podminka, (_xlpm.rozsah&gt;H134)*(ISNUMBER(_xlpm.rozsah)),_xlpm.indexy, IF(_xlpm.podminka, ROW(_xlpm.rozsah)-MIN(ROW(_xlpm.rozsah))+1),_xlpm.prvni, MIN(_xlpm.indexy),_xlpm.finalni, IF(_xlpm.prvni=1, 2, _xlpm.prvni),INDEX(_xlpm.rozsah, _xlpm.finalni))</f>
        <v>2300</v>
      </c>
      <c r="BA134" cm="1">
        <f t="array" aca="1" ref="BA134" ca="1">INDEX($J$3:$J$10001,MATCH(AZ134,$J$3:$J$10004,0)-1)</f>
        <v>2200</v>
      </c>
      <c r="BB134">
        <f t="shared" ca="1" si="45"/>
        <v>180</v>
      </c>
      <c r="BC134">
        <f t="shared" ca="1" si="45"/>
        <v>245</v>
      </c>
      <c r="BD134">
        <f t="shared" ca="1" si="44"/>
        <v>-65</v>
      </c>
      <c r="BE134">
        <f t="shared" ca="1" si="52"/>
        <v>184.70451280000006</v>
      </c>
      <c r="BF134">
        <f t="shared" ca="1" si="56"/>
        <v>182.05640063201815</v>
      </c>
      <c r="BG134">
        <f t="shared" ca="1" si="53"/>
        <v>242.94359936798185</v>
      </c>
      <c r="BH134" cm="1">
        <f t="array" aca="1" ref="BH134" ca="1">_xlfn.LET(_xlpm.rozsah, $J$3:$J$10001,_xlpm.podminka, (_xlpm.rozsah&gt;E134)*(ISNUMBER(_xlpm.rozsah)),_xlpm.indexy, IF(_xlpm.podminka, ROW(_xlpm.rozsah)-MIN(ROW(_xlpm.rozsah))+1),_xlpm.prvni, MIN(_xlpm.indexy),_xlpm.finalni, IF(_xlpm.prvni=1, 2, _xlpm.prvni),INDEX(_xlpm.rozsah, _xlpm.finalni))</f>
        <v>2300</v>
      </c>
      <c r="BI134" cm="1">
        <f t="array" aca="1" ref="BI134" ca="1">INDEX($J$3:$J$10001,MATCH(BH134,$J$3:$J$10004,0)-1)</f>
        <v>2200</v>
      </c>
      <c r="BJ134">
        <f t="shared" ca="1" si="46"/>
        <v>180</v>
      </c>
      <c r="BK134">
        <f t="shared" ca="1" si="46"/>
        <v>245</v>
      </c>
      <c r="BL134">
        <f t="shared" ca="1" si="57"/>
        <v>-65</v>
      </c>
      <c r="BM134">
        <f t="shared" ca="1" si="54"/>
        <v>182.05640063201815</v>
      </c>
    </row>
    <row r="135" spans="1:65" x14ac:dyDescent="0.25">
      <c r="A135" s="64">
        <v>132</v>
      </c>
      <c r="B135" s="64">
        <v>104</v>
      </c>
      <c r="C135" s="64">
        <v>32</v>
      </c>
      <c r="D135" s="18">
        <v>132</v>
      </c>
      <c r="E135" s="21">
        <f t="shared" ca="1" si="47"/>
        <v>2296.8363067199721</v>
      </c>
      <c r="F135" s="22">
        <f t="shared" ca="1" si="48"/>
        <v>58.25804820224581</v>
      </c>
      <c r="G135" s="28">
        <v>132</v>
      </c>
      <c r="H135" s="24">
        <f t="shared" ca="1" si="49"/>
        <v>2292.7622879999999</v>
      </c>
      <c r="I135" s="25">
        <f t="shared" ca="1" si="50"/>
        <v>59.105444096000021</v>
      </c>
      <c r="J135" s="155"/>
      <c r="K135" s="155"/>
      <c r="L135" s="129">
        <f t="shared" si="55"/>
        <v>0</v>
      </c>
      <c r="AX135">
        <f t="shared" ca="1" si="43"/>
        <v>184.70451280000006</v>
      </c>
      <c r="AY135">
        <f t="shared" ca="1" si="51"/>
        <v>240.29548719999994</v>
      </c>
      <c r="AZ135" cm="1">
        <f t="array" aca="1" ref="AZ135" ca="1">_xlfn.LET(_xlpm.rozsah, $J$3:$J$10001,_xlpm.podminka, (_xlpm.rozsah&gt;H135)*(ISNUMBER(_xlpm.rozsah)),_xlpm.indexy, IF(_xlpm.podminka, ROW(_xlpm.rozsah)-MIN(ROW(_xlpm.rozsah))+1),_xlpm.prvni, MIN(_xlpm.indexy),_xlpm.finalni, IF(_xlpm.prvni=1, 2, _xlpm.prvni),INDEX(_xlpm.rozsah, _xlpm.finalni))</f>
        <v>2300</v>
      </c>
      <c r="BA135" cm="1">
        <f t="array" aca="1" ref="BA135" ca="1">INDEX($J$3:$J$10001,MATCH(AZ135,$J$3:$J$10004,0)-1)</f>
        <v>2200</v>
      </c>
      <c r="BB135">
        <f t="shared" ca="1" si="45"/>
        <v>180</v>
      </c>
      <c r="BC135">
        <f t="shared" ca="1" si="45"/>
        <v>245</v>
      </c>
      <c r="BD135">
        <f t="shared" ca="1" si="44"/>
        <v>-65</v>
      </c>
      <c r="BE135">
        <f t="shared" ca="1" si="52"/>
        <v>184.70451280000006</v>
      </c>
      <c r="BF135">
        <f t="shared" ca="1" si="56"/>
        <v>182.05640063201815</v>
      </c>
      <c r="BG135">
        <f t="shared" ca="1" si="53"/>
        <v>242.94359936798185</v>
      </c>
      <c r="BH135" cm="1">
        <f t="array" aca="1" ref="BH135" ca="1">_xlfn.LET(_xlpm.rozsah, $J$3:$J$10001,_xlpm.podminka, (_xlpm.rozsah&gt;E135)*(ISNUMBER(_xlpm.rozsah)),_xlpm.indexy, IF(_xlpm.podminka, ROW(_xlpm.rozsah)-MIN(ROW(_xlpm.rozsah))+1),_xlpm.prvni, MIN(_xlpm.indexy),_xlpm.finalni, IF(_xlpm.prvni=1, 2, _xlpm.prvni),INDEX(_xlpm.rozsah, _xlpm.finalni))</f>
        <v>2300</v>
      </c>
      <c r="BI135" cm="1">
        <f t="array" aca="1" ref="BI135" ca="1">INDEX($J$3:$J$10001,MATCH(BH135,$J$3:$J$10004,0)-1)</f>
        <v>2200</v>
      </c>
      <c r="BJ135">
        <f t="shared" ca="1" si="46"/>
        <v>180</v>
      </c>
      <c r="BK135">
        <f t="shared" ca="1" si="46"/>
        <v>245</v>
      </c>
      <c r="BL135">
        <f t="shared" ca="1" si="57"/>
        <v>-65</v>
      </c>
      <c r="BM135">
        <f t="shared" ca="1" si="54"/>
        <v>182.05640063201815</v>
      </c>
    </row>
    <row r="136" spans="1:65" x14ac:dyDescent="0.25">
      <c r="A136" s="64">
        <v>133</v>
      </c>
      <c r="B136" s="64">
        <v>101</v>
      </c>
      <c r="C136" s="64">
        <v>63</v>
      </c>
      <c r="D136" s="18">
        <v>133</v>
      </c>
      <c r="E136" s="21">
        <f t="shared" ca="1" si="47"/>
        <v>2250.7737209492034</v>
      </c>
      <c r="F136" s="22">
        <f t="shared" ca="1" si="48"/>
        <v>133.5581612713012</v>
      </c>
      <c r="G136" s="23">
        <v>133</v>
      </c>
      <c r="H136" s="24">
        <f t="shared" ca="1" si="49"/>
        <v>2246.8172219999997</v>
      </c>
      <c r="I136" s="25">
        <f t="shared" ca="1" si="50"/>
        <v>135.17834759100012</v>
      </c>
      <c r="J136" s="155"/>
      <c r="K136" s="155"/>
      <c r="L136" s="129">
        <f t="shared" si="55"/>
        <v>0</v>
      </c>
      <c r="AX136">
        <f t="shared" ca="1" si="43"/>
        <v>214.56880570000021</v>
      </c>
      <c r="AY136">
        <f t="shared" ca="1" si="51"/>
        <v>210.43119429999979</v>
      </c>
      <c r="AZ136" cm="1">
        <f t="array" aca="1" ref="AZ136" ca="1">_xlfn.LET(_xlpm.rozsah, $J$3:$J$10001,_xlpm.podminka, (_xlpm.rozsah&gt;H136)*(ISNUMBER(_xlpm.rozsah)),_xlpm.indexy, IF(_xlpm.podminka, ROW(_xlpm.rozsah)-MIN(ROW(_xlpm.rozsah))+1),_xlpm.prvni, MIN(_xlpm.indexy),_xlpm.finalni, IF(_xlpm.prvni=1, 2, _xlpm.prvni),INDEX(_xlpm.rozsah, _xlpm.finalni))</f>
        <v>2300</v>
      </c>
      <c r="BA136" cm="1">
        <f t="array" aca="1" ref="BA136" ca="1">INDEX($J$3:$J$10001,MATCH(AZ136,$J$3:$J$10004,0)-1)</f>
        <v>2200</v>
      </c>
      <c r="BB136">
        <f t="shared" ca="1" si="45"/>
        <v>180</v>
      </c>
      <c r="BC136">
        <f t="shared" ca="1" si="45"/>
        <v>245</v>
      </c>
      <c r="BD136">
        <f t="shared" ca="1" si="44"/>
        <v>-65</v>
      </c>
      <c r="BE136">
        <f t="shared" ca="1" si="52"/>
        <v>214.56880570000021</v>
      </c>
      <c r="BF136">
        <f t="shared" ca="1" si="56"/>
        <v>211.99708138301781</v>
      </c>
      <c r="BG136">
        <f t="shared" ca="1" si="53"/>
        <v>213.00291861698219</v>
      </c>
      <c r="BH136" cm="1">
        <f t="array" aca="1" ref="BH136" ca="1">_xlfn.LET(_xlpm.rozsah, $J$3:$J$10001,_xlpm.podminka, (_xlpm.rozsah&gt;E136)*(ISNUMBER(_xlpm.rozsah)),_xlpm.indexy, IF(_xlpm.podminka, ROW(_xlpm.rozsah)-MIN(ROW(_xlpm.rozsah))+1),_xlpm.prvni, MIN(_xlpm.indexy),_xlpm.finalni, IF(_xlpm.prvni=1, 2, _xlpm.prvni),INDEX(_xlpm.rozsah, _xlpm.finalni))</f>
        <v>2300</v>
      </c>
      <c r="BI136" cm="1">
        <f t="array" aca="1" ref="BI136" ca="1">INDEX($J$3:$J$10001,MATCH(BH136,$J$3:$J$10004,0)-1)</f>
        <v>2200</v>
      </c>
      <c r="BJ136">
        <f t="shared" ca="1" si="46"/>
        <v>180</v>
      </c>
      <c r="BK136">
        <f t="shared" ca="1" si="46"/>
        <v>245</v>
      </c>
      <c r="BL136">
        <f t="shared" ca="1" si="57"/>
        <v>-65</v>
      </c>
      <c r="BM136">
        <f t="shared" ca="1" si="54"/>
        <v>211.99708138301781</v>
      </c>
    </row>
    <row r="137" spans="1:65" x14ac:dyDescent="0.25">
      <c r="A137" s="64">
        <v>134</v>
      </c>
      <c r="B137" s="64">
        <v>102</v>
      </c>
      <c r="C137" s="64">
        <v>54</v>
      </c>
      <c r="D137" s="18">
        <v>134</v>
      </c>
      <c r="E137" s="21">
        <f t="shared" ca="1" si="47"/>
        <v>2266.1279162061264</v>
      </c>
      <c r="F137" s="22">
        <f t="shared" ca="1" si="48"/>
        <v>109.08910141164962</v>
      </c>
      <c r="G137" s="28">
        <v>134</v>
      </c>
      <c r="H137" s="24">
        <f t="shared" ca="1" si="49"/>
        <v>2262.1322439999999</v>
      </c>
      <c r="I137" s="25">
        <f t="shared" ca="1" si="50"/>
        <v>110.49158235600004</v>
      </c>
      <c r="J137" s="155"/>
      <c r="K137" s="155"/>
      <c r="L137" s="129">
        <f t="shared" si="55"/>
        <v>0</v>
      </c>
      <c r="AX137">
        <f t="shared" ca="1" si="43"/>
        <v>204.61404140000008</v>
      </c>
      <c r="AY137">
        <f t="shared" ca="1" si="51"/>
        <v>220.38595859999992</v>
      </c>
      <c r="AZ137" cm="1">
        <f t="array" aca="1" ref="AZ137" ca="1">_xlfn.LET(_xlpm.rozsah, $J$3:$J$10001,_xlpm.podminka, (_xlpm.rozsah&gt;H137)*(ISNUMBER(_xlpm.rozsah)),_xlpm.indexy, IF(_xlpm.podminka, ROW(_xlpm.rozsah)-MIN(ROW(_xlpm.rozsah))+1),_xlpm.prvni, MIN(_xlpm.indexy),_xlpm.finalni, IF(_xlpm.prvni=1, 2, _xlpm.prvni),INDEX(_xlpm.rozsah, _xlpm.finalni))</f>
        <v>2300</v>
      </c>
      <c r="BA137" cm="1">
        <f t="array" aca="1" ref="BA137" ca="1">INDEX($J$3:$J$10001,MATCH(AZ137,$J$3:$J$10004,0)-1)</f>
        <v>2200</v>
      </c>
      <c r="BB137">
        <f t="shared" ca="1" si="45"/>
        <v>180</v>
      </c>
      <c r="BC137">
        <f t="shared" ca="1" si="45"/>
        <v>245</v>
      </c>
      <c r="BD137">
        <f t="shared" ca="1" si="44"/>
        <v>-65</v>
      </c>
      <c r="BE137">
        <f t="shared" ca="1" si="52"/>
        <v>204.61404140000008</v>
      </c>
      <c r="BF137">
        <f t="shared" ca="1" si="56"/>
        <v>202.01685446601783</v>
      </c>
      <c r="BG137">
        <f t="shared" ca="1" si="53"/>
        <v>222.98314553398217</v>
      </c>
      <c r="BH137" cm="1">
        <f t="array" aca="1" ref="BH137" ca="1">_xlfn.LET(_xlpm.rozsah, $J$3:$J$10001,_xlpm.podminka, (_xlpm.rozsah&gt;E137)*(ISNUMBER(_xlpm.rozsah)),_xlpm.indexy, IF(_xlpm.podminka, ROW(_xlpm.rozsah)-MIN(ROW(_xlpm.rozsah))+1),_xlpm.prvni, MIN(_xlpm.indexy),_xlpm.finalni, IF(_xlpm.prvni=1, 2, _xlpm.prvni),INDEX(_xlpm.rozsah, _xlpm.finalni))</f>
        <v>2300</v>
      </c>
      <c r="BI137" cm="1">
        <f t="array" aca="1" ref="BI137" ca="1">INDEX($J$3:$J$10001,MATCH(BH137,$J$3:$J$10004,0)-1)</f>
        <v>2200</v>
      </c>
      <c r="BJ137">
        <f t="shared" ca="1" si="46"/>
        <v>180</v>
      </c>
      <c r="BK137">
        <f t="shared" ca="1" si="46"/>
        <v>245</v>
      </c>
      <c r="BL137">
        <f t="shared" ca="1" si="57"/>
        <v>-65</v>
      </c>
      <c r="BM137">
        <f t="shared" ca="1" si="54"/>
        <v>202.01685446601783</v>
      </c>
    </row>
    <row r="138" spans="1:65" x14ac:dyDescent="0.25">
      <c r="A138" s="64">
        <v>135</v>
      </c>
      <c r="B138" s="64">
        <v>102</v>
      </c>
      <c r="C138" s="64">
        <v>52</v>
      </c>
      <c r="D138" s="18">
        <v>135</v>
      </c>
      <c r="E138" s="21">
        <f t="shared" ca="1" si="47"/>
        <v>2266.1279162061264</v>
      </c>
      <c r="F138" s="22">
        <f t="shared" ca="1" si="48"/>
        <v>105.04876432232928</v>
      </c>
      <c r="G138" s="23">
        <v>135</v>
      </c>
      <c r="H138" s="24">
        <f t="shared" ca="1" si="49"/>
        <v>2262.1322439999999</v>
      </c>
      <c r="I138" s="25">
        <f t="shared" ca="1" si="50"/>
        <v>106.39930152800004</v>
      </c>
      <c r="J138" s="155"/>
      <c r="K138" s="155"/>
      <c r="L138" s="129">
        <f t="shared" si="55"/>
        <v>0</v>
      </c>
      <c r="AX138">
        <f t="shared" ca="1" si="43"/>
        <v>204.61404140000008</v>
      </c>
      <c r="AY138">
        <f t="shared" ca="1" si="51"/>
        <v>220.38595859999992</v>
      </c>
      <c r="AZ138" cm="1">
        <f t="array" aca="1" ref="AZ138" ca="1">_xlfn.LET(_xlpm.rozsah, $J$3:$J$10001,_xlpm.podminka, (_xlpm.rozsah&gt;H138)*(ISNUMBER(_xlpm.rozsah)),_xlpm.indexy, IF(_xlpm.podminka, ROW(_xlpm.rozsah)-MIN(ROW(_xlpm.rozsah))+1),_xlpm.prvni, MIN(_xlpm.indexy),_xlpm.finalni, IF(_xlpm.prvni=1, 2, _xlpm.prvni),INDEX(_xlpm.rozsah, _xlpm.finalni))</f>
        <v>2300</v>
      </c>
      <c r="BA138" cm="1">
        <f t="array" aca="1" ref="BA138" ca="1">INDEX($J$3:$J$10001,MATCH(AZ138,$J$3:$J$10004,0)-1)</f>
        <v>2200</v>
      </c>
      <c r="BB138">
        <f t="shared" ca="1" si="45"/>
        <v>180</v>
      </c>
      <c r="BC138">
        <f t="shared" ca="1" si="45"/>
        <v>245</v>
      </c>
      <c r="BD138">
        <f t="shared" ca="1" si="44"/>
        <v>-65</v>
      </c>
      <c r="BE138">
        <f t="shared" ca="1" si="52"/>
        <v>204.61404140000008</v>
      </c>
      <c r="BF138">
        <f t="shared" ca="1" si="56"/>
        <v>202.01685446601783</v>
      </c>
      <c r="BG138">
        <f t="shared" ca="1" si="53"/>
        <v>222.98314553398217</v>
      </c>
      <c r="BH138" cm="1">
        <f t="array" aca="1" ref="BH138" ca="1">_xlfn.LET(_xlpm.rozsah, $J$3:$J$10001,_xlpm.podminka, (_xlpm.rozsah&gt;E138)*(ISNUMBER(_xlpm.rozsah)),_xlpm.indexy, IF(_xlpm.podminka, ROW(_xlpm.rozsah)-MIN(ROW(_xlpm.rozsah))+1),_xlpm.prvni, MIN(_xlpm.indexy),_xlpm.finalni, IF(_xlpm.prvni=1, 2, _xlpm.prvni),INDEX(_xlpm.rozsah, _xlpm.finalni))</f>
        <v>2300</v>
      </c>
      <c r="BI138" cm="1">
        <f t="array" aca="1" ref="BI138" ca="1">INDEX($J$3:$J$10001,MATCH(BH138,$J$3:$J$10004,0)-1)</f>
        <v>2200</v>
      </c>
      <c r="BJ138">
        <f t="shared" ca="1" si="46"/>
        <v>180</v>
      </c>
      <c r="BK138">
        <f t="shared" ca="1" si="46"/>
        <v>245</v>
      </c>
      <c r="BL138">
        <f t="shared" ca="1" si="57"/>
        <v>-65</v>
      </c>
      <c r="BM138">
        <f t="shared" ca="1" si="54"/>
        <v>202.01685446601783</v>
      </c>
    </row>
    <row r="139" spans="1:65" x14ac:dyDescent="0.25">
      <c r="A139" s="64">
        <v>136</v>
      </c>
      <c r="B139" s="64">
        <v>102</v>
      </c>
      <c r="C139" s="64">
        <v>51</v>
      </c>
      <c r="D139" s="18">
        <v>136</v>
      </c>
      <c r="E139" s="21">
        <f t="shared" ca="1" si="47"/>
        <v>2266.1279162061264</v>
      </c>
      <c r="F139" s="22">
        <f t="shared" ca="1" si="48"/>
        <v>103.02859577766908</v>
      </c>
      <c r="G139" s="28">
        <v>136</v>
      </c>
      <c r="H139" s="24">
        <f t="shared" ca="1" si="49"/>
        <v>2262.1322439999999</v>
      </c>
      <c r="I139" s="25">
        <f t="shared" ca="1" si="50"/>
        <v>104.35316111400003</v>
      </c>
      <c r="J139" s="155"/>
      <c r="K139" s="155"/>
      <c r="L139" s="129">
        <f t="shared" si="55"/>
        <v>0</v>
      </c>
      <c r="AX139">
        <f t="shared" ca="1" si="43"/>
        <v>204.61404140000008</v>
      </c>
      <c r="AY139">
        <f t="shared" ca="1" si="51"/>
        <v>220.38595859999992</v>
      </c>
      <c r="AZ139" cm="1">
        <f t="array" aca="1" ref="AZ139" ca="1">_xlfn.LET(_xlpm.rozsah, $J$3:$J$10001,_xlpm.podminka, (_xlpm.rozsah&gt;H139)*(ISNUMBER(_xlpm.rozsah)),_xlpm.indexy, IF(_xlpm.podminka, ROW(_xlpm.rozsah)-MIN(ROW(_xlpm.rozsah))+1),_xlpm.prvni, MIN(_xlpm.indexy),_xlpm.finalni, IF(_xlpm.prvni=1, 2, _xlpm.prvni),INDEX(_xlpm.rozsah, _xlpm.finalni))</f>
        <v>2300</v>
      </c>
      <c r="BA139" cm="1">
        <f t="array" aca="1" ref="BA139" ca="1">INDEX($J$3:$J$10001,MATCH(AZ139,$J$3:$J$10004,0)-1)</f>
        <v>2200</v>
      </c>
      <c r="BB139">
        <f t="shared" ca="1" si="45"/>
        <v>180</v>
      </c>
      <c r="BC139">
        <f t="shared" ca="1" si="45"/>
        <v>245</v>
      </c>
      <c r="BD139">
        <f t="shared" ca="1" si="44"/>
        <v>-65</v>
      </c>
      <c r="BE139">
        <f t="shared" ca="1" si="52"/>
        <v>204.61404140000008</v>
      </c>
      <c r="BF139">
        <f t="shared" ca="1" si="56"/>
        <v>202.01685446601783</v>
      </c>
      <c r="BG139">
        <f t="shared" ca="1" si="53"/>
        <v>222.98314553398217</v>
      </c>
      <c r="BH139" cm="1">
        <f t="array" aca="1" ref="BH139" ca="1">_xlfn.LET(_xlpm.rozsah, $J$3:$J$10001,_xlpm.podminka, (_xlpm.rozsah&gt;E139)*(ISNUMBER(_xlpm.rozsah)),_xlpm.indexy, IF(_xlpm.podminka, ROW(_xlpm.rozsah)-MIN(ROW(_xlpm.rozsah))+1),_xlpm.prvni, MIN(_xlpm.indexy),_xlpm.finalni, IF(_xlpm.prvni=1, 2, _xlpm.prvni),INDEX(_xlpm.rozsah, _xlpm.finalni))</f>
        <v>2300</v>
      </c>
      <c r="BI139" cm="1">
        <f t="array" aca="1" ref="BI139" ca="1">INDEX($J$3:$J$10001,MATCH(BH139,$J$3:$J$10004,0)-1)</f>
        <v>2200</v>
      </c>
      <c r="BJ139">
        <f t="shared" ca="1" si="46"/>
        <v>180</v>
      </c>
      <c r="BK139">
        <f t="shared" ca="1" si="46"/>
        <v>245</v>
      </c>
      <c r="BL139">
        <f t="shared" ca="1" si="57"/>
        <v>-65</v>
      </c>
      <c r="BM139">
        <f t="shared" ca="1" si="54"/>
        <v>202.01685446601783</v>
      </c>
    </row>
    <row r="140" spans="1:65" x14ac:dyDescent="0.25">
      <c r="A140" s="64">
        <v>137</v>
      </c>
      <c r="B140" s="64">
        <v>103</v>
      </c>
      <c r="C140" s="64">
        <v>40</v>
      </c>
      <c r="D140" s="18">
        <v>137</v>
      </c>
      <c r="E140" s="21">
        <f t="shared" ca="1" si="47"/>
        <v>2281.4821114630495</v>
      </c>
      <c r="F140" s="22">
        <f t="shared" ca="1" si="48"/>
        <v>76.81465101960714</v>
      </c>
      <c r="G140" s="23">
        <v>137</v>
      </c>
      <c r="H140" s="24">
        <f t="shared" ca="1" si="49"/>
        <v>2277.4472660000001</v>
      </c>
      <c r="I140" s="25">
        <f t="shared" ca="1" si="50"/>
        <v>77.863710839999968</v>
      </c>
      <c r="J140" s="155"/>
      <c r="K140" s="155"/>
      <c r="L140" s="129">
        <f t="shared" si="55"/>
        <v>0</v>
      </c>
      <c r="AX140">
        <f t="shared" ca="1" si="43"/>
        <v>194.65927709999991</v>
      </c>
      <c r="AY140">
        <f t="shared" ca="1" si="51"/>
        <v>230.34072290000009</v>
      </c>
      <c r="AZ140" cm="1">
        <f t="array" aca="1" ref="AZ140" ca="1">_xlfn.LET(_xlpm.rozsah, $J$3:$J$10001,_xlpm.podminka, (_xlpm.rozsah&gt;H140)*(ISNUMBER(_xlpm.rozsah)),_xlpm.indexy, IF(_xlpm.podminka, ROW(_xlpm.rozsah)-MIN(ROW(_xlpm.rozsah))+1),_xlpm.prvni, MIN(_xlpm.indexy),_xlpm.finalni, IF(_xlpm.prvni=1, 2, _xlpm.prvni),INDEX(_xlpm.rozsah, _xlpm.finalni))</f>
        <v>2300</v>
      </c>
      <c r="BA140" cm="1">
        <f t="array" aca="1" ref="BA140" ca="1">INDEX($J$3:$J$10001,MATCH(AZ140,$J$3:$J$10004,0)-1)</f>
        <v>2200</v>
      </c>
      <c r="BB140">
        <f t="shared" ca="1" si="45"/>
        <v>180</v>
      </c>
      <c r="BC140">
        <f t="shared" ca="1" si="45"/>
        <v>245</v>
      </c>
      <c r="BD140">
        <f t="shared" ca="1" si="44"/>
        <v>-65</v>
      </c>
      <c r="BE140">
        <f t="shared" ca="1" si="52"/>
        <v>194.65927709999991</v>
      </c>
      <c r="BF140">
        <f t="shared" ca="1" si="56"/>
        <v>192.03662754901785</v>
      </c>
      <c r="BG140">
        <f t="shared" ca="1" si="53"/>
        <v>232.96337245098215</v>
      </c>
      <c r="BH140" cm="1">
        <f t="array" aca="1" ref="BH140" ca="1">_xlfn.LET(_xlpm.rozsah, $J$3:$J$10001,_xlpm.podminka, (_xlpm.rozsah&gt;E140)*(ISNUMBER(_xlpm.rozsah)),_xlpm.indexy, IF(_xlpm.podminka, ROW(_xlpm.rozsah)-MIN(ROW(_xlpm.rozsah))+1),_xlpm.prvni, MIN(_xlpm.indexy),_xlpm.finalni, IF(_xlpm.prvni=1, 2, _xlpm.prvni),INDEX(_xlpm.rozsah, _xlpm.finalni))</f>
        <v>2300</v>
      </c>
      <c r="BI140" cm="1">
        <f t="array" aca="1" ref="BI140" ca="1">INDEX($J$3:$J$10001,MATCH(BH140,$J$3:$J$10004,0)-1)</f>
        <v>2200</v>
      </c>
      <c r="BJ140">
        <f t="shared" ca="1" si="46"/>
        <v>180</v>
      </c>
      <c r="BK140">
        <f t="shared" ca="1" si="46"/>
        <v>245</v>
      </c>
      <c r="BL140">
        <f t="shared" ca="1" si="57"/>
        <v>-65</v>
      </c>
      <c r="BM140">
        <f t="shared" ca="1" si="54"/>
        <v>192.03662754901785</v>
      </c>
    </row>
    <row r="141" spans="1:65" x14ac:dyDescent="0.25">
      <c r="A141" s="64">
        <v>138</v>
      </c>
      <c r="B141" s="64">
        <v>104</v>
      </c>
      <c r="C141" s="64">
        <v>34</v>
      </c>
      <c r="D141" s="18">
        <v>138</v>
      </c>
      <c r="E141" s="21">
        <f t="shared" ca="1" si="47"/>
        <v>2296.8363067199721</v>
      </c>
      <c r="F141" s="22">
        <f t="shared" ca="1" si="48"/>
        <v>61.899176214886175</v>
      </c>
      <c r="G141" s="28">
        <v>138</v>
      </c>
      <c r="H141" s="24">
        <f t="shared" ca="1" si="49"/>
        <v>2292.7622879999999</v>
      </c>
      <c r="I141" s="25">
        <f t="shared" ca="1" si="50"/>
        <v>62.799534352000016</v>
      </c>
      <c r="J141" s="155"/>
      <c r="K141" s="155"/>
      <c r="L141" s="129">
        <f t="shared" si="55"/>
        <v>0</v>
      </c>
      <c r="AX141">
        <f t="shared" ca="1" si="43"/>
        <v>184.70451280000006</v>
      </c>
      <c r="AY141">
        <f t="shared" ca="1" si="51"/>
        <v>240.29548719999994</v>
      </c>
      <c r="AZ141" cm="1">
        <f t="array" aca="1" ref="AZ141" ca="1">_xlfn.LET(_xlpm.rozsah, $J$3:$J$10001,_xlpm.podminka, (_xlpm.rozsah&gt;H141)*(ISNUMBER(_xlpm.rozsah)),_xlpm.indexy, IF(_xlpm.podminka, ROW(_xlpm.rozsah)-MIN(ROW(_xlpm.rozsah))+1),_xlpm.prvni, MIN(_xlpm.indexy),_xlpm.finalni, IF(_xlpm.prvni=1, 2, _xlpm.prvni),INDEX(_xlpm.rozsah, _xlpm.finalni))</f>
        <v>2300</v>
      </c>
      <c r="BA141" cm="1">
        <f t="array" aca="1" ref="BA141" ca="1">INDEX($J$3:$J$10001,MATCH(AZ141,$J$3:$J$10004,0)-1)</f>
        <v>2200</v>
      </c>
      <c r="BB141">
        <f t="shared" ca="1" si="45"/>
        <v>180</v>
      </c>
      <c r="BC141">
        <f t="shared" ca="1" si="45"/>
        <v>245</v>
      </c>
      <c r="BD141">
        <f t="shared" ca="1" si="44"/>
        <v>-65</v>
      </c>
      <c r="BE141">
        <f t="shared" ca="1" si="52"/>
        <v>184.70451280000006</v>
      </c>
      <c r="BF141">
        <f t="shared" ca="1" si="56"/>
        <v>182.05640063201815</v>
      </c>
      <c r="BG141">
        <f t="shared" ca="1" si="53"/>
        <v>242.94359936798185</v>
      </c>
      <c r="BH141" cm="1">
        <f t="array" aca="1" ref="BH141" ca="1">_xlfn.LET(_xlpm.rozsah, $J$3:$J$10001,_xlpm.podminka, (_xlpm.rozsah&gt;E141)*(ISNUMBER(_xlpm.rozsah)),_xlpm.indexy, IF(_xlpm.podminka, ROW(_xlpm.rozsah)-MIN(ROW(_xlpm.rozsah))+1),_xlpm.prvni, MIN(_xlpm.indexy),_xlpm.finalni, IF(_xlpm.prvni=1, 2, _xlpm.prvni),INDEX(_xlpm.rozsah, _xlpm.finalni))</f>
        <v>2300</v>
      </c>
      <c r="BI141" cm="1">
        <f t="array" aca="1" ref="BI141" ca="1">INDEX($J$3:$J$10001,MATCH(BH141,$J$3:$J$10004,0)-1)</f>
        <v>2200</v>
      </c>
      <c r="BJ141">
        <f t="shared" ca="1" si="46"/>
        <v>180</v>
      </c>
      <c r="BK141">
        <f t="shared" ca="1" si="46"/>
        <v>245</v>
      </c>
      <c r="BL141">
        <f t="shared" ca="1" si="57"/>
        <v>-65</v>
      </c>
      <c r="BM141">
        <f t="shared" ca="1" si="54"/>
        <v>182.05640063201815</v>
      </c>
    </row>
    <row r="142" spans="1:65" x14ac:dyDescent="0.25">
      <c r="A142" s="64">
        <v>139</v>
      </c>
      <c r="B142" s="64">
        <v>102</v>
      </c>
      <c r="C142" s="64">
        <v>36</v>
      </c>
      <c r="D142" s="18">
        <v>139</v>
      </c>
      <c r="E142" s="21">
        <f t="shared" ca="1" si="47"/>
        <v>2266.1279162061264</v>
      </c>
      <c r="F142" s="22">
        <f t="shared" ca="1" si="48"/>
        <v>72.726067607766424</v>
      </c>
      <c r="G142" s="23">
        <v>139</v>
      </c>
      <c r="H142" s="24">
        <f t="shared" ca="1" si="49"/>
        <v>2262.1322439999999</v>
      </c>
      <c r="I142" s="25">
        <f t="shared" ca="1" si="50"/>
        <v>73.661054904000025</v>
      </c>
      <c r="J142" s="155"/>
      <c r="K142" s="155"/>
      <c r="L142" s="129">
        <f t="shared" si="55"/>
        <v>0</v>
      </c>
      <c r="AX142">
        <f t="shared" ca="1" si="43"/>
        <v>204.61404140000008</v>
      </c>
      <c r="AY142">
        <f t="shared" ca="1" si="51"/>
        <v>220.38595859999992</v>
      </c>
      <c r="AZ142" cm="1">
        <f t="array" aca="1" ref="AZ142" ca="1">_xlfn.LET(_xlpm.rozsah, $J$3:$J$10001,_xlpm.podminka, (_xlpm.rozsah&gt;H142)*(ISNUMBER(_xlpm.rozsah)),_xlpm.indexy, IF(_xlpm.podminka, ROW(_xlpm.rozsah)-MIN(ROW(_xlpm.rozsah))+1),_xlpm.prvni, MIN(_xlpm.indexy),_xlpm.finalni, IF(_xlpm.prvni=1, 2, _xlpm.prvni),INDEX(_xlpm.rozsah, _xlpm.finalni))</f>
        <v>2300</v>
      </c>
      <c r="BA142" cm="1">
        <f t="array" aca="1" ref="BA142" ca="1">INDEX($J$3:$J$10001,MATCH(AZ142,$J$3:$J$10004,0)-1)</f>
        <v>2200</v>
      </c>
      <c r="BB142">
        <f t="shared" ca="1" si="45"/>
        <v>180</v>
      </c>
      <c r="BC142">
        <f t="shared" ca="1" si="45"/>
        <v>245</v>
      </c>
      <c r="BD142">
        <f t="shared" ca="1" si="44"/>
        <v>-65</v>
      </c>
      <c r="BE142">
        <f t="shared" ca="1" si="52"/>
        <v>204.61404140000008</v>
      </c>
      <c r="BF142">
        <f t="shared" ca="1" si="56"/>
        <v>202.01685446601783</v>
      </c>
      <c r="BG142">
        <f t="shared" ca="1" si="53"/>
        <v>222.98314553398217</v>
      </c>
      <c r="BH142" cm="1">
        <f t="array" aca="1" ref="BH142" ca="1">_xlfn.LET(_xlpm.rozsah, $J$3:$J$10001,_xlpm.podminka, (_xlpm.rozsah&gt;E142)*(ISNUMBER(_xlpm.rozsah)),_xlpm.indexy, IF(_xlpm.podminka, ROW(_xlpm.rozsah)-MIN(ROW(_xlpm.rozsah))+1),_xlpm.prvni, MIN(_xlpm.indexy),_xlpm.finalni, IF(_xlpm.prvni=1, 2, _xlpm.prvni),INDEX(_xlpm.rozsah, _xlpm.finalni))</f>
        <v>2300</v>
      </c>
      <c r="BI142" cm="1">
        <f t="array" aca="1" ref="BI142" ca="1">INDEX($J$3:$J$10001,MATCH(BH142,$J$3:$J$10004,0)-1)</f>
        <v>2200</v>
      </c>
      <c r="BJ142">
        <f t="shared" ca="1" si="46"/>
        <v>180</v>
      </c>
      <c r="BK142">
        <f t="shared" ca="1" si="46"/>
        <v>245</v>
      </c>
      <c r="BL142">
        <f t="shared" ca="1" si="57"/>
        <v>-65</v>
      </c>
      <c r="BM142">
        <f t="shared" ca="1" si="54"/>
        <v>202.01685446601783</v>
      </c>
    </row>
    <row r="143" spans="1:65" x14ac:dyDescent="0.25">
      <c r="A143" s="64">
        <v>140</v>
      </c>
      <c r="B143" s="64">
        <v>104</v>
      </c>
      <c r="C143" s="64">
        <v>44</v>
      </c>
      <c r="D143" s="18">
        <v>140</v>
      </c>
      <c r="E143" s="21">
        <f t="shared" ca="1" si="47"/>
        <v>2296.8363067199721</v>
      </c>
      <c r="F143" s="22">
        <f t="shared" ca="1" si="48"/>
        <v>80.104816278087981</v>
      </c>
      <c r="G143" s="28">
        <v>140</v>
      </c>
      <c r="H143" s="24">
        <f t="shared" ca="1" si="49"/>
        <v>2292.7622879999999</v>
      </c>
      <c r="I143" s="25">
        <f t="shared" ca="1" si="50"/>
        <v>81.269985632000029</v>
      </c>
      <c r="J143" s="155"/>
      <c r="K143" s="155"/>
      <c r="L143" s="129">
        <f t="shared" si="55"/>
        <v>0</v>
      </c>
      <c r="AX143">
        <f t="shared" ca="1" si="43"/>
        <v>184.70451280000006</v>
      </c>
      <c r="AY143">
        <f t="shared" ca="1" si="51"/>
        <v>240.29548719999994</v>
      </c>
      <c r="AZ143" cm="1">
        <f t="array" aca="1" ref="AZ143" ca="1">_xlfn.LET(_xlpm.rozsah, $J$3:$J$10001,_xlpm.podminka, (_xlpm.rozsah&gt;H143)*(ISNUMBER(_xlpm.rozsah)),_xlpm.indexy, IF(_xlpm.podminka, ROW(_xlpm.rozsah)-MIN(ROW(_xlpm.rozsah))+1),_xlpm.prvni, MIN(_xlpm.indexy),_xlpm.finalni, IF(_xlpm.prvni=1, 2, _xlpm.prvni),INDEX(_xlpm.rozsah, _xlpm.finalni))</f>
        <v>2300</v>
      </c>
      <c r="BA143" cm="1">
        <f t="array" aca="1" ref="BA143" ca="1">INDEX($J$3:$J$10001,MATCH(AZ143,$J$3:$J$10004,0)-1)</f>
        <v>2200</v>
      </c>
      <c r="BB143">
        <f t="shared" ca="1" si="45"/>
        <v>180</v>
      </c>
      <c r="BC143">
        <f t="shared" ca="1" si="45"/>
        <v>245</v>
      </c>
      <c r="BD143">
        <f t="shared" ca="1" si="44"/>
        <v>-65</v>
      </c>
      <c r="BE143">
        <f t="shared" ca="1" si="52"/>
        <v>184.70451280000006</v>
      </c>
      <c r="BF143">
        <f t="shared" ca="1" si="56"/>
        <v>182.05640063201815</v>
      </c>
      <c r="BG143">
        <f t="shared" ca="1" si="53"/>
        <v>242.94359936798185</v>
      </c>
      <c r="BH143" cm="1">
        <f t="array" aca="1" ref="BH143" ca="1">_xlfn.LET(_xlpm.rozsah, $J$3:$J$10001,_xlpm.podminka, (_xlpm.rozsah&gt;E143)*(ISNUMBER(_xlpm.rozsah)),_xlpm.indexy, IF(_xlpm.podminka, ROW(_xlpm.rozsah)-MIN(ROW(_xlpm.rozsah))+1),_xlpm.prvni, MIN(_xlpm.indexy),_xlpm.finalni, IF(_xlpm.prvni=1, 2, _xlpm.prvni),INDEX(_xlpm.rozsah, _xlpm.finalni))</f>
        <v>2300</v>
      </c>
      <c r="BI143" cm="1">
        <f t="array" aca="1" ref="BI143" ca="1">INDEX($J$3:$J$10001,MATCH(BH143,$J$3:$J$10004,0)-1)</f>
        <v>2200</v>
      </c>
      <c r="BJ143">
        <f t="shared" ca="1" si="46"/>
        <v>180</v>
      </c>
      <c r="BK143">
        <f t="shared" ca="1" si="46"/>
        <v>245</v>
      </c>
      <c r="BL143">
        <f t="shared" ca="1" si="57"/>
        <v>-65</v>
      </c>
      <c r="BM143">
        <f t="shared" ca="1" si="54"/>
        <v>182.05640063201815</v>
      </c>
    </row>
    <row r="144" spans="1:65" x14ac:dyDescent="0.25">
      <c r="A144" s="64">
        <v>141</v>
      </c>
      <c r="B144" s="64">
        <v>103</v>
      </c>
      <c r="C144" s="64">
        <v>44</v>
      </c>
      <c r="D144" s="18">
        <v>141</v>
      </c>
      <c r="E144" s="21">
        <f t="shared" ca="1" si="47"/>
        <v>2281.4821114630495</v>
      </c>
      <c r="F144" s="22">
        <f t="shared" ca="1" si="48"/>
        <v>84.496116121567852</v>
      </c>
      <c r="G144" s="23">
        <v>141</v>
      </c>
      <c r="H144" s="24">
        <f t="shared" ca="1" si="49"/>
        <v>2277.4472660000001</v>
      </c>
      <c r="I144" s="25">
        <f t="shared" ca="1" si="50"/>
        <v>85.650081923999963</v>
      </c>
      <c r="J144" s="155"/>
      <c r="K144" s="155"/>
      <c r="L144" s="129">
        <f t="shared" si="55"/>
        <v>0</v>
      </c>
      <c r="AX144">
        <f t="shared" ca="1" si="43"/>
        <v>194.65927709999991</v>
      </c>
      <c r="AY144">
        <f t="shared" ca="1" si="51"/>
        <v>230.34072290000009</v>
      </c>
      <c r="AZ144" cm="1">
        <f t="array" aca="1" ref="AZ144" ca="1">_xlfn.LET(_xlpm.rozsah, $J$3:$J$10001,_xlpm.podminka, (_xlpm.rozsah&gt;H144)*(ISNUMBER(_xlpm.rozsah)),_xlpm.indexy, IF(_xlpm.podminka, ROW(_xlpm.rozsah)-MIN(ROW(_xlpm.rozsah))+1),_xlpm.prvni, MIN(_xlpm.indexy),_xlpm.finalni, IF(_xlpm.prvni=1, 2, _xlpm.prvni),INDEX(_xlpm.rozsah, _xlpm.finalni))</f>
        <v>2300</v>
      </c>
      <c r="BA144" cm="1">
        <f t="array" aca="1" ref="BA144" ca="1">INDEX($J$3:$J$10001,MATCH(AZ144,$J$3:$J$10004,0)-1)</f>
        <v>2200</v>
      </c>
      <c r="BB144">
        <f t="shared" ca="1" si="45"/>
        <v>180</v>
      </c>
      <c r="BC144">
        <f t="shared" ca="1" si="45"/>
        <v>245</v>
      </c>
      <c r="BD144">
        <f t="shared" ca="1" si="44"/>
        <v>-65</v>
      </c>
      <c r="BE144">
        <f t="shared" ca="1" si="52"/>
        <v>194.65927709999991</v>
      </c>
      <c r="BF144">
        <f t="shared" ca="1" si="56"/>
        <v>192.03662754901785</v>
      </c>
      <c r="BG144">
        <f t="shared" ca="1" si="53"/>
        <v>232.96337245098215</v>
      </c>
      <c r="BH144" cm="1">
        <f t="array" aca="1" ref="BH144" ca="1">_xlfn.LET(_xlpm.rozsah, $J$3:$J$10001,_xlpm.podminka, (_xlpm.rozsah&gt;E144)*(ISNUMBER(_xlpm.rozsah)),_xlpm.indexy, IF(_xlpm.podminka, ROW(_xlpm.rozsah)-MIN(ROW(_xlpm.rozsah))+1),_xlpm.prvni, MIN(_xlpm.indexy),_xlpm.finalni, IF(_xlpm.prvni=1, 2, _xlpm.prvni),INDEX(_xlpm.rozsah, _xlpm.finalni))</f>
        <v>2300</v>
      </c>
      <c r="BI144" cm="1">
        <f t="array" aca="1" ref="BI144" ca="1">INDEX($J$3:$J$10001,MATCH(BH144,$J$3:$J$10004,0)-1)</f>
        <v>2200</v>
      </c>
      <c r="BJ144">
        <f t="shared" ca="1" si="46"/>
        <v>180</v>
      </c>
      <c r="BK144">
        <f t="shared" ca="1" si="46"/>
        <v>245</v>
      </c>
      <c r="BL144">
        <f t="shared" ca="1" si="57"/>
        <v>-65</v>
      </c>
      <c r="BM144">
        <f t="shared" ca="1" si="54"/>
        <v>192.03662754901785</v>
      </c>
    </row>
    <row r="145" spans="1:65" x14ac:dyDescent="0.25">
      <c r="A145" s="64">
        <v>142</v>
      </c>
      <c r="B145" s="64">
        <v>104</v>
      </c>
      <c r="C145" s="64">
        <v>33</v>
      </c>
      <c r="D145" s="18">
        <v>142</v>
      </c>
      <c r="E145" s="21">
        <f t="shared" ca="1" si="47"/>
        <v>2296.8363067199721</v>
      </c>
      <c r="F145" s="22">
        <f t="shared" ca="1" si="48"/>
        <v>60.078612208565993</v>
      </c>
      <c r="G145" s="28">
        <v>142</v>
      </c>
      <c r="H145" s="24">
        <f t="shared" ca="1" si="49"/>
        <v>2292.7622879999999</v>
      </c>
      <c r="I145" s="25">
        <f t="shared" ca="1" si="50"/>
        <v>60.952489224000018</v>
      </c>
      <c r="J145" s="155"/>
      <c r="K145" s="155"/>
      <c r="L145" s="129">
        <f t="shared" si="55"/>
        <v>0</v>
      </c>
      <c r="AX145">
        <f t="shared" ca="1" si="43"/>
        <v>184.70451280000006</v>
      </c>
      <c r="AY145">
        <f t="shared" ca="1" si="51"/>
        <v>240.29548719999994</v>
      </c>
      <c r="AZ145" cm="1">
        <f t="array" aca="1" ref="AZ145" ca="1">_xlfn.LET(_xlpm.rozsah, $J$3:$J$10001,_xlpm.podminka, (_xlpm.rozsah&gt;H145)*(ISNUMBER(_xlpm.rozsah)),_xlpm.indexy, IF(_xlpm.podminka, ROW(_xlpm.rozsah)-MIN(ROW(_xlpm.rozsah))+1),_xlpm.prvni, MIN(_xlpm.indexy),_xlpm.finalni, IF(_xlpm.prvni=1, 2, _xlpm.prvni),INDEX(_xlpm.rozsah, _xlpm.finalni))</f>
        <v>2300</v>
      </c>
      <c r="BA145" cm="1">
        <f t="array" aca="1" ref="BA145" ca="1">INDEX($J$3:$J$10001,MATCH(AZ145,$J$3:$J$10004,0)-1)</f>
        <v>2200</v>
      </c>
      <c r="BB145">
        <f t="shared" ca="1" si="45"/>
        <v>180</v>
      </c>
      <c r="BC145">
        <f t="shared" ca="1" si="45"/>
        <v>245</v>
      </c>
      <c r="BD145">
        <f t="shared" ca="1" si="44"/>
        <v>-65</v>
      </c>
      <c r="BE145">
        <f t="shared" ca="1" si="52"/>
        <v>184.70451280000006</v>
      </c>
      <c r="BF145">
        <f t="shared" ca="1" si="56"/>
        <v>182.05640063201815</v>
      </c>
      <c r="BG145">
        <f t="shared" ca="1" si="53"/>
        <v>242.94359936798185</v>
      </c>
      <c r="BH145" cm="1">
        <f t="array" aca="1" ref="BH145" ca="1">_xlfn.LET(_xlpm.rozsah, $J$3:$J$10001,_xlpm.podminka, (_xlpm.rozsah&gt;E145)*(ISNUMBER(_xlpm.rozsah)),_xlpm.indexy, IF(_xlpm.podminka, ROW(_xlpm.rozsah)-MIN(ROW(_xlpm.rozsah))+1),_xlpm.prvni, MIN(_xlpm.indexy),_xlpm.finalni, IF(_xlpm.prvni=1, 2, _xlpm.prvni),INDEX(_xlpm.rozsah, _xlpm.finalni))</f>
        <v>2300</v>
      </c>
      <c r="BI145" cm="1">
        <f t="array" aca="1" ref="BI145" ca="1">INDEX($J$3:$J$10001,MATCH(BH145,$J$3:$J$10004,0)-1)</f>
        <v>2200</v>
      </c>
      <c r="BJ145">
        <f t="shared" ca="1" si="46"/>
        <v>180</v>
      </c>
      <c r="BK145">
        <f t="shared" ca="1" si="46"/>
        <v>245</v>
      </c>
      <c r="BL145">
        <f t="shared" ca="1" si="57"/>
        <v>-65</v>
      </c>
      <c r="BM145">
        <f t="shared" ca="1" si="54"/>
        <v>182.05640063201815</v>
      </c>
    </row>
    <row r="146" spans="1:65" x14ac:dyDescent="0.25">
      <c r="A146" s="64">
        <v>143</v>
      </c>
      <c r="B146" s="64">
        <v>102</v>
      </c>
      <c r="C146" s="64">
        <v>27</v>
      </c>
      <c r="D146" s="18">
        <v>143</v>
      </c>
      <c r="E146" s="21">
        <f t="shared" ca="1" si="47"/>
        <v>2266.1279162061264</v>
      </c>
      <c r="F146" s="22">
        <f t="shared" ca="1" si="48"/>
        <v>54.544550705824811</v>
      </c>
      <c r="G146" s="23">
        <v>143</v>
      </c>
      <c r="H146" s="24">
        <f t="shared" ca="1" si="49"/>
        <v>2262.1322439999999</v>
      </c>
      <c r="I146" s="25">
        <f t="shared" ca="1" si="50"/>
        <v>55.245791178000019</v>
      </c>
      <c r="J146" s="155"/>
      <c r="K146" s="155"/>
      <c r="L146" s="129">
        <f t="shared" si="55"/>
        <v>0</v>
      </c>
      <c r="AX146">
        <f t="shared" ca="1" si="43"/>
        <v>204.61404140000008</v>
      </c>
      <c r="AY146">
        <f t="shared" ca="1" si="51"/>
        <v>220.38595859999992</v>
      </c>
      <c r="AZ146" cm="1">
        <f t="array" aca="1" ref="AZ146" ca="1">_xlfn.LET(_xlpm.rozsah, $J$3:$J$10001,_xlpm.podminka, (_xlpm.rozsah&gt;H146)*(ISNUMBER(_xlpm.rozsah)),_xlpm.indexy, IF(_xlpm.podminka, ROW(_xlpm.rozsah)-MIN(ROW(_xlpm.rozsah))+1),_xlpm.prvni, MIN(_xlpm.indexy),_xlpm.finalni, IF(_xlpm.prvni=1, 2, _xlpm.prvni),INDEX(_xlpm.rozsah, _xlpm.finalni))</f>
        <v>2300</v>
      </c>
      <c r="BA146" cm="1">
        <f t="array" aca="1" ref="BA146" ca="1">INDEX($J$3:$J$10001,MATCH(AZ146,$J$3:$J$10004,0)-1)</f>
        <v>2200</v>
      </c>
      <c r="BB146">
        <f t="shared" ca="1" si="45"/>
        <v>180</v>
      </c>
      <c r="BC146">
        <f t="shared" ca="1" si="45"/>
        <v>245</v>
      </c>
      <c r="BD146">
        <f t="shared" ca="1" si="44"/>
        <v>-65</v>
      </c>
      <c r="BE146">
        <f t="shared" ca="1" si="52"/>
        <v>204.61404140000008</v>
      </c>
      <c r="BF146">
        <f t="shared" ca="1" si="56"/>
        <v>202.01685446601783</v>
      </c>
      <c r="BG146">
        <f t="shared" ca="1" si="53"/>
        <v>222.98314553398217</v>
      </c>
      <c r="BH146" cm="1">
        <f t="array" aca="1" ref="BH146" ca="1">_xlfn.LET(_xlpm.rozsah, $J$3:$J$10001,_xlpm.podminka, (_xlpm.rozsah&gt;E146)*(ISNUMBER(_xlpm.rozsah)),_xlpm.indexy, IF(_xlpm.podminka, ROW(_xlpm.rozsah)-MIN(ROW(_xlpm.rozsah))+1),_xlpm.prvni, MIN(_xlpm.indexy),_xlpm.finalni, IF(_xlpm.prvni=1, 2, _xlpm.prvni),INDEX(_xlpm.rozsah, _xlpm.finalni))</f>
        <v>2300</v>
      </c>
      <c r="BI146" cm="1">
        <f t="array" aca="1" ref="BI146" ca="1">INDEX($J$3:$J$10001,MATCH(BH146,$J$3:$J$10004,0)-1)</f>
        <v>2200</v>
      </c>
      <c r="BJ146">
        <f t="shared" ca="1" si="46"/>
        <v>180</v>
      </c>
      <c r="BK146">
        <f t="shared" ca="1" si="46"/>
        <v>245</v>
      </c>
      <c r="BL146">
        <f t="shared" ca="1" si="57"/>
        <v>-65</v>
      </c>
      <c r="BM146">
        <f t="shared" ca="1" si="54"/>
        <v>202.01685446601783</v>
      </c>
    </row>
    <row r="147" spans="1:65" x14ac:dyDescent="0.25">
      <c r="A147" s="64">
        <v>144</v>
      </c>
      <c r="B147" s="64">
        <v>103</v>
      </c>
      <c r="C147" s="64">
        <v>26</v>
      </c>
      <c r="D147" s="18">
        <v>144</v>
      </c>
      <c r="E147" s="21">
        <f t="shared" ca="1" si="47"/>
        <v>2281.4821114630495</v>
      </c>
      <c r="F147" s="22">
        <f t="shared" ca="1" si="48"/>
        <v>49.929523162744644</v>
      </c>
      <c r="G147" s="28">
        <v>144</v>
      </c>
      <c r="H147" s="24">
        <f t="shared" ca="1" si="49"/>
        <v>2277.4472660000001</v>
      </c>
      <c r="I147" s="25">
        <f t="shared" ca="1" si="50"/>
        <v>50.611412045999977</v>
      </c>
      <c r="J147" s="155"/>
      <c r="K147" s="155"/>
      <c r="L147" s="129">
        <f t="shared" si="55"/>
        <v>0</v>
      </c>
      <c r="AX147">
        <f t="shared" ca="1" si="43"/>
        <v>194.65927709999991</v>
      </c>
      <c r="AY147">
        <f t="shared" ca="1" si="51"/>
        <v>230.34072290000009</v>
      </c>
      <c r="AZ147" cm="1">
        <f t="array" aca="1" ref="AZ147" ca="1">_xlfn.LET(_xlpm.rozsah, $J$3:$J$10001,_xlpm.podminka, (_xlpm.rozsah&gt;H147)*(ISNUMBER(_xlpm.rozsah)),_xlpm.indexy, IF(_xlpm.podminka, ROW(_xlpm.rozsah)-MIN(ROW(_xlpm.rozsah))+1),_xlpm.prvni, MIN(_xlpm.indexy),_xlpm.finalni, IF(_xlpm.prvni=1, 2, _xlpm.prvni),INDEX(_xlpm.rozsah, _xlpm.finalni))</f>
        <v>2300</v>
      </c>
      <c r="BA147" cm="1">
        <f t="array" aca="1" ref="BA147" ca="1">INDEX($J$3:$J$10001,MATCH(AZ147,$J$3:$J$10004,0)-1)</f>
        <v>2200</v>
      </c>
      <c r="BB147">
        <f t="shared" ca="1" si="45"/>
        <v>180</v>
      </c>
      <c r="BC147">
        <f t="shared" ca="1" si="45"/>
        <v>245</v>
      </c>
      <c r="BD147">
        <f t="shared" ca="1" si="44"/>
        <v>-65</v>
      </c>
      <c r="BE147">
        <f t="shared" ca="1" si="52"/>
        <v>194.65927709999991</v>
      </c>
      <c r="BF147">
        <f t="shared" ca="1" si="56"/>
        <v>192.03662754901785</v>
      </c>
      <c r="BG147">
        <f t="shared" ca="1" si="53"/>
        <v>232.96337245098215</v>
      </c>
      <c r="BH147" cm="1">
        <f t="array" aca="1" ref="BH147" ca="1">_xlfn.LET(_xlpm.rozsah, $J$3:$J$10001,_xlpm.podminka, (_xlpm.rozsah&gt;E147)*(ISNUMBER(_xlpm.rozsah)),_xlpm.indexy, IF(_xlpm.podminka, ROW(_xlpm.rozsah)-MIN(ROW(_xlpm.rozsah))+1),_xlpm.prvni, MIN(_xlpm.indexy),_xlpm.finalni, IF(_xlpm.prvni=1, 2, _xlpm.prvni),INDEX(_xlpm.rozsah, _xlpm.finalni))</f>
        <v>2300</v>
      </c>
      <c r="BI147" cm="1">
        <f t="array" aca="1" ref="BI147" ca="1">INDEX($J$3:$J$10001,MATCH(BH147,$J$3:$J$10004,0)-1)</f>
        <v>2200</v>
      </c>
      <c r="BJ147">
        <f t="shared" ca="1" si="46"/>
        <v>180</v>
      </c>
      <c r="BK147">
        <f t="shared" ca="1" si="46"/>
        <v>245</v>
      </c>
      <c r="BL147">
        <f t="shared" ca="1" si="57"/>
        <v>-65</v>
      </c>
      <c r="BM147">
        <f t="shared" ca="1" si="54"/>
        <v>192.03662754901785</v>
      </c>
    </row>
    <row r="148" spans="1:65" x14ac:dyDescent="0.25">
      <c r="A148" s="64">
        <v>145</v>
      </c>
      <c r="B148" s="64">
        <v>79</v>
      </c>
      <c r="C148" s="64">
        <v>53</v>
      </c>
      <c r="D148" s="18">
        <v>145</v>
      </c>
      <c r="E148" s="21">
        <f t="shared" ca="1" si="47"/>
        <v>1912.9814252969018</v>
      </c>
      <c r="F148" s="22">
        <f t="shared" ca="1" si="48"/>
        <v>166.37917513482273</v>
      </c>
      <c r="G148" s="23">
        <v>145</v>
      </c>
      <c r="H148" s="24">
        <f t="shared" ca="1" si="49"/>
        <v>1909.8867379999999</v>
      </c>
      <c r="I148" s="25">
        <f t="shared" ca="1" si="50"/>
        <v>166.64160461760002</v>
      </c>
      <c r="J148" s="155"/>
      <c r="K148" s="155"/>
      <c r="L148" s="129">
        <f t="shared" si="55"/>
        <v>0</v>
      </c>
      <c r="AX148">
        <f t="shared" ca="1" si="43"/>
        <v>314.41812192000003</v>
      </c>
      <c r="AY148">
        <f t="shared" ca="1" si="51"/>
        <v>301.58187807999997</v>
      </c>
      <c r="AZ148" cm="1">
        <f t="array" aca="1" ref="AZ148" ca="1">_xlfn.LET(_xlpm.rozsah, $J$3:$J$10001,_xlpm.podminka, (_xlpm.rozsah&gt;H148)*(ISNUMBER(_xlpm.rozsah)),_xlpm.indexy, IF(_xlpm.podminka, ROW(_xlpm.rozsah)-MIN(ROW(_xlpm.rozsah))+1),_xlpm.prvni, MIN(_xlpm.indexy),_xlpm.finalni, IF(_xlpm.prvni=1, 2, _xlpm.prvni),INDEX(_xlpm.rozsah, _xlpm.finalni))</f>
        <v>2000</v>
      </c>
      <c r="BA148" cm="1">
        <f t="array" aca="1" ref="BA148" ca="1">INDEX($J$3:$J$10001,MATCH(AZ148,$J$3:$J$10004,0)-1)</f>
        <v>1900</v>
      </c>
      <c r="BB148">
        <f t="shared" ca="1" si="45"/>
        <v>300</v>
      </c>
      <c r="BC148">
        <f t="shared" ca="1" si="45"/>
        <v>316</v>
      </c>
      <c r="BD148">
        <f t="shared" ca="1" si="44"/>
        <v>-16</v>
      </c>
      <c r="BE148">
        <f t="shared" ca="1" si="52"/>
        <v>314.41812192000003</v>
      </c>
      <c r="BF148">
        <f t="shared" ca="1" si="56"/>
        <v>313.92297195249574</v>
      </c>
      <c r="BG148">
        <f t="shared" ca="1" si="53"/>
        <v>302.07702804750426</v>
      </c>
      <c r="BH148" cm="1">
        <f t="array" aca="1" ref="BH148" ca="1">_xlfn.LET(_xlpm.rozsah, $J$3:$J$10001,_xlpm.podminka, (_xlpm.rozsah&gt;E148)*(ISNUMBER(_xlpm.rozsah)),_xlpm.indexy, IF(_xlpm.podminka, ROW(_xlpm.rozsah)-MIN(ROW(_xlpm.rozsah))+1),_xlpm.prvni, MIN(_xlpm.indexy),_xlpm.finalni, IF(_xlpm.prvni=1, 2, _xlpm.prvni),INDEX(_xlpm.rozsah, _xlpm.finalni))</f>
        <v>2000</v>
      </c>
      <c r="BI148" cm="1">
        <f t="array" aca="1" ref="BI148" ca="1">INDEX($J$3:$J$10001,MATCH(BH148,$J$3:$J$10004,0)-1)</f>
        <v>1900</v>
      </c>
      <c r="BJ148">
        <f t="shared" ca="1" si="46"/>
        <v>300</v>
      </c>
      <c r="BK148">
        <f t="shared" ca="1" si="46"/>
        <v>316</v>
      </c>
      <c r="BL148">
        <f t="shared" ca="1" si="57"/>
        <v>-16</v>
      </c>
      <c r="BM148">
        <f t="shared" ca="1" si="54"/>
        <v>313.92297195249574</v>
      </c>
    </row>
    <row r="149" spans="1:65" x14ac:dyDescent="0.25">
      <c r="A149" s="64">
        <v>146</v>
      </c>
      <c r="B149" s="64">
        <v>51</v>
      </c>
      <c r="C149" s="64">
        <v>37</v>
      </c>
      <c r="D149" s="18">
        <v>146</v>
      </c>
      <c r="E149" s="21">
        <f t="shared" ca="1" si="47"/>
        <v>1483.0639581030632</v>
      </c>
      <c r="F149" s="22">
        <f t="shared" ca="1" si="48"/>
        <v>133.19999999999999</v>
      </c>
      <c r="G149" s="28">
        <v>146</v>
      </c>
      <c r="H149" s="24">
        <f t="shared" ca="1" si="49"/>
        <v>1481.066122</v>
      </c>
      <c r="I149" s="25">
        <f t="shared" ca="1" si="50"/>
        <v>133.19999999999999</v>
      </c>
      <c r="J149" s="155"/>
      <c r="K149" s="155"/>
      <c r="L149" s="129">
        <f t="shared" si="55"/>
        <v>0</v>
      </c>
      <c r="AX149">
        <f t="shared" ca="1" si="43"/>
        <v>360</v>
      </c>
      <c r="AY149">
        <f t="shared" ca="1" si="51"/>
        <v>360</v>
      </c>
      <c r="AZ149" cm="1">
        <f t="array" aca="1" ref="AZ149" ca="1">_xlfn.LET(_xlpm.rozsah, $J$3:$J$10001,_xlpm.podminka, (_xlpm.rozsah&gt;H149)*(ISNUMBER(_xlpm.rozsah)),_xlpm.indexy, IF(_xlpm.podminka, ROW(_xlpm.rozsah)-MIN(ROW(_xlpm.rozsah))+1),_xlpm.prvni, MIN(_xlpm.indexy),_xlpm.finalni, IF(_xlpm.prvni=1, 2, _xlpm.prvni),INDEX(_xlpm.rozsah, _xlpm.finalni))</f>
        <v>1500</v>
      </c>
      <c r="BA149" cm="1">
        <f t="array" aca="1" ref="BA149" ca="1">INDEX($J$3:$J$10001,MATCH(AZ149,$J$3:$J$10004,0)-1)</f>
        <v>1400</v>
      </c>
      <c r="BB149">
        <f t="shared" ca="1" si="45"/>
        <v>360</v>
      </c>
      <c r="BC149">
        <f t="shared" ca="1" si="45"/>
        <v>360</v>
      </c>
      <c r="BD149">
        <f t="shared" ca="1" si="44"/>
        <v>0</v>
      </c>
      <c r="BE149">
        <f t="shared" ca="1" si="52"/>
        <v>360</v>
      </c>
      <c r="BF149">
        <f t="shared" ca="1" si="56"/>
        <v>360</v>
      </c>
      <c r="BG149">
        <f t="shared" ca="1" si="53"/>
        <v>360</v>
      </c>
      <c r="BH149" cm="1">
        <f t="array" aca="1" ref="BH149" ca="1">_xlfn.LET(_xlpm.rozsah, $J$3:$J$10001,_xlpm.podminka, (_xlpm.rozsah&gt;E149)*(ISNUMBER(_xlpm.rozsah)),_xlpm.indexy, IF(_xlpm.podminka, ROW(_xlpm.rozsah)-MIN(ROW(_xlpm.rozsah))+1),_xlpm.prvni, MIN(_xlpm.indexy),_xlpm.finalni, IF(_xlpm.prvni=1, 2, _xlpm.prvni),INDEX(_xlpm.rozsah, _xlpm.finalni))</f>
        <v>1500</v>
      </c>
      <c r="BI149" cm="1">
        <f t="array" aca="1" ref="BI149" ca="1">INDEX($J$3:$J$10001,MATCH(BH149,$J$3:$J$10004,0)-1)</f>
        <v>1400</v>
      </c>
      <c r="BJ149">
        <f t="shared" ca="1" si="46"/>
        <v>360</v>
      </c>
      <c r="BK149">
        <f t="shared" ca="1" si="46"/>
        <v>360</v>
      </c>
      <c r="BL149">
        <f t="shared" ca="1" si="57"/>
        <v>0</v>
      </c>
      <c r="BM149">
        <f t="shared" ca="1" si="54"/>
        <v>360</v>
      </c>
    </row>
    <row r="150" spans="1:65" x14ac:dyDescent="0.25">
      <c r="A150" s="64">
        <v>147</v>
      </c>
      <c r="B150" s="64">
        <v>24</v>
      </c>
      <c r="C150" s="64">
        <v>23</v>
      </c>
      <c r="D150" s="18">
        <v>147</v>
      </c>
      <c r="E150" s="21">
        <f t="shared" ca="1" si="47"/>
        <v>1068.5006861661473</v>
      </c>
      <c r="F150" s="22">
        <f t="shared" ca="1" si="48"/>
        <v>68.275515781821397</v>
      </c>
      <c r="G150" s="23">
        <v>147</v>
      </c>
      <c r="H150" s="24">
        <f t="shared" ca="1" si="49"/>
        <v>1067.560528</v>
      </c>
      <c r="I150" s="25">
        <f t="shared" ca="1" si="50"/>
        <v>68.253892144000005</v>
      </c>
      <c r="J150" s="155"/>
      <c r="K150" s="155"/>
      <c r="L150" s="129">
        <f t="shared" si="55"/>
        <v>0</v>
      </c>
      <c r="AX150">
        <f t="shared" ca="1" si="43"/>
        <v>296.75605280000002</v>
      </c>
      <c r="AY150">
        <f t="shared" ca="1" si="51"/>
        <v>296.75605280000002</v>
      </c>
      <c r="AZ150" cm="1">
        <f t="array" aca="1" ref="AZ150" ca="1">_xlfn.LET(_xlpm.rozsah, $J$3:$J$10001,_xlpm.podminka, (_xlpm.rozsah&gt;H150)*(ISNUMBER(_xlpm.rozsah)),_xlpm.indexy, IF(_xlpm.podminka, ROW(_xlpm.rozsah)-MIN(ROW(_xlpm.rozsah))+1),_xlpm.prvni, MIN(_xlpm.indexy),_xlpm.finalni, IF(_xlpm.prvni=1, 2, _xlpm.prvni),INDEX(_xlpm.rozsah, _xlpm.finalni))</f>
        <v>1100</v>
      </c>
      <c r="BA150" cm="1">
        <f t="array" aca="1" ref="BA150" ca="1">INDEX($J$3:$J$10001,MATCH(AZ150,$J$3:$J$10004,0)-1)</f>
        <v>1000</v>
      </c>
      <c r="BB150">
        <f t="shared" ca="1" si="45"/>
        <v>300</v>
      </c>
      <c r="BC150">
        <f t="shared" ca="1" si="45"/>
        <v>290</v>
      </c>
      <c r="BD150">
        <f t="shared" ca="1" si="44"/>
        <v>10</v>
      </c>
      <c r="BE150">
        <f t="shared" ca="1" si="52"/>
        <v>293.24394719999998</v>
      </c>
      <c r="BF150">
        <f t="shared" ca="1" si="56"/>
        <v>296.85006861661475</v>
      </c>
      <c r="BG150">
        <f t="shared" ca="1" si="53"/>
        <v>296.85006861661475</v>
      </c>
      <c r="BH150" cm="1">
        <f t="array" aca="1" ref="BH150" ca="1">_xlfn.LET(_xlpm.rozsah, $J$3:$J$10001,_xlpm.podminka, (_xlpm.rozsah&gt;E150)*(ISNUMBER(_xlpm.rozsah)),_xlpm.indexy, IF(_xlpm.podminka, ROW(_xlpm.rozsah)-MIN(ROW(_xlpm.rozsah))+1),_xlpm.prvni, MIN(_xlpm.indexy),_xlpm.finalni, IF(_xlpm.prvni=1, 2, _xlpm.prvni),INDEX(_xlpm.rozsah, _xlpm.finalni))</f>
        <v>1100</v>
      </c>
      <c r="BI150" cm="1">
        <f t="array" aca="1" ref="BI150" ca="1">INDEX($J$3:$J$10001,MATCH(BH150,$J$3:$J$10004,0)-1)</f>
        <v>1000</v>
      </c>
      <c r="BJ150">
        <f t="shared" ca="1" si="46"/>
        <v>300</v>
      </c>
      <c r="BK150">
        <f t="shared" ca="1" si="46"/>
        <v>290</v>
      </c>
      <c r="BL150">
        <f t="shared" ca="1" si="57"/>
        <v>10</v>
      </c>
      <c r="BM150">
        <f t="shared" ca="1" si="54"/>
        <v>293.14993138338525</v>
      </c>
    </row>
    <row r="151" spans="1:65" x14ac:dyDescent="0.25">
      <c r="A151" s="64">
        <v>148</v>
      </c>
      <c r="B151" s="64">
        <v>13</v>
      </c>
      <c r="C151" s="64">
        <v>33</v>
      </c>
      <c r="D151" s="18">
        <v>148</v>
      </c>
      <c r="E151" s="21">
        <f t="shared" ca="1" si="47"/>
        <v>899.60453833999645</v>
      </c>
      <c r="F151" s="22">
        <f t="shared" ca="1" si="48"/>
        <v>85.73474882609942</v>
      </c>
      <c r="G151" s="28">
        <v>148</v>
      </c>
      <c r="H151" s="24">
        <f t="shared" ca="1" si="49"/>
        <v>899.09528599999999</v>
      </c>
      <c r="I151" s="25">
        <f t="shared" ca="1" si="50"/>
        <v>85.650722189999996</v>
      </c>
      <c r="J151" s="155"/>
      <c r="K151" s="155"/>
      <c r="L151" s="129">
        <f t="shared" si="55"/>
        <v>0</v>
      </c>
      <c r="AX151">
        <f t="shared" ca="1" si="43"/>
        <v>259.54764299999999</v>
      </c>
      <c r="AY151">
        <f t="shared" ca="1" si="51"/>
        <v>259.54764299999999</v>
      </c>
      <c r="AZ151" cm="1">
        <f t="array" aca="1" ref="AZ151" ca="1">_xlfn.LET(_xlpm.rozsah, $J$3:$J$10001,_xlpm.podminka, (_xlpm.rozsah&gt;H151)*(ISNUMBER(_xlpm.rozsah)),_xlpm.indexy, IF(_xlpm.podminka, ROW(_xlpm.rozsah)-MIN(ROW(_xlpm.rozsah))+1),_xlpm.prvni, MIN(_xlpm.indexy),_xlpm.finalni, IF(_xlpm.prvni=1, 2, _xlpm.prvni),INDEX(_xlpm.rozsah, _xlpm.finalni))</f>
        <v>900</v>
      </c>
      <c r="BA151" cm="1">
        <f t="array" aca="1" ref="BA151" ca="1">INDEX($J$3:$J$10001,MATCH(AZ151,$J$3:$J$10004,0)-1)</f>
        <v>800</v>
      </c>
      <c r="BB151">
        <f t="shared" ca="1" si="45"/>
        <v>260</v>
      </c>
      <c r="BC151">
        <f t="shared" ca="1" si="45"/>
        <v>210</v>
      </c>
      <c r="BD151">
        <f t="shared" ca="1" si="44"/>
        <v>50</v>
      </c>
      <c r="BE151">
        <f t="shared" ca="1" si="52"/>
        <v>210.45235700000001</v>
      </c>
      <c r="BF151">
        <f t="shared" ca="1" si="56"/>
        <v>259.80226916999823</v>
      </c>
      <c r="BG151">
        <f t="shared" ca="1" si="53"/>
        <v>259.80226916999823</v>
      </c>
      <c r="BH151" cm="1">
        <f t="array" aca="1" ref="BH151" ca="1">_xlfn.LET(_xlpm.rozsah, $J$3:$J$10001,_xlpm.podminka, (_xlpm.rozsah&gt;E151)*(ISNUMBER(_xlpm.rozsah)),_xlpm.indexy, IF(_xlpm.podminka, ROW(_xlpm.rozsah)-MIN(ROW(_xlpm.rozsah))+1),_xlpm.prvni, MIN(_xlpm.indexy),_xlpm.finalni, IF(_xlpm.prvni=1, 2, _xlpm.prvni),INDEX(_xlpm.rozsah, _xlpm.finalni))</f>
        <v>900</v>
      </c>
      <c r="BI151" cm="1">
        <f t="array" aca="1" ref="BI151" ca="1">INDEX($J$3:$J$10001,MATCH(BH151,$J$3:$J$10004,0)-1)</f>
        <v>800</v>
      </c>
      <c r="BJ151">
        <f t="shared" ca="1" si="46"/>
        <v>260</v>
      </c>
      <c r="BK151">
        <f t="shared" ca="1" si="46"/>
        <v>210</v>
      </c>
      <c r="BL151">
        <f t="shared" ca="1" si="57"/>
        <v>50</v>
      </c>
      <c r="BM151">
        <f t="shared" ca="1" si="54"/>
        <v>210.19773083000177</v>
      </c>
    </row>
    <row r="152" spans="1:65" x14ac:dyDescent="0.25">
      <c r="A152" s="64">
        <v>149</v>
      </c>
      <c r="B152" s="64">
        <v>19</v>
      </c>
      <c r="C152" s="64">
        <v>55</v>
      </c>
      <c r="D152" s="18">
        <v>149</v>
      </c>
      <c r="E152" s="21">
        <f t="shared" ca="1" si="47"/>
        <v>991.72970988153338</v>
      </c>
      <c r="F152" s="22">
        <f t="shared" ca="1" si="48"/>
        <v>158.135402130453</v>
      </c>
      <c r="G152" s="23">
        <v>149</v>
      </c>
      <c r="H152" s="24">
        <f t="shared" ca="1" si="49"/>
        <v>990.98541799999998</v>
      </c>
      <c r="I152" s="25">
        <f t="shared" ca="1" si="50"/>
        <v>158.01259397000001</v>
      </c>
      <c r="J152" s="155"/>
      <c r="K152" s="155"/>
      <c r="L152" s="129">
        <f t="shared" si="55"/>
        <v>0</v>
      </c>
      <c r="AX152">
        <f t="shared" ca="1" si="43"/>
        <v>287.29562540000001</v>
      </c>
      <c r="AY152">
        <f t="shared" ca="1" si="51"/>
        <v>287.29562540000001</v>
      </c>
      <c r="AZ152" cm="1">
        <f t="array" aca="1" ref="AZ152" ca="1">_xlfn.LET(_xlpm.rozsah, $J$3:$J$10001,_xlpm.podminka, (_xlpm.rozsah&gt;H152)*(ISNUMBER(_xlpm.rozsah)),_xlpm.indexy, IF(_xlpm.podminka, ROW(_xlpm.rozsah)-MIN(ROW(_xlpm.rozsah))+1),_xlpm.prvni, MIN(_xlpm.indexy),_xlpm.finalni, IF(_xlpm.prvni=1, 2, _xlpm.prvni),INDEX(_xlpm.rozsah, _xlpm.finalni))</f>
        <v>1000</v>
      </c>
      <c r="BA152" cm="1">
        <f t="array" aca="1" ref="BA152" ca="1">INDEX($J$3:$J$10001,MATCH(AZ152,$J$3:$J$10004,0)-1)</f>
        <v>900</v>
      </c>
      <c r="BB152">
        <f t="shared" ca="1" si="45"/>
        <v>290</v>
      </c>
      <c r="BC152">
        <f t="shared" ca="1" si="45"/>
        <v>260</v>
      </c>
      <c r="BD152">
        <f t="shared" ca="1" si="44"/>
        <v>30</v>
      </c>
      <c r="BE152">
        <f t="shared" ca="1" si="52"/>
        <v>262.70437459999999</v>
      </c>
      <c r="BF152">
        <f t="shared" ca="1" si="56"/>
        <v>287.51891296446001</v>
      </c>
      <c r="BG152">
        <f t="shared" ca="1" si="53"/>
        <v>287.51891296446001</v>
      </c>
      <c r="BH152" cm="1">
        <f t="array" aca="1" ref="BH152" ca="1">_xlfn.LET(_xlpm.rozsah, $J$3:$J$10001,_xlpm.podminka, (_xlpm.rozsah&gt;E152)*(ISNUMBER(_xlpm.rozsah)),_xlpm.indexy, IF(_xlpm.podminka, ROW(_xlpm.rozsah)-MIN(ROW(_xlpm.rozsah))+1),_xlpm.prvni, MIN(_xlpm.indexy),_xlpm.finalni, IF(_xlpm.prvni=1, 2, _xlpm.prvni),INDEX(_xlpm.rozsah, _xlpm.finalni))</f>
        <v>1000</v>
      </c>
      <c r="BI152" cm="1">
        <f t="array" aca="1" ref="BI152" ca="1">INDEX($J$3:$J$10001,MATCH(BH152,$J$3:$J$10004,0)-1)</f>
        <v>900</v>
      </c>
      <c r="BJ152">
        <f t="shared" ca="1" si="46"/>
        <v>290</v>
      </c>
      <c r="BK152">
        <f t="shared" ca="1" si="46"/>
        <v>260</v>
      </c>
      <c r="BL152">
        <f t="shared" ca="1" si="57"/>
        <v>30</v>
      </c>
      <c r="BM152">
        <f t="shared" ca="1" si="54"/>
        <v>262.48108703553999</v>
      </c>
    </row>
    <row r="153" spans="1:65" x14ac:dyDescent="0.25">
      <c r="A153" s="64">
        <v>150</v>
      </c>
      <c r="B153" s="64">
        <v>45</v>
      </c>
      <c r="C153" s="64">
        <v>30</v>
      </c>
      <c r="D153" s="18">
        <v>150</v>
      </c>
      <c r="E153" s="21">
        <f t="shared" ca="1" si="47"/>
        <v>1390.9387865615263</v>
      </c>
      <c r="F153" s="22">
        <f t="shared" ca="1" si="48"/>
        <v>107.72816359684579</v>
      </c>
      <c r="G153" s="28">
        <v>150</v>
      </c>
      <c r="H153" s="24">
        <f t="shared" ca="1" si="49"/>
        <v>1389.17599</v>
      </c>
      <c r="I153" s="25">
        <f t="shared" ca="1" si="50"/>
        <v>107.67527969999999</v>
      </c>
      <c r="J153" s="155"/>
      <c r="K153" s="155"/>
      <c r="L153" s="129">
        <f t="shared" si="55"/>
        <v>0</v>
      </c>
      <c r="AX153">
        <f t="shared" ca="1" si="43"/>
        <v>358.917599</v>
      </c>
      <c r="AY153">
        <f t="shared" ca="1" si="51"/>
        <v>358.917599</v>
      </c>
      <c r="AZ153" cm="1">
        <f t="array" aca="1" ref="AZ153" ca="1">_xlfn.LET(_xlpm.rozsah, $J$3:$J$10001,_xlpm.podminka, (_xlpm.rozsah&gt;H153)*(ISNUMBER(_xlpm.rozsah)),_xlpm.indexy, IF(_xlpm.podminka, ROW(_xlpm.rozsah)-MIN(ROW(_xlpm.rozsah))+1),_xlpm.prvni, MIN(_xlpm.indexy),_xlpm.finalni, IF(_xlpm.prvni=1, 2, _xlpm.prvni),INDEX(_xlpm.rozsah, _xlpm.finalni))</f>
        <v>1400</v>
      </c>
      <c r="BA153" cm="1">
        <f t="array" aca="1" ref="BA153" ca="1">INDEX($J$3:$J$10001,MATCH(AZ153,$J$3:$J$10004,0)-1)</f>
        <v>1300</v>
      </c>
      <c r="BB153">
        <f t="shared" ca="1" si="45"/>
        <v>360</v>
      </c>
      <c r="BC153">
        <f t="shared" ca="1" si="45"/>
        <v>350</v>
      </c>
      <c r="BD153">
        <f t="shared" ca="1" si="44"/>
        <v>10</v>
      </c>
      <c r="BE153">
        <f t="shared" ca="1" si="52"/>
        <v>351.082401</v>
      </c>
      <c r="BF153">
        <f t="shared" ca="1" si="56"/>
        <v>359.09387865615264</v>
      </c>
      <c r="BG153">
        <f t="shared" ca="1" si="53"/>
        <v>359.09387865615264</v>
      </c>
      <c r="BH153" cm="1">
        <f t="array" aca="1" ref="BH153" ca="1">_xlfn.LET(_xlpm.rozsah, $J$3:$J$10001,_xlpm.podminka, (_xlpm.rozsah&gt;E153)*(ISNUMBER(_xlpm.rozsah)),_xlpm.indexy, IF(_xlpm.podminka, ROW(_xlpm.rozsah)-MIN(ROW(_xlpm.rozsah))+1),_xlpm.prvni, MIN(_xlpm.indexy),_xlpm.finalni, IF(_xlpm.prvni=1, 2, _xlpm.prvni),INDEX(_xlpm.rozsah, _xlpm.finalni))</f>
        <v>1400</v>
      </c>
      <c r="BI153" cm="1">
        <f t="array" aca="1" ref="BI153" ca="1">INDEX($J$3:$J$10001,MATCH(BH153,$J$3:$J$10004,0)-1)</f>
        <v>1300</v>
      </c>
      <c r="BJ153">
        <f t="shared" ca="1" si="46"/>
        <v>360</v>
      </c>
      <c r="BK153">
        <f t="shared" ca="1" si="46"/>
        <v>350</v>
      </c>
      <c r="BL153">
        <f t="shared" ca="1" si="57"/>
        <v>10</v>
      </c>
      <c r="BM153">
        <f t="shared" ca="1" si="54"/>
        <v>350.90612134384736</v>
      </c>
    </row>
    <row r="154" spans="1:65" x14ac:dyDescent="0.25">
      <c r="A154" s="64">
        <v>151</v>
      </c>
      <c r="B154" s="64">
        <v>34</v>
      </c>
      <c r="C154" s="64">
        <v>7</v>
      </c>
      <c r="D154" s="18">
        <v>151</v>
      </c>
      <c r="E154" s="21">
        <f t="shared" ca="1" si="47"/>
        <v>1222.0426387353755</v>
      </c>
      <c r="F154" s="22">
        <f t="shared" ca="1" si="48"/>
        <v>22.862895413442885</v>
      </c>
      <c r="G154" s="23">
        <v>151</v>
      </c>
      <c r="H154" s="24">
        <f t="shared" ca="1" si="49"/>
        <v>1220.710748</v>
      </c>
      <c r="I154" s="25">
        <f t="shared" ca="1" si="50"/>
        <v>22.834925708</v>
      </c>
      <c r="J154" s="155"/>
      <c r="K154" s="155"/>
      <c r="L154" s="129">
        <f t="shared" si="55"/>
        <v>0</v>
      </c>
      <c r="AX154">
        <f t="shared" ca="1" si="43"/>
        <v>326.2132244</v>
      </c>
      <c r="AY154">
        <f t="shared" ca="1" si="51"/>
        <v>326.2132244</v>
      </c>
      <c r="AZ154" cm="1">
        <f t="array" aca="1" ref="AZ154" ca="1">_xlfn.LET(_xlpm.rozsah, $J$3:$J$10001,_xlpm.podminka, (_xlpm.rozsah&gt;H154)*(ISNUMBER(_xlpm.rozsah)),_xlpm.indexy, IF(_xlpm.podminka, ROW(_xlpm.rozsah)-MIN(ROW(_xlpm.rozsah))+1),_xlpm.prvni, MIN(_xlpm.indexy),_xlpm.finalni, IF(_xlpm.prvni=1, 2, _xlpm.prvni),INDEX(_xlpm.rozsah, _xlpm.finalni))</f>
        <v>1300</v>
      </c>
      <c r="BA154" cm="1">
        <f t="array" aca="1" ref="BA154" ca="1">INDEX($J$3:$J$10001,MATCH(AZ154,$J$3:$J$10004,0)-1)</f>
        <v>1200</v>
      </c>
      <c r="BB154">
        <f t="shared" ca="1" si="45"/>
        <v>350</v>
      </c>
      <c r="BC154">
        <f t="shared" ca="1" si="45"/>
        <v>320</v>
      </c>
      <c r="BD154">
        <f t="shared" ca="1" si="44"/>
        <v>30</v>
      </c>
      <c r="BE154">
        <f t="shared" ca="1" si="52"/>
        <v>343.7867756</v>
      </c>
      <c r="BF154">
        <f t="shared" ca="1" si="56"/>
        <v>326.61279162061265</v>
      </c>
      <c r="BG154">
        <f t="shared" ca="1" si="53"/>
        <v>326.61279162061265</v>
      </c>
      <c r="BH154" cm="1">
        <f t="array" aca="1" ref="BH154" ca="1">_xlfn.LET(_xlpm.rozsah, $J$3:$J$10001,_xlpm.podminka, (_xlpm.rozsah&gt;E154)*(ISNUMBER(_xlpm.rozsah)),_xlpm.indexy, IF(_xlpm.podminka, ROW(_xlpm.rozsah)-MIN(ROW(_xlpm.rozsah))+1),_xlpm.prvni, MIN(_xlpm.indexy),_xlpm.finalni, IF(_xlpm.prvni=1, 2, _xlpm.prvni),INDEX(_xlpm.rozsah, _xlpm.finalni))</f>
        <v>1300</v>
      </c>
      <c r="BI154" cm="1">
        <f t="array" aca="1" ref="BI154" ca="1">INDEX($J$3:$J$10001,MATCH(BH154,$J$3:$J$10004,0)-1)</f>
        <v>1200</v>
      </c>
      <c r="BJ154">
        <f t="shared" ca="1" si="46"/>
        <v>350</v>
      </c>
      <c r="BK154">
        <f t="shared" ca="1" si="46"/>
        <v>320</v>
      </c>
      <c r="BL154">
        <f t="shared" ca="1" si="57"/>
        <v>30</v>
      </c>
      <c r="BM154">
        <f t="shared" ca="1" si="54"/>
        <v>343.38720837938735</v>
      </c>
    </row>
    <row r="155" spans="1:65" x14ac:dyDescent="0.25">
      <c r="A155" s="64">
        <v>152</v>
      </c>
      <c r="B155" s="64">
        <v>14</v>
      </c>
      <c r="C155" s="64">
        <v>4</v>
      </c>
      <c r="D155" s="18">
        <v>152</v>
      </c>
      <c r="E155" s="21">
        <f t="shared" ca="1" si="47"/>
        <v>914.95873359691927</v>
      </c>
      <c r="F155" s="22">
        <f t="shared" ca="1" si="48"/>
        <v>10.579504803163031</v>
      </c>
      <c r="G155" s="28">
        <v>152</v>
      </c>
      <c r="H155" s="24">
        <f t="shared" ca="1" si="49"/>
        <v>914.41030799999999</v>
      </c>
      <c r="I155" s="25">
        <f t="shared" ca="1" si="50"/>
        <v>10.572923696</v>
      </c>
      <c r="J155" s="155"/>
      <c r="K155" s="155"/>
      <c r="L155" s="129">
        <f t="shared" si="55"/>
        <v>0</v>
      </c>
      <c r="AX155">
        <f t="shared" ca="1" si="43"/>
        <v>264.32309240000001</v>
      </c>
      <c r="AY155">
        <f t="shared" ca="1" si="51"/>
        <v>264.32309240000001</v>
      </c>
      <c r="AZ155" cm="1">
        <f t="array" aca="1" ref="AZ155" ca="1">_xlfn.LET(_xlpm.rozsah, $J$3:$J$10001,_xlpm.podminka, (_xlpm.rozsah&gt;H155)*(ISNUMBER(_xlpm.rozsah)),_xlpm.indexy, IF(_xlpm.podminka, ROW(_xlpm.rozsah)-MIN(ROW(_xlpm.rozsah))+1),_xlpm.prvni, MIN(_xlpm.indexy),_xlpm.finalni, IF(_xlpm.prvni=1, 2, _xlpm.prvni),INDEX(_xlpm.rozsah, _xlpm.finalni))</f>
        <v>1000</v>
      </c>
      <c r="BA155" cm="1">
        <f t="array" aca="1" ref="BA155" ca="1">INDEX($J$3:$J$10001,MATCH(AZ155,$J$3:$J$10004,0)-1)</f>
        <v>900</v>
      </c>
      <c r="BB155">
        <f t="shared" ca="1" si="45"/>
        <v>290</v>
      </c>
      <c r="BC155">
        <f t="shared" ca="1" si="45"/>
        <v>260</v>
      </c>
      <c r="BD155">
        <f t="shared" ca="1" si="44"/>
        <v>30</v>
      </c>
      <c r="BE155">
        <f t="shared" ca="1" si="52"/>
        <v>285.67690759999999</v>
      </c>
      <c r="BF155">
        <f t="shared" ca="1" si="56"/>
        <v>264.48762007907578</v>
      </c>
      <c r="BG155">
        <f t="shared" ca="1" si="53"/>
        <v>264.48762007907578</v>
      </c>
      <c r="BH155" cm="1">
        <f t="array" aca="1" ref="BH155" ca="1">_xlfn.LET(_xlpm.rozsah, $J$3:$J$10001,_xlpm.podminka, (_xlpm.rozsah&gt;E155)*(ISNUMBER(_xlpm.rozsah)),_xlpm.indexy, IF(_xlpm.podminka, ROW(_xlpm.rozsah)-MIN(ROW(_xlpm.rozsah))+1),_xlpm.prvni, MIN(_xlpm.indexy),_xlpm.finalni, IF(_xlpm.prvni=1, 2, _xlpm.prvni),INDEX(_xlpm.rozsah, _xlpm.finalni))</f>
        <v>1000</v>
      </c>
      <c r="BI155" cm="1">
        <f t="array" aca="1" ref="BI155" ca="1">INDEX($J$3:$J$10001,MATCH(BH155,$J$3:$J$10004,0)-1)</f>
        <v>900</v>
      </c>
      <c r="BJ155">
        <f t="shared" ca="1" si="46"/>
        <v>290</v>
      </c>
      <c r="BK155">
        <f t="shared" ca="1" si="46"/>
        <v>260</v>
      </c>
      <c r="BL155">
        <f t="shared" ca="1" si="57"/>
        <v>30</v>
      </c>
      <c r="BM155">
        <f t="shared" ca="1" si="54"/>
        <v>285.51237992092422</v>
      </c>
    </row>
    <row r="156" spans="1:65" x14ac:dyDescent="0.25">
      <c r="A156" s="64">
        <v>153</v>
      </c>
      <c r="B156" s="64">
        <v>8</v>
      </c>
      <c r="C156" s="64">
        <v>16</v>
      </c>
      <c r="D156" s="18">
        <v>153</v>
      </c>
      <c r="E156" s="21">
        <f t="shared" ca="1" si="47"/>
        <v>822.83356205538246</v>
      </c>
      <c r="F156" s="22">
        <f t="shared" ca="1" si="48"/>
        <v>35.426684964430599</v>
      </c>
      <c r="G156" s="23">
        <v>153</v>
      </c>
      <c r="H156" s="24">
        <f t="shared" ca="1" si="49"/>
        <v>822.52017599999999</v>
      </c>
      <c r="I156" s="25">
        <f t="shared" ca="1" si="50"/>
        <v>35.401614080000002</v>
      </c>
      <c r="J156" s="155"/>
      <c r="K156" s="155"/>
      <c r="L156" s="129">
        <f t="shared" si="55"/>
        <v>0</v>
      </c>
      <c r="AX156">
        <f t="shared" ref="AX156:AX219" ca="1" si="58">IF(BD156&lt;0, BE156, AY156)</f>
        <v>221.260088</v>
      </c>
      <c r="AY156">
        <f t="shared" ca="1" si="51"/>
        <v>221.260088</v>
      </c>
      <c r="AZ156" cm="1">
        <f t="array" aca="1" ref="AZ156" ca="1">_xlfn.LET(_xlpm.rozsah, $J$3:$J$10001,_xlpm.podminka, (_xlpm.rozsah&gt;H156)*(ISNUMBER(_xlpm.rozsah)),_xlpm.indexy, IF(_xlpm.podminka, ROW(_xlpm.rozsah)-MIN(ROW(_xlpm.rozsah))+1),_xlpm.prvni, MIN(_xlpm.indexy),_xlpm.finalni, IF(_xlpm.prvni=1, 2, _xlpm.prvni),INDEX(_xlpm.rozsah, _xlpm.finalni))</f>
        <v>900</v>
      </c>
      <c r="BA156" cm="1">
        <f t="array" aca="1" ref="BA156" ca="1">INDEX($J$3:$J$10001,MATCH(AZ156,$J$3:$J$10004,0)-1)</f>
        <v>800</v>
      </c>
      <c r="BB156">
        <f t="shared" ca="1" si="45"/>
        <v>260</v>
      </c>
      <c r="BC156">
        <f t="shared" ca="1" si="45"/>
        <v>210</v>
      </c>
      <c r="BD156">
        <f t="shared" ref="BD156:BD219" ca="1" si="59">BB156-BC156</f>
        <v>50</v>
      </c>
      <c r="BE156">
        <f t="shared" ca="1" si="52"/>
        <v>248.739912</v>
      </c>
      <c r="BF156">
        <f t="shared" ca="1" si="56"/>
        <v>221.41678102769123</v>
      </c>
      <c r="BG156">
        <f t="shared" ca="1" si="53"/>
        <v>221.41678102769123</v>
      </c>
      <c r="BH156" cm="1">
        <f t="array" aca="1" ref="BH156" ca="1">_xlfn.LET(_xlpm.rozsah, $J$3:$J$10001,_xlpm.podminka, (_xlpm.rozsah&gt;E156)*(ISNUMBER(_xlpm.rozsah)),_xlpm.indexy, IF(_xlpm.podminka, ROW(_xlpm.rozsah)-MIN(ROW(_xlpm.rozsah))+1),_xlpm.prvni, MIN(_xlpm.indexy),_xlpm.finalni, IF(_xlpm.prvni=1, 2, _xlpm.prvni),INDEX(_xlpm.rozsah, _xlpm.finalni))</f>
        <v>900</v>
      </c>
      <c r="BI156" cm="1">
        <f t="array" aca="1" ref="BI156" ca="1">INDEX($J$3:$J$10001,MATCH(BH156,$J$3:$J$10004,0)-1)</f>
        <v>800</v>
      </c>
      <c r="BJ156">
        <f t="shared" ca="1" si="46"/>
        <v>260</v>
      </c>
      <c r="BK156">
        <f t="shared" ca="1" si="46"/>
        <v>210</v>
      </c>
      <c r="BL156">
        <f t="shared" ca="1" si="57"/>
        <v>50</v>
      </c>
      <c r="BM156">
        <f t="shared" ca="1" si="54"/>
        <v>248.58321897230877</v>
      </c>
    </row>
    <row r="157" spans="1:65" x14ac:dyDescent="0.25">
      <c r="A157" s="64">
        <v>154</v>
      </c>
      <c r="B157" s="64">
        <v>15</v>
      </c>
      <c r="C157" s="64">
        <v>6</v>
      </c>
      <c r="D157" s="18">
        <v>154</v>
      </c>
      <c r="E157" s="21">
        <f t="shared" ca="1" si="47"/>
        <v>930.3129288538421</v>
      </c>
      <c r="F157" s="22">
        <f t="shared" ca="1" si="48"/>
        <v>16.145632719369161</v>
      </c>
      <c r="G157" s="28">
        <v>154</v>
      </c>
      <c r="H157" s="24">
        <f t="shared" ca="1" si="49"/>
        <v>929.72532999999999</v>
      </c>
      <c r="I157" s="25">
        <f t="shared" ca="1" si="50"/>
        <v>16.135055940000001</v>
      </c>
      <c r="J157" s="155"/>
      <c r="K157" s="155"/>
      <c r="L157" s="129">
        <f t="shared" si="55"/>
        <v>0</v>
      </c>
      <c r="AX157">
        <f t="shared" ca="1" si="58"/>
        <v>268.917599</v>
      </c>
      <c r="AY157">
        <f t="shared" ca="1" si="51"/>
        <v>268.917599</v>
      </c>
      <c r="AZ157" cm="1">
        <f t="array" aca="1" ref="AZ157" ca="1">_xlfn.LET(_xlpm.rozsah, $J$3:$J$10001,_xlpm.podminka, (_xlpm.rozsah&gt;H157)*(ISNUMBER(_xlpm.rozsah)),_xlpm.indexy, IF(_xlpm.podminka, ROW(_xlpm.rozsah)-MIN(ROW(_xlpm.rozsah))+1),_xlpm.prvni, MIN(_xlpm.indexy),_xlpm.finalni, IF(_xlpm.prvni=1, 2, _xlpm.prvni),INDEX(_xlpm.rozsah, _xlpm.finalni))</f>
        <v>1000</v>
      </c>
      <c r="BA157" cm="1">
        <f t="array" aca="1" ref="BA157" ca="1">INDEX($J$3:$J$10001,MATCH(AZ157,$J$3:$J$10004,0)-1)</f>
        <v>900</v>
      </c>
      <c r="BB157">
        <f t="shared" ca="1" si="45"/>
        <v>290</v>
      </c>
      <c r="BC157">
        <f t="shared" ca="1" si="45"/>
        <v>260</v>
      </c>
      <c r="BD157">
        <f t="shared" ca="1" si="59"/>
        <v>30</v>
      </c>
      <c r="BE157">
        <f t="shared" ca="1" si="52"/>
        <v>281.082401</v>
      </c>
      <c r="BF157">
        <f t="shared" ca="1" si="56"/>
        <v>269.09387865615264</v>
      </c>
      <c r="BG157">
        <f t="shared" ca="1" si="53"/>
        <v>269.09387865615264</v>
      </c>
      <c r="BH157" cm="1">
        <f t="array" aca="1" ref="BH157" ca="1">_xlfn.LET(_xlpm.rozsah, $J$3:$J$10001,_xlpm.podminka, (_xlpm.rozsah&gt;E157)*(ISNUMBER(_xlpm.rozsah)),_xlpm.indexy, IF(_xlpm.podminka, ROW(_xlpm.rozsah)-MIN(ROW(_xlpm.rozsah))+1),_xlpm.prvni, MIN(_xlpm.indexy),_xlpm.finalni, IF(_xlpm.prvni=1, 2, _xlpm.prvni),INDEX(_xlpm.rozsah, _xlpm.finalni))</f>
        <v>1000</v>
      </c>
      <c r="BI157" cm="1">
        <f t="array" aca="1" ref="BI157" ca="1">INDEX($J$3:$J$10001,MATCH(BH157,$J$3:$J$10004,0)-1)</f>
        <v>900</v>
      </c>
      <c r="BJ157">
        <f t="shared" ca="1" si="46"/>
        <v>290</v>
      </c>
      <c r="BK157">
        <f t="shared" ca="1" si="46"/>
        <v>260</v>
      </c>
      <c r="BL157">
        <f t="shared" ca="1" si="57"/>
        <v>30</v>
      </c>
      <c r="BM157">
        <f t="shared" ca="1" si="54"/>
        <v>280.90612134384736</v>
      </c>
    </row>
    <row r="158" spans="1:65" x14ac:dyDescent="0.25">
      <c r="A158" s="64">
        <v>155</v>
      </c>
      <c r="B158" s="64">
        <v>39</v>
      </c>
      <c r="C158" s="64">
        <v>47</v>
      </c>
      <c r="D158" s="18">
        <v>155</v>
      </c>
      <c r="E158" s="21">
        <f t="shared" ca="1" si="47"/>
        <v>1298.8136150199896</v>
      </c>
      <c r="F158" s="22">
        <f t="shared" ca="1" si="48"/>
        <v>164.33271971781855</v>
      </c>
      <c r="G158" s="23">
        <v>155</v>
      </c>
      <c r="H158" s="24">
        <f t="shared" ca="1" si="49"/>
        <v>1297.285858</v>
      </c>
      <c r="I158" s="25">
        <f t="shared" ca="1" si="50"/>
        <v>164.11730597799999</v>
      </c>
      <c r="J158" s="155"/>
      <c r="K158" s="155"/>
      <c r="L158" s="129">
        <f t="shared" si="55"/>
        <v>0</v>
      </c>
      <c r="AX158">
        <f t="shared" ca="1" si="58"/>
        <v>349.1857574</v>
      </c>
      <c r="AY158">
        <f t="shared" ca="1" si="51"/>
        <v>349.1857574</v>
      </c>
      <c r="AZ158" cm="1">
        <f t="array" aca="1" ref="AZ158" ca="1">_xlfn.LET(_xlpm.rozsah, $J$3:$J$10001,_xlpm.podminka, (_xlpm.rozsah&gt;H158)*(ISNUMBER(_xlpm.rozsah)),_xlpm.indexy, IF(_xlpm.podminka, ROW(_xlpm.rozsah)-MIN(ROW(_xlpm.rozsah))+1),_xlpm.prvni, MIN(_xlpm.indexy),_xlpm.finalni, IF(_xlpm.prvni=1, 2, _xlpm.prvni),INDEX(_xlpm.rozsah, _xlpm.finalni))</f>
        <v>1300</v>
      </c>
      <c r="BA158" cm="1">
        <f t="array" aca="1" ref="BA158" ca="1">INDEX($J$3:$J$10001,MATCH(AZ158,$J$3:$J$10004,0)-1)</f>
        <v>1200</v>
      </c>
      <c r="BB158">
        <f t="shared" ca="1" si="45"/>
        <v>350</v>
      </c>
      <c r="BC158">
        <f t="shared" ca="1" si="45"/>
        <v>320</v>
      </c>
      <c r="BD158">
        <f t="shared" ca="1" si="59"/>
        <v>30</v>
      </c>
      <c r="BE158">
        <f t="shared" ca="1" si="52"/>
        <v>320.8142426</v>
      </c>
      <c r="BF158">
        <f t="shared" ca="1" si="56"/>
        <v>349.64408450599689</v>
      </c>
      <c r="BG158">
        <f t="shared" ca="1" si="53"/>
        <v>349.64408450599689</v>
      </c>
      <c r="BH158" cm="1">
        <f t="array" aca="1" ref="BH158" ca="1">_xlfn.LET(_xlpm.rozsah, $J$3:$J$10001,_xlpm.podminka, (_xlpm.rozsah&gt;E158)*(ISNUMBER(_xlpm.rozsah)),_xlpm.indexy, IF(_xlpm.podminka, ROW(_xlpm.rozsah)-MIN(ROW(_xlpm.rozsah))+1),_xlpm.prvni, MIN(_xlpm.indexy),_xlpm.finalni, IF(_xlpm.prvni=1, 2, _xlpm.prvni),INDEX(_xlpm.rozsah, _xlpm.finalni))</f>
        <v>1300</v>
      </c>
      <c r="BI158" cm="1">
        <f t="array" aca="1" ref="BI158" ca="1">INDEX($J$3:$J$10001,MATCH(BH158,$J$3:$J$10004,0)-1)</f>
        <v>1200</v>
      </c>
      <c r="BJ158">
        <f t="shared" ca="1" si="46"/>
        <v>350</v>
      </c>
      <c r="BK158">
        <f t="shared" ca="1" si="46"/>
        <v>320</v>
      </c>
      <c r="BL158">
        <f t="shared" ca="1" si="57"/>
        <v>30</v>
      </c>
      <c r="BM158">
        <f t="shared" ca="1" si="54"/>
        <v>320.35591549400311</v>
      </c>
    </row>
    <row r="159" spans="1:65" x14ac:dyDescent="0.25">
      <c r="A159" s="64">
        <v>156</v>
      </c>
      <c r="B159" s="64">
        <v>39</v>
      </c>
      <c r="C159" s="64">
        <v>4</v>
      </c>
      <c r="D159" s="18">
        <v>156</v>
      </c>
      <c r="E159" s="21">
        <f t="shared" ca="1" si="47"/>
        <v>1298.8136150199896</v>
      </c>
      <c r="F159" s="22">
        <f t="shared" ca="1" si="48"/>
        <v>13.985763380239876</v>
      </c>
      <c r="G159" s="28">
        <v>156</v>
      </c>
      <c r="H159" s="24">
        <f t="shared" ca="1" si="49"/>
        <v>1297.285858</v>
      </c>
      <c r="I159" s="25">
        <f t="shared" ca="1" si="50"/>
        <v>13.967430296</v>
      </c>
      <c r="J159" s="155"/>
      <c r="K159" s="155"/>
      <c r="L159" s="129">
        <f t="shared" si="55"/>
        <v>0</v>
      </c>
      <c r="AX159">
        <f t="shared" ca="1" si="58"/>
        <v>349.1857574</v>
      </c>
      <c r="AY159">
        <f t="shared" ca="1" si="51"/>
        <v>349.1857574</v>
      </c>
      <c r="AZ159" cm="1">
        <f t="array" aca="1" ref="AZ159" ca="1">_xlfn.LET(_xlpm.rozsah, $J$3:$J$10001,_xlpm.podminka, (_xlpm.rozsah&gt;H159)*(ISNUMBER(_xlpm.rozsah)),_xlpm.indexy, IF(_xlpm.podminka, ROW(_xlpm.rozsah)-MIN(ROW(_xlpm.rozsah))+1),_xlpm.prvni, MIN(_xlpm.indexy),_xlpm.finalni, IF(_xlpm.prvni=1, 2, _xlpm.prvni),INDEX(_xlpm.rozsah, _xlpm.finalni))</f>
        <v>1300</v>
      </c>
      <c r="BA159" cm="1">
        <f t="array" aca="1" ref="BA159" ca="1">INDEX($J$3:$J$10001,MATCH(AZ159,$J$3:$J$10004,0)-1)</f>
        <v>1200</v>
      </c>
      <c r="BB159">
        <f t="shared" ca="1" si="45"/>
        <v>350</v>
      </c>
      <c r="BC159">
        <f t="shared" ca="1" si="45"/>
        <v>320</v>
      </c>
      <c r="BD159">
        <f t="shared" ca="1" si="59"/>
        <v>30</v>
      </c>
      <c r="BE159">
        <f t="shared" ca="1" si="52"/>
        <v>320.8142426</v>
      </c>
      <c r="BF159">
        <f t="shared" ca="1" si="56"/>
        <v>349.64408450599689</v>
      </c>
      <c r="BG159">
        <f t="shared" ca="1" si="53"/>
        <v>349.64408450599689</v>
      </c>
      <c r="BH159" cm="1">
        <f t="array" aca="1" ref="BH159" ca="1">_xlfn.LET(_xlpm.rozsah, $J$3:$J$10001,_xlpm.podminka, (_xlpm.rozsah&gt;E159)*(ISNUMBER(_xlpm.rozsah)),_xlpm.indexy, IF(_xlpm.podminka, ROW(_xlpm.rozsah)-MIN(ROW(_xlpm.rozsah))+1),_xlpm.prvni, MIN(_xlpm.indexy),_xlpm.finalni, IF(_xlpm.prvni=1, 2, _xlpm.prvni),INDEX(_xlpm.rozsah, _xlpm.finalni))</f>
        <v>1300</v>
      </c>
      <c r="BI159" cm="1">
        <f t="array" aca="1" ref="BI159" ca="1">INDEX($J$3:$J$10001,MATCH(BH159,$J$3:$J$10004,0)-1)</f>
        <v>1200</v>
      </c>
      <c r="BJ159">
        <f t="shared" ca="1" si="46"/>
        <v>350</v>
      </c>
      <c r="BK159">
        <f t="shared" ca="1" si="46"/>
        <v>320</v>
      </c>
      <c r="BL159">
        <f t="shared" ca="1" si="57"/>
        <v>30</v>
      </c>
      <c r="BM159">
        <f t="shared" ca="1" si="54"/>
        <v>320.35591549400311</v>
      </c>
    </row>
    <row r="160" spans="1:65" x14ac:dyDescent="0.25">
      <c r="A160" s="64">
        <v>157</v>
      </c>
      <c r="B160" s="64">
        <v>35</v>
      </c>
      <c r="C160" s="64">
        <v>26</v>
      </c>
      <c r="D160" s="18">
        <v>157</v>
      </c>
      <c r="E160" s="21">
        <f t="shared" ca="1" si="47"/>
        <v>1237.3968339922983</v>
      </c>
      <c r="F160" s="22">
        <f t="shared" ca="1" si="48"/>
        <v>86.116953051399264</v>
      </c>
      <c r="G160" s="23">
        <v>157</v>
      </c>
      <c r="H160" s="24">
        <f t="shared" ca="1" si="49"/>
        <v>1236.02577</v>
      </c>
      <c r="I160" s="25">
        <f t="shared" ca="1" si="50"/>
        <v>86.010010059999999</v>
      </c>
      <c r="J160" s="155"/>
      <c r="K160" s="155"/>
      <c r="L160" s="129">
        <f t="shared" si="55"/>
        <v>0</v>
      </c>
      <c r="AX160">
        <f t="shared" ca="1" si="58"/>
        <v>330.80773099999999</v>
      </c>
      <c r="AY160">
        <f t="shared" ca="1" si="51"/>
        <v>330.80773099999999</v>
      </c>
      <c r="AZ160" cm="1">
        <f t="array" aca="1" ref="AZ160" ca="1">_xlfn.LET(_xlpm.rozsah, $J$3:$J$10001,_xlpm.podminka, (_xlpm.rozsah&gt;H160)*(ISNUMBER(_xlpm.rozsah)),_xlpm.indexy, IF(_xlpm.podminka, ROW(_xlpm.rozsah)-MIN(ROW(_xlpm.rozsah))+1),_xlpm.prvni, MIN(_xlpm.indexy),_xlpm.finalni, IF(_xlpm.prvni=1, 2, _xlpm.prvni),INDEX(_xlpm.rozsah, _xlpm.finalni))</f>
        <v>1300</v>
      </c>
      <c r="BA160" cm="1">
        <f t="array" aca="1" ref="BA160" ca="1">INDEX($J$3:$J$10001,MATCH(AZ160,$J$3:$J$10004,0)-1)</f>
        <v>1200</v>
      </c>
      <c r="BB160">
        <f t="shared" ca="1" si="45"/>
        <v>350</v>
      </c>
      <c r="BC160">
        <f t="shared" ca="1" si="45"/>
        <v>320</v>
      </c>
      <c r="BD160">
        <f t="shared" ca="1" si="59"/>
        <v>30</v>
      </c>
      <c r="BE160">
        <f t="shared" ca="1" si="52"/>
        <v>339.19226900000001</v>
      </c>
      <c r="BF160">
        <f t="shared" ca="1" si="56"/>
        <v>331.21905019768951</v>
      </c>
      <c r="BG160">
        <f t="shared" ca="1" si="53"/>
        <v>331.21905019768951</v>
      </c>
      <c r="BH160" cm="1">
        <f t="array" aca="1" ref="BH160" ca="1">_xlfn.LET(_xlpm.rozsah, $J$3:$J$10001,_xlpm.podminka, (_xlpm.rozsah&gt;E160)*(ISNUMBER(_xlpm.rozsah)),_xlpm.indexy, IF(_xlpm.podminka, ROW(_xlpm.rozsah)-MIN(ROW(_xlpm.rozsah))+1),_xlpm.prvni, MIN(_xlpm.indexy),_xlpm.finalni, IF(_xlpm.prvni=1, 2, _xlpm.prvni),INDEX(_xlpm.rozsah, _xlpm.finalni))</f>
        <v>1300</v>
      </c>
      <c r="BI160" cm="1">
        <f t="array" aca="1" ref="BI160" ca="1">INDEX($J$3:$J$10001,MATCH(BH160,$J$3:$J$10004,0)-1)</f>
        <v>1200</v>
      </c>
      <c r="BJ160">
        <f t="shared" ca="1" si="46"/>
        <v>350</v>
      </c>
      <c r="BK160">
        <f t="shared" ca="1" si="46"/>
        <v>320</v>
      </c>
      <c r="BL160">
        <f t="shared" ca="1" si="57"/>
        <v>30</v>
      </c>
      <c r="BM160">
        <f t="shared" ca="1" si="54"/>
        <v>338.78094980231049</v>
      </c>
    </row>
    <row r="161" spans="1:65" x14ac:dyDescent="0.25">
      <c r="A161" s="64">
        <v>158</v>
      </c>
      <c r="B161" s="64">
        <v>27</v>
      </c>
      <c r="C161" s="64">
        <v>38</v>
      </c>
      <c r="D161" s="18">
        <v>158</v>
      </c>
      <c r="E161" s="21">
        <f t="shared" ca="1" si="47"/>
        <v>1114.563271936916</v>
      </c>
      <c r="F161" s="22">
        <f t="shared" ca="1" si="48"/>
        <v>115.10680866720563</v>
      </c>
      <c r="G161" s="28">
        <v>158</v>
      </c>
      <c r="H161" s="24">
        <f t="shared" ca="1" si="49"/>
        <v>1113.505594</v>
      </c>
      <c r="I161" s="25">
        <f t="shared" ca="1" si="50"/>
        <v>115.026425144</v>
      </c>
      <c r="J161" s="155"/>
      <c r="K161" s="155"/>
      <c r="L161" s="129">
        <f t="shared" si="55"/>
        <v>0</v>
      </c>
      <c r="AX161">
        <f t="shared" ca="1" si="58"/>
        <v>302.70111880000002</v>
      </c>
      <c r="AY161">
        <f t="shared" ca="1" si="51"/>
        <v>302.70111880000002</v>
      </c>
      <c r="AZ161" cm="1">
        <f t="array" aca="1" ref="AZ161" ca="1">_xlfn.LET(_xlpm.rozsah, $J$3:$J$10001,_xlpm.podminka, (_xlpm.rozsah&gt;H161)*(ISNUMBER(_xlpm.rozsah)),_xlpm.indexy, IF(_xlpm.podminka, ROW(_xlpm.rozsah)-MIN(ROW(_xlpm.rozsah))+1),_xlpm.prvni, MIN(_xlpm.indexy),_xlpm.finalni, IF(_xlpm.prvni=1, 2, _xlpm.prvni),INDEX(_xlpm.rozsah, _xlpm.finalni))</f>
        <v>1200</v>
      </c>
      <c r="BA161" cm="1">
        <f t="array" aca="1" ref="BA161" ca="1">INDEX($J$3:$J$10001,MATCH(AZ161,$J$3:$J$10004,0)-1)</f>
        <v>1100</v>
      </c>
      <c r="BB161">
        <f t="shared" ref="BB161:BC224" ca="1" si="60">IF(ISERROR(MATCH(AZ161,$J$1:$J$10000,0)), 0, INDEX($K$1:$K$10000, MATCH(AZ161,$J$1:$J$10000,0)))</f>
        <v>320</v>
      </c>
      <c r="BC161">
        <f t="shared" ca="1" si="60"/>
        <v>300</v>
      </c>
      <c r="BD161">
        <f t="shared" ca="1" si="59"/>
        <v>20</v>
      </c>
      <c r="BE161">
        <f t="shared" ca="1" si="52"/>
        <v>317.29888119999998</v>
      </c>
      <c r="BF161">
        <f t="shared" ca="1" si="56"/>
        <v>302.91265438738321</v>
      </c>
      <c r="BG161">
        <f t="shared" ca="1" si="53"/>
        <v>302.91265438738321</v>
      </c>
      <c r="BH161" cm="1">
        <f t="array" aca="1" ref="BH161" ca="1">_xlfn.LET(_xlpm.rozsah, $J$3:$J$10001,_xlpm.podminka, (_xlpm.rozsah&gt;E161)*(ISNUMBER(_xlpm.rozsah)),_xlpm.indexy, IF(_xlpm.podminka, ROW(_xlpm.rozsah)-MIN(ROW(_xlpm.rozsah))+1),_xlpm.prvni, MIN(_xlpm.indexy),_xlpm.finalni, IF(_xlpm.prvni=1, 2, _xlpm.prvni),INDEX(_xlpm.rozsah, _xlpm.finalni))</f>
        <v>1200</v>
      </c>
      <c r="BI161" cm="1">
        <f t="array" aca="1" ref="BI161" ca="1">INDEX($J$3:$J$10001,MATCH(BH161,$J$3:$J$10004,0)-1)</f>
        <v>1100</v>
      </c>
      <c r="BJ161">
        <f t="shared" ca="1" si="46"/>
        <v>320</v>
      </c>
      <c r="BK161">
        <f t="shared" ca="1" si="46"/>
        <v>300</v>
      </c>
      <c r="BL161">
        <f t="shared" ca="1" si="57"/>
        <v>20</v>
      </c>
      <c r="BM161">
        <f t="shared" ca="1" si="54"/>
        <v>317.08734561261679</v>
      </c>
    </row>
    <row r="162" spans="1:65" x14ac:dyDescent="0.25">
      <c r="A162" s="64">
        <v>159</v>
      </c>
      <c r="B162" s="64">
        <v>43</v>
      </c>
      <c r="C162" s="64">
        <v>40</v>
      </c>
      <c r="D162" s="18">
        <v>159</v>
      </c>
      <c r="E162" s="21">
        <f t="shared" ca="1" si="47"/>
        <v>1360.2303960476806</v>
      </c>
      <c r="F162" s="22">
        <f t="shared" ca="1" si="48"/>
        <v>142.40921584190724</v>
      </c>
      <c r="G162" s="23">
        <v>159</v>
      </c>
      <c r="H162" s="24">
        <f t="shared" ca="1" si="49"/>
        <v>1358.545946</v>
      </c>
      <c r="I162" s="25">
        <f t="shared" ca="1" si="50"/>
        <v>142.34183783999998</v>
      </c>
      <c r="J162" s="155"/>
      <c r="K162" s="155"/>
      <c r="L162" s="129">
        <f t="shared" si="55"/>
        <v>0</v>
      </c>
      <c r="AX162">
        <f t="shared" ca="1" si="58"/>
        <v>355.85459459999998</v>
      </c>
      <c r="AY162">
        <f t="shared" ca="1" si="51"/>
        <v>355.85459459999998</v>
      </c>
      <c r="AZ162" cm="1">
        <f t="array" aca="1" ref="AZ162" ca="1">_xlfn.LET(_xlpm.rozsah, $J$3:$J$10001,_xlpm.podminka, (_xlpm.rozsah&gt;H162)*(ISNUMBER(_xlpm.rozsah)),_xlpm.indexy, IF(_xlpm.podminka, ROW(_xlpm.rozsah)-MIN(ROW(_xlpm.rozsah))+1),_xlpm.prvni, MIN(_xlpm.indexy),_xlpm.finalni, IF(_xlpm.prvni=1, 2, _xlpm.prvni),INDEX(_xlpm.rozsah, _xlpm.finalni))</f>
        <v>1400</v>
      </c>
      <c r="BA162" cm="1">
        <f t="array" aca="1" ref="BA162" ca="1">INDEX($J$3:$J$10001,MATCH(AZ162,$J$3:$J$10004,0)-1)</f>
        <v>1300</v>
      </c>
      <c r="BB162">
        <f t="shared" ca="1" si="60"/>
        <v>360</v>
      </c>
      <c r="BC162">
        <f t="shared" ca="1" si="60"/>
        <v>350</v>
      </c>
      <c r="BD162">
        <f t="shared" ca="1" si="59"/>
        <v>10</v>
      </c>
      <c r="BE162">
        <f t="shared" ca="1" si="52"/>
        <v>354.14540540000002</v>
      </c>
      <c r="BF162">
        <f t="shared" ca="1" si="56"/>
        <v>356.02303960476809</v>
      </c>
      <c r="BG162">
        <f t="shared" ca="1" si="53"/>
        <v>356.02303960476809</v>
      </c>
      <c r="BH162" cm="1">
        <f t="array" aca="1" ref="BH162" ca="1">_xlfn.LET(_xlpm.rozsah, $J$3:$J$10001,_xlpm.podminka, (_xlpm.rozsah&gt;E162)*(ISNUMBER(_xlpm.rozsah)),_xlpm.indexy, IF(_xlpm.podminka, ROW(_xlpm.rozsah)-MIN(ROW(_xlpm.rozsah))+1),_xlpm.prvni, MIN(_xlpm.indexy),_xlpm.finalni, IF(_xlpm.prvni=1, 2, _xlpm.prvni),INDEX(_xlpm.rozsah, _xlpm.finalni))</f>
        <v>1400</v>
      </c>
      <c r="BI162" cm="1">
        <f t="array" aca="1" ref="BI162" ca="1">INDEX($J$3:$J$10001,MATCH(BH162,$J$3:$J$10004,0)-1)</f>
        <v>1300</v>
      </c>
      <c r="BJ162">
        <f t="shared" ca="1" si="46"/>
        <v>360</v>
      </c>
      <c r="BK162">
        <f t="shared" ca="1" si="46"/>
        <v>350</v>
      </c>
      <c r="BL162">
        <f t="shared" ca="1" si="57"/>
        <v>10</v>
      </c>
      <c r="BM162">
        <f t="shared" ca="1" si="54"/>
        <v>353.97696039523191</v>
      </c>
    </row>
    <row r="163" spans="1:65" x14ac:dyDescent="0.25">
      <c r="A163" s="64">
        <v>160</v>
      </c>
      <c r="B163" s="64">
        <v>14</v>
      </c>
      <c r="C163" s="64">
        <v>23</v>
      </c>
      <c r="D163" s="18">
        <v>160</v>
      </c>
      <c r="E163" s="21">
        <f t="shared" ca="1" si="47"/>
        <v>914.95873359691927</v>
      </c>
      <c r="F163" s="22">
        <f t="shared" ca="1" si="48"/>
        <v>60.832152618187429</v>
      </c>
      <c r="G163" s="28">
        <v>160</v>
      </c>
      <c r="H163" s="24">
        <f t="shared" ca="1" si="49"/>
        <v>914.41030799999999</v>
      </c>
      <c r="I163" s="25">
        <f t="shared" ca="1" si="50"/>
        <v>60.794311252</v>
      </c>
      <c r="J163" s="155"/>
      <c r="K163" s="155"/>
      <c r="L163" s="129">
        <f t="shared" si="55"/>
        <v>0</v>
      </c>
      <c r="AX163">
        <f t="shared" ca="1" si="58"/>
        <v>264.32309240000001</v>
      </c>
      <c r="AY163">
        <f t="shared" ca="1" si="51"/>
        <v>264.32309240000001</v>
      </c>
      <c r="AZ163" cm="1">
        <f t="array" aca="1" ref="AZ163" ca="1">_xlfn.LET(_xlpm.rozsah, $J$3:$J$10001,_xlpm.podminka, (_xlpm.rozsah&gt;H163)*(ISNUMBER(_xlpm.rozsah)),_xlpm.indexy, IF(_xlpm.podminka, ROW(_xlpm.rozsah)-MIN(ROW(_xlpm.rozsah))+1),_xlpm.prvni, MIN(_xlpm.indexy),_xlpm.finalni, IF(_xlpm.prvni=1, 2, _xlpm.prvni),INDEX(_xlpm.rozsah, _xlpm.finalni))</f>
        <v>1000</v>
      </c>
      <c r="BA163" cm="1">
        <f t="array" aca="1" ref="BA163" ca="1">INDEX($J$3:$J$10001,MATCH(AZ163,$J$3:$J$10004,0)-1)</f>
        <v>900</v>
      </c>
      <c r="BB163">
        <f t="shared" ca="1" si="60"/>
        <v>290</v>
      </c>
      <c r="BC163">
        <f t="shared" ca="1" si="60"/>
        <v>260</v>
      </c>
      <c r="BD163">
        <f t="shared" ca="1" si="59"/>
        <v>30</v>
      </c>
      <c r="BE163">
        <f t="shared" ca="1" si="52"/>
        <v>285.67690759999999</v>
      </c>
      <c r="BF163">
        <f t="shared" ca="1" si="56"/>
        <v>264.48762007907578</v>
      </c>
      <c r="BG163">
        <f t="shared" ca="1" si="53"/>
        <v>264.48762007907578</v>
      </c>
      <c r="BH163" cm="1">
        <f t="array" aca="1" ref="BH163" ca="1">_xlfn.LET(_xlpm.rozsah, $J$3:$J$10001,_xlpm.podminka, (_xlpm.rozsah&gt;E163)*(ISNUMBER(_xlpm.rozsah)),_xlpm.indexy, IF(_xlpm.podminka, ROW(_xlpm.rozsah)-MIN(ROW(_xlpm.rozsah))+1),_xlpm.prvni, MIN(_xlpm.indexy),_xlpm.finalni, IF(_xlpm.prvni=1, 2, _xlpm.prvni),INDEX(_xlpm.rozsah, _xlpm.finalni))</f>
        <v>1000</v>
      </c>
      <c r="BI163" cm="1">
        <f t="array" aca="1" ref="BI163" ca="1">INDEX($J$3:$J$10001,MATCH(BH163,$J$3:$J$10004,0)-1)</f>
        <v>900</v>
      </c>
      <c r="BJ163">
        <f t="shared" ca="1" si="46"/>
        <v>290</v>
      </c>
      <c r="BK163">
        <f t="shared" ca="1" si="46"/>
        <v>260</v>
      </c>
      <c r="BL163">
        <f t="shared" ca="1" si="57"/>
        <v>30</v>
      </c>
      <c r="BM163">
        <f t="shared" ca="1" si="54"/>
        <v>285.51237992092422</v>
      </c>
    </row>
    <row r="164" spans="1:65" x14ac:dyDescent="0.25">
      <c r="A164" s="64">
        <v>161</v>
      </c>
      <c r="B164" s="64">
        <v>10</v>
      </c>
      <c r="C164" s="64">
        <v>10</v>
      </c>
      <c r="D164" s="18">
        <v>161</v>
      </c>
      <c r="E164" s="21">
        <f t="shared" ca="1" si="47"/>
        <v>853.5419525692281</v>
      </c>
      <c r="F164" s="22">
        <f t="shared" ca="1" si="48"/>
        <v>23.677097628461407</v>
      </c>
      <c r="G164" s="23">
        <v>161</v>
      </c>
      <c r="H164" s="24">
        <f t="shared" ca="1" si="49"/>
        <v>853.15021999999999</v>
      </c>
      <c r="I164" s="25">
        <f t="shared" ca="1" si="50"/>
        <v>23.657511</v>
      </c>
      <c r="J164" s="155"/>
      <c r="K164" s="155"/>
      <c r="L164" s="129">
        <f t="shared" si="55"/>
        <v>0</v>
      </c>
      <c r="AX164">
        <f t="shared" ca="1" si="58"/>
        <v>236.57511</v>
      </c>
      <c r="AY164">
        <f t="shared" ca="1" si="51"/>
        <v>236.57511</v>
      </c>
      <c r="AZ164" cm="1">
        <f t="array" aca="1" ref="AZ164" ca="1">_xlfn.LET(_xlpm.rozsah, $J$3:$J$10001,_xlpm.podminka, (_xlpm.rozsah&gt;H164)*(ISNUMBER(_xlpm.rozsah)),_xlpm.indexy, IF(_xlpm.podminka, ROW(_xlpm.rozsah)-MIN(ROW(_xlpm.rozsah))+1),_xlpm.prvni, MIN(_xlpm.indexy),_xlpm.finalni, IF(_xlpm.prvni=1, 2, _xlpm.prvni),INDEX(_xlpm.rozsah, _xlpm.finalni))</f>
        <v>900</v>
      </c>
      <c r="BA164" cm="1">
        <f t="array" aca="1" ref="BA164" ca="1">INDEX($J$3:$J$10001,MATCH(AZ164,$J$3:$J$10004,0)-1)</f>
        <v>800</v>
      </c>
      <c r="BB164">
        <f t="shared" ca="1" si="60"/>
        <v>260</v>
      </c>
      <c r="BC164">
        <f t="shared" ca="1" si="60"/>
        <v>210</v>
      </c>
      <c r="BD164">
        <f t="shared" ca="1" si="59"/>
        <v>50</v>
      </c>
      <c r="BE164">
        <f t="shared" ca="1" si="52"/>
        <v>233.42489</v>
      </c>
      <c r="BF164">
        <f t="shared" ca="1" si="56"/>
        <v>236.77097628461405</v>
      </c>
      <c r="BG164">
        <f t="shared" ca="1" si="53"/>
        <v>236.77097628461405</v>
      </c>
      <c r="BH164" cm="1">
        <f t="array" aca="1" ref="BH164" ca="1">_xlfn.LET(_xlpm.rozsah, $J$3:$J$10001,_xlpm.podminka, (_xlpm.rozsah&gt;E164)*(ISNUMBER(_xlpm.rozsah)),_xlpm.indexy, IF(_xlpm.podminka, ROW(_xlpm.rozsah)-MIN(ROW(_xlpm.rozsah))+1),_xlpm.prvni, MIN(_xlpm.indexy),_xlpm.finalni, IF(_xlpm.prvni=1, 2, _xlpm.prvni),INDEX(_xlpm.rozsah, _xlpm.finalni))</f>
        <v>900</v>
      </c>
      <c r="BI164" cm="1">
        <f t="array" aca="1" ref="BI164" ca="1">INDEX($J$3:$J$10001,MATCH(BH164,$J$3:$J$10004,0)-1)</f>
        <v>800</v>
      </c>
      <c r="BJ164">
        <f t="shared" ca="1" si="46"/>
        <v>260</v>
      </c>
      <c r="BK164">
        <f t="shared" ca="1" si="46"/>
        <v>210</v>
      </c>
      <c r="BL164">
        <f t="shared" ca="1" si="57"/>
        <v>50</v>
      </c>
      <c r="BM164">
        <f t="shared" ca="1" si="54"/>
        <v>233.22902371538595</v>
      </c>
    </row>
    <row r="165" spans="1:65" x14ac:dyDescent="0.25">
      <c r="A165" s="64">
        <v>162</v>
      </c>
      <c r="B165" s="64">
        <v>15</v>
      </c>
      <c r="C165" s="64">
        <v>33</v>
      </c>
      <c r="D165" s="18">
        <v>162</v>
      </c>
      <c r="E165" s="21">
        <f t="shared" ca="1" si="47"/>
        <v>930.3129288538421</v>
      </c>
      <c r="F165" s="22">
        <f t="shared" ca="1" si="48"/>
        <v>88.800979956530369</v>
      </c>
      <c r="G165" s="28">
        <v>162</v>
      </c>
      <c r="H165" s="24">
        <f t="shared" ca="1" si="49"/>
        <v>929.72532999999999</v>
      </c>
      <c r="I165" s="25">
        <f t="shared" ca="1" si="50"/>
        <v>88.742807670000005</v>
      </c>
      <c r="J165" s="155"/>
      <c r="K165" s="155"/>
      <c r="L165" s="129">
        <f t="shared" si="55"/>
        <v>0</v>
      </c>
      <c r="AX165">
        <f t="shared" ca="1" si="58"/>
        <v>268.917599</v>
      </c>
      <c r="AY165">
        <f t="shared" ca="1" si="51"/>
        <v>268.917599</v>
      </c>
      <c r="AZ165" cm="1">
        <f t="array" aca="1" ref="AZ165" ca="1">_xlfn.LET(_xlpm.rozsah, $J$3:$J$10001,_xlpm.podminka, (_xlpm.rozsah&gt;H165)*(ISNUMBER(_xlpm.rozsah)),_xlpm.indexy, IF(_xlpm.podminka, ROW(_xlpm.rozsah)-MIN(ROW(_xlpm.rozsah))+1),_xlpm.prvni, MIN(_xlpm.indexy),_xlpm.finalni, IF(_xlpm.prvni=1, 2, _xlpm.prvni),INDEX(_xlpm.rozsah, _xlpm.finalni))</f>
        <v>1000</v>
      </c>
      <c r="BA165" cm="1">
        <f t="array" aca="1" ref="BA165" ca="1">INDEX($J$3:$J$10001,MATCH(AZ165,$J$3:$J$10004,0)-1)</f>
        <v>900</v>
      </c>
      <c r="BB165">
        <f t="shared" ca="1" si="60"/>
        <v>290</v>
      </c>
      <c r="BC165">
        <f t="shared" ca="1" si="60"/>
        <v>260</v>
      </c>
      <c r="BD165">
        <f t="shared" ca="1" si="59"/>
        <v>30</v>
      </c>
      <c r="BE165">
        <f t="shared" ca="1" si="52"/>
        <v>281.082401</v>
      </c>
      <c r="BF165">
        <f t="shared" ca="1" si="56"/>
        <v>269.09387865615264</v>
      </c>
      <c r="BG165">
        <f t="shared" ca="1" si="53"/>
        <v>269.09387865615264</v>
      </c>
      <c r="BH165" cm="1">
        <f t="array" aca="1" ref="BH165" ca="1">_xlfn.LET(_xlpm.rozsah, $J$3:$J$10001,_xlpm.podminka, (_xlpm.rozsah&gt;E165)*(ISNUMBER(_xlpm.rozsah)),_xlpm.indexy, IF(_xlpm.podminka, ROW(_xlpm.rozsah)-MIN(ROW(_xlpm.rozsah))+1),_xlpm.prvni, MIN(_xlpm.indexy),_xlpm.finalni, IF(_xlpm.prvni=1, 2, _xlpm.prvni),INDEX(_xlpm.rozsah, _xlpm.finalni))</f>
        <v>1000</v>
      </c>
      <c r="BI165" cm="1">
        <f t="array" aca="1" ref="BI165" ca="1">INDEX($J$3:$J$10001,MATCH(BH165,$J$3:$J$10004,0)-1)</f>
        <v>900</v>
      </c>
      <c r="BJ165">
        <f t="shared" ca="1" si="46"/>
        <v>290</v>
      </c>
      <c r="BK165">
        <f t="shared" ca="1" si="46"/>
        <v>260</v>
      </c>
      <c r="BL165">
        <f t="shared" ca="1" si="57"/>
        <v>30</v>
      </c>
      <c r="BM165">
        <f t="shared" ca="1" si="54"/>
        <v>280.90612134384736</v>
      </c>
    </row>
    <row r="166" spans="1:65" x14ac:dyDescent="0.25">
      <c r="A166" s="64">
        <v>163</v>
      </c>
      <c r="B166" s="64">
        <v>35</v>
      </c>
      <c r="C166" s="64">
        <v>72</v>
      </c>
      <c r="D166" s="18">
        <v>163</v>
      </c>
      <c r="E166" s="21">
        <f t="shared" ca="1" si="47"/>
        <v>1237.3968339922983</v>
      </c>
      <c r="F166" s="22">
        <f t="shared" ca="1" si="48"/>
        <v>238.47771614233642</v>
      </c>
      <c r="G166" s="23">
        <v>163</v>
      </c>
      <c r="H166" s="24">
        <f t="shared" ca="1" si="49"/>
        <v>1236.02577</v>
      </c>
      <c r="I166" s="25">
        <f t="shared" ca="1" si="50"/>
        <v>238.18156631999997</v>
      </c>
      <c r="J166" s="155"/>
      <c r="K166" s="155"/>
      <c r="L166" s="129">
        <f t="shared" si="55"/>
        <v>0</v>
      </c>
      <c r="AX166">
        <f t="shared" ca="1" si="58"/>
        <v>330.80773099999999</v>
      </c>
      <c r="AY166">
        <f t="shared" ca="1" si="51"/>
        <v>330.80773099999999</v>
      </c>
      <c r="AZ166" cm="1">
        <f t="array" aca="1" ref="AZ166" ca="1">_xlfn.LET(_xlpm.rozsah, $J$3:$J$10001,_xlpm.podminka, (_xlpm.rozsah&gt;H166)*(ISNUMBER(_xlpm.rozsah)),_xlpm.indexy, IF(_xlpm.podminka, ROW(_xlpm.rozsah)-MIN(ROW(_xlpm.rozsah))+1),_xlpm.prvni, MIN(_xlpm.indexy),_xlpm.finalni, IF(_xlpm.prvni=1, 2, _xlpm.prvni),INDEX(_xlpm.rozsah, _xlpm.finalni))</f>
        <v>1300</v>
      </c>
      <c r="BA166" cm="1">
        <f t="array" aca="1" ref="BA166" ca="1">INDEX($J$3:$J$10001,MATCH(AZ166,$J$3:$J$10004,0)-1)</f>
        <v>1200</v>
      </c>
      <c r="BB166">
        <f t="shared" ca="1" si="60"/>
        <v>350</v>
      </c>
      <c r="BC166">
        <f t="shared" ca="1" si="60"/>
        <v>320</v>
      </c>
      <c r="BD166">
        <f t="shared" ca="1" si="59"/>
        <v>30</v>
      </c>
      <c r="BE166">
        <f t="shared" ca="1" si="52"/>
        <v>339.19226900000001</v>
      </c>
      <c r="BF166">
        <f t="shared" ca="1" si="56"/>
        <v>331.21905019768951</v>
      </c>
      <c r="BG166">
        <f t="shared" ca="1" si="53"/>
        <v>331.21905019768951</v>
      </c>
      <c r="BH166" cm="1">
        <f t="array" aca="1" ref="BH166" ca="1">_xlfn.LET(_xlpm.rozsah, $J$3:$J$10001,_xlpm.podminka, (_xlpm.rozsah&gt;E166)*(ISNUMBER(_xlpm.rozsah)),_xlpm.indexy, IF(_xlpm.podminka, ROW(_xlpm.rozsah)-MIN(ROW(_xlpm.rozsah))+1),_xlpm.prvni, MIN(_xlpm.indexy),_xlpm.finalni, IF(_xlpm.prvni=1, 2, _xlpm.prvni),INDEX(_xlpm.rozsah, _xlpm.finalni))</f>
        <v>1300</v>
      </c>
      <c r="BI166" cm="1">
        <f t="array" aca="1" ref="BI166" ca="1">INDEX($J$3:$J$10001,MATCH(BH166,$J$3:$J$10004,0)-1)</f>
        <v>1200</v>
      </c>
      <c r="BJ166">
        <f t="shared" ca="1" si="46"/>
        <v>350</v>
      </c>
      <c r="BK166">
        <f t="shared" ca="1" si="46"/>
        <v>320</v>
      </c>
      <c r="BL166">
        <f t="shared" ca="1" si="57"/>
        <v>30</v>
      </c>
      <c r="BM166">
        <f t="shared" ca="1" si="54"/>
        <v>338.78094980231049</v>
      </c>
    </row>
    <row r="167" spans="1:65" x14ac:dyDescent="0.25">
      <c r="A167" s="64">
        <v>164</v>
      </c>
      <c r="B167" s="64">
        <v>60</v>
      </c>
      <c r="C167" s="64">
        <v>39</v>
      </c>
      <c r="D167" s="18">
        <v>164</v>
      </c>
      <c r="E167" s="21">
        <f t="shared" ca="1" si="47"/>
        <v>1621.2517154153684</v>
      </c>
      <c r="F167" s="22">
        <f t="shared" ca="1" si="48"/>
        <v>138.95694647904048</v>
      </c>
      <c r="G167" s="28">
        <v>164</v>
      </c>
      <c r="H167" s="24">
        <f t="shared" ca="1" si="49"/>
        <v>1618.9013199999999</v>
      </c>
      <c r="I167" s="25">
        <f t="shared" ca="1" si="50"/>
        <v>139.03027881600002</v>
      </c>
      <c r="J167" s="155"/>
      <c r="K167" s="155"/>
      <c r="L167" s="129">
        <f t="shared" si="55"/>
        <v>0</v>
      </c>
      <c r="AX167">
        <f t="shared" ca="1" si="58"/>
        <v>356.48789440000002</v>
      </c>
      <c r="AY167">
        <f t="shared" ca="1" si="51"/>
        <v>351.51210559999998</v>
      </c>
      <c r="AZ167" cm="1">
        <f t="array" aca="1" ref="AZ167" ca="1">_xlfn.LET(_xlpm.rozsah, $J$3:$J$10001,_xlpm.podminka, (_xlpm.rozsah&gt;H167)*(ISNUMBER(_xlpm.rozsah)),_xlpm.indexy, IF(_xlpm.podminka, ROW(_xlpm.rozsah)-MIN(ROW(_xlpm.rozsah))+1),_xlpm.prvni, MIN(_xlpm.indexy),_xlpm.finalni, IF(_xlpm.prvni=1, 2, _xlpm.prvni),INDEX(_xlpm.rozsah, _xlpm.finalni))</f>
        <v>1700</v>
      </c>
      <c r="BA167" cm="1">
        <f t="array" aca="1" ref="BA167" ca="1">INDEX($J$3:$J$10001,MATCH(AZ167,$J$3:$J$10004,0)-1)</f>
        <v>1600</v>
      </c>
      <c r="BB167">
        <f t="shared" ca="1" si="60"/>
        <v>350</v>
      </c>
      <c r="BC167">
        <f t="shared" ca="1" si="60"/>
        <v>358</v>
      </c>
      <c r="BD167">
        <f t="shared" ca="1" si="59"/>
        <v>-8</v>
      </c>
      <c r="BE167">
        <f t="shared" ca="1" si="52"/>
        <v>356.48789440000002</v>
      </c>
      <c r="BF167">
        <f t="shared" ca="1" si="56"/>
        <v>356.2998627667705</v>
      </c>
      <c r="BG167">
        <f t="shared" ca="1" si="53"/>
        <v>351.7001372332295</v>
      </c>
      <c r="BH167" cm="1">
        <f t="array" aca="1" ref="BH167" ca="1">_xlfn.LET(_xlpm.rozsah, $J$3:$J$10001,_xlpm.podminka, (_xlpm.rozsah&gt;E167)*(ISNUMBER(_xlpm.rozsah)),_xlpm.indexy, IF(_xlpm.podminka, ROW(_xlpm.rozsah)-MIN(ROW(_xlpm.rozsah))+1),_xlpm.prvni, MIN(_xlpm.indexy),_xlpm.finalni, IF(_xlpm.prvni=1, 2, _xlpm.prvni),INDEX(_xlpm.rozsah, _xlpm.finalni))</f>
        <v>1700</v>
      </c>
      <c r="BI167" cm="1">
        <f t="array" aca="1" ref="BI167" ca="1">INDEX($J$3:$J$10001,MATCH(BH167,$J$3:$J$10004,0)-1)</f>
        <v>1600</v>
      </c>
      <c r="BJ167">
        <f t="shared" ca="1" si="46"/>
        <v>350</v>
      </c>
      <c r="BK167">
        <f t="shared" ca="1" si="46"/>
        <v>358</v>
      </c>
      <c r="BL167">
        <f t="shared" ca="1" si="57"/>
        <v>-8</v>
      </c>
      <c r="BM167">
        <f t="shared" ca="1" si="54"/>
        <v>356.2998627667705</v>
      </c>
    </row>
    <row r="168" spans="1:65" x14ac:dyDescent="0.25">
      <c r="A168" s="64">
        <v>165</v>
      </c>
      <c r="B168" s="64">
        <v>55</v>
      </c>
      <c r="C168" s="64">
        <v>31</v>
      </c>
      <c r="D168" s="18">
        <v>165</v>
      </c>
      <c r="E168" s="21">
        <f t="shared" ca="1" si="47"/>
        <v>1544.4807391307545</v>
      </c>
      <c r="F168" s="22">
        <f t="shared" ca="1" si="48"/>
        <v>111.32421941738932</v>
      </c>
      <c r="G168" s="23">
        <v>165</v>
      </c>
      <c r="H168" s="24">
        <f t="shared" ca="1" si="49"/>
        <v>1542.3262100000002</v>
      </c>
      <c r="I168" s="25">
        <f t="shared" ca="1" si="50"/>
        <v>111.33757749800002</v>
      </c>
      <c r="J168" s="155"/>
      <c r="K168" s="155"/>
      <c r="L168" s="129">
        <f t="shared" si="55"/>
        <v>0</v>
      </c>
      <c r="AX168">
        <f t="shared" ca="1" si="58"/>
        <v>359.15347580000002</v>
      </c>
      <c r="AY168">
        <f t="shared" ca="1" si="51"/>
        <v>358.84652419999998</v>
      </c>
      <c r="AZ168" cm="1">
        <f t="array" aca="1" ref="AZ168" ca="1">_xlfn.LET(_xlpm.rozsah, $J$3:$J$10001,_xlpm.podminka, (_xlpm.rozsah&gt;H168)*(ISNUMBER(_xlpm.rozsah)),_xlpm.indexy, IF(_xlpm.podminka, ROW(_xlpm.rozsah)-MIN(ROW(_xlpm.rozsah))+1),_xlpm.prvni, MIN(_xlpm.indexy),_xlpm.finalni, IF(_xlpm.prvni=1, 2, _xlpm.prvni),INDEX(_xlpm.rozsah, _xlpm.finalni))</f>
        <v>1600</v>
      </c>
      <c r="BA168" cm="1">
        <f t="array" aca="1" ref="BA168" ca="1">INDEX($J$3:$J$10001,MATCH(AZ168,$J$3:$J$10004,0)-1)</f>
        <v>1500</v>
      </c>
      <c r="BB168">
        <f t="shared" ca="1" si="60"/>
        <v>358</v>
      </c>
      <c r="BC168">
        <f t="shared" ca="1" si="60"/>
        <v>360</v>
      </c>
      <c r="BD168">
        <f t="shared" ca="1" si="59"/>
        <v>-2</v>
      </c>
      <c r="BE168">
        <f t="shared" ca="1" si="52"/>
        <v>359.15347580000002</v>
      </c>
      <c r="BF168">
        <f t="shared" ca="1" si="56"/>
        <v>359.11038521738493</v>
      </c>
      <c r="BG168">
        <f t="shared" ca="1" si="53"/>
        <v>358.88961478261507</v>
      </c>
      <c r="BH168" cm="1">
        <f t="array" aca="1" ref="BH168" ca="1">_xlfn.LET(_xlpm.rozsah, $J$3:$J$10001,_xlpm.podminka, (_xlpm.rozsah&gt;E168)*(ISNUMBER(_xlpm.rozsah)),_xlpm.indexy, IF(_xlpm.podminka, ROW(_xlpm.rozsah)-MIN(ROW(_xlpm.rozsah))+1),_xlpm.prvni, MIN(_xlpm.indexy),_xlpm.finalni, IF(_xlpm.prvni=1, 2, _xlpm.prvni),INDEX(_xlpm.rozsah, _xlpm.finalni))</f>
        <v>1600</v>
      </c>
      <c r="BI168" cm="1">
        <f t="array" aca="1" ref="BI168" ca="1">INDEX($J$3:$J$10001,MATCH(BH168,$J$3:$J$10004,0)-1)</f>
        <v>1500</v>
      </c>
      <c r="BJ168">
        <f t="shared" ca="1" si="46"/>
        <v>358</v>
      </c>
      <c r="BK168">
        <f t="shared" ca="1" si="46"/>
        <v>360</v>
      </c>
      <c r="BL168">
        <f t="shared" ca="1" si="57"/>
        <v>-2</v>
      </c>
      <c r="BM168">
        <f t="shared" ca="1" si="54"/>
        <v>359.11038521738493</v>
      </c>
    </row>
    <row r="169" spans="1:65" x14ac:dyDescent="0.25">
      <c r="A169" s="64">
        <v>166</v>
      </c>
      <c r="B169" s="64">
        <v>47</v>
      </c>
      <c r="C169" s="64">
        <v>30</v>
      </c>
      <c r="D169" s="18">
        <v>166</v>
      </c>
      <c r="E169" s="21">
        <f t="shared" ca="1" si="47"/>
        <v>1421.6471770753719</v>
      </c>
      <c r="F169" s="22">
        <f t="shared" ca="1" si="48"/>
        <v>108</v>
      </c>
      <c r="G169" s="28">
        <v>166</v>
      </c>
      <c r="H169" s="24">
        <f t="shared" ca="1" si="49"/>
        <v>1419.806034</v>
      </c>
      <c r="I169" s="25">
        <f t="shared" ca="1" si="50"/>
        <v>108</v>
      </c>
      <c r="J169" s="155"/>
      <c r="K169" s="155"/>
      <c r="L169" s="129">
        <f t="shared" si="55"/>
        <v>0</v>
      </c>
      <c r="AX169">
        <f t="shared" ca="1" si="58"/>
        <v>360</v>
      </c>
      <c r="AY169">
        <f t="shared" ca="1" si="51"/>
        <v>360</v>
      </c>
      <c r="AZ169" cm="1">
        <f t="array" aca="1" ref="AZ169" ca="1">_xlfn.LET(_xlpm.rozsah, $J$3:$J$10001,_xlpm.podminka, (_xlpm.rozsah&gt;H169)*(ISNUMBER(_xlpm.rozsah)),_xlpm.indexy, IF(_xlpm.podminka, ROW(_xlpm.rozsah)-MIN(ROW(_xlpm.rozsah))+1),_xlpm.prvni, MIN(_xlpm.indexy),_xlpm.finalni, IF(_xlpm.prvni=1, 2, _xlpm.prvni),INDEX(_xlpm.rozsah, _xlpm.finalni))</f>
        <v>1500</v>
      </c>
      <c r="BA169" cm="1">
        <f t="array" aca="1" ref="BA169" ca="1">INDEX($J$3:$J$10001,MATCH(AZ169,$J$3:$J$10004,0)-1)</f>
        <v>1400</v>
      </c>
      <c r="BB169">
        <f t="shared" ca="1" si="60"/>
        <v>360</v>
      </c>
      <c r="BC169">
        <f t="shared" ca="1" si="60"/>
        <v>360</v>
      </c>
      <c r="BD169">
        <f t="shared" ca="1" si="59"/>
        <v>0</v>
      </c>
      <c r="BE169">
        <f t="shared" ca="1" si="52"/>
        <v>360</v>
      </c>
      <c r="BF169">
        <f t="shared" ca="1" si="56"/>
        <v>360</v>
      </c>
      <c r="BG169">
        <f t="shared" ca="1" si="53"/>
        <v>360</v>
      </c>
      <c r="BH169" cm="1">
        <f t="array" aca="1" ref="BH169" ca="1">_xlfn.LET(_xlpm.rozsah, $J$3:$J$10001,_xlpm.podminka, (_xlpm.rozsah&gt;E169)*(ISNUMBER(_xlpm.rozsah)),_xlpm.indexy, IF(_xlpm.podminka, ROW(_xlpm.rozsah)-MIN(ROW(_xlpm.rozsah))+1),_xlpm.prvni, MIN(_xlpm.indexy),_xlpm.finalni, IF(_xlpm.prvni=1, 2, _xlpm.prvni),INDEX(_xlpm.rozsah, _xlpm.finalni))</f>
        <v>1500</v>
      </c>
      <c r="BI169" cm="1">
        <f t="array" aca="1" ref="BI169" ca="1">INDEX($J$3:$J$10001,MATCH(BH169,$J$3:$J$10004,0)-1)</f>
        <v>1400</v>
      </c>
      <c r="BJ169">
        <f t="shared" ca="1" si="46"/>
        <v>360</v>
      </c>
      <c r="BK169">
        <f t="shared" ca="1" si="46"/>
        <v>360</v>
      </c>
      <c r="BL169">
        <f t="shared" ca="1" si="57"/>
        <v>0</v>
      </c>
      <c r="BM169">
        <f t="shared" ca="1" si="54"/>
        <v>360</v>
      </c>
    </row>
    <row r="170" spans="1:65" x14ac:dyDescent="0.25">
      <c r="A170" s="64">
        <v>167</v>
      </c>
      <c r="B170" s="64">
        <v>16</v>
      </c>
      <c r="C170" s="64">
        <v>7</v>
      </c>
      <c r="D170" s="18">
        <v>167</v>
      </c>
      <c r="E170" s="21">
        <f t="shared" ca="1" si="47"/>
        <v>945.66712411076492</v>
      </c>
      <c r="F170" s="22">
        <f t="shared" ca="1" si="48"/>
        <v>19.159009606326066</v>
      </c>
      <c r="G170" s="23">
        <v>167</v>
      </c>
      <c r="H170" s="24">
        <f t="shared" ca="1" si="49"/>
        <v>945.04035199999998</v>
      </c>
      <c r="I170" s="25">
        <f t="shared" ca="1" si="50"/>
        <v>19.145847391999997</v>
      </c>
      <c r="J170" s="155"/>
      <c r="K170" s="155"/>
      <c r="L170" s="129">
        <f t="shared" si="55"/>
        <v>0</v>
      </c>
      <c r="AX170">
        <f t="shared" ca="1" si="58"/>
        <v>273.51210559999998</v>
      </c>
      <c r="AY170">
        <f t="shared" ca="1" si="51"/>
        <v>273.51210559999998</v>
      </c>
      <c r="AZ170" cm="1">
        <f t="array" aca="1" ref="AZ170" ca="1">_xlfn.LET(_xlpm.rozsah, $J$3:$J$10001,_xlpm.podminka, (_xlpm.rozsah&gt;H170)*(ISNUMBER(_xlpm.rozsah)),_xlpm.indexy, IF(_xlpm.podminka, ROW(_xlpm.rozsah)-MIN(ROW(_xlpm.rozsah))+1),_xlpm.prvni, MIN(_xlpm.indexy),_xlpm.finalni, IF(_xlpm.prvni=1, 2, _xlpm.prvni),INDEX(_xlpm.rozsah, _xlpm.finalni))</f>
        <v>1000</v>
      </c>
      <c r="BA170" cm="1">
        <f t="array" aca="1" ref="BA170" ca="1">INDEX($J$3:$J$10001,MATCH(AZ170,$J$3:$J$10004,0)-1)</f>
        <v>900</v>
      </c>
      <c r="BB170">
        <f t="shared" ca="1" si="60"/>
        <v>290</v>
      </c>
      <c r="BC170">
        <f t="shared" ca="1" si="60"/>
        <v>260</v>
      </c>
      <c r="BD170">
        <f t="shared" ca="1" si="59"/>
        <v>30</v>
      </c>
      <c r="BE170">
        <f t="shared" ca="1" si="52"/>
        <v>276.48789440000002</v>
      </c>
      <c r="BF170">
        <f t="shared" ca="1" si="56"/>
        <v>273.7001372332295</v>
      </c>
      <c r="BG170">
        <f t="shared" ca="1" si="53"/>
        <v>273.7001372332295</v>
      </c>
      <c r="BH170" cm="1">
        <f t="array" aca="1" ref="BH170" ca="1">_xlfn.LET(_xlpm.rozsah, $J$3:$J$10001,_xlpm.podminka, (_xlpm.rozsah&gt;E170)*(ISNUMBER(_xlpm.rozsah)),_xlpm.indexy, IF(_xlpm.podminka, ROW(_xlpm.rozsah)-MIN(ROW(_xlpm.rozsah))+1),_xlpm.prvni, MIN(_xlpm.indexy),_xlpm.finalni, IF(_xlpm.prvni=1, 2, _xlpm.prvni),INDEX(_xlpm.rozsah, _xlpm.finalni))</f>
        <v>1000</v>
      </c>
      <c r="BI170" cm="1">
        <f t="array" aca="1" ref="BI170" ca="1">INDEX($J$3:$J$10001,MATCH(BH170,$J$3:$J$10004,0)-1)</f>
        <v>900</v>
      </c>
      <c r="BJ170">
        <f t="shared" ca="1" si="46"/>
        <v>290</v>
      </c>
      <c r="BK170">
        <f t="shared" ca="1" si="46"/>
        <v>260</v>
      </c>
      <c r="BL170">
        <f t="shared" ca="1" si="57"/>
        <v>30</v>
      </c>
      <c r="BM170">
        <f t="shared" ca="1" si="54"/>
        <v>276.2998627667705</v>
      </c>
    </row>
    <row r="171" spans="1:65" x14ac:dyDescent="0.25">
      <c r="A171" s="64">
        <v>168</v>
      </c>
      <c r="B171" s="64">
        <v>0</v>
      </c>
      <c r="C171" s="64">
        <v>6</v>
      </c>
      <c r="D171" s="18">
        <v>168</v>
      </c>
      <c r="E171" s="21">
        <f t="shared" ca="1" si="47"/>
        <v>700</v>
      </c>
      <c r="F171" s="22">
        <f t="shared" ca="1" si="48"/>
        <v>9</v>
      </c>
      <c r="G171" s="28">
        <v>168</v>
      </c>
      <c r="H171" s="24">
        <f t="shared" ca="1" si="49"/>
        <v>700</v>
      </c>
      <c r="I171" s="25">
        <f t="shared" ca="1" si="50"/>
        <v>9</v>
      </c>
      <c r="J171" s="155"/>
      <c r="K171" s="155"/>
      <c r="L171" s="129">
        <f t="shared" si="55"/>
        <v>0</v>
      </c>
      <c r="AX171">
        <f t="shared" ca="1" si="58"/>
        <v>150</v>
      </c>
      <c r="AY171">
        <f t="shared" ca="1" si="51"/>
        <v>150</v>
      </c>
      <c r="AZ171" cm="1">
        <f t="array" aca="1" ref="AZ171" ca="1">_xlfn.LET(_xlpm.rozsah, $J$3:$J$10001,_xlpm.podminka, (_xlpm.rozsah&gt;H171)*(ISNUMBER(_xlpm.rozsah)),_xlpm.indexy, IF(_xlpm.podminka, ROW(_xlpm.rozsah)-MIN(ROW(_xlpm.rozsah))+1),_xlpm.prvni, MIN(_xlpm.indexy),_xlpm.finalni, IF(_xlpm.prvni=1, 2, _xlpm.prvni),INDEX(_xlpm.rozsah, _xlpm.finalni))</f>
        <v>800</v>
      </c>
      <c r="BA171" cm="1">
        <f t="array" aca="1" ref="BA171" ca="1">INDEX($J$3:$J$10001,MATCH(AZ171,$J$3:$J$10004,0)-1)</f>
        <v>700</v>
      </c>
      <c r="BB171">
        <f t="shared" ca="1" si="60"/>
        <v>210</v>
      </c>
      <c r="BC171">
        <f t="shared" ca="1" si="60"/>
        <v>150</v>
      </c>
      <c r="BD171">
        <f t="shared" ca="1" si="59"/>
        <v>60</v>
      </c>
      <c r="BE171">
        <f t="shared" ca="1" si="52"/>
        <v>210</v>
      </c>
      <c r="BF171">
        <f t="shared" ca="1" si="56"/>
        <v>150</v>
      </c>
      <c r="BG171">
        <f t="shared" ca="1" si="53"/>
        <v>150</v>
      </c>
      <c r="BH171" cm="1">
        <f t="array" aca="1" ref="BH171" ca="1">_xlfn.LET(_xlpm.rozsah, $J$3:$J$10001,_xlpm.podminka, (_xlpm.rozsah&gt;E171)*(ISNUMBER(_xlpm.rozsah)),_xlpm.indexy, IF(_xlpm.podminka, ROW(_xlpm.rozsah)-MIN(ROW(_xlpm.rozsah))+1),_xlpm.prvni, MIN(_xlpm.indexy),_xlpm.finalni, IF(_xlpm.prvni=1, 2, _xlpm.prvni),INDEX(_xlpm.rozsah, _xlpm.finalni))</f>
        <v>800</v>
      </c>
      <c r="BI171" cm="1">
        <f t="array" aca="1" ref="BI171" ca="1">INDEX($J$3:$J$10001,MATCH(BH171,$J$3:$J$10004,0)-1)</f>
        <v>700</v>
      </c>
      <c r="BJ171">
        <f t="shared" ca="1" si="46"/>
        <v>210</v>
      </c>
      <c r="BK171">
        <f t="shared" ca="1" si="46"/>
        <v>150</v>
      </c>
      <c r="BL171">
        <f t="shared" ca="1" si="57"/>
        <v>60</v>
      </c>
      <c r="BM171">
        <f t="shared" ca="1" si="54"/>
        <v>210</v>
      </c>
    </row>
    <row r="172" spans="1:65" x14ac:dyDescent="0.25">
      <c r="A172" s="64">
        <v>169</v>
      </c>
      <c r="B172" s="64">
        <v>0</v>
      </c>
      <c r="C172" s="64">
        <v>8</v>
      </c>
      <c r="D172" s="18">
        <v>169</v>
      </c>
      <c r="E172" s="21">
        <f t="shared" ca="1" si="47"/>
        <v>700</v>
      </c>
      <c r="F172" s="22">
        <f t="shared" ca="1" si="48"/>
        <v>12</v>
      </c>
      <c r="G172" s="23">
        <v>169</v>
      </c>
      <c r="H172" s="24">
        <f t="shared" ca="1" si="49"/>
        <v>700</v>
      </c>
      <c r="I172" s="25">
        <f t="shared" ca="1" si="50"/>
        <v>12</v>
      </c>
      <c r="J172" s="155"/>
      <c r="K172" s="155"/>
      <c r="L172" s="129">
        <f t="shared" si="55"/>
        <v>0</v>
      </c>
      <c r="AX172">
        <f t="shared" ca="1" si="58"/>
        <v>150</v>
      </c>
      <c r="AY172">
        <f t="shared" ca="1" si="51"/>
        <v>150</v>
      </c>
      <c r="AZ172" cm="1">
        <f t="array" aca="1" ref="AZ172" ca="1">_xlfn.LET(_xlpm.rozsah, $J$3:$J$10001,_xlpm.podminka, (_xlpm.rozsah&gt;H172)*(ISNUMBER(_xlpm.rozsah)),_xlpm.indexy, IF(_xlpm.podminka, ROW(_xlpm.rozsah)-MIN(ROW(_xlpm.rozsah))+1),_xlpm.prvni, MIN(_xlpm.indexy),_xlpm.finalni, IF(_xlpm.prvni=1, 2, _xlpm.prvni),INDEX(_xlpm.rozsah, _xlpm.finalni))</f>
        <v>800</v>
      </c>
      <c r="BA172" cm="1">
        <f t="array" aca="1" ref="BA172" ca="1">INDEX($J$3:$J$10001,MATCH(AZ172,$J$3:$J$10004,0)-1)</f>
        <v>700</v>
      </c>
      <c r="BB172">
        <f t="shared" ca="1" si="60"/>
        <v>210</v>
      </c>
      <c r="BC172">
        <f t="shared" ca="1" si="60"/>
        <v>150</v>
      </c>
      <c r="BD172">
        <f t="shared" ca="1" si="59"/>
        <v>60</v>
      </c>
      <c r="BE172">
        <f t="shared" ca="1" si="52"/>
        <v>210</v>
      </c>
      <c r="BF172">
        <f t="shared" ca="1" si="56"/>
        <v>150</v>
      </c>
      <c r="BG172">
        <f t="shared" ca="1" si="53"/>
        <v>150</v>
      </c>
      <c r="BH172" cm="1">
        <f t="array" aca="1" ref="BH172" ca="1">_xlfn.LET(_xlpm.rozsah, $J$3:$J$10001,_xlpm.podminka, (_xlpm.rozsah&gt;E172)*(ISNUMBER(_xlpm.rozsah)),_xlpm.indexy, IF(_xlpm.podminka, ROW(_xlpm.rozsah)-MIN(ROW(_xlpm.rozsah))+1),_xlpm.prvni, MIN(_xlpm.indexy),_xlpm.finalni, IF(_xlpm.prvni=1, 2, _xlpm.prvni),INDEX(_xlpm.rozsah, _xlpm.finalni))</f>
        <v>800</v>
      </c>
      <c r="BI172" cm="1">
        <f t="array" aca="1" ref="BI172" ca="1">INDEX($J$3:$J$10001,MATCH(BH172,$J$3:$J$10004,0)-1)</f>
        <v>700</v>
      </c>
      <c r="BJ172">
        <f t="shared" ca="1" si="46"/>
        <v>210</v>
      </c>
      <c r="BK172">
        <f t="shared" ca="1" si="46"/>
        <v>150</v>
      </c>
      <c r="BL172">
        <f t="shared" ca="1" si="57"/>
        <v>60</v>
      </c>
      <c r="BM172">
        <f t="shared" ca="1" si="54"/>
        <v>210</v>
      </c>
    </row>
    <row r="173" spans="1:65" x14ac:dyDescent="0.25">
      <c r="A173" s="64">
        <v>170</v>
      </c>
      <c r="B173" s="64">
        <v>0</v>
      </c>
      <c r="C173" s="64">
        <v>8</v>
      </c>
      <c r="D173" s="18">
        <v>170</v>
      </c>
      <c r="E173" s="21">
        <f t="shared" ca="1" si="47"/>
        <v>700</v>
      </c>
      <c r="F173" s="22">
        <f t="shared" ca="1" si="48"/>
        <v>12</v>
      </c>
      <c r="G173" s="28">
        <v>170</v>
      </c>
      <c r="H173" s="24">
        <f t="shared" ca="1" si="49"/>
        <v>700</v>
      </c>
      <c r="I173" s="25">
        <f t="shared" ca="1" si="50"/>
        <v>12</v>
      </c>
      <c r="J173" s="155"/>
      <c r="K173" s="155"/>
      <c r="L173" s="129">
        <f t="shared" si="55"/>
        <v>0</v>
      </c>
      <c r="AX173">
        <f t="shared" ca="1" si="58"/>
        <v>150</v>
      </c>
      <c r="AY173">
        <f t="shared" ca="1" si="51"/>
        <v>150</v>
      </c>
      <c r="AZ173" cm="1">
        <f t="array" aca="1" ref="AZ173" ca="1">_xlfn.LET(_xlpm.rozsah, $J$3:$J$10001,_xlpm.podminka, (_xlpm.rozsah&gt;H173)*(ISNUMBER(_xlpm.rozsah)),_xlpm.indexy, IF(_xlpm.podminka, ROW(_xlpm.rozsah)-MIN(ROW(_xlpm.rozsah))+1),_xlpm.prvni, MIN(_xlpm.indexy),_xlpm.finalni, IF(_xlpm.prvni=1, 2, _xlpm.prvni),INDEX(_xlpm.rozsah, _xlpm.finalni))</f>
        <v>800</v>
      </c>
      <c r="BA173" cm="1">
        <f t="array" aca="1" ref="BA173" ca="1">INDEX($J$3:$J$10001,MATCH(AZ173,$J$3:$J$10004,0)-1)</f>
        <v>700</v>
      </c>
      <c r="BB173">
        <f t="shared" ca="1" si="60"/>
        <v>210</v>
      </c>
      <c r="BC173">
        <f t="shared" ca="1" si="60"/>
        <v>150</v>
      </c>
      <c r="BD173">
        <f t="shared" ca="1" si="59"/>
        <v>60</v>
      </c>
      <c r="BE173">
        <f t="shared" ca="1" si="52"/>
        <v>210</v>
      </c>
      <c r="BF173">
        <f t="shared" ca="1" si="56"/>
        <v>150</v>
      </c>
      <c r="BG173">
        <f t="shared" ca="1" si="53"/>
        <v>150</v>
      </c>
      <c r="BH173" cm="1">
        <f t="array" aca="1" ref="BH173" ca="1">_xlfn.LET(_xlpm.rozsah, $J$3:$J$10001,_xlpm.podminka, (_xlpm.rozsah&gt;E173)*(ISNUMBER(_xlpm.rozsah)),_xlpm.indexy, IF(_xlpm.podminka, ROW(_xlpm.rozsah)-MIN(ROW(_xlpm.rozsah))+1),_xlpm.prvni, MIN(_xlpm.indexy),_xlpm.finalni, IF(_xlpm.prvni=1, 2, _xlpm.prvni),INDEX(_xlpm.rozsah, _xlpm.finalni))</f>
        <v>800</v>
      </c>
      <c r="BI173" cm="1">
        <f t="array" aca="1" ref="BI173" ca="1">INDEX($J$3:$J$10001,MATCH(BH173,$J$3:$J$10004,0)-1)</f>
        <v>700</v>
      </c>
      <c r="BJ173">
        <f t="shared" ca="1" si="46"/>
        <v>210</v>
      </c>
      <c r="BK173">
        <f t="shared" ca="1" si="46"/>
        <v>150</v>
      </c>
      <c r="BL173">
        <f t="shared" ca="1" si="57"/>
        <v>60</v>
      </c>
      <c r="BM173">
        <f t="shared" ca="1" si="54"/>
        <v>210</v>
      </c>
    </row>
    <row r="174" spans="1:65" x14ac:dyDescent="0.25">
      <c r="A174" s="64">
        <v>171</v>
      </c>
      <c r="B174" s="64">
        <v>0</v>
      </c>
      <c r="C174" s="64">
        <v>2</v>
      </c>
      <c r="D174" s="18">
        <v>171</v>
      </c>
      <c r="E174" s="21">
        <f t="shared" ca="1" si="47"/>
        <v>700</v>
      </c>
      <c r="F174" s="22">
        <f t="shared" ca="1" si="48"/>
        <v>3</v>
      </c>
      <c r="G174" s="23">
        <v>171</v>
      </c>
      <c r="H174" s="24">
        <f t="shared" ca="1" si="49"/>
        <v>700</v>
      </c>
      <c r="I174" s="25">
        <f t="shared" ca="1" si="50"/>
        <v>3</v>
      </c>
      <c r="J174" s="155"/>
      <c r="K174" s="155"/>
      <c r="L174" s="129">
        <f t="shared" si="55"/>
        <v>0</v>
      </c>
      <c r="AX174">
        <f t="shared" ca="1" si="58"/>
        <v>150</v>
      </c>
      <c r="AY174">
        <f t="shared" ca="1" si="51"/>
        <v>150</v>
      </c>
      <c r="AZ174" cm="1">
        <f t="array" aca="1" ref="AZ174" ca="1">_xlfn.LET(_xlpm.rozsah, $J$3:$J$10001,_xlpm.podminka, (_xlpm.rozsah&gt;H174)*(ISNUMBER(_xlpm.rozsah)),_xlpm.indexy, IF(_xlpm.podminka, ROW(_xlpm.rozsah)-MIN(ROW(_xlpm.rozsah))+1),_xlpm.prvni, MIN(_xlpm.indexy),_xlpm.finalni, IF(_xlpm.prvni=1, 2, _xlpm.prvni),INDEX(_xlpm.rozsah, _xlpm.finalni))</f>
        <v>800</v>
      </c>
      <c r="BA174" cm="1">
        <f t="array" aca="1" ref="BA174" ca="1">INDEX($J$3:$J$10001,MATCH(AZ174,$J$3:$J$10004,0)-1)</f>
        <v>700</v>
      </c>
      <c r="BB174">
        <f t="shared" ca="1" si="60"/>
        <v>210</v>
      </c>
      <c r="BC174">
        <f t="shared" ca="1" si="60"/>
        <v>150</v>
      </c>
      <c r="BD174">
        <f t="shared" ca="1" si="59"/>
        <v>60</v>
      </c>
      <c r="BE174">
        <f t="shared" ca="1" si="52"/>
        <v>210</v>
      </c>
      <c r="BF174">
        <f t="shared" ca="1" si="56"/>
        <v>150</v>
      </c>
      <c r="BG174">
        <f t="shared" ca="1" si="53"/>
        <v>150</v>
      </c>
      <c r="BH174" cm="1">
        <f t="array" aca="1" ref="BH174" ca="1">_xlfn.LET(_xlpm.rozsah, $J$3:$J$10001,_xlpm.podminka, (_xlpm.rozsah&gt;E174)*(ISNUMBER(_xlpm.rozsah)),_xlpm.indexy, IF(_xlpm.podminka, ROW(_xlpm.rozsah)-MIN(ROW(_xlpm.rozsah))+1),_xlpm.prvni, MIN(_xlpm.indexy),_xlpm.finalni, IF(_xlpm.prvni=1, 2, _xlpm.prvni),INDEX(_xlpm.rozsah, _xlpm.finalni))</f>
        <v>800</v>
      </c>
      <c r="BI174" cm="1">
        <f t="array" aca="1" ref="BI174" ca="1">INDEX($J$3:$J$10001,MATCH(BH174,$J$3:$J$10004,0)-1)</f>
        <v>700</v>
      </c>
      <c r="BJ174">
        <f t="shared" ref="BJ174:BK237" ca="1" si="61">IF(ISERROR(MATCH(BH174,$J$1:$J$10000,0)), 0, INDEX($K$1:$K$10000, MATCH(BH174,$J$1:$J$10000,0)))</f>
        <v>210</v>
      </c>
      <c r="BK174">
        <f t="shared" ca="1" si="61"/>
        <v>150</v>
      </c>
      <c r="BL174">
        <f t="shared" ca="1" si="57"/>
        <v>60</v>
      </c>
      <c r="BM174">
        <f t="shared" ca="1" si="54"/>
        <v>210</v>
      </c>
    </row>
    <row r="175" spans="1:65" x14ac:dyDescent="0.25">
      <c r="A175" s="64">
        <v>172</v>
      </c>
      <c r="B175" s="64">
        <v>2</v>
      </c>
      <c r="C175" s="64">
        <v>17</v>
      </c>
      <c r="D175" s="18">
        <v>172</v>
      </c>
      <c r="E175" s="21">
        <f t="shared" ca="1" si="47"/>
        <v>730.70839051384564</v>
      </c>
      <c r="F175" s="22">
        <f t="shared" ca="1" si="48"/>
        <v>28.632255832412252</v>
      </c>
      <c r="G175" s="28">
        <v>172</v>
      </c>
      <c r="H175" s="24">
        <f t="shared" ca="1" si="49"/>
        <v>730.630044</v>
      </c>
      <c r="I175" s="25">
        <f t="shared" ca="1" si="50"/>
        <v>28.624264488000005</v>
      </c>
      <c r="J175" s="155"/>
      <c r="K175" s="155"/>
      <c r="L175" s="129">
        <f t="shared" si="55"/>
        <v>0</v>
      </c>
      <c r="AX175">
        <f t="shared" ca="1" si="58"/>
        <v>168.37802640000001</v>
      </c>
      <c r="AY175">
        <f t="shared" ca="1" si="51"/>
        <v>168.37802640000001</v>
      </c>
      <c r="AZ175" cm="1">
        <f t="array" aca="1" ref="AZ175" ca="1">_xlfn.LET(_xlpm.rozsah, $J$3:$J$10001,_xlpm.podminka, (_xlpm.rozsah&gt;H175)*(ISNUMBER(_xlpm.rozsah)),_xlpm.indexy, IF(_xlpm.podminka, ROW(_xlpm.rozsah)-MIN(ROW(_xlpm.rozsah))+1),_xlpm.prvni, MIN(_xlpm.indexy),_xlpm.finalni, IF(_xlpm.prvni=1, 2, _xlpm.prvni),INDEX(_xlpm.rozsah, _xlpm.finalni))</f>
        <v>800</v>
      </c>
      <c r="BA175" cm="1">
        <f t="array" aca="1" ref="BA175" ca="1">INDEX($J$3:$J$10001,MATCH(AZ175,$J$3:$J$10004,0)-1)</f>
        <v>700</v>
      </c>
      <c r="BB175">
        <f t="shared" ca="1" si="60"/>
        <v>210</v>
      </c>
      <c r="BC175">
        <f t="shared" ca="1" si="60"/>
        <v>150</v>
      </c>
      <c r="BD175">
        <f t="shared" ca="1" si="59"/>
        <v>60</v>
      </c>
      <c r="BE175">
        <f t="shared" ca="1" si="52"/>
        <v>191.62197359999999</v>
      </c>
      <c r="BF175">
        <f t="shared" ca="1" si="56"/>
        <v>168.42503430830737</v>
      </c>
      <c r="BG175">
        <f t="shared" ca="1" si="53"/>
        <v>168.42503430830737</v>
      </c>
      <c r="BH175" cm="1">
        <f t="array" aca="1" ref="BH175" ca="1">_xlfn.LET(_xlpm.rozsah, $J$3:$J$10001,_xlpm.podminka, (_xlpm.rozsah&gt;E175)*(ISNUMBER(_xlpm.rozsah)),_xlpm.indexy, IF(_xlpm.podminka, ROW(_xlpm.rozsah)-MIN(ROW(_xlpm.rozsah))+1),_xlpm.prvni, MIN(_xlpm.indexy),_xlpm.finalni, IF(_xlpm.prvni=1, 2, _xlpm.prvni),INDEX(_xlpm.rozsah, _xlpm.finalni))</f>
        <v>800</v>
      </c>
      <c r="BI175" cm="1">
        <f t="array" aca="1" ref="BI175" ca="1">INDEX($J$3:$J$10001,MATCH(BH175,$J$3:$J$10004,0)-1)</f>
        <v>700</v>
      </c>
      <c r="BJ175">
        <f t="shared" ca="1" si="61"/>
        <v>210</v>
      </c>
      <c r="BK175">
        <f t="shared" ca="1" si="61"/>
        <v>150</v>
      </c>
      <c r="BL175">
        <f t="shared" ca="1" si="57"/>
        <v>60</v>
      </c>
      <c r="BM175">
        <f t="shared" ca="1" si="54"/>
        <v>191.57496569169263</v>
      </c>
    </row>
    <row r="176" spans="1:65" x14ac:dyDescent="0.25">
      <c r="A176" s="64">
        <v>173</v>
      </c>
      <c r="B176" s="64">
        <v>10</v>
      </c>
      <c r="C176" s="64">
        <v>28</v>
      </c>
      <c r="D176" s="18">
        <v>173</v>
      </c>
      <c r="E176" s="21">
        <f t="shared" ca="1" si="47"/>
        <v>853.5419525692281</v>
      </c>
      <c r="F176" s="22">
        <f t="shared" ca="1" si="48"/>
        <v>66.295873359691939</v>
      </c>
      <c r="G176" s="23">
        <v>173</v>
      </c>
      <c r="H176" s="24">
        <f t="shared" ca="1" si="49"/>
        <v>853.15021999999999</v>
      </c>
      <c r="I176" s="25">
        <f t="shared" ca="1" si="50"/>
        <v>66.241030800000004</v>
      </c>
      <c r="J176" s="155"/>
      <c r="K176" s="155"/>
      <c r="L176" s="129">
        <f t="shared" si="55"/>
        <v>0</v>
      </c>
      <c r="AX176">
        <f t="shared" ca="1" si="58"/>
        <v>236.57511</v>
      </c>
      <c r="AY176">
        <f t="shared" ca="1" si="51"/>
        <v>236.57511</v>
      </c>
      <c r="AZ176" cm="1">
        <f t="array" aca="1" ref="AZ176" ca="1">_xlfn.LET(_xlpm.rozsah, $J$3:$J$10001,_xlpm.podminka, (_xlpm.rozsah&gt;H176)*(ISNUMBER(_xlpm.rozsah)),_xlpm.indexy, IF(_xlpm.podminka, ROW(_xlpm.rozsah)-MIN(ROW(_xlpm.rozsah))+1),_xlpm.prvni, MIN(_xlpm.indexy),_xlpm.finalni, IF(_xlpm.prvni=1, 2, _xlpm.prvni),INDEX(_xlpm.rozsah, _xlpm.finalni))</f>
        <v>900</v>
      </c>
      <c r="BA176" cm="1">
        <f t="array" aca="1" ref="BA176" ca="1">INDEX($J$3:$J$10001,MATCH(AZ176,$J$3:$J$10004,0)-1)</f>
        <v>800</v>
      </c>
      <c r="BB176">
        <f t="shared" ca="1" si="60"/>
        <v>260</v>
      </c>
      <c r="BC176">
        <f t="shared" ca="1" si="60"/>
        <v>210</v>
      </c>
      <c r="BD176">
        <f t="shared" ca="1" si="59"/>
        <v>50</v>
      </c>
      <c r="BE176">
        <f t="shared" ca="1" si="52"/>
        <v>233.42489</v>
      </c>
      <c r="BF176">
        <f t="shared" ca="1" si="56"/>
        <v>236.77097628461405</v>
      </c>
      <c r="BG176">
        <f t="shared" ca="1" si="53"/>
        <v>236.77097628461405</v>
      </c>
      <c r="BH176" cm="1">
        <f t="array" aca="1" ref="BH176" ca="1">_xlfn.LET(_xlpm.rozsah, $J$3:$J$10001,_xlpm.podminka, (_xlpm.rozsah&gt;E176)*(ISNUMBER(_xlpm.rozsah)),_xlpm.indexy, IF(_xlpm.podminka, ROW(_xlpm.rozsah)-MIN(ROW(_xlpm.rozsah))+1),_xlpm.prvni, MIN(_xlpm.indexy),_xlpm.finalni, IF(_xlpm.prvni=1, 2, _xlpm.prvni),INDEX(_xlpm.rozsah, _xlpm.finalni))</f>
        <v>900</v>
      </c>
      <c r="BI176" cm="1">
        <f t="array" aca="1" ref="BI176" ca="1">INDEX($J$3:$J$10001,MATCH(BH176,$J$3:$J$10004,0)-1)</f>
        <v>800</v>
      </c>
      <c r="BJ176">
        <f t="shared" ca="1" si="61"/>
        <v>260</v>
      </c>
      <c r="BK176">
        <f t="shared" ca="1" si="61"/>
        <v>210</v>
      </c>
      <c r="BL176">
        <f t="shared" ca="1" si="57"/>
        <v>50</v>
      </c>
      <c r="BM176">
        <f t="shared" ca="1" si="54"/>
        <v>233.22902371538595</v>
      </c>
    </row>
    <row r="177" spans="1:65" x14ac:dyDescent="0.25">
      <c r="A177" s="64">
        <v>174</v>
      </c>
      <c r="B177" s="64">
        <v>28</v>
      </c>
      <c r="C177" s="64">
        <v>31</v>
      </c>
      <c r="D177" s="18">
        <v>174</v>
      </c>
      <c r="E177" s="21">
        <f t="shared" ca="1" si="47"/>
        <v>1129.9174671938385</v>
      </c>
      <c r="F177" s="22">
        <f t="shared" ca="1" si="48"/>
        <v>94.854882966017996</v>
      </c>
      <c r="G177" s="28">
        <v>174</v>
      </c>
      <c r="H177" s="24">
        <f t="shared" ca="1" si="49"/>
        <v>1128.820616</v>
      </c>
      <c r="I177" s="25">
        <f t="shared" ca="1" si="50"/>
        <v>94.786878191999989</v>
      </c>
      <c r="J177" s="155"/>
      <c r="K177" s="155"/>
      <c r="L177" s="129">
        <f t="shared" si="55"/>
        <v>0</v>
      </c>
      <c r="AX177">
        <f t="shared" ca="1" si="58"/>
        <v>305.76412319999997</v>
      </c>
      <c r="AY177">
        <f t="shared" ca="1" si="51"/>
        <v>305.76412319999997</v>
      </c>
      <c r="AZ177" cm="1">
        <f t="array" aca="1" ref="AZ177" ca="1">_xlfn.LET(_xlpm.rozsah, $J$3:$J$10001,_xlpm.podminka, (_xlpm.rozsah&gt;H177)*(ISNUMBER(_xlpm.rozsah)),_xlpm.indexy, IF(_xlpm.podminka, ROW(_xlpm.rozsah)-MIN(ROW(_xlpm.rozsah))+1),_xlpm.prvni, MIN(_xlpm.indexy),_xlpm.finalni, IF(_xlpm.prvni=1, 2, _xlpm.prvni),INDEX(_xlpm.rozsah, _xlpm.finalni))</f>
        <v>1200</v>
      </c>
      <c r="BA177" cm="1">
        <f t="array" aca="1" ref="BA177" ca="1">INDEX($J$3:$J$10001,MATCH(AZ177,$J$3:$J$10004,0)-1)</f>
        <v>1100</v>
      </c>
      <c r="BB177">
        <f t="shared" ca="1" si="60"/>
        <v>320</v>
      </c>
      <c r="BC177">
        <f t="shared" ca="1" si="60"/>
        <v>300</v>
      </c>
      <c r="BD177">
        <f t="shared" ca="1" si="59"/>
        <v>20</v>
      </c>
      <c r="BE177">
        <f t="shared" ca="1" si="52"/>
        <v>314.23587680000003</v>
      </c>
      <c r="BF177">
        <f t="shared" ca="1" si="56"/>
        <v>305.98349343876771</v>
      </c>
      <c r="BG177">
        <f t="shared" ca="1" si="53"/>
        <v>305.98349343876771</v>
      </c>
      <c r="BH177" cm="1">
        <f t="array" aca="1" ref="BH177" ca="1">_xlfn.LET(_xlpm.rozsah, $J$3:$J$10001,_xlpm.podminka, (_xlpm.rozsah&gt;E177)*(ISNUMBER(_xlpm.rozsah)),_xlpm.indexy, IF(_xlpm.podminka, ROW(_xlpm.rozsah)-MIN(ROW(_xlpm.rozsah))+1),_xlpm.prvni, MIN(_xlpm.indexy),_xlpm.finalni, IF(_xlpm.prvni=1, 2, _xlpm.prvni),INDEX(_xlpm.rozsah, _xlpm.finalni))</f>
        <v>1200</v>
      </c>
      <c r="BI177" cm="1">
        <f t="array" aca="1" ref="BI177" ca="1">INDEX($J$3:$J$10001,MATCH(BH177,$J$3:$J$10004,0)-1)</f>
        <v>1100</v>
      </c>
      <c r="BJ177">
        <f t="shared" ca="1" si="61"/>
        <v>320</v>
      </c>
      <c r="BK177">
        <f t="shared" ca="1" si="61"/>
        <v>300</v>
      </c>
      <c r="BL177">
        <f t="shared" ca="1" si="57"/>
        <v>20</v>
      </c>
      <c r="BM177">
        <f t="shared" ca="1" si="54"/>
        <v>314.01650656123229</v>
      </c>
    </row>
    <row r="178" spans="1:65" x14ac:dyDescent="0.25">
      <c r="A178" s="64">
        <v>175</v>
      </c>
      <c r="B178" s="64">
        <v>33</v>
      </c>
      <c r="C178" s="64">
        <v>30</v>
      </c>
      <c r="D178" s="18">
        <v>175</v>
      </c>
      <c r="E178" s="21">
        <f t="shared" ca="1" si="47"/>
        <v>1206.6884434784527</v>
      </c>
      <c r="F178" s="22">
        <f t="shared" ca="1" si="48"/>
        <v>96.601959913060739</v>
      </c>
      <c r="G178" s="23">
        <v>175</v>
      </c>
      <c r="H178" s="24">
        <f t="shared" ca="1" si="49"/>
        <v>1205.395726</v>
      </c>
      <c r="I178" s="25">
        <f t="shared" ca="1" si="50"/>
        <v>96.48561534000001</v>
      </c>
      <c r="J178" s="155"/>
      <c r="K178" s="155"/>
      <c r="L178" s="129">
        <f t="shared" si="55"/>
        <v>0</v>
      </c>
      <c r="AX178">
        <f t="shared" ca="1" si="58"/>
        <v>321.61871780000001</v>
      </c>
      <c r="AY178">
        <f t="shared" ca="1" si="51"/>
        <v>321.61871780000001</v>
      </c>
      <c r="AZ178" cm="1">
        <f t="array" aca="1" ref="AZ178" ca="1">_xlfn.LET(_xlpm.rozsah, $J$3:$J$10001,_xlpm.podminka, (_xlpm.rozsah&gt;H178)*(ISNUMBER(_xlpm.rozsah)),_xlpm.indexy, IF(_xlpm.podminka, ROW(_xlpm.rozsah)-MIN(ROW(_xlpm.rozsah))+1),_xlpm.prvni, MIN(_xlpm.indexy),_xlpm.finalni, IF(_xlpm.prvni=1, 2, _xlpm.prvni),INDEX(_xlpm.rozsah, _xlpm.finalni))</f>
        <v>1300</v>
      </c>
      <c r="BA178" cm="1">
        <f t="array" aca="1" ref="BA178" ca="1">INDEX($J$3:$J$10001,MATCH(AZ178,$J$3:$J$10004,0)-1)</f>
        <v>1200</v>
      </c>
      <c r="BB178">
        <f t="shared" ca="1" si="60"/>
        <v>350</v>
      </c>
      <c r="BC178">
        <f t="shared" ca="1" si="60"/>
        <v>320</v>
      </c>
      <c r="BD178">
        <f t="shared" ca="1" si="59"/>
        <v>30</v>
      </c>
      <c r="BE178">
        <f t="shared" ca="1" si="52"/>
        <v>348.38128219999999</v>
      </c>
      <c r="BF178">
        <f t="shared" ca="1" si="56"/>
        <v>322.0065330435358</v>
      </c>
      <c r="BG178">
        <f t="shared" ca="1" si="53"/>
        <v>322.0065330435358</v>
      </c>
      <c r="BH178" cm="1">
        <f t="array" aca="1" ref="BH178" ca="1">_xlfn.LET(_xlpm.rozsah, $J$3:$J$10001,_xlpm.podminka, (_xlpm.rozsah&gt;E178)*(ISNUMBER(_xlpm.rozsah)),_xlpm.indexy, IF(_xlpm.podminka, ROW(_xlpm.rozsah)-MIN(ROW(_xlpm.rozsah))+1),_xlpm.prvni, MIN(_xlpm.indexy),_xlpm.finalni, IF(_xlpm.prvni=1, 2, _xlpm.prvni),INDEX(_xlpm.rozsah, _xlpm.finalni))</f>
        <v>1300</v>
      </c>
      <c r="BI178" cm="1">
        <f t="array" aca="1" ref="BI178" ca="1">INDEX($J$3:$J$10001,MATCH(BH178,$J$3:$J$10004,0)-1)</f>
        <v>1200</v>
      </c>
      <c r="BJ178">
        <f t="shared" ca="1" si="61"/>
        <v>350</v>
      </c>
      <c r="BK178">
        <f t="shared" ca="1" si="61"/>
        <v>320</v>
      </c>
      <c r="BL178">
        <f t="shared" ca="1" si="57"/>
        <v>30</v>
      </c>
      <c r="BM178">
        <f t="shared" ca="1" si="54"/>
        <v>347.9934669564642</v>
      </c>
    </row>
    <row r="179" spans="1:65" x14ac:dyDescent="0.25">
      <c r="A179" s="64">
        <v>176</v>
      </c>
      <c r="B179" s="64">
        <v>36</v>
      </c>
      <c r="C179" s="64">
        <v>0</v>
      </c>
      <c r="D179" s="18">
        <v>176</v>
      </c>
      <c r="E179" s="21">
        <f t="shared" ca="1" si="47"/>
        <v>1252.7510292492211</v>
      </c>
      <c r="F179" s="22">
        <f t="shared" ca="1" si="48"/>
        <v>0</v>
      </c>
      <c r="G179" s="28">
        <v>176</v>
      </c>
      <c r="H179" s="24">
        <f t="shared" ca="1" si="49"/>
        <v>1251.340792</v>
      </c>
      <c r="I179" s="25">
        <f t="shared" ca="1" si="50"/>
        <v>0</v>
      </c>
      <c r="J179" s="155"/>
      <c r="K179" s="155"/>
      <c r="L179" s="129">
        <f t="shared" si="55"/>
        <v>0</v>
      </c>
      <c r="AX179">
        <f t="shared" ca="1" si="58"/>
        <v>335.40223759999998</v>
      </c>
      <c r="AY179">
        <f t="shared" ca="1" si="51"/>
        <v>335.40223759999998</v>
      </c>
      <c r="AZ179" cm="1">
        <f t="array" aca="1" ref="AZ179" ca="1">_xlfn.LET(_xlpm.rozsah, $J$3:$J$10001,_xlpm.podminka, (_xlpm.rozsah&gt;H179)*(ISNUMBER(_xlpm.rozsah)),_xlpm.indexy, IF(_xlpm.podminka, ROW(_xlpm.rozsah)-MIN(ROW(_xlpm.rozsah))+1),_xlpm.prvni, MIN(_xlpm.indexy),_xlpm.finalni, IF(_xlpm.prvni=1, 2, _xlpm.prvni),INDEX(_xlpm.rozsah, _xlpm.finalni))</f>
        <v>1300</v>
      </c>
      <c r="BA179" cm="1">
        <f t="array" aca="1" ref="BA179" ca="1">INDEX($J$3:$J$10001,MATCH(AZ179,$J$3:$J$10004,0)-1)</f>
        <v>1200</v>
      </c>
      <c r="BB179">
        <f t="shared" ca="1" si="60"/>
        <v>350</v>
      </c>
      <c r="BC179">
        <f t="shared" ca="1" si="60"/>
        <v>320</v>
      </c>
      <c r="BD179">
        <f t="shared" ca="1" si="59"/>
        <v>30</v>
      </c>
      <c r="BE179">
        <f t="shared" ca="1" si="52"/>
        <v>334.59776240000002</v>
      </c>
      <c r="BF179">
        <f t="shared" ca="1" si="56"/>
        <v>335.82530877476631</v>
      </c>
      <c r="BG179">
        <f t="shared" ca="1" si="53"/>
        <v>335.82530877476631</v>
      </c>
      <c r="BH179" cm="1">
        <f t="array" aca="1" ref="BH179" ca="1">_xlfn.LET(_xlpm.rozsah, $J$3:$J$10001,_xlpm.podminka, (_xlpm.rozsah&gt;E179)*(ISNUMBER(_xlpm.rozsah)),_xlpm.indexy, IF(_xlpm.podminka, ROW(_xlpm.rozsah)-MIN(ROW(_xlpm.rozsah))+1),_xlpm.prvni, MIN(_xlpm.indexy),_xlpm.finalni, IF(_xlpm.prvni=1, 2, _xlpm.prvni),INDEX(_xlpm.rozsah, _xlpm.finalni))</f>
        <v>1300</v>
      </c>
      <c r="BI179" cm="1">
        <f t="array" aca="1" ref="BI179" ca="1">INDEX($J$3:$J$10001,MATCH(BH179,$J$3:$J$10004,0)-1)</f>
        <v>1200</v>
      </c>
      <c r="BJ179">
        <f t="shared" ca="1" si="61"/>
        <v>350</v>
      </c>
      <c r="BK179">
        <f t="shared" ca="1" si="61"/>
        <v>320</v>
      </c>
      <c r="BL179">
        <f t="shared" ca="1" si="57"/>
        <v>30</v>
      </c>
      <c r="BM179">
        <f t="shared" ca="1" si="54"/>
        <v>334.17469122523369</v>
      </c>
    </row>
    <row r="180" spans="1:65" x14ac:dyDescent="0.25">
      <c r="A180" s="64">
        <v>177</v>
      </c>
      <c r="B180" s="64">
        <v>19</v>
      </c>
      <c r="C180" s="64">
        <v>10</v>
      </c>
      <c r="D180" s="18">
        <v>177</v>
      </c>
      <c r="E180" s="21">
        <f t="shared" ca="1" si="47"/>
        <v>991.72970988153338</v>
      </c>
      <c r="F180" s="22">
        <f t="shared" ca="1" si="48"/>
        <v>28.751891296446001</v>
      </c>
      <c r="G180" s="23">
        <v>177</v>
      </c>
      <c r="H180" s="24">
        <f t="shared" ca="1" si="49"/>
        <v>990.98541799999998</v>
      </c>
      <c r="I180" s="25">
        <f t="shared" ca="1" si="50"/>
        <v>28.729562540000003</v>
      </c>
      <c r="J180" s="155"/>
      <c r="K180" s="155"/>
      <c r="L180" s="129">
        <f t="shared" si="55"/>
        <v>0</v>
      </c>
      <c r="AX180">
        <f t="shared" ca="1" si="58"/>
        <v>287.29562540000001</v>
      </c>
      <c r="AY180">
        <f t="shared" ca="1" si="51"/>
        <v>287.29562540000001</v>
      </c>
      <c r="AZ180" cm="1">
        <f t="array" aca="1" ref="AZ180" ca="1">_xlfn.LET(_xlpm.rozsah, $J$3:$J$10001,_xlpm.podminka, (_xlpm.rozsah&gt;H180)*(ISNUMBER(_xlpm.rozsah)),_xlpm.indexy, IF(_xlpm.podminka, ROW(_xlpm.rozsah)-MIN(ROW(_xlpm.rozsah))+1),_xlpm.prvni, MIN(_xlpm.indexy),_xlpm.finalni, IF(_xlpm.prvni=1, 2, _xlpm.prvni),INDEX(_xlpm.rozsah, _xlpm.finalni))</f>
        <v>1000</v>
      </c>
      <c r="BA180" cm="1">
        <f t="array" aca="1" ref="BA180" ca="1">INDEX($J$3:$J$10001,MATCH(AZ180,$J$3:$J$10004,0)-1)</f>
        <v>900</v>
      </c>
      <c r="BB180">
        <f t="shared" ca="1" si="60"/>
        <v>290</v>
      </c>
      <c r="BC180">
        <f t="shared" ca="1" si="60"/>
        <v>260</v>
      </c>
      <c r="BD180">
        <f t="shared" ca="1" si="59"/>
        <v>30</v>
      </c>
      <c r="BE180">
        <f t="shared" ca="1" si="52"/>
        <v>262.70437459999999</v>
      </c>
      <c r="BF180">
        <f t="shared" ca="1" si="56"/>
        <v>287.51891296446001</v>
      </c>
      <c r="BG180">
        <f t="shared" ca="1" si="53"/>
        <v>287.51891296446001</v>
      </c>
      <c r="BH180" cm="1">
        <f t="array" aca="1" ref="BH180" ca="1">_xlfn.LET(_xlpm.rozsah, $J$3:$J$10001,_xlpm.podminka, (_xlpm.rozsah&gt;E180)*(ISNUMBER(_xlpm.rozsah)),_xlpm.indexy, IF(_xlpm.podminka, ROW(_xlpm.rozsah)-MIN(ROW(_xlpm.rozsah))+1),_xlpm.prvni, MIN(_xlpm.indexy),_xlpm.finalni, IF(_xlpm.prvni=1, 2, _xlpm.prvni),INDEX(_xlpm.rozsah, _xlpm.finalni))</f>
        <v>1000</v>
      </c>
      <c r="BI180" cm="1">
        <f t="array" aca="1" ref="BI180" ca="1">INDEX($J$3:$J$10001,MATCH(BH180,$J$3:$J$10004,0)-1)</f>
        <v>900</v>
      </c>
      <c r="BJ180">
        <f t="shared" ca="1" si="61"/>
        <v>290</v>
      </c>
      <c r="BK180">
        <f t="shared" ca="1" si="61"/>
        <v>260</v>
      </c>
      <c r="BL180">
        <f t="shared" ca="1" si="57"/>
        <v>30</v>
      </c>
      <c r="BM180">
        <f t="shared" ca="1" si="54"/>
        <v>262.48108703553999</v>
      </c>
    </row>
    <row r="181" spans="1:65" x14ac:dyDescent="0.25">
      <c r="A181" s="64">
        <v>178</v>
      </c>
      <c r="B181" s="64">
        <v>1</v>
      </c>
      <c r="C181" s="64">
        <v>18</v>
      </c>
      <c r="D181" s="18">
        <v>178</v>
      </c>
      <c r="E181" s="21">
        <f t="shared" ca="1" si="47"/>
        <v>715.35419525692282</v>
      </c>
      <c r="F181" s="22">
        <f t="shared" ca="1" si="48"/>
        <v>28.658253087747664</v>
      </c>
      <c r="G181" s="28">
        <v>178</v>
      </c>
      <c r="H181" s="24">
        <f t="shared" ca="1" si="49"/>
        <v>715.315022</v>
      </c>
      <c r="I181" s="25">
        <f t="shared" ca="1" si="50"/>
        <v>28.654022376000004</v>
      </c>
      <c r="J181" s="155"/>
      <c r="K181" s="155"/>
      <c r="L181" s="129">
        <f t="shared" si="55"/>
        <v>0</v>
      </c>
      <c r="AX181">
        <f t="shared" ca="1" si="58"/>
        <v>159.18901320000001</v>
      </c>
      <c r="AY181">
        <f t="shared" ca="1" si="51"/>
        <v>159.18901320000001</v>
      </c>
      <c r="AZ181" cm="1">
        <f t="array" aca="1" ref="AZ181" ca="1">_xlfn.LET(_xlpm.rozsah, $J$3:$J$10001,_xlpm.podminka, (_xlpm.rozsah&gt;H181)*(ISNUMBER(_xlpm.rozsah)),_xlpm.indexy, IF(_xlpm.podminka, ROW(_xlpm.rozsah)-MIN(ROW(_xlpm.rozsah))+1),_xlpm.prvni, MIN(_xlpm.indexy),_xlpm.finalni, IF(_xlpm.prvni=1, 2, _xlpm.prvni),INDEX(_xlpm.rozsah, _xlpm.finalni))</f>
        <v>800</v>
      </c>
      <c r="BA181" cm="1">
        <f t="array" aca="1" ref="BA181" ca="1">INDEX($J$3:$J$10001,MATCH(AZ181,$J$3:$J$10004,0)-1)</f>
        <v>700</v>
      </c>
      <c r="BB181">
        <f t="shared" ca="1" si="60"/>
        <v>210</v>
      </c>
      <c r="BC181">
        <f t="shared" ca="1" si="60"/>
        <v>150</v>
      </c>
      <c r="BD181">
        <f t="shared" ca="1" si="59"/>
        <v>60</v>
      </c>
      <c r="BE181">
        <f t="shared" ca="1" si="52"/>
        <v>200.81098679999999</v>
      </c>
      <c r="BF181">
        <f t="shared" ca="1" si="56"/>
        <v>159.21251715415369</v>
      </c>
      <c r="BG181">
        <f t="shared" ca="1" si="53"/>
        <v>159.21251715415369</v>
      </c>
      <c r="BH181" cm="1">
        <f t="array" aca="1" ref="BH181" ca="1">_xlfn.LET(_xlpm.rozsah, $J$3:$J$10001,_xlpm.podminka, (_xlpm.rozsah&gt;E181)*(ISNUMBER(_xlpm.rozsah)),_xlpm.indexy, IF(_xlpm.podminka, ROW(_xlpm.rozsah)-MIN(ROW(_xlpm.rozsah))+1),_xlpm.prvni, MIN(_xlpm.indexy),_xlpm.finalni, IF(_xlpm.prvni=1, 2, _xlpm.prvni),INDEX(_xlpm.rozsah, _xlpm.finalni))</f>
        <v>800</v>
      </c>
      <c r="BI181" cm="1">
        <f t="array" aca="1" ref="BI181" ca="1">INDEX($J$3:$J$10001,MATCH(BH181,$J$3:$J$10004,0)-1)</f>
        <v>700</v>
      </c>
      <c r="BJ181">
        <f t="shared" ca="1" si="61"/>
        <v>210</v>
      </c>
      <c r="BK181">
        <f t="shared" ca="1" si="61"/>
        <v>150</v>
      </c>
      <c r="BL181">
        <f t="shared" ca="1" si="57"/>
        <v>60</v>
      </c>
      <c r="BM181">
        <f t="shared" ca="1" si="54"/>
        <v>200.78748284584631</v>
      </c>
    </row>
    <row r="182" spans="1:65" x14ac:dyDescent="0.25">
      <c r="A182" s="64">
        <v>179</v>
      </c>
      <c r="B182" s="64">
        <v>0</v>
      </c>
      <c r="C182" s="64">
        <v>16</v>
      </c>
      <c r="D182" s="18">
        <v>179</v>
      </c>
      <c r="E182" s="21">
        <f t="shared" ca="1" si="47"/>
        <v>700</v>
      </c>
      <c r="F182" s="22">
        <f t="shared" ca="1" si="48"/>
        <v>24</v>
      </c>
      <c r="G182" s="23">
        <v>179</v>
      </c>
      <c r="H182" s="24">
        <f t="shared" ca="1" si="49"/>
        <v>700</v>
      </c>
      <c r="I182" s="25">
        <f t="shared" ca="1" si="50"/>
        <v>24</v>
      </c>
      <c r="J182" s="155"/>
      <c r="K182" s="155"/>
      <c r="L182" s="129">
        <f t="shared" si="55"/>
        <v>0</v>
      </c>
      <c r="AX182">
        <f t="shared" ca="1" si="58"/>
        <v>150</v>
      </c>
      <c r="AY182">
        <f t="shared" ca="1" si="51"/>
        <v>150</v>
      </c>
      <c r="AZ182" cm="1">
        <f t="array" aca="1" ref="AZ182" ca="1">_xlfn.LET(_xlpm.rozsah, $J$3:$J$10001,_xlpm.podminka, (_xlpm.rozsah&gt;H182)*(ISNUMBER(_xlpm.rozsah)),_xlpm.indexy, IF(_xlpm.podminka, ROW(_xlpm.rozsah)-MIN(ROW(_xlpm.rozsah))+1),_xlpm.prvni, MIN(_xlpm.indexy),_xlpm.finalni, IF(_xlpm.prvni=1, 2, _xlpm.prvni),INDEX(_xlpm.rozsah, _xlpm.finalni))</f>
        <v>800</v>
      </c>
      <c r="BA182" cm="1">
        <f t="array" aca="1" ref="BA182" ca="1">INDEX($J$3:$J$10001,MATCH(AZ182,$J$3:$J$10004,0)-1)</f>
        <v>700</v>
      </c>
      <c r="BB182">
        <f t="shared" ca="1" si="60"/>
        <v>210</v>
      </c>
      <c r="BC182">
        <f t="shared" ca="1" si="60"/>
        <v>150</v>
      </c>
      <c r="BD182">
        <f t="shared" ca="1" si="59"/>
        <v>60</v>
      </c>
      <c r="BE182">
        <f t="shared" ca="1" si="52"/>
        <v>210</v>
      </c>
      <c r="BF182">
        <f t="shared" ca="1" si="56"/>
        <v>150</v>
      </c>
      <c r="BG182">
        <f t="shared" ca="1" si="53"/>
        <v>150</v>
      </c>
      <c r="BH182" cm="1">
        <f t="array" aca="1" ref="BH182" ca="1">_xlfn.LET(_xlpm.rozsah, $J$3:$J$10001,_xlpm.podminka, (_xlpm.rozsah&gt;E182)*(ISNUMBER(_xlpm.rozsah)),_xlpm.indexy, IF(_xlpm.podminka, ROW(_xlpm.rozsah)-MIN(ROW(_xlpm.rozsah))+1),_xlpm.prvni, MIN(_xlpm.indexy),_xlpm.finalni, IF(_xlpm.prvni=1, 2, _xlpm.prvni),INDEX(_xlpm.rozsah, _xlpm.finalni))</f>
        <v>800</v>
      </c>
      <c r="BI182" cm="1">
        <f t="array" aca="1" ref="BI182" ca="1">INDEX($J$3:$J$10001,MATCH(BH182,$J$3:$J$10004,0)-1)</f>
        <v>700</v>
      </c>
      <c r="BJ182">
        <f t="shared" ca="1" si="61"/>
        <v>210</v>
      </c>
      <c r="BK182">
        <f t="shared" ca="1" si="61"/>
        <v>150</v>
      </c>
      <c r="BL182">
        <f t="shared" ca="1" si="57"/>
        <v>60</v>
      </c>
      <c r="BM182">
        <f t="shared" ca="1" si="54"/>
        <v>210</v>
      </c>
    </row>
    <row r="183" spans="1:65" x14ac:dyDescent="0.25">
      <c r="A183" s="64">
        <v>180</v>
      </c>
      <c r="B183" s="64">
        <v>1</v>
      </c>
      <c r="C183" s="64">
        <v>3</v>
      </c>
      <c r="D183" s="18">
        <v>180</v>
      </c>
      <c r="E183" s="21">
        <f t="shared" ca="1" si="47"/>
        <v>715.35419525692282</v>
      </c>
      <c r="F183" s="22">
        <f t="shared" ca="1" si="48"/>
        <v>4.7763755146246103</v>
      </c>
      <c r="G183" s="28">
        <v>180</v>
      </c>
      <c r="H183" s="24">
        <f t="shared" ca="1" si="49"/>
        <v>715.315022</v>
      </c>
      <c r="I183" s="25">
        <f t="shared" ca="1" si="50"/>
        <v>4.7756703960000007</v>
      </c>
      <c r="J183" s="155"/>
      <c r="K183" s="155"/>
      <c r="L183" s="129">
        <f t="shared" si="55"/>
        <v>0</v>
      </c>
      <c r="AX183">
        <f t="shared" ca="1" si="58"/>
        <v>159.18901320000001</v>
      </c>
      <c r="AY183">
        <f t="shared" ca="1" si="51"/>
        <v>159.18901320000001</v>
      </c>
      <c r="AZ183" cm="1">
        <f t="array" aca="1" ref="AZ183" ca="1">_xlfn.LET(_xlpm.rozsah, $J$3:$J$10001,_xlpm.podminka, (_xlpm.rozsah&gt;H183)*(ISNUMBER(_xlpm.rozsah)),_xlpm.indexy, IF(_xlpm.podminka, ROW(_xlpm.rozsah)-MIN(ROW(_xlpm.rozsah))+1),_xlpm.prvni, MIN(_xlpm.indexy),_xlpm.finalni, IF(_xlpm.prvni=1, 2, _xlpm.prvni),INDEX(_xlpm.rozsah, _xlpm.finalni))</f>
        <v>800</v>
      </c>
      <c r="BA183" cm="1">
        <f t="array" aca="1" ref="BA183" ca="1">INDEX($J$3:$J$10001,MATCH(AZ183,$J$3:$J$10004,0)-1)</f>
        <v>700</v>
      </c>
      <c r="BB183">
        <f t="shared" ca="1" si="60"/>
        <v>210</v>
      </c>
      <c r="BC183">
        <f t="shared" ca="1" si="60"/>
        <v>150</v>
      </c>
      <c r="BD183">
        <f t="shared" ca="1" si="59"/>
        <v>60</v>
      </c>
      <c r="BE183">
        <f t="shared" ca="1" si="52"/>
        <v>200.81098679999999</v>
      </c>
      <c r="BF183">
        <f t="shared" ca="1" si="56"/>
        <v>159.21251715415369</v>
      </c>
      <c r="BG183">
        <f t="shared" ca="1" si="53"/>
        <v>159.21251715415369</v>
      </c>
      <c r="BH183" cm="1">
        <f t="array" aca="1" ref="BH183" ca="1">_xlfn.LET(_xlpm.rozsah, $J$3:$J$10001,_xlpm.podminka, (_xlpm.rozsah&gt;E183)*(ISNUMBER(_xlpm.rozsah)),_xlpm.indexy, IF(_xlpm.podminka, ROW(_xlpm.rozsah)-MIN(ROW(_xlpm.rozsah))+1),_xlpm.prvni, MIN(_xlpm.indexy),_xlpm.finalni, IF(_xlpm.prvni=1, 2, _xlpm.prvni),INDEX(_xlpm.rozsah, _xlpm.finalni))</f>
        <v>800</v>
      </c>
      <c r="BI183" cm="1">
        <f t="array" aca="1" ref="BI183" ca="1">INDEX($J$3:$J$10001,MATCH(BH183,$J$3:$J$10004,0)-1)</f>
        <v>700</v>
      </c>
      <c r="BJ183">
        <f t="shared" ca="1" si="61"/>
        <v>210</v>
      </c>
      <c r="BK183">
        <f t="shared" ca="1" si="61"/>
        <v>150</v>
      </c>
      <c r="BL183">
        <f t="shared" ca="1" si="57"/>
        <v>60</v>
      </c>
      <c r="BM183">
        <f t="shared" ca="1" si="54"/>
        <v>200.78748284584631</v>
      </c>
    </row>
    <row r="184" spans="1:65" x14ac:dyDescent="0.25">
      <c r="A184" s="64">
        <v>181</v>
      </c>
      <c r="B184" s="64">
        <v>1</v>
      </c>
      <c r="C184" s="64">
        <v>4</v>
      </c>
      <c r="D184" s="18">
        <v>181</v>
      </c>
      <c r="E184" s="21">
        <f t="shared" ca="1" si="47"/>
        <v>715.35419525692282</v>
      </c>
      <c r="F184" s="22">
        <f t="shared" ca="1" si="48"/>
        <v>6.3685006861661471</v>
      </c>
      <c r="G184" s="23">
        <v>181</v>
      </c>
      <c r="H184" s="24">
        <f t="shared" ca="1" si="49"/>
        <v>715.315022</v>
      </c>
      <c r="I184" s="25">
        <f t="shared" ca="1" si="50"/>
        <v>6.3675605280000003</v>
      </c>
      <c r="J184" s="155"/>
      <c r="K184" s="155"/>
      <c r="L184" s="129">
        <f t="shared" si="55"/>
        <v>0</v>
      </c>
      <c r="AX184">
        <f t="shared" ca="1" si="58"/>
        <v>159.18901320000001</v>
      </c>
      <c r="AY184">
        <f t="shared" ca="1" si="51"/>
        <v>159.18901320000001</v>
      </c>
      <c r="AZ184" cm="1">
        <f t="array" aca="1" ref="AZ184" ca="1">_xlfn.LET(_xlpm.rozsah, $J$3:$J$10001,_xlpm.podminka, (_xlpm.rozsah&gt;H184)*(ISNUMBER(_xlpm.rozsah)),_xlpm.indexy, IF(_xlpm.podminka, ROW(_xlpm.rozsah)-MIN(ROW(_xlpm.rozsah))+1),_xlpm.prvni, MIN(_xlpm.indexy),_xlpm.finalni, IF(_xlpm.prvni=1, 2, _xlpm.prvni),INDEX(_xlpm.rozsah, _xlpm.finalni))</f>
        <v>800</v>
      </c>
      <c r="BA184" cm="1">
        <f t="array" aca="1" ref="BA184" ca="1">INDEX($J$3:$J$10001,MATCH(AZ184,$J$3:$J$10004,0)-1)</f>
        <v>700</v>
      </c>
      <c r="BB184">
        <f t="shared" ca="1" si="60"/>
        <v>210</v>
      </c>
      <c r="BC184">
        <f t="shared" ca="1" si="60"/>
        <v>150</v>
      </c>
      <c r="BD184">
        <f t="shared" ca="1" si="59"/>
        <v>60</v>
      </c>
      <c r="BE184">
        <f t="shared" ca="1" si="52"/>
        <v>200.81098679999999</v>
      </c>
      <c r="BF184">
        <f t="shared" ca="1" si="56"/>
        <v>159.21251715415369</v>
      </c>
      <c r="BG184">
        <f t="shared" ca="1" si="53"/>
        <v>159.21251715415369</v>
      </c>
      <c r="BH184" cm="1">
        <f t="array" aca="1" ref="BH184" ca="1">_xlfn.LET(_xlpm.rozsah, $J$3:$J$10001,_xlpm.podminka, (_xlpm.rozsah&gt;E184)*(ISNUMBER(_xlpm.rozsah)),_xlpm.indexy, IF(_xlpm.podminka, ROW(_xlpm.rozsah)-MIN(ROW(_xlpm.rozsah))+1),_xlpm.prvni, MIN(_xlpm.indexy),_xlpm.finalni, IF(_xlpm.prvni=1, 2, _xlpm.prvni),INDEX(_xlpm.rozsah, _xlpm.finalni))</f>
        <v>800</v>
      </c>
      <c r="BI184" cm="1">
        <f t="array" aca="1" ref="BI184" ca="1">INDEX($J$3:$J$10001,MATCH(BH184,$J$3:$J$10004,0)-1)</f>
        <v>700</v>
      </c>
      <c r="BJ184">
        <f t="shared" ca="1" si="61"/>
        <v>210</v>
      </c>
      <c r="BK184">
        <f t="shared" ca="1" si="61"/>
        <v>150</v>
      </c>
      <c r="BL184">
        <f t="shared" ca="1" si="57"/>
        <v>60</v>
      </c>
      <c r="BM184">
        <f t="shared" ca="1" si="54"/>
        <v>200.78748284584631</v>
      </c>
    </row>
    <row r="185" spans="1:65" x14ac:dyDescent="0.25">
      <c r="A185" s="64">
        <v>182</v>
      </c>
      <c r="B185" s="64">
        <v>1</v>
      </c>
      <c r="C185" s="64">
        <v>5</v>
      </c>
      <c r="D185" s="18">
        <v>182</v>
      </c>
      <c r="E185" s="21">
        <f t="shared" ca="1" si="47"/>
        <v>715.35419525692282</v>
      </c>
      <c r="F185" s="22">
        <f t="shared" ca="1" si="48"/>
        <v>7.9606258577076847</v>
      </c>
      <c r="G185" s="28">
        <v>182</v>
      </c>
      <c r="H185" s="24">
        <f t="shared" ca="1" si="49"/>
        <v>715.315022</v>
      </c>
      <c r="I185" s="25">
        <f t="shared" ca="1" si="50"/>
        <v>7.9594506599999999</v>
      </c>
      <c r="J185" s="155"/>
      <c r="K185" s="155"/>
      <c r="L185" s="129">
        <f t="shared" si="55"/>
        <v>0</v>
      </c>
      <c r="AX185">
        <f t="shared" ca="1" si="58"/>
        <v>159.18901320000001</v>
      </c>
      <c r="AY185">
        <f t="shared" ca="1" si="51"/>
        <v>159.18901320000001</v>
      </c>
      <c r="AZ185" cm="1">
        <f t="array" aca="1" ref="AZ185" ca="1">_xlfn.LET(_xlpm.rozsah, $J$3:$J$10001,_xlpm.podminka, (_xlpm.rozsah&gt;H185)*(ISNUMBER(_xlpm.rozsah)),_xlpm.indexy, IF(_xlpm.podminka, ROW(_xlpm.rozsah)-MIN(ROW(_xlpm.rozsah))+1),_xlpm.prvni, MIN(_xlpm.indexy),_xlpm.finalni, IF(_xlpm.prvni=1, 2, _xlpm.prvni),INDEX(_xlpm.rozsah, _xlpm.finalni))</f>
        <v>800</v>
      </c>
      <c r="BA185" cm="1">
        <f t="array" aca="1" ref="BA185" ca="1">INDEX($J$3:$J$10001,MATCH(AZ185,$J$3:$J$10004,0)-1)</f>
        <v>700</v>
      </c>
      <c r="BB185">
        <f t="shared" ca="1" si="60"/>
        <v>210</v>
      </c>
      <c r="BC185">
        <f t="shared" ca="1" si="60"/>
        <v>150</v>
      </c>
      <c r="BD185">
        <f t="shared" ca="1" si="59"/>
        <v>60</v>
      </c>
      <c r="BE185">
        <f t="shared" ca="1" si="52"/>
        <v>200.81098679999999</v>
      </c>
      <c r="BF185">
        <f t="shared" ca="1" si="56"/>
        <v>159.21251715415369</v>
      </c>
      <c r="BG185">
        <f t="shared" ca="1" si="53"/>
        <v>159.21251715415369</v>
      </c>
      <c r="BH185" cm="1">
        <f t="array" aca="1" ref="BH185" ca="1">_xlfn.LET(_xlpm.rozsah, $J$3:$J$10001,_xlpm.podminka, (_xlpm.rozsah&gt;E185)*(ISNUMBER(_xlpm.rozsah)),_xlpm.indexy, IF(_xlpm.podminka, ROW(_xlpm.rozsah)-MIN(ROW(_xlpm.rozsah))+1),_xlpm.prvni, MIN(_xlpm.indexy),_xlpm.finalni, IF(_xlpm.prvni=1, 2, _xlpm.prvni),INDEX(_xlpm.rozsah, _xlpm.finalni))</f>
        <v>800</v>
      </c>
      <c r="BI185" cm="1">
        <f t="array" aca="1" ref="BI185" ca="1">INDEX($J$3:$J$10001,MATCH(BH185,$J$3:$J$10004,0)-1)</f>
        <v>700</v>
      </c>
      <c r="BJ185">
        <f t="shared" ca="1" si="61"/>
        <v>210</v>
      </c>
      <c r="BK185">
        <f t="shared" ca="1" si="61"/>
        <v>150</v>
      </c>
      <c r="BL185">
        <f t="shared" ca="1" si="57"/>
        <v>60</v>
      </c>
      <c r="BM185">
        <f t="shared" ca="1" si="54"/>
        <v>200.78748284584631</v>
      </c>
    </row>
    <row r="186" spans="1:65" x14ac:dyDescent="0.25">
      <c r="A186" s="64">
        <v>183</v>
      </c>
      <c r="B186" s="64">
        <v>1</v>
      </c>
      <c r="C186" s="64">
        <v>6</v>
      </c>
      <c r="D186" s="18">
        <v>183</v>
      </c>
      <c r="E186" s="21">
        <f t="shared" ca="1" si="47"/>
        <v>715.35419525692282</v>
      </c>
      <c r="F186" s="22">
        <f t="shared" ca="1" si="48"/>
        <v>9.5527510292492206</v>
      </c>
      <c r="G186" s="23">
        <v>183</v>
      </c>
      <c r="H186" s="24">
        <f t="shared" ca="1" si="49"/>
        <v>715.315022</v>
      </c>
      <c r="I186" s="25">
        <f t="shared" ca="1" si="50"/>
        <v>9.5513407920000013</v>
      </c>
      <c r="J186" s="155"/>
      <c r="K186" s="155"/>
      <c r="L186" s="129">
        <f t="shared" si="55"/>
        <v>0</v>
      </c>
      <c r="AX186">
        <f t="shared" ca="1" si="58"/>
        <v>159.18901320000001</v>
      </c>
      <c r="AY186">
        <f t="shared" ca="1" si="51"/>
        <v>159.18901320000001</v>
      </c>
      <c r="AZ186" cm="1">
        <f t="array" aca="1" ref="AZ186" ca="1">_xlfn.LET(_xlpm.rozsah, $J$3:$J$10001,_xlpm.podminka, (_xlpm.rozsah&gt;H186)*(ISNUMBER(_xlpm.rozsah)),_xlpm.indexy, IF(_xlpm.podminka, ROW(_xlpm.rozsah)-MIN(ROW(_xlpm.rozsah))+1),_xlpm.prvni, MIN(_xlpm.indexy),_xlpm.finalni, IF(_xlpm.prvni=1, 2, _xlpm.prvni),INDEX(_xlpm.rozsah, _xlpm.finalni))</f>
        <v>800</v>
      </c>
      <c r="BA186" cm="1">
        <f t="array" aca="1" ref="BA186" ca="1">INDEX($J$3:$J$10001,MATCH(AZ186,$J$3:$J$10004,0)-1)</f>
        <v>700</v>
      </c>
      <c r="BB186">
        <f t="shared" ca="1" si="60"/>
        <v>210</v>
      </c>
      <c r="BC186">
        <f t="shared" ca="1" si="60"/>
        <v>150</v>
      </c>
      <c r="BD186">
        <f t="shared" ca="1" si="59"/>
        <v>60</v>
      </c>
      <c r="BE186">
        <f t="shared" ca="1" si="52"/>
        <v>200.81098679999999</v>
      </c>
      <c r="BF186">
        <f t="shared" ca="1" si="56"/>
        <v>159.21251715415369</v>
      </c>
      <c r="BG186">
        <f t="shared" ca="1" si="53"/>
        <v>159.21251715415369</v>
      </c>
      <c r="BH186" cm="1">
        <f t="array" aca="1" ref="BH186" ca="1">_xlfn.LET(_xlpm.rozsah, $J$3:$J$10001,_xlpm.podminka, (_xlpm.rozsah&gt;E186)*(ISNUMBER(_xlpm.rozsah)),_xlpm.indexy, IF(_xlpm.podminka, ROW(_xlpm.rozsah)-MIN(ROW(_xlpm.rozsah))+1),_xlpm.prvni, MIN(_xlpm.indexy),_xlpm.finalni, IF(_xlpm.prvni=1, 2, _xlpm.prvni),INDEX(_xlpm.rozsah, _xlpm.finalni))</f>
        <v>800</v>
      </c>
      <c r="BI186" cm="1">
        <f t="array" aca="1" ref="BI186" ca="1">INDEX($J$3:$J$10001,MATCH(BH186,$J$3:$J$10004,0)-1)</f>
        <v>700</v>
      </c>
      <c r="BJ186">
        <f t="shared" ca="1" si="61"/>
        <v>210</v>
      </c>
      <c r="BK186">
        <f t="shared" ca="1" si="61"/>
        <v>150</v>
      </c>
      <c r="BL186">
        <f t="shared" ca="1" si="57"/>
        <v>60</v>
      </c>
      <c r="BM186">
        <f t="shared" ca="1" si="54"/>
        <v>200.78748284584631</v>
      </c>
    </row>
    <row r="187" spans="1:65" x14ac:dyDescent="0.25">
      <c r="A187" s="64">
        <v>184</v>
      </c>
      <c r="B187" s="64">
        <v>1</v>
      </c>
      <c r="C187" s="64">
        <v>5</v>
      </c>
      <c r="D187" s="18">
        <v>184</v>
      </c>
      <c r="E187" s="21">
        <f t="shared" ca="1" si="47"/>
        <v>715.35419525692282</v>
      </c>
      <c r="F187" s="22">
        <f t="shared" ca="1" si="48"/>
        <v>7.9606258577076847</v>
      </c>
      <c r="G187" s="28">
        <v>184</v>
      </c>
      <c r="H187" s="24">
        <f t="shared" ca="1" si="49"/>
        <v>715.315022</v>
      </c>
      <c r="I187" s="25">
        <f t="shared" ca="1" si="50"/>
        <v>7.9594506599999999</v>
      </c>
      <c r="J187" s="155"/>
      <c r="K187" s="155"/>
      <c r="L187" s="129">
        <f t="shared" si="55"/>
        <v>0</v>
      </c>
      <c r="AX187">
        <f t="shared" ca="1" si="58"/>
        <v>159.18901320000001</v>
      </c>
      <c r="AY187">
        <f t="shared" ca="1" si="51"/>
        <v>159.18901320000001</v>
      </c>
      <c r="AZ187" cm="1">
        <f t="array" aca="1" ref="AZ187" ca="1">_xlfn.LET(_xlpm.rozsah, $J$3:$J$10001,_xlpm.podminka, (_xlpm.rozsah&gt;H187)*(ISNUMBER(_xlpm.rozsah)),_xlpm.indexy, IF(_xlpm.podminka, ROW(_xlpm.rozsah)-MIN(ROW(_xlpm.rozsah))+1),_xlpm.prvni, MIN(_xlpm.indexy),_xlpm.finalni, IF(_xlpm.prvni=1, 2, _xlpm.prvni),INDEX(_xlpm.rozsah, _xlpm.finalni))</f>
        <v>800</v>
      </c>
      <c r="BA187" cm="1">
        <f t="array" aca="1" ref="BA187" ca="1">INDEX($J$3:$J$10001,MATCH(AZ187,$J$3:$J$10004,0)-1)</f>
        <v>700</v>
      </c>
      <c r="BB187">
        <f t="shared" ca="1" si="60"/>
        <v>210</v>
      </c>
      <c r="BC187">
        <f t="shared" ca="1" si="60"/>
        <v>150</v>
      </c>
      <c r="BD187">
        <f t="shared" ca="1" si="59"/>
        <v>60</v>
      </c>
      <c r="BE187">
        <f t="shared" ca="1" si="52"/>
        <v>200.81098679999999</v>
      </c>
      <c r="BF187">
        <f t="shared" ca="1" si="56"/>
        <v>159.21251715415369</v>
      </c>
      <c r="BG187">
        <f t="shared" ca="1" si="53"/>
        <v>159.21251715415369</v>
      </c>
      <c r="BH187" cm="1">
        <f t="array" aca="1" ref="BH187" ca="1">_xlfn.LET(_xlpm.rozsah, $J$3:$J$10001,_xlpm.podminka, (_xlpm.rozsah&gt;E187)*(ISNUMBER(_xlpm.rozsah)),_xlpm.indexy, IF(_xlpm.podminka, ROW(_xlpm.rozsah)-MIN(ROW(_xlpm.rozsah))+1),_xlpm.prvni, MIN(_xlpm.indexy),_xlpm.finalni, IF(_xlpm.prvni=1, 2, _xlpm.prvni),INDEX(_xlpm.rozsah, _xlpm.finalni))</f>
        <v>800</v>
      </c>
      <c r="BI187" cm="1">
        <f t="array" aca="1" ref="BI187" ca="1">INDEX($J$3:$J$10001,MATCH(BH187,$J$3:$J$10004,0)-1)</f>
        <v>700</v>
      </c>
      <c r="BJ187">
        <f t="shared" ca="1" si="61"/>
        <v>210</v>
      </c>
      <c r="BK187">
        <f t="shared" ca="1" si="61"/>
        <v>150</v>
      </c>
      <c r="BL187">
        <f t="shared" ca="1" si="57"/>
        <v>60</v>
      </c>
      <c r="BM187">
        <f t="shared" ca="1" si="54"/>
        <v>200.78748284584631</v>
      </c>
    </row>
    <row r="188" spans="1:65" x14ac:dyDescent="0.25">
      <c r="A188" s="64">
        <v>185</v>
      </c>
      <c r="B188" s="64">
        <v>1</v>
      </c>
      <c r="C188" s="64">
        <v>3</v>
      </c>
      <c r="D188" s="18">
        <v>185</v>
      </c>
      <c r="E188" s="21">
        <f t="shared" ca="1" si="47"/>
        <v>715.35419525692282</v>
      </c>
      <c r="F188" s="22">
        <f t="shared" ca="1" si="48"/>
        <v>4.7763755146246103</v>
      </c>
      <c r="G188" s="23">
        <v>185</v>
      </c>
      <c r="H188" s="24">
        <f t="shared" ca="1" si="49"/>
        <v>715.315022</v>
      </c>
      <c r="I188" s="25">
        <f t="shared" ca="1" si="50"/>
        <v>4.7756703960000007</v>
      </c>
      <c r="J188" s="155"/>
      <c r="K188" s="155"/>
      <c r="L188" s="129">
        <f t="shared" si="55"/>
        <v>0</v>
      </c>
      <c r="AX188">
        <f t="shared" ca="1" si="58"/>
        <v>159.18901320000001</v>
      </c>
      <c r="AY188">
        <f t="shared" ca="1" si="51"/>
        <v>159.18901320000001</v>
      </c>
      <c r="AZ188" cm="1">
        <f t="array" aca="1" ref="AZ188" ca="1">_xlfn.LET(_xlpm.rozsah, $J$3:$J$10001,_xlpm.podminka, (_xlpm.rozsah&gt;H188)*(ISNUMBER(_xlpm.rozsah)),_xlpm.indexy, IF(_xlpm.podminka, ROW(_xlpm.rozsah)-MIN(ROW(_xlpm.rozsah))+1),_xlpm.prvni, MIN(_xlpm.indexy),_xlpm.finalni, IF(_xlpm.prvni=1, 2, _xlpm.prvni),INDEX(_xlpm.rozsah, _xlpm.finalni))</f>
        <v>800</v>
      </c>
      <c r="BA188" cm="1">
        <f t="array" aca="1" ref="BA188" ca="1">INDEX($J$3:$J$10001,MATCH(AZ188,$J$3:$J$10004,0)-1)</f>
        <v>700</v>
      </c>
      <c r="BB188">
        <f t="shared" ca="1" si="60"/>
        <v>210</v>
      </c>
      <c r="BC188">
        <f t="shared" ca="1" si="60"/>
        <v>150</v>
      </c>
      <c r="BD188">
        <f t="shared" ca="1" si="59"/>
        <v>60</v>
      </c>
      <c r="BE188">
        <f t="shared" ca="1" si="52"/>
        <v>200.81098679999999</v>
      </c>
      <c r="BF188">
        <f t="shared" ca="1" si="56"/>
        <v>159.21251715415369</v>
      </c>
      <c r="BG188">
        <f t="shared" ca="1" si="53"/>
        <v>159.21251715415369</v>
      </c>
      <c r="BH188" cm="1">
        <f t="array" aca="1" ref="BH188" ca="1">_xlfn.LET(_xlpm.rozsah, $J$3:$J$10001,_xlpm.podminka, (_xlpm.rozsah&gt;E188)*(ISNUMBER(_xlpm.rozsah)),_xlpm.indexy, IF(_xlpm.podminka, ROW(_xlpm.rozsah)-MIN(ROW(_xlpm.rozsah))+1),_xlpm.prvni, MIN(_xlpm.indexy),_xlpm.finalni, IF(_xlpm.prvni=1, 2, _xlpm.prvni),INDEX(_xlpm.rozsah, _xlpm.finalni))</f>
        <v>800</v>
      </c>
      <c r="BI188" cm="1">
        <f t="array" aca="1" ref="BI188" ca="1">INDEX($J$3:$J$10001,MATCH(BH188,$J$3:$J$10004,0)-1)</f>
        <v>700</v>
      </c>
      <c r="BJ188">
        <f t="shared" ca="1" si="61"/>
        <v>210</v>
      </c>
      <c r="BK188">
        <f t="shared" ca="1" si="61"/>
        <v>150</v>
      </c>
      <c r="BL188">
        <f t="shared" ca="1" si="57"/>
        <v>60</v>
      </c>
      <c r="BM188">
        <f t="shared" ca="1" si="54"/>
        <v>200.78748284584631</v>
      </c>
    </row>
    <row r="189" spans="1:65" x14ac:dyDescent="0.25">
      <c r="A189" s="64">
        <v>186</v>
      </c>
      <c r="B189" s="64">
        <v>1</v>
      </c>
      <c r="C189" s="64">
        <v>4</v>
      </c>
      <c r="D189" s="18">
        <v>186</v>
      </c>
      <c r="E189" s="21">
        <f t="shared" ca="1" si="47"/>
        <v>715.35419525692282</v>
      </c>
      <c r="F189" s="22">
        <f t="shared" ca="1" si="48"/>
        <v>6.3685006861661471</v>
      </c>
      <c r="G189" s="28">
        <v>186</v>
      </c>
      <c r="H189" s="24">
        <f t="shared" ca="1" si="49"/>
        <v>715.315022</v>
      </c>
      <c r="I189" s="25">
        <f t="shared" ca="1" si="50"/>
        <v>6.3675605280000003</v>
      </c>
      <c r="J189" s="155"/>
      <c r="K189" s="155"/>
      <c r="L189" s="129">
        <f t="shared" si="55"/>
        <v>0</v>
      </c>
      <c r="AX189">
        <f t="shared" ca="1" si="58"/>
        <v>159.18901320000001</v>
      </c>
      <c r="AY189">
        <f t="shared" ca="1" si="51"/>
        <v>159.18901320000001</v>
      </c>
      <c r="AZ189" cm="1">
        <f t="array" aca="1" ref="AZ189" ca="1">_xlfn.LET(_xlpm.rozsah, $J$3:$J$10001,_xlpm.podminka, (_xlpm.rozsah&gt;H189)*(ISNUMBER(_xlpm.rozsah)),_xlpm.indexy, IF(_xlpm.podminka, ROW(_xlpm.rozsah)-MIN(ROW(_xlpm.rozsah))+1),_xlpm.prvni, MIN(_xlpm.indexy),_xlpm.finalni, IF(_xlpm.prvni=1, 2, _xlpm.prvni),INDEX(_xlpm.rozsah, _xlpm.finalni))</f>
        <v>800</v>
      </c>
      <c r="BA189" cm="1">
        <f t="array" aca="1" ref="BA189" ca="1">INDEX($J$3:$J$10001,MATCH(AZ189,$J$3:$J$10004,0)-1)</f>
        <v>700</v>
      </c>
      <c r="BB189">
        <f t="shared" ca="1" si="60"/>
        <v>210</v>
      </c>
      <c r="BC189">
        <f t="shared" ca="1" si="60"/>
        <v>150</v>
      </c>
      <c r="BD189">
        <f t="shared" ca="1" si="59"/>
        <v>60</v>
      </c>
      <c r="BE189">
        <f t="shared" ca="1" si="52"/>
        <v>200.81098679999999</v>
      </c>
      <c r="BF189">
        <f t="shared" ca="1" si="56"/>
        <v>159.21251715415369</v>
      </c>
      <c r="BG189">
        <f t="shared" ca="1" si="53"/>
        <v>159.21251715415369</v>
      </c>
      <c r="BH189" cm="1">
        <f t="array" aca="1" ref="BH189" ca="1">_xlfn.LET(_xlpm.rozsah, $J$3:$J$10001,_xlpm.podminka, (_xlpm.rozsah&gt;E189)*(ISNUMBER(_xlpm.rozsah)),_xlpm.indexy, IF(_xlpm.podminka, ROW(_xlpm.rozsah)-MIN(ROW(_xlpm.rozsah))+1),_xlpm.prvni, MIN(_xlpm.indexy),_xlpm.finalni, IF(_xlpm.prvni=1, 2, _xlpm.prvni),INDEX(_xlpm.rozsah, _xlpm.finalni))</f>
        <v>800</v>
      </c>
      <c r="BI189" cm="1">
        <f t="array" aca="1" ref="BI189" ca="1">INDEX($J$3:$J$10001,MATCH(BH189,$J$3:$J$10004,0)-1)</f>
        <v>700</v>
      </c>
      <c r="BJ189">
        <f t="shared" ca="1" si="61"/>
        <v>210</v>
      </c>
      <c r="BK189">
        <f t="shared" ca="1" si="61"/>
        <v>150</v>
      </c>
      <c r="BL189">
        <f t="shared" ca="1" si="57"/>
        <v>60</v>
      </c>
      <c r="BM189">
        <f t="shared" ca="1" si="54"/>
        <v>200.78748284584631</v>
      </c>
    </row>
    <row r="190" spans="1:65" x14ac:dyDescent="0.25">
      <c r="A190" s="64">
        <v>187</v>
      </c>
      <c r="B190" s="64">
        <v>1</v>
      </c>
      <c r="C190" s="64">
        <v>4</v>
      </c>
      <c r="D190" s="18">
        <v>187</v>
      </c>
      <c r="E190" s="21">
        <f t="shared" ca="1" si="47"/>
        <v>715.35419525692282</v>
      </c>
      <c r="F190" s="22">
        <f t="shared" ca="1" si="48"/>
        <v>6.3685006861661471</v>
      </c>
      <c r="G190" s="23">
        <v>187</v>
      </c>
      <c r="H190" s="24">
        <f t="shared" ca="1" si="49"/>
        <v>715.315022</v>
      </c>
      <c r="I190" s="25">
        <f t="shared" ca="1" si="50"/>
        <v>6.3675605280000003</v>
      </c>
      <c r="J190" s="155"/>
      <c r="K190" s="155"/>
      <c r="L190" s="129">
        <f t="shared" si="55"/>
        <v>0</v>
      </c>
      <c r="AX190">
        <f t="shared" ca="1" si="58"/>
        <v>159.18901320000001</v>
      </c>
      <c r="AY190">
        <f t="shared" ca="1" si="51"/>
        <v>159.18901320000001</v>
      </c>
      <c r="AZ190" cm="1">
        <f t="array" aca="1" ref="AZ190" ca="1">_xlfn.LET(_xlpm.rozsah, $J$3:$J$10001,_xlpm.podminka, (_xlpm.rozsah&gt;H190)*(ISNUMBER(_xlpm.rozsah)),_xlpm.indexy, IF(_xlpm.podminka, ROW(_xlpm.rozsah)-MIN(ROW(_xlpm.rozsah))+1),_xlpm.prvni, MIN(_xlpm.indexy),_xlpm.finalni, IF(_xlpm.prvni=1, 2, _xlpm.prvni),INDEX(_xlpm.rozsah, _xlpm.finalni))</f>
        <v>800</v>
      </c>
      <c r="BA190" cm="1">
        <f t="array" aca="1" ref="BA190" ca="1">INDEX($J$3:$J$10001,MATCH(AZ190,$J$3:$J$10004,0)-1)</f>
        <v>700</v>
      </c>
      <c r="BB190">
        <f t="shared" ca="1" si="60"/>
        <v>210</v>
      </c>
      <c r="BC190">
        <f t="shared" ca="1" si="60"/>
        <v>150</v>
      </c>
      <c r="BD190">
        <f t="shared" ca="1" si="59"/>
        <v>60</v>
      </c>
      <c r="BE190">
        <f t="shared" ca="1" si="52"/>
        <v>200.81098679999999</v>
      </c>
      <c r="BF190">
        <f t="shared" ca="1" si="56"/>
        <v>159.21251715415369</v>
      </c>
      <c r="BG190">
        <f t="shared" ca="1" si="53"/>
        <v>159.21251715415369</v>
      </c>
      <c r="BH190" cm="1">
        <f t="array" aca="1" ref="BH190" ca="1">_xlfn.LET(_xlpm.rozsah, $J$3:$J$10001,_xlpm.podminka, (_xlpm.rozsah&gt;E190)*(ISNUMBER(_xlpm.rozsah)),_xlpm.indexy, IF(_xlpm.podminka, ROW(_xlpm.rozsah)-MIN(ROW(_xlpm.rozsah))+1),_xlpm.prvni, MIN(_xlpm.indexy),_xlpm.finalni, IF(_xlpm.prvni=1, 2, _xlpm.prvni),INDEX(_xlpm.rozsah, _xlpm.finalni))</f>
        <v>800</v>
      </c>
      <c r="BI190" cm="1">
        <f t="array" aca="1" ref="BI190" ca="1">INDEX($J$3:$J$10001,MATCH(BH190,$J$3:$J$10004,0)-1)</f>
        <v>700</v>
      </c>
      <c r="BJ190">
        <f t="shared" ca="1" si="61"/>
        <v>210</v>
      </c>
      <c r="BK190">
        <f t="shared" ca="1" si="61"/>
        <v>150</v>
      </c>
      <c r="BL190">
        <f t="shared" ca="1" si="57"/>
        <v>60</v>
      </c>
      <c r="BM190">
        <f t="shared" ca="1" si="54"/>
        <v>200.78748284584631</v>
      </c>
    </row>
    <row r="191" spans="1:65" x14ac:dyDescent="0.25">
      <c r="A191" s="64">
        <v>188</v>
      </c>
      <c r="B191" s="64">
        <v>1</v>
      </c>
      <c r="C191" s="64">
        <v>6</v>
      </c>
      <c r="D191" s="18">
        <v>188</v>
      </c>
      <c r="E191" s="21">
        <f t="shared" ca="1" si="47"/>
        <v>715.35419525692282</v>
      </c>
      <c r="F191" s="22">
        <f t="shared" ca="1" si="48"/>
        <v>9.5527510292492206</v>
      </c>
      <c r="G191" s="28">
        <v>188</v>
      </c>
      <c r="H191" s="24">
        <f t="shared" ca="1" si="49"/>
        <v>715.315022</v>
      </c>
      <c r="I191" s="25">
        <f t="shared" ca="1" si="50"/>
        <v>9.5513407920000013</v>
      </c>
      <c r="J191" s="155"/>
      <c r="K191" s="155"/>
      <c r="L191" s="129">
        <f t="shared" si="55"/>
        <v>0</v>
      </c>
      <c r="AX191">
        <f t="shared" ca="1" si="58"/>
        <v>159.18901320000001</v>
      </c>
      <c r="AY191">
        <f t="shared" ca="1" si="51"/>
        <v>159.18901320000001</v>
      </c>
      <c r="AZ191" cm="1">
        <f t="array" aca="1" ref="AZ191" ca="1">_xlfn.LET(_xlpm.rozsah, $J$3:$J$10001,_xlpm.podminka, (_xlpm.rozsah&gt;H191)*(ISNUMBER(_xlpm.rozsah)),_xlpm.indexy, IF(_xlpm.podminka, ROW(_xlpm.rozsah)-MIN(ROW(_xlpm.rozsah))+1),_xlpm.prvni, MIN(_xlpm.indexy),_xlpm.finalni, IF(_xlpm.prvni=1, 2, _xlpm.prvni),INDEX(_xlpm.rozsah, _xlpm.finalni))</f>
        <v>800</v>
      </c>
      <c r="BA191" cm="1">
        <f t="array" aca="1" ref="BA191" ca="1">INDEX($J$3:$J$10001,MATCH(AZ191,$J$3:$J$10004,0)-1)</f>
        <v>700</v>
      </c>
      <c r="BB191">
        <f t="shared" ca="1" si="60"/>
        <v>210</v>
      </c>
      <c r="BC191">
        <f t="shared" ca="1" si="60"/>
        <v>150</v>
      </c>
      <c r="BD191">
        <f t="shared" ca="1" si="59"/>
        <v>60</v>
      </c>
      <c r="BE191">
        <f t="shared" ca="1" si="52"/>
        <v>200.81098679999999</v>
      </c>
      <c r="BF191">
        <f t="shared" ca="1" si="56"/>
        <v>159.21251715415369</v>
      </c>
      <c r="BG191">
        <f t="shared" ca="1" si="53"/>
        <v>159.21251715415369</v>
      </c>
      <c r="BH191" cm="1">
        <f t="array" aca="1" ref="BH191" ca="1">_xlfn.LET(_xlpm.rozsah, $J$3:$J$10001,_xlpm.podminka, (_xlpm.rozsah&gt;E191)*(ISNUMBER(_xlpm.rozsah)),_xlpm.indexy, IF(_xlpm.podminka, ROW(_xlpm.rozsah)-MIN(ROW(_xlpm.rozsah))+1),_xlpm.prvni, MIN(_xlpm.indexy),_xlpm.finalni, IF(_xlpm.prvni=1, 2, _xlpm.prvni),INDEX(_xlpm.rozsah, _xlpm.finalni))</f>
        <v>800</v>
      </c>
      <c r="BI191" cm="1">
        <f t="array" aca="1" ref="BI191" ca="1">INDEX($J$3:$J$10001,MATCH(BH191,$J$3:$J$10004,0)-1)</f>
        <v>700</v>
      </c>
      <c r="BJ191">
        <f t="shared" ca="1" si="61"/>
        <v>210</v>
      </c>
      <c r="BK191">
        <f t="shared" ca="1" si="61"/>
        <v>150</v>
      </c>
      <c r="BL191">
        <f t="shared" ca="1" si="57"/>
        <v>60</v>
      </c>
      <c r="BM191">
        <f t="shared" ca="1" si="54"/>
        <v>200.78748284584631</v>
      </c>
    </row>
    <row r="192" spans="1:65" x14ac:dyDescent="0.25">
      <c r="A192" s="64">
        <v>189</v>
      </c>
      <c r="B192" s="64">
        <v>8</v>
      </c>
      <c r="C192" s="64">
        <v>18</v>
      </c>
      <c r="D192" s="18">
        <v>189</v>
      </c>
      <c r="E192" s="21">
        <f t="shared" ca="1" si="47"/>
        <v>822.83356205538246</v>
      </c>
      <c r="F192" s="22">
        <f t="shared" ca="1" si="48"/>
        <v>39.855020584984423</v>
      </c>
      <c r="G192" s="23">
        <v>189</v>
      </c>
      <c r="H192" s="24">
        <f t="shared" ca="1" si="49"/>
        <v>822.52017599999999</v>
      </c>
      <c r="I192" s="25">
        <f t="shared" ca="1" si="50"/>
        <v>39.826815840000002</v>
      </c>
      <c r="J192" s="155"/>
      <c r="K192" s="155"/>
      <c r="L192" s="129">
        <f t="shared" si="55"/>
        <v>0</v>
      </c>
      <c r="AX192">
        <f t="shared" ca="1" si="58"/>
        <v>221.260088</v>
      </c>
      <c r="AY192">
        <f t="shared" ca="1" si="51"/>
        <v>221.260088</v>
      </c>
      <c r="AZ192" cm="1">
        <f t="array" aca="1" ref="AZ192" ca="1">_xlfn.LET(_xlpm.rozsah, $J$3:$J$10001,_xlpm.podminka, (_xlpm.rozsah&gt;H192)*(ISNUMBER(_xlpm.rozsah)),_xlpm.indexy, IF(_xlpm.podminka, ROW(_xlpm.rozsah)-MIN(ROW(_xlpm.rozsah))+1),_xlpm.prvni, MIN(_xlpm.indexy),_xlpm.finalni, IF(_xlpm.prvni=1, 2, _xlpm.prvni),INDEX(_xlpm.rozsah, _xlpm.finalni))</f>
        <v>900</v>
      </c>
      <c r="BA192" cm="1">
        <f t="array" aca="1" ref="BA192" ca="1">INDEX($J$3:$J$10001,MATCH(AZ192,$J$3:$J$10004,0)-1)</f>
        <v>800</v>
      </c>
      <c r="BB192">
        <f t="shared" ca="1" si="60"/>
        <v>260</v>
      </c>
      <c r="BC192">
        <f t="shared" ca="1" si="60"/>
        <v>210</v>
      </c>
      <c r="BD192">
        <f t="shared" ca="1" si="59"/>
        <v>50</v>
      </c>
      <c r="BE192">
        <f t="shared" ca="1" si="52"/>
        <v>248.739912</v>
      </c>
      <c r="BF192">
        <f t="shared" ca="1" si="56"/>
        <v>221.41678102769123</v>
      </c>
      <c r="BG192">
        <f t="shared" ca="1" si="53"/>
        <v>221.41678102769123</v>
      </c>
      <c r="BH192" cm="1">
        <f t="array" aca="1" ref="BH192" ca="1">_xlfn.LET(_xlpm.rozsah, $J$3:$J$10001,_xlpm.podminka, (_xlpm.rozsah&gt;E192)*(ISNUMBER(_xlpm.rozsah)),_xlpm.indexy, IF(_xlpm.podminka, ROW(_xlpm.rozsah)-MIN(ROW(_xlpm.rozsah))+1),_xlpm.prvni, MIN(_xlpm.indexy),_xlpm.finalni, IF(_xlpm.prvni=1, 2, _xlpm.prvni),INDEX(_xlpm.rozsah, _xlpm.finalni))</f>
        <v>900</v>
      </c>
      <c r="BI192" cm="1">
        <f t="array" aca="1" ref="BI192" ca="1">INDEX($J$3:$J$10001,MATCH(BH192,$J$3:$J$10004,0)-1)</f>
        <v>800</v>
      </c>
      <c r="BJ192">
        <f t="shared" ca="1" si="61"/>
        <v>260</v>
      </c>
      <c r="BK192">
        <f t="shared" ca="1" si="61"/>
        <v>210</v>
      </c>
      <c r="BL192">
        <f t="shared" ca="1" si="57"/>
        <v>50</v>
      </c>
      <c r="BM192">
        <f t="shared" ca="1" si="54"/>
        <v>248.58321897230877</v>
      </c>
    </row>
    <row r="193" spans="1:65" x14ac:dyDescent="0.25">
      <c r="A193" s="64">
        <v>190</v>
      </c>
      <c r="B193" s="64">
        <v>20</v>
      </c>
      <c r="C193" s="64">
        <v>51</v>
      </c>
      <c r="D193" s="18">
        <v>190</v>
      </c>
      <c r="E193" s="21">
        <f t="shared" ca="1" si="47"/>
        <v>1007.0839051384562</v>
      </c>
      <c r="F193" s="22">
        <f t="shared" ca="1" si="48"/>
        <v>148.26127916206127</v>
      </c>
      <c r="G193" s="28">
        <v>190</v>
      </c>
      <c r="H193" s="24">
        <f t="shared" ca="1" si="49"/>
        <v>1006.30044</v>
      </c>
      <c r="I193" s="25">
        <f t="shared" ca="1" si="50"/>
        <v>148.22132243999999</v>
      </c>
      <c r="J193" s="155"/>
      <c r="K193" s="155"/>
      <c r="L193" s="129">
        <f t="shared" si="55"/>
        <v>0</v>
      </c>
      <c r="AX193">
        <f t="shared" ca="1" si="58"/>
        <v>290.630044</v>
      </c>
      <c r="AY193">
        <f t="shared" ca="1" si="51"/>
        <v>290.630044</v>
      </c>
      <c r="AZ193" cm="1">
        <f t="array" aca="1" ref="AZ193" ca="1">_xlfn.LET(_xlpm.rozsah, $J$3:$J$10001,_xlpm.podminka, (_xlpm.rozsah&gt;H193)*(ISNUMBER(_xlpm.rozsah)),_xlpm.indexy, IF(_xlpm.podminka, ROW(_xlpm.rozsah)-MIN(ROW(_xlpm.rozsah))+1),_xlpm.prvni, MIN(_xlpm.indexy),_xlpm.finalni, IF(_xlpm.prvni=1, 2, _xlpm.prvni),INDEX(_xlpm.rozsah, _xlpm.finalni))</f>
        <v>1100</v>
      </c>
      <c r="BA193" cm="1">
        <f t="array" aca="1" ref="BA193" ca="1">INDEX($J$3:$J$10001,MATCH(AZ193,$J$3:$J$10004,0)-1)</f>
        <v>1000</v>
      </c>
      <c r="BB193">
        <f t="shared" ca="1" si="60"/>
        <v>300</v>
      </c>
      <c r="BC193">
        <f t="shared" ca="1" si="60"/>
        <v>290</v>
      </c>
      <c r="BD193">
        <f t="shared" ca="1" si="59"/>
        <v>10</v>
      </c>
      <c r="BE193">
        <f t="shared" ca="1" si="52"/>
        <v>299.369956</v>
      </c>
      <c r="BF193">
        <f t="shared" ca="1" si="56"/>
        <v>290.70839051384564</v>
      </c>
      <c r="BG193">
        <f t="shared" ca="1" si="53"/>
        <v>290.70839051384564</v>
      </c>
      <c r="BH193" cm="1">
        <f t="array" aca="1" ref="BH193" ca="1">_xlfn.LET(_xlpm.rozsah, $J$3:$J$10001,_xlpm.podminka, (_xlpm.rozsah&gt;E193)*(ISNUMBER(_xlpm.rozsah)),_xlpm.indexy, IF(_xlpm.podminka, ROW(_xlpm.rozsah)-MIN(ROW(_xlpm.rozsah))+1),_xlpm.prvni, MIN(_xlpm.indexy),_xlpm.finalni, IF(_xlpm.prvni=1, 2, _xlpm.prvni),INDEX(_xlpm.rozsah, _xlpm.finalni))</f>
        <v>1100</v>
      </c>
      <c r="BI193" cm="1">
        <f t="array" aca="1" ref="BI193" ca="1">INDEX($J$3:$J$10001,MATCH(BH193,$J$3:$J$10004,0)-1)</f>
        <v>1000</v>
      </c>
      <c r="BJ193">
        <f t="shared" ca="1" si="61"/>
        <v>300</v>
      </c>
      <c r="BK193">
        <f t="shared" ca="1" si="61"/>
        <v>290</v>
      </c>
      <c r="BL193">
        <f t="shared" ca="1" si="57"/>
        <v>10</v>
      </c>
      <c r="BM193">
        <f t="shared" ca="1" si="54"/>
        <v>299.29160948615436</v>
      </c>
    </row>
    <row r="194" spans="1:65" x14ac:dyDescent="0.25">
      <c r="A194" s="64">
        <v>191</v>
      </c>
      <c r="B194" s="64">
        <v>49</v>
      </c>
      <c r="C194" s="64">
        <v>19</v>
      </c>
      <c r="D194" s="18">
        <v>191</v>
      </c>
      <c r="E194" s="21">
        <f t="shared" ca="1" si="47"/>
        <v>1452.3555675892176</v>
      </c>
      <c r="F194" s="22">
        <f t="shared" ca="1" si="48"/>
        <v>68.400000000000006</v>
      </c>
      <c r="G194" s="23">
        <v>191</v>
      </c>
      <c r="H194" s="24">
        <f t="shared" ca="1" si="49"/>
        <v>1450.436078</v>
      </c>
      <c r="I194" s="25">
        <f t="shared" ca="1" si="50"/>
        <v>68.400000000000006</v>
      </c>
      <c r="J194" s="155"/>
      <c r="K194" s="155"/>
      <c r="L194" s="129">
        <f t="shared" si="55"/>
        <v>0</v>
      </c>
      <c r="AX194">
        <f t="shared" ca="1" si="58"/>
        <v>360</v>
      </c>
      <c r="AY194">
        <f t="shared" ca="1" si="51"/>
        <v>360</v>
      </c>
      <c r="AZ194" cm="1">
        <f t="array" aca="1" ref="AZ194" ca="1">_xlfn.LET(_xlpm.rozsah, $J$3:$J$10001,_xlpm.podminka, (_xlpm.rozsah&gt;H194)*(ISNUMBER(_xlpm.rozsah)),_xlpm.indexy, IF(_xlpm.podminka, ROW(_xlpm.rozsah)-MIN(ROW(_xlpm.rozsah))+1),_xlpm.prvni, MIN(_xlpm.indexy),_xlpm.finalni, IF(_xlpm.prvni=1, 2, _xlpm.prvni),INDEX(_xlpm.rozsah, _xlpm.finalni))</f>
        <v>1500</v>
      </c>
      <c r="BA194" cm="1">
        <f t="array" aca="1" ref="BA194" ca="1">INDEX($J$3:$J$10001,MATCH(AZ194,$J$3:$J$10004,0)-1)</f>
        <v>1400</v>
      </c>
      <c r="BB194">
        <f t="shared" ca="1" si="60"/>
        <v>360</v>
      </c>
      <c r="BC194">
        <f t="shared" ca="1" si="60"/>
        <v>360</v>
      </c>
      <c r="BD194">
        <f t="shared" ca="1" si="59"/>
        <v>0</v>
      </c>
      <c r="BE194">
        <f t="shared" ca="1" si="52"/>
        <v>360</v>
      </c>
      <c r="BF194">
        <f t="shared" ca="1" si="56"/>
        <v>360</v>
      </c>
      <c r="BG194">
        <f t="shared" ca="1" si="53"/>
        <v>360</v>
      </c>
      <c r="BH194" cm="1">
        <f t="array" aca="1" ref="BH194" ca="1">_xlfn.LET(_xlpm.rozsah, $J$3:$J$10001,_xlpm.podminka, (_xlpm.rozsah&gt;E194)*(ISNUMBER(_xlpm.rozsah)),_xlpm.indexy, IF(_xlpm.podminka, ROW(_xlpm.rozsah)-MIN(ROW(_xlpm.rozsah))+1),_xlpm.prvni, MIN(_xlpm.indexy),_xlpm.finalni, IF(_xlpm.prvni=1, 2, _xlpm.prvni),INDEX(_xlpm.rozsah, _xlpm.finalni))</f>
        <v>1500</v>
      </c>
      <c r="BI194" cm="1">
        <f t="array" aca="1" ref="BI194" ca="1">INDEX($J$3:$J$10001,MATCH(BH194,$J$3:$J$10004,0)-1)</f>
        <v>1400</v>
      </c>
      <c r="BJ194">
        <f t="shared" ca="1" si="61"/>
        <v>360</v>
      </c>
      <c r="BK194">
        <f t="shared" ca="1" si="61"/>
        <v>360</v>
      </c>
      <c r="BL194">
        <f t="shared" ca="1" si="57"/>
        <v>0</v>
      </c>
      <c r="BM194">
        <f t="shared" ca="1" si="54"/>
        <v>360</v>
      </c>
    </row>
    <row r="195" spans="1:65" x14ac:dyDescent="0.25">
      <c r="A195" s="64">
        <v>192</v>
      </c>
      <c r="B195" s="64">
        <v>41</v>
      </c>
      <c r="C195" s="64">
        <v>13</v>
      </c>
      <c r="D195" s="18">
        <v>192</v>
      </c>
      <c r="E195" s="21">
        <f t="shared" ca="1" si="47"/>
        <v>1329.522005533835</v>
      </c>
      <c r="F195" s="22">
        <f t="shared" ca="1" si="48"/>
        <v>45.883786071939852</v>
      </c>
      <c r="G195" s="28">
        <v>192</v>
      </c>
      <c r="H195" s="24">
        <f t="shared" ca="1" si="49"/>
        <v>1327.915902</v>
      </c>
      <c r="I195" s="25">
        <f t="shared" ca="1" si="50"/>
        <v>45.862906725999999</v>
      </c>
      <c r="J195" s="155"/>
      <c r="K195" s="155"/>
      <c r="L195" s="129">
        <f t="shared" si="55"/>
        <v>0</v>
      </c>
      <c r="AX195">
        <f t="shared" ca="1" si="58"/>
        <v>352.79159019999997</v>
      </c>
      <c r="AY195">
        <f t="shared" ca="1" si="51"/>
        <v>352.79159019999997</v>
      </c>
      <c r="AZ195" cm="1">
        <f t="array" aca="1" ref="AZ195" ca="1">_xlfn.LET(_xlpm.rozsah, $J$3:$J$10001,_xlpm.podminka, (_xlpm.rozsah&gt;H195)*(ISNUMBER(_xlpm.rozsah)),_xlpm.indexy, IF(_xlpm.podminka, ROW(_xlpm.rozsah)-MIN(ROW(_xlpm.rozsah))+1),_xlpm.prvni, MIN(_xlpm.indexy),_xlpm.finalni, IF(_xlpm.prvni=1, 2, _xlpm.prvni),INDEX(_xlpm.rozsah, _xlpm.finalni))</f>
        <v>1400</v>
      </c>
      <c r="BA195" cm="1">
        <f t="array" aca="1" ref="BA195" ca="1">INDEX($J$3:$J$10001,MATCH(AZ195,$J$3:$J$10004,0)-1)</f>
        <v>1300</v>
      </c>
      <c r="BB195">
        <f t="shared" ca="1" si="60"/>
        <v>360</v>
      </c>
      <c r="BC195">
        <f t="shared" ca="1" si="60"/>
        <v>350</v>
      </c>
      <c r="BD195">
        <f t="shared" ca="1" si="59"/>
        <v>10</v>
      </c>
      <c r="BE195">
        <f t="shared" ca="1" si="52"/>
        <v>357.20840980000003</v>
      </c>
      <c r="BF195">
        <f t="shared" ca="1" si="56"/>
        <v>352.95220055338348</v>
      </c>
      <c r="BG195">
        <f t="shared" ca="1" si="53"/>
        <v>352.95220055338348</v>
      </c>
      <c r="BH195" cm="1">
        <f t="array" aca="1" ref="BH195" ca="1">_xlfn.LET(_xlpm.rozsah, $J$3:$J$10001,_xlpm.podminka, (_xlpm.rozsah&gt;E195)*(ISNUMBER(_xlpm.rozsah)),_xlpm.indexy, IF(_xlpm.podminka, ROW(_xlpm.rozsah)-MIN(ROW(_xlpm.rozsah))+1),_xlpm.prvni, MIN(_xlpm.indexy),_xlpm.finalni, IF(_xlpm.prvni=1, 2, _xlpm.prvni),INDEX(_xlpm.rozsah, _xlpm.finalni))</f>
        <v>1400</v>
      </c>
      <c r="BI195" cm="1">
        <f t="array" aca="1" ref="BI195" ca="1">INDEX($J$3:$J$10001,MATCH(BH195,$J$3:$J$10004,0)-1)</f>
        <v>1300</v>
      </c>
      <c r="BJ195">
        <f t="shared" ca="1" si="61"/>
        <v>360</v>
      </c>
      <c r="BK195">
        <f t="shared" ca="1" si="61"/>
        <v>350</v>
      </c>
      <c r="BL195">
        <f t="shared" ca="1" si="57"/>
        <v>10</v>
      </c>
      <c r="BM195">
        <f t="shared" ca="1" si="54"/>
        <v>357.04779944661652</v>
      </c>
    </row>
    <row r="196" spans="1:65" x14ac:dyDescent="0.25">
      <c r="A196" s="64">
        <v>193</v>
      </c>
      <c r="B196" s="64">
        <v>31</v>
      </c>
      <c r="C196" s="64">
        <v>16</v>
      </c>
      <c r="D196" s="18">
        <v>193</v>
      </c>
      <c r="E196" s="21">
        <f t="shared" ref="E196:E259" ca="1" si="62">(B196/100)*($AC$8 - $AC$11)+$AC$11</f>
        <v>1175.980052964607</v>
      </c>
      <c r="F196" s="22">
        <f t="shared" ref="F196:F259" ca="1" si="63">(C196*BF196)/100</f>
        <v>50.431361694867427</v>
      </c>
      <c r="G196" s="23">
        <v>193</v>
      </c>
      <c r="H196" s="24">
        <f t="shared" ref="H196:H259" ca="1" si="64">(B196/100)*($AF$8 - $AF$11)+$AF$11</f>
        <v>1174.765682</v>
      </c>
      <c r="I196" s="25">
        <f t="shared" ref="I196:I259" ca="1" si="65">(C196*AX196)/100</f>
        <v>50.392501824</v>
      </c>
      <c r="J196" s="155"/>
      <c r="K196" s="155"/>
      <c r="L196" s="129">
        <f t="shared" si="55"/>
        <v>0</v>
      </c>
      <c r="AX196">
        <f t="shared" ca="1" si="58"/>
        <v>314.95313640000001</v>
      </c>
      <c r="AY196">
        <f t="shared" ref="AY196:AY259" ca="1" si="66">MIN(BB196:BC196)+((H196-MIN(AZ196:BA196))/(MAX(AZ196:BA196)-MIN(AZ196:BA196)))*(MAX(BB196:BC196)-MIN(BB196:BC196))</f>
        <v>314.95313640000001</v>
      </c>
      <c r="AZ196" cm="1">
        <f t="array" aca="1" ref="AZ196" ca="1">_xlfn.LET(_xlpm.rozsah, $J$3:$J$10001,_xlpm.podminka, (_xlpm.rozsah&gt;H196)*(ISNUMBER(_xlpm.rozsah)),_xlpm.indexy, IF(_xlpm.podminka, ROW(_xlpm.rozsah)-MIN(ROW(_xlpm.rozsah))+1),_xlpm.prvni, MIN(_xlpm.indexy),_xlpm.finalni, IF(_xlpm.prvni=1, 2, _xlpm.prvni),INDEX(_xlpm.rozsah, _xlpm.finalni))</f>
        <v>1200</v>
      </c>
      <c r="BA196" cm="1">
        <f t="array" aca="1" ref="BA196" ca="1">INDEX($J$3:$J$10001,MATCH(AZ196,$J$3:$J$10004,0)-1)</f>
        <v>1100</v>
      </c>
      <c r="BB196">
        <f t="shared" ca="1" si="60"/>
        <v>320</v>
      </c>
      <c r="BC196">
        <f t="shared" ca="1" si="60"/>
        <v>300</v>
      </c>
      <c r="BD196">
        <f t="shared" ca="1" si="59"/>
        <v>20</v>
      </c>
      <c r="BE196">
        <f t="shared" ref="BE196:BE259" ca="1" si="67">MIN(BB196:BC196)+((MAX(AZ196:BA196)-H196)/(MAX(AZ196:BA196)-MIN(AZ196:BA196)))*(MAX(BB196:BC196)-MIN(BB196:BC196))</f>
        <v>305.04686359999999</v>
      </c>
      <c r="BF196">
        <f t="shared" ca="1" si="56"/>
        <v>315.19601059292143</v>
      </c>
      <c r="BG196">
        <f t="shared" ref="BG196:BG259" ca="1" si="68">MIN(BJ196:BK196)+((E196-MIN(BH196:BI196))/(MAX(BH196:BI196)-MIN(BH196:BI196)))*(MAX(BJ196:BK196)-MIN(BJ196:BK196))</f>
        <v>315.19601059292143</v>
      </c>
      <c r="BH196" cm="1">
        <f t="array" aca="1" ref="BH196" ca="1">_xlfn.LET(_xlpm.rozsah, $J$3:$J$10001,_xlpm.podminka, (_xlpm.rozsah&gt;E196)*(ISNUMBER(_xlpm.rozsah)),_xlpm.indexy, IF(_xlpm.podminka, ROW(_xlpm.rozsah)-MIN(ROW(_xlpm.rozsah))+1),_xlpm.prvni, MIN(_xlpm.indexy),_xlpm.finalni, IF(_xlpm.prvni=1, 2, _xlpm.prvni),INDEX(_xlpm.rozsah, _xlpm.finalni))</f>
        <v>1200</v>
      </c>
      <c r="BI196" cm="1">
        <f t="array" aca="1" ref="BI196" ca="1">INDEX($J$3:$J$10001,MATCH(BH196,$J$3:$J$10004,0)-1)</f>
        <v>1100</v>
      </c>
      <c r="BJ196">
        <f t="shared" ca="1" si="61"/>
        <v>320</v>
      </c>
      <c r="BK196">
        <f t="shared" ca="1" si="61"/>
        <v>300</v>
      </c>
      <c r="BL196">
        <f t="shared" ca="1" si="57"/>
        <v>20</v>
      </c>
      <c r="BM196">
        <f t="shared" ref="BM196:BM259" ca="1" si="69">MIN(BJ196:BK196)+((MAX(BH196:BI196)-E196)/(MAX(BH196:BI196)-MIN(BH196:BI196)))*(MAX(BJ196:BK196)-MIN(BJ196:BK196))</f>
        <v>304.80398940707857</v>
      </c>
    </row>
    <row r="197" spans="1:65" x14ac:dyDescent="0.25">
      <c r="A197" s="64">
        <v>194</v>
      </c>
      <c r="B197" s="64">
        <v>28</v>
      </c>
      <c r="C197" s="64">
        <v>21</v>
      </c>
      <c r="D197" s="18">
        <v>194</v>
      </c>
      <c r="E197" s="21">
        <f t="shared" ca="1" si="62"/>
        <v>1129.9174671938385</v>
      </c>
      <c r="F197" s="22">
        <f t="shared" ca="1" si="63"/>
        <v>64.25653362214122</v>
      </c>
      <c r="G197" s="28">
        <v>194</v>
      </c>
      <c r="H197" s="24">
        <f t="shared" ca="1" si="64"/>
        <v>1128.820616</v>
      </c>
      <c r="I197" s="25">
        <f t="shared" ca="1" si="65"/>
        <v>64.210465872</v>
      </c>
      <c r="J197" s="155"/>
      <c r="K197" s="155"/>
      <c r="L197" s="129">
        <f t="shared" ref="L197:L260" si="70">K197*2*PI()*J197/60*0.001</f>
        <v>0</v>
      </c>
      <c r="AX197">
        <f t="shared" ca="1" si="58"/>
        <v>305.76412319999997</v>
      </c>
      <c r="AY197">
        <f t="shared" ca="1" si="66"/>
        <v>305.76412319999997</v>
      </c>
      <c r="AZ197" cm="1">
        <f t="array" aca="1" ref="AZ197" ca="1">_xlfn.LET(_xlpm.rozsah, $J$3:$J$10001,_xlpm.podminka, (_xlpm.rozsah&gt;H197)*(ISNUMBER(_xlpm.rozsah)),_xlpm.indexy, IF(_xlpm.podminka, ROW(_xlpm.rozsah)-MIN(ROW(_xlpm.rozsah))+1),_xlpm.prvni, MIN(_xlpm.indexy),_xlpm.finalni, IF(_xlpm.prvni=1, 2, _xlpm.prvni),INDEX(_xlpm.rozsah, _xlpm.finalni))</f>
        <v>1200</v>
      </c>
      <c r="BA197" cm="1">
        <f t="array" aca="1" ref="BA197" ca="1">INDEX($J$3:$J$10001,MATCH(AZ197,$J$3:$J$10004,0)-1)</f>
        <v>1100</v>
      </c>
      <c r="BB197">
        <f t="shared" ca="1" si="60"/>
        <v>320</v>
      </c>
      <c r="BC197">
        <f t="shared" ca="1" si="60"/>
        <v>300</v>
      </c>
      <c r="BD197">
        <f t="shared" ca="1" si="59"/>
        <v>20</v>
      </c>
      <c r="BE197">
        <f t="shared" ca="1" si="67"/>
        <v>314.23587680000003</v>
      </c>
      <c r="BF197">
        <f t="shared" ref="BF197:BF260" ca="1" si="71">IF(BL197&lt;0, BM197,BG197)</f>
        <v>305.98349343876771</v>
      </c>
      <c r="BG197">
        <f t="shared" ca="1" si="68"/>
        <v>305.98349343876771</v>
      </c>
      <c r="BH197" cm="1">
        <f t="array" aca="1" ref="BH197" ca="1">_xlfn.LET(_xlpm.rozsah, $J$3:$J$10001,_xlpm.podminka, (_xlpm.rozsah&gt;E197)*(ISNUMBER(_xlpm.rozsah)),_xlpm.indexy, IF(_xlpm.podminka, ROW(_xlpm.rozsah)-MIN(ROW(_xlpm.rozsah))+1),_xlpm.prvni, MIN(_xlpm.indexy),_xlpm.finalni, IF(_xlpm.prvni=1, 2, _xlpm.prvni),INDEX(_xlpm.rozsah, _xlpm.finalni))</f>
        <v>1200</v>
      </c>
      <c r="BI197" cm="1">
        <f t="array" aca="1" ref="BI197" ca="1">INDEX($J$3:$J$10001,MATCH(BH197,$J$3:$J$10004,0)-1)</f>
        <v>1100</v>
      </c>
      <c r="BJ197">
        <f t="shared" ca="1" si="61"/>
        <v>320</v>
      </c>
      <c r="BK197">
        <f t="shared" ca="1" si="61"/>
        <v>300</v>
      </c>
      <c r="BL197">
        <f t="shared" ref="BL197:BL260" ca="1" si="72">BJ197-BK197</f>
        <v>20</v>
      </c>
      <c r="BM197">
        <f t="shared" ca="1" si="69"/>
        <v>314.01650656123229</v>
      </c>
    </row>
    <row r="198" spans="1:65" x14ac:dyDescent="0.25">
      <c r="A198" s="64">
        <v>195</v>
      </c>
      <c r="B198" s="64">
        <v>21</v>
      </c>
      <c r="C198" s="64">
        <v>17</v>
      </c>
      <c r="D198" s="18">
        <v>195</v>
      </c>
      <c r="E198" s="21">
        <f t="shared" ca="1" si="62"/>
        <v>1022.438100395379</v>
      </c>
      <c r="F198" s="22">
        <f t="shared" ca="1" si="63"/>
        <v>49.681447706721436</v>
      </c>
      <c r="G198" s="23">
        <v>195</v>
      </c>
      <c r="H198" s="24">
        <f t="shared" ca="1" si="64"/>
        <v>1021.615462</v>
      </c>
      <c r="I198" s="25">
        <f t="shared" ca="1" si="65"/>
        <v>49.667462853999993</v>
      </c>
      <c r="J198" s="155"/>
      <c r="K198" s="155"/>
      <c r="L198" s="129">
        <f t="shared" si="70"/>
        <v>0</v>
      </c>
      <c r="AX198">
        <f t="shared" ca="1" si="58"/>
        <v>292.16154619999998</v>
      </c>
      <c r="AY198">
        <f t="shared" ca="1" si="66"/>
        <v>292.16154619999998</v>
      </c>
      <c r="AZ198" cm="1">
        <f t="array" aca="1" ref="AZ198" ca="1">_xlfn.LET(_xlpm.rozsah, $J$3:$J$10001,_xlpm.podminka, (_xlpm.rozsah&gt;H198)*(ISNUMBER(_xlpm.rozsah)),_xlpm.indexy, IF(_xlpm.podminka, ROW(_xlpm.rozsah)-MIN(ROW(_xlpm.rozsah))+1),_xlpm.prvni, MIN(_xlpm.indexy),_xlpm.finalni, IF(_xlpm.prvni=1, 2, _xlpm.prvni),INDEX(_xlpm.rozsah, _xlpm.finalni))</f>
        <v>1100</v>
      </c>
      <c r="BA198" cm="1">
        <f t="array" aca="1" ref="BA198" ca="1">INDEX($J$3:$J$10001,MATCH(AZ198,$J$3:$J$10004,0)-1)</f>
        <v>1000</v>
      </c>
      <c r="BB198">
        <f t="shared" ca="1" si="60"/>
        <v>300</v>
      </c>
      <c r="BC198">
        <f t="shared" ca="1" si="60"/>
        <v>290</v>
      </c>
      <c r="BD198">
        <f t="shared" ca="1" si="59"/>
        <v>10</v>
      </c>
      <c r="BE198">
        <f t="shared" ca="1" si="67"/>
        <v>297.83845380000002</v>
      </c>
      <c r="BF198">
        <f t="shared" ca="1" si="71"/>
        <v>292.24381003953789</v>
      </c>
      <c r="BG198">
        <f t="shared" ca="1" si="68"/>
        <v>292.24381003953789</v>
      </c>
      <c r="BH198" cm="1">
        <f t="array" aca="1" ref="BH198" ca="1">_xlfn.LET(_xlpm.rozsah, $J$3:$J$10001,_xlpm.podminka, (_xlpm.rozsah&gt;E198)*(ISNUMBER(_xlpm.rozsah)),_xlpm.indexy, IF(_xlpm.podminka, ROW(_xlpm.rozsah)-MIN(ROW(_xlpm.rozsah))+1),_xlpm.prvni, MIN(_xlpm.indexy),_xlpm.finalni, IF(_xlpm.prvni=1, 2, _xlpm.prvni),INDEX(_xlpm.rozsah, _xlpm.finalni))</f>
        <v>1100</v>
      </c>
      <c r="BI198" cm="1">
        <f t="array" aca="1" ref="BI198" ca="1">INDEX($J$3:$J$10001,MATCH(BH198,$J$3:$J$10004,0)-1)</f>
        <v>1000</v>
      </c>
      <c r="BJ198">
        <f t="shared" ca="1" si="61"/>
        <v>300</v>
      </c>
      <c r="BK198">
        <f t="shared" ca="1" si="61"/>
        <v>290</v>
      </c>
      <c r="BL198">
        <f t="shared" ca="1" si="72"/>
        <v>10</v>
      </c>
      <c r="BM198">
        <f t="shared" ca="1" si="69"/>
        <v>297.75618996046211</v>
      </c>
    </row>
    <row r="199" spans="1:65" x14ac:dyDescent="0.25">
      <c r="A199" s="64">
        <v>196</v>
      </c>
      <c r="B199" s="64">
        <v>31</v>
      </c>
      <c r="C199" s="64">
        <v>21</v>
      </c>
      <c r="D199" s="18">
        <v>196</v>
      </c>
      <c r="E199" s="21">
        <f t="shared" ca="1" si="62"/>
        <v>1175.980052964607</v>
      </c>
      <c r="F199" s="22">
        <f t="shared" ca="1" si="63"/>
        <v>66.191162224513505</v>
      </c>
      <c r="G199" s="28">
        <v>196</v>
      </c>
      <c r="H199" s="24">
        <f t="shared" ca="1" si="64"/>
        <v>1174.765682</v>
      </c>
      <c r="I199" s="25">
        <f t="shared" ca="1" si="65"/>
        <v>66.140158643999996</v>
      </c>
      <c r="J199" s="155"/>
      <c r="K199" s="155"/>
      <c r="L199" s="129">
        <f t="shared" si="70"/>
        <v>0</v>
      </c>
      <c r="AX199">
        <f t="shared" ca="1" si="58"/>
        <v>314.95313640000001</v>
      </c>
      <c r="AY199">
        <f t="shared" ca="1" si="66"/>
        <v>314.95313640000001</v>
      </c>
      <c r="AZ199" cm="1">
        <f t="array" aca="1" ref="AZ199" ca="1">_xlfn.LET(_xlpm.rozsah, $J$3:$J$10001,_xlpm.podminka, (_xlpm.rozsah&gt;H199)*(ISNUMBER(_xlpm.rozsah)),_xlpm.indexy, IF(_xlpm.podminka, ROW(_xlpm.rozsah)-MIN(ROW(_xlpm.rozsah))+1),_xlpm.prvni, MIN(_xlpm.indexy),_xlpm.finalni, IF(_xlpm.prvni=1, 2, _xlpm.prvni),INDEX(_xlpm.rozsah, _xlpm.finalni))</f>
        <v>1200</v>
      </c>
      <c r="BA199" cm="1">
        <f t="array" aca="1" ref="BA199" ca="1">INDEX($J$3:$J$10001,MATCH(AZ199,$J$3:$J$10004,0)-1)</f>
        <v>1100</v>
      </c>
      <c r="BB199">
        <f t="shared" ca="1" si="60"/>
        <v>320</v>
      </c>
      <c r="BC199">
        <f t="shared" ca="1" si="60"/>
        <v>300</v>
      </c>
      <c r="BD199">
        <f t="shared" ca="1" si="59"/>
        <v>20</v>
      </c>
      <c r="BE199">
        <f t="shared" ca="1" si="67"/>
        <v>305.04686359999999</v>
      </c>
      <c r="BF199">
        <f t="shared" ca="1" si="71"/>
        <v>315.19601059292143</v>
      </c>
      <c r="BG199">
        <f t="shared" ca="1" si="68"/>
        <v>315.19601059292143</v>
      </c>
      <c r="BH199" cm="1">
        <f t="array" aca="1" ref="BH199" ca="1">_xlfn.LET(_xlpm.rozsah, $J$3:$J$10001,_xlpm.podminka, (_xlpm.rozsah&gt;E199)*(ISNUMBER(_xlpm.rozsah)),_xlpm.indexy, IF(_xlpm.podminka, ROW(_xlpm.rozsah)-MIN(ROW(_xlpm.rozsah))+1),_xlpm.prvni, MIN(_xlpm.indexy),_xlpm.finalni, IF(_xlpm.prvni=1, 2, _xlpm.prvni),INDEX(_xlpm.rozsah, _xlpm.finalni))</f>
        <v>1200</v>
      </c>
      <c r="BI199" cm="1">
        <f t="array" aca="1" ref="BI199" ca="1">INDEX($J$3:$J$10001,MATCH(BH199,$J$3:$J$10004,0)-1)</f>
        <v>1100</v>
      </c>
      <c r="BJ199">
        <f t="shared" ca="1" si="61"/>
        <v>320</v>
      </c>
      <c r="BK199">
        <f t="shared" ca="1" si="61"/>
        <v>300</v>
      </c>
      <c r="BL199">
        <f t="shared" ca="1" si="72"/>
        <v>20</v>
      </c>
      <c r="BM199">
        <f t="shared" ca="1" si="69"/>
        <v>304.80398940707857</v>
      </c>
    </row>
    <row r="200" spans="1:65" x14ac:dyDescent="0.25">
      <c r="A200" s="64">
        <v>197</v>
      </c>
      <c r="B200" s="64">
        <v>21</v>
      </c>
      <c r="C200" s="64">
        <v>8</v>
      </c>
      <c r="D200" s="18">
        <v>197</v>
      </c>
      <c r="E200" s="21">
        <f t="shared" ca="1" si="62"/>
        <v>1022.438100395379</v>
      </c>
      <c r="F200" s="22">
        <f t="shared" ca="1" si="63"/>
        <v>23.37950480316303</v>
      </c>
      <c r="G200" s="23">
        <v>197</v>
      </c>
      <c r="H200" s="24">
        <f t="shared" ca="1" si="64"/>
        <v>1021.615462</v>
      </c>
      <c r="I200" s="25">
        <f t="shared" ca="1" si="65"/>
        <v>23.372923695999997</v>
      </c>
      <c r="J200" s="155"/>
      <c r="K200" s="155"/>
      <c r="L200" s="129">
        <f t="shared" si="70"/>
        <v>0</v>
      </c>
      <c r="AX200">
        <f t="shared" ca="1" si="58"/>
        <v>292.16154619999998</v>
      </c>
      <c r="AY200">
        <f t="shared" ca="1" si="66"/>
        <v>292.16154619999998</v>
      </c>
      <c r="AZ200" cm="1">
        <f t="array" aca="1" ref="AZ200" ca="1">_xlfn.LET(_xlpm.rozsah, $J$3:$J$10001,_xlpm.podminka, (_xlpm.rozsah&gt;H200)*(ISNUMBER(_xlpm.rozsah)),_xlpm.indexy, IF(_xlpm.podminka, ROW(_xlpm.rozsah)-MIN(ROW(_xlpm.rozsah))+1),_xlpm.prvni, MIN(_xlpm.indexy),_xlpm.finalni, IF(_xlpm.prvni=1, 2, _xlpm.prvni),INDEX(_xlpm.rozsah, _xlpm.finalni))</f>
        <v>1100</v>
      </c>
      <c r="BA200" cm="1">
        <f t="array" aca="1" ref="BA200" ca="1">INDEX($J$3:$J$10001,MATCH(AZ200,$J$3:$J$10004,0)-1)</f>
        <v>1000</v>
      </c>
      <c r="BB200">
        <f t="shared" ca="1" si="60"/>
        <v>300</v>
      </c>
      <c r="BC200">
        <f t="shared" ca="1" si="60"/>
        <v>290</v>
      </c>
      <c r="BD200">
        <f t="shared" ca="1" si="59"/>
        <v>10</v>
      </c>
      <c r="BE200">
        <f t="shared" ca="1" si="67"/>
        <v>297.83845380000002</v>
      </c>
      <c r="BF200">
        <f t="shared" ca="1" si="71"/>
        <v>292.24381003953789</v>
      </c>
      <c r="BG200">
        <f t="shared" ca="1" si="68"/>
        <v>292.24381003953789</v>
      </c>
      <c r="BH200" cm="1">
        <f t="array" aca="1" ref="BH200" ca="1">_xlfn.LET(_xlpm.rozsah, $J$3:$J$10001,_xlpm.podminka, (_xlpm.rozsah&gt;E200)*(ISNUMBER(_xlpm.rozsah)),_xlpm.indexy, IF(_xlpm.podminka, ROW(_xlpm.rozsah)-MIN(ROW(_xlpm.rozsah))+1),_xlpm.prvni, MIN(_xlpm.indexy),_xlpm.finalni, IF(_xlpm.prvni=1, 2, _xlpm.prvni),INDEX(_xlpm.rozsah, _xlpm.finalni))</f>
        <v>1100</v>
      </c>
      <c r="BI200" cm="1">
        <f t="array" aca="1" ref="BI200" ca="1">INDEX($J$3:$J$10001,MATCH(BH200,$J$3:$J$10004,0)-1)</f>
        <v>1000</v>
      </c>
      <c r="BJ200">
        <f t="shared" ca="1" si="61"/>
        <v>300</v>
      </c>
      <c r="BK200">
        <f t="shared" ca="1" si="61"/>
        <v>290</v>
      </c>
      <c r="BL200">
        <f t="shared" ca="1" si="72"/>
        <v>10</v>
      </c>
      <c r="BM200">
        <f t="shared" ca="1" si="69"/>
        <v>297.75618996046211</v>
      </c>
    </row>
    <row r="201" spans="1:65" x14ac:dyDescent="0.25">
      <c r="A201" s="64">
        <v>198</v>
      </c>
      <c r="B201" s="64">
        <v>0</v>
      </c>
      <c r="C201" s="64">
        <v>14</v>
      </c>
      <c r="D201" s="18">
        <v>198</v>
      </c>
      <c r="E201" s="21">
        <f t="shared" ca="1" si="62"/>
        <v>700</v>
      </c>
      <c r="F201" s="22">
        <f t="shared" ca="1" si="63"/>
        <v>21</v>
      </c>
      <c r="G201" s="28">
        <v>198</v>
      </c>
      <c r="H201" s="24">
        <f t="shared" ca="1" si="64"/>
        <v>700</v>
      </c>
      <c r="I201" s="25">
        <f t="shared" ca="1" si="65"/>
        <v>21</v>
      </c>
      <c r="J201" s="155"/>
      <c r="K201" s="155"/>
      <c r="L201" s="129">
        <f t="shared" si="70"/>
        <v>0</v>
      </c>
      <c r="AX201">
        <f t="shared" ca="1" si="58"/>
        <v>150</v>
      </c>
      <c r="AY201">
        <f t="shared" ca="1" si="66"/>
        <v>150</v>
      </c>
      <c r="AZ201" cm="1">
        <f t="array" aca="1" ref="AZ201" ca="1">_xlfn.LET(_xlpm.rozsah, $J$3:$J$10001,_xlpm.podminka, (_xlpm.rozsah&gt;H201)*(ISNUMBER(_xlpm.rozsah)),_xlpm.indexy, IF(_xlpm.podminka, ROW(_xlpm.rozsah)-MIN(ROW(_xlpm.rozsah))+1),_xlpm.prvni, MIN(_xlpm.indexy),_xlpm.finalni, IF(_xlpm.prvni=1, 2, _xlpm.prvni),INDEX(_xlpm.rozsah, _xlpm.finalni))</f>
        <v>800</v>
      </c>
      <c r="BA201" cm="1">
        <f t="array" aca="1" ref="BA201" ca="1">INDEX($J$3:$J$10001,MATCH(AZ201,$J$3:$J$10004,0)-1)</f>
        <v>700</v>
      </c>
      <c r="BB201">
        <f t="shared" ca="1" si="60"/>
        <v>210</v>
      </c>
      <c r="BC201">
        <f t="shared" ca="1" si="60"/>
        <v>150</v>
      </c>
      <c r="BD201">
        <f t="shared" ca="1" si="59"/>
        <v>60</v>
      </c>
      <c r="BE201">
        <f t="shared" ca="1" si="67"/>
        <v>210</v>
      </c>
      <c r="BF201">
        <f t="shared" ca="1" si="71"/>
        <v>150</v>
      </c>
      <c r="BG201">
        <f t="shared" ca="1" si="68"/>
        <v>150</v>
      </c>
      <c r="BH201" cm="1">
        <f t="array" aca="1" ref="BH201" ca="1">_xlfn.LET(_xlpm.rozsah, $J$3:$J$10001,_xlpm.podminka, (_xlpm.rozsah&gt;E201)*(ISNUMBER(_xlpm.rozsah)),_xlpm.indexy, IF(_xlpm.podminka, ROW(_xlpm.rozsah)-MIN(ROW(_xlpm.rozsah))+1),_xlpm.prvni, MIN(_xlpm.indexy),_xlpm.finalni, IF(_xlpm.prvni=1, 2, _xlpm.prvni),INDEX(_xlpm.rozsah, _xlpm.finalni))</f>
        <v>800</v>
      </c>
      <c r="BI201" cm="1">
        <f t="array" aca="1" ref="BI201" ca="1">INDEX($J$3:$J$10001,MATCH(BH201,$J$3:$J$10004,0)-1)</f>
        <v>700</v>
      </c>
      <c r="BJ201">
        <f t="shared" ca="1" si="61"/>
        <v>210</v>
      </c>
      <c r="BK201">
        <f t="shared" ca="1" si="61"/>
        <v>150</v>
      </c>
      <c r="BL201">
        <f t="shared" ca="1" si="72"/>
        <v>60</v>
      </c>
      <c r="BM201">
        <f t="shared" ca="1" si="69"/>
        <v>210</v>
      </c>
    </row>
    <row r="202" spans="1:65" x14ac:dyDescent="0.25">
      <c r="A202" s="64">
        <v>199</v>
      </c>
      <c r="B202" s="64">
        <v>0</v>
      </c>
      <c r="C202" s="64">
        <v>12</v>
      </c>
      <c r="D202" s="18">
        <v>199</v>
      </c>
      <c r="E202" s="21">
        <f t="shared" ca="1" si="62"/>
        <v>700</v>
      </c>
      <c r="F202" s="22">
        <f t="shared" ca="1" si="63"/>
        <v>18</v>
      </c>
      <c r="G202" s="23">
        <v>199</v>
      </c>
      <c r="H202" s="24">
        <f t="shared" ca="1" si="64"/>
        <v>700</v>
      </c>
      <c r="I202" s="25">
        <f t="shared" ca="1" si="65"/>
        <v>18</v>
      </c>
      <c r="J202" s="155"/>
      <c r="K202" s="155"/>
      <c r="L202" s="129">
        <f t="shared" si="70"/>
        <v>0</v>
      </c>
      <c r="AX202">
        <f t="shared" ca="1" si="58"/>
        <v>150</v>
      </c>
      <c r="AY202">
        <f t="shared" ca="1" si="66"/>
        <v>150</v>
      </c>
      <c r="AZ202" cm="1">
        <f t="array" aca="1" ref="AZ202" ca="1">_xlfn.LET(_xlpm.rozsah, $J$3:$J$10001,_xlpm.podminka, (_xlpm.rozsah&gt;H202)*(ISNUMBER(_xlpm.rozsah)),_xlpm.indexy, IF(_xlpm.podminka, ROW(_xlpm.rozsah)-MIN(ROW(_xlpm.rozsah))+1),_xlpm.prvni, MIN(_xlpm.indexy),_xlpm.finalni, IF(_xlpm.prvni=1, 2, _xlpm.prvni),INDEX(_xlpm.rozsah, _xlpm.finalni))</f>
        <v>800</v>
      </c>
      <c r="BA202" cm="1">
        <f t="array" aca="1" ref="BA202" ca="1">INDEX($J$3:$J$10001,MATCH(AZ202,$J$3:$J$10004,0)-1)</f>
        <v>700</v>
      </c>
      <c r="BB202">
        <f t="shared" ca="1" si="60"/>
        <v>210</v>
      </c>
      <c r="BC202">
        <f t="shared" ca="1" si="60"/>
        <v>150</v>
      </c>
      <c r="BD202">
        <f t="shared" ca="1" si="59"/>
        <v>60</v>
      </c>
      <c r="BE202">
        <f t="shared" ca="1" si="67"/>
        <v>210</v>
      </c>
      <c r="BF202">
        <f t="shared" ca="1" si="71"/>
        <v>150</v>
      </c>
      <c r="BG202">
        <f t="shared" ca="1" si="68"/>
        <v>150</v>
      </c>
      <c r="BH202" cm="1">
        <f t="array" aca="1" ref="BH202" ca="1">_xlfn.LET(_xlpm.rozsah, $J$3:$J$10001,_xlpm.podminka, (_xlpm.rozsah&gt;E202)*(ISNUMBER(_xlpm.rozsah)),_xlpm.indexy, IF(_xlpm.podminka, ROW(_xlpm.rozsah)-MIN(ROW(_xlpm.rozsah))+1),_xlpm.prvni, MIN(_xlpm.indexy),_xlpm.finalni, IF(_xlpm.prvni=1, 2, _xlpm.prvni),INDEX(_xlpm.rozsah, _xlpm.finalni))</f>
        <v>800</v>
      </c>
      <c r="BI202" cm="1">
        <f t="array" aca="1" ref="BI202" ca="1">INDEX($J$3:$J$10001,MATCH(BH202,$J$3:$J$10004,0)-1)</f>
        <v>700</v>
      </c>
      <c r="BJ202">
        <f t="shared" ca="1" si="61"/>
        <v>210</v>
      </c>
      <c r="BK202">
        <f t="shared" ca="1" si="61"/>
        <v>150</v>
      </c>
      <c r="BL202">
        <f t="shared" ca="1" si="72"/>
        <v>60</v>
      </c>
      <c r="BM202">
        <f t="shared" ca="1" si="69"/>
        <v>210</v>
      </c>
    </row>
    <row r="203" spans="1:65" x14ac:dyDescent="0.25">
      <c r="A203" s="64">
        <v>200</v>
      </c>
      <c r="B203" s="64">
        <v>3</v>
      </c>
      <c r="C203" s="64">
        <v>8</v>
      </c>
      <c r="D203" s="18">
        <v>200</v>
      </c>
      <c r="E203" s="21">
        <f t="shared" ca="1" si="62"/>
        <v>746.06258577076846</v>
      </c>
      <c r="F203" s="22">
        <f t="shared" ca="1" si="63"/>
        <v>14.211004116996888</v>
      </c>
      <c r="G203" s="28">
        <v>200</v>
      </c>
      <c r="H203" s="24">
        <f t="shared" ca="1" si="64"/>
        <v>745.945066</v>
      </c>
      <c r="I203" s="25">
        <f t="shared" ca="1" si="65"/>
        <v>14.205363167999998</v>
      </c>
      <c r="J203" s="155"/>
      <c r="K203" s="155"/>
      <c r="L203" s="129">
        <f t="shared" si="70"/>
        <v>0</v>
      </c>
      <c r="AX203">
        <f t="shared" ca="1" si="58"/>
        <v>177.56703959999999</v>
      </c>
      <c r="AY203">
        <f t="shared" ca="1" si="66"/>
        <v>177.56703959999999</v>
      </c>
      <c r="AZ203" cm="1">
        <f t="array" aca="1" ref="AZ203" ca="1">_xlfn.LET(_xlpm.rozsah, $J$3:$J$10001,_xlpm.podminka, (_xlpm.rozsah&gt;H203)*(ISNUMBER(_xlpm.rozsah)),_xlpm.indexy, IF(_xlpm.podminka, ROW(_xlpm.rozsah)-MIN(ROW(_xlpm.rozsah))+1),_xlpm.prvni, MIN(_xlpm.indexy),_xlpm.finalni, IF(_xlpm.prvni=1, 2, _xlpm.prvni),INDEX(_xlpm.rozsah, _xlpm.finalni))</f>
        <v>800</v>
      </c>
      <c r="BA203" cm="1">
        <f t="array" aca="1" ref="BA203" ca="1">INDEX($J$3:$J$10001,MATCH(AZ203,$J$3:$J$10004,0)-1)</f>
        <v>700</v>
      </c>
      <c r="BB203">
        <f t="shared" ca="1" si="60"/>
        <v>210</v>
      </c>
      <c r="BC203">
        <f t="shared" ca="1" si="60"/>
        <v>150</v>
      </c>
      <c r="BD203">
        <f t="shared" ca="1" si="59"/>
        <v>60</v>
      </c>
      <c r="BE203">
        <f t="shared" ca="1" si="67"/>
        <v>182.43296040000001</v>
      </c>
      <c r="BF203">
        <f t="shared" ca="1" si="71"/>
        <v>177.63755146246109</v>
      </c>
      <c r="BG203">
        <f t="shared" ca="1" si="68"/>
        <v>177.63755146246109</v>
      </c>
      <c r="BH203" cm="1">
        <f t="array" aca="1" ref="BH203" ca="1">_xlfn.LET(_xlpm.rozsah, $J$3:$J$10001,_xlpm.podminka, (_xlpm.rozsah&gt;E203)*(ISNUMBER(_xlpm.rozsah)),_xlpm.indexy, IF(_xlpm.podminka, ROW(_xlpm.rozsah)-MIN(ROW(_xlpm.rozsah))+1),_xlpm.prvni, MIN(_xlpm.indexy),_xlpm.finalni, IF(_xlpm.prvni=1, 2, _xlpm.prvni),INDEX(_xlpm.rozsah, _xlpm.finalni))</f>
        <v>800</v>
      </c>
      <c r="BI203" cm="1">
        <f t="array" aca="1" ref="BI203" ca="1">INDEX($J$3:$J$10001,MATCH(BH203,$J$3:$J$10004,0)-1)</f>
        <v>700</v>
      </c>
      <c r="BJ203">
        <f t="shared" ca="1" si="61"/>
        <v>210</v>
      </c>
      <c r="BK203">
        <f t="shared" ca="1" si="61"/>
        <v>150</v>
      </c>
      <c r="BL203">
        <f t="shared" ca="1" si="72"/>
        <v>60</v>
      </c>
      <c r="BM203">
        <f t="shared" ca="1" si="69"/>
        <v>182.36244853753891</v>
      </c>
    </row>
    <row r="204" spans="1:65" x14ac:dyDescent="0.25">
      <c r="A204" s="64">
        <v>201</v>
      </c>
      <c r="B204" s="64">
        <v>3</v>
      </c>
      <c r="C204" s="64">
        <v>22</v>
      </c>
      <c r="D204" s="18">
        <v>201</v>
      </c>
      <c r="E204" s="21">
        <f t="shared" ca="1" si="62"/>
        <v>746.06258577076846</v>
      </c>
      <c r="F204" s="22">
        <f t="shared" ca="1" si="63"/>
        <v>39.080261321741439</v>
      </c>
      <c r="G204" s="23">
        <v>201</v>
      </c>
      <c r="H204" s="24">
        <f t="shared" ca="1" si="64"/>
        <v>745.945066</v>
      </c>
      <c r="I204" s="25">
        <f t="shared" ca="1" si="65"/>
        <v>39.064748711999997</v>
      </c>
      <c r="J204" s="155"/>
      <c r="K204" s="155"/>
      <c r="L204" s="129">
        <f t="shared" si="70"/>
        <v>0</v>
      </c>
      <c r="AX204">
        <f t="shared" ca="1" si="58"/>
        <v>177.56703959999999</v>
      </c>
      <c r="AY204">
        <f t="shared" ca="1" si="66"/>
        <v>177.56703959999999</v>
      </c>
      <c r="AZ204" cm="1">
        <f t="array" aca="1" ref="AZ204" ca="1">_xlfn.LET(_xlpm.rozsah, $J$3:$J$10001,_xlpm.podminka, (_xlpm.rozsah&gt;H204)*(ISNUMBER(_xlpm.rozsah)),_xlpm.indexy, IF(_xlpm.podminka, ROW(_xlpm.rozsah)-MIN(ROW(_xlpm.rozsah))+1),_xlpm.prvni, MIN(_xlpm.indexy),_xlpm.finalni, IF(_xlpm.prvni=1, 2, _xlpm.prvni),INDEX(_xlpm.rozsah, _xlpm.finalni))</f>
        <v>800</v>
      </c>
      <c r="BA204" cm="1">
        <f t="array" aca="1" ref="BA204" ca="1">INDEX($J$3:$J$10001,MATCH(AZ204,$J$3:$J$10004,0)-1)</f>
        <v>700</v>
      </c>
      <c r="BB204">
        <f t="shared" ca="1" si="60"/>
        <v>210</v>
      </c>
      <c r="BC204">
        <f t="shared" ca="1" si="60"/>
        <v>150</v>
      </c>
      <c r="BD204">
        <f t="shared" ca="1" si="59"/>
        <v>60</v>
      </c>
      <c r="BE204">
        <f t="shared" ca="1" si="67"/>
        <v>182.43296040000001</v>
      </c>
      <c r="BF204">
        <f t="shared" ca="1" si="71"/>
        <v>177.63755146246109</v>
      </c>
      <c r="BG204">
        <f t="shared" ca="1" si="68"/>
        <v>177.63755146246109</v>
      </c>
      <c r="BH204" cm="1">
        <f t="array" aca="1" ref="BH204" ca="1">_xlfn.LET(_xlpm.rozsah, $J$3:$J$10001,_xlpm.podminka, (_xlpm.rozsah&gt;E204)*(ISNUMBER(_xlpm.rozsah)),_xlpm.indexy, IF(_xlpm.podminka, ROW(_xlpm.rozsah)-MIN(ROW(_xlpm.rozsah))+1),_xlpm.prvni, MIN(_xlpm.indexy),_xlpm.finalni, IF(_xlpm.prvni=1, 2, _xlpm.prvni),INDEX(_xlpm.rozsah, _xlpm.finalni))</f>
        <v>800</v>
      </c>
      <c r="BI204" cm="1">
        <f t="array" aca="1" ref="BI204" ca="1">INDEX($J$3:$J$10001,MATCH(BH204,$J$3:$J$10004,0)-1)</f>
        <v>700</v>
      </c>
      <c r="BJ204">
        <f t="shared" ca="1" si="61"/>
        <v>210</v>
      </c>
      <c r="BK204">
        <f t="shared" ca="1" si="61"/>
        <v>150</v>
      </c>
      <c r="BL204">
        <f t="shared" ca="1" si="72"/>
        <v>60</v>
      </c>
      <c r="BM204">
        <f t="shared" ca="1" si="69"/>
        <v>182.36244853753891</v>
      </c>
    </row>
    <row r="205" spans="1:65" x14ac:dyDescent="0.25">
      <c r="A205" s="64">
        <v>202</v>
      </c>
      <c r="B205" s="64">
        <v>12</v>
      </c>
      <c r="C205" s="64">
        <v>20</v>
      </c>
      <c r="D205" s="18">
        <v>202</v>
      </c>
      <c r="E205" s="21">
        <f t="shared" ca="1" si="62"/>
        <v>884.25034308307363</v>
      </c>
      <c r="F205" s="22">
        <f t="shared" ca="1" si="63"/>
        <v>50.425034308307367</v>
      </c>
      <c r="G205" s="28">
        <v>202</v>
      </c>
      <c r="H205" s="24">
        <f t="shared" ca="1" si="64"/>
        <v>883.78026399999999</v>
      </c>
      <c r="I205" s="25">
        <f t="shared" ca="1" si="65"/>
        <v>50.378026399999996</v>
      </c>
      <c r="J205" s="155"/>
      <c r="K205" s="155"/>
      <c r="L205" s="129">
        <f t="shared" si="70"/>
        <v>0</v>
      </c>
      <c r="AX205">
        <f t="shared" ca="1" si="58"/>
        <v>251.89013199999999</v>
      </c>
      <c r="AY205">
        <f t="shared" ca="1" si="66"/>
        <v>251.89013199999999</v>
      </c>
      <c r="AZ205" cm="1">
        <f t="array" aca="1" ref="AZ205" ca="1">_xlfn.LET(_xlpm.rozsah, $J$3:$J$10001,_xlpm.podminka, (_xlpm.rozsah&gt;H205)*(ISNUMBER(_xlpm.rozsah)),_xlpm.indexy, IF(_xlpm.podminka, ROW(_xlpm.rozsah)-MIN(ROW(_xlpm.rozsah))+1),_xlpm.prvni, MIN(_xlpm.indexy),_xlpm.finalni, IF(_xlpm.prvni=1, 2, _xlpm.prvni),INDEX(_xlpm.rozsah, _xlpm.finalni))</f>
        <v>900</v>
      </c>
      <c r="BA205" cm="1">
        <f t="array" aca="1" ref="BA205" ca="1">INDEX($J$3:$J$10001,MATCH(AZ205,$J$3:$J$10004,0)-1)</f>
        <v>800</v>
      </c>
      <c r="BB205">
        <f t="shared" ca="1" si="60"/>
        <v>260</v>
      </c>
      <c r="BC205">
        <f t="shared" ca="1" si="60"/>
        <v>210</v>
      </c>
      <c r="BD205">
        <f t="shared" ca="1" si="59"/>
        <v>50</v>
      </c>
      <c r="BE205">
        <f t="shared" ca="1" si="67"/>
        <v>218.10986800000001</v>
      </c>
      <c r="BF205">
        <f t="shared" ca="1" si="71"/>
        <v>252.12517154153682</v>
      </c>
      <c r="BG205">
        <f t="shared" ca="1" si="68"/>
        <v>252.12517154153682</v>
      </c>
      <c r="BH205" cm="1">
        <f t="array" aca="1" ref="BH205" ca="1">_xlfn.LET(_xlpm.rozsah, $J$3:$J$10001,_xlpm.podminka, (_xlpm.rozsah&gt;E205)*(ISNUMBER(_xlpm.rozsah)),_xlpm.indexy, IF(_xlpm.podminka, ROW(_xlpm.rozsah)-MIN(ROW(_xlpm.rozsah))+1),_xlpm.prvni, MIN(_xlpm.indexy),_xlpm.finalni, IF(_xlpm.prvni=1, 2, _xlpm.prvni),INDEX(_xlpm.rozsah, _xlpm.finalni))</f>
        <v>900</v>
      </c>
      <c r="BI205" cm="1">
        <f t="array" aca="1" ref="BI205" ca="1">INDEX($J$3:$J$10001,MATCH(BH205,$J$3:$J$10004,0)-1)</f>
        <v>800</v>
      </c>
      <c r="BJ205">
        <f t="shared" ca="1" si="61"/>
        <v>260</v>
      </c>
      <c r="BK205">
        <f t="shared" ca="1" si="61"/>
        <v>210</v>
      </c>
      <c r="BL205">
        <f t="shared" ca="1" si="72"/>
        <v>50</v>
      </c>
      <c r="BM205">
        <f t="shared" ca="1" si="69"/>
        <v>217.87482845846318</v>
      </c>
    </row>
    <row r="206" spans="1:65" x14ac:dyDescent="0.25">
      <c r="A206" s="64">
        <v>203</v>
      </c>
      <c r="B206" s="64">
        <v>14</v>
      </c>
      <c r="C206" s="64">
        <v>20</v>
      </c>
      <c r="D206" s="18">
        <v>203</v>
      </c>
      <c r="E206" s="21">
        <f t="shared" ca="1" si="62"/>
        <v>914.95873359691927</v>
      </c>
      <c r="F206" s="22">
        <f t="shared" ca="1" si="63"/>
        <v>52.897524015815158</v>
      </c>
      <c r="G206" s="23">
        <v>203</v>
      </c>
      <c r="H206" s="24">
        <f t="shared" ca="1" si="64"/>
        <v>914.41030799999999</v>
      </c>
      <c r="I206" s="25">
        <f t="shared" ca="1" si="65"/>
        <v>52.864618479999997</v>
      </c>
      <c r="J206" s="155"/>
      <c r="K206" s="155"/>
      <c r="L206" s="129">
        <f t="shared" si="70"/>
        <v>0</v>
      </c>
      <c r="AX206">
        <f t="shared" ca="1" si="58"/>
        <v>264.32309240000001</v>
      </c>
      <c r="AY206">
        <f t="shared" ca="1" si="66"/>
        <v>264.32309240000001</v>
      </c>
      <c r="AZ206" cm="1">
        <f t="array" aca="1" ref="AZ206" ca="1">_xlfn.LET(_xlpm.rozsah, $J$3:$J$10001,_xlpm.podminka, (_xlpm.rozsah&gt;H206)*(ISNUMBER(_xlpm.rozsah)),_xlpm.indexy, IF(_xlpm.podminka, ROW(_xlpm.rozsah)-MIN(ROW(_xlpm.rozsah))+1),_xlpm.prvni, MIN(_xlpm.indexy),_xlpm.finalni, IF(_xlpm.prvni=1, 2, _xlpm.prvni),INDEX(_xlpm.rozsah, _xlpm.finalni))</f>
        <v>1000</v>
      </c>
      <c r="BA206" cm="1">
        <f t="array" aca="1" ref="BA206" ca="1">INDEX($J$3:$J$10001,MATCH(AZ206,$J$3:$J$10004,0)-1)</f>
        <v>900</v>
      </c>
      <c r="BB206">
        <f t="shared" ca="1" si="60"/>
        <v>290</v>
      </c>
      <c r="BC206">
        <f t="shared" ca="1" si="60"/>
        <v>260</v>
      </c>
      <c r="BD206">
        <f t="shared" ca="1" si="59"/>
        <v>30</v>
      </c>
      <c r="BE206">
        <f t="shared" ca="1" si="67"/>
        <v>285.67690759999999</v>
      </c>
      <c r="BF206">
        <f t="shared" ca="1" si="71"/>
        <v>264.48762007907578</v>
      </c>
      <c r="BG206">
        <f t="shared" ca="1" si="68"/>
        <v>264.48762007907578</v>
      </c>
      <c r="BH206" cm="1">
        <f t="array" aca="1" ref="BH206" ca="1">_xlfn.LET(_xlpm.rozsah, $J$3:$J$10001,_xlpm.podminka, (_xlpm.rozsah&gt;E206)*(ISNUMBER(_xlpm.rozsah)),_xlpm.indexy, IF(_xlpm.podminka, ROW(_xlpm.rozsah)-MIN(ROW(_xlpm.rozsah))+1),_xlpm.prvni, MIN(_xlpm.indexy),_xlpm.finalni, IF(_xlpm.prvni=1, 2, _xlpm.prvni),INDEX(_xlpm.rozsah, _xlpm.finalni))</f>
        <v>1000</v>
      </c>
      <c r="BI206" cm="1">
        <f t="array" aca="1" ref="BI206" ca="1">INDEX($J$3:$J$10001,MATCH(BH206,$J$3:$J$10004,0)-1)</f>
        <v>900</v>
      </c>
      <c r="BJ206">
        <f t="shared" ca="1" si="61"/>
        <v>290</v>
      </c>
      <c r="BK206">
        <f t="shared" ca="1" si="61"/>
        <v>260</v>
      </c>
      <c r="BL206">
        <f t="shared" ca="1" si="72"/>
        <v>30</v>
      </c>
      <c r="BM206">
        <f t="shared" ca="1" si="69"/>
        <v>285.51237992092422</v>
      </c>
    </row>
    <row r="207" spans="1:65" x14ac:dyDescent="0.25">
      <c r="A207" s="64">
        <v>204</v>
      </c>
      <c r="B207" s="64">
        <v>16</v>
      </c>
      <c r="C207" s="64">
        <v>17</v>
      </c>
      <c r="D207" s="18">
        <v>204</v>
      </c>
      <c r="E207" s="21">
        <f t="shared" ca="1" si="62"/>
        <v>945.66712411076492</v>
      </c>
      <c r="F207" s="22">
        <f t="shared" ca="1" si="63"/>
        <v>46.529023329649014</v>
      </c>
      <c r="G207" s="28">
        <v>204</v>
      </c>
      <c r="H207" s="24">
        <f t="shared" ca="1" si="64"/>
        <v>945.04035199999998</v>
      </c>
      <c r="I207" s="25">
        <f t="shared" ca="1" si="65"/>
        <v>46.497057951999999</v>
      </c>
      <c r="J207" s="155"/>
      <c r="K207" s="155"/>
      <c r="L207" s="129">
        <f t="shared" si="70"/>
        <v>0</v>
      </c>
      <c r="AX207">
        <f t="shared" ca="1" si="58"/>
        <v>273.51210559999998</v>
      </c>
      <c r="AY207">
        <f t="shared" ca="1" si="66"/>
        <v>273.51210559999998</v>
      </c>
      <c r="AZ207" cm="1">
        <f t="array" aca="1" ref="AZ207" ca="1">_xlfn.LET(_xlpm.rozsah, $J$3:$J$10001,_xlpm.podminka, (_xlpm.rozsah&gt;H207)*(ISNUMBER(_xlpm.rozsah)),_xlpm.indexy, IF(_xlpm.podminka, ROW(_xlpm.rozsah)-MIN(ROW(_xlpm.rozsah))+1),_xlpm.prvni, MIN(_xlpm.indexy),_xlpm.finalni, IF(_xlpm.prvni=1, 2, _xlpm.prvni),INDEX(_xlpm.rozsah, _xlpm.finalni))</f>
        <v>1000</v>
      </c>
      <c r="BA207" cm="1">
        <f t="array" aca="1" ref="BA207" ca="1">INDEX($J$3:$J$10001,MATCH(AZ207,$J$3:$J$10004,0)-1)</f>
        <v>900</v>
      </c>
      <c r="BB207">
        <f t="shared" ca="1" si="60"/>
        <v>290</v>
      </c>
      <c r="BC207">
        <f t="shared" ca="1" si="60"/>
        <v>260</v>
      </c>
      <c r="BD207">
        <f t="shared" ca="1" si="59"/>
        <v>30</v>
      </c>
      <c r="BE207">
        <f t="shared" ca="1" si="67"/>
        <v>276.48789440000002</v>
      </c>
      <c r="BF207">
        <f t="shared" ca="1" si="71"/>
        <v>273.7001372332295</v>
      </c>
      <c r="BG207">
        <f t="shared" ca="1" si="68"/>
        <v>273.7001372332295</v>
      </c>
      <c r="BH207" cm="1">
        <f t="array" aca="1" ref="BH207" ca="1">_xlfn.LET(_xlpm.rozsah, $J$3:$J$10001,_xlpm.podminka, (_xlpm.rozsah&gt;E207)*(ISNUMBER(_xlpm.rozsah)),_xlpm.indexy, IF(_xlpm.podminka, ROW(_xlpm.rozsah)-MIN(ROW(_xlpm.rozsah))+1),_xlpm.prvni, MIN(_xlpm.indexy),_xlpm.finalni, IF(_xlpm.prvni=1, 2, _xlpm.prvni),INDEX(_xlpm.rozsah, _xlpm.finalni))</f>
        <v>1000</v>
      </c>
      <c r="BI207" cm="1">
        <f t="array" aca="1" ref="BI207" ca="1">INDEX($J$3:$J$10001,MATCH(BH207,$J$3:$J$10004,0)-1)</f>
        <v>900</v>
      </c>
      <c r="BJ207">
        <f t="shared" ca="1" si="61"/>
        <v>290</v>
      </c>
      <c r="BK207">
        <f t="shared" ca="1" si="61"/>
        <v>260</v>
      </c>
      <c r="BL207">
        <f t="shared" ca="1" si="72"/>
        <v>30</v>
      </c>
      <c r="BM207">
        <f t="shared" ca="1" si="69"/>
        <v>276.2998627667705</v>
      </c>
    </row>
    <row r="208" spans="1:65" x14ac:dyDescent="0.25">
      <c r="A208" s="64">
        <v>205</v>
      </c>
      <c r="B208" s="64">
        <v>20</v>
      </c>
      <c r="C208" s="64">
        <v>18</v>
      </c>
      <c r="D208" s="18">
        <v>205</v>
      </c>
      <c r="E208" s="21">
        <f t="shared" ca="1" si="62"/>
        <v>1007.0839051384562</v>
      </c>
      <c r="F208" s="22">
        <f t="shared" ca="1" si="63"/>
        <v>52.327510292492214</v>
      </c>
      <c r="G208" s="23">
        <v>205</v>
      </c>
      <c r="H208" s="24">
        <f t="shared" ca="1" si="64"/>
        <v>1006.30044</v>
      </c>
      <c r="I208" s="25">
        <f t="shared" ca="1" si="65"/>
        <v>52.313407920000003</v>
      </c>
      <c r="J208" s="155"/>
      <c r="K208" s="155"/>
      <c r="L208" s="129">
        <f t="shared" si="70"/>
        <v>0</v>
      </c>
      <c r="AX208">
        <f t="shared" ca="1" si="58"/>
        <v>290.630044</v>
      </c>
      <c r="AY208">
        <f t="shared" ca="1" si="66"/>
        <v>290.630044</v>
      </c>
      <c r="AZ208" cm="1">
        <f t="array" aca="1" ref="AZ208" ca="1">_xlfn.LET(_xlpm.rozsah, $J$3:$J$10001,_xlpm.podminka, (_xlpm.rozsah&gt;H208)*(ISNUMBER(_xlpm.rozsah)),_xlpm.indexy, IF(_xlpm.podminka, ROW(_xlpm.rozsah)-MIN(ROW(_xlpm.rozsah))+1),_xlpm.prvni, MIN(_xlpm.indexy),_xlpm.finalni, IF(_xlpm.prvni=1, 2, _xlpm.prvni),INDEX(_xlpm.rozsah, _xlpm.finalni))</f>
        <v>1100</v>
      </c>
      <c r="BA208" cm="1">
        <f t="array" aca="1" ref="BA208" ca="1">INDEX($J$3:$J$10001,MATCH(AZ208,$J$3:$J$10004,0)-1)</f>
        <v>1000</v>
      </c>
      <c r="BB208">
        <f t="shared" ca="1" si="60"/>
        <v>300</v>
      </c>
      <c r="BC208">
        <f t="shared" ca="1" si="60"/>
        <v>290</v>
      </c>
      <c r="BD208">
        <f t="shared" ca="1" si="59"/>
        <v>10</v>
      </c>
      <c r="BE208">
        <f t="shared" ca="1" si="67"/>
        <v>299.369956</v>
      </c>
      <c r="BF208">
        <f t="shared" ca="1" si="71"/>
        <v>290.70839051384564</v>
      </c>
      <c r="BG208">
        <f t="shared" ca="1" si="68"/>
        <v>290.70839051384564</v>
      </c>
      <c r="BH208" cm="1">
        <f t="array" aca="1" ref="BH208" ca="1">_xlfn.LET(_xlpm.rozsah, $J$3:$J$10001,_xlpm.podminka, (_xlpm.rozsah&gt;E208)*(ISNUMBER(_xlpm.rozsah)),_xlpm.indexy, IF(_xlpm.podminka, ROW(_xlpm.rozsah)-MIN(ROW(_xlpm.rozsah))+1),_xlpm.prvni, MIN(_xlpm.indexy),_xlpm.finalni, IF(_xlpm.prvni=1, 2, _xlpm.prvni),INDEX(_xlpm.rozsah, _xlpm.finalni))</f>
        <v>1100</v>
      </c>
      <c r="BI208" cm="1">
        <f t="array" aca="1" ref="BI208" ca="1">INDEX($J$3:$J$10001,MATCH(BH208,$J$3:$J$10004,0)-1)</f>
        <v>1000</v>
      </c>
      <c r="BJ208">
        <f t="shared" ca="1" si="61"/>
        <v>300</v>
      </c>
      <c r="BK208">
        <f t="shared" ca="1" si="61"/>
        <v>290</v>
      </c>
      <c r="BL208">
        <f t="shared" ca="1" si="72"/>
        <v>10</v>
      </c>
      <c r="BM208">
        <f t="shared" ca="1" si="69"/>
        <v>299.29160948615436</v>
      </c>
    </row>
    <row r="209" spans="1:65" x14ac:dyDescent="0.25">
      <c r="A209" s="64">
        <v>206</v>
      </c>
      <c r="B209" s="64">
        <v>27</v>
      </c>
      <c r="C209" s="64">
        <v>34</v>
      </c>
      <c r="D209" s="18">
        <v>206</v>
      </c>
      <c r="E209" s="21">
        <f t="shared" ca="1" si="62"/>
        <v>1114.563271936916</v>
      </c>
      <c r="F209" s="22">
        <f t="shared" ca="1" si="63"/>
        <v>102.9903024917103</v>
      </c>
      <c r="G209" s="28">
        <v>206</v>
      </c>
      <c r="H209" s="24">
        <f t="shared" ca="1" si="64"/>
        <v>1113.505594</v>
      </c>
      <c r="I209" s="25">
        <f t="shared" ca="1" si="65"/>
        <v>102.918380392</v>
      </c>
      <c r="J209" s="155"/>
      <c r="K209" s="155"/>
      <c r="L209" s="129">
        <f t="shared" si="70"/>
        <v>0</v>
      </c>
      <c r="AX209">
        <f t="shared" ca="1" si="58"/>
        <v>302.70111880000002</v>
      </c>
      <c r="AY209">
        <f t="shared" ca="1" si="66"/>
        <v>302.70111880000002</v>
      </c>
      <c r="AZ209" cm="1">
        <f t="array" aca="1" ref="AZ209" ca="1">_xlfn.LET(_xlpm.rozsah, $J$3:$J$10001,_xlpm.podminka, (_xlpm.rozsah&gt;H209)*(ISNUMBER(_xlpm.rozsah)),_xlpm.indexy, IF(_xlpm.podminka, ROW(_xlpm.rozsah)-MIN(ROW(_xlpm.rozsah))+1),_xlpm.prvni, MIN(_xlpm.indexy),_xlpm.finalni, IF(_xlpm.prvni=1, 2, _xlpm.prvni),INDEX(_xlpm.rozsah, _xlpm.finalni))</f>
        <v>1200</v>
      </c>
      <c r="BA209" cm="1">
        <f t="array" aca="1" ref="BA209" ca="1">INDEX($J$3:$J$10001,MATCH(AZ209,$J$3:$J$10004,0)-1)</f>
        <v>1100</v>
      </c>
      <c r="BB209">
        <f t="shared" ca="1" si="60"/>
        <v>320</v>
      </c>
      <c r="BC209">
        <f t="shared" ca="1" si="60"/>
        <v>300</v>
      </c>
      <c r="BD209">
        <f t="shared" ca="1" si="59"/>
        <v>20</v>
      </c>
      <c r="BE209">
        <f t="shared" ca="1" si="67"/>
        <v>317.29888119999998</v>
      </c>
      <c r="BF209">
        <f t="shared" ca="1" si="71"/>
        <v>302.91265438738321</v>
      </c>
      <c r="BG209">
        <f t="shared" ca="1" si="68"/>
        <v>302.91265438738321</v>
      </c>
      <c r="BH209" cm="1">
        <f t="array" aca="1" ref="BH209" ca="1">_xlfn.LET(_xlpm.rozsah, $J$3:$J$10001,_xlpm.podminka, (_xlpm.rozsah&gt;E209)*(ISNUMBER(_xlpm.rozsah)),_xlpm.indexy, IF(_xlpm.podminka, ROW(_xlpm.rozsah)-MIN(ROW(_xlpm.rozsah))+1),_xlpm.prvni, MIN(_xlpm.indexy),_xlpm.finalni, IF(_xlpm.prvni=1, 2, _xlpm.prvni),INDEX(_xlpm.rozsah, _xlpm.finalni))</f>
        <v>1200</v>
      </c>
      <c r="BI209" cm="1">
        <f t="array" aca="1" ref="BI209" ca="1">INDEX($J$3:$J$10001,MATCH(BH209,$J$3:$J$10004,0)-1)</f>
        <v>1100</v>
      </c>
      <c r="BJ209">
        <f t="shared" ca="1" si="61"/>
        <v>320</v>
      </c>
      <c r="BK209">
        <f t="shared" ca="1" si="61"/>
        <v>300</v>
      </c>
      <c r="BL209">
        <f t="shared" ca="1" si="72"/>
        <v>20</v>
      </c>
      <c r="BM209">
        <f t="shared" ca="1" si="69"/>
        <v>317.08734561261679</v>
      </c>
    </row>
    <row r="210" spans="1:65" x14ac:dyDescent="0.25">
      <c r="A210" s="64">
        <v>207</v>
      </c>
      <c r="B210" s="64">
        <v>32</v>
      </c>
      <c r="C210" s="64">
        <v>33</v>
      </c>
      <c r="D210" s="18">
        <v>207</v>
      </c>
      <c r="E210" s="21">
        <f t="shared" ca="1" si="62"/>
        <v>1191.3342482215298</v>
      </c>
      <c r="F210" s="22">
        <f t="shared" ca="1" si="63"/>
        <v>105.02806038262096</v>
      </c>
      <c r="G210" s="23">
        <v>207</v>
      </c>
      <c r="H210" s="24">
        <f t="shared" ca="1" si="64"/>
        <v>1190.080704</v>
      </c>
      <c r="I210" s="25">
        <f t="shared" ca="1" si="65"/>
        <v>104.945326464</v>
      </c>
      <c r="J210" s="155"/>
      <c r="K210" s="155"/>
      <c r="L210" s="129">
        <f t="shared" si="70"/>
        <v>0</v>
      </c>
      <c r="AX210">
        <f t="shared" ca="1" si="58"/>
        <v>318.01614080000002</v>
      </c>
      <c r="AY210">
        <f t="shared" ca="1" si="66"/>
        <v>318.01614080000002</v>
      </c>
      <c r="AZ210" cm="1">
        <f t="array" aca="1" ref="AZ210" ca="1">_xlfn.LET(_xlpm.rozsah, $J$3:$J$10001,_xlpm.podminka, (_xlpm.rozsah&gt;H210)*(ISNUMBER(_xlpm.rozsah)),_xlpm.indexy, IF(_xlpm.podminka, ROW(_xlpm.rozsah)-MIN(ROW(_xlpm.rozsah))+1),_xlpm.prvni, MIN(_xlpm.indexy),_xlpm.finalni, IF(_xlpm.prvni=1, 2, _xlpm.prvni),INDEX(_xlpm.rozsah, _xlpm.finalni))</f>
        <v>1200</v>
      </c>
      <c r="BA210" cm="1">
        <f t="array" aca="1" ref="BA210" ca="1">INDEX($J$3:$J$10001,MATCH(AZ210,$J$3:$J$10004,0)-1)</f>
        <v>1100</v>
      </c>
      <c r="BB210">
        <f t="shared" ca="1" si="60"/>
        <v>320</v>
      </c>
      <c r="BC210">
        <f t="shared" ca="1" si="60"/>
        <v>300</v>
      </c>
      <c r="BD210">
        <f t="shared" ca="1" si="59"/>
        <v>20</v>
      </c>
      <c r="BE210">
        <f t="shared" ca="1" si="67"/>
        <v>301.98385919999998</v>
      </c>
      <c r="BF210">
        <f t="shared" ca="1" si="71"/>
        <v>318.26684964430598</v>
      </c>
      <c r="BG210">
        <f t="shared" ca="1" si="68"/>
        <v>318.26684964430598</v>
      </c>
      <c r="BH210" cm="1">
        <f t="array" aca="1" ref="BH210" ca="1">_xlfn.LET(_xlpm.rozsah, $J$3:$J$10001,_xlpm.podminka, (_xlpm.rozsah&gt;E210)*(ISNUMBER(_xlpm.rozsah)),_xlpm.indexy, IF(_xlpm.podminka, ROW(_xlpm.rozsah)-MIN(ROW(_xlpm.rozsah))+1),_xlpm.prvni, MIN(_xlpm.indexy),_xlpm.finalni, IF(_xlpm.prvni=1, 2, _xlpm.prvni),INDEX(_xlpm.rozsah, _xlpm.finalni))</f>
        <v>1200</v>
      </c>
      <c r="BI210" cm="1">
        <f t="array" aca="1" ref="BI210" ca="1">INDEX($J$3:$J$10001,MATCH(BH210,$J$3:$J$10004,0)-1)</f>
        <v>1100</v>
      </c>
      <c r="BJ210">
        <f t="shared" ca="1" si="61"/>
        <v>320</v>
      </c>
      <c r="BK210">
        <f t="shared" ca="1" si="61"/>
        <v>300</v>
      </c>
      <c r="BL210">
        <f t="shared" ca="1" si="72"/>
        <v>20</v>
      </c>
      <c r="BM210">
        <f t="shared" ca="1" si="69"/>
        <v>301.73315035569402</v>
      </c>
    </row>
    <row r="211" spans="1:65" x14ac:dyDescent="0.25">
      <c r="A211" s="64">
        <v>208</v>
      </c>
      <c r="B211" s="64">
        <v>41</v>
      </c>
      <c r="C211" s="64">
        <v>31</v>
      </c>
      <c r="D211" s="18">
        <v>208</v>
      </c>
      <c r="E211" s="21">
        <f t="shared" ca="1" si="62"/>
        <v>1329.522005533835</v>
      </c>
      <c r="F211" s="22">
        <f t="shared" ca="1" si="63"/>
        <v>109.41518217154888</v>
      </c>
      <c r="G211" s="28">
        <v>208</v>
      </c>
      <c r="H211" s="24">
        <f t="shared" ca="1" si="64"/>
        <v>1327.915902</v>
      </c>
      <c r="I211" s="25">
        <f t="shared" ca="1" si="65"/>
        <v>109.36539296199999</v>
      </c>
      <c r="J211" s="155"/>
      <c r="K211" s="155"/>
      <c r="L211" s="129">
        <f t="shared" si="70"/>
        <v>0</v>
      </c>
      <c r="AX211">
        <f t="shared" ca="1" si="58"/>
        <v>352.79159019999997</v>
      </c>
      <c r="AY211">
        <f t="shared" ca="1" si="66"/>
        <v>352.79159019999997</v>
      </c>
      <c r="AZ211" cm="1">
        <f t="array" aca="1" ref="AZ211" ca="1">_xlfn.LET(_xlpm.rozsah, $J$3:$J$10001,_xlpm.podminka, (_xlpm.rozsah&gt;H211)*(ISNUMBER(_xlpm.rozsah)),_xlpm.indexy, IF(_xlpm.podminka, ROW(_xlpm.rozsah)-MIN(ROW(_xlpm.rozsah))+1),_xlpm.prvni, MIN(_xlpm.indexy),_xlpm.finalni, IF(_xlpm.prvni=1, 2, _xlpm.prvni),INDEX(_xlpm.rozsah, _xlpm.finalni))</f>
        <v>1400</v>
      </c>
      <c r="BA211" cm="1">
        <f t="array" aca="1" ref="BA211" ca="1">INDEX($J$3:$J$10001,MATCH(AZ211,$J$3:$J$10004,0)-1)</f>
        <v>1300</v>
      </c>
      <c r="BB211">
        <f t="shared" ca="1" si="60"/>
        <v>360</v>
      </c>
      <c r="BC211">
        <f t="shared" ca="1" si="60"/>
        <v>350</v>
      </c>
      <c r="BD211">
        <f t="shared" ca="1" si="59"/>
        <v>10</v>
      </c>
      <c r="BE211">
        <f t="shared" ca="1" si="67"/>
        <v>357.20840980000003</v>
      </c>
      <c r="BF211">
        <f t="shared" ca="1" si="71"/>
        <v>352.95220055338348</v>
      </c>
      <c r="BG211">
        <f t="shared" ca="1" si="68"/>
        <v>352.95220055338348</v>
      </c>
      <c r="BH211" cm="1">
        <f t="array" aca="1" ref="BH211" ca="1">_xlfn.LET(_xlpm.rozsah, $J$3:$J$10001,_xlpm.podminka, (_xlpm.rozsah&gt;E211)*(ISNUMBER(_xlpm.rozsah)),_xlpm.indexy, IF(_xlpm.podminka, ROW(_xlpm.rozsah)-MIN(ROW(_xlpm.rozsah))+1),_xlpm.prvni, MIN(_xlpm.indexy),_xlpm.finalni, IF(_xlpm.prvni=1, 2, _xlpm.prvni),INDEX(_xlpm.rozsah, _xlpm.finalni))</f>
        <v>1400</v>
      </c>
      <c r="BI211" cm="1">
        <f t="array" aca="1" ref="BI211" ca="1">INDEX($J$3:$J$10001,MATCH(BH211,$J$3:$J$10004,0)-1)</f>
        <v>1300</v>
      </c>
      <c r="BJ211">
        <f t="shared" ca="1" si="61"/>
        <v>360</v>
      </c>
      <c r="BK211">
        <f t="shared" ca="1" si="61"/>
        <v>350</v>
      </c>
      <c r="BL211">
        <f t="shared" ca="1" si="72"/>
        <v>10</v>
      </c>
      <c r="BM211">
        <f t="shared" ca="1" si="69"/>
        <v>357.04779944661652</v>
      </c>
    </row>
    <row r="212" spans="1:65" x14ac:dyDescent="0.25">
      <c r="A212" s="64">
        <v>209</v>
      </c>
      <c r="B212" s="64">
        <v>43</v>
      </c>
      <c r="C212" s="64">
        <v>31</v>
      </c>
      <c r="D212" s="18">
        <v>209</v>
      </c>
      <c r="E212" s="21">
        <f t="shared" ca="1" si="62"/>
        <v>1360.2303960476806</v>
      </c>
      <c r="F212" s="22">
        <f t="shared" ca="1" si="63"/>
        <v>110.36714227747811</v>
      </c>
      <c r="G212" s="23">
        <v>209</v>
      </c>
      <c r="H212" s="24">
        <f t="shared" ca="1" si="64"/>
        <v>1358.545946</v>
      </c>
      <c r="I212" s="25">
        <f t="shared" ca="1" si="65"/>
        <v>110.314924326</v>
      </c>
      <c r="J212" s="155"/>
      <c r="K212" s="155"/>
      <c r="L212" s="129">
        <f t="shared" si="70"/>
        <v>0</v>
      </c>
      <c r="AX212">
        <f t="shared" ca="1" si="58"/>
        <v>355.85459459999998</v>
      </c>
      <c r="AY212">
        <f t="shared" ca="1" si="66"/>
        <v>355.85459459999998</v>
      </c>
      <c r="AZ212" cm="1">
        <f t="array" aca="1" ref="AZ212" ca="1">_xlfn.LET(_xlpm.rozsah, $J$3:$J$10001,_xlpm.podminka, (_xlpm.rozsah&gt;H212)*(ISNUMBER(_xlpm.rozsah)),_xlpm.indexy, IF(_xlpm.podminka, ROW(_xlpm.rozsah)-MIN(ROW(_xlpm.rozsah))+1),_xlpm.prvni, MIN(_xlpm.indexy),_xlpm.finalni, IF(_xlpm.prvni=1, 2, _xlpm.prvni),INDEX(_xlpm.rozsah, _xlpm.finalni))</f>
        <v>1400</v>
      </c>
      <c r="BA212" cm="1">
        <f t="array" aca="1" ref="BA212" ca="1">INDEX($J$3:$J$10001,MATCH(AZ212,$J$3:$J$10004,0)-1)</f>
        <v>1300</v>
      </c>
      <c r="BB212">
        <f t="shared" ca="1" si="60"/>
        <v>360</v>
      </c>
      <c r="BC212">
        <f t="shared" ca="1" si="60"/>
        <v>350</v>
      </c>
      <c r="BD212">
        <f t="shared" ca="1" si="59"/>
        <v>10</v>
      </c>
      <c r="BE212">
        <f t="shared" ca="1" si="67"/>
        <v>354.14540540000002</v>
      </c>
      <c r="BF212">
        <f t="shared" ca="1" si="71"/>
        <v>356.02303960476809</v>
      </c>
      <c r="BG212">
        <f t="shared" ca="1" si="68"/>
        <v>356.02303960476809</v>
      </c>
      <c r="BH212" cm="1">
        <f t="array" aca="1" ref="BH212" ca="1">_xlfn.LET(_xlpm.rozsah, $J$3:$J$10001,_xlpm.podminka, (_xlpm.rozsah&gt;E212)*(ISNUMBER(_xlpm.rozsah)),_xlpm.indexy, IF(_xlpm.podminka, ROW(_xlpm.rozsah)-MIN(ROW(_xlpm.rozsah))+1),_xlpm.prvni, MIN(_xlpm.indexy),_xlpm.finalni, IF(_xlpm.prvni=1, 2, _xlpm.prvni),INDEX(_xlpm.rozsah, _xlpm.finalni))</f>
        <v>1400</v>
      </c>
      <c r="BI212" cm="1">
        <f t="array" aca="1" ref="BI212" ca="1">INDEX($J$3:$J$10001,MATCH(BH212,$J$3:$J$10004,0)-1)</f>
        <v>1300</v>
      </c>
      <c r="BJ212">
        <f t="shared" ca="1" si="61"/>
        <v>360</v>
      </c>
      <c r="BK212">
        <f t="shared" ca="1" si="61"/>
        <v>350</v>
      </c>
      <c r="BL212">
        <f t="shared" ca="1" si="72"/>
        <v>10</v>
      </c>
      <c r="BM212">
        <f t="shared" ca="1" si="69"/>
        <v>353.97696039523191</v>
      </c>
    </row>
    <row r="213" spans="1:65" x14ac:dyDescent="0.25">
      <c r="A213" s="64">
        <v>210</v>
      </c>
      <c r="B213" s="64">
        <v>37</v>
      </c>
      <c r="C213" s="64">
        <v>33</v>
      </c>
      <c r="D213" s="18">
        <v>210</v>
      </c>
      <c r="E213" s="21">
        <f t="shared" ca="1" si="62"/>
        <v>1268.1052245061439</v>
      </c>
      <c r="F213" s="22">
        <f t="shared" ca="1" si="63"/>
        <v>112.34241722610824</v>
      </c>
      <c r="G213" s="28">
        <v>210</v>
      </c>
      <c r="H213" s="24">
        <f t="shared" ca="1" si="64"/>
        <v>1266.655814</v>
      </c>
      <c r="I213" s="25">
        <f t="shared" ca="1" si="65"/>
        <v>112.19892558599999</v>
      </c>
      <c r="J213" s="155"/>
      <c r="K213" s="155"/>
      <c r="L213" s="129">
        <f t="shared" si="70"/>
        <v>0</v>
      </c>
      <c r="AX213">
        <f t="shared" ca="1" si="58"/>
        <v>339.99674419999997</v>
      </c>
      <c r="AY213">
        <f t="shared" ca="1" si="66"/>
        <v>339.99674419999997</v>
      </c>
      <c r="AZ213" cm="1">
        <f t="array" aca="1" ref="AZ213" ca="1">_xlfn.LET(_xlpm.rozsah, $J$3:$J$10001,_xlpm.podminka, (_xlpm.rozsah&gt;H213)*(ISNUMBER(_xlpm.rozsah)),_xlpm.indexy, IF(_xlpm.podminka, ROW(_xlpm.rozsah)-MIN(ROW(_xlpm.rozsah))+1),_xlpm.prvni, MIN(_xlpm.indexy),_xlpm.finalni, IF(_xlpm.prvni=1, 2, _xlpm.prvni),INDEX(_xlpm.rozsah, _xlpm.finalni))</f>
        <v>1300</v>
      </c>
      <c r="BA213" cm="1">
        <f t="array" aca="1" ref="BA213" ca="1">INDEX($J$3:$J$10001,MATCH(AZ213,$J$3:$J$10004,0)-1)</f>
        <v>1200</v>
      </c>
      <c r="BB213">
        <f t="shared" ca="1" si="60"/>
        <v>350</v>
      </c>
      <c r="BC213">
        <f t="shared" ca="1" si="60"/>
        <v>320</v>
      </c>
      <c r="BD213">
        <f t="shared" ca="1" si="59"/>
        <v>30</v>
      </c>
      <c r="BE213">
        <f t="shared" ca="1" si="67"/>
        <v>330.00325580000003</v>
      </c>
      <c r="BF213">
        <f t="shared" ca="1" si="71"/>
        <v>340.43156735184317</v>
      </c>
      <c r="BG213">
        <f t="shared" ca="1" si="68"/>
        <v>340.43156735184317</v>
      </c>
      <c r="BH213" cm="1">
        <f t="array" aca="1" ref="BH213" ca="1">_xlfn.LET(_xlpm.rozsah, $J$3:$J$10001,_xlpm.podminka, (_xlpm.rozsah&gt;E213)*(ISNUMBER(_xlpm.rozsah)),_xlpm.indexy, IF(_xlpm.podminka, ROW(_xlpm.rozsah)-MIN(ROW(_xlpm.rozsah))+1),_xlpm.prvni, MIN(_xlpm.indexy),_xlpm.finalni, IF(_xlpm.prvni=1, 2, _xlpm.prvni),INDEX(_xlpm.rozsah, _xlpm.finalni))</f>
        <v>1300</v>
      </c>
      <c r="BI213" cm="1">
        <f t="array" aca="1" ref="BI213" ca="1">INDEX($J$3:$J$10001,MATCH(BH213,$J$3:$J$10004,0)-1)</f>
        <v>1200</v>
      </c>
      <c r="BJ213">
        <f t="shared" ca="1" si="61"/>
        <v>350</v>
      </c>
      <c r="BK213">
        <f t="shared" ca="1" si="61"/>
        <v>320</v>
      </c>
      <c r="BL213">
        <f t="shared" ca="1" si="72"/>
        <v>30</v>
      </c>
      <c r="BM213">
        <f t="shared" ca="1" si="69"/>
        <v>329.56843264815683</v>
      </c>
    </row>
    <row r="214" spans="1:65" x14ac:dyDescent="0.25">
      <c r="A214" s="64">
        <v>211</v>
      </c>
      <c r="B214" s="64">
        <v>26</v>
      </c>
      <c r="C214" s="64">
        <v>18</v>
      </c>
      <c r="D214" s="18">
        <v>211</v>
      </c>
      <c r="E214" s="21">
        <f t="shared" ca="1" si="62"/>
        <v>1099.2090766799929</v>
      </c>
      <c r="F214" s="22">
        <f t="shared" ca="1" si="63"/>
        <v>53.985763380239881</v>
      </c>
      <c r="G214" s="23">
        <v>211</v>
      </c>
      <c r="H214" s="24">
        <f t="shared" ca="1" si="64"/>
        <v>1098.190572</v>
      </c>
      <c r="I214" s="25">
        <f t="shared" ca="1" si="65"/>
        <v>53.967430295999996</v>
      </c>
      <c r="J214" s="155"/>
      <c r="K214" s="155"/>
      <c r="L214" s="129">
        <f t="shared" si="70"/>
        <v>0</v>
      </c>
      <c r="AX214">
        <f t="shared" ca="1" si="58"/>
        <v>299.81905719999997</v>
      </c>
      <c r="AY214">
        <f t="shared" ca="1" si="66"/>
        <v>299.81905719999997</v>
      </c>
      <c r="AZ214" cm="1">
        <f t="array" aca="1" ref="AZ214" ca="1">_xlfn.LET(_xlpm.rozsah, $J$3:$J$10001,_xlpm.podminka, (_xlpm.rozsah&gt;H214)*(ISNUMBER(_xlpm.rozsah)),_xlpm.indexy, IF(_xlpm.podminka, ROW(_xlpm.rozsah)-MIN(ROW(_xlpm.rozsah))+1),_xlpm.prvni, MIN(_xlpm.indexy),_xlpm.finalni, IF(_xlpm.prvni=1, 2, _xlpm.prvni),INDEX(_xlpm.rozsah, _xlpm.finalni))</f>
        <v>1100</v>
      </c>
      <c r="BA214" cm="1">
        <f t="array" aca="1" ref="BA214" ca="1">INDEX($J$3:$J$10001,MATCH(AZ214,$J$3:$J$10004,0)-1)</f>
        <v>1000</v>
      </c>
      <c r="BB214">
        <f t="shared" ca="1" si="60"/>
        <v>300</v>
      </c>
      <c r="BC214">
        <f t="shared" ca="1" si="60"/>
        <v>290</v>
      </c>
      <c r="BD214">
        <f t="shared" ca="1" si="59"/>
        <v>10</v>
      </c>
      <c r="BE214">
        <f t="shared" ca="1" si="67"/>
        <v>290.18094280000003</v>
      </c>
      <c r="BF214">
        <f t="shared" ca="1" si="71"/>
        <v>299.9209076679993</v>
      </c>
      <c r="BG214">
        <f t="shared" ca="1" si="68"/>
        <v>299.9209076679993</v>
      </c>
      <c r="BH214" cm="1">
        <f t="array" aca="1" ref="BH214" ca="1">_xlfn.LET(_xlpm.rozsah, $J$3:$J$10001,_xlpm.podminka, (_xlpm.rozsah&gt;E214)*(ISNUMBER(_xlpm.rozsah)),_xlpm.indexy, IF(_xlpm.podminka, ROW(_xlpm.rozsah)-MIN(ROW(_xlpm.rozsah))+1),_xlpm.prvni, MIN(_xlpm.indexy),_xlpm.finalni, IF(_xlpm.prvni=1, 2, _xlpm.prvni),INDEX(_xlpm.rozsah, _xlpm.finalni))</f>
        <v>1100</v>
      </c>
      <c r="BI214" cm="1">
        <f t="array" aca="1" ref="BI214" ca="1">INDEX($J$3:$J$10001,MATCH(BH214,$J$3:$J$10004,0)-1)</f>
        <v>1000</v>
      </c>
      <c r="BJ214">
        <f t="shared" ca="1" si="61"/>
        <v>300</v>
      </c>
      <c r="BK214">
        <f t="shared" ca="1" si="61"/>
        <v>290</v>
      </c>
      <c r="BL214">
        <f t="shared" ca="1" si="72"/>
        <v>10</v>
      </c>
      <c r="BM214">
        <f t="shared" ca="1" si="69"/>
        <v>290.0790923320007</v>
      </c>
    </row>
    <row r="215" spans="1:65" x14ac:dyDescent="0.25">
      <c r="A215" s="64">
        <v>212</v>
      </c>
      <c r="B215" s="64">
        <v>18</v>
      </c>
      <c r="C215" s="64">
        <v>29</v>
      </c>
      <c r="D215" s="18">
        <v>212</v>
      </c>
      <c r="E215" s="21">
        <f t="shared" ca="1" si="62"/>
        <v>976.37551462461056</v>
      </c>
      <c r="F215" s="22">
        <f t="shared" ca="1" si="63"/>
        <v>82.044669772341109</v>
      </c>
      <c r="G215" s="28">
        <v>212</v>
      </c>
      <c r="H215" s="24">
        <f t="shared" ca="1" si="64"/>
        <v>975.67039599999998</v>
      </c>
      <c r="I215" s="25">
        <f t="shared" ca="1" si="65"/>
        <v>81.983324451999991</v>
      </c>
      <c r="J215" s="155"/>
      <c r="K215" s="155"/>
      <c r="L215" s="129">
        <f t="shared" si="70"/>
        <v>0</v>
      </c>
      <c r="AX215">
        <f t="shared" ca="1" si="58"/>
        <v>282.70111880000002</v>
      </c>
      <c r="AY215">
        <f t="shared" ca="1" si="66"/>
        <v>282.70111880000002</v>
      </c>
      <c r="AZ215" cm="1">
        <f t="array" aca="1" ref="AZ215" ca="1">_xlfn.LET(_xlpm.rozsah, $J$3:$J$10001,_xlpm.podminka, (_xlpm.rozsah&gt;H215)*(ISNUMBER(_xlpm.rozsah)),_xlpm.indexy, IF(_xlpm.podminka, ROW(_xlpm.rozsah)-MIN(ROW(_xlpm.rozsah))+1),_xlpm.prvni, MIN(_xlpm.indexy),_xlpm.finalni, IF(_xlpm.prvni=1, 2, _xlpm.prvni),INDEX(_xlpm.rozsah, _xlpm.finalni))</f>
        <v>1000</v>
      </c>
      <c r="BA215" cm="1">
        <f t="array" aca="1" ref="BA215" ca="1">INDEX($J$3:$J$10001,MATCH(AZ215,$J$3:$J$10004,0)-1)</f>
        <v>900</v>
      </c>
      <c r="BB215">
        <f t="shared" ca="1" si="60"/>
        <v>290</v>
      </c>
      <c r="BC215">
        <f t="shared" ca="1" si="60"/>
        <v>260</v>
      </c>
      <c r="BD215">
        <f t="shared" ca="1" si="59"/>
        <v>30</v>
      </c>
      <c r="BE215">
        <f t="shared" ca="1" si="67"/>
        <v>267.29888119999998</v>
      </c>
      <c r="BF215">
        <f t="shared" ca="1" si="71"/>
        <v>282.91265438738316</v>
      </c>
      <c r="BG215">
        <f t="shared" ca="1" si="68"/>
        <v>282.91265438738316</v>
      </c>
      <c r="BH215" cm="1">
        <f t="array" aca="1" ref="BH215" ca="1">_xlfn.LET(_xlpm.rozsah, $J$3:$J$10001,_xlpm.podminka, (_xlpm.rozsah&gt;E215)*(ISNUMBER(_xlpm.rozsah)),_xlpm.indexy, IF(_xlpm.podminka, ROW(_xlpm.rozsah)-MIN(ROW(_xlpm.rozsah))+1),_xlpm.prvni, MIN(_xlpm.indexy),_xlpm.finalni, IF(_xlpm.prvni=1, 2, _xlpm.prvni),INDEX(_xlpm.rozsah, _xlpm.finalni))</f>
        <v>1000</v>
      </c>
      <c r="BI215" cm="1">
        <f t="array" aca="1" ref="BI215" ca="1">INDEX($J$3:$J$10001,MATCH(BH215,$J$3:$J$10004,0)-1)</f>
        <v>900</v>
      </c>
      <c r="BJ215">
        <f t="shared" ca="1" si="61"/>
        <v>290</v>
      </c>
      <c r="BK215">
        <f t="shared" ca="1" si="61"/>
        <v>260</v>
      </c>
      <c r="BL215">
        <f t="shared" ca="1" si="72"/>
        <v>30</v>
      </c>
      <c r="BM215">
        <f t="shared" ca="1" si="69"/>
        <v>267.08734561261684</v>
      </c>
    </row>
    <row r="216" spans="1:65" x14ac:dyDescent="0.25">
      <c r="A216" s="64">
        <v>213</v>
      </c>
      <c r="B216" s="64">
        <v>14</v>
      </c>
      <c r="C216" s="64">
        <v>51</v>
      </c>
      <c r="D216" s="18">
        <v>213</v>
      </c>
      <c r="E216" s="21">
        <f t="shared" ca="1" si="62"/>
        <v>914.95873359691927</v>
      </c>
      <c r="F216" s="22">
        <f t="shared" ca="1" si="63"/>
        <v>134.88868624032864</v>
      </c>
      <c r="G216" s="23">
        <v>213</v>
      </c>
      <c r="H216" s="24">
        <f t="shared" ca="1" si="64"/>
        <v>914.41030799999999</v>
      </c>
      <c r="I216" s="25">
        <f t="shared" ca="1" si="65"/>
        <v>134.804777124</v>
      </c>
      <c r="J216" s="155"/>
      <c r="K216" s="155"/>
      <c r="L216" s="129">
        <f t="shared" si="70"/>
        <v>0</v>
      </c>
      <c r="AX216">
        <f t="shared" ca="1" si="58"/>
        <v>264.32309240000001</v>
      </c>
      <c r="AY216">
        <f t="shared" ca="1" si="66"/>
        <v>264.32309240000001</v>
      </c>
      <c r="AZ216" cm="1">
        <f t="array" aca="1" ref="AZ216" ca="1">_xlfn.LET(_xlpm.rozsah, $J$3:$J$10001,_xlpm.podminka, (_xlpm.rozsah&gt;H216)*(ISNUMBER(_xlpm.rozsah)),_xlpm.indexy, IF(_xlpm.podminka, ROW(_xlpm.rozsah)-MIN(ROW(_xlpm.rozsah))+1),_xlpm.prvni, MIN(_xlpm.indexy),_xlpm.finalni, IF(_xlpm.prvni=1, 2, _xlpm.prvni),INDEX(_xlpm.rozsah, _xlpm.finalni))</f>
        <v>1000</v>
      </c>
      <c r="BA216" cm="1">
        <f t="array" aca="1" ref="BA216" ca="1">INDEX($J$3:$J$10001,MATCH(AZ216,$J$3:$J$10004,0)-1)</f>
        <v>900</v>
      </c>
      <c r="BB216">
        <f t="shared" ca="1" si="60"/>
        <v>290</v>
      </c>
      <c r="BC216">
        <f t="shared" ca="1" si="60"/>
        <v>260</v>
      </c>
      <c r="BD216">
        <f t="shared" ca="1" si="59"/>
        <v>30</v>
      </c>
      <c r="BE216">
        <f t="shared" ca="1" si="67"/>
        <v>285.67690759999999</v>
      </c>
      <c r="BF216">
        <f t="shared" ca="1" si="71"/>
        <v>264.48762007907578</v>
      </c>
      <c r="BG216">
        <f t="shared" ca="1" si="68"/>
        <v>264.48762007907578</v>
      </c>
      <c r="BH216" cm="1">
        <f t="array" aca="1" ref="BH216" ca="1">_xlfn.LET(_xlpm.rozsah, $J$3:$J$10001,_xlpm.podminka, (_xlpm.rozsah&gt;E216)*(ISNUMBER(_xlpm.rozsah)),_xlpm.indexy, IF(_xlpm.podminka, ROW(_xlpm.rozsah)-MIN(ROW(_xlpm.rozsah))+1),_xlpm.prvni, MIN(_xlpm.indexy),_xlpm.finalni, IF(_xlpm.prvni=1, 2, _xlpm.prvni),INDEX(_xlpm.rozsah, _xlpm.finalni))</f>
        <v>1000</v>
      </c>
      <c r="BI216" cm="1">
        <f t="array" aca="1" ref="BI216" ca="1">INDEX($J$3:$J$10001,MATCH(BH216,$J$3:$J$10004,0)-1)</f>
        <v>900</v>
      </c>
      <c r="BJ216">
        <f t="shared" ca="1" si="61"/>
        <v>290</v>
      </c>
      <c r="BK216">
        <f t="shared" ca="1" si="61"/>
        <v>260</v>
      </c>
      <c r="BL216">
        <f t="shared" ca="1" si="72"/>
        <v>30</v>
      </c>
      <c r="BM216">
        <f t="shared" ca="1" si="69"/>
        <v>285.51237992092422</v>
      </c>
    </row>
    <row r="217" spans="1:65" x14ac:dyDescent="0.25">
      <c r="A217" s="64">
        <v>214</v>
      </c>
      <c r="B217" s="64">
        <v>13</v>
      </c>
      <c r="C217" s="64">
        <v>11</v>
      </c>
      <c r="D217" s="18">
        <v>214</v>
      </c>
      <c r="E217" s="21">
        <f t="shared" ca="1" si="62"/>
        <v>899.60453833999645</v>
      </c>
      <c r="F217" s="22">
        <f t="shared" ca="1" si="63"/>
        <v>28.578249608699807</v>
      </c>
      <c r="G217" s="28">
        <v>214</v>
      </c>
      <c r="H217" s="24">
        <f t="shared" ca="1" si="64"/>
        <v>899.09528599999999</v>
      </c>
      <c r="I217" s="25">
        <f t="shared" ca="1" si="65"/>
        <v>28.550240729999999</v>
      </c>
      <c r="J217" s="155"/>
      <c r="K217" s="155"/>
      <c r="L217" s="129">
        <f t="shared" si="70"/>
        <v>0</v>
      </c>
      <c r="AX217">
        <f t="shared" ca="1" si="58"/>
        <v>259.54764299999999</v>
      </c>
      <c r="AY217">
        <f t="shared" ca="1" si="66"/>
        <v>259.54764299999999</v>
      </c>
      <c r="AZ217" cm="1">
        <f t="array" aca="1" ref="AZ217" ca="1">_xlfn.LET(_xlpm.rozsah, $J$3:$J$10001,_xlpm.podminka, (_xlpm.rozsah&gt;H217)*(ISNUMBER(_xlpm.rozsah)),_xlpm.indexy, IF(_xlpm.podminka, ROW(_xlpm.rozsah)-MIN(ROW(_xlpm.rozsah))+1),_xlpm.prvni, MIN(_xlpm.indexy),_xlpm.finalni, IF(_xlpm.prvni=1, 2, _xlpm.prvni),INDEX(_xlpm.rozsah, _xlpm.finalni))</f>
        <v>900</v>
      </c>
      <c r="BA217" cm="1">
        <f t="array" aca="1" ref="BA217" ca="1">INDEX($J$3:$J$10001,MATCH(AZ217,$J$3:$J$10004,0)-1)</f>
        <v>800</v>
      </c>
      <c r="BB217">
        <f t="shared" ca="1" si="60"/>
        <v>260</v>
      </c>
      <c r="BC217">
        <f t="shared" ca="1" si="60"/>
        <v>210</v>
      </c>
      <c r="BD217">
        <f t="shared" ca="1" si="59"/>
        <v>50</v>
      </c>
      <c r="BE217">
        <f t="shared" ca="1" si="67"/>
        <v>210.45235700000001</v>
      </c>
      <c r="BF217">
        <f t="shared" ca="1" si="71"/>
        <v>259.80226916999823</v>
      </c>
      <c r="BG217">
        <f t="shared" ca="1" si="68"/>
        <v>259.80226916999823</v>
      </c>
      <c r="BH217" cm="1">
        <f t="array" aca="1" ref="BH217" ca="1">_xlfn.LET(_xlpm.rozsah, $J$3:$J$10001,_xlpm.podminka, (_xlpm.rozsah&gt;E217)*(ISNUMBER(_xlpm.rozsah)),_xlpm.indexy, IF(_xlpm.podminka, ROW(_xlpm.rozsah)-MIN(ROW(_xlpm.rozsah))+1),_xlpm.prvni, MIN(_xlpm.indexy),_xlpm.finalni, IF(_xlpm.prvni=1, 2, _xlpm.prvni),INDEX(_xlpm.rozsah, _xlpm.finalni))</f>
        <v>900</v>
      </c>
      <c r="BI217" cm="1">
        <f t="array" aca="1" ref="BI217" ca="1">INDEX($J$3:$J$10001,MATCH(BH217,$J$3:$J$10004,0)-1)</f>
        <v>800</v>
      </c>
      <c r="BJ217">
        <f t="shared" ca="1" si="61"/>
        <v>260</v>
      </c>
      <c r="BK217">
        <f t="shared" ca="1" si="61"/>
        <v>210</v>
      </c>
      <c r="BL217">
        <f t="shared" ca="1" si="72"/>
        <v>50</v>
      </c>
      <c r="BM217">
        <f t="shared" ca="1" si="69"/>
        <v>210.19773083000177</v>
      </c>
    </row>
    <row r="218" spans="1:65" x14ac:dyDescent="0.25">
      <c r="A218" s="64">
        <v>215</v>
      </c>
      <c r="B218" s="64">
        <v>12</v>
      </c>
      <c r="C218" s="64">
        <v>9</v>
      </c>
      <c r="D218" s="18">
        <v>215</v>
      </c>
      <c r="E218" s="21">
        <f t="shared" ca="1" si="62"/>
        <v>884.25034308307363</v>
      </c>
      <c r="F218" s="22">
        <f t="shared" ca="1" si="63"/>
        <v>22.691265438738313</v>
      </c>
      <c r="G218" s="23">
        <v>215</v>
      </c>
      <c r="H218" s="24">
        <f t="shared" ca="1" si="64"/>
        <v>883.78026399999999</v>
      </c>
      <c r="I218" s="25">
        <f t="shared" ca="1" si="65"/>
        <v>22.67011188</v>
      </c>
      <c r="J218" s="155"/>
      <c r="K218" s="155"/>
      <c r="L218" s="129">
        <f t="shared" si="70"/>
        <v>0</v>
      </c>
      <c r="AX218">
        <f t="shared" ca="1" si="58"/>
        <v>251.89013199999999</v>
      </c>
      <c r="AY218">
        <f t="shared" ca="1" si="66"/>
        <v>251.89013199999999</v>
      </c>
      <c r="AZ218" cm="1">
        <f t="array" aca="1" ref="AZ218" ca="1">_xlfn.LET(_xlpm.rozsah, $J$3:$J$10001,_xlpm.podminka, (_xlpm.rozsah&gt;H218)*(ISNUMBER(_xlpm.rozsah)),_xlpm.indexy, IF(_xlpm.podminka, ROW(_xlpm.rozsah)-MIN(ROW(_xlpm.rozsah))+1),_xlpm.prvni, MIN(_xlpm.indexy),_xlpm.finalni, IF(_xlpm.prvni=1, 2, _xlpm.prvni),INDEX(_xlpm.rozsah, _xlpm.finalni))</f>
        <v>900</v>
      </c>
      <c r="BA218" cm="1">
        <f t="array" aca="1" ref="BA218" ca="1">INDEX($J$3:$J$10001,MATCH(AZ218,$J$3:$J$10004,0)-1)</f>
        <v>800</v>
      </c>
      <c r="BB218">
        <f t="shared" ca="1" si="60"/>
        <v>260</v>
      </c>
      <c r="BC218">
        <f t="shared" ca="1" si="60"/>
        <v>210</v>
      </c>
      <c r="BD218">
        <f t="shared" ca="1" si="59"/>
        <v>50</v>
      </c>
      <c r="BE218">
        <f t="shared" ca="1" si="67"/>
        <v>218.10986800000001</v>
      </c>
      <c r="BF218">
        <f t="shared" ca="1" si="71"/>
        <v>252.12517154153682</v>
      </c>
      <c r="BG218">
        <f t="shared" ca="1" si="68"/>
        <v>252.12517154153682</v>
      </c>
      <c r="BH218" cm="1">
        <f t="array" aca="1" ref="BH218" ca="1">_xlfn.LET(_xlpm.rozsah, $J$3:$J$10001,_xlpm.podminka, (_xlpm.rozsah&gt;E218)*(ISNUMBER(_xlpm.rozsah)),_xlpm.indexy, IF(_xlpm.podminka, ROW(_xlpm.rozsah)-MIN(ROW(_xlpm.rozsah))+1),_xlpm.prvni, MIN(_xlpm.indexy),_xlpm.finalni, IF(_xlpm.prvni=1, 2, _xlpm.prvni),INDEX(_xlpm.rozsah, _xlpm.finalni))</f>
        <v>900</v>
      </c>
      <c r="BI218" cm="1">
        <f t="array" aca="1" ref="BI218" ca="1">INDEX($J$3:$J$10001,MATCH(BH218,$J$3:$J$10004,0)-1)</f>
        <v>800</v>
      </c>
      <c r="BJ218">
        <f t="shared" ca="1" si="61"/>
        <v>260</v>
      </c>
      <c r="BK218">
        <f t="shared" ca="1" si="61"/>
        <v>210</v>
      </c>
      <c r="BL218">
        <f t="shared" ca="1" si="72"/>
        <v>50</v>
      </c>
      <c r="BM218">
        <f t="shared" ca="1" si="69"/>
        <v>217.87482845846318</v>
      </c>
    </row>
    <row r="219" spans="1:65" x14ac:dyDescent="0.25">
      <c r="A219" s="64">
        <v>216</v>
      </c>
      <c r="B219" s="64">
        <v>15</v>
      </c>
      <c r="C219" s="64">
        <v>33</v>
      </c>
      <c r="D219" s="18">
        <v>216</v>
      </c>
      <c r="E219" s="21">
        <f t="shared" ca="1" si="62"/>
        <v>930.3129288538421</v>
      </c>
      <c r="F219" s="22">
        <f t="shared" ca="1" si="63"/>
        <v>88.800979956530369</v>
      </c>
      <c r="G219" s="28">
        <v>216</v>
      </c>
      <c r="H219" s="24">
        <f t="shared" ca="1" si="64"/>
        <v>929.72532999999999</v>
      </c>
      <c r="I219" s="25">
        <f t="shared" ca="1" si="65"/>
        <v>88.742807670000005</v>
      </c>
      <c r="J219" s="155"/>
      <c r="K219" s="155"/>
      <c r="L219" s="129">
        <f t="shared" si="70"/>
        <v>0</v>
      </c>
      <c r="AX219">
        <f t="shared" ca="1" si="58"/>
        <v>268.917599</v>
      </c>
      <c r="AY219">
        <f t="shared" ca="1" si="66"/>
        <v>268.917599</v>
      </c>
      <c r="AZ219" cm="1">
        <f t="array" aca="1" ref="AZ219" ca="1">_xlfn.LET(_xlpm.rozsah, $J$3:$J$10001,_xlpm.podminka, (_xlpm.rozsah&gt;H219)*(ISNUMBER(_xlpm.rozsah)),_xlpm.indexy, IF(_xlpm.podminka, ROW(_xlpm.rozsah)-MIN(ROW(_xlpm.rozsah))+1),_xlpm.prvni, MIN(_xlpm.indexy),_xlpm.finalni, IF(_xlpm.prvni=1, 2, _xlpm.prvni),INDEX(_xlpm.rozsah, _xlpm.finalni))</f>
        <v>1000</v>
      </c>
      <c r="BA219" cm="1">
        <f t="array" aca="1" ref="BA219" ca="1">INDEX($J$3:$J$10001,MATCH(AZ219,$J$3:$J$10004,0)-1)</f>
        <v>900</v>
      </c>
      <c r="BB219">
        <f t="shared" ca="1" si="60"/>
        <v>290</v>
      </c>
      <c r="BC219">
        <f t="shared" ca="1" si="60"/>
        <v>260</v>
      </c>
      <c r="BD219">
        <f t="shared" ca="1" si="59"/>
        <v>30</v>
      </c>
      <c r="BE219">
        <f t="shared" ca="1" si="67"/>
        <v>281.082401</v>
      </c>
      <c r="BF219">
        <f t="shared" ca="1" si="71"/>
        <v>269.09387865615264</v>
      </c>
      <c r="BG219">
        <f t="shared" ca="1" si="68"/>
        <v>269.09387865615264</v>
      </c>
      <c r="BH219" cm="1">
        <f t="array" aca="1" ref="BH219" ca="1">_xlfn.LET(_xlpm.rozsah, $J$3:$J$10001,_xlpm.podminka, (_xlpm.rozsah&gt;E219)*(ISNUMBER(_xlpm.rozsah)),_xlpm.indexy, IF(_xlpm.podminka, ROW(_xlpm.rozsah)-MIN(ROW(_xlpm.rozsah))+1),_xlpm.prvni, MIN(_xlpm.indexy),_xlpm.finalni, IF(_xlpm.prvni=1, 2, _xlpm.prvni),INDEX(_xlpm.rozsah, _xlpm.finalni))</f>
        <v>1000</v>
      </c>
      <c r="BI219" cm="1">
        <f t="array" aca="1" ref="BI219" ca="1">INDEX($J$3:$J$10001,MATCH(BH219,$J$3:$J$10004,0)-1)</f>
        <v>900</v>
      </c>
      <c r="BJ219">
        <f t="shared" ca="1" si="61"/>
        <v>290</v>
      </c>
      <c r="BK219">
        <f t="shared" ca="1" si="61"/>
        <v>260</v>
      </c>
      <c r="BL219">
        <f t="shared" ca="1" si="72"/>
        <v>30</v>
      </c>
      <c r="BM219">
        <f t="shared" ca="1" si="69"/>
        <v>280.90612134384736</v>
      </c>
    </row>
    <row r="220" spans="1:65" x14ac:dyDescent="0.25">
      <c r="A220" s="64">
        <v>217</v>
      </c>
      <c r="B220" s="64">
        <v>20</v>
      </c>
      <c r="C220" s="64">
        <v>25</v>
      </c>
      <c r="D220" s="18">
        <v>217</v>
      </c>
      <c r="E220" s="21">
        <f t="shared" ca="1" si="62"/>
        <v>1007.0839051384562</v>
      </c>
      <c r="F220" s="22">
        <f t="shared" ca="1" si="63"/>
        <v>72.677097628461411</v>
      </c>
      <c r="G220" s="23">
        <v>217</v>
      </c>
      <c r="H220" s="24">
        <f t="shared" ca="1" si="64"/>
        <v>1006.30044</v>
      </c>
      <c r="I220" s="25">
        <f t="shared" ca="1" si="65"/>
        <v>72.657511</v>
      </c>
      <c r="J220" s="155"/>
      <c r="K220" s="155"/>
      <c r="L220" s="129">
        <f t="shared" si="70"/>
        <v>0</v>
      </c>
      <c r="AX220">
        <f t="shared" ref="AX220:AX283" ca="1" si="73">IF(BD220&lt;0, BE220, AY220)</f>
        <v>290.630044</v>
      </c>
      <c r="AY220">
        <f t="shared" ca="1" si="66"/>
        <v>290.630044</v>
      </c>
      <c r="AZ220" cm="1">
        <f t="array" aca="1" ref="AZ220" ca="1">_xlfn.LET(_xlpm.rozsah, $J$3:$J$10001,_xlpm.podminka, (_xlpm.rozsah&gt;H220)*(ISNUMBER(_xlpm.rozsah)),_xlpm.indexy, IF(_xlpm.podminka, ROW(_xlpm.rozsah)-MIN(ROW(_xlpm.rozsah))+1),_xlpm.prvni, MIN(_xlpm.indexy),_xlpm.finalni, IF(_xlpm.prvni=1, 2, _xlpm.prvni),INDEX(_xlpm.rozsah, _xlpm.finalni))</f>
        <v>1100</v>
      </c>
      <c r="BA220" cm="1">
        <f t="array" aca="1" ref="BA220" ca="1">INDEX($J$3:$J$10001,MATCH(AZ220,$J$3:$J$10004,0)-1)</f>
        <v>1000</v>
      </c>
      <c r="BB220">
        <f t="shared" ca="1" si="60"/>
        <v>300</v>
      </c>
      <c r="BC220">
        <f t="shared" ca="1" si="60"/>
        <v>290</v>
      </c>
      <c r="BD220">
        <f t="shared" ref="BD220:BD283" ca="1" si="74">BB220-BC220</f>
        <v>10</v>
      </c>
      <c r="BE220">
        <f t="shared" ca="1" si="67"/>
        <v>299.369956</v>
      </c>
      <c r="BF220">
        <f t="shared" ca="1" si="71"/>
        <v>290.70839051384564</v>
      </c>
      <c r="BG220">
        <f t="shared" ca="1" si="68"/>
        <v>290.70839051384564</v>
      </c>
      <c r="BH220" cm="1">
        <f t="array" aca="1" ref="BH220" ca="1">_xlfn.LET(_xlpm.rozsah, $J$3:$J$10001,_xlpm.podminka, (_xlpm.rozsah&gt;E220)*(ISNUMBER(_xlpm.rozsah)),_xlpm.indexy, IF(_xlpm.podminka, ROW(_xlpm.rozsah)-MIN(ROW(_xlpm.rozsah))+1),_xlpm.prvni, MIN(_xlpm.indexy),_xlpm.finalni, IF(_xlpm.prvni=1, 2, _xlpm.prvni),INDEX(_xlpm.rozsah, _xlpm.finalni))</f>
        <v>1100</v>
      </c>
      <c r="BI220" cm="1">
        <f t="array" aca="1" ref="BI220" ca="1">INDEX($J$3:$J$10001,MATCH(BH220,$J$3:$J$10004,0)-1)</f>
        <v>1000</v>
      </c>
      <c r="BJ220">
        <f t="shared" ca="1" si="61"/>
        <v>300</v>
      </c>
      <c r="BK220">
        <f t="shared" ca="1" si="61"/>
        <v>290</v>
      </c>
      <c r="BL220">
        <f t="shared" ca="1" si="72"/>
        <v>10</v>
      </c>
      <c r="BM220">
        <f t="shared" ca="1" si="69"/>
        <v>299.29160948615436</v>
      </c>
    </row>
    <row r="221" spans="1:65" x14ac:dyDescent="0.25">
      <c r="A221" s="64">
        <v>218</v>
      </c>
      <c r="B221" s="64">
        <v>25</v>
      </c>
      <c r="C221" s="64">
        <v>17</v>
      </c>
      <c r="D221" s="18">
        <v>218</v>
      </c>
      <c r="E221" s="21">
        <f t="shared" ca="1" si="62"/>
        <v>1083.8548814230703</v>
      </c>
      <c r="F221" s="22">
        <f t="shared" ca="1" si="63"/>
        <v>50.725532984192199</v>
      </c>
      <c r="G221" s="28">
        <v>218</v>
      </c>
      <c r="H221" s="24">
        <f t="shared" ca="1" si="64"/>
        <v>1082.87555</v>
      </c>
      <c r="I221" s="25">
        <f t="shared" ca="1" si="65"/>
        <v>50.708884349999998</v>
      </c>
      <c r="J221" s="155"/>
      <c r="K221" s="155"/>
      <c r="L221" s="129">
        <f t="shared" si="70"/>
        <v>0</v>
      </c>
      <c r="AX221">
        <f t="shared" ca="1" si="73"/>
        <v>298.287555</v>
      </c>
      <c r="AY221">
        <f t="shared" ca="1" si="66"/>
        <v>298.287555</v>
      </c>
      <c r="AZ221" cm="1">
        <f t="array" aca="1" ref="AZ221" ca="1">_xlfn.LET(_xlpm.rozsah, $J$3:$J$10001,_xlpm.podminka, (_xlpm.rozsah&gt;H221)*(ISNUMBER(_xlpm.rozsah)),_xlpm.indexy, IF(_xlpm.podminka, ROW(_xlpm.rozsah)-MIN(ROW(_xlpm.rozsah))+1),_xlpm.prvni, MIN(_xlpm.indexy),_xlpm.finalni, IF(_xlpm.prvni=1, 2, _xlpm.prvni),INDEX(_xlpm.rozsah, _xlpm.finalni))</f>
        <v>1100</v>
      </c>
      <c r="BA221" cm="1">
        <f t="array" aca="1" ref="BA221" ca="1">INDEX($J$3:$J$10001,MATCH(AZ221,$J$3:$J$10004,0)-1)</f>
        <v>1000</v>
      </c>
      <c r="BB221">
        <f t="shared" ca="1" si="60"/>
        <v>300</v>
      </c>
      <c r="BC221">
        <f t="shared" ca="1" si="60"/>
        <v>290</v>
      </c>
      <c r="BD221">
        <f t="shared" ca="1" si="74"/>
        <v>10</v>
      </c>
      <c r="BE221">
        <f t="shared" ca="1" si="67"/>
        <v>291.712445</v>
      </c>
      <c r="BF221">
        <f t="shared" ca="1" si="71"/>
        <v>298.38548814230705</v>
      </c>
      <c r="BG221">
        <f t="shared" ca="1" si="68"/>
        <v>298.38548814230705</v>
      </c>
      <c r="BH221" cm="1">
        <f t="array" aca="1" ref="BH221" ca="1">_xlfn.LET(_xlpm.rozsah, $J$3:$J$10001,_xlpm.podminka, (_xlpm.rozsah&gt;E221)*(ISNUMBER(_xlpm.rozsah)),_xlpm.indexy, IF(_xlpm.podminka, ROW(_xlpm.rozsah)-MIN(ROW(_xlpm.rozsah))+1),_xlpm.prvni, MIN(_xlpm.indexy),_xlpm.finalni, IF(_xlpm.prvni=1, 2, _xlpm.prvni),INDEX(_xlpm.rozsah, _xlpm.finalni))</f>
        <v>1100</v>
      </c>
      <c r="BI221" cm="1">
        <f t="array" aca="1" ref="BI221" ca="1">INDEX($J$3:$J$10001,MATCH(BH221,$J$3:$J$10004,0)-1)</f>
        <v>1000</v>
      </c>
      <c r="BJ221">
        <f t="shared" ca="1" si="61"/>
        <v>300</v>
      </c>
      <c r="BK221">
        <f t="shared" ca="1" si="61"/>
        <v>290</v>
      </c>
      <c r="BL221">
        <f t="shared" ca="1" si="72"/>
        <v>10</v>
      </c>
      <c r="BM221">
        <f t="shared" ca="1" si="69"/>
        <v>291.61451185769295</v>
      </c>
    </row>
    <row r="222" spans="1:65" x14ac:dyDescent="0.25">
      <c r="A222" s="64">
        <v>219</v>
      </c>
      <c r="B222" s="64">
        <v>31</v>
      </c>
      <c r="C222" s="64">
        <v>29</v>
      </c>
      <c r="D222" s="18">
        <v>219</v>
      </c>
      <c r="E222" s="21">
        <f t="shared" ca="1" si="62"/>
        <v>1175.980052964607</v>
      </c>
      <c r="F222" s="22">
        <f t="shared" ca="1" si="63"/>
        <v>91.406843071947208</v>
      </c>
      <c r="G222" s="23">
        <v>219</v>
      </c>
      <c r="H222" s="24">
        <f t="shared" ca="1" si="64"/>
        <v>1174.765682</v>
      </c>
      <c r="I222" s="25">
        <f t="shared" ca="1" si="65"/>
        <v>91.336409555999992</v>
      </c>
      <c r="J222" s="155"/>
      <c r="K222" s="155"/>
      <c r="L222" s="129">
        <f t="shared" si="70"/>
        <v>0</v>
      </c>
      <c r="AX222">
        <f t="shared" ca="1" si="73"/>
        <v>314.95313640000001</v>
      </c>
      <c r="AY222">
        <f t="shared" ca="1" si="66"/>
        <v>314.95313640000001</v>
      </c>
      <c r="AZ222" cm="1">
        <f t="array" aca="1" ref="AZ222" ca="1">_xlfn.LET(_xlpm.rozsah, $J$3:$J$10001,_xlpm.podminka, (_xlpm.rozsah&gt;H222)*(ISNUMBER(_xlpm.rozsah)),_xlpm.indexy, IF(_xlpm.podminka, ROW(_xlpm.rozsah)-MIN(ROW(_xlpm.rozsah))+1),_xlpm.prvni, MIN(_xlpm.indexy),_xlpm.finalni, IF(_xlpm.prvni=1, 2, _xlpm.prvni),INDEX(_xlpm.rozsah, _xlpm.finalni))</f>
        <v>1200</v>
      </c>
      <c r="BA222" cm="1">
        <f t="array" aca="1" ref="BA222" ca="1">INDEX($J$3:$J$10001,MATCH(AZ222,$J$3:$J$10004,0)-1)</f>
        <v>1100</v>
      </c>
      <c r="BB222">
        <f t="shared" ca="1" si="60"/>
        <v>320</v>
      </c>
      <c r="BC222">
        <f t="shared" ca="1" si="60"/>
        <v>300</v>
      </c>
      <c r="BD222">
        <f t="shared" ca="1" si="74"/>
        <v>20</v>
      </c>
      <c r="BE222">
        <f t="shared" ca="1" si="67"/>
        <v>305.04686359999999</v>
      </c>
      <c r="BF222">
        <f t="shared" ca="1" si="71"/>
        <v>315.19601059292143</v>
      </c>
      <c r="BG222">
        <f t="shared" ca="1" si="68"/>
        <v>315.19601059292143</v>
      </c>
      <c r="BH222" cm="1">
        <f t="array" aca="1" ref="BH222" ca="1">_xlfn.LET(_xlpm.rozsah, $J$3:$J$10001,_xlpm.podminka, (_xlpm.rozsah&gt;E222)*(ISNUMBER(_xlpm.rozsah)),_xlpm.indexy, IF(_xlpm.podminka, ROW(_xlpm.rozsah)-MIN(ROW(_xlpm.rozsah))+1),_xlpm.prvni, MIN(_xlpm.indexy),_xlpm.finalni, IF(_xlpm.prvni=1, 2, _xlpm.prvni),INDEX(_xlpm.rozsah, _xlpm.finalni))</f>
        <v>1200</v>
      </c>
      <c r="BI222" cm="1">
        <f t="array" aca="1" ref="BI222" ca="1">INDEX($J$3:$J$10001,MATCH(BH222,$J$3:$J$10004,0)-1)</f>
        <v>1100</v>
      </c>
      <c r="BJ222">
        <f t="shared" ca="1" si="61"/>
        <v>320</v>
      </c>
      <c r="BK222">
        <f t="shared" ca="1" si="61"/>
        <v>300</v>
      </c>
      <c r="BL222">
        <f t="shared" ca="1" si="72"/>
        <v>20</v>
      </c>
      <c r="BM222">
        <f t="shared" ca="1" si="69"/>
        <v>304.80398940707857</v>
      </c>
    </row>
    <row r="223" spans="1:65" x14ac:dyDescent="0.25">
      <c r="A223" s="64">
        <v>220</v>
      </c>
      <c r="B223" s="64">
        <v>36</v>
      </c>
      <c r="C223" s="64">
        <v>66</v>
      </c>
      <c r="D223" s="18">
        <v>220</v>
      </c>
      <c r="E223" s="21">
        <f t="shared" ca="1" si="62"/>
        <v>1252.7510292492211</v>
      </c>
      <c r="F223" s="22">
        <f t="shared" ca="1" si="63"/>
        <v>221.64470379134579</v>
      </c>
      <c r="G223" s="28">
        <v>220</v>
      </c>
      <c r="H223" s="24">
        <f t="shared" ca="1" si="64"/>
        <v>1251.340792</v>
      </c>
      <c r="I223" s="25">
        <f t="shared" ca="1" si="65"/>
        <v>221.36547681599998</v>
      </c>
      <c r="J223" s="155"/>
      <c r="K223" s="155"/>
      <c r="L223" s="129">
        <f t="shared" si="70"/>
        <v>0</v>
      </c>
      <c r="AX223">
        <f t="shared" ca="1" si="73"/>
        <v>335.40223759999998</v>
      </c>
      <c r="AY223">
        <f t="shared" ca="1" si="66"/>
        <v>335.40223759999998</v>
      </c>
      <c r="AZ223" cm="1">
        <f t="array" aca="1" ref="AZ223" ca="1">_xlfn.LET(_xlpm.rozsah, $J$3:$J$10001,_xlpm.podminka, (_xlpm.rozsah&gt;H223)*(ISNUMBER(_xlpm.rozsah)),_xlpm.indexy, IF(_xlpm.podminka, ROW(_xlpm.rozsah)-MIN(ROW(_xlpm.rozsah))+1),_xlpm.prvni, MIN(_xlpm.indexy),_xlpm.finalni, IF(_xlpm.prvni=1, 2, _xlpm.prvni),INDEX(_xlpm.rozsah, _xlpm.finalni))</f>
        <v>1300</v>
      </c>
      <c r="BA223" cm="1">
        <f t="array" aca="1" ref="BA223" ca="1">INDEX($J$3:$J$10001,MATCH(AZ223,$J$3:$J$10004,0)-1)</f>
        <v>1200</v>
      </c>
      <c r="BB223">
        <f t="shared" ca="1" si="60"/>
        <v>350</v>
      </c>
      <c r="BC223">
        <f t="shared" ca="1" si="60"/>
        <v>320</v>
      </c>
      <c r="BD223">
        <f t="shared" ca="1" si="74"/>
        <v>30</v>
      </c>
      <c r="BE223">
        <f t="shared" ca="1" si="67"/>
        <v>334.59776240000002</v>
      </c>
      <c r="BF223">
        <f t="shared" ca="1" si="71"/>
        <v>335.82530877476631</v>
      </c>
      <c r="BG223">
        <f t="shared" ca="1" si="68"/>
        <v>335.82530877476631</v>
      </c>
      <c r="BH223" cm="1">
        <f t="array" aca="1" ref="BH223" ca="1">_xlfn.LET(_xlpm.rozsah, $J$3:$J$10001,_xlpm.podminka, (_xlpm.rozsah&gt;E223)*(ISNUMBER(_xlpm.rozsah)),_xlpm.indexy, IF(_xlpm.podminka, ROW(_xlpm.rozsah)-MIN(ROW(_xlpm.rozsah))+1),_xlpm.prvni, MIN(_xlpm.indexy),_xlpm.finalni, IF(_xlpm.prvni=1, 2, _xlpm.prvni),INDEX(_xlpm.rozsah, _xlpm.finalni))</f>
        <v>1300</v>
      </c>
      <c r="BI223" cm="1">
        <f t="array" aca="1" ref="BI223" ca="1">INDEX($J$3:$J$10001,MATCH(BH223,$J$3:$J$10004,0)-1)</f>
        <v>1200</v>
      </c>
      <c r="BJ223">
        <f t="shared" ca="1" si="61"/>
        <v>350</v>
      </c>
      <c r="BK223">
        <f t="shared" ca="1" si="61"/>
        <v>320</v>
      </c>
      <c r="BL223">
        <f t="shared" ca="1" si="72"/>
        <v>30</v>
      </c>
      <c r="BM223">
        <f t="shared" ca="1" si="69"/>
        <v>334.17469122523369</v>
      </c>
    </row>
    <row r="224" spans="1:65" x14ac:dyDescent="0.25">
      <c r="A224" s="64">
        <v>221</v>
      </c>
      <c r="B224" s="64">
        <v>66</v>
      </c>
      <c r="C224" s="64">
        <v>40</v>
      </c>
      <c r="D224" s="18">
        <v>221</v>
      </c>
      <c r="E224" s="21">
        <f t="shared" ca="1" si="62"/>
        <v>1713.3768869569053</v>
      </c>
      <c r="F224" s="22">
        <f t="shared" ca="1" si="63"/>
        <v>139.09037168693044</v>
      </c>
      <c r="G224" s="23">
        <v>221</v>
      </c>
      <c r="H224" s="24">
        <f t="shared" ca="1" si="64"/>
        <v>1710.7914519999999</v>
      </c>
      <c r="I224" s="25">
        <f t="shared" ca="1" si="65"/>
        <v>139.26618126400001</v>
      </c>
      <c r="J224" s="155"/>
      <c r="K224" s="155"/>
      <c r="L224" s="129">
        <f t="shared" si="70"/>
        <v>0</v>
      </c>
      <c r="AX224">
        <f t="shared" ca="1" si="73"/>
        <v>348.16545316000003</v>
      </c>
      <c r="AY224">
        <f t="shared" ca="1" si="66"/>
        <v>334.83454683999997</v>
      </c>
      <c r="AZ224" cm="1">
        <f t="array" aca="1" ref="AZ224" ca="1">_xlfn.LET(_xlpm.rozsah, $J$3:$J$10001,_xlpm.podminka, (_xlpm.rozsah&gt;H224)*(ISNUMBER(_xlpm.rozsah)),_xlpm.indexy, IF(_xlpm.podminka, ROW(_xlpm.rozsah)-MIN(ROW(_xlpm.rozsah))+1),_xlpm.prvni, MIN(_xlpm.indexy),_xlpm.finalni, IF(_xlpm.prvni=1, 2, _xlpm.prvni),INDEX(_xlpm.rozsah, _xlpm.finalni))</f>
        <v>1800</v>
      </c>
      <c r="BA224" cm="1">
        <f t="array" aca="1" ref="BA224" ca="1">INDEX($J$3:$J$10001,MATCH(AZ224,$J$3:$J$10004,0)-1)</f>
        <v>1700</v>
      </c>
      <c r="BB224">
        <f t="shared" ca="1" si="60"/>
        <v>333</v>
      </c>
      <c r="BC224">
        <f t="shared" ca="1" si="60"/>
        <v>350</v>
      </c>
      <c r="BD224">
        <f t="shared" ca="1" si="74"/>
        <v>-17</v>
      </c>
      <c r="BE224">
        <f t="shared" ca="1" si="67"/>
        <v>348.16545316000003</v>
      </c>
      <c r="BF224">
        <f t="shared" ca="1" si="71"/>
        <v>347.7259292173261</v>
      </c>
      <c r="BG224">
        <f t="shared" ca="1" si="68"/>
        <v>335.2740707826739</v>
      </c>
      <c r="BH224" cm="1">
        <f t="array" aca="1" ref="BH224" ca="1">_xlfn.LET(_xlpm.rozsah, $J$3:$J$10001,_xlpm.podminka, (_xlpm.rozsah&gt;E224)*(ISNUMBER(_xlpm.rozsah)),_xlpm.indexy, IF(_xlpm.podminka, ROW(_xlpm.rozsah)-MIN(ROW(_xlpm.rozsah))+1),_xlpm.prvni, MIN(_xlpm.indexy),_xlpm.finalni, IF(_xlpm.prvni=1, 2, _xlpm.prvni),INDEX(_xlpm.rozsah, _xlpm.finalni))</f>
        <v>1800</v>
      </c>
      <c r="BI224" cm="1">
        <f t="array" aca="1" ref="BI224" ca="1">INDEX($J$3:$J$10001,MATCH(BH224,$J$3:$J$10004,0)-1)</f>
        <v>1700</v>
      </c>
      <c r="BJ224">
        <f t="shared" ca="1" si="61"/>
        <v>333</v>
      </c>
      <c r="BK224">
        <f t="shared" ca="1" si="61"/>
        <v>350</v>
      </c>
      <c r="BL224">
        <f t="shared" ca="1" si="72"/>
        <v>-17</v>
      </c>
      <c r="BM224">
        <f t="shared" ca="1" si="69"/>
        <v>347.7259292173261</v>
      </c>
    </row>
    <row r="225" spans="1:65" x14ac:dyDescent="0.25">
      <c r="A225" s="64">
        <v>222</v>
      </c>
      <c r="B225" s="64">
        <v>50</v>
      </c>
      <c r="C225" s="64">
        <v>13</v>
      </c>
      <c r="D225" s="18">
        <v>222</v>
      </c>
      <c r="E225" s="21">
        <f t="shared" ca="1" si="62"/>
        <v>1467.7097628461404</v>
      </c>
      <c r="F225" s="22">
        <f t="shared" ca="1" si="63"/>
        <v>46.8</v>
      </c>
      <c r="G225" s="28">
        <v>222</v>
      </c>
      <c r="H225" s="24">
        <f t="shared" ca="1" si="64"/>
        <v>1465.7511</v>
      </c>
      <c r="I225" s="25">
        <f t="shared" ca="1" si="65"/>
        <v>46.8</v>
      </c>
      <c r="J225" s="155"/>
      <c r="K225" s="155"/>
      <c r="L225" s="129">
        <f t="shared" si="70"/>
        <v>0</v>
      </c>
      <c r="AX225">
        <f t="shared" ca="1" si="73"/>
        <v>360</v>
      </c>
      <c r="AY225">
        <f t="shared" ca="1" si="66"/>
        <v>360</v>
      </c>
      <c r="AZ225" cm="1">
        <f t="array" aca="1" ref="AZ225" ca="1">_xlfn.LET(_xlpm.rozsah, $J$3:$J$10001,_xlpm.podminka, (_xlpm.rozsah&gt;H225)*(ISNUMBER(_xlpm.rozsah)),_xlpm.indexy, IF(_xlpm.podminka, ROW(_xlpm.rozsah)-MIN(ROW(_xlpm.rozsah))+1),_xlpm.prvni, MIN(_xlpm.indexy),_xlpm.finalni, IF(_xlpm.prvni=1, 2, _xlpm.prvni),INDEX(_xlpm.rozsah, _xlpm.finalni))</f>
        <v>1500</v>
      </c>
      <c r="BA225" cm="1">
        <f t="array" aca="1" ref="BA225" ca="1">INDEX($J$3:$J$10001,MATCH(AZ225,$J$3:$J$10004,0)-1)</f>
        <v>1400</v>
      </c>
      <c r="BB225">
        <f t="shared" ref="BB225:BC288" ca="1" si="75">IF(ISERROR(MATCH(AZ225,$J$1:$J$10000,0)), 0, INDEX($K$1:$K$10000, MATCH(AZ225,$J$1:$J$10000,0)))</f>
        <v>360</v>
      </c>
      <c r="BC225">
        <f t="shared" ca="1" si="75"/>
        <v>360</v>
      </c>
      <c r="BD225">
        <f t="shared" ca="1" si="74"/>
        <v>0</v>
      </c>
      <c r="BE225">
        <f t="shared" ca="1" si="67"/>
        <v>360</v>
      </c>
      <c r="BF225">
        <f t="shared" ca="1" si="71"/>
        <v>360</v>
      </c>
      <c r="BG225">
        <f t="shared" ca="1" si="68"/>
        <v>360</v>
      </c>
      <c r="BH225" cm="1">
        <f t="array" aca="1" ref="BH225" ca="1">_xlfn.LET(_xlpm.rozsah, $J$3:$J$10001,_xlpm.podminka, (_xlpm.rozsah&gt;E225)*(ISNUMBER(_xlpm.rozsah)),_xlpm.indexy, IF(_xlpm.podminka, ROW(_xlpm.rozsah)-MIN(ROW(_xlpm.rozsah))+1),_xlpm.prvni, MIN(_xlpm.indexy),_xlpm.finalni, IF(_xlpm.prvni=1, 2, _xlpm.prvni),INDEX(_xlpm.rozsah, _xlpm.finalni))</f>
        <v>1500</v>
      </c>
      <c r="BI225" cm="1">
        <f t="array" aca="1" ref="BI225" ca="1">INDEX($J$3:$J$10001,MATCH(BH225,$J$3:$J$10004,0)-1)</f>
        <v>1400</v>
      </c>
      <c r="BJ225">
        <f t="shared" ca="1" si="61"/>
        <v>360</v>
      </c>
      <c r="BK225">
        <f t="shared" ca="1" si="61"/>
        <v>360</v>
      </c>
      <c r="BL225">
        <f t="shared" ca="1" si="72"/>
        <v>0</v>
      </c>
      <c r="BM225">
        <f t="shared" ca="1" si="69"/>
        <v>360</v>
      </c>
    </row>
    <row r="226" spans="1:65" x14ac:dyDescent="0.25">
      <c r="A226" s="64">
        <v>223</v>
      </c>
      <c r="B226" s="64">
        <v>16</v>
      </c>
      <c r="C226" s="64">
        <v>24</v>
      </c>
      <c r="D226" s="18">
        <v>223</v>
      </c>
      <c r="E226" s="21">
        <f t="shared" ca="1" si="62"/>
        <v>945.66712411076492</v>
      </c>
      <c r="F226" s="22">
        <f t="shared" ca="1" si="63"/>
        <v>65.688032935975073</v>
      </c>
      <c r="G226" s="23">
        <v>223</v>
      </c>
      <c r="H226" s="24">
        <f t="shared" ca="1" si="64"/>
        <v>945.04035199999998</v>
      </c>
      <c r="I226" s="25">
        <f t="shared" ca="1" si="65"/>
        <v>65.642905343999985</v>
      </c>
      <c r="J226" s="155"/>
      <c r="K226" s="155"/>
      <c r="L226" s="129">
        <f t="shared" si="70"/>
        <v>0</v>
      </c>
      <c r="AX226">
        <f t="shared" ca="1" si="73"/>
        <v>273.51210559999998</v>
      </c>
      <c r="AY226">
        <f t="shared" ca="1" si="66"/>
        <v>273.51210559999998</v>
      </c>
      <c r="AZ226" cm="1">
        <f t="array" aca="1" ref="AZ226" ca="1">_xlfn.LET(_xlpm.rozsah, $J$3:$J$10001,_xlpm.podminka, (_xlpm.rozsah&gt;H226)*(ISNUMBER(_xlpm.rozsah)),_xlpm.indexy, IF(_xlpm.podminka, ROW(_xlpm.rozsah)-MIN(ROW(_xlpm.rozsah))+1),_xlpm.prvni, MIN(_xlpm.indexy),_xlpm.finalni, IF(_xlpm.prvni=1, 2, _xlpm.prvni),INDEX(_xlpm.rozsah, _xlpm.finalni))</f>
        <v>1000</v>
      </c>
      <c r="BA226" cm="1">
        <f t="array" aca="1" ref="BA226" ca="1">INDEX($J$3:$J$10001,MATCH(AZ226,$J$3:$J$10004,0)-1)</f>
        <v>900</v>
      </c>
      <c r="BB226">
        <f t="shared" ca="1" si="75"/>
        <v>290</v>
      </c>
      <c r="BC226">
        <f t="shared" ca="1" si="75"/>
        <v>260</v>
      </c>
      <c r="BD226">
        <f t="shared" ca="1" si="74"/>
        <v>30</v>
      </c>
      <c r="BE226">
        <f t="shared" ca="1" si="67"/>
        <v>276.48789440000002</v>
      </c>
      <c r="BF226">
        <f t="shared" ca="1" si="71"/>
        <v>273.7001372332295</v>
      </c>
      <c r="BG226">
        <f t="shared" ca="1" si="68"/>
        <v>273.7001372332295</v>
      </c>
      <c r="BH226" cm="1">
        <f t="array" aca="1" ref="BH226" ca="1">_xlfn.LET(_xlpm.rozsah, $J$3:$J$10001,_xlpm.podminka, (_xlpm.rozsah&gt;E226)*(ISNUMBER(_xlpm.rozsah)),_xlpm.indexy, IF(_xlpm.podminka, ROW(_xlpm.rozsah)-MIN(ROW(_xlpm.rozsah))+1),_xlpm.prvni, MIN(_xlpm.indexy),_xlpm.finalni, IF(_xlpm.prvni=1, 2, _xlpm.prvni),INDEX(_xlpm.rozsah, _xlpm.finalni))</f>
        <v>1000</v>
      </c>
      <c r="BI226" cm="1">
        <f t="array" aca="1" ref="BI226" ca="1">INDEX($J$3:$J$10001,MATCH(BH226,$J$3:$J$10004,0)-1)</f>
        <v>900</v>
      </c>
      <c r="BJ226">
        <f t="shared" ca="1" si="61"/>
        <v>290</v>
      </c>
      <c r="BK226">
        <f t="shared" ca="1" si="61"/>
        <v>260</v>
      </c>
      <c r="BL226">
        <f t="shared" ca="1" si="72"/>
        <v>30</v>
      </c>
      <c r="BM226">
        <f t="shared" ca="1" si="69"/>
        <v>276.2998627667705</v>
      </c>
    </row>
    <row r="227" spans="1:65" x14ac:dyDescent="0.25">
      <c r="A227" s="64">
        <v>224</v>
      </c>
      <c r="B227" s="64">
        <v>26</v>
      </c>
      <c r="C227" s="64">
        <v>50</v>
      </c>
      <c r="D227" s="18">
        <v>224</v>
      </c>
      <c r="E227" s="21">
        <f t="shared" ca="1" si="62"/>
        <v>1099.2090766799929</v>
      </c>
      <c r="F227" s="22">
        <f t="shared" ca="1" si="63"/>
        <v>149.96045383399965</v>
      </c>
      <c r="G227" s="28">
        <v>224</v>
      </c>
      <c r="H227" s="24">
        <f t="shared" ca="1" si="64"/>
        <v>1098.190572</v>
      </c>
      <c r="I227" s="25">
        <f t="shared" ca="1" si="65"/>
        <v>149.90952859999999</v>
      </c>
      <c r="J227" s="155"/>
      <c r="K227" s="155"/>
      <c r="L227" s="129">
        <f t="shared" si="70"/>
        <v>0</v>
      </c>
      <c r="AX227">
        <f t="shared" ca="1" si="73"/>
        <v>299.81905719999997</v>
      </c>
      <c r="AY227">
        <f t="shared" ca="1" si="66"/>
        <v>299.81905719999997</v>
      </c>
      <c r="AZ227" cm="1">
        <f t="array" aca="1" ref="AZ227" ca="1">_xlfn.LET(_xlpm.rozsah, $J$3:$J$10001,_xlpm.podminka, (_xlpm.rozsah&gt;H227)*(ISNUMBER(_xlpm.rozsah)),_xlpm.indexy, IF(_xlpm.podminka, ROW(_xlpm.rozsah)-MIN(ROW(_xlpm.rozsah))+1),_xlpm.prvni, MIN(_xlpm.indexy),_xlpm.finalni, IF(_xlpm.prvni=1, 2, _xlpm.prvni),INDEX(_xlpm.rozsah, _xlpm.finalni))</f>
        <v>1100</v>
      </c>
      <c r="BA227" cm="1">
        <f t="array" aca="1" ref="BA227" ca="1">INDEX($J$3:$J$10001,MATCH(AZ227,$J$3:$J$10004,0)-1)</f>
        <v>1000</v>
      </c>
      <c r="BB227">
        <f t="shared" ca="1" si="75"/>
        <v>300</v>
      </c>
      <c r="BC227">
        <f t="shared" ca="1" si="75"/>
        <v>290</v>
      </c>
      <c r="BD227">
        <f t="shared" ca="1" si="74"/>
        <v>10</v>
      </c>
      <c r="BE227">
        <f t="shared" ca="1" si="67"/>
        <v>290.18094280000003</v>
      </c>
      <c r="BF227">
        <f t="shared" ca="1" si="71"/>
        <v>299.9209076679993</v>
      </c>
      <c r="BG227">
        <f t="shared" ca="1" si="68"/>
        <v>299.9209076679993</v>
      </c>
      <c r="BH227" cm="1">
        <f t="array" aca="1" ref="BH227" ca="1">_xlfn.LET(_xlpm.rozsah, $J$3:$J$10001,_xlpm.podminka, (_xlpm.rozsah&gt;E227)*(ISNUMBER(_xlpm.rozsah)),_xlpm.indexy, IF(_xlpm.podminka, ROW(_xlpm.rozsah)-MIN(ROW(_xlpm.rozsah))+1),_xlpm.prvni, MIN(_xlpm.indexy),_xlpm.finalni, IF(_xlpm.prvni=1, 2, _xlpm.prvni),INDEX(_xlpm.rozsah, _xlpm.finalni))</f>
        <v>1100</v>
      </c>
      <c r="BI227" cm="1">
        <f t="array" aca="1" ref="BI227" ca="1">INDEX($J$3:$J$10001,MATCH(BH227,$J$3:$J$10004,0)-1)</f>
        <v>1000</v>
      </c>
      <c r="BJ227">
        <f t="shared" ca="1" si="61"/>
        <v>300</v>
      </c>
      <c r="BK227">
        <f t="shared" ca="1" si="61"/>
        <v>290</v>
      </c>
      <c r="BL227">
        <f t="shared" ca="1" si="72"/>
        <v>10</v>
      </c>
      <c r="BM227">
        <f t="shared" ca="1" si="69"/>
        <v>290.0790923320007</v>
      </c>
    </row>
    <row r="228" spans="1:65" x14ac:dyDescent="0.25">
      <c r="A228" s="64">
        <v>225</v>
      </c>
      <c r="B228" s="64">
        <v>64</v>
      </c>
      <c r="C228" s="64">
        <v>23</v>
      </c>
      <c r="D228" s="18">
        <v>225</v>
      </c>
      <c r="E228" s="21">
        <f t="shared" ca="1" si="62"/>
        <v>1682.6684964430597</v>
      </c>
      <c r="F228" s="22">
        <f t="shared" ca="1" si="63"/>
        <v>80.818899665447702</v>
      </c>
      <c r="G228" s="23">
        <v>225</v>
      </c>
      <c r="H228" s="24">
        <f t="shared" ca="1" si="64"/>
        <v>1680.1614079999999</v>
      </c>
      <c r="I228" s="25">
        <f t="shared" ca="1" si="65"/>
        <v>80.865030092799998</v>
      </c>
      <c r="J228" s="155"/>
      <c r="K228" s="155"/>
      <c r="L228" s="129">
        <f t="shared" si="70"/>
        <v>0</v>
      </c>
      <c r="AX228">
        <f t="shared" ca="1" si="73"/>
        <v>351.58708736</v>
      </c>
      <c r="AY228">
        <f t="shared" ca="1" si="66"/>
        <v>356.41291264</v>
      </c>
      <c r="AZ228" cm="1">
        <f t="array" aca="1" ref="AZ228" ca="1">_xlfn.LET(_xlpm.rozsah, $J$3:$J$10001,_xlpm.podminka, (_xlpm.rozsah&gt;H228)*(ISNUMBER(_xlpm.rozsah)),_xlpm.indexy, IF(_xlpm.podminka, ROW(_xlpm.rozsah)-MIN(ROW(_xlpm.rozsah))+1),_xlpm.prvni, MIN(_xlpm.indexy),_xlpm.finalni, IF(_xlpm.prvni=1, 2, _xlpm.prvni),INDEX(_xlpm.rozsah, _xlpm.finalni))</f>
        <v>1700</v>
      </c>
      <c r="BA228" cm="1">
        <f t="array" aca="1" ref="BA228" ca="1">INDEX($J$3:$J$10001,MATCH(AZ228,$J$3:$J$10004,0)-1)</f>
        <v>1600</v>
      </c>
      <c r="BB228">
        <f t="shared" ca="1" si="75"/>
        <v>350</v>
      </c>
      <c r="BC228">
        <f t="shared" ca="1" si="75"/>
        <v>358</v>
      </c>
      <c r="BD228">
        <f t="shared" ca="1" si="74"/>
        <v>-8</v>
      </c>
      <c r="BE228">
        <f t="shared" ca="1" si="67"/>
        <v>351.58708736</v>
      </c>
      <c r="BF228">
        <f t="shared" ca="1" si="71"/>
        <v>351.38652028455522</v>
      </c>
      <c r="BG228">
        <f t="shared" ca="1" si="68"/>
        <v>356.61347971544478</v>
      </c>
      <c r="BH228" cm="1">
        <f t="array" aca="1" ref="BH228" ca="1">_xlfn.LET(_xlpm.rozsah, $J$3:$J$10001,_xlpm.podminka, (_xlpm.rozsah&gt;E228)*(ISNUMBER(_xlpm.rozsah)),_xlpm.indexy, IF(_xlpm.podminka, ROW(_xlpm.rozsah)-MIN(ROW(_xlpm.rozsah))+1),_xlpm.prvni, MIN(_xlpm.indexy),_xlpm.finalni, IF(_xlpm.prvni=1, 2, _xlpm.prvni),INDEX(_xlpm.rozsah, _xlpm.finalni))</f>
        <v>1700</v>
      </c>
      <c r="BI228" cm="1">
        <f t="array" aca="1" ref="BI228" ca="1">INDEX($J$3:$J$10001,MATCH(BH228,$J$3:$J$10004,0)-1)</f>
        <v>1600</v>
      </c>
      <c r="BJ228">
        <f t="shared" ca="1" si="61"/>
        <v>350</v>
      </c>
      <c r="BK228">
        <f t="shared" ca="1" si="61"/>
        <v>358</v>
      </c>
      <c r="BL228">
        <f t="shared" ca="1" si="72"/>
        <v>-8</v>
      </c>
      <c r="BM228">
        <f t="shared" ca="1" si="69"/>
        <v>351.38652028455522</v>
      </c>
    </row>
    <row r="229" spans="1:65" x14ac:dyDescent="0.25">
      <c r="A229" s="64">
        <v>226</v>
      </c>
      <c r="B229" s="64">
        <v>81</v>
      </c>
      <c r="C229" s="64">
        <v>20</v>
      </c>
      <c r="D229" s="18">
        <v>226</v>
      </c>
      <c r="E229" s="21">
        <f t="shared" ca="1" si="62"/>
        <v>1943.6898158107474</v>
      </c>
      <c r="F229" s="22">
        <f t="shared" ca="1" si="63"/>
        <v>61.801925894056076</v>
      </c>
      <c r="G229" s="28">
        <v>226</v>
      </c>
      <c r="H229" s="24">
        <f t="shared" ca="1" si="64"/>
        <v>1940.5167819999999</v>
      </c>
      <c r="I229" s="25">
        <f t="shared" ca="1" si="65"/>
        <v>61.903462976</v>
      </c>
      <c r="J229" s="155"/>
      <c r="K229" s="155"/>
      <c r="L229" s="129">
        <f t="shared" si="70"/>
        <v>0</v>
      </c>
      <c r="AX229">
        <f t="shared" ca="1" si="73"/>
        <v>309.51731488000001</v>
      </c>
      <c r="AY229">
        <f t="shared" ca="1" si="66"/>
        <v>306.48268511999999</v>
      </c>
      <c r="AZ229" cm="1">
        <f t="array" aca="1" ref="AZ229" ca="1">_xlfn.LET(_xlpm.rozsah, $J$3:$J$10001,_xlpm.podminka, (_xlpm.rozsah&gt;H229)*(ISNUMBER(_xlpm.rozsah)),_xlpm.indexy, IF(_xlpm.podminka, ROW(_xlpm.rozsah)-MIN(ROW(_xlpm.rozsah))+1),_xlpm.prvni, MIN(_xlpm.indexy),_xlpm.finalni, IF(_xlpm.prvni=1, 2, _xlpm.prvni),INDEX(_xlpm.rozsah, _xlpm.finalni))</f>
        <v>2000</v>
      </c>
      <c r="BA229" cm="1">
        <f t="array" aca="1" ref="BA229" ca="1">INDEX($J$3:$J$10001,MATCH(AZ229,$J$3:$J$10004,0)-1)</f>
        <v>1900</v>
      </c>
      <c r="BB229">
        <f t="shared" ca="1" si="75"/>
        <v>300</v>
      </c>
      <c r="BC229">
        <f t="shared" ca="1" si="75"/>
        <v>316</v>
      </c>
      <c r="BD229">
        <f t="shared" ca="1" si="74"/>
        <v>-16</v>
      </c>
      <c r="BE229">
        <f t="shared" ca="1" si="67"/>
        <v>309.51731488000001</v>
      </c>
      <c r="BF229">
        <f t="shared" ca="1" si="71"/>
        <v>309.0096294702804</v>
      </c>
      <c r="BG229">
        <f t="shared" ca="1" si="68"/>
        <v>306.9903705297196</v>
      </c>
      <c r="BH229" cm="1">
        <f t="array" aca="1" ref="BH229" ca="1">_xlfn.LET(_xlpm.rozsah, $J$3:$J$10001,_xlpm.podminka, (_xlpm.rozsah&gt;E229)*(ISNUMBER(_xlpm.rozsah)),_xlpm.indexy, IF(_xlpm.podminka, ROW(_xlpm.rozsah)-MIN(ROW(_xlpm.rozsah))+1),_xlpm.prvni, MIN(_xlpm.indexy),_xlpm.finalni, IF(_xlpm.prvni=1, 2, _xlpm.prvni),INDEX(_xlpm.rozsah, _xlpm.finalni))</f>
        <v>2000</v>
      </c>
      <c r="BI229" cm="1">
        <f t="array" aca="1" ref="BI229" ca="1">INDEX($J$3:$J$10001,MATCH(BH229,$J$3:$J$10004,0)-1)</f>
        <v>1900</v>
      </c>
      <c r="BJ229">
        <f t="shared" ca="1" si="61"/>
        <v>300</v>
      </c>
      <c r="BK229">
        <f t="shared" ca="1" si="61"/>
        <v>316</v>
      </c>
      <c r="BL229">
        <f t="shared" ca="1" si="72"/>
        <v>-16</v>
      </c>
      <c r="BM229">
        <f t="shared" ca="1" si="69"/>
        <v>309.0096294702804</v>
      </c>
    </row>
    <row r="230" spans="1:65" x14ac:dyDescent="0.25">
      <c r="A230" s="64">
        <v>227</v>
      </c>
      <c r="B230" s="64">
        <v>83</v>
      </c>
      <c r="C230" s="64">
        <v>11</v>
      </c>
      <c r="D230" s="18">
        <v>227</v>
      </c>
      <c r="E230" s="21">
        <f t="shared" ca="1" si="62"/>
        <v>1974.398206324593</v>
      </c>
      <c r="F230" s="22">
        <f t="shared" ca="1" si="63"/>
        <v>33.450591568687166</v>
      </c>
      <c r="G230" s="23">
        <v>227</v>
      </c>
      <c r="H230" s="24">
        <f t="shared" ca="1" si="64"/>
        <v>1971.1468259999999</v>
      </c>
      <c r="I230" s="25">
        <f t="shared" ca="1" si="65"/>
        <v>33.507815862400001</v>
      </c>
      <c r="J230" s="155"/>
      <c r="K230" s="155"/>
      <c r="L230" s="129">
        <f t="shared" si="70"/>
        <v>0</v>
      </c>
      <c r="AX230">
        <f t="shared" ca="1" si="73"/>
        <v>304.61650784</v>
      </c>
      <c r="AY230">
        <f t="shared" ca="1" si="66"/>
        <v>311.38349216</v>
      </c>
      <c r="AZ230" cm="1">
        <f t="array" aca="1" ref="AZ230" ca="1">_xlfn.LET(_xlpm.rozsah, $J$3:$J$10001,_xlpm.podminka, (_xlpm.rozsah&gt;H230)*(ISNUMBER(_xlpm.rozsah)),_xlpm.indexy, IF(_xlpm.podminka, ROW(_xlpm.rozsah)-MIN(ROW(_xlpm.rozsah))+1),_xlpm.prvni, MIN(_xlpm.indexy),_xlpm.finalni, IF(_xlpm.prvni=1, 2, _xlpm.prvni),INDEX(_xlpm.rozsah, _xlpm.finalni))</f>
        <v>2000</v>
      </c>
      <c r="BA230" cm="1">
        <f t="array" aca="1" ref="BA230" ca="1">INDEX($J$3:$J$10001,MATCH(AZ230,$J$3:$J$10004,0)-1)</f>
        <v>1900</v>
      </c>
      <c r="BB230">
        <f t="shared" ca="1" si="75"/>
        <v>300</v>
      </c>
      <c r="BC230">
        <f t="shared" ca="1" si="75"/>
        <v>316</v>
      </c>
      <c r="BD230">
        <f t="shared" ca="1" si="74"/>
        <v>-16</v>
      </c>
      <c r="BE230">
        <f t="shared" ca="1" si="67"/>
        <v>304.61650784</v>
      </c>
      <c r="BF230">
        <f t="shared" ca="1" si="71"/>
        <v>304.09628698806512</v>
      </c>
      <c r="BG230">
        <f t="shared" ca="1" si="68"/>
        <v>311.90371301193488</v>
      </c>
      <c r="BH230" cm="1">
        <f t="array" aca="1" ref="BH230" ca="1">_xlfn.LET(_xlpm.rozsah, $J$3:$J$10001,_xlpm.podminka, (_xlpm.rozsah&gt;E230)*(ISNUMBER(_xlpm.rozsah)),_xlpm.indexy, IF(_xlpm.podminka, ROW(_xlpm.rozsah)-MIN(ROW(_xlpm.rozsah))+1),_xlpm.prvni, MIN(_xlpm.indexy),_xlpm.finalni, IF(_xlpm.prvni=1, 2, _xlpm.prvni),INDEX(_xlpm.rozsah, _xlpm.finalni))</f>
        <v>2000</v>
      </c>
      <c r="BI230" cm="1">
        <f t="array" aca="1" ref="BI230" ca="1">INDEX($J$3:$J$10001,MATCH(BH230,$J$3:$J$10004,0)-1)</f>
        <v>1900</v>
      </c>
      <c r="BJ230">
        <f t="shared" ca="1" si="61"/>
        <v>300</v>
      </c>
      <c r="BK230">
        <f t="shared" ca="1" si="61"/>
        <v>316</v>
      </c>
      <c r="BL230">
        <f t="shared" ca="1" si="72"/>
        <v>-16</v>
      </c>
      <c r="BM230">
        <f t="shared" ca="1" si="69"/>
        <v>304.09628698806512</v>
      </c>
    </row>
    <row r="231" spans="1:65" x14ac:dyDescent="0.25">
      <c r="A231" s="64">
        <v>228</v>
      </c>
      <c r="B231" s="64">
        <v>79</v>
      </c>
      <c r="C231" s="64">
        <v>23</v>
      </c>
      <c r="D231" s="18">
        <v>228</v>
      </c>
      <c r="E231" s="21">
        <f t="shared" ca="1" si="62"/>
        <v>1912.9814252969018</v>
      </c>
      <c r="F231" s="22">
        <f t="shared" ca="1" si="63"/>
        <v>72.202283549074025</v>
      </c>
      <c r="G231" s="28">
        <v>228</v>
      </c>
      <c r="H231" s="24">
        <f t="shared" ca="1" si="64"/>
        <v>1909.8867379999999</v>
      </c>
      <c r="I231" s="25">
        <f t="shared" ca="1" si="65"/>
        <v>72.316168041600008</v>
      </c>
      <c r="J231" s="155"/>
      <c r="K231" s="155"/>
      <c r="L231" s="129">
        <f t="shared" si="70"/>
        <v>0</v>
      </c>
      <c r="AX231">
        <f t="shared" ca="1" si="73"/>
        <v>314.41812192000003</v>
      </c>
      <c r="AY231">
        <f t="shared" ca="1" si="66"/>
        <v>301.58187807999997</v>
      </c>
      <c r="AZ231" cm="1">
        <f t="array" aca="1" ref="AZ231" ca="1">_xlfn.LET(_xlpm.rozsah, $J$3:$J$10001,_xlpm.podminka, (_xlpm.rozsah&gt;H231)*(ISNUMBER(_xlpm.rozsah)),_xlpm.indexy, IF(_xlpm.podminka, ROW(_xlpm.rozsah)-MIN(ROW(_xlpm.rozsah))+1),_xlpm.prvni, MIN(_xlpm.indexy),_xlpm.finalni, IF(_xlpm.prvni=1, 2, _xlpm.prvni),INDEX(_xlpm.rozsah, _xlpm.finalni))</f>
        <v>2000</v>
      </c>
      <c r="BA231" cm="1">
        <f t="array" aca="1" ref="BA231" ca="1">INDEX($J$3:$J$10001,MATCH(AZ231,$J$3:$J$10004,0)-1)</f>
        <v>1900</v>
      </c>
      <c r="BB231">
        <f t="shared" ca="1" si="75"/>
        <v>300</v>
      </c>
      <c r="BC231">
        <f t="shared" ca="1" si="75"/>
        <v>316</v>
      </c>
      <c r="BD231">
        <f t="shared" ca="1" si="74"/>
        <v>-16</v>
      </c>
      <c r="BE231">
        <f t="shared" ca="1" si="67"/>
        <v>314.41812192000003</v>
      </c>
      <c r="BF231">
        <f t="shared" ca="1" si="71"/>
        <v>313.92297195249574</v>
      </c>
      <c r="BG231">
        <f t="shared" ca="1" si="68"/>
        <v>302.07702804750426</v>
      </c>
      <c r="BH231" cm="1">
        <f t="array" aca="1" ref="BH231" ca="1">_xlfn.LET(_xlpm.rozsah, $J$3:$J$10001,_xlpm.podminka, (_xlpm.rozsah&gt;E231)*(ISNUMBER(_xlpm.rozsah)),_xlpm.indexy, IF(_xlpm.podminka, ROW(_xlpm.rozsah)-MIN(ROW(_xlpm.rozsah))+1),_xlpm.prvni, MIN(_xlpm.indexy),_xlpm.finalni, IF(_xlpm.prvni=1, 2, _xlpm.prvni),INDEX(_xlpm.rozsah, _xlpm.finalni))</f>
        <v>2000</v>
      </c>
      <c r="BI231" cm="1">
        <f t="array" aca="1" ref="BI231" ca="1">INDEX($J$3:$J$10001,MATCH(BH231,$J$3:$J$10004,0)-1)</f>
        <v>1900</v>
      </c>
      <c r="BJ231">
        <f t="shared" ca="1" si="61"/>
        <v>300</v>
      </c>
      <c r="BK231">
        <f t="shared" ca="1" si="61"/>
        <v>316</v>
      </c>
      <c r="BL231">
        <f t="shared" ca="1" si="72"/>
        <v>-16</v>
      </c>
      <c r="BM231">
        <f t="shared" ca="1" si="69"/>
        <v>313.92297195249574</v>
      </c>
    </row>
    <row r="232" spans="1:65" x14ac:dyDescent="0.25">
      <c r="A232" s="64">
        <v>229</v>
      </c>
      <c r="B232" s="64">
        <v>76</v>
      </c>
      <c r="C232" s="64">
        <v>31</v>
      </c>
      <c r="D232" s="18">
        <v>229</v>
      </c>
      <c r="E232" s="21">
        <f t="shared" ca="1" si="62"/>
        <v>1866.9188395261335</v>
      </c>
      <c r="F232" s="22">
        <f t="shared" ca="1" si="63"/>
        <v>99.703377156972763</v>
      </c>
      <c r="G232" s="23">
        <v>229</v>
      </c>
      <c r="H232" s="24">
        <f t="shared" ca="1" si="64"/>
        <v>1863.9416719999999</v>
      </c>
      <c r="I232" s="25">
        <f t="shared" ca="1" si="65"/>
        <v>99.860273885599995</v>
      </c>
      <c r="J232" s="155"/>
      <c r="K232" s="155"/>
      <c r="L232" s="129">
        <f t="shared" si="70"/>
        <v>0</v>
      </c>
      <c r="AX232">
        <f t="shared" ca="1" si="73"/>
        <v>322.12991576000002</v>
      </c>
      <c r="AY232">
        <f t="shared" ca="1" si="66"/>
        <v>326.87008423999998</v>
      </c>
      <c r="AZ232" cm="1">
        <f t="array" aca="1" ref="AZ232" ca="1">_xlfn.LET(_xlpm.rozsah, $J$3:$J$10001,_xlpm.podminka, (_xlpm.rozsah&gt;H232)*(ISNUMBER(_xlpm.rozsah)),_xlpm.indexy, IF(_xlpm.podminka, ROW(_xlpm.rozsah)-MIN(ROW(_xlpm.rozsah))+1),_xlpm.prvni, MIN(_xlpm.indexy),_xlpm.finalni, IF(_xlpm.prvni=1, 2, _xlpm.prvni),INDEX(_xlpm.rozsah, _xlpm.finalni))</f>
        <v>1900</v>
      </c>
      <c r="BA232" cm="1">
        <f t="array" aca="1" ref="BA232" ca="1">INDEX($J$3:$J$10001,MATCH(AZ232,$J$3:$J$10004,0)-1)</f>
        <v>1800</v>
      </c>
      <c r="BB232">
        <f t="shared" ca="1" si="75"/>
        <v>316</v>
      </c>
      <c r="BC232">
        <f t="shared" ca="1" si="75"/>
        <v>333</v>
      </c>
      <c r="BD232">
        <f t="shared" ca="1" si="74"/>
        <v>-17</v>
      </c>
      <c r="BE232">
        <f t="shared" ca="1" si="67"/>
        <v>322.12991576000002</v>
      </c>
      <c r="BF232">
        <f t="shared" ca="1" si="71"/>
        <v>321.62379728055731</v>
      </c>
      <c r="BG232">
        <f t="shared" ca="1" si="68"/>
        <v>327.37620271944269</v>
      </c>
      <c r="BH232" cm="1">
        <f t="array" aca="1" ref="BH232" ca="1">_xlfn.LET(_xlpm.rozsah, $J$3:$J$10001,_xlpm.podminka, (_xlpm.rozsah&gt;E232)*(ISNUMBER(_xlpm.rozsah)),_xlpm.indexy, IF(_xlpm.podminka, ROW(_xlpm.rozsah)-MIN(ROW(_xlpm.rozsah))+1),_xlpm.prvni, MIN(_xlpm.indexy),_xlpm.finalni, IF(_xlpm.prvni=1, 2, _xlpm.prvni),INDEX(_xlpm.rozsah, _xlpm.finalni))</f>
        <v>1900</v>
      </c>
      <c r="BI232" cm="1">
        <f t="array" aca="1" ref="BI232" ca="1">INDEX($J$3:$J$10001,MATCH(BH232,$J$3:$J$10004,0)-1)</f>
        <v>1800</v>
      </c>
      <c r="BJ232">
        <f t="shared" ca="1" si="61"/>
        <v>316</v>
      </c>
      <c r="BK232">
        <f t="shared" ca="1" si="61"/>
        <v>333</v>
      </c>
      <c r="BL232">
        <f t="shared" ca="1" si="72"/>
        <v>-17</v>
      </c>
      <c r="BM232">
        <f t="shared" ca="1" si="69"/>
        <v>321.62379728055731</v>
      </c>
    </row>
    <row r="233" spans="1:65" x14ac:dyDescent="0.25">
      <c r="A233" s="64">
        <v>230</v>
      </c>
      <c r="B233" s="64">
        <v>68</v>
      </c>
      <c r="C233" s="64">
        <v>24</v>
      </c>
      <c r="D233" s="18">
        <v>230</v>
      </c>
      <c r="E233" s="21">
        <f t="shared" ca="1" si="62"/>
        <v>1744.085277470751</v>
      </c>
      <c r="F233" s="22">
        <f t="shared" ca="1" si="63"/>
        <v>82.201320679193358</v>
      </c>
      <c r="G233" s="28">
        <v>230</v>
      </c>
      <c r="H233" s="24">
        <f t="shared" ca="1" si="64"/>
        <v>1741.4214959999999</v>
      </c>
      <c r="I233" s="25">
        <f t="shared" ca="1" si="65"/>
        <v>82.310002963200006</v>
      </c>
      <c r="J233" s="155"/>
      <c r="K233" s="155"/>
      <c r="L233" s="129">
        <f t="shared" si="70"/>
        <v>0</v>
      </c>
      <c r="AX233">
        <f t="shared" ca="1" si="73"/>
        <v>342.95834568000004</v>
      </c>
      <c r="AY233">
        <f t="shared" ca="1" si="66"/>
        <v>340.04165431999996</v>
      </c>
      <c r="AZ233" cm="1">
        <f t="array" aca="1" ref="AZ233" ca="1">_xlfn.LET(_xlpm.rozsah, $J$3:$J$10001,_xlpm.podminka, (_xlpm.rozsah&gt;H233)*(ISNUMBER(_xlpm.rozsah)),_xlpm.indexy, IF(_xlpm.podminka, ROW(_xlpm.rozsah)-MIN(ROW(_xlpm.rozsah))+1),_xlpm.prvni, MIN(_xlpm.indexy),_xlpm.finalni, IF(_xlpm.prvni=1, 2, _xlpm.prvni),INDEX(_xlpm.rozsah, _xlpm.finalni))</f>
        <v>1800</v>
      </c>
      <c r="BA233" cm="1">
        <f t="array" aca="1" ref="BA233" ca="1">INDEX($J$3:$J$10001,MATCH(AZ233,$J$3:$J$10004,0)-1)</f>
        <v>1700</v>
      </c>
      <c r="BB233">
        <f t="shared" ca="1" si="75"/>
        <v>333</v>
      </c>
      <c r="BC233">
        <f t="shared" ca="1" si="75"/>
        <v>350</v>
      </c>
      <c r="BD233">
        <f t="shared" ca="1" si="74"/>
        <v>-17</v>
      </c>
      <c r="BE233">
        <f t="shared" ca="1" si="67"/>
        <v>342.95834568000004</v>
      </c>
      <c r="BF233">
        <f t="shared" ca="1" si="71"/>
        <v>342.50550282997233</v>
      </c>
      <c r="BG233">
        <f t="shared" ca="1" si="68"/>
        <v>340.49449717002767</v>
      </c>
      <c r="BH233" cm="1">
        <f t="array" aca="1" ref="BH233" ca="1">_xlfn.LET(_xlpm.rozsah, $J$3:$J$10001,_xlpm.podminka, (_xlpm.rozsah&gt;E233)*(ISNUMBER(_xlpm.rozsah)),_xlpm.indexy, IF(_xlpm.podminka, ROW(_xlpm.rozsah)-MIN(ROW(_xlpm.rozsah))+1),_xlpm.prvni, MIN(_xlpm.indexy),_xlpm.finalni, IF(_xlpm.prvni=1, 2, _xlpm.prvni),INDEX(_xlpm.rozsah, _xlpm.finalni))</f>
        <v>1800</v>
      </c>
      <c r="BI233" cm="1">
        <f t="array" aca="1" ref="BI233" ca="1">INDEX($J$3:$J$10001,MATCH(BH233,$J$3:$J$10004,0)-1)</f>
        <v>1700</v>
      </c>
      <c r="BJ233">
        <f t="shared" ca="1" si="61"/>
        <v>333</v>
      </c>
      <c r="BK233">
        <f t="shared" ca="1" si="61"/>
        <v>350</v>
      </c>
      <c r="BL233">
        <f t="shared" ca="1" si="72"/>
        <v>-17</v>
      </c>
      <c r="BM233">
        <f t="shared" ca="1" si="69"/>
        <v>342.50550282997233</v>
      </c>
    </row>
    <row r="234" spans="1:65" x14ac:dyDescent="0.25">
      <c r="A234" s="64">
        <v>231</v>
      </c>
      <c r="B234" s="64">
        <v>59</v>
      </c>
      <c r="C234" s="64">
        <v>33</v>
      </c>
      <c r="D234" s="18">
        <v>231</v>
      </c>
      <c r="E234" s="21">
        <f t="shared" ca="1" si="62"/>
        <v>1605.8975201584456</v>
      </c>
      <c r="F234" s="22">
        <f t="shared" ca="1" si="63"/>
        <v>117.98430546781705</v>
      </c>
      <c r="G234" s="23">
        <v>231</v>
      </c>
      <c r="H234" s="24">
        <f t="shared" ca="1" si="64"/>
        <v>1603.5862979999999</v>
      </c>
      <c r="I234" s="25">
        <f t="shared" ca="1" si="65"/>
        <v>118.04532173280001</v>
      </c>
      <c r="J234" s="155"/>
      <c r="K234" s="155"/>
      <c r="L234" s="129">
        <f t="shared" si="70"/>
        <v>0</v>
      </c>
      <c r="AX234">
        <f t="shared" ca="1" si="73"/>
        <v>357.71309616000002</v>
      </c>
      <c r="AY234">
        <f t="shared" ca="1" si="66"/>
        <v>350.28690383999998</v>
      </c>
      <c r="AZ234" cm="1">
        <f t="array" aca="1" ref="AZ234" ca="1">_xlfn.LET(_xlpm.rozsah, $J$3:$J$10001,_xlpm.podminka, (_xlpm.rozsah&gt;H234)*(ISNUMBER(_xlpm.rozsah)),_xlpm.indexy, IF(_xlpm.podminka, ROW(_xlpm.rozsah)-MIN(ROW(_xlpm.rozsah))+1),_xlpm.prvni, MIN(_xlpm.indexy),_xlpm.finalni, IF(_xlpm.prvni=1, 2, _xlpm.prvni),INDEX(_xlpm.rozsah, _xlpm.finalni))</f>
        <v>1700</v>
      </c>
      <c r="BA234" cm="1">
        <f t="array" aca="1" ref="BA234" ca="1">INDEX($J$3:$J$10001,MATCH(AZ234,$J$3:$J$10004,0)-1)</f>
        <v>1600</v>
      </c>
      <c r="BB234">
        <f t="shared" ca="1" si="75"/>
        <v>350</v>
      </c>
      <c r="BC234">
        <f t="shared" ca="1" si="75"/>
        <v>358</v>
      </c>
      <c r="BD234">
        <f t="shared" ca="1" si="74"/>
        <v>-8</v>
      </c>
      <c r="BE234">
        <f t="shared" ca="1" si="67"/>
        <v>357.71309616000002</v>
      </c>
      <c r="BF234">
        <f t="shared" ca="1" si="71"/>
        <v>357.52819838732438</v>
      </c>
      <c r="BG234">
        <f t="shared" ca="1" si="68"/>
        <v>350.47180161267562</v>
      </c>
      <c r="BH234" cm="1">
        <f t="array" aca="1" ref="BH234" ca="1">_xlfn.LET(_xlpm.rozsah, $J$3:$J$10001,_xlpm.podminka, (_xlpm.rozsah&gt;E234)*(ISNUMBER(_xlpm.rozsah)),_xlpm.indexy, IF(_xlpm.podminka, ROW(_xlpm.rozsah)-MIN(ROW(_xlpm.rozsah))+1),_xlpm.prvni, MIN(_xlpm.indexy),_xlpm.finalni, IF(_xlpm.prvni=1, 2, _xlpm.prvni),INDEX(_xlpm.rozsah, _xlpm.finalni))</f>
        <v>1700</v>
      </c>
      <c r="BI234" cm="1">
        <f t="array" aca="1" ref="BI234" ca="1">INDEX($J$3:$J$10001,MATCH(BH234,$J$3:$J$10004,0)-1)</f>
        <v>1600</v>
      </c>
      <c r="BJ234">
        <f t="shared" ca="1" si="61"/>
        <v>350</v>
      </c>
      <c r="BK234">
        <f t="shared" ca="1" si="61"/>
        <v>358</v>
      </c>
      <c r="BL234">
        <f t="shared" ca="1" si="72"/>
        <v>-8</v>
      </c>
      <c r="BM234">
        <f t="shared" ca="1" si="69"/>
        <v>357.52819838732438</v>
      </c>
    </row>
    <row r="235" spans="1:65" x14ac:dyDescent="0.25">
      <c r="A235" s="64">
        <v>232</v>
      </c>
      <c r="B235" s="64">
        <v>59</v>
      </c>
      <c r="C235" s="64">
        <v>3</v>
      </c>
      <c r="D235" s="18">
        <v>232</v>
      </c>
      <c r="E235" s="21">
        <f t="shared" ca="1" si="62"/>
        <v>1605.8975201584456</v>
      </c>
      <c r="F235" s="22">
        <f t="shared" ca="1" si="63"/>
        <v>10.72584595161973</v>
      </c>
      <c r="G235" s="28">
        <v>232</v>
      </c>
      <c r="H235" s="24">
        <f t="shared" ca="1" si="64"/>
        <v>1603.5862979999999</v>
      </c>
      <c r="I235" s="25">
        <f t="shared" ca="1" si="65"/>
        <v>10.7313928848</v>
      </c>
      <c r="J235" s="155"/>
      <c r="K235" s="155"/>
      <c r="L235" s="129">
        <f t="shared" si="70"/>
        <v>0</v>
      </c>
      <c r="AX235">
        <f t="shared" ca="1" si="73"/>
        <v>357.71309616000002</v>
      </c>
      <c r="AY235">
        <f t="shared" ca="1" si="66"/>
        <v>350.28690383999998</v>
      </c>
      <c r="AZ235" cm="1">
        <f t="array" aca="1" ref="AZ235" ca="1">_xlfn.LET(_xlpm.rozsah, $J$3:$J$10001,_xlpm.podminka, (_xlpm.rozsah&gt;H235)*(ISNUMBER(_xlpm.rozsah)),_xlpm.indexy, IF(_xlpm.podminka, ROW(_xlpm.rozsah)-MIN(ROW(_xlpm.rozsah))+1),_xlpm.prvni, MIN(_xlpm.indexy),_xlpm.finalni, IF(_xlpm.prvni=1, 2, _xlpm.prvni),INDEX(_xlpm.rozsah, _xlpm.finalni))</f>
        <v>1700</v>
      </c>
      <c r="BA235" cm="1">
        <f t="array" aca="1" ref="BA235" ca="1">INDEX($J$3:$J$10001,MATCH(AZ235,$J$3:$J$10004,0)-1)</f>
        <v>1600</v>
      </c>
      <c r="BB235">
        <f t="shared" ca="1" si="75"/>
        <v>350</v>
      </c>
      <c r="BC235">
        <f t="shared" ca="1" si="75"/>
        <v>358</v>
      </c>
      <c r="BD235">
        <f t="shared" ca="1" si="74"/>
        <v>-8</v>
      </c>
      <c r="BE235">
        <f t="shared" ca="1" si="67"/>
        <v>357.71309616000002</v>
      </c>
      <c r="BF235">
        <f t="shared" ca="1" si="71"/>
        <v>357.52819838732438</v>
      </c>
      <c r="BG235">
        <f t="shared" ca="1" si="68"/>
        <v>350.47180161267562</v>
      </c>
      <c r="BH235" cm="1">
        <f t="array" aca="1" ref="BH235" ca="1">_xlfn.LET(_xlpm.rozsah, $J$3:$J$10001,_xlpm.podminka, (_xlpm.rozsah&gt;E235)*(ISNUMBER(_xlpm.rozsah)),_xlpm.indexy, IF(_xlpm.podminka, ROW(_xlpm.rozsah)-MIN(ROW(_xlpm.rozsah))+1),_xlpm.prvni, MIN(_xlpm.indexy),_xlpm.finalni, IF(_xlpm.prvni=1, 2, _xlpm.prvni),INDEX(_xlpm.rozsah, _xlpm.finalni))</f>
        <v>1700</v>
      </c>
      <c r="BI235" cm="1">
        <f t="array" aca="1" ref="BI235" ca="1">INDEX($J$3:$J$10001,MATCH(BH235,$J$3:$J$10004,0)-1)</f>
        <v>1600</v>
      </c>
      <c r="BJ235">
        <f t="shared" ca="1" si="61"/>
        <v>350</v>
      </c>
      <c r="BK235">
        <f t="shared" ca="1" si="61"/>
        <v>358</v>
      </c>
      <c r="BL235">
        <f t="shared" ca="1" si="72"/>
        <v>-8</v>
      </c>
      <c r="BM235">
        <f t="shared" ca="1" si="69"/>
        <v>357.52819838732438</v>
      </c>
    </row>
    <row r="236" spans="1:65" x14ac:dyDescent="0.25">
      <c r="A236" s="64">
        <v>233</v>
      </c>
      <c r="B236" s="64">
        <v>25</v>
      </c>
      <c r="C236" s="64">
        <v>7</v>
      </c>
      <c r="D236" s="18">
        <v>233</v>
      </c>
      <c r="E236" s="21">
        <f t="shared" ca="1" si="62"/>
        <v>1083.8548814230703</v>
      </c>
      <c r="F236" s="22">
        <f t="shared" ca="1" si="63"/>
        <v>20.886984169961494</v>
      </c>
      <c r="G236" s="23">
        <v>233</v>
      </c>
      <c r="H236" s="24">
        <f t="shared" ca="1" si="64"/>
        <v>1082.87555</v>
      </c>
      <c r="I236" s="25">
        <f t="shared" ca="1" si="65"/>
        <v>20.880128850000002</v>
      </c>
      <c r="J236" s="155"/>
      <c r="K236" s="155"/>
      <c r="L236" s="129">
        <f t="shared" si="70"/>
        <v>0</v>
      </c>
      <c r="AX236">
        <f t="shared" ca="1" si="73"/>
        <v>298.287555</v>
      </c>
      <c r="AY236">
        <f t="shared" ca="1" si="66"/>
        <v>298.287555</v>
      </c>
      <c r="AZ236" cm="1">
        <f t="array" aca="1" ref="AZ236" ca="1">_xlfn.LET(_xlpm.rozsah, $J$3:$J$10001,_xlpm.podminka, (_xlpm.rozsah&gt;H236)*(ISNUMBER(_xlpm.rozsah)),_xlpm.indexy, IF(_xlpm.podminka, ROW(_xlpm.rozsah)-MIN(ROW(_xlpm.rozsah))+1),_xlpm.prvni, MIN(_xlpm.indexy),_xlpm.finalni, IF(_xlpm.prvni=1, 2, _xlpm.prvni),INDEX(_xlpm.rozsah, _xlpm.finalni))</f>
        <v>1100</v>
      </c>
      <c r="BA236" cm="1">
        <f t="array" aca="1" ref="BA236" ca="1">INDEX($J$3:$J$10001,MATCH(AZ236,$J$3:$J$10004,0)-1)</f>
        <v>1000</v>
      </c>
      <c r="BB236">
        <f t="shared" ca="1" si="75"/>
        <v>300</v>
      </c>
      <c r="BC236">
        <f t="shared" ca="1" si="75"/>
        <v>290</v>
      </c>
      <c r="BD236">
        <f t="shared" ca="1" si="74"/>
        <v>10</v>
      </c>
      <c r="BE236">
        <f t="shared" ca="1" si="67"/>
        <v>291.712445</v>
      </c>
      <c r="BF236">
        <f t="shared" ca="1" si="71"/>
        <v>298.38548814230705</v>
      </c>
      <c r="BG236">
        <f t="shared" ca="1" si="68"/>
        <v>298.38548814230705</v>
      </c>
      <c r="BH236" cm="1">
        <f t="array" aca="1" ref="BH236" ca="1">_xlfn.LET(_xlpm.rozsah, $J$3:$J$10001,_xlpm.podminka, (_xlpm.rozsah&gt;E236)*(ISNUMBER(_xlpm.rozsah)),_xlpm.indexy, IF(_xlpm.podminka, ROW(_xlpm.rozsah)-MIN(ROW(_xlpm.rozsah))+1),_xlpm.prvni, MIN(_xlpm.indexy),_xlpm.finalni, IF(_xlpm.prvni=1, 2, _xlpm.prvni),INDEX(_xlpm.rozsah, _xlpm.finalni))</f>
        <v>1100</v>
      </c>
      <c r="BI236" cm="1">
        <f t="array" aca="1" ref="BI236" ca="1">INDEX($J$3:$J$10001,MATCH(BH236,$J$3:$J$10004,0)-1)</f>
        <v>1000</v>
      </c>
      <c r="BJ236">
        <f t="shared" ca="1" si="61"/>
        <v>300</v>
      </c>
      <c r="BK236">
        <f t="shared" ca="1" si="61"/>
        <v>290</v>
      </c>
      <c r="BL236">
        <f t="shared" ca="1" si="72"/>
        <v>10</v>
      </c>
      <c r="BM236">
        <f t="shared" ca="1" si="69"/>
        <v>291.61451185769295</v>
      </c>
    </row>
    <row r="237" spans="1:65" x14ac:dyDescent="0.25">
      <c r="A237" s="64">
        <v>234</v>
      </c>
      <c r="B237" s="64">
        <v>21</v>
      </c>
      <c r="C237" s="64">
        <v>10</v>
      </c>
      <c r="D237" s="18">
        <v>234</v>
      </c>
      <c r="E237" s="21">
        <f t="shared" ca="1" si="62"/>
        <v>1022.438100395379</v>
      </c>
      <c r="F237" s="22">
        <f t="shared" ca="1" si="63"/>
        <v>29.224381003953791</v>
      </c>
      <c r="G237" s="28">
        <v>234</v>
      </c>
      <c r="H237" s="24">
        <f t="shared" ca="1" si="64"/>
        <v>1021.615462</v>
      </c>
      <c r="I237" s="25">
        <f t="shared" ca="1" si="65"/>
        <v>29.216154619999998</v>
      </c>
      <c r="J237" s="155"/>
      <c r="K237" s="155"/>
      <c r="L237" s="129">
        <f t="shared" si="70"/>
        <v>0</v>
      </c>
      <c r="AX237">
        <f t="shared" ca="1" si="73"/>
        <v>292.16154619999998</v>
      </c>
      <c r="AY237">
        <f t="shared" ca="1" si="66"/>
        <v>292.16154619999998</v>
      </c>
      <c r="AZ237" cm="1">
        <f t="array" aca="1" ref="AZ237" ca="1">_xlfn.LET(_xlpm.rozsah, $J$3:$J$10001,_xlpm.podminka, (_xlpm.rozsah&gt;H237)*(ISNUMBER(_xlpm.rozsah)),_xlpm.indexy, IF(_xlpm.podminka, ROW(_xlpm.rozsah)-MIN(ROW(_xlpm.rozsah))+1),_xlpm.prvni, MIN(_xlpm.indexy),_xlpm.finalni, IF(_xlpm.prvni=1, 2, _xlpm.prvni),INDEX(_xlpm.rozsah, _xlpm.finalni))</f>
        <v>1100</v>
      </c>
      <c r="BA237" cm="1">
        <f t="array" aca="1" ref="BA237" ca="1">INDEX($J$3:$J$10001,MATCH(AZ237,$J$3:$J$10004,0)-1)</f>
        <v>1000</v>
      </c>
      <c r="BB237">
        <f t="shared" ca="1" si="75"/>
        <v>300</v>
      </c>
      <c r="BC237">
        <f t="shared" ca="1" si="75"/>
        <v>290</v>
      </c>
      <c r="BD237">
        <f t="shared" ca="1" si="74"/>
        <v>10</v>
      </c>
      <c r="BE237">
        <f t="shared" ca="1" si="67"/>
        <v>297.83845380000002</v>
      </c>
      <c r="BF237">
        <f t="shared" ca="1" si="71"/>
        <v>292.24381003953789</v>
      </c>
      <c r="BG237">
        <f t="shared" ca="1" si="68"/>
        <v>292.24381003953789</v>
      </c>
      <c r="BH237" cm="1">
        <f t="array" aca="1" ref="BH237" ca="1">_xlfn.LET(_xlpm.rozsah, $J$3:$J$10001,_xlpm.podminka, (_xlpm.rozsah&gt;E237)*(ISNUMBER(_xlpm.rozsah)),_xlpm.indexy, IF(_xlpm.podminka, ROW(_xlpm.rozsah)-MIN(ROW(_xlpm.rozsah))+1),_xlpm.prvni, MIN(_xlpm.indexy),_xlpm.finalni, IF(_xlpm.prvni=1, 2, _xlpm.prvni),INDEX(_xlpm.rozsah, _xlpm.finalni))</f>
        <v>1100</v>
      </c>
      <c r="BI237" cm="1">
        <f t="array" aca="1" ref="BI237" ca="1">INDEX($J$3:$J$10001,MATCH(BH237,$J$3:$J$10004,0)-1)</f>
        <v>1000</v>
      </c>
      <c r="BJ237">
        <f t="shared" ca="1" si="61"/>
        <v>300</v>
      </c>
      <c r="BK237">
        <f t="shared" ca="1" si="61"/>
        <v>290</v>
      </c>
      <c r="BL237">
        <f t="shared" ca="1" si="72"/>
        <v>10</v>
      </c>
      <c r="BM237">
        <f t="shared" ca="1" si="69"/>
        <v>297.75618996046211</v>
      </c>
    </row>
    <row r="238" spans="1:65" x14ac:dyDescent="0.25">
      <c r="A238" s="64">
        <v>235</v>
      </c>
      <c r="B238" s="64">
        <v>20</v>
      </c>
      <c r="C238" s="64">
        <v>19</v>
      </c>
      <c r="D238" s="18">
        <v>235</v>
      </c>
      <c r="E238" s="21">
        <f t="shared" ca="1" si="62"/>
        <v>1007.0839051384562</v>
      </c>
      <c r="F238" s="22">
        <f t="shared" ca="1" si="63"/>
        <v>55.23459419763067</v>
      </c>
      <c r="G238" s="23">
        <v>235</v>
      </c>
      <c r="H238" s="24">
        <f t="shared" ca="1" si="64"/>
        <v>1006.30044</v>
      </c>
      <c r="I238" s="25">
        <f t="shared" ca="1" si="65"/>
        <v>55.219708360000006</v>
      </c>
      <c r="J238" s="155"/>
      <c r="K238" s="155"/>
      <c r="L238" s="129">
        <f t="shared" si="70"/>
        <v>0</v>
      </c>
      <c r="AX238">
        <f t="shared" ca="1" si="73"/>
        <v>290.630044</v>
      </c>
      <c r="AY238">
        <f t="shared" ca="1" si="66"/>
        <v>290.630044</v>
      </c>
      <c r="AZ238" cm="1">
        <f t="array" aca="1" ref="AZ238" ca="1">_xlfn.LET(_xlpm.rozsah, $J$3:$J$10001,_xlpm.podminka, (_xlpm.rozsah&gt;H238)*(ISNUMBER(_xlpm.rozsah)),_xlpm.indexy, IF(_xlpm.podminka, ROW(_xlpm.rozsah)-MIN(ROW(_xlpm.rozsah))+1),_xlpm.prvni, MIN(_xlpm.indexy),_xlpm.finalni, IF(_xlpm.prvni=1, 2, _xlpm.prvni),INDEX(_xlpm.rozsah, _xlpm.finalni))</f>
        <v>1100</v>
      </c>
      <c r="BA238" cm="1">
        <f t="array" aca="1" ref="BA238" ca="1">INDEX($J$3:$J$10001,MATCH(AZ238,$J$3:$J$10004,0)-1)</f>
        <v>1000</v>
      </c>
      <c r="BB238">
        <f t="shared" ca="1" si="75"/>
        <v>300</v>
      </c>
      <c r="BC238">
        <f t="shared" ca="1" si="75"/>
        <v>290</v>
      </c>
      <c r="BD238">
        <f t="shared" ca="1" si="74"/>
        <v>10</v>
      </c>
      <c r="BE238">
        <f t="shared" ca="1" si="67"/>
        <v>299.369956</v>
      </c>
      <c r="BF238">
        <f t="shared" ca="1" si="71"/>
        <v>290.70839051384564</v>
      </c>
      <c r="BG238">
        <f t="shared" ca="1" si="68"/>
        <v>290.70839051384564</v>
      </c>
      <c r="BH238" cm="1">
        <f t="array" aca="1" ref="BH238" ca="1">_xlfn.LET(_xlpm.rozsah, $J$3:$J$10001,_xlpm.podminka, (_xlpm.rozsah&gt;E238)*(ISNUMBER(_xlpm.rozsah)),_xlpm.indexy, IF(_xlpm.podminka, ROW(_xlpm.rozsah)-MIN(ROW(_xlpm.rozsah))+1),_xlpm.prvni, MIN(_xlpm.indexy),_xlpm.finalni, IF(_xlpm.prvni=1, 2, _xlpm.prvni),INDEX(_xlpm.rozsah, _xlpm.finalni))</f>
        <v>1100</v>
      </c>
      <c r="BI238" cm="1">
        <f t="array" aca="1" ref="BI238" ca="1">INDEX($J$3:$J$10001,MATCH(BH238,$J$3:$J$10004,0)-1)</f>
        <v>1000</v>
      </c>
      <c r="BJ238">
        <f t="shared" ref="BJ238:BK301" ca="1" si="76">IF(ISERROR(MATCH(BH238,$J$1:$J$10000,0)), 0, INDEX($K$1:$K$10000, MATCH(BH238,$J$1:$J$10000,0)))</f>
        <v>300</v>
      </c>
      <c r="BK238">
        <f t="shared" ca="1" si="76"/>
        <v>290</v>
      </c>
      <c r="BL238">
        <f t="shared" ca="1" si="72"/>
        <v>10</v>
      </c>
      <c r="BM238">
        <f t="shared" ca="1" si="69"/>
        <v>299.29160948615436</v>
      </c>
    </row>
    <row r="239" spans="1:65" x14ac:dyDescent="0.25">
      <c r="A239" s="64">
        <v>236</v>
      </c>
      <c r="B239" s="64">
        <v>4</v>
      </c>
      <c r="C239" s="64">
        <v>10</v>
      </c>
      <c r="D239" s="18">
        <v>236</v>
      </c>
      <c r="E239" s="21">
        <f t="shared" ca="1" si="62"/>
        <v>761.41678102769129</v>
      </c>
      <c r="F239" s="22">
        <f t="shared" ca="1" si="63"/>
        <v>18.685006861661478</v>
      </c>
      <c r="G239" s="28">
        <v>236</v>
      </c>
      <c r="H239" s="24">
        <f t="shared" ca="1" si="64"/>
        <v>761.260088</v>
      </c>
      <c r="I239" s="25">
        <f t="shared" ca="1" si="65"/>
        <v>18.675605279999999</v>
      </c>
      <c r="J239" s="155"/>
      <c r="K239" s="155"/>
      <c r="L239" s="129">
        <f t="shared" si="70"/>
        <v>0</v>
      </c>
      <c r="AX239">
        <f t="shared" ca="1" si="73"/>
        <v>186.75605279999999</v>
      </c>
      <c r="AY239">
        <f t="shared" ca="1" si="66"/>
        <v>186.75605279999999</v>
      </c>
      <c r="AZ239" cm="1">
        <f t="array" aca="1" ref="AZ239" ca="1">_xlfn.LET(_xlpm.rozsah, $J$3:$J$10001,_xlpm.podminka, (_xlpm.rozsah&gt;H239)*(ISNUMBER(_xlpm.rozsah)),_xlpm.indexy, IF(_xlpm.podminka, ROW(_xlpm.rozsah)-MIN(ROW(_xlpm.rozsah))+1),_xlpm.prvni, MIN(_xlpm.indexy),_xlpm.finalni, IF(_xlpm.prvni=1, 2, _xlpm.prvni),INDEX(_xlpm.rozsah, _xlpm.finalni))</f>
        <v>800</v>
      </c>
      <c r="BA239" cm="1">
        <f t="array" aca="1" ref="BA239" ca="1">INDEX($J$3:$J$10001,MATCH(AZ239,$J$3:$J$10004,0)-1)</f>
        <v>700</v>
      </c>
      <c r="BB239">
        <f t="shared" ca="1" si="75"/>
        <v>210</v>
      </c>
      <c r="BC239">
        <f t="shared" ca="1" si="75"/>
        <v>150</v>
      </c>
      <c r="BD239">
        <f t="shared" ca="1" si="74"/>
        <v>60</v>
      </c>
      <c r="BE239">
        <f t="shared" ca="1" si="67"/>
        <v>173.24394720000001</v>
      </c>
      <c r="BF239">
        <f t="shared" ca="1" si="71"/>
        <v>186.85006861661478</v>
      </c>
      <c r="BG239">
        <f t="shared" ca="1" si="68"/>
        <v>186.85006861661478</v>
      </c>
      <c r="BH239" cm="1">
        <f t="array" aca="1" ref="BH239" ca="1">_xlfn.LET(_xlpm.rozsah, $J$3:$J$10001,_xlpm.podminka, (_xlpm.rozsah&gt;E239)*(ISNUMBER(_xlpm.rozsah)),_xlpm.indexy, IF(_xlpm.podminka, ROW(_xlpm.rozsah)-MIN(ROW(_xlpm.rozsah))+1),_xlpm.prvni, MIN(_xlpm.indexy),_xlpm.finalni, IF(_xlpm.prvni=1, 2, _xlpm.prvni),INDEX(_xlpm.rozsah, _xlpm.finalni))</f>
        <v>800</v>
      </c>
      <c r="BI239" cm="1">
        <f t="array" aca="1" ref="BI239" ca="1">INDEX($J$3:$J$10001,MATCH(BH239,$J$3:$J$10004,0)-1)</f>
        <v>700</v>
      </c>
      <c r="BJ239">
        <f t="shared" ca="1" si="76"/>
        <v>210</v>
      </c>
      <c r="BK239">
        <f t="shared" ca="1" si="76"/>
        <v>150</v>
      </c>
      <c r="BL239">
        <f t="shared" ca="1" si="72"/>
        <v>60</v>
      </c>
      <c r="BM239">
        <f t="shared" ca="1" si="69"/>
        <v>173.14993138338522</v>
      </c>
    </row>
    <row r="240" spans="1:65" x14ac:dyDescent="0.25">
      <c r="A240" s="64">
        <v>237</v>
      </c>
      <c r="B240" s="64">
        <v>5</v>
      </c>
      <c r="C240" s="64">
        <v>7</v>
      </c>
      <c r="D240" s="18">
        <v>237</v>
      </c>
      <c r="E240" s="21">
        <f t="shared" ca="1" si="62"/>
        <v>776.77097628461411</v>
      </c>
      <c r="F240" s="22">
        <f t="shared" ca="1" si="63"/>
        <v>13.724381003953793</v>
      </c>
      <c r="G240" s="23">
        <v>237</v>
      </c>
      <c r="H240" s="24">
        <f t="shared" ca="1" si="64"/>
        <v>776.57511</v>
      </c>
      <c r="I240" s="25">
        <f t="shared" ca="1" si="65"/>
        <v>13.716154619999999</v>
      </c>
      <c r="J240" s="155"/>
      <c r="K240" s="155"/>
      <c r="L240" s="129">
        <f t="shared" si="70"/>
        <v>0</v>
      </c>
      <c r="AX240">
        <f t="shared" ca="1" si="73"/>
        <v>195.945066</v>
      </c>
      <c r="AY240">
        <f t="shared" ca="1" si="66"/>
        <v>195.945066</v>
      </c>
      <c r="AZ240" cm="1">
        <f t="array" aca="1" ref="AZ240" ca="1">_xlfn.LET(_xlpm.rozsah, $J$3:$J$10001,_xlpm.podminka, (_xlpm.rozsah&gt;H240)*(ISNUMBER(_xlpm.rozsah)),_xlpm.indexy, IF(_xlpm.podminka, ROW(_xlpm.rozsah)-MIN(ROW(_xlpm.rozsah))+1),_xlpm.prvni, MIN(_xlpm.indexy),_xlpm.finalni, IF(_xlpm.prvni=1, 2, _xlpm.prvni),INDEX(_xlpm.rozsah, _xlpm.finalni))</f>
        <v>800</v>
      </c>
      <c r="BA240" cm="1">
        <f t="array" aca="1" ref="BA240" ca="1">INDEX($J$3:$J$10001,MATCH(AZ240,$J$3:$J$10004,0)-1)</f>
        <v>700</v>
      </c>
      <c r="BB240">
        <f t="shared" ca="1" si="75"/>
        <v>210</v>
      </c>
      <c r="BC240">
        <f t="shared" ca="1" si="75"/>
        <v>150</v>
      </c>
      <c r="BD240">
        <f t="shared" ca="1" si="74"/>
        <v>60</v>
      </c>
      <c r="BE240">
        <f t="shared" ca="1" si="67"/>
        <v>164.054934</v>
      </c>
      <c r="BF240">
        <f t="shared" ca="1" si="71"/>
        <v>196.06258577076846</v>
      </c>
      <c r="BG240">
        <f t="shared" ca="1" si="68"/>
        <v>196.06258577076846</v>
      </c>
      <c r="BH240" cm="1">
        <f t="array" aca="1" ref="BH240" ca="1">_xlfn.LET(_xlpm.rozsah, $J$3:$J$10001,_xlpm.podminka, (_xlpm.rozsah&gt;E240)*(ISNUMBER(_xlpm.rozsah)),_xlpm.indexy, IF(_xlpm.podminka, ROW(_xlpm.rozsah)-MIN(ROW(_xlpm.rozsah))+1),_xlpm.prvni, MIN(_xlpm.indexy),_xlpm.finalni, IF(_xlpm.prvni=1, 2, _xlpm.prvni),INDEX(_xlpm.rozsah, _xlpm.finalni))</f>
        <v>800</v>
      </c>
      <c r="BI240" cm="1">
        <f t="array" aca="1" ref="BI240" ca="1">INDEX($J$3:$J$10001,MATCH(BH240,$J$3:$J$10004,0)-1)</f>
        <v>700</v>
      </c>
      <c r="BJ240">
        <f t="shared" ca="1" si="76"/>
        <v>210</v>
      </c>
      <c r="BK240">
        <f t="shared" ca="1" si="76"/>
        <v>150</v>
      </c>
      <c r="BL240">
        <f t="shared" ca="1" si="72"/>
        <v>60</v>
      </c>
      <c r="BM240">
        <f t="shared" ca="1" si="69"/>
        <v>163.93741422923154</v>
      </c>
    </row>
    <row r="241" spans="1:65" x14ac:dyDescent="0.25">
      <c r="A241" s="64">
        <v>238</v>
      </c>
      <c r="B241" s="64">
        <v>4</v>
      </c>
      <c r="C241" s="64">
        <v>5</v>
      </c>
      <c r="D241" s="18">
        <v>238</v>
      </c>
      <c r="E241" s="21">
        <f t="shared" ca="1" si="62"/>
        <v>761.41678102769129</v>
      </c>
      <c r="F241" s="22">
        <f t="shared" ca="1" si="63"/>
        <v>9.3425034308307389</v>
      </c>
      <c r="G241" s="28">
        <v>238</v>
      </c>
      <c r="H241" s="24">
        <f t="shared" ca="1" si="64"/>
        <v>761.260088</v>
      </c>
      <c r="I241" s="25">
        <f t="shared" ca="1" si="65"/>
        <v>9.3378026399999996</v>
      </c>
      <c r="J241" s="155"/>
      <c r="K241" s="155"/>
      <c r="L241" s="129">
        <f t="shared" si="70"/>
        <v>0</v>
      </c>
      <c r="AX241">
        <f t="shared" ca="1" si="73"/>
        <v>186.75605279999999</v>
      </c>
      <c r="AY241">
        <f t="shared" ca="1" si="66"/>
        <v>186.75605279999999</v>
      </c>
      <c r="AZ241" cm="1">
        <f t="array" aca="1" ref="AZ241" ca="1">_xlfn.LET(_xlpm.rozsah, $J$3:$J$10001,_xlpm.podminka, (_xlpm.rozsah&gt;H241)*(ISNUMBER(_xlpm.rozsah)),_xlpm.indexy, IF(_xlpm.podminka, ROW(_xlpm.rozsah)-MIN(ROW(_xlpm.rozsah))+1),_xlpm.prvni, MIN(_xlpm.indexy),_xlpm.finalni, IF(_xlpm.prvni=1, 2, _xlpm.prvni),INDEX(_xlpm.rozsah, _xlpm.finalni))</f>
        <v>800</v>
      </c>
      <c r="BA241" cm="1">
        <f t="array" aca="1" ref="BA241" ca="1">INDEX($J$3:$J$10001,MATCH(AZ241,$J$3:$J$10004,0)-1)</f>
        <v>700</v>
      </c>
      <c r="BB241">
        <f t="shared" ca="1" si="75"/>
        <v>210</v>
      </c>
      <c r="BC241">
        <f t="shared" ca="1" si="75"/>
        <v>150</v>
      </c>
      <c r="BD241">
        <f t="shared" ca="1" si="74"/>
        <v>60</v>
      </c>
      <c r="BE241">
        <f t="shared" ca="1" si="67"/>
        <v>173.24394720000001</v>
      </c>
      <c r="BF241">
        <f t="shared" ca="1" si="71"/>
        <v>186.85006861661478</v>
      </c>
      <c r="BG241">
        <f t="shared" ca="1" si="68"/>
        <v>186.85006861661478</v>
      </c>
      <c r="BH241" cm="1">
        <f t="array" aca="1" ref="BH241" ca="1">_xlfn.LET(_xlpm.rozsah, $J$3:$J$10001,_xlpm.podminka, (_xlpm.rozsah&gt;E241)*(ISNUMBER(_xlpm.rozsah)),_xlpm.indexy, IF(_xlpm.podminka, ROW(_xlpm.rozsah)-MIN(ROW(_xlpm.rozsah))+1),_xlpm.prvni, MIN(_xlpm.indexy),_xlpm.finalni, IF(_xlpm.prvni=1, 2, _xlpm.prvni),INDEX(_xlpm.rozsah, _xlpm.finalni))</f>
        <v>800</v>
      </c>
      <c r="BI241" cm="1">
        <f t="array" aca="1" ref="BI241" ca="1">INDEX($J$3:$J$10001,MATCH(BH241,$J$3:$J$10004,0)-1)</f>
        <v>700</v>
      </c>
      <c r="BJ241">
        <f t="shared" ca="1" si="76"/>
        <v>210</v>
      </c>
      <c r="BK241">
        <f t="shared" ca="1" si="76"/>
        <v>150</v>
      </c>
      <c r="BL241">
        <f t="shared" ca="1" si="72"/>
        <v>60</v>
      </c>
      <c r="BM241">
        <f t="shared" ca="1" si="69"/>
        <v>173.14993138338522</v>
      </c>
    </row>
    <row r="242" spans="1:65" x14ac:dyDescent="0.25">
      <c r="A242" s="64">
        <v>239</v>
      </c>
      <c r="B242" s="64">
        <v>4</v>
      </c>
      <c r="C242" s="64">
        <v>6</v>
      </c>
      <c r="D242" s="18">
        <v>239</v>
      </c>
      <c r="E242" s="21">
        <f t="shared" ca="1" si="62"/>
        <v>761.41678102769129</v>
      </c>
      <c r="F242" s="22">
        <f t="shared" ca="1" si="63"/>
        <v>11.211004116996888</v>
      </c>
      <c r="G242" s="23">
        <v>239</v>
      </c>
      <c r="H242" s="24">
        <f t="shared" ca="1" si="64"/>
        <v>761.260088</v>
      </c>
      <c r="I242" s="25">
        <f t="shared" ca="1" si="65"/>
        <v>11.205363167999998</v>
      </c>
      <c r="J242" s="155"/>
      <c r="K242" s="155"/>
      <c r="L242" s="129">
        <f t="shared" si="70"/>
        <v>0</v>
      </c>
      <c r="AX242">
        <f t="shared" ca="1" si="73"/>
        <v>186.75605279999999</v>
      </c>
      <c r="AY242">
        <f t="shared" ca="1" si="66"/>
        <v>186.75605279999999</v>
      </c>
      <c r="AZ242" cm="1">
        <f t="array" aca="1" ref="AZ242" ca="1">_xlfn.LET(_xlpm.rozsah, $J$3:$J$10001,_xlpm.podminka, (_xlpm.rozsah&gt;H242)*(ISNUMBER(_xlpm.rozsah)),_xlpm.indexy, IF(_xlpm.podminka, ROW(_xlpm.rozsah)-MIN(ROW(_xlpm.rozsah))+1),_xlpm.prvni, MIN(_xlpm.indexy),_xlpm.finalni, IF(_xlpm.prvni=1, 2, _xlpm.prvni),INDEX(_xlpm.rozsah, _xlpm.finalni))</f>
        <v>800</v>
      </c>
      <c r="BA242" cm="1">
        <f t="array" aca="1" ref="BA242" ca="1">INDEX($J$3:$J$10001,MATCH(AZ242,$J$3:$J$10004,0)-1)</f>
        <v>700</v>
      </c>
      <c r="BB242">
        <f t="shared" ca="1" si="75"/>
        <v>210</v>
      </c>
      <c r="BC242">
        <f t="shared" ca="1" si="75"/>
        <v>150</v>
      </c>
      <c r="BD242">
        <f t="shared" ca="1" si="74"/>
        <v>60</v>
      </c>
      <c r="BE242">
        <f t="shared" ca="1" si="67"/>
        <v>173.24394720000001</v>
      </c>
      <c r="BF242">
        <f t="shared" ca="1" si="71"/>
        <v>186.85006861661478</v>
      </c>
      <c r="BG242">
        <f t="shared" ca="1" si="68"/>
        <v>186.85006861661478</v>
      </c>
      <c r="BH242" cm="1">
        <f t="array" aca="1" ref="BH242" ca="1">_xlfn.LET(_xlpm.rozsah, $J$3:$J$10001,_xlpm.podminka, (_xlpm.rozsah&gt;E242)*(ISNUMBER(_xlpm.rozsah)),_xlpm.indexy, IF(_xlpm.podminka, ROW(_xlpm.rozsah)-MIN(ROW(_xlpm.rozsah))+1),_xlpm.prvni, MIN(_xlpm.indexy),_xlpm.finalni, IF(_xlpm.prvni=1, 2, _xlpm.prvni),INDEX(_xlpm.rozsah, _xlpm.finalni))</f>
        <v>800</v>
      </c>
      <c r="BI242" cm="1">
        <f t="array" aca="1" ref="BI242" ca="1">INDEX($J$3:$J$10001,MATCH(BH242,$J$3:$J$10004,0)-1)</f>
        <v>700</v>
      </c>
      <c r="BJ242">
        <f t="shared" ca="1" si="76"/>
        <v>210</v>
      </c>
      <c r="BK242">
        <f t="shared" ca="1" si="76"/>
        <v>150</v>
      </c>
      <c r="BL242">
        <f t="shared" ca="1" si="72"/>
        <v>60</v>
      </c>
      <c r="BM242">
        <f t="shared" ca="1" si="69"/>
        <v>173.14993138338522</v>
      </c>
    </row>
    <row r="243" spans="1:65" x14ac:dyDescent="0.25">
      <c r="A243" s="64">
        <v>240</v>
      </c>
      <c r="B243" s="64">
        <v>4</v>
      </c>
      <c r="C243" s="64">
        <v>6</v>
      </c>
      <c r="D243" s="18">
        <v>240</v>
      </c>
      <c r="E243" s="21">
        <f t="shared" ca="1" si="62"/>
        <v>761.41678102769129</v>
      </c>
      <c r="F243" s="22">
        <f t="shared" ca="1" si="63"/>
        <v>11.211004116996888</v>
      </c>
      <c r="G243" s="28">
        <v>240</v>
      </c>
      <c r="H243" s="24">
        <f t="shared" ca="1" si="64"/>
        <v>761.260088</v>
      </c>
      <c r="I243" s="25">
        <f t="shared" ca="1" si="65"/>
        <v>11.205363167999998</v>
      </c>
      <c r="J243" s="155"/>
      <c r="K243" s="155"/>
      <c r="L243" s="129">
        <f t="shared" si="70"/>
        <v>0</v>
      </c>
      <c r="AX243">
        <f t="shared" ca="1" si="73"/>
        <v>186.75605279999999</v>
      </c>
      <c r="AY243">
        <f t="shared" ca="1" si="66"/>
        <v>186.75605279999999</v>
      </c>
      <c r="AZ243" cm="1">
        <f t="array" aca="1" ref="AZ243" ca="1">_xlfn.LET(_xlpm.rozsah, $J$3:$J$10001,_xlpm.podminka, (_xlpm.rozsah&gt;H243)*(ISNUMBER(_xlpm.rozsah)),_xlpm.indexy, IF(_xlpm.podminka, ROW(_xlpm.rozsah)-MIN(ROW(_xlpm.rozsah))+1),_xlpm.prvni, MIN(_xlpm.indexy),_xlpm.finalni, IF(_xlpm.prvni=1, 2, _xlpm.prvni),INDEX(_xlpm.rozsah, _xlpm.finalni))</f>
        <v>800</v>
      </c>
      <c r="BA243" cm="1">
        <f t="array" aca="1" ref="BA243" ca="1">INDEX($J$3:$J$10001,MATCH(AZ243,$J$3:$J$10004,0)-1)</f>
        <v>700</v>
      </c>
      <c r="BB243">
        <f t="shared" ca="1" si="75"/>
        <v>210</v>
      </c>
      <c r="BC243">
        <f t="shared" ca="1" si="75"/>
        <v>150</v>
      </c>
      <c r="BD243">
        <f t="shared" ca="1" si="74"/>
        <v>60</v>
      </c>
      <c r="BE243">
        <f t="shared" ca="1" si="67"/>
        <v>173.24394720000001</v>
      </c>
      <c r="BF243">
        <f t="shared" ca="1" si="71"/>
        <v>186.85006861661478</v>
      </c>
      <c r="BG243">
        <f t="shared" ca="1" si="68"/>
        <v>186.85006861661478</v>
      </c>
      <c r="BH243" cm="1">
        <f t="array" aca="1" ref="BH243" ca="1">_xlfn.LET(_xlpm.rozsah, $J$3:$J$10001,_xlpm.podminka, (_xlpm.rozsah&gt;E243)*(ISNUMBER(_xlpm.rozsah)),_xlpm.indexy, IF(_xlpm.podminka, ROW(_xlpm.rozsah)-MIN(ROW(_xlpm.rozsah))+1),_xlpm.prvni, MIN(_xlpm.indexy),_xlpm.finalni, IF(_xlpm.prvni=1, 2, _xlpm.prvni),INDEX(_xlpm.rozsah, _xlpm.finalni))</f>
        <v>800</v>
      </c>
      <c r="BI243" cm="1">
        <f t="array" aca="1" ref="BI243" ca="1">INDEX($J$3:$J$10001,MATCH(BH243,$J$3:$J$10004,0)-1)</f>
        <v>700</v>
      </c>
      <c r="BJ243">
        <f t="shared" ca="1" si="76"/>
        <v>210</v>
      </c>
      <c r="BK243">
        <f t="shared" ca="1" si="76"/>
        <v>150</v>
      </c>
      <c r="BL243">
        <f t="shared" ca="1" si="72"/>
        <v>60</v>
      </c>
      <c r="BM243">
        <f t="shared" ca="1" si="69"/>
        <v>173.14993138338522</v>
      </c>
    </row>
    <row r="244" spans="1:65" x14ac:dyDescent="0.25">
      <c r="A244" s="64">
        <v>241</v>
      </c>
      <c r="B244" s="64">
        <v>4</v>
      </c>
      <c r="C244" s="64">
        <v>5</v>
      </c>
      <c r="D244" s="18">
        <v>241</v>
      </c>
      <c r="E244" s="21">
        <f t="shared" ca="1" si="62"/>
        <v>761.41678102769129</v>
      </c>
      <c r="F244" s="22">
        <f t="shared" ca="1" si="63"/>
        <v>9.3425034308307389</v>
      </c>
      <c r="G244" s="23">
        <v>241</v>
      </c>
      <c r="H244" s="24">
        <f t="shared" ca="1" si="64"/>
        <v>761.260088</v>
      </c>
      <c r="I244" s="25">
        <f t="shared" ca="1" si="65"/>
        <v>9.3378026399999996</v>
      </c>
      <c r="J244" s="155"/>
      <c r="K244" s="155"/>
      <c r="L244" s="129">
        <f t="shared" si="70"/>
        <v>0</v>
      </c>
      <c r="AX244">
        <f t="shared" ca="1" si="73"/>
        <v>186.75605279999999</v>
      </c>
      <c r="AY244">
        <f t="shared" ca="1" si="66"/>
        <v>186.75605279999999</v>
      </c>
      <c r="AZ244" cm="1">
        <f t="array" aca="1" ref="AZ244" ca="1">_xlfn.LET(_xlpm.rozsah, $J$3:$J$10001,_xlpm.podminka, (_xlpm.rozsah&gt;H244)*(ISNUMBER(_xlpm.rozsah)),_xlpm.indexy, IF(_xlpm.podminka, ROW(_xlpm.rozsah)-MIN(ROW(_xlpm.rozsah))+1),_xlpm.prvni, MIN(_xlpm.indexy),_xlpm.finalni, IF(_xlpm.prvni=1, 2, _xlpm.prvni),INDEX(_xlpm.rozsah, _xlpm.finalni))</f>
        <v>800</v>
      </c>
      <c r="BA244" cm="1">
        <f t="array" aca="1" ref="BA244" ca="1">INDEX($J$3:$J$10001,MATCH(AZ244,$J$3:$J$10004,0)-1)</f>
        <v>700</v>
      </c>
      <c r="BB244">
        <f t="shared" ca="1" si="75"/>
        <v>210</v>
      </c>
      <c r="BC244">
        <f t="shared" ca="1" si="75"/>
        <v>150</v>
      </c>
      <c r="BD244">
        <f t="shared" ca="1" si="74"/>
        <v>60</v>
      </c>
      <c r="BE244">
        <f t="shared" ca="1" si="67"/>
        <v>173.24394720000001</v>
      </c>
      <c r="BF244">
        <f t="shared" ca="1" si="71"/>
        <v>186.85006861661478</v>
      </c>
      <c r="BG244">
        <f t="shared" ca="1" si="68"/>
        <v>186.85006861661478</v>
      </c>
      <c r="BH244" cm="1">
        <f t="array" aca="1" ref="BH244" ca="1">_xlfn.LET(_xlpm.rozsah, $J$3:$J$10001,_xlpm.podminka, (_xlpm.rozsah&gt;E244)*(ISNUMBER(_xlpm.rozsah)),_xlpm.indexy, IF(_xlpm.podminka, ROW(_xlpm.rozsah)-MIN(ROW(_xlpm.rozsah))+1),_xlpm.prvni, MIN(_xlpm.indexy),_xlpm.finalni, IF(_xlpm.prvni=1, 2, _xlpm.prvni),INDEX(_xlpm.rozsah, _xlpm.finalni))</f>
        <v>800</v>
      </c>
      <c r="BI244" cm="1">
        <f t="array" aca="1" ref="BI244" ca="1">INDEX($J$3:$J$10001,MATCH(BH244,$J$3:$J$10004,0)-1)</f>
        <v>700</v>
      </c>
      <c r="BJ244">
        <f t="shared" ca="1" si="76"/>
        <v>210</v>
      </c>
      <c r="BK244">
        <f t="shared" ca="1" si="76"/>
        <v>150</v>
      </c>
      <c r="BL244">
        <f t="shared" ca="1" si="72"/>
        <v>60</v>
      </c>
      <c r="BM244">
        <f t="shared" ca="1" si="69"/>
        <v>173.14993138338522</v>
      </c>
    </row>
    <row r="245" spans="1:65" x14ac:dyDescent="0.25">
      <c r="A245" s="64">
        <v>242</v>
      </c>
      <c r="B245" s="64">
        <v>7</v>
      </c>
      <c r="C245" s="64">
        <v>5</v>
      </c>
      <c r="D245" s="18">
        <v>242</v>
      </c>
      <c r="E245" s="21">
        <f t="shared" ca="1" si="62"/>
        <v>807.47936679845964</v>
      </c>
      <c r="F245" s="22">
        <f t="shared" ca="1" si="63"/>
        <v>10.686984169961491</v>
      </c>
      <c r="G245" s="28">
        <v>242</v>
      </c>
      <c r="H245" s="24">
        <f t="shared" ca="1" si="64"/>
        <v>807.20515399999999</v>
      </c>
      <c r="I245" s="25">
        <f t="shared" ca="1" si="65"/>
        <v>10.680128850000001</v>
      </c>
      <c r="J245" s="155"/>
      <c r="K245" s="155"/>
      <c r="L245" s="129">
        <f t="shared" si="70"/>
        <v>0</v>
      </c>
      <c r="AX245">
        <f t="shared" ca="1" si="73"/>
        <v>213.602577</v>
      </c>
      <c r="AY245">
        <f t="shared" ca="1" si="66"/>
        <v>213.602577</v>
      </c>
      <c r="AZ245" cm="1">
        <f t="array" aca="1" ref="AZ245" ca="1">_xlfn.LET(_xlpm.rozsah, $J$3:$J$10001,_xlpm.podminka, (_xlpm.rozsah&gt;H245)*(ISNUMBER(_xlpm.rozsah)),_xlpm.indexy, IF(_xlpm.podminka, ROW(_xlpm.rozsah)-MIN(ROW(_xlpm.rozsah))+1),_xlpm.prvni, MIN(_xlpm.indexy),_xlpm.finalni, IF(_xlpm.prvni=1, 2, _xlpm.prvni),INDEX(_xlpm.rozsah, _xlpm.finalni))</f>
        <v>900</v>
      </c>
      <c r="BA245" cm="1">
        <f t="array" aca="1" ref="BA245" ca="1">INDEX($J$3:$J$10001,MATCH(AZ245,$J$3:$J$10004,0)-1)</f>
        <v>800</v>
      </c>
      <c r="BB245">
        <f t="shared" ca="1" si="75"/>
        <v>260</v>
      </c>
      <c r="BC245">
        <f t="shared" ca="1" si="75"/>
        <v>210</v>
      </c>
      <c r="BD245">
        <f t="shared" ca="1" si="74"/>
        <v>50</v>
      </c>
      <c r="BE245">
        <f t="shared" ca="1" si="67"/>
        <v>256.397423</v>
      </c>
      <c r="BF245">
        <f t="shared" ca="1" si="71"/>
        <v>213.73968339922982</v>
      </c>
      <c r="BG245">
        <f t="shared" ca="1" si="68"/>
        <v>213.73968339922982</v>
      </c>
      <c r="BH245" cm="1">
        <f t="array" aca="1" ref="BH245" ca="1">_xlfn.LET(_xlpm.rozsah, $J$3:$J$10001,_xlpm.podminka, (_xlpm.rozsah&gt;E245)*(ISNUMBER(_xlpm.rozsah)),_xlpm.indexy, IF(_xlpm.podminka, ROW(_xlpm.rozsah)-MIN(ROW(_xlpm.rozsah))+1),_xlpm.prvni, MIN(_xlpm.indexy),_xlpm.finalni, IF(_xlpm.prvni=1, 2, _xlpm.prvni),INDEX(_xlpm.rozsah, _xlpm.finalni))</f>
        <v>900</v>
      </c>
      <c r="BI245" cm="1">
        <f t="array" aca="1" ref="BI245" ca="1">INDEX($J$3:$J$10001,MATCH(BH245,$J$3:$J$10004,0)-1)</f>
        <v>800</v>
      </c>
      <c r="BJ245">
        <f t="shared" ca="1" si="76"/>
        <v>260</v>
      </c>
      <c r="BK245">
        <f t="shared" ca="1" si="76"/>
        <v>210</v>
      </c>
      <c r="BL245">
        <f t="shared" ca="1" si="72"/>
        <v>50</v>
      </c>
      <c r="BM245">
        <f t="shared" ca="1" si="69"/>
        <v>256.26031660077018</v>
      </c>
    </row>
    <row r="246" spans="1:65" x14ac:dyDescent="0.25">
      <c r="A246" s="64">
        <v>243</v>
      </c>
      <c r="B246" s="64">
        <v>16</v>
      </c>
      <c r="C246" s="64">
        <v>28</v>
      </c>
      <c r="D246" s="18">
        <v>243</v>
      </c>
      <c r="E246" s="21">
        <f t="shared" ca="1" si="62"/>
        <v>945.66712411076492</v>
      </c>
      <c r="F246" s="22">
        <f t="shared" ca="1" si="63"/>
        <v>76.636038425304264</v>
      </c>
      <c r="G246" s="23">
        <v>243</v>
      </c>
      <c r="H246" s="24">
        <f t="shared" ca="1" si="64"/>
        <v>945.04035199999998</v>
      </c>
      <c r="I246" s="25">
        <f t="shared" ca="1" si="65"/>
        <v>76.583389567999987</v>
      </c>
      <c r="J246" s="155"/>
      <c r="K246" s="155"/>
      <c r="L246" s="129">
        <f t="shared" si="70"/>
        <v>0</v>
      </c>
      <c r="AX246">
        <f t="shared" ca="1" si="73"/>
        <v>273.51210559999998</v>
      </c>
      <c r="AY246">
        <f t="shared" ca="1" si="66"/>
        <v>273.51210559999998</v>
      </c>
      <c r="AZ246" cm="1">
        <f t="array" aca="1" ref="AZ246" ca="1">_xlfn.LET(_xlpm.rozsah, $J$3:$J$10001,_xlpm.podminka, (_xlpm.rozsah&gt;H246)*(ISNUMBER(_xlpm.rozsah)),_xlpm.indexy, IF(_xlpm.podminka, ROW(_xlpm.rozsah)-MIN(ROW(_xlpm.rozsah))+1),_xlpm.prvni, MIN(_xlpm.indexy),_xlpm.finalni, IF(_xlpm.prvni=1, 2, _xlpm.prvni),INDEX(_xlpm.rozsah, _xlpm.finalni))</f>
        <v>1000</v>
      </c>
      <c r="BA246" cm="1">
        <f t="array" aca="1" ref="BA246" ca="1">INDEX($J$3:$J$10001,MATCH(AZ246,$J$3:$J$10004,0)-1)</f>
        <v>900</v>
      </c>
      <c r="BB246">
        <f t="shared" ca="1" si="75"/>
        <v>290</v>
      </c>
      <c r="BC246">
        <f t="shared" ca="1" si="75"/>
        <v>260</v>
      </c>
      <c r="BD246">
        <f t="shared" ca="1" si="74"/>
        <v>30</v>
      </c>
      <c r="BE246">
        <f t="shared" ca="1" si="67"/>
        <v>276.48789440000002</v>
      </c>
      <c r="BF246">
        <f t="shared" ca="1" si="71"/>
        <v>273.7001372332295</v>
      </c>
      <c r="BG246">
        <f t="shared" ca="1" si="68"/>
        <v>273.7001372332295</v>
      </c>
      <c r="BH246" cm="1">
        <f t="array" aca="1" ref="BH246" ca="1">_xlfn.LET(_xlpm.rozsah, $J$3:$J$10001,_xlpm.podminka, (_xlpm.rozsah&gt;E246)*(ISNUMBER(_xlpm.rozsah)),_xlpm.indexy, IF(_xlpm.podminka, ROW(_xlpm.rozsah)-MIN(ROW(_xlpm.rozsah))+1),_xlpm.prvni, MIN(_xlpm.indexy),_xlpm.finalni, IF(_xlpm.prvni=1, 2, _xlpm.prvni),INDEX(_xlpm.rozsah, _xlpm.finalni))</f>
        <v>1000</v>
      </c>
      <c r="BI246" cm="1">
        <f t="array" aca="1" ref="BI246" ca="1">INDEX($J$3:$J$10001,MATCH(BH246,$J$3:$J$10004,0)-1)</f>
        <v>900</v>
      </c>
      <c r="BJ246">
        <f t="shared" ca="1" si="76"/>
        <v>290</v>
      </c>
      <c r="BK246">
        <f t="shared" ca="1" si="76"/>
        <v>260</v>
      </c>
      <c r="BL246">
        <f t="shared" ca="1" si="72"/>
        <v>30</v>
      </c>
      <c r="BM246">
        <f t="shared" ca="1" si="69"/>
        <v>276.2998627667705</v>
      </c>
    </row>
    <row r="247" spans="1:65" x14ac:dyDescent="0.25">
      <c r="A247" s="64">
        <v>244</v>
      </c>
      <c r="B247" s="64">
        <v>28</v>
      </c>
      <c r="C247" s="64">
        <v>25</v>
      </c>
      <c r="D247" s="18">
        <v>244</v>
      </c>
      <c r="E247" s="21">
        <f t="shared" ca="1" si="62"/>
        <v>1129.9174671938385</v>
      </c>
      <c r="F247" s="22">
        <f t="shared" ca="1" si="63"/>
        <v>76.495873359691927</v>
      </c>
      <c r="G247" s="28">
        <v>244</v>
      </c>
      <c r="H247" s="24">
        <f t="shared" ca="1" si="64"/>
        <v>1128.820616</v>
      </c>
      <c r="I247" s="25">
        <f t="shared" ca="1" si="65"/>
        <v>76.441030799999993</v>
      </c>
      <c r="J247" s="155"/>
      <c r="K247" s="155"/>
      <c r="L247" s="129">
        <f t="shared" si="70"/>
        <v>0</v>
      </c>
      <c r="AX247">
        <f t="shared" ca="1" si="73"/>
        <v>305.76412319999997</v>
      </c>
      <c r="AY247">
        <f t="shared" ca="1" si="66"/>
        <v>305.76412319999997</v>
      </c>
      <c r="AZ247" cm="1">
        <f t="array" aca="1" ref="AZ247" ca="1">_xlfn.LET(_xlpm.rozsah, $J$3:$J$10001,_xlpm.podminka, (_xlpm.rozsah&gt;H247)*(ISNUMBER(_xlpm.rozsah)),_xlpm.indexy, IF(_xlpm.podminka, ROW(_xlpm.rozsah)-MIN(ROW(_xlpm.rozsah))+1),_xlpm.prvni, MIN(_xlpm.indexy),_xlpm.finalni, IF(_xlpm.prvni=1, 2, _xlpm.prvni),INDEX(_xlpm.rozsah, _xlpm.finalni))</f>
        <v>1200</v>
      </c>
      <c r="BA247" cm="1">
        <f t="array" aca="1" ref="BA247" ca="1">INDEX($J$3:$J$10001,MATCH(AZ247,$J$3:$J$10004,0)-1)</f>
        <v>1100</v>
      </c>
      <c r="BB247">
        <f t="shared" ca="1" si="75"/>
        <v>320</v>
      </c>
      <c r="BC247">
        <f t="shared" ca="1" si="75"/>
        <v>300</v>
      </c>
      <c r="BD247">
        <f t="shared" ca="1" si="74"/>
        <v>20</v>
      </c>
      <c r="BE247">
        <f t="shared" ca="1" si="67"/>
        <v>314.23587680000003</v>
      </c>
      <c r="BF247">
        <f t="shared" ca="1" si="71"/>
        <v>305.98349343876771</v>
      </c>
      <c r="BG247">
        <f t="shared" ca="1" si="68"/>
        <v>305.98349343876771</v>
      </c>
      <c r="BH247" cm="1">
        <f t="array" aca="1" ref="BH247" ca="1">_xlfn.LET(_xlpm.rozsah, $J$3:$J$10001,_xlpm.podminka, (_xlpm.rozsah&gt;E247)*(ISNUMBER(_xlpm.rozsah)),_xlpm.indexy, IF(_xlpm.podminka, ROW(_xlpm.rozsah)-MIN(ROW(_xlpm.rozsah))+1),_xlpm.prvni, MIN(_xlpm.indexy),_xlpm.finalni, IF(_xlpm.prvni=1, 2, _xlpm.prvni),INDEX(_xlpm.rozsah, _xlpm.finalni))</f>
        <v>1200</v>
      </c>
      <c r="BI247" cm="1">
        <f t="array" aca="1" ref="BI247" ca="1">INDEX($J$3:$J$10001,MATCH(BH247,$J$3:$J$10004,0)-1)</f>
        <v>1100</v>
      </c>
      <c r="BJ247">
        <f t="shared" ca="1" si="76"/>
        <v>320</v>
      </c>
      <c r="BK247">
        <f t="shared" ca="1" si="76"/>
        <v>300</v>
      </c>
      <c r="BL247">
        <f t="shared" ca="1" si="72"/>
        <v>20</v>
      </c>
      <c r="BM247">
        <f t="shared" ca="1" si="69"/>
        <v>314.01650656123229</v>
      </c>
    </row>
    <row r="248" spans="1:65" x14ac:dyDescent="0.25">
      <c r="A248" s="64">
        <v>245</v>
      </c>
      <c r="B248" s="64">
        <v>52</v>
      </c>
      <c r="C248" s="64">
        <v>53</v>
      </c>
      <c r="D248" s="18">
        <v>245</v>
      </c>
      <c r="E248" s="21">
        <f t="shared" ca="1" si="62"/>
        <v>1498.418153359986</v>
      </c>
      <c r="F248" s="22">
        <f t="shared" ca="1" si="63"/>
        <v>190.8</v>
      </c>
      <c r="G248" s="23">
        <v>245</v>
      </c>
      <c r="H248" s="24">
        <f t="shared" ca="1" si="64"/>
        <v>1496.3811439999999</v>
      </c>
      <c r="I248" s="25">
        <f t="shared" ca="1" si="65"/>
        <v>190.8</v>
      </c>
      <c r="J248" s="155"/>
      <c r="K248" s="155"/>
      <c r="L248" s="129">
        <f t="shared" si="70"/>
        <v>0</v>
      </c>
      <c r="AX248">
        <f t="shared" ca="1" si="73"/>
        <v>360</v>
      </c>
      <c r="AY248">
        <f t="shared" ca="1" si="66"/>
        <v>360</v>
      </c>
      <c r="AZ248" cm="1">
        <f t="array" aca="1" ref="AZ248" ca="1">_xlfn.LET(_xlpm.rozsah, $J$3:$J$10001,_xlpm.podminka, (_xlpm.rozsah&gt;H248)*(ISNUMBER(_xlpm.rozsah)),_xlpm.indexy, IF(_xlpm.podminka, ROW(_xlpm.rozsah)-MIN(ROW(_xlpm.rozsah))+1),_xlpm.prvni, MIN(_xlpm.indexy),_xlpm.finalni, IF(_xlpm.prvni=1, 2, _xlpm.prvni),INDEX(_xlpm.rozsah, _xlpm.finalni))</f>
        <v>1500</v>
      </c>
      <c r="BA248" cm="1">
        <f t="array" aca="1" ref="BA248" ca="1">INDEX($J$3:$J$10001,MATCH(AZ248,$J$3:$J$10004,0)-1)</f>
        <v>1400</v>
      </c>
      <c r="BB248">
        <f t="shared" ca="1" si="75"/>
        <v>360</v>
      </c>
      <c r="BC248">
        <f t="shared" ca="1" si="75"/>
        <v>360</v>
      </c>
      <c r="BD248">
        <f t="shared" ca="1" si="74"/>
        <v>0</v>
      </c>
      <c r="BE248">
        <f t="shared" ca="1" si="67"/>
        <v>360</v>
      </c>
      <c r="BF248">
        <f t="shared" ca="1" si="71"/>
        <v>360</v>
      </c>
      <c r="BG248">
        <f t="shared" ca="1" si="68"/>
        <v>360</v>
      </c>
      <c r="BH248" cm="1">
        <f t="array" aca="1" ref="BH248" ca="1">_xlfn.LET(_xlpm.rozsah, $J$3:$J$10001,_xlpm.podminka, (_xlpm.rozsah&gt;E248)*(ISNUMBER(_xlpm.rozsah)),_xlpm.indexy, IF(_xlpm.podminka, ROW(_xlpm.rozsah)-MIN(ROW(_xlpm.rozsah))+1),_xlpm.prvni, MIN(_xlpm.indexy),_xlpm.finalni, IF(_xlpm.prvni=1, 2, _xlpm.prvni),INDEX(_xlpm.rozsah, _xlpm.finalni))</f>
        <v>1500</v>
      </c>
      <c r="BI248" cm="1">
        <f t="array" aca="1" ref="BI248" ca="1">INDEX($J$3:$J$10001,MATCH(BH248,$J$3:$J$10004,0)-1)</f>
        <v>1400</v>
      </c>
      <c r="BJ248">
        <f t="shared" ca="1" si="76"/>
        <v>360</v>
      </c>
      <c r="BK248">
        <f t="shared" ca="1" si="76"/>
        <v>360</v>
      </c>
      <c r="BL248">
        <f t="shared" ca="1" si="72"/>
        <v>0</v>
      </c>
      <c r="BM248">
        <f t="shared" ca="1" si="69"/>
        <v>360</v>
      </c>
    </row>
    <row r="249" spans="1:65" x14ac:dyDescent="0.25">
      <c r="A249" s="64">
        <v>246</v>
      </c>
      <c r="B249" s="64">
        <v>50</v>
      </c>
      <c r="C249" s="64">
        <v>8</v>
      </c>
      <c r="D249" s="18">
        <v>246</v>
      </c>
      <c r="E249" s="21">
        <f t="shared" ca="1" si="62"/>
        <v>1467.7097628461404</v>
      </c>
      <c r="F249" s="22">
        <f t="shared" ca="1" si="63"/>
        <v>28.8</v>
      </c>
      <c r="G249" s="28">
        <v>246</v>
      </c>
      <c r="H249" s="24">
        <f t="shared" ca="1" si="64"/>
        <v>1465.7511</v>
      </c>
      <c r="I249" s="25">
        <f t="shared" ca="1" si="65"/>
        <v>28.8</v>
      </c>
      <c r="J249" s="155"/>
      <c r="K249" s="155"/>
      <c r="L249" s="129">
        <f t="shared" si="70"/>
        <v>0</v>
      </c>
      <c r="AX249">
        <f t="shared" ca="1" si="73"/>
        <v>360</v>
      </c>
      <c r="AY249">
        <f t="shared" ca="1" si="66"/>
        <v>360</v>
      </c>
      <c r="AZ249" cm="1">
        <f t="array" aca="1" ref="AZ249" ca="1">_xlfn.LET(_xlpm.rozsah, $J$3:$J$10001,_xlpm.podminka, (_xlpm.rozsah&gt;H249)*(ISNUMBER(_xlpm.rozsah)),_xlpm.indexy, IF(_xlpm.podminka, ROW(_xlpm.rozsah)-MIN(ROW(_xlpm.rozsah))+1),_xlpm.prvni, MIN(_xlpm.indexy),_xlpm.finalni, IF(_xlpm.prvni=1, 2, _xlpm.prvni),INDEX(_xlpm.rozsah, _xlpm.finalni))</f>
        <v>1500</v>
      </c>
      <c r="BA249" cm="1">
        <f t="array" aca="1" ref="BA249" ca="1">INDEX($J$3:$J$10001,MATCH(AZ249,$J$3:$J$10004,0)-1)</f>
        <v>1400</v>
      </c>
      <c r="BB249">
        <f t="shared" ca="1" si="75"/>
        <v>360</v>
      </c>
      <c r="BC249">
        <f t="shared" ca="1" si="75"/>
        <v>360</v>
      </c>
      <c r="BD249">
        <f t="shared" ca="1" si="74"/>
        <v>0</v>
      </c>
      <c r="BE249">
        <f t="shared" ca="1" si="67"/>
        <v>360</v>
      </c>
      <c r="BF249">
        <f t="shared" ca="1" si="71"/>
        <v>360</v>
      </c>
      <c r="BG249">
        <f t="shared" ca="1" si="68"/>
        <v>360</v>
      </c>
      <c r="BH249" cm="1">
        <f t="array" aca="1" ref="BH249" ca="1">_xlfn.LET(_xlpm.rozsah, $J$3:$J$10001,_xlpm.podminka, (_xlpm.rozsah&gt;E249)*(ISNUMBER(_xlpm.rozsah)),_xlpm.indexy, IF(_xlpm.podminka, ROW(_xlpm.rozsah)-MIN(ROW(_xlpm.rozsah))+1),_xlpm.prvni, MIN(_xlpm.indexy),_xlpm.finalni, IF(_xlpm.prvni=1, 2, _xlpm.prvni),INDEX(_xlpm.rozsah, _xlpm.finalni))</f>
        <v>1500</v>
      </c>
      <c r="BI249" cm="1">
        <f t="array" aca="1" ref="BI249" ca="1">INDEX($J$3:$J$10001,MATCH(BH249,$J$3:$J$10004,0)-1)</f>
        <v>1400</v>
      </c>
      <c r="BJ249">
        <f t="shared" ca="1" si="76"/>
        <v>360</v>
      </c>
      <c r="BK249">
        <f t="shared" ca="1" si="76"/>
        <v>360</v>
      </c>
      <c r="BL249">
        <f t="shared" ca="1" si="72"/>
        <v>0</v>
      </c>
      <c r="BM249">
        <f t="shared" ca="1" si="69"/>
        <v>360</v>
      </c>
    </row>
    <row r="250" spans="1:65" x14ac:dyDescent="0.25">
      <c r="A250" s="64">
        <v>247</v>
      </c>
      <c r="B250" s="64">
        <v>26</v>
      </c>
      <c r="C250" s="64">
        <v>40</v>
      </c>
      <c r="D250" s="18">
        <v>247</v>
      </c>
      <c r="E250" s="21">
        <f t="shared" ca="1" si="62"/>
        <v>1099.2090766799929</v>
      </c>
      <c r="F250" s="22">
        <f t="shared" ca="1" si="63"/>
        <v>119.96836306719972</v>
      </c>
      <c r="G250" s="23">
        <v>247</v>
      </c>
      <c r="H250" s="24">
        <f t="shared" ca="1" si="64"/>
        <v>1098.190572</v>
      </c>
      <c r="I250" s="25">
        <f t="shared" ca="1" si="65"/>
        <v>119.92762287999999</v>
      </c>
      <c r="J250" s="155"/>
      <c r="K250" s="155"/>
      <c r="L250" s="129">
        <f t="shared" si="70"/>
        <v>0</v>
      </c>
      <c r="AX250">
        <f t="shared" ca="1" si="73"/>
        <v>299.81905719999997</v>
      </c>
      <c r="AY250">
        <f t="shared" ca="1" si="66"/>
        <v>299.81905719999997</v>
      </c>
      <c r="AZ250" cm="1">
        <f t="array" aca="1" ref="AZ250" ca="1">_xlfn.LET(_xlpm.rozsah, $J$3:$J$10001,_xlpm.podminka, (_xlpm.rozsah&gt;H250)*(ISNUMBER(_xlpm.rozsah)),_xlpm.indexy, IF(_xlpm.podminka, ROW(_xlpm.rozsah)-MIN(ROW(_xlpm.rozsah))+1),_xlpm.prvni, MIN(_xlpm.indexy),_xlpm.finalni, IF(_xlpm.prvni=1, 2, _xlpm.prvni),INDEX(_xlpm.rozsah, _xlpm.finalni))</f>
        <v>1100</v>
      </c>
      <c r="BA250" cm="1">
        <f t="array" aca="1" ref="BA250" ca="1">INDEX($J$3:$J$10001,MATCH(AZ250,$J$3:$J$10004,0)-1)</f>
        <v>1000</v>
      </c>
      <c r="BB250">
        <f t="shared" ca="1" si="75"/>
        <v>300</v>
      </c>
      <c r="BC250">
        <f t="shared" ca="1" si="75"/>
        <v>290</v>
      </c>
      <c r="BD250">
        <f t="shared" ca="1" si="74"/>
        <v>10</v>
      </c>
      <c r="BE250">
        <f t="shared" ca="1" si="67"/>
        <v>290.18094280000003</v>
      </c>
      <c r="BF250">
        <f t="shared" ca="1" si="71"/>
        <v>299.9209076679993</v>
      </c>
      <c r="BG250">
        <f t="shared" ca="1" si="68"/>
        <v>299.9209076679993</v>
      </c>
      <c r="BH250" cm="1">
        <f t="array" aca="1" ref="BH250" ca="1">_xlfn.LET(_xlpm.rozsah, $J$3:$J$10001,_xlpm.podminka, (_xlpm.rozsah&gt;E250)*(ISNUMBER(_xlpm.rozsah)),_xlpm.indexy, IF(_xlpm.podminka, ROW(_xlpm.rozsah)-MIN(ROW(_xlpm.rozsah))+1),_xlpm.prvni, MIN(_xlpm.indexy),_xlpm.finalni, IF(_xlpm.prvni=1, 2, _xlpm.prvni),INDEX(_xlpm.rozsah, _xlpm.finalni))</f>
        <v>1100</v>
      </c>
      <c r="BI250" cm="1">
        <f t="array" aca="1" ref="BI250" ca="1">INDEX($J$3:$J$10001,MATCH(BH250,$J$3:$J$10004,0)-1)</f>
        <v>1000</v>
      </c>
      <c r="BJ250">
        <f t="shared" ca="1" si="76"/>
        <v>300</v>
      </c>
      <c r="BK250">
        <f t="shared" ca="1" si="76"/>
        <v>290</v>
      </c>
      <c r="BL250">
        <f t="shared" ca="1" si="72"/>
        <v>10</v>
      </c>
      <c r="BM250">
        <f t="shared" ca="1" si="69"/>
        <v>290.0790923320007</v>
      </c>
    </row>
    <row r="251" spans="1:65" x14ac:dyDescent="0.25">
      <c r="A251" s="64">
        <v>248</v>
      </c>
      <c r="B251" s="64">
        <v>48</v>
      </c>
      <c r="C251" s="64">
        <v>29</v>
      </c>
      <c r="D251" s="18">
        <v>248</v>
      </c>
      <c r="E251" s="21">
        <f t="shared" ca="1" si="62"/>
        <v>1437.0013723322947</v>
      </c>
      <c r="F251" s="22">
        <f t="shared" ca="1" si="63"/>
        <v>104.4</v>
      </c>
      <c r="G251" s="28">
        <v>248</v>
      </c>
      <c r="H251" s="24">
        <f t="shared" ca="1" si="64"/>
        <v>1435.121056</v>
      </c>
      <c r="I251" s="25">
        <f t="shared" ca="1" si="65"/>
        <v>104.4</v>
      </c>
      <c r="J251" s="155"/>
      <c r="K251" s="155"/>
      <c r="L251" s="129">
        <f t="shared" si="70"/>
        <v>0</v>
      </c>
      <c r="AX251">
        <f t="shared" ca="1" si="73"/>
        <v>360</v>
      </c>
      <c r="AY251">
        <f t="shared" ca="1" si="66"/>
        <v>360</v>
      </c>
      <c r="AZ251" cm="1">
        <f t="array" aca="1" ref="AZ251" ca="1">_xlfn.LET(_xlpm.rozsah, $J$3:$J$10001,_xlpm.podminka, (_xlpm.rozsah&gt;H251)*(ISNUMBER(_xlpm.rozsah)),_xlpm.indexy, IF(_xlpm.podminka, ROW(_xlpm.rozsah)-MIN(ROW(_xlpm.rozsah))+1),_xlpm.prvni, MIN(_xlpm.indexy),_xlpm.finalni, IF(_xlpm.prvni=1, 2, _xlpm.prvni),INDEX(_xlpm.rozsah, _xlpm.finalni))</f>
        <v>1500</v>
      </c>
      <c r="BA251" cm="1">
        <f t="array" aca="1" ref="BA251" ca="1">INDEX($J$3:$J$10001,MATCH(AZ251,$J$3:$J$10004,0)-1)</f>
        <v>1400</v>
      </c>
      <c r="BB251">
        <f t="shared" ca="1" si="75"/>
        <v>360</v>
      </c>
      <c r="BC251">
        <f t="shared" ca="1" si="75"/>
        <v>360</v>
      </c>
      <c r="BD251">
        <f t="shared" ca="1" si="74"/>
        <v>0</v>
      </c>
      <c r="BE251">
        <f t="shared" ca="1" si="67"/>
        <v>360</v>
      </c>
      <c r="BF251">
        <f t="shared" ca="1" si="71"/>
        <v>360</v>
      </c>
      <c r="BG251">
        <f t="shared" ca="1" si="68"/>
        <v>360</v>
      </c>
      <c r="BH251" cm="1">
        <f t="array" aca="1" ref="BH251" ca="1">_xlfn.LET(_xlpm.rozsah, $J$3:$J$10001,_xlpm.podminka, (_xlpm.rozsah&gt;E251)*(ISNUMBER(_xlpm.rozsah)),_xlpm.indexy, IF(_xlpm.podminka, ROW(_xlpm.rozsah)-MIN(ROW(_xlpm.rozsah))+1),_xlpm.prvni, MIN(_xlpm.indexy),_xlpm.finalni, IF(_xlpm.prvni=1, 2, _xlpm.prvni),INDEX(_xlpm.rozsah, _xlpm.finalni))</f>
        <v>1500</v>
      </c>
      <c r="BI251" cm="1">
        <f t="array" aca="1" ref="BI251" ca="1">INDEX($J$3:$J$10001,MATCH(BH251,$J$3:$J$10004,0)-1)</f>
        <v>1400</v>
      </c>
      <c r="BJ251">
        <f t="shared" ca="1" si="76"/>
        <v>360</v>
      </c>
      <c r="BK251">
        <f t="shared" ca="1" si="76"/>
        <v>360</v>
      </c>
      <c r="BL251">
        <f t="shared" ca="1" si="72"/>
        <v>0</v>
      </c>
      <c r="BM251">
        <f t="shared" ca="1" si="69"/>
        <v>360</v>
      </c>
    </row>
    <row r="252" spans="1:65" x14ac:dyDescent="0.25">
      <c r="A252" s="64">
        <v>249</v>
      </c>
      <c r="B252" s="64">
        <v>54</v>
      </c>
      <c r="C252" s="64">
        <v>39</v>
      </c>
      <c r="D252" s="18">
        <v>249</v>
      </c>
      <c r="E252" s="21">
        <f t="shared" ca="1" si="62"/>
        <v>1529.1265438738317</v>
      </c>
      <c r="F252" s="22">
        <f t="shared" ca="1" si="63"/>
        <v>140.17281295778412</v>
      </c>
      <c r="G252" s="23">
        <v>249</v>
      </c>
      <c r="H252" s="24">
        <f t="shared" ca="1" si="64"/>
        <v>1527.0111879999999</v>
      </c>
      <c r="I252" s="25">
        <f t="shared" ca="1" si="65"/>
        <v>140.18931273359999</v>
      </c>
      <c r="J252" s="155"/>
      <c r="K252" s="155"/>
      <c r="L252" s="129">
        <f t="shared" si="70"/>
        <v>0</v>
      </c>
      <c r="AX252">
        <f t="shared" ca="1" si="73"/>
        <v>359.45977624</v>
      </c>
      <c r="AY252">
        <f t="shared" ca="1" si="66"/>
        <v>358.54022376</v>
      </c>
      <c r="AZ252" cm="1">
        <f t="array" aca="1" ref="AZ252" ca="1">_xlfn.LET(_xlpm.rozsah, $J$3:$J$10001,_xlpm.podminka, (_xlpm.rozsah&gt;H252)*(ISNUMBER(_xlpm.rozsah)),_xlpm.indexy, IF(_xlpm.podminka, ROW(_xlpm.rozsah)-MIN(ROW(_xlpm.rozsah))+1),_xlpm.prvni, MIN(_xlpm.indexy),_xlpm.finalni, IF(_xlpm.prvni=1, 2, _xlpm.prvni),INDEX(_xlpm.rozsah, _xlpm.finalni))</f>
        <v>1600</v>
      </c>
      <c r="BA252" cm="1">
        <f t="array" aca="1" ref="BA252" ca="1">INDEX($J$3:$J$10001,MATCH(AZ252,$J$3:$J$10004,0)-1)</f>
        <v>1500</v>
      </c>
      <c r="BB252">
        <f t="shared" ca="1" si="75"/>
        <v>358</v>
      </c>
      <c r="BC252">
        <f t="shared" ca="1" si="75"/>
        <v>360</v>
      </c>
      <c r="BD252">
        <f t="shared" ca="1" si="74"/>
        <v>-2</v>
      </c>
      <c r="BE252">
        <f t="shared" ca="1" si="67"/>
        <v>359.45977624</v>
      </c>
      <c r="BF252">
        <f t="shared" ca="1" si="71"/>
        <v>359.41746912252336</v>
      </c>
      <c r="BG252">
        <f t="shared" ca="1" si="68"/>
        <v>358.58253087747664</v>
      </c>
      <c r="BH252" cm="1">
        <f t="array" aca="1" ref="BH252" ca="1">_xlfn.LET(_xlpm.rozsah, $J$3:$J$10001,_xlpm.podminka, (_xlpm.rozsah&gt;E252)*(ISNUMBER(_xlpm.rozsah)),_xlpm.indexy, IF(_xlpm.podminka, ROW(_xlpm.rozsah)-MIN(ROW(_xlpm.rozsah))+1),_xlpm.prvni, MIN(_xlpm.indexy),_xlpm.finalni, IF(_xlpm.prvni=1, 2, _xlpm.prvni),INDEX(_xlpm.rozsah, _xlpm.finalni))</f>
        <v>1600</v>
      </c>
      <c r="BI252" cm="1">
        <f t="array" aca="1" ref="BI252" ca="1">INDEX($J$3:$J$10001,MATCH(BH252,$J$3:$J$10004,0)-1)</f>
        <v>1500</v>
      </c>
      <c r="BJ252">
        <f t="shared" ca="1" si="76"/>
        <v>358</v>
      </c>
      <c r="BK252">
        <f t="shared" ca="1" si="76"/>
        <v>360</v>
      </c>
      <c r="BL252">
        <f t="shared" ca="1" si="72"/>
        <v>-2</v>
      </c>
      <c r="BM252">
        <f t="shared" ca="1" si="69"/>
        <v>359.41746912252336</v>
      </c>
    </row>
    <row r="253" spans="1:65" x14ac:dyDescent="0.25">
      <c r="A253" s="64">
        <v>250</v>
      </c>
      <c r="B253" s="64">
        <v>60</v>
      </c>
      <c r="C253" s="64">
        <v>42</v>
      </c>
      <c r="D253" s="18">
        <v>250</v>
      </c>
      <c r="E253" s="21">
        <f t="shared" ca="1" si="62"/>
        <v>1621.2517154153684</v>
      </c>
      <c r="F253" s="22">
        <f t="shared" ca="1" si="63"/>
        <v>149.6459423620436</v>
      </c>
      <c r="G253" s="28">
        <v>250</v>
      </c>
      <c r="H253" s="24">
        <f t="shared" ca="1" si="64"/>
        <v>1618.9013199999999</v>
      </c>
      <c r="I253" s="25">
        <f t="shared" ca="1" si="65"/>
        <v>149.72491564800001</v>
      </c>
      <c r="J253" s="155"/>
      <c r="K253" s="155"/>
      <c r="L253" s="129">
        <f t="shared" si="70"/>
        <v>0</v>
      </c>
      <c r="AX253">
        <f t="shared" ca="1" si="73"/>
        <v>356.48789440000002</v>
      </c>
      <c r="AY253">
        <f t="shared" ca="1" si="66"/>
        <v>351.51210559999998</v>
      </c>
      <c r="AZ253" cm="1">
        <f t="array" aca="1" ref="AZ253" ca="1">_xlfn.LET(_xlpm.rozsah, $J$3:$J$10001,_xlpm.podminka, (_xlpm.rozsah&gt;H253)*(ISNUMBER(_xlpm.rozsah)),_xlpm.indexy, IF(_xlpm.podminka, ROW(_xlpm.rozsah)-MIN(ROW(_xlpm.rozsah))+1),_xlpm.prvni, MIN(_xlpm.indexy),_xlpm.finalni, IF(_xlpm.prvni=1, 2, _xlpm.prvni),INDEX(_xlpm.rozsah, _xlpm.finalni))</f>
        <v>1700</v>
      </c>
      <c r="BA253" cm="1">
        <f t="array" aca="1" ref="BA253" ca="1">INDEX($J$3:$J$10001,MATCH(AZ253,$J$3:$J$10004,0)-1)</f>
        <v>1600</v>
      </c>
      <c r="BB253">
        <f t="shared" ca="1" si="75"/>
        <v>350</v>
      </c>
      <c r="BC253">
        <f t="shared" ca="1" si="75"/>
        <v>358</v>
      </c>
      <c r="BD253">
        <f t="shared" ca="1" si="74"/>
        <v>-8</v>
      </c>
      <c r="BE253">
        <f t="shared" ca="1" si="67"/>
        <v>356.48789440000002</v>
      </c>
      <c r="BF253">
        <f t="shared" ca="1" si="71"/>
        <v>356.2998627667705</v>
      </c>
      <c r="BG253">
        <f t="shared" ca="1" si="68"/>
        <v>351.7001372332295</v>
      </c>
      <c r="BH253" cm="1">
        <f t="array" aca="1" ref="BH253" ca="1">_xlfn.LET(_xlpm.rozsah, $J$3:$J$10001,_xlpm.podminka, (_xlpm.rozsah&gt;E253)*(ISNUMBER(_xlpm.rozsah)),_xlpm.indexy, IF(_xlpm.podminka, ROW(_xlpm.rozsah)-MIN(ROW(_xlpm.rozsah))+1),_xlpm.prvni, MIN(_xlpm.indexy),_xlpm.finalni, IF(_xlpm.prvni=1, 2, _xlpm.prvni),INDEX(_xlpm.rozsah, _xlpm.finalni))</f>
        <v>1700</v>
      </c>
      <c r="BI253" cm="1">
        <f t="array" aca="1" ref="BI253" ca="1">INDEX($J$3:$J$10001,MATCH(BH253,$J$3:$J$10004,0)-1)</f>
        <v>1600</v>
      </c>
      <c r="BJ253">
        <f t="shared" ca="1" si="76"/>
        <v>350</v>
      </c>
      <c r="BK253">
        <f t="shared" ca="1" si="76"/>
        <v>358</v>
      </c>
      <c r="BL253">
        <f t="shared" ca="1" si="72"/>
        <v>-8</v>
      </c>
      <c r="BM253">
        <f t="shared" ca="1" si="69"/>
        <v>356.2998627667705</v>
      </c>
    </row>
    <row r="254" spans="1:65" x14ac:dyDescent="0.25">
      <c r="A254" s="64">
        <v>251</v>
      </c>
      <c r="B254" s="64">
        <v>48</v>
      </c>
      <c r="C254" s="64">
        <v>18</v>
      </c>
      <c r="D254" s="18">
        <v>251</v>
      </c>
      <c r="E254" s="21">
        <f t="shared" ca="1" si="62"/>
        <v>1437.0013723322947</v>
      </c>
      <c r="F254" s="22">
        <f t="shared" ca="1" si="63"/>
        <v>64.8</v>
      </c>
      <c r="G254" s="23">
        <v>251</v>
      </c>
      <c r="H254" s="24">
        <f t="shared" ca="1" si="64"/>
        <v>1435.121056</v>
      </c>
      <c r="I254" s="25">
        <f t="shared" ca="1" si="65"/>
        <v>64.8</v>
      </c>
      <c r="J254" s="155"/>
      <c r="K254" s="155"/>
      <c r="L254" s="129">
        <f t="shared" si="70"/>
        <v>0</v>
      </c>
      <c r="AX254">
        <f t="shared" ca="1" si="73"/>
        <v>360</v>
      </c>
      <c r="AY254">
        <f t="shared" ca="1" si="66"/>
        <v>360</v>
      </c>
      <c r="AZ254" cm="1">
        <f t="array" aca="1" ref="AZ254" ca="1">_xlfn.LET(_xlpm.rozsah, $J$3:$J$10001,_xlpm.podminka, (_xlpm.rozsah&gt;H254)*(ISNUMBER(_xlpm.rozsah)),_xlpm.indexy, IF(_xlpm.podminka, ROW(_xlpm.rozsah)-MIN(ROW(_xlpm.rozsah))+1),_xlpm.prvni, MIN(_xlpm.indexy),_xlpm.finalni, IF(_xlpm.prvni=1, 2, _xlpm.prvni),INDEX(_xlpm.rozsah, _xlpm.finalni))</f>
        <v>1500</v>
      </c>
      <c r="BA254" cm="1">
        <f t="array" aca="1" ref="BA254" ca="1">INDEX($J$3:$J$10001,MATCH(AZ254,$J$3:$J$10004,0)-1)</f>
        <v>1400</v>
      </c>
      <c r="BB254">
        <f t="shared" ca="1" si="75"/>
        <v>360</v>
      </c>
      <c r="BC254">
        <f t="shared" ca="1" si="75"/>
        <v>360</v>
      </c>
      <c r="BD254">
        <f t="shared" ca="1" si="74"/>
        <v>0</v>
      </c>
      <c r="BE254">
        <f t="shared" ca="1" si="67"/>
        <v>360</v>
      </c>
      <c r="BF254">
        <f t="shared" ca="1" si="71"/>
        <v>360</v>
      </c>
      <c r="BG254">
        <f t="shared" ca="1" si="68"/>
        <v>360</v>
      </c>
      <c r="BH254" cm="1">
        <f t="array" aca="1" ref="BH254" ca="1">_xlfn.LET(_xlpm.rozsah, $J$3:$J$10001,_xlpm.podminka, (_xlpm.rozsah&gt;E254)*(ISNUMBER(_xlpm.rozsah)),_xlpm.indexy, IF(_xlpm.podminka, ROW(_xlpm.rozsah)-MIN(ROW(_xlpm.rozsah))+1),_xlpm.prvni, MIN(_xlpm.indexy),_xlpm.finalni, IF(_xlpm.prvni=1, 2, _xlpm.prvni),INDEX(_xlpm.rozsah, _xlpm.finalni))</f>
        <v>1500</v>
      </c>
      <c r="BI254" cm="1">
        <f t="array" aca="1" ref="BI254" ca="1">INDEX($J$3:$J$10001,MATCH(BH254,$J$3:$J$10004,0)-1)</f>
        <v>1400</v>
      </c>
      <c r="BJ254">
        <f t="shared" ca="1" si="76"/>
        <v>360</v>
      </c>
      <c r="BK254">
        <f t="shared" ca="1" si="76"/>
        <v>360</v>
      </c>
      <c r="BL254">
        <f t="shared" ca="1" si="72"/>
        <v>0</v>
      </c>
      <c r="BM254">
        <f t="shared" ca="1" si="69"/>
        <v>360</v>
      </c>
    </row>
    <row r="255" spans="1:65" x14ac:dyDescent="0.25">
      <c r="A255" s="64">
        <v>252</v>
      </c>
      <c r="B255" s="64">
        <v>54</v>
      </c>
      <c r="C255" s="64">
        <v>51</v>
      </c>
      <c r="D255" s="18">
        <v>252</v>
      </c>
      <c r="E255" s="21">
        <f t="shared" ca="1" si="62"/>
        <v>1529.1265438738317</v>
      </c>
      <c r="F255" s="22">
        <f t="shared" ca="1" si="63"/>
        <v>183.3029092524869</v>
      </c>
      <c r="G255" s="28">
        <v>252</v>
      </c>
      <c r="H255" s="24">
        <f t="shared" ca="1" si="64"/>
        <v>1527.0111879999999</v>
      </c>
      <c r="I255" s="25">
        <f t="shared" ca="1" si="65"/>
        <v>183.32448588240001</v>
      </c>
      <c r="J255" s="155"/>
      <c r="K255" s="155"/>
      <c r="L255" s="129">
        <f t="shared" si="70"/>
        <v>0</v>
      </c>
      <c r="AX255">
        <f t="shared" ca="1" si="73"/>
        <v>359.45977624</v>
      </c>
      <c r="AY255">
        <f t="shared" ca="1" si="66"/>
        <v>358.54022376</v>
      </c>
      <c r="AZ255" cm="1">
        <f t="array" aca="1" ref="AZ255" ca="1">_xlfn.LET(_xlpm.rozsah, $J$3:$J$10001,_xlpm.podminka, (_xlpm.rozsah&gt;H255)*(ISNUMBER(_xlpm.rozsah)),_xlpm.indexy, IF(_xlpm.podminka, ROW(_xlpm.rozsah)-MIN(ROW(_xlpm.rozsah))+1),_xlpm.prvni, MIN(_xlpm.indexy),_xlpm.finalni, IF(_xlpm.prvni=1, 2, _xlpm.prvni),INDEX(_xlpm.rozsah, _xlpm.finalni))</f>
        <v>1600</v>
      </c>
      <c r="BA255" cm="1">
        <f t="array" aca="1" ref="BA255" ca="1">INDEX($J$3:$J$10001,MATCH(AZ255,$J$3:$J$10004,0)-1)</f>
        <v>1500</v>
      </c>
      <c r="BB255">
        <f t="shared" ca="1" si="75"/>
        <v>358</v>
      </c>
      <c r="BC255">
        <f t="shared" ca="1" si="75"/>
        <v>360</v>
      </c>
      <c r="BD255">
        <f t="shared" ca="1" si="74"/>
        <v>-2</v>
      </c>
      <c r="BE255">
        <f t="shared" ca="1" si="67"/>
        <v>359.45977624</v>
      </c>
      <c r="BF255">
        <f t="shared" ca="1" si="71"/>
        <v>359.41746912252336</v>
      </c>
      <c r="BG255">
        <f t="shared" ca="1" si="68"/>
        <v>358.58253087747664</v>
      </c>
      <c r="BH255" cm="1">
        <f t="array" aca="1" ref="BH255" ca="1">_xlfn.LET(_xlpm.rozsah, $J$3:$J$10001,_xlpm.podminka, (_xlpm.rozsah&gt;E255)*(ISNUMBER(_xlpm.rozsah)),_xlpm.indexy, IF(_xlpm.podminka, ROW(_xlpm.rozsah)-MIN(ROW(_xlpm.rozsah))+1),_xlpm.prvni, MIN(_xlpm.indexy),_xlpm.finalni, IF(_xlpm.prvni=1, 2, _xlpm.prvni),INDEX(_xlpm.rozsah, _xlpm.finalni))</f>
        <v>1600</v>
      </c>
      <c r="BI255" cm="1">
        <f t="array" aca="1" ref="BI255" ca="1">INDEX($J$3:$J$10001,MATCH(BH255,$J$3:$J$10004,0)-1)</f>
        <v>1500</v>
      </c>
      <c r="BJ255">
        <f t="shared" ca="1" si="76"/>
        <v>358</v>
      </c>
      <c r="BK255">
        <f t="shared" ca="1" si="76"/>
        <v>360</v>
      </c>
      <c r="BL255">
        <f t="shared" ca="1" si="72"/>
        <v>-2</v>
      </c>
      <c r="BM255">
        <f t="shared" ca="1" si="69"/>
        <v>359.41746912252336</v>
      </c>
    </row>
    <row r="256" spans="1:65" x14ac:dyDescent="0.25">
      <c r="A256" s="64">
        <v>253</v>
      </c>
      <c r="B256" s="64">
        <v>88</v>
      </c>
      <c r="C256" s="64">
        <v>90</v>
      </c>
      <c r="D256" s="18">
        <v>253</v>
      </c>
      <c r="E256" s="21">
        <f t="shared" ca="1" si="62"/>
        <v>2051.1691826092074</v>
      </c>
      <c r="F256" s="22">
        <f t="shared" ca="1" si="63"/>
        <v>260.78954713034267</v>
      </c>
      <c r="G256" s="23">
        <v>253</v>
      </c>
      <c r="H256" s="24">
        <f t="shared" ca="1" si="64"/>
        <v>2047.7219359999999</v>
      </c>
      <c r="I256" s="25">
        <f t="shared" ca="1" si="65"/>
        <v>261.41005152000002</v>
      </c>
      <c r="J256" s="155"/>
      <c r="K256" s="155"/>
      <c r="L256" s="129">
        <f t="shared" si="70"/>
        <v>0</v>
      </c>
      <c r="AX256">
        <f t="shared" ca="1" si="73"/>
        <v>290.45561280000004</v>
      </c>
      <c r="AY256">
        <f t="shared" ca="1" si="66"/>
        <v>289.54438719999996</v>
      </c>
      <c r="AZ256" cm="1">
        <f t="array" aca="1" ref="AZ256" ca="1">_xlfn.LET(_xlpm.rozsah, $J$3:$J$10001,_xlpm.podminka, (_xlpm.rozsah&gt;H256)*(ISNUMBER(_xlpm.rozsah)),_xlpm.indexy, IF(_xlpm.podminka, ROW(_xlpm.rozsah)-MIN(ROW(_xlpm.rozsah))+1),_xlpm.prvni, MIN(_xlpm.indexy),_xlpm.finalni, IF(_xlpm.prvni=1, 2, _xlpm.prvni),INDEX(_xlpm.rozsah, _xlpm.finalni))</f>
        <v>2100</v>
      </c>
      <c r="BA256" cm="1">
        <f t="array" aca="1" ref="BA256" ca="1">INDEX($J$3:$J$10001,MATCH(AZ256,$J$3:$J$10004,0)-1)</f>
        <v>2000</v>
      </c>
      <c r="BB256">
        <f t="shared" ca="1" si="75"/>
        <v>280</v>
      </c>
      <c r="BC256">
        <f t="shared" ca="1" si="75"/>
        <v>300</v>
      </c>
      <c r="BD256">
        <f t="shared" ca="1" si="74"/>
        <v>-20</v>
      </c>
      <c r="BE256">
        <f t="shared" ca="1" si="67"/>
        <v>290.45561280000004</v>
      </c>
      <c r="BF256">
        <f t="shared" ca="1" si="71"/>
        <v>289.76616347815855</v>
      </c>
      <c r="BG256">
        <f t="shared" ca="1" si="68"/>
        <v>290.23383652184145</v>
      </c>
      <c r="BH256" cm="1">
        <f t="array" aca="1" ref="BH256" ca="1">_xlfn.LET(_xlpm.rozsah, $J$3:$J$10001,_xlpm.podminka, (_xlpm.rozsah&gt;E256)*(ISNUMBER(_xlpm.rozsah)),_xlpm.indexy, IF(_xlpm.podminka, ROW(_xlpm.rozsah)-MIN(ROW(_xlpm.rozsah))+1),_xlpm.prvni, MIN(_xlpm.indexy),_xlpm.finalni, IF(_xlpm.prvni=1, 2, _xlpm.prvni),INDEX(_xlpm.rozsah, _xlpm.finalni))</f>
        <v>2100</v>
      </c>
      <c r="BI256" cm="1">
        <f t="array" aca="1" ref="BI256" ca="1">INDEX($J$3:$J$10001,MATCH(BH256,$J$3:$J$10004,0)-1)</f>
        <v>2000</v>
      </c>
      <c r="BJ256">
        <f t="shared" ca="1" si="76"/>
        <v>280</v>
      </c>
      <c r="BK256">
        <f t="shared" ca="1" si="76"/>
        <v>300</v>
      </c>
      <c r="BL256">
        <f t="shared" ca="1" si="72"/>
        <v>-20</v>
      </c>
      <c r="BM256">
        <f t="shared" ca="1" si="69"/>
        <v>289.76616347815855</v>
      </c>
    </row>
    <row r="257" spans="1:65" x14ac:dyDescent="0.25">
      <c r="A257" s="64">
        <v>254</v>
      </c>
      <c r="B257" s="64">
        <v>103</v>
      </c>
      <c r="C257" s="64">
        <v>84</v>
      </c>
      <c r="D257" s="18">
        <v>254</v>
      </c>
      <c r="E257" s="21">
        <f t="shared" ca="1" si="62"/>
        <v>2281.4821114630495</v>
      </c>
      <c r="F257" s="22">
        <f t="shared" ca="1" si="63"/>
        <v>161.31076714117501</v>
      </c>
      <c r="G257" s="28">
        <v>254</v>
      </c>
      <c r="H257" s="24">
        <f t="shared" ca="1" si="64"/>
        <v>2277.4472660000001</v>
      </c>
      <c r="I257" s="25">
        <f t="shared" ca="1" si="65"/>
        <v>163.51379276399993</v>
      </c>
      <c r="J257" s="155"/>
      <c r="K257" s="155"/>
      <c r="L257" s="129">
        <f t="shared" si="70"/>
        <v>0</v>
      </c>
      <c r="AX257">
        <f t="shared" ca="1" si="73"/>
        <v>194.65927709999991</v>
      </c>
      <c r="AY257">
        <f t="shared" ca="1" si="66"/>
        <v>230.34072290000009</v>
      </c>
      <c r="AZ257" cm="1">
        <f t="array" aca="1" ref="AZ257" ca="1">_xlfn.LET(_xlpm.rozsah, $J$3:$J$10001,_xlpm.podminka, (_xlpm.rozsah&gt;H257)*(ISNUMBER(_xlpm.rozsah)),_xlpm.indexy, IF(_xlpm.podminka, ROW(_xlpm.rozsah)-MIN(ROW(_xlpm.rozsah))+1),_xlpm.prvni, MIN(_xlpm.indexy),_xlpm.finalni, IF(_xlpm.prvni=1, 2, _xlpm.prvni),INDEX(_xlpm.rozsah, _xlpm.finalni))</f>
        <v>2300</v>
      </c>
      <c r="BA257" cm="1">
        <f t="array" aca="1" ref="BA257" ca="1">INDEX($J$3:$J$10001,MATCH(AZ257,$J$3:$J$10004,0)-1)</f>
        <v>2200</v>
      </c>
      <c r="BB257">
        <f t="shared" ca="1" si="75"/>
        <v>180</v>
      </c>
      <c r="BC257">
        <f t="shared" ca="1" si="75"/>
        <v>245</v>
      </c>
      <c r="BD257">
        <f t="shared" ca="1" si="74"/>
        <v>-65</v>
      </c>
      <c r="BE257">
        <f t="shared" ca="1" si="67"/>
        <v>194.65927709999991</v>
      </c>
      <c r="BF257">
        <f t="shared" ca="1" si="71"/>
        <v>192.03662754901785</v>
      </c>
      <c r="BG257">
        <f t="shared" ca="1" si="68"/>
        <v>232.96337245098215</v>
      </c>
      <c r="BH257" cm="1">
        <f t="array" aca="1" ref="BH257" ca="1">_xlfn.LET(_xlpm.rozsah, $J$3:$J$10001,_xlpm.podminka, (_xlpm.rozsah&gt;E257)*(ISNUMBER(_xlpm.rozsah)),_xlpm.indexy, IF(_xlpm.podminka, ROW(_xlpm.rozsah)-MIN(ROW(_xlpm.rozsah))+1),_xlpm.prvni, MIN(_xlpm.indexy),_xlpm.finalni, IF(_xlpm.prvni=1, 2, _xlpm.prvni),INDEX(_xlpm.rozsah, _xlpm.finalni))</f>
        <v>2300</v>
      </c>
      <c r="BI257" cm="1">
        <f t="array" aca="1" ref="BI257" ca="1">INDEX($J$3:$J$10001,MATCH(BH257,$J$3:$J$10004,0)-1)</f>
        <v>2200</v>
      </c>
      <c r="BJ257">
        <f t="shared" ca="1" si="76"/>
        <v>180</v>
      </c>
      <c r="BK257">
        <f t="shared" ca="1" si="76"/>
        <v>245</v>
      </c>
      <c r="BL257">
        <f t="shared" ca="1" si="72"/>
        <v>-65</v>
      </c>
      <c r="BM257">
        <f t="shared" ca="1" si="69"/>
        <v>192.03662754901785</v>
      </c>
    </row>
    <row r="258" spans="1:65" x14ac:dyDescent="0.25">
      <c r="A258" s="64">
        <v>255</v>
      </c>
      <c r="B258" s="64">
        <v>103</v>
      </c>
      <c r="C258" s="64">
        <v>85</v>
      </c>
      <c r="D258" s="18">
        <v>255</v>
      </c>
      <c r="E258" s="21">
        <f t="shared" ca="1" si="62"/>
        <v>2281.4821114630495</v>
      </c>
      <c r="F258" s="22">
        <f t="shared" ca="1" si="63"/>
        <v>163.23113341666519</v>
      </c>
      <c r="G258" s="23">
        <v>255</v>
      </c>
      <c r="H258" s="24">
        <f t="shared" ca="1" si="64"/>
        <v>2277.4472660000001</v>
      </c>
      <c r="I258" s="25">
        <f t="shared" ca="1" si="65"/>
        <v>165.46038553499992</v>
      </c>
      <c r="J258" s="155"/>
      <c r="K258" s="155"/>
      <c r="L258" s="129">
        <f t="shared" si="70"/>
        <v>0</v>
      </c>
      <c r="AX258">
        <f t="shared" ca="1" si="73"/>
        <v>194.65927709999991</v>
      </c>
      <c r="AY258">
        <f t="shared" ca="1" si="66"/>
        <v>230.34072290000009</v>
      </c>
      <c r="AZ258" cm="1">
        <f t="array" aca="1" ref="AZ258" ca="1">_xlfn.LET(_xlpm.rozsah, $J$3:$J$10001,_xlpm.podminka, (_xlpm.rozsah&gt;H258)*(ISNUMBER(_xlpm.rozsah)),_xlpm.indexy, IF(_xlpm.podminka, ROW(_xlpm.rozsah)-MIN(ROW(_xlpm.rozsah))+1),_xlpm.prvni, MIN(_xlpm.indexy),_xlpm.finalni, IF(_xlpm.prvni=1, 2, _xlpm.prvni),INDEX(_xlpm.rozsah, _xlpm.finalni))</f>
        <v>2300</v>
      </c>
      <c r="BA258" cm="1">
        <f t="array" aca="1" ref="BA258" ca="1">INDEX($J$3:$J$10001,MATCH(AZ258,$J$3:$J$10004,0)-1)</f>
        <v>2200</v>
      </c>
      <c r="BB258">
        <f t="shared" ca="1" si="75"/>
        <v>180</v>
      </c>
      <c r="BC258">
        <f t="shared" ca="1" si="75"/>
        <v>245</v>
      </c>
      <c r="BD258">
        <f t="shared" ca="1" si="74"/>
        <v>-65</v>
      </c>
      <c r="BE258">
        <f t="shared" ca="1" si="67"/>
        <v>194.65927709999991</v>
      </c>
      <c r="BF258">
        <f t="shared" ca="1" si="71"/>
        <v>192.03662754901785</v>
      </c>
      <c r="BG258">
        <f t="shared" ca="1" si="68"/>
        <v>232.96337245098215</v>
      </c>
      <c r="BH258" cm="1">
        <f t="array" aca="1" ref="BH258" ca="1">_xlfn.LET(_xlpm.rozsah, $J$3:$J$10001,_xlpm.podminka, (_xlpm.rozsah&gt;E258)*(ISNUMBER(_xlpm.rozsah)),_xlpm.indexy, IF(_xlpm.podminka, ROW(_xlpm.rozsah)-MIN(ROW(_xlpm.rozsah))+1),_xlpm.prvni, MIN(_xlpm.indexy),_xlpm.finalni, IF(_xlpm.prvni=1, 2, _xlpm.prvni),INDEX(_xlpm.rozsah, _xlpm.finalni))</f>
        <v>2300</v>
      </c>
      <c r="BI258" cm="1">
        <f t="array" aca="1" ref="BI258" ca="1">INDEX($J$3:$J$10001,MATCH(BH258,$J$3:$J$10004,0)-1)</f>
        <v>2200</v>
      </c>
      <c r="BJ258">
        <f t="shared" ca="1" si="76"/>
        <v>180</v>
      </c>
      <c r="BK258">
        <f t="shared" ca="1" si="76"/>
        <v>245</v>
      </c>
      <c r="BL258">
        <f t="shared" ca="1" si="72"/>
        <v>-65</v>
      </c>
      <c r="BM258">
        <f t="shared" ca="1" si="69"/>
        <v>192.03662754901785</v>
      </c>
    </row>
    <row r="259" spans="1:65" x14ac:dyDescent="0.25">
      <c r="A259" s="64">
        <v>256</v>
      </c>
      <c r="B259" s="64">
        <v>102</v>
      </c>
      <c r="C259" s="64">
        <v>84</v>
      </c>
      <c r="D259" s="18">
        <v>256</v>
      </c>
      <c r="E259" s="21">
        <f t="shared" ca="1" si="62"/>
        <v>2266.1279162061264</v>
      </c>
      <c r="F259" s="22">
        <f t="shared" ca="1" si="63"/>
        <v>169.69415775145498</v>
      </c>
      <c r="G259" s="28">
        <v>256</v>
      </c>
      <c r="H259" s="24">
        <f t="shared" ca="1" si="64"/>
        <v>2262.1322439999999</v>
      </c>
      <c r="I259" s="25">
        <f t="shared" ca="1" si="65"/>
        <v>171.87579477600008</v>
      </c>
      <c r="J259" s="155"/>
      <c r="K259" s="155"/>
      <c r="L259" s="129">
        <f t="shared" si="70"/>
        <v>0</v>
      </c>
      <c r="AX259">
        <f t="shared" ca="1" si="73"/>
        <v>204.61404140000008</v>
      </c>
      <c r="AY259">
        <f t="shared" ca="1" si="66"/>
        <v>220.38595859999992</v>
      </c>
      <c r="AZ259" cm="1">
        <f t="array" aca="1" ref="AZ259" ca="1">_xlfn.LET(_xlpm.rozsah, $J$3:$J$10001,_xlpm.podminka, (_xlpm.rozsah&gt;H259)*(ISNUMBER(_xlpm.rozsah)),_xlpm.indexy, IF(_xlpm.podminka, ROW(_xlpm.rozsah)-MIN(ROW(_xlpm.rozsah))+1),_xlpm.prvni, MIN(_xlpm.indexy),_xlpm.finalni, IF(_xlpm.prvni=1, 2, _xlpm.prvni),INDEX(_xlpm.rozsah, _xlpm.finalni))</f>
        <v>2300</v>
      </c>
      <c r="BA259" cm="1">
        <f t="array" aca="1" ref="BA259" ca="1">INDEX($J$3:$J$10001,MATCH(AZ259,$J$3:$J$10004,0)-1)</f>
        <v>2200</v>
      </c>
      <c r="BB259">
        <f t="shared" ca="1" si="75"/>
        <v>180</v>
      </c>
      <c r="BC259">
        <f t="shared" ca="1" si="75"/>
        <v>245</v>
      </c>
      <c r="BD259">
        <f t="shared" ca="1" si="74"/>
        <v>-65</v>
      </c>
      <c r="BE259">
        <f t="shared" ca="1" si="67"/>
        <v>204.61404140000008</v>
      </c>
      <c r="BF259">
        <f t="shared" ca="1" si="71"/>
        <v>202.01685446601783</v>
      </c>
      <c r="BG259">
        <f t="shared" ca="1" si="68"/>
        <v>222.98314553398217</v>
      </c>
      <c r="BH259" cm="1">
        <f t="array" aca="1" ref="BH259" ca="1">_xlfn.LET(_xlpm.rozsah, $J$3:$J$10001,_xlpm.podminka, (_xlpm.rozsah&gt;E259)*(ISNUMBER(_xlpm.rozsah)),_xlpm.indexy, IF(_xlpm.podminka, ROW(_xlpm.rozsah)-MIN(ROW(_xlpm.rozsah))+1),_xlpm.prvni, MIN(_xlpm.indexy),_xlpm.finalni, IF(_xlpm.prvni=1, 2, _xlpm.prvni),INDEX(_xlpm.rozsah, _xlpm.finalni))</f>
        <v>2300</v>
      </c>
      <c r="BI259" cm="1">
        <f t="array" aca="1" ref="BI259" ca="1">INDEX($J$3:$J$10001,MATCH(BH259,$J$3:$J$10004,0)-1)</f>
        <v>2200</v>
      </c>
      <c r="BJ259">
        <f t="shared" ca="1" si="76"/>
        <v>180</v>
      </c>
      <c r="BK259">
        <f t="shared" ca="1" si="76"/>
        <v>245</v>
      </c>
      <c r="BL259">
        <f t="shared" ca="1" si="72"/>
        <v>-65</v>
      </c>
      <c r="BM259">
        <f t="shared" ca="1" si="69"/>
        <v>202.01685446601783</v>
      </c>
    </row>
    <row r="260" spans="1:65" x14ac:dyDescent="0.25">
      <c r="A260" s="64">
        <v>257</v>
      </c>
      <c r="B260" s="64">
        <v>58</v>
      </c>
      <c r="C260" s="64">
        <v>66</v>
      </c>
      <c r="D260" s="18">
        <v>257</v>
      </c>
      <c r="E260" s="21">
        <f t="shared" ref="E260:E323" ca="1" si="77">(B260/100)*($AC$8 - $AC$11)+$AC$11</f>
        <v>1590.5433249015227</v>
      </c>
      <c r="F260" s="22">
        <f t="shared" ref="F260:F323" ca="1" si="78">(C260*BF260)/100</f>
        <v>236.40482811129991</v>
      </c>
      <c r="G260" s="23">
        <v>257</v>
      </c>
      <c r="H260" s="24">
        <f t="shared" ref="H260:H323" ca="1" si="79">(B260/100)*($AF$8 - $AF$11)+$AF$11</f>
        <v>1588.2712759999999</v>
      </c>
      <c r="I260" s="25">
        <f t="shared" ref="I260:I323" ca="1" si="80">(C260*AX260)/100</f>
        <v>236.43481915680002</v>
      </c>
      <c r="J260" s="155"/>
      <c r="K260" s="155"/>
      <c r="L260" s="129">
        <f t="shared" si="70"/>
        <v>0</v>
      </c>
      <c r="AX260">
        <f t="shared" ca="1" si="73"/>
        <v>358.23457447999999</v>
      </c>
      <c r="AY260">
        <f t="shared" ref="AY260:AY323" ca="1" si="81">MIN(BB260:BC260)+((H260-MIN(AZ260:BA260))/(MAX(AZ260:BA260)-MIN(AZ260:BA260)))*(MAX(BB260:BC260)-MIN(BB260:BC260))</f>
        <v>359.76542552000001</v>
      </c>
      <c r="AZ260" cm="1">
        <f t="array" aca="1" ref="AZ260" ca="1">_xlfn.LET(_xlpm.rozsah, $J$3:$J$10001,_xlpm.podminka, (_xlpm.rozsah&gt;H260)*(ISNUMBER(_xlpm.rozsah)),_xlpm.indexy, IF(_xlpm.podminka, ROW(_xlpm.rozsah)-MIN(ROW(_xlpm.rozsah))+1),_xlpm.prvni, MIN(_xlpm.indexy),_xlpm.finalni, IF(_xlpm.prvni=1, 2, _xlpm.prvni),INDEX(_xlpm.rozsah, _xlpm.finalni))</f>
        <v>1600</v>
      </c>
      <c r="BA260" cm="1">
        <f t="array" aca="1" ref="BA260" ca="1">INDEX($J$3:$J$10001,MATCH(AZ260,$J$3:$J$10004,0)-1)</f>
        <v>1500</v>
      </c>
      <c r="BB260">
        <f t="shared" ca="1" si="75"/>
        <v>358</v>
      </c>
      <c r="BC260">
        <f t="shared" ca="1" si="75"/>
        <v>360</v>
      </c>
      <c r="BD260">
        <f t="shared" ca="1" si="74"/>
        <v>-2</v>
      </c>
      <c r="BE260">
        <f t="shared" ref="BE260:BE323" ca="1" si="82">MIN(BB260:BC260)+((MAX(AZ260:BA260)-H260)/(MAX(AZ260:BA260)-MIN(AZ260:BA260)))*(MAX(BB260:BC260)-MIN(BB260:BC260))</f>
        <v>358.23457447999999</v>
      </c>
      <c r="BF260">
        <f t="shared" ca="1" si="71"/>
        <v>358.18913350196954</v>
      </c>
      <c r="BG260">
        <f t="shared" ref="BG260:BG323" ca="1" si="83">MIN(BJ260:BK260)+((E260-MIN(BH260:BI260))/(MAX(BH260:BI260)-MIN(BH260:BI260)))*(MAX(BJ260:BK260)-MIN(BJ260:BK260))</f>
        <v>359.81086649803046</v>
      </c>
      <c r="BH260" cm="1">
        <f t="array" aca="1" ref="BH260" ca="1">_xlfn.LET(_xlpm.rozsah, $J$3:$J$10001,_xlpm.podminka, (_xlpm.rozsah&gt;E260)*(ISNUMBER(_xlpm.rozsah)),_xlpm.indexy, IF(_xlpm.podminka, ROW(_xlpm.rozsah)-MIN(ROW(_xlpm.rozsah))+1),_xlpm.prvni, MIN(_xlpm.indexy),_xlpm.finalni, IF(_xlpm.prvni=1, 2, _xlpm.prvni),INDEX(_xlpm.rozsah, _xlpm.finalni))</f>
        <v>1600</v>
      </c>
      <c r="BI260" cm="1">
        <f t="array" aca="1" ref="BI260" ca="1">INDEX($J$3:$J$10001,MATCH(BH260,$J$3:$J$10004,0)-1)</f>
        <v>1500</v>
      </c>
      <c r="BJ260">
        <f t="shared" ca="1" si="76"/>
        <v>358</v>
      </c>
      <c r="BK260">
        <f t="shared" ca="1" si="76"/>
        <v>360</v>
      </c>
      <c r="BL260">
        <f t="shared" ca="1" si="72"/>
        <v>-2</v>
      </c>
      <c r="BM260">
        <f t="shared" ref="BM260:BM323" ca="1" si="84">MIN(BJ260:BK260)+((MAX(BH260:BI260)-E260)/(MAX(BH260:BI260)-MIN(BH260:BI260)))*(MAX(BJ260:BK260)-MIN(BJ260:BK260))</f>
        <v>358.18913350196954</v>
      </c>
    </row>
    <row r="261" spans="1:65" x14ac:dyDescent="0.25">
      <c r="A261" s="64">
        <v>258</v>
      </c>
      <c r="B261" s="64">
        <v>64</v>
      </c>
      <c r="C261" s="64">
        <v>97</v>
      </c>
      <c r="D261" s="18">
        <v>258</v>
      </c>
      <c r="E261" s="21">
        <f t="shared" ca="1" si="77"/>
        <v>1682.6684964430597</v>
      </c>
      <c r="F261" s="22">
        <f t="shared" ca="1" si="78"/>
        <v>340.84492467601854</v>
      </c>
      <c r="G261" s="28">
        <v>258</v>
      </c>
      <c r="H261" s="24">
        <f t="shared" ca="1" si="79"/>
        <v>1680.1614079999999</v>
      </c>
      <c r="I261" s="25">
        <f t="shared" ca="1" si="80"/>
        <v>341.03947473919999</v>
      </c>
      <c r="J261" s="155"/>
      <c r="K261" s="155"/>
      <c r="L261" s="129">
        <f t="shared" ref="L261:L324" si="85">K261*2*PI()*J261/60*0.001</f>
        <v>0</v>
      </c>
      <c r="AX261">
        <f t="shared" ca="1" si="73"/>
        <v>351.58708736</v>
      </c>
      <c r="AY261">
        <f t="shared" ca="1" si="81"/>
        <v>356.41291264</v>
      </c>
      <c r="AZ261" cm="1">
        <f t="array" aca="1" ref="AZ261" ca="1">_xlfn.LET(_xlpm.rozsah, $J$3:$J$10001,_xlpm.podminka, (_xlpm.rozsah&gt;H261)*(ISNUMBER(_xlpm.rozsah)),_xlpm.indexy, IF(_xlpm.podminka, ROW(_xlpm.rozsah)-MIN(ROW(_xlpm.rozsah))+1),_xlpm.prvni, MIN(_xlpm.indexy),_xlpm.finalni, IF(_xlpm.prvni=1, 2, _xlpm.prvni),INDEX(_xlpm.rozsah, _xlpm.finalni))</f>
        <v>1700</v>
      </c>
      <c r="BA261" cm="1">
        <f t="array" aca="1" ref="BA261" ca="1">INDEX($J$3:$J$10001,MATCH(AZ261,$J$3:$J$10004,0)-1)</f>
        <v>1600</v>
      </c>
      <c r="BB261">
        <f t="shared" ca="1" si="75"/>
        <v>350</v>
      </c>
      <c r="BC261">
        <f t="shared" ca="1" si="75"/>
        <v>358</v>
      </c>
      <c r="BD261">
        <f t="shared" ca="1" si="74"/>
        <v>-8</v>
      </c>
      <c r="BE261">
        <f t="shared" ca="1" si="82"/>
        <v>351.58708736</v>
      </c>
      <c r="BF261">
        <f t="shared" ref="BF261:BF324" ca="1" si="86">IF(BL261&lt;0, BM261,BG261)</f>
        <v>351.38652028455522</v>
      </c>
      <c r="BG261">
        <f t="shared" ca="1" si="83"/>
        <v>356.61347971544478</v>
      </c>
      <c r="BH261" cm="1">
        <f t="array" aca="1" ref="BH261" ca="1">_xlfn.LET(_xlpm.rozsah, $J$3:$J$10001,_xlpm.podminka, (_xlpm.rozsah&gt;E261)*(ISNUMBER(_xlpm.rozsah)),_xlpm.indexy, IF(_xlpm.podminka, ROW(_xlpm.rozsah)-MIN(ROW(_xlpm.rozsah))+1),_xlpm.prvni, MIN(_xlpm.indexy),_xlpm.finalni, IF(_xlpm.prvni=1, 2, _xlpm.prvni),INDEX(_xlpm.rozsah, _xlpm.finalni))</f>
        <v>1700</v>
      </c>
      <c r="BI261" cm="1">
        <f t="array" aca="1" ref="BI261" ca="1">INDEX($J$3:$J$10001,MATCH(BH261,$J$3:$J$10004,0)-1)</f>
        <v>1600</v>
      </c>
      <c r="BJ261">
        <f t="shared" ca="1" si="76"/>
        <v>350</v>
      </c>
      <c r="BK261">
        <f t="shared" ca="1" si="76"/>
        <v>358</v>
      </c>
      <c r="BL261">
        <f t="shared" ref="BL261:BL324" ca="1" si="87">BJ261-BK261</f>
        <v>-8</v>
      </c>
      <c r="BM261">
        <f t="shared" ca="1" si="84"/>
        <v>351.38652028455522</v>
      </c>
    </row>
    <row r="262" spans="1:65" x14ac:dyDescent="0.25">
      <c r="A262" s="64">
        <v>259</v>
      </c>
      <c r="B262" s="64">
        <v>56</v>
      </c>
      <c r="C262" s="64">
        <v>80</v>
      </c>
      <c r="D262" s="18">
        <v>259</v>
      </c>
      <c r="E262" s="21">
        <f t="shared" ca="1" si="77"/>
        <v>1559.8349343876773</v>
      </c>
      <c r="F262" s="22">
        <f t="shared" ca="1" si="78"/>
        <v>287.04264104979717</v>
      </c>
      <c r="G262" s="23">
        <v>259</v>
      </c>
      <c r="H262" s="24">
        <f t="shared" ca="1" si="79"/>
        <v>1557.6412319999999</v>
      </c>
      <c r="I262" s="25">
        <f t="shared" ca="1" si="80"/>
        <v>287.07774028799997</v>
      </c>
      <c r="J262" s="155"/>
      <c r="K262" s="155"/>
      <c r="L262" s="129">
        <f t="shared" si="85"/>
        <v>0</v>
      </c>
      <c r="AX262">
        <f t="shared" ca="1" si="73"/>
        <v>358.84717535999999</v>
      </c>
      <c r="AY262">
        <f t="shared" ca="1" si="81"/>
        <v>359.15282464000001</v>
      </c>
      <c r="AZ262" cm="1">
        <f t="array" aca="1" ref="AZ262" ca="1">_xlfn.LET(_xlpm.rozsah, $J$3:$J$10001,_xlpm.podminka, (_xlpm.rozsah&gt;H262)*(ISNUMBER(_xlpm.rozsah)),_xlpm.indexy, IF(_xlpm.podminka, ROW(_xlpm.rozsah)-MIN(ROW(_xlpm.rozsah))+1),_xlpm.prvni, MIN(_xlpm.indexy),_xlpm.finalni, IF(_xlpm.prvni=1, 2, _xlpm.prvni),INDEX(_xlpm.rozsah, _xlpm.finalni))</f>
        <v>1600</v>
      </c>
      <c r="BA262" cm="1">
        <f t="array" aca="1" ref="BA262" ca="1">INDEX($J$3:$J$10001,MATCH(AZ262,$J$3:$J$10004,0)-1)</f>
        <v>1500</v>
      </c>
      <c r="BB262">
        <f t="shared" ca="1" si="75"/>
        <v>358</v>
      </c>
      <c r="BC262">
        <f t="shared" ca="1" si="75"/>
        <v>360</v>
      </c>
      <c r="BD262">
        <f t="shared" ca="1" si="74"/>
        <v>-2</v>
      </c>
      <c r="BE262">
        <f t="shared" ca="1" si="82"/>
        <v>358.84717535999999</v>
      </c>
      <c r="BF262">
        <f t="shared" ca="1" si="86"/>
        <v>358.80330131224645</v>
      </c>
      <c r="BG262">
        <f t="shared" ca="1" si="83"/>
        <v>359.19669868775355</v>
      </c>
      <c r="BH262" cm="1">
        <f t="array" aca="1" ref="BH262" ca="1">_xlfn.LET(_xlpm.rozsah, $J$3:$J$10001,_xlpm.podminka, (_xlpm.rozsah&gt;E262)*(ISNUMBER(_xlpm.rozsah)),_xlpm.indexy, IF(_xlpm.podminka, ROW(_xlpm.rozsah)-MIN(ROW(_xlpm.rozsah))+1),_xlpm.prvni, MIN(_xlpm.indexy),_xlpm.finalni, IF(_xlpm.prvni=1, 2, _xlpm.prvni),INDEX(_xlpm.rozsah, _xlpm.finalni))</f>
        <v>1600</v>
      </c>
      <c r="BI262" cm="1">
        <f t="array" aca="1" ref="BI262" ca="1">INDEX($J$3:$J$10001,MATCH(BH262,$J$3:$J$10004,0)-1)</f>
        <v>1500</v>
      </c>
      <c r="BJ262">
        <f t="shared" ca="1" si="76"/>
        <v>358</v>
      </c>
      <c r="BK262">
        <f t="shared" ca="1" si="76"/>
        <v>360</v>
      </c>
      <c r="BL262">
        <f t="shared" ca="1" si="87"/>
        <v>-2</v>
      </c>
      <c r="BM262">
        <f t="shared" ca="1" si="84"/>
        <v>358.80330131224645</v>
      </c>
    </row>
    <row r="263" spans="1:65" x14ac:dyDescent="0.25">
      <c r="A263" s="64">
        <v>260</v>
      </c>
      <c r="B263" s="64">
        <v>51</v>
      </c>
      <c r="C263" s="64">
        <v>67</v>
      </c>
      <c r="D263" s="18">
        <v>260</v>
      </c>
      <c r="E263" s="21">
        <f t="shared" ca="1" si="77"/>
        <v>1483.0639581030632</v>
      </c>
      <c r="F263" s="22">
        <f t="shared" ca="1" si="78"/>
        <v>241.2</v>
      </c>
      <c r="G263" s="28">
        <v>260</v>
      </c>
      <c r="H263" s="24">
        <f t="shared" ca="1" si="79"/>
        <v>1481.066122</v>
      </c>
      <c r="I263" s="25">
        <f t="shared" ca="1" si="80"/>
        <v>241.2</v>
      </c>
      <c r="J263" s="155"/>
      <c r="K263" s="155"/>
      <c r="L263" s="129">
        <f t="shared" si="85"/>
        <v>0</v>
      </c>
      <c r="AX263">
        <f t="shared" ca="1" si="73"/>
        <v>360</v>
      </c>
      <c r="AY263">
        <f t="shared" ca="1" si="81"/>
        <v>360</v>
      </c>
      <c r="AZ263" cm="1">
        <f t="array" aca="1" ref="AZ263" ca="1">_xlfn.LET(_xlpm.rozsah, $J$3:$J$10001,_xlpm.podminka, (_xlpm.rozsah&gt;H263)*(ISNUMBER(_xlpm.rozsah)),_xlpm.indexy, IF(_xlpm.podminka, ROW(_xlpm.rozsah)-MIN(ROW(_xlpm.rozsah))+1),_xlpm.prvni, MIN(_xlpm.indexy),_xlpm.finalni, IF(_xlpm.prvni=1, 2, _xlpm.prvni),INDEX(_xlpm.rozsah, _xlpm.finalni))</f>
        <v>1500</v>
      </c>
      <c r="BA263" cm="1">
        <f t="array" aca="1" ref="BA263" ca="1">INDEX($J$3:$J$10001,MATCH(AZ263,$J$3:$J$10004,0)-1)</f>
        <v>1400</v>
      </c>
      <c r="BB263">
        <f t="shared" ca="1" si="75"/>
        <v>360</v>
      </c>
      <c r="BC263">
        <f t="shared" ca="1" si="75"/>
        <v>360</v>
      </c>
      <c r="BD263">
        <f t="shared" ca="1" si="74"/>
        <v>0</v>
      </c>
      <c r="BE263">
        <f t="shared" ca="1" si="82"/>
        <v>360</v>
      </c>
      <c r="BF263">
        <f t="shared" ca="1" si="86"/>
        <v>360</v>
      </c>
      <c r="BG263">
        <f t="shared" ca="1" si="83"/>
        <v>360</v>
      </c>
      <c r="BH263" cm="1">
        <f t="array" aca="1" ref="BH263" ca="1">_xlfn.LET(_xlpm.rozsah, $J$3:$J$10001,_xlpm.podminka, (_xlpm.rozsah&gt;E263)*(ISNUMBER(_xlpm.rozsah)),_xlpm.indexy, IF(_xlpm.podminka, ROW(_xlpm.rozsah)-MIN(ROW(_xlpm.rozsah))+1),_xlpm.prvni, MIN(_xlpm.indexy),_xlpm.finalni, IF(_xlpm.prvni=1, 2, _xlpm.prvni),INDEX(_xlpm.rozsah, _xlpm.finalni))</f>
        <v>1500</v>
      </c>
      <c r="BI263" cm="1">
        <f t="array" aca="1" ref="BI263" ca="1">INDEX($J$3:$J$10001,MATCH(BH263,$J$3:$J$10004,0)-1)</f>
        <v>1400</v>
      </c>
      <c r="BJ263">
        <f t="shared" ca="1" si="76"/>
        <v>360</v>
      </c>
      <c r="BK263">
        <f t="shared" ca="1" si="76"/>
        <v>360</v>
      </c>
      <c r="BL263">
        <f t="shared" ca="1" si="87"/>
        <v>0</v>
      </c>
      <c r="BM263">
        <f t="shared" ca="1" si="84"/>
        <v>360</v>
      </c>
    </row>
    <row r="264" spans="1:65" x14ac:dyDescent="0.25">
      <c r="A264" s="64">
        <v>261</v>
      </c>
      <c r="B264" s="64">
        <v>52</v>
      </c>
      <c r="C264" s="64">
        <v>96</v>
      </c>
      <c r="D264" s="18">
        <v>261</v>
      </c>
      <c r="E264" s="21">
        <f t="shared" ca="1" si="77"/>
        <v>1498.418153359986</v>
      </c>
      <c r="F264" s="22">
        <f t="shared" ca="1" si="78"/>
        <v>345.6</v>
      </c>
      <c r="G264" s="23">
        <v>261</v>
      </c>
      <c r="H264" s="24">
        <f t="shared" ca="1" si="79"/>
        <v>1496.3811439999999</v>
      </c>
      <c r="I264" s="25">
        <f t="shared" ca="1" si="80"/>
        <v>345.6</v>
      </c>
      <c r="J264" s="155"/>
      <c r="K264" s="155"/>
      <c r="L264" s="129">
        <f t="shared" si="85"/>
        <v>0</v>
      </c>
      <c r="AX264">
        <f t="shared" ca="1" si="73"/>
        <v>360</v>
      </c>
      <c r="AY264">
        <f t="shared" ca="1" si="81"/>
        <v>360</v>
      </c>
      <c r="AZ264" cm="1">
        <f t="array" aca="1" ref="AZ264" ca="1">_xlfn.LET(_xlpm.rozsah, $J$3:$J$10001,_xlpm.podminka, (_xlpm.rozsah&gt;H264)*(ISNUMBER(_xlpm.rozsah)),_xlpm.indexy, IF(_xlpm.podminka, ROW(_xlpm.rozsah)-MIN(ROW(_xlpm.rozsah))+1),_xlpm.prvni, MIN(_xlpm.indexy),_xlpm.finalni, IF(_xlpm.prvni=1, 2, _xlpm.prvni),INDEX(_xlpm.rozsah, _xlpm.finalni))</f>
        <v>1500</v>
      </c>
      <c r="BA264" cm="1">
        <f t="array" aca="1" ref="BA264" ca="1">INDEX($J$3:$J$10001,MATCH(AZ264,$J$3:$J$10004,0)-1)</f>
        <v>1400</v>
      </c>
      <c r="BB264">
        <f t="shared" ca="1" si="75"/>
        <v>360</v>
      </c>
      <c r="BC264">
        <f t="shared" ca="1" si="75"/>
        <v>360</v>
      </c>
      <c r="BD264">
        <f t="shared" ca="1" si="74"/>
        <v>0</v>
      </c>
      <c r="BE264">
        <f t="shared" ca="1" si="82"/>
        <v>360</v>
      </c>
      <c r="BF264">
        <f t="shared" ca="1" si="86"/>
        <v>360</v>
      </c>
      <c r="BG264">
        <f t="shared" ca="1" si="83"/>
        <v>360</v>
      </c>
      <c r="BH264" cm="1">
        <f t="array" aca="1" ref="BH264" ca="1">_xlfn.LET(_xlpm.rozsah, $J$3:$J$10001,_xlpm.podminka, (_xlpm.rozsah&gt;E264)*(ISNUMBER(_xlpm.rozsah)),_xlpm.indexy, IF(_xlpm.podminka, ROW(_xlpm.rozsah)-MIN(ROW(_xlpm.rozsah))+1),_xlpm.prvni, MIN(_xlpm.indexy),_xlpm.finalni, IF(_xlpm.prvni=1, 2, _xlpm.prvni),INDEX(_xlpm.rozsah, _xlpm.finalni))</f>
        <v>1500</v>
      </c>
      <c r="BI264" cm="1">
        <f t="array" aca="1" ref="BI264" ca="1">INDEX($J$3:$J$10001,MATCH(BH264,$J$3:$J$10004,0)-1)</f>
        <v>1400</v>
      </c>
      <c r="BJ264">
        <f t="shared" ca="1" si="76"/>
        <v>360</v>
      </c>
      <c r="BK264">
        <f t="shared" ca="1" si="76"/>
        <v>360</v>
      </c>
      <c r="BL264">
        <f t="shared" ca="1" si="87"/>
        <v>0</v>
      </c>
      <c r="BM264">
        <f t="shared" ca="1" si="84"/>
        <v>360</v>
      </c>
    </row>
    <row r="265" spans="1:65" x14ac:dyDescent="0.25">
      <c r="A265" s="64">
        <v>262</v>
      </c>
      <c r="B265" s="64">
        <v>63</v>
      </c>
      <c r="C265" s="64">
        <v>62</v>
      </c>
      <c r="D265" s="18">
        <v>262</v>
      </c>
      <c r="E265" s="21">
        <f t="shared" ca="1" si="77"/>
        <v>1667.3143011861368</v>
      </c>
      <c r="F265" s="22">
        <f t="shared" ca="1" si="78"/>
        <v>218.62121066116759</v>
      </c>
      <c r="G265" s="28">
        <v>262</v>
      </c>
      <c r="H265" s="24">
        <f t="shared" ca="1" si="79"/>
        <v>1664.8463859999999</v>
      </c>
      <c r="I265" s="25">
        <f t="shared" ca="1" si="80"/>
        <v>218.74361925439999</v>
      </c>
      <c r="J265" s="155"/>
      <c r="K265" s="155"/>
      <c r="L265" s="129">
        <f t="shared" si="85"/>
        <v>0</v>
      </c>
      <c r="AX265">
        <f t="shared" ca="1" si="73"/>
        <v>352.81228912</v>
      </c>
      <c r="AY265">
        <f t="shared" ca="1" si="81"/>
        <v>355.18771088</v>
      </c>
      <c r="AZ265" cm="1">
        <f t="array" aca="1" ref="AZ265" ca="1">_xlfn.LET(_xlpm.rozsah, $J$3:$J$10001,_xlpm.podminka, (_xlpm.rozsah&gt;H265)*(ISNUMBER(_xlpm.rozsah)),_xlpm.indexy, IF(_xlpm.podminka, ROW(_xlpm.rozsah)-MIN(ROW(_xlpm.rozsah))+1),_xlpm.prvni, MIN(_xlpm.indexy),_xlpm.finalni, IF(_xlpm.prvni=1, 2, _xlpm.prvni),INDEX(_xlpm.rozsah, _xlpm.finalni))</f>
        <v>1700</v>
      </c>
      <c r="BA265" cm="1">
        <f t="array" aca="1" ref="BA265" ca="1">INDEX($J$3:$J$10001,MATCH(AZ265,$J$3:$J$10004,0)-1)</f>
        <v>1600</v>
      </c>
      <c r="BB265">
        <f t="shared" ca="1" si="75"/>
        <v>350</v>
      </c>
      <c r="BC265">
        <f t="shared" ca="1" si="75"/>
        <v>358</v>
      </c>
      <c r="BD265">
        <f t="shared" ca="1" si="74"/>
        <v>-8</v>
      </c>
      <c r="BE265">
        <f t="shared" ca="1" si="82"/>
        <v>352.81228912</v>
      </c>
      <c r="BF265">
        <f t="shared" ca="1" si="86"/>
        <v>352.61485590510904</v>
      </c>
      <c r="BG265">
        <f t="shared" ca="1" si="83"/>
        <v>355.38514409489096</v>
      </c>
      <c r="BH265" cm="1">
        <f t="array" aca="1" ref="BH265" ca="1">_xlfn.LET(_xlpm.rozsah, $J$3:$J$10001,_xlpm.podminka, (_xlpm.rozsah&gt;E265)*(ISNUMBER(_xlpm.rozsah)),_xlpm.indexy, IF(_xlpm.podminka, ROW(_xlpm.rozsah)-MIN(ROW(_xlpm.rozsah))+1),_xlpm.prvni, MIN(_xlpm.indexy),_xlpm.finalni, IF(_xlpm.prvni=1, 2, _xlpm.prvni),INDEX(_xlpm.rozsah, _xlpm.finalni))</f>
        <v>1700</v>
      </c>
      <c r="BI265" cm="1">
        <f t="array" aca="1" ref="BI265" ca="1">INDEX($J$3:$J$10001,MATCH(BH265,$J$3:$J$10004,0)-1)</f>
        <v>1600</v>
      </c>
      <c r="BJ265">
        <f t="shared" ca="1" si="76"/>
        <v>350</v>
      </c>
      <c r="BK265">
        <f t="shared" ca="1" si="76"/>
        <v>358</v>
      </c>
      <c r="BL265">
        <f t="shared" ca="1" si="87"/>
        <v>-8</v>
      </c>
      <c r="BM265">
        <f t="shared" ca="1" si="84"/>
        <v>352.61485590510904</v>
      </c>
    </row>
    <row r="266" spans="1:65" x14ac:dyDescent="0.25">
      <c r="A266" s="64">
        <v>263</v>
      </c>
      <c r="B266" s="64">
        <v>71</v>
      </c>
      <c r="C266" s="64">
        <v>6</v>
      </c>
      <c r="D266" s="18">
        <v>263</v>
      </c>
      <c r="E266" s="21">
        <f t="shared" ca="1" si="77"/>
        <v>1790.1478632415192</v>
      </c>
      <c r="F266" s="22">
        <f t="shared" ca="1" si="78"/>
        <v>20.080491794936503</v>
      </c>
      <c r="G266" s="23">
        <v>263</v>
      </c>
      <c r="H266" s="24">
        <f t="shared" ca="1" si="79"/>
        <v>1787.3665619999999</v>
      </c>
      <c r="I266" s="25">
        <f t="shared" ca="1" si="80"/>
        <v>20.108861067599999</v>
      </c>
      <c r="J266" s="155"/>
      <c r="K266" s="155"/>
      <c r="L266" s="129">
        <f t="shared" si="85"/>
        <v>0</v>
      </c>
      <c r="AX266">
        <f t="shared" ca="1" si="73"/>
        <v>335.14768445999999</v>
      </c>
      <c r="AY266">
        <f t="shared" ca="1" si="81"/>
        <v>347.85231554000001</v>
      </c>
      <c r="AZ266" cm="1">
        <f t="array" aca="1" ref="AZ266" ca="1">_xlfn.LET(_xlpm.rozsah, $J$3:$J$10001,_xlpm.podminka, (_xlpm.rozsah&gt;H266)*(ISNUMBER(_xlpm.rozsah)),_xlpm.indexy, IF(_xlpm.podminka, ROW(_xlpm.rozsah)-MIN(ROW(_xlpm.rozsah))+1),_xlpm.prvni, MIN(_xlpm.indexy),_xlpm.finalni, IF(_xlpm.prvni=1, 2, _xlpm.prvni),INDEX(_xlpm.rozsah, _xlpm.finalni))</f>
        <v>1800</v>
      </c>
      <c r="BA266" cm="1">
        <f t="array" aca="1" ref="BA266" ca="1">INDEX($J$3:$J$10001,MATCH(AZ266,$J$3:$J$10004,0)-1)</f>
        <v>1700</v>
      </c>
      <c r="BB266">
        <f t="shared" ca="1" si="75"/>
        <v>333</v>
      </c>
      <c r="BC266">
        <f t="shared" ca="1" si="75"/>
        <v>350</v>
      </c>
      <c r="BD266">
        <f t="shared" ca="1" si="74"/>
        <v>-17</v>
      </c>
      <c r="BE266">
        <f t="shared" ca="1" si="82"/>
        <v>335.14768445999999</v>
      </c>
      <c r="BF266">
        <f t="shared" ca="1" si="86"/>
        <v>334.67486324894173</v>
      </c>
      <c r="BG266">
        <f t="shared" ca="1" si="83"/>
        <v>348.32513675105827</v>
      </c>
      <c r="BH266" cm="1">
        <f t="array" aca="1" ref="BH266" ca="1">_xlfn.LET(_xlpm.rozsah, $J$3:$J$10001,_xlpm.podminka, (_xlpm.rozsah&gt;E266)*(ISNUMBER(_xlpm.rozsah)),_xlpm.indexy, IF(_xlpm.podminka, ROW(_xlpm.rozsah)-MIN(ROW(_xlpm.rozsah))+1),_xlpm.prvni, MIN(_xlpm.indexy),_xlpm.finalni, IF(_xlpm.prvni=1, 2, _xlpm.prvni),INDEX(_xlpm.rozsah, _xlpm.finalni))</f>
        <v>1800</v>
      </c>
      <c r="BI266" cm="1">
        <f t="array" aca="1" ref="BI266" ca="1">INDEX($J$3:$J$10001,MATCH(BH266,$J$3:$J$10004,0)-1)</f>
        <v>1700</v>
      </c>
      <c r="BJ266">
        <f t="shared" ca="1" si="76"/>
        <v>333</v>
      </c>
      <c r="BK266">
        <f t="shared" ca="1" si="76"/>
        <v>350</v>
      </c>
      <c r="BL266">
        <f t="shared" ca="1" si="87"/>
        <v>-17</v>
      </c>
      <c r="BM266">
        <f t="shared" ca="1" si="84"/>
        <v>334.67486324894173</v>
      </c>
    </row>
    <row r="267" spans="1:65" x14ac:dyDescent="0.25">
      <c r="A267" s="64">
        <v>264</v>
      </c>
      <c r="B267" s="64">
        <v>33</v>
      </c>
      <c r="C267" s="64">
        <v>16</v>
      </c>
      <c r="D267" s="18">
        <v>264</v>
      </c>
      <c r="E267" s="21">
        <f t="shared" ca="1" si="77"/>
        <v>1206.6884434784527</v>
      </c>
      <c r="F267" s="22">
        <f t="shared" ca="1" si="78"/>
        <v>51.52104528696573</v>
      </c>
      <c r="G267" s="28">
        <v>264</v>
      </c>
      <c r="H267" s="24">
        <f t="shared" ca="1" si="79"/>
        <v>1205.395726</v>
      </c>
      <c r="I267" s="25">
        <f t="shared" ca="1" si="80"/>
        <v>51.458994848000003</v>
      </c>
      <c r="J267" s="155"/>
      <c r="K267" s="155"/>
      <c r="L267" s="129">
        <f t="shared" si="85"/>
        <v>0</v>
      </c>
      <c r="AX267">
        <f t="shared" ca="1" si="73"/>
        <v>321.61871780000001</v>
      </c>
      <c r="AY267">
        <f t="shared" ca="1" si="81"/>
        <v>321.61871780000001</v>
      </c>
      <c r="AZ267" cm="1">
        <f t="array" aca="1" ref="AZ267" ca="1">_xlfn.LET(_xlpm.rozsah, $J$3:$J$10001,_xlpm.podminka, (_xlpm.rozsah&gt;H267)*(ISNUMBER(_xlpm.rozsah)),_xlpm.indexy, IF(_xlpm.podminka, ROW(_xlpm.rozsah)-MIN(ROW(_xlpm.rozsah))+1),_xlpm.prvni, MIN(_xlpm.indexy),_xlpm.finalni, IF(_xlpm.prvni=1, 2, _xlpm.prvni),INDEX(_xlpm.rozsah, _xlpm.finalni))</f>
        <v>1300</v>
      </c>
      <c r="BA267" cm="1">
        <f t="array" aca="1" ref="BA267" ca="1">INDEX($J$3:$J$10001,MATCH(AZ267,$J$3:$J$10004,0)-1)</f>
        <v>1200</v>
      </c>
      <c r="BB267">
        <f t="shared" ca="1" si="75"/>
        <v>350</v>
      </c>
      <c r="BC267">
        <f t="shared" ca="1" si="75"/>
        <v>320</v>
      </c>
      <c r="BD267">
        <f t="shared" ca="1" si="74"/>
        <v>30</v>
      </c>
      <c r="BE267">
        <f t="shared" ca="1" si="82"/>
        <v>348.38128219999999</v>
      </c>
      <c r="BF267">
        <f t="shared" ca="1" si="86"/>
        <v>322.0065330435358</v>
      </c>
      <c r="BG267">
        <f t="shared" ca="1" si="83"/>
        <v>322.0065330435358</v>
      </c>
      <c r="BH267" cm="1">
        <f t="array" aca="1" ref="BH267" ca="1">_xlfn.LET(_xlpm.rozsah, $J$3:$J$10001,_xlpm.podminka, (_xlpm.rozsah&gt;E267)*(ISNUMBER(_xlpm.rozsah)),_xlpm.indexy, IF(_xlpm.podminka, ROW(_xlpm.rozsah)-MIN(ROW(_xlpm.rozsah))+1),_xlpm.prvni, MIN(_xlpm.indexy),_xlpm.finalni, IF(_xlpm.prvni=1, 2, _xlpm.prvni),INDEX(_xlpm.rozsah, _xlpm.finalni))</f>
        <v>1300</v>
      </c>
      <c r="BI267" cm="1">
        <f t="array" aca="1" ref="BI267" ca="1">INDEX($J$3:$J$10001,MATCH(BH267,$J$3:$J$10004,0)-1)</f>
        <v>1200</v>
      </c>
      <c r="BJ267">
        <f t="shared" ca="1" si="76"/>
        <v>350</v>
      </c>
      <c r="BK267">
        <f t="shared" ca="1" si="76"/>
        <v>320</v>
      </c>
      <c r="BL267">
        <f t="shared" ca="1" si="87"/>
        <v>30</v>
      </c>
      <c r="BM267">
        <f t="shared" ca="1" si="84"/>
        <v>347.9934669564642</v>
      </c>
    </row>
    <row r="268" spans="1:65" x14ac:dyDescent="0.25">
      <c r="A268" s="64">
        <v>265</v>
      </c>
      <c r="B268" s="64">
        <v>47</v>
      </c>
      <c r="C268" s="64">
        <v>45</v>
      </c>
      <c r="D268" s="18">
        <v>265</v>
      </c>
      <c r="E268" s="21">
        <f t="shared" ca="1" si="77"/>
        <v>1421.6471770753719</v>
      </c>
      <c r="F268" s="22">
        <f t="shared" ca="1" si="78"/>
        <v>162</v>
      </c>
      <c r="G268" s="23">
        <v>265</v>
      </c>
      <c r="H268" s="24">
        <f t="shared" ca="1" si="79"/>
        <v>1419.806034</v>
      </c>
      <c r="I268" s="25">
        <f t="shared" ca="1" si="80"/>
        <v>162</v>
      </c>
      <c r="J268" s="155"/>
      <c r="K268" s="155"/>
      <c r="L268" s="129">
        <f t="shared" si="85"/>
        <v>0</v>
      </c>
      <c r="AX268">
        <f t="shared" ca="1" si="73"/>
        <v>360</v>
      </c>
      <c r="AY268">
        <f t="shared" ca="1" si="81"/>
        <v>360</v>
      </c>
      <c r="AZ268" cm="1">
        <f t="array" aca="1" ref="AZ268" ca="1">_xlfn.LET(_xlpm.rozsah, $J$3:$J$10001,_xlpm.podminka, (_xlpm.rozsah&gt;H268)*(ISNUMBER(_xlpm.rozsah)),_xlpm.indexy, IF(_xlpm.podminka, ROW(_xlpm.rozsah)-MIN(ROW(_xlpm.rozsah))+1),_xlpm.prvni, MIN(_xlpm.indexy),_xlpm.finalni, IF(_xlpm.prvni=1, 2, _xlpm.prvni),INDEX(_xlpm.rozsah, _xlpm.finalni))</f>
        <v>1500</v>
      </c>
      <c r="BA268" cm="1">
        <f t="array" aca="1" ref="BA268" ca="1">INDEX($J$3:$J$10001,MATCH(AZ268,$J$3:$J$10004,0)-1)</f>
        <v>1400</v>
      </c>
      <c r="BB268">
        <f t="shared" ca="1" si="75"/>
        <v>360</v>
      </c>
      <c r="BC268">
        <f t="shared" ca="1" si="75"/>
        <v>360</v>
      </c>
      <c r="BD268">
        <f t="shared" ca="1" si="74"/>
        <v>0</v>
      </c>
      <c r="BE268">
        <f t="shared" ca="1" si="82"/>
        <v>360</v>
      </c>
      <c r="BF268">
        <f t="shared" ca="1" si="86"/>
        <v>360</v>
      </c>
      <c r="BG268">
        <f t="shared" ca="1" si="83"/>
        <v>360</v>
      </c>
      <c r="BH268" cm="1">
        <f t="array" aca="1" ref="BH268" ca="1">_xlfn.LET(_xlpm.rozsah, $J$3:$J$10001,_xlpm.podminka, (_xlpm.rozsah&gt;E268)*(ISNUMBER(_xlpm.rozsah)),_xlpm.indexy, IF(_xlpm.podminka, ROW(_xlpm.rozsah)-MIN(ROW(_xlpm.rozsah))+1),_xlpm.prvni, MIN(_xlpm.indexy),_xlpm.finalni, IF(_xlpm.prvni=1, 2, _xlpm.prvni),INDEX(_xlpm.rozsah, _xlpm.finalni))</f>
        <v>1500</v>
      </c>
      <c r="BI268" cm="1">
        <f t="array" aca="1" ref="BI268" ca="1">INDEX($J$3:$J$10001,MATCH(BH268,$J$3:$J$10004,0)-1)</f>
        <v>1400</v>
      </c>
      <c r="BJ268">
        <f t="shared" ca="1" si="76"/>
        <v>360</v>
      </c>
      <c r="BK268">
        <f t="shared" ca="1" si="76"/>
        <v>360</v>
      </c>
      <c r="BL268">
        <f t="shared" ca="1" si="87"/>
        <v>0</v>
      </c>
      <c r="BM268">
        <f t="shared" ca="1" si="84"/>
        <v>360</v>
      </c>
    </row>
    <row r="269" spans="1:65" x14ac:dyDescent="0.25">
      <c r="A269" s="64">
        <v>266</v>
      </c>
      <c r="B269" s="64">
        <v>43</v>
      </c>
      <c r="C269" s="64">
        <v>56</v>
      </c>
      <c r="D269" s="18">
        <v>266</v>
      </c>
      <c r="E269" s="21">
        <f t="shared" ca="1" si="77"/>
        <v>1360.2303960476806</v>
      </c>
      <c r="F269" s="22">
        <f t="shared" ca="1" si="78"/>
        <v>199.37290217867013</v>
      </c>
      <c r="G269" s="28">
        <v>266</v>
      </c>
      <c r="H269" s="24">
        <f t="shared" ca="1" si="79"/>
        <v>1358.545946</v>
      </c>
      <c r="I269" s="25">
        <f t="shared" ca="1" si="80"/>
        <v>199.27857297599999</v>
      </c>
      <c r="J269" s="155"/>
      <c r="K269" s="155"/>
      <c r="L269" s="129">
        <f t="shared" si="85"/>
        <v>0</v>
      </c>
      <c r="AX269">
        <f t="shared" ca="1" si="73"/>
        <v>355.85459459999998</v>
      </c>
      <c r="AY269">
        <f t="shared" ca="1" si="81"/>
        <v>355.85459459999998</v>
      </c>
      <c r="AZ269" cm="1">
        <f t="array" aca="1" ref="AZ269" ca="1">_xlfn.LET(_xlpm.rozsah, $J$3:$J$10001,_xlpm.podminka, (_xlpm.rozsah&gt;H269)*(ISNUMBER(_xlpm.rozsah)),_xlpm.indexy, IF(_xlpm.podminka, ROW(_xlpm.rozsah)-MIN(ROW(_xlpm.rozsah))+1),_xlpm.prvni, MIN(_xlpm.indexy),_xlpm.finalni, IF(_xlpm.prvni=1, 2, _xlpm.prvni),INDEX(_xlpm.rozsah, _xlpm.finalni))</f>
        <v>1400</v>
      </c>
      <c r="BA269" cm="1">
        <f t="array" aca="1" ref="BA269" ca="1">INDEX($J$3:$J$10001,MATCH(AZ269,$J$3:$J$10004,0)-1)</f>
        <v>1300</v>
      </c>
      <c r="BB269">
        <f t="shared" ca="1" si="75"/>
        <v>360</v>
      </c>
      <c r="BC269">
        <f t="shared" ca="1" si="75"/>
        <v>350</v>
      </c>
      <c r="BD269">
        <f t="shared" ca="1" si="74"/>
        <v>10</v>
      </c>
      <c r="BE269">
        <f t="shared" ca="1" si="82"/>
        <v>354.14540540000002</v>
      </c>
      <c r="BF269">
        <f t="shared" ca="1" si="86"/>
        <v>356.02303960476809</v>
      </c>
      <c r="BG269">
        <f t="shared" ca="1" si="83"/>
        <v>356.02303960476809</v>
      </c>
      <c r="BH269" cm="1">
        <f t="array" aca="1" ref="BH269" ca="1">_xlfn.LET(_xlpm.rozsah, $J$3:$J$10001,_xlpm.podminka, (_xlpm.rozsah&gt;E269)*(ISNUMBER(_xlpm.rozsah)),_xlpm.indexy, IF(_xlpm.podminka, ROW(_xlpm.rozsah)-MIN(ROW(_xlpm.rozsah))+1),_xlpm.prvni, MIN(_xlpm.indexy),_xlpm.finalni, IF(_xlpm.prvni=1, 2, _xlpm.prvni),INDEX(_xlpm.rozsah, _xlpm.finalni))</f>
        <v>1400</v>
      </c>
      <c r="BI269" cm="1">
        <f t="array" aca="1" ref="BI269" ca="1">INDEX($J$3:$J$10001,MATCH(BH269,$J$3:$J$10004,0)-1)</f>
        <v>1300</v>
      </c>
      <c r="BJ269">
        <f t="shared" ca="1" si="76"/>
        <v>360</v>
      </c>
      <c r="BK269">
        <f t="shared" ca="1" si="76"/>
        <v>350</v>
      </c>
      <c r="BL269">
        <f t="shared" ca="1" si="87"/>
        <v>10</v>
      </c>
      <c r="BM269">
        <f t="shared" ca="1" si="84"/>
        <v>353.97696039523191</v>
      </c>
    </row>
    <row r="270" spans="1:65" x14ac:dyDescent="0.25">
      <c r="A270" s="64">
        <v>267</v>
      </c>
      <c r="B270" s="64">
        <v>42</v>
      </c>
      <c r="C270" s="64">
        <v>27</v>
      </c>
      <c r="D270" s="18">
        <v>267</v>
      </c>
      <c r="E270" s="21">
        <f t="shared" ca="1" si="77"/>
        <v>1344.876200790758</v>
      </c>
      <c r="F270" s="22">
        <f t="shared" ca="1" si="78"/>
        <v>95.711657421350466</v>
      </c>
      <c r="G270" s="23">
        <v>267</v>
      </c>
      <c r="H270" s="24">
        <f t="shared" ca="1" si="79"/>
        <v>1343.230924</v>
      </c>
      <c r="I270" s="25">
        <f t="shared" ca="1" si="80"/>
        <v>95.667234948000001</v>
      </c>
      <c r="J270" s="155"/>
      <c r="K270" s="155"/>
      <c r="L270" s="129">
        <f t="shared" si="85"/>
        <v>0</v>
      </c>
      <c r="AX270">
        <f t="shared" ca="1" si="73"/>
        <v>354.32309240000001</v>
      </c>
      <c r="AY270">
        <f t="shared" ca="1" si="81"/>
        <v>354.32309240000001</v>
      </c>
      <c r="AZ270" cm="1">
        <f t="array" aca="1" ref="AZ270" ca="1">_xlfn.LET(_xlpm.rozsah, $J$3:$J$10001,_xlpm.podminka, (_xlpm.rozsah&gt;H270)*(ISNUMBER(_xlpm.rozsah)),_xlpm.indexy, IF(_xlpm.podminka, ROW(_xlpm.rozsah)-MIN(ROW(_xlpm.rozsah))+1),_xlpm.prvni, MIN(_xlpm.indexy),_xlpm.finalni, IF(_xlpm.prvni=1, 2, _xlpm.prvni),INDEX(_xlpm.rozsah, _xlpm.finalni))</f>
        <v>1400</v>
      </c>
      <c r="BA270" cm="1">
        <f t="array" aca="1" ref="BA270" ca="1">INDEX($J$3:$J$10001,MATCH(AZ270,$J$3:$J$10004,0)-1)</f>
        <v>1300</v>
      </c>
      <c r="BB270">
        <f t="shared" ca="1" si="75"/>
        <v>360</v>
      </c>
      <c r="BC270">
        <f t="shared" ca="1" si="75"/>
        <v>350</v>
      </c>
      <c r="BD270">
        <f t="shared" ca="1" si="74"/>
        <v>10</v>
      </c>
      <c r="BE270">
        <f t="shared" ca="1" si="82"/>
        <v>355.67690759999999</v>
      </c>
      <c r="BF270">
        <f t="shared" ca="1" si="86"/>
        <v>354.48762007907578</v>
      </c>
      <c r="BG270">
        <f t="shared" ca="1" si="83"/>
        <v>354.48762007907578</v>
      </c>
      <c r="BH270" cm="1">
        <f t="array" aca="1" ref="BH270" ca="1">_xlfn.LET(_xlpm.rozsah, $J$3:$J$10001,_xlpm.podminka, (_xlpm.rozsah&gt;E270)*(ISNUMBER(_xlpm.rozsah)),_xlpm.indexy, IF(_xlpm.podminka, ROW(_xlpm.rozsah)-MIN(ROW(_xlpm.rozsah))+1),_xlpm.prvni, MIN(_xlpm.indexy),_xlpm.finalni, IF(_xlpm.prvni=1, 2, _xlpm.prvni),INDEX(_xlpm.rozsah, _xlpm.finalni))</f>
        <v>1400</v>
      </c>
      <c r="BI270" cm="1">
        <f t="array" aca="1" ref="BI270" ca="1">INDEX($J$3:$J$10001,MATCH(BH270,$J$3:$J$10004,0)-1)</f>
        <v>1300</v>
      </c>
      <c r="BJ270">
        <f t="shared" ca="1" si="76"/>
        <v>360</v>
      </c>
      <c r="BK270">
        <f t="shared" ca="1" si="76"/>
        <v>350</v>
      </c>
      <c r="BL270">
        <f t="shared" ca="1" si="87"/>
        <v>10</v>
      </c>
      <c r="BM270">
        <f t="shared" ca="1" si="84"/>
        <v>355.51237992092422</v>
      </c>
    </row>
    <row r="271" spans="1:65" x14ac:dyDescent="0.25">
      <c r="A271" s="64">
        <v>268</v>
      </c>
      <c r="B271" s="64">
        <v>42</v>
      </c>
      <c r="C271" s="64">
        <v>64</v>
      </c>
      <c r="D271" s="18">
        <v>268</v>
      </c>
      <c r="E271" s="21">
        <f t="shared" ca="1" si="77"/>
        <v>1344.876200790758</v>
      </c>
      <c r="F271" s="22">
        <f t="shared" ca="1" si="78"/>
        <v>226.87207685060849</v>
      </c>
      <c r="G271" s="28">
        <v>268</v>
      </c>
      <c r="H271" s="24">
        <f t="shared" ca="1" si="79"/>
        <v>1343.230924</v>
      </c>
      <c r="I271" s="25">
        <f t="shared" ca="1" si="80"/>
        <v>226.766779136</v>
      </c>
      <c r="J271" s="155"/>
      <c r="K271" s="155"/>
      <c r="L271" s="129">
        <f t="shared" si="85"/>
        <v>0</v>
      </c>
      <c r="AX271">
        <f t="shared" ca="1" si="73"/>
        <v>354.32309240000001</v>
      </c>
      <c r="AY271">
        <f t="shared" ca="1" si="81"/>
        <v>354.32309240000001</v>
      </c>
      <c r="AZ271" cm="1">
        <f t="array" aca="1" ref="AZ271" ca="1">_xlfn.LET(_xlpm.rozsah, $J$3:$J$10001,_xlpm.podminka, (_xlpm.rozsah&gt;H271)*(ISNUMBER(_xlpm.rozsah)),_xlpm.indexy, IF(_xlpm.podminka, ROW(_xlpm.rozsah)-MIN(ROW(_xlpm.rozsah))+1),_xlpm.prvni, MIN(_xlpm.indexy),_xlpm.finalni, IF(_xlpm.prvni=1, 2, _xlpm.prvni),INDEX(_xlpm.rozsah, _xlpm.finalni))</f>
        <v>1400</v>
      </c>
      <c r="BA271" cm="1">
        <f t="array" aca="1" ref="BA271" ca="1">INDEX($J$3:$J$10001,MATCH(AZ271,$J$3:$J$10004,0)-1)</f>
        <v>1300</v>
      </c>
      <c r="BB271">
        <f t="shared" ca="1" si="75"/>
        <v>360</v>
      </c>
      <c r="BC271">
        <f t="shared" ca="1" si="75"/>
        <v>350</v>
      </c>
      <c r="BD271">
        <f t="shared" ca="1" si="74"/>
        <v>10</v>
      </c>
      <c r="BE271">
        <f t="shared" ca="1" si="82"/>
        <v>355.67690759999999</v>
      </c>
      <c r="BF271">
        <f t="shared" ca="1" si="86"/>
        <v>354.48762007907578</v>
      </c>
      <c r="BG271">
        <f t="shared" ca="1" si="83"/>
        <v>354.48762007907578</v>
      </c>
      <c r="BH271" cm="1">
        <f t="array" aca="1" ref="BH271" ca="1">_xlfn.LET(_xlpm.rozsah, $J$3:$J$10001,_xlpm.podminka, (_xlpm.rozsah&gt;E271)*(ISNUMBER(_xlpm.rozsah)),_xlpm.indexy, IF(_xlpm.podminka, ROW(_xlpm.rozsah)-MIN(ROW(_xlpm.rozsah))+1),_xlpm.prvni, MIN(_xlpm.indexy),_xlpm.finalni, IF(_xlpm.prvni=1, 2, _xlpm.prvni),INDEX(_xlpm.rozsah, _xlpm.finalni))</f>
        <v>1400</v>
      </c>
      <c r="BI271" cm="1">
        <f t="array" aca="1" ref="BI271" ca="1">INDEX($J$3:$J$10001,MATCH(BH271,$J$3:$J$10004,0)-1)</f>
        <v>1300</v>
      </c>
      <c r="BJ271">
        <f t="shared" ca="1" si="76"/>
        <v>360</v>
      </c>
      <c r="BK271">
        <f t="shared" ca="1" si="76"/>
        <v>350</v>
      </c>
      <c r="BL271">
        <f t="shared" ca="1" si="87"/>
        <v>10</v>
      </c>
      <c r="BM271">
        <f t="shared" ca="1" si="84"/>
        <v>355.51237992092422</v>
      </c>
    </row>
    <row r="272" spans="1:65" x14ac:dyDescent="0.25">
      <c r="A272" s="64">
        <v>269</v>
      </c>
      <c r="B272" s="64">
        <v>75</v>
      </c>
      <c r="C272" s="64">
        <v>74</v>
      </c>
      <c r="D272" s="18">
        <v>269</v>
      </c>
      <c r="E272" s="21">
        <f t="shared" ca="1" si="77"/>
        <v>1851.5646442692105</v>
      </c>
      <c r="F272" s="22">
        <f t="shared" ca="1" si="78"/>
        <v>239.93316775093331</v>
      </c>
      <c r="G272" s="23">
        <v>269</v>
      </c>
      <c r="H272" s="24">
        <f t="shared" ca="1" si="79"/>
        <v>1848.6266499999999</v>
      </c>
      <c r="I272" s="25">
        <f t="shared" ca="1" si="80"/>
        <v>240.30276743000002</v>
      </c>
      <c r="J272" s="155"/>
      <c r="K272" s="155"/>
      <c r="L272" s="129">
        <f t="shared" si="85"/>
        <v>0</v>
      </c>
      <c r="AX272">
        <f t="shared" ca="1" si="73"/>
        <v>324.73346950000001</v>
      </c>
      <c r="AY272">
        <f t="shared" ca="1" si="81"/>
        <v>324.26653049999999</v>
      </c>
      <c r="AZ272" cm="1">
        <f t="array" aca="1" ref="AZ272" ca="1">_xlfn.LET(_xlpm.rozsah, $J$3:$J$10001,_xlpm.podminka, (_xlpm.rozsah&gt;H272)*(ISNUMBER(_xlpm.rozsah)),_xlpm.indexy, IF(_xlpm.podminka, ROW(_xlpm.rozsah)-MIN(ROW(_xlpm.rozsah))+1),_xlpm.prvni, MIN(_xlpm.indexy),_xlpm.finalni, IF(_xlpm.prvni=1, 2, _xlpm.prvni),INDEX(_xlpm.rozsah, _xlpm.finalni))</f>
        <v>1900</v>
      </c>
      <c r="BA272" cm="1">
        <f t="array" aca="1" ref="BA272" ca="1">INDEX($J$3:$J$10001,MATCH(AZ272,$J$3:$J$10004,0)-1)</f>
        <v>1800</v>
      </c>
      <c r="BB272">
        <f t="shared" ca="1" si="75"/>
        <v>316</v>
      </c>
      <c r="BC272">
        <f t="shared" ca="1" si="75"/>
        <v>333</v>
      </c>
      <c r="BD272">
        <f t="shared" ca="1" si="74"/>
        <v>-17</v>
      </c>
      <c r="BE272">
        <f t="shared" ca="1" si="82"/>
        <v>324.73346950000001</v>
      </c>
      <c r="BF272">
        <f t="shared" ca="1" si="86"/>
        <v>324.2340104742342</v>
      </c>
      <c r="BG272">
        <f t="shared" ca="1" si="83"/>
        <v>324.7659895257658</v>
      </c>
      <c r="BH272" cm="1">
        <f t="array" aca="1" ref="BH272" ca="1">_xlfn.LET(_xlpm.rozsah, $J$3:$J$10001,_xlpm.podminka, (_xlpm.rozsah&gt;E272)*(ISNUMBER(_xlpm.rozsah)),_xlpm.indexy, IF(_xlpm.podminka, ROW(_xlpm.rozsah)-MIN(ROW(_xlpm.rozsah))+1),_xlpm.prvni, MIN(_xlpm.indexy),_xlpm.finalni, IF(_xlpm.prvni=1, 2, _xlpm.prvni),INDEX(_xlpm.rozsah, _xlpm.finalni))</f>
        <v>1900</v>
      </c>
      <c r="BI272" cm="1">
        <f t="array" aca="1" ref="BI272" ca="1">INDEX($J$3:$J$10001,MATCH(BH272,$J$3:$J$10004,0)-1)</f>
        <v>1800</v>
      </c>
      <c r="BJ272">
        <f t="shared" ca="1" si="76"/>
        <v>316</v>
      </c>
      <c r="BK272">
        <f t="shared" ca="1" si="76"/>
        <v>333</v>
      </c>
      <c r="BL272">
        <f t="shared" ca="1" si="87"/>
        <v>-17</v>
      </c>
      <c r="BM272">
        <f t="shared" ca="1" si="84"/>
        <v>324.2340104742342</v>
      </c>
    </row>
    <row r="273" spans="1:65" x14ac:dyDescent="0.25">
      <c r="A273" s="64">
        <v>270</v>
      </c>
      <c r="B273" s="64">
        <v>68</v>
      </c>
      <c r="C273" s="64">
        <v>96</v>
      </c>
      <c r="D273" s="18">
        <v>270</v>
      </c>
      <c r="E273" s="21">
        <f t="shared" ca="1" si="77"/>
        <v>1744.085277470751</v>
      </c>
      <c r="F273" s="22">
        <f t="shared" ca="1" si="78"/>
        <v>328.80528271677343</v>
      </c>
      <c r="G273" s="28">
        <v>270</v>
      </c>
      <c r="H273" s="24">
        <f t="shared" ca="1" si="79"/>
        <v>1741.4214959999999</v>
      </c>
      <c r="I273" s="25">
        <f t="shared" ca="1" si="80"/>
        <v>329.24001185280002</v>
      </c>
      <c r="J273" s="155"/>
      <c r="K273" s="155"/>
      <c r="L273" s="129">
        <f t="shared" si="85"/>
        <v>0</v>
      </c>
      <c r="AX273">
        <f t="shared" ca="1" si="73"/>
        <v>342.95834568000004</v>
      </c>
      <c r="AY273">
        <f t="shared" ca="1" si="81"/>
        <v>340.04165431999996</v>
      </c>
      <c r="AZ273" cm="1">
        <f t="array" aca="1" ref="AZ273" ca="1">_xlfn.LET(_xlpm.rozsah, $J$3:$J$10001,_xlpm.podminka, (_xlpm.rozsah&gt;H273)*(ISNUMBER(_xlpm.rozsah)),_xlpm.indexy, IF(_xlpm.podminka, ROW(_xlpm.rozsah)-MIN(ROW(_xlpm.rozsah))+1),_xlpm.prvni, MIN(_xlpm.indexy),_xlpm.finalni, IF(_xlpm.prvni=1, 2, _xlpm.prvni),INDEX(_xlpm.rozsah, _xlpm.finalni))</f>
        <v>1800</v>
      </c>
      <c r="BA273" cm="1">
        <f t="array" aca="1" ref="BA273" ca="1">INDEX($J$3:$J$10001,MATCH(AZ273,$J$3:$J$10004,0)-1)</f>
        <v>1700</v>
      </c>
      <c r="BB273">
        <f t="shared" ca="1" si="75"/>
        <v>333</v>
      </c>
      <c r="BC273">
        <f t="shared" ca="1" si="75"/>
        <v>350</v>
      </c>
      <c r="BD273">
        <f t="shared" ca="1" si="74"/>
        <v>-17</v>
      </c>
      <c r="BE273">
        <f t="shared" ca="1" si="82"/>
        <v>342.95834568000004</v>
      </c>
      <c r="BF273">
        <f t="shared" ca="1" si="86"/>
        <v>342.50550282997233</v>
      </c>
      <c r="BG273">
        <f t="shared" ca="1" si="83"/>
        <v>340.49449717002767</v>
      </c>
      <c r="BH273" cm="1">
        <f t="array" aca="1" ref="BH273" ca="1">_xlfn.LET(_xlpm.rozsah, $J$3:$J$10001,_xlpm.podminka, (_xlpm.rozsah&gt;E273)*(ISNUMBER(_xlpm.rozsah)),_xlpm.indexy, IF(_xlpm.podminka, ROW(_xlpm.rozsah)-MIN(ROW(_xlpm.rozsah))+1),_xlpm.prvni, MIN(_xlpm.indexy),_xlpm.finalni, IF(_xlpm.prvni=1, 2, _xlpm.prvni),INDEX(_xlpm.rozsah, _xlpm.finalni))</f>
        <v>1800</v>
      </c>
      <c r="BI273" cm="1">
        <f t="array" aca="1" ref="BI273" ca="1">INDEX($J$3:$J$10001,MATCH(BH273,$J$3:$J$10004,0)-1)</f>
        <v>1700</v>
      </c>
      <c r="BJ273">
        <f t="shared" ca="1" si="76"/>
        <v>333</v>
      </c>
      <c r="BK273">
        <f t="shared" ca="1" si="76"/>
        <v>350</v>
      </c>
      <c r="BL273">
        <f t="shared" ca="1" si="87"/>
        <v>-17</v>
      </c>
      <c r="BM273">
        <f t="shared" ca="1" si="84"/>
        <v>342.50550282997233</v>
      </c>
    </row>
    <row r="274" spans="1:65" x14ac:dyDescent="0.25">
      <c r="A274" s="64">
        <v>271</v>
      </c>
      <c r="B274" s="64">
        <v>86</v>
      </c>
      <c r="C274" s="64">
        <v>61</v>
      </c>
      <c r="D274" s="18">
        <v>271</v>
      </c>
      <c r="E274" s="21">
        <f t="shared" ca="1" si="77"/>
        <v>2020.4607920953615</v>
      </c>
      <c r="F274" s="22">
        <f t="shared" ca="1" si="78"/>
        <v>180.50378336436592</v>
      </c>
      <c r="G274" s="23">
        <v>271</v>
      </c>
      <c r="H274" s="24">
        <f t="shared" ca="1" si="79"/>
        <v>2017.0918919999999</v>
      </c>
      <c r="I274" s="25">
        <f t="shared" ca="1" si="80"/>
        <v>180.914789176</v>
      </c>
      <c r="J274" s="155"/>
      <c r="K274" s="155"/>
      <c r="L274" s="129">
        <f t="shared" si="85"/>
        <v>0</v>
      </c>
      <c r="AX274">
        <f t="shared" ca="1" si="73"/>
        <v>296.58162160000001</v>
      </c>
      <c r="AY274">
        <f t="shared" ca="1" si="81"/>
        <v>283.41837839999999</v>
      </c>
      <c r="AZ274" cm="1">
        <f t="array" aca="1" ref="AZ274" ca="1">_xlfn.LET(_xlpm.rozsah, $J$3:$J$10001,_xlpm.podminka, (_xlpm.rozsah&gt;H274)*(ISNUMBER(_xlpm.rozsah)),_xlpm.indexy, IF(_xlpm.podminka, ROW(_xlpm.rozsah)-MIN(ROW(_xlpm.rozsah))+1),_xlpm.prvni, MIN(_xlpm.indexy),_xlpm.finalni, IF(_xlpm.prvni=1, 2, _xlpm.prvni),INDEX(_xlpm.rozsah, _xlpm.finalni))</f>
        <v>2100</v>
      </c>
      <c r="BA274" cm="1">
        <f t="array" aca="1" ref="BA274" ca="1">INDEX($J$3:$J$10001,MATCH(AZ274,$J$3:$J$10004,0)-1)</f>
        <v>2000</v>
      </c>
      <c r="BB274">
        <f t="shared" ca="1" si="75"/>
        <v>280</v>
      </c>
      <c r="BC274">
        <f t="shared" ca="1" si="75"/>
        <v>300</v>
      </c>
      <c r="BD274">
        <f t="shared" ca="1" si="74"/>
        <v>-20</v>
      </c>
      <c r="BE274">
        <f t="shared" ca="1" si="82"/>
        <v>296.58162160000001</v>
      </c>
      <c r="BF274">
        <f t="shared" ca="1" si="86"/>
        <v>295.90784158092771</v>
      </c>
      <c r="BG274">
        <f t="shared" ca="1" si="83"/>
        <v>284.09215841907229</v>
      </c>
      <c r="BH274" cm="1">
        <f t="array" aca="1" ref="BH274" ca="1">_xlfn.LET(_xlpm.rozsah, $J$3:$J$10001,_xlpm.podminka, (_xlpm.rozsah&gt;E274)*(ISNUMBER(_xlpm.rozsah)),_xlpm.indexy, IF(_xlpm.podminka, ROW(_xlpm.rozsah)-MIN(ROW(_xlpm.rozsah))+1),_xlpm.prvni, MIN(_xlpm.indexy),_xlpm.finalni, IF(_xlpm.prvni=1, 2, _xlpm.prvni),INDEX(_xlpm.rozsah, _xlpm.finalni))</f>
        <v>2100</v>
      </c>
      <c r="BI274" cm="1">
        <f t="array" aca="1" ref="BI274" ca="1">INDEX($J$3:$J$10001,MATCH(BH274,$J$3:$J$10004,0)-1)</f>
        <v>2000</v>
      </c>
      <c r="BJ274">
        <f t="shared" ca="1" si="76"/>
        <v>280</v>
      </c>
      <c r="BK274">
        <f t="shared" ca="1" si="76"/>
        <v>300</v>
      </c>
      <c r="BL274">
        <f t="shared" ca="1" si="87"/>
        <v>-20</v>
      </c>
      <c r="BM274">
        <f t="shared" ca="1" si="84"/>
        <v>295.90784158092771</v>
      </c>
    </row>
    <row r="275" spans="1:65" x14ac:dyDescent="0.25">
      <c r="A275" s="64">
        <v>272</v>
      </c>
      <c r="B275" s="64">
        <v>66</v>
      </c>
      <c r="C275" s="64">
        <v>0</v>
      </c>
      <c r="D275" s="18">
        <v>272</v>
      </c>
      <c r="E275" s="21">
        <f t="shared" ca="1" si="77"/>
        <v>1713.3768869569053</v>
      </c>
      <c r="F275" s="22">
        <f t="shared" ca="1" si="78"/>
        <v>0</v>
      </c>
      <c r="G275" s="28">
        <v>272</v>
      </c>
      <c r="H275" s="24">
        <f t="shared" ca="1" si="79"/>
        <v>1710.7914519999999</v>
      </c>
      <c r="I275" s="25">
        <f t="shared" ca="1" si="80"/>
        <v>0</v>
      </c>
      <c r="J275" s="155"/>
      <c r="K275" s="155"/>
      <c r="L275" s="129">
        <f t="shared" si="85"/>
        <v>0</v>
      </c>
      <c r="AX275">
        <f t="shared" ca="1" si="73"/>
        <v>348.16545316000003</v>
      </c>
      <c r="AY275">
        <f t="shared" ca="1" si="81"/>
        <v>334.83454683999997</v>
      </c>
      <c r="AZ275" cm="1">
        <f t="array" aca="1" ref="AZ275" ca="1">_xlfn.LET(_xlpm.rozsah, $J$3:$J$10001,_xlpm.podminka, (_xlpm.rozsah&gt;H275)*(ISNUMBER(_xlpm.rozsah)),_xlpm.indexy, IF(_xlpm.podminka, ROW(_xlpm.rozsah)-MIN(ROW(_xlpm.rozsah))+1),_xlpm.prvni, MIN(_xlpm.indexy),_xlpm.finalni, IF(_xlpm.prvni=1, 2, _xlpm.prvni),INDEX(_xlpm.rozsah, _xlpm.finalni))</f>
        <v>1800</v>
      </c>
      <c r="BA275" cm="1">
        <f t="array" aca="1" ref="BA275" ca="1">INDEX($J$3:$J$10001,MATCH(AZ275,$J$3:$J$10004,0)-1)</f>
        <v>1700</v>
      </c>
      <c r="BB275">
        <f t="shared" ca="1" si="75"/>
        <v>333</v>
      </c>
      <c r="BC275">
        <f t="shared" ca="1" si="75"/>
        <v>350</v>
      </c>
      <c r="BD275">
        <f t="shared" ca="1" si="74"/>
        <v>-17</v>
      </c>
      <c r="BE275">
        <f t="shared" ca="1" si="82"/>
        <v>348.16545316000003</v>
      </c>
      <c r="BF275">
        <f t="shared" ca="1" si="86"/>
        <v>347.7259292173261</v>
      </c>
      <c r="BG275">
        <f t="shared" ca="1" si="83"/>
        <v>335.2740707826739</v>
      </c>
      <c r="BH275" cm="1">
        <f t="array" aca="1" ref="BH275" ca="1">_xlfn.LET(_xlpm.rozsah, $J$3:$J$10001,_xlpm.podminka, (_xlpm.rozsah&gt;E275)*(ISNUMBER(_xlpm.rozsah)),_xlpm.indexy, IF(_xlpm.podminka, ROW(_xlpm.rozsah)-MIN(ROW(_xlpm.rozsah))+1),_xlpm.prvni, MIN(_xlpm.indexy),_xlpm.finalni, IF(_xlpm.prvni=1, 2, _xlpm.prvni),INDEX(_xlpm.rozsah, _xlpm.finalni))</f>
        <v>1800</v>
      </c>
      <c r="BI275" cm="1">
        <f t="array" aca="1" ref="BI275" ca="1">INDEX($J$3:$J$10001,MATCH(BH275,$J$3:$J$10004,0)-1)</f>
        <v>1700</v>
      </c>
      <c r="BJ275">
        <f t="shared" ca="1" si="76"/>
        <v>333</v>
      </c>
      <c r="BK275">
        <f t="shared" ca="1" si="76"/>
        <v>350</v>
      </c>
      <c r="BL275">
        <f t="shared" ca="1" si="87"/>
        <v>-17</v>
      </c>
      <c r="BM275">
        <f t="shared" ca="1" si="84"/>
        <v>347.7259292173261</v>
      </c>
    </row>
    <row r="276" spans="1:65" x14ac:dyDescent="0.25">
      <c r="A276" s="64">
        <v>273</v>
      </c>
      <c r="B276" s="64">
        <v>37</v>
      </c>
      <c r="C276" s="64">
        <v>0</v>
      </c>
      <c r="D276" s="18">
        <v>273</v>
      </c>
      <c r="E276" s="21">
        <f t="shared" ca="1" si="77"/>
        <v>1268.1052245061439</v>
      </c>
      <c r="F276" s="22">
        <f t="shared" ca="1" si="78"/>
        <v>0</v>
      </c>
      <c r="G276" s="23">
        <v>273</v>
      </c>
      <c r="H276" s="24">
        <f t="shared" ca="1" si="79"/>
        <v>1266.655814</v>
      </c>
      <c r="I276" s="25">
        <f t="shared" ca="1" si="80"/>
        <v>0</v>
      </c>
      <c r="J276" s="155"/>
      <c r="K276" s="155"/>
      <c r="L276" s="129">
        <f t="shared" si="85"/>
        <v>0</v>
      </c>
      <c r="AX276">
        <f t="shared" ca="1" si="73"/>
        <v>339.99674419999997</v>
      </c>
      <c r="AY276">
        <f t="shared" ca="1" si="81"/>
        <v>339.99674419999997</v>
      </c>
      <c r="AZ276" cm="1">
        <f t="array" aca="1" ref="AZ276" ca="1">_xlfn.LET(_xlpm.rozsah, $J$3:$J$10001,_xlpm.podminka, (_xlpm.rozsah&gt;H276)*(ISNUMBER(_xlpm.rozsah)),_xlpm.indexy, IF(_xlpm.podminka, ROW(_xlpm.rozsah)-MIN(ROW(_xlpm.rozsah))+1),_xlpm.prvni, MIN(_xlpm.indexy),_xlpm.finalni, IF(_xlpm.prvni=1, 2, _xlpm.prvni),INDEX(_xlpm.rozsah, _xlpm.finalni))</f>
        <v>1300</v>
      </c>
      <c r="BA276" cm="1">
        <f t="array" aca="1" ref="BA276" ca="1">INDEX($J$3:$J$10001,MATCH(AZ276,$J$3:$J$10004,0)-1)</f>
        <v>1200</v>
      </c>
      <c r="BB276">
        <f t="shared" ca="1" si="75"/>
        <v>350</v>
      </c>
      <c r="BC276">
        <f t="shared" ca="1" si="75"/>
        <v>320</v>
      </c>
      <c r="BD276">
        <f t="shared" ca="1" si="74"/>
        <v>30</v>
      </c>
      <c r="BE276">
        <f t="shared" ca="1" si="82"/>
        <v>330.00325580000003</v>
      </c>
      <c r="BF276">
        <f t="shared" ca="1" si="86"/>
        <v>340.43156735184317</v>
      </c>
      <c r="BG276">
        <f t="shared" ca="1" si="83"/>
        <v>340.43156735184317</v>
      </c>
      <c r="BH276" cm="1">
        <f t="array" aca="1" ref="BH276" ca="1">_xlfn.LET(_xlpm.rozsah, $J$3:$J$10001,_xlpm.podminka, (_xlpm.rozsah&gt;E276)*(ISNUMBER(_xlpm.rozsah)),_xlpm.indexy, IF(_xlpm.podminka, ROW(_xlpm.rozsah)-MIN(ROW(_xlpm.rozsah))+1),_xlpm.prvni, MIN(_xlpm.indexy),_xlpm.finalni, IF(_xlpm.prvni=1, 2, _xlpm.prvni),INDEX(_xlpm.rozsah, _xlpm.finalni))</f>
        <v>1300</v>
      </c>
      <c r="BI276" cm="1">
        <f t="array" aca="1" ref="BI276" ca="1">INDEX($J$3:$J$10001,MATCH(BH276,$J$3:$J$10004,0)-1)</f>
        <v>1200</v>
      </c>
      <c r="BJ276">
        <f t="shared" ca="1" si="76"/>
        <v>350</v>
      </c>
      <c r="BK276">
        <f t="shared" ca="1" si="76"/>
        <v>320</v>
      </c>
      <c r="BL276">
        <f t="shared" ca="1" si="87"/>
        <v>30</v>
      </c>
      <c r="BM276">
        <f t="shared" ca="1" si="84"/>
        <v>329.56843264815683</v>
      </c>
    </row>
    <row r="277" spans="1:65" x14ac:dyDescent="0.25">
      <c r="A277" s="64">
        <v>274</v>
      </c>
      <c r="B277" s="64">
        <v>45</v>
      </c>
      <c r="C277" s="64">
        <v>37</v>
      </c>
      <c r="D277" s="18">
        <v>274</v>
      </c>
      <c r="E277" s="21">
        <f t="shared" ca="1" si="77"/>
        <v>1390.9387865615263</v>
      </c>
      <c r="F277" s="22">
        <f t="shared" ca="1" si="78"/>
        <v>132.86473510277648</v>
      </c>
      <c r="G277" s="28">
        <v>274</v>
      </c>
      <c r="H277" s="24">
        <f t="shared" ca="1" si="79"/>
        <v>1389.17599</v>
      </c>
      <c r="I277" s="25">
        <f t="shared" ca="1" si="80"/>
        <v>132.79951162999998</v>
      </c>
      <c r="J277" s="155"/>
      <c r="K277" s="155"/>
      <c r="L277" s="129">
        <f t="shared" si="85"/>
        <v>0</v>
      </c>
      <c r="AX277">
        <f t="shared" ca="1" si="73"/>
        <v>358.917599</v>
      </c>
      <c r="AY277">
        <f t="shared" ca="1" si="81"/>
        <v>358.917599</v>
      </c>
      <c r="AZ277" cm="1">
        <f t="array" aca="1" ref="AZ277" ca="1">_xlfn.LET(_xlpm.rozsah, $J$3:$J$10001,_xlpm.podminka, (_xlpm.rozsah&gt;H277)*(ISNUMBER(_xlpm.rozsah)),_xlpm.indexy, IF(_xlpm.podminka, ROW(_xlpm.rozsah)-MIN(ROW(_xlpm.rozsah))+1),_xlpm.prvni, MIN(_xlpm.indexy),_xlpm.finalni, IF(_xlpm.prvni=1, 2, _xlpm.prvni),INDEX(_xlpm.rozsah, _xlpm.finalni))</f>
        <v>1400</v>
      </c>
      <c r="BA277" cm="1">
        <f t="array" aca="1" ref="BA277" ca="1">INDEX($J$3:$J$10001,MATCH(AZ277,$J$3:$J$10004,0)-1)</f>
        <v>1300</v>
      </c>
      <c r="BB277">
        <f t="shared" ca="1" si="75"/>
        <v>360</v>
      </c>
      <c r="BC277">
        <f t="shared" ca="1" si="75"/>
        <v>350</v>
      </c>
      <c r="BD277">
        <f t="shared" ca="1" si="74"/>
        <v>10</v>
      </c>
      <c r="BE277">
        <f t="shared" ca="1" si="82"/>
        <v>351.082401</v>
      </c>
      <c r="BF277">
        <f t="shared" ca="1" si="86"/>
        <v>359.09387865615264</v>
      </c>
      <c r="BG277">
        <f t="shared" ca="1" si="83"/>
        <v>359.09387865615264</v>
      </c>
      <c r="BH277" cm="1">
        <f t="array" aca="1" ref="BH277" ca="1">_xlfn.LET(_xlpm.rozsah, $J$3:$J$10001,_xlpm.podminka, (_xlpm.rozsah&gt;E277)*(ISNUMBER(_xlpm.rozsah)),_xlpm.indexy, IF(_xlpm.podminka, ROW(_xlpm.rozsah)-MIN(ROW(_xlpm.rozsah))+1),_xlpm.prvni, MIN(_xlpm.indexy),_xlpm.finalni, IF(_xlpm.prvni=1, 2, _xlpm.prvni),INDEX(_xlpm.rozsah, _xlpm.finalni))</f>
        <v>1400</v>
      </c>
      <c r="BI277" cm="1">
        <f t="array" aca="1" ref="BI277" ca="1">INDEX($J$3:$J$10001,MATCH(BH277,$J$3:$J$10004,0)-1)</f>
        <v>1300</v>
      </c>
      <c r="BJ277">
        <f t="shared" ca="1" si="76"/>
        <v>360</v>
      </c>
      <c r="BK277">
        <f t="shared" ca="1" si="76"/>
        <v>350</v>
      </c>
      <c r="BL277">
        <f t="shared" ca="1" si="87"/>
        <v>10</v>
      </c>
      <c r="BM277">
        <f t="shared" ca="1" si="84"/>
        <v>350.90612134384736</v>
      </c>
    </row>
    <row r="278" spans="1:65" x14ac:dyDescent="0.25">
      <c r="A278" s="64">
        <v>275</v>
      </c>
      <c r="B278" s="64">
        <v>68</v>
      </c>
      <c r="C278" s="64">
        <v>96</v>
      </c>
      <c r="D278" s="18">
        <v>275</v>
      </c>
      <c r="E278" s="21">
        <f t="shared" ca="1" si="77"/>
        <v>1744.085277470751</v>
      </c>
      <c r="F278" s="22">
        <f t="shared" ca="1" si="78"/>
        <v>328.80528271677343</v>
      </c>
      <c r="G278" s="23">
        <v>275</v>
      </c>
      <c r="H278" s="24">
        <f t="shared" ca="1" si="79"/>
        <v>1741.4214959999999</v>
      </c>
      <c r="I278" s="25">
        <f t="shared" ca="1" si="80"/>
        <v>329.24001185280002</v>
      </c>
      <c r="J278" s="155"/>
      <c r="K278" s="155"/>
      <c r="L278" s="129">
        <f t="shared" si="85"/>
        <v>0</v>
      </c>
      <c r="AX278">
        <f t="shared" ca="1" si="73"/>
        <v>342.95834568000004</v>
      </c>
      <c r="AY278">
        <f t="shared" ca="1" si="81"/>
        <v>340.04165431999996</v>
      </c>
      <c r="AZ278" cm="1">
        <f t="array" aca="1" ref="AZ278" ca="1">_xlfn.LET(_xlpm.rozsah, $J$3:$J$10001,_xlpm.podminka, (_xlpm.rozsah&gt;H278)*(ISNUMBER(_xlpm.rozsah)),_xlpm.indexy, IF(_xlpm.podminka, ROW(_xlpm.rozsah)-MIN(ROW(_xlpm.rozsah))+1),_xlpm.prvni, MIN(_xlpm.indexy),_xlpm.finalni, IF(_xlpm.prvni=1, 2, _xlpm.prvni),INDEX(_xlpm.rozsah, _xlpm.finalni))</f>
        <v>1800</v>
      </c>
      <c r="BA278" cm="1">
        <f t="array" aca="1" ref="BA278" ca="1">INDEX($J$3:$J$10001,MATCH(AZ278,$J$3:$J$10004,0)-1)</f>
        <v>1700</v>
      </c>
      <c r="BB278">
        <f t="shared" ca="1" si="75"/>
        <v>333</v>
      </c>
      <c r="BC278">
        <f t="shared" ca="1" si="75"/>
        <v>350</v>
      </c>
      <c r="BD278">
        <f t="shared" ca="1" si="74"/>
        <v>-17</v>
      </c>
      <c r="BE278">
        <f t="shared" ca="1" si="82"/>
        <v>342.95834568000004</v>
      </c>
      <c r="BF278">
        <f t="shared" ca="1" si="86"/>
        <v>342.50550282997233</v>
      </c>
      <c r="BG278">
        <f t="shared" ca="1" si="83"/>
        <v>340.49449717002767</v>
      </c>
      <c r="BH278" cm="1">
        <f t="array" aca="1" ref="BH278" ca="1">_xlfn.LET(_xlpm.rozsah, $J$3:$J$10001,_xlpm.podminka, (_xlpm.rozsah&gt;E278)*(ISNUMBER(_xlpm.rozsah)),_xlpm.indexy, IF(_xlpm.podminka, ROW(_xlpm.rozsah)-MIN(ROW(_xlpm.rozsah))+1),_xlpm.prvni, MIN(_xlpm.indexy),_xlpm.finalni, IF(_xlpm.prvni=1, 2, _xlpm.prvni),INDEX(_xlpm.rozsah, _xlpm.finalni))</f>
        <v>1800</v>
      </c>
      <c r="BI278" cm="1">
        <f t="array" aca="1" ref="BI278" ca="1">INDEX($J$3:$J$10001,MATCH(BH278,$J$3:$J$10004,0)-1)</f>
        <v>1700</v>
      </c>
      <c r="BJ278">
        <f t="shared" ca="1" si="76"/>
        <v>333</v>
      </c>
      <c r="BK278">
        <f t="shared" ca="1" si="76"/>
        <v>350</v>
      </c>
      <c r="BL278">
        <f t="shared" ca="1" si="87"/>
        <v>-17</v>
      </c>
      <c r="BM278">
        <f t="shared" ca="1" si="84"/>
        <v>342.50550282997233</v>
      </c>
    </row>
    <row r="279" spans="1:65" x14ac:dyDescent="0.25">
      <c r="A279" s="64">
        <v>276</v>
      </c>
      <c r="B279" s="64">
        <v>80</v>
      </c>
      <c r="C279" s="64">
        <v>97</v>
      </c>
      <c r="D279" s="18">
        <v>276</v>
      </c>
      <c r="E279" s="21">
        <f t="shared" ca="1" si="77"/>
        <v>1928.3356205538248</v>
      </c>
      <c r="F279" s="22">
        <f t="shared" ca="1" si="78"/>
        <v>302.12231169004639</v>
      </c>
      <c r="G279" s="28">
        <v>276</v>
      </c>
      <c r="H279" s="24">
        <f t="shared" ca="1" si="79"/>
        <v>1925.2017599999999</v>
      </c>
      <c r="I279" s="25">
        <f t="shared" ca="1" si="80"/>
        <v>302.60868684800005</v>
      </c>
      <c r="J279" s="155"/>
      <c r="K279" s="155"/>
      <c r="L279" s="129">
        <f t="shared" si="85"/>
        <v>0</v>
      </c>
      <c r="AX279">
        <f t="shared" ca="1" si="73"/>
        <v>311.96771840000002</v>
      </c>
      <c r="AY279">
        <f t="shared" ca="1" si="81"/>
        <v>304.03228159999998</v>
      </c>
      <c r="AZ279" cm="1">
        <f t="array" aca="1" ref="AZ279" ca="1">_xlfn.LET(_xlpm.rozsah, $J$3:$J$10001,_xlpm.podminka, (_xlpm.rozsah&gt;H279)*(ISNUMBER(_xlpm.rozsah)),_xlpm.indexy, IF(_xlpm.podminka, ROW(_xlpm.rozsah)-MIN(ROW(_xlpm.rozsah))+1),_xlpm.prvni, MIN(_xlpm.indexy),_xlpm.finalni, IF(_xlpm.prvni=1, 2, _xlpm.prvni),INDEX(_xlpm.rozsah, _xlpm.finalni))</f>
        <v>2000</v>
      </c>
      <c r="BA279" cm="1">
        <f t="array" aca="1" ref="BA279" ca="1">INDEX($J$3:$J$10001,MATCH(AZ279,$J$3:$J$10004,0)-1)</f>
        <v>1900</v>
      </c>
      <c r="BB279">
        <f t="shared" ca="1" si="75"/>
        <v>300</v>
      </c>
      <c r="BC279">
        <f t="shared" ca="1" si="75"/>
        <v>316</v>
      </c>
      <c r="BD279">
        <f t="shared" ca="1" si="74"/>
        <v>-16</v>
      </c>
      <c r="BE279">
        <f t="shared" ca="1" si="82"/>
        <v>311.96771840000002</v>
      </c>
      <c r="BF279">
        <f t="shared" ca="1" si="86"/>
        <v>311.46630071138804</v>
      </c>
      <c r="BG279">
        <f t="shared" ca="1" si="83"/>
        <v>304.53369928861196</v>
      </c>
      <c r="BH279" cm="1">
        <f t="array" aca="1" ref="BH279" ca="1">_xlfn.LET(_xlpm.rozsah, $J$3:$J$10001,_xlpm.podminka, (_xlpm.rozsah&gt;E279)*(ISNUMBER(_xlpm.rozsah)),_xlpm.indexy, IF(_xlpm.podminka, ROW(_xlpm.rozsah)-MIN(ROW(_xlpm.rozsah))+1),_xlpm.prvni, MIN(_xlpm.indexy),_xlpm.finalni, IF(_xlpm.prvni=1, 2, _xlpm.prvni),INDEX(_xlpm.rozsah, _xlpm.finalni))</f>
        <v>2000</v>
      </c>
      <c r="BI279" cm="1">
        <f t="array" aca="1" ref="BI279" ca="1">INDEX($J$3:$J$10001,MATCH(BH279,$J$3:$J$10004,0)-1)</f>
        <v>1900</v>
      </c>
      <c r="BJ279">
        <f t="shared" ca="1" si="76"/>
        <v>300</v>
      </c>
      <c r="BK279">
        <f t="shared" ca="1" si="76"/>
        <v>316</v>
      </c>
      <c r="BL279">
        <f t="shared" ca="1" si="87"/>
        <v>-16</v>
      </c>
      <c r="BM279">
        <f t="shared" ca="1" si="84"/>
        <v>311.46630071138804</v>
      </c>
    </row>
    <row r="280" spans="1:65" x14ac:dyDescent="0.25">
      <c r="A280" s="64">
        <v>277</v>
      </c>
      <c r="B280" s="64">
        <v>92</v>
      </c>
      <c r="C280" s="64">
        <v>96</v>
      </c>
      <c r="D280" s="18">
        <v>277</v>
      </c>
      <c r="E280" s="21">
        <f t="shared" ca="1" si="77"/>
        <v>2112.5859636368987</v>
      </c>
      <c r="F280" s="22">
        <f t="shared" ca="1" si="78"/>
        <v>264.57111621800203</v>
      </c>
      <c r="G280" s="23">
        <v>277</v>
      </c>
      <c r="H280" s="24">
        <f t="shared" ca="1" si="79"/>
        <v>2108.9820239999999</v>
      </c>
      <c r="I280" s="25">
        <f t="shared" ca="1" si="80"/>
        <v>265.78203993599999</v>
      </c>
      <c r="J280" s="155"/>
      <c r="K280" s="155"/>
      <c r="L280" s="129">
        <f t="shared" si="85"/>
        <v>0</v>
      </c>
      <c r="AX280">
        <f t="shared" ca="1" si="73"/>
        <v>276.85629160000002</v>
      </c>
      <c r="AY280">
        <f t="shared" ca="1" si="81"/>
        <v>248.14370839999998</v>
      </c>
      <c r="AZ280" cm="1">
        <f t="array" aca="1" ref="AZ280" ca="1">_xlfn.LET(_xlpm.rozsah, $J$3:$J$10001,_xlpm.podminka, (_xlpm.rozsah&gt;H280)*(ISNUMBER(_xlpm.rozsah)),_xlpm.indexy, IF(_xlpm.podminka, ROW(_xlpm.rozsah)-MIN(ROW(_xlpm.rozsah))+1),_xlpm.prvni, MIN(_xlpm.indexy),_xlpm.finalni, IF(_xlpm.prvni=1, 2, _xlpm.prvni),INDEX(_xlpm.rozsah, _xlpm.finalni))</f>
        <v>2200</v>
      </c>
      <c r="BA280" cm="1">
        <f t="array" aca="1" ref="BA280" ca="1">INDEX($J$3:$J$10001,MATCH(AZ280,$J$3:$J$10004,0)-1)</f>
        <v>2100</v>
      </c>
      <c r="BB280">
        <f t="shared" ca="1" si="75"/>
        <v>245</v>
      </c>
      <c r="BC280">
        <f t="shared" ca="1" si="75"/>
        <v>280</v>
      </c>
      <c r="BD280">
        <f t="shared" ca="1" si="74"/>
        <v>-35</v>
      </c>
      <c r="BE280">
        <f t="shared" ca="1" si="82"/>
        <v>276.85629160000002</v>
      </c>
      <c r="BF280">
        <f t="shared" ca="1" si="86"/>
        <v>275.59491272708544</v>
      </c>
      <c r="BG280">
        <f t="shared" ca="1" si="83"/>
        <v>249.40508727291453</v>
      </c>
      <c r="BH280" cm="1">
        <f t="array" aca="1" ref="BH280" ca="1">_xlfn.LET(_xlpm.rozsah, $J$3:$J$10001,_xlpm.podminka, (_xlpm.rozsah&gt;E280)*(ISNUMBER(_xlpm.rozsah)),_xlpm.indexy, IF(_xlpm.podminka, ROW(_xlpm.rozsah)-MIN(ROW(_xlpm.rozsah))+1),_xlpm.prvni, MIN(_xlpm.indexy),_xlpm.finalni, IF(_xlpm.prvni=1, 2, _xlpm.prvni),INDEX(_xlpm.rozsah, _xlpm.finalni))</f>
        <v>2200</v>
      </c>
      <c r="BI280" cm="1">
        <f t="array" aca="1" ref="BI280" ca="1">INDEX($J$3:$J$10001,MATCH(BH280,$J$3:$J$10004,0)-1)</f>
        <v>2100</v>
      </c>
      <c r="BJ280">
        <f t="shared" ca="1" si="76"/>
        <v>245</v>
      </c>
      <c r="BK280">
        <f t="shared" ca="1" si="76"/>
        <v>280</v>
      </c>
      <c r="BL280">
        <f t="shared" ca="1" si="87"/>
        <v>-35</v>
      </c>
      <c r="BM280">
        <f t="shared" ca="1" si="84"/>
        <v>275.59491272708544</v>
      </c>
    </row>
    <row r="281" spans="1:65" x14ac:dyDescent="0.25">
      <c r="A281" s="64">
        <v>278</v>
      </c>
      <c r="B281" s="64">
        <v>90</v>
      </c>
      <c r="C281" s="64">
        <v>97</v>
      </c>
      <c r="D281" s="18">
        <v>278</v>
      </c>
      <c r="E281" s="21">
        <f t="shared" ca="1" si="77"/>
        <v>2081.8775731230526</v>
      </c>
      <c r="F281" s="22">
        <f t="shared" ca="1" si="78"/>
        <v>275.11575081412781</v>
      </c>
      <c r="G281" s="28">
        <v>278</v>
      </c>
      <c r="H281" s="24">
        <f t="shared" ca="1" si="79"/>
        <v>2078.3519799999999</v>
      </c>
      <c r="I281" s="25">
        <f t="shared" ca="1" si="80"/>
        <v>275.79971588000001</v>
      </c>
      <c r="J281" s="155"/>
      <c r="K281" s="155"/>
      <c r="L281" s="129">
        <f t="shared" si="85"/>
        <v>0</v>
      </c>
      <c r="AX281">
        <f t="shared" ca="1" si="73"/>
        <v>284.32960400000002</v>
      </c>
      <c r="AY281">
        <f t="shared" ca="1" si="81"/>
        <v>295.67039599999998</v>
      </c>
      <c r="AZ281" cm="1">
        <f t="array" aca="1" ref="AZ281" ca="1">_xlfn.LET(_xlpm.rozsah, $J$3:$J$10001,_xlpm.podminka, (_xlpm.rozsah&gt;H281)*(ISNUMBER(_xlpm.rozsah)),_xlpm.indexy, IF(_xlpm.podminka, ROW(_xlpm.rozsah)-MIN(ROW(_xlpm.rozsah))+1),_xlpm.prvni, MIN(_xlpm.indexy),_xlpm.finalni, IF(_xlpm.prvni=1, 2, _xlpm.prvni),INDEX(_xlpm.rozsah, _xlpm.finalni))</f>
        <v>2100</v>
      </c>
      <c r="BA281" cm="1">
        <f t="array" aca="1" ref="BA281" ca="1">INDEX($J$3:$J$10001,MATCH(AZ281,$J$3:$J$10004,0)-1)</f>
        <v>2000</v>
      </c>
      <c r="BB281">
        <f t="shared" ca="1" si="75"/>
        <v>280</v>
      </c>
      <c r="BC281">
        <f t="shared" ca="1" si="75"/>
        <v>300</v>
      </c>
      <c r="BD281">
        <f t="shared" ca="1" si="74"/>
        <v>-20</v>
      </c>
      <c r="BE281">
        <f t="shared" ca="1" si="82"/>
        <v>284.32960400000002</v>
      </c>
      <c r="BF281">
        <f t="shared" ca="1" si="86"/>
        <v>283.6244853753895</v>
      </c>
      <c r="BG281">
        <f t="shared" ca="1" si="83"/>
        <v>296.3755146246105</v>
      </c>
      <c r="BH281" cm="1">
        <f t="array" aca="1" ref="BH281" ca="1">_xlfn.LET(_xlpm.rozsah, $J$3:$J$10001,_xlpm.podminka, (_xlpm.rozsah&gt;E281)*(ISNUMBER(_xlpm.rozsah)),_xlpm.indexy, IF(_xlpm.podminka, ROW(_xlpm.rozsah)-MIN(ROW(_xlpm.rozsah))+1),_xlpm.prvni, MIN(_xlpm.indexy),_xlpm.finalni, IF(_xlpm.prvni=1, 2, _xlpm.prvni),INDEX(_xlpm.rozsah, _xlpm.finalni))</f>
        <v>2100</v>
      </c>
      <c r="BI281" cm="1">
        <f t="array" aca="1" ref="BI281" ca="1">INDEX($J$3:$J$10001,MATCH(BH281,$J$3:$J$10004,0)-1)</f>
        <v>2000</v>
      </c>
      <c r="BJ281">
        <f t="shared" ca="1" si="76"/>
        <v>280</v>
      </c>
      <c r="BK281">
        <f t="shared" ca="1" si="76"/>
        <v>300</v>
      </c>
      <c r="BL281">
        <f t="shared" ca="1" si="87"/>
        <v>-20</v>
      </c>
      <c r="BM281">
        <f t="shared" ca="1" si="84"/>
        <v>283.6244853753895</v>
      </c>
    </row>
    <row r="282" spans="1:65" x14ac:dyDescent="0.25">
      <c r="A282" s="64">
        <v>279</v>
      </c>
      <c r="B282" s="64">
        <v>82</v>
      </c>
      <c r="C282" s="64">
        <v>96</v>
      </c>
      <c r="D282" s="18">
        <v>279</v>
      </c>
      <c r="E282" s="21">
        <f t="shared" ca="1" si="77"/>
        <v>1959.0440110676702</v>
      </c>
      <c r="F282" s="22">
        <f t="shared" ca="1" si="78"/>
        <v>294.29083990000584</v>
      </c>
      <c r="G282" s="23">
        <v>279</v>
      </c>
      <c r="H282" s="24">
        <f t="shared" ca="1" si="79"/>
        <v>1955.8318039999999</v>
      </c>
      <c r="I282" s="25">
        <f t="shared" ca="1" si="80"/>
        <v>294.78423490560004</v>
      </c>
      <c r="J282" s="155"/>
      <c r="K282" s="155"/>
      <c r="L282" s="129">
        <f t="shared" si="85"/>
        <v>0</v>
      </c>
      <c r="AX282">
        <f t="shared" ca="1" si="73"/>
        <v>307.06691136000001</v>
      </c>
      <c r="AY282">
        <f t="shared" ca="1" si="81"/>
        <v>308.93308863999999</v>
      </c>
      <c r="AZ282" cm="1">
        <f t="array" aca="1" ref="AZ282" ca="1">_xlfn.LET(_xlpm.rozsah, $J$3:$J$10001,_xlpm.podminka, (_xlpm.rozsah&gt;H282)*(ISNUMBER(_xlpm.rozsah)),_xlpm.indexy, IF(_xlpm.podminka, ROW(_xlpm.rozsah)-MIN(ROW(_xlpm.rozsah))+1),_xlpm.prvni, MIN(_xlpm.indexy),_xlpm.finalni, IF(_xlpm.prvni=1, 2, _xlpm.prvni),INDEX(_xlpm.rozsah, _xlpm.finalni))</f>
        <v>2000</v>
      </c>
      <c r="BA282" cm="1">
        <f t="array" aca="1" ref="BA282" ca="1">INDEX($J$3:$J$10001,MATCH(AZ282,$J$3:$J$10004,0)-1)</f>
        <v>1900</v>
      </c>
      <c r="BB282">
        <f t="shared" ca="1" si="75"/>
        <v>300</v>
      </c>
      <c r="BC282">
        <f t="shared" ca="1" si="75"/>
        <v>316</v>
      </c>
      <c r="BD282">
        <f t="shared" ca="1" si="74"/>
        <v>-16</v>
      </c>
      <c r="BE282">
        <f t="shared" ca="1" si="82"/>
        <v>307.06691136000001</v>
      </c>
      <c r="BF282">
        <f t="shared" ca="1" si="86"/>
        <v>306.55295822917276</v>
      </c>
      <c r="BG282">
        <f t="shared" ca="1" si="83"/>
        <v>309.44704177082724</v>
      </c>
      <c r="BH282" cm="1">
        <f t="array" aca="1" ref="BH282" ca="1">_xlfn.LET(_xlpm.rozsah, $J$3:$J$10001,_xlpm.podminka, (_xlpm.rozsah&gt;E282)*(ISNUMBER(_xlpm.rozsah)),_xlpm.indexy, IF(_xlpm.podminka, ROW(_xlpm.rozsah)-MIN(ROW(_xlpm.rozsah))+1),_xlpm.prvni, MIN(_xlpm.indexy),_xlpm.finalni, IF(_xlpm.prvni=1, 2, _xlpm.prvni),INDEX(_xlpm.rozsah, _xlpm.finalni))</f>
        <v>2000</v>
      </c>
      <c r="BI282" cm="1">
        <f t="array" aca="1" ref="BI282" ca="1">INDEX($J$3:$J$10001,MATCH(BH282,$J$3:$J$10004,0)-1)</f>
        <v>1900</v>
      </c>
      <c r="BJ282">
        <f t="shared" ca="1" si="76"/>
        <v>300</v>
      </c>
      <c r="BK282">
        <f t="shared" ca="1" si="76"/>
        <v>316</v>
      </c>
      <c r="BL282">
        <f t="shared" ca="1" si="87"/>
        <v>-16</v>
      </c>
      <c r="BM282">
        <f t="shared" ca="1" si="84"/>
        <v>306.55295822917276</v>
      </c>
    </row>
    <row r="283" spans="1:65" x14ac:dyDescent="0.25">
      <c r="A283" s="64">
        <v>280</v>
      </c>
      <c r="B283" s="64">
        <v>94</v>
      </c>
      <c r="C283" s="64">
        <v>81</v>
      </c>
      <c r="D283" s="18">
        <v>280</v>
      </c>
      <c r="E283" s="21">
        <f t="shared" ca="1" si="77"/>
        <v>2143.2943541507439</v>
      </c>
      <c r="F283" s="22">
        <f t="shared" ca="1" si="78"/>
        <v>214.52605059826411</v>
      </c>
      <c r="G283" s="28">
        <v>280</v>
      </c>
      <c r="H283" s="24">
        <f t="shared" ca="1" si="79"/>
        <v>2139.6120679999999</v>
      </c>
      <c r="I283" s="25">
        <f t="shared" ca="1" si="80"/>
        <v>215.569978722</v>
      </c>
      <c r="J283" s="155"/>
      <c r="K283" s="155"/>
      <c r="L283" s="129">
        <f t="shared" si="85"/>
        <v>0</v>
      </c>
      <c r="AX283">
        <f t="shared" ca="1" si="73"/>
        <v>266.13577620000001</v>
      </c>
      <c r="AY283">
        <f t="shared" ca="1" si="81"/>
        <v>258.86422379999999</v>
      </c>
      <c r="AZ283" cm="1">
        <f t="array" aca="1" ref="AZ283" ca="1">_xlfn.LET(_xlpm.rozsah, $J$3:$J$10001,_xlpm.podminka, (_xlpm.rozsah&gt;H283)*(ISNUMBER(_xlpm.rozsah)),_xlpm.indexy, IF(_xlpm.podminka, ROW(_xlpm.rozsah)-MIN(ROW(_xlpm.rozsah))+1),_xlpm.prvni, MIN(_xlpm.indexy),_xlpm.finalni, IF(_xlpm.prvni=1, 2, _xlpm.prvni),INDEX(_xlpm.rozsah, _xlpm.finalni))</f>
        <v>2200</v>
      </c>
      <c r="BA283" cm="1">
        <f t="array" aca="1" ref="BA283" ca="1">INDEX($J$3:$J$10001,MATCH(AZ283,$J$3:$J$10004,0)-1)</f>
        <v>2100</v>
      </c>
      <c r="BB283">
        <f t="shared" ca="1" si="75"/>
        <v>245</v>
      </c>
      <c r="BC283">
        <f t="shared" ca="1" si="75"/>
        <v>280</v>
      </c>
      <c r="BD283">
        <f t="shared" ca="1" si="74"/>
        <v>-35</v>
      </c>
      <c r="BE283">
        <f t="shared" ca="1" si="82"/>
        <v>266.13577620000001</v>
      </c>
      <c r="BF283">
        <f t="shared" ca="1" si="86"/>
        <v>264.84697604723965</v>
      </c>
      <c r="BG283">
        <f t="shared" ca="1" si="83"/>
        <v>260.15302395276035</v>
      </c>
      <c r="BH283" cm="1">
        <f t="array" aca="1" ref="BH283" ca="1">_xlfn.LET(_xlpm.rozsah, $J$3:$J$10001,_xlpm.podminka, (_xlpm.rozsah&gt;E283)*(ISNUMBER(_xlpm.rozsah)),_xlpm.indexy, IF(_xlpm.podminka, ROW(_xlpm.rozsah)-MIN(ROW(_xlpm.rozsah))+1),_xlpm.prvni, MIN(_xlpm.indexy),_xlpm.finalni, IF(_xlpm.prvni=1, 2, _xlpm.prvni),INDEX(_xlpm.rozsah, _xlpm.finalni))</f>
        <v>2200</v>
      </c>
      <c r="BI283" cm="1">
        <f t="array" aca="1" ref="BI283" ca="1">INDEX($J$3:$J$10001,MATCH(BH283,$J$3:$J$10004,0)-1)</f>
        <v>2100</v>
      </c>
      <c r="BJ283">
        <f t="shared" ca="1" si="76"/>
        <v>245</v>
      </c>
      <c r="BK283">
        <f t="shared" ca="1" si="76"/>
        <v>280</v>
      </c>
      <c r="BL283">
        <f t="shared" ca="1" si="87"/>
        <v>-35</v>
      </c>
      <c r="BM283">
        <f t="shared" ca="1" si="84"/>
        <v>264.84697604723965</v>
      </c>
    </row>
    <row r="284" spans="1:65" x14ac:dyDescent="0.25">
      <c r="A284" s="64">
        <v>281</v>
      </c>
      <c r="B284" s="64">
        <v>90</v>
      </c>
      <c r="C284" s="64">
        <v>85</v>
      </c>
      <c r="D284" s="18">
        <v>281</v>
      </c>
      <c r="E284" s="21">
        <f t="shared" ca="1" si="77"/>
        <v>2081.8775731230526</v>
      </c>
      <c r="F284" s="22">
        <f t="shared" ca="1" si="78"/>
        <v>241.08081256908108</v>
      </c>
      <c r="G284" s="23">
        <v>281</v>
      </c>
      <c r="H284" s="24">
        <f t="shared" ca="1" si="79"/>
        <v>2078.3519799999999</v>
      </c>
      <c r="I284" s="25">
        <f t="shared" ca="1" si="80"/>
        <v>241.68016340000003</v>
      </c>
      <c r="J284" s="155"/>
      <c r="K284" s="155"/>
      <c r="L284" s="129">
        <f t="shared" si="85"/>
        <v>0</v>
      </c>
      <c r="AX284">
        <f t="shared" ref="AX284:AX347" ca="1" si="88">IF(BD284&lt;0, BE284, AY284)</f>
        <v>284.32960400000002</v>
      </c>
      <c r="AY284">
        <f t="shared" ca="1" si="81"/>
        <v>295.67039599999998</v>
      </c>
      <c r="AZ284" cm="1">
        <f t="array" aca="1" ref="AZ284" ca="1">_xlfn.LET(_xlpm.rozsah, $J$3:$J$10001,_xlpm.podminka, (_xlpm.rozsah&gt;H284)*(ISNUMBER(_xlpm.rozsah)),_xlpm.indexy, IF(_xlpm.podminka, ROW(_xlpm.rozsah)-MIN(ROW(_xlpm.rozsah))+1),_xlpm.prvni, MIN(_xlpm.indexy),_xlpm.finalni, IF(_xlpm.prvni=1, 2, _xlpm.prvni),INDEX(_xlpm.rozsah, _xlpm.finalni))</f>
        <v>2100</v>
      </c>
      <c r="BA284" cm="1">
        <f t="array" aca="1" ref="BA284" ca="1">INDEX($J$3:$J$10001,MATCH(AZ284,$J$3:$J$10004,0)-1)</f>
        <v>2000</v>
      </c>
      <c r="BB284">
        <f t="shared" ca="1" si="75"/>
        <v>280</v>
      </c>
      <c r="BC284">
        <f t="shared" ca="1" si="75"/>
        <v>300</v>
      </c>
      <c r="BD284">
        <f t="shared" ref="BD284:BD347" ca="1" si="89">BB284-BC284</f>
        <v>-20</v>
      </c>
      <c r="BE284">
        <f t="shared" ca="1" si="82"/>
        <v>284.32960400000002</v>
      </c>
      <c r="BF284">
        <f t="shared" ca="1" si="86"/>
        <v>283.6244853753895</v>
      </c>
      <c r="BG284">
        <f t="shared" ca="1" si="83"/>
        <v>296.3755146246105</v>
      </c>
      <c r="BH284" cm="1">
        <f t="array" aca="1" ref="BH284" ca="1">_xlfn.LET(_xlpm.rozsah, $J$3:$J$10001,_xlpm.podminka, (_xlpm.rozsah&gt;E284)*(ISNUMBER(_xlpm.rozsah)),_xlpm.indexy, IF(_xlpm.podminka, ROW(_xlpm.rozsah)-MIN(ROW(_xlpm.rozsah))+1),_xlpm.prvni, MIN(_xlpm.indexy),_xlpm.finalni, IF(_xlpm.prvni=1, 2, _xlpm.prvni),INDEX(_xlpm.rozsah, _xlpm.finalni))</f>
        <v>2100</v>
      </c>
      <c r="BI284" cm="1">
        <f t="array" aca="1" ref="BI284" ca="1">INDEX($J$3:$J$10001,MATCH(BH284,$J$3:$J$10004,0)-1)</f>
        <v>2000</v>
      </c>
      <c r="BJ284">
        <f t="shared" ca="1" si="76"/>
        <v>280</v>
      </c>
      <c r="BK284">
        <f t="shared" ca="1" si="76"/>
        <v>300</v>
      </c>
      <c r="BL284">
        <f t="shared" ca="1" si="87"/>
        <v>-20</v>
      </c>
      <c r="BM284">
        <f t="shared" ca="1" si="84"/>
        <v>283.6244853753895</v>
      </c>
    </row>
    <row r="285" spans="1:65" x14ac:dyDescent="0.25">
      <c r="A285" s="64">
        <v>282</v>
      </c>
      <c r="B285" s="64">
        <v>96</v>
      </c>
      <c r="C285" s="64">
        <v>65</v>
      </c>
      <c r="D285" s="18">
        <v>282</v>
      </c>
      <c r="E285" s="21">
        <f t="shared" ca="1" si="77"/>
        <v>2174.0027446645895</v>
      </c>
      <c r="F285" s="22">
        <f t="shared" ca="1" si="78"/>
        <v>165.16437558880588</v>
      </c>
      <c r="G285" s="28">
        <v>282</v>
      </c>
      <c r="H285" s="24">
        <f t="shared" ca="1" si="79"/>
        <v>2170.2421119999999</v>
      </c>
      <c r="I285" s="25">
        <f t="shared" ca="1" si="80"/>
        <v>166.01991952</v>
      </c>
      <c r="J285" s="155"/>
      <c r="K285" s="155"/>
      <c r="L285" s="129">
        <f t="shared" si="85"/>
        <v>0</v>
      </c>
      <c r="AX285">
        <f t="shared" ca="1" si="88"/>
        <v>255.41526080000003</v>
      </c>
      <c r="AY285">
        <f t="shared" ca="1" si="81"/>
        <v>269.58473919999994</v>
      </c>
      <c r="AZ285" cm="1">
        <f t="array" aca="1" ref="AZ285" ca="1">_xlfn.LET(_xlpm.rozsah, $J$3:$J$10001,_xlpm.podminka, (_xlpm.rozsah&gt;H285)*(ISNUMBER(_xlpm.rozsah)),_xlpm.indexy, IF(_xlpm.podminka, ROW(_xlpm.rozsah)-MIN(ROW(_xlpm.rozsah))+1),_xlpm.prvni, MIN(_xlpm.indexy),_xlpm.finalni, IF(_xlpm.prvni=1, 2, _xlpm.prvni),INDEX(_xlpm.rozsah, _xlpm.finalni))</f>
        <v>2200</v>
      </c>
      <c r="BA285" cm="1">
        <f t="array" aca="1" ref="BA285" ca="1">INDEX($J$3:$J$10001,MATCH(AZ285,$J$3:$J$10004,0)-1)</f>
        <v>2100</v>
      </c>
      <c r="BB285">
        <f t="shared" ca="1" si="75"/>
        <v>245</v>
      </c>
      <c r="BC285">
        <f t="shared" ca="1" si="75"/>
        <v>280</v>
      </c>
      <c r="BD285">
        <f t="shared" ca="1" si="89"/>
        <v>-35</v>
      </c>
      <c r="BE285">
        <f t="shared" ca="1" si="82"/>
        <v>255.41526080000003</v>
      </c>
      <c r="BF285">
        <f t="shared" ca="1" si="86"/>
        <v>254.09903936739369</v>
      </c>
      <c r="BG285">
        <f t="shared" ca="1" si="83"/>
        <v>270.90096063260631</v>
      </c>
      <c r="BH285" cm="1">
        <f t="array" aca="1" ref="BH285" ca="1">_xlfn.LET(_xlpm.rozsah, $J$3:$J$10001,_xlpm.podminka, (_xlpm.rozsah&gt;E285)*(ISNUMBER(_xlpm.rozsah)),_xlpm.indexy, IF(_xlpm.podminka, ROW(_xlpm.rozsah)-MIN(ROW(_xlpm.rozsah))+1),_xlpm.prvni, MIN(_xlpm.indexy),_xlpm.finalni, IF(_xlpm.prvni=1, 2, _xlpm.prvni),INDEX(_xlpm.rozsah, _xlpm.finalni))</f>
        <v>2200</v>
      </c>
      <c r="BI285" cm="1">
        <f t="array" aca="1" ref="BI285" ca="1">INDEX($J$3:$J$10001,MATCH(BH285,$J$3:$J$10004,0)-1)</f>
        <v>2100</v>
      </c>
      <c r="BJ285">
        <f t="shared" ca="1" si="76"/>
        <v>245</v>
      </c>
      <c r="BK285">
        <f t="shared" ca="1" si="76"/>
        <v>280</v>
      </c>
      <c r="BL285">
        <f t="shared" ca="1" si="87"/>
        <v>-35</v>
      </c>
      <c r="BM285">
        <f t="shared" ca="1" si="84"/>
        <v>254.09903936739369</v>
      </c>
    </row>
    <row r="286" spans="1:65" x14ac:dyDescent="0.25">
      <c r="A286" s="64">
        <v>283</v>
      </c>
      <c r="B286" s="64">
        <v>70</v>
      </c>
      <c r="C286" s="64">
        <v>96</v>
      </c>
      <c r="D286" s="18">
        <v>283</v>
      </c>
      <c r="E286" s="21">
        <f t="shared" ca="1" si="77"/>
        <v>1774.7936679845966</v>
      </c>
      <c r="F286" s="22">
        <f t="shared" ca="1" si="78"/>
        <v>323.7936733849138</v>
      </c>
      <c r="G286" s="23">
        <v>283</v>
      </c>
      <c r="H286" s="24">
        <f t="shared" ca="1" si="79"/>
        <v>1772.0515399999999</v>
      </c>
      <c r="I286" s="25">
        <f t="shared" ca="1" si="80"/>
        <v>324.24118867199996</v>
      </c>
      <c r="J286" s="155"/>
      <c r="K286" s="155"/>
      <c r="L286" s="129">
        <f t="shared" si="85"/>
        <v>0</v>
      </c>
      <c r="AX286">
        <f t="shared" ca="1" si="88"/>
        <v>337.75123819999999</v>
      </c>
      <c r="AY286">
        <f t="shared" ca="1" si="81"/>
        <v>345.24876180000001</v>
      </c>
      <c r="AZ286" cm="1">
        <f t="array" aca="1" ref="AZ286" ca="1">_xlfn.LET(_xlpm.rozsah, $J$3:$J$10001,_xlpm.podminka, (_xlpm.rozsah&gt;H286)*(ISNUMBER(_xlpm.rozsah)),_xlpm.indexy, IF(_xlpm.podminka, ROW(_xlpm.rozsah)-MIN(ROW(_xlpm.rozsah))+1),_xlpm.prvni, MIN(_xlpm.indexy),_xlpm.finalni, IF(_xlpm.prvni=1, 2, _xlpm.prvni),INDEX(_xlpm.rozsah, _xlpm.finalni))</f>
        <v>1800</v>
      </c>
      <c r="BA286" cm="1">
        <f t="array" aca="1" ref="BA286" ca="1">INDEX($J$3:$J$10001,MATCH(AZ286,$J$3:$J$10004,0)-1)</f>
        <v>1700</v>
      </c>
      <c r="BB286">
        <f t="shared" ca="1" si="75"/>
        <v>333</v>
      </c>
      <c r="BC286">
        <f t="shared" ca="1" si="75"/>
        <v>350</v>
      </c>
      <c r="BD286">
        <f t="shared" ca="1" si="89"/>
        <v>-17</v>
      </c>
      <c r="BE286">
        <f t="shared" ca="1" si="82"/>
        <v>337.75123819999999</v>
      </c>
      <c r="BF286">
        <f t="shared" ca="1" si="86"/>
        <v>337.28507644261856</v>
      </c>
      <c r="BG286">
        <f t="shared" ca="1" si="83"/>
        <v>345.71492355738144</v>
      </c>
      <c r="BH286" cm="1">
        <f t="array" aca="1" ref="BH286" ca="1">_xlfn.LET(_xlpm.rozsah, $J$3:$J$10001,_xlpm.podminka, (_xlpm.rozsah&gt;E286)*(ISNUMBER(_xlpm.rozsah)),_xlpm.indexy, IF(_xlpm.podminka, ROW(_xlpm.rozsah)-MIN(ROW(_xlpm.rozsah))+1),_xlpm.prvni, MIN(_xlpm.indexy),_xlpm.finalni, IF(_xlpm.prvni=1, 2, _xlpm.prvni),INDEX(_xlpm.rozsah, _xlpm.finalni))</f>
        <v>1800</v>
      </c>
      <c r="BI286" cm="1">
        <f t="array" aca="1" ref="BI286" ca="1">INDEX($J$3:$J$10001,MATCH(BH286,$J$3:$J$10004,0)-1)</f>
        <v>1700</v>
      </c>
      <c r="BJ286">
        <f t="shared" ca="1" si="76"/>
        <v>333</v>
      </c>
      <c r="BK286">
        <f t="shared" ca="1" si="76"/>
        <v>350</v>
      </c>
      <c r="BL286">
        <f t="shared" ca="1" si="87"/>
        <v>-17</v>
      </c>
      <c r="BM286">
        <f t="shared" ca="1" si="84"/>
        <v>337.28507644261856</v>
      </c>
    </row>
    <row r="287" spans="1:65" x14ac:dyDescent="0.25">
      <c r="A287" s="64">
        <v>284</v>
      </c>
      <c r="B287" s="64">
        <v>55</v>
      </c>
      <c r="C287" s="64">
        <v>95</v>
      </c>
      <c r="D287" s="18">
        <v>284</v>
      </c>
      <c r="E287" s="21">
        <f t="shared" ca="1" si="77"/>
        <v>1544.4807391307545</v>
      </c>
      <c r="F287" s="22">
        <f t="shared" ca="1" si="78"/>
        <v>341.15486595651572</v>
      </c>
      <c r="G287" s="28">
        <v>284</v>
      </c>
      <c r="H287" s="24">
        <f t="shared" ca="1" si="79"/>
        <v>1542.3262100000002</v>
      </c>
      <c r="I287" s="25">
        <f t="shared" ca="1" si="80"/>
        <v>341.19580201000002</v>
      </c>
      <c r="J287" s="155"/>
      <c r="K287" s="155"/>
      <c r="L287" s="129">
        <f t="shared" si="85"/>
        <v>0</v>
      </c>
      <c r="AX287">
        <f t="shared" ca="1" si="88"/>
        <v>359.15347580000002</v>
      </c>
      <c r="AY287">
        <f t="shared" ca="1" si="81"/>
        <v>358.84652419999998</v>
      </c>
      <c r="AZ287" cm="1">
        <f t="array" aca="1" ref="AZ287" ca="1">_xlfn.LET(_xlpm.rozsah, $J$3:$J$10001,_xlpm.podminka, (_xlpm.rozsah&gt;H287)*(ISNUMBER(_xlpm.rozsah)),_xlpm.indexy, IF(_xlpm.podminka, ROW(_xlpm.rozsah)-MIN(ROW(_xlpm.rozsah))+1),_xlpm.prvni, MIN(_xlpm.indexy),_xlpm.finalni, IF(_xlpm.prvni=1, 2, _xlpm.prvni),INDEX(_xlpm.rozsah, _xlpm.finalni))</f>
        <v>1600</v>
      </c>
      <c r="BA287" cm="1">
        <f t="array" aca="1" ref="BA287" ca="1">INDEX($J$3:$J$10001,MATCH(AZ287,$J$3:$J$10004,0)-1)</f>
        <v>1500</v>
      </c>
      <c r="BB287">
        <f t="shared" ca="1" si="75"/>
        <v>358</v>
      </c>
      <c r="BC287">
        <f t="shared" ca="1" si="75"/>
        <v>360</v>
      </c>
      <c r="BD287">
        <f t="shared" ca="1" si="89"/>
        <v>-2</v>
      </c>
      <c r="BE287">
        <f t="shared" ca="1" si="82"/>
        <v>359.15347580000002</v>
      </c>
      <c r="BF287">
        <f t="shared" ca="1" si="86"/>
        <v>359.11038521738493</v>
      </c>
      <c r="BG287">
        <f t="shared" ca="1" si="83"/>
        <v>358.88961478261507</v>
      </c>
      <c r="BH287" cm="1">
        <f t="array" aca="1" ref="BH287" ca="1">_xlfn.LET(_xlpm.rozsah, $J$3:$J$10001,_xlpm.podminka, (_xlpm.rozsah&gt;E287)*(ISNUMBER(_xlpm.rozsah)),_xlpm.indexy, IF(_xlpm.podminka, ROW(_xlpm.rozsah)-MIN(ROW(_xlpm.rozsah))+1),_xlpm.prvni, MIN(_xlpm.indexy),_xlpm.finalni, IF(_xlpm.prvni=1, 2, _xlpm.prvni),INDEX(_xlpm.rozsah, _xlpm.finalni))</f>
        <v>1600</v>
      </c>
      <c r="BI287" cm="1">
        <f t="array" aca="1" ref="BI287" ca="1">INDEX($J$3:$J$10001,MATCH(BH287,$J$3:$J$10004,0)-1)</f>
        <v>1500</v>
      </c>
      <c r="BJ287">
        <f t="shared" ca="1" si="76"/>
        <v>358</v>
      </c>
      <c r="BK287">
        <f t="shared" ca="1" si="76"/>
        <v>360</v>
      </c>
      <c r="BL287">
        <f t="shared" ca="1" si="87"/>
        <v>-2</v>
      </c>
      <c r="BM287">
        <f t="shared" ca="1" si="84"/>
        <v>359.11038521738493</v>
      </c>
    </row>
    <row r="288" spans="1:65" x14ac:dyDescent="0.25">
      <c r="A288" s="64">
        <v>285</v>
      </c>
      <c r="B288" s="64">
        <v>70</v>
      </c>
      <c r="C288" s="64">
        <v>96</v>
      </c>
      <c r="D288" s="18">
        <v>285</v>
      </c>
      <c r="E288" s="21">
        <f t="shared" ca="1" si="77"/>
        <v>1774.7936679845966</v>
      </c>
      <c r="F288" s="22">
        <f t="shared" ca="1" si="78"/>
        <v>323.7936733849138</v>
      </c>
      <c r="G288" s="23">
        <v>285</v>
      </c>
      <c r="H288" s="24">
        <f t="shared" ca="1" si="79"/>
        <v>1772.0515399999999</v>
      </c>
      <c r="I288" s="25">
        <f t="shared" ca="1" si="80"/>
        <v>324.24118867199996</v>
      </c>
      <c r="J288" s="155"/>
      <c r="K288" s="155"/>
      <c r="L288" s="129">
        <f t="shared" si="85"/>
        <v>0</v>
      </c>
      <c r="AX288">
        <f t="shared" ca="1" si="88"/>
        <v>337.75123819999999</v>
      </c>
      <c r="AY288">
        <f t="shared" ca="1" si="81"/>
        <v>345.24876180000001</v>
      </c>
      <c r="AZ288" cm="1">
        <f t="array" aca="1" ref="AZ288" ca="1">_xlfn.LET(_xlpm.rozsah, $J$3:$J$10001,_xlpm.podminka, (_xlpm.rozsah&gt;H288)*(ISNUMBER(_xlpm.rozsah)),_xlpm.indexy, IF(_xlpm.podminka, ROW(_xlpm.rozsah)-MIN(ROW(_xlpm.rozsah))+1),_xlpm.prvni, MIN(_xlpm.indexy),_xlpm.finalni, IF(_xlpm.prvni=1, 2, _xlpm.prvni),INDEX(_xlpm.rozsah, _xlpm.finalni))</f>
        <v>1800</v>
      </c>
      <c r="BA288" cm="1">
        <f t="array" aca="1" ref="BA288" ca="1">INDEX($J$3:$J$10001,MATCH(AZ288,$J$3:$J$10004,0)-1)</f>
        <v>1700</v>
      </c>
      <c r="BB288">
        <f t="shared" ca="1" si="75"/>
        <v>333</v>
      </c>
      <c r="BC288">
        <f t="shared" ca="1" si="75"/>
        <v>350</v>
      </c>
      <c r="BD288">
        <f t="shared" ca="1" si="89"/>
        <v>-17</v>
      </c>
      <c r="BE288">
        <f t="shared" ca="1" si="82"/>
        <v>337.75123819999999</v>
      </c>
      <c r="BF288">
        <f t="shared" ca="1" si="86"/>
        <v>337.28507644261856</v>
      </c>
      <c r="BG288">
        <f t="shared" ca="1" si="83"/>
        <v>345.71492355738144</v>
      </c>
      <c r="BH288" cm="1">
        <f t="array" aca="1" ref="BH288" ca="1">_xlfn.LET(_xlpm.rozsah, $J$3:$J$10001,_xlpm.podminka, (_xlpm.rozsah&gt;E288)*(ISNUMBER(_xlpm.rozsah)),_xlpm.indexy, IF(_xlpm.podminka, ROW(_xlpm.rozsah)-MIN(ROW(_xlpm.rozsah))+1),_xlpm.prvni, MIN(_xlpm.indexy),_xlpm.finalni, IF(_xlpm.prvni=1, 2, _xlpm.prvni),INDEX(_xlpm.rozsah, _xlpm.finalni))</f>
        <v>1800</v>
      </c>
      <c r="BI288" cm="1">
        <f t="array" aca="1" ref="BI288" ca="1">INDEX($J$3:$J$10001,MATCH(BH288,$J$3:$J$10004,0)-1)</f>
        <v>1700</v>
      </c>
      <c r="BJ288">
        <f t="shared" ca="1" si="76"/>
        <v>333</v>
      </c>
      <c r="BK288">
        <f t="shared" ca="1" si="76"/>
        <v>350</v>
      </c>
      <c r="BL288">
        <f t="shared" ca="1" si="87"/>
        <v>-17</v>
      </c>
      <c r="BM288">
        <f t="shared" ca="1" si="84"/>
        <v>337.28507644261856</v>
      </c>
    </row>
    <row r="289" spans="1:65" x14ac:dyDescent="0.25">
      <c r="A289" s="64">
        <v>286</v>
      </c>
      <c r="B289" s="64">
        <v>79</v>
      </c>
      <c r="C289" s="64">
        <v>96</v>
      </c>
      <c r="D289" s="18">
        <v>286</v>
      </c>
      <c r="E289" s="21">
        <f t="shared" ca="1" si="77"/>
        <v>1912.9814252969018</v>
      </c>
      <c r="F289" s="22">
        <f t="shared" ca="1" si="78"/>
        <v>301.36605307439589</v>
      </c>
      <c r="G289" s="28">
        <v>286</v>
      </c>
      <c r="H289" s="24">
        <f t="shared" ca="1" si="79"/>
        <v>1909.8867379999999</v>
      </c>
      <c r="I289" s="25">
        <f t="shared" ca="1" si="80"/>
        <v>301.84139704320006</v>
      </c>
      <c r="J289" s="155"/>
      <c r="K289" s="155"/>
      <c r="L289" s="129">
        <f t="shared" si="85"/>
        <v>0</v>
      </c>
      <c r="AX289">
        <f t="shared" ca="1" si="88"/>
        <v>314.41812192000003</v>
      </c>
      <c r="AY289">
        <f t="shared" ca="1" si="81"/>
        <v>301.58187807999997</v>
      </c>
      <c r="AZ289" cm="1">
        <f t="array" aca="1" ref="AZ289" ca="1">_xlfn.LET(_xlpm.rozsah, $J$3:$J$10001,_xlpm.podminka, (_xlpm.rozsah&gt;H289)*(ISNUMBER(_xlpm.rozsah)),_xlpm.indexy, IF(_xlpm.podminka, ROW(_xlpm.rozsah)-MIN(ROW(_xlpm.rozsah))+1),_xlpm.prvni, MIN(_xlpm.indexy),_xlpm.finalni, IF(_xlpm.prvni=1, 2, _xlpm.prvni),INDEX(_xlpm.rozsah, _xlpm.finalni))</f>
        <v>2000</v>
      </c>
      <c r="BA289" cm="1">
        <f t="array" aca="1" ref="BA289" ca="1">INDEX($J$3:$J$10001,MATCH(AZ289,$J$3:$J$10004,0)-1)</f>
        <v>1900</v>
      </c>
      <c r="BB289">
        <f t="shared" ref="BB289:BC352" ca="1" si="90">IF(ISERROR(MATCH(AZ289,$J$1:$J$10000,0)), 0, INDEX($K$1:$K$10000, MATCH(AZ289,$J$1:$J$10000,0)))</f>
        <v>300</v>
      </c>
      <c r="BC289">
        <f t="shared" ca="1" si="90"/>
        <v>316</v>
      </c>
      <c r="BD289">
        <f t="shared" ca="1" si="89"/>
        <v>-16</v>
      </c>
      <c r="BE289">
        <f t="shared" ca="1" si="82"/>
        <v>314.41812192000003</v>
      </c>
      <c r="BF289">
        <f t="shared" ca="1" si="86"/>
        <v>313.92297195249574</v>
      </c>
      <c r="BG289">
        <f t="shared" ca="1" si="83"/>
        <v>302.07702804750426</v>
      </c>
      <c r="BH289" cm="1">
        <f t="array" aca="1" ref="BH289" ca="1">_xlfn.LET(_xlpm.rozsah, $J$3:$J$10001,_xlpm.podminka, (_xlpm.rozsah&gt;E289)*(ISNUMBER(_xlpm.rozsah)),_xlpm.indexy, IF(_xlpm.podminka, ROW(_xlpm.rozsah)-MIN(ROW(_xlpm.rozsah))+1),_xlpm.prvni, MIN(_xlpm.indexy),_xlpm.finalni, IF(_xlpm.prvni=1, 2, _xlpm.prvni),INDEX(_xlpm.rozsah, _xlpm.finalni))</f>
        <v>2000</v>
      </c>
      <c r="BI289" cm="1">
        <f t="array" aca="1" ref="BI289" ca="1">INDEX($J$3:$J$10001,MATCH(BH289,$J$3:$J$10004,0)-1)</f>
        <v>1900</v>
      </c>
      <c r="BJ289">
        <f t="shared" ca="1" si="76"/>
        <v>300</v>
      </c>
      <c r="BK289">
        <f t="shared" ca="1" si="76"/>
        <v>316</v>
      </c>
      <c r="BL289">
        <f t="shared" ca="1" si="87"/>
        <v>-16</v>
      </c>
      <c r="BM289">
        <f t="shared" ca="1" si="84"/>
        <v>313.92297195249574</v>
      </c>
    </row>
    <row r="290" spans="1:65" x14ac:dyDescent="0.25">
      <c r="A290" s="64">
        <v>287</v>
      </c>
      <c r="B290" s="64">
        <v>81</v>
      </c>
      <c r="C290" s="64">
        <v>71</v>
      </c>
      <c r="D290" s="18">
        <v>287</v>
      </c>
      <c r="E290" s="21">
        <f t="shared" ca="1" si="77"/>
        <v>1943.6898158107474</v>
      </c>
      <c r="F290" s="22">
        <f t="shared" ca="1" si="78"/>
        <v>219.39683692389909</v>
      </c>
      <c r="G290" s="23">
        <v>287</v>
      </c>
      <c r="H290" s="24">
        <f t="shared" ca="1" si="79"/>
        <v>1940.5167819999999</v>
      </c>
      <c r="I290" s="25">
        <f t="shared" ca="1" si="80"/>
        <v>219.75729356480002</v>
      </c>
      <c r="J290" s="155"/>
      <c r="K290" s="155"/>
      <c r="L290" s="129">
        <f t="shared" si="85"/>
        <v>0</v>
      </c>
      <c r="AX290">
        <f t="shared" ca="1" si="88"/>
        <v>309.51731488000001</v>
      </c>
      <c r="AY290">
        <f t="shared" ca="1" si="81"/>
        <v>306.48268511999999</v>
      </c>
      <c r="AZ290" cm="1">
        <f t="array" aca="1" ref="AZ290" ca="1">_xlfn.LET(_xlpm.rozsah, $J$3:$J$10001,_xlpm.podminka, (_xlpm.rozsah&gt;H290)*(ISNUMBER(_xlpm.rozsah)),_xlpm.indexy, IF(_xlpm.podminka, ROW(_xlpm.rozsah)-MIN(ROW(_xlpm.rozsah))+1),_xlpm.prvni, MIN(_xlpm.indexy),_xlpm.finalni, IF(_xlpm.prvni=1, 2, _xlpm.prvni),INDEX(_xlpm.rozsah, _xlpm.finalni))</f>
        <v>2000</v>
      </c>
      <c r="BA290" cm="1">
        <f t="array" aca="1" ref="BA290" ca="1">INDEX($J$3:$J$10001,MATCH(AZ290,$J$3:$J$10004,0)-1)</f>
        <v>1900</v>
      </c>
      <c r="BB290">
        <f t="shared" ca="1" si="90"/>
        <v>300</v>
      </c>
      <c r="BC290">
        <f t="shared" ca="1" si="90"/>
        <v>316</v>
      </c>
      <c r="BD290">
        <f t="shared" ca="1" si="89"/>
        <v>-16</v>
      </c>
      <c r="BE290">
        <f t="shared" ca="1" si="82"/>
        <v>309.51731488000001</v>
      </c>
      <c r="BF290">
        <f t="shared" ca="1" si="86"/>
        <v>309.0096294702804</v>
      </c>
      <c r="BG290">
        <f t="shared" ca="1" si="83"/>
        <v>306.9903705297196</v>
      </c>
      <c r="BH290" cm="1">
        <f t="array" aca="1" ref="BH290" ca="1">_xlfn.LET(_xlpm.rozsah, $J$3:$J$10001,_xlpm.podminka, (_xlpm.rozsah&gt;E290)*(ISNUMBER(_xlpm.rozsah)),_xlpm.indexy, IF(_xlpm.podminka, ROW(_xlpm.rozsah)-MIN(ROW(_xlpm.rozsah))+1),_xlpm.prvni, MIN(_xlpm.indexy),_xlpm.finalni, IF(_xlpm.prvni=1, 2, _xlpm.prvni),INDEX(_xlpm.rozsah, _xlpm.finalni))</f>
        <v>2000</v>
      </c>
      <c r="BI290" cm="1">
        <f t="array" aca="1" ref="BI290" ca="1">INDEX($J$3:$J$10001,MATCH(BH290,$J$3:$J$10004,0)-1)</f>
        <v>1900</v>
      </c>
      <c r="BJ290">
        <f t="shared" ca="1" si="76"/>
        <v>300</v>
      </c>
      <c r="BK290">
        <f t="shared" ca="1" si="76"/>
        <v>316</v>
      </c>
      <c r="BL290">
        <f t="shared" ca="1" si="87"/>
        <v>-16</v>
      </c>
      <c r="BM290">
        <f t="shared" ca="1" si="84"/>
        <v>309.0096294702804</v>
      </c>
    </row>
    <row r="291" spans="1:65" x14ac:dyDescent="0.25">
      <c r="A291" s="64">
        <v>288</v>
      </c>
      <c r="B291" s="64">
        <v>71</v>
      </c>
      <c r="C291" s="64">
        <v>60</v>
      </c>
      <c r="D291" s="18">
        <v>288</v>
      </c>
      <c r="E291" s="21">
        <f t="shared" ca="1" si="77"/>
        <v>1790.1478632415192</v>
      </c>
      <c r="F291" s="22">
        <f t="shared" ca="1" si="78"/>
        <v>200.80491794936503</v>
      </c>
      <c r="G291" s="28">
        <v>288</v>
      </c>
      <c r="H291" s="24">
        <f t="shared" ca="1" si="79"/>
        <v>1787.3665619999999</v>
      </c>
      <c r="I291" s="25">
        <f t="shared" ca="1" si="80"/>
        <v>201.088610676</v>
      </c>
      <c r="J291" s="155"/>
      <c r="K291" s="155"/>
      <c r="L291" s="129">
        <f t="shared" si="85"/>
        <v>0</v>
      </c>
      <c r="AX291">
        <f t="shared" ca="1" si="88"/>
        <v>335.14768445999999</v>
      </c>
      <c r="AY291">
        <f t="shared" ca="1" si="81"/>
        <v>347.85231554000001</v>
      </c>
      <c r="AZ291" cm="1">
        <f t="array" aca="1" ref="AZ291" ca="1">_xlfn.LET(_xlpm.rozsah, $J$3:$J$10001,_xlpm.podminka, (_xlpm.rozsah&gt;H291)*(ISNUMBER(_xlpm.rozsah)),_xlpm.indexy, IF(_xlpm.podminka, ROW(_xlpm.rozsah)-MIN(ROW(_xlpm.rozsah))+1),_xlpm.prvni, MIN(_xlpm.indexy),_xlpm.finalni, IF(_xlpm.prvni=1, 2, _xlpm.prvni),INDEX(_xlpm.rozsah, _xlpm.finalni))</f>
        <v>1800</v>
      </c>
      <c r="BA291" cm="1">
        <f t="array" aca="1" ref="BA291" ca="1">INDEX($J$3:$J$10001,MATCH(AZ291,$J$3:$J$10004,0)-1)</f>
        <v>1700</v>
      </c>
      <c r="BB291">
        <f t="shared" ca="1" si="90"/>
        <v>333</v>
      </c>
      <c r="BC291">
        <f t="shared" ca="1" si="90"/>
        <v>350</v>
      </c>
      <c r="BD291">
        <f t="shared" ca="1" si="89"/>
        <v>-17</v>
      </c>
      <c r="BE291">
        <f t="shared" ca="1" si="82"/>
        <v>335.14768445999999</v>
      </c>
      <c r="BF291">
        <f t="shared" ca="1" si="86"/>
        <v>334.67486324894173</v>
      </c>
      <c r="BG291">
        <f t="shared" ca="1" si="83"/>
        <v>348.32513675105827</v>
      </c>
      <c r="BH291" cm="1">
        <f t="array" aca="1" ref="BH291" ca="1">_xlfn.LET(_xlpm.rozsah, $J$3:$J$10001,_xlpm.podminka, (_xlpm.rozsah&gt;E291)*(ISNUMBER(_xlpm.rozsah)),_xlpm.indexy, IF(_xlpm.podminka, ROW(_xlpm.rozsah)-MIN(ROW(_xlpm.rozsah))+1),_xlpm.prvni, MIN(_xlpm.indexy),_xlpm.finalni, IF(_xlpm.prvni=1, 2, _xlpm.prvni),INDEX(_xlpm.rozsah, _xlpm.finalni))</f>
        <v>1800</v>
      </c>
      <c r="BI291" cm="1">
        <f t="array" aca="1" ref="BI291" ca="1">INDEX($J$3:$J$10001,MATCH(BH291,$J$3:$J$10004,0)-1)</f>
        <v>1700</v>
      </c>
      <c r="BJ291">
        <f t="shared" ca="1" si="76"/>
        <v>333</v>
      </c>
      <c r="BK291">
        <f t="shared" ca="1" si="76"/>
        <v>350</v>
      </c>
      <c r="BL291">
        <f t="shared" ca="1" si="87"/>
        <v>-17</v>
      </c>
      <c r="BM291">
        <f t="shared" ca="1" si="84"/>
        <v>334.67486324894173</v>
      </c>
    </row>
    <row r="292" spans="1:65" x14ac:dyDescent="0.25">
      <c r="A292" s="64">
        <v>289</v>
      </c>
      <c r="B292" s="64">
        <v>92</v>
      </c>
      <c r="C292" s="64">
        <v>65</v>
      </c>
      <c r="D292" s="18">
        <v>289</v>
      </c>
      <c r="E292" s="21">
        <f t="shared" ca="1" si="77"/>
        <v>2112.5859636368987</v>
      </c>
      <c r="F292" s="22">
        <f t="shared" ca="1" si="78"/>
        <v>179.13669327260556</v>
      </c>
      <c r="G292" s="23">
        <v>289</v>
      </c>
      <c r="H292" s="24">
        <f t="shared" ca="1" si="79"/>
        <v>2108.9820239999999</v>
      </c>
      <c r="I292" s="25">
        <f t="shared" ca="1" si="80"/>
        <v>179.95658954000001</v>
      </c>
      <c r="J292" s="155"/>
      <c r="K292" s="155"/>
      <c r="L292" s="129">
        <f t="shared" si="85"/>
        <v>0</v>
      </c>
      <c r="AX292">
        <f t="shared" ca="1" si="88"/>
        <v>276.85629160000002</v>
      </c>
      <c r="AY292">
        <f t="shared" ca="1" si="81"/>
        <v>248.14370839999998</v>
      </c>
      <c r="AZ292" cm="1">
        <f t="array" aca="1" ref="AZ292" ca="1">_xlfn.LET(_xlpm.rozsah, $J$3:$J$10001,_xlpm.podminka, (_xlpm.rozsah&gt;H292)*(ISNUMBER(_xlpm.rozsah)),_xlpm.indexy, IF(_xlpm.podminka, ROW(_xlpm.rozsah)-MIN(ROW(_xlpm.rozsah))+1),_xlpm.prvni, MIN(_xlpm.indexy),_xlpm.finalni, IF(_xlpm.prvni=1, 2, _xlpm.prvni),INDEX(_xlpm.rozsah, _xlpm.finalni))</f>
        <v>2200</v>
      </c>
      <c r="BA292" cm="1">
        <f t="array" aca="1" ref="BA292" ca="1">INDEX($J$3:$J$10001,MATCH(AZ292,$J$3:$J$10004,0)-1)</f>
        <v>2100</v>
      </c>
      <c r="BB292">
        <f t="shared" ca="1" si="90"/>
        <v>245</v>
      </c>
      <c r="BC292">
        <f t="shared" ca="1" si="90"/>
        <v>280</v>
      </c>
      <c r="BD292">
        <f t="shared" ca="1" si="89"/>
        <v>-35</v>
      </c>
      <c r="BE292">
        <f t="shared" ca="1" si="82"/>
        <v>276.85629160000002</v>
      </c>
      <c r="BF292">
        <f t="shared" ca="1" si="86"/>
        <v>275.59491272708544</v>
      </c>
      <c r="BG292">
        <f t="shared" ca="1" si="83"/>
        <v>249.40508727291453</v>
      </c>
      <c r="BH292" cm="1">
        <f t="array" aca="1" ref="BH292" ca="1">_xlfn.LET(_xlpm.rozsah, $J$3:$J$10001,_xlpm.podminka, (_xlpm.rozsah&gt;E292)*(ISNUMBER(_xlpm.rozsah)),_xlpm.indexy, IF(_xlpm.podminka, ROW(_xlpm.rozsah)-MIN(ROW(_xlpm.rozsah))+1),_xlpm.prvni, MIN(_xlpm.indexy),_xlpm.finalni, IF(_xlpm.prvni=1, 2, _xlpm.prvni),INDEX(_xlpm.rozsah, _xlpm.finalni))</f>
        <v>2200</v>
      </c>
      <c r="BI292" cm="1">
        <f t="array" aca="1" ref="BI292" ca="1">INDEX($J$3:$J$10001,MATCH(BH292,$J$3:$J$10004,0)-1)</f>
        <v>2100</v>
      </c>
      <c r="BJ292">
        <f t="shared" ca="1" si="76"/>
        <v>245</v>
      </c>
      <c r="BK292">
        <f t="shared" ca="1" si="76"/>
        <v>280</v>
      </c>
      <c r="BL292">
        <f t="shared" ca="1" si="87"/>
        <v>-35</v>
      </c>
      <c r="BM292">
        <f t="shared" ca="1" si="84"/>
        <v>275.59491272708544</v>
      </c>
    </row>
    <row r="293" spans="1:65" x14ac:dyDescent="0.25">
      <c r="A293" s="64">
        <v>290</v>
      </c>
      <c r="B293" s="64">
        <v>82</v>
      </c>
      <c r="C293" s="64">
        <v>63</v>
      </c>
      <c r="D293" s="18">
        <v>290</v>
      </c>
      <c r="E293" s="21">
        <f t="shared" ca="1" si="77"/>
        <v>1959.0440110676702</v>
      </c>
      <c r="F293" s="22">
        <f t="shared" ca="1" si="78"/>
        <v>193.12836368437885</v>
      </c>
      <c r="G293" s="28">
        <v>290</v>
      </c>
      <c r="H293" s="24">
        <f t="shared" ca="1" si="79"/>
        <v>1955.8318039999999</v>
      </c>
      <c r="I293" s="25">
        <f t="shared" ca="1" si="80"/>
        <v>193.45215415679999</v>
      </c>
      <c r="J293" s="155"/>
      <c r="K293" s="155"/>
      <c r="L293" s="129">
        <f t="shared" si="85"/>
        <v>0</v>
      </c>
      <c r="AX293">
        <f t="shared" ca="1" si="88"/>
        <v>307.06691136000001</v>
      </c>
      <c r="AY293">
        <f t="shared" ca="1" si="81"/>
        <v>308.93308863999999</v>
      </c>
      <c r="AZ293" cm="1">
        <f t="array" aca="1" ref="AZ293" ca="1">_xlfn.LET(_xlpm.rozsah, $J$3:$J$10001,_xlpm.podminka, (_xlpm.rozsah&gt;H293)*(ISNUMBER(_xlpm.rozsah)),_xlpm.indexy, IF(_xlpm.podminka, ROW(_xlpm.rozsah)-MIN(ROW(_xlpm.rozsah))+1),_xlpm.prvni, MIN(_xlpm.indexy),_xlpm.finalni, IF(_xlpm.prvni=1, 2, _xlpm.prvni),INDEX(_xlpm.rozsah, _xlpm.finalni))</f>
        <v>2000</v>
      </c>
      <c r="BA293" cm="1">
        <f t="array" aca="1" ref="BA293" ca="1">INDEX($J$3:$J$10001,MATCH(AZ293,$J$3:$J$10004,0)-1)</f>
        <v>1900</v>
      </c>
      <c r="BB293">
        <f t="shared" ca="1" si="90"/>
        <v>300</v>
      </c>
      <c r="BC293">
        <f t="shared" ca="1" si="90"/>
        <v>316</v>
      </c>
      <c r="BD293">
        <f t="shared" ca="1" si="89"/>
        <v>-16</v>
      </c>
      <c r="BE293">
        <f t="shared" ca="1" si="82"/>
        <v>307.06691136000001</v>
      </c>
      <c r="BF293">
        <f t="shared" ca="1" si="86"/>
        <v>306.55295822917276</v>
      </c>
      <c r="BG293">
        <f t="shared" ca="1" si="83"/>
        <v>309.44704177082724</v>
      </c>
      <c r="BH293" cm="1">
        <f t="array" aca="1" ref="BH293" ca="1">_xlfn.LET(_xlpm.rozsah, $J$3:$J$10001,_xlpm.podminka, (_xlpm.rozsah&gt;E293)*(ISNUMBER(_xlpm.rozsah)),_xlpm.indexy, IF(_xlpm.podminka, ROW(_xlpm.rozsah)-MIN(ROW(_xlpm.rozsah))+1),_xlpm.prvni, MIN(_xlpm.indexy),_xlpm.finalni, IF(_xlpm.prvni=1, 2, _xlpm.prvni),INDEX(_xlpm.rozsah, _xlpm.finalni))</f>
        <v>2000</v>
      </c>
      <c r="BI293" cm="1">
        <f t="array" aca="1" ref="BI293" ca="1">INDEX($J$3:$J$10001,MATCH(BH293,$J$3:$J$10004,0)-1)</f>
        <v>1900</v>
      </c>
      <c r="BJ293">
        <f t="shared" ca="1" si="76"/>
        <v>300</v>
      </c>
      <c r="BK293">
        <f t="shared" ca="1" si="76"/>
        <v>316</v>
      </c>
      <c r="BL293">
        <f t="shared" ca="1" si="87"/>
        <v>-16</v>
      </c>
      <c r="BM293">
        <f t="shared" ca="1" si="84"/>
        <v>306.55295822917276</v>
      </c>
    </row>
    <row r="294" spans="1:65" x14ac:dyDescent="0.25">
      <c r="A294" s="64">
        <v>291</v>
      </c>
      <c r="B294" s="64">
        <v>61</v>
      </c>
      <c r="C294" s="64">
        <v>47</v>
      </c>
      <c r="D294" s="18">
        <v>291</v>
      </c>
      <c r="E294" s="21">
        <f t="shared" ca="1" si="77"/>
        <v>1636.6059106722912</v>
      </c>
      <c r="F294" s="22">
        <f t="shared" ca="1" si="78"/>
        <v>166.88361775872184</v>
      </c>
      <c r="G294" s="23">
        <v>291</v>
      </c>
      <c r="H294" s="24">
        <f t="shared" ca="1" si="79"/>
        <v>1634.2163419999999</v>
      </c>
      <c r="I294" s="25">
        <f t="shared" ca="1" si="80"/>
        <v>166.97346554079999</v>
      </c>
      <c r="J294" s="155"/>
      <c r="K294" s="155"/>
      <c r="L294" s="129">
        <f t="shared" si="85"/>
        <v>0</v>
      </c>
      <c r="AX294">
        <f t="shared" ca="1" si="88"/>
        <v>355.26269264000001</v>
      </c>
      <c r="AY294">
        <f t="shared" ca="1" si="81"/>
        <v>352.73730735999999</v>
      </c>
      <c r="AZ294" cm="1">
        <f t="array" aca="1" ref="AZ294" ca="1">_xlfn.LET(_xlpm.rozsah, $J$3:$J$10001,_xlpm.podminka, (_xlpm.rozsah&gt;H294)*(ISNUMBER(_xlpm.rozsah)),_xlpm.indexy, IF(_xlpm.podminka, ROW(_xlpm.rozsah)-MIN(ROW(_xlpm.rozsah))+1),_xlpm.prvni, MIN(_xlpm.indexy),_xlpm.finalni, IF(_xlpm.prvni=1, 2, _xlpm.prvni),INDEX(_xlpm.rozsah, _xlpm.finalni))</f>
        <v>1700</v>
      </c>
      <c r="BA294" cm="1">
        <f t="array" aca="1" ref="BA294" ca="1">INDEX($J$3:$J$10001,MATCH(AZ294,$J$3:$J$10004,0)-1)</f>
        <v>1600</v>
      </c>
      <c r="BB294">
        <f t="shared" ca="1" si="90"/>
        <v>350</v>
      </c>
      <c r="BC294">
        <f t="shared" ca="1" si="90"/>
        <v>358</v>
      </c>
      <c r="BD294">
        <f t="shared" ca="1" si="89"/>
        <v>-8</v>
      </c>
      <c r="BE294">
        <f t="shared" ca="1" si="82"/>
        <v>355.26269264000001</v>
      </c>
      <c r="BF294">
        <f t="shared" ca="1" si="86"/>
        <v>355.07152714621668</v>
      </c>
      <c r="BG294">
        <f t="shared" ca="1" si="83"/>
        <v>352.92847285378332</v>
      </c>
      <c r="BH294" cm="1">
        <f t="array" aca="1" ref="BH294" ca="1">_xlfn.LET(_xlpm.rozsah, $J$3:$J$10001,_xlpm.podminka, (_xlpm.rozsah&gt;E294)*(ISNUMBER(_xlpm.rozsah)),_xlpm.indexy, IF(_xlpm.podminka, ROW(_xlpm.rozsah)-MIN(ROW(_xlpm.rozsah))+1),_xlpm.prvni, MIN(_xlpm.indexy),_xlpm.finalni, IF(_xlpm.prvni=1, 2, _xlpm.prvni),INDEX(_xlpm.rozsah, _xlpm.finalni))</f>
        <v>1700</v>
      </c>
      <c r="BI294" cm="1">
        <f t="array" aca="1" ref="BI294" ca="1">INDEX($J$3:$J$10001,MATCH(BH294,$J$3:$J$10004,0)-1)</f>
        <v>1600</v>
      </c>
      <c r="BJ294">
        <f t="shared" ca="1" si="76"/>
        <v>350</v>
      </c>
      <c r="BK294">
        <f t="shared" ca="1" si="76"/>
        <v>358</v>
      </c>
      <c r="BL294">
        <f t="shared" ca="1" si="87"/>
        <v>-8</v>
      </c>
      <c r="BM294">
        <f t="shared" ca="1" si="84"/>
        <v>355.07152714621668</v>
      </c>
    </row>
    <row r="295" spans="1:65" x14ac:dyDescent="0.25">
      <c r="A295" s="64">
        <v>292</v>
      </c>
      <c r="B295" s="64">
        <v>52</v>
      </c>
      <c r="C295" s="64">
        <v>37</v>
      </c>
      <c r="D295" s="18">
        <v>292</v>
      </c>
      <c r="E295" s="21">
        <f t="shared" ca="1" si="77"/>
        <v>1498.418153359986</v>
      </c>
      <c r="F295" s="22">
        <f t="shared" ca="1" si="78"/>
        <v>133.19999999999999</v>
      </c>
      <c r="G295" s="28">
        <v>292</v>
      </c>
      <c r="H295" s="24">
        <f t="shared" ca="1" si="79"/>
        <v>1496.3811439999999</v>
      </c>
      <c r="I295" s="25">
        <f t="shared" ca="1" si="80"/>
        <v>133.19999999999999</v>
      </c>
      <c r="J295" s="155"/>
      <c r="K295" s="155"/>
      <c r="L295" s="129">
        <f t="shared" si="85"/>
        <v>0</v>
      </c>
      <c r="AX295">
        <f t="shared" ca="1" si="88"/>
        <v>360</v>
      </c>
      <c r="AY295">
        <f t="shared" ca="1" si="81"/>
        <v>360</v>
      </c>
      <c r="AZ295" cm="1">
        <f t="array" aca="1" ref="AZ295" ca="1">_xlfn.LET(_xlpm.rozsah, $J$3:$J$10001,_xlpm.podminka, (_xlpm.rozsah&gt;H295)*(ISNUMBER(_xlpm.rozsah)),_xlpm.indexy, IF(_xlpm.podminka, ROW(_xlpm.rozsah)-MIN(ROW(_xlpm.rozsah))+1),_xlpm.prvni, MIN(_xlpm.indexy),_xlpm.finalni, IF(_xlpm.prvni=1, 2, _xlpm.prvni),INDEX(_xlpm.rozsah, _xlpm.finalni))</f>
        <v>1500</v>
      </c>
      <c r="BA295" cm="1">
        <f t="array" aca="1" ref="BA295" ca="1">INDEX($J$3:$J$10001,MATCH(AZ295,$J$3:$J$10004,0)-1)</f>
        <v>1400</v>
      </c>
      <c r="BB295">
        <f t="shared" ca="1" si="90"/>
        <v>360</v>
      </c>
      <c r="BC295">
        <f t="shared" ca="1" si="90"/>
        <v>360</v>
      </c>
      <c r="BD295">
        <f t="shared" ca="1" si="89"/>
        <v>0</v>
      </c>
      <c r="BE295">
        <f t="shared" ca="1" si="82"/>
        <v>360</v>
      </c>
      <c r="BF295">
        <f t="shared" ca="1" si="86"/>
        <v>360</v>
      </c>
      <c r="BG295">
        <f t="shared" ca="1" si="83"/>
        <v>360</v>
      </c>
      <c r="BH295" cm="1">
        <f t="array" aca="1" ref="BH295" ca="1">_xlfn.LET(_xlpm.rozsah, $J$3:$J$10001,_xlpm.podminka, (_xlpm.rozsah&gt;E295)*(ISNUMBER(_xlpm.rozsah)),_xlpm.indexy, IF(_xlpm.podminka, ROW(_xlpm.rozsah)-MIN(ROW(_xlpm.rozsah))+1),_xlpm.prvni, MIN(_xlpm.indexy),_xlpm.finalni, IF(_xlpm.prvni=1, 2, _xlpm.prvni),INDEX(_xlpm.rozsah, _xlpm.finalni))</f>
        <v>1500</v>
      </c>
      <c r="BI295" cm="1">
        <f t="array" aca="1" ref="BI295" ca="1">INDEX($J$3:$J$10001,MATCH(BH295,$J$3:$J$10004,0)-1)</f>
        <v>1400</v>
      </c>
      <c r="BJ295">
        <f t="shared" ca="1" si="76"/>
        <v>360</v>
      </c>
      <c r="BK295">
        <f t="shared" ca="1" si="76"/>
        <v>360</v>
      </c>
      <c r="BL295">
        <f t="shared" ca="1" si="87"/>
        <v>0</v>
      </c>
      <c r="BM295">
        <f t="shared" ca="1" si="84"/>
        <v>360</v>
      </c>
    </row>
    <row r="296" spans="1:65" x14ac:dyDescent="0.25">
      <c r="A296" s="64">
        <v>293</v>
      </c>
      <c r="B296" s="64">
        <v>24</v>
      </c>
      <c r="C296" s="64">
        <v>0</v>
      </c>
      <c r="D296" s="18">
        <v>293</v>
      </c>
      <c r="E296" s="21">
        <f t="shared" ca="1" si="77"/>
        <v>1068.5006861661473</v>
      </c>
      <c r="F296" s="22">
        <f t="shared" ca="1" si="78"/>
        <v>0</v>
      </c>
      <c r="G296" s="23">
        <v>293</v>
      </c>
      <c r="H296" s="24">
        <f t="shared" ca="1" si="79"/>
        <v>1067.560528</v>
      </c>
      <c r="I296" s="25">
        <f t="shared" ca="1" si="80"/>
        <v>0</v>
      </c>
      <c r="J296" s="155"/>
      <c r="K296" s="155"/>
      <c r="L296" s="129">
        <f t="shared" si="85"/>
        <v>0</v>
      </c>
      <c r="AX296">
        <f t="shared" ca="1" si="88"/>
        <v>296.75605280000002</v>
      </c>
      <c r="AY296">
        <f t="shared" ca="1" si="81"/>
        <v>296.75605280000002</v>
      </c>
      <c r="AZ296" cm="1">
        <f t="array" aca="1" ref="AZ296" ca="1">_xlfn.LET(_xlpm.rozsah, $J$3:$J$10001,_xlpm.podminka, (_xlpm.rozsah&gt;H296)*(ISNUMBER(_xlpm.rozsah)),_xlpm.indexy, IF(_xlpm.podminka, ROW(_xlpm.rozsah)-MIN(ROW(_xlpm.rozsah))+1),_xlpm.prvni, MIN(_xlpm.indexy),_xlpm.finalni, IF(_xlpm.prvni=1, 2, _xlpm.prvni),INDEX(_xlpm.rozsah, _xlpm.finalni))</f>
        <v>1100</v>
      </c>
      <c r="BA296" cm="1">
        <f t="array" aca="1" ref="BA296" ca="1">INDEX($J$3:$J$10001,MATCH(AZ296,$J$3:$J$10004,0)-1)</f>
        <v>1000</v>
      </c>
      <c r="BB296">
        <f t="shared" ca="1" si="90"/>
        <v>300</v>
      </c>
      <c r="BC296">
        <f t="shared" ca="1" si="90"/>
        <v>290</v>
      </c>
      <c r="BD296">
        <f t="shared" ca="1" si="89"/>
        <v>10</v>
      </c>
      <c r="BE296">
        <f t="shared" ca="1" si="82"/>
        <v>293.24394719999998</v>
      </c>
      <c r="BF296">
        <f t="shared" ca="1" si="86"/>
        <v>296.85006861661475</v>
      </c>
      <c r="BG296">
        <f t="shared" ca="1" si="83"/>
        <v>296.85006861661475</v>
      </c>
      <c r="BH296" cm="1">
        <f t="array" aca="1" ref="BH296" ca="1">_xlfn.LET(_xlpm.rozsah, $J$3:$J$10001,_xlpm.podminka, (_xlpm.rozsah&gt;E296)*(ISNUMBER(_xlpm.rozsah)),_xlpm.indexy, IF(_xlpm.podminka, ROW(_xlpm.rozsah)-MIN(ROW(_xlpm.rozsah))+1),_xlpm.prvni, MIN(_xlpm.indexy),_xlpm.finalni, IF(_xlpm.prvni=1, 2, _xlpm.prvni),INDEX(_xlpm.rozsah, _xlpm.finalni))</f>
        <v>1100</v>
      </c>
      <c r="BI296" cm="1">
        <f t="array" aca="1" ref="BI296" ca="1">INDEX($J$3:$J$10001,MATCH(BH296,$J$3:$J$10004,0)-1)</f>
        <v>1000</v>
      </c>
      <c r="BJ296">
        <f t="shared" ca="1" si="76"/>
        <v>300</v>
      </c>
      <c r="BK296">
        <f t="shared" ca="1" si="76"/>
        <v>290</v>
      </c>
      <c r="BL296">
        <f t="shared" ca="1" si="87"/>
        <v>10</v>
      </c>
      <c r="BM296">
        <f t="shared" ca="1" si="84"/>
        <v>293.14993138338525</v>
      </c>
    </row>
    <row r="297" spans="1:65" x14ac:dyDescent="0.25">
      <c r="A297" s="64">
        <v>294</v>
      </c>
      <c r="B297" s="64">
        <v>20</v>
      </c>
      <c r="C297" s="64">
        <v>7</v>
      </c>
      <c r="D297" s="18">
        <v>294</v>
      </c>
      <c r="E297" s="21">
        <f t="shared" ca="1" si="77"/>
        <v>1007.0839051384562</v>
      </c>
      <c r="F297" s="22">
        <f t="shared" ca="1" si="78"/>
        <v>20.349587335969193</v>
      </c>
      <c r="G297" s="28">
        <v>294</v>
      </c>
      <c r="H297" s="24">
        <f t="shared" ca="1" si="79"/>
        <v>1006.30044</v>
      </c>
      <c r="I297" s="25">
        <f t="shared" ca="1" si="80"/>
        <v>20.34410308</v>
      </c>
      <c r="J297" s="155"/>
      <c r="K297" s="155"/>
      <c r="L297" s="129">
        <f t="shared" si="85"/>
        <v>0</v>
      </c>
      <c r="AX297">
        <f t="shared" ca="1" si="88"/>
        <v>290.630044</v>
      </c>
      <c r="AY297">
        <f t="shared" ca="1" si="81"/>
        <v>290.630044</v>
      </c>
      <c r="AZ297" cm="1">
        <f t="array" aca="1" ref="AZ297" ca="1">_xlfn.LET(_xlpm.rozsah, $J$3:$J$10001,_xlpm.podminka, (_xlpm.rozsah&gt;H297)*(ISNUMBER(_xlpm.rozsah)),_xlpm.indexy, IF(_xlpm.podminka, ROW(_xlpm.rozsah)-MIN(ROW(_xlpm.rozsah))+1),_xlpm.prvni, MIN(_xlpm.indexy),_xlpm.finalni, IF(_xlpm.prvni=1, 2, _xlpm.prvni),INDEX(_xlpm.rozsah, _xlpm.finalni))</f>
        <v>1100</v>
      </c>
      <c r="BA297" cm="1">
        <f t="array" aca="1" ref="BA297" ca="1">INDEX($J$3:$J$10001,MATCH(AZ297,$J$3:$J$10004,0)-1)</f>
        <v>1000</v>
      </c>
      <c r="BB297">
        <f t="shared" ca="1" si="90"/>
        <v>300</v>
      </c>
      <c r="BC297">
        <f t="shared" ca="1" si="90"/>
        <v>290</v>
      </c>
      <c r="BD297">
        <f t="shared" ca="1" si="89"/>
        <v>10</v>
      </c>
      <c r="BE297">
        <f t="shared" ca="1" si="82"/>
        <v>299.369956</v>
      </c>
      <c r="BF297">
        <f t="shared" ca="1" si="86"/>
        <v>290.70839051384564</v>
      </c>
      <c r="BG297">
        <f t="shared" ca="1" si="83"/>
        <v>290.70839051384564</v>
      </c>
      <c r="BH297" cm="1">
        <f t="array" aca="1" ref="BH297" ca="1">_xlfn.LET(_xlpm.rozsah, $J$3:$J$10001,_xlpm.podminka, (_xlpm.rozsah&gt;E297)*(ISNUMBER(_xlpm.rozsah)),_xlpm.indexy, IF(_xlpm.podminka, ROW(_xlpm.rozsah)-MIN(ROW(_xlpm.rozsah))+1),_xlpm.prvni, MIN(_xlpm.indexy),_xlpm.finalni, IF(_xlpm.prvni=1, 2, _xlpm.prvni),INDEX(_xlpm.rozsah, _xlpm.finalni))</f>
        <v>1100</v>
      </c>
      <c r="BI297" cm="1">
        <f t="array" aca="1" ref="BI297" ca="1">INDEX($J$3:$J$10001,MATCH(BH297,$J$3:$J$10004,0)-1)</f>
        <v>1000</v>
      </c>
      <c r="BJ297">
        <f t="shared" ca="1" si="76"/>
        <v>300</v>
      </c>
      <c r="BK297">
        <f t="shared" ca="1" si="76"/>
        <v>290</v>
      </c>
      <c r="BL297">
        <f t="shared" ca="1" si="87"/>
        <v>10</v>
      </c>
      <c r="BM297">
        <f t="shared" ca="1" si="84"/>
        <v>299.29160948615436</v>
      </c>
    </row>
    <row r="298" spans="1:65" x14ac:dyDescent="0.25">
      <c r="A298" s="64">
        <v>295</v>
      </c>
      <c r="B298" s="64">
        <v>39</v>
      </c>
      <c r="C298" s="64">
        <v>48</v>
      </c>
      <c r="D298" s="18">
        <v>295</v>
      </c>
      <c r="E298" s="21">
        <f t="shared" ca="1" si="77"/>
        <v>1298.8136150199896</v>
      </c>
      <c r="F298" s="22">
        <f t="shared" ca="1" si="78"/>
        <v>167.82916056287849</v>
      </c>
      <c r="G298" s="23">
        <v>295</v>
      </c>
      <c r="H298" s="24">
        <f t="shared" ca="1" si="79"/>
        <v>1297.285858</v>
      </c>
      <c r="I298" s="25">
        <f t="shared" ca="1" si="80"/>
        <v>167.60916355199998</v>
      </c>
      <c r="J298" s="155"/>
      <c r="K298" s="155"/>
      <c r="L298" s="129">
        <f t="shared" si="85"/>
        <v>0</v>
      </c>
      <c r="AX298">
        <f t="shared" ca="1" si="88"/>
        <v>349.1857574</v>
      </c>
      <c r="AY298">
        <f t="shared" ca="1" si="81"/>
        <v>349.1857574</v>
      </c>
      <c r="AZ298" cm="1">
        <f t="array" aca="1" ref="AZ298" ca="1">_xlfn.LET(_xlpm.rozsah, $J$3:$J$10001,_xlpm.podminka, (_xlpm.rozsah&gt;H298)*(ISNUMBER(_xlpm.rozsah)),_xlpm.indexy, IF(_xlpm.podminka, ROW(_xlpm.rozsah)-MIN(ROW(_xlpm.rozsah))+1),_xlpm.prvni, MIN(_xlpm.indexy),_xlpm.finalni, IF(_xlpm.prvni=1, 2, _xlpm.prvni),INDEX(_xlpm.rozsah, _xlpm.finalni))</f>
        <v>1300</v>
      </c>
      <c r="BA298" cm="1">
        <f t="array" aca="1" ref="BA298" ca="1">INDEX($J$3:$J$10001,MATCH(AZ298,$J$3:$J$10004,0)-1)</f>
        <v>1200</v>
      </c>
      <c r="BB298">
        <f t="shared" ca="1" si="90"/>
        <v>350</v>
      </c>
      <c r="BC298">
        <f t="shared" ca="1" si="90"/>
        <v>320</v>
      </c>
      <c r="BD298">
        <f t="shared" ca="1" si="89"/>
        <v>30</v>
      </c>
      <c r="BE298">
        <f t="shared" ca="1" si="82"/>
        <v>320.8142426</v>
      </c>
      <c r="BF298">
        <f t="shared" ca="1" si="86"/>
        <v>349.64408450599689</v>
      </c>
      <c r="BG298">
        <f t="shared" ca="1" si="83"/>
        <v>349.64408450599689</v>
      </c>
      <c r="BH298" cm="1">
        <f t="array" aca="1" ref="BH298" ca="1">_xlfn.LET(_xlpm.rozsah, $J$3:$J$10001,_xlpm.podminka, (_xlpm.rozsah&gt;E298)*(ISNUMBER(_xlpm.rozsah)),_xlpm.indexy, IF(_xlpm.podminka, ROW(_xlpm.rozsah)-MIN(ROW(_xlpm.rozsah))+1),_xlpm.prvni, MIN(_xlpm.indexy),_xlpm.finalni, IF(_xlpm.prvni=1, 2, _xlpm.prvni),INDEX(_xlpm.rozsah, _xlpm.finalni))</f>
        <v>1300</v>
      </c>
      <c r="BI298" cm="1">
        <f t="array" aca="1" ref="BI298" ca="1">INDEX($J$3:$J$10001,MATCH(BH298,$J$3:$J$10004,0)-1)</f>
        <v>1200</v>
      </c>
      <c r="BJ298">
        <f t="shared" ca="1" si="76"/>
        <v>350</v>
      </c>
      <c r="BK298">
        <f t="shared" ca="1" si="76"/>
        <v>320</v>
      </c>
      <c r="BL298">
        <f t="shared" ca="1" si="87"/>
        <v>30</v>
      </c>
      <c r="BM298">
        <f t="shared" ca="1" si="84"/>
        <v>320.35591549400311</v>
      </c>
    </row>
    <row r="299" spans="1:65" x14ac:dyDescent="0.25">
      <c r="A299" s="64">
        <v>296</v>
      </c>
      <c r="B299" s="64">
        <v>39</v>
      </c>
      <c r="C299" s="64">
        <v>54</v>
      </c>
      <c r="D299" s="18">
        <v>296</v>
      </c>
      <c r="E299" s="21">
        <f t="shared" ca="1" si="77"/>
        <v>1298.8136150199896</v>
      </c>
      <c r="F299" s="22">
        <f t="shared" ca="1" si="78"/>
        <v>188.8078056332383</v>
      </c>
      <c r="G299" s="28">
        <v>296</v>
      </c>
      <c r="H299" s="24">
        <f t="shared" ca="1" si="79"/>
        <v>1297.285858</v>
      </c>
      <c r="I299" s="25">
        <f t="shared" ca="1" si="80"/>
        <v>188.56030899599997</v>
      </c>
      <c r="J299" s="155"/>
      <c r="K299" s="155"/>
      <c r="L299" s="129">
        <f t="shared" si="85"/>
        <v>0</v>
      </c>
      <c r="AX299">
        <f t="shared" ca="1" si="88"/>
        <v>349.1857574</v>
      </c>
      <c r="AY299">
        <f t="shared" ca="1" si="81"/>
        <v>349.1857574</v>
      </c>
      <c r="AZ299" cm="1">
        <f t="array" aca="1" ref="AZ299" ca="1">_xlfn.LET(_xlpm.rozsah, $J$3:$J$10001,_xlpm.podminka, (_xlpm.rozsah&gt;H299)*(ISNUMBER(_xlpm.rozsah)),_xlpm.indexy, IF(_xlpm.podminka, ROW(_xlpm.rozsah)-MIN(ROW(_xlpm.rozsah))+1),_xlpm.prvni, MIN(_xlpm.indexy),_xlpm.finalni, IF(_xlpm.prvni=1, 2, _xlpm.prvni),INDEX(_xlpm.rozsah, _xlpm.finalni))</f>
        <v>1300</v>
      </c>
      <c r="BA299" cm="1">
        <f t="array" aca="1" ref="BA299" ca="1">INDEX($J$3:$J$10001,MATCH(AZ299,$J$3:$J$10004,0)-1)</f>
        <v>1200</v>
      </c>
      <c r="BB299">
        <f t="shared" ca="1" si="90"/>
        <v>350</v>
      </c>
      <c r="BC299">
        <f t="shared" ca="1" si="90"/>
        <v>320</v>
      </c>
      <c r="BD299">
        <f t="shared" ca="1" si="89"/>
        <v>30</v>
      </c>
      <c r="BE299">
        <f t="shared" ca="1" si="82"/>
        <v>320.8142426</v>
      </c>
      <c r="BF299">
        <f t="shared" ca="1" si="86"/>
        <v>349.64408450599689</v>
      </c>
      <c r="BG299">
        <f t="shared" ca="1" si="83"/>
        <v>349.64408450599689</v>
      </c>
      <c r="BH299" cm="1">
        <f t="array" aca="1" ref="BH299" ca="1">_xlfn.LET(_xlpm.rozsah, $J$3:$J$10001,_xlpm.podminka, (_xlpm.rozsah&gt;E299)*(ISNUMBER(_xlpm.rozsah)),_xlpm.indexy, IF(_xlpm.podminka, ROW(_xlpm.rozsah)-MIN(ROW(_xlpm.rozsah))+1),_xlpm.prvni, MIN(_xlpm.indexy),_xlpm.finalni, IF(_xlpm.prvni=1, 2, _xlpm.prvni),INDEX(_xlpm.rozsah, _xlpm.finalni))</f>
        <v>1300</v>
      </c>
      <c r="BI299" cm="1">
        <f t="array" aca="1" ref="BI299" ca="1">INDEX($J$3:$J$10001,MATCH(BH299,$J$3:$J$10004,0)-1)</f>
        <v>1200</v>
      </c>
      <c r="BJ299">
        <f t="shared" ca="1" si="76"/>
        <v>350</v>
      </c>
      <c r="BK299">
        <f t="shared" ca="1" si="76"/>
        <v>320</v>
      </c>
      <c r="BL299">
        <f t="shared" ca="1" si="87"/>
        <v>30</v>
      </c>
      <c r="BM299">
        <f t="shared" ca="1" si="84"/>
        <v>320.35591549400311</v>
      </c>
    </row>
    <row r="300" spans="1:65" x14ac:dyDescent="0.25">
      <c r="A300" s="64">
        <v>297</v>
      </c>
      <c r="B300" s="64">
        <v>63</v>
      </c>
      <c r="C300" s="64">
        <v>58</v>
      </c>
      <c r="D300" s="18">
        <v>297</v>
      </c>
      <c r="E300" s="21">
        <f t="shared" ca="1" si="77"/>
        <v>1667.3143011861368</v>
      </c>
      <c r="F300" s="22">
        <f t="shared" ca="1" si="78"/>
        <v>204.51661642496325</v>
      </c>
      <c r="G300" s="23">
        <v>297</v>
      </c>
      <c r="H300" s="24">
        <f t="shared" ca="1" si="79"/>
        <v>1664.8463859999999</v>
      </c>
      <c r="I300" s="25">
        <f t="shared" ca="1" si="80"/>
        <v>204.63112768959999</v>
      </c>
      <c r="J300" s="155"/>
      <c r="K300" s="155"/>
      <c r="L300" s="129">
        <f t="shared" si="85"/>
        <v>0</v>
      </c>
      <c r="AX300">
        <f t="shared" ca="1" si="88"/>
        <v>352.81228912</v>
      </c>
      <c r="AY300">
        <f t="shared" ca="1" si="81"/>
        <v>355.18771088</v>
      </c>
      <c r="AZ300" cm="1">
        <f t="array" aca="1" ref="AZ300" ca="1">_xlfn.LET(_xlpm.rozsah, $J$3:$J$10001,_xlpm.podminka, (_xlpm.rozsah&gt;H300)*(ISNUMBER(_xlpm.rozsah)),_xlpm.indexy, IF(_xlpm.podminka, ROW(_xlpm.rozsah)-MIN(ROW(_xlpm.rozsah))+1),_xlpm.prvni, MIN(_xlpm.indexy),_xlpm.finalni, IF(_xlpm.prvni=1, 2, _xlpm.prvni),INDEX(_xlpm.rozsah, _xlpm.finalni))</f>
        <v>1700</v>
      </c>
      <c r="BA300" cm="1">
        <f t="array" aca="1" ref="BA300" ca="1">INDEX($J$3:$J$10001,MATCH(AZ300,$J$3:$J$10004,0)-1)</f>
        <v>1600</v>
      </c>
      <c r="BB300">
        <f t="shared" ca="1" si="90"/>
        <v>350</v>
      </c>
      <c r="BC300">
        <f t="shared" ca="1" si="90"/>
        <v>358</v>
      </c>
      <c r="BD300">
        <f t="shared" ca="1" si="89"/>
        <v>-8</v>
      </c>
      <c r="BE300">
        <f t="shared" ca="1" si="82"/>
        <v>352.81228912</v>
      </c>
      <c r="BF300">
        <f t="shared" ca="1" si="86"/>
        <v>352.61485590510904</v>
      </c>
      <c r="BG300">
        <f t="shared" ca="1" si="83"/>
        <v>355.38514409489096</v>
      </c>
      <c r="BH300" cm="1">
        <f t="array" aca="1" ref="BH300" ca="1">_xlfn.LET(_xlpm.rozsah, $J$3:$J$10001,_xlpm.podminka, (_xlpm.rozsah&gt;E300)*(ISNUMBER(_xlpm.rozsah)),_xlpm.indexy, IF(_xlpm.podminka, ROW(_xlpm.rozsah)-MIN(ROW(_xlpm.rozsah))+1),_xlpm.prvni, MIN(_xlpm.indexy),_xlpm.finalni, IF(_xlpm.prvni=1, 2, _xlpm.prvni),INDEX(_xlpm.rozsah, _xlpm.finalni))</f>
        <v>1700</v>
      </c>
      <c r="BI300" cm="1">
        <f t="array" aca="1" ref="BI300" ca="1">INDEX($J$3:$J$10001,MATCH(BH300,$J$3:$J$10004,0)-1)</f>
        <v>1600</v>
      </c>
      <c r="BJ300">
        <f t="shared" ca="1" si="76"/>
        <v>350</v>
      </c>
      <c r="BK300">
        <f t="shared" ca="1" si="76"/>
        <v>358</v>
      </c>
      <c r="BL300">
        <f t="shared" ca="1" si="87"/>
        <v>-8</v>
      </c>
      <c r="BM300">
        <f t="shared" ca="1" si="84"/>
        <v>352.61485590510904</v>
      </c>
    </row>
    <row r="301" spans="1:65" x14ac:dyDescent="0.25">
      <c r="A301" s="64">
        <v>298</v>
      </c>
      <c r="B301" s="64">
        <v>53</v>
      </c>
      <c r="C301" s="64">
        <v>31</v>
      </c>
      <c r="D301" s="18">
        <v>298</v>
      </c>
      <c r="E301" s="21">
        <f t="shared" ca="1" si="77"/>
        <v>1513.7723486169089</v>
      </c>
      <c r="F301" s="22">
        <f t="shared" ca="1" si="78"/>
        <v>111.51461143857517</v>
      </c>
      <c r="G301" s="28">
        <v>298</v>
      </c>
      <c r="H301" s="24">
        <f t="shared" ca="1" si="79"/>
        <v>1511.6961659999999</v>
      </c>
      <c r="I301" s="25">
        <f t="shared" ca="1" si="80"/>
        <v>111.5274837708</v>
      </c>
      <c r="J301" s="155"/>
      <c r="K301" s="155"/>
      <c r="L301" s="129">
        <f t="shared" si="85"/>
        <v>0</v>
      </c>
      <c r="AX301">
        <f t="shared" ca="1" si="88"/>
        <v>359.76607668000003</v>
      </c>
      <c r="AY301">
        <f t="shared" ca="1" si="81"/>
        <v>358.23392331999997</v>
      </c>
      <c r="AZ301" cm="1">
        <f t="array" aca="1" ref="AZ301" ca="1">_xlfn.LET(_xlpm.rozsah, $J$3:$J$10001,_xlpm.podminka, (_xlpm.rozsah&gt;H301)*(ISNUMBER(_xlpm.rozsah)),_xlpm.indexy, IF(_xlpm.podminka, ROW(_xlpm.rozsah)-MIN(ROW(_xlpm.rozsah))+1),_xlpm.prvni, MIN(_xlpm.indexy),_xlpm.finalni, IF(_xlpm.prvni=1, 2, _xlpm.prvni),INDEX(_xlpm.rozsah, _xlpm.finalni))</f>
        <v>1600</v>
      </c>
      <c r="BA301" cm="1">
        <f t="array" aca="1" ref="BA301" ca="1">INDEX($J$3:$J$10001,MATCH(AZ301,$J$3:$J$10004,0)-1)</f>
        <v>1500</v>
      </c>
      <c r="BB301">
        <f t="shared" ca="1" si="90"/>
        <v>358</v>
      </c>
      <c r="BC301">
        <f t="shared" ca="1" si="90"/>
        <v>360</v>
      </c>
      <c r="BD301">
        <f t="shared" ca="1" si="89"/>
        <v>-2</v>
      </c>
      <c r="BE301">
        <f t="shared" ca="1" si="82"/>
        <v>359.76607668000003</v>
      </c>
      <c r="BF301">
        <f t="shared" ca="1" si="86"/>
        <v>359.72455302766184</v>
      </c>
      <c r="BG301">
        <f t="shared" ca="1" si="83"/>
        <v>358.27544697233816</v>
      </c>
      <c r="BH301" cm="1">
        <f t="array" aca="1" ref="BH301" ca="1">_xlfn.LET(_xlpm.rozsah, $J$3:$J$10001,_xlpm.podminka, (_xlpm.rozsah&gt;E301)*(ISNUMBER(_xlpm.rozsah)),_xlpm.indexy, IF(_xlpm.podminka, ROW(_xlpm.rozsah)-MIN(ROW(_xlpm.rozsah))+1),_xlpm.prvni, MIN(_xlpm.indexy),_xlpm.finalni, IF(_xlpm.prvni=1, 2, _xlpm.prvni),INDEX(_xlpm.rozsah, _xlpm.finalni))</f>
        <v>1600</v>
      </c>
      <c r="BI301" cm="1">
        <f t="array" aca="1" ref="BI301" ca="1">INDEX($J$3:$J$10001,MATCH(BH301,$J$3:$J$10004,0)-1)</f>
        <v>1500</v>
      </c>
      <c r="BJ301">
        <f t="shared" ca="1" si="76"/>
        <v>358</v>
      </c>
      <c r="BK301">
        <f t="shared" ca="1" si="76"/>
        <v>360</v>
      </c>
      <c r="BL301">
        <f t="shared" ca="1" si="87"/>
        <v>-2</v>
      </c>
      <c r="BM301">
        <f t="shared" ca="1" si="84"/>
        <v>359.72455302766184</v>
      </c>
    </row>
    <row r="302" spans="1:65" x14ac:dyDescent="0.25">
      <c r="A302" s="64">
        <v>299</v>
      </c>
      <c r="B302" s="64">
        <v>51</v>
      </c>
      <c r="C302" s="64">
        <v>24</v>
      </c>
      <c r="D302" s="18">
        <v>299</v>
      </c>
      <c r="E302" s="21">
        <f t="shared" ca="1" si="77"/>
        <v>1483.0639581030632</v>
      </c>
      <c r="F302" s="22">
        <f t="shared" ca="1" si="78"/>
        <v>86.4</v>
      </c>
      <c r="G302" s="23">
        <v>299</v>
      </c>
      <c r="H302" s="24">
        <f t="shared" ca="1" si="79"/>
        <v>1481.066122</v>
      </c>
      <c r="I302" s="25">
        <f t="shared" ca="1" si="80"/>
        <v>86.4</v>
      </c>
      <c r="J302" s="155"/>
      <c r="K302" s="155"/>
      <c r="L302" s="129">
        <f t="shared" si="85"/>
        <v>0</v>
      </c>
      <c r="AX302">
        <f t="shared" ca="1" si="88"/>
        <v>360</v>
      </c>
      <c r="AY302">
        <f t="shared" ca="1" si="81"/>
        <v>360</v>
      </c>
      <c r="AZ302" cm="1">
        <f t="array" aca="1" ref="AZ302" ca="1">_xlfn.LET(_xlpm.rozsah, $J$3:$J$10001,_xlpm.podminka, (_xlpm.rozsah&gt;H302)*(ISNUMBER(_xlpm.rozsah)),_xlpm.indexy, IF(_xlpm.podminka, ROW(_xlpm.rozsah)-MIN(ROW(_xlpm.rozsah))+1),_xlpm.prvni, MIN(_xlpm.indexy),_xlpm.finalni, IF(_xlpm.prvni=1, 2, _xlpm.prvni),INDEX(_xlpm.rozsah, _xlpm.finalni))</f>
        <v>1500</v>
      </c>
      <c r="BA302" cm="1">
        <f t="array" aca="1" ref="BA302" ca="1">INDEX($J$3:$J$10001,MATCH(AZ302,$J$3:$J$10004,0)-1)</f>
        <v>1400</v>
      </c>
      <c r="BB302">
        <f t="shared" ca="1" si="90"/>
        <v>360</v>
      </c>
      <c r="BC302">
        <f t="shared" ca="1" si="90"/>
        <v>360</v>
      </c>
      <c r="BD302">
        <f t="shared" ca="1" si="89"/>
        <v>0</v>
      </c>
      <c r="BE302">
        <f t="shared" ca="1" si="82"/>
        <v>360</v>
      </c>
      <c r="BF302">
        <f t="shared" ca="1" si="86"/>
        <v>360</v>
      </c>
      <c r="BG302">
        <f t="shared" ca="1" si="83"/>
        <v>360</v>
      </c>
      <c r="BH302" cm="1">
        <f t="array" aca="1" ref="BH302" ca="1">_xlfn.LET(_xlpm.rozsah, $J$3:$J$10001,_xlpm.podminka, (_xlpm.rozsah&gt;E302)*(ISNUMBER(_xlpm.rozsah)),_xlpm.indexy, IF(_xlpm.podminka, ROW(_xlpm.rozsah)-MIN(ROW(_xlpm.rozsah))+1),_xlpm.prvni, MIN(_xlpm.indexy),_xlpm.finalni, IF(_xlpm.prvni=1, 2, _xlpm.prvni),INDEX(_xlpm.rozsah, _xlpm.finalni))</f>
        <v>1500</v>
      </c>
      <c r="BI302" cm="1">
        <f t="array" aca="1" ref="BI302" ca="1">INDEX($J$3:$J$10001,MATCH(BH302,$J$3:$J$10004,0)-1)</f>
        <v>1400</v>
      </c>
      <c r="BJ302">
        <f t="shared" ref="BJ302:BK365" ca="1" si="91">IF(ISERROR(MATCH(BH302,$J$1:$J$10000,0)), 0, INDEX($K$1:$K$10000, MATCH(BH302,$J$1:$J$10000,0)))</f>
        <v>360</v>
      </c>
      <c r="BK302">
        <f t="shared" ca="1" si="91"/>
        <v>360</v>
      </c>
      <c r="BL302">
        <f t="shared" ca="1" si="87"/>
        <v>0</v>
      </c>
      <c r="BM302">
        <f t="shared" ca="1" si="84"/>
        <v>360</v>
      </c>
    </row>
    <row r="303" spans="1:65" x14ac:dyDescent="0.25">
      <c r="A303" s="64">
        <v>300</v>
      </c>
      <c r="B303" s="64">
        <v>48</v>
      </c>
      <c r="C303" s="64">
        <v>40</v>
      </c>
      <c r="D303" s="18">
        <v>300</v>
      </c>
      <c r="E303" s="21">
        <f t="shared" ca="1" si="77"/>
        <v>1437.0013723322947</v>
      </c>
      <c r="F303" s="22">
        <f t="shared" ca="1" si="78"/>
        <v>144</v>
      </c>
      <c r="G303" s="28">
        <v>300</v>
      </c>
      <c r="H303" s="24">
        <f t="shared" ca="1" si="79"/>
        <v>1435.121056</v>
      </c>
      <c r="I303" s="25">
        <f t="shared" ca="1" si="80"/>
        <v>144</v>
      </c>
      <c r="J303" s="155"/>
      <c r="K303" s="155"/>
      <c r="L303" s="129">
        <f t="shared" si="85"/>
        <v>0</v>
      </c>
      <c r="AX303">
        <f t="shared" ca="1" si="88"/>
        <v>360</v>
      </c>
      <c r="AY303">
        <f t="shared" ca="1" si="81"/>
        <v>360</v>
      </c>
      <c r="AZ303" cm="1">
        <f t="array" aca="1" ref="AZ303" ca="1">_xlfn.LET(_xlpm.rozsah, $J$3:$J$10001,_xlpm.podminka, (_xlpm.rozsah&gt;H303)*(ISNUMBER(_xlpm.rozsah)),_xlpm.indexy, IF(_xlpm.podminka, ROW(_xlpm.rozsah)-MIN(ROW(_xlpm.rozsah))+1),_xlpm.prvni, MIN(_xlpm.indexy),_xlpm.finalni, IF(_xlpm.prvni=1, 2, _xlpm.prvni),INDEX(_xlpm.rozsah, _xlpm.finalni))</f>
        <v>1500</v>
      </c>
      <c r="BA303" cm="1">
        <f t="array" aca="1" ref="BA303" ca="1">INDEX($J$3:$J$10001,MATCH(AZ303,$J$3:$J$10004,0)-1)</f>
        <v>1400</v>
      </c>
      <c r="BB303">
        <f t="shared" ca="1" si="90"/>
        <v>360</v>
      </c>
      <c r="BC303">
        <f t="shared" ca="1" si="90"/>
        <v>360</v>
      </c>
      <c r="BD303">
        <f t="shared" ca="1" si="89"/>
        <v>0</v>
      </c>
      <c r="BE303">
        <f t="shared" ca="1" si="82"/>
        <v>360</v>
      </c>
      <c r="BF303">
        <f t="shared" ca="1" si="86"/>
        <v>360</v>
      </c>
      <c r="BG303">
        <f t="shared" ca="1" si="83"/>
        <v>360</v>
      </c>
      <c r="BH303" cm="1">
        <f t="array" aca="1" ref="BH303" ca="1">_xlfn.LET(_xlpm.rozsah, $J$3:$J$10001,_xlpm.podminka, (_xlpm.rozsah&gt;E303)*(ISNUMBER(_xlpm.rozsah)),_xlpm.indexy, IF(_xlpm.podminka, ROW(_xlpm.rozsah)-MIN(ROW(_xlpm.rozsah))+1),_xlpm.prvni, MIN(_xlpm.indexy),_xlpm.finalni, IF(_xlpm.prvni=1, 2, _xlpm.prvni),INDEX(_xlpm.rozsah, _xlpm.finalni))</f>
        <v>1500</v>
      </c>
      <c r="BI303" cm="1">
        <f t="array" aca="1" ref="BI303" ca="1">INDEX($J$3:$J$10001,MATCH(BH303,$J$3:$J$10004,0)-1)</f>
        <v>1400</v>
      </c>
      <c r="BJ303">
        <f t="shared" ca="1" si="91"/>
        <v>360</v>
      </c>
      <c r="BK303">
        <f t="shared" ca="1" si="91"/>
        <v>360</v>
      </c>
      <c r="BL303">
        <f t="shared" ca="1" si="87"/>
        <v>0</v>
      </c>
      <c r="BM303">
        <f t="shared" ca="1" si="84"/>
        <v>360</v>
      </c>
    </row>
    <row r="304" spans="1:65" x14ac:dyDescent="0.25">
      <c r="A304" s="64">
        <v>301</v>
      </c>
      <c r="B304" s="64">
        <v>39</v>
      </c>
      <c r="C304" s="64">
        <v>0</v>
      </c>
      <c r="D304" s="18">
        <v>301</v>
      </c>
      <c r="E304" s="21">
        <f t="shared" ca="1" si="77"/>
        <v>1298.8136150199896</v>
      </c>
      <c r="F304" s="22">
        <f t="shared" ca="1" si="78"/>
        <v>0</v>
      </c>
      <c r="G304" s="23">
        <v>301</v>
      </c>
      <c r="H304" s="24">
        <f t="shared" ca="1" si="79"/>
        <v>1297.285858</v>
      </c>
      <c r="I304" s="25">
        <f t="shared" ca="1" si="80"/>
        <v>0</v>
      </c>
      <c r="J304" s="155"/>
      <c r="K304" s="155"/>
      <c r="L304" s="129">
        <f t="shared" si="85"/>
        <v>0</v>
      </c>
      <c r="AX304">
        <f t="shared" ca="1" si="88"/>
        <v>349.1857574</v>
      </c>
      <c r="AY304">
        <f t="shared" ca="1" si="81"/>
        <v>349.1857574</v>
      </c>
      <c r="AZ304" cm="1">
        <f t="array" aca="1" ref="AZ304" ca="1">_xlfn.LET(_xlpm.rozsah, $J$3:$J$10001,_xlpm.podminka, (_xlpm.rozsah&gt;H304)*(ISNUMBER(_xlpm.rozsah)),_xlpm.indexy, IF(_xlpm.podminka, ROW(_xlpm.rozsah)-MIN(ROW(_xlpm.rozsah))+1),_xlpm.prvni, MIN(_xlpm.indexy),_xlpm.finalni, IF(_xlpm.prvni=1, 2, _xlpm.prvni),INDEX(_xlpm.rozsah, _xlpm.finalni))</f>
        <v>1300</v>
      </c>
      <c r="BA304" cm="1">
        <f t="array" aca="1" ref="BA304" ca="1">INDEX($J$3:$J$10001,MATCH(AZ304,$J$3:$J$10004,0)-1)</f>
        <v>1200</v>
      </c>
      <c r="BB304">
        <f t="shared" ca="1" si="90"/>
        <v>350</v>
      </c>
      <c r="BC304">
        <f t="shared" ca="1" si="90"/>
        <v>320</v>
      </c>
      <c r="BD304">
        <f t="shared" ca="1" si="89"/>
        <v>30</v>
      </c>
      <c r="BE304">
        <f t="shared" ca="1" si="82"/>
        <v>320.8142426</v>
      </c>
      <c r="BF304">
        <f t="shared" ca="1" si="86"/>
        <v>349.64408450599689</v>
      </c>
      <c r="BG304">
        <f t="shared" ca="1" si="83"/>
        <v>349.64408450599689</v>
      </c>
      <c r="BH304" cm="1">
        <f t="array" aca="1" ref="BH304" ca="1">_xlfn.LET(_xlpm.rozsah, $J$3:$J$10001,_xlpm.podminka, (_xlpm.rozsah&gt;E304)*(ISNUMBER(_xlpm.rozsah)),_xlpm.indexy, IF(_xlpm.podminka, ROW(_xlpm.rozsah)-MIN(ROW(_xlpm.rozsah))+1),_xlpm.prvni, MIN(_xlpm.indexy),_xlpm.finalni, IF(_xlpm.prvni=1, 2, _xlpm.prvni),INDEX(_xlpm.rozsah, _xlpm.finalni))</f>
        <v>1300</v>
      </c>
      <c r="BI304" cm="1">
        <f t="array" aca="1" ref="BI304" ca="1">INDEX($J$3:$J$10001,MATCH(BH304,$J$3:$J$10004,0)-1)</f>
        <v>1200</v>
      </c>
      <c r="BJ304">
        <f t="shared" ca="1" si="91"/>
        <v>350</v>
      </c>
      <c r="BK304">
        <f t="shared" ca="1" si="91"/>
        <v>320</v>
      </c>
      <c r="BL304">
        <f t="shared" ca="1" si="87"/>
        <v>30</v>
      </c>
      <c r="BM304">
        <f t="shared" ca="1" si="84"/>
        <v>320.35591549400311</v>
      </c>
    </row>
    <row r="305" spans="1:65" x14ac:dyDescent="0.25">
      <c r="A305" s="64">
        <v>302</v>
      </c>
      <c r="B305" s="64">
        <v>35</v>
      </c>
      <c r="C305" s="64">
        <v>18</v>
      </c>
      <c r="D305" s="18">
        <v>302</v>
      </c>
      <c r="E305" s="21">
        <f t="shared" ca="1" si="77"/>
        <v>1237.3968339922983</v>
      </c>
      <c r="F305" s="22">
        <f t="shared" ca="1" si="78"/>
        <v>59.619429035584105</v>
      </c>
      <c r="G305" s="28">
        <v>302</v>
      </c>
      <c r="H305" s="24">
        <f t="shared" ca="1" si="79"/>
        <v>1236.02577</v>
      </c>
      <c r="I305" s="25">
        <f t="shared" ca="1" si="80"/>
        <v>59.545391579999993</v>
      </c>
      <c r="J305" s="155"/>
      <c r="K305" s="155"/>
      <c r="L305" s="129">
        <f t="shared" si="85"/>
        <v>0</v>
      </c>
      <c r="AX305">
        <f t="shared" ca="1" si="88"/>
        <v>330.80773099999999</v>
      </c>
      <c r="AY305">
        <f t="shared" ca="1" si="81"/>
        <v>330.80773099999999</v>
      </c>
      <c r="AZ305" cm="1">
        <f t="array" aca="1" ref="AZ305" ca="1">_xlfn.LET(_xlpm.rozsah, $J$3:$J$10001,_xlpm.podminka, (_xlpm.rozsah&gt;H305)*(ISNUMBER(_xlpm.rozsah)),_xlpm.indexy, IF(_xlpm.podminka, ROW(_xlpm.rozsah)-MIN(ROW(_xlpm.rozsah))+1),_xlpm.prvni, MIN(_xlpm.indexy),_xlpm.finalni, IF(_xlpm.prvni=1, 2, _xlpm.prvni),INDEX(_xlpm.rozsah, _xlpm.finalni))</f>
        <v>1300</v>
      </c>
      <c r="BA305" cm="1">
        <f t="array" aca="1" ref="BA305" ca="1">INDEX($J$3:$J$10001,MATCH(AZ305,$J$3:$J$10004,0)-1)</f>
        <v>1200</v>
      </c>
      <c r="BB305">
        <f t="shared" ca="1" si="90"/>
        <v>350</v>
      </c>
      <c r="BC305">
        <f t="shared" ca="1" si="90"/>
        <v>320</v>
      </c>
      <c r="BD305">
        <f t="shared" ca="1" si="89"/>
        <v>30</v>
      </c>
      <c r="BE305">
        <f t="shared" ca="1" si="82"/>
        <v>339.19226900000001</v>
      </c>
      <c r="BF305">
        <f t="shared" ca="1" si="86"/>
        <v>331.21905019768951</v>
      </c>
      <c r="BG305">
        <f t="shared" ca="1" si="83"/>
        <v>331.21905019768951</v>
      </c>
      <c r="BH305" cm="1">
        <f t="array" aca="1" ref="BH305" ca="1">_xlfn.LET(_xlpm.rozsah, $J$3:$J$10001,_xlpm.podminka, (_xlpm.rozsah&gt;E305)*(ISNUMBER(_xlpm.rozsah)),_xlpm.indexy, IF(_xlpm.podminka, ROW(_xlpm.rozsah)-MIN(ROW(_xlpm.rozsah))+1),_xlpm.prvni, MIN(_xlpm.indexy),_xlpm.finalni, IF(_xlpm.prvni=1, 2, _xlpm.prvni),INDEX(_xlpm.rozsah, _xlpm.finalni))</f>
        <v>1300</v>
      </c>
      <c r="BI305" cm="1">
        <f t="array" aca="1" ref="BI305" ca="1">INDEX($J$3:$J$10001,MATCH(BH305,$J$3:$J$10004,0)-1)</f>
        <v>1200</v>
      </c>
      <c r="BJ305">
        <f t="shared" ca="1" si="91"/>
        <v>350</v>
      </c>
      <c r="BK305">
        <f t="shared" ca="1" si="91"/>
        <v>320</v>
      </c>
      <c r="BL305">
        <f t="shared" ca="1" si="87"/>
        <v>30</v>
      </c>
      <c r="BM305">
        <f t="shared" ca="1" si="84"/>
        <v>338.78094980231049</v>
      </c>
    </row>
    <row r="306" spans="1:65" x14ac:dyDescent="0.25">
      <c r="A306" s="64">
        <v>303</v>
      </c>
      <c r="B306" s="64">
        <v>36</v>
      </c>
      <c r="C306" s="64">
        <v>16</v>
      </c>
      <c r="D306" s="18">
        <v>303</v>
      </c>
      <c r="E306" s="21">
        <f t="shared" ca="1" si="77"/>
        <v>1252.7510292492211</v>
      </c>
      <c r="F306" s="22">
        <f t="shared" ca="1" si="78"/>
        <v>53.732049403962613</v>
      </c>
      <c r="G306" s="23">
        <v>303</v>
      </c>
      <c r="H306" s="24">
        <f t="shared" ca="1" si="79"/>
        <v>1251.340792</v>
      </c>
      <c r="I306" s="25">
        <f t="shared" ca="1" si="80"/>
        <v>53.664358015999994</v>
      </c>
      <c r="J306" s="155"/>
      <c r="K306" s="155"/>
      <c r="L306" s="129">
        <f t="shared" si="85"/>
        <v>0</v>
      </c>
      <c r="AX306">
        <f t="shared" ca="1" si="88"/>
        <v>335.40223759999998</v>
      </c>
      <c r="AY306">
        <f t="shared" ca="1" si="81"/>
        <v>335.40223759999998</v>
      </c>
      <c r="AZ306" cm="1">
        <f t="array" aca="1" ref="AZ306" ca="1">_xlfn.LET(_xlpm.rozsah, $J$3:$J$10001,_xlpm.podminka, (_xlpm.rozsah&gt;H306)*(ISNUMBER(_xlpm.rozsah)),_xlpm.indexy, IF(_xlpm.podminka, ROW(_xlpm.rozsah)-MIN(ROW(_xlpm.rozsah))+1),_xlpm.prvni, MIN(_xlpm.indexy),_xlpm.finalni, IF(_xlpm.prvni=1, 2, _xlpm.prvni),INDEX(_xlpm.rozsah, _xlpm.finalni))</f>
        <v>1300</v>
      </c>
      <c r="BA306" cm="1">
        <f t="array" aca="1" ref="BA306" ca="1">INDEX($J$3:$J$10001,MATCH(AZ306,$J$3:$J$10004,0)-1)</f>
        <v>1200</v>
      </c>
      <c r="BB306">
        <f t="shared" ca="1" si="90"/>
        <v>350</v>
      </c>
      <c r="BC306">
        <f t="shared" ca="1" si="90"/>
        <v>320</v>
      </c>
      <c r="BD306">
        <f t="shared" ca="1" si="89"/>
        <v>30</v>
      </c>
      <c r="BE306">
        <f t="shared" ca="1" si="82"/>
        <v>334.59776240000002</v>
      </c>
      <c r="BF306">
        <f t="shared" ca="1" si="86"/>
        <v>335.82530877476631</v>
      </c>
      <c r="BG306">
        <f t="shared" ca="1" si="83"/>
        <v>335.82530877476631</v>
      </c>
      <c r="BH306" cm="1">
        <f t="array" aca="1" ref="BH306" ca="1">_xlfn.LET(_xlpm.rozsah, $J$3:$J$10001,_xlpm.podminka, (_xlpm.rozsah&gt;E306)*(ISNUMBER(_xlpm.rozsah)),_xlpm.indexy, IF(_xlpm.podminka, ROW(_xlpm.rozsah)-MIN(ROW(_xlpm.rozsah))+1),_xlpm.prvni, MIN(_xlpm.indexy),_xlpm.finalni, IF(_xlpm.prvni=1, 2, _xlpm.prvni),INDEX(_xlpm.rozsah, _xlpm.finalni))</f>
        <v>1300</v>
      </c>
      <c r="BI306" cm="1">
        <f t="array" aca="1" ref="BI306" ca="1">INDEX($J$3:$J$10001,MATCH(BH306,$J$3:$J$10004,0)-1)</f>
        <v>1200</v>
      </c>
      <c r="BJ306">
        <f t="shared" ca="1" si="91"/>
        <v>350</v>
      </c>
      <c r="BK306">
        <f t="shared" ca="1" si="91"/>
        <v>320</v>
      </c>
      <c r="BL306">
        <f t="shared" ca="1" si="87"/>
        <v>30</v>
      </c>
      <c r="BM306">
        <f t="shared" ca="1" si="84"/>
        <v>334.17469122523369</v>
      </c>
    </row>
    <row r="307" spans="1:65" x14ac:dyDescent="0.25">
      <c r="A307" s="64">
        <v>304</v>
      </c>
      <c r="B307" s="64">
        <v>29</v>
      </c>
      <c r="C307" s="64">
        <v>17</v>
      </c>
      <c r="D307" s="18">
        <v>304</v>
      </c>
      <c r="E307" s="21">
        <f t="shared" ca="1" si="77"/>
        <v>1145.2716624507614</v>
      </c>
      <c r="F307" s="22">
        <f t="shared" ca="1" si="78"/>
        <v>52.539236523325883</v>
      </c>
      <c r="G307" s="28">
        <v>304</v>
      </c>
      <c r="H307" s="24">
        <f t="shared" ca="1" si="79"/>
        <v>1144.135638</v>
      </c>
      <c r="I307" s="25">
        <f t="shared" ca="1" si="80"/>
        <v>52.500611691999993</v>
      </c>
      <c r="J307" s="155"/>
      <c r="K307" s="155"/>
      <c r="L307" s="129">
        <f t="shared" si="85"/>
        <v>0</v>
      </c>
      <c r="AX307">
        <f t="shared" ca="1" si="88"/>
        <v>308.82712759999998</v>
      </c>
      <c r="AY307">
        <f t="shared" ca="1" si="81"/>
        <v>308.82712759999998</v>
      </c>
      <c r="AZ307" cm="1">
        <f t="array" aca="1" ref="AZ307" ca="1">_xlfn.LET(_xlpm.rozsah, $J$3:$J$10001,_xlpm.podminka, (_xlpm.rozsah&gt;H307)*(ISNUMBER(_xlpm.rozsah)),_xlpm.indexy, IF(_xlpm.podminka, ROW(_xlpm.rozsah)-MIN(ROW(_xlpm.rozsah))+1),_xlpm.prvni, MIN(_xlpm.indexy),_xlpm.finalni, IF(_xlpm.prvni=1, 2, _xlpm.prvni),INDEX(_xlpm.rozsah, _xlpm.finalni))</f>
        <v>1200</v>
      </c>
      <c r="BA307" cm="1">
        <f t="array" aca="1" ref="BA307" ca="1">INDEX($J$3:$J$10001,MATCH(AZ307,$J$3:$J$10004,0)-1)</f>
        <v>1100</v>
      </c>
      <c r="BB307">
        <f t="shared" ca="1" si="90"/>
        <v>320</v>
      </c>
      <c r="BC307">
        <f t="shared" ca="1" si="90"/>
        <v>300</v>
      </c>
      <c r="BD307">
        <f t="shared" ca="1" si="89"/>
        <v>20</v>
      </c>
      <c r="BE307">
        <f t="shared" ca="1" si="82"/>
        <v>311.17287240000002</v>
      </c>
      <c r="BF307">
        <f t="shared" ca="1" si="86"/>
        <v>309.05433249015226</v>
      </c>
      <c r="BG307">
        <f t="shared" ca="1" si="83"/>
        <v>309.05433249015226</v>
      </c>
      <c r="BH307" cm="1">
        <f t="array" aca="1" ref="BH307" ca="1">_xlfn.LET(_xlpm.rozsah, $J$3:$J$10001,_xlpm.podminka, (_xlpm.rozsah&gt;E307)*(ISNUMBER(_xlpm.rozsah)),_xlpm.indexy, IF(_xlpm.podminka, ROW(_xlpm.rozsah)-MIN(ROW(_xlpm.rozsah))+1),_xlpm.prvni, MIN(_xlpm.indexy),_xlpm.finalni, IF(_xlpm.prvni=1, 2, _xlpm.prvni),INDEX(_xlpm.rozsah, _xlpm.finalni))</f>
        <v>1200</v>
      </c>
      <c r="BI307" cm="1">
        <f t="array" aca="1" ref="BI307" ca="1">INDEX($J$3:$J$10001,MATCH(BH307,$J$3:$J$10004,0)-1)</f>
        <v>1100</v>
      </c>
      <c r="BJ307">
        <f t="shared" ca="1" si="91"/>
        <v>320</v>
      </c>
      <c r="BK307">
        <f t="shared" ca="1" si="91"/>
        <v>300</v>
      </c>
      <c r="BL307">
        <f t="shared" ca="1" si="87"/>
        <v>20</v>
      </c>
      <c r="BM307">
        <f t="shared" ca="1" si="84"/>
        <v>310.94566750984774</v>
      </c>
    </row>
    <row r="308" spans="1:65" x14ac:dyDescent="0.25">
      <c r="A308" s="64">
        <v>305</v>
      </c>
      <c r="B308" s="64">
        <v>28</v>
      </c>
      <c r="C308" s="64">
        <v>21</v>
      </c>
      <c r="D308" s="18">
        <v>305</v>
      </c>
      <c r="E308" s="21">
        <f t="shared" ca="1" si="77"/>
        <v>1129.9174671938385</v>
      </c>
      <c r="F308" s="22">
        <f t="shared" ca="1" si="78"/>
        <v>64.25653362214122</v>
      </c>
      <c r="G308" s="23">
        <v>305</v>
      </c>
      <c r="H308" s="24">
        <f t="shared" ca="1" si="79"/>
        <v>1128.820616</v>
      </c>
      <c r="I308" s="25">
        <f t="shared" ca="1" si="80"/>
        <v>64.210465872</v>
      </c>
      <c r="J308" s="155"/>
      <c r="K308" s="155"/>
      <c r="L308" s="129">
        <f t="shared" si="85"/>
        <v>0</v>
      </c>
      <c r="AX308">
        <f t="shared" ca="1" si="88"/>
        <v>305.76412319999997</v>
      </c>
      <c r="AY308">
        <f t="shared" ca="1" si="81"/>
        <v>305.76412319999997</v>
      </c>
      <c r="AZ308" cm="1">
        <f t="array" aca="1" ref="AZ308" ca="1">_xlfn.LET(_xlpm.rozsah, $J$3:$J$10001,_xlpm.podminka, (_xlpm.rozsah&gt;H308)*(ISNUMBER(_xlpm.rozsah)),_xlpm.indexy, IF(_xlpm.podminka, ROW(_xlpm.rozsah)-MIN(ROW(_xlpm.rozsah))+1),_xlpm.prvni, MIN(_xlpm.indexy),_xlpm.finalni, IF(_xlpm.prvni=1, 2, _xlpm.prvni),INDEX(_xlpm.rozsah, _xlpm.finalni))</f>
        <v>1200</v>
      </c>
      <c r="BA308" cm="1">
        <f t="array" aca="1" ref="BA308" ca="1">INDEX($J$3:$J$10001,MATCH(AZ308,$J$3:$J$10004,0)-1)</f>
        <v>1100</v>
      </c>
      <c r="BB308">
        <f t="shared" ca="1" si="90"/>
        <v>320</v>
      </c>
      <c r="BC308">
        <f t="shared" ca="1" si="90"/>
        <v>300</v>
      </c>
      <c r="BD308">
        <f t="shared" ca="1" si="89"/>
        <v>20</v>
      </c>
      <c r="BE308">
        <f t="shared" ca="1" si="82"/>
        <v>314.23587680000003</v>
      </c>
      <c r="BF308">
        <f t="shared" ca="1" si="86"/>
        <v>305.98349343876771</v>
      </c>
      <c r="BG308">
        <f t="shared" ca="1" si="83"/>
        <v>305.98349343876771</v>
      </c>
      <c r="BH308" cm="1">
        <f t="array" aca="1" ref="BH308" ca="1">_xlfn.LET(_xlpm.rozsah, $J$3:$J$10001,_xlpm.podminka, (_xlpm.rozsah&gt;E308)*(ISNUMBER(_xlpm.rozsah)),_xlpm.indexy, IF(_xlpm.podminka, ROW(_xlpm.rozsah)-MIN(ROW(_xlpm.rozsah))+1),_xlpm.prvni, MIN(_xlpm.indexy),_xlpm.finalni, IF(_xlpm.prvni=1, 2, _xlpm.prvni),INDEX(_xlpm.rozsah, _xlpm.finalni))</f>
        <v>1200</v>
      </c>
      <c r="BI308" cm="1">
        <f t="array" aca="1" ref="BI308" ca="1">INDEX($J$3:$J$10001,MATCH(BH308,$J$3:$J$10004,0)-1)</f>
        <v>1100</v>
      </c>
      <c r="BJ308">
        <f t="shared" ca="1" si="91"/>
        <v>320</v>
      </c>
      <c r="BK308">
        <f t="shared" ca="1" si="91"/>
        <v>300</v>
      </c>
      <c r="BL308">
        <f t="shared" ca="1" si="87"/>
        <v>20</v>
      </c>
      <c r="BM308">
        <f t="shared" ca="1" si="84"/>
        <v>314.01650656123229</v>
      </c>
    </row>
    <row r="309" spans="1:65" x14ac:dyDescent="0.25">
      <c r="A309" s="64">
        <v>306</v>
      </c>
      <c r="B309" s="64">
        <v>31</v>
      </c>
      <c r="C309" s="64">
        <v>15</v>
      </c>
      <c r="D309" s="18">
        <v>306</v>
      </c>
      <c r="E309" s="21">
        <f t="shared" ca="1" si="77"/>
        <v>1175.980052964607</v>
      </c>
      <c r="F309" s="22">
        <f t="shared" ca="1" si="78"/>
        <v>47.279401588938214</v>
      </c>
      <c r="G309" s="28">
        <v>306</v>
      </c>
      <c r="H309" s="24">
        <f t="shared" ca="1" si="79"/>
        <v>1174.765682</v>
      </c>
      <c r="I309" s="25">
        <f t="shared" ca="1" si="80"/>
        <v>47.242970459999995</v>
      </c>
      <c r="J309" s="155"/>
      <c r="K309" s="155"/>
      <c r="L309" s="129">
        <f t="shared" si="85"/>
        <v>0</v>
      </c>
      <c r="AX309">
        <f t="shared" ca="1" si="88"/>
        <v>314.95313640000001</v>
      </c>
      <c r="AY309">
        <f t="shared" ca="1" si="81"/>
        <v>314.95313640000001</v>
      </c>
      <c r="AZ309" cm="1">
        <f t="array" aca="1" ref="AZ309" ca="1">_xlfn.LET(_xlpm.rozsah, $J$3:$J$10001,_xlpm.podminka, (_xlpm.rozsah&gt;H309)*(ISNUMBER(_xlpm.rozsah)),_xlpm.indexy, IF(_xlpm.podminka, ROW(_xlpm.rozsah)-MIN(ROW(_xlpm.rozsah))+1),_xlpm.prvni, MIN(_xlpm.indexy),_xlpm.finalni, IF(_xlpm.prvni=1, 2, _xlpm.prvni),INDEX(_xlpm.rozsah, _xlpm.finalni))</f>
        <v>1200</v>
      </c>
      <c r="BA309" cm="1">
        <f t="array" aca="1" ref="BA309" ca="1">INDEX($J$3:$J$10001,MATCH(AZ309,$J$3:$J$10004,0)-1)</f>
        <v>1100</v>
      </c>
      <c r="BB309">
        <f t="shared" ca="1" si="90"/>
        <v>320</v>
      </c>
      <c r="BC309">
        <f t="shared" ca="1" si="90"/>
        <v>300</v>
      </c>
      <c r="BD309">
        <f t="shared" ca="1" si="89"/>
        <v>20</v>
      </c>
      <c r="BE309">
        <f t="shared" ca="1" si="82"/>
        <v>305.04686359999999</v>
      </c>
      <c r="BF309">
        <f t="shared" ca="1" si="86"/>
        <v>315.19601059292143</v>
      </c>
      <c r="BG309">
        <f t="shared" ca="1" si="83"/>
        <v>315.19601059292143</v>
      </c>
      <c r="BH309" cm="1">
        <f t="array" aca="1" ref="BH309" ca="1">_xlfn.LET(_xlpm.rozsah, $J$3:$J$10001,_xlpm.podminka, (_xlpm.rozsah&gt;E309)*(ISNUMBER(_xlpm.rozsah)),_xlpm.indexy, IF(_xlpm.podminka, ROW(_xlpm.rozsah)-MIN(ROW(_xlpm.rozsah))+1),_xlpm.prvni, MIN(_xlpm.indexy),_xlpm.finalni, IF(_xlpm.prvni=1, 2, _xlpm.prvni),INDEX(_xlpm.rozsah, _xlpm.finalni))</f>
        <v>1200</v>
      </c>
      <c r="BI309" cm="1">
        <f t="array" aca="1" ref="BI309" ca="1">INDEX($J$3:$J$10001,MATCH(BH309,$J$3:$J$10004,0)-1)</f>
        <v>1100</v>
      </c>
      <c r="BJ309">
        <f t="shared" ca="1" si="91"/>
        <v>320</v>
      </c>
      <c r="BK309">
        <f t="shared" ca="1" si="91"/>
        <v>300</v>
      </c>
      <c r="BL309">
        <f t="shared" ca="1" si="87"/>
        <v>20</v>
      </c>
      <c r="BM309">
        <f t="shared" ca="1" si="84"/>
        <v>304.80398940707857</v>
      </c>
    </row>
    <row r="310" spans="1:65" x14ac:dyDescent="0.25">
      <c r="A310" s="64">
        <v>307</v>
      </c>
      <c r="B310" s="64">
        <v>31</v>
      </c>
      <c r="C310" s="64">
        <v>10</v>
      </c>
      <c r="D310" s="18">
        <v>307</v>
      </c>
      <c r="E310" s="21">
        <f t="shared" ca="1" si="77"/>
        <v>1175.980052964607</v>
      </c>
      <c r="F310" s="22">
        <f t="shared" ca="1" si="78"/>
        <v>31.519601059292146</v>
      </c>
      <c r="G310" s="23">
        <v>307</v>
      </c>
      <c r="H310" s="24">
        <f t="shared" ca="1" si="79"/>
        <v>1174.765682</v>
      </c>
      <c r="I310" s="25">
        <f t="shared" ca="1" si="80"/>
        <v>31.495313639999999</v>
      </c>
      <c r="J310" s="155"/>
      <c r="K310" s="155"/>
      <c r="L310" s="129">
        <f t="shared" si="85"/>
        <v>0</v>
      </c>
      <c r="AX310">
        <f t="shared" ca="1" si="88"/>
        <v>314.95313640000001</v>
      </c>
      <c r="AY310">
        <f t="shared" ca="1" si="81"/>
        <v>314.95313640000001</v>
      </c>
      <c r="AZ310" cm="1">
        <f t="array" aca="1" ref="AZ310" ca="1">_xlfn.LET(_xlpm.rozsah, $J$3:$J$10001,_xlpm.podminka, (_xlpm.rozsah&gt;H310)*(ISNUMBER(_xlpm.rozsah)),_xlpm.indexy, IF(_xlpm.podminka, ROW(_xlpm.rozsah)-MIN(ROW(_xlpm.rozsah))+1),_xlpm.prvni, MIN(_xlpm.indexy),_xlpm.finalni, IF(_xlpm.prvni=1, 2, _xlpm.prvni),INDEX(_xlpm.rozsah, _xlpm.finalni))</f>
        <v>1200</v>
      </c>
      <c r="BA310" cm="1">
        <f t="array" aca="1" ref="BA310" ca="1">INDEX($J$3:$J$10001,MATCH(AZ310,$J$3:$J$10004,0)-1)</f>
        <v>1100</v>
      </c>
      <c r="BB310">
        <f t="shared" ca="1" si="90"/>
        <v>320</v>
      </c>
      <c r="BC310">
        <f t="shared" ca="1" si="90"/>
        <v>300</v>
      </c>
      <c r="BD310">
        <f t="shared" ca="1" si="89"/>
        <v>20</v>
      </c>
      <c r="BE310">
        <f t="shared" ca="1" si="82"/>
        <v>305.04686359999999</v>
      </c>
      <c r="BF310">
        <f t="shared" ca="1" si="86"/>
        <v>315.19601059292143</v>
      </c>
      <c r="BG310">
        <f t="shared" ca="1" si="83"/>
        <v>315.19601059292143</v>
      </c>
      <c r="BH310" cm="1">
        <f t="array" aca="1" ref="BH310" ca="1">_xlfn.LET(_xlpm.rozsah, $J$3:$J$10001,_xlpm.podminka, (_xlpm.rozsah&gt;E310)*(ISNUMBER(_xlpm.rozsah)),_xlpm.indexy, IF(_xlpm.podminka, ROW(_xlpm.rozsah)-MIN(ROW(_xlpm.rozsah))+1),_xlpm.prvni, MIN(_xlpm.indexy),_xlpm.finalni, IF(_xlpm.prvni=1, 2, _xlpm.prvni),INDEX(_xlpm.rozsah, _xlpm.finalni))</f>
        <v>1200</v>
      </c>
      <c r="BI310" cm="1">
        <f t="array" aca="1" ref="BI310" ca="1">INDEX($J$3:$J$10001,MATCH(BH310,$J$3:$J$10004,0)-1)</f>
        <v>1100</v>
      </c>
      <c r="BJ310">
        <f t="shared" ca="1" si="91"/>
        <v>320</v>
      </c>
      <c r="BK310">
        <f t="shared" ca="1" si="91"/>
        <v>300</v>
      </c>
      <c r="BL310">
        <f t="shared" ca="1" si="87"/>
        <v>20</v>
      </c>
      <c r="BM310">
        <f t="shared" ca="1" si="84"/>
        <v>304.80398940707857</v>
      </c>
    </row>
    <row r="311" spans="1:65" x14ac:dyDescent="0.25">
      <c r="A311" s="64">
        <v>308</v>
      </c>
      <c r="B311" s="64">
        <v>43</v>
      </c>
      <c r="C311" s="64">
        <v>19</v>
      </c>
      <c r="D311" s="18">
        <v>308</v>
      </c>
      <c r="E311" s="21">
        <f t="shared" ca="1" si="77"/>
        <v>1360.2303960476806</v>
      </c>
      <c r="F311" s="22">
        <f t="shared" ca="1" si="78"/>
        <v>67.644377524905934</v>
      </c>
      <c r="G311" s="28">
        <v>308</v>
      </c>
      <c r="H311" s="24">
        <f t="shared" ca="1" si="79"/>
        <v>1358.545946</v>
      </c>
      <c r="I311" s="25">
        <f t="shared" ca="1" si="80"/>
        <v>67.612372973999996</v>
      </c>
      <c r="J311" s="155"/>
      <c r="K311" s="155"/>
      <c r="L311" s="129">
        <f t="shared" si="85"/>
        <v>0</v>
      </c>
      <c r="AX311">
        <f t="shared" ca="1" si="88"/>
        <v>355.85459459999998</v>
      </c>
      <c r="AY311">
        <f t="shared" ca="1" si="81"/>
        <v>355.85459459999998</v>
      </c>
      <c r="AZ311" cm="1">
        <f t="array" aca="1" ref="AZ311" ca="1">_xlfn.LET(_xlpm.rozsah, $J$3:$J$10001,_xlpm.podminka, (_xlpm.rozsah&gt;H311)*(ISNUMBER(_xlpm.rozsah)),_xlpm.indexy, IF(_xlpm.podminka, ROW(_xlpm.rozsah)-MIN(ROW(_xlpm.rozsah))+1),_xlpm.prvni, MIN(_xlpm.indexy),_xlpm.finalni, IF(_xlpm.prvni=1, 2, _xlpm.prvni),INDEX(_xlpm.rozsah, _xlpm.finalni))</f>
        <v>1400</v>
      </c>
      <c r="BA311" cm="1">
        <f t="array" aca="1" ref="BA311" ca="1">INDEX($J$3:$J$10001,MATCH(AZ311,$J$3:$J$10004,0)-1)</f>
        <v>1300</v>
      </c>
      <c r="BB311">
        <f t="shared" ca="1" si="90"/>
        <v>360</v>
      </c>
      <c r="BC311">
        <f t="shared" ca="1" si="90"/>
        <v>350</v>
      </c>
      <c r="BD311">
        <f t="shared" ca="1" si="89"/>
        <v>10</v>
      </c>
      <c r="BE311">
        <f t="shared" ca="1" si="82"/>
        <v>354.14540540000002</v>
      </c>
      <c r="BF311">
        <f t="shared" ca="1" si="86"/>
        <v>356.02303960476809</v>
      </c>
      <c r="BG311">
        <f t="shared" ca="1" si="83"/>
        <v>356.02303960476809</v>
      </c>
      <c r="BH311" cm="1">
        <f t="array" aca="1" ref="BH311" ca="1">_xlfn.LET(_xlpm.rozsah, $J$3:$J$10001,_xlpm.podminka, (_xlpm.rozsah&gt;E311)*(ISNUMBER(_xlpm.rozsah)),_xlpm.indexy, IF(_xlpm.podminka, ROW(_xlpm.rozsah)-MIN(ROW(_xlpm.rozsah))+1),_xlpm.prvni, MIN(_xlpm.indexy),_xlpm.finalni, IF(_xlpm.prvni=1, 2, _xlpm.prvni),INDEX(_xlpm.rozsah, _xlpm.finalni))</f>
        <v>1400</v>
      </c>
      <c r="BI311" cm="1">
        <f t="array" aca="1" ref="BI311" ca="1">INDEX($J$3:$J$10001,MATCH(BH311,$J$3:$J$10004,0)-1)</f>
        <v>1300</v>
      </c>
      <c r="BJ311">
        <f t="shared" ca="1" si="91"/>
        <v>360</v>
      </c>
      <c r="BK311">
        <f t="shared" ca="1" si="91"/>
        <v>350</v>
      </c>
      <c r="BL311">
        <f t="shared" ca="1" si="87"/>
        <v>10</v>
      </c>
      <c r="BM311">
        <f t="shared" ca="1" si="84"/>
        <v>353.97696039523191</v>
      </c>
    </row>
    <row r="312" spans="1:65" x14ac:dyDescent="0.25">
      <c r="A312" s="64">
        <v>309</v>
      </c>
      <c r="B312" s="64">
        <v>49</v>
      </c>
      <c r="C312" s="64">
        <v>63</v>
      </c>
      <c r="D312" s="18">
        <v>309</v>
      </c>
      <c r="E312" s="21">
        <f t="shared" ca="1" si="77"/>
        <v>1452.3555675892176</v>
      </c>
      <c r="F312" s="22">
        <f t="shared" ca="1" si="78"/>
        <v>226.8</v>
      </c>
      <c r="G312" s="23">
        <v>309</v>
      </c>
      <c r="H312" s="24">
        <f t="shared" ca="1" si="79"/>
        <v>1450.436078</v>
      </c>
      <c r="I312" s="25">
        <f t="shared" ca="1" si="80"/>
        <v>226.8</v>
      </c>
      <c r="J312" s="155"/>
      <c r="K312" s="155"/>
      <c r="L312" s="129">
        <f t="shared" si="85"/>
        <v>0</v>
      </c>
      <c r="AX312">
        <f t="shared" ca="1" si="88"/>
        <v>360</v>
      </c>
      <c r="AY312">
        <f t="shared" ca="1" si="81"/>
        <v>360</v>
      </c>
      <c r="AZ312" cm="1">
        <f t="array" aca="1" ref="AZ312" ca="1">_xlfn.LET(_xlpm.rozsah, $J$3:$J$10001,_xlpm.podminka, (_xlpm.rozsah&gt;H312)*(ISNUMBER(_xlpm.rozsah)),_xlpm.indexy, IF(_xlpm.podminka, ROW(_xlpm.rozsah)-MIN(ROW(_xlpm.rozsah))+1),_xlpm.prvni, MIN(_xlpm.indexy),_xlpm.finalni, IF(_xlpm.prvni=1, 2, _xlpm.prvni),INDEX(_xlpm.rozsah, _xlpm.finalni))</f>
        <v>1500</v>
      </c>
      <c r="BA312" cm="1">
        <f t="array" aca="1" ref="BA312" ca="1">INDEX($J$3:$J$10001,MATCH(AZ312,$J$3:$J$10004,0)-1)</f>
        <v>1400</v>
      </c>
      <c r="BB312">
        <f t="shared" ca="1" si="90"/>
        <v>360</v>
      </c>
      <c r="BC312">
        <f t="shared" ca="1" si="90"/>
        <v>360</v>
      </c>
      <c r="BD312">
        <f t="shared" ca="1" si="89"/>
        <v>0</v>
      </c>
      <c r="BE312">
        <f t="shared" ca="1" si="82"/>
        <v>360</v>
      </c>
      <c r="BF312">
        <f t="shared" ca="1" si="86"/>
        <v>360</v>
      </c>
      <c r="BG312">
        <f t="shared" ca="1" si="83"/>
        <v>360</v>
      </c>
      <c r="BH312" cm="1">
        <f t="array" aca="1" ref="BH312" ca="1">_xlfn.LET(_xlpm.rozsah, $J$3:$J$10001,_xlpm.podminka, (_xlpm.rozsah&gt;E312)*(ISNUMBER(_xlpm.rozsah)),_xlpm.indexy, IF(_xlpm.podminka, ROW(_xlpm.rozsah)-MIN(ROW(_xlpm.rozsah))+1),_xlpm.prvni, MIN(_xlpm.indexy),_xlpm.finalni, IF(_xlpm.prvni=1, 2, _xlpm.prvni),INDEX(_xlpm.rozsah, _xlpm.finalni))</f>
        <v>1500</v>
      </c>
      <c r="BI312" cm="1">
        <f t="array" aca="1" ref="BI312" ca="1">INDEX($J$3:$J$10001,MATCH(BH312,$J$3:$J$10004,0)-1)</f>
        <v>1400</v>
      </c>
      <c r="BJ312">
        <f t="shared" ca="1" si="91"/>
        <v>360</v>
      </c>
      <c r="BK312">
        <f t="shared" ca="1" si="91"/>
        <v>360</v>
      </c>
      <c r="BL312">
        <f t="shared" ca="1" si="87"/>
        <v>0</v>
      </c>
      <c r="BM312">
        <f t="shared" ca="1" si="84"/>
        <v>360</v>
      </c>
    </row>
    <row r="313" spans="1:65" x14ac:dyDescent="0.25">
      <c r="A313" s="64">
        <v>310</v>
      </c>
      <c r="B313" s="64">
        <v>78</v>
      </c>
      <c r="C313" s="64">
        <v>61</v>
      </c>
      <c r="D313" s="18">
        <v>310</v>
      </c>
      <c r="E313" s="21">
        <f t="shared" ca="1" si="77"/>
        <v>1897.6272300399792</v>
      </c>
      <c r="F313" s="22">
        <f t="shared" ca="1" si="78"/>
        <v>193.00605624485416</v>
      </c>
      <c r="G313" s="28">
        <v>310</v>
      </c>
      <c r="H313" s="24">
        <f t="shared" ca="1" si="79"/>
        <v>1894.5717159999999</v>
      </c>
      <c r="I313" s="25">
        <f t="shared" ca="1" si="80"/>
        <v>193.32291305080003</v>
      </c>
      <c r="J313" s="155"/>
      <c r="K313" s="155"/>
      <c r="L313" s="129">
        <f t="shared" si="85"/>
        <v>0</v>
      </c>
      <c r="AX313">
        <f t="shared" ca="1" si="88"/>
        <v>316.92280828000003</v>
      </c>
      <c r="AY313">
        <f t="shared" ca="1" si="81"/>
        <v>332.07719171999997</v>
      </c>
      <c r="AZ313" cm="1">
        <f t="array" aca="1" ref="AZ313" ca="1">_xlfn.LET(_xlpm.rozsah, $J$3:$J$10001,_xlpm.podminka, (_xlpm.rozsah&gt;H313)*(ISNUMBER(_xlpm.rozsah)),_xlpm.indexy, IF(_xlpm.podminka, ROW(_xlpm.rozsah)-MIN(ROW(_xlpm.rozsah))+1),_xlpm.prvni, MIN(_xlpm.indexy),_xlpm.finalni, IF(_xlpm.prvni=1, 2, _xlpm.prvni),INDEX(_xlpm.rozsah, _xlpm.finalni))</f>
        <v>1900</v>
      </c>
      <c r="BA313" cm="1">
        <f t="array" aca="1" ref="BA313" ca="1">INDEX($J$3:$J$10001,MATCH(AZ313,$J$3:$J$10004,0)-1)</f>
        <v>1800</v>
      </c>
      <c r="BB313">
        <f t="shared" ca="1" si="90"/>
        <v>316</v>
      </c>
      <c r="BC313">
        <f t="shared" ca="1" si="90"/>
        <v>333</v>
      </c>
      <c r="BD313">
        <f t="shared" ca="1" si="89"/>
        <v>-17</v>
      </c>
      <c r="BE313">
        <f t="shared" ca="1" si="82"/>
        <v>316.92280828000003</v>
      </c>
      <c r="BF313">
        <f t="shared" ca="1" si="86"/>
        <v>316.40337089320354</v>
      </c>
      <c r="BG313">
        <f t="shared" ca="1" si="83"/>
        <v>332.59662910679646</v>
      </c>
      <c r="BH313" cm="1">
        <f t="array" aca="1" ref="BH313" ca="1">_xlfn.LET(_xlpm.rozsah, $J$3:$J$10001,_xlpm.podminka, (_xlpm.rozsah&gt;E313)*(ISNUMBER(_xlpm.rozsah)),_xlpm.indexy, IF(_xlpm.podminka, ROW(_xlpm.rozsah)-MIN(ROW(_xlpm.rozsah))+1),_xlpm.prvni, MIN(_xlpm.indexy),_xlpm.finalni, IF(_xlpm.prvni=1, 2, _xlpm.prvni),INDEX(_xlpm.rozsah, _xlpm.finalni))</f>
        <v>1900</v>
      </c>
      <c r="BI313" cm="1">
        <f t="array" aca="1" ref="BI313" ca="1">INDEX($J$3:$J$10001,MATCH(BH313,$J$3:$J$10004,0)-1)</f>
        <v>1800</v>
      </c>
      <c r="BJ313">
        <f t="shared" ca="1" si="91"/>
        <v>316</v>
      </c>
      <c r="BK313">
        <f t="shared" ca="1" si="91"/>
        <v>333</v>
      </c>
      <c r="BL313">
        <f t="shared" ca="1" si="87"/>
        <v>-17</v>
      </c>
      <c r="BM313">
        <f t="shared" ca="1" si="84"/>
        <v>316.40337089320354</v>
      </c>
    </row>
    <row r="314" spans="1:65" x14ac:dyDescent="0.25">
      <c r="A314" s="64">
        <v>311</v>
      </c>
      <c r="B314" s="64">
        <v>78</v>
      </c>
      <c r="C314" s="64">
        <v>46</v>
      </c>
      <c r="D314" s="18">
        <v>311</v>
      </c>
      <c r="E314" s="21">
        <f t="shared" ca="1" si="77"/>
        <v>1897.6272300399792</v>
      </c>
      <c r="F314" s="22">
        <f t="shared" ca="1" si="78"/>
        <v>145.54555061087365</v>
      </c>
      <c r="G314" s="23">
        <v>311</v>
      </c>
      <c r="H314" s="24">
        <f t="shared" ca="1" si="79"/>
        <v>1894.5717159999999</v>
      </c>
      <c r="I314" s="25">
        <f t="shared" ca="1" si="80"/>
        <v>145.7844918088</v>
      </c>
      <c r="J314" s="155"/>
      <c r="K314" s="155"/>
      <c r="L314" s="129">
        <f t="shared" si="85"/>
        <v>0</v>
      </c>
      <c r="AX314">
        <f t="shared" ca="1" si="88"/>
        <v>316.92280828000003</v>
      </c>
      <c r="AY314">
        <f t="shared" ca="1" si="81"/>
        <v>332.07719171999997</v>
      </c>
      <c r="AZ314" cm="1">
        <f t="array" aca="1" ref="AZ314" ca="1">_xlfn.LET(_xlpm.rozsah, $J$3:$J$10001,_xlpm.podminka, (_xlpm.rozsah&gt;H314)*(ISNUMBER(_xlpm.rozsah)),_xlpm.indexy, IF(_xlpm.podminka, ROW(_xlpm.rozsah)-MIN(ROW(_xlpm.rozsah))+1),_xlpm.prvni, MIN(_xlpm.indexy),_xlpm.finalni, IF(_xlpm.prvni=1, 2, _xlpm.prvni),INDEX(_xlpm.rozsah, _xlpm.finalni))</f>
        <v>1900</v>
      </c>
      <c r="BA314" cm="1">
        <f t="array" aca="1" ref="BA314" ca="1">INDEX($J$3:$J$10001,MATCH(AZ314,$J$3:$J$10004,0)-1)</f>
        <v>1800</v>
      </c>
      <c r="BB314">
        <f t="shared" ca="1" si="90"/>
        <v>316</v>
      </c>
      <c r="BC314">
        <f t="shared" ca="1" si="90"/>
        <v>333</v>
      </c>
      <c r="BD314">
        <f t="shared" ca="1" si="89"/>
        <v>-17</v>
      </c>
      <c r="BE314">
        <f t="shared" ca="1" si="82"/>
        <v>316.92280828000003</v>
      </c>
      <c r="BF314">
        <f t="shared" ca="1" si="86"/>
        <v>316.40337089320354</v>
      </c>
      <c r="BG314">
        <f t="shared" ca="1" si="83"/>
        <v>332.59662910679646</v>
      </c>
      <c r="BH314" cm="1">
        <f t="array" aca="1" ref="BH314" ca="1">_xlfn.LET(_xlpm.rozsah, $J$3:$J$10001,_xlpm.podminka, (_xlpm.rozsah&gt;E314)*(ISNUMBER(_xlpm.rozsah)),_xlpm.indexy, IF(_xlpm.podminka, ROW(_xlpm.rozsah)-MIN(ROW(_xlpm.rozsah))+1),_xlpm.prvni, MIN(_xlpm.indexy),_xlpm.finalni, IF(_xlpm.prvni=1, 2, _xlpm.prvni),INDEX(_xlpm.rozsah, _xlpm.finalni))</f>
        <v>1900</v>
      </c>
      <c r="BI314" cm="1">
        <f t="array" aca="1" ref="BI314" ca="1">INDEX($J$3:$J$10001,MATCH(BH314,$J$3:$J$10004,0)-1)</f>
        <v>1800</v>
      </c>
      <c r="BJ314">
        <f t="shared" ca="1" si="91"/>
        <v>316</v>
      </c>
      <c r="BK314">
        <f t="shared" ca="1" si="91"/>
        <v>333</v>
      </c>
      <c r="BL314">
        <f t="shared" ca="1" si="87"/>
        <v>-17</v>
      </c>
      <c r="BM314">
        <f t="shared" ca="1" si="84"/>
        <v>316.40337089320354</v>
      </c>
    </row>
    <row r="315" spans="1:65" x14ac:dyDescent="0.25">
      <c r="A315" s="64">
        <v>312</v>
      </c>
      <c r="B315" s="64">
        <v>66</v>
      </c>
      <c r="C315" s="64">
        <v>65</v>
      </c>
      <c r="D315" s="18">
        <v>312</v>
      </c>
      <c r="E315" s="21">
        <f t="shared" ca="1" si="77"/>
        <v>1713.3768869569053</v>
      </c>
      <c r="F315" s="22">
        <f t="shared" ca="1" si="78"/>
        <v>226.02185399126196</v>
      </c>
      <c r="G315" s="28">
        <v>312</v>
      </c>
      <c r="H315" s="24">
        <f t="shared" ca="1" si="79"/>
        <v>1710.7914519999999</v>
      </c>
      <c r="I315" s="25">
        <f t="shared" ca="1" si="80"/>
        <v>226.307544554</v>
      </c>
      <c r="J315" s="155"/>
      <c r="K315" s="155"/>
      <c r="L315" s="129">
        <f t="shared" si="85"/>
        <v>0</v>
      </c>
      <c r="AX315">
        <f t="shared" ca="1" si="88"/>
        <v>348.16545316000003</v>
      </c>
      <c r="AY315">
        <f t="shared" ca="1" si="81"/>
        <v>334.83454683999997</v>
      </c>
      <c r="AZ315" cm="1">
        <f t="array" aca="1" ref="AZ315" ca="1">_xlfn.LET(_xlpm.rozsah, $J$3:$J$10001,_xlpm.podminka, (_xlpm.rozsah&gt;H315)*(ISNUMBER(_xlpm.rozsah)),_xlpm.indexy, IF(_xlpm.podminka, ROW(_xlpm.rozsah)-MIN(ROW(_xlpm.rozsah))+1),_xlpm.prvni, MIN(_xlpm.indexy),_xlpm.finalni, IF(_xlpm.prvni=1, 2, _xlpm.prvni),INDEX(_xlpm.rozsah, _xlpm.finalni))</f>
        <v>1800</v>
      </c>
      <c r="BA315" cm="1">
        <f t="array" aca="1" ref="BA315" ca="1">INDEX($J$3:$J$10001,MATCH(AZ315,$J$3:$J$10004,0)-1)</f>
        <v>1700</v>
      </c>
      <c r="BB315">
        <f t="shared" ca="1" si="90"/>
        <v>333</v>
      </c>
      <c r="BC315">
        <f t="shared" ca="1" si="90"/>
        <v>350</v>
      </c>
      <c r="BD315">
        <f t="shared" ca="1" si="89"/>
        <v>-17</v>
      </c>
      <c r="BE315">
        <f t="shared" ca="1" si="82"/>
        <v>348.16545316000003</v>
      </c>
      <c r="BF315">
        <f t="shared" ca="1" si="86"/>
        <v>347.7259292173261</v>
      </c>
      <c r="BG315">
        <f t="shared" ca="1" si="83"/>
        <v>335.2740707826739</v>
      </c>
      <c r="BH315" cm="1">
        <f t="array" aca="1" ref="BH315" ca="1">_xlfn.LET(_xlpm.rozsah, $J$3:$J$10001,_xlpm.podminka, (_xlpm.rozsah&gt;E315)*(ISNUMBER(_xlpm.rozsah)),_xlpm.indexy, IF(_xlpm.podminka, ROW(_xlpm.rozsah)-MIN(ROW(_xlpm.rozsah))+1),_xlpm.prvni, MIN(_xlpm.indexy),_xlpm.finalni, IF(_xlpm.prvni=1, 2, _xlpm.prvni),INDEX(_xlpm.rozsah, _xlpm.finalni))</f>
        <v>1800</v>
      </c>
      <c r="BI315" cm="1">
        <f t="array" aca="1" ref="BI315" ca="1">INDEX($J$3:$J$10001,MATCH(BH315,$J$3:$J$10004,0)-1)</f>
        <v>1700</v>
      </c>
      <c r="BJ315">
        <f t="shared" ca="1" si="91"/>
        <v>333</v>
      </c>
      <c r="BK315">
        <f t="shared" ca="1" si="91"/>
        <v>350</v>
      </c>
      <c r="BL315">
        <f t="shared" ca="1" si="87"/>
        <v>-17</v>
      </c>
      <c r="BM315">
        <f t="shared" ca="1" si="84"/>
        <v>347.7259292173261</v>
      </c>
    </row>
    <row r="316" spans="1:65" x14ac:dyDescent="0.25">
      <c r="A316" s="64">
        <v>313</v>
      </c>
      <c r="B316" s="64">
        <v>78</v>
      </c>
      <c r="C316" s="64">
        <v>97</v>
      </c>
      <c r="D316" s="18">
        <v>313</v>
      </c>
      <c r="E316" s="21">
        <f t="shared" ca="1" si="77"/>
        <v>1897.6272300399792</v>
      </c>
      <c r="F316" s="22">
        <f t="shared" ca="1" si="78"/>
        <v>306.91126976640743</v>
      </c>
      <c r="G316" s="23">
        <v>313</v>
      </c>
      <c r="H316" s="24">
        <f t="shared" ca="1" si="79"/>
        <v>1894.5717159999999</v>
      </c>
      <c r="I316" s="25">
        <f t="shared" ca="1" si="80"/>
        <v>307.41512403160004</v>
      </c>
      <c r="J316" s="155"/>
      <c r="K316" s="155"/>
      <c r="L316" s="129">
        <f t="shared" si="85"/>
        <v>0</v>
      </c>
      <c r="AX316">
        <f t="shared" ca="1" si="88"/>
        <v>316.92280828000003</v>
      </c>
      <c r="AY316">
        <f t="shared" ca="1" si="81"/>
        <v>332.07719171999997</v>
      </c>
      <c r="AZ316" cm="1">
        <f t="array" aca="1" ref="AZ316" ca="1">_xlfn.LET(_xlpm.rozsah, $J$3:$J$10001,_xlpm.podminka, (_xlpm.rozsah&gt;H316)*(ISNUMBER(_xlpm.rozsah)),_xlpm.indexy, IF(_xlpm.podminka, ROW(_xlpm.rozsah)-MIN(ROW(_xlpm.rozsah))+1),_xlpm.prvni, MIN(_xlpm.indexy),_xlpm.finalni, IF(_xlpm.prvni=1, 2, _xlpm.prvni),INDEX(_xlpm.rozsah, _xlpm.finalni))</f>
        <v>1900</v>
      </c>
      <c r="BA316" cm="1">
        <f t="array" aca="1" ref="BA316" ca="1">INDEX($J$3:$J$10001,MATCH(AZ316,$J$3:$J$10004,0)-1)</f>
        <v>1800</v>
      </c>
      <c r="BB316">
        <f t="shared" ca="1" si="90"/>
        <v>316</v>
      </c>
      <c r="BC316">
        <f t="shared" ca="1" si="90"/>
        <v>333</v>
      </c>
      <c r="BD316">
        <f t="shared" ca="1" si="89"/>
        <v>-17</v>
      </c>
      <c r="BE316">
        <f t="shared" ca="1" si="82"/>
        <v>316.92280828000003</v>
      </c>
      <c r="BF316">
        <f t="shared" ca="1" si="86"/>
        <v>316.40337089320354</v>
      </c>
      <c r="BG316">
        <f t="shared" ca="1" si="83"/>
        <v>332.59662910679646</v>
      </c>
      <c r="BH316" cm="1">
        <f t="array" aca="1" ref="BH316" ca="1">_xlfn.LET(_xlpm.rozsah, $J$3:$J$10001,_xlpm.podminka, (_xlpm.rozsah&gt;E316)*(ISNUMBER(_xlpm.rozsah)),_xlpm.indexy, IF(_xlpm.podminka, ROW(_xlpm.rozsah)-MIN(ROW(_xlpm.rozsah))+1),_xlpm.prvni, MIN(_xlpm.indexy),_xlpm.finalni, IF(_xlpm.prvni=1, 2, _xlpm.prvni),INDEX(_xlpm.rozsah, _xlpm.finalni))</f>
        <v>1900</v>
      </c>
      <c r="BI316" cm="1">
        <f t="array" aca="1" ref="BI316" ca="1">INDEX($J$3:$J$10001,MATCH(BH316,$J$3:$J$10004,0)-1)</f>
        <v>1800</v>
      </c>
      <c r="BJ316">
        <f t="shared" ca="1" si="91"/>
        <v>316</v>
      </c>
      <c r="BK316">
        <f t="shared" ca="1" si="91"/>
        <v>333</v>
      </c>
      <c r="BL316">
        <f t="shared" ca="1" si="87"/>
        <v>-17</v>
      </c>
      <c r="BM316">
        <f t="shared" ca="1" si="84"/>
        <v>316.40337089320354</v>
      </c>
    </row>
    <row r="317" spans="1:65" x14ac:dyDescent="0.25">
      <c r="A317" s="64">
        <v>314</v>
      </c>
      <c r="B317" s="64">
        <v>84</v>
      </c>
      <c r="C317" s="64">
        <v>63</v>
      </c>
      <c r="D317" s="18">
        <v>314</v>
      </c>
      <c r="E317" s="21">
        <f t="shared" ca="1" si="77"/>
        <v>1989.7524015815159</v>
      </c>
      <c r="F317" s="22">
        <f t="shared" ca="1" si="78"/>
        <v>190.03295792058321</v>
      </c>
      <c r="G317" s="28">
        <v>314</v>
      </c>
      <c r="H317" s="24">
        <f t="shared" ca="1" si="79"/>
        <v>1986.4618479999999</v>
      </c>
      <c r="I317" s="25">
        <f t="shared" ca="1" si="80"/>
        <v>190.3646457216</v>
      </c>
      <c r="J317" s="155"/>
      <c r="K317" s="155"/>
      <c r="L317" s="129">
        <f t="shared" si="85"/>
        <v>0</v>
      </c>
      <c r="AX317">
        <f t="shared" ca="1" si="88"/>
        <v>302.16610431999999</v>
      </c>
      <c r="AY317">
        <f t="shared" ca="1" si="81"/>
        <v>313.83389568000001</v>
      </c>
      <c r="AZ317" cm="1">
        <f t="array" aca="1" ref="AZ317" ca="1">_xlfn.LET(_xlpm.rozsah, $J$3:$J$10001,_xlpm.podminka, (_xlpm.rozsah&gt;H317)*(ISNUMBER(_xlpm.rozsah)),_xlpm.indexy, IF(_xlpm.podminka, ROW(_xlpm.rozsah)-MIN(ROW(_xlpm.rozsah))+1),_xlpm.prvni, MIN(_xlpm.indexy),_xlpm.finalni, IF(_xlpm.prvni=1, 2, _xlpm.prvni),INDEX(_xlpm.rozsah, _xlpm.finalni))</f>
        <v>2000</v>
      </c>
      <c r="BA317" cm="1">
        <f t="array" aca="1" ref="BA317" ca="1">INDEX($J$3:$J$10001,MATCH(AZ317,$J$3:$J$10004,0)-1)</f>
        <v>1900</v>
      </c>
      <c r="BB317">
        <f t="shared" ca="1" si="90"/>
        <v>300</v>
      </c>
      <c r="BC317">
        <f t="shared" ca="1" si="90"/>
        <v>316</v>
      </c>
      <c r="BD317">
        <f t="shared" ca="1" si="89"/>
        <v>-16</v>
      </c>
      <c r="BE317">
        <f t="shared" ca="1" si="82"/>
        <v>302.16610431999999</v>
      </c>
      <c r="BF317">
        <f t="shared" ca="1" si="86"/>
        <v>301.63961574695747</v>
      </c>
      <c r="BG317">
        <f t="shared" ca="1" si="83"/>
        <v>314.36038425304253</v>
      </c>
      <c r="BH317" cm="1">
        <f t="array" aca="1" ref="BH317" ca="1">_xlfn.LET(_xlpm.rozsah, $J$3:$J$10001,_xlpm.podminka, (_xlpm.rozsah&gt;E317)*(ISNUMBER(_xlpm.rozsah)),_xlpm.indexy, IF(_xlpm.podminka, ROW(_xlpm.rozsah)-MIN(ROW(_xlpm.rozsah))+1),_xlpm.prvni, MIN(_xlpm.indexy),_xlpm.finalni, IF(_xlpm.prvni=1, 2, _xlpm.prvni),INDEX(_xlpm.rozsah, _xlpm.finalni))</f>
        <v>2000</v>
      </c>
      <c r="BI317" cm="1">
        <f t="array" aca="1" ref="BI317" ca="1">INDEX($J$3:$J$10001,MATCH(BH317,$J$3:$J$10004,0)-1)</f>
        <v>1900</v>
      </c>
      <c r="BJ317">
        <f t="shared" ca="1" si="91"/>
        <v>300</v>
      </c>
      <c r="BK317">
        <f t="shared" ca="1" si="91"/>
        <v>316</v>
      </c>
      <c r="BL317">
        <f t="shared" ca="1" si="87"/>
        <v>-16</v>
      </c>
      <c r="BM317">
        <f t="shared" ca="1" si="84"/>
        <v>301.63961574695747</v>
      </c>
    </row>
    <row r="318" spans="1:65" x14ac:dyDescent="0.25">
      <c r="A318" s="64">
        <v>315</v>
      </c>
      <c r="B318" s="64">
        <v>57</v>
      </c>
      <c r="C318" s="64">
        <v>26</v>
      </c>
      <c r="D318" s="18">
        <v>315</v>
      </c>
      <c r="E318" s="21">
        <f t="shared" ca="1" si="77"/>
        <v>1575.1891296446001</v>
      </c>
      <c r="F318" s="22">
        <f t="shared" ca="1" si="78"/>
        <v>93.209016525848085</v>
      </c>
      <c r="G318" s="23">
        <v>315</v>
      </c>
      <c r="H318" s="24">
        <f t="shared" ca="1" si="79"/>
        <v>1572.9562539999997</v>
      </c>
      <c r="I318" s="25">
        <f t="shared" ca="1" si="80"/>
        <v>93.220627479200004</v>
      </c>
      <c r="J318" s="155"/>
      <c r="K318" s="155"/>
      <c r="L318" s="129">
        <f t="shared" si="85"/>
        <v>0</v>
      </c>
      <c r="AX318">
        <f t="shared" ca="1" si="88"/>
        <v>358.54087492000002</v>
      </c>
      <c r="AY318">
        <f t="shared" ca="1" si="81"/>
        <v>359.45912507999998</v>
      </c>
      <c r="AZ318" cm="1">
        <f t="array" aca="1" ref="AZ318" ca="1">_xlfn.LET(_xlpm.rozsah, $J$3:$J$10001,_xlpm.podminka, (_xlpm.rozsah&gt;H318)*(ISNUMBER(_xlpm.rozsah)),_xlpm.indexy, IF(_xlpm.podminka, ROW(_xlpm.rozsah)-MIN(ROW(_xlpm.rozsah))+1),_xlpm.prvni, MIN(_xlpm.indexy),_xlpm.finalni, IF(_xlpm.prvni=1, 2, _xlpm.prvni),INDEX(_xlpm.rozsah, _xlpm.finalni))</f>
        <v>1600</v>
      </c>
      <c r="BA318" cm="1">
        <f t="array" aca="1" ref="BA318" ca="1">INDEX($J$3:$J$10001,MATCH(AZ318,$J$3:$J$10004,0)-1)</f>
        <v>1500</v>
      </c>
      <c r="BB318">
        <f t="shared" ca="1" si="90"/>
        <v>358</v>
      </c>
      <c r="BC318">
        <f t="shared" ca="1" si="90"/>
        <v>360</v>
      </c>
      <c r="BD318">
        <f t="shared" ca="1" si="89"/>
        <v>-2</v>
      </c>
      <c r="BE318">
        <f t="shared" ca="1" si="82"/>
        <v>358.54087492000002</v>
      </c>
      <c r="BF318">
        <f t="shared" ca="1" si="86"/>
        <v>358.49621740710802</v>
      </c>
      <c r="BG318">
        <f t="shared" ca="1" si="83"/>
        <v>359.50378259289198</v>
      </c>
      <c r="BH318" cm="1">
        <f t="array" aca="1" ref="BH318" ca="1">_xlfn.LET(_xlpm.rozsah, $J$3:$J$10001,_xlpm.podminka, (_xlpm.rozsah&gt;E318)*(ISNUMBER(_xlpm.rozsah)),_xlpm.indexy, IF(_xlpm.podminka, ROW(_xlpm.rozsah)-MIN(ROW(_xlpm.rozsah))+1),_xlpm.prvni, MIN(_xlpm.indexy),_xlpm.finalni, IF(_xlpm.prvni=1, 2, _xlpm.prvni),INDEX(_xlpm.rozsah, _xlpm.finalni))</f>
        <v>1600</v>
      </c>
      <c r="BI318" cm="1">
        <f t="array" aca="1" ref="BI318" ca="1">INDEX($J$3:$J$10001,MATCH(BH318,$J$3:$J$10004,0)-1)</f>
        <v>1500</v>
      </c>
      <c r="BJ318">
        <f t="shared" ca="1" si="91"/>
        <v>358</v>
      </c>
      <c r="BK318">
        <f t="shared" ca="1" si="91"/>
        <v>360</v>
      </c>
      <c r="BL318">
        <f t="shared" ca="1" si="87"/>
        <v>-2</v>
      </c>
      <c r="BM318">
        <f t="shared" ca="1" si="84"/>
        <v>358.49621740710802</v>
      </c>
    </row>
    <row r="319" spans="1:65" x14ac:dyDescent="0.25">
      <c r="A319" s="64">
        <v>316</v>
      </c>
      <c r="B319" s="64">
        <v>36</v>
      </c>
      <c r="C319" s="64">
        <v>22</v>
      </c>
      <c r="D319" s="18">
        <v>316</v>
      </c>
      <c r="E319" s="21">
        <f t="shared" ca="1" si="77"/>
        <v>1252.7510292492211</v>
      </c>
      <c r="F319" s="22">
        <f t="shared" ca="1" si="78"/>
        <v>73.881567930448597</v>
      </c>
      <c r="G319" s="28">
        <v>316</v>
      </c>
      <c r="H319" s="24">
        <f t="shared" ca="1" si="79"/>
        <v>1251.340792</v>
      </c>
      <c r="I319" s="25">
        <f t="shared" ca="1" si="80"/>
        <v>73.788492271999999</v>
      </c>
      <c r="J319" s="155"/>
      <c r="K319" s="155"/>
      <c r="L319" s="129">
        <f t="shared" si="85"/>
        <v>0</v>
      </c>
      <c r="AX319">
        <f t="shared" ca="1" si="88"/>
        <v>335.40223759999998</v>
      </c>
      <c r="AY319">
        <f t="shared" ca="1" si="81"/>
        <v>335.40223759999998</v>
      </c>
      <c r="AZ319" cm="1">
        <f t="array" aca="1" ref="AZ319" ca="1">_xlfn.LET(_xlpm.rozsah, $J$3:$J$10001,_xlpm.podminka, (_xlpm.rozsah&gt;H319)*(ISNUMBER(_xlpm.rozsah)),_xlpm.indexy, IF(_xlpm.podminka, ROW(_xlpm.rozsah)-MIN(ROW(_xlpm.rozsah))+1),_xlpm.prvni, MIN(_xlpm.indexy),_xlpm.finalni, IF(_xlpm.prvni=1, 2, _xlpm.prvni),INDEX(_xlpm.rozsah, _xlpm.finalni))</f>
        <v>1300</v>
      </c>
      <c r="BA319" cm="1">
        <f t="array" aca="1" ref="BA319" ca="1">INDEX($J$3:$J$10001,MATCH(AZ319,$J$3:$J$10004,0)-1)</f>
        <v>1200</v>
      </c>
      <c r="BB319">
        <f t="shared" ca="1" si="90"/>
        <v>350</v>
      </c>
      <c r="BC319">
        <f t="shared" ca="1" si="90"/>
        <v>320</v>
      </c>
      <c r="BD319">
        <f t="shared" ca="1" si="89"/>
        <v>30</v>
      </c>
      <c r="BE319">
        <f t="shared" ca="1" si="82"/>
        <v>334.59776240000002</v>
      </c>
      <c r="BF319">
        <f t="shared" ca="1" si="86"/>
        <v>335.82530877476631</v>
      </c>
      <c r="BG319">
        <f t="shared" ca="1" si="83"/>
        <v>335.82530877476631</v>
      </c>
      <c r="BH319" cm="1">
        <f t="array" aca="1" ref="BH319" ca="1">_xlfn.LET(_xlpm.rozsah, $J$3:$J$10001,_xlpm.podminka, (_xlpm.rozsah&gt;E319)*(ISNUMBER(_xlpm.rozsah)),_xlpm.indexy, IF(_xlpm.podminka, ROW(_xlpm.rozsah)-MIN(ROW(_xlpm.rozsah))+1),_xlpm.prvni, MIN(_xlpm.indexy),_xlpm.finalni, IF(_xlpm.prvni=1, 2, _xlpm.prvni),INDEX(_xlpm.rozsah, _xlpm.finalni))</f>
        <v>1300</v>
      </c>
      <c r="BI319" cm="1">
        <f t="array" aca="1" ref="BI319" ca="1">INDEX($J$3:$J$10001,MATCH(BH319,$J$3:$J$10004,0)-1)</f>
        <v>1200</v>
      </c>
      <c r="BJ319">
        <f t="shared" ca="1" si="91"/>
        <v>350</v>
      </c>
      <c r="BK319">
        <f t="shared" ca="1" si="91"/>
        <v>320</v>
      </c>
      <c r="BL319">
        <f t="shared" ca="1" si="87"/>
        <v>30</v>
      </c>
      <c r="BM319">
        <f t="shared" ca="1" si="84"/>
        <v>334.17469122523369</v>
      </c>
    </row>
    <row r="320" spans="1:65" x14ac:dyDescent="0.25">
      <c r="A320" s="64">
        <v>317</v>
      </c>
      <c r="B320" s="64">
        <v>20</v>
      </c>
      <c r="C320" s="64">
        <v>34</v>
      </c>
      <c r="D320" s="18">
        <v>317</v>
      </c>
      <c r="E320" s="21">
        <f t="shared" ca="1" si="77"/>
        <v>1007.0839051384562</v>
      </c>
      <c r="F320" s="22">
        <f t="shared" ca="1" si="78"/>
        <v>98.840852774707528</v>
      </c>
      <c r="G320" s="23">
        <v>317</v>
      </c>
      <c r="H320" s="24">
        <f t="shared" ca="1" si="79"/>
        <v>1006.30044</v>
      </c>
      <c r="I320" s="25">
        <f t="shared" ca="1" si="80"/>
        <v>98.814214959999987</v>
      </c>
      <c r="J320" s="155"/>
      <c r="K320" s="155"/>
      <c r="L320" s="129">
        <f t="shared" si="85"/>
        <v>0</v>
      </c>
      <c r="AX320">
        <f t="shared" ca="1" si="88"/>
        <v>290.630044</v>
      </c>
      <c r="AY320">
        <f t="shared" ca="1" si="81"/>
        <v>290.630044</v>
      </c>
      <c r="AZ320" cm="1">
        <f t="array" aca="1" ref="AZ320" ca="1">_xlfn.LET(_xlpm.rozsah, $J$3:$J$10001,_xlpm.podminka, (_xlpm.rozsah&gt;H320)*(ISNUMBER(_xlpm.rozsah)),_xlpm.indexy, IF(_xlpm.podminka, ROW(_xlpm.rozsah)-MIN(ROW(_xlpm.rozsah))+1),_xlpm.prvni, MIN(_xlpm.indexy),_xlpm.finalni, IF(_xlpm.prvni=1, 2, _xlpm.prvni),INDEX(_xlpm.rozsah, _xlpm.finalni))</f>
        <v>1100</v>
      </c>
      <c r="BA320" cm="1">
        <f t="array" aca="1" ref="BA320" ca="1">INDEX($J$3:$J$10001,MATCH(AZ320,$J$3:$J$10004,0)-1)</f>
        <v>1000</v>
      </c>
      <c r="BB320">
        <f t="shared" ca="1" si="90"/>
        <v>300</v>
      </c>
      <c r="BC320">
        <f t="shared" ca="1" si="90"/>
        <v>290</v>
      </c>
      <c r="BD320">
        <f t="shared" ca="1" si="89"/>
        <v>10</v>
      </c>
      <c r="BE320">
        <f t="shared" ca="1" si="82"/>
        <v>299.369956</v>
      </c>
      <c r="BF320">
        <f t="shared" ca="1" si="86"/>
        <v>290.70839051384564</v>
      </c>
      <c r="BG320">
        <f t="shared" ca="1" si="83"/>
        <v>290.70839051384564</v>
      </c>
      <c r="BH320" cm="1">
        <f t="array" aca="1" ref="BH320" ca="1">_xlfn.LET(_xlpm.rozsah, $J$3:$J$10001,_xlpm.podminka, (_xlpm.rozsah&gt;E320)*(ISNUMBER(_xlpm.rozsah)),_xlpm.indexy, IF(_xlpm.podminka, ROW(_xlpm.rozsah)-MIN(ROW(_xlpm.rozsah))+1),_xlpm.prvni, MIN(_xlpm.indexy),_xlpm.finalni, IF(_xlpm.prvni=1, 2, _xlpm.prvni),INDEX(_xlpm.rozsah, _xlpm.finalni))</f>
        <v>1100</v>
      </c>
      <c r="BI320" cm="1">
        <f t="array" aca="1" ref="BI320" ca="1">INDEX($J$3:$J$10001,MATCH(BH320,$J$3:$J$10004,0)-1)</f>
        <v>1000</v>
      </c>
      <c r="BJ320">
        <f t="shared" ca="1" si="91"/>
        <v>300</v>
      </c>
      <c r="BK320">
        <f t="shared" ca="1" si="91"/>
        <v>290</v>
      </c>
      <c r="BL320">
        <f t="shared" ca="1" si="87"/>
        <v>10</v>
      </c>
      <c r="BM320">
        <f t="shared" ca="1" si="84"/>
        <v>299.29160948615436</v>
      </c>
    </row>
    <row r="321" spans="1:65" x14ac:dyDescent="0.25">
      <c r="A321" s="64">
        <v>318</v>
      </c>
      <c r="B321" s="64">
        <v>19</v>
      </c>
      <c r="C321" s="64">
        <v>8</v>
      </c>
      <c r="D321" s="18">
        <v>318</v>
      </c>
      <c r="E321" s="21">
        <f t="shared" ca="1" si="77"/>
        <v>991.72970988153338</v>
      </c>
      <c r="F321" s="22">
        <f t="shared" ca="1" si="78"/>
        <v>23.001513037156801</v>
      </c>
      <c r="G321" s="28">
        <v>318</v>
      </c>
      <c r="H321" s="24">
        <f t="shared" ca="1" si="79"/>
        <v>990.98541799999998</v>
      </c>
      <c r="I321" s="25">
        <f t="shared" ca="1" si="80"/>
        <v>22.983650032</v>
      </c>
      <c r="J321" s="155"/>
      <c r="K321" s="155"/>
      <c r="L321" s="129">
        <f t="shared" si="85"/>
        <v>0</v>
      </c>
      <c r="AX321">
        <f t="shared" ca="1" si="88"/>
        <v>287.29562540000001</v>
      </c>
      <c r="AY321">
        <f t="shared" ca="1" si="81"/>
        <v>287.29562540000001</v>
      </c>
      <c r="AZ321" cm="1">
        <f t="array" aca="1" ref="AZ321" ca="1">_xlfn.LET(_xlpm.rozsah, $J$3:$J$10001,_xlpm.podminka, (_xlpm.rozsah&gt;H321)*(ISNUMBER(_xlpm.rozsah)),_xlpm.indexy, IF(_xlpm.podminka, ROW(_xlpm.rozsah)-MIN(ROW(_xlpm.rozsah))+1),_xlpm.prvni, MIN(_xlpm.indexy),_xlpm.finalni, IF(_xlpm.prvni=1, 2, _xlpm.prvni),INDEX(_xlpm.rozsah, _xlpm.finalni))</f>
        <v>1000</v>
      </c>
      <c r="BA321" cm="1">
        <f t="array" aca="1" ref="BA321" ca="1">INDEX($J$3:$J$10001,MATCH(AZ321,$J$3:$J$10004,0)-1)</f>
        <v>900</v>
      </c>
      <c r="BB321">
        <f t="shared" ca="1" si="90"/>
        <v>290</v>
      </c>
      <c r="BC321">
        <f t="shared" ca="1" si="90"/>
        <v>260</v>
      </c>
      <c r="BD321">
        <f t="shared" ca="1" si="89"/>
        <v>30</v>
      </c>
      <c r="BE321">
        <f t="shared" ca="1" si="82"/>
        <v>262.70437459999999</v>
      </c>
      <c r="BF321">
        <f t="shared" ca="1" si="86"/>
        <v>287.51891296446001</v>
      </c>
      <c r="BG321">
        <f t="shared" ca="1" si="83"/>
        <v>287.51891296446001</v>
      </c>
      <c r="BH321" cm="1">
        <f t="array" aca="1" ref="BH321" ca="1">_xlfn.LET(_xlpm.rozsah, $J$3:$J$10001,_xlpm.podminka, (_xlpm.rozsah&gt;E321)*(ISNUMBER(_xlpm.rozsah)),_xlpm.indexy, IF(_xlpm.podminka, ROW(_xlpm.rozsah)-MIN(ROW(_xlpm.rozsah))+1),_xlpm.prvni, MIN(_xlpm.indexy),_xlpm.finalni, IF(_xlpm.prvni=1, 2, _xlpm.prvni),INDEX(_xlpm.rozsah, _xlpm.finalni))</f>
        <v>1000</v>
      </c>
      <c r="BI321" cm="1">
        <f t="array" aca="1" ref="BI321" ca="1">INDEX($J$3:$J$10001,MATCH(BH321,$J$3:$J$10004,0)-1)</f>
        <v>900</v>
      </c>
      <c r="BJ321">
        <f t="shared" ca="1" si="91"/>
        <v>290</v>
      </c>
      <c r="BK321">
        <f t="shared" ca="1" si="91"/>
        <v>260</v>
      </c>
      <c r="BL321">
        <f t="shared" ca="1" si="87"/>
        <v>30</v>
      </c>
      <c r="BM321">
        <f t="shared" ca="1" si="84"/>
        <v>262.48108703553999</v>
      </c>
    </row>
    <row r="322" spans="1:65" x14ac:dyDescent="0.25">
      <c r="A322" s="64">
        <v>319</v>
      </c>
      <c r="B322" s="64">
        <v>9</v>
      </c>
      <c r="C322" s="64">
        <v>10</v>
      </c>
      <c r="D322" s="18">
        <v>319</v>
      </c>
      <c r="E322" s="21">
        <f t="shared" ca="1" si="77"/>
        <v>838.18775731230528</v>
      </c>
      <c r="F322" s="22">
        <f t="shared" ca="1" si="78"/>
        <v>22.909387865615262</v>
      </c>
      <c r="G322" s="23">
        <v>319</v>
      </c>
      <c r="H322" s="24">
        <f t="shared" ca="1" si="79"/>
        <v>837.83519799999999</v>
      </c>
      <c r="I322" s="25">
        <f t="shared" ca="1" si="80"/>
        <v>22.891759899999997</v>
      </c>
      <c r="J322" s="155"/>
      <c r="K322" s="155"/>
      <c r="L322" s="129">
        <f t="shared" si="85"/>
        <v>0</v>
      </c>
      <c r="AX322">
        <f t="shared" ca="1" si="88"/>
        <v>228.917599</v>
      </c>
      <c r="AY322">
        <f t="shared" ca="1" si="81"/>
        <v>228.917599</v>
      </c>
      <c r="AZ322" cm="1">
        <f t="array" aca="1" ref="AZ322" ca="1">_xlfn.LET(_xlpm.rozsah, $J$3:$J$10001,_xlpm.podminka, (_xlpm.rozsah&gt;H322)*(ISNUMBER(_xlpm.rozsah)),_xlpm.indexy, IF(_xlpm.podminka, ROW(_xlpm.rozsah)-MIN(ROW(_xlpm.rozsah))+1),_xlpm.prvni, MIN(_xlpm.indexy),_xlpm.finalni, IF(_xlpm.prvni=1, 2, _xlpm.prvni),INDEX(_xlpm.rozsah, _xlpm.finalni))</f>
        <v>900</v>
      </c>
      <c r="BA322" cm="1">
        <f t="array" aca="1" ref="BA322" ca="1">INDEX($J$3:$J$10001,MATCH(AZ322,$J$3:$J$10004,0)-1)</f>
        <v>800</v>
      </c>
      <c r="BB322">
        <f t="shared" ca="1" si="90"/>
        <v>260</v>
      </c>
      <c r="BC322">
        <f t="shared" ca="1" si="90"/>
        <v>210</v>
      </c>
      <c r="BD322">
        <f t="shared" ca="1" si="89"/>
        <v>50</v>
      </c>
      <c r="BE322">
        <f t="shared" ca="1" si="82"/>
        <v>241.082401</v>
      </c>
      <c r="BF322">
        <f t="shared" ca="1" si="86"/>
        <v>229.09387865615264</v>
      </c>
      <c r="BG322">
        <f t="shared" ca="1" si="83"/>
        <v>229.09387865615264</v>
      </c>
      <c r="BH322" cm="1">
        <f t="array" aca="1" ref="BH322" ca="1">_xlfn.LET(_xlpm.rozsah, $J$3:$J$10001,_xlpm.podminka, (_xlpm.rozsah&gt;E322)*(ISNUMBER(_xlpm.rozsah)),_xlpm.indexy, IF(_xlpm.podminka, ROW(_xlpm.rozsah)-MIN(ROW(_xlpm.rozsah))+1),_xlpm.prvni, MIN(_xlpm.indexy),_xlpm.finalni, IF(_xlpm.prvni=1, 2, _xlpm.prvni),INDEX(_xlpm.rozsah, _xlpm.finalni))</f>
        <v>900</v>
      </c>
      <c r="BI322" cm="1">
        <f t="array" aca="1" ref="BI322" ca="1">INDEX($J$3:$J$10001,MATCH(BH322,$J$3:$J$10004,0)-1)</f>
        <v>800</v>
      </c>
      <c r="BJ322">
        <f t="shared" ca="1" si="91"/>
        <v>260</v>
      </c>
      <c r="BK322">
        <f t="shared" ca="1" si="91"/>
        <v>210</v>
      </c>
      <c r="BL322">
        <f t="shared" ca="1" si="87"/>
        <v>50</v>
      </c>
      <c r="BM322">
        <f t="shared" ca="1" si="84"/>
        <v>240.90612134384736</v>
      </c>
    </row>
    <row r="323" spans="1:65" x14ac:dyDescent="0.25">
      <c r="A323" s="64">
        <v>320</v>
      </c>
      <c r="B323" s="64">
        <v>5</v>
      </c>
      <c r="C323" s="64">
        <v>5</v>
      </c>
      <c r="D323" s="18">
        <v>320</v>
      </c>
      <c r="E323" s="21">
        <f t="shared" ca="1" si="77"/>
        <v>776.77097628461411</v>
      </c>
      <c r="F323" s="22">
        <f t="shared" ca="1" si="78"/>
        <v>9.8031292885384236</v>
      </c>
      <c r="G323" s="28">
        <v>320</v>
      </c>
      <c r="H323" s="24">
        <f t="shared" ca="1" si="79"/>
        <v>776.57511</v>
      </c>
      <c r="I323" s="25">
        <f t="shared" ca="1" si="80"/>
        <v>9.7972532999999995</v>
      </c>
      <c r="J323" s="155"/>
      <c r="K323" s="155"/>
      <c r="L323" s="129">
        <f t="shared" si="85"/>
        <v>0</v>
      </c>
      <c r="AX323">
        <f t="shared" ca="1" si="88"/>
        <v>195.945066</v>
      </c>
      <c r="AY323">
        <f t="shared" ca="1" si="81"/>
        <v>195.945066</v>
      </c>
      <c r="AZ323" cm="1">
        <f t="array" aca="1" ref="AZ323" ca="1">_xlfn.LET(_xlpm.rozsah, $J$3:$J$10001,_xlpm.podminka, (_xlpm.rozsah&gt;H323)*(ISNUMBER(_xlpm.rozsah)),_xlpm.indexy, IF(_xlpm.podminka, ROW(_xlpm.rozsah)-MIN(ROW(_xlpm.rozsah))+1),_xlpm.prvni, MIN(_xlpm.indexy),_xlpm.finalni, IF(_xlpm.prvni=1, 2, _xlpm.prvni),INDEX(_xlpm.rozsah, _xlpm.finalni))</f>
        <v>800</v>
      </c>
      <c r="BA323" cm="1">
        <f t="array" aca="1" ref="BA323" ca="1">INDEX($J$3:$J$10001,MATCH(AZ323,$J$3:$J$10004,0)-1)</f>
        <v>700</v>
      </c>
      <c r="BB323">
        <f t="shared" ca="1" si="90"/>
        <v>210</v>
      </c>
      <c r="BC323">
        <f t="shared" ca="1" si="90"/>
        <v>150</v>
      </c>
      <c r="BD323">
        <f t="shared" ca="1" si="89"/>
        <v>60</v>
      </c>
      <c r="BE323">
        <f t="shared" ca="1" si="82"/>
        <v>164.054934</v>
      </c>
      <c r="BF323">
        <f t="shared" ca="1" si="86"/>
        <v>196.06258577076846</v>
      </c>
      <c r="BG323">
        <f t="shared" ca="1" si="83"/>
        <v>196.06258577076846</v>
      </c>
      <c r="BH323" cm="1">
        <f t="array" aca="1" ref="BH323" ca="1">_xlfn.LET(_xlpm.rozsah, $J$3:$J$10001,_xlpm.podminka, (_xlpm.rozsah&gt;E323)*(ISNUMBER(_xlpm.rozsah)),_xlpm.indexy, IF(_xlpm.podminka, ROW(_xlpm.rozsah)-MIN(ROW(_xlpm.rozsah))+1),_xlpm.prvni, MIN(_xlpm.indexy),_xlpm.finalni, IF(_xlpm.prvni=1, 2, _xlpm.prvni),INDEX(_xlpm.rozsah, _xlpm.finalni))</f>
        <v>800</v>
      </c>
      <c r="BI323" cm="1">
        <f t="array" aca="1" ref="BI323" ca="1">INDEX($J$3:$J$10001,MATCH(BH323,$J$3:$J$10004,0)-1)</f>
        <v>700</v>
      </c>
      <c r="BJ323">
        <f t="shared" ca="1" si="91"/>
        <v>210</v>
      </c>
      <c r="BK323">
        <f t="shared" ca="1" si="91"/>
        <v>150</v>
      </c>
      <c r="BL323">
        <f t="shared" ca="1" si="87"/>
        <v>60</v>
      </c>
      <c r="BM323">
        <f t="shared" ca="1" si="84"/>
        <v>163.93741422923154</v>
      </c>
    </row>
    <row r="324" spans="1:65" x14ac:dyDescent="0.25">
      <c r="A324" s="64">
        <v>321</v>
      </c>
      <c r="B324" s="64">
        <v>7</v>
      </c>
      <c r="C324" s="64">
        <v>11</v>
      </c>
      <c r="D324" s="18">
        <v>321</v>
      </c>
      <c r="E324" s="21">
        <f t="shared" ref="E324:E387" ca="1" si="92">(B324/100)*($AC$8 - $AC$11)+$AC$11</f>
        <v>807.47936679845964</v>
      </c>
      <c r="F324" s="22">
        <f t="shared" ref="F324:F387" ca="1" si="93">(C324*BF324)/100</f>
        <v>23.51136517391528</v>
      </c>
      <c r="G324" s="23">
        <v>321</v>
      </c>
      <c r="H324" s="24">
        <f t="shared" ref="H324:H387" ca="1" si="94">(B324/100)*($AF$8 - $AF$11)+$AF$11</f>
        <v>807.20515399999999</v>
      </c>
      <c r="I324" s="25">
        <f t="shared" ref="I324:I387" ca="1" si="95">(C324*AX324)/100</f>
        <v>23.496283469999998</v>
      </c>
      <c r="J324" s="155"/>
      <c r="K324" s="155"/>
      <c r="L324" s="129">
        <f t="shared" si="85"/>
        <v>0</v>
      </c>
      <c r="AX324">
        <f t="shared" ca="1" si="88"/>
        <v>213.602577</v>
      </c>
      <c r="AY324">
        <f t="shared" ref="AY324:AY387" ca="1" si="96">MIN(BB324:BC324)+((H324-MIN(AZ324:BA324))/(MAX(AZ324:BA324)-MIN(AZ324:BA324)))*(MAX(BB324:BC324)-MIN(BB324:BC324))</f>
        <v>213.602577</v>
      </c>
      <c r="AZ324" cm="1">
        <f t="array" aca="1" ref="AZ324" ca="1">_xlfn.LET(_xlpm.rozsah, $J$3:$J$10001,_xlpm.podminka, (_xlpm.rozsah&gt;H324)*(ISNUMBER(_xlpm.rozsah)),_xlpm.indexy, IF(_xlpm.podminka, ROW(_xlpm.rozsah)-MIN(ROW(_xlpm.rozsah))+1),_xlpm.prvni, MIN(_xlpm.indexy),_xlpm.finalni, IF(_xlpm.prvni=1, 2, _xlpm.prvni),INDEX(_xlpm.rozsah, _xlpm.finalni))</f>
        <v>900</v>
      </c>
      <c r="BA324" cm="1">
        <f t="array" aca="1" ref="BA324" ca="1">INDEX($J$3:$J$10001,MATCH(AZ324,$J$3:$J$10004,0)-1)</f>
        <v>800</v>
      </c>
      <c r="BB324">
        <f t="shared" ca="1" si="90"/>
        <v>260</v>
      </c>
      <c r="BC324">
        <f t="shared" ca="1" si="90"/>
        <v>210</v>
      </c>
      <c r="BD324">
        <f t="shared" ca="1" si="89"/>
        <v>50</v>
      </c>
      <c r="BE324">
        <f t="shared" ref="BE324:BE387" ca="1" si="97">MIN(BB324:BC324)+((MAX(AZ324:BA324)-H324)/(MAX(AZ324:BA324)-MIN(AZ324:BA324)))*(MAX(BB324:BC324)-MIN(BB324:BC324))</f>
        <v>256.397423</v>
      </c>
      <c r="BF324">
        <f t="shared" ca="1" si="86"/>
        <v>213.73968339922982</v>
      </c>
      <c r="BG324">
        <f t="shared" ref="BG324:BG387" ca="1" si="98">MIN(BJ324:BK324)+((E324-MIN(BH324:BI324))/(MAX(BH324:BI324)-MIN(BH324:BI324)))*(MAX(BJ324:BK324)-MIN(BJ324:BK324))</f>
        <v>213.73968339922982</v>
      </c>
      <c r="BH324" cm="1">
        <f t="array" aca="1" ref="BH324" ca="1">_xlfn.LET(_xlpm.rozsah, $J$3:$J$10001,_xlpm.podminka, (_xlpm.rozsah&gt;E324)*(ISNUMBER(_xlpm.rozsah)),_xlpm.indexy, IF(_xlpm.podminka, ROW(_xlpm.rozsah)-MIN(ROW(_xlpm.rozsah))+1),_xlpm.prvni, MIN(_xlpm.indexy),_xlpm.finalni, IF(_xlpm.prvni=1, 2, _xlpm.prvni),INDEX(_xlpm.rozsah, _xlpm.finalni))</f>
        <v>900</v>
      </c>
      <c r="BI324" cm="1">
        <f t="array" aca="1" ref="BI324" ca="1">INDEX($J$3:$J$10001,MATCH(BH324,$J$3:$J$10004,0)-1)</f>
        <v>800</v>
      </c>
      <c r="BJ324">
        <f t="shared" ca="1" si="91"/>
        <v>260</v>
      </c>
      <c r="BK324">
        <f t="shared" ca="1" si="91"/>
        <v>210</v>
      </c>
      <c r="BL324">
        <f t="shared" ca="1" si="87"/>
        <v>50</v>
      </c>
      <c r="BM324">
        <f t="shared" ref="BM324:BM387" ca="1" si="99">MIN(BJ324:BK324)+((MAX(BH324:BI324)-E324)/(MAX(BH324:BI324)-MIN(BH324:BI324)))*(MAX(BJ324:BK324)-MIN(BJ324:BK324))</f>
        <v>256.26031660077018</v>
      </c>
    </row>
    <row r="325" spans="1:65" x14ac:dyDescent="0.25">
      <c r="A325" s="64">
        <v>322</v>
      </c>
      <c r="B325" s="64">
        <v>15</v>
      </c>
      <c r="C325" s="64">
        <v>15</v>
      </c>
      <c r="D325" s="18">
        <v>322</v>
      </c>
      <c r="E325" s="21">
        <f t="shared" ca="1" si="92"/>
        <v>930.3129288538421</v>
      </c>
      <c r="F325" s="22">
        <f t="shared" ca="1" si="93"/>
        <v>40.364081798422895</v>
      </c>
      <c r="G325" s="28">
        <v>322</v>
      </c>
      <c r="H325" s="24">
        <f t="shared" ca="1" si="94"/>
        <v>929.72532999999999</v>
      </c>
      <c r="I325" s="25">
        <f t="shared" ca="1" si="95"/>
        <v>40.337639850000002</v>
      </c>
      <c r="J325" s="155"/>
      <c r="K325" s="155"/>
      <c r="L325" s="129">
        <f t="shared" ref="L325:L388" si="100">K325*2*PI()*J325/60*0.001</f>
        <v>0</v>
      </c>
      <c r="AX325">
        <f t="shared" ca="1" si="88"/>
        <v>268.917599</v>
      </c>
      <c r="AY325">
        <f t="shared" ca="1" si="96"/>
        <v>268.917599</v>
      </c>
      <c r="AZ325" cm="1">
        <f t="array" aca="1" ref="AZ325" ca="1">_xlfn.LET(_xlpm.rozsah, $J$3:$J$10001,_xlpm.podminka, (_xlpm.rozsah&gt;H325)*(ISNUMBER(_xlpm.rozsah)),_xlpm.indexy, IF(_xlpm.podminka, ROW(_xlpm.rozsah)-MIN(ROW(_xlpm.rozsah))+1),_xlpm.prvni, MIN(_xlpm.indexy),_xlpm.finalni, IF(_xlpm.prvni=1, 2, _xlpm.prvni),INDEX(_xlpm.rozsah, _xlpm.finalni))</f>
        <v>1000</v>
      </c>
      <c r="BA325" cm="1">
        <f t="array" aca="1" ref="BA325" ca="1">INDEX($J$3:$J$10001,MATCH(AZ325,$J$3:$J$10004,0)-1)</f>
        <v>900</v>
      </c>
      <c r="BB325">
        <f t="shared" ca="1" si="90"/>
        <v>290</v>
      </c>
      <c r="BC325">
        <f t="shared" ca="1" si="90"/>
        <v>260</v>
      </c>
      <c r="BD325">
        <f t="shared" ca="1" si="89"/>
        <v>30</v>
      </c>
      <c r="BE325">
        <f t="shared" ca="1" si="97"/>
        <v>281.082401</v>
      </c>
      <c r="BF325">
        <f t="shared" ref="BF325:BF388" ca="1" si="101">IF(BL325&lt;0, BM325,BG325)</f>
        <v>269.09387865615264</v>
      </c>
      <c r="BG325">
        <f t="shared" ca="1" si="98"/>
        <v>269.09387865615264</v>
      </c>
      <c r="BH325" cm="1">
        <f t="array" aca="1" ref="BH325" ca="1">_xlfn.LET(_xlpm.rozsah, $J$3:$J$10001,_xlpm.podminka, (_xlpm.rozsah&gt;E325)*(ISNUMBER(_xlpm.rozsah)),_xlpm.indexy, IF(_xlpm.podminka, ROW(_xlpm.rozsah)-MIN(ROW(_xlpm.rozsah))+1),_xlpm.prvni, MIN(_xlpm.indexy),_xlpm.finalni, IF(_xlpm.prvni=1, 2, _xlpm.prvni),INDEX(_xlpm.rozsah, _xlpm.finalni))</f>
        <v>1000</v>
      </c>
      <c r="BI325" cm="1">
        <f t="array" aca="1" ref="BI325" ca="1">INDEX($J$3:$J$10001,MATCH(BH325,$J$3:$J$10004,0)-1)</f>
        <v>900</v>
      </c>
      <c r="BJ325">
        <f t="shared" ca="1" si="91"/>
        <v>290</v>
      </c>
      <c r="BK325">
        <f t="shared" ca="1" si="91"/>
        <v>260</v>
      </c>
      <c r="BL325">
        <f t="shared" ref="BL325:BL388" ca="1" si="102">BJ325-BK325</f>
        <v>30</v>
      </c>
      <c r="BM325">
        <f t="shared" ca="1" si="99"/>
        <v>280.90612134384736</v>
      </c>
    </row>
    <row r="326" spans="1:65" x14ac:dyDescent="0.25">
      <c r="A326" s="64">
        <v>323</v>
      </c>
      <c r="B326" s="64">
        <v>12</v>
      </c>
      <c r="C326" s="64">
        <v>9</v>
      </c>
      <c r="D326" s="18">
        <v>323</v>
      </c>
      <c r="E326" s="21">
        <f t="shared" ca="1" si="92"/>
        <v>884.25034308307363</v>
      </c>
      <c r="F326" s="22">
        <f t="shared" ca="1" si="93"/>
        <v>22.691265438738313</v>
      </c>
      <c r="G326" s="23">
        <v>323</v>
      </c>
      <c r="H326" s="24">
        <f t="shared" ca="1" si="94"/>
        <v>883.78026399999999</v>
      </c>
      <c r="I326" s="25">
        <f t="shared" ca="1" si="95"/>
        <v>22.67011188</v>
      </c>
      <c r="J326" s="155"/>
      <c r="K326" s="155"/>
      <c r="L326" s="129">
        <f t="shared" si="100"/>
        <v>0</v>
      </c>
      <c r="AX326">
        <f t="shared" ca="1" si="88"/>
        <v>251.89013199999999</v>
      </c>
      <c r="AY326">
        <f t="shared" ca="1" si="96"/>
        <v>251.89013199999999</v>
      </c>
      <c r="AZ326" cm="1">
        <f t="array" aca="1" ref="AZ326" ca="1">_xlfn.LET(_xlpm.rozsah, $J$3:$J$10001,_xlpm.podminka, (_xlpm.rozsah&gt;H326)*(ISNUMBER(_xlpm.rozsah)),_xlpm.indexy, IF(_xlpm.podminka, ROW(_xlpm.rozsah)-MIN(ROW(_xlpm.rozsah))+1),_xlpm.prvni, MIN(_xlpm.indexy),_xlpm.finalni, IF(_xlpm.prvni=1, 2, _xlpm.prvni),INDEX(_xlpm.rozsah, _xlpm.finalni))</f>
        <v>900</v>
      </c>
      <c r="BA326" cm="1">
        <f t="array" aca="1" ref="BA326" ca="1">INDEX($J$3:$J$10001,MATCH(AZ326,$J$3:$J$10004,0)-1)</f>
        <v>800</v>
      </c>
      <c r="BB326">
        <f t="shared" ca="1" si="90"/>
        <v>260</v>
      </c>
      <c r="BC326">
        <f t="shared" ca="1" si="90"/>
        <v>210</v>
      </c>
      <c r="BD326">
        <f t="shared" ca="1" si="89"/>
        <v>50</v>
      </c>
      <c r="BE326">
        <f t="shared" ca="1" si="97"/>
        <v>218.10986800000001</v>
      </c>
      <c r="BF326">
        <f t="shared" ca="1" si="101"/>
        <v>252.12517154153682</v>
      </c>
      <c r="BG326">
        <f t="shared" ca="1" si="98"/>
        <v>252.12517154153682</v>
      </c>
      <c r="BH326" cm="1">
        <f t="array" aca="1" ref="BH326" ca="1">_xlfn.LET(_xlpm.rozsah, $J$3:$J$10001,_xlpm.podminka, (_xlpm.rozsah&gt;E326)*(ISNUMBER(_xlpm.rozsah)),_xlpm.indexy, IF(_xlpm.podminka, ROW(_xlpm.rozsah)-MIN(ROW(_xlpm.rozsah))+1),_xlpm.prvni, MIN(_xlpm.indexy),_xlpm.finalni, IF(_xlpm.prvni=1, 2, _xlpm.prvni),INDEX(_xlpm.rozsah, _xlpm.finalni))</f>
        <v>900</v>
      </c>
      <c r="BI326" cm="1">
        <f t="array" aca="1" ref="BI326" ca="1">INDEX($J$3:$J$10001,MATCH(BH326,$J$3:$J$10004,0)-1)</f>
        <v>800</v>
      </c>
      <c r="BJ326">
        <f t="shared" ca="1" si="91"/>
        <v>260</v>
      </c>
      <c r="BK326">
        <f t="shared" ca="1" si="91"/>
        <v>210</v>
      </c>
      <c r="BL326">
        <f t="shared" ca="1" si="102"/>
        <v>50</v>
      </c>
      <c r="BM326">
        <f t="shared" ca="1" si="99"/>
        <v>217.87482845846318</v>
      </c>
    </row>
    <row r="327" spans="1:65" x14ac:dyDescent="0.25">
      <c r="A327" s="64">
        <v>324</v>
      </c>
      <c r="B327" s="64">
        <v>13</v>
      </c>
      <c r="C327" s="64">
        <v>27</v>
      </c>
      <c r="D327" s="18">
        <v>324</v>
      </c>
      <c r="E327" s="21">
        <f t="shared" ca="1" si="92"/>
        <v>899.60453833999645</v>
      </c>
      <c r="F327" s="22">
        <f t="shared" ca="1" si="93"/>
        <v>70.146612675899519</v>
      </c>
      <c r="G327" s="28">
        <v>324</v>
      </c>
      <c r="H327" s="24">
        <f t="shared" ca="1" si="94"/>
        <v>899.09528599999999</v>
      </c>
      <c r="I327" s="25">
        <f t="shared" ca="1" si="95"/>
        <v>70.077863609999994</v>
      </c>
      <c r="J327" s="155"/>
      <c r="K327" s="155"/>
      <c r="L327" s="129">
        <f t="shared" si="100"/>
        <v>0</v>
      </c>
      <c r="AX327">
        <f t="shared" ca="1" si="88"/>
        <v>259.54764299999999</v>
      </c>
      <c r="AY327">
        <f t="shared" ca="1" si="96"/>
        <v>259.54764299999999</v>
      </c>
      <c r="AZ327" cm="1">
        <f t="array" aca="1" ref="AZ327" ca="1">_xlfn.LET(_xlpm.rozsah, $J$3:$J$10001,_xlpm.podminka, (_xlpm.rozsah&gt;H327)*(ISNUMBER(_xlpm.rozsah)),_xlpm.indexy, IF(_xlpm.podminka, ROW(_xlpm.rozsah)-MIN(ROW(_xlpm.rozsah))+1),_xlpm.prvni, MIN(_xlpm.indexy),_xlpm.finalni, IF(_xlpm.prvni=1, 2, _xlpm.prvni),INDEX(_xlpm.rozsah, _xlpm.finalni))</f>
        <v>900</v>
      </c>
      <c r="BA327" cm="1">
        <f t="array" aca="1" ref="BA327" ca="1">INDEX($J$3:$J$10001,MATCH(AZ327,$J$3:$J$10004,0)-1)</f>
        <v>800</v>
      </c>
      <c r="BB327">
        <f t="shared" ca="1" si="90"/>
        <v>260</v>
      </c>
      <c r="BC327">
        <f t="shared" ca="1" si="90"/>
        <v>210</v>
      </c>
      <c r="BD327">
        <f t="shared" ca="1" si="89"/>
        <v>50</v>
      </c>
      <c r="BE327">
        <f t="shared" ca="1" si="97"/>
        <v>210.45235700000001</v>
      </c>
      <c r="BF327">
        <f t="shared" ca="1" si="101"/>
        <v>259.80226916999823</v>
      </c>
      <c r="BG327">
        <f t="shared" ca="1" si="98"/>
        <v>259.80226916999823</v>
      </c>
      <c r="BH327" cm="1">
        <f t="array" aca="1" ref="BH327" ca="1">_xlfn.LET(_xlpm.rozsah, $J$3:$J$10001,_xlpm.podminka, (_xlpm.rozsah&gt;E327)*(ISNUMBER(_xlpm.rozsah)),_xlpm.indexy, IF(_xlpm.podminka, ROW(_xlpm.rozsah)-MIN(ROW(_xlpm.rozsah))+1),_xlpm.prvni, MIN(_xlpm.indexy),_xlpm.finalni, IF(_xlpm.prvni=1, 2, _xlpm.prvni),INDEX(_xlpm.rozsah, _xlpm.finalni))</f>
        <v>900</v>
      </c>
      <c r="BI327" cm="1">
        <f t="array" aca="1" ref="BI327" ca="1">INDEX($J$3:$J$10001,MATCH(BH327,$J$3:$J$10004,0)-1)</f>
        <v>800</v>
      </c>
      <c r="BJ327">
        <f t="shared" ca="1" si="91"/>
        <v>260</v>
      </c>
      <c r="BK327">
        <f t="shared" ca="1" si="91"/>
        <v>210</v>
      </c>
      <c r="BL327">
        <f t="shared" ca="1" si="102"/>
        <v>50</v>
      </c>
      <c r="BM327">
        <f t="shared" ca="1" si="99"/>
        <v>210.19773083000177</v>
      </c>
    </row>
    <row r="328" spans="1:65" x14ac:dyDescent="0.25">
      <c r="A328" s="64">
        <v>325</v>
      </c>
      <c r="B328" s="64">
        <v>15</v>
      </c>
      <c r="C328" s="64">
        <v>28</v>
      </c>
      <c r="D328" s="18">
        <v>325</v>
      </c>
      <c r="E328" s="21">
        <f t="shared" ca="1" si="92"/>
        <v>930.3129288538421</v>
      </c>
      <c r="F328" s="22">
        <f t="shared" ca="1" si="93"/>
        <v>75.34628602372274</v>
      </c>
      <c r="G328" s="23">
        <v>325</v>
      </c>
      <c r="H328" s="24">
        <f t="shared" ca="1" si="94"/>
        <v>929.72532999999999</v>
      </c>
      <c r="I328" s="25">
        <f t="shared" ca="1" si="95"/>
        <v>75.296927719999999</v>
      </c>
      <c r="J328" s="155"/>
      <c r="K328" s="155"/>
      <c r="L328" s="129">
        <f t="shared" si="100"/>
        <v>0</v>
      </c>
      <c r="AX328">
        <f t="shared" ca="1" si="88"/>
        <v>268.917599</v>
      </c>
      <c r="AY328">
        <f t="shared" ca="1" si="96"/>
        <v>268.917599</v>
      </c>
      <c r="AZ328" cm="1">
        <f t="array" aca="1" ref="AZ328" ca="1">_xlfn.LET(_xlpm.rozsah, $J$3:$J$10001,_xlpm.podminka, (_xlpm.rozsah&gt;H328)*(ISNUMBER(_xlpm.rozsah)),_xlpm.indexy, IF(_xlpm.podminka, ROW(_xlpm.rozsah)-MIN(ROW(_xlpm.rozsah))+1),_xlpm.prvni, MIN(_xlpm.indexy),_xlpm.finalni, IF(_xlpm.prvni=1, 2, _xlpm.prvni),INDEX(_xlpm.rozsah, _xlpm.finalni))</f>
        <v>1000</v>
      </c>
      <c r="BA328" cm="1">
        <f t="array" aca="1" ref="BA328" ca="1">INDEX($J$3:$J$10001,MATCH(AZ328,$J$3:$J$10004,0)-1)</f>
        <v>900</v>
      </c>
      <c r="BB328">
        <f t="shared" ca="1" si="90"/>
        <v>290</v>
      </c>
      <c r="BC328">
        <f t="shared" ca="1" si="90"/>
        <v>260</v>
      </c>
      <c r="BD328">
        <f t="shared" ca="1" si="89"/>
        <v>30</v>
      </c>
      <c r="BE328">
        <f t="shared" ca="1" si="97"/>
        <v>281.082401</v>
      </c>
      <c r="BF328">
        <f t="shared" ca="1" si="101"/>
        <v>269.09387865615264</v>
      </c>
      <c r="BG328">
        <f t="shared" ca="1" si="98"/>
        <v>269.09387865615264</v>
      </c>
      <c r="BH328" cm="1">
        <f t="array" aca="1" ref="BH328" ca="1">_xlfn.LET(_xlpm.rozsah, $J$3:$J$10001,_xlpm.podminka, (_xlpm.rozsah&gt;E328)*(ISNUMBER(_xlpm.rozsah)),_xlpm.indexy, IF(_xlpm.podminka, ROW(_xlpm.rozsah)-MIN(ROW(_xlpm.rozsah))+1),_xlpm.prvni, MIN(_xlpm.indexy),_xlpm.finalni, IF(_xlpm.prvni=1, 2, _xlpm.prvni),INDEX(_xlpm.rozsah, _xlpm.finalni))</f>
        <v>1000</v>
      </c>
      <c r="BI328" cm="1">
        <f t="array" aca="1" ref="BI328" ca="1">INDEX($J$3:$J$10001,MATCH(BH328,$J$3:$J$10004,0)-1)</f>
        <v>900</v>
      </c>
      <c r="BJ328">
        <f t="shared" ca="1" si="91"/>
        <v>290</v>
      </c>
      <c r="BK328">
        <f t="shared" ca="1" si="91"/>
        <v>260</v>
      </c>
      <c r="BL328">
        <f t="shared" ca="1" si="102"/>
        <v>30</v>
      </c>
      <c r="BM328">
        <f t="shared" ca="1" si="99"/>
        <v>280.90612134384736</v>
      </c>
    </row>
    <row r="329" spans="1:65" x14ac:dyDescent="0.25">
      <c r="A329" s="64">
        <v>326</v>
      </c>
      <c r="B329" s="64">
        <v>16</v>
      </c>
      <c r="C329" s="64">
        <v>28</v>
      </c>
      <c r="D329" s="18">
        <v>326</v>
      </c>
      <c r="E329" s="21">
        <f t="shared" ca="1" si="92"/>
        <v>945.66712411076492</v>
      </c>
      <c r="F329" s="22">
        <f t="shared" ca="1" si="93"/>
        <v>76.636038425304264</v>
      </c>
      <c r="G329" s="28">
        <v>326</v>
      </c>
      <c r="H329" s="24">
        <f t="shared" ca="1" si="94"/>
        <v>945.04035199999998</v>
      </c>
      <c r="I329" s="25">
        <f t="shared" ca="1" si="95"/>
        <v>76.583389567999987</v>
      </c>
      <c r="J329" s="155"/>
      <c r="K329" s="155"/>
      <c r="L329" s="129">
        <f t="shared" si="100"/>
        <v>0</v>
      </c>
      <c r="AX329">
        <f t="shared" ca="1" si="88"/>
        <v>273.51210559999998</v>
      </c>
      <c r="AY329">
        <f t="shared" ca="1" si="96"/>
        <v>273.51210559999998</v>
      </c>
      <c r="AZ329" cm="1">
        <f t="array" aca="1" ref="AZ329" ca="1">_xlfn.LET(_xlpm.rozsah, $J$3:$J$10001,_xlpm.podminka, (_xlpm.rozsah&gt;H329)*(ISNUMBER(_xlpm.rozsah)),_xlpm.indexy, IF(_xlpm.podminka, ROW(_xlpm.rozsah)-MIN(ROW(_xlpm.rozsah))+1),_xlpm.prvni, MIN(_xlpm.indexy),_xlpm.finalni, IF(_xlpm.prvni=1, 2, _xlpm.prvni),INDEX(_xlpm.rozsah, _xlpm.finalni))</f>
        <v>1000</v>
      </c>
      <c r="BA329" cm="1">
        <f t="array" aca="1" ref="BA329" ca="1">INDEX($J$3:$J$10001,MATCH(AZ329,$J$3:$J$10004,0)-1)</f>
        <v>900</v>
      </c>
      <c r="BB329">
        <f t="shared" ca="1" si="90"/>
        <v>290</v>
      </c>
      <c r="BC329">
        <f t="shared" ca="1" si="90"/>
        <v>260</v>
      </c>
      <c r="BD329">
        <f t="shared" ca="1" si="89"/>
        <v>30</v>
      </c>
      <c r="BE329">
        <f t="shared" ca="1" si="97"/>
        <v>276.48789440000002</v>
      </c>
      <c r="BF329">
        <f t="shared" ca="1" si="101"/>
        <v>273.7001372332295</v>
      </c>
      <c r="BG329">
        <f t="shared" ca="1" si="98"/>
        <v>273.7001372332295</v>
      </c>
      <c r="BH329" cm="1">
        <f t="array" aca="1" ref="BH329" ca="1">_xlfn.LET(_xlpm.rozsah, $J$3:$J$10001,_xlpm.podminka, (_xlpm.rozsah&gt;E329)*(ISNUMBER(_xlpm.rozsah)),_xlpm.indexy, IF(_xlpm.podminka, ROW(_xlpm.rozsah)-MIN(ROW(_xlpm.rozsah))+1),_xlpm.prvni, MIN(_xlpm.indexy),_xlpm.finalni, IF(_xlpm.prvni=1, 2, _xlpm.prvni),INDEX(_xlpm.rozsah, _xlpm.finalni))</f>
        <v>1000</v>
      </c>
      <c r="BI329" cm="1">
        <f t="array" aca="1" ref="BI329" ca="1">INDEX($J$3:$J$10001,MATCH(BH329,$J$3:$J$10004,0)-1)</f>
        <v>900</v>
      </c>
      <c r="BJ329">
        <f t="shared" ca="1" si="91"/>
        <v>290</v>
      </c>
      <c r="BK329">
        <f t="shared" ca="1" si="91"/>
        <v>260</v>
      </c>
      <c r="BL329">
        <f t="shared" ca="1" si="102"/>
        <v>30</v>
      </c>
      <c r="BM329">
        <f t="shared" ca="1" si="99"/>
        <v>276.2998627667705</v>
      </c>
    </row>
    <row r="330" spans="1:65" x14ac:dyDescent="0.25">
      <c r="A330" s="64">
        <v>327</v>
      </c>
      <c r="B330" s="64">
        <v>16</v>
      </c>
      <c r="C330" s="64">
        <v>31</v>
      </c>
      <c r="D330" s="18">
        <v>327</v>
      </c>
      <c r="E330" s="21">
        <f t="shared" ca="1" si="92"/>
        <v>945.66712411076492</v>
      </c>
      <c r="F330" s="22">
        <f t="shared" ca="1" si="93"/>
        <v>84.847042542301153</v>
      </c>
      <c r="G330" s="23">
        <v>327</v>
      </c>
      <c r="H330" s="24">
        <f t="shared" ca="1" si="94"/>
        <v>945.04035199999998</v>
      </c>
      <c r="I330" s="25">
        <f t="shared" ca="1" si="95"/>
        <v>84.788752735999992</v>
      </c>
      <c r="J330" s="155"/>
      <c r="K330" s="155"/>
      <c r="L330" s="129">
        <f t="shared" si="100"/>
        <v>0</v>
      </c>
      <c r="AX330">
        <f t="shared" ca="1" si="88"/>
        <v>273.51210559999998</v>
      </c>
      <c r="AY330">
        <f t="shared" ca="1" si="96"/>
        <v>273.51210559999998</v>
      </c>
      <c r="AZ330" cm="1">
        <f t="array" aca="1" ref="AZ330" ca="1">_xlfn.LET(_xlpm.rozsah, $J$3:$J$10001,_xlpm.podminka, (_xlpm.rozsah&gt;H330)*(ISNUMBER(_xlpm.rozsah)),_xlpm.indexy, IF(_xlpm.podminka, ROW(_xlpm.rozsah)-MIN(ROW(_xlpm.rozsah))+1),_xlpm.prvni, MIN(_xlpm.indexy),_xlpm.finalni, IF(_xlpm.prvni=1, 2, _xlpm.prvni),INDEX(_xlpm.rozsah, _xlpm.finalni))</f>
        <v>1000</v>
      </c>
      <c r="BA330" cm="1">
        <f t="array" aca="1" ref="BA330" ca="1">INDEX($J$3:$J$10001,MATCH(AZ330,$J$3:$J$10004,0)-1)</f>
        <v>900</v>
      </c>
      <c r="BB330">
        <f t="shared" ca="1" si="90"/>
        <v>290</v>
      </c>
      <c r="BC330">
        <f t="shared" ca="1" si="90"/>
        <v>260</v>
      </c>
      <c r="BD330">
        <f t="shared" ca="1" si="89"/>
        <v>30</v>
      </c>
      <c r="BE330">
        <f t="shared" ca="1" si="97"/>
        <v>276.48789440000002</v>
      </c>
      <c r="BF330">
        <f t="shared" ca="1" si="101"/>
        <v>273.7001372332295</v>
      </c>
      <c r="BG330">
        <f t="shared" ca="1" si="98"/>
        <v>273.7001372332295</v>
      </c>
      <c r="BH330" cm="1">
        <f t="array" aca="1" ref="BH330" ca="1">_xlfn.LET(_xlpm.rozsah, $J$3:$J$10001,_xlpm.podminka, (_xlpm.rozsah&gt;E330)*(ISNUMBER(_xlpm.rozsah)),_xlpm.indexy, IF(_xlpm.podminka, ROW(_xlpm.rozsah)-MIN(ROW(_xlpm.rozsah))+1),_xlpm.prvni, MIN(_xlpm.indexy),_xlpm.finalni, IF(_xlpm.prvni=1, 2, _xlpm.prvni),INDEX(_xlpm.rozsah, _xlpm.finalni))</f>
        <v>1000</v>
      </c>
      <c r="BI330" cm="1">
        <f t="array" aca="1" ref="BI330" ca="1">INDEX($J$3:$J$10001,MATCH(BH330,$J$3:$J$10004,0)-1)</f>
        <v>900</v>
      </c>
      <c r="BJ330">
        <f t="shared" ca="1" si="91"/>
        <v>290</v>
      </c>
      <c r="BK330">
        <f t="shared" ca="1" si="91"/>
        <v>260</v>
      </c>
      <c r="BL330">
        <f t="shared" ca="1" si="102"/>
        <v>30</v>
      </c>
      <c r="BM330">
        <f t="shared" ca="1" si="99"/>
        <v>276.2998627667705</v>
      </c>
    </row>
    <row r="331" spans="1:65" x14ac:dyDescent="0.25">
      <c r="A331" s="64">
        <v>328</v>
      </c>
      <c r="B331" s="64">
        <v>15</v>
      </c>
      <c r="C331" s="64">
        <v>20</v>
      </c>
      <c r="D331" s="18">
        <v>328</v>
      </c>
      <c r="E331" s="21">
        <f t="shared" ca="1" si="92"/>
        <v>930.3129288538421</v>
      </c>
      <c r="F331" s="22">
        <f t="shared" ca="1" si="93"/>
        <v>53.818775731230524</v>
      </c>
      <c r="G331" s="28">
        <v>328</v>
      </c>
      <c r="H331" s="24">
        <f t="shared" ca="1" si="94"/>
        <v>929.72532999999999</v>
      </c>
      <c r="I331" s="25">
        <f t="shared" ca="1" si="95"/>
        <v>53.783519799999993</v>
      </c>
      <c r="J331" s="155"/>
      <c r="K331" s="155"/>
      <c r="L331" s="129">
        <f t="shared" si="100"/>
        <v>0</v>
      </c>
      <c r="AX331">
        <f t="shared" ca="1" si="88"/>
        <v>268.917599</v>
      </c>
      <c r="AY331">
        <f t="shared" ca="1" si="96"/>
        <v>268.917599</v>
      </c>
      <c r="AZ331" cm="1">
        <f t="array" aca="1" ref="AZ331" ca="1">_xlfn.LET(_xlpm.rozsah, $J$3:$J$10001,_xlpm.podminka, (_xlpm.rozsah&gt;H331)*(ISNUMBER(_xlpm.rozsah)),_xlpm.indexy, IF(_xlpm.podminka, ROW(_xlpm.rozsah)-MIN(ROW(_xlpm.rozsah))+1),_xlpm.prvni, MIN(_xlpm.indexy),_xlpm.finalni, IF(_xlpm.prvni=1, 2, _xlpm.prvni),INDEX(_xlpm.rozsah, _xlpm.finalni))</f>
        <v>1000</v>
      </c>
      <c r="BA331" cm="1">
        <f t="array" aca="1" ref="BA331" ca="1">INDEX($J$3:$J$10001,MATCH(AZ331,$J$3:$J$10004,0)-1)</f>
        <v>900</v>
      </c>
      <c r="BB331">
        <f t="shared" ca="1" si="90"/>
        <v>290</v>
      </c>
      <c r="BC331">
        <f t="shared" ca="1" si="90"/>
        <v>260</v>
      </c>
      <c r="BD331">
        <f t="shared" ca="1" si="89"/>
        <v>30</v>
      </c>
      <c r="BE331">
        <f t="shared" ca="1" si="97"/>
        <v>281.082401</v>
      </c>
      <c r="BF331">
        <f t="shared" ca="1" si="101"/>
        <v>269.09387865615264</v>
      </c>
      <c r="BG331">
        <f t="shared" ca="1" si="98"/>
        <v>269.09387865615264</v>
      </c>
      <c r="BH331" cm="1">
        <f t="array" aca="1" ref="BH331" ca="1">_xlfn.LET(_xlpm.rozsah, $J$3:$J$10001,_xlpm.podminka, (_xlpm.rozsah&gt;E331)*(ISNUMBER(_xlpm.rozsah)),_xlpm.indexy, IF(_xlpm.podminka, ROW(_xlpm.rozsah)-MIN(ROW(_xlpm.rozsah))+1),_xlpm.prvni, MIN(_xlpm.indexy),_xlpm.finalni, IF(_xlpm.prvni=1, 2, _xlpm.prvni),INDEX(_xlpm.rozsah, _xlpm.finalni))</f>
        <v>1000</v>
      </c>
      <c r="BI331" cm="1">
        <f t="array" aca="1" ref="BI331" ca="1">INDEX($J$3:$J$10001,MATCH(BH331,$J$3:$J$10004,0)-1)</f>
        <v>900</v>
      </c>
      <c r="BJ331">
        <f t="shared" ca="1" si="91"/>
        <v>290</v>
      </c>
      <c r="BK331">
        <f t="shared" ca="1" si="91"/>
        <v>260</v>
      </c>
      <c r="BL331">
        <f t="shared" ca="1" si="102"/>
        <v>30</v>
      </c>
      <c r="BM331">
        <f t="shared" ca="1" si="99"/>
        <v>280.90612134384736</v>
      </c>
    </row>
    <row r="332" spans="1:65" x14ac:dyDescent="0.25">
      <c r="A332" s="64">
        <v>329</v>
      </c>
      <c r="B332" s="64">
        <v>17</v>
      </c>
      <c r="C332" s="64">
        <v>0</v>
      </c>
      <c r="D332" s="18">
        <v>329</v>
      </c>
      <c r="E332" s="21">
        <f t="shared" ca="1" si="92"/>
        <v>961.02131936768774</v>
      </c>
      <c r="F332" s="22">
        <f t="shared" ca="1" si="93"/>
        <v>0</v>
      </c>
      <c r="G332" s="23">
        <v>329</v>
      </c>
      <c r="H332" s="24">
        <f t="shared" ca="1" si="94"/>
        <v>960.35537399999998</v>
      </c>
      <c r="I332" s="25">
        <f t="shared" ca="1" si="95"/>
        <v>0</v>
      </c>
      <c r="J332" s="155"/>
      <c r="K332" s="155"/>
      <c r="L332" s="129">
        <f t="shared" si="100"/>
        <v>0</v>
      </c>
      <c r="AX332">
        <f t="shared" ca="1" si="88"/>
        <v>278.10661219999997</v>
      </c>
      <c r="AY332">
        <f t="shared" ca="1" si="96"/>
        <v>278.10661219999997</v>
      </c>
      <c r="AZ332" cm="1">
        <f t="array" aca="1" ref="AZ332" ca="1">_xlfn.LET(_xlpm.rozsah, $J$3:$J$10001,_xlpm.podminka, (_xlpm.rozsah&gt;H332)*(ISNUMBER(_xlpm.rozsah)),_xlpm.indexy, IF(_xlpm.podminka, ROW(_xlpm.rozsah)-MIN(ROW(_xlpm.rozsah))+1),_xlpm.prvni, MIN(_xlpm.indexy),_xlpm.finalni, IF(_xlpm.prvni=1, 2, _xlpm.prvni),INDEX(_xlpm.rozsah, _xlpm.finalni))</f>
        <v>1000</v>
      </c>
      <c r="BA332" cm="1">
        <f t="array" aca="1" ref="BA332" ca="1">INDEX($J$3:$J$10001,MATCH(AZ332,$J$3:$J$10004,0)-1)</f>
        <v>900</v>
      </c>
      <c r="BB332">
        <f t="shared" ca="1" si="90"/>
        <v>290</v>
      </c>
      <c r="BC332">
        <f t="shared" ca="1" si="90"/>
        <v>260</v>
      </c>
      <c r="BD332">
        <f t="shared" ca="1" si="89"/>
        <v>30</v>
      </c>
      <c r="BE332">
        <f t="shared" ca="1" si="97"/>
        <v>271.89338780000003</v>
      </c>
      <c r="BF332">
        <f t="shared" ca="1" si="101"/>
        <v>278.3063958103063</v>
      </c>
      <c r="BG332">
        <f t="shared" ca="1" si="98"/>
        <v>278.3063958103063</v>
      </c>
      <c r="BH332" cm="1">
        <f t="array" aca="1" ref="BH332" ca="1">_xlfn.LET(_xlpm.rozsah, $J$3:$J$10001,_xlpm.podminka, (_xlpm.rozsah&gt;E332)*(ISNUMBER(_xlpm.rozsah)),_xlpm.indexy, IF(_xlpm.podminka, ROW(_xlpm.rozsah)-MIN(ROW(_xlpm.rozsah))+1),_xlpm.prvni, MIN(_xlpm.indexy),_xlpm.finalni, IF(_xlpm.prvni=1, 2, _xlpm.prvni),INDEX(_xlpm.rozsah, _xlpm.finalni))</f>
        <v>1000</v>
      </c>
      <c r="BI332" cm="1">
        <f t="array" aca="1" ref="BI332" ca="1">INDEX($J$3:$J$10001,MATCH(BH332,$J$3:$J$10004,0)-1)</f>
        <v>900</v>
      </c>
      <c r="BJ332">
        <f t="shared" ca="1" si="91"/>
        <v>290</v>
      </c>
      <c r="BK332">
        <f t="shared" ca="1" si="91"/>
        <v>260</v>
      </c>
      <c r="BL332">
        <f t="shared" ca="1" si="102"/>
        <v>30</v>
      </c>
      <c r="BM332">
        <f t="shared" ca="1" si="99"/>
        <v>271.6936041896937</v>
      </c>
    </row>
    <row r="333" spans="1:65" x14ac:dyDescent="0.25">
      <c r="A333" s="64">
        <v>330</v>
      </c>
      <c r="B333" s="64">
        <v>20</v>
      </c>
      <c r="C333" s="64">
        <v>34</v>
      </c>
      <c r="D333" s="18">
        <v>330</v>
      </c>
      <c r="E333" s="21">
        <f t="shared" ca="1" si="92"/>
        <v>1007.0839051384562</v>
      </c>
      <c r="F333" s="22">
        <f t="shared" ca="1" si="93"/>
        <v>98.840852774707528</v>
      </c>
      <c r="G333" s="28">
        <v>330</v>
      </c>
      <c r="H333" s="24">
        <f t="shared" ca="1" si="94"/>
        <v>1006.30044</v>
      </c>
      <c r="I333" s="25">
        <f t="shared" ca="1" si="95"/>
        <v>98.814214959999987</v>
      </c>
      <c r="J333" s="155"/>
      <c r="K333" s="155"/>
      <c r="L333" s="129">
        <f t="shared" si="100"/>
        <v>0</v>
      </c>
      <c r="AX333">
        <f t="shared" ca="1" si="88"/>
        <v>290.630044</v>
      </c>
      <c r="AY333">
        <f t="shared" ca="1" si="96"/>
        <v>290.630044</v>
      </c>
      <c r="AZ333" cm="1">
        <f t="array" aca="1" ref="AZ333" ca="1">_xlfn.LET(_xlpm.rozsah, $J$3:$J$10001,_xlpm.podminka, (_xlpm.rozsah&gt;H333)*(ISNUMBER(_xlpm.rozsah)),_xlpm.indexy, IF(_xlpm.podminka, ROW(_xlpm.rozsah)-MIN(ROW(_xlpm.rozsah))+1),_xlpm.prvni, MIN(_xlpm.indexy),_xlpm.finalni, IF(_xlpm.prvni=1, 2, _xlpm.prvni),INDEX(_xlpm.rozsah, _xlpm.finalni))</f>
        <v>1100</v>
      </c>
      <c r="BA333" cm="1">
        <f t="array" aca="1" ref="BA333" ca="1">INDEX($J$3:$J$10001,MATCH(AZ333,$J$3:$J$10004,0)-1)</f>
        <v>1000</v>
      </c>
      <c r="BB333">
        <f t="shared" ca="1" si="90"/>
        <v>300</v>
      </c>
      <c r="BC333">
        <f t="shared" ca="1" si="90"/>
        <v>290</v>
      </c>
      <c r="BD333">
        <f t="shared" ca="1" si="89"/>
        <v>10</v>
      </c>
      <c r="BE333">
        <f t="shared" ca="1" si="97"/>
        <v>299.369956</v>
      </c>
      <c r="BF333">
        <f t="shared" ca="1" si="101"/>
        <v>290.70839051384564</v>
      </c>
      <c r="BG333">
        <f t="shared" ca="1" si="98"/>
        <v>290.70839051384564</v>
      </c>
      <c r="BH333" cm="1">
        <f t="array" aca="1" ref="BH333" ca="1">_xlfn.LET(_xlpm.rozsah, $J$3:$J$10001,_xlpm.podminka, (_xlpm.rozsah&gt;E333)*(ISNUMBER(_xlpm.rozsah)),_xlpm.indexy, IF(_xlpm.podminka, ROW(_xlpm.rozsah)-MIN(ROW(_xlpm.rozsah))+1),_xlpm.prvni, MIN(_xlpm.indexy),_xlpm.finalni, IF(_xlpm.prvni=1, 2, _xlpm.prvni),INDEX(_xlpm.rozsah, _xlpm.finalni))</f>
        <v>1100</v>
      </c>
      <c r="BI333" cm="1">
        <f t="array" aca="1" ref="BI333" ca="1">INDEX($J$3:$J$10001,MATCH(BH333,$J$3:$J$10004,0)-1)</f>
        <v>1000</v>
      </c>
      <c r="BJ333">
        <f t="shared" ca="1" si="91"/>
        <v>300</v>
      </c>
      <c r="BK333">
        <f t="shared" ca="1" si="91"/>
        <v>290</v>
      </c>
      <c r="BL333">
        <f t="shared" ca="1" si="102"/>
        <v>10</v>
      </c>
      <c r="BM333">
        <f t="shared" ca="1" si="99"/>
        <v>299.29160948615436</v>
      </c>
    </row>
    <row r="334" spans="1:65" x14ac:dyDescent="0.25">
      <c r="A334" s="64">
        <v>331</v>
      </c>
      <c r="B334" s="64">
        <v>21</v>
      </c>
      <c r="C334" s="64">
        <v>25</v>
      </c>
      <c r="D334" s="18">
        <v>331</v>
      </c>
      <c r="E334" s="21">
        <f t="shared" ca="1" si="92"/>
        <v>1022.438100395379</v>
      </c>
      <c r="F334" s="22">
        <f t="shared" ca="1" si="93"/>
        <v>73.060952509884473</v>
      </c>
      <c r="G334" s="23">
        <v>331</v>
      </c>
      <c r="H334" s="24">
        <f t="shared" ca="1" si="94"/>
        <v>1021.615462</v>
      </c>
      <c r="I334" s="25">
        <f t="shared" ca="1" si="95"/>
        <v>73.040386549999994</v>
      </c>
      <c r="J334" s="155"/>
      <c r="K334" s="155"/>
      <c r="L334" s="129">
        <f t="shared" si="100"/>
        <v>0</v>
      </c>
      <c r="AX334">
        <f t="shared" ca="1" si="88"/>
        <v>292.16154619999998</v>
      </c>
      <c r="AY334">
        <f t="shared" ca="1" si="96"/>
        <v>292.16154619999998</v>
      </c>
      <c r="AZ334" cm="1">
        <f t="array" aca="1" ref="AZ334" ca="1">_xlfn.LET(_xlpm.rozsah, $J$3:$J$10001,_xlpm.podminka, (_xlpm.rozsah&gt;H334)*(ISNUMBER(_xlpm.rozsah)),_xlpm.indexy, IF(_xlpm.podminka, ROW(_xlpm.rozsah)-MIN(ROW(_xlpm.rozsah))+1),_xlpm.prvni, MIN(_xlpm.indexy),_xlpm.finalni, IF(_xlpm.prvni=1, 2, _xlpm.prvni),INDEX(_xlpm.rozsah, _xlpm.finalni))</f>
        <v>1100</v>
      </c>
      <c r="BA334" cm="1">
        <f t="array" aca="1" ref="BA334" ca="1">INDEX($J$3:$J$10001,MATCH(AZ334,$J$3:$J$10004,0)-1)</f>
        <v>1000</v>
      </c>
      <c r="BB334">
        <f t="shared" ca="1" si="90"/>
        <v>300</v>
      </c>
      <c r="BC334">
        <f t="shared" ca="1" si="90"/>
        <v>290</v>
      </c>
      <c r="BD334">
        <f t="shared" ca="1" si="89"/>
        <v>10</v>
      </c>
      <c r="BE334">
        <f t="shared" ca="1" si="97"/>
        <v>297.83845380000002</v>
      </c>
      <c r="BF334">
        <f t="shared" ca="1" si="101"/>
        <v>292.24381003953789</v>
      </c>
      <c r="BG334">
        <f t="shared" ca="1" si="98"/>
        <v>292.24381003953789</v>
      </c>
      <c r="BH334" cm="1">
        <f t="array" aca="1" ref="BH334" ca="1">_xlfn.LET(_xlpm.rozsah, $J$3:$J$10001,_xlpm.podminka, (_xlpm.rozsah&gt;E334)*(ISNUMBER(_xlpm.rozsah)),_xlpm.indexy, IF(_xlpm.podminka, ROW(_xlpm.rozsah)-MIN(ROW(_xlpm.rozsah))+1),_xlpm.prvni, MIN(_xlpm.indexy),_xlpm.finalni, IF(_xlpm.prvni=1, 2, _xlpm.prvni),INDEX(_xlpm.rozsah, _xlpm.finalni))</f>
        <v>1100</v>
      </c>
      <c r="BI334" cm="1">
        <f t="array" aca="1" ref="BI334" ca="1">INDEX($J$3:$J$10001,MATCH(BH334,$J$3:$J$10004,0)-1)</f>
        <v>1000</v>
      </c>
      <c r="BJ334">
        <f t="shared" ca="1" si="91"/>
        <v>300</v>
      </c>
      <c r="BK334">
        <f t="shared" ca="1" si="91"/>
        <v>290</v>
      </c>
      <c r="BL334">
        <f t="shared" ca="1" si="102"/>
        <v>10</v>
      </c>
      <c r="BM334">
        <f t="shared" ca="1" si="99"/>
        <v>297.75618996046211</v>
      </c>
    </row>
    <row r="335" spans="1:65" x14ac:dyDescent="0.25">
      <c r="A335" s="64">
        <v>332</v>
      </c>
      <c r="B335" s="64">
        <v>20</v>
      </c>
      <c r="C335" s="64">
        <v>0</v>
      </c>
      <c r="D335" s="18">
        <v>332</v>
      </c>
      <c r="E335" s="21">
        <f t="shared" ca="1" si="92"/>
        <v>1007.0839051384562</v>
      </c>
      <c r="F335" s="22">
        <f t="shared" ca="1" si="93"/>
        <v>0</v>
      </c>
      <c r="G335" s="28">
        <v>332</v>
      </c>
      <c r="H335" s="24">
        <f t="shared" ca="1" si="94"/>
        <v>1006.30044</v>
      </c>
      <c r="I335" s="25">
        <f t="shared" ca="1" si="95"/>
        <v>0</v>
      </c>
      <c r="J335" s="155"/>
      <c r="K335" s="155"/>
      <c r="L335" s="129">
        <f t="shared" si="100"/>
        <v>0</v>
      </c>
      <c r="AX335">
        <f t="shared" ca="1" si="88"/>
        <v>290.630044</v>
      </c>
      <c r="AY335">
        <f t="shared" ca="1" si="96"/>
        <v>290.630044</v>
      </c>
      <c r="AZ335" cm="1">
        <f t="array" aca="1" ref="AZ335" ca="1">_xlfn.LET(_xlpm.rozsah, $J$3:$J$10001,_xlpm.podminka, (_xlpm.rozsah&gt;H335)*(ISNUMBER(_xlpm.rozsah)),_xlpm.indexy, IF(_xlpm.podminka, ROW(_xlpm.rozsah)-MIN(ROW(_xlpm.rozsah))+1),_xlpm.prvni, MIN(_xlpm.indexy),_xlpm.finalni, IF(_xlpm.prvni=1, 2, _xlpm.prvni),INDEX(_xlpm.rozsah, _xlpm.finalni))</f>
        <v>1100</v>
      </c>
      <c r="BA335" cm="1">
        <f t="array" aca="1" ref="BA335" ca="1">INDEX($J$3:$J$10001,MATCH(AZ335,$J$3:$J$10004,0)-1)</f>
        <v>1000</v>
      </c>
      <c r="BB335">
        <f t="shared" ca="1" si="90"/>
        <v>300</v>
      </c>
      <c r="BC335">
        <f t="shared" ca="1" si="90"/>
        <v>290</v>
      </c>
      <c r="BD335">
        <f t="shared" ca="1" si="89"/>
        <v>10</v>
      </c>
      <c r="BE335">
        <f t="shared" ca="1" si="97"/>
        <v>299.369956</v>
      </c>
      <c r="BF335">
        <f t="shared" ca="1" si="101"/>
        <v>290.70839051384564</v>
      </c>
      <c r="BG335">
        <f t="shared" ca="1" si="98"/>
        <v>290.70839051384564</v>
      </c>
      <c r="BH335" cm="1">
        <f t="array" aca="1" ref="BH335" ca="1">_xlfn.LET(_xlpm.rozsah, $J$3:$J$10001,_xlpm.podminka, (_xlpm.rozsah&gt;E335)*(ISNUMBER(_xlpm.rozsah)),_xlpm.indexy, IF(_xlpm.podminka, ROW(_xlpm.rozsah)-MIN(ROW(_xlpm.rozsah))+1),_xlpm.prvni, MIN(_xlpm.indexy),_xlpm.finalni, IF(_xlpm.prvni=1, 2, _xlpm.prvni),INDEX(_xlpm.rozsah, _xlpm.finalni))</f>
        <v>1100</v>
      </c>
      <c r="BI335" cm="1">
        <f t="array" aca="1" ref="BI335" ca="1">INDEX($J$3:$J$10001,MATCH(BH335,$J$3:$J$10004,0)-1)</f>
        <v>1000</v>
      </c>
      <c r="BJ335">
        <f t="shared" ca="1" si="91"/>
        <v>300</v>
      </c>
      <c r="BK335">
        <f t="shared" ca="1" si="91"/>
        <v>290</v>
      </c>
      <c r="BL335">
        <f t="shared" ca="1" si="102"/>
        <v>10</v>
      </c>
      <c r="BM335">
        <f t="shared" ca="1" si="99"/>
        <v>299.29160948615436</v>
      </c>
    </row>
    <row r="336" spans="1:65" x14ac:dyDescent="0.25">
      <c r="A336" s="64">
        <v>333</v>
      </c>
      <c r="B336" s="64">
        <v>23</v>
      </c>
      <c r="C336" s="64">
        <v>25</v>
      </c>
      <c r="D336" s="18">
        <v>333</v>
      </c>
      <c r="E336" s="21">
        <f t="shared" ca="1" si="92"/>
        <v>1053.1464909092247</v>
      </c>
      <c r="F336" s="22">
        <f t="shared" ca="1" si="93"/>
        <v>73.828662272730611</v>
      </c>
      <c r="G336" s="23">
        <v>333</v>
      </c>
      <c r="H336" s="24">
        <f t="shared" ca="1" si="94"/>
        <v>1052.245506</v>
      </c>
      <c r="I336" s="25">
        <f t="shared" ca="1" si="95"/>
        <v>73.806137649999997</v>
      </c>
      <c r="J336" s="155"/>
      <c r="K336" s="155"/>
      <c r="L336" s="129">
        <f t="shared" si="100"/>
        <v>0</v>
      </c>
      <c r="AX336">
        <f t="shared" ca="1" si="88"/>
        <v>295.22455059999999</v>
      </c>
      <c r="AY336">
        <f t="shared" ca="1" si="96"/>
        <v>295.22455059999999</v>
      </c>
      <c r="AZ336" cm="1">
        <f t="array" aca="1" ref="AZ336" ca="1">_xlfn.LET(_xlpm.rozsah, $J$3:$J$10001,_xlpm.podminka, (_xlpm.rozsah&gt;H336)*(ISNUMBER(_xlpm.rozsah)),_xlpm.indexy, IF(_xlpm.podminka, ROW(_xlpm.rozsah)-MIN(ROW(_xlpm.rozsah))+1),_xlpm.prvni, MIN(_xlpm.indexy),_xlpm.finalni, IF(_xlpm.prvni=1, 2, _xlpm.prvni),INDEX(_xlpm.rozsah, _xlpm.finalni))</f>
        <v>1100</v>
      </c>
      <c r="BA336" cm="1">
        <f t="array" aca="1" ref="BA336" ca="1">INDEX($J$3:$J$10001,MATCH(AZ336,$J$3:$J$10004,0)-1)</f>
        <v>1000</v>
      </c>
      <c r="BB336">
        <f t="shared" ca="1" si="90"/>
        <v>300</v>
      </c>
      <c r="BC336">
        <f t="shared" ca="1" si="90"/>
        <v>290</v>
      </c>
      <c r="BD336">
        <f t="shared" ca="1" si="89"/>
        <v>10</v>
      </c>
      <c r="BE336">
        <f t="shared" ca="1" si="97"/>
        <v>294.77544940000001</v>
      </c>
      <c r="BF336">
        <f t="shared" ca="1" si="101"/>
        <v>295.31464909092244</v>
      </c>
      <c r="BG336">
        <f t="shared" ca="1" si="98"/>
        <v>295.31464909092244</v>
      </c>
      <c r="BH336" cm="1">
        <f t="array" aca="1" ref="BH336" ca="1">_xlfn.LET(_xlpm.rozsah, $J$3:$J$10001,_xlpm.podminka, (_xlpm.rozsah&gt;E336)*(ISNUMBER(_xlpm.rozsah)),_xlpm.indexy, IF(_xlpm.podminka, ROW(_xlpm.rozsah)-MIN(ROW(_xlpm.rozsah))+1),_xlpm.prvni, MIN(_xlpm.indexy),_xlpm.finalni, IF(_xlpm.prvni=1, 2, _xlpm.prvni),INDEX(_xlpm.rozsah, _xlpm.finalni))</f>
        <v>1100</v>
      </c>
      <c r="BI336" cm="1">
        <f t="array" aca="1" ref="BI336" ca="1">INDEX($J$3:$J$10001,MATCH(BH336,$J$3:$J$10004,0)-1)</f>
        <v>1000</v>
      </c>
      <c r="BJ336">
        <f t="shared" ca="1" si="91"/>
        <v>300</v>
      </c>
      <c r="BK336">
        <f t="shared" ca="1" si="91"/>
        <v>290</v>
      </c>
      <c r="BL336">
        <f t="shared" ca="1" si="102"/>
        <v>10</v>
      </c>
      <c r="BM336">
        <f t="shared" ca="1" si="99"/>
        <v>294.68535090907756</v>
      </c>
    </row>
    <row r="337" spans="1:65" x14ac:dyDescent="0.25">
      <c r="A337" s="64">
        <v>334</v>
      </c>
      <c r="B337" s="64">
        <v>30</v>
      </c>
      <c r="C337" s="64">
        <v>58</v>
      </c>
      <c r="D337" s="18">
        <v>334</v>
      </c>
      <c r="E337" s="21">
        <f t="shared" ca="1" si="92"/>
        <v>1160.6258577076842</v>
      </c>
      <c r="F337" s="22">
        <f t="shared" ca="1" si="93"/>
        <v>181.03259949409133</v>
      </c>
      <c r="G337" s="28">
        <v>334</v>
      </c>
      <c r="H337" s="24">
        <f t="shared" ca="1" si="94"/>
        <v>1159.45066</v>
      </c>
      <c r="I337" s="25">
        <f t="shared" ca="1" si="95"/>
        <v>180.89627656000002</v>
      </c>
      <c r="J337" s="155"/>
      <c r="K337" s="155"/>
      <c r="L337" s="129">
        <f t="shared" si="100"/>
        <v>0</v>
      </c>
      <c r="AX337">
        <f t="shared" ca="1" si="88"/>
        <v>311.89013199999999</v>
      </c>
      <c r="AY337">
        <f t="shared" ca="1" si="96"/>
        <v>311.89013199999999</v>
      </c>
      <c r="AZ337" cm="1">
        <f t="array" aca="1" ref="AZ337" ca="1">_xlfn.LET(_xlpm.rozsah, $J$3:$J$10001,_xlpm.podminka, (_xlpm.rozsah&gt;H337)*(ISNUMBER(_xlpm.rozsah)),_xlpm.indexy, IF(_xlpm.podminka, ROW(_xlpm.rozsah)-MIN(ROW(_xlpm.rozsah))+1),_xlpm.prvni, MIN(_xlpm.indexy),_xlpm.finalni, IF(_xlpm.prvni=1, 2, _xlpm.prvni),INDEX(_xlpm.rozsah, _xlpm.finalni))</f>
        <v>1200</v>
      </c>
      <c r="BA337" cm="1">
        <f t="array" aca="1" ref="BA337" ca="1">INDEX($J$3:$J$10001,MATCH(AZ337,$J$3:$J$10004,0)-1)</f>
        <v>1100</v>
      </c>
      <c r="BB337">
        <f t="shared" ca="1" si="90"/>
        <v>320</v>
      </c>
      <c r="BC337">
        <f t="shared" ca="1" si="90"/>
        <v>300</v>
      </c>
      <c r="BD337">
        <f t="shared" ca="1" si="89"/>
        <v>20</v>
      </c>
      <c r="BE337">
        <f t="shared" ca="1" si="97"/>
        <v>308.10986800000001</v>
      </c>
      <c r="BF337">
        <f t="shared" ca="1" si="101"/>
        <v>312.12517154153682</v>
      </c>
      <c r="BG337">
        <f t="shared" ca="1" si="98"/>
        <v>312.12517154153682</v>
      </c>
      <c r="BH337" cm="1">
        <f t="array" aca="1" ref="BH337" ca="1">_xlfn.LET(_xlpm.rozsah, $J$3:$J$10001,_xlpm.podminka, (_xlpm.rozsah&gt;E337)*(ISNUMBER(_xlpm.rozsah)),_xlpm.indexy, IF(_xlpm.podminka, ROW(_xlpm.rozsah)-MIN(ROW(_xlpm.rozsah))+1),_xlpm.prvni, MIN(_xlpm.indexy),_xlpm.finalni, IF(_xlpm.prvni=1, 2, _xlpm.prvni),INDEX(_xlpm.rozsah, _xlpm.finalni))</f>
        <v>1200</v>
      </c>
      <c r="BI337" cm="1">
        <f t="array" aca="1" ref="BI337" ca="1">INDEX($J$3:$J$10001,MATCH(BH337,$J$3:$J$10004,0)-1)</f>
        <v>1100</v>
      </c>
      <c r="BJ337">
        <f t="shared" ca="1" si="91"/>
        <v>320</v>
      </c>
      <c r="BK337">
        <f t="shared" ca="1" si="91"/>
        <v>300</v>
      </c>
      <c r="BL337">
        <f t="shared" ca="1" si="102"/>
        <v>20</v>
      </c>
      <c r="BM337">
        <f t="shared" ca="1" si="99"/>
        <v>307.87482845846318</v>
      </c>
    </row>
    <row r="338" spans="1:65" x14ac:dyDescent="0.25">
      <c r="A338" s="64">
        <v>335</v>
      </c>
      <c r="B338" s="64">
        <v>63</v>
      </c>
      <c r="C338" s="64">
        <v>96</v>
      </c>
      <c r="D338" s="18">
        <v>335</v>
      </c>
      <c r="E338" s="21">
        <f t="shared" ca="1" si="92"/>
        <v>1667.3143011861368</v>
      </c>
      <c r="F338" s="22">
        <f t="shared" ca="1" si="93"/>
        <v>338.51026166890472</v>
      </c>
      <c r="G338" s="23">
        <v>335</v>
      </c>
      <c r="H338" s="24">
        <f t="shared" ca="1" si="94"/>
        <v>1664.8463859999999</v>
      </c>
      <c r="I338" s="25">
        <f t="shared" ca="1" si="95"/>
        <v>338.69979755520001</v>
      </c>
      <c r="J338" s="155"/>
      <c r="K338" s="155"/>
      <c r="L338" s="129">
        <f t="shared" si="100"/>
        <v>0</v>
      </c>
      <c r="AX338">
        <f t="shared" ca="1" si="88"/>
        <v>352.81228912</v>
      </c>
      <c r="AY338">
        <f t="shared" ca="1" si="96"/>
        <v>355.18771088</v>
      </c>
      <c r="AZ338" cm="1">
        <f t="array" aca="1" ref="AZ338" ca="1">_xlfn.LET(_xlpm.rozsah, $J$3:$J$10001,_xlpm.podminka, (_xlpm.rozsah&gt;H338)*(ISNUMBER(_xlpm.rozsah)),_xlpm.indexy, IF(_xlpm.podminka, ROW(_xlpm.rozsah)-MIN(ROW(_xlpm.rozsah))+1),_xlpm.prvni, MIN(_xlpm.indexy),_xlpm.finalni, IF(_xlpm.prvni=1, 2, _xlpm.prvni),INDEX(_xlpm.rozsah, _xlpm.finalni))</f>
        <v>1700</v>
      </c>
      <c r="BA338" cm="1">
        <f t="array" aca="1" ref="BA338" ca="1">INDEX($J$3:$J$10001,MATCH(AZ338,$J$3:$J$10004,0)-1)</f>
        <v>1600</v>
      </c>
      <c r="BB338">
        <f t="shared" ca="1" si="90"/>
        <v>350</v>
      </c>
      <c r="BC338">
        <f t="shared" ca="1" si="90"/>
        <v>358</v>
      </c>
      <c r="BD338">
        <f t="shared" ca="1" si="89"/>
        <v>-8</v>
      </c>
      <c r="BE338">
        <f t="shared" ca="1" si="97"/>
        <v>352.81228912</v>
      </c>
      <c r="BF338">
        <f t="shared" ca="1" si="101"/>
        <v>352.61485590510904</v>
      </c>
      <c r="BG338">
        <f t="shared" ca="1" si="98"/>
        <v>355.38514409489096</v>
      </c>
      <c r="BH338" cm="1">
        <f t="array" aca="1" ref="BH338" ca="1">_xlfn.LET(_xlpm.rozsah, $J$3:$J$10001,_xlpm.podminka, (_xlpm.rozsah&gt;E338)*(ISNUMBER(_xlpm.rozsah)),_xlpm.indexy, IF(_xlpm.podminka, ROW(_xlpm.rozsah)-MIN(ROW(_xlpm.rozsah))+1),_xlpm.prvni, MIN(_xlpm.indexy),_xlpm.finalni, IF(_xlpm.prvni=1, 2, _xlpm.prvni),INDEX(_xlpm.rozsah, _xlpm.finalni))</f>
        <v>1700</v>
      </c>
      <c r="BI338" cm="1">
        <f t="array" aca="1" ref="BI338" ca="1">INDEX($J$3:$J$10001,MATCH(BH338,$J$3:$J$10004,0)-1)</f>
        <v>1600</v>
      </c>
      <c r="BJ338">
        <f t="shared" ca="1" si="91"/>
        <v>350</v>
      </c>
      <c r="BK338">
        <f t="shared" ca="1" si="91"/>
        <v>358</v>
      </c>
      <c r="BL338">
        <f t="shared" ca="1" si="102"/>
        <v>-8</v>
      </c>
      <c r="BM338">
        <f t="shared" ca="1" si="99"/>
        <v>352.61485590510904</v>
      </c>
    </row>
    <row r="339" spans="1:65" x14ac:dyDescent="0.25">
      <c r="A339" s="64">
        <v>336</v>
      </c>
      <c r="B339" s="64">
        <v>83</v>
      </c>
      <c r="C339" s="64">
        <v>60</v>
      </c>
      <c r="D339" s="18">
        <v>336</v>
      </c>
      <c r="E339" s="21">
        <f t="shared" ca="1" si="92"/>
        <v>1974.398206324593</v>
      </c>
      <c r="F339" s="22">
        <f t="shared" ca="1" si="93"/>
        <v>182.45777219283909</v>
      </c>
      <c r="G339" s="28">
        <v>336</v>
      </c>
      <c r="H339" s="24">
        <f t="shared" ca="1" si="94"/>
        <v>1971.1468259999999</v>
      </c>
      <c r="I339" s="25">
        <f t="shared" ca="1" si="95"/>
        <v>182.769904704</v>
      </c>
      <c r="J339" s="155"/>
      <c r="K339" s="155"/>
      <c r="L339" s="129">
        <f t="shared" si="100"/>
        <v>0</v>
      </c>
      <c r="AX339">
        <f t="shared" ca="1" si="88"/>
        <v>304.61650784</v>
      </c>
      <c r="AY339">
        <f t="shared" ca="1" si="96"/>
        <v>311.38349216</v>
      </c>
      <c r="AZ339" cm="1">
        <f t="array" aca="1" ref="AZ339" ca="1">_xlfn.LET(_xlpm.rozsah, $J$3:$J$10001,_xlpm.podminka, (_xlpm.rozsah&gt;H339)*(ISNUMBER(_xlpm.rozsah)),_xlpm.indexy, IF(_xlpm.podminka, ROW(_xlpm.rozsah)-MIN(ROW(_xlpm.rozsah))+1),_xlpm.prvni, MIN(_xlpm.indexy),_xlpm.finalni, IF(_xlpm.prvni=1, 2, _xlpm.prvni),INDEX(_xlpm.rozsah, _xlpm.finalni))</f>
        <v>2000</v>
      </c>
      <c r="BA339" cm="1">
        <f t="array" aca="1" ref="BA339" ca="1">INDEX($J$3:$J$10001,MATCH(AZ339,$J$3:$J$10004,0)-1)</f>
        <v>1900</v>
      </c>
      <c r="BB339">
        <f t="shared" ca="1" si="90"/>
        <v>300</v>
      </c>
      <c r="BC339">
        <f t="shared" ca="1" si="90"/>
        <v>316</v>
      </c>
      <c r="BD339">
        <f t="shared" ca="1" si="89"/>
        <v>-16</v>
      </c>
      <c r="BE339">
        <f t="shared" ca="1" si="97"/>
        <v>304.61650784</v>
      </c>
      <c r="BF339">
        <f t="shared" ca="1" si="101"/>
        <v>304.09628698806512</v>
      </c>
      <c r="BG339">
        <f t="shared" ca="1" si="98"/>
        <v>311.90371301193488</v>
      </c>
      <c r="BH339" cm="1">
        <f t="array" aca="1" ref="BH339" ca="1">_xlfn.LET(_xlpm.rozsah, $J$3:$J$10001,_xlpm.podminka, (_xlpm.rozsah&gt;E339)*(ISNUMBER(_xlpm.rozsah)),_xlpm.indexy, IF(_xlpm.podminka, ROW(_xlpm.rozsah)-MIN(ROW(_xlpm.rozsah))+1),_xlpm.prvni, MIN(_xlpm.indexy),_xlpm.finalni, IF(_xlpm.prvni=1, 2, _xlpm.prvni),INDEX(_xlpm.rozsah, _xlpm.finalni))</f>
        <v>2000</v>
      </c>
      <c r="BI339" cm="1">
        <f t="array" aca="1" ref="BI339" ca="1">INDEX($J$3:$J$10001,MATCH(BH339,$J$3:$J$10004,0)-1)</f>
        <v>1900</v>
      </c>
      <c r="BJ339">
        <f t="shared" ca="1" si="91"/>
        <v>300</v>
      </c>
      <c r="BK339">
        <f t="shared" ca="1" si="91"/>
        <v>316</v>
      </c>
      <c r="BL339">
        <f t="shared" ca="1" si="102"/>
        <v>-16</v>
      </c>
      <c r="BM339">
        <f t="shared" ca="1" si="99"/>
        <v>304.09628698806512</v>
      </c>
    </row>
    <row r="340" spans="1:65" x14ac:dyDescent="0.25">
      <c r="A340" s="64">
        <v>337</v>
      </c>
      <c r="B340" s="64">
        <v>61</v>
      </c>
      <c r="C340" s="64">
        <v>0</v>
      </c>
      <c r="D340" s="18">
        <v>337</v>
      </c>
      <c r="E340" s="21">
        <f t="shared" ca="1" si="92"/>
        <v>1636.6059106722912</v>
      </c>
      <c r="F340" s="22">
        <f t="shared" ca="1" si="93"/>
        <v>0</v>
      </c>
      <c r="G340" s="23">
        <v>337</v>
      </c>
      <c r="H340" s="24">
        <f t="shared" ca="1" si="94"/>
        <v>1634.2163419999999</v>
      </c>
      <c r="I340" s="25">
        <f t="shared" ca="1" si="95"/>
        <v>0</v>
      </c>
      <c r="J340" s="155"/>
      <c r="K340" s="155"/>
      <c r="L340" s="129">
        <f t="shared" si="100"/>
        <v>0</v>
      </c>
      <c r="AX340">
        <f t="shared" ca="1" si="88"/>
        <v>355.26269264000001</v>
      </c>
      <c r="AY340">
        <f t="shared" ca="1" si="96"/>
        <v>352.73730735999999</v>
      </c>
      <c r="AZ340" cm="1">
        <f t="array" aca="1" ref="AZ340" ca="1">_xlfn.LET(_xlpm.rozsah, $J$3:$J$10001,_xlpm.podminka, (_xlpm.rozsah&gt;H340)*(ISNUMBER(_xlpm.rozsah)),_xlpm.indexy, IF(_xlpm.podminka, ROW(_xlpm.rozsah)-MIN(ROW(_xlpm.rozsah))+1),_xlpm.prvni, MIN(_xlpm.indexy),_xlpm.finalni, IF(_xlpm.prvni=1, 2, _xlpm.prvni),INDEX(_xlpm.rozsah, _xlpm.finalni))</f>
        <v>1700</v>
      </c>
      <c r="BA340" cm="1">
        <f t="array" aca="1" ref="BA340" ca="1">INDEX($J$3:$J$10001,MATCH(AZ340,$J$3:$J$10004,0)-1)</f>
        <v>1600</v>
      </c>
      <c r="BB340">
        <f t="shared" ca="1" si="90"/>
        <v>350</v>
      </c>
      <c r="BC340">
        <f t="shared" ca="1" si="90"/>
        <v>358</v>
      </c>
      <c r="BD340">
        <f t="shared" ca="1" si="89"/>
        <v>-8</v>
      </c>
      <c r="BE340">
        <f t="shared" ca="1" si="97"/>
        <v>355.26269264000001</v>
      </c>
      <c r="BF340">
        <f t="shared" ca="1" si="101"/>
        <v>355.07152714621668</v>
      </c>
      <c r="BG340">
        <f t="shared" ca="1" si="98"/>
        <v>352.92847285378332</v>
      </c>
      <c r="BH340" cm="1">
        <f t="array" aca="1" ref="BH340" ca="1">_xlfn.LET(_xlpm.rozsah, $J$3:$J$10001,_xlpm.podminka, (_xlpm.rozsah&gt;E340)*(ISNUMBER(_xlpm.rozsah)),_xlpm.indexy, IF(_xlpm.podminka, ROW(_xlpm.rozsah)-MIN(ROW(_xlpm.rozsah))+1),_xlpm.prvni, MIN(_xlpm.indexy),_xlpm.finalni, IF(_xlpm.prvni=1, 2, _xlpm.prvni),INDEX(_xlpm.rozsah, _xlpm.finalni))</f>
        <v>1700</v>
      </c>
      <c r="BI340" cm="1">
        <f t="array" aca="1" ref="BI340" ca="1">INDEX($J$3:$J$10001,MATCH(BH340,$J$3:$J$10004,0)-1)</f>
        <v>1600</v>
      </c>
      <c r="BJ340">
        <f t="shared" ca="1" si="91"/>
        <v>350</v>
      </c>
      <c r="BK340">
        <f t="shared" ca="1" si="91"/>
        <v>358</v>
      </c>
      <c r="BL340">
        <f t="shared" ca="1" si="102"/>
        <v>-8</v>
      </c>
      <c r="BM340">
        <f t="shared" ca="1" si="99"/>
        <v>355.07152714621668</v>
      </c>
    </row>
    <row r="341" spans="1:65" x14ac:dyDescent="0.25">
      <c r="A341" s="64">
        <v>338</v>
      </c>
      <c r="B341" s="64">
        <v>26</v>
      </c>
      <c r="C341" s="64">
        <v>0</v>
      </c>
      <c r="D341" s="18">
        <v>338</v>
      </c>
      <c r="E341" s="21">
        <f t="shared" ca="1" si="92"/>
        <v>1099.2090766799929</v>
      </c>
      <c r="F341" s="22">
        <f t="shared" ca="1" si="93"/>
        <v>0</v>
      </c>
      <c r="G341" s="28">
        <v>338</v>
      </c>
      <c r="H341" s="24">
        <f t="shared" ca="1" si="94"/>
        <v>1098.190572</v>
      </c>
      <c r="I341" s="25">
        <f t="shared" ca="1" si="95"/>
        <v>0</v>
      </c>
      <c r="J341" s="155"/>
      <c r="K341" s="155"/>
      <c r="L341" s="129">
        <f t="shared" si="100"/>
        <v>0</v>
      </c>
      <c r="AX341">
        <f t="shared" ca="1" si="88"/>
        <v>299.81905719999997</v>
      </c>
      <c r="AY341">
        <f t="shared" ca="1" si="96"/>
        <v>299.81905719999997</v>
      </c>
      <c r="AZ341" cm="1">
        <f t="array" aca="1" ref="AZ341" ca="1">_xlfn.LET(_xlpm.rozsah, $J$3:$J$10001,_xlpm.podminka, (_xlpm.rozsah&gt;H341)*(ISNUMBER(_xlpm.rozsah)),_xlpm.indexy, IF(_xlpm.podminka, ROW(_xlpm.rozsah)-MIN(ROW(_xlpm.rozsah))+1),_xlpm.prvni, MIN(_xlpm.indexy),_xlpm.finalni, IF(_xlpm.prvni=1, 2, _xlpm.prvni),INDEX(_xlpm.rozsah, _xlpm.finalni))</f>
        <v>1100</v>
      </c>
      <c r="BA341" cm="1">
        <f t="array" aca="1" ref="BA341" ca="1">INDEX($J$3:$J$10001,MATCH(AZ341,$J$3:$J$10004,0)-1)</f>
        <v>1000</v>
      </c>
      <c r="BB341">
        <f t="shared" ca="1" si="90"/>
        <v>300</v>
      </c>
      <c r="BC341">
        <f t="shared" ca="1" si="90"/>
        <v>290</v>
      </c>
      <c r="BD341">
        <f t="shared" ca="1" si="89"/>
        <v>10</v>
      </c>
      <c r="BE341">
        <f t="shared" ca="1" si="97"/>
        <v>290.18094280000003</v>
      </c>
      <c r="BF341">
        <f t="shared" ca="1" si="101"/>
        <v>299.9209076679993</v>
      </c>
      <c r="BG341">
        <f t="shared" ca="1" si="98"/>
        <v>299.9209076679993</v>
      </c>
      <c r="BH341" cm="1">
        <f t="array" aca="1" ref="BH341" ca="1">_xlfn.LET(_xlpm.rozsah, $J$3:$J$10001,_xlpm.podminka, (_xlpm.rozsah&gt;E341)*(ISNUMBER(_xlpm.rozsah)),_xlpm.indexy, IF(_xlpm.podminka, ROW(_xlpm.rozsah)-MIN(ROW(_xlpm.rozsah))+1),_xlpm.prvni, MIN(_xlpm.indexy),_xlpm.finalni, IF(_xlpm.prvni=1, 2, _xlpm.prvni),INDEX(_xlpm.rozsah, _xlpm.finalni))</f>
        <v>1100</v>
      </c>
      <c r="BI341" cm="1">
        <f t="array" aca="1" ref="BI341" ca="1">INDEX($J$3:$J$10001,MATCH(BH341,$J$3:$J$10004,0)-1)</f>
        <v>1000</v>
      </c>
      <c r="BJ341">
        <f t="shared" ca="1" si="91"/>
        <v>300</v>
      </c>
      <c r="BK341">
        <f t="shared" ca="1" si="91"/>
        <v>290</v>
      </c>
      <c r="BL341">
        <f t="shared" ca="1" si="102"/>
        <v>10</v>
      </c>
      <c r="BM341">
        <f t="shared" ca="1" si="99"/>
        <v>290.0790923320007</v>
      </c>
    </row>
    <row r="342" spans="1:65" x14ac:dyDescent="0.25">
      <c r="A342" s="64">
        <v>339</v>
      </c>
      <c r="B342" s="64">
        <v>29</v>
      </c>
      <c r="C342" s="64">
        <v>44</v>
      </c>
      <c r="D342" s="18">
        <v>339</v>
      </c>
      <c r="E342" s="21">
        <f t="shared" ca="1" si="92"/>
        <v>1145.2716624507614</v>
      </c>
      <c r="F342" s="22">
        <f t="shared" ca="1" si="93"/>
        <v>135.983906295667</v>
      </c>
      <c r="G342" s="23">
        <v>339</v>
      </c>
      <c r="H342" s="24">
        <f t="shared" ca="1" si="94"/>
        <v>1144.135638</v>
      </c>
      <c r="I342" s="25">
        <f t="shared" ca="1" si="95"/>
        <v>135.88393614399999</v>
      </c>
      <c r="J342" s="155"/>
      <c r="K342" s="155"/>
      <c r="L342" s="129">
        <f t="shared" si="100"/>
        <v>0</v>
      </c>
      <c r="AX342">
        <f t="shared" ca="1" si="88"/>
        <v>308.82712759999998</v>
      </c>
      <c r="AY342">
        <f t="shared" ca="1" si="96"/>
        <v>308.82712759999998</v>
      </c>
      <c r="AZ342" cm="1">
        <f t="array" aca="1" ref="AZ342" ca="1">_xlfn.LET(_xlpm.rozsah, $J$3:$J$10001,_xlpm.podminka, (_xlpm.rozsah&gt;H342)*(ISNUMBER(_xlpm.rozsah)),_xlpm.indexy, IF(_xlpm.podminka, ROW(_xlpm.rozsah)-MIN(ROW(_xlpm.rozsah))+1),_xlpm.prvni, MIN(_xlpm.indexy),_xlpm.finalni, IF(_xlpm.prvni=1, 2, _xlpm.prvni),INDEX(_xlpm.rozsah, _xlpm.finalni))</f>
        <v>1200</v>
      </c>
      <c r="BA342" cm="1">
        <f t="array" aca="1" ref="BA342" ca="1">INDEX($J$3:$J$10001,MATCH(AZ342,$J$3:$J$10004,0)-1)</f>
        <v>1100</v>
      </c>
      <c r="BB342">
        <f t="shared" ca="1" si="90"/>
        <v>320</v>
      </c>
      <c r="BC342">
        <f t="shared" ca="1" si="90"/>
        <v>300</v>
      </c>
      <c r="BD342">
        <f t="shared" ca="1" si="89"/>
        <v>20</v>
      </c>
      <c r="BE342">
        <f t="shared" ca="1" si="97"/>
        <v>311.17287240000002</v>
      </c>
      <c r="BF342">
        <f t="shared" ca="1" si="101"/>
        <v>309.05433249015226</v>
      </c>
      <c r="BG342">
        <f t="shared" ca="1" si="98"/>
        <v>309.05433249015226</v>
      </c>
      <c r="BH342" cm="1">
        <f t="array" aca="1" ref="BH342" ca="1">_xlfn.LET(_xlpm.rozsah, $J$3:$J$10001,_xlpm.podminka, (_xlpm.rozsah&gt;E342)*(ISNUMBER(_xlpm.rozsah)),_xlpm.indexy, IF(_xlpm.podminka, ROW(_xlpm.rozsah)-MIN(ROW(_xlpm.rozsah))+1),_xlpm.prvni, MIN(_xlpm.indexy),_xlpm.finalni, IF(_xlpm.prvni=1, 2, _xlpm.prvni),INDEX(_xlpm.rozsah, _xlpm.finalni))</f>
        <v>1200</v>
      </c>
      <c r="BI342" cm="1">
        <f t="array" aca="1" ref="BI342" ca="1">INDEX($J$3:$J$10001,MATCH(BH342,$J$3:$J$10004,0)-1)</f>
        <v>1100</v>
      </c>
      <c r="BJ342">
        <f t="shared" ca="1" si="91"/>
        <v>320</v>
      </c>
      <c r="BK342">
        <f t="shared" ca="1" si="91"/>
        <v>300</v>
      </c>
      <c r="BL342">
        <f t="shared" ca="1" si="102"/>
        <v>20</v>
      </c>
      <c r="BM342">
        <f t="shared" ca="1" si="99"/>
        <v>310.94566750984774</v>
      </c>
    </row>
    <row r="343" spans="1:65" x14ac:dyDescent="0.25">
      <c r="A343" s="64">
        <v>340</v>
      </c>
      <c r="B343" s="64">
        <v>68</v>
      </c>
      <c r="C343" s="64">
        <v>97</v>
      </c>
      <c r="D343" s="18">
        <v>340</v>
      </c>
      <c r="E343" s="21">
        <f t="shared" ca="1" si="92"/>
        <v>1744.085277470751</v>
      </c>
      <c r="F343" s="22">
        <f t="shared" ca="1" si="93"/>
        <v>332.2303377450732</v>
      </c>
      <c r="G343" s="28">
        <v>340</v>
      </c>
      <c r="H343" s="24">
        <f t="shared" ca="1" si="94"/>
        <v>1741.4214959999999</v>
      </c>
      <c r="I343" s="25">
        <f t="shared" ca="1" si="95"/>
        <v>332.66959530960003</v>
      </c>
      <c r="J343" s="155"/>
      <c r="K343" s="155"/>
      <c r="L343" s="129">
        <f t="shared" si="100"/>
        <v>0</v>
      </c>
      <c r="AX343">
        <f t="shared" ca="1" si="88"/>
        <v>342.95834568000004</v>
      </c>
      <c r="AY343">
        <f t="shared" ca="1" si="96"/>
        <v>340.04165431999996</v>
      </c>
      <c r="AZ343" cm="1">
        <f t="array" aca="1" ref="AZ343" ca="1">_xlfn.LET(_xlpm.rozsah, $J$3:$J$10001,_xlpm.podminka, (_xlpm.rozsah&gt;H343)*(ISNUMBER(_xlpm.rozsah)),_xlpm.indexy, IF(_xlpm.podminka, ROW(_xlpm.rozsah)-MIN(ROW(_xlpm.rozsah))+1),_xlpm.prvni, MIN(_xlpm.indexy),_xlpm.finalni, IF(_xlpm.prvni=1, 2, _xlpm.prvni),INDEX(_xlpm.rozsah, _xlpm.finalni))</f>
        <v>1800</v>
      </c>
      <c r="BA343" cm="1">
        <f t="array" aca="1" ref="BA343" ca="1">INDEX($J$3:$J$10001,MATCH(AZ343,$J$3:$J$10004,0)-1)</f>
        <v>1700</v>
      </c>
      <c r="BB343">
        <f t="shared" ca="1" si="90"/>
        <v>333</v>
      </c>
      <c r="BC343">
        <f t="shared" ca="1" si="90"/>
        <v>350</v>
      </c>
      <c r="BD343">
        <f t="shared" ca="1" si="89"/>
        <v>-17</v>
      </c>
      <c r="BE343">
        <f t="shared" ca="1" si="97"/>
        <v>342.95834568000004</v>
      </c>
      <c r="BF343">
        <f t="shared" ca="1" si="101"/>
        <v>342.50550282997233</v>
      </c>
      <c r="BG343">
        <f t="shared" ca="1" si="98"/>
        <v>340.49449717002767</v>
      </c>
      <c r="BH343" cm="1">
        <f t="array" aca="1" ref="BH343" ca="1">_xlfn.LET(_xlpm.rozsah, $J$3:$J$10001,_xlpm.podminka, (_xlpm.rozsah&gt;E343)*(ISNUMBER(_xlpm.rozsah)),_xlpm.indexy, IF(_xlpm.podminka, ROW(_xlpm.rozsah)-MIN(ROW(_xlpm.rozsah))+1),_xlpm.prvni, MIN(_xlpm.indexy),_xlpm.finalni, IF(_xlpm.prvni=1, 2, _xlpm.prvni),INDEX(_xlpm.rozsah, _xlpm.finalni))</f>
        <v>1800</v>
      </c>
      <c r="BI343" cm="1">
        <f t="array" aca="1" ref="BI343" ca="1">INDEX($J$3:$J$10001,MATCH(BH343,$J$3:$J$10004,0)-1)</f>
        <v>1700</v>
      </c>
      <c r="BJ343">
        <f t="shared" ca="1" si="91"/>
        <v>333</v>
      </c>
      <c r="BK343">
        <f t="shared" ca="1" si="91"/>
        <v>350</v>
      </c>
      <c r="BL343">
        <f t="shared" ca="1" si="102"/>
        <v>-17</v>
      </c>
      <c r="BM343">
        <f t="shared" ca="1" si="99"/>
        <v>342.50550282997233</v>
      </c>
    </row>
    <row r="344" spans="1:65" x14ac:dyDescent="0.25">
      <c r="A344" s="64">
        <v>341</v>
      </c>
      <c r="B344" s="64">
        <v>80</v>
      </c>
      <c r="C344" s="64">
        <v>97</v>
      </c>
      <c r="D344" s="18">
        <v>341</v>
      </c>
      <c r="E344" s="21">
        <f t="shared" ca="1" si="92"/>
        <v>1928.3356205538248</v>
      </c>
      <c r="F344" s="22">
        <f t="shared" ca="1" si="93"/>
        <v>302.12231169004639</v>
      </c>
      <c r="G344" s="23">
        <v>341</v>
      </c>
      <c r="H344" s="24">
        <f t="shared" ca="1" si="94"/>
        <v>1925.2017599999999</v>
      </c>
      <c r="I344" s="25">
        <f t="shared" ca="1" si="95"/>
        <v>302.60868684800005</v>
      </c>
      <c r="J344" s="155"/>
      <c r="K344" s="155"/>
      <c r="L344" s="129">
        <f t="shared" si="100"/>
        <v>0</v>
      </c>
      <c r="AX344">
        <f t="shared" ca="1" si="88"/>
        <v>311.96771840000002</v>
      </c>
      <c r="AY344">
        <f t="shared" ca="1" si="96"/>
        <v>304.03228159999998</v>
      </c>
      <c r="AZ344" cm="1">
        <f t="array" aca="1" ref="AZ344" ca="1">_xlfn.LET(_xlpm.rozsah, $J$3:$J$10001,_xlpm.podminka, (_xlpm.rozsah&gt;H344)*(ISNUMBER(_xlpm.rozsah)),_xlpm.indexy, IF(_xlpm.podminka, ROW(_xlpm.rozsah)-MIN(ROW(_xlpm.rozsah))+1),_xlpm.prvni, MIN(_xlpm.indexy),_xlpm.finalni, IF(_xlpm.prvni=1, 2, _xlpm.prvni),INDEX(_xlpm.rozsah, _xlpm.finalni))</f>
        <v>2000</v>
      </c>
      <c r="BA344" cm="1">
        <f t="array" aca="1" ref="BA344" ca="1">INDEX($J$3:$J$10001,MATCH(AZ344,$J$3:$J$10004,0)-1)</f>
        <v>1900</v>
      </c>
      <c r="BB344">
        <f t="shared" ca="1" si="90"/>
        <v>300</v>
      </c>
      <c r="BC344">
        <f t="shared" ca="1" si="90"/>
        <v>316</v>
      </c>
      <c r="BD344">
        <f t="shared" ca="1" si="89"/>
        <v>-16</v>
      </c>
      <c r="BE344">
        <f t="shared" ca="1" si="97"/>
        <v>311.96771840000002</v>
      </c>
      <c r="BF344">
        <f t="shared" ca="1" si="101"/>
        <v>311.46630071138804</v>
      </c>
      <c r="BG344">
        <f t="shared" ca="1" si="98"/>
        <v>304.53369928861196</v>
      </c>
      <c r="BH344" cm="1">
        <f t="array" aca="1" ref="BH344" ca="1">_xlfn.LET(_xlpm.rozsah, $J$3:$J$10001,_xlpm.podminka, (_xlpm.rozsah&gt;E344)*(ISNUMBER(_xlpm.rozsah)),_xlpm.indexy, IF(_xlpm.podminka, ROW(_xlpm.rozsah)-MIN(ROW(_xlpm.rozsah))+1),_xlpm.prvni, MIN(_xlpm.indexy),_xlpm.finalni, IF(_xlpm.prvni=1, 2, _xlpm.prvni),INDEX(_xlpm.rozsah, _xlpm.finalni))</f>
        <v>2000</v>
      </c>
      <c r="BI344" cm="1">
        <f t="array" aca="1" ref="BI344" ca="1">INDEX($J$3:$J$10001,MATCH(BH344,$J$3:$J$10004,0)-1)</f>
        <v>1900</v>
      </c>
      <c r="BJ344">
        <f t="shared" ca="1" si="91"/>
        <v>300</v>
      </c>
      <c r="BK344">
        <f t="shared" ca="1" si="91"/>
        <v>316</v>
      </c>
      <c r="BL344">
        <f t="shared" ca="1" si="102"/>
        <v>-16</v>
      </c>
      <c r="BM344">
        <f t="shared" ca="1" si="99"/>
        <v>311.46630071138804</v>
      </c>
    </row>
    <row r="345" spans="1:65" x14ac:dyDescent="0.25">
      <c r="A345" s="64">
        <v>342</v>
      </c>
      <c r="B345" s="64">
        <v>88</v>
      </c>
      <c r="C345" s="64">
        <v>97</v>
      </c>
      <c r="D345" s="18">
        <v>342</v>
      </c>
      <c r="E345" s="21">
        <f t="shared" ca="1" si="92"/>
        <v>2051.1691826092074</v>
      </c>
      <c r="F345" s="22">
        <f t="shared" ca="1" si="93"/>
        <v>281.07317857381378</v>
      </c>
      <c r="G345" s="28">
        <v>342</v>
      </c>
      <c r="H345" s="24">
        <f t="shared" ca="1" si="94"/>
        <v>2047.7219359999999</v>
      </c>
      <c r="I345" s="25">
        <f t="shared" ca="1" si="95"/>
        <v>281.74194441600002</v>
      </c>
      <c r="J345" s="155"/>
      <c r="K345" s="155"/>
      <c r="L345" s="129">
        <f t="shared" si="100"/>
        <v>0</v>
      </c>
      <c r="AX345">
        <f t="shared" ca="1" si="88"/>
        <v>290.45561280000004</v>
      </c>
      <c r="AY345">
        <f t="shared" ca="1" si="96"/>
        <v>289.54438719999996</v>
      </c>
      <c r="AZ345" cm="1">
        <f t="array" aca="1" ref="AZ345" ca="1">_xlfn.LET(_xlpm.rozsah, $J$3:$J$10001,_xlpm.podminka, (_xlpm.rozsah&gt;H345)*(ISNUMBER(_xlpm.rozsah)),_xlpm.indexy, IF(_xlpm.podminka, ROW(_xlpm.rozsah)-MIN(ROW(_xlpm.rozsah))+1),_xlpm.prvni, MIN(_xlpm.indexy),_xlpm.finalni, IF(_xlpm.prvni=1, 2, _xlpm.prvni),INDEX(_xlpm.rozsah, _xlpm.finalni))</f>
        <v>2100</v>
      </c>
      <c r="BA345" cm="1">
        <f t="array" aca="1" ref="BA345" ca="1">INDEX($J$3:$J$10001,MATCH(AZ345,$J$3:$J$10004,0)-1)</f>
        <v>2000</v>
      </c>
      <c r="BB345">
        <f t="shared" ca="1" si="90"/>
        <v>280</v>
      </c>
      <c r="BC345">
        <f t="shared" ca="1" si="90"/>
        <v>300</v>
      </c>
      <c r="BD345">
        <f t="shared" ca="1" si="89"/>
        <v>-20</v>
      </c>
      <c r="BE345">
        <f t="shared" ca="1" si="97"/>
        <v>290.45561280000004</v>
      </c>
      <c r="BF345">
        <f t="shared" ca="1" si="101"/>
        <v>289.76616347815855</v>
      </c>
      <c r="BG345">
        <f t="shared" ca="1" si="98"/>
        <v>290.23383652184145</v>
      </c>
      <c r="BH345" cm="1">
        <f t="array" aca="1" ref="BH345" ca="1">_xlfn.LET(_xlpm.rozsah, $J$3:$J$10001,_xlpm.podminka, (_xlpm.rozsah&gt;E345)*(ISNUMBER(_xlpm.rozsah)),_xlpm.indexy, IF(_xlpm.podminka, ROW(_xlpm.rozsah)-MIN(ROW(_xlpm.rozsah))+1),_xlpm.prvni, MIN(_xlpm.indexy),_xlpm.finalni, IF(_xlpm.prvni=1, 2, _xlpm.prvni),INDEX(_xlpm.rozsah, _xlpm.finalni))</f>
        <v>2100</v>
      </c>
      <c r="BI345" cm="1">
        <f t="array" aca="1" ref="BI345" ca="1">INDEX($J$3:$J$10001,MATCH(BH345,$J$3:$J$10004,0)-1)</f>
        <v>2000</v>
      </c>
      <c r="BJ345">
        <f t="shared" ca="1" si="91"/>
        <v>280</v>
      </c>
      <c r="BK345">
        <f t="shared" ca="1" si="91"/>
        <v>300</v>
      </c>
      <c r="BL345">
        <f t="shared" ca="1" si="102"/>
        <v>-20</v>
      </c>
      <c r="BM345">
        <f t="shared" ca="1" si="99"/>
        <v>289.76616347815855</v>
      </c>
    </row>
    <row r="346" spans="1:65" x14ac:dyDescent="0.25">
      <c r="A346" s="64">
        <v>343</v>
      </c>
      <c r="B346" s="64">
        <v>99</v>
      </c>
      <c r="C346" s="64">
        <v>88</v>
      </c>
      <c r="D346" s="18">
        <v>343</v>
      </c>
      <c r="E346" s="21">
        <f t="shared" ca="1" si="92"/>
        <v>2220.0653304353582</v>
      </c>
      <c r="F346" s="22">
        <f t="shared" ca="1" si="93"/>
        <v>204.12263099097513</v>
      </c>
      <c r="G346" s="23">
        <v>343</v>
      </c>
      <c r="H346" s="24">
        <f t="shared" ca="1" si="94"/>
        <v>2216.1871780000001</v>
      </c>
      <c r="I346" s="25">
        <f t="shared" ca="1" si="95"/>
        <v>206.34093418399993</v>
      </c>
      <c r="J346" s="155"/>
      <c r="K346" s="155"/>
      <c r="L346" s="129">
        <f t="shared" si="100"/>
        <v>0</v>
      </c>
      <c r="AX346">
        <f t="shared" ca="1" si="88"/>
        <v>234.47833429999991</v>
      </c>
      <c r="AY346">
        <f t="shared" ca="1" si="96"/>
        <v>190.52166570000009</v>
      </c>
      <c r="AZ346" cm="1">
        <f t="array" aca="1" ref="AZ346" ca="1">_xlfn.LET(_xlpm.rozsah, $J$3:$J$10001,_xlpm.podminka, (_xlpm.rozsah&gt;H346)*(ISNUMBER(_xlpm.rozsah)),_xlpm.indexy, IF(_xlpm.podminka, ROW(_xlpm.rozsah)-MIN(ROW(_xlpm.rozsah))+1),_xlpm.prvni, MIN(_xlpm.indexy),_xlpm.finalni, IF(_xlpm.prvni=1, 2, _xlpm.prvni),INDEX(_xlpm.rozsah, _xlpm.finalni))</f>
        <v>2300</v>
      </c>
      <c r="BA346" cm="1">
        <f t="array" aca="1" ref="BA346" ca="1">INDEX($J$3:$J$10001,MATCH(AZ346,$J$3:$J$10004,0)-1)</f>
        <v>2200</v>
      </c>
      <c r="BB346">
        <f t="shared" ca="1" si="90"/>
        <v>180</v>
      </c>
      <c r="BC346">
        <f t="shared" ca="1" si="90"/>
        <v>245</v>
      </c>
      <c r="BD346">
        <f t="shared" ca="1" si="89"/>
        <v>-65</v>
      </c>
      <c r="BE346">
        <f t="shared" ca="1" si="97"/>
        <v>234.47833429999991</v>
      </c>
      <c r="BF346">
        <f t="shared" ca="1" si="101"/>
        <v>231.95753521701718</v>
      </c>
      <c r="BG346">
        <f t="shared" ca="1" si="98"/>
        <v>193.04246478298282</v>
      </c>
      <c r="BH346" cm="1">
        <f t="array" aca="1" ref="BH346" ca="1">_xlfn.LET(_xlpm.rozsah, $J$3:$J$10001,_xlpm.podminka, (_xlpm.rozsah&gt;E346)*(ISNUMBER(_xlpm.rozsah)),_xlpm.indexy, IF(_xlpm.podminka, ROW(_xlpm.rozsah)-MIN(ROW(_xlpm.rozsah))+1),_xlpm.prvni, MIN(_xlpm.indexy),_xlpm.finalni, IF(_xlpm.prvni=1, 2, _xlpm.prvni),INDEX(_xlpm.rozsah, _xlpm.finalni))</f>
        <v>2300</v>
      </c>
      <c r="BI346" cm="1">
        <f t="array" aca="1" ref="BI346" ca="1">INDEX($J$3:$J$10001,MATCH(BH346,$J$3:$J$10004,0)-1)</f>
        <v>2200</v>
      </c>
      <c r="BJ346">
        <f t="shared" ca="1" si="91"/>
        <v>180</v>
      </c>
      <c r="BK346">
        <f t="shared" ca="1" si="91"/>
        <v>245</v>
      </c>
      <c r="BL346">
        <f t="shared" ca="1" si="102"/>
        <v>-65</v>
      </c>
      <c r="BM346">
        <f t="shared" ca="1" si="99"/>
        <v>231.95753521701718</v>
      </c>
    </row>
    <row r="347" spans="1:65" x14ac:dyDescent="0.25">
      <c r="A347" s="64">
        <v>344</v>
      </c>
      <c r="B347" s="64">
        <v>102</v>
      </c>
      <c r="C347" s="64">
        <v>86</v>
      </c>
      <c r="D347" s="18">
        <v>344</v>
      </c>
      <c r="E347" s="21">
        <f t="shared" ca="1" si="92"/>
        <v>2266.1279162061264</v>
      </c>
      <c r="F347" s="22">
        <f t="shared" ca="1" si="93"/>
        <v>173.73449484077534</v>
      </c>
      <c r="G347" s="28">
        <v>344</v>
      </c>
      <c r="H347" s="24">
        <f t="shared" ca="1" si="94"/>
        <v>2262.1322439999999</v>
      </c>
      <c r="I347" s="25">
        <f t="shared" ca="1" si="95"/>
        <v>175.96807560400009</v>
      </c>
      <c r="J347" s="155"/>
      <c r="K347" s="155"/>
      <c r="L347" s="129">
        <f t="shared" si="100"/>
        <v>0</v>
      </c>
      <c r="AX347">
        <f t="shared" ca="1" si="88"/>
        <v>204.61404140000008</v>
      </c>
      <c r="AY347">
        <f t="shared" ca="1" si="96"/>
        <v>220.38595859999992</v>
      </c>
      <c r="AZ347" cm="1">
        <f t="array" aca="1" ref="AZ347" ca="1">_xlfn.LET(_xlpm.rozsah, $J$3:$J$10001,_xlpm.podminka, (_xlpm.rozsah&gt;H347)*(ISNUMBER(_xlpm.rozsah)),_xlpm.indexy, IF(_xlpm.podminka, ROW(_xlpm.rozsah)-MIN(ROW(_xlpm.rozsah))+1),_xlpm.prvni, MIN(_xlpm.indexy),_xlpm.finalni, IF(_xlpm.prvni=1, 2, _xlpm.prvni),INDEX(_xlpm.rozsah, _xlpm.finalni))</f>
        <v>2300</v>
      </c>
      <c r="BA347" cm="1">
        <f t="array" aca="1" ref="BA347" ca="1">INDEX($J$3:$J$10001,MATCH(AZ347,$J$3:$J$10004,0)-1)</f>
        <v>2200</v>
      </c>
      <c r="BB347">
        <f t="shared" ca="1" si="90"/>
        <v>180</v>
      </c>
      <c r="BC347">
        <f t="shared" ca="1" si="90"/>
        <v>245</v>
      </c>
      <c r="BD347">
        <f t="shared" ca="1" si="89"/>
        <v>-65</v>
      </c>
      <c r="BE347">
        <f t="shared" ca="1" si="97"/>
        <v>204.61404140000008</v>
      </c>
      <c r="BF347">
        <f t="shared" ca="1" si="101"/>
        <v>202.01685446601783</v>
      </c>
      <c r="BG347">
        <f t="shared" ca="1" si="98"/>
        <v>222.98314553398217</v>
      </c>
      <c r="BH347" cm="1">
        <f t="array" aca="1" ref="BH347" ca="1">_xlfn.LET(_xlpm.rozsah, $J$3:$J$10001,_xlpm.podminka, (_xlpm.rozsah&gt;E347)*(ISNUMBER(_xlpm.rozsah)),_xlpm.indexy, IF(_xlpm.podminka, ROW(_xlpm.rozsah)-MIN(ROW(_xlpm.rozsah))+1),_xlpm.prvni, MIN(_xlpm.indexy),_xlpm.finalni, IF(_xlpm.prvni=1, 2, _xlpm.prvni),INDEX(_xlpm.rozsah, _xlpm.finalni))</f>
        <v>2300</v>
      </c>
      <c r="BI347" cm="1">
        <f t="array" aca="1" ref="BI347" ca="1">INDEX($J$3:$J$10001,MATCH(BH347,$J$3:$J$10004,0)-1)</f>
        <v>2200</v>
      </c>
      <c r="BJ347">
        <f t="shared" ca="1" si="91"/>
        <v>180</v>
      </c>
      <c r="BK347">
        <f t="shared" ca="1" si="91"/>
        <v>245</v>
      </c>
      <c r="BL347">
        <f t="shared" ca="1" si="102"/>
        <v>-65</v>
      </c>
      <c r="BM347">
        <f t="shared" ca="1" si="99"/>
        <v>202.01685446601783</v>
      </c>
    </row>
    <row r="348" spans="1:65" x14ac:dyDescent="0.25">
      <c r="A348" s="64">
        <v>345</v>
      </c>
      <c r="B348" s="64">
        <v>100</v>
      </c>
      <c r="C348" s="64">
        <v>82</v>
      </c>
      <c r="D348" s="18">
        <v>345</v>
      </c>
      <c r="E348" s="21">
        <f t="shared" ca="1" si="92"/>
        <v>2235.4195256922808</v>
      </c>
      <c r="F348" s="22">
        <f t="shared" ca="1" si="93"/>
        <v>182.02139280601435</v>
      </c>
      <c r="G348" s="23">
        <v>345</v>
      </c>
      <c r="H348" s="24">
        <f t="shared" ca="1" si="94"/>
        <v>2231.5021999999999</v>
      </c>
      <c r="I348" s="25">
        <f t="shared" ca="1" si="95"/>
        <v>184.10932740000004</v>
      </c>
      <c r="J348" s="155"/>
      <c r="K348" s="155"/>
      <c r="L348" s="129">
        <f t="shared" si="100"/>
        <v>0</v>
      </c>
      <c r="AX348">
        <f t="shared" ref="AX348:AX411" ca="1" si="103">IF(BD348&lt;0, BE348, AY348)</f>
        <v>224.52357000000006</v>
      </c>
      <c r="AY348">
        <f t="shared" ca="1" si="96"/>
        <v>200.47642999999994</v>
      </c>
      <c r="AZ348" cm="1">
        <f t="array" aca="1" ref="AZ348" ca="1">_xlfn.LET(_xlpm.rozsah, $J$3:$J$10001,_xlpm.podminka, (_xlpm.rozsah&gt;H348)*(ISNUMBER(_xlpm.rozsah)),_xlpm.indexy, IF(_xlpm.podminka, ROW(_xlpm.rozsah)-MIN(ROW(_xlpm.rozsah))+1),_xlpm.prvni, MIN(_xlpm.indexy),_xlpm.finalni, IF(_xlpm.prvni=1, 2, _xlpm.prvni),INDEX(_xlpm.rozsah, _xlpm.finalni))</f>
        <v>2300</v>
      </c>
      <c r="BA348" cm="1">
        <f t="array" aca="1" ref="BA348" ca="1">INDEX($J$3:$J$10001,MATCH(AZ348,$J$3:$J$10004,0)-1)</f>
        <v>2200</v>
      </c>
      <c r="BB348">
        <f t="shared" ca="1" si="90"/>
        <v>180</v>
      </c>
      <c r="BC348">
        <f t="shared" ca="1" si="90"/>
        <v>245</v>
      </c>
      <c r="BD348">
        <f t="shared" ref="BD348:BD411" ca="1" si="104">BB348-BC348</f>
        <v>-65</v>
      </c>
      <c r="BE348">
        <f t="shared" ca="1" si="97"/>
        <v>224.52357000000006</v>
      </c>
      <c r="BF348">
        <f t="shared" ca="1" si="101"/>
        <v>221.97730830001748</v>
      </c>
      <c r="BG348">
        <f t="shared" ca="1" si="98"/>
        <v>203.02269169998252</v>
      </c>
      <c r="BH348" cm="1">
        <f t="array" aca="1" ref="BH348" ca="1">_xlfn.LET(_xlpm.rozsah, $J$3:$J$10001,_xlpm.podminka, (_xlpm.rozsah&gt;E348)*(ISNUMBER(_xlpm.rozsah)),_xlpm.indexy, IF(_xlpm.podminka, ROW(_xlpm.rozsah)-MIN(ROW(_xlpm.rozsah))+1),_xlpm.prvni, MIN(_xlpm.indexy),_xlpm.finalni, IF(_xlpm.prvni=1, 2, _xlpm.prvni),INDEX(_xlpm.rozsah, _xlpm.finalni))</f>
        <v>2300</v>
      </c>
      <c r="BI348" cm="1">
        <f t="array" aca="1" ref="BI348" ca="1">INDEX($J$3:$J$10001,MATCH(BH348,$J$3:$J$10004,0)-1)</f>
        <v>2200</v>
      </c>
      <c r="BJ348">
        <f t="shared" ca="1" si="91"/>
        <v>180</v>
      </c>
      <c r="BK348">
        <f t="shared" ca="1" si="91"/>
        <v>245</v>
      </c>
      <c r="BL348">
        <f t="shared" ca="1" si="102"/>
        <v>-65</v>
      </c>
      <c r="BM348">
        <f t="shared" ca="1" si="99"/>
        <v>221.97730830001748</v>
      </c>
    </row>
    <row r="349" spans="1:65" x14ac:dyDescent="0.25">
      <c r="A349" s="64">
        <v>346</v>
      </c>
      <c r="B349" s="64">
        <v>74</v>
      </c>
      <c r="C349" s="64">
        <v>79</v>
      </c>
      <c r="D349" s="18">
        <v>346</v>
      </c>
      <c r="E349" s="21">
        <f t="shared" ca="1" si="92"/>
        <v>1836.2104490122879</v>
      </c>
      <c r="F349" s="22">
        <f t="shared" ca="1" si="93"/>
        <v>258.20693669764978</v>
      </c>
      <c r="G349" s="28">
        <v>346</v>
      </c>
      <c r="H349" s="24">
        <f t="shared" ca="1" si="94"/>
        <v>1833.3116279999999</v>
      </c>
      <c r="I349" s="25">
        <f t="shared" ca="1" si="95"/>
        <v>258.5962483596</v>
      </c>
      <c r="J349" s="155"/>
      <c r="K349" s="155"/>
      <c r="L349" s="129">
        <f t="shared" si="100"/>
        <v>0</v>
      </c>
      <c r="AX349">
        <f t="shared" ca="1" si="103"/>
        <v>327.33702324000001</v>
      </c>
      <c r="AY349">
        <f t="shared" ca="1" si="96"/>
        <v>321.66297675999999</v>
      </c>
      <c r="AZ349" cm="1">
        <f t="array" aca="1" ref="AZ349" ca="1">_xlfn.LET(_xlpm.rozsah, $J$3:$J$10001,_xlpm.podminka, (_xlpm.rozsah&gt;H349)*(ISNUMBER(_xlpm.rozsah)),_xlpm.indexy, IF(_xlpm.podminka, ROW(_xlpm.rozsah)-MIN(ROW(_xlpm.rozsah))+1),_xlpm.prvni, MIN(_xlpm.indexy),_xlpm.finalni, IF(_xlpm.prvni=1, 2, _xlpm.prvni),INDEX(_xlpm.rozsah, _xlpm.finalni))</f>
        <v>1900</v>
      </c>
      <c r="BA349" cm="1">
        <f t="array" aca="1" ref="BA349" ca="1">INDEX($J$3:$J$10001,MATCH(AZ349,$J$3:$J$10004,0)-1)</f>
        <v>1800</v>
      </c>
      <c r="BB349">
        <f t="shared" ca="1" si="90"/>
        <v>316</v>
      </c>
      <c r="BC349">
        <f t="shared" ca="1" si="90"/>
        <v>333</v>
      </c>
      <c r="BD349">
        <f t="shared" ca="1" si="104"/>
        <v>-17</v>
      </c>
      <c r="BE349">
        <f t="shared" ca="1" si="97"/>
        <v>327.33702324000001</v>
      </c>
      <c r="BF349">
        <f t="shared" ca="1" si="101"/>
        <v>326.84422366791108</v>
      </c>
      <c r="BG349">
        <f t="shared" ca="1" si="98"/>
        <v>322.15577633208892</v>
      </c>
      <c r="BH349" cm="1">
        <f t="array" aca="1" ref="BH349" ca="1">_xlfn.LET(_xlpm.rozsah, $J$3:$J$10001,_xlpm.podminka, (_xlpm.rozsah&gt;E349)*(ISNUMBER(_xlpm.rozsah)),_xlpm.indexy, IF(_xlpm.podminka, ROW(_xlpm.rozsah)-MIN(ROW(_xlpm.rozsah))+1),_xlpm.prvni, MIN(_xlpm.indexy),_xlpm.finalni, IF(_xlpm.prvni=1, 2, _xlpm.prvni),INDEX(_xlpm.rozsah, _xlpm.finalni))</f>
        <v>1900</v>
      </c>
      <c r="BI349" cm="1">
        <f t="array" aca="1" ref="BI349" ca="1">INDEX($J$3:$J$10001,MATCH(BH349,$J$3:$J$10004,0)-1)</f>
        <v>1800</v>
      </c>
      <c r="BJ349">
        <f t="shared" ca="1" si="91"/>
        <v>316</v>
      </c>
      <c r="BK349">
        <f t="shared" ca="1" si="91"/>
        <v>333</v>
      </c>
      <c r="BL349">
        <f t="shared" ca="1" si="102"/>
        <v>-17</v>
      </c>
      <c r="BM349">
        <f t="shared" ca="1" si="99"/>
        <v>326.84422366791108</v>
      </c>
    </row>
    <row r="350" spans="1:65" x14ac:dyDescent="0.25">
      <c r="A350" s="64">
        <v>347</v>
      </c>
      <c r="B350" s="64">
        <v>57</v>
      </c>
      <c r="C350" s="64">
        <v>79</v>
      </c>
      <c r="D350" s="18">
        <v>347</v>
      </c>
      <c r="E350" s="21">
        <f t="shared" ca="1" si="92"/>
        <v>1575.1891296446001</v>
      </c>
      <c r="F350" s="22">
        <f t="shared" ca="1" si="93"/>
        <v>283.21201175161531</v>
      </c>
      <c r="G350" s="23">
        <v>347</v>
      </c>
      <c r="H350" s="24">
        <f t="shared" ca="1" si="94"/>
        <v>1572.9562539999997</v>
      </c>
      <c r="I350" s="25">
        <f t="shared" ca="1" si="95"/>
        <v>283.24729118680006</v>
      </c>
      <c r="J350" s="155"/>
      <c r="K350" s="155"/>
      <c r="L350" s="129">
        <f t="shared" si="100"/>
        <v>0</v>
      </c>
      <c r="AX350">
        <f t="shared" ca="1" si="103"/>
        <v>358.54087492000002</v>
      </c>
      <c r="AY350">
        <f t="shared" ca="1" si="96"/>
        <v>359.45912507999998</v>
      </c>
      <c r="AZ350" cm="1">
        <f t="array" aca="1" ref="AZ350" ca="1">_xlfn.LET(_xlpm.rozsah, $J$3:$J$10001,_xlpm.podminka, (_xlpm.rozsah&gt;H350)*(ISNUMBER(_xlpm.rozsah)),_xlpm.indexy, IF(_xlpm.podminka, ROW(_xlpm.rozsah)-MIN(ROW(_xlpm.rozsah))+1),_xlpm.prvni, MIN(_xlpm.indexy),_xlpm.finalni, IF(_xlpm.prvni=1, 2, _xlpm.prvni),INDEX(_xlpm.rozsah, _xlpm.finalni))</f>
        <v>1600</v>
      </c>
      <c r="BA350" cm="1">
        <f t="array" aca="1" ref="BA350" ca="1">INDEX($J$3:$J$10001,MATCH(AZ350,$J$3:$J$10004,0)-1)</f>
        <v>1500</v>
      </c>
      <c r="BB350">
        <f t="shared" ca="1" si="90"/>
        <v>358</v>
      </c>
      <c r="BC350">
        <f t="shared" ca="1" si="90"/>
        <v>360</v>
      </c>
      <c r="BD350">
        <f t="shared" ca="1" si="104"/>
        <v>-2</v>
      </c>
      <c r="BE350">
        <f t="shared" ca="1" si="97"/>
        <v>358.54087492000002</v>
      </c>
      <c r="BF350">
        <f t="shared" ca="1" si="101"/>
        <v>358.49621740710802</v>
      </c>
      <c r="BG350">
        <f t="shared" ca="1" si="98"/>
        <v>359.50378259289198</v>
      </c>
      <c r="BH350" cm="1">
        <f t="array" aca="1" ref="BH350" ca="1">_xlfn.LET(_xlpm.rozsah, $J$3:$J$10001,_xlpm.podminka, (_xlpm.rozsah&gt;E350)*(ISNUMBER(_xlpm.rozsah)),_xlpm.indexy, IF(_xlpm.podminka, ROW(_xlpm.rozsah)-MIN(ROW(_xlpm.rozsah))+1),_xlpm.prvni, MIN(_xlpm.indexy),_xlpm.finalni, IF(_xlpm.prvni=1, 2, _xlpm.prvni),INDEX(_xlpm.rozsah, _xlpm.finalni))</f>
        <v>1600</v>
      </c>
      <c r="BI350" cm="1">
        <f t="array" aca="1" ref="BI350" ca="1">INDEX($J$3:$J$10001,MATCH(BH350,$J$3:$J$10004,0)-1)</f>
        <v>1500</v>
      </c>
      <c r="BJ350">
        <f t="shared" ca="1" si="91"/>
        <v>358</v>
      </c>
      <c r="BK350">
        <f t="shared" ca="1" si="91"/>
        <v>360</v>
      </c>
      <c r="BL350">
        <f t="shared" ca="1" si="102"/>
        <v>-2</v>
      </c>
      <c r="BM350">
        <f t="shared" ca="1" si="99"/>
        <v>358.49621740710802</v>
      </c>
    </row>
    <row r="351" spans="1:65" x14ac:dyDescent="0.25">
      <c r="A351" s="64">
        <v>348</v>
      </c>
      <c r="B351" s="64">
        <v>76</v>
      </c>
      <c r="C351" s="64">
        <v>97</v>
      </c>
      <c r="D351" s="18">
        <v>348</v>
      </c>
      <c r="E351" s="21">
        <f t="shared" ca="1" si="92"/>
        <v>1866.9188395261335</v>
      </c>
      <c r="F351" s="22">
        <f t="shared" ca="1" si="93"/>
        <v>311.97508336214059</v>
      </c>
      <c r="G351" s="28">
        <v>348</v>
      </c>
      <c r="H351" s="24">
        <f t="shared" ca="1" si="94"/>
        <v>1863.9416719999999</v>
      </c>
      <c r="I351" s="25">
        <f t="shared" ca="1" si="95"/>
        <v>312.46601828720003</v>
      </c>
      <c r="J351" s="155"/>
      <c r="K351" s="155"/>
      <c r="L351" s="129">
        <f t="shared" si="100"/>
        <v>0</v>
      </c>
      <c r="AX351">
        <f t="shared" ca="1" si="103"/>
        <v>322.12991576000002</v>
      </c>
      <c r="AY351">
        <f t="shared" ca="1" si="96"/>
        <v>326.87008423999998</v>
      </c>
      <c r="AZ351" cm="1">
        <f t="array" aca="1" ref="AZ351" ca="1">_xlfn.LET(_xlpm.rozsah, $J$3:$J$10001,_xlpm.podminka, (_xlpm.rozsah&gt;H351)*(ISNUMBER(_xlpm.rozsah)),_xlpm.indexy, IF(_xlpm.podminka, ROW(_xlpm.rozsah)-MIN(ROW(_xlpm.rozsah))+1),_xlpm.prvni, MIN(_xlpm.indexy),_xlpm.finalni, IF(_xlpm.prvni=1, 2, _xlpm.prvni),INDEX(_xlpm.rozsah, _xlpm.finalni))</f>
        <v>1900</v>
      </c>
      <c r="BA351" cm="1">
        <f t="array" aca="1" ref="BA351" ca="1">INDEX($J$3:$J$10001,MATCH(AZ351,$J$3:$J$10004,0)-1)</f>
        <v>1800</v>
      </c>
      <c r="BB351">
        <f t="shared" ca="1" si="90"/>
        <v>316</v>
      </c>
      <c r="BC351">
        <f t="shared" ca="1" si="90"/>
        <v>333</v>
      </c>
      <c r="BD351">
        <f t="shared" ca="1" si="104"/>
        <v>-17</v>
      </c>
      <c r="BE351">
        <f t="shared" ca="1" si="97"/>
        <v>322.12991576000002</v>
      </c>
      <c r="BF351">
        <f t="shared" ca="1" si="101"/>
        <v>321.62379728055731</v>
      </c>
      <c r="BG351">
        <f t="shared" ca="1" si="98"/>
        <v>327.37620271944269</v>
      </c>
      <c r="BH351" cm="1">
        <f t="array" aca="1" ref="BH351" ca="1">_xlfn.LET(_xlpm.rozsah, $J$3:$J$10001,_xlpm.podminka, (_xlpm.rozsah&gt;E351)*(ISNUMBER(_xlpm.rozsah)),_xlpm.indexy, IF(_xlpm.podminka, ROW(_xlpm.rozsah)-MIN(ROW(_xlpm.rozsah))+1),_xlpm.prvni, MIN(_xlpm.indexy),_xlpm.finalni, IF(_xlpm.prvni=1, 2, _xlpm.prvni),INDEX(_xlpm.rozsah, _xlpm.finalni))</f>
        <v>1900</v>
      </c>
      <c r="BI351" cm="1">
        <f t="array" aca="1" ref="BI351" ca="1">INDEX($J$3:$J$10001,MATCH(BH351,$J$3:$J$10004,0)-1)</f>
        <v>1800</v>
      </c>
      <c r="BJ351">
        <f t="shared" ca="1" si="91"/>
        <v>316</v>
      </c>
      <c r="BK351">
        <f t="shared" ca="1" si="91"/>
        <v>333</v>
      </c>
      <c r="BL351">
        <f t="shared" ca="1" si="102"/>
        <v>-17</v>
      </c>
      <c r="BM351">
        <f t="shared" ca="1" si="99"/>
        <v>321.62379728055731</v>
      </c>
    </row>
    <row r="352" spans="1:65" x14ac:dyDescent="0.25">
      <c r="A352" s="64">
        <v>349</v>
      </c>
      <c r="B352" s="64">
        <v>84</v>
      </c>
      <c r="C352" s="64">
        <v>97</v>
      </c>
      <c r="D352" s="18">
        <v>349</v>
      </c>
      <c r="E352" s="21">
        <f t="shared" ca="1" si="92"/>
        <v>1989.7524015815159</v>
      </c>
      <c r="F352" s="22">
        <f t="shared" ca="1" si="93"/>
        <v>292.59042727454874</v>
      </c>
      <c r="G352" s="23">
        <v>349</v>
      </c>
      <c r="H352" s="24">
        <f t="shared" ca="1" si="94"/>
        <v>1986.4618479999999</v>
      </c>
      <c r="I352" s="25">
        <f t="shared" ca="1" si="95"/>
        <v>293.10112119039997</v>
      </c>
      <c r="J352" s="155"/>
      <c r="K352" s="155"/>
      <c r="L352" s="129">
        <f t="shared" si="100"/>
        <v>0</v>
      </c>
      <c r="AX352">
        <f t="shared" ca="1" si="103"/>
        <v>302.16610431999999</v>
      </c>
      <c r="AY352">
        <f t="shared" ca="1" si="96"/>
        <v>313.83389568000001</v>
      </c>
      <c r="AZ352" cm="1">
        <f t="array" aca="1" ref="AZ352" ca="1">_xlfn.LET(_xlpm.rozsah, $J$3:$J$10001,_xlpm.podminka, (_xlpm.rozsah&gt;H352)*(ISNUMBER(_xlpm.rozsah)),_xlpm.indexy, IF(_xlpm.podminka, ROW(_xlpm.rozsah)-MIN(ROW(_xlpm.rozsah))+1),_xlpm.prvni, MIN(_xlpm.indexy),_xlpm.finalni, IF(_xlpm.prvni=1, 2, _xlpm.prvni),INDEX(_xlpm.rozsah, _xlpm.finalni))</f>
        <v>2000</v>
      </c>
      <c r="BA352" cm="1">
        <f t="array" aca="1" ref="BA352" ca="1">INDEX($J$3:$J$10001,MATCH(AZ352,$J$3:$J$10004,0)-1)</f>
        <v>1900</v>
      </c>
      <c r="BB352">
        <f t="shared" ca="1" si="90"/>
        <v>300</v>
      </c>
      <c r="BC352">
        <f t="shared" ca="1" si="90"/>
        <v>316</v>
      </c>
      <c r="BD352">
        <f t="shared" ca="1" si="104"/>
        <v>-16</v>
      </c>
      <c r="BE352">
        <f t="shared" ca="1" si="97"/>
        <v>302.16610431999999</v>
      </c>
      <c r="BF352">
        <f t="shared" ca="1" si="101"/>
        <v>301.63961574695747</v>
      </c>
      <c r="BG352">
        <f t="shared" ca="1" si="98"/>
        <v>314.36038425304253</v>
      </c>
      <c r="BH352" cm="1">
        <f t="array" aca="1" ref="BH352" ca="1">_xlfn.LET(_xlpm.rozsah, $J$3:$J$10001,_xlpm.podminka, (_xlpm.rozsah&gt;E352)*(ISNUMBER(_xlpm.rozsah)),_xlpm.indexy, IF(_xlpm.podminka, ROW(_xlpm.rozsah)-MIN(ROW(_xlpm.rozsah))+1),_xlpm.prvni, MIN(_xlpm.indexy),_xlpm.finalni, IF(_xlpm.prvni=1, 2, _xlpm.prvni),INDEX(_xlpm.rozsah, _xlpm.finalni))</f>
        <v>2000</v>
      </c>
      <c r="BI352" cm="1">
        <f t="array" aca="1" ref="BI352" ca="1">INDEX($J$3:$J$10001,MATCH(BH352,$J$3:$J$10004,0)-1)</f>
        <v>1900</v>
      </c>
      <c r="BJ352">
        <f t="shared" ca="1" si="91"/>
        <v>300</v>
      </c>
      <c r="BK352">
        <f t="shared" ca="1" si="91"/>
        <v>316</v>
      </c>
      <c r="BL352">
        <f t="shared" ca="1" si="102"/>
        <v>-16</v>
      </c>
      <c r="BM352">
        <f t="shared" ca="1" si="99"/>
        <v>301.63961574695747</v>
      </c>
    </row>
    <row r="353" spans="1:65" x14ac:dyDescent="0.25">
      <c r="A353" s="64">
        <v>350</v>
      </c>
      <c r="B353" s="64">
        <v>86</v>
      </c>
      <c r="C353" s="64">
        <v>97</v>
      </c>
      <c r="D353" s="18">
        <v>350</v>
      </c>
      <c r="E353" s="21">
        <f t="shared" ca="1" si="92"/>
        <v>2020.4607920953615</v>
      </c>
      <c r="F353" s="22">
        <f t="shared" ca="1" si="93"/>
        <v>287.03060633349992</v>
      </c>
      <c r="G353" s="28">
        <v>350</v>
      </c>
      <c r="H353" s="24">
        <f t="shared" ca="1" si="94"/>
        <v>2017.0918919999999</v>
      </c>
      <c r="I353" s="25">
        <f t="shared" ca="1" si="95"/>
        <v>287.68417295199998</v>
      </c>
      <c r="J353" s="155"/>
      <c r="K353" s="155"/>
      <c r="L353" s="129">
        <f t="shared" si="100"/>
        <v>0</v>
      </c>
      <c r="AX353">
        <f t="shared" ca="1" si="103"/>
        <v>296.58162160000001</v>
      </c>
      <c r="AY353">
        <f t="shared" ca="1" si="96"/>
        <v>283.41837839999999</v>
      </c>
      <c r="AZ353" cm="1">
        <f t="array" aca="1" ref="AZ353" ca="1">_xlfn.LET(_xlpm.rozsah, $J$3:$J$10001,_xlpm.podminka, (_xlpm.rozsah&gt;H353)*(ISNUMBER(_xlpm.rozsah)),_xlpm.indexy, IF(_xlpm.podminka, ROW(_xlpm.rozsah)-MIN(ROW(_xlpm.rozsah))+1),_xlpm.prvni, MIN(_xlpm.indexy),_xlpm.finalni, IF(_xlpm.prvni=1, 2, _xlpm.prvni),INDEX(_xlpm.rozsah, _xlpm.finalni))</f>
        <v>2100</v>
      </c>
      <c r="BA353" cm="1">
        <f t="array" aca="1" ref="BA353" ca="1">INDEX($J$3:$J$10001,MATCH(AZ353,$J$3:$J$10004,0)-1)</f>
        <v>2000</v>
      </c>
      <c r="BB353">
        <f t="shared" ref="BB353:BC416" ca="1" si="105">IF(ISERROR(MATCH(AZ353,$J$1:$J$10000,0)), 0, INDEX($K$1:$K$10000, MATCH(AZ353,$J$1:$J$10000,0)))</f>
        <v>280</v>
      </c>
      <c r="BC353">
        <f t="shared" ca="1" si="105"/>
        <v>300</v>
      </c>
      <c r="BD353">
        <f t="shared" ca="1" si="104"/>
        <v>-20</v>
      </c>
      <c r="BE353">
        <f t="shared" ca="1" si="97"/>
        <v>296.58162160000001</v>
      </c>
      <c r="BF353">
        <f t="shared" ca="1" si="101"/>
        <v>295.90784158092771</v>
      </c>
      <c r="BG353">
        <f t="shared" ca="1" si="98"/>
        <v>284.09215841907229</v>
      </c>
      <c r="BH353" cm="1">
        <f t="array" aca="1" ref="BH353" ca="1">_xlfn.LET(_xlpm.rozsah, $J$3:$J$10001,_xlpm.podminka, (_xlpm.rozsah&gt;E353)*(ISNUMBER(_xlpm.rozsah)),_xlpm.indexy, IF(_xlpm.podminka, ROW(_xlpm.rozsah)-MIN(ROW(_xlpm.rozsah))+1),_xlpm.prvni, MIN(_xlpm.indexy),_xlpm.finalni, IF(_xlpm.prvni=1, 2, _xlpm.prvni),INDEX(_xlpm.rozsah, _xlpm.finalni))</f>
        <v>2100</v>
      </c>
      <c r="BI353" cm="1">
        <f t="array" aca="1" ref="BI353" ca="1">INDEX($J$3:$J$10001,MATCH(BH353,$J$3:$J$10004,0)-1)</f>
        <v>2000</v>
      </c>
      <c r="BJ353">
        <f t="shared" ca="1" si="91"/>
        <v>280</v>
      </c>
      <c r="BK353">
        <f t="shared" ca="1" si="91"/>
        <v>300</v>
      </c>
      <c r="BL353">
        <f t="shared" ca="1" si="102"/>
        <v>-20</v>
      </c>
      <c r="BM353">
        <f t="shared" ca="1" si="99"/>
        <v>295.90784158092771</v>
      </c>
    </row>
    <row r="354" spans="1:65" x14ac:dyDescent="0.25">
      <c r="A354" s="64">
        <v>351</v>
      </c>
      <c r="B354" s="64">
        <v>81</v>
      </c>
      <c r="C354" s="64">
        <v>98</v>
      </c>
      <c r="D354" s="18">
        <v>351</v>
      </c>
      <c r="E354" s="21">
        <f t="shared" ca="1" si="92"/>
        <v>1943.6898158107474</v>
      </c>
      <c r="F354" s="22">
        <f t="shared" ca="1" si="93"/>
        <v>302.82943688087477</v>
      </c>
      <c r="G354" s="23">
        <v>351</v>
      </c>
      <c r="H354" s="24">
        <f t="shared" ca="1" si="94"/>
        <v>1940.5167819999999</v>
      </c>
      <c r="I354" s="25">
        <f t="shared" ca="1" si="95"/>
        <v>303.32696858240001</v>
      </c>
      <c r="J354" s="155"/>
      <c r="K354" s="155"/>
      <c r="L354" s="129">
        <f t="shared" si="100"/>
        <v>0</v>
      </c>
      <c r="AX354">
        <f t="shared" ca="1" si="103"/>
        <v>309.51731488000001</v>
      </c>
      <c r="AY354">
        <f t="shared" ca="1" si="96"/>
        <v>306.48268511999999</v>
      </c>
      <c r="AZ354" cm="1">
        <f t="array" aca="1" ref="AZ354" ca="1">_xlfn.LET(_xlpm.rozsah, $J$3:$J$10001,_xlpm.podminka, (_xlpm.rozsah&gt;H354)*(ISNUMBER(_xlpm.rozsah)),_xlpm.indexy, IF(_xlpm.podminka, ROW(_xlpm.rozsah)-MIN(ROW(_xlpm.rozsah))+1),_xlpm.prvni, MIN(_xlpm.indexy),_xlpm.finalni, IF(_xlpm.prvni=1, 2, _xlpm.prvni),INDEX(_xlpm.rozsah, _xlpm.finalni))</f>
        <v>2000</v>
      </c>
      <c r="BA354" cm="1">
        <f t="array" aca="1" ref="BA354" ca="1">INDEX($J$3:$J$10001,MATCH(AZ354,$J$3:$J$10004,0)-1)</f>
        <v>1900</v>
      </c>
      <c r="BB354">
        <f t="shared" ca="1" si="105"/>
        <v>300</v>
      </c>
      <c r="BC354">
        <f t="shared" ca="1" si="105"/>
        <v>316</v>
      </c>
      <c r="BD354">
        <f t="shared" ca="1" si="104"/>
        <v>-16</v>
      </c>
      <c r="BE354">
        <f t="shared" ca="1" si="97"/>
        <v>309.51731488000001</v>
      </c>
      <c r="BF354">
        <f t="shared" ca="1" si="101"/>
        <v>309.0096294702804</v>
      </c>
      <c r="BG354">
        <f t="shared" ca="1" si="98"/>
        <v>306.9903705297196</v>
      </c>
      <c r="BH354" cm="1">
        <f t="array" aca="1" ref="BH354" ca="1">_xlfn.LET(_xlpm.rozsah, $J$3:$J$10001,_xlpm.podminka, (_xlpm.rozsah&gt;E354)*(ISNUMBER(_xlpm.rozsah)),_xlpm.indexy, IF(_xlpm.podminka, ROW(_xlpm.rozsah)-MIN(ROW(_xlpm.rozsah))+1),_xlpm.prvni, MIN(_xlpm.indexy),_xlpm.finalni, IF(_xlpm.prvni=1, 2, _xlpm.prvni),INDEX(_xlpm.rozsah, _xlpm.finalni))</f>
        <v>2000</v>
      </c>
      <c r="BI354" cm="1">
        <f t="array" aca="1" ref="BI354" ca="1">INDEX($J$3:$J$10001,MATCH(BH354,$J$3:$J$10004,0)-1)</f>
        <v>1900</v>
      </c>
      <c r="BJ354">
        <f t="shared" ca="1" si="91"/>
        <v>300</v>
      </c>
      <c r="BK354">
        <f t="shared" ca="1" si="91"/>
        <v>316</v>
      </c>
      <c r="BL354">
        <f t="shared" ca="1" si="102"/>
        <v>-16</v>
      </c>
      <c r="BM354">
        <f t="shared" ca="1" si="99"/>
        <v>309.0096294702804</v>
      </c>
    </row>
    <row r="355" spans="1:65" x14ac:dyDescent="0.25">
      <c r="A355" s="64">
        <v>352</v>
      </c>
      <c r="B355" s="64">
        <v>83</v>
      </c>
      <c r="C355" s="64">
        <v>83</v>
      </c>
      <c r="D355" s="18">
        <v>352</v>
      </c>
      <c r="E355" s="21">
        <f t="shared" ca="1" si="92"/>
        <v>1974.398206324593</v>
      </c>
      <c r="F355" s="22">
        <f t="shared" ca="1" si="93"/>
        <v>252.39991820009402</v>
      </c>
      <c r="G355" s="28">
        <v>352</v>
      </c>
      <c r="H355" s="24">
        <f t="shared" ca="1" si="94"/>
        <v>1971.1468259999999</v>
      </c>
      <c r="I355" s="25">
        <f t="shared" ca="1" si="95"/>
        <v>252.83170150720002</v>
      </c>
      <c r="J355" s="155"/>
      <c r="K355" s="155"/>
      <c r="L355" s="129">
        <f t="shared" si="100"/>
        <v>0</v>
      </c>
      <c r="AX355">
        <f t="shared" ca="1" si="103"/>
        <v>304.61650784</v>
      </c>
      <c r="AY355">
        <f t="shared" ca="1" si="96"/>
        <v>311.38349216</v>
      </c>
      <c r="AZ355" cm="1">
        <f t="array" aca="1" ref="AZ355" ca="1">_xlfn.LET(_xlpm.rozsah, $J$3:$J$10001,_xlpm.podminka, (_xlpm.rozsah&gt;H355)*(ISNUMBER(_xlpm.rozsah)),_xlpm.indexy, IF(_xlpm.podminka, ROW(_xlpm.rozsah)-MIN(ROW(_xlpm.rozsah))+1),_xlpm.prvni, MIN(_xlpm.indexy),_xlpm.finalni, IF(_xlpm.prvni=1, 2, _xlpm.prvni),INDEX(_xlpm.rozsah, _xlpm.finalni))</f>
        <v>2000</v>
      </c>
      <c r="BA355" cm="1">
        <f t="array" aca="1" ref="BA355" ca="1">INDEX($J$3:$J$10001,MATCH(AZ355,$J$3:$J$10004,0)-1)</f>
        <v>1900</v>
      </c>
      <c r="BB355">
        <f t="shared" ca="1" si="105"/>
        <v>300</v>
      </c>
      <c r="BC355">
        <f t="shared" ca="1" si="105"/>
        <v>316</v>
      </c>
      <c r="BD355">
        <f t="shared" ca="1" si="104"/>
        <v>-16</v>
      </c>
      <c r="BE355">
        <f t="shared" ca="1" si="97"/>
        <v>304.61650784</v>
      </c>
      <c r="BF355">
        <f t="shared" ca="1" si="101"/>
        <v>304.09628698806512</v>
      </c>
      <c r="BG355">
        <f t="shared" ca="1" si="98"/>
        <v>311.90371301193488</v>
      </c>
      <c r="BH355" cm="1">
        <f t="array" aca="1" ref="BH355" ca="1">_xlfn.LET(_xlpm.rozsah, $J$3:$J$10001,_xlpm.podminka, (_xlpm.rozsah&gt;E355)*(ISNUMBER(_xlpm.rozsah)),_xlpm.indexy, IF(_xlpm.podminka, ROW(_xlpm.rozsah)-MIN(ROW(_xlpm.rozsah))+1),_xlpm.prvni, MIN(_xlpm.indexy),_xlpm.finalni, IF(_xlpm.prvni=1, 2, _xlpm.prvni),INDEX(_xlpm.rozsah, _xlpm.finalni))</f>
        <v>2000</v>
      </c>
      <c r="BI355" cm="1">
        <f t="array" aca="1" ref="BI355" ca="1">INDEX($J$3:$J$10001,MATCH(BH355,$J$3:$J$10004,0)-1)</f>
        <v>1900</v>
      </c>
      <c r="BJ355">
        <f t="shared" ca="1" si="91"/>
        <v>300</v>
      </c>
      <c r="BK355">
        <f t="shared" ca="1" si="91"/>
        <v>316</v>
      </c>
      <c r="BL355">
        <f t="shared" ca="1" si="102"/>
        <v>-16</v>
      </c>
      <c r="BM355">
        <f t="shared" ca="1" si="99"/>
        <v>304.09628698806512</v>
      </c>
    </row>
    <row r="356" spans="1:65" x14ac:dyDescent="0.25">
      <c r="A356" s="64">
        <v>353</v>
      </c>
      <c r="B356" s="64">
        <v>65</v>
      </c>
      <c r="C356" s="64">
        <v>96</v>
      </c>
      <c r="D356" s="18">
        <v>353</v>
      </c>
      <c r="E356" s="21">
        <f t="shared" ca="1" si="92"/>
        <v>1698.0226916999825</v>
      </c>
      <c r="F356" s="22">
        <f t="shared" ca="1" si="93"/>
        <v>336.15185727744131</v>
      </c>
      <c r="G356" s="23">
        <v>353</v>
      </c>
      <c r="H356" s="24">
        <f t="shared" ca="1" si="94"/>
        <v>1695.4764299999999</v>
      </c>
      <c r="I356" s="25">
        <f t="shared" ca="1" si="95"/>
        <v>336.34741017599998</v>
      </c>
      <c r="J356" s="155"/>
      <c r="K356" s="155"/>
      <c r="L356" s="129">
        <f t="shared" si="100"/>
        <v>0</v>
      </c>
      <c r="AX356">
        <f t="shared" ca="1" si="103"/>
        <v>350.36188559999999</v>
      </c>
      <c r="AY356">
        <f t="shared" ca="1" si="96"/>
        <v>357.63811440000001</v>
      </c>
      <c r="AZ356" cm="1">
        <f t="array" aca="1" ref="AZ356" ca="1">_xlfn.LET(_xlpm.rozsah, $J$3:$J$10001,_xlpm.podminka, (_xlpm.rozsah&gt;H356)*(ISNUMBER(_xlpm.rozsah)),_xlpm.indexy, IF(_xlpm.podminka, ROW(_xlpm.rozsah)-MIN(ROW(_xlpm.rozsah))+1),_xlpm.prvni, MIN(_xlpm.indexy),_xlpm.finalni, IF(_xlpm.prvni=1, 2, _xlpm.prvni),INDEX(_xlpm.rozsah, _xlpm.finalni))</f>
        <v>1700</v>
      </c>
      <c r="BA356" cm="1">
        <f t="array" aca="1" ref="BA356" ca="1">INDEX($J$3:$J$10001,MATCH(AZ356,$J$3:$J$10004,0)-1)</f>
        <v>1600</v>
      </c>
      <c r="BB356">
        <f t="shared" ca="1" si="105"/>
        <v>350</v>
      </c>
      <c r="BC356">
        <f t="shared" ca="1" si="105"/>
        <v>358</v>
      </c>
      <c r="BD356">
        <f t="shared" ca="1" si="104"/>
        <v>-8</v>
      </c>
      <c r="BE356">
        <f t="shared" ca="1" si="97"/>
        <v>350.36188559999999</v>
      </c>
      <c r="BF356">
        <f t="shared" ca="1" si="101"/>
        <v>350.1581846640014</v>
      </c>
      <c r="BG356">
        <f t="shared" ca="1" si="98"/>
        <v>357.8418153359986</v>
      </c>
      <c r="BH356" cm="1">
        <f t="array" aca="1" ref="BH356" ca="1">_xlfn.LET(_xlpm.rozsah, $J$3:$J$10001,_xlpm.podminka, (_xlpm.rozsah&gt;E356)*(ISNUMBER(_xlpm.rozsah)),_xlpm.indexy, IF(_xlpm.podminka, ROW(_xlpm.rozsah)-MIN(ROW(_xlpm.rozsah))+1),_xlpm.prvni, MIN(_xlpm.indexy),_xlpm.finalni, IF(_xlpm.prvni=1, 2, _xlpm.prvni),INDEX(_xlpm.rozsah, _xlpm.finalni))</f>
        <v>1700</v>
      </c>
      <c r="BI356" cm="1">
        <f t="array" aca="1" ref="BI356" ca="1">INDEX($J$3:$J$10001,MATCH(BH356,$J$3:$J$10004,0)-1)</f>
        <v>1600</v>
      </c>
      <c r="BJ356">
        <f t="shared" ca="1" si="91"/>
        <v>350</v>
      </c>
      <c r="BK356">
        <f t="shared" ca="1" si="91"/>
        <v>358</v>
      </c>
      <c r="BL356">
        <f t="shared" ca="1" si="102"/>
        <v>-8</v>
      </c>
      <c r="BM356">
        <f t="shared" ca="1" si="99"/>
        <v>350.1581846640014</v>
      </c>
    </row>
    <row r="357" spans="1:65" x14ac:dyDescent="0.25">
      <c r="A357" s="64">
        <v>354</v>
      </c>
      <c r="B357" s="64">
        <v>93</v>
      </c>
      <c r="C357" s="64">
        <v>72</v>
      </c>
      <c r="D357" s="18">
        <v>354</v>
      </c>
      <c r="E357" s="21">
        <f t="shared" ca="1" si="92"/>
        <v>2127.9401588938213</v>
      </c>
      <c r="F357" s="22">
        <f t="shared" ca="1" si="93"/>
        <v>194.55907995875702</v>
      </c>
      <c r="G357" s="28">
        <v>354</v>
      </c>
      <c r="H357" s="24">
        <f t="shared" ca="1" si="94"/>
        <v>2124.2970459999997</v>
      </c>
      <c r="I357" s="25">
        <f t="shared" ca="1" si="95"/>
        <v>195.47714440800007</v>
      </c>
      <c r="J357" s="155"/>
      <c r="K357" s="155"/>
      <c r="L357" s="129">
        <f t="shared" si="100"/>
        <v>0</v>
      </c>
      <c r="AX357">
        <f t="shared" ca="1" si="103"/>
        <v>271.4960339000001</v>
      </c>
      <c r="AY357">
        <f t="shared" ca="1" si="96"/>
        <v>253.5039660999999</v>
      </c>
      <c r="AZ357" cm="1">
        <f t="array" aca="1" ref="AZ357" ca="1">_xlfn.LET(_xlpm.rozsah, $J$3:$J$10001,_xlpm.podminka, (_xlpm.rozsah&gt;H357)*(ISNUMBER(_xlpm.rozsah)),_xlpm.indexy, IF(_xlpm.podminka, ROW(_xlpm.rozsah)-MIN(ROW(_xlpm.rozsah))+1),_xlpm.prvni, MIN(_xlpm.indexy),_xlpm.finalni, IF(_xlpm.prvni=1, 2, _xlpm.prvni),INDEX(_xlpm.rozsah, _xlpm.finalni))</f>
        <v>2200</v>
      </c>
      <c r="BA357" cm="1">
        <f t="array" aca="1" ref="BA357" ca="1">INDEX($J$3:$J$10001,MATCH(AZ357,$J$3:$J$10004,0)-1)</f>
        <v>2100</v>
      </c>
      <c r="BB357">
        <f t="shared" ca="1" si="105"/>
        <v>245</v>
      </c>
      <c r="BC357">
        <f t="shared" ca="1" si="105"/>
        <v>280</v>
      </c>
      <c r="BD357">
        <f t="shared" ca="1" si="104"/>
        <v>-35</v>
      </c>
      <c r="BE357">
        <f t="shared" ca="1" si="97"/>
        <v>271.4960339000001</v>
      </c>
      <c r="BF357">
        <f t="shared" ca="1" si="101"/>
        <v>270.22094438716255</v>
      </c>
      <c r="BG357">
        <f t="shared" ca="1" si="98"/>
        <v>254.77905561283745</v>
      </c>
      <c r="BH357" cm="1">
        <f t="array" aca="1" ref="BH357" ca="1">_xlfn.LET(_xlpm.rozsah, $J$3:$J$10001,_xlpm.podminka, (_xlpm.rozsah&gt;E357)*(ISNUMBER(_xlpm.rozsah)),_xlpm.indexy, IF(_xlpm.podminka, ROW(_xlpm.rozsah)-MIN(ROW(_xlpm.rozsah))+1),_xlpm.prvni, MIN(_xlpm.indexy),_xlpm.finalni, IF(_xlpm.prvni=1, 2, _xlpm.prvni),INDEX(_xlpm.rozsah, _xlpm.finalni))</f>
        <v>2200</v>
      </c>
      <c r="BI357" cm="1">
        <f t="array" aca="1" ref="BI357" ca="1">INDEX($J$3:$J$10001,MATCH(BH357,$J$3:$J$10004,0)-1)</f>
        <v>2100</v>
      </c>
      <c r="BJ357">
        <f t="shared" ca="1" si="91"/>
        <v>245</v>
      </c>
      <c r="BK357">
        <f t="shared" ca="1" si="91"/>
        <v>280</v>
      </c>
      <c r="BL357">
        <f t="shared" ca="1" si="102"/>
        <v>-35</v>
      </c>
      <c r="BM357">
        <f t="shared" ca="1" si="99"/>
        <v>270.22094438716255</v>
      </c>
    </row>
    <row r="358" spans="1:65" x14ac:dyDescent="0.25">
      <c r="A358" s="64">
        <v>355</v>
      </c>
      <c r="B358" s="64">
        <v>63</v>
      </c>
      <c r="C358" s="64">
        <v>60</v>
      </c>
      <c r="D358" s="18">
        <v>355</v>
      </c>
      <c r="E358" s="21">
        <f t="shared" ca="1" si="92"/>
        <v>1667.3143011861368</v>
      </c>
      <c r="F358" s="22">
        <f t="shared" ca="1" si="93"/>
        <v>211.56891354306543</v>
      </c>
      <c r="G358" s="23">
        <v>355</v>
      </c>
      <c r="H358" s="24">
        <f t="shared" ca="1" si="94"/>
        <v>1664.8463859999999</v>
      </c>
      <c r="I358" s="25">
        <f t="shared" ca="1" si="95"/>
        <v>211.68737347199999</v>
      </c>
      <c r="J358" s="155"/>
      <c r="K358" s="155"/>
      <c r="L358" s="129">
        <f t="shared" si="100"/>
        <v>0</v>
      </c>
      <c r="AX358">
        <f t="shared" ca="1" si="103"/>
        <v>352.81228912</v>
      </c>
      <c r="AY358">
        <f t="shared" ca="1" si="96"/>
        <v>355.18771088</v>
      </c>
      <c r="AZ358" cm="1">
        <f t="array" aca="1" ref="AZ358" ca="1">_xlfn.LET(_xlpm.rozsah, $J$3:$J$10001,_xlpm.podminka, (_xlpm.rozsah&gt;H358)*(ISNUMBER(_xlpm.rozsah)),_xlpm.indexy, IF(_xlpm.podminka, ROW(_xlpm.rozsah)-MIN(ROW(_xlpm.rozsah))+1),_xlpm.prvni, MIN(_xlpm.indexy),_xlpm.finalni, IF(_xlpm.prvni=1, 2, _xlpm.prvni),INDEX(_xlpm.rozsah, _xlpm.finalni))</f>
        <v>1700</v>
      </c>
      <c r="BA358" cm="1">
        <f t="array" aca="1" ref="BA358" ca="1">INDEX($J$3:$J$10001,MATCH(AZ358,$J$3:$J$10004,0)-1)</f>
        <v>1600</v>
      </c>
      <c r="BB358">
        <f t="shared" ca="1" si="105"/>
        <v>350</v>
      </c>
      <c r="BC358">
        <f t="shared" ca="1" si="105"/>
        <v>358</v>
      </c>
      <c r="BD358">
        <f t="shared" ca="1" si="104"/>
        <v>-8</v>
      </c>
      <c r="BE358">
        <f t="shared" ca="1" si="97"/>
        <v>352.81228912</v>
      </c>
      <c r="BF358">
        <f t="shared" ca="1" si="101"/>
        <v>352.61485590510904</v>
      </c>
      <c r="BG358">
        <f t="shared" ca="1" si="98"/>
        <v>355.38514409489096</v>
      </c>
      <c r="BH358" cm="1">
        <f t="array" aca="1" ref="BH358" ca="1">_xlfn.LET(_xlpm.rozsah, $J$3:$J$10001,_xlpm.podminka, (_xlpm.rozsah&gt;E358)*(ISNUMBER(_xlpm.rozsah)),_xlpm.indexy, IF(_xlpm.podminka, ROW(_xlpm.rozsah)-MIN(ROW(_xlpm.rozsah))+1),_xlpm.prvni, MIN(_xlpm.indexy),_xlpm.finalni, IF(_xlpm.prvni=1, 2, _xlpm.prvni),INDEX(_xlpm.rozsah, _xlpm.finalni))</f>
        <v>1700</v>
      </c>
      <c r="BI358" cm="1">
        <f t="array" aca="1" ref="BI358" ca="1">INDEX($J$3:$J$10001,MATCH(BH358,$J$3:$J$10004,0)-1)</f>
        <v>1600</v>
      </c>
      <c r="BJ358">
        <f t="shared" ca="1" si="91"/>
        <v>350</v>
      </c>
      <c r="BK358">
        <f t="shared" ca="1" si="91"/>
        <v>358</v>
      </c>
      <c r="BL358">
        <f t="shared" ca="1" si="102"/>
        <v>-8</v>
      </c>
      <c r="BM358">
        <f t="shared" ca="1" si="99"/>
        <v>352.61485590510904</v>
      </c>
    </row>
    <row r="359" spans="1:65" x14ac:dyDescent="0.25">
      <c r="A359" s="64">
        <v>356</v>
      </c>
      <c r="B359" s="64">
        <v>72</v>
      </c>
      <c r="C359" s="64">
        <v>49</v>
      </c>
      <c r="D359" s="18">
        <v>356</v>
      </c>
      <c r="E359" s="21">
        <f t="shared" ca="1" si="92"/>
        <v>1805.5020584984422</v>
      </c>
      <c r="F359" s="22">
        <f t="shared" ca="1" si="93"/>
        <v>162.71167852707975</v>
      </c>
      <c r="G359" s="28">
        <v>356</v>
      </c>
      <c r="H359" s="24">
        <f t="shared" ca="1" si="94"/>
        <v>1802.6815839999999</v>
      </c>
      <c r="I359" s="25">
        <f t="shared" ca="1" si="95"/>
        <v>162.94662405279999</v>
      </c>
      <c r="J359" s="155"/>
      <c r="K359" s="155"/>
      <c r="L359" s="129">
        <f t="shared" si="100"/>
        <v>0</v>
      </c>
      <c r="AX359">
        <f t="shared" ca="1" si="103"/>
        <v>332.54413072</v>
      </c>
      <c r="AY359">
        <f t="shared" ca="1" si="96"/>
        <v>316.45586928</v>
      </c>
      <c r="AZ359" cm="1">
        <f t="array" aca="1" ref="AZ359" ca="1">_xlfn.LET(_xlpm.rozsah, $J$3:$J$10001,_xlpm.podminka, (_xlpm.rozsah&gt;H359)*(ISNUMBER(_xlpm.rozsah)),_xlpm.indexy, IF(_xlpm.podminka, ROW(_xlpm.rozsah)-MIN(ROW(_xlpm.rozsah))+1),_xlpm.prvni, MIN(_xlpm.indexy),_xlpm.finalni, IF(_xlpm.prvni=1, 2, _xlpm.prvni),INDEX(_xlpm.rozsah, _xlpm.finalni))</f>
        <v>1900</v>
      </c>
      <c r="BA359" cm="1">
        <f t="array" aca="1" ref="BA359" ca="1">INDEX($J$3:$J$10001,MATCH(AZ359,$J$3:$J$10004,0)-1)</f>
        <v>1800</v>
      </c>
      <c r="BB359">
        <f t="shared" ca="1" si="105"/>
        <v>316</v>
      </c>
      <c r="BC359">
        <f t="shared" ca="1" si="105"/>
        <v>333</v>
      </c>
      <c r="BD359">
        <f t="shared" ca="1" si="104"/>
        <v>-17</v>
      </c>
      <c r="BE359">
        <f t="shared" ca="1" si="97"/>
        <v>332.54413072</v>
      </c>
      <c r="BF359">
        <f t="shared" ca="1" si="101"/>
        <v>332.06465005526479</v>
      </c>
      <c r="BG359">
        <f t="shared" ca="1" si="98"/>
        <v>316.93534994473521</v>
      </c>
      <c r="BH359" cm="1">
        <f t="array" aca="1" ref="BH359" ca="1">_xlfn.LET(_xlpm.rozsah, $J$3:$J$10001,_xlpm.podminka, (_xlpm.rozsah&gt;E359)*(ISNUMBER(_xlpm.rozsah)),_xlpm.indexy, IF(_xlpm.podminka, ROW(_xlpm.rozsah)-MIN(ROW(_xlpm.rozsah))+1),_xlpm.prvni, MIN(_xlpm.indexy),_xlpm.finalni, IF(_xlpm.prvni=1, 2, _xlpm.prvni),INDEX(_xlpm.rozsah, _xlpm.finalni))</f>
        <v>1900</v>
      </c>
      <c r="BI359" cm="1">
        <f t="array" aca="1" ref="BI359" ca="1">INDEX($J$3:$J$10001,MATCH(BH359,$J$3:$J$10004,0)-1)</f>
        <v>1800</v>
      </c>
      <c r="BJ359">
        <f t="shared" ca="1" si="91"/>
        <v>316</v>
      </c>
      <c r="BK359">
        <f t="shared" ca="1" si="91"/>
        <v>333</v>
      </c>
      <c r="BL359">
        <f t="shared" ca="1" si="102"/>
        <v>-17</v>
      </c>
      <c r="BM359">
        <f t="shared" ca="1" si="99"/>
        <v>332.06465005526479</v>
      </c>
    </row>
    <row r="360" spans="1:65" x14ac:dyDescent="0.25">
      <c r="A360" s="64">
        <v>357</v>
      </c>
      <c r="B360" s="64">
        <v>56</v>
      </c>
      <c r="C360" s="64">
        <v>27</v>
      </c>
      <c r="D360" s="18">
        <v>357</v>
      </c>
      <c r="E360" s="21">
        <f t="shared" ca="1" si="92"/>
        <v>1559.8349343876773</v>
      </c>
      <c r="F360" s="22">
        <f t="shared" ca="1" si="93"/>
        <v>96.876891354306537</v>
      </c>
      <c r="G360" s="23">
        <v>357</v>
      </c>
      <c r="H360" s="24">
        <f t="shared" ca="1" si="94"/>
        <v>1557.6412319999999</v>
      </c>
      <c r="I360" s="25">
        <f t="shared" ca="1" si="95"/>
        <v>96.888737347200006</v>
      </c>
      <c r="J360" s="155"/>
      <c r="K360" s="155"/>
      <c r="L360" s="129">
        <f t="shared" si="100"/>
        <v>0</v>
      </c>
      <c r="AX360">
        <f t="shared" ca="1" si="103"/>
        <v>358.84717535999999</v>
      </c>
      <c r="AY360">
        <f t="shared" ca="1" si="96"/>
        <v>359.15282464000001</v>
      </c>
      <c r="AZ360" cm="1">
        <f t="array" aca="1" ref="AZ360" ca="1">_xlfn.LET(_xlpm.rozsah, $J$3:$J$10001,_xlpm.podminka, (_xlpm.rozsah&gt;H360)*(ISNUMBER(_xlpm.rozsah)),_xlpm.indexy, IF(_xlpm.podminka, ROW(_xlpm.rozsah)-MIN(ROW(_xlpm.rozsah))+1),_xlpm.prvni, MIN(_xlpm.indexy),_xlpm.finalni, IF(_xlpm.prvni=1, 2, _xlpm.prvni),INDEX(_xlpm.rozsah, _xlpm.finalni))</f>
        <v>1600</v>
      </c>
      <c r="BA360" cm="1">
        <f t="array" aca="1" ref="BA360" ca="1">INDEX($J$3:$J$10001,MATCH(AZ360,$J$3:$J$10004,0)-1)</f>
        <v>1500</v>
      </c>
      <c r="BB360">
        <f t="shared" ca="1" si="105"/>
        <v>358</v>
      </c>
      <c r="BC360">
        <f t="shared" ca="1" si="105"/>
        <v>360</v>
      </c>
      <c r="BD360">
        <f t="shared" ca="1" si="104"/>
        <v>-2</v>
      </c>
      <c r="BE360">
        <f t="shared" ca="1" si="97"/>
        <v>358.84717535999999</v>
      </c>
      <c r="BF360">
        <f t="shared" ca="1" si="101"/>
        <v>358.80330131224645</v>
      </c>
      <c r="BG360">
        <f t="shared" ca="1" si="98"/>
        <v>359.19669868775355</v>
      </c>
      <c r="BH360" cm="1">
        <f t="array" aca="1" ref="BH360" ca="1">_xlfn.LET(_xlpm.rozsah, $J$3:$J$10001,_xlpm.podminka, (_xlpm.rozsah&gt;E360)*(ISNUMBER(_xlpm.rozsah)),_xlpm.indexy, IF(_xlpm.podminka, ROW(_xlpm.rozsah)-MIN(ROW(_xlpm.rozsah))+1),_xlpm.prvni, MIN(_xlpm.indexy),_xlpm.finalni, IF(_xlpm.prvni=1, 2, _xlpm.prvni),INDEX(_xlpm.rozsah, _xlpm.finalni))</f>
        <v>1600</v>
      </c>
      <c r="BI360" cm="1">
        <f t="array" aca="1" ref="BI360" ca="1">INDEX($J$3:$J$10001,MATCH(BH360,$J$3:$J$10004,0)-1)</f>
        <v>1500</v>
      </c>
      <c r="BJ360">
        <f t="shared" ca="1" si="91"/>
        <v>358</v>
      </c>
      <c r="BK360">
        <f t="shared" ca="1" si="91"/>
        <v>360</v>
      </c>
      <c r="BL360">
        <f t="shared" ca="1" si="102"/>
        <v>-2</v>
      </c>
      <c r="BM360">
        <f t="shared" ca="1" si="99"/>
        <v>358.80330131224645</v>
      </c>
    </row>
    <row r="361" spans="1:65" x14ac:dyDescent="0.25">
      <c r="A361" s="64">
        <v>358</v>
      </c>
      <c r="B361" s="64">
        <v>29</v>
      </c>
      <c r="C361" s="64">
        <v>0</v>
      </c>
      <c r="D361" s="18">
        <v>358</v>
      </c>
      <c r="E361" s="21">
        <f t="shared" ca="1" si="92"/>
        <v>1145.2716624507614</v>
      </c>
      <c r="F361" s="22">
        <f t="shared" ca="1" si="93"/>
        <v>0</v>
      </c>
      <c r="G361" s="28">
        <v>358</v>
      </c>
      <c r="H361" s="24">
        <f t="shared" ca="1" si="94"/>
        <v>1144.135638</v>
      </c>
      <c r="I361" s="25">
        <f t="shared" ca="1" si="95"/>
        <v>0</v>
      </c>
      <c r="J361" s="155"/>
      <c r="K361" s="155"/>
      <c r="L361" s="129">
        <f t="shared" si="100"/>
        <v>0</v>
      </c>
      <c r="AX361">
        <f t="shared" ca="1" si="103"/>
        <v>308.82712759999998</v>
      </c>
      <c r="AY361">
        <f t="shared" ca="1" si="96"/>
        <v>308.82712759999998</v>
      </c>
      <c r="AZ361" cm="1">
        <f t="array" aca="1" ref="AZ361" ca="1">_xlfn.LET(_xlpm.rozsah, $J$3:$J$10001,_xlpm.podminka, (_xlpm.rozsah&gt;H361)*(ISNUMBER(_xlpm.rozsah)),_xlpm.indexy, IF(_xlpm.podminka, ROW(_xlpm.rozsah)-MIN(ROW(_xlpm.rozsah))+1),_xlpm.prvni, MIN(_xlpm.indexy),_xlpm.finalni, IF(_xlpm.prvni=1, 2, _xlpm.prvni),INDEX(_xlpm.rozsah, _xlpm.finalni))</f>
        <v>1200</v>
      </c>
      <c r="BA361" cm="1">
        <f t="array" aca="1" ref="BA361" ca="1">INDEX($J$3:$J$10001,MATCH(AZ361,$J$3:$J$10004,0)-1)</f>
        <v>1100</v>
      </c>
      <c r="BB361">
        <f t="shared" ca="1" si="105"/>
        <v>320</v>
      </c>
      <c r="BC361">
        <f t="shared" ca="1" si="105"/>
        <v>300</v>
      </c>
      <c r="BD361">
        <f t="shared" ca="1" si="104"/>
        <v>20</v>
      </c>
      <c r="BE361">
        <f t="shared" ca="1" si="97"/>
        <v>311.17287240000002</v>
      </c>
      <c r="BF361">
        <f t="shared" ca="1" si="101"/>
        <v>309.05433249015226</v>
      </c>
      <c r="BG361">
        <f t="shared" ca="1" si="98"/>
        <v>309.05433249015226</v>
      </c>
      <c r="BH361" cm="1">
        <f t="array" aca="1" ref="BH361" ca="1">_xlfn.LET(_xlpm.rozsah, $J$3:$J$10001,_xlpm.podminka, (_xlpm.rozsah&gt;E361)*(ISNUMBER(_xlpm.rozsah)),_xlpm.indexy, IF(_xlpm.podminka, ROW(_xlpm.rozsah)-MIN(ROW(_xlpm.rozsah))+1),_xlpm.prvni, MIN(_xlpm.indexy),_xlpm.finalni, IF(_xlpm.prvni=1, 2, _xlpm.prvni),INDEX(_xlpm.rozsah, _xlpm.finalni))</f>
        <v>1200</v>
      </c>
      <c r="BI361" cm="1">
        <f t="array" aca="1" ref="BI361" ca="1">INDEX($J$3:$J$10001,MATCH(BH361,$J$3:$J$10004,0)-1)</f>
        <v>1100</v>
      </c>
      <c r="BJ361">
        <f t="shared" ca="1" si="91"/>
        <v>320</v>
      </c>
      <c r="BK361">
        <f t="shared" ca="1" si="91"/>
        <v>300</v>
      </c>
      <c r="BL361">
        <f t="shared" ca="1" si="102"/>
        <v>20</v>
      </c>
      <c r="BM361">
        <f t="shared" ca="1" si="99"/>
        <v>310.94566750984774</v>
      </c>
    </row>
    <row r="362" spans="1:65" x14ac:dyDescent="0.25">
      <c r="A362" s="64">
        <v>359</v>
      </c>
      <c r="B362" s="64">
        <v>18</v>
      </c>
      <c r="C362" s="64">
        <v>13</v>
      </c>
      <c r="D362" s="18">
        <v>359</v>
      </c>
      <c r="E362" s="21">
        <f t="shared" ca="1" si="92"/>
        <v>976.37551462461056</v>
      </c>
      <c r="F362" s="22">
        <f t="shared" ca="1" si="93"/>
        <v>36.778645070359815</v>
      </c>
      <c r="G362" s="23">
        <v>359</v>
      </c>
      <c r="H362" s="24">
        <f t="shared" ca="1" si="94"/>
        <v>975.67039599999998</v>
      </c>
      <c r="I362" s="25">
        <f t="shared" ca="1" si="95"/>
        <v>36.751145444000002</v>
      </c>
      <c r="J362" s="155"/>
      <c r="K362" s="155"/>
      <c r="L362" s="129">
        <f t="shared" si="100"/>
        <v>0</v>
      </c>
      <c r="AX362">
        <f t="shared" ca="1" si="103"/>
        <v>282.70111880000002</v>
      </c>
      <c r="AY362">
        <f t="shared" ca="1" si="96"/>
        <v>282.70111880000002</v>
      </c>
      <c r="AZ362" cm="1">
        <f t="array" aca="1" ref="AZ362" ca="1">_xlfn.LET(_xlpm.rozsah, $J$3:$J$10001,_xlpm.podminka, (_xlpm.rozsah&gt;H362)*(ISNUMBER(_xlpm.rozsah)),_xlpm.indexy, IF(_xlpm.podminka, ROW(_xlpm.rozsah)-MIN(ROW(_xlpm.rozsah))+1),_xlpm.prvni, MIN(_xlpm.indexy),_xlpm.finalni, IF(_xlpm.prvni=1, 2, _xlpm.prvni),INDEX(_xlpm.rozsah, _xlpm.finalni))</f>
        <v>1000</v>
      </c>
      <c r="BA362" cm="1">
        <f t="array" aca="1" ref="BA362" ca="1">INDEX($J$3:$J$10001,MATCH(AZ362,$J$3:$J$10004,0)-1)</f>
        <v>900</v>
      </c>
      <c r="BB362">
        <f t="shared" ca="1" si="105"/>
        <v>290</v>
      </c>
      <c r="BC362">
        <f t="shared" ca="1" si="105"/>
        <v>260</v>
      </c>
      <c r="BD362">
        <f t="shared" ca="1" si="104"/>
        <v>30</v>
      </c>
      <c r="BE362">
        <f t="shared" ca="1" si="97"/>
        <v>267.29888119999998</v>
      </c>
      <c r="BF362">
        <f t="shared" ca="1" si="101"/>
        <v>282.91265438738316</v>
      </c>
      <c r="BG362">
        <f t="shared" ca="1" si="98"/>
        <v>282.91265438738316</v>
      </c>
      <c r="BH362" cm="1">
        <f t="array" aca="1" ref="BH362" ca="1">_xlfn.LET(_xlpm.rozsah, $J$3:$J$10001,_xlpm.podminka, (_xlpm.rozsah&gt;E362)*(ISNUMBER(_xlpm.rozsah)),_xlpm.indexy, IF(_xlpm.podminka, ROW(_xlpm.rozsah)-MIN(ROW(_xlpm.rozsah))+1),_xlpm.prvni, MIN(_xlpm.indexy),_xlpm.finalni, IF(_xlpm.prvni=1, 2, _xlpm.prvni),INDEX(_xlpm.rozsah, _xlpm.finalni))</f>
        <v>1000</v>
      </c>
      <c r="BI362" cm="1">
        <f t="array" aca="1" ref="BI362" ca="1">INDEX($J$3:$J$10001,MATCH(BH362,$J$3:$J$10004,0)-1)</f>
        <v>900</v>
      </c>
      <c r="BJ362">
        <f t="shared" ca="1" si="91"/>
        <v>290</v>
      </c>
      <c r="BK362">
        <f t="shared" ca="1" si="91"/>
        <v>260</v>
      </c>
      <c r="BL362">
        <f t="shared" ca="1" si="102"/>
        <v>30</v>
      </c>
      <c r="BM362">
        <f t="shared" ca="1" si="99"/>
        <v>267.08734561261684</v>
      </c>
    </row>
    <row r="363" spans="1:65" x14ac:dyDescent="0.25">
      <c r="A363" s="64">
        <v>360</v>
      </c>
      <c r="B363" s="64">
        <v>25</v>
      </c>
      <c r="C363" s="64">
        <v>11</v>
      </c>
      <c r="D363" s="18">
        <v>360</v>
      </c>
      <c r="E363" s="21">
        <f t="shared" ca="1" si="92"/>
        <v>1083.8548814230703</v>
      </c>
      <c r="F363" s="22">
        <f t="shared" ca="1" si="93"/>
        <v>32.822403695653776</v>
      </c>
      <c r="G363" s="28">
        <v>360</v>
      </c>
      <c r="H363" s="24">
        <f t="shared" ca="1" si="94"/>
        <v>1082.87555</v>
      </c>
      <c r="I363" s="25">
        <f t="shared" ca="1" si="95"/>
        <v>32.811631050000003</v>
      </c>
      <c r="J363" s="155"/>
      <c r="K363" s="155"/>
      <c r="L363" s="129">
        <f t="shared" si="100"/>
        <v>0</v>
      </c>
      <c r="AX363">
        <f t="shared" ca="1" si="103"/>
        <v>298.287555</v>
      </c>
      <c r="AY363">
        <f t="shared" ca="1" si="96"/>
        <v>298.287555</v>
      </c>
      <c r="AZ363" cm="1">
        <f t="array" aca="1" ref="AZ363" ca="1">_xlfn.LET(_xlpm.rozsah, $J$3:$J$10001,_xlpm.podminka, (_xlpm.rozsah&gt;H363)*(ISNUMBER(_xlpm.rozsah)),_xlpm.indexy, IF(_xlpm.podminka, ROW(_xlpm.rozsah)-MIN(ROW(_xlpm.rozsah))+1),_xlpm.prvni, MIN(_xlpm.indexy),_xlpm.finalni, IF(_xlpm.prvni=1, 2, _xlpm.prvni),INDEX(_xlpm.rozsah, _xlpm.finalni))</f>
        <v>1100</v>
      </c>
      <c r="BA363" cm="1">
        <f t="array" aca="1" ref="BA363" ca="1">INDEX($J$3:$J$10001,MATCH(AZ363,$J$3:$J$10004,0)-1)</f>
        <v>1000</v>
      </c>
      <c r="BB363">
        <f t="shared" ca="1" si="105"/>
        <v>300</v>
      </c>
      <c r="BC363">
        <f t="shared" ca="1" si="105"/>
        <v>290</v>
      </c>
      <c r="BD363">
        <f t="shared" ca="1" si="104"/>
        <v>10</v>
      </c>
      <c r="BE363">
        <f t="shared" ca="1" si="97"/>
        <v>291.712445</v>
      </c>
      <c r="BF363">
        <f t="shared" ca="1" si="101"/>
        <v>298.38548814230705</v>
      </c>
      <c r="BG363">
        <f t="shared" ca="1" si="98"/>
        <v>298.38548814230705</v>
      </c>
      <c r="BH363" cm="1">
        <f t="array" aca="1" ref="BH363" ca="1">_xlfn.LET(_xlpm.rozsah, $J$3:$J$10001,_xlpm.podminka, (_xlpm.rozsah&gt;E363)*(ISNUMBER(_xlpm.rozsah)),_xlpm.indexy, IF(_xlpm.podminka, ROW(_xlpm.rozsah)-MIN(ROW(_xlpm.rozsah))+1),_xlpm.prvni, MIN(_xlpm.indexy),_xlpm.finalni, IF(_xlpm.prvni=1, 2, _xlpm.prvni),INDEX(_xlpm.rozsah, _xlpm.finalni))</f>
        <v>1100</v>
      </c>
      <c r="BI363" cm="1">
        <f t="array" aca="1" ref="BI363" ca="1">INDEX($J$3:$J$10001,MATCH(BH363,$J$3:$J$10004,0)-1)</f>
        <v>1000</v>
      </c>
      <c r="BJ363">
        <f t="shared" ca="1" si="91"/>
        <v>300</v>
      </c>
      <c r="BK363">
        <f t="shared" ca="1" si="91"/>
        <v>290</v>
      </c>
      <c r="BL363">
        <f t="shared" ca="1" si="102"/>
        <v>10</v>
      </c>
      <c r="BM363">
        <f t="shared" ca="1" si="99"/>
        <v>291.61451185769295</v>
      </c>
    </row>
    <row r="364" spans="1:65" x14ac:dyDescent="0.25">
      <c r="A364" s="64">
        <v>361</v>
      </c>
      <c r="B364" s="64">
        <v>28</v>
      </c>
      <c r="C364" s="64">
        <v>24</v>
      </c>
      <c r="D364" s="18">
        <v>361</v>
      </c>
      <c r="E364" s="21">
        <f t="shared" ca="1" si="92"/>
        <v>1129.9174671938385</v>
      </c>
      <c r="F364" s="22">
        <f t="shared" ca="1" si="93"/>
        <v>73.436038425304247</v>
      </c>
      <c r="G364" s="23">
        <v>361</v>
      </c>
      <c r="H364" s="24">
        <f t="shared" ca="1" si="94"/>
        <v>1128.820616</v>
      </c>
      <c r="I364" s="25">
        <f t="shared" ca="1" si="95"/>
        <v>73.383389567999998</v>
      </c>
      <c r="J364" s="155"/>
      <c r="K364" s="155"/>
      <c r="L364" s="129">
        <f t="shared" si="100"/>
        <v>0</v>
      </c>
      <c r="AX364">
        <f t="shared" ca="1" si="103"/>
        <v>305.76412319999997</v>
      </c>
      <c r="AY364">
        <f t="shared" ca="1" si="96"/>
        <v>305.76412319999997</v>
      </c>
      <c r="AZ364" cm="1">
        <f t="array" aca="1" ref="AZ364" ca="1">_xlfn.LET(_xlpm.rozsah, $J$3:$J$10001,_xlpm.podminka, (_xlpm.rozsah&gt;H364)*(ISNUMBER(_xlpm.rozsah)),_xlpm.indexy, IF(_xlpm.podminka, ROW(_xlpm.rozsah)-MIN(ROW(_xlpm.rozsah))+1),_xlpm.prvni, MIN(_xlpm.indexy),_xlpm.finalni, IF(_xlpm.prvni=1, 2, _xlpm.prvni),INDEX(_xlpm.rozsah, _xlpm.finalni))</f>
        <v>1200</v>
      </c>
      <c r="BA364" cm="1">
        <f t="array" aca="1" ref="BA364" ca="1">INDEX($J$3:$J$10001,MATCH(AZ364,$J$3:$J$10004,0)-1)</f>
        <v>1100</v>
      </c>
      <c r="BB364">
        <f t="shared" ca="1" si="105"/>
        <v>320</v>
      </c>
      <c r="BC364">
        <f t="shared" ca="1" si="105"/>
        <v>300</v>
      </c>
      <c r="BD364">
        <f t="shared" ca="1" si="104"/>
        <v>20</v>
      </c>
      <c r="BE364">
        <f t="shared" ca="1" si="97"/>
        <v>314.23587680000003</v>
      </c>
      <c r="BF364">
        <f t="shared" ca="1" si="101"/>
        <v>305.98349343876771</v>
      </c>
      <c r="BG364">
        <f t="shared" ca="1" si="98"/>
        <v>305.98349343876771</v>
      </c>
      <c r="BH364" cm="1">
        <f t="array" aca="1" ref="BH364" ca="1">_xlfn.LET(_xlpm.rozsah, $J$3:$J$10001,_xlpm.podminka, (_xlpm.rozsah&gt;E364)*(ISNUMBER(_xlpm.rozsah)),_xlpm.indexy, IF(_xlpm.podminka, ROW(_xlpm.rozsah)-MIN(ROW(_xlpm.rozsah))+1),_xlpm.prvni, MIN(_xlpm.indexy),_xlpm.finalni, IF(_xlpm.prvni=1, 2, _xlpm.prvni),INDEX(_xlpm.rozsah, _xlpm.finalni))</f>
        <v>1200</v>
      </c>
      <c r="BI364" cm="1">
        <f t="array" aca="1" ref="BI364" ca="1">INDEX($J$3:$J$10001,MATCH(BH364,$J$3:$J$10004,0)-1)</f>
        <v>1100</v>
      </c>
      <c r="BJ364">
        <f t="shared" ca="1" si="91"/>
        <v>320</v>
      </c>
      <c r="BK364">
        <f t="shared" ca="1" si="91"/>
        <v>300</v>
      </c>
      <c r="BL364">
        <f t="shared" ca="1" si="102"/>
        <v>20</v>
      </c>
      <c r="BM364">
        <f t="shared" ca="1" si="99"/>
        <v>314.01650656123229</v>
      </c>
    </row>
    <row r="365" spans="1:65" x14ac:dyDescent="0.25">
      <c r="A365" s="64">
        <v>362</v>
      </c>
      <c r="B365" s="64">
        <v>34</v>
      </c>
      <c r="C365" s="64">
        <v>53</v>
      </c>
      <c r="D365" s="18">
        <v>362</v>
      </c>
      <c r="E365" s="21">
        <f t="shared" ca="1" si="92"/>
        <v>1222.0426387353755</v>
      </c>
      <c r="F365" s="22">
        <f t="shared" ca="1" si="93"/>
        <v>173.10477955892472</v>
      </c>
      <c r="G365" s="28">
        <v>362</v>
      </c>
      <c r="H365" s="24">
        <f t="shared" ca="1" si="94"/>
        <v>1220.710748</v>
      </c>
      <c r="I365" s="25">
        <f t="shared" ca="1" si="95"/>
        <v>172.89300893200001</v>
      </c>
      <c r="J365" s="155"/>
      <c r="K365" s="155"/>
      <c r="L365" s="129">
        <f t="shared" si="100"/>
        <v>0</v>
      </c>
      <c r="AX365">
        <f t="shared" ca="1" si="103"/>
        <v>326.2132244</v>
      </c>
      <c r="AY365">
        <f t="shared" ca="1" si="96"/>
        <v>326.2132244</v>
      </c>
      <c r="AZ365" cm="1">
        <f t="array" aca="1" ref="AZ365" ca="1">_xlfn.LET(_xlpm.rozsah, $J$3:$J$10001,_xlpm.podminka, (_xlpm.rozsah&gt;H365)*(ISNUMBER(_xlpm.rozsah)),_xlpm.indexy, IF(_xlpm.podminka, ROW(_xlpm.rozsah)-MIN(ROW(_xlpm.rozsah))+1),_xlpm.prvni, MIN(_xlpm.indexy),_xlpm.finalni, IF(_xlpm.prvni=1, 2, _xlpm.prvni),INDEX(_xlpm.rozsah, _xlpm.finalni))</f>
        <v>1300</v>
      </c>
      <c r="BA365" cm="1">
        <f t="array" aca="1" ref="BA365" ca="1">INDEX($J$3:$J$10001,MATCH(AZ365,$J$3:$J$10004,0)-1)</f>
        <v>1200</v>
      </c>
      <c r="BB365">
        <f t="shared" ca="1" si="105"/>
        <v>350</v>
      </c>
      <c r="BC365">
        <f t="shared" ca="1" si="105"/>
        <v>320</v>
      </c>
      <c r="BD365">
        <f t="shared" ca="1" si="104"/>
        <v>30</v>
      </c>
      <c r="BE365">
        <f t="shared" ca="1" si="97"/>
        <v>343.7867756</v>
      </c>
      <c r="BF365">
        <f t="shared" ca="1" si="101"/>
        <v>326.61279162061265</v>
      </c>
      <c r="BG365">
        <f t="shared" ca="1" si="98"/>
        <v>326.61279162061265</v>
      </c>
      <c r="BH365" cm="1">
        <f t="array" aca="1" ref="BH365" ca="1">_xlfn.LET(_xlpm.rozsah, $J$3:$J$10001,_xlpm.podminka, (_xlpm.rozsah&gt;E365)*(ISNUMBER(_xlpm.rozsah)),_xlpm.indexy, IF(_xlpm.podminka, ROW(_xlpm.rozsah)-MIN(ROW(_xlpm.rozsah))+1),_xlpm.prvni, MIN(_xlpm.indexy),_xlpm.finalni, IF(_xlpm.prvni=1, 2, _xlpm.prvni),INDEX(_xlpm.rozsah, _xlpm.finalni))</f>
        <v>1300</v>
      </c>
      <c r="BI365" cm="1">
        <f t="array" aca="1" ref="BI365" ca="1">INDEX($J$3:$J$10001,MATCH(BH365,$J$3:$J$10004,0)-1)</f>
        <v>1200</v>
      </c>
      <c r="BJ365">
        <f t="shared" ca="1" si="91"/>
        <v>350</v>
      </c>
      <c r="BK365">
        <f t="shared" ca="1" si="91"/>
        <v>320</v>
      </c>
      <c r="BL365">
        <f t="shared" ca="1" si="102"/>
        <v>30</v>
      </c>
      <c r="BM365">
        <f t="shared" ca="1" si="99"/>
        <v>343.38720837938735</v>
      </c>
    </row>
    <row r="366" spans="1:65" x14ac:dyDescent="0.25">
      <c r="A366" s="64">
        <v>363</v>
      </c>
      <c r="B366" s="64">
        <v>65</v>
      </c>
      <c r="C366" s="64">
        <v>83</v>
      </c>
      <c r="D366" s="18">
        <v>363</v>
      </c>
      <c r="E366" s="21">
        <f t="shared" ca="1" si="92"/>
        <v>1698.0226916999825</v>
      </c>
      <c r="F366" s="22">
        <f t="shared" ca="1" si="93"/>
        <v>290.63129327112119</v>
      </c>
      <c r="G366" s="23">
        <v>363</v>
      </c>
      <c r="H366" s="24">
        <f t="shared" ca="1" si="94"/>
        <v>1695.4764299999999</v>
      </c>
      <c r="I366" s="25">
        <f t="shared" ca="1" si="95"/>
        <v>290.800365048</v>
      </c>
      <c r="J366" s="155"/>
      <c r="K366" s="155"/>
      <c r="L366" s="129">
        <f t="shared" si="100"/>
        <v>0</v>
      </c>
      <c r="AX366">
        <f t="shared" ca="1" si="103"/>
        <v>350.36188559999999</v>
      </c>
      <c r="AY366">
        <f t="shared" ca="1" si="96"/>
        <v>357.63811440000001</v>
      </c>
      <c r="AZ366" cm="1">
        <f t="array" aca="1" ref="AZ366" ca="1">_xlfn.LET(_xlpm.rozsah, $J$3:$J$10001,_xlpm.podminka, (_xlpm.rozsah&gt;H366)*(ISNUMBER(_xlpm.rozsah)),_xlpm.indexy, IF(_xlpm.podminka, ROW(_xlpm.rozsah)-MIN(ROW(_xlpm.rozsah))+1),_xlpm.prvni, MIN(_xlpm.indexy),_xlpm.finalni, IF(_xlpm.prvni=1, 2, _xlpm.prvni),INDEX(_xlpm.rozsah, _xlpm.finalni))</f>
        <v>1700</v>
      </c>
      <c r="BA366" cm="1">
        <f t="array" aca="1" ref="BA366" ca="1">INDEX($J$3:$J$10001,MATCH(AZ366,$J$3:$J$10004,0)-1)</f>
        <v>1600</v>
      </c>
      <c r="BB366">
        <f t="shared" ca="1" si="105"/>
        <v>350</v>
      </c>
      <c r="BC366">
        <f t="shared" ca="1" si="105"/>
        <v>358</v>
      </c>
      <c r="BD366">
        <f t="shared" ca="1" si="104"/>
        <v>-8</v>
      </c>
      <c r="BE366">
        <f t="shared" ca="1" si="97"/>
        <v>350.36188559999999</v>
      </c>
      <c r="BF366">
        <f t="shared" ca="1" si="101"/>
        <v>350.1581846640014</v>
      </c>
      <c r="BG366">
        <f t="shared" ca="1" si="98"/>
        <v>357.8418153359986</v>
      </c>
      <c r="BH366" cm="1">
        <f t="array" aca="1" ref="BH366" ca="1">_xlfn.LET(_xlpm.rozsah, $J$3:$J$10001,_xlpm.podminka, (_xlpm.rozsah&gt;E366)*(ISNUMBER(_xlpm.rozsah)),_xlpm.indexy, IF(_xlpm.podminka, ROW(_xlpm.rozsah)-MIN(ROW(_xlpm.rozsah))+1),_xlpm.prvni, MIN(_xlpm.indexy),_xlpm.finalni, IF(_xlpm.prvni=1, 2, _xlpm.prvni),INDEX(_xlpm.rozsah, _xlpm.finalni))</f>
        <v>1700</v>
      </c>
      <c r="BI366" cm="1">
        <f t="array" aca="1" ref="BI366" ca="1">INDEX($J$3:$J$10001,MATCH(BH366,$J$3:$J$10004,0)-1)</f>
        <v>1600</v>
      </c>
      <c r="BJ366">
        <f t="shared" ref="BJ366:BK429" ca="1" si="106">IF(ISERROR(MATCH(BH366,$J$1:$J$10000,0)), 0, INDEX($K$1:$K$10000, MATCH(BH366,$J$1:$J$10000,0)))</f>
        <v>350</v>
      </c>
      <c r="BK366">
        <f t="shared" ca="1" si="106"/>
        <v>358</v>
      </c>
      <c r="BL366">
        <f t="shared" ca="1" si="102"/>
        <v>-8</v>
      </c>
      <c r="BM366">
        <f t="shared" ca="1" si="99"/>
        <v>350.1581846640014</v>
      </c>
    </row>
    <row r="367" spans="1:65" x14ac:dyDescent="0.25">
      <c r="A367" s="64">
        <v>364</v>
      </c>
      <c r="B367" s="64">
        <v>80</v>
      </c>
      <c r="C367" s="64">
        <v>44</v>
      </c>
      <c r="D367" s="18">
        <v>364</v>
      </c>
      <c r="E367" s="21">
        <f t="shared" ca="1" si="92"/>
        <v>1928.3356205538248</v>
      </c>
      <c r="F367" s="22">
        <f t="shared" ca="1" si="93"/>
        <v>137.04517231301074</v>
      </c>
      <c r="G367" s="28">
        <v>364</v>
      </c>
      <c r="H367" s="24">
        <f t="shared" ca="1" si="94"/>
        <v>1925.2017599999999</v>
      </c>
      <c r="I367" s="25">
        <f t="shared" ca="1" si="95"/>
        <v>137.265796096</v>
      </c>
      <c r="J367" s="155"/>
      <c r="K367" s="155"/>
      <c r="L367" s="129">
        <f t="shared" si="100"/>
        <v>0</v>
      </c>
      <c r="AX367">
        <f t="shared" ca="1" si="103"/>
        <v>311.96771840000002</v>
      </c>
      <c r="AY367">
        <f t="shared" ca="1" si="96"/>
        <v>304.03228159999998</v>
      </c>
      <c r="AZ367" cm="1">
        <f t="array" aca="1" ref="AZ367" ca="1">_xlfn.LET(_xlpm.rozsah, $J$3:$J$10001,_xlpm.podminka, (_xlpm.rozsah&gt;H367)*(ISNUMBER(_xlpm.rozsah)),_xlpm.indexy, IF(_xlpm.podminka, ROW(_xlpm.rozsah)-MIN(ROW(_xlpm.rozsah))+1),_xlpm.prvni, MIN(_xlpm.indexy),_xlpm.finalni, IF(_xlpm.prvni=1, 2, _xlpm.prvni),INDEX(_xlpm.rozsah, _xlpm.finalni))</f>
        <v>2000</v>
      </c>
      <c r="BA367" cm="1">
        <f t="array" aca="1" ref="BA367" ca="1">INDEX($J$3:$J$10001,MATCH(AZ367,$J$3:$J$10004,0)-1)</f>
        <v>1900</v>
      </c>
      <c r="BB367">
        <f t="shared" ca="1" si="105"/>
        <v>300</v>
      </c>
      <c r="BC367">
        <f t="shared" ca="1" si="105"/>
        <v>316</v>
      </c>
      <c r="BD367">
        <f t="shared" ca="1" si="104"/>
        <v>-16</v>
      </c>
      <c r="BE367">
        <f t="shared" ca="1" si="97"/>
        <v>311.96771840000002</v>
      </c>
      <c r="BF367">
        <f t="shared" ca="1" si="101"/>
        <v>311.46630071138804</v>
      </c>
      <c r="BG367">
        <f t="shared" ca="1" si="98"/>
        <v>304.53369928861196</v>
      </c>
      <c r="BH367" cm="1">
        <f t="array" aca="1" ref="BH367" ca="1">_xlfn.LET(_xlpm.rozsah, $J$3:$J$10001,_xlpm.podminka, (_xlpm.rozsah&gt;E367)*(ISNUMBER(_xlpm.rozsah)),_xlpm.indexy, IF(_xlpm.podminka, ROW(_xlpm.rozsah)-MIN(ROW(_xlpm.rozsah))+1),_xlpm.prvni, MIN(_xlpm.indexy),_xlpm.finalni, IF(_xlpm.prvni=1, 2, _xlpm.prvni),INDEX(_xlpm.rozsah, _xlpm.finalni))</f>
        <v>2000</v>
      </c>
      <c r="BI367" cm="1">
        <f t="array" aca="1" ref="BI367" ca="1">INDEX($J$3:$J$10001,MATCH(BH367,$J$3:$J$10004,0)-1)</f>
        <v>1900</v>
      </c>
      <c r="BJ367">
        <f t="shared" ca="1" si="106"/>
        <v>300</v>
      </c>
      <c r="BK367">
        <f t="shared" ca="1" si="106"/>
        <v>316</v>
      </c>
      <c r="BL367">
        <f t="shared" ca="1" si="102"/>
        <v>-16</v>
      </c>
      <c r="BM367">
        <f t="shared" ca="1" si="99"/>
        <v>311.46630071138804</v>
      </c>
    </row>
    <row r="368" spans="1:65" x14ac:dyDescent="0.25">
      <c r="A368" s="64">
        <v>365</v>
      </c>
      <c r="B368" s="64">
        <v>77</v>
      </c>
      <c r="C368" s="64">
        <v>46</v>
      </c>
      <c r="D368" s="18">
        <v>365</v>
      </c>
      <c r="E368" s="21">
        <f t="shared" ca="1" si="92"/>
        <v>1882.2730347830561</v>
      </c>
      <c r="F368" s="22">
        <f t="shared" ca="1" si="93"/>
        <v>146.74624867996502</v>
      </c>
      <c r="G368" s="23">
        <v>365</v>
      </c>
      <c r="H368" s="24">
        <f t="shared" ca="1" si="94"/>
        <v>1879.2566939999999</v>
      </c>
      <c r="I368" s="25">
        <f t="shared" ca="1" si="95"/>
        <v>146.9821265292</v>
      </c>
      <c r="J368" s="155"/>
      <c r="K368" s="155"/>
      <c r="L368" s="129">
        <f t="shared" si="100"/>
        <v>0</v>
      </c>
      <c r="AX368">
        <f t="shared" ca="1" si="103"/>
        <v>319.52636202000002</v>
      </c>
      <c r="AY368">
        <f t="shared" ca="1" si="96"/>
        <v>329.47363797999998</v>
      </c>
      <c r="AZ368" cm="1">
        <f t="array" aca="1" ref="AZ368" ca="1">_xlfn.LET(_xlpm.rozsah, $J$3:$J$10001,_xlpm.podminka, (_xlpm.rozsah&gt;H368)*(ISNUMBER(_xlpm.rozsah)),_xlpm.indexy, IF(_xlpm.podminka, ROW(_xlpm.rozsah)-MIN(ROW(_xlpm.rozsah))+1),_xlpm.prvni, MIN(_xlpm.indexy),_xlpm.finalni, IF(_xlpm.prvni=1, 2, _xlpm.prvni),INDEX(_xlpm.rozsah, _xlpm.finalni))</f>
        <v>1900</v>
      </c>
      <c r="BA368" cm="1">
        <f t="array" aca="1" ref="BA368" ca="1">INDEX($J$3:$J$10001,MATCH(AZ368,$J$3:$J$10004,0)-1)</f>
        <v>1800</v>
      </c>
      <c r="BB368">
        <f t="shared" ca="1" si="105"/>
        <v>316</v>
      </c>
      <c r="BC368">
        <f t="shared" ca="1" si="105"/>
        <v>333</v>
      </c>
      <c r="BD368">
        <f t="shared" ca="1" si="104"/>
        <v>-17</v>
      </c>
      <c r="BE368">
        <f t="shared" ca="1" si="97"/>
        <v>319.52636202000002</v>
      </c>
      <c r="BF368">
        <f t="shared" ca="1" si="101"/>
        <v>319.01358408688048</v>
      </c>
      <c r="BG368">
        <f t="shared" ca="1" si="98"/>
        <v>329.98641591311952</v>
      </c>
      <c r="BH368" cm="1">
        <f t="array" aca="1" ref="BH368" ca="1">_xlfn.LET(_xlpm.rozsah, $J$3:$J$10001,_xlpm.podminka, (_xlpm.rozsah&gt;E368)*(ISNUMBER(_xlpm.rozsah)),_xlpm.indexy, IF(_xlpm.podminka, ROW(_xlpm.rozsah)-MIN(ROW(_xlpm.rozsah))+1),_xlpm.prvni, MIN(_xlpm.indexy),_xlpm.finalni, IF(_xlpm.prvni=1, 2, _xlpm.prvni),INDEX(_xlpm.rozsah, _xlpm.finalni))</f>
        <v>1900</v>
      </c>
      <c r="BI368" cm="1">
        <f t="array" aca="1" ref="BI368" ca="1">INDEX($J$3:$J$10001,MATCH(BH368,$J$3:$J$10004,0)-1)</f>
        <v>1800</v>
      </c>
      <c r="BJ368">
        <f t="shared" ca="1" si="106"/>
        <v>316</v>
      </c>
      <c r="BK368">
        <f t="shared" ca="1" si="106"/>
        <v>333</v>
      </c>
      <c r="BL368">
        <f t="shared" ca="1" si="102"/>
        <v>-17</v>
      </c>
      <c r="BM368">
        <f t="shared" ca="1" si="99"/>
        <v>319.01358408688048</v>
      </c>
    </row>
    <row r="369" spans="1:65" x14ac:dyDescent="0.25">
      <c r="A369" s="64">
        <v>366</v>
      </c>
      <c r="B369" s="64">
        <v>76</v>
      </c>
      <c r="C369" s="64">
        <v>50</v>
      </c>
      <c r="D369" s="18">
        <v>366</v>
      </c>
      <c r="E369" s="21">
        <f t="shared" ca="1" si="92"/>
        <v>1866.9188395261335</v>
      </c>
      <c r="F369" s="22">
        <f t="shared" ca="1" si="93"/>
        <v>160.81189864027866</v>
      </c>
      <c r="G369" s="28">
        <v>366</v>
      </c>
      <c r="H369" s="24">
        <f t="shared" ca="1" si="94"/>
        <v>1863.9416719999999</v>
      </c>
      <c r="I369" s="25">
        <f t="shared" ca="1" si="95"/>
        <v>161.06495788000001</v>
      </c>
      <c r="J369" s="155"/>
      <c r="K369" s="155"/>
      <c r="L369" s="129">
        <f t="shared" si="100"/>
        <v>0</v>
      </c>
      <c r="AX369">
        <f t="shared" ca="1" si="103"/>
        <v>322.12991576000002</v>
      </c>
      <c r="AY369">
        <f t="shared" ca="1" si="96"/>
        <v>326.87008423999998</v>
      </c>
      <c r="AZ369" cm="1">
        <f t="array" aca="1" ref="AZ369" ca="1">_xlfn.LET(_xlpm.rozsah, $J$3:$J$10001,_xlpm.podminka, (_xlpm.rozsah&gt;H369)*(ISNUMBER(_xlpm.rozsah)),_xlpm.indexy, IF(_xlpm.podminka, ROW(_xlpm.rozsah)-MIN(ROW(_xlpm.rozsah))+1),_xlpm.prvni, MIN(_xlpm.indexy),_xlpm.finalni, IF(_xlpm.prvni=1, 2, _xlpm.prvni),INDEX(_xlpm.rozsah, _xlpm.finalni))</f>
        <v>1900</v>
      </c>
      <c r="BA369" cm="1">
        <f t="array" aca="1" ref="BA369" ca="1">INDEX($J$3:$J$10001,MATCH(AZ369,$J$3:$J$10004,0)-1)</f>
        <v>1800</v>
      </c>
      <c r="BB369">
        <f t="shared" ca="1" si="105"/>
        <v>316</v>
      </c>
      <c r="BC369">
        <f t="shared" ca="1" si="105"/>
        <v>333</v>
      </c>
      <c r="BD369">
        <f t="shared" ca="1" si="104"/>
        <v>-17</v>
      </c>
      <c r="BE369">
        <f t="shared" ca="1" si="97"/>
        <v>322.12991576000002</v>
      </c>
      <c r="BF369">
        <f t="shared" ca="1" si="101"/>
        <v>321.62379728055731</v>
      </c>
      <c r="BG369">
        <f t="shared" ca="1" si="98"/>
        <v>327.37620271944269</v>
      </c>
      <c r="BH369" cm="1">
        <f t="array" aca="1" ref="BH369" ca="1">_xlfn.LET(_xlpm.rozsah, $J$3:$J$10001,_xlpm.podminka, (_xlpm.rozsah&gt;E369)*(ISNUMBER(_xlpm.rozsah)),_xlpm.indexy, IF(_xlpm.podminka, ROW(_xlpm.rozsah)-MIN(ROW(_xlpm.rozsah))+1),_xlpm.prvni, MIN(_xlpm.indexy),_xlpm.finalni, IF(_xlpm.prvni=1, 2, _xlpm.prvni),INDEX(_xlpm.rozsah, _xlpm.finalni))</f>
        <v>1900</v>
      </c>
      <c r="BI369" cm="1">
        <f t="array" aca="1" ref="BI369" ca="1">INDEX($J$3:$J$10001,MATCH(BH369,$J$3:$J$10004,0)-1)</f>
        <v>1800</v>
      </c>
      <c r="BJ369">
        <f t="shared" ca="1" si="106"/>
        <v>316</v>
      </c>
      <c r="BK369">
        <f t="shared" ca="1" si="106"/>
        <v>333</v>
      </c>
      <c r="BL369">
        <f t="shared" ca="1" si="102"/>
        <v>-17</v>
      </c>
      <c r="BM369">
        <f t="shared" ca="1" si="99"/>
        <v>321.62379728055731</v>
      </c>
    </row>
    <row r="370" spans="1:65" x14ac:dyDescent="0.25">
      <c r="A370" s="64">
        <v>367</v>
      </c>
      <c r="B370" s="64">
        <v>45</v>
      </c>
      <c r="C370" s="64">
        <v>52</v>
      </c>
      <c r="D370" s="18">
        <v>367</v>
      </c>
      <c r="E370" s="21">
        <f t="shared" ca="1" si="92"/>
        <v>1390.9387865615263</v>
      </c>
      <c r="F370" s="22">
        <f t="shared" ca="1" si="93"/>
        <v>186.72881690119939</v>
      </c>
      <c r="G370" s="23">
        <v>367</v>
      </c>
      <c r="H370" s="24">
        <f t="shared" ca="1" si="94"/>
        <v>1389.17599</v>
      </c>
      <c r="I370" s="25">
        <f t="shared" ca="1" si="95"/>
        <v>186.63715148</v>
      </c>
      <c r="J370" s="155"/>
      <c r="K370" s="155"/>
      <c r="L370" s="129">
        <f t="shared" si="100"/>
        <v>0</v>
      </c>
      <c r="AX370">
        <f t="shared" ca="1" si="103"/>
        <v>358.917599</v>
      </c>
      <c r="AY370">
        <f t="shared" ca="1" si="96"/>
        <v>358.917599</v>
      </c>
      <c r="AZ370" cm="1">
        <f t="array" aca="1" ref="AZ370" ca="1">_xlfn.LET(_xlpm.rozsah, $J$3:$J$10001,_xlpm.podminka, (_xlpm.rozsah&gt;H370)*(ISNUMBER(_xlpm.rozsah)),_xlpm.indexy, IF(_xlpm.podminka, ROW(_xlpm.rozsah)-MIN(ROW(_xlpm.rozsah))+1),_xlpm.prvni, MIN(_xlpm.indexy),_xlpm.finalni, IF(_xlpm.prvni=1, 2, _xlpm.prvni),INDEX(_xlpm.rozsah, _xlpm.finalni))</f>
        <v>1400</v>
      </c>
      <c r="BA370" cm="1">
        <f t="array" aca="1" ref="BA370" ca="1">INDEX($J$3:$J$10001,MATCH(AZ370,$J$3:$J$10004,0)-1)</f>
        <v>1300</v>
      </c>
      <c r="BB370">
        <f t="shared" ca="1" si="105"/>
        <v>360</v>
      </c>
      <c r="BC370">
        <f t="shared" ca="1" si="105"/>
        <v>350</v>
      </c>
      <c r="BD370">
        <f t="shared" ca="1" si="104"/>
        <v>10</v>
      </c>
      <c r="BE370">
        <f t="shared" ca="1" si="97"/>
        <v>351.082401</v>
      </c>
      <c r="BF370">
        <f t="shared" ca="1" si="101"/>
        <v>359.09387865615264</v>
      </c>
      <c r="BG370">
        <f t="shared" ca="1" si="98"/>
        <v>359.09387865615264</v>
      </c>
      <c r="BH370" cm="1">
        <f t="array" aca="1" ref="BH370" ca="1">_xlfn.LET(_xlpm.rozsah, $J$3:$J$10001,_xlpm.podminka, (_xlpm.rozsah&gt;E370)*(ISNUMBER(_xlpm.rozsah)),_xlpm.indexy, IF(_xlpm.podminka, ROW(_xlpm.rozsah)-MIN(ROW(_xlpm.rozsah))+1),_xlpm.prvni, MIN(_xlpm.indexy),_xlpm.finalni, IF(_xlpm.prvni=1, 2, _xlpm.prvni),INDEX(_xlpm.rozsah, _xlpm.finalni))</f>
        <v>1400</v>
      </c>
      <c r="BI370" cm="1">
        <f t="array" aca="1" ref="BI370" ca="1">INDEX($J$3:$J$10001,MATCH(BH370,$J$3:$J$10004,0)-1)</f>
        <v>1300</v>
      </c>
      <c r="BJ370">
        <f t="shared" ca="1" si="106"/>
        <v>360</v>
      </c>
      <c r="BK370">
        <f t="shared" ca="1" si="106"/>
        <v>350</v>
      </c>
      <c r="BL370">
        <f t="shared" ca="1" si="102"/>
        <v>10</v>
      </c>
      <c r="BM370">
        <f t="shared" ca="1" si="99"/>
        <v>350.90612134384736</v>
      </c>
    </row>
    <row r="371" spans="1:65" x14ac:dyDescent="0.25">
      <c r="A371" s="64">
        <v>368</v>
      </c>
      <c r="B371" s="64">
        <v>61</v>
      </c>
      <c r="C371" s="64">
        <v>98</v>
      </c>
      <c r="D371" s="18">
        <v>368</v>
      </c>
      <c r="E371" s="21">
        <f t="shared" ca="1" si="92"/>
        <v>1636.6059106722912</v>
      </c>
      <c r="F371" s="22">
        <f t="shared" ca="1" si="93"/>
        <v>347.97009660329235</v>
      </c>
      <c r="G371" s="28">
        <v>368</v>
      </c>
      <c r="H371" s="24">
        <f t="shared" ca="1" si="94"/>
        <v>1634.2163419999999</v>
      </c>
      <c r="I371" s="25">
        <f t="shared" ca="1" si="95"/>
        <v>348.15743878720002</v>
      </c>
      <c r="J371" s="155"/>
      <c r="K371" s="155"/>
      <c r="L371" s="129">
        <f t="shared" si="100"/>
        <v>0</v>
      </c>
      <c r="AX371">
        <f t="shared" ca="1" si="103"/>
        <v>355.26269264000001</v>
      </c>
      <c r="AY371">
        <f t="shared" ca="1" si="96"/>
        <v>352.73730735999999</v>
      </c>
      <c r="AZ371" cm="1">
        <f t="array" aca="1" ref="AZ371" ca="1">_xlfn.LET(_xlpm.rozsah, $J$3:$J$10001,_xlpm.podminka, (_xlpm.rozsah&gt;H371)*(ISNUMBER(_xlpm.rozsah)),_xlpm.indexy, IF(_xlpm.podminka, ROW(_xlpm.rozsah)-MIN(ROW(_xlpm.rozsah))+1),_xlpm.prvni, MIN(_xlpm.indexy),_xlpm.finalni, IF(_xlpm.prvni=1, 2, _xlpm.prvni),INDEX(_xlpm.rozsah, _xlpm.finalni))</f>
        <v>1700</v>
      </c>
      <c r="BA371" cm="1">
        <f t="array" aca="1" ref="BA371" ca="1">INDEX($J$3:$J$10001,MATCH(AZ371,$J$3:$J$10004,0)-1)</f>
        <v>1600</v>
      </c>
      <c r="BB371">
        <f t="shared" ca="1" si="105"/>
        <v>350</v>
      </c>
      <c r="BC371">
        <f t="shared" ca="1" si="105"/>
        <v>358</v>
      </c>
      <c r="BD371">
        <f t="shared" ca="1" si="104"/>
        <v>-8</v>
      </c>
      <c r="BE371">
        <f t="shared" ca="1" si="97"/>
        <v>355.26269264000001</v>
      </c>
      <c r="BF371">
        <f t="shared" ca="1" si="101"/>
        <v>355.07152714621668</v>
      </c>
      <c r="BG371">
        <f t="shared" ca="1" si="98"/>
        <v>352.92847285378332</v>
      </c>
      <c r="BH371" cm="1">
        <f t="array" aca="1" ref="BH371" ca="1">_xlfn.LET(_xlpm.rozsah, $J$3:$J$10001,_xlpm.podminka, (_xlpm.rozsah&gt;E371)*(ISNUMBER(_xlpm.rozsah)),_xlpm.indexy, IF(_xlpm.podminka, ROW(_xlpm.rozsah)-MIN(ROW(_xlpm.rozsah))+1),_xlpm.prvni, MIN(_xlpm.indexy),_xlpm.finalni, IF(_xlpm.prvni=1, 2, _xlpm.prvni),INDEX(_xlpm.rozsah, _xlpm.finalni))</f>
        <v>1700</v>
      </c>
      <c r="BI371" cm="1">
        <f t="array" aca="1" ref="BI371" ca="1">INDEX($J$3:$J$10001,MATCH(BH371,$J$3:$J$10004,0)-1)</f>
        <v>1600</v>
      </c>
      <c r="BJ371">
        <f t="shared" ca="1" si="106"/>
        <v>350</v>
      </c>
      <c r="BK371">
        <f t="shared" ca="1" si="106"/>
        <v>358</v>
      </c>
      <c r="BL371">
        <f t="shared" ca="1" si="102"/>
        <v>-8</v>
      </c>
      <c r="BM371">
        <f t="shared" ca="1" si="99"/>
        <v>355.07152714621668</v>
      </c>
    </row>
    <row r="372" spans="1:65" x14ac:dyDescent="0.25">
      <c r="A372" s="64">
        <v>369</v>
      </c>
      <c r="B372" s="64">
        <v>61</v>
      </c>
      <c r="C372" s="64">
        <v>69</v>
      </c>
      <c r="D372" s="18">
        <v>369</v>
      </c>
      <c r="E372" s="21">
        <f t="shared" ca="1" si="92"/>
        <v>1636.6059106722912</v>
      </c>
      <c r="F372" s="22">
        <f t="shared" ca="1" si="93"/>
        <v>244.99935373088954</v>
      </c>
      <c r="G372" s="23">
        <v>369</v>
      </c>
      <c r="H372" s="24">
        <f t="shared" ca="1" si="94"/>
        <v>1634.2163419999999</v>
      </c>
      <c r="I372" s="25">
        <f t="shared" ca="1" si="95"/>
        <v>245.1312579216</v>
      </c>
      <c r="J372" s="155"/>
      <c r="K372" s="155"/>
      <c r="L372" s="129">
        <f t="shared" si="100"/>
        <v>0</v>
      </c>
      <c r="AX372">
        <f t="shared" ca="1" si="103"/>
        <v>355.26269264000001</v>
      </c>
      <c r="AY372">
        <f t="shared" ca="1" si="96"/>
        <v>352.73730735999999</v>
      </c>
      <c r="AZ372" cm="1">
        <f t="array" aca="1" ref="AZ372" ca="1">_xlfn.LET(_xlpm.rozsah, $J$3:$J$10001,_xlpm.podminka, (_xlpm.rozsah&gt;H372)*(ISNUMBER(_xlpm.rozsah)),_xlpm.indexy, IF(_xlpm.podminka, ROW(_xlpm.rozsah)-MIN(ROW(_xlpm.rozsah))+1),_xlpm.prvni, MIN(_xlpm.indexy),_xlpm.finalni, IF(_xlpm.prvni=1, 2, _xlpm.prvni),INDEX(_xlpm.rozsah, _xlpm.finalni))</f>
        <v>1700</v>
      </c>
      <c r="BA372" cm="1">
        <f t="array" aca="1" ref="BA372" ca="1">INDEX($J$3:$J$10001,MATCH(AZ372,$J$3:$J$10004,0)-1)</f>
        <v>1600</v>
      </c>
      <c r="BB372">
        <f t="shared" ca="1" si="105"/>
        <v>350</v>
      </c>
      <c r="BC372">
        <f t="shared" ca="1" si="105"/>
        <v>358</v>
      </c>
      <c r="BD372">
        <f t="shared" ca="1" si="104"/>
        <v>-8</v>
      </c>
      <c r="BE372">
        <f t="shared" ca="1" si="97"/>
        <v>355.26269264000001</v>
      </c>
      <c r="BF372">
        <f t="shared" ca="1" si="101"/>
        <v>355.07152714621668</v>
      </c>
      <c r="BG372">
        <f t="shared" ca="1" si="98"/>
        <v>352.92847285378332</v>
      </c>
      <c r="BH372" cm="1">
        <f t="array" aca="1" ref="BH372" ca="1">_xlfn.LET(_xlpm.rozsah, $J$3:$J$10001,_xlpm.podminka, (_xlpm.rozsah&gt;E372)*(ISNUMBER(_xlpm.rozsah)),_xlpm.indexy, IF(_xlpm.podminka, ROW(_xlpm.rozsah)-MIN(ROW(_xlpm.rozsah))+1),_xlpm.prvni, MIN(_xlpm.indexy),_xlpm.finalni, IF(_xlpm.prvni=1, 2, _xlpm.prvni),INDEX(_xlpm.rozsah, _xlpm.finalni))</f>
        <v>1700</v>
      </c>
      <c r="BI372" cm="1">
        <f t="array" aca="1" ref="BI372" ca="1">INDEX($J$3:$J$10001,MATCH(BH372,$J$3:$J$10004,0)-1)</f>
        <v>1600</v>
      </c>
      <c r="BJ372">
        <f t="shared" ca="1" si="106"/>
        <v>350</v>
      </c>
      <c r="BK372">
        <f t="shared" ca="1" si="106"/>
        <v>358</v>
      </c>
      <c r="BL372">
        <f t="shared" ca="1" si="102"/>
        <v>-8</v>
      </c>
      <c r="BM372">
        <f t="shared" ca="1" si="99"/>
        <v>355.07152714621668</v>
      </c>
    </row>
    <row r="373" spans="1:65" x14ac:dyDescent="0.25">
      <c r="A373" s="64">
        <v>370</v>
      </c>
      <c r="B373" s="64">
        <v>63</v>
      </c>
      <c r="C373" s="64">
        <v>49</v>
      </c>
      <c r="D373" s="18">
        <v>370</v>
      </c>
      <c r="E373" s="21">
        <f t="shared" ca="1" si="92"/>
        <v>1667.3143011861368</v>
      </c>
      <c r="F373" s="22">
        <f t="shared" ca="1" si="93"/>
        <v>172.78127939350344</v>
      </c>
      <c r="G373" s="28">
        <v>370</v>
      </c>
      <c r="H373" s="24">
        <f t="shared" ca="1" si="94"/>
        <v>1664.8463859999999</v>
      </c>
      <c r="I373" s="25">
        <f t="shared" ca="1" si="95"/>
        <v>172.87802166879999</v>
      </c>
      <c r="J373" s="155"/>
      <c r="K373" s="155"/>
      <c r="L373" s="129">
        <f t="shared" si="100"/>
        <v>0</v>
      </c>
      <c r="AX373">
        <f t="shared" ca="1" si="103"/>
        <v>352.81228912</v>
      </c>
      <c r="AY373">
        <f t="shared" ca="1" si="96"/>
        <v>355.18771088</v>
      </c>
      <c r="AZ373" cm="1">
        <f t="array" aca="1" ref="AZ373" ca="1">_xlfn.LET(_xlpm.rozsah, $J$3:$J$10001,_xlpm.podminka, (_xlpm.rozsah&gt;H373)*(ISNUMBER(_xlpm.rozsah)),_xlpm.indexy, IF(_xlpm.podminka, ROW(_xlpm.rozsah)-MIN(ROW(_xlpm.rozsah))+1),_xlpm.prvni, MIN(_xlpm.indexy),_xlpm.finalni, IF(_xlpm.prvni=1, 2, _xlpm.prvni),INDEX(_xlpm.rozsah, _xlpm.finalni))</f>
        <v>1700</v>
      </c>
      <c r="BA373" cm="1">
        <f t="array" aca="1" ref="BA373" ca="1">INDEX($J$3:$J$10001,MATCH(AZ373,$J$3:$J$10004,0)-1)</f>
        <v>1600</v>
      </c>
      <c r="BB373">
        <f t="shared" ca="1" si="105"/>
        <v>350</v>
      </c>
      <c r="BC373">
        <f t="shared" ca="1" si="105"/>
        <v>358</v>
      </c>
      <c r="BD373">
        <f t="shared" ca="1" si="104"/>
        <v>-8</v>
      </c>
      <c r="BE373">
        <f t="shared" ca="1" si="97"/>
        <v>352.81228912</v>
      </c>
      <c r="BF373">
        <f t="shared" ca="1" si="101"/>
        <v>352.61485590510904</v>
      </c>
      <c r="BG373">
        <f t="shared" ca="1" si="98"/>
        <v>355.38514409489096</v>
      </c>
      <c r="BH373" cm="1">
        <f t="array" aca="1" ref="BH373" ca="1">_xlfn.LET(_xlpm.rozsah, $J$3:$J$10001,_xlpm.podminka, (_xlpm.rozsah&gt;E373)*(ISNUMBER(_xlpm.rozsah)),_xlpm.indexy, IF(_xlpm.podminka, ROW(_xlpm.rozsah)-MIN(ROW(_xlpm.rozsah))+1),_xlpm.prvni, MIN(_xlpm.indexy),_xlpm.finalni, IF(_xlpm.prvni=1, 2, _xlpm.prvni),INDEX(_xlpm.rozsah, _xlpm.finalni))</f>
        <v>1700</v>
      </c>
      <c r="BI373" cm="1">
        <f t="array" aca="1" ref="BI373" ca="1">INDEX($J$3:$J$10001,MATCH(BH373,$J$3:$J$10004,0)-1)</f>
        <v>1600</v>
      </c>
      <c r="BJ373">
        <f t="shared" ca="1" si="106"/>
        <v>350</v>
      </c>
      <c r="BK373">
        <f t="shared" ca="1" si="106"/>
        <v>358</v>
      </c>
      <c r="BL373">
        <f t="shared" ca="1" si="102"/>
        <v>-8</v>
      </c>
      <c r="BM373">
        <f t="shared" ca="1" si="99"/>
        <v>352.61485590510904</v>
      </c>
    </row>
    <row r="374" spans="1:65" x14ac:dyDescent="0.25">
      <c r="A374" s="64">
        <v>371</v>
      </c>
      <c r="B374" s="64">
        <v>32</v>
      </c>
      <c r="C374" s="64">
        <v>0</v>
      </c>
      <c r="D374" s="18">
        <v>371</v>
      </c>
      <c r="E374" s="21">
        <f t="shared" ca="1" si="92"/>
        <v>1191.3342482215298</v>
      </c>
      <c r="F374" s="22">
        <f t="shared" ca="1" si="93"/>
        <v>0</v>
      </c>
      <c r="G374" s="23">
        <v>371</v>
      </c>
      <c r="H374" s="24">
        <f t="shared" ca="1" si="94"/>
        <v>1190.080704</v>
      </c>
      <c r="I374" s="25">
        <f t="shared" ca="1" si="95"/>
        <v>0</v>
      </c>
      <c r="J374" s="155"/>
      <c r="K374" s="155"/>
      <c r="L374" s="129">
        <f t="shared" si="100"/>
        <v>0</v>
      </c>
      <c r="AX374">
        <f t="shared" ca="1" si="103"/>
        <v>318.01614080000002</v>
      </c>
      <c r="AY374">
        <f t="shared" ca="1" si="96"/>
        <v>318.01614080000002</v>
      </c>
      <c r="AZ374" cm="1">
        <f t="array" aca="1" ref="AZ374" ca="1">_xlfn.LET(_xlpm.rozsah, $J$3:$J$10001,_xlpm.podminka, (_xlpm.rozsah&gt;H374)*(ISNUMBER(_xlpm.rozsah)),_xlpm.indexy, IF(_xlpm.podminka, ROW(_xlpm.rozsah)-MIN(ROW(_xlpm.rozsah))+1),_xlpm.prvni, MIN(_xlpm.indexy),_xlpm.finalni, IF(_xlpm.prvni=1, 2, _xlpm.prvni),INDEX(_xlpm.rozsah, _xlpm.finalni))</f>
        <v>1200</v>
      </c>
      <c r="BA374" cm="1">
        <f t="array" aca="1" ref="BA374" ca="1">INDEX($J$3:$J$10001,MATCH(AZ374,$J$3:$J$10004,0)-1)</f>
        <v>1100</v>
      </c>
      <c r="BB374">
        <f t="shared" ca="1" si="105"/>
        <v>320</v>
      </c>
      <c r="BC374">
        <f t="shared" ca="1" si="105"/>
        <v>300</v>
      </c>
      <c r="BD374">
        <f t="shared" ca="1" si="104"/>
        <v>20</v>
      </c>
      <c r="BE374">
        <f t="shared" ca="1" si="97"/>
        <v>301.98385919999998</v>
      </c>
      <c r="BF374">
        <f t="shared" ca="1" si="101"/>
        <v>318.26684964430598</v>
      </c>
      <c r="BG374">
        <f t="shared" ca="1" si="98"/>
        <v>318.26684964430598</v>
      </c>
      <c r="BH374" cm="1">
        <f t="array" aca="1" ref="BH374" ca="1">_xlfn.LET(_xlpm.rozsah, $J$3:$J$10001,_xlpm.podminka, (_xlpm.rozsah&gt;E374)*(ISNUMBER(_xlpm.rozsah)),_xlpm.indexy, IF(_xlpm.podminka, ROW(_xlpm.rozsah)-MIN(ROW(_xlpm.rozsah))+1),_xlpm.prvni, MIN(_xlpm.indexy),_xlpm.finalni, IF(_xlpm.prvni=1, 2, _xlpm.prvni),INDEX(_xlpm.rozsah, _xlpm.finalni))</f>
        <v>1200</v>
      </c>
      <c r="BI374" cm="1">
        <f t="array" aca="1" ref="BI374" ca="1">INDEX($J$3:$J$10001,MATCH(BH374,$J$3:$J$10004,0)-1)</f>
        <v>1100</v>
      </c>
      <c r="BJ374">
        <f t="shared" ca="1" si="106"/>
        <v>320</v>
      </c>
      <c r="BK374">
        <f t="shared" ca="1" si="106"/>
        <v>300</v>
      </c>
      <c r="BL374">
        <f t="shared" ca="1" si="102"/>
        <v>20</v>
      </c>
      <c r="BM374">
        <f t="shared" ca="1" si="99"/>
        <v>301.73315035569402</v>
      </c>
    </row>
    <row r="375" spans="1:65" x14ac:dyDescent="0.25">
      <c r="A375" s="64">
        <v>372</v>
      </c>
      <c r="B375" s="64">
        <v>10</v>
      </c>
      <c r="C375" s="64">
        <v>8</v>
      </c>
      <c r="D375" s="18">
        <v>372</v>
      </c>
      <c r="E375" s="21">
        <f t="shared" ca="1" si="92"/>
        <v>853.5419525692281</v>
      </c>
      <c r="F375" s="22">
        <f t="shared" ca="1" si="93"/>
        <v>18.941678102769124</v>
      </c>
      <c r="G375" s="28">
        <v>372</v>
      </c>
      <c r="H375" s="24">
        <f t="shared" ca="1" si="94"/>
        <v>853.15021999999999</v>
      </c>
      <c r="I375" s="25">
        <f t="shared" ca="1" si="95"/>
        <v>18.926008799999998</v>
      </c>
      <c r="J375" s="155"/>
      <c r="K375" s="155"/>
      <c r="L375" s="129">
        <f t="shared" si="100"/>
        <v>0</v>
      </c>
      <c r="AX375">
        <f t="shared" ca="1" si="103"/>
        <v>236.57511</v>
      </c>
      <c r="AY375">
        <f t="shared" ca="1" si="96"/>
        <v>236.57511</v>
      </c>
      <c r="AZ375" cm="1">
        <f t="array" aca="1" ref="AZ375" ca="1">_xlfn.LET(_xlpm.rozsah, $J$3:$J$10001,_xlpm.podminka, (_xlpm.rozsah&gt;H375)*(ISNUMBER(_xlpm.rozsah)),_xlpm.indexy, IF(_xlpm.podminka, ROW(_xlpm.rozsah)-MIN(ROW(_xlpm.rozsah))+1),_xlpm.prvni, MIN(_xlpm.indexy),_xlpm.finalni, IF(_xlpm.prvni=1, 2, _xlpm.prvni),INDEX(_xlpm.rozsah, _xlpm.finalni))</f>
        <v>900</v>
      </c>
      <c r="BA375" cm="1">
        <f t="array" aca="1" ref="BA375" ca="1">INDEX($J$3:$J$10001,MATCH(AZ375,$J$3:$J$10004,0)-1)</f>
        <v>800</v>
      </c>
      <c r="BB375">
        <f t="shared" ca="1" si="105"/>
        <v>260</v>
      </c>
      <c r="BC375">
        <f t="shared" ca="1" si="105"/>
        <v>210</v>
      </c>
      <c r="BD375">
        <f t="shared" ca="1" si="104"/>
        <v>50</v>
      </c>
      <c r="BE375">
        <f t="shared" ca="1" si="97"/>
        <v>233.42489</v>
      </c>
      <c r="BF375">
        <f t="shared" ca="1" si="101"/>
        <v>236.77097628461405</v>
      </c>
      <c r="BG375">
        <f t="shared" ca="1" si="98"/>
        <v>236.77097628461405</v>
      </c>
      <c r="BH375" cm="1">
        <f t="array" aca="1" ref="BH375" ca="1">_xlfn.LET(_xlpm.rozsah, $J$3:$J$10001,_xlpm.podminka, (_xlpm.rozsah&gt;E375)*(ISNUMBER(_xlpm.rozsah)),_xlpm.indexy, IF(_xlpm.podminka, ROW(_xlpm.rozsah)-MIN(ROW(_xlpm.rozsah))+1),_xlpm.prvni, MIN(_xlpm.indexy),_xlpm.finalni, IF(_xlpm.prvni=1, 2, _xlpm.prvni),INDEX(_xlpm.rozsah, _xlpm.finalni))</f>
        <v>900</v>
      </c>
      <c r="BI375" cm="1">
        <f t="array" aca="1" ref="BI375" ca="1">INDEX($J$3:$J$10001,MATCH(BH375,$J$3:$J$10004,0)-1)</f>
        <v>800</v>
      </c>
      <c r="BJ375">
        <f t="shared" ca="1" si="106"/>
        <v>260</v>
      </c>
      <c r="BK375">
        <f t="shared" ca="1" si="106"/>
        <v>210</v>
      </c>
      <c r="BL375">
        <f t="shared" ca="1" si="102"/>
        <v>50</v>
      </c>
      <c r="BM375">
        <f t="shared" ca="1" si="99"/>
        <v>233.22902371538595</v>
      </c>
    </row>
    <row r="376" spans="1:65" x14ac:dyDescent="0.25">
      <c r="A376" s="64">
        <v>373</v>
      </c>
      <c r="B376" s="64">
        <v>17</v>
      </c>
      <c r="C376" s="64">
        <v>7</v>
      </c>
      <c r="D376" s="18">
        <v>373</v>
      </c>
      <c r="E376" s="21">
        <f t="shared" ca="1" si="92"/>
        <v>961.02131936768774</v>
      </c>
      <c r="F376" s="22">
        <f t="shared" ca="1" si="93"/>
        <v>19.481447706721443</v>
      </c>
      <c r="G376" s="23">
        <v>373</v>
      </c>
      <c r="H376" s="24">
        <f t="shared" ca="1" si="94"/>
        <v>960.35537399999998</v>
      </c>
      <c r="I376" s="25">
        <f t="shared" ca="1" si="95"/>
        <v>19.467462853999997</v>
      </c>
      <c r="J376" s="155"/>
      <c r="K376" s="155"/>
      <c r="L376" s="129">
        <f t="shared" si="100"/>
        <v>0</v>
      </c>
      <c r="AX376">
        <f t="shared" ca="1" si="103"/>
        <v>278.10661219999997</v>
      </c>
      <c r="AY376">
        <f t="shared" ca="1" si="96"/>
        <v>278.10661219999997</v>
      </c>
      <c r="AZ376" cm="1">
        <f t="array" aca="1" ref="AZ376" ca="1">_xlfn.LET(_xlpm.rozsah, $J$3:$J$10001,_xlpm.podminka, (_xlpm.rozsah&gt;H376)*(ISNUMBER(_xlpm.rozsah)),_xlpm.indexy, IF(_xlpm.podminka, ROW(_xlpm.rozsah)-MIN(ROW(_xlpm.rozsah))+1),_xlpm.prvni, MIN(_xlpm.indexy),_xlpm.finalni, IF(_xlpm.prvni=1, 2, _xlpm.prvni),INDEX(_xlpm.rozsah, _xlpm.finalni))</f>
        <v>1000</v>
      </c>
      <c r="BA376" cm="1">
        <f t="array" aca="1" ref="BA376" ca="1">INDEX($J$3:$J$10001,MATCH(AZ376,$J$3:$J$10004,0)-1)</f>
        <v>900</v>
      </c>
      <c r="BB376">
        <f t="shared" ca="1" si="105"/>
        <v>290</v>
      </c>
      <c r="BC376">
        <f t="shared" ca="1" si="105"/>
        <v>260</v>
      </c>
      <c r="BD376">
        <f t="shared" ca="1" si="104"/>
        <v>30</v>
      </c>
      <c r="BE376">
        <f t="shared" ca="1" si="97"/>
        <v>271.89338780000003</v>
      </c>
      <c r="BF376">
        <f t="shared" ca="1" si="101"/>
        <v>278.3063958103063</v>
      </c>
      <c r="BG376">
        <f t="shared" ca="1" si="98"/>
        <v>278.3063958103063</v>
      </c>
      <c r="BH376" cm="1">
        <f t="array" aca="1" ref="BH376" ca="1">_xlfn.LET(_xlpm.rozsah, $J$3:$J$10001,_xlpm.podminka, (_xlpm.rozsah&gt;E376)*(ISNUMBER(_xlpm.rozsah)),_xlpm.indexy, IF(_xlpm.podminka, ROW(_xlpm.rozsah)-MIN(ROW(_xlpm.rozsah))+1),_xlpm.prvni, MIN(_xlpm.indexy),_xlpm.finalni, IF(_xlpm.prvni=1, 2, _xlpm.prvni),INDEX(_xlpm.rozsah, _xlpm.finalni))</f>
        <v>1000</v>
      </c>
      <c r="BI376" cm="1">
        <f t="array" aca="1" ref="BI376" ca="1">INDEX($J$3:$J$10001,MATCH(BH376,$J$3:$J$10004,0)-1)</f>
        <v>900</v>
      </c>
      <c r="BJ376">
        <f t="shared" ca="1" si="106"/>
        <v>290</v>
      </c>
      <c r="BK376">
        <f t="shared" ca="1" si="106"/>
        <v>260</v>
      </c>
      <c r="BL376">
        <f t="shared" ca="1" si="102"/>
        <v>30</v>
      </c>
      <c r="BM376">
        <f t="shared" ca="1" si="99"/>
        <v>271.6936041896937</v>
      </c>
    </row>
    <row r="377" spans="1:65" x14ac:dyDescent="0.25">
      <c r="A377" s="64">
        <v>374</v>
      </c>
      <c r="B377" s="64">
        <v>16</v>
      </c>
      <c r="C377" s="64">
        <v>13</v>
      </c>
      <c r="D377" s="18">
        <v>374</v>
      </c>
      <c r="E377" s="21">
        <f t="shared" ca="1" si="92"/>
        <v>945.66712411076492</v>
      </c>
      <c r="F377" s="22">
        <f t="shared" ca="1" si="93"/>
        <v>35.581017840319838</v>
      </c>
      <c r="G377" s="28">
        <v>374</v>
      </c>
      <c r="H377" s="24">
        <f t="shared" ca="1" si="94"/>
        <v>945.04035199999998</v>
      </c>
      <c r="I377" s="25">
        <f t="shared" ca="1" si="95"/>
        <v>35.556573727999996</v>
      </c>
      <c r="J377" s="155"/>
      <c r="K377" s="155"/>
      <c r="L377" s="129">
        <f t="shared" si="100"/>
        <v>0</v>
      </c>
      <c r="AX377">
        <f t="shared" ca="1" si="103"/>
        <v>273.51210559999998</v>
      </c>
      <c r="AY377">
        <f t="shared" ca="1" si="96"/>
        <v>273.51210559999998</v>
      </c>
      <c r="AZ377" cm="1">
        <f t="array" aca="1" ref="AZ377" ca="1">_xlfn.LET(_xlpm.rozsah, $J$3:$J$10001,_xlpm.podminka, (_xlpm.rozsah&gt;H377)*(ISNUMBER(_xlpm.rozsah)),_xlpm.indexy, IF(_xlpm.podminka, ROW(_xlpm.rozsah)-MIN(ROW(_xlpm.rozsah))+1),_xlpm.prvni, MIN(_xlpm.indexy),_xlpm.finalni, IF(_xlpm.prvni=1, 2, _xlpm.prvni),INDEX(_xlpm.rozsah, _xlpm.finalni))</f>
        <v>1000</v>
      </c>
      <c r="BA377" cm="1">
        <f t="array" aca="1" ref="BA377" ca="1">INDEX($J$3:$J$10001,MATCH(AZ377,$J$3:$J$10004,0)-1)</f>
        <v>900</v>
      </c>
      <c r="BB377">
        <f t="shared" ca="1" si="105"/>
        <v>290</v>
      </c>
      <c r="BC377">
        <f t="shared" ca="1" si="105"/>
        <v>260</v>
      </c>
      <c r="BD377">
        <f t="shared" ca="1" si="104"/>
        <v>30</v>
      </c>
      <c r="BE377">
        <f t="shared" ca="1" si="97"/>
        <v>276.48789440000002</v>
      </c>
      <c r="BF377">
        <f t="shared" ca="1" si="101"/>
        <v>273.7001372332295</v>
      </c>
      <c r="BG377">
        <f t="shared" ca="1" si="98"/>
        <v>273.7001372332295</v>
      </c>
      <c r="BH377" cm="1">
        <f t="array" aca="1" ref="BH377" ca="1">_xlfn.LET(_xlpm.rozsah, $J$3:$J$10001,_xlpm.podminka, (_xlpm.rozsah&gt;E377)*(ISNUMBER(_xlpm.rozsah)),_xlpm.indexy, IF(_xlpm.podminka, ROW(_xlpm.rozsah)-MIN(ROW(_xlpm.rozsah))+1),_xlpm.prvni, MIN(_xlpm.indexy),_xlpm.finalni, IF(_xlpm.prvni=1, 2, _xlpm.prvni),INDEX(_xlpm.rozsah, _xlpm.finalni))</f>
        <v>1000</v>
      </c>
      <c r="BI377" cm="1">
        <f t="array" aca="1" ref="BI377" ca="1">INDEX($J$3:$J$10001,MATCH(BH377,$J$3:$J$10004,0)-1)</f>
        <v>900</v>
      </c>
      <c r="BJ377">
        <f t="shared" ca="1" si="106"/>
        <v>290</v>
      </c>
      <c r="BK377">
        <f t="shared" ca="1" si="106"/>
        <v>260</v>
      </c>
      <c r="BL377">
        <f t="shared" ca="1" si="102"/>
        <v>30</v>
      </c>
      <c r="BM377">
        <f t="shared" ca="1" si="99"/>
        <v>276.2998627667705</v>
      </c>
    </row>
    <row r="378" spans="1:65" x14ac:dyDescent="0.25">
      <c r="A378" s="64">
        <v>375</v>
      </c>
      <c r="B378" s="64">
        <v>11</v>
      </c>
      <c r="C378" s="64">
        <v>6</v>
      </c>
      <c r="D378" s="18">
        <v>375</v>
      </c>
      <c r="E378" s="21">
        <f t="shared" ca="1" si="92"/>
        <v>868.89614782615092</v>
      </c>
      <c r="F378" s="22">
        <f t="shared" ca="1" si="93"/>
        <v>14.666884434784528</v>
      </c>
      <c r="G378" s="23">
        <v>375</v>
      </c>
      <c r="H378" s="24">
        <f t="shared" ca="1" si="94"/>
        <v>868.46524199999999</v>
      </c>
      <c r="I378" s="25">
        <f t="shared" ca="1" si="95"/>
        <v>14.65395726</v>
      </c>
      <c r="J378" s="155"/>
      <c r="K378" s="155"/>
      <c r="L378" s="129">
        <f t="shared" si="100"/>
        <v>0</v>
      </c>
      <c r="AX378">
        <f t="shared" ca="1" si="103"/>
        <v>244.23262099999999</v>
      </c>
      <c r="AY378">
        <f t="shared" ca="1" si="96"/>
        <v>244.23262099999999</v>
      </c>
      <c r="AZ378" cm="1">
        <f t="array" aca="1" ref="AZ378" ca="1">_xlfn.LET(_xlpm.rozsah, $J$3:$J$10001,_xlpm.podminka, (_xlpm.rozsah&gt;H378)*(ISNUMBER(_xlpm.rozsah)),_xlpm.indexy, IF(_xlpm.podminka, ROW(_xlpm.rozsah)-MIN(ROW(_xlpm.rozsah))+1),_xlpm.prvni, MIN(_xlpm.indexy),_xlpm.finalni, IF(_xlpm.prvni=1, 2, _xlpm.prvni),INDEX(_xlpm.rozsah, _xlpm.finalni))</f>
        <v>900</v>
      </c>
      <c r="BA378" cm="1">
        <f t="array" aca="1" ref="BA378" ca="1">INDEX($J$3:$J$10001,MATCH(AZ378,$J$3:$J$10004,0)-1)</f>
        <v>800</v>
      </c>
      <c r="BB378">
        <f t="shared" ca="1" si="105"/>
        <v>260</v>
      </c>
      <c r="BC378">
        <f t="shared" ca="1" si="105"/>
        <v>210</v>
      </c>
      <c r="BD378">
        <f t="shared" ca="1" si="104"/>
        <v>50</v>
      </c>
      <c r="BE378">
        <f t="shared" ca="1" si="97"/>
        <v>225.76737900000001</v>
      </c>
      <c r="BF378">
        <f t="shared" ca="1" si="101"/>
        <v>244.44807391307546</v>
      </c>
      <c r="BG378">
        <f t="shared" ca="1" si="98"/>
        <v>244.44807391307546</v>
      </c>
      <c r="BH378" cm="1">
        <f t="array" aca="1" ref="BH378" ca="1">_xlfn.LET(_xlpm.rozsah, $J$3:$J$10001,_xlpm.podminka, (_xlpm.rozsah&gt;E378)*(ISNUMBER(_xlpm.rozsah)),_xlpm.indexy, IF(_xlpm.podminka, ROW(_xlpm.rozsah)-MIN(ROW(_xlpm.rozsah))+1),_xlpm.prvni, MIN(_xlpm.indexy),_xlpm.finalni, IF(_xlpm.prvni=1, 2, _xlpm.prvni),INDEX(_xlpm.rozsah, _xlpm.finalni))</f>
        <v>900</v>
      </c>
      <c r="BI378" cm="1">
        <f t="array" aca="1" ref="BI378" ca="1">INDEX($J$3:$J$10001,MATCH(BH378,$J$3:$J$10004,0)-1)</f>
        <v>800</v>
      </c>
      <c r="BJ378">
        <f t="shared" ca="1" si="106"/>
        <v>260</v>
      </c>
      <c r="BK378">
        <f t="shared" ca="1" si="106"/>
        <v>210</v>
      </c>
      <c r="BL378">
        <f t="shared" ca="1" si="102"/>
        <v>50</v>
      </c>
      <c r="BM378">
        <f t="shared" ca="1" si="99"/>
        <v>225.55192608692454</v>
      </c>
    </row>
    <row r="379" spans="1:65" x14ac:dyDescent="0.25">
      <c r="A379" s="64">
        <v>376</v>
      </c>
      <c r="B379" s="64">
        <v>9</v>
      </c>
      <c r="C379" s="64">
        <v>5</v>
      </c>
      <c r="D379" s="18">
        <v>376</v>
      </c>
      <c r="E379" s="21">
        <f t="shared" ca="1" si="92"/>
        <v>838.18775731230528</v>
      </c>
      <c r="F379" s="22">
        <f t="shared" ca="1" si="93"/>
        <v>11.454693932807631</v>
      </c>
      <c r="G379" s="28">
        <v>376</v>
      </c>
      <c r="H379" s="24">
        <f t="shared" ca="1" si="94"/>
        <v>837.83519799999999</v>
      </c>
      <c r="I379" s="25">
        <f t="shared" ca="1" si="95"/>
        <v>11.445879949999998</v>
      </c>
      <c r="J379" s="155"/>
      <c r="K379" s="155"/>
      <c r="L379" s="129">
        <f t="shared" si="100"/>
        <v>0</v>
      </c>
      <c r="AX379">
        <f t="shared" ca="1" si="103"/>
        <v>228.917599</v>
      </c>
      <c r="AY379">
        <f t="shared" ca="1" si="96"/>
        <v>228.917599</v>
      </c>
      <c r="AZ379" cm="1">
        <f t="array" aca="1" ref="AZ379" ca="1">_xlfn.LET(_xlpm.rozsah, $J$3:$J$10001,_xlpm.podminka, (_xlpm.rozsah&gt;H379)*(ISNUMBER(_xlpm.rozsah)),_xlpm.indexy, IF(_xlpm.podminka, ROW(_xlpm.rozsah)-MIN(ROW(_xlpm.rozsah))+1),_xlpm.prvni, MIN(_xlpm.indexy),_xlpm.finalni, IF(_xlpm.prvni=1, 2, _xlpm.prvni),INDEX(_xlpm.rozsah, _xlpm.finalni))</f>
        <v>900</v>
      </c>
      <c r="BA379" cm="1">
        <f t="array" aca="1" ref="BA379" ca="1">INDEX($J$3:$J$10001,MATCH(AZ379,$J$3:$J$10004,0)-1)</f>
        <v>800</v>
      </c>
      <c r="BB379">
        <f t="shared" ca="1" si="105"/>
        <v>260</v>
      </c>
      <c r="BC379">
        <f t="shared" ca="1" si="105"/>
        <v>210</v>
      </c>
      <c r="BD379">
        <f t="shared" ca="1" si="104"/>
        <v>50</v>
      </c>
      <c r="BE379">
        <f t="shared" ca="1" si="97"/>
        <v>241.082401</v>
      </c>
      <c r="BF379">
        <f t="shared" ca="1" si="101"/>
        <v>229.09387865615264</v>
      </c>
      <c r="BG379">
        <f t="shared" ca="1" si="98"/>
        <v>229.09387865615264</v>
      </c>
      <c r="BH379" cm="1">
        <f t="array" aca="1" ref="BH379" ca="1">_xlfn.LET(_xlpm.rozsah, $J$3:$J$10001,_xlpm.podminka, (_xlpm.rozsah&gt;E379)*(ISNUMBER(_xlpm.rozsah)),_xlpm.indexy, IF(_xlpm.podminka, ROW(_xlpm.rozsah)-MIN(ROW(_xlpm.rozsah))+1),_xlpm.prvni, MIN(_xlpm.indexy),_xlpm.finalni, IF(_xlpm.prvni=1, 2, _xlpm.prvni),INDEX(_xlpm.rozsah, _xlpm.finalni))</f>
        <v>900</v>
      </c>
      <c r="BI379" cm="1">
        <f t="array" aca="1" ref="BI379" ca="1">INDEX($J$3:$J$10001,MATCH(BH379,$J$3:$J$10004,0)-1)</f>
        <v>800</v>
      </c>
      <c r="BJ379">
        <f t="shared" ca="1" si="106"/>
        <v>260</v>
      </c>
      <c r="BK379">
        <f t="shared" ca="1" si="106"/>
        <v>210</v>
      </c>
      <c r="BL379">
        <f t="shared" ca="1" si="102"/>
        <v>50</v>
      </c>
      <c r="BM379">
        <f t="shared" ca="1" si="99"/>
        <v>240.90612134384736</v>
      </c>
    </row>
    <row r="380" spans="1:65" x14ac:dyDescent="0.25">
      <c r="A380" s="64">
        <v>377</v>
      </c>
      <c r="B380" s="64">
        <v>9</v>
      </c>
      <c r="C380" s="64">
        <v>12</v>
      </c>
      <c r="D380" s="18">
        <v>377</v>
      </c>
      <c r="E380" s="21">
        <f t="shared" ca="1" si="92"/>
        <v>838.18775731230528</v>
      </c>
      <c r="F380" s="22">
        <f t="shared" ca="1" si="93"/>
        <v>27.491265438738321</v>
      </c>
      <c r="G380" s="23">
        <v>377</v>
      </c>
      <c r="H380" s="24">
        <f t="shared" ca="1" si="94"/>
        <v>837.83519799999999</v>
      </c>
      <c r="I380" s="25">
        <f t="shared" ca="1" si="95"/>
        <v>27.470111880000001</v>
      </c>
      <c r="J380" s="155"/>
      <c r="K380" s="155"/>
      <c r="L380" s="129">
        <f t="shared" si="100"/>
        <v>0</v>
      </c>
      <c r="AX380">
        <f t="shared" ca="1" si="103"/>
        <v>228.917599</v>
      </c>
      <c r="AY380">
        <f t="shared" ca="1" si="96"/>
        <v>228.917599</v>
      </c>
      <c r="AZ380" cm="1">
        <f t="array" aca="1" ref="AZ380" ca="1">_xlfn.LET(_xlpm.rozsah, $J$3:$J$10001,_xlpm.podminka, (_xlpm.rozsah&gt;H380)*(ISNUMBER(_xlpm.rozsah)),_xlpm.indexy, IF(_xlpm.podminka, ROW(_xlpm.rozsah)-MIN(ROW(_xlpm.rozsah))+1),_xlpm.prvni, MIN(_xlpm.indexy),_xlpm.finalni, IF(_xlpm.prvni=1, 2, _xlpm.prvni),INDEX(_xlpm.rozsah, _xlpm.finalni))</f>
        <v>900</v>
      </c>
      <c r="BA380" cm="1">
        <f t="array" aca="1" ref="BA380" ca="1">INDEX($J$3:$J$10001,MATCH(AZ380,$J$3:$J$10004,0)-1)</f>
        <v>800</v>
      </c>
      <c r="BB380">
        <f t="shared" ca="1" si="105"/>
        <v>260</v>
      </c>
      <c r="BC380">
        <f t="shared" ca="1" si="105"/>
        <v>210</v>
      </c>
      <c r="BD380">
        <f t="shared" ca="1" si="104"/>
        <v>50</v>
      </c>
      <c r="BE380">
        <f t="shared" ca="1" si="97"/>
        <v>241.082401</v>
      </c>
      <c r="BF380">
        <f t="shared" ca="1" si="101"/>
        <v>229.09387865615264</v>
      </c>
      <c r="BG380">
        <f t="shared" ca="1" si="98"/>
        <v>229.09387865615264</v>
      </c>
      <c r="BH380" cm="1">
        <f t="array" aca="1" ref="BH380" ca="1">_xlfn.LET(_xlpm.rozsah, $J$3:$J$10001,_xlpm.podminka, (_xlpm.rozsah&gt;E380)*(ISNUMBER(_xlpm.rozsah)),_xlpm.indexy, IF(_xlpm.podminka, ROW(_xlpm.rozsah)-MIN(ROW(_xlpm.rozsah))+1),_xlpm.prvni, MIN(_xlpm.indexy),_xlpm.finalni, IF(_xlpm.prvni=1, 2, _xlpm.prvni),INDEX(_xlpm.rozsah, _xlpm.finalni))</f>
        <v>900</v>
      </c>
      <c r="BI380" cm="1">
        <f t="array" aca="1" ref="BI380" ca="1">INDEX($J$3:$J$10001,MATCH(BH380,$J$3:$J$10004,0)-1)</f>
        <v>800</v>
      </c>
      <c r="BJ380">
        <f t="shared" ca="1" si="106"/>
        <v>260</v>
      </c>
      <c r="BK380">
        <f t="shared" ca="1" si="106"/>
        <v>210</v>
      </c>
      <c r="BL380">
        <f t="shared" ca="1" si="102"/>
        <v>50</v>
      </c>
      <c r="BM380">
        <f t="shared" ca="1" si="99"/>
        <v>240.90612134384736</v>
      </c>
    </row>
    <row r="381" spans="1:65" x14ac:dyDescent="0.25">
      <c r="A381" s="64">
        <v>378</v>
      </c>
      <c r="B381" s="64">
        <v>12</v>
      </c>
      <c r="C381" s="64">
        <v>46</v>
      </c>
      <c r="D381" s="18">
        <v>378</v>
      </c>
      <c r="E381" s="21">
        <f t="shared" ca="1" si="92"/>
        <v>884.25034308307363</v>
      </c>
      <c r="F381" s="22">
        <f t="shared" ca="1" si="93"/>
        <v>115.97757890910694</v>
      </c>
      <c r="G381" s="28">
        <v>378</v>
      </c>
      <c r="H381" s="24">
        <f t="shared" ca="1" si="94"/>
        <v>883.78026399999999</v>
      </c>
      <c r="I381" s="25">
        <f t="shared" ca="1" si="95"/>
        <v>115.86946071999999</v>
      </c>
      <c r="J381" s="155"/>
      <c r="K381" s="155"/>
      <c r="L381" s="129">
        <f t="shared" si="100"/>
        <v>0</v>
      </c>
      <c r="AX381">
        <f t="shared" ca="1" si="103"/>
        <v>251.89013199999999</v>
      </c>
      <c r="AY381">
        <f t="shared" ca="1" si="96"/>
        <v>251.89013199999999</v>
      </c>
      <c r="AZ381" cm="1">
        <f t="array" aca="1" ref="AZ381" ca="1">_xlfn.LET(_xlpm.rozsah, $J$3:$J$10001,_xlpm.podminka, (_xlpm.rozsah&gt;H381)*(ISNUMBER(_xlpm.rozsah)),_xlpm.indexy, IF(_xlpm.podminka, ROW(_xlpm.rozsah)-MIN(ROW(_xlpm.rozsah))+1),_xlpm.prvni, MIN(_xlpm.indexy),_xlpm.finalni, IF(_xlpm.prvni=1, 2, _xlpm.prvni),INDEX(_xlpm.rozsah, _xlpm.finalni))</f>
        <v>900</v>
      </c>
      <c r="BA381" cm="1">
        <f t="array" aca="1" ref="BA381" ca="1">INDEX($J$3:$J$10001,MATCH(AZ381,$J$3:$J$10004,0)-1)</f>
        <v>800</v>
      </c>
      <c r="BB381">
        <f t="shared" ca="1" si="105"/>
        <v>260</v>
      </c>
      <c r="BC381">
        <f t="shared" ca="1" si="105"/>
        <v>210</v>
      </c>
      <c r="BD381">
        <f t="shared" ca="1" si="104"/>
        <v>50</v>
      </c>
      <c r="BE381">
        <f t="shared" ca="1" si="97"/>
        <v>218.10986800000001</v>
      </c>
      <c r="BF381">
        <f t="shared" ca="1" si="101"/>
        <v>252.12517154153682</v>
      </c>
      <c r="BG381">
        <f t="shared" ca="1" si="98"/>
        <v>252.12517154153682</v>
      </c>
      <c r="BH381" cm="1">
        <f t="array" aca="1" ref="BH381" ca="1">_xlfn.LET(_xlpm.rozsah, $J$3:$J$10001,_xlpm.podminka, (_xlpm.rozsah&gt;E381)*(ISNUMBER(_xlpm.rozsah)),_xlpm.indexy, IF(_xlpm.podminka, ROW(_xlpm.rozsah)-MIN(ROW(_xlpm.rozsah))+1),_xlpm.prvni, MIN(_xlpm.indexy),_xlpm.finalni, IF(_xlpm.prvni=1, 2, _xlpm.prvni),INDEX(_xlpm.rozsah, _xlpm.finalni))</f>
        <v>900</v>
      </c>
      <c r="BI381" cm="1">
        <f t="array" aca="1" ref="BI381" ca="1">INDEX($J$3:$J$10001,MATCH(BH381,$J$3:$J$10004,0)-1)</f>
        <v>800</v>
      </c>
      <c r="BJ381">
        <f t="shared" ca="1" si="106"/>
        <v>260</v>
      </c>
      <c r="BK381">
        <f t="shared" ca="1" si="106"/>
        <v>210</v>
      </c>
      <c r="BL381">
        <f t="shared" ca="1" si="102"/>
        <v>50</v>
      </c>
      <c r="BM381">
        <f t="shared" ca="1" si="99"/>
        <v>217.87482845846318</v>
      </c>
    </row>
    <row r="382" spans="1:65" x14ac:dyDescent="0.25">
      <c r="A382" s="64">
        <v>379</v>
      </c>
      <c r="B382" s="64">
        <v>15</v>
      </c>
      <c r="C382" s="64">
        <v>30</v>
      </c>
      <c r="D382" s="18">
        <v>379</v>
      </c>
      <c r="E382" s="21">
        <f t="shared" ca="1" si="92"/>
        <v>930.3129288538421</v>
      </c>
      <c r="F382" s="22">
        <f t="shared" ca="1" si="93"/>
        <v>80.728163596845789</v>
      </c>
      <c r="G382" s="23">
        <v>379</v>
      </c>
      <c r="H382" s="24">
        <f t="shared" ca="1" si="94"/>
        <v>929.72532999999999</v>
      </c>
      <c r="I382" s="25">
        <f t="shared" ca="1" si="95"/>
        <v>80.675279700000004</v>
      </c>
      <c r="J382" s="155"/>
      <c r="K382" s="155"/>
      <c r="L382" s="129">
        <f t="shared" si="100"/>
        <v>0</v>
      </c>
      <c r="AX382">
        <f t="shared" ca="1" si="103"/>
        <v>268.917599</v>
      </c>
      <c r="AY382">
        <f t="shared" ca="1" si="96"/>
        <v>268.917599</v>
      </c>
      <c r="AZ382" cm="1">
        <f t="array" aca="1" ref="AZ382" ca="1">_xlfn.LET(_xlpm.rozsah, $J$3:$J$10001,_xlpm.podminka, (_xlpm.rozsah&gt;H382)*(ISNUMBER(_xlpm.rozsah)),_xlpm.indexy, IF(_xlpm.podminka, ROW(_xlpm.rozsah)-MIN(ROW(_xlpm.rozsah))+1),_xlpm.prvni, MIN(_xlpm.indexy),_xlpm.finalni, IF(_xlpm.prvni=1, 2, _xlpm.prvni),INDEX(_xlpm.rozsah, _xlpm.finalni))</f>
        <v>1000</v>
      </c>
      <c r="BA382" cm="1">
        <f t="array" aca="1" ref="BA382" ca="1">INDEX($J$3:$J$10001,MATCH(AZ382,$J$3:$J$10004,0)-1)</f>
        <v>900</v>
      </c>
      <c r="BB382">
        <f t="shared" ca="1" si="105"/>
        <v>290</v>
      </c>
      <c r="BC382">
        <f t="shared" ca="1" si="105"/>
        <v>260</v>
      </c>
      <c r="BD382">
        <f t="shared" ca="1" si="104"/>
        <v>30</v>
      </c>
      <c r="BE382">
        <f t="shared" ca="1" si="97"/>
        <v>281.082401</v>
      </c>
      <c r="BF382">
        <f t="shared" ca="1" si="101"/>
        <v>269.09387865615264</v>
      </c>
      <c r="BG382">
        <f t="shared" ca="1" si="98"/>
        <v>269.09387865615264</v>
      </c>
      <c r="BH382" cm="1">
        <f t="array" aca="1" ref="BH382" ca="1">_xlfn.LET(_xlpm.rozsah, $J$3:$J$10001,_xlpm.podminka, (_xlpm.rozsah&gt;E382)*(ISNUMBER(_xlpm.rozsah)),_xlpm.indexy, IF(_xlpm.podminka, ROW(_xlpm.rozsah)-MIN(ROW(_xlpm.rozsah))+1),_xlpm.prvni, MIN(_xlpm.indexy),_xlpm.finalni, IF(_xlpm.prvni=1, 2, _xlpm.prvni),INDEX(_xlpm.rozsah, _xlpm.finalni))</f>
        <v>1000</v>
      </c>
      <c r="BI382" cm="1">
        <f t="array" aca="1" ref="BI382" ca="1">INDEX($J$3:$J$10001,MATCH(BH382,$J$3:$J$10004,0)-1)</f>
        <v>900</v>
      </c>
      <c r="BJ382">
        <f t="shared" ca="1" si="106"/>
        <v>290</v>
      </c>
      <c r="BK382">
        <f t="shared" ca="1" si="106"/>
        <v>260</v>
      </c>
      <c r="BL382">
        <f t="shared" ca="1" si="102"/>
        <v>30</v>
      </c>
      <c r="BM382">
        <f t="shared" ca="1" si="99"/>
        <v>280.90612134384736</v>
      </c>
    </row>
    <row r="383" spans="1:65" x14ac:dyDescent="0.25">
      <c r="A383" s="64">
        <v>380</v>
      </c>
      <c r="B383" s="64">
        <v>26</v>
      </c>
      <c r="C383" s="64">
        <v>28</v>
      </c>
      <c r="D383" s="18">
        <v>380</v>
      </c>
      <c r="E383" s="21">
        <f t="shared" ca="1" si="92"/>
        <v>1099.2090766799929</v>
      </c>
      <c r="F383" s="22">
        <f t="shared" ca="1" si="93"/>
        <v>83.977854147039793</v>
      </c>
      <c r="G383" s="28">
        <v>380</v>
      </c>
      <c r="H383" s="24">
        <f t="shared" ca="1" si="94"/>
        <v>1098.190572</v>
      </c>
      <c r="I383" s="25">
        <f t="shared" ca="1" si="95"/>
        <v>83.949336016000004</v>
      </c>
      <c r="J383" s="155"/>
      <c r="K383" s="155"/>
      <c r="L383" s="129">
        <f t="shared" si="100"/>
        <v>0</v>
      </c>
      <c r="AX383">
        <f t="shared" ca="1" si="103"/>
        <v>299.81905719999997</v>
      </c>
      <c r="AY383">
        <f t="shared" ca="1" si="96"/>
        <v>299.81905719999997</v>
      </c>
      <c r="AZ383" cm="1">
        <f t="array" aca="1" ref="AZ383" ca="1">_xlfn.LET(_xlpm.rozsah, $J$3:$J$10001,_xlpm.podminka, (_xlpm.rozsah&gt;H383)*(ISNUMBER(_xlpm.rozsah)),_xlpm.indexy, IF(_xlpm.podminka, ROW(_xlpm.rozsah)-MIN(ROW(_xlpm.rozsah))+1),_xlpm.prvni, MIN(_xlpm.indexy),_xlpm.finalni, IF(_xlpm.prvni=1, 2, _xlpm.prvni),INDEX(_xlpm.rozsah, _xlpm.finalni))</f>
        <v>1100</v>
      </c>
      <c r="BA383" cm="1">
        <f t="array" aca="1" ref="BA383" ca="1">INDEX($J$3:$J$10001,MATCH(AZ383,$J$3:$J$10004,0)-1)</f>
        <v>1000</v>
      </c>
      <c r="BB383">
        <f t="shared" ca="1" si="105"/>
        <v>300</v>
      </c>
      <c r="BC383">
        <f t="shared" ca="1" si="105"/>
        <v>290</v>
      </c>
      <c r="BD383">
        <f t="shared" ca="1" si="104"/>
        <v>10</v>
      </c>
      <c r="BE383">
        <f t="shared" ca="1" si="97"/>
        <v>290.18094280000003</v>
      </c>
      <c r="BF383">
        <f t="shared" ca="1" si="101"/>
        <v>299.9209076679993</v>
      </c>
      <c r="BG383">
        <f t="shared" ca="1" si="98"/>
        <v>299.9209076679993</v>
      </c>
      <c r="BH383" cm="1">
        <f t="array" aca="1" ref="BH383" ca="1">_xlfn.LET(_xlpm.rozsah, $J$3:$J$10001,_xlpm.podminka, (_xlpm.rozsah&gt;E383)*(ISNUMBER(_xlpm.rozsah)),_xlpm.indexy, IF(_xlpm.podminka, ROW(_xlpm.rozsah)-MIN(ROW(_xlpm.rozsah))+1),_xlpm.prvni, MIN(_xlpm.indexy),_xlpm.finalni, IF(_xlpm.prvni=1, 2, _xlpm.prvni),INDEX(_xlpm.rozsah, _xlpm.finalni))</f>
        <v>1100</v>
      </c>
      <c r="BI383" cm="1">
        <f t="array" aca="1" ref="BI383" ca="1">INDEX($J$3:$J$10001,MATCH(BH383,$J$3:$J$10004,0)-1)</f>
        <v>1000</v>
      </c>
      <c r="BJ383">
        <f t="shared" ca="1" si="106"/>
        <v>300</v>
      </c>
      <c r="BK383">
        <f t="shared" ca="1" si="106"/>
        <v>290</v>
      </c>
      <c r="BL383">
        <f t="shared" ca="1" si="102"/>
        <v>10</v>
      </c>
      <c r="BM383">
        <f t="shared" ca="1" si="99"/>
        <v>290.0790923320007</v>
      </c>
    </row>
    <row r="384" spans="1:65" x14ac:dyDescent="0.25">
      <c r="A384" s="64">
        <v>381</v>
      </c>
      <c r="B384" s="64">
        <v>13</v>
      </c>
      <c r="C384" s="64">
        <v>9</v>
      </c>
      <c r="D384" s="18">
        <v>381</v>
      </c>
      <c r="E384" s="21">
        <f t="shared" ca="1" si="92"/>
        <v>899.60453833999645</v>
      </c>
      <c r="F384" s="22">
        <f t="shared" ca="1" si="93"/>
        <v>23.382204225299837</v>
      </c>
      <c r="G384" s="23">
        <v>381</v>
      </c>
      <c r="H384" s="24">
        <f t="shared" ca="1" si="94"/>
        <v>899.09528599999999</v>
      </c>
      <c r="I384" s="25">
        <f t="shared" ca="1" si="95"/>
        <v>23.359287869999999</v>
      </c>
      <c r="J384" s="155"/>
      <c r="K384" s="155"/>
      <c r="L384" s="129">
        <f t="shared" si="100"/>
        <v>0</v>
      </c>
      <c r="AX384">
        <f t="shared" ca="1" si="103"/>
        <v>259.54764299999999</v>
      </c>
      <c r="AY384">
        <f t="shared" ca="1" si="96"/>
        <v>259.54764299999999</v>
      </c>
      <c r="AZ384" cm="1">
        <f t="array" aca="1" ref="AZ384" ca="1">_xlfn.LET(_xlpm.rozsah, $J$3:$J$10001,_xlpm.podminka, (_xlpm.rozsah&gt;H384)*(ISNUMBER(_xlpm.rozsah)),_xlpm.indexy, IF(_xlpm.podminka, ROW(_xlpm.rozsah)-MIN(ROW(_xlpm.rozsah))+1),_xlpm.prvni, MIN(_xlpm.indexy),_xlpm.finalni, IF(_xlpm.prvni=1, 2, _xlpm.prvni),INDEX(_xlpm.rozsah, _xlpm.finalni))</f>
        <v>900</v>
      </c>
      <c r="BA384" cm="1">
        <f t="array" aca="1" ref="BA384" ca="1">INDEX($J$3:$J$10001,MATCH(AZ384,$J$3:$J$10004,0)-1)</f>
        <v>800</v>
      </c>
      <c r="BB384">
        <f t="shared" ca="1" si="105"/>
        <v>260</v>
      </c>
      <c r="BC384">
        <f t="shared" ca="1" si="105"/>
        <v>210</v>
      </c>
      <c r="BD384">
        <f t="shared" ca="1" si="104"/>
        <v>50</v>
      </c>
      <c r="BE384">
        <f t="shared" ca="1" si="97"/>
        <v>210.45235700000001</v>
      </c>
      <c r="BF384">
        <f t="shared" ca="1" si="101"/>
        <v>259.80226916999823</v>
      </c>
      <c r="BG384">
        <f t="shared" ca="1" si="98"/>
        <v>259.80226916999823</v>
      </c>
      <c r="BH384" cm="1">
        <f t="array" aca="1" ref="BH384" ca="1">_xlfn.LET(_xlpm.rozsah, $J$3:$J$10001,_xlpm.podminka, (_xlpm.rozsah&gt;E384)*(ISNUMBER(_xlpm.rozsah)),_xlpm.indexy, IF(_xlpm.podminka, ROW(_xlpm.rozsah)-MIN(ROW(_xlpm.rozsah))+1),_xlpm.prvni, MIN(_xlpm.indexy),_xlpm.finalni, IF(_xlpm.prvni=1, 2, _xlpm.prvni),INDEX(_xlpm.rozsah, _xlpm.finalni))</f>
        <v>900</v>
      </c>
      <c r="BI384" cm="1">
        <f t="array" aca="1" ref="BI384" ca="1">INDEX($J$3:$J$10001,MATCH(BH384,$J$3:$J$10004,0)-1)</f>
        <v>800</v>
      </c>
      <c r="BJ384">
        <f t="shared" ca="1" si="106"/>
        <v>260</v>
      </c>
      <c r="BK384">
        <f t="shared" ca="1" si="106"/>
        <v>210</v>
      </c>
      <c r="BL384">
        <f t="shared" ca="1" si="102"/>
        <v>50</v>
      </c>
      <c r="BM384">
        <f t="shared" ca="1" si="99"/>
        <v>210.19773083000177</v>
      </c>
    </row>
    <row r="385" spans="1:65" x14ac:dyDescent="0.25">
      <c r="A385" s="64">
        <v>382</v>
      </c>
      <c r="B385" s="64">
        <v>16</v>
      </c>
      <c r="C385" s="64">
        <v>21</v>
      </c>
      <c r="D385" s="18">
        <v>382</v>
      </c>
      <c r="E385" s="21">
        <f t="shared" ca="1" si="92"/>
        <v>945.66712411076492</v>
      </c>
      <c r="F385" s="22">
        <f t="shared" ca="1" si="93"/>
        <v>57.477028818978198</v>
      </c>
      <c r="G385" s="28">
        <v>382</v>
      </c>
      <c r="H385" s="24">
        <f t="shared" ca="1" si="94"/>
        <v>945.04035199999998</v>
      </c>
      <c r="I385" s="25">
        <f t="shared" ca="1" si="95"/>
        <v>57.437542175999994</v>
      </c>
      <c r="J385" s="155"/>
      <c r="K385" s="155"/>
      <c r="L385" s="129">
        <f t="shared" si="100"/>
        <v>0</v>
      </c>
      <c r="AX385">
        <f t="shared" ca="1" si="103"/>
        <v>273.51210559999998</v>
      </c>
      <c r="AY385">
        <f t="shared" ca="1" si="96"/>
        <v>273.51210559999998</v>
      </c>
      <c r="AZ385" cm="1">
        <f t="array" aca="1" ref="AZ385" ca="1">_xlfn.LET(_xlpm.rozsah, $J$3:$J$10001,_xlpm.podminka, (_xlpm.rozsah&gt;H385)*(ISNUMBER(_xlpm.rozsah)),_xlpm.indexy, IF(_xlpm.podminka, ROW(_xlpm.rozsah)-MIN(ROW(_xlpm.rozsah))+1),_xlpm.prvni, MIN(_xlpm.indexy),_xlpm.finalni, IF(_xlpm.prvni=1, 2, _xlpm.prvni),INDEX(_xlpm.rozsah, _xlpm.finalni))</f>
        <v>1000</v>
      </c>
      <c r="BA385" cm="1">
        <f t="array" aca="1" ref="BA385" ca="1">INDEX($J$3:$J$10001,MATCH(AZ385,$J$3:$J$10004,0)-1)</f>
        <v>900</v>
      </c>
      <c r="BB385">
        <f t="shared" ca="1" si="105"/>
        <v>290</v>
      </c>
      <c r="BC385">
        <f t="shared" ca="1" si="105"/>
        <v>260</v>
      </c>
      <c r="BD385">
        <f t="shared" ca="1" si="104"/>
        <v>30</v>
      </c>
      <c r="BE385">
        <f t="shared" ca="1" si="97"/>
        <v>276.48789440000002</v>
      </c>
      <c r="BF385">
        <f t="shared" ca="1" si="101"/>
        <v>273.7001372332295</v>
      </c>
      <c r="BG385">
        <f t="shared" ca="1" si="98"/>
        <v>273.7001372332295</v>
      </c>
      <c r="BH385" cm="1">
        <f t="array" aca="1" ref="BH385" ca="1">_xlfn.LET(_xlpm.rozsah, $J$3:$J$10001,_xlpm.podminka, (_xlpm.rozsah&gt;E385)*(ISNUMBER(_xlpm.rozsah)),_xlpm.indexy, IF(_xlpm.podminka, ROW(_xlpm.rozsah)-MIN(ROW(_xlpm.rozsah))+1),_xlpm.prvni, MIN(_xlpm.indexy),_xlpm.finalni, IF(_xlpm.prvni=1, 2, _xlpm.prvni),INDEX(_xlpm.rozsah, _xlpm.finalni))</f>
        <v>1000</v>
      </c>
      <c r="BI385" cm="1">
        <f t="array" aca="1" ref="BI385" ca="1">INDEX($J$3:$J$10001,MATCH(BH385,$J$3:$J$10004,0)-1)</f>
        <v>900</v>
      </c>
      <c r="BJ385">
        <f t="shared" ca="1" si="106"/>
        <v>290</v>
      </c>
      <c r="BK385">
        <f t="shared" ca="1" si="106"/>
        <v>260</v>
      </c>
      <c r="BL385">
        <f t="shared" ca="1" si="102"/>
        <v>30</v>
      </c>
      <c r="BM385">
        <f t="shared" ca="1" si="99"/>
        <v>276.2998627667705</v>
      </c>
    </row>
    <row r="386" spans="1:65" x14ac:dyDescent="0.25">
      <c r="A386" s="64">
        <v>383</v>
      </c>
      <c r="B386" s="64">
        <v>24</v>
      </c>
      <c r="C386" s="64">
        <v>4</v>
      </c>
      <c r="D386" s="18">
        <v>383</v>
      </c>
      <c r="E386" s="21">
        <f t="shared" ca="1" si="92"/>
        <v>1068.5006861661473</v>
      </c>
      <c r="F386" s="22">
        <f t="shared" ca="1" si="93"/>
        <v>11.87400274466459</v>
      </c>
      <c r="G386" s="23">
        <v>383</v>
      </c>
      <c r="H386" s="24">
        <f t="shared" ca="1" si="94"/>
        <v>1067.560528</v>
      </c>
      <c r="I386" s="25">
        <f t="shared" ca="1" si="95"/>
        <v>11.870242112000001</v>
      </c>
      <c r="J386" s="155"/>
      <c r="K386" s="155"/>
      <c r="L386" s="129">
        <f t="shared" si="100"/>
        <v>0</v>
      </c>
      <c r="AX386">
        <f t="shared" ca="1" si="103"/>
        <v>296.75605280000002</v>
      </c>
      <c r="AY386">
        <f t="shared" ca="1" si="96"/>
        <v>296.75605280000002</v>
      </c>
      <c r="AZ386" cm="1">
        <f t="array" aca="1" ref="AZ386" ca="1">_xlfn.LET(_xlpm.rozsah, $J$3:$J$10001,_xlpm.podminka, (_xlpm.rozsah&gt;H386)*(ISNUMBER(_xlpm.rozsah)),_xlpm.indexy, IF(_xlpm.podminka, ROW(_xlpm.rozsah)-MIN(ROW(_xlpm.rozsah))+1),_xlpm.prvni, MIN(_xlpm.indexy),_xlpm.finalni, IF(_xlpm.prvni=1, 2, _xlpm.prvni),INDEX(_xlpm.rozsah, _xlpm.finalni))</f>
        <v>1100</v>
      </c>
      <c r="BA386" cm="1">
        <f t="array" aca="1" ref="BA386" ca="1">INDEX($J$3:$J$10001,MATCH(AZ386,$J$3:$J$10004,0)-1)</f>
        <v>1000</v>
      </c>
      <c r="BB386">
        <f t="shared" ca="1" si="105"/>
        <v>300</v>
      </c>
      <c r="BC386">
        <f t="shared" ca="1" si="105"/>
        <v>290</v>
      </c>
      <c r="BD386">
        <f t="shared" ca="1" si="104"/>
        <v>10</v>
      </c>
      <c r="BE386">
        <f t="shared" ca="1" si="97"/>
        <v>293.24394719999998</v>
      </c>
      <c r="BF386">
        <f t="shared" ca="1" si="101"/>
        <v>296.85006861661475</v>
      </c>
      <c r="BG386">
        <f t="shared" ca="1" si="98"/>
        <v>296.85006861661475</v>
      </c>
      <c r="BH386" cm="1">
        <f t="array" aca="1" ref="BH386" ca="1">_xlfn.LET(_xlpm.rozsah, $J$3:$J$10001,_xlpm.podminka, (_xlpm.rozsah&gt;E386)*(ISNUMBER(_xlpm.rozsah)),_xlpm.indexy, IF(_xlpm.podminka, ROW(_xlpm.rozsah)-MIN(ROW(_xlpm.rozsah))+1),_xlpm.prvni, MIN(_xlpm.indexy),_xlpm.finalni, IF(_xlpm.prvni=1, 2, _xlpm.prvni),INDEX(_xlpm.rozsah, _xlpm.finalni))</f>
        <v>1100</v>
      </c>
      <c r="BI386" cm="1">
        <f t="array" aca="1" ref="BI386" ca="1">INDEX($J$3:$J$10001,MATCH(BH386,$J$3:$J$10004,0)-1)</f>
        <v>1000</v>
      </c>
      <c r="BJ386">
        <f t="shared" ca="1" si="106"/>
        <v>300</v>
      </c>
      <c r="BK386">
        <f t="shared" ca="1" si="106"/>
        <v>290</v>
      </c>
      <c r="BL386">
        <f t="shared" ca="1" si="102"/>
        <v>10</v>
      </c>
      <c r="BM386">
        <f t="shared" ca="1" si="99"/>
        <v>293.14993138338525</v>
      </c>
    </row>
    <row r="387" spans="1:65" x14ac:dyDescent="0.25">
      <c r="A387" s="64">
        <v>384</v>
      </c>
      <c r="B387" s="64">
        <v>36</v>
      </c>
      <c r="C387" s="64">
        <v>43</v>
      </c>
      <c r="D387" s="18">
        <v>384</v>
      </c>
      <c r="E387" s="21">
        <f t="shared" ca="1" si="92"/>
        <v>1252.7510292492211</v>
      </c>
      <c r="F387" s="22">
        <f t="shared" ca="1" si="93"/>
        <v>144.40488277314952</v>
      </c>
      <c r="G387" s="28">
        <v>384</v>
      </c>
      <c r="H387" s="24">
        <f t="shared" ca="1" si="94"/>
        <v>1251.340792</v>
      </c>
      <c r="I387" s="25">
        <f t="shared" ca="1" si="95"/>
        <v>144.22296216799998</v>
      </c>
      <c r="J387" s="155"/>
      <c r="K387" s="155"/>
      <c r="L387" s="129">
        <f t="shared" si="100"/>
        <v>0</v>
      </c>
      <c r="AX387">
        <f t="shared" ca="1" si="103"/>
        <v>335.40223759999998</v>
      </c>
      <c r="AY387">
        <f t="shared" ca="1" si="96"/>
        <v>335.40223759999998</v>
      </c>
      <c r="AZ387" cm="1">
        <f t="array" aca="1" ref="AZ387" ca="1">_xlfn.LET(_xlpm.rozsah, $J$3:$J$10001,_xlpm.podminka, (_xlpm.rozsah&gt;H387)*(ISNUMBER(_xlpm.rozsah)),_xlpm.indexy, IF(_xlpm.podminka, ROW(_xlpm.rozsah)-MIN(ROW(_xlpm.rozsah))+1),_xlpm.prvni, MIN(_xlpm.indexy),_xlpm.finalni, IF(_xlpm.prvni=1, 2, _xlpm.prvni),INDEX(_xlpm.rozsah, _xlpm.finalni))</f>
        <v>1300</v>
      </c>
      <c r="BA387" cm="1">
        <f t="array" aca="1" ref="BA387" ca="1">INDEX($J$3:$J$10001,MATCH(AZ387,$J$3:$J$10004,0)-1)</f>
        <v>1200</v>
      </c>
      <c r="BB387">
        <f t="shared" ca="1" si="105"/>
        <v>350</v>
      </c>
      <c r="BC387">
        <f t="shared" ca="1" si="105"/>
        <v>320</v>
      </c>
      <c r="BD387">
        <f t="shared" ca="1" si="104"/>
        <v>30</v>
      </c>
      <c r="BE387">
        <f t="shared" ca="1" si="97"/>
        <v>334.59776240000002</v>
      </c>
      <c r="BF387">
        <f t="shared" ca="1" si="101"/>
        <v>335.82530877476631</v>
      </c>
      <c r="BG387">
        <f t="shared" ca="1" si="98"/>
        <v>335.82530877476631</v>
      </c>
      <c r="BH387" cm="1">
        <f t="array" aca="1" ref="BH387" ca="1">_xlfn.LET(_xlpm.rozsah, $J$3:$J$10001,_xlpm.podminka, (_xlpm.rozsah&gt;E387)*(ISNUMBER(_xlpm.rozsah)),_xlpm.indexy, IF(_xlpm.podminka, ROW(_xlpm.rozsah)-MIN(ROW(_xlpm.rozsah))+1),_xlpm.prvni, MIN(_xlpm.indexy),_xlpm.finalni, IF(_xlpm.prvni=1, 2, _xlpm.prvni),INDEX(_xlpm.rozsah, _xlpm.finalni))</f>
        <v>1300</v>
      </c>
      <c r="BI387" cm="1">
        <f t="array" aca="1" ref="BI387" ca="1">INDEX($J$3:$J$10001,MATCH(BH387,$J$3:$J$10004,0)-1)</f>
        <v>1200</v>
      </c>
      <c r="BJ387">
        <f t="shared" ca="1" si="106"/>
        <v>350</v>
      </c>
      <c r="BK387">
        <f t="shared" ca="1" si="106"/>
        <v>320</v>
      </c>
      <c r="BL387">
        <f t="shared" ca="1" si="102"/>
        <v>30</v>
      </c>
      <c r="BM387">
        <f t="shared" ca="1" si="99"/>
        <v>334.17469122523369</v>
      </c>
    </row>
    <row r="388" spans="1:65" x14ac:dyDescent="0.25">
      <c r="A388" s="64">
        <v>385</v>
      </c>
      <c r="B388" s="64">
        <v>65</v>
      </c>
      <c r="C388" s="64">
        <v>85</v>
      </c>
      <c r="D388" s="18">
        <v>385</v>
      </c>
      <c r="E388" s="21">
        <f t="shared" ref="E388:E451" ca="1" si="107">(B388/100)*($AC$8 - $AC$11)+$AC$11</f>
        <v>1698.0226916999825</v>
      </c>
      <c r="F388" s="22">
        <f t="shared" ref="F388:F451" ca="1" si="108">(C388*BF388)/100</f>
        <v>297.63445696440118</v>
      </c>
      <c r="G388" s="23">
        <v>385</v>
      </c>
      <c r="H388" s="24">
        <f t="shared" ref="H388:H451" ca="1" si="109">(B388/100)*($AF$8 - $AF$11)+$AF$11</f>
        <v>1695.4764299999999</v>
      </c>
      <c r="I388" s="25">
        <f t="shared" ref="I388:I451" ca="1" si="110">(C388*AX388)/100</f>
        <v>297.80760276000001</v>
      </c>
      <c r="J388" s="155"/>
      <c r="K388" s="155"/>
      <c r="L388" s="129">
        <f t="shared" si="100"/>
        <v>0</v>
      </c>
      <c r="AX388">
        <f t="shared" ca="1" si="103"/>
        <v>350.36188559999999</v>
      </c>
      <c r="AY388">
        <f t="shared" ref="AY388:AY451" ca="1" si="111">MIN(BB388:BC388)+((H388-MIN(AZ388:BA388))/(MAX(AZ388:BA388)-MIN(AZ388:BA388)))*(MAX(BB388:BC388)-MIN(BB388:BC388))</f>
        <v>357.63811440000001</v>
      </c>
      <c r="AZ388" cm="1">
        <f t="array" aca="1" ref="AZ388" ca="1">_xlfn.LET(_xlpm.rozsah, $J$3:$J$10001,_xlpm.podminka, (_xlpm.rozsah&gt;H388)*(ISNUMBER(_xlpm.rozsah)),_xlpm.indexy, IF(_xlpm.podminka, ROW(_xlpm.rozsah)-MIN(ROW(_xlpm.rozsah))+1),_xlpm.prvni, MIN(_xlpm.indexy),_xlpm.finalni, IF(_xlpm.prvni=1, 2, _xlpm.prvni),INDEX(_xlpm.rozsah, _xlpm.finalni))</f>
        <v>1700</v>
      </c>
      <c r="BA388" cm="1">
        <f t="array" aca="1" ref="BA388" ca="1">INDEX($J$3:$J$10001,MATCH(AZ388,$J$3:$J$10004,0)-1)</f>
        <v>1600</v>
      </c>
      <c r="BB388">
        <f t="shared" ca="1" si="105"/>
        <v>350</v>
      </c>
      <c r="BC388">
        <f t="shared" ca="1" si="105"/>
        <v>358</v>
      </c>
      <c r="BD388">
        <f t="shared" ca="1" si="104"/>
        <v>-8</v>
      </c>
      <c r="BE388">
        <f t="shared" ref="BE388:BE451" ca="1" si="112">MIN(BB388:BC388)+((MAX(AZ388:BA388)-H388)/(MAX(AZ388:BA388)-MIN(AZ388:BA388)))*(MAX(BB388:BC388)-MIN(BB388:BC388))</f>
        <v>350.36188559999999</v>
      </c>
      <c r="BF388">
        <f t="shared" ca="1" si="101"/>
        <v>350.1581846640014</v>
      </c>
      <c r="BG388">
        <f t="shared" ref="BG388:BG451" ca="1" si="113">MIN(BJ388:BK388)+((E388-MIN(BH388:BI388))/(MAX(BH388:BI388)-MIN(BH388:BI388)))*(MAX(BJ388:BK388)-MIN(BJ388:BK388))</f>
        <v>357.8418153359986</v>
      </c>
      <c r="BH388" cm="1">
        <f t="array" aca="1" ref="BH388" ca="1">_xlfn.LET(_xlpm.rozsah, $J$3:$J$10001,_xlpm.podminka, (_xlpm.rozsah&gt;E388)*(ISNUMBER(_xlpm.rozsah)),_xlpm.indexy, IF(_xlpm.podminka, ROW(_xlpm.rozsah)-MIN(ROW(_xlpm.rozsah))+1),_xlpm.prvni, MIN(_xlpm.indexy),_xlpm.finalni, IF(_xlpm.prvni=1, 2, _xlpm.prvni),INDEX(_xlpm.rozsah, _xlpm.finalni))</f>
        <v>1700</v>
      </c>
      <c r="BI388" cm="1">
        <f t="array" aca="1" ref="BI388" ca="1">INDEX($J$3:$J$10001,MATCH(BH388,$J$3:$J$10004,0)-1)</f>
        <v>1600</v>
      </c>
      <c r="BJ388">
        <f t="shared" ca="1" si="106"/>
        <v>350</v>
      </c>
      <c r="BK388">
        <f t="shared" ca="1" si="106"/>
        <v>358</v>
      </c>
      <c r="BL388">
        <f t="shared" ca="1" si="102"/>
        <v>-8</v>
      </c>
      <c r="BM388">
        <f t="shared" ref="BM388:BM451" ca="1" si="114">MIN(BJ388:BK388)+((MAX(BH388:BI388)-E388)/(MAX(BH388:BI388)-MIN(BH388:BI388)))*(MAX(BJ388:BK388)-MIN(BJ388:BK388))</f>
        <v>350.1581846640014</v>
      </c>
    </row>
    <row r="389" spans="1:65" x14ac:dyDescent="0.25">
      <c r="A389" s="64">
        <v>386</v>
      </c>
      <c r="B389" s="64">
        <v>78</v>
      </c>
      <c r="C389" s="64">
        <v>66</v>
      </c>
      <c r="D389" s="18">
        <v>386</v>
      </c>
      <c r="E389" s="21">
        <f t="shared" ca="1" si="107"/>
        <v>1897.6272300399792</v>
      </c>
      <c r="F389" s="22">
        <f t="shared" ca="1" si="108"/>
        <v>208.82622478951436</v>
      </c>
      <c r="G389" s="28">
        <v>386</v>
      </c>
      <c r="H389" s="24">
        <f t="shared" ca="1" si="109"/>
        <v>1894.5717159999999</v>
      </c>
      <c r="I389" s="25">
        <f t="shared" ca="1" si="110"/>
        <v>209.16905346480002</v>
      </c>
      <c r="J389" s="155"/>
      <c r="K389" s="155"/>
      <c r="L389" s="129">
        <f t="shared" ref="L389:L452" si="115">K389*2*PI()*J389/60*0.001</f>
        <v>0</v>
      </c>
      <c r="AX389">
        <f t="shared" ca="1" si="103"/>
        <v>316.92280828000003</v>
      </c>
      <c r="AY389">
        <f t="shared" ca="1" si="111"/>
        <v>332.07719171999997</v>
      </c>
      <c r="AZ389" cm="1">
        <f t="array" aca="1" ref="AZ389" ca="1">_xlfn.LET(_xlpm.rozsah, $J$3:$J$10001,_xlpm.podminka, (_xlpm.rozsah&gt;H389)*(ISNUMBER(_xlpm.rozsah)),_xlpm.indexy, IF(_xlpm.podminka, ROW(_xlpm.rozsah)-MIN(ROW(_xlpm.rozsah))+1),_xlpm.prvni, MIN(_xlpm.indexy),_xlpm.finalni, IF(_xlpm.prvni=1, 2, _xlpm.prvni),INDEX(_xlpm.rozsah, _xlpm.finalni))</f>
        <v>1900</v>
      </c>
      <c r="BA389" cm="1">
        <f t="array" aca="1" ref="BA389" ca="1">INDEX($J$3:$J$10001,MATCH(AZ389,$J$3:$J$10004,0)-1)</f>
        <v>1800</v>
      </c>
      <c r="BB389">
        <f t="shared" ca="1" si="105"/>
        <v>316</v>
      </c>
      <c r="BC389">
        <f t="shared" ca="1" si="105"/>
        <v>333</v>
      </c>
      <c r="BD389">
        <f t="shared" ca="1" si="104"/>
        <v>-17</v>
      </c>
      <c r="BE389">
        <f t="shared" ca="1" si="112"/>
        <v>316.92280828000003</v>
      </c>
      <c r="BF389">
        <f t="shared" ref="BF389:BF452" ca="1" si="116">IF(BL389&lt;0, BM389,BG389)</f>
        <v>316.40337089320354</v>
      </c>
      <c r="BG389">
        <f t="shared" ca="1" si="113"/>
        <v>332.59662910679646</v>
      </c>
      <c r="BH389" cm="1">
        <f t="array" aca="1" ref="BH389" ca="1">_xlfn.LET(_xlpm.rozsah, $J$3:$J$10001,_xlpm.podminka, (_xlpm.rozsah&gt;E389)*(ISNUMBER(_xlpm.rozsah)),_xlpm.indexy, IF(_xlpm.podminka, ROW(_xlpm.rozsah)-MIN(ROW(_xlpm.rozsah))+1),_xlpm.prvni, MIN(_xlpm.indexy),_xlpm.finalni, IF(_xlpm.prvni=1, 2, _xlpm.prvni),INDEX(_xlpm.rozsah, _xlpm.finalni))</f>
        <v>1900</v>
      </c>
      <c r="BI389" cm="1">
        <f t="array" aca="1" ref="BI389" ca="1">INDEX($J$3:$J$10001,MATCH(BH389,$J$3:$J$10004,0)-1)</f>
        <v>1800</v>
      </c>
      <c r="BJ389">
        <f t="shared" ca="1" si="106"/>
        <v>316</v>
      </c>
      <c r="BK389">
        <f t="shared" ca="1" si="106"/>
        <v>333</v>
      </c>
      <c r="BL389">
        <f t="shared" ref="BL389:BL452" ca="1" si="117">BJ389-BK389</f>
        <v>-17</v>
      </c>
      <c r="BM389">
        <f t="shared" ca="1" si="114"/>
        <v>316.40337089320354</v>
      </c>
    </row>
    <row r="390" spans="1:65" x14ac:dyDescent="0.25">
      <c r="A390" s="64">
        <v>387</v>
      </c>
      <c r="B390" s="64">
        <v>63</v>
      </c>
      <c r="C390" s="64">
        <v>39</v>
      </c>
      <c r="D390" s="18">
        <v>387</v>
      </c>
      <c r="E390" s="21">
        <f t="shared" ca="1" si="107"/>
        <v>1667.3143011861368</v>
      </c>
      <c r="F390" s="22">
        <f t="shared" ca="1" si="108"/>
        <v>137.51979380299252</v>
      </c>
      <c r="G390" s="23">
        <v>387</v>
      </c>
      <c r="H390" s="24">
        <f t="shared" ca="1" si="109"/>
        <v>1664.8463859999999</v>
      </c>
      <c r="I390" s="25">
        <f t="shared" ca="1" si="110"/>
        <v>137.5967927568</v>
      </c>
      <c r="J390" s="155"/>
      <c r="K390" s="155"/>
      <c r="L390" s="129">
        <f t="shared" si="115"/>
        <v>0</v>
      </c>
      <c r="AX390">
        <f t="shared" ca="1" si="103"/>
        <v>352.81228912</v>
      </c>
      <c r="AY390">
        <f t="shared" ca="1" si="111"/>
        <v>355.18771088</v>
      </c>
      <c r="AZ390" cm="1">
        <f t="array" aca="1" ref="AZ390" ca="1">_xlfn.LET(_xlpm.rozsah, $J$3:$J$10001,_xlpm.podminka, (_xlpm.rozsah&gt;H390)*(ISNUMBER(_xlpm.rozsah)),_xlpm.indexy, IF(_xlpm.podminka, ROW(_xlpm.rozsah)-MIN(ROW(_xlpm.rozsah))+1),_xlpm.prvni, MIN(_xlpm.indexy),_xlpm.finalni, IF(_xlpm.prvni=1, 2, _xlpm.prvni),INDEX(_xlpm.rozsah, _xlpm.finalni))</f>
        <v>1700</v>
      </c>
      <c r="BA390" cm="1">
        <f t="array" aca="1" ref="BA390" ca="1">INDEX($J$3:$J$10001,MATCH(AZ390,$J$3:$J$10004,0)-1)</f>
        <v>1600</v>
      </c>
      <c r="BB390">
        <f t="shared" ca="1" si="105"/>
        <v>350</v>
      </c>
      <c r="BC390">
        <f t="shared" ca="1" si="105"/>
        <v>358</v>
      </c>
      <c r="BD390">
        <f t="shared" ca="1" si="104"/>
        <v>-8</v>
      </c>
      <c r="BE390">
        <f t="shared" ca="1" si="112"/>
        <v>352.81228912</v>
      </c>
      <c r="BF390">
        <f t="shared" ca="1" si="116"/>
        <v>352.61485590510904</v>
      </c>
      <c r="BG390">
        <f t="shared" ca="1" si="113"/>
        <v>355.38514409489096</v>
      </c>
      <c r="BH390" cm="1">
        <f t="array" aca="1" ref="BH390" ca="1">_xlfn.LET(_xlpm.rozsah, $J$3:$J$10001,_xlpm.podminka, (_xlpm.rozsah&gt;E390)*(ISNUMBER(_xlpm.rozsah)),_xlpm.indexy, IF(_xlpm.podminka, ROW(_xlpm.rozsah)-MIN(ROW(_xlpm.rozsah))+1),_xlpm.prvni, MIN(_xlpm.indexy),_xlpm.finalni, IF(_xlpm.prvni=1, 2, _xlpm.prvni),INDEX(_xlpm.rozsah, _xlpm.finalni))</f>
        <v>1700</v>
      </c>
      <c r="BI390" cm="1">
        <f t="array" aca="1" ref="BI390" ca="1">INDEX($J$3:$J$10001,MATCH(BH390,$J$3:$J$10004,0)-1)</f>
        <v>1600</v>
      </c>
      <c r="BJ390">
        <f t="shared" ca="1" si="106"/>
        <v>350</v>
      </c>
      <c r="BK390">
        <f t="shared" ca="1" si="106"/>
        <v>358</v>
      </c>
      <c r="BL390">
        <f t="shared" ca="1" si="117"/>
        <v>-8</v>
      </c>
      <c r="BM390">
        <f t="shared" ca="1" si="114"/>
        <v>352.61485590510904</v>
      </c>
    </row>
    <row r="391" spans="1:65" x14ac:dyDescent="0.25">
      <c r="A391" s="64">
        <v>388</v>
      </c>
      <c r="B391" s="64">
        <v>32</v>
      </c>
      <c r="C391" s="64">
        <v>34</v>
      </c>
      <c r="D391" s="18">
        <v>388</v>
      </c>
      <c r="E391" s="21">
        <f t="shared" ca="1" si="107"/>
        <v>1191.3342482215298</v>
      </c>
      <c r="F391" s="22">
        <f t="shared" ca="1" si="108"/>
        <v>108.21072887906402</v>
      </c>
      <c r="G391" s="28">
        <v>388</v>
      </c>
      <c r="H391" s="24">
        <f t="shared" ca="1" si="109"/>
        <v>1190.080704</v>
      </c>
      <c r="I391" s="25">
        <f t="shared" ca="1" si="110"/>
        <v>108.12548787200001</v>
      </c>
      <c r="J391" s="155"/>
      <c r="K391" s="155"/>
      <c r="L391" s="129">
        <f t="shared" si="115"/>
        <v>0</v>
      </c>
      <c r="AX391">
        <f t="shared" ca="1" si="103"/>
        <v>318.01614080000002</v>
      </c>
      <c r="AY391">
        <f t="shared" ca="1" si="111"/>
        <v>318.01614080000002</v>
      </c>
      <c r="AZ391" cm="1">
        <f t="array" aca="1" ref="AZ391" ca="1">_xlfn.LET(_xlpm.rozsah, $J$3:$J$10001,_xlpm.podminka, (_xlpm.rozsah&gt;H391)*(ISNUMBER(_xlpm.rozsah)),_xlpm.indexy, IF(_xlpm.podminka, ROW(_xlpm.rozsah)-MIN(ROW(_xlpm.rozsah))+1),_xlpm.prvni, MIN(_xlpm.indexy),_xlpm.finalni, IF(_xlpm.prvni=1, 2, _xlpm.prvni),INDEX(_xlpm.rozsah, _xlpm.finalni))</f>
        <v>1200</v>
      </c>
      <c r="BA391" cm="1">
        <f t="array" aca="1" ref="BA391" ca="1">INDEX($J$3:$J$10001,MATCH(AZ391,$J$3:$J$10004,0)-1)</f>
        <v>1100</v>
      </c>
      <c r="BB391">
        <f t="shared" ca="1" si="105"/>
        <v>320</v>
      </c>
      <c r="BC391">
        <f t="shared" ca="1" si="105"/>
        <v>300</v>
      </c>
      <c r="BD391">
        <f t="shared" ca="1" si="104"/>
        <v>20</v>
      </c>
      <c r="BE391">
        <f t="shared" ca="1" si="112"/>
        <v>301.98385919999998</v>
      </c>
      <c r="BF391">
        <f t="shared" ca="1" si="116"/>
        <v>318.26684964430598</v>
      </c>
      <c r="BG391">
        <f t="shared" ca="1" si="113"/>
        <v>318.26684964430598</v>
      </c>
      <c r="BH391" cm="1">
        <f t="array" aca="1" ref="BH391" ca="1">_xlfn.LET(_xlpm.rozsah, $J$3:$J$10001,_xlpm.podminka, (_xlpm.rozsah&gt;E391)*(ISNUMBER(_xlpm.rozsah)),_xlpm.indexy, IF(_xlpm.podminka, ROW(_xlpm.rozsah)-MIN(ROW(_xlpm.rozsah))+1),_xlpm.prvni, MIN(_xlpm.indexy),_xlpm.finalni, IF(_xlpm.prvni=1, 2, _xlpm.prvni),INDEX(_xlpm.rozsah, _xlpm.finalni))</f>
        <v>1200</v>
      </c>
      <c r="BI391" cm="1">
        <f t="array" aca="1" ref="BI391" ca="1">INDEX($J$3:$J$10001,MATCH(BH391,$J$3:$J$10004,0)-1)</f>
        <v>1100</v>
      </c>
      <c r="BJ391">
        <f t="shared" ca="1" si="106"/>
        <v>320</v>
      </c>
      <c r="BK391">
        <f t="shared" ca="1" si="106"/>
        <v>300</v>
      </c>
      <c r="BL391">
        <f t="shared" ca="1" si="117"/>
        <v>20</v>
      </c>
      <c r="BM391">
        <f t="shared" ca="1" si="114"/>
        <v>301.73315035569402</v>
      </c>
    </row>
    <row r="392" spans="1:65" x14ac:dyDescent="0.25">
      <c r="A392" s="64">
        <v>389</v>
      </c>
      <c r="B392" s="64">
        <v>46</v>
      </c>
      <c r="C392" s="64">
        <v>55</v>
      </c>
      <c r="D392" s="18">
        <v>389</v>
      </c>
      <c r="E392" s="21">
        <f t="shared" ca="1" si="107"/>
        <v>1406.2929818184493</v>
      </c>
      <c r="F392" s="22">
        <f t="shared" ca="1" si="108"/>
        <v>198</v>
      </c>
      <c r="G392" s="23">
        <v>389</v>
      </c>
      <c r="H392" s="24">
        <f t="shared" ca="1" si="109"/>
        <v>1404.491012</v>
      </c>
      <c r="I392" s="25">
        <f t="shared" ca="1" si="110"/>
        <v>198</v>
      </c>
      <c r="J392" s="155"/>
      <c r="K392" s="155"/>
      <c r="L392" s="129">
        <f t="shared" si="115"/>
        <v>0</v>
      </c>
      <c r="AX392">
        <f t="shared" ca="1" si="103"/>
        <v>360</v>
      </c>
      <c r="AY392">
        <f t="shared" ca="1" si="111"/>
        <v>360</v>
      </c>
      <c r="AZ392" cm="1">
        <f t="array" aca="1" ref="AZ392" ca="1">_xlfn.LET(_xlpm.rozsah, $J$3:$J$10001,_xlpm.podminka, (_xlpm.rozsah&gt;H392)*(ISNUMBER(_xlpm.rozsah)),_xlpm.indexy, IF(_xlpm.podminka, ROW(_xlpm.rozsah)-MIN(ROW(_xlpm.rozsah))+1),_xlpm.prvni, MIN(_xlpm.indexy),_xlpm.finalni, IF(_xlpm.prvni=1, 2, _xlpm.prvni),INDEX(_xlpm.rozsah, _xlpm.finalni))</f>
        <v>1500</v>
      </c>
      <c r="BA392" cm="1">
        <f t="array" aca="1" ref="BA392" ca="1">INDEX($J$3:$J$10001,MATCH(AZ392,$J$3:$J$10004,0)-1)</f>
        <v>1400</v>
      </c>
      <c r="BB392">
        <f t="shared" ca="1" si="105"/>
        <v>360</v>
      </c>
      <c r="BC392">
        <f t="shared" ca="1" si="105"/>
        <v>360</v>
      </c>
      <c r="BD392">
        <f t="shared" ca="1" si="104"/>
        <v>0</v>
      </c>
      <c r="BE392">
        <f t="shared" ca="1" si="112"/>
        <v>360</v>
      </c>
      <c r="BF392">
        <f t="shared" ca="1" si="116"/>
        <v>360</v>
      </c>
      <c r="BG392">
        <f t="shared" ca="1" si="113"/>
        <v>360</v>
      </c>
      <c r="BH392" cm="1">
        <f t="array" aca="1" ref="BH392" ca="1">_xlfn.LET(_xlpm.rozsah, $J$3:$J$10001,_xlpm.podminka, (_xlpm.rozsah&gt;E392)*(ISNUMBER(_xlpm.rozsah)),_xlpm.indexy, IF(_xlpm.podminka, ROW(_xlpm.rozsah)-MIN(ROW(_xlpm.rozsah))+1),_xlpm.prvni, MIN(_xlpm.indexy),_xlpm.finalni, IF(_xlpm.prvni=1, 2, _xlpm.prvni),INDEX(_xlpm.rozsah, _xlpm.finalni))</f>
        <v>1500</v>
      </c>
      <c r="BI392" cm="1">
        <f t="array" aca="1" ref="BI392" ca="1">INDEX($J$3:$J$10001,MATCH(BH392,$J$3:$J$10004,0)-1)</f>
        <v>1400</v>
      </c>
      <c r="BJ392">
        <f t="shared" ca="1" si="106"/>
        <v>360</v>
      </c>
      <c r="BK392">
        <f t="shared" ca="1" si="106"/>
        <v>360</v>
      </c>
      <c r="BL392">
        <f t="shared" ca="1" si="117"/>
        <v>0</v>
      </c>
      <c r="BM392">
        <f t="shared" ca="1" si="114"/>
        <v>360</v>
      </c>
    </row>
    <row r="393" spans="1:65" x14ac:dyDescent="0.25">
      <c r="A393" s="64">
        <v>390</v>
      </c>
      <c r="B393" s="64">
        <v>47</v>
      </c>
      <c r="C393" s="64">
        <v>42</v>
      </c>
      <c r="D393" s="18">
        <v>390</v>
      </c>
      <c r="E393" s="21">
        <f t="shared" ca="1" si="107"/>
        <v>1421.6471770753719</v>
      </c>
      <c r="F393" s="22">
        <f t="shared" ca="1" si="108"/>
        <v>151.19999999999999</v>
      </c>
      <c r="G393" s="28">
        <v>390</v>
      </c>
      <c r="H393" s="24">
        <f t="shared" ca="1" si="109"/>
        <v>1419.806034</v>
      </c>
      <c r="I393" s="25">
        <f t="shared" ca="1" si="110"/>
        <v>151.19999999999999</v>
      </c>
      <c r="J393" s="155"/>
      <c r="K393" s="155"/>
      <c r="L393" s="129">
        <f t="shared" si="115"/>
        <v>0</v>
      </c>
      <c r="AX393">
        <f t="shared" ca="1" si="103"/>
        <v>360</v>
      </c>
      <c r="AY393">
        <f t="shared" ca="1" si="111"/>
        <v>360</v>
      </c>
      <c r="AZ393" cm="1">
        <f t="array" aca="1" ref="AZ393" ca="1">_xlfn.LET(_xlpm.rozsah, $J$3:$J$10001,_xlpm.podminka, (_xlpm.rozsah&gt;H393)*(ISNUMBER(_xlpm.rozsah)),_xlpm.indexy, IF(_xlpm.podminka, ROW(_xlpm.rozsah)-MIN(ROW(_xlpm.rozsah))+1),_xlpm.prvni, MIN(_xlpm.indexy),_xlpm.finalni, IF(_xlpm.prvni=1, 2, _xlpm.prvni),INDEX(_xlpm.rozsah, _xlpm.finalni))</f>
        <v>1500</v>
      </c>
      <c r="BA393" cm="1">
        <f t="array" aca="1" ref="BA393" ca="1">INDEX($J$3:$J$10001,MATCH(AZ393,$J$3:$J$10004,0)-1)</f>
        <v>1400</v>
      </c>
      <c r="BB393">
        <f t="shared" ca="1" si="105"/>
        <v>360</v>
      </c>
      <c r="BC393">
        <f t="shared" ca="1" si="105"/>
        <v>360</v>
      </c>
      <c r="BD393">
        <f t="shared" ca="1" si="104"/>
        <v>0</v>
      </c>
      <c r="BE393">
        <f t="shared" ca="1" si="112"/>
        <v>360</v>
      </c>
      <c r="BF393">
        <f t="shared" ca="1" si="116"/>
        <v>360</v>
      </c>
      <c r="BG393">
        <f t="shared" ca="1" si="113"/>
        <v>360</v>
      </c>
      <c r="BH393" cm="1">
        <f t="array" aca="1" ref="BH393" ca="1">_xlfn.LET(_xlpm.rozsah, $J$3:$J$10001,_xlpm.podminka, (_xlpm.rozsah&gt;E393)*(ISNUMBER(_xlpm.rozsah)),_xlpm.indexy, IF(_xlpm.podminka, ROW(_xlpm.rozsah)-MIN(ROW(_xlpm.rozsah))+1),_xlpm.prvni, MIN(_xlpm.indexy),_xlpm.finalni, IF(_xlpm.prvni=1, 2, _xlpm.prvni),INDEX(_xlpm.rozsah, _xlpm.finalni))</f>
        <v>1500</v>
      </c>
      <c r="BI393" cm="1">
        <f t="array" aca="1" ref="BI393" ca="1">INDEX($J$3:$J$10001,MATCH(BH393,$J$3:$J$10004,0)-1)</f>
        <v>1400</v>
      </c>
      <c r="BJ393">
        <f t="shared" ca="1" si="106"/>
        <v>360</v>
      </c>
      <c r="BK393">
        <f t="shared" ca="1" si="106"/>
        <v>360</v>
      </c>
      <c r="BL393">
        <f t="shared" ca="1" si="117"/>
        <v>0</v>
      </c>
      <c r="BM393">
        <f t="shared" ca="1" si="114"/>
        <v>360</v>
      </c>
    </row>
    <row r="394" spans="1:65" x14ac:dyDescent="0.25">
      <c r="A394" s="64">
        <v>391</v>
      </c>
      <c r="B394" s="64">
        <v>42</v>
      </c>
      <c r="C394" s="64">
        <v>39</v>
      </c>
      <c r="D394" s="18">
        <v>391</v>
      </c>
      <c r="E394" s="21">
        <f t="shared" ca="1" si="107"/>
        <v>1344.876200790758</v>
      </c>
      <c r="F394" s="22">
        <f t="shared" ca="1" si="108"/>
        <v>138.25017183083955</v>
      </c>
      <c r="G394" s="23">
        <v>391</v>
      </c>
      <c r="H394" s="24">
        <f t="shared" ca="1" si="109"/>
        <v>1343.230924</v>
      </c>
      <c r="I394" s="25">
        <f t="shared" ca="1" si="110"/>
        <v>138.18600603600001</v>
      </c>
      <c r="J394" s="155"/>
      <c r="K394" s="155"/>
      <c r="L394" s="129">
        <f t="shared" si="115"/>
        <v>0</v>
      </c>
      <c r="AX394">
        <f t="shared" ca="1" si="103"/>
        <v>354.32309240000001</v>
      </c>
      <c r="AY394">
        <f t="shared" ca="1" si="111"/>
        <v>354.32309240000001</v>
      </c>
      <c r="AZ394" cm="1">
        <f t="array" aca="1" ref="AZ394" ca="1">_xlfn.LET(_xlpm.rozsah, $J$3:$J$10001,_xlpm.podminka, (_xlpm.rozsah&gt;H394)*(ISNUMBER(_xlpm.rozsah)),_xlpm.indexy, IF(_xlpm.podminka, ROW(_xlpm.rozsah)-MIN(ROW(_xlpm.rozsah))+1),_xlpm.prvni, MIN(_xlpm.indexy),_xlpm.finalni, IF(_xlpm.prvni=1, 2, _xlpm.prvni),INDEX(_xlpm.rozsah, _xlpm.finalni))</f>
        <v>1400</v>
      </c>
      <c r="BA394" cm="1">
        <f t="array" aca="1" ref="BA394" ca="1">INDEX($J$3:$J$10001,MATCH(AZ394,$J$3:$J$10004,0)-1)</f>
        <v>1300</v>
      </c>
      <c r="BB394">
        <f t="shared" ca="1" si="105"/>
        <v>360</v>
      </c>
      <c r="BC394">
        <f t="shared" ca="1" si="105"/>
        <v>350</v>
      </c>
      <c r="BD394">
        <f t="shared" ca="1" si="104"/>
        <v>10</v>
      </c>
      <c r="BE394">
        <f t="shared" ca="1" si="112"/>
        <v>355.67690759999999</v>
      </c>
      <c r="BF394">
        <f t="shared" ca="1" si="116"/>
        <v>354.48762007907578</v>
      </c>
      <c r="BG394">
        <f t="shared" ca="1" si="113"/>
        <v>354.48762007907578</v>
      </c>
      <c r="BH394" cm="1">
        <f t="array" aca="1" ref="BH394" ca="1">_xlfn.LET(_xlpm.rozsah, $J$3:$J$10001,_xlpm.podminka, (_xlpm.rozsah&gt;E394)*(ISNUMBER(_xlpm.rozsah)),_xlpm.indexy, IF(_xlpm.podminka, ROW(_xlpm.rozsah)-MIN(ROW(_xlpm.rozsah))+1),_xlpm.prvni, MIN(_xlpm.indexy),_xlpm.finalni, IF(_xlpm.prvni=1, 2, _xlpm.prvni),INDEX(_xlpm.rozsah, _xlpm.finalni))</f>
        <v>1400</v>
      </c>
      <c r="BI394" cm="1">
        <f t="array" aca="1" ref="BI394" ca="1">INDEX($J$3:$J$10001,MATCH(BH394,$J$3:$J$10004,0)-1)</f>
        <v>1300</v>
      </c>
      <c r="BJ394">
        <f t="shared" ca="1" si="106"/>
        <v>360</v>
      </c>
      <c r="BK394">
        <f t="shared" ca="1" si="106"/>
        <v>350</v>
      </c>
      <c r="BL394">
        <f t="shared" ca="1" si="117"/>
        <v>10</v>
      </c>
      <c r="BM394">
        <f t="shared" ca="1" si="114"/>
        <v>355.51237992092422</v>
      </c>
    </row>
    <row r="395" spans="1:65" x14ac:dyDescent="0.25">
      <c r="A395" s="64">
        <v>392</v>
      </c>
      <c r="B395" s="64">
        <v>27</v>
      </c>
      <c r="C395" s="64">
        <v>0</v>
      </c>
      <c r="D395" s="18">
        <v>392</v>
      </c>
      <c r="E395" s="21">
        <f t="shared" ca="1" si="107"/>
        <v>1114.563271936916</v>
      </c>
      <c r="F395" s="22">
        <f t="shared" ca="1" si="108"/>
        <v>0</v>
      </c>
      <c r="G395" s="28">
        <v>392</v>
      </c>
      <c r="H395" s="24">
        <f t="shared" ca="1" si="109"/>
        <v>1113.505594</v>
      </c>
      <c r="I395" s="25">
        <f t="shared" ca="1" si="110"/>
        <v>0</v>
      </c>
      <c r="J395" s="155"/>
      <c r="K395" s="155"/>
      <c r="L395" s="129">
        <f t="shared" si="115"/>
        <v>0</v>
      </c>
      <c r="AX395">
        <f t="shared" ca="1" si="103"/>
        <v>302.70111880000002</v>
      </c>
      <c r="AY395">
        <f t="shared" ca="1" si="111"/>
        <v>302.70111880000002</v>
      </c>
      <c r="AZ395" cm="1">
        <f t="array" aca="1" ref="AZ395" ca="1">_xlfn.LET(_xlpm.rozsah, $J$3:$J$10001,_xlpm.podminka, (_xlpm.rozsah&gt;H395)*(ISNUMBER(_xlpm.rozsah)),_xlpm.indexy, IF(_xlpm.podminka, ROW(_xlpm.rozsah)-MIN(ROW(_xlpm.rozsah))+1),_xlpm.prvni, MIN(_xlpm.indexy),_xlpm.finalni, IF(_xlpm.prvni=1, 2, _xlpm.prvni),INDEX(_xlpm.rozsah, _xlpm.finalni))</f>
        <v>1200</v>
      </c>
      <c r="BA395" cm="1">
        <f t="array" aca="1" ref="BA395" ca="1">INDEX($J$3:$J$10001,MATCH(AZ395,$J$3:$J$10004,0)-1)</f>
        <v>1100</v>
      </c>
      <c r="BB395">
        <f t="shared" ca="1" si="105"/>
        <v>320</v>
      </c>
      <c r="BC395">
        <f t="shared" ca="1" si="105"/>
        <v>300</v>
      </c>
      <c r="BD395">
        <f t="shared" ca="1" si="104"/>
        <v>20</v>
      </c>
      <c r="BE395">
        <f t="shared" ca="1" si="112"/>
        <v>317.29888119999998</v>
      </c>
      <c r="BF395">
        <f t="shared" ca="1" si="116"/>
        <v>302.91265438738321</v>
      </c>
      <c r="BG395">
        <f t="shared" ca="1" si="113"/>
        <v>302.91265438738321</v>
      </c>
      <c r="BH395" cm="1">
        <f t="array" aca="1" ref="BH395" ca="1">_xlfn.LET(_xlpm.rozsah, $J$3:$J$10001,_xlpm.podminka, (_xlpm.rozsah&gt;E395)*(ISNUMBER(_xlpm.rozsah)),_xlpm.indexy, IF(_xlpm.podminka, ROW(_xlpm.rozsah)-MIN(ROW(_xlpm.rozsah))+1),_xlpm.prvni, MIN(_xlpm.indexy),_xlpm.finalni, IF(_xlpm.prvni=1, 2, _xlpm.prvni),INDEX(_xlpm.rozsah, _xlpm.finalni))</f>
        <v>1200</v>
      </c>
      <c r="BI395" cm="1">
        <f t="array" aca="1" ref="BI395" ca="1">INDEX($J$3:$J$10001,MATCH(BH395,$J$3:$J$10004,0)-1)</f>
        <v>1100</v>
      </c>
      <c r="BJ395">
        <f t="shared" ca="1" si="106"/>
        <v>320</v>
      </c>
      <c r="BK395">
        <f t="shared" ca="1" si="106"/>
        <v>300</v>
      </c>
      <c r="BL395">
        <f t="shared" ca="1" si="117"/>
        <v>20</v>
      </c>
      <c r="BM395">
        <f t="shared" ca="1" si="114"/>
        <v>317.08734561261679</v>
      </c>
    </row>
    <row r="396" spans="1:65" x14ac:dyDescent="0.25">
      <c r="A396" s="64">
        <v>393</v>
      </c>
      <c r="B396" s="64">
        <v>14</v>
      </c>
      <c r="C396" s="64">
        <v>5</v>
      </c>
      <c r="D396" s="18">
        <v>393</v>
      </c>
      <c r="E396" s="21">
        <f t="shared" ca="1" si="107"/>
        <v>914.95873359691927</v>
      </c>
      <c r="F396" s="22">
        <f t="shared" ca="1" si="108"/>
        <v>13.224381003953789</v>
      </c>
      <c r="G396" s="23">
        <v>393</v>
      </c>
      <c r="H396" s="24">
        <f t="shared" ca="1" si="109"/>
        <v>914.41030799999999</v>
      </c>
      <c r="I396" s="25">
        <f t="shared" ca="1" si="110"/>
        <v>13.216154619999999</v>
      </c>
      <c r="J396" s="155"/>
      <c r="K396" s="155"/>
      <c r="L396" s="129">
        <f t="shared" si="115"/>
        <v>0</v>
      </c>
      <c r="AX396">
        <f t="shared" ca="1" si="103"/>
        <v>264.32309240000001</v>
      </c>
      <c r="AY396">
        <f t="shared" ca="1" si="111"/>
        <v>264.32309240000001</v>
      </c>
      <c r="AZ396" cm="1">
        <f t="array" aca="1" ref="AZ396" ca="1">_xlfn.LET(_xlpm.rozsah, $J$3:$J$10001,_xlpm.podminka, (_xlpm.rozsah&gt;H396)*(ISNUMBER(_xlpm.rozsah)),_xlpm.indexy, IF(_xlpm.podminka, ROW(_xlpm.rozsah)-MIN(ROW(_xlpm.rozsah))+1),_xlpm.prvni, MIN(_xlpm.indexy),_xlpm.finalni, IF(_xlpm.prvni=1, 2, _xlpm.prvni),INDEX(_xlpm.rozsah, _xlpm.finalni))</f>
        <v>1000</v>
      </c>
      <c r="BA396" cm="1">
        <f t="array" aca="1" ref="BA396" ca="1">INDEX($J$3:$J$10001,MATCH(AZ396,$J$3:$J$10004,0)-1)</f>
        <v>900</v>
      </c>
      <c r="BB396">
        <f t="shared" ca="1" si="105"/>
        <v>290</v>
      </c>
      <c r="BC396">
        <f t="shared" ca="1" si="105"/>
        <v>260</v>
      </c>
      <c r="BD396">
        <f t="shared" ca="1" si="104"/>
        <v>30</v>
      </c>
      <c r="BE396">
        <f t="shared" ca="1" si="112"/>
        <v>285.67690759999999</v>
      </c>
      <c r="BF396">
        <f t="shared" ca="1" si="116"/>
        <v>264.48762007907578</v>
      </c>
      <c r="BG396">
        <f t="shared" ca="1" si="113"/>
        <v>264.48762007907578</v>
      </c>
      <c r="BH396" cm="1">
        <f t="array" aca="1" ref="BH396" ca="1">_xlfn.LET(_xlpm.rozsah, $J$3:$J$10001,_xlpm.podminka, (_xlpm.rozsah&gt;E396)*(ISNUMBER(_xlpm.rozsah)),_xlpm.indexy, IF(_xlpm.podminka, ROW(_xlpm.rozsah)-MIN(ROW(_xlpm.rozsah))+1),_xlpm.prvni, MIN(_xlpm.indexy),_xlpm.finalni, IF(_xlpm.prvni=1, 2, _xlpm.prvni),INDEX(_xlpm.rozsah, _xlpm.finalni))</f>
        <v>1000</v>
      </c>
      <c r="BI396" cm="1">
        <f t="array" aca="1" ref="BI396" ca="1">INDEX($J$3:$J$10001,MATCH(BH396,$J$3:$J$10004,0)-1)</f>
        <v>900</v>
      </c>
      <c r="BJ396">
        <f t="shared" ca="1" si="106"/>
        <v>290</v>
      </c>
      <c r="BK396">
        <f t="shared" ca="1" si="106"/>
        <v>260</v>
      </c>
      <c r="BL396">
        <f t="shared" ca="1" si="117"/>
        <v>30</v>
      </c>
      <c r="BM396">
        <f t="shared" ca="1" si="114"/>
        <v>285.51237992092422</v>
      </c>
    </row>
    <row r="397" spans="1:65" x14ac:dyDescent="0.25">
      <c r="A397" s="64">
        <v>394</v>
      </c>
      <c r="B397" s="64">
        <v>14</v>
      </c>
      <c r="C397" s="64">
        <v>14</v>
      </c>
      <c r="D397" s="18">
        <v>394</v>
      </c>
      <c r="E397" s="21">
        <f t="shared" ca="1" si="107"/>
        <v>914.95873359691927</v>
      </c>
      <c r="F397" s="22">
        <f t="shared" ca="1" si="108"/>
        <v>37.028266811070608</v>
      </c>
      <c r="G397" s="28">
        <v>394</v>
      </c>
      <c r="H397" s="24">
        <f t="shared" ca="1" si="109"/>
        <v>914.41030799999999</v>
      </c>
      <c r="I397" s="25">
        <f t="shared" ca="1" si="110"/>
        <v>37.005232935999999</v>
      </c>
      <c r="J397" s="155"/>
      <c r="K397" s="155"/>
      <c r="L397" s="129">
        <f t="shared" si="115"/>
        <v>0</v>
      </c>
      <c r="AX397">
        <f t="shared" ca="1" si="103"/>
        <v>264.32309240000001</v>
      </c>
      <c r="AY397">
        <f t="shared" ca="1" si="111"/>
        <v>264.32309240000001</v>
      </c>
      <c r="AZ397" cm="1">
        <f t="array" aca="1" ref="AZ397" ca="1">_xlfn.LET(_xlpm.rozsah, $J$3:$J$10001,_xlpm.podminka, (_xlpm.rozsah&gt;H397)*(ISNUMBER(_xlpm.rozsah)),_xlpm.indexy, IF(_xlpm.podminka, ROW(_xlpm.rozsah)-MIN(ROW(_xlpm.rozsah))+1),_xlpm.prvni, MIN(_xlpm.indexy),_xlpm.finalni, IF(_xlpm.prvni=1, 2, _xlpm.prvni),INDEX(_xlpm.rozsah, _xlpm.finalni))</f>
        <v>1000</v>
      </c>
      <c r="BA397" cm="1">
        <f t="array" aca="1" ref="BA397" ca="1">INDEX($J$3:$J$10001,MATCH(AZ397,$J$3:$J$10004,0)-1)</f>
        <v>900</v>
      </c>
      <c r="BB397">
        <f t="shared" ca="1" si="105"/>
        <v>290</v>
      </c>
      <c r="BC397">
        <f t="shared" ca="1" si="105"/>
        <v>260</v>
      </c>
      <c r="BD397">
        <f t="shared" ca="1" si="104"/>
        <v>30</v>
      </c>
      <c r="BE397">
        <f t="shared" ca="1" si="112"/>
        <v>285.67690759999999</v>
      </c>
      <c r="BF397">
        <f t="shared" ca="1" si="116"/>
        <v>264.48762007907578</v>
      </c>
      <c r="BG397">
        <f t="shared" ca="1" si="113"/>
        <v>264.48762007907578</v>
      </c>
      <c r="BH397" cm="1">
        <f t="array" aca="1" ref="BH397" ca="1">_xlfn.LET(_xlpm.rozsah, $J$3:$J$10001,_xlpm.podminka, (_xlpm.rozsah&gt;E397)*(ISNUMBER(_xlpm.rozsah)),_xlpm.indexy, IF(_xlpm.podminka, ROW(_xlpm.rozsah)-MIN(ROW(_xlpm.rozsah))+1),_xlpm.prvni, MIN(_xlpm.indexy),_xlpm.finalni, IF(_xlpm.prvni=1, 2, _xlpm.prvni),INDEX(_xlpm.rozsah, _xlpm.finalni))</f>
        <v>1000</v>
      </c>
      <c r="BI397" cm="1">
        <f t="array" aca="1" ref="BI397" ca="1">INDEX($J$3:$J$10001,MATCH(BH397,$J$3:$J$10004,0)-1)</f>
        <v>900</v>
      </c>
      <c r="BJ397">
        <f t="shared" ca="1" si="106"/>
        <v>290</v>
      </c>
      <c r="BK397">
        <f t="shared" ca="1" si="106"/>
        <v>260</v>
      </c>
      <c r="BL397">
        <f t="shared" ca="1" si="117"/>
        <v>30</v>
      </c>
      <c r="BM397">
        <f t="shared" ca="1" si="114"/>
        <v>285.51237992092422</v>
      </c>
    </row>
    <row r="398" spans="1:65" x14ac:dyDescent="0.25">
      <c r="A398" s="64">
        <v>395</v>
      </c>
      <c r="B398" s="64">
        <v>24</v>
      </c>
      <c r="C398" s="64">
        <v>54</v>
      </c>
      <c r="D398" s="18">
        <v>395</v>
      </c>
      <c r="E398" s="21">
        <f t="shared" ca="1" si="107"/>
        <v>1068.5006861661473</v>
      </c>
      <c r="F398" s="22">
        <f t="shared" ca="1" si="108"/>
        <v>160.29903705297195</v>
      </c>
      <c r="G398" s="23">
        <v>395</v>
      </c>
      <c r="H398" s="24">
        <f t="shared" ca="1" si="109"/>
        <v>1067.560528</v>
      </c>
      <c r="I398" s="25">
        <f t="shared" ca="1" si="110"/>
        <v>160.24826851200001</v>
      </c>
      <c r="J398" s="155"/>
      <c r="K398" s="155"/>
      <c r="L398" s="129">
        <f t="shared" si="115"/>
        <v>0</v>
      </c>
      <c r="AX398">
        <f t="shared" ca="1" si="103"/>
        <v>296.75605280000002</v>
      </c>
      <c r="AY398">
        <f t="shared" ca="1" si="111"/>
        <v>296.75605280000002</v>
      </c>
      <c r="AZ398" cm="1">
        <f t="array" aca="1" ref="AZ398" ca="1">_xlfn.LET(_xlpm.rozsah, $J$3:$J$10001,_xlpm.podminka, (_xlpm.rozsah&gt;H398)*(ISNUMBER(_xlpm.rozsah)),_xlpm.indexy, IF(_xlpm.podminka, ROW(_xlpm.rozsah)-MIN(ROW(_xlpm.rozsah))+1),_xlpm.prvni, MIN(_xlpm.indexy),_xlpm.finalni, IF(_xlpm.prvni=1, 2, _xlpm.prvni),INDEX(_xlpm.rozsah, _xlpm.finalni))</f>
        <v>1100</v>
      </c>
      <c r="BA398" cm="1">
        <f t="array" aca="1" ref="BA398" ca="1">INDEX($J$3:$J$10001,MATCH(AZ398,$J$3:$J$10004,0)-1)</f>
        <v>1000</v>
      </c>
      <c r="BB398">
        <f t="shared" ca="1" si="105"/>
        <v>300</v>
      </c>
      <c r="BC398">
        <f t="shared" ca="1" si="105"/>
        <v>290</v>
      </c>
      <c r="BD398">
        <f t="shared" ca="1" si="104"/>
        <v>10</v>
      </c>
      <c r="BE398">
        <f t="shared" ca="1" si="112"/>
        <v>293.24394719999998</v>
      </c>
      <c r="BF398">
        <f t="shared" ca="1" si="116"/>
        <v>296.85006861661475</v>
      </c>
      <c r="BG398">
        <f t="shared" ca="1" si="113"/>
        <v>296.85006861661475</v>
      </c>
      <c r="BH398" cm="1">
        <f t="array" aca="1" ref="BH398" ca="1">_xlfn.LET(_xlpm.rozsah, $J$3:$J$10001,_xlpm.podminka, (_xlpm.rozsah&gt;E398)*(ISNUMBER(_xlpm.rozsah)),_xlpm.indexy, IF(_xlpm.podminka, ROW(_xlpm.rozsah)-MIN(ROW(_xlpm.rozsah))+1),_xlpm.prvni, MIN(_xlpm.indexy),_xlpm.finalni, IF(_xlpm.prvni=1, 2, _xlpm.prvni),INDEX(_xlpm.rozsah, _xlpm.finalni))</f>
        <v>1100</v>
      </c>
      <c r="BI398" cm="1">
        <f t="array" aca="1" ref="BI398" ca="1">INDEX($J$3:$J$10001,MATCH(BH398,$J$3:$J$10004,0)-1)</f>
        <v>1000</v>
      </c>
      <c r="BJ398">
        <f t="shared" ca="1" si="106"/>
        <v>300</v>
      </c>
      <c r="BK398">
        <f t="shared" ca="1" si="106"/>
        <v>290</v>
      </c>
      <c r="BL398">
        <f t="shared" ca="1" si="117"/>
        <v>10</v>
      </c>
      <c r="BM398">
        <f t="shared" ca="1" si="114"/>
        <v>293.14993138338525</v>
      </c>
    </row>
    <row r="399" spans="1:65" x14ac:dyDescent="0.25">
      <c r="A399" s="64">
        <v>396</v>
      </c>
      <c r="B399" s="64">
        <v>60</v>
      </c>
      <c r="C399" s="64">
        <v>90</v>
      </c>
      <c r="D399" s="18">
        <v>396</v>
      </c>
      <c r="E399" s="21">
        <f t="shared" ca="1" si="107"/>
        <v>1621.2517154153684</v>
      </c>
      <c r="F399" s="22">
        <f t="shared" ca="1" si="108"/>
        <v>320.66987649009343</v>
      </c>
      <c r="G399" s="28">
        <v>396</v>
      </c>
      <c r="H399" s="24">
        <f t="shared" ca="1" si="109"/>
        <v>1618.9013199999999</v>
      </c>
      <c r="I399" s="25">
        <f t="shared" ca="1" si="110"/>
        <v>320.83910495999999</v>
      </c>
      <c r="J399" s="155"/>
      <c r="K399" s="155"/>
      <c r="L399" s="129">
        <f t="shared" si="115"/>
        <v>0</v>
      </c>
      <c r="AX399">
        <f t="shared" ca="1" si="103"/>
        <v>356.48789440000002</v>
      </c>
      <c r="AY399">
        <f t="shared" ca="1" si="111"/>
        <v>351.51210559999998</v>
      </c>
      <c r="AZ399" cm="1">
        <f t="array" aca="1" ref="AZ399" ca="1">_xlfn.LET(_xlpm.rozsah, $J$3:$J$10001,_xlpm.podminka, (_xlpm.rozsah&gt;H399)*(ISNUMBER(_xlpm.rozsah)),_xlpm.indexy, IF(_xlpm.podminka, ROW(_xlpm.rozsah)-MIN(ROW(_xlpm.rozsah))+1),_xlpm.prvni, MIN(_xlpm.indexy),_xlpm.finalni, IF(_xlpm.prvni=1, 2, _xlpm.prvni),INDEX(_xlpm.rozsah, _xlpm.finalni))</f>
        <v>1700</v>
      </c>
      <c r="BA399" cm="1">
        <f t="array" aca="1" ref="BA399" ca="1">INDEX($J$3:$J$10001,MATCH(AZ399,$J$3:$J$10004,0)-1)</f>
        <v>1600</v>
      </c>
      <c r="BB399">
        <f t="shared" ca="1" si="105"/>
        <v>350</v>
      </c>
      <c r="BC399">
        <f t="shared" ca="1" si="105"/>
        <v>358</v>
      </c>
      <c r="BD399">
        <f t="shared" ca="1" si="104"/>
        <v>-8</v>
      </c>
      <c r="BE399">
        <f t="shared" ca="1" si="112"/>
        <v>356.48789440000002</v>
      </c>
      <c r="BF399">
        <f t="shared" ca="1" si="116"/>
        <v>356.2998627667705</v>
      </c>
      <c r="BG399">
        <f t="shared" ca="1" si="113"/>
        <v>351.7001372332295</v>
      </c>
      <c r="BH399" cm="1">
        <f t="array" aca="1" ref="BH399" ca="1">_xlfn.LET(_xlpm.rozsah, $J$3:$J$10001,_xlpm.podminka, (_xlpm.rozsah&gt;E399)*(ISNUMBER(_xlpm.rozsah)),_xlpm.indexy, IF(_xlpm.podminka, ROW(_xlpm.rozsah)-MIN(ROW(_xlpm.rozsah))+1),_xlpm.prvni, MIN(_xlpm.indexy),_xlpm.finalni, IF(_xlpm.prvni=1, 2, _xlpm.prvni),INDEX(_xlpm.rozsah, _xlpm.finalni))</f>
        <v>1700</v>
      </c>
      <c r="BI399" cm="1">
        <f t="array" aca="1" ref="BI399" ca="1">INDEX($J$3:$J$10001,MATCH(BH399,$J$3:$J$10004,0)-1)</f>
        <v>1600</v>
      </c>
      <c r="BJ399">
        <f t="shared" ca="1" si="106"/>
        <v>350</v>
      </c>
      <c r="BK399">
        <f t="shared" ca="1" si="106"/>
        <v>358</v>
      </c>
      <c r="BL399">
        <f t="shared" ca="1" si="117"/>
        <v>-8</v>
      </c>
      <c r="BM399">
        <f t="shared" ca="1" si="114"/>
        <v>356.2998627667705</v>
      </c>
    </row>
    <row r="400" spans="1:65" x14ac:dyDescent="0.25">
      <c r="A400" s="64">
        <v>397</v>
      </c>
      <c r="B400" s="64">
        <v>53</v>
      </c>
      <c r="C400" s="64">
        <v>66</v>
      </c>
      <c r="D400" s="18">
        <v>397</v>
      </c>
      <c r="E400" s="21">
        <f t="shared" ca="1" si="107"/>
        <v>1513.7723486169089</v>
      </c>
      <c r="F400" s="22">
        <f t="shared" ca="1" si="108"/>
        <v>237.41820499825681</v>
      </c>
      <c r="G400" s="23">
        <v>397</v>
      </c>
      <c r="H400" s="24">
        <f t="shared" ca="1" si="109"/>
        <v>1511.6961659999999</v>
      </c>
      <c r="I400" s="25">
        <f t="shared" ca="1" si="110"/>
        <v>237.44561060880002</v>
      </c>
      <c r="J400" s="155"/>
      <c r="K400" s="155"/>
      <c r="L400" s="129">
        <f t="shared" si="115"/>
        <v>0</v>
      </c>
      <c r="AX400">
        <f t="shared" ca="1" si="103"/>
        <v>359.76607668000003</v>
      </c>
      <c r="AY400">
        <f t="shared" ca="1" si="111"/>
        <v>358.23392331999997</v>
      </c>
      <c r="AZ400" cm="1">
        <f t="array" aca="1" ref="AZ400" ca="1">_xlfn.LET(_xlpm.rozsah, $J$3:$J$10001,_xlpm.podminka, (_xlpm.rozsah&gt;H400)*(ISNUMBER(_xlpm.rozsah)),_xlpm.indexy, IF(_xlpm.podminka, ROW(_xlpm.rozsah)-MIN(ROW(_xlpm.rozsah))+1),_xlpm.prvni, MIN(_xlpm.indexy),_xlpm.finalni, IF(_xlpm.prvni=1, 2, _xlpm.prvni),INDEX(_xlpm.rozsah, _xlpm.finalni))</f>
        <v>1600</v>
      </c>
      <c r="BA400" cm="1">
        <f t="array" aca="1" ref="BA400" ca="1">INDEX($J$3:$J$10001,MATCH(AZ400,$J$3:$J$10004,0)-1)</f>
        <v>1500</v>
      </c>
      <c r="BB400">
        <f t="shared" ca="1" si="105"/>
        <v>358</v>
      </c>
      <c r="BC400">
        <f t="shared" ca="1" si="105"/>
        <v>360</v>
      </c>
      <c r="BD400">
        <f t="shared" ca="1" si="104"/>
        <v>-2</v>
      </c>
      <c r="BE400">
        <f t="shared" ca="1" si="112"/>
        <v>359.76607668000003</v>
      </c>
      <c r="BF400">
        <f t="shared" ca="1" si="116"/>
        <v>359.72455302766184</v>
      </c>
      <c r="BG400">
        <f t="shared" ca="1" si="113"/>
        <v>358.27544697233816</v>
      </c>
      <c r="BH400" cm="1">
        <f t="array" aca="1" ref="BH400" ca="1">_xlfn.LET(_xlpm.rozsah, $J$3:$J$10001,_xlpm.podminka, (_xlpm.rozsah&gt;E400)*(ISNUMBER(_xlpm.rozsah)),_xlpm.indexy, IF(_xlpm.podminka, ROW(_xlpm.rozsah)-MIN(ROW(_xlpm.rozsah))+1),_xlpm.prvni, MIN(_xlpm.indexy),_xlpm.finalni, IF(_xlpm.prvni=1, 2, _xlpm.prvni),INDEX(_xlpm.rozsah, _xlpm.finalni))</f>
        <v>1600</v>
      </c>
      <c r="BI400" cm="1">
        <f t="array" aca="1" ref="BI400" ca="1">INDEX($J$3:$J$10001,MATCH(BH400,$J$3:$J$10004,0)-1)</f>
        <v>1500</v>
      </c>
      <c r="BJ400">
        <f t="shared" ca="1" si="106"/>
        <v>358</v>
      </c>
      <c r="BK400">
        <f t="shared" ca="1" si="106"/>
        <v>360</v>
      </c>
      <c r="BL400">
        <f t="shared" ca="1" si="117"/>
        <v>-2</v>
      </c>
      <c r="BM400">
        <f t="shared" ca="1" si="114"/>
        <v>359.72455302766184</v>
      </c>
    </row>
    <row r="401" spans="1:65" x14ac:dyDescent="0.25">
      <c r="A401" s="64">
        <v>398</v>
      </c>
      <c r="B401" s="64">
        <v>70</v>
      </c>
      <c r="C401" s="64">
        <v>48</v>
      </c>
      <c r="D401" s="18">
        <v>398</v>
      </c>
      <c r="E401" s="21">
        <f t="shared" ca="1" si="107"/>
        <v>1774.7936679845966</v>
      </c>
      <c r="F401" s="22">
        <f t="shared" ca="1" si="108"/>
        <v>161.8968366924569</v>
      </c>
      <c r="G401" s="28">
        <v>398</v>
      </c>
      <c r="H401" s="24">
        <f t="shared" ca="1" si="109"/>
        <v>1772.0515399999999</v>
      </c>
      <c r="I401" s="25">
        <f t="shared" ca="1" si="110"/>
        <v>162.12059433599998</v>
      </c>
      <c r="J401" s="155"/>
      <c r="K401" s="155"/>
      <c r="L401" s="129">
        <f t="shared" si="115"/>
        <v>0</v>
      </c>
      <c r="AX401">
        <f t="shared" ca="1" si="103"/>
        <v>337.75123819999999</v>
      </c>
      <c r="AY401">
        <f t="shared" ca="1" si="111"/>
        <v>345.24876180000001</v>
      </c>
      <c r="AZ401" cm="1">
        <f t="array" aca="1" ref="AZ401" ca="1">_xlfn.LET(_xlpm.rozsah, $J$3:$J$10001,_xlpm.podminka, (_xlpm.rozsah&gt;H401)*(ISNUMBER(_xlpm.rozsah)),_xlpm.indexy, IF(_xlpm.podminka, ROW(_xlpm.rozsah)-MIN(ROW(_xlpm.rozsah))+1),_xlpm.prvni, MIN(_xlpm.indexy),_xlpm.finalni, IF(_xlpm.prvni=1, 2, _xlpm.prvni),INDEX(_xlpm.rozsah, _xlpm.finalni))</f>
        <v>1800</v>
      </c>
      <c r="BA401" cm="1">
        <f t="array" aca="1" ref="BA401" ca="1">INDEX($J$3:$J$10001,MATCH(AZ401,$J$3:$J$10004,0)-1)</f>
        <v>1700</v>
      </c>
      <c r="BB401">
        <f t="shared" ca="1" si="105"/>
        <v>333</v>
      </c>
      <c r="BC401">
        <f t="shared" ca="1" si="105"/>
        <v>350</v>
      </c>
      <c r="BD401">
        <f t="shared" ca="1" si="104"/>
        <v>-17</v>
      </c>
      <c r="BE401">
        <f t="shared" ca="1" si="112"/>
        <v>337.75123819999999</v>
      </c>
      <c r="BF401">
        <f t="shared" ca="1" si="116"/>
        <v>337.28507644261856</v>
      </c>
      <c r="BG401">
        <f t="shared" ca="1" si="113"/>
        <v>345.71492355738144</v>
      </c>
      <c r="BH401" cm="1">
        <f t="array" aca="1" ref="BH401" ca="1">_xlfn.LET(_xlpm.rozsah, $J$3:$J$10001,_xlpm.podminka, (_xlpm.rozsah&gt;E401)*(ISNUMBER(_xlpm.rozsah)),_xlpm.indexy, IF(_xlpm.podminka, ROW(_xlpm.rozsah)-MIN(ROW(_xlpm.rozsah))+1),_xlpm.prvni, MIN(_xlpm.indexy),_xlpm.finalni, IF(_xlpm.prvni=1, 2, _xlpm.prvni),INDEX(_xlpm.rozsah, _xlpm.finalni))</f>
        <v>1800</v>
      </c>
      <c r="BI401" cm="1">
        <f t="array" aca="1" ref="BI401" ca="1">INDEX($J$3:$J$10001,MATCH(BH401,$J$3:$J$10004,0)-1)</f>
        <v>1700</v>
      </c>
      <c r="BJ401">
        <f t="shared" ca="1" si="106"/>
        <v>333</v>
      </c>
      <c r="BK401">
        <f t="shared" ca="1" si="106"/>
        <v>350</v>
      </c>
      <c r="BL401">
        <f t="shared" ca="1" si="117"/>
        <v>-17</v>
      </c>
      <c r="BM401">
        <f t="shared" ca="1" si="114"/>
        <v>337.28507644261856</v>
      </c>
    </row>
    <row r="402" spans="1:65" x14ac:dyDescent="0.25">
      <c r="A402" s="64">
        <v>399</v>
      </c>
      <c r="B402" s="64">
        <v>77</v>
      </c>
      <c r="C402" s="64">
        <v>93</v>
      </c>
      <c r="D402" s="18">
        <v>399</v>
      </c>
      <c r="E402" s="21">
        <f t="shared" ca="1" si="107"/>
        <v>1882.2730347830561</v>
      </c>
      <c r="F402" s="22">
        <f t="shared" ca="1" si="108"/>
        <v>296.68263320079882</v>
      </c>
      <c r="G402" s="23">
        <v>399</v>
      </c>
      <c r="H402" s="24">
        <f t="shared" ca="1" si="109"/>
        <v>1879.2566939999999</v>
      </c>
      <c r="I402" s="25">
        <f t="shared" ca="1" si="110"/>
        <v>297.15951667860003</v>
      </c>
      <c r="J402" s="155"/>
      <c r="K402" s="155"/>
      <c r="L402" s="129">
        <f t="shared" si="115"/>
        <v>0</v>
      </c>
      <c r="AX402">
        <f t="shared" ca="1" si="103"/>
        <v>319.52636202000002</v>
      </c>
      <c r="AY402">
        <f t="shared" ca="1" si="111"/>
        <v>329.47363797999998</v>
      </c>
      <c r="AZ402" cm="1">
        <f t="array" aca="1" ref="AZ402" ca="1">_xlfn.LET(_xlpm.rozsah, $J$3:$J$10001,_xlpm.podminka, (_xlpm.rozsah&gt;H402)*(ISNUMBER(_xlpm.rozsah)),_xlpm.indexy, IF(_xlpm.podminka, ROW(_xlpm.rozsah)-MIN(ROW(_xlpm.rozsah))+1),_xlpm.prvni, MIN(_xlpm.indexy),_xlpm.finalni, IF(_xlpm.prvni=1, 2, _xlpm.prvni),INDEX(_xlpm.rozsah, _xlpm.finalni))</f>
        <v>1900</v>
      </c>
      <c r="BA402" cm="1">
        <f t="array" aca="1" ref="BA402" ca="1">INDEX($J$3:$J$10001,MATCH(AZ402,$J$3:$J$10004,0)-1)</f>
        <v>1800</v>
      </c>
      <c r="BB402">
        <f t="shared" ca="1" si="105"/>
        <v>316</v>
      </c>
      <c r="BC402">
        <f t="shared" ca="1" si="105"/>
        <v>333</v>
      </c>
      <c r="BD402">
        <f t="shared" ca="1" si="104"/>
        <v>-17</v>
      </c>
      <c r="BE402">
        <f t="shared" ca="1" si="112"/>
        <v>319.52636202000002</v>
      </c>
      <c r="BF402">
        <f t="shared" ca="1" si="116"/>
        <v>319.01358408688048</v>
      </c>
      <c r="BG402">
        <f t="shared" ca="1" si="113"/>
        <v>329.98641591311952</v>
      </c>
      <c r="BH402" cm="1">
        <f t="array" aca="1" ref="BH402" ca="1">_xlfn.LET(_xlpm.rozsah, $J$3:$J$10001,_xlpm.podminka, (_xlpm.rozsah&gt;E402)*(ISNUMBER(_xlpm.rozsah)),_xlpm.indexy, IF(_xlpm.podminka, ROW(_xlpm.rozsah)-MIN(ROW(_xlpm.rozsah))+1),_xlpm.prvni, MIN(_xlpm.indexy),_xlpm.finalni, IF(_xlpm.prvni=1, 2, _xlpm.prvni),INDEX(_xlpm.rozsah, _xlpm.finalni))</f>
        <v>1900</v>
      </c>
      <c r="BI402" cm="1">
        <f t="array" aca="1" ref="BI402" ca="1">INDEX($J$3:$J$10001,MATCH(BH402,$J$3:$J$10004,0)-1)</f>
        <v>1800</v>
      </c>
      <c r="BJ402">
        <f t="shared" ca="1" si="106"/>
        <v>316</v>
      </c>
      <c r="BK402">
        <f t="shared" ca="1" si="106"/>
        <v>333</v>
      </c>
      <c r="BL402">
        <f t="shared" ca="1" si="117"/>
        <v>-17</v>
      </c>
      <c r="BM402">
        <f t="shared" ca="1" si="114"/>
        <v>319.01358408688048</v>
      </c>
    </row>
    <row r="403" spans="1:65" x14ac:dyDescent="0.25">
      <c r="A403" s="64">
        <v>400</v>
      </c>
      <c r="B403" s="64">
        <v>79</v>
      </c>
      <c r="C403" s="64">
        <v>67</v>
      </c>
      <c r="D403" s="18">
        <v>400</v>
      </c>
      <c r="E403" s="21">
        <f t="shared" ca="1" si="107"/>
        <v>1912.9814252969018</v>
      </c>
      <c r="F403" s="22">
        <f t="shared" ca="1" si="108"/>
        <v>210.32839120817215</v>
      </c>
      <c r="G403" s="28">
        <v>400</v>
      </c>
      <c r="H403" s="24">
        <f t="shared" ca="1" si="109"/>
        <v>1909.8867379999999</v>
      </c>
      <c r="I403" s="25">
        <f t="shared" ca="1" si="110"/>
        <v>210.66014168640001</v>
      </c>
      <c r="J403" s="155"/>
      <c r="K403" s="155"/>
      <c r="L403" s="129">
        <f t="shared" si="115"/>
        <v>0</v>
      </c>
      <c r="AX403">
        <f t="shared" ca="1" si="103"/>
        <v>314.41812192000003</v>
      </c>
      <c r="AY403">
        <f t="shared" ca="1" si="111"/>
        <v>301.58187807999997</v>
      </c>
      <c r="AZ403" cm="1">
        <f t="array" aca="1" ref="AZ403" ca="1">_xlfn.LET(_xlpm.rozsah, $J$3:$J$10001,_xlpm.podminka, (_xlpm.rozsah&gt;H403)*(ISNUMBER(_xlpm.rozsah)),_xlpm.indexy, IF(_xlpm.podminka, ROW(_xlpm.rozsah)-MIN(ROW(_xlpm.rozsah))+1),_xlpm.prvni, MIN(_xlpm.indexy),_xlpm.finalni, IF(_xlpm.prvni=1, 2, _xlpm.prvni),INDEX(_xlpm.rozsah, _xlpm.finalni))</f>
        <v>2000</v>
      </c>
      <c r="BA403" cm="1">
        <f t="array" aca="1" ref="BA403" ca="1">INDEX($J$3:$J$10001,MATCH(AZ403,$J$3:$J$10004,0)-1)</f>
        <v>1900</v>
      </c>
      <c r="BB403">
        <f t="shared" ca="1" si="105"/>
        <v>300</v>
      </c>
      <c r="BC403">
        <f t="shared" ca="1" si="105"/>
        <v>316</v>
      </c>
      <c r="BD403">
        <f t="shared" ca="1" si="104"/>
        <v>-16</v>
      </c>
      <c r="BE403">
        <f t="shared" ca="1" si="112"/>
        <v>314.41812192000003</v>
      </c>
      <c r="BF403">
        <f t="shared" ca="1" si="116"/>
        <v>313.92297195249574</v>
      </c>
      <c r="BG403">
        <f t="shared" ca="1" si="113"/>
        <v>302.07702804750426</v>
      </c>
      <c r="BH403" cm="1">
        <f t="array" aca="1" ref="BH403" ca="1">_xlfn.LET(_xlpm.rozsah, $J$3:$J$10001,_xlpm.podminka, (_xlpm.rozsah&gt;E403)*(ISNUMBER(_xlpm.rozsah)),_xlpm.indexy, IF(_xlpm.podminka, ROW(_xlpm.rozsah)-MIN(ROW(_xlpm.rozsah))+1),_xlpm.prvni, MIN(_xlpm.indexy),_xlpm.finalni, IF(_xlpm.prvni=1, 2, _xlpm.prvni),INDEX(_xlpm.rozsah, _xlpm.finalni))</f>
        <v>2000</v>
      </c>
      <c r="BI403" cm="1">
        <f t="array" aca="1" ref="BI403" ca="1">INDEX($J$3:$J$10001,MATCH(BH403,$J$3:$J$10004,0)-1)</f>
        <v>1900</v>
      </c>
      <c r="BJ403">
        <f t="shared" ca="1" si="106"/>
        <v>300</v>
      </c>
      <c r="BK403">
        <f t="shared" ca="1" si="106"/>
        <v>316</v>
      </c>
      <c r="BL403">
        <f t="shared" ca="1" si="117"/>
        <v>-16</v>
      </c>
      <c r="BM403">
        <f t="shared" ca="1" si="114"/>
        <v>313.92297195249574</v>
      </c>
    </row>
    <row r="404" spans="1:65" x14ac:dyDescent="0.25">
      <c r="A404" s="64">
        <v>401</v>
      </c>
      <c r="B404" s="64">
        <v>46</v>
      </c>
      <c r="C404" s="64">
        <v>65</v>
      </c>
      <c r="D404" s="18">
        <v>401</v>
      </c>
      <c r="E404" s="21">
        <f t="shared" ca="1" si="107"/>
        <v>1406.2929818184493</v>
      </c>
      <c r="F404" s="22">
        <f t="shared" ca="1" si="108"/>
        <v>234</v>
      </c>
      <c r="G404" s="23">
        <v>401</v>
      </c>
      <c r="H404" s="24">
        <f t="shared" ca="1" si="109"/>
        <v>1404.491012</v>
      </c>
      <c r="I404" s="25">
        <f t="shared" ca="1" si="110"/>
        <v>234</v>
      </c>
      <c r="J404" s="155"/>
      <c r="K404" s="155"/>
      <c r="L404" s="129">
        <f t="shared" si="115"/>
        <v>0</v>
      </c>
      <c r="AX404">
        <f t="shared" ca="1" si="103"/>
        <v>360</v>
      </c>
      <c r="AY404">
        <f t="shared" ca="1" si="111"/>
        <v>360</v>
      </c>
      <c r="AZ404" cm="1">
        <f t="array" aca="1" ref="AZ404" ca="1">_xlfn.LET(_xlpm.rozsah, $J$3:$J$10001,_xlpm.podminka, (_xlpm.rozsah&gt;H404)*(ISNUMBER(_xlpm.rozsah)),_xlpm.indexy, IF(_xlpm.podminka, ROW(_xlpm.rozsah)-MIN(ROW(_xlpm.rozsah))+1),_xlpm.prvni, MIN(_xlpm.indexy),_xlpm.finalni, IF(_xlpm.prvni=1, 2, _xlpm.prvni),INDEX(_xlpm.rozsah, _xlpm.finalni))</f>
        <v>1500</v>
      </c>
      <c r="BA404" cm="1">
        <f t="array" aca="1" ref="BA404" ca="1">INDEX($J$3:$J$10001,MATCH(AZ404,$J$3:$J$10004,0)-1)</f>
        <v>1400</v>
      </c>
      <c r="BB404">
        <f t="shared" ca="1" si="105"/>
        <v>360</v>
      </c>
      <c r="BC404">
        <f t="shared" ca="1" si="105"/>
        <v>360</v>
      </c>
      <c r="BD404">
        <f t="shared" ca="1" si="104"/>
        <v>0</v>
      </c>
      <c r="BE404">
        <f t="shared" ca="1" si="112"/>
        <v>360</v>
      </c>
      <c r="BF404">
        <f t="shared" ca="1" si="116"/>
        <v>360</v>
      </c>
      <c r="BG404">
        <f t="shared" ca="1" si="113"/>
        <v>360</v>
      </c>
      <c r="BH404" cm="1">
        <f t="array" aca="1" ref="BH404" ca="1">_xlfn.LET(_xlpm.rozsah, $J$3:$J$10001,_xlpm.podminka, (_xlpm.rozsah&gt;E404)*(ISNUMBER(_xlpm.rozsah)),_xlpm.indexy, IF(_xlpm.podminka, ROW(_xlpm.rozsah)-MIN(ROW(_xlpm.rozsah))+1),_xlpm.prvni, MIN(_xlpm.indexy),_xlpm.finalni, IF(_xlpm.prvni=1, 2, _xlpm.prvni),INDEX(_xlpm.rozsah, _xlpm.finalni))</f>
        <v>1500</v>
      </c>
      <c r="BI404" cm="1">
        <f t="array" aca="1" ref="BI404" ca="1">INDEX($J$3:$J$10001,MATCH(BH404,$J$3:$J$10004,0)-1)</f>
        <v>1400</v>
      </c>
      <c r="BJ404">
        <f t="shared" ca="1" si="106"/>
        <v>360</v>
      </c>
      <c r="BK404">
        <f t="shared" ca="1" si="106"/>
        <v>360</v>
      </c>
      <c r="BL404">
        <f t="shared" ca="1" si="117"/>
        <v>0</v>
      </c>
      <c r="BM404">
        <f t="shared" ca="1" si="114"/>
        <v>360</v>
      </c>
    </row>
    <row r="405" spans="1:65" x14ac:dyDescent="0.25">
      <c r="A405" s="64">
        <v>402</v>
      </c>
      <c r="B405" s="64">
        <v>69</v>
      </c>
      <c r="C405" s="64">
        <v>98</v>
      </c>
      <c r="D405" s="18">
        <v>402</v>
      </c>
      <c r="E405" s="21">
        <f t="shared" ca="1" si="107"/>
        <v>1759.4394727276735</v>
      </c>
      <c r="F405" s="22">
        <f t="shared" ca="1" si="108"/>
        <v>333.09738384356962</v>
      </c>
      <c r="G405" s="28">
        <v>402</v>
      </c>
      <c r="H405" s="24">
        <f t="shared" ca="1" si="109"/>
        <v>1756.7365179999999</v>
      </c>
      <c r="I405" s="25">
        <f t="shared" ca="1" si="110"/>
        <v>333.54769610119996</v>
      </c>
      <c r="J405" s="155"/>
      <c r="K405" s="155"/>
      <c r="L405" s="129">
        <f t="shared" si="115"/>
        <v>0</v>
      </c>
      <c r="AX405">
        <f t="shared" ca="1" si="103"/>
        <v>340.35479193999998</v>
      </c>
      <c r="AY405">
        <f t="shared" ca="1" si="111"/>
        <v>342.64520806000002</v>
      </c>
      <c r="AZ405" cm="1">
        <f t="array" aca="1" ref="AZ405" ca="1">_xlfn.LET(_xlpm.rozsah, $J$3:$J$10001,_xlpm.podminka, (_xlpm.rozsah&gt;H405)*(ISNUMBER(_xlpm.rozsah)),_xlpm.indexy, IF(_xlpm.podminka, ROW(_xlpm.rozsah)-MIN(ROW(_xlpm.rozsah))+1),_xlpm.prvni, MIN(_xlpm.indexy),_xlpm.finalni, IF(_xlpm.prvni=1, 2, _xlpm.prvni),INDEX(_xlpm.rozsah, _xlpm.finalni))</f>
        <v>1800</v>
      </c>
      <c r="BA405" cm="1">
        <f t="array" aca="1" ref="BA405" ca="1">INDEX($J$3:$J$10001,MATCH(AZ405,$J$3:$J$10004,0)-1)</f>
        <v>1700</v>
      </c>
      <c r="BB405">
        <f t="shared" ca="1" si="105"/>
        <v>333</v>
      </c>
      <c r="BC405">
        <f t="shared" ca="1" si="105"/>
        <v>350</v>
      </c>
      <c r="BD405">
        <f t="shared" ca="1" si="104"/>
        <v>-17</v>
      </c>
      <c r="BE405">
        <f t="shared" ca="1" si="112"/>
        <v>340.35479193999998</v>
      </c>
      <c r="BF405">
        <f t="shared" ca="1" si="116"/>
        <v>339.8952896362955</v>
      </c>
      <c r="BG405">
        <f t="shared" ca="1" si="113"/>
        <v>343.1047103637045</v>
      </c>
      <c r="BH405" cm="1">
        <f t="array" aca="1" ref="BH405" ca="1">_xlfn.LET(_xlpm.rozsah, $J$3:$J$10001,_xlpm.podminka, (_xlpm.rozsah&gt;E405)*(ISNUMBER(_xlpm.rozsah)),_xlpm.indexy, IF(_xlpm.podminka, ROW(_xlpm.rozsah)-MIN(ROW(_xlpm.rozsah))+1),_xlpm.prvni, MIN(_xlpm.indexy),_xlpm.finalni, IF(_xlpm.prvni=1, 2, _xlpm.prvni),INDEX(_xlpm.rozsah, _xlpm.finalni))</f>
        <v>1800</v>
      </c>
      <c r="BI405" cm="1">
        <f t="array" aca="1" ref="BI405" ca="1">INDEX($J$3:$J$10001,MATCH(BH405,$J$3:$J$10004,0)-1)</f>
        <v>1700</v>
      </c>
      <c r="BJ405">
        <f t="shared" ca="1" si="106"/>
        <v>333</v>
      </c>
      <c r="BK405">
        <f t="shared" ca="1" si="106"/>
        <v>350</v>
      </c>
      <c r="BL405">
        <f t="shared" ca="1" si="117"/>
        <v>-17</v>
      </c>
      <c r="BM405">
        <f t="shared" ca="1" si="114"/>
        <v>339.8952896362955</v>
      </c>
    </row>
    <row r="406" spans="1:65" x14ac:dyDescent="0.25">
      <c r="A406" s="64">
        <v>403</v>
      </c>
      <c r="B406" s="64">
        <v>80</v>
      </c>
      <c r="C406" s="64">
        <v>97</v>
      </c>
      <c r="D406" s="18">
        <v>403</v>
      </c>
      <c r="E406" s="21">
        <f t="shared" ca="1" si="107"/>
        <v>1928.3356205538248</v>
      </c>
      <c r="F406" s="22">
        <f t="shared" ca="1" si="108"/>
        <v>302.12231169004639</v>
      </c>
      <c r="G406" s="23">
        <v>403</v>
      </c>
      <c r="H406" s="24">
        <f t="shared" ca="1" si="109"/>
        <v>1925.2017599999999</v>
      </c>
      <c r="I406" s="25">
        <f t="shared" ca="1" si="110"/>
        <v>302.60868684800005</v>
      </c>
      <c r="J406" s="155"/>
      <c r="K406" s="155"/>
      <c r="L406" s="129">
        <f t="shared" si="115"/>
        <v>0</v>
      </c>
      <c r="AX406">
        <f t="shared" ca="1" si="103"/>
        <v>311.96771840000002</v>
      </c>
      <c r="AY406">
        <f t="shared" ca="1" si="111"/>
        <v>304.03228159999998</v>
      </c>
      <c r="AZ406" cm="1">
        <f t="array" aca="1" ref="AZ406" ca="1">_xlfn.LET(_xlpm.rozsah, $J$3:$J$10001,_xlpm.podminka, (_xlpm.rozsah&gt;H406)*(ISNUMBER(_xlpm.rozsah)),_xlpm.indexy, IF(_xlpm.podminka, ROW(_xlpm.rozsah)-MIN(ROW(_xlpm.rozsah))+1),_xlpm.prvni, MIN(_xlpm.indexy),_xlpm.finalni, IF(_xlpm.prvni=1, 2, _xlpm.prvni),INDEX(_xlpm.rozsah, _xlpm.finalni))</f>
        <v>2000</v>
      </c>
      <c r="BA406" cm="1">
        <f t="array" aca="1" ref="BA406" ca="1">INDEX($J$3:$J$10001,MATCH(AZ406,$J$3:$J$10004,0)-1)</f>
        <v>1900</v>
      </c>
      <c r="BB406">
        <f t="shared" ca="1" si="105"/>
        <v>300</v>
      </c>
      <c r="BC406">
        <f t="shared" ca="1" si="105"/>
        <v>316</v>
      </c>
      <c r="BD406">
        <f t="shared" ca="1" si="104"/>
        <v>-16</v>
      </c>
      <c r="BE406">
        <f t="shared" ca="1" si="112"/>
        <v>311.96771840000002</v>
      </c>
      <c r="BF406">
        <f t="shared" ca="1" si="116"/>
        <v>311.46630071138804</v>
      </c>
      <c r="BG406">
        <f t="shared" ca="1" si="113"/>
        <v>304.53369928861196</v>
      </c>
      <c r="BH406" cm="1">
        <f t="array" aca="1" ref="BH406" ca="1">_xlfn.LET(_xlpm.rozsah, $J$3:$J$10001,_xlpm.podminka, (_xlpm.rozsah&gt;E406)*(ISNUMBER(_xlpm.rozsah)),_xlpm.indexy, IF(_xlpm.podminka, ROW(_xlpm.rozsah)-MIN(ROW(_xlpm.rozsah))+1),_xlpm.prvni, MIN(_xlpm.indexy),_xlpm.finalni, IF(_xlpm.prvni=1, 2, _xlpm.prvni),INDEX(_xlpm.rozsah, _xlpm.finalni))</f>
        <v>2000</v>
      </c>
      <c r="BI406" cm="1">
        <f t="array" aca="1" ref="BI406" ca="1">INDEX($J$3:$J$10001,MATCH(BH406,$J$3:$J$10004,0)-1)</f>
        <v>1900</v>
      </c>
      <c r="BJ406">
        <f t="shared" ca="1" si="106"/>
        <v>300</v>
      </c>
      <c r="BK406">
        <f t="shared" ca="1" si="106"/>
        <v>316</v>
      </c>
      <c r="BL406">
        <f t="shared" ca="1" si="117"/>
        <v>-16</v>
      </c>
      <c r="BM406">
        <f t="shared" ca="1" si="114"/>
        <v>311.46630071138804</v>
      </c>
    </row>
    <row r="407" spans="1:65" x14ac:dyDescent="0.25">
      <c r="A407" s="64">
        <v>404</v>
      </c>
      <c r="B407" s="64">
        <v>74</v>
      </c>
      <c r="C407" s="64">
        <v>97</v>
      </c>
      <c r="D407" s="18">
        <v>404</v>
      </c>
      <c r="E407" s="21">
        <f t="shared" ca="1" si="107"/>
        <v>1836.2104490122879</v>
      </c>
      <c r="F407" s="22">
        <f t="shared" ca="1" si="108"/>
        <v>317.0388969578737</v>
      </c>
      <c r="G407" s="28">
        <v>404</v>
      </c>
      <c r="H407" s="24">
        <f t="shared" ca="1" si="109"/>
        <v>1833.3116279999999</v>
      </c>
      <c r="I407" s="25">
        <f t="shared" ca="1" si="110"/>
        <v>317.51691254280001</v>
      </c>
      <c r="J407" s="155"/>
      <c r="K407" s="155"/>
      <c r="L407" s="129">
        <f t="shared" si="115"/>
        <v>0</v>
      </c>
      <c r="AX407">
        <f t="shared" ca="1" si="103"/>
        <v>327.33702324000001</v>
      </c>
      <c r="AY407">
        <f t="shared" ca="1" si="111"/>
        <v>321.66297675999999</v>
      </c>
      <c r="AZ407" cm="1">
        <f t="array" aca="1" ref="AZ407" ca="1">_xlfn.LET(_xlpm.rozsah, $J$3:$J$10001,_xlpm.podminka, (_xlpm.rozsah&gt;H407)*(ISNUMBER(_xlpm.rozsah)),_xlpm.indexy, IF(_xlpm.podminka, ROW(_xlpm.rozsah)-MIN(ROW(_xlpm.rozsah))+1),_xlpm.prvni, MIN(_xlpm.indexy),_xlpm.finalni, IF(_xlpm.prvni=1, 2, _xlpm.prvni),INDEX(_xlpm.rozsah, _xlpm.finalni))</f>
        <v>1900</v>
      </c>
      <c r="BA407" cm="1">
        <f t="array" aca="1" ref="BA407" ca="1">INDEX($J$3:$J$10001,MATCH(AZ407,$J$3:$J$10004,0)-1)</f>
        <v>1800</v>
      </c>
      <c r="BB407">
        <f t="shared" ca="1" si="105"/>
        <v>316</v>
      </c>
      <c r="BC407">
        <f t="shared" ca="1" si="105"/>
        <v>333</v>
      </c>
      <c r="BD407">
        <f t="shared" ca="1" si="104"/>
        <v>-17</v>
      </c>
      <c r="BE407">
        <f t="shared" ca="1" si="112"/>
        <v>327.33702324000001</v>
      </c>
      <c r="BF407">
        <f t="shared" ca="1" si="116"/>
        <v>326.84422366791108</v>
      </c>
      <c r="BG407">
        <f t="shared" ca="1" si="113"/>
        <v>322.15577633208892</v>
      </c>
      <c r="BH407" cm="1">
        <f t="array" aca="1" ref="BH407" ca="1">_xlfn.LET(_xlpm.rozsah, $J$3:$J$10001,_xlpm.podminka, (_xlpm.rozsah&gt;E407)*(ISNUMBER(_xlpm.rozsah)),_xlpm.indexy, IF(_xlpm.podminka, ROW(_xlpm.rozsah)-MIN(ROW(_xlpm.rozsah))+1),_xlpm.prvni, MIN(_xlpm.indexy),_xlpm.finalni, IF(_xlpm.prvni=1, 2, _xlpm.prvni),INDEX(_xlpm.rozsah, _xlpm.finalni))</f>
        <v>1900</v>
      </c>
      <c r="BI407" cm="1">
        <f t="array" aca="1" ref="BI407" ca="1">INDEX($J$3:$J$10001,MATCH(BH407,$J$3:$J$10004,0)-1)</f>
        <v>1800</v>
      </c>
      <c r="BJ407">
        <f t="shared" ca="1" si="106"/>
        <v>316</v>
      </c>
      <c r="BK407">
        <f t="shared" ca="1" si="106"/>
        <v>333</v>
      </c>
      <c r="BL407">
        <f t="shared" ca="1" si="117"/>
        <v>-17</v>
      </c>
      <c r="BM407">
        <f t="shared" ca="1" si="114"/>
        <v>326.84422366791108</v>
      </c>
    </row>
    <row r="408" spans="1:65" x14ac:dyDescent="0.25">
      <c r="A408" s="64">
        <v>405</v>
      </c>
      <c r="B408" s="64">
        <v>75</v>
      </c>
      <c r="C408" s="64">
        <v>98</v>
      </c>
      <c r="D408" s="18">
        <v>405</v>
      </c>
      <c r="E408" s="21">
        <f t="shared" ca="1" si="107"/>
        <v>1851.5646442692105</v>
      </c>
      <c r="F408" s="22">
        <f t="shared" ca="1" si="108"/>
        <v>317.74933026474952</v>
      </c>
      <c r="G408" s="23">
        <v>405</v>
      </c>
      <c r="H408" s="24">
        <f t="shared" ca="1" si="109"/>
        <v>1848.6266499999999</v>
      </c>
      <c r="I408" s="25">
        <f t="shared" ca="1" si="110"/>
        <v>318.23880011</v>
      </c>
      <c r="J408" s="155"/>
      <c r="K408" s="155"/>
      <c r="L408" s="129">
        <f t="shared" si="115"/>
        <v>0</v>
      </c>
      <c r="AX408">
        <f t="shared" ca="1" si="103"/>
        <v>324.73346950000001</v>
      </c>
      <c r="AY408">
        <f t="shared" ca="1" si="111"/>
        <v>324.26653049999999</v>
      </c>
      <c r="AZ408" cm="1">
        <f t="array" aca="1" ref="AZ408" ca="1">_xlfn.LET(_xlpm.rozsah, $J$3:$J$10001,_xlpm.podminka, (_xlpm.rozsah&gt;H408)*(ISNUMBER(_xlpm.rozsah)),_xlpm.indexy, IF(_xlpm.podminka, ROW(_xlpm.rozsah)-MIN(ROW(_xlpm.rozsah))+1),_xlpm.prvni, MIN(_xlpm.indexy),_xlpm.finalni, IF(_xlpm.prvni=1, 2, _xlpm.prvni),INDEX(_xlpm.rozsah, _xlpm.finalni))</f>
        <v>1900</v>
      </c>
      <c r="BA408" cm="1">
        <f t="array" aca="1" ref="BA408" ca="1">INDEX($J$3:$J$10001,MATCH(AZ408,$J$3:$J$10004,0)-1)</f>
        <v>1800</v>
      </c>
      <c r="BB408">
        <f t="shared" ca="1" si="105"/>
        <v>316</v>
      </c>
      <c r="BC408">
        <f t="shared" ca="1" si="105"/>
        <v>333</v>
      </c>
      <c r="BD408">
        <f t="shared" ca="1" si="104"/>
        <v>-17</v>
      </c>
      <c r="BE408">
        <f t="shared" ca="1" si="112"/>
        <v>324.73346950000001</v>
      </c>
      <c r="BF408">
        <f t="shared" ca="1" si="116"/>
        <v>324.2340104742342</v>
      </c>
      <c r="BG408">
        <f t="shared" ca="1" si="113"/>
        <v>324.7659895257658</v>
      </c>
      <c r="BH408" cm="1">
        <f t="array" aca="1" ref="BH408" ca="1">_xlfn.LET(_xlpm.rozsah, $J$3:$J$10001,_xlpm.podminka, (_xlpm.rozsah&gt;E408)*(ISNUMBER(_xlpm.rozsah)),_xlpm.indexy, IF(_xlpm.podminka, ROW(_xlpm.rozsah)-MIN(ROW(_xlpm.rozsah))+1),_xlpm.prvni, MIN(_xlpm.indexy),_xlpm.finalni, IF(_xlpm.prvni=1, 2, _xlpm.prvni),INDEX(_xlpm.rozsah, _xlpm.finalni))</f>
        <v>1900</v>
      </c>
      <c r="BI408" cm="1">
        <f t="array" aca="1" ref="BI408" ca="1">INDEX($J$3:$J$10001,MATCH(BH408,$J$3:$J$10004,0)-1)</f>
        <v>1800</v>
      </c>
      <c r="BJ408">
        <f t="shared" ca="1" si="106"/>
        <v>316</v>
      </c>
      <c r="BK408">
        <f t="shared" ca="1" si="106"/>
        <v>333</v>
      </c>
      <c r="BL408">
        <f t="shared" ca="1" si="117"/>
        <v>-17</v>
      </c>
      <c r="BM408">
        <f t="shared" ca="1" si="114"/>
        <v>324.2340104742342</v>
      </c>
    </row>
    <row r="409" spans="1:65" x14ac:dyDescent="0.25">
      <c r="A409" s="64">
        <v>406</v>
      </c>
      <c r="B409" s="64">
        <v>56</v>
      </c>
      <c r="C409" s="64">
        <v>61</v>
      </c>
      <c r="D409" s="18">
        <v>406</v>
      </c>
      <c r="E409" s="21">
        <f t="shared" ca="1" si="107"/>
        <v>1559.8349343876773</v>
      </c>
      <c r="F409" s="22">
        <f t="shared" ca="1" si="108"/>
        <v>218.87001380047033</v>
      </c>
      <c r="G409" s="28">
        <v>406</v>
      </c>
      <c r="H409" s="24">
        <f t="shared" ca="1" si="109"/>
        <v>1557.6412319999999</v>
      </c>
      <c r="I409" s="25">
        <f t="shared" ca="1" si="110"/>
        <v>218.89677696959998</v>
      </c>
      <c r="J409" s="155"/>
      <c r="K409" s="155"/>
      <c r="L409" s="129">
        <f t="shared" si="115"/>
        <v>0</v>
      </c>
      <c r="AX409">
        <f t="shared" ca="1" si="103"/>
        <v>358.84717535999999</v>
      </c>
      <c r="AY409">
        <f t="shared" ca="1" si="111"/>
        <v>359.15282464000001</v>
      </c>
      <c r="AZ409" cm="1">
        <f t="array" aca="1" ref="AZ409" ca="1">_xlfn.LET(_xlpm.rozsah, $J$3:$J$10001,_xlpm.podminka, (_xlpm.rozsah&gt;H409)*(ISNUMBER(_xlpm.rozsah)),_xlpm.indexy, IF(_xlpm.podminka, ROW(_xlpm.rozsah)-MIN(ROW(_xlpm.rozsah))+1),_xlpm.prvni, MIN(_xlpm.indexy),_xlpm.finalni, IF(_xlpm.prvni=1, 2, _xlpm.prvni),INDEX(_xlpm.rozsah, _xlpm.finalni))</f>
        <v>1600</v>
      </c>
      <c r="BA409" cm="1">
        <f t="array" aca="1" ref="BA409" ca="1">INDEX($J$3:$J$10001,MATCH(AZ409,$J$3:$J$10004,0)-1)</f>
        <v>1500</v>
      </c>
      <c r="BB409">
        <f t="shared" ca="1" si="105"/>
        <v>358</v>
      </c>
      <c r="BC409">
        <f t="shared" ca="1" si="105"/>
        <v>360</v>
      </c>
      <c r="BD409">
        <f t="shared" ca="1" si="104"/>
        <v>-2</v>
      </c>
      <c r="BE409">
        <f t="shared" ca="1" si="112"/>
        <v>358.84717535999999</v>
      </c>
      <c r="BF409">
        <f t="shared" ca="1" si="116"/>
        <v>358.80330131224645</v>
      </c>
      <c r="BG409">
        <f t="shared" ca="1" si="113"/>
        <v>359.19669868775355</v>
      </c>
      <c r="BH409" cm="1">
        <f t="array" aca="1" ref="BH409" ca="1">_xlfn.LET(_xlpm.rozsah, $J$3:$J$10001,_xlpm.podminka, (_xlpm.rozsah&gt;E409)*(ISNUMBER(_xlpm.rozsah)),_xlpm.indexy, IF(_xlpm.podminka, ROW(_xlpm.rozsah)-MIN(ROW(_xlpm.rozsah))+1),_xlpm.prvni, MIN(_xlpm.indexy),_xlpm.finalni, IF(_xlpm.prvni=1, 2, _xlpm.prvni),INDEX(_xlpm.rozsah, _xlpm.finalni))</f>
        <v>1600</v>
      </c>
      <c r="BI409" cm="1">
        <f t="array" aca="1" ref="BI409" ca="1">INDEX($J$3:$J$10001,MATCH(BH409,$J$3:$J$10004,0)-1)</f>
        <v>1500</v>
      </c>
      <c r="BJ409">
        <f t="shared" ca="1" si="106"/>
        <v>358</v>
      </c>
      <c r="BK409">
        <f t="shared" ca="1" si="106"/>
        <v>360</v>
      </c>
      <c r="BL409">
        <f t="shared" ca="1" si="117"/>
        <v>-2</v>
      </c>
      <c r="BM409">
        <f t="shared" ca="1" si="114"/>
        <v>358.80330131224645</v>
      </c>
    </row>
    <row r="410" spans="1:65" x14ac:dyDescent="0.25">
      <c r="A410" s="64">
        <v>407</v>
      </c>
      <c r="B410" s="64">
        <v>42</v>
      </c>
      <c r="C410" s="64">
        <v>0</v>
      </c>
      <c r="D410" s="18">
        <v>407</v>
      </c>
      <c r="E410" s="21">
        <f t="shared" ca="1" si="107"/>
        <v>1344.876200790758</v>
      </c>
      <c r="F410" s="22">
        <f t="shared" ca="1" si="108"/>
        <v>0</v>
      </c>
      <c r="G410" s="23">
        <v>407</v>
      </c>
      <c r="H410" s="24">
        <f t="shared" ca="1" si="109"/>
        <v>1343.230924</v>
      </c>
      <c r="I410" s="25">
        <f t="shared" ca="1" si="110"/>
        <v>0</v>
      </c>
      <c r="J410" s="155"/>
      <c r="K410" s="155"/>
      <c r="L410" s="129">
        <f t="shared" si="115"/>
        <v>0</v>
      </c>
      <c r="AX410">
        <f t="shared" ca="1" si="103"/>
        <v>354.32309240000001</v>
      </c>
      <c r="AY410">
        <f t="shared" ca="1" si="111"/>
        <v>354.32309240000001</v>
      </c>
      <c r="AZ410" cm="1">
        <f t="array" aca="1" ref="AZ410" ca="1">_xlfn.LET(_xlpm.rozsah, $J$3:$J$10001,_xlpm.podminka, (_xlpm.rozsah&gt;H410)*(ISNUMBER(_xlpm.rozsah)),_xlpm.indexy, IF(_xlpm.podminka, ROW(_xlpm.rozsah)-MIN(ROW(_xlpm.rozsah))+1),_xlpm.prvni, MIN(_xlpm.indexy),_xlpm.finalni, IF(_xlpm.prvni=1, 2, _xlpm.prvni),INDEX(_xlpm.rozsah, _xlpm.finalni))</f>
        <v>1400</v>
      </c>
      <c r="BA410" cm="1">
        <f t="array" aca="1" ref="BA410" ca="1">INDEX($J$3:$J$10001,MATCH(AZ410,$J$3:$J$10004,0)-1)</f>
        <v>1300</v>
      </c>
      <c r="BB410">
        <f t="shared" ca="1" si="105"/>
        <v>360</v>
      </c>
      <c r="BC410">
        <f t="shared" ca="1" si="105"/>
        <v>350</v>
      </c>
      <c r="BD410">
        <f t="shared" ca="1" si="104"/>
        <v>10</v>
      </c>
      <c r="BE410">
        <f t="shared" ca="1" si="112"/>
        <v>355.67690759999999</v>
      </c>
      <c r="BF410">
        <f t="shared" ca="1" si="116"/>
        <v>354.48762007907578</v>
      </c>
      <c r="BG410">
        <f t="shared" ca="1" si="113"/>
        <v>354.48762007907578</v>
      </c>
      <c r="BH410" cm="1">
        <f t="array" aca="1" ref="BH410" ca="1">_xlfn.LET(_xlpm.rozsah, $J$3:$J$10001,_xlpm.podminka, (_xlpm.rozsah&gt;E410)*(ISNUMBER(_xlpm.rozsah)),_xlpm.indexy, IF(_xlpm.podminka, ROW(_xlpm.rozsah)-MIN(ROW(_xlpm.rozsah))+1),_xlpm.prvni, MIN(_xlpm.indexy),_xlpm.finalni, IF(_xlpm.prvni=1, 2, _xlpm.prvni),INDEX(_xlpm.rozsah, _xlpm.finalni))</f>
        <v>1400</v>
      </c>
      <c r="BI410" cm="1">
        <f t="array" aca="1" ref="BI410" ca="1">INDEX($J$3:$J$10001,MATCH(BH410,$J$3:$J$10004,0)-1)</f>
        <v>1300</v>
      </c>
      <c r="BJ410">
        <f t="shared" ca="1" si="106"/>
        <v>360</v>
      </c>
      <c r="BK410">
        <f t="shared" ca="1" si="106"/>
        <v>350</v>
      </c>
      <c r="BL410">
        <f t="shared" ca="1" si="117"/>
        <v>10</v>
      </c>
      <c r="BM410">
        <f t="shared" ca="1" si="114"/>
        <v>355.51237992092422</v>
      </c>
    </row>
    <row r="411" spans="1:65" x14ac:dyDescent="0.25">
      <c r="A411" s="64">
        <v>408</v>
      </c>
      <c r="B411" s="64">
        <v>36</v>
      </c>
      <c r="C411" s="64">
        <v>32</v>
      </c>
      <c r="D411" s="18">
        <v>408</v>
      </c>
      <c r="E411" s="21">
        <f t="shared" ca="1" si="107"/>
        <v>1252.7510292492211</v>
      </c>
      <c r="F411" s="22">
        <f t="shared" ca="1" si="108"/>
        <v>107.46409880792523</v>
      </c>
      <c r="G411" s="28">
        <v>408</v>
      </c>
      <c r="H411" s="24">
        <f t="shared" ca="1" si="109"/>
        <v>1251.340792</v>
      </c>
      <c r="I411" s="25">
        <f t="shared" ca="1" si="110"/>
        <v>107.32871603199999</v>
      </c>
      <c r="J411" s="155"/>
      <c r="K411" s="155"/>
      <c r="L411" s="129">
        <f t="shared" si="115"/>
        <v>0</v>
      </c>
      <c r="AX411">
        <f t="shared" ca="1" si="103"/>
        <v>335.40223759999998</v>
      </c>
      <c r="AY411">
        <f t="shared" ca="1" si="111"/>
        <v>335.40223759999998</v>
      </c>
      <c r="AZ411" cm="1">
        <f t="array" aca="1" ref="AZ411" ca="1">_xlfn.LET(_xlpm.rozsah, $J$3:$J$10001,_xlpm.podminka, (_xlpm.rozsah&gt;H411)*(ISNUMBER(_xlpm.rozsah)),_xlpm.indexy, IF(_xlpm.podminka, ROW(_xlpm.rozsah)-MIN(ROW(_xlpm.rozsah))+1),_xlpm.prvni, MIN(_xlpm.indexy),_xlpm.finalni, IF(_xlpm.prvni=1, 2, _xlpm.prvni),INDEX(_xlpm.rozsah, _xlpm.finalni))</f>
        <v>1300</v>
      </c>
      <c r="BA411" cm="1">
        <f t="array" aca="1" ref="BA411" ca="1">INDEX($J$3:$J$10001,MATCH(AZ411,$J$3:$J$10004,0)-1)</f>
        <v>1200</v>
      </c>
      <c r="BB411">
        <f t="shared" ca="1" si="105"/>
        <v>350</v>
      </c>
      <c r="BC411">
        <f t="shared" ca="1" si="105"/>
        <v>320</v>
      </c>
      <c r="BD411">
        <f t="shared" ca="1" si="104"/>
        <v>30</v>
      </c>
      <c r="BE411">
        <f t="shared" ca="1" si="112"/>
        <v>334.59776240000002</v>
      </c>
      <c r="BF411">
        <f t="shared" ca="1" si="116"/>
        <v>335.82530877476631</v>
      </c>
      <c r="BG411">
        <f t="shared" ca="1" si="113"/>
        <v>335.82530877476631</v>
      </c>
      <c r="BH411" cm="1">
        <f t="array" aca="1" ref="BH411" ca="1">_xlfn.LET(_xlpm.rozsah, $J$3:$J$10001,_xlpm.podminka, (_xlpm.rozsah&gt;E411)*(ISNUMBER(_xlpm.rozsah)),_xlpm.indexy, IF(_xlpm.podminka, ROW(_xlpm.rozsah)-MIN(ROW(_xlpm.rozsah))+1),_xlpm.prvni, MIN(_xlpm.indexy),_xlpm.finalni, IF(_xlpm.prvni=1, 2, _xlpm.prvni),INDEX(_xlpm.rozsah, _xlpm.finalni))</f>
        <v>1300</v>
      </c>
      <c r="BI411" cm="1">
        <f t="array" aca="1" ref="BI411" ca="1">INDEX($J$3:$J$10001,MATCH(BH411,$J$3:$J$10004,0)-1)</f>
        <v>1200</v>
      </c>
      <c r="BJ411">
        <f t="shared" ca="1" si="106"/>
        <v>350</v>
      </c>
      <c r="BK411">
        <f t="shared" ca="1" si="106"/>
        <v>320</v>
      </c>
      <c r="BL411">
        <f t="shared" ca="1" si="117"/>
        <v>30</v>
      </c>
      <c r="BM411">
        <f t="shared" ca="1" si="114"/>
        <v>334.17469122523369</v>
      </c>
    </row>
    <row r="412" spans="1:65" x14ac:dyDescent="0.25">
      <c r="A412" s="64">
        <v>409</v>
      </c>
      <c r="B412" s="64">
        <v>34</v>
      </c>
      <c r="C412" s="64">
        <v>43</v>
      </c>
      <c r="D412" s="18">
        <v>409</v>
      </c>
      <c r="E412" s="21">
        <f t="shared" ca="1" si="107"/>
        <v>1222.0426387353755</v>
      </c>
      <c r="F412" s="22">
        <f t="shared" ca="1" si="108"/>
        <v>140.44350039686344</v>
      </c>
      <c r="G412" s="23">
        <v>409</v>
      </c>
      <c r="H412" s="24">
        <f t="shared" ca="1" si="109"/>
        <v>1220.710748</v>
      </c>
      <c r="I412" s="25">
        <f t="shared" ca="1" si="110"/>
        <v>140.27168649200001</v>
      </c>
      <c r="J412" s="155"/>
      <c r="K412" s="155"/>
      <c r="L412" s="129">
        <f t="shared" si="115"/>
        <v>0</v>
      </c>
      <c r="AX412">
        <f t="shared" ref="AX412:AX475" ca="1" si="118">IF(BD412&lt;0, BE412, AY412)</f>
        <v>326.2132244</v>
      </c>
      <c r="AY412">
        <f t="shared" ca="1" si="111"/>
        <v>326.2132244</v>
      </c>
      <c r="AZ412" cm="1">
        <f t="array" aca="1" ref="AZ412" ca="1">_xlfn.LET(_xlpm.rozsah, $J$3:$J$10001,_xlpm.podminka, (_xlpm.rozsah&gt;H412)*(ISNUMBER(_xlpm.rozsah)),_xlpm.indexy, IF(_xlpm.podminka, ROW(_xlpm.rozsah)-MIN(ROW(_xlpm.rozsah))+1),_xlpm.prvni, MIN(_xlpm.indexy),_xlpm.finalni, IF(_xlpm.prvni=1, 2, _xlpm.prvni),INDEX(_xlpm.rozsah, _xlpm.finalni))</f>
        <v>1300</v>
      </c>
      <c r="BA412" cm="1">
        <f t="array" aca="1" ref="BA412" ca="1">INDEX($J$3:$J$10001,MATCH(AZ412,$J$3:$J$10004,0)-1)</f>
        <v>1200</v>
      </c>
      <c r="BB412">
        <f t="shared" ca="1" si="105"/>
        <v>350</v>
      </c>
      <c r="BC412">
        <f t="shared" ca="1" si="105"/>
        <v>320</v>
      </c>
      <c r="BD412">
        <f t="shared" ref="BD412:BD475" ca="1" si="119">BB412-BC412</f>
        <v>30</v>
      </c>
      <c r="BE412">
        <f t="shared" ca="1" si="112"/>
        <v>343.7867756</v>
      </c>
      <c r="BF412">
        <f t="shared" ca="1" si="116"/>
        <v>326.61279162061265</v>
      </c>
      <c r="BG412">
        <f t="shared" ca="1" si="113"/>
        <v>326.61279162061265</v>
      </c>
      <c r="BH412" cm="1">
        <f t="array" aca="1" ref="BH412" ca="1">_xlfn.LET(_xlpm.rozsah, $J$3:$J$10001,_xlpm.podminka, (_xlpm.rozsah&gt;E412)*(ISNUMBER(_xlpm.rozsah)),_xlpm.indexy, IF(_xlpm.podminka, ROW(_xlpm.rozsah)-MIN(ROW(_xlpm.rozsah))+1),_xlpm.prvni, MIN(_xlpm.indexy),_xlpm.finalni, IF(_xlpm.prvni=1, 2, _xlpm.prvni),INDEX(_xlpm.rozsah, _xlpm.finalni))</f>
        <v>1300</v>
      </c>
      <c r="BI412" cm="1">
        <f t="array" aca="1" ref="BI412" ca="1">INDEX($J$3:$J$10001,MATCH(BH412,$J$3:$J$10004,0)-1)</f>
        <v>1200</v>
      </c>
      <c r="BJ412">
        <f t="shared" ca="1" si="106"/>
        <v>350</v>
      </c>
      <c r="BK412">
        <f t="shared" ca="1" si="106"/>
        <v>320</v>
      </c>
      <c r="BL412">
        <f t="shared" ca="1" si="117"/>
        <v>30</v>
      </c>
      <c r="BM412">
        <f t="shared" ca="1" si="114"/>
        <v>343.38720837938735</v>
      </c>
    </row>
    <row r="413" spans="1:65" x14ac:dyDescent="0.25">
      <c r="A413" s="64">
        <v>410</v>
      </c>
      <c r="B413" s="64">
        <v>68</v>
      </c>
      <c r="C413" s="64">
        <v>83</v>
      </c>
      <c r="D413" s="18">
        <v>410</v>
      </c>
      <c r="E413" s="21">
        <f t="shared" ca="1" si="107"/>
        <v>1744.085277470751</v>
      </c>
      <c r="F413" s="22">
        <f t="shared" ca="1" si="108"/>
        <v>284.27956734887704</v>
      </c>
      <c r="G413" s="28">
        <v>410</v>
      </c>
      <c r="H413" s="24">
        <f t="shared" ca="1" si="109"/>
        <v>1741.4214959999999</v>
      </c>
      <c r="I413" s="25">
        <f t="shared" ca="1" si="110"/>
        <v>284.65542691440004</v>
      </c>
      <c r="J413" s="155"/>
      <c r="K413" s="155"/>
      <c r="L413" s="129">
        <f t="shared" si="115"/>
        <v>0</v>
      </c>
      <c r="AX413">
        <f t="shared" ca="1" si="118"/>
        <v>342.95834568000004</v>
      </c>
      <c r="AY413">
        <f t="shared" ca="1" si="111"/>
        <v>340.04165431999996</v>
      </c>
      <c r="AZ413" cm="1">
        <f t="array" aca="1" ref="AZ413" ca="1">_xlfn.LET(_xlpm.rozsah, $J$3:$J$10001,_xlpm.podminka, (_xlpm.rozsah&gt;H413)*(ISNUMBER(_xlpm.rozsah)),_xlpm.indexy, IF(_xlpm.podminka, ROW(_xlpm.rozsah)-MIN(ROW(_xlpm.rozsah))+1),_xlpm.prvni, MIN(_xlpm.indexy),_xlpm.finalni, IF(_xlpm.prvni=1, 2, _xlpm.prvni),INDEX(_xlpm.rozsah, _xlpm.finalni))</f>
        <v>1800</v>
      </c>
      <c r="BA413" cm="1">
        <f t="array" aca="1" ref="BA413" ca="1">INDEX($J$3:$J$10001,MATCH(AZ413,$J$3:$J$10004,0)-1)</f>
        <v>1700</v>
      </c>
      <c r="BB413">
        <f t="shared" ca="1" si="105"/>
        <v>333</v>
      </c>
      <c r="BC413">
        <f t="shared" ca="1" si="105"/>
        <v>350</v>
      </c>
      <c r="BD413">
        <f t="shared" ca="1" si="119"/>
        <v>-17</v>
      </c>
      <c r="BE413">
        <f t="shared" ca="1" si="112"/>
        <v>342.95834568000004</v>
      </c>
      <c r="BF413">
        <f t="shared" ca="1" si="116"/>
        <v>342.50550282997233</v>
      </c>
      <c r="BG413">
        <f t="shared" ca="1" si="113"/>
        <v>340.49449717002767</v>
      </c>
      <c r="BH413" cm="1">
        <f t="array" aca="1" ref="BH413" ca="1">_xlfn.LET(_xlpm.rozsah, $J$3:$J$10001,_xlpm.podminka, (_xlpm.rozsah&gt;E413)*(ISNUMBER(_xlpm.rozsah)),_xlpm.indexy, IF(_xlpm.podminka, ROW(_xlpm.rozsah)-MIN(ROW(_xlpm.rozsah))+1),_xlpm.prvni, MIN(_xlpm.indexy),_xlpm.finalni, IF(_xlpm.prvni=1, 2, _xlpm.prvni),INDEX(_xlpm.rozsah, _xlpm.finalni))</f>
        <v>1800</v>
      </c>
      <c r="BI413" cm="1">
        <f t="array" aca="1" ref="BI413" ca="1">INDEX($J$3:$J$10001,MATCH(BH413,$J$3:$J$10004,0)-1)</f>
        <v>1700</v>
      </c>
      <c r="BJ413">
        <f t="shared" ca="1" si="106"/>
        <v>333</v>
      </c>
      <c r="BK413">
        <f t="shared" ca="1" si="106"/>
        <v>350</v>
      </c>
      <c r="BL413">
        <f t="shared" ca="1" si="117"/>
        <v>-17</v>
      </c>
      <c r="BM413">
        <f t="shared" ca="1" si="114"/>
        <v>342.50550282997233</v>
      </c>
    </row>
    <row r="414" spans="1:65" x14ac:dyDescent="0.25">
      <c r="A414" s="64">
        <v>411</v>
      </c>
      <c r="B414" s="64">
        <v>102</v>
      </c>
      <c r="C414" s="64">
        <v>48</v>
      </c>
      <c r="D414" s="18">
        <v>411</v>
      </c>
      <c r="E414" s="21">
        <f t="shared" ca="1" si="107"/>
        <v>2266.1279162061264</v>
      </c>
      <c r="F414" s="22">
        <f t="shared" ca="1" si="108"/>
        <v>96.96809014368857</v>
      </c>
      <c r="G414" s="23">
        <v>411</v>
      </c>
      <c r="H414" s="24">
        <f t="shared" ca="1" si="109"/>
        <v>2262.1322439999999</v>
      </c>
      <c r="I414" s="25">
        <f t="shared" ca="1" si="110"/>
        <v>98.214739872000024</v>
      </c>
      <c r="J414" s="155"/>
      <c r="K414" s="155"/>
      <c r="L414" s="129">
        <f t="shared" si="115"/>
        <v>0</v>
      </c>
      <c r="AX414">
        <f t="shared" ca="1" si="118"/>
        <v>204.61404140000008</v>
      </c>
      <c r="AY414">
        <f t="shared" ca="1" si="111"/>
        <v>220.38595859999992</v>
      </c>
      <c r="AZ414" cm="1">
        <f t="array" aca="1" ref="AZ414" ca="1">_xlfn.LET(_xlpm.rozsah, $J$3:$J$10001,_xlpm.podminka, (_xlpm.rozsah&gt;H414)*(ISNUMBER(_xlpm.rozsah)),_xlpm.indexy, IF(_xlpm.podminka, ROW(_xlpm.rozsah)-MIN(ROW(_xlpm.rozsah))+1),_xlpm.prvni, MIN(_xlpm.indexy),_xlpm.finalni, IF(_xlpm.prvni=1, 2, _xlpm.prvni),INDEX(_xlpm.rozsah, _xlpm.finalni))</f>
        <v>2300</v>
      </c>
      <c r="BA414" cm="1">
        <f t="array" aca="1" ref="BA414" ca="1">INDEX($J$3:$J$10001,MATCH(AZ414,$J$3:$J$10004,0)-1)</f>
        <v>2200</v>
      </c>
      <c r="BB414">
        <f t="shared" ca="1" si="105"/>
        <v>180</v>
      </c>
      <c r="BC414">
        <f t="shared" ca="1" si="105"/>
        <v>245</v>
      </c>
      <c r="BD414">
        <f t="shared" ca="1" si="119"/>
        <v>-65</v>
      </c>
      <c r="BE414">
        <f t="shared" ca="1" si="112"/>
        <v>204.61404140000008</v>
      </c>
      <c r="BF414">
        <f t="shared" ca="1" si="116"/>
        <v>202.01685446601783</v>
      </c>
      <c r="BG414">
        <f t="shared" ca="1" si="113"/>
        <v>222.98314553398217</v>
      </c>
      <c r="BH414" cm="1">
        <f t="array" aca="1" ref="BH414" ca="1">_xlfn.LET(_xlpm.rozsah, $J$3:$J$10001,_xlpm.podminka, (_xlpm.rozsah&gt;E414)*(ISNUMBER(_xlpm.rozsah)),_xlpm.indexy, IF(_xlpm.podminka, ROW(_xlpm.rozsah)-MIN(ROW(_xlpm.rozsah))+1),_xlpm.prvni, MIN(_xlpm.indexy),_xlpm.finalni, IF(_xlpm.prvni=1, 2, _xlpm.prvni),INDEX(_xlpm.rozsah, _xlpm.finalni))</f>
        <v>2300</v>
      </c>
      <c r="BI414" cm="1">
        <f t="array" aca="1" ref="BI414" ca="1">INDEX($J$3:$J$10001,MATCH(BH414,$J$3:$J$10004,0)-1)</f>
        <v>2200</v>
      </c>
      <c r="BJ414">
        <f t="shared" ca="1" si="106"/>
        <v>180</v>
      </c>
      <c r="BK414">
        <f t="shared" ca="1" si="106"/>
        <v>245</v>
      </c>
      <c r="BL414">
        <f t="shared" ca="1" si="117"/>
        <v>-65</v>
      </c>
      <c r="BM414">
        <f t="shared" ca="1" si="114"/>
        <v>202.01685446601783</v>
      </c>
    </row>
    <row r="415" spans="1:65" x14ac:dyDescent="0.25">
      <c r="A415" s="64">
        <v>412</v>
      </c>
      <c r="B415" s="64">
        <v>62</v>
      </c>
      <c r="C415" s="64">
        <v>0</v>
      </c>
      <c r="D415" s="18">
        <v>412</v>
      </c>
      <c r="E415" s="21">
        <f t="shared" ca="1" si="107"/>
        <v>1651.960105929214</v>
      </c>
      <c r="F415" s="22">
        <f t="shared" ca="1" si="108"/>
        <v>0</v>
      </c>
      <c r="G415" s="28">
        <v>412</v>
      </c>
      <c r="H415" s="24">
        <f t="shared" ca="1" si="109"/>
        <v>1649.5313639999999</v>
      </c>
      <c r="I415" s="25">
        <f t="shared" ca="1" si="110"/>
        <v>0</v>
      </c>
      <c r="J415" s="155"/>
      <c r="K415" s="155"/>
      <c r="L415" s="129">
        <f t="shared" si="115"/>
        <v>0</v>
      </c>
      <c r="AX415">
        <f t="shared" ca="1" si="118"/>
        <v>354.03749088000001</v>
      </c>
      <c r="AY415">
        <f t="shared" ca="1" si="111"/>
        <v>353.96250911999999</v>
      </c>
      <c r="AZ415" cm="1">
        <f t="array" aca="1" ref="AZ415" ca="1">_xlfn.LET(_xlpm.rozsah, $J$3:$J$10001,_xlpm.podminka, (_xlpm.rozsah&gt;H415)*(ISNUMBER(_xlpm.rozsah)),_xlpm.indexy, IF(_xlpm.podminka, ROW(_xlpm.rozsah)-MIN(ROW(_xlpm.rozsah))+1),_xlpm.prvni, MIN(_xlpm.indexy),_xlpm.finalni, IF(_xlpm.prvni=1, 2, _xlpm.prvni),INDEX(_xlpm.rozsah, _xlpm.finalni))</f>
        <v>1700</v>
      </c>
      <c r="BA415" cm="1">
        <f t="array" aca="1" ref="BA415" ca="1">INDEX($J$3:$J$10001,MATCH(AZ415,$J$3:$J$10004,0)-1)</f>
        <v>1600</v>
      </c>
      <c r="BB415">
        <f t="shared" ca="1" si="105"/>
        <v>350</v>
      </c>
      <c r="BC415">
        <f t="shared" ca="1" si="105"/>
        <v>358</v>
      </c>
      <c r="BD415">
        <f t="shared" ca="1" si="119"/>
        <v>-8</v>
      </c>
      <c r="BE415">
        <f t="shared" ca="1" si="112"/>
        <v>354.03749088000001</v>
      </c>
      <c r="BF415">
        <f t="shared" ca="1" si="116"/>
        <v>353.84319152566286</v>
      </c>
      <c r="BG415">
        <f t="shared" ca="1" si="113"/>
        <v>354.15680847433714</v>
      </c>
      <c r="BH415" cm="1">
        <f t="array" aca="1" ref="BH415" ca="1">_xlfn.LET(_xlpm.rozsah, $J$3:$J$10001,_xlpm.podminka, (_xlpm.rozsah&gt;E415)*(ISNUMBER(_xlpm.rozsah)),_xlpm.indexy, IF(_xlpm.podminka, ROW(_xlpm.rozsah)-MIN(ROW(_xlpm.rozsah))+1),_xlpm.prvni, MIN(_xlpm.indexy),_xlpm.finalni, IF(_xlpm.prvni=1, 2, _xlpm.prvni),INDEX(_xlpm.rozsah, _xlpm.finalni))</f>
        <v>1700</v>
      </c>
      <c r="BI415" cm="1">
        <f t="array" aca="1" ref="BI415" ca="1">INDEX($J$3:$J$10001,MATCH(BH415,$J$3:$J$10004,0)-1)</f>
        <v>1600</v>
      </c>
      <c r="BJ415">
        <f t="shared" ca="1" si="106"/>
        <v>350</v>
      </c>
      <c r="BK415">
        <f t="shared" ca="1" si="106"/>
        <v>358</v>
      </c>
      <c r="BL415">
        <f t="shared" ca="1" si="117"/>
        <v>-8</v>
      </c>
      <c r="BM415">
        <f t="shared" ca="1" si="114"/>
        <v>353.84319152566286</v>
      </c>
    </row>
    <row r="416" spans="1:65" x14ac:dyDescent="0.25">
      <c r="A416" s="64">
        <v>413</v>
      </c>
      <c r="B416" s="64">
        <v>41</v>
      </c>
      <c r="C416" s="64">
        <v>39</v>
      </c>
      <c r="D416" s="18">
        <v>413</v>
      </c>
      <c r="E416" s="21">
        <f t="shared" ca="1" si="107"/>
        <v>1329.522005533835</v>
      </c>
      <c r="F416" s="22">
        <f t="shared" ca="1" si="108"/>
        <v>137.65135821581956</v>
      </c>
      <c r="G416" s="23">
        <v>413</v>
      </c>
      <c r="H416" s="24">
        <f t="shared" ca="1" si="109"/>
        <v>1327.915902</v>
      </c>
      <c r="I416" s="25">
        <f t="shared" ca="1" si="110"/>
        <v>137.58872017799999</v>
      </c>
      <c r="J416" s="155"/>
      <c r="K416" s="155"/>
      <c r="L416" s="129">
        <f t="shared" si="115"/>
        <v>0</v>
      </c>
      <c r="AX416">
        <f t="shared" ca="1" si="118"/>
        <v>352.79159019999997</v>
      </c>
      <c r="AY416">
        <f t="shared" ca="1" si="111"/>
        <v>352.79159019999997</v>
      </c>
      <c r="AZ416" cm="1">
        <f t="array" aca="1" ref="AZ416" ca="1">_xlfn.LET(_xlpm.rozsah, $J$3:$J$10001,_xlpm.podminka, (_xlpm.rozsah&gt;H416)*(ISNUMBER(_xlpm.rozsah)),_xlpm.indexy, IF(_xlpm.podminka, ROW(_xlpm.rozsah)-MIN(ROW(_xlpm.rozsah))+1),_xlpm.prvni, MIN(_xlpm.indexy),_xlpm.finalni, IF(_xlpm.prvni=1, 2, _xlpm.prvni),INDEX(_xlpm.rozsah, _xlpm.finalni))</f>
        <v>1400</v>
      </c>
      <c r="BA416" cm="1">
        <f t="array" aca="1" ref="BA416" ca="1">INDEX($J$3:$J$10001,MATCH(AZ416,$J$3:$J$10004,0)-1)</f>
        <v>1300</v>
      </c>
      <c r="BB416">
        <f t="shared" ca="1" si="105"/>
        <v>360</v>
      </c>
      <c r="BC416">
        <f t="shared" ca="1" si="105"/>
        <v>350</v>
      </c>
      <c r="BD416">
        <f t="shared" ca="1" si="119"/>
        <v>10</v>
      </c>
      <c r="BE416">
        <f t="shared" ca="1" si="112"/>
        <v>357.20840980000003</v>
      </c>
      <c r="BF416">
        <f t="shared" ca="1" si="116"/>
        <v>352.95220055338348</v>
      </c>
      <c r="BG416">
        <f t="shared" ca="1" si="113"/>
        <v>352.95220055338348</v>
      </c>
      <c r="BH416" cm="1">
        <f t="array" aca="1" ref="BH416" ca="1">_xlfn.LET(_xlpm.rozsah, $J$3:$J$10001,_xlpm.podminka, (_xlpm.rozsah&gt;E416)*(ISNUMBER(_xlpm.rozsah)),_xlpm.indexy, IF(_xlpm.podminka, ROW(_xlpm.rozsah)-MIN(ROW(_xlpm.rozsah))+1),_xlpm.prvni, MIN(_xlpm.indexy),_xlpm.finalni, IF(_xlpm.prvni=1, 2, _xlpm.prvni),INDEX(_xlpm.rozsah, _xlpm.finalni))</f>
        <v>1400</v>
      </c>
      <c r="BI416" cm="1">
        <f t="array" aca="1" ref="BI416" ca="1">INDEX($J$3:$J$10001,MATCH(BH416,$J$3:$J$10004,0)-1)</f>
        <v>1300</v>
      </c>
      <c r="BJ416">
        <f t="shared" ca="1" si="106"/>
        <v>360</v>
      </c>
      <c r="BK416">
        <f t="shared" ca="1" si="106"/>
        <v>350</v>
      </c>
      <c r="BL416">
        <f t="shared" ca="1" si="117"/>
        <v>10</v>
      </c>
      <c r="BM416">
        <f t="shared" ca="1" si="114"/>
        <v>357.04779944661652</v>
      </c>
    </row>
    <row r="417" spans="1:65" x14ac:dyDescent="0.25">
      <c r="A417" s="64">
        <v>414</v>
      </c>
      <c r="B417" s="64">
        <v>71</v>
      </c>
      <c r="C417" s="64">
        <v>86</v>
      </c>
      <c r="D417" s="18">
        <v>414</v>
      </c>
      <c r="E417" s="21">
        <f t="shared" ca="1" si="107"/>
        <v>1790.1478632415192</v>
      </c>
      <c r="F417" s="22">
        <f t="shared" ca="1" si="108"/>
        <v>287.8203823940899</v>
      </c>
      <c r="G417" s="28">
        <v>414</v>
      </c>
      <c r="H417" s="24">
        <f t="shared" ca="1" si="109"/>
        <v>1787.3665619999999</v>
      </c>
      <c r="I417" s="25">
        <f t="shared" ca="1" si="110"/>
        <v>288.22700863559999</v>
      </c>
      <c r="J417" s="155"/>
      <c r="K417" s="155"/>
      <c r="L417" s="129">
        <f t="shared" si="115"/>
        <v>0</v>
      </c>
      <c r="AX417">
        <f t="shared" ca="1" si="118"/>
        <v>335.14768445999999</v>
      </c>
      <c r="AY417">
        <f t="shared" ca="1" si="111"/>
        <v>347.85231554000001</v>
      </c>
      <c r="AZ417" cm="1">
        <f t="array" aca="1" ref="AZ417" ca="1">_xlfn.LET(_xlpm.rozsah, $J$3:$J$10001,_xlpm.podminka, (_xlpm.rozsah&gt;H417)*(ISNUMBER(_xlpm.rozsah)),_xlpm.indexy, IF(_xlpm.podminka, ROW(_xlpm.rozsah)-MIN(ROW(_xlpm.rozsah))+1),_xlpm.prvni, MIN(_xlpm.indexy),_xlpm.finalni, IF(_xlpm.prvni=1, 2, _xlpm.prvni),INDEX(_xlpm.rozsah, _xlpm.finalni))</f>
        <v>1800</v>
      </c>
      <c r="BA417" cm="1">
        <f t="array" aca="1" ref="BA417" ca="1">INDEX($J$3:$J$10001,MATCH(AZ417,$J$3:$J$10004,0)-1)</f>
        <v>1700</v>
      </c>
      <c r="BB417">
        <f t="shared" ref="BB417:BC480" ca="1" si="120">IF(ISERROR(MATCH(AZ417,$J$1:$J$10000,0)), 0, INDEX($K$1:$K$10000, MATCH(AZ417,$J$1:$J$10000,0)))</f>
        <v>333</v>
      </c>
      <c r="BC417">
        <f t="shared" ca="1" si="120"/>
        <v>350</v>
      </c>
      <c r="BD417">
        <f t="shared" ca="1" si="119"/>
        <v>-17</v>
      </c>
      <c r="BE417">
        <f t="shared" ca="1" si="112"/>
        <v>335.14768445999999</v>
      </c>
      <c r="BF417">
        <f t="shared" ca="1" si="116"/>
        <v>334.67486324894173</v>
      </c>
      <c r="BG417">
        <f t="shared" ca="1" si="113"/>
        <v>348.32513675105827</v>
      </c>
      <c r="BH417" cm="1">
        <f t="array" aca="1" ref="BH417" ca="1">_xlfn.LET(_xlpm.rozsah, $J$3:$J$10001,_xlpm.podminka, (_xlpm.rozsah&gt;E417)*(ISNUMBER(_xlpm.rozsah)),_xlpm.indexy, IF(_xlpm.podminka, ROW(_xlpm.rozsah)-MIN(ROW(_xlpm.rozsah))+1),_xlpm.prvni, MIN(_xlpm.indexy),_xlpm.finalni, IF(_xlpm.prvni=1, 2, _xlpm.prvni),INDEX(_xlpm.rozsah, _xlpm.finalni))</f>
        <v>1800</v>
      </c>
      <c r="BI417" cm="1">
        <f t="array" aca="1" ref="BI417" ca="1">INDEX($J$3:$J$10001,MATCH(BH417,$J$3:$J$10004,0)-1)</f>
        <v>1700</v>
      </c>
      <c r="BJ417">
        <f t="shared" ca="1" si="106"/>
        <v>333</v>
      </c>
      <c r="BK417">
        <f t="shared" ca="1" si="106"/>
        <v>350</v>
      </c>
      <c r="BL417">
        <f t="shared" ca="1" si="117"/>
        <v>-17</v>
      </c>
      <c r="BM417">
        <f t="shared" ca="1" si="114"/>
        <v>334.67486324894173</v>
      </c>
    </row>
    <row r="418" spans="1:65" x14ac:dyDescent="0.25">
      <c r="A418" s="64">
        <v>415</v>
      </c>
      <c r="B418" s="64">
        <v>91</v>
      </c>
      <c r="C418" s="64">
        <v>52</v>
      </c>
      <c r="D418" s="18">
        <v>415</v>
      </c>
      <c r="E418" s="21">
        <f t="shared" ca="1" si="107"/>
        <v>2097.2317683799756</v>
      </c>
      <c r="F418" s="22">
        <f t="shared" ca="1" si="108"/>
        <v>145.88789608848253</v>
      </c>
      <c r="G418" s="23">
        <v>415</v>
      </c>
      <c r="H418" s="24">
        <f t="shared" ca="1" si="109"/>
        <v>2093.6670020000001</v>
      </c>
      <c r="I418" s="25">
        <f t="shared" ca="1" si="110"/>
        <v>146.25863179199999</v>
      </c>
      <c r="J418" s="155"/>
      <c r="K418" s="155"/>
      <c r="L418" s="129">
        <f t="shared" si="115"/>
        <v>0</v>
      </c>
      <c r="AX418">
        <f t="shared" ca="1" si="118"/>
        <v>281.26659959999995</v>
      </c>
      <c r="AY418">
        <f t="shared" ca="1" si="111"/>
        <v>298.73340040000005</v>
      </c>
      <c r="AZ418" cm="1">
        <f t="array" aca="1" ref="AZ418" ca="1">_xlfn.LET(_xlpm.rozsah, $J$3:$J$10001,_xlpm.podminka, (_xlpm.rozsah&gt;H418)*(ISNUMBER(_xlpm.rozsah)),_xlpm.indexy, IF(_xlpm.podminka, ROW(_xlpm.rozsah)-MIN(ROW(_xlpm.rozsah))+1),_xlpm.prvni, MIN(_xlpm.indexy),_xlpm.finalni, IF(_xlpm.prvni=1, 2, _xlpm.prvni),INDEX(_xlpm.rozsah, _xlpm.finalni))</f>
        <v>2100</v>
      </c>
      <c r="BA418" cm="1">
        <f t="array" aca="1" ref="BA418" ca="1">INDEX($J$3:$J$10001,MATCH(AZ418,$J$3:$J$10004,0)-1)</f>
        <v>2000</v>
      </c>
      <c r="BB418">
        <f t="shared" ca="1" si="120"/>
        <v>280</v>
      </c>
      <c r="BC418">
        <f t="shared" ca="1" si="120"/>
        <v>300</v>
      </c>
      <c r="BD418">
        <f t="shared" ca="1" si="119"/>
        <v>-20</v>
      </c>
      <c r="BE418">
        <f t="shared" ca="1" si="112"/>
        <v>281.26659959999995</v>
      </c>
      <c r="BF418">
        <f t="shared" ca="1" si="116"/>
        <v>280.55364632400489</v>
      </c>
      <c r="BG418">
        <f t="shared" ca="1" si="113"/>
        <v>299.44635367599511</v>
      </c>
      <c r="BH418" cm="1">
        <f t="array" aca="1" ref="BH418" ca="1">_xlfn.LET(_xlpm.rozsah, $J$3:$J$10001,_xlpm.podminka, (_xlpm.rozsah&gt;E418)*(ISNUMBER(_xlpm.rozsah)),_xlpm.indexy, IF(_xlpm.podminka, ROW(_xlpm.rozsah)-MIN(ROW(_xlpm.rozsah))+1),_xlpm.prvni, MIN(_xlpm.indexy),_xlpm.finalni, IF(_xlpm.prvni=1, 2, _xlpm.prvni),INDEX(_xlpm.rozsah, _xlpm.finalni))</f>
        <v>2100</v>
      </c>
      <c r="BI418" cm="1">
        <f t="array" aca="1" ref="BI418" ca="1">INDEX($J$3:$J$10001,MATCH(BH418,$J$3:$J$10004,0)-1)</f>
        <v>2000</v>
      </c>
      <c r="BJ418">
        <f t="shared" ca="1" si="106"/>
        <v>280</v>
      </c>
      <c r="BK418">
        <f t="shared" ca="1" si="106"/>
        <v>300</v>
      </c>
      <c r="BL418">
        <f t="shared" ca="1" si="117"/>
        <v>-20</v>
      </c>
      <c r="BM418">
        <f t="shared" ca="1" si="114"/>
        <v>280.55364632400489</v>
      </c>
    </row>
    <row r="419" spans="1:65" x14ac:dyDescent="0.25">
      <c r="A419" s="64">
        <v>416</v>
      </c>
      <c r="B419" s="64">
        <v>89</v>
      </c>
      <c r="C419" s="64">
        <v>55</v>
      </c>
      <c r="D419" s="18">
        <v>416</v>
      </c>
      <c r="E419" s="21">
        <f t="shared" ca="1" si="107"/>
        <v>2066.52337786613</v>
      </c>
      <c r="F419" s="22">
        <f t="shared" ca="1" si="108"/>
        <v>157.68242843472569</v>
      </c>
      <c r="G419" s="28">
        <v>416</v>
      </c>
      <c r="H419" s="24">
        <f t="shared" ca="1" si="109"/>
        <v>2063.0369579999997</v>
      </c>
      <c r="I419" s="25">
        <f t="shared" ca="1" si="110"/>
        <v>158.06593462000004</v>
      </c>
      <c r="J419" s="155"/>
      <c r="K419" s="155"/>
      <c r="L419" s="129">
        <f t="shared" si="115"/>
        <v>0</v>
      </c>
      <c r="AX419">
        <f t="shared" ca="1" si="118"/>
        <v>287.39260840000009</v>
      </c>
      <c r="AY419">
        <f t="shared" ca="1" si="111"/>
        <v>292.60739159999991</v>
      </c>
      <c r="AZ419" cm="1">
        <f t="array" aca="1" ref="AZ419" ca="1">_xlfn.LET(_xlpm.rozsah, $J$3:$J$10001,_xlpm.podminka, (_xlpm.rozsah&gt;H419)*(ISNUMBER(_xlpm.rozsah)),_xlpm.indexy, IF(_xlpm.podminka, ROW(_xlpm.rozsah)-MIN(ROW(_xlpm.rozsah))+1),_xlpm.prvni, MIN(_xlpm.indexy),_xlpm.finalni, IF(_xlpm.prvni=1, 2, _xlpm.prvni),INDEX(_xlpm.rozsah, _xlpm.finalni))</f>
        <v>2100</v>
      </c>
      <c r="BA419" cm="1">
        <f t="array" aca="1" ref="BA419" ca="1">INDEX($J$3:$J$10001,MATCH(AZ419,$J$3:$J$10004,0)-1)</f>
        <v>2000</v>
      </c>
      <c r="BB419">
        <f t="shared" ca="1" si="120"/>
        <v>280</v>
      </c>
      <c r="BC419">
        <f t="shared" ca="1" si="120"/>
        <v>300</v>
      </c>
      <c r="BD419">
        <f t="shared" ca="1" si="119"/>
        <v>-20</v>
      </c>
      <c r="BE419">
        <f t="shared" ca="1" si="112"/>
        <v>287.39260840000009</v>
      </c>
      <c r="BF419">
        <f t="shared" ca="1" si="116"/>
        <v>286.69532442677399</v>
      </c>
      <c r="BG419">
        <f t="shared" ca="1" si="113"/>
        <v>293.30467557322601</v>
      </c>
      <c r="BH419" cm="1">
        <f t="array" aca="1" ref="BH419" ca="1">_xlfn.LET(_xlpm.rozsah, $J$3:$J$10001,_xlpm.podminka, (_xlpm.rozsah&gt;E419)*(ISNUMBER(_xlpm.rozsah)),_xlpm.indexy, IF(_xlpm.podminka, ROW(_xlpm.rozsah)-MIN(ROW(_xlpm.rozsah))+1),_xlpm.prvni, MIN(_xlpm.indexy),_xlpm.finalni, IF(_xlpm.prvni=1, 2, _xlpm.prvni),INDEX(_xlpm.rozsah, _xlpm.finalni))</f>
        <v>2100</v>
      </c>
      <c r="BI419" cm="1">
        <f t="array" aca="1" ref="BI419" ca="1">INDEX($J$3:$J$10001,MATCH(BH419,$J$3:$J$10004,0)-1)</f>
        <v>2000</v>
      </c>
      <c r="BJ419">
        <f t="shared" ca="1" si="106"/>
        <v>280</v>
      </c>
      <c r="BK419">
        <f t="shared" ca="1" si="106"/>
        <v>300</v>
      </c>
      <c r="BL419">
        <f t="shared" ca="1" si="117"/>
        <v>-20</v>
      </c>
      <c r="BM419">
        <f t="shared" ca="1" si="114"/>
        <v>286.69532442677399</v>
      </c>
    </row>
    <row r="420" spans="1:65" x14ac:dyDescent="0.25">
      <c r="A420" s="64">
        <v>417</v>
      </c>
      <c r="B420" s="64">
        <v>89</v>
      </c>
      <c r="C420" s="64">
        <v>56</v>
      </c>
      <c r="D420" s="18">
        <v>417</v>
      </c>
      <c r="E420" s="21">
        <f t="shared" ca="1" si="107"/>
        <v>2066.52337786613</v>
      </c>
      <c r="F420" s="22">
        <f t="shared" ca="1" si="108"/>
        <v>160.54938167899343</v>
      </c>
      <c r="G420" s="23">
        <v>417</v>
      </c>
      <c r="H420" s="24">
        <f t="shared" ca="1" si="109"/>
        <v>2063.0369579999997</v>
      </c>
      <c r="I420" s="25">
        <f t="shared" ca="1" si="110"/>
        <v>160.93986070400007</v>
      </c>
      <c r="J420" s="155"/>
      <c r="K420" s="155"/>
      <c r="L420" s="129">
        <f t="shared" si="115"/>
        <v>0</v>
      </c>
      <c r="AX420">
        <f t="shared" ca="1" si="118"/>
        <v>287.39260840000009</v>
      </c>
      <c r="AY420">
        <f t="shared" ca="1" si="111"/>
        <v>292.60739159999991</v>
      </c>
      <c r="AZ420" cm="1">
        <f t="array" aca="1" ref="AZ420" ca="1">_xlfn.LET(_xlpm.rozsah, $J$3:$J$10001,_xlpm.podminka, (_xlpm.rozsah&gt;H420)*(ISNUMBER(_xlpm.rozsah)),_xlpm.indexy, IF(_xlpm.podminka, ROW(_xlpm.rozsah)-MIN(ROW(_xlpm.rozsah))+1),_xlpm.prvni, MIN(_xlpm.indexy),_xlpm.finalni, IF(_xlpm.prvni=1, 2, _xlpm.prvni),INDEX(_xlpm.rozsah, _xlpm.finalni))</f>
        <v>2100</v>
      </c>
      <c r="BA420" cm="1">
        <f t="array" aca="1" ref="BA420" ca="1">INDEX($J$3:$J$10001,MATCH(AZ420,$J$3:$J$10004,0)-1)</f>
        <v>2000</v>
      </c>
      <c r="BB420">
        <f t="shared" ca="1" si="120"/>
        <v>280</v>
      </c>
      <c r="BC420">
        <f t="shared" ca="1" si="120"/>
        <v>300</v>
      </c>
      <c r="BD420">
        <f t="shared" ca="1" si="119"/>
        <v>-20</v>
      </c>
      <c r="BE420">
        <f t="shared" ca="1" si="112"/>
        <v>287.39260840000009</v>
      </c>
      <c r="BF420">
        <f t="shared" ca="1" si="116"/>
        <v>286.69532442677399</v>
      </c>
      <c r="BG420">
        <f t="shared" ca="1" si="113"/>
        <v>293.30467557322601</v>
      </c>
      <c r="BH420" cm="1">
        <f t="array" aca="1" ref="BH420" ca="1">_xlfn.LET(_xlpm.rozsah, $J$3:$J$10001,_xlpm.podminka, (_xlpm.rozsah&gt;E420)*(ISNUMBER(_xlpm.rozsah)),_xlpm.indexy, IF(_xlpm.podminka, ROW(_xlpm.rozsah)-MIN(ROW(_xlpm.rozsah))+1),_xlpm.prvni, MIN(_xlpm.indexy),_xlpm.finalni, IF(_xlpm.prvni=1, 2, _xlpm.prvni),INDEX(_xlpm.rozsah, _xlpm.finalni))</f>
        <v>2100</v>
      </c>
      <c r="BI420" cm="1">
        <f t="array" aca="1" ref="BI420" ca="1">INDEX($J$3:$J$10001,MATCH(BH420,$J$3:$J$10004,0)-1)</f>
        <v>2000</v>
      </c>
      <c r="BJ420">
        <f t="shared" ca="1" si="106"/>
        <v>280</v>
      </c>
      <c r="BK420">
        <f t="shared" ca="1" si="106"/>
        <v>300</v>
      </c>
      <c r="BL420">
        <f t="shared" ca="1" si="117"/>
        <v>-20</v>
      </c>
      <c r="BM420">
        <f t="shared" ca="1" si="114"/>
        <v>286.69532442677399</v>
      </c>
    </row>
    <row r="421" spans="1:65" x14ac:dyDescent="0.25">
      <c r="A421" s="64">
        <v>418</v>
      </c>
      <c r="B421" s="64">
        <v>88</v>
      </c>
      <c r="C421" s="64">
        <v>58</v>
      </c>
      <c r="D421" s="18">
        <v>418</v>
      </c>
      <c r="E421" s="21">
        <f t="shared" ca="1" si="107"/>
        <v>2051.1691826092074</v>
      </c>
      <c r="F421" s="22">
        <f t="shared" ca="1" si="108"/>
        <v>168.06437481733195</v>
      </c>
      <c r="G421" s="28">
        <v>418</v>
      </c>
      <c r="H421" s="24">
        <f t="shared" ca="1" si="109"/>
        <v>2047.7219359999999</v>
      </c>
      <c r="I421" s="25">
        <f t="shared" ca="1" si="110"/>
        <v>168.46425542400004</v>
      </c>
      <c r="J421" s="155"/>
      <c r="K421" s="155"/>
      <c r="L421" s="129">
        <f t="shared" si="115"/>
        <v>0</v>
      </c>
      <c r="AX421">
        <f t="shared" ca="1" si="118"/>
        <v>290.45561280000004</v>
      </c>
      <c r="AY421">
        <f t="shared" ca="1" si="111"/>
        <v>289.54438719999996</v>
      </c>
      <c r="AZ421" cm="1">
        <f t="array" aca="1" ref="AZ421" ca="1">_xlfn.LET(_xlpm.rozsah, $J$3:$J$10001,_xlpm.podminka, (_xlpm.rozsah&gt;H421)*(ISNUMBER(_xlpm.rozsah)),_xlpm.indexy, IF(_xlpm.podminka, ROW(_xlpm.rozsah)-MIN(ROW(_xlpm.rozsah))+1),_xlpm.prvni, MIN(_xlpm.indexy),_xlpm.finalni, IF(_xlpm.prvni=1, 2, _xlpm.prvni),INDEX(_xlpm.rozsah, _xlpm.finalni))</f>
        <v>2100</v>
      </c>
      <c r="BA421" cm="1">
        <f t="array" aca="1" ref="BA421" ca="1">INDEX($J$3:$J$10001,MATCH(AZ421,$J$3:$J$10004,0)-1)</f>
        <v>2000</v>
      </c>
      <c r="BB421">
        <f t="shared" ca="1" si="120"/>
        <v>280</v>
      </c>
      <c r="BC421">
        <f t="shared" ca="1" si="120"/>
        <v>300</v>
      </c>
      <c r="BD421">
        <f t="shared" ca="1" si="119"/>
        <v>-20</v>
      </c>
      <c r="BE421">
        <f t="shared" ca="1" si="112"/>
        <v>290.45561280000004</v>
      </c>
      <c r="BF421">
        <f t="shared" ca="1" si="116"/>
        <v>289.76616347815855</v>
      </c>
      <c r="BG421">
        <f t="shared" ca="1" si="113"/>
        <v>290.23383652184145</v>
      </c>
      <c r="BH421" cm="1">
        <f t="array" aca="1" ref="BH421" ca="1">_xlfn.LET(_xlpm.rozsah, $J$3:$J$10001,_xlpm.podminka, (_xlpm.rozsah&gt;E421)*(ISNUMBER(_xlpm.rozsah)),_xlpm.indexy, IF(_xlpm.podminka, ROW(_xlpm.rozsah)-MIN(ROW(_xlpm.rozsah))+1),_xlpm.prvni, MIN(_xlpm.indexy),_xlpm.finalni, IF(_xlpm.prvni=1, 2, _xlpm.prvni),INDEX(_xlpm.rozsah, _xlpm.finalni))</f>
        <v>2100</v>
      </c>
      <c r="BI421" cm="1">
        <f t="array" aca="1" ref="BI421" ca="1">INDEX($J$3:$J$10001,MATCH(BH421,$J$3:$J$10004,0)-1)</f>
        <v>2000</v>
      </c>
      <c r="BJ421">
        <f t="shared" ca="1" si="106"/>
        <v>280</v>
      </c>
      <c r="BK421">
        <f t="shared" ca="1" si="106"/>
        <v>300</v>
      </c>
      <c r="BL421">
        <f t="shared" ca="1" si="117"/>
        <v>-20</v>
      </c>
      <c r="BM421">
        <f t="shared" ca="1" si="114"/>
        <v>289.76616347815855</v>
      </c>
    </row>
    <row r="422" spans="1:65" x14ac:dyDescent="0.25">
      <c r="A422" s="64">
        <v>419</v>
      </c>
      <c r="B422" s="64">
        <v>78</v>
      </c>
      <c r="C422" s="64">
        <v>69</v>
      </c>
      <c r="D422" s="18">
        <v>419</v>
      </c>
      <c r="E422" s="21">
        <f t="shared" ca="1" si="107"/>
        <v>1897.6272300399792</v>
      </c>
      <c r="F422" s="22">
        <f t="shared" ca="1" si="108"/>
        <v>218.31832591631047</v>
      </c>
      <c r="G422" s="23">
        <v>419</v>
      </c>
      <c r="H422" s="24">
        <f t="shared" ca="1" si="109"/>
        <v>1894.5717159999999</v>
      </c>
      <c r="I422" s="25">
        <f t="shared" ca="1" si="110"/>
        <v>218.67673771320003</v>
      </c>
      <c r="J422" s="155"/>
      <c r="K422" s="155"/>
      <c r="L422" s="129">
        <f t="shared" si="115"/>
        <v>0</v>
      </c>
      <c r="AX422">
        <f t="shared" ca="1" si="118"/>
        <v>316.92280828000003</v>
      </c>
      <c r="AY422">
        <f t="shared" ca="1" si="111"/>
        <v>332.07719171999997</v>
      </c>
      <c r="AZ422" cm="1">
        <f t="array" aca="1" ref="AZ422" ca="1">_xlfn.LET(_xlpm.rozsah, $J$3:$J$10001,_xlpm.podminka, (_xlpm.rozsah&gt;H422)*(ISNUMBER(_xlpm.rozsah)),_xlpm.indexy, IF(_xlpm.podminka, ROW(_xlpm.rozsah)-MIN(ROW(_xlpm.rozsah))+1),_xlpm.prvni, MIN(_xlpm.indexy),_xlpm.finalni, IF(_xlpm.prvni=1, 2, _xlpm.prvni),INDEX(_xlpm.rozsah, _xlpm.finalni))</f>
        <v>1900</v>
      </c>
      <c r="BA422" cm="1">
        <f t="array" aca="1" ref="BA422" ca="1">INDEX($J$3:$J$10001,MATCH(AZ422,$J$3:$J$10004,0)-1)</f>
        <v>1800</v>
      </c>
      <c r="BB422">
        <f t="shared" ca="1" si="120"/>
        <v>316</v>
      </c>
      <c r="BC422">
        <f t="shared" ca="1" si="120"/>
        <v>333</v>
      </c>
      <c r="BD422">
        <f t="shared" ca="1" si="119"/>
        <v>-17</v>
      </c>
      <c r="BE422">
        <f t="shared" ca="1" si="112"/>
        <v>316.92280828000003</v>
      </c>
      <c r="BF422">
        <f t="shared" ca="1" si="116"/>
        <v>316.40337089320354</v>
      </c>
      <c r="BG422">
        <f t="shared" ca="1" si="113"/>
        <v>332.59662910679646</v>
      </c>
      <c r="BH422" cm="1">
        <f t="array" aca="1" ref="BH422" ca="1">_xlfn.LET(_xlpm.rozsah, $J$3:$J$10001,_xlpm.podminka, (_xlpm.rozsah&gt;E422)*(ISNUMBER(_xlpm.rozsah)),_xlpm.indexy, IF(_xlpm.podminka, ROW(_xlpm.rozsah)-MIN(ROW(_xlpm.rozsah))+1),_xlpm.prvni, MIN(_xlpm.indexy),_xlpm.finalni, IF(_xlpm.prvni=1, 2, _xlpm.prvni),INDEX(_xlpm.rozsah, _xlpm.finalni))</f>
        <v>1900</v>
      </c>
      <c r="BI422" cm="1">
        <f t="array" aca="1" ref="BI422" ca="1">INDEX($J$3:$J$10001,MATCH(BH422,$J$3:$J$10004,0)-1)</f>
        <v>1800</v>
      </c>
      <c r="BJ422">
        <f t="shared" ca="1" si="106"/>
        <v>316</v>
      </c>
      <c r="BK422">
        <f t="shared" ca="1" si="106"/>
        <v>333</v>
      </c>
      <c r="BL422">
        <f t="shared" ca="1" si="117"/>
        <v>-17</v>
      </c>
      <c r="BM422">
        <f t="shared" ca="1" si="114"/>
        <v>316.40337089320354</v>
      </c>
    </row>
    <row r="423" spans="1:65" x14ac:dyDescent="0.25">
      <c r="A423" s="64">
        <v>420</v>
      </c>
      <c r="B423" s="64">
        <v>98</v>
      </c>
      <c r="C423" s="64">
        <v>39</v>
      </c>
      <c r="D423" s="18">
        <v>420</v>
      </c>
      <c r="E423" s="21">
        <f t="shared" ca="1" si="107"/>
        <v>2204.7111351784351</v>
      </c>
      <c r="F423" s="22">
        <f t="shared" ca="1" si="108"/>
        <v>94.355727232266688</v>
      </c>
      <c r="G423" s="28">
        <v>420</v>
      </c>
      <c r="H423" s="24">
        <f t="shared" ca="1" si="109"/>
        <v>2200.8721559999999</v>
      </c>
      <c r="I423" s="25">
        <f t="shared" ca="1" si="110"/>
        <v>95.328908454000015</v>
      </c>
      <c r="J423" s="155"/>
      <c r="K423" s="155"/>
      <c r="L423" s="129">
        <f t="shared" si="115"/>
        <v>0</v>
      </c>
      <c r="AX423">
        <f t="shared" ca="1" si="118"/>
        <v>244.43309860000005</v>
      </c>
      <c r="AY423">
        <f t="shared" ca="1" si="111"/>
        <v>180.56690139999995</v>
      </c>
      <c r="AZ423" cm="1">
        <f t="array" aca="1" ref="AZ423" ca="1">_xlfn.LET(_xlpm.rozsah, $J$3:$J$10001,_xlpm.podminka, (_xlpm.rozsah&gt;H423)*(ISNUMBER(_xlpm.rozsah)),_xlpm.indexy, IF(_xlpm.podminka, ROW(_xlpm.rozsah)-MIN(ROW(_xlpm.rozsah))+1),_xlpm.prvni, MIN(_xlpm.indexy),_xlpm.finalni, IF(_xlpm.prvni=1, 2, _xlpm.prvni),INDEX(_xlpm.rozsah, _xlpm.finalni))</f>
        <v>2300</v>
      </c>
      <c r="BA423" cm="1">
        <f t="array" aca="1" ref="BA423" ca="1">INDEX($J$3:$J$10001,MATCH(AZ423,$J$3:$J$10004,0)-1)</f>
        <v>2200</v>
      </c>
      <c r="BB423">
        <f t="shared" ca="1" si="120"/>
        <v>180</v>
      </c>
      <c r="BC423">
        <f t="shared" ca="1" si="120"/>
        <v>245</v>
      </c>
      <c r="BD423">
        <f t="shared" ca="1" si="119"/>
        <v>-65</v>
      </c>
      <c r="BE423">
        <f t="shared" ca="1" si="112"/>
        <v>244.43309860000005</v>
      </c>
      <c r="BF423">
        <f t="shared" ca="1" si="116"/>
        <v>241.93776213401716</v>
      </c>
      <c r="BG423">
        <f t="shared" ca="1" si="113"/>
        <v>183.06223786598284</v>
      </c>
      <c r="BH423" cm="1">
        <f t="array" aca="1" ref="BH423" ca="1">_xlfn.LET(_xlpm.rozsah, $J$3:$J$10001,_xlpm.podminka, (_xlpm.rozsah&gt;E423)*(ISNUMBER(_xlpm.rozsah)),_xlpm.indexy, IF(_xlpm.podminka, ROW(_xlpm.rozsah)-MIN(ROW(_xlpm.rozsah))+1),_xlpm.prvni, MIN(_xlpm.indexy),_xlpm.finalni, IF(_xlpm.prvni=1, 2, _xlpm.prvni),INDEX(_xlpm.rozsah, _xlpm.finalni))</f>
        <v>2300</v>
      </c>
      <c r="BI423" cm="1">
        <f t="array" aca="1" ref="BI423" ca="1">INDEX($J$3:$J$10001,MATCH(BH423,$J$3:$J$10004,0)-1)</f>
        <v>2200</v>
      </c>
      <c r="BJ423">
        <f t="shared" ca="1" si="106"/>
        <v>180</v>
      </c>
      <c r="BK423">
        <f t="shared" ca="1" si="106"/>
        <v>245</v>
      </c>
      <c r="BL423">
        <f t="shared" ca="1" si="117"/>
        <v>-65</v>
      </c>
      <c r="BM423">
        <f t="shared" ca="1" si="114"/>
        <v>241.93776213401716</v>
      </c>
    </row>
    <row r="424" spans="1:65" x14ac:dyDescent="0.25">
      <c r="A424" s="64">
        <v>421</v>
      </c>
      <c r="B424" s="64">
        <v>64</v>
      </c>
      <c r="C424" s="64">
        <v>61</v>
      </c>
      <c r="D424" s="18">
        <v>421</v>
      </c>
      <c r="E424" s="21">
        <f t="shared" ca="1" si="107"/>
        <v>1682.6684964430597</v>
      </c>
      <c r="F424" s="22">
        <f t="shared" ca="1" si="108"/>
        <v>214.34577737357867</v>
      </c>
      <c r="G424" s="23">
        <v>421</v>
      </c>
      <c r="H424" s="24">
        <f t="shared" ca="1" si="109"/>
        <v>1680.1614079999999</v>
      </c>
      <c r="I424" s="25">
        <f t="shared" ca="1" si="110"/>
        <v>214.46812328960002</v>
      </c>
      <c r="J424" s="155"/>
      <c r="K424" s="155"/>
      <c r="L424" s="129">
        <f t="shared" si="115"/>
        <v>0</v>
      </c>
      <c r="AX424">
        <f t="shared" ca="1" si="118"/>
        <v>351.58708736</v>
      </c>
      <c r="AY424">
        <f t="shared" ca="1" si="111"/>
        <v>356.41291264</v>
      </c>
      <c r="AZ424" cm="1">
        <f t="array" aca="1" ref="AZ424" ca="1">_xlfn.LET(_xlpm.rozsah, $J$3:$J$10001,_xlpm.podminka, (_xlpm.rozsah&gt;H424)*(ISNUMBER(_xlpm.rozsah)),_xlpm.indexy, IF(_xlpm.podminka, ROW(_xlpm.rozsah)-MIN(ROW(_xlpm.rozsah))+1),_xlpm.prvni, MIN(_xlpm.indexy),_xlpm.finalni, IF(_xlpm.prvni=1, 2, _xlpm.prvni),INDEX(_xlpm.rozsah, _xlpm.finalni))</f>
        <v>1700</v>
      </c>
      <c r="BA424" cm="1">
        <f t="array" aca="1" ref="BA424" ca="1">INDEX($J$3:$J$10001,MATCH(AZ424,$J$3:$J$10004,0)-1)</f>
        <v>1600</v>
      </c>
      <c r="BB424">
        <f t="shared" ca="1" si="120"/>
        <v>350</v>
      </c>
      <c r="BC424">
        <f t="shared" ca="1" si="120"/>
        <v>358</v>
      </c>
      <c r="BD424">
        <f t="shared" ca="1" si="119"/>
        <v>-8</v>
      </c>
      <c r="BE424">
        <f t="shared" ca="1" si="112"/>
        <v>351.58708736</v>
      </c>
      <c r="BF424">
        <f t="shared" ca="1" si="116"/>
        <v>351.38652028455522</v>
      </c>
      <c r="BG424">
        <f t="shared" ca="1" si="113"/>
        <v>356.61347971544478</v>
      </c>
      <c r="BH424" cm="1">
        <f t="array" aca="1" ref="BH424" ca="1">_xlfn.LET(_xlpm.rozsah, $J$3:$J$10001,_xlpm.podminka, (_xlpm.rozsah&gt;E424)*(ISNUMBER(_xlpm.rozsah)),_xlpm.indexy, IF(_xlpm.podminka, ROW(_xlpm.rozsah)-MIN(ROW(_xlpm.rozsah))+1),_xlpm.prvni, MIN(_xlpm.indexy),_xlpm.finalni, IF(_xlpm.prvni=1, 2, _xlpm.prvni),INDEX(_xlpm.rozsah, _xlpm.finalni))</f>
        <v>1700</v>
      </c>
      <c r="BI424" cm="1">
        <f t="array" aca="1" ref="BI424" ca="1">INDEX($J$3:$J$10001,MATCH(BH424,$J$3:$J$10004,0)-1)</f>
        <v>1600</v>
      </c>
      <c r="BJ424">
        <f t="shared" ca="1" si="106"/>
        <v>350</v>
      </c>
      <c r="BK424">
        <f t="shared" ca="1" si="106"/>
        <v>358</v>
      </c>
      <c r="BL424">
        <f t="shared" ca="1" si="117"/>
        <v>-8</v>
      </c>
      <c r="BM424">
        <f t="shared" ca="1" si="114"/>
        <v>351.38652028455522</v>
      </c>
    </row>
    <row r="425" spans="1:65" x14ac:dyDescent="0.25">
      <c r="A425" s="64">
        <v>422</v>
      </c>
      <c r="B425" s="64">
        <v>90</v>
      </c>
      <c r="C425" s="64">
        <v>34</v>
      </c>
      <c r="D425" s="18">
        <v>422</v>
      </c>
      <c r="E425" s="21">
        <f t="shared" ca="1" si="107"/>
        <v>2081.8775731230526</v>
      </c>
      <c r="F425" s="22">
        <f t="shared" ca="1" si="108"/>
        <v>96.43232502763243</v>
      </c>
      <c r="G425" s="28">
        <v>422</v>
      </c>
      <c r="H425" s="24">
        <f t="shared" ca="1" si="109"/>
        <v>2078.3519799999999</v>
      </c>
      <c r="I425" s="25">
        <f t="shared" ca="1" si="110"/>
        <v>96.672065360000019</v>
      </c>
      <c r="J425" s="155"/>
      <c r="K425" s="155"/>
      <c r="L425" s="129">
        <f t="shared" si="115"/>
        <v>0</v>
      </c>
      <c r="AX425">
        <f t="shared" ca="1" si="118"/>
        <v>284.32960400000002</v>
      </c>
      <c r="AY425">
        <f t="shared" ca="1" si="111"/>
        <v>295.67039599999998</v>
      </c>
      <c r="AZ425" cm="1">
        <f t="array" aca="1" ref="AZ425" ca="1">_xlfn.LET(_xlpm.rozsah, $J$3:$J$10001,_xlpm.podminka, (_xlpm.rozsah&gt;H425)*(ISNUMBER(_xlpm.rozsah)),_xlpm.indexy, IF(_xlpm.podminka, ROW(_xlpm.rozsah)-MIN(ROW(_xlpm.rozsah))+1),_xlpm.prvni, MIN(_xlpm.indexy),_xlpm.finalni, IF(_xlpm.prvni=1, 2, _xlpm.prvni),INDEX(_xlpm.rozsah, _xlpm.finalni))</f>
        <v>2100</v>
      </c>
      <c r="BA425" cm="1">
        <f t="array" aca="1" ref="BA425" ca="1">INDEX($J$3:$J$10001,MATCH(AZ425,$J$3:$J$10004,0)-1)</f>
        <v>2000</v>
      </c>
      <c r="BB425">
        <f t="shared" ca="1" si="120"/>
        <v>280</v>
      </c>
      <c r="BC425">
        <f t="shared" ca="1" si="120"/>
        <v>300</v>
      </c>
      <c r="BD425">
        <f t="shared" ca="1" si="119"/>
        <v>-20</v>
      </c>
      <c r="BE425">
        <f t="shared" ca="1" si="112"/>
        <v>284.32960400000002</v>
      </c>
      <c r="BF425">
        <f t="shared" ca="1" si="116"/>
        <v>283.6244853753895</v>
      </c>
      <c r="BG425">
        <f t="shared" ca="1" si="113"/>
        <v>296.3755146246105</v>
      </c>
      <c r="BH425" cm="1">
        <f t="array" aca="1" ref="BH425" ca="1">_xlfn.LET(_xlpm.rozsah, $J$3:$J$10001,_xlpm.podminka, (_xlpm.rozsah&gt;E425)*(ISNUMBER(_xlpm.rozsah)),_xlpm.indexy, IF(_xlpm.podminka, ROW(_xlpm.rozsah)-MIN(ROW(_xlpm.rozsah))+1),_xlpm.prvni, MIN(_xlpm.indexy),_xlpm.finalni, IF(_xlpm.prvni=1, 2, _xlpm.prvni),INDEX(_xlpm.rozsah, _xlpm.finalni))</f>
        <v>2100</v>
      </c>
      <c r="BI425" cm="1">
        <f t="array" aca="1" ref="BI425" ca="1">INDEX($J$3:$J$10001,MATCH(BH425,$J$3:$J$10004,0)-1)</f>
        <v>2000</v>
      </c>
      <c r="BJ425">
        <f t="shared" ca="1" si="106"/>
        <v>280</v>
      </c>
      <c r="BK425">
        <f t="shared" ca="1" si="106"/>
        <v>300</v>
      </c>
      <c r="BL425">
        <f t="shared" ca="1" si="117"/>
        <v>-20</v>
      </c>
      <c r="BM425">
        <f t="shared" ca="1" si="114"/>
        <v>283.6244853753895</v>
      </c>
    </row>
    <row r="426" spans="1:65" x14ac:dyDescent="0.25">
      <c r="A426" s="64">
        <v>423</v>
      </c>
      <c r="B426" s="64">
        <v>88</v>
      </c>
      <c r="C426" s="64">
        <v>38</v>
      </c>
      <c r="D426" s="18">
        <v>423</v>
      </c>
      <c r="E426" s="21">
        <f t="shared" ca="1" si="107"/>
        <v>2051.1691826092074</v>
      </c>
      <c r="F426" s="22">
        <f t="shared" ca="1" si="108"/>
        <v>110.11114212170025</v>
      </c>
      <c r="G426" s="23">
        <v>423</v>
      </c>
      <c r="H426" s="24">
        <f t="shared" ca="1" si="109"/>
        <v>2047.7219359999999</v>
      </c>
      <c r="I426" s="25">
        <f t="shared" ca="1" si="110"/>
        <v>110.37313286400001</v>
      </c>
      <c r="J426" s="155"/>
      <c r="K426" s="155"/>
      <c r="L426" s="129">
        <f t="shared" si="115"/>
        <v>0</v>
      </c>
      <c r="AX426">
        <f t="shared" ca="1" si="118"/>
        <v>290.45561280000004</v>
      </c>
      <c r="AY426">
        <f t="shared" ca="1" si="111"/>
        <v>289.54438719999996</v>
      </c>
      <c r="AZ426" cm="1">
        <f t="array" aca="1" ref="AZ426" ca="1">_xlfn.LET(_xlpm.rozsah, $J$3:$J$10001,_xlpm.podminka, (_xlpm.rozsah&gt;H426)*(ISNUMBER(_xlpm.rozsah)),_xlpm.indexy, IF(_xlpm.podminka, ROW(_xlpm.rozsah)-MIN(ROW(_xlpm.rozsah))+1),_xlpm.prvni, MIN(_xlpm.indexy),_xlpm.finalni, IF(_xlpm.prvni=1, 2, _xlpm.prvni),INDEX(_xlpm.rozsah, _xlpm.finalni))</f>
        <v>2100</v>
      </c>
      <c r="BA426" cm="1">
        <f t="array" aca="1" ref="BA426" ca="1">INDEX($J$3:$J$10001,MATCH(AZ426,$J$3:$J$10004,0)-1)</f>
        <v>2000</v>
      </c>
      <c r="BB426">
        <f t="shared" ca="1" si="120"/>
        <v>280</v>
      </c>
      <c r="BC426">
        <f t="shared" ca="1" si="120"/>
        <v>300</v>
      </c>
      <c r="BD426">
        <f t="shared" ca="1" si="119"/>
        <v>-20</v>
      </c>
      <c r="BE426">
        <f t="shared" ca="1" si="112"/>
        <v>290.45561280000004</v>
      </c>
      <c r="BF426">
        <f t="shared" ca="1" si="116"/>
        <v>289.76616347815855</v>
      </c>
      <c r="BG426">
        <f t="shared" ca="1" si="113"/>
        <v>290.23383652184145</v>
      </c>
      <c r="BH426" cm="1">
        <f t="array" aca="1" ref="BH426" ca="1">_xlfn.LET(_xlpm.rozsah, $J$3:$J$10001,_xlpm.podminka, (_xlpm.rozsah&gt;E426)*(ISNUMBER(_xlpm.rozsah)),_xlpm.indexy, IF(_xlpm.podminka, ROW(_xlpm.rozsah)-MIN(ROW(_xlpm.rozsah))+1),_xlpm.prvni, MIN(_xlpm.indexy),_xlpm.finalni, IF(_xlpm.prvni=1, 2, _xlpm.prvni),INDEX(_xlpm.rozsah, _xlpm.finalni))</f>
        <v>2100</v>
      </c>
      <c r="BI426" cm="1">
        <f t="array" aca="1" ref="BI426" ca="1">INDEX($J$3:$J$10001,MATCH(BH426,$J$3:$J$10004,0)-1)</f>
        <v>2000</v>
      </c>
      <c r="BJ426">
        <f t="shared" ca="1" si="106"/>
        <v>280</v>
      </c>
      <c r="BK426">
        <f t="shared" ca="1" si="106"/>
        <v>300</v>
      </c>
      <c r="BL426">
        <f t="shared" ca="1" si="117"/>
        <v>-20</v>
      </c>
      <c r="BM426">
        <f t="shared" ca="1" si="114"/>
        <v>289.76616347815855</v>
      </c>
    </row>
    <row r="427" spans="1:65" x14ac:dyDescent="0.25">
      <c r="A427" s="64">
        <v>424</v>
      </c>
      <c r="B427" s="64">
        <v>97</v>
      </c>
      <c r="C427" s="64">
        <v>62</v>
      </c>
      <c r="D427" s="18">
        <v>424</v>
      </c>
      <c r="E427" s="21">
        <f t="shared" ca="1" si="107"/>
        <v>2189.3569399215121</v>
      </c>
      <c r="F427" s="22">
        <f t="shared" ca="1" si="108"/>
        <v>154.20954403703186</v>
      </c>
      <c r="G427" s="28">
        <v>424</v>
      </c>
      <c r="H427" s="24">
        <f t="shared" ca="1" si="109"/>
        <v>2185.5571339999997</v>
      </c>
      <c r="I427" s="25">
        <f t="shared" ca="1" si="110"/>
        <v>155.03410192200008</v>
      </c>
      <c r="J427" s="155"/>
      <c r="K427" s="155"/>
      <c r="L427" s="129">
        <f t="shared" si="115"/>
        <v>0</v>
      </c>
      <c r="AX427">
        <f t="shared" ca="1" si="118"/>
        <v>250.05500310000011</v>
      </c>
      <c r="AY427">
        <f t="shared" ca="1" si="111"/>
        <v>274.94499689999986</v>
      </c>
      <c r="AZ427" cm="1">
        <f t="array" aca="1" ref="AZ427" ca="1">_xlfn.LET(_xlpm.rozsah, $J$3:$J$10001,_xlpm.podminka, (_xlpm.rozsah&gt;H427)*(ISNUMBER(_xlpm.rozsah)),_xlpm.indexy, IF(_xlpm.podminka, ROW(_xlpm.rozsah)-MIN(ROW(_xlpm.rozsah))+1),_xlpm.prvni, MIN(_xlpm.indexy),_xlpm.finalni, IF(_xlpm.prvni=1, 2, _xlpm.prvni),INDEX(_xlpm.rozsah, _xlpm.finalni))</f>
        <v>2200</v>
      </c>
      <c r="BA427" cm="1">
        <f t="array" aca="1" ref="BA427" ca="1">INDEX($J$3:$J$10001,MATCH(AZ427,$J$3:$J$10004,0)-1)</f>
        <v>2100</v>
      </c>
      <c r="BB427">
        <f t="shared" ca="1" si="120"/>
        <v>245</v>
      </c>
      <c r="BC427">
        <f t="shared" ca="1" si="120"/>
        <v>280</v>
      </c>
      <c r="BD427">
        <f t="shared" ca="1" si="119"/>
        <v>-35</v>
      </c>
      <c r="BE427">
        <f t="shared" ca="1" si="112"/>
        <v>250.05500310000011</v>
      </c>
      <c r="BF427">
        <f t="shared" ca="1" si="116"/>
        <v>248.72507102747076</v>
      </c>
      <c r="BG427">
        <f t="shared" ca="1" si="113"/>
        <v>276.27492897252921</v>
      </c>
      <c r="BH427" cm="1">
        <f t="array" aca="1" ref="BH427" ca="1">_xlfn.LET(_xlpm.rozsah, $J$3:$J$10001,_xlpm.podminka, (_xlpm.rozsah&gt;E427)*(ISNUMBER(_xlpm.rozsah)),_xlpm.indexy, IF(_xlpm.podminka, ROW(_xlpm.rozsah)-MIN(ROW(_xlpm.rozsah))+1),_xlpm.prvni, MIN(_xlpm.indexy),_xlpm.finalni, IF(_xlpm.prvni=1, 2, _xlpm.prvni),INDEX(_xlpm.rozsah, _xlpm.finalni))</f>
        <v>2200</v>
      </c>
      <c r="BI427" cm="1">
        <f t="array" aca="1" ref="BI427" ca="1">INDEX($J$3:$J$10001,MATCH(BH427,$J$3:$J$10004,0)-1)</f>
        <v>2100</v>
      </c>
      <c r="BJ427">
        <f t="shared" ca="1" si="106"/>
        <v>245</v>
      </c>
      <c r="BK427">
        <f t="shared" ca="1" si="106"/>
        <v>280</v>
      </c>
      <c r="BL427">
        <f t="shared" ca="1" si="117"/>
        <v>-35</v>
      </c>
      <c r="BM427">
        <f t="shared" ca="1" si="114"/>
        <v>248.72507102747076</v>
      </c>
    </row>
    <row r="428" spans="1:65" x14ac:dyDescent="0.25">
      <c r="A428" s="64">
        <v>425</v>
      </c>
      <c r="B428" s="64">
        <v>100</v>
      </c>
      <c r="C428" s="64">
        <v>53</v>
      </c>
      <c r="D428" s="18">
        <v>425</v>
      </c>
      <c r="E428" s="21">
        <f t="shared" ca="1" si="107"/>
        <v>2235.4195256922808</v>
      </c>
      <c r="F428" s="22">
        <f t="shared" ca="1" si="108"/>
        <v>117.64797339900926</v>
      </c>
      <c r="G428" s="23">
        <v>425</v>
      </c>
      <c r="H428" s="24">
        <f t="shared" ca="1" si="109"/>
        <v>2231.5021999999999</v>
      </c>
      <c r="I428" s="25">
        <f t="shared" ca="1" si="110"/>
        <v>118.99749210000003</v>
      </c>
      <c r="J428" s="155"/>
      <c r="K428" s="155"/>
      <c r="L428" s="129">
        <f t="shared" si="115"/>
        <v>0</v>
      </c>
      <c r="AX428">
        <f t="shared" ca="1" si="118"/>
        <v>224.52357000000006</v>
      </c>
      <c r="AY428">
        <f t="shared" ca="1" si="111"/>
        <v>200.47642999999994</v>
      </c>
      <c r="AZ428" cm="1">
        <f t="array" aca="1" ref="AZ428" ca="1">_xlfn.LET(_xlpm.rozsah, $J$3:$J$10001,_xlpm.podminka, (_xlpm.rozsah&gt;H428)*(ISNUMBER(_xlpm.rozsah)),_xlpm.indexy, IF(_xlpm.podminka, ROW(_xlpm.rozsah)-MIN(ROW(_xlpm.rozsah))+1),_xlpm.prvni, MIN(_xlpm.indexy),_xlpm.finalni, IF(_xlpm.prvni=1, 2, _xlpm.prvni),INDEX(_xlpm.rozsah, _xlpm.finalni))</f>
        <v>2300</v>
      </c>
      <c r="BA428" cm="1">
        <f t="array" aca="1" ref="BA428" ca="1">INDEX($J$3:$J$10001,MATCH(AZ428,$J$3:$J$10004,0)-1)</f>
        <v>2200</v>
      </c>
      <c r="BB428">
        <f t="shared" ca="1" si="120"/>
        <v>180</v>
      </c>
      <c r="BC428">
        <f t="shared" ca="1" si="120"/>
        <v>245</v>
      </c>
      <c r="BD428">
        <f t="shared" ca="1" si="119"/>
        <v>-65</v>
      </c>
      <c r="BE428">
        <f t="shared" ca="1" si="112"/>
        <v>224.52357000000006</v>
      </c>
      <c r="BF428">
        <f t="shared" ca="1" si="116"/>
        <v>221.97730830001748</v>
      </c>
      <c r="BG428">
        <f t="shared" ca="1" si="113"/>
        <v>203.02269169998252</v>
      </c>
      <c r="BH428" cm="1">
        <f t="array" aca="1" ref="BH428" ca="1">_xlfn.LET(_xlpm.rozsah, $J$3:$J$10001,_xlpm.podminka, (_xlpm.rozsah&gt;E428)*(ISNUMBER(_xlpm.rozsah)),_xlpm.indexy, IF(_xlpm.podminka, ROW(_xlpm.rozsah)-MIN(ROW(_xlpm.rozsah))+1),_xlpm.prvni, MIN(_xlpm.indexy),_xlpm.finalni, IF(_xlpm.prvni=1, 2, _xlpm.prvni),INDEX(_xlpm.rozsah, _xlpm.finalni))</f>
        <v>2300</v>
      </c>
      <c r="BI428" cm="1">
        <f t="array" aca="1" ref="BI428" ca="1">INDEX($J$3:$J$10001,MATCH(BH428,$J$3:$J$10004,0)-1)</f>
        <v>2200</v>
      </c>
      <c r="BJ428">
        <f t="shared" ca="1" si="106"/>
        <v>180</v>
      </c>
      <c r="BK428">
        <f t="shared" ca="1" si="106"/>
        <v>245</v>
      </c>
      <c r="BL428">
        <f t="shared" ca="1" si="117"/>
        <v>-65</v>
      </c>
      <c r="BM428">
        <f t="shared" ca="1" si="114"/>
        <v>221.97730830001748</v>
      </c>
    </row>
    <row r="429" spans="1:65" x14ac:dyDescent="0.25">
      <c r="A429" s="64">
        <v>426</v>
      </c>
      <c r="B429" s="64">
        <v>81</v>
      </c>
      <c r="C429" s="64">
        <v>58</v>
      </c>
      <c r="D429" s="18">
        <v>426</v>
      </c>
      <c r="E429" s="21">
        <f t="shared" ca="1" si="107"/>
        <v>1943.6898158107474</v>
      </c>
      <c r="F429" s="22">
        <f t="shared" ca="1" si="108"/>
        <v>179.22558509276263</v>
      </c>
      <c r="G429" s="28">
        <v>426</v>
      </c>
      <c r="H429" s="24">
        <f t="shared" ca="1" si="109"/>
        <v>1940.5167819999999</v>
      </c>
      <c r="I429" s="25">
        <f t="shared" ca="1" si="110"/>
        <v>179.52004263040001</v>
      </c>
      <c r="J429" s="155"/>
      <c r="K429" s="155"/>
      <c r="L429" s="129">
        <f t="shared" si="115"/>
        <v>0</v>
      </c>
      <c r="AX429">
        <f t="shared" ca="1" si="118"/>
        <v>309.51731488000001</v>
      </c>
      <c r="AY429">
        <f t="shared" ca="1" si="111"/>
        <v>306.48268511999999</v>
      </c>
      <c r="AZ429" cm="1">
        <f t="array" aca="1" ref="AZ429" ca="1">_xlfn.LET(_xlpm.rozsah, $J$3:$J$10001,_xlpm.podminka, (_xlpm.rozsah&gt;H429)*(ISNUMBER(_xlpm.rozsah)),_xlpm.indexy, IF(_xlpm.podminka, ROW(_xlpm.rozsah)-MIN(ROW(_xlpm.rozsah))+1),_xlpm.prvni, MIN(_xlpm.indexy),_xlpm.finalni, IF(_xlpm.prvni=1, 2, _xlpm.prvni),INDEX(_xlpm.rozsah, _xlpm.finalni))</f>
        <v>2000</v>
      </c>
      <c r="BA429" cm="1">
        <f t="array" aca="1" ref="BA429" ca="1">INDEX($J$3:$J$10001,MATCH(AZ429,$J$3:$J$10004,0)-1)</f>
        <v>1900</v>
      </c>
      <c r="BB429">
        <f t="shared" ca="1" si="120"/>
        <v>300</v>
      </c>
      <c r="BC429">
        <f t="shared" ca="1" si="120"/>
        <v>316</v>
      </c>
      <c r="BD429">
        <f t="shared" ca="1" si="119"/>
        <v>-16</v>
      </c>
      <c r="BE429">
        <f t="shared" ca="1" si="112"/>
        <v>309.51731488000001</v>
      </c>
      <c r="BF429">
        <f t="shared" ca="1" si="116"/>
        <v>309.0096294702804</v>
      </c>
      <c r="BG429">
        <f t="shared" ca="1" si="113"/>
        <v>306.9903705297196</v>
      </c>
      <c r="BH429" cm="1">
        <f t="array" aca="1" ref="BH429" ca="1">_xlfn.LET(_xlpm.rozsah, $J$3:$J$10001,_xlpm.podminka, (_xlpm.rozsah&gt;E429)*(ISNUMBER(_xlpm.rozsah)),_xlpm.indexy, IF(_xlpm.podminka, ROW(_xlpm.rozsah)-MIN(ROW(_xlpm.rozsah))+1),_xlpm.prvni, MIN(_xlpm.indexy),_xlpm.finalni, IF(_xlpm.prvni=1, 2, _xlpm.prvni),INDEX(_xlpm.rozsah, _xlpm.finalni))</f>
        <v>2000</v>
      </c>
      <c r="BI429" cm="1">
        <f t="array" aca="1" ref="BI429" ca="1">INDEX($J$3:$J$10001,MATCH(BH429,$J$3:$J$10004,0)-1)</f>
        <v>1900</v>
      </c>
      <c r="BJ429">
        <f t="shared" ca="1" si="106"/>
        <v>300</v>
      </c>
      <c r="BK429">
        <f t="shared" ca="1" si="106"/>
        <v>316</v>
      </c>
      <c r="BL429">
        <f t="shared" ca="1" si="117"/>
        <v>-16</v>
      </c>
      <c r="BM429">
        <f t="shared" ca="1" si="114"/>
        <v>309.0096294702804</v>
      </c>
    </row>
    <row r="430" spans="1:65" x14ac:dyDescent="0.25">
      <c r="A430" s="64">
        <v>427</v>
      </c>
      <c r="B430" s="64">
        <v>74</v>
      </c>
      <c r="C430" s="64">
        <v>51</v>
      </c>
      <c r="D430" s="18">
        <v>427</v>
      </c>
      <c r="E430" s="21">
        <f t="shared" ca="1" si="107"/>
        <v>1836.2104490122879</v>
      </c>
      <c r="F430" s="22">
        <f t="shared" ca="1" si="108"/>
        <v>166.69055407063465</v>
      </c>
      <c r="G430" s="23">
        <v>427</v>
      </c>
      <c r="H430" s="24">
        <f t="shared" ca="1" si="109"/>
        <v>1833.3116279999999</v>
      </c>
      <c r="I430" s="25">
        <f t="shared" ca="1" si="110"/>
        <v>166.9418818524</v>
      </c>
      <c r="J430" s="155"/>
      <c r="K430" s="155"/>
      <c r="L430" s="129">
        <f t="shared" si="115"/>
        <v>0</v>
      </c>
      <c r="AX430">
        <f t="shared" ca="1" si="118"/>
        <v>327.33702324000001</v>
      </c>
      <c r="AY430">
        <f t="shared" ca="1" si="111"/>
        <v>321.66297675999999</v>
      </c>
      <c r="AZ430" cm="1">
        <f t="array" aca="1" ref="AZ430" ca="1">_xlfn.LET(_xlpm.rozsah, $J$3:$J$10001,_xlpm.podminka, (_xlpm.rozsah&gt;H430)*(ISNUMBER(_xlpm.rozsah)),_xlpm.indexy, IF(_xlpm.podminka, ROW(_xlpm.rozsah)-MIN(ROW(_xlpm.rozsah))+1),_xlpm.prvni, MIN(_xlpm.indexy),_xlpm.finalni, IF(_xlpm.prvni=1, 2, _xlpm.prvni),INDEX(_xlpm.rozsah, _xlpm.finalni))</f>
        <v>1900</v>
      </c>
      <c r="BA430" cm="1">
        <f t="array" aca="1" ref="BA430" ca="1">INDEX($J$3:$J$10001,MATCH(AZ430,$J$3:$J$10004,0)-1)</f>
        <v>1800</v>
      </c>
      <c r="BB430">
        <f t="shared" ca="1" si="120"/>
        <v>316</v>
      </c>
      <c r="BC430">
        <f t="shared" ca="1" si="120"/>
        <v>333</v>
      </c>
      <c r="BD430">
        <f t="shared" ca="1" si="119"/>
        <v>-17</v>
      </c>
      <c r="BE430">
        <f t="shared" ca="1" si="112"/>
        <v>327.33702324000001</v>
      </c>
      <c r="BF430">
        <f t="shared" ca="1" si="116"/>
        <v>326.84422366791108</v>
      </c>
      <c r="BG430">
        <f t="shared" ca="1" si="113"/>
        <v>322.15577633208892</v>
      </c>
      <c r="BH430" cm="1">
        <f t="array" aca="1" ref="BH430" ca="1">_xlfn.LET(_xlpm.rozsah, $J$3:$J$10001,_xlpm.podminka, (_xlpm.rozsah&gt;E430)*(ISNUMBER(_xlpm.rozsah)),_xlpm.indexy, IF(_xlpm.podminka, ROW(_xlpm.rozsah)-MIN(ROW(_xlpm.rozsah))+1),_xlpm.prvni, MIN(_xlpm.indexy),_xlpm.finalni, IF(_xlpm.prvni=1, 2, _xlpm.prvni),INDEX(_xlpm.rozsah, _xlpm.finalni))</f>
        <v>1900</v>
      </c>
      <c r="BI430" cm="1">
        <f t="array" aca="1" ref="BI430" ca="1">INDEX($J$3:$J$10001,MATCH(BH430,$J$3:$J$10004,0)-1)</f>
        <v>1800</v>
      </c>
      <c r="BJ430">
        <f t="shared" ref="BJ430:BK493" ca="1" si="121">IF(ISERROR(MATCH(BH430,$J$1:$J$10000,0)), 0, INDEX($K$1:$K$10000, MATCH(BH430,$J$1:$J$10000,0)))</f>
        <v>316</v>
      </c>
      <c r="BK430">
        <f t="shared" ca="1" si="121"/>
        <v>333</v>
      </c>
      <c r="BL430">
        <f t="shared" ca="1" si="117"/>
        <v>-17</v>
      </c>
      <c r="BM430">
        <f t="shared" ca="1" si="114"/>
        <v>326.84422366791108</v>
      </c>
    </row>
    <row r="431" spans="1:65" x14ac:dyDescent="0.25">
      <c r="A431" s="64">
        <v>428</v>
      </c>
      <c r="B431" s="64">
        <v>76</v>
      </c>
      <c r="C431" s="64">
        <v>57</v>
      </c>
      <c r="D431" s="18">
        <v>428</v>
      </c>
      <c r="E431" s="21">
        <f t="shared" ca="1" si="107"/>
        <v>1866.9188395261335</v>
      </c>
      <c r="F431" s="22">
        <f t="shared" ca="1" si="108"/>
        <v>183.32556444991766</v>
      </c>
      <c r="G431" s="28">
        <v>428</v>
      </c>
      <c r="H431" s="24">
        <f t="shared" ca="1" si="109"/>
        <v>1863.9416719999999</v>
      </c>
      <c r="I431" s="25">
        <f t="shared" ca="1" si="110"/>
        <v>183.6140519832</v>
      </c>
      <c r="J431" s="155"/>
      <c r="K431" s="155"/>
      <c r="L431" s="129">
        <f t="shared" si="115"/>
        <v>0</v>
      </c>
      <c r="AX431">
        <f t="shared" ca="1" si="118"/>
        <v>322.12991576000002</v>
      </c>
      <c r="AY431">
        <f t="shared" ca="1" si="111"/>
        <v>326.87008423999998</v>
      </c>
      <c r="AZ431" cm="1">
        <f t="array" aca="1" ref="AZ431" ca="1">_xlfn.LET(_xlpm.rozsah, $J$3:$J$10001,_xlpm.podminka, (_xlpm.rozsah&gt;H431)*(ISNUMBER(_xlpm.rozsah)),_xlpm.indexy, IF(_xlpm.podminka, ROW(_xlpm.rozsah)-MIN(ROW(_xlpm.rozsah))+1),_xlpm.prvni, MIN(_xlpm.indexy),_xlpm.finalni, IF(_xlpm.prvni=1, 2, _xlpm.prvni),INDEX(_xlpm.rozsah, _xlpm.finalni))</f>
        <v>1900</v>
      </c>
      <c r="BA431" cm="1">
        <f t="array" aca="1" ref="BA431" ca="1">INDEX($J$3:$J$10001,MATCH(AZ431,$J$3:$J$10004,0)-1)</f>
        <v>1800</v>
      </c>
      <c r="BB431">
        <f t="shared" ca="1" si="120"/>
        <v>316</v>
      </c>
      <c r="BC431">
        <f t="shared" ca="1" si="120"/>
        <v>333</v>
      </c>
      <c r="BD431">
        <f t="shared" ca="1" si="119"/>
        <v>-17</v>
      </c>
      <c r="BE431">
        <f t="shared" ca="1" si="112"/>
        <v>322.12991576000002</v>
      </c>
      <c r="BF431">
        <f t="shared" ca="1" si="116"/>
        <v>321.62379728055731</v>
      </c>
      <c r="BG431">
        <f t="shared" ca="1" si="113"/>
        <v>327.37620271944269</v>
      </c>
      <c r="BH431" cm="1">
        <f t="array" aca="1" ref="BH431" ca="1">_xlfn.LET(_xlpm.rozsah, $J$3:$J$10001,_xlpm.podminka, (_xlpm.rozsah&gt;E431)*(ISNUMBER(_xlpm.rozsah)),_xlpm.indexy, IF(_xlpm.podminka, ROW(_xlpm.rozsah)-MIN(ROW(_xlpm.rozsah))+1),_xlpm.prvni, MIN(_xlpm.indexy),_xlpm.finalni, IF(_xlpm.prvni=1, 2, _xlpm.prvni),INDEX(_xlpm.rozsah, _xlpm.finalni))</f>
        <v>1900</v>
      </c>
      <c r="BI431" cm="1">
        <f t="array" aca="1" ref="BI431" ca="1">INDEX($J$3:$J$10001,MATCH(BH431,$J$3:$J$10004,0)-1)</f>
        <v>1800</v>
      </c>
      <c r="BJ431">
        <f t="shared" ca="1" si="121"/>
        <v>316</v>
      </c>
      <c r="BK431">
        <f t="shared" ca="1" si="121"/>
        <v>333</v>
      </c>
      <c r="BL431">
        <f t="shared" ca="1" si="117"/>
        <v>-17</v>
      </c>
      <c r="BM431">
        <f t="shared" ca="1" si="114"/>
        <v>321.62379728055731</v>
      </c>
    </row>
    <row r="432" spans="1:65" x14ac:dyDescent="0.25">
      <c r="A432" s="64">
        <v>429</v>
      </c>
      <c r="B432" s="64">
        <v>76</v>
      </c>
      <c r="C432" s="64">
        <v>72</v>
      </c>
      <c r="D432" s="18">
        <v>429</v>
      </c>
      <c r="E432" s="21">
        <f t="shared" ca="1" si="107"/>
        <v>1866.9188395261335</v>
      </c>
      <c r="F432" s="22">
        <f t="shared" ca="1" si="108"/>
        <v>231.56913404200128</v>
      </c>
      <c r="G432" s="23">
        <v>429</v>
      </c>
      <c r="H432" s="24">
        <f t="shared" ca="1" si="109"/>
        <v>1863.9416719999999</v>
      </c>
      <c r="I432" s="25">
        <f t="shared" ca="1" si="110"/>
        <v>231.93353934720002</v>
      </c>
      <c r="J432" s="155"/>
      <c r="K432" s="155"/>
      <c r="L432" s="129">
        <f t="shared" si="115"/>
        <v>0</v>
      </c>
      <c r="AX432">
        <f t="shared" ca="1" si="118"/>
        <v>322.12991576000002</v>
      </c>
      <c r="AY432">
        <f t="shared" ca="1" si="111"/>
        <v>326.87008423999998</v>
      </c>
      <c r="AZ432" cm="1">
        <f t="array" aca="1" ref="AZ432" ca="1">_xlfn.LET(_xlpm.rozsah, $J$3:$J$10001,_xlpm.podminka, (_xlpm.rozsah&gt;H432)*(ISNUMBER(_xlpm.rozsah)),_xlpm.indexy, IF(_xlpm.podminka, ROW(_xlpm.rozsah)-MIN(ROW(_xlpm.rozsah))+1),_xlpm.prvni, MIN(_xlpm.indexy),_xlpm.finalni, IF(_xlpm.prvni=1, 2, _xlpm.prvni),INDEX(_xlpm.rozsah, _xlpm.finalni))</f>
        <v>1900</v>
      </c>
      <c r="BA432" cm="1">
        <f t="array" aca="1" ref="BA432" ca="1">INDEX($J$3:$J$10001,MATCH(AZ432,$J$3:$J$10004,0)-1)</f>
        <v>1800</v>
      </c>
      <c r="BB432">
        <f t="shared" ca="1" si="120"/>
        <v>316</v>
      </c>
      <c r="BC432">
        <f t="shared" ca="1" si="120"/>
        <v>333</v>
      </c>
      <c r="BD432">
        <f t="shared" ca="1" si="119"/>
        <v>-17</v>
      </c>
      <c r="BE432">
        <f t="shared" ca="1" si="112"/>
        <v>322.12991576000002</v>
      </c>
      <c r="BF432">
        <f t="shared" ca="1" si="116"/>
        <v>321.62379728055731</v>
      </c>
      <c r="BG432">
        <f t="shared" ca="1" si="113"/>
        <v>327.37620271944269</v>
      </c>
      <c r="BH432" cm="1">
        <f t="array" aca="1" ref="BH432" ca="1">_xlfn.LET(_xlpm.rozsah, $J$3:$J$10001,_xlpm.podminka, (_xlpm.rozsah&gt;E432)*(ISNUMBER(_xlpm.rozsah)),_xlpm.indexy, IF(_xlpm.podminka, ROW(_xlpm.rozsah)-MIN(ROW(_xlpm.rozsah))+1),_xlpm.prvni, MIN(_xlpm.indexy),_xlpm.finalni, IF(_xlpm.prvni=1, 2, _xlpm.prvni),INDEX(_xlpm.rozsah, _xlpm.finalni))</f>
        <v>1900</v>
      </c>
      <c r="BI432" cm="1">
        <f t="array" aca="1" ref="BI432" ca="1">INDEX($J$3:$J$10001,MATCH(BH432,$J$3:$J$10004,0)-1)</f>
        <v>1800</v>
      </c>
      <c r="BJ432">
        <f t="shared" ca="1" si="121"/>
        <v>316</v>
      </c>
      <c r="BK432">
        <f t="shared" ca="1" si="121"/>
        <v>333</v>
      </c>
      <c r="BL432">
        <f t="shared" ca="1" si="117"/>
        <v>-17</v>
      </c>
      <c r="BM432">
        <f t="shared" ca="1" si="114"/>
        <v>321.62379728055731</v>
      </c>
    </row>
    <row r="433" spans="1:65" x14ac:dyDescent="0.25">
      <c r="A433" s="64">
        <v>430</v>
      </c>
      <c r="B433" s="64">
        <v>85</v>
      </c>
      <c r="C433" s="64">
        <v>72</v>
      </c>
      <c r="D433" s="18">
        <v>430</v>
      </c>
      <c r="E433" s="21">
        <f t="shared" ca="1" si="107"/>
        <v>2005.1065968384387</v>
      </c>
      <c r="F433" s="22">
        <f t="shared" ca="1" si="108"/>
        <v>215.26465005526484</v>
      </c>
      <c r="G433" s="28">
        <v>430</v>
      </c>
      <c r="H433" s="24">
        <f t="shared" ca="1" si="109"/>
        <v>2001.7768699999999</v>
      </c>
      <c r="I433" s="25">
        <f t="shared" ca="1" si="110"/>
        <v>215.74413072000004</v>
      </c>
      <c r="J433" s="155"/>
      <c r="K433" s="155"/>
      <c r="L433" s="129">
        <f t="shared" si="115"/>
        <v>0</v>
      </c>
      <c r="AX433">
        <f t="shared" ca="1" si="118"/>
        <v>299.64462600000002</v>
      </c>
      <c r="AY433">
        <f t="shared" ca="1" si="111"/>
        <v>280.35537399999998</v>
      </c>
      <c r="AZ433" cm="1">
        <f t="array" aca="1" ref="AZ433" ca="1">_xlfn.LET(_xlpm.rozsah, $J$3:$J$10001,_xlpm.podminka, (_xlpm.rozsah&gt;H433)*(ISNUMBER(_xlpm.rozsah)),_xlpm.indexy, IF(_xlpm.podminka, ROW(_xlpm.rozsah)-MIN(ROW(_xlpm.rozsah))+1),_xlpm.prvni, MIN(_xlpm.indexy),_xlpm.finalni, IF(_xlpm.prvni=1, 2, _xlpm.prvni),INDEX(_xlpm.rozsah, _xlpm.finalni))</f>
        <v>2100</v>
      </c>
      <c r="BA433" cm="1">
        <f t="array" aca="1" ref="BA433" ca="1">INDEX($J$3:$J$10001,MATCH(AZ433,$J$3:$J$10004,0)-1)</f>
        <v>2000</v>
      </c>
      <c r="BB433">
        <f t="shared" ca="1" si="120"/>
        <v>280</v>
      </c>
      <c r="BC433">
        <f t="shared" ca="1" si="120"/>
        <v>300</v>
      </c>
      <c r="BD433">
        <f t="shared" ca="1" si="119"/>
        <v>-20</v>
      </c>
      <c r="BE433">
        <f t="shared" ca="1" si="112"/>
        <v>299.64462600000002</v>
      </c>
      <c r="BF433">
        <f t="shared" ca="1" si="116"/>
        <v>298.97868063231226</v>
      </c>
      <c r="BG433">
        <f t="shared" ca="1" si="113"/>
        <v>281.02131936768774</v>
      </c>
      <c r="BH433" cm="1">
        <f t="array" aca="1" ref="BH433" ca="1">_xlfn.LET(_xlpm.rozsah, $J$3:$J$10001,_xlpm.podminka, (_xlpm.rozsah&gt;E433)*(ISNUMBER(_xlpm.rozsah)),_xlpm.indexy, IF(_xlpm.podminka, ROW(_xlpm.rozsah)-MIN(ROW(_xlpm.rozsah))+1),_xlpm.prvni, MIN(_xlpm.indexy),_xlpm.finalni, IF(_xlpm.prvni=1, 2, _xlpm.prvni),INDEX(_xlpm.rozsah, _xlpm.finalni))</f>
        <v>2100</v>
      </c>
      <c r="BI433" cm="1">
        <f t="array" aca="1" ref="BI433" ca="1">INDEX($J$3:$J$10001,MATCH(BH433,$J$3:$J$10004,0)-1)</f>
        <v>2000</v>
      </c>
      <c r="BJ433">
        <f t="shared" ca="1" si="121"/>
        <v>280</v>
      </c>
      <c r="BK433">
        <f t="shared" ca="1" si="121"/>
        <v>300</v>
      </c>
      <c r="BL433">
        <f t="shared" ca="1" si="117"/>
        <v>-20</v>
      </c>
      <c r="BM433">
        <f t="shared" ca="1" si="114"/>
        <v>298.97868063231226</v>
      </c>
    </row>
    <row r="434" spans="1:65" x14ac:dyDescent="0.25">
      <c r="A434" s="64">
        <v>431</v>
      </c>
      <c r="B434" s="64">
        <v>84</v>
      </c>
      <c r="C434" s="64">
        <v>60</v>
      </c>
      <c r="D434" s="18">
        <v>431</v>
      </c>
      <c r="E434" s="21">
        <f t="shared" ca="1" si="107"/>
        <v>1989.7524015815159</v>
      </c>
      <c r="F434" s="22">
        <f t="shared" ca="1" si="108"/>
        <v>180.98376944817448</v>
      </c>
      <c r="G434" s="23">
        <v>431</v>
      </c>
      <c r="H434" s="24">
        <f t="shared" ca="1" si="109"/>
        <v>1986.4618479999999</v>
      </c>
      <c r="I434" s="25">
        <f t="shared" ca="1" si="110"/>
        <v>181.29966259199998</v>
      </c>
      <c r="J434" s="155"/>
      <c r="K434" s="155"/>
      <c r="L434" s="129">
        <f t="shared" si="115"/>
        <v>0</v>
      </c>
      <c r="AX434">
        <f t="shared" ca="1" si="118"/>
        <v>302.16610431999999</v>
      </c>
      <c r="AY434">
        <f t="shared" ca="1" si="111"/>
        <v>313.83389568000001</v>
      </c>
      <c r="AZ434" cm="1">
        <f t="array" aca="1" ref="AZ434" ca="1">_xlfn.LET(_xlpm.rozsah, $J$3:$J$10001,_xlpm.podminka, (_xlpm.rozsah&gt;H434)*(ISNUMBER(_xlpm.rozsah)),_xlpm.indexy, IF(_xlpm.podminka, ROW(_xlpm.rozsah)-MIN(ROW(_xlpm.rozsah))+1),_xlpm.prvni, MIN(_xlpm.indexy),_xlpm.finalni, IF(_xlpm.prvni=1, 2, _xlpm.prvni),INDEX(_xlpm.rozsah, _xlpm.finalni))</f>
        <v>2000</v>
      </c>
      <c r="BA434" cm="1">
        <f t="array" aca="1" ref="BA434" ca="1">INDEX($J$3:$J$10001,MATCH(AZ434,$J$3:$J$10004,0)-1)</f>
        <v>1900</v>
      </c>
      <c r="BB434">
        <f t="shared" ca="1" si="120"/>
        <v>300</v>
      </c>
      <c r="BC434">
        <f t="shared" ca="1" si="120"/>
        <v>316</v>
      </c>
      <c r="BD434">
        <f t="shared" ca="1" si="119"/>
        <v>-16</v>
      </c>
      <c r="BE434">
        <f t="shared" ca="1" si="112"/>
        <v>302.16610431999999</v>
      </c>
      <c r="BF434">
        <f t="shared" ca="1" si="116"/>
        <v>301.63961574695747</v>
      </c>
      <c r="BG434">
        <f t="shared" ca="1" si="113"/>
        <v>314.36038425304253</v>
      </c>
      <c r="BH434" cm="1">
        <f t="array" aca="1" ref="BH434" ca="1">_xlfn.LET(_xlpm.rozsah, $J$3:$J$10001,_xlpm.podminka, (_xlpm.rozsah&gt;E434)*(ISNUMBER(_xlpm.rozsah)),_xlpm.indexy, IF(_xlpm.podminka, ROW(_xlpm.rozsah)-MIN(ROW(_xlpm.rozsah))+1),_xlpm.prvni, MIN(_xlpm.indexy),_xlpm.finalni, IF(_xlpm.prvni=1, 2, _xlpm.prvni),INDEX(_xlpm.rozsah, _xlpm.finalni))</f>
        <v>2000</v>
      </c>
      <c r="BI434" cm="1">
        <f t="array" aca="1" ref="BI434" ca="1">INDEX($J$3:$J$10001,MATCH(BH434,$J$3:$J$10004,0)-1)</f>
        <v>1900</v>
      </c>
      <c r="BJ434">
        <f t="shared" ca="1" si="121"/>
        <v>300</v>
      </c>
      <c r="BK434">
        <f t="shared" ca="1" si="121"/>
        <v>316</v>
      </c>
      <c r="BL434">
        <f t="shared" ca="1" si="117"/>
        <v>-16</v>
      </c>
      <c r="BM434">
        <f t="shared" ca="1" si="114"/>
        <v>301.63961574695747</v>
      </c>
    </row>
    <row r="435" spans="1:65" x14ac:dyDescent="0.25">
      <c r="A435" s="64">
        <v>432</v>
      </c>
      <c r="B435" s="64">
        <v>83</v>
      </c>
      <c r="C435" s="64">
        <v>72</v>
      </c>
      <c r="D435" s="18">
        <v>432</v>
      </c>
      <c r="E435" s="21">
        <f t="shared" ca="1" si="107"/>
        <v>1974.398206324593</v>
      </c>
      <c r="F435" s="22">
        <f t="shared" ca="1" si="108"/>
        <v>218.94932663140688</v>
      </c>
      <c r="G435" s="28">
        <v>432</v>
      </c>
      <c r="H435" s="24">
        <f t="shared" ca="1" si="109"/>
        <v>1971.1468259999999</v>
      </c>
      <c r="I435" s="25">
        <f t="shared" ca="1" si="110"/>
        <v>219.32388564479999</v>
      </c>
      <c r="J435" s="155"/>
      <c r="K435" s="155"/>
      <c r="L435" s="129">
        <f t="shared" si="115"/>
        <v>0</v>
      </c>
      <c r="AX435">
        <f t="shared" ca="1" si="118"/>
        <v>304.61650784</v>
      </c>
      <c r="AY435">
        <f t="shared" ca="1" si="111"/>
        <v>311.38349216</v>
      </c>
      <c r="AZ435" cm="1">
        <f t="array" aca="1" ref="AZ435" ca="1">_xlfn.LET(_xlpm.rozsah, $J$3:$J$10001,_xlpm.podminka, (_xlpm.rozsah&gt;H435)*(ISNUMBER(_xlpm.rozsah)),_xlpm.indexy, IF(_xlpm.podminka, ROW(_xlpm.rozsah)-MIN(ROW(_xlpm.rozsah))+1),_xlpm.prvni, MIN(_xlpm.indexy),_xlpm.finalni, IF(_xlpm.prvni=1, 2, _xlpm.prvni),INDEX(_xlpm.rozsah, _xlpm.finalni))</f>
        <v>2000</v>
      </c>
      <c r="BA435" cm="1">
        <f t="array" aca="1" ref="BA435" ca="1">INDEX($J$3:$J$10001,MATCH(AZ435,$J$3:$J$10004,0)-1)</f>
        <v>1900</v>
      </c>
      <c r="BB435">
        <f t="shared" ca="1" si="120"/>
        <v>300</v>
      </c>
      <c r="BC435">
        <f t="shared" ca="1" si="120"/>
        <v>316</v>
      </c>
      <c r="BD435">
        <f t="shared" ca="1" si="119"/>
        <v>-16</v>
      </c>
      <c r="BE435">
        <f t="shared" ca="1" si="112"/>
        <v>304.61650784</v>
      </c>
      <c r="BF435">
        <f t="shared" ca="1" si="116"/>
        <v>304.09628698806512</v>
      </c>
      <c r="BG435">
        <f t="shared" ca="1" si="113"/>
        <v>311.90371301193488</v>
      </c>
      <c r="BH435" cm="1">
        <f t="array" aca="1" ref="BH435" ca="1">_xlfn.LET(_xlpm.rozsah, $J$3:$J$10001,_xlpm.podminka, (_xlpm.rozsah&gt;E435)*(ISNUMBER(_xlpm.rozsah)),_xlpm.indexy, IF(_xlpm.podminka, ROW(_xlpm.rozsah)-MIN(ROW(_xlpm.rozsah))+1),_xlpm.prvni, MIN(_xlpm.indexy),_xlpm.finalni, IF(_xlpm.prvni=1, 2, _xlpm.prvni),INDEX(_xlpm.rozsah, _xlpm.finalni))</f>
        <v>2000</v>
      </c>
      <c r="BI435" cm="1">
        <f t="array" aca="1" ref="BI435" ca="1">INDEX($J$3:$J$10001,MATCH(BH435,$J$3:$J$10004,0)-1)</f>
        <v>1900</v>
      </c>
      <c r="BJ435">
        <f t="shared" ca="1" si="121"/>
        <v>300</v>
      </c>
      <c r="BK435">
        <f t="shared" ca="1" si="121"/>
        <v>316</v>
      </c>
      <c r="BL435">
        <f t="shared" ca="1" si="117"/>
        <v>-16</v>
      </c>
      <c r="BM435">
        <f t="shared" ca="1" si="114"/>
        <v>304.09628698806512</v>
      </c>
    </row>
    <row r="436" spans="1:65" x14ac:dyDescent="0.25">
      <c r="A436" s="64">
        <v>433</v>
      </c>
      <c r="B436" s="64">
        <v>83</v>
      </c>
      <c r="C436" s="64">
        <v>72</v>
      </c>
      <c r="D436" s="18">
        <v>433</v>
      </c>
      <c r="E436" s="21">
        <f t="shared" ca="1" si="107"/>
        <v>1974.398206324593</v>
      </c>
      <c r="F436" s="22">
        <f t="shared" ca="1" si="108"/>
        <v>218.94932663140688</v>
      </c>
      <c r="G436" s="23">
        <v>433</v>
      </c>
      <c r="H436" s="24">
        <f t="shared" ca="1" si="109"/>
        <v>1971.1468259999999</v>
      </c>
      <c r="I436" s="25">
        <f t="shared" ca="1" si="110"/>
        <v>219.32388564479999</v>
      </c>
      <c r="J436" s="155"/>
      <c r="K436" s="155"/>
      <c r="L436" s="129">
        <f t="shared" si="115"/>
        <v>0</v>
      </c>
      <c r="AX436">
        <f t="shared" ca="1" si="118"/>
        <v>304.61650784</v>
      </c>
      <c r="AY436">
        <f t="shared" ca="1" si="111"/>
        <v>311.38349216</v>
      </c>
      <c r="AZ436" cm="1">
        <f t="array" aca="1" ref="AZ436" ca="1">_xlfn.LET(_xlpm.rozsah, $J$3:$J$10001,_xlpm.podminka, (_xlpm.rozsah&gt;H436)*(ISNUMBER(_xlpm.rozsah)),_xlpm.indexy, IF(_xlpm.podminka, ROW(_xlpm.rozsah)-MIN(ROW(_xlpm.rozsah))+1),_xlpm.prvni, MIN(_xlpm.indexy),_xlpm.finalni, IF(_xlpm.prvni=1, 2, _xlpm.prvni),INDEX(_xlpm.rozsah, _xlpm.finalni))</f>
        <v>2000</v>
      </c>
      <c r="BA436" cm="1">
        <f t="array" aca="1" ref="BA436" ca="1">INDEX($J$3:$J$10001,MATCH(AZ436,$J$3:$J$10004,0)-1)</f>
        <v>1900</v>
      </c>
      <c r="BB436">
        <f t="shared" ca="1" si="120"/>
        <v>300</v>
      </c>
      <c r="BC436">
        <f t="shared" ca="1" si="120"/>
        <v>316</v>
      </c>
      <c r="BD436">
        <f t="shared" ca="1" si="119"/>
        <v>-16</v>
      </c>
      <c r="BE436">
        <f t="shared" ca="1" si="112"/>
        <v>304.61650784</v>
      </c>
      <c r="BF436">
        <f t="shared" ca="1" si="116"/>
        <v>304.09628698806512</v>
      </c>
      <c r="BG436">
        <f t="shared" ca="1" si="113"/>
        <v>311.90371301193488</v>
      </c>
      <c r="BH436" cm="1">
        <f t="array" aca="1" ref="BH436" ca="1">_xlfn.LET(_xlpm.rozsah, $J$3:$J$10001,_xlpm.podminka, (_xlpm.rozsah&gt;E436)*(ISNUMBER(_xlpm.rozsah)),_xlpm.indexy, IF(_xlpm.podminka, ROW(_xlpm.rozsah)-MIN(ROW(_xlpm.rozsah))+1),_xlpm.prvni, MIN(_xlpm.indexy),_xlpm.finalni, IF(_xlpm.prvni=1, 2, _xlpm.prvni),INDEX(_xlpm.rozsah, _xlpm.finalni))</f>
        <v>2000</v>
      </c>
      <c r="BI436" cm="1">
        <f t="array" aca="1" ref="BI436" ca="1">INDEX($J$3:$J$10001,MATCH(BH436,$J$3:$J$10004,0)-1)</f>
        <v>1900</v>
      </c>
      <c r="BJ436">
        <f t="shared" ca="1" si="121"/>
        <v>300</v>
      </c>
      <c r="BK436">
        <f t="shared" ca="1" si="121"/>
        <v>316</v>
      </c>
      <c r="BL436">
        <f t="shared" ca="1" si="117"/>
        <v>-16</v>
      </c>
      <c r="BM436">
        <f t="shared" ca="1" si="114"/>
        <v>304.09628698806512</v>
      </c>
    </row>
    <row r="437" spans="1:65" x14ac:dyDescent="0.25">
      <c r="A437" s="64">
        <v>434</v>
      </c>
      <c r="B437" s="64">
        <v>86</v>
      </c>
      <c r="C437" s="64">
        <v>72</v>
      </c>
      <c r="D437" s="18">
        <v>434</v>
      </c>
      <c r="E437" s="21">
        <f t="shared" ca="1" si="107"/>
        <v>2020.4607920953615</v>
      </c>
      <c r="F437" s="22">
        <f t="shared" ca="1" si="108"/>
        <v>213.05364593826795</v>
      </c>
      <c r="G437" s="28">
        <v>434</v>
      </c>
      <c r="H437" s="24">
        <f t="shared" ca="1" si="109"/>
        <v>2017.0918919999999</v>
      </c>
      <c r="I437" s="25">
        <f t="shared" ca="1" si="110"/>
        <v>213.538767552</v>
      </c>
      <c r="J437" s="155"/>
      <c r="K437" s="155"/>
      <c r="L437" s="129">
        <f t="shared" si="115"/>
        <v>0</v>
      </c>
      <c r="AX437">
        <f t="shared" ca="1" si="118"/>
        <v>296.58162160000001</v>
      </c>
      <c r="AY437">
        <f t="shared" ca="1" si="111"/>
        <v>283.41837839999999</v>
      </c>
      <c r="AZ437" cm="1">
        <f t="array" aca="1" ref="AZ437" ca="1">_xlfn.LET(_xlpm.rozsah, $J$3:$J$10001,_xlpm.podminka, (_xlpm.rozsah&gt;H437)*(ISNUMBER(_xlpm.rozsah)),_xlpm.indexy, IF(_xlpm.podminka, ROW(_xlpm.rozsah)-MIN(ROW(_xlpm.rozsah))+1),_xlpm.prvni, MIN(_xlpm.indexy),_xlpm.finalni, IF(_xlpm.prvni=1, 2, _xlpm.prvni),INDEX(_xlpm.rozsah, _xlpm.finalni))</f>
        <v>2100</v>
      </c>
      <c r="BA437" cm="1">
        <f t="array" aca="1" ref="BA437" ca="1">INDEX($J$3:$J$10001,MATCH(AZ437,$J$3:$J$10004,0)-1)</f>
        <v>2000</v>
      </c>
      <c r="BB437">
        <f t="shared" ca="1" si="120"/>
        <v>280</v>
      </c>
      <c r="BC437">
        <f t="shared" ca="1" si="120"/>
        <v>300</v>
      </c>
      <c r="BD437">
        <f t="shared" ca="1" si="119"/>
        <v>-20</v>
      </c>
      <c r="BE437">
        <f t="shared" ca="1" si="112"/>
        <v>296.58162160000001</v>
      </c>
      <c r="BF437">
        <f t="shared" ca="1" si="116"/>
        <v>295.90784158092771</v>
      </c>
      <c r="BG437">
        <f t="shared" ca="1" si="113"/>
        <v>284.09215841907229</v>
      </c>
      <c r="BH437" cm="1">
        <f t="array" aca="1" ref="BH437" ca="1">_xlfn.LET(_xlpm.rozsah, $J$3:$J$10001,_xlpm.podminka, (_xlpm.rozsah&gt;E437)*(ISNUMBER(_xlpm.rozsah)),_xlpm.indexy, IF(_xlpm.podminka, ROW(_xlpm.rozsah)-MIN(ROW(_xlpm.rozsah))+1),_xlpm.prvni, MIN(_xlpm.indexy),_xlpm.finalni, IF(_xlpm.prvni=1, 2, _xlpm.prvni),INDEX(_xlpm.rozsah, _xlpm.finalni))</f>
        <v>2100</v>
      </c>
      <c r="BI437" cm="1">
        <f t="array" aca="1" ref="BI437" ca="1">INDEX($J$3:$J$10001,MATCH(BH437,$J$3:$J$10004,0)-1)</f>
        <v>2000</v>
      </c>
      <c r="BJ437">
        <f t="shared" ca="1" si="121"/>
        <v>280</v>
      </c>
      <c r="BK437">
        <f t="shared" ca="1" si="121"/>
        <v>300</v>
      </c>
      <c r="BL437">
        <f t="shared" ca="1" si="117"/>
        <v>-20</v>
      </c>
      <c r="BM437">
        <f t="shared" ca="1" si="114"/>
        <v>295.90784158092771</v>
      </c>
    </row>
    <row r="438" spans="1:65" x14ac:dyDescent="0.25">
      <c r="A438" s="64">
        <v>435</v>
      </c>
      <c r="B438" s="64">
        <v>89</v>
      </c>
      <c r="C438" s="64">
        <v>72</v>
      </c>
      <c r="D438" s="18">
        <v>435</v>
      </c>
      <c r="E438" s="21">
        <f t="shared" ca="1" si="107"/>
        <v>2066.52337786613</v>
      </c>
      <c r="F438" s="22">
        <f t="shared" ca="1" si="108"/>
        <v>206.42063358727725</v>
      </c>
      <c r="G438" s="23">
        <v>435</v>
      </c>
      <c r="H438" s="24">
        <f t="shared" ca="1" si="109"/>
        <v>2063.0369579999997</v>
      </c>
      <c r="I438" s="25">
        <f t="shared" ca="1" si="110"/>
        <v>206.92267804800005</v>
      </c>
      <c r="J438" s="155"/>
      <c r="K438" s="155"/>
      <c r="L438" s="129">
        <f t="shared" si="115"/>
        <v>0</v>
      </c>
      <c r="AX438">
        <f t="shared" ca="1" si="118"/>
        <v>287.39260840000009</v>
      </c>
      <c r="AY438">
        <f t="shared" ca="1" si="111"/>
        <v>292.60739159999991</v>
      </c>
      <c r="AZ438" cm="1">
        <f t="array" aca="1" ref="AZ438" ca="1">_xlfn.LET(_xlpm.rozsah, $J$3:$J$10001,_xlpm.podminka, (_xlpm.rozsah&gt;H438)*(ISNUMBER(_xlpm.rozsah)),_xlpm.indexy, IF(_xlpm.podminka, ROW(_xlpm.rozsah)-MIN(ROW(_xlpm.rozsah))+1),_xlpm.prvni, MIN(_xlpm.indexy),_xlpm.finalni, IF(_xlpm.prvni=1, 2, _xlpm.prvni),INDEX(_xlpm.rozsah, _xlpm.finalni))</f>
        <v>2100</v>
      </c>
      <c r="BA438" cm="1">
        <f t="array" aca="1" ref="BA438" ca="1">INDEX($J$3:$J$10001,MATCH(AZ438,$J$3:$J$10004,0)-1)</f>
        <v>2000</v>
      </c>
      <c r="BB438">
        <f t="shared" ca="1" si="120"/>
        <v>280</v>
      </c>
      <c r="BC438">
        <f t="shared" ca="1" si="120"/>
        <v>300</v>
      </c>
      <c r="BD438">
        <f t="shared" ca="1" si="119"/>
        <v>-20</v>
      </c>
      <c r="BE438">
        <f t="shared" ca="1" si="112"/>
        <v>287.39260840000009</v>
      </c>
      <c r="BF438">
        <f t="shared" ca="1" si="116"/>
        <v>286.69532442677399</v>
      </c>
      <c r="BG438">
        <f t="shared" ca="1" si="113"/>
        <v>293.30467557322601</v>
      </c>
      <c r="BH438" cm="1">
        <f t="array" aca="1" ref="BH438" ca="1">_xlfn.LET(_xlpm.rozsah, $J$3:$J$10001,_xlpm.podminka, (_xlpm.rozsah&gt;E438)*(ISNUMBER(_xlpm.rozsah)),_xlpm.indexy, IF(_xlpm.podminka, ROW(_xlpm.rozsah)-MIN(ROW(_xlpm.rozsah))+1),_xlpm.prvni, MIN(_xlpm.indexy),_xlpm.finalni, IF(_xlpm.prvni=1, 2, _xlpm.prvni),INDEX(_xlpm.rozsah, _xlpm.finalni))</f>
        <v>2100</v>
      </c>
      <c r="BI438" cm="1">
        <f t="array" aca="1" ref="BI438" ca="1">INDEX($J$3:$J$10001,MATCH(BH438,$J$3:$J$10004,0)-1)</f>
        <v>2000</v>
      </c>
      <c r="BJ438">
        <f t="shared" ca="1" si="121"/>
        <v>280</v>
      </c>
      <c r="BK438">
        <f t="shared" ca="1" si="121"/>
        <v>300</v>
      </c>
      <c r="BL438">
        <f t="shared" ca="1" si="117"/>
        <v>-20</v>
      </c>
      <c r="BM438">
        <f t="shared" ca="1" si="114"/>
        <v>286.69532442677399</v>
      </c>
    </row>
    <row r="439" spans="1:65" x14ac:dyDescent="0.25">
      <c r="A439" s="64">
        <v>436</v>
      </c>
      <c r="B439" s="64">
        <v>86</v>
      </c>
      <c r="C439" s="64">
        <v>72</v>
      </c>
      <c r="D439" s="18">
        <v>436</v>
      </c>
      <c r="E439" s="21">
        <f t="shared" ca="1" si="107"/>
        <v>2020.4607920953615</v>
      </c>
      <c r="F439" s="22">
        <f t="shared" ca="1" si="108"/>
        <v>213.05364593826795</v>
      </c>
      <c r="G439" s="28">
        <v>436</v>
      </c>
      <c r="H439" s="24">
        <f t="shared" ca="1" si="109"/>
        <v>2017.0918919999999</v>
      </c>
      <c r="I439" s="25">
        <f t="shared" ca="1" si="110"/>
        <v>213.538767552</v>
      </c>
      <c r="J439" s="155"/>
      <c r="K439" s="155"/>
      <c r="L439" s="129">
        <f t="shared" si="115"/>
        <v>0</v>
      </c>
      <c r="AX439">
        <f t="shared" ca="1" si="118"/>
        <v>296.58162160000001</v>
      </c>
      <c r="AY439">
        <f t="shared" ca="1" si="111"/>
        <v>283.41837839999999</v>
      </c>
      <c r="AZ439" cm="1">
        <f t="array" aca="1" ref="AZ439" ca="1">_xlfn.LET(_xlpm.rozsah, $J$3:$J$10001,_xlpm.podminka, (_xlpm.rozsah&gt;H439)*(ISNUMBER(_xlpm.rozsah)),_xlpm.indexy, IF(_xlpm.podminka, ROW(_xlpm.rozsah)-MIN(ROW(_xlpm.rozsah))+1),_xlpm.prvni, MIN(_xlpm.indexy),_xlpm.finalni, IF(_xlpm.prvni=1, 2, _xlpm.prvni),INDEX(_xlpm.rozsah, _xlpm.finalni))</f>
        <v>2100</v>
      </c>
      <c r="BA439" cm="1">
        <f t="array" aca="1" ref="BA439" ca="1">INDEX($J$3:$J$10001,MATCH(AZ439,$J$3:$J$10004,0)-1)</f>
        <v>2000</v>
      </c>
      <c r="BB439">
        <f t="shared" ca="1" si="120"/>
        <v>280</v>
      </c>
      <c r="BC439">
        <f t="shared" ca="1" si="120"/>
        <v>300</v>
      </c>
      <c r="BD439">
        <f t="shared" ca="1" si="119"/>
        <v>-20</v>
      </c>
      <c r="BE439">
        <f t="shared" ca="1" si="112"/>
        <v>296.58162160000001</v>
      </c>
      <c r="BF439">
        <f t="shared" ca="1" si="116"/>
        <v>295.90784158092771</v>
      </c>
      <c r="BG439">
        <f t="shared" ca="1" si="113"/>
        <v>284.09215841907229</v>
      </c>
      <c r="BH439" cm="1">
        <f t="array" aca="1" ref="BH439" ca="1">_xlfn.LET(_xlpm.rozsah, $J$3:$J$10001,_xlpm.podminka, (_xlpm.rozsah&gt;E439)*(ISNUMBER(_xlpm.rozsah)),_xlpm.indexy, IF(_xlpm.podminka, ROW(_xlpm.rozsah)-MIN(ROW(_xlpm.rozsah))+1),_xlpm.prvni, MIN(_xlpm.indexy),_xlpm.finalni, IF(_xlpm.prvni=1, 2, _xlpm.prvni),INDEX(_xlpm.rozsah, _xlpm.finalni))</f>
        <v>2100</v>
      </c>
      <c r="BI439" cm="1">
        <f t="array" aca="1" ref="BI439" ca="1">INDEX($J$3:$J$10001,MATCH(BH439,$J$3:$J$10004,0)-1)</f>
        <v>2000</v>
      </c>
      <c r="BJ439">
        <f t="shared" ca="1" si="121"/>
        <v>280</v>
      </c>
      <c r="BK439">
        <f t="shared" ca="1" si="121"/>
        <v>300</v>
      </c>
      <c r="BL439">
        <f t="shared" ca="1" si="117"/>
        <v>-20</v>
      </c>
      <c r="BM439">
        <f t="shared" ca="1" si="114"/>
        <v>295.90784158092771</v>
      </c>
    </row>
    <row r="440" spans="1:65" x14ac:dyDescent="0.25">
      <c r="A440" s="64">
        <v>437</v>
      </c>
      <c r="B440" s="64">
        <v>87</v>
      </c>
      <c r="C440" s="64">
        <v>72</v>
      </c>
      <c r="D440" s="18">
        <v>437</v>
      </c>
      <c r="E440" s="21">
        <f t="shared" ca="1" si="107"/>
        <v>2035.8149873522843</v>
      </c>
      <c r="F440" s="22">
        <f t="shared" ca="1" si="108"/>
        <v>210.84264182127106</v>
      </c>
      <c r="G440" s="23">
        <v>437</v>
      </c>
      <c r="H440" s="24">
        <f t="shared" ca="1" si="109"/>
        <v>2032.4069139999999</v>
      </c>
      <c r="I440" s="25">
        <f t="shared" ca="1" si="110"/>
        <v>211.33340438399998</v>
      </c>
      <c r="J440" s="155"/>
      <c r="K440" s="155"/>
      <c r="L440" s="129">
        <f t="shared" si="115"/>
        <v>0</v>
      </c>
      <c r="AX440">
        <f t="shared" ca="1" si="118"/>
        <v>293.51861719999999</v>
      </c>
      <c r="AY440">
        <f t="shared" ca="1" si="111"/>
        <v>286.48138280000001</v>
      </c>
      <c r="AZ440" cm="1">
        <f t="array" aca="1" ref="AZ440" ca="1">_xlfn.LET(_xlpm.rozsah, $J$3:$J$10001,_xlpm.podminka, (_xlpm.rozsah&gt;H440)*(ISNUMBER(_xlpm.rozsah)),_xlpm.indexy, IF(_xlpm.podminka, ROW(_xlpm.rozsah)-MIN(ROW(_xlpm.rozsah))+1),_xlpm.prvni, MIN(_xlpm.indexy),_xlpm.finalni, IF(_xlpm.prvni=1, 2, _xlpm.prvni),INDEX(_xlpm.rozsah, _xlpm.finalni))</f>
        <v>2100</v>
      </c>
      <c r="BA440" cm="1">
        <f t="array" aca="1" ref="BA440" ca="1">INDEX($J$3:$J$10001,MATCH(AZ440,$J$3:$J$10004,0)-1)</f>
        <v>2000</v>
      </c>
      <c r="BB440">
        <f t="shared" ca="1" si="120"/>
        <v>280</v>
      </c>
      <c r="BC440">
        <f t="shared" ca="1" si="120"/>
        <v>300</v>
      </c>
      <c r="BD440">
        <f t="shared" ca="1" si="119"/>
        <v>-20</v>
      </c>
      <c r="BE440">
        <f t="shared" ca="1" si="112"/>
        <v>293.51861719999999</v>
      </c>
      <c r="BF440">
        <f t="shared" ca="1" si="116"/>
        <v>292.83700252954316</v>
      </c>
      <c r="BG440">
        <f t="shared" ca="1" si="113"/>
        <v>287.16299747045684</v>
      </c>
      <c r="BH440" cm="1">
        <f t="array" aca="1" ref="BH440" ca="1">_xlfn.LET(_xlpm.rozsah, $J$3:$J$10001,_xlpm.podminka, (_xlpm.rozsah&gt;E440)*(ISNUMBER(_xlpm.rozsah)),_xlpm.indexy, IF(_xlpm.podminka, ROW(_xlpm.rozsah)-MIN(ROW(_xlpm.rozsah))+1),_xlpm.prvni, MIN(_xlpm.indexy),_xlpm.finalni, IF(_xlpm.prvni=1, 2, _xlpm.prvni),INDEX(_xlpm.rozsah, _xlpm.finalni))</f>
        <v>2100</v>
      </c>
      <c r="BI440" cm="1">
        <f t="array" aca="1" ref="BI440" ca="1">INDEX($J$3:$J$10001,MATCH(BH440,$J$3:$J$10004,0)-1)</f>
        <v>2000</v>
      </c>
      <c r="BJ440">
        <f t="shared" ca="1" si="121"/>
        <v>280</v>
      </c>
      <c r="BK440">
        <f t="shared" ca="1" si="121"/>
        <v>300</v>
      </c>
      <c r="BL440">
        <f t="shared" ca="1" si="117"/>
        <v>-20</v>
      </c>
      <c r="BM440">
        <f t="shared" ca="1" si="114"/>
        <v>292.83700252954316</v>
      </c>
    </row>
    <row r="441" spans="1:65" x14ac:dyDescent="0.25">
      <c r="A441" s="64">
        <v>438</v>
      </c>
      <c r="B441" s="64">
        <v>88</v>
      </c>
      <c r="C441" s="64">
        <v>72</v>
      </c>
      <c r="D441" s="18">
        <v>438</v>
      </c>
      <c r="E441" s="21">
        <f t="shared" ca="1" si="107"/>
        <v>2051.1691826092074</v>
      </c>
      <c r="F441" s="22">
        <f t="shared" ca="1" si="108"/>
        <v>208.63163770427414</v>
      </c>
      <c r="G441" s="28">
        <v>438</v>
      </c>
      <c r="H441" s="24">
        <f t="shared" ca="1" si="109"/>
        <v>2047.7219359999999</v>
      </c>
      <c r="I441" s="25">
        <f t="shared" ca="1" si="110"/>
        <v>209.12804121600001</v>
      </c>
      <c r="J441" s="155"/>
      <c r="K441" s="155"/>
      <c r="L441" s="129">
        <f t="shared" si="115"/>
        <v>0</v>
      </c>
      <c r="AX441">
        <f t="shared" ca="1" si="118"/>
        <v>290.45561280000004</v>
      </c>
      <c r="AY441">
        <f t="shared" ca="1" si="111"/>
        <v>289.54438719999996</v>
      </c>
      <c r="AZ441" cm="1">
        <f t="array" aca="1" ref="AZ441" ca="1">_xlfn.LET(_xlpm.rozsah, $J$3:$J$10001,_xlpm.podminka, (_xlpm.rozsah&gt;H441)*(ISNUMBER(_xlpm.rozsah)),_xlpm.indexy, IF(_xlpm.podminka, ROW(_xlpm.rozsah)-MIN(ROW(_xlpm.rozsah))+1),_xlpm.prvni, MIN(_xlpm.indexy),_xlpm.finalni, IF(_xlpm.prvni=1, 2, _xlpm.prvni),INDEX(_xlpm.rozsah, _xlpm.finalni))</f>
        <v>2100</v>
      </c>
      <c r="BA441" cm="1">
        <f t="array" aca="1" ref="BA441" ca="1">INDEX($J$3:$J$10001,MATCH(AZ441,$J$3:$J$10004,0)-1)</f>
        <v>2000</v>
      </c>
      <c r="BB441">
        <f t="shared" ca="1" si="120"/>
        <v>280</v>
      </c>
      <c r="BC441">
        <f t="shared" ca="1" si="120"/>
        <v>300</v>
      </c>
      <c r="BD441">
        <f t="shared" ca="1" si="119"/>
        <v>-20</v>
      </c>
      <c r="BE441">
        <f t="shared" ca="1" si="112"/>
        <v>290.45561280000004</v>
      </c>
      <c r="BF441">
        <f t="shared" ca="1" si="116"/>
        <v>289.76616347815855</v>
      </c>
      <c r="BG441">
        <f t="shared" ca="1" si="113"/>
        <v>290.23383652184145</v>
      </c>
      <c r="BH441" cm="1">
        <f t="array" aca="1" ref="BH441" ca="1">_xlfn.LET(_xlpm.rozsah, $J$3:$J$10001,_xlpm.podminka, (_xlpm.rozsah&gt;E441)*(ISNUMBER(_xlpm.rozsah)),_xlpm.indexy, IF(_xlpm.podminka, ROW(_xlpm.rozsah)-MIN(ROW(_xlpm.rozsah))+1),_xlpm.prvni, MIN(_xlpm.indexy),_xlpm.finalni, IF(_xlpm.prvni=1, 2, _xlpm.prvni),INDEX(_xlpm.rozsah, _xlpm.finalni))</f>
        <v>2100</v>
      </c>
      <c r="BI441" cm="1">
        <f t="array" aca="1" ref="BI441" ca="1">INDEX($J$3:$J$10001,MATCH(BH441,$J$3:$J$10004,0)-1)</f>
        <v>2000</v>
      </c>
      <c r="BJ441">
        <f t="shared" ca="1" si="121"/>
        <v>280</v>
      </c>
      <c r="BK441">
        <f t="shared" ca="1" si="121"/>
        <v>300</v>
      </c>
      <c r="BL441">
        <f t="shared" ca="1" si="117"/>
        <v>-20</v>
      </c>
      <c r="BM441">
        <f t="shared" ca="1" si="114"/>
        <v>289.76616347815855</v>
      </c>
    </row>
    <row r="442" spans="1:65" x14ac:dyDescent="0.25">
      <c r="A442" s="64">
        <v>439</v>
      </c>
      <c r="B442" s="64">
        <v>88</v>
      </c>
      <c r="C442" s="64">
        <v>71</v>
      </c>
      <c r="D442" s="18">
        <v>439</v>
      </c>
      <c r="E442" s="21">
        <f t="shared" ca="1" si="107"/>
        <v>2051.1691826092074</v>
      </c>
      <c r="F442" s="22">
        <f t="shared" ca="1" si="108"/>
        <v>205.73397606949257</v>
      </c>
      <c r="G442" s="23">
        <v>439</v>
      </c>
      <c r="H442" s="24">
        <f t="shared" ca="1" si="109"/>
        <v>2047.7219359999999</v>
      </c>
      <c r="I442" s="25">
        <f t="shared" ca="1" si="110"/>
        <v>206.22348508800002</v>
      </c>
      <c r="J442" s="155"/>
      <c r="K442" s="155"/>
      <c r="L442" s="129">
        <f t="shared" si="115"/>
        <v>0</v>
      </c>
      <c r="AX442">
        <f t="shared" ca="1" si="118"/>
        <v>290.45561280000004</v>
      </c>
      <c r="AY442">
        <f t="shared" ca="1" si="111"/>
        <v>289.54438719999996</v>
      </c>
      <c r="AZ442" cm="1">
        <f t="array" aca="1" ref="AZ442" ca="1">_xlfn.LET(_xlpm.rozsah, $J$3:$J$10001,_xlpm.podminka, (_xlpm.rozsah&gt;H442)*(ISNUMBER(_xlpm.rozsah)),_xlpm.indexy, IF(_xlpm.podminka, ROW(_xlpm.rozsah)-MIN(ROW(_xlpm.rozsah))+1),_xlpm.prvni, MIN(_xlpm.indexy),_xlpm.finalni, IF(_xlpm.prvni=1, 2, _xlpm.prvni),INDEX(_xlpm.rozsah, _xlpm.finalni))</f>
        <v>2100</v>
      </c>
      <c r="BA442" cm="1">
        <f t="array" aca="1" ref="BA442" ca="1">INDEX($J$3:$J$10001,MATCH(AZ442,$J$3:$J$10004,0)-1)</f>
        <v>2000</v>
      </c>
      <c r="BB442">
        <f t="shared" ca="1" si="120"/>
        <v>280</v>
      </c>
      <c r="BC442">
        <f t="shared" ca="1" si="120"/>
        <v>300</v>
      </c>
      <c r="BD442">
        <f t="shared" ca="1" si="119"/>
        <v>-20</v>
      </c>
      <c r="BE442">
        <f t="shared" ca="1" si="112"/>
        <v>290.45561280000004</v>
      </c>
      <c r="BF442">
        <f t="shared" ca="1" si="116"/>
        <v>289.76616347815855</v>
      </c>
      <c r="BG442">
        <f t="shared" ca="1" si="113"/>
        <v>290.23383652184145</v>
      </c>
      <c r="BH442" cm="1">
        <f t="array" aca="1" ref="BH442" ca="1">_xlfn.LET(_xlpm.rozsah, $J$3:$J$10001,_xlpm.podminka, (_xlpm.rozsah&gt;E442)*(ISNUMBER(_xlpm.rozsah)),_xlpm.indexy, IF(_xlpm.podminka, ROW(_xlpm.rozsah)-MIN(ROW(_xlpm.rozsah))+1),_xlpm.prvni, MIN(_xlpm.indexy),_xlpm.finalni, IF(_xlpm.prvni=1, 2, _xlpm.prvni),INDEX(_xlpm.rozsah, _xlpm.finalni))</f>
        <v>2100</v>
      </c>
      <c r="BI442" cm="1">
        <f t="array" aca="1" ref="BI442" ca="1">INDEX($J$3:$J$10001,MATCH(BH442,$J$3:$J$10004,0)-1)</f>
        <v>2000</v>
      </c>
      <c r="BJ442">
        <f t="shared" ca="1" si="121"/>
        <v>280</v>
      </c>
      <c r="BK442">
        <f t="shared" ca="1" si="121"/>
        <v>300</v>
      </c>
      <c r="BL442">
        <f t="shared" ca="1" si="117"/>
        <v>-20</v>
      </c>
      <c r="BM442">
        <f t="shared" ca="1" si="114"/>
        <v>289.76616347815855</v>
      </c>
    </row>
    <row r="443" spans="1:65" x14ac:dyDescent="0.25">
      <c r="A443" s="64">
        <v>440</v>
      </c>
      <c r="B443" s="64">
        <v>87</v>
      </c>
      <c r="C443" s="64">
        <v>72</v>
      </c>
      <c r="D443" s="18">
        <v>440</v>
      </c>
      <c r="E443" s="21">
        <f t="shared" ca="1" si="107"/>
        <v>2035.8149873522843</v>
      </c>
      <c r="F443" s="22">
        <f t="shared" ca="1" si="108"/>
        <v>210.84264182127106</v>
      </c>
      <c r="G443" s="28">
        <v>440</v>
      </c>
      <c r="H443" s="24">
        <f t="shared" ca="1" si="109"/>
        <v>2032.4069139999999</v>
      </c>
      <c r="I443" s="25">
        <f t="shared" ca="1" si="110"/>
        <v>211.33340438399998</v>
      </c>
      <c r="J443" s="155"/>
      <c r="K443" s="155"/>
      <c r="L443" s="129">
        <f t="shared" si="115"/>
        <v>0</v>
      </c>
      <c r="AX443">
        <f t="shared" ca="1" si="118"/>
        <v>293.51861719999999</v>
      </c>
      <c r="AY443">
        <f t="shared" ca="1" si="111"/>
        <v>286.48138280000001</v>
      </c>
      <c r="AZ443" cm="1">
        <f t="array" aca="1" ref="AZ443" ca="1">_xlfn.LET(_xlpm.rozsah, $J$3:$J$10001,_xlpm.podminka, (_xlpm.rozsah&gt;H443)*(ISNUMBER(_xlpm.rozsah)),_xlpm.indexy, IF(_xlpm.podminka, ROW(_xlpm.rozsah)-MIN(ROW(_xlpm.rozsah))+1),_xlpm.prvni, MIN(_xlpm.indexy),_xlpm.finalni, IF(_xlpm.prvni=1, 2, _xlpm.prvni),INDEX(_xlpm.rozsah, _xlpm.finalni))</f>
        <v>2100</v>
      </c>
      <c r="BA443" cm="1">
        <f t="array" aca="1" ref="BA443" ca="1">INDEX($J$3:$J$10001,MATCH(AZ443,$J$3:$J$10004,0)-1)</f>
        <v>2000</v>
      </c>
      <c r="BB443">
        <f t="shared" ca="1" si="120"/>
        <v>280</v>
      </c>
      <c r="BC443">
        <f t="shared" ca="1" si="120"/>
        <v>300</v>
      </c>
      <c r="BD443">
        <f t="shared" ca="1" si="119"/>
        <v>-20</v>
      </c>
      <c r="BE443">
        <f t="shared" ca="1" si="112"/>
        <v>293.51861719999999</v>
      </c>
      <c r="BF443">
        <f t="shared" ca="1" si="116"/>
        <v>292.83700252954316</v>
      </c>
      <c r="BG443">
        <f t="shared" ca="1" si="113"/>
        <v>287.16299747045684</v>
      </c>
      <c r="BH443" cm="1">
        <f t="array" aca="1" ref="BH443" ca="1">_xlfn.LET(_xlpm.rozsah, $J$3:$J$10001,_xlpm.podminka, (_xlpm.rozsah&gt;E443)*(ISNUMBER(_xlpm.rozsah)),_xlpm.indexy, IF(_xlpm.podminka, ROW(_xlpm.rozsah)-MIN(ROW(_xlpm.rozsah))+1),_xlpm.prvni, MIN(_xlpm.indexy),_xlpm.finalni, IF(_xlpm.prvni=1, 2, _xlpm.prvni),INDEX(_xlpm.rozsah, _xlpm.finalni))</f>
        <v>2100</v>
      </c>
      <c r="BI443" cm="1">
        <f t="array" aca="1" ref="BI443" ca="1">INDEX($J$3:$J$10001,MATCH(BH443,$J$3:$J$10004,0)-1)</f>
        <v>2000</v>
      </c>
      <c r="BJ443">
        <f t="shared" ca="1" si="121"/>
        <v>280</v>
      </c>
      <c r="BK443">
        <f t="shared" ca="1" si="121"/>
        <v>300</v>
      </c>
      <c r="BL443">
        <f t="shared" ca="1" si="117"/>
        <v>-20</v>
      </c>
      <c r="BM443">
        <f t="shared" ca="1" si="114"/>
        <v>292.83700252954316</v>
      </c>
    </row>
    <row r="444" spans="1:65" x14ac:dyDescent="0.25">
      <c r="A444" s="64">
        <v>441</v>
      </c>
      <c r="B444" s="64">
        <v>85</v>
      </c>
      <c r="C444" s="64">
        <v>71</v>
      </c>
      <c r="D444" s="18">
        <v>441</v>
      </c>
      <c r="E444" s="21">
        <f t="shared" ca="1" si="107"/>
        <v>2005.1065968384387</v>
      </c>
      <c r="F444" s="22">
        <f t="shared" ca="1" si="108"/>
        <v>212.2748632489417</v>
      </c>
      <c r="G444" s="23">
        <v>441</v>
      </c>
      <c r="H444" s="24">
        <f t="shared" ca="1" si="109"/>
        <v>2001.7768699999999</v>
      </c>
      <c r="I444" s="25">
        <f t="shared" ca="1" si="110"/>
        <v>212.74768446000002</v>
      </c>
      <c r="J444" s="155"/>
      <c r="K444" s="155"/>
      <c r="L444" s="129">
        <f t="shared" si="115"/>
        <v>0</v>
      </c>
      <c r="AX444">
        <f t="shared" ca="1" si="118"/>
        <v>299.64462600000002</v>
      </c>
      <c r="AY444">
        <f t="shared" ca="1" si="111"/>
        <v>280.35537399999998</v>
      </c>
      <c r="AZ444" cm="1">
        <f t="array" aca="1" ref="AZ444" ca="1">_xlfn.LET(_xlpm.rozsah, $J$3:$J$10001,_xlpm.podminka, (_xlpm.rozsah&gt;H444)*(ISNUMBER(_xlpm.rozsah)),_xlpm.indexy, IF(_xlpm.podminka, ROW(_xlpm.rozsah)-MIN(ROW(_xlpm.rozsah))+1),_xlpm.prvni, MIN(_xlpm.indexy),_xlpm.finalni, IF(_xlpm.prvni=1, 2, _xlpm.prvni),INDEX(_xlpm.rozsah, _xlpm.finalni))</f>
        <v>2100</v>
      </c>
      <c r="BA444" cm="1">
        <f t="array" aca="1" ref="BA444" ca="1">INDEX($J$3:$J$10001,MATCH(AZ444,$J$3:$J$10004,0)-1)</f>
        <v>2000</v>
      </c>
      <c r="BB444">
        <f t="shared" ca="1" si="120"/>
        <v>280</v>
      </c>
      <c r="BC444">
        <f t="shared" ca="1" si="120"/>
        <v>300</v>
      </c>
      <c r="BD444">
        <f t="shared" ca="1" si="119"/>
        <v>-20</v>
      </c>
      <c r="BE444">
        <f t="shared" ca="1" si="112"/>
        <v>299.64462600000002</v>
      </c>
      <c r="BF444">
        <f t="shared" ca="1" si="116"/>
        <v>298.97868063231226</v>
      </c>
      <c r="BG444">
        <f t="shared" ca="1" si="113"/>
        <v>281.02131936768774</v>
      </c>
      <c r="BH444" cm="1">
        <f t="array" aca="1" ref="BH444" ca="1">_xlfn.LET(_xlpm.rozsah, $J$3:$J$10001,_xlpm.podminka, (_xlpm.rozsah&gt;E444)*(ISNUMBER(_xlpm.rozsah)),_xlpm.indexy, IF(_xlpm.podminka, ROW(_xlpm.rozsah)-MIN(ROW(_xlpm.rozsah))+1),_xlpm.prvni, MIN(_xlpm.indexy),_xlpm.finalni, IF(_xlpm.prvni=1, 2, _xlpm.prvni),INDEX(_xlpm.rozsah, _xlpm.finalni))</f>
        <v>2100</v>
      </c>
      <c r="BI444" cm="1">
        <f t="array" aca="1" ref="BI444" ca="1">INDEX($J$3:$J$10001,MATCH(BH444,$J$3:$J$10004,0)-1)</f>
        <v>2000</v>
      </c>
      <c r="BJ444">
        <f t="shared" ca="1" si="121"/>
        <v>280</v>
      </c>
      <c r="BK444">
        <f t="shared" ca="1" si="121"/>
        <v>300</v>
      </c>
      <c r="BL444">
        <f t="shared" ca="1" si="117"/>
        <v>-20</v>
      </c>
      <c r="BM444">
        <f t="shared" ca="1" si="114"/>
        <v>298.97868063231226</v>
      </c>
    </row>
    <row r="445" spans="1:65" x14ac:dyDescent="0.25">
      <c r="A445" s="64">
        <v>442</v>
      </c>
      <c r="B445" s="64">
        <v>88</v>
      </c>
      <c r="C445" s="64">
        <v>72</v>
      </c>
      <c r="D445" s="18">
        <v>442</v>
      </c>
      <c r="E445" s="21">
        <f t="shared" ca="1" si="107"/>
        <v>2051.1691826092074</v>
      </c>
      <c r="F445" s="22">
        <f t="shared" ca="1" si="108"/>
        <v>208.63163770427414</v>
      </c>
      <c r="G445" s="28">
        <v>442</v>
      </c>
      <c r="H445" s="24">
        <f t="shared" ca="1" si="109"/>
        <v>2047.7219359999999</v>
      </c>
      <c r="I445" s="25">
        <f t="shared" ca="1" si="110"/>
        <v>209.12804121600001</v>
      </c>
      <c r="J445" s="155"/>
      <c r="K445" s="155"/>
      <c r="L445" s="129">
        <f t="shared" si="115"/>
        <v>0</v>
      </c>
      <c r="AX445">
        <f t="shared" ca="1" si="118"/>
        <v>290.45561280000004</v>
      </c>
      <c r="AY445">
        <f t="shared" ca="1" si="111"/>
        <v>289.54438719999996</v>
      </c>
      <c r="AZ445" cm="1">
        <f t="array" aca="1" ref="AZ445" ca="1">_xlfn.LET(_xlpm.rozsah, $J$3:$J$10001,_xlpm.podminka, (_xlpm.rozsah&gt;H445)*(ISNUMBER(_xlpm.rozsah)),_xlpm.indexy, IF(_xlpm.podminka, ROW(_xlpm.rozsah)-MIN(ROW(_xlpm.rozsah))+1),_xlpm.prvni, MIN(_xlpm.indexy),_xlpm.finalni, IF(_xlpm.prvni=1, 2, _xlpm.prvni),INDEX(_xlpm.rozsah, _xlpm.finalni))</f>
        <v>2100</v>
      </c>
      <c r="BA445" cm="1">
        <f t="array" aca="1" ref="BA445" ca="1">INDEX($J$3:$J$10001,MATCH(AZ445,$J$3:$J$10004,0)-1)</f>
        <v>2000</v>
      </c>
      <c r="BB445">
        <f t="shared" ca="1" si="120"/>
        <v>280</v>
      </c>
      <c r="BC445">
        <f t="shared" ca="1" si="120"/>
        <v>300</v>
      </c>
      <c r="BD445">
        <f t="shared" ca="1" si="119"/>
        <v>-20</v>
      </c>
      <c r="BE445">
        <f t="shared" ca="1" si="112"/>
        <v>290.45561280000004</v>
      </c>
      <c r="BF445">
        <f t="shared" ca="1" si="116"/>
        <v>289.76616347815855</v>
      </c>
      <c r="BG445">
        <f t="shared" ca="1" si="113"/>
        <v>290.23383652184145</v>
      </c>
      <c r="BH445" cm="1">
        <f t="array" aca="1" ref="BH445" ca="1">_xlfn.LET(_xlpm.rozsah, $J$3:$J$10001,_xlpm.podminka, (_xlpm.rozsah&gt;E445)*(ISNUMBER(_xlpm.rozsah)),_xlpm.indexy, IF(_xlpm.podminka, ROW(_xlpm.rozsah)-MIN(ROW(_xlpm.rozsah))+1),_xlpm.prvni, MIN(_xlpm.indexy),_xlpm.finalni, IF(_xlpm.prvni=1, 2, _xlpm.prvni),INDEX(_xlpm.rozsah, _xlpm.finalni))</f>
        <v>2100</v>
      </c>
      <c r="BI445" cm="1">
        <f t="array" aca="1" ref="BI445" ca="1">INDEX($J$3:$J$10001,MATCH(BH445,$J$3:$J$10004,0)-1)</f>
        <v>2000</v>
      </c>
      <c r="BJ445">
        <f t="shared" ca="1" si="121"/>
        <v>280</v>
      </c>
      <c r="BK445">
        <f t="shared" ca="1" si="121"/>
        <v>300</v>
      </c>
      <c r="BL445">
        <f t="shared" ca="1" si="117"/>
        <v>-20</v>
      </c>
      <c r="BM445">
        <f t="shared" ca="1" si="114"/>
        <v>289.76616347815855</v>
      </c>
    </row>
    <row r="446" spans="1:65" x14ac:dyDescent="0.25">
      <c r="A446" s="64">
        <v>443</v>
      </c>
      <c r="B446" s="64">
        <v>88</v>
      </c>
      <c r="C446" s="64">
        <v>72</v>
      </c>
      <c r="D446" s="18">
        <v>443</v>
      </c>
      <c r="E446" s="21">
        <f t="shared" ca="1" si="107"/>
        <v>2051.1691826092074</v>
      </c>
      <c r="F446" s="22">
        <f t="shared" ca="1" si="108"/>
        <v>208.63163770427414</v>
      </c>
      <c r="G446" s="23">
        <v>443</v>
      </c>
      <c r="H446" s="24">
        <f t="shared" ca="1" si="109"/>
        <v>2047.7219359999999</v>
      </c>
      <c r="I446" s="25">
        <f t="shared" ca="1" si="110"/>
        <v>209.12804121600001</v>
      </c>
      <c r="J446" s="155"/>
      <c r="K446" s="155"/>
      <c r="L446" s="129">
        <f t="shared" si="115"/>
        <v>0</v>
      </c>
      <c r="AX446">
        <f t="shared" ca="1" si="118"/>
        <v>290.45561280000004</v>
      </c>
      <c r="AY446">
        <f t="shared" ca="1" si="111"/>
        <v>289.54438719999996</v>
      </c>
      <c r="AZ446" cm="1">
        <f t="array" aca="1" ref="AZ446" ca="1">_xlfn.LET(_xlpm.rozsah, $J$3:$J$10001,_xlpm.podminka, (_xlpm.rozsah&gt;H446)*(ISNUMBER(_xlpm.rozsah)),_xlpm.indexy, IF(_xlpm.podminka, ROW(_xlpm.rozsah)-MIN(ROW(_xlpm.rozsah))+1),_xlpm.prvni, MIN(_xlpm.indexy),_xlpm.finalni, IF(_xlpm.prvni=1, 2, _xlpm.prvni),INDEX(_xlpm.rozsah, _xlpm.finalni))</f>
        <v>2100</v>
      </c>
      <c r="BA446" cm="1">
        <f t="array" aca="1" ref="BA446" ca="1">INDEX($J$3:$J$10001,MATCH(AZ446,$J$3:$J$10004,0)-1)</f>
        <v>2000</v>
      </c>
      <c r="BB446">
        <f t="shared" ca="1" si="120"/>
        <v>280</v>
      </c>
      <c r="BC446">
        <f t="shared" ca="1" si="120"/>
        <v>300</v>
      </c>
      <c r="BD446">
        <f t="shared" ca="1" si="119"/>
        <v>-20</v>
      </c>
      <c r="BE446">
        <f t="shared" ca="1" si="112"/>
        <v>290.45561280000004</v>
      </c>
      <c r="BF446">
        <f t="shared" ca="1" si="116"/>
        <v>289.76616347815855</v>
      </c>
      <c r="BG446">
        <f t="shared" ca="1" si="113"/>
        <v>290.23383652184145</v>
      </c>
      <c r="BH446" cm="1">
        <f t="array" aca="1" ref="BH446" ca="1">_xlfn.LET(_xlpm.rozsah, $J$3:$J$10001,_xlpm.podminka, (_xlpm.rozsah&gt;E446)*(ISNUMBER(_xlpm.rozsah)),_xlpm.indexy, IF(_xlpm.podminka, ROW(_xlpm.rozsah)-MIN(ROW(_xlpm.rozsah))+1),_xlpm.prvni, MIN(_xlpm.indexy),_xlpm.finalni, IF(_xlpm.prvni=1, 2, _xlpm.prvni),INDEX(_xlpm.rozsah, _xlpm.finalni))</f>
        <v>2100</v>
      </c>
      <c r="BI446" cm="1">
        <f t="array" aca="1" ref="BI446" ca="1">INDEX($J$3:$J$10001,MATCH(BH446,$J$3:$J$10004,0)-1)</f>
        <v>2000</v>
      </c>
      <c r="BJ446">
        <f t="shared" ca="1" si="121"/>
        <v>280</v>
      </c>
      <c r="BK446">
        <f t="shared" ca="1" si="121"/>
        <v>300</v>
      </c>
      <c r="BL446">
        <f t="shared" ca="1" si="117"/>
        <v>-20</v>
      </c>
      <c r="BM446">
        <f t="shared" ca="1" si="114"/>
        <v>289.76616347815855</v>
      </c>
    </row>
    <row r="447" spans="1:65" x14ac:dyDescent="0.25">
      <c r="A447" s="64">
        <v>444</v>
      </c>
      <c r="B447" s="64">
        <v>84</v>
      </c>
      <c r="C447" s="64">
        <v>72</v>
      </c>
      <c r="D447" s="18">
        <v>444</v>
      </c>
      <c r="E447" s="21">
        <f t="shared" ca="1" si="107"/>
        <v>1989.7524015815159</v>
      </c>
      <c r="F447" s="22">
        <f t="shared" ca="1" si="108"/>
        <v>217.1805233378094</v>
      </c>
      <c r="G447" s="28">
        <v>444</v>
      </c>
      <c r="H447" s="24">
        <f t="shared" ca="1" si="109"/>
        <v>1986.4618479999999</v>
      </c>
      <c r="I447" s="25">
        <f t="shared" ca="1" si="110"/>
        <v>217.55959511040001</v>
      </c>
      <c r="J447" s="155"/>
      <c r="K447" s="155"/>
      <c r="L447" s="129">
        <f t="shared" si="115"/>
        <v>0</v>
      </c>
      <c r="AX447">
        <f t="shared" ca="1" si="118"/>
        <v>302.16610431999999</v>
      </c>
      <c r="AY447">
        <f t="shared" ca="1" si="111"/>
        <v>313.83389568000001</v>
      </c>
      <c r="AZ447" cm="1">
        <f t="array" aca="1" ref="AZ447" ca="1">_xlfn.LET(_xlpm.rozsah, $J$3:$J$10001,_xlpm.podminka, (_xlpm.rozsah&gt;H447)*(ISNUMBER(_xlpm.rozsah)),_xlpm.indexy, IF(_xlpm.podminka, ROW(_xlpm.rozsah)-MIN(ROW(_xlpm.rozsah))+1),_xlpm.prvni, MIN(_xlpm.indexy),_xlpm.finalni, IF(_xlpm.prvni=1, 2, _xlpm.prvni),INDEX(_xlpm.rozsah, _xlpm.finalni))</f>
        <v>2000</v>
      </c>
      <c r="BA447" cm="1">
        <f t="array" aca="1" ref="BA447" ca="1">INDEX($J$3:$J$10001,MATCH(AZ447,$J$3:$J$10004,0)-1)</f>
        <v>1900</v>
      </c>
      <c r="BB447">
        <f t="shared" ca="1" si="120"/>
        <v>300</v>
      </c>
      <c r="BC447">
        <f t="shared" ca="1" si="120"/>
        <v>316</v>
      </c>
      <c r="BD447">
        <f t="shared" ca="1" si="119"/>
        <v>-16</v>
      </c>
      <c r="BE447">
        <f t="shared" ca="1" si="112"/>
        <v>302.16610431999999</v>
      </c>
      <c r="BF447">
        <f t="shared" ca="1" si="116"/>
        <v>301.63961574695747</v>
      </c>
      <c r="BG447">
        <f t="shared" ca="1" si="113"/>
        <v>314.36038425304253</v>
      </c>
      <c r="BH447" cm="1">
        <f t="array" aca="1" ref="BH447" ca="1">_xlfn.LET(_xlpm.rozsah, $J$3:$J$10001,_xlpm.podminka, (_xlpm.rozsah&gt;E447)*(ISNUMBER(_xlpm.rozsah)),_xlpm.indexy, IF(_xlpm.podminka, ROW(_xlpm.rozsah)-MIN(ROW(_xlpm.rozsah))+1),_xlpm.prvni, MIN(_xlpm.indexy),_xlpm.finalni, IF(_xlpm.prvni=1, 2, _xlpm.prvni),INDEX(_xlpm.rozsah, _xlpm.finalni))</f>
        <v>2000</v>
      </c>
      <c r="BI447" cm="1">
        <f t="array" aca="1" ref="BI447" ca="1">INDEX($J$3:$J$10001,MATCH(BH447,$J$3:$J$10004,0)-1)</f>
        <v>1900</v>
      </c>
      <c r="BJ447">
        <f t="shared" ca="1" si="121"/>
        <v>300</v>
      </c>
      <c r="BK447">
        <f t="shared" ca="1" si="121"/>
        <v>316</v>
      </c>
      <c r="BL447">
        <f t="shared" ca="1" si="117"/>
        <v>-16</v>
      </c>
      <c r="BM447">
        <f t="shared" ca="1" si="114"/>
        <v>301.63961574695747</v>
      </c>
    </row>
    <row r="448" spans="1:65" x14ac:dyDescent="0.25">
      <c r="A448" s="64">
        <v>445</v>
      </c>
      <c r="B448" s="64">
        <v>83</v>
      </c>
      <c r="C448" s="64">
        <v>73</v>
      </c>
      <c r="D448" s="18">
        <v>445</v>
      </c>
      <c r="E448" s="21">
        <f t="shared" ca="1" si="107"/>
        <v>1974.398206324593</v>
      </c>
      <c r="F448" s="22">
        <f t="shared" ca="1" si="108"/>
        <v>221.99028950128755</v>
      </c>
      <c r="G448" s="23">
        <v>445</v>
      </c>
      <c r="H448" s="24">
        <f t="shared" ca="1" si="109"/>
        <v>1971.1468259999999</v>
      </c>
      <c r="I448" s="25">
        <f t="shared" ca="1" si="110"/>
        <v>222.37005072319999</v>
      </c>
      <c r="J448" s="155"/>
      <c r="K448" s="155"/>
      <c r="L448" s="129">
        <f t="shared" si="115"/>
        <v>0</v>
      </c>
      <c r="AX448">
        <f t="shared" ca="1" si="118"/>
        <v>304.61650784</v>
      </c>
      <c r="AY448">
        <f t="shared" ca="1" si="111"/>
        <v>311.38349216</v>
      </c>
      <c r="AZ448" cm="1">
        <f t="array" aca="1" ref="AZ448" ca="1">_xlfn.LET(_xlpm.rozsah, $J$3:$J$10001,_xlpm.podminka, (_xlpm.rozsah&gt;H448)*(ISNUMBER(_xlpm.rozsah)),_xlpm.indexy, IF(_xlpm.podminka, ROW(_xlpm.rozsah)-MIN(ROW(_xlpm.rozsah))+1),_xlpm.prvni, MIN(_xlpm.indexy),_xlpm.finalni, IF(_xlpm.prvni=1, 2, _xlpm.prvni),INDEX(_xlpm.rozsah, _xlpm.finalni))</f>
        <v>2000</v>
      </c>
      <c r="BA448" cm="1">
        <f t="array" aca="1" ref="BA448" ca="1">INDEX($J$3:$J$10001,MATCH(AZ448,$J$3:$J$10004,0)-1)</f>
        <v>1900</v>
      </c>
      <c r="BB448">
        <f t="shared" ca="1" si="120"/>
        <v>300</v>
      </c>
      <c r="BC448">
        <f t="shared" ca="1" si="120"/>
        <v>316</v>
      </c>
      <c r="BD448">
        <f t="shared" ca="1" si="119"/>
        <v>-16</v>
      </c>
      <c r="BE448">
        <f t="shared" ca="1" si="112"/>
        <v>304.61650784</v>
      </c>
      <c r="BF448">
        <f t="shared" ca="1" si="116"/>
        <v>304.09628698806512</v>
      </c>
      <c r="BG448">
        <f t="shared" ca="1" si="113"/>
        <v>311.90371301193488</v>
      </c>
      <c r="BH448" cm="1">
        <f t="array" aca="1" ref="BH448" ca="1">_xlfn.LET(_xlpm.rozsah, $J$3:$J$10001,_xlpm.podminka, (_xlpm.rozsah&gt;E448)*(ISNUMBER(_xlpm.rozsah)),_xlpm.indexy, IF(_xlpm.podminka, ROW(_xlpm.rozsah)-MIN(ROW(_xlpm.rozsah))+1),_xlpm.prvni, MIN(_xlpm.indexy),_xlpm.finalni, IF(_xlpm.prvni=1, 2, _xlpm.prvni),INDEX(_xlpm.rozsah, _xlpm.finalni))</f>
        <v>2000</v>
      </c>
      <c r="BI448" cm="1">
        <f t="array" aca="1" ref="BI448" ca="1">INDEX($J$3:$J$10001,MATCH(BH448,$J$3:$J$10004,0)-1)</f>
        <v>1900</v>
      </c>
      <c r="BJ448">
        <f t="shared" ca="1" si="121"/>
        <v>300</v>
      </c>
      <c r="BK448">
        <f t="shared" ca="1" si="121"/>
        <v>316</v>
      </c>
      <c r="BL448">
        <f t="shared" ca="1" si="117"/>
        <v>-16</v>
      </c>
      <c r="BM448">
        <f t="shared" ca="1" si="114"/>
        <v>304.09628698806512</v>
      </c>
    </row>
    <row r="449" spans="1:65" x14ac:dyDescent="0.25">
      <c r="A449" s="64">
        <v>446</v>
      </c>
      <c r="B449" s="64">
        <v>77</v>
      </c>
      <c r="C449" s="64">
        <v>73</v>
      </c>
      <c r="D449" s="18">
        <v>446</v>
      </c>
      <c r="E449" s="21">
        <f t="shared" ca="1" si="107"/>
        <v>1882.2730347830561</v>
      </c>
      <c r="F449" s="22">
        <f t="shared" ca="1" si="108"/>
        <v>232.87991638342274</v>
      </c>
      <c r="G449" s="28">
        <v>446</v>
      </c>
      <c r="H449" s="24">
        <f t="shared" ca="1" si="109"/>
        <v>1879.2566939999999</v>
      </c>
      <c r="I449" s="25">
        <f t="shared" ca="1" si="110"/>
        <v>233.25424427460001</v>
      </c>
      <c r="J449" s="155"/>
      <c r="K449" s="155"/>
      <c r="L449" s="129">
        <f t="shared" si="115"/>
        <v>0</v>
      </c>
      <c r="AX449">
        <f t="shared" ca="1" si="118"/>
        <v>319.52636202000002</v>
      </c>
      <c r="AY449">
        <f t="shared" ca="1" si="111"/>
        <v>329.47363797999998</v>
      </c>
      <c r="AZ449" cm="1">
        <f t="array" aca="1" ref="AZ449" ca="1">_xlfn.LET(_xlpm.rozsah, $J$3:$J$10001,_xlpm.podminka, (_xlpm.rozsah&gt;H449)*(ISNUMBER(_xlpm.rozsah)),_xlpm.indexy, IF(_xlpm.podminka, ROW(_xlpm.rozsah)-MIN(ROW(_xlpm.rozsah))+1),_xlpm.prvni, MIN(_xlpm.indexy),_xlpm.finalni, IF(_xlpm.prvni=1, 2, _xlpm.prvni),INDEX(_xlpm.rozsah, _xlpm.finalni))</f>
        <v>1900</v>
      </c>
      <c r="BA449" cm="1">
        <f t="array" aca="1" ref="BA449" ca="1">INDEX($J$3:$J$10001,MATCH(AZ449,$J$3:$J$10004,0)-1)</f>
        <v>1800</v>
      </c>
      <c r="BB449">
        <f t="shared" ca="1" si="120"/>
        <v>316</v>
      </c>
      <c r="BC449">
        <f t="shared" ca="1" si="120"/>
        <v>333</v>
      </c>
      <c r="BD449">
        <f t="shared" ca="1" si="119"/>
        <v>-17</v>
      </c>
      <c r="BE449">
        <f t="shared" ca="1" si="112"/>
        <v>319.52636202000002</v>
      </c>
      <c r="BF449">
        <f t="shared" ca="1" si="116"/>
        <v>319.01358408688048</v>
      </c>
      <c r="BG449">
        <f t="shared" ca="1" si="113"/>
        <v>329.98641591311952</v>
      </c>
      <c r="BH449" cm="1">
        <f t="array" aca="1" ref="BH449" ca="1">_xlfn.LET(_xlpm.rozsah, $J$3:$J$10001,_xlpm.podminka, (_xlpm.rozsah&gt;E449)*(ISNUMBER(_xlpm.rozsah)),_xlpm.indexy, IF(_xlpm.podminka, ROW(_xlpm.rozsah)-MIN(ROW(_xlpm.rozsah))+1),_xlpm.prvni, MIN(_xlpm.indexy),_xlpm.finalni, IF(_xlpm.prvni=1, 2, _xlpm.prvni),INDEX(_xlpm.rozsah, _xlpm.finalni))</f>
        <v>1900</v>
      </c>
      <c r="BI449" cm="1">
        <f t="array" aca="1" ref="BI449" ca="1">INDEX($J$3:$J$10001,MATCH(BH449,$J$3:$J$10004,0)-1)</f>
        <v>1800</v>
      </c>
      <c r="BJ449">
        <f t="shared" ca="1" si="121"/>
        <v>316</v>
      </c>
      <c r="BK449">
        <f t="shared" ca="1" si="121"/>
        <v>333</v>
      </c>
      <c r="BL449">
        <f t="shared" ca="1" si="117"/>
        <v>-17</v>
      </c>
      <c r="BM449">
        <f t="shared" ca="1" si="114"/>
        <v>319.01358408688048</v>
      </c>
    </row>
    <row r="450" spans="1:65" x14ac:dyDescent="0.25">
      <c r="A450" s="64">
        <v>447</v>
      </c>
      <c r="B450" s="64">
        <v>74</v>
      </c>
      <c r="C450" s="64">
        <v>73</v>
      </c>
      <c r="D450" s="18">
        <v>447</v>
      </c>
      <c r="E450" s="21">
        <f t="shared" ca="1" si="107"/>
        <v>1836.2104490122879</v>
      </c>
      <c r="F450" s="22">
        <f t="shared" ca="1" si="108"/>
        <v>238.59628327757508</v>
      </c>
      <c r="G450" s="23">
        <v>447</v>
      </c>
      <c r="H450" s="24">
        <f t="shared" ca="1" si="109"/>
        <v>1833.3116279999999</v>
      </c>
      <c r="I450" s="25">
        <f t="shared" ca="1" si="110"/>
        <v>238.95602696520001</v>
      </c>
      <c r="J450" s="155"/>
      <c r="K450" s="155"/>
      <c r="L450" s="129">
        <f t="shared" si="115"/>
        <v>0</v>
      </c>
      <c r="AX450">
        <f t="shared" ca="1" si="118"/>
        <v>327.33702324000001</v>
      </c>
      <c r="AY450">
        <f t="shared" ca="1" si="111"/>
        <v>321.66297675999999</v>
      </c>
      <c r="AZ450" cm="1">
        <f t="array" aca="1" ref="AZ450" ca="1">_xlfn.LET(_xlpm.rozsah, $J$3:$J$10001,_xlpm.podminka, (_xlpm.rozsah&gt;H450)*(ISNUMBER(_xlpm.rozsah)),_xlpm.indexy, IF(_xlpm.podminka, ROW(_xlpm.rozsah)-MIN(ROW(_xlpm.rozsah))+1),_xlpm.prvni, MIN(_xlpm.indexy),_xlpm.finalni, IF(_xlpm.prvni=1, 2, _xlpm.prvni),INDEX(_xlpm.rozsah, _xlpm.finalni))</f>
        <v>1900</v>
      </c>
      <c r="BA450" cm="1">
        <f t="array" aca="1" ref="BA450" ca="1">INDEX($J$3:$J$10001,MATCH(AZ450,$J$3:$J$10004,0)-1)</f>
        <v>1800</v>
      </c>
      <c r="BB450">
        <f t="shared" ca="1" si="120"/>
        <v>316</v>
      </c>
      <c r="BC450">
        <f t="shared" ca="1" si="120"/>
        <v>333</v>
      </c>
      <c r="BD450">
        <f t="shared" ca="1" si="119"/>
        <v>-17</v>
      </c>
      <c r="BE450">
        <f t="shared" ca="1" si="112"/>
        <v>327.33702324000001</v>
      </c>
      <c r="BF450">
        <f t="shared" ca="1" si="116"/>
        <v>326.84422366791108</v>
      </c>
      <c r="BG450">
        <f t="shared" ca="1" si="113"/>
        <v>322.15577633208892</v>
      </c>
      <c r="BH450" cm="1">
        <f t="array" aca="1" ref="BH450" ca="1">_xlfn.LET(_xlpm.rozsah, $J$3:$J$10001,_xlpm.podminka, (_xlpm.rozsah&gt;E450)*(ISNUMBER(_xlpm.rozsah)),_xlpm.indexy, IF(_xlpm.podminka, ROW(_xlpm.rozsah)-MIN(ROW(_xlpm.rozsah))+1),_xlpm.prvni, MIN(_xlpm.indexy),_xlpm.finalni, IF(_xlpm.prvni=1, 2, _xlpm.prvni),INDEX(_xlpm.rozsah, _xlpm.finalni))</f>
        <v>1900</v>
      </c>
      <c r="BI450" cm="1">
        <f t="array" aca="1" ref="BI450" ca="1">INDEX($J$3:$J$10001,MATCH(BH450,$J$3:$J$10004,0)-1)</f>
        <v>1800</v>
      </c>
      <c r="BJ450">
        <f t="shared" ca="1" si="121"/>
        <v>316</v>
      </c>
      <c r="BK450">
        <f t="shared" ca="1" si="121"/>
        <v>333</v>
      </c>
      <c r="BL450">
        <f t="shared" ca="1" si="117"/>
        <v>-17</v>
      </c>
      <c r="BM450">
        <f t="shared" ca="1" si="114"/>
        <v>326.84422366791108</v>
      </c>
    </row>
    <row r="451" spans="1:65" x14ac:dyDescent="0.25">
      <c r="A451" s="64">
        <v>448</v>
      </c>
      <c r="B451" s="64">
        <v>76</v>
      </c>
      <c r="C451" s="64">
        <v>72</v>
      </c>
      <c r="D451" s="18">
        <v>448</v>
      </c>
      <c r="E451" s="21">
        <f t="shared" ca="1" si="107"/>
        <v>1866.9188395261335</v>
      </c>
      <c r="F451" s="22">
        <f t="shared" ca="1" si="108"/>
        <v>231.56913404200128</v>
      </c>
      <c r="G451" s="28">
        <v>448</v>
      </c>
      <c r="H451" s="24">
        <f t="shared" ca="1" si="109"/>
        <v>1863.9416719999999</v>
      </c>
      <c r="I451" s="25">
        <f t="shared" ca="1" si="110"/>
        <v>231.93353934720002</v>
      </c>
      <c r="J451" s="155"/>
      <c r="K451" s="155"/>
      <c r="L451" s="129">
        <f t="shared" si="115"/>
        <v>0</v>
      </c>
      <c r="AX451">
        <f t="shared" ca="1" si="118"/>
        <v>322.12991576000002</v>
      </c>
      <c r="AY451">
        <f t="shared" ca="1" si="111"/>
        <v>326.87008423999998</v>
      </c>
      <c r="AZ451" cm="1">
        <f t="array" aca="1" ref="AZ451" ca="1">_xlfn.LET(_xlpm.rozsah, $J$3:$J$10001,_xlpm.podminka, (_xlpm.rozsah&gt;H451)*(ISNUMBER(_xlpm.rozsah)),_xlpm.indexy, IF(_xlpm.podminka, ROW(_xlpm.rozsah)-MIN(ROW(_xlpm.rozsah))+1),_xlpm.prvni, MIN(_xlpm.indexy),_xlpm.finalni, IF(_xlpm.prvni=1, 2, _xlpm.prvni),INDEX(_xlpm.rozsah, _xlpm.finalni))</f>
        <v>1900</v>
      </c>
      <c r="BA451" cm="1">
        <f t="array" aca="1" ref="BA451" ca="1">INDEX($J$3:$J$10001,MATCH(AZ451,$J$3:$J$10004,0)-1)</f>
        <v>1800</v>
      </c>
      <c r="BB451">
        <f t="shared" ca="1" si="120"/>
        <v>316</v>
      </c>
      <c r="BC451">
        <f t="shared" ca="1" si="120"/>
        <v>333</v>
      </c>
      <c r="BD451">
        <f t="shared" ca="1" si="119"/>
        <v>-17</v>
      </c>
      <c r="BE451">
        <f t="shared" ca="1" si="112"/>
        <v>322.12991576000002</v>
      </c>
      <c r="BF451">
        <f t="shared" ca="1" si="116"/>
        <v>321.62379728055731</v>
      </c>
      <c r="BG451">
        <f t="shared" ca="1" si="113"/>
        <v>327.37620271944269</v>
      </c>
      <c r="BH451" cm="1">
        <f t="array" aca="1" ref="BH451" ca="1">_xlfn.LET(_xlpm.rozsah, $J$3:$J$10001,_xlpm.podminka, (_xlpm.rozsah&gt;E451)*(ISNUMBER(_xlpm.rozsah)),_xlpm.indexy, IF(_xlpm.podminka, ROW(_xlpm.rozsah)-MIN(ROW(_xlpm.rozsah))+1),_xlpm.prvni, MIN(_xlpm.indexy),_xlpm.finalni, IF(_xlpm.prvni=1, 2, _xlpm.prvni),INDEX(_xlpm.rozsah, _xlpm.finalni))</f>
        <v>1900</v>
      </c>
      <c r="BI451" cm="1">
        <f t="array" aca="1" ref="BI451" ca="1">INDEX($J$3:$J$10001,MATCH(BH451,$J$3:$J$10004,0)-1)</f>
        <v>1800</v>
      </c>
      <c r="BJ451">
        <f t="shared" ca="1" si="121"/>
        <v>316</v>
      </c>
      <c r="BK451">
        <f t="shared" ca="1" si="121"/>
        <v>333</v>
      </c>
      <c r="BL451">
        <f t="shared" ca="1" si="117"/>
        <v>-17</v>
      </c>
      <c r="BM451">
        <f t="shared" ca="1" si="114"/>
        <v>321.62379728055731</v>
      </c>
    </row>
    <row r="452" spans="1:65" x14ac:dyDescent="0.25">
      <c r="A452" s="64">
        <v>449</v>
      </c>
      <c r="B452" s="64">
        <v>46</v>
      </c>
      <c r="C452" s="64">
        <v>77</v>
      </c>
      <c r="D452" s="18">
        <v>449</v>
      </c>
      <c r="E452" s="21">
        <f t="shared" ref="E452:E515" ca="1" si="122">(B452/100)*($AC$8 - $AC$11)+$AC$11</f>
        <v>1406.2929818184493</v>
      </c>
      <c r="F452" s="22">
        <f t="shared" ref="F452:F515" ca="1" si="123">(C452*BF452)/100</f>
        <v>277.2</v>
      </c>
      <c r="G452" s="23">
        <v>449</v>
      </c>
      <c r="H452" s="24">
        <f t="shared" ref="H452:H515" ca="1" si="124">(B452/100)*($AF$8 - $AF$11)+$AF$11</f>
        <v>1404.491012</v>
      </c>
      <c r="I452" s="25">
        <f t="shared" ref="I452:I515" ca="1" si="125">(C452*AX452)/100</f>
        <v>277.2</v>
      </c>
      <c r="J452" s="155"/>
      <c r="K452" s="155"/>
      <c r="L452" s="129">
        <f t="shared" si="115"/>
        <v>0</v>
      </c>
      <c r="AX452">
        <f t="shared" ca="1" si="118"/>
        <v>360</v>
      </c>
      <c r="AY452">
        <f t="shared" ref="AY452:AY515" ca="1" si="126">MIN(BB452:BC452)+((H452-MIN(AZ452:BA452))/(MAX(AZ452:BA452)-MIN(AZ452:BA452)))*(MAX(BB452:BC452)-MIN(BB452:BC452))</f>
        <v>360</v>
      </c>
      <c r="AZ452" cm="1">
        <f t="array" aca="1" ref="AZ452" ca="1">_xlfn.LET(_xlpm.rozsah, $J$3:$J$10001,_xlpm.podminka, (_xlpm.rozsah&gt;H452)*(ISNUMBER(_xlpm.rozsah)),_xlpm.indexy, IF(_xlpm.podminka, ROW(_xlpm.rozsah)-MIN(ROW(_xlpm.rozsah))+1),_xlpm.prvni, MIN(_xlpm.indexy),_xlpm.finalni, IF(_xlpm.prvni=1, 2, _xlpm.prvni),INDEX(_xlpm.rozsah, _xlpm.finalni))</f>
        <v>1500</v>
      </c>
      <c r="BA452" cm="1">
        <f t="array" aca="1" ref="BA452" ca="1">INDEX($J$3:$J$10001,MATCH(AZ452,$J$3:$J$10004,0)-1)</f>
        <v>1400</v>
      </c>
      <c r="BB452">
        <f t="shared" ca="1" si="120"/>
        <v>360</v>
      </c>
      <c r="BC452">
        <f t="shared" ca="1" si="120"/>
        <v>360</v>
      </c>
      <c r="BD452">
        <f t="shared" ca="1" si="119"/>
        <v>0</v>
      </c>
      <c r="BE452">
        <f t="shared" ref="BE452:BE515" ca="1" si="127">MIN(BB452:BC452)+((MAX(AZ452:BA452)-H452)/(MAX(AZ452:BA452)-MIN(AZ452:BA452)))*(MAX(BB452:BC452)-MIN(BB452:BC452))</f>
        <v>360</v>
      </c>
      <c r="BF452">
        <f t="shared" ca="1" si="116"/>
        <v>360</v>
      </c>
      <c r="BG452">
        <f t="shared" ref="BG452:BG515" ca="1" si="128">MIN(BJ452:BK452)+((E452-MIN(BH452:BI452))/(MAX(BH452:BI452)-MIN(BH452:BI452)))*(MAX(BJ452:BK452)-MIN(BJ452:BK452))</f>
        <v>360</v>
      </c>
      <c r="BH452" cm="1">
        <f t="array" aca="1" ref="BH452" ca="1">_xlfn.LET(_xlpm.rozsah, $J$3:$J$10001,_xlpm.podminka, (_xlpm.rozsah&gt;E452)*(ISNUMBER(_xlpm.rozsah)),_xlpm.indexy, IF(_xlpm.podminka, ROW(_xlpm.rozsah)-MIN(ROW(_xlpm.rozsah))+1),_xlpm.prvni, MIN(_xlpm.indexy),_xlpm.finalni, IF(_xlpm.prvni=1, 2, _xlpm.prvni),INDEX(_xlpm.rozsah, _xlpm.finalni))</f>
        <v>1500</v>
      </c>
      <c r="BI452" cm="1">
        <f t="array" aca="1" ref="BI452" ca="1">INDEX($J$3:$J$10001,MATCH(BH452,$J$3:$J$10004,0)-1)</f>
        <v>1400</v>
      </c>
      <c r="BJ452">
        <f t="shared" ca="1" si="121"/>
        <v>360</v>
      </c>
      <c r="BK452">
        <f t="shared" ca="1" si="121"/>
        <v>360</v>
      </c>
      <c r="BL452">
        <f t="shared" ca="1" si="117"/>
        <v>0</v>
      </c>
      <c r="BM452">
        <f t="shared" ref="BM452:BM515" ca="1" si="129">MIN(BJ452:BK452)+((MAX(BH452:BI452)-E452)/(MAX(BH452:BI452)-MIN(BH452:BI452)))*(MAX(BJ452:BK452)-MIN(BJ452:BK452))</f>
        <v>360</v>
      </c>
    </row>
    <row r="453" spans="1:65" x14ac:dyDescent="0.25">
      <c r="A453" s="64">
        <v>450</v>
      </c>
      <c r="B453" s="64">
        <v>78</v>
      </c>
      <c r="C453" s="64">
        <v>62</v>
      </c>
      <c r="D453" s="18">
        <v>450</v>
      </c>
      <c r="E453" s="21">
        <f t="shared" ca="1" si="122"/>
        <v>1897.6272300399792</v>
      </c>
      <c r="F453" s="22">
        <f t="shared" ca="1" si="123"/>
        <v>196.1700899537862</v>
      </c>
      <c r="G453" s="28">
        <v>450</v>
      </c>
      <c r="H453" s="24">
        <f t="shared" ca="1" si="124"/>
        <v>1894.5717159999999</v>
      </c>
      <c r="I453" s="25">
        <f t="shared" ca="1" si="125"/>
        <v>196.49214113360003</v>
      </c>
      <c r="J453" s="155"/>
      <c r="K453" s="155"/>
      <c r="L453" s="129">
        <f t="shared" ref="L453:L516" si="130">K453*2*PI()*J453/60*0.001</f>
        <v>0</v>
      </c>
      <c r="AX453">
        <f t="shared" ca="1" si="118"/>
        <v>316.92280828000003</v>
      </c>
      <c r="AY453">
        <f t="shared" ca="1" si="126"/>
        <v>332.07719171999997</v>
      </c>
      <c r="AZ453" cm="1">
        <f t="array" aca="1" ref="AZ453" ca="1">_xlfn.LET(_xlpm.rozsah, $J$3:$J$10001,_xlpm.podminka, (_xlpm.rozsah&gt;H453)*(ISNUMBER(_xlpm.rozsah)),_xlpm.indexy, IF(_xlpm.podminka, ROW(_xlpm.rozsah)-MIN(ROW(_xlpm.rozsah))+1),_xlpm.prvni, MIN(_xlpm.indexy),_xlpm.finalni, IF(_xlpm.prvni=1, 2, _xlpm.prvni),INDEX(_xlpm.rozsah, _xlpm.finalni))</f>
        <v>1900</v>
      </c>
      <c r="BA453" cm="1">
        <f t="array" aca="1" ref="BA453" ca="1">INDEX($J$3:$J$10001,MATCH(AZ453,$J$3:$J$10004,0)-1)</f>
        <v>1800</v>
      </c>
      <c r="BB453">
        <f t="shared" ca="1" si="120"/>
        <v>316</v>
      </c>
      <c r="BC453">
        <f t="shared" ca="1" si="120"/>
        <v>333</v>
      </c>
      <c r="BD453">
        <f t="shared" ca="1" si="119"/>
        <v>-17</v>
      </c>
      <c r="BE453">
        <f t="shared" ca="1" si="127"/>
        <v>316.92280828000003</v>
      </c>
      <c r="BF453">
        <f t="shared" ref="BF453:BF516" ca="1" si="131">IF(BL453&lt;0, BM453,BG453)</f>
        <v>316.40337089320354</v>
      </c>
      <c r="BG453">
        <f t="shared" ca="1" si="128"/>
        <v>332.59662910679646</v>
      </c>
      <c r="BH453" cm="1">
        <f t="array" aca="1" ref="BH453" ca="1">_xlfn.LET(_xlpm.rozsah, $J$3:$J$10001,_xlpm.podminka, (_xlpm.rozsah&gt;E453)*(ISNUMBER(_xlpm.rozsah)),_xlpm.indexy, IF(_xlpm.podminka, ROW(_xlpm.rozsah)-MIN(ROW(_xlpm.rozsah))+1),_xlpm.prvni, MIN(_xlpm.indexy),_xlpm.finalni, IF(_xlpm.prvni=1, 2, _xlpm.prvni),INDEX(_xlpm.rozsah, _xlpm.finalni))</f>
        <v>1900</v>
      </c>
      <c r="BI453" cm="1">
        <f t="array" aca="1" ref="BI453" ca="1">INDEX($J$3:$J$10001,MATCH(BH453,$J$3:$J$10004,0)-1)</f>
        <v>1800</v>
      </c>
      <c r="BJ453">
        <f t="shared" ca="1" si="121"/>
        <v>316</v>
      </c>
      <c r="BK453">
        <f t="shared" ca="1" si="121"/>
        <v>333</v>
      </c>
      <c r="BL453">
        <f t="shared" ref="BL453:BL516" ca="1" si="132">BJ453-BK453</f>
        <v>-17</v>
      </c>
      <c r="BM453">
        <f t="shared" ca="1" si="129"/>
        <v>316.40337089320354</v>
      </c>
    </row>
    <row r="454" spans="1:65" x14ac:dyDescent="0.25">
      <c r="A454" s="64">
        <v>451</v>
      </c>
      <c r="B454" s="64">
        <v>79</v>
      </c>
      <c r="C454" s="64">
        <v>35</v>
      </c>
      <c r="D454" s="18">
        <v>451</v>
      </c>
      <c r="E454" s="21">
        <f t="shared" ca="1" si="122"/>
        <v>1912.9814252969018</v>
      </c>
      <c r="F454" s="22">
        <f t="shared" ca="1" si="123"/>
        <v>109.8730401833735</v>
      </c>
      <c r="G454" s="23">
        <v>451</v>
      </c>
      <c r="H454" s="24">
        <f t="shared" ca="1" si="124"/>
        <v>1909.8867379999999</v>
      </c>
      <c r="I454" s="25">
        <f t="shared" ca="1" si="125"/>
        <v>110.04634267200001</v>
      </c>
      <c r="J454" s="155"/>
      <c r="K454" s="155"/>
      <c r="L454" s="129">
        <f t="shared" si="130"/>
        <v>0</v>
      </c>
      <c r="AX454">
        <f t="shared" ca="1" si="118"/>
        <v>314.41812192000003</v>
      </c>
      <c r="AY454">
        <f t="shared" ca="1" si="126"/>
        <v>301.58187807999997</v>
      </c>
      <c r="AZ454" cm="1">
        <f t="array" aca="1" ref="AZ454" ca="1">_xlfn.LET(_xlpm.rozsah, $J$3:$J$10001,_xlpm.podminka, (_xlpm.rozsah&gt;H454)*(ISNUMBER(_xlpm.rozsah)),_xlpm.indexy, IF(_xlpm.podminka, ROW(_xlpm.rozsah)-MIN(ROW(_xlpm.rozsah))+1),_xlpm.prvni, MIN(_xlpm.indexy),_xlpm.finalni, IF(_xlpm.prvni=1, 2, _xlpm.prvni),INDEX(_xlpm.rozsah, _xlpm.finalni))</f>
        <v>2000</v>
      </c>
      <c r="BA454" cm="1">
        <f t="array" aca="1" ref="BA454" ca="1">INDEX($J$3:$J$10001,MATCH(AZ454,$J$3:$J$10004,0)-1)</f>
        <v>1900</v>
      </c>
      <c r="BB454">
        <f t="shared" ca="1" si="120"/>
        <v>300</v>
      </c>
      <c r="BC454">
        <f t="shared" ca="1" si="120"/>
        <v>316</v>
      </c>
      <c r="BD454">
        <f t="shared" ca="1" si="119"/>
        <v>-16</v>
      </c>
      <c r="BE454">
        <f t="shared" ca="1" si="127"/>
        <v>314.41812192000003</v>
      </c>
      <c r="BF454">
        <f t="shared" ca="1" si="131"/>
        <v>313.92297195249574</v>
      </c>
      <c r="BG454">
        <f t="shared" ca="1" si="128"/>
        <v>302.07702804750426</v>
      </c>
      <c r="BH454" cm="1">
        <f t="array" aca="1" ref="BH454" ca="1">_xlfn.LET(_xlpm.rozsah, $J$3:$J$10001,_xlpm.podminka, (_xlpm.rozsah&gt;E454)*(ISNUMBER(_xlpm.rozsah)),_xlpm.indexy, IF(_xlpm.podminka, ROW(_xlpm.rozsah)-MIN(ROW(_xlpm.rozsah))+1),_xlpm.prvni, MIN(_xlpm.indexy),_xlpm.finalni, IF(_xlpm.prvni=1, 2, _xlpm.prvni),INDEX(_xlpm.rozsah, _xlpm.finalni))</f>
        <v>2000</v>
      </c>
      <c r="BI454" cm="1">
        <f t="array" aca="1" ref="BI454" ca="1">INDEX($J$3:$J$10001,MATCH(BH454,$J$3:$J$10004,0)-1)</f>
        <v>1900</v>
      </c>
      <c r="BJ454">
        <f t="shared" ca="1" si="121"/>
        <v>300</v>
      </c>
      <c r="BK454">
        <f t="shared" ca="1" si="121"/>
        <v>316</v>
      </c>
      <c r="BL454">
        <f t="shared" ca="1" si="132"/>
        <v>-16</v>
      </c>
      <c r="BM454">
        <f t="shared" ca="1" si="129"/>
        <v>313.92297195249574</v>
      </c>
    </row>
    <row r="455" spans="1:65" x14ac:dyDescent="0.25">
      <c r="A455" s="64">
        <v>452</v>
      </c>
      <c r="B455" s="64">
        <v>82</v>
      </c>
      <c r="C455" s="64">
        <v>38</v>
      </c>
      <c r="D455" s="18">
        <v>452</v>
      </c>
      <c r="E455" s="21">
        <f t="shared" ca="1" si="122"/>
        <v>1959.0440110676702</v>
      </c>
      <c r="F455" s="22">
        <f t="shared" ca="1" si="123"/>
        <v>116.49012412708565</v>
      </c>
      <c r="G455" s="28">
        <v>452</v>
      </c>
      <c r="H455" s="24">
        <f t="shared" ca="1" si="124"/>
        <v>1955.8318039999999</v>
      </c>
      <c r="I455" s="25">
        <f t="shared" ca="1" si="125"/>
        <v>116.6854263168</v>
      </c>
      <c r="J455" s="155"/>
      <c r="K455" s="155"/>
      <c r="L455" s="129">
        <f t="shared" si="130"/>
        <v>0</v>
      </c>
      <c r="AX455">
        <f t="shared" ca="1" si="118"/>
        <v>307.06691136000001</v>
      </c>
      <c r="AY455">
        <f t="shared" ca="1" si="126"/>
        <v>308.93308863999999</v>
      </c>
      <c r="AZ455" cm="1">
        <f t="array" aca="1" ref="AZ455" ca="1">_xlfn.LET(_xlpm.rozsah, $J$3:$J$10001,_xlpm.podminka, (_xlpm.rozsah&gt;H455)*(ISNUMBER(_xlpm.rozsah)),_xlpm.indexy, IF(_xlpm.podminka, ROW(_xlpm.rozsah)-MIN(ROW(_xlpm.rozsah))+1),_xlpm.prvni, MIN(_xlpm.indexy),_xlpm.finalni, IF(_xlpm.prvni=1, 2, _xlpm.prvni),INDEX(_xlpm.rozsah, _xlpm.finalni))</f>
        <v>2000</v>
      </c>
      <c r="BA455" cm="1">
        <f t="array" aca="1" ref="BA455" ca="1">INDEX($J$3:$J$10001,MATCH(AZ455,$J$3:$J$10004,0)-1)</f>
        <v>1900</v>
      </c>
      <c r="BB455">
        <f t="shared" ca="1" si="120"/>
        <v>300</v>
      </c>
      <c r="BC455">
        <f t="shared" ca="1" si="120"/>
        <v>316</v>
      </c>
      <c r="BD455">
        <f t="shared" ca="1" si="119"/>
        <v>-16</v>
      </c>
      <c r="BE455">
        <f t="shared" ca="1" si="127"/>
        <v>307.06691136000001</v>
      </c>
      <c r="BF455">
        <f t="shared" ca="1" si="131"/>
        <v>306.55295822917276</v>
      </c>
      <c r="BG455">
        <f t="shared" ca="1" si="128"/>
        <v>309.44704177082724</v>
      </c>
      <c r="BH455" cm="1">
        <f t="array" aca="1" ref="BH455" ca="1">_xlfn.LET(_xlpm.rozsah, $J$3:$J$10001,_xlpm.podminka, (_xlpm.rozsah&gt;E455)*(ISNUMBER(_xlpm.rozsah)),_xlpm.indexy, IF(_xlpm.podminka, ROW(_xlpm.rozsah)-MIN(ROW(_xlpm.rozsah))+1),_xlpm.prvni, MIN(_xlpm.indexy),_xlpm.finalni, IF(_xlpm.prvni=1, 2, _xlpm.prvni),INDEX(_xlpm.rozsah, _xlpm.finalni))</f>
        <v>2000</v>
      </c>
      <c r="BI455" cm="1">
        <f t="array" aca="1" ref="BI455" ca="1">INDEX($J$3:$J$10001,MATCH(BH455,$J$3:$J$10004,0)-1)</f>
        <v>1900</v>
      </c>
      <c r="BJ455">
        <f t="shared" ca="1" si="121"/>
        <v>300</v>
      </c>
      <c r="BK455">
        <f t="shared" ca="1" si="121"/>
        <v>316</v>
      </c>
      <c r="BL455">
        <f t="shared" ca="1" si="132"/>
        <v>-16</v>
      </c>
      <c r="BM455">
        <f t="shared" ca="1" si="129"/>
        <v>306.55295822917276</v>
      </c>
    </row>
    <row r="456" spans="1:65" x14ac:dyDescent="0.25">
      <c r="A456" s="64">
        <v>453</v>
      </c>
      <c r="B456" s="64">
        <v>81</v>
      </c>
      <c r="C456" s="64">
        <v>41</v>
      </c>
      <c r="D456" s="18">
        <v>453</v>
      </c>
      <c r="E456" s="21">
        <f t="shared" ca="1" si="122"/>
        <v>1943.6898158107474</v>
      </c>
      <c r="F456" s="22">
        <f t="shared" ca="1" si="123"/>
        <v>126.69394808281497</v>
      </c>
      <c r="G456" s="23">
        <v>453</v>
      </c>
      <c r="H456" s="24">
        <f t="shared" ca="1" si="124"/>
        <v>1940.5167819999999</v>
      </c>
      <c r="I456" s="25">
        <f t="shared" ca="1" si="125"/>
        <v>126.9020991008</v>
      </c>
      <c r="J456" s="155"/>
      <c r="K456" s="155"/>
      <c r="L456" s="129">
        <f t="shared" si="130"/>
        <v>0</v>
      </c>
      <c r="AX456">
        <f t="shared" ca="1" si="118"/>
        <v>309.51731488000001</v>
      </c>
      <c r="AY456">
        <f t="shared" ca="1" si="126"/>
        <v>306.48268511999999</v>
      </c>
      <c r="AZ456" cm="1">
        <f t="array" aca="1" ref="AZ456" ca="1">_xlfn.LET(_xlpm.rozsah, $J$3:$J$10001,_xlpm.podminka, (_xlpm.rozsah&gt;H456)*(ISNUMBER(_xlpm.rozsah)),_xlpm.indexy, IF(_xlpm.podminka, ROW(_xlpm.rozsah)-MIN(ROW(_xlpm.rozsah))+1),_xlpm.prvni, MIN(_xlpm.indexy),_xlpm.finalni, IF(_xlpm.prvni=1, 2, _xlpm.prvni),INDEX(_xlpm.rozsah, _xlpm.finalni))</f>
        <v>2000</v>
      </c>
      <c r="BA456" cm="1">
        <f t="array" aca="1" ref="BA456" ca="1">INDEX($J$3:$J$10001,MATCH(AZ456,$J$3:$J$10004,0)-1)</f>
        <v>1900</v>
      </c>
      <c r="BB456">
        <f t="shared" ca="1" si="120"/>
        <v>300</v>
      </c>
      <c r="BC456">
        <f t="shared" ca="1" si="120"/>
        <v>316</v>
      </c>
      <c r="BD456">
        <f t="shared" ca="1" si="119"/>
        <v>-16</v>
      </c>
      <c r="BE456">
        <f t="shared" ca="1" si="127"/>
        <v>309.51731488000001</v>
      </c>
      <c r="BF456">
        <f t="shared" ca="1" si="131"/>
        <v>309.0096294702804</v>
      </c>
      <c r="BG456">
        <f t="shared" ca="1" si="128"/>
        <v>306.9903705297196</v>
      </c>
      <c r="BH456" cm="1">
        <f t="array" aca="1" ref="BH456" ca="1">_xlfn.LET(_xlpm.rozsah, $J$3:$J$10001,_xlpm.podminka, (_xlpm.rozsah&gt;E456)*(ISNUMBER(_xlpm.rozsah)),_xlpm.indexy, IF(_xlpm.podminka, ROW(_xlpm.rozsah)-MIN(ROW(_xlpm.rozsah))+1),_xlpm.prvni, MIN(_xlpm.indexy),_xlpm.finalni, IF(_xlpm.prvni=1, 2, _xlpm.prvni),INDEX(_xlpm.rozsah, _xlpm.finalni))</f>
        <v>2000</v>
      </c>
      <c r="BI456" cm="1">
        <f t="array" aca="1" ref="BI456" ca="1">INDEX($J$3:$J$10001,MATCH(BH456,$J$3:$J$10004,0)-1)</f>
        <v>1900</v>
      </c>
      <c r="BJ456">
        <f t="shared" ca="1" si="121"/>
        <v>300</v>
      </c>
      <c r="BK456">
        <f t="shared" ca="1" si="121"/>
        <v>316</v>
      </c>
      <c r="BL456">
        <f t="shared" ca="1" si="132"/>
        <v>-16</v>
      </c>
      <c r="BM456">
        <f t="shared" ca="1" si="129"/>
        <v>309.0096294702804</v>
      </c>
    </row>
    <row r="457" spans="1:65" x14ac:dyDescent="0.25">
      <c r="A457" s="64">
        <v>454</v>
      </c>
      <c r="B457" s="64">
        <v>79</v>
      </c>
      <c r="C457" s="64">
        <v>37</v>
      </c>
      <c r="D457" s="18">
        <v>454</v>
      </c>
      <c r="E457" s="21">
        <f t="shared" ca="1" si="122"/>
        <v>1912.9814252969018</v>
      </c>
      <c r="F457" s="22">
        <f t="shared" ca="1" si="123"/>
        <v>116.15149962242342</v>
      </c>
      <c r="G457" s="28">
        <v>454</v>
      </c>
      <c r="H457" s="24">
        <f t="shared" ca="1" si="124"/>
        <v>1909.8867379999999</v>
      </c>
      <c r="I457" s="25">
        <f t="shared" ca="1" si="125"/>
        <v>116.33470511040001</v>
      </c>
      <c r="J457" s="155"/>
      <c r="K457" s="155"/>
      <c r="L457" s="129">
        <f t="shared" si="130"/>
        <v>0</v>
      </c>
      <c r="AX457">
        <f t="shared" ca="1" si="118"/>
        <v>314.41812192000003</v>
      </c>
      <c r="AY457">
        <f t="shared" ca="1" si="126"/>
        <v>301.58187807999997</v>
      </c>
      <c r="AZ457" cm="1">
        <f t="array" aca="1" ref="AZ457" ca="1">_xlfn.LET(_xlpm.rozsah, $J$3:$J$10001,_xlpm.podminka, (_xlpm.rozsah&gt;H457)*(ISNUMBER(_xlpm.rozsah)),_xlpm.indexy, IF(_xlpm.podminka, ROW(_xlpm.rozsah)-MIN(ROW(_xlpm.rozsah))+1),_xlpm.prvni, MIN(_xlpm.indexy),_xlpm.finalni, IF(_xlpm.prvni=1, 2, _xlpm.prvni),INDEX(_xlpm.rozsah, _xlpm.finalni))</f>
        <v>2000</v>
      </c>
      <c r="BA457" cm="1">
        <f t="array" aca="1" ref="BA457" ca="1">INDEX($J$3:$J$10001,MATCH(AZ457,$J$3:$J$10004,0)-1)</f>
        <v>1900</v>
      </c>
      <c r="BB457">
        <f t="shared" ca="1" si="120"/>
        <v>300</v>
      </c>
      <c r="BC457">
        <f t="shared" ca="1" si="120"/>
        <v>316</v>
      </c>
      <c r="BD457">
        <f t="shared" ca="1" si="119"/>
        <v>-16</v>
      </c>
      <c r="BE457">
        <f t="shared" ca="1" si="127"/>
        <v>314.41812192000003</v>
      </c>
      <c r="BF457">
        <f t="shared" ca="1" si="131"/>
        <v>313.92297195249574</v>
      </c>
      <c r="BG457">
        <f t="shared" ca="1" si="128"/>
        <v>302.07702804750426</v>
      </c>
      <c r="BH457" cm="1">
        <f t="array" aca="1" ref="BH457" ca="1">_xlfn.LET(_xlpm.rozsah, $J$3:$J$10001,_xlpm.podminka, (_xlpm.rozsah&gt;E457)*(ISNUMBER(_xlpm.rozsah)),_xlpm.indexy, IF(_xlpm.podminka, ROW(_xlpm.rozsah)-MIN(ROW(_xlpm.rozsah))+1),_xlpm.prvni, MIN(_xlpm.indexy),_xlpm.finalni, IF(_xlpm.prvni=1, 2, _xlpm.prvni),INDEX(_xlpm.rozsah, _xlpm.finalni))</f>
        <v>2000</v>
      </c>
      <c r="BI457" cm="1">
        <f t="array" aca="1" ref="BI457" ca="1">INDEX($J$3:$J$10001,MATCH(BH457,$J$3:$J$10004,0)-1)</f>
        <v>1900</v>
      </c>
      <c r="BJ457">
        <f t="shared" ca="1" si="121"/>
        <v>300</v>
      </c>
      <c r="BK457">
        <f t="shared" ca="1" si="121"/>
        <v>316</v>
      </c>
      <c r="BL457">
        <f t="shared" ca="1" si="132"/>
        <v>-16</v>
      </c>
      <c r="BM457">
        <f t="shared" ca="1" si="129"/>
        <v>313.92297195249574</v>
      </c>
    </row>
    <row r="458" spans="1:65" x14ac:dyDescent="0.25">
      <c r="A458" s="64">
        <v>455</v>
      </c>
      <c r="B458" s="64">
        <v>78</v>
      </c>
      <c r="C458" s="64">
        <v>35</v>
      </c>
      <c r="D458" s="18">
        <v>455</v>
      </c>
      <c r="E458" s="21">
        <f t="shared" ca="1" si="122"/>
        <v>1897.6272300399792</v>
      </c>
      <c r="F458" s="22">
        <f t="shared" ca="1" si="123"/>
        <v>110.74117981262125</v>
      </c>
      <c r="G458" s="23">
        <v>455</v>
      </c>
      <c r="H458" s="24">
        <f t="shared" ca="1" si="124"/>
        <v>1894.5717159999999</v>
      </c>
      <c r="I458" s="25">
        <f t="shared" ca="1" si="125"/>
        <v>110.92298289800001</v>
      </c>
      <c r="J458" s="155"/>
      <c r="K458" s="155"/>
      <c r="L458" s="129">
        <f t="shared" si="130"/>
        <v>0</v>
      </c>
      <c r="AX458">
        <f t="shared" ca="1" si="118"/>
        <v>316.92280828000003</v>
      </c>
      <c r="AY458">
        <f t="shared" ca="1" si="126"/>
        <v>332.07719171999997</v>
      </c>
      <c r="AZ458" cm="1">
        <f t="array" aca="1" ref="AZ458" ca="1">_xlfn.LET(_xlpm.rozsah, $J$3:$J$10001,_xlpm.podminka, (_xlpm.rozsah&gt;H458)*(ISNUMBER(_xlpm.rozsah)),_xlpm.indexy, IF(_xlpm.podminka, ROW(_xlpm.rozsah)-MIN(ROW(_xlpm.rozsah))+1),_xlpm.prvni, MIN(_xlpm.indexy),_xlpm.finalni, IF(_xlpm.prvni=1, 2, _xlpm.prvni),INDEX(_xlpm.rozsah, _xlpm.finalni))</f>
        <v>1900</v>
      </c>
      <c r="BA458" cm="1">
        <f t="array" aca="1" ref="BA458" ca="1">INDEX($J$3:$J$10001,MATCH(AZ458,$J$3:$J$10004,0)-1)</f>
        <v>1800</v>
      </c>
      <c r="BB458">
        <f t="shared" ca="1" si="120"/>
        <v>316</v>
      </c>
      <c r="BC458">
        <f t="shared" ca="1" si="120"/>
        <v>333</v>
      </c>
      <c r="BD458">
        <f t="shared" ca="1" si="119"/>
        <v>-17</v>
      </c>
      <c r="BE458">
        <f t="shared" ca="1" si="127"/>
        <v>316.92280828000003</v>
      </c>
      <c r="BF458">
        <f t="shared" ca="1" si="131"/>
        <v>316.40337089320354</v>
      </c>
      <c r="BG458">
        <f t="shared" ca="1" si="128"/>
        <v>332.59662910679646</v>
      </c>
      <c r="BH458" cm="1">
        <f t="array" aca="1" ref="BH458" ca="1">_xlfn.LET(_xlpm.rozsah, $J$3:$J$10001,_xlpm.podminka, (_xlpm.rozsah&gt;E458)*(ISNUMBER(_xlpm.rozsah)),_xlpm.indexy, IF(_xlpm.podminka, ROW(_xlpm.rozsah)-MIN(ROW(_xlpm.rozsah))+1),_xlpm.prvni, MIN(_xlpm.indexy),_xlpm.finalni, IF(_xlpm.prvni=1, 2, _xlpm.prvni),INDEX(_xlpm.rozsah, _xlpm.finalni))</f>
        <v>1900</v>
      </c>
      <c r="BI458" cm="1">
        <f t="array" aca="1" ref="BI458" ca="1">INDEX($J$3:$J$10001,MATCH(BH458,$J$3:$J$10004,0)-1)</f>
        <v>1800</v>
      </c>
      <c r="BJ458">
        <f t="shared" ca="1" si="121"/>
        <v>316</v>
      </c>
      <c r="BK458">
        <f t="shared" ca="1" si="121"/>
        <v>333</v>
      </c>
      <c r="BL458">
        <f t="shared" ca="1" si="132"/>
        <v>-17</v>
      </c>
      <c r="BM458">
        <f t="shared" ca="1" si="129"/>
        <v>316.40337089320354</v>
      </c>
    </row>
    <row r="459" spans="1:65" x14ac:dyDescent="0.25">
      <c r="A459" s="64">
        <v>456</v>
      </c>
      <c r="B459" s="64">
        <v>78</v>
      </c>
      <c r="C459" s="64">
        <v>38</v>
      </c>
      <c r="D459" s="18">
        <v>456</v>
      </c>
      <c r="E459" s="21">
        <f t="shared" ca="1" si="122"/>
        <v>1897.6272300399792</v>
      </c>
      <c r="F459" s="22">
        <f t="shared" ca="1" si="123"/>
        <v>120.23328093941734</v>
      </c>
      <c r="G459" s="28">
        <v>456</v>
      </c>
      <c r="H459" s="24">
        <f t="shared" ca="1" si="124"/>
        <v>1894.5717159999999</v>
      </c>
      <c r="I459" s="25">
        <f t="shared" ca="1" si="125"/>
        <v>120.43066714640001</v>
      </c>
      <c r="J459" s="155"/>
      <c r="K459" s="155"/>
      <c r="L459" s="129">
        <f t="shared" si="130"/>
        <v>0</v>
      </c>
      <c r="AX459">
        <f t="shared" ca="1" si="118"/>
        <v>316.92280828000003</v>
      </c>
      <c r="AY459">
        <f t="shared" ca="1" si="126"/>
        <v>332.07719171999997</v>
      </c>
      <c r="AZ459" cm="1">
        <f t="array" aca="1" ref="AZ459" ca="1">_xlfn.LET(_xlpm.rozsah, $J$3:$J$10001,_xlpm.podminka, (_xlpm.rozsah&gt;H459)*(ISNUMBER(_xlpm.rozsah)),_xlpm.indexy, IF(_xlpm.podminka, ROW(_xlpm.rozsah)-MIN(ROW(_xlpm.rozsah))+1),_xlpm.prvni, MIN(_xlpm.indexy),_xlpm.finalni, IF(_xlpm.prvni=1, 2, _xlpm.prvni),INDEX(_xlpm.rozsah, _xlpm.finalni))</f>
        <v>1900</v>
      </c>
      <c r="BA459" cm="1">
        <f t="array" aca="1" ref="BA459" ca="1">INDEX($J$3:$J$10001,MATCH(AZ459,$J$3:$J$10004,0)-1)</f>
        <v>1800</v>
      </c>
      <c r="BB459">
        <f t="shared" ca="1" si="120"/>
        <v>316</v>
      </c>
      <c r="BC459">
        <f t="shared" ca="1" si="120"/>
        <v>333</v>
      </c>
      <c r="BD459">
        <f t="shared" ca="1" si="119"/>
        <v>-17</v>
      </c>
      <c r="BE459">
        <f t="shared" ca="1" si="127"/>
        <v>316.92280828000003</v>
      </c>
      <c r="BF459">
        <f t="shared" ca="1" si="131"/>
        <v>316.40337089320354</v>
      </c>
      <c r="BG459">
        <f t="shared" ca="1" si="128"/>
        <v>332.59662910679646</v>
      </c>
      <c r="BH459" cm="1">
        <f t="array" aca="1" ref="BH459" ca="1">_xlfn.LET(_xlpm.rozsah, $J$3:$J$10001,_xlpm.podminka, (_xlpm.rozsah&gt;E459)*(ISNUMBER(_xlpm.rozsah)),_xlpm.indexy, IF(_xlpm.podminka, ROW(_xlpm.rozsah)-MIN(ROW(_xlpm.rozsah))+1),_xlpm.prvni, MIN(_xlpm.indexy),_xlpm.finalni, IF(_xlpm.prvni=1, 2, _xlpm.prvni),INDEX(_xlpm.rozsah, _xlpm.finalni))</f>
        <v>1900</v>
      </c>
      <c r="BI459" cm="1">
        <f t="array" aca="1" ref="BI459" ca="1">INDEX($J$3:$J$10001,MATCH(BH459,$J$3:$J$10004,0)-1)</f>
        <v>1800</v>
      </c>
      <c r="BJ459">
        <f t="shared" ca="1" si="121"/>
        <v>316</v>
      </c>
      <c r="BK459">
        <f t="shared" ca="1" si="121"/>
        <v>333</v>
      </c>
      <c r="BL459">
        <f t="shared" ca="1" si="132"/>
        <v>-17</v>
      </c>
      <c r="BM459">
        <f t="shared" ca="1" si="129"/>
        <v>316.40337089320354</v>
      </c>
    </row>
    <row r="460" spans="1:65" x14ac:dyDescent="0.25">
      <c r="A460" s="64">
        <v>457</v>
      </c>
      <c r="B460" s="64">
        <v>78</v>
      </c>
      <c r="C460" s="64">
        <v>46</v>
      </c>
      <c r="D460" s="18">
        <v>457</v>
      </c>
      <c r="E460" s="21">
        <f t="shared" ca="1" si="122"/>
        <v>1897.6272300399792</v>
      </c>
      <c r="F460" s="22">
        <f t="shared" ca="1" si="123"/>
        <v>145.54555061087365</v>
      </c>
      <c r="G460" s="23">
        <v>457</v>
      </c>
      <c r="H460" s="24">
        <f t="shared" ca="1" si="124"/>
        <v>1894.5717159999999</v>
      </c>
      <c r="I460" s="25">
        <f t="shared" ca="1" si="125"/>
        <v>145.7844918088</v>
      </c>
      <c r="J460" s="155"/>
      <c r="K460" s="155"/>
      <c r="L460" s="129">
        <f t="shared" si="130"/>
        <v>0</v>
      </c>
      <c r="AX460">
        <f t="shared" ca="1" si="118"/>
        <v>316.92280828000003</v>
      </c>
      <c r="AY460">
        <f t="shared" ca="1" si="126"/>
        <v>332.07719171999997</v>
      </c>
      <c r="AZ460" cm="1">
        <f t="array" aca="1" ref="AZ460" ca="1">_xlfn.LET(_xlpm.rozsah, $J$3:$J$10001,_xlpm.podminka, (_xlpm.rozsah&gt;H460)*(ISNUMBER(_xlpm.rozsah)),_xlpm.indexy, IF(_xlpm.podminka, ROW(_xlpm.rozsah)-MIN(ROW(_xlpm.rozsah))+1),_xlpm.prvni, MIN(_xlpm.indexy),_xlpm.finalni, IF(_xlpm.prvni=1, 2, _xlpm.prvni),INDEX(_xlpm.rozsah, _xlpm.finalni))</f>
        <v>1900</v>
      </c>
      <c r="BA460" cm="1">
        <f t="array" aca="1" ref="BA460" ca="1">INDEX($J$3:$J$10001,MATCH(AZ460,$J$3:$J$10004,0)-1)</f>
        <v>1800</v>
      </c>
      <c r="BB460">
        <f t="shared" ca="1" si="120"/>
        <v>316</v>
      </c>
      <c r="BC460">
        <f t="shared" ca="1" si="120"/>
        <v>333</v>
      </c>
      <c r="BD460">
        <f t="shared" ca="1" si="119"/>
        <v>-17</v>
      </c>
      <c r="BE460">
        <f t="shared" ca="1" si="127"/>
        <v>316.92280828000003</v>
      </c>
      <c r="BF460">
        <f t="shared" ca="1" si="131"/>
        <v>316.40337089320354</v>
      </c>
      <c r="BG460">
        <f t="shared" ca="1" si="128"/>
        <v>332.59662910679646</v>
      </c>
      <c r="BH460" cm="1">
        <f t="array" aca="1" ref="BH460" ca="1">_xlfn.LET(_xlpm.rozsah, $J$3:$J$10001,_xlpm.podminka, (_xlpm.rozsah&gt;E460)*(ISNUMBER(_xlpm.rozsah)),_xlpm.indexy, IF(_xlpm.podminka, ROW(_xlpm.rozsah)-MIN(ROW(_xlpm.rozsah))+1),_xlpm.prvni, MIN(_xlpm.indexy),_xlpm.finalni, IF(_xlpm.prvni=1, 2, _xlpm.prvni),INDEX(_xlpm.rozsah, _xlpm.finalni))</f>
        <v>1900</v>
      </c>
      <c r="BI460" cm="1">
        <f t="array" aca="1" ref="BI460" ca="1">INDEX($J$3:$J$10001,MATCH(BH460,$J$3:$J$10004,0)-1)</f>
        <v>1800</v>
      </c>
      <c r="BJ460">
        <f t="shared" ca="1" si="121"/>
        <v>316</v>
      </c>
      <c r="BK460">
        <f t="shared" ca="1" si="121"/>
        <v>333</v>
      </c>
      <c r="BL460">
        <f t="shared" ca="1" si="132"/>
        <v>-17</v>
      </c>
      <c r="BM460">
        <f t="shared" ca="1" si="129"/>
        <v>316.40337089320354</v>
      </c>
    </row>
    <row r="461" spans="1:65" x14ac:dyDescent="0.25">
      <c r="A461" s="64">
        <v>458</v>
      </c>
      <c r="B461" s="64">
        <v>75</v>
      </c>
      <c r="C461" s="64">
        <v>49</v>
      </c>
      <c r="D461" s="18">
        <v>458</v>
      </c>
      <c r="E461" s="21">
        <f t="shared" ca="1" si="122"/>
        <v>1851.5646442692105</v>
      </c>
      <c r="F461" s="22">
        <f t="shared" ca="1" si="123"/>
        <v>158.87466513237476</v>
      </c>
      <c r="G461" s="28">
        <v>458</v>
      </c>
      <c r="H461" s="24">
        <f t="shared" ca="1" si="124"/>
        <v>1848.6266499999999</v>
      </c>
      <c r="I461" s="25">
        <f t="shared" ca="1" si="125"/>
        <v>159.119400055</v>
      </c>
      <c r="J461" s="155"/>
      <c r="K461" s="155"/>
      <c r="L461" s="129">
        <f t="shared" si="130"/>
        <v>0</v>
      </c>
      <c r="AX461">
        <f t="shared" ca="1" si="118"/>
        <v>324.73346950000001</v>
      </c>
      <c r="AY461">
        <f t="shared" ca="1" si="126"/>
        <v>324.26653049999999</v>
      </c>
      <c r="AZ461" cm="1">
        <f t="array" aca="1" ref="AZ461" ca="1">_xlfn.LET(_xlpm.rozsah, $J$3:$J$10001,_xlpm.podminka, (_xlpm.rozsah&gt;H461)*(ISNUMBER(_xlpm.rozsah)),_xlpm.indexy, IF(_xlpm.podminka, ROW(_xlpm.rozsah)-MIN(ROW(_xlpm.rozsah))+1),_xlpm.prvni, MIN(_xlpm.indexy),_xlpm.finalni, IF(_xlpm.prvni=1, 2, _xlpm.prvni),INDEX(_xlpm.rozsah, _xlpm.finalni))</f>
        <v>1900</v>
      </c>
      <c r="BA461" cm="1">
        <f t="array" aca="1" ref="BA461" ca="1">INDEX($J$3:$J$10001,MATCH(AZ461,$J$3:$J$10004,0)-1)</f>
        <v>1800</v>
      </c>
      <c r="BB461">
        <f t="shared" ca="1" si="120"/>
        <v>316</v>
      </c>
      <c r="BC461">
        <f t="shared" ca="1" si="120"/>
        <v>333</v>
      </c>
      <c r="BD461">
        <f t="shared" ca="1" si="119"/>
        <v>-17</v>
      </c>
      <c r="BE461">
        <f t="shared" ca="1" si="127"/>
        <v>324.73346950000001</v>
      </c>
      <c r="BF461">
        <f t="shared" ca="1" si="131"/>
        <v>324.2340104742342</v>
      </c>
      <c r="BG461">
        <f t="shared" ca="1" si="128"/>
        <v>324.7659895257658</v>
      </c>
      <c r="BH461" cm="1">
        <f t="array" aca="1" ref="BH461" ca="1">_xlfn.LET(_xlpm.rozsah, $J$3:$J$10001,_xlpm.podminka, (_xlpm.rozsah&gt;E461)*(ISNUMBER(_xlpm.rozsah)),_xlpm.indexy, IF(_xlpm.podminka, ROW(_xlpm.rozsah)-MIN(ROW(_xlpm.rozsah))+1),_xlpm.prvni, MIN(_xlpm.indexy),_xlpm.finalni, IF(_xlpm.prvni=1, 2, _xlpm.prvni),INDEX(_xlpm.rozsah, _xlpm.finalni))</f>
        <v>1900</v>
      </c>
      <c r="BI461" cm="1">
        <f t="array" aca="1" ref="BI461" ca="1">INDEX($J$3:$J$10001,MATCH(BH461,$J$3:$J$10004,0)-1)</f>
        <v>1800</v>
      </c>
      <c r="BJ461">
        <f t="shared" ca="1" si="121"/>
        <v>316</v>
      </c>
      <c r="BK461">
        <f t="shared" ca="1" si="121"/>
        <v>333</v>
      </c>
      <c r="BL461">
        <f t="shared" ca="1" si="132"/>
        <v>-17</v>
      </c>
      <c r="BM461">
        <f t="shared" ca="1" si="129"/>
        <v>324.2340104742342</v>
      </c>
    </row>
    <row r="462" spans="1:65" x14ac:dyDescent="0.25">
      <c r="A462" s="64">
        <v>459</v>
      </c>
      <c r="B462" s="64">
        <v>73</v>
      </c>
      <c r="C462" s="64">
        <v>50</v>
      </c>
      <c r="D462" s="18">
        <v>459</v>
      </c>
      <c r="E462" s="21">
        <f t="shared" ca="1" si="122"/>
        <v>1820.8562537553648</v>
      </c>
      <c r="F462" s="22">
        <f t="shared" ca="1" si="123"/>
        <v>164.72721843079398</v>
      </c>
      <c r="G462" s="23">
        <v>459</v>
      </c>
      <c r="H462" s="24">
        <f t="shared" ca="1" si="124"/>
        <v>1817.9966059999999</v>
      </c>
      <c r="I462" s="25">
        <f t="shared" ca="1" si="125"/>
        <v>164.97028848999997</v>
      </c>
      <c r="J462" s="155"/>
      <c r="K462" s="155"/>
      <c r="L462" s="129">
        <f t="shared" si="130"/>
        <v>0</v>
      </c>
      <c r="AX462">
        <f t="shared" ca="1" si="118"/>
        <v>329.94057698</v>
      </c>
      <c r="AY462">
        <f t="shared" ca="1" si="126"/>
        <v>319.05942302</v>
      </c>
      <c r="AZ462" cm="1">
        <f t="array" aca="1" ref="AZ462" ca="1">_xlfn.LET(_xlpm.rozsah, $J$3:$J$10001,_xlpm.podminka, (_xlpm.rozsah&gt;H462)*(ISNUMBER(_xlpm.rozsah)),_xlpm.indexy, IF(_xlpm.podminka, ROW(_xlpm.rozsah)-MIN(ROW(_xlpm.rozsah))+1),_xlpm.prvni, MIN(_xlpm.indexy),_xlpm.finalni, IF(_xlpm.prvni=1, 2, _xlpm.prvni),INDEX(_xlpm.rozsah, _xlpm.finalni))</f>
        <v>1900</v>
      </c>
      <c r="BA462" cm="1">
        <f t="array" aca="1" ref="BA462" ca="1">INDEX($J$3:$J$10001,MATCH(AZ462,$J$3:$J$10004,0)-1)</f>
        <v>1800</v>
      </c>
      <c r="BB462">
        <f t="shared" ca="1" si="120"/>
        <v>316</v>
      </c>
      <c r="BC462">
        <f t="shared" ca="1" si="120"/>
        <v>333</v>
      </c>
      <c r="BD462">
        <f t="shared" ca="1" si="119"/>
        <v>-17</v>
      </c>
      <c r="BE462">
        <f t="shared" ca="1" si="127"/>
        <v>329.94057698</v>
      </c>
      <c r="BF462">
        <f t="shared" ca="1" si="131"/>
        <v>329.45443686158796</v>
      </c>
      <c r="BG462">
        <f t="shared" ca="1" si="128"/>
        <v>319.54556313841204</v>
      </c>
      <c r="BH462" cm="1">
        <f t="array" aca="1" ref="BH462" ca="1">_xlfn.LET(_xlpm.rozsah, $J$3:$J$10001,_xlpm.podminka, (_xlpm.rozsah&gt;E462)*(ISNUMBER(_xlpm.rozsah)),_xlpm.indexy, IF(_xlpm.podminka, ROW(_xlpm.rozsah)-MIN(ROW(_xlpm.rozsah))+1),_xlpm.prvni, MIN(_xlpm.indexy),_xlpm.finalni, IF(_xlpm.prvni=1, 2, _xlpm.prvni),INDEX(_xlpm.rozsah, _xlpm.finalni))</f>
        <v>1900</v>
      </c>
      <c r="BI462" cm="1">
        <f t="array" aca="1" ref="BI462" ca="1">INDEX($J$3:$J$10001,MATCH(BH462,$J$3:$J$10004,0)-1)</f>
        <v>1800</v>
      </c>
      <c r="BJ462">
        <f t="shared" ca="1" si="121"/>
        <v>316</v>
      </c>
      <c r="BK462">
        <f t="shared" ca="1" si="121"/>
        <v>333</v>
      </c>
      <c r="BL462">
        <f t="shared" ca="1" si="132"/>
        <v>-17</v>
      </c>
      <c r="BM462">
        <f t="shared" ca="1" si="129"/>
        <v>329.45443686158796</v>
      </c>
    </row>
    <row r="463" spans="1:65" x14ac:dyDescent="0.25">
      <c r="A463" s="64">
        <v>460</v>
      </c>
      <c r="B463" s="64">
        <v>79</v>
      </c>
      <c r="C463" s="64">
        <v>58</v>
      </c>
      <c r="D463" s="18">
        <v>460</v>
      </c>
      <c r="E463" s="21">
        <f t="shared" ca="1" si="122"/>
        <v>1912.9814252969018</v>
      </c>
      <c r="F463" s="22">
        <f t="shared" ca="1" si="123"/>
        <v>182.07532373244754</v>
      </c>
      <c r="G463" s="28">
        <v>460</v>
      </c>
      <c r="H463" s="24">
        <f t="shared" ca="1" si="124"/>
        <v>1909.8867379999999</v>
      </c>
      <c r="I463" s="25">
        <f t="shared" ca="1" si="125"/>
        <v>182.36251071360002</v>
      </c>
      <c r="J463" s="155"/>
      <c r="K463" s="155"/>
      <c r="L463" s="129">
        <f t="shared" si="130"/>
        <v>0</v>
      </c>
      <c r="AX463">
        <f t="shared" ca="1" si="118"/>
        <v>314.41812192000003</v>
      </c>
      <c r="AY463">
        <f t="shared" ca="1" si="126"/>
        <v>301.58187807999997</v>
      </c>
      <c r="AZ463" cm="1">
        <f t="array" aca="1" ref="AZ463" ca="1">_xlfn.LET(_xlpm.rozsah, $J$3:$J$10001,_xlpm.podminka, (_xlpm.rozsah&gt;H463)*(ISNUMBER(_xlpm.rozsah)),_xlpm.indexy, IF(_xlpm.podminka, ROW(_xlpm.rozsah)-MIN(ROW(_xlpm.rozsah))+1),_xlpm.prvni, MIN(_xlpm.indexy),_xlpm.finalni, IF(_xlpm.prvni=1, 2, _xlpm.prvni),INDEX(_xlpm.rozsah, _xlpm.finalni))</f>
        <v>2000</v>
      </c>
      <c r="BA463" cm="1">
        <f t="array" aca="1" ref="BA463" ca="1">INDEX($J$3:$J$10001,MATCH(AZ463,$J$3:$J$10004,0)-1)</f>
        <v>1900</v>
      </c>
      <c r="BB463">
        <f t="shared" ca="1" si="120"/>
        <v>300</v>
      </c>
      <c r="BC463">
        <f t="shared" ca="1" si="120"/>
        <v>316</v>
      </c>
      <c r="BD463">
        <f t="shared" ca="1" si="119"/>
        <v>-16</v>
      </c>
      <c r="BE463">
        <f t="shared" ca="1" si="127"/>
        <v>314.41812192000003</v>
      </c>
      <c r="BF463">
        <f t="shared" ca="1" si="131"/>
        <v>313.92297195249574</v>
      </c>
      <c r="BG463">
        <f t="shared" ca="1" si="128"/>
        <v>302.07702804750426</v>
      </c>
      <c r="BH463" cm="1">
        <f t="array" aca="1" ref="BH463" ca="1">_xlfn.LET(_xlpm.rozsah, $J$3:$J$10001,_xlpm.podminka, (_xlpm.rozsah&gt;E463)*(ISNUMBER(_xlpm.rozsah)),_xlpm.indexy, IF(_xlpm.podminka, ROW(_xlpm.rozsah)-MIN(ROW(_xlpm.rozsah))+1),_xlpm.prvni, MIN(_xlpm.indexy),_xlpm.finalni, IF(_xlpm.prvni=1, 2, _xlpm.prvni),INDEX(_xlpm.rozsah, _xlpm.finalni))</f>
        <v>2000</v>
      </c>
      <c r="BI463" cm="1">
        <f t="array" aca="1" ref="BI463" ca="1">INDEX($J$3:$J$10001,MATCH(BH463,$J$3:$J$10004,0)-1)</f>
        <v>1900</v>
      </c>
      <c r="BJ463">
        <f t="shared" ca="1" si="121"/>
        <v>300</v>
      </c>
      <c r="BK463">
        <f t="shared" ca="1" si="121"/>
        <v>316</v>
      </c>
      <c r="BL463">
        <f t="shared" ca="1" si="132"/>
        <v>-16</v>
      </c>
      <c r="BM463">
        <f t="shared" ca="1" si="129"/>
        <v>313.92297195249574</v>
      </c>
    </row>
    <row r="464" spans="1:65" x14ac:dyDescent="0.25">
      <c r="A464" s="64">
        <v>461</v>
      </c>
      <c r="B464" s="64">
        <v>79</v>
      </c>
      <c r="C464" s="64">
        <v>71</v>
      </c>
      <c r="D464" s="18">
        <v>461</v>
      </c>
      <c r="E464" s="21">
        <f t="shared" ca="1" si="122"/>
        <v>1912.9814252969018</v>
      </c>
      <c r="F464" s="22">
        <f t="shared" ca="1" si="123"/>
        <v>222.88531008627197</v>
      </c>
      <c r="G464" s="23">
        <v>461</v>
      </c>
      <c r="H464" s="24">
        <f t="shared" ca="1" si="124"/>
        <v>1909.8867379999999</v>
      </c>
      <c r="I464" s="25">
        <f t="shared" ca="1" si="125"/>
        <v>223.23686656320001</v>
      </c>
      <c r="J464" s="155"/>
      <c r="K464" s="155"/>
      <c r="L464" s="129">
        <f t="shared" si="130"/>
        <v>0</v>
      </c>
      <c r="AX464">
        <f t="shared" ca="1" si="118"/>
        <v>314.41812192000003</v>
      </c>
      <c r="AY464">
        <f t="shared" ca="1" si="126"/>
        <v>301.58187807999997</v>
      </c>
      <c r="AZ464" cm="1">
        <f t="array" aca="1" ref="AZ464" ca="1">_xlfn.LET(_xlpm.rozsah, $J$3:$J$10001,_xlpm.podminka, (_xlpm.rozsah&gt;H464)*(ISNUMBER(_xlpm.rozsah)),_xlpm.indexy, IF(_xlpm.podminka, ROW(_xlpm.rozsah)-MIN(ROW(_xlpm.rozsah))+1),_xlpm.prvni, MIN(_xlpm.indexy),_xlpm.finalni, IF(_xlpm.prvni=1, 2, _xlpm.prvni),INDEX(_xlpm.rozsah, _xlpm.finalni))</f>
        <v>2000</v>
      </c>
      <c r="BA464" cm="1">
        <f t="array" aca="1" ref="BA464" ca="1">INDEX($J$3:$J$10001,MATCH(AZ464,$J$3:$J$10004,0)-1)</f>
        <v>1900</v>
      </c>
      <c r="BB464">
        <f t="shared" ca="1" si="120"/>
        <v>300</v>
      </c>
      <c r="BC464">
        <f t="shared" ca="1" si="120"/>
        <v>316</v>
      </c>
      <c r="BD464">
        <f t="shared" ca="1" si="119"/>
        <v>-16</v>
      </c>
      <c r="BE464">
        <f t="shared" ca="1" si="127"/>
        <v>314.41812192000003</v>
      </c>
      <c r="BF464">
        <f t="shared" ca="1" si="131"/>
        <v>313.92297195249574</v>
      </c>
      <c r="BG464">
        <f t="shared" ca="1" si="128"/>
        <v>302.07702804750426</v>
      </c>
      <c r="BH464" cm="1">
        <f t="array" aca="1" ref="BH464" ca="1">_xlfn.LET(_xlpm.rozsah, $J$3:$J$10001,_xlpm.podminka, (_xlpm.rozsah&gt;E464)*(ISNUMBER(_xlpm.rozsah)),_xlpm.indexy, IF(_xlpm.podminka, ROW(_xlpm.rozsah)-MIN(ROW(_xlpm.rozsah))+1),_xlpm.prvni, MIN(_xlpm.indexy),_xlpm.finalni, IF(_xlpm.prvni=1, 2, _xlpm.prvni),INDEX(_xlpm.rozsah, _xlpm.finalni))</f>
        <v>2000</v>
      </c>
      <c r="BI464" cm="1">
        <f t="array" aca="1" ref="BI464" ca="1">INDEX($J$3:$J$10001,MATCH(BH464,$J$3:$J$10004,0)-1)</f>
        <v>1900</v>
      </c>
      <c r="BJ464">
        <f t="shared" ca="1" si="121"/>
        <v>300</v>
      </c>
      <c r="BK464">
        <f t="shared" ca="1" si="121"/>
        <v>316</v>
      </c>
      <c r="BL464">
        <f t="shared" ca="1" si="132"/>
        <v>-16</v>
      </c>
      <c r="BM464">
        <f t="shared" ca="1" si="129"/>
        <v>313.92297195249574</v>
      </c>
    </row>
    <row r="465" spans="1:65" x14ac:dyDescent="0.25">
      <c r="A465" s="64">
        <v>462</v>
      </c>
      <c r="B465" s="64">
        <v>83</v>
      </c>
      <c r="C465" s="64">
        <v>44</v>
      </c>
      <c r="D465" s="18">
        <v>462</v>
      </c>
      <c r="E465" s="21">
        <f t="shared" ca="1" si="122"/>
        <v>1974.398206324593</v>
      </c>
      <c r="F465" s="22">
        <f t="shared" ca="1" si="123"/>
        <v>133.80236627474866</v>
      </c>
      <c r="G465" s="28">
        <v>462</v>
      </c>
      <c r="H465" s="24">
        <f t="shared" ca="1" si="124"/>
        <v>1971.1468259999999</v>
      </c>
      <c r="I465" s="25">
        <f t="shared" ca="1" si="125"/>
        <v>134.0312634496</v>
      </c>
      <c r="J465" s="155"/>
      <c r="K465" s="155"/>
      <c r="L465" s="129">
        <f t="shared" si="130"/>
        <v>0</v>
      </c>
      <c r="AX465">
        <f t="shared" ca="1" si="118"/>
        <v>304.61650784</v>
      </c>
      <c r="AY465">
        <f t="shared" ca="1" si="126"/>
        <v>311.38349216</v>
      </c>
      <c r="AZ465" cm="1">
        <f t="array" aca="1" ref="AZ465" ca="1">_xlfn.LET(_xlpm.rozsah, $J$3:$J$10001,_xlpm.podminka, (_xlpm.rozsah&gt;H465)*(ISNUMBER(_xlpm.rozsah)),_xlpm.indexy, IF(_xlpm.podminka, ROW(_xlpm.rozsah)-MIN(ROW(_xlpm.rozsah))+1),_xlpm.prvni, MIN(_xlpm.indexy),_xlpm.finalni, IF(_xlpm.prvni=1, 2, _xlpm.prvni),INDEX(_xlpm.rozsah, _xlpm.finalni))</f>
        <v>2000</v>
      </c>
      <c r="BA465" cm="1">
        <f t="array" aca="1" ref="BA465" ca="1">INDEX($J$3:$J$10001,MATCH(AZ465,$J$3:$J$10004,0)-1)</f>
        <v>1900</v>
      </c>
      <c r="BB465">
        <f t="shared" ca="1" si="120"/>
        <v>300</v>
      </c>
      <c r="BC465">
        <f t="shared" ca="1" si="120"/>
        <v>316</v>
      </c>
      <c r="BD465">
        <f t="shared" ca="1" si="119"/>
        <v>-16</v>
      </c>
      <c r="BE465">
        <f t="shared" ca="1" si="127"/>
        <v>304.61650784</v>
      </c>
      <c r="BF465">
        <f t="shared" ca="1" si="131"/>
        <v>304.09628698806512</v>
      </c>
      <c r="BG465">
        <f t="shared" ca="1" si="128"/>
        <v>311.90371301193488</v>
      </c>
      <c r="BH465" cm="1">
        <f t="array" aca="1" ref="BH465" ca="1">_xlfn.LET(_xlpm.rozsah, $J$3:$J$10001,_xlpm.podminka, (_xlpm.rozsah&gt;E465)*(ISNUMBER(_xlpm.rozsah)),_xlpm.indexy, IF(_xlpm.podminka, ROW(_xlpm.rozsah)-MIN(ROW(_xlpm.rozsah))+1),_xlpm.prvni, MIN(_xlpm.indexy),_xlpm.finalni, IF(_xlpm.prvni=1, 2, _xlpm.prvni),INDEX(_xlpm.rozsah, _xlpm.finalni))</f>
        <v>2000</v>
      </c>
      <c r="BI465" cm="1">
        <f t="array" aca="1" ref="BI465" ca="1">INDEX($J$3:$J$10001,MATCH(BH465,$J$3:$J$10004,0)-1)</f>
        <v>1900</v>
      </c>
      <c r="BJ465">
        <f t="shared" ca="1" si="121"/>
        <v>300</v>
      </c>
      <c r="BK465">
        <f t="shared" ca="1" si="121"/>
        <v>316</v>
      </c>
      <c r="BL465">
        <f t="shared" ca="1" si="132"/>
        <v>-16</v>
      </c>
      <c r="BM465">
        <f t="shared" ca="1" si="129"/>
        <v>304.09628698806512</v>
      </c>
    </row>
    <row r="466" spans="1:65" x14ac:dyDescent="0.25">
      <c r="A466" s="64">
        <v>463</v>
      </c>
      <c r="B466" s="64">
        <v>53</v>
      </c>
      <c r="C466" s="64">
        <v>48</v>
      </c>
      <c r="D466" s="18">
        <v>463</v>
      </c>
      <c r="E466" s="21">
        <f t="shared" ca="1" si="122"/>
        <v>1513.7723486169089</v>
      </c>
      <c r="F466" s="22">
        <f t="shared" ca="1" si="123"/>
        <v>172.66778545327767</v>
      </c>
      <c r="G466" s="23">
        <v>463</v>
      </c>
      <c r="H466" s="24">
        <f t="shared" ca="1" si="124"/>
        <v>1511.6961659999999</v>
      </c>
      <c r="I466" s="25">
        <f t="shared" ca="1" si="125"/>
        <v>172.68771680640003</v>
      </c>
      <c r="J466" s="155"/>
      <c r="K466" s="155"/>
      <c r="L466" s="129">
        <f t="shared" si="130"/>
        <v>0</v>
      </c>
      <c r="AX466">
        <f t="shared" ca="1" si="118"/>
        <v>359.76607668000003</v>
      </c>
      <c r="AY466">
        <f t="shared" ca="1" si="126"/>
        <v>358.23392331999997</v>
      </c>
      <c r="AZ466" cm="1">
        <f t="array" aca="1" ref="AZ466" ca="1">_xlfn.LET(_xlpm.rozsah, $J$3:$J$10001,_xlpm.podminka, (_xlpm.rozsah&gt;H466)*(ISNUMBER(_xlpm.rozsah)),_xlpm.indexy, IF(_xlpm.podminka, ROW(_xlpm.rozsah)-MIN(ROW(_xlpm.rozsah))+1),_xlpm.prvni, MIN(_xlpm.indexy),_xlpm.finalni, IF(_xlpm.prvni=1, 2, _xlpm.prvni),INDEX(_xlpm.rozsah, _xlpm.finalni))</f>
        <v>1600</v>
      </c>
      <c r="BA466" cm="1">
        <f t="array" aca="1" ref="BA466" ca="1">INDEX($J$3:$J$10001,MATCH(AZ466,$J$3:$J$10004,0)-1)</f>
        <v>1500</v>
      </c>
      <c r="BB466">
        <f t="shared" ca="1" si="120"/>
        <v>358</v>
      </c>
      <c r="BC466">
        <f t="shared" ca="1" si="120"/>
        <v>360</v>
      </c>
      <c r="BD466">
        <f t="shared" ca="1" si="119"/>
        <v>-2</v>
      </c>
      <c r="BE466">
        <f t="shared" ca="1" si="127"/>
        <v>359.76607668000003</v>
      </c>
      <c r="BF466">
        <f t="shared" ca="1" si="131"/>
        <v>359.72455302766184</v>
      </c>
      <c r="BG466">
        <f t="shared" ca="1" si="128"/>
        <v>358.27544697233816</v>
      </c>
      <c r="BH466" cm="1">
        <f t="array" aca="1" ref="BH466" ca="1">_xlfn.LET(_xlpm.rozsah, $J$3:$J$10001,_xlpm.podminka, (_xlpm.rozsah&gt;E466)*(ISNUMBER(_xlpm.rozsah)),_xlpm.indexy, IF(_xlpm.podminka, ROW(_xlpm.rozsah)-MIN(ROW(_xlpm.rozsah))+1),_xlpm.prvni, MIN(_xlpm.indexy),_xlpm.finalni, IF(_xlpm.prvni=1, 2, _xlpm.prvni),INDEX(_xlpm.rozsah, _xlpm.finalni))</f>
        <v>1600</v>
      </c>
      <c r="BI466" cm="1">
        <f t="array" aca="1" ref="BI466" ca="1">INDEX($J$3:$J$10001,MATCH(BH466,$J$3:$J$10004,0)-1)</f>
        <v>1500</v>
      </c>
      <c r="BJ466">
        <f t="shared" ca="1" si="121"/>
        <v>358</v>
      </c>
      <c r="BK466">
        <f t="shared" ca="1" si="121"/>
        <v>360</v>
      </c>
      <c r="BL466">
        <f t="shared" ca="1" si="132"/>
        <v>-2</v>
      </c>
      <c r="BM466">
        <f t="shared" ca="1" si="129"/>
        <v>359.72455302766184</v>
      </c>
    </row>
    <row r="467" spans="1:65" x14ac:dyDescent="0.25">
      <c r="A467" s="64">
        <v>464</v>
      </c>
      <c r="B467" s="64">
        <v>40</v>
      </c>
      <c r="C467" s="64">
        <v>48</v>
      </c>
      <c r="D467" s="18">
        <v>464</v>
      </c>
      <c r="E467" s="21">
        <f t="shared" ca="1" si="122"/>
        <v>1314.1678102769124</v>
      </c>
      <c r="F467" s="22">
        <f t="shared" ca="1" si="123"/>
        <v>168.68005489329178</v>
      </c>
      <c r="G467" s="28">
        <v>464</v>
      </c>
      <c r="H467" s="24">
        <f t="shared" ca="1" si="124"/>
        <v>1312.60088</v>
      </c>
      <c r="I467" s="25">
        <f t="shared" ca="1" si="125"/>
        <v>168.60484224000001</v>
      </c>
      <c r="J467" s="155"/>
      <c r="K467" s="155"/>
      <c r="L467" s="129">
        <f t="shared" si="130"/>
        <v>0</v>
      </c>
      <c r="AX467">
        <f t="shared" ca="1" si="118"/>
        <v>351.260088</v>
      </c>
      <c r="AY467">
        <f t="shared" ca="1" si="126"/>
        <v>351.260088</v>
      </c>
      <c r="AZ467" cm="1">
        <f t="array" aca="1" ref="AZ467" ca="1">_xlfn.LET(_xlpm.rozsah, $J$3:$J$10001,_xlpm.podminka, (_xlpm.rozsah&gt;H467)*(ISNUMBER(_xlpm.rozsah)),_xlpm.indexy, IF(_xlpm.podminka, ROW(_xlpm.rozsah)-MIN(ROW(_xlpm.rozsah))+1),_xlpm.prvni, MIN(_xlpm.indexy),_xlpm.finalni, IF(_xlpm.prvni=1, 2, _xlpm.prvni),INDEX(_xlpm.rozsah, _xlpm.finalni))</f>
        <v>1400</v>
      </c>
      <c r="BA467" cm="1">
        <f t="array" aca="1" ref="BA467" ca="1">INDEX($J$3:$J$10001,MATCH(AZ467,$J$3:$J$10004,0)-1)</f>
        <v>1300</v>
      </c>
      <c r="BB467">
        <f t="shared" ca="1" si="120"/>
        <v>360</v>
      </c>
      <c r="BC467">
        <f t="shared" ca="1" si="120"/>
        <v>350</v>
      </c>
      <c r="BD467">
        <f t="shared" ca="1" si="119"/>
        <v>10</v>
      </c>
      <c r="BE467">
        <f t="shared" ca="1" si="127"/>
        <v>358.739912</v>
      </c>
      <c r="BF467">
        <f t="shared" ca="1" si="131"/>
        <v>351.41678102769123</v>
      </c>
      <c r="BG467">
        <f t="shared" ca="1" si="128"/>
        <v>351.41678102769123</v>
      </c>
      <c r="BH467" cm="1">
        <f t="array" aca="1" ref="BH467" ca="1">_xlfn.LET(_xlpm.rozsah, $J$3:$J$10001,_xlpm.podminka, (_xlpm.rozsah&gt;E467)*(ISNUMBER(_xlpm.rozsah)),_xlpm.indexy, IF(_xlpm.podminka, ROW(_xlpm.rozsah)-MIN(ROW(_xlpm.rozsah))+1),_xlpm.prvni, MIN(_xlpm.indexy),_xlpm.finalni, IF(_xlpm.prvni=1, 2, _xlpm.prvni),INDEX(_xlpm.rozsah, _xlpm.finalni))</f>
        <v>1400</v>
      </c>
      <c r="BI467" cm="1">
        <f t="array" aca="1" ref="BI467" ca="1">INDEX($J$3:$J$10001,MATCH(BH467,$J$3:$J$10004,0)-1)</f>
        <v>1300</v>
      </c>
      <c r="BJ467">
        <f t="shared" ca="1" si="121"/>
        <v>360</v>
      </c>
      <c r="BK467">
        <f t="shared" ca="1" si="121"/>
        <v>350</v>
      </c>
      <c r="BL467">
        <f t="shared" ca="1" si="132"/>
        <v>10</v>
      </c>
      <c r="BM467">
        <f t="shared" ca="1" si="129"/>
        <v>358.58321897230877</v>
      </c>
    </row>
    <row r="468" spans="1:65" x14ac:dyDescent="0.25">
      <c r="A468" s="64">
        <v>465</v>
      </c>
      <c r="B468" s="64">
        <v>51</v>
      </c>
      <c r="C468" s="64">
        <v>75</v>
      </c>
      <c r="D468" s="18">
        <v>465</v>
      </c>
      <c r="E468" s="21">
        <f t="shared" ca="1" si="122"/>
        <v>1483.0639581030632</v>
      </c>
      <c r="F468" s="22">
        <f t="shared" ca="1" si="123"/>
        <v>270</v>
      </c>
      <c r="G468" s="23">
        <v>465</v>
      </c>
      <c r="H468" s="24">
        <f t="shared" ca="1" si="124"/>
        <v>1481.066122</v>
      </c>
      <c r="I468" s="25">
        <f t="shared" ca="1" si="125"/>
        <v>270</v>
      </c>
      <c r="J468" s="155"/>
      <c r="K468" s="155"/>
      <c r="L468" s="129">
        <f t="shared" si="130"/>
        <v>0</v>
      </c>
      <c r="AX468">
        <f t="shared" ca="1" si="118"/>
        <v>360</v>
      </c>
      <c r="AY468">
        <f t="shared" ca="1" si="126"/>
        <v>360</v>
      </c>
      <c r="AZ468" cm="1">
        <f t="array" aca="1" ref="AZ468" ca="1">_xlfn.LET(_xlpm.rozsah, $J$3:$J$10001,_xlpm.podminka, (_xlpm.rozsah&gt;H468)*(ISNUMBER(_xlpm.rozsah)),_xlpm.indexy, IF(_xlpm.podminka, ROW(_xlpm.rozsah)-MIN(ROW(_xlpm.rozsah))+1),_xlpm.prvni, MIN(_xlpm.indexy),_xlpm.finalni, IF(_xlpm.prvni=1, 2, _xlpm.prvni),INDEX(_xlpm.rozsah, _xlpm.finalni))</f>
        <v>1500</v>
      </c>
      <c r="BA468" cm="1">
        <f t="array" aca="1" ref="BA468" ca="1">INDEX($J$3:$J$10001,MATCH(AZ468,$J$3:$J$10004,0)-1)</f>
        <v>1400</v>
      </c>
      <c r="BB468">
        <f t="shared" ca="1" si="120"/>
        <v>360</v>
      </c>
      <c r="BC468">
        <f t="shared" ca="1" si="120"/>
        <v>360</v>
      </c>
      <c r="BD468">
        <f t="shared" ca="1" si="119"/>
        <v>0</v>
      </c>
      <c r="BE468">
        <f t="shared" ca="1" si="127"/>
        <v>360</v>
      </c>
      <c r="BF468">
        <f t="shared" ca="1" si="131"/>
        <v>360</v>
      </c>
      <c r="BG468">
        <f t="shared" ca="1" si="128"/>
        <v>360</v>
      </c>
      <c r="BH468" cm="1">
        <f t="array" aca="1" ref="BH468" ca="1">_xlfn.LET(_xlpm.rozsah, $J$3:$J$10001,_xlpm.podminka, (_xlpm.rozsah&gt;E468)*(ISNUMBER(_xlpm.rozsah)),_xlpm.indexy, IF(_xlpm.podminka, ROW(_xlpm.rozsah)-MIN(ROW(_xlpm.rozsah))+1),_xlpm.prvni, MIN(_xlpm.indexy),_xlpm.finalni, IF(_xlpm.prvni=1, 2, _xlpm.prvni),INDEX(_xlpm.rozsah, _xlpm.finalni))</f>
        <v>1500</v>
      </c>
      <c r="BI468" cm="1">
        <f t="array" aca="1" ref="BI468" ca="1">INDEX($J$3:$J$10001,MATCH(BH468,$J$3:$J$10004,0)-1)</f>
        <v>1400</v>
      </c>
      <c r="BJ468">
        <f t="shared" ca="1" si="121"/>
        <v>360</v>
      </c>
      <c r="BK468">
        <f t="shared" ca="1" si="121"/>
        <v>360</v>
      </c>
      <c r="BL468">
        <f t="shared" ca="1" si="132"/>
        <v>0</v>
      </c>
      <c r="BM468">
        <f t="shared" ca="1" si="129"/>
        <v>360</v>
      </c>
    </row>
    <row r="469" spans="1:65" x14ac:dyDescent="0.25">
      <c r="A469" s="64">
        <v>466</v>
      </c>
      <c r="B469" s="64">
        <v>75</v>
      </c>
      <c r="C469" s="64">
        <v>72</v>
      </c>
      <c r="D469" s="18">
        <v>466</v>
      </c>
      <c r="E469" s="21">
        <f t="shared" ca="1" si="122"/>
        <v>1851.5646442692105</v>
      </c>
      <c r="F469" s="22">
        <f t="shared" ca="1" si="123"/>
        <v>233.44848754144863</v>
      </c>
      <c r="G469" s="28">
        <v>466</v>
      </c>
      <c r="H469" s="24">
        <f t="shared" ca="1" si="124"/>
        <v>1848.6266499999999</v>
      </c>
      <c r="I469" s="25">
        <f t="shared" ca="1" si="125"/>
        <v>233.80809804</v>
      </c>
      <c r="J469" s="155"/>
      <c r="K469" s="155"/>
      <c r="L469" s="129">
        <f t="shared" si="130"/>
        <v>0</v>
      </c>
      <c r="AX469">
        <f t="shared" ca="1" si="118"/>
        <v>324.73346950000001</v>
      </c>
      <c r="AY469">
        <f t="shared" ca="1" si="126"/>
        <v>324.26653049999999</v>
      </c>
      <c r="AZ469" cm="1">
        <f t="array" aca="1" ref="AZ469" ca="1">_xlfn.LET(_xlpm.rozsah, $J$3:$J$10001,_xlpm.podminka, (_xlpm.rozsah&gt;H469)*(ISNUMBER(_xlpm.rozsah)),_xlpm.indexy, IF(_xlpm.podminka, ROW(_xlpm.rozsah)-MIN(ROW(_xlpm.rozsah))+1),_xlpm.prvni, MIN(_xlpm.indexy),_xlpm.finalni, IF(_xlpm.prvni=1, 2, _xlpm.prvni),INDEX(_xlpm.rozsah, _xlpm.finalni))</f>
        <v>1900</v>
      </c>
      <c r="BA469" cm="1">
        <f t="array" aca="1" ref="BA469" ca="1">INDEX($J$3:$J$10001,MATCH(AZ469,$J$3:$J$10004,0)-1)</f>
        <v>1800</v>
      </c>
      <c r="BB469">
        <f t="shared" ca="1" si="120"/>
        <v>316</v>
      </c>
      <c r="BC469">
        <f t="shared" ca="1" si="120"/>
        <v>333</v>
      </c>
      <c r="BD469">
        <f t="shared" ca="1" si="119"/>
        <v>-17</v>
      </c>
      <c r="BE469">
        <f t="shared" ca="1" si="127"/>
        <v>324.73346950000001</v>
      </c>
      <c r="BF469">
        <f t="shared" ca="1" si="131"/>
        <v>324.2340104742342</v>
      </c>
      <c r="BG469">
        <f t="shared" ca="1" si="128"/>
        <v>324.7659895257658</v>
      </c>
      <c r="BH469" cm="1">
        <f t="array" aca="1" ref="BH469" ca="1">_xlfn.LET(_xlpm.rozsah, $J$3:$J$10001,_xlpm.podminka, (_xlpm.rozsah&gt;E469)*(ISNUMBER(_xlpm.rozsah)),_xlpm.indexy, IF(_xlpm.podminka, ROW(_xlpm.rozsah)-MIN(ROW(_xlpm.rozsah))+1),_xlpm.prvni, MIN(_xlpm.indexy),_xlpm.finalni, IF(_xlpm.prvni=1, 2, _xlpm.prvni),INDEX(_xlpm.rozsah, _xlpm.finalni))</f>
        <v>1900</v>
      </c>
      <c r="BI469" cm="1">
        <f t="array" aca="1" ref="BI469" ca="1">INDEX($J$3:$J$10001,MATCH(BH469,$J$3:$J$10004,0)-1)</f>
        <v>1800</v>
      </c>
      <c r="BJ469">
        <f t="shared" ca="1" si="121"/>
        <v>316</v>
      </c>
      <c r="BK469">
        <f t="shared" ca="1" si="121"/>
        <v>333</v>
      </c>
      <c r="BL469">
        <f t="shared" ca="1" si="132"/>
        <v>-17</v>
      </c>
      <c r="BM469">
        <f t="shared" ca="1" si="129"/>
        <v>324.2340104742342</v>
      </c>
    </row>
    <row r="470" spans="1:65" x14ac:dyDescent="0.25">
      <c r="A470" s="64">
        <v>467</v>
      </c>
      <c r="B470" s="64">
        <v>89</v>
      </c>
      <c r="C470" s="64">
        <v>67</v>
      </c>
      <c r="D470" s="18">
        <v>467</v>
      </c>
      <c r="E470" s="21">
        <f t="shared" ca="1" si="122"/>
        <v>2066.52337786613</v>
      </c>
      <c r="F470" s="22">
        <f t="shared" ca="1" si="123"/>
        <v>192.08586736593858</v>
      </c>
      <c r="G470" s="23">
        <v>467</v>
      </c>
      <c r="H470" s="24">
        <f t="shared" ca="1" si="124"/>
        <v>2063.0369579999997</v>
      </c>
      <c r="I470" s="25">
        <f t="shared" ca="1" si="125"/>
        <v>192.55304762800006</v>
      </c>
      <c r="J470" s="155"/>
      <c r="K470" s="155"/>
      <c r="L470" s="129">
        <f t="shared" si="130"/>
        <v>0</v>
      </c>
      <c r="AX470">
        <f t="shared" ca="1" si="118"/>
        <v>287.39260840000009</v>
      </c>
      <c r="AY470">
        <f t="shared" ca="1" si="126"/>
        <v>292.60739159999991</v>
      </c>
      <c r="AZ470" cm="1">
        <f t="array" aca="1" ref="AZ470" ca="1">_xlfn.LET(_xlpm.rozsah, $J$3:$J$10001,_xlpm.podminka, (_xlpm.rozsah&gt;H470)*(ISNUMBER(_xlpm.rozsah)),_xlpm.indexy, IF(_xlpm.podminka, ROW(_xlpm.rozsah)-MIN(ROW(_xlpm.rozsah))+1),_xlpm.prvni, MIN(_xlpm.indexy),_xlpm.finalni, IF(_xlpm.prvni=1, 2, _xlpm.prvni),INDEX(_xlpm.rozsah, _xlpm.finalni))</f>
        <v>2100</v>
      </c>
      <c r="BA470" cm="1">
        <f t="array" aca="1" ref="BA470" ca="1">INDEX($J$3:$J$10001,MATCH(AZ470,$J$3:$J$10004,0)-1)</f>
        <v>2000</v>
      </c>
      <c r="BB470">
        <f t="shared" ca="1" si="120"/>
        <v>280</v>
      </c>
      <c r="BC470">
        <f t="shared" ca="1" si="120"/>
        <v>300</v>
      </c>
      <c r="BD470">
        <f t="shared" ca="1" si="119"/>
        <v>-20</v>
      </c>
      <c r="BE470">
        <f t="shared" ca="1" si="127"/>
        <v>287.39260840000009</v>
      </c>
      <c r="BF470">
        <f t="shared" ca="1" si="131"/>
        <v>286.69532442677399</v>
      </c>
      <c r="BG470">
        <f t="shared" ca="1" si="128"/>
        <v>293.30467557322601</v>
      </c>
      <c r="BH470" cm="1">
        <f t="array" aca="1" ref="BH470" ca="1">_xlfn.LET(_xlpm.rozsah, $J$3:$J$10001,_xlpm.podminka, (_xlpm.rozsah&gt;E470)*(ISNUMBER(_xlpm.rozsah)),_xlpm.indexy, IF(_xlpm.podminka, ROW(_xlpm.rozsah)-MIN(ROW(_xlpm.rozsah))+1),_xlpm.prvni, MIN(_xlpm.indexy),_xlpm.finalni, IF(_xlpm.prvni=1, 2, _xlpm.prvni),INDEX(_xlpm.rozsah, _xlpm.finalni))</f>
        <v>2100</v>
      </c>
      <c r="BI470" cm="1">
        <f t="array" aca="1" ref="BI470" ca="1">INDEX($J$3:$J$10001,MATCH(BH470,$J$3:$J$10004,0)-1)</f>
        <v>2000</v>
      </c>
      <c r="BJ470">
        <f t="shared" ca="1" si="121"/>
        <v>280</v>
      </c>
      <c r="BK470">
        <f t="shared" ca="1" si="121"/>
        <v>300</v>
      </c>
      <c r="BL470">
        <f t="shared" ca="1" si="132"/>
        <v>-20</v>
      </c>
      <c r="BM470">
        <f t="shared" ca="1" si="129"/>
        <v>286.69532442677399</v>
      </c>
    </row>
    <row r="471" spans="1:65" x14ac:dyDescent="0.25">
      <c r="A471" s="64">
        <v>468</v>
      </c>
      <c r="B471" s="64">
        <v>93</v>
      </c>
      <c r="C471" s="64">
        <v>60</v>
      </c>
      <c r="D471" s="18">
        <v>468</v>
      </c>
      <c r="E471" s="21">
        <f t="shared" ca="1" si="122"/>
        <v>2127.9401588938213</v>
      </c>
      <c r="F471" s="22">
        <f t="shared" ca="1" si="123"/>
        <v>162.13256663229754</v>
      </c>
      <c r="G471" s="28">
        <v>468</v>
      </c>
      <c r="H471" s="24">
        <f t="shared" ca="1" si="124"/>
        <v>2124.2970459999997</v>
      </c>
      <c r="I471" s="25">
        <f t="shared" ca="1" si="125"/>
        <v>162.89762034000006</v>
      </c>
      <c r="J471" s="155"/>
      <c r="K471" s="155"/>
      <c r="L471" s="129">
        <f t="shared" si="130"/>
        <v>0</v>
      </c>
      <c r="AX471">
        <f t="shared" ca="1" si="118"/>
        <v>271.4960339000001</v>
      </c>
      <c r="AY471">
        <f t="shared" ca="1" si="126"/>
        <v>253.5039660999999</v>
      </c>
      <c r="AZ471" cm="1">
        <f t="array" aca="1" ref="AZ471" ca="1">_xlfn.LET(_xlpm.rozsah, $J$3:$J$10001,_xlpm.podminka, (_xlpm.rozsah&gt;H471)*(ISNUMBER(_xlpm.rozsah)),_xlpm.indexy, IF(_xlpm.podminka, ROW(_xlpm.rozsah)-MIN(ROW(_xlpm.rozsah))+1),_xlpm.prvni, MIN(_xlpm.indexy),_xlpm.finalni, IF(_xlpm.prvni=1, 2, _xlpm.prvni),INDEX(_xlpm.rozsah, _xlpm.finalni))</f>
        <v>2200</v>
      </c>
      <c r="BA471" cm="1">
        <f t="array" aca="1" ref="BA471" ca="1">INDEX($J$3:$J$10001,MATCH(AZ471,$J$3:$J$10004,0)-1)</f>
        <v>2100</v>
      </c>
      <c r="BB471">
        <f t="shared" ca="1" si="120"/>
        <v>245</v>
      </c>
      <c r="BC471">
        <f t="shared" ca="1" si="120"/>
        <v>280</v>
      </c>
      <c r="BD471">
        <f t="shared" ca="1" si="119"/>
        <v>-35</v>
      </c>
      <c r="BE471">
        <f t="shared" ca="1" si="127"/>
        <v>271.4960339000001</v>
      </c>
      <c r="BF471">
        <f t="shared" ca="1" si="131"/>
        <v>270.22094438716255</v>
      </c>
      <c r="BG471">
        <f t="shared" ca="1" si="128"/>
        <v>254.77905561283745</v>
      </c>
      <c r="BH471" cm="1">
        <f t="array" aca="1" ref="BH471" ca="1">_xlfn.LET(_xlpm.rozsah, $J$3:$J$10001,_xlpm.podminka, (_xlpm.rozsah&gt;E471)*(ISNUMBER(_xlpm.rozsah)),_xlpm.indexy, IF(_xlpm.podminka, ROW(_xlpm.rozsah)-MIN(ROW(_xlpm.rozsah))+1),_xlpm.prvni, MIN(_xlpm.indexy),_xlpm.finalni, IF(_xlpm.prvni=1, 2, _xlpm.prvni),INDEX(_xlpm.rozsah, _xlpm.finalni))</f>
        <v>2200</v>
      </c>
      <c r="BI471" cm="1">
        <f t="array" aca="1" ref="BI471" ca="1">INDEX($J$3:$J$10001,MATCH(BH471,$J$3:$J$10004,0)-1)</f>
        <v>2100</v>
      </c>
      <c r="BJ471">
        <f t="shared" ca="1" si="121"/>
        <v>245</v>
      </c>
      <c r="BK471">
        <f t="shared" ca="1" si="121"/>
        <v>280</v>
      </c>
      <c r="BL471">
        <f t="shared" ca="1" si="132"/>
        <v>-35</v>
      </c>
      <c r="BM471">
        <f t="shared" ca="1" si="129"/>
        <v>270.22094438716255</v>
      </c>
    </row>
    <row r="472" spans="1:65" x14ac:dyDescent="0.25">
      <c r="A472" s="64">
        <v>469</v>
      </c>
      <c r="B472" s="64">
        <v>89</v>
      </c>
      <c r="C472" s="64">
        <v>73</v>
      </c>
      <c r="D472" s="18">
        <v>469</v>
      </c>
      <c r="E472" s="21">
        <f t="shared" ca="1" si="122"/>
        <v>2066.52337786613</v>
      </c>
      <c r="F472" s="22">
        <f t="shared" ca="1" si="123"/>
        <v>209.28758683154501</v>
      </c>
      <c r="G472" s="23">
        <v>469</v>
      </c>
      <c r="H472" s="24">
        <f t="shared" ca="1" si="124"/>
        <v>2063.0369579999997</v>
      </c>
      <c r="I472" s="25">
        <f t="shared" ca="1" si="125"/>
        <v>209.79660413200006</v>
      </c>
      <c r="J472" s="155"/>
      <c r="K472" s="155"/>
      <c r="L472" s="129">
        <f t="shared" si="130"/>
        <v>0</v>
      </c>
      <c r="AX472">
        <f t="shared" ca="1" si="118"/>
        <v>287.39260840000009</v>
      </c>
      <c r="AY472">
        <f t="shared" ca="1" si="126"/>
        <v>292.60739159999991</v>
      </c>
      <c r="AZ472" cm="1">
        <f t="array" aca="1" ref="AZ472" ca="1">_xlfn.LET(_xlpm.rozsah, $J$3:$J$10001,_xlpm.podminka, (_xlpm.rozsah&gt;H472)*(ISNUMBER(_xlpm.rozsah)),_xlpm.indexy, IF(_xlpm.podminka, ROW(_xlpm.rozsah)-MIN(ROW(_xlpm.rozsah))+1),_xlpm.prvni, MIN(_xlpm.indexy),_xlpm.finalni, IF(_xlpm.prvni=1, 2, _xlpm.prvni),INDEX(_xlpm.rozsah, _xlpm.finalni))</f>
        <v>2100</v>
      </c>
      <c r="BA472" cm="1">
        <f t="array" aca="1" ref="BA472" ca="1">INDEX($J$3:$J$10001,MATCH(AZ472,$J$3:$J$10004,0)-1)</f>
        <v>2000</v>
      </c>
      <c r="BB472">
        <f t="shared" ca="1" si="120"/>
        <v>280</v>
      </c>
      <c r="BC472">
        <f t="shared" ca="1" si="120"/>
        <v>300</v>
      </c>
      <c r="BD472">
        <f t="shared" ca="1" si="119"/>
        <v>-20</v>
      </c>
      <c r="BE472">
        <f t="shared" ca="1" si="127"/>
        <v>287.39260840000009</v>
      </c>
      <c r="BF472">
        <f t="shared" ca="1" si="131"/>
        <v>286.69532442677399</v>
      </c>
      <c r="BG472">
        <f t="shared" ca="1" si="128"/>
        <v>293.30467557322601</v>
      </c>
      <c r="BH472" cm="1">
        <f t="array" aca="1" ref="BH472" ca="1">_xlfn.LET(_xlpm.rozsah, $J$3:$J$10001,_xlpm.podminka, (_xlpm.rozsah&gt;E472)*(ISNUMBER(_xlpm.rozsah)),_xlpm.indexy, IF(_xlpm.podminka, ROW(_xlpm.rozsah)-MIN(ROW(_xlpm.rozsah))+1),_xlpm.prvni, MIN(_xlpm.indexy),_xlpm.finalni, IF(_xlpm.prvni=1, 2, _xlpm.prvni),INDEX(_xlpm.rozsah, _xlpm.finalni))</f>
        <v>2100</v>
      </c>
      <c r="BI472" cm="1">
        <f t="array" aca="1" ref="BI472" ca="1">INDEX($J$3:$J$10001,MATCH(BH472,$J$3:$J$10004,0)-1)</f>
        <v>2000</v>
      </c>
      <c r="BJ472">
        <f t="shared" ca="1" si="121"/>
        <v>280</v>
      </c>
      <c r="BK472">
        <f t="shared" ca="1" si="121"/>
        <v>300</v>
      </c>
      <c r="BL472">
        <f t="shared" ca="1" si="132"/>
        <v>-20</v>
      </c>
      <c r="BM472">
        <f t="shared" ca="1" si="129"/>
        <v>286.69532442677399</v>
      </c>
    </row>
    <row r="473" spans="1:65" x14ac:dyDescent="0.25">
      <c r="A473" s="64">
        <v>470</v>
      </c>
      <c r="B473" s="64">
        <v>86</v>
      </c>
      <c r="C473" s="64">
        <v>73</v>
      </c>
      <c r="D473" s="18">
        <v>470</v>
      </c>
      <c r="E473" s="21">
        <f t="shared" ca="1" si="122"/>
        <v>2020.4607920953615</v>
      </c>
      <c r="F473" s="22">
        <f t="shared" ca="1" si="123"/>
        <v>216.01272435407722</v>
      </c>
      <c r="G473" s="28">
        <v>470</v>
      </c>
      <c r="H473" s="24">
        <f t="shared" ca="1" si="124"/>
        <v>2017.0918919999999</v>
      </c>
      <c r="I473" s="25">
        <f t="shared" ca="1" si="125"/>
        <v>216.504583768</v>
      </c>
      <c r="J473" s="155"/>
      <c r="K473" s="155"/>
      <c r="L473" s="129">
        <f t="shared" si="130"/>
        <v>0</v>
      </c>
      <c r="AX473">
        <f t="shared" ca="1" si="118"/>
        <v>296.58162160000001</v>
      </c>
      <c r="AY473">
        <f t="shared" ca="1" si="126"/>
        <v>283.41837839999999</v>
      </c>
      <c r="AZ473" cm="1">
        <f t="array" aca="1" ref="AZ473" ca="1">_xlfn.LET(_xlpm.rozsah, $J$3:$J$10001,_xlpm.podminka, (_xlpm.rozsah&gt;H473)*(ISNUMBER(_xlpm.rozsah)),_xlpm.indexy, IF(_xlpm.podminka, ROW(_xlpm.rozsah)-MIN(ROW(_xlpm.rozsah))+1),_xlpm.prvni, MIN(_xlpm.indexy),_xlpm.finalni, IF(_xlpm.prvni=1, 2, _xlpm.prvni),INDEX(_xlpm.rozsah, _xlpm.finalni))</f>
        <v>2100</v>
      </c>
      <c r="BA473" cm="1">
        <f t="array" aca="1" ref="BA473" ca="1">INDEX($J$3:$J$10001,MATCH(AZ473,$J$3:$J$10004,0)-1)</f>
        <v>2000</v>
      </c>
      <c r="BB473">
        <f t="shared" ca="1" si="120"/>
        <v>280</v>
      </c>
      <c r="BC473">
        <f t="shared" ca="1" si="120"/>
        <v>300</v>
      </c>
      <c r="BD473">
        <f t="shared" ca="1" si="119"/>
        <v>-20</v>
      </c>
      <c r="BE473">
        <f t="shared" ca="1" si="127"/>
        <v>296.58162160000001</v>
      </c>
      <c r="BF473">
        <f t="shared" ca="1" si="131"/>
        <v>295.90784158092771</v>
      </c>
      <c r="BG473">
        <f t="shared" ca="1" si="128"/>
        <v>284.09215841907229</v>
      </c>
      <c r="BH473" cm="1">
        <f t="array" aca="1" ref="BH473" ca="1">_xlfn.LET(_xlpm.rozsah, $J$3:$J$10001,_xlpm.podminka, (_xlpm.rozsah&gt;E473)*(ISNUMBER(_xlpm.rozsah)),_xlpm.indexy, IF(_xlpm.podminka, ROW(_xlpm.rozsah)-MIN(ROW(_xlpm.rozsah))+1),_xlpm.prvni, MIN(_xlpm.indexy),_xlpm.finalni, IF(_xlpm.prvni=1, 2, _xlpm.prvni),INDEX(_xlpm.rozsah, _xlpm.finalni))</f>
        <v>2100</v>
      </c>
      <c r="BI473" cm="1">
        <f t="array" aca="1" ref="BI473" ca="1">INDEX($J$3:$J$10001,MATCH(BH473,$J$3:$J$10004,0)-1)</f>
        <v>2000</v>
      </c>
      <c r="BJ473">
        <f t="shared" ca="1" si="121"/>
        <v>280</v>
      </c>
      <c r="BK473">
        <f t="shared" ca="1" si="121"/>
        <v>300</v>
      </c>
      <c r="BL473">
        <f t="shared" ca="1" si="132"/>
        <v>-20</v>
      </c>
      <c r="BM473">
        <f t="shared" ca="1" si="129"/>
        <v>295.90784158092771</v>
      </c>
    </row>
    <row r="474" spans="1:65" x14ac:dyDescent="0.25">
      <c r="A474" s="64">
        <v>471</v>
      </c>
      <c r="B474" s="64">
        <v>81</v>
      </c>
      <c r="C474" s="64">
        <v>73</v>
      </c>
      <c r="D474" s="18">
        <v>471</v>
      </c>
      <c r="E474" s="21">
        <f t="shared" ca="1" si="122"/>
        <v>1943.6898158107474</v>
      </c>
      <c r="F474" s="22">
        <f t="shared" ca="1" si="123"/>
        <v>225.57702951330469</v>
      </c>
      <c r="G474" s="23">
        <v>471</v>
      </c>
      <c r="H474" s="24">
        <f t="shared" ca="1" si="124"/>
        <v>1940.5167819999999</v>
      </c>
      <c r="I474" s="25">
        <f t="shared" ca="1" si="125"/>
        <v>225.94763986240002</v>
      </c>
      <c r="J474" s="155"/>
      <c r="K474" s="155"/>
      <c r="L474" s="129">
        <f t="shared" si="130"/>
        <v>0</v>
      </c>
      <c r="AX474">
        <f t="shared" ca="1" si="118"/>
        <v>309.51731488000001</v>
      </c>
      <c r="AY474">
        <f t="shared" ca="1" si="126"/>
        <v>306.48268511999999</v>
      </c>
      <c r="AZ474" cm="1">
        <f t="array" aca="1" ref="AZ474" ca="1">_xlfn.LET(_xlpm.rozsah, $J$3:$J$10001,_xlpm.podminka, (_xlpm.rozsah&gt;H474)*(ISNUMBER(_xlpm.rozsah)),_xlpm.indexy, IF(_xlpm.podminka, ROW(_xlpm.rozsah)-MIN(ROW(_xlpm.rozsah))+1),_xlpm.prvni, MIN(_xlpm.indexy),_xlpm.finalni, IF(_xlpm.prvni=1, 2, _xlpm.prvni),INDEX(_xlpm.rozsah, _xlpm.finalni))</f>
        <v>2000</v>
      </c>
      <c r="BA474" cm="1">
        <f t="array" aca="1" ref="BA474" ca="1">INDEX($J$3:$J$10001,MATCH(AZ474,$J$3:$J$10004,0)-1)</f>
        <v>1900</v>
      </c>
      <c r="BB474">
        <f t="shared" ca="1" si="120"/>
        <v>300</v>
      </c>
      <c r="BC474">
        <f t="shared" ca="1" si="120"/>
        <v>316</v>
      </c>
      <c r="BD474">
        <f t="shared" ca="1" si="119"/>
        <v>-16</v>
      </c>
      <c r="BE474">
        <f t="shared" ca="1" si="127"/>
        <v>309.51731488000001</v>
      </c>
      <c r="BF474">
        <f t="shared" ca="1" si="131"/>
        <v>309.0096294702804</v>
      </c>
      <c r="BG474">
        <f t="shared" ca="1" si="128"/>
        <v>306.9903705297196</v>
      </c>
      <c r="BH474" cm="1">
        <f t="array" aca="1" ref="BH474" ca="1">_xlfn.LET(_xlpm.rozsah, $J$3:$J$10001,_xlpm.podminka, (_xlpm.rozsah&gt;E474)*(ISNUMBER(_xlpm.rozsah)),_xlpm.indexy, IF(_xlpm.podminka, ROW(_xlpm.rozsah)-MIN(ROW(_xlpm.rozsah))+1),_xlpm.prvni, MIN(_xlpm.indexy),_xlpm.finalni, IF(_xlpm.prvni=1, 2, _xlpm.prvni),INDEX(_xlpm.rozsah, _xlpm.finalni))</f>
        <v>2000</v>
      </c>
      <c r="BI474" cm="1">
        <f t="array" aca="1" ref="BI474" ca="1">INDEX($J$3:$J$10001,MATCH(BH474,$J$3:$J$10004,0)-1)</f>
        <v>1900</v>
      </c>
      <c r="BJ474">
        <f t="shared" ca="1" si="121"/>
        <v>300</v>
      </c>
      <c r="BK474">
        <f t="shared" ca="1" si="121"/>
        <v>316</v>
      </c>
      <c r="BL474">
        <f t="shared" ca="1" si="132"/>
        <v>-16</v>
      </c>
      <c r="BM474">
        <f t="shared" ca="1" si="129"/>
        <v>309.0096294702804</v>
      </c>
    </row>
    <row r="475" spans="1:65" x14ac:dyDescent="0.25">
      <c r="A475" s="64">
        <v>472</v>
      </c>
      <c r="B475" s="64">
        <v>78</v>
      </c>
      <c r="C475" s="64">
        <v>73</v>
      </c>
      <c r="D475" s="18">
        <v>472</v>
      </c>
      <c r="E475" s="21">
        <f t="shared" ca="1" si="122"/>
        <v>1897.6272300399792</v>
      </c>
      <c r="F475" s="22">
        <f t="shared" ca="1" si="123"/>
        <v>230.97446075203857</v>
      </c>
      <c r="G475" s="28">
        <v>472</v>
      </c>
      <c r="H475" s="24">
        <f t="shared" ca="1" si="124"/>
        <v>1894.5717159999999</v>
      </c>
      <c r="I475" s="25">
        <f t="shared" ca="1" si="125"/>
        <v>231.35365004440001</v>
      </c>
      <c r="J475" s="155"/>
      <c r="K475" s="155"/>
      <c r="L475" s="129">
        <f t="shared" si="130"/>
        <v>0</v>
      </c>
      <c r="AX475">
        <f t="shared" ca="1" si="118"/>
        <v>316.92280828000003</v>
      </c>
      <c r="AY475">
        <f t="shared" ca="1" si="126"/>
        <v>332.07719171999997</v>
      </c>
      <c r="AZ475" cm="1">
        <f t="array" aca="1" ref="AZ475" ca="1">_xlfn.LET(_xlpm.rozsah, $J$3:$J$10001,_xlpm.podminka, (_xlpm.rozsah&gt;H475)*(ISNUMBER(_xlpm.rozsah)),_xlpm.indexy, IF(_xlpm.podminka, ROW(_xlpm.rozsah)-MIN(ROW(_xlpm.rozsah))+1),_xlpm.prvni, MIN(_xlpm.indexy),_xlpm.finalni, IF(_xlpm.prvni=1, 2, _xlpm.prvni),INDEX(_xlpm.rozsah, _xlpm.finalni))</f>
        <v>1900</v>
      </c>
      <c r="BA475" cm="1">
        <f t="array" aca="1" ref="BA475" ca="1">INDEX($J$3:$J$10001,MATCH(AZ475,$J$3:$J$10004,0)-1)</f>
        <v>1800</v>
      </c>
      <c r="BB475">
        <f t="shared" ca="1" si="120"/>
        <v>316</v>
      </c>
      <c r="BC475">
        <f t="shared" ca="1" si="120"/>
        <v>333</v>
      </c>
      <c r="BD475">
        <f t="shared" ca="1" si="119"/>
        <v>-17</v>
      </c>
      <c r="BE475">
        <f t="shared" ca="1" si="127"/>
        <v>316.92280828000003</v>
      </c>
      <c r="BF475">
        <f t="shared" ca="1" si="131"/>
        <v>316.40337089320354</v>
      </c>
      <c r="BG475">
        <f t="shared" ca="1" si="128"/>
        <v>332.59662910679646</v>
      </c>
      <c r="BH475" cm="1">
        <f t="array" aca="1" ref="BH475" ca="1">_xlfn.LET(_xlpm.rozsah, $J$3:$J$10001,_xlpm.podminka, (_xlpm.rozsah&gt;E475)*(ISNUMBER(_xlpm.rozsah)),_xlpm.indexy, IF(_xlpm.podminka, ROW(_xlpm.rozsah)-MIN(ROW(_xlpm.rozsah))+1),_xlpm.prvni, MIN(_xlpm.indexy),_xlpm.finalni, IF(_xlpm.prvni=1, 2, _xlpm.prvni),INDEX(_xlpm.rozsah, _xlpm.finalni))</f>
        <v>1900</v>
      </c>
      <c r="BI475" cm="1">
        <f t="array" aca="1" ref="BI475" ca="1">INDEX($J$3:$J$10001,MATCH(BH475,$J$3:$J$10004,0)-1)</f>
        <v>1800</v>
      </c>
      <c r="BJ475">
        <f t="shared" ca="1" si="121"/>
        <v>316</v>
      </c>
      <c r="BK475">
        <f t="shared" ca="1" si="121"/>
        <v>333</v>
      </c>
      <c r="BL475">
        <f t="shared" ca="1" si="132"/>
        <v>-17</v>
      </c>
      <c r="BM475">
        <f t="shared" ca="1" si="129"/>
        <v>316.40337089320354</v>
      </c>
    </row>
    <row r="476" spans="1:65" x14ac:dyDescent="0.25">
      <c r="A476" s="64">
        <v>473</v>
      </c>
      <c r="B476" s="64">
        <v>78</v>
      </c>
      <c r="C476" s="64">
        <v>73</v>
      </c>
      <c r="D476" s="18">
        <v>473</v>
      </c>
      <c r="E476" s="21">
        <f t="shared" ca="1" si="122"/>
        <v>1897.6272300399792</v>
      </c>
      <c r="F476" s="22">
        <f t="shared" ca="1" si="123"/>
        <v>230.97446075203857</v>
      </c>
      <c r="G476" s="23">
        <v>473</v>
      </c>
      <c r="H476" s="24">
        <f t="shared" ca="1" si="124"/>
        <v>1894.5717159999999</v>
      </c>
      <c r="I476" s="25">
        <f t="shared" ca="1" si="125"/>
        <v>231.35365004440001</v>
      </c>
      <c r="J476" s="155"/>
      <c r="K476" s="155"/>
      <c r="L476" s="129">
        <f t="shared" si="130"/>
        <v>0</v>
      </c>
      <c r="AX476">
        <f t="shared" ref="AX476:AX539" ca="1" si="133">IF(BD476&lt;0, BE476, AY476)</f>
        <v>316.92280828000003</v>
      </c>
      <c r="AY476">
        <f t="shared" ca="1" si="126"/>
        <v>332.07719171999997</v>
      </c>
      <c r="AZ476" cm="1">
        <f t="array" aca="1" ref="AZ476" ca="1">_xlfn.LET(_xlpm.rozsah, $J$3:$J$10001,_xlpm.podminka, (_xlpm.rozsah&gt;H476)*(ISNUMBER(_xlpm.rozsah)),_xlpm.indexy, IF(_xlpm.podminka, ROW(_xlpm.rozsah)-MIN(ROW(_xlpm.rozsah))+1),_xlpm.prvni, MIN(_xlpm.indexy),_xlpm.finalni, IF(_xlpm.prvni=1, 2, _xlpm.prvni),INDEX(_xlpm.rozsah, _xlpm.finalni))</f>
        <v>1900</v>
      </c>
      <c r="BA476" cm="1">
        <f t="array" aca="1" ref="BA476" ca="1">INDEX($J$3:$J$10001,MATCH(AZ476,$J$3:$J$10004,0)-1)</f>
        <v>1800</v>
      </c>
      <c r="BB476">
        <f t="shared" ca="1" si="120"/>
        <v>316</v>
      </c>
      <c r="BC476">
        <f t="shared" ca="1" si="120"/>
        <v>333</v>
      </c>
      <c r="BD476">
        <f t="shared" ref="BD476:BD539" ca="1" si="134">BB476-BC476</f>
        <v>-17</v>
      </c>
      <c r="BE476">
        <f t="shared" ca="1" si="127"/>
        <v>316.92280828000003</v>
      </c>
      <c r="BF476">
        <f t="shared" ca="1" si="131"/>
        <v>316.40337089320354</v>
      </c>
      <c r="BG476">
        <f t="shared" ca="1" si="128"/>
        <v>332.59662910679646</v>
      </c>
      <c r="BH476" cm="1">
        <f t="array" aca="1" ref="BH476" ca="1">_xlfn.LET(_xlpm.rozsah, $J$3:$J$10001,_xlpm.podminka, (_xlpm.rozsah&gt;E476)*(ISNUMBER(_xlpm.rozsah)),_xlpm.indexy, IF(_xlpm.podminka, ROW(_xlpm.rozsah)-MIN(ROW(_xlpm.rozsah))+1),_xlpm.prvni, MIN(_xlpm.indexy),_xlpm.finalni, IF(_xlpm.prvni=1, 2, _xlpm.prvni),INDEX(_xlpm.rozsah, _xlpm.finalni))</f>
        <v>1900</v>
      </c>
      <c r="BI476" cm="1">
        <f t="array" aca="1" ref="BI476" ca="1">INDEX($J$3:$J$10001,MATCH(BH476,$J$3:$J$10004,0)-1)</f>
        <v>1800</v>
      </c>
      <c r="BJ476">
        <f t="shared" ca="1" si="121"/>
        <v>316</v>
      </c>
      <c r="BK476">
        <f t="shared" ca="1" si="121"/>
        <v>333</v>
      </c>
      <c r="BL476">
        <f t="shared" ca="1" si="132"/>
        <v>-17</v>
      </c>
      <c r="BM476">
        <f t="shared" ca="1" si="129"/>
        <v>316.40337089320354</v>
      </c>
    </row>
    <row r="477" spans="1:65" x14ac:dyDescent="0.25">
      <c r="A477" s="64">
        <v>474</v>
      </c>
      <c r="B477" s="64">
        <v>76</v>
      </c>
      <c r="C477" s="64">
        <v>73</v>
      </c>
      <c r="D477" s="18">
        <v>474</v>
      </c>
      <c r="E477" s="21">
        <f t="shared" ca="1" si="122"/>
        <v>1866.9188395261335</v>
      </c>
      <c r="F477" s="22">
        <f t="shared" ca="1" si="123"/>
        <v>234.78537201480685</v>
      </c>
      <c r="G477" s="28">
        <v>474</v>
      </c>
      <c r="H477" s="24">
        <f t="shared" ca="1" si="124"/>
        <v>1863.9416719999999</v>
      </c>
      <c r="I477" s="25">
        <f t="shared" ca="1" si="125"/>
        <v>235.15483850480004</v>
      </c>
      <c r="J477" s="155"/>
      <c r="K477" s="155"/>
      <c r="L477" s="129">
        <f t="shared" si="130"/>
        <v>0</v>
      </c>
      <c r="AX477">
        <f t="shared" ca="1" si="133"/>
        <v>322.12991576000002</v>
      </c>
      <c r="AY477">
        <f t="shared" ca="1" si="126"/>
        <v>326.87008423999998</v>
      </c>
      <c r="AZ477" cm="1">
        <f t="array" aca="1" ref="AZ477" ca="1">_xlfn.LET(_xlpm.rozsah, $J$3:$J$10001,_xlpm.podminka, (_xlpm.rozsah&gt;H477)*(ISNUMBER(_xlpm.rozsah)),_xlpm.indexy, IF(_xlpm.podminka, ROW(_xlpm.rozsah)-MIN(ROW(_xlpm.rozsah))+1),_xlpm.prvni, MIN(_xlpm.indexy),_xlpm.finalni, IF(_xlpm.prvni=1, 2, _xlpm.prvni),INDEX(_xlpm.rozsah, _xlpm.finalni))</f>
        <v>1900</v>
      </c>
      <c r="BA477" cm="1">
        <f t="array" aca="1" ref="BA477" ca="1">INDEX($J$3:$J$10001,MATCH(AZ477,$J$3:$J$10004,0)-1)</f>
        <v>1800</v>
      </c>
      <c r="BB477">
        <f t="shared" ca="1" si="120"/>
        <v>316</v>
      </c>
      <c r="BC477">
        <f t="shared" ca="1" si="120"/>
        <v>333</v>
      </c>
      <c r="BD477">
        <f t="shared" ca="1" si="134"/>
        <v>-17</v>
      </c>
      <c r="BE477">
        <f t="shared" ca="1" si="127"/>
        <v>322.12991576000002</v>
      </c>
      <c r="BF477">
        <f t="shared" ca="1" si="131"/>
        <v>321.62379728055731</v>
      </c>
      <c r="BG477">
        <f t="shared" ca="1" si="128"/>
        <v>327.37620271944269</v>
      </c>
      <c r="BH477" cm="1">
        <f t="array" aca="1" ref="BH477" ca="1">_xlfn.LET(_xlpm.rozsah, $J$3:$J$10001,_xlpm.podminka, (_xlpm.rozsah&gt;E477)*(ISNUMBER(_xlpm.rozsah)),_xlpm.indexy, IF(_xlpm.podminka, ROW(_xlpm.rozsah)-MIN(ROW(_xlpm.rozsah))+1),_xlpm.prvni, MIN(_xlpm.indexy),_xlpm.finalni, IF(_xlpm.prvni=1, 2, _xlpm.prvni),INDEX(_xlpm.rozsah, _xlpm.finalni))</f>
        <v>1900</v>
      </c>
      <c r="BI477" cm="1">
        <f t="array" aca="1" ref="BI477" ca="1">INDEX($J$3:$J$10001,MATCH(BH477,$J$3:$J$10004,0)-1)</f>
        <v>1800</v>
      </c>
      <c r="BJ477">
        <f t="shared" ca="1" si="121"/>
        <v>316</v>
      </c>
      <c r="BK477">
        <f t="shared" ca="1" si="121"/>
        <v>333</v>
      </c>
      <c r="BL477">
        <f t="shared" ca="1" si="132"/>
        <v>-17</v>
      </c>
      <c r="BM477">
        <f t="shared" ca="1" si="129"/>
        <v>321.62379728055731</v>
      </c>
    </row>
    <row r="478" spans="1:65" x14ac:dyDescent="0.25">
      <c r="A478" s="64">
        <v>475</v>
      </c>
      <c r="B478" s="64">
        <v>79</v>
      </c>
      <c r="C478" s="64">
        <v>73</v>
      </c>
      <c r="D478" s="18">
        <v>475</v>
      </c>
      <c r="E478" s="21">
        <f t="shared" ca="1" si="122"/>
        <v>1912.9814252969018</v>
      </c>
      <c r="F478" s="22">
        <f t="shared" ca="1" si="123"/>
        <v>229.16376952532187</v>
      </c>
      <c r="G478" s="23">
        <v>475</v>
      </c>
      <c r="H478" s="24">
        <f t="shared" ca="1" si="124"/>
        <v>1909.8867379999999</v>
      </c>
      <c r="I478" s="25">
        <f t="shared" ca="1" si="125"/>
        <v>229.52522900160002</v>
      </c>
      <c r="J478" s="155"/>
      <c r="K478" s="155"/>
      <c r="L478" s="129">
        <f t="shared" si="130"/>
        <v>0</v>
      </c>
      <c r="AX478">
        <f t="shared" ca="1" si="133"/>
        <v>314.41812192000003</v>
      </c>
      <c r="AY478">
        <f t="shared" ca="1" si="126"/>
        <v>301.58187807999997</v>
      </c>
      <c r="AZ478" cm="1">
        <f t="array" aca="1" ref="AZ478" ca="1">_xlfn.LET(_xlpm.rozsah, $J$3:$J$10001,_xlpm.podminka, (_xlpm.rozsah&gt;H478)*(ISNUMBER(_xlpm.rozsah)),_xlpm.indexy, IF(_xlpm.podminka, ROW(_xlpm.rozsah)-MIN(ROW(_xlpm.rozsah))+1),_xlpm.prvni, MIN(_xlpm.indexy),_xlpm.finalni, IF(_xlpm.prvni=1, 2, _xlpm.prvni),INDEX(_xlpm.rozsah, _xlpm.finalni))</f>
        <v>2000</v>
      </c>
      <c r="BA478" cm="1">
        <f t="array" aca="1" ref="BA478" ca="1">INDEX($J$3:$J$10001,MATCH(AZ478,$J$3:$J$10004,0)-1)</f>
        <v>1900</v>
      </c>
      <c r="BB478">
        <f t="shared" ca="1" si="120"/>
        <v>300</v>
      </c>
      <c r="BC478">
        <f t="shared" ca="1" si="120"/>
        <v>316</v>
      </c>
      <c r="BD478">
        <f t="shared" ca="1" si="134"/>
        <v>-16</v>
      </c>
      <c r="BE478">
        <f t="shared" ca="1" si="127"/>
        <v>314.41812192000003</v>
      </c>
      <c r="BF478">
        <f t="shared" ca="1" si="131"/>
        <v>313.92297195249574</v>
      </c>
      <c r="BG478">
        <f t="shared" ca="1" si="128"/>
        <v>302.07702804750426</v>
      </c>
      <c r="BH478" cm="1">
        <f t="array" aca="1" ref="BH478" ca="1">_xlfn.LET(_xlpm.rozsah, $J$3:$J$10001,_xlpm.podminka, (_xlpm.rozsah&gt;E478)*(ISNUMBER(_xlpm.rozsah)),_xlpm.indexy, IF(_xlpm.podminka, ROW(_xlpm.rozsah)-MIN(ROW(_xlpm.rozsah))+1),_xlpm.prvni, MIN(_xlpm.indexy),_xlpm.finalni, IF(_xlpm.prvni=1, 2, _xlpm.prvni),INDEX(_xlpm.rozsah, _xlpm.finalni))</f>
        <v>2000</v>
      </c>
      <c r="BI478" cm="1">
        <f t="array" aca="1" ref="BI478" ca="1">INDEX($J$3:$J$10001,MATCH(BH478,$J$3:$J$10004,0)-1)</f>
        <v>1900</v>
      </c>
      <c r="BJ478">
        <f t="shared" ca="1" si="121"/>
        <v>300</v>
      </c>
      <c r="BK478">
        <f t="shared" ca="1" si="121"/>
        <v>316</v>
      </c>
      <c r="BL478">
        <f t="shared" ca="1" si="132"/>
        <v>-16</v>
      </c>
      <c r="BM478">
        <f t="shared" ca="1" si="129"/>
        <v>313.92297195249574</v>
      </c>
    </row>
    <row r="479" spans="1:65" x14ac:dyDescent="0.25">
      <c r="A479" s="64">
        <v>476</v>
      </c>
      <c r="B479" s="64">
        <v>82</v>
      </c>
      <c r="C479" s="64">
        <v>73</v>
      </c>
      <c r="D479" s="18">
        <v>476</v>
      </c>
      <c r="E479" s="21">
        <f t="shared" ca="1" si="122"/>
        <v>1959.0440110676702</v>
      </c>
      <c r="F479" s="22">
        <f t="shared" ca="1" si="123"/>
        <v>223.78365950729611</v>
      </c>
      <c r="G479" s="28">
        <v>476</v>
      </c>
      <c r="H479" s="24">
        <f t="shared" ca="1" si="124"/>
        <v>1955.8318039999999</v>
      </c>
      <c r="I479" s="25">
        <f t="shared" ca="1" si="125"/>
        <v>224.15884529280001</v>
      </c>
      <c r="J479" s="155"/>
      <c r="K479" s="155"/>
      <c r="L479" s="129">
        <f t="shared" si="130"/>
        <v>0</v>
      </c>
      <c r="AX479">
        <f t="shared" ca="1" si="133"/>
        <v>307.06691136000001</v>
      </c>
      <c r="AY479">
        <f t="shared" ca="1" si="126"/>
        <v>308.93308863999999</v>
      </c>
      <c r="AZ479" cm="1">
        <f t="array" aca="1" ref="AZ479" ca="1">_xlfn.LET(_xlpm.rozsah, $J$3:$J$10001,_xlpm.podminka, (_xlpm.rozsah&gt;H479)*(ISNUMBER(_xlpm.rozsah)),_xlpm.indexy, IF(_xlpm.podminka, ROW(_xlpm.rozsah)-MIN(ROW(_xlpm.rozsah))+1),_xlpm.prvni, MIN(_xlpm.indexy),_xlpm.finalni, IF(_xlpm.prvni=1, 2, _xlpm.prvni),INDEX(_xlpm.rozsah, _xlpm.finalni))</f>
        <v>2000</v>
      </c>
      <c r="BA479" cm="1">
        <f t="array" aca="1" ref="BA479" ca="1">INDEX($J$3:$J$10001,MATCH(AZ479,$J$3:$J$10004,0)-1)</f>
        <v>1900</v>
      </c>
      <c r="BB479">
        <f t="shared" ca="1" si="120"/>
        <v>300</v>
      </c>
      <c r="BC479">
        <f t="shared" ca="1" si="120"/>
        <v>316</v>
      </c>
      <c r="BD479">
        <f t="shared" ca="1" si="134"/>
        <v>-16</v>
      </c>
      <c r="BE479">
        <f t="shared" ca="1" si="127"/>
        <v>307.06691136000001</v>
      </c>
      <c r="BF479">
        <f t="shared" ca="1" si="131"/>
        <v>306.55295822917276</v>
      </c>
      <c r="BG479">
        <f t="shared" ca="1" si="128"/>
        <v>309.44704177082724</v>
      </c>
      <c r="BH479" cm="1">
        <f t="array" aca="1" ref="BH479" ca="1">_xlfn.LET(_xlpm.rozsah, $J$3:$J$10001,_xlpm.podminka, (_xlpm.rozsah&gt;E479)*(ISNUMBER(_xlpm.rozsah)),_xlpm.indexy, IF(_xlpm.podminka, ROW(_xlpm.rozsah)-MIN(ROW(_xlpm.rozsah))+1),_xlpm.prvni, MIN(_xlpm.indexy),_xlpm.finalni, IF(_xlpm.prvni=1, 2, _xlpm.prvni),INDEX(_xlpm.rozsah, _xlpm.finalni))</f>
        <v>2000</v>
      </c>
      <c r="BI479" cm="1">
        <f t="array" aca="1" ref="BI479" ca="1">INDEX($J$3:$J$10001,MATCH(BH479,$J$3:$J$10004,0)-1)</f>
        <v>1900</v>
      </c>
      <c r="BJ479">
        <f t="shared" ca="1" si="121"/>
        <v>300</v>
      </c>
      <c r="BK479">
        <f t="shared" ca="1" si="121"/>
        <v>316</v>
      </c>
      <c r="BL479">
        <f t="shared" ca="1" si="132"/>
        <v>-16</v>
      </c>
      <c r="BM479">
        <f t="shared" ca="1" si="129"/>
        <v>306.55295822917276</v>
      </c>
    </row>
    <row r="480" spans="1:65" x14ac:dyDescent="0.25">
      <c r="A480" s="64">
        <v>477</v>
      </c>
      <c r="B480" s="64">
        <v>86</v>
      </c>
      <c r="C480" s="64">
        <v>73</v>
      </c>
      <c r="D480" s="18">
        <v>477</v>
      </c>
      <c r="E480" s="21">
        <f t="shared" ca="1" si="122"/>
        <v>2020.4607920953615</v>
      </c>
      <c r="F480" s="22">
        <f t="shared" ca="1" si="123"/>
        <v>216.01272435407722</v>
      </c>
      <c r="G480" s="23">
        <v>477</v>
      </c>
      <c r="H480" s="24">
        <f t="shared" ca="1" si="124"/>
        <v>2017.0918919999999</v>
      </c>
      <c r="I480" s="25">
        <f t="shared" ca="1" si="125"/>
        <v>216.504583768</v>
      </c>
      <c r="J480" s="155"/>
      <c r="K480" s="155"/>
      <c r="L480" s="129">
        <f t="shared" si="130"/>
        <v>0</v>
      </c>
      <c r="AX480">
        <f t="shared" ca="1" si="133"/>
        <v>296.58162160000001</v>
      </c>
      <c r="AY480">
        <f t="shared" ca="1" si="126"/>
        <v>283.41837839999999</v>
      </c>
      <c r="AZ480" cm="1">
        <f t="array" aca="1" ref="AZ480" ca="1">_xlfn.LET(_xlpm.rozsah, $J$3:$J$10001,_xlpm.podminka, (_xlpm.rozsah&gt;H480)*(ISNUMBER(_xlpm.rozsah)),_xlpm.indexy, IF(_xlpm.podminka, ROW(_xlpm.rozsah)-MIN(ROW(_xlpm.rozsah))+1),_xlpm.prvni, MIN(_xlpm.indexy),_xlpm.finalni, IF(_xlpm.prvni=1, 2, _xlpm.prvni),INDEX(_xlpm.rozsah, _xlpm.finalni))</f>
        <v>2100</v>
      </c>
      <c r="BA480" cm="1">
        <f t="array" aca="1" ref="BA480" ca="1">INDEX($J$3:$J$10001,MATCH(AZ480,$J$3:$J$10004,0)-1)</f>
        <v>2000</v>
      </c>
      <c r="BB480">
        <f t="shared" ca="1" si="120"/>
        <v>280</v>
      </c>
      <c r="BC480">
        <f t="shared" ca="1" si="120"/>
        <v>300</v>
      </c>
      <c r="BD480">
        <f t="shared" ca="1" si="134"/>
        <v>-20</v>
      </c>
      <c r="BE480">
        <f t="shared" ca="1" si="127"/>
        <v>296.58162160000001</v>
      </c>
      <c r="BF480">
        <f t="shared" ca="1" si="131"/>
        <v>295.90784158092771</v>
      </c>
      <c r="BG480">
        <f t="shared" ca="1" si="128"/>
        <v>284.09215841907229</v>
      </c>
      <c r="BH480" cm="1">
        <f t="array" aca="1" ref="BH480" ca="1">_xlfn.LET(_xlpm.rozsah, $J$3:$J$10001,_xlpm.podminka, (_xlpm.rozsah&gt;E480)*(ISNUMBER(_xlpm.rozsah)),_xlpm.indexy, IF(_xlpm.podminka, ROW(_xlpm.rozsah)-MIN(ROW(_xlpm.rozsah))+1),_xlpm.prvni, MIN(_xlpm.indexy),_xlpm.finalni, IF(_xlpm.prvni=1, 2, _xlpm.prvni),INDEX(_xlpm.rozsah, _xlpm.finalni))</f>
        <v>2100</v>
      </c>
      <c r="BI480" cm="1">
        <f t="array" aca="1" ref="BI480" ca="1">INDEX($J$3:$J$10001,MATCH(BH480,$J$3:$J$10004,0)-1)</f>
        <v>2000</v>
      </c>
      <c r="BJ480">
        <f t="shared" ca="1" si="121"/>
        <v>280</v>
      </c>
      <c r="BK480">
        <f t="shared" ca="1" si="121"/>
        <v>300</v>
      </c>
      <c r="BL480">
        <f t="shared" ca="1" si="132"/>
        <v>-20</v>
      </c>
      <c r="BM480">
        <f t="shared" ca="1" si="129"/>
        <v>295.90784158092771</v>
      </c>
    </row>
    <row r="481" spans="1:65" x14ac:dyDescent="0.25">
      <c r="A481" s="64">
        <v>478</v>
      </c>
      <c r="B481" s="64">
        <v>88</v>
      </c>
      <c r="C481" s="64">
        <v>72</v>
      </c>
      <c r="D481" s="18">
        <v>478</v>
      </c>
      <c r="E481" s="21">
        <f t="shared" ca="1" si="122"/>
        <v>2051.1691826092074</v>
      </c>
      <c r="F481" s="22">
        <f t="shared" ca="1" si="123"/>
        <v>208.63163770427414</v>
      </c>
      <c r="G481" s="28">
        <v>478</v>
      </c>
      <c r="H481" s="24">
        <f t="shared" ca="1" si="124"/>
        <v>2047.7219359999999</v>
      </c>
      <c r="I481" s="25">
        <f t="shared" ca="1" si="125"/>
        <v>209.12804121600001</v>
      </c>
      <c r="J481" s="155"/>
      <c r="K481" s="155"/>
      <c r="L481" s="129">
        <f t="shared" si="130"/>
        <v>0</v>
      </c>
      <c r="AX481">
        <f t="shared" ca="1" si="133"/>
        <v>290.45561280000004</v>
      </c>
      <c r="AY481">
        <f t="shared" ca="1" si="126"/>
        <v>289.54438719999996</v>
      </c>
      <c r="AZ481" cm="1">
        <f t="array" aca="1" ref="AZ481" ca="1">_xlfn.LET(_xlpm.rozsah, $J$3:$J$10001,_xlpm.podminka, (_xlpm.rozsah&gt;H481)*(ISNUMBER(_xlpm.rozsah)),_xlpm.indexy, IF(_xlpm.podminka, ROW(_xlpm.rozsah)-MIN(ROW(_xlpm.rozsah))+1),_xlpm.prvni, MIN(_xlpm.indexy),_xlpm.finalni, IF(_xlpm.prvni=1, 2, _xlpm.prvni),INDEX(_xlpm.rozsah, _xlpm.finalni))</f>
        <v>2100</v>
      </c>
      <c r="BA481" cm="1">
        <f t="array" aca="1" ref="BA481" ca="1">INDEX($J$3:$J$10001,MATCH(AZ481,$J$3:$J$10004,0)-1)</f>
        <v>2000</v>
      </c>
      <c r="BB481">
        <f t="shared" ref="BB481:BC544" ca="1" si="135">IF(ISERROR(MATCH(AZ481,$J$1:$J$10000,0)), 0, INDEX($K$1:$K$10000, MATCH(AZ481,$J$1:$J$10000,0)))</f>
        <v>280</v>
      </c>
      <c r="BC481">
        <f t="shared" ca="1" si="135"/>
        <v>300</v>
      </c>
      <c r="BD481">
        <f t="shared" ca="1" si="134"/>
        <v>-20</v>
      </c>
      <c r="BE481">
        <f t="shared" ca="1" si="127"/>
        <v>290.45561280000004</v>
      </c>
      <c r="BF481">
        <f t="shared" ca="1" si="131"/>
        <v>289.76616347815855</v>
      </c>
      <c r="BG481">
        <f t="shared" ca="1" si="128"/>
        <v>290.23383652184145</v>
      </c>
      <c r="BH481" cm="1">
        <f t="array" aca="1" ref="BH481" ca="1">_xlfn.LET(_xlpm.rozsah, $J$3:$J$10001,_xlpm.podminka, (_xlpm.rozsah&gt;E481)*(ISNUMBER(_xlpm.rozsah)),_xlpm.indexy, IF(_xlpm.podminka, ROW(_xlpm.rozsah)-MIN(ROW(_xlpm.rozsah))+1),_xlpm.prvni, MIN(_xlpm.indexy),_xlpm.finalni, IF(_xlpm.prvni=1, 2, _xlpm.prvni),INDEX(_xlpm.rozsah, _xlpm.finalni))</f>
        <v>2100</v>
      </c>
      <c r="BI481" cm="1">
        <f t="array" aca="1" ref="BI481" ca="1">INDEX($J$3:$J$10001,MATCH(BH481,$J$3:$J$10004,0)-1)</f>
        <v>2000</v>
      </c>
      <c r="BJ481">
        <f t="shared" ca="1" si="121"/>
        <v>280</v>
      </c>
      <c r="BK481">
        <f t="shared" ca="1" si="121"/>
        <v>300</v>
      </c>
      <c r="BL481">
        <f t="shared" ca="1" si="132"/>
        <v>-20</v>
      </c>
      <c r="BM481">
        <f t="shared" ca="1" si="129"/>
        <v>289.76616347815855</v>
      </c>
    </row>
    <row r="482" spans="1:65" x14ac:dyDescent="0.25">
      <c r="A482" s="64">
        <v>479</v>
      </c>
      <c r="B482" s="64">
        <v>92</v>
      </c>
      <c r="C482" s="64">
        <v>71</v>
      </c>
      <c r="D482" s="18">
        <v>479</v>
      </c>
      <c r="E482" s="21">
        <f t="shared" ca="1" si="122"/>
        <v>2112.5859636368987</v>
      </c>
      <c r="F482" s="22">
        <f t="shared" ca="1" si="123"/>
        <v>195.67238803623067</v>
      </c>
      <c r="G482" s="23">
        <v>479</v>
      </c>
      <c r="H482" s="24">
        <f t="shared" ca="1" si="124"/>
        <v>2108.9820239999999</v>
      </c>
      <c r="I482" s="25">
        <f t="shared" ca="1" si="125"/>
        <v>196.567967036</v>
      </c>
      <c r="J482" s="155"/>
      <c r="K482" s="155"/>
      <c r="L482" s="129">
        <f t="shared" si="130"/>
        <v>0</v>
      </c>
      <c r="AX482">
        <f t="shared" ca="1" si="133"/>
        <v>276.85629160000002</v>
      </c>
      <c r="AY482">
        <f t="shared" ca="1" si="126"/>
        <v>248.14370839999998</v>
      </c>
      <c r="AZ482" cm="1">
        <f t="array" aca="1" ref="AZ482" ca="1">_xlfn.LET(_xlpm.rozsah, $J$3:$J$10001,_xlpm.podminka, (_xlpm.rozsah&gt;H482)*(ISNUMBER(_xlpm.rozsah)),_xlpm.indexy, IF(_xlpm.podminka, ROW(_xlpm.rozsah)-MIN(ROW(_xlpm.rozsah))+1),_xlpm.prvni, MIN(_xlpm.indexy),_xlpm.finalni, IF(_xlpm.prvni=1, 2, _xlpm.prvni),INDEX(_xlpm.rozsah, _xlpm.finalni))</f>
        <v>2200</v>
      </c>
      <c r="BA482" cm="1">
        <f t="array" aca="1" ref="BA482" ca="1">INDEX($J$3:$J$10001,MATCH(AZ482,$J$3:$J$10004,0)-1)</f>
        <v>2100</v>
      </c>
      <c r="BB482">
        <f t="shared" ca="1" si="135"/>
        <v>245</v>
      </c>
      <c r="BC482">
        <f t="shared" ca="1" si="135"/>
        <v>280</v>
      </c>
      <c r="BD482">
        <f t="shared" ca="1" si="134"/>
        <v>-35</v>
      </c>
      <c r="BE482">
        <f t="shared" ca="1" si="127"/>
        <v>276.85629160000002</v>
      </c>
      <c r="BF482">
        <f t="shared" ca="1" si="131"/>
        <v>275.59491272708544</v>
      </c>
      <c r="BG482">
        <f t="shared" ca="1" si="128"/>
        <v>249.40508727291453</v>
      </c>
      <c r="BH482" cm="1">
        <f t="array" aca="1" ref="BH482" ca="1">_xlfn.LET(_xlpm.rozsah, $J$3:$J$10001,_xlpm.podminka, (_xlpm.rozsah&gt;E482)*(ISNUMBER(_xlpm.rozsah)),_xlpm.indexy, IF(_xlpm.podminka, ROW(_xlpm.rozsah)-MIN(ROW(_xlpm.rozsah))+1),_xlpm.prvni, MIN(_xlpm.indexy),_xlpm.finalni, IF(_xlpm.prvni=1, 2, _xlpm.prvni),INDEX(_xlpm.rozsah, _xlpm.finalni))</f>
        <v>2200</v>
      </c>
      <c r="BI482" cm="1">
        <f t="array" aca="1" ref="BI482" ca="1">INDEX($J$3:$J$10001,MATCH(BH482,$J$3:$J$10004,0)-1)</f>
        <v>2100</v>
      </c>
      <c r="BJ482">
        <f t="shared" ca="1" si="121"/>
        <v>245</v>
      </c>
      <c r="BK482">
        <f t="shared" ca="1" si="121"/>
        <v>280</v>
      </c>
      <c r="BL482">
        <f t="shared" ca="1" si="132"/>
        <v>-35</v>
      </c>
      <c r="BM482">
        <f t="shared" ca="1" si="129"/>
        <v>275.59491272708544</v>
      </c>
    </row>
    <row r="483" spans="1:65" x14ac:dyDescent="0.25">
      <c r="A483" s="64">
        <v>480</v>
      </c>
      <c r="B483" s="64">
        <v>97</v>
      </c>
      <c r="C483" s="64">
        <v>54</v>
      </c>
      <c r="D483" s="18">
        <v>480</v>
      </c>
      <c r="E483" s="21">
        <f t="shared" ca="1" si="122"/>
        <v>2189.3569399215121</v>
      </c>
      <c r="F483" s="22">
        <f t="shared" ca="1" si="123"/>
        <v>134.3115383548342</v>
      </c>
      <c r="G483" s="28">
        <v>480</v>
      </c>
      <c r="H483" s="24">
        <f t="shared" ca="1" si="124"/>
        <v>2185.5571339999997</v>
      </c>
      <c r="I483" s="25">
        <f t="shared" ca="1" si="125"/>
        <v>135.02970167400005</v>
      </c>
      <c r="J483" s="155"/>
      <c r="K483" s="155"/>
      <c r="L483" s="129">
        <f t="shared" si="130"/>
        <v>0</v>
      </c>
      <c r="AX483">
        <f t="shared" ca="1" si="133"/>
        <v>250.05500310000011</v>
      </c>
      <c r="AY483">
        <f t="shared" ca="1" si="126"/>
        <v>274.94499689999986</v>
      </c>
      <c r="AZ483" cm="1">
        <f t="array" aca="1" ref="AZ483" ca="1">_xlfn.LET(_xlpm.rozsah, $J$3:$J$10001,_xlpm.podminka, (_xlpm.rozsah&gt;H483)*(ISNUMBER(_xlpm.rozsah)),_xlpm.indexy, IF(_xlpm.podminka, ROW(_xlpm.rozsah)-MIN(ROW(_xlpm.rozsah))+1),_xlpm.prvni, MIN(_xlpm.indexy),_xlpm.finalni, IF(_xlpm.prvni=1, 2, _xlpm.prvni),INDEX(_xlpm.rozsah, _xlpm.finalni))</f>
        <v>2200</v>
      </c>
      <c r="BA483" cm="1">
        <f t="array" aca="1" ref="BA483" ca="1">INDEX($J$3:$J$10001,MATCH(AZ483,$J$3:$J$10004,0)-1)</f>
        <v>2100</v>
      </c>
      <c r="BB483">
        <f t="shared" ca="1" si="135"/>
        <v>245</v>
      </c>
      <c r="BC483">
        <f t="shared" ca="1" si="135"/>
        <v>280</v>
      </c>
      <c r="BD483">
        <f t="shared" ca="1" si="134"/>
        <v>-35</v>
      </c>
      <c r="BE483">
        <f t="shared" ca="1" si="127"/>
        <v>250.05500310000011</v>
      </c>
      <c r="BF483">
        <f t="shared" ca="1" si="131"/>
        <v>248.72507102747076</v>
      </c>
      <c r="BG483">
        <f t="shared" ca="1" si="128"/>
        <v>276.27492897252921</v>
      </c>
      <c r="BH483" cm="1">
        <f t="array" aca="1" ref="BH483" ca="1">_xlfn.LET(_xlpm.rozsah, $J$3:$J$10001,_xlpm.podminka, (_xlpm.rozsah&gt;E483)*(ISNUMBER(_xlpm.rozsah)),_xlpm.indexy, IF(_xlpm.podminka, ROW(_xlpm.rozsah)-MIN(ROW(_xlpm.rozsah))+1),_xlpm.prvni, MIN(_xlpm.indexy),_xlpm.finalni, IF(_xlpm.prvni=1, 2, _xlpm.prvni),INDEX(_xlpm.rozsah, _xlpm.finalni))</f>
        <v>2200</v>
      </c>
      <c r="BI483" cm="1">
        <f t="array" aca="1" ref="BI483" ca="1">INDEX($J$3:$J$10001,MATCH(BH483,$J$3:$J$10004,0)-1)</f>
        <v>2100</v>
      </c>
      <c r="BJ483">
        <f t="shared" ca="1" si="121"/>
        <v>245</v>
      </c>
      <c r="BK483">
        <f t="shared" ca="1" si="121"/>
        <v>280</v>
      </c>
      <c r="BL483">
        <f t="shared" ca="1" si="132"/>
        <v>-35</v>
      </c>
      <c r="BM483">
        <f t="shared" ca="1" si="129"/>
        <v>248.72507102747076</v>
      </c>
    </row>
    <row r="484" spans="1:65" x14ac:dyDescent="0.25">
      <c r="A484" s="64">
        <v>481</v>
      </c>
      <c r="B484" s="64">
        <v>73</v>
      </c>
      <c r="C484" s="64">
        <v>43</v>
      </c>
      <c r="D484" s="18">
        <v>481</v>
      </c>
      <c r="E484" s="21">
        <f t="shared" ca="1" si="122"/>
        <v>1820.8562537553648</v>
      </c>
      <c r="F484" s="22">
        <f t="shared" ca="1" si="123"/>
        <v>141.66540785048284</v>
      </c>
      <c r="G484" s="23">
        <v>481</v>
      </c>
      <c r="H484" s="24">
        <f t="shared" ca="1" si="124"/>
        <v>1817.9966059999999</v>
      </c>
      <c r="I484" s="25">
        <f t="shared" ca="1" si="125"/>
        <v>141.87444810139999</v>
      </c>
      <c r="J484" s="155"/>
      <c r="K484" s="155"/>
      <c r="L484" s="129">
        <f t="shared" si="130"/>
        <v>0</v>
      </c>
      <c r="AX484">
        <f t="shared" ca="1" si="133"/>
        <v>329.94057698</v>
      </c>
      <c r="AY484">
        <f t="shared" ca="1" si="126"/>
        <v>319.05942302</v>
      </c>
      <c r="AZ484" cm="1">
        <f t="array" aca="1" ref="AZ484" ca="1">_xlfn.LET(_xlpm.rozsah, $J$3:$J$10001,_xlpm.podminka, (_xlpm.rozsah&gt;H484)*(ISNUMBER(_xlpm.rozsah)),_xlpm.indexy, IF(_xlpm.podminka, ROW(_xlpm.rozsah)-MIN(ROW(_xlpm.rozsah))+1),_xlpm.prvni, MIN(_xlpm.indexy),_xlpm.finalni, IF(_xlpm.prvni=1, 2, _xlpm.prvni),INDEX(_xlpm.rozsah, _xlpm.finalni))</f>
        <v>1900</v>
      </c>
      <c r="BA484" cm="1">
        <f t="array" aca="1" ref="BA484" ca="1">INDEX($J$3:$J$10001,MATCH(AZ484,$J$3:$J$10004,0)-1)</f>
        <v>1800</v>
      </c>
      <c r="BB484">
        <f t="shared" ca="1" si="135"/>
        <v>316</v>
      </c>
      <c r="BC484">
        <f t="shared" ca="1" si="135"/>
        <v>333</v>
      </c>
      <c r="BD484">
        <f t="shared" ca="1" si="134"/>
        <v>-17</v>
      </c>
      <c r="BE484">
        <f t="shared" ca="1" si="127"/>
        <v>329.94057698</v>
      </c>
      <c r="BF484">
        <f t="shared" ca="1" si="131"/>
        <v>329.45443686158796</v>
      </c>
      <c r="BG484">
        <f t="shared" ca="1" si="128"/>
        <v>319.54556313841204</v>
      </c>
      <c r="BH484" cm="1">
        <f t="array" aca="1" ref="BH484" ca="1">_xlfn.LET(_xlpm.rozsah, $J$3:$J$10001,_xlpm.podminka, (_xlpm.rozsah&gt;E484)*(ISNUMBER(_xlpm.rozsah)),_xlpm.indexy, IF(_xlpm.podminka, ROW(_xlpm.rozsah)-MIN(ROW(_xlpm.rozsah))+1),_xlpm.prvni, MIN(_xlpm.indexy),_xlpm.finalni, IF(_xlpm.prvni=1, 2, _xlpm.prvni),INDEX(_xlpm.rozsah, _xlpm.finalni))</f>
        <v>1900</v>
      </c>
      <c r="BI484" cm="1">
        <f t="array" aca="1" ref="BI484" ca="1">INDEX($J$3:$J$10001,MATCH(BH484,$J$3:$J$10004,0)-1)</f>
        <v>1800</v>
      </c>
      <c r="BJ484">
        <f t="shared" ca="1" si="121"/>
        <v>316</v>
      </c>
      <c r="BK484">
        <f t="shared" ca="1" si="121"/>
        <v>333</v>
      </c>
      <c r="BL484">
        <f t="shared" ca="1" si="132"/>
        <v>-17</v>
      </c>
      <c r="BM484">
        <f t="shared" ca="1" si="129"/>
        <v>329.45443686158796</v>
      </c>
    </row>
    <row r="485" spans="1:65" x14ac:dyDescent="0.25">
      <c r="A485" s="64">
        <v>482</v>
      </c>
      <c r="B485" s="64">
        <v>36</v>
      </c>
      <c r="C485" s="64">
        <v>64</v>
      </c>
      <c r="D485" s="18">
        <v>482</v>
      </c>
      <c r="E485" s="21">
        <f t="shared" ca="1" si="122"/>
        <v>1252.7510292492211</v>
      </c>
      <c r="F485" s="22">
        <f t="shared" ca="1" si="123"/>
        <v>214.92819761585045</v>
      </c>
      <c r="G485" s="28">
        <v>482</v>
      </c>
      <c r="H485" s="24">
        <f t="shared" ca="1" si="124"/>
        <v>1251.340792</v>
      </c>
      <c r="I485" s="25">
        <f t="shared" ca="1" si="125"/>
        <v>214.65743206399998</v>
      </c>
      <c r="J485" s="155"/>
      <c r="K485" s="155"/>
      <c r="L485" s="129">
        <f t="shared" si="130"/>
        <v>0</v>
      </c>
      <c r="AX485">
        <f t="shared" ca="1" si="133"/>
        <v>335.40223759999998</v>
      </c>
      <c r="AY485">
        <f t="shared" ca="1" si="126"/>
        <v>335.40223759999998</v>
      </c>
      <c r="AZ485" cm="1">
        <f t="array" aca="1" ref="AZ485" ca="1">_xlfn.LET(_xlpm.rozsah, $J$3:$J$10001,_xlpm.podminka, (_xlpm.rozsah&gt;H485)*(ISNUMBER(_xlpm.rozsah)),_xlpm.indexy, IF(_xlpm.podminka, ROW(_xlpm.rozsah)-MIN(ROW(_xlpm.rozsah))+1),_xlpm.prvni, MIN(_xlpm.indexy),_xlpm.finalni, IF(_xlpm.prvni=1, 2, _xlpm.prvni),INDEX(_xlpm.rozsah, _xlpm.finalni))</f>
        <v>1300</v>
      </c>
      <c r="BA485" cm="1">
        <f t="array" aca="1" ref="BA485" ca="1">INDEX($J$3:$J$10001,MATCH(AZ485,$J$3:$J$10004,0)-1)</f>
        <v>1200</v>
      </c>
      <c r="BB485">
        <f t="shared" ca="1" si="135"/>
        <v>350</v>
      </c>
      <c r="BC485">
        <f t="shared" ca="1" si="135"/>
        <v>320</v>
      </c>
      <c r="BD485">
        <f t="shared" ca="1" si="134"/>
        <v>30</v>
      </c>
      <c r="BE485">
        <f t="shared" ca="1" si="127"/>
        <v>334.59776240000002</v>
      </c>
      <c r="BF485">
        <f t="shared" ca="1" si="131"/>
        <v>335.82530877476631</v>
      </c>
      <c r="BG485">
        <f t="shared" ca="1" si="128"/>
        <v>335.82530877476631</v>
      </c>
      <c r="BH485" cm="1">
        <f t="array" aca="1" ref="BH485" ca="1">_xlfn.LET(_xlpm.rozsah, $J$3:$J$10001,_xlpm.podminka, (_xlpm.rozsah&gt;E485)*(ISNUMBER(_xlpm.rozsah)),_xlpm.indexy, IF(_xlpm.podminka, ROW(_xlpm.rozsah)-MIN(ROW(_xlpm.rozsah))+1),_xlpm.prvni, MIN(_xlpm.indexy),_xlpm.finalni, IF(_xlpm.prvni=1, 2, _xlpm.prvni),INDEX(_xlpm.rozsah, _xlpm.finalni))</f>
        <v>1300</v>
      </c>
      <c r="BI485" cm="1">
        <f t="array" aca="1" ref="BI485" ca="1">INDEX($J$3:$J$10001,MATCH(BH485,$J$3:$J$10004,0)-1)</f>
        <v>1200</v>
      </c>
      <c r="BJ485">
        <f t="shared" ca="1" si="121"/>
        <v>350</v>
      </c>
      <c r="BK485">
        <f t="shared" ca="1" si="121"/>
        <v>320</v>
      </c>
      <c r="BL485">
        <f t="shared" ca="1" si="132"/>
        <v>30</v>
      </c>
      <c r="BM485">
        <f t="shared" ca="1" si="129"/>
        <v>334.17469122523369</v>
      </c>
    </row>
    <row r="486" spans="1:65" x14ac:dyDescent="0.25">
      <c r="A486" s="64">
        <v>483</v>
      </c>
      <c r="B486" s="64">
        <v>63</v>
      </c>
      <c r="C486" s="64">
        <v>31</v>
      </c>
      <c r="D486" s="18">
        <v>483</v>
      </c>
      <c r="E486" s="21">
        <f t="shared" ca="1" si="122"/>
        <v>1667.3143011861368</v>
      </c>
      <c r="F486" s="22">
        <f t="shared" ca="1" si="123"/>
        <v>109.3106053305838</v>
      </c>
      <c r="G486" s="23">
        <v>483</v>
      </c>
      <c r="H486" s="24">
        <f t="shared" ca="1" si="124"/>
        <v>1664.8463859999999</v>
      </c>
      <c r="I486" s="25">
        <f t="shared" ca="1" si="125"/>
        <v>109.37180962719999</v>
      </c>
      <c r="J486" s="155"/>
      <c r="K486" s="155"/>
      <c r="L486" s="129">
        <f t="shared" si="130"/>
        <v>0</v>
      </c>
      <c r="AX486">
        <f t="shared" ca="1" si="133"/>
        <v>352.81228912</v>
      </c>
      <c r="AY486">
        <f t="shared" ca="1" si="126"/>
        <v>355.18771088</v>
      </c>
      <c r="AZ486" cm="1">
        <f t="array" aca="1" ref="AZ486" ca="1">_xlfn.LET(_xlpm.rozsah, $J$3:$J$10001,_xlpm.podminka, (_xlpm.rozsah&gt;H486)*(ISNUMBER(_xlpm.rozsah)),_xlpm.indexy, IF(_xlpm.podminka, ROW(_xlpm.rozsah)-MIN(ROW(_xlpm.rozsah))+1),_xlpm.prvni, MIN(_xlpm.indexy),_xlpm.finalni, IF(_xlpm.prvni=1, 2, _xlpm.prvni),INDEX(_xlpm.rozsah, _xlpm.finalni))</f>
        <v>1700</v>
      </c>
      <c r="BA486" cm="1">
        <f t="array" aca="1" ref="BA486" ca="1">INDEX($J$3:$J$10001,MATCH(AZ486,$J$3:$J$10004,0)-1)</f>
        <v>1600</v>
      </c>
      <c r="BB486">
        <f t="shared" ca="1" si="135"/>
        <v>350</v>
      </c>
      <c r="BC486">
        <f t="shared" ca="1" si="135"/>
        <v>358</v>
      </c>
      <c r="BD486">
        <f t="shared" ca="1" si="134"/>
        <v>-8</v>
      </c>
      <c r="BE486">
        <f t="shared" ca="1" si="127"/>
        <v>352.81228912</v>
      </c>
      <c r="BF486">
        <f t="shared" ca="1" si="131"/>
        <v>352.61485590510904</v>
      </c>
      <c r="BG486">
        <f t="shared" ca="1" si="128"/>
        <v>355.38514409489096</v>
      </c>
      <c r="BH486" cm="1">
        <f t="array" aca="1" ref="BH486" ca="1">_xlfn.LET(_xlpm.rozsah, $J$3:$J$10001,_xlpm.podminka, (_xlpm.rozsah&gt;E486)*(ISNUMBER(_xlpm.rozsah)),_xlpm.indexy, IF(_xlpm.podminka, ROW(_xlpm.rozsah)-MIN(ROW(_xlpm.rozsah))+1),_xlpm.prvni, MIN(_xlpm.indexy),_xlpm.finalni, IF(_xlpm.prvni=1, 2, _xlpm.prvni),INDEX(_xlpm.rozsah, _xlpm.finalni))</f>
        <v>1700</v>
      </c>
      <c r="BI486" cm="1">
        <f t="array" aca="1" ref="BI486" ca="1">INDEX($J$3:$J$10001,MATCH(BH486,$J$3:$J$10004,0)-1)</f>
        <v>1600</v>
      </c>
      <c r="BJ486">
        <f t="shared" ca="1" si="121"/>
        <v>350</v>
      </c>
      <c r="BK486">
        <f t="shared" ca="1" si="121"/>
        <v>358</v>
      </c>
      <c r="BL486">
        <f t="shared" ca="1" si="132"/>
        <v>-8</v>
      </c>
      <c r="BM486">
        <f t="shared" ca="1" si="129"/>
        <v>352.61485590510904</v>
      </c>
    </row>
    <row r="487" spans="1:65" x14ac:dyDescent="0.25">
      <c r="A487" s="64">
        <v>484</v>
      </c>
      <c r="B487" s="64">
        <v>78</v>
      </c>
      <c r="C487" s="64">
        <v>1</v>
      </c>
      <c r="D487" s="18">
        <v>484</v>
      </c>
      <c r="E487" s="21">
        <f t="shared" ca="1" si="122"/>
        <v>1897.6272300399792</v>
      </c>
      <c r="F487" s="22">
        <f t="shared" ca="1" si="123"/>
        <v>3.1640337089320356</v>
      </c>
      <c r="G487" s="28">
        <v>484</v>
      </c>
      <c r="H487" s="24">
        <f t="shared" ca="1" si="124"/>
        <v>1894.5717159999999</v>
      </c>
      <c r="I487" s="25">
        <f t="shared" ca="1" si="125"/>
        <v>3.1692280828000001</v>
      </c>
      <c r="J487" s="155"/>
      <c r="K487" s="155"/>
      <c r="L487" s="129">
        <f t="shared" si="130"/>
        <v>0</v>
      </c>
      <c r="AX487">
        <f t="shared" ca="1" si="133"/>
        <v>316.92280828000003</v>
      </c>
      <c r="AY487">
        <f t="shared" ca="1" si="126"/>
        <v>332.07719171999997</v>
      </c>
      <c r="AZ487" cm="1">
        <f t="array" aca="1" ref="AZ487" ca="1">_xlfn.LET(_xlpm.rozsah, $J$3:$J$10001,_xlpm.podminka, (_xlpm.rozsah&gt;H487)*(ISNUMBER(_xlpm.rozsah)),_xlpm.indexy, IF(_xlpm.podminka, ROW(_xlpm.rozsah)-MIN(ROW(_xlpm.rozsah))+1),_xlpm.prvni, MIN(_xlpm.indexy),_xlpm.finalni, IF(_xlpm.prvni=1, 2, _xlpm.prvni),INDEX(_xlpm.rozsah, _xlpm.finalni))</f>
        <v>1900</v>
      </c>
      <c r="BA487" cm="1">
        <f t="array" aca="1" ref="BA487" ca="1">INDEX($J$3:$J$10001,MATCH(AZ487,$J$3:$J$10004,0)-1)</f>
        <v>1800</v>
      </c>
      <c r="BB487">
        <f t="shared" ca="1" si="135"/>
        <v>316</v>
      </c>
      <c r="BC487">
        <f t="shared" ca="1" si="135"/>
        <v>333</v>
      </c>
      <c r="BD487">
        <f t="shared" ca="1" si="134"/>
        <v>-17</v>
      </c>
      <c r="BE487">
        <f t="shared" ca="1" si="127"/>
        <v>316.92280828000003</v>
      </c>
      <c r="BF487">
        <f t="shared" ca="1" si="131"/>
        <v>316.40337089320354</v>
      </c>
      <c r="BG487">
        <f t="shared" ca="1" si="128"/>
        <v>332.59662910679646</v>
      </c>
      <c r="BH487" cm="1">
        <f t="array" aca="1" ref="BH487" ca="1">_xlfn.LET(_xlpm.rozsah, $J$3:$J$10001,_xlpm.podminka, (_xlpm.rozsah&gt;E487)*(ISNUMBER(_xlpm.rozsah)),_xlpm.indexy, IF(_xlpm.podminka, ROW(_xlpm.rozsah)-MIN(ROW(_xlpm.rozsah))+1),_xlpm.prvni, MIN(_xlpm.indexy),_xlpm.finalni, IF(_xlpm.prvni=1, 2, _xlpm.prvni),INDEX(_xlpm.rozsah, _xlpm.finalni))</f>
        <v>1900</v>
      </c>
      <c r="BI487" cm="1">
        <f t="array" aca="1" ref="BI487" ca="1">INDEX($J$3:$J$10001,MATCH(BH487,$J$3:$J$10004,0)-1)</f>
        <v>1800</v>
      </c>
      <c r="BJ487">
        <f t="shared" ca="1" si="121"/>
        <v>316</v>
      </c>
      <c r="BK487">
        <f t="shared" ca="1" si="121"/>
        <v>333</v>
      </c>
      <c r="BL487">
        <f t="shared" ca="1" si="132"/>
        <v>-17</v>
      </c>
      <c r="BM487">
        <f t="shared" ca="1" si="129"/>
        <v>316.40337089320354</v>
      </c>
    </row>
    <row r="488" spans="1:65" x14ac:dyDescent="0.25">
      <c r="A488" s="64">
        <v>485</v>
      </c>
      <c r="B488" s="64">
        <v>69</v>
      </c>
      <c r="C488" s="64">
        <v>27</v>
      </c>
      <c r="D488" s="18">
        <v>485</v>
      </c>
      <c r="E488" s="21">
        <f t="shared" ca="1" si="122"/>
        <v>1759.4394727276735</v>
      </c>
      <c r="F488" s="22">
        <f t="shared" ca="1" si="123"/>
        <v>91.771728201799775</v>
      </c>
      <c r="G488" s="23">
        <v>485</v>
      </c>
      <c r="H488" s="24">
        <f t="shared" ca="1" si="124"/>
        <v>1756.7365179999999</v>
      </c>
      <c r="I488" s="25">
        <f t="shared" ca="1" si="125"/>
        <v>91.895793823799991</v>
      </c>
      <c r="J488" s="155"/>
      <c r="K488" s="155"/>
      <c r="L488" s="129">
        <f t="shared" si="130"/>
        <v>0</v>
      </c>
      <c r="AX488">
        <f t="shared" ca="1" si="133"/>
        <v>340.35479193999998</v>
      </c>
      <c r="AY488">
        <f t="shared" ca="1" si="126"/>
        <v>342.64520806000002</v>
      </c>
      <c r="AZ488" cm="1">
        <f t="array" aca="1" ref="AZ488" ca="1">_xlfn.LET(_xlpm.rozsah, $J$3:$J$10001,_xlpm.podminka, (_xlpm.rozsah&gt;H488)*(ISNUMBER(_xlpm.rozsah)),_xlpm.indexy, IF(_xlpm.podminka, ROW(_xlpm.rozsah)-MIN(ROW(_xlpm.rozsah))+1),_xlpm.prvni, MIN(_xlpm.indexy),_xlpm.finalni, IF(_xlpm.prvni=1, 2, _xlpm.prvni),INDEX(_xlpm.rozsah, _xlpm.finalni))</f>
        <v>1800</v>
      </c>
      <c r="BA488" cm="1">
        <f t="array" aca="1" ref="BA488" ca="1">INDEX($J$3:$J$10001,MATCH(AZ488,$J$3:$J$10004,0)-1)</f>
        <v>1700</v>
      </c>
      <c r="BB488">
        <f t="shared" ca="1" si="135"/>
        <v>333</v>
      </c>
      <c r="BC488">
        <f t="shared" ca="1" si="135"/>
        <v>350</v>
      </c>
      <c r="BD488">
        <f t="shared" ca="1" si="134"/>
        <v>-17</v>
      </c>
      <c r="BE488">
        <f t="shared" ca="1" si="127"/>
        <v>340.35479193999998</v>
      </c>
      <c r="BF488">
        <f t="shared" ca="1" si="131"/>
        <v>339.8952896362955</v>
      </c>
      <c r="BG488">
        <f t="shared" ca="1" si="128"/>
        <v>343.1047103637045</v>
      </c>
      <c r="BH488" cm="1">
        <f t="array" aca="1" ref="BH488" ca="1">_xlfn.LET(_xlpm.rozsah, $J$3:$J$10001,_xlpm.podminka, (_xlpm.rozsah&gt;E488)*(ISNUMBER(_xlpm.rozsah)),_xlpm.indexy, IF(_xlpm.podminka, ROW(_xlpm.rozsah)-MIN(ROW(_xlpm.rozsah))+1),_xlpm.prvni, MIN(_xlpm.indexy),_xlpm.finalni, IF(_xlpm.prvni=1, 2, _xlpm.prvni),INDEX(_xlpm.rozsah, _xlpm.finalni))</f>
        <v>1800</v>
      </c>
      <c r="BI488" cm="1">
        <f t="array" aca="1" ref="BI488" ca="1">INDEX($J$3:$J$10001,MATCH(BH488,$J$3:$J$10004,0)-1)</f>
        <v>1700</v>
      </c>
      <c r="BJ488">
        <f t="shared" ca="1" si="121"/>
        <v>333</v>
      </c>
      <c r="BK488">
        <f t="shared" ca="1" si="121"/>
        <v>350</v>
      </c>
      <c r="BL488">
        <f t="shared" ca="1" si="132"/>
        <v>-17</v>
      </c>
      <c r="BM488">
        <f t="shared" ca="1" si="129"/>
        <v>339.8952896362955</v>
      </c>
    </row>
    <row r="489" spans="1:65" x14ac:dyDescent="0.25">
      <c r="A489" s="64">
        <v>486</v>
      </c>
      <c r="B489" s="64">
        <v>67</v>
      </c>
      <c r="C489" s="64">
        <v>28</v>
      </c>
      <c r="D489" s="18">
        <v>486</v>
      </c>
      <c r="E489" s="21">
        <f t="shared" ca="1" si="122"/>
        <v>1728.7310822138281</v>
      </c>
      <c r="F489" s="22">
        <f t="shared" ca="1" si="123"/>
        <v>96.632400486621776</v>
      </c>
      <c r="G489" s="28">
        <v>486</v>
      </c>
      <c r="H489" s="24">
        <f t="shared" ca="1" si="124"/>
        <v>1726.1064739999999</v>
      </c>
      <c r="I489" s="25">
        <f t="shared" ca="1" si="125"/>
        <v>96.75733183760002</v>
      </c>
      <c r="J489" s="155"/>
      <c r="K489" s="155"/>
      <c r="L489" s="129">
        <f t="shared" si="130"/>
        <v>0</v>
      </c>
      <c r="AX489">
        <f t="shared" ca="1" si="133"/>
        <v>345.56189942000003</v>
      </c>
      <c r="AY489">
        <f t="shared" ca="1" si="126"/>
        <v>337.43810057999997</v>
      </c>
      <c r="AZ489" cm="1">
        <f t="array" aca="1" ref="AZ489" ca="1">_xlfn.LET(_xlpm.rozsah, $J$3:$J$10001,_xlpm.podminka, (_xlpm.rozsah&gt;H489)*(ISNUMBER(_xlpm.rozsah)),_xlpm.indexy, IF(_xlpm.podminka, ROW(_xlpm.rozsah)-MIN(ROW(_xlpm.rozsah))+1),_xlpm.prvni, MIN(_xlpm.indexy),_xlpm.finalni, IF(_xlpm.prvni=1, 2, _xlpm.prvni),INDEX(_xlpm.rozsah, _xlpm.finalni))</f>
        <v>1800</v>
      </c>
      <c r="BA489" cm="1">
        <f t="array" aca="1" ref="BA489" ca="1">INDEX($J$3:$J$10001,MATCH(AZ489,$J$3:$J$10004,0)-1)</f>
        <v>1700</v>
      </c>
      <c r="BB489">
        <f t="shared" ca="1" si="135"/>
        <v>333</v>
      </c>
      <c r="BC489">
        <f t="shared" ca="1" si="135"/>
        <v>350</v>
      </c>
      <c r="BD489">
        <f t="shared" ca="1" si="134"/>
        <v>-17</v>
      </c>
      <c r="BE489">
        <f t="shared" ca="1" si="127"/>
        <v>345.56189942000003</v>
      </c>
      <c r="BF489">
        <f t="shared" ca="1" si="131"/>
        <v>345.11571602364921</v>
      </c>
      <c r="BG489">
        <f t="shared" ca="1" si="128"/>
        <v>337.88428397635079</v>
      </c>
      <c r="BH489" cm="1">
        <f t="array" aca="1" ref="BH489" ca="1">_xlfn.LET(_xlpm.rozsah, $J$3:$J$10001,_xlpm.podminka, (_xlpm.rozsah&gt;E489)*(ISNUMBER(_xlpm.rozsah)),_xlpm.indexy, IF(_xlpm.podminka, ROW(_xlpm.rozsah)-MIN(ROW(_xlpm.rozsah))+1),_xlpm.prvni, MIN(_xlpm.indexy),_xlpm.finalni, IF(_xlpm.prvni=1, 2, _xlpm.prvni),INDEX(_xlpm.rozsah, _xlpm.finalni))</f>
        <v>1800</v>
      </c>
      <c r="BI489" cm="1">
        <f t="array" aca="1" ref="BI489" ca="1">INDEX($J$3:$J$10001,MATCH(BH489,$J$3:$J$10004,0)-1)</f>
        <v>1700</v>
      </c>
      <c r="BJ489">
        <f t="shared" ca="1" si="121"/>
        <v>333</v>
      </c>
      <c r="BK489">
        <f t="shared" ca="1" si="121"/>
        <v>350</v>
      </c>
      <c r="BL489">
        <f t="shared" ca="1" si="132"/>
        <v>-17</v>
      </c>
      <c r="BM489">
        <f t="shared" ca="1" si="129"/>
        <v>345.11571602364921</v>
      </c>
    </row>
    <row r="490" spans="1:65" x14ac:dyDescent="0.25">
      <c r="A490" s="64">
        <v>487</v>
      </c>
      <c r="B490" s="64">
        <v>72</v>
      </c>
      <c r="C490" s="64">
        <v>9</v>
      </c>
      <c r="D490" s="18">
        <v>487</v>
      </c>
      <c r="E490" s="21">
        <f t="shared" ca="1" si="122"/>
        <v>1805.5020584984422</v>
      </c>
      <c r="F490" s="22">
        <f t="shared" ca="1" si="123"/>
        <v>29.88581850497383</v>
      </c>
      <c r="G490" s="23">
        <v>487</v>
      </c>
      <c r="H490" s="24">
        <f t="shared" ca="1" si="124"/>
        <v>1802.6815839999999</v>
      </c>
      <c r="I490" s="25">
        <f t="shared" ca="1" si="125"/>
        <v>29.9289717648</v>
      </c>
      <c r="J490" s="155"/>
      <c r="K490" s="155"/>
      <c r="L490" s="129">
        <f t="shared" si="130"/>
        <v>0</v>
      </c>
      <c r="AX490">
        <f t="shared" ca="1" si="133"/>
        <v>332.54413072</v>
      </c>
      <c r="AY490">
        <f t="shared" ca="1" si="126"/>
        <v>316.45586928</v>
      </c>
      <c r="AZ490" cm="1">
        <f t="array" aca="1" ref="AZ490" ca="1">_xlfn.LET(_xlpm.rozsah, $J$3:$J$10001,_xlpm.podminka, (_xlpm.rozsah&gt;H490)*(ISNUMBER(_xlpm.rozsah)),_xlpm.indexy, IF(_xlpm.podminka, ROW(_xlpm.rozsah)-MIN(ROW(_xlpm.rozsah))+1),_xlpm.prvni, MIN(_xlpm.indexy),_xlpm.finalni, IF(_xlpm.prvni=1, 2, _xlpm.prvni),INDEX(_xlpm.rozsah, _xlpm.finalni))</f>
        <v>1900</v>
      </c>
      <c r="BA490" cm="1">
        <f t="array" aca="1" ref="BA490" ca="1">INDEX($J$3:$J$10001,MATCH(AZ490,$J$3:$J$10004,0)-1)</f>
        <v>1800</v>
      </c>
      <c r="BB490">
        <f t="shared" ca="1" si="135"/>
        <v>316</v>
      </c>
      <c r="BC490">
        <f t="shared" ca="1" si="135"/>
        <v>333</v>
      </c>
      <c r="BD490">
        <f t="shared" ca="1" si="134"/>
        <v>-17</v>
      </c>
      <c r="BE490">
        <f t="shared" ca="1" si="127"/>
        <v>332.54413072</v>
      </c>
      <c r="BF490">
        <f t="shared" ca="1" si="131"/>
        <v>332.06465005526479</v>
      </c>
      <c r="BG490">
        <f t="shared" ca="1" si="128"/>
        <v>316.93534994473521</v>
      </c>
      <c r="BH490" cm="1">
        <f t="array" aca="1" ref="BH490" ca="1">_xlfn.LET(_xlpm.rozsah, $J$3:$J$10001,_xlpm.podminka, (_xlpm.rozsah&gt;E490)*(ISNUMBER(_xlpm.rozsah)),_xlpm.indexy, IF(_xlpm.podminka, ROW(_xlpm.rozsah)-MIN(ROW(_xlpm.rozsah))+1),_xlpm.prvni, MIN(_xlpm.indexy),_xlpm.finalni, IF(_xlpm.prvni=1, 2, _xlpm.prvni),INDEX(_xlpm.rozsah, _xlpm.finalni))</f>
        <v>1900</v>
      </c>
      <c r="BI490" cm="1">
        <f t="array" aca="1" ref="BI490" ca="1">INDEX($J$3:$J$10001,MATCH(BH490,$J$3:$J$10004,0)-1)</f>
        <v>1800</v>
      </c>
      <c r="BJ490">
        <f t="shared" ca="1" si="121"/>
        <v>316</v>
      </c>
      <c r="BK490">
        <f t="shared" ca="1" si="121"/>
        <v>333</v>
      </c>
      <c r="BL490">
        <f t="shared" ca="1" si="132"/>
        <v>-17</v>
      </c>
      <c r="BM490">
        <f t="shared" ca="1" si="129"/>
        <v>332.06465005526479</v>
      </c>
    </row>
    <row r="491" spans="1:65" x14ac:dyDescent="0.25">
      <c r="A491" s="64">
        <v>488</v>
      </c>
      <c r="B491" s="64">
        <v>71</v>
      </c>
      <c r="C491" s="64">
        <v>9</v>
      </c>
      <c r="D491" s="18">
        <v>488</v>
      </c>
      <c r="E491" s="21">
        <f t="shared" ca="1" si="122"/>
        <v>1790.1478632415192</v>
      </c>
      <c r="F491" s="22">
        <f t="shared" ca="1" si="123"/>
        <v>30.120737692404756</v>
      </c>
      <c r="G491" s="28">
        <v>488</v>
      </c>
      <c r="H491" s="24">
        <f t="shared" ca="1" si="124"/>
        <v>1787.3665619999999</v>
      </c>
      <c r="I491" s="25">
        <f t="shared" ca="1" si="125"/>
        <v>30.163291601400001</v>
      </c>
      <c r="J491" s="155"/>
      <c r="K491" s="155"/>
      <c r="L491" s="129">
        <f t="shared" si="130"/>
        <v>0</v>
      </c>
      <c r="AX491">
        <f t="shared" ca="1" si="133"/>
        <v>335.14768445999999</v>
      </c>
      <c r="AY491">
        <f t="shared" ca="1" si="126"/>
        <v>347.85231554000001</v>
      </c>
      <c r="AZ491" cm="1">
        <f t="array" aca="1" ref="AZ491" ca="1">_xlfn.LET(_xlpm.rozsah, $J$3:$J$10001,_xlpm.podminka, (_xlpm.rozsah&gt;H491)*(ISNUMBER(_xlpm.rozsah)),_xlpm.indexy, IF(_xlpm.podminka, ROW(_xlpm.rozsah)-MIN(ROW(_xlpm.rozsah))+1),_xlpm.prvni, MIN(_xlpm.indexy),_xlpm.finalni, IF(_xlpm.prvni=1, 2, _xlpm.prvni),INDEX(_xlpm.rozsah, _xlpm.finalni))</f>
        <v>1800</v>
      </c>
      <c r="BA491" cm="1">
        <f t="array" aca="1" ref="BA491" ca="1">INDEX($J$3:$J$10001,MATCH(AZ491,$J$3:$J$10004,0)-1)</f>
        <v>1700</v>
      </c>
      <c r="BB491">
        <f t="shared" ca="1" si="135"/>
        <v>333</v>
      </c>
      <c r="BC491">
        <f t="shared" ca="1" si="135"/>
        <v>350</v>
      </c>
      <c r="BD491">
        <f t="shared" ca="1" si="134"/>
        <v>-17</v>
      </c>
      <c r="BE491">
        <f t="shared" ca="1" si="127"/>
        <v>335.14768445999999</v>
      </c>
      <c r="BF491">
        <f t="shared" ca="1" si="131"/>
        <v>334.67486324894173</v>
      </c>
      <c r="BG491">
        <f t="shared" ca="1" si="128"/>
        <v>348.32513675105827</v>
      </c>
      <c r="BH491" cm="1">
        <f t="array" aca="1" ref="BH491" ca="1">_xlfn.LET(_xlpm.rozsah, $J$3:$J$10001,_xlpm.podminka, (_xlpm.rozsah&gt;E491)*(ISNUMBER(_xlpm.rozsah)),_xlpm.indexy, IF(_xlpm.podminka, ROW(_xlpm.rozsah)-MIN(ROW(_xlpm.rozsah))+1),_xlpm.prvni, MIN(_xlpm.indexy),_xlpm.finalni, IF(_xlpm.prvni=1, 2, _xlpm.prvni),INDEX(_xlpm.rozsah, _xlpm.finalni))</f>
        <v>1800</v>
      </c>
      <c r="BI491" cm="1">
        <f t="array" aca="1" ref="BI491" ca="1">INDEX($J$3:$J$10001,MATCH(BH491,$J$3:$J$10004,0)-1)</f>
        <v>1700</v>
      </c>
      <c r="BJ491">
        <f t="shared" ca="1" si="121"/>
        <v>333</v>
      </c>
      <c r="BK491">
        <f t="shared" ca="1" si="121"/>
        <v>350</v>
      </c>
      <c r="BL491">
        <f t="shared" ca="1" si="132"/>
        <v>-17</v>
      </c>
      <c r="BM491">
        <f t="shared" ca="1" si="129"/>
        <v>334.67486324894173</v>
      </c>
    </row>
    <row r="492" spans="1:65" x14ac:dyDescent="0.25">
      <c r="A492" s="64">
        <v>489</v>
      </c>
      <c r="B492" s="64">
        <v>78</v>
      </c>
      <c r="C492" s="64">
        <v>36</v>
      </c>
      <c r="D492" s="18">
        <v>489</v>
      </c>
      <c r="E492" s="21">
        <f t="shared" ca="1" si="122"/>
        <v>1897.6272300399792</v>
      </c>
      <c r="F492" s="22">
        <f t="shared" ca="1" si="123"/>
        <v>113.90521352155326</v>
      </c>
      <c r="G492" s="23">
        <v>489</v>
      </c>
      <c r="H492" s="24">
        <f t="shared" ca="1" si="124"/>
        <v>1894.5717159999999</v>
      </c>
      <c r="I492" s="25">
        <f t="shared" ca="1" si="125"/>
        <v>114.0922109808</v>
      </c>
      <c r="J492" s="155"/>
      <c r="K492" s="155"/>
      <c r="L492" s="129">
        <f t="shared" si="130"/>
        <v>0</v>
      </c>
      <c r="AX492">
        <f t="shared" ca="1" si="133"/>
        <v>316.92280828000003</v>
      </c>
      <c r="AY492">
        <f t="shared" ca="1" si="126"/>
        <v>332.07719171999997</v>
      </c>
      <c r="AZ492" cm="1">
        <f t="array" aca="1" ref="AZ492" ca="1">_xlfn.LET(_xlpm.rozsah, $J$3:$J$10001,_xlpm.podminka, (_xlpm.rozsah&gt;H492)*(ISNUMBER(_xlpm.rozsah)),_xlpm.indexy, IF(_xlpm.podminka, ROW(_xlpm.rozsah)-MIN(ROW(_xlpm.rozsah))+1),_xlpm.prvni, MIN(_xlpm.indexy),_xlpm.finalni, IF(_xlpm.prvni=1, 2, _xlpm.prvni),INDEX(_xlpm.rozsah, _xlpm.finalni))</f>
        <v>1900</v>
      </c>
      <c r="BA492" cm="1">
        <f t="array" aca="1" ref="BA492" ca="1">INDEX($J$3:$J$10001,MATCH(AZ492,$J$3:$J$10004,0)-1)</f>
        <v>1800</v>
      </c>
      <c r="BB492">
        <f t="shared" ca="1" si="135"/>
        <v>316</v>
      </c>
      <c r="BC492">
        <f t="shared" ca="1" si="135"/>
        <v>333</v>
      </c>
      <c r="BD492">
        <f t="shared" ca="1" si="134"/>
        <v>-17</v>
      </c>
      <c r="BE492">
        <f t="shared" ca="1" si="127"/>
        <v>316.92280828000003</v>
      </c>
      <c r="BF492">
        <f t="shared" ca="1" si="131"/>
        <v>316.40337089320354</v>
      </c>
      <c r="BG492">
        <f t="shared" ca="1" si="128"/>
        <v>332.59662910679646</v>
      </c>
      <c r="BH492" cm="1">
        <f t="array" aca="1" ref="BH492" ca="1">_xlfn.LET(_xlpm.rozsah, $J$3:$J$10001,_xlpm.podminka, (_xlpm.rozsah&gt;E492)*(ISNUMBER(_xlpm.rozsah)),_xlpm.indexy, IF(_xlpm.podminka, ROW(_xlpm.rozsah)-MIN(ROW(_xlpm.rozsah))+1),_xlpm.prvni, MIN(_xlpm.indexy),_xlpm.finalni, IF(_xlpm.prvni=1, 2, _xlpm.prvni),INDEX(_xlpm.rozsah, _xlpm.finalni))</f>
        <v>1900</v>
      </c>
      <c r="BI492" cm="1">
        <f t="array" aca="1" ref="BI492" ca="1">INDEX($J$3:$J$10001,MATCH(BH492,$J$3:$J$10004,0)-1)</f>
        <v>1800</v>
      </c>
      <c r="BJ492">
        <f t="shared" ca="1" si="121"/>
        <v>316</v>
      </c>
      <c r="BK492">
        <f t="shared" ca="1" si="121"/>
        <v>333</v>
      </c>
      <c r="BL492">
        <f t="shared" ca="1" si="132"/>
        <v>-17</v>
      </c>
      <c r="BM492">
        <f t="shared" ca="1" si="129"/>
        <v>316.40337089320354</v>
      </c>
    </row>
    <row r="493" spans="1:65" x14ac:dyDescent="0.25">
      <c r="A493" s="64">
        <v>490</v>
      </c>
      <c r="B493" s="64">
        <v>81</v>
      </c>
      <c r="C493" s="64">
        <v>56</v>
      </c>
      <c r="D493" s="18">
        <v>490</v>
      </c>
      <c r="E493" s="21">
        <f t="shared" ca="1" si="122"/>
        <v>1943.6898158107474</v>
      </c>
      <c r="F493" s="22">
        <f t="shared" ca="1" si="123"/>
        <v>173.04539250335702</v>
      </c>
      <c r="G493" s="28">
        <v>490</v>
      </c>
      <c r="H493" s="24">
        <f t="shared" ca="1" si="124"/>
        <v>1940.5167819999999</v>
      </c>
      <c r="I493" s="25">
        <f t="shared" ca="1" si="125"/>
        <v>173.32969633280001</v>
      </c>
      <c r="J493" s="155"/>
      <c r="K493" s="155"/>
      <c r="L493" s="129">
        <f t="shared" si="130"/>
        <v>0</v>
      </c>
      <c r="AX493">
        <f t="shared" ca="1" si="133"/>
        <v>309.51731488000001</v>
      </c>
      <c r="AY493">
        <f t="shared" ca="1" si="126"/>
        <v>306.48268511999999</v>
      </c>
      <c r="AZ493" cm="1">
        <f t="array" aca="1" ref="AZ493" ca="1">_xlfn.LET(_xlpm.rozsah, $J$3:$J$10001,_xlpm.podminka, (_xlpm.rozsah&gt;H493)*(ISNUMBER(_xlpm.rozsah)),_xlpm.indexy, IF(_xlpm.podminka, ROW(_xlpm.rozsah)-MIN(ROW(_xlpm.rozsah))+1),_xlpm.prvni, MIN(_xlpm.indexy),_xlpm.finalni, IF(_xlpm.prvni=1, 2, _xlpm.prvni),INDEX(_xlpm.rozsah, _xlpm.finalni))</f>
        <v>2000</v>
      </c>
      <c r="BA493" cm="1">
        <f t="array" aca="1" ref="BA493" ca="1">INDEX($J$3:$J$10001,MATCH(AZ493,$J$3:$J$10004,0)-1)</f>
        <v>1900</v>
      </c>
      <c r="BB493">
        <f t="shared" ca="1" si="135"/>
        <v>300</v>
      </c>
      <c r="BC493">
        <f t="shared" ca="1" si="135"/>
        <v>316</v>
      </c>
      <c r="BD493">
        <f t="shared" ca="1" si="134"/>
        <v>-16</v>
      </c>
      <c r="BE493">
        <f t="shared" ca="1" si="127"/>
        <v>309.51731488000001</v>
      </c>
      <c r="BF493">
        <f t="shared" ca="1" si="131"/>
        <v>309.0096294702804</v>
      </c>
      <c r="BG493">
        <f t="shared" ca="1" si="128"/>
        <v>306.9903705297196</v>
      </c>
      <c r="BH493" cm="1">
        <f t="array" aca="1" ref="BH493" ca="1">_xlfn.LET(_xlpm.rozsah, $J$3:$J$10001,_xlpm.podminka, (_xlpm.rozsah&gt;E493)*(ISNUMBER(_xlpm.rozsah)),_xlpm.indexy, IF(_xlpm.podminka, ROW(_xlpm.rozsah)-MIN(ROW(_xlpm.rozsah))+1),_xlpm.prvni, MIN(_xlpm.indexy),_xlpm.finalni, IF(_xlpm.prvni=1, 2, _xlpm.prvni),INDEX(_xlpm.rozsah, _xlpm.finalni))</f>
        <v>2000</v>
      </c>
      <c r="BI493" cm="1">
        <f t="array" aca="1" ref="BI493" ca="1">INDEX($J$3:$J$10001,MATCH(BH493,$J$3:$J$10004,0)-1)</f>
        <v>1900</v>
      </c>
      <c r="BJ493">
        <f t="shared" ca="1" si="121"/>
        <v>300</v>
      </c>
      <c r="BK493">
        <f t="shared" ca="1" si="121"/>
        <v>316</v>
      </c>
      <c r="BL493">
        <f t="shared" ca="1" si="132"/>
        <v>-16</v>
      </c>
      <c r="BM493">
        <f t="shared" ca="1" si="129"/>
        <v>309.0096294702804</v>
      </c>
    </row>
    <row r="494" spans="1:65" x14ac:dyDescent="0.25">
      <c r="A494" s="64">
        <v>491</v>
      </c>
      <c r="B494" s="64">
        <v>75</v>
      </c>
      <c r="C494" s="64">
        <v>53</v>
      </c>
      <c r="D494" s="18">
        <v>491</v>
      </c>
      <c r="E494" s="21">
        <f t="shared" ca="1" si="122"/>
        <v>1851.5646442692105</v>
      </c>
      <c r="F494" s="22">
        <f t="shared" ca="1" si="123"/>
        <v>171.84402555134412</v>
      </c>
      <c r="G494" s="23">
        <v>491</v>
      </c>
      <c r="H494" s="24">
        <f t="shared" ca="1" si="124"/>
        <v>1848.6266499999999</v>
      </c>
      <c r="I494" s="25">
        <f t="shared" ca="1" si="125"/>
        <v>172.108738835</v>
      </c>
      <c r="J494" s="155"/>
      <c r="K494" s="155"/>
      <c r="L494" s="129">
        <f t="shared" si="130"/>
        <v>0</v>
      </c>
      <c r="AX494">
        <f t="shared" ca="1" si="133"/>
        <v>324.73346950000001</v>
      </c>
      <c r="AY494">
        <f t="shared" ca="1" si="126"/>
        <v>324.26653049999999</v>
      </c>
      <c r="AZ494" cm="1">
        <f t="array" aca="1" ref="AZ494" ca="1">_xlfn.LET(_xlpm.rozsah, $J$3:$J$10001,_xlpm.podminka, (_xlpm.rozsah&gt;H494)*(ISNUMBER(_xlpm.rozsah)),_xlpm.indexy, IF(_xlpm.podminka, ROW(_xlpm.rozsah)-MIN(ROW(_xlpm.rozsah))+1),_xlpm.prvni, MIN(_xlpm.indexy),_xlpm.finalni, IF(_xlpm.prvni=1, 2, _xlpm.prvni),INDEX(_xlpm.rozsah, _xlpm.finalni))</f>
        <v>1900</v>
      </c>
      <c r="BA494" cm="1">
        <f t="array" aca="1" ref="BA494" ca="1">INDEX($J$3:$J$10001,MATCH(AZ494,$J$3:$J$10004,0)-1)</f>
        <v>1800</v>
      </c>
      <c r="BB494">
        <f t="shared" ca="1" si="135"/>
        <v>316</v>
      </c>
      <c r="BC494">
        <f t="shared" ca="1" si="135"/>
        <v>333</v>
      </c>
      <c r="BD494">
        <f t="shared" ca="1" si="134"/>
        <v>-17</v>
      </c>
      <c r="BE494">
        <f t="shared" ca="1" si="127"/>
        <v>324.73346950000001</v>
      </c>
      <c r="BF494">
        <f t="shared" ca="1" si="131"/>
        <v>324.2340104742342</v>
      </c>
      <c r="BG494">
        <f t="shared" ca="1" si="128"/>
        <v>324.7659895257658</v>
      </c>
      <c r="BH494" cm="1">
        <f t="array" aca="1" ref="BH494" ca="1">_xlfn.LET(_xlpm.rozsah, $J$3:$J$10001,_xlpm.podminka, (_xlpm.rozsah&gt;E494)*(ISNUMBER(_xlpm.rozsah)),_xlpm.indexy, IF(_xlpm.podminka, ROW(_xlpm.rozsah)-MIN(ROW(_xlpm.rozsah))+1),_xlpm.prvni, MIN(_xlpm.indexy),_xlpm.finalni, IF(_xlpm.prvni=1, 2, _xlpm.prvni),INDEX(_xlpm.rozsah, _xlpm.finalni))</f>
        <v>1900</v>
      </c>
      <c r="BI494" cm="1">
        <f t="array" aca="1" ref="BI494" ca="1">INDEX($J$3:$J$10001,MATCH(BH494,$J$3:$J$10004,0)-1)</f>
        <v>1800</v>
      </c>
      <c r="BJ494">
        <f t="shared" ref="BJ494:BK557" ca="1" si="136">IF(ISERROR(MATCH(BH494,$J$1:$J$10000,0)), 0, INDEX($K$1:$K$10000, MATCH(BH494,$J$1:$J$10000,0)))</f>
        <v>316</v>
      </c>
      <c r="BK494">
        <f t="shared" ca="1" si="136"/>
        <v>333</v>
      </c>
      <c r="BL494">
        <f t="shared" ca="1" si="132"/>
        <v>-17</v>
      </c>
      <c r="BM494">
        <f t="shared" ca="1" si="129"/>
        <v>324.2340104742342</v>
      </c>
    </row>
    <row r="495" spans="1:65" x14ac:dyDescent="0.25">
      <c r="A495" s="64">
        <v>492</v>
      </c>
      <c r="B495" s="64">
        <v>60</v>
      </c>
      <c r="C495" s="64">
        <v>45</v>
      </c>
      <c r="D495" s="18">
        <v>492</v>
      </c>
      <c r="E495" s="21">
        <f t="shared" ca="1" si="122"/>
        <v>1621.2517154153684</v>
      </c>
      <c r="F495" s="22">
        <f t="shared" ca="1" si="123"/>
        <v>160.33493824504671</v>
      </c>
      <c r="G495" s="28">
        <v>492</v>
      </c>
      <c r="H495" s="24">
        <f t="shared" ca="1" si="124"/>
        <v>1618.9013199999999</v>
      </c>
      <c r="I495" s="25">
        <f t="shared" ca="1" si="125"/>
        <v>160.41955247999999</v>
      </c>
      <c r="J495" s="155"/>
      <c r="K495" s="155"/>
      <c r="L495" s="129">
        <f t="shared" si="130"/>
        <v>0</v>
      </c>
      <c r="AX495">
        <f t="shared" ca="1" si="133"/>
        <v>356.48789440000002</v>
      </c>
      <c r="AY495">
        <f t="shared" ca="1" si="126"/>
        <v>351.51210559999998</v>
      </c>
      <c r="AZ495" cm="1">
        <f t="array" aca="1" ref="AZ495" ca="1">_xlfn.LET(_xlpm.rozsah, $J$3:$J$10001,_xlpm.podminka, (_xlpm.rozsah&gt;H495)*(ISNUMBER(_xlpm.rozsah)),_xlpm.indexy, IF(_xlpm.podminka, ROW(_xlpm.rozsah)-MIN(ROW(_xlpm.rozsah))+1),_xlpm.prvni, MIN(_xlpm.indexy),_xlpm.finalni, IF(_xlpm.prvni=1, 2, _xlpm.prvni),INDEX(_xlpm.rozsah, _xlpm.finalni))</f>
        <v>1700</v>
      </c>
      <c r="BA495" cm="1">
        <f t="array" aca="1" ref="BA495" ca="1">INDEX($J$3:$J$10001,MATCH(AZ495,$J$3:$J$10004,0)-1)</f>
        <v>1600</v>
      </c>
      <c r="BB495">
        <f t="shared" ca="1" si="135"/>
        <v>350</v>
      </c>
      <c r="BC495">
        <f t="shared" ca="1" si="135"/>
        <v>358</v>
      </c>
      <c r="BD495">
        <f t="shared" ca="1" si="134"/>
        <v>-8</v>
      </c>
      <c r="BE495">
        <f t="shared" ca="1" si="127"/>
        <v>356.48789440000002</v>
      </c>
      <c r="BF495">
        <f t="shared" ca="1" si="131"/>
        <v>356.2998627667705</v>
      </c>
      <c r="BG495">
        <f t="shared" ca="1" si="128"/>
        <v>351.7001372332295</v>
      </c>
      <c r="BH495" cm="1">
        <f t="array" aca="1" ref="BH495" ca="1">_xlfn.LET(_xlpm.rozsah, $J$3:$J$10001,_xlpm.podminka, (_xlpm.rozsah&gt;E495)*(ISNUMBER(_xlpm.rozsah)),_xlpm.indexy, IF(_xlpm.podminka, ROW(_xlpm.rozsah)-MIN(ROW(_xlpm.rozsah))+1),_xlpm.prvni, MIN(_xlpm.indexy),_xlpm.finalni, IF(_xlpm.prvni=1, 2, _xlpm.prvni),INDEX(_xlpm.rozsah, _xlpm.finalni))</f>
        <v>1700</v>
      </c>
      <c r="BI495" cm="1">
        <f t="array" aca="1" ref="BI495" ca="1">INDEX($J$3:$J$10001,MATCH(BH495,$J$3:$J$10004,0)-1)</f>
        <v>1600</v>
      </c>
      <c r="BJ495">
        <f t="shared" ca="1" si="136"/>
        <v>350</v>
      </c>
      <c r="BK495">
        <f t="shared" ca="1" si="136"/>
        <v>358</v>
      </c>
      <c r="BL495">
        <f t="shared" ca="1" si="132"/>
        <v>-8</v>
      </c>
      <c r="BM495">
        <f t="shared" ca="1" si="129"/>
        <v>356.2998627667705</v>
      </c>
    </row>
    <row r="496" spans="1:65" x14ac:dyDescent="0.25">
      <c r="A496" s="64">
        <v>493</v>
      </c>
      <c r="B496" s="64">
        <v>50</v>
      </c>
      <c r="C496" s="64">
        <v>37</v>
      </c>
      <c r="D496" s="18">
        <v>493</v>
      </c>
      <c r="E496" s="21">
        <f t="shared" ca="1" si="122"/>
        <v>1467.7097628461404</v>
      </c>
      <c r="F496" s="22">
        <f t="shared" ca="1" si="123"/>
        <v>133.19999999999999</v>
      </c>
      <c r="G496" s="23">
        <v>493</v>
      </c>
      <c r="H496" s="24">
        <f t="shared" ca="1" si="124"/>
        <v>1465.7511</v>
      </c>
      <c r="I496" s="25">
        <f t="shared" ca="1" si="125"/>
        <v>133.19999999999999</v>
      </c>
      <c r="J496" s="155"/>
      <c r="K496" s="155"/>
      <c r="L496" s="129">
        <f t="shared" si="130"/>
        <v>0</v>
      </c>
      <c r="AX496">
        <f t="shared" ca="1" si="133"/>
        <v>360</v>
      </c>
      <c r="AY496">
        <f t="shared" ca="1" si="126"/>
        <v>360</v>
      </c>
      <c r="AZ496" cm="1">
        <f t="array" aca="1" ref="AZ496" ca="1">_xlfn.LET(_xlpm.rozsah, $J$3:$J$10001,_xlpm.podminka, (_xlpm.rozsah&gt;H496)*(ISNUMBER(_xlpm.rozsah)),_xlpm.indexy, IF(_xlpm.podminka, ROW(_xlpm.rozsah)-MIN(ROW(_xlpm.rozsah))+1),_xlpm.prvni, MIN(_xlpm.indexy),_xlpm.finalni, IF(_xlpm.prvni=1, 2, _xlpm.prvni),INDEX(_xlpm.rozsah, _xlpm.finalni))</f>
        <v>1500</v>
      </c>
      <c r="BA496" cm="1">
        <f t="array" aca="1" ref="BA496" ca="1">INDEX($J$3:$J$10001,MATCH(AZ496,$J$3:$J$10004,0)-1)</f>
        <v>1400</v>
      </c>
      <c r="BB496">
        <f t="shared" ca="1" si="135"/>
        <v>360</v>
      </c>
      <c r="BC496">
        <f t="shared" ca="1" si="135"/>
        <v>360</v>
      </c>
      <c r="BD496">
        <f t="shared" ca="1" si="134"/>
        <v>0</v>
      </c>
      <c r="BE496">
        <f t="shared" ca="1" si="127"/>
        <v>360</v>
      </c>
      <c r="BF496">
        <f t="shared" ca="1" si="131"/>
        <v>360</v>
      </c>
      <c r="BG496">
        <f t="shared" ca="1" si="128"/>
        <v>360</v>
      </c>
      <c r="BH496" cm="1">
        <f t="array" aca="1" ref="BH496" ca="1">_xlfn.LET(_xlpm.rozsah, $J$3:$J$10001,_xlpm.podminka, (_xlpm.rozsah&gt;E496)*(ISNUMBER(_xlpm.rozsah)),_xlpm.indexy, IF(_xlpm.podminka, ROW(_xlpm.rozsah)-MIN(ROW(_xlpm.rozsah))+1),_xlpm.prvni, MIN(_xlpm.indexy),_xlpm.finalni, IF(_xlpm.prvni=1, 2, _xlpm.prvni),INDEX(_xlpm.rozsah, _xlpm.finalni))</f>
        <v>1500</v>
      </c>
      <c r="BI496" cm="1">
        <f t="array" aca="1" ref="BI496" ca="1">INDEX($J$3:$J$10001,MATCH(BH496,$J$3:$J$10004,0)-1)</f>
        <v>1400</v>
      </c>
      <c r="BJ496">
        <f t="shared" ca="1" si="136"/>
        <v>360</v>
      </c>
      <c r="BK496">
        <f t="shared" ca="1" si="136"/>
        <v>360</v>
      </c>
      <c r="BL496">
        <f t="shared" ca="1" si="132"/>
        <v>0</v>
      </c>
      <c r="BM496">
        <f t="shared" ca="1" si="129"/>
        <v>360</v>
      </c>
    </row>
    <row r="497" spans="1:65" x14ac:dyDescent="0.25">
      <c r="A497" s="64">
        <v>494</v>
      </c>
      <c r="B497" s="64">
        <v>66</v>
      </c>
      <c r="C497" s="64">
        <v>41</v>
      </c>
      <c r="D497" s="18">
        <v>494</v>
      </c>
      <c r="E497" s="21">
        <f t="shared" ca="1" si="122"/>
        <v>1713.3768869569053</v>
      </c>
      <c r="F497" s="22">
        <f t="shared" ca="1" si="123"/>
        <v>142.56763097910371</v>
      </c>
      <c r="G497" s="28">
        <v>494</v>
      </c>
      <c r="H497" s="24">
        <f t="shared" ca="1" si="124"/>
        <v>1710.7914519999999</v>
      </c>
      <c r="I497" s="25">
        <f t="shared" ca="1" si="125"/>
        <v>142.7478357956</v>
      </c>
      <c r="J497" s="155"/>
      <c r="K497" s="155"/>
      <c r="L497" s="129">
        <f t="shared" si="130"/>
        <v>0</v>
      </c>
      <c r="AX497">
        <f t="shared" ca="1" si="133"/>
        <v>348.16545316000003</v>
      </c>
      <c r="AY497">
        <f t="shared" ca="1" si="126"/>
        <v>334.83454683999997</v>
      </c>
      <c r="AZ497" cm="1">
        <f t="array" aca="1" ref="AZ497" ca="1">_xlfn.LET(_xlpm.rozsah, $J$3:$J$10001,_xlpm.podminka, (_xlpm.rozsah&gt;H497)*(ISNUMBER(_xlpm.rozsah)),_xlpm.indexy, IF(_xlpm.podminka, ROW(_xlpm.rozsah)-MIN(ROW(_xlpm.rozsah))+1),_xlpm.prvni, MIN(_xlpm.indexy),_xlpm.finalni, IF(_xlpm.prvni=1, 2, _xlpm.prvni),INDEX(_xlpm.rozsah, _xlpm.finalni))</f>
        <v>1800</v>
      </c>
      <c r="BA497" cm="1">
        <f t="array" aca="1" ref="BA497" ca="1">INDEX($J$3:$J$10001,MATCH(AZ497,$J$3:$J$10004,0)-1)</f>
        <v>1700</v>
      </c>
      <c r="BB497">
        <f t="shared" ca="1" si="135"/>
        <v>333</v>
      </c>
      <c r="BC497">
        <f t="shared" ca="1" si="135"/>
        <v>350</v>
      </c>
      <c r="BD497">
        <f t="shared" ca="1" si="134"/>
        <v>-17</v>
      </c>
      <c r="BE497">
        <f t="shared" ca="1" si="127"/>
        <v>348.16545316000003</v>
      </c>
      <c r="BF497">
        <f t="shared" ca="1" si="131"/>
        <v>347.7259292173261</v>
      </c>
      <c r="BG497">
        <f t="shared" ca="1" si="128"/>
        <v>335.2740707826739</v>
      </c>
      <c r="BH497" cm="1">
        <f t="array" aca="1" ref="BH497" ca="1">_xlfn.LET(_xlpm.rozsah, $J$3:$J$10001,_xlpm.podminka, (_xlpm.rozsah&gt;E497)*(ISNUMBER(_xlpm.rozsah)),_xlpm.indexy, IF(_xlpm.podminka, ROW(_xlpm.rozsah)-MIN(ROW(_xlpm.rozsah))+1),_xlpm.prvni, MIN(_xlpm.indexy),_xlpm.finalni, IF(_xlpm.prvni=1, 2, _xlpm.prvni),INDEX(_xlpm.rozsah, _xlpm.finalni))</f>
        <v>1800</v>
      </c>
      <c r="BI497" cm="1">
        <f t="array" aca="1" ref="BI497" ca="1">INDEX($J$3:$J$10001,MATCH(BH497,$J$3:$J$10004,0)-1)</f>
        <v>1700</v>
      </c>
      <c r="BJ497">
        <f t="shared" ca="1" si="136"/>
        <v>333</v>
      </c>
      <c r="BK497">
        <f t="shared" ca="1" si="136"/>
        <v>350</v>
      </c>
      <c r="BL497">
        <f t="shared" ca="1" si="132"/>
        <v>-17</v>
      </c>
      <c r="BM497">
        <f t="shared" ca="1" si="129"/>
        <v>347.7259292173261</v>
      </c>
    </row>
    <row r="498" spans="1:65" x14ac:dyDescent="0.25">
      <c r="A498" s="64">
        <v>495</v>
      </c>
      <c r="B498" s="64">
        <v>51</v>
      </c>
      <c r="C498" s="64">
        <v>61</v>
      </c>
      <c r="D498" s="18">
        <v>495</v>
      </c>
      <c r="E498" s="21">
        <f t="shared" ca="1" si="122"/>
        <v>1483.0639581030632</v>
      </c>
      <c r="F498" s="22">
        <f t="shared" ca="1" si="123"/>
        <v>219.6</v>
      </c>
      <c r="G498" s="23">
        <v>495</v>
      </c>
      <c r="H498" s="24">
        <f t="shared" ca="1" si="124"/>
        <v>1481.066122</v>
      </c>
      <c r="I498" s="25">
        <f t="shared" ca="1" si="125"/>
        <v>219.6</v>
      </c>
      <c r="J498" s="155"/>
      <c r="K498" s="155"/>
      <c r="L498" s="129">
        <f t="shared" si="130"/>
        <v>0</v>
      </c>
      <c r="AX498">
        <f t="shared" ca="1" si="133"/>
        <v>360</v>
      </c>
      <c r="AY498">
        <f t="shared" ca="1" si="126"/>
        <v>360</v>
      </c>
      <c r="AZ498" cm="1">
        <f t="array" aca="1" ref="AZ498" ca="1">_xlfn.LET(_xlpm.rozsah, $J$3:$J$10001,_xlpm.podminka, (_xlpm.rozsah&gt;H498)*(ISNUMBER(_xlpm.rozsah)),_xlpm.indexy, IF(_xlpm.podminka, ROW(_xlpm.rozsah)-MIN(ROW(_xlpm.rozsah))+1),_xlpm.prvni, MIN(_xlpm.indexy),_xlpm.finalni, IF(_xlpm.prvni=1, 2, _xlpm.prvni),INDEX(_xlpm.rozsah, _xlpm.finalni))</f>
        <v>1500</v>
      </c>
      <c r="BA498" cm="1">
        <f t="array" aca="1" ref="BA498" ca="1">INDEX($J$3:$J$10001,MATCH(AZ498,$J$3:$J$10004,0)-1)</f>
        <v>1400</v>
      </c>
      <c r="BB498">
        <f t="shared" ca="1" si="135"/>
        <v>360</v>
      </c>
      <c r="BC498">
        <f t="shared" ca="1" si="135"/>
        <v>360</v>
      </c>
      <c r="BD498">
        <f t="shared" ca="1" si="134"/>
        <v>0</v>
      </c>
      <c r="BE498">
        <f t="shared" ca="1" si="127"/>
        <v>360</v>
      </c>
      <c r="BF498">
        <f t="shared" ca="1" si="131"/>
        <v>360</v>
      </c>
      <c r="BG498">
        <f t="shared" ca="1" si="128"/>
        <v>360</v>
      </c>
      <c r="BH498" cm="1">
        <f t="array" aca="1" ref="BH498" ca="1">_xlfn.LET(_xlpm.rozsah, $J$3:$J$10001,_xlpm.podminka, (_xlpm.rozsah&gt;E498)*(ISNUMBER(_xlpm.rozsah)),_xlpm.indexy, IF(_xlpm.podminka, ROW(_xlpm.rozsah)-MIN(ROW(_xlpm.rozsah))+1),_xlpm.prvni, MIN(_xlpm.indexy),_xlpm.finalni, IF(_xlpm.prvni=1, 2, _xlpm.prvni),INDEX(_xlpm.rozsah, _xlpm.finalni))</f>
        <v>1500</v>
      </c>
      <c r="BI498" cm="1">
        <f t="array" aca="1" ref="BI498" ca="1">INDEX($J$3:$J$10001,MATCH(BH498,$J$3:$J$10004,0)-1)</f>
        <v>1400</v>
      </c>
      <c r="BJ498">
        <f t="shared" ca="1" si="136"/>
        <v>360</v>
      </c>
      <c r="BK498">
        <f t="shared" ca="1" si="136"/>
        <v>360</v>
      </c>
      <c r="BL498">
        <f t="shared" ca="1" si="132"/>
        <v>0</v>
      </c>
      <c r="BM498">
        <f t="shared" ca="1" si="129"/>
        <v>360</v>
      </c>
    </row>
    <row r="499" spans="1:65" x14ac:dyDescent="0.25">
      <c r="A499" s="64">
        <v>496</v>
      </c>
      <c r="B499" s="64">
        <v>68</v>
      </c>
      <c r="C499" s="64">
        <v>47</v>
      </c>
      <c r="D499" s="18">
        <v>496</v>
      </c>
      <c r="E499" s="21">
        <f t="shared" ca="1" si="122"/>
        <v>1744.085277470751</v>
      </c>
      <c r="F499" s="22">
        <f t="shared" ca="1" si="123"/>
        <v>160.97758633008701</v>
      </c>
      <c r="G499" s="28">
        <v>496</v>
      </c>
      <c r="H499" s="24">
        <f t="shared" ca="1" si="124"/>
        <v>1741.4214959999999</v>
      </c>
      <c r="I499" s="25">
        <f t="shared" ca="1" si="125"/>
        <v>161.19042246960001</v>
      </c>
      <c r="J499" s="155"/>
      <c r="K499" s="155"/>
      <c r="L499" s="129">
        <f t="shared" si="130"/>
        <v>0</v>
      </c>
      <c r="AX499">
        <f t="shared" ca="1" si="133"/>
        <v>342.95834568000004</v>
      </c>
      <c r="AY499">
        <f t="shared" ca="1" si="126"/>
        <v>340.04165431999996</v>
      </c>
      <c r="AZ499" cm="1">
        <f t="array" aca="1" ref="AZ499" ca="1">_xlfn.LET(_xlpm.rozsah, $J$3:$J$10001,_xlpm.podminka, (_xlpm.rozsah&gt;H499)*(ISNUMBER(_xlpm.rozsah)),_xlpm.indexy, IF(_xlpm.podminka, ROW(_xlpm.rozsah)-MIN(ROW(_xlpm.rozsah))+1),_xlpm.prvni, MIN(_xlpm.indexy),_xlpm.finalni, IF(_xlpm.prvni=1, 2, _xlpm.prvni),INDEX(_xlpm.rozsah, _xlpm.finalni))</f>
        <v>1800</v>
      </c>
      <c r="BA499" cm="1">
        <f t="array" aca="1" ref="BA499" ca="1">INDEX($J$3:$J$10001,MATCH(AZ499,$J$3:$J$10004,0)-1)</f>
        <v>1700</v>
      </c>
      <c r="BB499">
        <f t="shared" ca="1" si="135"/>
        <v>333</v>
      </c>
      <c r="BC499">
        <f t="shared" ca="1" si="135"/>
        <v>350</v>
      </c>
      <c r="BD499">
        <f t="shared" ca="1" si="134"/>
        <v>-17</v>
      </c>
      <c r="BE499">
        <f t="shared" ca="1" si="127"/>
        <v>342.95834568000004</v>
      </c>
      <c r="BF499">
        <f t="shared" ca="1" si="131"/>
        <v>342.50550282997233</v>
      </c>
      <c r="BG499">
        <f t="shared" ca="1" si="128"/>
        <v>340.49449717002767</v>
      </c>
      <c r="BH499" cm="1">
        <f t="array" aca="1" ref="BH499" ca="1">_xlfn.LET(_xlpm.rozsah, $J$3:$J$10001,_xlpm.podminka, (_xlpm.rozsah&gt;E499)*(ISNUMBER(_xlpm.rozsah)),_xlpm.indexy, IF(_xlpm.podminka, ROW(_xlpm.rozsah)-MIN(ROW(_xlpm.rozsah))+1),_xlpm.prvni, MIN(_xlpm.indexy),_xlpm.finalni, IF(_xlpm.prvni=1, 2, _xlpm.prvni),INDEX(_xlpm.rozsah, _xlpm.finalni))</f>
        <v>1800</v>
      </c>
      <c r="BI499" cm="1">
        <f t="array" aca="1" ref="BI499" ca="1">INDEX($J$3:$J$10001,MATCH(BH499,$J$3:$J$10004,0)-1)</f>
        <v>1700</v>
      </c>
      <c r="BJ499">
        <f t="shared" ca="1" si="136"/>
        <v>333</v>
      </c>
      <c r="BK499">
        <f t="shared" ca="1" si="136"/>
        <v>350</v>
      </c>
      <c r="BL499">
        <f t="shared" ca="1" si="132"/>
        <v>-17</v>
      </c>
      <c r="BM499">
        <f t="shared" ca="1" si="129"/>
        <v>342.50550282997233</v>
      </c>
    </row>
    <row r="500" spans="1:65" x14ac:dyDescent="0.25">
      <c r="A500" s="64">
        <v>497</v>
      </c>
      <c r="B500" s="64">
        <v>29</v>
      </c>
      <c r="C500" s="64">
        <v>42</v>
      </c>
      <c r="D500" s="18">
        <v>497</v>
      </c>
      <c r="E500" s="21">
        <f t="shared" ca="1" si="122"/>
        <v>1145.2716624507614</v>
      </c>
      <c r="F500" s="22">
        <f t="shared" ca="1" si="123"/>
        <v>129.80281964586393</v>
      </c>
      <c r="G500" s="23">
        <v>497</v>
      </c>
      <c r="H500" s="24">
        <f t="shared" ca="1" si="124"/>
        <v>1144.135638</v>
      </c>
      <c r="I500" s="25">
        <f t="shared" ca="1" si="125"/>
        <v>129.70739359199999</v>
      </c>
      <c r="J500" s="155"/>
      <c r="K500" s="155"/>
      <c r="L500" s="129">
        <f t="shared" si="130"/>
        <v>0</v>
      </c>
      <c r="AX500">
        <f t="shared" ca="1" si="133"/>
        <v>308.82712759999998</v>
      </c>
      <c r="AY500">
        <f t="shared" ca="1" si="126"/>
        <v>308.82712759999998</v>
      </c>
      <c r="AZ500" cm="1">
        <f t="array" aca="1" ref="AZ500" ca="1">_xlfn.LET(_xlpm.rozsah, $J$3:$J$10001,_xlpm.podminka, (_xlpm.rozsah&gt;H500)*(ISNUMBER(_xlpm.rozsah)),_xlpm.indexy, IF(_xlpm.podminka, ROW(_xlpm.rozsah)-MIN(ROW(_xlpm.rozsah))+1),_xlpm.prvni, MIN(_xlpm.indexy),_xlpm.finalni, IF(_xlpm.prvni=1, 2, _xlpm.prvni),INDEX(_xlpm.rozsah, _xlpm.finalni))</f>
        <v>1200</v>
      </c>
      <c r="BA500" cm="1">
        <f t="array" aca="1" ref="BA500" ca="1">INDEX($J$3:$J$10001,MATCH(AZ500,$J$3:$J$10004,0)-1)</f>
        <v>1100</v>
      </c>
      <c r="BB500">
        <f t="shared" ca="1" si="135"/>
        <v>320</v>
      </c>
      <c r="BC500">
        <f t="shared" ca="1" si="135"/>
        <v>300</v>
      </c>
      <c r="BD500">
        <f t="shared" ca="1" si="134"/>
        <v>20</v>
      </c>
      <c r="BE500">
        <f t="shared" ca="1" si="127"/>
        <v>311.17287240000002</v>
      </c>
      <c r="BF500">
        <f t="shared" ca="1" si="131"/>
        <v>309.05433249015226</v>
      </c>
      <c r="BG500">
        <f t="shared" ca="1" si="128"/>
        <v>309.05433249015226</v>
      </c>
      <c r="BH500" cm="1">
        <f t="array" aca="1" ref="BH500" ca="1">_xlfn.LET(_xlpm.rozsah, $J$3:$J$10001,_xlpm.podminka, (_xlpm.rozsah&gt;E500)*(ISNUMBER(_xlpm.rozsah)),_xlpm.indexy, IF(_xlpm.podminka, ROW(_xlpm.rozsah)-MIN(ROW(_xlpm.rozsah))+1),_xlpm.prvni, MIN(_xlpm.indexy),_xlpm.finalni, IF(_xlpm.prvni=1, 2, _xlpm.prvni),INDEX(_xlpm.rozsah, _xlpm.finalni))</f>
        <v>1200</v>
      </c>
      <c r="BI500" cm="1">
        <f t="array" aca="1" ref="BI500" ca="1">INDEX($J$3:$J$10001,MATCH(BH500,$J$3:$J$10004,0)-1)</f>
        <v>1100</v>
      </c>
      <c r="BJ500">
        <f t="shared" ca="1" si="136"/>
        <v>320</v>
      </c>
      <c r="BK500">
        <f t="shared" ca="1" si="136"/>
        <v>300</v>
      </c>
      <c r="BL500">
        <f t="shared" ca="1" si="132"/>
        <v>20</v>
      </c>
      <c r="BM500">
        <f t="shared" ca="1" si="129"/>
        <v>310.94566750984774</v>
      </c>
    </row>
    <row r="501" spans="1:65" x14ac:dyDescent="0.25">
      <c r="A501" s="64">
        <v>498</v>
      </c>
      <c r="B501" s="64">
        <v>24</v>
      </c>
      <c r="C501" s="64">
        <v>73</v>
      </c>
      <c r="D501" s="18">
        <v>498</v>
      </c>
      <c r="E501" s="21">
        <f t="shared" ca="1" si="122"/>
        <v>1068.5006861661473</v>
      </c>
      <c r="F501" s="22">
        <f t="shared" ca="1" si="123"/>
        <v>216.70055009012879</v>
      </c>
      <c r="G501" s="28">
        <v>498</v>
      </c>
      <c r="H501" s="24">
        <f t="shared" ca="1" si="124"/>
        <v>1067.560528</v>
      </c>
      <c r="I501" s="25">
        <f t="shared" ca="1" si="125"/>
        <v>216.631918544</v>
      </c>
      <c r="J501" s="155"/>
      <c r="K501" s="155"/>
      <c r="L501" s="129">
        <f t="shared" si="130"/>
        <v>0</v>
      </c>
      <c r="AX501">
        <f t="shared" ca="1" si="133"/>
        <v>296.75605280000002</v>
      </c>
      <c r="AY501">
        <f t="shared" ca="1" si="126"/>
        <v>296.75605280000002</v>
      </c>
      <c r="AZ501" cm="1">
        <f t="array" aca="1" ref="AZ501" ca="1">_xlfn.LET(_xlpm.rozsah, $J$3:$J$10001,_xlpm.podminka, (_xlpm.rozsah&gt;H501)*(ISNUMBER(_xlpm.rozsah)),_xlpm.indexy, IF(_xlpm.podminka, ROW(_xlpm.rozsah)-MIN(ROW(_xlpm.rozsah))+1),_xlpm.prvni, MIN(_xlpm.indexy),_xlpm.finalni, IF(_xlpm.prvni=1, 2, _xlpm.prvni),INDEX(_xlpm.rozsah, _xlpm.finalni))</f>
        <v>1100</v>
      </c>
      <c r="BA501" cm="1">
        <f t="array" aca="1" ref="BA501" ca="1">INDEX($J$3:$J$10001,MATCH(AZ501,$J$3:$J$10004,0)-1)</f>
        <v>1000</v>
      </c>
      <c r="BB501">
        <f t="shared" ca="1" si="135"/>
        <v>300</v>
      </c>
      <c r="BC501">
        <f t="shared" ca="1" si="135"/>
        <v>290</v>
      </c>
      <c r="BD501">
        <f t="shared" ca="1" si="134"/>
        <v>10</v>
      </c>
      <c r="BE501">
        <f t="shared" ca="1" si="127"/>
        <v>293.24394719999998</v>
      </c>
      <c r="BF501">
        <f t="shared" ca="1" si="131"/>
        <v>296.85006861661475</v>
      </c>
      <c r="BG501">
        <f t="shared" ca="1" si="128"/>
        <v>296.85006861661475</v>
      </c>
      <c r="BH501" cm="1">
        <f t="array" aca="1" ref="BH501" ca="1">_xlfn.LET(_xlpm.rozsah, $J$3:$J$10001,_xlpm.podminka, (_xlpm.rozsah&gt;E501)*(ISNUMBER(_xlpm.rozsah)),_xlpm.indexy, IF(_xlpm.podminka, ROW(_xlpm.rozsah)-MIN(ROW(_xlpm.rozsah))+1),_xlpm.prvni, MIN(_xlpm.indexy),_xlpm.finalni, IF(_xlpm.prvni=1, 2, _xlpm.prvni),INDEX(_xlpm.rozsah, _xlpm.finalni))</f>
        <v>1100</v>
      </c>
      <c r="BI501" cm="1">
        <f t="array" aca="1" ref="BI501" ca="1">INDEX($J$3:$J$10001,MATCH(BH501,$J$3:$J$10004,0)-1)</f>
        <v>1000</v>
      </c>
      <c r="BJ501">
        <f t="shared" ca="1" si="136"/>
        <v>300</v>
      </c>
      <c r="BK501">
        <f t="shared" ca="1" si="136"/>
        <v>290</v>
      </c>
      <c r="BL501">
        <f t="shared" ca="1" si="132"/>
        <v>10</v>
      </c>
      <c r="BM501">
        <f t="shared" ca="1" si="129"/>
        <v>293.14993138338525</v>
      </c>
    </row>
    <row r="502" spans="1:65" x14ac:dyDescent="0.25">
      <c r="A502" s="64">
        <v>499</v>
      </c>
      <c r="B502" s="64">
        <v>64</v>
      </c>
      <c r="C502" s="64">
        <v>71</v>
      </c>
      <c r="D502" s="18">
        <v>499</v>
      </c>
      <c r="E502" s="21">
        <f t="shared" ca="1" si="122"/>
        <v>1682.6684964430597</v>
      </c>
      <c r="F502" s="22">
        <f t="shared" ca="1" si="123"/>
        <v>249.48442940203421</v>
      </c>
      <c r="G502" s="23">
        <v>499</v>
      </c>
      <c r="H502" s="24">
        <f t="shared" ca="1" si="124"/>
        <v>1680.1614079999999</v>
      </c>
      <c r="I502" s="25">
        <f t="shared" ca="1" si="125"/>
        <v>249.62683202560001</v>
      </c>
      <c r="J502" s="155"/>
      <c r="K502" s="155"/>
      <c r="L502" s="129">
        <f t="shared" si="130"/>
        <v>0</v>
      </c>
      <c r="AX502">
        <f t="shared" ca="1" si="133"/>
        <v>351.58708736</v>
      </c>
      <c r="AY502">
        <f t="shared" ca="1" si="126"/>
        <v>356.41291264</v>
      </c>
      <c r="AZ502" cm="1">
        <f t="array" aca="1" ref="AZ502" ca="1">_xlfn.LET(_xlpm.rozsah, $J$3:$J$10001,_xlpm.podminka, (_xlpm.rozsah&gt;H502)*(ISNUMBER(_xlpm.rozsah)),_xlpm.indexy, IF(_xlpm.podminka, ROW(_xlpm.rozsah)-MIN(ROW(_xlpm.rozsah))+1),_xlpm.prvni, MIN(_xlpm.indexy),_xlpm.finalni, IF(_xlpm.prvni=1, 2, _xlpm.prvni),INDEX(_xlpm.rozsah, _xlpm.finalni))</f>
        <v>1700</v>
      </c>
      <c r="BA502" cm="1">
        <f t="array" aca="1" ref="BA502" ca="1">INDEX($J$3:$J$10001,MATCH(AZ502,$J$3:$J$10004,0)-1)</f>
        <v>1600</v>
      </c>
      <c r="BB502">
        <f t="shared" ca="1" si="135"/>
        <v>350</v>
      </c>
      <c r="BC502">
        <f t="shared" ca="1" si="135"/>
        <v>358</v>
      </c>
      <c r="BD502">
        <f t="shared" ca="1" si="134"/>
        <v>-8</v>
      </c>
      <c r="BE502">
        <f t="shared" ca="1" si="127"/>
        <v>351.58708736</v>
      </c>
      <c r="BF502">
        <f t="shared" ca="1" si="131"/>
        <v>351.38652028455522</v>
      </c>
      <c r="BG502">
        <f t="shared" ca="1" si="128"/>
        <v>356.61347971544478</v>
      </c>
      <c r="BH502" cm="1">
        <f t="array" aca="1" ref="BH502" ca="1">_xlfn.LET(_xlpm.rozsah, $J$3:$J$10001,_xlpm.podminka, (_xlpm.rozsah&gt;E502)*(ISNUMBER(_xlpm.rozsah)),_xlpm.indexy, IF(_xlpm.podminka, ROW(_xlpm.rozsah)-MIN(ROW(_xlpm.rozsah))+1),_xlpm.prvni, MIN(_xlpm.indexy),_xlpm.finalni, IF(_xlpm.prvni=1, 2, _xlpm.prvni),INDEX(_xlpm.rozsah, _xlpm.finalni))</f>
        <v>1700</v>
      </c>
      <c r="BI502" cm="1">
        <f t="array" aca="1" ref="BI502" ca="1">INDEX($J$3:$J$10001,MATCH(BH502,$J$3:$J$10004,0)-1)</f>
        <v>1600</v>
      </c>
      <c r="BJ502">
        <f t="shared" ca="1" si="136"/>
        <v>350</v>
      </c>
      <c r="BK502">
        <f t="shared" ca="1" si="136"/>
        <v>358</v>
      </c>
      <c r="BL502">
        <f t="shared" ca="1" si="132"/>
        <v>-8</v>
      </c>
      <c r="BM502">
        <f t="shared" ca="1" si="129"/>
        <v>351.38652028455522</v>
      </c>
    </row>
    <row r="503" spans="1:65" x14ac:dyDescent="0.25">
      <c r="A503" s="64">
        <v>500</v>
      </c>
      <c r="B503" s="64">
        <v>90</v>
      </c>
      <c r="C503" s="64">
        <v>71</v>
      </c>
      <c r="D503" s="18">
        <v>500</v>
      </c>
      <c r="E503" s="21">
        <f t="shared" ca="1" si="122"/>
        <v>2081.8775731230526</v>
      </c>
      <c r="F503" s="22">
        <f t="shared" ca="1" si="123"/>
        <v>201.37338461652652</v>
      </c>
      <c r="G503" s="28">
        <v>500</v>
      </c>
      <c r="H503" s="24">
        <f t="shared" ca="1" si="124"/>
        <v>2078.3519799999999</v>
      </c>
      <c r="I503" s="25">
        <f t="shared" ca="1" si="125"/>
        <v>201.87401884000002</v>
      </c>
      <c r="J503" s="155"/>
      <c r="K503" s="155"/>
      <c r="L503" s="129">
        <f t="shared" si="130"/>
        <v>0</v>
      </c>
      <c r="AX503">
        <f t="shared" ca="1" si="133"/>
        <v>284.32960400000002</v>
      </c>
      <c r="AY503">
        <f t="shared" ca="1" si="126"/>
        <v>295.67039599999998</v>
      </c>
      <c r="AZ503" cm="1">
        <f t="array" aca="1" ref="AZ503" ca="1">_xlfn.LET(_xlpm.rozsah, $J$3:$J$10001,_xlpm.podminka, (_xlpm.rozsah&gt;H503)*(ISNUMBER(_xlpm.rozsah)),_xlpm.indexy, IF(_xlpm.podminka, ROW(_xlpm.rozsah)-MIN(ROW(_xlpm.rozsah))+1),_xlpm.prvni, MIN(_xlpm.indexy),_xlpm.finalni, IF(_xlpm.prvni=1, 2, _xlpm.prvni),INDEX(_xlpm.rozsah, _xlpm.finalni))</f>
        <v>2100</v>
      </c>
      <c r="BA503" cm="1">
        <f t="array" aca="1" ref="BA503" ca="1">INDEX($J$3:$J$10001,MATCH(AZ503,$J$3:$J$10004,0)-1)</f>
        <v>2000</v>
      </c>
      <c r="BB503">
        <f t="shared" ca="1" si="135"/>
        <v>280</v>
      </c>
      <c r="BC503">
        <f t="shared" ca="1" si="135"/>
        <v>300</v>
      </c>
      <c r="BD503">
        <f t="shared" ca="1" si="134"/>
        <v>-20</v>
      </c>
      <c r="BE503">
        <f t="shared" ca="1" si="127"/>
        <v>284.32960400000002</v>
      </c>
      <c r="BF503">
        <f t="shared" ca="1" si="131"/>
        <v>283.6244853753895</v>
      </c>
      <c r="BG503">
        <f t="shared" ca="1" si="128"/>
        <v>296.3755146246105</v>
      </c>
      <c r="BH503" cm="1">
        <f t="array" aca="1" ref="BH503" ca="1">_xlfn.LET(_xlpm.rozsah, $J$3:$J$10001,_xlpm.podminka, (_xlpm.rozsah&gt;E503)*(ISNUMBER(_xlpm.rozsah)),_xlpm.indexy, IF(_xlpm.podminka, ROW(_xlpm.rozsah)-MIN(ROW(_xlpm.rozsah))+1),_xlpm.prvni, MIN(_xlpm.indexy),_xlpm.finalni, IF(_xlpm.prvni=1, 2, _xlpm.prvni),INDEX(_xlpm.rozsah, _xlpm.finalni))</f>
        <v>2100</v>
      </c>
      <c r="BI503" cm="1">
        <f t="array" aca="1" ref="BI503" ca="1">INDEX($J$3:$J$10001,MATCH(BH503,$J$3:$J$10004,0)-1)</f>
        <v>2000</v>
      </c>
      <c r="BJ503">
        <f t="shared" ca="1" si="136"/>
        <v>280</v>
      </c>
      <c r="BK503">
        <f t="shared" ca="1" si="136"/>
        <v>300</v>
      </c>
      <c r="BL503">
        <f t="shared" ca="1" si="132"/>
        <v>-20</v>
      </c>
      <c r="BM503">
        <f t="shared" ca="1" si="129"/>
        <v>283.6244853753895</v>
      </c>
    </row>
    <row r="504" spans="1:65" x14ac:dyDescent="0.25">
      <c r="A504" s="64">
        <v>501</v>
      </c>
      <c r="B504" s="64">
        <v>100</v>
      </c>
      <c r="C504" s="64">
        <v>61</v>
      </c>
      <c r="D504" s="18">
        <v>501</v>
      </c>
      <c r="E504" s="21">
        <f t="shared" ca="1" si="122"/>
        <v>2235.4195256922808</v>
      </c>
      <c r="F504" s="22">
        <f t="shared" ca="1" si="123"/>
        <v>135.40615806301065</v>
      </c>
      <c r="G504" s="23">
        <v>501</v>
      </c>
      <c r="H504" s="24">
        <f t="shared" ca="1" si="124"/>
        <v>2231.5021999999999</v>
      </c>
      <c r="I504" s="25">
        <f t="shared" ca="1" si="125"/>
        <v>136.95937770000003</v>
      </c>
      <c r="J504" s="155"/>
      <c r="K504" s="155"/>
      <c r="L504" s="129">
        <f t="shared" si="130"/>
        <v>0</v>
      </c>
      <c r="AX504">
        <f t="shared" ca="1" si="133"/>
        <v>224.52357000000006</v>
      </c>
      <c r="AY504">
        <f t="shared" ca="1" si="126"/>
        <v>200.47642999999994</v>
      </c>
      <c r="AZ504" cm="1">
        <f t="array" aca="1" ref="AZ504" ca="1">_xlfn.LET(_xlpm.rozsah, $J$3:$J$10001,_xlpm.podminka, (_xlpm.rozsah&gt;H504)*(ISNUMBER(_xlpm.rozsah)),_xlpm.indexy, IF(_xlpm.podminka, ROW(_xlpm.rozsah)-MIN(ROW(_xlpm.rozsah))+1),_xlpm.prvni, MIN(_xlpm.indexy),_xlpm.finalni, IF(_xlpm.prvni=1, 2, _xlpm.prvni),INDEX(_xlpm.rozsah, _xlpm.finalni))</f>
        <v>2300</v>
      </c>
      <c r="BA504" cm="1">
        <f t="array" aca="1" ref="BA504" ca="1">INDEX($J$3:$J$10001,MATCH(AZ504,$J$3:$J$10004,0)-1)</f>
        <v>2200</v>
      </c>
      <c r="BB504">
        <f t="shared" ca="1" si="135"/>
        <v>180</v>
      </c>
      <c r="BC504">
        <f t="shared" ca="1" si="135"/>
        <v>245</v>
      </c>
      <c r="BD504">
        <f t="shared" ca="1" si="134"/>
        <v>-65</v>
      </c>
      <c r="BE504">
        <f t="shared" ca="1" si="127"/>
        <v>224.52357000000006</v>
      </c>
      <c r="BF504">
        <f t="shared" ca="1" si="131"/>
        <v>221.97730830001748</v>
      </c>
      <c r="BG504">
        <f t="shared" ca="1" si="128"/>
        <v>203.02269169998252</v>
      </c>
      <c r="BH504" cm="1">
        <f t="array" aca="1" ref="BH504" ca="1">_xlfn.LET(_xlpm.rozsah, $J$3:$J$10001,_xlpm.podminka, (_xlpm.rozsah&gt;E504)*(ISNUMBER(_xlpm.rozsah)),_xlpm.indexy, IF(_xlpm.podminka, ROW(_xlpm.rozsah)-MIN(ROW(_xlpm.rozsah))+1),_xlpm.prvni, MIN(_xlpm.indexy),_xlpm.finalni, IF(_xlpm.prvni=1, 2, _xlpm.prvni),INDEX(_xlpm.rozsah, _xlpm.finalni))</f>
        <v>2300</v>
      </c>
      <c r="BI504" cm="1">
        <f t="array" aca="1" ref="BI504" ca="1">INDEX($J$3:$J$10001,MATCH(BH504,$J$3:$J$10004,0)-1)</f>
        <v>2200</v>
      </c>
      <c r="BJ504">
        <f t="shared" ca="1" si="136"/>
        <v>180</v>
      </c>
      <c r="BK504">
        <f t="shared" ca="1" si="136"/>
        <v>245</v>
      </c>
      <c r="BL504">
        <f t="shared" ca="1" si="132"/>
        <v>-65</v>
      </c>
      <c r="BM504">
        <f t="shared" ca="1" si="129"/>
        <v>221.97730830001748</v>
      </c>
    </row>
    <row r="505" spans="1:65" x14ac:dyDescent="0.25">
      <c r="A505" s="64">
        <v>502</v>
      </c>
      <c r="B505" s="64">
        <v>94</v>
      </c>
      <c r="C505" s="64">
        <v>73</v>
      </c>
      <c r="D505" s="18">
        <v>502</v>
      </c>
      <c r="E505" s="21">
        <f t="shared" ca="1" si="122"/>
        <v>2143.2943541507439</v>
      </c>
      <c r="F505" s="22">
        <f t="shared" ca="1" si="123"/>
        <v>193.33829251448492</v>
      </c>
      <c r="G505" s="28">
        <v>502</v>
      </c>
      <c r="H505" s="24">
        <f t="shared" ca="1" si="124"/>
        <v>2139.6120679999999</v>
      </c>
      <c r="I505" s="25">
        <f t="shared" ca="1" si="125"/>
        <v>194.27911662599999</v>
      </c>
      <c r="J505" s="155"/>
      <c r="K505" s="155"/>
      <c r="L505" s="129">
        <f t="shared" si="130"/>
        <v>0</v>
      </c>
      <c r="AX505">
        <f t="shared" ca="1" si="133"/>
        <v>266.13577620000001</v>
      </c>
      <c r="AY505">
        <f t="shared" ca="1" si="126"/>
        <v>258.86422379999999</v>
      </c>
      <c r="AZ505" cm="1">
        <f t="array" aca="1" ref="AZ505" ca="1">_xlfn.LET(_xlpm.rozsah, $J$3:$J$10001,_xlpm.podminka, (_xlpm.rozsah&gt;H505)*(ISNUMBER(_xlpm.rozsah)),_xlpm.indexy, IF(_xlpm.podminka, ROW(_xlpm.rozsah)-MIN(ROW(_xlpm.rozsah))+1),_xlpm.prvni, MIN(_xlpm.indexy),_xlpm.finalni, IF(_xlpm.prvni=1, 2, _xlpm.prvni),INDEX(_xlpm.rozsah, _xlpm.finalni))</f>
        <v>2200</v>
      </c>
      <c r="BA505" cm="1">
        <f t="array" aca="1" ref="BA505" ca="1">INDEX($J$3:$J$10001,MATCH(AZ505,$J$3:$J$10004,0)-1)</f>
        <v>2100</v>
      </c>
      <c r="BB505">
        <f t="shared" ca="1" si="135"/>
        <v>245</v>
      </c>
      <c r="BC505">
        <f t="shared" ca="1" si="135"/>
        <v>280</v>
      </c>
      <c r="BD505">
        <f t="shared" ca="1" si="134"/>
        <v>-35</v>
      </c>
      <c r="BE505">
        <f t="shared" ca="1" si="127"/>
        <v>266.13577620000001</v>
      </c>
      <c r="BF505">
        <f t="shared" ca="1" si="131"/>
        <v>264.84697604723965</v>
      </c>
      <c r="BG505">
        <f t="shared" ca="1" si="128"/>
        <v>260.15302395276035</v>
      </c>
      <c r="BH505" cm="1">
        <f t="array" aca="1" ref="BH505" ca="1">_xlfn.LET(_xlpm.rozsah, $J$3:$J$10001,_xlpm.podminka, (_xlpm.rozsah&gt;E505)*(ISNUMBER(_xlpm.rozsah)),_xlpm.indexy, IF(_xlpm.podminka, ROW(_xlpm.rozsah)-MIN(ROW(_xlpm.rozsah))+1),_xlpm.prvni, MIN(_xlpm.indexy),_xlpm.finalni, IF(_xlpm.prvni=1, 2, _xlpm.prvni),INDEX(_xlpm.rozsah, _xlpm.finalni))</f>
        <v>2200</v>
      </c>
      <c r="BI505" cm="1">
        <f t="array" aca="1" ref="BI505" ca="1">INDEX($J$3:$J$10001,MATCH(BH505,$J$3:$J$10004,0)-1)</f>
        <v>2100</v>
      </c>
      <c r="BJ505">
        <f t="shared" ca="1" si="136"/>
        <v>245</v>
      </c>
      <c r="BK505">
        <f t="shared" ca="1" si="136"/>
        <v>280</v>
      </c>
      <c r="BL505">
        <f t="shared" ca="1" si="132"/>
        <v>-35</v>
      </c>
      <c r="BM505">
        <f t="shared" ca="1" si="129"/>
        <v>264.84697604723965</v>
      </c>
    </row>
    <row r="506" spans="1:65" x14ac:dyDescent="0.25">
      <c r="A506" s="64">
        <v>503</v>
      </c>
      <c r="B506" s="64">
        <v>84</v>
      </c>
      <c r="C506" s="64">
        <v>73</v>
      </c>
      <c r="D506" s="18">
        <v>503</v>
      </c>
      <c r="E506" s="21">
        <f t="shared" ca="1" si="122"/>
        <v>1989.7524015815159</v>
      </c>
      <c r="F506" s="22">
        <f t="shared" ca="1" si="123"/>
        <v>220.19691949527896</v>
      </c>
      <c r="G506" s="23">
        <v>503</v>
      </c>
      <c r="H506" s="24">
        <f t="shared" ca="1" si="124"/>
        <v>1986.4618479999999</v>
      </c>
      <c r="I506" s="25">
        <f t="shared" ca="1" si="125"/>
        <v>220.58125615360001</v>
      </c>
      <c r="J506" s="155"/>
      <c r="K506" s="155"/>
      <c r="L506" s="129">
        <f t="shared" si="130"/>
        <v>0</v>
      </c>
      <c r="AX506">
        <f t="shared" ca="1" si="133"/>
        <v>302.16610431999999</v>
      </c>
      <c r="AY506">
        <f t="shared" ca="1" si="126"/>
        <v>313.83389568000001</v>
      </c>
      <c r="AZ506" cm="1">
        <f t="array" aca="1" ref="AZ506" ca="1">_xlfn.LET(_xlpm.rozsah, $J$3:$J$10001,_xlpm.podminka, (_xlpm.rozsah&gt;H506)*(ISNUMBER(_xlpm.rozsah)),_xlpm.indexy, IF(_xlpm.podminka, ROW(_xlpm.rozsah)-MIN(ROW(_xlpm.rozsah))+1),_xlpm.prvni, MIN(_xlpm.indexy),_xlpm.finalni, IF(_xlpm.prvni=1, 2, _xlpm.prvni),INDEX(_xlpm.rozsah, _xlpm.finalni))</f>
        <v>2000</v>
      </c>
      <c r="BA506" cm="1">
        <f t="array" aca="1" ref="BA506" ca="1">INDEX($J$3:$J$10001,MATCH(AZ506,$J$3:$J$10004,0)-1)</f>
        <v>1900</v>
      </c>
      <c r="BB506">
        <f t="shared" ca="1" si="135"/>
        <v>300</v>
      </c>
      <c r="BC506">
        <f t="shared" ca="1" si="135"/>
        <v>316</v>
      </c>
      <c r="BD506">
        <f t="shared" ca="1" si="134"/>
        <v>-16</v>
      </c>
      <c r="BE506">
        <f t="shared" ca="1" si="127"/>
        <v>302.16610431999999</v>
      </c>
      <c r="BF506">
        <f t="shared" ca="1" si="131"/>
        <v>301.63961574695747</v>
      </c>
      <c r="BG506">
        <f t="shared" ca="1" si="128"/>
        <v>314.36038425304253</v>
      </c>
      <c r="BH506" cm="1">
        <f t="array" aca="1" ref="BH506" ca="1">_xlfn.LET(_xlpm.rozsah, $J$3:$J$10001,_xlpm.podminka, (_xlpm.rozsah&gt;E506)*(ISNUMBER(_xlpm.rozsah)),_xlpm.indexy, IF(_xlpm.podminka, ROW(_xlpm.rozsah)-MIN(ROW(_xlpm.rozsah))+1),_xlpm.prvni, MIN(_xlpm.indexy),_xlpm.finalni, IF(_xlpm.prvni=1, 2, _xlpm.prvni),INDEX(_xlpm.rozsah, _xlpm.finalni))</f>
        <v>2000</v>
      </c>
      <c r="BI506" cm="1">
        <f t="array" aca="1" ref="BI506" ca="1">INDEX($J$3:$J$10001,MATCH(BH506,$J$3:$J$10004,0)-1)</f>
        <v>1900</v>
      </c>
      <c r="BJ506">
        <f t="shared" ca="1" si="136"/>
        <v>300</v>
      </c>
      <c r="BK506">
        <f t="shared" ca="1" si="136"/>
        <v>316</v>
      </c>
      <c r="BL506">
        <f t="shared" ca="1" si="132"/>
        <v>-16</v>
      </c>
      <c r="BM506">
        <f t="shared" ca="1" si="129"/>
        <v>301.63961574695747</v>
      </c>
    </row>
    <row r="507" spans="1:65" x14ac:dyDescent="0.25">
      <c r="A507" s="64">
        <v>504</v>
      </c>
      <c r="B507" s="64">
        <v>79</v>
      </c>
      <c r="C507" s="64">
        <v>73</v>
      </c>
      <c r="D507" s="18">
        <v>504</v>
      </c>
      <c r="E507" s="21">
        <f t="shared" ca="1" si="122"/>
        <v>1912.9814252969018</v>
      </c>
      <c r="F507" s="22">
        <f t="shared" ca="1" si="123"/>
        <v>229.16376952532187</v>
      </c>
      <c r="G507" s="28">
        <v>504</v>
      </c>
      <c r="H507" s="24">
        <f t="shared" ca="1" si="124"/>
        <v>1909.8867379999999</v>
      </c>
      <c r="I507" s="25">
        <f t="shared" ca="1" si="125"/>
        <v>229.52522900160002</v>
      </c>
      <c r="J507" s="155"/>
      <c r="K507" s="155"/>
      <c r="L507" s="129">
        <f t="shared" si="130"/>
        <v>0</v>
      </c>
      <c r="AX507">
        <f t="shared" ca="1" si="133"/>
        <v>314.41812192000003</v>
      </c>
      <c r="AY507">
        <f t="shared" ca="1" si="126"/>
        <v>301.58187807999997</v>
      </c>
      <c r="AZ507" cm="1">
        <f t="array" aca="1" ref="AZ507" ca="1">_xlfn.LET(_xlpm.rozsah, $J$3:$J$10001,_xlpm.podminka, (_xlpm.rozsah&gt;H507)*(ISNUMBER(_xlpm.rozsah)),_xlpm.indexy, IF(_xlpm.podminka, ROW(_xlpm.rozsah)-MIN(ROW(_xlpm.rozsah))+1),_xlpm.prvni, MIN(_xlpm.indexy),_xlpm.finalni, IF(_xlpm.prvni=1, 2, _xlpm.prvni),INDEX(_xlpm.rozsah, _xlpm.finalni))</f>
        <v>2000</v>
      </c>
      <c r="BA507" cm="1">
        <f t="array" aca="1" ref="BA507" ca="1">INDEX($J$3:$J$10001,MATCH(AZ507,$J$3:$J$10004,0)-1)</f>
        <v>1900</v>
      </c>
      <c r="BB507">
        <f t="shared" ca="1" si="135"/>
        <v>300</v>
      </c>
      <c r="BC507">
        <f t="shared" ca="1" si="135"/>
        <v>316</v>
      </c>
      <c r="BD507">
        <f t="shared" ca="1" si="134"/>
        <v>-16</v>
      </c>
      <c r="BE507">
        <f t="shared" ca="1" si="127"/>
        <v>314.41812192000003</v>
      </c>
      <c r="BF507">
        <f t="shared" ca="1" si="131"/>
        <v>313.92297195249574</v>
      </c>
      <c r="BG507">
        <f t="shared" ca="1" si="128"/>
        <v>302.07702804750426</v>
      </c>
      <c r="BH507" cm="1">
        <f t="array" aca="1" ref="BH507" ca="1">_xlfn.LET(_xlpm.rozsah, $J$3:$J$10001,_xlpm.podminka, (_xlpm.rozsah&gt;E507)*(ISNUMBER(_xlpm.rozsah)),_xlpm.indexy, IF(_xlpm.podminka, ROW(_xlpm.rozsah)-MIN(ROW(_xlpm.rozsah))+1),_xlpm.prvni, MIN(_xlpm.indexy),_xlpm.finalni, IF(_xlpm.prvni=1, 2, _xlpm.prvni),INDEX(_xlpm.rozsah, _xlpm.finalni))</f>
        <v>2000</v>
      </c>
      <c r="BI507" cm="1">
        <f t="array" aca="1" ref="BI507" ca="1">INDEX($J$3:$J$10001,MATCH(BH507,$J$3:$J$10004,0)-1)</f>
        <v>1900</v>
      </c>
      <c r="BJ507">
        <f t="shared" ca="1" si="136"/>
        <v>300</v>
      </c>
      <c r="BK507">
        <f t="shared" ca="1" si="136"/>
        <v>316</v>
      </c>
      <c r="BL507">
        <f t="shared" ca="1" si="132"/>
        <v>-16</v>
      </c>
      <c r="BM507">
        <f t="shared" ca="1" si="129"/>
        <v>313.92297195249574</v>
      </c>
    </row>
    <row r="508" spans="1:65" x14ac:dyDescent="0.25">
      <c r="A508" s="64">
        <v>505</v>
      </c>
      <c r="B508" s="64">
        <v>75</v>
      </c>
      <c r="C508" s="64">
        <v>72</v>
      </c>
      <c r="D508" s="18">
        <v>505</v>
      </c>
      <c r="E508" s="21">
        <f t="shared" ca="1" si="122"/>
        <v>1851.5646442692105</v>
      </c>
      <c r="F508" s="22">
        <f t="shared" ca="1" si="123"/>
        <v>233.44848754144863</v>
      </c>
      <c r="G508" s="23">
        <v>505</v>
      </c>
      <c r="H508" s="24">
        <f t="shared" ca="1" si="124"/>
        <v>1848.6266499999999</v>
      </c>
      <c r="I508" s="25">
        <f t="shared" ca="1" si="125"/>
        <v>233.80809804</v>
      </c>
      <c r="J508" s="155"/>
      <c r="K508" s="155"/>
      <c r="L508" s="129">
        <f t="shared" si="130"/>
        <v>0</v>
      </c>
      <c r="AX508">
        <f t="shared" ca="1" si="133"/>
        <v>324.73346950000001</v>
      </c>
      <c r="AY508">
        <f t="shared" ca="1" si="126"/>
        <v>324.26653049999999</v>
      </c>
      <c r="AZ508" cm="1">
        <f t="array" aca="1" ref="AZ508" ca="1">_xlfn.LET(_xlpm.rozsah, $J$3:$J$10001,_xlpm.podminka, (_xlpm.rozsah&gt;H508)*(ISNUMBER(_xlpm.rozsah)),_xlpm.indexy, IF(_xlpm.podminka, ROW(_xlpm.rozsah)-MIN(ROW(_xlpm.rozsah))+1),_xlpm.prvni, MIN(_xlpm.indexy),_xlpm.finalni, IF(_xlpm.prvni=1, 2, _xlpm.prvni),INDEX(_xlpm.rozsah, _xlpm.finalni))</f>
        <v>1900</v>
      </c>
      <c r="BA508" cm="1">
        <f t="array" aca="1" ref="BA508" ca="1">INDEX($J$3:$J$10001,MATCH(AZ508,$J$3:$J$10004,0)-1)</f>
        <v>1800</v>
      </c>
      <c r="BB508">
        <f t="shared" ca="1" si="135"/>
        <v>316</v>
      </c>
      <c r="BC508">
        <f t="shared" ca="1" si="135"/>
        <v>333</v>
      </c>
      <c r="BD508">
        <f t="shared" ca="1" si="134"/>
        <v>-17</v>
      </c>
      <c r="BE508">
        <f t="shared" ca="1" si="127"/>
        <v>324.73346950000001</v>
      </c>
      <c r="BF508">
        <f t="shared" ca="1" si="131"/>
        <v>324.2340104742342</v>
      </c>
      <c r="BG508">
        <f t="shared" ca="1" si="128"/>
        <v>324.7659895257658</v>
      </c>
      <c r="BH508" cm="1">
        <f t="array" aca="1" ref="BH508" ca="1">_xlfn.LET(_xlpm.rozsah, $J$3:$J$10001,_xlpm.podminka, (_xlpm.rozsah&gt;E508)*(ISNUMBER(_xlpm.rozsah)),_xlpm.indexy, IF(_xlpm.podminka, ROW(_xlpm.rozsah)-MIN(ROW(_xlpm.rozsah))+1),_xlpm.prvni, MIN(_xlpm.indexy),_xlpm.finalni, IF(_xlpm.prvni=1, 2, _xlpm.prvni),INDEX(_xlpm.rozsah, _xlpm.finalni))</f>
        <v>1900</v>
      </c>
      <c r="BI508" cm="1">
        <f t="array" aca="1" ref="BI508" ca="1">INDEX($J$3:$J$10001,MATCH(BH508,$J$3:$J$10004,0)-1)</f>
        <v>1800</v>
      </c>
      <c r="BJ508">
        <f t="shared" ca="1" si="136"/>
        <v>316</v>
      </c>
      <c r="BK508">
        <f t="shared" ca="1" si="136"/>
        <v>333</v>
      </c>
      <c r="BL508">
        <f t="shared" ca="1" si="132"/>
        <v>-17</v>
      </c>
      <c r="BM508">
        <f t="shared" ca="1" si="129"/>
        <v>324.2340104742342</v>
      </c>
    </row>
    <row r="509" spans="1:65" x14ac:dyDescent="0.25">
      <c r="A509" s="64">
        <v>506</v>
      </c>
      <c r="B509" s="64">
        <v>78</v>
      </c>
      <c r="C509" s="64">
        <v>73</v>
      </c>
      <c r="D509" s="18">
        <v>506</v>
      </c>
      <c r="E509" s="21">
        <f t="shared" ca="1" si="122"/>
        <v>1897.6272300399792</v>
      </c>
      <c r="F509" s="22">
        <f t="shared" ca="1" si="123"/>
        <v>230.97446075203857</v>
      </c>
      <c r="G509" s="28">
        <v>506</v>
      </c>
      <c r="H509" s="24">
        <f t="shared" ca="1" si="124"/>
        <v>1894.5717159999999</v>
      </c>
      <c r="I509" s="25">
        <f t="shared" ca="1" si="125"/>
        <v>231.35365004440001</v>
      </c>
      <c r="J509" s="155"/>
      <c r="K509" s="155"/>
      <c r="L509" s="129">
        <f t="shared" si="130"/>
        <v>0</v>
      </c>
      <c r="AX509">
        <f t="shared" ca="1" si="133"/>
        <v>316.92280828000003</v>
      </c>
      <c r="AY509">
        <f t="shared" ca="1" si="126"/>
        <v>332.07719171999997</v>
      </c>
      <c r="AZ509" cm="1">
        <f t="array" aca="1" ref="AZ509" ca="1">_xlfn.LET(_xlpm.rozsah, $J$3:$J$10001,_xlpm.podminka, (_xlpm.rozsah&gt;H509)*(ISNUMBER(_xlpm.rozsah)),_xlpm.indexy, IF(_xlpm.podminka, ROW(_xlpm.rozsah)-MIN(ROW(_xlpm.rozsah))+1),_xlpm.prvni, MIN(_xlpm.indexy),_xlpm.finalni, IF(_xlpm.prvni=1, 2, _xlpm.prvni),INDEX(_xlpm.rozsah, _xlpm.finalni))</f>
        <v>1900</v>
      </c>
      <c r="BA509" cm="1">
        <f t="array" aca="1" ref="BA509" ca="1">INDEX($J$3:$J$10001,MATCH(AZ509,$J$3:$J$10004,0)-1)</f>
        <v>1800</v>
      </c>
      <c r="BB509">
        <f t="shared" ca="1" si="135"/>
        <v>316</v>
      </c>
      <c r="BC509">
        <f t="shared" ca="1" si="135"/>
        <v>333</v>
      </c>
      <c r="BD509">
        <f t="shared" ca="1" si="134"/>
        <v>-17</v>
      </c>
      <c r="BE509">
        <f t="shared" ca="1" si="127"/>
        <v>316.92280828000003</v>
      </c>
      <c r="BF509">
        <f t="shared" ca="1" si="131"/>
        <v>316.40337089320354</v>
      </c>
      <c r="BG509">
        <f t="shared" ca="1" si="128"/>
        <v>332.59662910679646</v>
      </c>
      <c r="BH509" cm="1">
        <f t="array" aca="1" ref="BH509" ca="1">_xlfn.LET(_xlpm.rozsah, $J$3:$J$10001,_xlpm.podminka, (_xlpm.rozsah&gt;E509)*(ISNUMBER(_xlpm.rozsah)),_xlpm.indexy, IF(_xlpm.podminka, ROW(_xlpm.rozsah)-MIN(ROW(_xlpm.rozsah))+1),_xlpm.prvni, MIN(_xlpm.indexy),_xlpm.finalni, IF(_xlpm.prvni=1, 2, _xlpm.prvni),INDEX(_xlpm.rozsah, _xlpm.finalni))</f>
        <v>1900</v>
      </c>
      <c r="BI509" cm="1">
        <f t="array" aca="1" ref="BI509" ca="1">INDEX($J$3:$J$10001,MATCH(BH509,$J$3:$J$10004,0)-1)</f>
        <v>1800</v>
      </c>
      <c r="BJ509">
        <f t="shared" ca="1" si="136"/>
        <v>316</v>
      </c>
      <c r="BK509">
        <f t="shared" ca="1" si="136"/>
        <v>333</v>
      </c>
      <c r="BL509">
        <f t="shared" ca="1" si="132"/>
        <v>-17</v>
      </c>
      <c r="BM509">
        <f t="shared" ca="1" si="129"/>
        <v>316.40337089320354</v>
      </c>
    </row>
    <row r="510" spans="1:65" x14ac:dyDescent="0.25">
      <c r="A510" s="64">
        <v>507</v>
      </c>
      <c r="B510" s="64">
        <v>80</v>
      </c>
      <c r="C510" s="64">
        <v>73</v>
      </c>
      <c r="D510" s="18">
        <v>507</v>
      </c>
      <c r="E510" s="21">
        <f t="shared" ca="1" si="122"/>
        <v>1928.3356205538248</v>
      </c>
      <c r="F510" s="22">
        <f t="shared" ca="1" si="123"/>
        <v>227.37039951931328</v>
      </c>
      <c r="G510" s="23">
        <v>507</v>
      </c>
      <c r="H510" s="24">
        <f t="shared" ca="1" si="124"/>
        <v>1925.2017599999999</v>
      </c>
      <c r="I510" s="25">
        <f t="shared" ca="1" si="125"/>
        <v>227.73643443200001</v>
      </c>
      <c r="J510" s="155"/>
      <c r="K510" s="155"/>
      <c r="L510" s="129">
        <f t="shared" si="130"/>
        <v>0</v>
      </c>
      <c r="AX510">
        <f t="shared" ca="1" si="133"/>
        <v>311.96771840000002</v>
      </c>
      <c r="AY510">
        <f t="shared" ca="1" si="126"/>
        <v>304.03228159999998</v>
      </c>
      <c r="AZ510" cm="1">
        <f t="array" aca="1" ref="AZ510" ca="1">_xlfn.LET(_xlpm.rozsah, $J$3:$J$10001,_xlpm.podminka, (_xlpm.rozsah&gt;H510)*(ISNUMBER(_xlpm.rozsah)),_xlpm.indexy, IF(_xlpm.podminka, ROW(_xlpm.rozsah)-MIN(ROW(_xlpm.rozsah))+1),_xlpm.prvni, MIN(_xlpm.indexy),_xlpm.finalni, IF(_xlpm.prvni=1, 2, _xlpm.prvni),INDEX(_xlpm.rozsah, _xlpm.finalni))</f>
        <v>2000</v>
      </c>
      <c r="BA510" cm="1">
        <f t="array" aca="1" ref="BA510" ca="1">INDEX($J$3:$J$10001,MATCH(AZ510,$J$3:$J$10004,0)-1)</f>
        <v>1900</v>
      </c>
      <c r="BB510">
        <f t="shared" ca="1" si="135"/>
        <v>300</v>
      </c>
      <c r="BC510">
        <f t="shared" ca="1" si="135"/>
        <v>316</v>
      </c>
      <c r="BD510">
        <f t="shared" ca="1" si="134"/>
        <v>-16</v>
      </c>
      <c r="BE510">
        <f t="shared" ca="1" si="127"/>
        <v>311.96771840000002</v>
      </c>
      <c r="BF510">
        <f t="shared" ca="1" si="131"/>
        <v>311.46630071138804</v>
      </c>
      <c r="BG510">
        <f t="shared" ca="1" si="128"/>
        <v>304.53369928861196</v>
      </c>
      <c r="BH510" cm="1">
        <f t="array" aca="1" ref="BH510" ca="1">_xlfn.LET(_xlpm.rozsah, $J$3:$J$10001,_xlpm.podminka, (_xlpm.rozsah&gt;E510)*(ISNUMBER(_xlpm.rozsah)),_xlpm.indexy, IF(_xlpm.podminka, ROW(_xlpm.rozsah)-MIN(ROW(_xlpm.rozsah))+1),_xlpm.prvni, MIN(_xlpm.indexy),_xlpm.finalni, IF(_xlpm.prvni=1, 2, _xlpm.prvni),INDEX(_xlpm.rozsah, _xlpm.finalni))</f>
        <v>2000</v>
      </c>
      <c r="BI510" cm="1">
        <f t="array" aca="1" ref="BI510" ca="1">INDEX($J$3:$J$10001,MATCH(BH510,$J$3:$J$10004,0)-1)</f>
        <v>1900</v>
      </c>
      <c r="BJ510">
        <f t="shared" ca="1" si="136"/>
        <v>300</v>
      </c>
      <c r="BK510">
        <f t="shared" ca="1" si="136"/>
        <v>316</v>
      </c>
      <c r="BL510">
        <f t="shared" ca="1" si="132"/>
        <v>-16</v>
      </c>
      <c r="BM510">
        <f t="shared" ca="1" si="129"/>
        <v>311.46630071138804</v>
      </c>
    </row>
    <row r="511" spans="1:65" x14ac:dyDescent="0.25">
      <c r="A511" s="64">
        <v>508</v>
      </c>
      <c r="B511" s="64">
        <v>81</v>
      </c>
      <c r="C511" s="64">
        <v>73</v>
      </c>
      <c r="D511" s="18">
        <v>508</v>
      </c>
      <c r="E511" s="21">
        <f t="shared" ca="1" si="122"/>
        <v>1943.6898158107474</v>
      </c>
      <c r="F511" s="22">
        <f t="shared" ca="1" si="123"/>
        <v>225.57702951330469</v>
      </c>
      <c r="G511" s="28">
        <v>508</v>
      </c>
      <c r="H511" s="24">
        <f t="shared" ca="1" si="124"/>
        <v>1940.5167819999999</v>
      </c>
      <c r="I511" s="25">
        <f t="shared" ca="1" si="125"/>
        <v>225.94763986240002</v>
      </c>
      <c r="J511" s="155"/>
      <c r="K511" s="155"/>
      <c r="L511" s="129">
        <f t="shared" si="130"/>
        <v>0</v>
      </c>
      <c r="AX511">
        <f t="shared" ca="1" si="133"/>
        <v>309.51731488000001</v>
      </c>
      <c r="AY511">
        <f t="shared" ca="1" si="126"/>
        <v>306.48268511999999</v>
      </c>
      <c r="AZ511" cm="1">
        <f t="array" aca="1" ref="AZ511" ca="1">_xlfn.LET(_xlpm.rozsah, $J$3:$J$10001,_xlpm.podminka, (_xlpm.rozsah&gt;H511)*(ISNUMBER(_xlpm.rozsah)),_xlpm.indexy, IF(_xlpm.podminka, ROW(_xlpm.rozsah)-MIN(ROW(_xlpm.rozsah))+1),_xlpm.prvni, MIN(_xlpm.indexy),_xlpm.finalni, IF(_xlpm.prvni=1, 2, _xlpm.prvni),INDEX(_xlpm.rozsah, _xlpm.finalni))</f>
        <v>2000</v>
      </c>
      <c r="BA511" cm="1">
        <f t="array" aca="1" ref="BA511" ca="1">INDEX($J$3:$J$10001,MATCH(AZ511,$J$3:$J$10004,0)-1)</f>
        <v>1900</v>
      </c>
      <c r="BB511">
        <f t="shared" ca="1" si="135"/>
        <v>300</v>
      </c>
      <c r="BC511">
        <f t="shared" ca="1" si="135"/>
        <v>316</v>
      </c>
      <c r="BD511">
        <f t="shared" ca="1" si="134"/>
        <v>-16</v>
      </c>
      <c r="BE511">
        <f t="shared" ca="1" si="127"/>
        <v>309.51731488000001</v>
      </c>
      <c r="BF511">
        <f t="shared" ca="1" si="131"/>
        <v>309.0096294702804</v>
      </c>
      <c r="BG511">
        <f t="shared" ca="1" si="128"/>
        <v>306.9903705297196</v>
      </c>
      <c r="BH511" cm="1">
        <f t="array" aca="1" ref="BH511" ca="1">_xlfn.LET(_xlpm.rozsah, $J$3:$J$10001,_xlpm.podminka, (_xlpm.rozsah&gt;E511)*(ISNUMBER(_xlpm.rozsah)),_xlpm.indexy, IF(_xlpm.podminka, ROW(_xlpm.rozsah)-MIN(ROW(_xlpm.rozsah))+1),_xlpm.prvni, MIN(_xlpm.indexy),_xlpm.finalni, IF(_xlpm.prvni=1, 2, _xlpm.prvni),INDEX(_xlpm.rozsah, _xlpm.finalni))</f>
        <v>2000</v>
      </c>
      <c r="BI511" cm="1">
        <f t="array" aca="1" ref="BI511" ca="1">INDEX($J$3:$J$10001,MATCH(BH511,$J$3:$J$10004,0)-1)</f>
        <v>1900</v>
      </c>
      <c r="BJ511">
        <f t="shared" ca="1" si="136"/>
        <v>300</v>
      </c>
      <c r="BK511">
        <f t="shared" ca="1" si="136"/>
        <v>316</v>
      </c>
      <c r="BL511">
        <f t="shared" ca="1" si="132"/>
        <v>-16</v>
      </c>
      <c r="BM511">
        <f t="shared" ca="1" si="129"/>
        <v>309.0096294702804</v>
      </c>
    </row>
    <row r="512" spans="1:65" x14ac:dyDescent="0.25">
      <c r="A512" s="64">
        <v>509</v>
      </c>
      <c r="B512" s="64">
        <v>81</v>
      </c>
      <c r="C512" s="64">
        <v>73</v>
      </c>
      <c r="D512" s="18">
        <v>509</v>
      </c>
      <c r="E512" s="21">
        <f t="shared" ca="1" si="122"/>
        <v>1943.6898158107474</v>
      </c>
      <c r="F512" s="22">
        <f t="shared" ca="1" si="123"/>
        <v>225.57702951330469</v>
      </c>
      <c r="G512" s="23">
        <v>509</v>
      </c>
      <c r="H512" s="24">
        <f t="shared" ca="1" si="124"/>
        <v>1940.5167819999999</v>
      </c>
      <c r="I512" s="25">
        <f t="shared" ca="1" si="125"/>
        <v>225.94763986240002</v>
      </c>
      <c r="J512" s="155"/>
      <c r="K512" s="155"/>
      <c r="L512" s="129">
        <f t="shared" si="130"/>
        <v>0</v>
      </c>
      <c r="AX512">
        <f t="shared" ca="1" si="133"/>
        <v>309.51731488000001</v>
      </c>
      <c r="AY512">
        <f t="shared" ca="1" si="126"/>
        <v>306.48268511999999</v>
      </c>
      <c r="AZ512" cm="1">
        <f t="array" aca="1" ref="AZ512" ca="1">_xlfn.LET(_xlpm.rozsah, $J$3:$J$10001,_xlpm.podminka, (_xlpm.rozsah&gt;H512)*(ISNUMBER(_xlpm.rozsah)),_xlpm.indexy, IF(_xlpm.podminka, ROW(_xlpm.rozsah)-MIN(ROW(_xlpm.rozsah))+1),_xlpm.prvni, MIN(_xlpm.indexy),_xlpm.finalni, IF(_xlpm.prvni=1, 2, _xlpm.prvni),INDEX(_xlpm.rozsah, _xlpm.finalni))</f>
        <v>2000</v>
      </c>
      <c r="BA512" cm="1">
        <f t="array" aca="1" ref="BA512" ca="1">INDEX($J$3:$J$10001,MATCH(AZ512,$J$3:$J$10004,0)-1)</f>
        <v>1900</v>
      </c>
      <c r="BB512">
        <f t="shared" ca="1" si="135"/>
        <v>300</v>
      </c>
      <c r="BC512">
        <f t="shared" ca="1" si="135"/>
        <v>316</v>
      </c>
      <c r="BD512">
        <f t="shared" ca="1" si="134"/>
        <v>-16</v>
      </c>
      <c r="BE512">
        <f t="shared" ca="1" si="127"/>
        <v>309.51731488000001</v>
      </c>
      <c r="BF512">
        <f t="shared" ca="1" si="131"/>
        <v>309.0096294702804</v>
      </c>
      <c r="BG512">
        <f t="shared" ca="1" si="128"/>
        <v>306.9903705297196</v>
      </c>
      <c r="BH512" cm="1">
        <f t="array" aca="1" ref="BH512" ca="1">_xlfn.LET(_xlpm.rozsah, $J$3:$J$10001,_xlpm.podminka, (_xlpm.rozsah&gt;E512)*(ISNUMBER(_xlpm.rozsah)),_xlpm.indexy, IF(_xlpm.podminka, ROW(_xlpm.rozsah)-MIN(ROW(_xlpm.rozsah))+1),_xlpm.prvni, MIN(_xlpm.indexy),_xlpm.finalni, IF(_xlpm.prvni=1, 2, _xlpm.prvni),INDEX(_xlpm.rozsah, _xlpm.finalni))</f>
        <v>2000</v>
      </c>
      <c r="BI512" cm="1">
        <f t="array" aca="1" ref="BI512" ca="1">INDEX($J$3:$J$10001,MATCH(BH512,$J$3:$J$10004,0)-1)</f>
        <v>1900</v>
      </c>
      <c r="BJ512">
        <f t="shared" ca="1" si="136"/>
        <v>300</v>
      </c>
      <c r="BK512">
        <f t="shared" ca="1" si="136"/>
        <v>316</v>
      </c>
      <c r="BL512">
        <f t="shared" ca="1" si="132"/>
        <v>-16</v>
      </c>
      <c r="BM512">
        <f t="shared" ca="1" si="129"/>
        <v>309.0096294702804</v>
      </c>
    </row>
    <row r="513" spans="1:65" x14ac:dyDescent="0.25">
      <c r="A513" s="64">
        <v>510</v>
      </c>
      <c r="B513" s="64">
        <v>83</v>
      </c>
      <c r="C513" s="64">
        <v>73</v>
      </c>
      <c r="D513" s="18">
        <v>510</v>
      </c>
      <c r="E513" s="21">
        <f t="shared" ca="1" si="122"/>
        <v>1974.398206324593</v>
      </c>
      <c r="F513" s="22">
        <f t="shared" ca="1" si="123"/>
        <v>221.99028950128755</v>
      </c>
      <c r="G513" s="28">
        <v>510</v>
      </c>
      <c r="H513" s="24">
        <f t="shared" ca="1" si="124"/>
        <v>1971.1468259999999</v>
      </c>
      <c r="I513" s="25">
        <f t="shared" ca="1" si="125"/>
        <v>222.37005072319999</v>
      </c>
      <c r="J513" s="155"/>
      <c r="K513" s="155"/>
      <c r="L513" s="129">
        <f t="shared" si="130"/>
        <v>0</v>
      </c>
      <c r="AX513">
        <f t="shared" ca="1" si="133"/>
        <v>304.61650784</v>
      </c>
      <c r="AY513">
        <f t="shared" ca="1" si="126"/>
        <v>311.38349216</v>
      </c>
      <c r="AZ513" cm="1">
        <f t="array" aca="1" ref="AZ513" ca="1">_xlfn.LET(_xlpm.rozsah, $J$3:$J$10001,_xlpm.podminka, (_xlpm.rozsah&gt;H513)*(ISNUMBER(_xlpm.rozsah)),_xlpm.indexy, IF(_xlpm.podminka, ROW(_xlpm.rozsah)-MIN(ROW(_xlpm.rozsah))+1),_xlpm.prvni, MIN(_xlpm.indexy),_xlpm.finalni, IF(_xlpm.prvni=1, 2, _xlpm.prvni),INDEX(_xlpm.rozsah, _xlpm.finalni))</f>
        <v>2000</v>
      </c>
      <c r="BA513" cm="1">
        <f t="array" aca="1" ref="BA513" ca="1">INDEX($J$3:$J$10001,MATCH(AZ513,$J$3:$J$10004,0)-1)</f>
        <v>1900</v>
      </c>
      <c r="BB513">
        <f t="shared" ca="1" si="135"/>
        <v>300</v>
      </c>
      <c r="BC513">
        <f t="shared" ca="1" si="135"/>
        <v>316</v>
      </c>
      <c r="BD513">
        <f t="shared" ca="1" si="134"/>
        <v>-16</v>
      </c>
      <c r="BE513">
        <f t="shared" ca="1" si="127"/>
        <v>304.61650784</v>
      </c>
      <c r="BF513">
        <f t="shared" ca="1" si="131"/>
        <v>304.09628698806512</v>
      </c>
      <c r="BG513">
        <f t="shared" ca="1" si="128"/>
        <v>311.90371301193488</v>
      </c>
      <c r="BH513" cm="1">
        <f t="array" aca="1" ref="BH513" ca="1">_xlfn.LET(_xlpm.rozsah, $J$3:$J$10001,_xlpm.podminka, (_xlpm.rozsah&gt;E513)*(ISNUMBER(_xlpm.rozsah)),_xlpm.indexy, IF(_xlpm.podminka, ROW(_xlpm.rozsah)-MIN(ROW(_xlpm.rozsah))+1),_xlpm.prvni, MIN(_xlpm.indexy),_xlpm.finalni, IF(_xlpm.prvni=1, 2, _xlpm.prvni),INDEX(_xlpm.rozsah, _xlpm.finalni))</f>
        <v>2000</v>
      </c>
      <c r="BI513" cm="1">
        <f t="array" aca="1" ref="BI513" ca="1">INDEX($J$3:$J$10001,MATCH(BH513,$J$3:$J$10004,0)-1)</f>
        <v>1900</v>
      </c>
      <c r="BJ513">
        <f t="shared" ca="1" si="136"/>
        <v>300</v>
      </c>
      <c r="BK513">
        <f t="shared" ca="1" si="136"/>
        <v>316</v>
      </c>
      <c r="BL513">
        <f t="shared" ca="1" si="132"/>
        <v>-16</v>
      </c>
      <c r="BM513">
        <f t="shared" ca="1" si="129"/>
        <v>304.09628698806512</v>
      </c>
    </row>
    <row r="514" spans="1:65" x14ac:dyDescent="0.25">
      <c r="A514" s="64">
        <v>511</v>
      </c>
      <c r="B514" s="64">
        <v>85</v>
      </c>
      <c r="C514" s="64">
        <v>73</v>
      </c>
      <c r="D514" s="18">
        <v>511</v>
      </c>
      <c r="E514" s="21">
        <f t="shared" ca="1" si="122"/>
        <v>2005.1065968384387</v>
      </c>
      <c r="F514" s="22">
        <f t="shared" ca="1" si="123"/>
        <v>218.25443686158798</v>
      </c>
      <c r="G514" s="23">
        <v>511</v>
      </c>
      <c r="H514" s="24">
        <f t="shared" ca="1" si="124"/>
        <v>2001.7768699999999</v>
      </c>
      <c r="I514" s="25">
        <f t="shared" ca="1" si="125"/>
        <v>218.74057698000001</v>
      </c>
      <c r="J514" s="155"/>
      <c r="K514" s="155"/>
      <c r="L514" s="129">
        <f t="shared" si="130"/>
        <v>0</v>
      </c>
      <c r="AX514">
        <f t="shared" ca="1" si="133"/>
        <v>299.64462600000002</v>
      </c>
      <c r="AY514">
        <f t="shared" ca="1" si="126"/>
        <v>280.35537399999998</v>
      </c>
      <c r="AZ514" cm="1">
        <f t="array" aca="1" ref="AZ514" ca="1">_xlfn.LET(_xlpm.rozsah, $J$3:$J$10001,_xlpm.podminka, (_xlpm.rozsah&gt;H514)*(ISNUMBER(_xlpm.rozsah)),_xlpm.indexy, IF(_xlpm.podminka, ROW(_xlpm.rozsah)-MIN(ROW(_xlpm.rozsah))+1),_xlpm.prvni, MIN(_xlpm.indexy),_xlpm.finalni, IF(_xlpm.prvni=1, 2, _xlpm.prvni),INDEX(_xlpm.rozsah, _xlpm.finalni))</f>
        <v>2100</v>
      </c>
      <c r="BA514" cm="1">
        <f t="array" aca="1" ref="BA514" ca="1">INDEX($J$3:$J$10001,MATCH(AZ514,$J$3:$J$10004,0)-1)</f>
        <v>2000</v>
      </c>
      <c r="BB514">
        <f t="shared" ca="1" si="135"/>
        <v>280</v>
      </c>
      <c r="BC514">
        <f t="shared" ca="1" si="135"/>
        <v>300</v>
      </c>
      <c r="BD514">
        <f t="shared" ca="1" si="134"/>
        <v>-20</v>
      </c>
      <c r="BE514">
        <f t="shared" ca="1" si="127"/>
        <v>299.64462600000002</v>
      </c>
      <c r="BF514">
        <f t="shared" ca="1" si="131"/>
        <v>298.97868063231226</v>
      </c>
      <c r="BG514">
        <f t="shared" ca="1" si="128"/>
        <v>281.02131936768774</v>
      </c>
      <c r="BH514" cm="1">
        <f t="array" aca="1" ref="BH514" ca="1">_xlfn.LET(_xlpm.rozsah, $J$3:$J$10001,_xlpm.podminka, (_xlpm.rozsah&gt;E514)*(ISNUMBER(_xlpm.rozsah)),_xlpm.indexy, IF(_xlpm.podminka, ROW(_xlpm.rozsah)-MIN(ROW(_xlpm.rozsah))+1),_xlpm.prvni, MIN(_xlpm.indexy),_xlpm.finalni, IF(_xlpm.prvni=1, 2, _xlpm.prvni),INDEX(_xlpm.rozsah, _xlpm.finalni))</f>
        <v>2100</v>
      </c>
      <c r="BI514" cm="1">
        <f t="array" aca="1" ref="BI514" ca="1">INDEX($J$3:$J$10001,MATCH(BH514,$J$3:$J$10004,0)-1)</f>
        <v>2000</v>
      </c>
      <c r="BJ514">
        <f t="shared" ca="1" si="136"/>
        <v>280</v>
      </c>
      <c r="BK514">
        <f t="shared" ca="1" si="136"/>
        <v>300</v>
      </c>
      <c r="BL514">
        <f t="shared" ca="1" si="132"/>
        <v>-20</v>
      </c>
      <c r="BM514">
        <f t="shared" ca="1" si="129"/>
        <v>298.97868063231226</v>
      </c>
    </row>
    <row r="515" spans="1:65" x14ac:dyDescent="0.25">
      <c r="A515" s="64">
        <v>512</v>
      </c>
      <c r="B515" s="64">
        <v>84</v>
      </c>
      <c r="C515" s="64">
        <v>73</v>
      </c>
      <c r="D515" s="18">
        <v>512</v>
      </c>
      <c r="E515" s="21">
        <f t="shared" ca="1" si="122"/>
        <v>1989.7524015815159</v>
      </c>
      <c r="F515" s="22">
        <f t="shared" ca="1" si="123"/>
        <v>220.19691949527896</v>
      </c>
      <c r="G515" s="28">
        <v>512</v>
      </c>
      <c r="H515" s="24">
        <f t="shared" ca="1" si="124"/>
        <v>1986.4618479999999</v>
      </c>
      <c r="I515" s="25">
        <f t="shared" ca="1" si="125"/>
        <v>220.58125615360001</v>
      </c>
      <c r="J515" s="155"/>
      <c r="K515" s="155"/>
      <c r="L515" s="129">
        <f t="shared" si="130"/>
        <v>0</v>
      </c>
      <c r="AX515">
        <f t="shared" ca="1" si="133"/>
        <v>302.16610431999999</v>
      </c>
      <c r="AY515">
        <f t="shared" ca="1" si="126"/>
        <v>313.83389568000001</v>
      </c>
      <c r="AZ515" cm="1">
        <f t="array" aca="1" ref="AZ515" ca="1">_xlfn.LET(_xlpm.rozsah, $J$3:$J$10001,_xlpm.podminka, (_xlpm.rozsah&gt;H515)*(ISNUMBER(_xlpm.rozsah)),_xlpm.indexy, IF(_xlpm.podminka, ROW(_xlpm.rozsah)-MIN(ROW(_xlpm.rozsah))+1),_xlpm.prvni, MIN(_xlpm.indexy),_xlpm.finalni, IF(_xlpm.prvni=1, 2, _xlpm.prvni),INDEX(_xlpm.rozsah, _xlpm.finalni))</f>
        <v>2000</v>
      </c>
      <c r="BA515" cm="1">
        <f t="array" aca="1" ref="BA515" ca="1">INDEX($J$3:$J$10001,MATCH(AZ515,$J$3:$J$10004,0)-1)</f>
        <v>1900</v>
      </c>
      <c r="BB515">
        <f t="shared" ca="1" si="135"/>
        <v>300</v>
      </c>
      <c r="BC515">
        <f t="shared" ca="1" si="135"/>
        <v>316</v>
      </c>
      <c r="BD515">
        <f t="shared" ca="1" si="134"/>
        <v>-16</v>
      </c>
      <c r="BE515">
        <f t="shared" ca="1" si="127"/>
        <v>302.16610431999999</v>
      </c>
      <c r="BF515">
        <f t="shared" ca="1" si="131"/>
        <v>301.63961574695747</v>
      </c>
      <c r="BG515">
        <f t="shared" ca="1" si="128"/>
        <v>314.36038425304253</v>
      </c>
      <c r="BH515" cm="1">
        <f t="array" aca="1" ref="BH515" ca="1">_xlfn.LET(_xlpm.rozsah, $J$3:$J$10001,_xlpm.podminka, (_xlpm.rozsah&gt;E515)*(ISNUMBER(_xlpm.rozsah)),_xlpm.indexy, IF(_xlpm.podminka, ROW(_xlpm.rozsah)-MIN(ROW(_xlpm.rozsah))+1),_xlpm.prvni, MIN(_xlpm.indexy),_xlpm.finalni, IF(_xlpm.prvni=1, 2, _xlpm.prvni),INDEX(_xlpm.rozsah, _xlpm.finalni))</f>
        <v>2000</v>
      </c>
      <c r="BI515" cm="1">
        <f t="array" aca="1" ref="BI515" ca="1">INDEX($J$3:$J$10001,MATCH(BH515,$J$3:$J$10004,0)-1)</f>
        <v>1900</v>
      </c>
      <c r="BJ515">
        <f t="shared" ca="1" si="136"/>
        <v>300</v>
      </c>
      <c r="BK515">
        <f t="shared" ca="1" si="136"/>
        <v>316</v>
      </c>
      <c r="BL515">
        <f t="shared" ca="1" si="132"/>
        <v>-16</v>
      </c>
      <c r="BM515">
        <f t="shared" ca="1" si="129"/>
        <v>301.63961574695747</v>
      </c>
    </row>
    <row r="516" spans="1:65" x14ac:dyDescent="0.25">
      <c r="A516" s="64">
        <v>513</v>
      </c>
      <c r="B516" s="64">
        <v>85</v>
      </c>
      <c r="C516" s="64">
        <v>73</v>
      </c>
      <c r="D516" s="18">
        <v>513</v>
      </c>
      <c r="E516" s="21">
        <f t="shared" ref="E516:E579" ca="1" si="137">(B516/100)*($AC$8 - $AC$11)+$AC$11</f>
        <v>2005.1065968384387</v>
      </c>
      <c r="F516" s="22">
        <f t="shared" ref="F516:F579" ca="1" si="138">(C516*BF516)/100</f>
        <v>218.25443686158798</v>
      </c>
      <c r="G516" s="23">
        <v>513</v>
      </c>
      <c r="H516" s="24">
        <f t="shared" ref="H516:H579" ca="1" si="139">(B516/100)*($AF$8 - $AF$11)+$AF$11</f>
        <v>2001.7768699999999</v>
      </c>
      <c r="I516" s="25">
        <f t="shared" ref="I516:I579" ca="1" si="140">(C516*AX516)/100</f>
        <v>218.74057698000001</v>
      </c>
      <c r="J516" s="155"/>
      <c r="K516" s="155"/>
      <c r="L516" s="129">
        <f t="shared" si="130"/>
        <v>0</v>
      </c>
      <c r="AX516">
        <f t="shared" ca="1" si="133"/>
        <v>299.64462600000002</v>
      </c>
      <c r="AY516">
        <f t="shared" ref="AY516:AY579" ca="1" si="141">MIN(BB516:BC516)+((H516-MIN(AZ516:BA516))/(MAX(AZ516:BA516)-MIN(AZ516:BA516)))*(MAX(BB516:BC516)-MIN(BB516:BC516))</f>
        <v>280.35537399999998</v>
      </c>
      <c r="AZ516" cm="1">
        <f t="array" aca="1" ref="AZ516" ca="1">_xlfn.LET(_xlpm.rozsah, $J$3:$J$10001,_xlpm.podminka, (_xlpm.rozsah&gt;H516)*(ISNUMBER(_xlpm.rozsah)),_xlpm.indexy, IF(_xlpm.podminka, ROW(_xlpm.rozsah)-MIN(ROW(_xlpm.rozsah))+1),_xlpm.prvni, MIN(_xlpm.indexy),_xlpm.finalni, IF(_xlpm.prvni=1, 2, _xlpm.prvni),INDEX(_xlpm.rozsah, _xlpm.finalni))</f>
        <v>2100</v>
      </c>
      <c r="BA516" cm="1">
        <f t="array" aca="1" ref="BA516" ca="1">INDEX($J$3:$J$10001,MATCH(AZ516,$J$3:$J$10004,0)-1)</f>
        <v>2000</v>
      </c>
      <c r="BB516">
        <f t="shared" ca="1" si="135"/>
        <v>280</v>
      </c>
      <c r="BC516">
        <f t="shared" ca="1" si="135"/>
        <v>300</v>
      </c>
      <c r="BD516">
        <f t="shared" ca="1" si="134"/>
        <v>-20</v>
      </c>
      <c r="BE516">
        <f t="shared" ref="BE516:BE579" ca="1" si="142">MIN(BB516:BC516)+((MAX(AZ516:BA516)-H516)/(MAX(AZ516:BA516)-MIN(AZ516:BA516)))*(MAX(BB516:BC516)-MIN(BB516:BC516))</f>
        <v>299.64462600000002</v>
      </c>
      <c r="BF516">
        <f t="shared" ca="1" si="131"/>
        <v>298.97868063231226</v>
      </c>
      <c r="BG516">
        <f t="shared" ref="BG516:BG579" ca="1" si="143">MIN(BJ516:BK516)+((E516-MIN(BH516:BI516))/(MAX(BH516:BI516)-MIN(BH516:BI516)))*(MAX(BJ516:BK516)-MIN(BJ516:BK516))</f>
        <v>281.02131936768774</v>
      </c>
      <c r="BH516" cm="1">
        <f t="array" aca="1" ref="BH516" ca="1">_xlfn.LET(_xlpm.rozsah, $J$3:$J$10001,_xlpm.podminka, (_xlpm.rozsah&gt;E516)*(ISNUMBER(_xlpm.rozsah)),_xlpm.indexy, IF(_xlpm.podminka, ROW(_xlpm.rozsah)-MIN(ROW(_xlpm.rozsah))+1),_xlpm.prvni, MIN(_xlpm.indexy),_xlpm.finalni, IF(_xlpm.prvni=1, 2, _xlpm.prvni),INDEX(_xlpm.rozsah, _xlpm.finalni))</f>
        <v>2100</v>
      </c>
      <c r="BI516" cm="1">
        <f t="array" aca="1" ref="BI516" ca="1">INDEX($J$3:$J$10001,MATCH(BH516,$J$3:$J$10004,0)-1)</f>
        <v>2000</v>
      </c>
      <c r="BJ516">
        <f t="shared" ca="1" si="136"/>
        <v>280</v>
      </c>
      <c r="BK516">
        <f t="shared" ca="1" si="136"/>
        <v>300</v>
      </c>
      <c r="BL516">
        <f t="shared" ca="1" si="132"/>
        <v>-20</v>
      </c>
      <c r="BM516">
        <f t="shared" ref="BM516:BM579" ca="1" si="144">MIN(BJ516:BK516)+((MAX(BH516:BI516)-E516)/(MAX(BH516:BI516)-MIN(BH516:BI516)))*(MAX(BJ516:BK516)-MIN(BJ516:BK516))</f>
        <v>298.97868063231226</v>
      </c>
    </row>
    <row r="517" spans="1:65" x14ac:dyDescent="0.25">
      <c r="A517" s="64">
        <v>514</v>
      </c>
      <c r="B517" s="64">
        <v>86</v>
      </c>
      <c r="C517" s="64">
        <v>73</v>
      </c>
      <c r="D517" s="18">
        <v>514</v>
      </c>
      <c r="E517" s="21">
        <f t="shared" ca="1" si="137"/>
        <v>2020.4607920953615</v>
      </c>
      <c r="F517" s="22">
        <f t="shared" ca="1" si="138"/>
        <v>216.01272435407722</v>
      </c>
      <c r="G517" s="28">
        <v>514</v>
      </c>
      <c r="H517" s="24">
        <f t="shared" ca="1" si="139"/>
        <v>2017.0918919999999</v>
      </c>
      <c r="I517" s="25">
        <f t="shared" ca="1" si="140"/>
        <v>216.504583768</v>
      </c>
      <c r="J517" s="155"/>
      <c r="K517" s="155"/>
      <c r="L517" s="129">
        <f t="shared" ref="L517:L580" si="145">K517*2*PI()*J517/60*0.001</f>
        <v>0</v>
      </c>
      <c r="AX517">
        <f t="shared" ca="1" si="133"/>
        <v>296.58162160000001</v>
      </c>
      <c r="AY517">
        <f t="shared" ca="1" si="141"/>
        <v>283.41837839999999</v>
      </c>
      <c r="AZ517" cm="1">
        <f t="array" aca="1" ref="AZ517" ca="1">_xlfn.LET(_xlpm.rozsah, $J$3:$J$10001,_xlpm.podminka, (_xlpm.rozsah&gt;H517)*(ISNUMBER(_xlpm.rozsah)),_xlpm.indexy, IF(_xlpm.podminka, ROW(_xlpm.rozsah)-MIN(ROW(_xlpm.rozsah))+1),_xlpm.prvni, MIN(_xlpm.indexy),_xlpm.finalni, IF(_xlpm.prvni=1, 2, _xlpm.prvni),INDEX(_xlpm.rozsah, _xlpm.finalni))</f>
        <v>2100</v>
      </c>
      <c r="BA517" cm="1">
        <f t="array" aca="1" ref="BA517" ca="1">INDEX($J$3:$J$10001,MATCH(AZ517,$J$3:$J$10004,0)-1)</f>
        <v>2000</v>
      </c>
      <c r="BB517">
        <f t="shared" ca="1" si="135"/>
        <v>280</v>
      </c>
      <c r="BC517">
        <f t="shared" ca="1" si="135"/>
        <v>300</v>
      </c>
      <c r="BD517">
        <f t="shared" ca="1" si="134"/>
        <v>-20</v>
      </c>
      <c r="BE517">
        <f t="shared" ca="1" si="142"/>
        <v>296.58162160000001</v>
      </c>
      <c r="BF517">
        <f t="shared" ref="BF517:BF580" ca="1" si="146">IF(BL517&lt;0, BM517,BG517)</f>
        <v>295.90784158092771</v>
      </c>
      <c r="BG517">
        <f t="shared" ca="1" si="143"/>
        <v>284.09215841907229</v>
      </c>
      <c r="BH517" cm="1">
        <f t="array" aca="1" ref="BH517" ca="1">_xlfn.LET(_xlpm.rozsah, $J$3:$J$10001,_xlpm.podminka, (_xlpm.rozsah&gt;E517)*(ISNUMBER(_xlpm.rozsah)),_xlpm.indexy, IF(_xlpm.podminka, ROW(_xlpm.rozsah)-MIN(ROW(_xlpm.rozsah))+1),_xlpm.prvni, MIN(_xlpm.indexy),_xlpm.finalni, IF(_xlpm.prvni=1, 2, _xlpm.prvni),INDEX(_xlpm.rozsah, _xlpm.finalni))</f>
        <v>2100</v>
      </c>
      <c r="BI517" cm="1">
        <f t="array" aca="1" ref="BI517" ca="1">INDEX($J$3:$J$10001,MATCH(BH517,$J$3:$J$10004,0)-1)</f>
        <v>2000</v>
      </c>
      <c r="BJ517">
        <f t="shared" ca="1" si="136"/>
        <v>280</v>
      </c>
      <c r="BK517">
        <f t="shared" ca="1" si="136"/>
        <v>300</v>
      </c>
      <c r="BL517">
        <f t="shared" ref="BL517:BL580" ca="1" si="147">BJ517-BK517</f>
        <v>-20</v>
      </c>
      <c r="BM517">
        <f t="shared" ca="1" si="144"/>
        <v>295.90784158092771</v>
      </c>
    </row>
    <row r="518" spans="1:65" x14ac:dyDescent="0.25">
      <c r="A518" s="64">
        <v>515</v>
      </c>
      <c r="B518" s="64">
        <v>85</v>
      </c>
      <c r="C518" s="64">
        <v>73</v>
      </c>
      <c r="D518" s="18">
        <v>515</v>
      </c>
      <c r="E518" s="21">
        <f t="shared" ca="1" si="137"/>
        <v>2005.1065968384387</v>
      </c>
      <c r="F518" s="22">
        <f t="shared" ca="1" si="138"/>
        <v>218.25443686158798</v>
      </c>
      <c r="G518" s="23">
        <v>515</v>
      </c>
      <c r="H518" s="24">
        <f t="shared" ca="1" si="139"/>
        <v>2001.7768699999999</v>
      </c>
      <c r="I518" s="25">
        <f t="shared" ca="1" si="140"/>
        <v>218.74057698000001</v>
      </c>
      <c r="J518" s="155"/>
      <c r="K518" s="155"/>
      <c r="L518" s="129">
        <f t="shared" si="145"/>
        <v>0</v>
      </c>
      <c r="AX518">
        <f t="shared" ca="1" si="133"/>
        <v>299.64462600000002</v>
      </c>
      <c r="AY518">
        <f t="shared" ca="1" si="141"/>
        <v>280.35537399999998</v>
      </c>
      <c r="AZ518" cm="1">
        <f t="array" aca="1" ref="AZ518" ca="1">_xlfn.LET(_xlpm.rozsah, $J$3:$J$10001,_xlpm.podminka, (_xlpm.rozsah&gt;H518)*(ISNUMBER(_xlpm.rozsah)),_xlpm.indexy, IF(_xlpm.podminka, ROW(_xlpm.rozsah)-MIN(ROW(_xlpm.rozsah))+1),_xlpm.prvni, MIN(_xlpm.indexy),_xlpm.finalni, IF(_xlpm.prvni=1, 2, _xlpm.prvni),INDEX(_xlpm.rozsah, _xlpm.finalni))</f>
        <v>2100</v>
      </c>
      <c r="BA518" cm="1">
        <f t="array" aca="1" ref="BA518" ca="1">INDEX($J$3:$J$10001,MATCH(AZ518,$J$3:$J$10004,0)-1)</f>
        <v>2000</v>
      </c>
      <c r="BB518">
        <f t="shared" ca="1" si="135"/>
        <v>280</v>
      </c>
      <c r="BC518">
        <f t="shared" ca="1" si="135"/>
        <v>300</v>
      </c>
      <c r="BD518">
        <f t="shared" ca="1" si="134"/>
        <v>-20</v>
      </c>
      <c r="BE518">
        <f t="shared" ca="1" si="142"/>
        <v>299.64462600000002</v>
      </c>
      <c r="BF518">
        <f t="shared" ca="1" si="146"/>
        <v>298.97868063231226</v>
      </c>
      <c r="BG518">
        <f t="shared" ca="1" si="143"/>
        <v>281.02131936768774</v>
      </c>
      <c r="BH518" cm="1">
        <f t="array" aca="1" ref="BH518" ca="1">_xlfn.LET(_xlpm.rozsah, $J$3:$J$10001,_xlpm.podminka, (_xlpm.rozsah&gt;E518)*(ISNUMBER(_xlpm.rozsah)),_xlpm.indexy, IF(_xlpm.podminka, ROW(_xlpm.rozsah)-MIN(ROW(_xlpm.rozsah))+1),_xlpm.prvni, MIN(_xlpm.indexy),_xlpm.finalni, IF(_xlpm.prvni=1, 2, _xlpm.prvni),INDEX(_xlpm.rozsah, _xlpm.finalni))</f>
        <v>2100</v>
      </c>
      <c r="BI518" cm="1">
        <f t="array" aca="1" ref="BI518" ca="1">INDEX($J$3:$J$10001,MATCH(BH518,$J$3:$J$10004,0)-1)</f>
        <v>2000</v>
      </c>
      <c r="BJ518">
        <f t="shared" ca="1" si="136"/>
        <v>280</v>
      </c>
      <c r="BK518">
        <f t="shared" ca="1" si="136"/>
        <v>300</v>
      </c>
      <c r="BL518">
        <f t="shared" ca="1" si="147"/>
        <v>-20</v>
      </c>
      <c r="BM518">
        <f t="shared" ca="1" si="144"/>
        <v>298.97868063231226</v>
      </c>
    </row>
    <row r="519" spans="1:65" x14ac:dyDescent="0.25">
      <c r="A519" s="64">
        <v>516</v>
      </c>
      <c r="B519" s="64">
        <v>85</v>
      </c>
      <c r="C519" s="64">
        <v>73</v>
      </c>
      <c r="D519" s="18">
        <v>516</v>
      </c>
      <c r="E519" s="21">
        <f t="shared" ca="1" si="137"/>
        <v>2005.1065968384387</v>
      </c>
      <c r="F519" s="22">
        <f t="shared" ca="1" si="138"/>
        <v>218.25443686158798</v>
      </c>
      <c r="G519" s="28">
        <v>516</v>
      </c>
      <c r="H519" s="24">
        <f t="shared" ca="1" si="139"/>
        <v>2001.7768699999999</v>
      </c>
      <c r="I519" s="25">
        <f t="shared" ca="1" si="140"/>
        <v>218.74057698000001</v>
      </c>
      <c r="J519" s="155"/>
      <c r="K519" s="155"/>
      <c r="L519" s="129">
        <f t="shared" si="145"/>
        <v>0</v>
      </c>
      <c r="AX519">
        <f t="shared" ca="1" si="133"/>
        <v>299.64462600000002</v>
      </c>
      <c r="AY519">
        <f t="shared" ca="1" si="141"/>
        <v>280.35537399999998</v>
      </c>
      <c r="AZ519" cm="1">
        <f t="array" aca="1" ref="AZ519" ca="1">_xlfn.LET(_xlpm.rozsah, $J$3:$J$10001,_xlpm.podminka, (_xlpm.rozsah&gt;H519)*(ISNUMBER(_xlpm.rozsah)),_xlpm.indexy, IF(_xlpm.podminka, ROW(_xlpm.rozsah)-MIN(ROW(_xlpm.rozsah))+1),_xlpm.prvni, MIN(_xlpm.indexy),_xlpm.finalni, IF(_xlpm.prvni=1, 2, _xlpm.prvni),INDEX(_xlpm.rozsah, _xlpm.finalni))</f>
        <v>2100</v>
      </c>
      <c r="BA519" cm="1">
        <f t="array" aca="1" ref="BA519" ca="1">INDEX($J$3:$J$10001,MATCH(AZ519,$J$3:$J$10004,0)-1)</f>
        <v>2000</v>
      </c>
      <c r="BB519">
        <f t="shared" ca="1" si="135"/>
        <v>280</v>
      </c>
      <c r="BC519">
        <f t="shared" ca="1" si="135"/>
        <v>300</v>
      </c>
      <c r="BD519">
        <f t="shared" ca="1" si="134"/>
        <v>-20</v>
      </c>
      <c r="BE519">
        <f t="shared" ca="1" si="142"/>
        <v>299.64462600000002</v>
      </c>
      <c r="BF519">
        <f t="shared" ca="1" si="146"/>
        <v>298.97868063231226</v>
      </c>
      <c r="BG519">
        <f t="shared" ca="1" si="143"/>
        <v>281.02131936768774</v>
      </c>
      <c r="BH519" cm="1">
        <f t="array" aca="1" ref="BH519" ca="1">_xlfn.LET(_xlpm.rozsah, $J$3:$J$10001,_xlpm.podminka, (_xlpm.rozsah&gt;E519)*(ISNUMBER(_xlpm.rozsah)),_xlpm.indexy, IF(_xlpm.podminka, ROW(_xlpm.rozsah)-MIN(ROW(_xlpm.rozsah))+1),_xlpm.prvni, MIN(_xlpm.indexy),_xlpm.finalni, IF(_xlpm.prvni=1, 2, _xlpm.prvni),INDEX(_xlpm.rozsah, _xlpm.finalni))</f>
        <v>2100</v>
      </c>
      <c r="BI519" cm="1">
        <f t="array" aca="1" ref="BI519" ca="1">INDEX($J$3:$J$10001,MATCH(BH519,$J$3:$J$10004,0)-1)</f>
        <v>2000</v>
      </c>
      <c r="BJ519">
        <f t="shared" ca="1" si="136"/>
        <v>280</v>
      </c>
      <c r="BK519">
        <f t="shared" ca="1" si="136"/>
        <v>300</v>
      </c>
      <c r="BL519">
        <f t="shared" ca="1" si="147"/>
        <v>-20</v>
      </c>
      <c r="BM519">
        <f t="shared" ca="1" si="144"/>
        <v>298.97868063231226</v>
      </c>
    </row>
    <row r="520" spans="1:65" x14ac:dyDescent="0.25">
      <c r="A520" s="64">
        <v>517</v>
      </c>
      <c r="B520" s="64">
        <v>85</v>
      </c>
      <c r="C520" s="64">
        <v>72</v>
      </c>
      <c r="D520" s="18">
        <v>517</v>
      </c>
      <c r="E520" s="21">
        <f t="shared" ca="1" si="137"/>
        <v>2005.1065968384387</v>
      </c>
      <c r="F520" s="22">
        <f t="shared" ca="1" si="138"/>
        <v>215.26465005526484</v>
      </c>
      <c r="G520" s="23">
        <v>517</v>
      </c>
      <c r="H520" s="24">
        <f t="shared" ca="1" si="139"/>
        <v>2001.7768699999999</v>
      </c>
      <c r="I520" s="25">
        <f t="shared" ca="1" si="140"/>
        <v>215.74413072000004</v>
      </c>
      <c r="J520" s="155"/>
      <c r="K520" s="155"/>
      <c r="L520" s="129">
        <f t="shared" si="145"/>
        <v>0</v>
      </c>
      <c r="AX520">
        <f t="shared" ca="1" si="133"/>
        <v>299.64462600000002</v>
      </c>
      <c r="AY520">
        <f t="shared" ca="1" si="141"/>
        <v>280.35537399999998</v>
      </c>
      <c r="AZ520" cm="1">
        <f t="array" aca="1" ref="AZ520" ca="1">_xlfn.LET(_xlpm.rozsah, $J$3:$J$10001,_xlpm.podminka, (_xlpm.rozsah&gt;H520)*(ISNUMBER(_xlpm.rozsah)),_xlpm.indexy, IF(_xlpm.podminka, ROW(_xlpm.rozsah)-MIN(ROW(_xlpm.rozsah))+1),_xlpm.prvni, MIN(_xlpm.indexy),_xlpm.finalni, IF(_xlpm.prvni=1, 2, _xlpm.prvni),INDEX(_xlpm.rozsah, _xlpm.finalni))</f>
        <v>2100</v>
      </c>
      <c r="BA520" cm="1">
        <f t="array" aca="1" ref="BA520" ca="1">INDEX($J$3:$J$10001,MATCH(AZ520,$J$3:$J$10004,0)-1)</f>
        <v>2000</v>
      </c>
      <c r="BB520">
        <f t="shared" ca="1" si="135"/>
        <v>280</v>
      </c>
      <c r="BC520">
        <f t="shared" ca="1" si="135"/>
        <v>300</v>
      </c>
      <c r="BD520">
        <f t="shared" ca="1" si="134"/>
        <v>-20</v>
      </c>
      <c r="BE520">
        <f t="shared" ca="1" si="142"/>
        <v>299.64462600000002</v>
      </c>
      <c r="BF520">
        <f t="shared" ca="1" si="146"/>
        <v>298.97868063231226</v>
      </c>
      <c r="BG520">
        <f t="shared" ca="1" si="143"/>
        <v>281.02131936768774</v>
      </c>
      <c r="BH520" cm="1">
        <f t="array" aca="1" ref="BH520" ca="1">_xlfn.LET(_xlpm.rozsah, $J$3:$J$10001,_xlpm.podminka, (_xlpm.rozsah&gt;E520)*(ISNUMBER(_xlpm.rozsah)),_xlpm.indexy, IF(_xlpm.podminka, ROW(_xlpm.rozsah)-MIN(ROW(_xlpm.rozsah))+1),_xlpm.prvni, MIN(_xlpm.indexy),_xlpm.finalni, IF(_xlpm.prvni=1, 2, _xlpm.prvni),INDEX(_xlpm.rozsah, _xlpm.finalni))</f>
        <v>2100</v>
      </c>
      <c r="BI520" cm="1">
        <f t="array" aca="1" ref="BI520" ca="1">INDEX($J$3:$J$10001,MATCH(BH520,$J$3:$J$10004,0)-1)</f>
        <v>2000</v>
      </c>
      <c r="BJ520">
        <f t="shared" ca="1" si="136"/>
        <v>280</v>
      </c>
      <c r="BK520">
        <f t="shared" ca="1" si="136"/>
        <v>300</v>
      </c>
      <c r="BL520">
        <f t="shared" ca="1" si="147"/>
        <v>-20</v>
      </c>
      <c r="BM520">
        <f t="shared" ca="1" si="144"/>
        <v>298.97868063231226</v>
      </c>
    </row>
    <row r="521" spans="1:65" x14ac:dyDescent="0.25">
      <c r="A521" s="64">
        <v>518</v>
      </c>
      <c r="B521" s="64">
        <v>85</v>
      </c>
      <c r="C521" s="64">
        <v>73</v>
      </c>
      <c r="D521" s="18">
        <v>518</v>
      </c>
      <c r="E521" s="21">
        <f t="shared" ca="1" si="137"/>
        <v>2005.1065968384387</v>
      </c>
      <c r="F521" s="22">
        <f t="shared" ca="1" si="138"/>
        <v>218.25443686158798</v>
      </c>
      <c r="G521" s="28">
        <v>518</v>
      </c>
      <c r="H521" s="24">
        <f t="shared" ca="1" si="139"/>
        <v>2001.7768699999999</v>
      </c>
      <c r="I521" s="25">
        <f t="shared" ca="1" si="140"/>
        <v>218.74057698000001</v>
      </c>
      <c r="J521" s="155"/>
      <c r="K521" s="155"/>
      <c r="L521" s="129">
        <f t="shared" si="145"/>
        <v>0</v>
      </c>
      <c r="AX521">
        <f t="shared" ca="1" si="133"/>
        <v>299.64462600000002</v>
      </c>
      <c r="AY521">
        <f t="shared" ca="1" si="141"/>
        <v>280.35537399999998</v>
      </c>
      <c r="AZ521" cm="1">
        <f t="array" aca="1" ref="AZ521" ca="1">_xlfn.LET(_xlpm.rozsah, $J$3:$J$10001,_xlpm.podminka, (_xlpm.rozsah&gt;H521)*(ISNUMBER(_xlpm.rozsah)),_xlpm.indexy, IF(_xlpm.podminka, ROW(_xlpm.rozsah)-MIN(ROW(_xlpm.rozsah))+1),_xlpm.prvni, MIN(_xlpm.indexy),_xlpm.finalni, IF(_xlpm.prvni=1, 2, _xlpm.prvni),INDEX(_xlpm.rozsah, _xlpm.finalni))</f>
        <v>2100</v>
      </c>
      <c r="BA521" cm="1">
        <f t="array" aca="1" ref="BA521" ca="1">INDEX($J$3:$J$10001,MATCH(AZ521,$J$3:$J$10004,0)-1)</f>
        <v>2000</v>
      </c>
      <c r="BB521">
        <f t="shared" ca="1" si="135"/>
        <v>280</v>
      </c>
      <c r="BC521">
        <f t="shared" ca="1" si="135"/>
        <v>300</v>
      </c>
      <c r="BD521">
        <f t="shared" ca="1" si="134"/>
        <v>-20</v>
      </c>
      <c r="BE521">
        <f t="shared" ca="1" si="142"/>
        <v>299.64462600000002</v>
      </c>
      <c r="BF521">
        <f t="shared" ca="1" si="146"/>
        <v>298.97868063231226</v>
      </c>
      <c r="BG521">
        <f t="shared" ca="1" si="143"/>
        <v>281.02131936768774</v>
      </c>
      <c r="BH521" cm="1">
        <f t="array" aca="1" ref="BH521" ca="1">_xlfn.LET(_xlpm.rozsah, $J$3:$J$10001,_xlpm.podminka, (_xlpm.rozsah&gt;E521)*(ISNUMBER(_xlpm.rozsah)),_xlpm.indexy, IF(_xlpm.podminka, ROW(_xlpm.rozsah)-MIN(ROW(_xlpm.rozsah))+1),_xlpm.prvni, MIN(_xlpm.indexy),_xlpm.finalni, IF(_xlpm.prvni=1, 2, _xlpm.prvni),INDEX(_xlpm.rozsah, _xlpm.finalni))</f>
        <v>2100</v>
      </c>
      <c r="BI521" cm="1">
        <f t="array" aca="1" ref="BI521" ca="1">INDEX($J$3:$J$10001,MATCH(BH521,$J$3:$J$10004,0)-1)</f>
        <v>2000</v>
      </c>
      <c r="BJ521">
        <f t="shared" ca="1" si="136"/>
        <v>280</v>
      </c>
      <c r="BK521">
        <f t="shared" ca="1" si="136"/>
        <v>300</v>
      </c>
      <c r="BL521">
        <f t="shared" ca="1" si="147"/>
        <v>-20</v>
      </c>
      <c r="BM521">
        <f t="shared" ca="1" si="144"/>
        <v>298.97868063231226</v>
      </c>
    </row>
    <row r="522" spans="1:65" x14ac:dyDescent="0.25">
      <c r="A522" s="64">
        <v>519</v>
      </c>
      <c r="B522" s="64">
        <v>83</v>
      </c>
      <c r="C522" s="64">
        <v>73</v>
      </c>
      <c r="D522" s="18">
        <v>519</v>
      </c>
      <c r="E522" s="21">
        <f t="shared" ca="1" si="137"/>
        <v>1974.398206324593</v>
      </c>
      <c r="F522" s="22">
        <f t="shared" ca="1" si="138"/>
        <v>221.99028950128755</v>
      </c>
      <c r="G522" s="23">
        <v>519</v>
      </c>
      <c r="H522" s="24">
        <f t="shared" ca="1" si="139"/>
        <v>1971.1468259999999</v>
      </c>
      <c r="I522" s="25">
        <f t="shared" ca="1" si="140"/>
        <v>222.37005072319999</v>
      </c>
      <c r="J522" s="155"/>
      <c r="K522" s="155"/>
      <c r="L522" s="129">
        <f t="shared" si="145"/>
        <v>0</v>
      </c>
      <c r="AX522">
        <f t="shared" ca="1" si="133"/>
        <v>304.61650784</v>
      </c>
      <c r="AY522">
        <f t="shared" ca="1" si="141"/>
        <v>311.38349216</v>
      </c>
      <c r="AZ522" cm="1">
        <f t="array" aca="1" ref="AZ522" ca="1">_xlfn.LET(_xlpm.rozsah, $J$3:$J$10001,_xlpm.podminka, (_xlpm.rozsah&gt;H522)*(ISNUMBER(_xlpm.rozsah)),_xlpm.indexy, IF(_xlpm.podminka, ROW(_xlpm.rozsah)-MIN(ROW(_xlpm.rozsah))+1),_xlpm.prvni, MIN(_xlpm.indexy),_xlpm.finalni, IF(_xlpm.prvni=1, 2, _xlpm.prvni),INDEX(_xlpm.rozsah, _xlpm.finalni))</f>
        <v>2000</v>
      </c>
      <c r="BA522" cm="1">
        <f t="array" aca="1" ref="BA522" ca="1">INDEX($J$3:$J$10001,MATCH(AZ522,$J$3:$J$10004,0)-1)</f>
        <v>1900</v>
      </c>
      <c r="BB522">
        <f t="shared" ca="1" si="135"/>
        <v>300</v>
      </c>
      <c r="BC522">
        <f t="shared" ca="1" si="135"/>
        <v>316</v>
      </c>
      <c r="BD522">
        <f t="shared" ca="1" si="134"/>
        <v>-16</v>
      </c>
      <c r="BE522">
        <f t="shared" ca="1" si="142"/>
        <v>304.61650784</v>
      </c>
      <c r="BF522">
        <f t="shared" ca="1" si="146"/>
        <v>304.09628698806512</v>
      </c>
      <c r="BG522">
        <f t="shared" ca="1" si="143"/>
        <v>311.90371301193488</v>
      </c>
      <c r="BH522" cm="1">
        <f t="array" aca="1" ref="BH522" ca="1">_xlfn.LET(_xlpm.rozsah, $J$3:$J$10001,_xlpm.podminka, (_xlpm.rozsah&gt;E522)*(ISNUMBER(_xlpm.rozsah)),_xlpm.indexy, IF(_xlpm.podminka, ROW(_xlpm.rozsah)-MIN(ROW(_xlpm.rozsah))+1),_xlpm.prvni, MIN(_xlpm.indexy),_xlpm.finalni, IF(_xlpm.prvni=1, 2, _xlpm.prvni),INDEX(_xlpm.rozsah, _xlpm.finalni))</f>
        <v>2000</v>
      </c>
      <c r="BI522" cm="1">
        <f t="array" aca="1" ref="BI522" ca="1">INDEX($J$3:$J$10001,MATCH(BH522,$J$3:$J$10004,0)-1)</f>
        <v>1900</v>
      </c>
      <c r="BJ522">
        <f t="shared" ca="1" si="136"/>
        <v>300</v>
      </c>
      <c r="BK522">
        <f t="shared" ca="1" si="136"/>
        <v>316</v>
      </c>
      <c r="BL522">
        <f t="shared" ca="1" si="147"/>
        <v>-16</v>
      </c>
      <c r="BM522">
        <f t="shared" ca="1" si="144"/>
        <v>304.09628698806512</v>
      </c>
    </row>
    <row r="523" spans="1:65" x14ac:dyDescent="0.25">
      <c r="A523" s="64">
        <v>520</v>
      </c>
      <c r="B523" s="64">
        <v>79</v>
      </c>
      <c r="C523" s="64">
        <v>73</v>
      </c>
      <c r="D523" s="18">
        <v>520</v>
      </c>
      <c r="E523" s="21">
        <f t="shared" ca="1" si="137"/>
        <v>1912.9814252969018</v>
      </c>
      <c r="F523" s="22">
        <f t="shared" ca="1" si="138"/>
        <v>229.16376952532187</v>
      </c>
      <c r="G523" s="28">
        <v>520</v>
      </c>
      <c r="H523" s="24">
        <f t="shared" ca="1" si="139"/>
        <v>1909.8867379999999</v>
      </c>
      <c r="I523" s="25">
        <f t="shared" ca="1" si="140"/>
        <v>229.52522900160002</v>
      </c>
      <c r="J523" s="155"/>
      <c r="K523" s="155"/>
      <c r="L523" s="129">
        <f t="shared" si="145"/>
        <v>0</v>
      </c>
      <c r="AX523">
        <f t="shared" ca="1" si="133"/>
        <v>314.41812192000003</v>
      </c>
      <c r="AY523">
        <f t="shared" ca="1" si="141"/>
        <v>301.58187807999997</v>
      </c>
      <c r="AZ523" cm="1">
        <f t="array" aca="1" ref="AZ523" ca="1">_xlfn.LET(_xlpm.rozsah, $J$3:$J$10001,_xlpm.podminka, (_xlpm.rozsah&gt;H523)*(ISNUMBER(_xlpm.rozsah)),_xlpm.indexy, IF(_xlpm.podminka, ROW(_xlpm.rozsah)-MIN(ROW(_xlpm.rozsah))+1),_xlpm.prvni, MIN(_xlpm.indexy),_xlpm.finalni, IF(_xlpm.prvni=1, 2, _xlpm.prvni),INDEX(_xlpm.rozsah, _xlpm.finalni))</f>
        <v>2000</v>
      </c>
      <c r="BA523" cm="1">
        <f t="array" aca="1" ref="BA523" ca="1">INDEX($J$3:$J$10001,MATCH(AZ523,$J$3:$J$10004,0)-1)</f>
        <v>1900</v>
      </c>
      <c r="BB523">
        <f t="shared" ca="1" si="135"/>
        <v>300</v>
      </c>
      <c r="BC523">
        <f t="shared" ca="1" si="135"/>
        <v>316</v>
      </c>
      <c r="BD523">
        <f t="shared" ca="1" si="134"/>
        <v>-16</v>
      </c>
      <c r="BE523">
        <f t="shared" ca="1" si="142"/>
        <v>314.41812192000003</v>
      </c>
      <c r="BF523">
        <f t="shared" ca="1" si="146"/>
        <v>313.92297195249574</v>
      </c>
      <c r="BG523">
        <f t="shared" ca="1" si="143"/>
        <v>302.07702804750426</v>
      </c>
      <c r="BH523" cm="1">
        <f t="array" aca="1" ref="BH523" ca="1">_xlfn.LET(_xlpm.rozsah, $J$3:$J$10001,_xlpm.podminka, (_xlpm.rozsah&gt;E523)*(ISNUMBER(_xlpm.rozsah)),_xlpm.indexy, IF(_xlpm.podminka, ROW(_xlpm.rozsah)-MIN(ROW(_xlpm.rozsah))+1),_xlpm.prvni, MIN(_xlpm.indexy),_xlpm.finalni, IF(_xlpm.prvni=1, 2, _xlpm.prvni),INDEX(_xlpm.rozsah, _xlpm.finalni))</f>
        <v>2000</v>
      </c>
      <c r="BI523" cm="1">
        <f t="array" aca="1" ref="BI523" ca="1">INDEX($J$3:$J$10001,MATCH(BH523,$J$3:$J$10004,0)-1)</f>
        <v>1900</v>
      </c>
      <c r="BJ523">
        <f t="shared" ca="1" si="136"/>
        <v>300</v>
      </c>
      <c r="BK523">
        <f t="shared" ca="1" si="136"/>
        <v>316</v>
      </c>
      <c r="BL523">
        <f t="shared" ca="1" si="147"/>
        <v>-16</v>
      </c>
      <c r="BM523">
        <f t="shared" ca="1" si="144"/>
        <v>313.92297195249574</v>
      </c>
    </row>
    <row r="524" spans="1:65" x14ac:dyDescent="0.25">
      <c r="A524" s="64">
        <v>521</v>
      </c>
      <c r="B524" s="64">
        <v>78</v>
      </c>
      <c r="C524" s="64">
        <v>73</v>
      </c>
      <c r="D524" s="18">
        <v>521</v>
      </c>
      <c r="E524" s="21">
        <f t="shared" ca="1" si="137"/>
        <v>1897.6272300399792</v>
      </c>
      <c r="F524" s="22">
        <f t="shared" ca="1" si="138"/>
        <v>230.97446075203857</v>
      </c>
      <c r="G524" s="23">
        <v>521</v>
      </c>
      <c r="H524" s="24">
        <f t="shared" ca="1" si="139"/>
        <v>1894.5717159999999</v>
      </c>
      <c r="I524" s="25">
        <f t="shared" ca="1" si="140"/>
        <v>231.35365004440001</v>
      </c>
      <c r="J524" s="155"/>
      <c r="K524" s="155"/>
      <c r="L524" s="129">
        <f t="shared" si="145"/>
        <v>0</v>
      </c>
      <c r="AX524">
        <f t="shared" ca="1" si="133"/>
        <v>316.92280828000003</v>
      </c>
      <c r="AY524">
        <f t="shared" ca="1" si="141"/>
        <v>332.07719171999997</v>
      </c>
      <c r="AZ524" cm="1">
        <f t="array" aca="1" ref="AZ524" ca="1">_xlfn.LET(_xlpm.rozsah, $J$3:$J$10001,_xlpm.podminka, (_xlpm.rozsah&gt;H524)*(ISNUMBER(_xlpm.rozsah)),_xlpm.indexy, IF(_xlpm.podminka, ROW(_xlpm.rozsah)-MIN(ROW(_xlpm.rozsah))+1),_xlpm.prvni, MIN(_xlpm.indexy),_xlpm.finalni, IF(_xlpm.prvni=1, 2, _xlpm.prvni),INDEX(_xlpm.rozsah, _xlpm.finalni))</f>
        <v>1900</v>
      </c>
      <c r="BA524" cm="1">
        <f t="array" aca="1" ref="BA524" ca="1">INDEX($J$3:$J$10001,MATCH(AZ524,$J$3:$J$10004,0)-1)</f>
        <v>1800</v>
      </c>
      <c r="BB524">
        <f t="shared" ca="1" si="135"/>
        <v>316</v>
      </c>
      <c r="BC524">
        <f t="shared" ca="1" si="135"/>
        <v>333</v>
      </c>
      <c r="BD524">
        <f t="shared" ca="1" si="134"/>
        <v>-17</v>
      </c>
      <c r="BE524">
        <f t="shared" ca="1" si="142"/>
        <v>316.92280828000003</v>
      </c>
      <c r="BF524">
        <f t="shared" ca="1" si="146"/>
        <v>316.40337089320354</v>
      </c>
      <c r="BG524">
        <f t="shared" ca="1" si="143"/>
        <v>332.59662910679646</v>
      </c>
      <c r="BH524" cm="1">
        <f t="array" aca="1" ref="BH524" ca="1">_xlfn.LET(_xlpm.rozsah, $J$3:$J$10001,_xlpm.podminka, (_xlpm.rozsah&gt;E524)*(ISNUMBER(_xlpm.rozsah)),_xlpm.indexy, IF(_xlpm.podminka, ROW(_xlpm.rozsah)-MIN(ROW(_xlpm.rozsah))+1),_xlpm.prvni, MIN(_xlpm.indexy),_xlpm.finalni, IF(_xlpm.prvni=1, 2, _xlpm.prvni),INDEX(_xlpm.rozsah, _xlpm.finalni))</f>
        <v>1900</v>
      </c>
      <c r="BI524" cm="1">
        <f t="array" aca="1" ref="BI524" ca="1">INDEX($J$3:$J$10001,MATCH(BH524,$J$3:$J$10004,0)-1)</f>
        <v>1800</v>
      </c>
      <c r="BJ524">
        <f t="shared" ca="1" si="136"/>
        <v>316</v>
      </c>
      <c r="BK524">
        <f t="shared" ca="1" si="136"/>
        <v>333</v>
      </c>
      <c r="BL524">
        <f t="shared" ca="1" si="147"/>
        <v>-17</v>
      </c>
      <c r="BM524">
        <f t="shared" ca="1" si="144"/>
        <v>316.40337089320354</v>
      </c>
    </row>
    <row r="525" spans="1:65" x14ac:dyDescent="0.25">
      <c r="A525" s="64">
        <v>522</v>
      </c>
      <c r="B525" s="64">
        <v>81</v>
      </c>
      <c r="C525" s="64">
        <v>73</v>
      </c>
      <c r="D525" s="18">
        <v>522</v>
      </c>
      <c r="E525" s="21">
        <f t="shared" ca="1" si="137"/>
        <v>1943.6898158107474</v>
      </c>
      <c r="F525" s="22">
        <f t="shared" ca="1" si="138"/>
        <v>225.57702951330469</v>
      </c>
      <c r="G525" s="28">
        <v>522</v>
      </c>
      <c r="H525" s="24">
        <f t="shared" ca="1" si="139"/>
        <v>1940.5167819999999</v>
      </c>
      <c r="I525" s="25">
        <f t="shared" ca="1" si="140"/>
        <v>225.94763986240002</v>
      </c>
      <c r="J525" s="155"/>
      <c r="K525" s="155"/>
      <c r="L525" s="129">
        <f t="shared" si="145"/>
        <v>0</v>
      </c>
      <c r="AX525">
        <f t="shared" ca="1" si="133"/>
        <v>309.51731488000001</v>
      </c>
      <c r="AY525">
        <f t="shared" ca="1" si="141"/>
        <v>306.48268511999999</v>
      </c>
      <c r="AZ525" cm="1">
        <f t="array" aca="1" ref="AZ525" ca="1">_xlfn.LET(_xlpm.rozsah, $J$3:$J$10001,_xlpm.podminka, (_xlpm.rozsah&gt;H525)*(ISNUMBER(_xlpm.rozsah)),_xlpm.indexy, IF(_xlpm.podminka, ROW(_xlpm.rozsah)-MIN(ROW(_xlpm.rozsah))+1),_xlpm.prvni, MIN(_xlpm.indexy),_xlpm.finalni, IF(_xlpm.prvni=1, 2, _xlpm.prvni),INDEX(_xlpm.rozsah, _xlpm.finalni))</f>
        <v>2000</v>
      </c>
      <c r="BA525" cm="1">
        <f t="array" aca="1" ref="BA525" ca="1">INDEX($J$3:$J$10001,MATCH(AZ525,$J$3:$J$10004,0)-1)</f>
        <v>1900</v>
      </c>
      <c r="BB525">
        <f t="shared" ca="1" si="135"/>
        <v>300</v>
      </c>
      <c r="BC525">
        <f t="shared" ca="1" si="135"/>
        <v>316</v>
      </c>
      <c r="BD525">
        <f t="shared" ca="1" si="134"/>
        <v>-16</v>
      </c>
      <c r="BE525">
        <f t="shared" ca="1" si="142"/>
        <v>309.51731488000001</v>
      </c>
      <c r="BF525">
        <f t="shared" ca="1" si="146"/>
        <v>309.0096294702804</v>
      </c>
      <c r="BG525">
        <f t="shared" ca="1" si="143"/>
        <v>306.9903705297196</v>
      </c>
      <c r="BH525" cm="1">
        <f t="array" aca="1" ref="BH525" ca="1">_xlfn.LET(_xlpm.rozsah, $J$3:$J$10001,_xlpm.podminka, (_xlpm.rozsah&gt;E525)*(ISNUMBER(_xlpm.rozsah)),_xlpm.indexy, IF(_xlpm.podminka, ROW(_xlpm.rozsah)-MIN(ROW(_xlpm.rozsah))+1),_xlpm.prvni, MIN(_xlpm.indexy),_xlpm.finalni, IF(_xlpm.prvni=1, 2, _xlpm.prvni),INDEX(_xlpm.rozsah, _xlpm.finalni))</f>
        <v>2000</v>
      </c>
      <c r="BI525" cm="1">
        <f t="array" aca="1" ref="BI525" ca="1">INDEX($J$3:$J$10001,MATCH(BH525,$J$3:$J$10004,0)-1)</f>
        <v>1900</v>
      </c>
      <c r="BJ525">
        <f t="shared" ca="1" si="136"/>
        <v>300</v>
      </c>
      <c r="BK525">
        <f t="shared" ca="1" si="136"/>
        <v>316</v>
      </c>
      <c r="BL525">
        <f t="shared" ca="1" si="147"/>
        <v>-16</v>
      </c>
      <c r="BM525">
        <f t="shared" ca="1" si="144"/>
        <v>309.0096294702804</v>
      </c>
    </row>
    <row r="526" spans="1:65" x14ac:dyDescent="0.25">
      <c r="A526" s="64">
        <v>523</v>
      </c>
      <c r="B526" s="64">
        <v>82</v>
      </c>
      <c r="C526" s="64">
        <v>72</v>
      </c>
      <c r="D526" s="18">
        <v>523</v>
      </c>
      <c r="E526" s="21">
        <f t="shared" ca="1" si="137"/>
        <v>1959.0440110676702</v>
      </c>
      <c r="F526" s="22">
        <f t="shared" ca="1" si="138"/>
        <v>220.7181299250044</v>
      </c>
      <c r="G526" s="23">
        <v>523</v>
      </c>
      <c r="H526" s="24">
        <f t="shared" ca="1" si="139"/>
        <v>1955.8318039999999</v>
      </c>
      <c r="I526" s="25">
        <f t="shared" ca="1" si="140"/>
        <v>221.08817617920002</v>
      </c>
      <c r="J526" s="155"/>
      <c r="K526" s="155"/>
      <c r="L526" s="129">
        <f t="shared" si="145"/>
        <v>0</v>
      </c>
      <c r="AX526">
        <f t="shared" ca="1" si="133"/>
        <v>307.06691136000001</v>
      </c>
      <c r="AY526">
        <f t="shared" ca="1" si="141"/>
        <v>308.93308863999999</v>
      </c>
      <c r="AZ526" cm="1">
        <f t="array" aca="1" ref="AZ526" ca="1">_xlfn.LET(_xlpm.rozsah, $J$3:$J$10001,_xlpm.podminka, (_xlpm.rozsah&gt;H526)*(ISNUMBER(_xlpm.rozsah)),_xlpm.indexy, IF(_xlpm.podminka, ROW(_xlpm.rozsah)-MIN(ROW(_xlpm.rozsah))+1),_xlpm.prvni, MIN(_xlpm.indexy),_xlpm.finalni, IF(_xlpm.prvni=1, 2, _xlpm.prvni),INDEX(_xlpm.rozsah, _xlpm.finalni))</f>
        <v>2000</v>
      </c>
      <c r="BA526" cm="1">
        <f t="array" aca="1" ref="BA526" ca="1">INDEX($J$3:$J$10001,MATCH(AZ526,$J$3:$J$10004,0)-1)</f>
        <v>1900</v>
      </c>
      <c r="BB526">
        <f t="shared" ca="1" si="135"/>
        <v>300</v>
      </c>
      <c r="BC526">
        <f t="shared" ca="1" si="135"/>
        <v>316</v>
      </c>
      <c r="BD526">
        <f t="shared" ca="1" si="134"/>
        <v>-16</v>
      </c>
      <c r="BE526">
        <f t="shared" ca="1" si="142"/>
        <v>307.06691136000001</v>
      </c>
      <c r="BF526">
        <f t="shared" ca="1" si="146"/>
        <v>306.55295822917276</v>
      </c>
      <c r="BG526">
        <f t="shared" ca="1" si="143"/>
        <v>309.44704177082724</v>
      </c>
      <c r="BH526" cm="1">
        <f t="array" aca="1" ref="BH526" ca="1">_xlfn.LET(_xlpm.rozsah, $J$3:$J$10001,_xlpm.podminka, (_xlpm.rozsah&gt;E526)*(ISNUMBER(_xlpm.rozsah)),_xlpm.indexy, IF(_xlpm.podminka, ROW(_xlpm.rozsah)-MIN(ROW(_xlpm.rozsah))+1),_xlpm.prvni, MIN(_xlpm.indexy),_xlpm.finalni, IF(_xlpm.prvni=1, 2, _xlpm.prvni),INDEX(_xlpm.rozsah, _xlpm.finalni))</f>
        <v>2000</v>
      </c>
      <c r="BI526" cm="1">
        <f t="array" aca="1" ref="BI526" ca="1">INDEX($J$3:$J$10001,MATCH(BH526,$J$3:$J$10004,0)-1)</f>
        <v>1900</v>
      </c>
      <c r="BJ526">
        <f t="shared" ca="1" si="136"/>
        <v>300</v>
      </c>
      <c r="BK526">
        <f t="shared" ca="1" si="136"/>
        <v>316</v>
      </c>
      <c r="BL526">
        <f t="shared" ca="1" si="147"/>
        <v>-16</v>
      </c>
      <c r="BM526">
        <f t="shared" ca="1" si="144"/>
        <v>306.55295822917276</v>
      </c>
    </row>
    <row r="527" spans="1:65" x14ac:dyDescent="0.25">
      <c r="A527" s="64">
        <v>524</v>
      </c>
      <c r="B527" s="64">
        <v>94</v>
      </c>
      <c r="C527" s="64">
        <v>56</v>
      </c>
      <c r="D527" s="18">
        <v>524</v>
      </c>
      <c r="E527" s="21">
        <f t="shared" ca="1" si="137"/>
        <v>2143.2943541507439</v>
      </c>
      <c r="F527" s="22">
        <f t="shared" ca="1" si="138"/>
        <v>148.31430658645419</v>
      </c>
      <c r="G527" s="28">
        <v>524</v>
      </c>
      <c r="H527" s="24">
        <f t="shared" ca="1" si="139"/>
        <v>2139.6120679999999</v>
      </c>
      <c r="I527" s="25">
        <f t="shared" ca="1" si="140"/>
        <v>149.036034672</v>
      </c>
      <c r="J527" s="155"/>
      <c r="K527" s="155"/>
      <c r="L527" s="129">
        <f t="shared" si="145"/>
        <v>0</v>
      </c>
      <c r="AX527">
        <f t="shared" ca="1" si="133"/>
        <v>266.13577620000001</v>
      </c>
      <c r="AY527">
        <f t="shared" ca="1" si="141"/>
        <v>258.86422379999999</v>
      </c>
      <c r="AZ527" cm="1">
        <f t="array" aca="1" ref="AZ527" ca="1">_xlfn.LET(_xlpm.rozsah, $J$3:$J$10001,_xlpm.podminka, (_xlpm.rozsah&gt;H527)*(ISNUMBER(_xlpm.rozsah)),_xlpm.indexy, IF(_xlpm.podminka, ROW(_xlpm.rozsah)-MIN(ROW(_xlpm.rozsah))+1),_xlpm.prvni, MIN(_xlpm.indexy),_xlpm.finalni, IF(_xlpm.prvni=1, 2, _xlpm.prvni),INDEX(_xlpm.rozsah, _xlpm.finalni))</f>
        <v>2200</v>
      </c>
      <c r="BA527" cm="1">
        <f t="array" aca="1" ref="BA527" ca="1">INDEX($J$3:$J$10001,MATCH(AZ527,$J$3:$J$10004,0)-1)</f>
        <v>2100</v>
      </c>
      <c r="BB527">
        <f t="shared" ca="1" si="135"/>
        <v>245</v>
      </c>
      <c r="BC527">
        <f t="shared" ca="1" si="135"/>
        <v>280</v>
      </c>
      <c r="BD527">
        <f t="shared" ca="1" si="134"/>
        <v>-35</v>
      </c>
      <c r="BE527">
        <f t="shared" ca="1" si="142"/>
        <v>266.13577620000001</v>
      </c>
      <c r="BF527">
        <f t="shared" ca="1" si="146"/>
        <v>264.84697604723965</v>
      </c>
      <c r="BG527">
        <f t="shared" ca="1" si="143"/>
        <v>260.15302395276035</v>
      </c>
      <c r="BH527" cm="1">
        <f t="array" aca="1" ref="BH527" ca="1">_xlfn.LET(_xlpm.rozsah, $J$3:$J$10001,_xlpm.podminka, (_xlpm.rozsah&gt;E527)*(ISNUMBER(_xlpm.rozsah)),_xlpm.indexy, IF(_xlpm.podminka, ROW(_xlpm.rozsah)-MIN(ROW(_xlpm.rozsah))+1),_xlpm.prvni, MIN(_xlpm.indexy),_xlpm.finalni, IF(_xlpm.prvni=1, 2, _xlpm.prvni),INDEX(_xlpm.rozsah, _xlpm.finalni))</f>
        <v>2200</v>
      </c>
      <c r="BI527" cm="1">
        <f t="array" aca="1" ref="BI527" ca="1">INDEX($J$3:$J$10001,MATCH(BH527,$J$3:$J$10004,0)-1)</f>
        <v>2100</v>
      </c>
      <c r="BJ527">
        <f t="shared" ca="1" si="136"/>
        <v>245</v>
      </c>
      <c r="BK527">
        <f t="shared" ca="1" si="136"/>
        <v>280</v>
      </c>
      <c r="BL527">
        <f t="shared" ca="1" si="147"/>
        <v>-35</v>
      </c>
      <c r="BM527">
        <f t="shared" ca="1" si="144"/>
        <v>264.84697604723965</v>
      </c>
    </row>
    <row r="528" spans="1:65" x14ac:dyDescent="0.25">
      <c r="A528" s="64">
        <v>525</v>
      </c>
      <c r="B528" s="64">
        <v>66</v>
      </c>
      <c r="C528" s="64">
        <v>48</v>
      </c>
      <c r="D528" s="18">
        <v>525</v>
      </c>
      <c r="E528" s="21">
        <f t="shared" ca="1" si="137"/>
        <v>1713.3768869569053</v>
      </c>
      <c r="F528" s="22">
        <f t="shared" ca="1" si="138"/>
        <v>166.9084460243165</v>
      </c>
      <c r="G528" s="23">
        <v>525</v>
      </c>
      <c r="H528" s="24">
        <f t="shared" ca="1" si="139"/>
        <v>1710.7914519999999</v>
      </c>
      <c r="I528" s="25">
        <f t="shared" ca="1" si="140"/>
        <v>167.11941751680001</v>
      </c>
      <c r="J528" s="155"/>
      <c r="K528" s="155"/>
      <c r="L528" s="129">
        <f t="shared" si="145"/>
        <v>0</v>
      </c>
      <c r="AX528">
        <f t="shared" ca="1" si="133"/>
        <v>348.16545316000003</v>
      </c>
      <c r="AY528">
        <f t="shared" ca="1" si="141"/>
        <v>334.83454683999997</v>
      </c>
      <c r="AZ528" cm="1">
        <f t="array" aca="1" ref="AZ528" ca="1">_xlfn.LET(_xlpm.rozsah, $J$3:$J$10001,_xlpm.podminka, (_xlpm.rozsah&gt;H528)*(ISNUMBER(_xlpm.rozsah)),_xlpm.indexy, IF(_xlpm.podminka, ROW(_xlpm.rozsah)-MIN(ROW(_xlpm.rozsah))+1),_xlpm.prvni, MIN(_xlpm.indexy),_xlpm.finalni, IF(_xlpm.prvni=1, 2, _xlpm.prvni),INDEX(_xlpm.rozsah, _xlpm.finalni))</f>
        <v>1800</v>
      </c>
      <c r="BA528" cm="1">
        <f t="array" aca="1" ref="BA528" ca="1">INDEX($J$3:$J$10001,MATCH(AZ528,$J$3:$J$10004,0)-1)</f>
        <v>1700</v>
      </c>
      <c r="BB528">
        <f t="shared" ca="1" si="135"/>
        <v>333</v>
      </c>
      <c r="BC528">
        <f t="shared" ca="1" si="135"/>
        <v>350</v>
      </c>
      <c r="BD528">
        <f t="shared" ca="1" si="134"/>
        <v>-17</v>
      </c>
      <c r="BE528">
        <f t="shared" ca="1" si="142"/>
        <v>348.16545316000003</v>
      </c>
      <c r="BF528">
        <f t="shared" ca="1" si="146"/>
        <v>347.7259292173261</v>
      </c>
      <c r="BG528">
        <f t="shared" ca="1" si="143"/>
        <v>335.2740707826739</v>
      </c>
      <c r="BH528" cm="1">
        <f t="array" aca="1" ref="BH528" ca="1">_xlfn.LET(_xlpm.rozsah, $J$3:$J$10001,_xlpm.podminka, (_xlpm.rozsah&gt;E528)*(ISNUMBER(_xlpm.rozsah)),_xlpm.indexy, IF(_xlpm.podminka, ROW(_xlpm.rozsah)-MIN(ROW(_xlpm.rozsah))+1),_xlpm.prvni, MIN(_xlpm.indexy),_xlpm.finalni, IF(_xlpm.prvni=1, 2, _xlpm.prvni),INDEX(_xlpm.rozsah, _xlpm.finalni))</f>
        <v>1800</v>
      </c>
      <c r="BI528" cm="1">
        <f t="array" aca="1" ref="BI528" ca="1">INDEX($J$3:$J$10001,MATCH(BH528,$J$3:$J$10004,0)-1)</f>
        <v>1700</v>
      </c>
      <c r="BJ528">
        <f t="shared" ca="1" si="136"/>
        <v>333</v>
      </c>
      <c r="BK528">
        <f t="shared" ca="1" si="136"/>
        <v>350</v>
      </c>
      <c r="BL528">
        <f t="shared" ca="1" si="147"/>
        <v>-17</v>
      </c>
      <c r="BM528">
        <f t="shared" ca="1" si="144"/>
        <v>347.7259292173261</v>
      </c>
    </row>
    <row r="529" spans="1:65" x14ac:dyDescent="0.25">
      <c r="A529" s="64">
        <v>526</v>
      </c>
      <c r="B529" s="64">
        <v>35</v>
      </c>
      <c r="C529" s="64">
        <v>71</v>
      </c>
      <c r="D529" s="18">
        <v>526</v>
      </c>
      <c r="E529" s="21">
        <f t="shared" ca="1" si="137"/>
        <v>1237.3968339922983</v>
      </c>
      <c r="F529" s="22">
        <f t="shared" ca="1" si="138"/>
        <v>235.16552564035956</v>
      </c>
      <c r="G529" s="28">
        <v>526</v>
      </c>
      <c r="H529" s="24">
        <f t="shared" ca="1" si="139"/>
        <v>1236.02577</v>
      </c>
      <c r="I529" s="25">
        <f t="shared" ca="1" si="140"/>
        <v>234.87348900999999</v>
      </c>
      <c r="J529" s="155"/>
      <c r="K529" s="155"/>
      <c r="L529" s="129">
        <f t="shared" si="145"/>
        <v>0</v>
      </c>
      <c r="AX529">
        <f t="shared" ca="1" si="133"/>
        <v>330.80773099999999</v>
      </c>
      <c r="AY529">
        <f t="shared" ca="1" si="141"/>
        <v>330.80773099999999</v>
      </c>
      <c r="AZ529" cm="1">
        <f t="array" aca="1" ref="AZ529" ca="1">_xlfn.LET(_xlpm.rozsah, $J$3:$J$10001,_xlpm.podminka, (_xlpm.rozsah&gt;H529)*(ISNUMBER(_xlpm.rozsah)),_xlpm.indexy, IF(_xlpm.podminka, ROW(_xlpm.rozsah)-MIN(ROW(_xlpm.rozsah))+1),_xlpm.prvni, MIN(_xlpm.indexy),_xlpm.finalni, IF(_xlpm.prvni=1, 2, _xlpm.prvni),INDEX(_xlpm.rozsah, _xlpm.finalni))</f>
        <v>1300</v>
      </c>
      <c r="BA529" cm="1">
        <f t="array" aca="1" ref="BA529" ca="1">INDEX($J$3:$J$10001,MATCH(AZ529,$J$3:$J$10004,0)-1)</f>
        <v>1200</v>
      </c>
      <c r="BB529">
        <f t="shared" ca="1" si="135"/>
        <v>350</v>
      </c>
      <c r="BC529">
        <f t="shared" ca="1" si="135"/>
        <v>320</v>
      </c>
      <c r="BD529">
        <f t="shared" ca="1" si="134"/>
        <v>30</v>
      </c>
      <c r="BE529">
        <f t="shared" ca="1" si="142"/>
        <v>339.19226900000001</v>
      </c>
      <c r="BF529">
        <f t="shared" ca="1" si="146"/>
        <v>331.21905019768951</v>
      </c>
      <c r="BG529">
        <f t="shared" ca="1" si="143"/>
        <v>331.21905019768951</v>
      </c>
      <c r="BH529" cm="1">
        <f t="array" aca="1" ref="BH529" ca="1">_xlfn.LET(_xlpm.rozsah, $J$3:$J$10001,_xlpm.podminka, (_xlpm.rozsah&gt;E529)*(ISNUMBER(_xlpm.rozsah)),_xlpm.indexy, IF(_xlpm.podminka, ROW(_xlpm.rozsah)-MIN(ROW(_xlpm.rozsah))+1),_xlpm.prvni, MIN(_xlpm.indexy),_xlpm.finalni, IF(_xlpm.prvni=1, 2, _xlpm.prvni),INDEX(_xlpm.rozsah, _xlpm.finalni))</f>
        <v>1300</v>
      </c>
      <c r="BI529" cm="1">
        <f t="array" aca="1" ref="BI529" ca="1">INDEX($J$3:$J$10001,MATCH(BH529,$J$3:$J$10004,0)-1)</f>
        <v>1200</v>
      </c>
      <c r="BJ529">
        <f t="shared" ca="1" si="136"/>
        <v>350</v>
      </c>
      <c r="BK529">
        <f t="shared" ca="1" si="136"/>
        <v>320</v>
      </c>
      <c r="BL529">
        <f t="shared" ca="1" si="147"/>
        <v>30</v>
      </c>
      <c r="BM529">
        <f t="shared" ca="1" si="144"/>
        <v>338.78094980231049</v>
      </c>
    </row>
    <row r="530" spans="1:65" x14ac:dyDescent="0.25">
      <c r="A530" s="64">
        <v>527</v>
      </c>
      <c r="B530" s="64">
        <v>51</v>
      </c>
      <c r="C530" s="64">
        <v>44</v>
      </c>
      <c r="D530" s="18">
        <v>527</v>
      </c>
      <c r="E530" s="21">
        <f t="shared" ca="1" si="137"/>
        <v>1483.0639581030632</v>
      </c>
      <c r="F530" s="22">
        <f t="shared" ca="1" si="138"/>
        <v>158.4</v>
      </c>
      <c r="G530" s="23">
        <v>527</v>
      </c>
      <c r="H530" s="24">
        <f t="shared" ca="1" si="139"/>
        <v>1481.066122</v>
      </c>
      <c r="I530" s="25">
        <f t="shared" ca="1" si="140"/>
        <v>158.4</v>
      </c>
      <c r="J530" s="155"/>
      <c r="K530" s="155"/>
      <c r="L530" s="129">
        <f t="shared" si="145"/>
        <v>0</v>
      </c>
      <c r="AX530">
        <f t="shared" ca="1" si="133"/>
        <v>360</v>
      </c>
      <c r="AY530">
        <f t="shared" ca="1" si="141"/>
        <v>360</v>
      </c>
      <c r="AZ530" cm="1">
        <f t="array" aca="1" ref="AZ530" ca="1">_xlfn.LET(_xlpm.rozsah, $J$3:$J$10001,_xlpm.podminka, (_xlpm.rozsah&gt;H530)*(ISNUMBER(_xlpm.rozsah)),_xlpm.indexy, IF(_xlpm.podminka, ROW(_xlpm.rozsah)-MIN(ROW(_xlpm.rozsah))+1),_xlpm.prvni, MIN(_xlpm.indexy),_xlpm.finalni, IF(_xlpm.prvni=1, 2, _xlpm.prvni),INDEX(_xlpm.rozsah, _xlpm.finalni))</f>
        <v>1500</v>
      </c>
      <c r="BA530" cm="1">
        <f t="array" aca="1" ref="BA530" ca="1">INDEX($J$3:$J$10001,MATCH(AZ530,$J$3:$J$10004,0)-1)</f>
        <v>1400</v>
      </c>
      <c r="BB530">
        <f t="shared" ca="1" si="135"/>
        <v>360</v>
      </c>
      <c r="BC530">
        <f t="shared" ca="1" si="135"/>
        <v>360</v>
      </c>
      <c r="BD530">
        <f t="shared" ca="1" si="134"/>
        <v>0</v>
      </c>
      <c r="BE530">
        <f t="shared" ca="1" si="142"/>
        <v>360</v>
      </c>
      <c r="BF530">
        <f t="shared" ca="1" si="146"/>
        <v>360</v>
      </c>
      <c r="BG530">
        <f t="shared" ca="1" si="143"/>
        <v>360</v>
      </c>
      <c r="BH530" cm="1">
        <f t="array" aca="1" ref="BH530" ca="1">_xlfn.LET(_xlpm.rozsah, $J$3:$J$10001,_xlpm.podminka, (_xlpm.rozsah&gt;E530)*(ISNUMBER(_xlpm.rozsah)),_xlpm.indexy, IF(_xlpm.podminka, ROW(_xlpm.rozsah)-MIN(ROW(_xlpm.rozsah))+1),_xlpm.prvni, MIN(_xlpm.indexy),_xlpm.finalni, IF(_xlpm.prvni=1, 2, _xlpm.prvni),INDEX(_xlpm.rozsah, _xlpm.finalni))</f>
        <v>1500</v>
      </c>
      <c r="BI530" cm="1">
        <f t="array" aca="1" ref="BI530" ca="1">INDEX($J$3:$J$10001,MATCH(BH530,$J$3:$J$10004,0)-1)</f>
        <v>1400</v>
      </c>
      <c r="BJ530">
        <f t="shared" ca="1" si="136"/>
        <v>360</v>
      </c>
      <c r="BK530">
        <f t="shared" ca="1" si="136"/>
        <v>360</v>
      </c>
      <c r="BL530">
        <f t="shared" ca="1" si="147"/>
        <v>0</v>
      </c>
      <c r="BM530">
        <f t="shared" ca="1" si="144"/>
        <v>360</v>
      </c>
    </row>
    <row r="531" spans="1:65" x14ac:dyDescent="0.25">
      <c r="A531" s="64">
        <v>528</v>
      </c>
      <c r="B531" s="64">
        <v>60</v>
      </c>
      <c r="C531" s="64">
        <v>23</v>
      </c>
      <c r="D531" s="18">
        <v>528</v>
      </c>
      <c r="E531" s="21">
        <f t="shared" ca="1" si="137"/>
        <v>1621.2517154153684</v>
      </c>
      <c r="F531" s="22">
        <f t="shared" ca="1" si="138"/>
        <v>81.948968436357205</v>
      </c>
      <c r="G531" s="28">
        <v>528</v>
      </c>
      <c r="H531" s="24">
        <f t="shared" ca="1" si="139"/>
        <v>1618.9013199999999</v>
      </c>
      <c r="I531" s="25">
        <f t="shared" ca="1" si="140"/>
        <v>81.992215712000004</v>
      </c>
      <c r="J531" s="155"/>
      <c r="K531" s="155"/>
      <c r="L531" s="129">
        <f t="shared" si="145"/>
        <v>0</v>
      </c>
      <c r="AX531">
        <f t="shared" ca="1" si="133"/>
        <v>356.48789440000002</v>
      </c>
      <c r="AY531">
        <f t="shared" ca="1" si="141"/>
        <v>351.51210559999998</v>
      </c>
      <c r="AZ531" cm="1">
        <f t="array" aca="1" ref="AZ531" ca="1">_xlfn.LET(_xlpm.rozsah, $J$3:$J$10001,_xlpm.podminka, (_xlpm.rozsah&gt;H531)*(ISNUMBER(_xlpm.rozsah)),_xlpm.indexy, IF(_xlpm.podminka, ROW(_xlpm.rozsah)-MIN(ROW(_xlpm.rozsah))+1),_xlpm.prvni, MIN(_xlpm.indexy),_xlpm.finalni, IF(_xlpm.prvni=1, 2, _xlpm.prvni),INDEX(_xlpm.rozsah, _xlpm.finalni))</f>
        <v>1700</v>
      </c>
      <c r="BA531" cm="1">
        <f t="array" aca="1" ref="BA531" ca="1">INDEX($J$3:$J$10001,MATCH(AZ531,$J$3:$J$10004,0)-1)</f>
        <v>1600</v>
      </c>
      <c r="BB531">
        <f t="shared" ca="1" si="135"/>
        <v>350</v>
      </c>
      <c r="BC531">
        <f t="shared" ca="1" si="135"/>
        <v>358</v>
      </c>
      <c r="BD531">
        <f t="shared" ca="1" si="134"/>
        <v>-8</v>
      </c>
      <c r="BE531">
        <f t="shared" ca="1" si="142"/>
        <v>356.48789440000002</v>
      </c>
      <c r="BF531">
        <f t="shared" ca="1" si="146"/>
        <v>356.2998627667705</v>
      </c>
      <c r="BG531">
        <f t="shared" ca="1" si="143"/>
        <v>351.7001372332295</v>
      </c>
      <c r="BH531" cm="1">
        <f t="array" aca="1" ref="BH531" ca="1">_xlfn.LET(_xlpm.rozsah, $J$3:$J$10001,_xlpm.podminka, (_xlpm.rozsah&gt;E531)*(ISNUMBER(_xlpm.rozsah)),_xlpm.indexy, IF(_xlpm.podminka, ROW(_xlpm.rozsah)-MIN(ROW(_xlpm.rozsah))+1),_xlpm.prvni, MIN(_xlpm.indexy),_xlpm.finalni, IF(_xlpm.prvni=1, 2, _xlpm.prvni),INDEX(_xlpm.rozsah, _xlpm.finalni))</f>
        <v>1700</v>
      </c>
      <c r="BI531" cm="1">
        <f t="array" aca="1" ref="BI531" ca="1">INDEX($J$3:$J$10001,MATCH(BH531,$J$3:$J$10004,0)-1)</f>
        <v>1600</v>
      </c>
      <c r="BJ531">
        <f t="shared" ca="1" si="136"/>
        <v>350</v>
      </c>
      <c r="BK531">
        <f t="shared" ca="1" si="136"/>
        <v>358</v>
      </c>
      <c r="BL531">
        <f t="shared" ca="1" si="147"/>
        <v>-8</v>
      </c>
      <c r="BM531">
        <f t="shared" ca="1" si="144"/>
        <v>356.2998627667705</v>
      </c>
    </row>
    <row r="532" spans="1:65" x14ac:dyDescent="0.25">
      <c r="A532" s="64">
        <v>529</v>
      </c>
      <c r="B532" s="64">
        <v>64</v>
      </c>
      <c r="C532" s="64">
        <v>10</v>
      </c>
      <c r="D532" s="18">
        <v>529</v>
      </c>
      <c r="E532" s="21">
        <f t="shared" ca="1" si="137"/>
        <v>1682.6684964430597</v>
      </c>
      <c r="F532" s="22">
        <f t="shared" ca="1" si="138"/>
        <v>35.138652028455525</v>
      </c>
      <c r="G532" s="23">
        <v>529</v>
      </c>
      <c r="H532" s="24">
        <f t="shared" ca="1" si="139"/>
        <v>1680.1614079999999</v>
      </c>
      <c r="I532" s="25">
        <f t="shared" ca="1" si="140"/>
        <v>35.158708736000001</v>
      </c>
      <c r="J532" s="155"/>
      <c r="K532" s="155"/>
      <c r="L532" s="129">
        <f t="shared" si="145"/>
        <v>0</v>
      </c>
      <c r="AX532">
        <f t="shared" ca="1" si="133"/>
        <v>351.58708736</v>
      </c>
      <c r="AY532">
        <f t="shared" ca="1" si="141"/>
        <v>356.41291264</v>
      </c>
      <c r="AZ532" cm="1">
        <f t="array" aca="1" ref="AZ532" ca="1">_xlfn.LET(_xlpm.rozsah, $J$3:$J$10001,_xlpm.podminka, (_xlpm.rozsah&gt;H532)*(ISNUMBER(_xlpm.rozsah)),_xlpm.indexy, IF(_xlpm.podminka, ROW(_xlpm.rozsah)-MIN(ROW(_xlpm.rozsah))+1),_xlpm.prvni, MIN(_xlpm.indexy),_xlpm.finalni, IF(_xlpm.prvni=1, 2, _xlpm.prvni),INDEX(_xlpm.rozsah, _xlpm.finalni))</f>
        <v>1700</v>
      </c>
      <c r="BA532" cm="1">
        <f t="array" aca="1" ref="BA532" ca="1">INDEX($J$3:$J$10001,MATCH(AZ532,$J$3:$J$10004,0)-1)</f>
        <v>1600</v>
      </c>
      <c r="BB532">
        <f t="shared" ca="1" si="135"/>
        <v>350</v>
      </c>
      <c r="BC532">
        <f t="shared" ca="1" si="135"/>
        <v>358</v>
      </c>
      <c r="BD532">
        <f t="shared" ca="1" si="134"/>
        <v>-8</v>
      </c>
      <c r="BE532">
        <f t="shared" ca="1" si="142"/>
        <v>351.58708736</v>
      </c>
      <c r="BF532">
        <f t="shared" ca="1" si="146"/>
        <v>351.38652028455522</v>
      </c>
      <c r="BG532">
        <f t="shared" ca="1" si="143"/>
        <v>356.61347971544478</v>
      </c>
      <c r="BH532" cm="1">
        <f t="array" aca="1" ref="BH532" ca="1">_xlfn.LET(_xlpm.rozsah, $J$3:$J$10001,_xlpm.podminka, (_xlpm.rozsah&gt;E532)*(ISNUMBER(_xlpm.rozsah)),_xlpm.indexy, IF(_xlpm.podminka, ROW(_xlpm.rozsah)-MIN(ROW(_xlpm.rozsah))+1),_xlpm.prvni, MIN(_xlpm.indexy),_xlpm.finalni, IF(_xlpm.prvni=1, 2, _xlpm.prvni),INDEX(_xlpm.rozsah, _xlpm.finalni))</f>
        <v>1700</v>
      </c>
      <c r="BI532" cm="1">
        <f t="array" aca="1" ref="BI532" ca="1">INDEX($J$3:$J$10001,MATCH(BH532,$J$3:$J$10004,0)-1)</f>
        <v>1600</v>
      </c>
      <c r="BJ532">
        <f t="shared" ca="1" si="136"/>
        <v>350</v>
      </c>
      <c r="BK532">
        <f t="shared" ca="1" si="136"/>
        <v>358</v>
      </c>
      <c r="BL532">
        <f t="shared" ca="1" si="147"/>
        <v>-8</v>
      </c>
      <c r="BM532">
        <f t="shared" ca="1" si="144"/>
        <v>351.38652028455522</v>
      </c>
    </row>
    <row r="533" spans="1:65" x14ac:dyDescent="0.25">
      <c r="A533" s="64">
        <v>530</v>
      </c>
      <c r="B533" s="64">
        <v>63</v>
      </c>
      <c r="C533" s="64">
        <v>14</v>
      </c>
      <c r="D533" s="18">
        <v>530</v>
      </c>
      <c r="E533" s="21">
        <f t="shared" ca="1" si="137"/>
        <v>1667.3143011861368</v>
      </c>
      <c r="F533" s="22">
        <f t="shared" ca="1" si="138"/>
        <v>49.366079826715264</v>
      </c>
      <c r="G533" s="28">
        <v>530</v>
      </c>
      <c r="H533" s="24">
        <f t="shared" ca="1" si="139"/>
        <v>1664.8463859999999</v>
      </c>
      <c r="I533" s="25">
        <f t="shared" ca="1" si="140"/>
        <v>49.393720476799999</v>
      </c>
      <c r="J533" s="155"/>
      <c r="K533" s="155"/>
      <c r="L533" s="129">
        <f t="shared" si="145"/>
        <v>0</v>
      </c>
      <c r="AX533">
        <f t="shared" ca="1" si="133"/>
        <v>352.81228912</v>
      </c>
      <c r="AY533">
        <f t="shared" ca="1" si="141"/>
        <v>355.18771088</v>
      </c>
      <c r="AZ533" cm="1">
        <f t="array" aca="1" ref="AZ533" ca="1">_xlfn.LET(_xlpm.rozsah, $J$3:$J$10001,_xlpm.podminka, (_xlpm.rozsah&gt;H533)*(ISNUMBER(_xlpm.rozsah)),_xlpm.indexy, IF(_xlpm.podminka, ROW(_xlpm.rozsah)-MIN(ROW(_xlpm.rozsah))+1),_xlpm.prvni, MIN(_xlpm.indexy),_xlpm.finalni, IF(_xlpm.prvni=1, 2, _xlpm.prvni),INDEX(_xlpm.rozsah, _xlpm.finalni))</f>
        <v>1700</v>
      </c>
      <c r="BA533" cm="1">
        <f t="array" aca="1" ref="BA533" ca="1">INDEX($J$3:$J$10001,MATCH(AZ533,$J$3:$J$10004,0)-1)</f>
        <v>1600</v>
      </c>
      <c r="BB533">
        <f t="shared" ca="1" si="135"/>
        <v>350</v>
      </c>
      <c r="BC533">
        <f t="shared" ca="1" si="135"/>
        <v>358</v>
      </c>
      <c r="BD533">
        <f t="shared" ca="1" si="134"/>
        <v>-8</v>
      </c>
      <c r="BE533">
        <f t="shared" ca="1" si="142"/>
        <v>352.81228912</v>
      </c>
      <c r="BF533">
        <f t="shared" ca="1" si="146"/>
        <v>352.61485590510904</v>
      </c>
      <c r="BG533">
        <f t="shared" ca="1" si="143"/>
        <v>355.38514409489096</v>
      </c>
      <c r="BH533" cm="1">
        <f t="array" aca="1" ref="BH533" ca="1">_xlfn.LET(_xlpm.rozsah, $J$3:$J$10001,_xlpm.podminka, (_xlpm.rozsah&gt;E533)*(ISNUMBER(_xlpm.rozsah)),_xlpm.indexy, IF(_xlpm.podminka, ROW(_xlpm.rozsah)-MIN(ROW(_xlpm.rozsah))+1),_xlpm.prvni, MIN(_xlpm.indexy),_xlpm.finalni, IF(_xlpm.prvni=1, 2, _xlpm.prvni),INDEX(_xlpm.rozsah, _xlpm.finalni))</f>
        <v>1700</v>
      </c>
      <c r="BI533" cm="1">
        <f t="array" aca="1" ref="BI533" ca="1">INDEX($J$3:$J$10001,MATCH(BH533,$J$3:$J$10004,0)-1)</f>
        <v>1600</v>
      </c>
      <c r="BJ533">
        <f t="shared" ca="1" si="136"/>
        <v>350</v>
      </c>
      <c r="BK533">
        <f t="shared" ca="1" si="136"/>
        <v>358</v>
      </c>
      <c r="BL533">
        <f t="shared" ca="1" si="147"/>
        <v>-8</v>
      </c>
      <c r="BM533">
        <f t="shared" ca="1" si="144"/>
        <v>352.61485590510904</v>
      </c>
    </row>
    <row r="534" spans="1:65" x14ac:dyDescent="0.25">
      <c r="A534" s="64">
        <v>531</v>
      </c>
      <c r="B534" s="64">
        <v>70</v>
      </c>
      <c r="C534" s="64">
        <v>37</v>
      </c>
      <c r="D534" s="18">
        <v>531</v>
      </c>
      <c r="E534" s="21">
        <f t="shared" ca="1" si="137"/>
        <v>1774.7936679845966</v>
      </c>
      <c r="F534" s="22">
        <f t="shared" ca="1" si="138"/>
        <v>124.79547828376886</v>
      </c>
      <c r="G534" s="23">
        <v>531</v>
      </c>
      <c r="H534" s="24">
        <f t="shared" ca="1" si="139"/>
        <v>1772.0515399999999</v>
      </c>
      <c r="I534" s="25">
        <f t="shared" ca="1" si="140"/>
        <v>124.967958134</v>
      </c>
      <c r="J534" s="155"/>
      <c r="K534" s="155"/>
      <c r="L534" s="129">
        <f t="shared" si="145"/>
        <v>0</v>
      </c>
      <c r="AX534">
        <f t="shared" ca="1" si="133"/>
        <v>337.75123819999999</v>
      </c>
      <c r="AY534">
        <f t="shared" ca="1" si="141"/>
        <v>345.24876180000001</v>
      </c>
      <c r="AZ534" cm="1">
        <f t="array" aca="1" ref="AZ534" ca="1">_xlfn.LET(_xlpm.rozsah, $J$3:$J$10001,_xlpm.podminka, (_xlpm.rozsah&gt;H534)*(ISNUMBER(_xlpm.rozsah)),_xlpm.indexy, IF(_xlpm.podminka, ROW(_xlpm.rozsah)-MIN(ROW(_xlpm.rozsah))+1),_xlpm.prvni, MIN(_xlpm.indexy),_xlpm.finalni, IF(_xlpm.prvni=1, 2, _xlpm.prvni),INDEX(_xlpm.rozsah, _xlpm.finalni))</f>
        <v>1800</v>
      </c>
      <c r="BA534" cm="1">
        <f t="array" aca="1" ref="BA534" ca="1">INDEX($J$3:$J$10001,MATCH(AZ534,$J$3:$J$10004,0)-1)</f>
        <v>1700</v>
      </c>
      <c r="BB534">
        <f t="shared" ca="1" si="135"/>
        <v>333</v>
      </c>
      <c r="BC534">
        <f t="shared" ca="1" si="135"/>
        <v>350</v>
      </c>
      <c r="BD534">
        <f t="shared" ca="1" si="134"/>
        <v>-17</v>
      </c>
      <c r="BE534">
        <f t="shared" ca="1" si="142"/>
        <v>337.75123819999999</v>
      </c>
      <c r="BF534">
        <f t="shared" ca="1" si="146"/>
        <v>337.28507644261856</v>
      </c>
      <c r="BG534">
        <f t="shared" ca="1" si="143"/>
        <v>345.71492355738144</v>
      </c>
      <c r="BH534" cm="1">
        <f t="array" aca="1" ref="BH534" ca="1">_xlfn.LET(_xlpm.rozsah, $J$3:$J$10001,_xlpm.podminka, (_xlpm.rozsah&gt;E534)*(ISNUMBER(_xlpm.rozsah)),_xlpm.indexy, IF(_xlpm.podminka, ROW(_xlpm.rozsah)-MIN(ROW(_xlpm.rozsah))+1),_xlpm.prvni, MIN(_xlpm.indexy),_xlpm.finalni, IF(_xlpm.prvni=1, 2, _xlpm.prvni),INDEX(_xlpm.rozsah, _xlpm.finalni))</f>
        <v>1800</v>
      </c>
      <c r="BI534" cm="1">
        <f t="array" aca="1" ref="BI534" ca="1">INDEX($J$3:$J$10001,MATCH(BH534,$J$3:$J$10004,0)-1)</f>
        <v>1700</v>
      </c>
      <c r="BJ534">
        <f t="shared" ca="1" si="136"/>
        <v>333</v>
      </c>
      <c r="BK534">
        <f t="shared" ca="1" si="136"/>
        <v>350</v>
      </c>
      <c r="BL534">
        <f t="shared" ca="1" si="147"/>
        <v>-17</v>
      </c>
      <c r="BM534">
        <f t="shared" ca="1" si="144"/>
        <v>337.28507644261856</v>
      </c>
    </row>
    <row r="535" spans="1:65" x14ac:dyDescent="0.25">
      <c r="A535" s="64">
        <v>532</v>
      </c>
      <c r="B535" s="64">
        <v>76</v>
      </c>
      <c r="C535" s="64">
        <v>45</v>
      </c>
      <c r="D535" s="18">
        <v>532</v>
      </c>
      <c r="E535" s="21">
        <f t="shared" ca="1" si="137"/>
        <v>1866.9188395261335</v>
      </c>
      <c r="F535" s="22">
        <f t="shared" ca="1" si="138"/>
        <v>144.73070877625079</v>
      </c>
      <c r="G535" s="28">
        <v>532</v>
      </c>
      <c r="H535" s="24">
        <f t="shared" ca="1" si="139"/>
        <v>1863.9416719999999</v>
      </c>
      <c r="I535" s="25">
        <f t="shared" ca="1" si="140"/>
        <v>144.95846209200002</v>
      </c>
      <c r="J535" s="155"/>
      <c r="K535" s="155"/>
      <c r="L535" s="129">
        <f t="shared" si="145"/>
        <v>0</v>
      </c>
      <c r="AX535">
        <f t="shared" ca="1" si="133"/>
        <v>322.12991576000002</v>
      </c>
      <c r="AY535">
        <f t="shared" ca="1" si="141"/>
        <v>326.87008423999998</v>
      </c>
      <c r="AZ535" cm="1">
        <f t="array" aca="1" ref="AZ535" ca="1">_xlfn.LET(_xlpm.rozsah, $J$3:$J$10001,_xlpm.podminka, (_xlpm.rozsah&gt;H535)*(ISNUMBER(_xlpm.rozsah)),_xlpm.indexy, IF(_xlpm.podminka, ROW(_xlpm.rozsah)-MIN(ROW(_xlpm.rozsah))+1),_xlpm.prvni, MIN(_xlpm.indexy),_xlpm.finalni, IF(_xlpm.prvni=1, 2, _xlpm.prvni),INDEX(_xlpm.rozsah, _xlpm.finalni))</f>
        <v>1900</v>
      </c>
      <c r="BA535" cm="1">
        <f t="array" aca="1" ref="BA535" ca="1">INDEX($J$3:$J$10001,MATCH(AZ535,$J$3:$J$10004,0)-1)</f>
        <v>1800</v>
      </c>
      <c r="BB535">
        <f t="shared" ca="1" si="135"/>
        <v>316</v>
      </c>
      <c r="BC535">
        <f t="shared" ca="1" si="135"/>
        <v>333</v>
      </c>
      <c r="BD535">
        <f t="shared" ca="1" si="134"/>
        <v>-17</v>
      </c>
      <c r="BE535">
        <f t="shared" ca="1" si="142"/>
        <v>322.12991576000002</v>
      </c>
      <c r="BF535">
        <f t="shared" ca="1" si="146"/>
        <v>321.62379728055731</v>
      </c>
      <c r="BG535">
        <f t="shared" ca="1" si="143"/>
        <v>327.37620271944269</v>
      </c>
      <c r="BH535" cm="1">
        <f t="array" aca="1" ref="BH535" ca="1">_xlfn.LET(_xlpm.rozsah, $J$3:$J$10001,_xlpm.podminka, (_xlpm.rozsah&gt;E535)*(ISNUMBER(_xlpm.rozsah)),_xlpm.indexy, IF(_xlpm.podminka, ROW(_xlpm.rozsah)-MIN(ROW(_xlpm.rozsah))+1),_xlpm.prvni, MIN(_xlpm.indexy),_xlpm.finalni, IF(_xlpm.prvni=1, 2, _xlpm.prvni),INDEX(_xlpm.rozsah, _xlpm.finalni))</f>
        <v>1900</v>
      </c>
      <c r="BI535" cm="1">
        <f t="array" aca="1" ref="BI535" ca="1">INDEX($J$3:$J$10001,MATCH(BH535,$J$3:$J$10004,0)-1)</f>
        <v>1800</v>
      </c>
      <c r="BJ535">
        <f t="shared" ca="1" si="136"/>
        <v>316</v>
      </c>
      <c r="BK535">
        <f t="shared" ca="1" si="136"/>
        <v>333</v>
      </c>
      <c r="BL535">
        <f t="shared" ca="1" si="147"/>
        <v>-17</v>
      </c>
      <c r="BM535">
        <f t="shared" ca="1" si="144"/>
        <v>321.62379728055731</v>
      </c>
    </row>
    <row r="536" spans="1:65" x14ac:dyDescent="0.25">
      <c r="A536" s="64">
        <v>533</v>
      </c>
      <c r="B536" s="64">
        <v>78</v>
      </c>
      <c r="C536" s="64">
        <v>18</v>
      </c>
      <c r="D536" s="18">
        <v>533</v>
      </c>
      <c r="E536" s="21">
        <f t="shared" ca="1" si="137"/>
        <v>1897.6272300399792</v>
      </c>
      <c r="F536" s="22">
        <f t="shared" ca="1" si="138"/>
        <v>56.952606760776632</v>
      </c>
      <c r="G536" s="23">
        <v>533</v>
      </c>
      <c r="H536" s="24">
        <f t="shared" ca="1" si="139"/>
        <v>1894.5717159999999</v>
      </c>
      <c r="I536" s="25">
        <f t="shared" ca="1" si="140"/>
        <v>57.046105490400002</v>
      </c>
      <c r="J536" s="155"/>
      <c r="K536" s="155"/>
      <c r="L536" s="129">
        <f t="shared" si="145"/>
        <v>0</v>
      </c>
      <c r="AX536">
        <f t="shared" ca="1" si="133"/>
        <v>316.92280828000003</v>
      </c>
      <c r="AY536">
        <f t="shared" ca="1" si="141"/>
        <v>332.07719171999997</v>
      </c>
      <c r="AZ536" cm="1">
        <f t="array" aca="1" ref="AZ536" ca="1">_xlfn.LET(_xlpm.rozsah, $J$3:$J$10001,_xlpm.podminka, (_xlpm.rozsah&gt;H536)*(ISNUMBER(_xlpm.rozsah)),_xlpm.indexy, IF(_xlpm.podminka, ROW(_xlpm.rozsah)-MIN(ROW(_xlpm.rozsah))+1),_xlpm.prvni, MIN(_xlpm.indexy),_xlpm.finalni, IF(_xlpm.prvni=1, 2, _xlpm.prvni),INDEX(_xlpm.rozsah, _xlpm.finalni))</f>
        <v>1900</v>
      </c>
      <c r="BA536" cm="1">
        <f t="array" aca="1" ref="BA536" ca="1">INDEX($J$3:$J$10001,MATCH(AZ536,$J$3:$J$10004,0)-1)</f>
        <v>1800</v>
      </c>
      <c r="BB536">
        <f t="shared" ca="1" si="135"/>
        <v>316</v>
      </c>
      <c r="BC536">
        <f t="shared" ca="1" si="135"/>
        <v>333</v>
      </c>
      <c r="BD536">
        <f t="shared" ca="1" si="134"/>
        <v>-17</v>
      </c>
      <c r="BE536">
        <f t="shared" ca="1" si="142"/>
        <v>316.92280828000003</v>
      </c>
      <c r="BF536">
        <f t="shared" ca="1" si="146"/>
        <v>316.40337089320354</v>
      </c>
      <c r="BG536">
        <f t="shared" ca="1" si="143"/>
        <v>332.59662910679646</v>
      </c>
      <c r="BH536" cm="1">
        <f t="array" aca="1" ref="BH536" ca="1">_xlfn.LET(_xlpm.rozsah, $J$3:$J$10001,_xlpm.podminka, (_xlpm.rozsah&gt;E536)*(ISNUMBER(_xlpm.rozsah)),_xlpm.indexy, IF(_xlpm.podminka, ROW(_xlpm.rozsah)-MIN(ROW(_xlpm.rozsah))+1),_xlpm.prvni, MIN(_xlpm.indexy),_xlpm.finalni, IF(_xlpm.prvni=1, 2, _xlpm.prvni),INDEX(_xlpm.rozsah, _xlpm.finalni))</f>
        <v>1900</v>
      </c>
      <c r="BI536" cm="1">
        <f t="array" aca="1" ref="BI536" ca="1">INDEX($J$3:$J$10001,MATCH(BH536,$J$3:$J$10004,0)-1)</f>
        <v>1800</v>
      </c>
      <c r="BJ536">
        <f t="shared" ca="1" si="136"/>
        <v>316</v>
      </c>
      <c r="BK536">
        <f t="shared" ca="1" si="136"/>
        <v>333</v>
      </c>
      <c r="BL536">
        <f t="shared" ca="1" si="147"/>
        <v>-17</v>
      </c>
      <c r="BM536">
        <f t="shared" ca="1" si="144"/>
        <v>316.40337089320354</v>
      </c>
    </row>
    <row r="537" spans="1:65" x14ac:dyDescent="0.25">
      <c r="A537" s="64">
        <v>534</v>
      </c>
      <c r="B537" s="64">
        <v>76</v>
      </c>
      <c r="C537" s="64">
        <v>51</v>
      </c>
      <c r="D537" s="18">
        <v>534</v>
      </c>
      <c r="E537" s="21">
        <f t="shared" ca="1" si="137"/>
        <v>1866.9188395261335</v>
      </c>
      <c r="F537" s="22">
        <f t="shared" ca="1" si="138"/>
        <v>164.02813661308426</v>
      </c>
      <c r="G537" s="28">
        <v>534</v>
      </c>
      <c r="H537" s="24">
        <f t="shared" ca="1" si="139"/>
        <v>1863.9416719999999</v>
      </c>
      <c r="I537" s="25">
        <f t="shared" ca="1" si="140"/>
        <v>164.2862570376</v>
      </c>
      <c r="J537" s="155"/>
      <c r="K537" s="155"/>
      <c r="L537" s="129">
        <f t="shared" si="145"/>
        <v>0</v>
      </c>
      <c r="AX537">
        <f t="shared" ca="1" si="133"/>
        <v>322.12991576000002</v>
      </c>
      <c r="AY537">
        <f t="shared" ca="1" si="141"/>
        <v>326.87008423999998</v>
      </c>
      <c r="AZ537" cm="1">
        <f t="array" aca="1" ref="AZ537" ca="1">_xlfn.LET(_xlpm.rozsah, $J$3:$J$10001,_xlpm.podminka, (_xlpm.rozsah&gt;H537)*(ISNUMBER(_xlpm.rozsah)),_xlpm.indexy, IF(_xlpm.podminka, ROW(_xlpm.rozsah)-MIN(ROW(_xlpm.rozsah))+1),_xlpm.prvni, MIN(_xlpm.indexy),_xlpm.finalni, IF(_xlpm.prvni=1, 2, _xlpm.prvni),INDEX(_xlpm.rozsah, _xlpm.finalni))</f>
        <v>1900</v>
      </c>
      <c r="BA537" cm="1">
        <f t="array" aca="1" ref="BA537" ca="1">INDEX($J$3:$J$10001,MATCH(AZ537,$J$3:$J$10004,0)-1)</f>
        <v>1800</v>
      </c>
      <c r="BB537">
        <f t="shared" ca="1" si="135"/>
        <v>316</v>
      </c>
      <c r="BC537">
        <f t="shared" ca="1" si="135"/>
        <v>333</v>
      </c>
      <c r="BD537">
        <f t="shared" ca="1" si="134"/>
        <v>-17</v>
      </c>
      <c r="BE537">
        <f t="shared" ca="1" si="142"/>
        <v>322.12991576000002</v>
      </c>
      <c r="BF537">
        <f t="shared" ca="1" si="146"/>
        <v>321.62379728055731</v>
      </c>
      <c r="BG537">
        <f t="shared" ca="1" si="143"/>
        <v>327.37620271944269</v>
      </c>
      <c r="BH537" cm="1">
        <f t="array" aca="1" ref="BH537" ca="1">_xlfn.LET(_xlpm.rozsah, $J$3:$J$10001,_xlpm.podminka, (_xlpm.rozsah&gt;E537)*(ISNUMBER(_xlpm.rozsah)),_xlpm.indexy, IF(_xlpm.podminka, ROW(_xlpm.rozsah)-MIN(ROW(_xlpm.rozsah))+1),_xlpm.prvni, MIN(_xlpm.indexy),_xlpm.finalni, IF(_xlpm.prvni=1, 2, _xlpm.prvni),INDEX(_xlpm.rozsah, _xlpm.finalni))</f>
        <v>1900</v>
      </c>
      <c r="BI537" cm="1">
        <f t="array" aca="1" ref="BI537" ca="1">INDEX($J$3:$J$10001,MATCH(BH537,$J$3:$J$10004,0)-1)</f>
        <v>1800</v>
      </c>
      <c r="BJ537">
        <f t="shared" ca="1" si="136"/>
        <v>316</v>
      </c>
      <c r="BK537">
        <f t="shared" ca="1" si="136"/>
        <v>333</v>
      </c>
      <c r="BL537">
        <f t="shared" ca="1" si="147"/>
        <v>-17</v>
      </c>
      <c r="BM537">
        <f t="shared" ca="1" si="144"/>
        <v>321.62379728055731</v>
      </c>
    </row>
    <row r="538" spans="1:65" x14ac:dyDescent="0.25">
      <c r="A538" s="64">
        <v>535</v>
      </c>
      <c r="B538" s="64">
        <v>75</v>
      </c>
      <c r="C538" s="64">
        <v>33</v>
      </c>
      <c r="D538" s="18">
        <v>535</v>
      </c>
      <c r="E538" s="21">
        <f t="shared" ca="1" si="137"/>
        <v>1851.5646442692105</v>
      </c>
      <c r="F538" s="22">
        <f t="shared" ca="1" si="138"/>
        <v>106.99722345649728</v>
      </c>
      <c r="G538" s="23">
        <v>535</v>
      </c>
      <c r="H538" s="24">
        <f t="shared" ca="1" si="139"/>
        <v>1848.6266499999999</v>
      </c>
      <c r="I538" s="25">
        <f t="shared" ca="1" si="140"/>
        <v>107.16204493500001</v>
      </c>
      <c r="J538" s="155"/>
      <c r="K538" s="155"/>
      <c r="L538" s="129">
        <f t="shared" si="145"/>
        <v>0</v>
      </c>
      <c r="AX538">
        <f t="shared" ca="1" si="133"/>
        <v>324.73346950000001</v>
      </c>
      <c r="AY538">
        <f t="shared" ca="1" si="141"/>
        <v>324.26653049999999</v>
      </c>
      <c r="AZ538" cm="1">
        <f t="array" aca="1" ref="AZ538" ca="1">_xlfn.LET(_xlpm.rozsah, $J$3:$J$10001,_xlpm.podminka, (_xlpm.rozsah&gt;H538)*(ISNUMBER(_xlpm.rozsah)),_xlpm.indexy, IF(_xlpm.podminka, ROW(_xlpm.rozsah)-MIN(ROW(_xlpm.rozsah))+1),_xlpm.prvni, MIN(_xlpm.indexy),_xlpm.finalni, IF(_xlpm.prvni=1, 2, _xlpm.prvni),INDEX(_xlpm.rozsah, _xlpm.finalni))</f>
        <v>1900</v>
      </c>
      <c r="BA538" cm="1">
        <f t="array" aca="1" ref="BA538" ca="1">INDEX($J$3:$J$10001,MATCH(AZ538,$J$3:$J$10004,0)-1)</f>
        <v>1800</v>
      </c>
      <c r="BB538">
        <f t="shared" ca="1" si="135"/>
        <v>316</v>
      </c>
      <c r="BC538">
        <f t="shared" ca="1" si="135"/>
        <v>333</v>
      </c>
      <c r="BD538">
        <f t="shared" ca="1" si="134"/>
        <v>-17</v>
      </c>
      <c r="BE538">
        <f t="shared" ca="1" si="142"/>
        <v>324.73346950000001</v>
      </c>
      <c r="BF538">
        <f t="shared" ca="1" si="146"/>
        <v>324.2340104742342</v>
      </c>
      <c r="BG538">
        <f t="shared" ca="1" si="143"/>
        <v>324.7659895257658</v>
      </c>
      <c r="BH538" cm="1">
        <f t="array" aca="1" ref="BH538" ca="1">_xlfn.LET(_xlpm.rozsah, $J$3:$J$10001,_xlpm.podminka, (_xlpm.rozsah&gt;E538)*(ISNUMBER(_xlpm.rozsah)),_xlpm.indexy, IF(_xlpm.podminka, ROW(_xlpm.rozsah)-MIN(ROW(_xlpm.rozsah))+1),_xlpm.prvni, MIN(_xlpm.indexy),_xlpm.finalni, IF(_xlpm.prvni=1, 2, _xlpm.prvni),INDEX(_xlpm.rozsah, _xlpm.finalni))</f>
        <v>1900</v>
      </c>
      <c r="BI538" cm="1">
        <f t="array" aca="1" ref="BI538" ca="1">INDEX($J$3:$J$10001,MATCH(BH538,$J$3:$J$10004,0)-1)</f>
        <v>1800</v>
      </c>
      <c r="BJ538">
        <f t="shared" ca="1" si="136"/>
        <v>316</v>
      </c>
      <c r="BK538">
        <f t="shared" ca="1" si="136"/>
        <v>333</v>
      </c>
      <c r="BL538">
        <f t="shared" ca="1" si="147"/>
        <v>-17</v>
      </c>
      <c r="BM538">
        <f t="shared" ca="1" si="144"/>
        <v>324.2340104742342</v>
      </c>
    </row>
    <row r="539" spans="1:65" x14ac:dyDescent="0.25">
      <c r="A539" s="64">
        <v>536</v>
      </c>
      <c r="B539" s="64">
        <v>81</v>
      </c>
      <c r="C539" s="64">
        <v>17</v>
      </c>
      <c r="D539" s="18">
        <v>536</v>
      </c>
      <c r="E539" s="21">
        <f t="shared" ca="1" si="137"/>
        <v>1943.6898158107474</v>
      </c>
      <c r="F539" s="22">
        <f t="shared" ca="1" si="138"/>
        <v>52.531637009947673</v>
      </c>
      <c r="G539" s="28">
        <v>536</v>
      </c>
      <c r="H539" s="24">
        <f t="shared" ca="1" si="139"/>
        <v>1940.5167819999999</v>
      </c>
      <c r="I539" s="25">
        <f t="shared" ca="1" si="140"/>
        <v>52.617943529600005</v>
      </c>
      <c r="J539" s="155"/>
      <c r="K539" s="155"/>
      <c r="L539" s="129">
        <f t="shared" si="145"/>
        <v>0</v>
      </c>
      <c r="AX539">
        <f t="shared" ca="1" si="133"/>
        <v>309.51731488000001</v>
      </c>
      <c r="AY539">
        <f t="shared" ca="1" si="141"/>
        <v>306.48268511999999</v>
      </c>
      <c r="AZ539" cm="1">
        <f t="array" aca="1" ref="AZ539" ca="1">_xlfn.LET(_xlpm.rozsah, $J$3:$J$10001,_xlpm.podminka, (_xlpm.rozsah&gt;H539)*(ISNUMBER(_xlpm.rozsah)),_xlpm.indexy, IF(_xlpm.podminka, ROW(_xlpm.rozsah)-MIN(ROW(_xlpm.rozsah))+1),_xlpm.prvni, MIN(_xlpm.indexy),_xlpm.finalni, IF(_xlpm.prvni=1, 2, _xlpm.prvni),INDEX(_xlpm.rozsah, _xlpm.finalni))</f>
        <v>2000</v>
      </c>
      <c r="BA539" cm="1">
        <f t="array" aca="1" ref="BA539" ca="1">INDEX($J$3:$J$10001,MATCH(AZ539,$J$3:$J$10004,0)-1)</f>
        <v>1900</v>
      </c>
      <c r="BB539">
        <f t="shared" ca="1" si="135"/>
        <v>300</v>
      </c>
      <c r="BC539">
        <f t="shared" ca="1" si="135"/>
        <v>316</v>
      </c>
      <c r="BD539">
        <f t="shared" ca="1" si="134"/>
        <v>-16</v>
      </c>
      <c r="BE539">
        <f t="shared" ca="1" si="142"/>
        <v>309.51731488000001</v>
      </c>
      <c r="BF539">
        <f t="shared" ca="1" si="146"/>
        <v>309.0096294702804</v>
      </c>
      <c r="BG539">
        <f t="shared" ca="1" si="143"/>
        <v>306.9903705297196</v>
      </c>
      <c r="BH539" cm="1">
        <f t="array" aca="1" ref="BH539" ca="1">_xlfn.LET(_xlpm.rozsah, $J$3:$J$10001,_xlpm.podminka, (_xlpm.rozsah&gt;E539)*(ISNUMBER(_xlpm.rozsah)),_xlpm.indexy, IF(_xlpm.podminka, ROW(_xlpm.rozsah)-MIN(ROW(_xlpm.rozsah))+1),_xlpm.prvni, MIN(_xlpm.indexy),_xlpm.finalni, IF(_xlpm.prvni=1, 2, _xlpm.prvni),INDEX(_xlpm.rozsah, _xlpm.finalni))</f>
        <v>2000</v>
      </c>
      <c r="BI539" cm="1">
        <f t="array" aca="1" ref="BI539" ca="1">INDEX($J$3:$J$10001,MATCH(BH539,$J$3:$J$10004,0)-1)</f>
        <v>1900</v>
      </c>
      <c r="BJ539">
        <f t="shared" ca="1" si="136"/>
        <v>300</v>
      </c>
      <c r="BK539">
        <f t="shared" ca="1" si="136"/>
        <v>316</v>
      </c>
      <c r="BL539">
        <f t="shared" ca="1" si="147"/>
        <v>-16</v>
      </c>
      <c r="BM539">
        <f t="shared" ca="1" si="144"/>
        <v>309.0096294702804</v>
      </c>
    </row>
    <row r="540" spans="1:65" x14ac:dyDescent="0.25">
      <c r="A540" s="64">
        <v>537</v>
      </c>
      <c r="B540" s="64">
        <v>76</v>
      </c>
      <c r="C540" s="64">
        <v>45</v>
      </c>
      <c r="D540" s="18">
        <v>537</v>
      </c>
      <c r="E540" s="21">
        <f t="shared" ca="1" si="137"/>
        <v>1866.9188395261335</v>
      </c>
      <c r="F540" s="22">
        <f t="shared" ca="1" si="138"/>
        <v>144.73070877625079</v>
      </c>
      <c r="G540" s="23">
        <v>537</v>
      </c>
      <c r="H540" s="24">
        <f t="shared" ca="1" si="139"/>
        <v>1863.9416719999999</v>
      </c>
      <c r="I540" s="25">
        <f t="shared" ca="1" si="140"/>
        <v>144.95846209200002</v>
      </c>
      <c r="J540" s="155"/>
      <c r="K540" s="155"/>
      <c r="L540" s="129">
        <f t="shared" si="145"/>
        <v>0</v>
      </c>
      <c r="AX540">
        <f t="shared" ref="AX540:AX603" ca="1" si="148">IF(BD540&lt;0, BE540, AY540)</f>
        <v>322.12991576000002</v>
      </c>
      <c r="AY540">
        <f t="shared" ca="1" si="141"/>
        <v>326.87008423999998</v>
      </c>
      <c r="AZ540" cm="1">
        <f t="array" aca="1" ref="AZ540" ca="1">_xlfn.LET(_xlpm.rozsah, $J$3:$J$10001,_xlpm.podminka, (_xlpm.rozsah&gt;H540)*(ISNUMBER(_xlpm.rozsah)),_xlpm.indexy, IF(_xlpm.podminka, ROW(_xlpm.rozsah)-MIN(ROW(_xlpm.rozsah))+1),_xlpm.prvni, MIN(_xlpm.indexy),_xlpm.finalni, IF(_xlpm.prvni=1, 2, _xlpm.prvni),INDEX(_xlpm.rozsah, _xlpm.finalni))</f>
        <v>1900</v>
      </c>
      <c r="BA540" cm="1">
        <f t="array" aca="1" ref="BA540" ca="1">INDEX($J$3:$J$10001,MATCH(AZ540,$J$3:$J$10004,0)-1)</f>
        <v>1800</v>
      </c>
      <c r="BB540">
        <f t="shared" ca="1" si="135"/>
        <v>316</v>
      </c>
      <c r="BC540">
        <f t="shared" ca="1" si="135"/>
        <v>333</v>
      </c>
      <c r="BD540">
        <f t="shared" ref="BD540:BD603" ca="1" si="149">BB540-BC540</f>
        <v>-17</v>
      </c>
      <c r="BE540">
        <f t="shared" ca="1" si="142"/>
        <v>322.12991576000002</v>
      </c>
      <c r="BF540">
        <f t="shared" ca="1" si="146"/>
        <v>321.62379728055731</v>
      </c>
      <c r="BG540">
        <f t="shared" ca="1" si="143"/>
        <v>327.37620271944269</v>
      </c>
      <c r="BH540" cm="1">
        <f t="array" aca="1" ref="BH540" ca="1">_xlfn.LET(_xlpm.rozsah, $J$3:$J$10001,_xlpm.podminka, (_xlpm.rozsah&gt;E540)*(ISNUMBER(_xlpm.rozsah)),_xlpm.indexy, IF(_xlpm.podminka, ROW(_xlpm.rozsah)-MIN(ROW(_xlpm.rozsah))+1),_xlpm.prvni, MIN(_xlpm.indexy),_xlpm.finalni, IF(_xlpm.prvni=1, 2, _xlpm.prvni),INDEX(_xlpm.rozsah, _xlpm.finalni))</f>
        <v>1900</v>
      </c>
      <c r="BI540" cm="1">
        <f t="array" aca="1" ref="BI540" ca="1">INDEX($J$3:$J$10001,MATCH(BH540,$J$3:$J$10004,0)-1)</f>
        <v>1800</v>
      </c>
      <c r="BJ540">
        <f t="shared" ca="1" si="136"/>
        <v>316</v>
      </c>
      <c r="BK540">
        <f t="shared" ca="1" si="136"/>
        <v>333</v>
      </c>
      <c r="BL540">
        <f t="shared" ca="1" si="147"/>
        <v>-17</v>
      </c>
      <c r="BM540">
        <f t="shared" ca="1" si="144"/>
        <v>321.62379728055731</v>
      </c>
    </row>
    <row r="541" spans="1:65" x14ac:dyDescent="0.25">
      <c r="A541" s="64">
        <v>538</v>
      </c>
      <c r="B541" s="64">
        <v>76</v>
      </c>
      <c r="C541" s="64">
        <v>30</v>
      </c>
      <c r="D541" s="18">
        <v>538</v>
      </c>
      <c r="E541" s="21">
        <f t="shared" ca="1" si="137"/>
        <v>1866.9188395261335</v>
      </c>
      <c r="F541" s="22">
        <f t="shared" ca="1" si="138"/>
        <v>96.487139184167191</v>
      </c>
      <c r="G541" s="28">
        <v>538</v>
      </c>
      <c r="H541" s="24">
        <f t="shared" ca="1" si="139"/>
        <v>1863.9416719999999</v>
      </c>
      <c r="I541" s="25">
        <f t="shared" ca="1" si="140"/>
        <v>96.638974728000008</v>
      </c>
      <c r="J541" s="155"/>
      <c r="K541" s="155"/>
      <c r="L541" s="129">
        <f t="shared" si="145"/>
        <v>0</v>
      </c>
      <c r="AX541">
        <f t="shared" ca="1" si="148"/>
        <v>322.12991576000002</v>
      </c>
      <c r="AY541">
        <f t="shared" ca="1" si="141"/>
        <v>326.87008423999998</v>
      </c>
      <c r="AZ541" cm="1">
        <f t="array" aca="1" ref="AZ541" ca="1">_xlfn.LET(_xlpm.rozsah, $J$3:$J$10001,_xlpm.podminka, (_xlpm.rozsah&gt;H541)*(ISNUMBER(_xlpm.rozsah)),_xlpm.indexy, IF(_xlpm.podminka, ROW(_xlpm.rozsah)-MIN(ROW(_xlpm.rozsah))+1),_xlpm.prvni, MIN(_xlpm.indexy),_xlpm.finalni, IF(_xlpm.prvni=1, 2, _xlpm.prvni),INDEX(_xlpm.rozsah, _xlpm.finalni))</f>
        <v>1900</v>
      </c>
      <c r="BA541" cm="1">
        <f t="array" aca="1" ref="BA541" ca="1">INDEX($J$3:$J$10001,MATCH(AZ541,$J$3:$J$10004,0)-1)</f>
        <v>1800</v>
      </c>
      <c r="BB541">
        <f t="shared" ca="1" si="135"/>
        <v>316</v>
      </c>
      <c r="BC541">
        <f t="shared" ca="1" si="135"/>
        <v>333</v>
      </c>
      <c r="BD541">
        <f t="shared" ca="1" si="149"/>
        <v>-17</v>
      </c>
      <c r="BE541">
        <f t="shared" ca="1" si="142"/>
        <v>322.12991576000002</v>
      </c>
      <c r="BF541">
        <f t="shared" ca="1" si="146"/>
        <v>321.62379728055731</v>
      </c>
      <c r="BG541">
        <f t="shared" ca="1" si="143"/>
        <v>327.37620271944269</v>
      </c>
      <c r="BH541" cm="1">
        <f t="array" aca="1" ref="BH541" ca="1">_xlfn.LET(_xlpm.rozsah, $J$3:$J$10001,_xlpm.podminka, (_xlpm.rozsah&gt;E541)*(ISNUMBER(_xlpm.rozsah)),_xlpm.indexy, IF(_xlpm.podminka, ROW(_xlpm.rozsah)-MIN(ROW(_xlpm.rozsah))+1),_xlpm.prvni, MIN(_xlpm.indexy),_xlpm.finalni, IF(_xlpm.prvni=1, 2, _xlpm.prvni),INDEX(_xlpm.rozsah, _xlpm.finalni))</f>
        <v>1900</v>
      </c>
      <c r="BI541" cm="1">
        <f t="array" aca="1" ref="BI541" ca="1">INDEX($J$3:$J$10001,MATCH(BH541,$J$3:$J$10004,0)-1)</f>
        <v>1800</v>
      </c>
      <c r="BJ541">
        <f t="shared" ca="1" si="136"/>
        <v>316</v>
      </c>
      <c r="BK541">
        <f t="shared" ca="1" si="136"/>
        <v>333</v>
      </c>
      <c r="BL541">
        <f t="shared" ca="1" si="147"/>
        <v>-17</v>
      </c>
      <c r="BM541">
        <f t="shared" ca="1" si="144"/>
        <v>321.62379728055731</v>
      </c>
    </row>
    <row r="542" spans="1:65" x14ac:dyDescent="0.25">
      <c r="A542" s="64">
        <v>539</v>
      </c>
      <c r="B542" s="64">
        <v>80</v>
      </c>
      <c r="C542" s="64">
        <v>14</v>
      </c>
      <c r="D542" s="18">
        <v>539</v>
      </c>
      <c r="E542" s="21">
        <f t="shared" ca="1" si="137"/>
        <v>1928.3356205538248</v>
      </c>
      <c r="F542" s="22">
        <f t="shared" ca="1" si="138"/>
        <v>43.605282099594326</v>
      </c>
      <c r="G542" s="23">
        <v>539</v>
      </c>
      <c r="H542" s="24">
        <f t="shared" ca="1" si="139"/>
        <v>1925.2017599999999</v>
      </c>
      <c r="I542" s="25">
        <f t="shared" ca="1" si="140"/>
        <v>43.675480575999998</v>
      </c>
      <c r="J542" s="155"/>
      <c r="K542" s="155"/>
      <c r="L542" s="129">
        <f t="shared" si="145"/>
        <v>0</v>
      </c>
      <c r="AX542">
        <f t="shared" ca="1" si="148"/>
        <v>311.96771840000002</v>
      </c>
      <c r="AY542">
        <f t="shared" ca="1" si="141"/>
        <v>304.03228159999998</v>
      </c>
      <c r="AZ542" cm="1">
        <f t="array" aca="1" ref="AZ542" ca="1">_xlfn.LET(_xlpm.rozsah, $J$3:$J$10001,_xlpm.podminka, (_xlpm.rozsah&gt;H542)*(ISNUMBER(_xlpm.rozsah)),_xlpm.indexy, IF(_xlpm.podminka, ROW(_xlpm.rozsah)-MIN(ROW(_xlpm.rozsah))+1),_xlpm.prvni, MIN(_xlpm.indexy),_xlpm.finalni, IF(_xlpm.prvni=1, 2, _xlpm.prvni),INDEX(_xlpm.rozsah, _xlpm.finalni))</f>
        <v>2000</v>
      </c>
      <c r="BA542" cm="1">
        <f t="array" aca="1" ref="BA542" ca="1">INDEX($J$3:$J$10001,MATCH(AZ542,$J$3:$J$10004,0)-1)</f>
        <v>1900</v>
      </c>
      <c r="BB542">
        <f t="shared" ca="1" si="135"/>
        <v>300</v>
      </c>
      <c r="BC542">
        <f t="shared" ca="1" si="135"/>
        <v>316</v>
      </c>
      <c r="BD542">
        <f t="shared" ca="1" si="149"/>
        <v>-16</v>
      </c>
      <c r="BE542">
        <f t="shared" ca="1" si="142"/>
        <v>311.96771840000002</v>
      </c>
      <c r="BF542">
        <f t="shared" ca="1" si="146"/>
        <v>311.46630071138804</v>
      </c>
      <c r="BG542">
        <f t="shared" ca="1" si="143"/>
        <v>304.53369928861196</v>
      </c>
      <c r="BH542" cm="1">
        <f t="array" aca="1" ref="BH542" ca="1">_xlfn.LET(_xlpm.rozsah, $J$3:$J$10001,_xlpm.podminka, (_xlpm.rozsah&gt;E542)*(ISNUMBER(_xlpm.rozsah)),_xlpm.indexy, IF(_xlpm.podminka, ROW(_xlpm.rozsah)-MIN(ROW(_xlpm.rozsah))+1),_xlpm.prvni, MIN(_xlpm.indexy),_xlpm.finalni, IF(_xlpm.prvni=1, 2, _xlpm.prvni),INDEX(_xlpm.rozsah, _xlpm.finalni))</f>
        <v>2000</v>
      </c>
      <c r="BI542" cm="1">
        <f t="array" aca="1" ref="BI542" ca="1">INDEX($J$3:$J$10001,MATCH(BH542,$J$3:$J$10004,0)-1)</f>
        <v>1900</v>
      </c>
      <c r="BJ542">
        <f t="shared" ca="1" si="136"/>
        <v>300</v>
      </c>
      <c r="BK542">
        <f t="shared" ca="1" si="136"/>
        <v>316</v>
      </c>
      <c r="BL542">
        <f t="shared" ca="1" si="147"/>
        <v>-16</v>
      </c>
      <c r="BM542">
        <f t="shared" ca="1" si="144"/>
        <v>311.46630071138804</v>
      </c>
    </row>
    <row r="543" spans="1:65" x14ac:dyDescent="0.25">
      <c r="A543" s="64">
        <v>540</v>
      </c>
      <c r="B543" s="64">
        <v>71</v>
      </c>
      <c r="C543" s="64">
        <v>18</v>
      </c>
      <c r="D543" s="18">
        <v>540</v>
      </c>
      <c r="E543" s="21">
        <f t="shared" ca="1" si="137"/>
        <v>1790.1478632415192</v>
      </c>
      <c r="F543" s="22">
        <f t="shared" ca="1" si="138"/>
        <v>60.241475384809512</v>
      </c>
      <c r="G543" s="28">
        <v>540</v>
      </c>
      <c r="H543" s="24">
        <f t="shared" ca="1" si="139"/>
        <v>1787.3665619999999</v>
      </c>
      <c r="I543" s="25">
        <f t="shared" ca="1" si="140"/>
        <v>60.326583202800002</v>
      </c>
      <c r="J543" s="155"/>
      <c r="K543" s="155"/>
      <c r="L543" s="129">
        <f t="shared" si="145"/>
        <v>0</v>
      </c>
      <c r="AX543">
        <f t="shared" ca="1" si="148"/>
        <v>335.14768445999999</v>
      </c>
      <c r="AY543">
        <f t="shared" ca="1" si="141"/>
        <v>347.85231554000001</v>
      </c>
      <c r="AZ543" cm="1">
        <f t="array" aca="1" ref="AZ543" ca="1">_xlfn.LET(_xlpm.rozsah, $J$3:$J$10001,_xlpm.podminka, (_xlpm.rozsah&gt;H543)*(ISNUMBER(_xlpm.rozsah)),_xlpm.indexy, IF(_xlpm.podminka, ROW(_xlpm.rozsah)-MIN(ROW(_xlpm.rozsah))+1),_xlpm.prvni, MIN(_xlpm.indexy),_xlpm.finalni, IF(_xlpm.prvni=1, 2, _xlpm.prvni),INDEX(_xlpm.rozsah, _xlpm.finalni))</f>
        <v>1800</v>
      </c>
      <c r="BA543" cm="1">
        <f t="array" aca="1" ref="BA543" ca="1">INDEX($J$3:$J$10001,MATCH(AZ543,$J$3:$J$10004,0)-1)</f>
        <v>1700</v>
      </c>
      <c r="BB543">
        <f t="shared" ca="1" si="135"/>
        <v>333</v>
      </c>
      <c r="BC543">
        <f t="shared" ca="1" si="135"/>
        <v>350</v>
      </c>
      <c r="BD543">
        <f t="shared" ca="1" si="149"/>
        <v>-17</v>
      </c>
      <c r="BE543">
        <f t="shared" ca="1" si="142"/>
        <v>335.14768445999999</v>
      </c>
      <c r="BF543">
        <f t="shared" ca="1" si="146"/>
        <v>334.67486324894173</v>
      </c>
      <c r="BG543">
        <f t="shared" ca="1" si="143"/>
        <v>348.32513675105827</v>
      </c>
      <c r="BH543" cm="1">
        <f t="array" aca="1" ref="BH543" ca="1">_xlfn.LET(_xlpm.rozsah, $J$3:$J$10001,_xlpm.podminka, (_xlpm.rozsah&gt;E543)*(ISNUMBER(_xlpm.rozsah)),_xlpm.indexy, IF(_xlpm.podminka, ROW(_xlpm.rozsah)-MIN(ROW(_xlpm.rozsah))+1),_xlpm.prvni, MIN(_xlpm.indexy),_xlpm.finalni, IF(_xlpm.prvni=1, 2, _xlpm.prvni),INDEX(_xlpm.rozsah, _xlpm.finalni))</f>
        <v>1800</v>
      </c>
      <c r="BI543" cm="1">
        <f t="array" aca="1" ref="BI543" ca="1">INDEX($J$3:$J$10001,MATCH(BH543,$J$3:$J$10004,0)-1)</f>
        <v>1700</v>
      </c>
      <c r="BJ543">
        <f t="shared" ca="1" si="136"/>
        <v>333</v>
      </c>
      <c r="BK543">
        <f t="shared" ca="1" si="136"/>
        <v>350</v>
      </c>
      <c r="BL543">
        <f t="shared" ca="1" si="147"/>
        <v>-17</v>
      </c>
      <c r="BM543">
        <f t="shared" ca="1" si="144"/>
        <v>334.67486324894173</v>
      </c>
    </row>
    <row r="544" spans="1:65" x14ac:dyDescent="0.25">
      <c r="A544" s="64">
        <v>541</v>
      </c>
      <c r="B544" s="64">
        <v>71</v>
      </c>
      <c r="C544" s="64">
        <v>14</v>
      </c>
      <c r="D544" s="18">
        <v>541</v>
      </c>
      <c r="E544" s="21">
        <f t="shared" ca="1" si="137"/>
        <v>1790.1478632415192</v>
      </c>
      <c r="F544" s="22">
        <f t="shared" ca="1" si="138"/>
        <v>46.854480854851843</v>
      </c>
      <c r="G544" s="23">
        <v>541</v>
      </c>
      <c r="H544" s="24">
        <f t="shared" ca="1" si="139"/>
        <v>1787.3665619999999</v>
      </c>
      <c r="I544" s="25">
        <f t="shared" ca="1" si="140"/>
        <v>46.920675824399993</v>
      </c>
      <c r="J544" s="155"/>
      <c r="K544" s="155"/>
      <c r="L544" s="129">
        <f t="shared" si="145"/>
        <v>0</v>
      </c>
      <c r="AX544">
        <f t="shared" ca="1" si="148"/>
        <v>335.14768445999999</v>
      </c>
      <c r="AY544">
        <f t="shared" ca="1" si="141"/>
        <v>347.85231554000001</v>
      </c>
      <c r="AZ544" cm="1">
        <f t="array" aca="1" ref="AZ544" ca="1">_xlfn.LET(_xlpm.rozsah, $J$3:$J$10001,_xlpm.podminka, (_xlpm.rozsah&gt;H544)*(ISNUMBER(_xlpm.rozsah)),_xlpm.indexy, IF(_xlpm.podminka, ROW(_xlpm.rozsah)-MIN(ROW(_xlpm.rozsah))+1),_xlpm.prvni, MIN(_xlpm.indexy),_xlpm.finalni, IF(_xlpm.prvni=1, 2, _xlpm.prvni),INDEX(_xlpm.rozsah, _xlpm.finalni))</f>
        <v>1800</v>
      </c>
      <c r="BA544" cm="1">
        <f t="array" aca="1" ref="BA544" ca="1">INDEX($J$3:$J$10001,MATCH(AZ544,$J$3:$J$10004,0)-1)</f>
        <v>1700</v>
      </c>
      <c r="BB544">
        <f t="shared" ca="1" si="135"/>
        <v>333</v>
      </c>
      <c r="BC544">
        <f t="shared" ca="1" si="135"/>
        <v>350</v>
      </c>
      <c r="BD544">
        <f t="shared" ca="1" si="149"/>
        <v>-17</v>
      </c>
      <c r="BE544">
        <f t="shared" ca="1" si="142"/>
        <v>335.14768445999999</v>
      </c>
      <c r="BF544">
        <f t="shared" ca="1" si="146"/>
        <v>334.67486324894173</v>
      </c>
      <c r="BG544">
        <f t="shared" ca="1" si="143"/>
        <v>348.32513675105827</v>
      </c>
      <c r="BH544" cm="1">
        <f t="array" aca="1" ref="BH544" ca="1">_xlfn.LET(_xlpm.rozsah, $J$3:$J$10001,_xlpm.podminka, (_xlpm.rozsah&gt;E544)*(ISNUMBER(_xlpm.rozsah)),_xlpm.indexy, IF(_xlpm.podminka, ROW(_xlpm.rozsah)-MIN(ROW(_xlpm.rozsah))+1),_xlpm.prvni, MIN(_xlpm.indexy),_xlpm.finalni, IF(_xlpm.prvni=1, 2, _xlpm.prvni),INDEX(_xlpm.rozsah, _xlpm.finalni))</f>
        <v>1800</v>
      </c>
      <c r="BI544" cm="1">
        <f t="array" aca="1" ref="BI544" ca="1">INDEX($J$3:$J$10001,MATCH(BH544,$J$3:$J$10004,0)-1)</f>
        <v>1700</v>
      </c>
      <c r="BJ544">
        <f t="shared" ca="1" si="136"/>
        <v>333</v>
      </c>
      <c r="BK544">
        <f t="shared" ca="1" si="136"/>
        <v>350</v>
      </c>
      <c r="BL544">
        <f t="shared" ca="1" si="147"/>
        <v>-17</v>
      </c>
      <c r="BM544">
        <f t="shared" ca="1" si="144"/>
        <v>334.67486324894173</v>
      </c>
    </row>
    <row r="545" spans="1:65" x14ac:dyDescent="0.25">
      <c r="A545" s="64">
        <v>542</v>
      </c>
      <c r="B545" s="64">
        <v>71</v>
      </c>
      <c r="C545" s="64">
        <v>11</v>
      </c>
      <c r="D545" s="18">
        <v>542</v>
      </c>
      <c r="E545" s="21">
        <f t="shared" ca="1" si="137"/>
        <v>1790.1478632415192</v>
      </c>
      <c r="F545" s="22">
        <f t="shared" ca="1" si="138"/>
        <v>36.81423495738359</v>
      </c>
      <c r="G545" s="28">
        <v>542</v>
      </c>
      <c r="H545" s="24">
        <f t="shared" ca="1" si="139"/>
        <v>1787.3665619999999</v>
      </c>
      <c r="I545" s="25">
        <f t="shared" ca="1" si="140"/>
        <v>36.866245290599998</v>
      </c>
      <c r="J545" s="155"/>
      <c r="K545" s="155"/>
      <c r="L545" s="129">
        <f t="shared" si="145"/>
        <v>0</v>
      </c>
      <c r="AX545">
        <f t="shared" ca="1" si="148"/>
        <v>335.14768445999999</v>
      </c>
      <c r="AY545">
        <f t="shared" ca="1" si="141"/>
        <v>347.85231554000001</v>
      </c>
      <c r="AZ545" cm="1">
        <f t="array" aca="1" ref="AZ545" ca="1">_xlfn.LET(_xlpm.rozsah, $J$3:$J$10001,_xlpm.podminka, (_xlpm.rozsah&gt;H545)*(ISNUMBER(_xlpm.rozsah)),_xlpm.indexy, IF(_xlpm.podminka, ROW(_xlpm.rozsah)-MIN(ROW(_xlpm.rozsah))+1),_xlpm.prvni, MIN(_xlpm.indexy),_xlpm.finalni, IF(_xlpm.prvni=1, 2, _xlpm.prvni),INDEX(_xlpm.rozsah, _xlpm.finalni))</f>
        <v>1800</v>
      </c>
      <c r="BA545" cm="1">
        <f t="array" aca="1" ref="BA545" ca="1">INDEX($J$3:$J$10001,MATCH(AZ545,$J$3:$J$10004,0)-1)</f>
        <v>1700</v>
      </c>
      <c r="BB545">
        <f t="shared" ref="BB545:BC608" ca="1" si="150">IF(ISERROR(MATCH(AZ545,$J$1:$J$10000,0)), 0, INDEX($K$1:$K$10000, MATCH(AZ545,$J$1:$J$10000,0)))</f>
        <v>333</v>
      </c>
      <c r="BC545">
        <f t="shared" ca="1" si="150"/>
        <v>350</v>
      </c>
      <c r="BD545">
        <f t="shared" ca="1" si="149"/>
        <v>-17</v>
      </c>
      <c r="BE545">
        <f t="shared" ca="1" si="142"/>
        <v>335.14768445999999</v>
      </c>
      <c r="BF545">
        <f t="shared" ca="1" si="146"/>
        <v>334.67486324894173</v>
      </c>
      <c r="BG545">
        <f t="shared" ca="1" si="143"/>
        <v>348.32513675105827</v>
      </c>
      <c r="BH545" cm="1">
        <f t="array" aca="1" ref="BH545" ca="1">_xlfn.LET(_xlpm.rozsah, $J$3:$J$10001,_xlpm.podminka, (_xlpm.rozsah&gt;E545)*(ISNUMBER(_xlpm.rozsah)),_xlpm.indexy, IF(_xlpm.podminka, ROW(_xlpm.rozsah)-MIN(ROW(_xlpm.rozsah))+1),_xlpm.prvni, MIN(_xlpm.indexy),_xlpm.finalni, IF(_xlpm.prvni=1, 2, _xlpm.prvni),INDEX(_xlpm.rozsah, _xlpm.finalni))</f>
        <v>1800</v>
      </c>
      <c r="BI545" cm="1">
        <f t="array" aca="1" ref="BI545" ca="1">INDEX($J$3:$J$10001,MATCH(BH545,$J$3:$J$10004,0)-1)</f>
        <v>1700</v>
      </c>
      <c r="BJ545">
        <f t="shared" ca="1" si="136"/>
        <v>333</v>
      </c>
      <c r="BK545">
        <f t="shared" ca="1" si="136"/>
        <v>350</v>
      </c>
      <c r="BL545">
        <f t="shared" ca="1" si="147"/>
        <v>-17</v>
      </c>
      <c r="BM545">
        <f t="shared" ca="1" si="144"/>
        <v>334.67486324894173</v>
      </c>
    </row>
    <row r="546" spans="1:65" x14ac:dyDescent="0.25">
      <c r="A546" s="64">
        <v>543</v>
      </c>
      <c r="B546" s="64">
        <v>65</v>
      </c>
      <c r="C546" s="64">
        <v>2</v>
      </c>
      <c r="D546" s="18">
        <v>543</v>
      </c>
      <c r="E546" s="21">
        <f t="shared" ca="1" si="137"/>
        <v>1698.0226916999825</v>
      </c>
      <c r="F546" s="22">
        <f t="shared" ca="1" si="138"/>
        <v>7.0031636932800279</v>
      </c>
      <c r="G546" s="23">
        <v>543</v>
      </c>
      <c r="H546" s="24">
        <f t="shared" ca="1" si="139"/>
        <v>1695.4764299999999</v>
      </c>
      <c r="I546" s="25">
        <f t="shared" ca="1" si="140"/>
        <v>7.0072377120000002</v>
      </c>
      <c r="J546" s="155"/>
      <c r="K546" s="155"/>
      <c r="L546" s="129">
        <f t="shared" si="145"/>
        <v>0</v>
      </c>
      <c r="AX546">
        <f t="shared" ca="1" si="148"/>
        <v>350.36188559999999</v>
      </c>
      <c r="AY546">
        <f t="shared" ca="1" si="141"/>
        <v>357.63811440000001</v>
      </c>
      <c r="AZ546" cm="1">
        <f t="array" aca="1" ref="AZ546" ca="1">_xlfn.LET(_xlpm.rozsah, $J$3:$J$10001,_xlpm.podminka, (_xlpm.rozsah&gt;H546)*(ISNUMBER(_xlpm.rozsah)),_xlpm.indexy, IF(_xlpm.podminka, ROW(_xlpm.rozsah)-MIN(ROW(_xlpm.rozsah))+1),_xlpm.prvni, MIN(_xlpm.indexy),_xlpm.finalni, IF(_xlpm.prvni=1, 2, _xlpm.prvni),INDEX(_xlpm.rozsah, _xlpm.finalni))</f>
        <v>1700</v>
      </c>
      <c r="BA546" cm="1">
        <f t="array" aca="1" ref="BA546" ca="1">INDEX($J$3:$J$10001,MATCH(AZ546,$J$3:$J$10004,0)-1)</f>
        <v>1600</v>
      </c>
      <c r="BB546">
        <f t="shared" ca="1" si="150"/>
        <v>350</v>
      </c>
      <c r="BC546">
        <f t="shared" ca="1" si="150"/>
        <v>358</v>
      </c>
      <c r="BD546">
        <f t="shared" ca="1" si="149"/>
        <v>-8</v>
      </c>
      <c r="BE546">
        <f t="shared" ca="1" si="142"/>
        <v>350.36188559999999</v>
      </c>
      <c r="BF546">
        <f t="shared" ca="1" si="146"/>
        <v>350.1581846640014</v>
      </c>
      <c r="BG546">
        <f t="shared" ca="1" si="143"/>
        <v>357.8418153359986</v>
      </c>
      <c r="BH546" cm="1">
        <f t="array" aca="1" ref="BH546" ca="1">_xlfn.LET(_xlpm.rozsah, $J$3:$J$10001,_xlpm.podminka, (_xlpm.rozsah&gt;E546)*(ISNUMBER(_xlpm.rozsah)),_xlpm.indexy, IF(_xlpm.podminka, ROW(_xlpm.rozsah)-MIN(ROW(_xlpm.rozsah))+1),_xlpm.prvni, MIN(_xlpm.indexy),_xlpm.finalni, IF(_xlpm.prvni=1, 2, _xlpm.prvni),INDEX(_xlpm.rozsah, _xlpm.finalni))</f>
        <v>1700</v>
      </c>
      <c r="BI546" cm="1">
        <f t="array" aca="1" ref="BI546" ca="1">INDEX($J$3:$J$10001,MATCH(BH546,$J$3:$J$10004,0)-1)</f>
        <v>1600</v>
      </c>
      <c r="BJ546">
        <f t="shared" ca="1" si="136"/>
        <v>350</v>
      </c>
      <c r="BK546">
        <f t="shared" ca="1" si="136"/>
        <v>358</v>
      </c>
      <c r="BL546">
        <f t="shared" ca="1" si="147"/>
        <v>-8</v>
      </c>
      <c r="BM546">
        <f t="shared" ca="1" si="144"/>
        <v>350.1581846640014</v>
      </c>
    </row>
    <row r="547" spans="1:65" x14ac:dyDescent="0.25">
      <c r="A547" s="64">
        <v>544</v>
      </c>
      <c r="B547" s="64">
        <v>31</v>
      </c>
      <c r="C547" s="64">
        <v>26</v>
      </c>
      <c r="D547" s="18">
        <v>544</v>
      </c>
      <c r="E547" s="21">
        <f t="shared" ca="1" si="137"/>
        <v>1175.980052964607</v>
      </c>
      <c r="F547" s="22">
        <f t="shared" ca="1" si="138"/>
        <v>81.950962754159576</v>
      </c>
      <c r="G547" s="28">
        <v>544</v>
      </c>
      <c r="H547" s="24">
        <f t="shared" ca="1" si="139"/>
        <v>1174.765682</v>
      </c>
      <c r="I547" s="25">
        <f t="shared" ca="1" si="140"/>
        <v>81.887815463999999</v>
      </c>
      <c r="J547" s="155"/>
      <c r="K547" s="155"/>
      <c r="L547" s="129">
        <f t="shared" si="145"/>
        <v>0</v>
      </c>
      <c r="AX547">
        <f t="shared" ca="1" si="148"/>
        <v>314.95313640000001</v>
      </c>
      <c r="AY547">
        <f t="shared" ca="1" si="141"/>
        <v>314.95313640000001</v>
      </c>
      <c r="AZ547" cm="1">
        <f t="array" aca="1" ref="AZ547" ca="1">_xlfn.LET(_xlpm.rozsah, $J$3:$J$10001,_xlpm.podminka, (_xlpm.rozsah&gt;H547)*(ISNUMBER(_xlpm.rozsah)),_xlpm.indexy, IF(_xlpm.podminka, ROW(_xlpm.rozsah)-MIN(ROW(_xlpm.rozsah))+1),_xlpm.prvni, MIN(_xlpm.indexy),_xlpm.finalni, IF(_xlpm.prvni=1, 2, _xlpm.prvni),INDEX(_xlpm.rozsah, _xlpm.finalni))</f>
        <v>1200</v>
      </c>
      <c r="BA547" cm="1">
        <f t="array" aca="1" ref="BA547" ca="1">INDEX($J$3:$J$10001,MATCH(AZ547,$J$3:$J$10004,0)-1)</f>
        <v>1100</v>
      </c>
      <c r="BB547">
        <f t="shared" ca="1" si="150"/>
        <v>320</v>
      </c>
      <c r="BC547">
        <f t="shared" ca="1" si="150"/>
        <v>300</v>
      </c>
      <c r="BD547">
        <f t="shared" ca="1" si="149"/>
        <v>20</v>
      </c>
      <c r="BE547">
        <f t="shared" ca="1" si="142"/>
        <v>305.04686359999999</v>
      </c>
      <c r="BF547">
        <f t="shared" ca="1" si="146"/>
        <v>315.19601059292143</v>
      </c>
      <c r="BG547">
        <f t="shared" ca="1" si="143"/>
        <v>315.19601059292143</v>
      </c>
      <c r="BH547" cm="1">
        <f t="array" aca="1" ref="BH547" ca="1">_xlfn.LET(_xlpm.rozsah, $J$3:$J$10001,_xlpm.podminka, (_xlpm.rozsah&gt;E547)*(ISNUMBER(_xlpm.rozsah)),_xlpm.indexy, IF(_xlpm.podminka, ROW(_xlpm.rozsah)-MIN(ROW(_xlpm.rozsah))+1),_xlpm.prvni, MIN(_xlpm.indexy),_xlpm.finalni, IF(_xlpm.prvni=1, 2, _xlpm.prvni),INDEX(_xlpm.rozsah, _xlpm.finalni))</f>
        <v>1200</v>
      </c>
      <c r="BI547" cm="1">
        <f t="array" aca="1" ref="BI547" ca="1">INDEX($J$3:$J$10001,MATCH(BH547,$J$3:$J$10004,0)-1)</f>
        <v>1100</v>
      </c>
      <c r="BJ547">
        <f t="shared" ca="1" si="136"/>
        <v>320</v>
      </c>
      <c r="BK547">
        <f t="shared" ca="1" si="136"/>
        <v>300</v>
      </c>
      <c r="BL547">
        <f t="shared" ca="1" si="147"/>
        <v>20</v>
      </c>
      <c r="BM547">
        <f t="shared" ca="1" si="144"/>
        <v>304.80398940707857</v>
      </c>
    </row>
    <row r="548" spans="1:65" x14ac:dyDescent="0.25">
      <c r="A548" s="64">
        <v>545</v>
      </c>
      <c r="B548" s="64">
        <v>24</v>
      </c>
      <c r="C548" s="64">
        <v>72</v>
      </c>
      <c r="D548" s="18">
        <v>545</v>
      </c>
      <c r="E548" s="21">
        <f t="shared" ca="1" si="137"/>
        <v>1068.5006861661473</v>
      </c>
      <c r="F548" s="22">
        <f t="shared" ca="1" si="138"/>
        <v>213.73204940396263</v>
      </c>
      <c r="G548" s="23">
        <v>545</v>
      </c>
      <c r="H548" s="24">
        <f t="shared" ca="1" si="139"/>
        <v>1067.560528</v>
      </c>
      <c r="I548" s="25">
        <f t="shared" ca="1" si="140"/>
        <v>213.66435801599999</v>
      </c>
      <c r="J548" s="155"/>
      <c r="K548" s="155"/>
      <c r="L548" s="129">
        <f t="shared" si="145"/>
        <v>0</v>
      </c>
      <c r="AX548">
        <f t="shared" ca="1" si="148"/>
        <v>296.75605280000002</v>
      </c>
      <c r="AY548">
        <f t="shared" ca="1" si="141"/>
        <v>296.75605280000002</v>
      </c>
      <c r="AZ548" cm="1">
        <f t="array" aca="1" ref="AZ548" ca="1">_xlfn.LET(_xlpm.rozsah, $J$3:$J$10001,_xlpm.podminka, (_xlpm.rozsah&gt;H548)*(ISNUMBER(_xlpm.rozsah)),_xlpm.indexy, IF(_xlpm.podminka, ROW(_xlpm.rozsah)-MIN(ROW(_xlpm.rozsah))+1),_xlpm.prvni, MIN(_xlpm.indexy),_xlpm.finalni, IF(_xlpm.prvni=1, 2, _xlpm.prvni),INDEX(_xlpm.rozsah, _xlpm.finalni))</f>
        <v>1100</v>
      </c>
      <c r="BA548" cm="1">
        <f t="array" aca="1" ref="BA548" ca="1">INDEX($J$3:$J$10001,MATCH(AZ548,$J$3:$J$10004,0)-1)</f>
        <v>1000</v>
      </c>
      <c r="BB548">
        <f t="shared" ca="1" si="150"/>
        <v>300</v>
      </c>
      <c r="BC548">
        <f t="shared" ca="1" si="150"/>
        <v>290</v>
      </c>
      <c r="BD548">
        <f t="shared" ca="1" si="149"/>
        <v>10</v>
      </c>
      <c r="BE548">
        <f t="shared" ca="1" si="142"/>
        <v>293.24394719999998</v>
      </c>
      <c r="BF548">
        <f t="shared" ca="1" si="146"/>
        <v>296.85006861661475</v>
      </c>
      <c r="BG548">
        <f t="shared" ca="1" si="143"/>
        <v>296.85006861661475</v>
      </c>
      <c r="BH548" cm="1">
        <f t="array" aca="1" ref="BH548" ca="1">_xlfn.LET(_xlpm.rozsah, $J$3:$J$10001,_xlpm.podminka, (_xlpm.rozsah&gt;E548)*(ISNUMBER(_xlpm.rozsah)),_xlpm.indexy, IF(_xlpm.podminka, ROW(_xlpm.rozsah)-MIN(ROW(_xlpm.rozsah))+1),_xlpm.prvni, MIN(_xlpm.indexy),_xlpm.finalni, IF(_xlpm.prvni=1, 2, _xlpm.prvni),INDEX(_xlpm.rozsah, _xlpm.finalni))</f>
        <v>1100</v>
      </c>
      <c r="BI548" cm="1">
        <f t="array" aca="1" ref="BI548" ca="1">INDEX($J$3:$J$10001,MATCH(BH548,$J$3:$J$10004,0)-1)</f>
        <v>1000</v>
      </c>
      <c r="BJ548">
        <f t="shared" ca="1" si="136"/>
        <v>300</v>
      </c>
      <c r="BK548">
        <f t="shared" ca="1" si="136"/>
        <v>290</v>
      </c>
      <c r="BL548">
        <f t="shared" ca="1" si="147"/>
        <v>10</v>
      </c>
      <c r="BM548">
        <f t="shared" ca="1" si="144"/>
        <v>293.14993138338525</v>
      </c>
    </row>
    <row r="549" spans="1:65" x14ac:dyDescent="0.25">
      <c r="A549" s="64">
        <v>546</v>
      </c>
      <c r="B549" s="64">
        <v>64</v>
      </c>
      <c r="C549" s="64">
        <v>70</v>
      </c>
      <c r="D549" s="18">
        <v>546</v>
      </c>
      <c r="E549" s="21">
        <f t="shared" ca="1" si="137"/>
        <v>1682.6684964430597</v>
      </c>
      <c r="F549" s="22">
        <f t="shared" ca="1" si="138"/>
        <v>245.97056419918866</v>
      </c>
      <c r="G549" s="28">
        <v>546</v>
      </c>
      <c r="H549" s="24">
        <f t="shared" ca="1" si="139"/>
        <v>1680.1614079999999</v>
      </c>
      <c r="I549" s="25">
        <f t="shared" ca="1" si="140"/>
        <v>246.11096115199999</v>
      </c>
      <c r="J549" s="155"/>
      <c r="K549" s="155"/>
      <c r="L549" s="129">
        <f t="shared" si="145"/>
        <v>0</v>
      </c>
      <c r="AX549">
        <f t="shared" ca="1" si="148"/>
        <v>351.58708736</v>
      </c>
      <c r="AY549">
        <f t="shared" ca="1" si="141"/>
        <v>356.41291264</v>
      </c>
      <c r="AZ549" cm="1">
        <f t="array" aca="1" ref="AZ549" ca="1">_xlfn.LET(_xlpm.rozsah, $J$3:$J$10001,_xlpm.podminka, (_xlpm.rozsah&gt;H549)*(ISNUMBER(_xlpm.rozsah)),_xlpm.indexy, IF(_xlpm.podminka, ROW(_xlpm.rozsah)-MIN(ROW(_xlpm.rozsah))+1),_xlpm.prvni, MIN(_xlpm.indexy),_xlpm.finalni, IF(_xlpm.prvni=1, 2, _xlpm.prvni),INDEX(_xlpm.rozsah, _xlpm.finalni))</f>
        <v>1700</v>
      </c>
      <c r="BA549" cm="1">
        <f t="array" aca="1" ref="BA549" ca="1">INDEX($J$3:$J$10001,MATCH(AZ549,$J$3:$J$10004,0)-1)</f>
        <v>1600</v>
      </c>
      <c r="BB549">
        <f t="shared" ca="1" si="150"/>
        <v>350</v>
      </c>
      <c r="BC549">
        <f t="shared" ca="1" si="150"/>
        <v>358</v>
      </c>
      <c r="BD549">
        <f t="shared" ca="1" si="149"/>
        <v>-8</v>
      </c>
      <c r="BE549">
        <f t="shared" ca="1" si="142"/>
        <v>351.58708736</v>
      </c>
      <c r="BF549">
        <f t="shared" ca="1" si="146"/>
        <v>351.38652028455522</v>
      </c>
      <c r="BG549">
        <f t="shared" ca="1" si="143"/>
        <v>356.61347971544478</v>
      </c>
      <c r="BH549" cm="1">
        <f t="array" aca="1" ref="BH549" ca="1">_xlfn.LET(_xlpm.rozsah, $J$3:$J$10001,_xlpm.podminka, (_xlpm.rozsah&gt;E549)*(ISNUMBER(_xlpm.rozsah)),_xlpm.indexy, IF(_xlpm.podminka, ROW(_xlpm.rozsah)-MIN(ROW(_xlpm.rozsah))+1),_xlpm.prvni, MIN(_xlpm.indexy),_xlpm.finalni, IF(_xlpm.prvni=1, 2, _xlpm.prvni),INDEX(_xlpm.rozsah, _xlpm.finalni))</f>
        <v>1700</v>
      </c>
      <c r="BI549" cm="1">
        <f t="array" aca="1" ref="BI549" ca="1">INDEX($J$3:$J$10001,MATCH(BH549,$J$3:$J$10004,0)-1)</f>
        <v>1600</v>
      </c>
      <c r="BJ549">
        <f t="shared" ca="1" si="136"/>
        <v>350</v>
      </c>
      <c r="BK549">
        <f t="shared" ca="1" si="136"/>
        <v>358</v>
      </c>
      <c r="BL549">
        <f t="shared" ca="1" si="147"/>
        <v>-8</v>
      </c>
      <c r="BM549">
        <f t="shared" ca="1" si="144"/>
        <v>351.38652028455522</v>
      </c>
    </row>
    <row r="550" spans="1:65" x14ac:dyDescent="0.25">
      <c r="A550" s="64">
        <v>547</v>
      </c>
      <c r="B550" s="64">
        <v>77</v>
      </c>
      <c r="C550" s="64">
        <v>62</v>
      </c>
      <c r="D550" s="18">
        <v>547</v>
      </c>
      <c r="E550" s="21">
        <f t="shared" ca="1" si="137"/>
        <v>1882.2730347830561</v>
      </c>
      <c r="F550" s="22">
        <f t="shared" ca="1" si="138"/>
        <v>197.78842213386591</v>
      </c>
      <c r="G550" s="23">
        <v>547</v>
      </c>
      <c r="H550" s="24">
        <f t="shared" ca="1" si="139"/>
        <v>1879.2566939999999</v>
      </c>
      <c r="I550" s="25">
        <f t="shared" ca="1" si="140"/>
        <v>198.10634445240001</v>
      </c>
      <c r="J550" s="155"/>
      <c r="K550" s="155"/>
      <c r="L550" s="129">
        <f t="shared" si="145"/>
        <v>0</v>
      </c>
      <c r="AX550">
        <f t="shared" ca="1" si="148"/>
        <v>319.52636202000002</v>
      </c>
      <c r="AY550">
        <f t="shared" ca="1" si="141"/>
        <v>329.47363797999998</v>
      </c>
      <c r="AZ550" cm="1">
        <f t="array" aca="1" ref="AZ550" ca="1">_xlfn.LET(_xlpm.rozsah, $J$3:$J$10001,_xlpm.podminka, (_xlpm.rozsah&gt;H550)*(ISNUMBER(_xlpm.rozsah)),_xlpm.indexy, IF(_xlpm.podminka, ROW(_xlpm.rozsah)-MIN(ROW(_xlpm.rozsah))+1),_xlpm.prvni, MIN(_xlpm.indexy),_xlpm.finalni, IF(_xlpm.prvni=1, 2, _xlpm.prvni),INDEX(_xlpm.rozsah, _xlpm.finalni))</f>
        <v>1900</v>
      </c>
      <c r="BA550" cm="1">
        <f t="array" aca="1" ref="BA550" ca="1">INDEX($J$3:$J$10001,MATCH(AZ550,$J$3:$J$10004,0)-1)</f>
        <v>1800</v>
      </c>
      <c r="BB550">
        <f t="shared" ca="1" si="150"/>
        <v>316</v>
      </c>
      <c r="BC550">
        <f t="shared" ca="1" si="150"/>
        <v>333</v>
      </c>
      <c r="BD550">
        <f t="shared" ca="1" si="149"/>
        <v>-17</v>
      </c>
      <c r="BE550">
        <f t="shared" ca="1" si="142"/>
        <v>319.52636202000002</v>
      </c>
      <c r="BF550">
        <f t="shared" ca="1" si="146"/>
        <v>319.01358408688048</v>
      </c>
      <c r="BG550">
        <f t="shared" ca="1" si="143"/>
        <v>329.98641591311952</v>
      </c>
      <c r="BH550" cm="1">
        <f t="array" aca="1" ref="BH550" ca="1">_xlfn.LET(_xlpm.rozsah, $J$3:$J$10001,_xlpm.podminka, (_xlpm.rozsah&gt;E550)*(ISNUMBER(_xlpm.rozsah)),_xlpm.indexy, IF(_xlpm.podminka, ROW(_xlpm.rozsah)-MIN(ROW(_xlpm.rozsah))+1),_xlpm.prvni, MIN(_xlpm.indexy),_xlpm.finalni, IF(_xlpm.prvni=1, 2, _xlpm.prvni),INDEX(_xlpm.rozsah, _xlpm.finalni))</f>
        <v>1900</v>
      </c>
      <c r="BI550" cm="1">
        <f t="array" aca="1" ref="BI550" ca="1">INDEX($J$3:$J$10001,MATCH(BH550,$J$3:$J$10004,0)-1)</f>
        <v>1800</v>
      </c>
      <c r="BJ550">
        <f t="shared" ca="1" si="136"/>
        <v>316</v>
      </c>
      <c r="BK550">
        <f t="shared" ca="1" si="136"/>
        <v>333</v>
      </c>
      <c r="BL550">
        <f t="shared" ca="1" si="147"/>
        <v>-17</v>
      </c>
      <c r="BM550">
        <f t="shared" ca="1" si="144"/>
        <v>319.01358408688048</v>
      </c>
    </row>
    <row r="551" spans="1:65" x14ac:dyDescent="0.25">
      <c r="A551" s="64">
        <v>548</v>
      </c>
      <c r="B551" s="64">
        <v>80</v>
      </c>
      <c r="C551" s="64">
        <v>68</v>
      </c>
      <c r="D551" s="18">
        <v>548</v>
      </c>
      <c r="E551" s="21">
        <f t="shared" ca="1" si="137"/>
        <v>1928.3356205538248</v>
      </c>
      <c r="F551" s="22">
        <f t="shared" ca="1" si="138"/>
        <v>211.79708448374384</v>
      </c>
      <c r="G551" s="28">
        <v>548</v>
      </c>
      <c r="H551" s="24">
        <f t="shared" ca="1" si="139"/>
        <v>1925.2017599999999</v>
      </c>
      <c r="I551" s="25">
        <f t="shared" ca="1" si="140"/>
        <v>212.13804851200001</v>
      </c>
      <c r="J551" s="155"/>
      <c r="K551" s="155"/>
      <c r="L551" s="129">
        <f t="shared" si="145"/>
        <v>0</v>
      </c>
      <c r="AX551">
        <f t="shared" ca="1" si="148"/>
        <v>311.96771840000002</v>
      </c>
      <c r="AY551">
        <f t="shared" ca="1" si="141"/>
        <v>304.03228159999998</v>
      </c>
      <c r="AZ551" cm="1">
        <f t="array" aca="1" ref="AZ551" ca="1">_xlfn.LET(_xlpm.rozsah, $J$3:$J$10001,_xlpm.podminka, (_xlpm.rozsah&gt;H551)*(ISNUMBER(_xlpm.rozsah)),_xlpm.indexy, IF(_xlpm.podminka, ROW(_xlpm.rozsah)-MIN(ROW(_xlpm.rozsah))+1),_xlpm.prvni, MIN(_xlpm.indexy),_xlpm.finalni, IF(_xlpm.prvni=1, 2, _xlpm.prvni),INDEX(_xlpm.rozsah, _xlpm.finalni))</f>
        <v>2000</v>
      </c>
      <c r="BA551" cm="1">
        <f t="array" aca="1" ref="BA551" ca="1">INDEX($J$3:$J$10001,MATCH(AZ551,$J$3:$J$10004,0)-1)</f>
        <v>1900</v>
      </c>
      <c r="BB551">
        <f t="shared" ca="1" si="150"/>
        <v>300</v>
      </c>
      <c r="BC551">
        <f t="shared" ca="1" si="150"/>
        <v>316</v>
      </c>
      <c r="BD551">
        <f t="shared" ca="1" si="149"/>
        <v>-16</v>
      </c>
      <c r="BE551">
        <f t="shared" ca="1" si="142"/>
        <v>311.96771840000002</v>
      </c>
      <c r="BF551">
        <f t="shared" ca="1" si="146"/>
        <v>311.46630071138804</v>
      </c>
      <c r="BG551">
        <f t="shared" ca="1" si="143"/>
        <v>304.53369928861196</v>
      </c>
      <c r="BH551" cm="1">
        <f t="array" aca="1" ref="BH551" ca="1">_xlfn.LET(_xlpm.rozsah, $J$3:$J$10001,_xlpm.podminka, (_xlpm.rozsah&gt;E551)*(ISNUMBER(_xlpm.rozsah)),_xlpm.indexy, IF(_xlpm.podminka, ROW(_xlpm.rozsah)-MIN(ROW(_xlpm.rozsah))+1),_xlpm.prvni, MIN(_xlpm.indexy),_xlpm.finalni, IF(_xlpm.prvni=1, 2, _xlpm.prvni),INDEX(_xlpm.rozsah, _xlpm.finalni))</f>
        <v>2000</v>
      </c>
      <c r="BI551" cm="1">
        <f t="array" aca="1" ref="BI551" ca="1">INDEX($J$3:$J$10001,MATCH(BH551,$J$3:$J$10004,0)-1)</f>
        <v>1900</v>
      </c>
      <c r="BJ551">
        <f t="shared" ca="1" si="136"/>
        <v>300</v>
      </c>
      <c r="BK551">
        <f t="shared" ca="1" si="136"/>
        <v>316</v>
      </c>
      <c r="BL551">
        <f t="shared" ca="1" si="147"/>
        <v>-16</v>
      </c>
      <c r="BM551">
        <f t="shared" ca="1" si="144"/>
        <v>311.46630071138804</v>
      </c>
    </row>
    <row r="552" spans="1:65" x14ac:dyDescent="0.25">
      <c r="A552" s="64">
        <v>549</v>
      </c>
      <c r="B552" s="64">
        <v>83</v>
      </c>
      <c r="C552" s="64">
        <v>53</v>
      </c>
      <c r="D552" s="18">
        <v>549</v>
      </c>
      <c r="E552" s="21">
        <f t="shared" ca="1" si="137"/>
        <v>1974.398206324593</v>
      </c>
      <c r="F552" s="22">
        <f t="shared" ca="1" si="138"/>
        <v>161.17103210367452</v>
      </c>
      <c r="G552" s="23">
        <v>549</v>
      </c>
      <c r="H552" s="24">
        <f t="shared" ca="1" si="139"/>
        <v>1971.1468259999999</v>
      </c>
      <c r="I552" s="25">
        <f t="shared" ca="1" si="140"/>
        <v>161.4467491552</v>
      </c>
      <c r="J552" s="155"/>
      <c r="K552" s="155"/>
      <c r="L552" s="129">
        <f t="shared" si="145"/>
        <v>0</v>
      </c>
      <c r="AX552">
        <f t="shared" ca="1" si="148"/>
        <v>304.61650784</v>
      </c>
      <c r="AY552">
        <f t="shared" ca="1" si="141"/>
        <v>311.38349216</v>
      </c>
      <c r="AZ552" cm="1">
        <f t="array" aca="1" ref="AZ552" ca="1">_xlfn.LET(_xlpm.rozsah, $J$3:$J$10001,_xlpm.podminka, (_xlpm.rozsah&gt;H552)*(ISNUMBER(_xlpm.rozsah)),_xlpm.indexy, IF(_xlpm.podminka, ROW(_xlpm.rozsah)-MIN(ROW(_xlpm.rozsah))+1),_xlpm.prvni, MIN(_xlpm.indexy),_xlpm.finalni, IF(_xlpm.prvni=1, 2, _xlpm.prvni),INDEX(_xlpm.rozsah, _xlpm.finalni))</f>
        <v>2000</v>
      </c>
      <c r="BA552" cm="1">
        <f t="array" aca="1" ref="BA552" ca="1">INDEX($J$3:$J$10001,MATCH(AZ552,$J$3:$J$10004,0)-1)</f>
        <v>1900</v>
      </c>
      <c r="BB552">
        <f t="shared" ca="1" si="150"/>
        <v>300</v>
      </c>
      <c r="BC552">
        <f t="shared" ca="1" si="150"/>
        <v>316</v>
      </c>
      <c r="BD552">
        <f t="shared" ca="1" si="149"/>
        <v>-16</v>
      </c>
      <c r="BE552">
        <f t="shared" ca="1" si="142"/>
        <v>304.61650784</v>
      </c>
      <c r="BF552">
        <f t="shared" ca="1" si="146"/>
        <v>304.09628698806512</v>
      </c>
      <c r="BG552">
        <f t="shared" ca="1" si="143"/>
        <v>311.90371301193488</v>
      </c>
      <c r="BH552" cm="1">
        <f t="array" aca="1" ref="BH552" ca="1">_xlfn.LET(_xlpm.rozsah, $J$3:$J$10001,_xlpm.podminka, (_xlpm.rozsah&gt;E552)*(ISNUMBER(_xlpm.rozsah)),_xlpm.indexy, IF(_xlpm.podminka, ROW(_xlpm.rozsah)-MIN(ROW(_xlpm.rozsah))+1),_xlpm.prvni, MIN(_xlpm.indexy),_xlpm.finalni, IF(_xlpm.prvni=1, 2, _xlpm.prvni),INDEX(_xlpm.rozsah, _xlpm.finalni))</f>
        <v>2000</v>
      </c>
      <c r="BI552" cm="1">
        <f t="array" aca="1" ref="BI552" ca="1">INDEX($J$3:$J$10001,MATCH(BH552,$J$3:$J$10004,0)-1)</f>
        <v>1900</v>
      </c>
      <c r="BJ552">
        <f t="shared" ca="1" si="136"/>
        <v>300</v>
      </c>
      <c r="BK552">
        <f t="shared" ca="1" si="136"/>
        <v>316</v>
      </c>
      <c r="BL552">
        <f t="shared" ca="1" si="147"/>
        <v>-16</v>
      </c>
      <c r="BM552">
        <f t="shared" ca="1" si="144"/>
        <v>304.09628698806512</v>
      </c>
    </row>
    <row r="553" spans="1:65" x14ac:dyDescent="0.25">
      <c r="A553" s="64">
        <v>550</v>
      </c>
      <c r="B553" s="64">
        <v>83</v>
      </c>
      <c r="C553" s="64">
        <v>50</v>
      </c>
      <c r="D553" s="18">
        <v>550</v>
      </c>
      <c r="E553" s="21">
        <f t="shared" ca="1" si="137"/>
        <v>1974.398206324593</v>
      </c>
      <c r="F553" s="22">
        <f t="shared" ca="1" si="138"/>
        <v>152.04814349403256</v>
      </c>
      <c r="G553" s="28">
        <v>550</v>
      </c>
      <c r="H553" s="24">
        <f t="shared" ca="1" si="139"/>
        <v>1971.1468259999999</v>
      </c>
      <c r="I553" s="25">
        <f t="shared" ca="1" si="140"/>
        <v>152.30825392</v>
      </c>
      <c r="J553" s="155"/>
      <c r="K553" s="155"/>
      <c r="L553" s="129">
        <f t="shared" si="145"/>
        <v>0</v>
      </c>
      <c r="AX553">
        <f t="shared" ca="1" si="148"/>
        <v>304.61650784</v>
      </c>
      <c r="AY553">
        <f t="shared" ca="1" si="141"/>
        <v>311.38349216</v>
      </c>
      <c r="AZ553" cm="1">
        <f t="array" aca="1" ref="AZ553" ca="1">_xlfn.LET(_xlpm.rozsah, $J$3:$J$10001,_xlpm.podminka, (_xlpm.rozsah&gt;H553)*(ISNUMBER(_xlpm.rozsah)),_xlpm.indexy, IF(_xlpm.podminka, ROW(_xlpm.rozsah)-MIN(ROW(_xlpm.rozsah))+1),_xlpm.prvni, MIN(_xlpm.indexy),_xlpm.finalni, IF(_xlpm.prvni=1, 2, _xlpm.prvni),INDEX(_xlpm.rozsah, _xlpm.finalni))</f>
        <v>2000</v>
      </c>
      <c r="BA553" cm="1">
        <f t="array" aca="1" ref="BA553" ca="1">INDEX($J$3:$J$10001,MATCH(AZ553,$J$3:$J$10004,0)-1)</f>
        <v>1900</v>
      </c>
      <c r="BB553">
        <f t="shared" ca="1" si="150"/>
        <v>300</v>
      </c>
      <c r="BC553">
        <f t="shared" ca="1" si="150"/>
        <v>316</v>
      </c>
      <c r="BD553">
        <f t="shared" ca="1" si="149"/>
        <v>-16</v>
      </c>
      <c r="BE553">
        <f t="shared" ca="1" si="142"/>
        <v>304.61650784</v>
      </c>
      <c r="BF553">
        <f t="shared" ca="1" si="146"/>
        <v>304.09628698806512</v>
      </c>
      <c r="BG553">
        <f t="shared" ca="1" si="143"/>
        <v>311.90371301193488</v>
      </c>
      <c r="BH553" cm="1">
        <f t="array" aca="1" ref="BH553" ca="1">_xlfn.LET(_xlpm.rozsah, $J$3:$J$10001,_xlpm.podminka, (_xlpm.rozsah&gt;E553)*(ISNUMBER(_xlpm.rozsah)),_xlpm.indexy, IF(_xlpm.podminka, ROW(_xlpm.rozsah)-MIN(ROW(_xlpm.rozsah))+1),_xlpm.prvni, MIN(_xlpm.indexy),_xlpm.finalni, IF(_xlpm.prvni=1, 2, _xlpm.prvni),INDEX(_xlpm.rozsah, _xlpm.finalni))</f>
        <v>2000</v>
      </c>
      <c r="BI553" cm="1">
        <f t="array" aca="1" ref="BI553" ca="1">INDEX($J$3:$J$10001,MATCH(BH553,$J$3:$J$10004,0)-1)</f>
        <v>1900</v>
      </c>
      <c r="BJ553">
        <f t="shared" ca="1" si="136"/>
        <v>300</v>
      </c>
      <c r="BK553">
        <f t="shared" ca="1" si="136"/>
        <v>316</v>
      </c>
      <c r="BL553">
        <f t="shared" ca="1" si="147"/>
        <v>-16</v>
      </c>
      <c r="BM553">
        <f t="shared" ca="1" si="144"/>
        <v>304.09628698806512</v>
      </c>
    </row>
    <row r="554" spans="1:65" x14ac:dyDescent="0.25">
      <c r="A554" s="64">
        <v>551</v>
      </c>
      <c r="B554" s="64">
        <v>83</v>
      </c>
      <c r="C554" s="64">
        <v>50</v>
      </c>
      <c r="D554" s="18">
        <v>551</v>
      </c>
      <c r="E554" s="21">
        <f t="shared" ca="1" si="137"/>
        <v>1974.398206324593</v>
      </c>
      <c r="F554" s="22">
        <f t="shared" ca="1" si="138"/>
        <v>152.04814349403256</v>
      </c>
      <c r="G554" s="23">
        <v>551</v>
      </c>
      <c r="H554" s="24">
        <f t="shared" ca="1" si="139"/>
        <v>1971.1468259999999</v>
      </c>
      <c r="I554" s="25">
        <f t="shared" ca="1" si="140"/>
        <v>152.30825392</v>
      </c>
      <c r="J554" s="155"/>
      <c r="K554" s="155"/>
      <c r="L554" s="129">
        <f t="shared" si="145"/>
        <v>0</v>
      </c>
      <c r="AX554">
        <f t="shared" ca="1" si="148"/>
        <v>304.61650784</v>
      </c>
      <c r="AY554">
        <f t="shared" ca="1" si="141"/>
        <v>311.38349216</v>
      </c>
      <c r="AZ554" cm="1">
        <f t="array" aca="1" ref="AZ554" ca="1">_xlfn.LET(_xlpm.rozsah, $J$3:$J$10001,_xlpm.podminka, (_xlpm.rozsah&gt;H554)*(ISNUMBER(_xlpm.rozsah)),_xlpm.indexy, IF(_xlpm.podminka, ROW(_xlpm.rozsah)-MIN(ROW(_xlpm.rozsah))+1),_xlpm.prvni, MIN(_xlpm.indexy),_xlpm.finalni, IF(_xlpm.prvni=1, 2, _xlpm.prvni),INDEX(_xlpm.rozsah, _xlpm.finalni))</f>
        <v>2000</v>
      </c>
      <c r="BA554" cm="1">
        <f t="array" aca="1" ref="BA554" ca="1">INDEX($J$3:$J$10001,MATCH(AZ554,$J$3:$J$10004,0)-1)</f>
        <v>1900</v>
      </c>
      <c r="BB554">
        <f t="shared" ca="1" si="150"/>
        <v>300</v>
      </c>
      <c r="BC554">
        <f t="shared" ca="1" si="150"/>
        <v>316</v>
      </c>
      <c r="BD554">
        <f t="shared" ca="1" si="149"/>
        <v>-16</v>
      </c>
      <c r="BE554">
        <f t="shared" ca="1" si="142"/>
        <v>304.61650784</v>
      </c>
      <c r="BF554">
        <f t="shared" ca="1" si="146"/>
        <v>304.09628698806512</v>
      </c>
      <c r="BG554">
        <f t="shared" ca="1" si="143"/>
        <v>311.90371301193488</v>
      </c>
      <c r="BH554" cm="1">
        <f t="array" aca="1" ref="BH554" ca="1">_xlfn.LET(_xlpm.rozsah, $J$3:$J$10001,_xlpm.podminka, (_xlpm.rozsah&gt;E554)*(ISNUMBER(_xlpm.rozsah)),_xlpm.indexy, IF(_xlpm.podminka, ROW(_xlpm.rozsah)-MIN(ROW(_xlpm.rozsah))+1),_xlpm.prvni, MIN(_xlpm.indexy),_xlpm.finalni, IF(_xlpm.prvni=1, 2, _xlpm.prvni),INDEX(_xlpm.rozsah, _xlpm.finalni))</f>
        <v>2000</v>
      </c>
      <c r="BI554" cm="1">
        <f t="array" aca="1" ref="BI554" ca="1">INDEX($J$3:$J$10001,MATCH(BH554,$J$3:$J$10004,0)-1)</f>
        <v>1900</v>
      </c>
      <c r="BJ554">
        <f t="shared" ca="1" si="136"/>
        <v>300</v>
      </c>
      <c r="BK554">
        <f t="shared" ca="1" si="136"/>
        <v>316</v>
      </c>
      <c r="BL554">
        <f t="shared" ca="1" si="147"/>
        <v>-16</v>
      </c>
      <c r="BM554">
        <f t="shared" ca="1" si="144"/>
        <v>304.09628698806512</v>
      </c>
    </row>
    <row r="555" spans="1:65" x14ac:dyDescent="0.25">
      <c r="A555" s="64">
        <v>552</v>
      </c>
      <c r="B555" s="64">
        <v>85</v>
      </c>
      <c r="C555" s="64">
        <v>43</v>
      </c>
      <c r="D555" s="18">
        <v>552</v>
      </c>
      <c r="E555" s="21">
        <f t="shared" ca="1" si="137"/>
        <v>2005.1065968384387</v>
      </c>
      <c r="F555" s="22">
        <f t="shared" ca="1" si="138"/>
        <v>128.56083267189427</v>
      </c>
      <c r="G555" s="28">
        <v>552</v>
      </c>
      <c r="H555" s="24">
        <f t="shared" ca="1" si="139"/>
        <v>2001.7768699999999</v>
      </c>
      <c r="I555" s="25">
        <f t="shared" ca="1" si="140"/>
        <v>128.84718918000002</v>
      </c>
      <c r="J555" s="155"/>
      <c r="K555" s="155"/>
      <c r="L555" s="129">
        <f t="shared" si="145"/>
        <v>0</v>
      </c>
      <c r="AX555">
        <f t="shared" ca="1" si="148"/>
        <v>299.64462600000002</v>
      </c>
      <c r="AY555">
        <f t="shared" ca="1" si="141"/>
        <v>280.35537399999998</v>
      </c>
      <c r="AZ555" cm="1">
        <f t="array" aca="1" ref="AZ555" ca="1">_xlfn.LET(_xlpm.rozsah, $J$3:$J$10001,_xlpm.podminka, (_xlpm.rozsah&gt;H555)*(ISNUMBER(_xlpm.rozsah)),_xlpm.indexy, IF(_xlpm.podminka, ROW(_xlpm.rozsah)-MIN(ROW(_xlpm.rozsah))+1),_xlpm.prvni, MIN(_xlpm.indexy),_xlpm.finalni, IF(_xlpm.prvni=1, 2, _xlpm.prvni),INDEX(_xlpm.rozsah, _xlpm.finalni))</f>
        <v>2100</v>
      </c>
      <c r="BA555" cm="1">
        <f t="array" aca="1" ref="BA555" ca="1">INDEX($J$3:$J$10001,MATCH(AZ555,$J$3:$J$10004,0)-1)</f>
        <v>2000</v>
      </c>
      <c r="BB555">
        <f t="shared" ca="1" si="150"/>
        <v>280</v>
      </c>
      <c r="BC555">
        <f t="shared" ca="1" si="150"/>
        <v>300</v>
      </c>
      <c r="BD555">
        <f t="shared" ca="1" si="149"/>
        <v>-20</v>
      </c>
      <c r="BE555">
        <f t="shared" ca="1" si="142"/>
        <v>299.64462600000002</v>
      </c>
      <c r="BF555">
        <f t="shared" ca="1" si="146"/>
        <v>298.97868063231226</v>
      </c>
      <c r="BG555">
        <f t="shared" ca="1" si="143"/>
        <v>281.02131936768774</v>
      </c>
      <c r="BH555" cm="1">
        <f t="array" aca="1" ref="BH555" ca="1">_xlfn.LET(_xlpm.rozsah, $J$3:$J$10001,_xlpm.podminka, (_xlpm.rozsah&gt;E555)*(ISNUMBER(_xlpm.rozsah)),_xlpm.indexy, IF(_xlpm.podminka, ROW(_xlpm.rozsah)-MIN(ROW(_xlpm.rozsah))+1),_xlpm.prvni, MIN(_xlpm.indexy),_xlpm.finalni, IF(_xlpm.prvni=1, 2, _xlpm.prvni),INDEX(_xlpm.rozsah, _xlpm.finalni))</f>
        <v>2100</v>
      </c>
      <c r="BI555" cm="1">
        <f t="array" aca="1" ref="BI555" ca="1">INDEX($J$3:$J$10001,MATCH(BH555,$J$3:$J$10004,0)-1)</f>
        <v>2000</v>
      </c>
      <c r="BJ555">
        <f t="shared" ca="1" si="136"/>
        <v>280</v>
      </c>
      <c r="BK555">
        <f t="shared" ca="1" si="136"/>
        <v>300</v>
      </c>
      <c r="BL555">
        <f t="shared" ca="1" si="147"/>
        <v>-20</v>
      </c>
      <c r="BM555">
        <f t="shared" ca="1" si="144"/>
        <v>298.97868063231226</v>
      </c>
    </row>
    <row r="556" spans="1:65" x14ac:dyDescent="0.25">
      <c r="A556" s="64">
        <v>553</v>
      </c>
      <c r="B556" s="64">
        <v>86</v>
      </c>
      <c r="C556" s="64">
        <v>45</v>
      </c>
      <c r="D556" s="18">
        <v>553</v>
      </c>
      <c r="E556" s="21">
        <f t="shared" ca="1" si="137"/>
        <v>2020.4607920953615</v>
      </c>
      <c r="F556" s="22">
        <f t="shared" ca="1" si="138"/>
        <v>133.15852871141749</v>
      </c>
      <c r="G556" s="23">
        <v>553</v>
      </c>
      <c r="H556" s="24">
        <f t="shared" ca="1" si="139"/>
        <v>2017.0918919999999</v>
      </c>
      <c r="I556" s="25">
        <f t="shared" ca="1" si="140"/>
        <v>133.46172971999999</v>
      </c>
      <c r="J556" s="155"/>
      <c r="K556" s="155"/>
      <c r="L556" s="129">
        <f t="shared" si="145"/>
        <v>0</v>
      </c>
      <c r="AX556">
        <f t="shared" ca="1" si="148"/>
        <v>296.58162160000001</v>
      </c>
      <c r="AY556">
        <f t="shared" ca="1" si="141"/>
        <v>283.41837839999999</v>
      </c>
      <c r="AZ556" cm="1">
        <f t="array" aca="1" ref="AZ556" ca="1">_xlfn.LET(_xlpm.rozsah, $J$3:$J$10001,_xlpm.podminka, (_xlpm.rozsah&gt;H556)*(ISNUMBER(_xlpm.rozsah)),_xlpm.indexy, IF(_xlpm.podminka, ROW(_xlpm.rozsah)-MIN(ROW(_xlpm.rozsah))+1),_xlpm.prvni, MIN(_xlpm.indexy),_xlpm.finalni, IF(_xlpm.prvni=1, 2, _xlpm.prvni),INDEX(_xlpm.rozsah, _xlpm.finalni))</f>
        <v>2100</v>
      </c>
      <c r="BA556" cm="1">
        <f t="array" aca="1" ref="BA556" ca="1">INDEX($J$3:$J$10001,MATCH(AZ556,$J$3:$J$10004,0)-1)</f>
        <v>2000</v>
      </c>
      <c r="BB556">
        <f t="shared" ca="1" si="150"/>
        <v>280</v>
      </c>
      <c r="BC556">
        <f t="shared" ca="1" si="150"/>
        <v>300</v>
      </c>
      <c r="BD556">
        <f t="shared" ca="1" si="149"/>
        <v>-20</v>
      </c>
      <c r="BE556">
        <f t="shared" ca="1" si="142"/>
        <v>296.58162160000001</v>
      </c>
      <c r="BF556">
        <f t="shared" ca="1" si="146"/>
        <v>295.90784158092771</v>
      </c>
      <c r="BG556">
        <f t="shared" ca="1" si="143"/>
        <v>284.09215841907229</v>
      </c>
      <c r="BH556" cm="1">
        <f t="array" aca="1" ref="BH556" ca="1">_xlfn.LET(_xlpm.rozsah, $J$3:$J$10001,_xlpm.podminka, (_xlpm.rozsah&gt;E556)*(ISNUMBER(_xlpm.rozsah)),_xlpm.indexy, IF(_xlpm.podminka, ROW(_xlpm.rozsah)-MIN(ROW(_xlpm.rozsah))+1),_xlpm.prvni, MIN(_xlpm.indexy),_xlpm.finalni, IF(_xlpm.prvni=1, 2, _xlpm.prvni),INDEX(_xlpm.rozsah, _xlpm.finalni))</f>
        <v>2100</v>
      </c>
      <c r="BI556" cm="1">
        <f t="array" aca="1" ref="BI556" ca="1">INDEX($J$3:$J$10001,MATCH(BH556,$J$3:$J$10004,0)-1)</f>
        <v>2000</v>
      </c>
      <c r="BJ556">
        <f t="shared" ca="1" si="136"/>
        <v>280</v>
      </c>
      <c r="BK556">
        <f t="shared" ca="1" si="136"/>
        <v>300</v>
      </c>
      <c r="BL556">
        <f t="shared" ca="1" si="147"/>
        <v>-20</v>
      </c>
      <c r="BM556">
        <f t="shared" ca="1" si="144"/>
        <v>295.90784158092771</v>
      </c>
    </row>
    <row r="557" spans="1:65" x14ac:dyDescent="0.25">
      <c r="A557" s="64">
        <v>554</v>
      </c>
      <c r="B557" s="64">
        <v>89</v>
      </c>
      <c r="C557" s="64">
        <v>35</v>
      </c>
      <c r="D557" s="18">
        <v>554</v>
      </c>
      <c r="E557" s="21">
        <f t="shared" ca="1" si="137"/>
        <v>2066.52337786613</v>
      </c>
      <c r="F557" s="22">
        <f t="shared" ca="1" si="138"/>
        <v>100.34336354937089</v>
      </c>
      <c r="G557" s="28">
        <v>554</v>
      </c>
      <c r="H557" s="24">
        <f t="shared" ca="1" si="139"/>
        <v>2063.0369579999997</v>
      </c>
      <c r="I557" s="25">
        <f t="shared" ca="1" si="140"/>
        <v>100.58741294000004</v>
      </c>
      <c r="J557" s="155"/>
      <c r="K557" s="155"/>
      <c r="L557" s="129">
        <f t="shared" si="145"/>
        <v>0</v>
      </c>
      <c r="AX557">
        <f t="shared" ca="1" si="148"/>
        <v>287.39260840000009</v>
      </c>
      <c r="AY557">
        <f t="shared" ca="1" si="141"/>
        <v>292.60739159999991</v>
      </c>
      <c r="AZ557" cm="1">
        <f t="array" aca="1" ref="AZ557" ca="1">_xlfn.LET(_xlpm.rozsah, $J$3:$J$10001,_xlpm.podminka, (_xlpm.rozsah&gt;H557)*(ISNUMBER(_xlpm.rozsah)),_xlpm.indexy, IF(_xlpm.podminka, ROW(_xlpm.rozsah)-MIN(ROW(_xlpm.rozsah))+1),_xlpm.prvni, MIN(_xlpm.indexy),_xlpm.finalni, IF(_xlpm.prvni=1, 2, _xlpm.prvni),INDEX(_xlpm.rozsah, _xlpm.finalni))</f>
        <v>2100</v>
      </c>
      <c r="BA557" cm="1">
        <f t="array" aca="1" ref="BA557" ca="1">INDEX($J$3:$J$10001,MATCH(AZ557,$J$3:$J$10004,0)-1)</f>
        <v>2000</v>
      </c>
      <c r="BB557">
        <f t="shared" ca="1" si="150"/>
        <v>280</v>
      </c>
      <c r="BC557">
        <f t="shared" ca="1" si="150"/>
        <v>300</v>
      </c>
      <c r="BD557">
        <f t="shared" ca="1" si="149"/>
        <v>-20</v>
      </c>
      <c r="BE557">
        <f t="shared" ca="1" si="142"/>
        <v>287.39260840000009</v>
      </c>
      <c r="BF557">
        <f t="shared" ca="1" si="146"/>
        <v>286.69532442677399</v>
      </c>
      <c r="BG557">
        <f t="shared" ca="1" si="143"/>
        <v>293.30467557322601</v>
      </c>
      <c r="BH557" cm="1">
        <f t="array" aca="1" ref="BH557" ca="1">_xlfn.LET(_xlpm.rozsah, $J$3:$J$10001,_xlpm.podminka, (_xlpm.rozsah&gt;E557)*(ISNUMBER(_xlpm.rozsah)),_xlpm.indexy, IF(_xlpm.podminka, ROW(_xlpm.rozsah)-MIN(ROW(_xlpm.rozsah))+1),_xlpm.prvni, MIN(_xlpm.indexy),_xlpm.finalni, IF(_xlpm.prvni=1, 2, _xlpm.prvni),INDEX(_xlpm.rozsah, _xlpm.finalni))</f>
        <v>2100</v>
      </c>
      <c r="BI557" cm="1">
        <f t="array" aca="1" ref="BI557" ca="1">INDEX($J$3:$J$10001,MATCH(BH557,$J$3:$J$10004,0)-1)</f>
        <v>2000</v>
      </c>
      <c r="BJ557">
        <f t="shared" ca="1" si="136"/>
        <v>280</v>
      </c>
      <c r="BK557">
        <f t="shared" ca="1" si="136"/>
        <v>300</v>
      </c>
      <c r="BL557">
        <f t="shared" ca="1" si="147"/>
        <v>-20</v>
      </c>
      <c r="BM557">
        <f t="shared" ca="1" si="144"/>
        <v>286.69532442677399</v>
      </c>
    </row>
    <row r="558" spans="1:65" x14ac:dyDescent="0.25">
      <c r="A558" s="64">
        <v>555</v>
      </c>
      <c r="B558" s="64">
        <v>82</v>
      </c>
      <c r="C558" s="64">
        <v>61</v>
      </c>
      <c r="D558" s="18">
        <v>555</v>
      </c>
      <c r="E558" s="21">
        <f t="shared" ca="1" si="137"/>
        <v>1959.0440110676702</v>
      </c>
      <c r="F558" s="22">
        <f t="shared" ca="1" si="138"/>
        <v>186.99730451979539</v>
      </c>
      <c r="G558" s="23">
        <v>555</v>
      </c>
      <c r="H558" s="24">
        <f t="shared" ca="1" si="139"/>
        <v>1955.8318039999999</v>
      </c>
      <c r="I558" s="25">
        <f t="shared" ca="1" si="140"/>
        <v>187.31081592959998</v>
      </c>
      <c r="J558" s="155"/>
      <c r="K558" s="155"/>
      <c r="L558" s="129">
        <f t="shared" si="145"/>
        <v>0</v>
      </c>
      <c r="AX558">
        <f t="shared" ca="1" si="148"/>
        <v>307.06691136000001</v>
      </c>
      <c r="AY558">
        <f t="shared" ca="1" si="141"/>
        <v>308.93308863999999</v>
      </c>
      <c r="AZ558" cm="1">
        <f t="array" aca="1" ref="AZ558" ca="1">_xlfn.LET(_xlpm.rozsah, $J$3:$J$10001,_xlpm.podminka, (_xlpm.rozsah&gt;H558)*(ISNUMBER(_xlpm.rozsah)),_xlpm.indexy, IF(_xlpm.podminka, ROW(_xlpm.rozsah)-MIN(ROW(_xlpm.rozsah))+1),_xlpm.prvni, MIN(_xlpm.indexy),_xlpm.finalni, IF(_xlpm.prvni=1, 2, _xlpm.prvni),INDEX(_xlpm.rozsah, _xlpm.finalni))</f>
        <v>2000</v>
      </c>
      <c r="BA558" cm="1">
        <f t="array" aca="1" ref="BA558" ca="1">INDEX($J$3:$J$10001,MATCH(AZ558,$J$3:$J$10004,0)-1)</f>
        <v>1900</v>
      </c>
      <c r="BB558">
        <f t="shared" ca="1" si="150"/>
        <v>300</v>
      </c>
      <c r="BC558">
        <f t="shared" ca="1" si="150"/>
        <v>316</v>
      </c>
      <c r="BD558">
        <f t="shared" ca="1" si="149"/>
        <v>-16</v>
      </c>
      <c r="BE558">
        <f t="shared" ca="1" si="142"/>
        <v>307.06691136000001</v>
      </c>
      <c r="BF558">
        <f t="shared" ca="1" si="146"/>
        <v>306.55295822917276</v>
      </c>
      <c r="BG558">
        <f t="shared" ca="1" si="143"/>
        <v>309.44704177082724</v>
      </c>
      <c r="BH558" cm="1">
        <f t="array" aca="1" ref="BH558" ca="1">_xlfn.LET(_xlpm.rozsah, $J$3:$J$10001,_xlpm.podminka, (_xlpm.rozsah&gt;E558)*(ISNUMBER(_xlpm.rozsah)),_xlpm.indexy, IF(_xlpm.podminka, ROW(_xlpm.rozsah)-MIN(ROW(_xlpm.rozsah))+1),_xlpm.prvni, MIN(_xlpm.indexy),_xlpm.finalni, IF(_xlpm.prvni=1, 2, _xlpm.prvni),INDEX(_xlpm.rozsah, _xlpm.finalni))</f>
        <v>2000</v>
      </c>
      <c r="BI558" cm="1">
        <f t="array" aca="1" ref="BI558" ca="1">INDEX($J$3:$J$10001,MATCH(BH558,$J$3:$J$10004,0)-1)</f>
        <v>1900</v>
      </c>
      <c r="BJ558">
        <f t="shared" ref="BJ558:BK621" ca="1" si="151">IF(ISERROR(MATCH(BH558,$J$1:$J$10000,0)), 0, INDEX($K$1:$K$10000, MATCH(BH558,$J$1:$J$10000,0)))</f>
        <v>300</v>
      </c>
      <c r="BK558">
        <f t="shared" ca="1" si="151"/>
        <v>316</v>
      </c>
      <c r="BL558">
        <f t="shared" ca="1" si="147"/>
        <v>-16</v>
      </c>
      <c r="BM558">
        <f t="shared" ca="1" si="144"/>
        <v>306.55295822917276</v>
      </c>
    </row>
    <row r="559" spans="1:65" x14ac:dyDescent="0.25">
      <c r="A559" s="64">
        <v>556</v>
      </c>
      <c r="B559" s="64">
        <v>87</v>
      </c>
      <c r="C559" s="64">
        <v>50</v>
      </c>
      <c r="D559" s="18">
        <v>556</v>
      </c>
      <c r="E559" s="21">
        <f t="shared" ca="1" si="137"/>
        <v>2035.8149873522843</v>
      </c>
      <c r="F559" s="22">
        <f t="shared" ca="1" si="138"/>
        <v>146.41850126477158</v>
      </c>
      <c r="G559" s="28">
        <v>556</v>
      </c>
      <c r="H559" s="24">
        <f t="shared" ca="1" si="139"/>
        <v>2032.4069139999999</v>
      </c>
      <c r="I559" s="25">
        <f t="shared" ca="1" si="140"/>
        <v>146.7593086</v>
      </c>
      <c r="J559" s="155"/>
      <c r="K559" s="155"/>
      <c r="L559" s="129">
        <f t="shared" si="145"/>
        <v>0</v>
      </c>
      <c r="AX559">
        <f t="shared" ca="1" si="148"/>
        <v>293.51861719999999</v>
      </c>
      <c r="AY559">
        <f t="shared" ca="1" si="141"/>
        <v>286.48138280000001</v>
      </c>
      <c r="AZ559" cm="1">
        <f t="array" aca="1" ref="AZ559" ca="1">_xlfn.LET(_xlpm.rozsah, $J$3:$J$10001,_xlpm.podminka, (_xlpm.rozsah&gt;H559)*(ISNUMBER(_xlpm.rozsah)),_xlpm.indexy, IF(_xlpm.podminka, ROW(_xlpm.rozsah)-MIN(ROW(_xlpm.rozsah))+1),_xlpm.prvni, MIN(_xlpm.indexy),_xlpm.finalni, IF(_xlpm.prvni=1, 2, _xlpm.prvni),INDEX(_xlpm.rozsah, _xlpm.finalni))</f>
        <v>2100</v>
      </c>
      <c r="BA559" cm="1">
        <f t="array" aca="1" ref="BA559" ca="1">INDEX($J$3:$J$10001,MATCH(AZ559,$J$3:$J$10004,0)-1)</f>
        <v>2000</v>
      </c>
      <c r="BB559">
        <f t="shared" ca="1" si="150"/>
        <v>280</v>
      </c>
      <c r="BC559">
        <f t="shared" ca="1" si="150"/>
        <v>300</v>
      </c>
      <c r="BD559">
        <f t="shared" ca="1" si="149"/>
        <v>-20</v>
      </c>
      <c r="BE559">
        <f t="shared" ca="1" si="142"/>
        <v>293.51861719999999</v>
      </c>
      <c r="BF559">
        <f t="shared" ca="1" si="146"/>
        <v>292.83700252954316</v>
      </c>
      <c r="BG559">
        <f t="shared" ca="1" si="143"/>
        <v>287.16299747045684</v>
      </c>
      <c r="BH559" cm="1">
        <f t="array" aca="1" ref="BH559" ca="1">_xlfn.LET(_xlpm.rozsah, $J$3:$J$10001,_xlpm.podminka, (_xlpm.rozsah&gt;E559)*(ISNUMBER(_xlpm.rozsah)),_xlpm.indexy, IF(_xlpm.podminka, ROW(_xlpm.rozsah)-MIN(ROW(_xlpm.rozsah))+1),_xlpm.prvni, MIN(_xlpm.indexy),_xlpm.finalni, IF(_xlpm.prvni=1, 2, _xlpm.prvni),INDEX(_xlpm.rozsah, _xlpm.finalni))</f>
        <v>2100</v>
      </c>
      <c r="BI559" cm="1">
        <f t="array" aca="1" ref="BI559" ca="1">INDEX($J$3:$J$10001,MATCH(BH559,$J$3:$J$10004,0)-1)</f>
        <v>2000</v>
      </c>
      <c r="BJ559">
        <f t="shared" ca="1" si="151"/>
        <v>280</v>
      </c>
      <c r="BK559">
        <f t="shared" ca="1" si="151"/>
        <v>300</v>
      </c>
      <c r="BL559">
        <f t="shared" ca="1" si="147"/>
        <v>-20</v>
      </c>
      <c r="BM559">
        <f t="shared" ca="1" si="144"/>
        <v>292.83700252954316</v>
      </c>
    </row>
    <row r="560" spans="1:65" x14ac:dyDescent="0.25">
      <c r="A560" s="64">
        <v>557</v>
      </c>
      <c r="B560" s="64">
        <v>85</v>
      </c>
      <c r="C560" s="64">
        <v>55</v>
      </c>
      <c r="D560" s="18">
        <v>557</v>
      </c>
      <c r="E560" s="21">
        <f t="shared" ca="1" si="137"/>
        <v>2005.1065968384387</v>
      </c>
      <c r="F560" s="22">
        <f t="shared" ca="1" si="138"/>
        <v>164.43827434777174</v>
      </c>
      <c r="G560" s="23">
        <v>557</v>
      </c>
      <c r="H560" s="24">
        <f t="shared" ca="1" si="139"/>
        <v>2001.7768699999999</v>
      </c>
      <c r="I560" s="25">
        <f t="shared" ca="1" si="140"/>
        <v>164.8045443</v>
      </c>
      <c r="J560" s="155"/>
      <c r="K560" s="155"/>
      <c r="L560" s="129">
        <f t="shared" si="145"/>
        <v>0</v>
      </c>
      <c r="AX560">
        <f t="shared" ca="1" si="148"/>
        <v>299.64462600000002</v>
      </c>
      <c r="AY560">
        <f t="shared" ca="1" si="141"/>
        <v>280.35537399999998</v>
      </c>
      <c r="AZ560" cm="1">
        <f t="array" aca="1" ref="AZ560" ca="1">_xlfn.LET(_xlpm.rozsah, $J$3:$J$10001,_xlpm.podminka, (_xlpm.rozsah&gt;H560)*(ISNUMBER(_xlpm.rozsah)),_xlpm.indexy, IF(_xlpm.podminka, ROW(_xlpm.rozsah)-MIN(ROW(_xlpm.rozsah))+1),_xlpm.prvni, MIN(_xlpm.indexy),_xlpm.finalni, IF(_xlpm.prvni=1, 2, _xlpm.prvni),INDEX(_xlpm.rozsah, _xlpm.finalni))</f>
        <v>2100</v>
      </c>
      <c r="BA560" cm="1">
        <f t="array" aca="1" ref="BA560" ca="1">INDEX($J$3:$J$10001,MATCH(AZ560,$J$3:$J$10004,0)-1)</f>
        <v>2000</v>
      </c>
      <c r="BB560">
        <f t="shared" ca="1" si="150"/>
        <v>280</v>
      </c>
      <c r="BC560">
        <f t="shared" ca="1" si="150"/>
        <v>300</v>
      </c>
      <c r="BD560">
        <f t="shared" ca="1" si="149"/>
        <v>-20</v>
      </c>
      <c r="BE560">
        <f t="shared" ca="1" si="142"/>
        <v>299.64462600000002</v>
      </c>
      <c r="BF560">
        <f t="shared" ca="1" si="146"/>
        <v>298.97868063231226</v>
      </c>
      <c r="BG560">
        <f t="shared" ca="1" si="143"/>
        <v>281.02131936768774</v>
      </c>
      <c r="BH560" cm="1">
        <f t="array" aca="1" ref="BH560" ca="1">_xlfn.LET(_xlpm.rozsah, $J$3:$J$10001,_xlpm.podminka, (_xlpm.rozsah&gt;E560)*(ISNUMBER(_xlpm.rozsah)),_xlpm.indexy, IF(_xlpm.podminka, ROW(_xlpm.rozsah)-MIN(ROW(_xlpm.rozsah))+1),_xlpm.prvni, MIN(_xlpm.indexy),_xlpm.finalni, IF(_xlpm.prvni=1, 2, _xlpm.prvni),INDEX(_xlpm.rozsah, _xlpm.finalni))</f>
        <v>2100</v>
      </c>
      <c r="BI560" cm="1">
        <f t="array" aca="1" ref="BI560" ca="1">INDEX($J$3:$J$10001,MATCH(BH560,$J$3:$J$10004,0)-1)</f>
        <v>2000</v>
      </c>
      <c r="BJ560">
        <f t="shared" ca="1" si="151"/>
        <v>280</v>
      </c>
      <c r="BK560">
        <f t="shared" ca="1" si="151"/>
        <v>300</v>
      </c>
      <c r="BL560">
        <f t="shared" ca="1" si="147"/>
        <v>-20</v>
      </c>
      <c r="BM560">
        <f t="shared" ca="1" si="144"/>
        <v>298.97868063231226</v>
      </c>
    </row>
    <row r="561" spans="1:65" x14ac:dyDescent="0.25">
      <c r="A561" s="64">
        <v>558</v>
      </c>
      <c r="B561" s="64">
        <v>89</v>
      </c>
      <c r="C561" s="64">
        <v>49</v>
      </c>
      <c r="D561" s="18">
        <v>558</v>
      </c>
      <c r="E561" s="21">
        <f t="shared" ca="1" si="137"/>
        <v>2066.52337786613</v>
      </c>
      <c r="F561" s="22">
        <f t="shared" ca="1" si="138"/>
        <v>140.48070896911926</v>
      </c>
      <c r="G561" s="28">
        <v>558</v>
      </c>
      <c r="H561" s="24">
        <f t="shared" ca="1" si="139"/>
        <v>2063.0369579999997</v>
      </c>
      <c r="I561" s="25">
        <f t="shared" ca="1" si="140"/>
        <v>140.82237811600004</v>
      </c>
      <c r="J561" s="155"/>
      <c r="K561" s="155"/>
      <c r="L561" s="129">
        <f t="shared" si="145"/>
        <v>0</v>
      </c>
      <c r="AX561">
        <f t="shared" ca="1" si="148"/>
        <v>287.39260840000009</v>
      </c>
      <c r="AY561">
        <f t="shared" ca="1" si="141"/>
        <v>292.60739159999991</v>
      </c>
      <c r="AZ561" cm="1">
        <f t="array" aca="1" ref="AZ561" ca="1">_xlfn.LET(_xlpm.rozsah, $J$3:$J$10001,_xlpm.podminka, (_xlpm.rozsah&gt;H561)*(ISNUMBER(_xlpm.rozsah)),_xlpm.indexy, IF(_xlpm.podminka, ROW(_xlpm.rozsah)-MIN(ROW(_xlpm.rozsah))+1),_xlpm.prvni, MIN(_xlpm.indexy),_xlpm.finalni, IF(_xlpm.prvni=1, 2, _xlpm.prvni),INDEX(_xlpm.rozsah, _xlpm.finalni))</f>
        <v>2100</v>
      </c>
      <c r="BA561" cm="1">
        <f t="array" aca="1" ref="BA561" ca="1">INDEX($J$3:$J$10001,MATCH(AZ561,$J$3:$J$10004,0)-1)</f>
        <v>2000</v>
      </c>
      <c r="BB561">
        <f t="shared" ca="1" si="150"/>
        <v>280</v>
      </c>
      <c r="BC561">
        <f t="shared" ca="1" si="150"/>
        <v>300</v>
      </c>
      <c r="BD561">
        <f t="shared" ca="1" si="149"/>
        <v>-20</v>
      </c>
      <c r="BE561">
        <f t="shared" ca="1" si="142"/>
        <v>287.39260840000009</v>
      </c>
      <c r="BF561">
        <f t="shared" ca="1" si="146"/>
        <v>286.69532442677399</v>
      </c>
      <c r="BG561">
        <f t="shared" ca="1" si="143"/>
        <v>293.30467557322601</v>
      </c>
      <c r="BH561" cm="1">
        <f t="array" aca="1" ref="BH561" ca="1">_xlfn.LET(_xlpm.rozsah, $J$3:$J$10001,_xlpm.podminka, (_xlpm.rozsah&gt;E561)*(ISNUMBER(_xlpm.rozsah)),_xlpm.indexy, IF(_xlpm.podminka, ROW(_xlpm.rozsah)-MIN(ROW(_xlpm.rozsah))+1),_xlpm.prvni, MIN(_xlpm.indexy),_xlpm.finalni, IF(_xlpm.prvni=1, 2, _xlpm.prvni),INDEX(_xlpm.rozsah, _xlpm.finalni))</f>
        <v>2100</v>
      </c>
      <c r="BI561" cm="1">
        <f t="array" aca="1" ref="BI561" ca="1">INDEX($J$3:$J$10001,MATCH(BH561,$J$3:$J$10004,0)-1)</f>
        <v>2000</v>
      </c>
      <c r="BJ561">
        <f t="shared" ca="1" si="151"/>
        <v>280</v>
      </c>
      <c r="BK561">
        <f t="shared" ca="1" si="151"/>
        <v>300</v>
      </c>
      <c r="BL561">
        <f t="shared" ca="1" si="147"/>
        <v>-20</v>
      </c>
      <c r="BM561">
        <f t="shared" ca="1" si="144"/>
        <v>286.69532442677399</v>
      </c>
    </row>
    <row r="562" spans="1:65" x14ac:dyDescent="0.25">
      <c r="A562" s="64">
        <v>559</v>
      </c>
      <c r="B562" s="64">
        <v>87</v>
      </c>
      <c r="C562" s="64">
        <v>70</v>
      </c>
      <c r="D562" s="18">
        <v>559</v>
      </c>
      <c r="E562" s="21">
        <f t="shared" ca="1" si="137"/>
        <v>2035.8149873522843</v>
      </c>
      <c r="F562" s="22">
        <f t="shared" ca="1" si="138"/>
        <v>204.98590177068021</v>
      </c>
      <c r="G562" s="23">
        <v>559</v>
      </c>
      <c r="H562" s="24">
        <f t="shared" ca="1" si="139"/>
        <v>2032.4069139999999</v>
      </c>
      <c r="I562" s="25">
        <f t="shared" ca="1" si="140"/>
        <v>205.46303204</v>
      </c>
      <c r="J562" s="155"/>
      <c r="K562" s="155"/>
      <c r="L562" s="129">
        <f t="shared" si="145"/>
        <v>0</v>
      </c>
      <c r="AX562">
        <f t="shared" ca="1" si="148"/>
        <v>293.51861719999999</v>
      </c>
      <c r="AY562">
        <f t="shared" ca="1" si="141"/>
        <v>286.48138280000001</v>
      </c>
      <c r="AZ562" cm="1">
        <f t="array" aca="1" ref="AZ562" ca="1">_xlfn.LET(_xlpm.rozsah, $J$3:$J$10001,_xlpm.podminka, (_xlpm.rozsah&gt;H562)*(ISNUMBER(_xlpm.rozsah)),_xlpm.indexy, IF(_xlpm.podminka, ROW(_xlpm.rozsah)-MIN(ROW(_xlpm.rozsah))+1),_xlpm.prvni, MIN(_xlpm.indexy),_xlpm.finalni, IF(_xlpm.prvni=1, 2, _xlpm.prvni),INDEX(_xlpm.rozsah, _xlpm.finalni))</f>
        <v>2100</v>
      </c>
      <c r="BA562" cm="1">
        <f t="array" aca="1" ref="BA562" ca="1">INDEX($J$3:$J$10001,MATCH(AZ562,$J$3:$J$10004,0)-1)</f>
        <v>2000</v>
      </c>
      <c r="BB562">
        <f t="shared" ca="1" si="150"/>
        <v>280</v>
      </c>
      <c r="BC562">
        <f t="shared" ca="1" si="150"/>
        <v>300</v>
      </c>
      <c r="BD562">
        <f t="shared" ca="1" si="149"/>
        <v>-20</v>
      </c>
      <c r="BE562">
        <f t="shared" ca="1" si="142"/>
        <v>293.51861719999999</v>
      </c>
      <c r="BF562">
        <f t="shared" ca="1" si="146"/>
        <v>292.83700252954316</v>
      </c>
      <c r="BG562">
        <f t="shared" ca="1" si="143"/>
        <v>287.16299747045684</v>
      </c>
      <c r="BH562" cm="1">
        <f t="array" aca="1" ref="BH562" ca="1">_xlfn.LET(_xlpm.rozsah, $J$3:$J$10001,_xlpm.podminka, (_xlpm.rozsah&gt;E562)*(ISNUMBER(_xlpm.rozsah)),_xlpm.indexy, IF(_xlpm.podminka, ROW(_xlpm.rozsah)-MIN(ROW(_xlpm.rozsah))+1),_xlpm.prvni, MIN(_xlpm.indexy),_xlpm.finalni, IF(_xlpm.prvni=1, 2, _xlpm.prvni),INDEX(_xlpm.rozsah, _xlpm.finalni))</f>
        <v>2100</v>
      </c>
      <c r="BI562" cm="1">
        <f t="array" aca="1" ref="BI562" ca="1">INDEX($J$3:$J$10001,MATCH(BH562,$J$3:$J$10004,0)-1)</f>
        <v>2000</v>
      </c>
      <c r="BJ562">
        <f t="shared" ca="1" si="151"/>
        <v>280</v>
      </c>
      <c r="BK562">
        <f t="shared" ca="1" si="151"/>
        <v>300</v>
      </c>
      <c r="BL562">
        <f t="shared" ca="1" si="147"/>
        <v>-20</v>
      </c>
      <c r="BM562">
        <f t="shared" ca="1" si="144"/>
        <v>292.83700252954316</v>
      </c>
    </row>
    <row r="563" spans="1:65" x14ac:dyDescent="0.25">
      <c r="A563" s="64">
        <v>560</v>
      </c>
      <c r="B563" s="64">
        <v>91</v>
      </c>
      <c r="C563" s="64">
        <v>39</v>
      </c>
      <c r="D563" s="18">
        <v>560</v>
      </c>
      <c r="E563" s="21">
        <f t="shared" ca="1" si="137"/>
        <v>2097.2317683799756</v>
      </c>
      <c r="F563" s="22">
        <f t="shared" ca="1" si="138"/>
        <v>109.41592206636192</v>
      </c>
      <c r="G563" s="28">
        <v>560</v>
      </c>
      <c r="H563" s="24">
        <f t="shared" ca="1" si="139"/>
        <v>2093.6670020000001</v>
      </c>
      <c r="I563" s="25">
        <f t="shared" ca="1" si="140"/>
        <v>109.69397384399997</v>
      </c>
      <c r="J563" s="155"/>
      <c r="K563" s="155"/>
      <c r="L563" s="129">
        <f t="shared" si="145"/>
        <v>0</v>
      </c>
      <c r="AX563">
        <f t="shared" ca="1" si="148"/>
        <v>281.26659959999995</v>
      </c>
      <c r="AY563">
        <f t="shared" ca="1" si="141"/>
        <v>298.73340040000005</v>
      </c>
      <c r="AZ563" cm="1">
        <f t="array" aca="1" ref="AZ563" ca="1">_xlfn.LET(_xlpm.rozsah, $J$3:$J$10001,_xlpm.podminka, (_xlpm.rozsah&gt;H563)*(ISNUMBER(_xlpm.rozsah)),_xlpm.indexy, IF(_xlpm.podminka, ROW(_xlpm.rozsah)-MIN(ROW(_xlpm.rozsah))+1),_xlpm.prvni, MIN(_xlpm.indexy),_xlpm.finalni, IF(_xlpm.prvni=1, 2, _xlpm.prvni),INDEX(_xlpm.rozsah, _xlpm.finalni))</f>
        <v>2100</v>
      </c>
      <c r="BA563" cm="1">
        <f t="array" aca="1" ref="BA563" ca="1">INDEX($J$3:$J$10001,MATCH(AZ563,$J$3:$J$10004,0)-1)</f>
        <v>2000</v>
      </c>
      <c r="BB563">
        <f t="shared" ca="1" si="150"/>
        <v>280</v>
      </c>
      <c r="BC563">
        <f t="shared" ca="1" si="150"/>
        <v>300</v>
      </c>
      <c r="BD563">
        <f t="shared" ca="1" si="149"/>
        <v>-20</v>
      </c>
      <c r="BE563">
        <f t="shared" ca="1" si="142"/>
        <v>281.26659959999995</v>
      </c>
      <c r="BF563">
        <f t="shared" ca="1" si="146"/>
        <v>280.55364632400489</v>
      </c>
      <c r="BG563">
        <f t="shared" ca="1" si="143"/>
        <v>299.44635367599511</v>
      </c>
      <c r="BH563" cm="1">
        <f t="array" aca="1" ref="BH563" ca="1">_xlfn.LET(_xlpm.rozsah, $J$3:$J$10001,_xlpm.podminka, (_xlpm.rozsah&gt;E563)*(ISNUMBER(_xlpm.rozsah)),_xlpm.indexy, IF(_xlpm.podminka, ROW(_xlpm.rozsah)-MIN(ROW(_xlpm.rozsah))+1),_xlpm.prvni, MIN(_xlpm.indexy),_xlpm.finalni, IF(_xlpm.prvni=1, 2, _xlpm.prvni),INDEX(_xlpm.rozsah, _xlpm.finalni))</f>
        <v>2100</v>
      </c>
      <c r="BI563" cm="1">
        <f t="array" aca="1" ref="BI563" ca="1">INDEX($J$3:$J$10001,MATCH(BH563,$J$3:$J$10004,0)-1)</f>
        <v>2000</v>
      </c>
      <c r="BJ563">
        <f t="shared" ca="1" si="151"/>
        <v>280</v>
      </c>
      <c r="BK563">
        <f t="shared" ca="1" si="151"/>
        <v>300</v>
      </c>
      <c r="BL563">
        <f t="shared" ca="1" si="147"/>
        <v>-20</v>
      </c>
      <c r="BM563">
        <f t="shared" ca="1" si="144"/>
        <v>280.55364632400489</v>
      </c>
    </row>
    <row r="564" spans="1:65" x14ac:dyDescent="0.25">
      <c r="A564" s="64">
        <v>561</v>
      </c>
      <c r="B564" s="64">
        <v>72</v>
      </c>
      <c r="C564" s="64">
        <v>3</v>
      </c>
      <c r="D564" s="18">
        <v>561</v>
      </c>
      <c r="E564" s="21">
        <f t="shared" ca="1" si="137"/>
        <v>1805.5020584984422</v>
      </c>
      <c r="F564" s="22">
        <f t="shared" ca="1" si="138"/>
        <v>9.9619395016579446</v>
      </c>
      <c r="G564" s="23">
        <v>561</v>
      </c>
      <c r="H564" s="24">
        <f t="shared" ca="1" si="139"/>
        <v>1802.6815839999999</v>
      </c>
      <c r="I564" s="25">
        <f t="shared" ca="1" si="140"/>
        <v>9.9763239216000006</v>
      </c>
      <c r="J564" s="155"/>
      <c r="K564" s="155"/>
      <c r="L564" s="129">
        <f t="shared" si="145"/>
        <v>0</v>
      </c>
      <c r="AX564">
        <f t="shared" ca="1" si="148"/>
        <v>332.54413072</v>
      </c>
      <c r="AY564">
        <f t="shared" ca="1" si="141"/>
        <v>316.45586928</v>
      </c>
      <c r="AZ564" cm="1">
        <f t="array" aca="1" ref="AZ564" ca="1">_xlfn.LET(_xlpm.rozsah, $J$3:$J$10001,_xlpm.podminka, (_xlpm.rozsah&gt;H564)*(ISNUMBER(_xlpm.rozsah)),_xlpm.indexy, IF(_xlpm.podminka, ROW(_xlpm.rozsah)-MIN(ROW(_xlpm.rozsah))+1),_xlpm.prvni, MIN(_xlpm.indexy),_xlpm.finalni, IF(_xlpm.prvni=1, 2, _xlpm.prvni),INDEX(_xlpm.rozsah, _xlpm.finalni))</f>
        <v>1900</v>
      </c>
      <c r="BA564" cm="1">
        <f t="array" aca="1" ref="BA564" ca="1">INDEX($J$3:$J$10001,MATCH(AZ564,$J$3:$J$10004,0)-1)</f>
        <v>1800</v>
      </c>
      <c r="BB564">
        <f t="shared" ca="1" si="150"/>
        <v>316</v>
      </c>
      <c r="BC564">
        <f t="shared" ca="1" si="150"/>
        <v>333</v>
      </c>
      <c r="BD564">
        <f t="shared" ca="1" si="149"/>
        <v>-17</v>
      </c>
      <c r="BE564">
        <f t="shared" ca="1" si="142"/>
        <v>332.54413072</v>
      </c>
      <c r="BF564">
        <f t="shared" ca="1" si="146"/>
        <v>332.06465005526479</v>
      </c>
      <c r="BG564">
        <f t="shared" ca="1" si="143"/>
        <v>316.93534994473521</v>
      </c>
      <c r="BH564" cm="1">
        <f t="array" aca="1" ref="BH564" ca="1">_xlfn.LET(_xlpm.rozsah, $J$3:$J$10001,_xlpm.podminka, (_xlpm.rozsah&gt;E564)*(ISNUMBER(_xlpm.rozsah)),_xlpm.indexy, IF(_xlpm.podminka, ROW(_xlpm.rozsah)-MIN(ROW(_xlpm.rozsah))+1),_xlpm.prvni, MIN(_xlpm.indexy),_xlpm.finalni, IF(_xlpm.prvni=1, 2, _xlpm.prvni),INDEX(_xlpm.rozsah, _xlpm.finalni))</f>
        <v>1900</v>
      </c>
      <c r="BI564" cm="1">
        <f t="array" aca="1" ref="BI564" ca="1">INDEX($J$3:$J$10001,MATCH(BH564,$J$3:$J$10004,0)-1)</f>
        <v>1800</v>
      </c>
      <c r="BJ564">
        <f t="shared" ca="1" si="151"/>
        <v>316</v>
      </c>
      <c r="BK564">
        <f t="shared" ca="1" si="151"/>
        <v>333</v>
      </c>
      <c r="BL564">
        <f t="shared" ca="1" si="147"/>
        <v>-17</v>
      </c>
      <c r="BM564">
        <f t="shared" ca="1" si="144"/>
        <v>332.06465005526479</v>
      </c>
    </row>
    <row r="565" spans="1:65" x14ac:dyDescent="0.25">
      <c r="A565" s="64">
        <v>562</v>
      </c>
      <c r="B565" s="64">
        <v>43</v>
      </c>
      <c r="C565" s="64">
        <v>25</v>
      </c>
      <c r="D565" s="18">
        <v>562</v>
      </c>
      <c r="E565" s="21">
        <f t="shared" ca="1" si="137"/>
        <v>1360.2303960476806</v>
      </c>
      <c r="F565" s="22">
        <f t="shared" ca="1" si="138"/>
        <v>89.005759901192008</v>
      </c>
      <c r="G565" s="28">
        <v>562</v>
      </c>
      <c r="H565" s="24">
        <f t="shared" ca="1" si="139"/>
        <v>1358.545946</v>
      </c>
      <c r="I565" s="25">
        <f t="shared" ca="1" si="140"/>
        <v>88.963648649999996</v>
      </c>
      <c r="J565" s="155"/>
      <c r="K565" s="155"/>
      <c r="L565" s="129">
        <f t="shared" si="145"/>
        <v>0</v>
      </c>
      <c r="AX565">
        <f t="shared" ca="1" si="148"/>
        <v>355.85459459999998</v>
      </c>
      <c r="AY565">
        <f t="shared" ca="1" si="141"/>
        <v>355.85459459999998</v>
      </c>
      <c r="AZ565" cm="1">
        <f t="array" aca="1" ref="AZ565" ca="1">_xlfn.LET(_xlpm.rozsah, $J$3:$J$10001,_xlpm.podminka, (_xlpm.rozsah&gt;H565)*(ISNUMBER(_xlpm.rozsah)),_xlpm.indexy, IF(_xlpm.podminka, ROW(_xlpm.rozsah)-MIN(ROW(_xlpm.rozsah))+1),_xlpm.prvni, MIN(_xlpm.indexy),_xlpm.finalni, IF(_xlpm.prvni=1, 2, _xlpm.prvni),INDEX(_xlpm.rozsah, _xlpm.finalni))</f>
        <v>1400</v>
      </c>
      <c r="BA565" cm="1">
        <f t="array" aca="1" ref="BA565" ca="1">INDEX($J$3:$J$10001,MATCH(AZ565,$J$3:$J$10004,0)-1)</f>
        <v>1300</v>
      </c>
      <c r="BB565">
        <f t="shared" ca="1" si="150"/>
        <v>360</v>
      </c>
      <c r="BC565">
        <f t="shared" ca="1" si="150"/>
        <v>350</v>
      </c>
      <c r="BD565">
        <f t="shared" ca="1" si="149"/>
        <v>10</v>
      </c>
      <c r="BE565">
        <f t="shared" ca="1" si="142"/>
        <v>354.14540540000002</v>
      </c>
      <c r="BF565">
        <f t="shared" ca="1" si="146"/>
        <v>356.02303960476809</v>
      </c>
      <c r="BG565">
        <f t="shared" ca="1" si="143"/>
        <v>356.02303960476809</v>
      </c>
      <c r="BH565" cm="1">
        <f t="array" aca="1" ref="BH565" ca="1">_xlfn.LET(_xlpm.rozsah, $J$3:$J$10001,_xlpm.podminka, (_xlpm.rozsah&gt;E565)*(ISNUMBER(_xlpm.rozsah)),_xlpm.indexy, IF(_xlpm.podminka, ROW(_xlpm.rozsah)-MIN(ROW(_xlpm.rozsah))+1),_xlpm.prvni, MIN(_xlpm.indexy),_xlpm.finalni, IF(_xlpm.prvni=1, 2, _xlpm.prvni),INDEX(_xlpm.rozsah, _xlpm.finalni))</f>
        <v>1400</v>
      </c>
      <c r="BI565" cm="1">
        <f t="array" aca="1" ref="BI565" ca="1">INDEX($J$3:$J$10001,MATCH(BH565,$J$3:$J$10004,0)-1)</f>
        <v>1300</v>
      </c>
      <c r="BJ565">
        <f t="shared" ca="1" si="151"/>
        <v>360</v>
      </c>
      <c r="BK565">
        <f t="shared" ca="1" si="151"/>
        <v>350</v>
      </c>
      <c r="BL565">
        <f t="shared" ca="1" si="147"/>
        <v>10</v>
      </c>
      <c r="BM565">
        <f t="shared" ca="1" si="144"/>
        <v>353.97696039523191</v>
      </c>
    </row>
    <row r="566" spans="1:65" x14ac:dyDescent="0.25">
      <c r="A566" s="64">
        <v>563</v>
      </c>
      <c r="B566" s="64">
        <v>30</v>
      </c>
      <c r="C566" s="64">
        <v>60</v>
      </c>
      <c r="D566" s="18">
        <v>563</v>
      </c>
      <c r="E566" s="21">
        <f t="shared" ca="1" si="137"/>
        <v>1160.6258577076842</v>
      </c>
      <c r="F566" s="22">
        <f t="shared" ca="1" si="138"/>
        <v>187.27510292492209</v>
      </c>
      <c r="G566" s="23">
        <v>563</v>
      </c>
      <c r="H566" s="24">
        <f t="shared" ca="1" si="139"/>
        <v>1159.45066</v>
      </c>
      <c r="I566" s="25">
        <f t="shared" ca="1" si="140"/>
        <v>187.13407919999997</v>
      </c>
      <c r="J566" s="155"/>
      <c r="K566" s="155"/>
      <c r="L566" s="129">
        <f t="shared" si="145"/>
        <v>0</v>
      </c>
      <c r="AX566">
        <f t="shared" ca="1" si="148"/>
        <v>311.89013199999999</v>
      </c>
      <c r="AY566">
        <f t="shared" ca="1" si="141"/>
        <v>311.89013199999999</v>
      </c>
      <c r="AZ566" cm="1">
        <f t="array" aca="1" ref="AZ566" ca="1">_xlfn.LET(_xlpm.rozsah, $J$3:$J$10001,_xlpm.podminka, (_xlpm.rozsah&gt;H566)*(ISNUMBER(_xlpm.rozsah)),_xlpm.indexy, IF(_xlpm.podminka, ROW(_xlpm.rozsah)-MIN(ROW(_xlpm.rozsah))+1),_xlpm.prvni, MIN(_xlpm.indexy),_xlpm.finalni, IF(_xlpm.prvni=1, 2, _xlpm.prvni),INDEX(_xlpm.rozsah, _xlpm.finalni))</f>
        <v>1200</v>
      </c>
      <c r="BA566" cm="1">
        <f t="array" aca="1" ref="BA566" ca="1">INDEX($J$3:$J$10001,MATCH(AZ566,$J$3:$J$10004,0)-1)</f>
        <v>1100</v>
      </c>
      <c r="BB566">
        <f t="shared" ca="1" si="150"/>
        <v>320</v>
      </c>
      <c r="BC566">
        <f t="shared" ca="1" si="150"/>
        <v>300</v>
      </c>
      <c r="BD566">
        <f t="shared" ca="1" si="149"/>
        <v>20</v>
      </c>
      <c r="BE566">
        <f t="shared" ca="1" si="142"/>
        <v>308.10986800000001</v>
      </c>
      <c r="BF566">
        <f t="shared" ca="1" si="146"/>
        <v>312.12517154153682</v>
      </c>
      <c r="BG566">
        <f t="shared" ca="1" si="143"/>
        <v>312.12517154153682</v>
      </c>
      <c r="BH566" cm="1">
        <f t="array" aca="1" ref="BH566" ca="1">_xlfn.LET(_xlpm.rozsah, $J$3:$J$10001,_xlpm.podminka, (_xlpm.rozsah&gt;E566)*(ISNUMBER(_xlpm.rozsah)),_xlpm.indexy, IF(_xlpm.podminka, ROW(_xlpm.rozsah)-MIN(ROW(_xlpm.rozsah))+1),_xlpm.prvni, MIN(_xlpm.indexy),_xlpm.finalni, IF(_xlpm.prvni=1, 2, _xlpm.prvni),INDEX(_xlpm.rozsah, _xlpm.finalni))</f>
        <v>1200</v>
      </c>
      <c r="BI566" cm="1">
        <f t="array" aca="1" ref="BI566" ca="1">INDEX($J$3:$J$10001,MATCH(BH566,$J$3:$J$10004,0)-1)</f>
        <v>1100</v>
      </c>
      <c r="BJ566">
        <f t="shared" ca="1" si="151"/>
        <v>320</v>
      </c>
      <c r="BK566">
        <f t="shared" ca="1" si="151"/>
        <v>300</v>
      </c>
      <c r="BL566">
        <f t="shared" ca="1" si="147"/>
        <v>20</v>
      </c>
      <c r="BM566">
        <f t="shared" ca="1" si="144"/>
        <v>307.87482845846318</v>
      </c>
    </row>
    <row r="567" spans="1:65" x14ac:dyDescent="0.25">
      <c r="A567" s="64">
        <v>564</v>
      </c>
      <c r="B567" s="64">
        <v>40</v>
      </c>
      <c r="C567" s="64">
        <v>45</v>
      </c>
      <c r="D567" s="18">
        <v>564</v>
      </c>
      <c r="E567" s="21">
        <f t="shared" ca="1" si="137"/>
        <v>1314.1678102769124</v>
      </c>
      <c r="F567" s="22">
        <f t="shared" ca="1" si="138"/>
        <v>158.13755146246106</v>
      </c>
      <c r="G567" s="28">
        <v>564</v>
      </c>
      <c r="H567" s="24">
        <f t="shared" ca="1" si="139"/>
        <v>1312.60088</v>
      </c>
      <c r="I567" s="25">
        <f t="shared" ca="1" si="140"/>
        <v>158.06703959999999</v>
      </c>
      <c r="J567" s="155"/>
      <c r="K567" s="155"/>
      <c r="L567" s="129">
        <f t="shared" si="145"/>
        <v>0</v>
      </c>
      <c r="AX567">
        <f t="shared" ca="1" si="148"/>
        <v>351.260088</v>
      </c>
      <c r="AY567">
        <f t="shared" ca="1" si="141"/>
        <v>351.260088</v>
      </c>
      <c r="AZ567" cm="1">
        <f t="array" aca="1" ref="AZ567" ca="1">_xlfn.LET(_xlpm.rozsah, $J$3:$J$10001,_xlpm.podminka, (_xlpm.rozsah&gt;H567)*(ISNUMBER(_xlpm.rozsah)),_xlpm.indexy, IF(_xlpm.podminka, ROW(_xlpm.rozsah)-MIN(ROW(_xlpm.rozsah))+1),_xlpm.prvni, MIN(_xlpm.indexy),_xlpm.finalni, IF(_xlpm.prvni=1, 2, _xlpm.prvni),INDEX(_xlpm.rozsah, _xlpm.finalni))</f>
        <v>1400</v>
      </c>
      <c r="BA567" cm="1">
        <f t="array" aca="1" ref="BA567" ca="1">INDEX($J$3:$J$10001,MATCH(AZ567,$J$3:$J$10004,0)-1)</f>
        <v>1300</v>
      </c>
      <c r="BB567">
        <f t="shared" ca="1" si="150"/>
        <v>360</v>
      </c>
      <c r="BC567">
        <f t="shared" ca="1" si="150"/>
        <v>350</v>
      </c>
      <c r="BD567">
        <f t="shared" ca="1" si="149"/>
        <v>10</v>
      </c>
      <c r="BE567">
        <f t="shared" ca="1" si="142"/>
        <v>358.739912</v>
      </c>
      <c r="BF567">
        <f t="shared" ca="1" si="146"/>
        <v>351.41678102769123</v>
      </c>
      <c r="BG567">
        <f t="shared" ca="1" si="143"/>
        <v>351.41678102769123</v>
      </c>
      <c r="BH567" cm="1">
        <f t="array" aca="1" ref="BH567" ca="1">_xlfn.LET(_xlpm.rozsah, $J$3:$J$10001,_xlpm.podminka, (_xlpm.rozsah&gt;E567)*(ISNUMBER(_xlpm.rozsah)),_xlpm.indexy, IF(_xlpm.podminka, ROW(_xlpm.rozsah)-MIN(ROW(_xlpm.rozsah))+1),_xlpm.prvni, MIN(_xlpm.indexy),_xlpm.finalni, IF(_xlpm.prvni=1, 2, _xlpm.prvni),INDEX(_xlpm.rozsah, _xlpm.finalni))</f>
        <v>1400</v>
      </c>
      <c r="BI567" cm="1">
        <f t="array" aca="1" ref="BI567" ca="1">INDEX($J$3:$J$10001,MATCH(BH567,$J$3:$J$10004,0)-1)</f>
        <v>1300</v>
      </c>
      <c r="BJ567">
        <f t="shared" ca="1" si="151"/>
        <v>360</v>
      </c>
      <c r="BK567">
        <f t="shared" ca="1" si="151"/>
        <v>350</v>
      </c>
      <c r="BL567">
        <f t="shared" ca="1" si="147"/>
        <v>10</v>
      </c>
      <c r="BM567">
        <f t="shared" ca="1" si="144"/>
        <v>358.58321897230877</v>
      </c>
    </row>
    <row r="568" spans="1:65" x14ac:dyDescent="0.25">
      <c r="A568" s="64">
        <v>565</v>
      </c>
      <c r="B568" s="64">
        <v>37</v>
      </c>
      <c r="C568" s="64">
        <v>32</v>
      </c>
      <c r="D568" s="18">
        <v>565</v>
      </c>
      <c r="E568" s="21">
        <f t="shared" ca="1" si="137"/>
        <v>1268.1052245061439</v>
      </c>
      <c r="F568" s="22">
        <f t="shared" ca="1" si="138"/>
        <v>108.93810155258981</v>
      </c>
      <c r="G568" s="23">
        <v>565</v>
      </c>
      <c r="H568" s="24">
        <f t="shared" ca="1" si="139"/>
        <v>1266.655814</v>
      </c>
      <c r="I568" s="25">
        <f t="shared" ca="1" si="140"/>
        <v>108.79895814399998</v>
      </c>
      <c r="J568" s="155"/>
      <c r="K568" s="155"/>
      <c r="L568" s="129">
        <f t="shared" si="145"/>
        <v>0</v>
      </c>
      <c r="AX568">
        <f t="shared" ca="1" si="148"/>
        <v>339.99674419999997</v>
      </c>
      <c r="AY568">
        <f t="shared" ca="1" si="141"/>
        <v>339.99674419999997</v>
      </c>
      <c r="AZ568" cm="1">
        <f t="array" aca="1" ref="AZ568" ca="1">_xlfn.LET(_xlpm.rozsah, $J$3:$J$10001,_xlpm.podminka, (_xlpm.rozsah&gt;H568)*(ISNUMBER(_xlpm.rozsah)),_xlpm.indexy, IF(_xlpm.podminka, ROW(_xlpm.rozsah)-MIN(ROW(_xlpm.rozsah))+1),_xlpm.prvni, MIN(_xlpm.indexy),_xlpm.finalni, IF(_xlpm.prvni=1, 2, _xlpm.prvni),INDEX(_xlpm.rozsah, _xlpm.finalni))</f>
        <v>1300</v>
      </c>
      <c r="BA568" cm="1">
        <f t="array" aca="1" ref="BA568" ca="1">INDEX($J$3:$J$10001,MATCH(AZ568,$J$3:$J$10004,0)-1)</f>
        <v>1200</v>
      </c>
      <c r="BB568">
        <f t="shared" ca="1" si="150"/>
        <v>350</v>
      </c>
      <c r="BC568">
        <f t="shared" ca="1" si="150"/>
        <v>320</v>
      </c>
      <c r="BD568">
        <f t="shared" ca="1" si="149"/>
        <v>30</v>
      </c>
      <c r="BE568">
        <f t="shared" ca="1" si="142"/>
        <v>330.00325580000003</v>
      </c>
      <c r="BF568">
        <f t="shared" ca="1" si="146"/>
        <v>340.43156735184317</v>
      </c>
      <c r="BG568">
        <f t="shared" ca="1" si="143"/>
        <v>340.43156735184317</v>
      </c>
      <c r="BH568" cm="1">
        <f t="array" aca="1" ref="BH568" ca="1">_xlfn.LET(_xlpm.rozsah, $J$3:$J$10001,_xlpm.podminka, (_xlpm.rozsah&gt;E568)*(ISNUMBER(_xlpm.rozsah)),_xlpm.indexy, IF(_xlpm.podminka, ROW(_xlpm.rozsah)-MIN(ROW(_xlpm.rozsah))+1),_xlpm.prvni, MIN(_xlpm.indexy),_xlpm.finalni, IF(_xlpm.prvni=1, 2, _xlpm.prvni),INDEX(_xlpm.rozsah, _xlpm.finalni))</f>
        <v>1300</v>
      </c>
      <c r="BI568" cm="1">
        <f t="array" aca="1" ref="BI568" ca="1">INDEX($J$3:$J$10001,MATCH(BH568,$J$3:$J$10004,0)-1)</f>
        <v>1200</v>
      </c>
      <c r="BJ568">
        <f t="shared" ca="1" si="151"/>
        <v>350</v>
      </c>
      <c r="BK568">
        <f t="shared" ca="1" si="151"/>
        <v>320</v>
      </c>
      <c r="BL568">
        <f t="shared" ca="1" si="147"/>
        <v>30</v>
      </c>
      <c r="BM568">
        <f t="shared" ca="1" si="144"/>
        <v>329.56843264815683</v>
      </c>
    </row>
    <row r="569" spans="1:65" x14ac:dyDescent="0.25">
      <c r="A569" s="64">
        <v>566</v>
      </c>
      <c r="B569" s="64">
        <v>37</v>
      </c>
      <c r="C569" s="64">
        <v>32</v>
      </c>
      <c r="D569" s="18">
        <v>566</v>
      </c>
      <c r="E569" s="21">
        <f t="shared" ca="1" si="137"/>
        <v>1268.1052245061439</v>
      </c>
      <c r="F569" s="22">
        <f t="shared" ca="1" si="138"/>
        <v>108.93810155258981</v>
      </c>
      <c r="G569" s="28">
        <v>566</v>
      </c>
      <c r="H569" s="24">
        <f t="shared" ca="1" si="139"/>
        <v>1266.655814</v>
      </c>
      <c r="I569" s="25">
        <f t="shared" ca="1" si="140"/>
        <v>108.79895814399998</v>
      </c>
      <c r="J569" s="155"/>
      <c r="K569" s="155"/>
      <c r="L569" s="129">
        <f t="shared" si="145"/>
        <v>0</v>
      </c>
      <c r="AX569">
        <f t="shared" ca="1" si="148"/>
        <v>339.99674419999997</v>
      </c>
      <c r="AY569">
        <f t="shared" ca="1" si="141"/>
        <v>339.99674419999997</v>
      </c>
      <c r="AZ569" cm="1">
        <f t="array" aca="1" ref="AZ569" ca="1">_xlfn.LET(_xlpm.rozsah, $J$3:$J$10001,_xlpm.podminka, (_xlpm.rozsah&gt;H569)*(ISNUMBER(_xlpm.rozsah)),_xlpm.indexy, IF(_xlpm.podminka, ROW(_xlpm.rozsah)-MIN(ROW(_xlpm.rozsah))+1),_xlpm.prvni, MIN(_xlpm.indexy),_xlpm.finalni, IF(_xlpm.prvni=1, 2, _xlpm.prvni),INDEX(_xlpm.rozsah, _xlpm.finalni))</f>
        <v>1300</v>
      </c>
      <c r="BA569" cm="1">
        <f t="array" aca="1" ref="BA569" ca="1">INDEX($J$3:$J$10001,MATCH(AZ569,$J$3:$J$10004,0)-1)</f>
        <v>1200</v>
      </c>
      <c r="BB569">
        <f t="shared" ca="1" si="150"/>
        <v>350</v>
      </c>
      <c r="BC569">
        <f t="shared" ca="1" si="150"/>
        <v>320</v>
      </c>
      <c r="BD569">
        <f t="shared" ca="1" si="149"/>
        <v>30</v>
      </c>
      <c r="BE569">
        <f t="shared" ca="1" si="142"/>
        <v>330.00325580000003</v>
      </c>
      <c r="BF569">
        <f t="shared" ca="1" si="146"/>
        <v>340.43156735184317</v>
      </c>
      <c r="BG569">
        <f t="shared" ca="1" si="143"/>
        <v>340.43156735184317</v>
      </c>
      <c r="BH569" cm="1">
        <f t="array" aca="1" ref="BH569" ca="1">_xlfn.LET(_xlpm.rozsah, $J$3:$J$10001,_xlpm.podminka, (_xlpm.rozsah&gt;E569)*(ISNUMBER(_xlpm.rozsah)),_xlpm.indexy, IF(_xlpm.podminka, ROW(_xlpm.rozsah)-MIN(ROW(_xlpm.rozsah))+1),_xlpm.prvni, MIN(_xlpm.indexy),_xlpm.finalni, IF(_xlpm.prvni=1, 2, _xlpm.prvni),INDEX(_xlpm.rozsah, _xlpm.finalni))</f>
        <v>1300</v>
      </c>
      <c r="BI569" cm="1">
        <f t="array" aca="1" ref="BI569" ca="1">INDEX($J$3:$J$10001,MATCH(BH569,$J$3:$J$10004,0)-1)</f>
        <v>1200</v>
      </c>
      <c r="BJ569">
        <f t="shared" ca="1" si="151"/>
        <v>350</v>
      </c>
      <c r="BK569">
        <f t="shared" ca="1" si="151"/>
        <v>320</v>
      </c>
      <c r="BL569">
        <f t="shared" ca="1" si="147"/>
        <v>30</v>
      </c>
      <c r="BM569">
        <f t="shared" ca="1" si="144"/>
        <v>329.56843264815683</v>
      </c>
    </row>
    <row r="570" spans="1:65" x14ac:dyDescent="0.25">
      <c r="A570" s="64">
        <v>567</v>
      </c>
      <c r="B570" s="64">
        <v>43</v>
      </c>
      <c r="C570" s="64">
        <v>70</v>
      </c>
      <c r="D570" s="18">
        <v>567</v>
      </c>
      <c r="E570" s="21">
        <f t="shared" ca="1" si="137"/>
        <v>1360.2303960476806</v>
      </c>
      <c r="F570" s="22">
        <f t="shared" ca="1" si="138"/>
        <v>249.21612772333768</v>
      </c>
      <c r="G570" s="23">
        <v>567</v>
      </c>
      <c r="H570" s="24">
        <f t="shared" ca="1" si="139"/>
        <v>1358.545946</v>
      </c>
      <c r="I570" s="25">
        <f t="shared" ca="1" si="140"/>
        <v>249.09821621999998</v>
      </c>
      <c r="J570" s="155"/>
      <c r="K570" s="155"/>
      <c r="L570" s="129">
        <f t="shared" si="145"/>
        <v>0</v>
      </c>
      <c r="AX570">
        <f t="shared" ca="1" si="148"/>
        <v>355.85459459999998</v>
      </c>
      <c r="AY570">
        <f t="shared" ca="1" si="141"/>
        <v>355.85459459999998</v>
      </c>
      <c r="AZ570" cm="1">
        <f t="array" aca="1" ref="AZ570" ca="1">_xlfn.LET(_xlpm.rozsah, $J$3:$J$10001,_xlpm.podminka, (_xlpm.rozsah&gt;H570)*(ISNUMBER(_xlpm.rozsah)),_xlpm.indexy, IF(_xlpm.podminka, ROW(_xlpm.rozsah)-MIN(ROW(_xlpm.rozsah))+1),_xlpm.prvni, MIN(_xlpm.indexy),_xlpm.finalni, IF(_xlpm.prvni=1, 2, _xlpm.prvni),INDEX(_xlpm.rozsah, _xlpm.finalni))</f>
        <v>1400</v>
      </c>
      <c r="BA570" cm="1">
        <f t="array" aca="1" ref="BA570" ca="1">INDEX($J$3:$J$10001,MATCH(AZ570,$J$3:$J$10004,0)-1)</f>
        <v>1300</v>
      </c>
      <c r="BB570">
        <f t="shared" ca="1" si="150"/>
        <v>360</v>
      </c>
      <c r="BC570">
        <f t="shared" ca="1" si="150"/>
        <v>350</v>
      </c>
      <c r="BD570">
        <f t="shared" ca="1" si="149"/>
        <v>10</v>
      </c>
      <c r="BE570">
        <f t="shared" ca="1" si="142"/>
        <v>354.14540540000002</v>
      </c>
      <c r="BF570">
        <f t="shared" ca="1" si="146"/>
        <v>356.02303960476809</v>
      </c>
      <c r="BG570">
        <f t="shared" ca="1" si="143"/>
        <v>356.02303960476809</v>
      </c>
      <c r="BH570" cm="1">
        <f t="array" aca="1" ref="BH570" ca="1">_xlfn.LET(_xlpm.rozsah, $J$3:$J$10001,_xlpm.podminka, (_xlpm.rozsah&gt;E570)*(ISNUMBER(_xlpm.rozsah)),_xlpm.indexy, IF(_xlpm.podminka, ROW(_xlpm.rozsah)-MIN(ROW(_xlpm.rozsah))+1),_xlpm.prvni, MIN(_xlpm.indexy),_xlpm.finalni, IF(_xlpm.prvni=1, 2, _xlpm.prvni),INDEX(_xlpm.rozsah, _xlpm.finalni))</f>
        <v>1400</v>
      </c>
      <c r="BI570" cm="1">
        <f t="array" aca="1" ref="BI570" ca="1">INDEX($J$3:$J$10001,MATCH(BH570,$J$3:$J$10004,0)-1)</f>
        <v>1300</v>
      </c>
      <c r="BJ570">
        <f t="shared" ca="1" si="151"/>
        <v>360</v>
      </c>
      <c r="BK570">
        <f t="shared" ca="1" si="151"/>
        <v>350</v>
      </c>
      <c r="BL570">
        <f t="shared" ca="1" si="147"/>
        <v>10</v>
      </c>
      <c r="BM570">
        <f t="shared" ca="1" si="144"/>
        <v>353.97696039523191</v>
      </c>
    </row>
    <row r="571" spans="1:65" x14ac:dyDescent="0.25">
      <c r="A571" s="64">
        <v>568</v>
      </c>
      <c r="B571" s="64">
        <v>70</v>
      </c>
      <c r="C571" s="64">
        <v>54</v>
      </c>
      <c r="D571" s="18">
        <v>568</v>
      </c>
      <c r="E571" s="21">
        <f t="shared" ca="1" si="137"/>
        <v>1774.7936679845966</v>
      </c>
      <c r="F571" s="22">
        <f t="shared" ca="1" si="138"/>
        <v>182.13394127901404</v>
      </c>
      <c r="G571" s="28">
        <v>568</v>
      </c>
      <c r="H571" s="24">
        <f t="shared" ca="1" si="139"/>
        <v>1772.0515399999999</v>
      </c>
      <c r="I571" s="25">
        <f t="shared" ca="1" si="140"/>
        <v>182.38566862799999</v>
      </c>
      <c r="J571" s="155"/>
      <c r="K571" s="155"/>
      <c r="L571" s="129">
        <f t="shared" si="145"/>
        <v>0</v>
      </c>
      <c r="AX571">
        <f t="shared" ca="1" si="148"/>
        <v>337.75123819999999</v>
      </c>
      <c r="AY571">
        <f t="shared" ca="1" si="141"/>
        <v>345.24876180000001</v>
      </c>
      <c r="AZ571" cm="1">
        <f t="array" aca="1" ref="AZ571" ca="1">_xlfn.LET(_xlpm.rozsah, $J$3:$J$10001,_xlpm.podminka, (_xlpm.rozsah&gt;H571)*(ISNUMBER(_xlpm.rozsah)),_xlpm.indexy, IF(_xlpm.podminka, ROW(_xlpm.rozsah)-MIN(ROW(_xlpm.rozsah))+1),_xlpm.prvni, MIN(_xlpm.indexy),_xlpm.finalni, IF(_xlpm.prvni=1, 2, _xlpm.prvni),INDEX(_xlpm.rozsah, _xlpm.finalni))</f>
        <v>1800</v>
      </c>
      <c r="BA571" cm="1">
        <f t="array" aca="1" ref="BA571" ca="1">INDEX($J$3:$J$10001,MATCH(AZ571,$J$3:$J$10004,0)-1)</f>
        <v>1700</v>
      </c>
      <c r="BB571">
        <f t="shared" ca="1" si="150"/>
        <v>333</v>
      </c>
      <c r="BC571">
        <f t="shared" ca="1" si="150"/>
        <v>350</v>
      </c>
      <c r="BD571">
        <f t="shared" ca="1" si="149"/>
        <v>-17</v>
      </c>
      <c r="BE571">
        <f t="shared" ca="1" si="142"/>
        <v>337.75123819999999</v>
      </c>
      <c r="BF571">
        <f t="shared" ca="1" si="146"/>
        <v>337.28507644261856</v>
      </c>
      <c r="BG571">
        <f t="shared" ca="1" si="143"/>
        <v>345.71492355738144</v>
      </c>
      <c r="BH571" cm="1">
        <f t="array" aca="1" ref="BH571" ca="1">_xlfn.LET(_xlpm.rozsah, $J$3:$J$10001,_xlpm.podminka, (_xlpm.rozsah&gt;E571)*(ISNUMBER(_xlpm.rozsah)),_xlpm.indexy, IF(_xlpm.podminka, ROW(_xlpm.rozsah)-MIN(ROW(_xlpm.rozsah))+1),_xlpm.prvni, MIN(_xlpm.indexy),_xlpm.finalni, IF(_xlpm.prvni=1, 2, _xlpm.prvni),INDEX(_xlpm.rozsah, _xlpm.finalni))</f>
        <v>1800</v>
      </c>
      <c r="BI571" cm="1">
        <f t="array" aca="1" ref="BI571" ca="1">INDEX($J$3:$J$10001,MATCH(BH571,$J$3:$J$10004,0)-1)</f>
        <v>1700</v>
      </c>
      <c r="BJ571">
        <f t="shared" ca="1" si="151"/>
        <v>333</v>
      </c>
      <c r="BK571">
        <f t="shared" ca="1" si="151"/>
        <v>350</v>
      </c>
      <c r="BL571">
        <f t="shared" ca="1" si="147"/>
        <v>-17</v>
      </c>
      <c r="BM571">
        <f t="shared" ca="1" si="144"/>
        <v>337.28507644261856</v>
      </c>
    </row>
    <row r="572" spans="1:65" x14ac:dyDescent="0.25">
      <c r="A572" s="64">
        <v>569</v>
      </c>
      <c r="B572" s="64">
        <v>77</v>
      </c>
      <c r="C572" s="64">
        <v>47</v>
      </c>
      <c r="D572" s="18">
        <v>569</v>
      </c>
      <c r="E572" s="21">
        <f t="shared" ca="1" si="137"/>
        <v>1882.2730347830561</v>
      </c>
      <c r="F572" s="22">
        <f t="shared" ca="1" si="138"/>
        <v>149.93638452083383</v>
      </c>
      <c r="G572" s="23">
        <v>569</v>
      </c>
      <c r="H572" s="24">
        <f t="shared" ca="1" si="139"/>
        <v>1879.2566939999999</v>
      </c>
      <c r="I572" s="25">
        <f t="shared" ca="1" si="140"/>
        <v>150.17739014940003</v>
      </c>
      <c r="J572" s="155"/>
      <c r="K572" s="155"/>
      <c r="L572" s="129">
        <f t="shared" si="145"/>
        <v>0</v>
      </c>
      <c r="AX572">
        <f t="shared" ca="1" si="148"/>
        <v>319.52636202000002</v>
      </c>
      <c r="AY572">
        <f t="shared" ca="1" si="141"/>
        <v>329.47363797999998</v>
      </c>
      <c r="AZ572" cm="1">
        <f t="array" aca="1" ref="AZ572" ca="1">_xlfn.LET(_xlpm.rozsah, $J$3:$J$10001,_xlpm.podminka, (_xlpm.rozsah&gt;H572)*(ISNUMBER(_xlpm.rozsah)),_xlpm.indexy, IF(_xlpm.podminka, ROW(_xlpm.rozsah)-MIN(ROW(_xlpm.rozsah))+1),_xlpm.prvni, MIN(_xlpm.indexy),_xlpm.finalni, IF(_xlpm.prvni=1, 2, _xlpm.prvni),INDEX(_xlpm.rozsah, _xlpm.finalni))</f>
        <v>1900</v>
      </c>
      <c r="BA572" cm="1">
        <f t="array" aca="1" ref="BA572" ca="1">INDEX($J$3:$J$10001,MATCH(AZ572,$J$3:$J$10004,0)-1)</f>
        <v>1800</v>
      </c>
      <c r="BB572">
        <f t="shared" ca="1" si="150"/>
        <v>316</v>
      </c>
      <c r="BC572">
        <f t="shared" ca="1" si="150"/>
        <v>333</v>
      </c>
      <c r="BD572">
        <f t="shared" ca="1" si="149"/>
        <v>-17</v>
      </c>
      <c r="BE572">
        <f t="shared" ca="1" si="142"/>
        <v>319.52636202000002</v>
      </c>
      <c r="BF572">
        <f t="shared" ca="1" si="146"/>
        <v>319.01358408688048</v>
      </c>
      <c r="BG572">
        <f t="shared" ca="1" si="143"/>
        <v>329.98641591311952</v>
      </c>
      <c r="BH572" cm="1">
        <f t="array" aca="1" ref="BH572" ca="1">_xlfn.LET(_xlpm.rozsah, $J$3:$J$10001,_xlpm.podminka, (_xlpm.rozsah&gt;E572)*(ISNUMBER(_xlpm.rozsah)),_xlpm.indexy, IF(_xlpm.podminka, ROW(_xlpm.rozsah)-MIN(ROW(_xlpm.rozsah))+1),_xlpm.prvni, MIN(_xlpm.indexy),_xlpm.finalni, IF(_xlpm.prvni=1, 2, _xlpm.prvni),INDEX(_xlpm.rozsah, _xlpm.finalni))</f>
        <v>1900</v>
      </c>
      <c r="BI572" cm="1">
        <f t="array" aca="1" ref="BI572" ca="1">INDEX($J$3:$J$10001,MATCH(BH572,$J$3:$J$10004,0)-1)</f>
        <v>1800</v>
      </c>
      <c r="BJ572">
        <f t="shared" ca="1" si="151"/>
        <v>316</v>
      </c>
      <c r="BK572">
        <f t="shared" ca="1" si="151"/>
        <v>333</v>
      </c>
      <c r="BL572">
        <f t="shared" ca="1" si="147"/>
        <v>-17</v>
      </c>
      <c r="BM572">
        <f t="shared" ca="1" si="144"/>
        <v>319.01358408688048</v>
      </c>
    </row>
    <row r="573" spans="1:65" x14ac:dyDescent="0.25">
      <c r="A573" s="64">
        <v>570</v>
      </c>
      <c r="B573" s="64">
        <v>79</v>
      </c>
      <c r="C573" s="64">
        <v>66</v>
      </c>
      <c r="D573" s="18">
        <v>570</v>
      </c>
      <c r="E573" s="21">
        <f t="shared" ca="1" si="137"/>
        <v>1912.9814252969018</v>
      </c>
      <c r="F573" s="22">
        <f t="shared" ca="1" si="138"/>
        <v>207.18916148864719</v>
      </c>
      <c r="G573" s="28">
        <v>570</v>
      </c>
      <c r="H573" s="24">
        <f t="shared" ca="1" si="139"/>
        <v>1909.8867379999999</v>
      </c>
      <c r="I573" s="25">
        <f t="shared" ca="1" si="140"/>
        <v>207.51596046720002</v>
      </c>
      <c r="J573" s="155"/>
      <c r="K573" s="155"/>
      <c r="L573" s="129">
        <f t="shared" si="145"/>
        <v>0</v>
      </c>
      <c r="AX573">
        <f t="shared" ca="1" si="148"/>
        <v>314.41812192000003</v>
      </c>
      <c r="AY573">
        <f t="shared" ca="1" si="141"/>
        <v>301.58187807999997</v>
      </c>
      <c r="AZ573" cm="1">
        <f t="array" aca="1" ref="AZ573" ca="1">_xlfn.LET(_xlpm.rozsah, $J$3:$J$10001,_xlpm.podminka, (_xlpm.rozsah&gt;H573)*(ISNUMBER(_xlpm.rozsah)),_xlpm.indexy, IF(_xlpm.podminka, ROW(_xlpm.rozsah)-MIN(ROW(_xlpm.rozsah))+1),_xlpm.prvni, MIN(_xlpm.indexy),_xlpm.finalni, IF(_xlpm.prvni=1, 2, _xlpm.prvni),INDEX(_xlpm.rozsah, _xlpm.finalni))</f>
        <v>2000</v>
      </c>
      <c r="BA573" cm="1">
        <f t="array" aca="1" ref="BA573" ca="1">INDEX($J$3:$J$10001,MATCH(AZ573,$J$3:$J$10004,0)-1)</f>
        <v>1900</v>
      </c>
      <c r="BB573">
        <f t="shared" ca="1" si="150"/>
        <v>300</v>
      </c>
      <c r="BC573">
        <f t="shared" ca="1" si="150"/>
        <v>316</v>
      </c>
      <c r="BD573">
        <f t="shared" ca="1" si="149"/>
        <v>-16</v>
      </c>
      <c r="BE573">
        <f t="shared" ca="1" si="142"/>
        <v>314.41812192000003</v>
      </c>
      <c r="BF573">
        <f t="shared" ca="1" si="146"/>
        <v>313.92297195249574</v>
      </c>
      <c r="BG573">
        <f t="shared" ca="1" si="143"/>
        <v>302.07702804750426</v>
      </c>
      <c r="BH573" cm="1">
        <f t="array" aca="1" ref="BH573" ca="1">_xlfn.LET(_xlpm.rozsah, $J$3:$J$10001,_xlpm.podminka, (_xlpm.rozsah&gt;E573)*(ISNUMBER(_xlpm.rozsah)),_xlpm.indexy, IF(_xlpm.podminka, ROW(_xlpm.rozsah)-MIN(ROW(_xlpm.rozsah))+1),_xlpm.prvni, MIN(_xlpm.indexy),_xlpm.finalni, IF(_xlpm.prvni=1, 2, _xlpm.prvni),INDEX(_xlpm.rozsah, _xlpm.finalni))</f>
        <v>2000</v>
      </c>
      <c r="BI573" cm="1">
        <f t="array" aca="1" ref="BI573" ca="1">INDEX($J$3:$J$10001,MATCH(BH573,$J$3:$J$10004,0)-1)</f>
        <v>1900</v>
      </c>
      <c r="BJ573">
        <f t="shared" ca="1" si="151"/>
        <v>300</v>
      </c>
      <c r="BK573">
        <f t="shared" ca="1" si="151"/>
        <v>316</v>
      </c>
      <c r="BL573">
        <f t="shared" ca="1" si="147"/>
        <v>-16</v>
      </c>
      <c r="BM573">
        <f t="shared" ca="1" si="144"/>
        <v>313.92297195249574</v>
      </c>
    </row>
    <row r="574" spans="1:65" x14ac:dyDescent="0.25">
      <c r="A574" s="64">
        <v>571</v>
      </c>
      <c r="B574" s="64">
        <v>85</v>
      </c>
      <c r="C574" s="64">
        <v>53</v>
      </c>
      <c r="D574" s="18">
        <v>571</v>
      </c>
      <c r="E574" s="21">
        <f t="shared" ca="1" si="137"/>
        <v>2005.1065968384387</v>
      </c>
      <c r="F574" s="22">
        <f t="shared" ca="1" si="138"/>
        <v>158.45870073512549</v>
      </c>
      <c r="G574" s="23">
        <v>571</v>
      </c>
      <c r="H574" s="24">
        <f t="shared" ca="1" si="139"/>
        <v>2001.7768699999999</v>
      </c>
      <c r="I574" s="25">
        <f t="shared" ca="1" si="140"/>
        <v>158.81165178000001</v>
      </c>
      <c r="J574" s="155"/>
      <c r="K574" s="155"/>
      <c r="L574" s="129">
        <f t="shared" si="145"/>
        <v>0</v>
      </c>
      <c r="AX574">
        <f t="shared" ca="1" si="148"/>
        <v>299.64462600000002</v>
      </c>
      <c r="AY574">
        <f t="shared" ca="1" si="141"/>
        <v>280.35537399999998</v>
      </c>
      <c r="AZ574" cm="1">
        <f t="array" aca="1" ref="AZ574" ca="1">_xlfn.LET(_xlpm.rozsah, $J$3:$J$10001,_xlpm.podminka, (_xlpm.rozsah&gt;H574)*(ISNUMBER(_xlpm.rozsah)),_xlpm.indexy, IF(_xlpm.podminka, ROW(_xlpm.rozsah)-MIN(ROW(_xlpm.rozsah))+1),_xlpm.prvni, MIN(_xlpm.indexy),_xlpm.finalni, IF(_xlpm.prvni=1, 2, _xlpm.prvni),INDEX(_xlpm.rozsah, _xlpm.finalni))</f>
        <v>2100</v>
      </c>
      <c r="BA574" cm="1">
        <f t="array" aca="1" ref="BA574" ca="1">INDEX($J$3:$J$10001,MATCH(AZ574,$J$3:$J$10004,0)-1)</f>
        <v>2000</v>
      </c>
      <c r="BB574">
        <f t="shared" ca="1" si="150"/>
        <v>280</v>
      </c>
      <c r="BC574">
        <f t="shared" ca="1" si="150"/>
        <v>300</v>
      </c>
      <c r="BD574">
        <f t="shared" ca="1" si="149"/>
        <v>-20</v>
      </c>
      <c r="BE574">
        <f t="shared" ca="1" si="142"/>
        <v>299.64462600000002</v>
      </c>
      <c r="BF574">
        <f t="shared" ca="1" si="146"/>
        <v>298.97868063231226</v>
      </c>
      <c r="BG574">
        <f t="shared" ca="1" si="143"/>
        <v>281.02131936768774</v>
      </c>
      <c r="BH574" cm="1">
        <f t="array" aca="1" ref="BH574" ca="1">_xlfn.LET(_xlpm.rozsah, $J$3:$J$10001,_xlpm.podminka, (_xlpm.rozsah&gt;E574)*(ISNUMBER(_xlpm.rozsah)),_xlpm.indexy, IF(_xlpm.podminka, ROW(_xlpm.rozsah)-MIN(ROW(_xlpm.rozsah))+1),_xlpm.prvni, MIN(_xlpm.indexy),_xlpm.finalni, IF(_xlpm.prvni=1, 2, _xlpm.prvni),INDEX(_xlpm.rozsah, _xlpm.finalni))</f>
        <v>2100</v>
      </c>
      <c r="BI574" cm="1">
        <f t="array" aca="1" ref="BI574" ca="1">INDEX($J$3:$J$10001,MATCH(BH574,$J$3:$J$10004,0)-1)</f>
        <v>2000</v>
      </c>
      <c r="BJ574">
        <f t="shared" ca="1" si="151"/>
        <v>280</v>
      </c>
      <c r="BK574">
        <f t="shared" ca="1" si="151"/>
        <v>300</v>
      </c>
      <c r="BL574">
        <f t="shared" ca="1" si="147"/>
        <v>-20</v>
      </c>
      <c r="BM574">
        <f t="shared" ca="1" si="144"/>
        <v>298.97868063231226</v>
      </c>
    </row>
    <row r="575" spans="1:65" x14ac:dyDescent="0.25">
      <c r="A575" s="64">
        <v>572</v>
      </c>
      <c r="B575" s="64">
        <v>83</v>
      </c>
      <c r="C575" s="64">
        <v>57</v>
      </c>
      <c r="D575" s="18">
        <v>572</v>
      </c>
      <c r="E575" s="21">
        <f t="shared" ca="1" si="137"/>
        <v>1974.398206324593</v>
      </c>
      <c r="F575" s="22">
        <f t="shared" ca="1" si="138"/>
        <v>173.33488358319713</v>
      </c>
      <c r="G575" s="28">
        <v>572</v>
      </c>
      <c r="H575" s="24">
        <f t="shared" ca="1" si="139"/>
        <v>1971.1468259999999</v>
      </c>
      <c r="I575" s="25">
        <f t="shared" ca="1" si="140"/>
        <v>173.6314094688</v>
      </c>
      <c r="J575" s="155"/>
      <c r="K575" s="155"/>
      <c r="L575" s="129">
        <f t="shared" si="145"/>
        <v>0</v>
      </c>
      <c r="AX575">
        <f t="shared" ca="1" si="148"/>
        <v>304.61650784</v>
      </c>
      <c r="AY575">
        <f t="shared" ca="1" si="141"/>
        <v>311.38349216</v>
      </c>
      <c r="AZ575" cm="1">
        <f t="array" aca="1" ref="AZ575" ca="1">_xlfn.LET(_xlpm.rozsah, $J$3:$J$10001,_xlpm.podminka, (_xlpm.rozsah&gt;H575)*(ISNUMBER(_xlpm.rozsah)),_xlpm.indexy, IF(_xlpm.podminka, ROW(_xlpm.rozsah)-MIN(ROW(_xlpm.rozsah))+1),_xlpm.prvni, MIN(_xlpm.indexy),_xlpm.finalni, IF(_xlpm.prvni=1, 2, _xlpm.prvni),INDEX(_xlpm.rozsah, _xlpm.finalni))</f>
        <v>2000</v>
      </c>
      <c r="BA575" cm="1">
        <f t="array" aca="1" ref="BA575" ca="1">INDEX($J$3:$J$10001,MATCH(AZ575,$J$3:$J$10004,0)-1)</f>
        <v>1900</v>
      </c>
      <c r="BB575">
        <f t="shared" ca="1" si="150"/>
        <v>300</v>
      </c>
      <c r="BC575">
        <f t="shared" ca="1" si="150"/>
        <v>316</v>
      </c>
      <c r="BD575">
        <f t="shared" ca="1" si="149"/>
        <v>-16</v>
      </c>
      <c r="BE575">
        <f t="shared" ca="1" si="142"/>
        <v>304.61650784</v>
      </c>
      <c r="BF575">
        <f t="shared" ca="1" si="146"/>
        <v>304.09628698806512</v>
      </c>
      <c r="BG575">
        <f t="shared" ca="1" si="143"/>
        <v>311.90371301193488</v>
      </c>
      <c r="BH575" cm="1">
        <f t="array" aca="1" ref="BH575" ca="1">_xlfn.LET(_xlpm.rozsah, $J$3:$J$10001,_xlpm.podminka, (_xlpm.rozsah&gt;E575)*(ISNUMBER(_xlpm.rozsah)),_xlpm.indexy, IF(_xlpm.podminka, ROW(_xlpm.rozsah)-MIN(ROW(_xlpm.rozsah))+1),_xlpm.prvni, MIN(_xlpm.indexy),_xlpm.finalni, IF(_xlpm.prvni=1, 2, _xlpm.prvni),INDEX(_xlpm.rozsah, _xlpm.finalni))</f>
        <v>2000</v>
      </c>
      <c r="BI575" cm="1">
        <f t="array" aca="1" ref="BI575" ca="1">INDEX($J$3:$J$10001,MATCH(BH575,$J$3:$J$10004,0)-1)</f>
        <v>1900</v>
      </c>
      <c r="BJ575">
        <f t="shared" ca="1" si="151"/>
        <v>300</v>
      </c>
      <c r="BK575">
        <f t="shared" ca="1" si="151"/>
        <v>316</v>
      </c>
      <c r="BL575">
        <f t="shared" ca="1" si="147"/>
        <v>-16</v>
      </c>
      <c r="BM575">
        <f t="shared" ca="1" si="144"/>
        <v>304.09628698806512</v>
      </c>
    </row>
    <row r="576" spans="1:65" x14ac:dyDescent="0.25">
      <c r="A576" s="64">
        <v>573</v>
      </c>
      <c r="B576" s="64">
        <v>86</v>
      </c>
      <c r="C576" s="64">
        <v>52</v>
      </c>
      <c r="D576" s="18">
        <v>573</v>
      </c>
      <c r="E576" s="21">
        <f t="shared" ca="1" si="137"/>
        <v>2020.4607920953615</v>
      </c>
      <c r="F576" s="22">
        <f t="shared" ca="1" si="138"/>
        <v>153.87207762208243</v>
      </c>
      <c r="G576" s="23">
        <v>573</v>
      </c>
      <c r="H576" s="24">
        <f t="shared" ca="1" si="139"/>
        <v>2017.0918919999999</v>
      </c>
      <c r="I576" s="25">
        <f t="shared" ca="1" si="140"/>
        <v>154.22244323200002</v>
      </c>
      <c r="J576" s="155"/>
      <c r="K576" s="155"/>
      <c r="L576" s="129">
        <f t="shared" si="145"/>
        <v>0</v>
      </c>
      <c r="AX576">
        <f t="shared" ca="1" si="148"/>
        <v>296.58162160000001</v>
      </c>
      <c r="AY576">
        <f t="shared" ca="1" si="141"/>
        <v>283.41837839999999</v>
      </c>
      <c r="AZ576" cm="1">
        <f t="array" aca="1" ref="AZ576" ca="1">_xlfn.LET(_xlpm.rozsah, $J$3:$J$10001,_xlpm.podminka, (_xlpm.rozsah&gt;H576)*(ISNUMBER(_xlpm.rozsah)),_xlpm.indexy, IF(_xlpm.podminka, ROW(_xlpm.rozsah)-MIN(ROW(_xlpm.rozsah))+1),_xlpm.prvni, MIN(_xlpm.indexy),_xlpm.finalni, IF(_xlpm.prvni=1, 2, _xlpm.prvni),INDEX(_xlpm.rozsah, _xlpm.finalni))</f>
        <v>2100</v>
      </c>
      <c r="BA576" cm="1">
        <f t="array" aca="1" ref="BA576" ca="1">INDEX($J$3:$J$10001,MATCH(AZ576,$J$3:$J$10004,0)-1)</f>
        <v>2000</v>
      </c>
      <c r="BB576">
        <f t="shared" ca="1" si="150"/>
        <v>280</v>
      </c>
      <c r="BC576">
        <f t="shared" ca="1" si="150"/>
        <v>300</v>
      </c>
      <c r="BD576">
        <f t="shared" ca="1" si="149"/>
        <v>-20</v>
      </c>
      <c r="BE576">
        <f t="shared" ca="1" si="142"/>
        <v>296.58162160000001</v>
      </c>
      <c r="BF576">
        <f t="shared" ca="1" si="146"/>
        <v>295.90784158092771</v>
      </c>
      <c r="BG576">
        <f t="shared" ca="1" si="143"/>
        <v>284.09215841907229</v>
      </c>
      <c r="BH576" cm="1">
        <f t="array" aca="1" ref="BH576" ca="1">_xlfn.LET(_xlpm.rozsah, $J$3:$J$10001,_xlpm.podminka, (_xlpm.rozsah&gt;E576)*(ISNUMBER(_xlpm.rozsah)),_xlpm.indexy, IF(_xlpm.podminka, ROW(_xlpm.rozsah)-MIN(ROW(_xlpm.rozsah))+1),_xlpm.prvni, MIN(_xlpm.indexy),_xlpm.finalni, IF(_xlpm.prvni=1, 2, _xlpm.prvni),INDEX(_xlpm.rozsah, _xlpm.finalni))</f>
        <v>2100</v>
      </c>
      <c r="BI576" cm="1">
        <f t="array" aca="1" ref="BI576" ca="1">INDEX($J$3:$J$10001,MATCH(BH576,$J$3:$J$10004,0)-1)</f>
        <v>2000</v>
      </c>
      <c r="BJ576">
        <f t="shared" ca="1" si="151"/>
        <v>280</v>
      </c>
      <c r="BK576">
        <f t="shared" ca="1" si="151"/>
        <v>300</v>
      </c>
      <c r="BL576">
        <f t="shared" ca="1" si="147"/>
        <v>-20</v>
      </c>
      <c r="BM576">
        <f t="shared" ca="1" si="144"/>
        <v>295.90784158092771</v>
      </c>
    </row>
    <row r="577" spans="1:65" x14ac:dyDescent="0.25">
      <c r="A577" s="64">
        <v>574</v>
      </c>
      <c r="B577" s="64">
        <v>85</v>
      </c>
      <c r="C577" s="64">
        <v>51</v>
      </c>
      <c r="D577" s="18">
        <v>574</v>
      </c>
      <c r="E577" s="21">
        <f t="shared" ca="1" si="137"/>
        <v>2005.1065968384387</v>
      </c>
      <c r="F577" s="22">
        <f t="shared" ca="1" si="138"/>
        <v>152.47912712247927</v>
      </c>
      <c r="G577" s="28">
        <v>574</v>
      </c>
      <c r="H577" s="24">
        <f t="shared" ca="1" si="139"/>
        <v>2001.7768699999999</v>
      </c>
      <c r="I577" s="25">
        <f t="shared" ca="1" si="140"/>
        <v>152.81875926000001</v>
      </c>
      <c r="J577" s="155"/>
      <c r="K577" s="155"/>
      <c r="L577" s="129">
        <f t="shared" si="145"/>
        <v>0</v>
      </c>
      <c r="AX577">
        <f t="shared" ca="1" si="148"/>
        <v>299.64462600000002</v>
      </c>
      <c r="AY577">
        <f t="shared" ca="1" si="141"/>
        <v>280.35537399999998</v>
      </c>
      <c r="AZ577" cm="1">
        <f t="array" aca="1" ref="AZ577" ca="1">_xlfn.LET(_xlpm.rozsah, $J$3:$J$10001,_xlpm.podminka, (_xlpm.rozsah&gt;H577)*(ISNUMBER(_xlpm.rozsah)),_xlpm.indexy, IF(_xlpm.podminka, ROW(_xlpm.rozsah)-MIN(ROW(_xlpm.rozsah))+1),_xlpm.prvni, MIN(_xlpm.indexy),_xlpm.finalni, IF(_xlpm.prvni=1, 2, _xlpm.prvni),INDEX(_xlpm.rozsah, _xlpm.finalni))</f>
        <v>2100</v>
      </c>
      <c r="BA577" cm="1">
        <f t="array" aca="1" ref="BA577" ca="1">INDEX($J$3:$J$10001,MATCH(AZ577,$J$3:$J$10004,0)-1)</f>
        <v>2000</v>
      </c>
      <c r="BB577">
        <f t="shared" ca="1" si="150"/>
        <v>280</v>
      </c>
      <c r="BC577">
        <f t="shared" ca="1" si="150"/>
        <v>300</v>
      </c>
      <c r="BD577">
        <f t="shared" ca="1" si="149"/>
        <v>-20</v>
      </c>
      <c r="BE577">
        <f t="shared" ca="1" si="142"/>
        <v>299.64462600000002</v>
      </c>
      <c r="BF577">
        <f t="shared" ca="1" si="146"/>
        <v>298.97868063231226</v>
      </c>
      <c r="BG577">
        <f t="shared" ca="1" si="143"/>
        <v>281.02131936768774</v>
      </c>
      <c r="BH577" cm="1">
        <f t="array" aca="1" ref="BH577" ca="1">_xlfn.LET(_xlpm.rozsah, $J$3:$J$10001,_xlpm.podminka, (_xlpm.rozsah&gt;E577)*(ISNUMBER(_xlpm.rozsah)),_xlpm.indexy, IF(_xlpm.podminka, ROW(_xlpm.rozsah)-MIN(ROW(_xlpm.rozsah))+1),_xlpm.prvni, MIN(_xlpm.indexy),_xlpm.finalni, IF(_xlpm.prvni=1, 2, _xlpm.prvni),INDEX(_xlpm.rozsah, _xlpm.finalni))</f>
        <v>2100</v>
      </c>
      <c r="BI577" cm="1">
        <f t="array" aca="1" ref="BI577" ca="1">INDEX($J$3:$J$10001,MATCH(BH577,$J$3:$J$10004,0)-1)</f>
        <v>2000</v>
      </c>
      <c r="BJ577">
        <f t="shared" ca="1" si="151"/>
        <v>280</v>
      </c>
      <c r="BK577">
        <f t="shared" ca="1" si="151"/>
        <v>300</v>
      </c>
      <c r="BL577">
        <f t="shared" ca="1" si="147"/>
        <v>-20</v>
      </c>
      <c r="BM577">
        <f t="shared" ca="1" si="144"/>
        <v>298.97868063231226</v>
      </c>
    </row>
    <row r="578" spans="1:65" x14ac:dyDescent="0.25">
      <c r="A578" s="64">
        <v>575</v>
      </c>
      <c r="B578" s="64">
        <v>70</v>
      </c>
      <c r="C578" s="64">
        <v>39</v>
      </c>
      <c r="D578" s="18">
        <v>575</v>
      </c>
      <c r="E578" s="21">
        <f t="shared" ca="1" si="137"/>
        <v>1774.7936679845966</v>
      </c>
      <c r="F578" s="22">
        <f t="shared" ca="1" si="138"/>
        <v>131.54117981262124</v>
      </c>
      <c r="G578" s="23">
        <v>575</v>
      </c>
      <c r="H578" s="24">
        <f t="shared" ca="1" si="139"/>
        <v>1772.0515399999999</v>
      </c>
      <c r="I578" s="25">
        <f t="shared" ca="1" si="140"/>
        <v>131.722982898</v>
      </c>
      <c r="J578" s="155"/>
      <c r="K578" s="155"/>
      <c r="L578" s="129">
        <f t="shared" si="145"/>
        <v>0</v>
      </c>
      <c r="AX578">
        <f t="shared" ca="1" si="148"/>
        <v>337.75123819999999</v>
      </c>
      <c r="AY578">
        <f t="shared" ca="1" si="141"/>
        <v>345.24876180000001</v>
      </c>
      <c r="AZ578" cm="1">
        <f t="array" aca="1" ref="AZ578" ca="1">_xlfn.LET(_xlpm.rozsah, $J$3:$J$10001,_xlpm.podminka, (_xlpm.rozsah&gt;H578)*(ISNUMBER(_xlpm.rozsah)),_xlpm.indexy, IF(_xlpm.podminka, ROW(_xlpm.rozsah)-MIN(ROW(_xlpm.rozsah))+1),_xlpm.prvni, MIN(_xlpm.indexy),_xlpm.finalni, IF(_xlpm.prvni=1, 2, _xlpm.prvni),INDEX(_xlpm.rozsah, _xlpm.finalni))</f>
        <v>1800</v>
      </c>
      <c r="BA578" cm="1">
        <f t="array" aca="1" ref="BA578" ca="1">INDEX($J$3:$J$10001,MATCH(AZ578,$J$3:$J$10004,0)-1)</f>
        <v>1700</v>
      </c>
      <c r="BB578">
        <f t="shared" ca="1" si="150"/>
        <v>333</v>
      </c>
      <c r="BC578">
        <f t="shared" ca="1" si="150"/>
        <v>350</v>
      </c>
      <c r="BD578">
        <f t="shared" ca="1" si="149"/>
        <v>-17</v>
      </c>
      <c r="BE578">
        <f t="shared" ca="1" si="142"/>
        <v>337.75123819999999</v>
      </c>
      <c r="BF578">
        <f t="shared" ca="1" si="146"/>
        <v>337.28507644261856</v>
      </c>
      <c r="BG578">
        <f t="shared" ca="1" si="143"/>
        <v>345.71492355738144</v>
      </c>
      <c r="BH578" cm="1">
        <f t="array" aca="1" ref="BH578" ca="1">_xlfn.LET(_xlpm.rozsah, $J$3:$J$10001,_xlpm.podminka, (_xlpm.rozsah&gt;E578)*(ISNUMBER(_xlpm.rozsah)),_xlpm.indexy, IF(_xlpm.podminka, ROW(_xlpm.rozsah)-MIN(ROW(_xlpm.rozsah))+1),_xlpm.prvni, MIN(_xlpm.indexy),_xlpm.finalni, IF(_xlpm.prvni=1, 2, _xlpm.prvni),INDEX(_xlpm.rozsah, _xlpm.finalni))</f>
        <v>1800</v>
      </c>
      <c r="BI578" cm="1">
        <f t="array" aca="1" ref="BI578" ca="1">INDEX($J$3:$J$10001,MATCH(BH578,$J$3:$J$10004,0)-1)</f>
        <v>1700</v>
      </c>
      <c r="BJ578">
        <f t="shared" ca="1" si="151"/>
        <v>333</v>
      </c>
      <c r="BK578">
        <f t="shared" ca="1" si="151"/>
        <v>350</v>
      </c>
      <c r="BL578">
        <f t="shared" ca="1" si="147"/>
        <v>-17</v>
      </c>
      <c r="BM578">
        <f t="shared" ca="1" si="144"/>
        <v>337.28507644261856</v>
      </c>
    </row>
    <row r="579" spans="1:65" x14ac:dyDescent="0.25">
      <c r="A579" s="64">
        <v>576</v>
      </c>
      <c r="B579" s="64">
        <v>50</v>
      </c>
      <c r="C579" s="64">
        <v>5</v>
      </c>
      <c r="D579" s="18">
        <v>576</v>
      </c>
      <c r="E579" s="21">
        <f t="shared" ca="1" si="137"/>
        <v>1467.7097628461404</v>
      </c>
      <c r="F579" s="22">
        <f t="shared" ca="1" si="138"/>
        <v>18</v>
      </c>
      <c r="G579" s="28">
        <v>576</v>
      </c>
      <c r="H579" s="24">
        <f t="shared" ca="1" si="139"/>
        <v>1465.7511</v>
      </c>
      <c r="I579" s="25">
        <f t="shared" ca="1" si="140"/>
        <v>18</v>
      </c>
      <c r="J579" s="155"/>
      <c r="K579" s="155"/>
      <c r="L579" s="129">
        <f t="shared" si="145"/>
        <v>0</v>
      </c>
      <c r="AX579">
        <f t="shared" ca="1" si="148"/>
        <v>360</v>
      </c>
      <c r="AY579">
        <f t="shared" ca="1" si="141"/>
        <v>360</v>
      </c>
      <c r="AZ579" cm="1">
        <f t="array" aca="1" ref="AZ579" ca="1">_xlfn.LET(_xlpm.rozsah, $J$3:$J$10001,_xlpm.podminka, (_xlpm.rozsah&gt;H579)*(ISNUMBER(_xlpm.rozsah)),_xlpm.indexy, IF(_xlpm.podminka, ROW(_xlpm.rozsah)-MIN(ROW(_xlpm.rozsah))+1),_xlpm.prvni, MIN(_xlpm.indexy),_xlpm.finalni, IF(_xlpm.prvni=1, 2, _xlpm.prvni),INDEX(_xlpm.rozsah, _xlpm.finalni))</f>
        <v>1500</v>
      </c>
      <c r="BA579" cm="1">
        <f t="array" aca="1" ref="BA579" ca="1">INDEX($J$3:$J$10001,MATCH(AZ579,$J$3:$J$10004,0)-1)</f>
        <v>1400</v>
      </c>
      <c r="BB579">
        <f t="shared" ca="1" si="150"/>
        <v>360</v>
      </c>
      <c r="BC579">
        <f t="shared" ca="1" si="150"/>
        <v>360</v>
      </c>
      <c r="BD579">
        <f t="shared" ca="1" si="149"/>
        <v>0</v>
      </c>
      <c r="BE579">
        <f t="shared" ca="1" si="142"/>
        <v>360</v>
      </c>
      <c r="BF579">
        <f t="shared" ca="1" si="146"/>
        <v>360</v>
      </c>
      <c r="BG579">
        <f t="shared" ca="1" si="143"/>
        <v>360</v>
      </c>
      <c r="BH579" cm="1">
        <f t="array" aca="1" ref="BH579" ca="1">_xlfn.LET(_xlpm.rozsah, $J$3:$J$10001,_xlpm.podminka, (_xlpm.rozsah&gt;E579)*(ISNUMBER(_xlpm.rozsah)),_xlpm.indexy, IF(_xlpm.podminka, ROW(_xlpm.rozsah)-MIN(ROW(_xlpm.rozsah))+1),_xlpm.prvni, MIN(_xlpm.indexy),_xlpm.finalni, IF(_xlpm.prvni=1, 2, _xlpm.prvni),INDEX(_xlpm.rozsah, _xlpm.finalni))</f>
        <v>1500</v>
      </c>
      <c r="BI579" cm="1">
        <f t="array" aca="1" ref="BI579" ca="1">INDEX($J$3:$J$10001,MATCH(BH579,$J$3:$J$10004,0)-1)</f>
        <v>1400</v>
      </c>
      <c r="BJ579">
        <f t="shared" ca="1" si="151"/>
        <v>360</v>
      </c>
      <c r="BK579">
        <f t="shared" ca="1" si="151"/>
        <v>360</v>
      </c>
      <c r="BL579">
        <f t="shared" ca="1" si="147"/>
        <v>0</v>
      </c>
      <c r="BM579">
        <f t="shared" ca="1" si="144"/>
        <v>360</v>
      </c>
    </row>
    <row r="580" spans="1:65" x14ac:dyDescent="0.25">
      <c r="A580" s="64">
        <v>577</v>
      </c>
      <c r="B580" s="64">
        <v>38</v>
      </c>
      <c r="C580" s="64">
        <v>36</v>
      </c>
      <c r="D580" s="18">
        <v>577</v>
      </c>
      <c r="E580" s="21">
        <f t="shared" ref="E580:E643" ca="1" si="152">(B580/100)*($AC$8 - $AC$11)+$AC$11</f>
        <v>1283.4594197630668</v>
      </c>
      <c r="F580" s="22">
        <f t="shared" ref="F580:F643" ca="1" si="153">(C580*BF580)/100</f>
        <v>124.21361733441121</v>
      </c>
      <c r="G580" s="23">
        <v>577</v>
      </c>
      <c r="H580" s="24">
        <f t="shared" ref="H580:H643" ca="1" si="154">(B580/100)*($AF$8 - $AF$11)+$AF$11</f>
        <v>1281.970836</v>
      </c>
      <c r="I580" s="25">
        <f t="shared" ref="I580:I643" ca="1" si="155">(C580*AX580)/100</f>
        <v>124.052850288</v>
      </c>
      <c r="J580" s="155"/>
      <c r="K580" s="155"/>
      <c r="L580" s="129">
        <f t="shared" si="145"/>
        <v>0</v>
      </c>
      <c r="AX580">
        <f t="shared" ca="1" si="148"/>
        <v>344.59125080000001</v>
      </c>
      <c r="AY580">
        <f t="shared" ref="AY580:AY643" ca="1" si="156">MIN(BB580:BC580)+((H580-MIN(AZ580:BA580))/(MAX(AZ580:BA580)-MIN(AZ580:BA580)))*(MAX(BB580:BC580)-MIN(BB580:BC580))</f>
        <v>344.59125080000001</v>
      </c>
      <c r="AZ580" cm="1">
        <f t="array" aca="1" ref="AZ580" ca="1">_xlfn.LET(_xlpm.rozsah, $J$3:$J$10001,_xlpm.podminka, (_xlpm.rozsah&gt;H580)*(ISNUMBER(_xlpm.rozsah)),_xlpm.indexy, IF(_xlpm.podminka, ROW(_xlpm.rozsah)-MIN(ROW(_xlpm.rozsah))+1),_xlpm.prvni, MIN(_xlpm.indexy),_xlpm.finalni, IF(_xlpm.prvni=1, 2, _xlpm.prvni),INDEX(_xlpm.rozsah, _xlpm.finalni))</f>
        <v>1300</v>
      </c>
      <c r="BA580" cm="1">
        <f t="array" aca="1" ref="BA580" ca="1">INDEX($J$3:$J$10001,MATCH(AZ580,$J$3:$J$10004,0)-1)</f>
        <v>1200</v>
      </c>
      <c r="BB580">
        <f t="shared" ca="1" si="150"/>
        <v>350</v>
      </c>
      <c r="BC580">
        <f t="shared" ca="1" si="150"/>
        <v>320</v>
      </c>
      <c r="BD580">
        <f t="shared" ca="1" si="149"/>
        <v>30</v>
      </c>
      <c r="BE580">
        <f t="shared" ref="BE580:BE643" ca="1" si="157">MIN(BB580:BC580)+((MAX(AZ580:BA580)-H580)/(MAX(AZ580:BA580)-MIN(AZ580:BA580)))*(MAX(BB580:BC580)-MIN(BB580:BC580))</f>
        <v>325.40874919999999</v>
      </c>
      <c r="BF580">
        <f t="shared" ca="1" si="146"/>
        <v>345.03782592892003</v>
      </c>
      <c r="BG580">
        <f t="shared" ref="BG580:BG643" ca="1" si="158">MIN(BJ580:BK580)+((E580-MIN(BH580:BI580))/(MAX(BH580:BI580)-MIN(BH580:BI580)))*(MAX(BJ580:BK580)-MIN(BJ580:BK580))</f>
        <v>345.03782592892003</v>
      </c>
      <c r="BH580" cm="1">
        <f t="array" aca="1" ref="BH580" ca="1">_xlfn.LET(_xlpm.rozsah, $J$3:$J$10001,_xlpm.podminka, (_xlpm.rozsah&gt;E580)*(ISNUMBER(_xlpm.rozsah)),_xlpm.indexy, IF(_xlpm.podminka, ROW(_xlpm.rozsah)-MIN(ROW(_xlpm.rozsah))+1),_xlpm.prvni, MIN(_xlpm.indexy),_xlpm.finalni, IF(_xlpm.prvni=1, 2, _xlpm.prvni),INDEX(_xlpm.rozsah, _xlpm.finalni))</f>
        <v>1300</v>
      </c>
      <c r="BI580" cm="1">
        <f t="array" aca="1" ref="BI580" ca="1">INDEX($J$3:$J$10001,MATCH(BH580,$J$3:$J$10004,0)-1)</f>
        <v>1200</v>
      </c>
      <c r="BJ580">
        <f t="shared" ca="1" si="151"/>
        <v>350</v>
      </c>
      <c r="BK580">
        <f t="shared" ca="1" si="151"/>
        <v>320</v>
      </c>
      <c r="BL580">
        <f t="shared" ca="1" si="147"/>
        <v>30</v>
      </c>
      <c r="BM580">
        <f t="shared" ref="BM580:BM643" ca="1" si="159">MIN(BJ580:BK580)+((MAX(BH580:BI580)-E580)/(MAX(BH580:BI580)-MIN(BH580:BI580)))*(MAX(BJ580:BK580)-MIN(BJ580:BK580))</f>
        <v>324.96217407107997</v>
      </c>
    </row>
    <row r="581" spans="1:65" x14ac:dyDescent="0.25">
      <c r="A581" s="64">
        <v>578</v>
      </c>
      <c r="B581" s="64">
        <v>30</v>
      </c>
      <c r="C581" s="64">
        <v>71</v>
      </c>
      <c r="D581" s="18">
        <v>578</v>
      </c>
      <c r="E581" s="21">
        <f t="shared" ca="1" si="152"/>
        <v>1160.6258577076842</v>
      </c>
      <c r="F581" s="22">
        <f t="shared" ca="1" si="153"/>
        <v>221.60887179449114</v>
      </c>
      <c r="G581" s="28">
        <v>578</v>
      </c>
      <c r="H581" s="24">
        <f t="shared" ca="1" si="154"/>
        <v>1159.45066</v>
      </c>
      <c r="I581" s="25">
        <f t="shared" ca="1" si="155"/>
        <v>221.44199372</v>
      </c>
      <c r="J581" s="155"/>
      <c r="K581" s="155"/>
      <c r="L581" s="129">
        <f t="shared" ref="L581:L644" si="160">K581*2*PI()*J581/60*0.001</f>
        <v>0</v>
      </c>
      <c r="AX581">
        <f t="shared" ca="1" si="148"/>
        <v>311.89013199999999</v>
      </c>
      <c r="AY581">
        <f t="shared" ca="1" si="156"/>
        <v>311.89013199999999</v>
      </c>
      <c r="AZ581" cm="1">
        <f t="array" aca="1" ref="AZ581" ca="1">_xlfn.LET(_xlpm.rozsah, $J$3:$J$10001,_xlpm.podminka, (_xlpm.rozsah&gt;H581)*(ISNUMBER(_xlpm.rozsah)),_xlpm.indexy, IF(_xlpm.podminka, ROW(_xlpm.rozsah)-MIN(ROW(_xlpm.rozsah))+1),_xlpm.prvni, MIN(_xlpm.indexy),_xlpm.finalni, IF(_xlpm.prvni=1, 2, _xlpm.prvni),INDEX(_xlpm.rozsah, _xlpm.finalni))</f>
        <v>1200</v>
      </c>
      <c r="BA581" cm="1">
        <f t="array" aca="1" ref="BA581" ca="1">INDEX($J$3:$J$10001,MATCH(AZ581,$J$3:$J$10004,0)-1)</f>
        <v>1100</v>
      </c>
      <c r="BB581">
        <f t="shared" ca="1" si="150"/>
        <v>320</v>
      </c>
      <c r="BC581">
        <f t="shared" ca="1" si="150"/>
        <v>300</v>
      </c>
      <c r="BD581">
        <f t="shared" ca="1" si="149"/>
        <v>20</v>
      </c>
      <c r="BE581">
        <f t="shared" ca="1" si="157"/>
        <v>308.10986800000001</v>
      </c>
      <c r="BF581">
        <f t="shared" ref="BF581:BF644" ca="1" si="161">IF(BL581&lt;0, BM581,BG581)</f>
        <v>312.12517154153682</v>
      </c>
      <c r="BG581">
        <f t="shared" ca="1" si="158"/>
        <v>312.12517154153682</v>
      </c>
      <c r="BH581" cm="1">
        <f t="array" aca="1" ref="BH581" ca="1">_xlfn.LET(_xlpm.rozsah, $J$3:$J$10001,_xlpm.podminka, (_xlpm.rozsah&gt;E581)*(ISNUMBER(_xlpm.rozsah)),_xlpm.indexy, IF(_xlpm.podminka, ROW(_xlpm.rozsah)-MIN(ROW(_xlpm.rozsah))+1),_xlpm.prvni, MIN(_xlpm.indexy),_xlpm.finalni, IF(_xlpm.prvni=1, 2, _xlpm.prvni),INDEX(_xlpm.rozsah, _xlpm.finalni))</f>
        <v>1200</v>
      </c>
      <c r="BI581" cm="1">
        <f t="array" aca="1" ref="BI581" ca="1">INDEX($J$3:$J$10001,MATCH(BH581,$J$3:$J$10004,0)-1)</f>
        <v>1100</v>
      </c>
      <c r="BJ581">
        <f t="shared" ca="1" si="151"/>
        <v>320</v>
      </c>
      <c r="BK581">
        <f t="shared" ca="1" si="151"/>
        <v>300</v>
      </c>
      <c r="BL581">
        <f t="shared" ref="BL581:BL644" ca="1" si="162">BJ581-BK581</f>
        <v>20</v>
      </c>
      <c r="BM581">
        <f t="shared" ca="1" si="159"/>
        <v>307.87482845846318</v>
      </c>
    </row>
    <row r="582" spans="1:65" x14ac:dyDescent="0.25">
      <c r="A582" s="64">
        <v>579</v>
      </c>
      <c r="B582" s="64">
        <v>75</v>
      </c>
      <c r="C582" s="64">
        <v>53</v>
      </c>
      <c r="D582" s="18">
        <v>579</v>
      </c>
      <c r="E582" s="21">
        <f t="shared" ca="1" si="152"/>
        <v>1851.5646442692105</v>
      </c>
      <c r="F582" s="22">
        <f t="shared" ca="1" si="153"/>
        <v>171.84402555134412</v>
      </c>
      <c r="G582" s="23">
        <v>579</v>
      </c>
      <c r="H582" s="24">
        <f t="shared" ca="1" si="154"/>
        <v>1848.6266499999999</v>
      </c>
      <c r="I582" s="25">
        <f t="shared" ca="1" si="155"/>
        <v>172.108738835</v>
      </c>
      <c r="J582" s="155"/>
      <c r="K582" s="155"/>
      <c r="L582" s="129">
        <f t="shared" si="160"/>
        <v>0</v>
      </c>
      <c r="AX582">
        <f t="shared" ca="1" si="148"/>
        <v>324.73346950000001</v>
      </c>
      <c r="AY582">
        <f t="shared" ca="1" si="156"/>
        <v>324.26653049999999</v>
      </c>
      <c r="AZ582" cm="1">
        <f t="array" aca="1" ref="AZ582" ca="1">_xlfn.LET(_xlpm.rozsah, $J$3:$J$10001,_xlpm.podminka, (_xlpm.rozsah&gt;H582)*(ISNUMBER(_xlpm.rozsah)),_xlpm.indexy, IF(_xlpm.podminka, ROW(_xlpm.rozsah)-MIN(ROW(_xlpm.rozsah))+1),_xlpm.prvni, MIN(_xlpm.indexy),_xlpm.finalni, IF(_xlpm.prvni=1, 2, _xlpm.prvni),INDEX(_xlpm.rozsah, _xlpm.finalni))</f>
        <v>1900</v>
      </c>
      <c r="BA582" cm="1">
        <f t="array" aca="1" ref="BA582" ca="1">INDEX($J$3:$J$10001,MATCH(AZ582,$J$3:$J$10004,0)-1)</f>
        <v>1800</v>
      </c>
      <c r="BB582">
        <f t="shared" ca="1" si="150"/>
        <v>316</v>
      </c>
      <c r="BC582">
        <f t="shared" ca="1" si="150"/>
        <v>333</v>
      </c>
      <c r="BD582">
        <f t="shared" ca="1" si="149"/>
        <v>-17</v>
      </c>
      <c r="BE582">
        <f t="shared" ca="1" si="157"/>
        <v>324.73346950000001</v>
      </c>
      <c r="BF582">
        <f t="shared" ca="1" si="161"/>
        <v>324.2340104742342</v>
      </c>
      <c r="BG582">
        <f t="shared" ca="1" si="158"/>
        <v>324.7659895257658</v>
      </c>
      <c r="BH582" cm="1">
        <f t="array" aca="1" ref="BH582" ca="1">_xlfn.LET(_xlpm.rozsah, $J$3:$J$10001,_xlpm.podminka, (_xlpm.rozsah&gt;E582)*(ISNUMBER(_xlpm.rozsah)),_xlpm.indexy, IF(_xlpm.podminka, ROW(_xlpm.rozsah)-MIN(ROW(_xlpm.rozsah))+1),_xlpm.prvni, MIN(_xlpm.indexy),_xlpm.finalni, IF(_xlpm.prvni=1, 2, _xlpm.prvni),INDEX(_xlpm.rozsah, _xlpm.finalni))</f>
        <v>1900</v>
      </c>
      <c r="BI582" cm="1">
        <f t="array" aca="1" ref="BI582" ca="1">INDEX($J$3:$J$10001,MATCH(BH582,$J$3:$J$10004,0)-1)</f>
        <v>1800</v>
      </c>
      <c r="BJ582">
        <f t="shared" ca="1" si="151"/>
        <v>316</v>
      </c>
      <c r="BK582">
        <f t="shared" ca="1" si="151"/>
        <v>333</v>
      </c>
      <c r="BL582">
        <f t="shared" ca="1" si="162"/>
        <v>-17</v>
      </c>
      <c r="BM582">
        <f t="shared" ca="1" si="159"/>
        <v>324.2340104742342</v>
      </c>
    </row>
    <row r="583" spans="1:65" x14ac:dyDescent="0.25">
      <c r="A583" s="64">
        <v>580</v>
      </c>
      <c r="B583" s="64">
        <v>84</v>
      </c>
      <c r="C583" s="64">
        <v>40</v>
      </c>
      <c r="D583" s="18">
        <v>580</v>
      </c>
      <c r="E583" s="21">
        <f t="shared" ca="1" si="152"/>
        <v>1989.7524015815159</v>
      </c>
      <c r="F583" s="22">
        <f t="shared" ca="1" si="153"/>
        <v>120.655846298783</v>
      </c>
      <c r="G583" s="28">
        <v>580</v>
      </c>
      <c r="H583" s="24">
        <f t="shared" ca="1" si="154"/>
        <v>1986.4618479999999</v>
      </c>
      <c r="I583" s="25">
        <f t="shared" ca="1" si="155"/>
        <v>120.86644172799998</v>
      </c>
      <c r="J583" s="155"/>
      <c r="K583" s="155"/>
      <c r="L583" s="129">
        <f t="shared" si="160"/>
        <v>0</v>
      </c>
      <c r="AX583">
        <f t="shared" ca="1" si="148"/>
        <v>302.16610431999999</v>
      </c>
      <c r="AY583">
        <f t="shared" ca="1" si="156"/>
        <v>313.83389568000001</v>
      </c>
      <c r="AZ583" cm="1">
        <f t="array" aca="1" ref="AZ583" ca="1">_xlfn.LET(_xlpm.rozsah, $J$3:$J$10001,_xlpm.podminka, (_xlpm.rozsah&gt;H583)*(ISNUMBER(_xlpm.rozsah)),_xlpm.indexy, IF(_xlpm.podminka, ROW(_xlpm.rozsah)-MIN(ROW(_xlpm.rozsah))+1),_xlpm.prvni, MIN(_xlpm.indexy),_xlpm.finalni, IF(_xlpm.prvni=1, 2, _xlpm.prvni),INDEX(_xlpm.rozsah, _xlpm.finalni))</f>
        <v>2000</v>
      </c>
      <c r="BA583" cm="1">
        <f t="array" aca="1" ref="BA583" ca="1">INDEX($J$3:$J$10001,MATCH(AZ583,$J$3:$J$10004,0)-1)</f>
        <v>1900</v>
      </c>
      <c r="BB583">
        <f t="shared" ca="1" si="150"/>
        <v>300</v>
      </c>
      <c r="BC583">
        <f t="shared" ca="1" si="150"/>
        <v>316</v>
      </c>
      <c r="BD583">
        <f t="shared" ca="1" si="149"/>
        <v>-16</v>
      </c>
      <c r="BE583">
        <f t="shared" ca="1" si="157"/>
        <v>302.16610431999999</v>
      </c>
      <c r="BF583">
        <f t="shared" ca="1" si="161"/>
        <v>301.63961574695747</v>
      </c>
      <c r="BG583">
        <f t="shared" ca="1" si="158"/>
        <v>314.36038425304253</v>
      </c>
      <c r="BH583" cm="1">
        <f t="array" aca="1" ref="BH583" ca="1">_xlfn.LET(_xlpm.rozsah, $J$3:$J$10001,_xlpm.podminka, (_xlpm.rozsah&gt;E583)*(ISNUMBER(_xlpm.rozsah)),_xlpm.indexy, IF(_xlpm.podminka, ROW(_xlpm.rozsah)-MIN(ROW(_xlpm.rozsah))+1),_xlpm.prvni, MIN(_xlpm.indexy),_xlpm.finalni, IF(_xlpm.prvni=1, 2, _xlpm.prvni),INDEX(_xlpm.rozsah, _xlpm.finalni))</f>
        <v>2000</v>
      </c>
      <c r="BI583" cm="1">
        <f t="array" aca="1" ref="BI583" ca="1">INDEX($J$3:$J$10001,MATCH(BH583,$J$3:$J$10004,0)-1)</f>
        <v>1900</v>
      </c>
      <c r="BJ583">
        <f t="shared" ca="1" si="151"/>
        <v>300</v>
      </c>
      <c r="BK583">
        <f t="shared" ca="1" si="151"/>
        <v>316</v>
      </c>
      <c r="BL583">
        <f t="shared" ca="1" si="162"/>
        <v>-16</v>
      </c>
      <c r="BM583">
        <f t="shared" ca="1" si="159"/>
        <v>301.63961574695747</v>
      </c>
    </row>
    <row r="584" spans="1:65" x14ac:dyDescent="0.25">
      <c r="A584" s="64">
        <v>581</v>
      </c>
      <c r="B584" s="64">
        <v>85</v>
      </c>
      <c r="C584" s="64">
        <v>42</v>
      </c>
      <c r="D584" s="18">
        <v>581</v>
      </c>
      <c r="E584" s="21">
        <f t="shared" ca="1" si="152"/>
        <v>2005.1065968384387</v>
      </c>
      <c r="F584" s="22">
        <f t="shared" ca="1" si="153"/>
        <v>125.57104586557114</v>
      </c>
      <c r="G584" s="23">
        <v>581</v>
      </c>
      <c r="H584" s="24">
        <f t="shared" ca="1" si="154"/>
        <v>2001.7768699999999</v>
      </c>
      <c r="I584" s="25">
        <f t="shared" ca="1" si="155"/>
        <v>125.85074292000002</v>
      </c>
      <c r="J584" s="155"/>
      <c r="K584" s="155"/>
      <c r="L584" s="129">
        <f t="shared" si="160"/>
        <v>0</v>
      </c>
      <c r="AX584">
        <f t="shared" ca="1" si="148"/>
        <v>299.64462600000002</v>
      </c>
      <c r="AY584">
        <f t="shared" ca="1" si="156"/>
        <v>280.35537399999998</v>
      </c>
      <c r="AZ584" cm="1">
        <f t="array" aca="1" ref="AZ584" ca="1">_xlfn.LET(_xlpm.rozsah, $J$3:$J$10001,_xlpm.podminka, (_xlpm.rozsah&gt;H584)*(ISNUMBER(_xlpm.rozsah)),_xlpm.indexy, IF(_xlpm.podminka, ROW(_xlpm.rozsah)-MIN(ROW(_xlpm.rozsah))+1),_xlpm.prvni, MIN(_xlpm.indexy),_xlpm.finalni, IF(_xlpm.prvni=1, 2, _xlpm.prvni),INDEX(_xlpm.rozsah, _xlpm.finalni))</f>
        <v>2100</v>
      </c>
      <c r="BA584" cm="1">
        <f t="array" aca="1" ref="BA584" ca="1">INDEX($J$3:$J$10001,MATCH(AZ584,$J$3:$J$10004,0)-1)</f>
        <v>2000</v>
      </c>
      <c r="BB584">
        <f t="shared" ca="1" si="150"/>
        <v>280</v>
      </c>
      <c r="BC584">
        <f t="shared" ca="1" si="150"/>
        <v>300</v>
      </c>
      <c r="BD584">
        <f t="shared" ca="1" si="149"/>
        <v>-20</v>
      </c>
      <c r="BE584">
        <f t="shared" ca="1" si="157"/>
        <v>299.64462600000002</v>
      </c>
      <c r="BF584">
        <f t="shared" ca="1" si="161"/>
        <v>298.97868063231226</v>
      </c>
      <c r="BG584">
        <f t="shared" ca="1" si="158"/>
        <v>281.02131936768774</v>
      </c>
      <c r="BH584" cm="1">
        <f t="array" aca="1" ref="BH584" ca="1">_xlfn.LET(_xlpm.rozsah, $J$3:$J$10001,_xlpm.podminka, (_xlpm.rozsah&gt;E584)*(ISNUMBER(_xlpm.rozsah)),_xlpm.indexy, IF(_xlpm.podminka, ROW(_xlpm.rozsah)-MIN(ROW(_xlpm.rozsah))+1),_xlpm.prvni, MIN(_xlpm.indexy),_xlpm.finalni, IF(_xlpm.prvni=1, 2, _xlpm.prvni),INDEX(_xlpm.rozsah, _xlpm.finalni))</f>
        <v>2100</v>
      </c>
      <c r="BI584" cm="1">
        <f t="array" aca="1" ref="BI584" ca="1">INDEX($J$3:$J$10001,MATCH(BH584,$J$3:$J$10004,0)-1)</f>
        <v>2000</v>
      </c>
      <c r="BJ584">
        <f t="shared" ca="1" si="151"/>
        <v>280</v>
      </c>
      <c r="BK584">
        <f t="shared" ca="1" si="151"/>
        <v>300</v>
      </c>
      <c r="BL584">
        <f t="shared" ca="1" si="162"/>
        <v>-20</v>
      </c>
      <c r="BM584">
        <f t="shared" ca="1" si="159"/>
        <v>298.97868063231226</v>
      </c>
    </row>
    <row r="585" spans="1:65" x14ac:dyDescent="0.25">
      <c r="A585" s="64">
        <v>582</v>
      </c>
      <c r="B585" s="64">
        <v>86</v>
      </c>
      <c r="C585" s="64">
        <v>49</v>
      </c>
      <c r="D585" s="18">
        <v>582</v>
      </c>
      <c r="E585" s="21">
        <f t="shared" ca="1" si="152"/>
        <v>2020.4607920953615</v>
      </c>
      <c r="F585" s="22">
        <f t="shared" ca="1" si="153"/>
        <v>144.99484237465458</v>
      </c>
      <c r="G585" s="28">
        <v>582</v>
      </c>
      <c r="H585" s="24">
        <f t="shared" ca="1" si="154"/>
        <v>2017.0918919999999</v>
      </c>
      <c r="I585" s="25">
        <f t="shared" ca="1" si="155"/>
        <v>145.324994584</v>
      </c>
      <c r="J585" s="155"/>
      <c r="K585" s="155"/>
      <c r="L585" s="129">
        <f t="shared" si="160"/>
        <v>0</v>
      </c>
      <c r="AX585">
        <f t="shared" ca="1" si="148"/>
        <v>296.58162160000001</v>
      </c>
      <c r="AY585">
        <f t="shared" ca="1" si="156"/>
        <v>283.41837839999999</v>
      </c>
      <c r="AZ585" cm="1">
        <f t="array" aca="1" ref="AZ585" ca="1">_xlfn.LET(_xlpm.rozsah, $J$3:$J$10001,_xlpm.podminka, (_xlpm.rozsah&gt;H585)*(ISNUMBER(_xlpm.rozsah)),_xlpm.indexy, IF(_xlpm.podminka, ROW(_xlpm.rozsah)-MIN(ROW(_xlpm.rozsah))+1),_xlpm.prvni, MIN(_xlpm.indexy),_xlpm.finalni, IF(_xlpm.prvni=1, 2, _xlpm.prvni),INDEX(_xlpm.rozsah, _xlpm.finalni))</f>
        <v>2100</v>
      </c>
      <c r="BA585" cm="1">
        <f t="array" aca="1" ref="BA585" ca="1">INDEX($J$3:$J$10001,MATCH(AZ585,$J$3:$J$10004,0)-1)</f>
        <v>2000</v>
      </c>
      <c r="BB585">
        <f t="shared" ca="1" si="150"/>
        <v>280</v>
      </c>
      <c r="BC585">
        <f t="shared" ca="1" si="150"/>
        <v>300</v>
      </c>
      <c r="BD585">
        <f t="shared" ca="1" si="149"/>
        <v>-20</v>
      </c>
      <c r="BE585">
        <f t="shared" ca="1" si="157"/>
        <v>296.58162160000001</v>
      </c>
      <c r="BF585">
        <f t="shared" ca="1" si="161"/>
        <v>295.90784158092771</v>
      </c>
      <c r="BG585">
        <f t="shared" ca="1" si="158"/>
        <v>284.09215841907229</v>
      </c>
      <c r="BH585" cm="1">
        <f t="array" aca="1" ref="BH585" ca="1">_xlfn.LET(_xlpm.rozsah, $J$3:$J$10001,_xlpm.podminka, (_xlpm.rozsah&gt;E585)*(ISNUMBER(_xlpm.rozsah)),_xlpm.indexy, IF(_xlpm.podminka, ROW(_xlpm.rozsah)-MIN(ROW(_xlpm.rozsah))+1),_xlpm.prvni, MIN(_xlpm.indexy),_xlpm.finalni, IF(_xlpm.prvni=1, 2, _xlpm.prvni),INDEX(_xlpm.rozsah, _xlpm.finalni))</f>
        <v>2100</v>
      </c>
      <c r="BI585" cm="1">
        <f t="array" aca="1" ref="BI585" ca="1">INDEX($J$3:$J$10001,MATCH(BH585,$J$3:$J$10004,0)-1)</f>
        <v>2000</v>
      </c>
      <c r="BJ585">
        <f t="shared" ca="1" si="151"/>
        <v>280</v>
      </c>
      <c r="BK585">
        <f t="shared" ca="1" si="151"/>
        <v>300</v>
      </c>
      <c r="BL585">
        <f t="shared" ca="1" si="162"/>
        <v>-20</v>
      </c>
      <c r="BM585">
        <f t="shared" ca="1" si="159"/>
        <v>295.90784158092771</v>
      </c>
    </row>
    <row r="586" spans="1:65" x14ac:dyDescent="0.25">
      <c r="A586" s="64">
        <v>583</v>
      </c>
      <c r="B586" s="64">
        <v>86</v>
      </c>
      <c r="C586" s="64">
        <v>57</v>
      </c>
      <c r="D586" s="18">
        <v>583</v>
      </c>
      <c r="E586" s="21">
        <f t="shared" ca="1" si="152"/>
        <v>2020.4607920953615</v>
      </c>
      <c r="F586" s="22">
        <f t="shared" ca="1" si="153"/>
        <v>168.66746970112879</v>
      </c>
      <c r="G586" s="23">
        <v>583</v>
      </c>
      <c r="H586" s="24">
        <f t="shared" ca="1" si="154"/>
        <v>2017.0918919999999</v>
      </c>
      <c r="I586" s="25">
        <f t="shared" ca="1" si="155"/>
        <v>169.051524312</v>
      </c>
      <c r="J586" s="155"/>
      <c r="K586" s="155"/>
      <c r="L586" s="129">
        <f t="shared" si="160"/>
        <v>0</v>
      </c>
      <c r="AX586">
        <f t="shared" ca="1" si="148"/>
        <v>296.58162160000001</v>
      </c>
      <c r="AY586">
        <f t="shared" ca="1" si="156"/>
        <v>283.41837839999999</v>
      </c>
      <c r="AZ586" cm="1">
        <f t="array" aca="1" ref="AZ586" ca="1">_xlfn.LET(_xlpm.rozsah, $J$3:$J$10001,_xlpm.podminka, (_xlpm.rozsah&gt;H586)*(ISNUMBER(_xlpm.rozsah)),_xlpm.indexy, IF(_xlpm.podminka, ROW(_xlpm.rozsah)-MIN(ROW(_xlpm.rozsah))+1),_xlpm.prvni, MIN(_xlpm.indexy),_xlpm.finalni, IF(_xlpm.prvni=1, 2, _xlpm.prvni),INDEX(_xlpm.rozsah, _xlpm.finalni))</f>
        <v>2100</v>
      </c>
      <c r="BA586" cm="1">
        <f t="array" aca="1" ref="BA586" ca="1">INDEX($J$3:$J$10001,MATCH(AZ586,$J$3:$J$10004,0)-1)</f>
        <v>2000</v>
      </c>
      <c r="BB586">
        <f t="shared" ca="1" si="150"/>
        <v>280</v>
      </c>
      <c r="BC586">
        <f t="shared" ca="1" si="150"/>
        <v>300</v>
      </c>
      <c r="BD586">
        <f t="shared" ca="1" si="149"/>
        <v>-20</v>
      </c>
      <c r="BE586">
        <f t="shared" ca="1" si="157"/>
        <v>296.58162160000001</v>
      </c>
      <c r="BF586">
        <f t="shared" ca="1" si="161"/>
        <v>295.90784158092771</v>
      </c>
      <c r="BG586">
        <f t="shared" ca="1" si="158"/>
        <v>284.09215841907229</v>
      </c>
      <c r="BH586" cm="1">
        <f t="array" aca="1" ref="BH586" ca="1">_xlfn.LET(_xlpm.rozsah, $J$3:$J$10001,_xlpm.podminka, (_xlpm.rozsah&gt;E586)*(ISNUMBER(_xlpm.rozsah)),_xlpm.indexy, IF(_xlpm.podminka, ROW(_xlpm.rozsah)-MIN(ROW(_xlpm.rozsah))+1),_xlpm.prvni, MIN(_xlpm.indexy),_xlpm.finalni, IF(_xlpm.prvni=1, 2, _xlpm.prvni),INDEX(_xlpm.rozsah, _xlpm.finalni))</f>
        <v>2100</v>
      </c>
      <c r="BI586" cm="1">
        <f t="array" aca="1" ref="BI586" ca="1">INDEX($J$3:$J$10001,MATCH(BH586,$J$3:$J$10004,0)-1)</f>
        <v>2000</v>
      </c>
      <c r="BJ586">
        <f t="shared" ca="1" si="151"/>
        <v>280</v>
      </c>
      <c r="BK586">
        <f t="shared" ca="1" si="151"/>
        <v>300</v>
      </c>
      <c r="BL586">
        <f t="shared" ca="1" si="162"/>
        <v>-20</v>
      </c>
      <c r="BM586">
        <f t="shared" ca="1" si="159"/>
        <v>295.90784158092771</v>
      </c>
    </row>
    <row r="587" spans="1:65" x14ac:dyDescent="0.25">
      <c r="A587" s="64">
        <v>584</v>
      </c>
      <c r="B587" s="64">
        <v>89</v>
      </c>
      <c r="C587" s="64">
        <v>68</v>
      </c>
      <c r="D587" s="18">
        <v>584</v>
      </c>
      <c r="E587" s="21">
        <f t="shared" ca="1" si="152"/>
        <v>2066.52337786613</v>
      </c>
      <c r="F587" s="22">
        <f t="shared" ca="1" si="153"/>
        <v>194.95282061020632</v>
      </c>
      <c r="G587" s="28">
        <v>584</v>
      </c>
      <c r="H587" s="24">
        <f t="shared" ca="1" si="154"/>
        <v>2063.0369579999997</v>
      </c>
      <c r="I587" s="25">
        <f t="shared" ca="1" si="155"/>
        <v>195.42697371200006</v>
      </c>
      <c r="J587" s="155"/>
      <c r="K587" s="155"/>
      <c r="L587" s="129">
        <f t="shared" si="160"/>
        <v>0</v>
      </c>
      <c r="AX587">
        <f t="shared" ca="1" si="148"/>
        <v>287.39260840000009</v>
      </c>
      <c r="AY587">
        <f t="shared" ca="1" si="156"/>
        <v>292.60739159999991</v>
      </c>
      <c r="AZ587" cm="1">
        <f t="array" aca="1" ref="AZ587" ca="1">_xlfn.LET(_xlpm.rozsah, $J$3:$J$10001,_xlpm.podminka, (_xlpm.rozsah&gt;H587)*(ISNUMBER(_xlpm.rozsah)),_xlpm.indexy, IF(_xlpm.podminka, ROW(_xlpm.rozsah)-MIN(ROW(_xlpm.rozsah))+1),_xlpm.prvni, MIN(_xlpm.indexy),_xlpm.finalni, IF(_xlpm.prvni=1, 2, _xlpm.prvni),INDEX(_xlpm.rozsah, _xlpm.finalni))</f>
        <v>2100</v>
      </c>
      <c r="BA587" cm="1">
        <f t="array" aca="1" ref="BA587" ca="1">INDEX($J$3:$J$10001,MATCH(AZ587,$J$3:$J$10004,0)-1)</f>
        <v>2000</v>
      </c>
      <c r="BB587">
        <f t="shared" ca="1" si="150"/>
        <v>280</v>
      </c>
      <c r="BC587">
        <f t="shared" ca="1" si="150"/>
        <v>300</v>
      </c>
      <c r="BD587">
        <f t="shared" ca="1" si="149"/>
        <v>-20</v>
      </c>
      <c r="BE587">
        <f t="shared" ca="1" si="157"/>
        <v>287.39260840000009</v>
      </c>
      <c r="BF587">
        <f t="shared" ca="1" si="161"/>
        <v>286.69532442677399</v>
      </c>
      <c r="BG587">
        <f t="shared" ca="1" si="158"/>
        <v>293.30467557322601</v>
      </c>
      <c r="BH587" cm="1">
        <f t="array" aca="1" ref="BH587" ca="1">_xlfn.LET(_xlpm.rozsah, $J$3:$J$10001,_xlpm.podminka, (_xlpm.rozsah&gt;E587)*(ISNUMBER(_xlpm.rozsah)),_xlpm.indexy, IF(_xlpm.podminka, ROW(_xlpm.rozsah)-MIN(ROW(_xlpm.rozsah))+1),_xlpm.prvni, MIN(_xlpm.indexy),_xlpm.finalni, IF(_xlpm.prvni=1, 2, _xlpm.prvni),INDEX(_xlpm.rozsah, _xlpm.finalni))</f>
        <v>2100</v>
      </c>
      <c r="BI587" cm="1">
        <f t="array" aca="1" ref="BI587" ca="1">INDEX($J$3:$J$10001,MATCH(BH587,$J$3:$J$10004,0)-1)</f>
        <v>2000</v>
      </c>
      <c r="BJ587">
        <f t="shared" ca="1" si="151"/>
        <v>280</v>
      </c>
      <c r="BK587">
        <f t="shared" ca="1" si="151"/>
        <v>300</v>
      </c>
      <c r="BL587">
        <f t="shared" ca="1" si="162"/>
        <v>-20</v>
      </c>
      <c r="BM587">
        <f t="shared" ca="1" si="159"/>
        <v>286.69532442677399</v>
      </c>
    </row>
    <row r="588" spans="1:65" x14ac:dyDescent="0.25">
      <c r="A588" s="64">
        <v>585</v>
      </c>
      <c r="B588" s="64">
        <v>99</v>
      </c>
      <c r="C588" s="64">
        <v>61</v>
      </c>
      <c r="D588" s="18">
        <v>585</v>
      </c>
      <c r="E588" s="21">
        <f t="shared" ca="1" si="152"/>
        <v>2220.0653304353582</v>
      </c>
      <c r="F588" s="22">
        <f t="shared" ca="1" si="153"/>
        <v>141.49409648238048</v>
      </c>
      <c r="G588" s="23">
        <v>585</v>
      </c>
      <c r="H588" s="24">
        <f t="shared" ca="1" si="154"/>
        <v>2216.1871780000001</v>
      </c>
      <c r="I588" s="25">
        <f t="shared" ca="1" si="155"/>
        <v>143.03178392299995</v>
      </c>
      <c r="J588" s="155"/>
      <c r="K588" s="155"/>
      <c r="L588" s="129">
        <f t="shared" si="160"/>
        <v>0</v>
      </c>
      <c r="AX588">
        <f t="shared" ca="1" si="148"/>
        <v>234.47833429999991</v>
      </c>
      <c r="AY588">
        <f t="shared" ca="1" si="156"/>
        <v>190.52166570000009</v>
      </c>
      <c r="AZ588" cm="1">
        <f t="array" aca="1" ref="AZ588" ca="1">_xlfn.LET(_xlpm.rozsah, $J$3:$J$10001,_xlpm.podminka, (_xlpm.rozsah&gt;H588)*(ISNUMBER(_xlpm.rozsah)),_xlpm.indexy, IF(_xlpm.podminka, ROW(_xlpm.rozsah)-MIN(ROW(_xlpm.rozsah))+1),_xlpm.prvni, MIN(_xlpm.indexy),_xlpm.finalni, IF(_xlpm.prvni=1, 2, _xlpm.prvni),INDEX(_xlpm.rozsah, _xlpm.finalni))</f>
        <v>2300</v>
      </c>
      <c r="BA588" cm="1">
        <f t="array" aca="1" ref="BA588" ca="1">INDEX($J$3:$J$10001,MATCH(AZ588,$J$3:$J$10004,0)-1)</f>
        <v>2200</v>
      </c>
      <c r="BB588">
        <f t="shared" ca="1" si="150"/>
        <v>180</v>
      </c>
      <c r="BC588">
        <f t="shared" ca="1" si="150"/>
        <v>245</v>
      </c>
      <c r="BD588">
        <f t="shared" ca="1" si="149"/>
        <v>-65</v>
      </c>
      <c r="BE588">
        <f t="shared" ca="1" si="157"/>
        <v>234.47833429999991</v>
      </c>
      <c r="BF588">
        <f t="shared" ca="1" si="161"/>
        <v>231.95753521701718</v>
      </c>
      <c r="BG588">
        <f t="shared" ca="1" si="158"/>
        <v>193.04246478298282</v>
      </c>
      <c r="BH588" cm="1">
        <f t="array" aca="1" ref="BH588" ca="1">_xlfn.LET(_xlpm.rozsah, $J$3:$J$10001,_xlpm.podminka, (_xlpm.rozsah&gt;E588)*(ISNUMBER(_xlpm.rozsah)),_xlpm.indexy, IF(_xlpm.podminka, ROW(_xlpm.rozsah)-MIN(ROW(_xlpm.rozsah))+1),_xlpm.prvni, MIN(_xlpm.indexy),_xlpm.finalni, IF(_xlpm.prvni=1, 2, _xlpm.prvni),INDEX(_xlpm.rozsah, _xlpm.finalni))</f>
        <v>2300</v>
      </c>
      <c r="BI588" cm="1">
        <f t="array" aca="1" ref="BI588" ca="1">INDEX($J$3:$J$10001,MATCH(BH588,$J$3:$J$10004,0)-1)</f>
        <v>2200</v>
      </c>
      <c r="BJ588">
        <f t="shared" ca="1" si="151"/>
        <v>180</v>
      </c>
      <c r="BK588">
        <f t="shared" ca="1" si="151"/>
        <v>245</v>
      </c>
      <c r="BL588">
        <f t="shared" ca="1" si="162"/>
        <v>-65</v>
      </c>
      <c r="BM588">
        <f t="shared" ca="1" si="159"/>
        <v>231.95753521701718</v>
      </c>
    </row>
    <row r="589" spans="1:65" x14ac:dyDescent="0.25">
      <c r="A589" s="64">
        <v>586</v>
      </c>
      <c r="B589" s="64">
        <v>77</v>
      </c>
      <c r="C589" s="64">
        <v>29</v>
      </c>
      <c r="D589" s="18">
        <v>586</v>
      </c>
      <c r="E589" s="21">
        <f t="shared" ca="1" si="152"/>
        <v>1882.2730347830561</v>
      </c>
      <c r="F589" s="22">
        <f t="shared" ca="1" si="153"/>
        <v>92.513939385195329</v>
      </c>
      <c r="G589" s="28">
        <v>586</v>
      </c>
      <c r="H589" s="24">
        <f t="shared" ca="1" si="154"/>
        <v>1879.2566939999999</v>
      </c>
      <c r="I589" s="25">
        <f t="shared" ca="1" si="155"/>
        <v>92.6626449858</v>
      </c>
      <c r="J589" s="155"/>
      <c r="K589" s="155"/>
      <c r="L589" s="129">
        <f t="shared" si="160"/>
        <v>0</v>
      </c>
      <c r="AX589">
        <f t="shared" ca="1" si="148"/>
        <v>319.52636202000002</v>
      </c>
      <c r="AY589">
        <f t="shared" ca="1" si="156"/>
        <v>329.47363797999998</v>
      </c>
      <c r="AZ589" cm="1">
        <f t="array" aca="1" ref="AZ589" ca="1">_xlfn.LET(_xlpm.rozsah, $J$3:$J$10001,_xlpm.podminka, (_xlpm.rozsah&gt;H589)*(ISNUMBER(_xlpm.rozsah)),_xlpm.indexy, IF(_xlpm.podminka, ROW(_xlpm.rozsah)-MIN(ROW(_xlpm.rozsah))+1),_xlpm.prvni, MIN(_xlpm.indexy),_xlpm.finalni, IF(_xlpm.prvni=1, 2, _xlpm.prvni),INDEX(_xlpm.rozsah, _xlpm.finalni))</f>
        <v>1900</v>
      </c>
      <c r="BA589" cm="1">
        <f t="array" aca="1" ref="BA589" ca="1">INDEX($J$3:$J$10001,MATCH(AZ589,$J$3:$J$10004,0)-1)</f>
        <v>1800</v>
      </c>
      <c r="BB589">
        <f t="shared" ca="1" si="150"/>
        <v>316</v>
      </c>
      <c r="BC589">
        <f t="shared" ca="1" si="150"/>
        <v>333</v>
      </c>
      <c r="BD589">
        <f t="shared" ca="1" si="149"/>
        <v>-17</v>
      </c>
      <c r="BE589">
        <f t="shared" ca="1" si="157"/>
        <v>319.52636202000002</v>
      </c>
      <c r="BF589">
        <f t="shared" ca="1" si="161"/>
        <v>319.01358408688048</v>
      </c>
      <c r="BG589">
        <f t="shared" ca="1" si="158"/>
        <v>329.98641591311952</v>
      </c>
      <c r="BH589" cm="1">
        <f t="array" aca="1" ref="BH589" ca="1">_xlfn.LET(_xlpm.rozsah, $J$3:$J$10001,_xlpm.podminka, (_xlpm.rozsah&gt;E589)*(ISNUMBER(_xlpm.rozsah)),_xlpm.indexy, IF(_xlpm.podminka, ROW(_xlpm.rozsah)-MIN(ROW(_xlpm.rozsah))+1),_xlpm.prvni, MIN(_xlpm.indexy),_xlpm.finalni, IF(_xlpm.prvni=1, 2, _xlpm.prvni),INDEX(_xlpm.rozsah, _xlpm.finalni))</f>
        <v>1900</v>
      </c>
      <c r="BI589" cm="1">
        <f t="array" aca="1" ref="BI589" ca="1">INDEX($J$3:$J$10001,MATCH(BH589,$J$3:$J$10004,0)-1)</f>
        <v>1800</v>
      </c>
      <c r="BJ589">
        <f t="shared" ca="1" si="151"/>
        <v>316</v>
      </c>
      <c r="BK589">
        <f t="shared" ca="1" si="151"/>
        <v>333</v>
      </c>
      <c r="BL589">
        <f t="shared" ca="1" si="162"/>
        <v>-17</v>
      </c>
      <c r="BM589">
        <f t="shared" ca="1" si="159"/>
        <v>319.01358408688048</v>
      </c>
    </row>
    <row r="590" spans="1:65" x14ac:dyDescent="0.25">
      <c r="A590" s="64">
        <v>587</v>
      </c>
      <c r="B590" s="64">
        <v>81</v>
      </c>
      <c r="C590" s="64">
        <v>72</v>
      </c>
      <c r="D590" s="18">
        <v>587</v>
      </c>
      <c r="E590" s="21">
        <f t="shared" ca="1" si="152"/>
        <v>1943.6898158107474</v>
      </c>
      <c r="F590" s="22">
        <f t="shared" ca="1" si="153"/>
        <v>222.48693321860188</v>
      </c>
      <c r="G590" s="23">
        <v>587</v>
      </c>
      <c r="H590" s="24">
        <f t="shared" ca="1" si="154"/>
        <v>1940.5167819999999</v>
      </c>
      <c r="I590" s="25">
        <f t="shared" ca="1" si="155"/>
        <v>222.85246671359999</v>
      </c>
      <c r="J590" s="155"/>
      <c r="K590" s="155"/>
      <c r="L590" s="129">
        <f t="shared" si="160"/>
        <v>0</v>
      </c>
      <c r="AX590">
        <f t="shared" ca="1" si="148"/>
        <v>309.51731488000001</v>
      </c>
      <c r="AY590">
        <f t="shared" ca="1" si="156"/>
        <v>306.48268511999999</v>
      </c>
      <c r="AZ590" cm="1">
        <f t="array" aca="1" ref="AZ590" ca="1">_xlfn.LET(_xlpm.rozsah, $J$3:$J$10001,_xlpm.podminka, (_xlpm.rozsah&gt;H590)*(ISNUMBER(_xlpm.rozsah)),_xlpm.indexy, IF(_xlpm.podminka, ROW(_xlpm.rozsah)-MIN(ROW(_xlpm.rozsah))+1),_xlpm.prvni, MIN(_xlpm.indexy),_xlpm.finalni, IF(_xlpm.prvni=1, 2, _xlpm.prvni),INDEX(_xlpm.rozsah, _xlpm.finalni))</f>
        <v>2000</v>
      </c>
      <c r="BA590" cm="1">
        <f t="array" aca="1" ref="BA590" ca="1">INDEX($J$3:$J$10001,MATCH(AZ590,$J$3:$J$10004,0)-1)</f>
        <v>1900</v>
      </c>
      <c r="BB590">
        <f t="shared" ca="1" si="150"/>
        <v>300</v>
      </c>
      <c r="BC590">
        <f t="shared" ca="1" si="150"/>
        <v>316</v>
      </c>
      <c r="BD590">
        <f t="shared" ca="1" si="149"/>
        <v>-16</v>
      </c>
      <c r="BE590">
        <f t="shared" ca="1" si="157"/>
        <v>309.51731488000001</v>
      </c>
      <c r="BF590">
        <f t="shared" ca="1" si="161"/>
        <v>309.0096294702804</v>
      </c>
      <c r="BG590">
        <f t="shared" ca="1" si="158"/>
        <v>306.9903705297196</v>
      </c>
      <c r="BH590" cm="1">
        <f t="array" aca="1" ref="BH590" ca="1">_xlfn.LET(_xlpm.rozsah, $J$3:$J$10001,_xlpm.podminka, (_xlpm.rozsah&gt;E590)*(ISNUMBER(_xlpm.rozsah)),_xlpm.indexy, IF(_xlpm.podminka, ROW(_xlpm.rozsah)-MIN(ROW(_xlpm.rozsah))+1),_xlpm.prvni, MIN(_xlpm.indexy),_xlpm.finalni, IF(_xlpm.prvni=1, 2, _xlpm.prvni),INDEX(_xlpm.rozsah, _xlpm.finalni))</f>
        <v>2000</v>
      </c>
      <c r="BI590" cm="1">
        <f t="array" aca="1" ref="BI590" ca="1">INDEX($J$3:$J$10001,MATCH(BH590,$J$3:$J$10004,0)-1)</f>
        <v>1900</v>
      </c>
      <c r="BJ590">
        <f t="shared" ca="1" si="151"/>
        <v>300</v>
      </c>
      <c r="BK590">
        <f t="shared" ca="1" si="151"/>
        <v>316</v>
      </c>
      <c r="BL590">
        <f t="shared" ca="1" si="162"/>
        <v>-16</v>
      </c>
      <c r="BM590">
        <f t="shared" ca="1" si="159"/>
        <v>309.0096294702804</v>
      </c>
    </row>
    <row r="591" spans="1:65" x14ac:dyDescent="0.25">
      <c r="A591" s="64">
        <v>588</v>
      </c>
      <c r="B591" s="64">
        <v>89</v>
      </c>
      <c r="C591" s="64">
        <v>69</v>
      </c>
      <c r="D591" s="18">
        <v>588</v>
      </c>
      <c r="E591" s="21">
        <f t="shared" ca="1" si="152"/>
        <v>2066.52337786613</v>
      </c>
      <c r="F591" s="22">
        <f t="shared" ca="1" si="153"/>
        <v>197.81977385447405</v>
      </c>
      <c r="G591" s="28">
        <v>588</v>
      </c>
      <c r="H591" s="24">
        <f t="shared" ca="1" si="154"/>
        <v>2063.0369579999997</v>
      </c>
      <c r="I591" s="25">
        <f t="shared" ca="1" si="155"/>
        <v>198.30089979600004</v>
      </c>
      <c r="J591" s="155"/>
      <c r="K591" s="155"/>
      <c r="L591" s="129">
        <f t="shared" si="160"/>
        <v>0</v>
      </c>
      <c r="AX591">
        <f t="shared" ca="1" si="148"/>
        <v>287.39260840000009</v>
      </c>
      <c r="AY591">
        <f t="shared" ca="1" si="156"/>
        <v>292.60739159999991</v>
      </c>
      <c r="AZ591" cm="1">
        <f t="array" aca="1" ref="AZ591" ca="1">_xlfn.LET(_xlpm.rozsah, $J$3:$J$10001,_xlpm.podminka, (_xlpm.rozsah&gt;H591)*(ISNUMBER(_xlpm.rozsah)),_xlpm.indexy, IF(_xlpm.podminka, ROW(_xlpm.rozsah)-MIN(ROW(_xlpm.rozsah))+1),_xlpm.prvni, MIN(_xlpm.indexy),_xlpm.finalni, IF(_xlpm.prvni=1, 2, _xlpm.prvni),INDEX(_xlpm.rozsah, _xlpm.finalni))</f>
        <v>2100</v>
      </c>
      <c r="BA591" cm="1">
        <f t="array" aca="1" ref="BA591" ca="1">INDEX($J$3:$J$10001,MATCH(AZ591,$J$3:$J$10004,0)-1)</f>
        <v>2000</v>
      </c>
      <c r="BB591">
        <f t="shared" ca="1" si="150"/>
        <v>280</v>
      </c>
      <c r="BC591">
        <f t="shared" ca="1" si="150"/>
        <v>300</v>
      </c>
      <c r="BD591">
        <f t="shared" ca="1" si="149"/>
        <v>-20</v>
      </c>
      <c r="BE591">
        <f t="shared" ca="1" si="157"/>
        <v>287.39260840000009</v>
      </c>
      <c r="BF591">
        <f t="shared" ca="1" si="161"/>
        <v>286.69532442677399</v>
      </c>
      <c r="BG591">
        <f t="shared" ca="1" si="158"/>
        <v>293.30467557322601</v>
      </c>
      <c r="BH591" cm="1">
        <f t="array" aca="1" ref="BH591" ca="1">_xlfn.LET(_xlpm.rozsah, $J$3:$J$10001,_xlpm.podminka, (_xlpm.rozsah&gt;E591)*(ISNUMBER(_xlpm.rozsah)),_xlpm.indexy, IF(_xlpm.podminka, ROW(_xlpm.rozsah)-MIN(ROW(_xlpm.rozsah))+1),_xlpm.prvni, MIN(_xlpm.indexy),_xlpm.finalni, IF(_xlpm.prvni=1, 2, _xlpm.prvni),INDEX(_xlpm.rozsah, _xlpm.finalni))</f>
        <v>2100</v>
      </c>
      <c r="BI591" cm="1">
        <f t="array" aca="1" ref="BI591" ca="1">INDEX($J$3:$J$10001,MATCH(BH591,$J$3:$J$10004,0)-1)</f>
        <v>2000</v>
      </c>
      <c r="BJ591">
        <f t="shared" ca="1" si="151"/>
        <v>280</v>
      </c>
      <c r="BK591">
        <f t="shared" ca="1" si="151"/>
        <v>300</v>
      </c>
      <c r="BL591">
        <f t="shared" ca="1" si="162"/>
        <v>-20</v>
      </c>
      <c r="BM591">
        <f t="shared" ca="1" si="159"/>
        <v>286.69532442677399</v>
      </c>
    </row>
    <row r="592" spans="1:65" x14ac:dyDescent="0.25">
      <c r="A592" s="64">
        <v>589</v>
      </c>
      <c r="B592" s="64">
        <v>49</v>
      </c>
      <c r="C592" s="64">
        <v>56</v>
      </c>
      <c r="D592" s="18">
        <v>589</v>
      </c>
      <c r="E592" s="21">
        <f t="shared" ca="1" si="152"/>
        <v>1452.3555675892176</v>
      </c>
      <c r="F592" s="22">
        <f t="shared" ca="1" si="153"/>
        <v>201.6</v>
      </c>
      <c r="G592" s="23">
        <v>589</v>
      </c>
      <c r="H592" s="24">
        <f t="shared" ca="1" si="154"/>
        <v>1450.436078</v>
      </c>
      <c r="I592" s="25">
        <f t="shared" ca="1" si="155"/>
        <v>201.6</v>
      </c>
      <c r="J592" s="155"/>
      <c r="K592" s="155"/>
      <c r="L592" s="129">
        <f t="shared" si="160"/>
        <v>0</v>
      </c>
      <c r="AX592">
        <f t="shared" ca="1" si="148"/>
        <v>360</v>
      </c>
      <c r="AY592">
        <f t="shared" ca="1" si="156"/>
        <v>360</v>
      </c>
      <c r="AZ592" cm="1">
        <f t="array" aca="1" ref="AZ592" ca="1">_xlfn.LET(_xlpm.rozsah, $J$3:$J$10001,_xlpm.podminka, (_xlpm.rozsah&gt;H592)*(ISNUMBER(_xlpm.rozsah)),_xlpm.indexy, IF(_xlpm.podminka, ROW(_xlpm.rozsah)-MIN(ROW(_xlpm.rozsah))+1),_xlpm.prvni, MIN(_xlpm.indexy),_xlpm.finalni, IF(_xlpm.prvni=1, 2, _xlpm.prvni),INDEX(_xlpm.rozsah, _xlpm.finalni))</f>
        <v>1500</v>
      </c>
      <c r="BA592" cm="1">
        <f t="array" aca="1" ref="BA592" ca="1">INDEX($J$3:$J$10001,MATCH(AZ592,$J$3:$J$10004,0)-1)</f>
        <v>1400</v>
      </c>
      <c r="BB592">
        <f t="shared" ca="1" si="150"/>
        <v>360</v>
      </c>
      <c r="BC592">
        <f t="shared" ca="1" si="150"/>
        <v>360</v>
      </c>
      <c r="BD592">
        <f t="shared" ca="1" si="149"/>
        <v>0</v>
      </c>
      <c r="BE592">
        <f t="shared" ca="1" si="157"/>
        <v>360</v>
      </c>
      <c r="BF592">
        <f t="shared" ca="1" si="161"/>
        <v>360</v>
      </c>
      <c r="BG592">
        <f t="shared" ca="1" si="158"/>
        <v>360</v>
      </c>
      <c r="BH592" cm="1">
        <f t="array" aca="1" ref="BH592" ca="1">_xlfn.LET(_xlpm.rozsah, $J$3:$J$10001,_xlpm.podminka, (_xlpm.rozsah&gt;E592)*(ISNUMBER(_xlpm.rozsah)),_xlpm.indexy, IF(_xlpm.podminka, ROW(_xlpm.rozsah)-MIN(ROW(_xlpm.rozsah))+1),_xlpm.prvni, MIN(_xlpm.indexy),_xlpm.finalni, IF(_xlpm.prvni=1, 2, _xlpm.prvni),INDEX(_xlpm.rozsah, _xlpm.finalni))</f>
        <v>1500</v>
      </c>
      <c r="BI592" cm="1">
        <f t="array" aca="1" ref="BI592" ca="1">INDEX($J$3:$J$10001,MATCH(BH592,$J$3:$J$10004,0)-1)</f>
        <v>1400</v>
      </c>
      <c r="BJ592">
        <f t="shared" ca="1" si="151"/>
        <v>360</v>
      </c>
      <c r="BK592">
        <f t="shared" ca="1" si="151"/>
        <v>360</v>
      </c>
      <c r="BL592">
        <f t="shared" ca="1" si="162"/>
        <v>0</v>
      </c>
      <c r="BM592">
        <f t="shared" ca="1" si="159"/>
        <v>360</v>
      </c>
    </row>
    <row r="593" spans="1:65" x14ac:dyDescent="0.25">
      <c r="A593" s="64">
        <v>590</v>
      </c>
      <c r="B593" s="64">
        <v>79</v>
      </c>
      <c r="C593" s="64">
        <v>70</v>
      </c>
      <c r="D593" s="18">
        <v>590</v>
      </c>
      <c r="E593" s="21">
        <f t="shared" ca="1" si="152"/>
        <v>1912.9814252969018</v>
      </c>
      <c r="F593" s="22">
        <f t="shared" ca="1" si="153"/>
        <v>219.74608036674701</v>
      </c>
      <c r="G593" s="28">
        <v>590</v>
      </c>
      <c r="H593" s="24">
        <f t="shared" ca="1" si="154"/>
        <v>1909.8867379999999</v>
      </c>
      <c r="I593" s="25">
        <f t="shared" ca="1" si="155"/>
        <v>220.09268534400002</v>
      </c>
      <c r="J593" s="155"/>
      <c r="K593" s="155"/>
      <c r="L593" s="129">
        <f t="shared" si="160"/>
        <v>0</v>
      </c>
      <c r="AX593">
        <f t="shared" ca="1" si="148"/>
        <v>314.41812192000003</v>
      </c>
      <c r="AY593">
        <f t="shared" ca="1" si="156"/>
        <v>301.58187807999997</v>
      </c>
      <c r="AZ593" cm="1">
        <f t="array" aca="1" ref="AZ593" ca="1">_xlfn.LET(_xlpm.rozsah, $J$3:$J$10001,_xlpm.podminka, (_xlpm.rozsah&gt;H593)*(ISNUMBER(_xlpm.rozsah)),_xlpm.indexy, IF(_xlpm.podminka, ROW(_xlpm.rozsah)-MIN(ROW(_xlpm.rozsah))+1),_xlpm.prvni, MIN(_xlpm.indexy),_xlpm.finalni, IF(_xlpm.prvni=1, 2, _xlpm.prvni),INDEX(_xlpm.rozsah, _xlpm.finalni))</f>
        <v>2000</v>
      </c>
      <c r="BA593" cm="1">
        <f t="array" aca="1" ref="BA593" ca="1">INDEX($J$3:$J$10001,MATCH(AZ593,$J$3:$J$10004,0)-1)</f>
        <v>1900</v>
      </c>
      <c r="BB593">
        <f t="shared" ca="1" si="150"/>
        <v>300</v>
      </c>
      <c r="BC593">
        <f t="shared" ca="1" si="150"/>
        <v>316</v>
      </c>
      <c r="BD593">
        <f t="shared" ca="1" si="149"/>
        <v>-16</v>
      </c>
      <c r="BE593">
        <f t="shared" ca="1" si="157"/>
        <v>314.41812192000003</v>
      </c>
      <c r="BF593">
        <f t="shared" ca="1" si="161"/>
        <v>313.92297195249574</v>
      </c>
      <c r="BG593">
        <f t="shared" ca="1" si="158"/>
        <v>302.07702804750426</v>
      </c>
      <c r="BH593" cm="1">
        <f t="array" aca="1" ref="BH593" ca="1">_xlfn.LET(_xlpm.rozsah, $J$3:$J$10001,_xlpm.podminka, (_xlpm.rozsah&gt;E593)*(ISNUMBER(_xlpm.rozsah)),_xlpm.indexy, IF(_xlpm.podminka, ROW(_xlpm.rozsah)-MIN(ROW(_xlpm.rozsah))+1),_xlpm.prvni, MIN(_xlpm.indexy),_xlpm.finalni, IF(_xlpm.prvni=1, 2, _xlpm.prvni),INDEX(_xlpm.rozsah, _xlpm.finalni))</f>
        <v>2000</v>
      </c>
      <c r="BI593" cm="1">
        <f t="array" aca="1" ref="BI593" ca="1">INDEX($J$3:$J$10001,MATCH(BH593,$J$3:$J$10004,0)-1)</f>
        <v>1900</v>
      </c>
      <c r="BJ593">
        <f t="shared" ca="1" si="151"/>
        <v>300</v>
      </c>
      <c r="BK593">
        <f t="shared" ca="1" si="151"/>
        <v>316</v>
      </c>
      <c r="BL593">
        <f t="shared" ca="1" si="162"/>
        <v>-16</v>
      </c>
      <c r="BM593">
        <f t="shared" ca="1" si="159"/>
        <v>313.92297195249574</v>
      </c>
    </row>
    <row r="594" spans="1:65" x14ac:dyDescent="0.25">
      <c r="A594" s="64">
        <v>591</v>
      </c>
      <c r="B594" s="64">
        <v>104</v>
      </c>
      <c r="C594" s="64">
        <v>59</v>
      </c>
      <c r="D594" s="18">
        <v>591</v>
      </c>
      <c r="E594" s="21">
        <f t="shared" ca="1" si="152"/>
        <v>2296.8363067199721</v>
      </c>
      <c r="F594" s="22">
        <f t="shared" ca="1" si="153"/>
        <v>107.41327637289071</v>
      </c>
      <c r="G594" s="23">
        <v>591</v>
      </c>
      <c r="H594" s="24">
        <f t="shared" ca="1" si="154"/>
        <v>2292.7622879999999</v>
      </c>
      <c r="I594" s="25">
        <f t="shared" ca="1" si="155"/>
        <v>108.97566255200003</v>
      </c>
      <c r="J594" s="155"/>
      <c r="K594" s="155"/>
      <c r="L594" s="129">
        <f t="shared" si="160"/>
        <v>0</v>
      </c>
      <c r="AX594">
        <f t="shared" ca="1" si="148"/>
        <v>184.70451280000006</v>
      </c>
      <c r="AY594">
        <f t="shared" ca="1" si="156"/>
        <v>240.29548719999994</v>
      </c>
      <c r="AZ594" cm="1">
        <f t="array" aca="1" ref="AZ594" ca="1">_xlfn.LET(_xlpm.rozsah, $J$3:$J$10001,_xlpm.podminka, (_xlpm.rozsah&gt;H594)*(ISNUMBER(_xlpm.rozsah)),_xlpm.indexy, IF(_xlpm.podminka, ROW(_xlpm.rozsah)-MIN(ROW(_xlpm.rozsah))+1),_xlpm.prvni, MIN(_xlpm.indexy),_xlpm.finalni, IF(_xlpm.prvni=1, 2, _xlpm.prvni),INDEX(_xlpm.rozsah, _xlpm.finalni))</f>
        <v>2300</v>
      </c>
      <c r="BA594" cm="1">
        <f t="array" aca="1" ref="BA594" ca="1">INDEX($J$3:$J$10001,MATCH(AZ594,$J$3:$J$10004,0)-1)</f>
        <v>2200</v>
      </c>
      <c r="BB594">
        <f t="shared" ca="1" si="150"/>
        <v>180</v>
      </c>
      <c r="BC594">
        <f t="shared" ca="1" si="150"/>
        <v>245</v>
      </c>
      <c r="BD594">
        <f t="shared" ca="1" si="149"/>
        <v>-65</v>
      </c>
      <c r="BE594">
        <f t="shared" ca="1" si="157"/>
        <v>184.70451280000006</v>
      </c>
      <c r="BF594">
        <f t="shared" ca="1" si="161"/>
        <v>182.05640063201815</v>
      </c>
      <c r="BG594">
        <f t="shared" ca="1" si="158"/>
        <v>242.94359936798185</v>
      </c>
      <c r="BH594" cm="1">
        <f t="array" aca="1" ref="BH594" ca="1">_xlfn.LET(_xlpm.rozsah, $J$3:$J$10001,_xlpm.podminka, (_xlpm.rozsah&gt;E594)*(ISNUMBER(_xlpm.rozsah)),_xlpm.indexy, IF(_xlpm.podminka, ROW(_xlpm.rozsah)-MIN(ROW(_xlpm.rozsah))+1),_xlpm.prvni, MIN(_xlpm.indexy),_xlpm.finalni, IF(_xlpm.prvni=1, 2, _xlpm.prvni),INDEX(_xlpm.rozsah, _xlpm.finalni))</f>
        <v>2300</v>
      </c>
      <c r="BI594" cm="1">
        <f t="array" aca="1" ref="BI594" ca="1">INDEX($J$3:$J$10001,MATCH(BH594,$J$3:$J$10004,0)-1)</f>
        <v>2200</v>
      </c>
      <c r="BJ594">
        <f t="shared" ca="1" si="151"/>
        <v>180</v>
      </c>
      <c r="BK594">
        <f t="shared" ca="1" si="151"/>
        <v>245</v>
      </c>
      <c r="BL594">
        <f t="shared" ca="1" si="162"/>
        <v>-65</v>
      </c>
      <c r="BM594">
        <f t="shared" ca="1" si="159"/>
        <v>182.05640063201815</v>
      </c>
    </row>
    <row r="595" spans="1:65" x14ac:dyDescent="0.25">
      <c r="A595" s="64">
        <v>592</v>
      </c>
      <c r="B595" s="64">
        <v>103</v>
      </c>
      <c r="C595" s="64">
        <v>54</v>
      </c>
      <c r="D595" s="18">
        <v>592</v>
      </c>
      <c r="E595" s="21">
        <f t="shared" ca="1" si="152"/>
        <v>2281.4821114630495</v>
      </c>
      <c r="F595" s="22">
        <f t="shared" ca="1" si="153"/>
        <v>103.69977887646965</v>
      </c>
      <c r="G595" s="28">
        <v>592</v>
      </c>
      <c r="H595" s="24">
        <f t="shared" ca="1" si="154"/>
        <v>2277.4472660000001</v>
      </c>
      <c r="I595" s="25">
        <f t="shared" ca="1" si="155"/>
        <v>105.11600963399995</v>
      </c>
      <c r="J595" s="155"/>
      <c r="K595" s="155"/>
      <c r="L595" s="129">
        <f t="shared" si="160"/>
        <v>0</v>
      </c>
      <c r="AX595">
        <f t="shared" ca="1" si="148"/>
        <v>194.65927709999991</v>
      </c>
      <c r="AY595">
        <f t="shared" ca="1" si="156"/>
        <v>230.34072290000009</v>
      </c>
      <c r="AZ595" cm="1">
        <f t="array" aca="1" ref="AZ595" ca="1">_xlfn.LET(_xlpm.rozsah, $J$3:$J$10001,_xlpm.podminka, (_xlpm.rozsah&gt;H595)*(ISNUMBER(_xlpm.rozsah)),_xlpm.indexy, IF(_xlpm.podminka, ROW(_xlpm.rozsah)-MIN(ROW(_xlpm.rozsah))+1),_xlpm.prvni, MIN(_xlpm.indexy),_xlpm.finalni, IF(_xlpm.prvni=1, 2, _xlpm.prvni),INDEX(_xlpm.rozsah, _xlpm.finalni))</f>
        <v>2300</v>
      </c>
      <c r="BA595" cm="1">
        <f t="array" aca="1" ref="BA595" ca="1">INDEX($J$3:$J$10001,MATCH(AZ595,$J$3:$J$10004,0)-1)</f>
        <v>2200</v>
      </c>
      <c r="BB595">
        <f t="shared" ca="1" si="150"/>
        <v>180</v>
      </c>
      <c r="BC595">
        <f t="shared" ca="1" si="150"/>
        <v>245</v>
      </c>
      <c r="BD595">
        <f t="shared" ca="1" si="149"/>
        <v>-65</v>
      </c>
      <c r="BE595">
        <f t="shared" ca="1" si="157"/>
        <v>194.65927709999991</v>
      </c>
      <c r="BF595">
        <f t="shared" ca="1" si="161"/>
        <v>192.03662754901785</v>
      </c>
      <c r="BG595">
        <f t="shared" ca="1" si="158"/>
        <v>232.96337245098215</v>
      </c>
      <c r="BH595" cm="1">
        <f t="array" aca="1" ref="BH595" ca="1">_xlfn.LET(_xlpm.rozsah, $J$3:$J$10001,_xlpm.podminka, (_xlpm.rozsah&gt;E595)*(ISNUMBER(_xlpm.rozsah)),_xlpm.indexy, IF(_xlpm.podminka, ROW(_xlpm.rozsah)-MIN(ROW(_xlpm.rozsah))+1),_xlpm.prvni, MIN(_xlpm.indexy),_xlpm.finalni, IF(_xlpm.prvni=1, 2, _xlpm.prvni),INDEX(_xlpm.rozsah, _xlpm.finalni))</f>
        <v>2300</v>
      </c>
      <c r="BI595" cm="1">
        <f t="array" aca="1" ref="BI595" ca="1">INDEX($J$3:$J$10001,MATCH(BH595,$J$3:$J$10004,0)-1)</f>
        <v>2200</v>
      </c>
      <c r="BJ595">
        <f t="shared" ca="1" si="151"/>
        <v>180</v>
      </c>
      <c r="BK595">
        <f t="shared" ca="1" si="151"/>
        <v>245</v>
      </c>
      <c r="BL595">
        <f t="shared" ca="1" si="162"/>
        <v>-65</v>
      </c>
      <c r="BM595">
        <f t="shared" ca="1" si="159"/>
        <v>192.03662754901785</v>
      </c>
    </row>
    <row r="596" spans="1:65" x14ac:dyDescent="0.25">
      <c r="A596" s="64">
        <v>593</v>
      </c>
      <c r="B596" s="64">
        <v>102</v>
      </c>
      <c r="C596" s="64">
        <v>56</v>
      </c>
      <c r="D596" s="18">
        <v>593</v>
      </c>
      <c r="E596" s="21">
        <f t="shared" ca="1" si="152"/>
        <v>2266.1279162061264</v>
      </c>
      <c r="F596" s="22">
        <f t="shared" ca="1" si="153"/>
        <v>113.12943850097</v>
      </c>
      <c r="G596" s="23">
        <v>593</v>
      </c>
      <c r="H596" s="24">
        <f t="shared" ca="1" si="154"/>
        <v>2262.1322439999999</v>
      </c>
      <c r="I596" s="25">
        <f t="shared" ca="1" si="155"/>
        <v>114.58386318400004</v>
      </c>
      <c r="J596" s="155"/>
      <c r="K596" s="155"/>
      <c r="L596" s="129">
        <f t="shared" si="160"/>
        <v>0</v>
      </c>
      <c r="AX596">
        <f t="shared" ca="1" si="148"/>
        <v>204.61404140000008</v>
      </c>
      <c r="AY596">
        <f t="shared" ca="1" si="156"/>
        <v>220.38595859999992</v>
      </c>
      <c r="AZ596" cm="1">
        <f t="array" aca="1" ref="AZ596" ca="1">_xlfn.LET(_xlpm.rozsah, $J$3:$J$10001,_xlpm.podminka, (_xlpm.rozsah&gt;H596)*(ISNUMBER(_xlpm.rozsah)),_xlpm.indexy, IF(_xlpm.podminka, ROW(_xlpm.rozsah)-MIN(ROW(_xlpm.rozsah))+1),_xlpm.prvni, MIN(_xlpm.indexy),_xlpm.finalni, IF(_xlpm.prvni=1, 2, _xlpm.prvni),INDEX(_xlpm.rozsah, _xlpm.finalni))</f>
        <v>2300</v>
      </c>
      <c r="BA596" cm="1">
        <f t="array" aca="1" ref="BA596" ca="1">INDEX($J$3:$J$10001,MATCH(AZ596,$J$3:$J$10004,0)-1)</f>
        <v>2200</v>
      </c>
      <c r="BB596">
        <f t="shared" ca="1" si="150"/>
        <v>180</v>
      </c>
      <c r="BC596">
        <f t="shared" ca="1" si="150"/>
        <v>245</v>
      </c>
      <c r="BD596">
        <f t="shared" ca="1" si="149"/>
        <v>-65</v>
      </c>
      <c r="BE596">
        <f t="shared" ca="1" si="157"/>
        <v>204.61404140000008</v>
      </c>
      <c r="BF596">
        <f t="shared" ca="1" si="161"/>
        <v>202.01685446601783</v>
      </c>
      <c r="BG596">
        <f t="shared" ca="1" si="158"/>
        <v>222.98314553398217</v>
      </c>
      <c r="BH596" cm="1">
        <f t="array" aca="1" ref="BH596" ca="1">_xlfn.LET(_xlpm.rozsah, $J$3:$J$10001,_xlpm.podminka, (_xlpm.rozsah&gt;E596)*(ISNUMBER(_xlpm.rozsah)),_xlpm.indexy, IF(_xlpm.podminka, ROW(_xlpm.rozsah)-MIN(ROW(_xlpm.rozsah))+1),_xlpm.prvni, MIN(_xlpm.indexy),_xlpm.finalni, IF(_xlpm.prvni=1, 2, _xlpm.prvni),INDEX(_xlpm.rozsah, _xlpm.finalni))</f>
        <v>2300</v>
      </c>
      <c r="BI596" cm="1">
        <f t="array" aca="1" ref="BI596" ca="1">INDEX($J$3:$J$10001,MATCH(BH596,$J$3:$J$10004,0)-1)</f>
        <v>2200</v>
      </c>
      <c r="BJ596">
        <f t="shared" ca="1" si="151"/>
        <v>180</v>
      </c>
      <c r="BK596">
        <f t="shared" ca="1" si="151"/>
        <v>245</v>
      </c>
      <c r="BL596">
        <f t="shared" ca="1" si="162"/>
        <v>-65</v>
      </c>
      <c r="BM596">
        <f t="shared" ca="1" si="159"/>
        <v>202.01685446601783</v>
      </c>
    </row>
    <row r="597" spans="1:65" x14ac:dyDescent="0.25">
      <c r="A597" s="64">
        <v>594</v>
      </c>
      <c r="B597" s="64">
        <v>102</v>
      </c>
      <c r="C597" s="64">
        <v>56</v>
      </c>
      <c r="D597" s="18">
        <v>594</v>
      </c>
      <c r="E597" s="21">
        <f t="shared" ca="1" si="152"/>
        <v>2266.1279162061264</v>
      </c>
      <c r="F597" s="22">
        <f t="shared" ca="1" si="153"/>
        <v>113.12943850097</v>
      </c>
      <c r="G597" s="28">
        <v>594</v>
      </c>
      <c r="H597" s="24">
        <f t="shared" ca="1" si="154"/>
        <v>2262.1322439999999</v>
      </c>
      <c r="I597" s="25">
        <f t="shared" ca="1" si="155"/>
        <v>114.58386318400004</v>
      </c>
      <c r="J597" s="155"/>
      <c r="K597" s="155"/>
      <c r="L597" s="129">
        <f t="shared" si="160"/>
        <v>0</v>
      </c>
      <c r="AX597">
        <f t="shared" ca="1" si="148"/>
        <v>204.61404140000008</v>
      </c>
      <c r="AY597">
        <f t="shared" ca="1" si="156"/>
        <v>220.38595859999992</v>
      </c>
      <c r="AZ597" cm="1">
        <f t="array" aca="1" ref="AZ597" ca="1">_xlfn.LET(_xlpm.rozsah, $J$3:$J$10001,_xlpm.podminka, (_xlpm.rozsah&gt;H597)*(ISNUMBER(_xlpm.rozsah)),_xlpm.indexy, IF(_xlpm.podminka, ROW(_xlpm.rozsah)-MIN(ROW(_xlpm.rozsah))+1),_xlpm.prvni, MIN(_xlpm.indexy),_xlpm.finalni, IF(_xlpm.prvni=1, 2, _xlpm.prvni),INDEX(_xlpm.rozsah, _xlpm.finalni))</f>
        <v>2300</v>
      </c>
      <c r="BA597" cm="1">
        <f t="array" aca="1" ref="BA597" ca="1">INDEX($J$3:$J$10001,MATCH(AZ597,$J$3:$J$10004,0)-1)</f>
        <v>2200</v>
      </c>
      <c r="BB597">
        <f t="shared" ca="1" si="150"/>
        <v>180</v>
      </c>
      <c r="BC597">
        <f t="shared" ca="1" si="150"/>
        <v>245</v>
      </c>
      <c r="BD597">
        <f t="shared" ca="1" si="149"/>
        <v>-65</v>
      </c>
      <c r="BE597">
        <f t="shared" ca="1" si="157"/>
        <v>204.61404140000008</v>
      </c>
      <c r="BF597">
        <f t="shared" ca="1" si="161"/>
        <v>202.01685446601783</v>
      </c>
      <c r="BG597">
        <f t="shared" ca="1" si="158"/>
        <v>222.98314553398217</v>
      </c>
      <c r="BH597" cm="1">
        <f t="array" aca="1" ref="BH597" ca="1">_xlfn.LET(_xlpm.rozsah, $J$3:$J$10001,_xlpm.podminka, (_xlpm.rozsah&gt;E597)*(ISNUMBER(_xlpm.rozsah)),_xlpm.indexy, IF(_xlpm.podminka, ROW(_xlpm.rozsah)-MIN(ROW(_xlpm.rozsah))+1),_xlpm.prvni, MIN(_xlpm.indexy),_xlpm.finalni, IF(_xlpm.prvni=1, 2, _xlpm.prvni),INDEX(_xlpm.rozsah, _xlpm.finalni))</f>
        <v>2300</v>
      </c>
      <c r="BI597" cm="1">
        <f t="array" aca="1" ref="BI597" ca="1">INDEX($J$3:$J$10001,MATCH(BH597,$J$3:$J$10004,0)-1)</f>
        <v>2200</v>
      </c>
      <c r="BJ597">
        <f t="shared" ca="1" si="151"/>
        <v>180</v>
      </c>
      <c r="BK597">
        <f t="shared" ca="1" si="151"/>
        <v>245</v>
      </c>
      <c r="BL597">
        <f t="shared" ca="1" si="162"/>
        <v>-65</v>
      </c>
      <c r="BM597">
        <f t="shared" ca="1" si="159"/>
        <v>202.01685446601783</v>
      </c>
    </row>
    <row r="598" spans="1:65" x14ac:dyDescent="0.25">
      <c r="A598" s="64">
        <v>595</v>
      </c>
      <c r="B598" s="64">
        <v>103</v>
      </c>
      <c r="C598" s="64">
        <v>61</v>
      </c>
      <c r="D598" s="18">
        <v>595</v>
      </c>
      <c r="E598" s="21">
        <f t="shared" ca="1" si="152"/>
        <v>2281.4821114630495</v>
      </c>
      <c r="F598" s="22">
        <f t="shared" ca="1" si="153"/>
        <v>117.14234280490089</v>
      </c>
      <c r="G598" s="23">
        <v>595</v>
      </c>
      <c r="H598" s="24">
        <f t="shared" ca="1" si="154"/>
        <v>2277.4472660000001</v>
      </c>
      <c r="I598" s="25">
        <f t="shared" ca="1" si="155"/>
        <v>118.74215903099994</v>
      </c>
      <c r="J598" s="155"/>
      <c r="K598" s="155"/>
      <c r="L598" s="129">
        <f t="shared" si="160"/>
        <v>0</v>
      </c>
      <c r="AX598">
        <f t="shared" ca="1" si="148"/>
        <v>194.65927709999991</v>
      </c>
      <c r="AY598">
        <f t="shared" ca="1" si="156"/>
        <v>230.34072290000009</v>
      </c>
      <c r="AZ598" cm="1">
        <f t="array" aca="1" ref="AZ598" ca="1">_xlfn.LET(_xlpm.rozsah, $J$3:$J$10001,_xlpm.podminka, (_xlpm.rozsah&gt;H598)*(ISNUMBER(_xlpm.rozsah)),_xlpm.indexy, IF(_xlpm.podminka, ROW(_xlpm.rozsah)-MIN(ROW(_xlpm.rozsah))+1),_xlpm.prvni, MIN(_xlpm.indexy),_xlpm.finalni, IF(_xlpm.prvni=1, 2, _xlpm.prvni),INDEX(_xlpm.rozsah, _xlpm.finalni))</f>
        <v>2300</v>
      </c>
      <c r="BA598" cm="1">
        <f t="array" aca="1" ref="BA598" ca="1">INDEX($J$3:$J$10001,MATCH(AZ598,$J$3:$J$10004,0)-1)</f>
        <v>2200</v>
      </c>
      <c r="BB598">
        <f t="shared" ca="1" si="150"/>
        <v>180</v>
      </c>
      <c r="BC598">
        <f t="shared" ca="1" si="150"/>
        <v>245</v>
      </c>
      <c r="BD598">
        <f t="shared" ca="1" si="149"/>
        <v>-65</v>
      </c>
      <c r="BE598">
        <f t="shared" ca="1" si="157"/>
        <v>194.65927709999991</v>
      </c>
      <c r="BF598">
        <f t="shared" ca="1" si="161"/>
        <v>192.03662754901785</v>
      </c>
      <c r="BG598">
        <f t="shared" ca="1" si="158"/>
        <v>232.96337245098215</v>
      </c>
      <c r="BH598" cm="1">
        <f t="array" aca="1" ref="BH598" ca="1">_xlfn.LET(_xlpm.rozsah, $J$3:$J$10001,_xlpm.podminka, (_xlpm.rozsah&gt;E598)*(ISNUMBER(_xlpm.rozsah)),_xlpm.indexy, IF(_xlpm.podminka, ROW(_xlpm.rozsah)-MIN(ROW(_xlpm.rozsah))+1),_xlpm.prvni, MIN(_xlpm.indexy),_xlpm.finalni, IF(_xlpm.prvni=1, 2, _xlpm.prvni),INDEX(_xlpm.rozsah, _xlpm.finalni))</f>
        <v>2300</v>
      </c>
      <c r="BI598" cm="1">
        <f t="array" aca="1" ref="BI598" ca="1">INDEX($J$3:$J$10001,MATCH(BH598,$J$3:$J$10004,0)-1)</f>
        <v>2200</v>
      </c>
      <c r="BJ598">
        <f t="shared" ca="1" si="151"/>
        <v>180</v>
      </c>
      <c r="BK598">
        <f t="shared" ca="1" si="151"/>
        <v>245</v>
      </c>
      <c r="BL598">
        <f t="shared" ca="1" si="162"/>
        <v>-65</v>
      </c>
      <c r="BM598">
        <f t="shared" ca="1" si="159"/>
        <v>192.03662754901785</v>
      </c>
    </row>
    <row r="599" spans="1:65" x14ac:dyDescent="0.25">
      <c r="A599" s="64">
        <v>596</v>
      </c>
      <c r="B599" s="64">
        <v>102</v>
      </c>
      <c r="C599" s="64">
        <v>64</v>
      </c>
      <c r="D599" s="18">
        <v>596</v>
      </c>
      <c r="E599" s="21">
        <f t="shared" ca="1" si="152"/>
        <v>2266.1279162061264</v>
      </c>
      <c r="F599" s="22">
        <f t="shared" ca="1" si="153"/>
        <v>129.29078685825141</v>
      </c>
      <c r="G599" s="28">
        <v>596</v>
      </c>
      <c r="H599" s="24">
        <f t="shared" ca="1" si="154"/>
        <v>2262.1322439999999</v>
      </c>
      <c r="I599" s="25">
        <f t="shared" ca="1" si="155"/>
        <v>130.95298649600005</v>
      </c>
      <c r="J599" s="155"/>
      <c r="K599" s="155"/>
      <c r="L599" s="129">
        <f t="shared" si="160"/>
        <v>0</v>
      </c>
      <c r="AX599">
        <f t="shared" ca="1" si="148"/>
        <v>204.61404140000008</v>
      </c>
      <c r="AY599">
        <f t="shared" ca="1" si="156"/>
        <v>220.38595859999992</v>
      </c>
      <c r="AZ599" cm="1">
        <f t="array" aca="1" ref="AZ599" ca="1">_xlfn.LET(_xlpm.rozsah, $J$3:$J$10001,_xlpm.podminka, (_xlpm.rozsah&gt;H599)*(ISNUMBER(_xlpm.rozsah)),_xlpm.indexy, IF(_xlpm.podminka, ROW(_xlpm.rozsah)-MIN(ROW(_xlpm.rozsah))+1),_xlpm.prvni, MIN(_xlpm.indexy),_xlpm.finalni, IF(_xlpm.prvni=1, 2, _xlpm.prvni),INDEX(_xlpm.rozsah, _xlpm.finalni))</f>
        <v>2300</v>
      </c>
      <c r="BA599" cm="1">
        <f t="array" aca="1" ref="BA599" ca="1">INDEX($J$3:$J$10001,MATCH(AZ599,$J$3:$J$10004,0)-1)</f>
        <v>2200</v>
      </c>
      <c r="BB599">
        <f t="shared" ca="1" si="150"/>
        <v>180</v>
      </c>
      <c r="BC599">
        <f t="shared" ca="1" si="150"/>
        <v>245</v>
      </c>
      <c r="BD599">
        <f t="shared" ca="1" si="149"/>
        <v>-65</v>
      </c>
      <c r="BE599">
        <f t="shared" ca="1" si="157"/>
        <v>204.61404140000008</v>
      </c>
      <c r="BF599">
        <f t="shared" ca="1" si="161"/>
        <v>202.01685446601783</v>
      </c>
      <c r="BG599">
        <f t="shared" ca="1" si="158"/>
        <v>222.98314553398217</v>
      </c>
      <c r="BH599" cm="1">
        <f t="array" aca="1" ref="BH599" ca="1">_xlfn.LET(_xlpm.rozsah, $J$3:$J$10001,_xlpm.podminka, (_xlpm.rozsah&gt;E599)*(ISNUMBER(_xlpm.rozsah)),_xlpm.indexy, IF(_xlpm.podminka, ROW(_xlpm.rozsah)-MIN(ROW(_xlpm.rozsah))+1),_xlpm.prvni, MIN(_xlpm.indexy),_xlpm.finalni, IF(_xlpm.prvni=1, 2, _xlpm.prvni),INDEX(_xlpm.rozsah, _xlpm.finalni))</f>
        <v>2300</v>
      </c>
      <c r="BI599" cm="1">
        <f t="array" aca="1" ref="BI599" ca="1">INDEX($J$3:$J$10001,MATCH(BH599,$J$3:$J$10004,0)-1)</f>
        <v>2200</v>
      </c>
      <c r="BJ599">
        <f t="shared" ca="1" si="151"/>
        <v>180</v>
      </c>
      <c r="BK599">
        <f t="shared" ca="1" si="151"/>
        <v>245</v>
      </c>
      <c r="BL599">
        <f t="shared" ca="1" si="162"/>
        <v>-65</v>
      </c>
      <c r="BM599">
        <f t="shared" ca="1" si="159"/>
        <v>202.01685446601783</v>
      </c>
    </row>
    <row r="600" spans="1:65" x14ac:dyDescent="0.25">
      <c r="A600" s="64">
        <v>597</v>
      </c>
      <c r="B600" s="64">
        <v>103</v>
      </c>
      <c r="C600" s="64">
        <v>60</v>
      </c>
      <c r="D600" s="18">
        <v>597</v>
      </c>
      <c r="E600" s="21">
        <f t="shared" ca="1" si="152"/>
        <v>2281.4821114630495</v>
      </c>
      <c r="F600" s="22">
        <f t="shared" ca="1" si="153"/>
        <v>115.22197652941071</v>
      </c>
      <c r="G600" s="23">
        <v>597</v>
      </c>
      <c r="H600" s="24">
        <f t="shared" ca="1" si="154"/>
        <v>2277.4472660000001</v>
      </c>
      <c r="I600" s="25">
        <f t="shared" ca="1" si="155"/>
        <v>116.79556625999994</v>
      </c>
      <c r="J600" s="155"/>
      <c r="K600" s="155"/>
      <c r="L600" s="129">
        <f t="shared" si="160"/>
        <v>0</v>
      </c>
      <c r="AX600">
        <f t="shared" ca="1" si="148"/>
        <v>194.65927709999991</v>
      </c>
      <c r="AY600">
        <f t="shared" ca="1" si="156"/>
        <v>230.34072290000009</v>
      </c>
      <c r="AZ600" cm="1">
        <f t="array" aca="1" ref="AZ600" ca="1">_xlfn.LET(_xlpm.rozsah, $J$3:$J$10001,_xlpm.podminka, (_xlpm.rozsah&gt;H600)*(ISNUMBER(_xlpm.rozsah)),_xlpm.indexy, IF(_xlpm.podminka, ROW(_xlpm.rozsah)-MIN(ROW(_xlpm.rozsah))+1),_xlpm.prvni, MIN(_xlpm.indexy),_xlpm.finalni, IF(_xlpm.prvni=1, 2, _xlpm.prvni),INDEX(_xlpm.rozsah, _xlpm.finalni))</f>
        <v>2300</v>
      </c>
      <c r="BA600" cm="1">
        <f t="array" aca="1" ref="BA600" ca="1">INDEX($J$3:$J$10001,MATCH(AZ600,$J$3:$J$10004,0)-1)</f>
        <v>2200</v>
      </c>
      <c r="BB600">
        <f t="shared" ca="1" si="150"/>
        <v>180</v>
      </c>
      <c r="BC600">
        <f t="shared" ca="1" si="150"/>
        <v>245</v>
      </c>
      <c r="BD600">
        <f t="shared" ca="1" si="149"/>
        <v>-65</v>
      </c>
      <c r="BE600">
        <f t="shared" ca="1" si="157"/>
        <v>194.65927709999991</v>
      </c>
      <c r="BF600">
        <f t="shared" ca="1" si="161"/>
        <v>192.03662754901785</v>
      </c>
      <c r="BG600">
        <f t="shared" ca="1" si="158"/>
        <v>232.96337245098215</v>
      </c>
      <c r="BH600" cm="1">
        <f t="array" aca="1" ref="BH600" ca="1">_xlfn.LET(_xlpm.rozsah, $J$3:$J$10001,_xlpm.podminka, (_xlpm.rozsah&gt;E600)*(ISNUMBER(_xlpm.rozsah)),_xlpm.indexy, IF(_xlpm.podminka, ROW(_xlpm.rozsah)-MIN(ROW(_xlpm.rozsah))+1),_xlpm.prvni, MIN(_xlpm.indexy),_xlpm.finalni, IF(_xlpm.prvni=1, 2, _xlpm.prvni),INDEX(_xlpm.rozsah, _xlpm.finalni))</f>
        <v>2300</v>
      </c>
      <c r="BI600" cm="1">
        <f t="array" aca="1" ref="BI600" ca="1">INDEX($J$3:$J$10001,MATCH(BH600,$J$3:$J$10004,0)-1)</f>
        <v>2200</v>
      </c>
      <c r="BJ600">
        <f t="shared" ca="1" si="151"/>
        <v>180</v>
      </c>
      <c r="BK600">
        <f t="shared" ca="1" si="151"/>
        <v>245</v>
      </c>
      <c r="BL600">
        <f t="shared" ca="1" si="162"/>
        <v>-65</v>
      </c>
      <c r="BM600">
        <f t="shared" ca="1" si="159"/>
        <v>192.03662754901785</v>
      </c>
    </row>
    <row r="601" spans="1:65" x14ac:dyDescent="0.25">
      <c r="A601" s="64">
        <v>598</v>
      </c>
      <c r="B601" s="64">
        <v>93</v>
      </c>
      <c r="C601" s="64">
        <v>72</v>
      </c>
      <c r="D601" s="18">
        <v>598</v>
      </c>
      <c r="E601" s="21">
        <f t="shared" ca="1" si="152"/>
        <v>2127.9401588938213</v>
      </c>
      <c r="F601" s="22">
        <f t="shared" ca="1" si="153"/>
        <v>194.55907995875702</v>
      </c>
      <c r="G601" s="28">
        <v>598</v>
      </c>
      <c r="H601" s="24">
        <f t="shared" ca="1" si="154"/>
        <v>2124.2970459999997</v>
      </c>
      <c r="I601" s="25">
        <f t="shared" ca="1" si="155"/>
        <v>195.47714440800007</v>
      </c>
      <c r="J601" s="155"/>
      <c r="K601" s="155"/>
      <c r="L601" s="129">
        <f t="shared" si="160"/>
        <v>0</v>
      </c>
      <c r="AX601">
        <f t="shared" ca="1" si="148"/>
        <v>271.4960339000001</v>
      </c>
      <c r="AY601">
        <f t="shared" ca="1" si="156"/>
        <v>253.5039660999999</v>
      </c>
      <c r="AZ601" cm="1">
        <f t="array" aca="1" ref="AZ601" ca="1">_xlfn.LET(_xlpm.rozsah, $J$3:$J$10001,_xlpm.podminka, (_xlpm.rozsah&gt;H601)*(ISNUMBER(_xlpm.rozsah)),_xlpm.indexy, IF(_xlpm.podminka, ROW(_xlpm.rozsah)-MIN(ROW(_xlpm.rozsah))+1),_xlpm.prvni, MIN(_xlpm.indexy),_xlpm.finalni, IF(_xlpm.prvni=1, 2, _xlpm.prvni),INDEX(_xlpm.rozsah, _xlpm.finalni))</f>
        <v>2200</v>
      </c>
      <c r="BA601" cm="1">
        <f t="array" aca="1" ref="BA601" ca="1">INDEX($J$3:$J$10001,MATCH(AZ601,$J$3:$J$10004,0)-1)</f>
        <v>2100</v>
      </c>
      <c r="BB601">
        <f t="shared" ca="1" si="150"/>
        <v>245</v>
      </c>
      <c r="BC601">
        <f t="shared" ca="1" si="150"/>
        <v>280</v>
      </c>
      <c r="BD601">
        <f t="shared" ca="1" si="149"/>
        <v>-35</v>
      </c>
      <c r="BE601">
        <f t="shared" ca="1" si="157"/>
        <v>271.4960339000001</v>
      </c>
      <c r="BF601">
        <f t="shared" ca="1" si="161"/>
        <v>270.22094438716255</v>
      </c>
      <c r="BG601">
        <f t="shared" ca="1" si="158"/>
        <v>254.77905561283745</v>
      </c>
      <c r="BH601" cm="1">
        <f t="array" aca="1" ref="BH601" ca="1">_xlfn.LET(_xlpm.rozsah, $J$3:$J$10001,_xlpm.podminka, (_xlpm.rozsah&gt;E601)*(ISNUMBER(_xlpm.rozsah)),_xlpm.indexy, IF(_xlpm.podminka, ROW(_xlpm.rozsah)-MIN(ROW(_xlpm.rozsah))+1),_xlpm.prvni, MIN(_xlpm.indexy),_xlpm.finalni, IF(_xlpm.prvni=1, 2, _xlpm.prvni),INDEX(_xlpm.rozsah, _xlpm.finalni))</f>
        <v>2200</v>
      </c>
      <c r="BI601" cm="1">
        <f t="array" aca="1" ref="BI601" ca="1">INDEX($J$3:$J$10001,MATCH(BH601,$J$3:$J$10004,0)-1)</f>
        <v>2100</v>
      </c>
      <c r="BJ601">
        <f t="shared" ca="1" si="151"/>
        <v>245</v>
      </c>
      <c r="BK601">
        <f t="shared" ca="1" si="151"/>
        <v>280</v>
      </c>
      <c r="BL601">
        <f t="shared" ca="1" si="162"/>
        <v>-35</v>
      </c>
      <c r="BM601">
        <f t="shared" ca="1" si="159"/>
        <v>270.22094438716255</v>
      </c>
    </row>
    <row r="602" spans="1:65" x14ac:dyDescent="0.25">
      <c r="A602" s="64">
        <v>599</v>
      </c>
      <c r="B602" s="64">
        <v>86</v>
      </c>
      <c r="C602" s="64">
        <v>73</v>
      </c>
      <c r="D602" s="18">
        <v>599</v>
      </c>
      <c r="E602" s="21">
        <f t="shared" ca="1" si="152"/>
        <v>2020.4607920953615</v>
      </c>
      <c r="F602" s="22">
        <f t="shared" ca="1" si="153"/>
        <v>216.01272435407722</v>
      </c>
      <c r="G602" s="23">
        <v>599</v>
      </c>
      <c r="H602" s="24">
        <f t="shared" ca="1" si="154"/>
        <v>2017.0918919999999</v>
      </c>
      <c r="I602" s="25">
        <f t="shared" ca="1" si="155"/>
        <v>216.504583768</v>
      </c>
      <c r="J602" s="155"/>
      <c r="K602" s="155"/>
      <c r="L602" s="129">
        <f t="shared" si="160"/>
        <v>0</v>
      </c>
      <c r="AX602">
        <f t="shared" ca="1" si="148"/>
        <v>296.58162160000001</v>
      </c>
      <c r="AY602">
        <f t="shared" ca="1" si="156"/>
        <v>283.41837839999999</v>
      </c>
      <c r="AZ602" cm="1">
        <f t="array" aca="1" ref="AZ602" ca="1">_xlfn.LET(_xlpm.rozsah, $J$3:$J$10001,_xlpm.podminka, (_xlpm.rozsah&gt;H602)*(ISNUMBER(_xlpm.rozsah)),_xlpm.indexy, IF(_xlpm.podminka, ROW(_xlpm.rozsah)-MIN(ROW(_xlpm.rozsah))+1),_xlpm.prvni, MIN(_xlpm.indexy),_xlpm.finalni, IF(_xlpm.prvni=1, 2, _xlpm.prvni),INDEX(_xlpm.rozsah, _xlpm.finalni))</f>
        <v>2100</v>
      </c>
      <c r="BA602" cm="1">
        <f t="array" aca="1" ref="BA602" ca="1">INDEX($J$3:$J$10001,MATCH(AZ602,$J$3:$J$10004,0)-1)</f>
        <v>2000</v>
      </c>
      <c r="BB602">
        <f t="shared" ca="1" si="150"/>
        <v>280</v>
      </c>
      <c r="BC602">
        <f t="shared" ca="1" si="150"/>
        <v>300</v>
      </c>
      <c r="BD602">
        <f t="shared" ca="1" si="149"/>
        <v>-20</v>
      </c>
      <c r="BE602">
        <f t="shared" ca="1" si="157"/>
        <v>296.58162160000001</v>
      </c>
      <c r="BF602">
        <f t="shared" ca="1" si="161"/>
        <v>295.90784158092771</v>
      </c>
      <c r="BG602">
        <f t="shared" ca="1" si="158"/>
        <v>284.09215841907229</v>
      </c>
      <c r="BH602" cm="1">
        <f t="array" aca="1" ref="BH602" ca="1">_xlfn.LET(_xlpm.rozsah, $J$3:$J$10001,_xlpm.podminka, (_xlpm.rozsah&gt;E602)*(ISNUMBER(_xlpm.rozsah)),_xlpm.indexy, IF(_xlpm.podminka, ROW(_xlpm.rozsah)-MIN(ROW(_xlpm.rozsah))+1),_xlpm.prvni, MIN(_xlpm.indexy),_xlpm.finalni, IF(_xlpm.prvni=1, 2, _xlpm.prvni),INDEX(_xlpm.rozsah, _xlpm.finalni))</f>
        <v>2100</v>
      </c>
      <c r="BI602" cm="1">
        <f t="array" aca="1" ref="BI602" ca="1">INDEX($J$3:$J$10001,MATCH(BH602,$J$3:$J$10004,0)-1)</f>
        <v>2000</v>
      </c>
      <c r="BJ602">
        <f t="shared" ca="1" si="151"/>
        <v>280</v>
      </c>
      <c r="BK602">
        <f t="shared" ca="1" si="151"/>
        <v>300</v>
      </c>
      <c r="BL602">
        <f t="shared" ca="1" si="162"/>
        <v>-20</v>
      </c>
      <c r="BM602">
        <f t="shared" ca="1" si="159"/>
        <v>295.90784158092771</v>
      </c>
    </row>
    <row r="603" spans="1:65" x14ac:dyDescent="0.25">
      <c r="A603" s="64">
        <v>600</v>
      </c>
      <c r="B603" s="64">
        <v>76</v>
      </c>
      <c r="C603" s="64">
        <v>73</v>
      </c>
      <c r="D603" s="18">
        <v>600</v>
      </c>
      <c r="E603" s="21">
        <f t="shared" ca="1" si="152"/>
        <v>1866.9188395261335</v>
      </c>
      <c r="F603" s="22">
        <f t="shared" ca="1" si="153"/>
        <v>234.78537201480685</v>
      </c>
      <c r="G603" s="28">
        <v>600</v>
      </c>
      <c r="H603" s="24">
        <f t="shared" ca="1" si="154"/>
        <v>1863.9416719999999</v>
      </c>
      <c r="I603" s="25">
        <f t="shared" ca="1" si="155"/>
        <v>235.15483850480004</v>
      </c>
      <c r="J603" s="155"/>
      <c r="K603" s="155"/>
      <c r="L603" s="129">
        <f t="shared" si="160"/>
        <v>0</v>
      </c>
      <c r="AX603">
        <f t="shared" ca="1" si="148"/>
        <v>322.12991576000002</v>
      </c>
      <c r="AY603">
        <f t="shared" ca="1" si="156"/>
        <v>326.87008423999998</v>
      </c>
      <c r="AZ603" cm="1">
        <f t="array" aca="1" ref="AZ603" ca="1">_xlfn.LET(_xlpm.rozsah, $J$3:$J$10001,_xlpm.podminka, (_xlpm.rozsah&gt;H603)*(ISNUMBER(_xlpm.rozsah)),_xlpm.indexy, IF(_xlpm.podminka, ROW(_xlpm.rozsah)-MIN(ROW(_xlpm.rozsah))+1),_xlpm.prvni, MIN(_xlpm.indexy),_xlpm.finalni, IF(_xlpm.prvni=1, 2, _xlpm.prvni),INDEX(_xlpm.rozsah, _xlpm.finalni))</f>
        <v>1900</v>
      </c>
      <c r="BA603" cm="1">
        <f t="array" aca="1" ref="BA603" ca="1">INDEX($J$3:$J$10001,MATCH(AZ603,$J$3:$J$10004,0)-1)</f>
        <v>1800</v>
      </c>
      <c r="BB603">
        <f t="shared" ca="1" si="150"/>
        <v>316</v>
      </c>
      <c r="BC603">
        <f t="shared" ca="1" si="150"/>
        <v>333</v>
      </c>
      <c r="BD603">
        <f t="shared" ca="1" si="149"/>
        <v>-17</v>
      </c>
      <c r="BE603">
        <f t="shared" ca="1" si="157"/>
        <v>322.12991576000002</v>
      </c>
      <c r="BF603">
        <f t="shared" ca="1" si="161"/>
        <v>321.62379728055731</v>
      </c>
      <c r="BG603">
        <f t="shared" ca="1" si="158"/>
        <v>327.37620271944269</v>
      </c>
      <c r="BH603" cm="1">
        <f t="array" aca="1" ref="BH603" ca="1">_xlfn.LET(_xlpm.rozsah, $J$3:$J$10001,_xlpm.podminka, (_xlpm.rozsah&gt;E603)*(ISNUMBER(_xlpm.rozsah)),_xlpm.indexy, IF(_xlpm.podminka, ROW(_xlpm.rozsah)-MIN(ROW(_xlpm.rozsah))+1),_xlpm.prvni, MIN(_xlpm.indexy),_xlpm.finalni, IF(_xlpm.prvni=1, 2, _xlpm.prvni),INDEX(_xlpm.rozsah, _xlpm.finalni))</f>
        <v>1900</v>
      </c>
      <c r="BI603" cm="1">
        <f t="array" aca="1" ref="BI603" ca="1">INDEX($J$3:$J$10001,MATCH(BH603,$J$3:$J$10004,0)-1)</f>
        <v>1800</v>
      </c>
      <c r="BJ603">
        <f t="shared" ca="1" si="151"/>
        <v>316</v>
      </c>
      <c r="BK603">
        <f t="shared" ca="1" si="151"/>
        <v>333</v>
      </c>
      <c r="BL603">
        <f t="shared" ca="1" si="162"/>
        <v>-17</v>
      </c>
      <c r="BM603">
        <f t="shared" ca="1" si="159"/>
        <v>321.62379728055731</v>
      </c>
    </row>
    <row r="604" spans="1:65" x14ac:dyDescent="0.25">
      <c r="A604" s="64">
        <v>601</v>
      </c>
      <c r="B604" s="64">
        <v>59</v>
      </c>
      <c r="C604" s="64">
        <v>49</v>
      </c>
      <c r="D604" s="18">
        <v>601</v>
      </c>
      <c r="E604" s="21">
        <f t="shared" ca="1" si="152"/>
        <v>1605.8975201584456</v>
      </c>
      <c r="F604" s="22">
        <f t="shared" ca="1" si="153"/>
        <v>175.18881720978894</v>
      </c>
      <c r="G604" s="23">
        <v>601</v>
      </c>
      <c r="H604" s="24">
        <f t="shared" ca="1" si="154"/>
        <v>1603.5862979999999</v>
      </c>
      <c r="I604" s="25">
        <f t="shared" ca="1" si="155"/>
        <v>175.2794171184</v>
      </c>
      <c r="J604" s="155"/>
      <c r="K604" s="155"/>
      <c r="L604" s="129">
        <f t="shared" si="160"/>
        <v>0</v>
      </c>
      <c r="AX604">
        <f t="shared" ref="AX604:AX667" ca="1" si="163">IF(BD604&lt;0, BE604, AY604)</f>
        <v>357.71309616000002</v>
      </c>
      <c r="AY604">
        <f t="shared" ca="1" si="156"/>
        <v>350.28690383999998</v>
      </c>
      <c r="AZ604" cm="1">
        <f t="array" aca="1" ref="AZ604" ca="1">_xlfn.LET(_xlpm.rozsah, $J$3:$J$10001,_xlpm.podminka, (_xlpm.rozsah&gt;H604)*(ISNUMBER(_xlpm.rozsah)),_xlpm.indexy, IF(_xlpm.podminka, ROW(_xlpm.rozsah)-MIN(ROW(_xlpm.rozsah))+1),_xlpm.prvni, MIN(_xlpm.indexy),_xlpm.finalni, IF(_xlpm.prvni=1, 2, _xlpm.prvni),INDEX(_xlpm.rozsah, _xlpm.finalni))</f>
        <v>1700</v>
      </c>
      <c r="BA604" cm="1">
        <f t="array" aca="1" ref="BA604" ca="1">INDEX($J$3:$J$10001,MATCH(AZ604,$J$3:$J$10004,0)-1)</f>
        <v>1600</v>
      </c>
      <c r="BB604">
        <f t="shared" ca="1" si="150"/>
        <v>350</v>
      </c>
      <c r="BC604">
        <f t="shared" ca="1" si="150"/>
        <v>358</v>
      </c>
      <c r="BD604">
        <f t="shared" ref="BD604:BD667" ca="1" si="164">BB604-BC604</f>
        <v>-8</v>
      </c>
      <c r="BE604">
        <f t="shared" ca="1" si="157"/>
        <v>357.71309616000002</v>
      </c>
      <c r="BF604">
        <f t="shared" ca="1" si="161"/>
        <v>357.52819838732438</v>
      </c>
      <c r="BG604">
        <f t="shared" ca="1" si="158"/>
        <v>350.47180161267562</v>
      </c>
      <c r="BH604" cm="1">
        <f t="array" aca="1" ref="BH604" ca="1">_xlfn.LET(_xlpm.rozsah, $J$3:$J$10001,_xlpm.podminka, (_xlpm.rozsah&gt;E604)*(ISNUMBER(_xlpm.rozsah)),_xlpm.indexy, IF(_xlpm.podminka, ROW(_xlpm.rozsah)-MIN(ROW(_xlpm.rozsah))+1),_xlpm.prvni, MIN(_xlpm.indexy),_xlpm.finalni, IF(_xlpm.prvni=1, 2, _xlpm.prvni),INDEX(_xlpm.rozsah, _xlpm.finalni))</f>
        <v>1700</v>
      </c>
      <c r="BI604" cm="1">
        <f t="array" aca="1" ref="BI604" ca="1">INDEX($J$3:$J$10001,MATCH(BH604,$J$3:$J$10004,0)-1)</f>
        <v>1600</v>
      </c>
      <c r="BJ604">
        <f t="shared" ca="1" si="151"/>
        <v>350</v>
      </c>
      <c r="BK604">
        <f t="shared" ca="1" si="151"/>
        <v>358</v>
      </c>
      <c r="BL604">
        <f t="shared" ca="1" si="162"/>
        <v>-8</v>
      </c>
      <c r="BM604">
        <f t="shared" ca="1" si="159"/>
        <v>357.52819838732438</v>
      </c>
    </row>
    <row r="605" spans="1:65" x14ac:dyDescent="0.25">
      <c r="A605" s="64">
        <v>602</v>
      </c>
      <c r="B605" s="64">
        <v>46</v>
      </c>
      <c r="C605" s="64">
        <v>22</v>
      </c>
      <c r="D605" s="18">
        <v>602</v>
      </c>
      <c r="E605" s="21">
        <f t="shared" ca="1" si="152"/>
        <v>1406.2929818184493</v>
      </c>
      <c r="F605" s="22">
        <f t="shared" ca="1" si="153"/>
        <v>79.2</v>
      </c>
      <c r="G605" s="28">
        <v>602</v>
      </c>
      <c r="H605" s="24">
        <f t="shared" ca="1" si="154"/>
        <v>1404.491012</v>
      </c>
      <c r="I605" s="25">
        <f t="shared" ca="1" si="155"/>
        <v>79.2</v>
      </c>
      <c r="J605" s="155"/>
      <c r="K605" s="155"/>
      <c r="L605" s="129">
        <f t="shared" si="160"/>
        <v>0</v>
      </c>
      <c r="AX605">
        <f t="shared" ca="1" si="163"/>
        <v>360</v>
      </c>
      <c r="AY605">
        <f t="shared" ca="1" si="156"/>
        <v>360</v>
      </c>
      <c r="AZ605" cm="1">
        <f t="array" aca="1" ref="AZ605" ca="1">_xlfn.LET(_xlpm.rozsah, $J$3:$J$10001,_xlpm.podminka, (_xlpm.rozsah&gt;H605)*(ISNUMBER(_xlpm.rozsah)),_xlpm.indexy, IF(_xlpm.podminka, ROW(_xlpm.rozsah)-MIN(ROW(_xlpm.rozsah))+1),_xlpm.prvni, MIN(_xlpm.indexy),_xlpm.finalni, IF(_xlpm.prvni=1, 2, _xlpm.prvni),INDEX(_xlpm.rozsah, _xlpm.finalni))</f>
        <v>1500</v>
      </c>
      <c r="BA605" cm="1">
        <f t="array" aca="1" ref="BA605" ca="1">INDEX($J$3:$J$10001,MATCH(AZ605,$J$3:$J$10004,0)-1)</f>
        <v>1400</v>
      </c>
      <c r="BB605">
        <f t="shared" ca="1" si="150"/>
        <v>360</v>
      </c>
      <c r="BC605">
        <f t="shared" ca="1" si="150"/>
        <v>360</v>
      </c>
      <c r="BD605">
        <f t="shared" ca="1" si="164"/>
        <v>0</v>
      </c>
      <c r="BE605">
        <f t="shared" ca="1" si="157"/>
        <v>360</v>
      </c>
      <c r="BF605">
        <f t="shared" ca="1" si="161"/>
        <v>360</v>
      </c>
      <c r="BG605">
        <f t="shared" ca="1" si="158"/>
        <v>360</v>
      </c>
      <c r="BH605" cm="1">
        <f t="array" aca="1" ref="BH605" ca="1">_xlfn.LET(_xlpm.rozsah, $J$3:$J$10001,_xlpm.podminka, (_xlpm.rozsah&gt;E605)*(ISNUMBER(_xlpm.rozsah)),_xlpm.indexy, IF(_xlpm.podminka, ROW(_xlpm.rozsah)-MIN(ROW(_xlpm.rozsah))+1),_xlpm.prvni, MIN(_xlpm.indexy),_xlpm.finalni, IF(_xlpm.prvni=1, 2, _xlpm.prvni),INDEX(_xlpm.rozsah, _xlpm.finalni))</f>
        <v>1500</v>
      </c>
      <c r="BI605" cm="1">
        <f t="array" aca="1" ref="BI605" ca="1">INDEX($J$3:$J$10001,MATCH(BH605,$J$3:$J$10004,0)-1)</f>
        <v>1400</v>
      </c>
      <c r="BJ605">
        <f t="shared" ca="1" si="151"/>
        <v>360</v>
      </c>
      <c r="BK605">
        <f t="shared" ca="1" si="151"/>
        <v>360</v>
      </c>
      <c r="BL605">
        <f t="shared" ca="1" si="162"/>
        <v>0</v>
      </c>
      <c r="BM605">
        <f t="shared" ca="1" si="159"/>
        <v>360</v>
      </c>
    </row>
    <row r="606" spans="1:65" x14ac:dyDescent="0.25">
      <c r="A606" s="64">
        <v>603</v>
      </c>
      <c r="B606" s="64">
        <v>40</v>
      </c>
      <c r="C606" s="64">
        <v>65</v>
      </c>
      <c r="D606" s="18">
        <v>603</v>
      </c>
      <c r="E606" s="21">
        <f t="shared" ca="1" si="152"/>
        <v>1314.1678102769124</v>
      </c>
      <c r="F606" s="22">
        <f t="shared" ca="1" si="153"/>
        <v>228.4209076679993</v>
      </c>
      <c r="G606" s="23">
        <v>603</v>
      </c>
      <c r="H606" s="24">
        <f t="shared" ca="1" si="154"/>
        <v>1312.60088</v>
      </c>
      <c r="I606" s="25">
        <f t="shared" ca="1" si="155"/>
        <v>228.31905719999997</v>
      </c>
      <c r="J606" s="155"/>
      <c r="K606" s="155"/>
      <c r="L606" s="129">
        <f t="shared" si="160"/>
        <v>0</v>
      </c>
      <c r="AX606">
        <f t="shared" ca="1" si="163"/>
        <v>351.260088</v>
      </c>
      <c r="AY606">
        <f t="shared" ca="1" si="156"/>
        <v>351.260088</v>
      </c>
      <c r="AZ606" cm="1">
        <f t="array" aca="1" ref="AZ606" ca="1">_xlfn.LET(_xlpm.rozsah, $J$3:$J$10001,_xlpm.podminka, (_xlpm.rozsah&gt;H606)*(ISNUMBER(_xlpm.rozsah)),_xlpm.indexy, IF(_xlpm.podminka, ROW(_xlpm.rozsah)-MIN(ROW(_xlpm.rozsah))+1),_xlpm.prvni, MIN(_xlpm.indexy),_xlpm.finalni, IF(_xlpm.prvni=1, 2, _xlpm.prvni),INDEX(_xlpm.rozsah, _xlpm.finalni))</f>
        <v>1400</v>
      </c>
      <c r="BA606" cm="1">
        <f t="array" aca="1" ref="BA606" ca="1">INDEX($J$3:$J$10001,MATCH(AZ606,$J$3:$J$10004,0)-1)</f>
        <v>1300</v>
      </c>
      <c r="BB606">
        <f t="shared" ca="1" si="150"/>
        <v>360</v>
      </c>
      <c r="BC606">
        <f t="shared" ca="1" si="150"/>
        <v>350</v>
      </c>
      <c r="BD606">
        <f t="shared" ca="1" si="164"/>
        <v>10</v>
      </c>
      <c r="BE606">
        <f t="shared" ca="1" si="157"/>
        <v>358.739912</v>
      </c>
      <c r="BF606">
        <f t="shared" ca="1" si="161"/>
        <v>351.41678102769123</v>
      </c>
      <c r="BG606">
        <f t="shared" ca="1" si="158"/>
        <v>351.41678102769123</v>
      </c>
      <c r="BH606" cm="1">
        <f t="array" aca="1" ref="BH606" ca="1">_xlfn.LET(_xlpm.rozsah, $J$3:$J$10001,_xlpm.podminka, (_xlpm.rozsah&gt;E606)*(ISNUMBER(_xlpm.rozsah)),_xlpm.indexy, IF(_xlpm.podminka, ROW(_xlpm.rozsah)-MIN(ROW(_xlpm.rozsah))+1),_xlpm.prvni, MIN(_xlpm.indexy),_xlpm.finalni, IF(_xlpm.prvni=1, 2, _xlpm.prvni),INDEX(_xlpm.rozsah, _xlpm.finalni))</f>
        <v>1400</v>
      </c>
      <c r="BI606" cm="1">
        <f t="array" aca="1" ref="BI606" ca="1">INDEX($J$3:$J$10001,MATCH(BH606,$J$3:$J$10004,0)-1)</f>
        <v>1300</v>
      </c>
      <c r="BJ606">
        <f t="shared" ca="1" si="151"/>
        <v>360</v>
      </c>
      <c r="BK606">
        <f t="shared" ca="1" si="151"/>
        <v>350</v>
      </c>
      <c r="BL606">
        <f t="shared" ca="1" si="162"/>
        <v>10</v>
      </c>
      <c r="BM606">
        <f t="shared" ca="1" si="159"/>
        <v>358.58321897230877</v>
      </c>
    </row>
    <row r="607" spans="1:65" x14ac:dyDescent="0.25">
      <c r="A607" s="64">
        <v>604</v>
      </c>
      <c r="B607" s="64">
        <v>72</v>
      </c>
      <c r="C607" s="64">
        <v>31</v>
      </c>
      <c r="D607" s="18">
        <v>604</v>
      </c>
      <c r="E607" s="21">
        <f t="shared" ca="1" si="152"/>
        <v>1805.5020584984422</v>
      </c>
      <c r="F607" s="22">
        <f t="shared" ca="1" si="153"/>
        <v>102.94004151713209</v>
      </c>
      <c r="G607" s="28">
        <v>604</v>
      </c>
      <c r="H607" s="24">
        <f t="shared" ca="1" si="154"/>
        <v>1802.6815839999999</v>
      </c>
      <c r="I607" s="25">
        <f t="shared" ca="1" si="155"/>
        <v>103.0886805232</v>
      </c>
      <c r="J607" s="155"/>
      <c r="K607" s="155"/>
      <c r="L607" s="129">
        <f t="shared" si="160"/>
        <v>0</v>
      </c>
      <c r="AX607">
        <f t="shared" ca="1" si="163"/>
        <v>332.54413072</v>
      </c>
      <c r="AY607">
        <f t="shared" ca="1" si="156"/>
        <v>316.45586928</v>
      </c>
      <c r="AZ607" cm="1">
        <f t="array" aca="1" ref="AZ607" ca="1">_xlfn.LET(_xlpm.rozsah, $J$3:$J$10001,_xlpm.podminka, (_xlpm.rozsah&gt;H607)*(ISNUMBER(_xlpm.rozsah)),_xlpm.indexy, IF(_xlpm.podminka, ROW(_xlpm.rozsah)-MIN(ROW(_xlpm.rozsah))+1),_xlpm.prvni, MIN(_xlpm.indexy),_xlpm.finalni, IF(_xlpm.prvni=1, 2, _xlpm.prvni),INDEX(_xlpm.rozsah, _xlpm.finalni))</f>
        <v>1900</v>
      </c>
      <c r="BA607" cm="1">
        <f t="array" aca="1" ref="BA607" ca="1">INDEX($J$3:$J$10001,MATCH(AZ607,$J$3:$J$10004,0)-1)</f>
        <v>1800</v>
      </c>
      <c r="BB607">
        <f t="shared" ca="1" si="150"/>
        <v>316</v>
      </c>
      <c r="BC607">
        <f t="shared" ca="1" si="150"/>
        <v>333</v>
      </c>
      <c r="BD607">
        <f t="shared" ca="1" si="164"/>
        <v>-17</v>
      </c>
      <c r="BE607">
        <f t="shared" ca="1" si="157"/>
        <v>332.54413072</v>
      </c>
      <c r="BF607">
        <f t="shared" ca="1" si="161"/>
        <v>332.06465005526479</v>
      </c>
      <c r="BG607">
        <f t="shared" ca="1" si="158"/>
        <v>316.93534994473521</v>
      </c>
      <c r="BH607" cm="1">
        <f t="array" aca="1" ref="BH607" ca="1">_xlfn.LET(_xlpm.rozsah, $J$3:$J$10001,_xlpm.podminka, (_xlpm.rozsah&gt;E607)*(ISNUMBER(_xlpm.rozsah)),_xlpm.indexy, IF(_xlpm.podminka, ROW(_xlpm.rozsah)-MIN(ROW(_xlpm.rozsah))+1),_xlpm.prvni, MIN(_xlpm.indexy),_xlpm.finalni, IF(_xlpm.prvni=1, 2, _xlpm.prvni),INDEX(_xlpm.rozsah, _xlpm.finalni))</f>
        <v>1900</v>
      </c>
      <c r="BI607" cm="1">
        <f t="array" aca="1" ref="BI607" ca="1">INDEX($J$3:$J$10001,MATCH(BH607,$J$3:$J$10004,0)-1)</f>
        <v>1800</v>
      </c>
      <c r="BJ607">
        <f t="shared" ca="1" si="151"/>
        <v>316</v>
      </c>
      <c r="BK607">
        <f t="shared" ca="1" si="151"/>
        <v>333</v>
      </c>
      <c r="BL607">
        <f t="shared" ca="1" si="162"/>
        <v>-17</v>
      </c>
      <c r="BM607">
        <f t="shared" ca="1" si="159"/>
        <v>332.06465005526479</v>
      </c>
    </row>
    <row r="608" spans="1:65" x14ac:dyDescent="0.25">
      <c r="A608" s="64">
        <v>605</v>
      </c>
      <c r="B608" s="64">
        <v>72</v>
      </c>
      <c r="C608" s="64">
        <v>27</v>
      </c>
      <c r="D608" s="18">
        <v>605</v>
      </c>
      <c r="E608" s="21">
        <f t="shared" ca="1" si="152"/>
        <v>1805.5020584984422</v>
      </c>
      <c r="F608" s="22">
        <f t="shared" ca="1" si="153"/>
        <v>89.657455514921494</v>
      </c>
      <c r="G608" s="23">
        <v>605</v>
      </c>
      <c r="H608" s="24">
        <f t="shared" ca="1" si="154"/>
        <v>1802.6815839999999</v>
      </c>
      <c r="I608" s="25">
        <f t="shared" ca="1" si="155"/>
        <v>89.786915294400004</v>
      </c>
      <c r="J608" s="155"/>
      <c r="K608" s="155"/>
      <c r="L608" s="129">
        <f t="shared" si="160"/>
        <v>0</v>
      </c>
      <c r="AX608">
        <f t="shared" ca="1" si="163"/>
        <v>332.54413072</v>
      </c>
      <c r="AY608">
        <f t="shared" ca="1" si="156"/>
        <v>316.45586928</v>
      </c>
      <c r="AZ608" cm="1">
        <f t="array" aca="1" ref="AZ608" ca="1">_xlfn.LET(_xlpm.rozsah, $J$3:$J$10001,_xlpm.podminka, (_xlpm.rozsah&gt;H608)*(ISNUMBER(_xlpm.rozsah)),_xlpm.indexy, IF(_xlpm.podminka, ROW(_xlpm.rozsah)-MIN(ROW(_xlpm.rozsah))+1),_xlpm.prvni, MIN(_xlpm.indexy),_xlpm.finalni, IF(_xlpm.prvni=1, 2, _xlpm.prvni),INDEX(_xlpm.rozsah, _xlpm.finalni))</f>
        <v>1900</v>
      </c>
      <c r="BA608" cm="1">
        <f t="array" aca="1" ref="BA608" ca="1">INDEX($J$3:$J$10001,MATCH(AZ608,$J$3:$J$10004,0)-1)</f>
        <v>1800</v>
      </c>
      <c r="BB608">
        <f t="shared" ca="1" si="150"/>
        <v>316</v>
      </c>
      <c r="BC608">
        <f t="shared" ca="1" si="150"/>
        <v>333</v>
      </c>
      <c r="BD608">
        <f t="shared" ca="1" si="164"/>
        <v>-17</v>
      </c>
      <c r="BE608">
        <f t="shared" ca="1" si="157"/>
        <v>332.54413072</v>
      </c>
      <c r="BF608">
        <f t="shared" ca="1" si="161"/>
        <v>332.06465005526479</v>
      </c>
      <c r="BG608">
        <f t="shared" ca="1" si="158"/>
        <v>316.93534994473521</v>
      </c>
      <c r="BH608" cm="1">
        <f t="array" aca="1" ref="BH608" ca="1">_xlfn.LET(_xlpm.rozsah, $J$3:$J$10001,_xlpm.podminka, (_xlpm.rozsah&gt;E608)*(ISNUMBER(_xlpm.rozsah)),_xlpm.indexy, IF(_xlpm.podminka, ROW(_xlpm.rozsah)-MIN(ROW(_xlpm.rozsah))+1),_xlpm.prvni, MIN(_xlpm.indexy),_xlpm.finalni, IF(_xlpm.prvni=1, 2, _xlpm.prvni),INDEX(_xlpm.rozsah, _xlpm.finalni))</f>
        <v>1900</v>
      </c>
      <c r="BI608" cm="1">
        <f t="array" aca="1" ref="BI608" ca="1">INDEX($J$3:$J$10001,MATCH(BH608,$J$3:$J$10004,0)-1)</f>
        <v>1800</v>
      </c>
      <c r="BJ608">
        <f t="shared" ca="1" si="151"/>
        <v>316</v>
      </c>
      <c r="BK608">
        <f t="shared" ca="1" si="151"/>
        <v>333</v>
      </c>
      <c r="BL608">
        <f t="shared" ca="1" si="162"/>
        <v>-17</v>
      </c>
      <c r="BM608">
        <f t="shared" ca="1" si="159"/>
        <v>332.06465005526479</v>
      </c>
    </row>
    <row r="609" spans="1:65" x14ac:dyDescent="0.25">
      <c r="A609" s="64">
        <v>606</v>
      </c>
      <c r="B609" s="64">
        <v>67</v>
      </c>
      <c r="C609" s="64">
        <v>44</v>
      </c>
      <c r="D609" s="18">
        <v>606</v>
      </c>
      <c r="E609" s="21">
        <f t="shared" ca="1" si="152"/>
        <v>1728.7310822138281</v>
      </c>
      <c r="F609" s="22">
        <f t="shared" ca="1" si="153"/>
        <v>151.85091505040566</v>
      </c>
      <c r="G609" s="28">
        <v>606</v>
      </c>
      <c r="H609" s="24">
        <f t="shared" ca="1" si="154"/>
        <v>1726.1064739999999</v>
      </c>
      <c r="I609" s="25">
        <f t="shared" ca="1" si="155"/>
        <v>152.04723574480002</v>
      </c>
      <c r="J609" s="155"/>
      <c r="K609" s="155"/>
      <c r="L609" s="129">
        <f t="shared" si="160"/>
        <v>0</v>
      </c>
      <c r="AX609">
        <f t="shared" ca="1" si="163"/>
        <v>345.56189942000003</v>
      </c>
      <c r="AY609">
        <f t="shared" ca="1" si="156"/>
        <v>337.43810057999997</v>
      </c>
      <c r="AZ609" cm="1">
        <f t="array" aca="1" ref="AZ609" ca="1">_xlfn.LET(_xlpm.rozsah, $J$3:$J$10001,_xlpm.podminka, (_xlpm.rozsah&gt;H609)*(ISNUMBER(_xlpm.rozsah)),_xlpm.indexy, IF(_xlpm.podminka, ROW(_xlpm.rozsah)-MIN(ROW(_xlpm.rozsah))+1),_xlpm.prvni, MIN(_xlpm.indexy),_xlpm.finalni, IF(_xlpm.prvni=1, 2, _xlpm.prvni),INDEX(_xlpm.rozsah, _xlpm.finalni))</f>
        <v>1800</v>
      </c>
      <c r="BA609" cm="1">
        <f t="array" aca="1" ref="BA609" ca="1">INDEX($J$3:$J$10001,MATCH(AZ609,$J$3:$J$10004,0)-1)</f>
        <v>1700</v>
      </c>
      <c r="BB609">
        <f t="shared" ref="BB609:BC672" ca="1" si="165">IF(ISERROR(MATCH(AZ609,$J$1:$J$10000,0)), 0, INDEX($K$1:$K$10000, MATCH(AZ609,$J$1:$J$10000,0)))</f>
        <v>333</v>
      </c>
      <c r="BC609">
        <f t="shared" ca="1" si="165"/>
        <v>350</v>
      </c>
      <c r="BD609">
        <f t="shared" ca="1" si="164"/>
        <v>-17</v>
      </c>
      <c r="BE609">
        <f t="shared" ca="1" si="157"/>
        <v>345.56189942000003</v>
      </c>
      <c r="BF609">
        <f t="shared" ca="1" si="161"/>
        <v>345.11571602364921</v>
      </c>
      <c r="BG609">
        <f t="shared" ca="1" si="158"/>
        <v>337.88428397635079</v>
      </c>
      <c r="BH609" cm="1">
        <f t="array" aca="1" ref="BH609" ca="1">_xlfn.LET(_xlpm.rozsah, $J$3:$J$10001,_xlpm.podminka, (_xlpm.rozsah&gt;E609)*(ISNUMBER(_xlpm.rozsah)),_xlpm.indexy, IF(_xlpm.podminka, ROW(_xlpm.rozsah)-MIN(ROW(_xlpm.rozsah))+1),_xlpm.prvni, MIN(_xlpm.indexy),_xlpm.finalni, IF(_xlpm.prvni=1, 2, _xlpm.prvni),INDEX(_xlpm.rozsah, _xlpm.finalni))</f>
        <v>1800</v>
      </c>
      <c r="BI609" cm="1">
        <f t="array" aca="1" ref="BI609" ca="1">INDEX($J$3:$J$10001,MATCH(BH609,$J$3:$J$10004,0)-1)</f>
        <v>1700</v>
      </c>
      <c r="BJ609">
        <f t="shared" ca="1" si="151"/>
        <v>333</v>
      </c>
      <c r="BK609">
        <f t="shared" ca="1" si="151"/>
        <v>350</v>
      </c>
      <c r="BL609">
        <f t="shared" ca="1" si="162"/>
        <v>-17</v>
      </c>
      <c r="BM609">
        <f t="shared" ca="1" si="159"/>
        <v>345.11571602364921</v>
      </c>
    </row>
    <row r="610" spans="1:65" x14ac:dyDescent="0.25">
      <c r="A610" s="64">
        <v>607</v>
      </c>
      <c r="B610" s="64">
        <v>68</v>
      </c>
      <c r="C610" s="64">
        <v>37</v>
      </c>
      <c r="D610" s="18">
        <v>607</v>
      </c>
      <c r="E610" s="21">
        <f t="shared" ca="1" si="152"/>
        <v>1744.085277470751</v>
      </c>
      <c r="F610" s="22">
        <f t="shared" ca="1" si="153"/>
        <v>126.72703604708977</v>
      </c>
      <c r="G610" s="23">
        <v>607</v>
      </c>
      <c r="H610" s="24">
        <f t="shared" ca="1" si="154"/>
        <v>1741.4214959999999</v>
      </c>
      <c r="I610" s="25">
        <f t="shared" ca="1" si="155"/>
        <v>126.8945879016</v>
      </c>
      <c r="J610" s="155"/>
      <c r="K610" s="155"/>
      <c r="L610" s="129">
        <f t="shared" si="160"/>
        <v>0</v>
      </c>
      <c r="AX610">
        <f t="shared" ca="1" si="163"/>
        <v>342.95834568000004</v>
      </c>
      <c r="AY610">
        <f t="shared" ca="1" si="156"/>
        <v>340.04165431999996</v>
      </c>
      <c r="AZ610" cm="1">
        <f t="array" aca="1" ref="AZ610" ca="1">_xlfn.LET(_xlpm.rozsah, $J$3:$J$10001,_xlpm.podminka, (_xlpm.rozsah&gt;H610)*(ISNUMBER(_xlpm.rozsah)),_xlpm.indexy, IF(_xlpm.podminka, ROW(_xlpm.rozsah)-MIN(ROW(_xlpm.rozsah))+1),_xlpm.prvni, MIN(_xlpm.indexy),_xlpm.finalni, IF(_xlpm.prvni=1, 2, _xlpm.prvni),INDEX(_xlpm.rozsah, _xlpm.finalni))</f>
        <v>1800</v>
      </c>
      <c r="BA610" cm="1">
        <f t="array" aca="1" ref="BA610" ca="1">INDEX($J$3:$J$10001,MATCH(AZ610,$J$3:$J$10004,0)-1)</f>
        <v>1700</v>
      </c>
      <c r="BB610">
        <f t="shared" ca="1" si="165"/>
        <v>333</v>
      </c>
      <c r="BC610">
        <f t="shared" ca="1" si="165"/>
        <v>350</v>
      </c>
      <c r="BD610">
        <f t="shared" ca="1" si="164"/>
        <v>-17</v>
      </c>
      <c r="BE610">
        <f t="shared" ca="1" si="157"/>
        <v>342.95834568000004</v>
      </c>
      <c r="BF610">
        <f t="shared" ca="1" si="161"/>
        <v>342.50550282997233</v>
      </c>
      <c r="BG610">
        <f t="shared" ca="1" si="158"/>
        <v>340.49449717002767</v>
      </c>
      <c r="BH610" cm="1">
        <f t="array" aca="1" ref="BH610" ca="1">_xlfn.LET(_xlpm.rozsah, $J$3:$J$10001,_xlpm.podminka, (_xlpm.rozsah&gt;E610)*(ISNUMBER(_xlpm.rozsah)),_xlpm.indexy, IF(_xlpm.podminka, ROW(_xlpm.rozsah)-MIN(ROW(_xlpm.rozsah))+1),_xlpm.prvni, MIN(_xlpm.indexy),_xlpm.finalni, IF(_xlpm.prvni=1, 2, _xlpm.prvni),INDEX(_xlpm.rozsah, _xlpm.finalni))</f>
        <v>1800</v>
      </c>
      <c r="BI610" cm="1">
        <f t="array" aca="1" ref="BI610" ca="1">INDEX($J$3:$J$10001,MATCH(BH610,$J$3:$J$10004,0)-1)</f>
        <v>1700</v>
      </c>
      <c r="BJ610">
        <f t="shared" ca="1" si="151"/>
        <v>333</v>
      </c>
      <c r="BK610">
        <f t="shared" ca="1" si="151"/>
        <v>350</v>
      </c>
      <c r="BL610">
        <f t="shared" ca="1" si="162"/>
        <v>-17</v>
      </c>
      <c r="BM610">
        <f t="shared" ca="1" si="159"/>
        <v>342.50550282997233</v>
      </c>
    </row>
    <row r="611" spans="1:65" x14ac:dyDescent="0.25">
      <c r="A611" s="64">
        <v>608</v>
      </c>
      <c r="B611" s="64">
        <v>67</v>
      </c>
      <c r="C611" s="64">
        <v>42</v>
      </c>
      <c r="D611" s="18">
        <v>608</v>
      </c>
      <c r="E611" s="21">
        <f t="shared" ca="1" si="152"/>
        <v>1728.7310822138281</v>
      </c>
      <c r="F611" s="22">
        <f t="shared" ca="1" si="153"/>
        <v>144.94860072993268</v>
      </c>
      <c r="G611" s="28">
        <v>608</v>
      </c>
      <c r="H611" s="24">
        <f t="shared" ca="1" si="154"/>
        <v>1726.1064739999999</v>
      </c>
      <c r="I611" s="25">
        <f t="shared" ca="1" si="155"/>
        <v>145.1359977564</v>
      </c>
      <c r="J611" s="155"/>
      <c r="K611" s="155"/>
      <c r="L611" s="129">
        <f t="shared" si="160"/>
        <v>0</v>
      </c>
      <c r="AX611">
        <f t="shared" ca="1" si="163"/>
        <v>345.56189942000003</v>
      </c>
      <c r="AY611">
        <f t="shared" ca="1" si="156"/>
        <v>337.43810057999997</v>
      </c>
      <c r="AZ611" cm="1">
        <f t="array" aca="1" ref="AZ611" ca="1">_xlfn.LET(_xlpm.rozsah, $J$3:$J$10001,_xlpm.podminka, (_xlpm.rozsah&gt;H611)*(ISNUMBER(_xlpm.rozsah)),_xlpm.indexy, IF(_xlpm.podminka, ROW(_xlpm.rozsah)-MIN(ROW(_xlpm.rozsah))+1),_xlpm.prvni, MIN(_xlpm.indexy),_xlpm.finalni, IF(_xlpm.prvni=1, 2, _xlpm.prvni),INDEX(_xlpm.rozsah, _xlpm.finalni))</f>
        <v>1800</v>
      </c>
      <c r="BA611" cm="1">
        <f t="array" aca="1" ref="BA611" ca="1">INDEX($J$3:$J$10001,MATCH(AZ611,$J$3:$J$10004,0)-1)</f>
        <v>1700</v>
      </c>
      <c r="BB611">
        <f t="shared" ca="1" si="165"/>
        <v>333</v>
      </c>
      <c r="BC611">
        <f t="shared" ca="1" si="165"/>
        <v>350</v>
      </c>
      <c r="BD611">
        <f t="shared" ca="1" si="164"/>
        <v>-17</v>
      </c>
      <c r="BE611">
        <f t="shared" ca="1" si="157"/>
        <v>345.56189942000003</v>
      </c>
      <c r="BF611">
        <f t="shared" ca="1" si="161"/>
        <v>345.11571602364921</v>
      </c>
      <c r="BG611">
        <f t="shared" ca="1" si="158"/>
        <v>337.88428397635079</v>
      </c>
      <c r="BH611" cm="1">
        <f t="array" aca="1" ref="BH611" ca="1">_xlfn.LET(_xlpm.rozsah, $J$3:$J$10001,_xlpm.podminka, (_xlpm.rozsah&gt;E611)*(ISNUMBER(_xlpm.rozsah)),_xlpm.indexy, IF(_xlpm.podminka, ROW(_xlpm.rozsah)-MIN(ROW(_xlpm.rozsah))+1),_xlpm.prvni, MIN(_xlpm.indexy),_xlpm.finalni, IF(_xlpm.prvni=1, 2, _xlpm.prvni),INDEX(_xlpm.rozsah, _xlpm.finalni))</f>
        <v>1800</v>
      </c>
      <c r="BI611" cm="1">
        <f t="array" aca="1" ref="BI611" ca="1">INDEX($J$3:$J$10001,MATCH(BH611,$J$3:$J$10004,0)-1)</f>
        <v>1700</v>
      </c>
      <c r="BJ611">
        <f t="shared" ca="1" si="151"/>
        <v>333</v>
      </c>
      <c r="BK611">
        <f t="shared" ca="1" si="151"/>
        <v>350</v>
      </c>
      <c r="BL611">
        <f t="shared" ca="1" si="162"/>
        <v>-17</v>
      </c>
      <c r="BM611">
        <f t="shared" ca="1" si="159"/>
        <v>345.11571602364921</v>
      </c>
    </row>
    <row r="612" spans="1:65" x14ac:dyDescent="0.25">
      <c r="A612" s="64">
        <v>609</v>
      </c>
      <c r="B612" s="64">
        <v>68</v>
      </c>
      <c r="C612" s="64">
        <v>50</v>
      </c>
      <c r="D612" s="18">
        <v>609</v>
      </c>
      <c r="E612" s="21">
        <f t="shared" ca="1" si="152"/>
        <v>1744.085277470751</v>
      </c>
      <c r="F612" s="22">
        <f t="shared" ca="1" si="153"/>
        <v>171.25275141498616</v>
      </c>
      <c r="G612" s="23">
        <v>609</v>
      </c>
      <c r="H612" s="24">
        <f t="shared" ca="1" si="154"/>
        <v>1741.4214959999999</v>
      </c>
      <c r="I612" s="25">
        <f t="shared" ca="1" si="155"/>
        <v>171.47917284000002</v>
      </c>
      <c r="J612" s="155"/>
      <c r="K612" s="155"/>
      <c r="L612" s="129">
        <f t="shared" si="160"/>
        <v>0</v>
      </c>
      <c r="AX612">
        <f t="shared" ca="1" si="163"/>
        <v>342.95834568000004</v>
      </c>
      <c r="AY612">
        <f t="shared" ca="1" si="156"/>
        <v>340.04165431999996</v>
      </c>
      <c r="AZ612" cm="1">
        <f t="array" aca="1" ref="AZ612" ca="1">_xlfn.LET(_xlpm.rozsah, $J$3:$J$10001,_xlpm.podminka, (_xlpm.rozsah&gt;H612)*(ISNUMBER(_xlpm.rozsah)),_xlpm.indexy, IF(_xlpm.podminka, ROW(_xlpm.rozsah)-MIN(ROW(_xlpm.rozsah))+1),_xlpm.prvni, MIN(_xlpm.indexy),_xlpm.finalni, IF(_xlpm.prvni=1, 2, _xlpm.prvni),INDEX(_xlpm.rozsah, _xlpm.finalni))</f>
        <v>1800</v>
      </c>
      <c r="BA612" cm="1">
        <f t="array" aca="1" ref="BA612" ca="1">INDEX($J$3:$J$10001,MATCH(AZ612,$J$3:$J$10004,0)-1)</f>
        <v>1700</v>
      </c>
      <c r="BB612">
        <f t="shared" ca="1" si="165"/>
        <v>333</v>
      </c>
      <c r="BC612">
        <f t="shared" ca="1" si="165"/>
        <v>350</v>
      </c>
      <c r="BD612">
        <f t="shared" ca="1" si="164"/>
        <v>-17</v>
      </c>
      <c r="BE612">
        <f t="shared" ca="1" si="157"/>
        <v>342.95834568000004</v>
      </c>
      <c r="BF612">
        <f t="shared" ca="1" si="161"/>
        <v>342.50550282997233</v>
      </c>
      <c r="BG612">
        <f t="shared" ca="1" si="158"/>
        <v>340.49449717002767</v>
      </c>
      <c r="BH612" cm="1">
        <f t="array" aca="1" ref="BH612" ca="1">_xlfn.LET(_xlpm.rozsah, $J$3:$J$10001,_xlpm.podminka, (_xlpm.rozsah&gt;E612)*(ISNUMBER(_xlpm.rozsah)),_xlpm.indexy, IF(_xlpm.podminka, ROW(_xlpm.rozsah)-MIN(ROW(_xlpm.rozsah))+1),_xlpm.prvni, MIN(_xlpm.indexy),_xlpm.finalni, IF(_xlpm.prvni=1, 2, _xlpm.prvni),INDEX(_xlpm.rozsah, _xlpm.finalni))</f>
        <v>1800</v>
      </c>
      <c r="BI612" cm="1">
        <f t="array" aca="1" ref="BI612" ca="1">INDEX($J$3:$J$10001,MATCH(BH612,$J$3:$J$10004,0)-1)</f>
        <v>1700</v>
      </c>
      <c r="BJ612">
        <f t="shared" ca="1" si="151"/>
        <v>333</v>
      </c>
      <c r="BK612">
        <f t="shared" ca="1" si="151"/>
        <v>350</v>
      </c>
      <c r="BL612">
        <f t="shared" ca="1" si="162"/>
        <v>-17</v>
      </c>
      <c r="BM612">
        <f t="shared" ca="1" si="159"/>
        <v>342.50550282997233</v>
      </c>
    </row>
    <row r="613" spans="1:65" x14ac:dyDescent="0.25">
      <c r="A613" s="64">
        <v>610</v>
      </c>
      <c r="B613" s="64">
        <v>77</v>
      </c>
      <c r="C613" s="64">
        <v>43</v>
      </c>
      <c r="D613" s="18">
        <v>610</v>
      </c>
      <c r="E613" s="21">
        <f t="shared" ca="1" si="152"/>
        <v>1882.2730347830561</v>
      </c>
      <c r="F613" s="22">
        <f t="shared" ca="1" si="153"/>
        <v>137.1758411573586</v>
      </c>
      <c r="G613" s="28">
        <v>610</v>
      </c>
      <c r="H613" s="24">
        <f t="shared" ca="1" si="154"/>
        <v>1879.2566939999999</v>
      </c>
      <c r="I613" s="25">
        <f t="shared" ca="1" si="155"/>
        <v>137.39633566860002</v>
      </c>
      <c r="J613" s="155"/>
      <c r="K613" s="155"/>
      <c r="L613" s="129">
        <f t="shared" si="160"/>
        <v>0</v>
      </c>
      <c r="AX613">
        <f t="shared" ca="1" si="163"/>
        <v>319.52636202000002</v>
      </c>
      <c r="AY613">
        <f t="shared" ca="1" si="156"/>
        <v>329.47363797999998</v>
      </c>
      <c r="AZ613" cm="1">
        <f t="array" aca="1" ref="AZ613" ca="1">_xlfn.LET(_xlpm.rozsah, $J$3:$J$10001,_xlpm.podminka, (_xlpm.rozsah&gt;H613)*(ISNUMBER(_xlpm.rozsah)),_xlpm.indexy, IF(_xlpm.podminka, ROW(_xlpm.rozsah)-MIN(ROW(_xlpm.rozsah))+1),_xlpm.prvni, MIN(_xlpm.indexy),_xlpm.finalni, IF(_xlpm.prvni=1, 2, _xlpm.prvni),INDEX(_xlpm.rozsah, _xlpm.finalni))</f>
        <v>1900</v>
      </c>
      <c r="BA613" cm="1">
        <f t="array" aca="1" ref="BA613" ca="1">INDEX($J$3:$J$10001,MATCH(AZ613,$J$3:$J$10004,0)-1)</f>
        <v>1800</v>
      </c>
      <c r="BB613">
        <f t="shared" ca="1" si="165"/>
        <v>316</v>
      </c>
      <c r="BC613">
        <f t="shared" ca="1" si="165"/>
        <v>333</v>
      </c>
      <c r="BD613">
        <f t="shared" ca="1" si="164"/>
        <v>-17</v>
      </c>
      <c r="BE613">
        <f t="shared" ca="1" si="157"/>
        <v>319.52636202000002</v>
      </c>
      <c r="BF613">
        <f t="shared" ca="1" si="161"/>
        <v>319.01358408688048</v>
      </c>
      <c r="BG613">
        <f t="shared" ca="1" si="158"/>
        <v>329.98641591311952</v>
      </c>
      <c r="BH613" cm="1">
        <f t="array" aca="1" ref="BH613" ca="1">_xlfn.LET(_xlpm.rozsah, $J$3:$J$10001,_xlpm.podminka, (_xlpm.rozsah&gt;E613)*(ISNUMBER(_xlpm.rozsah)),_xlpm.indexy, IF(_xlpm.podminka, ROW(_xlpm.rozsah)-MIN(ROW(_xlpm.rozsah))+1),_xlpm.prvni, MIN(_xlpm.indexy),_xlpm.finalni, IF(_xlpm.prvni=1, 2, _xlpm.prvni),INDEX(_xlpm.rozsah, _xlpm.finalni))</f>
        <v>1900</v>
      </c>
      <c r="BI613" cm="1">
        <f t="array" aca="1" ref="BI613" ca="1">INDEX($J$3:$J$10001,MATCH(BH613,$J$3:$J$10004,0)-1)</f>
        <v>1800</v>
      </c>
      <c r="BJ613">
        <f t="shared" ca="1" si="151"/>
        <v>316</v>
      </c>
      <c r="BK613">
        <f t="shared" ca="1" si="151"/>
        <v>333</v>
      </c>
      <c r="BL613">
        <f t="shared" ca="1" si="162"/>
        <v>-17</v>
      </c>
      <c r="BM613">
        <f t="shared" ca="1" si="159"/>
        <v>319.01358408688048</v>
      </c>
    </row>
    <row r="614" spans="1:65" x14ac:dyDescent="0.25">
      <c r="A614" s="64">
        <v>611</v>
      </c>
      <c r="B614" s="64">
        <v>58</v>
      </c>
      <c r="C614" s="64">
        <v>4</v>
      </c>
      <c r="D614" s="18">
        <v>611</v>
      </c>
      <c r="E614" s="21">
        <f t="shared" ca="1" si="152"/>
        <v>1590.5433249015227</v>
      </c>
      <c r="F614" s="22">
        <f t="shared" ca="1" si="153"/>
        <v>14.327565340078781</v>
      </c>
      <c r="G614" s="23">
        <v>611</v>
      </c>
      <c r="H614" s="24">
        <f t="shared" ca="1" si="154"/>
        <v>1588.2712759999999</v>
      </c>
      <c r="I614" s="25">
        <f t="shared" ca="1" si="155"/>
        <v>14.3293829792</v>
      </c>
      <c r="J614" s="155"/>
      <c r="K614" s="155"/>
      <c r="L614" s="129">
        <f t="shared" si="160"/>
        <v>0</v>
      </c>
      <c r="AX614">
        <f t="shared" ca="1" si="163"/>
        <v>358.23457447999999</v>
      </c>
      <c r="AY614">
        <f t="shared" ca="1" si="156"/>
        <v>359.76542552000001</v>
      </c>
      <c r="AZ614" cm="1">
        <f t="array" aca="1" ref="AZ614" ca="1">_xlfn.LET(_xlpm.rozsah, $J$3:$J$10001,_xlpm.podminka, (_xlpm.rozsah&gt;H614)*(ISNUMBER(_xlpm.rozsah)),_xlpm.indexy, IF(_xlpm.podminka, ROW(_xlpm.rozsah)-MIN(ROW(_xlpm.rozsah))+1),_xlpm.prvni, MIN(_xlpm.indexy),_xlpm.finalni, IF(_xlpm.prvni=1, 2, _xlpm.prvni),INDEX(_xlpm.rozsah, _xlpm.finalni))</f>
        <v>1600</v>
      </c>
      <c r="BA614" cm="1">
        <f t="array" aca="1" ref="BA614" ca="1">INDEX($J$3:$J$10001,MATCH(AZ614,$J$3:$J$10004,0)-1)</f>
        <v>1500</v>
      </c>
      <c r="BB614">
        <f t="shared" ca="1" si="165"/>
        <v>358</v>
      </c>
      <c r="BC614">
        <f t="shared" ca="1" si="165"/>
        <v>360</v>
      </c>
      <c r="BD614">
        <f t="shared" ca="1" si="164"/>
        <v>-2</v>
      </c>
      <c r="BE614">
        <f t="shared" ca="1" si="157"/>
        <v>358.23457447999999</v>
      </c>
      <c r="BF614">
        <f t="shared" ca="1" si="161"/>
        <v>358.18913350196954</v>
      </c>
      <c r="BG614">
        <f t="shared" ca="1" si="158"/>
        <v>359.81086649803046</v>
      </c>
      <c r="BH614" cm="1">
        <f t="array" aca="1" ref="BH614" ca="1">_xlfn.LET(_xlpm.rozsah, $J$3:$J$10001,_xlpm.podminka, (_xlpm.rozsah&gt;E614)*(ISNUMBER(_xlpm.rozsah)),_xlpm.indexy, IF(_xlpm.podminka, ROW(_xlpm.rozsah)-MIN(ROW(_xlpm.rozsah))+1),_xlpm.prvni, MIN(_xlpm.indexy),_xlpm.finalni, IF(_xlpm.prvni=1, 2, _xlpm.prvni),INDEX(_xlpm.rozsah, _xlpm.finalni))</f>
        <v>1600</v>
      </c>
      <c r="BI614" cm="1">
        <f t="array" aca="1" ref="BI614" ca="1">INDEX($J$3:$J$10001,MATCH(BH614,$J$3:$J$10004,0)-1)</f>
        <v>1500</v>
      </c>
      <c r="BJ614">
        <f t="shared" ca="1" si="151"/>
        <v>358</v>
      </c>
      <c r="BK614">
        <f t="shared" ca="1" si="151"/>
        <v>360</v>
      </c>
      <c r="BL614">
        <f t="shared" ca="1" si="162"/>
        <v>-2</v>
      </c>
      <c r="BM614">
        <f t="shared" ca="1" si="159"/>
        <v>358.18913350196954</v>
      </c>
    </row>
    <row r="615" spans="1:65" x14ac:dyDescent="0.25">
      <c r="A615" s="64">
        <v>612</v>
      </c>
      <c r="B615" s="64">
        <v>22</v>
      </c>
      <c r="C615" s="64">
        <v>37</v>
      </c>
      <c r="D615" s="18">
        <v>612</v>
      </c>
      <c r="E615" s="21">
        <f t="shared" ca="1" si="152"/>
        <v>1037.7922956523018</v>
      </c>
      <c r="F615" s="22">
        <f t="shared" ca="1" si="153"/>
        <v>108.69831493913517</v>
      </c>
      <c r="G615" s="28">
        <v>612</v>
      </c>
      <c r="H615" s="24">
        <f t="shared" ca="1" si="154"/>
        <v>1036.930484</v>
      </c>
      <c r="I615" s="25">
        <f t="shared" ca="1" si="155"/>
        <v>108.666427908</v>
      </c>
      <c r="J615" s="155"/>
      <c r="K615" s="155"/>
      <c r="L615" s="129">
        <f t="shared" si="160"/>
        <v>0</v>
      </c>
      <c r="AX615">
        <f t="shared" ca="1" si="163"/>
        <v>293.69304840000001</v>
      </c>
      <c r="AY615">
        <f t="shared" ca="1" si="156"/>
        <v>293.69304840000001</v>
      </c>
      <c r="AZ615" cm="1">
        <f t="array" aca="1" ref="AZ615" ca="1">_xlfn.LET(_xlpm.rozsah, $J$3:$J$10001,_xlpm.podminka, (_xlpm.rozsah&gt;H615)*(ISNUMBER(_xlpm.rozsah)),_xlpm.indexy, IF(_xlpm.podminka, ROW(_xlpm.rozsah)-MIN(ROW(_xlpm.rozsah))+1),_xlpm.prvni, MIN(_xlpm.indexy),_xlpm.finalni, IF(_xlpm.prvni=1, 2, _xlpm.prvni),INDEX(_xlpm.rozsah, _xlpm.finalni))</f>
        <v>1100</v>
      </c>
      <c r="BA615" cm="1">
        <f t="array" aca="1" ref="BA615" ca="1">INDEX($J$3:$J$10001,MATCH(AZ615,$J$3:$J$10004,0)-1)</f>
        <v>1000</v>
      </c>
      <c r="BB615">
        <f t="shared" ca="1" si="165"/>
        <v>300</v>
      </c>
      <c r="BC615">
        <f t="shared" ca="1" si="165"/>
        <v>290</v>
      </c>
      <c r="BD615">
        <f t="shared" ca="1" si="164"/>
        <v>10</v>
      </c>
      <c r="BE615">
        <f t="shared" ca="1" si="157"/>
        <v>296.30695159999999</v>
      </c>
      <c r="BF615">
        <f t="shared" ca="1" si="161"/>
        <v>293.7792295652302</v>
      </c>
      <c r="BG615">
        <f t="shared" ca="1" si="158"/>
        <v>293.7792295652302</v>
      </c>
      <c r="BH615" cm="1">
        <f t="array" aca="1" ref="BH615" ca="1">_xlfn.LET(_xlpm.rozsah, $J$3:$J$10001,_xlpm.podminka, (_xlpm.rozsah&gt;E615)*(ISNUMBER(_xlpm.rozsah)),_xlpm.indexy, IF(_xlpm.podminka, ROW(_xlpm.rozsah)-MIN(ROW(_xlpm.rozsah))+1),_xlpm.prvni, MIN(_xlpm.indexy),_xlpm.finalni, IF(_xlpm.prvni=1, 2, _xlpm.prvni),INDEX(_xlpm.rozsah, _xlpm.finalni))</f>
        <v>1100</v>
      </c>
      <c r="BI615" cm="1">
        <f t="array" aca="1" ref="BI615" ca="1">INDEX($J$3:$J$10001,MATCH(BH615,$J$3:$J$10004,0)-1)</f>
        <v>1000</v>
      </c>
      <c r="BJ615">
        <f t="shared" ca="1" si="151"/>
        <v>300</v>
      </c>
      <c r="BK615">
        <f t="shared" ca="1" si="151"/>
        <v>290</v>
      </c>
      <c r="BL615">
        <f t="shared" ca="1" si="162"/>
        <v>10</v>
      </c>
      <c r="BM615">
        <f t="shared" ca="1" si="159"/>
        <v>296.2207704347698</v>
      </c>
    </row>
    <row r="616" spans="1:65" x14ac:dyDescent="0.25">
      <c r="A616" s="64">
        <v>613</v>
      </c>
      <c r="B616" s="64">
        <v>57</v>
      </c>
      <c r="C616" s="64">
        <v>69</v>
      </c>
      <c r="D616" s="18">
        <v>613</v>
      </c>
      <c r="E616" s="21">
        <f t="shared" ca="1" si="152"/>
        <v>1575.1891296446001</v>
      </c>
      <c r="F616" s="22">
        <f t="shared" ca="1" si="153"/>
        <v>247.36239001090453</v>
      </c>
      <c r="G616" s="23">
        <v>613</v>
      </c>
      <c r="H616" s="24">
        <f t="shared" ca="1" si="154"/>
        <v>1572.9562539999997</v>
      </c>
      <c r="I616" s="25">
        <f t="shared" ca="1" si="155"/>
        <v>247.39320369480004</v>
      </c>
      <c r="J616" s="155"/>
      <c r="K616" s="155"/>
      <c r="L616" s="129">
        <f t="shared" si="160"/>
        <v>0</v>
      </c>
      <c r="AX616">
        <f t="shared" ca="1" si="163"/>
        <v>358.54087492000002</v>
      </c>
      <c r="AY616">
        <f t="shared" ca="1" si="156"/>
        <v>359.45912507999998</v>
      </c>
      <c r="AZ616" cm="1">
        <f t="array" aca="1" ref="AZ616" ca="1">_xlfn.LET(_xlpm.rozsah, $J$3:$J$10001,_xlpm.podminka, (_xlpm.rozsah&gt;H616)*(ISNUMBER(_xlpm.rozsah)),_xlpm.indexy, IF(_xlpm.podminka, ROW(_xlpm.rozsah)-MIN(ROW(_xlpm.rozsah))+1),_xlpm.prvni, MIN(_xlpm.indexy),_xlpm.finalni, IF(_xlpm.prvni=1, 2, _xlpm.prvni),INDEX(_xlpm.rozsah, _xlpm.finalni))</f>
        <v>1600</v>
      </c>
      <c r="BA616" cm="1">
        <f t="array" aca="1" ref="BA616" ca="1">INDEX($J$3:$J$10001,MATCH(AZ616,$J$3:$J$10004,0)-1)</f>
        <v>1500</v>
      </c>
      <c r="BB616">
        <f t="shared" ca="1" si="165"/>
        <v>358</v>
      </c>
      <c r="BC616">
        <f t="shared" ca="1" si="165"/>
        <v>360</v>
      </c>
      <c r="BD616">
        <f t="shared" ca="1" si="164"/>
        <v>-2</v>
      </c>
      <c r="BE616">
        <f t="shared" ca="1" si="157"/>
        <v>358.54087492000002</v>
      </c>
      <c r="BF616">
        <f t="shared" ca="1" si="161"/>
        <v>358.49621740710802</v>
      </c>
      <c r="BG616">
        <f t="shared" ca="1" si="158"/>
        <v>359.50378259289198</v>
      </c>
      <c r="BH616" cm="1">
        <f t="array" aca="1" ref="BH616" ca="1">_xlfn.LET(_xlpm.rozsah, $J$3:$J$10001,_xlpm.podminka, (_xlpm.rozsah&gt;E616)*(ISNUMBER(_xlpm.rozsah)),_xlpm.indexy, IF(_xlpm.podminka, ROW(_xlpm.rozsah)-MIN(ROW(_xlpm.rozsah))+1),_xlpm.prvni, MIN(_xlpm.indexy),_xlpm.finalni, IF(_xlpm.prvni=1, 2, _xlpm.prvni),INDEX(_xlpm.rozsah, _xlpm.finalni))</f>
        <v>1600</v>
      </c>
      <c r="BI616" cm="1">
        <f t="array" aca="1" ref="BI616" ca="1">INDEX($J$3:$J$10001,MATCH(BH616,$J$3:$J$10004,0)-1)</f>
        <v>1500</v>
      </c>
      <c r="BJ616">
        <f t="shared" ca="1" si="151"/>
        <v>358</v>
      </c>
      <c r="BK616">
        <f t="shared" ca="1" si="151"/>
        <v>360</v>
      </c>
      <c r="BL616">
        <f t="shared" ca="1" si="162"/>
        <v>-2</v>
      </c>
      <c r="BM616">
        <f t="shared" ca="1" si="159"/>
        <v>358.49621740710802</v>
      </c>
    </row>
    <row r="617" spans="1:65" x14ac:dyDescent="0.25">
      <c r="A617" s="64">
        <v>614</v>
      </c>
      <c r="B617" s="64">
        <v>68</v>
      </c>
      <c r="C617" s="64">
        <v>38</v>
      </c>
      <c r="D617" s="18">
        <v>614</v>
      </c>
      <c r="E617" s="21">
        <f t="shared" ca="1" si="152"/>
        <v>1744.085277470751</v>
      </c>
      <c r="F617" s="22">
        <f t="shared" ca="1" si="153"/>
        <v>130.15209107538948</v>
      </c>
      <c r="G617" s="28">
        <v>614</v>
      </c>
      <c r="H617" s="24">
        <f t="shared" ca="1" si="154"/>
        <v>1741.4214959999999</v>
      </c>
      <c r="I617" s="25">
        <f t="shared" ca="1" si="155"/>
        <v>130.32417135840001</v>
      </c>
      <c r="J617" s="155"/>
      <c r="K617" s="155"/>
      <c r="L617" s="129">
        <f t="shared" si="160"/>
        <v>0</v>
      </c>
      <c r="AX617">
        <f t="shared" ca="1" si="163"/>
        <v>342.95834568000004</v>
      </c>
      <c r="AY617">
        <f t="shared" ca="1" si="156"/>
        <v>340.04165431999996</v>
      </c>
      <c r="AZ617" cm="1">
        <f t="array" aca="1" ref="AZ617" ca="1">_xlfn.LET(_xlpm.rozsah, $J$3:$J$10001,_xlpm.podminka, (_xlpm.rozsah&gt;H617)*(ISNUMBER(_xlpm.rozsah)),_xlpm.indexy, IF(_xlpm.podminka, ROW(_xlpm.rozsah)-MIN(ROW(_xlpm.rozsah))+1),_xlpm.prvni, MIN(_xlpm.indexy),_xlpm.finalni, IF(_xlpm.prvni=1, 2, _xlpm.prvni),INDEX(_xlpm.rozsah, _xlpm.finalni))</f>
        <v>1800</v>
      </c>
      <c r="BA617" cm="1">
        <f t="array" aca="1" ref="BA617" ca="1">INDEX($J$3:$J$10001,MATCH(AZ617,$J$3:$J$10004,0)-1)</f>
        <v>1700</v>
      </c>
      <c r="BB617">
        <f t="shared" ca="1" si="165"/>
        <v>333</v>
      </c>
      <c r="BC617">
        <f t="shared" ca="1" si="165"/>
        <v>350</v>
      </c>
      <c r="BD617">
        <f t="shared" ca="1" si="164"/>
        <v>-17</v>
      </c>
      <c r="BE617">
        <f t="shared" ca="1" si="157"/>
        <v>342.95834568000004</v>
      </c>
      <c r="BF617">
        <f t="shared" ca="1" si="161"/>
        <v>342.50550282997233</v>
      </c>
      <c r="BG617">
        <f t="shared" ca="1" si="158"/>
        <v>340.49449717002767</v>
      </c>
      <c r="BH617" cm="1">
        <f t="array" aca="1" ref="BH617" ca="1">_xlfn.LET(_xlpm.rozsah, $J$3:$J$10001,_xlpm.podminka, (_xlpm.rozsah&gt;E617)*(ISNUMBER(_xlpm.rozsah)),_xlpm.indexy, IF(_xlpm.podminka, ROW(_xlpm.rozsah)-MIN(ROW(_xlpm.rozsah))+1),_xlpm.prvni, MIN(_xlpm.indexy),_xlpm.finalni, IF(_xlpm.prvni=1, 2, _xlpm.prvni),INDEX(_xlpm.rozsah, _xlpm.finalni))</f>
        <v>1800</v>
      </c>
      <c r="BI617" cm="1">
        <f t="array" aca="1" ref="BI617" ca="1">INDEX($J$3:$J$10001,MATCH(BH617,$J$3:$J$10004,0)-1)</f>
        <v>1700</v>
      </c>
      <c r="BJ617">
        <f t="shared" ca="1" si="151"/>
        <v>333</v>
      </c>
      <c r="BK617">
        <f t="shared" ca="1" si="151"/>
        <v>350</v>
      </c>
      <c r="BL617">
        <f t="shared" ca="1" si="162"/>
        <v>-17</v>
      </c>
      <c r="BM617">
        <f t="shared" ca="1" si="159"/>
        <v>342.50550282997233</v>
      </c>
    </row>
    <row r="618" spans="1:65" x14ac:dyDescent="0.25">
      <c r="A618" s="64">
        <v>615</v>
      </c>
      <c r="B618" s="64">
        <v>73</v>
      </c>
      <c r="C618" s="64">
        <v>2</v>
      </c>
      <c r="D618" s="18">
        <v>615</v>
      </c>
      <c r="E618" s="21">
        <f t="shared" ca="1" si="152"/>
        <v>1820.8562537553648</v>
      </c>
      <c r="F618" s="22">
        <f t="shared" ca="1" si="153"/>
        <v>6.5890887372317595</v>
      </c>
      <c r="G618" s="23">
        <v>615</v>
      </c>
      <c r="H618" s="24">
        <f t="shared" ca="1" si="154"/>
        <v>1817.9966059999999</v>
      </c>
      <c r="I618" s="25">
        <f t="shared" ca="1" si="155"/>
        <v>6.5988115395999998</v>
      </c>
      <c r="J618" s="155"/>
      <c r="K618" s="155"/>
      <c r="L618" s="129">
        <f t="shared" si="160"/>
        <v>0</v>
      </c>
      <c r="AX618">
        <f t="shared" ca="1" si="163"/>
        <v>329.94057698</v>
      </c>
      <c r="AY618">
        <f t="shared" ca="1" si="156"/>
        <v>319.05942302</v>
      </c>
      <c r="AZ618" cm="1">
        <f t="array" aca="1" ref="AZ618" ca="1">_xlfn.LET(_xlpm.rozsah, $J$3:$J$10001,_xlpm.podminka, (_xlpm.rozsah&gt;H618)*(ISNUMBER(_xlpm.rozsah)),_xlpm.indexy, IF(_xlpm.podminka, ROW(_xlpm.rozsah)-MIN(ROW(_xlpm.rozsah))+1),_xlpm.prvni, MIN(_xlpm.indexy),_xlpm.finalni, IF(_xlpm.prvni=1, 2, _xlpm.prvni),INDEX(_xlpm.rozsah, _xlpm.finalni))</f>
        <v>1900</v>
      </c>
      <c r="BA618" cm="1">
        <f t="array" aca="1" ref="BA618" ca="1">INDEX($J$3:$J$10001,MATCH(AZ618,$J$3:$J$10004,0)-1)</f>
        <v>1800</v>
      </c>
      <c r="BB618">
        <f t="shared" ca="1" si="165"/>
        <v>316</v>
      </c>
      <c r="BC618">
        <f t="shared" ca="1" si="165"/>
        <v>333</v>
      </c>
      <c r="BD618">
        <f t="shared" ca="1" si="164"/>
        <v>-17</v>
      </c>
      <c r="BE618">
        <f t="shared" ca="1" si="157"/>
        <v>329.94057698</v>
      </c>
      <c r="BF618">
        <f t="shared" ca="1" si="161"/>
        <v>329.45443686158796</v>
      </c>
      <c r="BG618">
        <f t="shared" ca="1" si="158"/>
        <v>319.54556313841204</v>
      </c>
      <c r="BH618" cm="1">
        <f t="array" aca="1" ref="BH618" ca="1">_xlfn.LET(_xlpm.rozsah, $J$3:$J$10001,_xlpm.podminka, (_xlpm.rozsah&gt;E618)*(ISNUMBER(_xlpm.rozsah)),_xlpm.indexy, IF(_xlpm.podminka, ROW(_xlpm.rozsah)-MIN(ROW(_xlpm.rozsah))+1),_xlpm.prvni, MIN(_xlpm.indexy),_xlpm.finalni, IF(_xlpm.prvni=1, 2, _xlpm.prvni),INDEX(_xlpm.rozsah, _xlpm.finalni))</f>
        <v>1900</v>
      </c>
      <c r="BI618" cm="1">
        <f t="array" aca="1" ref="BI618" ca="1">INDEX($J$3:$J$10001,MATCH(BH618,$J$3:$J$10004,0)-1)</f>
        <v>1800</v>
      </c>
      <c r="BJ618">
        <f t="shared" ca="1" si="151"/>
        <v>316</v>
      </c>
      <c r="BK618">
        <f t="shared" ca="1" si="151"/>
        <v>333</v>
      </c>
      <c r="BL618">
        <f t="shared" ca="1" si="162"/>
        <v>-17</v>
      </c>
      <c r="BM618">
        <f t="shared" ca="1" si="159"/>
        <v>329.45443686158796</v>
      </c>
    </row>
    <row r="619" spans="1:65" x14ac:dyDescent="0.25">
      <c r="A619" s="64">
        <v>616</v>
      </c>
      <c r="B619" s="64">
        <v>40</v>
      </c>
      <c r="C619" s="64">
        <v>14</v>
      </c>
      <c r="D619" s="18">
        <v>616</v>
      </c>
      <c r="E619" s="21">
        <f t="shared" ca="1" si="152"/>
        <v>1314.1678102769124</v>
      </c>
      <c r="F619" s="22">
        <f t="shared" ca="1" si="153"/>
        <v>49.198349343876771</v>
      </c>
      <c r="G619" s="28">
        <v>616</v>
      </c>
      <c r="H619" s="24">
        <f t="shared" ca="1" si="154"/>
        <v>1312.60088</v>
      </c>
      <c r="I619" s="25">
        <f t="shared" ca="1" si="155"/>
        <v>49.176412319999997</v>
      </c>
      <c r="J619" s="155"/>
      <c r="K619" s="155"/>
      <c r="L619" s="129">
        <f t="shared" si="160"/>
        <v>0</v>
      </c>
      <c r="AX619">
        <f t="shared" ca="1" si="163"/>
        <v>351.260088</v>
      </c>
      <c r="AY619">
        <f t="shared" ca="1" si="156"/>
        <v>351.260088</v>
      </c>
      <c r="AZ619" cm="1">
        <f t="array" aca="1" ref="AZ619" ca="1">_xlfn.LET(_xlpm.rozsah, $J$3:$J$10001,_xlpm.podminka, (_xlpm.rozsah&gt;H619)*(ISNUMBER(_xlpm.rozsah)),_xlpm.indexy, IF(_xlpm.podminka, ROW(_xlpm.rozsah)-MIN(ROW(_xlpm.rozsah))+1),_xlpm.prvni, MIN(_xlpm.indexy),_xlpm.finalni, IF(_xlpm.prvni=1, 2, _xlpm.prvni),INDEX(_xlpm.rozsah, _xlpm.finalni))</f>
        <v>1400</v>
      </c>
      <c r="BA619" cm="1">
        <f t="array" aca="1" ref="BA619" ca="1">INDEX($J$3:$J$10001,MATCH(AZ619,$J$3:$J$10004,0)-1)</f>
        <v>1300</v>
      </c>
      <c r="BB619">
        <f t="shared" ca="1" si="165"/>
        <v>360</v>
      </c>
      <c r="BC619">
        <f t="shared" ca="1" si="165"/>
        <v>350</v>
      </c>
      <c r="BD619">
        <f t="shared" ca="1" si="164"/>
        <v>10</v>
      </c>
      <c r="BE619">
        <f t="shared" ca="1" si="157"/>
        <v>358.739912</v>
      </c>
      <c r="BF619">
        <f t="shared" ca="1" si="161"/>
        <v>351.41678102769123</v>
      </c>
      <c r="BG619">
        <f t="shared" ca="1" si="158"/>
        <v>351.41678102769123</v>
      </c>
      <c r="BH619" cm="1">
        <f t="array" aca="1" ref="BH619" ca="1">_xlfn.LET(_xlpm.rozsah, $J$3:$J$10001,_xlpm.podminka, (_xlpm.rozsah&gt;E619)*(ISNUMBER(_xlpm.rozsah)),_xlpm.indexy, IF(_xlpm.podminka, ROW(_xlpm.rozsah)-MIN(ROW(_xlpm.rozsah))+1),_xlpm.prvni, MIN(_xlpm.indexy),_xlpm.finalni, IF(_xlpm.prvni=1, 2, _xlpm.prvni),INDEX(_xlpm.rozsah, _xlpm.finalni))</f>
        <v>1400</v>
      </c>
      <c r="BI619" cm="1">
        <f t="array" aca="1" ref="BI619" ca="1">INDEX($J$3:$J$10001,MATCH(BH619,$J$3:$J$10004,0)-1)</f>
        <v>1300</v>
      </c>
      <c r="BJ619">
        <f t="shared" ca="1" si="151"/>
        <v>360</v>
      </c>
      <c r="BK619">
        <f t="shared" ca="1" si="151"/>
        <v>350</v>
      </c>
      <c r="BL619">
        <f t="shared" ca="1" si="162"/>
        <v>10</v>
      </c>
      <c r="BM619">
        <f t="shared" ca="1" si="159"/>
        <v>358.58321897230877</v>
      </c>
    </row>
    <row r="620" spans="1:65" x14ac:dyDescent="0.25">
      <c r="A620" s="64">
        <v>617</v>
      </c>
      <c r="B620" s="64">
        <v>42</v>
      </c>
      <c r="C620" s="64">
        <v>38</v>
      </c>
      <c r="D620" s="18">
        <v>617</v>
      </c>
      <c r="E620" s="21">
        <f t="shared" ca="1" si="152"/>
        <v>1344.876200790758</v>
      </c>
      <c r="F620" s="22">
        <f t="shared" ca="1" si="153"/>
        <v>134.70529563004879</v>
      </c>
      <c r="G620" s="23">
        <v>617</v>
      </c>
      <c r="H620" s="24">
        <f t="shared" ca="1" si="154"/>
        <v>1343.230924</v>
      </c>
      <c r="I620" s="25">
        <f t="shared" ca="1" si="155"/>
        <v>134.64277511200001</v>
      </c>
      <c r="J620" s="155"/>
      <c r="K620" s="155"/>
      <c r="L620" s="129">
        <f t="shared" si="160"/>
        <v>0</v>
      </c>
      <c r="AX620">
        <f t="shared" ca="1" si="163"/>
        <v>354.32309240000001</v>
      </c>
      <c r="AY620">
        <f t="shared" ca="1" si="156"/>
        <v>354.32309240000001</v>
      </c>
      <c r="AZ620" cm="1">
        <f t="array" aca="1" ref="AZ620" ca="1">_xlfn.LET(_xlpm.rozsah, $J$3:$J$10001,_xlpm.podminka, (_xlpm.rozsah&gt;H620)*(ISNUMBER(_xlpm.rozsah)),_xlpm.indexy, IF(_xlpm.podminka, ROW(_xlpm.rozsah)-MIN(ROW(_xlpm.rozsah))+1),_xlpm.prvni, MIN(_xlpm.indexy),_xlpm.finalni, IF(_xlpm.prvni=1, 2, _xlpm.prvni),INDEX(_xlpm.rozsah, _xlpm.finalni))</f>
        <v>1400</v>
      </c>
      <c r="BA620" cm="1">
        <f t="array" aca="1" ref="BA620" ca="1">INDEX($J$3:$J$10001,MATCH(AZ620,$J$3:$J$10004,0)-1)</f>
        <v>1300</v>
      </c>
      <c r="BB620">
        <f t="shared" ca="1" si="165"/>
        <v>360</v>
      </c>
      <c r="BC620">
        <f t="shared" ca="1" si="165"/>
        <v>350</v>
      </c>
      <c r="BD620">
        <f t="shared" ca="1" si="164"/>
        <v>10</v>
      </c>
      <c r="BE620">
        <f t="shared" ca="1" si="157"/>
        <v>355.67690759999999</v>
      </c>
      <c r="BF620">
        <f t="shared" ca="1" si="161"/>
        <v>354.48762007907578</v>
      </c>
      <c r="BG620">
        <f t="shared" ca="1" si="158"/>
        <v>354.48762007907578</v>
      </c>
      <c r="BH620" cm="1">
        <f t="array" aca="1" ref="BH620" ca="1">_xlfn.LET(_xlpm.rozsah, $J$3:$J$10001,_xlpm.podminka, (_xlpm.rozsah&gt;E620)*(ISNUMBER(_xlpm.rozsah)),_xlpm.indexy, IF(_xlpm.podminka, ROW(_xlpm.rozsah)-MIN(ROW(_xlpm.rozsah))+1),_xlpm.prvni, MIN(_xlpm.indexy),_xlpm.finalni, IF(_xlpm.prvni=1, 2, _xlpm.prvni),INDEX(_xlpm.rozsah, _xlpm.finalni))</f>
        <v>1400</v>
      </c>
      <c r="BI620" cm="1">
        <f t="array" aca="1" ref="BI620" ca="1">INDEX($J$3:$J$10001,MATCH(BH620,$J$3:$J$10004,0)-1)</f>
        <v>1300</v>
      </c>
      <c r="BJ620">
        <f t="shared" ca="1" si="151"/>
        <v>360</v>
      </c>
      <c r="BK620">
        <f t="shared" ca="1" si="151"/>
        <v>350</v>
      </c>
      <c r="BL620">
        <f t="shared" ca="1" si="162"/>
        <v>10</v>
      </c>
      <c r="BM620">
        <f t="shared" ca="1" si="159"/>
        <v>355.51237992092422</v>
      </c>
    </row>
    <row r="621" spans="1:65" x14ac:dyDescent="0.25">
      <c r="A621" s="64">
        <v>618</v>
      </c>
      <c r="B621" s="64">
        <v>64</v>
      </c>
      <c r="C621" s="64">
        <v>69</v>
      </c>
      <c r="D621" s="18">
        <v>618</v>
      </c>
      <c r="E621" s="21">
        <f t="shared" ca="1" si="152"/>
        <v>1682.6684964430597</v>
      </c>
      <c r="F621" s="22">
        <f t="shared" ca="1" si="153"/>
        <v>242.45669899634311</v>
      </c>
      <c r="G621" s="28">
        <v>618</v>
      </c>
      <c r="H621" s="24">
        <f t="shared" ca="1" si="154"/>
        <v>1680.1614079999999</v>
      </c>
      <c r="I621" s="25">
        <f t="shared" ca="1" si="155"/>
        <v>242.59509027839999</v>
      </c>
      <c r="J621" s="155"/>
      <c r="K621" s="155"/>
      <c r="L621" s="129">
        <f t="shared" si="160"/>
        <v>0</v>
      </c>
      <c r="AX621">
        <f t="shared" ca="1" si="163"/>
        <v>351.58708736</v>
      </c>
      <c r="AY621">
        <f t="shared" ca="1" si="156"/>
        <v>356.41291264</v>
      </c>
      <c r="AZ621" cm="1">
        <f t="array" aca="1" ref="AZ621" ca="1">_xlfn.LET(_xlpm.rozsah, $J$3:$J$10001,_xlpm.podminka, (_xlpm.rozsah&gt;H621)*(ISNUMBER(_xlpm.rozsah)),_xlpm.indexy, IF(_xlpm.podminka, ROW(_xlpm.rozsah)-MIN(ROW(_xlpm.rozsah))+1),_xlpm.prvni, MIN(_xlpm.indexy),_xlpm.finalni, IF(_xlpm.prvni=1, 2, _xlpm.prvni),INDEX(_xlpm.rozsah, _xlpm.finalni))</f>
        <v>1700</v>
      </c>
      <c r="BA621" cm="1">
        <f t="array" aca="1" ref="BA621" ca="1">INDEX($J$3:$J$10001,MATCH(AZ621,$J$3:$J$10004,0)-1)</f>
        <v>1600</v>
      </c>
      <c r="BB621">
        <f t="shared" ca="1" si="165"/>
        <v>350</v>
      </c>
      <c r="BC621">
        <f t="shared" ca="1" si="165"/>
        <v>358</v>
      </c>
      <c r="BD621">
        <f t="shared" ca="1" si="164"/>
        <v>-8</v>
      </c>
      <c r="BE621">
        <f t="shared" ca="1" si="157"/>
        <v>351.58708736</v>
      </c>
      <c r="BF621">
        <f t="shared" ca="1" si="161"/>
        <v>351.38652028455522</v>
      </c>
      <c r="BG621">
        <f t="shared" ca="1" si="158"/>
        <v>356.61347971544478</v>
      </c>
      <c r="BH621" cm="1">
        <f t="array" aca="1" ref="BH621" ca="1">_xlfn.LET(_xlpm.rozsah, $J$3:$J$10001,_xlpm.podminka, (_xlpm.rozsah&gt;E621)*(ISNUMBER(_xlpm.rozsah)),_xlpm.indexy, IF(_xlpm.podminka, ROW(_xlpm.rozsah)-MIN(ROW(_xlpm.rozsah))+1),_xlpm.prvni, MIN(_xlpm.indexy),_xlpm.finalni, IF(_xlpm.prvni=1, 2, _xlpm.prvni),INDEX(_xlpm.rozsah, _xlpm.finalni))</f>
        <v>1700</v>
      </c>
      <c r="BI621" cm="1">
        <f t="array" aca="1" ref="BI621" ca="1">INDEX($J$3:$J$10001,MATCH(BH621,$J$3:$J$10004,0)-1)</f>
        <v>1600</v>
      </c>
      <c r="BJ621">
        <f t="shared" ca="1" si="151"/>
        <v>350</v>
      </c>
      <c r="BK621">
        <f t="shared" ca="1" si="151"/>
        <v>358</v>
      </c>
      <c r="BL621">
        <f t="shared" ca="1" si="162"/>
        <v>-8</v>
      </c>
      <c r="BM621">
        <f t="shared" ca="1" si="159"/>
        <v>351.38652028455522</v>
      </c>
    </row>
    <row r="622" spans="1:65" x14ac:dyDescent="0.25">
      <c r="A622" s="64">
        <v>619</v>
      </c>
      <c r="B622" s="64">
        <v>64</v>
      </c>
      <c r="C622" s="64">
        <v>74</v>
      </c>
      <c r="D622" s="18">
        <v>619</v>
      </c>
      <c r="E622" s="21">
        <f t="shared" ca="1" si="152"/>
        <v>1682.6684964430597</v>
      </c>
      <c r="F622" s="22">
        <f t="shared" ca="1" si="153"/>
        <v>260.02602501057083</v>
      </c>
      <c r="G622" s="23">
        <v>619</v>
      </c>
      <c r="H622" s="24">
        <f t="shared" ca="1" si="154"/>
        <v>1680.1614079999999</v>
      </c>
      <c r="I622" s="25">
        <f t="shared" ca="1" si="155"/>
        <v>260.17444464639999</v>
      </c>
      <c r="J622" s="155"/>
      <c r="K622" s="155"/>
      <c r="L622" s="129">
        <f t="shared" si="160"/>
        <v>0</v>
      </c>
      <c r="AX622">
        <f t="shared" ca="1" si="163"/>
        <v>351.58708736</v>
      </c>
      <c r="AY622">
        <f t="shared" ca="1" si="156"/>
        <v>356.41291264</v>
      </c>
      <c r="AZ622" cm="1">
        <f t="array" aca="1" ref="AZ622" ca="1">_xlfn.LET(_xlpm.rozsah, $J$3:$J$10001,_xlpm.podminka, (_xlpm.rozsah&gt;H622)*(ISNUMBER(_xlpm.rozsah)),_xlpm.indexy, IF(_xlpm.podminka, ROW(_xlpm.rozsah)-MIN(ROW(_xlpm.rozsah))+1),_xlpm.prvni, MIN(_xlpm.indexy),_xlpm.finalni, IF(_xlpm.prvni=1, 2, _xlpm.prvni),INDEX(_xlpm.rozsah, _xlpm.finalni))</f>
        <v>1700</v>
      </c>
      <c r="BA622" cm="1">
        <f t="array" aca="1" ref="BA622" ca="1">INDEX($J$3:$J$10001,MATCH(AZ622,$J$3:$J$10004,0)-1)</f>
        <v>1600</v>
      </c>
      <c r="BB622">
        <f t="shared" ca="1" si="165"/>
        <v>350</v>
      </c>
      <c r="BC622">
        <f t="shared" ca="1" si="165"/>
        <v>358</v>
      </c>
      <c r="BD622">
        <f t="shared" ca="1" si="164"/>
        <v>-8</v>
      </c>
      <c r="BE622">
        <f t="shared" ca="1" si="157"/>
        <v>351.58708736</v>
      </c>
      <c r="BF622">
        <f t="shared" ca="1" si="161"/>
        <v>351.38652028455522</v>
      </c>
      <c r="BG622">
        <f t="shared" ca="1" si="158"/>
        <v>356.61347971544478</v>
      </c>
      <c r="BH622" cm="1">
        <f t="array" aca="1" ref="BH622" ca="1">_xlfn.LET(_xlpm.rozsah, $J$3:$J$10001,_xlpm.podminka, (_xlpm.rozsah&gt;E622)*(ISNUMBER(_xlpm.rozsah)),_xlpm.indexy, IF(_xlpm.podminka, ROW(_xlpm.rozsah)-MIN(ROW(_xlpm.rozsah))+1),_xlpm.prvni, MIN(_xlpm.indexy),_xlpm.finalni, IF(_xlpm.prvni=1, 2, _xlpm.prvni),INDEX(_xlpm.rozsah, _xlpm.finalni))</f>
        <v>1700</v>
      </c>
      <c r="BI622" cm="1">
        <f t="array" aca="1" ref="BI622" ca="1">INDEX($J$3:$J$10001,MATCH(BH622,$J$3:$J$10004,0)-1)</f>
        <v>1600</v>
      </c>
      <c r="BJ622">
        <f t="shared" ref="BJ622:BK685" ca="1" si="166">IF(ISERROR(MATCH(BH622,$J$1:$J$10000,0)), 0, INDEX($K$1:$K$10000, MATCH(BH622,$J$1:$J$10000,0)))</f>
        <v>350</v>
      </c>
      <c r="BK622">
        <f t="shared" ca="1" si="166"/>
        <v>358</v>
      </c>
      <c r="BL622">
        <f t="shared" ca="1" si="162"/>
        <v>-8</v>
      </c>
      <c r="BM622">
        <f t="shared" ca="1" si="159"/>
        <v>351.38652028455522</v>
      </c>
    </row>
    <row r="623" spans="1:65" x14ac:dyDescent="0.25">
      <c r="A623" s="64">
        <v>620</v>
      </c>
      <c r="B623" s="64">
        <v>67</v>
      </c>
      <c r="C623" s="64">
        <v>73</v>
      </c>
      <c r="D623" s="18">
        <v>620</v>
      </c>
      <c r="E623" s="21">
        <f t="shared" ca="1" si="152"/>
        <v>1728.7310822138281</v>
      </c>
      <c r="F623" s="22">
        <f t="shared" ca="1" si="153"/>
        <v>251.93447269726391</v>
      </c>
      <c r="G623" s="28">
        <v>620</v>
      </c>
      <c r="H623" s="24">
        <f t="shared" ca="1" si="154"/>
        <v>1726.1064739999999</v>
      </c>
      <c r="I623" s="25">
        <f t="shared" ca="1" si="155"/>
        <v>252.26018657660003</v>
      </c>
      <c r="J623" s="155"/>
      <c r="K623" s="155"/>
      <c r="L623" s="129">
        <f t="shared" si="160"/>
        <v>0</v>
      </c>
      <c r="AX623">
        <f t="shared" ca="1" si="163"/>
        <v>345.56189942000003</v>
      </c>
      <c r="AY623">
        <f t="shared" ca="1" si="156"/>
        <v>337.43810057999997</v>
      </c>
      <c r="AZ623" cm="1">
        <f t="array" aca="1" ref="AZ623" ca="1">_xlfn.LET(_xlpm.rozsah, $J$3:$J$10001,_xlpm.podminka, (_xlpm.rozsah&gt;H623)*(ISNUMBER(_xlpm.rozsah)),_xlpm.indexy, IF(_xlpm.podminka, ROW(_xlpm.rozsah)-MIN(ROW(_xlpm.rozsah))+1),_xlpm.prvni, MIN(_xlpm.indexy),_xlpm.finalni, IF(_xlpm.prvni=1, 2, _xlpm.prvni),INDEX(_xlpm.rozsah, _xlpm.finalni))</f>
        <v>1800</v>
      </c>
      <c r="BA623" cm="1">
        <f t="array" aca="1" ref="BA623" ca="1">INDEX($J$3:$J$10001,MATCH(AZ623,$J$3:$J$10004,0)-1)</f>
        <v>1700</v>
      </c>
      <c r="BB623">
        <f t="shared" ca="1" si="165"/>
        <v>333</v>
      </c>
      <c r="BC623">
        <f t="shared" ca="1" si="165"/>
        <v>350</v>
      </c>
      <c r="BD623">
        <f t="shared" ca="1" si="164"/>
        <v>-17</v>
      </c>
      <c r="BE623">
        <f t="shared" ca="1" si="157"/>
        <v>345.56189942000003</v>
      </c>
      <c r="BF623">
        <f t="shared" ca="1" si="161"/>
        <v>345.11571602364921</v>
      </c>
      <c r="BG623">
        <f t="shared" ca="1" si="158"/>
        <v>337.88428397635079</v>
      </c>
      <c r="BH623" cm="1">
        <f t="array" aca="1" ref="BH623" ca="1">_xlfn.LET(_xlpm.rozsah, $J$3:$J$10001,_xlpm.podminka, (_xlpm.rozsah&gt;E623)*(ISNUMBER(_xlpm.rozsah)),_xlpm.indexy, IF(_xlpm.podminka, ROW(_xlpm.rozsah)-MIN(ROW(_xlpm.rozsah))+1),_xlpm.prvni, MIN(_xlpm.indexy),_xlpm.finalni, IF(_xlpm.prvni=1, 2, _xlpm.prvni),INDEX(_xlpm.rozsah, _xlpm.finalni))</f>
        <v>1800</v>
      </c>
      <c r="BI623" cm="1">
        <f t="array" aca="1" ref="BI623" ca="1">INDEX($J$3:$J$10001,MATCH(BH623,$J$3:$J$10004,0)-1)</f>
        <v>1700</v>
      </c>
      <c r="BJ623">
        <f t="shared" ca="1" si="166"/>
        <v>333</v>
      </c>
      <c r="BK623">
        <f t="shared" ca="1" si="166"/>
        <v>350</v>
      </c>
      <c r="BL623">
        <f t="shared" ca="1" si="162"/>
        <v>-17</v>
      </c>
      <c r="BM623">
        <f t="shared" ca="1" si="159"/>
        <v>345.11571602364921</v>
      </c>
    </row>
    <row r="624" spans="1:65" x14ac:dyDescent="0.25">
      <c r="A624" s="64">
        <v>621</v>
      </c>
      <c r="B624" s="64">
        <v>65</v>
      </c>
      <c r="C624" s="64">
        <v>73</v>
      </c>
      <c r="D624" s="18">
        <v>621</v>
      </c>
      <c r="E624" s="21">
        <f t="shared" ca="1" si="152"/>
        <v>1698.0226916999825</v>
      </c>
      <c r="F624" s="22">
        <f t="shared" ca="1" si="153"/>
        <v>255.615474804721</v>
      </c>
      <c r="G624" s="23">
        <v>621</v>
      </c>
      <c r="H624" s="24">
        <f t="shared" ca="1" si="154"/>
        <v>1695.4764299999999</v>
      </c>
      <c r="I624" s="25">
        <f t="shared" ca="1" si="155"/>
        <v>255.764176488</v>
      </c>
      <c r="J624" s="155"/>
      <c r="K624" s="155"/>
      <c r="L624" s="129">
        <f t="shared" si="160"/>
        <v>0</v>
      </c>
      <c r="AX624">
        <f t="shared" ca="1" si="163"/>
        <v>350.36188559999999</v>
      </c>
      <c r="AY624">
        <f t="shared" ca="1" si="156"/>
        <v>357.63811440000001</v>
      </c>
      <c r="AZ624" cm="1">
        <f t="array" aca="1" ref="AZ624" ca="1">_xlfn.LET(_xlpm.rozsah, $J$3:$J$10001,_xlpm.podminka, (_xlpm.rozsah&gt;H624)*(ISNUMBER(_xlpm.rozsah)),_xlpm.indexy, IF(_xlpm.podminka, ROW(_xlpm.rozsah)-MIN(ROW(_xlpm.rozsah))+1),_xlpm.prvni, MIN(_xlpm.indexy),_xlpm.finalni, IF(_xlpm.prvni=1, 2, _xlpm.prvni),INDEX(_xlpm.rozsah, _xlpm.finalni))</f>
        <v>1700</v>
      </c>
      <c r="BA624" cm="1">
        <f t="array" aca="1" ref="BA624" ca="1">INDEX($J$3:$J$10001,MATCH(AZ624,$J$3:$J$10004,0)-1)</f>
        <v>1600</v>
      </c>
      <c r="BB624">
        <f t="shared" ca="1" si="165"/>
        <v>350</v>
      </c>
      <c r="BC624">
        <f t="shared" ca="1" si="165"/>
        <v>358</v>
      </c>
      <c r="BD624">
        <f t="shared" ca="1" si="164"/>
        <v>-8</v>
      </c>
      <c r="BE624">
        <f t="shared" ca="1" si="157"/>
        <v>350.36188559999999</v>
      </c>
      <c r="BF624">
        <f t="shared" ca="1" si="161"/>
        <v>350.1581846640014</v>
      </c>
      <c r="BG624">
        <f t="shared" ca="1" si="158"/>
        <v>357.8418153359986</v>
      </c>
      <c r="BH624" cm="1">
        <f t="array" aca="1" ref="BH624" ca="1">_xlfn.LET(_xlpm.rozsah, $J$3:$J$10001,_xlpm.podminka, (_xlpm.rozsah&gt;E624)*(ISNUMBER(_xlpm.rozsah)),_xlpm.indexy, IF(_xlpm.podminka, ROW(_xlpm.rozsah)-MIN(ROW(_xlpm.rozsah))+1),_xlpm.prvni, MIN(_xlpm.indexy),_xlpm.finalni, IF(_xlpm.prvni=1, 2, _xlpm.prvni),INDEX(_xlpm.rozsah, _xlpm.finalni))</f>
        <v>1700</v>
      </c>
      <c r="BI624" cm="1">
        <f t="array" aca="1" ref="BI624" ca="1">INDEX($J$3:$J$10001,MATCH(BH624,$J$3:$J$10004,0)-1)</f>
        <v>1600</v>
      </c>
      <c r="BJ624">
        <f t="shared" ca="1" si="166"/>
        <v>350</v>
      </c>
      <c r="BK624">
        <f t="shared" ca="1" si="166"/>
        <v>358</v>
      </c>
      <c r="BL624">
        <f t="shared" ca="1" si="162"/>
        <v>-8</v>
      </c>
      <c r="BM624">
        <f t="shared" ca="1" si="159"/>
        <v>350.1581846640014</v>
      </c>
    </row>
    <row r="625" spans="1:65" x14ac:dyDescent="0.25">
      <c r="A625" s="64">
        <v>622</v>
      </c>
      <c r="B625" s="64">
        <v>68</v>
      </c>
      <c r="C625" s="64">
        <v>73</v>
      </c>
      <c r="D625" s="18">
        <v>622</v>
      </c>
      <c r="E625" s="21">
        <f t="shared" ca="1" si="152"/>
        <v>1744.085277470751</v>
      </c>
      <c r="F625" s="22">
        <f t="shared" ca="1" si="153"/>
        <v>250.02901706587983</v>
      </c>
      <c r="G625" s="28">
        <v>622</v>
      </c>
      <c r="H625" s="24">
        <f t="shared" ca="1" si="154"/>
        <v>1741.4214959999999</v>
      </c>
      <c r="I625" s="25">
        <f t="shared" ca="1" si="155"/>
        <v>250.35959234640004</v>
      </c>
      <c r="J625" s="155"/>
      <c r="K625" s="155"/>
      <c r="L625" s="129">
        <f t="shared" si="160"/>
        <v>0</v>
      </c>
      <c r="AX625">
        <f t="shared" ca="1" si="163"/>
        <v>342.95834568000004</v>
      </c>
      <c r="AY625">
        <f t="shared" ca="1" si="156"/>
        <v>340.04165431999996</v>
      </c>
      <c r="AZ625" cm="1">
        <f t="array" aca="1" ref="AZ625" ca="1">_xlfn.LET(_xlpm.rozsah, $J$3:$J$10001,_xlpm.podminka, (_xlpm.rozsah&gt;H625)*(ISNUMBER(_xlpm.rozsah)),_xlpm.indexy, IF(_xlpm.podminka, ROW(_xlpm.rozsah)-MIN(ROW(_xlpm.rozsah))+1),_xlpm.prvni, MIN(_xlpm.indexy),_xlpm.finalni, IF(_xlpm.prvni=1, 2, _xlpm.prvni),INDEX(_xlpm.rozsah, _xlpm.finalni))</f>
        <v>1800</v>
      </c>
      <c r="BA625" cm="1">
        <f t="array" aca="1" ref="BA625" ca="1">INDEX($J$3:$J$10001,MATCH(AZ625,$J$3:$J$10004,0)-1)</f>
        <v>1700</v>
      </c>
      <c r="BB625">
        <f t="shared" ca="1" si="165"/>
        <v>333</v>
      </c>
      <c r="BC625">
        <f t="shared" ca="1" si="165"/>
        <v>350</v>
      </c>
      <c r="BD625">
        <f t="shared" ca="1" si="164"/>
        <v>-17</v>
      </c>
      <c r="BE625">
        <f t="shared" ca="1" si="157"/>
        <v>342.95834568000004</v>
      </c>
      <c r="BF625">
        <f t="shared" ca="1" si="161"/>
        <v>342.50550282997233</v>
      </c>
      <c r="BG625">
        <f t="shared" ca="1" si="158"/>
        <v>340.49449717002767</v>
      </c>
      <c r="BH625" cm="1">
        <f t="array" aca="1" ref="BH625" ca="1">_xlfn.LET(_xlpm.rozsah, $J$3:$J$10001,_xlpm.podminka, (_xlpm.rozsah&gt;E625)*(ISNUMBER(_xlpm.rozsah)),_xlpm.indexy, IF(_xlpm.podminka, ROW(_xlpm.rozsah)-MIN(ROW(_xlpm.rozsah))+1),_xlpm.prvni, MIN(_xlpm.indexy),_xlpm.finalni, IF(_xlpm.prvni=1, 2, _xlpm.prvni),INDEX(_xlpm.rozsah, _xlpm.finalni))</f>
        <v>1800</v>
      </c>
      <c r="BI625" cm="1">
        <f t="array" aca="1" ref="BI625" ca="1">INDEX($J$3:$J$10001,MATCH(BH625,$J$3:$J$10004,0)-1)</f>
        <v>1700</v>
      </c>
      <c r="BJ625">
        <f t="shared" ca="1" si="166"/>
        <v>333</v>
      </c>
      <c r="BK625">
        <f t="shared" ca="1" si="166"/>
        <v>350</v>
      </c>
      <c r="BL625">
        <f t="shared" ca="1" si="162"/>
        <v>-17</v>
      </c>
      <c r="BM625">
        <f t="shared" ca="1" si="159"/>
        <v>342.50550282997233</v>
      </c>
    </row>
    <row r="626" spans="1:65" x14ac:dyDescent="0.25">
      <c r="A626" s="64">
        <v>623</v>
      </c>
      <c r="B626" s="64">
        <v>65</v>
      </c>
      <c r="C626" s="64">
        <v>49</v>
      </c>
      <c r="D626" s="18">
        <v>623</v>
      </c>
      <c r="E626" s="21">
        <f t="shared" ca="1" si="152"/>
        <v>1698.0226916999825</v>
      </c>
      <c r="F626" s="22">
        <f t="shared" ca="1" si="153"/>
        <v>171.57751048536068</v>
      </c>
      <c r="G626" s="23">
        <v>623</v>
      </c>
      <c r="H626" s="24">
        <f t="shared" ca="1" si="154"/>
        <v>1695.4764299999999</v>
      </c>
      <c r="I626" s="25">
        <f t="shared" ca="1" si="155"/>
        <v>171.67732394399999</v>
      </c>
      <c r="J626" s="155"/>
      <c r="K626" s="155"/>
      <c r="L626" s="129">
        <f t="shared" si="160"/>
        <v>0</v>
      </c>
      <c r="AX626">
        <f t="shared" ca="1" si="163"/>
        <v>350.36188559999999</v>
      </c>
      <c r="AY626">
        <f t="shared" ca="1" si="156"/>
        <v>357.63811440000001</v>
      </c>
      <c r="AZ626" cm="1">
        <f t="array" aca="1" ref="AZ626" ca="1">_xlfn.LET(_xlpm.rozsah, $J$3:$J$10001,_xlpm.podminka, (_xlpm.rozsah&gt;H626)*(ISNUMBER(_xlpm.rozsah)),_xlpm.indexy, IF(_xlpm.podminka, ROW(_xlpm.rozsah)-MIN(ROW(_xlpm.rozsah))+1),_xlpm.prvni, MIN(_xlpm.indexy),_xlpm.finalni, IF(_xlpm.prvni=1, 2, _xlpm.prvni),INDEX(_xlpm.rozsah, _xlpm.finalni))</f>
        <v>1700</v>
      </c>
      <c r="BA626" cm="1">
        <f t="array" aca="1" ref="BA626" ca="1">INDEX($J$3:$J$10001,MATCH(AZ626,$J$3:$J$10004,0)-1)</f>
        <v>1600</v>
      </c>
      <c r="BB626">
        <f t="shared" ca="1" si="165"/>
        <v>350</v>
      </c>
      <c r="BC626">
        <f t="shared" ca="1" si="165"/>
        <v>358</v>
      </c>
      <c r="BD626">
        <f t="shared" ca="1" si="164"/>
        <v>-8</v>
      </c>
      <c r="BE626">
        <f t="shared" ca="1" si="157"/>
        <v>350.36188559999999</v>
      </c>
      <c r="BF626">
        <f t="shared" ca="1" si="161"/>
        <v>350.1581846640014</v>
      </c>
      <c r="BG626">
        <f t="shared" ca="1" si="158"/>
        <v>357.8418153359986</v>
      </c>
      <c r="BH626" cm="1">
        <f t="array" aca="1" ref="BH626" ca="1">_xlfn.LET(_xlpm.rozsah, $J$3:$J$10001,_xlpm.podminka, (_xlpm.rozsah&gt;E626)*(ISNUMBER(_xlpm.rozsah)),_xlpm.indexy, IF(_xlpm.podminka, ROW(_xlpm.rozsah)-MIN(ROW(_xlpm.rozsah))+1),_xlpm.prvni, MIN(_xlpm.indexy),_xlpm.finalni, IF(_xlpm.prvni=1, 2, _xlpm.prvni),INDEX(_xlpm.rozsah, _xlpm.finalni))</f>
        <v>1700</v>
      </c>
      <c r="BI626" cm="1">
        <f t="array" aca="1" ref="BI626" ca="1">INDEX($J$3:$J$10001,MATCH(BH626,$J$3:$J$10004,0)-1)</f>
        <v>1600</v>
      </c>
      <c r="BJ626">
        <f t="shared" ca="1" si="166"/>
        <v>350</v>
      </c>
      <c r="BK626">
        <f t="shared" ca="1" si="166"/>
        <v>358</v>
      </c>
      <c r="BL626">
        <f t="shared" ca="1" si="162"/>
        <v>-8</v>
      </c>
      <c r="BM626">
        <f t="shared" ca="1" si="159"/>
        <v>350.1581846640014</v>
      </c>
    </row>
    <row r="627" spans="1:65" x14ac:dyDescent="0.25">
      <c r="A627" s="64">
        <v>624</v>
      </c>
      <c r="B627" s="64">
        <v>81</v>
      </c>
      <c r="C627" s="64">
        <v>0</v>
      </c>
      <c r="D627" s="18">
        <v>624</v>
      </c>
      <c r="E627" s="21">
        <f t="shared" ca="1" si="152"/>
        <v>1943.6898158107474</v>
      </c>
      <c r="F627" s="22">
        <f t="shared" ca="1" si="153"/>
        <v>0</v>
      </c>
      <c r="G627" s="28">
        <v>624</v>
      </c>
      <c r="H627" s="24">
        <f t="shared" ca="1" si="154"/>
        <v>1940.5167819999999</v>
      </c>
      <c r="I627" s="25">
        <f t="shared" ca="1" si="155"/>
        <v>0</v>
      </c>
      <c r="J627" s="155"/>
      <c r="K627" s="155"/>
      <c r="L627" s="129">
        <f t="shared" si="160"/>
        <v>0</v>
      </c>
      <c r="AX627">
        <f t="shared" ca="1" si="163"/>
        <v>309.51731488000001</v>
      </c>
      <c r="AY627">
        <f t="shared" ca="1" si="156"/>
        <v>306.48268511999999</v>
      </c>
      <c r="AZ627" cm="1">
        <f t="array" aca="1" ref="AZ627" ca="1">_xlfn.LET(_xlpm.rozsah, $J$3:$J$10001,_xlpm.podminka, (_xlpm.rozsah&gt;H627)*(ISNUMBER(_xlpm.rozsah)),_xlpm.indexy, IF(_xlpm.podminka, ROW(_xlpm.rozsah)-MIN(ROW(_xlpm.rozsah))+1),_xlpm.prvni, MIN(_xlpm.indexy),_xlpm.finalni, IF(_xlpm.prvni=1, 2, _xlpm.prvni),INDEX(_xlpm.rozsah, _xlpm.finalni))</f>
        <v>2000</v>
      </c>
      <c r="BA627" cm="1">
        <f t="array" aca="1" ref="BA627" ca="1">INDEX($J$3:$J$10001,MATCH(AZ627,$J$3:$J$10004,0)-1)</f>
        <v>1900</v>
      </c>
      <c r="BB627">
        <f t="shared" ca="1" si="165"/>
        <v>300</v>
      </c>
      <c r="BC627">
        <f t="shared" ca="1" si="165"/>
        <v>316</v>
      </c>
      <c r="BD627">
        <f t="shared" ca="1" si="164"/>
        <v>-16</v>
      </c>
      <c r="BE627">
        <f t="shared" ca="1" si="157"/>
        <v>309.51731488000001</v>
      </c>
      <c r="BF627">
        <f t="shared" ca="1" si="161"/>
        <v>309.0096294702804</v>
      </c>
      <c r="BG627">
        <f t="shared" ca="1" si="158"/>
        <v>306.9903705297196</v>
      </c>
      <c r="BH627" cm="1">
        <f t="array" aca="1" ref="BH627" ca="1">_xlfn.LET(_xlpm.rozsah, $J$3:$J$10001,_xlpm.podminka, (_xlpm.rozsah&gt;E627)*(ISNUMBER(_xlpm.rozsah)),_xlpm.indexy, IF(_xlpm.podminka, ROW(_xlpm.rozsah)-MIN(ROW(_xlpm.rozsah))+1),_xlpm.prvni, MIN(_xlpm.indexy),_xlpm.finalni, IF(_xlpm.prvni=1, 2, _xlpm.prvni),INDEX(_xlpm.rozsah, _xlpm.finalni))</f>
        <v>2000</v>
      </c>
      <c r="BI627" cm="1">
        <f t="array" aca="1" ref="BI627" ca="1">INDEX($J$3:$J$10001,MATCH(BH627,$J$3:$J$10004,0)-1)</f>
        <v>1900</v>
      </c>
      <c r="BJ627">
        <f t="shared" ca="1" si="166"/>
        <v>300</v>
      </c>
      <c r="BK627">
        <f t="shared" ca="1" si="166"/>
        <v>316</v>
      </c>
      <c r="BL627">
        <f t="shared" ca="1" si="162"/>
        <v>-16</v>
      </c>
      <c r="BM627">
        <f t="shared" ca="1" si="159"/>
        <v>309.0096294702804</v>
      </c>
    </row>
    <row r="628" spans="1:65" x14ac:dyDescent="0.25">
      <c r="A628" s="64">
        <v>625</v>
      </c>
      <c r="B628" s="64">
        <v>37</v>
      </c>
      <c r="C628" s="64">
        <v>25</v>
      </c>
      <c r="D628" s="18">
        <v>625</v>
      </c>
      <c r="E628" s="21">
        <f t="shared" ca="1" si="152"/>
        <v>1268.1052245061439</v>
      </c>
      <c r="F628" s="22">
        <f t="shared" ca="1" si="153"/>
        <v>85.107891837960793</v>
      </c>
      <c r="G628" s="23">
        <v>625</v>
      </c>
      <c r="H628" s="24">
        <f t="shared" ca="1" si="154"/>
        <v>1266.655814</v>
      </c>
      <c r="I628" s="25">
        <f t="shared" ca="1" si="155"/>
        <v>84.999186049999992</v>
      </c>
      <c r="J628" s="155"/>
      <c r="K628" s="155"/>
      <c r="L628" s="129">
        <f t="shared" si="160"/>
        <v>0</v>
      </c>
      <c r="AX628">
        <f t="shared" ca="1" si="163"/>
        <v>339.99674419999997</v>
      </c>
      <c r="AY628">
        <f t="shared" ca="1" si="156"/>
        <v>339.99674419999997</v>
      </c>
      <c r="AZ628" cm="1">
        <f t="array" aca="1" ref="AZ628" ca="1">_xlfn.LET(_xlpm.rozsah, $J$3:$J$10001,_xlpm.podminka, (_xlpm.rozsah&gt;H628)*(ISNUMBER(_xlpm.rozsah)),_xlpm.indexy, IF(_xlpm.podminka, ROW(_xlpm.rozsah)-MIN(ROW(_xlpm.rozsah))+1),_xlpm.prvni, MIN(_xlpm.indexy),_xlpm.finalni, IF(_xlpm.prvni=1, 2, _xlpm.prvni),INDEX(_xlpm.rozsah, _xlpm.finalni))</f>
        <v>1300</v>
      </c>
      <c r="BA628" cm="1">
        <f t="array" aca="1" ref="BA628" ca="1">INDEX($J$3:$J$10001,MATCH(AZ628,$J$3:$J$10004,0)-1)</f>
        <v>1200</v>
      </c>
      <c r="BB628">
        <f t="shared" ca="1" si="165"/>
        <v>350</v>
      </c>
      <c r="BC628">
        <f t="shared" ca="1" si="165"/>
        <v>320</v>
      </c>
      <c r="BD628">
        <f t="shared" ca="1" si="164"/>
        <v>30</v>
      </c>
      <c r="BE628">
        <f t="shared" ca="1" si="157"/>
        <v>330.00325580000003</v>
      </c>
      <c r="BF628">
        <f t="shared" ca="1" si="161"/>
        <v>340.43156735184317</v>
      </c>
      <c r="BG628">
        <f t="shared" ca="1" si="158"/>
        <v>340.43156735184317</v>
      </c>
      <c r="BH628" cm="1">
        <f t="array" aca="1" ref="BH628" ca="1">_xlfn.LET(_xlpm.rozsah, $J$3:$J$10001,_xlpm.podminka, (_xlpm.rozsah&gt;E628)*(ISNUMBER(_xlpm.rozsah)),_xlpm.indexy, IF(_xlpm.podminka, ROW(_xlpm.rozsah)-MIN(ROW(_xlpm.rozsah))+1),_xlpm.prvni, MIN(_xlpm.indexy),_xlpm.finalni, IF(_xlpm.prvni=1, 2, _xlpm.prvni),INDEX(_xlpm.rozsah, _xlpm.finalni))</f>
        <v>1300</v>
      </c>
      <c r="BI628" cm="1">
        <f t="array" aca="1" ref="BI628" ca="1">INDEX($J$3:$J$10001,MATCH(BH628,$J$3:$J$10004,0)-1)</f>
        <v>1200</v>
      </c>
      <c r="BJ628">
        <f t="shared" ca="1" si="166"/>
        <v>350</v>
      </c>
      <c r="BK628">
        <f t="shared" ca="1" si="166"/>
        <v>320</v>
      </c>
      <c r="BL628">
        <f t="shared" ca="1" si="162"/>
        <v>30</v>
      </c>
      <c r="BM628">
        <f t="shared" ca="1" si="159"/>
        <v>329.56843264815683</v>
      </c>
    </row>
    <row r="629" spans="1:65" x14ac:dyDescent="0.25">
      <c r="A629" s="64">
        <v>626</v>
      </c>
      <c r="B629" s="64">
        <v>24</v>
      </c>
      <c r="C629" s="64">
        <v>69</v>
      </c>
      <c r="D629" s="18">
        <v>626</v>
      </c>
      <c r="E629" s="21">
        <f t="shared" ca="1" si="152"/>
        <v>1068.5006861661473</v>
      </c>
      <c r="F629" s="22">
        <f t="shared" ca="1" si="153"/>
        <v>204.82654734546418</v>
      </c>
      <c r="G629" s="28">
        <v>626</v>
      </c>
      <c r="H629" s="24">
        <f t="shared" ca="1" si="154"/>
        <v>1067.560528</v>
      </c>
      <c r="I629" s="25">
        <f t="shared" ca="1" si="155"/>
        <v>204.76167643200003</v>
      </c>
      <c r="J629" s="155"/>
      <c r="K629" s="155"/>
      <c r="L629" s="129">
        <f t="shared" si="160"/>
        <v>0</v>
      </c>
      <c r="AX629">
        <f t="shared" ca="1" si="163"/>
        <v>296.75605280000002</v>
      </c>
      <c r="AY629">
        <f t="shared" ca="1" si="156"/>
        <v>296.75605280000002</v>
      </c>
      <c r="AZ629" cm="1">
        <f t="array" aca="1" ref="AZ629" ca="1">_xlfn.LET(_xlpm.rozsah, $J$3:$J$10001,_xlpm.podminka, (_xlpm.rozsah&gt;H629)*(ISNUMBER(_xlpm.rozsah)),_xlpm.indexy, IF(_xlpm.podminka, ROW(_xlpm.rozsah)-MIN(ROW(_xlpm.rozsah))+1),_xlpm.prvni, MIN(_xlpm.indexy),_xlpm.finalni, IF(_xlpm.prvni=1, 2, _xlpm.prvni),INDEX(_xlpm.rozsah, _xlpm.finalni))</f>
        <v>1100</v>
      </c>
      <c r="BA629" cm="1">
        <f t="array" aca="1" ref="BA629" ca="1">INDEX($J$3:$J$10001,MATCH(AZ629,$J$3:$J$10004,0)-1)</f>
        <v>1000</v>
      </c>
      <c r="BB629">
        <f t="shared" ca="1" si="165"/>
        <v>300</v>
      </c>
      <c r="BC629">
        <f t="shared" ca="1" si="165"/>
        <v>290</v>
      </c>
      <c r="BD629">
        <f t="shared" ca="1" si="164"/>
        <v>10</v>
      </c>
      <c r="BE629">
        <f t="shared" ca="1" si="157"/>
        <v>293.24394719999998</v>
      </c>
      <c r="BF629">
        <f t="shared" ca="1" si="161"/>
        <v>296.85006861661475</v>
      </c>
      <c r="BG629">
        <f t="shared" ca="1" si="158"/>
        <v>296.85006861661475</v>
      </c>
      <c r="BH629" cm="1">
        <f t="array" aca="1" ref="BH629" ca="1">_xlfn.LET(_xlpm.rozsah, $J$3:$J$10001,_xlpm.podminka, (_xlpm.rozsah&gt;E629)*(ISNUMBER(_xlpm.rozsah)),_xlpm.indexy, IF(_xlpm.podminka, ROW(_xlpm.rozsah)-MIN(ROW(_xlpm.rozsah))+1),_xlpm.prvni, MIN(_xlpm.indexy),_xlpm.finalni, IF(_xlpm.prvni=1, 2, _xlpm.prvni),INDEX(_xlpm.rozsah, _xlpm.finalni))</f>
        <v>1100</v>
      </c>
      <c r="BI629" cm="1">
        <f t="array" aca="1" ref="BI629" ca="1">INDEX($J$3:$J$10001,MATCH(BH629,$J$3:$J$10004,0)-1)</f>
        <v>1000</v>
      </c>
      <c r="BJ629">
        <f t="shared" ca="1" si="166"/>
        <v>300</v>
      </c>
      <c r="BK629">
        <f t="shared" ca="1" si="166"/>
        <v>290</v>
      </c>
      <c r="BL629">
        <f t="shared" ca="1" si="162"/>
        <v>10</v>
      </c>
      <c r="BM629">
        <f t="shared" ca="1" si="159"/>
        <v>293.14993138338525</v>
      </c>
    </row>
    <row r="630" spans="1:65" x14ac:dyDescent="0.25">
      <c r="A630" s="64">
        <v>627</v>
      </c>
      <c r="B630" s="64">
        <v>68</v>
      </c>
      <c r="C630" s="64">
        <v>71</v>
      </c>
      <c r="D630" s="18">
        <v>627</v>
      </c>
      <c r="E630" s="21">
        <f t="shared" ca="1" si="152"/>
        <v>1744.085277470751</v>
      </c>
      <c r="F630" s="22">
        <f t="shared" ca="1" si="153"/>
        <v>243.17890700928035</v>
      </c>
      <c r="G630" s="23">
        <v>627</v>
      </c>
      <c r="H630" s="24">
        <f t="shared" ca="1" si="154"/>
        <v>1741.4214959999999</v>
      </c>
      <c r="I630" s="25">
        <f t="shared" ca="1" si="155"/>
        <v>243.50042543280003</v>
      </c>
      <c r="J630" s="155"/>
      <c r="K630" s="155"/>
      <c r="L630" s="129">
        <f t="shared" si="160"/>
        <v>0</v>
      </c>
      <c r="AX630">
        <f t="shared" ca="1" si="163"/>
        <v>342.95834568000004</v>
      </c>
      <c r="AY630">
        <f t="shared" ca="1" si="156"/>
        <v>340.04165431999996</v>
      </c>
      <c r="AZ630" cm="1">
        <f t="array" aca="1" ref="AZ630" ca="1">_xlfn.LET(_xlpm.rozsah, $J$3:$J$10001,_xlpm.podminka, (_xlpm.rozsah&gt;H630)*(ISNUMBER(_xlpm.rozsah)),_xlpm.indexy, IF(_xlpm.podminka, ROW(_xlpm.rozsah)-MIN(ROW(_xlpm.rozsah))+1),_xlpm.prvni, MIN(_xlpm.indexy),_xlpm.finalni, IF(_xlpm.prvni=1, 2, _xlpm.prvni),INDEX(_xlpm.rozsah, _xlpm.finalni))</f>
        <v>1800</v>
      </c>
      <c r="BA630" cm="1">
        <f t="array" aca="1" ref="BA630" ca="1">INDEX($J$3:$J$10001,MATCH(AZ630,$J$3:$J$10004,0)-1)</f>
        <v>1700</v>
      </c>
      <c r="BB630">
        <f t="shared" ca="1" si="165"/>
        <v>333</v>
      </c>
      <c r="BC630">
        <f t="shared" ca="1" si="165"/>
        <v>350</v>
      </c>
      <c r="BD630">
        <f t="shared" ca="1" si="164"/>
        <v>-17</v>
      </c>
      <c r="BE630">
        <f t="shared" ca="1" si="157"/>
        <v>342.95834568000004</v>
      </c>
      <c r="BF630">
        <f t="shared" ca="1" si="161"/>
        <v>342.50550282997233</v>
      </c>
      <c r="BG630">
        <f t="shared" ca="1" si="158"/>
        <v>340.49449717002767</v>
      </c>
      <c r="BH630" cm="1">
        <f t="array" aca="1" ref="BH630" ca="1">_xlfn.LET(_xlpm.rozsah, $J$3:$J$10001,_xlpm.podminka, (_xlpm.rozsah&gt;E630)*(ISNUMBER(_xlpm.rozsah)),_xlpm.indexy, IF(_xlpm.podminka, ROW(_xlpm.rozsah)-MIN(ROW(_xlpm.rozsah))+1),_xlpm.prvni, MIN(_xlpm.indexy),_xlpm.finalni, IF(_xlpm.prvni=1, 2, _xlpm.prvni),INDEX(_xlpm.rozsah, _xlpm.finalni))</f>
        <v>1800</v>
      </c>
      <c r="BI630" cm="1">
        <f t="array" aca="1" ref="BI630" ca="1">INDEX($J$3:$J$10001,MATCH(BH630,$J$3:$J$10004,0)-1)</f>
        <v>1700</v>
      </c>
      <c r="BJ630">
        <f t="shared" ca="1" si="166"/>
        <v>333</v>
      </c>
      <c r="BK630">
        <f t="shared" ca="1" si="166"/>
        <v>350</v>
      </c>
      <c r="BL630">
        <f t="shared" ca="1" si="162"/>
        <v>-17</v>
      </c>
      <c r="BM630">
        <f t="shared" ca="1" si="159"/>
        <v>342.50550282997233</v>
      </c>
    </row>
    <row r="631" spans="1:65" x14ac:dyDescent="0.25">
      <c r="A631" s="64">
        <v>628</v>
      </c>
      <c r="B631" s="64">
        <v>70</v>
      </c>
      <c r="C631" s="64">
        <v>71</v>
      </c>
      <c r="D631" s="18">
        <v>628</v>
      </c>
      <c r="E631" s="21">
        <f t="shared" ca="1" si="152"/>
        <v>1774.7936679845966</v>
      </c>
      <c r="F631" s="22">
        <f t="shared" ca="1" si="153"/>
        <v>239.47240427425916</v>
      </c>
      <c r="G631" s="28">
        <v>628</v>
      </c>
      <c r="H631" s="24">
        <f t="shared" ca="1" si="154"/>
        <v>1772.0515399999999</v>
      </c>
      <c r="I631" s="25">
        <f t="shared" ca="1" si="155"/>
        <v>239.803379122</v>
      </c>
      <c r="J631" s="155"/>
      <c r="K631" s="155"/>
      <c r="L631" s="129">
        <f t="shared" si="160"/>
        <v>0</v>
      </c>
      <c r="AX631">
        <f t="shared" ca="1" si="163"/>
        <v>337.75123819999999</v>
      </c>
      <c r="AY631">
        <f t="shared" ca="1" si="156"/>
        <v>345.24876180000001</v>
      </c>
      <c r="AZ631" cm="1">
        <f t="array" aca="1" ref="AZ631" ca="1">_xlfn.LET(_xlpm.rozsah, $J$3:$J$10001,_xlpm.podminka, (_xlpm.rozsah&gt;H631)*(ISNUMBER(_xlpm.rozsah)),_xlpm.indexy, IF(_xlpm.podminka, ROW(_xlpm.rozsah)-MIN(ROW(_xlpm.rozsah))+1),_xlpm.prvni, MIN(_xlpm.indexy),_xlpm.finalni, IF(_xlpm.prvni=1, 2, _xlpm.prvni),INDEX(_xlpm.rozsah, _xlpm.finalni))</f>
        <v>1800</v>
      </c>
      <c r="BA631" cm="1">
        <f t="array" aca="1" ref="BA631" ca="1">INDEX($J$3:$J$10001,MATCH(AZ631,$J$3:$J$10004,0)-1)</f>
        <v>1700</v>
      </c>
      <c r="BB631">
        <f t="shared" ca="1" si="165"/>
        <v>333</v>
      </c>
      <c r="BC631">
        <f t="shared" ca="1" si="165"/>
        <v>350</v>
      </c>
      <c r="BD631">
        <f t="shared" ca="1" si="164"/>
        <v>-17</v>
      </c>
      <c r="BE631">
        <f t="shared" ca="1" si="157"/>
        <v>337.75123819999999</v>
      </c>
      <c r="BF631">
        <f t="shared" ca="1" si="161"/>
        <v>337.28507644261856</v>
      </c>
      <c r="BG631">
        <f t="shared" ca="1" si="158"/>
        <v>345.71492355738144</v>
      </c>
      <c r="BH631" cm="1">
        <f t="array" aca="1" ref="BH631" ca="1">_xlfn.LET(_xlpm.rozsah, $J$3:$J$10001,_xlpm.podminka, (_xlpm.rozsah&gt;E631)*(ISNUMBER(_xlpm.rozsah)),_xlpm.indexy, IF(_xlpm.podminka, ROW(_xlpm.rozsah)-MIN(ROW(_xlpm.rozsah))+1),_xlpm.prvni, MIN(_xlpm.indexy),_xlpm.finalni, IF(_xlpm.prvni=1, 2, _xlpm.prvni),INDEX(_xlpm.rozsah, _xlpm.finalni))</f>
        <v>1800</v>
      </c>
      <c r="BI631" cm="1">
        <f t="array" aca="1" ref="BI631" ca="1">INDEX($J$3:$J$10001,MATCH(BH631,$J$3:$J$10004,0)-1)</f>
        <v>1700</v>
      </c>
      <c r="BJ631">
        <f t="shared" ca="1" si="166"/>
        <v>333</v>
      </c>
      <c r="BK631">
        <f t="shared" ca="1" si="166"/>
        <v>350</v>
      </c>
      <c r="BL631">
        <f t="shared" ca="1" si="162"/>
        <v>-17</v>
      </c>
      <c r="BM631">
        <f t="shared" ca="1" si="159"/>
        <v>337.28507644261856</v>
      </c>
    </row>
    <row r="632" spans="1:65" x14ac:dyDescent="0.25">
      <c r="A632" s="64">
        <v>629</v>
      </c>
      <c r="B632" s="64">
        <v>76</v>
      </c>
      <c r="C632" s="64">
        <v>70</v>
      </c>
      <c r="D632" s="18">
        <v>629</v>
      </c>
      <c r="E632" s="21">
        <f t="shared" ca="1" si="152"/>
        <v>1866.9188395261335</v>
      </c>
      <c r="F632" s="22">
        <f t="shared" ca="1" si="153"/>
        <v>225.13665809639014</v>
      </c>
      <c r="G632" s="23">
        <v>629</v>
      </c>
      <c r="H632" s="24">
        <f t="shared" ca="1" si="154"/>
        <v>1863.9416719999999</v>
      </c>
      <c r="I632" s="25">
        <f t="shared" ca="1" si="155"/>
        <v>225.49094103200002</v>
      </c>
      <c r="J632" s="155"/>
      <c r="K632" s="155"/>
      <c r="L632" s="129">
        <f t="shared" si="160"/>
        <v>0</v>
      </c>
      <c r="AX632">
        <f t="shared" ca="1" si="163"/>
        <v>322.12991576000002</v>
      </c>
      <c r="AY632">
        <f t="shared" ca="1" si="156"/>
        <v>326.87008423999998</v>
      </c>
      <c r="AZ632" cm="1">
        <f t="array" aca="1" ref="AZ632" ca="1">_xlfn.LET(_xlpm.rozsah, $J$3:$J$10001,_xlpm.podminka, (_xlpm.rozsah&gt;H632)*(ISNUMBER(_xlpm.rozsah)),_xlpm.indexy, IF(_xlpm.podminka, ROW(_xlpm.rozsah)-MIN(ROW(_xlpm.rozsah))+1),_xlpm.prvni, MIN(_xlpm.indexy),_xlpm.finalni, IF(_xlpm.prvni=1, 2, _xlpm.prvni),INDEX(_xlpm.rozsah, _xlpm.finalni))</f>
        <v>1900</v>
      </c>
      <c r="BA632" cm="1">
        <f t="array" aca="1" ref="BA632" ca="1">INDEX($J$3:$J$10001,MATCH(AZ632,$J$3:$J$10004,0)-1)</f>
        <v>1800</v>
      </c>
      <c r="BB632">
        <f t="shared" ca="1" si="165"/>
        <v>316</v>
      </c>
      <c r="BC632">
        <f t="shared" ca="1" si="165"/>
        <v>333</v>
      </c>
      <c r="BD632">
        <f t="shared" ca="1" si="164"/>
        <v>-17</v>
      </c>
      <c r="BE632">
        <f t="shared" ca="1" si="157"/>
        <v>322.12991576000002</v>
      </c>
      <c r="BF632">
        <f t="shared" ca="1" si="161"/>
        <v>321.62379728055731</v>
      </c>
      <c r="BG632">
        <f t="shared" ca="1" si="158"/>
        <v>327.37620271944269</v>
      </c>
      <c r="BH632" cm="1">
        <f t="array" aca="1" ref="BH632" ca="1">_xlfn.LET(_xlpm.rozsah, $J$3:$J$10001,_xlpm.podminka, (_xlpm.rozsah&gt;E632)*(ISNUMBER(_xlpm.rozsah)),_xlpm.indexy, IF(_xlpm.podminka, ROW(_xlpm.rozsah)-MIN(ROW(_xlpm.rozsah))+1),_xlpm.prvni, MIN(_xlpm.indexy),_xlpm.finalni, IF(_xlpm.prvni=1, 2, _xlpm.prvni),INDEX(_xlpm.rozsah, _xlpm.finalni))</f>
        <v>1900</v>
      </c>
      <c r="BI632" cm="1">
        <f t="array" aca="1" ref="BI632" ca="1">INDEX($J$3:$J$10001,MATCH(BH632,$J$3:$J$10004,0)-1)</f>
        <v>1800</v>
      </c>
      <c r="BJ632">
        <f t="shared" ca="1" si="166"/>
        <v>316</v>
      </c>
      <c r="BK632">
        <f t="shared" ca="1" si="166"/>
        <v>333</v>
      </c>
      <c r="BL632">
        <f t="shared" ca="1" si="162"/>
        <v>-17</v>
      </c>
      <c r="BM632">
        <f t="shared" ca="1" si="159"/>
        <v>321.62379728055731</v>
      </c>
    </row>
    <row r="633" spans="1:65" x14ac:dyDescent="0.25">
      <c r="A633" s="64">
        <v>630</v>
      </c>
      <c r="B633" s="64">
        <v>71</v>
      </c>
      <c r="C633" s="64">
        <v>72</v>
      </c>
      <c r="D633" s="18">
        <v>630</v>
      </c>
      <c r="E633" s="21">
        <f t="shared" ca="1" si="152"/>
        <v>1790.1478632415192</v>
      </c>
      <c r="F633" s="22">
        <f t="shared" ca="1" si="153"/>
        <v>240.96590153923805</v>
      </c>
      <c r="G633" s="28">
        <v>630</v>
      </c>
      <c r="H633" s="24">
        <f t="shared" ca="1" si="154"/>
        <v>1787.3665619999999</v>
      </c>
      <c r="I633" s="25">
        <f t="shared" ca="1" si="155"/>
        <v>241.30633281120001</v>
      </c>
      <c r="J633" s="155"/>
      <c r="K633" s="155"/>
      <c r="L633" s="129">
        <f t="shared" si="160"/>
        <v>0</v>
      </c>
      <c r="AX633">
        <f t="shared" ca="1" si="163"/>
        <v>335.14768445999999</v>
      </c>
      <c r="AY633">
        <f t="shared" ca="1" si="156"/>
        <v>347.85231554000001</v>
      </c>
      <c r="AZ633" cm="1">
        <f t="array" aca="1" ref="AZ633" ca="1">_xlfn.LET(_xlpm.rozsah, $J$3:$J$10001,_xlpm.podminka, (_xlpm.rozsah&gt;H633)*(ISNUMBER(_xlpm.rozsah)),_xlpm.indexy, IF(_xlpm.podminka, ROW(_xlpm.rozsah)-MIN(ROW(_xlpm.rozsah))+1),_xlpm.prvni, MIN(_xlpm.indexy),_xlpm.finalni, IF(_xlpm.prvni=1, 2, _xlpm.prvni),INDEX(_xlpm.rozsah, _xlpm.finalni))</f>
        <v>1800</v>
      </c>
      <c r="BA633" cm="1">
        <f t="array" aca="1" ref="BA633" ca="1">INDEX($J$3:$J$10001,MATCH(AZ633,$J$3:$J$10004,0)-1)</f>
        <v>1700</v>
      </c>
      <c r="BB633">
        <f t="shared" ca="1" si="165"/>
        <v>333</v>
      </c>
      <c r="BC633">
        <f t="shared" ca="1" si="165"/>
        <v>350</v>
      </c>
      <c r="BD633">
        <f t="shared" ca="1" si="164"/>
        <v>-17</v>
      </c>
      <c r="BE633">
        <f t="shared" ca="1" si="157"/>
        <v>335.14768445999999</v>
      </c>
      <c r="BF633">
        <f t="shared" ca="1" si="161"/>
        <v>334.67486324894173</v>
      </c>
      <c r="BG633">
        <f t="shared" ca="1" si="158"/>
        <v>348.32513675105827</v>
      </c>
      <c r="BH633" cm="1">
        <f t="array" aca="1" ref="BH633" ca="1">_xlfn.LET(_xlpm.rozsah, $J$3:$J$10001,_xlpm.podminka, (_xlpm.rozsah&gt;E633)*(ISNUMBER(_xlpm.rozsah)),_xlpm.indexy, IF(_xlpm.podminka, ROW(_xlpm.rozsah)-MIN(ROW(_xlpm.rozsah))+1),_xlpm.prvni, MIN(_xlpm.indexy),_xlpm.finalni, IF(_xlpm.prvni=1, 2, _xlpm.prvni),INDEX(_xlpm.rozsah, _xlpm.finalni))</f>
        <v>1800</v>
      </c>
      <c r="BI633" cm="1">
        <f t="array" aca="1" ref="BI633" ca="1">INDEX($J$3:$J$10001,MATCH(BH633,$J$3:$J$10004,0)-1)</f>
        <v>1700</v>
      </c>
      <c r="BJ633">
        <f t="shared" ca="1" si="166"/>
        <v>333</v>
      </c>
      <c r="BK633">
        <f t="shared" ca="1" si="166"/>
        <v>350</v>
      </c>
      <c r="BL633">
        <f t="shared" ca="1" si="162"/>
        <v>-17</v>
      </c>
      <c r="BM633">
        <f t="shared" ca="1" si="159"/>
        <v>334.67486324894173</v>
      </c>
    </row>
    <row r="634" spans="1:65" x14ac:dyDescent="0.25">
      <c r="A634" s="64">
        <v>631</v>
      </c>
      <c r="B634" s="64">
        <v>73</v>
      </c>
      <c r="C634" s="64">
        <v>69</v>
      </c>
      <c r="D634" s="18">
        <v>631</v>
      </c>
      <c r="E634" s="21">
        <f t="shared" ca="1" si="152"/>
        <v>1820.8562537553648</v>
      </c>
      <c r="F634" s="22">
        <f t="shared" ca="1" si="153"/>
        <v>227.3235614344957</v>
      </c>
      <c r="G634" s="23">
        <v>631</v>
      </c>
      <c r="H634" s="24">
        <f t="shared" ca="1" si="154"/>
        <v>1817.9966059999999</v>
      </c>
      <c r="I634" s="25">
        <f t="shared" ca="1" si="155"/>
        <v>227.65899811620002</v>
      </c>
      <c r="J634" s="155"/>
      <c r="K634" s="155"/>
      <c r="L634" s="129">
        <f t="shared" si="160"/>
        <v>0</v>
      </c>
      <c r="AX634">
        <f t="shared" ca="1" si="163"/>
        <v>329.94057698</v>
      </c>
      <c r="AY634">
        <f t="shared" ca="1" si="156"/>
        <v>319.05942302</v>
      </c>
      <c r="AZ634" cm="1">
        <f t="array" aca="1" ref="AZ634" ca="1">_xlfn.LET(_xlpm.rozsah, $J$3:$J$10001,_xlpm.podminka, (_xlpm.rozsah&gt;H634)*(ISNUMBER(_xlpm.rozsah)),_xlpm.indexy, IF(_xlpm.podminka, ROW(_xlpm.rozsah)-MIN(ROW(_xlpm.rozsah))+1),_xlpm.prvni, MIN(_xlpm.indexy),_xlpm.finalni, IF(_xlpm.prvni=1, 2, _xlpm.prvni),INDEX(_xlpm.rozsah, _xlpm.finalni))</f>
        <v>1900</v>
      </c>
      <c r="BA634" cm="1">
        <f t="array" aca="1" ref="BA634" ca="1">INDEX($J$3:$J$10001,MATCH(AZ634,$J$3:$J$10004,0)-1)</f>
        <v>1800</v>
      </c>
      <c r="BB634">
        <f t="shared" ca="1" si="165"/>
        <v>316</v>
      </c>
      <c r="BC634">
        <f t="shared" ca="1" si="165"/>
        <v>333</v>
      </c>
      <c r="BD634">
        <f t="shared" ca="1" si="164"/>
        <v>-17</v>
      </c>
      <c r="BE634">
        <f t="shared" ca="1" si="157"/>
        <v>329.94057698</v>
      </c>
      <c r="BF634">
        <f t="shared" ca="1" si="161"/>
        <v>329.45443686158796</v>
      </c>
      <c r="BG634">
        <f t="shared" ca="1" si="158"/>
        <v>319.54556313841204</v>
      </c>
      <c r="BH634" cm="1">
        <f t="array" aca="1" ref="BH634" ca="1">_xlfn.LET(_xlpm.rozsah, $J$3:$J$10001,_xlpm.podminka, (_xlpm.rozsah&gt;E634)*(ISNUMBER(_xlpm.rozsah)),_xlpm.indexy, IF(_xlpm.podminka, ROW(_xlpm.rozsah)-MIN(ROW(_xlpm.rozsah))+1),_xlpm.prvni, MIN(_xlpm.indexy),_xlpm.finalni, IF(_xlpm.prvni=1, 2, _xlpm.prvni),INDEX(_xlpm.rozsah, _xlpm.finalni))</f>
        <v>1900</v>
      </c>
      <c r="BI634" cm="1">
        <f t="array" aca="1" ref="BI634" ca="1">INDEX($J$3:$J$10001,MATCH(BH634,$J$3:$J$10004,0)-1)</f>
        <v>1800</v>
      </c>
      <c r="BJ634">
        <f t="shared" ca="1" si="166"/>
        <v>316</v>
      </c>
      <c r="BK634">
        <f t="shared" ca="1" si="166"/>
        <v>333</v>
      </c>
      <c r="BL634">
        <f t="shared" ca="1" si="162"/>
        <v>-17</v>
      </c>
      <c r="BM634">
        <f t="shared" ca="1" si="159"/>
        <v>329.45443686158796</v>
      </c>
    </row>
    <row r="635" spans="1:65" x14ac:dyDescent="0.25">
      <c r="A635" s="64">
        <v>632</v>
      </c>
      <c r="B635" s="64">
        <v>76</v>
      </c>
      <c r="C635" s="64">
        <v>70</v>
      </c>
      <c r="D635" s="18">
        <v>632</v>
      </c>
      <c r="E635" s="21">
        <f t="shared" ca="1" si="152"/>
        <v>1866.9188395261335</v>
      </c>
      <c r="F635" s="22">
        <f t="shared" ca="1" si="153"/>
        <v>225.13665809639014</v>
      </c>
      <c r="G635" s="28">
        <v>632</v>
      </c>
      <c r="H635" s="24">
        <f t="shared" ca="1" si="154"/>
        <v>1863.9416719999999</v>
      </c>
      <c r="I635" s="25">
        <f t="shared" ca="1" si="155"/>
        <v>225.49094103200002</v>
      </c>
      <c r="J635" s="155"/>
      <c r="K635" s="155"/>
      <c r="L635" s="129">
        <f t="shared" si="160"/>
        <v>0</v>
      </c>
      <c r="AX635">
        <f t="shared" ca="1" si="163"/>
        <v>322.12991576000002</v>
      </c>
      <c r="AY635">
        <f t="shared" ca="1" si="156"/>
        <v>326.87008423999998</v>
      </c>
      <c r="AZ635" cm="1">
        <f t="array" aca="1" ref="AZ635" ca="1">_xlfn.LET(_xlpm.rozsah, $J$3:$J$10001,_xlpm.podminka, (_xlpm.rozsah&gt;H635)*(ISNUMBER(_xlpm.rozsah)),_xlpm.indexy, IF(_xlpm.podminka, ROW(_xlpm.rozsah)-MIN(ROW(_xlpm.rozsah))+1),_xlpm.prvni, MIN(_xlpm.indexy),_xlpm.finalni, IF(_xlpm.prvni=1, 2, _xlpm.prvni),INDEX(_xlpm.rozsah, _xlpm.finalni))</f>
        <v>1900</v>
      </c>
      <c r="BA635" cm="1">
        <f t="array" aca="1" ref="BA635" ca="1">INDEX($J$3:$J$10001,MATCH(AZ635,$J$3:$J$10004,0)-1)</f>
        <v>1800</v>
      </c>
      <c r="BB635">
        <f t="shared" ca="1" si="165"/>
        <v>316</v>
      </c>
      <c r="BC635">
        <f t="shared" ca="1" si="165"/>
        <v>333</v>
      </c>
      <c r="BD635">
        <f t="shared" ca="1" si="164"/>
        <v>-17</v>
      </c>
      <c r="BE635">
        <f t="shared" ca="1" si="157"/>
        <v>322.12991576000002</v>
      </c>
      <c r="BF635">
        <f t="shared" ca="1" si="161"/>
        <v>321.62379728055731</v>
      </c>
      <c r="BG635">
        <f t="shared" ca="1" si="158"/>
        <v>327.37620271944269</v>
      </c>
      <c r="BH635" cm="1">
        <f t="array" aca="1" ref="BH635" ca="1">_xlfn.LET(_xlpm.rozsah, $J$3:$J$10001,_xlpm.podminka, (_xlpm.rozsah&gt;E635)*(ISNUMBER(_xlpm.rozsah)),_xlpm.indexy, IF(_xlpm.podminka, ROW(_xlpm.rozsah)-MIN(ROW(_xlpm.rozsah))+1),_xlpm.prvni, MIN(_xlpm.indexy),_xlpm.finalni, IF(_xlpm.prvni=1, 2, _xlpm.prvni),INDEX(_xlpm.rozsah, _xlpm.finalni))</f>
        <v>1900</v>
      </c>
      <c r="BI635" cm="1">
        <f t="array" aca="1" ref="BI635" ca="1">INDEX($J$3:$J$10001,MATCH(BH635,$J$3:$J$10004,0)-1)</f>
        <v>1800</v>
      </c>
      <c r="BJ635">
        <f t="shared" ca="1" si="166"/>
        <v>316</v>
      </c>
      <c r="BK635">
        <f t="shared" ca="1" si="166"/>
        <v>333</v>
      </c>
      <c r="BL635">
        <f t="shared" ca="1" si="162"/>
        <v>-17</v>
      </c>
      <c r="BM635">
        <f t="shared" ca="1" si="159"/>
        <v>321.62379728055731</v>
      </c>
    </row>
    <row r="636" spans="1:65" x14ac:dyDescent="0.25">
      <c r="A636" s="64">
        <v>633</v>
      </c>
      <c r="B636" s="64">
        <v>77</v>
      </c>
      <c r="C636" s="64">
        <v>72</v>
      </c>
      <c r="D636" s="18">
        <v>633</v>
      </c>
      <c r="E636" s="21">
        <f t="shared" ca="1" si="152"/>
        <v>1882.2730347830561</v>
      </c>
      <c r="F636" s="22">
        <f t="shared" ca="1" si="153"/>
        <v>229.68978054255396</v>
      </c>
      <c r="G636" s="23">
        <v>633</v>
      </c>
      <c r="H636" s="24">
        <f t="shared" ca="1" si="154"/>
        <v>1879.2566939999999</v>
      </c>
      <c r="I636" s="25">
        <f t="shared" ca="1" si="155"/>
        <v>230.05898065439999</v>
      </c>
      <c r="J636" s="155"/>
      <c r="K636" s="155"/>
      <c r="L636" s="129">
        <f t="shared" si="160"/>
        <v>0</v>
      </c>
      <c r="AX636">
        <f t="shared" ca="1" si="163"/>
        <v>319.52636202000002</v>
      </c>
      <c r="AY636">
        <f t="shared" ca="1" si="156"/>
        <v>329.47363797999998</v>
      </c>
      <c r="AZ636" cm="1">
        <f t="array" aca="1" ref="AZ636" ca="1">_xlfn.LET(_xlpm.rozsah, $J$3:$J$10001,_xlpm.podminka, (_xlpm.rozsah&gt;H636)*(ISNUMBER(_xlpm.rozsah)),_xlpm.indexy, IF(_xlpm.podminka, ROW(_xlpm.rozsah)-MIN(ROW(_xlpm.rozsah))+1),_xlpm.prvni, MIN(_xlpm.indexy),_xlpm.finalni, IF(_xlpm.prvni=1, 2, _xlpm.prvni),INDEX(_xlpm.rozsah, _xlpm.finalni))</f>
        <v>1900</v>
      </c>
      <c r="BA636" cm="1">
        <f t="array" aca="1" ref="BA636" ca="1">INDEX($J$3:$J$10001,MATCH(AZ636,$J$3:$J$10004,0)-1)</f>
        <v>1800</v>
      </c>
      <c r="BB636">
        <f t="shared" ca="1" si="165"/>
        <v>316</v>
      </c>
      <c r="BC636">
        <f t="shared" ca="1" si="165"/>
        <v>333</v>
      </c>
      <c r="BD636">
        <f t="shared" ca="1" si="164"/>
        <v>-17</v>
      </c>
      <c r="BE636">
        <f t="shared" ca="1" si="157"/>
        <v>319.52636202000002</v>
      </c>
      <c r="BF636">
        <f t="shared" ca="1" si="161"/>
        <v>319.01358408688048</v>
      </c>
      <c r="BG636">
        <f t="shared" ca="1" si="158"/>
        <v>329.98641591311952</v>
      </c>
      <c r="BH636" cm="1">
        <f t="array" aca="1" ref="BH636" ca="1">_xlfn.LET(_xlpm.rozsah, $J$3:$J$10001,_xlpm.podminka, (_xlpm.rozsah&gt;E636)*(ISNUMBER(_xlpm.rozsah)),_xlpm.indexy, IF(_xlpm.podminka, ROW(_xlpm.rozsah)-MIN(ROW(_xlpm.rozsah))+1),_xlpm.prvni, MIN(_xlpm.indexy),_xlpm.finalni, IF(_xlpm.prvni=1, 2, _xlpm.prvni),INDEX(_xlpm.rozsah, _xlpm.finalni))</f>
        <v>1900</v>
      </c>
      <c r="BI636" cm="1">
        <f t="array" aca="1" ref="BI636" ca="1">INDEX($J$3:$J$10001,MATCH(BH636,$J$3:$J$10004,0)-1)</f>
        <v>1800</v>
      </c>
      <c r="BJ636">
        <f t="shared" ca="1" si="166"/>
        <v>316</v>
      </c>
      <c r="BK636">
        <f t="shared" ca="1" si="166"/>
        <v>333</v>
      </c>
      <c r="BL636">
        <f t="shared" ca="1" si="162"/>
        <v>-17</v>
      </c>
      <c r="BM636">
        <f t="shared" ca="1" si="159"/>
        <v>319.01358408688048</v>
      </c>
    </row>
    <row r="637" spans="1:65" x14ac:dyDescent="0.25">
      <c r="A637" s="64">
        <v>634</v>
      </c>
      <c r="B637" s="64">
        <v>77</v>
      </c>
      <c r="C637" s="64">
        <v>72</v>
      </c>
      <c r="D637" s="18">
        <v>634</v>
      </c>
      <c r="E637" s="21">
        <f t="shared" ca="1" si="152"/>
        <v>1882.2730347830561</v>
      </c>
      <c r="F637" s="22">
        <f t="shared" ca="1" si="153"/>
        <v>229.68978054255396</v>
      </c>
      <c r="G637" s="28">
        <v>634</v>
      </c>
      <c r="H637" s="24">
        <f t="shared" ca="1" si="154"/>
        <v>1879.2566939999999</v>
      </c>
      <c r="I637" s="25">
        <f t="shared" ca="1" si="155"/>
        <v>230.05898065439999</v>
      </c>
      <c r="J637" s="155"/>
      <c r="K637" s="155"/>
      <c r="L637" s="129">
        <f t="shared" si="160"/>
        <v>0</v>
      </c>
      <c r="AX637">
        <f t="shared" ca="1" si="163"/>
        <v>319.52636202000002</v>
      </c>
      <c r="AY637">
        <f t="shared" ca="1" si="156"/>
        <v>329.47363797999998</v>
      </c>
      <c r="AZ637" cm="1">
        <f t="array" aca="1" ref="AZ637" ca="1">_xlfn.LET(_xlpm.rozsah, $J$3:$J$10001,_xlpm.podminka, (_xlpm.rozsah&gt;H637)*(ISNUMBER(_xlpm.rozsah)),_xlpm.indexy, IF(_xlpm.podminka, ROW(_xlpm.rozsah)-MIN(ROW(_xlpm.rozsah))+1),_xlpm.prvni, MIN(_xlpm.indexy),_xlpm.finalni, IF(_xlpm.prvni=1, 2, _xlpm.prvni),INDEX(_xlpm.rozsah, _xlpm.finalni))</f>
        <v>1900</v>
      </c>
      <c r="BA637" cm="1">
        <f t="array" aca="1" ref="BA637" ca="1">INDEX($J$3:$J$10001,MATCH(AZ637,$J$3:$J$10004,0)-1)</f>
        <v>1800</v>
      </c>
      <c r="BB637">
        <f t="shared" ca="1" si="165"/>
        <v>316</v>
      </c>
      <c r="BC637">
        <f t="shared" ca="1" si="165"/>
        <v>333</v>
      </c>
      <c r="BD637">
        <f t="shared" ca="1" si="164"/>
        <v>-17</v>
      </c>
      <c r="BE637">
        <f t="shared" ca="1" si="157"/>
        <v>319.52636202000002</v>
      </c>
      <c r="BF637">
        <f t="shared" ca="1" si="161"/>
        <v>319.01358408688048</v>
      </c>
      <c r="BG637">
        <f t="shared" ca="1" si="158"/>
        <v>329.98641591311952</v>
      </c>
      <c r="BH637" cm="1">
        <f t="array" aca="1" ref="BH637" ca="1">_xlfn.LET(_xlpm.rozsah, $J$3:$J$10001,_xlpm.podminka, (_xlpm.rozsah&gt;E637)*(ISNUMBER(_xlpm.rozsah)),_xlpm.indexy, IF(_xlpm.podminka, ROW(_xlpm.rozsah)-MIN(ROW(_xlpm.rozsah))+1),_xlpm.prvni, MIN(_xlpm.indexy),_xlpm.finalni, IF(_xlpm.prvni=1, 2, _xlpm.prvni),INDEX(_xlpm.rozsah, _xlpm.finalni))</f>
        <v>1900</v>
      </c>
      <c r="BI637" cm="1">
        <f t="array" aca="1" ref="BI637" ca="1">INDEX($J$3:$J$10001,MATCH(BH637,$J$3:$J$10004,0)-1)</f>
        <v>1800</v>
      </c>
      <c r="BJ637">
        <f t="shared" ca="1" si="166"/>
        <v>316</v>
      </c>
      <c r="BK637">
        <f t="shared" ca="1" si="166"/>
        <v>333</v>
      </c>
      <c r="BL637">
        <f t="shared" ca="1" si="162"/>
        <v>-17</v>
      </c>
      <c r="BM637">
        <f t="shared" ca="1" si="159"/>
        <v>319.01358408688048</v>
      </c>
    </row>
    <row r="638" spans="1:65" x14ac:dyDescent="0.25">
      <c r="A638" s="64">
        <v>635</v>
      </c>
      <c r="B638" s="64">
        <v>77</v>
      </c>
      <c r="C638" s="64">
        <v>72</v>
      </c>
      <c r="D638" s="18">
        <v>635</v>
      </c>
      <c r="E638" s="21">
        <f t="shared" ca="1" si="152"/>
        <v>1882.2730347830561</v>
      </c>
      <c r="F638" s="22">
        <f t="shared" ca="1" si="153"/>
        <v>229.68978054255396</v>
      </c>
      <c r="G638" s="23">
        <v>635</v>
      </c>
      <c r="H638" s="24">
        <f t="shared" ca="1" si="154"/>
        <v>1879.2566939999999</v>
      </c>
      <c r="I638" s="25">
        <f t="shared" ca="1" si="155"/>
        <v>230.05898065439999</v>
      </c>
      <c r="J638" s="155"/>
      <c r="K638" s="155"/>
      <c r="L638" s="129">
        <f t="shared" si="160"/>
        <v>0</v>
      </c>
      <c r="AX638">
        <f t="shared" ca="1" si="163"/>
        <v>319.52636202000002</v>
      </c>
      <c r="AY638">
        <f t="shared" ca="1" si="156"/>
        <v>329.47363797999998</v>
      </c>
      <c r="AZ638" cm="1">
        <f t="array" aca="1" ref="AZ638" ca="1">_xlfn.LET(_xlpm.rozsah, $J$3:$J$10001,_xlpm.podminka, (_xlpm.rozsah&gt;H638)*(ISNUMBER(_xlpm.rozsah)),_xlpm.indexy, IF(_xlpm.podminka, ROW(_xlpm.rozsah)-MIN(ROW(_xlpm.rozsah))+1),_xlpm.prvni, MIN(_xlpm.indexy),_xlpm.finalni, IF(_xlpm.prvni=1, 2, _xlpm.prvni),INDEX(_xlpm.rozsah, _xlpm.finalni))</f>
        <v>1900</v>
      </c>
      <c r="BA638" cm="1">
        <f t="array" aca="1" ref="BA638" ca="1">INDEX($J$3:$J$10001,MATCH(AZ638,$J$3:$J$10004,0)-1)</f>
        <v>1800</v>
      </c>
      <c r="BB638">
        <f t="shared" ca="1" si="165"/>
        <v>316</v>
      </c>
      <c r="BC638">
        <f t="shared" ca="1" si="165"/>
        <v>333</v>
      </c>
      <c r="BD638">
        <f t="shared" ca="1" si="164"/>
        <v>-17</v>
      </c>
      <c r="BE638">
        <f t="shared" ca="1" si="157"/>
        <v>319.52636202000002</v>
      </c>
      <c r="BF638">
        <f t="shared" ca="1" si="161"/>
        <v>319.01358408688048</v>
      </c>
      <c r="BG638">
        <f t="shared" ca="1" si="158"/>
        <v>329.98641591311952</v>
      </c>
      <c r="BH638" cm="1">
        <f t="array" aca="1" ref="BH638" ca="1">_xlfn.LET(_xlpm.rozsah, $J$3:$J$10001,_xlpm.podminka, (_xlpm.rozsah&gt;E638)*(ISNUMBER(_xlpm.rozsah)),_xlpm.indexy, IF(_xlpm.podminka, ROW(_xlpm.rozsah)-MIN(ROW(_xlpm.rozsah))+1),_xlpm.prvni, MIN(_xlpm.indexy),_xlpm.finalni, IF(_xlpm.prvni=1, 2, _xlpm.prvni),INDEX(_xlpm.rozsah, _xlpm.finalni))</f>
        <v>1900</v>
      </c>
      <c r="BI638" cm="1">
        <f t="array" aca="1" ref="BI638" ca="1">INDEX($J$3:$J$10001,MATCH(BH638,$J$3:$J$10004,0)-1)</f>
        <v>1800</v>
      </c>
      <c r="BJ638">
        <f t="shared" ca="1" si="166"/>
        <v>316</v>
      </c>
      <c r="BK638">
        <f t="shared" ca="1" si="166"/>
        <v>333</v>
      </c>
      <c r="BL638">
        <f t="shared" ca="1" si="162"/>
        <v>-17</v>
      </c>
      <c r="BM638">
        <f t="shared" ca="1" si="159"/>
        <v>319.01358408688048</v>
      </c>
    </row>
    <row r="639" spans="1:65" x14ac:dyDescent="0.25">
      <c r="A639" s="64">
        <v>636</v>
      </c>
      <c r="B639" s="64">
        <v>77</v>
      </c>
      <c r="C639" s="64">
        <v>70</v>
      </c>
      <c r="D639" s="18">
        <v>636</v>
      </c>
      <c r="E639" s="21">
        <f t="shared" ca="1" si="152"/>
        <v>1882.2730347830561</v>
      </c>
      <c r="F639" s="22">
        <f t="shared" ca="1" si="153"/>
        <v>223.30950886081635</v>
      </c>
      <c r="G639" s="28">
        <v>636</v>
      </c>
      <c r="H639" s="24">
        <f t="shared" ca="1" si="154"/>
        <v>1879.2566939999999</v>
      </c>
      <c r="I639" s="25">
        <f t="shared" ca="1" si="155"/>
        <v>223.66845341400003</v>
      </c>
      <c r="J639" s="155"/>
      <c r="K639" s="155"/>
      <c r="L639" s="129">
        <f t="shared" si="160"/>
        <v>0</v>
      </c>
      <c r="AX639">
        <f t="shared" ca="1" si="163"/>
        <v>319.52636202000002</v>
      </c>
      <c r="AY639">
        <f t="shared" ca="1" si="156"/>
        <v>329.47363797999998</v>
      </c>
      <c r="AZ639" cm="1">
        <f t="array" aca="1" ref="AZ639" ca="1">_xlfn.LET(_xlpm.rozsah, $J$3:$J$10001,_xlpm.podminka, (_xlpm.rozsah&gt;H639)*(ISNUMBER(_xlpm.rozsah)),_xlpm.indexy, IF(_xlpm.podminka, ROW(_xlpm.rozsah)-MIN(ROW(_xlpm.rozsah))+1),_xlpm.prvni, MIN(_xlpm.indexy),_xlpm.finalni, IF(_xlpm.prvni=1, 2, _xlpm.prvni),INDEX(_xlpm.rozsah, _xlpm.finalni))</f>
        <v>1900</v>
      </c>
      <c r="BA639" cm="1">
        <f t="array" aca="1" ref="BA639" ca="1">INDEX($J$3:$J$10001,MATCH(AZ639,$J$3:$J$10004,0)-1)</f>
        <v>1800</v>
      </c>
      <c r="BB639">
        <f t="shared" ca="1" si="165"/>
        <v>316</v>
      </c>
      <c r="BC639">
        <f t="shared" ca="1" si="165"/>
        <v>333</v>
      </c>
      <c r="BD639">
        <f t="shared" ca="1" si="164"/>
        <v>-17</v>
      </c>
      <c r="BE639">
        <f t="shared" ca="1" si="157"/>
        <v>319.52636202000002</v>
      </c>
      <c r="BF639">
        <f t="shared" ca="1" si="161"/>
        <v>319.01358408688048</v>
      </c>
      <c r="BG639">
        <f t="shared" ca="1" si="158"/>
        <v>329.98641591311952</v>
      </c>
      <c r="BH639" cm="1">
        <f t="array" aca="1" ref="BH639" ca="1">_xlfn.LET(_xlpm.rozsah, $J$3:$J$10001,_xlpm.podminka, (_xlpm.rozsah&gt;E639)*(ISNUMBER(_xlpm.rozsah)),_xlpm.indexy, IF(_xlpm.podminka, ROW(_xlpm.rozsah)-MIN(ROW(_xlpm.rozsah))+1),_xlpm.prvni, MIN(_xlpm.indexy),_xlpm.finalni, IF(_xlpm.prvni=1, 2, _xlpm.prvni),INDEX(_xlpm.rozsah, _xlpm.finalni))</f>
        <v>1900</v>
      </c>
      <c r="BI639" cm="1">
        <f t="array" aca="1" ref="BI639" ca="1">INDEX($J$3:$J$10001,MATCH(BH639,$J$3:$J$10004,0)-1)</f>
        <v>1800</v>
      </c>
      <c r="BJ639">
        <f t="shared" ca="1" si="166"/>
        <v>316</v>
      </c>
      <c r="BK639">
        <f t="shared" ca="1" si="166"/>
        <v>333</v>
      </c>
      <c r="BL639">
        <f t="shared" ca="1" si="162"/>
        <v>-17</v>
      </c>
      <c r="BM639">
        <f t="shared" ca="1" si="159"/>
        <v>319.01358408688048</v>
      </c>
    </row>
    <row r="640" spans="1:65" x14ac:dyDescent="0.25">
      <c r="A640" s="64">
        <v>637</v>
      </c>
      <c r="B640" s="64">
        <v>76</v>
      </c>
      <c r="C640" s="64">
        <v>71</v>
      </c>
      <c r="D640" s="18">
        <v>637</v>
      </c>
      <c r="E640" s="21">
        <f t="shared" ca="1" si="152"/>
        <v>1866.9188395261335</v>
      </c>
      <c r="F640" s="22">
        <f t="shared" ca="1" si="153"/>
        <v>228.35289606919571</v>
      </c>
      <c r="G640" s="23">
        <v>637</v>
      </c>
      <c r="H640" s="24">
        <f t="shared" ca="1" si="154"/>
        <v>1863.9416719999999</v>
      </c>
      <c r="I640" s="25">
        <f t="shared" ca="1" si="155"/>
        <v>228.71224018960001</v>
      </c>
      <c r="J640" s="155"/>
      <c r="K640" s="155"/>
      <c r="L640" s="129">
        <f t="shared" si="160"/>
        <v>0</v>
      </c>
      <c r="AX640">
        <f t="shared" ca="1" si="163"/>
        <v>322.12991576000002</v>
      </c>
      <c r="AY640">
        <f t="shared" ca="1" si="156"/>
        <v>326.87008423999998</v>
      </c>
      <c r="AZ640" cm="1">
        <f t="array" aca="1" ref="AZ640" ca="1">_xlfn.LET(_xlpm.rozsah, $J$3:$J$10001,_xlpm.podminka, (_xlpm.rozsah&gt;H640)*(ISNUMBER(_xlpm.rozsah)),_xlpm.indexy, IF(_xlpm.podminka, ROW(_xlpm.rozsah)-MIN(ROW(_xlpm.rozsah))+1),_xlpm.prvni, MIN(_xlpm.indexy),_xlpm.finalni, IF(_xlpm.prvni=1, 2, _xlpm.prvni),INDEX(_xlpm.rozsah, _xlpm.finalni))</f>
        <v>1900</v>
      </c>
      <c r="BA640" cm="1">
        <f t="array" aca="1" ref="BA640" ca="1">INDEX($J$3:$J$10001,MATCH(AZ640,$J$3:$J$10004,0)-1)</f>
        <v>1800</v>
      </c>
      <c r="BB640">
        <f t="shared" ca="1" si="165"/>
        <v>316</v>
      </c>
      <c r="BC640">
        <f t="shared" ca="1" si="165"/>
        <v>333</v>
      </c>
      <c r="BD640">
        <f t="shared" ca="1" si="164"/>
        <v>-17</v>
      </c>
      <c r="BE640">
        <f t="shared" ca="1" si="157"/>
        <v>322.12991576000002</v>
      </c>
      <c r="BF640">
        <f t="shared" ca="1" si="161"/>
        <v>321.62379728055731</v>
      </c>
      <c r="BG640">
        <f t="shared" ca="1" si="158"/>
        <v>327.37620271944269</v>
      </c>
      <c r="BH640" cm="1">
        <f t="array" aca="1" ref="BH640" ca="1">_xlfn.LET(_xlpm.rozsah, $J$3:$J$10001,_xlpm.podminka, (_xlpm.rozsah&gt;E640)*(ISNUMBER(_xlpm.rozsah)),_xlpm.indexy, IF(_xlpm.podminka, ROW(_xlpm.rozsah)-MIN(ROW(_xlpm.rozsah))+1),_xlpm.prvni, MIN(_xlpm.indexy),_xlpm.finalni, IF(_xlpm.prvni=1, 2, _xlpm.prvni),INDEX(_xlpm.rozsah, _xlpm.finalni))</f>
        <v>1900</v>
      </c>
      <c r="BI640" cm="1">
        <f t="array" aca="1" ref="BI640" ca="1">INDEX($J$3:$J$10001,MATCH(BH640,$J$3:$J$10004,0)-1)</f>
        <v>1800</v>
      </c>
      <c r="BJ640">
        <f t="shared" ca="1" si="166"/>
        <v>316</v>
      </c>
      <c r="BK640">
        <f t="shared" ca="1" si="166"/>
        <v>333</v>
      </c>
      <c r="BL640">
        <f t="shared" ca="1" si="162"/>
        <v>-17</v>
      </c>
      <c r="BM640">
        <f t="shared" ca="1" si="159"/>
        <v>321.62379728055731</v>
      </c>
    </row>
    <row r="641" spans="1:65" x14ac:dyDescent="0.25">
      <c r="A641" s="64">
        <v>638</v>
      </c>
      <c r="B641" s="64">
        <v>76</v>
      </c>
      <c r="C641" s="64">
        <v>71</v>
      </c>
      <c r="D641" s="18">
        <v>638</v>
      </c>
      <c r="E641" s="21">
        <f t="shared" ca="1" si="152"/>
        <v>1866.9188395261335</v>
      </c>
      <c r="F641" s="22">
        <f t="shared" ca="1" si="153"/>
        <v>228.35289606919571</v>
      </c>
      <c r="G641" s="28">
        <v>638</v>
      </c>
      <c r="H641" s="24">
        <f t="shared" ca="1" si="154"/>
        <v>1863.9416719999999</v>
      </c>
      <c r="I641" s="25">
        <f t="shared" ca="1" si="155"/>
        <v>228.71224018960001</v>
      </c>
      <c r="J641" s="155"/>
      <c r="K641" s="155"/>
      <c r="L641" s="129">
        <f t="shared" si="160"/>
        <v>0</v>
      </c>
      <c r="AX641">
        <f t="shared" ca="1" si="163"/>
        <v>322.12991576000002</v>
      </c>
      <c r="AY641">
        <f t="shared" ca="1" si="156"/>
        <v>326.87008423999998</v>
      </c>
      <c r="AZ641" cm="1">
        <f t="array" aca="1" ref="AZ641" ca="1">_xlfn.LET(_xlpm.rozsah, $J$3:$J$10001,_xlpm.podminka, (_xlpm.rozsah&gt;H641)*(ISNUMBER(_xlpm.rozsah)),_xlpm.indexy, IF(_xlpm.podminka, ROW(_xlpm.rozsah)-MIN(ROW(_xlpm.rozsah))+1),_xlpm.prvni, MIN(_xlpm.indexy),_xlpm.finalni, IF(_xlpm.prvni=1, 2, _xlpm.prvni),INDEX(_xlpm.rozsah, _xlpm.finalni))</f>
        <v>1900</v>
      </c>
      <c r="BA641" cm="1">
        <f t="array" aca="1" ref="BA641" ca="1">INDEX($J$3:$J$10001,MATCH(AZ641,$J$3:$J$10004,0)-1)</f>
        <v>1800</v>
      </c>
      <c r="BB641">
        <f t="shared" ca="1" si="165"/>
        <v>316</v>
      </c>
      <c r="BC641">
        <f t="shared" ca="1" si="165"/>
        <v>333</v>
      </c>
      <c r="BD641">
        <f t="shared" ca="1" si="164"/>
        <v>-17</v>
      </c>
      <c r="BE641">
        <f t="shared" ca="1" si="157"/>
        <v>322.12991576000002</v>
      </c>
      <c r="BF641">
        <f t="shared" ca="1" si="161"/>
        <v>321.62379728055731</v>
      </c>
      <c r="BG641">
        <f t="shared" ca="1" si="158"/>
        <v>327.37620271944269</v>
      </c>
      <c r="BH641" cm="1">
        <f t="array" aca="1" ref="BH641" ca="1">_xlfn.LET(_xlpm.rozsah, $J$3:$J$10001,_xlpm.podminka, (_xlpm.rozsah&gt;E641)*(ISNUMBER(_xlpm.rozsah)),_xlpm.indexy, IF(_xlpm.podminka, ROW(_xlpm.rozsah)-MIN(ROW(_xlpm.rozsah))+1),_xlpm.prvni, MIN(_xlpm.indexy),_xlpm.finalni, IF(_xlpm.prvni=1, 2, _xlpm.prvni),INDEX(_xlpm.rozsah, _xlpm.finalni))</f>
        <v>1900</v>
      </c>
      <c r="BI641" cm="1">
        <f t="array" aca="1" ref="BI641" ca="1">INDEX($J$3:$J$10001,MATCH(BH641,$J$3:$J$10004,0)-1)</f>
        <v>1800</v>
      </c>
      <c r="BJ641">
        <f t="shared" ca="1" si="166"/>
        <v>316</v>
      </c>
      <c r="BK641">
        <f t="shared" ca="1" si="166"/>
        <v>333</v>
      </c>
      <c r="BL641">
        <f t="shared" ca="1" si="162"/>
        <v>-17</v>
      </c>
      <c r="BM641">
        <f t="shared" ca="1" si="159"/>
        <v>321.62379728055731</v>
      </c>
    </row>
    <row r="642" spans="1:65" x14ac:dyDescent="0.25">
      <c r="A642" s="64">
        <v>639</v>
      </c>
      <c r="B642" s="64">
        <v>77</v>
      </c>
      <c r="C642" s="64">
        <v>71</v>
      </c>
      <c r="D642" s="18">
        <v>639</v>
      </c>
      <c r="E642" s="21">
        <f t="shared" ca="1" si="152"/>
        <v>1882.2730347830561</v>
      </c>
      <c r="F642" s="22">
        <f t="shared" ca="1" si="153"/>
        <v>226.49964470168513</v>
      </c>
      <c r="G642" s="23">
        <v>639</v>
      </c>
      <c r="H642" s="24">
        <f t="shared" ca="1" si="154"/>
        <v>1879.2566939999999</v>
      </c>
      <c r="I642" s="25">
        <f t="shared" ca="1" si="155"/>
        <v>226.86371703420002</v>
      </c>
      <c r="J642" s="155"/>
      <c r="K642" s="155"/>
      <c r="L642" s="129">
        <f t="shared" si="160"/>
        <v>0</v>
      </c>
      <c r="AX642">
        <f t="shared" ca="1" si="163"/>
        <v>319.52636202000002</v>
      </c>
      <c r="AY642">
        <f t="shared" ca="1" si="156"/>
        <v>329.47363797999998</v>
      </c>
      <c r="AZ642" cm="1">
        <f t="array" aca="1" ref="AZ642" ca="1">_xlfn.LET(_xlpm.rozsah, $J$3:$J$10001,_xlpm.podminka, (_xlpm.rozsah&gt;H642)*(ISNUMBER(_xlpm.rozsah)),_xlpm.indexy, IF(_xlpm.podminka, ROW(_xlpm.rozsah)-MIN(ROW(_xlpm.rozsah))+1),_xlpm.prvni, MIN(_xlpm.indexy),_xlpm.finalni, IF(_xlpm.prvni=1, 2, _xlpm.prvni),INDEX(_xlpm.rozsah, _xlpm.finalni))</f>
        <v>1900</v>
      </c>
      <c r="BA642" cm="1">
        <f t="array" aca="1" ref="BA642" ca="1">INDEX($J$3:$J$10001,MATCH(AZ642,$J$3:$J$10004,0)-1)</f>
        <v>1800</v>
      </c>
      <c r="BB642">
        <f t="shared" ca="1" si="165"/>
        <v>316</v>
      </c>
      <c r="BC642">
        <f t="shared" ca="1" si="165"/>
        <v>333</v>
      </c>
      <c r="BD642">
        <f t="shared" ca="1" si="164"/>
        <v>-17</v>
      </c>
      <c r="BE642">
        <f t="shared" ca="1" si="157"/>
        <v>319.52636202000002</v>
      </c>
      <c r="BF642">
        <f t="shared" ca="1" si="161"/>
        <v>319.01358408688048</v>
      </c>
      <c r="BG642">
        <f t="shared" ca="1" si="158"/>
        <v>329.98641591311952</v>
      </c>
      <c r="BH642" cm="1">
        <f t="array" aca="1" ref="BH642" ca="1">_xlfn.LET(_xlpm.rozsah, $J$3:$J$10001,_xlpm.podminka, (_xlpm.rozsah&gt;E642)*(ISNUMBER(_xlpm.rozsah)),_xlpm.indexy, IF(_xlpm.podminka, ROW(_xlpm.rozsah)-MIN(ROW(_xlpm.rozsah))+1),_xlpm.prvni, MIN(_xlpm.indexy),_xlpm.finalni, IF(_xlpm.prvni=1, 2, _xlpm.prvni),INDEX(_xlpm.rozsah, _xlpm.finalni))</f>
        <v>1900</v>
      </c>
      <c r="BI642" cm="1">
        <f t="array" aca="1" ref="BI642" ca="1">INDEX($J$3:$J$10001,MATCH(BH642,$J$3:$J$10004,0)-1)</f>
        <v>1800</v>
      </c>
      <c r="BJ642">
        <f t="shared" ca="1" si="166"/>
        <v>316</v>
      </c>
      <c r="BK642">
        <f t="shared" ca="1" si="166"/>
        <v>333</v>
      </c>
      <c r="BL642">
        <f t="shared" ca="1" si="162"/>
        <v>-17</v>
      </c>
      <c r="BM642">
        <f t="shared" ca="1" si="159"/>
        <v>319.01358408688048</v>
      </c>
    </row>
    <row r="643" spans="1:65" x14ac:dyDescent="0.25">
      <c r="A643" s="64">
        <v>640</v>
      </c>
      <c r="B643" s="64">
        <v>77</v>
      </c>
      <c r="C643" s="64">
        <v>71</v>
      </c>
      <c r="D643" s="18">
        <v>640</v>
      </c>
      <c r="E643" s="21">
        <f t="shared" ca="1" si="152"/>
        <v>1882.2730347830561</v>
      </c>
      <c r="F643" s="22">
        <f t="shared" ca="1" si="153"/>
        <v>226.49964470168513</v>
      </c>
      <c r="G643" s="28">
        <v>640</v>
      </c>
      <c r="H643" s="24">
        <f t="shared" ca="1" si="154"/>
        <v>1879.2566939999999</v>
      </c>
      <c r="I643" s="25">
        <f t="shared" ca="1" si="155"/>
        <v>226.86371703420002</v>
      </c>
      <c r="J643" s="155"/>
      <c r="K643" s="155"/>
      <c r="L643" s="129">
        <f t="shared" si="160"/>
        <v>0</v>
      </c>
      <c r="AX643">
        <f t="shared" ca="1" si="163"/>
        <v>319.52636202000002</v>
      </c>
      <c r="AY643">
        <f t="shared" ca="1" si="156"/>
        <v>329.47363797999998</v>
      </c>
      <c r="AZ643" cm="1">
        <f t="array" aca="1" ref="AZ643" ca="1">_xlfn.LET(_xlpm.rozsah, $J$3:$J$10001,_xlpm.podminka, (_xlpm.rozsah&gt;H643)*(ISNUMBER(_xlpm.rozsah)),_xlpm.indexy, IF(_xlpm.podminka, ROW(_xlpm.rozsah)-MIN(ROW(_xlpm.rozsah))+1),_xlpm.prvni, MIN(_xlpm.indexy),_xlpm.finalni, IF(_xlpm.prvni=1, 2, _xlpm.prvni),INDEX(_xlpm.rozsah, _xlpm.finalni))</f>
        <v>1900</v>
      </c>
      <c r="BA643" cm="1">
        <f t="array" aca="1" ref="BA643" ca="1">INDEX($J$3:$J$10001,MATCH(AZ643,$J$3:$J$10004,0)-1)</f>
        <v>1800</v>
      </c>
      <c r="BB643">
        <f t="shared" ca="1" si="165"/>
        <v>316</v>
      </c>
      <c r="BC643">
        <f t="shared" ca="1" si="165"/>
        <v>333</v>
      </c>
      <c r="BD643">
        <f t="shared" ca="1" si="164"/>
        <v>-17</v>
      </c>
      <c r="BE643">
        <f t="shared" ca="1" si="157"/>
        <v>319.52636202000002</v>
      </c>
      <c r="BF643">
        <f t="shared" ca="1" si="161"/>
        <v>319.01358408688048</v>
      </c>
      <c r="BG643">
        <f t="shared" ca="1" si="158"/>
        <v>329.98641591311952</v>
      </c>
      <c r="BH643" cm="1">
        <f t="array" aca="1" ref="BH643" ca="1">_xlfn.LET(_xlpm.rozsah, $J$3:$J$10001,_xlpm.podminka, (_xlpm.rozsah&gt;E643)*(ISNUMBER(_xlpm.rozsah)),_xlpm.indexy, IF(_xlpm.podminka, ROW(_xlpm.rozsah)-MIN(ROW(_xlpm.rozsah))+1),_xlpm.prvni, MIN(_xlpm.indexy),_xlpm.finalni, IF(_xlpm.prvni=1, 2, _xlpm.prvni),INDEX(_xlpm.rozsah, _xlpm.finalni))</f>
        <v>1900</v>
      </c>
      <c r="BI643" cm="1">
        <f t="array" aca="1" ref="BI643" ca="1">INDEX($J$3:$J$10001,MATCH(BH643,$J$3:$J$10004,0)-1)</f>
        <v>1800</v>
      </c>
      <c r="BJ643">
        <f t="shared" ca="1" si="166"/>
        <v>316</v>
      </c>
      <c r="BK643">
        <f t="shared" ca="1" si="166"/>
        <v>333</v>
      </c>
      <c r="BL643">
        <f t="shared" ca="1" si="162"/>
        <v>-17</v>
      </c>
      <c r="BM643">
        <f t="shared" ca="1" si="159"/>
        <v>319.01358408688048</v>
      </c>
    </row>
    <row r="644" spans="1:65" x14ac:dyDescent="0.25">
      <c r="A644" s="64">
        <v>641</v>
      </c>
      <c r="B644" s="64">
        <v>78</v>
      </c>
      <c r="C644" s="64">
        <v>70</v>
      </c>
      <c r="D644" s="18">
        <v>641</v>
      </c>
      <c r="E644" s="21">
        <f t="shared" ref="E644:E707" ca="1" si="167">(B644/100)*($AC$8 - $AC$11)+$AC$11</f>
        <v>1897.6272300399792</v>
      </c>
      <c r="F644" s="22">
        <f t="shared" ref="F644:F707" ca="1" si="168">(C644*BF644)/100</f>
        <v>221.48235962524251</v>
      </c>
      <c r="G644" s="23">
        <v>641</v>
      </c>
      <c r="H644" s="24">
        <f t="shared" ref="H644:H707" ca="1" si="169">(B644/100)*($AF$8 - $AF$11)+$AF$11</f>
        <v>1894.5717159999999</v>
      </c>
      <c r="I644" s="25">
        <f t="shared" ref="I644:I707" ca="1" si="170">(C644*AX644)/100</f>
        <v>221.84596579600003</v>
      </c>
      <c r="J644" s="155"/>
      <c r="K644" s="155"/>
      <c r="L644" s="129">
        <f t="shared" si="160"/>
        <v>0</v>
      </c>
      <c r="AX644">
        <f t="shared" ca="1" si="163"/>
        <v>316.92280828000003</v>
      </c>
      <c r="AY644">
        <f t="shared" ref="AY644:AY707" ca="1" si="171">MIN(BB644:BC644)+((H644-MIN(AZ644:BA644))/(MAX(AZ644:BA644)-MIN(AZ644:BA644)))*(MAX(BB644:BC644)-MIN(BB644:BC644))</f>
        <v>332.07719171999997</v>
      </c>
      <c r="AZ644" cm="1">
        <f t="array" aca="1" ref="AZ644" ca="1">_xlfn.LET(_xlpm.rozsah, $J$3:$J$10001,_xlpm.podminka, (_xlpm.rozsah&gt;H644)*(ISNUMBER(_xlpm.rozsah)),_xlpm.indexy, IF(_xlpm.podminka, ROW(_xlpm.rozsah)-MIN(ROW(_xlpm.rozsah))+1),_xlpm.prvni, MIN(_xlpm.indexy),_xlpm.finalni, IF(_xlpm.prvni=1, 2, _xlpm.prvni),INDEX(_xlpm.rozsah, _xlpm.finalni))</f>
        <v>1900</v>
      </c>
      <c r="BA644" cm="1">
        <f t="array" aca="1" ref="BA644" ca="1">INDEX($J$3:$J$10001,MATCH(AZ644,$J$3:$J$10004,0)-1)</f>
        <v>1800</v>
      </c>
      <c r="BB644">
        <f t="shared" ca="1" si="165"/>
        <v>316</v>
      </c>
      <c r="BC644">
        <f t="shared" ca="1" si="165"/>
        <v>333</v>
      </c>
      <c r="BD644">
        <f t="shared" ca="1" si="164"/>
        <v>-17</v>
      </c>
      <c r="BE644">
        <f t="shared" ref="BE644:BE707" ca="1" si="172">MIN(BB644:BC644)+((MAX(AZ644:BA644)-H644)/(MAX(AZ644:BA644)-MIN(AZ644:BA644)))*(MAX(BB644:BC644)-MIN(BB644:BC644))</f>
        <v>316.92280828000003</v>
      </c>
      <c r="BF644">
        <f t="shared" ca="1" si="161"/>
        <v>316.40337089320354</v>
      </c>
      <c r="BG644">
        <f t="shared" ref="BG644:BG707" ca="1" si="173">MIN(BJ644:BK644)+((E644-MIN(BH644:BI644))/(MAX(BH644:BI644)-MIN(BH644:BI644)))*(MAX(BJ644:BK644)-MIN(BJ644:BK644))</f>
        <v>332.59662910679646</v>
      </c>
      <c r="BH644" cm="1">
        <f t="array" aca="1" ref="BH644" ca="1">_xlfn.LET(_xlpm.rozsah, $J$3:$J$10001,_xlpm.podminka, (_xlpm.rozsah&gt;E644)*(ISNUMBER(_xlpm.rozsah)),_xlpm.indexy, IF(_xlpm.podminka, ROW(_xlpm.rozsah)-MIN(ROW(_xlpm.rozsah))+1),_xlpm.prvni, MIN(_xlpm.indexy),_xlpm.finalni, IF(_xlpm.prvni=1, 2, _xlpm.prvni),INDEX(_xlpm.rozsah, _xlpm.finalni))</f>
        <v>1900</v>
      </c>
      <c r="BI644" cm="1">
        <f t="array" aca="1" ref="BI644" ca="1">INDEX($J$3:$J$10001,MATCH(BH644,$J$3:$J$10004,0)-1)</f>
        <v>1800</v>
      </c>
      <c r="BJ644">
        <f t="shared" ca="1" si="166"/>
        <v>316</v>
      </c>
      <c r="BK644">
        <f t="shared" ca="1" si="166"/>
        <v>333</v>
      </c>
      <c r="BL644">
        <f t="shared" ca="1" si="162"/>
        <v>-17</v>
      </c>
      <c r="BM644">
        <f t="shared" ref="BM644:BM707" ca="1" si="174">MIN(BJ644:BK644)+((MAX(BH644:BI644)-E644)/(MAX(BH644:BI644)-MIN(BH644:BI644)))*(MAX(BJ644:BK644)-MIN(BJ644:BK644))</f>
        <v>316.40337089320354</v>
      </c>
    </row>
    <row r="645" spans="1:65" x14ac:dyDescent="0.25">
      <c r="A645" s="64">
        <v>642</v>
      </c>
      <c r="B645" s="64">
        <v>77</v>
      </c>
      <c r="C645" s="64">
        <v>70</v>
      </c>
      <c r="D645" s="18">
        <v>642</v>
      </c>
      <c r="E645" s="21">
        <f t="shared" ca="1" si="167"/>
        <v>1882.2730347830561</v>
      </c>
      <c r="F645" s="22">
        <f t="shared" ca="1" si="168"/>
        <v>223.30950886081635</v>
      </c>
      <c r="G645" s="28">
        <v>642</v>
      </c>
      <c r="H645" s="24">
        <f t="shared" ca="1" si="169"/>
        <v>1879.2566939999999</v>
      </c>
      <c r="I645" s="25">
        <f t="shared" ca="1" si="170"/>
        <v>223.66845341400003</v>
      </c>
      <c r="J645" s="155"/>
      <c r="K645" s="155"/>
      <c r="L645" s="129">
        <f t="shared" ref="L645:L708" si="175">K645*2*PI()*J645/60*0.001</f>
        <v>0</v>
      </c>
      <c r="AX645">
        <f t="shared" ca="1" si="163"/>
        <v>319.52636202000002</v>
      </c>
      <c r="AY645">
        <f t="shared" ca="1" si="171"/>
        <v>329.47363797999998</v>
      </c>
      <c r="AZ645" cm="1">
        <f t="array" aca="1" ref="AZ645" ca="1">_xlfn.LET(_xlpm.rozsah, $J$3:$J$10001,_xlpm.podminka, (_xlpm.rozsah&gt;H645)*(ISNUMBER(_xlpm.rozsah)),_xlpm.indexy, IF(_xlpm.podminka, ROW(_xlpm.rozsah)-MIN(ROW(_xlpm.rozsah))+1),_xlpm.prvni, MIN(_xlpm.indexy),_xlpm.finalni, IF(_xlpm.prvni=1, 2, _xlpm.prvni),INDEX(_xlpm.rozsah, _xlpm.finalni))</f>
        <v>1900</v>
      </c>
      <c r="BA645" cm="1">
        <f t="array" aca="1" ref="BA645" ca="1">INDEX($J$3:$J$10001,MATCH(AZ645,$J$3:$J$10004,0)-1)</f>
        <v>1800</v>
      </c>
      <c r="BB645">
        <f t="shared" ca="1" si="165"/>
        <v>316</v>
      </c>
      <c r="BC645">
        <f t="shared" ca="1" si="165"/>
        <v>333</v>
      </c>
      <c r="BD645">
        <f t="shared" ca="1" si="164"/>
        <v>-17</v>
      </c>
      <c r="BE645">
        <f t="shared" ca="1" si="172"/>
        <v>319.52636202000002</v>
      </c>
      <c r="BF645">
        <f t="shared" ref="BF645:BF708" ca="1" si="176">IF(BL645&lt;0, BM645,BG645)</f>
        <v>319.01358408688048</v>
      </c>
      <c r="BG645">
        <f t="shared" ca="1" si="173"/>
        <v>329.98641591311952</v>
      </c>
      <c r="BH645" cm="1">
        <f t="array" aca="1" ref="BH645" ca="1">_xlfn.LET(_xlpm.rozsah, $J$3:$J$10001,_xlpm.podminka, (_xlpm.rozsah&gt;E645)*(ISNUMBER(_xlpm.rozsah)),_xlpm.indexy, IF(_xlpm.podminka, ROW(_xlpm.rozsah)-MIN(ROW(_xlpm.rozsah))+1),_xlpm.prvni, MIN(_xlpm.indexy),_xlpm.finalni, IF(_xlpm.prvni=1, 2, _xlpm.prvni),INDEX(_xlpm.rozsah, _xlpm.finalni))</f>
        <v>1900</v>
      </c>
      <c r="BI645" cm="1">
        <f t="array" aca="1" ref="BI645" ca="1">INDEX($J$3:$J$10001,MATCH(BH645,$J$3:$J$10004,0)-1)</f>
        <v>1800</v>
      </c>
      <c r="BJ645">
        <f t="shared" ca="1" si="166"/>
        <v>316</v>
      </c>
      <c r="BK645">
        <f t="shared" ca="1" si="166"/>
        <v>333</v>
      </c>
      <c r="BL645">
        <f t="shared" ref="BL645:BL708" ca="1" si="177">BJ645-BK645</f>
        <v>-17</v>
      </c>
      <c r="BM645">
        <f t="shared" ca="1" si="174"/>
        <v>319.01358408688048</v>
      </c>
    </row>
    <row r="646" spans="1:65" x14ac:dyDescent="0.25">
      <c r="A646" s="64">
        <v>643</v>
      </c>
      <c r="B646" s="64">
        <v>77</v>
      </c>
      <c r="C646" s="64">
        <v>71</v>
      </c>
      <c r="D646" s="18">
        <v>643</v>
      </c>
      <c r="E646" s="21">
        <f t="shared" ca="1" si="167"/>
        <v>1882.2730347830561</v>
      </c>
      <c r="F646" s="22">
        <f t="shared" ca="1" si="168"/>
        <v>226.49964470168513</v>
      </c>
      <c r="G646" s="23">
        <v>643</v>
      </c>
      <c r="H646" s="24">
        <f t="shared" ca="1" si="169"/>
        <v>1879.2566939999999</v>
      </c>
      <c r="I646" s="25">
        <f t="shared" ca="1" si="170"/>
        <v>226.86371703420002</v>
      </c>
      <c r="J646" s="155"/>
      <c r="K646" s="155"/>
      <c r="L646" s="129">
        <f t="shared" si="175"/>
        <v>0</v>
      </c>
      <c r="AX646">
        <f t="shared" ca="1" si="163"/>
        <v>319.52636202000002</v>
      </c>
      <c r="AY646">
        <f t="shared" ca="1" si="171"/>
        <v>329.47363797999998</v>
      </c>
      <c r="AZ646" cm="1">
        <f t="array" aca="1" ref="AZ646" ca="1">_xlfn.LET(_xlpm.rozsah, $J$3:$J$10001,_xlpm.podminka, (_xlpm.rozsah&gt;H646)*(ISNUMBER(_xlpm.rozsah)),_xlpm.indexy, IF(_xlpm.podminka, ROW(_xlpm.rozsah)-MIN(ROW(_xlpm.rozsah))+1),_xlpm.prvni, MIN(_xlpm.indexy),_xlpm.finalni, IF(_xlpm.prvni=1, 2, _xlpm.prvni),INDEX(_xlpm.rozsah, _xlpm.finalni))</f>
        <v>1900</v>
      </c>
      <c r="BA646" cm="1">
        <f t="array" aca="1" ref="BA646" ca="1">INDEX($J$3:$J$10001,MATCH(AZ646,$J$3:$J$10004,0)-1)</f>
        <v>1800</v>
      </c>
      <c r="BB646">
        <f t="shared" ca="1" si="165"/>
        <v>316</v>
      </c>
      <c r="BC646">
        <f t="shared" ca="1" si="165"/>
        <v>333</v>
      </c>
      <c r="BD646">
        <f t="shared" ca="1" si="164"/>
        <v>-17</v>
      </c>
      <c r="BE646">
        <f t="shared" ca="1" si="172"/>
        <v>319.52636202000002</v>
      </c>
      <c r="BF646">
        <f t="shared" ca="1" si="176"/>
        <v>319.01358408688048</v>
      </c>
      <c r="BG646">
        <f t="shared" ca="1" si="173"/>
        <v>329.98641591311952</v>
      </c>
      <c r="BH646" cm="1">
        <f t="array" aca="1" ref="BH646" ca="1">_xlfn.LET(_xlpm.rozsah, $J$3:$J$10001,_xlpm.podminka, (_xlpm.rozsah&gt;E646)*(ISNUMBER(_xlpm.rozsah)),_xlpm.indexy, IF(_xlpm.podminka, ROW(_xlpm.rozsah)-MIN(ROW(_xlpm.rozsah))+1),_xlpm.prvni, MIN(_xlpm.indexy),_xlpm.finalni, IF(_xlpm.prvni=1, 2, _xlpm.prvni),INDEX(_xlpm.rozsah, _xlpm.finalni))</f>
        <v>1900</v>
      </c>
      <c r="BI646" cm="1">
        <f t="array" aca="1" ref="BI646" ca="1">INDEX($J$3:$J$10001,MATCH(BH646,$J$3:$J$10004,0)-1)</f>
        <v>1800</v>
      </c>
      <c r="BJ646">
        <f t="shared" ca="1" si="166"/>
        <v>316</v>
      </c>
      <c r="BK646">
        <f t="shared" ca="1" si="166"/>
        <v>333</v>
      </c>
      <c r="BL646">
        <f t="shared" ca="1" si="177"/>
        <v>-17</v>
      </c>
      <c r="BM646">
        <f t="shared" ca="1" si="174"/>
        <v>319.01358408688048</v>
      </c>
    </row>
    <row r="647" spans="1:65" x14ac:dyDescent="0.25">
      <c r="A647" s="64">
        <v>644</v>
      </c>
      <c r="B647" s="64">
        <v>79</v>
      </c>
      <c r="C647" s="64">
        <v>72</v>
      </c>
      <c r="D647" s="18">
        <v>644</v>
      </c>
      <c r="E647" s="21">
        <f t="shared" ca="1" si="167"/>
        <v>1912.9814252969018</v>
      </c>
      <c r="F647" s="22">
        <f t="shared" ca="1" si="168"/>
        <v>226.02453980579693</v>
      </c>
      <c r="G647" s="28">
        <v>644</v>
      </c>
      <c r="H647" s="24">
        <f t="shared" ca="1" si="169"/>
        <v>1909.8867379999999</v>
      </c>
      <c r="I647" s="25">
        <f t="shared" ca="1" si="170"/>
        <v>226.38104778240003</v>
      </c>
      <c r="J647" s="155"/>
      <c r="K647" s="155"/>
      <c r="L647" s="129">
        <f t="shared" si="175"/>
        <v>0</v>
      </c>
      <c r="AX647">
        <f t="shared" ca="1" si="163"/>
        <v>314.41812192000003</v>
      </c>
      <c r="AY647">
        <f t="shared" ca="1" si="171"/>
        <v>301.58187807999997</v>
      </c>
      <c r="AZ647" cm="1">
        <f t="array" aca="1" ref="AZ647" ca="1">_xlfn.LET(_xlpm.rozsah, $J$3:$J$10001,_xlpm.podminka, (_xlpm.rozsah&gt;H647)*(ISNUMBER(_xlpm.rozsah)),_xlpm.indexy, IF(_xlpm.podminka, ROW(_xlpm.rozsah)-MIN(ROW(_xlpm.rozsah))+1),_xlpm.prvni, MIN(_xlpm.indexy),_xlpm.finalni, IF(_xlpm.prvni=1, 2, _xlpm.prvni),INDEX(_xlpm.rozsah, _xlpm.finalni))</f>
        <v>2000</v>
      </c>
      <c r="BA647" cm="1">
        <f t="array" aca="1" ref="BA647" ca="1">INDEX($J$3:$J$10001,MATCH(AZ647,$J$3:$J$10004,0)-1)</f>
        <v>1900</v>
      </c>
      <c r="BB647">
        <f t="shared" ca="1" si="165"/>
        <v>300</v>
      </c>
      <c r="BC647">
        <f t="shared" ca="1" si="165"/>
        <v>316</v>
      </c>
      <c r="BD647">
        <f t="shared" ca="1" si="164"/>
        <v>-16</v>
      </c>
      <c r="BE647">
        <f t="shared" ca="1" si="172"/>
        <v>314.41812192000003</v>
      </c>
      <c r="BF647">
        <f t="shared" ca="1" si="176"/>
        <v>313.92297195249574</v>
      </c>
      <c r="BG647">
        <f t="shared" ca="1" si="173"/>
        <v>302.07702804750426</v>
      </c>
      <c r="BH647" cm="1">
        <f t="array" aca="1" ref="BH647" ca="1">_xlfn.LET(_xlpm.rozsah, $J$3:$J$10001,_xlpm.podminka, (_xlpm.rozsah&gt;E647)*(ISNUMBER(_xlpm.rozsah)),_xlpm.indexy, IF(_xlpm.podminka, ROW(_xlpm.rozsah)-MIN(ROW(_xlpm.rozsah))+1),_xlpm.prvni, MIN(_xlpm.indexy),_xlpm.finalni, IF(_xlpm.prvni=1, 2, _xlpm.prvni),INDEX(_xlpm.rozsah, _xlpm.finalni))</f>
        <v>2000</v>
      </c>
      <c r="BI647" cm="1">
        <f t="array" aca="1" ref="BI647" ca="1">INDEX($J$3:$J$10001,MATCH(BH647,$J$3:$J$10004,0)-1)</f>
        <v>1900</v>
      </c>
      <c r="BJ647">
        <f t="shared" ca="1" si="166"/>
        <v>300</v>
      </c>
      <c r="BK647">
        <f t="shared" ca="1" si="166"/>
        <v>316</v>
      </c>
      <c r="BL647">
        <f t="shared" ca="1" si="177"/>
        <v>-16</v>
      </c>
      <c r="BM647">
        <f t="shared" ca="1" si="174"/>
        <v>313.92297195249574</v>
      </c>
    </row>
    <row r="648" spans="1:65" x14ac:dyDescent="0.25">
      <c r="A648" s="64">
        <v>645</v>
      </c>
      <c r="B648" s="64">
        <v>78</v>
      </c>
      <c r="C648" s="64">
        <v>70</v>
      </c>
      <c r="D648" s="18">
        <v>645</v>
      </c>
      <c r="E648" s="21">
        <f t="shared" ca="1" si="167"/>
        <v>1897.6272300399792</v>
      </c>
      <c r="F648" s="22">
        <f t="shared" ca="1" si="168"/>
        <v>221.48235962524251</v>
      </c>
      <c r="G648" s="23">
        <v>645</v>
      </c>
      <c r="H648" s="24">
        <f t="shared" ca="1" si="169"/>
        <v>1894.5717159999999</v>
      </c>
      <c r="I648" s="25">
        <f t="shared" ca="1" si="170"/>
        <v>221.84596579600003</v>
      </c>
      <c r="J648" s="155"/>
      <c r="K648" s="155"/>
      <c r="L648" s="129">
        <f t="shared" si="175"/>
        <v>0</v>
      </c>
      <c r="AX648">
        <f t="shared" ca="1" si="163"/>
        <v>316.92280828000003</v>
      </c>
      <c r="AY648">
        <f t="shared" ca="1" si="171"/>
        <v>332.07719171999997</v>
      </c>
      <c r="AZ648" cm="1">
        <f t="array" aca="1" ref="AZ648" ca="1">_xlfn.LET(_xlpm.rozsah, $J$3:$J$10001,_xlpm.podminka, (_xlpm.rozsah&gt;H648)*(ISNUMBER(_xlpm.rozsah)),_xlpm.indexy, IF(_xlpm.podminka, ROW(_xlpm.rozsah)-MIN(ROW(_xlpm.rozsah))+1),_xlpm.prvni, MIN(_xlpm.indexy),_xlpm.finalni, IF(_xlpm.prvni=1, 2, _xlpm.prvni),INDEX(_xlpm.rozsah, _xlpm.finalni))</f>
        <v>1900</v>
      </c>
      <c r="BA648" cm="1">
        <f t="array" aca="1" ref="BA648" ca="1">INDEX($J$3:$J$10001,MATCH(AZ648,$J$3:$J$10004,0)-1)</f>
        <v>1800</v>
      </c>
      <c r="BB648">
        <f t="shared" ca="1" si="165"/>
        <v>316</v>
      </c>
      <c r="BC648">
        <f t="shared" ca="1" si="165"/>
        <v>333</v>
      </c>
      <c r="BD648">
        <f t="shared" ca="1" si="164"/>
        <v>-17</v>
      </c>
      <c r="BE648">
        <f t="shared" ca="1" si="172"/>
        <v>316.92280828000003</v>
      </c>
      <c r="BF648">
        <f t="shared" ca="1" si="176"/>
        <v>316.40337089320354</v>
      </c>
      <c r="BG648">
        <f t="shared" ca="1" si="173"/>
        <v>332.59662910679646</v>
      </c>
      <c r="BH648" cm="1">
        <f t="array" aca="1" ref="BH648" ca="1">_xlfn.LET(_xlpm.rozsah, $J$3:$J$10001,_xlpm.podminka, (_xlpm.rozsah&gt;E648)*(ISNUMBER(_xlpm.rozsah)),_xlpm.indexy, IF(_xlpm.podminka, ROW(_xlpm.rozsah)-MIN(ROW(_xlpm.rozsah))+1),_xlpm.prvni, MIN(_xlpm.indexy),_xlpm.finalni, IF(_xlpm.prvni=1, 2, _xlpm.prvni),INDEX(_xlpm.rozsah, _xlpm.finalni))</f>
        <v>1900</v>
      </c>
      <c r="BI648" cm="1">
        <f t="array" aca="1" ref="BI648" ca="1">INDEX($J$3:$J$10001,MATCH(BH648,$J$3:$J$10004,0)-1)</f>
        <v>1800</v>
      </c>
      <c r="BJ648">
        <f t="shared" ca="1" si="166"/>
        <v>316</v>
      </c>
      <c r="BK648">
        <f t="shared" ca="1" si="166"/>
        <v>333</v>
      </c>
      <c r="BL648">
        <f t="shared" ca="1" si="177"/>
        <v>-17</v>
      </c>
      <c r="BM648">
        <f t="shared" ca="1" si="174"/>
        <v>316.40337089320354</v>
      </c>
    </row>
    <row r="649" spans="1:65" x14ac:dyDescent="0.25">
      <c r="A649" s="64">
        <v>646</v>
      </c>
      <c r="B649" s="64">
        <v>80</v>
      </c>
      <c r="C649" s="64">
        <v>70</v>
      </c>
      <c r="D649" s="18">
        <v>646</v>
      </c>
      <c r="E649" s="21">
        <f t="shared" ca="1" si="167"/>
        <v>1928.3356205538248</v>
      </c>
      <c r="F649" s="22">
        <f t="shared" ca="1" si="168"/>
        <v>218.02641049797163</v>
      </c>
      <c r="G649" s="28">
        <v>646</v>
      </c>
      <c r="H649" s="24">
        <f t="shared" ca="1" si="169"/>
        <v>1925.2017599999999</v>
      </c>
      <c r="I649" s="25">
        <f t="shared" ca="1" si="170"/>
        <v>218.37740288000001</v>
      </c>
      <c r="J649" s="155"/>
      <c r="K649" s="155"/>
      <c r="L649" s="129">
        <f t="shared" si="175"/>
        <v>0</v>
      </c>
      <c r="AX649">
        <f t="shared" ca="1" si="163"/>
        <v>311.96771840000002</v>
      </c>
      <c r="AY649">
        <f t="shared" ca="1" si="171"/>
        <v>304.03228159999998</v>
      </c>
      <c r="AZ649" cm="1">
        <f t="array" aca="1" ref="AZ649" ca="1">_xlfn.LET(_xlpm.rozsah, $J$3:$J$10001,_xlpm.podminka, (_xlpm.rozsah&gt;H649)*(ISNUMBER(_xlpm.rozsah)),_xlpm.indexy, IF(_xlpm.podminka, ROW(_xlpm.rozsah)-MIN(ROW(_xlpm.rozsah))+1),_xlpm.prvni, MIN(_xlpm.indexy),_xlpm.finalni, IF(_xlpm.prvni=1, 2, _xlpm.prvni),INDEX(_xlpm.rozsah, _xlpm.finalni))</f>
        <v>2000</v>
      </c>
      <c r="BA649" cm="1">
        <f t="array" aca="1" ref="BA649" ca="1">INDEX($J$3:$J$10001,MATCH(AZ649,$J$3:$J$10004,0)-1)</f>
        <v>1900</v>
      </c>
      <c r="BB649">
        <f t="shared" ca="1" si="165"/>
        <v>300</v>
      </c>
      <c r="BC649">
        <f t="shared" ca="1" si="165"/>
        <v>316</v>
      </c>
      <c r="BD649">
        <f t="shared" ca="1" si="164"/>
        <v>-16</v>
      </c>
      <c r="BE649">
        <f t="shared" ca="1" si="172"/>
        <v>311.96771840000002</v>
      </c>
      <c r="BF649">
        <f t="shared" ca="1" si="176"/>
        <v>311.46630071138804</v>
      </c>
      <c r="BG649">
        <f t="shared" ca="1" si="173"/>
        <v>304.53369928861196</v>
      </c>
      <c r="BH649" cm="1">
        <f t="array" aca="1" ref="BH649" ca="1">_xlfn.LET(_xlpm.rozsah, $J$3:$J$10001,_xlpm.podminka, (_xlpm.rozsah&gt;E649)*(ISNUMBER(_xlpm.rozsah)),_xlpm.indexy, IF(_xlpm.podminka, ROW(_xlpm.rozsah)-MIN(ROW(_xlpm.rozsah))+1),_xlpm.prvni, MIN(_xlpm.indexy),_xlpm.finalni, IF(_xlpm.prvni=1, 2, _xlpm.prvni),INDEX(_xlpm.rozsah, _xlpm.finalni))</f>
        <v>2000</v>
      </c>
      <c r="BI649" cm="1">
        <f t="array" aca="1" ref="BI649" ca="1">INDEX($J$3:$J$10001,MATCH(BH649,$J$3:$J$10004,0)-1)</f>
        <v>1900</v>
      </c>
      <c r="BJ649">
        <f t="shared" ca="1" si="166"/>
        <v>300</v>
      </c>
      <c r="BK649">
        <f t="shared" ca="1" si="166"/>
        <v>316</v>
      </c>
      <c r="BL649">
        <f t="shared" ca="1" si="177"/>
        <v>-16</v>
      </c>
      <c r="BM649">
        <f t="shared" ca="1" si="174"/>
        <v>311.46630071138804</v>
      </c>
    </row>
    <row r="650" spans="1:65" x14ac:dyDescent="0.25">
      <c r="A650" s="64">
        <v>647</v>
      </c>
      <c r="B650" s="64">
        <v>82</v>
      </c>
      <c r="C650" s="64">
        <v>71</v>
      </c>
      <c r="D650" s="18">
        <v>647</v>
      </c>
      <c r="E650" s="21">
        <f t="shared" ca="1" si="167"/>
        <v>1959.0440110676702</v>
      </c>
      <c r="F650" s="22">
        <f t="shared" ca="1" si="168"/>
        <v>217.65260034271265</v>
      </c>
      <c r="G650" s="23">
        <v>647</v>
      </c>
      <c r="H650" s="24">
        <f t="shared" ca="1" si="169"/>
        <v>1955.8318039999999</v>
      </c>
      <c r="I650" s="25">
        <f t="shared" ca="1" si="170"/>
        <v>218.0175070656</v>
      </c>
      <c r="J650" s="155"/>
      <c r="K650" s="155"/>
      <c r="L650" s="129">
        <f t="shared" si="175"/>
        <v>0</v>
      </c>
      <c r="AX650">
        <f t="shared" ca="1" si="163"/>
        <v>307.06691136000001</v>
      </c>
      <c r="AY650">
        <f t="shared" ca="1" si="171"/>
        <v>308.93308863999999</v>
      </c>
      <c r="AZ650" cm="1">
        <f t="array" aca="1" ref="AZ650" ca="1">_xlfn.LET(_xlpm.rozsah, $J$3:$J$10001,_xlpm.podminka, (_xlpm.rozsah&gt;H650)*(ISNUMBER(_xlpm.rozsah)),_xlpm.indexy, IF(_xlpm.podminka, ROW(_xlpm.rozsah)-MIN(ROW(_xlpm.rozsah))+1),_xlpm.prvni, MIN(_xlpm.indexy),_xlpm.finalni, IF(_xlpm.prvni=1, 2, _xlpm.prvni),INDEX(_xlpm.rozsah, _xlpm.finalni))</f>
        <v>2000</v>
      </c>
      <c r="BA650" cm="1">
        <f t="array" aca="1" ref="BA650" ca="1">INDEX($J$3:$J$10001,MATCH(AZ650,$J$3:$J$10004,0)-1)</f>
        <v>1900</v>
      </c>
      <c r="BB650">
        <f t="shared" ca="1" si="165"/>
        <v>300</v>
      </c>
      <c r="BC650">
        <f t="shared" ca="1" si="165"/>
        <v>316</v>
      </c>
      <c r="BD650">
        <f t="shared" ca="1" si="164"/>
        <v>-16</v>
      </c>
      <c r="BE650">
        <f t="shared" ca="1" si="172"/>
        <v>307.06691136000001</v>
      </c>
      <c r="BF650">
        <f t="shared" ca="1" si="176"/>
        <v>306.55295822917276</v>
      </c>
      <c r="BG650">
        <f t="shared" ca="1" si="173"/>
        <v>309.44704177082724</v>
      </c>
      <c r="BH650" cm="1">
        <f t="array" aca="1" ref="BH650" ca="1">_xlfn.LET(_xlpm.rozsah, $J$3:$J$10001,_xlpm.podminka, (_xlpm.rozsah&gt;E650)*(ISNUMBER(_xlpm.rozsah)),_xlpm.indexy, IF(_xlpm.podminka, ROW(_xlpm.rozsah)-MIN(ROW(_xlpm.rozsah))+1),_xlpm.prvni, MIN(_xlpm.indexy),_xlpm.finalni, IF(_xlpm.prvni=1, 2, _xlpm.prvni),INDEX(_xlpm.rozsah, _xlpm.finalni))</f>
        <v>2000</v>
      </c>
      <c r="BI650" cm="1">
        <f t="array" aca="1" ref="BI650" ca="1">INDEX($J$3:$J$10001,MATCH(BH650,$J$3:$J$10004,0)-1)</f>
        <v>1900</v>
      </c>
      <c r="BJ650">
        <f t="shared" ca="1" si="166"/>
        <v>300</v>
      </c>
      <c r="BK650">
        <f t="shared" ca="1" si="166"/>
        <v>316</v>
      </c>
      <c r="BL650">
        <f t="shared" ca="1" si="177"/>
        <v>-16</v>
      </c>
      <c r="BM650">
        <f t="shared" ca="1" si="174"/>
        <v>306.55295822917276</v>
      </c>
    </row>
    <row r="651" spans="1:65" x14ac:dyDescent="0.25">
      <c r="A651" s="64">
        <v>648</v>
      </c>
      <c r="B651" s="64">
        <v>84</v>
      </c>
      <c r="C651" s="64">
        <v>71</v>
      </c>
      <c r="D651" s="18">
        <v>648</v>
      </c>
      <c r="E651" s="21">
        <f t="shared" ca="1" si="167"/>
        <v>1989.7524015815159</v>
      </c>
      <c r="F651" s="22">
        <f t="shared" ca="1" si="168"/>
        <v>214.16412718033982</v>
      </c>
      <c r="G651" s="28">
        <v>648</v>
      </c>
      <c r="H651" s="24">
        <f t="shared" ca="1" si="169"/>
        <v>1986.4618479999999</v>
      </c>
      <c r="I651" s="25">
        <f t="shared" ca="1" si="170"/>
        <v>214.53793406720001</v>
      </c>
      <c r="J651" s="155"/>
      <c r="K651" s="155"/>
      <c r="L651" s="129">
        <f t="shared" si="175"/>
        <v>0</v>
      </c>
      <c r="AX651">
        <f t="shared" ca="1" si="163"/>
        <v>302.16610431999999</v>
      </c>
      <c r="AY651">
        <f t="shared" ca="1" si="171"/>
        <v>313.83389568000001</v>
      </c>
      <c r="AZ651" cm="1">
        <f t="array" aca="1" ref="AZ651" ca="1">_xlfn.LET(_xlpm.rozsah, $J$3:$J$10001,_xlpm.podminka, (_xlpm.rozsah&gt;H651)*(ISNUMBER(_xlpm.rozsah)),_xlpm.indexy, IF(_xlpm.podminka, ROW(_xlpm.rozsah)-MIN(ROW(_xlpm.rozsah))+1),_xlpm.prvni, MIN(_xlpm.indexy),_xlpm.finalni, IF(_xlpm.prvni=1, 2, _xlpm.prvni),INDEX(_xlpm.rozsah, _xlpm.finalni))</f>
        <v>2000</v>
      </c>
      <c r="BA651" cm="1">
        <f t="array" aca="1" ref="BA651" ca="1">INDEX($J$3:$J$10001,MATCH(AZ651,$J$3:$J$10004,0)-1)</f>
        <v>1900</v>
      </c>
      <c r="BB651">
        <f t="shared" ca="1" si="165"/>
        <v>300</v>
      </c>
      <c r="BC651">
        <f t="shared" ca="1" si="165"/>
        <v>316</v>
      </c>
      <c r="BD651">
        <f t="shared" ca="1" si="164"/>
        <v>-16</v>
      </c>
      <c r="BE651">
        <f t="shared" ca="1" si="172"/>
        <v>302.16610431999999</v>
      </c>
      <c r="BF651">
        <f t="shared" ca="1" si="176"/>
        <v>301.63961574695747</v>
      </c>
      <c r="BG651">
        <f t="shared" ca="1" si="173"/>
        <v>314.36038425304253</v>
      </c>
      <c r="BH651" cm="1">
        <f t="array" aca="1" ref="BH651" ca="1">_xlfn.LET(_xlpm.rozsah, $J$3:$J$10001,_xlpm.podminka, (_xlpm.rozsah&gt;E651)*(ISNUMBER(_xlpm.rozsah)),_xlpm.indexy, IF(_xlpm.podminka, ROW(_xlpm.rozsah)-MIN(ROW(_xlpm.rozsah))+1),_xlpm.prvni, MIN(_xlpm.indexy),_xlpm.finalni, IF(_xlpm.prvni=1, 2, _xlpm.prvni),INDEX(_xlpm.rozsah, _xlpm.finalni))</f>
        <v>2000</v>
      </c>
      <c r="BI651" cm="1">
        <f t="array" aca="1" ref="BI651" ca="1">INDEX($J$3:$J$10001,MATCH(BH651,$J$3:$J$10004,0)-1)</f>
        <v>1900</v>
      </c>
      <c r="BJ651">
        <f t="shared" ca="1" si="166"/>
        <v>300</v>
      </c>
      <c r="BK651">
        <f t="shared" ca="1" si="166"/>
        <v>316</v>
      </c>
      <c r="BL651">
        <f t="shared" ca="1" si="177"/>
        <v>-16</v>
      </c>
      <c r="BM651">
        <f t="shared" ca="1" si="174"/>
        <v>301.63961574695747</v>
      </c>
    </row>
    <row r="652" spans="1:65" x14ac:dyDescent="0.25">
      <c r="A652" s="64">
        <v>649</v>
      </c>
      <c r="B652" s="64">
        <v>83</v>
      </c>
      <c r="C652" s="64">
        <v>71</v>
      </c>
      <c r="D652" s="18">
        <v>649</v>
      </c>
      <c r="E652" s="21">
        <f t="shared" ca="1" si="167"/>
        <v>1974.398206324593</v>
      </c>
      <c r="F652" s="22">
        <f t="shared" ca="1" si="168"/>
        <v>215.90836376152623</v>
      </c>
      <c r="G652" s="23">
        <v>649</v>
      </c>
      <c r="H652" s="24">
        <f t="shared" ca="1" si="169"/>
        <v>1971.1468259999999</v>
      </c>
      <c r="I652" s="25">
        <f t="shared" ca="1" si="170"/>
        <v>216.27772056639998</v>
      </c>
      <c r="J652" s="155"/>
      <c r="K652" s="155"/>
      <c r="L652" s="129">
        <f t="shared" si="175"/>
        <v>0</v>
      </c>
      <c r="AX652">
        <f t="shared" ca="1" si="163"/>
        <v>304.61650784</v>
      </c>
      <c r="AY652">
        <f t="shared" ca="1" si="171"/>
        <v>311.38349216</v>
      </c>
      <c r="AZ652" cm="1">
        <f t="array" aca="1" ref="AZ652" ca="1">_xlfn.LET(_xlpm.rozsah, $J$3:$J$10001,_xlpm.podminka, (_xlpm.rozsah&gt;H652)*(ISNUMBER(_xlpm.rozsah)),_xlpm.indexy, IF(_xlpm.podminka, ROW(_xlpm.rozsah)-MIN(ROW(_xlpm.rozsah))+1),_xlpm.prvni, MIN(_xlpm.indexy),_xlpm.finalni, IF(_xlpm.prvni=1, 2, _xlpm.prvni),INDEX(_xlpm.rozsah, _xlpm.finalni))</f>
        <v>2000</v>
      </c>
      <c r="BA652" cm="1">
        <f t="array" aca="1" ref="BA652" ca="1">INDEX($J$3:$J$10001,MATCH(AZ652,$J$3:$J$10004,0)-1)</f>
        <v>1900</v>
      </c>
      <c r="BB652">
        <f t="shared" ca="1" si="165"/>
        <v>300</v>
      </c>
      <c r="BC652">
        <f t="shared" ca="1" si="165"/>
        <v>316</v>
      </c>
      <c r="BD652">
        <f t="shared" ca="1" si="164"/>
        <v>-16</v>
      </c>
      <c r="BE652">
        <f t="shared" ca="1" si="172"/>
        <v>304.61650784</v>
      </c>
      <c r="BF652">
        <f t="shared" ca="1" si="176"/>
        <v>304.09628698806512</v>
      </c>
      <c r="BG652">
        <f t="shared" ca="1" si="173"/>
        <v>311.90371301193488</v>
      </c>
      <c r="BH652" cm="1">
        <f t="array" aca="1" ref="BH652" ca="1">_xlfn.LET(_xlpm.rozsah, $J$3:$J$10001,_xlpm.podminka, (_xlpm.rozsah&gt;E652)*(ISNUMBER(_xlpm.rozsah)),_xlpm.indexy, IF(_xlpm.podminka, ROW(_xlpm.rozsah)-MIN(ROW(_xlpm.rozsah))+1),_xlpm.prvni, MIN(_xlpm.indexy),_xlpm.finalni, IF(_xlpm.prvni=1, 2, _xlpm.prvni),INDEX(_xlpm.rozsah, _xlpm.finalni))</f>
        <v>2000</v>
      </c>
      <c r="BI652" cm="1">
        <f t="array" aca="1" ref="BI652" ca="1">INDEX($J$3:$J$10001,MATCH(BH652,$J$3:$J$10004,0)-1)</f>
        <v>1900</v>
      </c>
      <c r="BJ652">
        <f t="shared" ca="1" si="166"/>
        <v>300</v>
      </c>
      <c r="BK652">
        <f t="shared" ca="1" si="166"/>
        <v>316</v>
      </c>
      <c r="BL652">
        <f t="shared" ca="1" si="177"/>
        <v>-16</v>
      </c>
      <c r="BM652">
        <f t="shared" ca="1" si="174"/>
        <v>304.09628698806512</v>
      </c>
    </row>
    <row r="653" spans="1:65" x14ac:dyDescent="0.25">
      <c r="A653" s="64">
        <v>650</v>
      </c>
      <c r="B653" s="64">
        <v>83</v>
      </c>
      <c r="C653" s="64">
        <v>73</v>
      </c>
      <c r="D653" s="18">
        <v>650</v>
      </c>
      <c r="E653" s="21">
        <f t="shared" ca="1" si="167"/>
        <v>1974.398206324593</v>
      </c>
      <c r="F653" s="22">
        <f t="shared" ca="1" si="168"/>
        <v>221.99028950128755</v>
      </c>
      <c r="G653" s="28">
        <v>650</v>
      </c>
      <c r="H653" s="24">
        <f t="shared" ca="1" si="169"/>
        <v>1971.1468259999999</v>
      </c>
      <c r="I653" s="25">
        <f t="shared" ca="1" si="170"/>
        <v>222.37005072319999</v>
      </c>
      <c r="J653" s="155"/>
      <c r="K653" s="155"/>
      <c r="L653" s="129">
        <f t="shared" si="175"/>
        <v>0</v>
      </c>
      <c r="AX653">
        <f t="shared" ca="1" si="163"/>
        <v>304.61650784</v>
      </c>
      <c r="AY653">
        <f t="shared" ca="1" si="171"/>
        <v>311.38349216</v>
      </c>
      <c r="AZ653" cm="1">
        <f t="array" aca="1" ref="AZ653" ca="1">_xlfn.LET(_xlpm.rozsah, $J$3:$J$10001,_xlpm.podminka, (_xlpm.rozsah&gt;H653)*(ISNUMBER(_xlpm.rozsah)),_xlpm.indexy, IF(_xlpm.podminka, ROW(_xlpm.rozsah)-MIN(ROW(_xlpm.rozsah))+1),_xlpm.prvni, MIN(_xlpm.indexy),_xlpm.finalni, IF(_xlpm.prvni=1, 2, _xlpm.prvni),INDEX(_xlpm.rozsah, _xlpm.finalni))</f>
        <v>2000</v>
      </c>
      <c r="BA653" cm="1">
        <f t="array" aca="1" ref="BA653" ca="1">INDEX($J$3:$J$10001,MATCH(AZ653,$J$3:$J$10004,0)-1)</f>
        <v>1900</v>
      </c>
      <c r="BB653">
        <f t="shared" ca="1" si="165"/>
        <v>300</v>
      </c>
      <c r="BC653">
        <f t="shared" ca="1" si="165"/>
        <v>316</v>
      </c>
      <c r="BD653">
        <f t="shared" ca="1" si="164"/>
        <v>-16</v>
      </c>
      <c r="BE653">
        <f t="shared" ca="1" si="172"/>
        <v>304.61650784</v>
      </c>
      <c r="BF653">
        <f t="shared" ca="1" si="176"/>
        <v>304.09628698806512</v>
      </c>
      <c r="BG653">
        <f t="shared" ca="1" si="173"/>
        <v>311.90371301193488</v>
      </c>
      <c r="BH653" cm="1">
        <f t="array" aca="1" ref="BH653" ca="1">_xlfn.LET(_xlpm.rozsah, $J$3:$J$10001,_xlpm.podminka, (_xlpm.rozsah&gt;E653)*(ISNUMBER(_xlpm.rozsah)),_xlpm.indexy, IF(_xlpm.podminka, ROW(_xlpm.rozsah)-MIN(ROW(_xlpm.rozsah))+1),_xlpm.prvni, MIN(_xlpm.indexy),_xlpm.finalni, IF(_xlpm.prvni=1, 2, _xlpm.prvni),INDEX(_xlpm.rozsah, _xlpm.finalni))</f>
        <v>2000</v>
      </c>
      <c r="BI653" cm="1">
        <f t="array" aca="1" ref="BI653" ca="1">INDEX($J$3:$J$10001,MATCH(BH653,$J$3:$J$10004,0)-1)</f>
        <v>1900</v>
      </c>
      <c r="BJ653">
        <f t="shared" ca="1" si="166"/>
        <v>300</v>
      </c>
      <c r="BK653">
        <f t="shared" ca="1" si="166"/>
        <v>316</v>
      </c>
      <c r="BL653">
        <f t="shared" ca="1" si="177"/>
        <v>-16</v>
      </c>
      <c r="BM653">
        <f t="shared" ca="1" si="174"/>
        <v>304.09628698806512</v>
      </c>
    </row>
    <row r="654" spans="1:65" x14ac:dyDescent="0.25">
      <c r="A654" s="64">
        <v>651</v>
      </c>
      <c r="B654" s="64">
        <v>81</v>
      </c>
      <c r="C654" s="64">
        <v>70</v>
      </c>
      <c r="D654" s="18">
        <v>651</v>
      </c>
      <c r="E654" s="21">
        <f t="shared" ca="1" si="167"/>
        <v>1943.6898158107474</v>
      </c>
      <c r="F654" s="22">
        <f t="shared" ca="1" si="168"/>
        <v>216.30674062919627</v>
      </c>
      <c r="G654" s="23">
        <v>651</v>
      </c>
      <c r="H654" s="24">
        <f t="shared" ca="1" si="169"/>
        <v>1940.5167819999999</v>
      </c>
      <c r="I654" s="25">
        <f t="shared" ca="1" si="170"/>
        <v>216.66212041599999</v>
      </c>
      <c r="J654" s="155"/>
      <c r="K654" s="155"/>
      <c r="L654" s="129">
        <f t="shared" si="175"/>
        <v>0</v>
      </c>
      <c r="AX654">
        <f t="shared" ca="1" si="163"/>
        <v>309.51731488000001</v>
      </c>
      <c r="AY654">
        <f t="shared" ca="1" si="171"/>
        <v>306.48268511999999</v>
      </c>
      <c r="AZ654" cm="1">
        <f t="array" aca="1" ref="AZ654" ca="1">_xlfn.LET(_xlpm.rozsah, $J$3:$J$10001,_xlpm.podminka, (_xlpm.rozsah&gt;H654)*(ISNUMBER(_xlpm.rozsah)),_xlpm.indexy, IF(_xlpm.podminka, ROW(_xlpm.rozsah)-MIN(ROW(_xlpm.rozsah))+1),_xlpm.prvni, MIN(_xlpm.indexy),_xlpm.finalni, IF(_xlpm.prvni=1, 2, _xlpm.prvni),INDEX(_xlpm.rozsah, _xlpm.finalni))</f>
        <v>2000</v>
      </c>
      <c r="BA654" cm="1">
        <f t="array" aca="1" ref="BA654" ca="1">INDEX($J$3:$J$10001,MATCH(AZ654,$J$3:$J$10004,0)-1)</f>
        <v>1900</v>
      </c>
      <c r="BB654">
        <f t="shared" ca="1" si="165"/>
        <v>300</v>
      </c>
      <c r="BC654">
        <f t="shared" ca="1" si="165"/>
        <v>316</v>
      </c>
      <c r="BD654">
        <f t="shared" ca="1" si="164"/>
        <v>-16</v>
      </c>
      <c r="BE654">
        <f t="shared" ca="1" si="172"/>
        <v>309.51731488000001</v>
      </c>
      <c r="BF654">
        <f t="shared" ca="1" si="176"/>
        <v>309.0096294702804</v>
      </c>
      <c r="BG654">
        <f t="shared" ca="1" si="173"/>
        <v>306.9903705297196</v>
      </c>
      <c r="BH654" cm="1">
        <f t="array" aca="1" ref="BH654" ca="1">_xlfn.LET(_xlpm.rozsah, $J$3:$J$10001,_xlpm.podminka, (_xlpm.rozsah&gt;E654)*(ISNUMBER(_xlpm.rozsah)),_xlpm.indexy, IF(_xlpm.podminka, ROW(_xlpm.rozsah)-MIN(ROW(_xlpm.rozsah))+1),_xlpm.prvni, MIN(_xlpm.indexy),_xlpm.finalni, IF(_xlpm.prvni=1, 2, _xlpm.prvni),INDEX(_xlpm.rozsah, _xlpm.finalni))</f>
        <v>2000</v>
      </c>
      <c r="BI654" cm="1">
        <f t="array" aca="1" ref="BI654" ca="1">INDEX($J$3:$J$10001,MATCH(BH654,$J$3:$J$10004,0)-1)</f>
        <v>1900</v>
      </c>
      <c r="BJ654">
        <f t="shared" ca="1" si="166"/>
        <v>300</v>
      </c>
      <c r="BK654">
        <f t="shared" ca="1" si="166"/>
        <v>316</v>
      </c>
      <c r="BL654">
        <f t="shared" ca="1" si="177"/>
        <v>-16</v>
      </c>
      <c r="BM654">
        <f t="shared" ca="1" si="174"/>
        <v>309.0096294702804</v>
      </c>
    </row>
    <row r="655" spans="1:65" x14ac:dyDescent="0.25">
      <c r="A655" s="64">
        <v>652</v>
      </c>
      <c r="B655" s="64">
        <v>80</v>
      </c>
      <c r="C655" s="64">
        <v>71</v>
      </c>
      <c r="D655" s="18">
        <v>652</v>
      </c>
      <c r="E655" s="21">
        <f t="shared" ca="1" si="167"/>
        <v>1928.3356205538248</v>
      </c>
      <c r="F655" s="22">
        <f t="shared" ca="1" si="168"/>
        <v>221.1410735050855</v>
      </c>
      <c r="G655" s="28">
        <v>652</v>
      </c>
      <c r="H655" s="24">
        <f t="shared" ca="1" si="169"/>
        <v>1925.2017599999999</v>
      </c>
      <c r="I655" s="25">
        <f t="shared" ca="1" si="170"/>
        <v>221.49708006399999</v>
      </c>
      <c r="J655" s="155"/>
      <c r="K655" s="155"/>
      <c r="L655" s="129">
        <f t="shared" si="175"/>
        <v>0</v>
      </c>
      <c r="AX655">
        <f t="shared" ca="1" si="163"/>
        <v>311.96771840000002</v>
      </c>
      <c r="AY655">
        <f t="shared" ca="1" si="171"/>
        <v>304.03228159999998</v>
      </c>
      <c r="AZ655" cm="1">
        <f t="array" aca="1" ref="AZ655" ca="1">_xlfn.LET(_xlpm.rozsah, $J$3:$J$10001,_xlpm.podminka, (_xlpm.rozsah&gt;H655)*(ISNUMBER(_xlpm.rozsah)),_xlpm.indexy, IF(_xlpm.podminka, ROW(_xlpm.rozsah)-MIN(ROW(_xlpm.rozsah))+1),_xlpm.prvni, MIN(_xlpm.indexy),_xlpm.finalni, IF(_xlpm.prvni=1, 2, _xlpm.prvni),INDEX(_xlpm.rozsah, _xlpm.finalni))</f>
        <v>2000</v>
      </c>
      <c r="BA655" cm="1">
        <f t="array" aca="1" ref="BA655" ca="1">INDEX($J$3:$J$10001,MATCH(AZ655,$J$3:$J$10004,0)-1)</f>
        <v>1900</v>
      </c>
      <c r="BB655">
        <f t="shared" ca="1" si="165"/>
        <v>300</v>
      </c>
      <c r="BC655">
        <f t="shared" ca="1" si="165"/>
        <v>316</v>
      </c>
      <c r="BD655">
        <f t="shared" ca="1" si="164"/>
        <v>-16</v>
      </c>
      <c r="BE655">
        <f t="shared" ca="1" si="172"/>
        <v>311.96771840000002</v>
      </c>
      <c r="BF655">
        <f t="shared" ca="1" si="176"/>
        <v>311.46630071138804</v>
      </c>
      <c r="BG655">
        <f t="shared" ca="1" si="173"/>
        <v>304.53369928861196</v>
      </c>
      <c r="BH655" cm="1">
        <f t="array" aca="1" ref="BH655" ca="1">_xlfn.LET(_xlpm.rozsah, $J$3:$J$10001,_xlpm.podminka, (_xlpm.rozsah&gt;E655)*(ISNUMBER(_xlpm.rozsah)),_xlpm.indexy, IF(_xlpm.podminka, ROW(_xlpm.rozsah)-MIN(ROW(_xlpm.rozsah))+1),_xlpm.prvni, MIN(_xlpm.indexy),_xlpm.finalni, IF(_xlpm.prvni=1, 2, _xlpm.prvni),INDEX(_xlpm.rozsah, _xlpm.finalni))</f>
        <v>2000</v>
      </c>
      <c r="BI655" cm="1">
        <f t="array" aca="1" ref="BI655" ca="1">INDEX($J$3:$J$10001,MATCH(BH655,$J$3:$J$10004,0)-1)</f>
        <v>1900</v>
      </c>
      <c r="BJ655">
        <f t="shared" ca="1" si="166"/>
        <v>300</v>
      </c>
      <c r="BK655">
        <f t="shared" ca="1" si="166"/>
        <v>316</v>
      </c>
      <c r="BL655">
        <f t="shared" ca="1" si="177"/>
        <v>-16</v>
      </c>
      <c r="BM655">
        <f t="shared" ca="1" si="174"/>
        <v>311.46630071138804</v>
      </c>
    </row>
    <row r="656" spans="1:65" x14ac:dyDescent="0.25">
      <c r="A656" s="64">
        <v>653</v>
      </c>
      <c r="B656" s="64">
        <v>78</v>
      </c>
      <c r="C656" s="64">
        <v>71</v>
      </c>
      <c r="D656" s="18">
        <v>653</v>
      </c>
      <c r="E656" s="21">
        <f t="shared" ca="1" si="167"/>
        <v>1897.6272300399792</v>
      </c>
      <c r="F656" s="22">
        <f t="shared" ca="1" si="168"/>
        <v>224.64639333417449</v>
      </c>
      <c r="G656" s="23">
        <v>653</v>
      </c>
      <c r="H656" s="24">
        <f t="shared" ca="1" si="169"/>
        <v>1894.5717159999999</v>
      </c>
      <c r="I656" s="25">
        <f t="shared" ca="1" si="170"/>
        <v>225.01519387880001</v>
      </c>
      <c r="J656" s="155"/>
      <c r="K656" s="155"/>
      <c r="L656" s="129">
        <f t="shared" si="175"/>
        <v>0</v>
      </c>
      <c r="AX656">
        <f t="shared" ca="1" si="163"/>
        <v>316.92280828000003</v>
      </c>
      <c r="AY656">
        <f t="shared" ca="1" si="171"/>
        <v>332.07719171999997</v>
      </c>
      <c r="AZ656" cm="1">
        <f t="array" aca="1" ref="AZ656" ca="1">_xlfn.LET(_xlpm.rozsah, $J$3:$J$10001,_xlpm.podminka, (_xlpm.rozsah&gt;H656)*(ISNUMBER(_xlpm.rozsah)),_xlpm.indexy, IF(_xlpm.podminka, ROW(_xlpm.rozsah)-MIN(ROW(_xlpm.rozsah))+1),_xlpm.prvni, MIN(_xlpm.indexy),_xlpm.finalni, IF(_xlpm.prvni=1, 2, _xlpm.prvni),INDEX(_xlpm.rozsah, _xlpm.finalni))</f>
        <v>1900</v>
      </c>
      <c r="BA656" cm="1">
        <f t="array" aca="1" ref="BA656" ca="1">INDEX($J$3:$J$10001,MATCH(AZ656,$J$3:$J$10004,0)-1)</f>
        <v>1800</v>
      </c>
      <c r="BB656">
        <f t="shared" ca="1" si="165"/>
        <v>316</v>
      </c>
      <c r="BC656">
        <f t="shared" ca="1" si="165"/>
        <v>333</v>
      </c>
      <c r="BD656">
        <f t="shared" ca="1" si="164"/>
        <v>-17</v>
      </c>
      <c r="BE656">
        <f t="shared" ca="1" si="172"/>
        <v>316.92280828000003</v>
      </c>
      <c r="BF656">
        <f t="shared" ca="1" si="176"/>
        <v>316.40337089320354</v>
      </c>
      <c r="BG656">
        <f t="shared" ca="1" si="173"/>
        <v>332.59662910679646</v>
      </c>
      <c r="BH656" cm="1">
        <f t="array" aca="1" ref="BH656" ca="1">_xlfn.LET(_xlpm.rozsah, $J$3:$J$10001,_xlpm.podminka, (_xlpm.rozsah&gt;E656)*(ISNUMBER(_xlpm.rozsah)),_xlpm.indexy, IF(_xlpm.podminka, ROW(_xlpm.rozsah)-MIN(ROW(_xlpm.rozsah))+1),_xlpm.prvni, MIN(_xlpm.indexy),_xlpm.finalni, IF(_xlpm.prvni=1, 2, _xlpm.prvni),INDEX(_xlpm.rozsah, _xlpm.finalni))</f>
        <v>1900</v>
      </c>
      <c r="BI656" cm="1">
        <f t="array" aca="1" ref="BI656" ca="1">INDEX($J$3:$J$10001,MATCH(BH656,$J$3:$J$10004,0)-1)</f>
        <v>1800</v>
      </c>
      <c r="BJ656">
        <f t="shared" ca="1" si="166"/>
        <v>316</v>
      </c>
      <c r="BK656">
        <f t="shared" ca="1" si="166"/>
        <v>333</v>
      </c>
      <c r="BL656">
        <f t="shared" ca="1" si="177"/>
        <v>-17</v>
      </c>
      <c r="BM656">
        <f t="shared" ca="1" si="174"/>
        <v>316.40337089320354</v>
      </c>
    </row>
    <row r="657" spans="1:65" x14ac:dyDescent="0.25">
      <c r="A657" s="64">
        <v>654</v>
      </c>
      <c r="B657" s="64">
        <v>76</v>
      </c>
      <c r="C657" s="64">
        <v>70</v>
      </c>
      <c r="D657" s="18">
        <v>654</v>
      </c>
      <c r="E657" s="21">
        <f t="shared" ca="1" si="167"/>
        <v>1866.9188395261335</v>
      </c>
      <c r="F657" s="22">
        <f t="shared" ca="1" si="168"/>
        <v>225.13665809639014</v>
      </c>
      <c r="G657" s="28">
        <v>654</v>
      </c>
      <c r="H657" s="24">
        <f t="shared" ca="1" si="169"/>
        <v>1863.9416719999999</v>
      </c>
      <c r="I657" s="25">
        <f t="shared" ca="1" si="170"/>
        <v>225.49094103200002</v>
      </c>
      <c r="J657" s="155"/>
      <c r="K657" s="155"/>
      <c r="L657" s="129">
        <f t="shared" si="175"/>
        <v>0</v>
      </c>
      <c r="AX657">
        <f t="shared" ca="1" si="163"/>
        <v>322.12991576000002</v>
      </c>
      <c r="AY657">
        <f t="shared" ca="1" si="171"/>
        <v>326.87008423999998</v>
      </c>
      <c r="AZ657" cm="1">
        <f t="array" aca="1" ref="AZ657" ca="1">_xlfn.LET(_xlpm.rozsah, $J$3:$J$10001,_xlpm.podminka, (_xlpm.rozsah&gt;H657)*(ISNUMBER(_xlpm.rozsah)),_xlpm.indexy, IF(_xlpm.podminka, ROW(_xlpm.rozsah)-MIN(ROW(_xlpm.rozsah))+1),_xlpm.prvni, MIN(_xlpm.indexy),_xlpm.finalni, IF(_xlpm.prvni=1, 2, _xlpm.prvni),INDEX(_xlpm.rozsah, _xlpm.finalni))</f>
        <v>1900</v>
      </c>
      <c r="BA657" cm="1">
        <f t="array" aca="1" ref="BA657" ca="1">INDEX($J$3:$J$10001,MATCH(AZ657,$J$3:$J$10004,0)-1)</f>
        <v>1800</v>
      </c>
      <c r="BB657">
        <f t="shared" ca="1" si="165"/>
        <v>316</v>
      </c>
      <c r="BC657">
        <f t="shared" ca="1" si="165"/>
        <v>333</v>
      </c>
      <c r="BD657">
        <f t="shared" ca="1" si="164"/>
        <v>-17</v>
      </c>
      <c r="BE657">
        <f t="shared" ca="1" si="172"/>
        <v>322.12991576000002</v>
      </c>
      <c r="BF657">
        <f t="shared" ca="1" si="176"/>
        <v>321.62379728055731</v>
      </c>
      <c r="BG657">
        <f t="shared" ca="1" si="173"/>
        <v>327.37620271944269</v>
      </c>
      <c r="BH657" cm="1">
        <f t="array" aca="1" ref="BH657" ca="1">_xlfn.LET(_xlpm.rozsah, $J$3:$J$10001,_xlpm.podminka, (_xlpm.rozsah&gt;E657)*(ISNUMBER(_xlpm.rozsah)),_xlpm.indexy, IF(_xlpm.podminka, ROW(_xlpm.rozsah)-MIN(ROW(_xlpm.rozsah))+1),_xlpm.prvni, MIN(_xlpm.indexy),_xlpm.finalni, IF(_xlpm.prvni=1, 2, _xlpm.prvni),INDEX(_xlpm.rozsah, _xlpm.finalni))</f>
        <v>1900</v>
      </c>
      <c r="BI657" cm="1">
        <f t="array" aca="1" ref="BI657" ca="1">INDEX($J$3:$J$10001,MATCH(BH657,$J$3:$J$10004,0)-1)</f>
        <v>1800</v>
      </c>
      <c r="BJ657">
        <f t="shared" ca="1" si="166"/>
        <v>316</v>
      </c>
      <c r="BK657">
        <f t="shared" ca="1" si="166"/>
        <v>333</v>
      </c>
      <c r="BL657">
        <f t="shared" ca="1" si="177"/>
        <v>-17</v>
      </c>
      <c r="BM657">
        <f t="shared" ca="1" si="174"/>
        <v>321.62379728055731</v>
      </c>
    </row>
    <row r="658" spans="1:65" x14ac:dyDescent="0.25">
      <c r="A658" s="64">
        <v>655</v>
      </c>
      <c r="B658" s="64">
        <v>76</v>
      </c>
      <c r="C658" s="64">
        <v>70</v>
      </c>
      <c r="D658" s="18">
        <v>655</v>
      </c>
      <c r="E658" s="21">
        <f t="shared" ca="1" si="167"/>
        <v>1866.9188395261335</v>
      </c>
      <c r="F658" s="22">
        <f t="shared" ca="1" si="168"/>
        <v>225.13665809639014</v>
      </c>
      <c r="G658" s="23">
        <v>655</v>
      </c>
      <c r="H658" s="24">
        <f t="shared" ca="1" si="169"/>
        <v>1863.9416719999999</v>
      </c>
      <c r="I658" s="25">
        <f t="shared" ca="1" si="170"/>
        <v>225.49094103200002</v>
      </c>
      <c r="J658" s="155"/>
      <c r="K658" s="155"/>
      <c r="L658" s="129">
        <f t="shared" si="175"/>
        <v>0</v>
      </c>
      <c r="AX658">
        <f t="shared" ca="1" si="163"/>
        <v>322.12991576000002</v>
      </c>
      <c r="AY658">
        <f t="shared" ca="1" si="171"/>
        <v>326.87008423999998</v>
      </c>
      <c r="AZ658" cm="1">
        <f t="array" aca="1" ref="AZ658" ca="1">_xlfn.LET(_xlpm.rozsah, $J$3:$J$10001,_xlpm.podminka, (_xlpm.rozsah&gt;H658)*(ISNUMBER(_xlpm.rozsah)),_xlpm.indexy, IF(_xlpm.podminka, ROW(_xlpm.rozsah)-MIN(ROW(_xlpm.rozsah))+1),_xlpm.prvni, MIN(_xlpm.indexy),_xlpm.finalni, IF(_xlpm.prvni=1, 2, _xlpm.prvni),INDEX(_xlpm.rozsah, _xlpm.finalni))</f>
        <v>1900</v>
      </c>
      <c r="BA658" cm="1">
        <f t="array" aca="1" ref="BA658" ca="1">INDEX($J$3:$J$10001,MATCH(AZ658,$J$3:$J$10004,0)-1)</f>
        <v>1800</v>
      </c>
      <c r="BB658">
        <f t="shared" ca="1" si="165"/>
        <v>316</v>
      </c>
      <c r="BC658">
        <f t="shared" ca="1" si="165"/>
        <v>333</v>
      </c>
      <c r="BD658">
        <f t="shared" ca="1" si="164"/>
        <v>-17</v>
      </c>
      <c r="BE658">
        <f t="shared" ca="1" si="172"/>
        <v>322.12991576000002</v>
      </c>
      <c r="BF658">
        <f t="shared" ca="1" si="176"/>
        <v>321.62379728055731</v>
      </c>
      <c r="BG658">
        <f t="shared" ca="1" si="173"/>
        <v>327.37620271944269</v>
      </c>
      <c r="BH658" cm="1">
        <f t="array" aca="1" ref="BH658" ca="1">_xlfn.LET(_xlpm.rozsah, $J$3:$J$10001,_xlpm.podminka, (_xlpm.rozsah&gt;E658)*(ISNUMBER(_xlpm.rozsah)),_xlpm.indexy, IF(_xlpm.podminka, ROW(_xlpm.rozsah)-MIN(ROW(_xlpm.rozsah))+1),_xlpm.prvni, MIN(_xlpm.indexy),_xlpm.finalni, IF(_xlpm.prvni=1, 2, _xlpm.prvni),INDEX(_xlpm.rozsah, _xlpm.finalni))</f>
        <v>1900</v>
      </c>
      <c r="BI658" cm="1">
        <f t="array" aca="1" ref="BI658" ca="1">INDEX($J$3:$J$10001,MATCH(BH658,$J$3:$J$10004,0)-1)</f>
        <v>1800</v>
      </c>
      <c r="BJ658">
        <f t="shared" ca="1" si="166"/>
        <v>316</v>
      </c>
      <c r="BK658">
        <f t="shared" ca="1" si="166"/>
        <v>333</v>
      </c>
      <c r="BL658">
        <f t="shared" ca="1" si="177"/>
        <v>-17</v>
      </c>
      <c r="BM658">
        <f t="shared" ca="1" si="174"/>
        <v>321.62379728055731</v>
      </c>
    </row>
    <row r="659" spans="1:65" x14ac:dyDescent="0.25">
      <c r="A659" s="64">
        <v>656</v>
      </c>
      <c r="B659" s="64">
        <v>76</v>
      </c>
      <c r="C659" s="64">
        <v>71</v>
      </c>
      <c r="D659" s="18">
        <v>656</v>
      </c>
      <c r="E659" s="21">
        <f t="shared" ca="1" si="167"/>
        <v>1866.9188395261335</v>
      </c>
      <c r="F659" s="22">
        <f t="shared" ca="1" si="168"/>
        <v>228.35289606919571</v>
      </c>
      <c r="G659" s="28">
        <v>656</v>
      </c>
      <c r="H659" s="24">
        <f t="shared" ca="1" si="169"/>
        <v>1863.9416719999999</v>
      </c>
      <c r="I659" s="25">
        <f t="shared" ca="1" si="170"/>
        <v>228.71224018960001</v>
      </c>
      <c r="J659" s="155"/>
      <c r="K659" s="155"/>
      <c r="L659" s="129">
        <f t="shared" si="175"/>
        <v>0</v>
      </c>
      <c r="AX659">
        <f t="shared" ca="1" si="163"/>
        <v>322.12991576000002</v>
      </c>
      <c r="AY659">
        <f t="shared" ca="1" si="171"/>
        <v>326.87008423999998</v>
      </c>
      <c r="AZ659" cm="1">
        <f t="array" aca="1" ref="AZ659" ca="1">_xlfn.LET(_xlpm.rozsah, $J$3:$J$10001,_xlpm.podminka, (_xlpm.rozsah&gt;H659)*(ISNUMBER(_xlpm.rozsah)),_xlpm.indexy, IF(_xlpm.podminka, ROW(_xlpm.rozsah)-MIN(ROW(_xlpm.rozsah))+1),_xlpm.prvni, MIN(_xlpm.indexy),_xlpm.finalni, IF(_xlpm.prvni=1, 2, _xlpm.prvni),INDEX(_xlpm.rozsah, _xlpm.finalni))</f>
        <v>1900</v>
      </c>
      <c r="BA659" cm="1">
        <f t="array" aca="1" ref="BA659" ca="1">INDEX($J$3:$J$10001,MATCH(AZ659,$J$3:$J$10004,0)-1)</f>
        <v>1800</v>
      </c>
      <c r="BB659">
        <f t="shared" ca="1" si="165"/>
        <v>316</v>
      </c>
      <c r="BC659">
        <f t="shared" ca="1" si="165"/>
        <v>333</v>
      </c>
      <c r="BD659">
        <f t="shared" ca="1" si="164"/>
        <v>-17</v>
      </c>
      <c r="BE659">
        <f t="shared" ca="1" si="172"/>
        <v>322.12991576000002</v>
      </c>
      <c r="BF659">
        <f t="shared" ca="1" si="176"/>
        <v>321.62379728055731</v>
      </c>
      <c r="BG659">
        <f t="shared" ca="1" si="173"/>
        <v>327.37620271944269</v>
      </c>
      <c r="BH659" cm="1">
        <f t="array" aca="1" ref="BH659" ca="1">_xlfn.LET(_xlpm.rozsah, $J$3:$J$10001,_xlpm.podminka, (_xlpm.rozsah&gt;E659)*(ISNUMBER(_xlpm.rozsah)),_xlpm.indexy, IF(_xlpm.podminka, ROW(_xlpm.rozsah)-MIN(ROW(_xlpm.rozsah))+1),_xlpm.prvni, MIN(_xlpm.indexy),_xlpm.finalni, IF(_xlpm.prvni=1, 2, _xlpm.prvni),INDEX(_xlpm.rozsah, _xlpm.finalni))</f>
        <v>1900</v>
      </c>
      <c r="BI659" cm="1">
        <f t="array" aca="1" ref="BI659" ca="1">INDEX($J$3:$J$10001,MATCH(BH659,$J$3:$J$10004,0)-1)</f>
        <v>1800</v>
      </c>
      <c r="BJ659">
        <f t="shared" ca="1" si="166"/>
        <v>316</v>
      </c>
      <c r="BK659">
        <f t="shared" ca="1" si="166"/>
        <v>333</v>
      </c>
      <c r="BL659">
        <f t="shared" ca="1" si="177"/>
        <v>-17</v>
      </c>
      <c r="BM659">
        <f t="shared" ca="1" si="174"/>
        <v>321.62379728055731</v>
      </c>
    </row>
    <row r="660" spans="1:65" x14ac:dyDescent="0.25">
      <c r="A660" s="64">
        <v>657</v>
      </c>
      <c r="B660" s="64">
        <v>79</v>
      </c>
      <c r="C660" s="64">
        <v>71</v>
      </c>
      <c r="D660" s="18">
        <v>657</v>
      </c>
      <c r="E660" s="21">
        <f t="shared" ca="1" si="167"/>
        <v>1912.9814252969018</v>
      </c>
      <c r="F660" s="22">
        <f t="shared" ca="1" si="168"/>
        <v>222.88531008627197</v>
      </c>
      <c r="G660" s="23">
        <v>657</v>
      </c>
      <c r="H660" s="24">
        <f t="shared" ca="1" si="169"/>
        <v>1909.8867379999999</v>
      </c>
      <c r="I660" s="25">
        <f t="shared" ca="1" si="170"/>
        <v>223.23686656320001</v>
      </c>
      <c r="J660" s="155"/>
      <c r="K660" s="155"/>
      <c r="L660" s="129">
        <f t="shared" si="175"/>
        <v>0</v>
      </c>
      <c r="AX660">
        <f t="shared" ca="1" si="163"/>
        <v>314.41812192000003</v>
      </c>
      <c r="AY660">
        <f t="shared" ca="1" si="171"/>
        <v>301.58187807999997</v>
      </c>
      <c r="AZ660" cm="1">
        <f t="array" aca="1" ref="AZ660" ca="1">_xlfn.LET(_xlpm.rozsah, $J$3:$J$10001,_xlpm.podminka, (_xlpm.rozsah&gt;H660)*(ISNUMBER(_xlpm.rozsah)),_xlpm.indexy, IF(_xlpm.podminka, ROW(_xlpm.rozsah)-MIN(ROW(_xlpm.rozsah))+1),_xlpm.prvni, MIN(_xlpm.indexy),_xlpm.finalni, IF(_xlpm.prvni=1, 2, _xlpm.prvni),INDEX(_xlpm.rozsah, _xlpm.finalni))</f>
        <v>2000</v>
      </c>
      <c r="BA660" cm="1">
        <f t="array" aca="1" ref="BA660" ca="1">INDEX($J$3:$J$10001,MATCH(AZ660,$J$3:$J$10004,0)-1)</f>
        <v>1900</v>
      </c>
      <c r="BB660">
        <f t="shared" ca="1" si="165"/>
        <v>300</v>
      </c>
      <c r="BC660">
        <f t="shared" ca="1" si="165"/>
        <v>316</v>
      </c>
      <c r="BD660">
        <f t="shared" ca="1" si="164"/>
        <v>-16</v>
      </c>
      <c r="BE660">
        <f t="shared" ca="1" si="172"/>
        <v>314.41812192000003</v>
      </c>
      <c r="BF660">
        <f t="shared" ca="1" si="176"/>
        <v>313.92297195249574</v>
      </c>
      <c r="BG660">
        <f t="shared" ca="1" si="173"/>
        <v>302.07702804750426</v>
      </c>
      <c r="BH660" cm="1">
        <f t="array" aca="1" ref="BH660" ca="1">_xlfn.LET(_xlpm.rozsah, $J$3:$J$10001,_xlpm.podminka, (_xlpm.rozsah&gt;E660)*(ISNUMBER(_xlpm.rozsah)),_xlpm.indexy, IF(_xlpm.podminka, ROW(_xlpm.rozsah)-MIN(ROW(_xlpm.rozsah))+1),_xlpm.prvni, MIN(_xlpm.indexy),_xlpm.finalni, IF(_xlpm.prvni=1, 2, _xlpm.prvni),INDEX(_xlpm.rozsah, _xlpm.finalni))</f>
        <v>2000</v>
      </c>
      <c r="BI660" cm="1">
        <f t="array" aca="1" ref="BI660" ca="1">INDEX($J$3:$J$10001,MATCH(BH660,$J$3:$J$10004,0)-1)</f>
        <v>1900</v>
      </c>
      <c r="BJ660">
        <f t="shared" ca="1" si="166"/>
        <v>300</v>
      </c>
      <c r="BK660">
        <f t="shared" ca="1" si="166"/>
        <v>316</v>
      </c>
      <c r="BL660">
        <f t="shared" ca="1" si="177"/>
        <v>-16</v>
      </c>
      <c r="BM660">
        <f t="shared" ca="1" si="174"/>
        <v>313.92297195249574</v>
      </c>
    </row>
    <row r="661" spans="1:65" x14ac:dyDescent="0.25">
      <c r="A661" s="64">
        <v>658</v>
      </c>
      <c r="B661" s="64">
        <v>78</v>
      </c>
      <c r="C661" s="64">
        <v>71</v>
      </c>
      <c r="D661" s="18">
        <v>658</v>
      </c>
      <c r="E661" s="21">
        <f t="shared" ca="1" si="167"/>
        <v>1897.6272300399792</v>
      </c>
      <c r="F661" s="22">
        <f t="shared" ca="1" si="168"/>
        <v>224.64639333417449</v>
      </c>
      <c r="G661" s="28">
        <v>658</v>
      </c>
      <c r="H661" s="24">
        <f t="shared" ca="1" si="169"/>
        <v>1894.5717159999999</v>
      </c>
      <c r="I661" s="25">
        <f t="shared" ca="1" si="170"/>
        <v>225.01519387880001</v>
      </c>
      <c r="J661" s="155"/>
      <c r="K661" s="155"/>
      <c r="L661" s="129">
        <f t="shared" si="175"/>
        <v>0</v>
      </c>
      <c r="AX661">
        <f t="shared" ca="1" si="163"/>
        <v>316.92280828000003</v>
      </c>
      <c r="AY661">
        <f t="shared" ca="1" si="171"/>
        <v>332.07719171999997</v>
      </c>
      <c r="AZ661" cm="1">
        <f t="array" aca="1" ref="AZ661" ca="1">_xlfn.LET(_xlpm.rozsah, $J$3:$J$10001,_xlpm.podminka, (_xlpm.rozsah&gt;H661)*(ISNUMBER(_xlpm.rozsah)),_xlpm.indexy, IF(_xlpm.podminka, ROW(_xlpm.rozsah)-MIN(ROW(_xlpm.rozsah))+1),_xlpm.prvni, MIN(_xlpm.indexy),_xlpm.finalni, IF(_xlpm.prvni=1, 2, _xlpm.prvni),INDEX(_xlpm.rozsah, _xlpm.finalni))</f>
        <v>1900</v>
      </c>
      <c r="BA661" cm="1">
        <f t="array" aca="1" ref="BA661" ca="1">INDEX($J$3:$J$10001,MATCH(AZ661,$J$3:$J$10004,0)-1)</f>
        <v>1800</v>
      </c>
      <c r="BB661">
        <f t="shared" ca="1" si="165"/>
        <v>316</v>
      </c>
      <c r="BC661">
        <f t="shared" ca="1" si="165"/>
        <v>333</v>
      </c>
      <c r="BD661">
        <f t="shared" ca="1" si="164"/>
        <v>-17</v>
      </c>
      <c r="BE661">
        <f t="shared" ca="1" si="172"/>
        <v>316.92280828000003</v>
      </c>
      <c r="BF661">
        <f t="shared" ca="1" si="176"/>
        <v>316.40337089320354</v>
      </c>
      <c r="BG661">
        <f t="shared" ca="1" si="173"/>
        <v>332.59662910679646</v>
      </c>
      <c r="BH661" cm="1">
        <f t="array" aca="1" ref="BH661" ca="1">_xlfn.LET(_xlpm.rozsah, $J$3:$J$10001,_xlpm.podminka, (_xlpm.rozsah&gt;E661)*(ISNUMBER(_xlpm.rozsah)),_xlpm.indexy, IF(_xlpm.podminka, ROW(_xlpm.rozsah)-MIN(ROW(_xlpm.rozsah))+1),_xlpm.prvni, MIN(_xlpm.indexy),_xlpm.finalni, IF(_xlpm.prvni=1, 2, _xlpm.prvni),INDEX(_xlpm.rozsah, _xlpm.finalni))</f>
        <v>1900</v>
      </c>
      <c r="BI661" cm="1">
        <f t="array" aca="1" ref="BI661" ca="1">INDEX($J$3:$J$10001,MATCH(BH661,$J$3:$J$10004,0)-1)</f>
        <v>1800</v>
      </c>
      <c r="BJ661">
        <f t="shared" ca="1" si="166"/>
        <v>316</v>
      </c>
      <c r="BK661">
        <f t="shared" ca="1" si="166"/>
        <v>333</v>
      </c>
      <c r="BL661">
        <f t="shared" ca="1" si="177"/>
        <v>-17</v>
      </c>
      <c r="BM661">
        <f t="shared" ca="1" si="174"/>
        <v>316.40337089320354</v>
      </c>
    </row>
    <row r="662" spans="1:65" x14ac:dyDescent="0.25">
      <c r="A662" s="64">
        <v>659</v>
      </c>
      <c r="B662" s="64">
        <v>81</v>
      </c>
      <c r="C662" s="64">
        <v>70</v>
      </c>
      <c r="D662" s="18">
        <v>659</v>
      </c>
      <c r="E662" s="21">
        <f t="shared" ca="1" si="167"/>
        <v>1943.6898158107474</v>
      </c>
      <c r="F662" s="22">
        <f t="shared" ca="1" si="168"/>
        <v>216.30674062919627</v>
      </c>
      <c r="G662" s="23">
        <v>659</v>
      </c>
      <c r="H662" s="24">
        <f t="shared" ca="1" si="169"/>
        <v>1940.5167819999999</v>
      </c>
      <c r="I662" s="25">
        <f t="shared" ca="1" si="170"/>
        <v>216.66212041599999</v>
      </c>
      <c r="J662" s="155"/>
      <c r="K662" s="155"/>
      <c r="L662" s="129">
        <f t="shared" si="175"/>
        <v>0</v>
      </c>
      <c r="AX662">
        <f t="shared" ca="1" si="163"/>
        <v>309.51731488000001</v>
      </c>
      <c r="AY662">
        <f t="shared" ca="1" si="171"/>
        <v>306.48268511999999</v>
      </c>
      <c r="AZ662" cm="1">
        <f t="array" aca="1" ref="AZ662" ca="1">_xlfn.LET(_xlpm.rozsah, $J$3:$J$10001,_xlpm.podminka, (_xlpm.rozsah&gt;H662)*(ISNUMBER(_xlpm.rozsah)),_xlpm.indexy, IF(_xlpm.podminka, ROW(_xlpm.rozsah)-MIN(ROW(_xlpm.rozsah))+1),_xlpm.prvni, MIN(_xlpm.indexy),_xlpm.finalni, IF(_xlpm.prvni=1, 2, _xlpm.prvni),INDEX(_xlpm.rozsah, _xlpm.finalni))</f>
        <v>2000</v>
      </c>
      <c r="BA662" cm="1">
        <f t="array" aca="1" ref="BA662" ca="1">INDEX($J$3:$J$10001,MATCH(AZ662,$J$3:$J$10004,0)-1)</f>
        <v>1900</v>
      </c>
      <c r="BB662">
        <f t="shared" ca="1" si="165"/>
        <v>300</v>
      </c>
      <c r="BC662">
        <f t="shared" ca="1" si="165"/>
        <v>316</v>
      </c>
      <c r="BD662">
        <f t="shared" ca="1" si="164"/>
        <v>-16</v>
      </c>
      <c r="BE662">
        <f t="shared" ca="1" si="172"/>
        <v>309.51731488000001</v>
      </c>
      <c r="BF662">
        <f t="shared" ca="1" si="176"/>
        <v>309.0096294702804</v>
      </c>
      <c r="BG662">
        <f t="shared" ca="1" si="173"/>
        <v>306.9903705297196</v>
      </c>
      <c r="BH662" cm="1">
        <f t="array" aca="1" ref="BH662" ca="1">_xlfn.LET(_xlpm.rozsah, $J$3:$J$10001,_xlpm.podminka, (_xlpm.rozsah&gt;E662)*(ISNUMBER(_xlpm.rozsah)),_xlpm.indexy, IF(_xlpm.podminka, ROW(_xlpm.rozsah)-MIN(ROW(_xlpm.rozsah))+1),_xlpm.prvni, MIN(_xlpm.indexy),_xlpm.finalni, IF(_xlpm.prvni=1, 2, _xlpm.prvni),INDEX(_xlpm.rozsah, _xlpm.finalni))</f>
        <v>2000</v>
      </c>
      <c r="BI662" cm="1">
        <f t="array" aca="1" ref="BI662" ca="1">INDEX($J$3:$J$10001,MATCH(BH662,$J$3:$J$10004,0)-1)</f>
        <v>1900</v>
      </c>
      <c r="BJ662">
        <f t="shared" ca="1" si="166"/>
        <v>300</v>
      </c>
      <c r="BK662">
        <f t="shared" ca="1" si="166"/>
        <v>316</v>
      </c>
      <c r="BL662">
        <f t="shared" ca="1" si="177"/>
        <v>-16</v>
      </c>
      <c r="BM662">
        <f t="shared" ca="1" si="174"/>
        <v>309.0096294702804</v>
      </c>
    </row>
    <row r="663" spans="1:65" x14ac:dyDescent="0.25">
      <c r="A663" s="64">
        <v>660</v>
      </c>
      <c r="B663" s="64">
        <v>83</v>
      </c>
      <c r="C663" s="64">
        <v>72</v>
      </c>
      <c r="D663" s="18">
        <v>660</v>
      </c>
      <c r="E663" s="21">
        <f t="shared" ca="1" si="167"/>
        <v>1974.398206324593</v>
      </c>
      <c r="F663" s="22">
        <f t="shared" ca="1" si="168"/>
        <v>218.94932663140688</v>
      </c>
      <c r="G663" s="28">
        <v>660</v>
      </c>
      <c r="H663" s="24">
        <f t="shared" ca="1" si="169"/>
        <v>1971.1468259999999</v>
      </c>
      <c r="I663" s="25">
        <f t="shared" ca="1" si="170"/>
        <v>219.32388564479999</v>
      </c>
      <c r="J663" s="155"/>
      <c r="K663" s="155"/>
      <c r="L663" s="129">
        <f t="shared" si="175"/>
        <v>0</v>
      </c>
      <c r="AX663">
        <f t="shared" ca="1" si="163"/>
        <v>304.61650784</v>
      </c>
      <c r="AY663">
        <f t="shared" ca="1" si="171"/>
        <v>311.38349216</v>
      </c>
      <c r="AZ663" cm="1">
        <f t="array" aca="1" ref="AZ663" ca="1">_xlfn.LET(_xlpm.rozsah, $J$3:$J$10001,_xlpm.podminka, (_xlpm.rozsah&gt;H663)*(ISNUMBER(_xlpm.rozsah)),_xlpm.indexy, IF(_xlpm.podminka, ROW(_xlpm.rozsah)-MIN(ROW(_xlpm.rozsah))+1),_xlpm.prvni, MIN(_xlpm.indexy),_xlpm.finalni, IF(_xlpm.prvni=1, 2, _xlpm.prvni),INDEX(_xlpm.rozsah, _xlpm.finalni))</f>
        <v>2000</v>
      </c>
      <c r="BA663" cm="1">
        <f t="array" aca="1" ref="BA663" ca="1">INDEX($J$3:$J$10001,MATCH(AZ663,$J$3:$J$10004,0)-1)</f>
        <v>1900</v>
      </c>
      <c r="BB663">
        <f t="shared" ca="1" si="165"/>
        <v>300</v>
      </c>
      <c r="BC663">
        <f t="shared" ca="1" si="165"/>
        <v>316</v>
      </c>
      <c r="BD663">
        <f t="shared" ca="1" si="164"/>
        <v>-16</v>
      </c>
      <c r="BE663">
        <f t="shared" ca="1" si="172"/>
        <v>304.61650784</v>
      </c>
      <c r="BF663">
        <f t="shared" ca="1" si="176"/>
        <v>304.09628698806512</v>
      </c>
      <c r="BG663">
        <f t="shared" ca="1" si="173"/>
        <v>311.90371301193488</v>
      </c>
      <c r="BH663" cm="1">
        <f t="array" aca="1" ref="BH663" ca="1">_xlfn.LET(_xlpm.rozsah, $J$3:$J$10001,_xlpm.podminka, (_xlpm.rozsah&gt;E663)*(ISNUMBER(_xlpm.rozsah)),_xlpm.indexy, IF(_xlpm.podminka, ROW(_xlpm.rozsah)-MIN(ROW(_xlpm.rozsah))+1),_xlpm.prvni, MIN(_xlpm.indexy),_xlpm.finalni, IF(_xlpm.prvni=1, 2, _xlpm.prvni),INDEX(_xlpm.rozsah, _xlpm.finalni))</f>
        <v>2000</v>
      </c>
      <c r="BI663" cm="1">
        <f t="array" aca="1" ref="BI663" ca="1">INDEX($J$3:$J$10001,MATCH(BH663,$J$3:$J$10004,0)-1)</f>
        <v>1900</v>
      </c>
      <c r="BJ663">
        <f t="shared" ca="1" si="166"/>
        <v>300</v>
      </c>
      <c r="BK663">
        <f t="shared" ca="1" si="166"/>
        <v>316</v>
      </c>
      <c r="BL663">
        <f t="shared" ca="1" si="177"/>
        <v>-16</v>
      </c>
      <c r="BM663">
        <f t="shared" ca="1" si="174"/>
        <v>304.09628698806512</v>
      </c>
    </row>
    <row r="664" spans="1:65" x14ac:dyDescent="0.25">
      <c r="A664" s="64">
        <v>661</v>
      </c>
      <c r="B664" s="64">
        <v>84</v>
      </c>
      <c r="C664" s="64">
        <v>71</v>
      </c>
      <c r="D664" s="18">
        <v>661</v>
      </c>
      <c r="E664" s="21">
        <f t="shared" ca="1" si="167"/>
        <v>1989.7524015815159</v>
      </c>
      <c r="F664" s="22">
        <f t="shared" ca="1" si="168"/>
        <v>214.16412718033982</v>
      </c>
      <c r="G664" s="23">
        <v>661</v>
      </c>
      <c r="H664" s="24">
        <f t="shared" ca="1" si="169"/>
        <v>1986.4618479999999</v>
      </c>
      <c r="I664" s="25">
        <f t="shared" ca="1" si="170"/>
        <v>214.53793406720001</v>
      </c>
      <c r="J664" s="155"/>
      <c r="K664" s="155"/>
      <c r="L664" s="129">
        <f t="shared" si="175"/>
        <v>0</v>
      </c>
      <c r="AX664">
        <f t="shared" ca="1" si="163"/>
        <v>302.16610431999999</v>
      </c>
      <c r="AY664">
        <f t="shared" ca="1" si="171"/>
        <v>313.83389568000001</v>
      </c>
      <c r="AZ664" cm="1">
        <f t="array" aca="1" ref="AZ664" ca="1">_xlfn.LET(_xlpm.rozsah, $J$3:$J$10001,_xlpm.podminka, (_xlpm.rozsah&gt;H664)*(ISNUMBER(_xlpm.rozsah)),_xlpm.indexy, IF(_xlpm.podminka, ROW(_xlpm.rozsah)-MIN(ROW(_xlpm.rozsah))+1),_xlpm.prvni, MIN(_xlpm.indexy),_xlpm.finalni, IF(_xlpm.prvni=1, 2, _xlpm.prvni),INDEX(_xlpm.rozsah, _xlpm.finalni))</f>
        <v>2000</v>
      </c>
      <c r="BA664" cm="1">
        <f t="array" aca="1" ref="BA664" ca="1">INDEX($J$3:$J$10001,MATCH(AZ664,$J$3:$J$10004,0)-1)</f>
        <v>1900</v>
      </c>
      <c r="BB664">
        <f t="shared" ca="1" si="165"/>
        <v>300</v>
      </c>
      <c r="BC664">
        <f t="shared" ca="1" si="165"/>
        <v>316</v>
      </c>
      <c r="BD664">
        <f t="shared" ca="1" si="164"/>
        <v>-16</v>
      </c>
      <c r="BE664">
        <f t="shared" ca="1" si="172"/>
        <v>302.16610431999999</v>
      </c>
      <c r="BF664">
        <f t="shared" ca="1" si="176"/>
        <v>301.63961574695747</v>
      </c>
      <c r="BG664">
        <f t="shared" ca="1" si="173"/>
        <v>314.36038425304253</v>
      </c>
      <c r="BH664" cm="1">
        <f t="array" aca="1" ref="BH664" ca="1">_xlfn.LET(_xlpm.rozsah, $J$3:$J$10001,_xlpm.podminka, (_xlpm.rozsah&gt;E664)*(ISNUMBER(_xlpm.rozsah)),_xlpm.indexy, IF(_xlpm.podminka, ROW(_xlpm.rozsah)-MIN(ROW(_xlpm.rozsah))+1),_xlpm.prvni, MIN(_xlpm.indexy),_xlpm.finalni, IF(_xlpm.prvni=1, 2, _xlpm.prvni),INDEX(_xlpm.rozsah, _xlpm.finalni))</f>
        <v>2000</v>
      </c>
      <c r="BI664" cm="1">
        <f t="array" aca="1" ref="BI664" ca="1">INDEX($J$3:$J$10001,MATCH(BH664,$J$3:$J$10004,0)-1)</f>
        <v>1900</v>
      </c>
      <c r="BJ664">
        <f t="shared" ca="1" si="166"/>
        <v>300</v>
      </c>
      <c r="BK664">
        <f t="shared" ca="1" si="166"/>
        <v>316</v>
      </c>
      <c r="BL664">
        <f t="shared" ca="1" si="177"/>
        <v>-16</v>
      </c>
      <c r="BM664">
        <f t="shared" ca="1" si="174"/>
        <v>301.63961574695747</v>
      </c>
    </row>
    <row r="665" spans="1:65" x14ac:dyDescent="0.25">
      <c r="A665" s="64">
        <v>662</v>
      </c>
      <c r="B665" s="64">
        <v>86</v>
      </c>
      <c r="C665" s="64">
        <v>71</v>
      </c>
      <c r="D665" s="18">
        <v>662</v>
      </c>
      <c r="E665" s="21">
        <f t="shared" ca="1" si="167"/>
        <v>2020.4607920953615</v>
      </c>
      <c r="F665" s="22">
        <f t="shared" ca="1" si="168"/>
        <v>210.09456752245868</v>
      </c>
      <c r="G665" s="28">
        <v>662</v>
      </c>
      <c r="H665" s="24">
        <f t="shared" ca="1" si="169"/>
        <v>2017.0918919999999</v>
      </c>
      <c r="I665" s="25">
        <f t="shared" ca="1" si="170"/>
        <v>210.57295133600002</v>
      </c>
      <c r="J665" s="155"/>
      <c r="K665" s="155"/>
      <c r="L665" s="129">
        <f t="shared" si="175"/>
        <v>0</v>
      </c>
      <c r="AX665">
        <f t="shared" ca="1" si="163"/>
        <v>296.58162160000001</v>
      </c>
      <c r="AY665">
        <f t="shared" ca="1" si="171"/>
        <v>283.41837839999999</v>
      </c>
      <c r="AZ665" cm="1">
        <f t="array" aca="1" ref="AZ665" ca="1">_xlfn.LET(_xlpm.rozsah, $J$3:$J$10001,_xlpm.podminka, (_xlpm.rozsah&gt;H665)*(ISNUMBER(_xlpm.rozsah)),_xlpm.indexy, IF(_xlpm.podminka, ROW(_xlpm.rozsah)-MIN(ROW(_xlpm.rozsah))+1),_xlpm.prvni, MIN(_xlpm.indexy),_xlpm.finalni, IF(_xlpm.prvni=1, 2, _xlpm.prvni),INDEX(_xlpm.rozsah, _xlpm.finalni))</f>
        <v>2100</v>
      </c>
      <c r="BA665" cm="1">
        <f t="array" aca="1" ref="BA665" ca="1">INDEX($J$3:$J$10001,MATCH(AZ665,$J$3:$J$10004,0)-1)</f>
        <v>2000</v>
      </c>
      <c r="BB665">
        <f t="shared" ca="1" si="165"/>
        <v>280</v>
      </c>
      <c r="BC665">
        <f t="shared" ca="1" si="165"/>
        <v>300</v>
      </c>
      <c r="BD665">
        <f t="shared" ca="1" si="164"/>
        <v>-20</v>
      </c>
      <c r="BE665">
        <f t="shared" ca="1" si="172"/>
        <v>296.58162160000001</v>
      </c>
      <c r="BF665">
        <f t="shared" ca="1" si="176"/>
        <v>295.90784158092771</v>
      </c>
      <c r="BG665">
        <f t="shared" ca="1" si="173"/>
        <v>284.09215841907229</v>
      </c>
      <c r="BH665" cm="1">
        <f t="array" aca="1" ref="BH665" ca="1">_xlfn.LET(_xlpm.rozsah, $J$3:$J$10001,_xlpm.podminka, (_xlpm.rozsah&gt;E665)*(ISNUMBER(_xlpm.rozsah)),_xlpm.indexy, IF(_xlpm.podminka, ROW(_xlpm.rozsah)-MIN(ROW(_xlpm.rozsah))+1),_xlpm.prvni, MIN(_xlpm.indexy),_xlpm.finalni, IF(_xlpm.prvni=1, 2, _xlpm.prvni),INDEX(_xlpm.rozsah, _xlpm.finalni))</f>
        <v>2100</v>
      </c>
      <c r="BI665" cm="1">
        <f t="array" aca="1" ref="BI665" ca="1">INDEX($J$3:$J$10001,MATCH(BH665,$J$3:$J$10004,0)-1)</f>
        <v>2000</v>
      </c>
      <c r="BJ665">
        <f t="shared" ca="1" si="166"/>
        <v>280</v>
      </c>
      <c r="BK665">
        <f t="shared" ca="1" si="166"/>
        <v>300</v>
      </c>
      <c r="BL665">
        <f t="shared" ca="1" si="177"/>
        <v>-20</v>
      </c>
      <c r="BM665">
        <f t="shared" ca="1" si="174"/>
        <v>295.90784158092771</v>
      </c>
    </row>
    <row r="666" spans="1:65" x14ac:dyDescent="0.25">
      <c r="A666" s="64">
        <v>663</v>
      </c>
      <c r="B666" s="64">
        <v>87</v>
      </c>
      <c r="C666" s="64">
        <v>71</v>
      </c>
      <c r="D666" s="18">
        <v>663</v>
      </c>
      <c r="E666" s="21">
        <f t="shared" ca="1" si="167"/>
        <v>2035.8149873522843</v>
      </c>
      <c r="F666" s="22">
        <f t="shared" ca="1" si="168"/>
        <v>207.91427179597565</v>
      </c>
      <c r="G666" s="23">
        <v>663</v>
      </c>
      <c r="H666" s="24">
        <f t="shared" ca="1" si="169"/>
        <v>2032.4069139999999</v>
      </c>
      <c r="I666" s="25">
        <f t="shared" ca="1" si="170"/>
        <v>208.39821821199999</v>
      </c>
      <c r="J666" s="155"/>
      <c r="K666" s="155"/>
      <c r="L666" s="129">
        <f t="shared" si="175"/>
        <v>0</v>
      </c>
      <c r="AX666">
        <f t="shared" ca="1" si="163"/>
        <v>293.51861719999999</v>
      </c>
      <c r="AY666">
        <f t="shared" ca="1" si="171"/>
        <v>286.48138280000001</v>
      </c>
      <c r="AZ666" cm="1">
        <f t="array" aca="1" ref="AZ666" ca="1">_xlfn.LET(_xlpm.rozsah, $J$3:$J$10001,_xlpm.podminka, (_xlpm.rozsah&gt;H666)*(ISNUMBER(_xlpm.rozsah)),_xlpm.indexy, IF(_xlpm.podminka, ROW(_xlpm.rozsah)-MIN(ROW(_xlpm.rozsah))+1),_xlpm.prvni, MIN(_xlpm.indexy),_xlpm.finalni, IF(_xlpm.prvni=1, 2, _xlpm.prvni),INDEX(_xlpm.rozsah, _xlpm.finalni))</f>
        <v>2100</v>
      </c>
      <c r="BA666" cm="1">
        <f t="array" aca="1" ref="BA666" ca="1">INDEX($J$3:$J$10001,MATCH(AZ666,$J$3:$J$10004,0)-1)</f>
        <v>2000</v>
      </c>
      <c r="BB666">
        <f t="shared" ca="1" si="165"/>
        <v>280</v>
      </c>
      <c r="BC666">
        <f t="shared" ca="1" si="165"/>
        <v>300</v>
      </c>
      <c r="BD666">
        <f t="shared" ca="1" si="164"/>
        <v>-20</v>
      </c>
      <c r="BE666">
        <f t="shared" ca="1" si="172"/>
        <v>293.51861719999999</v>
      </c>
      <c r="BF666">
        <f t="shared" ca="1" si="176"/>
        <v>292.83700252954316</v>
      </c>
      <c r="BG666">
        <f t="shared" ca="1" si="173"/>
        <v>287.16299747045684</v>
      </c>
      <c r="BH666" cm="1">
        <f t="array" aca="1" ref="BH666" ca="1">_xlfn.LET(_xlpm.rozsah, $J$3:$J$10001,_xlpm.podminka, (_xlpm.rozsah&gt;E666)*(ISNUMBER(_xlpm.rozsah)),_xlpm.indexy, IF(_xlpm.podminka, ROW(_xlpm.rozsah)-MIN(ROW(_xlpm.rozsah))+1),_xlpm.prvni, MIN(_xlpm.indexy),_xlpm.finalni, IF(_xlpm.prvni=1, 2, _xlpm.prvni),INDEX(_xlpm.rozsah, _xlpm.finalni))</f>
        <v>2100</v>
      </c>
      <c r="BI666" cm="1">
        <f t="array" aca="1" ref="BI666" ca="1">INDEX($J$3:$J$10001,MATCH(BH666,$J$3:$J$10004,0)-1)</f>
        <v>2000</v>
      </c>
      <c r="BJ666">
        <f t="shared" ca="1" si="166"/>
        <v>280</v>
      </c>
      <c r="BK666">
        <f t="shared" ca="1" si="166"/>
        <v>300</v>
      </c>
      <c r="BL666">
        <f t="shared" ca="1" si="177"/>
        <v>-20</v>
      </c>
      <c r="BM666">
        <f t="shared" ca="1" si="174"/>
        <v>292.83700252954316</v>
      </c>
    </row>
    <row r="667" spans="1:65" x14ac:dyDescent="0.25">
      <c r="A667" s="64">
        <v>664</v>
      </c>
      <c r="B667" s="64">
        <v>92</v>
      </c>
      <c r="C667" s="64">
        <v>72</v>
      </c>
      <c r="D667" s="18">
        <v>664</v>
      </c>
      <c r="E667" s="21">
        <f t="shared" ca="1" si="167"/>
        <v>2112.5859636368987</v>
      </c>
      <c r="F667" s="22">
        <f t="shared" ca="1" si="168"/>
        <v>198.42833716350154</v>
      </c>
      <c r="G667" s="28">
        <v>664</v>
      </c>
      <c r="H667" s="24">
        <f t="shared" ca="1" si="169"/>
        <v>2108.9820239999999</v>
      </c>
      <c r="I667" s="25">
        <f t="shared" ca="1" si="170"/>
        <v>199.33652995200001</v>
      </c>
      <c r="J667" s="155"/>
      <c r="K667" s="155"/>
      <c r="L667" s="129">
        <f t="shared" si="175"/>
        <v>0</v>
      </c>
      <c r="AX667">
        <f t="shared" ca="1" si="163"/>
        <v>276.85629160000002</v>
      </c>
      <c r="AY667">
        <f t="shared" ca="1" si="171"/>
        <v>248.14370839999998</v>
      </c>
      <c r="AZ667" cm="1">
        <f t="array" aca="1" ref="AZ667" ca="1">_xlfn.LET(_xlpm.rozsah, $J$3:$J$10001,_xlpm.podminka, (_xlpm.rozsah&gt;H667)*(ISNUMBER(_xlpm.rozsah)),_xlpm.indexy, IF(_xlpm.podminka, ROW(_xlpm.rozsah)-MIN(ROW(_xlpm.rozsah))+1),_xlpm.prvni, MIN(_xlpm.indexy),_xlpm.finalni, IF(_xlpm.prvni=1, 2, _xlpm.prvni),INDEX(_xlpm.rozsah, _xlpm.finalni))</f>
        <v>2200</v>
      </c>
      <c r="BA667" cm="1">
        <f t="array" aca="1" ref="BA667" ca="1">INDEX($J$3:$J$10001,MATCH(AZ667,$J$3:$J$10004,0)-1)</f>
        <v>2100</v>
      </c>
      <c r="BB667">
        <f t="shared" ca="1" si="165"/>
        <v>245</v>
      </c>
      <c r="BC667">
        <f t="shared" ca="1" si="165"/>
        <v>280</v>
      </c>
      <c r="BD667">
        <f t="shared" ca="1" si="164"/>
        <v>-35</v>
      </c>
      <c r="BE667">
        <f t="shared" ca="1" si="172"/>
        <v>276.85629160000002</v>
      </c>
      <c r="BF667">
        <f t="shared" ca="1" si="176"/>
        <v>275.59491272708544</v>
      </c>
      <c r="BG667">
        <f t="shared" ca="1" si="173"/>
        <v>249.40508727291453</v>
      </c>
      <c r="BH667" cm="1">
        <f t="array" aca="1" ref="BH667" ca="1">_xlfn.LET(_xlpm.rozsah, $J$3:$J$10001,_xlpm.podminka, (_xlpm.rozsah&gt;E667)*(ISNUMBER(_xlpm.rozsah)),_xlpm.indexy, IF(_xlpm.podminka, ROW(_xlpm.rozsah)-MIN(ROW(_xlpm.rozsah))+1),_xlpm.prvni, MIN(_xlpm.indexy),_xlpm.finalni, IF(_xlpm.prvni=1, 2, _xlpm.prvni),INDEX(_xlpm.rozsah, _xlpm.finalni))</f>
        <v>2200</v>
      </c>
      <c r="BI667" cm="1">
        <f t="array" aca="1" ref="BI667" ca="1">INDEX($J$3:$J$10001,MATCH(BH667,$J$3:$J$10004,0)-1)</f>
        <v>2100</v>
      </c>
      <c r="BJ667">
        <f t="shared" ca="1" si="166"/>
        <v>245</v>
      </c>
      <c r="BK667">
        <f t="shared" ca="1" si="166"/>
        <v>280</v>
      </c>
      <c r="BL667">
        <f t="shared" ca="1" si="177"/>
        <v>-35</v>
      </c>
      <c r="BM667">
        <f t="shared" ca="1" si="174"/>
        <v>275.59491272708544</v>
      </c>
    </row>
    <row r="668" spans="1:65" x14ac:dyDescent="0.25">
      <c r="A668" s="64">
        <v>665</v>
      </c>
      <c r="B668" s="64">
        <v>91</v>
      </c>
      <c r="C668" s="64">
        <v>72</v>
      </c>
      <c r="D668" s="18">
        <v>665</v>
      </c>
      <c r="E668" s="21">
        <f t="shared" ca="1" si="167"/>
        <v>2097.2317683799756</v>
      </c>
      <c r="F668" s="22">
        <f t="shared" ca="1" si="168"/>
        <v>201.99862535328353</v>
      </c>
      <c r="G668" s="23">
        <v>665</v>
      </c>
      <c r="H668" s="24">
        <f t="shared" ca="1" si="169"/>
        <v>2093.6670020000001</v>
      </c>
      <c r="I668" s="25">
        <f t="shared" ca="1" si="170"/>
        <v>202.51195171199998</v>
      </c>
      <c r="J668" s="155"/>
      <c r="K668" s="155"/>
      <c r="L668" s="129">
        <f t="shared" si="175"/>
        <v>0</v>
      </c>
      <c r="AX668">
        <f t="shared" ref="AX668:AX731" ca="1" si="178">IF(BD668&lt;0, BE668, AY668)</f>
        <v>281.26659959999995</v>
      </c>
      <c r="AY668">
        <f t="shared" ca="1" si="171"/>
        <v>298.73340040000005</v>
      </c>
      <c r="AZ668" cm="1">
        <f t="array" aca="1" ref="AZ668" ca="1">_xlfn.LET(_xlpm.rozsah, $J$3:$J$10001,_xlpm.podminka, (_xlpm.rozsah&gt;H668)*(ISNUMBER(_xlpm.rozsah)),_xlpm.indexy, IF(_xlpm.podminka, ROW(_xlpm.rozsah)-MIN(ROW(_xlpm.rozsah))+1),_xlpm.prvni, MIN(_xlpm.indexy),_xlpm.finalni, IF(_xlpm.prvni=1, 2, _xlpm.prvni),INDEX(_xlpm.rozsah, _xlpm.finalni))</f>
        <v>2100</v>
      </c>
      <c r="BA668" cm="1">
        <f t="array" aca="1" ref="BA668" ca="1">INDEX($J$3:$J$10001,MATCH(AZ668,$J$3:$J$10004,0)-1)</f>
        <v>2000</v>
      </c>
      <c r="BB668">
        <f t="shared" ca="1" si="165"/>
        <v>280</v>
      </c>
      <c r="BC668">
        <f t="shared" ca="1" si="165"/>
        <v>300</v>
      </c>
      <c r="BD668">
        <f t="shared" ref="BD668:BD731" ca="1" si="179">BB668-BC668</f>
        <v>-20</v>
      </c>
      <c r="BE668">
        <f t="shared" ca="1" si="172"/>
        <v>281.26659959999995</v>
      </c>
      <c r="BF668">
        <f t="shared" ca="1" si="176"/>
        <v>280.55364632400489</v>
      </c>
      <c r="BG668">
        <f t="shared" ca="1" si="173"/>
        <v>299.44635367599511</v>
      </c>
      <c r="BH668" cm="1">
        <f t="array" aca="1" ref="BH668" ca="1">_xlfn.LET(_xlpm.rozsah, $J$3:$J$10001,_xlpm.podminka, (_xlpm.rozsah&gt;E668)*(ISNUMBER(_xlpm.rozsah)),_xlpm.indexy, IF(_xlpm.podminka, ROW(_xlpm.rozsah)-MIN(ROW(_xlpm.rozsah))+1),_xlpm.prvni, MIN(_xlpm.indexy),_xlpm.finalni, IF(_xlpm.prvni=1, 2, _xlpm.prvni),INDEX(_xlpm.rozsah, _xlpm.finalni))</f>
        <v>2100</v>
      </c>
      <c r="BI668" cm="1">
        <f t="array" aca="1" ref="BI668" ca="1">INDEX($J$3:$J$10001,MATCH(BH668,$J$3:$J$10004,0)-1)</f>
        <v>2000</v>
      </c>
      <c r="BJ668">
        <f t="shared" ca="1" si="166"/>
        <v>280</v>
      </c>
      <c r="BK668">
        <f t="shared" ca="1" si="166"/>
        <v>300</v>
      </c>
      <c r="BL668">
        <f t="shared" ca="1" si="177"/>
        <v>-20</v>
      </c>
      <c r="BM668">
        <f t="shared" ca="1" si="174"/>
        <v>280.55364632400489</v>
      </c>
    </row>
    <row r="669" spans="1:65" x14ac:dyDescent="0.25">
      <c r="A669" s="64">
        <v>666</v>
      </c>
      <c r="B669" s="64">
        <v>90</v>
      </c>
      <c r="C669" s="64">
        <v>71</v>
      </c>
      <c r="D669" s="18">
        <v>666</v>
      </c>
      <c r="E669" s="21">
        <f t="shared" ca="1" si="167"/>
        <v>2081.8775731230526</v>
      </c>
      <c r="F669" s="22">
        <f t="shared" ca="1" si="168"/>
        <v>201.37338461652652</v>
      </c>
      <c r="G669" s="28">
        <v>666</v>
      </c>
      <c r="H669" s="24">
        <f t="shared" ca="1" si="169"/>
        <v>2078.3519799999999</v>
      </c>
      <c r="I669" s="25">
        <f t="shared" ca="1" si="170"/>
        <v>201.87401884000002</v>
      </c>
      <c r="J669" s="155"/>
      <c r="K669" s="155"/>
      <c r="L669" s="129">
        <f t="shared" si="175"/>
        <v>0</v>
      </c>
      <c r="AX669">
        <f t="shared" ca="1" si="178"/>
        <v>284.32960400000002</v>
      </c>
      <c r="AY669">
        <f t="shared" ca="1" si="171"/>
        <v>295.67039599999998</v>
      </c>
      <c r="AZ669" cm="1">
        <f t="array" aca="1" ref="AZ669" ca="1">_xlfn.LET(_xlpm.rozsah, $J$3:$J$10001,_xlpm.podminka, (_xlpm.rozsah&gt;H669)*(ISNUMBER(_xlpm.rozsah)),_xlpm.indexy, IF(_xlpm.podminka, ROW(_xlpm.rozsah)-MIN(ROW(_xlpm.rozsah))+1),_xlpm.prvni, MIN(_xlpm.indexy),_xlpm.finalni, IF(_xlpm.prvni=1, 2, _xlpm.prvni),INDEX(_xlpm.rozsah, _xlpm.finalni))</f>
        <v>2100</v>
      </c>
      <c r="BA669" cm="1">
        <f t="array" aca="1" ref="BA669" ca="1">INDEX($J$3:$J$10001,MATCH(AZ669,$J$3:$J$10004,0)-1)</f>
        <v>2000</v>
      </c>
      <c r="BB669">
        <f t="shared" ca="1" si="165"/>
        <v>280</v>
      </c>
      <c r="BC669">
        <f t="shared" ca="1" si="165"/>
        <v>300</v>
      </c>
      <c r="BD669">
        <f t="shared" ca="1" si="179"/>
        <v>-20</v>
      </c>
      <c r="BE669">
        <f t="shared" ca="1" si="172"/>
        <v>284.32960400000002</v>
      </c>
      <c r="BF669">
        <f t="shared" ca="1" si="176"/>
        <v>283.6244853753895</v>
      </c>
      <c r="BG669">
        <f t="shared" ca="1" si="173"/>
        <v>296.3755146246105</v>
      </c>
      <c r="BH669" cm="1">
        <f t="array" aca="1" ref="BH669" ca="1">_xlfn.LET(_xlpm.rozsah, $J$3:$J$10001,_xlpm.podminka, (_xlpm.rozsah&gt;E669)*(ISNUMBER(_xlpm.rozsah)),_xlpm.indexy, IF(_xlpm.podminka, ROW(_xlpm.rozsah)-MIN(ROW(_xlpm.rozsah))+1),_xlpm.prvni, MIN(_xlpm.indexy),_xlpm.finalni, IF(_xlpm.prvni=1, 2, _xlpm.prvni),INDEX(_xlpm.rozsah, _xlpm.finalni))</f>
        <v>2100</v>
      </c>
      <c r="BI669" cm="1">
        <f t="array" aca="1" ref="BI669" ca="1">INDEX($J$3:$J$10001,MATCH(BH669,$J$3:$J$10004,0)-1)</f>
        <v>2000</v>
      </c>
      <c r="BJ669">
        <f t="shared" ca="1" si="166"/>
        <v>280</v>
      </c>
      <c r="BK669">
        <f t="shared" ca="1" si="166"/>
        <v>300</v>
      </c>
      <c r="BL669">
        <f t="shared" ca="1" si="177"/>
        <v>-20</v>
      </c>
      <c r="BM669">
        <f t="shared" ca="1" si="174"/>
        <v>283.6244853753895</v>
      </c>
    </row>
    <row r="670" spans="1:65" x14ac:dyDescent="0.25">
      <c r="A670" s="64">
        <v>667</v>
      </c>
      <c r="B670" s="64">
        <v>90</v>
      </c>
      <c r="C670" s="64">
        <v>71</v>
      </c>
      <c r="D670" s="18">
        <v>667</v>
      </c>
      <c r="E670" s="21">
        <f t="shared" ca="1" si="167"/>
        <v>2081.8775731230526</v>
      </c>
      <c r="F670" s="22">
        <f t="shared" ca="1" si="168"/>
        <v>201.37338461652652</v>
      </c>
      <c r="G670" s="23">
        <v>667</v>
      </c>
      <c r="H670" s="24">
        <f t="shared" ca="1" si="169"/>
        <v>2078.3519799999999</v>
      </c>
      <c r="I670" s="25">
        <f t="shared" ca="1" si="170"/>
        <v>201.87401884000002</v>
      </c>
      <c r="J670" s="155"/>
      <c r="K670" s="155"/>
      <c r="L670" s="129">
        <f t="shared" si="175"/>
        <v>0</v>
      </c>
      <c r="AX670">
        <f t="shared" ca="1" si="178"/>
        <v>284.32960400000002</v>
      </c>
      <c r="AY670">
        <f t="shared" ca="1" si="171"/>
        <v>295.67039599999998</v>
      </c>
      <c r="AZ670" cm="1">
        <f t="array" aca="1" ref="AZ670" ca="1">_xlfn.LET(_xlpm.rozsah, $J$3:$J$10001,_xlpm.podminka, (_xlpm.rozsah&gt;H670)*(ISNUMBER(_xlpm.rozsah)),_xlpm.indexy, IF(_xlpm.podminka, ROW(_xlpm.rozsah)-MIN(ROW(_xlpm.rozsah))+1),_xlpm.prvni, MIN(_xlpm.indexy),_xlpm.finalni, IF(_xlpm.prvni=1, 2, _xlpm.prvni),INDEX(_xlpm.rozsah, _xlpm.finalni))</f>
        <v>2100</v>
      </c>
      <c r="BA670" cm="1">
        <f t="array" aca="1" ref="BA670" ca="1">INDEX($J$3:$J$10001,MATCH(AZ670,$J$3:$J$10004,0)-1)</f>
        <v>2000</v>
      </c>
      <c r="BB670">
        <f t="shared" ca="1" si="165"/>
        <v>280</v>
      </c>
      <c r="BC670">
        <f t="shared" ca="1" si="165"/>
        <v>300</v>
      </c>
      <c r="BD670">
        <f t="shared" ca="1" si="179"/>
        <v>-20</v>
      </c>
      <c r="BE670">
        <f t="shared" ca="1" si="172"/>
        <v>284.32960400000002</v>
      </c>
      <c r="BF670">
        <f t="shared" ca="1" si="176"/>
        <v>283.6244853753895</v>
      </c>
      <c r="BG670">
        <f t="shared" ca="1" si="173"/>
        <v>296.3755146246105</v>
      </c>
      <c r="BH670" cm="1">
        <f t="array" aca="1" ref="BH670" ca="1">_xlfn.LET(_xlpm.rozsah, $J$3:$J$10001,_xlpm.podminka, (_xlpm.rozsah&gt;E670)*(ISNUMBER(_xlpm.rozsah)),_xlpm.indexy, IF(_xlpm.podminka, ROW(_xlpm.rozsah)-MIN(ROW(_xlpm.rozsah))+1),_xlpm.prvni, MIN(_xlpm.indexy),_xlpm.finalni, IF(_xlpm.prvni=1, 2, _xlpm.prvni),INDEX(_xlpm.rozsah, _xlpm.finalni))</f>
        <v>2100</v>
      </c>
      <c r="BI670" cm="1">
        <f t="array" aca="1" ref="BI670" ca="1">INDEX($J$3:$J$10001,MATCH(BH670,$J$3:$J$10004,0)-1)</f>
        <v>2000</v>
      </c>
      <c r="BJ670">
        <f t="shared" ca="1" si="166"/>
        <v>280</v>
      </c>
      <c r="BK670">
        <f t="shared" ca="1" si="166"/>
        <v>300</v>
      </c>
      <c r="BL670">
        <f t="shared" ca="1" si="177"/>
        <v>-20</v>
      </c>
      <c r="BM670">
        <f t="shared" ca="1" si="174"/>
        <v>283.6244853753895</v>
      </c>
    </row>
    <row r="671" spans="1:65" x14ac:dyDescent="0.25">
      <c r="A671" s="64">
        <v>668</v>
      </c>
      <c r="B671" s="64">
        <v>91</v>
      </c>
      <c r="C671" s="64">
        <v>71</v>
      </c>
      <c r="D671" s="18">
        <v>668</v>
      </c>
      <c r="E671" s="21">
        <f t="shared" ca="1" si="167"/>
        <v>2097.2317683799756</v>
      </c>
      <c r="F671" s="22">
        <f t="shared" ca="1" si="168"/>
        <v>199.19308889004347</v>
      </c>
      <c r="G671" s="28">
        <v>668</v>
      </c>
      <c r="H671" s="24">
        <f t="shared" ca="1" si="169"/>
        <v>2093.6670020000001</v>
      </c>
      <c r="I671" s="25">
        <f t="shared" ca="1" si="170"/>
        <v>199.69928571599996</v>
      </c>
      <c r="J671" s="155"/>
      <c r="K671" s="155"/>
      <c r="L671" s="129">
        <f t="shared" si="175"/>
        <v>0</v>
      </c>
      <c r="AX671">
        <f t="shared" ca="1" si="178"/>
        <v>281.26659959999995</v>
      </c>
      <c r="AY671">
        <f t="shared" ca="1" si="171"/>
        <v>298.73340040000005</v>
      </c>
      <c r="AZ671" cm="1">
        <f t="array" aca="1" ref="AZ671" ca="1">_xlfn.LET(_xlpm.rozsah, $J$3:$J$10001,_xlpm.podminka, (_xlpm.rozsah&gt;H671)*(ISNUMBER(_xlpm.rozsah)),_xlpm.indexy, IF(_xlpm.podminka, ROW(_xlpm.rozsah)-MIN(ROW(_xlpm.rozsah))+1),_xlpm.prvni, MIN(_xlpm.indexy),_xlpm.finalni, IF(_xlpm.prvni=1, 2, _xlpm.prvni),INDEX(_xlpm.rozsah, _xlpm.finalni))</f>
        <v>2100</v>
      </c>
      <c r="BA671" cm="1">
        <f t="array" aca="1" ref="BA671" ca="1">INDEX($J$3:$J$10001,MATCH(AZ671,$J$3:$J$10004,0)-1)</f>
        <v>2000</v>
      </c>
      <c r="BB671">
        <f t="shared" ca="1" si="165"/>
        <v>280</v>
      </c>
      <c r="BC671">
        <f t="shared" ca="1" si="165"/>
        <v>300</v>
      </c>
      <c r="BD671">
        <f t="shared" ca="1" si="179"/>
        <v>-20</v>
      </c>
      <c r="BE671">
        <f t="shared" ca="1" si="172"/>
        <v>281.26659959999995</v>
      </c>
      <c r="BF671">
        <f t="shared" ca="1" si="176"/>
        <v>280.55364632400489</v>
      </c>
      <c r="BG671">
        <f t="shared" ca="1" si="173"/>
        <v>299.44635367599511</v>
      </c>
      <c r="BH671" cm="1">
        <f t="array" aca="1" ref="BH671" ca="1">_xlfn.LET(_xlpm.rozsah, $J$3:$J$10001,_xlpm.podminka, (_xlpm.rozsah&gt;E671)*(ISNUMBER(_xlpm.rozsah)),_xlpm.indexy, IF(_xlpm.podminka, ROW(_xlpm.rozsah)-MIN(ROW(_xlpm.rozsah))+1),_xlpm.prvni, MIN(_xlpm.indexy),_xlpm.finalni, IF(_xlpm.prvni=1, 2, _xlpm.prvni),INDEX(_xlpm.rozsah, _xlpm.finalni))</f>
        <v>2100</v>
      </c>
      <c r="BI671" cm="1">
        <f t="array" aca="1" ref="BI671" ca="1">INDEX($J$3:$J$10001,MATCH(BH671,$J$3:$J$10004,0)-1)</f>
        <v>2000</v>
      </c>
      <c r="BJ671">
        <f t="shared" ca="1" si="166"/>
        <v>280</v>
      </c>
      <c r="BK671">
        <f t="shared" ca="1" si="166"/>
        <v>300</v>
      </c>
      <c r="BL671">
        <f t="shared" ca="1" si="177"/>
        <v>-20</v>
      </c>
      <c r="BM671">
        <f t="shared" ca="1" si="174"/>
        <v>280.55364632400489</v>
      </c>
    </row>
    <row r="672" spans="1:65" x14ac:dyDescent="0.25">
      <c r="A672" s="64">
        <v>669</v>
      </c>
      <c r="B672" s="64">
        <v>90</v>
      </c>
      <c r="C672" s="64">
        <v>70</v>
      </c>
      <c r="D672" s="18">
        <v>669</v>
      </c>
      <c r="E672" s="21">
        <f t="shared" ca="1" si="167"/>
        <v>2081.8775731230526</v>
      </c>
      <c r="F672" s="22">
        <f t="shared" ca="1" si="168"/>
        <v>198.53713976277265</v>
      </c>
      <c r="G672" s="23">
        <v>669</v>
      </c>
      <c r="H672" s="24">
        <f t="shared" ca="1" si="169"/>
        <v>2078.3519799999999</v>
      </c>
      <c r="I672" s="25">
        <f t="shared" ca="1" si="170"/>
        <v>199.03072280000001</v>
      </c>
      <c r="J672" s="155"/>
      <c r="K672" s="155"/>
      <c r="L672" s="129">
        <f t="shared" si="175"/>
        <v>0</v>
      </c>
      <c r="AX672">
        <f t="shared" ca="1" si="178"/>
        <v>284.32960400000002</v>
      </c>
      <c r="AY672">
        <f t="shared" ca="1" si="171"/>
        <v>295.67039599999998</v>
      </c>
      <c r="AZ672" cm="1">
        <f t="array" aca="1" ref="AZ672" ca="1">_xlfn.LET(_xlpm.rozsah, $J$3:$J$10001,_xlpm.podminka, (_xlpm.rozsah&gt;H672)*(ISNUMBER(_xlpm.rozsah)),_xlpm.indexy, IF(_xlpm.podminka, ROW(_xlpm.rozsah)-MIN(ROW(_xlpm.rozsah))+1),_xlpm.prvni, MIN(_xlpm.indexy),_xlpm.finalni, IF(_xlpm.prvni=1, 2, _xlpm.prvni),INDEX(_xlpm.rozsah, _xlpm.finalni))</f>
        <v>2100</v>
      </c>
      <c r="BA672" cm="1">
        <f t="array" aca="1" ref="BA672" ca="1">INDEX($J$3:$J$10001,MATCH(AZ672,$J$3:$J$10004,0)-1)</f>
        <v>2000</v>
      </c>
      <c r="BB672">
        <f t="shared" ca="1" si="165"/>
        <v>280</v>
      </c>
      <c r="BC672">
        <f t="shared" ca="1" si="165"/>
        <v>300</v>
      </c>
      <c r="BD672">
        <f t="shared" ca="1" si="179"/>
        <v>-20</v>
      </c>
      <c r="BE672">
        <f t="shared" ca="1" si="172"/>
        <v>284.32960400000002</v>
      </c>
      <c r="BF672">
        <f t="shared" ca="1" si="176"/>
        <v>283.6244853753895</v>
      </c>
      <c r="BG672">
        <f t="shared" ca="1" si="173"/>
        <v>296.3755146246105</v>
      </c>
      <c r="BH672" cm="1">
        <f t="array" aca="1" ref="BH672" ca="1">_xlfn.LET(_xlpm.rozsah, $J$3:$J$10001,_xlpm.podminka, (_xlpm.rozsah&gt;E672)*(ISNUMBER(_xlpm.rozsah)),_xlpm.indexy, IF(_xlpm.podminka, ROW(_xlpm.rozsah)-MIN(ROW(_xlpm.rozsah))+1),_xlpm.prvni, MIN(_xlpm.indexy),_xlpm.finalni, IF(_xlpm.prvni=1, 2, _xlpm.prvni),INDEX(_xlpm.rozsah, _xlpm.finalni))</f>
        <v>2100</v>
      </c>
      <c r="BI672" cm="1">
        <f t="array" aca="1" ref="BI672" ca="1">INDEX($J$3:$J$10001,MATCH(BH672,$J$3:$J$10004,0)-1)</f>
        <v>2000</v>
      </c>
      <c r="BJ672">
        <f t="shared" ca="1" si="166"/>
        <v>280</v>
      </c>
      <c r="BK672">
        <f t="shared" ca="1" si="166"/>
        <v>300</v>
      </c>
      <c r="BL672">
        <f t="shared" ca="1" si="177"/>
        <v>-20</v>
      </c>
      <c r="BM672">
        <f t="shared" ca="1" si="174"/>
        <v>283.6244853753895</v>
      </c>
    </row>
    <row r="673" spans="1:65" x14ac:dyDescent="0.25">
      <c r="A673" s="64">
        <v>670</v>
      </c>
      <c r="B673" s="64">
        <v>90</v>
      </c>
      <c r="C673" s="64">
        <v>72</v>
      </c>
      <c r="D673" s="18">
        <v>670</v>
      </c>
      <c r="E673" s="21">
        <f t="shared" ca="1" si="167"/>
        <v>2081.8775731230526</v>
      </c>
      <c r="F673" s="22">
        <f t="shared" ca="1" si="168"/>
        <v>204.20962947028045</v>
      </c>
      <c r="G673" s="28">
        <v>670</v>
      </c>
      <c r="H673" s="24">
        <f t="shared" ca="1" si="169"/>
        <v>2078.3519799999999</v>
      </c>
      <c r="I673" s="25">
        <f t="shared" ca="1" si="170"/>
        <v>204.71731488</v>
      </c>
      <c r="J673" s="155"/>
      <c r="K673" s="155"/>
      <c r="L673" s="129">
        <f t="shared" si="175"/>
        <v>0</v>
      </c>
      <c r="AX673">
        <f t="shared" ca="1" si="178"/>
        <v>284.32960400000002</v>
      </c>
      <c r="AY673">
        <f t="shared" ca="1" si="171"/>
        <v>295.67039599999998</v>
      </c>
      <c r="AZ673" cm="1">
        <f t="array" aca="1" ref="AZ673" ca="1">_xlfn.LET(_xlpm.rozsah, $J$3:$J$10001,_xlpm.podminka, (_xlpm.rozsah&gt;H673)*(ISNUMBER(_xlpm.rozsah)),_xlpm.indexy, IF(_xlpm.podminka, ROW(_xlpm.rozsah)-MIN(ROW(_xlpm.rozsah))+1),_xlpm.prvni, MIN(_xlpm.indexy),_xlpm.finalni, IF(_xlpm.prvni=1, 2, _xlpm.prvni),INDEX(_xlpm.rozsah, _xlpm.finalni))</f>
        <v>2100</v>
      </c>
      <c r="BA673" cm="1">
        <f t="array" aca="1" ref="BA673" ca="1">INDEX($J$3:$J$10001,MATCH(AZ673,$J$3:$J$10004,0)-1)</f>
        <v>2000</v>
      </c>
      <c r="BB673">
        <f t="shared" ref="BB673:BC736" ca="1" si="180">IF(ISERROR(MATCH(AZ673,$J$1:$J$10000,0)), 0, INDEX($K$1:$K$10000, MATCH(AZ673,$J$1:$J$10000,0)))</f>
        <v>280</v>
      </c>
      <c r="BC673">
        <f t="shared" ca="1" si="180"/>
        <v>300</v>
      </c>
      <c r="BD673">
        <f t="shared" ca="1" si="179"/>
        <v>-20</v>
      </c>
      <c r="BE673">
        <f t="shared" ca="1" si="172"/>
        <v>284.32960400000002</v>
      </c>
      <c r="BF673">
        <f t="shared" ca="1" si="176"/>
        <v>283.6244853753895</v>
      </c>
      <c r="BG673">
        <f t="shared" ca="1" si="173"/>
        <v>296.3755146246105</v>
      </c>
      <c r="BH673" cm="1">
        <f t="array" aca="1" ref="BH673" ca="1">_xlfn.LET(_xlpm.rozsah, $J$3:$J$10001,_xlpm.podminka, (_xlpm.rozsah&gt;E673)*(ISNUMBER(_xlpm.rozsah)),_xlpm.indexy, IF(_xlpm.podminka, ROW(_xlpm.rozsah)-MIN(ROW(_xlpm.rozsah))+1),_xlpm.prvni, MIN(_xlpm.indexy),_xlpm.finalni, IF(_xlpm.prvni=1, 2, _xlpm.prvni),INDEX(_xlpm.rozsah, _xlpm.finalni))</f>
        <v>2100</v>
      </c>
      <c r="BI673" cm="1">
        <f t="array" aca="1" ref="BI673" ca="1">INDEX($J$3:$J$10001,MATCH(BH673,$J$3:$J$10004,0)-1)</f>
        <v>2000</v>
      </c>
      <c r="BJ673">
        <f t="shared" ca="1" si="166"/>
        <v>280</v>
      </c>
      <c r="BK673">
        <f t="shared" ca="1" si="166"/>
        <v>300</v>
      </c>
      <c r="BL673">
        <f t="shared" ca="1" si="177"/>
        <v>-20</v>
      </c>
      <c r="BM673">
        <f t="shared" ca="1" si="174"/>
        <v>283.6244853753895</v>
      </c>
    </row>
    <row r="674" spans="1:65" x14ac:dyDescent="0.25">
      <c r="A674" s="64">
        <v>671</v>
      </c>
      <c r="B674" s="64">
        <v>91</v>
      </c>
      <c r="C674" s="64">
        <v>71</v>
      </c>
      <c r="D674" s="18">
        <v>671</v>
      </c>
      <c r="E674" s="21">
        <f t="shared" ca="1" si="167"/>
        <v>2097.2317683799756</v>
      </c>
      <c r="F674" s="22">
        <f t="shared" ca="1" si="168"/>
        <v>199.19308889004347</v>
      </c>
      <c r="G674" s="23">
        <v>671</v>
      </c>
      <c r="H674" s="24">
        <f t="shared" ca="1" si="169"/>
        <v>2093.6670020000001</v>
      </c>
      <c r="I674" s="25">
        <f t="shared" ca="1" si="170"/>
        <v>199.69928571599996</v>
      </c>
      <c r="J674" s="155"/>
      <c r="K674" s="155"/>
      <c r="L674" s="129">
        <f t="shared" si="175"/>
        <v>0</v>
      </c>
      <c r="AX674">
        <f t="shared" ca="1" si="178"/>
        <v>281.26659959999995</v>
      </c>
      <c r="AY674">
        <f t="shared" ca="1" si="171"/>
        <v>298.73340040000005</v>
      </c>
      <c r="AZ674" cm="1">
        <f t="array" aca="1" ref="AZ674" ca="1">_xlfn.LET(_xlpm.rozsah, $J$3:$J$10001,_xlpm.podminka, (_xlpm.rozsah&gt;H674)*(ISNUMBER(_xlpm.rozsah)),_xlpm.indexy, IF(_xlpm.podminka, ROW(_xlpm.rozsah)-MIN(ROW(_xlpm.rozsah))+1),_xlpm.prvni, MIN(_xlpm.indexy),_xlpm.finalni, IF(_xlpm.prvni=1, 2, _xlpm.prvni),INDEX(_xlpm.rozsah, _xlpm.finalni))</f>
        <v>2100</v>
      </c>
      <c r="BA674" cm="1">
        <f t="array" aca="1" ref="BA674" ca="1">INDEX($J$3:$J$10001,MATCH(AZ674,$J$3:$J$10004,0)-1)</f>
        <v>2000</v>
      </c>
      <c r="BB674">
        <f t="shared" ca="1" si="180"/>
        <v>280</v>
      </c>
      <c r="BC674">
        <f t="shared" ca="1" si="180"/>
        <v>300</v>
      </c>
      <c r="BD674">
        <f t="shared" ca="1" si="179"/>
        <v>-20</v>
      </c>
      <c r="BE674">
        <f t="shared" ca="1" si="172"/>
        <v>281.26659959999995</v>
      </c>
      <c r="BF674">
        <f t="shared" ca="1" si="176"/>
        <v>280.55364632400489</v>
      </c>
      <c r="BG674">
        <f t="shared" ca="1" si="173"/>
        <v>299.44635367599511</v>
      </c>
      <c r="BH674" cm="1">
        <f t="array" aca="1" ref="BH674" ca="1">_xlfn.LET(_xlpm.rozsah, $J$3:$J$10001,_xlpm.podminka, (_xlpm.rozsah&gt;E674)*(ISNUMBER(_xlpm.rozsah)),_xlpm.indexy, IF(_xlpm.podminka, ROW(_xlpm.rozsah)-MIN(ROW(_xlpm.rozsah))+1),_xlpm.prvni, MIN(_xlpm.indexy),_xlpm.finalni, IF(_xlpm.prvni=1, 2, _xlpm.prvni),INDEX(_xlpm.rozsah, _xlpm.finalni))</f>
        <v>2100</v>
      </c>
      <c r="BI674" cm="1">
        <f t="array" aca="1" ref="BI674" ca="1">INDEX($J$3:$J$10001,MATCH(BH674,$J$3:$J$10004,0)-1)</f>
        <v>2000</v>
      </c>
      <c r="BJ674">
        <f t="shared" ca="1" si="166"/>
        <v>280</v>
      </c>
      <c r="BK674">
        <f t="shared" ca="1" si="166"/>
        <v>300</v>
      </c>
      <c r="BL674">
        <f t="shared" ca="1" si="177"/>
        <v>-20</v>
      </c>
      <c r="BM674">
        <f t="shared" ca="1" si="174"/>
        <v>280.55364632400489</v>
      </c>
    </row>
    <row r="675" spans="1:65" x14ac:dyDescent="0.25">
      <c r="A675" s="64">
        <v>672</v>
      </c>
      <c r="B675" s="64">
        <v>90</v>
      </c>
      <c r="C675" s="64">
        <v>71</v>
      </c>
      <c r="D675" s="18">
        <v>672</v>
      </c>
      <c r="E675" s="21">
        <f t="shared" ca="1" si="167"/>
        <v>2081.8775731230526</v>
      </c>
      <c r="F675" s="22">
        <f t="shared" ca="1" si="168"/>
        <v>201.37338461652652</v>
      </c>
      <c r="G675" s="28">
        <v>672</v>
      </c>
      <c r="H675" s="24">
        <f t="shared" ca="1" si="169"/>
        <v>2078.3519799999999</v>
      </c>
      <c r="I675" s="25">
        <f t="shared" ca="1" si="170"/>
        <v>201.87401884000002</v>
      </c>
      <c r="J675" s="155"/>
      <c r="K675" s="155"/>
      <c r="L675" s="129">
        <f t="shared" si="175"/>
        <v>0</v>
      </c>
      <c r="AX675">
        <f t="shared" ca="1" si="178"/>
        <v>284.32960400000002</v>
      </c>
      <c r="AY675">
        <f t="shared" ca="1" si="171"/>
        <v>295.67039599999998</v>
      </c>
      <c r="AZ675" cm="1">
        <f t="array" aca="1" ref="AZ675" ca="1">_xlfn.LET(_xlpm.rozsah, $J$3:$J$10001,_xlpm.podminka, (_xlpm.rozsah&gt;H675)*(ISNUMBER(_xlpm.rozsah)),_xlpm.indexy, IF(_xlpm.podminka, ROW(_xlpm.rozsah)-MIN(ROW(_xlpm.rozsah))+1),_xlpm.prvni, MIN(_xlpm.indexy),_xlpm.finalni, IF(_xlpm.prvni=1, 2, _xlpm.prvni),INDEX(_xlpm.rozsah, _xlpm.finalni))</f>
        <v>2100</v>
      </c>
      <c r="BA675" cm="1">
        <f t="array" aca="1" ref="BA675" ca="1">INDEX($J$3:$J$10001,MATCH(AZ675,$J$3:$J$10004,0)-1)</f>
        <v>2000</v>
      </c>
      <c r="BB675">
        <f t="shared" ca="1" si="180"/>
        <v>280</v>
      </c>
      <c r="BC675">
        <f t="shared" ca="1" si="180"/>
        <v>300</v>
      </c>
      <c r="BD675">
        <f t="shared" ca="1" si="179"/>
        <v>-20</v>
      </c>
      <c r="BE675">
        <f t="shared" ca="1" si="172"/>
        <v>284.32960400000002</v>
      </c>
      <c r="BF675">
        <f t="shared" ca="1" si="176"/>
        <v>283.6244853753895</v>
      </c>
      <c r="BG675">
        <f t="shared" ca="1" si="173"/>
        <v>296.3755146246105</v>
      </c>
      <c r="BH675" cm="1">
        <f t="array" aca="1" ref="BH675" ca="1">_xlfn.LET(_xlpm.rozsah, $J$3:$J$10001,_xlpm.podminka, (_xlpm.rozsah&gt;E675)*(ISNUMBER(_xlpm.rozsah)),_xlpm.indexy, IF(_xlpm.podminka, ROW(_xlpm.rozsah)-MIN(ROW(_xlpm.rozsah))+1),_xlpm.prvni, MIN(_xlpm.indexy),_xlpm.finalni, IF(_xlpm.prvni=1, 2, _xlpm.prvni),INDEX(_xlpm.rozsah, _xlpm.finalni))</f>
        <v>2100</v>
      </c>
      <c r="BI675" cm="1">
        <f t="array" aca="1" ref="BI675" ca="1">INDEX($J$3:$J$10001,MATCH(BH675,$J$3:$J$10004,0)-1)</f>
        <v>2000</v>
      </c>
      <c r="BJ675">
        <f t="shared" ca="1" si="166"/>
        <v>280</v>
      </c>
      <c r="BK675">
        <f t="shared" ca="1" si="166"/>
        <v>300</v>
      </c>
      <c r="BL675">
        <f t="shared" ca="1" si="177"/>
        <v>-20</v>
      </c>
      <c r="BM675">
        <f t="shared" ca="1" si="174"/>
        <v>283.6244853753895</v>
      </c>
    </row>
    <row r="676" spans="1:65" x14ac:dyDescent="0.25">
      <c r="A676" s="64">
        <v>673</v>
      </c>
      <c r="B676" s="64">
        <v>90</v>
      </c>
      <c r="C676" s="64">
        <v>71</v>
      </c>
      <c r="D676" s="18">
        <v>673</v>
      </c>
      <c r="E676" s="21">
        <f t="shared" ca="1" si="167"/>
        <v>2081.8775731230526</v>
      </c>
      <c r="F676" s="22">
        <f t="shared" ca="1" si="168"/>
        <v>201.37338461652652</v>
      </c>
      <c r="G676" s="23">
        <v>673</v>
      </c>
      <c r="H676" s="24">
        <f t="shared" ca="1" si="169"/>
        <v>2078.3519799999999</v>
      </c>
      <c r="I676" s="25">
        <f t="shared" ca="1" si="170"/>
        <v>201.87401884000002</v>
      </c>
      <c r="J676" s="155"/>
      <c r="K676" s="155"/>
      <c r="L676" s="129">
        <f t="shared" si="175"/>
        <v>0</v>
      </c>
      <c r="AX676">
        <f t="shared" ca="1" si="178"/>
        <v>284.32960400000002</v>
      </c>
      <c r="AY676">
        <f t="shared" ca="1" si="171"/>
        <v>295.67039599999998</v>
      </c>
      <c r="AZ676" cm="1">
        <f t="array" aca="1" ref="AZ676" ca="1">_xlfn.LET(_xlpm.rozsah, $J$3:$J$10001,_xlpm.podminka, (_xlpm.rozsah&gt;H676)*(ISNUMBER(_xlpm.rozsah)),_xlpm.indexy, IF(_xlpm.podminka, ROW(_xlpm.rozsah)-MIN(ROW(_xlpm.rozsah))+1),_xlpm.prvni, MIN(_xlpm.indexy),_xlpm.finalni, IF(_xlpm.prvni=1, 2, _xlpm.prvni),INDEX(_xlpm.rozsah, _xlpm.finalni))</f>
        <v>2100</v>
      </c>
      <c r="BA676" cm="1">
        <f t="array" aca="1" ref="BA676" ca="1">INDEX($J$3:$J$10001,MATCH(AZ676,$J$3:$J$10004,0)-1)</f>
        <v>2000</v>
      </c>
      <c r="BB676">
        <f t="shared" ca="1" si="180"/>
        <v>280</v>
      </c>
      <c r="BC676">
        <f t="shared" ca="1" si="180"/>
        <v>300</v>
      </c>
      <c r="BD676">
        <f t="shared" ca="1" si="179"/>
        <v>-20</v>
      </c>
      <c r="BE676">
        <f t="shared" ca="1" si="172"/>
        <v>284.32960400000002</v>
      </c>
      <c r="BF676">
        <f t="shared" ca="1" si="176"/>
        <v>283.6244853753895</v>
      </c>
      <c r="BG676">
        <f t="shared" ca="1" si="173"/>
        <v>296.3755146246105</v>
      </c>
      <c r="BH676" cm="1">
        <f t="array" aca="1" ref="BH676" ca="1">_xlfn.LET(_xlpm.rozsah, $J$3:$J$10001,_xlpm.podminka, (_xlpm.rozsah&gt;E676)*(ISNUMBER(_xlpm.rozsah)),_xlpm.indexy, IF(_xlpm.podminka, ROW(_xlpm.rozsah)-MIN(ROW(_xlpm.rozsah))+1),_xlpm.prvni, MIN(_xlpm.indexy),_xlpm.finalni, IF(_xlpm.prvni=1, 2, _xlpm.prvni),INDEX(_xlpm.rozsah, _xlpm.finalni))</f>
        <v>2100</v>
      </c>
      <c r="BI676" cm="1">
        <f t="array" aca="1" ref="BI676" ca="1">INDEX($J$3:$J$10001,MATCH(BH676,$J$3:$J$10004,0)-1)</f>
        <v>2000</v>
      </c>
      <c r="BJ676">
        <f t="shared" ca="1" si="166"/>
        <v>280</v>
      </c>
      <c r="BK676">
        <f t="shared" ca="1" si="166"/>
        <v>300</v>
      </c>
      <c r="BL676">
        <f t="shared" ca="1" si="177"/>
        <v>-20</v>
      </c>
      <c r="BM676">
        <f t="shared" ca="1" si="174"/>
        <v>283.6244853753895</v>
      </c>
    </row>
    <row r="677" spans="1:65" x14ac:dyDescent="0.25">
      <c r="A677" s="64">
        <v>674</v>
      </c>
      <c r="B677" s="64">
        <v>92</v>
      </c>
      <c r="C677" s="64">
        <v>72</v>
      </c>
      <c r="D677" s="18">
        <v>674</v>
      </c>
      <c r="E677" s="21">
        <f t="shared" ca="1" si="167"/>
        <v>2112.5859636368987</v>
      </c>
      <c r="F677" s="22">
        <f t="shared" ca="1" si="168"/>
        <v>198.42833716350154</v>
      </c>
      <c r="G677" s="28">
        <v>674</v>
      </c>
      <c r="H677" s="24">
        <f t="shared" ca="1" si="169"/>
        <v>2108.9820239999999</v>
      </c>
      <c r="I677" s="25">
        <f t="shared" ca="1" si="170"/>
        <v>199.33652995200001</v>
      </c>
      <c r="J677" s="155"/>
      <c r="K677" s="155"/>
      <c r="L677" s="129">
        <f t="shared" si="175"/>
        <v>0</v>
      </c>
      <c r="AX677">
        <f t="shared" ca="1" si="178"/>
        <v>276.85629160000002</v>
      </c>
      <c r="AY677">
        <f t="shared" ca="1" si="171"/>
        <v>248.14370839999998</v>
      </c>
      <c r="AZ677" cm="1">
        <f t="array" aca="1" ref="AZ677" ca="1">_xlfn.LET(_xlpm.rozsah, $J$3:$J$10001,_xlpm.podminka, (_xlpm.rozsah&gt;H677)*(ISNUMBER(_xlpm.rozsah)),_xlpm.indexy, IF(_xlpm.podminka, ROW(_xlpm.rozsah)-MIN(ROW(_xlpm.rozsah))+1),_xlpm.prvni, MIN(_xlpm.indexy),_xlpm.finalni, IF(_xlpm.prvni=1, 2, _xlpm.prvni),INDEX(_xlpm.rozsah, _xlpm.finalni))</f>
        <v>2200</v>
      </c>
      <c r="BA677" cm="1">
        <f t="array" aca="1" ref="BA677" ca="1">INDEX($J$3:$J$10001,MATCH(AZ677,$J$3:$J$10004,0)-1)</f>
        <v>2100</v>
      </c>
      <c r="BB677">
        <f t="shared" ca="1" si="180"/>
        <v>245</v>
      </c>
      <c r="BC677">
        <f t="shared" ca="1" si="180"/>
        <v>280</v>
      </c>
      <c r="BD677">
        <f t="shared" ca="1" si="179"/>
        <v>-35</v>
      </c>
      <c r="BE677">
        <f t="shared" ca="1" si="172"/>
        <v>276.85629160000002</v>
      </c>
      <c r="BF677">
        <f t="shared" ca="1" si="176"/>
        <v>275.59491272708544</v>
      </c>
      <c r="BG677">
        <f t="shared" ca="1" si="173"/>
        <v>249.40508727291453</v>
      </c>
      <c r="BH677" cm="1">
        <f t="array" aca="1" ref="BH677" ca="1">_xlfn.LET(_xlpm.rozsah, $J$3:$J$10001,_xlpm.podminka, (_xlpm.rozsah&gt;E677)*(ISNUMBER(_xlpm.rozsah)),_xlpm.indexy, IF(_xlpm.podminka, ROW(_xlpm.rozsah)-MIN(ROW(_xlpm.rozsah))+1),_xlpm.prvni, MIN(_xlpm.indexy),_xlpm.finalni, IF(_xlpm.prvni=1, 2, _xlpm.prvni),INDEX(_xlpm.rozsah, _xlpm.finalni))</f>
        <v>2200</v>
      </c>
      <c r="BI677" cm="1">
        <f t="array" aca="1" ref="BI677" ca="1">INDEX($J$3:$J$10001,MATCH(BH677,$J$3:$J$10004,0)-1)</f>
        <v>2100</v>
      </c>
      <c r="BJ677">
        <f t="shared" ca="1" si="166"/>
        <v>245</v>
      </c>
      <c r="BK677">
        <f t="shared" ca="1" si="166"/>
        <v>280</v>
      </c>
      <c r="BL677">
        <f t="shared" ca="1" si="177"/>
        <v>-35</v>
      </c>
      <c r="BM677">
        <f t="shared" ca="1" si="174"/>
        <v>275.59491272708544</v>
      </c>
    </row>
    <row r="678" spans="1:65" x14ac:dyDescent="0.25">
      <c r="A678" s="64">
        <v>675</v>
      </c>
      <c r="B678" s="64">
        <v>93</v>
      </c>
      <c r="C678" s="64">
        <v>69</v>
      </c>
      <c r="D678" s="18">
        <v>675</v>
      </c>
      <c r="E678" s="21">
        <f t="shared" ca="1" si="167"/>
        <v>2127.9401588938213</v>
      </c>
      <c r="F678" s="22">
        <f t="shared" ca="1" si="168"/>
        <v>186.45245162714215</v>
      </c>
      <c r="G678" s="23">
        <v>675</v>
      </c>
      <c r="H678" s="24">
        <f t="shared" ca="1" si="169"/>
        <v>2124.2970459999997</v>
      </c>
      <c r="I678" s="25">
        <f t="shared" ca="1" si="170"/>
        <v>187.33226339100005</v>
      </c>
      <c r="J678" s="155"/>
      <c r="K678" s="155"/>
      <c r="L678" s="129">
        <f t="shared" si="175"/>
        <v>0</v>
      </c>
      <c r="AX678">
        <f t="shared" ca="1" si="178"/>
        <v>271.4960339000001</v>
      </c>
      <c r="AY678">
        <f t="shared" ca="1" si="171"/>
        <v>253.5039660999999</v>
      </c>
      <c r="AZ678" cm="1">
        <f t="array" aca="1" ref="AZ678" ca="1">_xlfn.LET(_xlpm.rozsah, $J$3:$J$10001,_xlpm.podminka, (_xlpm.rozsah&gt;H678)*(ISNUMBER(_xlpm.rozsah)),_xlpm.indexy, IF(_xlpm.podminka, ROW(_xlpm.rozsah)-MIN(ROW(_xlpm.rozsah))+1),_xlpm.prvni, MIN(_xlpm.indexy),_xlpm.finalni, IF(_xlpm.prvni=1, 2, _xlpm.prvni),INDEX(_xlpm.rozsah, _xlpm.finalni))</f>
        <v>2200</v>
      </c>
      <c r="BA678" cm="1">
        <f t="array" aca="1" ref="BA678" ca="1">INDEX($J$3:$J$10001,MATCH(AZ678,$J$3:$J$10004,0)-1)</f>
        <v>2100</v>
      </c>
      <c r="BB678">
        <f t="shared" ca="1" si="180"/>
        <v>245</v>
      </c>
      <c r="BC678">
        <f t="shared" ca="1" si="180"/>
        <v>280</v>
      </c>
      <c r="BD678">
        <f t="shared" ca="1" si="179"/>
        <v>-35</v>
      </c>
      <c r="BE678">
        <f t="shared" ca="1" si="172"/>
        <v>271.4960339000001</v>
      </c>
      <c r="BF678">
        <f t="shared" ca="1" si="176"/>
        <v>270.22094438716255</v>
      </c>
      <c r="BG678">
        <f t="shared" ca="1" si="173"/>
        <v>254.77905561283745</v>
      </c>
      <c r="BH678" cm="1">
        <f t="array" aca="1" ref="BH678" ca="1">_xlfn.LET(_xlpm.rozsah, $J$3:$J$10001,_xlpm.podminka, (_xlpm.rozsah&gt;E678)*(ISNUMBER(_xlpm.rozsah)),_xlpm.indexy, IF(_xlpm.podminka, ROW(_xlpm.rozsah)-MIN(ROW(_xlpm.rozsah))+1),_xlpm.prvni, MIN(_xlpm.indexy),_xlpm.finalni, IF(_xlpm.prvni=1, 2, _xlpm.prvni),INDEX(_xlpm.rozsah, _xlpm.finalni))</f>
        <v>2200</v>
      </c>
      <c r="BI678" cm="1">
        <f t="array" aca="1" ref="BI678" ca="1">INDEX($J$3:$J$10001,MATCH(BH678,$J$3:$J$10004,0)-1)</f>
        <v>2100</v>
      </c>
      <c r="BJ678">
        <f t="shared" ca="1" si="166"/>
        <v>245</v>
      </c>
      <c r="BK678">
        <f t="shared" ca="1" si="166"/>
        <v>280</v>
      </c>
      <c r="BL678">
        <f t="shared" ca="1" si="177"/>
        <v>-35</v>
      </c>
      <c r="BM678">
        <f t="shared" ca="1" si="174"/>
        <v>270.22094438716255</v>
      </c>
    </row>
    <row r="679" spans="1:65" x14ac:dyDescent="0.25">
      <c r="A679" s="64">
        <v>676</v>
      </c>
      <c r="B679" s="64">
        <v>90</v>
      </c>
      <c r="C679" s="64">
        <v>70</v>
      </c>
      <c r="D679" s="18">
        <v>676</v>
      </c>
      <c r="E679" s="21">
        <f t="shared" ca="1" si="167"/>
        <v>2081.8775731230526</v>
      </c>
      <c r="F679" s="22">
        <f t="shared" ca="1" si="168"/>
        <v>198.53713976277265</v>
      </c>
      <c r="G679" s="28">
        <v>676</v>
      </c>
      <c r="H679" s="24">
        <f t="shared" ca="1" si="169"/>
        <v>2078.3519799999999</v>
      </c>
      <c r="I679" s="25">
        <f t="shared" ca="1" si="170"/>
        <v>199.03072280000001</v>
      </c>
      <c r="J679" s="155"/>
      <c r="K679" s="155"/>
      <c r="L679" s="129">
        <f t="shared" si="175"/>
        <v>0</v>
      </c>
      <c r="AX679">
        <f t="shared" ca="1" si="178"/>
        <v>284.32960400000002</v>
      </c>
      <c r="AY679">
        <f t="shared" ca="1" si="171"/>
        <v>295.67039599999998</v>
      </c>
      <c r="AZ679" cm="1">
        <f t="array" aca="1" ref="AZ679" ca="1">_xlfn.LET(_xlpm.rozsah, $J$3:$J$10001,_xlpm.podminka, (_xlpm.rozsah&gt;H679)*(ISNUMBER(_xlpm.rozsah)),_xlpm.indexy, IF(_xlpm.podminka, ROW(_xlpm.rozsah)-MIN(ROW(_xlpm.rozsah))+1),_xlpm.prvni, MIN(_xlpm.indexy),_xlpm.finalni, IF(_xlpm.prvni=1, 2, _xlpm.prvni),INDEX(_xlpm.rozsah, _xlpm.finalni))</f>
        <v>2100</v>
      </c>
      <c r="BA679" cm="1">
        <f t="array" aca="1" ref="BA679" ca="1">INDEX($J$3:$J$10001,MATCH(AZ679,$J$3:$J$10004,0)-1)</f>
        <v>2000</v>
      </c>
      <c r="BB679">
        <f t="shared" ca="1" si="180"/>
        <v>280</v>
      </c>
      <c r="BC679">
        <f t="shared" ca="1" si="180"/>
        <v>300</v>
      </c>
      <c r="BD679">
        <f t="shared" ca="1" si="179"/>
        <v>-20</v>
      </c>
      <c r="BE679">
        <f t="shared" ca="1" si="172"/>
        <v>284.32960400000002</v>
      </c>
      <c r="BF679">
        <f t="shared" ca="1" si="176"/>
        <v>283.6244853753895</v>
      </c>
      <c r="BG679">
        <f t="shared" ca="1" si="173"/>
        <v>296.3755146246105</v>
      </c>
      <c r="BH679" cm="1">
        <f t="array" aca="1" ref="BH679" ca="1">_xlfn.LET(_xlpm.rozsah, $J$3:$J$10001,_xlpm.podminka, (_xlpm.rozsah&gt;E679)*(ISNUMBER(_xlpm.rozsah)),_xlpm.indexy, IF(_xlpm.podminka, ROW(_xlpm.rozsah)-MIN(ROW(_xlpm.rozsah))+1),_xlpm.prvni, MIN(_xlpm.indexy),_xlpm.finalni, IF(_xlpm.prvni=1, 2, _xlpm.prvni),INDEX(_xlpm.rozsah, _xlpm.finalni))</f>
        <v>2100</v>
      </c>
      <c r="BI679" cm="1">
        <f t="array" aca="1" ref="BI679" ca="1">INDEX($J$3:$J$10001,MATCH(BH679,$J$3:$J$10004,0)-1)</f>
        <v>2000</v>
      </c>
      <c r="BJ679">
        <f t="shared" ca="1" si="166"/>
        <v>280</v>
      </c>
      <c r="BK679">
        <f t="shared" ca="1" si="166"/>
        <v>300</v>
      </c>
      <c r="BL679">
        <f t="shared" ca="1" si="177"/>
        <v>-20</v>
      </c>
      <c r="BM679">
        <f t="shared" ca="1" si="174"/>
        <v>283.6244853753895</v>
      </c>
    </row>
    <row r="680" spans="1:65" x14ac:dyDescent="0.25">
      <c r="A680" s="64">
        <v>677</v>
      </c>
      <c r="B680" s="64">
        <v>93</v>
      </c>
      <c r="C680" s="64">
        <v>72</v>
      </c>
      <c r="D680" s="18">
        <v>677</v>
      </c>
      <c r="E680" s="21">
        <f t="shared" ca="1" si="167"/>
        <v>2127.9401588938213</v>
      </c>
      <c r="F680" s="22">
        <f t="shared" ca="1" si="168"/>
        <v>194.55907995875702</v>
      </c>
      <c r="G680" s="23">
        <v>677</v>
      </c>
      <c r="H680" s="24">
        <f t="shared" ca="1" si="169"/>
        <v>2124.2970459999997</v>
      </c>
      <c r="I680" s="25">
        <f t="shared" ca="1" si="170"/>
        <v>195.47714440800007</v>
      </c>
      <c r="J680" s="155"/>
      <c r="K680" s="155"/>
      <c r="L680" s="129">
        <f t="shared" si="175"/>
        <v>0</v>
      </c>
      <c r="AX680">
        <f t="shared" ca="1" si="178"/>
        <v>271.4960339000001</v>
      </c>
      <c r="AY680">
        <f t="shared" ca="1" si="171"/>
        <v>253.5039660999999</v>
      </c>
      <c r="AZ680" cm="1">
        <f t="array" aca="1" ref="AZ680" ca="1">_xlfn.LET(_xlpm.rozsah, $J$3:$J$10001,_xlpm.podminka, (_xlpm.rozsah&gt;H680)*(ISNUMBER(_xlpm.rozsah)),_xlpm.indexy, IF(_xlpm.podminka, ROW(_xlpm.rozsah)-MIN(ROW(_xlpm.rozsah))+1),_xlpm.prvni, MIN(_xlpm.indexy),_xlpm.finalni, IF(_xlpm.prvni=1, 2, _xlpm.prvni),INDEX(_xlpm.rozsah, _xlpm.finalni))</f>
        <v>2200</v>
      </c>
      <c r="BA680" cm="1">
        <f t="array" aca="1" ref="BA680" ca="1">INDEX($J$3:$J$10001,MATCH(AZ680,$J$3:$J$10004,0)-1)</f>
        <v>2100</v>
      </c>
      <c r="BB680">
        <f t="shared" ca="1" si="180"/>
        <v>245</v>
      </c>
      <c r="BC680">
        <f t="shared" ca="1" si="180"/>
        <v>280</v>
      </c>
      <c r="BD680">
        <f t="shared" ca="1" si="179"/>
        <v>-35</v>
      </c>
      <c r="BE680">
        <f t="shared" ca="1" si="172"/>
        <v>271.4960339000001</v>
      </c>
      <c r="BF680">
        <f t="shared" ca="1" si="176"/>
        <v>270.22094438716255</v>
      </c>
      <c r="BG680">
        <f t="shared" ca="1" si="173"/>
        <v>254.77905561283745</v>
      </c>
      <c r="BH680" cm="1">
        <f t="array" aca="1" ref="BH680" ca="1">_xlfn.LET(_xlpm.rozsah, $J$3:$J$10001,_xlpm.podminka, (_xlpm.rozsah&gt;E680)*(ISNUMBER(_xlpm.rozsah)),_xlpm.indexy, IF(_xlpm.podminka, ROW(_xlpm.rozsah)-MIN(ROW(_xlpm.rozsah))+1),_xlpm.prvni, MIN(_xlpm.indexy),_xlpm.finalni, IF(_xlpm.prvni=1, 2, _xlpm.prvni),INDEX(_xlpm.rozsah, _xlpm.finalni))</f>
        <v>2200</v>
      </c>
      <c r="BI680" cm="1">
        <f t="array" aca="1" ref="BI680" ca="1">INDEX($J$3:$J$10001,MATCH(BH680,$J$3:$J$10004,0)-1)</f>
        <v>2100</v>
      </c>
      <c r="BJ680">
        <f t="shared" ca="1" si="166"/>
        <v>245</v>
      </c>
      <c r="BK680">
        <f t="shared" ca="1" si="166"/>
        <v>280</v>
      </c>
      <c r="BL680">
        <f t="shared" ca="1" si="177"/>
        <v>-35</v>
      </c>
      <c r="BM680">
        <f t="shared" ca="1" si="174"/>
        <v>270.22094438716255</v>
      </c>
    </row>
    <row r="681" spans="1:65" x14ac:dyDescent="0.25">
      <c r="A681" s="64">
        <v>678</v>
      </c>
      <c r="B681" s="64">
        <v>91</v>
      </c>
      <c r="C681" s="64">
        <v>70</v>
      </c>
      <c r="D681" s="18">
        <v>678</v>
      </c>
      <c r="E681" s="21">
        <f t="shared" ca="1" si="167"/>
        <v>2097.2317683799756</v>
      </c>
      <c r="F681" s="22">
        <f t="shared" ca="1" si="168"/>
        <v>196.38755242680341</v>
      </c>
      <c r="G681" s="28">
        <v>678</v>
      </c>
      <c r="H681" s="24">
        <f t="shared" ca="1" si="169"/>
        <v>2093.6670020000001</v>
      </c>
      <c r="I681" s="25">
        <f t="shared" ca="1" si="170"/>
        <v>196.88661971999997</v>
      </c>
      <c r="J681" s="155"/>
      <c r="K681" s="155"/>
      <c r="L681" s="129">
        <f t="shared" si="175"/>
        <v>0</v>
      </c>
      <c r="AX681">
        <f t="shared" ca="1" si="178"/>
        <v>281.26659959999995</v>
      </c>
      <c r="AY681">
        <f t="shared" ca="1" si="171"/>
        <v>298.73340040000005</v>
      </c>
      <c r="AZ681" cm="1">
        <f t="array" aca="1" ref="AZ681" ca="1">_xlfn.LET(_xlpm.rozsah, $J$3:$J$10001,_xlpm.podminka, (_xlpm.rozsah&gt;H681)*(ISNUMBER(_xlpm.rozsah)),_xlpm.indexy, IF(_xlpm.podminka, ROW(_xlpm.rozsah)-MIN(ROW(_xlpm.rozsah))+1),_xlpm.prvni, MIN(_xlpm.indexy),_xlpm.finalni, IF(_xlpm.prvni=1, 2, _xlpm.prvni),INDEX(_xlpm.rozsah, _xlpm.finalni))</f>
        <v>2100</v>
      </c>
      <c r="BA681" cm="1">
        <f t="array" aca="1" ref="BA681" ca="1">INDEX($J$3:$J$10001,MATCH(AZ681,$J$3:$J$10004,0)-1)</f>
        <v>2000</v>
      </c>
      <c r="BB681">
        <f t="shared" ca="1" si="180"/>
        <v>280</v>
      </c>
      <c r="BC681">
        <f t="shared" ca="1" si="180"/>
        <v>300</v>
      </c>
      <c r="BD681">
        <f t="shared" ca="1" si="179"/>
        <v>-20</v>
      </c>
      <c r="BE681">
        <f t="shared" ca="1" si="172"/>
        <v>281.26659959999995</v>
      </c>
      <c r="BF681">
        <f t="shared" ca="1" si="176"/>
        <v>280.55364632400489</v>
      </c>
      <c r="BG681">
        <f t="shared" ca="1" si="173"/>
        <v>299.44635367599511</v>
      </c>
      <c r="BH681" cm="1">
        <f t="array" aca="1" ref="BH681" ca="1">_xlfn.LET(_xlpm.rozsah, $J$3:$J$10001,_xlpm.podminka, (_xlpm.rozsah&gt;E681)*(ISNUMBER(_xlpm.rozsah)),_xlpm.indexy, IF(_xlpm.podminka, ROW(_xlpm.rozsah)-MIN(ROW(_xlpm.rozsah))+1),_xlpm.prvni, MIN(_xlpm.indexy),_xlpm.finalni, IF(_xlpm.prvni=1, 2, _xlpm.prvni),INDEX(_xlpm.rozsah, _xlpm.finalni))</f>
        <v>2100</v>
      </c>
      <c r="BI681" cm="1">
        <f t="array" aca="1" ref="BI681" ca="1">INDEX($J$3:$J$10001,MATCH(BH681,$J$3:$J$10004,0)-1)</f>
        <v>2000</v>
      </c>
      <c r="BJ681">
        <f t="shared" ca="1" si="166"/>
        <v>280</v>
      </c>
      <c r="BK681">
        <f t="shared" ca="1" si="166"/>
        <v>300</v>
      </c>
      <c r="BL681">
        <f t="shared" ca="1" si="177"/>
        <v>-20</v>
      </c>
      <c r="BM681">
        <f t="shared" ca="1" si="174"/>
        <v>280.55364632400489</v>
      </c>
    </row>
    <row r="682" spans="1:65" x14ac:dyDescent="0.25">
      <c r="A682" s="64">
        <v>679</v>
      </c>
      <c r="B682" s="64">
        <v>89</v>
      </c>
      <c r="C682" s="64">
        <v>71</v>
      </c>
      <c r="D682" s="18">
        <v>679</v>
      </c>
      <c r="E682" s="21">
        <f t="shared" ca="1" si="167"/>
        <v>2066.52337786613</v>
      </c>
      <c r="F682" s="22">
        <f t="shared" ca="1" si="168"/>
        <v>203.55368034300955</v>
      </c>
      <c r="G682" s="23">
        <v>679</v>
      </c>
      <c r="H682" s="24">
        <f t="shared" ca="1" si="169"/>
        <v>2063.0369579999997</v>
      </c>
      <c r="I682" s="25">
        <f t="shared" ca="1" si="170"/>
        <v>204.04875196400008</v>
      </c>
      <c r="J682" s="155"/>
      <c r="K682" s="155"/>
      <c r="L682" s="129">
        <f t="shared" si="175"/>
        <v>0</v>
      </c>
      <c r="AX682">
        <f t="shared" ca="1" si="178"/>
        <v>287.39260840000009</v>
      </c>
      <c r="AY682">
        <f t="shared" ca="1" si="171"/>
        <v>292.60739159999991</v>
      </c>
      <c r="AZ682" cm="1">
        <f t="array" aca="1" ref="AZ682" ca="1">_xlfn.LET(_xlpm.rozsah, $J$3:$J$10001,_xlpm.podminka, (_xlpm.rozsah&gt;H682)*(ISNUMBER(_xlpm.rozsah)),_xlpm.indexy, IF(_xlpm.podminka, ROW(_xlpm.rozsah)-MIN(ROW(_xlpm.rozsah))+1),_xlpm.prvni, MIN(_xlpm.indexy),_xlpm.finalni, IF(_xlpm.prvni=1, 2, _xlpm.prvni),INDEX(_xlpm.rozsah, _xlpm.finalni))</f>
        <v>2100</v>
      </c>
      <c r="BA682" cm="1">
        <f t="array" aca="1" ref="BA682" ca="1">INDEX($J$3:$J$10001,MATCH(AZ682,$J$3:$J$10004,0)-1)</f>
        <v>2000</v>
      </c>
      <c r="BB682">
        <f t="shared" ca="1" si="180"/>
        <v>280</v>
      </c>
      <c r="BC682">
        <f t="shared" ca="1" si="180"/>
        <v>300</v>
      </c>
      <c r="BD682">
        <f t="shared" ca="1" si="179"/>
        <v>-20</v>
      </c>
      <c r="BE682">
        <f t="shared" ca="1" si="172"/>
        <v>287.39260840000009</v>
      </c>
      <c r="BF682">
        <f t="shared" ca="1" si="176"/>
        <v>286.69532442677399</v>
      </c>
      <c r="BG682">
        <f t="shared" ca="1" si="173"/>
        <v>293.30467557322601</v>
      </c>
      <c r="BH682" cm="1">
        <f t="array" aca="1" ref="BH682" ca="1">_xlfn.LET(_xlpm.rozsah, $J$3:$J$10001,_xlpm.podminka, (_xlpm.rozsah&gt;E682)*(ISNUMBER(_xlpm.rozsah)),_xlpm.indexy, IF(_xlpm.podminka, ROW(_xlpm.rozsah)-MIN(ROW(_xlpm.rozsah))+1),_xlpm.prvni, MIN(_xlpm.indexy),_xlpm.finalni, IF(_xlpm.prvni=1, 2, _xlpm.prvni),INDEX(_xlpm.rozsah, _xlpm.finalni))</f>
        <v>2100</v>
      </c>
      <c r="BI682" cm="1">
        <f t="array" aca="1" ref="BI682" ca="1">INDEX($J$3:$J$10001,MATCH(BH682,$J$3:$J$10004,0)-1)</f>
        <v>2000</v>
      </c>
      <c r="BJ682">
        <f t="shared" ca="1" si="166"/>
        <v>280</v>
      </c>
      <c r="BK682">
        <f t="shared" ca="1" si="166"/>
        <v>300</v>
      </c>
      <c r="BL682">
        <f t="shared" ca="1" si="177"/>
        <v>-20</v>
      </c>
      <c r="BM682">
        <f t="shared" ca="1" si="174"/>
        <v>286.69532442677399</v>
      </c>
    </row>
    <row r="683" spans="1:65" x14ac:dyDescent="0.25">
      <c r="A683" s="64">
        <v>680</v>
      </c>
      <c r="B683" s="64">
        <v>91</v>
      </c>
      <c r="C683" s="64">
        <v>71</v>
      </c>
      <c r="D683" s="18">
        <v>680</v>
      </c>
      <c r="E683" s="21">
        <f t="shared" ca="1" si="167"/>
        <v>2097.2317683799756</v>
      </c>
      <c r="F683" s="22">
        <f t="shared" ca="1" si="168"/>
        <v>199.19308889004347</v>
      </c>
      <c r="G683" s="28">
        <v>680</v>
      </c>
      <c r="H683" s="24">
        <f t="shared" ca="1" si="169"/>
        <v>2093.6670020000001</v>
      </c>
      <c r="I683" s="25">
        <f t="shared" ca="1" si="170"/>
        <v>199.69928571599996</v>
      </c>
      <c r="J683" s="155"/>
      <c r="K683" s="155"/>
      <c r="L683" s="129">
        <f t="shared" si="175"/>
        <v>0</v>
      </c>
      <c r="AX683">
        <f t="shared" ca="1" si="178"/>
        <v>281.26659959999995</v>
      </c>
      <c r="AY683">
        <f t="shared" ca="1" si="171"/>
        <v>298.73340040000005</v>
      </c>
      <c r="AZ683" cm="1">
        <f t="array" aca="1" ref="AZ683" ca="1">_xlfn.LET(_xlpm.rozsah, $J$3:$J$10001,_xlpm.podminka, (_xlpm.rozsah&gt;H683)*(ISNUMBER(_xlpm.rozsah)),_xlpm.indexy, IF(_xlpm.podminka, ROW(_xlpm.rozsah)-MIN(ROW(_xlpm.rozsah))+1),_xlpm.prvni, MIN(_xlpm.indexy),_xlpm.finalni, IF(_xlpm.prvni=1, 2, _xlpm.prvni),INDEX(_xlpm.rozsah, _xlpm.finalni))</f>
        <v>2100</v>
      </c>
      <c r="BA683" cm="1">
        <f t="array" aca="1" ref="BA683" ca="1">INDEX($J$3:$J$10001,MATCH(AZ683,$J$3:$J$10004,0)-1)</f>
        <v>2000</v>
      </c>
      <c r="BB683">
        <f t="shared" ca="1" si="180"/>
        <v>280</v>
      </c>
      <c r="BC683">
        <f t="shared" ca="1" si="180"/>
        <v>300</v>
      </c>
      <c r="BD683">
        <f t="shared" ca="1" si="179"/>
        <v>-20</v>
      </c>
      <c r="BE683">
        <f t="shared" ca="1" si="172"/>
        <v>281.26659959999995</v>
      </c>
      <c r="BF683">
        <f t="shared" ca="1" si="176"/>
        <v>280.55364632400489</v>
      </c>
      <c r="BG683">
        <f t="shared" ca="1" si="173"/>
        <v>299.44635367599511</v>
      </c>
      <c r="BH683" cm="1">
        <f t="array" aca="1" ref="BH683" ca="1">_xlfn.LET(_xlpm.rozsah, $J$3:$J$10001,_xlpm.podminka, (_xlpm.rozsah&gt;E683)*(ISNUMBER(_xlpm.rozsah)),_xlpm.indexy, IF(_xlpm.podminka, ROW(_xlpm.rozsah)-MIN(ROW(_xlpm.rozsah))+1),_xlpm.prvni, MIN(_xlpm.indexy),_xlpm.finalni, IF(_xlpm.prvni=1, 2, _xlpm.prvni),INDEX(_xlpm.rozsah, _xlpm.finalni))</f>
        <v>2100</v>
      </c>
      <c r="BI683" cm="1">
        <f t="array" aca="1" ref="BI683" ca="1">INDEX($J$3:$J$10001,MATCH(BH683,$J$3:$J$10004,0)-1)</f>
        <v>2000</v>
      </c>
      <c r="BJ683">
        <f t="shared" ca="1" si="166"/>
        <v>280</v>
      </c>
      <c r="BK683">
        <f t="shared" ca="1" si="166"/>
        <v>300</v>
      </c>
      <c r="BL683">
        <f t="shared" ca="1" si="177"/>
        <v>-20</v>
      </c>
      <c r="BM683">
        <f t="shared" ca="1" si="174"/>
        <v>280.55364632400489</v>
      </c>
    </row>
    <row r="684" spans="1:65" x14ac:dyDescent="0.25">
      <c r="A684" s="64">
        <v>681</v>
      </c>
      <c r="B684" s="64">
        <v>90</v>
      </c>
      <c r="C684" s="64">
        <v>71</v>
      </c>
      <c r="D684" s="18">
        <v>681</v>
      </c>
      <c r="E684" s="21">
        <f t="shared" ca="1" si="167"/>
        <v>2081.8775731230526</v>
      </c>
      <c r="F684" s="22">
        <f t="shared" ca="1" si="168"/>
        <v>201.37338461652652</v>
      </c>
      <c r="G684" s="23">
        <v>681</v>
      </c>
      <c r="H684" s="24">
        <f t="shared" ca="1" si="169"/>
        <v>2078.3519799999999</v>
      </c>
      <c r="I684" s="25">
        <f t="shared" ca="1" si="170"/>
        <v>201.87401884000002</v>
      </c>
      <c r="J684" s="155"/>
      <c r="K684" s="155"/>
      <c r="L684" s="129">
        <f t="shared" si="175"/>
        <v>0</v>
      </c>
      <c r="AX684">
        <f t="shared" ca="1" si="178"/>
        <v>284.32960400000002</v>
      </c>
      <c r="AY684">
        <f t="shared" ca="1" si="171"/>
        <v>295.67039599999998</v>
      </c>
      <c r="AZ684" cm="1">
        <f t="array" aca="1" ref="AZ684" ca="1">_xlfn.LET(_xlpm.rozsah, $J$3:$J$10001,_xlpm.podminka, (_xlpm.rozsah&gt;H684)*(ISNUMBER(_xlpm.rozsah)),_xlpm.indexy, IF(_xlpm.podminka, ROW(_xlpm.rozsah)-MIN(ROW(_xlpm.rozsah))+1),_xlpm.prvni, MIN(_xlpm.indexy),_xlpm.finalni, IF(_xlpm.prvni=1, 2, _xlpm.prvni),INDEX(_xlpm.rozsah, _xlpm.finalni))</f>
        <v>2100</v>
      </c>
      <c r="BA684" cm="1">
        <f t="array" aca="1" ref="BA684" ca="1">INDEX($J$3:$J$10001,MATCH(AZ684,$J$3:$J$10004,0)-1)</f>
        <v>2000</v>
      </c>
      <c r="BB684">
        <f t="shared" ca="1" si="180"/>
        <v>280</v>
      </c>
      <c r="BC684">
        <f t="shared" ca="1" si="180"/>
        <v>300</v>
      </c>
      <c r="BD684">
        <f t="shared" ca="1" si="179"/>
        <v>-20</v>
      </c>
      <c r="BE684">
        <f t="shared" ca="1" si="172"/>
        <v>284.32960400000002</v>
      </c>
      <c r="BF684">
        <f t="shared" ca="1" si="176"/>
        <v>283.6244853753895</v>
      </c>
      <c r="BG684">
        <f t="shared" ca="1" si="173"/>
        <v>296.3755146246105</v>
      </c>
      <c r="BH684" cm="1">
        <f t="array" aca="1" ref="BH684" ca="1">_xlfn.LET(_xlpm.rozsah, $J$3:$J$10001,_xlpm.podminka, (_xlpm.rozsah&gt;E684)*(ISNUMBER(_xlpm.rozsah)),_xlpm.indexy, IF(_xlpm.podminka, ROW(_xlpm.rozsah)-MIN(ROW(_xlpm.rozsah))+1),_xlpm.prvni, MIN(_xlpm.indexy),_xlpm.finalni, IF(_xlpm.prvni=1, 2, _xlpm.prvni),INDEX(_xlpm.rozsah, _xlpm.finalni))</f>
        <v>2100</v>
      </c>
      <c r="BI684" cm="1">
        <f t="array" aca="1" ref="BI684" ca="1">INDEX($J$3:$J$10001,MATCH(BH684,$J$3:$J$10004,0)-1)</f>
        <v>2000</v>
      </c>
      <c r="BJ684">
        <f t="shared" ca="1" si="166"/>
        <v>280</v>
      </c>
      <c r="BK684">
        <f t="shared" ca="1" si="166"/>
        <v>300</v>
      </c>
      <c r="BL684">
        <f t="shared" ca="1" si="177"/>
        <v>-20</v>
      </c>
      <c r="BM684">
        <f t="shared" ca="1" si="174"/>
        <v>283.6244853753895</v>
      </c>
    </row>
    <row r="685" spans="1:65" x14ac:dyDescent="0.25">
      <c r="A685" s="64">
        <v>682</v>
      </c>
      <c r="B685" s="64">
        <v>90</v>
      </c>
      <c r="C685" s="64">
        <v>71</v>
      </c>
      <c r="D685" s="18">
        <v>682</v>
      </c>
      <c r="E685" s="21">
        <f t="shared" ca="1" si="167"/>
        <v>2081.8775731230526</v>
      </c>
      <c r="F685" s="22">
        <f t="shared" ca="1" si="168"/>
        <v>201.37338461652652</v>
      </c>
      <c r="G685" s="28">
        <v>682</v>
      </c>
      <c r="H685" s="24">
        <f t="shared" ca="1" si="169"/>
        <v>2078.3519799999999</v>
      </c>
      <c r="I685" s="25">
        <f t="shared" ca="1" si="170"/>
        <v>201.87401884000002</v>
      </c>
      <c r="J685" s="155"/>
      <c r="K685" s="155"/>
      <c r="L685" s="129">
        <f t="shared" si="175"/>
        <v>0</v>
      </c>
      <c r="AX685">
        <f t="shared" ca="1" si="178"/>
        <v>284.32960400000002</v>
      </c>
      <c r="AY685">
        <f t="shared" ca="1" si="171"/>
        <v>295.67039599999998</v>
      </c>
      <c r="AZ685" cm="1">
        <f t="array" aca="1" ref="AZ685" ca="1">_xlfn.LET(_xlpm.rozsah, $J$3:$J$10001,_xlpm.podminka, (_xlpm.rozsah&gt;H685)*(ISNUMBER(_xlpm.rozsah)),_xlpm.indexy, IF(_xlpm.podminka, ROW(_xlpm.rozsah)-MIN(ROW(_xlpm.rozsah))+1),_xlpm.prvni, MIN(_xlpm.indexy),_xlpm.finalni, IF(_xlpm.prvni=1, 2, _xlpm.prvni),INDEX(_xlpm.rozsah, _xlpm.finalni))</f>
        <v>2100</v>
      </c>
      <c r="BA685" cm="1">
        <f t="array" aca="1" ref="BA685" ca="1">INDEX($J$3:$J$10001,MATCH(AZ685,$J$3:$J$10004,0)-1)</f>
        <v>2000</v>
      </c>
      <c r="BB685">
        <f t="shared" ca="1" si="180"/>
        <v>280</v>
      </c>
      <c r="BC685">
        <f t="shared" ca="1" si="180"/>
        <v>300</v>
      </c>
      <c r="BD685">
        <f t="shared" ca="1" si="179"/>
        <v>-20</v>
      </c>
      <c r="BE685">
        <f t="shared" ca="1" si="172"/>
        <v>284.32960400000002</v>
      </c>
      <c r="BF685">
        <f t="shared" ca="1" si="176"/>
        <v>283.6244853753895</v>
      </c>
      <c r="BG685">
        <f t="shared" ca="1" si="173"/>
        <v>296.3755146246105</v>
      </c>
      <c r="BH685" cm="1">
        <f t="array" aca="1" ref="BH685" ca="1">_xlfn.LET(_xlpm.rozsah, $J$3:$J$10001,_xlpm.podminka, (_xlpm.rozsah&gt;E685)*(ISNUMBER(_xlpm.rozsah)),_xlpm.indexy, IF(_xlpm.podminka, ROW(_xlpm.rozsah)-MIN(ROW(_xlpm.rozsah))+1),_xlpm.prvni, MIN(_xlpm.indexy),_xlpm.finalni, IF(_xlpm.prvni=1, 2, _xlpm.prvni),INDEX(_xlpm.rozsah, _xlpm.finalni))</f>
        <v>2100</v>
      </c>
      <c r="BI685" cm="1">
        <f t="array" aca="1" ref="BI685" ca="1">INDEX($J$3:$J$10001,MATCH(BH685,$J$3:$J$10004,0)-1)</f>
        <v>2000</v>
      </c>
      <c r="BJ685">
        <f t="shared" ca="1" si="166"/>
        <v>280</v>
      </c>
      <c r="BK685">
        <f t="shared" ca="1" si="166"/>
        <v>300</v>
      </c>
      <c r="BL685">
        <f t="shared" ca="1" si="177"/>
        <v>-20</v>
      </c>
      <c r="BM685">
        <f t="shared" ca="1" si="174"/>
        <v>283.6244853753895</v>
      </c>
    </row>
    <row r="686" spans="1:65" x14ac:dyDescent="0.25">
      <c r="A686" s="64">
        <v>683</v>
      </c>
      <c r="B686" s="64">
        <v>92</v>
      </c>
      <c r="C686" s="64">
        <v>71</v>
      </c>
      <c r="D686" s="18">
        <v>683</v>
      </c>
      <c r="E686" s="21">
        <f t="shared" ca="1" si="167"/>
        <v>2112.5859636368987</v>
      </c>
      <c r="F686" s="22">
        <f t="shared" ca="1" si="168"/>
        <v>195.67238803623067</v>
      </c>
      <c r="G686" s="23">
        <v>683</v>
      </c>
      <c r="H686" s="24">
        <f t="shared" ca="1" si="169"/>
        <v>2108.9820239999999</v>
      </c>
      <c r="I686" s="25">
        <f t="shared" ca="1" si="170"/>
        <v>196.567967036</v>
      </c>
      <c r="J686" s="155"/>
      <c r="K686" s="155"/>
      <c r="L686" s="129">
        <f t="shared" si="175"/>
        <v>0</v>
      </c>
      <c r="AX686">
        <f t="shared" ca="1" si="178"/>
        <v>276.85629160000002</v>
      </c>
      <c r="AY686">
        <f t="shared" ca="1" si="171"/>
        <v>248.14370839999998</v>
      </c>
      <c r="AZ686" cm="1">
        <f t="array" aca="1" ref="AZ686" ca="1">_xlfn.LET(_xlpm.rozsah, $J$3:$J$10001,_xlpm.podminka, (_xlpm.rozsah&gt;H686)*(ISNUMBER(_xlpm.rozsah)),_xlpm.indexy, IF(_xlpm.podminka, ROW(_xlpm.rozsah)-MIN(ROW(_xlpm.rozsah))+1),_xlpm.prvni, MIN(_xlpm.indexy),_xlpm.finalni, IF(_xlpm.prvni=1, 2, _xlpm.prvni),INDEX(_xlpm.rozsah, _xlpm.finalni))</f>
        <v>2200</v>
      </c>
      <c r="BA686" cm="1">
        <f t="array" aca="1" ref="BA686" ca="1">INDEX($J$3:$J$10001,MATCH(AZ686,$J$3:$J$10004,0)-1)</f>
        <v>2100</v>
      </c>
      <c r="BB686">
        <f t="shared" ca="1" si="180"/>
        <v>245</v>
      </c>
      <c r="BC686">
        <f t="shared" ca="1" si="180"/>
        <v>280</v>
      </c>
      <c r="BD686">
        <f t="shared" ca="1" si="179"/>
        <v>-35</v>
      </c>
      <c r="BE686">
        <f t="shared" ca="1" si="172"/>
        <v>276.85629160000002</v>
      </c>
      <c r="BF686">
        <f t="shared" ca="1" si="176"/>
        <v>275.59491272708544</v>
      </c>
      <c r="BG686">
        <f t="shared" ca="1" si="173"/>
        <v>249.40508727291453</v>
      </c>
      <c r="BH686" cm="1">
        <f t="array" aca="1" ref="BH686" ca="1">_xlfn.LET(_xlpm.rozsah, $J$3:$J$10001,_xlpm.podminka, (_xlpm.rozsah&gt;E686)*(ISNUMBER(_xlpm.rozsah)),_xlpm.indexy, IF(_xlpm.podminka, ROW(_xlpm.rozsah)-MIN(ROW(_xlpm.rozsah))+1),_xlpm.prvni, MIN(_xlpm.indexy),_xlpm.finalni, IF(_xlpm.prvni=1, 2, _xlpm.prvni),INDEX(_xlpm.rozsah, _xlpm.finalni))</f>
        <v>2200</v>
      </c>
      <c r="BI686" cm="1">
        <f t="array" aca="1" ref="BI686" ca="1">INDEX($J$3:$J$10001,MATCH(BH686,$J$3:$J$10004,0)-1)</f>
        <v>2100</v>
      </c>
      <c r="BJ686">
        <f t="shared" ref="BJ686:BK749" ca="1" si="181">IF(ISERROR(MATCH(BH686,$J$1:$J$10000,0)), 0, INDEX($K$1:$K$10000, MATCH(BH686,$J$1:$J$10000,0)))</f>
        <v>245</v>
      </c>
      <c r="BK686">
        <f t="shared" ca="1" si="181"/>
        <v>280</v>
      </c>
      <c r="BL686">
        <f t="shared" ca="1" si="177"/>
        <v>-35</v>
      </c>
      <c r="BM686">
        <f t="shared" ca="1" si="174"/>
        <v>275.59491272708544</v>
      </c>
    </row>
    <row r="687" spans="1:65" x14ac:dyDescent="0.25">
      <c r="A687" s="64">
        <v>684</v>
      </c>
      <c r="B687" s="64">
        <v>91</v>
      </c>
      <c r="C687" s="64">
        <v>71</v>
      </c>
      <c r="D687" s="18">
        <v>684</v>
      </c>
      <c r="E687" s="21">
        <f t="shared" ca="1" si="167"/>
        <v>2097.2317683799756</v>
      </c>
      <c r="F687" s="22">
        <f t="shared" ca="1" si="168"/>
        <v>199.19308889004347</v>
      </c>
      <c r="G687" s="28">
        <v>684</v>
      </c>
      <c r="H687" s="24">
        <f t="shared" ca="1" si="169"/>
        <v>2093.6670020000001</v>
      </c>
      <c r="I687" s="25">
        <f t="shared" ca="1" si="170"/>
        <v>199.69928571599996</v>
      </c>
      <c r="J687" s="155"/>
      <c r="K687" s="155"/>
      <c r="L687" s="129">
        <f t="shared" si="175"/>
        <v>0</v>
      </c>
      <c r="AX687">
        <f t="shared" ca="1" si="178"/>
        <v>281.26659959999995</v>
      </c>
      <c r="AY687">
        <f t="shared" ca="1" si="171"/>
        <v>298.73340040000005</v>
      </c>
      <c r="AZ687" cm="1">
        <f t="array" aca="1" ref="AZ687" ca="1">_xlfn.LET(_xlpm.rozsah, $J$3:$J$10001,_xlpm.podminka, (_xlpm.rozsah&gt;H687)*(ISNUMBER(_xlpm.rozsah)),_xlpm.indexy, IF(_xlpm.podminka, ROW(_xlpm.rozsah)-MIN(ROW(_xlpm.rozsah))+1),_xlpm.prvni, MIN(_xlpm.indexy),_xlpm.finalni, IF(_xlpm.prvni=1, 2, _xlpm.prvni),INDEX(_xlpm.rozsah, _xlpm.finalni))</f>
        <v>2100</v>
      </c>
      <c r="BA687" cm="1">
        <f t="array" aca="1" ref="BA687" ca="1">INDEX($J$3:$J$10001,MATCH(AZ687,$J$3:$J$10004,0)-1)</f>
        <v>2000</v>
      </c>
      <c r="BB687">
        <f t="shared" ca="1" si="180"/>
        <v>280</v>
      </c>
      <c r="BC687">
        <f t="shared" ca="1" si="180"/>
        <v>300</v>
      </c>
      <c r="BD687">
        <f t="shared" ca="1" si="179"/>
        <v>-20</v>
      </c>
      <c r="BE687">
        <f t="shared" ca="1" si="172"/>
        <v>281.26659959999995</v>
      </c>
      <c r="BF687">
        <f t="shared" ca="1" si="176"/>
        <v>280.55364632400489</v>
      </c>
      <c r="BG687">
        <f t="shared" ca="1" si="173"/>
        <v>299.44635367599511</v>
      </c>
      <c r="BH687" cm="1">
        <f t="array" aca="1" ref="BH687" ca="1">_xlfn.LET(_xlpm.rozsah, $J$3:$J$10001,_xlpm.podminka, (_xlpm.rozsah&gt;E687)*(ISNUMBER(_xlpm.rozsah)),_xlpm.indexy, IF(_xlpm.podminka, ROW(_xlpm.rozsah)-MIN(ROW(_xlpm.rozsah))+1),_xlpm.prvni, MIN(_xlpm.indexy),_xlpm.finalni, IF(_xlpm.prvni=1, 2, _xlpm.prvni),INDEX(_xlpm.rozsah, _xlpm.finalni))</f>
        <v>2100</v>
      </c>
      <c r="BI687" cm="1">
        <f t="array" aca="1" ref="BI687" ca="1">INDEX($J$3:$J$10001,MATCH(BH687,$J$3:$J$10004,0)-1)</f>
        <v>2000</v>
      </c>
      <c r="BJ687">
        <f t="shared" ca="1" si="181"/>
        <v>280</v>
      </c>
      <c r="BK687">
        <f t="shared" ca="1" si="181"/>
        <v>300</v>
      </c>
      <c r="BL687">
        <f t="shared" ca="1" si="177"/>
        <v>-20</v>
      </c>
      <c r="BM687">
        <f t="shared" ca="1" si="174"/>
        <v>280.55364632400489</v>
      </c>
    </row>
    <row r="688" spans="1:65" x14ac:dyDescent="0.25">
      <c r="A688" s="64">
        <v>685</v>
      </c>
      <c r="B688" s="64">
        <v>93</v>
      </c>
      <c r="C688" s="64">
        <v>71</v>
      </c>
      <c r="D688" s="18">
        <v>685</v>
      </c>
      <c r="E688" s="21">
        <f t="shared" ca="1" si="167"/>
        <v>2127.9401588938213</v>
      </c>
      <c r="F688" s="22">
        <f t="shared" ca="1" si="168"/>
        <v>191.8568705148854</v>
      </c>
      <c r="G688" s="23">
        <v>685</v>
      </c>
      <c r="H688" s="24">
        <f t="shared" ca="1" si="169"/>
        <v>2124.2970459999997</v>
      </c>
      <c r="I688" s="25">
        <f t="shared" ca="1" si="170"/>
        <v>192.76218406900006</v>
      </c>
      <c r="J688" s="155"/>
      <c r="K688" s="155"/>
      <c r="L688" s="129">
        <f t="shared" si="175"/>
        <v>0</v>
      </c>
      <c r="AX688">
        <f t="shared" ca="1" si="178"/>
        <v>271.4960339000001</v>
      </c>
      <c r="AY688">
        <f t="shared" ca="1" si="171"/>
        <v>253.5039660999999</v>
      </c>
      <c r="AZ688" cm="1">
        <f t="array" aca="1" ref="AZ688" ca="1">_xlfn.LET(_xlpm.rozsah, $J$3:$J$10001,_xlpm.podminka, (_xlpm.rozsah&gt;H688)*(ISNUMBER(_xlpm.rozsah)),_xlpm.indexy, IF(_xlpm.podminka, ROW(_xlpm.rozsah)-MIN(ROW(_xlpm.rozsah))+1),_xlpm.prvni, MIN(_xlpm.indexy),_xlpm.finalni, IF(_xlpm.prvni=1, 2, _xlpm.prvni),INDEX(_xlpm.rozsah, _xlpm.finalni))</f>
        <v>2200</v>
      </c>
      <c r="BA688" cm="1">
        <f t="array" aca="1" ref="BA688" ca="1">INDEX($J$3:$J$10001,MATCH(AZ688,$J$3:$J$10004,0)-1)</f>
        <v>2100</v>
      </c>
      <c r="BB688">
        <f t="shared" ca="1" si="180"/>
        <v>245</v>
      </c>
      <c r="BC688">
        <f t="shared" ca="1" si="180"/>
        <v>280</v>
      </c>
      <c r="BD688">
        <f t="shared" ca="1" si="179"/>
        <v>-35</v>
      </c>
      <c r="BE688">
        <f t="shared" ca="1" si="172"/>
        <v>271.4960339000001</v>
      </c>
      <c r="BF688">
        <f t="shared" ca="1" si="176"/>
        <v>270.22094438716255</v>
      </c>
      <c r="BG688">
        <f t="shared" ca="1" si="173"/>
        <v>254.77905561283745</v>
      </c>
      <c r="BH688" cm="1">
        <f t="array" aca="1" ref="BH688" ca="1">_xlfn.LET(_xlpm.rozsah, $J$3:$J$10001,_xlpm.podminka, (_xlpm.rozsah&gt;E688)*(ISNUMBER(_xlpm.rozsah)),_xlpm.indexy, IF(_xlpm.podminka, ROW(_xlpm.rozsah)-MIN(ROW(_xlpm.rozsah))+1),_xlpm.prvni, MIN(_xlpm.indexy),_xlpm.finalni, IF(_xlpm.prvni=1, 2, _xlpm.prvni),INDEX(_xlpm.rozsah, _xlpm.finalni))</f>
        <v>2200</v>
      </c>
      <c r="BI688" cm="1">
        <f t="array" aca="1" ref="BI688" ca="1">INDEX($J$3:$J$10001,MATCH(BH688,$J$3:$J$10004,0)-1)</f>
        <v>2100</v>
      </c>
      <c r="BJ688">
        <f t="shared" ca="1" si="181"/>
        <v>245</v>
      </c>
      <c r="BK688">
        <f t="shared" ca="1" si="181"/>
        <v>280</v>
      </c>
      <c r="BL688">
        <f t="shared" ca="1" si="177"/>
        <v>-35</v>
      </c>
      <c r="BM688">
        <f t="shared" ca="1" si="174"/>
        <v>270.22094438716255</v>
      </c>
    </row>
    <row r="689" spans="1:65" x14ac:dyDescent="0.25">
      <c r="A689" s="64">
        <v>686</v>
      </c>
      <c r="B689" s="64">
        <v>93</v>
      </c>
      <c r="C689" s="64">
        <v>68</v>
      </c>
      <c r="D689" s="18">
        <v>686</v>
      </c>
      <c r="E689" s="21">
        <f t="shared" ca="1" si="167"/>
        <v>2127.9401588938213</v>
      </c>
      <c r="F689" s="22">
        <f t="shared" ca="1" si="168"/>
        <v>183.75024218327053</v>
      </c>
      <c r="G689" s="28">
        <v>686</v>
      </c>
      <c r="H689" s="24">
        <f t="shared" ca="1" si="169"/>
        <v>2124.2970459999997</v>
      </c>
      <c r="I689" s="25">
        <f t="shared" ca="1" si="170"/>
        <v>184.61730305200007</v>
      </c>
      <c r="J689" s="155"/>
      <c r="K689" s="155"/>
      <c r="L689" s="129">
        <f t="shared" si="175"/>
        <v>0</v>
      </c>
      <c r="AX689">
        <f t="shared" ca="1" si="178"/>
        <v>271.4960339000001</v>
      </c>
      <c r="AY689">
        <f t="shared" ca="1" si="171"/>
        <v>253.5039660999999</v>
      </c>
      <c r="AZ689" cm="1">
        <f t="array" aca="1" ref="AZ689" ca="1">_xlfn.LET(_xlpm.rozsah, $J$3:$J$10001,_xlpm.podminka, (_xlpm.rozsah&gt;H689)*(ISNUMBER(_xlpm.rozsah)),_xlpm.indexy, IF(_xlpm.podminka, ROW(_xlpm.rozsah)-MIN(ROW(_xlpm.rozsah))+1),_xlpm.prvni, MIN(_xlpm.indexy),_xlpm.finalni, IF(_xlpm.prvni=1, 2, _xlpm.prvni),INDEX(_xlpm.rozsah, _xlpm.finalni))</f>
        <v>2200</v>
      </c>
      <c r="BA689" cm="1">
        <f t="array" aca="1" ref="BA689" ca="1">INDEX($J$3:$J$10001,MATCH(AZ689,$J$3:$J$10004,0)-1)</f>
        <v>2100</v>
      </c>
      <c r="BB689">
        <f t="shared" ca="1" si="180"/>
        <v>245</v>
      </c>
      <c r="BC689">
        <f t="shared" ca="1" si="180"/>
        <v>280</v>
      </c>
      <c r="BD689">
        <f t="shared" ca="1" si="179"/>
        <v>-35</v>
      </c>
      <c r="BE689">
        <f t="shared" ca="1" si="172"/>
        <v>271.4960339000001</v>
      </c>
      <c r="BF689">
        <f t="shared" ca="1" si="176"/>
        <v>270.22094438716255</v>
      </c>
      <c r="BG689">
        <f t="shared" ca="1" si="173"/>
        <v>254.77905561283745</v>
      </c>
      <c r="BH689" cm="1">
        <f t="array" aca="1" ref="BH689" ca="1">_xlfn.LET(_xlpm.rozsah, $J$3:$J$10001,_xlpm.podminka, (_xlpm.rozsah&gt;E689)*(ISNUMBER(_xlpm.rozsah)),_xlpm.indexy, IF(_xlpm.podminka, ROW(_xlpm.rozsah)-MIN(ROW(_xlpm.rozsah))+1),_xlpm.prvni, MIN(_xlpm.indexy),_xlpm.finalni, IF(_xlpm.prvni=1, 2, _xlpm.prvni),INDEX(_xlpm.rozsah, _xlpm.finalni))</f>
        <v>2200</v>
      </c>
      <c r="BI689" cm="1">
        <f t="array" aca="1" ref="BI689" ca="1">INDEX($J$3:$J$10001,MATCH(BH689,$J$3:$J$10004,0)-1)</f>
        <v>2100</v>
      </c>
      <c r="BJ689">
        <f t="shared" ca="1" si="181"/>
        <v>245</v>
      </c>
      <c r="BK689">
        <f t="shared" ca="1" si="181"/>
        <v>280</v>
      </c>
      <c r="BL689">
        <f t="shared" ca="1" si="177"/>
        <v>-35</v>
      </c>
      <c r="BM689">
        <f t="shared" ca="1" si="174"/>
        <v>270.22094438716255</v>
      </c>
    </row>
    <row r="690" spans="1:65" x14ac:dyDescent="0.25">
      <c r="A690" s="64">
        <v>687</v>
      </c>
      <c r="B690" s="64">
        <v>98</v>
      </c>
      <c r="C690" s="64">
        <v>68</v>
      </c>
      <c r="D690" s="18">
        <v>687</v>
      </c>
      <c r="E690" s="21">
        <f t="shared" ca="1" si="167"/>
        <v>2204.7111351784351</v>
      </c>
      <c r="F690" s="22">
        <f t="shared" ca="1" si="168"/>
        <v>164.51767825113166</v>
      </c>
      <c r="G690" s="23">
        <v>687</v>
      </c>
      <c r="H690" s="24">
        <f t="shared" ca="1" si="169"/>
        <v>2200.8721559999999</v>
      </c>
      <c r="I690" s="25">
        <f t="shared" ca="1" si="170"/>
        <v>166.21450704800006</v>
      </c>
      <c r="J690" s="155"/>
      <c r="K690" s="155"/>
      <c r="L690" s="129">
        <f t="shared" si="175"/>
        <v>0</v>
      </c>
      <c r="AX690">
        <f t="shared" ca="1" si="178"/>
        <v>244.43309860000005</v>
      </c>
      <c r="AY690">
        <f t="shared" ca="1" si="171"/>
        <v>180.56690139999995</v>
      </c>
      <c r="AZ690" cm="1">
        <f t="array" aca="1" ref="AZ690" ca="1">_xlfn.LET(_xlpm.rozsah, $J$3:$J$10001,_xlpm.podminka, (_xlpm.rozsah&gt;H690)*(ISNUMBER(_xlpm.rozsah)),_xlpm.indexy, IF(_xlpm.podminka, ROW(_xlpm.rozsah)-MIN(ROW(_xlpm.rozsah))+1),_xlpm.prvni, MIN(_xlpm.indexy),_xlpm.finalni, IF(_xlpm.prvni=1, 2, _xlpm.prvni),INDEX(_xlpm.rozsah, _xlpm.finalni))</f>
        <v>2300</v>
      </c>
      <c r="BA690" cm="1">
        <f t="array" aca="1" ref="BA690" ca="1">INDEX($J$3:$J$10001,MATCH(AZ690,$J$3:$J$10004,0)-1)</f>
        <v>2200</v>
      </c>
      <c r="BB690">
        <f t="shared" ca="1" si="180"/>
        <v>180</v>
      </c>
      <c r="BC690">
        <f t="shared" ca="1" si="180"/>
        <v>245</v>
      </c>
      <c r="BD690">
        <f t="shared" ca="1" si="179"/>
        <v>-65</v>
      </c>
      <c r="BE690">
        <f t="shared" ca="1" si="172"/>
        <v>244.43309860000005</v>
      </c>
      <c r="BF690">
        <f t="shared" ca="1" si="176"/>
        <v>241.93776213401716</v>
      </c>
      <c r="BG690">
        <f t="shared" ca="1" si="173"/>
        <v>183.06223786598284</v>
      </c>
      <c r="BH690" cm="1">
        <f t="array" aca="1" ref="BH690" ca="1">_xlfn.LET(_xlpm.rozsah, $J$3:$J$10001,_xlpm.podminka, (_xlpm.rozsah&gt;E690)*(ISNUMBER(_xlpm.rozsah)),_xlpm.indexy, IF(_xlpm.podminka, ROW(_xlpm.rozsah)-MIN(ROW(_xlpm.rozsah))+1),_xlpm.prvni, MIN(_xlpm.indexy),_xlpm.finalni, IF(_xlpm.prvni=1, 2, _xlpm.prvni),INDEX(_xlpm.rozsah, _xlpm.finalni))</f>
        <v>2300</v>
      </c>
      <c r="BI690" cm="1">
        <f t="array" aca="1" ref="BI690" ca="1">INDEX($J$3:$J$10001,MATCH(BH690,$J$3:$J$10004,0)-1)</f>
        <v>2200</v>
      </c>
      <c r="BJ690">
        <f t="shared" ca="1" si="181"/>
        <v>180</v>
      </c>
      <c r="BK690">
        <f t="shared" ca="1" si="181"/>
        <v>245</v>
      </c>
      <c r="BL690">
        <f t="shared" ca="1" si="177"/>
        <v>-65</v>
      </c>
      <c r="BM690">
        <f t="shared" ca="1" si="174"/>
        <v>241.93776213401716</v>
      </c>
    </row>
    <row r="691" spans="1:65" x14ac:dyDescent="0.25">
      <c r="A691" s="64">
        <v>688</v>
      </c>
      <c r="B691" s="64">
        <v>98</v>
      </c>
      <c r="C691" s="64">
        <v>67</v>
      </c>
      <c r="D691" s="18">
        <v>688</v>
      </c>
      <c r="E691" s="21">
        <f t="shared" ca="1" si="167"/>
        <v>2204.7111351784351</v>
      </c>
      <c r="F691" s="22">
        <f t="shared" ca="1" si="168"/>
        <v>162.09830062979151</v>
      </c>
      <c r="G691" s="28">
        <v>688</v>
      </c>
      <c r="H691" s="24">
        <f t="shared" ca="1" si="169"/>
        <v>2200.8721559999999</v>
      </c>
      <c r="I691" s="25">
        <f t="shared" ca="1" si="170"/>
        <v>163.77017606200002</v>
      </c>
      <c r="J691" s="155"/>
      <c r="K691" s="155"/>
      <c r="L691" s="129">
        <f t="shared" si="175"/>
        <v>0</v>
      </c>
      <c r="AX691">
        <f t="shared" ca="1" si="178"/>
        <v>244.43309860000005</v>
      </c>
      <c r="AY691">
        <f t="shared" ca="1" si="171"/>
        <v>180.56690139999995</v>
      </c>
      <c r="AZ691" cm="1">
        <f t="array" aca="1" ref="AZ691" ca="1">_xlfn.LET(_xlpm.rozsah, $J$3:$J$10001,_xlpm.podminka, (_xlpm.rozsah&gt;H691)*(ISNUMBER(_xlpm.rozsah)),_xlpm.indexy, IF(_xlpm.podminka, ROW(_xlpm.rozsah)-MIN(ROW(_xlpm.rozsah))+1),_xlpm.prvni, MIN(_xlpm.indexy),_xlpm.finalni, IF(_xlpm.prvni=1, 2, _xlpm.prvni),INDEX(_xlpm.rozsah, _xlpm.finalni))</f>
        <v>2300</v>
      </c>
      <c r="BA691" cm="1">
        <f t="array" aca="1" ref="BA691" ca="1">INDEX($J$3:$J$10001,MATCH(AZ691,$J$3:$J$10004,0)-1)</f>
        <v>2200</v>
      </c>
      <c r="BB691">
        <f t="shared" ca="1" si="180"/>
        <v>180</v>
      </c>
      <c r="BC691">
        <f t="shared" ca="1" si="180"/>
        <v>245</v>
      </c>
      <c r="BD691">
        <f t="shared" ca="1" si="179"/>
        <v>-65</v>
      </c>
      <c r="BE691">
        <f t="shared" ca="1" si="172"/>
        <v>244.43309860000005</v>
      </c>
      <c r="BF691">
        <f t="shared" ca="1" si="176"/>
        <v>241.93776213401716</v>
      </c>
      <c r="BG691">
        <f t="shared" ca="1" si="173"/>
        <v>183.06223786598284</v>
      </c>
      <c r="BH691" cm="1">
        <f t="array" aca="1" ref="BH691" ca="1">_xlfn.LET(_xlpm.rozsah, $J$3:$J$10001,_xlpm.podminka, (_xlpm.rozsah&gt;E691)*(ISNUMBER(_xlpm.rozsah)),_xlpm.indexy, IF(_xlpm.podminka, ROW(_xlpm.rozsah)-MIN(ROW(_xlpm.rozsah))+1),_xlpm.prvni, MIN(_xlpm.indexy),_xlpm.finalni, IF(_xlpm.prvni=1, 2, _xlpm.prvni),INDEX(_xlpm.rozsah, _xlpm.finalni))</f>
        <v>2300</v>
      </c>
      <c r="BI691" cm="1">
        <f t="array" aca="1" ref="BI691" ca="1">INDEX($J$3:$J$10001,MATCH(BH691,$J$3:$J$10004,0)-1)</f>
        <v>2200</v>
      </c>
      <c r="BJ691">
        <f t="shared" ca="1" si="181"/>
        <v>180</v>
      </c>
      <c r="BK691">
        <f t="shared" ca="1" si="181"/>
        <v>245</v>
      </c>
      <c r="BL691">
        <f t="shared" ca="1" si="177"/>
        <v>-65</v>
      </c>
      <c r="BM691">
        <f t="shared" ca="1" si="174"/>
        <v>241.93776213401716</v>
      </c>
    </row>
    <row r="692" spans="1:65" x14ac:dyDescent="0.25">
      <c r="A692" s="64">
        <v>689</v>
      </c>
      <c r="B692" s="64">
        <v>100</v>
      </c>
      <c r="C692" s="64">
        <v>69</v>
      </c>
      <c r="D692" s="18">
        <v>689</v>
      </c>
      <c r="E692" s="21">
        <f t="shared" ca="1" si="167"/>
        <v>2235.4195256922808</v>
      </c>
      <c r="F692" s="22">
        <f t="shared" ca="1" si="168"/>
        <v>153.16434272701207</v>
      </c>
      <c r="G692" s="23">
        <v>689</v>
      </c>
      <c r="H692" s="24">
        <f t="shared" ca="1" si="169"/>
        <v>2231.5021999999999</v>
      </c>
      <c r="I692" s="25">
        <f t="shared" ca="1" si="170"/>
        <v>154.92126330000005</v>
      </c>
      <c r="J692" s="155"/>
      <c r="K692" s="155"/>
      <c r="L692" s="129">
        <f t="shared" si="175"/>
        <v>0</v>
      </c>
      <c r="AX692">
        <f t="shared" ca="1" si="178"/>
        <v>224.52357000000006</v>
      </c>
      <c r="AY692">
        <f t="shared" ca="1" si="171"/>
        <v>200.47642999999994</v>
      </c>
      <c r="AZ692" cm="1">
        <f t="array" aca="1" ref="AZ692" ca="1">_xlfn.LET(_xlpm.rozsah, $J$3:$J$10001,_xlpm.podminka, (_xlpm.rozsah&gt;H692)*(ISNUMBER(_xlpm.rozsah)),_xlpm.indexy, IF(_xlpm.podminka, ROW(_xlpm.rozsah)-MIN(ROW(_xlpm.rozsah))+1),_xlpm.prvni, MIN(_xlpm.indexy),_xlpm.finalni, IF(_xlpm.prvni=1, 2, _xlpm.prvni),INDEX(_xlpm.rozsah, _xlpm.finalni))</f>
        <v>2300</v>
      </c>
      <c r="BA692" cm="1">
        <f t="array" aca="1" ref="BA692" ca="1">INDEX($J$3:$J$10001,MATCH(AZ692,$J$3:$J$10004,0)-1)</f>
        <v>2200</v>
      </c>
      <c r="BB692">
        <f t="shared" ca="1" si="180"/>
        <v>180</v>
      </c>
      <c r="BC692">
        <f t="shared" ca="1" si="180"/>
        <v>245</v>
      </c>
      <c r="BD692">
        <f t="shared" ca="1" si="179"/>
        <v>-65</v>
      </c>
      <c r="BE692">
        <f t="shared" ca="1" si="172"/>
        <v>224.52357000000006</v>
      </c>
      <c r="BF692">
        <f t="shared" ca="1" si="176"/>
        <v>221.97730830001748</v>
      </c>
      <c r="BG692">
        <f t="shared" ca="1" si="173"/>
        <v>203.02269169998252</v>
      </c>
      <c r="BH692" cm="1">
        <f t="array" aca="1" ref="BH692" ca="1">_xlfn.LET(_xlpm.rozsah, $J$3:$J$10001,_xlpm.podminka, (_xlpm.rozsah&gt;E692)*(ISNUMBER(_xlpm.rozsah)),_xlpm.indexy, IF(_xlpm.podminka, ROW(_xlpm.rozsah)-MIN(ROW(_xlpm.rozsah))+1),_xlpm.prvni, MIN(_xlpm.indexy),_xlpm.finalni, IF(_xlpm.prvni=1, 2, _xlpm.prvni),INDEX(_xlpm.rozsah, _xlpm.finalni))</f>
        <v>2300</v>
      </c>
      <c r="BI692" cm="1">
        <f t="array" aca="1" ref="BI692" ca="1">INDEX($J$3:$J$10001,MATCH(BH692,$J$3:$J$10004,0)-1)</f>
        <v>2200</v>
      </c>
      <c r="BJ692">
        <f t="shared" ca="1" si="181"/>
        <v>180</v>
      </c>
      <c r="BK692">
        <f t="shared" ca="1" si="181"/>
        <v>245</v>
      </c>
      <c r="BL692">
        <f t="shared" ca="1" si="177"/>
        <v>-65</v>
      </c>
      <c r="BM692">
        <f t="shared" ca="1" si="174"/>
        <v>221.97730830001748</v>
      </c>
    </row>
    <row r="693" spans="1:65" x14ac:dyDescent="0.25">
      <c r="A693" s="64">
        <v>690</v>
      </c>
      <c r="B693" s="64">
        <v>99</v>
      </c>
      <c r="C693" s="64">
        <v>68</v>
      </c>
      <c r="D693" s="18">
        <v>690</v>
      </c>
      <c r="E693" s="21">
        <f t="shared" ca="1" si="167"/>
        <v>2220.0653304353582</v>
      </c>
      <c r="F693" s="22">
        <f t="shared" ca="1" si="168"/>
        <v>157.73112394757169</v>
      </c>
      <c r="G693" s="28">
        <v>690</v>
      </c>
      <c r="H693" s="24">
        <f t="shared" ca="1" si="169"/>
        <v>2216.1871780000001</v>
      </c>
      <c r="I693" s="25">
        <f t="shared" ca="1" si="170"/>
        <v>159.44526732399993</v>
      </c>
      <c r="J693" s="155"/>
      <c r="K693" s="155"/>
      <c r="L693" s="129">
        <f t="shared" si="175"/>
        <v>0</v>
      </c>
      <c r="AX693">
        <f t="shared" ca="1" si="178"/>
        <v>234.47833429999991</v>
      </c>
      <c r="AY693">
        <f t="shared" ca="1" si="171"/>
        <v>190.52166570000009</v>
      </c>
      <c r="AZ693" cm="1">
        <f t="array" aca="1" ref="AZ693" ca="1">_xlfn.LET(_xlpm.rozsah, $J$3:$J$10001,_xlpm.podminka, (_xlpm.rozsah&gt;H693)*(ISNUMBER(_xlpm.rozsah)),_xlpm.indexy, IF(_xlpm.podminka, ROW(_xlpm.rozsah)-MIN(ROW(_xlpm.rozsah))+1),_xlpm.prvni, MIN(_xlpm.indexy),_xlpm.finalni, IF(_xlpm.prvni=1, 2, _xlpm.prvni),INDEX(_xlpm.rozsah, _xlpm.finalni))</f>
        <v>2300</v>
      </c>
      <c r="BA693" cm="1">
        <f t="array" aca="1" ref="BA693" ca="1">INDEX($J$3:$J$10001,MATCH(AZ693,$J$3:$J$10004,0)-1)</f>
        <v>2200</v>
      </c>
      <c r="BB693">
        <f t="shared" ca="1" si="180"/>
        <v>180</v>
      </c>
      <c r="BC693">
        <f t="shared" ca="1" si="180"/>
        <v>245</v>
      </c>
      <c r="BD693">
        <f t="shared" ca="1" si="179"/>
        <v>-65</v>
      </c>
      <c r="BE693">
        <f t="shared" ca="1" si="172"/>
        <v>234.47833429999991</v>
      </c>
      <c r="BF693">
        <f t="shared" ca="1" si="176"/>
        <v>231.95753521701718</v>
      </c>
      <c r="BG693">
        <f t="shared" ca="1" si="173"/>
        <v>193.04246478298282</v>
      </c>
      <c r="BH693" cm="1">
        <f t="array" aca="1" ref="BH693" ca="1">_xlfn.LET(_xlpm.rozsah, $J$3:$J$10001,_xlpm.podminka, (_xlpm.rozsah&gt;E693)*(ISNUMBER(_xlpm.rozsah)),_xlpm.indexy, IF(_xlpm.podminka, ROW(_xlpm.rozsah)-MIN(ROW(_xlpm.rozsah))+1),_xlpm.prvni, MIN(_xlpm.indexy),_xlpm.finalni, IF(_xlpm.prvni=1, 2, _xlpm.prvni),INDEX(_xlpm.rozsah, _xlpm.finalni))</f>
        <v>2300</v>
      </c>
      <c r="BI693" cm="1">
        <f t="array" aca="1" ref="BI693" ca="1">INDEX($J$3:$J$10001,MATCH(BH693,$J$3:$J$10004,0)-1)</f>
        <v>2200</v>
      </c>
      <c r="BJ693">
        <f t="shared" ca="1" si="181"/>
        <v>180</v>
      </c>
      <c r="BK693">
        <f t="shared" ca="1" si="181"/>
        <v>245</v>
      </c>
      <c r="BL693">
        <f t="shared" ca="1" si="177"/>
        <v>-65</v>
      </c>
      <c r="BM693">
        <f t="shared" ca="1" si="174"/>
        <v>231.95753521701718</v>
      </c>
    </row>
    <row r="694" spans="1:65" x14ac:dyDescent="0.25">
      <c r="A694" s="64">
        <v>691</v>
      </c>
      <c r="B694" s="64">
        <v>100</v>
      </c>
      <c r="C694" s="64">
        <v>71</v>
      </c>
      <c r="D694" s="18">
        <v>691</v>
      </c>
      <c r="E694" s="21">
        <f t="shared" ca="1" si="167"/>
        <v>2235.4195256922808</v>
      </c>
      <c r="F694" s="22">
        <f t="shared" ca="1" si="168"/>
        <v>157.6038888930124</v>
      </c>
      <c r="G694" s="23">
        <v>691</v>
      </c>
      <c r="H694" s="24">
        <f t="shared" ca="1" si="169"/>
        <v>2231.5021999999999</v>
      </c>
      <c r="I694" s="25">
        <f t="shared" ca="1" si="170"/>
        <v>159.41173470000004</v>
      </c>
      <c r="J694" s="155"/>
      <c r="K694" s="155"/>
      <c r="L694" s="129">
        <f t="shared" si="175"/>
        <v>0</v>
      </c>
      <c r="AX694">
        <f t="shared" ca="1" si="178"/>
        <v>224.52357000000006</v>
      </c>
      <c r="AY694">
        <f t="shared" ca="1" si="171"/>
        <v>200.47642999999994</v>
      </c>
      <c r="AZ694" cm="1">
        <f t="array" aca="1" ref="AZ694" ca="1">_xlfn.LET(_xlpm.rozsah, $J$3:$J$10001,_xlpm.podminka, (_xlpm.rozsah&gt;H694)*(ISNUMBER(_xlpm.rozsah)),_xlpm.indexy, IF(_xlpm.podminka, ROW(_xlpm.rozsah)-MIN(ROW(_xlpm.rozsah))+1),_xlpm.prvni, MIN(_xlpm.indexy),_xlpm.finalni, IF(_xlpm.prvni=1, 2, _xlpm.prvni),INDEX(_xlpm.rozsah, _xlpm.finalni))</f>
        <v>2300</v>
      </c>
      <c r="BA694" cm="1">
        <f t="array" aca="1" ref="BA694" ca="1">INDEX($J$3:$J$10001,MATCH(AZ694,$J$3:$J$10004,0)-1)</f>
        <v>2200</v>
      </c>
      <c r="BB694">
        <f t="shared" ca="1" si="180"/>
        <v>180</v>
      </c>
      <c r="BC694">
        <f t="shared" ca="1" si="180"/>
        <v>245</v>
      </c>
      <c r="BD694">
        <f t="shared" ca="1" si="179"/>
        <v>-65</v>
      </c>
      <c r="BE694">
        <f t="shared" ca="1" si="172"/>
        <v>224.52357000000006</v>
      </c>
      <c r="BF694">
        <f t="shared" ca="1" si="176"/>
        <v>221.97730830001748</v>
      </c>
      <c r="BG694">
        <f t="shared" ca="1" si="173"/>
        <v>203.02269169998252</v>
      </c>
      <c r="BH694" cm="1">
        <f t="array" aca="1" ref="BH694" ca="1">_xlfn.LET(_xlpm.rozsah, $J$3:$J$10001,_xlpm.podminka, (_xlpm.rozsah&gt;E694)*(ISNUMBER(_xlpm.rozsah)),_xlpm.indexy, IF(_xlpm.podminka, ROW(_xlpm.rozsah)-MIN(ROW(_xlpm.rozsah))+1),_xlpm.prvni, MIN(_xlpm.indexy),_xlpm.finalni, IF(_xlpm.prvni=1, 2, _xlpm.prvni),INDEX(_xlpm.rozsah, _xlpm.finalni))</f>
        <v>2300</v>
      </c>
      <c r="BI694" cm="1">
        <f t="array" aca="1" ref="BI694" ca="1">INDEX($J$3:$J$10001,MATCH(BH694,$J$3:$J$10004,0)-1)</f>
        <v>2200</v>
      </c>
      <c r="BJ694">
        <f t="shared" ca="1" si="181"/>
        <v>180</v>
      </c>
      <c r="BK694">
        <f t="shared" ca="1" si="181"/>
        <v>245</v>
      </c>
      <c r="BL694">
        <f t="shared" ca="1" si="177"/>
        <v>-65</v>
      </c>
      <c r="BM694">
        <f t="shared" ca="1" si="174"/>
        <v>221.97730830001748</v>
      </c>
    </row>
    <row r="695" spans="1:65" x14ac:dyDescent="0.25">
      <c r="A695" s="64">
        <v>692</v>
      </c>
      <c r="B695" s="64">
        <v>99</v>
      </c>
      <c r="C695" s="64">
        <v>68</v>
      </c>
      <c r="D695" s="18">
        <v>692</v>
      </c>
      <c r="E695" s="21">
        <f t="shared" ca="1" si="167"/>
        <v>2220.0653304353582</v>
      </c>
      <c r="F695" s="22">
        <f t="shared" ca="1" si="168"/>
        <v>157.73112394757169</v>
      </c>
      <c r="G695" s="28">
        <v>692</v>
      </c>
      <c r="H695" s="24">
        <f t="shared" ca="1" si="169"/>
        <v>2216.1871780000001</v>
      </c>
      <c r="I695" s="25">
        <f t="shared" ca="1" si="170"/>
        <v>159.44526732399993</v>
      </c>
      <c r="J695" s="155"/>
      <c r="K695" s="155"/>
      <c r="L695" s="129">
        <f t="shared" si="175"/>
        <v>0</v>
      </c>
      <c r="AX695">
        <f t="shared" ca="1" si="178"/>
        <v>234.47833429999991</v>
      </c>
      <c r="AY695">
        <f t="shared" ca="1" si="171"/>
        <v>190.52166570000009</v>
      </c>
      <c r="AZ695" cm="1">
        <f t="array" aca="1" ref="AZ695" ca="1">_xlfn.LET(_xlpm.rozsah, $J$3:$J$10001,_xlpm.podminka, (_xlpm.rozsah&gt;H695)*(ISNUMBER(_xlpm.rozsah)),_xlpm.indexy, IF(_xlpm.podminka, ROW(_xlpm.rozsah)-MIN(ROW(_xlpm.rozsah))+1),_xlpm.prvni, MIN(_xlpm.indexy),_xlpm.finalni, IF(_xlpm.prvni=1, 2, _xlpm.prvni),INDEX(_xlpm.rozsah, _xlpm.finalni))</f>
        <v>2300</v>
      </c>
      <c r="BA695" cm="1">
        <f t="array" aca="1" ref="BA695" ca="1">INDEX($J$3:$J$10001,MATCH(AZ695,$J$3:$J$10004,0)-1)</f>
        <v>2200</v>
      </c>
      <c r="BB695">
        <f t="shared" ca="1" si="180"/>
        <v>180</v>
      </c>
      <c r="BC695">
        <f t="shared" ca="1" si="180"/>
        <v>245</v>
      </c>
      <c r="BD695">
        <f t="shared" ca="1" si="179"/>
        <v>-65</v>
      </c>
      <c r="BE695">
        <f t="shared" ca="1" si="172"/>
        <v>234.47833429999991</v>
      </c>
      <c r="BF695">
        <f t="shared" ca="1" si="176"/>
        <v>231.95753521701718</v>
      </c>
      <c r="BG695">
        <f t="shared" ca="1" si="173"/>
        <v>193.04246478298282</v>
      </c>
      <c r="BH695" cm="1">
        <f t="array" aca="1" ref="BH695" ca="1">_xlfn.LET(_xlpm.rozsah, $J$3:$J$10001,_xlpm.podminka, (_xlpm.rozsah&gt;E695)*(ISNUMBER(_xlpm.rozsah)),_xlpm.indexy, IF(_xlpm.podminka, ROW(_xlpm.rozsah)-MIN(ROW(_xlpm.rozsah))+1),_xlpm.prvni, MIN(_xlpm.indexy),_xlpm.finalni, IF(_xlpm.prvni=1, 2, _xlpm.prvni),INDEX(_xlpm.rozsah, _xlpm.finalni))</f>
        <v>2300</v>
      </c>
      <c r="BI695" cm="1">
        <f t="array" aca="1" ref="BI695" ca="1">INDEX($J$3:$J$10001,MATCH(BH695,$J$3:$J$10004,0)-1)</f>
        <v>2200</v>
      </c>
      <c r="BJ695">
        <f t="shared" ca="1" si="181"/>
        <v>180</v>
      </c>
      <c r="BK695">
        <f t="shared" ca="1" si="181"/>
        <v>245</v>
      </c>
      <c r="BL695">
        <f t="shared" ca="1" si="177"/>
        <v>-65</v>
      </c>
      <c r="BM695">
        <f t="shared" ca="1" si="174"/>
        <v>231.95753521701718</v>
      </c>
    </row>
    <row r="696" spans="1:65" x14ac:dyDescent="0.25">
      <c r="A696" s="64">
        <v>693</v>
      </c>
      <c r="B696" s="64">
        <v>100</v>
      </c>
      <c r="C696" s="64">
        <v>69</v>
      </c>
      <c r="D696" s="18">
        <v>693</v>
      </c>
      <c r="E696" s="21">
        <f t="shared" ca="1" si="167"/>
        <v>2235.4195256922808</v>
      </c>
      <c r="F696" s="22">
        <f t="shared" ca="1" si="168"/>
        <v>153.16434272701207</v>
      </c>
      <c r="G696" s="23">
        <v>693</v>
      </c>
      <c r="H696" s="24">
        <f t="shared" ca="1" si="169"/>
        <v>2231.5021999999999</v>
      </c>
      <c r="I696" s="25">
        <f t="shared" ca="1" si="170"/>
        <v>154.92126330000005</v>
      </c>
      <c r="J696" s="155"/>
      <c r="K696" s="155"/>
      <c r="L696" s="129">
        <f t="shared" si="175"/>
        <v>0</v>
      </c>
      <c r="AX696">
        <f t="shared" ca="1" si="178"/>
        <v>224.52357000000006</v>
      </c>
      <c r="AY696">
        <f t="shared" ca="1" si="171"/>
        <v>200.47642999999994</v>
      </c>
      <c r="AZ696" cm="1">
        <f t="array" aca="1" ref="AZ696" ca="1">_xlfn.LET(_xlpm.rozsah, $J$3:$J$10001,_xlpm.podminka, (_xlpm.rozsah&gt;H696)*(ISNUMBER(_xlpm.rozsah)),_xlpm.indexy, IF(_xlpm.podminka, ROW(_xlpm.rozsah)-MIN(ROW(_xlpm.rozsah))+1),_xlpm.prvni, MIN(_xlpm.indexy),_xlpm.finalni, IF(_xlpm.prvni=1, 2, _xlpm.prvni),INDEX(_xlpm.rozsah, _xlpm.finalni))</f>
        <v>2300</v>
      </c>
      <c r="BA696" cm="1">
        <f t="array" aca="1" ref="BA696" ca="1">INDEX($J$3:$J$10001,MATCH(AZ696,$J$3:$J$10004,0)-1)</f>
        <v>2200</v>
      </c>
      <c r="BB696">
        <f t="shared" ca="1" si="180"/>
        <v>180</v>
      </c>
      <c r="BC696">
        <f t="shared" ca="1" si="180"/>
        <v>245</v>
      </c>
      <c r="BD696">
        <f t="shared" ca="1" si="179"/>
        <v>-65</v>
      </c>
      <c r="BE696">
        <f t="shared" ca="1" si="172"/>
        <v>224.52357000000006</v>
      </c>
      <c r="BF696">
        <f t="shared" ca="1" si="176"/>
        <v>221.97730830001748</v>
      </c>
      <c r="BG696">
        <f t="shared" ca="1" si="173"/>
        <v>203.02269169998252</v>
      </c>
      <c r="BH696" cm="1">
        <f t="array" aca="1" ref="BH696" ca="1">_xlfn.LET(_xlpm.rozsah, $J$3:$J$10001,_xlpm.podminka, (_xlpm.rozsah&gt;E696)*(ISNUMBER(_xlpm.rozsah)),_xlpm.indexy, IF(_xlpm.podminka, ROW(_xlpm.rozsah)-MIN(ROW(_xlpm.rozsah))+1),_xlpm.prvni, MIN(_xlpm.indexy),_xlpm.finalni, IF(_xlpm.prvni=1, 2, _xlpm.prvni),INDEX(_xlpm.rozsah, _xlpm.finalni))</f>
        <v>2300</v>
      </c>
      <c r="BI696" cm="1">
        <f t="array" aca="1" ref="BI696" ca="1">INDEX($J$3:$J$10001,MATCH(BH696,$J$3:$J$10004,0)-1)</f>
        <v>2200</v>
      </c>
      <c r="BJ696">
        <f t="shared" ca="1" si="181"/>
        <v>180</v>
      </c>
      <c r="BK696">
        <f t="shared" ca="1" si="181"/>
        <v>245</v>
      </c>
      <c r="BL696">
        <f t="shared" ca="1" si="177"/>
        <v>-65</v>
      </c>
      <c r="BM696">
        <f t="shared" ca="1" si="174"/>
        <v>221.97730830001748</v>
      </c>
    </row>
    <row r="697" spans="1:65" x14ac:dyDescent="0.25">
      <c r="A697" s="64">
        <v>694</v>
      </c>
      <c r="B697" s="64">
        <v>102</v>
      </c>
      <c r="C697" s="64">
        <v>72</v>
      </c>
      <c r="D697" s="18">
        <v>694</v>
      </c>
      <c r="E697" s="21">
        <f t="shared" ca="1" si="167"/>
        <v>2266.1279162061264</v>
      </c>
      <c r="F697" s="22">
        <f t="shared" ca="1" si="168"/>
        <v>145.45213521553285</v>
      </c>
      <c r="G697" s="28">
        <v>694</v>
      </c>
      <c r="H697" s="24">
        <f t="shared" ca="1" si="169"/>
        <v>2262.1322439999999</v>
      </c>
      <c r="I697" s="25">
        <f t="shared" ca="1" si="170"/>
        <v>147.32210980800005</v>
      </c>
      <c r="J697" s="155"/>
      <c r="K697" s="155"/>
      <c r="L697" s="129">
        <f t="shared" si="175"/>
        <v>0</v>
      </c>
      <c r="AX697">
        <f t="shared" ca="1" si="178"/>
        <v>204.61404140000008</v>
      </c>
      <c r="AY697">
        <f t="shared" ca="1" si="171"/>
        <v>220.38595859999992</v>
      </c>
      <c r="AZ697" cm="1">
        <f t="array" aca="1" ref="AZ697" ca="1">_xlfn.LET(_xlpm.rozsah, $J$3:$J$10001,_xlpm.podminka, (_xlpm.rozsah&gt;H697)*(ISNUMBER(_xlpm.rozsah)),_xlpm.indexy, IF(_xlpm.podminka, ROW(_xlpm.rozsah)-MIN(ROW(_xlpm.rozsah))+1),_xlpm.prvni, MIN(_xlpm.indexy),_xlpm.finalni, IF(_xlpm.prvni=1, 2, _xlpm.prvni),INDEX(_xlpm.rozsah, _xlpm.finalni))</f>
        <v>2300</v>
      </c>
      <c r="BA697" cm="1">
        <f t="array" aca="1" ref="BA697" ca="1">INDEX($J$3:$J$10001,MATCH(AZ697,$J$3:$J$10004,0)-1)</f>
        <v>2200</v>
      </c>
      <c r="BB697">
        <f t="shared" ca="1" si="180"/>
        <v>180</v>
      </c>
      <c r="BC697">
        <f t="shared" ca="1" si="180"/>
        <v>245</v>
      </c>
      <c r="BD697">
        <f t="shared" ca="1" si="179"/>
        <v>-65</v>
      </c>
      <c r="BE697">
        <f t="shared" ca="1" si="172"/>
        <v>204.61404140000008</v>
      </c>
      <c r="BF697">
        <f t="shared" ca="1" si="176"/>
        <v>202.01685446601783</v>
      </c>
      <c r="BG697">
        <f t="shared" ca="1" si="173"/>
        <v>222.98314553398217</v>
      </c>
      <c r="BH697" cm="1">
        <f t="array" aca="1" ref="BH697" ca="1">_xlfn.LET(_xlpm.rozsah, $J$3:$J$10001,_xlpm.podminka, (_xlpm.rozsah&gt;E697)*(ISNUMBER(_xlpm.rozsah)),_xlpm.indexy, IF(_xlpm.podminka, ROW(_xlpm.rozsah)-MIN(ROW(_xlpm.rozsah))+1),_xlpm.prvni, MIN(_xlpm.indexy),_xlpm.finalni, IF(_xlpm.prvni=1, 2, _xlpm.prvni),INDEX(_xlpm.rozsah, _xlpm.finalni))</f>
        <v>2300</v>
      </c>
      <c r="BI697" cm="1">
        <f t="array" aca="1" ref="BI697" ca="1">INDEX($J$3:$J$10001,MATCH(BH697,$J$3:$J$10004,0)-1)</f>
        <v>2200</v>
      </c>
      <c r="BJ697">
        <f t="shared" ca="1" si="181"/>
        <v>180</v>
      </c>
      <c r="BK697">
        <f t="shared" ca="1" si="181"/>
        <v>245</v>
      </c>
      <c r="BL697">
        <f t="shared" ca="1" si="177"/>
        <v>-65</v>
      </c>
      <c r="BM697">
        <f t="shared" ca="1" si="174"/>
        <v>202.01685446601783</v>
      </c>
    </row>
    <row r="698" spans="1:65" x14ac:dyDescent="0.25">
      <c r="A698" s="64">
        <v>695</v>
      </c>
      <c r="B698" s="64">
        <v>101</v>
      </c>
      <c r="C698" s="64">
        <v>69</v>
      </c>
      <c r="D698" s="18">
        <v>695</v>
      </c>
      <c r="E698" s="21">
        <f t="shared" ca="1" si="167"/>
        <v>2250.7737209492034</v>
      </c>
      <c r="F698" s="22">
        <f t="shared" ca="1" si="168"/>
        <v>146.2779861542823</v>
      </c>
      <c r="G698" s="23">
        <v>695</v>
      </c>
      <c r="H698" s="24">
        <f t="shared" ca="1" si="169"/>
        <v>2246.8172219999997</v>
      </c>
      <c r="I698" s="25">
        <f t="shared" ca="1" si="170"/>
        <v>148.05247593300015</v>
      </c>
      <c r="J698" s="155"/>
      <c r="K698" s="155"/>
      <c r="L698" s="129">
        <f t="shared" si="175"/>
        <v>0</v>
      </c>
      <c r="AX698">
        <f t="shared" ca="1" si="178"/>
        <v>214.56880570000021</v>
      </c>
      <c r="AY698">
        <f t="shared" ca="1" si="171"/>
        <v>210.43119429999979</v>
      </c>
      <c r="AZ698" cm="1">
        <f t="array" aca="1" ref="AZ698" ca="1">_xlfn.LET(_xlpm.rozsah, $J$3:$J$10001,_xlpm.podminka, (_xlpm.rozsah&gt;H698)*(ISNUMBER(_xlpm.rozsah)),_xlpm.indexy, IF(_xlpm.podminka, ROW(_xlpm.rozsah)-MIN(ROW(_xlpm.rozsah))+1),_xlpm.prvni, MIN(_xlpm.indexy),_xlpm.finalni, IF(_xlpm.prvni=1, 2, _xlpm.prvni),INDEX(_xlpm.rozsah, _xlpm.finalni))</f>
        <v>2300</v>
      </c>
      <c r="BA698" cm="1">
        <f t="array" aca="1" ref="BA698" ca="1">INDEX($J$3:$J$10001,MATCH(AZ698,$J$3:$J$10004,0)-1)</f>
        <v>2200</v>
      </c>
      <c r="BB698">
        <f t="shared" ca="1" si="180"/>
        <v>180</v>
      </c>
      <c r="BC698">
        <f t="shared" ca="1" si="180"/>
        <v>245</v>
      </c>
      <c r="BD698">
        <f t="shared" ca="1" si="179"/>
        <v>-65</v>
      </c>
      <c r="BE698">
        <f t="shared" ca="1" si="172"/>
        <v>214.56880570000021</v>
      </c>
      <c r="BF698">
        <f t="shared" ca="1" si="176"/>
        <v>211.99708138301781</v>
      </c>
      <c r="BG698">
        <f t="shared" ca="1" si="173"/>
        <v>213.00291861698219</v>
      </c>
      <c r="BH698" cm="1">
        <f t="array" aca="1" ref="BH698" ca="1">_xlfn.LET(_xlpm.rozsah, $J$3:$J$10001,_xlpm.podminka, (_xlpm.rozsah&gt;E698)*(ISNUMBER(_xlpm.rozsah)),_xlpm.indexy, IF(_xlpm.podminka, ROW(_xlpm.rozsah)-MIN(ROW(_xlpm.rozsah))+1),_xlpm.prvni, MIN(_xlpm.indexy),_xlpm.finalni, IF(_xlpm.prvni=1, 2, _xlpm.prvni),INDEX(_xlpm.rozsah, _xlpm.finalni))</f>
        <v>2300</v>
      </c>
      <c r="BI698" cm="1">
        <f t="array" aca="1" ref="BI698" ca="1">INDEX($J$3:$J$10001,MATCH(BH698,$J$3:$J$10004,0)-1)</f>
        <v>2200</v>
      </c>
      <c r="BJ698">
        <f t="shared" ca="1" si="181"/>
        <v>180</v>
      </c>
      <c r="BK698">
        <f t="shared" ca="1" si="181"/>
        <v>245</v>
      </c>
      <c r="BL698">
        <f t="shared" ca="1" si="177"/>
        <v>-65</v>
      </c>
      <c r="BM698">
        <f t="shared" ca="1" si="174"/>
        <v>211.99708138301781</v>
      </c>
    </row>
    <row r="699" spans="1:65" x14ac:dyDescent="0.25">
      <c r="A699" s="64">
        <v>696</v>
      </c>
      <c r="B699" s="64">
        <v>100</v>
      </c>
      <c r="C699" s="64">
        <v>69</v>
      </c>
      <c r="D699" s="18">
        <v>696</v>
      </c>
      <c r="E699" s="21">
        <f t="shared" ca="1" si="167"/>
        <v>2235.4195256922808</v>
      </c>
      <c r="F699" s="22">
        <f t="shared" ca="1" si="168"/>
        <v>153.16434272701207</v>
      </c>
      <c r="G699" s="28">
        <v>696</v>
      </c>
      <c r="H699" s="24">
        <f t="shared" ca="1" si="169"/>
        <v>2231.5021999999999</v>
      </c>
      <c r="I699" s="25">
        <f t="shared" ca="1" si="170"/>
        <v>154.92126330000005</v>
      </c>
      <c r="J699" s="155"/>
      <c r="K699" s="155"/>
      <c r="L699" s="129">
        <f t="shared" si="175"/>
        <v>0</v>
      </c>
      <c r="AX699">
        <f t="shared" ca="1" si="178"/>
        <v>224.52357000000006</v>
      </c>
      <c r="AY699">
        <f t="shared" ca="1" si="171"/>
        <v>200.47642999999994</v>
      </c>
      <c r="AZ699" cm="1">
        <f t="array" aca="1" ref="AZ699" ca="1">_xlfn.LET(_xlpm.rozsah, $J$3:$J$10001,_xlpm.podminka, (_xlpm.rozsah&gt;H699)*(ISNUMBER(_xlpm.rozsah)),_xlpm.indexy, IF(_xlpm.podminka, ROW(_xlpm.rozsah)-MIN(ROW(_xlpm.rozsah))+1),_xlpm.prvni, MIN(_xlpm.indexy),_xlpm.finalni, IF(_xlpm.prvni=1, 2, _xlpm.prvni),INDEX(_xlpm.rozsah, _xlpm.finalni))</f>
        <v>2300</v>
      </c>
      <c r="BA699" cm="1">
        <f t="array" aca="1" ref="BA699" ca="1">INDEX($J$3:$J$10001,MATCH(AZ699,$J$3:$J$10004,0)-1)</f>
        <v>2200</v>
      </c>
      <c r="BB699">
        <f t="shared" ca="1" si="180"/>
        <v>180</v>
      </c>
      <c r="BC699">
        <f t="shared" ca="1" si="180"/>
        <v>245</v>
      </c>
      <c r="BD699">
        <f t="shared" ca="1" si="179"/>
        <v>-65</v>
      </c>
      <c r="BE699">
        <f t="shared" ca="1" si="172"/>
        <v>224.52357000000006</v>
      </c>
      <c r="BF699">
        <f t="shared" ca="1" si="176"/>
        <v>221.97730830001748</v>
      </c>
      <c r="BG699">
        <f t="shared" ca="1" si="173"/>
        <v>203.02269169998252</v>
      </c>
      <c r="BH699" cm="1">
        <f t="array" aca="1" ref="BH699" ca="1">_xlfn.LET(_xlpm.rozsah, $J$3:$J$10001,_xlpm.podminka, (_xlpm.rozsah&gt;E699)*(ISNUMBER(_xlpm.rozsah)),_xlpm.indexy, IF(_xlpm.podminka, ROW(_xlpm.rozsah)-MIN(ROW(_xlpm.rozsah))+1),_xlpm.prvni, MIN(_xlpm.indexy),_xlpm.finalni, IF(_xlpm.prvni=1, 2, _xlpm.prvni),INDEX(_xlpm.rozsah, _xlpm.finalni))</f>
        <v>2300</v>
      </c>
      <c r="BI699" cm="1">
        <f t="array" aca="1" ref="BI699" ca="1">INDEX($J$3:$J$10001,MATCH(BH699,$J$3:$J$10004,0)-1)</f>
        <v>2200</v>
      </c>
      <c r="BJ699">
        <f t="shared" ca="1" si="181"/>
        <v>180</v>
      </c>
      <c r="BK699">
        <f t="shared" ca="1" si="181"/>
        <v>245</v>
      </c>
      <c r="BL699">
        <f t="shared" ca="1" si="177"/>
        <v>-65</v>
      </c>
      <c r="BM699">
        <f t="shared" ca="1" si="174"/>
        <v>221.97730830001748</v>
      </c>
    </row>
    <row r="700" spans="1:65" x14ac:dyDescent="0.25">
      <c r="A700" s="64">
        <v>697</v>
      </c>
      <c r="B700" s="64">
        <v>102</v>
      </c>
      <c r="C700" s="64">
        <v>71</v>
      </c>
      <c r="D700" s="18">
        <v>697</v>
      </c>
      <c r="E700" s="21">
        <f t="shared" ca="1" si="167"/>
        <v>2266.1279162061264</v>
      </c>
      <c r="F700" s="22">
        <f t="shared" ca="1" si="168"/>
        <v>143.43196667087267</v>
      </c>
      <c r="G700" s="23">
        <v>697</v>
      </c>
      <c r="H700" s="24">
        <f t="shared" ca="1" si="169"/>
        <v>2262.1322439999999</v>
      </c>
      <c r="I700" s="25">
        <f t="shared" ca="1" si="170"/>
        <v>145.27596939400007</v>
      </c>
      <c r="J700" s="155"/>
      <c r="K700" s="155"/>
      <c r="L700" s="129">
        <f t="shared" si="175"/>
        <v>0</v>
      </c>
      <c r="AX700">
        <f t="shared" ca="1" si="178"/>
        <v>204.61404140000008</v>
      </c>
      <c r="AY700">
        <f t="shared" ca="1" si="171"/>
        <v>220.38595859999992</v>
      </c>
      <c r="AZ700" cm="1">
        <f t="array" aca="1" ref="AZ700" ca="1">_xlfn.LET(_xlpm.rozsah, $J$3:$J$10001,_xlpm.podminka, (_xlpm.rozsah&gt;H700)*(ISNUMBER(_xlpm.rozsah)),_xlpm.indexy, IF(_xlpm.podminka, ROW(_xlpm.rozsah)-MIN(ROW(_xlpm.rozsah))+1),_xlpm.prvni, MIN(_xlpm.indexy),_xlpm.finalni, IF(_xlpm.prvni=1, 2, _xlpm.prvni),INDEX(_xlpm.rozsah, _xlpm.finalni))</f>
        <v>2300</v>
      </c>
      <c r="BA700" cm="1">
        <f t="array" aca="1" ref="BA700" ca="1">INDEX($J$3:$J$10001,MATCH(AZ700,$J$3:$J$10004,0)-1)</f>
        <v>2200</v>
      </c>
      <c r="BB700">
        <f t="shared" ca="1" si="180"/>
        <v>180</v>
      </c>
      <c r="BC700">
        <f t="shared" ca="1" si="180"/>
        <v>245</v>
      </c>
      <c r="BD700">
        <f t="shared" ca="1" si="179"/>
        <v>-65</v>
      </c>
      <c r="BE700">
        <f t="shared" ca="1" si="172"/>
        <v>204.61404140000008</v>
      </c>
      <c r="BF700">
        <f t="shared" ca="1" si="176"/>
        <v>202.01685446601783</v>
      </c>
      <c r="BG700">
        <f t="shared" ca="1" si="173"/>
        <v>222.98314553398217</v>
      </c>
      <c r="BH700" cm="1">
        <f t="array" aca="1" ref="BH700" ca="1">_xlfn.LET(_xlpm.rozsah, $J$3:$J$10001,_xlpm.podminka, (_xlpm.rozsah&gt;E700)*(ISNUMBER(_xlpm.rozsah)),_xlpm.indexy, IF(_xlpm.podminka, ROW(_xlpm.rozsah)-MIN(ROW(_xlpm.rozsah))+1),_xlpm.prvni, MIN(_xlpm.indexy),_xlpm.finalni, IF(_xlpm.prvni=1, 2, _xlpm.prvni),INDEX(_xlpm.rozsah, _xlpm.finalni))</f>
        <v>2300</v>
      </c>
      <c r="BI700" cm="1">
        <f t="array" aca="1" ref="BI700" ca="1">INDEX($J$3:$J$10001,MATCH(BH700,$J$3:$J$10004,0)-1)</f>
        <v>2200</v>
      </c>
      <c r="BJ700">
        <f t="shared" ca="1" si="181"/>
        <v>180</v>
      </c>
      <c r="BK700">
        <f t="shared" ca="1" si="181"/>
        <v>245</v>
      </c>
      <c r="BL700">
        <f t="shared" ca="1" si="177"/>
        <v>-65</v>
      </c>
      <c r="BM700">
        <f t="shared" ca="1" si="174"/>
        <v>202.01685446601783</v>
      </c>
    </row>
    <row r="701" spans="1:65" x14ac:dyDescent="0.25">
      <c r="A701" s="64">
        <v>698</v>
      </c>
      <c r="B701" s="64">
        <v>102</v>
      </c>
      <c r="C701" s="64">
        <v>71</v>
      </c>
      <c r="D701" s="18">
        <v>698</v>
      </c>
      <c r="E701" s="21">
        <f t="shared" ca="1" si="167"/>
        <v>2266.1279162061264</v>
      </c>
      <c r="F701" s="22">
        <f t="shared" ca="1" si="168"/>
        <v>143.43196667087267</v>
      </c>
      <c r="G701" s="28">
        <v>698</v>
      </c>
      <c r="H701" s="24">
        <f t="shared" ca="1" si="169"/>
        <v>2262.1322439999999</v>
      </c>
      <c r="I701" s="25">
        <f t="shared" ca="1" si="170"/>
        <v>145.27596939400007</v>
      </c>
      <c r="J701" s="155"/>
      <c r="K701" s="155"/>
      <c r="L701" s="129">
        <f t="shared" si="175"/>
        <v>0</v>
      </c>
      <c r="AX701">
        <f t="shared" ca="1" si="178"/>
        <v>204.61404140000008</v>
      </c>
      <c r="AY701">
        <f t="shared" ca="1" si="171"/>
        <v>220.38595859999992</v>
      </c>
      <c r="AZ701" cm="1">
        <f t="array" aca="1" ref="AZ701" ca="1">_xlfn.LET(_xlpm.rozsah, $J$3:$J$10001,_xlpm.podminka, (_xlpm.rozsah&gt;H701)*(ISNUMBER(_xlpm.rozsah)),_xlpm.indexy, IF(_xlpm.podminka, ROW(_xlpm.rozsah)-MIN(ROW(_xlpm.rozsah))+1),_xlpm.prvni, MIN(_xlpm.indexy),_xlpm.finalni, IF(_xlpm.prvni=1, 2, _xlpm.prvni),INDEX(_xlpm.rozsah, _xlpm.finalni))</f>
        <v>2300</v>
      </c>
      <c r="BA701" cm="1">
        <f t="array" aca="1" ref="BA701" ca="1">INDEX($J$3:$J$10001,MATCH(AZ701,$J$3:$J$10004,0)-1)</f>
        <v>2200</v>
      </c>
      <c r="BB701">
        <f t="shared" ca="1" si="180"/>
        <v>180</v>
      </c>
      <c r="BC701">
        <f t="shared" ca="1" si="180"/>
        <v>245</v>
      </c>
      <c r="BD701">
        <f t="shared" ca="1" si="179"/>
        <v>-65</v>
      </c>
      <c r="BE701">
        <f t="shared" ca="1" si="172"/>
        <v>204.61404140000008</v>
      </c>
      <c r="BF701">
        <f t="shared" ca="1" si="176"/>
        <v>202.01685446601783</v>
      </c>
      <c r="BG701">
        <f t="shared" ca="1" si="173"/>
        <v>222.98314553398217</v>
      </c>
      <c r="BH701" cm="1">
        <f t="array" aca="1" ref="BH701" ca="1">_xlfn.LET(_xlpm.rozsah, $J$3:$J$10001,_xlpm.podminka, (_xlpm.rozsah&gt;E701)*(ISNUMBER(_xlpm.rozsah)),_xlpm.indexy, IF(_xlpm.podminka, ROW(_xlpm.rozsah)-MIN(ROW(_xlpm.rozsah))+1),_xlpm.prvni, MIN(_xlpm.indexy),_xlpm.finalni, IF(_xlpm.prvni=1, 2, _xlpm.prvni),INDEX(_xlpm.rozsah, _xlpm.finalni))</f>
        <v>2300</v>
      </c>
      <c r="BI701" cm="1">
        <f t="array" aca="1" ref="BI701" ca="1">INDEX($J$3:$J$10001,MATCH(BH701,$J$3:$J$10004,0)-1)</f>
        <v>2200</v>
      </c>
      <c r="BJ701">
        <f t="shared" ca="1" si="181"/>
        <v>180</v>
      </c>
      <c r="BK701">
        <f t="shared" ca="1" si="181"/>
        <v>245</v>
      </c>
      <c r="BL701">
        <f t="shared" ca="1" si="177"/>
        <v>-65</v>
      </c>
      <c r="BM701">
        <f t="shared" ca="1" si="174"/>
        <v>202.01685446601783</v>
      </c>
    </row>
    <row r="702" spans="1:65" x14ac:dyDescent="0.25">
      <c r="A702" s="64">
        <v>699</v>
      </c>
      <c r="B702" s="64">
        <v>102</v>
      </c>
      <c r="C702" s="64">
        <v>69</v>
      </c>
      <c r="D702" s="18">
        <v>699</v>
      </c>
      <c r="E702" s="21">
        <f t="shared" ca="1" si="167"/>
        <v>2266.1279162061264</v>
      </c>
      <c r="F702" s="22">
        <f t="shared" ca="1" si="168"/>
        <v>139.39162958155231</v>
      </c>
      <c r="G702" s="23">
        <v>699</v>
      </c>
      <c r="H702" s="24">
        <f t="shared" ca="1" si="169"/>
        <v>2262.1322439999999</v>
      </c>
      <c r="I702" s="25">
        <f t="shared" ca="1" si="170"/>
        <v>141.18368856600006</v>
      </c>
      <c r="J702" s="155"/>
      <c r="K702" s="155"/>
      <c r="L702" s="129">
        <f t="shared" si="175"/>
        <v>0</v>
      </c>
      <c r="AX702">
        <f t="shared" ca="1" si="178"/>
        <v>204.61404140000008</v>
      </c>
      <c r="AY702">
        <f t="shared" ca="1" si="171"/>
        <v>220.38595859999992</v>
      </c>
      <c r="AZ702" cm="1">
        <f t="array" aca="1" ref="AZ702" ca="1">_xlfn.LET(_xlpm.rozsah, $J$3:$J$10001,_xlpm.podminka, (_xlpm.rozsah&gt;H702)*(ISNUMBER(_xlpm.rozsah)),_xlpm.indexy, IF(_xlpm.podminka, ROW(_xlpm.rozsah)-MIN(ROW(_xlpm.rozsah))+1),_xlpm.prvni, MIN(_xlpm.indexy),_xlpm.finalni, IF(_xlpm.prvni=1, 2, _xlpm.prvni),INDEX(_xlpm.rozsah, _xlpm.finalni))</f>
        <v>2300</v>
      </c>
      <c r="BA702" cm="1">
        <f t="array" aca="1" ref="BA702" ca="1">INDEX($J$3:$J$10001,MATCH(AZ702,$J$3:$J$10004,0)-1)</f>
        <v>2200</v>
      </c>
      <c r="BB702">
        <f t="shared" ca="1" si="180"/>
        <v>180</v>
      </c>
      <c r="BC702">
        <f t="shared" ca="1" si="180"/>
        <v>245</v>
      </c>
      <c r="BD702">
        <f t="shared" ca="1" si="179"/>
        <v>-65</v>
      </c>
      <c r="BE702">
        <f t="shared" ca="1" si="172"/>
        <v>204.61404140000008</v>
      </c>
      <c r="BF702">
        <f t="shared" ca="1" si="176"/>
        <v>202.01685446601783</v>
      </c>
      <c r="BG702">
        <f t="shared" ca="1" si="173"/>
        <v>222.98314553398217</v>
      </c>
      <c r="BH702" cm="1">
        <f t="array" aca="1" ref="BH702" ca="1">_xlfn.LET(_xlpm.rozsah, $J$3:$J$10001,_xlpm.podminka, (_xlpm.rozsah&gt;E702)*(ISNUMBER(_xlpm.rozsah)),_xlpm.indexy, IF(_xlpm.podminka, ROW(_xlpm.rozsah)-MIN(ROW(_xlpm.rozsah))+1),_xlpm.prvni, MIN(_xlpm.indexy),_xlpm.finalni, IF(_xlpm.prvni=1, 2, _xlpm.prvni),INDEX(_xlpm.rozsah, _xlpm.finalni))</f>
        <v>2300</v>
      </c>
      <c r="BI702" cm="1">
        <f t="array" aca="1" ref="BI702" ca="1">INDEX($J$3:$J$10001,MATCH(BH702,$J$3:$J$10004,0)-1)</f>
        <v>2200</v>
      </c>
      <c r="BJ702">
        <f t="shared" ca="1" si="181"/>
        <v>180</v>
      </c>
      <c r="BK702">
        <f t="shared" ca="1" si="181"/>
        <v>245</v>
      </c>
      <c r="BL702">
        <f t="shared" ca="1" si="177"/>
        <v>-65</v>
      </c>
      <c r="BM702">
        <f t="shared" ca="1" si="174"/>
        <v>202.01685446601783</v>
      </c>
    </row>
    <row r="703" spans="1:65" x14ac:dyDescent="0.25">
      <c r="A703" s="64">
        <v>700</v>
      </c>
      <c r="B703" s="64">
        <v>102</v>
      </c>
      <c r="C703" s="64">
        <v>71</v>
      </c>
      <c r="D703" s="18">
        <v>700</v>
      </c>
      <c r="E703" s="21">
        <f t="shared" ca="1" si="167"/>
        <v>2266.1279162061264</v>
      </c>
      <c r="F703" s="22">
        <f t="shared" ca="1" si="168"/>
        <v>143.43196667087267</v>
      </c>
      <c r="G703" s="28">
        <v>700</v>
      </c>
      <c r="H703" s="24">
        <f t="shared" ca="1" si="169"/>
        <v>2262.1322439999999</v>
      </c>
      <c r="I703" s="25">
        <f t="shared" ca="1" si="170"/>
        <v>145.27596939400007</v>
      </c>
      <c r="J703" s="155"/>
      <c r="K703" s="155"/>
      <c r="L703" s="129">
        <f t="shared" si="175"/>
        <v>0</v>
      </c>
      <c r="AX703">
        <f t="shared" ca="1" si="178"/>
        <v>204.61404140000008</v>
      </c>
      <c r="AY703">
        <f t="shared" ca="1" si="171"/>
        <v>220.38595859999992</v>
      </c>
      <c r="AZ703" cm="1">
        <f t="array" aca="1" ref="AZ703" ca="1">_xlfn.LET(_xlpm.rozsah, $J$3:$J$10001,_xlpm.podminka, (_xlpm.rozsah&gt;H703)*(ISNUMBER(_xlpm.rozsah)),_xlpm.indexy, IF(_xlpm.podminka, ROW(_xlpm.rozsah)-MIN(ROW(_xlpm.rozsah))+1),_xlpm.prvni, MIN(_xlpm.indexy),_xlpm.finalni, IF(_xlpm.prvni=1, 2, _xlpm.prvni),INDEX(_xlpm.rozsah, _xlpm.finalni))</f>
        <v>2300</v>
      </c>
      <c r="BA703" cm="1">
        <f t="array" aca="1" ref="BA703" ca="1">INDEX($J$3:$J$10001,MATCH(AZ703,$J$3:$J$10004,0)-1)</f>
        <v>2200</v>
      </c>
      <c r="BB703">
        <f t="shared" ca="1" si="180"/>
        <v>180</v>
      </c>
      <c r="BC703">
        <f t="shared" ca="1" si="180"/>
        <v>245</v>
      </c>
      <c r="BD703">
        <f t="shared" ca="1" si="179"/>
        <v>-65</v>
      </c>
      <c r="BE703">
        <f t="shared" ca="1" si="172"/>
        <v>204.61404140000008</v>
      </c>
      <c r="BF703">
        <f t="shared" ca="1" si="176"/>
        <v>202.01685446601783</v>
      </c>
      <c r="BG703">
        <f t="shared" ca="1" si="173"/>
        <v>222.98314553398217</v>
      </c>
      <c r="BH703" cm="1">
        <f t="array" aca="1" ref="BH703" ca="1">_xlfn.LET(_xlpm.rozsah, $J$3:$J$10001,_xlpm.podminka, (_xlpm.rozsah&gt;E703)*(ISNUMBER(_xlpm.rozsah)),_xlpm.indexy, IF(_xlpm.podminka, ROW(_xlpm.rozsah)-MIN(ROW(_xlpm.rozsah))+1),_xlpm.prvni, MIN(_xlpm.indexy),_xlpm.finalni, IF(_xlpm.prvni=1, 2, _xlpm.prvni),INDEX(_xlpm.rozsah, _xlpm.finalni))</f>
        <v>2300</v>
      </c>
      <c r="BI703" cm="1">
        <f t="array" aca="1" ref="BI703" ca="1">INDEX($J$3:$J$10001,MATCH(BH703,$J$3:$J$10004,0)-1)</f>
        <v>2200</v>
      </c>
      <c r="BJ703">
        <f t="shared" ca="1" si="181"/>
        <v>180</v>
      </c>
      <c r="BK703">
        <f t="shared" ca="1" si="181"/>
        <v>245</v>
      </c>
      <c r="BL703">
        <f t="shared" ca="1" si="177"/>
        <v>-65</v>
      </c>
      <c r="BM703">
        <f t="shared" ca="1" si="174"/>
        <v>202.01685446601783</v>
      </c>
    </row>
    <row r="704" spans="1:65" x14ac:dyDescent="0.25">
      <c r="A704" s="64">
        <v>701</v>
      </c>
      <c r="B704" s="64">
        <v>102</v>
      </c>
      <c r="C704" s="64">
        <v>68</v>
      </c>
      <c r="D704" s="18">
        <v>701</v>
      </c>
      <c r="E704" s="21">
        <f t="shared" ca="1" si="167"/>
        <v>2266.1279162061264</v>
      </c>
      <c r="F704" s="22">
        <f t="shared" ca="1" si="168"/>
        <v>137.37146103689213</v>
      </c>
      <c r="G704" s="23">
        <v>701</v>
      </c>
      <c r="H704" s="24">
        <f t="shared" ca="1" si="169"/>
        <v>2262.1322439999999</v>
      </c>
      <c r="I704" s="25">
        <f t="shared" ca="1" si="170"/>
        <v>139.13754815200005</v>
      </c>
      <c r="J704" s="155"/>
      <c r="K704" s="155"/>
      <c r="L704" s="129">
        <f t="shared" si="175"/>
        <v>0</v>
      </c>
      <c r="AX704">
        <f t="shared" ca="1" si="178"/>
        <v>204.61404140000008</v>
      </c>
      <c r="AY704">
        <f t="shared" ca="1" si="171"/>
        <v>220.38595859999992</v>
      </c>
      <c r="AZ704" cm="1">
        <f t="array" aca="1" ref="AZ704" ca="1">_xlfn.LET(_xlpm.rozsah, $J$3:$J$10001,_xlpm.podminka, (_xlpm.rozsah&gt;H704)*(ISNUMBER(_xlpm.rozsah)),_xlpm.indexy, IF(_xlpm.podminka, ROW(_xlpm.rozsah)-MIN(ROW(_xlpm.rozsah))+1),_xlpm.prvni, MIN(_xlpm.indexy),_xlpm.finalni, IF(_xlpm.prvni=1, 2, _xlpm.prvni),INDEX(_xlpm.rozsah, _xlpm.finalni))</f>
        <v>2300</v>
      </c>
      <c r="BA704" cm="1">
        <f t="array" aca="1" ref="BA704" ca="1">INDEX($J$3:$J$10001,MATCH(AZ704,$J$3:$J$10004,0)-1)</f>
        <v>2200</v>
      </c>
      <c r="BB704">
        <f t="shared" ca="1" si="180"/>
        <v>180</v>
      </c>
      <c r="BC704">
        <f t="shared" ca="1" si="180"/>
        <v>245</v>
      </c>
      <c r="BD704">
        <f t="shared" ca="1" si="179"/>
        <v>-65</v>
      </c>
      <c r="BE704">
        <f t="shared" ca="1" si="172"/>
        <v>204.61404140000008</v>
      </c>
      <c r="BF704">
        <f t="shared" ca="1" si="176"/>
        <v>202.01685446601783</v>
      </c>
      <c r="BG704">
        <f t="shared" ca="1" si="173"/>
        <v>222.98314553398217</v>
      </c>
      <c r="BH704" cm="1">
        <f t="array" aca="1" ref="BH704" ca="1">_xlfn.LET(_xlpm.rozsah, $J$3:$J$10001,_xlpm.podminka, (_xlpm.rozsah&gt;E704)*(ISNUMBER(_xlpm.rozsah)),_xlpm.indexy, IF(_xlpm.podminka, ROW(_xlpm.rozsah)-MIN(ROW(_xlpm.rozsah))+1),_xlpm.prvni, MIN(_xlpm.indexy),_xlpm.finalni, IF(_xlpm.prvni=1, 2, _xlpm.prvni),INDEX(_xlpm.rozsah, _xlpm.finalni))</f>
        <v>2300</v>
      </c>
      <c r="BI704" cm="1">
        <f t="array" aca="1" ref="BI704" ca="1">INDEX($J$3:$J$10001,MATCH(BH704,$J$3:$J$10004,0)-1)</f>
        <v>2200</v>
      </c>
      <c r="BJ704">
        <f t="shared" ca="1" si="181"/>
        <v>180</v>
      </c>
      <c r="BK704">
        <f t="shared" ca="1" si="181"/>
        <v>245</v>
      </c>
      <c r="BL704">
        <f t="shared" ca="1" si="177"/>
        <v>-65</v>
      </c>
      <c r="BM704">
        <f t="shared" ca="1" si="174"/>
        <v>202.01685446601783</v>
      </c>
    </row>
    <row r="705" spans="1:65" x14ac:dyDescent="0.25">
      <c r="A705" s="64">
        <v>702</v>
      </c>
      <c r="B705" s="64">
        <v>100</v>
      </c>
      <c r="C705" s="64">
        <v>69</v>
      </c>
      <c r="D705" s="18">
        <v>702</v>
      </c>
      <c r="E705" s="21">
        <f t="shared" ca="1" si="167"/>
        <v>2235.4195256922808</v>
      </c>
      <c r="F705" s="22">
        <f t="shared" ca="1" si="168"/>
        <v>153.16434272701207</v>
      </c>
      <c r="G705" s="28">
        <v>702</v>
      </c>
      <c r="H705" s="24">
        <f t="shared" ca="1" si="169"/>
        <v>2231.5021999999999</v>
      </c>
      <c r="I705" s="25">
        <f t="shared" ca="1" si="170"/>
        <v>154.92126330000005</v>
      </c>
      <c r="J705" s="155"/>
      <c r="K705" s="155"/>
      <c r="L705" s="129">
        <f t="shared" si="175"/>
        <v>0</v>
      </c>
      <c r="AX705">
        <f t="shared" ca="1" si="178"/>
        <v>224.52357000000006</v>
      </c>
      <c r="AY705">
        <f t="shared" ca="1" si="171"/>
        <v>200.47642999999994</v>
      </c>
      <c r="AZ705" cm="1">
        <f t="array" aca="1" ref="AZ705" ca="1">_xlfn.LET(_xlpm.rozsah, $J$3:$J$10001,_xlpm.podminka, (_xlpm.rozsah&gt;H705)*(ISNUMBER(_xlpm.rozsah)),_xlpm.indexy, IF(_xlpm.podminka, ROW(_xlpm.rozsah)-MIN(ROW(_xlpm.rozsah))+1),_xlpm.prvni, MIN(_xlpm.indexy),_xlpm.finalni, IF(_xlpm.prvni=1, 2, _xlpm.prvni),INDEX(_xlpm.rozsah, _xlpm.finalni))</f>
        <v>2300</v>
      </c>
      <c r="BA705" cm="1">
        <f t="array" aca="1" ref="BA705" ca="1">INDEX($J$3:$J$10001,MATCH(AZ705,$J$3:$J$10004,0)-1)</f>
        <v>2200</v>
      </c>
      <c r="BB705">
        <f t="shared" ca="1" si="180"/>
        <v>180</v>
      </c>
      <c r="BC705">
        <f t="shared" ca="1" si="180"/>
        <v>245</v>
      </c>
      <c r="BD705">
        <f t="shared" ca="1" si="179"/>
        <v>-65</v>
      </c>
      <c r="BE705">
        <f t="shared" ca="1" si="172"/>
        <v>224.52357000000006</v>
      </c>
      <c r="BF705">
        <f t="shared" ca="1" si="176"/>
        <v>221.97730830001748</v>
      </c>
      <c r="BG705">
        <f t="shared" ca="1" si="173"/>
        <v>203.02269169998252</v>
      </c>
      <c r="BH705" cm="1">
        <f t="array" aca="1" ref="BH705" ca="1">_xlfn.LET(_xlpm.rozsah, $J$3:$J$10001,_xlpm.podminka, (_xlpm.rozsah&gt;E705)*(ISNUMBER(_xlpm.rozsah)),_xlpm.indexy, IF(_xlpm.podminka, ROW(_xlpm.rozsah)-MIN(ROW(_xlpm.rozsah))+1),_xlpm.prvni, MIN(_xlpm.indexy),_xlpm.finalni, IF(_xlpm.prvni=1, 2, _xlpm.prvni),INDEX(_xlpm.rozsah, _xlpm.finalni))</f>
        <v>2300</v>
      </c>
      <c r="BI705" cm="1">
        <f t="array" aca="1" ref="BI705" ca="1">INDEX($J$3:$J$10001,MATCH(BH705,$J$3:$J$10004,0)-1)</f>
        <v>2200</v>
      </c>
      <c r="BJ705">
        <f t="shared" ca="1" si="181"/>
        <v>180</v>
      </c>
      <c r="BK705">
        <f t="shared" ca="1" si="181"/>
        <v>245</v>
      </c>
      <c r="BL705">
        <f t="shared" ca="1" si="177"/>
        <v>-65</v>
      </c>
      <c r="BM705">
        <f t="shared" ca="1" si="174"/>
        <v>221.97730830001748</v>
      </c>
    </row>
    <row r="706" spans="1:65" x14ac:dyDescent="0.25">
      <c r="A706" s="64">
        <v>703</v>
      </c>
      <c r="B706" s="64">
        <v>102</v>
      </c>
      <c r="C706" s="64">
        <v>70</v>
      </c>
      <c r="D706" s="18">
        <v>703</v>
      </c>
      <c r="E706" s="21">
        <f t="shared" ca="1" si="167"/>
        <v>2266.1279162061264</v>
      </c>
      <c r="F706" s="22">
        <f t="shared" ca="1" si="168"/>
        <v>141.41179812621249</v>
      </c>
      <c r="G706" s="23">
        <v>703</v>
      </c>
      <c r="H706" s="24">
        <f t="shared" ca="1" si="169"/>
        <v>2262.1322439999999</v>
      </c>
      <c r="I706" s="25">
        <f t="shared" ca="1" si="170"/>
        <v>143.22982898000006</v>
      </c>
      <c r="J706" s="155"/>
      <c r="K706" s="155"/>
      <c r="L706" s="129">
        <f t="shared" si="175"/>
        <v>0</v>
      </c>
      <c r="AX706">
        <f t="shared" ca="1" si="178"/>
        <v>204.61404140000008</v>
      </c>
      <c r="AY706">
        <f t="shared" ca="1" si="171"/>
        <v>220.38595859999992</v>
      </c>
      <c r="AZ706" cm="1">
        <f t="array" aca="1" ref="AZ706" ca="1">_xlfn.LET(_xlpm.rozsah, $J$3:$J$10001,_xlpm.podminka, (_xlpm.rozsah&gt;H706)*(ISNUMBER(_xlpm.rozsah)),_xlpm.indexy, IF(_xlpm.podminka, ROW(_xlpm.rozsah)-MIN(ROW(_xlpm.rozsah))+1),_xlpm.prvni, MIN(_xlpm.indexy),_xlpm.finalni, IF(_xlpm.prvni=1, 2, _xlpm.prvni),INDEX(_xlpm.rozsah, _xlpm.finalni))</f>
        <v>2300</v>
      </c>
      <c r="BA706" cm="1">
        <f t="array" aca="1" ref="BA706" ca="1">INDEX($J$3:$J$10001,MATCH(AZ706,$J$3:$J$10004,0)-1)</f>
        <v>2200</v>
      </c>
      <c r="BB706">
        <f t="shared" ca="1" si="180"/>
        <v>180</v>
      </c>
      <c r="BC706">
        <f t="shared" ca="1" si="180"/>
        <v>245</v>
      </c>
      <c r="BD706">
        <f t="shared" ca="1" si="179"/>
        <v>-65</v>
      </c>
      <c r="BE706">
        <f t="shared" ca="1" si="172"/>
        <v>204.61404140000008</v>
      </c>
      <c r="BF706">
        <f t="shared" ca="1" si="176"/>
        <v>202.01685446601783</v>
      </c>
      <c r="BG706">
        <f t="shared" ca="1" si="173"/>
        <v>222.98314553398217</v>
      </c>
      <c r="BH706" cm="1">
        <f t="array" aca="1" ref="BH706" ca="1">_xlfn.LET(_xlpm.rozsah, $J$3:$J$10001,_xlpm.podminka, (_xlpm.rozsah&gt;E706)*(ISNUMBER(_xlpm.rozsah)),_xlpm.indexy, IF(_xlpm.podminka, ROW(_xlpm.rozsah)-MIN(ROW(_xlpm.rozsah))+1),_xlpm.prvni, MIN(_xlpm.indexy),_xlpm.finalni, IF(_xlpm.prvni=1, 2, _xlpm.prvni),INDEX(_xlpm.rozsah, _xlpm.finalni))</f>
        <v>2300</v>
      </c>
      <c r="BI706" cm="1">
        <f t="array" aca="1" ref="BI706" ca="1">INDEX($J$3:$J$10001,MATCH(BH706,$J$3:$J$10004,0)-1)</f>
        <v>2200</v>
      </c>
      <c r="BJ706">
        <f t="shared" ca="1" si="181"/>
        <v>180</v>
      </c>
      <c r="BK706">
        <f t="shared" ca="1" si="181"/>
        <v>245</v>
      </c>
      <c r="BL706">
        <f t="shared" ca="1" si="177"/>
        <v>-65</v>
      </c>
      <c r="BM706">
        <f t="shared" ca="1" si="174"/>
        <v>202.01685446601783</v>
      </c>
    </row>
    <row r="707" spans="1:65" x14ac:dyDescent="0.25">
      <c r="A707" s="64">
        <v>704</v>
      </c>
      <c r="B707" s="64">
        <v>102</v>
      </c>
      <c r="C707" s="64">
        <v>68</v>
      </c>
      <c r="D707" s="18">
        <v>704</v>
      </c>
      <c r="E707" s="21">
        <f t="shared" ca="1" si="167"/>
        <v>2266.1279162061264</v>
      </c>
      <c r="F707" s="22">
        <f t="shared" ca="1" si="168"/>
        <v>137.37146103689213</v>
      </c>
      <c r="G707" s="28">
        <v>704</v>
      </c>
      <c r="H707" s="24">
        <f t="shared" ca="1" si="169"/>
        <v>2262.1322439999999</v>
      </c>
      <c r="I707" s="25">
        <f t="shared" ca="1" si="170"/>
        <v>139.13754815200005</v>
      </c>
      <c r="J707" s="155"/>
      <c r="K707" s="155"/>
      <c r="L707" s="129">
        <f t="shared" si="175"/>
        <v>0</v>
      </c>
      <c r="AX707">
        <f t="shared" ca="1" si="178"/>
        <v>204.61404140000008</v>
      </c>
      <c r="AY707">
        <f t="shared" ca="1" si="171"/>
        <v>220.38595859999992</v>
      </c>
      <c r="AZ707" cm="1">
        <f t="array" aca="1" ref="AZ707" ca="1">_xlfn.LET(_xlpm.rozsah, $J$3:$J$10001,_xlpm.podminka, (_xlpm.rozsah&gt;H707)*(ISNUMBER(_xlpm.rozsah)),_xlpm.indexy, IF(_xlpm.podminka, ROW(_xlpm.rozsah)-MIN(ROW(_xlpm.rozsah))+1),_xlpm.prvni, MIN(_xlpm.indexy),_xlpm.finalni, IF(_xlpm.prvni=1, 2, _xlpm.prvni),INDEX(_xlpm.rozsah, _xlpm.finalni))</f>
        <v>2300</v>
      </c>
      <c r="BA707" cm="1">
        <f t="array" aca="1" ref="BA707" ca="1">INDEX($J$3:$J$10001,MATCH(AZ707,$J$3:$J$10004,0)-1)</f>
        <v>2200</v>
      </c>
      <c r="BB707">
        <f t="shared" ca="1" si="180"/>
        <v>180</v>
      </c>
      <c r="BC707">
        <f t="shared" ca="1" si="180"/>
        <v>245</v>
      </c>
      <c r="BD707">
        <f t="shared" ca="1" si="179"/>
        <v>-65</v>
      </c>
      <c r="BE707">
        <f t="shared" ca="1" si="172"/>
        <v>204.61404140000008</v>
      </c>
      <c r="BF707">
        <f t="shared" ca="1" si="176"/>
        <v>202.01685446601783</v>
      </c>
      <c r="BG707">
        <f t="shared" ca="1" si="173"/>
        <v>222.98314553398217</v>
      </c>
      <c r="BH707" cm="1">
        <f t="array" aca="1" ref="BH707" ca="1">_xlfn.LET(_xlpm.rozsah, $J$3:$J$10001,_xlpm.podminka, (_xlpm.rozsah&gt;E707)*(ISNUMBER(_xlpm.rozsah)),_xlpm.indexy, IF(_xlpm.podminka, ROW(_xlpm.rozsah)-MIN(ROW(_xlpm.rozsah))+1),_xlpm.prvni, MIN(_xlpm.indexy),_xlpm.finalni, IF(_xlpm.prvni=1, 2, _xlpm.prvni),INDEX(_xlpm.rozsah, _xlpm.finalni))</f>
        <v>2300</v>
      </c>
      <c r="BI707" cm="1">
        <f t="array" aca="1" ref="BI707" ca="1">INDEX($J$3:$J$10001,MATCH(BH707,$J$3:$J$10004,0)-1)</f>
        <v>2200</v>
      </c>
      <c r="BJ707">
        <f t="shared" ca="1" si="181"/>
        <v>180</v>
      </c>
      <c r="BK707">
        <f t="shared" ca="1" si="181"/>
        <v>245</v>
      </c>
      <c r="BL707">
        <f t="shared" ca="1" si="177"/>
        <v>-65</v>
      </c>
      <c r="BM707">
        <f t="shared" ca="1" si="174"/>
        <v>202.01685446601783</v>
      </c>
    </row>
    <row r="708" spans="1:65" x14ac:dyDescent="0.25">
      <c r="A708" s="64">
        <v>705</v>
      </c>
      <c r="B708" s="64">
        <v>102</v>
      </c>
      <c r="C708" s="64">
        <v>70</v>
      </c>
      <c r="D708" s="18">
        <v>705</v>
      </c>
      <c r="E708" s="21">
        <f t="shared" ref="E708:E771" ca="1" si="182">(B708/100)*($AC$8 - $AC$11)+$AC$11</f>
        <v>2266.1279162061264</v>
      </c>
      <c r="F708" s="22">
        <f t="shared" ref="F708:F771" ca="1" si="183">(C708*BF708)/100</f>
        <v>141.41179812621249</v>
      </c>
      <c r="G708" s="23">
        <v>705</v>
      </c>
      <c r="H708" s="24">
        <f t="shared" ref="H708:H771" ca="1" si="184">(B708/100)*($AF$8 - $AF$11)+$AF$11</f>
        <v>2262.1322439999999</v>
      </c>
      <c r="I708" s="25">
        <f t="shared" ref="I708:I771" ca="1" si="185">(C708*AX708)/100</f>
        <v>143.22982898000006</v>
      </c>
      <c r="J708" s="155"/>
      <c r="K708" s="155"/>
      <c r="L708" s="129">
        <f t="shared" si="175"/>
        <v>0</v>
      </c>
      <c r="AX708">
        <f t="shared" ca="1" si="178"/>
        <v>204.61404140000008</v>
      </c>
      <c r="AY708">
        <f t="shared" ref="AY708:AY771" ca="1" si="186">MIN(BB708:BC708)+((H708-MIN(AZ708:BA708))/(MAX(AZ708:BA708)-MIN(AZ708:BA708)))*(MAX(BB708:BC708)-MIN(BB708:BC708))</f>
        <v>220.38595859999992</v>
      </c>
      <c r="AZ708" cm="1">
        <f t="array" aca="1" ref="AZ708" ca="1">_xlfn.LET(_xlpm.rozsah, $J$3:$J$10001,_xlpm.podminka, (_xlpm.rozsah&gt;H708)*(ISNUMBER(_xlpm.rozsah)),_xlpm.indexy, IF(_xlpm.podminka, ROW(_xlpm.rozsah)-MIN(ROW(_xlpm.rozsah))+1),_xlpm.prvni, MIN(_xlpm.indexy),_xlpm.finalni, IF(_xlpm.prvni=1, 2, _xlpm.prvni),INDEX(_xlpm.rozsah, _xlpm.finalni))</f>
        <v>2300</v>
      </c>
      <c r="BA708" cm="1">
        <f t="array" aca="1" ref="BA708" ca="1">INDEX($J$3:$J$10001,MATCH(AZ708,$J$3:$J$10004,0)-1)</f>
        <v>2200</v>
      </c>
      <c r="BB708">
        <f t="shared" ca="1" si="180"/>
        <v>180</v>
      </c>
      <c r="BC708">
        <f t="shared" ca="1" si="180"/>
        <v>245</v>
      </c>
      <c r="BD708">
        <f t="shared" ca="1" si="179"/>
        <v>-65</v>
      </c>
      <c r="BE708">
        <f t="shared" ref="BE708:BE771" ca="1" si="187">MIN(BB708:BC708)+((MAX(AZ708:BA708)-H708)/(MAX(AZ708:BA708)-MIN(AZ708:BA708)))*(MAX(BB708:BC708)-MIN(BB708:BC708))</f>
        <v>204.61404140000008</v>
      </c>
      <c r="BF708">
        <f t="shared" ca="1" si="176"/>
        <v>202.01685446601783</v>
      </c>
      <c r="BG708">
        <f t="shared" ref="BG708:BG771" ca="1" si="188">MIN(BJ708:BK708)+((E708-MIN(BH708:BI708))/(MAX(BH708:BI708)-MIN(BH708:BI708)))*(MAX(BJ708:BK708)-MIN(BJ708:BK708))</f>
        <v>222.98314553398217</v>
      </c>
      <c r="BH708" cm="1">
        <f t="array" aca="1" ref="BH708" ca="1">_xlfn.LET(_xlpm.rozsah, $J$3:$J$10001,_xlpm.podminka, (_xlpm.rozsah&gt;E708)*(ISNUMBER(_xlpm.rozsah)),_xlpm.indexy, IF(_xlpm.podminka, ROW(_xlpm.rozsah)-MIN(ROW(_xlpm.rozsah))+1),_xlpm.prvni, MIN(_xlpm.indexy),_xlpm.finalni, IF(_xlpm.prvni=1, 2, _xlpm.prvni),INDEX(_xlpm.rozsah, _xlpm.finalni))</f>
        <v>2300</v>
      </c>
      <c r="BI708" cm="1">
        <f t="array" aca="1" ref="BI708" ca="1">INDEX($J$3:$J$10001,MATCH(BH708,$J$3:$J$10004,0)-1)</f>
        <v>2200</v>
      </c>
      <c r="BJ708">
        <f t="shared" ca="1" si="181"/>
        <v>180</v>
      </c>
      <c r="BK708">
        <f t="shared" ca="1" si="181"/>
        <v>245</v>
      </c>
      <c r="BL708">
        <f t="shared" ca="1" si="177"/>
        <v>-65</v>
      </c>
      <c r="BM708">
        <f t="shared" ref="BM708:BM771" ca="1" si="189">MIN(BJ708:BK708)+((MAX(BH708:BI708)-E708)/(MAX(BH708:BI708)-MIN(BH708:BI708)))*(MAX(BJ708:BK708)-MIN(BJ708:BK708))</f>
        <v>202.01685446601783</v>
      </c>
    </row>
    <row r="709" spans="1:65" x14ac:dyDescent="0.25">
      <c r="A709" s="64">
        <v>706</v>
      </c>
      <c r="B709" s="64">
        <v>102</v>
      </c>
      <c r="C709" s="64">
        <v>72</v>
      </c>
      <c r="D709" s="18">
        <v>706</v>
      </c>
      <c r="E709" s="21">
        <f t="shared" ca="1" si="182"/>
        <v>2266.1279162061264</v>
      </c>
      <c r="F709" s="22">
        <f t="shared" ca="1" si="183"/>
        <v>145.45213521553285</v>
      </c>
      <c r="G709" s="28">
        <v>706</v>
      </c>
      <c r="H709" s="24">
        <f t="shared" ca="1" si="184"/>
        <v>2262.1322439999999</v>
      </c>
      <c r="I709" s="25">
        <f t="shared" ca="1" si="185"/>
        <v>147.32210980800005</v>
      </c>
      <c r="J709" s="155"/>
      <c r="K709" s="155"/>
      <c r="L709" s="129">
        <f t="shared" ref="L709:L711" si="190">K709*2*PI()*J709/60*0.001</f>
        <v>0</v>
      </c>
      <c r="AX709">
        <f t="shared" ca="1" si="178"/>
        <v>204.61404140000008</v>
      </c>
      <c r="AY709">
        <f t="shared" ca="1" si="186"/>
        <v>220.38595859999992</v>
      </c>
      <c r="AZ709" cm="1">
        <f t="array" aca="1" ref="AZ709" ca="1">_xlfn.LET(_xlpm.rozsah, $J$3:$J$10001,_xlpm.podminka, (_xlpm.rozsah&gt;H709)*(ISNUMBER(_xlpm.rozsah)),_xlpm.indexy, IF(_xlpm.podminka, ROW(_xlpm.rozsah)-MIN(ROW(_xlpm.rozsah))+1),_xlpm.prvni, MIN(_xlpm.indexy),_xlpm.finalni, IF(_xlpm.prvni=1, 2, _xlpm.prvni),INDEX(_xlpm.rozsah, _xlpm.finalni))</f>
        <v>2300</v>
      </c>
      <c r="BA709" cm="1">
        <f t="array" aca="1" ref="BA709" ca="1">INDEX($J$3:$J$10001,MATCH(AZ709,$J$3:$J$10004,0)-1)</f>
        <v>2200</v>
      </c>
      <c r="BB709">
        <f t="shared" ca="1" si="180"/>
        <v>180</v>
      </c>
      <c r="BC709">
        <f t="shared" ca="1" si="180"/>
        <v>245</v>
      </c>
      <c r="BD709">
        <f t="shared" ca="1" si="179"/>
        <v>-65</v>
      </c>
      <c r="BE709">
        <f t="shared" ca="1" si="187"/>
        <v>204.61404140000008</v>
      </c>
      <c r="BF709">
        <f t="shared" ref="BF709:BF772" ca="1" si="191">IF(BL709&lt;0, BM709,BG709)</f>
        <v>202.01685446601783</v>
      </c>
      <c r="BG709">
        <f t="shared" ca="1" si="188"/>
        <v>222.98314553398217</v>
      </c>
      <c r="BH709" cm="1">
        <f t="array" aca="1" ref="BH709" ca="1">_xlfn.LET(_xlpm.rozsah, $J$3:$J$10001,_xlpm.podminka, (_xlpm.rozsah&gt;E709)*(ISNUMBER(_xlpm.rozsah)),_xlpm.indexy, IF(_xlpm.podminka, ROW(_xlpm.rozsah)-MIN(ROW(_xlpm.rozsah))+1),_xlpm.prvni, MIN(_xlpm.indexy),_xlpm.finalni, IF(_xlpm.prvni=1, 2, _xlpm.prvni),INDEX(_xlpm.rozsah, _xlpm.finalni))</f>
        <v>2300</v>
      </c>
      <c r="BI709" cm="1">
        <f t="array" aca="1" ref="BI709" ca="1">INDEX($J$3:$J$10001,MATCH(BH709,$J$3:$J$10004,0)-1)</f>
        <v>2200</v>
      </c>
      <c r="BJ709">
        <f t="shared" ca="1" si="181"/>
        <v>180</v>
      </c>
      <c r="BK709">
        <f t="shared" ca="1" si="181"/>
        <v>245</v>
      </c>
      <c r="BL709">
        <f t="shared" ref="BL709:BL772" ca="1" si="192">BJ709-BK709</f>
        <v>-65</v>
      </c>
      <c r="BM709">
        <f t="shared" ca="1" si="189"/>
        <v>202.01685446601783</v>
      </c>
    </row>
    <row r="710" spans="1:65" x14ac:dyDescent="0.25">
      <c r="A710" s="64">
        <v>707</v>
      </c>
      <c r="B710" s="64">
        <v>102</v>
      </c>
      <c r="C710" s="64">
        <v>68</v>
      </c>
      <c r="D710" s="18">
        <v>707</v>
      </c>
      <c r="E710" s="21">
        <f t="shared" ca="1" si="182"/>
        <v>2266.1279162061264</v>
      </c>
      <c r="F710" s="22">
        <f t="shared" ca="1" si="183"/>
        <v>137.37146103689213</v>
      </c>
      <c r="G710" s="23">
        <v>707</v>
      </c>
      <c r="H710" s="24">
        <f t="shared" ca="1" si="184"/>
        <v>2262.1322439999999</v>
      </c>
      <c r="I710" s="25">
        <f t="shared" ca="1" si="185"/>
        <v>139.13754815200005</v>
      </c>
      <c r="J710" s="155"/>
      <c r="K710" s="155"/>
      <c r="L710" s="129">
        <f t="shared" si="190"/>
        <v>0</v>
      </c>
      <c r="AX710">
        <f t="shared" ca="1" si="178"/>
        <v>204.61404140000008</v>
      </c>
      <c r="AY710">
        <f t="shared" ca="1" si="186"/>
        <v>220.38595859999992</v>
      </c>
      <c r="AZ710" cm="1">
        <f t="array" aca="1" ref="AZ710" ca="1">_xlfn.LET(_xlpm.rozsah, $J$3:$J$10001,_xlpm.podminka, (_xlpm.rozsah&gt;H710)*(ISNUMBER(_xlpm.rozsah)),_xlpm.indexy, IF(_xlpm.podminka, ROW(_xlpm.rozsah)-MIN(ROW(_xlpm.rozsah))+1),_xlpm.prvni, MIN(_xlpm.indexy),_xlpm.finalni, IF(_xlpm.prvni=1, 2, _xlpm.prvni),INDEX(_xlpm.rozsah, _xlpm.finalni))</f>
        <v>2300</v>
      </c>
      <c r="BA710" cm="1">
        <f t="array" aca="1" ref="BA710" ca="1">INDEX($J$3:$J$10001,MATCH(AZ710,$J$3:$J$10004,0)-1)</f>
        <v>2200</v>
      </c>
      <c r="BB710">
        <f t="shared" ca="1" si="180"/>
        <v>180</v>
      </c>
      <c r="BC710">
        <f t="shared" ca="1" si="180"/>
        <v>245</v>
      </c>
      <c r="BD710">
        <f t="shared" ca="1" si="179"/>
        <v>-65</v>
      </c>
      <c r="BE710">
        <f t="shared" ca="1" si="187"/>
        <v>204.61404140000008</v>
      </c>
      <c r="BF710">
        <f t="shared" ca="1" si="191"/>
        <v>202.01685446601783</v>
      </c>
      <c r="BG710">
        <f t="shared" ca="1" si="188"/>
        <v>222.98314553398217</v>
      </c>
      <c r="BH710" cm="1">
        <f t="array" aca="1" ref="BH710" ca="1">_xlfn.LET(_xlpm.rozsah, $J$3:$J$10001,_xlpm.podminka, (_xlpm.rozsah&gt;E710)*(ISNUMBER(_xlpm.rozsah)),_xlpm.indexy, IF(_xlpm.podminka, ROW(_xlpm.rozsah)-MIN(ROW(_xlpm.rozsah))+1),_xlpm.prvni, MIN(_xlpm.indexy),_xlpm.finalni, IF(_xlpm.prvni=1, 2, _xlpm.prvni),INDEX(_xlpm.rozsah, _xlpm.finalni))</f>
        <v>2300</v>
      </c>
      <c r="BI710" cm="1">
        <f t="array" aca="1" ref="BI710" ca="1">INDEX($J$3:$J$10001,MATCH(BH710,$J$3:$J$10004,0)-1)</f>
        <v>2200</v>
      </c>
      <c r="BJ710">
        <f t="shared" ca="1" si="181"/>
        <v>180</v>
      </c>
      <c r="BK710">
        <f t="shared" ca="1" si="181"/>
        <v>245</v>
      </c>
      <c r="BL710">
        <f t="shared" ca="1" si="192"/>
        <v>-65</v>
      </c>
      <c r="BM710">
        <f t="shared" ca="1" si="189"/>
        <v>202.01685446601783</v>
      </c>
    </row>
    <row r="711" spans="1:65" x14ac:dyDescent="0.25">
      <c r="A711" s="64">
        <v>708</v>
      </c>
      <c r="B711" s="64">
        <v>102</v>
      </c>
      <c r="C711" s="64">
        <v>69</v>
      </c>
      <c r="D711" s="18">
        <v>708</v>
      </c>
      <c r="E711" s="21">
        <f t="shared" ca="1" si="182"/>
        <v>2266.1279162061264</v>
      </c>
      <c r="F711" s="22">
        <f t="shared" ca="1" si="183"/>
        <v>139.39162958155231</v>
      </c>
      <c r="G711" s="28">
        <v>708</v>
      </c>
      <c r="H711" s="24">
        <f t="shared" ca="1" si="184"/>
        <v>2262.1322439999999</v>
      </c>
      <c r="I711" s="25">
        <f t="shared" ca="1" si="185"/>
        <v>141.18368856600006</v>
      </c>
      <c r="J711" s="155"/>
      <c r="K711" s="155"/>
      <c r="L711" s="129">
        <f t="shared" si="190"/>
        <v>0</v>
      </c>
      <c r="AX711">
        <f t="shared" ca="1" si="178"/>
        <v>204.61404140000008</v>
      </c>
      <c r="AY711">
        <f t="shared" ca="1" si="186"/>
        <v>220.38595859999992</v>
      </c>
      <c r="AZ711" cm="1">
        <f t="array" aca="1" ref="AZ711" ca="1">_xlfn.LET(_xlpm.rozsah, $J$3:$J$10001,_xlpm.podminka, (_xlpm.rozsah&gt;H711)*(ISNUMBER(_xlpm.rozsah)),_xlpm.indexy, IF(_xlpm.podminka, ROW(_xlpm.rozsah)-MIN(ROW(_xlpm.rozsah))+1),_xlpm.prvni, MIN(_xlpm.indexy),_xlpm.finalni, IF(_xlpm.prvni=1, 2, _xlpm.prvni),INDEX(_xlpm.rozsah, _xlpm.finalni))</f>
        <v>2300</v>
      </c>
      <c r="BA711" cm="1">
        <f t="array" aca="1" ref="BA711" ca="1">INDEX($J$3:$J$10001,MATCH(AZ711,$J$3:$J$10004,0)-1)</f>
        <v>2200</v>
      </c>
      <c r="BB711">
        <f t="shared" ca="1" si="180"/>
        <v>180</v>
      </c>
      <c r="BC711">
        <f t="shared" ca="1" si="180"/>
        <v>245</v>
      </c>
      <c r="BD711">
        <f t="shared" ca="1" si="179"/>
        <v>-65</v>
      </c>
      <c r="BE711">
        <f t="shared" ca="1" si="187"/>
        <v>204.61404140000008</v>
      </c>
      <c r="BF711">
        <f t="shared" ca="1" si="191"/>
        <v>202.01685446601783</v>
      </c>
      <c r="BG711">
        <f t="shared" ca="1" si="188"/>
        <v>222.98314553398217</v>
      </c>
      <c r="BH711" cm="1">
        <f t="array" aca="1" ref="BH711" ca="1">_xlfn.LET(_xlpm.rozsah, $J$3:$J$10001,_xlpm.podminka, (_xlpm.rozsah&gt;E711)*(ISNUMBER(_xlpm.rozsah)),_xlpm.indexy, IF(_xlpm.podminka, ROW(_xlpm.rozsah)-MIN(ROW(_xlpm.rozsah))+1),_xlpm.prvni, MIN(_xlpm.indexy),_xlpm.finalni, IF(_xlpm.prvni=1, 2, _xlpm.prvni),INDEX(_xlpm.rozsah, _xlpm.finalni))</f>
        <v>2300</v>
      </c>
      <c r="BI711" cm="1">
        <f t="array" aca="1" ref="BI711" ca="1">INDEX($J$3:$J$10001,MATCH(BH711,$J$3:$J$10004,0)-1)</f>
        <v>2200</v>
      </c>
      <c r="BJ711">
        <f t="shared" ca="1" si="181"/>
        <v>180</v>
      </c>
      <c r="BK711">
        <f t="shared" ca="1" si="181"/>
        <v>245</v>
      </c>
      <c r="BL711">
        <f t="shared" ca="1" si="192"/>
        <v>-65</v>
      </c>
      <c r="BM711">
        <f t="shared" ca="1" si="189"/>
        <v>202.01685446601783</v>
      </c>
    </row>
    <row r="712" spans="1:65" x14ac:dyDescent="0.25">
      <c r="A712" s="64">
        <v>709</v>
      </c>
      <c r="B712" s="64">
        <v>100</v>
      </c>
      <c r="C712" s="64">
        <v>68</v>
      </c>
      <c r="D712" s="18">
        <v>709</v>
      </c>
      <c r="E712" s="21">
        <f t="shared" ca="1" si="182"/>
        <v>2235.4195256922808</v>
      </c>
      <c r="F712" s="22">
        <f t="shared" ca="1" si="183"/>
        <v>150.94456964401189</v>
      </c>
      <c r="G712" s="23">
        <v>709</v>
      </c>
      <c r="H712" s="24">
        <f t="shared" ca="1" si="184"/>
        <v>2231.5021999999999</v>
      </c>
      <c r="I712" s="25">
        <f t="shared" ca="1" si="185"/>
        <v>152.67602760000005</v>
      </c>
      <c r="J712" s="155"/>
      <c r="K712" s="155"/>
      <c r="AX712">
        <f t="shared" ca="1" si="178"/>
        <v>224.52357000000006</v>
      </c>
      <c r="AY712">
        <f t="shared" ca="1" si="186"/>
        <v>200.47642999999994</v>
      </c>
      <c r="AZ712" cm="1">
        <f t="array" aca="1" ref="AZ712" ca="1">_xlfn.LET(_xlpm.rozsah, $J$3:$J$10001,_xlpm.podminka, (_xlpm.rozsah&gt;H712)*(ISNUMBER(_xlpm.rozsah)),_xlpm.indexy, IF(_xlpm.podminka, ROW(_xlpm.rozsah)-MIN(ROW(_xlpm.rozsah))+1),_xlpm.prvni, MIN(_xlpm.indexy),_xlpm.finalni, IF(_xlpm.prvni=1, 2, _xlpm.prvni),INDEX(_xlpm.rozsah, _xlpm.finalni))</f>
        <v>2300</v>
      </c>
      <c r="BA712" cm="1">
        <f t="array" aca="1" ref="BA712" ca="1">INDEX($J$3:$J$10001,MATCH(AZ712,$J$3:$J$10004,0)-1)</f>
        <v>2200</v>
      </c>
      <c r="BB712">
        <f t="shared" ca="1" si="180"/>
        <v>180</v>
      </c>
      <c r="BC712">
        <f t="shared" ca="1" si="180"/>
        <v>245</v>
      </c>
      <c r="BD712">
        <f t="shared" ca="1" si="179"/>
        <v>-65</v>
      </c>
      <c r="BE712">
        <f t="shared" ca="1" si="187"/>
        <v>224.52357000000006</v>
      </c>
      <c r="BF712">
        <f t="shared" ca="1" si="191"/>
        <v>221.97730830001748</v>
      </c>
      <c r="BG712">
        <f t="shared" ca="1" si="188"/>
        <v>203.02269169998252</v>
      </c>
      <c r="BH712" cm="1">
        <f t="array" aca="1" ref="BH712" ca="1">_xlfn.LET(_xlpm.rozsah, $J$3:$J$10001,_xlpm.podminka, (_xlpm.rozsah&gt;E712)*(ISNUMBER(_xlpm.rozsah)),_xlpm.indexy, IF(_xlpm.podminka, ROW(_xlpm.rozsah)-MIN(ROW(_xlpm.rozsah))+1),_xlpm.prvni, MIN(_xlpm.indexy),_xlpm.finalni, IF(_xlpm.prvni=1, 2, _xlpm.prvni),INDEX(_xlpm.rozsah, _xlpm.finalni))</f>
        <v>2300</v>
      </c>
      <c r="BI712" cm="1">
        <f t="array" aca="1" ref="BI712" ca="1">INDEX($J$3:$J$10001,MATCH(BH712,$J$3:$J$10004,0)-1)</f>
        <v>2200</v>
      </c>
      <c r="BJ712">
        <f t="shared" ca="1" si="181"/>
        <v>180</v>
      </c>
      <c r="BK712">
        <f t="shared" ca="1" si="181"/>
        <v>245</v>
      </c>
      <c r="BL712">
        <f t="shared" ca="1" si="192"/>
        <v>-65</v>
      </c>
      <c r="BM712">
        <f t="shared" ca="1" si="189"/>
        <v>221.97730830001748</v>
      </c>
    </row>
    <row r="713" spans="1:65" x14ac:dyDescent="0.25">
      <c r="A713" s="64">
        <v>710</v>
      </c>
      <c r="B713" s="64">
        <v>102</v>
      </c>
      <c r="C713" s="64">
        <v>71</v>
      </c>
      <c r="D713" s="18">
        <v>710</v>
      </c>
      <c r="E713" s="21">
        <f t="shared" ca="1" si="182"/>
        <v>2266.1279162061264</v>
      </c>
      <c r="F713" s="22">
        <f t="shared" ca="1" si="183"/>
        <v>143.43196667087267</v>
      </c>
      <c r="G713" s="28">
        <v>710</v>
      </c>
      <c r="H713" s="24">
        <f t="shared" ca="1" si="184"/>
        <v>2262.1322439999999</v>
      </c>
      <c r="I713" s="25">
        <f t="shared" ca="1" si="185"/>
        <v>145.27596939400007</v>
      </c>
      <c r="J713" s="155"/>
      <c r="K713" s="155"/>
      <c r="AX713">
        <f t="shared" ca="1" si="178"/>
        <v>204.61404140000008</v>
      </c>
      <c r="AY713">
        <f t="shared" ca="1" si="186"/>
        <v>220.38595859999992</v>
      </c>
      <c r="AZ713" cm="1">
        <f t="array" aca="1" ref="AZ713" ca="1">_xlfn.LET(_xlpm.rozsah, $J$3:$J$10001,_xlpm.podminka, (_xlpm.rozsah&gt;H713)*(ISNUMBER(_xlpm.rozsah)),_xlpm.indexy, IF(_xlpm.podminka, ROW(_xlpm.rozsah)-MIN(ROW(_xlpm.rozsah))+1),_xlpm.prvni, MIN(_xlpm.indexy),_xlpm.finalni, IF(_xlpm.prvni=1, 2, _xlpm.prvni),INDEX(_xlpm.rozsah, _xlpm.finalni))</f>
        <v>2300</v>
      </c>
      <c r="BA713" cm="1">
        <f t="array" aca="1" ref="BA713" ca="1">INDEX($J$3:$J$10001,MATCH(AZ713,$J$3:$J$10004,0)-1)</f>
        <v>2200</v>
      </c>
      <c r="BB713">
        <f t="shared" ca="1" si="180"/>
        <v>180</v>
      </c>
      <c r="BC713">
        <f t="shared" ca="1" si="180"/>
        <v>245</v>
      </c>
      <c r="BD713">
        <f t="shared" ca="1" si="179"/>
        <v>-65</v>
      </c>
      <c r="BE713">
        <f t="shared" ca="1" si="187"/>
        <v>204.61404140000008</v>
      </c>
      <c r="BF713">
        <f t="shared" ca="1" si="191"/>
        <v>202.01685446601783</v>
      </c>
      <c r="BG713">
        <f t="shared" ca="1" si="188"/>
        <v>222.98314553398217</v>
      </c>
      <c r="BH713" cm="1">
        <f t="array" aca="1" ref="BH713" ca="1">_xlfn.LET(_xlpm.rozsah, $J$3:$J$10001,_xlpm.podminka, (_xlpm.rozsah&gt;E713)*(ISNUMBER(_xlpm.rozsah)),_xlpm.indexy, IF(_xlpm.podminka, ROW(_xlpm.rozsah)-MIN(ROW(_xlpm.rozsah))+1),_xlpm.prvni, MIN(_xlpm.indexy),_xlpm.finalni, IF(_xlpm.prvni=1, 2, _xlpm.prvni),INDEX(_xlpm.rozsah, _xlpm.finalni))</f>
        <v>2300</v>
      </c>
      <c r="BI713" cm="1">
        <f t="array" aca="1" ref="BI713" ca="1">INDEX($J$3:$J$10001,MATCH(BH713,$J$3:$J$10004,0)-1)</f>
        <v>2200</v>
      </c>
      <c r="BJ713">
        <f t="shared" ca="1" si="181"/>
        <v>180</v>
      </c>
      <c r="BK713">
        <f t="shared" ca="1" si="181"/>
        <v>245</v>
      </c>
      <c r="BL713">
        <f t="shared" ca="1" si="192"/>
        <v>-65</v>
      </c>
      <c r="BM713">
        <f t="shared" ca="1" si="189"/>
        <v>202.01685446601783</v>
      </c>
    </row>
    <row r="714" spans="1:65" x14ac:dyDescent="0.25">
      <c r="A714" s="64">
        <v>711</v>
      </c>
      <c r="B714" s="64">
        <v>101</v>
      </c>
      <c r="C714" s="64">
        <v>64</v>
      </c>
      <c r="D714" s="18">
        <v>711</v>
      </c>
      <c r="E714" s="21">
        <f t="shared" ca="1" si="182"/>
        <v>2250.7737209492034</v>
      </c>
      <c r="F714" s="22">
        <f t="shared" ca="1" si="183"/>
        <v>135.67813208513141</v>
      </c>
      <c r="G714" s="23">
        <v>711</v>
      </c>
      <c r="H714" s="24">
        <f t="shared" ca="1" si="184"/>
        <v>2246.8172219999997</v>
      </c>
      <c r="I714" s="25">
        <f t="shared" ca="1" si="185"/>
        <v>137.32403564800015</v>
      </c>
      <c r="J714" s="155"/>
      <c r="K714" s="155"/>
      <c r="AX714">
        <f t="shared" ca="1" si="178"/>
        <v>214.56880570000021</v>
      </c>
      <c r="AY714">
        <f t="shared" ca="1" si="186"/>
        <v>210.43119429999979</v>
      </c>
      <c r="AZ714" cm="1">
        <f t="array" aca="1" ref="AZ714" ca="1">_xlfn.LET(_xlpm.rozsah, $J$3:$J$10001,_xlpm.podminka, (_xlpm.rozsah&gt;H714)*(ISNUMBER(_xlpm.rozsah)),_xlpm.indexy, IF(_xlpm.podminka, ROW(_xlpm.rozsah)-MIN(ROW(_xlpm.rozsah))+1),_xlpm.prvni, MIN(_xlpm.indexy),_xlpm.finalni, IF(_xlpm.prvni=1, 2, _xlpm.prvni),INDEX(_xlpm.rozsah, _xlpm.finalni))</f>
        <v>2300</v>
      </c>
      <c r="BA714" cm="1">
        <f t="array" aca="1" ref="BA714" ca="1">INDEX($J$3:$J$10001,MATCH(AZ714,$J$3:$J$10004,0)-1)</f>
        <v>2200</v>
      </c>
      <c r="BB714">
        <f t="shared" ca="1" si="180"/>
        <v>180</v>
      </c>
      <c r="BC714">
        <f t="shared" ca="1" si="180"/>
        <v>245</v>
      </c>
      <c r="BD714">
        <f t="shared" ca="1" si="179"/>
        <v>-65</v>
      </c>
      <c r="BE714">
        <f t="shared" ca="1" si="187"/>
        <v>214.56880570000021</v>
      </c>
      <c r="BF714">
        <f t="shared" ca="1" si="191"/>
        <v>211.99708138301781</v>
      </c>
      <c r="BG714">
        <f t="shared" ca="1" si="188"/>
        <v>213.00291861698219</v>
      </c>
      <c r="BH714" cm="1">
        <f t="array" aca="1" ref="BH714" ca="1">_xlfn.LET(_xlpm.rozsah, $J$3:$J$10001,_xlpm.podminka, (_xlpm.rozsah&gt;E714)*(ISNUMBER(_xlpm.rozsah)),_xlpm.indexy, IF(_xlpm.podminka, ROW(_xlpm.rozsah)-MIN(ROW(_xlpm.rozsah))+1),_xlpm.prvni, MIN(_xlpm.indexy),_xlpm.finalni, IF(_xlpm.prvni=1, 2, _xlpm.prvni),INDEX(_xlpm.rozsah, _xlpm.finalni))</f>
        <v>2300</v>
      </c>
      <c r="BI714" cm="1">
        <f t="array" aca="1" ref="BI714" ca="1">INDEX($J$3:$J$10001,MATCH(BH714,$J$3:$J$10004,0)-1)</f>
        <v>2200</v>
      </c>
      <c r="BJ714">
        <f t="shared" ca="1" si="181"/>
        <v>180</v>
      </c>
      <c r="BK714">
        <f t="shared" ca="1" si="181"/>
        <v>245</v>
      </c>
      <c r="BL714">
        <f t="shared" ca="1" si="192"/>
        <v>-65</v>
      </c>
      <c r="BM714">
        <f t="shared" ca="1" si="189"/>
        <v>211.99708138301781</v>
      </c>
    </row>
    <row r="715" spans="1:65" x14ac:dyDescent="0.25">
      <c r="A715" s="64">
        <v>712</v>
      </c>
      <c r="B715" s="64">
        <v>102</v>
      </c>
      <c r="C715" s="64">
        <v>69</v>
      </c>
      <c r="D715" s="18">
        <v>712</v>
      </c>
      <c r="E715" s="21">
        <f t="shared" ca="1" si="182"/>
        <v>2266.1279162061264</v>
      </c>
      <c r="F715" s="22">
        <f t="shared" ca="1" si="183"/>
        <v>139.39162958155231</v>
      </c>
      <c r="G715" s="28">
        <v>712</v>
      </c>
      <c r="H715" s="24">
        <f t="shared" ca="1" si="184"/>
        <v>2262.1322439999999</v>
      </c>
      <c r="I715" s="25">
        <f t="shared" ca="1" si="185"/>
        <v>141.18368856600006</v>
      </c>
      <c r="J715" s="155"/>
      <c r="K715" s="155"/>
      <c r="AX715">
        <f t="shared" ca="1" si="178"/>
        <v>204.61404140000008</v>
      </c>
      <c r="AY715">
        <f t="shared" ca="1" si="186"/>
        <v>220.38595859999992</v>
      </c>
      <c r="AZ715" cm="1">
        <f t="array" aca="1" ref="AZ715" ca="1">_xlfn.LET(_xlpm.rozsah, $J$3:$J$10001,_xlpm.podminka, (_xlpm.rozsah&gt;H715)*(ISNUMBER(_xlpm.rozsah)),_xlpm.indexy, IF(_xlpm.podminka, ROW(_xlpm.rozsah)-MIN(ROW(_xlpm.rozsah))+1),_xlpm.prvni, MIN(_xlpm.indexy),_xlpm.finalni, IF(_xlpm.prvni=1, 2, _xlpm.prvni),INDEX(_xlpm.rozsah, _xlpm.finalni))</f>
        <v>2300</v>
      </c>
      <c r="BA715" cm="1">
        <f t="array" aca="1" ref="BA715" ca="1">INDEX($J$3:$J$10001,MATCH(AZ715,$J$3:$J$10004,0)-1)</f>
        <v>2200</v>
      </c>
      <c r="BB715">
        <f t="shared" ca="1" si="180"/>
        <v>180</v>
      </c>
      <c r="BC715">
        <f t="shared" ca="1" si="180"/>
        <v>245</v>
      </c>
      <c r="BD715">
        <f t="shared" ca="1" si="179"/>
        <v>-65</v>
      </c>
      <c r="BE715">
        <f t="shared" ca="1" si="187"/>
        <v>204.61404140000008</v>
      </c>
      <c r="BF715">
        <f t="shared" ca="1" si="191"/>
        <v>202.01685446601783</v>
      </c>
      <c r="BG715">
        <f t="shared" ca="1" si="188"/>
        <v>222.98314553398217</v>
      </c>
      <c r="BH715" cm="1">
        <f t="array" aca="1" ref="BH715" ca="1">_xlfn.LET(_xlpm.rozsah, $J$3:$J$10001,_xlpm.podminka, (_xlpm.rozsah&gt;E715)*(ISNUMBER(_xlpm.rozsah)),_xlpm.indexy, IF(_xlpm.podminka, ROW(_xlpm.rozsah)-MIN(ROW(_xlpm.rozsah))+1),_xlpm.prvni, MIN(_xlpm.indexy),_xlpm.finalni, IF(_xlpm.prvni=1, 2, _xlpm.prvni),INDEX(_xlpm.rozsah, _xlpm.finalni))</f>
        <v>2300</v>
      </c>
      <c r="BI715" cm="1">
        <f t="array" aca="1" ref="BI715" ca="1">INDEX($J$3:$J$10001,MATCH(BH715,$J$3:$J$10004,0)-1)</f>
        <v>2200</v>
      </c>
      <c r="BJ715">
        <f t="shared" ca="1" si="181"/>
        <v>180</v>
      </c>
      <c r="BK715">
        <f t="shared" ca="1" si="181"/>
        <v>245</v>
      </c>
      <c r="BL715">
        <f t="shared" ca="1" si="192"/>
        <v>-65</v>
      </c>
      <c r="BM715">
        <f t="shared" ca="1" si="189"/>
        <v>202.01685446601783</v>
      </c>
    </row>
    <row r="716" spans="1:65" x14ac:dyDescent="0.25">
      <c r="A716" s="64">
        <v>713</v>
      </c>
      <c r="B716" s="64">
        <v>102</v>
      </c>
      <c r="C716" s="64">
        <v>69</v>
      </c>
      <c r="D716" s="18">
        <v>713</v>
      </c>
      <c r="E716" s="21">
        <f t="shared" ca="1" si="182"/>
        <v>2266.1279162061264</v>
      </c>
      <c r="F716" s="22">
        <f t="shared" ca="1" si="183"/>
        <v>139.39162958155231</v>
      </c>
      <c r="G716" s="23">
        <v>713</v>
      </c>
      <c r="H716" s="24">
        <f t="shared" ca="1" si="184"/>
        <v>2262.1322439999999</v>
      </c>
      <c r="I716" s="25">
        <f t="shared" ca="1" si="185"/>
        <v>141.18368856600006</v>
      </c>
      <c r="J716" s="155"/>
      <c r="K716" s="155"/>
      <c r="AX716">
        <f t="shared" ca="1" si="178"/>
        <v>204.61404140000008</v>
      </c>
      <c r="AY716">
        <f t="shared" ca="1" si="186"/>
        <v>220.38595859999992</v>
      </c>
      <c r="AZ716" cm="1">
        <f t="array" aca="1" ref="AZ716" ca="1">_xlfn.LET(_xlpm.rozsah, $J$3:$J$10001,_xlpm.podminka, (_xlpm.rozsah&gt;H716)*(ISNUMBER(_xlpm.rozsah)),_xlpm.indexy, IF(_xlpm.podminka, ROW(_xlpm.rozsah)-MIN(ROW(_xlpm.rozsah))+1),_xlpm.prvni, MIN(_xlpm.indexy),_xlpm.finalni, IF(_xlpm.prvni=1, 2, _xlpm.prvni),INDEX(_xlpm.rozsah, _xlpm.finalni))</f>
        <v>2300</v>
      </c>
      <c r="BA716" cm="1">
        <f t="array" aca="1" ref="BA716" ca="1">INDEX($J$3:$J$10001,MATCH(AZ716,$J$3:$J$10004,0)-1)</f>
        <v>2200</v>
      </c>
      <c r="BB716">
        <f t="shared" ca="1" si="180"/>
        <v>180</v>
      </c>
      <c r="BC716">
        <f t="shared" ca="1" si="180"/>
        <v>245</v>
      </c>
      <c r="BD716">
        <f t="shared" ca="1" si="179"/>
        <v>-65</v>
      </c>
      <c r="BE716">
        <f t="shared" ca="1" si="187"/>
        <v>204.61404140000008</v>
      </c>
      <c r="BF716">
        <f t="shared" ca="1" si="191"/>
        <v>202.01685446601783</v>
      </c>
      <c r="BG716">
        <f t="shared" ca="1" si="188"/>
        <v>222.98314553398217</v>
      </c>
      <c r="BH716" cm="1">
        <f t="array" aca="1" ref="BH716" ca="1">_xlfn.LET(_xlpm.rozsah, $J$3:$J$10001,_xlpm.podminka, (_xlpm.rozsah&gt;E716)*(ISNUMBER(_xlpm.rozsah)),_xlpm.indexy, IF(_xlpm.podminka, ROW(_xlpm.rozsah)-MIN(ROW(_xlpm.rozsah))+1),_xlpm.prvni, MIN(_xlpm.indexy),_xlpm.finalni, IF(_xlpm.prvni=1, 2, _xlpm.prvni),INDEX(_xlpm.rozsah, _xlpm.finalni))</f>
        <v>2300</v>
      </c>
      <c r="BI716" cm="1">
        <f t="array" aca="1" ref="BI716" ca="1">INDEX($J$3:$J$10001,MATCH(BH716,$J$3:$J$10004,0)-1)</f>
        <v>2200</v>
      </c>
      <c r="BJ716">
        <f t="shared" ca="1" si="181"/>
        <v>180</v>
      </c>
      <c r="BK716">
        <f t="shared" ca="1" si="181"/>
        <v>245</v>
      </c>
      <c r="BL716">
        <f t="shared" ca="1" si="192"/>
        <v>-65</v>
      </c>
      <c r="BM716">
        <f t="shared" ca="1" si="189"/>
        <v>202.01685446601783</v>
      </c>
    </row>
    <row r="717" spans="1:65" x14ac:dyDescent="0.25">
      <c r="A717" s="64">
        <v>714</v>
      </c>
      <c r="B717" s="64">
        <v>101</v>
      </c>
      <c r="C717" s="64">
        <v>69</v>
      </c>
      <c r="D717" s="18">
        <v>714</v>
      </c>
      <c r="E717" s="21">
        <f t="shared" ca="1" si="182"/>
        <v>2250.7737209492034</v>
      </c>
      <c r="F717" s="22">
        <f t="shared" ca="1" si="183"/>
        <v>146.2779861542823</v>
      </c>
      <c r="G717" s="28">
        <v>714</v>
      </c>
      <c r="H717" s="24">
        <f t="shared" ca="1" si="184"/>
        <v>2246.8172219999997</v>
      </c>
      <c r="I717" s="25">
        <f t="shared" ca="1" si="185"/>
        <v>148.05247593300015</v>
      </c>
      <c r="J717" s="155"/>
      <c r="K717" s="155"/>
      <c r="AX717">
        <f t="shared" ca="1" si="178"/>
        <v>214.56880570000021</v>
      </c>
      <c r="AY717">
        <f t="shared" ca="1" si="186"/>
        <v>210.43119429999979</v>
      </c>
      <c r="AZ717" cm="1">
        <f t="array" aca="1" ref="AZ717" ca="1">_xlfn.LET(_xlpm.rozsah, $J$3:$J$10001,_xlpm.podminka, (_xlpm.rozsah&gt;H717)*(ISNUMBER(_xlpm.rozsah)),_xlpm.indexy, IF(_xlpm.podminka, ROW(_xlpm.rozsah)-MIN(ROW(_xlpm.rozsah))+1),_xlpm.prvni, MIN(_xlpm.indexy),_xlpm.finalni, IF(_xlpm.prvni=1, 2, _xlpm.prvni),INDEX(_xlpm.rozsah, _xlpm.finalni))</f>
        <v>2300</v>
      </c>
      <c r="BA717" cm="1">
        <f t="array" aca="1" ref="BA717" ca="1">INDEX($J$3:$J$10001,MATCH(AZ717,$J$3:$J$10004,0)-1)</f>
        <v>2200</v>
      </c>
      <c r="BB717">
        <f t="shared" ca="1" si="180"/>
        <v>180</v>
      </c>
      <c r="BC717">
        <f t="shared" ca="1" si="180"/>
        <v>245</v>
      </c>
      <c r="BD717">
        <f t="shared" ca="1" si="179"/>
        <v>-65</v>
      </c>
      <c r="BE717">
        <f t="shared" ca="1" si="187"/>
        <v>214.56880570000021</v>
      </c>
      <c r="BF717">
        <f t="shared" ca="1" si="191"/>
        <v>211.99708138301781</v>
      </c>
      <c r="BG717">
        <f t="shared" ca="1" si="188"/>
        <v>213.00291861698219</v>
      </c>
      <c r="BH717" cm="1">
        <f t="array" aca="1" ref="BH717" ca="1">_xlfn.LET(_xlpm.rozsah, $J$3:$J$10001,_xlpm.podminka, (_xlpm.rozsah&gt;E717)*(ISNUMBER(_xlpm.rozsah)),_xlpm.indexy, IF(_xlpm.podminka, ROW(_xlpm.rozsah)-MIN(ROW(_xlpm.rozsah))+1),_xlpm.prvni, MIN(_xlpm.indexy),_xlpm.finalni, IF(_xlpm.prvni=1, 2, _xlpm.prvni),INDEX(_xlpm.rozsah, _xlpm.finalni))</f>
        <v>2300</v>
      </c>
      <c r="BI717" cm="1">
        <f t="array" aca="1" ref="BI717" ca="1">INDEX($J$3:$J$10001,MATCH(BH717,$J$3:$J$10004,0)-1)</f>
        <v>2200</v>
      </c>
      <c r="BJ717">
        <f t="shared" ca="1" si="181"/>
        <v>180</v>
      </c>
      <c r="BK717">
        <f t="shared" ca="1" si="181"/>
        <v>245</v>
      </c>
      <c r="BL717">
        <f t="shared" ca="1" si="192"/>
        <v>-65</v>
      </c>
      <c r="BM717">
        <f t="shared" ca="1" si="189"/>
        <v>211.99708138301781</v>
      </c>
    </row>
    <row r="718" spans="1:65" x14ac:dyDescent="0.25">
      <c r="A718" s="64">
        <v>715</v>
      </c>
      <c r="B718" s="64">
        <v>102</v>
      </c>
      <c r="C718" s="64">
        <v>64</v>
      </c>
      <c r="D718" s="18">
        <v>715</v>
      </c>
      <c r="E718" s="21">
        <f t="shared" ca="1" si="182"/>
        <v>2266.1279162061264</v>
      </c>
      <c r="F718" s="22">
        <f t="shared" ca="1" si="183"/>
        <v>129.29078685825141</v>
      </c>
      <c r="G718" s="23">
        <v>715</v>
      </c>
      <c r="H718" s="24">
        <f t="shared" ca="1" si="184"/>
        <v>2262.1322439999999</v>
      </c>
      <c r="I718" s="25">
        <f t="shared" ca="1" si="185"/>
        <v>130.95298649600005</v>
      </c>
      <c r="J718" s="155"/>
      <c r="K718" s="155"/>
      <c r="AX718">
        <f t="shared" ca="1" si="178"/>
        <v>204.61404140000008</v>
      </c>
      <c r="AY718">
        <f t="shared" ca="1" si="186"/>
        <v>220.38595859999992</v>
      </c>
      <c r="AZ718" cm="1">
        <f t="array" aca="1" ref="AZ718" ca="1">_xlfn.LET(_xlpm.rozsah, $J$3:$J$10001,_xlpm.podminka, (_xlpm.rozsah&gt;H718)*(ISNUMBER(_xlpm.rozsah)),_xlpm.indexy, IF(_xlpm.podminka, ROW(_xlpm.rozsah)-MIN(ROW(_xlpm.rozsah))+1),_xlpm.prvni, MIN(_xlpm.indexy),_xlpm.finalni, IF(_xlpm.prvni=1, 2, _xlpm.prvni),INDEX(_xlpm.rozsah, _xlpm.finalni))</f>
        <v>2300</v>
      </c>
      <c r="BA718" cm="1">
        <f t="array" aca="1" ref="BA718" ca="1">INDEX($J$3:$J$10001,MATCH(AZ718,$J$3:$J$10004,0)-1)</f>
        <v>2200</v>
      </c>
      <c r="BB718">
        <f t="shared" ca="1" si="180"/>
        <v>180</v>
      </c>
      <c r="BC718">
        <f t="shared" ca="1" si="180"/>
        <v>245</v>
      </c>
      <c r="BD718">
        <f t="shared" ca="1" si="179"/>
        <v>-65</v>
      </c>
      <c r="BE718">
        <f t="shared" ca="1" si="187"/>
        <v>204.61404140000008</v>
      </c>
      <c r="BF718">
        <f t="shared" ca="1" si="191"/>
        <v>202.01685446601783</v>
      </c>
      <c r="BG718">
        <f t="shared" ca="1" si="188"/>
        <v>222.98314553398217</v>
      </c>
      <c r="BH718" cm="1">
        <f t="array" aca="1" ref="BH718" ca="1">_xlfn.LET(_xlpm.rozsah, $J$3:$J$10001,_xlpm.podminka, (_xlpm.rozsah&gt;E718)*(ISNUMBER(_xlpm.rozsah)),_xlpm.indexy, IF(_xlpm.podminka, ROW(_xlpm.rozsah)-MIN(ROW(_xlpm.rozsah))+1),_xlpm.prvni, MIN(_xlpm.indexy),_xlpm.finalni, IF(_xlpm.prvni=1, 2, _xlpm.prvni),INDEX(_xlpm.rozsah, _xlpm.finalni))</f>
        <v>2300</v>
      </c>
      <c r="BI718" cm="1">
        <f t="array" aca="1" ref="BI718" ca="1">INDEX($J$3:$J$10001,MATCH(BH718,$J$3:$J$10004,0)-1)</f>
        <v>2200</v>
      </c>
      <c r="BJ718">
        <f t="shared" ca="1" si="181"/>
        <v>180</v>
      </c>
      <c r="BK718">
        <f t="shared" ca="1" si="181"/>
        <v>245</v>
      </c>
      <c r="BL718">
        <f t="shared" ca="1" si="192"/>
        <v>-65</v>
      </c>
      <c r="BM718">
        <f t="shared" ca="1" si="189"/>
        <v>202.01685446601783</v>
      </c>
    </row>
    <row r="719" spans="1:65" x14ac:dyDescent="0.25">
      <c r="A719" s="64">
        <v>716</v>
      </c>
      <c r="B719" s="64">
        <v>102</v>
      </c>
      <c r="C719" s="64">
        <v>69</v>
      </c>
      <c r="D719" s="18">
        <v>716</v>
      </c>
      <c r="E719" s="21">
        <f t="shared" ca="1" si="182"/>
        <v>2266.1279162061264</v>
      </c>
      <c r="F719" s="22">
        <f t="shared" ca="1" si="183"/>
        <v>139.39162958155231</v>
      </c>
      <c r="G719" s="28">
        <v>716</v>
      </c>
      <c r="H719" s="24">
        <f t="shared" ca="1" si="184"/>
        <v>2262.1322439999999</v>
      </c>
      <c r="I719" s="25">
        <f t="shared" ca="1" si="185"/>
        <v>141.18368856600006</v>
      </c>
      <c r="J719" s="155"/>
      <c r="K719" s="155"/>
      <c r="AX719">
        <f t="shared" ca="1" si="178"/>
        <v>204.61404140000008</v>
      </c>
      <c r="AY719">
        <f t="shared" ca="1" si="186"/>
        <v>220.38595859999992</v>
      </c>
      <c r="AZ719" cm="1">
        <f t="array" aca="1" ref="AZ719" ca="1">_xlfn.LET(_xlpm.rozsah, $J$3:$J$10001,_xlpm.podminka, (_xlpm.rozsah&gt;H719)*(ISNUMBER(_xlpm.rozsah)),_xlpm.indexy, IF(_xlpm.podminka, ROW(_xlpm.rozsah)-MIN(ROW(_xlpm.rozsah))+1),_xlpm.prvni, MIN(_xlpm.indexy),_xlpm.finalni, IF(_xlpm.prvni=1, 2, _xlpm.prvni),INDEX(_xlpm.rozsah, _xlpm.finalni))</f>
        <v>2300</v>
      </c>
      <c r="BA719" cm="1">
        <f t="array" aca="1" ref="BA719" ca="1">INDEX($J$3:$J$10001,MATCH(AZ719,$J$3:$J$10004,0)-1)</f>
        <v>2200</v>
      </c>
      <c r="BB719">
        <f t="shared" ca="1" si="180"/>
        <v>180</v>
      </c>
      <c r="BC719">
        <f t="shared" ca="1" si="180"/>
        <v>245</v>
      </c>
      <c r="BD719">
        <f t="shared" ca="1" si="179"/>
        <v>-65</v>
      </c>
      <c r="BE719">
        <f t="shared" ca="1" si="187"/>
        <v>204.61404140000008</v>
      </c>
      <c r="BF719">
        <f t="shared" ca="1" si="191"/>
        <v>202.01685446601783</v>
      </c>
      <c r="BG719">
        <f t="shared" ca="1" si="188"/>
        <v>222.98314553398217</v>
      </c>
      <c r="BH719" cm="1">
        <f t="array" aca="1" ref="BH719" ca="1">_xlfn.LET(_xlpm.rozsah, $J$3:$J$10001,_xlpm.podminka, (_xlpm.rozsah&gt;E719)*(ISNUMBER(_xlpm.rozsah)),_xlpm.indexy, IF(_xlpm.podminka, ROW(_xlpm.rozsah)-MIN(ROW(_xlpm.rozsah))+1),_xlpm.prvni, MIN(_xlpm.indexy),_xlpm.finalni, IF(_xlpm.prvni=1, 2, _xlpm.prvni),INDEX(_xlpm.rozsah, _xlpm.finalni))</f>
        <v>2300</v>
      </c>
      <c r="BI719" cm="1">
        <f t="array" aca="1" ref="BI719" ca="1">INDEX($J$3:$J$10001,MATCH(BH719,$J$3:$J$10004,0)-1)</f>
        <v>2200</v>
      </c>
      <c r="BJ719">
        <f t="shared" ca="1" si="181"/>
        <v>180</v>
      </c>
      <c r="BK719">
        <f t="shared" ca="1" si="181"/>
        <v>245</v>
      </c>
      <c r="BL719">
        <f t="shared" ca="1" si="192"/>
        <v>-65</v>
      </c>
      <c r="BM719">
        <f t="shared" ca="1" si="189"/>
        <v>202.01685446601783</v>
      </c>
    </row>
    <row r="720" spans="1:65" x14ac:dyDescent="0.25">
      <c r="A720" s="64">
        <v>717</v>
      </c>
      <c r="B720" s="64">
        <v>102</v>
      </c>
      <c r="C720" s="64">
        <v>68</v>
      </c>
      <c r="D720" s="18">
        <v>717</v>
      </c>
      <c r="E720" s="21">
        <f t="shared" ca="1" si="182"/>
        <v>2266.1279162061264</v>
      </c>
      <c r="F720" s="22">
        <f t="shared" ca="1" si="183"/>
        <v>137.37146103689213</v>
      </c>
      <c r="G720" s="23">
        <v>717</v>
      </c>
      <c r="H720" s="24">
        <f t="shared" ca="1" si="184"/>
        <v>2262.1322439999999</v>
      </c>
      <c r="I720" s="25">
        <f t="shared" ca="1" si="185"/>
        <v>139.13754815200005</v>
      </c>
      <c r="J720" s="155"/>
      <c r="K720" s="155"/>
      <c r="AX720">
        <f t="shared" ca="1" si="178"/>
        <v>204.61404140000008</v>
      </c>
      <c r="AY720">
        <f t="shared" ca="1" si="186"/>
        <v>220.38595859999992</v>
      </c>
      <c r="AZ720" cm="1">
        <f t="array" aca="1" ref="AZ720" ca="1">_xlfn.LET(_xlpm.rozsah, $J$3:$J$10001,_xlpm.podminka, (_xlpm.rozsah&gt;H720)*(ISNUMBER(_xlpm.rozsah)),_xlpm.indexy, IF(_xlpm.podminka, ROW(_xlpm.rozsah)-MIN(ROW(_xlpm.rozsah))+1),_xlpm.prvni, MIN(_xlpm.indexy),_xlpm.finalni, IF(_xlpm.prvni=1, 2, _xlpm.prvni),INDEX(_xlpm.rozsah, _xlpm.finalni))</f>
        <v>2300</v>
      </c>
      <c r="BA720" cm="1">
        <f t="array" aca="1" ref="BA720" ca="1">INDEX($J$3:$J$10001,MATCH(AZ720,$J$3:$J$10004,0)-1)</f>
        <v>2200</v>
      </c>
      <c r="BB720">
        <f t="shared" ca="1" si="180"/>
        <v>180</v>
      </c>
      <c r="BC720">
        <f t="shared" ca="1" si="180"/>
        <v>245</v>
      </c>
      <c r="BD720">
        <f t="shared" ca="1" si="179"/>
        <v>-65</v>
      </c>
      <c r="BE720">
        <f t="shared" ca="1" si="187"/>
        <v>204.61404140000008</v>
      </c>
      <c r="BF720">
        <f t="shared" ca="1" si="191"/>
        <v>202.01685446601783</v>
      </c>
      <c r="BG720">
        <f t="shared" ca="1" si="188"/>
        <v>222.98314553398217</v>
      </c>
      <c r="BH720" cm="1">
        <f t="array" aca="1" ref="BH720" ca="1">_xlfn.LET(_xlpm.rozsah, $J$3:$J$10001,_xlpm.podminka, (_xlpm.rozsah&gt;E720)*(ISNUMBER(_xlpm.rozsah)),_xlpm.indexy, IF(_xlpm.podminka, ROW(_xlpm.rozsah)-MIN(ROW(_xlpm.rozsah))+1),_xlpm.prvni, MIN(_xlpm.indexy),_xlpm.finalni, IF(_xlpm.prvni=1, 2, _xlpm.prvni),INDEX(_xlpm.rozsah, _xlpm.finalni))</f>
        <v>2300</v>
      </c>
      <c r="BI720" cm="1">
        <f t="array" aca="1" ref="BI720" ca="1">INDEX($J$3:$J$10001,MATCH(BH720,$J$3:$J$10004,0)-1)</f>
        <v>2200</v>
      </c>
      <c r="BJ720">
        <f t="shared" ca="1" si="181"/>
        <v>180</v>
      </c>
      <c r="BK720">
        <f t="shared" ca="1" si="181"/>
        <v>245</v>
      </c>
      <c r="BL720">
        <f t="shared" ca="1" si="192"/>
        <v>-65</v>
      </c>
      <c r="BM720">
        <f t="shared" ca="1" si="189"/>
        <v>202.01685446601783</v>
      </c>
    </row>
    <row r="721" spans="1:65" x14ac:dyDescent="0.25">
      <c r="A721" s="64">
        <v>718</v>
      </c>
      <c r="B721" s="64">
        <v>102</v>
      </c>
      <c r="C721" s="64">
        <v>70</v>
      </c>
      <c r="D721" s="18">
        <v>718</v>
      </c>
      <c r="E721" s="21">
        <f t="shared" ca="1" si="182"/>
        <v>2266.1279162061264</v>
      </c>
      <c r="F721" s="22">
        <f t="shared" ca="1" si="183"/>
        <v>141.41179812621249</v>
      </c>
      <c r="G721" s="28">
        <v>718</v>
      </c>
      <c r="H721" s="24">
        <f t="shared" ca="1" si="184"/>
        <v>2262.1322439999999</v>
      </c>
      <c r="I721" s="25">
        <f t="shared" ca="1" si="185"/>
        <v>143.22982898000006</v>
      </c>
      <c r="J721" s="155"/>
      <c r="K721" s="155"/>
      <c r="AX721">
        <f t="shared" ca="1" si="178"/>
        <v>204.61404140000008</v>
      </c>
      <c r="AY721">
        <f t="shared" ca="1" si="186"/>
        <v>220.38595859999992</v>
      </c>
      <c r="AZ721" cm="1">
        <f t="array" aca="1" ref="AZ721" ca="1">_xlfn.LET(_xlpm.rozsah, $J$3:$J$10001,_xlpm.podminka, (_xlpm.rozsah&gt;H721)*(ISNUMBER(_xlpm.rozsah)),_xlpm.indexy, IF(_xlpm.podminka, ROW(_xlpm.rozsah)-MIN(ROW(_xlpm.rozsah))+1),_xlpm.prvni, MIN(_xlpm.indexy),_xlpm.finalni, IF(_xlpm.prvni=1, 2, _xlpm.prvni),INDEX(_xlpm.rozsah, _xlpm.finalni))</f>
        <v>2300</v>
      </c>
      <c r="BA721" cm="1">
        <f t="array" aca="1" ref="BA721" ca="1">INDEX($J$3:$J$10001,MATCH(AZ721,$J$3:$J$10004,0)-1)</f>
        <v>2200</v>
      </c>
      <c r="BB721">
        <f t="shared" ca="1" si="180"/>
        <v>180</v>
      </c>
      <c r="BC721">
        <f t="shared" ca="1" si="180"/>
        <v>245</v>
      </c>
      <c r="BD721">
        <f t="shared" ca="1" si="179"/>
        <v>-65</v>
      </c>
      <c r="BE721">
        <f t="shared" ca="1" si="187"/>
        <v>204.61404140000008</v>
      </c>
      <c r="BF721">
        <f t="shared" ca="1" si="191"/>
        <v>202.01685446601783</v>
      </c>
      <c r="BG721">
        <f t="shared" ca="1" si="188"/>
        <v>222.98314553398217</v>
      </c>
      <c r="BH721" cm="1">
        <f t="array" aca="1" ref="BH721" ca="1">_xlfn.LET(_xlpm.rozsah, $J$3:$J$10001,_xlpm.podminka, (_xlpm.rozsah&gt;E721)*(ISNUMBER(_xlpm.rozsah)),_xlpm.indexy, IF(_xlpm.podminka, ROW(_xlpm.rozsah)-MIN(ROW(_xlpm.rozsah))+1),_xlpm.prvni, MIN(_xlpm.indexy),_xlpm.finalni, IF(_xlpm.prvni=1, 2, _xlpm.prvni),INDEX(_xlpm.rozsah, _xlpm.finalni))</f>
        <v>2300</v>
      </c>
      <c r="BI721" cm="1">
        <f t="array" aca="1" ref="BI721" ca="1">INDEX($J$3:$J$10001,MATCH(BH721,$J$3:$J$10004,0)-1)</f>
        <v>2200</v>
      </c>
      <c r="BJ721">
        <f t="shared" ca="1" si="181"/>
        <v>180</v>
      </c>
      <c r="BK721">
        <f t="shared" ca="1" si="181"/>
        <v>245</v>
      </c>
      <c r="BL721">
        <f t="shared" ca="1" si="192"/>
        <v>-65</v>
      </c>
      <c r="BM721">
        <f t="shared" ca="1" si="189"/>
        <v>202.01685446601783</v>
      </c>
    </row>
    <row r="722" spans="1:65" x14ac:dyDescent="0.25">
      <c r="A722" s="64">
        <v>719</v>
      </c>
      <c r="B722" s="64">
        <v>102</v>
      </c>
      <c r="C722" s="64">
        <v>69</v>
      </c>
      <c r="D722" s="18">
        <v>719</v>
      </c>
      <c r="E722" s="21">
        <f t="shared" ca="1" si="182"/>
        <v>2266.1279162061264</v>
      </c>
      <c r="F722" s="22">
        <f t="shared" ca="1" si="183"/>
        <v>139.39162958155231</v>
      </c>
      <c r="G722" s="23">
        <v>719</v>
      </c>
      <c r="H722" s="24">
        <f t="shared" ca="1" si="184"/>
        <v>2262.1322439999999</v>
      </c>
      <c r="I722" s="25">
        <f t="shared" ca="1" si="185"/>
        <v>141.18368856600006</v>
      </c>
      <c r="J722" s="155"/>
      <c r="K722" s="155"/>
      <c r="AX722">
        <f t="shared" ca="1" si="178"/>
        <v>204.61404140000008</v>
      </c>
      <c r="AY722">
        <f t="shared" ca="1" si="186"/>
        <v>220.38595859999992</v>
      </c>
      <c r="AZ722" cm="1">
        <f t="array" aca="1" ref="AZ722" ca="1">_xlfn.LET(_xlpm.rozsah, $J$3:$J$10001,_xlpm.podminka, (_xlpm.rozsah&gt;H722)*(ISNUMBER(_xlpm.rozsah)),_xlpm.indexy, IF(_xlpm.podminka, ROW(_xlpm.rozsah)-MIN(ROW(_xlpm.rozsah))+1),_xlpm.prvni, MIN(_xlpm.indexy),_xlpm.finalni, IF(_xlpm.prvni=1, 2, _xlpm.prvni),INDEX(_xlpm.rozsah, _xlpm.finalni))</f>
        <v>2300</v>
      </c>
      <c r="BA722" cm="1">
        <f t="array" aca="1" ref="BA722" ca="1">INDEX($J$3:$J$10001,MATCH(AZ722,$J$3:$J$10004,0)-1)</f>
        <v>2200</v>
      </c>
      <c r="BB722">
        <f t="shared" ca="1" si="180"/>
        <v>180</v>
      </c>
      <c r="BC722">
        <f t="shared" ca="1" si="180"/>
        <v>245</v>
      </c>
      <c r="BD722">
        <f t="shared" ca="1" si="179"/>
        <v>-65</v>
      </c>
      <c r="BE722">
        <f t="shared" ca="1" si="187"/>
        <v>204.61404140000008</v>
      </c>
      <c r="BF722">
        <f t="shared" ca="1" si="191"/>
        <v>202.01685446601783</v>
      </c>
      <c r="BG722">
        <f t="shared" ca="1" si="188"/>
        <v>222.98314553398217</v>
      </c>
      <c r="BH722" cm="1">
        <f t="array" aca="1" ref="BH722" ca="1">_xlfn.LET(_xlpm.rozsah, $J$3:$J$10001,_xlpm.podminka, (_xlpm.rozsah&gt;E722)*(ISNUMBER(_xlpm.rozsah)),_xlpm.indexy, IF(_xlpm.podminka, ROW(_xlpm.rozsah)-MIN(ROW(_xlpm.rozsah))+1),_xlpm.prvni, MIN(_xlpm.indexy),_xlpm.finalni, IF(_xlpm.prvni=1, 2, _xlpm.prvni),INDEX(_xlpm.rozsah, _xlpm.finalni))</f>
        <v>2300</v>
      </c>
      <c r="BI722" cm="1">
        <f t="array" aca="1" ref="BI722" ca="1">INDEX($J$3:$J$10001,MATCH(BH722,$J$3:$J$10004,0)-1)</f>
        <v>2200</v>
      </c>
      <c r="BJ722">
        <f t="shared" ca="1" si="181"/>
        <v>180</v>
      </c>
      <c r="BK722">
        <f t="shared" ca="1" si="181"/>
        <v>245</v>
      </c>
      <c r="BL722">
        <f t="shared" ca="1" si="192"/>
        <v>-65</v>
      </c>
      <c r="BM722">
        <f t="shared" ca="1" si="189"/>
        <v>202.01685446601783</v>
      </c>
    </row>
    <row r="723" spans="1:65" x14ac:dyDescent="0.25">
      <c r="A723" s="64">
        <v>720</v>
      </c>
      <c r="B723" s="64">
        <v>102</v>
      </c>
      <c r="C723" s="64">
        <v>70</v>
      </c>
      <c r="D723" s="18">
        <v>720</v>
      </c>
      <c r="E723" s="21">
        <f t="shared" ca="1" si="182"/>
        <v>2266.1279162061264</v>
      </c>
      <c r="F723" s="22">
        <f t="shared" ca="1" si="183"/>
        <v>141.41179812621249</v>
      </c>
      <c r="G723" s="28">
        <v>720</v>
      </c>
      <c r="H723" s="24">
        <f t="shared" ca="1" si="184"/>
        <v>2262.1322439999999</v>
      </c>
      <c r="I723" s="25">
        <f t="shared" ca="1" si="185"/>
        <v>143.22982898000006</v>
      </c>
      <c r="J723" s="155"/>
      <c r="K723" s="155"/>
      <c r="AX723">
        <f t="shared" ca="1" si="178"/>
        <v>204.61404140000008</v>
      </c>
      <c r="AY723">
        <f t="shared" ca="1" si="186"/>
        <v>220.38595859999992</v>
      </c>
      <c r="AZ723" cm="1">
        <f t="array" aca="1" ref="AZ723" ca="1">_xlfn.LET(_xlpm.rozsah, $J$3:$J$10001,_xlpm.podminka, (_xlpm.rozsah&gt;H723)*(ISNUMBER(_xlpm.rozsah)),_xlpm.indexy, IF(_xlpm.podminka, ROW(_xlpm.rozsah)-MIN(ROW(_xlpm.rozsah))+1),_xlpm.prvni, MIN(_xlpm.indexy),_xlpm.finalni, IF(_xlpm.prvni=1, 2, _xlpm.prvni),INDEX(_xlpm.rozsah, _xlpm.finalni))</f>
        <v>2300</v>
      </c>
      <c r="BA723" cm="1">
        <f t="array" aca="1" ref="BA723" ca="1">INDEX($J$3:$J$10001,MATCH(AZ723,$J$3:$J$10004,0)-1)</f>
        <v>2200</v>
      </c>
      <c r="BB723">
        <f t="shared" ca="1" si="180"/>
        <v>180</v>
      </c>
      <c r="BC723">
        <f t="shared" ca="1" si="180"/>
        <v>245</v>
      </c>
      <c r="BD723">
        <f t="shared" ca="1" si="179"/>
        <v>-65</v>
      </c>
      <c r="BE723">
        <f t="shared" ca="1" si="187"/>
        <v>204.61404140000008</v>
      </c>
      <c r="BF723">
        <f t="shared" ca="1" si="191"/>
        <v>202.01685446601783</v>
      </c>
      <c r="BG723">
        <f t="shared" ca="1" si="188"/>
        <v>222.98314553398217</v>
      </c>
      <c r="BH723" cm="1">
        <f t="array" aca="1" ref="BH723" ca="1">_xlfn.LET(_xlpm.rozsah, $J$3:$J$10001,_xlpm.podminka, (_xlpm.rozsah&gt;E723)*(ISNUMBER(_xlpm.rozsah)),_xlpm.indexy, IF(_xlpm.podminka, ROW(_xlpm.rozsah)-MIN(ROW(_xlpm.rozsah))+1),_xlpm.prvni, MIN(_xlpm.indexy),_xlpm.finalni, IF(_xlpm.prvni=1, 2, _xlpm.prvni),INDEX(_xlpm.rozsah, _xlpm.finalni))</f>
        <v>2300</v>
      </c>
      <c r="BI723" cm="1">
        <f t="array" aca="1" ref="BI723" ca="1">INDEX($J$3:$J$10001,MATCH(BH723,$J$3:$J$10004,0)-1)</f>
        <v>2200</v>
      </c>
      <c r="BJ723">
        <f t="shared" ca="1" si="181"/>
        <v>180</v>
      </c>
      <c r="BK723">
        <f t="shared" ca="1" si="181"/>
        <v>245</v>
      </c>
      <c r="BL723">
        <f t="shared" ca="1" si="192"/>
        <v>-65</v>
      </c>
      <c r="BM723">
        <f t="shared" ca="1" si="189"/>
        <v>202.01685446601783</v>
      </c>
    </row>
    <row r="724" spans="1:65" x14ac:dyDescent="0.25">
      <c r="A724" s="64">
        <v>721</v>
      </c>
      <c r="B724" s="64">
        <v>102</v>
      </c>
      <c r="C724" s="64">
        <v>70</v>
      </c>
      <c r="D724" s="18">
        <v>721</v>
      </c>
      <c r="E724" s="21">
        <f t="shared" ca="1" si="182"/>
        <v>2266.1279162061264</v>
      </c>
      <c r="F724" s="22">
        <f t="shared" ca="1" si="183"/>
        <v>141.41179812621249</v>
      </c>
      <c r="G724" s="23">
        <v>721</v>
      </c>
      <c r="H724" s="24">
        <f t="shared" ca="1" si="184"/>
        <v>2262.1322439999999</v>
      </c>
      <c r="I724" s="25">
        <f t="shared" ca="1" si="185"/>
        <v>143.22982898000006</v>
      </c>
      <c r="J724" s="155"/>
      <c r="K724" s="155"/>
      <c r="AX724">
        <f t="shared" ca="1" si="178"/>
        <v>204.61404140000008</v>
      </c>
      <c r="AY724">
        <f t="shared" ca="1" si="186"/>
        <v>220.38595859999992</v>
      </c>
      <c r="AZ724" cm="1">
        <f t="array" aca="1" ref="AZ724" ca="1">_xlfn.LET(_xlpm.rozsah, $J$3:$J$10001,_xlpm.podminka, (_xlpm.rozsah&gt;H724)*(ISNUMBER(_xlpm.rozsah)),_xlpm.indexy, IF(_xlpm.podminka, ROW(_xlpm.rozsah)-MIN(ROW(_xlpm.rozsah))+1),_xlpm.prvni, MIN(_xlpm.indexy),_xlpm.finalni, IF(_xlpm.prvni=1, 2, _xlpm.prvni),INDEX(_xlpm.rozsah, _xlpm.finalni))</f>
        <v>2300</v>
      </c>
      <c r="BA724" cm="1">
        <f t="array" aca="1" ref="BA724" ca="1">INDEX($J$3:$J$10001,MATCH(AZ724,$J$3:$J$10004,0)-1)</f>
        <v>2200</v>
      </c>
      <c r="BB724">
        <f t="shared" ca="1" si="180"/>
        <v>180</v>
      </c>
      <c r="BC724">
        <f t="shared" ca="1" si="180"/>
        <v>245</v>
      </c>
      <c r="BD724">
        <f t="shared" ca="1" si="179"/>
        <v>-65</v>
      </c>
      <c r="BE724">
        <f t="shared" ca="1" si="187"/>
        <v>204.61404140000008</v>
      </c>
      <c r="BF724">
        <f t="shared" ca="1" si="191"/>
        <v>202.01685446601783</v>
      </c>
      <c r="BG724">
        <f t="shared" ca="1" si="188"/>
        <v>222.98314553398217</v>
      </c>
      <c r="BH724" cm="1">
        <f t="array" aca="1" ref="BH724" ca="1">_xlfn.LET(_xlpm.rozsah, $J$3:$J$10001,_xlpm.podminka, (_xlpm.rozsah&gt;E724)*(ISNUMBER(_xlpm.rozsah)),_xlpm.indexy, IF(_xlpm.podminka, ROW(_xlpm.rozsah)-MIN(ROW(_xlpm.rozsah))+1),_xlpm.prvni, MIN(_xlpm.indexy),_xlpm.finalni, IF(_xlpm.prvni=1, 2, _xlpm.prvni),INDEX(_xlpm.rozsah, _xlpm.finalni))</f>
        <v>2300</v>
      </c>
      <c r="BI724" cm="1">
        <f t="array" aca="1" ref="BI724" ca="1">INDEX($J$3:$J$10001,MATCH(BH724,$J$3:$J$10004,0)-1)</f>
        <v>2200</v>
      </c>
      <c r="BJ724">
        <f t="shared" ca="1" si="181"/>
        <v>180</v>
      </c>
      <c r="BK724">
        <f t="shared" ca="1" si="181"/>
        <v>245</v>
      </c>
      <c r="BL724">
        <f t="shared" ca="1" si="192"/>
        <v>-65</v>
      </c>
      <c r="BM724">
        <f t="shared" ca="1" si="189"/>
        <v>202.01685446601783</v>
      </c>
    </row>
    <row r="725" spans="1:65" x14ac:dyDescent="0.25">
      <c r="A725" s="64">
        <v>722</v>
      </c>
      <c r="B725" s="64">
        <v>102</v>
      </c>
      <c r="C725" s="64">
        <v>62</v>
      </c>
      <c r="D725" s="18">
        <v>722</v>
      </c>
      <c r="E725" s="21">
        <f t="shared" ca="1" si="182"/>
        <v>2266.1279162061264</v>
      </c>
      <c r="F725" s="22">
        <f t="shared" ca="1" si="183"/>
        <v>125.25044976893105</v>
      </c>
      <c r="G725" s="28">
        <v>722</v>
      </c>
      <c r="H725" s="24">
        <f t="shared" ca="1" si="184"/>
        <v>2262.1322439999999</v>
      </c>
      <c r="I725" s="25">
        <f t="shared" ca="1" si="185"/>
        <v>126.86070566800005</v>
      </c>
      <c r="J725" s="155"/>
      <c r="K725" s="155"/>
      <c r="AX725">
        <f t="shared" ca="1" si="178"/>
        <v>204.61404140000008</v>
      </c>
      <c r="AY725">
        <f t="shared" ca="1" si="186"/>
        <v>220.38595859999992</v>
      </c>
      <c r="AZ725" cm="1">
        <f t="array" aca="1" ref="AZ725" ca="1">_xlfn.LET(_xlpm.rozsah, $J$3:$J$10001,_xlpm.podminka, (_xlpm.rozsah&gt;H725)*(ISNUMBER(_xlpm.rozsah)),_xlpm.indexy, IF(_xlpm.podminka, ROW(_xlpm.rozsah)-MIN(ROW(_xlpm.rozsah))+1),_xlpm.prvni, MIN(_xlpm.indexy),_xlpm.finalni, IF(_xlpm.prvni=1, 2, _xlpm.prvni),INDEX(_xlpm.rozsah, _xlpm.finalni))</f>
        <v>2300</v>
      </c>
      <c r="BA725" cm="1">
        <f t="array" aca="1" ref="BA725" ca="1">INDEX($J$3:$J$10001,MATCH(AZ725,$J$3:$J$10004,0)-1)</f>
        <v>2200</v>
      </c>
      <c r="BB725">
        <f t="shared" ca="1" si="180"/>
        <v>180</v>
      </c>
      <c r="BC725">
        <f t="shared" ca="1" si="180"/>
        <v>245</v>
      </c>
      <c r="BD725">
        <f t="shared" ca="1" si="179"/>
        <v>-65</v>
      </c>
      <c r="BE725">
        <f t="shared" ca="1" si="187"/>
        <v>204.61404140000008</v>
      </c>
      <c r="BF725">
        <f t="shared" ca="1" si="191"/>
        <v>202.01685446601783</v>
      </c>
      <c r="BG725">
        <f t="shared" ca="1" si="188"/>
        <v>222.98314553398217</v>
      </c>
      <c r="BH725" cm="1">
        <f t="array" aca="1" ref="BH725" ca="1">_xlfn.LET(_xlpm.rozsah, $J$3:$J$10001,_xlpm.podminka, (_xlpm.rozsah&gt;E725)*(ISNUMBER(_xlpm.rozsah)),_xlpm.indexy, IF(_xlpm.podminka, ROW(_xlpm.rozsah)-MIN(ROW(_xlpm.rozsah))+1),_xlpm.prvni, MIN(_xlpm.indexy),_xlpm.finalni, IF(_xlpm.prvni=1, 2, _xlpm.prvni),INDEX(_xlpm.rozsah, _xlpm.finalni))</f>
        <v>2300</v>
      </c>
      <c r="BI725" cm="1">
        <f t="array" aca="1" ref="BI725" ca="1">INDEX($J$3:$J$10001,MATCH(BH725,$J$3:$J$10004,0)-1)</f>
        <v>2200</v>
      </c>
      <c r="BJ725">
        <f t="shared" ca="1" si="181"/>
        <v>180</v>
      </c>
      <c r="BK725">
        <f t="shared" ca="1" si="181"/>
        <v>245</v>
      </c>
      <c r="BL725">
        <f t="shared" ca="1" si="192"/>
        <v>-65</v>
      </c>
      <c r="BM725">
        <f t="shared" ca="1" si="189"/>
        <v>202.01685446601783</v>
      </c>
    </row>
    <row r="726" spans="1:65" x14ac:dyDescent="0.25">
      <c r="A726" s="64">
        <v>723</v>
      </c>
      <c r="B726" s="64">
        <v>104</v>
      </c>
      <c r="C726" s="64">
        <v>38</v>
      </c>
      <c r="D726" s="18">
        <v>723</v>
      </c>
      <c r="E726" s="21">
        <f t="shared" ca="1" si="182"/>
        <v>2296.8363067199721</v>
      </c>
      <c r="F726" s="22">
        <f t="shared" ca="1" si="183"/>
        <v>69.181432240166899</v>
      </c>
      <c r="G726" s="23">
        <v>723</v>
      </c>
      <c r="H726" s="24">
        <f t="shared" ca="1" si="184"/>
        <v>2292.7622879999999</v>
      </c>
      <c r="I726" s="25">
        <f t="shared" ca="1" si="185"/>
        <v>70.187714864000029</v>
      </c>
      <c r="J726" s="155"/>
      <c r="K726" s="155"/>
      <c r="AX726">
        <f t="shared" ca="1" si="178"/>
        <v>184.70451280000006</v>
      </c>
      <c r="AY726">
        <f t="shared" ca="1" si="186"/>
        <v>240.29548719999994</v>
      </c>
      <c r="AZ726" cm="1">
        <f t="array" aca="1" ref="AZ726" ca="1">_xlfn.LET(_xlpm.rozsah, $J$3:$J$10001,_xlpm.podminka, (_xlpm.rozsah&gt;H726)*(ISNUMBER(_xlpm.rozsah)),_xlpm.indexy, IF(_xlpm.podminka, ROW(_xlpm.rozsah)-MIN(ROW(_xlpm.rozsah))+1),_xlpm.prvni, MIN(_xlpm.indexy),_xlpm.finalni, IF(_xlpm.prvni=1, 2, _xlpm.prvni),INDEX(_xlpm.rozsah, _xlpm.finalni))</f>
        <v>2300</v>
      </c>
      <c r="BA726" cm="1">
        <f t="array" aca="1" ref="BA726" ca="1">INDEX($J$3:$J$10001,MATCH(AZ726,$J$3:$J$10004,0)-1)</f>
        <v>2200</v>
      </c>
      <c r="BB726">
        <f t="shared" ca="1" si="180"/>
        <v>180</v>
      </c>
      <c r="BC726">
        <f t="shared" ca="1" si="180"/>
        <v>245</v>
      </c>
      <c r="BD726">
        <f t="shared" ca="1" si="179"/>
        <v>-65</v>
      </c>
      <c r="BE726">
        <f t="shared" ca="1" si="187"/>
        <v>184.70451280000006</v>
      </c>
      <c r="BF726">
        <f t="shared" ca="1" si="191"/>
        <v>182.05640063201815</v>
      </c>
      <c r="BG726">
        <f t="shared" ca="1" si="188"/>
        <v>242.94359936798185</v>
      </c>
      <c r="BH726" cm="1">
        <f t="array" aca="1" ref="BH726" ca="1">_xlfn.LET(_xlpm.rozsah, $J$3:$J$10001,_xlpm.podminka, (_xlpm.rozsah&gt;E726)*(ISNUMBER(_xlpm.rozsah)),_xlpm.indexy, IF(_xlpm.podminka, ROW(_xlpm.rozsah)-MIN(ROW(_xlpm.rozsah))+1),_xlpm.prvni, MIN(_xlpm.indexy),_xlpm.finalni, IF(_xlpm.prvni=1, 2, _xlpm.prvni),INDEX(_xlpm.rozsah, _xlpm.finalni))</f>
        <v>2300</v>
      </c>
      <c r="BI726" cm="1">
        <f t="array" aca="1" ref="BI726" ca="1">INDEX($J$3:$J$10001,MATCH(BH726,$J$3:$J$10004,0)-1)</f>
        <v>2200</v>
      </c>
      <c r="BJ726">
        <f t="shared" ca="1" si="181"/>
        <v>180</v>
      </c>
      <c r="BK726">
        <f t="shared" ca="1" si="181"/>
        <v>245</v>
      </c>
      <c r="BL726">
        <f t="shared" ca="1" si="192"/>
        <v>-65</v>
      </c>
      <c r="BM726">
        <f t="shared" ca="1" si="189"/>
        <v>182.05640063201815</v>
      </c>
    </row>
    <row r="727" spans="1:65" x14ac:dyDescent="0.25">
      <c r="A727" s="64">
        <v>724</v>
      </c>
      <c r="B727" s="64">
        <v>104</v>
      </c>
      <c r="C727" s="64">
        <v>15</v>
      </c>
      <c r="D727" s="18">
        <v>724</v>
      </c>
      <c r="E727" s="21">
        <f t="shared" ca="1" si="182"/>
        <v>2296.8363067199721</v>
      </c>
      <c r="F727" s="22">
        <f t="shared" ca="1" si="183"/>
        <v>27.308460094802722</v>
      </c>
      <c r="G727" s="28">
        <v>724</v>
      </c>
      <c r="H727" s="24">
        <f t="shared" ca="1" si="184"/>
        <v>2292.7622879999999</v>
      </c>
      <c r="I727" s="25">
        <f t="shared" ca="1" si="185"/>
        <v>27.705676920000009</v>
      </c>
      <c r="J727" s="155"/>
      <c r="K727" s="155"/>
      <c r="AX727">
        <f t="shared" ca="1" si="178"/>
        <v>184.70451280000006</v>
      </c>
      <c r="AY727">
        <f t="shared" ca="1" si="186"/>
        <v>240.29548719999994</v>
      </c>
      <c r="AZ727" cm="1">
        <f t="array" aca="1" ref="AZ727" ca="1">_xlfn.LET(_xlpm.rozsah, $J$3:$J$10001,_xlpm.podminka, (_xlpm.rozsah&gt;H727)*(ISNUMBER(_xlpm.rozsah)),_xlpm.indexy, IF(_xlpm.podminka, ROW(_xlpm.rozsah)-MIN(ROW(_xlpm.rozsah))+1),_xlpm.prvni, MIN(_xlpm.indexy),_xlpm.finalni, IF(_xlpm.prvni=1, 2, _xlpm.prvni),INDEX(_xlpm.rozsah, _xlpm.finalni))</f>
        <v>2300</v>
      </c>
      <c r="BA727" cm="1">
        <f t="array" aca="1" ref="BA727" ca="1">INDEX($J$3:$J$10001,MATCH(AZ727,$J$3:$J$10004,0)-1)</f>
        <v>2200</v>
      </c>
      <c r="BB727">
        <f t="shared" ca="1" si="180"/>
        <v>180</v>
      </c>
      <c r="BC727">
        <f t="shared" ca="1" si="180"/>
        <v>245</v>
      </c>
      <c r="BD727">
        <f t="shared" ca="1" si="179"/>
        <v>-65</v>
      </c>
      <c r="BE727">
        <f t="shared" ca="1" si="187"/>
        <v>184.70451280000006</v>
      </c>
      <c r="BF727">
        <f t="shared" ca="1" si="191"/>
        <v>182.05640063201815</v>
      </c>
      <c r="BG727">
        <f t="shared" ca="1" si="188"/>
        <v>242.94359936798185</v>
      </c>
      <c r="BH727" cm="1">
        <f t="array" aca="1" ref="BH727" ca="1">_xlfn.LET(_xlpm.rozsah, $J$3:$J$10001,_xlpm.podminka, (_xlpm.rozsah&gt;E727)*(ISNUMBER(_xlpm.rozsah)),_xlpm.indexy, IF(_xlpm.podminka, ROW(_xlpm.rozsah)-MIN(ROW(_xlpm.rozsah))+1),_xlpm.prvni, MIN(_xlpm.indexy),_xlpm.finalni, IF(_xlpm.prvni=1, 2, _xlpm.prvni),INDEX(_xlpm.rozsah, _xlpm.finalni))</f>
        <v>2300</v>
      </c>
      <c r="BI727" cm="1">
        <f t="array" aca="1" ref="BI727" ca="1">INDEX($J$3:$J$10001,MATCH(BH727,$J$3:$J$10004,0)-1)</f>
        <v>2200</v>
      </c>
      <c r="BJ727">
        <f t="shared" ca="1" si="181"/>
        <v>180</v>
      </c>
      <c r="BK727">
        <f t="shared" ca="1" si="181"/>
        <v>245</v>
      </c>
      <c r="BL727">
        <f t="shared" ca="1" si="192"/>
        <v>-65</v>
      </c>
      <c r="BM727">
        <f t="shared" ca="1" si="189"/>
        <v>182.05640063201815</v>
      </c>
    </row>
    <row r="728" spans="1:65" x14ac:dyDescent="0.25">
      <c r="A728" s="64">
        <v>725</v>
      </c>
      <c r="B728" s="64">
        <v>102</v>
      </c>
      <c r="C728" s="64">
        <v>24</v>
      </c>
      <c r="D728" s="18">
        <v>725</v>
      </c>
      <c r="E728" s="21">
        <f t="shared" ca="1" si="182"/>
        <v>2266.1279162061264</v>
      </c>
      <c r="F728" s="22">
        <f t="shared" ca="1" si="183"/>
        <v>48.484045071844285</v>
      </c>
      <c r="G728" s="23">
        <v>725</v>
      </c>
      <c r="H728" s="24">
        <f t="shared" ca="1" si="184"/>
        <v>2262.1322439999999</v>
      </c>
      <c r="I728" s="25">
        <f t="shared" ca="1" si="185"/>
        <v>49.107369936000012</v>
      </c>
      <c r="J728" s="155"/>
      <c r="K728" s="155"/>
      <c r="AX728">
        <f t="shared" ca="1" si="178"/>
        <v>204.61404140000008</v>
      </c>
      <c r="AY728">
        <f t="shared" ca="1" si="186"/>
        <v>220.38595859999992</v>
      </c>
      <c r="AZ728" cm="1">
        <f t="array" aca="1" ref="AZ728" ca="1">_xlfn.LET(_xlpm.rozsah, $J$3:$J$10001,_xlpm.podminka, (_xlpm.rozsah&gt;H728)*(ISNUMBER(_xlpm.rozsah)),_xlpm.indexy, IF(_xlpm.podminka, ROW(_xlpm.rozsah)-MIN(ROW(_xlpm.rozsah))+1),_xlpm.prvni, MIN(_xlpm.indexy),_xlpm.finalni, IF(_xlpm.prvni=1, 2, _xlpm.prvni),INDEX(_xlpm.rozsah, _xlpm.finalni))</f>
        <v>2300</v>
      </c>
      <c r="BA728" cm="1">
        <f t="array" aca="1" ref="BA728" ca="1">INDEX($J$3:$J$10001,MATCH(AZ728,$J$3:$J$10004,0)-1)</f>
        <v>2200</v>
      </c>
      <c r="BB728">
        <f t="shared" ca="1" si="180"/>
        <v>180</v>
      </c>
      <c r="BC728">
        <f t="shared" ca="1" si="180"/>
        <v>245</v>
      </c>
      <c r="BD728">
        <f t="shared" ca="1" si="179"/>
        <v>-65</v>
      </c>
      <c r="BE728">
        <f t="shared" ca="1" si="187"/>
        <v>204.61404140000008</v>
      </c>
      <c r="BF728">
        <f t="shared" ca="1" si="191"/>
        <v>202.01685446601783</v>
      </c>
      <c r="BG728">
        <f t="shared" ca="1" si="188"/>
        <v>222.98314553398217</v>
      </c>
      <c r="BH728" cm="1">
        <f t="array" aca="1" ref="BH728" ca="1">_xlfn.LET(_xlpm.rozsah, $J$3:$J$10001,_xlpm.podminka, (_xlpm.rozsah&gt;E728)*(ISNUMBER(_xlpm.rozsah)),_xlpm.indexy, IF(_xlpm.podminka, ROW(_xlpm.rozsah)-MIN(ROW(_xlpm.rozsah))+1),_xlpm.prvni, MIN(_xlpm.indexy),_xlpm.finalni, IF(_xlpm.prvni=1, 2, _xlpm.prvni),INDEX(_xlpm.rozsah, _xlpm.finalni))</f>
        <v>2300</v>
      </c>
      <c r="BI728" cm="1">
        <f t="array" aca="1" ref="BI728" ca="1">INDEX($J$3:$J$10001,MATCH(BH728,$J$3:$J$10004,0)-1)</f>
        <v>2200</v>
      </c>
      <c r="BJ728">
        <f t="shared" ca="1" si="181"/>
        <v>180</v>
      </c>
      <c r="BK728">
        <f t="shared" ca="1" si="181"/>
        <v>245</v>
      </c>
      <c r="BL728">
        <f t="shared" ca="1" si="192"/>
        <v>-65</v>
      </c>
      <c r="BM728">
        <f t="shared" ca="1" si="189"/>
        <v>202.01685446601783</v>
      </c>
    </row>
    <row r="729" spans="1:65" x14ac:dyDescent="0.25">
      <c r="A729" s="64">
        <v>726</v>
      </c>
      <c r="B729" s="64">
        <v>102</v>
      </c>
      <c r="C729" s="64">
        <v>45</v>
      </c>
      <c r="D729" s="18">
        <v>726</v>
      </c>
      <c r="E729" s="21">
        <f t="shared" ca="1" si="182"/>
        <v>2266.1279162061264</v>
      </c>
      <c r="F729" s="22">
        <f t="shared" ca="1" si="183"/>
        <v>90.90758450970803</v>
      </c>
      <c r="G729" s="28">
        <v>726</v>
      </c>
      <c r="H729" s="24">
        <f t="shared" ca="1" si="184"/>
        <v>2262.1322439999999</v>
      </c>
      <c r="I729" s="25">
        <f t="shared" ca="1" si="185"/>
        <v>92.076318630000046</v>
      </c>
      <c r="J729" s="155"/>
      <c r="K729" s="155"/>
      <c r="AX729">
        <f t="shared" ca="1" si="178"/>
        <v>204.61404140000008</v>
      </c>
      <c r="AY729">
        <f t="shared" ca="1" si="186"/>
        <v>220.38595859999992</v>
      </c>
      <c r="AZ729" cm="1">
        <f t="array" aca="1" ref="AZ729" ca="1">_xlfn.LET(_xlpm.rozsah, $J$3:$J$10001,_xlpm.podminka, (_xlpm.rozsah&gt;H729)*(ISNUMBER(_xlpm.rozsah)),_xlpm.indexy, IF(_xlpm.podminka, ROW(_xlpm.rozsah)-MIN(ROW(_xlpm.rozsah))+1),_xlpm.prvni, MIN(_xlpm.indexy),_xlpm.finalni, IF(_xlpm.prvni=1, 2, _xlpm.prvni),INDEX(_xlpm.rozsah, _xlpm.finalni))</f>
        <v>2300</v>
      </c>
      <c r="BA729" cm="1">
        <f t="array" aca="1" ref="BA729" ca="1">INDEX($J$3:$J$10001,MATCH(AZ729,$J$3:$J$10004,0)-1)</f>
        <v>2200</v>
      </c>
      <c r="BB729">
        <f t="shared" ca="1" si="180"/>
        <v>180</v>
      </c>
      <c r="BC729">
        <f t="shared" ca="1" si="180"/>
        <v>245</v>
      </c>
      <c r="BD729">
        <f t="shared" ca="1" si="179"/>
        <v>-65</v>
      </c>
      <c r="BE729">
        <f t="shared" ca="1" si="187"/>
        <v>204.61404140000008</v>
      </c>
      <c r="BF729">
        <f t="shared" ca="1" si="191"/>
        <v>202.01685446601783</v>
      </c>
      <c r="BG729">
        <f t="shared" ca="1" si="188"/>
        <v>222.98314553398217</v>
      </c>
      <c r="BH729" cm="1">
        <f t="array" aca="1" ref="BH729" ca="1">_xlfn.LET(_xlpm.rozsah, $J$3:$J$10001,_xlpm.podminka, (_xlpm.rozsah&gt;E729)*(ISNUMBER(_xlpm.rozsah)),_xlpm.indexy, IF(_xlpm.podminka, ROW(_xlpm.rozsah)-MIN(ROW(_xlpm.rozsah))+1),_xlpm.prvni, MIN(_xlpm.indexy),_xlpm.finalni, IF(_xlpm.prvni=1, 2, _xlpm.prvni),INDEX(_xlpm.rozsah, _xlpm.finalni))</f>
        <v>2300</v>
      </c>
      <c r="BI729" cm="1">
        <f t="array" aca="1" ref="BI729" ca="1">INDEX($J$3:$J$10001,MATCH(BH729,$J$3:$J$10004,0)-1)</f>
        <v>2200</v>
      </c>
      <c r="BJ729">
        <f t="shared" ca="1" si="181"/>
        <v>180</v>
      </c>
      <c r="BK729">
        <f t="shared" ca="1" si="181"/>
        <v>245</v>
      </c>
      <c r="BL729">
        <f t="shared" ca="1" si="192"/>
        <v>-65</v>
      </c>
      <c r="BM729">
        <f t="shared" ca="1" si="189"/>
        <v>202.01685446601783</v>
      </c>
    </row>
    <row r="730" spans="1:65" x14ac:dyDescent="0.25">
      <c r="A730" s="64">
        <v>727</v>
      </c>
      <c r="B730" s="64">
        <v>102</v>
      </c>
      <c r="C730" s="64">
        <v>47</v>
      </c>
      <c r="D730" s="18">
        <v>727</v>
      </c>
      <c r="E730" s="21">
        <f t="shared" ca="1" si="182"/>
        <v>2266.1279162061264</v>
      </c>
      <c r="F730" s="22">
        <f t="shared" ca="1" si="183"/>
        <v>94.947921599028376</v>
      </c>
      <c r="G730" s="23">
        <v>727</v>
      </c>
      <c r="H730" s="24">
        <f t="shared" ca="1" si="184"/>
        <v>2262.1322439999999</v>
      </c>
      <c r="I730" s="25">
        <f t="shared" ca="1" si="185"/>
        <v>96.168599458000045</v>
      </c>
      <c r="J730" s="155"/>
      <c r="K730" s="155"/>
      <c r="AX730">
        <f t="shared" ca="1" si="178"/>
        <v>204.61404140000008</v>
      </c>
      <c r="AY730">
        <f t="shared" ca="1" si="186"/>
        <v>220.38595859999992</v>
      </c>
      <c r="AZ730" cm="1">
        <f t="array" aca="1" ref="AZ730" ca="1">_xlfn.LET(_xlpm.rozsah, $J$3:$J$10001,_xlpm.podminka, (_xlpm.rozsah&gt;H730)*(ISNUMBER(_xlpm.rozsah)),_xlpm.indexy, IF(_xlpm.podminka, ROW(_xlpm.rozsah)-MIN(ROW(_xlpm.rozsah))+1),_xlpm.prvni, MIN(_xlpm.indexy),_xlpm.finalni, IF(_xlpm.prvni=1, 2, _xlpm.prvni),INDEX(_xlpm.rozsah, _xlpm.finalni))</f>
        <v>2300</v>
      </c>
      <c r="BA730" cm="1">
        <f t="array" aca="1" ref="BA730" ca="1">INDEX($J$3:$J$10001,MATCH(AZ730,$J$3:$J$10004,0)-1)</f>
        <v>2200</v>
      </c>
      <c r="BB730">
        <f t="shared" ca="1" si="180"/>
        <v>180</v>
      </c>
      <c r="BC730">
        <f t="shared" ca="1" si="180"/>
        <v>245</v>
      </c>
      <c r="BD730">
        <f t="shared" ca="1" si="179"/>
        <v>-65</v>
      </c>
      <c r="BE730">
        <f t="shared" ca="1" si="187"/>
        <v>204.61404140000008</v>
      </c>
      <c r="BF730">
        <f t="shared" ca="1" si="191"/>
        <v>202.01685446601783</v>
      </c>
      <c r="BG730">
        <f t="shared" ca="1" si="188"/>
        <v>222.98314553398217</v>
      </c>
      <c r="BH730" cm="1">
        <f t="array" aca="1" ref="BH730" ca="1">_xlfn.LET(_xlpm.rozsah, $J$3:$J$10001,_xlpm.podminka, (_xlpm.rozsah&gt;E730)*(ISNUMBER(_xlpm.rozsah)),_xlpm.indexy, IF(_xlpm.podminka, ROW(_xlpm.rozsah)-MIN(ROW(_xlpm.rozsah))+1),_xlpm.prvni, MIN(_xlpm.indexy),_xlpm.finalni, IF(_xlpm.prvni=1, 2, _xlpm.prvni),INDEX(_xlpm.rozsah, _xlpm.finalni))</f>
        <v>2300</v>
      </c>
      <c r="BI730" cm="1">
        <f t="array" aca="1" ref="BI730" ca="1">INDEX($J$3:$J$10001,MATCH(BH730,$J$3:$J$10004,0)-1)</f>
        <v>2200</v>
      </c>
      <c r="BJ730">
        <f t="shared" ca="1" si="181"/>
        <v>180</v>
      </c>
      <c r="BK730">
        <f t="shared" ca="1" si="181"/>
        <v>245</v>
      </c>
      <c r="BL730">
        <f t="shared" ca="1" si="192"/>
        <v>-65</v>
      </c>
      <c r="BM730">
        <f t="shared" ca="1" si="189"/>
        <v>202.01685446601783</v>
      </c>
    </row>
    <row r="731" spans="1:65" x14ac:dyDescent="0.25">
      <c r="A731" s="64">
        <v>728</v>
      </c>
      <c r="B731" s="64">
        <v>104</v>
      </c>
      <c r="C731" s="64">
        <v>40</v>
      </c>
      <c r="D731" s="18">
        <v>728</v>
      </c>
      <c r="E731" s="21">
        <f t="shared" ca="1" si="182"/>
        <v>2296.8363067199721</v>
      </c>
      <c r="F731" s="22">
        <f t="shared" ca="1" si="183"/>
        <v>72.822560252807264</v>
      </c>
      <c r="G731" s="28">
        <v>728</v>
      </c>
      <c r="H731" s="24">
        <f t="shared" ca="1" si="184"/>
        <v>2292.7622879999999</v>
      </c>
      <c r="I731" s="25">
        <f t="shared" ca="1" si="185"/>
        <v>73.881805120000024</v>
      </c>
      <c r="J731" s="155"/>
      <c r="K731" s="155"/>
      <c r="AX731">
        <f t="shared" ca="1" si="178"/>
        <v>184.70451280000006</v>
      </c>
      <c r="AY731">
        <f t="shared" ca="1" si="186"/>
        <v>240.29548719999994</v>
      </c>
      <c r="AZ731" cm="1">
        <f t="array" aca="1" ref="AZ731" ca="1">_xlfn.LET(_xlpm.rozsah, $J$3:$J$10001,_xlpm.podminka, (_xlpm.rozsah&gt;H731)*(ISNUMBER(_xlpm.rozsah)),_xlpm.indexy, IF(_xlpm.podminka, ROW(_xlpm.rozsah)-MIN(ROW(_xlpm.rozsah))+1),_xlpm.prvni, MIN(_xlpm.indexy),_xlpm.finalni, IF(_xlpm.prvni=1, 2, _xlpm.prvni),INDEX(_xlpm.rozsah, _xlpm.finalni))</f>
        <v>2300</v>
      </c>
      <c r="BA731" cm="1">
        <f t="array" aca="1" ref="BA731" ca="1">INDEX($J$3:$J$10001,MATCH(AZ731,$J$3:$J$10004,0)-1)</f>
        <v>2200</v>
      </c>
      <c r="BB731">
        <f t="shared" ca="1" si="180"/>
        <v>180</v>
      </c>
      <c r="BC731">
        <f t="shared" ca="1" si="180"/>
        <v>245</v>
      </c>
      <c r="BD731">
        <f t="shared" ca="1" si="179"/>
        <v>-65</v>
      </c>
      <c r="BE731">
        <f t="shared" ca="1" si="187"/>
        <v>184.70451280000006</v>
      </c>
      <c r="BF731">
        <f t="shared" ca="1" si="191"/>
        <v>182.05640063201815</v>
      </c>
      <c r="BG731">
        <f t="shared" ca="1" si="188"/>
        <v>242.94359936798185</v>
      </c>
      <c r="BH731" cm="1">
        <f t="array" aca="1" ref="BH731" ca="1">_xlfn.LET(_xlpm.rozsah, $J$3:$J$10001,_xlpm.podminka, (_xlpm.rozsah&gt;E731)*(ISNUMBER(_xlpm.rozsah)),_xlpm.indexy, IF(_xlpm.podminka, ROW(_xlpm.rozsah)-MIN(ROW(_xlpm.rozsah))+1),_xlpm.prvni, MIN(_xlpm.indexy),_xlpm.finalni, IF(_xlpm.prvni=1, 2, _xlpm.prvni),INDEX(_xlpm.rozsah, _xlpm.finalni))</f>
        <v>2300</v>
      </c>
      <c r="BI731" cm="1">
        <f t="array" aca="1" ref="BI731" ca="1">INDEX($J$3:$J$10001,MATCH(BH731,$J$3:$J$10004,0)-1)</f>
        <v>2200</v>
      </c>
      <c r="BJ731">
        <f t="shared" ca="1" si="181"/>
        <v>180</v>
      </c>
      <c r="BK731">
        <f t="shared" ca="1" si="181"/>
        <v>245</v>
      </c>
      <c r="BL731">
        <f t="shared" ca="1" si="192"/>
        <v>-65</v>
      </c>
      <c r="BM731">
        <f t="shared" ca="1" si="189"/>
        <v>182.05640063201815</v>
      </c>
    </row>
    <row r="732" spans="1:65" x14ac:dyDescent="0.25">
      <c r="A732" s="64">
        <v>729</v>
      </c>
      <c r="B732" s="64">
        <v>101</v>
      </c>
      <c r="C732" s="64">
        <v>52</v>
      </c>
      <c r="D732" s="18">
        <v>729</v>
      </c>
      <c r="E732" s="21">
        <f t="shared" ca="1" si="182"/>
        <v>2250.7737209492034</v>
      </c>
      <c r="F732" s="22">
        <f t="shared" ca="1" si="183"/>
        <v>110.23848231916926</v>
      </c>
      <c r="G732" s="23">
        <v>729</v>
      </c>
      <c r="H732" s="24">
        <f t="shared" ca="1" si="184"/>
        <v>2246.8172219999997</v>
      </c>
      <c r="I732" s="25">
        <f t="shared" ca="1" si="185"/>
        <v>111.57577896400011</v>
      </c>
      <c r="J732" s="155"/>
      <c r="K732" s="155"/>
      <c r="AX732">
        <f t="shared" ref="AX732:AX795" ca="1" si="193">IF(BD732&lt;0, BE732, AY732)</f>
        <v>214.56880570000021</v>
      </c>
      <c r="AY732">
        <f t="shared" ca="1" si="186"/>
        <v>210.43119429999979</v>
      </c>
      <c r="AZ732" cm="1">
        <f t="array" aca="1" ref="AZ732" ca="1">_xlfn.LET(_xlpm.rozsah, $J$3:$J$10001,_xlpm.podminka, (_xlpm.rozsah&gt;H732)*(ISNUMBER(_xlpm.rozsah)),_xlpm.indexy, IF(_xlpm.podminka, ROW(_xlpm.rozsah)-MIN(ROW(_xlpm.rozsah))+1),_xlpm.prvni, MIN(_xlpm.indexy),_xlpm.finalni, IF(_xlpm.prvni=1, 2, _xlpm.prvni),INDEX(_xlpm.rozsah, _xlpm.finalni))</f>
        <v>2300</v>
      </c>
      <c r="BA732" cm="1">
        <f t="array" aca="1" ref="BA732" ca="1">INDEX($J$3:$J$10001,MATCH(AZ732,$J$3:$J$10004,0)-1)</f>
        <v>2200</v>
      </c>
      <c r="BB732">
        <f t="shared" ca="1" si="180"/>
        <v>180</v>
      </c>
      <c r="BC732">
        <f t="shared" ca="1" si="180"/>
        <v>245</v>
      </c>
      <c r="BD732">
        <f t="shared" ref="BD732:BD795" ca="1" si="194">BB732-BC732</f>
        <v>-65</v>
      </c>
      <c r="BE732">
        <f t="shared" ca="1" si="187"/>
        <v>214.56880570000021</v>
      </c>
      <c r="BF732">
        <f t="shared" ca="1" si="191"/>
        <v>211.99708138301781</v>
      </c>
      <c r="BG732">
        <f t="shared" ca="1" si="188"/>
        <v>213.00291861698219</v>
      </c>
      <c r="BH732" cm="1">
        <f t="array" aca="1" ref="BH732" ca="1">_xlfn.LET(_xlpm.rozsah, $J$3:$J$10001,_xlpm.podminka, (_xlpm.rozsah&gt;E732)*(ISNUMBER(_xlpm.rozsah)),_xlpm.indexy, IF(_xlpm.podminka, ROW(_xlpm.rozsah)-MIN(ROW(_xlpm.rozsah))+1),_xlpm.prvni, MIN(_xlpm.indexy),_xlpm.finalni, IF(_xlpm.prvni=1, 2, _xlpm.prvni),INDEX(_xlpm.rozsah, _xlpm.finalni))</f>
        <v>2300</v>
      </c>
      <c r="BI732" cm="1">
        <f t="array" aca="1" ref="BI732" ca="1">INDEX($J$3:$J$10001,MATCH(BH732,$J$3:$J$10004,0)-1)</f>
        <v>2200</v>
      </c>
      <c r="BJ732">
        <f t="shared" ca="1" si="181"/>
        <v>180</v>
      </c>
      <c r="BK732">
        <f t="shared" ca="1" si="181"/>
        <v>245</v>
      </c>
      <c r="BL732">
        <f t="shared" ca="1" si="192"/>
        <v>-65</v>
      </c>
      <c r="BM732">
        <f t="shared" ca="1" si="189"/>
        <v>211.99708138301781</v>
      </c>
    </row>
    <row r="733" spans="1:65" x14ac:dyDescent="0.25">
      <c r="A733" s="64">
        <v>730</v>
      </c>
      <c r="B733" s="64">
        <v>103</v>
      </c>
      <c r="C733" s="64">
        <v>32</v>
      </c>
      <c r="D733" s="18">
        <v>730</v>
      </c>
      <c r="E733" s="21">
        <f t="shared" ca="1" si="182"/>
        <v>2281.4821114630495</v>
      </c>
      <c r="F733" s="22">
        <f t="shared" ca="1" si="183"/>
        <v>61.451720815685711</v>
      </c>
      <c r="G733" s="28">
        <v>730</v>
      </c>
      <c r="H733" s="24">
        <f t="shared" ca="1" si="184"/>
        <v>2277.4472660000001</v>
      </c>
      <c r="I733" s="25">
        <f t="shared" ca="1" si="185"/>
        <v>62.29096867199997</v>
      </c>
      <c r="J733" s="155"/>
      <c r="K733" s="155"/>
      <c r="AX733">
        <f t="shared" ca="1" si="193"/>
        <v>194.65927709999991</v>
      </c>
      <c r="AY733">
        <f t="shared" ca="1" si="186"/>
        <v>230.34072290000009</v>
      </c>
      <c r="AZ733" cm="1">
        <f t="array" aca="1" ref="AZ733" ca="1">_xlfn.LET(_xlpm.rozsah, $J$3:$J$10001,_xlpm.podminka, (_xlpm.rozsah&gt;H733)*(ISNUMBER(_xlpm.rozsah)),_xlpm.indexy, IF(_xlpm.podminka, ROW(_xlpm.rozsah)-MIN(ROW(_xlpm.rozsah))+1),_xlpm.prvni, MIN(_xlpm.indexy),_xlpm.finalni, IF(_xlpm.prvni=1, 2, _xlpm.prvni),INDEX(_xlpm.rozsah, _xlpm.finalni))</f>
        <v>2300</v>
      </c>
      <c r="BA733" cm="1">
        <f t="array" aca="1" ref="BA733" ca="1">INDEX($J$3:$J$10001,MATCH(AZ733,$J$3:$J$10004,0)-1)</f>
        <v>2200</v>
      </c>
      <c r="BB733">
        <f t="shared" ca="1" si="180"/>
        <v>180</v>
      </c>
      <c r="BC733">
        <f t="shared" ca="1" si="180"/>
        <v>245</v>
      </c>
      <c r="BD733">
        <f t="shared" ca="1" si="194"/>
        <v>-65</v>
      </c>
      <c r="BE733">
        <f t="shared" ca="1" si="187"/>
        <v>194.65927709999991</v>
      </c>
      <c r="BF733">
        <f t="shared" ca="1" si="191"/>
        <v>192.03662754901785</v>
      </c>
      <c r="BG733">
        <f t="shared" ca="1" si="188"/>
        <v>232.96337245098215</v>
      </c>
      <c r="BH733" cm="1">
        <f t="array" aca="1" ref="BH733" ca="1">_xlfn.LET(_xlpm.rozsah, $J$3:$J$10001,_xlpm.podminka, (_xlpm.rozsah&gt;E733)*(ISNUMBER(_xlpm.rozsah)),_xlpm.indexy, IF(_xlpm.podminka, ROW(_xlpm.rozsah)-MIN(ROW(_xlpm.rozsah))+1),_xlpm.prvni, MIN(_xlpm.indexy),_xlpm.finalni, IF(_xlpm.prvni=1, 2, _xlpm.prvni),INDEX(_xlpm.rozsah, _xlpm.finalni))</f>
        <v>2300</v>
      </c>
      <c r="BI733" cm="1">
        <f t="array" aca="1" ref="BI733" ca="1">INDEX($J$3:$J$10001,MATCH(BH733,$J$3:$J$10004,0)-1)</f>
        <v>2200</v>
      </c>
      <c r="BJ733">
        <f t="shared" ca="1" si="181"/>
        <v>180</v>
      </c>
      <c r="BK733">
        <f t="shared" ca="1" si="181"/>
        <v>245</v>
      </c>
      <c r="BL733">
        <f t="shared" ca="1" si="192"/>
        <v>-65</v>
      </c>
      <c r="BM733">
        <f t="shared" ca="1" si="189"/>
        <v>192.03662754901785</v>
      </c>
    </row>
    <row r="734" spans="1:65" x14ac:dyDescent="0.25">
      <c r="A734" s="64">
        <v>731</v>
      </c>
      <c r="B734" s="64">
        <v>102</v>
      </c>
      <c r="C734" s="64">
        <v>50</v>
      </c>
      <c r="D734" s="18">
        <v>731</v>
      </c>
      <c r="E734" s="21">
        <f t="shared" ca="1" si="182"/>
        <v>2266.1279162061264</v>
      </c>
      <c r="F734" s="22">
        <f t="shared" ca="1" si="183"/>
        <v>101.00842723300892</v>
      </c>
      <c r="G734" s="23">
        <v>731</v>
      </c>
      <c r="H734" s="24">
        <f t="shared" ca="1" si="184"/>
        <v>2262.1322439999999</v>
      </c>
      <c r="I734" s="25">
        <f t="shared" ca="1" si="185"/>
        <v>102.30702070000002</v>
      </c>
      <c r="J734" s="155"/>
      <c r="K734" s="155"/>
      <c r="AX734">
        <f t="shared" ca="1" si="193"/>
        <v>204.61404140000008</v>
      </c>
      <c r="AY734">
        <f t="shared" ca="1" si="186"/>
        <v>220.38595859999992</v>
      </c>
      <c r="AZ734" cm="1">
        <f t="array" aca="1" ref="AZ734" ca="1">_xlfn.LET(_xlpm.rozsah, $J$3:$J$10001,_xlpm.podminka, (_xlpm.rozsah&gt;H734)*(ISNUMBER(_xlpm.rozsah)),_xlpm.indexy, IF(_xlpm.podminka, ROW(_xlpm.rozsah)-MIN(ROW(_xlpm.rozsah))+1),_xlpm.prvni, MIN(_xlpm.indexy),_xlpm.finalni, IF(_xlpm.prvni=1, 2, _xlpm.prvni),INDEX(_xlpm.rozsah, _xlpm.finalni))</f>
        <v>2300</v>
      </c>
      <c r="BA734" cm="1">
        <f t="array" aca="1" ref="BA734" ca="1">INDEX($J$3:$J$10001,MATCH(AZ734,$J$3:$J$10004,0)-1)</f>
        <v>2200</v>
      </c>
      <c r="BB734">
        <f t="shared" ca="1" si="180"/>
        <v>180</v>
      </c>
      <c r="BC734">
        <f t="shared" ca="1" si="180"/>
        <v>245</v>
      </c>
      <c r="BD734">
        <f t="shared" ca="1" si="194"/>
        <v>-65</v>
      </c>
      <c r="BE734">
        <f t="shared" ca="1" si="187"/>
        <v>204.61404140000008</v>
      </c>
      <c r="BF734">
        <f t="shared" ca="1" si="191"/>
        <v>202.01685446601783</v>
      </c>
      <c r="BG734">
        <f t="shared" ca="1" si="188"/>
        <v>222.98314553398217</v>
      </c>
      <c r="BH734" cm="1">
        <f t="array" aca="1" ref="BH734" ca="1">_xlfn.LET(_xlpm.rozsah, $J$3:$J$10001,_xlpm.podminka, (_xlpm.rozsah&gt;E734)*(ISNUMBER(_xlpm.rozsah)),_xlpm.indexy, IF(_xlpm.podminka, ROW(_xlpm.rozsah)-MIN(ROW(_xlpm.rozsah))+1),_xlpm.prvni, MIN(_xlpm.indexy),_xlpm.finalni, IF(_xlpm.prvni=1, 2, _xlpm.prvni),INDEX(_xlpm.rozsah, _xlpm.finalni))</f>
        <v>2300</v>
      </c>
      <c r="BI734" cm="1">
        <f t="array" aca="1" ref="BI734" ca="1">INDEX($J$3:$J$10001,MATCH(BH734,$J$3:$J$10004,0)-1)</f>
        <v>2200</v>
      </c>
      <c r="BJ734">
        <f t="shared" ca="1" si="181"/>
        <v>180</v>
      </c>
      <c r="BK734">
        <f t="shared" ca="1" si="181"/>
        <v>245</v>
      </c>
      <c r="BL734">
        <f t="shared" ca="1" si="192"/>
        <v>-65</v>
      </c>
      <c r="BM734">
        <f t="shared" ca="1" si="189"/>
        <v>202.01685446601783</v>
      </c>
    </row>
    <row r="735" spans="1:65" x14ac:dyDescent="0.25">
      <c r="A735" s="64">
        <v>732</v>
      </c>
      <c r="B735" s="64">
        <v>103</v>
      </c>
      <c r="C735" s="64">
        <v>30</v>
      </c>
      <c r="D735" s="18">
        <v>732</v>
      </c>
      <c r="E735" s="21">
        <f t="shared" ca="1" si="182"/>
        <v>2281.4821114630495</v>
      </c>
      <c r="F735" s="22">
        <f t="shared" ca="1" si="183"/>
        <v>57.610988264705355</v>
      </c>
      <c r="G735" s="28">
        <v>732</v>
      </c>
      <c r="H735" s="24">
        <f t="shared" ca="1" si="184"/>
        <v>2277.4472660000001</v>
      </c>
      <c r="I735" s="25">
        <f t="shared" ca="1" si="185"/>
        <v>58.397783129999972</v>
      </c>
      <c r="J735" s="155"/>
      <c r="K735" s="155"/>
      <c r="AX735">
        <f t="shared" ca="1" si="193"/>
        <v>194.65927709999991</v>
      </c>
      <c r="AY735">
        <f t="shared" ca="1" si="186"/>
        <v>230.34072290000009</v>
      </c>
      <c r="AZ735" cm="1">
        <f t="array" aca="1" ref="AZ735" ca="1">_xlfn.LET(_xlpm.rozsah, $J$3:$J$10001,_xlpm.podminka, (_xlpm.rozsah&gt;H735)*(ISNUMBER(_xlpm.rozsah)),_xlpm.indexy, IF(_xlpm.podminka, ROW(_xlpm.rozsah)-MIN(ROW(_xlpm.rozsah))+1),_xlpm.prvni, MIN(_xlpm.indexy),_xlpm.finalni, IF(_xlpm.prvni=1, 2, _xlpm.prvni),INDEX(_xlpm.rozsah, _xlpm.finalni))</f>
        <v>2300</v>
      </c>
      <c r="BA735" cm="1">
        <f t="array" aca="1" ref="BA735" ca="1">INDEX($J$3:$J$10001,MATCH(AZ735,$J$3:$J$10004,0)-1)</f>
        <v>2200</v>
      </c>
      <c r="BB735">
        <f t="shared" ca="1" si="180"/>
        <v>180</v>
      </c>
      <c r="BC735">
        <f t="shared" ca="1" si="180"/>
        <v>245</v>
      </c>
      <c r="BD735">
        <f t="shared" ca="1" si="194"/>
        <v>-65</v>
      </c>
      <c r="BE735">
        <f t="shared" ca="1" si="187"/>
        <v>194.65927709999991</v>
      </c>
      <c r="BF735">
        <f t="shared" ca="1" si="191"/>
        <v>192.03662754901785</v>
      </c>
      <c r="BG735">
        <f t="shared" ca="1" si="188"/>
        <v>232.96337245098215</v>
      </c>
      <c r="BH735" cm="1">
        <f t="array" aca="1" ref="BH735" ca="1">_xlfn.LET(_xlpm.rozsah, $J$3:$J$10001,_xlpm.podminka, (_xlpm.rozsah&gt;E735)*(ISNUMBER(_xlpm.rozsah)),_xlpm.indexy, IF(_xlpm.podminka, ROW(_xlpm.rozsah)-MIN(ROW(_xlpm.rozsah))+1),_xlpm.prvni, MIN(_xlpm.indexy),_xlpm.finalni, IF(_xlpm.prvni=1, 2, _xlpm.prvni),INDEX(_xlpm.rozsah, _xlpm.finalni))</f>
        <v>2300</v>
      </c>
      <c r="BI735" cm="1">
        <f t="array" aca="1" ref="BI735" ca="1">INDEX($J$3:$J$10001,MATCH(BH735,$J$3:$J$10004,0)-1)</f>
        <v>2200</v>
      </c>
      <c r="BJ735">
        <f t="shared" ca="1" si="181"/>
        <v>180</v>
      </c>
      <c r="BK735">
        <f t="shared" ca="1" si="181"/>
        <v>245</v>
      </c>
      <c r="BL735">
        <f t="shared" ca="1" si="192"/>
        <v>-65</v>
      </c>
      <c r="BM735">
        <f t="shared" ca="1" si="189"/>
        <v>192.03662754901785</v>
      </c>
    </row>
    <row r="736" spans="1:65" x14ac:dyDescent="0.25">
      <c r="A736" s="64">
        <v>733</v>
      </c>
      <c r="B736" s="64">
        <v>103</v>
      </c>
      <c r="C736" s="64">
        <v>44</v>
      </c>
      <c r="D736" s="18">
        <v>733</v>
      </c>
      <c r="E736" s="21">
        <f t="shared" ca="1" si="182"/>
        <v>2281.4821114630495</v>
      </c>
      <c r="F736" s="22">
        <f t="shared" ca="1" si="183"/>
        <v>84.496116121567852</v>
      </c>
      <c r="G736" s="23">
        <v>733</v>
      </c>
      <c r="H736" s="24">
        <f t="shared" ca="1" si="184"/>
        <v>2277.4472660000001</v>
      </c>
      <c r="I736" s="25">
        <f t="shared" ca="1" si="185"/>
        <v>85.650081923999963</v>
      </c>
      <c r="J736" s="155"/>
      <c r="K736" s="155"/>
      <c r="AX736">
        <f t="shared" ca="1" si="193"/>
        <v>194.65927709999991</v>
      </c>
      <c r="AY736">
        <f t="shared" ca="1" si="186"/>
        <v>230.34072290000009</v>
      </c>
      <c r="AZ736" cm="1">
        <f t="array" aca="1" ref="AZ736" ca="1">_xlfn.LET(_xlpm.rozsah, $J$3:$J$10001,_xlpm.podminka, (_xlpm.rozsah&gt;H736)*(ISNUMBER(_xlpm.rozsah)),_xlpm.indexy, IF(_xlpm.podminka, ROW(_xlpm.rozsah)-MIN(ROW(_xlpm.rozsah))+1),_xlpm.prvni, MIN(_xlpm.indexy),_xlpm.finalni, IF(_xlpm.prvni=1, 2, _xlpm.prvni),INDEX(_xlpm.rozsah, _xlpm.finalni))</f>
        <v>2300</v>
      </c>
      <c r="BA736" cm="1">
        <f t="array" aca="1" ref="BA736" ca="1">INDEX($J$3:$J$10001,MATCH(AZ736,$J$3:$J$10004,0)-1)</f>
        <v>2200</v>
      </c>
      <c r="BB736">
        <f t="shared" ca="1" si="180"/>
        <v>180</v>
      </c>
      <c r="BC736">
        <f t="shared" ca="1" si="180"/>
        <v>245</v>
      </c>
      <c r="BD736">
        <f t="shared" ca="1" si="194"/>
        <v>-65</v>
      </c>
      <c r="BE736">
        <f t="shared" ca="1" si="187"/>
        <v>194.65927709999991</v>
      </c>
      <c r="BF736">
        <f t="shared" ca="1" si="191"/>
        <v>192.03662754901785</v>
      </c>
      <c r="BG736">
        <f t="shared" ca="1" si="188"/>
        <v>232.96337245098215</v>
      </c>
      <c r="BH736" cm="1">
        <f t="array" aca="1" ref="BH736" ca="1">_xlfn.LET(_xlpm.rozsah, $J$3:$J$10001,_xlpm.podminka, (_xlpm.rozsah&gt;E736)*(ISNUMBER(_xlpm.rozsah)),_xlpm.indexy, IF(_xlpm.podminka, ROW(_xlpm.rozsah)-MIN(ROW(_xlpm.rozsah))+1),_xlpm.prvni, MIN(_xlpm.indexy),_xlpm.finalni, IF(_xlpm.prvni=1, 2, _xlpm.prvni),INDEX(_xlpm.rozsah, _xlpm.finalni))</f>
        <v>2300</v>
      </c>
      <c r="BI736" cm="1">
        <f t="array" aca="1" ref="BI736" ca="1">INDEX($J$3:$J$10001,MATCH(BH736,$J$3:$J$10004,0)-1)</f>
        <v>2200</v>
      </c>
      <c r="BJ736">
        <f t="shared" ca="1" si="181"/>
        <v>180</v>
      </c>
      <c r="BK736">
        <f t="shared" ca="1" si="181"/>
        <v>245</v>
      </c>
      <c r="BL736">
        <f t="shared" ca="1" si="192"/>
        <v>-65</v>
      </c>
      <c r="BM736">
        <f t="shared" ca="1" si="189"/>
        <v>192.03662754901785</v>
      </c>
    </row>
    <row r="737" spans="1:65" x14ac:dyDescent="0.25">
      <c r="A737" s="64">
        <v>734</v>
      </c>
      <c r="B737" s="64">
        <v>102</v>
      </c>
      <c r="C737" s="64">
        <v>40</v>
      </c>
      <c r="D737" s="18">
        <v>734</v>
      </c>
      <c r="E737" s="21">
        <f t="shared" ca="1" si="182"/>
        <v>2266.1279162061264</v>
      </c>
      <c r="F737" s="22">
        <f t="shared" ca="1" si="183"/>
        <v>80.80674178640713</v>
      </c>
      <c r="G737" s="28">
        <v>734</v>
      </c>
      <c r="H737" s="24">
        <f t="shared" ca="1" si="184"/>
        <v>2262.1322439999999</v>
      </c>
      <c r="I737" s="25">
        <f t="shared" ca="1" si="185"/>
        <v>81.845616560000039</v>
      </c>
      <c r="J737" s="155"/>
      <c r="K737" s="155"/>
      <c r="AX737">
        <f t="shared" ca="1" si="193"/>
        <v>204.61404140000008</v>
      </c>
      <c r="AY737">
        <f t="shared" ca="1" si="186"/>
        <v>220.38595859999992</v>
      </c>
      <c r="AZ737" cm="1">
        <f t="array" aca="1" ref="AZ737" ca="1">_xlfn.LET(_xlpm.rozsah, $J$3:$J$10001,_xlpm.podminka, (_xlpm.rozsah&gt;H737)*(ISNUMBER(_xlpm.rozsah)),_xlpm.indexy, IF(_xlpm.podminka, ROW(_xlpm.rozsah)-MIN(ROW(_xlpm.rozsah))+1),_xlpm.prvni, MIN(_xlpm.indexy),_xlpm.finalni, IF(_xlpm.prvni=1, 2, _xlpm.prvni),INDEX(_xlpm.rozsah, _xlpm.finalni))</f>
        <v>2300</v>
      </c>
      <c r="BA737" cm="1">
        <f t="array" aca="1" ref="BA737" ca="1">INDEX($J$3:$J$10001,MATCH(AZ737,$J$3:$J$10004,0)-1)</f>
        <v>2200</v>
      </c>
      <c r="BB737">
        <f t="shared" ref="BB737:BC800" ca="1" si="195">IF(ISERROR(MATCH(AZ737,$J$1:$J$10000,0)), 0, INDEX($K$1:$K$10000, MATCH(AZ737,$J$1:$J$10000,0)))</f>
        <v>180</v>
      </c>
      <c r="BC737">
        <f t="shared" ca="1" si="195"/>
        <v>245</v>
      </c>
      <c r="BD737">
        <f t="shared" ca="1" si="194"/>
        <v>-65</v>
      </c>
      <c r="BE737">
        <f t="shared" ca="1" si="187"/>
        <v>204.61404140000008</v>
      </c>
      <c r="BF737">
        <f t="shared" ca="1" si="191"/>
        <v>202.01685446601783</v>
      </c>
      <c r="BG737">
        <f t="shared" ca="1" si="188"/>
        <v>222.98314553398217</v>
      </c>
      <c r="BH737" cm="1">
        <f t="array" aca="1" ref="BH737" ca="1">_xlfn.LET(_xlpm.rozsah, $J$3:$J$10001,_xlpm.podminka, (_xlpm.rozsah&gt;E737)*(ISNUMBER(_xlpm.rozsah)),_xlpm.indexy, IF(_xlpm.podminka, ROW(_xlpm.rozsah)-MIN(ROW(_xlpm.rozsah))+1),_xlpm.prvni, MIN(_xlpm.indexy),_xlpm.finalni, IF(_xlpm.prvni=1, 2, _xlpm.prvni),INDEX(_xlpm.rozsah, _xlpm.finalni))</f>
        <v>2300</v>
      </c>
      <c r="BI737" cm="1">
        <f t="array" aca="1" ref="BI737" ca="1">INDEX($J$3:$J$10001,MATCH(BH737,$J$3:$J$10004,0)-1)</f>
        <v>2200</v>
      </c>
      <c r="BJ737">
        <f t="shared" ca="1" si="181"/>
        <v>180</v>
      </c>
      <c r="BK737">
        <f t="shared" ca="1" si="181"/>
        <v>245</v>
      </c>
      <c r="BL737">
        <f t="shared" ca="1" si="192"/>
        <v>-65</v>
      </c>
      <c r="BM737">
        <f t="shared" ca="1" si="189"/>
        <v>202.01685446601783</v>
      </c>
    </row>
    <row r="738" spans="1:65" x14ac:dyDescent="0.25">
      <c r="A738" s="64">
        <v>735</v>
      </c>
      <c r="B738" s="64">
        <v>103</v>
      </c>
      <c r="C738" s="64">
        <v>43</v>
      </c>
      <c r="D738" s="18">
        <v>735</v>
      </c>
      <c r="E738" s="21">
        <f t="shared" ca="1" si="182"/>
        <v>2281.4821114630495</v>
      </c>
      <c r="F738" s="22">
        <f t="shared" ca="1" si="183"/>
        <v>82.57574984607767</v>
      </c>
      <c r="G738" s="23">
        <v>735</v>
      </c>
      <c r="H738" s="24">
        <f t="shared" ca="1" si="184"/>
        <v>2277.4472660000001</v>
      </c>
      <c r="I738" s="25">
        <f t="shared" ca="1" si="185"/>
        <v>83.70348915299995</v>
      </c>
      <c r="J738" s="155"/>
      <c r="K738" s="155"/>
      <c r="AX738">
        <f t="shared" ca="1" si="193"/>
        <v>194.65927709999991</v>
      </c>
      <c r="AY738">
        <f t="shared" ca="1" si="186"/>
        <v>230.34072290000009</v>
      </c>
      <c r="AZ738" cm="1">
        <f t="array" aca="1" ref="AZ738" ca="1">_xlfn.LET(_xlpm.rozsah, $J$3:$J$10001,_xlpm.podminka, (_xlpm.rozsah&gt;H738)*(ISNUMBER(_xlpm.rozsah)),_xlpm.indexy, IF(_xlpm.podminka, ROW(_xlpm.rozsah)-MIN(ROW(_xlpm.rozsah))+1),_xlpm.prvni, MIN(_xlpm.indexy),_xlpm.finalni, IF(_xlpm.prvni=1, 2, _xlpm.prvni),INDEX(_xlpm.rozsah, _xlpm.finalni))</f>
        <v>2300</v>
      </c>
      <c r="BA738" cm="1">
        <f t="array" aca="1" ref="BA738" ca="1">INDEX($J$3:$J$10001,MATCH(AZ738,$J$3:$J$10004,0)-1)</f>
        <v>2200</v>
      </c>
      <c r="BB738">
        <f t="shared" ca="1" si="195"/>
        <v>180</v>
      </c>
      <c r="BC738">
        <f t="shared" ca="1" si="195"/>
        <v>245</v>
      </c>
      <c r="BD738">
        <f t="shared" ca="1" si="194"/>
        <v>-65</v>
      </c>
      <c r="BE738">
        <f t="shared" ca="1" si="187"/>
        <v>194.65927709999991</v>
      </c>
      <c r="BF738">
        <f t="shared" ca="1" si="191"/>
        <v>192.03662754901785</v>
      </c>
      <c r="BG738">
        <f t="shared" ca="1" si="188"/>
        <v>232.96337245098215</v>
      </c>
      <c r="BH738" cm="1">
        <f t="array" aca="1" ref="BH738" ca="1">_xlfn.LET(_xlpm.rozsah, $J$3:$J$10001,_xlpm.podminka, (_xlpm.rozsah&gt;E738)*(ISNUMBER(_xlpm.rozsah)),_xlpm.indexy, IF(_xlpm.podminka, ROW(_xlpm.rozsah)-MIN(ROW(_xlpm.rozsah))+1),_xlpm.prvni, MIN(_xlpm.indexy),_xlpm.finalni, IF(_xlpm.prvni=1, 2, _xlpm.prvni),INDEX(_xlpm.rozsah, _xlpm.finalni))</f>
        <v>2300</v>
      </c>
      <c r="BI738" cm="1">
        <f t="array" aca="1" ref="BI738" ca="1">INDEX($J$3:$J$10001,MATCH(BH738,$J$3:$J$10004,0)-1)</f>
        <v>2200</v>
      </c>
      <c r="BJ738">
        <f t="shared" ca="1" si="181"/>
        <v>180</v>
      </c>
      <c r="BK738">
        <f t="shared" ca="1" si="181"/>
        <v>245</v>
      </c>
      <c r="BL738">
        <f t="shared" ca="1" si="192"/>
        <v>-65</v>
      </c>
      <c r="BM738">
        <f t="shared" ca="1" si="189"/>
        <v>192.03662754901785</v>
      </c>
    </row>
    <row r="739" spans="1:65" x14ac:dyDescent="0.25">
      <c r="A739" s="64">
        <v>736</v>
      </c>
      <c r="B739" s="64">
        <v>103</v>
      </c>
      <c r="C739" s="64">
        <v>41</v>
      </c>
      <c r="D739" s="18">
        <v>736</v>
      </c>
      <c r="E739" s="21">
        <f t="shared" ca="1" si="182"/>
        <v>2281.4821114630495</v>
      </c>
      <c r="F739" s="22">
        <f t="shared" ca="1" si="183"/>
        <v>78.735017295097322</v>
      </c>
      <c r="G739" s="28">
        <v>736</v>
      </c>
      <c r="H739" s="24">
        <f t="shared" ca="1" si="184"/>
        <v>2277.4472660000001</v>
      </c>
      <c r="I739" s="25">
        <f t="shared" ca="1" si="185"/>
        <v>79.810303610999966</v>
      </c>
      <c r="J739" s="155"/>
      <c r="K739" s="155"/>
      <c r="AX739">
        <f t="shared" ca="1" si="193"/>
        <v>194.65927709999991</v>
      </c>
      <c r="AY739">
        <f t="shared" ca="1" si="186"/>
        <v>230.34072290000009</v>
      </c>
      <c r="AZ739" cm="1">
        <f t="array" aca="1" ref="AZ739" ca="1">_xlfn.LET(_xlpm.rozsah, $J$3:$J$10001,_xlpm.podminka, (_xlpm.rozsah&gt;H739)*(ISNUMBER(_xlpm.rozsah)),_xlpm.indexy, IF(_xlpm.podminka, ROW(_xlpm.rozsah)-MIN(ROW(_xlpm.rozsah))+1),_xlpm.prvni, MIN(_xlpm.indexy),_xlpm.finalni, IF(_xlpm.prvni=1, 2, _xlpm.prvni),INDEX(_xlpm.rozsah, _xlpm.finalni))</f>
        <v>2300</v>
      </c>
      <c r="BA739" cm="1">
        <f t="array" aca="1" ref="BA739" ca="1">INDEX($J$3:$J$10001,MATCH(AZ739,$J$3:$J$10004,0)-1)</f>
        <v>2200</v>
      </c>
      <c r="BB739">
        <f t="shared" ca="1" si="195"/>
        <v>180</v>
      </c>
      <c r="BC739">
        <f t="shared" ca="1" si="195"/>
        <v>245</v>
      </c>
      <c r="BD739">
        <f t="shared" ca="1" si="194"/>
        <v>-65</v>
      </c>
      <c r="BE739">
        <f t="shared" ca="1" si="187"/>
        <v>194.65927709999991</v>
      </c>
      <c r="BF739">
        <f t="shared" ca="1" si="191"/>
        <v>192.03662754901785</v>
      </c>
      <c r="BG739">
        <f t="shared" ca="1" si="188"/>
        <v>232.96337245098215</v>
      </c>
      <c r="BH739" cm="1">
        <f t="array" aca="1" ref="BH739" ca="1">_xlfn.LET(_xlpm.rozsah, $J$3:$J$10001,_xlpm.podminka, (_xlpm.rozsah&gt;E739)*(ISNUMBER(_xlpm.rozsah)),_xlpm.indexy, IF(_xlpm.podminka, ROW(_xlpm.rozsah)-MIN(ROW(_xlpm.rozsah))+1),_xlpm.prvni, MIN(_xlpm.indexy),_xlpm.finalni, IF(_xlpm.prvni=1, 2, _xlpm.prvni),INDEX(_xlpm.rozsah, _xlpm.finalni))</f>
        <v>2300</v>
      </c>
      <c r="BI739" cm="1">
        <f t="array" aca="1" ref="BI739" ca="1">INDEX($J$3:$J$10001,MATCH(BH739,$J$3:$J$10004,0)-1)</f>
        <v>2200</v>
      </c>
      <c r="BJ739">
        <f t="shared" ca="1" si="181"/>
        <v>180</v>
      </c>
      <c r="BK739">
        <f t="shared" ca="1" si="181"/>
        <v>245</v>
      </c>
      <c r="BL739">
        <f t="shared" ca="1" si="192"/>
        <v>-65</v>
      </c>
      <c r="BM739">
        <f t="shared" ca="1" si="189"/>
        <v>192.03662754901785</v>
      </c>
    </row>
    <row r="740" spans="1:65" x14ac:dyDescent="0.25">
      <c r="A740" s="64">
        <v>737</v>
      </c>
      <c r="B740" s="64">
        <v>102</v>
      </c>
      <c r="C740" s="64">
        <v>46</v>
      </c>
      <c r="D740" s="18">
        <v>737</v>
      </c>
      <c r="E740" s="21">
        <f t="shared" ca="1" si="182"/>
        <v>2266.1279162061264</v>
      </c>
      <c r="F740" s="22">
        <f t="shared" ca="1" si="183"/>
        <v>92.92775305436821</v>
      </c>
      <c r="G740" s="23">
        <v>737</v>
      </c>
      <c r="H740" s="24">
        <f t="shared" ca="1" si="184"/>
        <v>2262.1322439999999</v>
      </c>
      <c r="I740" s="25">
        <f t="shared" ca="1" si="185"/>
        <v>94.122459044000038</v>
      </c>
      <c r="J740" s="155"/>
      <c r="K740" s="155"/>
      <c r="AX740">
        <f t="shared" ca="1" si="193"/>
        <v>204.61404140000008</v>
      </c>
      <c r="AY740">
        <f t="shared" ca="1" si="186"/>
        <v>220.38595859999992</v>
      </c>
      <c r="AZ740" cm="1">
        <f t="array" aca="1" ref="AZ740" ca="1">_xlfn.LET(_xlpm.rozsah, $J$3:$J$10001,_xlpm.podminka, (_xlpm.rozsah&gt;H740)*(ISNUMBER(_xlpm.rozsah)),_xlpm.indexy, IF(_xlpm.podminka, ROW(_xlpm.rozsah)-MIN(ROW(_xlpm.rozsah))+1),_xlpm.prvni, MIN(_xlpm.indexy),_xlpm.finalni, IF(_xlpm.prvni=1, 2, _xlpm.prvni),INDEX(_xlpm.rozsah, _xlpm.finalni))</f>
        <v>2300</v>
      </c>
      <c r="BA740" cm="1">
        <f t="array" aca="1" ref="BA740" ca="1">INDEX($J$3:$J$10001,MATCH(AZ740,$J$3:$J$10004,0)-1)</f>
        <v>2200</v>
      </c>
      <c r="BB740">
        <f t="shared" ca="1" si="195"/>
        <v>180</v>
      </c>
      <c r="BC740">
        <f t="shared" ca="1" si="195"/>
        <v>245</v>
      </c>
      <c r="BD740">
        <f t="shared" ca="1" si="194"/>
        <v>-65</v>
      </c>
      <c r="BE740">
        <f t="shared" ca="1" si="187"/>
        <v>204.61404140000008</v>
      </c>
      <c r="BF740">
        <f t="shared" ca="1" si="191"/>
        <v>202.01685446601783</v>
      </c>
      <c r="BG740">
        <f t="shared" ca="1" si="188"/>
        <v>222.98314553398217</v>
      </c>
      <c r="BH740" cm="1">
        <f t="array" aca="1" ref="BH740" ca="1">_xlfn.LET(_xlpm.rozsah, $J$3:$J$10001,_xlpm.podminka, (_xlpm.rozsah&gt;E740)*(ISNUMBER(_xlpm.rozsah)),_xlpm.indexy, IF(_xlpm.podminka, ROW(_xlpm.rozsah)-MIN(ROW(_xlpm.rozsah))+1),_xlpm.prvni, MIN(_xlpm.indexy),_xlpm.finalni, IF(_xlpm.prvni=1, 2, _xlpm.prvni),INDEX(_xlpm.rozsah, _xlpm.finalni))</f>
        <v>2300</v>
      </c>
      <c r="BI740" cm="1">
        <f t="array" aca="1" ref="BI740" ca="1">INDEX($J$3:$J$10001,MATCH(BH740,$J$3:$J$10004,0)-1)</f>
        <v>2200</v>
      </c>
      <c r="BJ740">
        <f t="shared" ca="1" si="181"/>
        <v>180</v>
      </c>
      <c r="BK740">
        <f t="shared" ca="1" si="181"/>
        <v>245</v>
      </c>
      <c r="BL740">
        <f t="shared" ca="1" si="192"/>
        <v>-65</v>
      </c>
      <c r="BM740">
        <f t="shared" ca="1" si="189"/>
        <v>202.01685446601783</v>
      </c>
    </row>
    <row r="741" spans="1:65" x14ac:dyDescent="0.25">
      <c r="A741" s="64">
        <v>738</v>
      </c>
      <c r="B741" s="64">
        <v>103</v>
      </c>
      <c r="C741" s="64">
        <v>39</v>
      </c>
      <c r="D741" s="18">
        <v>738</v>
      </c>
      <c r="E741" s="21">
        <f t="shared" ca="1" si="182"/>
        <v>2281.4821114630495</v>
      </c>
      <c r="F741" s="22">
        <f t="shared" ca="1" si="183"/>
        <v>74.894284744116959</v>
      </c>
      <c r="G741" s="28">
        <v>738</v>
      </c>
      <c r="H741" s="24">
        <f t="shared" ca="1" si="184"/>
        <v>2277.4472660000001</v>
      </c>
      <c r="I741" s="25">
        <f t="shared" ca="1" si="185"/>
        <v>75.917118068999969</v>
      </c>
      <c r="J741" s="155"/>
      <c r="K741" s="155"/>
      <c r="AX741">
        <f t="shared" ca="1" si="193"/>
        <v>194.65927709999991</v>
      </c>
      <c r="AY741">
        <f t="shared" ca="1" si="186"/>
        <v>230.34072290000009</v>
      </c>
      <c r="AZ741" cm="1">
        <f t="array" aca="1" ref="AZ741" ca="1">_xlfn.LET(_xlpm.rozsah, $J$3:$J$10001,_xlpm.podminka, (_xlpm.rozsah&gt;H741)*(ISNUMBER(_xlpm.rozsah)),_xlpm.indexy, IF(_xlpm.podminka, ROW(_xlpm.rozsah)-MIN(ROW(_xlpm.rozsah))+1),_xlpm.prvni, MIN(_xlpm.indexy),_xlpm.finalni, IF(_xlpm.prvni=1, 2, _xlpm.prvni),INDEX(_xlpm.rozsah, _xlpm.finalni))</f>
        <v>2300</v>
      </c>
      <c r="BA741" cm="1">
        <f t="array" aca="1" ref="BA741" ca="1">INDEX($J$3:$J$10001,MATCH(AZ741,$J$3:$J$10004,0)-1)</f>
        <v>2200</v>
      </c>
      <c r="BB741">
        <f t="shared" ca="1" si="195"/>
        <v>180</v>
      </c>
      <c r="BC741">
        <f t="shared" ca="1" si="195"/>
        <v>245</v>
      </c>
      <c r="BD741">
        <f t="shared" ca="1" si="194"/>
        <v>-65</v>
      </c>
      <c r="BE741">
        <f t="shared" ca="1" si="187"/>
        <v>194.65927709999991</v>
      </c>
      <c r="BF741">
        <f t="shared" ca="1" si="191"/>
        <v>192.03662754901785</v>
      </c>
      <c r="BG741">
        <f t="shared" ca="1" si="188"/>
        <v>232.96337245098215</v>
      </c>
      <c r="BH741" cm="1">
        <f t="array" aca="1" ref="BH741" ca="1">_xlfn.LET(_xlpm.rozsah, $J$3:$J$10001,_xlpm.podminka, (_xlpm.rozsah&gt;E741)*(ISNUMBER(_xlpm.rozsah)),_xlpm.indexy, IF(_xlpm.podminka, ROW(_xlpm.rozsah)-MIN(ROW(_xlpm.rozsah))+1),_xlpm.prvni, MIN(_xlpm.indexy),_xlpm.finalni, IF(_xlpm.prvni=1, 2, _xlpm.prvni),INDEX(_xlpm.rozsah, _xlpm.finalni))</f>
        <v>2300</v>
      </c>
      <c r="BI741" cm="1">
        <f t="array" aca="1" ref="BI741" ca="1">INDEX($J$3:$J$10001,MATCH(BH741,$J$3:$J$10004,0)-1)</f>
        <v>2200</v>
      </c>
      <c r="BJ741">
        <f t="shared" ca="1" si="181"/>
        <v>180</v>
      </c>
      <c r="BK741">
        <f t="shared" ca="1" si="181"/>
        <v>245</v>
      </c>
      <c r="BL741">
        <f t="shared" ca="1" si="192"/>
        <v>-65</v>
      </c>
      <c r="BM741">
        <f t="shared" ca="1" si="189"/>
        <v>192.03662754901785</v>
      </c>
    </row>
    <row r="742" spans="1:65" x14ac:dyDescent="0.25">
      <c r="A742" s="64">
        <v>739</v>
      </c>
      <c r="B742" s="64">
        <v>102</v>
      </c>
      <c r="C742" s="64">
        <v>41</v>
      </c>
      <c r="D742" s="18">
        <v>739</v>
      </c>
      <c r="E742" s="21">
        <f t="shared" ca="1" si="182"/>
        <v>2266.1279162061264</v>
      </c>
      <c r="F742" s="22">
        <f t="shared" ca="1" si="183"/>
        <v>82.826910331067324</v>
      </c>
      <c r="G742" s="23">
        <v>739</v>
      </c>
      <c r="H742" s="24">
        <f t="shared" ca="1" si="184"/>
        <v>2262.1322439999999</v>
      </c>
      <c r="I742" s="25">
        <f t="shared" ca="1" si="185"/>
        <v>83.891756974000032</v>
      </c>
      <c r="J742" s="155"/>
      <c r="K742" s="155"/>
      <c r="AX742">
        <f t="shared" ca="1" si="193"/>
        <v>204.61404140000008</v>
      </c>
      <c r="AY742">
        <f t="shared" ca="1" si="186"/>
        <v>220.38595859999992</v>
      </c>
      <c r="AZ742" cm="1">
        <f t="array" aca="1" ref="AZ742" ca="1">_xlfn.LET(_xlpm.rozsah, $J$3:$J$10001,_xlpm.podminka, (_xlpm.rozsah&gt;H742)*(ISNUMBER(_xlpm.rozsah)),_xlpm.indexy, IF(_xlpm.podminka, ROW(_xlpm.rozsah)-MIN(ROW(_xlpm.rozsah))+1),_xlpm.prvni, MIN(_xlpm.indexy),_xlpm.finalni, IF(_xlpm.prvni=1, 2, _xlpm.prvni),INDEX(_xlpm.rozsah, _xlpm.finalni))</f>
        <v>2300</v>
      </c>
      <c r="BA742" cm="1">
        <f t="array" aca="1" ref="BA742" ca="1">INDEX($J$3:$J$10001,MATCH(AZ742,$J$3:$J$10004,0)-1)</f>
        <v>2200</v>
      </c>
      <c r="BB742">
        <f t="shared" ca="1" si="195"/>
        <v>180</v>
      </c>
      <c r="BC742">
        <f t="shared" ca="1" si="195"/>
        <v>245</v>
      </c>
      <c r="BD742">
        <f t="shared" ca="1" si="194"/>
        <v>-65</v>
      </c>
      <c r="BE742">
        <f t="shared" ca="1" si="187"/>
        <v>204.61404140000008</v>
      </c>
      <c r="BF742">
        <f t="shared" ca="1" si="191"/>
        <v>202.01685446601783</v>
      </c>
      <c r="BG742">
        <f t="shared" ca="1" si="188"/>
        <v>222.98314553398217</v>
      </c>
      <c r="BH742" cm="1">
        <f t="array" aca="1" ref="BH742" ca="1">_xlfn.LET(_xlpm.rozsah, $J$3:$J$10001,_xlpm.podminka, (_xlpm.rozsah&gt;E742)*(ISNUMBER(_xlpm.rozsah)),_xlpm.indexy, IF(_xlpm.podminka, ROW(_xlpm.rozsah)-MIN(ROW(_xlpm.rozsah))+1),_xlpm.prvni, MIN(_xlpm.indexy),_xlpm.finalni, IF(_xlpm.prvni=1, 2, _xlpm.prvni),INDEX(_xlpm.rozsah, _xlpm.finalni))</f>
        <v>2300</v>
      </c>
      <c r="BI742" cm="1">
        <f t="array" aca="1" ref="BI742" ca="1">INDEX($J$3:$J$10001,MATCH(BH742,$J$3:$J$10004,0)-1)</f>
        <v>2200</v>
      </c>
      <c r="BJ742">
        <f t="shared" ca="1" si="181"/>
        <v>180</v>
      </c>
      <c r="BK742">
        <f t="shared" ca="1" si="181"/>
        <v>245</v>
      </c>
      <c r="BL742">
        <f t="shared" ca="1" si="192"/>
        <v>-65</v>
      </c>
      <c r="BM742">
        <f t="shared" ca="1" si="189"/>
        <v>202.01685446601783</v>
      </c>
    </row>
    <row r="743" spans="1:65" x14ac:dyDescent="0.25">
      <c r="A743" s="64">
        <v>740</v>
      </c>
      <c r="B743" s="64">
        <v>103</v>
      </c>
      <c r="C743" s="64">
        <v>41</v>
      </c>
      <c r="D743" s="18">
        <v>740</v>
      </c>
      <c r="E743" s="21">
        <f t="shared" ca="1" si="182"/>
        <v>2281.4821114630495</v>
      </c>
      <c r="F743" s="22">
        <f t="shared" ca="1" si="183"/>
        <v>78.735017295097322</v>
      </c>
      <c r="G743" s="28">
        <v>740</v>
      </c>
      <c r="H743" s="24">
        <f t="shared" ca="1" si="184"/>
        <v>2277.4472660000001</v>
      </c>
      <c r="I743" s="25">
        <f t="shared" ca="1" si="185"/>
        <v>79.810303610999966</v>
      </c>
      <c r="J743" s="155"/>
      <c r="K743" s="155"/>
      <c r="AX743">
        <f t="shared" ca="1" si="193"/>
        <v>194.65927709999991</v>
      </c>
      <c r="AY743">
        <f t="shared" ca="1" si="186"/>
        <v>230.34072290000009</v>
      </c>
      <c r="AZ743" cm="1">
        <f t="array" aca="1" ref="AZ743" ca="1">_xlfn.LET(_xlpm.rozsah, $J$3:$J$10001,_xlpm.podminka, (_xlpm.rozsah&gt;H743)*(ISNUMBER(_xlpm.rozsah)),_xlpm.indexy, IF(_xlpm.podminka, ROW(_xlpm.rozsah)-MIN(ROW(_xlpm.rozsah))+1),_xlpm.prvni, MIN(_xlpm.indexy),_xlpm.finalni, IF(_xlpm.prvni=1, 2, _xlpm.prvni),INDEX(_xlpm.rozsah, _xlpm.finalni))</f>
        <v>2300</v>
      </c>
      <c r="BA743" cm="1">
        <f t="array" aca="1" ref="BA743" ca="1">INDEX($J$3:$J$10001,MATCH(AZ743,$J$3:$J$10004,0)-1)</f>
        <v>2200</v>
      </c>
      <c r="BB743">
        <f t="shared" ca="1" si="195"/>
        <v>180</v>
      </c>
      <c r="BC743">
        <f t="shared" ca="1" si="195"/>
        <v>245</v>
      </c>
      <c r="BD743">
        <f t="shared" ca="1" si="194"/>
        <v>-65</v>
      </c>
      <c r="BE743">
        <f t="shared" ca="1" si="187"/>
        <v>194.65927709999991</v>
      </c>
      <c r="BF743">
        <f t="shared" ca="1" si="191"/>
        <v>192.03662754901785</v>
      </c>
      <c r="BG743">
        <f t="shared" ca="1" si="188"/>
        <v>232.96337245098215</v>
      </c>
      <c r="BH743" cm="1">
        <f t="array" aca="1" ref="BH743" ca="1">_xlfn.LET(_xlpm.rozsah, $J$3:$J$10001,_xlpm.podminka, (_xlpm.rozsah&gt;E743)*(ISNUMBER(_xlpm.rozsah)),_xlpm.indexy, IF(_xlpm.podminka, ROW(_xlpm.rozsah)-MIN(ROW(_xlpm.rozsah))+1),_xlpm.prvni, MIN(_xlpm.indexy),_xlpm.finalni, IF(_xlpm.prvni=1, 2, _xlpm.prvni),INDEX(_xlpm.rozsah, _xlpm.finalni))</f>
        <v>2300</v>
      </c>
      <c r="BI743" cm="1">
        <f t="array" aca="1" ref="BI743" ca="1">INDEX($J$3:$J$10001,MATCH(BH743,$J$3:$J$10004,0)-1)</f>
        <v>2200</v>
      </c>
      <c r="BJ743">
        <f t="shared" ca="1" si="181"/>
        <v>180</v>
      </c>
      <c r="BK743">
        <f t="shared" ca="1" si="181"/>
        <v>245</v>
      </c>
      <c r="BL743">
        <f t="shared" ca="1" si="192"/>
        <v>-65</v>
      </c>
      <c r="BM743">
        <f t="shared" ca="1" si="189"/>
        <v>192.03662754901785</v>
      </c>
    </row>
    <row r="744" spans="1:65" x14ac:dyDescent="0.25">
      <c r="A744" s="64">
        <v>741</v>
      </c>
      <c r="B744" s="64">
        <v>102</v>
      </c>
      <c r="C744" s="64">
        <v>38</v>
      </c>
      <c r="D744" s="18">
        <v>741</v>
      </c>
      <c r="E744" s="21">
        <f t="shared" ca="1" si="182"/>
        <v>2266.1279162061264</v>
      </c>
      <c r="F744" s="22">
        <f t="shared" ca="1" si="183"/>
        <v>76.76640469708677</v>
      </c>
      <c r="G744" s="23">
        <v>741</v>
      </c>
      <c r="H744" s="24">
        <f t="shared" ca="1" si="184"/>
        <v>2262.1322439999999</v>
      </c>
      <c r="I744" s="25">
        <f t="shared" ca="1" si="185"/>
        <v>77.753335732000039</v>
      </c>
      <c r="J744" s="155"/>
      <c r="K744" s="155"/>
      <c r="AX744">
        <f t="shared" ca="1" si="193"/>
        <v>204.61404140000008</v>
      </c>
      <c r="AY744">
        <f t="shared" ca="1" si="186"/>
        <v>220.38595859999992</v>
      </c>
      <c r="AZ744" cm="1">
        <f t="array" aca="1" ref="AZ744" ca="1">_xlfn.LET(_xlpm.rozsah, $J$3:$J$10001,_xlpm.podminka, (_xlpm.rozsah&gt;H744)*(ISNUMBER(_xlpm.rozsah)),_xlpm.indexy, IF(_xlpm.podminka, ROW(_xlpm.rozsah)-MIN(ROW(_xlpm.rozsah))+1),_xlpm.prvni, MIN(_xlpm.indexy),_xlpm.finalni, IF(_xlpm.prvni=1, 2, _xlpm.prvni),INDEX(_xlpm.rozsah, _xlpm.finalni))</f>
        <v>2300</v>
      </c>
      <c r="BA744" cm="1">
        <f t="array" aca="1" ref="BA744" ca="1">INDEX($J$3:$J$10001,MATCH(AZ744,$J$3:$J$10004,0)-1)</f>
        <v>2200</v>
      </c>
      <c r="BB744">
        <f t="shared" ca="1" si="195"/>
        <v>180</v>
      </c>
      <c r="BC744">
        <f t="shared" ca="1" si="195"/>
        <v>245</v>
      </c>
      <c r="BD744">
        <f t="shared" ca="1" si="194"/>
        <v>-65</v>
      </c>
      <c r="BE744">
        <f t="shared" ca="1" si="187"/>
        <v>204.61404140000008</v>
      </c>
      <c r="BF744">
        <f t="shared" ca="1" si="191"/>
        <v>202.01685446601783</v>
      </c>
      <c r="BG744">
        <f t="shared" ca="1" si="188"/>
        <v>222.98314553398217</v>
      </c>
      <c r="BH744" cm="1">
        <f t="array" aca="1" ref="BH744" ca="1">_xlfn.LET(_xlpm.rozsah, $J$3:$J$10001,_xlpm.podminka, (_xlpm.rozsah&gt;E744)*(ISNUMBER(_xlpm.rozsah)),_xlpm.indexy, IF(_xlpm.podminka, ROW(_xlpm.rozsah)-MIN(ROW(_xlpm.rozsah))+1),_xlpm.prvni, MIN(_xlpm.indexy),_xlpm.finalni, IF(_xlpm.prvni=1, 2, _xlpm.prvni),INDEX(_xlpm.rozsah, _xlpm.finalni))</f>
        <v>2300</v>
      </c>
      <c r="BI744" cm="1">
        <f t="array" aca="1" ref="BI744" ca="1">INDEX($J$3:$J$10001,MATCH(BH744,$J$3:$J$10004,0)-1)</f>
        <v>2200</v>
      </c>
      <c r="BJ744">
        <f t="shared" ca="1" si="181"/>
        <v>180</v>
      </c>
      <c r="BK744">
        <f t="shared" ca="1" si="181"/>
        <v>245</v>
      </c>
      <c r="BL744">
        <f t="shared" ca="1" si="192"/>
        <v>-65</v>
      </c>
      <c r="BM744">
        <f t="shared" ca="1" si="189"/>
        <v>202.01685446601783</v>
      </c>
    </row>
    <row r="745" spans="1:65" x14ac:dyDescent="0.25">
      <c r="A745" s="64">
        <v>742</v>
      </c>
      <c r="B745" s="64">
        <v>103</v>
      </c>
      <c r="C745" s="64">
        <v>39</v>
      </c>
      <c r="D745" s="18">
        <v>742</v>
      </c>
      <c r="E745" s="21">
        <f t="shared" ca="1" si="182"/>
        <v>2281.4821114630495</v>
      </c>
      <c r="F745" s="22">
        <f t="shared" ca="1" si="183"/>
        <v>74.894284744116959</v>
      </c>
      <c r="G745" s="28">
        <v>742</v>
      </c>
      <c r="H745" s="24">
        <f t="shared" ca="1" si="184"/>
        <v>2277.4472660000001</v>
      </c>
      <c r="I745" s="25">
        <f t="shared" ca="1" si="185"/>
        <v>75.917118068999969</v>
      </c>
      <c r="J745" s="155"/>
      <c r="K745" s="155"/>
      <c r="AX745">
        <f t="shared" ca="1" si="193"/>
        <v>194.65927709999991</v>
      </c>
      <c r="AY745">
        <f t="shared" ca="1" si="186"/>
        <v>230.34072290000009</v>
      </c>
      <c r="AZ745" cm="1">
        <f t="array" aca="1" ref="AZ745" ca="1">_xlfn.LET(_xlpm.rozsah, $J$3:$J$10001,_xlpm.podminka, (_xlpm.rozsah&gt;H745)*(ISNUMBER(_xlpm.rozsah)),_xlpm.indexy, IF(_xlpm.podminka, ROW(_xlpm.rozsah)-MIN(ROW(_xlpm.rozsah))+1),_xlpm.prvni, MIN(_xlpm.indexy),_xlpm.finalni, IF(_xlpm.prvni=1, 2, _xlpm.prvni),INDEX(_xlpm.rozsah, _xlpm.finalni))</f>
        <v>2300</v>
      </c>
      <c r="BA745" cm="1">
        <f t="array" aca="1" ref="BA745" ca="1">INDEX($J$3:$J$10001,MATCH(AZ745,$J$3:$J$10004,0)-1)</f>
        <v>2200</v>
      </c>
      <c r="BB745">
        <f t="shared" ca="1" si="195"/>
        <v>180</v>
      </c>
      <c r="BC745">
        <f t="shared" ca="1" si="195"/>
        <v>245</v>
      </c>
      <c r="BD745">
        <f t="shared" ca="1" si="194"/>
        <v>-65</v>
      </c>
      <c r="BE745">
        <f t="shared" ca="1" si="187"/>
        <v>194.65927709999991</v>
      </c>
      <c r="BF745">
        <f t="shared" ca="1" si="191"/>
        <v>192.03662754901785</v>
      </c>
      <c r="BG745">
        <f t="shared" ca="1" si="188"/>
        <v>232.96337245098215</v>
      </c>
      <c r="BH745" cm="1">
        <f t="array" aca="1" ref="BH745" ca="1">_xlfn.LET(_xlpm.rozsah, $J$3:$J$10001,_xlpm.podminka, (_xlpm.rozsah&gt;E745)*(ISNUMBER(_xlpm.rozsah)),_xlpm.indexy, IF(_xlpm.podminka, ROW(_xlpm.rozsah)-MIN(ROW(_xlpm.rozsah))+1),_xlpm.prvni, MIN(_xlpm.indexy),_xlpm.finalni, IF(_xlpm.prvni=1, 2, _xlpm.prvni),INDEX(_xlpm.rozsah, _xlpm.finalni))</f>
        <v>2300</v>
      </c>
      <c r="BI745" cm="1">
        <f t="array" aca="1" ref="BI745" ca="1">INDEX($J$3:$J$10001,MATCH(BH745,$J$3:$J$10004,0)-1)</f>
        <v>2200</v>
      </c>
      <c r="BJ745">
        <f t="shared" ca="1" si="181"/>
        <v>180</v>
      </c>
      <c r="BK745">
        <f t="shared" ca="1" si="181"/>
        <v>245</v>
      </c>
      <c r="BL745">
        <f t="shared" ca="1" si="192"/>
        <v>-65</v>
      </c>
      <c r="BM745">
        <f t="shared" ca="1" si="189"/>
        <v>192.03662754901785</v>
      </c>
    </row>
    <row r="746" spans="1:65" x14ac:dyDescent="0.25">
      <c r="A746" s="64">
        <v>743</v>
      </c>
      <c r="B746" s="64">
        <v>102</v>
      </c>
      <c r="C746" s="64">
        <v>46</v>
      </c>
      <c r="D746" s="18">
        <v>743</v>
      </c>
      <c r="E746" s="21">
        <f t="shared" ca="1" si="182"/>
        <v>2266.1279162061264</v>
      </c>
      <c r="F746" s="22">
        <f t="shared" ca="1" si="183"/>
        <v>92.92775305436821</v>
      </c>
      <c r="G746" s="23">
        <v>743</v>
      </c>
      <c r="H746" s="24">
        <f t="shared" ca="1" si="184"/>
        <v>2262.1322439999999</v>
      </c>
      <c r="I746" s="25">
        <f t="shared" ca="1" si="185"/>
        <v>94.122459044000038</v>
      </c>
      <c r="J746" s="155"/>
      <c r="K746" s="155"/>
      <c r="AX746">
        <f t="shared" ca="1" si="193"/>
        <v>204.61404140000008</v>
      </c>
      <c r="AY746">
        <f t="shared" ca="1" si="186"/>
        <v>220.38595859999992</v>
      </c>
      <c r="AZ746" cm="1">
        <f t="array" aca="1" ref="AZ746" ca="1">_xlfn.LET(_xlpm.rozsah, $J$3:$J$10001,_xlpm.podminka, (_xlpm.rozsah&gt;H746)*(ISNUMBER(_xlpm.rozsah)),_xlpm.indexy, IF(_xlpm.podminka, ROW(_xlpm.rozsah)-MIN(ROW(_xlpm.rozsah))+1),_xlpm.prvni, MIN(_xlpm.indexy),_xlpm.finalni, IF(_xlpm.prvni=1, 2, _xlpm.prvni),INDEX(_xlpm.rozsah, _xlpm.finalni))</f>
        <v>2300</v>
      </c>
      <c r="BA746" cm="1">
        <f t="array" aca="1" ref="BA746" ca="1">INDEX($J$3:$J$10001,MATCH(AZ746,$J$3:$J$10004,0)-1)</f>
        <v>2200</v>
      </c>
      <c r="BB746">
        <f t="shared" ca="1" si="195"/>
        <v>180</v>
      </c>
      <c r="BC746">
        <f t="shared" ca="1" si="195"/>
        <v>245</v>
      </c>
      <c r="BD746">
        <f t="shared" ca="1" si="194"/>
        <v>-65</v>
      </c>
      <c r="BE746">
        <f t="shared" ca="1" si="187"/>
        <v>204.61404140000008</v>
      </c>
      <c r="BF746">
        <f t="shared" ca="1" si="191"/>
        <v>202.01685446601783</v>
      </c>
      <c r="BG746">
        <f t="shared" ca="1" si="188"/>
        <v>222.98314553398217</v>
      </c>
      <c r="BH746" cm="1">
        <f t="array" aca="1" ref="BH746" ca="1">_xlfn.LET(_xlpm.rozsah, $J$3:$J$10001,_xlpm.podminka, (_xlpm.rozsah&gt;E746)*(ISNUMBER(_xlpm.rozsah)),_xlpm.indexy, IF(_xlpm.podminka, ROW(_xlpm.rozsah)-MIN(ROW(_xlpm.rozsah))+1),_xlpm.prvni, MIN(_xlpm.indexy),_xlpm.finalni, IF(_xlpm.prvni=1, 2, _xlpm.prvni),INDEX(_xlpm.rozsah, _xlpm.finalni))</f>
        <v>2300</v>
      </c>
      <c r="BI746" cm="1">
        <f t="array" aca="1" ref="BI746" ca="1">INDEX($J$3:$J$10001,MATCH(BH746,$J$3:$J$10004,0)-1)</f>
        <v>2200</v>
      </c>
      <c r="BJ746">
        <f t="shared" ca="1" si="181"/>
        <v>180</v>
      </c>
      <c r="BK746">
        <f t="shared" ca="1" si="181"/>
        <v>245</v>
      </c>
      <c r="BL746">
        <f t="shared" ca="1" si="192"/>
        <v>-65</v>
      </c>
      <c r="BM746">
        <f t="shared" ca="1" si="189"/>
        <v>202.01685446601783</v>
      </c>
    </row>
    <row r="747" spans="1:65" x14ac:dyDescent="0.25">
      <c r="A747" s="64">
        <v>744</v>
      </c>
      <c r="B747" s="64">
        <v>104</v>
      </c>
      <c r="C747" s="64">
        <v>46</v>
      </c>
      <c r="D747" s="18">
        <v>744</v>
      </c>
      <c r="E747" s="21">
        <f t="shared" ca="1" si="182"/>
        <v>2296.8363067199721</v>
      </c>
      <c r="F747" s="22">
        <f t="shared" ca="1" si="183"/>
        <v>83.745944290728346</v>
      </c>
      <c r="G747" s="28">
        <v>744</v>
      </c>
      <c r="H747" s="24">
        <f t="shared" ca="1" si="184"/>
        <v>2292.7622879999999</v>
      </c>
      <c r="I747" s="25">
        <f t="shared" ca="1" si="185"/>
        <v>84.964075888000025</v>
      </c>
      <c r="J747" s="155"/>
      <c r="K747" s="155"/>
      <c r="AX747">
        <f t="shared" ca="1" si="193"/>
        <v>184.70451280000006</v>
      </c>
      <c r="AY747">
        <f t="shared" ca="1" si="186"/>
        <v>240.29548719999994</v>
      </c>
      <c r="AZ747" cm="1">
        <f t="array" aca="1" ref="AZ747" ca="1">_xlfn.LET(_xlpm.rozsah, $J$3:$J$10001,_xlpm.podminka, (_xlpm.rozsah&gt;H747)*(ISNUMBER(_xlpm.rozsah)),_xlpm.indexy, IF(_xlpm.podminka, ROW(_xlpm.rozsah)-MIN(ROW(_xlpm.rozsah))+1),_xlpm.prvni, MIN(_xlpm.indexy),_xlpm.finalni, IF(_xlpm.prvni=1, 2, _xlpm.prvni),INDEX(_xlpm.rozsah, _xlpm.finalni))</f>
        <v>2300</v>
      </c>
      <c r="BA747" cm="1">
        <f t="array" aca="1" ref="BA747" ca="1">INDEX($J$3:$J$10001,MATCH(AZ747,$J$3:$J$10004,0)-1)</f>
        <v>2200</v>
      </c>
      <c r="BB747">
        <f t="shared" ca="1" si="195"/>
        <v>180</v>
      </c>
      <c r="BC747">
        <f t="shared" ca="1" si="195"/>
        <v>245</v>
      </c>
      <c r="BD747">
        <f t="shared" ca="1" si="194"/>
        <v>-65</v>
      </c>
      <c r="BE747">
        <f t="shared" ca="1" si="187"/>
        <v>184.70451280000006</v>
      </c>
      <c r="BF747">
        <f t="shared" ca="1" si="191"/>
        <v>182.05640063201815</v>
      </c>
      <c r="BG747">
        <f t="shared" ca="1" si="188"/>
        <v>242.94359936798185</v>
      </c>
      <c r="BH747" cm="1">
        <f t="array" aca="1" ref="BH747" ca="1">_xlfn.LET(_xlpm.rozsah, $J$3:$J$10001,_xlpm.podminka, (_xlpm.rozsah&gt;E747)*(ISNUMBER(_xlpm.rozsah)),_xlpm.indexy, IF(_xlpm.podminka, ROW(_xlpm.rozsah)-MIN(ROW(_xlpm.rozsah))+1),_xlpm.prvni, MIN(_xlpm.indexy),_xlpm.finalni, IF(_xlpm.prvni=1, 2, _xlpm.prvni),INDEX(_xlpm.rozsah, _xlpm.finalni))</f>
        <v>2300</v>
      </c>
      <c r="BI747" cm="1">
        <f t="array" aca="1" ref="BI747" ca="1">INDEX($J$3:$J$10001,MATCH(BH747,$J$3:$J$10004,0)-1)</f>
        <v>2200</v>
      </c>
      <c r="BJ747">
        <f t="shared" ca="1" si="181"/>
        <v>180</v>
      </c>
      <c r="BK747">
        <f t="shared" ca="1" si="181"/>
        <v>245</v>
      </c>
      <c r="BL747">
        <f t="shared" ca="1" si="192"/>
        <v>-65</v>
      </c>
      <c r="BM747">
        <f t="shared" ca="1" si="189"/>
        <v>182.05640063201815</v>
      </c>
    </row>
    <row r="748" spans="1:65" x14ac:dyDescent="0.25">
      <c r="A748" s="64">
        <v>745</v>
      </c>
      <c r="B748" s="64">
        <v>103</v>
      </c>
      <c r="C748" s="64">
        <v>49</v>
      </c>
      <c r="D748" s="18">
        <v>745</v>
      </c>
      <c r="E748" s="21">
        <f t="shared" ca="1" si="182"/>
        <v>2281.4821114630495</v>
      </c>
      <c r="F748" s="22">
        <f t="shared" ca="1" si="183"/>
        <v>94.097947499018758</v>
      </c>
      <c r="G748" s="23">
        <v>745</v>
      </c>
      <c r="H748" s="24">
        <f t="shared" ca="1" si="184"/>
        <v>2277.4472660000001</v>
      </c>
      <c r="I748" s="25">
        <f t="shared" ca="1" si="185"/>
        <v>95.383045778999943</v>
      </c>
      <c r="J748" s="155"/>
      <c r="K748" s="155"/>
      <c r="AX748">
        <f t="shared" ca="1" si="193"/>
        <v>194.65927709999991</v>
      </c>
      <c r="AY748">
        <f t="shared" ca="1" si="186"/>
        <v>230.34072290000009</v>
      </c>
      <c r="AZ748" cm="1">
        <f t="array" aca="1" ref="AZ748" ca="1">_xlfn.LET(_xlpm.rozsah, $J$3:$J$10001,_xlpm.podminka, (_xlpm.rozsah&gt;H748)*(ISNUMBER(_xlpm.rozsah)),_xlpm.indexy, IF(_xlpm.podminka, ROW(_xlpm.rozsah)-MIN(ROW(_xlpm.rozsah))+1),_xlpm.prvni, MIN(_xlpm.indexy),_xlpm.finalni, IF(_xlpm.prvni=1, 2, _xlpm.prvni),INDEX(_xlpm.rozsah, _xlpm.finalni))</f>
        <v>2300</v>
      </c>
      <c r="BA748" cm="1">
        <f t="array" aca="1" ref="BA748" ca="1">INDEX($J$3:$J$10001,MATCH(AZ748,$J$3:$J$10004,0)-1)</f>
        <v>2200</v>
      </c>
      <c r="BB748">
        <f t="shared" ca="1" si="195"/>
        <v>180</v>
      </c>
      <c r="BC748">
        <f t="shared" ca="1" si="195"/>
        <v>245</v>
      </c>
      <c r="BD748">
        <f t="shared" ca="1" si="194"/>
        <v>-65</v>
      </c>
      <c r="BE748">
        <f t="shared" ca="1" si="187"/>
        <v>194.65927709999991</v>
      </c>
      <c r="BF748">
        <f t="shared" ca="1" si="191"/>
        <v>192.03662754901785</v>
      </c>
      <c r="BG748">
        <f t="shared" ca="1" si="188"/>
        <v>232.96337245098215</v>
      </c>
      <c r="BH748" cm="1">
        <f t="array" aca="1" ref="BH748" ca="1">_xlfn.LET(_xlpm.rozsah, $J$3:$J$10001,_xlpm.podminka, (_xlpm.rozsah&gt;E748)*(ISNUMBER(_xlpm.rozsah)),_xlpm.indexy, IF(_xlpm.podminka, ROW(_xlpm.rozsah)-MIN(ROW(_xlpm.rozsah))+1),_xlpm.prvni, MIN(_xlpm.indexy),_xlpm.finalni, IF(_xlpm.prvni=1, 2, _xlpm.prvni),INDEX(_xlpm.rozsah, _xlpm.finalni))</f>
        <v>2300</v>
      </c>
      <c r="BI748" cm="1">
        <f t="array" aca="1" ref="BI748" ca="1">INDEX($J$3:$J$10001,MATCH(BH748,$J$3:$J$10004,0)-1)</f>
        <v>2200</v>
      </c>
      <c r="BJ748">
        <f t="shared" ca="1" si="181"/>
        <v>180</v>
      </c>
      <c r="BK748">
        <f t="shared" ca="1" si="181"/>
        <v>245</v>
      </c>
      <c r="BL748">
        <f t="shared" ca="1" si="192"/>
        <v>-65</v>
      </c>
      <c r="BM748">
        <f t="shared" ca="1" si="189"/>
        <v>192.03662754901785</v>
      </c>
    </row>
    <row r="749" spans="1:65" x14ac:dyDescent="0.25">
      <c r="A749" s="64">
        <v>746</v>
      </c>
      <c r="B749" s="64">
        <v>102</v>
      </c>
      <c r="C749" s="64">
        <v>45</v>
      </c>
      <c r="D749" s="18">
        <v>746</v>
      </c>
      <c r="E749" s="21">
        <f t="shared" ca="1" si="182"/>
        <v>2266.1279162061264</v>
      </c>
      <c r="F749" s="22">
        <f t="shared" ca="1" si="183"/>
        <v>90.90758450970803</v>
      </c>
      <c r="G749" s="28">
        <v>746</v>
      </c>
      <c r="H749" s="24">
        <f t="shared" ca="1" si="184"/>
        <v>2262.1322439999999</v>
      </c>
      <c r="I749" s="25">
        <f t="shared" ca="1" si="185"/>
        <v>92.076318630000046</v>
      </c>
      <c r="J749" s="155"/>
      <c r="K749" s="155"/>
      <c r="AX749">
        <f t="shared" ca="1" si="193"/>
        <v>204.61404140000008</v>
      </c>
      <c r="AY749">
        <f t="shared" ca="1" si="186"/>
        <v>220.38595859999992</v>
      </c>
      <c r="AZ749" cm="1">
        <f t="array" aca="1" ref="AZ749" ca="1">_xlfn.LET(_xlpm.rozsah, $J$3:$J$10001,_xlpm.podminka, (_xlpm.rozsah&gt;H749)*(ISNUMBER(_xlpm.rozsah)),_xlpm.indexy, IF(_xlpm.podminka, ROW(_xlpm.rozsah)-MIN(ROW(_xlpm.rozsah))+1),_xlpm.prvni, MIN(_xlpm.indexy),_xlpm.finalni, IF(_xlpm.prvni=1, 2, _xlpm.prvni),INDEX(_xlpm.rozsah, _xlpm.finalni))</f>
        <v>2300</v>
      </c>
      <c r="BA749" cm="1">
        <f t="array" aca="1" ref="BA749" ca="1">INDEX($J$3:$J$10001,MATCH(AZ749,$J$3:$J$10004,0)-1)</f>
        <v>2200</v>
      </c>
      <c r="BB749">
        <f t="shared" ca="1" si="195"/>
        <v>180</v>
      </c>
      <c r="BC749">
        <f t="shared" ca="1" si="195"/>
        <v>245</v>
      </c>
      <c r="BD749">
        <f t="shared" ca="1" si="194"/>
        <v>-65</v>
      </c>
      <c r="BE749">
        <f t="shared" ca="1" si="187"/>
        <v>204.61404140000008</v>
      </c>
      <c r="BF749">
        <f t="shared" ca="1" si="191"/>
        <v>202.01685446601783</v>
      </c>
      <c r="BG749">
        <f t="shared" ca="1" si="188"/>
        <v>222.98314553398217</v>
      </c>
      <c r="BH749" cm="1">
        <f t="array" aca="1" ref="BH749" ca="1">_xlfn.LET(_xlpm.rozsah, $J$3:$J$10001,_xlpm.podminka, (_xlpm.rozsah&gt;E749)*(ISNUMBER(_xlpm.rozsah)),_xlpm.indexy, IF(_xlpm.podminka, ROW(_xlpm.rozsah)-MIN(ROW(_xlpm.rozsah))+1),_xlpm.prvni, MIN(_xlpm.indexy),_xlpm.finalni, IF(_xlpm.prvni=1, 2, _xlpm.prvni),INDEX(_xlpm.rozsah, _xlpm.finalni))</f>
        <v>2300</v>
      </c>
      <c r="BI749" cm="1">
        <f t="array" aca="1" ref="BI749" ca="1">INDEX($J$3:$J$10001,MATCH(BH749,$J$3:$J$10004,0)-1)</f>
        <v>2200</v>
      </c>
      <c r="BJ749">
        <f t="shared" ca="1" si="181"/>
        <v>180</v>
      </c>
      <c r="BK749">
        <f t="shared" ca="1" si="181"/>
        <v>245</v>
      </c>
      <c r="BL749">
        <f t="shared" ca="1" si="192"/>
        <v>-65</v>
      </c>
      <c r="BM749">
        <f t="shared" ca="1" si="189"/>
        <v>202.01685446601783</v>
      </c>
    </row>
    <row r="750" spans="1:65" x14ac:dyDescent="0.25">
      <c r="A750" s="64">
        <v>747</v>
      </c>
      <c r="B750" s="64">
        <v>103</v>
      </c>
      <c r="C750" s="64">
        <v>42</v>
      </c>
      <c r="D750" s="18">
        <v>747</v>
      </c>
      <c r="E750" s="21">
        <f t="shared" ca="1" si="182"/>
        <v>2281.4821114630495</v>
      </c>
      <c r="F750" s="22">
        <f t="shared" ca="1" si="183"/>
        <v>80.655383570587503</v>
      </c>
      <c r="G750" s="23">
        <v>747</v>
      </c>
      <c r="H750" s="24">
        <f t="shared" ca="1" si="184"/>
        <v>2277.4472660000001</v>
      </c>
      <c r="I750" s="25">
        <f t="shared" ca="1" si="185"/>
        <v>81.756896381999965</v>
      </c>
      <c r="J750" s="155"/>
      <c r="K750" s="155"/>
      <c r="AX750">
        <f t="shared" ca="1" si="193"/>
        <v>194.65927709999991</v>
      </c>
      <c r="AY750">
        <f t="shared" ca="1" si="186"/>
        <v>230.34072290000009</v>
      </c>
      <c r="AZ750" cm="1">
        <f t="array" aca="1" ref="AZ750" ca="1">_xlfn.LET(_xlpm.rozsah, $J$3:$J$10001,_xlpm.podminka, (_xlpm.rozsah&gt;H750)*(ISNUMBER(_xlpm.rozsah)),_xlpm.indexy, IF(_xlpm.podminka, ROW(_xlpm.rozsah)-MIN(ROW(_xlpm.rozsah))+1),_xlpm.prvni, MIN(_xlpm.indexy),_xlpm.finalni, IF(_xlpm.prvni=1, 2, _xlpm.prvni),INDEX(_xlpm.rozsah, _xlpm.finalni))</f>
        <v>2300</v>
      </c>
      <c r="BA750" cm="1">
        <f t="array" aca="1" ref="BA750" ca="1">INDEX($J$3:$J$10001,MATCH(AZ750,$J$3:$J$10004,0)-1)</f>
        <v>2200</v>
      </c>
      <c r="BB750">
        <f t="shared" ca="1" si="195"/>
        <v>180</v>
      </c>
      <c r="BC750">
        <f t="shared" ca="1" si="195"/>
        <v>245</v>
      </c>
      <c r="BD750">
        <f t="shared" ca="1" si="194"/>
        <v>-65</v>
      </c>
      <c r="BE750">
        <f t="shared" ca="1" si="187"/>
        <v>194.65927709999991</v>
      </c>
      <c r="BF750">
        <f t="shared" ca="1" si="191"/>
        <v>192.03662754901785</v>
      </c>
      <c r="BG750">
        <f t="shared" ca="1" si="188"/>
        <v>232.96337245098215</v>
      </c>
      <c r="BH750" cm="1">
        <f t="array" aca="1" ref="BH750" ca="1">_xlfn.LET(_xlpm.rozsah, $J$3:$J$10001,_xlpm.podminka, (_xlpm.rozsah&gt;E750)*(ISNUMBER(_xlpm.rozsah)),_xlpm.indexy, IF(_xlpm.podminka, ROW(_xlpm.rozsah)-MIN(ROW(_xlpm.rozsah))+1),_xlpm.prvni, MIN(_xlpm.indexy),_xlpm.finalni, IF(_xlpm.prvni=1, 2, _xlpm.prvni),INDEX(_xlpm.rozsah, _xlpm.finalni))</f>
        <v>2300</v>
      </c>
      <c r="BI750" cm="1">
        <f t="array" aca="1" ref="BI750" ca="1">INDEX($J$3:$J$10001,MATCH(BH750,$J$3:$J$10004,0)-1)</f>
        <v>2200</v>
      </c>
      <c r="BJ750">
        <f t="shared" ref="BJ750:BK813" ca="1" si="196">IF(ISERROR(MATCH(BH750,$J$1:$J$10000,0)), 0, INDEX($K$1:$K$10000, MATCH(BH750,$J$1:$J$10000,0)))</f>
        <v>180</v>
      </c>
      <c r="BK750">
        <f t="shared" ca="1" si="196"/>
        <v>245</v>
      </c>
      <c r="BL750">
        <f t="shared" ca="1" si="192"/>
        <v>-65</v>
      </c>
      <c r="BM750">
        <f t="shared" ca="1" si="189"/>
        <v>192.03662754901785</v>
      </c>
    </row>
    <row r="751" spans="1:65" x14ac:dyDescent="0.25">
      <c r="A751" s="64">
        <v>748</v>
      </c>
      <c r="B751" s="64">
        <v>103</v>
      </c>
      <c r="C751" s="64">
        <v>46</v>
      </c>
      <c r="D751" s="18">
        <v>748</v>
      </c>
      <c r="E751" s="21">
        <f t="shared" ca="1" si="182"/>
        <v>2281.4821114630495</v>
      </c>
      <c r="F751" s="22">
        <f t="shared" ca="1" si="183"/>
        <v>88.3368486725482</v>
      </c>
      <c r="G751" s="28">
        <v>748</v>
      </c>
      <c r="H751" s="24">
        <f t="shared" ca="1" si="184"/>
        <v>2277.4472660000001</v>
      </c>
      <c r="I751" s="25">
        <f t="shared" ca="1" si="185"/>
        <v>89.543267465999961</v>
      </c>
      <c r="J751" s="155"/>
      <c r="K751" s="155"/>
      <c r="AX751">
        <f t="shared" ca="1" si="193"/>
        <v>194.65927709999991</v>
      </c>
      <c r="AY751">
        <f t="shared" ca="1" si="186"/>
        <v>230.34072290000009</v>
      </c>
      <c r="AZ751" cm="1">
        <f t="array" aca="1" ref="AZ751" ca="1">_xlfn.LET(_xlpm.rozsah, $J$3:$J$10001,_xlpm.podminka, (_xlpm.rozsah&gt;H751)*(ISNUMBER(_xlpm.rozsah)),_xlpm.indexy, IF(_xlpm.podminka, ROW(_xlpm.rozsah)-MIN(ROW(_xlpm.rozsah))+1),_xlpm.prvni, MIN(_xlpm.indexy),_xlpm.finalni, IF(_xlpm.prvni=1, 2, _xlpm.prvni),INDEX(_xlpm.rozsah, _xlpm.finalni))</f>
        <v>2300</v>
      </c>
      <c r="BA751" cm="1">
        <f t="array" aca="1" ref="BA751" ca="1">INDEX($J$3:$J$10001,MATCH(AZ751,$J$3:$J$10004,0)-1)</f>
        <v>2200</v>
      </c>
      <c r="BB751">
        <f t="shared" ca="1" si="195"/>
        <v>180</v>
      </c>
      <c r="BC751">
        <f t="shared" ca="1" si="195"/>
        <v>245</v>
      </c>
      <c r="BD751">
        <f t="shared" ca="1" si="194"/>
        <v>-65</v>
      </c>
      <c r="BE751">
        <f t="shared" ca="1" si="187"/>
        <v>194.65927709999991</v>
      </c>
      <c r="BF751">
        <f t="shared" ca="1" si="191"/>
        <v>192.03662754901785</v>
      </c>
      <c r="BG751">
        <f t="shared" ca="1" si="188"/>
        <v>232.96337245098215</v>
      </c>
      <c r="BH751" cm="1">
        <f t="array" aca="1" ref="BH751" ca="1">_xlfn.LET(_xlpm.rozsah, $J$3:$J$10001,_xlpm.podminka, (_xlpm.rozsah&gt;E751)*(ISNUMBER(_xlpm.rozsah)),_xlpm.indexy, IF(_xlpm.podminka, ROW(_xlpm.rozsah)-MIN(ROW(_xlpm.rozsah))+1),_xlpm.prvni, MIN(_xlpm.indexy),_xlpm.finalni, IF(_xlpm.prvni=1, 2, _xlpm.prvni),INDEX(_xlpm.rozsah, _xlpm.finalni))</f>
        <v>2300</v>
      </c>
      <c r="BI751" cm="1">
        <f t="array" aca="1" ref="BI751" ca="1">INDEX($J$3:$J$10001,MATCH(BH751,$J$3:$J$10004,0)-1)</f>
        <v>2200</v>
      </c>
      <c r="BJ751">
        <f t="shared" ca="1" si="196"/>
        <v>180</v>
      </c>
      <c r="BK751">
        <f t="shared" ca="1" si="196"/>
        <v>245</v>
      </c>
      <c r="BL751">
        <f t="shared" ca="1" si="192"/>
        <v>-65</v>
      </c>
      <c r="BM751">
        <f t="shared" ca="1" si="189"/>
        <v>192.03662754901785</v>
      </c>
    </row>
    <row r="752" spans="1:65" x14ac:dyDescent="0.25">
      <c r="A752" s="64">
        <v>749</v>
      </c>
      <c r="B752" s="64">
        <v>103</v>
      </c>
      <c r="C752" s="64">
        <v>38</v>
      </c>
      <c r="D752" s="18">
        <v>749</v>
      </c>
      <c r="E752" s="21">
        <f t="shared" ca="1" si="182"/>
        <v>2281.4821114630495</v>
      </c>
      <c r="F752" s="22">
        <f t="shared" ca="1" si="183"/>
        <v>72.973918468626778</v>
      </c>
      <c r="G752" s="23">
        <v>749</v>
      </c>
      <c r="H752" s="24">
        <f t="shared" ca="1" si="184"/>
        <v>2277.4472660000001</v>
      </c>
      <c r="I752" s="25">
        <f t="shared" ca="1" si="185"/>
        <v>73.97052529799997</v>
      </c>
      <c r="J752" s="155"/>
      <c r="K752" s="155"/>
      <c r="AX752">
        <f t="shared" ca="1" si="193"/>
        <v>194.65927709999991</v>
      </c>
      <c r="AY752">
        <f t="shared" ca="1" si="186"/>
        <v>230.34072290000009</v>
      </c>
      <c r="AZ752" cm="1">
        <f t="array" aca="1" ref="AZ752" ca="1">_xlfn.LET(_xlpm.rozsah, $J$3:$J$10001,_xlpm.podminka, (_xlpm.rozsah&gt;H752)*(ISNUMBER(_xlpm.rozsah)),_xlpm.indexy, IF(_xlpm.podminka, ROW(_xlpm.rozsah)-MIN(ROW(_xlpm.rozsah))+1),_xlpm.prvni, MIN(_xlpm.indexy),_xlpm.finalni, IF(_xlpm.prvni=1, 2, _xlpm.prvni),INDEX(_xlpm.rozsah, _xlpm.finalni))</f>
        <v>2300</v>
      </c>
      <c r="BA752" cm="1">
        <f t="array" aca="1" ref="BA752" ca="1">INDEX($J$3:$J$10001,MATCH(AZ752,$J$3:$J$10004,0)-1)</f>
        <v>2200</v>
      </c>
      <c r="BB752">
        <f t="shared" ca="1" si="195"/>
        <v>180</v>
      </c>
      <c r="BC752">
        <f t="shared" ca="1" si="195"/>
        <v>245</v>
      </c>
      <c r="BD752">
        <f t="shared" ca="1" si="194"/>
        <v>-65</v>
      </c>
      <c r="BE752">
        <f t="shared" ca="1" si="187"/>
        <v>194.65927709999991</v>
      </c>
      <c r="BF752">
        <f t="shared" ca="1" si="191"/>
        <v>192.03662754901785</v>
      </c>
      <c r="BG752">
        <f t="shared" ca="1" si="188"/>
        <v>232.96337245098215</v>
      </c>
      <c r="BH752" cm="1">
        <f t="array" aca="1" ref="BH752" ca="1">_xlfn.LET(_xlpm.rozsah, $J$3:$J$10001,_xlpm.podminka, (_xlpm.rozsah&gt;E752)*(ISNUMBER(_xlpm.rozsah)),_xlpm.indexy, IF(_xlpm.podminka, ROW(_xlpm.rozsah)-MIN(ROW(_xlpm.rozsah))+1),_xlpm.prvni, MIN(_xlpm.indexy),_xlpm.finalni, IF(_xlpm.prvni=1, 2, _xlpm.prvni),INDEX(_xlpm.rozsah, _xlpm.finalni))</f>
        <v>2300</v>
      </c>
      <c r="BI752" cm="1">
        <f t="array" aca="1" ref="BI752" ca="1">INDEX($J$3:$J$10001,MATCH(BH752,$J$3:$J$10004,0)-1)</f>
        <v>2200</v>
      </c>
      <c r="BJ752">
        <f t="shared" ca="1" si="196"/>
        <v>180</v>
      </c>
      <c r="BK752">
        <f t="shared" ca="1" si="196"/>
        <v>245</v>
      </c>
      <c r="BL752">
        <f t="shared" ca="1" si="192"/>
        <v>-65</v>
      </c>
      <c r="BM752">
        <f t="shared" ca="1" si="189"/>
        <v>192.03662754901785</v>
      </c>
    </row>
    <row r="753" spans="1:65" x14ac:dyDescent="0.25">
      <c r="A753" s="64">
        <v>750</v>
      </c>
      <c r="B753" s="64">
        <v>102</v>
      </c>
      <c r="C753" s="64">
        <v>48</v>
      </c>
      <c r="D753" s="18">
        <v>750</v>
      </c>
      <c r="E753" s="21">
        <f t="shared" ca="1" si="182"/>
        <v>2266.1279162061264</v>
      </c>
      <c r="F753" s="22">
        <f t="shared" ca="1" si="183"/>
        <v>96.96809014368857</v>
      </c>
      <c r="G753" s="28">
        <v>750</v>
      </c>
      <c r="H753" s="24">
        <f t="shared" ca="1" si="184"/>
        <v>2262.1322439999999</v>
      </c>
      <c r="I753" s="25">
        <f t="shared" ca="1" si="185"/>
        <v>98.214739872000024</v>
      </c>
      <c r="J753" s="155"/>
      <c r="K753" s="155"/>
      <c r="AX753">
        <f t="shared" ca="1" si="193"/>
        <v>204.61404140000008</v>
      </c>
      <c r="AY753">
        <f t="shared" ca="1" si="186"/>
        <v>220.38595859999992</v>
      </c>
      <c r="AZ753" cm="1">
        <f t="array" aca="1" ref="AZ753" ca="1">_xlfn.LET(_xlpm.rozsah, $J$3:$J$10001,_xlpm.podminka, (_xlpm.rozsah&gt;H753)*(ISNUMBER(_xlpm.rozsah)),_xlpm.indexy, IF(_xlpm.podminka, ROW(_xlpm.rozsah)-MIN(ROW(_xlpm.rozsah))+1),_xlpm.prvni, MIN(_xlpm.indexy),_xlpm.finalni, IF(_xlpm.prvni=1, 2, _xlpm.prvni),INDEX(_xlpm.rozsah, _xlpm.finalni))</f>
        <v>2300</v>
      </c>
      <c r="BA753" cm="1">
        <f t="array" aca="1" ref="BA753" ca="1">INDEX($J$3:$J$10001,MATCH(AZ753,$J$3:$J$10004,0)-1)</f>
        <v>2200</v>
      </c>
      <c r="BB753">
        <f t="shared" ca="1" si="195"/>
        <v>180</v>
      </c>
      <c r="BC753">
        <f t="shared" ca="1" si="195"/>
        <v>245</v>
      </c>
      <c r="BD753">
        <f t="shared" ca="1" si="194"/>
        <v>-65</v>
      </c>
      <c r="BE753">
        <f t="shared" ca="1" si="187"/>
        <v>204.61404140000008</v>
      </c>
      <c r="BF753">
        <f t="shared" ca="1" si="191"/>
        <v>202.01685446601783</v>
      </c>
      <c r="BG753">
        <f t="shared" ca="1" si="188"/>
        <v>222.98314553398217</v>
      </c>
      <c r="BH753" cm="1">
        <f t="array" aca="1" ref="BH753" ca="1">_xlfn.LET(_xlpm.rozsah, $J$3:$J$10001,_xlpm.podminka, (_xlpm.rozsah&gt;E753)*(ISNUMBER(_xlpm.rozsah)),_xlpm.indexy, IF(_xlpm.podminka, ROW(_xlpm.rozsah)-MIN(ROW(_xlpm.rozsah))+1),_xlpm.prvni, MIN(_xlpm.indexy),_xlpm.finalni, IF(_xlpm.prvni=1, 2, _xlpm.prvni),INDEX(_xlpm.rozsah, _xlpm.finalni))</f>
        <v>2300</v>
      </c>
      <c r="BI753" cm="1">
        <f t="array" aca="1" ref="BI753" ca="1">INDEX($J$3:$J$10001,MATCH(BH753,$J$3:$J$10004,0)-1)</f>
        <v>2200</v>
      </c>
      <c r="BJ753">
        <f t="shared" ca="1" si="196"/>
        <v>180</v>
      </c>
      <c r="BK753">
        <f t="shared" ca="1" si="196"/>
        <v>245</v>
      </c>
      <c r="BL753">
        <f t="shared" ca="1" si="192"/>
        <v>-65</v>
      </c>
      <c r="BM753">
        <f t="shared" ca="1" si="189"/>
        <v>202.01685446601783</v>
      </c>
    </row>
    <row r="754" spans="1:65" x14ac:dyDescent="0.25">
      <c r="A754" s="64">
        <v>751</v>
      </c>
      <c r="B754" s="64">
        <v>103</v>
      </c>
      <c r="C754" s="64">
        <v>35</v>
      </c>
      <c r="D754" s="18">
        <v>751</v>
      </c>
      <c r="E754" s="21">
        <f t="shared" ca="1" si="182"/>
        <v>2281.4821114630495</v>
      </c>
      <c r="F754" s="22">
        <f t="shared" ca="1" si="183"/>
        <v>67.212819642156248</v>
      </c>
      <c r="G754" s="23">
        <v>751</v>
      </c>
      <c r="H754" s="24">
        <f t="shared" ca="1" si="184"/>
        <v>2277.4472660000001</v>
      </c>
      <c r="I754" s="25">
        <f t="shared" ca="1" si="185"/>
        <v>68.130746984999973</v>
      </c>
      <c r="J754" s="155"/>
      <c r="K754" s="155"/>
      <c r="AX754">
        <f t="shared" ca="1" si="193"/>
        <v>194.65927709999991</v>
      </c>
      <c r="AY754">
        <f t="shared" ca="1" si="186"/>
        <v>230.34072290000009</v>
      </c>
      <c r="AZ754" cm="1">
        <f t="array" aca="1" ref="AZ754" ca="1">_xlfn.LET(_xlpm.rozsah, $J$3:$J$10001,_xlpm.podminka, (_xlpm.rozsah&gt;H754)*(ISNUMBER(_xlpm.rozsah)),_xlpm.indexy, IF(_xlpm.podminka, ROW(_xlpm.rozsah)-MIN(ROW(_xlpm.rozsah))+1),_xlpm.prvni, MIN(_xlpm.indexy),_xlpm.finalni, IF(_xlpm.prvni=1, 2, _xlpm.prvni),INDEX(_xlpm.rozsah, _xlpm.finalni))</f>
        <v>2300</v>
      </c>
      <c r="BA754" cm="1">
        <f t="array" aca="1" ref="BA754" ca="1">INDEX($J$3:$J$10001,MATCH(AZ754,$J$3:$J$10004,0)-1)</f>
        <v>2200</v>
      </c>
      <c r="BB754">
        <f t="shared" ca="1" si="195"/>
        <v>180</v>
      </c>
      <c r="BC754">
        <f t="shared" ca="1" si="195"/>
        <v>245</v>
      </c>
      <c r="BD754">
        <f t="shared" ca="1" si="194"/>
        <v>-65</v>
      </c>
      <c r="BE754">
        <f t="shared" ca="1" si="187"/>
        <v>194.65927709999991</v>
      </c>
      <c r="BF754">
        <f t="shared" ca="1" si="191"/>
        <v>192.03662754901785</v>
      </c>
      <c r="BG754">
        <f t="shared" ca="1" si="188"/>
        <v>232.96337245098215</v>
      </c>
      <c r="BH754" cm="1">
        <f t="array" aca="1" ref="BH754" ca="1">_xlfn.LET(_xlpm.rozsah, $J$3:$J$10001,_xlpm.podminka, (_xlpm.rozsah&gt;E754)*(ISNUMBER(_xlpm.rozsah)),_xlpm.indexy, IF(_xlpm.podminka, ROW(_xlpm.rozsah)-MIN(ROW(_xlpm.rozsah))+1),_xlpm.prvni, MIN(_xlpm.indexy),_xlpm.finalni, IF(_xlpm.prvni=1, 2, _xlpm.prvni),INDEX(_xlpm.rozsah, _xlpm.finalni))</f>
        <v>2300</v>
      </c>
      <c r="BI754" cm="1">
        <f t="array" aca="1" ref="BI754" ca="1">INDEX($J$3:$J$10001,MATCH(BH754,$J$3:$J$10004,0)-1)</f>
        <v>2200</v>
      </c>
      <c r="BJ754">
        <f t="shared" ca="1" si="196"/>
        <v>180</v>
      </c>
      <c r="BK754">
        <f t="shared" ca="1" si="196"/>
        <v>245</v>
      </c>
      <c r="BL754">
        <f t="shared" ca="1" si="192"/>
        <v>-65</v>
      </c>
      <c r="BM754">
        <f t="shared" ca="1" si="189"/>
        <v>192.03662754901785</v>
      </c>
    </row>
    <row r="755" spans="1:65" x14ac:dyDescent="0.25">
      <c r="A755" s="64">
        <v>752</v>
      </c>
      <c r="B755" s="64">
        <v>102</v>
      </c>
      <c r="C755" s="64">
        <v>48</v>
      </c>
      <c r="D755" s="18">
        <v>752</v>
      </c>
      <c r="E755" s="21">
        <f t="shared" ca="1" si="182"/>
        <v>2266.1279162061264</v>
      </c>
      <c r="F755" s="22">
        <f t="shared" ca="1" si="183"/>
        <v>96.96809014368857</v>
      </c>
      <c r="G755" s="28">
        <v>752</v>
      </c>
      <c r="H755" s="24">
        <f t="shared" ca="1" si="184"/>
        <v>2262.1322439999999</v>
      </c>
      <c r="I755" s="25">
        <f t="shared" ca="1" si="185"/>
        <v>98.214739872000024</v>
      </c>
      <c r="J755" s="155"/>
      <c r="K755" s="155"/>
      <c r="AX755">
        <f t="shared" ca="1" si="193"/>
        <v>204.61404140000008</v>
      </c>
      <c r="AY755">
        <f t="shared" ca="1" si="186"/>
        <v>220.38595859999992</v>
      </c>
      <c r="AZ755" cm="1">
        <f t="array" aca="1" ref="AZ755" ca="1">_xlfn.LET(_xlpm.rozsah, $J$3:$J$10001,_xlpm.podminka, (_xlpm.rozsah&gt;H755)*(ISNUMBER(_xlpm.rozsah)),_xlpm.indexy, IF(_xlpm.podminka, ROW(_xlpm.rozsah)-MIN(ROW(_xlpm.rozsah))+1),_xlpm.prvni, MIN(_xlpm.indexy),_xlpm.finalni, IF(_xlpm.prvni=1, 2, _xlpm.prvni),INDEX(_xlpm.rozsah, _xlpm.finalni))</f>
        <v>2300</v>
      </c>
      <c r="BA755" cm="1">
        <f t="array" aca="1" ref="BA755" ca="1">INDEX($J$3:$J$10001,MATCH(AZ755,$J$3:$J$10004,0)-1)</f>
        <v>2200</v>
      </c>
      <c r="BB755">
        <f t="shared" ca="1" si="195"/>
        <v>180</v>
      </c>
      <c r="BC755">
        <f t="shared" ca="1" si="195"/>
        <v>245</v>
      </c>
      <c r="BD755">
        <f t="shared" ca="1" si="194"/>
        <v>-65</v>
      </c>
      <c r="BE755">
        <f t="shared" ca="1" si="187"/>
        <v>204.61404140000008</v>
      </c>
      <c r="BF755">
        <f t="shared" ca="1" si="191"/>
        <v>202.01685446601783</v>
      </c>
      <c r="BG755">
        <f t="shared" ca="1" si="188"/>
        <v>222.98314553398217</v>
      </c>
      <c r="BH755" cm="1">
        <f t="array" aca="1" ref="BH755" ca="1">_xlfn.LET(_xlpm.rozsah, $J$3:$J$10001,_xlpm.podminka, (_xlpm.rozsah&gt;E755)*(ISNUMBER(_xlpm.rozsah)),_xlpm.indexy, IF(_xlpm.podminka, ROW(_xlpm.rozsah)-MIN(ROW(_xlpm.rozsah))+1),_xlpm.prvni, MIN(_xlpm.indexy),_xlpm.finalni, IF(_xlpm.prvni=1, 2, _xlpm.prvni),INDEX(_xlpm.rozsah, _xlpm.finalni))</f>
        <v>2300</v>
      </c>
      <c r="BI755" cm="1">
        <f t="array" aca="1" ref="BI755" ca="1">INDEX($J$3:$J$10001,MATCH(BH755,$J$3:$J$10004,0)-1)</f>
        <v>2200</v>
      </c>
      <c r="BJ755">
        <f t="shared" ca="1" si="196"/>
        <v>180</v>
      </c>
      <c r="BK755">
        <f t="shared" ca="1" si="196"/>
        <v>245</v>
      </c>
      <c r="BL755">
        <f t="shared" ca="1" si="192"/>
        <v>-65</v>
      </c>
      <c r="BM755">
        <f t="shared" ca="1" si="189"/>
        <v>202.01685446601783</v>
      </c>
    </row>
    <row r="756" spans="1:65" x14ac:dyDescent="0.25">
      <c r="A756" s="64">
        <v>753</v>
      </c>
      <c r="B756" s="64">
        <v>103</v>
      </c>
      <c r="C756" s="64">
        <v>49</v>
      </c>
      <c r="D756" s="18">
        <v>753</v>
      </c>
      <c r="E756" s="21">
        <f t="shared" ca="1" si="182"/>
        <v>2281.4821114630495</v>
      </c>
      <c r="F756" s="22">
        <f t="shared" ca="1" si="183"/>
        <v>94.097947499018758</v>
      </c>
      <c r="G756" s="23">
        <v>753</v>
      </c>
      <c r="H756" s="24">
        <f t="shared" ca="1" si="184"/>
        <v>2277.4472660000001</v>
      </c>
      <c r="I756" s="25">
        <f t="shared" ca="1" si="185"/>
        <v>95.383045778999943</v>
      </c>
      <c r="J756" s="155"/>
      <c r="K756" s="155"/>
      <c r="AX756">
        <f t="shared" ca="1" si="193"/>
        <v>194.65927709999991</v>
      </c>
      <c r="AY756">
        <f t="shared" ca="1" si="186"/>
        <v>230.34072290000009</v>
      </c>
      <c r="AZ756" cm="1">
        <f t="array" aca="1" ref="AZ756" ca="1">_xlfn.LET(_xlpm.rozsah, $J$3:$J$10001,_xlpm.podminka, (_xlpm.rozsah&gt;H756)*(ISNUMBER(_xlpm.rozsah)),_xlpm.indexy, IF(_xlpm.podminka, ROW(_xlpm.rozsah)-MIN(ROW(_xlpm.rozsah))+1),_xlpm.prvni, MIN(_xlpm.indexy),_xlpm.finalni, IF(_xlpm.prvni=1, 2, _xlpm.prvni),INDEX(_xlpm.rozsah, _xlpm.finalni))</f>
        <v>2300</v>
      </c>
      <c r="BA756" cm="1">
        <f t="array" aca="1" ref="BA756" ca="1">INDEX($J$3:$J$10001,MATCH(AZ756,$J$3:$J$10004,0)-1)</f>
        <v>2200</v>
      </c>
      <c r="BB756">
        <f t="shared" ca="1" si="195"/>
        <v>180</v>
      </c>
      <c r="BC756">
        <f t="shared" ca="1" si="195"/>
        <v>245</v>
      </c>
      <c r="BD756">
        <f t="shared" ca="1" si="194"/>
        <v>-65</v>
      </c>
      <c r="BE756">
        <f t="shared" ca="1" si="187"/>
        <v>194.65927709999991</v>
      </c>
      <c r="BF756">
        <f t="shared" ca="1" si="191"/>
        <v>192.03662754901785</v>
      </c>
      <c r="BG756">
        <f t="shared" ca="1" si="188"/>
        <v>232.96337245098215</v>
      </c>
      <c r="BH756" cm="1">
        <f t="array" aca="1" ref="BH756" ca="1">_xlfn.LET(_xlpm.rozsah, $J$3:$J$10001,_xlpm.podminka, (_xlpm.rozsah&gt;E756)*(ISNUMBER(_xlpm.rozsah)),_xlpm.indexy, IF(_xlpm.podminka, ROW(_xlpm.rozsah)-MIN(ROW(_xlpm.rozsah))+1),_xlpm.prvni, MIN(_xlpm.indexy),_xlpm.finalni, IF(_xlpm.prvni=1, 2, _xlpm.prvni),INDEX(_xlpm.rozsah, _xlpm.finalni))</f>
        <v>2300</v>
      </c>
      <c r="BI756" cm="1">
        <f t="array" aca="1" ref="BI756" ca="1">INDEX($J$3:$J$10001,MATCH(BH756,$J$3:$J$10004,0)-1)</f>
        <v>2200</v>
      </c>
      <c r="BJ756">
        <f t="shared" ca="1" si="196"/>
        <v>180</v>
      </c>
      <c r="BK756">
        <f t="shared" ca="1" si="196"/>
        <v>245</v>
      </c>
      <c r="BL756">
        <f t="shared" ca="1" si="192"/>
        <v>-65</v>
      </c>
      <c r="BM756">
        <f t="shared" ca="1" si="189"/>
        <v>192.03662754901785</v>
      </c>
    </row>
    <row r="757" spans="1:65" x14ac:dyDescent="0.25">
      <c r="A757" s="64">
        <v>754</v>
      </c>
      <c r="B757" s="64">
        <v>102</v>
      </c>
      <c r="C757" s="64">
        <v>48</v>
      </c>
      <c r="D757" s="18">
        <v>754</v>
      </c>
      <c r="E757" s="21">
        <f t="shared" ca="1" si="182"/>
        <v>2266.1279162061264</v>
      </c>
      <c r="F757" s="22">
        <f t="shared" ca="1" si="183"/>
        <v>96.96809014368857</v>
      </c>
      <c r="G757" s="28">
        <v>754</v>
      </c>
      <c r="H757" s="24">
        <f t="shared" ca="1" si="184"/>
        <v>2262.1322439999999</v>
      </c>
      <c r="I757" s="25">
        <f t="shared" ca="1" si="185"/>
        <v>98.214739872000024</v>
      </c>
      <c r="J757" s="155"/>
      <c r="K757" s="155"/>
      <c r="AX757">
        <f t="shared" ca="1" si="193"/>
        <v>204.61404140000008</v>
      </c>
      <c r="AY757">
        <f t="shared" ca="1" si="186"/>
        <v>220.38595859999992</v>
      </c>
      <c r="AZ757" cm="1">
        <f t="array" aca="1" ref="AZ757" ca="1">_xlfn.LET(_xlpm.rozsah, $J$3:$J$10001,_xlpm.podminka, (_xlpm.rozsah&gt;H757)*(ISNUMBER(_xlpm.rozsah)),_xlpm.indexy, IF(_xlpm.podminka, ROW(_xlpm.rozsah)-MIN(ROW(_xlpm.rozsah))+1),_xlpm.prvni, MIN(_xlpm.indexy),_xlpm.finalni, IF(_xlpm.prvni=1, 2, _xlpm.prvni),INDEX(_xlpm.rozsah, _xlpm.finalni))</f>
        <v>2300</v>
      </c>
      <c r="BA757" cm="1">
        <f t="array" aca="1" ref="BA757" ca="1">INDEX($J$3:$J$10001,MATCH(AZ757,$J$3:$J$10004,0)-1)</f>
        <v>2200</v>
      </c>
      <c r="BB757">
        <f t="shared" ca="1" si="195"/>
        <v>180</v>
      </c>
      <c r="BC757">
        <f t="shared" ca="1" si="195"/>
        <v>245</v>
      </c>
      <c r="BD757">
        <f t="shared" ca="1" si="194"/>
        <v>-65</v>
      </c>
      <c r="BE757">
        <f t="shared" ca="1" si="187"/>
        <v>204.61404140000008</v>
      </c>
      <c r="BF757">
        <f t="shared" ca="1" si="191"/>
        <v>202.01685446601783</v>
      </c>
      <c r="BG757">
        <f t="shared" ca="1" si="188"/>
        <v>222.98314553398217</v>
      </c>
      <c r="BH757" cm="1">
        <f t="array" aca="1" ref="BH757" ca="1">_xlfn.LET(_xlpm.rozsah, $J$3:$J$10001,_xlpm.podminka, (_xlpm.rozsah&gt;E757)*(ISNUMBER(_xlpm.rozsah)),_xlpm.indexy, IF(_xlpm.podminka, ROW(_xlpm.rozsah)-MIN(ROW(_xlpm.rozsah))+1),_xlpm.prvni, MIN(_xlpm.indexy),_xlpm.finalni, IF(_xlpm.prvni=1, 2, _xlpm.prvni),INDEX(_xlpm.rozsah, _xlpm.finalni))</f>
        <v>2300</v>
      </c>
      <c r="BI757" cm="1">
        <f t="array" aca="1" ref="BI757" ca="1">INDEX($J$3:$J$10001,MATCH(BH757,$J$3:$J$10004,0)-1)</f>
        <v>2200</v>
      </c>
      <c r="BJ757">
        <f t="shared" ca="1" si="196"/>
        <v>180</v>
      </c>
      <c r="BK757">
        <f t="shared" ca="1" si="196"/>
        <v>245</v>
      </c>
      <c r="BL757">
        <f t="shared" ca="1" si="192"/>
        <v>-65</v>
      </c>
      <c r="BM757">
        <f t="shared" ca="1" si="189"/>
        <v>202.01685446601783</v>
      </c>
    </row>
    <row r="758" spans="1:65" x14ac:dyDescent="0.25">
      <c r="A758" s="64">
        <v>755</v>
      </c>
      <c r="B758" s="64">
        <v>102</v>
      </c>
      <c r="C758" s="64">
        <v>46</v>
      </c>
      <c r="D758" s="18">
        <v>755</v>
      </c>
      <c r="E758" s="21">
        <f t="shared" ca="1" si="182"/>
        <v>2266.1279162061264</v>
      </c>
      <c r="F758" s="22">
        <f t="shared" ca="1" si="183"/>
        <v>92.92775305436821</v>
      </c>
      <c r="G758" s="23">
        <v>755</v>
      </c>
      <c r="H758" s="24">
        <f t="shared" ca="1" si="184"/>
        <v>2262.1322439999999</v>
      </c>
      <c r="I758" s="25">
        <f t="shared" ca="1" si="185"/>
        <v>94.122459044000038</v>
      </c>
      <c r="J758" s="155"/>
      <c r="K758" s="155"/>
      <c r="AX758">
        <f t="shared" ca="1" si="193"/>
        <v>204.61404140000008</v>
      </c>
      <c r="AY758">
        <f t="shared" ca="1" si="186"/>
        <v>220.38595859999992</v>
      </c>
      <c r="AZ758" cm="1">
        <f t="array" aca="1" ref="AZ758" ca="1">_xlfn.LET(_xlpm.rozsah, $J$3:$J$10001,_xlpm.podminka, (_xlpm.rozsah&gt;H758)*(ISNUMBER(_xlpm.rozsah)),_xlpm.indexy, IF(_xlpm.podminka, ROW(_xlpm.rozsah)-MIN(ROW(_xlpm.rozsah))+1),_xlpm.prvni, MIN(_xlpm.indexy),_xlpm.finalni, IF(_xlpm.prvni=1, 2, _xlpm.prvni),INDEX(_xlpm.rozsah, _xlpm.finalni))</f>
        <v>2300</v>
      </c>
      <c r="BA758" cm="1">
        <f t="array" aca="1" ref="BA758" ca="1">INDEX($J$3:$J$10001,MATCH(AZ758,$J$3:$J$10004,0)-1)</f>
        <v>2200</v>
      </c>
      <c r="BB758">
        <f t="shared" ca="1" si="195"/>
        <v>180</v>
      </c>
      <c r="BC758">
        <f t="shared" ca="1" si="195"/>
        <v>245</v>
      </c>
      <c r="BD758">
        <f t="shared" ca="1" si="194"/>
        <v>-65</v>
      </c>
      <c r="BE758">
        <f t="shared" ca="1" si="187"/>
        <v>204.61404140000008</v>
      </c>
      <c r="BF758">
        <f t="shared" ca="1" si="191"/>
        <v>202.01685446601783</v>
      </c>
      <c r="BG758">
        <f t="shared" ca="1" si="188"/>
        <v>222.98314553398217</v>
      </c>
      <c r="BH758" cm="1">
        <f t="array" aca="1" ref="BH758" ca="1">_xlfn.LET(_xlpm.rozsah, $J$3:$J$10001,_xlpm.podminka, (_xlpm.rozsah&gt;E758)*(ISNUMBER(_xlpm.rozsah)),_xlpm.indexy, IF(_xlpm.podminka, ROW(_xlpm.rozsah)-MIN(ROW(_xlpm.rozsah))+1),_xlpm.prvni, MIN(_xlpm.indexy),_xlpm.finalni, IF(_xlpm.prvni=1, 2, _xlpm.prvni),INDEX(_xlpm.rozsah, _xlpm.finalni))</f>
        <v>2300</v>
      </c>
      <c r="BI758" cm="1">
        <f t="array" aca="1" ref="BI758" ca="1">INDEX($J$3:$J$10001,MATCH(BH758,$J$3:$J$10004,0)-1)</f>
        <v>2200</v>
      </c>
      <c r="BJ758">
        <f t="shared" ca="1" si="196"/>
        <v>180</v>
      </c>
      <c r="BK758">
        <f t="shared" ca="1" si="196"/>
        <v>245</v>
      </c>
      <c r="BL758">
        <f t="shared" ca="1" si="192"/>
        <v>-65</v>
      </c>
      <c r="BM758">
        <f t="shared" ca="1" si="189"/>
        <v>202.01685446601783</v>
      </c>
    </row>
    <row r="759" spans="1:65" x14ac:dyDescent="0.25">
      <c r="A759" s="64">
        <v>756</v>
      </c>
      <c r="B759" s="64">
        <v>103</v>
      </c>
      <c r="C759" s="64">
        <v>47</v>
      </c>
      <c r="D759" s="18">
        <v>756</v>
      </c>
      <c r="E759" s="21">
        <f t="shared" ca="1" si="182"/>
        <v>2281.4821114630495</v>
      </c>
      <c r="F759" s="22">
        <f t="shared" ca="1" si="183"/>
        <v>90.257214948038381</v>
      </c>
      <c r="G759" s="28">
        <v>756</v>
      </c>
      <c r="H759" s="24">
        <f t="shared" ca="1" si="184"/>
        <v>2277.4472660000001</v>
      </c>
      <c r="I759" s="25">
        <f t="shared" ca="1" si="185"/>
        <v>91.489860236999959</v>
      </c>
      <c r="J759" s="155"/>
      <c r="K759" s="155"/>
      <c r="AX759">
        <f t="shared" ca="1" si="193"/>
        <v>194.65927709999991</v>
      </c>
      <c r="AY759">
        <f t="shared" ca="1" si="186"/>
        <v>230.34072290000009</v>
      </c>
      <c r="AZ759" cm="1">
        <f t="array" aca="1" ref="AZ759" ca="1">_xlfn.LET(_xlpm.rozsah, $J$3:$J$10001,_xlpm.podminka, (_xlpm.rozsah&gt;H759)*(ISNUMBER(_xlpm.rozsah)),_xlpm.indexy, IF(_xlpm.podminka, ROW(_xlpm.rozsah)-MIN(ROW(_xlpm.rozsah))+1),_xlpm.prvni, MIN(_xlpm.indexy),_xlpm.finalni, IF(_xlpm.prvni=1, 2, _xlpm.prvni),INDEX(_xlpm.rozsah, _xlpm.finalni))</f>
        <v>2300</v>
      </c>
      <c r="BA759" cm="1">
        <f t="array" aca="1" ref="BA759" ca="1">INDEX($J$3:$J$10001,MATCH(AZ759,$J$3:$J$10004,0)-1)</f>
        <v>2200</v>
      </c>
      <c r="BB759">
        <f t="shared" ca="1" si="195"/>
        <v>180</v>
      </c>
      <c r="BC759">
        <f t="shared" ca="1" si="195"/>
        <v>245</v>
      </c>
      <c r="BD759">
        <f t="shared" ca="1" si="194"/>
        <v>-65</v>
      </c>
      <c r="BE759">
        <f t="shared" ca="1" si="187"/>
        <v>194.65927709999991</v>
      </c>
      <c r="BF759">
        <f t="shared" ca="1" si="191"/>
        <v>192.03662754901785</v>
      </c>
      <c r="BG759">
        <f t="shared" ca="1" si="188"/>
        <v>232.96337245098215</v>
      </c>
      <c r="BH759" cm="1">
        <f t="array" aca="1" ref="BH759" ca="1">_xlfn.LET(_xlpm.rozsah, $J$3:$J$10001,_xlpm.podminka, (_xlpm.rozsah&gt;E759)*(ISNUMBER(_xlpm.rozsah)),_xlpm.indexy, IF(_xlpm.podminka, ROW(_xlpm.rozsah)-MIN(ROW(_xlpm.rozsah))+1),_xlpm.prvni, MIN(_xlpm.indexy),_xlpm.finalni, IF(_xlpm.prvni=1, 2, _xlpm.prvni),INDEX(_xlpm.rozsah, _xlpm.finalni))</f>
        <v>2300</v>
      </c>
      <c r="BI759" cm="1">
        <f t="array" aca="1" ref="BI759" ca="1">INDEX($J$3:$J$10001,MATCH(BH759,$J$3:$J$10004,0)-1)</f>
        <v>2200</v>
      </c>
      <c r="BJ759">
        <f t="shared" ca="1" si="196"/>
        <v>180</v>
      </c>
      <c r="BK759">
        <f t="shared" ca="1" si="196"/>
        <v>245</v>
      </c>
      <c r="BL759">
        <f t="shared" ca="1" si="192"/>
        <v>-65</v>
      </c>
      <c r="BM759">
        <f t="shared" ca="1" si="189"/>
        <v>192.03662754901785</v>
      </c>
    </row>
    <row r="760" spans="1:65" x14ac:dyDescent="0.25">
      <c r="A760" s="64">
        <v>757</v>
      </c>
      <c r="B760" s="64">
        <v>102</v>
      </c>
      <c r="C760" s="64">
        <v>49</v>
      </c>
      <c r="D760" s="18">
        <v>757</v>
      </c>
      <c r="E760" s="21">
        <f t="shared" ca="1" si="182"/>
        <v>2266.1279162061264</v>
      </c>
      <c r="F760" s="22">
        <f t="shared" ca="1" si="183"/>
        <v>98.988258688348736</v>
      </c>
      <c r="G760" s="23">
        <v>757</v>
      </c>
      <c r="H760" s="24">
        <f t="shared" ca="1" si="184"/>
        <v>2262.1322439999999</v>
      </c>
      <c r="I760" s="25">
        <f t="shared" ca="1" si="185"/>
        <v>100.26088028600003</v>
      </c>
      <c r="J760" s="155"/>
      <c r="K760" s="155"/>
      <c r="AX760">
        <f t="shared" ca="1" si="193"/>
        <v>204.61404140000008</v>
      </c>
      <c r="AY760">
        <f t="shared" ca="1" si="186"/>
        <v>220.38595859999992</v>
      </c>
      <c r="AZ760" cm="1">
        <f t="array" aca="1" ref="AZ760" ca="1">_xlfn.LET(_xlpm.rozsah, $J$3:$J$10001,_xlpm.podminka, (_xlpm.rozsah&gt;H760)*(ISNUMBER(_xlpm.rozsah)),_xlpm.indexy, IF(_xlpm.podminka, ROW(_xlpm.rozsah)-MIN(ROW(_xlpm.rozsah))+1),_xlpm.prvni, MIN(_xlpm.indexy),_xlpm.finalni, IF(_xlpm.prvni=1, 2, _xlpm.prvni),INDEX(_xlpm.rozsah, _xlpm.finalni))</f>
        <v>2300</v>
      </c>
      <c r="BA760" cm="1">
        <f t="array" aca="1" ref="BA760" ca="1">INDEX($J$3:$J$10001,MATCH(AZ760,$J$3:$J$10004,0)-1)</f>
        <v>2200</v>
      </c>
      <c r="BB760">
        <f t="shared" ca="1" si="195"/>
        <v>180</v>
      </c>
      <c r="BC760">
        <f t="shared" ca="1" si="195"/>
        <v>245</v>
      </c>
      <c r="BD760">
        <f t="shared" ca="1" si="194"/>
        <v>-65</v>
      </c>
      <c r="BE760">
        <f t="shared" ca="1" si="187"/>
        <v>204.61404140000008</v>
      </c>
      <c r="BF760">
        <f t="shared" ca="1" si="191"/>
        <v>202.01685446601783</v>
      </c>
      <c r="BG760">
        <f t="shared" ca="1" si="188"/>
        <v>222.98314553398217</v>
      </c>
      <c r="BH760" cm="1">
        <f t="array" aca="1" ref="BH760" ca="1">_xlfn.LET(_xlpm.rozsah, $J$3:$J$10001,_xlpm.podminka, (_xlpm.rozsah&gt;E760)*(ISNUMBER(_xlpm.rozsah)),_xlpm.indexy, IF(_xlpm.podminka, ROW(_xlpm.rozsah)-MIN(ROW(_xlpm.rozsah))+1),_xlpm.prvni, MIN(_xlpm.indexy),_xlpm.finalni, IF(_xlpm.prvni=1, 2, _xlpm.prvni),INDEX(_xlpm.rozsah, _xlpm.finalni))</f>
        <v>2300</v>
      </c>
      <c r="BI760" cm="1">
        <f t="array" aca="1" ref="BI760" ca="1">INDEX($J$3:$J$10001,MATCH(BH760,$J$3:$J$10004,0)-1)</f>
        <v>2200</v>
      </c>
      <c r="BJ760">
        <f t="shared" ca="1" si="196"/>
        <v>180</v>
      </c>
      <c r="BK760">
        <f t="shared" ca="1" si="196"/>
        <v>245</v>
      </c>
      <c r="BL760">
        <f t="shared" ca="1" si="192"/>
        <v>-65</v>
      </c>
      <c r="BM760">
        <f t="shared" ca="1" si="189"/>
        <v>202.01685446601783</v>
      </c>
    </row>
    <row r="761" spans="1:65" x14ac:dyDescent="0.25">
      <c r="A761" s="64">
        <v>758</v>
      </c>
      <c r="B761" s="64">
        <v>102</v>
      </c>
      <c r="C761" s="64">
        <v>42</v>
      </c>
      <c r="D761" s="18">
        <v>758</v>
      </c>
      <c r="E761" s="21">
        <f t="shared" ca="1" si="182"/>
        <v>2266.1279162061264</v>
      </c>
      <c r="F761" s="22">
        <f t="shared" ca="1" si="183"/>
        <v>84.84707887572749</v>
      </c>
      <c r="G761" s="28">
        <v>758</v>
      </c>
      <c r="H761" s="24">
        <f t="shared" ca="1" si="184"/>
        <v>2262.1322439999999</v>
      </c>
      <c r="I761" s="25">
        <f t="shared" ca="1" si="185"/>
        <v>85.937897388000039</v>
      </c>
      <c r="J761" s="155"/>
      <c r="K761" s="155"/>
      <c r="AX761">
        <f t="shared" ca="1" si="193"/>
        <v>204.61404140000008</v>
      </c>
      <c r="AY761">
        <f t="shared" ca="1" si="186"/>
        <v>220.38595859999992</v>
      </c>
      <c r="AZ761" cm="1">
        <f t="array" aca="1" ref="AZ761" ca="1">_xlfn.LET(_xlpm.rozsah, $J$3:$J$10001,_xlpm.podminka, (_xlpm.rozsah&gt;H761)*(ISNUMBER(_xlpm.rozsah)),_xlpm.indexy, IF(_xlpm.podminka, ROW(_xlpm.rozsah)-MIN(ROW(_xlpm.rozsah))+1),_xlpm.prvni, MIN(_xlpm.indexy),_xlpm.finalni, IF(_xlpm.prvni=1, 2, _xlpm.prvni),INDEX(_xlpm.rozsah, _xlpm.finalni))</f>
        <v>2300</v>
      </c>
      <c r="BA761" cm="1">
        <f t="array" aca="1" ref="BA761" ca="1">INDEX($J$3:$J$10001,MATCH(AZ761,$J$3:$J$10004,0)-1)</f>
        <v>2200</v>
      </c>
      <c r="BB761">
        <f t="shared" ca="1" si="195"/>
        <v>180</v>
      </c>
      <c r="BC761">
        <f t="shared" ca="1" si="195"/>
        <v>245</v>
      </c>
      <c r="BD761">
        <f t="shared" ca="1" si="194"/>
        <v>-65</v>
      </c>
      <c r="BE761">
        <f t="shared" ca="1" si="187"/>
        <v>204.61404140000008</v>
      </c>
      <c r="BF761">
        <f t="shared" ca="1" si="191"/>
        <v>202.01685446601783</v>
      </c>
      <c r="BG761">
        <f t="shared" ca="1" si="188"/>
        <v>222.98314553398217</v>
      </c>
      <c r="BH761" cm="1">
        <f t="array" aca="1" ref="BH761" ca="1">_xlfn.LET(_xlpm.rozsah, $J$3:$J$10001,_xlpm.podminka, (_xlpm.rozsah&gt;E761)*(ISNUMBER(_xlpm.rozsah)),_xlpm.indexy, IF(_xlpm.podminka, ROW(_xlpm.rozsah)-MIN(ROW(_xlpm.rozsah))+1),_xlpm.prvni, MIN(_xlpm.indexy),_xlpm.finalni, IF(_xlpm.prvni=1, 2, _xlpm.prvni),INDEX(_xlpm.rozsah, _xlpm.finalni))</f>
        <v>2300</v>
      </c>
      <c r="BI761" cm="1">
        <f t="array" aca="1" ref="BI761" ca="1">INDEX($J$3:$J$10001,MATCH(BH761,$J$3:$J$10004,0)-1)</f>
        <v>2200</v>
      </c>
      <c r="BJ761">
        <f t="shared" ca="1" si="196"/>
        <v>180</v>
      </c>
      <c r="BK761">
        <f t="shared" ca="1" si="196"/>
        <v>245</v>
      </c>
      <c r="BL761">
        <f t="shared" ca="1" si="192"/>
        <v>-65</v>
      </c>
      <c r="BM761">
        <f t="shared" ca="1" si="189"/>
        <v>202.01685446601783</v>
      </c>
    </row>
    <row r="762" spans="1:65" x14ac:dyDescent="0.25">
      <c r="A762" s="64">
        <v>759</v>
      </c>
      <c r="B762" s="64">
        <v>102</v>
      </c>
      <c r="C762" s="64">
        <v>52</v>
      </c>
      <c r="D762" s="18">
        <v>759</v>
      </c>
      <c r="E762" s="21">
        <f t="shared" ca="1" si="182"/>
        <v>2266.1279162061264</v>
      </c>
      <c r="F762" s="22">
        <f t="shared" ca="1" si="183"/>
        <v>105.04876432232928</v>
      </c>
      <c r="G762" s="23">
        <v>759</v>
      </c>
      <c r="H762" s="24">
        <f t="shared" ca="1" si="184"/>
        <v>2262.1322439999999</v>
      </c>
      <c r="I762" s="25">
        <f t="shared" ca="1" si="185"/>
        <v>106.39930152800004</v>
      </c>
      <c r="J762" s="155"/>
      <c r="K762" s="155"/>
      <c r="AX762">
        <f t="shared" ca="1" si="193"/>
        <v>204.61404140000008</v>
      </c>
      <c r="AY762">
        <f t="shared" ca="1" si="186"/>
        <v>220.38595859999992</v>
      </c>
      <c r="AZ762" cm="1">
        <f t="array" aca="1" ref="AZ762" ca="1">_xlfn.LET(_xlpm.rozsah, $J$3:$J$10001,_xlpm.podminka, (_xlpm.rozsah&gt;H762)*(ISNUMBER(_xlpm.rozsah)),_xlpm.indexy, IF(_xlpm.podminka, ROW(_xlpm.rozsah)-MIN(ROW(_xlpm.rozsah))+1),_xlpm.prvni, MIN(_xlpm.indexy),_xlpm.finalni, IF(_xlpm.prvni=1, 2, _xlpm.prvni),INDEX(_xlpm.rozsah, _xlpm.finalni))</f>
        <v>2300</v>
      </c>
      <c r="BA762" cm="1">
        <f t="array" aca="1" ref="BA762" ca="1">INDEX($J$3:$J$10001,MATCH(AZ762,$J$3:$J$10004,0)-1)</f>
        <v>2200</v>
      </c>
      <c r="BB762">
        <f t="shared" ca="1" si="195"/>
        <v>180</v>
      </c>
      <c r="BC762">
        <f t="shared" ca="1" si="195"/>
        <v>245</v>
      </c>
      <c r="BD762">
        <f t="shared" ca="1" si="194"/>
        <v>-65</v>
      </c>
      <c r="BE762">
        <f t="shared" ca="1" si="187"/>
        <v>204.61404140000008</v>
      </c>
      <c r="BF762">
        <f t="shared" ca="1" si="191"/>
        <v>202.01685446601783</v>
      </c>
      <c r="BG762">
        <f t="shared" ca="1" si="188"/>
        <v>222.98314553398217</v>
      </c>
      <c r="BH762" cm="1">
        <f t="array" aca="1" ref="BH762" ca="1">_xlfn.LET(_xlpm.rozsah, $J$3:$J$10001,_xlpm.podminka, (_xlpm.rozsah&gt;E762)*(ISNUMBER(_xlpm.rozsah)),_xlpm.indexy, IF(_xlpm.podminka, ROW(_xlpm.rozsah)-MIN(ROW(_xlpm.rozsah))+1),_xlpm.prvni, MIN(_xlpm.indexy),_xlpm.finalni, IF(_xlpm.prvni=1, 2, _xlpm.prvni),INDEX(_xlpm.rozsah, _xlpm.finalni))</f>
        <v>2300</v>
      </c>
      <c r="BI762" cm="1">
        <f t="array" aca="1" ref="BI762" ca="1">INDEX($J$3:$J$10001,MATCH(BH762,$J$3:$J$10004,0)-1)</f>
        <v>2200</v>
      </c>
      <c r="BJ762">
        <f t="shared" ca="1" si="196"/>
        <v>180</v>
      </c>
      <c r="BK762">
        <f t="shared" ca="1" si="196"/>
        <v>245</v>
      </c>
      <c r="BL762">
        <f t="shared" ca="1" si="192"/>
        <v>-65</v>
      </c>
      <c r="BM762">
        <f t="shared" ca="1" si="189"/>
        <v>202.01685446601783</v>
      </c>
    </row>
    <row r="763" spans="1:65" x14ac:dyDescent="0.25">
      <c r="A763" s="64">
        <v>760</v>
      </c>
      <c r="B763" s="64">
        <v>102</v>
      </c>
      <c r="C763" s="64">
        <v>57</v>
      </c>
      <c r="D763" s="18">
        <v>760</v>
      </c>
      <c r="E763" s="21">
        <f t="shared" ca="1" si="182"/>
        <v>2266.1279162061264</v>
      </c>
      <c r="F763" s="22">
        <f t="shared" ca="1" si="183"/>
        <v>115.14960704563016</v>
      </c>
      <c r="G763" s="28">
        <v>760</v>
      </c>
      <c r="H763" s="24">
        <f t="shared" ca="1" si="184"/>
        <v>2262.1322439999999</v>
      </c>
      <c r="I763" s="25">
        <f t="shared" ca="1" si="185"/>
        <v>116.63000359800004</v>
      </c>
      <c r="J763" s="155"/>
      <c r="K763" s="155"/>
      <c r="AX763">
        <f t="shared" ca="1" si="193"/>
        <v>204.61404140000008</v>
      </c>
      <c r="AY763">
        <f t="shared" ca="1" si="186"/>
        <v>220.38595859999992</v>
      </c>
      <c r="AZ763" cm="1">
        <f t="array" aca="1" ref="AZ763" ca="1">_xlfn.LET(_xlpm.rozsah, $J$3:$J$10001,_xlpm.podminka, (_xlpm.rozsah&gt;H763)*(ISNUMBER(_xlpm.rozsah)),_xlpm.indexy, IF(_xlpm.podminka, ROW(_xlpm.rozsah)-MIN(ROW(_xlpm.rozsah))+1),_xlpm.prvni, MIN(_xlpm.indexy),_xlpm.finalni, IF(_xlpm.prvni=1, 2, _xlpm.prvni),INDEX(_xlpm.rozsah, _xlpm.finalni))</f>
        <v>2300</v>
      </c>
      <c r="BA763" cm="1">
        <f t="array" aca="1" ref="BA763" ca="1">INDEX($J$3:$J$10001,MATCH(AZ763,$J$3:$J$10004,0)-1)</f>
        <v>2200</v>
      </c>
      <c r="BB763">
        <f t="shared" ca="1" si="195"/>
        <v>180</v>
      </c>
      <c r="BC763">
        <f t="shared" ca="1" si="195"/>
        <v>245</v>
      </c>
      <c r="BD763">
        <f t="shared" ca="1" si="194"/>
        <v>-65</v>
      </c>
      <c r="BE763">
        <f t="shared" ca="1" si="187"/>
        <v>204.61404140000008</v>
      </c>
      <c r="BF763">
        <f t="shared" ca="1" si="191"/>
        <v>202.01685446601783</v>
      </c>
      <c r="BG763">
        <f t="shared" ca="1" si="188"/>
        <v>222.98314553398217</v>
      </c>
      <c r="BH763" cm="1">
        <f t="array" aca="1" ref="BH763" ca="1">_xlfn.LET(_xlpm.rozsah, $J$3:$J$10001,_xlpm.podminka, (_xlpm.rozsah&gt;E763)*(ISNUMBER(_xlpm.rozsah)),_xlpm.indexy, IF(_xlpm.podminka, ROW(_xlpm.rozsah)-MIN(ROW(_xlpm.rozsah))+1),_xlpm.prvni, MIN(_xlpm.indexy),_xlpm.finalni, IF(_xlpm.prvni=1, 2, _xlpm.prvni),INDEX(_xlpm.rozsah, _xlpm.finalni))</f>
        <v>2300</v>
      </c>
      <c r="BI763" cm="1">
        <f t="array" aca="1" ref="BI763" ca="1">INDEX($J$3:$J$10001,MATCH(BH763,$J$3:$J$10004,0)-1)</f>
        <v>2200</v>
      </c>
      <c r="BJ763">
        <f t="shared" ca="1" si="196"/>
        <v>180</v>
      </c>
      <c r="BK763">
        <f t="shared" ca="1" si="196"/>
        <v>245</v>
      </c>
      <c r="BL763">
        <f t="shared" ca="1" si="192"/>
        <v>-65</v>
      </c>
      <c r="BM763">
        <f t="shared" ca="1" si="189"/>
        <v>202.01685446601783</v>
      </c>
    </row>
    <row r="764" spans="1:65" x14ac:dyDescent="0.25">
      <c r="A764" s="64">
        <v>761</v>
      </c>
      <c r="B764" s="64">
        <v>102</v>
      </c>
      <c r="C764" s="64">
        <v>55</v>
      </c>
      <c r="D764" s="18">
        <v>761</v>
      </c>
      <c r="E764" s="21">
        <f t="shared" ca="1" si="182"/>
        <v>2266.1279162061264</v>
      </c>
      <c r="F764" s="22">
        <f t="shared" ca="1" si="183"/>
        <v>111.1092699563098</v>
      </c>
      <c r="G764" s="23">
        <v>761</v>
      </c>
      <c r="H764" s="24">
        <f t="shared" ca="1" si="184"/>
        <v>2262.1322439999999</v>
      </c>
      <c r="I764" s="25">
        <f t="shared" ca="1" si="185"/>
        <v>112.53772277000003</v>
      </c>
      <c r="J764" s="155"/>
      <c r="K764" s="155"/>
      <c r="AX764">
        <f t="shared" ca="1" si="193"/>
        <v>204.61404140000008</v>
      </c>
      <c r="AY764">
        <f t="shared" ca="1" si="186"/>
        <v>220.38595859999992</v>
      </c>
      <c r="AZ764" cm="1">
        <f t="array" aca="1" ref="AZ764" ca="1">_xlfn.LET(_xlpm.rozsah, $J$3:$J$10001,_xlpm.podminka, (_xlpm.rozsah&gt;H764)*(ISNUMBER(_xlpm.rozsah)),_xlpm.indexy, IF(_xlpm.podminka, ROW(_xlpm.rozsah)-MIN(ROW(_xlpm.rozsah))+1),_xlpm.prvni, MIN(_xlpm.indexy),_xlpm.finalni, IF(_xlpm.prvni=1, 2, _xlpm.prvni),INDEX(_xlpm.rozsah, _xlpm.finalni))</f>
        <v>2300</v>
      </c>
      <c r="BA764" cm="1">
        <f t="array" aca="1" ref="BA764" ca="1">INDEX($J$3:$J$10001,MATCH(AZ764,$J$3:$J$10004,0)-1)</f>
        <v>2200</v>
      </c>
      <c r="BB764">
        <f t="shared" ca="1" si="195"/>
        <v>180</v>
      </c>
      <c r="BC764">
        <f t="shared" ca="1" si="195"/>
        <v>245</v>
      </c>
      <c r="BD764">
        <f t="shared" ca="1" si="194"/>
        <v>-65</v>
      </c>
      <c r="BE764">
        <f t="shared" ca="1" si="187"/>
        <v>204.61404140000008</v>
      </c>
      <c r="BF764">
        <f t="shared" ca="1" si="191"/>
        <v>202.01685446601783</v>
      </c>
      <c r="BG764">
        <f t="shared" ca="1" si="188"/>
        <v>222.98314553398217</v>
      </c>
      <c r="BH764" cm="1">
        <f t="array" aca="1" ref="BH764" ca="1">_xlfn.LET(_xlpm.rozsah, $J$3:$J$10001,_xlpm.podminka, (_xlpm.rozsah&gt;E764)*(ISNUMBER(_xlpm.rozsah)),_xlpm.indexy, IF(_xlpm.podminka, ROW(_xlpm.rozsah)-MIN(ROW(_xlpm.rozsah))+1),_xlpm.prvni, MIN(_xlpm.indexy),_xlpm.finalni, IF(_xlpm.prvni=1, 2, _xlpm.prvni),INDEX(_xlpm.rozsah, _xlpm.finalni))</f>
        <v>2300</v>
      </c>
      <c r="BI764" cm="1">
        <f t="array" aca="1" ref="BI764" ca="1">INDEX($J$3:$J$10001,MATCH(BH764,$J$3:$J$10004,0)-1)</f>
        <v>2200</v>
      </c>
      <c r="BJ764">
        <f t="shared" ca="1" si="196"/>
        <v>180</v>
      </c>
      <c r="BK764">
        <f t="shared" ca="1" si="196"/>
        <v>245</v>
      </c>
      <c r="BL764">
        <f t="shared" ca="1" si="192"/>
        <v>-65</v>
      </c>
      <c r="BM764">
        <f t="shared" ca="1" si="189"/>
        <v>202.01685446601783</v>
      </c>
    </row>
    <row r="765" spans="1:65" x14ac:dyDescent="0.25">
      <c r="A765" s="64">
        <v>762</v>
      </c>
      <c r="B765" s="64">
        <v>102</v>
      </c>
      <c r="C765" s="64">
        <v>61</v>
      </c>
      <c r="D765" s="18">
        <v>762</v>
      </c>
      <c r="E765" s="21">
        <f t="shared" ca="1" si="182"/>
        <v>2266.1279162061264</v>
      </c>
      <c r="F765" s="22">
        <f t="shared" ca="1" si="183"/>
        <v>123.23028122427087</v>
      </c>
      <c r="G765" s="28">
        <v>762</v>
      </c>
      <c r="H765" s="24">
        <f t="shared" ca="1" si="184"/>
        <v>2262.1322439999999</v>
      </c>
      <c r="I765" s="25">
        <f t="shared" ca="1" si="185"/>
        <v>124.81456525400004</v>
      </c>
      <c r="J765" s="155"/>
      <c r="K765" s="155"/>
      <c r="AX765">
        <f t="shared" ca="1" si="193"/>
        <v>204.61404140000008</v>
      </c>
      <c r="AY765">
        <f t="shared" ca="1" si="186"/>
        <v>220.38595859999992</v>
      </c>
      <c r="AZ765" cm="1">
        <f t="array" aca="1" ref="AZ765" ca="1">_xlfn.LET(_xlpm.rozsah, $J$3:$J$10001,_xlpm.podminka, (_xlpm.rozsah&gt;H765)*(ISNUMBER(_xlpm.rozsah)),_xlpm.indexy, IF(_xlpm.podminka, ROW(_xlpm.rozsah)-MIN(ROW(_xlpm.rozsah))+1),_xlpm.prvni, MIN(_xlpm.indexy),_xlpm.finalni, IF(_xlpm.prvni=1, 2, _xlpm.prvni),INDEX(_xlpm.rozsah, _xlpm.finalni))</f>
        <v>2300</v>
      </c>
      <c r="BA765" cm="1">
        <f t="array" aca="1" ref="BA765" ca="1">INDEX($J$3:$J$10001,MATCH(AZ765,$J$3:$J$10004,0)-1)</f>
        <v>2200</v>
      </c>
      <c r="BB765">
        <f t="shared" ca="1" si="195"/>
        <v>180</v>
      </c>
      <c r="BC765">
        <f t="shared" ca="1" si="195"/>
        <v>245</v>
      </c>
      <c r="BD765">
        <f t="shared" ca="1" si="194"/>
        <v>-65</v>
      </c>
      <c r="BE765">
        <f t="shared" ca="1" si="187"/>
        <v>204.61404140000008</v>
      </c>
      <c r="BF765">
        <f t="shared" ca="1" si="191"/>
        <v>202.01685446601783</v>
      </c>
      <c r="BG765">
        <f t="shared" ca="1" si="188"/>
        <v>222.98314553398217</v>
      </c>
      <c r="BH765" cm="1">
        <f t="array" aca="1" ref="BH765" ca="1">_xlfn.LET(_xlpm.rozsah, $J$3:$J$10001,_xlpm.podminka, (_xlpm.rozsah&gt;E765)*(ISNUMBER(_xlpm.rozsah)),_xlpm.indexy, IF(_xlpm.podminka, ROW(_xlpm.rozsah)-MIN(ROW(_xlpm.rozsah))+1),_xlpm.prvni, MIN(_xlpm.indexy),_xlpm.finalni, IF(_xlpm.prvni=1, 2, _xlpm.prvni),INDEX(_xlpm.rozsah, _xlpm.finalni))</f>
        <v>2300</v>
      </c>
      <c r="BI765" cm="1">
        <f t="array" aca="1" ref="BI765" ca="1">INDEX($J$3:$J$10001,MATCH(BH765,$J$3:$J$10004,0)-1)</f>
        <v>2200</v>
      </c>
      <c r="BJ765">
        <f t="shared" ca="1" si="196"/>
        <v>180</v>
      </c>
      <c r="BK765">
        <f t="shared" ca="1" si="196"/>
        <v>245</v>
      </c>
      <c r="BL765">
        <f t="shared" ca="1" si="192"/>
        <v>-65</v>
      </c>
      <c r="BM765">
        <f t="shared" ca="1" si="189"/>
        <v>202.01685446601783</v>
      </c>
    </row>
    <row r="766" spans="1:65" x14ac:dyDescent="0.25">
      <c r="A766" s="64">
        <v>763</v>
      </c>
      <c r="B766" s="64">
        <v>102</v>
      </c>
      <c r="C766" s="64">
        <v>61</v>
      </c>
      <c r="D766" s="18">
        <v>763</v>
      </c>
      <c r="E766" s="21">
        <f t="shared" ca="1" si="182"/>
        <v>2266.1279162061264</v>
      </c>
      <c r="F766" s="22">
        <f t="shared" ca="1" si="183"/>
        <v>123.23028122427087</v>
      </c>
      <c r="G766" s="23">
        <v>763</v>
      </c>
      <c r="H766" s="24">
        <f t="shared" ca="1" si="184"/>
        <v>2262.1322439999999</v>
      </c>
      <c r="I766" s="25">
        <f t="shared" ca="1" si="185"/>
        <v>124.81456525400004</v>
      </c>
      <c r="J766" s="155"/>
      <c r="K766" s="155"/>
      <c r="AX766">
        <f t="shared" ca="1" si="193"/>
        <v>204.61404140000008</v>
      </c>
      <c r="AY766">
        <f t="shared" ca="1" si="186"/>
        <v>220.38595859999992</v>
      </c>
      <c r="AZ766" cm="1">
        <f t="array" aca="1" ref="AZ766" ca="1">_xlfn.LET(_xlpm.rozsah, $J$3:$J$10001,_xlpm.podminka, (_xlpm.rozsah&gt;H766)*(ISNUMBER(_xlpm.rozsah)),_xlpm.indexy, IF(_xlpm.podminka, ROW(_xlpm.rozsah)-MIN(ROW(_xlpm.rozsah))+1),_xlpm.prvni, MIN(_xlpm.indexy),_xlpm.finalni, IF(_xlpm.prvni=1, 2, _xlpm.prvni),INDEX(_xlpm.rozsah, _xlpm.finalni))</f>
        <v>2300</v>
      </c>
      <c r="BA766" cm="1">
        <f t="array" aca="1" ref="BA766" ca="1">INDEX($J$3:$J$10001,MATCH(AZ766,$J$3:$J$10004,0)-1)</f>
        <v>2200</v>
      </c>
      <c r="BB766">
        <f t="shared" ca="1" si="195"/>
        <v>180</v>
      </c>
      <c r="BC766">
        <f t="shared" ca="1" si="195"/>
        <v>245</v>
      </c>
      <c r="BD766">
        <f t="shared" ca="1" si="194"/>
        <v>-65</v>
      </c>
      <c r="BE766">
        <f t="shared" ca="1" si="187"/>
        <v>204.61404140000008</v>
      </c>
      <c r="BF766">
        <f t="shared" ca="1" si="191"/>
        <v>202.01685446601783</v>
      </c>
      <c r="BG766">
        <f t="shared" ca="1" si="188"/>
        <v>222.98314553398217</v>
      </c>
      <c r="BH766" cm="1">
        <f t="array" aca="1" ref="BH766" ca="1">_xlfn.LET(_xlpm.rozsah, $J$3:$J$10001,_xlpm.podminka, (_xlpm.rozsah&gt;E766)*(ISNUMBER(_xlpm.rozsah)),_xlpm.indexy, IF(_xlpm.podminka, ROW(_xlpm.rozsah)-MIN(ROW(_xlpm.rozsah))+1),_xlpm.prvni, MIN(_xlpm.indexy),_xlpm.finalni, IF(_xlpm.prvni=1, 2, _xlpm.prvni),INDEX(_xlpm.rozsah, _xlpm.finalni))</f>
        <v>2300</v>
      </c>
      <c r="BI766" cm="1">
        <f t="array" aca="1" ref="BI766" ca="1">INDEX($J$3:$J$10001,MATCH(BH766,$J$3:$J$10004,0)-1)</f>
        <v>2200</v>
      </c>
      <c r="BJ766">
        <f t="shared" ca="1" si="196"/>
        <v>180</v>
      </c>
      <c r="BK766">
        <f t="shared" ca="1" si="196"/>
        <v>245</v>
      </c>
      <c r="BL766">
        <f t="shared" ca="1" si="192"/>
        <v>-65</v>
      </c>
      <c r="BM766">
        <f t="shared" ca="1" si="189"/>
        <v>202.01685446601783</v>
      </c>
    </row>
    <row r="767" spans="1:65" x14ac:dyDescent="0.25">
      <c r="A767" s="64">
        <v>764</v>
      </c>
      <c r="B767" s="64">
        <v>102</v>
      </c>
      <c r="C767" s="64">
        <v>58</v>
      </c>
      <c r="D767" s="18">
        <v>764</v>
      </c>
      <c r="E767" s="21">
        <f t="shared" ca="1" si="182"/>
        <v>2266.1279162061264</v>
      </c>
      <c r="F767" s="22">
        <f t="shared" ca="1" si="183"/>
        <v>117.16977559029034</v>
      </c>
      <c r="G767" s="28">
        <v>764</v>
      </c>
      <c r="H767" s="24">
        <f t="shared" ca="1" si="184"/>
        <v>2262.1322439999999</v>
      </c>
      <c r="I767" s="25">
        <f t="shared" ca="1" si="185"/>
        <v>118.67614401200004</v>
      </c>
      <c r="J767" s="155"/>
      <c r="K767" s="155"/>
      <c r="AX767">
        <f t="shared" ca="1" si="193"/>
        <v>204.61404140000008</v>
      </c>
      <c r="AY767">
        <f t="shared" ca="1" si="186"/>
        <v>220.38595859999992</v>
      </c>
      <c r="AZ767" cm="1">
        <f t="array" aca="1" ref="AZ767" ca="1">_xlfn.LET(_xlpm.rozsah, $J$3:$J$10001,_xlpm.podminka, (_xlpm.rozsah&gt;H767)*(ISNUMBER(_xlpm.rozsah)),_xlpm.indexy, IF(_xlpm.podminka, ROW(_xlpm.rozsah)-MIN(ROW(_xlpm.rozsah))+1),_xlpm.prvni, MIN(_xlpm.indexy),_xlpm.finalni, IF(_xlpm.prvni=1, 2, _xlpm.prvni),INDEX(_xlpm.rozsah, _xlpm.finalni))</f>
        <v>2300</v>
      </c>
      <c r="BA767" cm="1">
        <f t="array" aca="1" ref="BA767" ca="1">INDEX($J$3:$J$10001,MATCH(AZ767,$J$3:$J$10004,0)-1)</f>
        <v>2200</v>
      </c>
      <c r="BB767">
        <f t="shared" ca="1" si="195"/>
        <v>180</v>
      </c>
      <c r="BC767">
        <f t="shared" ca="1" si="195"/>
        <v>245</v>
      </c>
      <c r="BD767">
        <f t="shared" ca="1" si="194"/>
        <v>-65</v>
      </c>
      <c r="BE767">
        <f t="shared" ca="1" si="187"/>
        <v>204.61404140000008</v>
      </c>
      <c r="BF767">
        <f t="shared" ca="1" si="191"/>
        <v>202.01685446601783</v>
      </c>
      <c r="BG767">
        <f t="shared" ca="1" si="188"/>
        <v>222.98314553398217</v>
      </c>
      <c r="BH767" cm="1">
        <f t="array" aca="1" ref="BH767" ca="1">_xlfn.LET(_xlpm.rozsah, $J$3:$J$10001,_xlpm.podminka, (_xlpm.rozsah&gt;E767)*(ISNUMBER(_xlpm.rozsah)),_xlpm.indexy, IF(_xlpm.podminka, ROW(_xlpm.rozsah)-MIN(ROW(_xlpm.rozsah))+1),_xlpm.prvni, MIN(_xlpm.indexy),_xlpm.finalni, IF(_xlpm.prvni=1, 2, _xlpm.prvni),INDEX(_xlpm.rozsah, _xlpm.finalni))</f>
        <v>2300</v>
      </c>
      <c r="BI767" cm="1">
        <f t="array" aca="1" ref="BI767" ca="1">INDEX($J$3:$J$10001,MATCH(BH767,$J$3:$J$10004,0)-1)</f>
        <v>2200</v>
      </c>
      <c r="BJ767">
        <f t="shared" ca="1" si="196"/>
        <v>180</v>
      </c>
      <c r="BK767">
        <f t="shared" ca="1" si="196"/>
        <v>245</v>
      </c>
      <c r="BL767">
        <f t="shared" ca="1" si="192"/>
        <v>-65</v>
      </c>
      <c r="BM767">
        <f t="shared" ca="1" si="189"/>
        <v>202.01685446601783</v>
      </c>
    </row>
    <row r="768" spans="1:65" x14ac:dyDescent="0.25">
      <c r="A768" s="64">
        <v>765</v>
      </c>
      <c r="B768" s="64">
        <v>103</v>
      </c>
      <c r="C768" s="64">
        <v>58</v>
      </c>
      <c r="D768" s="18">
        <v>765</v>
      </c>
      <c r="E768" s="21">
        <f t="shared" ca="1" si="182"/>
        <v>2281.4821114630495</v>
      </c>
      <c r="F768" s="22">
        <f t="shared" ca="1" si="183"/>
        <v>111.38124397843036</v>
      </c>
      <c r="G768" s="23">
        <v>765</v>
      </c>
      <c r="H768" s="24">
        <f t="shared" ca="1" si="184"/>
        <v>2277.4472660000001</v>
      </c>
      <c r="I768" s="25">
        <f t="shared" ca="1" si="185"/>
        <v>112.90238071799995</v>
      </c>
      <c r="J768" s="155"/>
      <c r="K768" s="155"/>
      <c r="AX768">
        <f t="shared" ca="1" si="193"/>
        <v>194.65927709999991</v>
      </c>
      <c r="AY768">
        <f t="shared" ca="1" si="186"/>
        <v>230.34072290000009</v>
      </c>
      <c r="AZ768" cm="1">
        <f t="array" aca="1" ref="AZ768" ca="1">_xlfn.LET(_xlpm.rozsah, $J$3:$J$10001,_xlpm.podminka, (_xlpm.rozsah&gt;H768)*(ISNUMBER(_xlpm.rozsah)),_xlpm.indexy, IF(_xlpm.podminka, ROW(_xlpm.rozsah)-MIN(ROW(_xlpm.rozsah))+1),_xlpm.prvni, MIN(_xlpm.indexy),_xlpm.finalni, IF(_xlpm.prvni=1, 2, _xlpm.prvni),INDEX(_xlpm.rozsah, _xlpm.finalni))</f>
        <v>2300</v>
      </c>
      <c r="BA768" cm="1">
        <f t="array" aca="1" ref="BA768" ca="1">INDEX($J$3:$J$10001,MATCH(AZ768,$J$3:$J$10004,0)-1)</f>
        <v>2200</v>
      </c>
      <c r="BB768">
        <f t="shared" ca="1" si="195"/>
        <v>180</v>
      </c>
      <c r="BC768">
        <f t="shared" ca="1" si="195"/>
        <v>245</v>
      </c>
      <c r="BD768">
        <f t="shared" ca="1" si="194"/>
        <v>-65</v>
      </c>
      <c r="BE768">
        <f t="shared" ca="1" si="187"/>
        <v>194.65927709999991</v>
      </c>
      <c r="BF768">
        <f t="shared" ca="1" si="191"/>
        <v>192.03662754901785</v>
      </c>
      <c r="BG768">
        <f t="shared" ca="1" si="188"/>
        <v>232.96337245098215</v>
      </c>
      <c r="BH768" cm="1">
        <f t="array" aca="1" ref="BH768" ca="1">_xlfn.LET(_xlpm.rozsah, $J$3:$J$10001,_xlpm.podminka, (_xlpm.rozsah&gt;E768)*(ISNUMBER(_xlpm.rozsah)),_xlpm.indexy, IF(_xlpm.podminka, ROW(_xlpm.rozsah)-MIN(ROW(_xlpm.rozsah))+1),_xlpm.prvni, MIN(_xlpm.indexy),_xlpm.finalni, IF(_xlpm.prvni=1, 2, _xlpm.prvni),INDEX(_xlpm.rozsah, _xlpm.finalni))</f>
        <v>2300</v>
      </c>
      <c r="BI768" cm="1">
        <f t="array" aca="1" ref="BI768" ca="1">INDEX($J$3:$J$10001,MATCH(BH768,$J$3:$J$10004,0)-1)</f>
        <v>2200</v>
      </c>
      <c r="BJ768">
        <f t="shared" ca="1" si="196"/>
        <v>180</v>
      </c>
      <c r="BK768">
        <f t="shared" ca="1" si="196"/>
        <v>245</v>
      </c>
      <c r="BL768">
        <f t="shared" ca="1" si="192"/>
        <v>-65</v>
      </c>
      <c r="BM768">
        <f t="shared" ca="1" si="189"/>
        <v>192.03662754901785</v>
      </c>
    </row>
    <row r="769" spans="1:65" x14ac:dyDescent="0.25">
      <c r="A769" s="64">
        <v>766</v>
      </c>
      <c r="B769" s="64">
        <v>102</v>
      </c>
      <c r="C769" s="64">
        <v>59</v>
      </c>
      <c r="D769" s="18">
        <v>766</v>
      </c>
      <c r="E769" s="21">
        <f t="shared" ca="1" si="182"/>
        <v>2266.1279162061264</v>
      </c>
      <c r="F769" s="22">
        <f t="shared" ca="1" si="183"/>
        <v>119.18994413495052</v>
      </c>
      <c r="G769" s="28">
        <v>766</v>
      </c>
      <c r="H769" s="24">
        <f t="shared" ca="1" si="184"/>
        <v>2262.1322439999999</v>
      </c>
      <c r="I769" s="25">
        <f t="shared" ca="1" si="185"/>
        <v>120.72228442600004</v>
      </c>
      <c r="J769" s="155"/>
      <c r="K769" s="155"/>
      <c r="AX769">
        <f t="shared" ca="1" si="193"/>
        <v>204.61404140000008</v>
      </c>
      <c r="AY769">
        <f t="shared" ca="1" si="186"/>
        <v>220.38595859999992</v>
      </c>
      <c r="AZ769" cm="1">
        <f t="array" aca="1" ref="AZ769" ca="1">_xlfn.LET(_xlpm.rozsah, $J$3:$J$10001,_xlpm.podminka, (_xlpm.rozsah&gt;H769)*(ISNUMBER(_xlpm.rozsah)),_xlpm.indexy, IF(_xlpm.podminka, ROW(_xlpm.rozsah)-MIN(ROW(_xlpm.rozsah))+1),_xlpm.prvni, MIN(_xlpm.indexy),_xlpm.finalni, IF(_xlpm.prvni=1, 2, _xlpm.prvni),INDEX(_xlpm.rozsah, _xlpm.finalni))</f>
        <v>2300</v>
      </c>
      <c r="BA769" cm="1">
        <f t="array" aca="1" ref="BA769" ca="1">INDEX($J$3:$J$10001,MATCH(AZ769,$J$3:$J$10004,0)-1)</f>
        <v>2200</v>
      </c>
      <c r="BB769">
        <f t="shared" ca="1" si="195"/>
        <v>180</v>
      </c>
      <c r="BC769">
        <f t="shared" ca="1" si="195"/>
        <v>245</v>
      </c>
      <c r="BD769">
        <f t="shared" ca="1" si="194"/>
        <v>-65</v>
      </c>
      <c r="BE769">
        <f t="shared" ca="1" si="187"/>
        <v>204.61404140000008</v>
      </c>
      <c r="BF769">
        <f t="shared" ca="1" si="191"/>
        <v>202.01685446601783</v>
      </c>
      <c r="BG769">
        <f t="shared" ca="1" si="188"/>
        <v>222.98314553398217</v>
      </c>
      <c r="BH769" cm="1">
        <f t="array" aca="1" ref="BH769" ca="1">_xlfn.LET(_xlpm.rozsah, $J$3:$J$10001,_xlpm.podminka, (_xlpm.rozsah&gt;E769)*(ISNUMBER(_xlpm.rozsah)),_xlpm.indexy, IF(_xlpm.podminka, ROW(_xlpm.rozsah)-MIN(ROW(_xlpm.rozsah))+1),_xlpm.prvni, MIN(_xlpm.indexy),_xlpm.finalni, IF(_xlpm.prvni=1, 2, _xlpm.prvni),INDEX(_xlpm.rozsah, _xlpm.finalni))</f>
        <v>2300</v>
      </c>
      <c r="BI769" cm="1">
        <f t="array" aca="1" ref="BI769" ca="1">INDEX($J$3:$J$10001,MATCH(BH769,$J$3:$J$10004,0)-1)</f>
        <v>2200</v>
      </c>
      <c r="BJ769">
        <f t="shared" ca="1" si="196"/>
        <v>180</v>
      </c>
      <c r="BK769">
        <f t="shared" ca="1" si="196"/>
        <v>245</v>
      </c>
      <c r="BL769">
        <f t="shared" ca="1" si="192"/>
        <v>-65</v>
      </c>
      <c r="BM769">
        <f t="shared" ca="1" si="189"/>
        <v>202.01685446601783</v>
      </c>
    </row>
    <row r="770" spans="1:65" x14ac:dyDescent="0.25">
      <c r="A770" s="64">
        <v>767</v>
      </c>
      <c r="B770" s="64">
        <v>102</v>
      </c>
      <c r="C770" s="64">
        <v>54</v>
      </c>
      <c r="D770" s="18">
        <v>767</v>
      </c>
      <c r="E770" s="21">
        <f t="shared" ca="1" si="182"/>
        <v>2266.1279162061264</v>
      </c>
      <c r="F770" s="22">
        <f t="shared" ca="1" si="183"/>
        <v>109.08910141164962</v>
      </c>
      <c r="G770" s="23">
        <v>767</v>
      </c>
      <c r="H770" s="24">
        <f t="shared" ca="1" si="184"/>
        <v>2262.1322439999999</v>
      </c>
      <c r="I770" s="25">
        <f t="shared" ca="1" si="185"/>
        <v>110.49158235600004</v>
      </c>
      <c r="J770" s="155"/>
      <c r="K770" s="155"/>
      <c r="AX770">
        <f t="shared" ca="1" si="193"/>
        <v>204.61404140000008</v>
      </c>
      <c r="AY770">
        <f t="shared" ca="1" si="186"/>
        <v>220.38595859999992</v>
      </c>
      <c r="AZ770" cm="1">
        <f t="array" aca="1" ref="AZ770" ca="1">_xlfn.LET(_xlpm.rozsah, $J$3:$J$10001,_xlpm.podminka, (_xlpm.rozsah&gt;H770)*(ISNUMBER(_xlpm.rozsah)),_xlpm.indexy, IF(_xlpm.podminka, ROW(_xlpm.rozsah)-MIN(ROW(_xlpm.rozsah))+1),_xlpm.prvni, MIN(_xlpm.indexy),_xlpm.finalni, IF(_xlpm.prvni=1, 2, _xlpm.prvni),INDEX(_xlpm.rozsah, _xlpm.finalni))</f>
        <v>2300</v>
      </c>
      <c r="BA770" cm="1">
        <f t="array" aca="1" ref="BA770" ca="1">INDEX($J$3:$J$10001,MATCH(AZ770,$J$3:$J$10004,0)-1)</f>
        <v>2200</v>
      </c>
      <c r="BB770">
        <f t="shared" ca="1" si="195"/>
        <v>180</v>
      </c>
      <c r="BC770">
        <f t="shared" ca="1" si="195"/>
        <v>245</v>
      </c>
      <c r="BD770">
        <f t="shared" ca="1" si="194"/>
        <v>-65</v>
      </c>
      <c r="BE770">
        <f t="shared" ca="1" si="187"/>
        <v>204.61404140000008</v>
      </c>
      <c r="BF770">
        <f t="shared" ca="1" si="191"/>
        <v>202.01685446601783</v>
      </c>
      <c r="BG770">
        <f t="shared" ca="1" si="188"/>
        <v>222.98314553398217</v>
      </c>
      <c r="BH770" cm="1">
        <f t="array" aca="1" ref="BH770" ca="1">_xlfn.LET(_xlpm.rozsah, $J$3:$J$10001,_xlpm.podminka, (_xlpm.rozsah&gt;E770)*(ISNUMBER(_xlpm.rozsah)),_xlpm.indexy, IF(_xlpm.podminka, ROW(_xlpm.rozsah)-MIN(ROW(_xlpm.rozsah))+1),_xlpm.prvni, MIN(_xlpm.indexy),_xlpm.finalni, IF(_xlpm.prvni=1, 2, _xlpm.prvni),INDEX(_xlpm.rozsah, _xlpm.finalni))</f>
        <v>2300</v>
      </c>
      <c r="BI770" cm="1">
        <f t="array" aca="1" ref="BI770" ca="1">INDEX($J$3:$J$10001,MATCH(BH770,$J$3:$J$10004,0)-1)</f>
        <v>2200</v>
      </c>
      <c r="BJ770">
        <f t="shared" ca="1" si="196"/>
        <v>180</v>
      </c>
      <c r="BK770">
        <f t="shared" ca="1" si="196"/>
        <v>245</v>
      </c>
      <c r="BL770">
        <f t="shared" ca="1" si="192"/>
        <v>-65</v>
      </c>
      <c r="BM770">
        <f t="shared" ca="1" si="189"/>
        <v>202.01685446601783</v>
      </c>
    </row>
    <row r="771" spans="1:65" x14ac:dyDescent="0.25">
      <c r="A771" s="64">
        <v>768</v>
      </c>
      <c r="B771" s="64">
        <v>102</v>
      </c>
      <c r="C771" s="64">
        <v>63</v>
      </c>
      <c r="D771" s="18">
        <v>768</v>
      </c>
      <c r="E771" s="21">
        <f t="shared" ca="1" si="182"/>
        <v>2266.1279162061264</v>
      </c>
      <c r="F771" s="22">
        <f t="shared" ca="1" si="183"/>
        <v>127.27061831359124</v>
      </c>
      <c r="G771" s="28">
        <v>768</v>
      </c>
      <c r="H771" s="24">
        <f t="shared" ca="1" si="184"/>
        <v>2262.1322439999999</v>
      </c>
      <c r="I771" s="25">
        <f t="shared" ca="1" si="185"/>
        <v>128.90684608200004</v>
      </c>
      <c r="J771" s="155"/>
      <c r="K771" s="155"/>
      <c r="AX771">
        <f t="shared" ca="1" si="193"/>
        <v>204.61404140000008</v>
      </c>
      <c r="AY771">
        <f t="shared" ca="1" si="186"/>
        <v>220.38595859999992</v>
      </c>
      <c r="AZ771" cm="1">
        <f t="array" aca="1" ref="AZ771" ca="1">_xlfn.LET(_xlpm.rozsah, $J$3:$J$10001,_xlpm.podminka, (_xlpm.rozsah&gt;H771)*(ISNUMBER(_xlpm.rozsah)),_xlpm.indexy, IF(_xlpm.podminka, ROW(_xlpm.rozsah)-MIN(ROW(_xlpm.rozsah))+1),_xlpm.prvni, MIN(_xlpm.indexy),_xlpm.finalni, IF(_xlpm.prvni=1, 2, _xlpm.prvni),INDEX(_xlpm.rozsah, _xlpm.finalni))</f>
        <v>2300</v>
      </c>
      <c r="BA771" cm="1">
        <f t="array" aca="1" ref="BA771" ca="1">INDEX($J$3:$J$10001,MATCH(AZ771,$J$3:$J$10004,0)-1)</f>
        <v>2200</v>
      </c>
      <c r="BB771">
        <f t="shared" ca="1" si="195"/>
        <v>180</v>
      </c>
      <c r="BC771">
        <f t="shared" ca="1" si="195"/>
        <v>245</v>
      </c>
      <c r="BD771">
        <f t="shared" ca="1" si="194"/>
        <v>-65</v>
      </c>
      <c r="BE771">
        <f t="shared" ca="1" si="187"/>
        <v>204.61404140000008</v>
      </c>
      <c r="BF771">
        <f t="shared" ca="1" si="191"/>
        <v>202.01685446601783</v>
      </c>
      <c r="BG771">
        <f t="shared" ca="1" si="188"/>
        <v>222.98314553398217</v>
      </c>
      <c r="BH771" cm="1">
        <f t="array" aca="1" ref="BH771" ca="1">_xlfn.LET(_xlpm.rozsah, $J$3:$J$10001,_xlpm.podminka, (_xlpm.rozsah&gt;E771)*(ISNUMBER(_xlpm.rozsah)),_xlpm.indexy, IF(_xlpm.podminka, ROW(_xlpm.rozsah)-MIN(ROW(_xlpm.rozsah))+1),_xlpm.prvni, MIN(_xlpm.indexy),_xlpm.finalni, IF(_xlpm.prvni=1, 2, _xlpm.prvni),INDEX(_xlpm.rozsah, _xlpm.finalni))</f>
        <v>2300</v>
      </c>
      <c r="BI771" cm="1">
        <f t="array" aca="1" ref="BI771" ca="1">INDEX($J$3:$J$10001,MATCH(BH771,$J$3:$J$10004,0)-1)</f>
        <v>2200</v>
      </c>
      <c r="BJ771">
        <f t="shared" ca="1" si="196"/>
        <v>180</v>
      </c>
      <c r="BK771">
        <f t="shared" ca="1" si="196"/>
        <v>245</v>
      </c>
      <c r="BL771">
        <f t="shared" ca="1" si="192"/>
        <v>-65</v>
      </c>
      <c r="BM771">
        <f t="shared" ca="1" si="189"/>
        <v>202.01685446601783</v>
      </c>
    </row>
    <row r="772" spans="1:65" x14ac:dyDescent="0.25">
      <c r="A772" s="64">
        <v>769</v>
      </c>
      <c r="B772" s="64">
        <v>102</v>
      </c>
      <c r="C772" s="64">
        <v>61</v>
      </c>
      <c r="D772" s="18">
        <v>769</v>
      </c>
      <c r="E772" s="21">
        <f t="shared" ref="E772:E835" ca="1" si="197">(B772/100)*($AC$8 - $AC$11)+$AC$11</f>
        <v>2266.1279162061264</v>
      </c>
      <c r="F772" s="22">
        <f t="shared" ref="F772:F835" ca="1" si="198">(C772*BF772)/100</f>
        <v>123.23028122427087</v>
      </c>
      <c r="G772" s="23">
        <v>769</v>
      </c>
      <c r="H772" s="24">
        <f t="shared" ref="H772:H835" ca="1" si="199">(B772/100)*($AF$8 - $AF$11)+$AF$11</f>
        <v>2262.1322439999999</v>
      </c>
      <c r="I772" s="25">
        <f t="shared" ref="I772:I835" ca="1" si="200">(C772*AX772)/100</f>
        <v>124.81456525400004</v>
      </c>
      <c r="J772" s="155"/>
      <c r="K772" s="155"/>
      <c r="AX772">
        <f t="shared" ca="1" si="193"/>
        <v>204.61404140000008</v>
      </c>
      <c r="AY772">
        <f t="shared" ref="AY772:AY835" ca="1" si="201">MIN(BB772:BC772)+((H772-MIN(AZ772:BA772))/(MAX(AZ772:BA772)-MIN(AZ772:BA772)))*(MAX(BB772:BC772)-MIN(BB772:BC772))</f>
        <v>220.38595859999992</v>
      </c>
      <c r="AZ772" cm="1">
        <f t="array" aca="1" ref="AZ772" ca="1">_xlfn.LET(_xlpm.rozsah, $J$3:$J$10001,_xlpm.podminka, (_xlpm.rozsah&gt;H772)*(ISNUMBER(_xlpm.rozsah)),_xlpm.indexy, IF(_xlpm.podminka, ROW(_xlpm.rozsah)-MIN(ROW(_xlpm.rozsah))+1),_xlpm.prvni, MIN(_xlpm.indexy),_xlpm.finalni, IF(_xlpm.prvni=1, 2, _xlpm.prvni),INDEX(_xlpm.rozsah, _xlpm.finalni))</f>
        <v>2300</v>
      </c>
      <c r="BA772" cm="1">
        <f t="array" aca="1" ref="BA772" ca="1">INDEX($J$3:$J$10001,MATCH(AZ772,$J$3:$J$10004,0)-1)</f>
        <v>2200</v>
      </c>
      <c r="BB772">
        <f t="shared" ca="1" si="195"/>
        <v>180</v>
      </c>
      <c r="BC772">
        <f t="shared" ca="1" si="195"/>
        <v>245</v>
      </c>
      <c r="BD772">
        <f t="shared" ca="1" si="194"/>
        <v>-65</v>
      </c>
      <c r="BE772">
        <f t="shared" ref="BE772:BE835" ca="1" si="202">MIN(BB772:BC772)+((MAX(AZ772:BA772)-H772)/(MAX(AZ772:BA772)-MIN(AZ772:BA772)))*(MAX(BB772:BC772)-MIN(BB772:BC772))</f>
        <v>204.61404140000008</v>
      </c>
      <c r="BF772">
        <f t="shared" ca="1" si="191"/>
        <v>202.01685446601783</v>
      </c>
      <c r="BG772">
        <f t="shared" ref="BG772:BG835" ca="1" si="203">MIN(BJ772:BK772)+((E772-MIN(BH772:BI772))/(MAX(BH772:BI772)-MIN(BH772:BI772)))*(MAX(BJ772:BK772)-MIN(BJ772:BK772))</f>
        <v>222.98314553398217</v>
      </c>
      <c r="BH772" cm="1">
        <f t="array" aca="1" ref="BH772" ca="1">_xlfn.LET(_xlpm.rozsah, $J$3:$J$10001,_xlpm.podminka, (_xlpm.rozsah&gt;E772)*(ISNUMBER(_xlpm.rozsah)),_xlpm.indexy, IF(_xlpm.podminka, ROW(_xlpm.rozsah)-MIN(ROW(_xlpm.rozsah))+1),_xlpm.prvni, MIN(_xlpm.indexy),_xlpm.finalni, IF(_xlpm.prvni=1, 2, _xlpm.prvni),INDEX(_xlpm.rozsah, _xlpm.finalni))</f>
        <v>2300</v>
      </c>
      <c r="BI772" cm="1">
        <f t="array" aca="1" ref="BI772" ca="1">INDEX($J$3:$J$10001,MATCH(BH772,$J$3:$J$10004,0)-1)</f>
        <v>2200</v>
      </c>
      <c r="BJ772">
        <f t="shared" ca="1" si="196"/>
        <v>180</v>
      </c>
      <c r="BK772">
        <f t="shared" ca="1" si="196"/>
        <v>245</v>
      </c>
      <c r="BL772">
        <f t="shared" ca="1" si="192"/>
        <v>-65</v>
      </c>
      <c r="BM772">
        <f t="shared" ref="BM772:BM835" ca="1" si="204">MIN(BJ772:BK772)+((MAX(BH772:BI772)-E772)/(MAX(BH772:BI772)-MIN(BH772:BI772)))*(MAX(BJ772:BK772)-MIN(BJ772:BK772))</f>
        <v>202.01685446601783</v>
      </c>
    </row>
    <row r="773" spans="1:65" x14ac:dyDescent="0.25">
      <c r="A773" s="64">
        <v>770</v>
      </c>
      <c r="B773" s="64">
        <v>103</v>
      </c>
      <c r="C773" s="64">
        <v>55</v>
      </c>
      <c r="D773" s="18">
        <v>770</v>
      </c>
      <c r="E773" s="21">
        <f t="shared" ca="1" si="197"/>
        <v>2281.4821114630495</v>
      </c>
      <c r="F773" s="22">
        <f t="shared" ca="1" si="198"/>
        <v>105.62014515195982</v>
      </c>
      <c r="G773" s="28">
        <v>770</v>
      </c>
      <c r="H773" s="24">
        <f t="shared" ca="1" si="199"/>
        <v>2277.4472660000001</v>
      </c>
      <c r="I773" s="25">
        <f t="shared" ca="1" si="200"/>
        <v>107.06260240499995</v>
      </c>
      <c r="J773" s="155"/>
      <c r="K773" s="155"/>
      <c r="AX773">
        <f t="shared" ca="1" si="193"/>
        <v>194.65927709999991</v>
      </c>
      <c r="AY773">
        <f t="shared" ca="1" si="201"/>
        <v>230.34072290000009</v>
      </c>
      <c r="AZ773" cm="1">
        <f t="array" aca="1" ref="AZ773" ca="1">_xlfn.LET(_xlpm.rozsah, $J$3:$J$10001,_xlpm.podminka, (_xlpm.rozsah&gt;H773)*(ISNUMBER(_xlpm.rozsah)),_xlpm.indexy, IF(_xlpm.podminka, ROW(_xlpm.rozsah)-MIN(ROW(_xlpm.rozsah))+1),_xlpm.prvni, MIN(_xlpm.indexy),_xlpm.finalni, IF(_xlpm.prvni=1, 2, _xlpm.prvni),INDEX(_xlpm.rozsah, _xlpm.finalni))</f>
        <v>2300</v>
      </c>
      <c r="BA773" cm="1">
        <f t="array" aca="1" ref="BA773" ca="1">INDEX($J$3:$J$10001,MATCH(AZ773,$J$3:$J$10004,0)-1)</f>
        <v>2200</v>
      </c>
      <c r="BB773">
        <f t="shared" ca="1" si="195"/>
        <v>180</v>
      </c>
      <c r="BC773">
        <f t="shared" ca="1" si="195"/>
        <v>245</v>
      </c>
      <c r="BD773">
        <f t="shared" ca="1" si="194"/>
        <v>-65</v>
      </c>
      <c r="BE773">
        <f t="shared" ca="1" si="202"/>
        <v>194.65927709999991</v>
      </c>
      <c r="BF773">
        <f t="shared" ref="BF773:BF836" ca="1" si="205">IF(BL773&lt;0, BM773,BG773)</f>
        <v>192.03662754901785</v>
      </c>
      <c r="BG773">
        <f t="shared" ca="1" si="203"/>
        <v>232.96337245098215</v>
      </c>
      <c r="BH773" cm="1">
        <f t="array" aca="1" ref="BH773" ca="1">_xlfn.LET(_xlpm.rozsah, $J$3:$J$10001,_xlpm.podminka, (_xlpm.rozsah&gt;E773)*(ISNUMBER(_xlpm.rozsah)),_xlpm.indexy, IF(_xlpm.podminka, ROW(_xlpm.rozsah)-MIN(ROW(_xlpm.rozsah))+1),_xlpm.prvni, MIN(_xlpm.indexy),_xlpm.finalni, IF(_xlpm.prvni=1, 2, _xlpm.prvni),INDEX(_xlpm.rozsah, _xlpm.finalni))</f>
        <v>2300</v>
      </c>
      <c r="BI773" cm="1">
        <f t="array" aca="1" ref="BI773" ca="1">INDEX($J$3:$J$10001,MATCH(BH773,$J$3:$J$10004,0)-1)</f>
        <v>2200</v>
      </c>
      <c r="BJ773">
        <f t="shared" ca="1" si="196"/>
        <v>180</v>
      </c>
      <c r="BK773">
        <f t="shared" ca="1" si="196"/>
        <v>245</v>
      </c>
      <c r="BL773">
        <f t="shared" ref="BL773:BL836" ca="1" si="206">BJ773-BK773</f>
        <v>-65</v>
      </c>
      <c r="BM773">
        <f t="shared" ca="1" si="204"/>
        <v>192.03662754901785</v>
      </c>
    </row>
    <row r="774" spans="1:65" x14ac:dyDescent="0.25">
      <c r="A774" s="64">
        <v>771</v>
      </c>
      <c r="B774" s="64">
        <v>102</v>
      </c>
      <c r="C774" s="64">
        <v>60</v>
      </c>
      <c r="D774" s="18">
        <v>771</v>
      </c>
      <c r="E774" s="21">
        <f t="shared" ca="1" si="197"/>
        <v>2266.1279162061264</v>
      </c>
      <c r="F774" s="22">
        <f t="shared" ca="1" si="198"/>
        <v>121.2101126796107</v>
      </c>
      <c r="G774" s="23">
        <v>771</v>
      </c>
      <c r="H774" s="24">
        <f t="shared" ca="1" si="199"/>
        <v>2262.1322439999999</v>
      </c>
      <c r="I774" s="25">
        <f t="shared" ca="1" si="200"/>
        <v>122.76842484000004</v>
      </c>
      <c r="J774" s="155"/>
      <c r="K774" s="155"/>
      <c r="AX774">
        <f t="shared" ca="1" si="193"/>
        <v>204.61404140000008</v>
      </c>
      <c r="AY774">
        <f t="shared" ca="1" si="201"/>
        <v>220.38595859999992</v>
      </c>
      <c r="AZ774" cm="1">
        <f t="array" aca="1" ref="AZ774" ca="1">_xlfn.LET(_xlpm.rozsah, $J$3:$J$10001,_xlpm.podminka, (_xlpm.rozsah&gt;H774)*(ISNUMBER(_xlpm.rozsah)),_xlpm.indexy, IF(_xlpm.podminka, ROW(_xlpm.rozsah)-MIN(ROW(_xlpm.rozsah))+1),_xlpm.prvni, MIN(_xlpm.indexy),_xlpm.finalni, IF(_xlpm.prvni=1, 2, _xlpm.prvni),INDEX(_xlpm.rozsah, _xlpm.finalni))</f>
        <v>2300</v>
      </c>
      <c r="BA774" cm="1">
        <f t="array" aca="1" ref="BA774" ca="1">INDEX($J$3:$J$10001,MATCH(AZ774,$J$3:$J$10004,0)-1)</f>
        <v>2200</v>
      </c>
      <c r="BB774">
        <f t="shared" ca="1" si="195"/>
        <v>180</v>
      </c>
      <c r="BC774">
        <f t="shared" ca="1" si="195"/>
        <v>245</v>
      </c>
      <c r="BD774">
        <f t="shared" ca="1" si="194"/>
        <v>-65</v>
      </c>
      <c r="BE774">
        <f t="shared" ca="1" si="202"/>
        <v>204.61404140000008</v>
      </c>
      <c r="BF774">
        <f t="shared" ca="1" si="205"/>
        <v>202.01685446601783</v>
      </c>
      <c r="BG774">
        <f t="shared" ca="1" si="203"/>
        <v>222.98314553398217</v>
      </c>
      <c r="BH774" cm="1">
        <f t="array" aca="1" ref="BH774" ca="1">_xlfn.LET(_xlpm.rozsah, $J$3:$J$10001,_xlpm.podminka, (_xlpm.rozsah&gt;E774)*(ISNUMBER(_xlpm.rozsah)),_xlpm.indexy, IF(_xlpm.podminka, ROW(_xlpm.rozsah)-MIN(ROW(_xlpm.rozsah))+1),_xlpm.prvni, MIN(_xlpm.indexy),_xlpm.finalni, IF(_xlpm.prvni=1, 2, _xlpm.prvni),INDEX(_xlpm.rozsah, _xlpm.finalni))</f>
        <v>2300</v>
      </c>
      <c r="BI774" cm="1">
        <f t="array" aca="1" ref="BI774" ca="1">INDEX($J$3:$J$10001,MATCH(BH774,$J$3:$J$10004,0)-1)</f>
        <v>2200</v>
      </c>
      <c r="BJ774">
        <f t="shared" ca="1" si="196"/>
        <v>180</v>
      </c>
      <c r="BK774">
        <f t="shared" ca="1" si="196"/>
        <v>245</v>
      </c>
      <c r="BL774">
        <f t="shared" ca="1" si="206"/>
        <v>-65</v>
      </c>
      <c r="BM774">
        <f t="shared" ca="1" si="204"/>
        <v>202.01685446601783</v>
      </c>
    </row>
    <row r="775" spans="1:65" x14ac:dyDescent="0.25">
      <c r="A775" s="64">
        <v>772</v>
      </c>
      <c r="B775" s="64">
        <v>102</v>
      </c>
      <c r="C775" s="64">
        <v>72</v>
      </c>
      <c r="D775" s="18">
        <v>772</v>
      </c>
      <c r="E775" s="21">
        <f t="shared" ca="1" si="197"/>
        <v>2266.1279162061264</v>
      </c>
      <c r="F775" s="22">
        <f t="shared" ca="1" si="198"/>
        <v>145.45213521553285</v>
      </c>
      <c r="G775" s="28">
        <v>772</v>
      </c>
      <c r="H775" s="24">
        <f t="shared" ca="1" si="199"/>
        <v>2262.1322439999999</v>
      </c>
      <c r="I775" s="25">
        <f t="shared" ca="1" si="200"/>
        <v>147.32210980800005</v>
      </c>
      <c r="J775" s="155"/>
      <c r="K775" s="155"/>
      <c r="AX775">
        <f t="shared" ca="1" si="193"/>
        <v>204.61404140000008</v>
      </c>
      <c r="AY775">
        <f t="shared" ca="1" si="201"/>
        <v>220.38595859999992</v>
      </c>
      <c r="AZ775" cm="1">
        <f t="array" aca="1" ref="AZ775" ca="1">_xlfn.LET(_xlpm.rozsah, $J$3:$J$10001,_xlpm.podminka, (_xlpm.rozsah&gt;H775)*(ISNUMBER(_xlpm.rozsah)),_xlpm.indexy, IF(_xlpm.podminka, ROW(_xlpm.rozsah)-MIN(ROW(_xlpm.rozsah))+1),_xlpm.prvni, MIN(_xlpm.indexy),_xlpm.finalni, IF(_xlpm.prvni=1, 2, _xlpm.prvni),INDEX(_xlpm.rozsah, _xlpm.finalni))</f>
        <v>2300</v>
      </c>
      <c r="BA775" cm="1">
        <f t="array" aca="1" ref="BA775" ca="1">INDEX($J$3:$J$10001,MATCH(AZ775,$J$3:$J$10004,0)-1)</f>
        <v>2200</v>
      </c>
      <c r="BB775">
        <f t="shared" ca="1" si="195"/>
        <v>180</v>
      </c>
      <c r="BC775">
        <f t="shared" ca="1" si="195"/>
        <v>245</v>
      </c>
      <c r="BD775">
        <f t="shared" ca="1" si="194"/>
        <v>-65</v>
      </c>
      <c r="BE775">
        <f t="shared" ca="1" si="202"/>
        <v>204.61404140000008</v>
      </c>
      <c r="BF775">
        <f t="shared" ca="1" si="205"/>
        <v>202.01685446601783</v>
      </c>
      <c r="BG775">
        <f t="shared" ca="1" si="203"/>
        <v>222.98314553398217</v>
      </c>
      <c r="BH775" cm="1">
        <f t="array" aca="1" ref="BH775" ca="1">_xlfn.LET(_xlpm.rozsah, $J$3:$J$10001,_xlpm.podminka, (_xlpm.rozsah&gt;E775)*(ISNUMBER(_xlpm.rozsah)),_xlpm.indexy, IF(_xlpm.podminka, ROW(_xlpm.rozsah)-MIN(ROW(_xlpm.rozsah))+1),_xlpm.prvni, MIN(_xlpm.indexy),_xlpm.finalni, IF(_xlpm.prvni=1, 2, _xlpm.prvni),INDEX(_xlpm.rozsah, _xlpm.finalni))</f>
        <v>2300</v>
      </c>
      <c r="BI775" cm="1">
        <f t="array" aca="1" ref="BI775" ca="1">INDEX($J$3:$J$10001,MATCH(BH775,$J$3:$J$10004,0)-1)</f>
        <v>2200</v>
      </c>
      <c r="BJ775">
        <f t="shared" ca="1" si="196"/>
        <v>180</v>
      </c>
      <c r="BK775">
        <f t="shared" ca="1" si="196"/>
        <v>245</v>
      </c>
      <c r="BL775">
        <f t="shared" ca="1" si="206"/>
        <v>-65</v>
      </c>
      <c r="BM775">
        <f t="shared" ca="1" si="204"/>
        <v>202.01685446601783</v>
      </c>
    </row>
    <row r="776" spans="1:65" x14ac:dyDescent="0.25">
      <c r="A776" s="64">
        <v>773</v>
      </c>
      <c r="B776" s="64">
        <v>103</v>
      </c>
      <c r="C776" s="64">
        <v>56</v>
      </c>
      <c r="D776" s="18">
        <v>773</v>
      </c>
      <c r="E776" s="21">
        <f t="shared" ca="1" si="197"/>
        <v>2281.4821114630495</v>
      </c>
      <c r="F776" s="22">
        <f t="shared" ca="1" si="198"/>
        <v>107.54051142745</v>
      </c>
      <c r="G776" s="23">
        <v>773</v>
      </c>
      <c r="H776" s="24">
        <f t="shared" ca="1" si="199"/>
        <v>2277.4472660000001</v>
      </c>
      <c r="I776" s="25">
        <f t="shared" ca="1" si="200"/>
        <v>109.00919517599996</v>
      </c>
      <c r="J776" s="155"/>
      <c r="K776" s="155"/>
      <c r="AX776">
        <f t="shared" ca="1" si="193"/>
        <v>194.65927709999991</v>
      </c>
      <c r="AY776">
        <f t="shared" ca="1" si="201"/>
        <v>230.34072290000009</v>
      </c>
      <c r="AZ776" cm="1">
        <f t="array" aca="1" ref="AZ776" ca="1">_xlfn.LET(_xlpm.rozsah, $J$3:$J$10001,_xlpm.podminka, (_xlpm.rozsah&gt;H776)*(ISNUMBER(_xlpm.rozsah)),_xlpm.indexy, IF(_xlpm.podminka, ROW(_xlpm.rozsah)-MIN(ROW(_xlpm.rozsah))+1),_xlpm.prvni, MIN(_xlpm.indexy),_xlpm.finalni, IF(_xlpm.prvni=1, 2, _xlpm.prvni),INDEX(_xlpm.rozsah, _xlpm.finalni))</f>
        <v>2300</v>
      </c>
      <c r="BA776" cm="1">
        <f t="array" aca="1" ref="BA776" ca="1">INDEX($J$3:$J$10001,MATCH(AZ776,$J$3:$J$10004,0)-1)</f>
        <v>2200</v>
      </c>
      <c r="BB776">
        <f t="shared" ca="1" si="195"/>
        <v>180</v>
      </c>
      <c r="BC776">
        <f t="shared" ca="1" si="195"/>
        <v>245</v>
      </c>
      <c r="BD776">
        <f t="shared" ca="1" si="194"/>
        <v>-65</v>
      </c>
      <c r="BE776">
        <f t="shared" ca="1" si="202"/>
        <v>194.65927709999991</v>
      </c>
      <c r="BF776">
        <f t="shared" ca="1" si="205"/>
        <v>192.03662754901785</v>
      </c>
      <c r="BG776">
        <f t="shared" ca="1" si="203"/>
        <v>232.96337245098215</v>
      </c>
      <c r="BH776" cm="1">
        <f t="array" aca="1" ref="BH776" ca="1">_xlfn.LET(_xlpm.rozsah, $J$3:$J$10001,_xlpm.podminka, (_xlpm.rozsah&gt;E776)*(ISNUMBER(_xlpm.rozsah)),_xlpm.indexy, IF(_xlpm.podminka, ROW(_xlpm.rozsah)-MIN(ROW(_xlpm.rozsah))+1),_xlpm.prvni, MIN(_xlpm.indexy),_xlpm.finalni, IF(_xlpm.prvni=1, 2, _xlpm.prvni),INDEX(_xlpm.rozsah, _xlpm.finalni))</f>
        <v>2300</v>
      </c>
      <c r="BI776" cm="1">
        <f t="array" aca="1" ref="BI776" ca="1">INDEX($J$3:$J$10001,MATCH(BH776,$J$3:$J$10004,0)-1)</f>
        <v>2200</v>
      </c>
      <c r="BJ776">
        <f t="shared" ca="1" si="196"/>
        <v>180</v>
      </c>
      <c r="BK776">
        <f t="shared" ca="1" si="196"/>
        <v>245</v>
      </c>
      <c r="BL776">
        <f t="shared" ca="1" si="206"/>
        <v>-65</v>
      </c>
      <c r="BM776">
        <f t="shared" ca="1" si="204"/>
        <v>192.03662754901785</v>
      </c>
    </row>
    <row r="777" spans="1:65" x14ac:dyDescent="0.25">
      <c r="A777" s="64">
        <v>774</v>
      </c>
      <c r="B777" s="64">
        <v>102</v>
      </c>
      <c r="C777" s="64">
        <v>55</v>
      </c>
      <c r="D777" s="18">
        <v>774</v>
      </c>
      <c r="E777" s="21">
        <f t="shared" ca="1" si="197"/>
        <v>2266.1279162061264</v>
      </c>
      <c r="F777" s="22">
        <f t="shared" ca="1" si="198"/>
        <v>111.1092699563098</v>
      </c>
      <c r="G777" s="28">
        <v>774</v>
      </c>
      <c r="H777" s="24">
        <f t="shared" ca="1" si="199"/>
        <v>2262.1322439999999</v>
      </c>
      <c r="I777" s="25">
        <f t="shared" ca="1" si="200"/>
        <v>112.53772277000003</v>
      </c>
      <c r="J777" s="155"/>
      <c r="K777" s="155"/>
      <c r="AX777">
        <f t="shared" ca="1" si="193"/>
        <v>204.61404140000008</v>
      </c>
      <c r="AY777">
        <f t="shared" ca="1" si="201"/>
        <v>220.38595859999992</v>
      </c>
      <c r="AZ777" cm="1">
        <f t="array" aca="1" ref="AZ777" ca="1">_xlfn.LET(_xlpm.rozsah, $J$3:$J$10001,_xlpm.podminka, (_xlpm.rozsah&gt;H777)*(ISNUMBER(_xlpm.rozsah)),_xlpm.indexy, IF(_xlpm.podminka, ROW(_xlpm.rozsah)-MIN(ROW(_xlpm.rozsah))+1),_xlpm.prvni, MIN(_xlpm.indexy),_xlpm.finalni, IF(_xlpm.prvni=1, 2, _xlpm.prvni),INDEX(_xlpm.rozsah, _xlpm.finalni))</f>
        <v>2300</v>
      </c>
      <c r="BA777" cm="1">
        <f t="array" aca="1" ref="BA777" ca="1">INDEX($J$3:$J$10001,MATCH(AZ777,$J$3:$J$10004,0)-1)</f>
        <v>2200</v>
      </c>
      <c r="BB777">
        <f t="shared" ca="1" si="195"/>
        <v>180</v>
      </c>
      <c r="BC777">
        <f t="shared" ca="1" si="195"/>
        <v>245</v>
      </c>
      <c r="BD777">
        <f t="shared" ca="1" si="194"/>
        <v>-65</v>
      </c>
      <c r="BE777">
        <f t="shared" ca="1" si="202"/>
        <v>204.61404140000008</v>
      </c>
      <c r="BF777">
        <f t="shared" ca="1" si="205"/>
        <v>202.01685446601783</v>
      </c>
      <c r="BG777">
        <f t="shared" ca="1" si="203"/>
        <v>222.98314553398217</v>
      </c>
      <c r="BH777" cm="1">
        <f t="array" aca="1" ref="BH777" ca="1">_xlfn.LET(_xlpm.rozsah, $J$3:$J$10001,_xlpm.podminka, (_xlpm.rozsah&gt;E777)*(ISNUMBER(_xlpm.rozsah)),_xlpm.indexy, IF(_xlpm.podminka, ROW(_xlpm.rozsah)-MIN(ROW(_xlpm.rozsah))+1),_xlpm.prvni, MIN(_xlpm.indexy),_xlpm.finalni, IF(_xlpm.prvni=1, 2, _xlpm.prvni),INDEX(_xlpm.rozsah, _xlpm.finalni))</f>
        <v>2300</v>
      </c>
      <c r="BI777" cm="1">
        <f t="array" aca="1" ref="BI777" ca="1">INDEX($J$3:$J$10001,MATCH(BH777,$J$3:$J$10004,0)-1)</f>
        <v>2200</v>
      </c>
      <c r="BJ777">
        <f t="shared" ca="1" si="196"/>
        <v>180</v>
      </c>
      <c r="BK777">
        <f t="shared" ca="1" si="196"/>
        <v>245</v>
      </c>
      <c r="BL777">
        <f t="shared" ca="1" si="206"/>
        <v>-65</v>
      </c>
      <c r="BM777">
        <f t="shared" ca="1" si="204"/>
        <v>202.01685446601783</v>
      </c>
    </row>
    <row r="778" spans="1:65" x14ac:dyDescent="0.25">
      <c r="A778" s="64">
        <v>775</v>
      </c>
      <c r="B778" s="64">
        <v>102</v>
      </c>
      <c r="C778" s="64">
        <v>67</v>
      </c>
      <c r="D778" s="18">
        <v>775</v>
      </c>
      <c r="E778" s="21">
        <f t="shared" ca="1" si="197"/>
        <v>2266.1279162061264</v>
      </c>
      <c r="F778" s="22">
        <f t="shared" ca="1" si="198"/>
        <v>135.35129249223195</v>
      </c>
      <c r="G778" s="23">
        <v>775</v>
      </c>
      <c r="H778" s="24">
        <f t="shared" ca="1" si="199"/>
        <v>2262.1322439999999</v>
      </c>
      <c r="I778" s="25">
        <f t="shared" ca="1" si="200"/>
        <v>137.09140773800004</v>
      </c>
      <c r="J778" s="155"/>
      <c r="K778" s="155"/>
      <c r="AX778">
        <f t="shared" ca="1" si="193"/>
        <v>204.61404140000008</v>
      </c>
      <c r="AY778">
        <f t="shared" ca="1" si="201"/>
        <v>220.38595859999992</v>
      </c>
      <c r="AZ778" cm="1">
        <f t="array" aca="1" ref="AZ778" ca="1">_xlfn.LET(_xlpm.rozsah, $J$3:$J$10001,_xlpm.podminka, (_xlpm.rozsah&gt;H778)*(ISNUMBER(_xlpm.rozsah)),_xlpm.indexy, IF(_xlpm.podminka, ROW(_xlpm.rozsah)-MIN(ROW(_xlpm.rozsah))+1),_xlpm.prvni, MIN(_xlpm.indexy),_xlpm.finalni, IF(_xlpm.prvni=1, 2, _xlpm.prvni),INDEX(_xlpm.rozsah, _xlpm.finalni))</f>
        <v>2300</v>
      </c>
      <c r="BA778" cm="1">
        <f t="array" aca="1" ref="BA778" ca="1">INDEX($J$3:$J$10001,MATCH(AZ778,$J$3:$J$10004,0)-1)</f>
        <v>2200</v>
      </c>
      <c r="BB778">
        <f t="shared" ca="1" si="195"/>
        <v>180</v>
      </c>
      <c r="BC778">
        <f t="shared" ca="1" si="195"/>
        <v>245</v>
      </c>
      <c r="BD778">
        <f t="shared" ca="1" si="194"/>
        <v>-65</v>
      </c>
      <c r="BE778">
        <f t="shared" ca="1" si="202"/>
        <v>204.61404140000008</v>
      </c>
      <c r="BF778">
        <f t="shared" ca="1" si="205"/>
        <v>202.01685446601783</v>
      </c>
      <c r="BG778">
        <f t="shared" ca="1" si="203"/>
        <v>222.98314553398217</v>
      </c>
      <c r="BH778" cm="1">
        <f t="array" aca="1" ref="BH778" ca="1">_xlfn.LET(_xlpm.rozsah, $J$3:$J$10001,_xlpm.podminka, (_xlpm.rozsah&gt;E778)*(ISNUMBER(_xlpm.rozsah)),_xlpm.indexy, IF(_xlpm.podminka, ROW(_xlpm.rozsah)-MIN(ROW(_xlpm.rozsah))+1),_xlpm.prvni, MIN(_xlpm.indexy),_xlpm.finalni, IF(_xlpm.prvni=1, 2, _xlpm.prvni),INDEX(_xlpm.rozsah, _xlpm.finalni))</f>
        <v>2300</v>
      </c>
      <c r="BI778" cm="1">
        <f t="array" aca="1" ref="BI778" ca="1">INDEX($J$3:$J$10001,MATCH(BH778,$J$3:$J$10004,0)-1)</f>
        <v>2200</v>
      </c>
      <c r="BJ778">
        <f t="shared" ca="1" si="196"/>
        <v>180</v>
      </c>
      <c r="BK778">
        <f t="shared" ca="1" si="196"/>
        <v>245</v>
      </c>
      <c r="BL778">
        <f t="shared" ca="1" si="206"/>
        <v>-65</v>
      </c>
      <c r="BM778">
        <f t="shared" ca="1" si="204"/>
        <v>202.01685446601783</v>
      </c>
    </row>
    <row r="779" spans="1:65" x14ac:dyDescent="0.25">
      <c r="A779" s="64">
        <v>776</v>
      </c>
      <c r="B779" s="64">
        <v>103</v>
      </c>
      <c r="C779" s="64">
        <v>56</v>
      </c>
      <c r="D779" s="18">
        <v>776</v>
      </c>
      <c r="E779" s="21">
        <f t="shared" ca="1" si="197"/>
        <v>2281.4821114630495</v>
      </c>
      <c r="F779" s="22">
        <f t="shared" ca="1" si="198"/>
        <v>107.54051142745</v>
      </c>
      <c r="G779" s="28">
        <v>776</v>
      </c>
      <c r="H779" s="24">
        <f t="shared" ca="1" si="199"/>
        <v>2277.4472660000001</v>
      </c>
      <c r="I779" s="25">
        <f t="shared" ca="1" si="200"/>
        <v>109.00919517599996</v>
      </c>
      <c r="J779" s="155"/>
      <c r="K779" s="155"/>
      <c r="AX779">
        <f t="shared" ca="1" si="193"/>
        <v>194.65927709999991</v>
      </c>
      <c r="AY779">
        <f t="shared" ca="1" si="201"/>
        <v>230.34072290000009</v>
      </c>
      <c r="AZ779" cm="1">
        <f t="array" aca="1" ref="AZ779" ca="1">_xlfn.LET(_xlpm.rozsah, $J$3:$J$10001,_xlpm.podminka, (_xlpm.rozsah&gt;H779)*(ISNUMBER(_xlpm.rozsah)),_xlpm.indexy, IF(_xlpm.podminka, ROW(_xlpm.rozsah)-MIN(ROW(_xlpm.rozsah))+1),_xlpm.prvni, MIN(_xlpm.indexy),_xlpm.finalni, IF(_xlpm.prvni=1, 2, _xlpm.prvni),INDEX(_xlpm.rozsah, _xlpm.finalni))</f>
        <v>2300</v>
      </c>
      <c r="BA779" cm="1">
        <f t="array" aca="1" ref="BA779" ca="1">INDEX($J$3:$J$10001,MATCH(AZ779,$J$3:$J$10004,0)-1)</f>
        <v>2200</v>
      </c>
      <c r="BB779">
        <f t="shared" ca="1" si="195"/>
        <v>180</v>
      </c>
      <c r="BC779">
        <f t="shared" ca="1" si="195"/>
        <v>245</v>
      </c>
      <c r="BD779">
        <f t="shared" ca="1" si="194"/>
        <v>-65</v>
      </c>
      <c r="BE779">
        <f t="shared" ca="1" si="202"/>
        <v>194.65927709999991</v>
      </c>
      <c r="BF779">
        <f t="shared" ca="1" si="205"/>
        <v>192.03662754901785</v>
      </c>
      <c r="BG779">
        <f t="shared" ca="1" si="203"/>
        <v>232.96337245098215</v>
      </c>
      <c r="BH779" cm="1">
        <f t="array" aca="1" ref="BH779" ca="1">_xlfn.LET(_xlpm.rozsah, $J$3:$J$10001,_xlpm.podminka, (_xlpm.rozsah&gt;E779)*(ISNUMBER(_xlpm.rozsah)),_xlpm.indexy, IF(_xlpm.podminka, ROW(_xlpm.rozsah)-MIN(ROW(_xlpm.rozsah))+1),_xlpm.prvni, MIN(_xlpm.indexy),_xlpm.finalni, IF(_xlpm.prvni=1, 2, _xlpm.prvni),INDEX(_xlpm.rozsah, _xlpm.finalni))</f>
        <v>2300</v>
      </c>
      <c r="BI779" cm="1">
        <f t="array" aca="1" ref="BI779" ca="1">INDEX($J$3:$J$10001,MATCH(BH779,$J$3:$J$10004,0)-1)</f>
        <v>2200</v>
      </c>
      <c r="BJ779">
        <f t="shared" ca="1" si="196"/>
        <v>180</v>
      </c>
      <c r="BK779">
        <f t="shared" ca="1" si="196"/>
        <v>245</v>
      </c>
      <c r="BL779">
        <f t="shared" ca="1" si="206"/>
        <v>-65</v>
      </c>
      <c r="BM779">
        <f t="shared" ca="1" si="204"/>
        <v>192.03662754901785</v>
      </c>
    </row>
    <row r="780" spans="1:65" x14ac:dyDescent="0.25">
      <c r="A780" s="64">
        <v>777</v>
      </c>
      <c r="B780" s="64">
        <v>84</v>
      </c>
      <c r="C780" s="64">
        <v>42</v>
      </c>
      <c r="D780" s="18">
        <v>777</v>
      </c>
      <c r="E780" s="21">
        <f t="shared" ca="1" si="197"/>
        <v>1989.7524015815159</v>
      </c>
      <c r="F780" s="22">
        <f t="shared" ca="1" si="198"/>
        <v>126.68863861372215</v>
      </c>
      <c r="G780" s="23">
        <v>777</v>
      </c>
      <c r="H780" s="24">
        <f t="shared" ca="1" si="199"/>
        <v>1986.4618479999999</v>
      </c>
      <c r="I780" s="25">
        <f t="shared" ca="1" si="200"/>
        <v>126.90976381439999</v>
      </c>
      <c r="J780" s="155"/>
      <c r="K780" s="155"/>
      <c r="AX780">
        <f t="shared" ca="1" si="193"/>
        <v>302.16610431999999</v>
      </c>
      <c r="AY780">
        <f t="shared" ca="1" si="201"/>
        <v>313.83389568000001</v>
      </c>
      <c r="AZ780" cm="1">
        <f t="array" aca="1" ref="AZ780" ca="1">_xlfn.LET(_xlpm.rozsah, $J$3:$J$10001,_xlpm.podminka, (_xlpm.rozsah&gt;H780)*(ISNUMBER(_xlpm.rozsah)),_xlpm.indexy, IF(_xlpm.podminka, ROW(_xlpm.rozsah)-MIN(ROW(_xlpm.rozsah))+1),_xlpm.prvni, MIN(_xlpm.indexy),_xlpm.finalni, IF(_xlpm.prvni=1, 2, _xlpm.prvni),INDEX(_xlpm.rozsah, _xlpm.finalni))</f>
        <v>2000</v>
      </c>
      <c r="BA780" cm="1">
        <f t="array" aca="1" ref="BA780" ca="1">INDEX($J$3:$J$10001,MATCH(AZ780,$J$3:$J$10004,0)-1)</f>
        <v>1900</v>
      </c>
      <c r="BB780">
        <f t="shared" ca="1" si="195"/>
        <v>300</v>
      </c>
      <c r="BC780">
        <f t="shared" ca="1" si="195"/>
        <v>316</v>
      </c>
      <c r="BD780">
        <f t="shared" ca="1" si="194"/>
        <v>-16</v>
      </c>
      <c r="BE780">
        <f t="shared" ca="1" si="202"/>
        <v>302.16610431999999</v>
      </c>
      <c r="BF780">
        <f t="shared" ca="1" si="205"/>
        <v>301.63961574695747</v>
      </c>
      <c r="BG780">
        <f t="shared" ca="1" si="203"/>
        <v>314.36038425304253</v>
      </c>
      <c r="BH780" cm="1">
        <f t="array" aca="1" ref="BH780" ca="1">_xlfn.LET(_xlpm.rozsah, $J$3:$J$10001,_xlpm.podminka, (_xlpm.rozsah&gt;E780)*(ISNUMBER(_xlpm.rozsah)),_xlpm.indexy, IF(_xlpm.podminka, ROW(_xlpm.rozsah)-MIN(ROW(_xlpm.rozsah))+1),_xlpm.prvni, MIN(_xlpm.indexy),_xlpm.finalni, IF(_xlpm.prvni=1, 2, _xlpm.prvni),INDEX(_xlpm.rozsah, _xlpm.finalni))</f>
        <v>2000</v>
      </c>
      <c r="BI780" cm="1">
        <f t="array" aca="1" ref="BI780" ca="1">INDEX($J$3:$J$10001,MATCH(BH780,$J$3:$J$10004,0)-1)</f>
        <v>1900</v>
      </c>
      <c r="BJ780">
        <f t="shared" ca="1" si="196"/>
        <v>300</v>
      </c>
      <c r="BK780">
        <f t="shared" ca="1" si="196"/>
        <v>316</v>
      </c>
      <c r="BL780">
        <f t="shared" ca="1" si="206"/>
        <v>-16</v>
      </c>
      <c r="BM780">
        <f t="shared" ca="1" si="204"/>
        <v>301.63961574695747</v>
      </c>
    </row>
    <row r="781" spans="1:65" x14ac:dyDescent="0.25">
      <c r="A781" s="64">
        <v>778</v>
      </c>
      <c r="B781" s="64">
        <v>48</v>
      </c>
      <c r="C781" s="64">
        <v>7</v>
      </c>
      <c r="D781" s="18">
        <v>778</v>
      </c>
      <c r="E781" s="21">
        <f t="shared" ca="1" si="197"/>
        <v>1437.0013723322947</v>
      </c>
      <c r="F781" s="22">
        <f t="shared" ca="1" si="198"/>
        <v>25.2</v>
      </c>
      <c r="G781" s="28">
        <v>778</v>
      </c>
      <c r="H781" s="24">
        <f t="shared" ca="1" si="199"/>
        <v>1435.121056</v>
      </c>
      <c r="I781" s="25">
        <f t="shared" ca="1" si="200"/>
        <v>25.2</v>
      </c>
      <c r="J781" s="155"/>
      <c r="K781" s="155"/>
      <c r="AX781">
        <f t="shared" ca="1" si="193"/>
        <v>360</v>
      </c>
      <c r="AY781">
        <f t="shared" ca="1" si="201"/>
        <v>360</v>
      </c>
      <c r="AZ781" cm="1">
        <f t="array" aca="1" ref="AZ781" ca="1">_xlfn.LET(_xlpm.rozsah, $J$3:$J$10001,_xlpm.podminka, (_xlpm.rozsah&gt;H781)*(ISNUMBER(_xlpm.rozsah)),_xlpm.indexy, IF(_xlpm.podminka, ROW(_xlpm.rozsah)-MIN(ROW(_xlpm.rozsah))+1),_xlpm.prvni, MIN(_xlpm.indexy),_xlpm.finalni, IF(_xlpm.prvni=1, 2, _xlpm.prvni),INDEX(_xlpm.rozsah, _xlpm.finalni))</f>
        <v>1500</v>
      </c>
      <c r="BA781" cm="1">
        <f t="array" aca="1" ref="BA781" ca="1">INDEX($J$3:$J$10001,MATCH(AZ781,$J$3:$J$10004,0)-1)</f>
        <v>1400</v>
      </c>
      <c r="BB781">
        <f t="shared" ca="1" si="195"/>
        <v>360</v>
      </c>
      <c r="BC781">
        <f t="shared" ca="1" si="195"/>
        <v>360</v>
      </c>
      <c r="BD781">
        <f t="shared" ca="1" si="194"/>
        <v>0</v>
      </c>
      <c r="BE781">
        <f t="shared" ca="1" si="202"/>
        <v>360</v>
      </c>
      <c r="BF781">
        <f t="shared" ca="1" si="205"/>
        <v>360</v>
      </c>
      <c r="BG781">
        <f t="shared" ca="1" si="203"/>
        <v>360</v>
      </c>
      <c r="BH781" cm="1">
        <f t="array" aca="1" ref="BH781" ca="1">_xlfn.LET(_xlpm.rozsah, $J$3:$J$10001,_xlpm.podminka, (_xlpm.rozsah&gt;E781)*(ISNUMBER(_xlpm.rozsah)),_xlpm.indexy, IF(_xlpm.podminka, ROW(_xlpm.rozsah)-MIN(ROW(_xlpm.rozsah))+1),_xlpm.prvni, MIN(_xlpm.indexy),_xlpm.finalni, IF(_xlpm.prvni=1, 2, _xlpm.prvni),INDEX(_xlpm.rozsah, _xlpm.finalni))</f>
        <v>1500</v>
      </c>
      <c r="BI781" cm="1">
        <f t="array" aca="1" ref="BI781" ca="1">INDEX($J$3:$J$10001,MATCH(BH781,$J$3:$J$10004,0)-1)</f>
        <v>1400</v>
      </c>
      <c r="BJ781">
        <f t="shared" ca="1" si="196"/>
        <v>360</v>
      </c>
      <c r="BK781">
        <f t="shared" ca="1" si="196"/>
        <v>360</v>
      </c>
      <c r="BL781">
        <f t="shared" ca="1" si="206"/>
        <v>0</v>
      </c>
      <c r="BM781">
        <f t="shared" ca="1" si="204"/>
        <v>360</v>
      </c>
    </row>
    <row r="782" spans="1:65" x14ac:dyDescent="0.25">
      <c r="A782" s="64">
        <v>779</v>
      </c>
      <c r="B782" s="64">
        <v>48</v>
      </c>
      <c r="C782" s="64">
        <v>6</v>
      </c>
      <c r="D782" s="18">
        <v>779</v>
      </c>
      <c r="E782" s="21">
        <f t="shared" ca="1" si="197"/>
        <v>1437.0013723322947</v>
      </c>
      <c r="F782" s="22">
        <f t="shared" ca="1" si="198"/>
        <v>21.6</v>
      </c>
      <c r="G782" s="23">
        <v>779</v>
      </c>
      <c r="H782" s="24">
        <f t="shared" ca="1" si="199"/>
        <v>1435.121056</v>
      </c>
      <c r="I782" s="25">
        <f t="shared" ca="1" si="200"/>
        <v>21.6</v>
      </c>
      <c r="J782" s="155"/>
      <c r="K782" s="155"/>
      <c r="AX782">
        <f t="shared" ca="1" si="193"/>
        <v>360</v>
      </c>
      <c r="AY782">
        <f t="shared" ca="1" si="201"/>
        <v>360</v>
      </c>
      <c r="AZ782" cm="1">
        <f t="array" aca="1" ref="AZ782" ca="1">_xlfn.LET(_xlpm.rozsah, $J$3:$J$10001,_xlpm.podminka, (_xlpm.rozsah&gt;H782)*(ISNUMBER(_xlpm.rozsah)),_xlpm.indexy, IF(_xlpm.podminka, ROW(_xlpm.rozsah)-MIN(ROW(_xlpm.rozsah))+1),_xlpm.prvni, MIN(_xlpm.indexy),_xlpm.finalni, IF(_xlpm.prvni=1, 2, _xlpm.prvni),INDEX(_xlpm.rozsah, _xlpm.finalni))</f>
        <v>1500</v>
      </c>
      <c r="BA782" cm="1">
        <f t="array" aca="1" ref="BA782" ca="1">INDEX($J$3:$J$10001,MATCH(AZ782,$J$3:$J$10004,0)-1)</f>
        <v>1400</v>
      </c>
      <c r="BB782">
        <f t="shared" ca="1" si="195"/>
        <v>360</v>
      </c>
      <c r="BC782">
        <f t="shared" ca="1" si="195"/>
        <v>360</v>
      </c>
      <c r="BD782">
        <f t="shared" ca="1" si="194"/>
        <v>0</v>
      </c>
      <c r="BE782">
        <f t="shared" ca="1" si="202"/>
        <v>360</v>
      </c>
      <c r="BF782">
        <f t="shared" ca="1" si="205"/>
        <v>360</v>
      </c>
      <c r="BG782">
        <f t="shared" ca="1" si="203"/>
        <v>360</v>
      </c>
      <c r="BH782" cm="1">
        <f t="array" aca="1" ref="BH782" ca="1">_xlfn.LET(_xlpm.rozsah, $J$3:$J$10001,_xlpm.podminka, (_xlpm.rozsah&gt;E782)*(ISNUMBER(_xlpm.rozsah)),_xlpm.indexy, IF(_xlpm.podminka, ROW(_xlpm.rozsah)-MIN(ROW(_xlpm.rozsah))+1),_xlpm.prvni, MIN(_xlpm.indexy),_xlpm.finalni, IF(_xlpm.prvni=1, 2, _xlpm.prvni),INDEX(_xlpm.rozsah, _xlpm.finalni))</f>
        <v>1500</v>
      </c>
      <c r="BI782" cm="1">
        <f t="array" aca="1" ref="BI782" ca="1">INDEX($J$3:$J$10001,MATCH(BH782,$J$3:$J$10004,0)-1)</f>
        <v>1400</v>
      </c>
      <c r="BJ782">
        <f t="shared" ca="1" si="196"/>
        <v>360</v>
      </c>
      <c r="BK782">
        <f t="shared" ca="1" si="196"/>
        <v>360</v>
      </c>
      <c r="BL782">
        <f t="shared" ca="1" si="206"/>
        <v>0</v>
      </c>
      <c r="BM782">
        <f t="shared" ca="1" si="204"/>
        <v>360</v>
      </c>
    </row>
    <row r="783" spans="1:65" x14ac:dyDescent="0.25">
      <c r="A783" s="64">
        <v>780</v>
      </c>
      <c r="B783" s="64">
        <v>48</v>
      </c>
      <c r="C783" s="64">
        <v>6</v>
      </c>
      <c r="D783" s="18">
        <v>780</v>
      </c>
      <c r="E783" s="21">
        <f t="shared" ca="1" si="197"/>
        <v>1437.0013723322947</v>
      </c>
      <c r="F783" s="22">
        <f t="shared" ca="1" si="198"/>
        <v>21.6</v>
      </c>
      <c r="G783" s="28">
        <v>780</v>
      </c>
      <c r="H783" s="24">
        <f t="shared" ca="1" si="199"/>
        <v>1435.121056</v>
      </c>
      <c r="I783" s="25">
        <f t="shared" ca="1" si="200"/>
        <v>21.6</v>
      </c>
      <c r="J783" s="155"/>
      <c r="K783" s="155"/>
      <c r="AX783">
        <f t="shared" ca="1" si="193"/>
        <v>360</v>
      </c>
      <c r="AY783">
        <f t="shared" ca="1" si="201"/>
        <v>360</v>
      </c>
      <c r="AZ783" cm="1">
        <f t="array" aca="1" ref="AZ783" ca="1">_xlfn.LET(_xlpm.rozsah, $J$3:$J$10001,_xlpm.podminka, (_xlpm.rozsah&gt;H783)*(ISNUMBER(_xlpm.rozsah)),_xlpm.indexy, IF(_xlpm.podminka, ROW(_xlpm.rozsah)-MIN(ROW(_xlpm.rozsah))+1),_xlpm.prvni, MIN(_xlpm.indexy),_xlpm.finalni, IF(_xlpm.prvni=1, 2, _xlpm.prvni),INDEX(_xlpm.rozsah, _xlpm.finalni))</f>
        <v>1500</v>
      </c>
      <c r="BA783" cm="1">
        <f t="array" aca="1" ref="BA783" ca="1">INDEX($J$3:$J$10001,MATCH(AZ783,$J$3:$J$10004,0)-1)</f>
        <v>1400</v>
      </c>
      <c r="BB783">
        <f t="shared" ca="1" si="195"/>
        <v>360</v>
      </c>
      <c r="BC783">
        <f t="shared" ca="1" si="195"/>
        <v>360</v>
      </c>
      <c r="BD783">
        <f t="shared" ca="1" si="194"/>
        <v>0</v>
      </c>
      <c r="BE783">
        <f t="shared" ca="1" si="202"/>
        <v>360</v>
      </c>
      <c r="BF783">
        <f t="shared" ca="1" si="205"/>
        <v>360</v>
      </c>
      <c r="BG783">
        <f t="shared" ca="1" si="203"/>
        <v>360</v>
      </c>
      <c r="BH783" cm="1">
        <f t="array" aca="1" ref="BH783" ca="1">_xlfn.LET(_xlpm.rozsah, $J$3:$J$10001,_xlpm.podminka, (_xlpm.rozsah&gt;E783)*(ISNUMBER(_xlpm.rozsah)),_xlpm.indexy, IF(_xlpm.podminka, ROW(_xlpm.rozsah)-MIN(ROW(_xlpm.rozsah))+1),_xlpm.prvni, MIN(_xlpm.indexy),_xlpm.finalni, IF(_xlpm.prvni=1, 2, _xlpm.prvni),INDEX(_xlpm.rozsah, _xlpm.finalni))</f>
        <v>1500</v>
      </c>
      <c r="BI783" cm="1">
        <f t="array" aca="1" ref="BI783" ca="1">INDEX($J$3:$J$10001,MATCH(BH783,$J$3:$J$10004,0)-1)</f>
        <v>1400</v>
      </c>
      <c r="BJ783">
        <f t="shared" ca="1" si="196"/>
        <v>360</v>
      </c>
      <c r="BK783">
        <f t="shared" ca="1" si="196"/>
        <v>360</v>
      </c>
      <c r="BL783">
        <f t="shared" ca="1" si="206"/>
        <v>0</v>
      </c>
      <c r="BM783">
        <f t="shared" ca="1" si="204"/>
        <v>360</v>
      </c>
    </row>
    <row r="784" spans="1:65" x14ac:dyDescent="0.25">
      <c r="A784" s="64">
        <v>781</v>
      </c>
      <c r="B784" s="64">
        <v>48</v>
      </c>
      <c r="C784" s="64">
        <v>7</v>
      </c>
      <c r="D784" s="18">
        <v>781</v>
      </c>
      <c r="E784" s="21">
        <f t="shared" ca="1" si="197"/>
        <v>1437.0013723322947</v>
      </c>
      <c r="F784" s="22">
        <f t="shared" ca="1" si="198"/>
        <v>25.2</v>
      </c>
      <c r="G784" s="23">
        <v>781</v>
      </c>
      <c r="H784" s="24">
        <f t="shared" ca="1" si="199"/>
        <v>1435.121056</v>
      </c>
      <c r="I784" s="25">
        <f t="shared" ca="1" si="200"/>
        <v>25.2</v>
      </c>
      <c r="J784" s="155"/>
      <c r="K784" s="155"/>
      <c r="AX784">
        <f t="shared" ca="1" si="193"/>
        <v>360</v>
      </c>
      <c r="AY784">
        <f t="shared" ca="1" si="201"/>
        <v>360</v>
      </c>
      <c r="AZ784" cm="1">
        <f t="array" aca="1" ref="AZ784" ca="1">_xlfn.LET(_xlpm.rozsah, $J$3:$J$10001,_xlpm.podminka, (_xlpm.rozsah&gt;H784)*(ISNUMBER(_xlpm.rozsah)),_xlpm.indexy, IF(_xlpm.podminka, ROW(_xlpm.rozsah)-MIN(ROW(_xlpm.rozsah))+1),_xlpm.prvni, MIN(_xlpm.indexy),_xlpm.finalni, IF(_xlpm.prvni=1, 2, _xlpm.prvni),INDEX(_xlpm.rozsah, _xlpm.finalni))</f>
        <v>1500</v>
      </c>
      <c r="BA784" cm="1">
        <f t="array" aca="1" ref="BA784" ca="1">INDEX($J$3:$J$10001,MATCH(AZ784,$J$3:$J$10004,0)-1)</f>
        <v>1400</v>
      </c>
      <c r="BB784">
        <f t="shared" ca="1" si="195"/>
        <v>360</v>
      </c>
      <c r="BC784">
        <f t="shared" ca="1" si="195"/>
        <v>360</v>
      </c>
      <c r="BD784">
        <f t="shared" ca="1" si="194"/>
        <v>0</v>
      </c>
      <c r="BE784">
        <f t="shared" ca="1" si="202"/>
        <v>360</v>
      </c>
      <c r="BF784">
        <f t="shared" ca="1" si="205"/>
        <v>360</v>
      </c>
      <c r="BG784">
        <f t="shared" ca="1" si="203"/>
        <v>360</v>
      </c>
      <c r="BH784" cm="1">
        <f t="array" aca="1" ref="BH784" ca="1">_xlfn.LET(_xlpm.rozsah, $J$3:$J$10001,_xlpm.podminka, (_xlpm.rozsah&gt;E784)*(ISNUMBER(_xlpm.rozsah)),_xlpm.indexy, IF(_xlpm.podminka, ROW(_xlpm.rozsah)-MIN(ROW(_xlpm.rozsah))+1),_xlpm.prvni, MIN(_xlpm.indexy),_xlpm.finalni, IF(_xlpm.prvni=1, 2, _xlpm.prvni),INDEX(_xlpm.rozsah, _xlpm.finalni))</f>
        <v>1500</v>
      </c>
      <c r="BI784" cm="1">
        <f t="array" aca="1" ref="BI784" ca="1">INDEX($J$3:$J$10001,MATCH(BH784,$J$3:$J$10004,0)-1)</f>
        <v>1400</v>
      </c>
      <c r="BJ784">
        <f t="shared" ca="1" si="196"/>
        <v>360</v>
      </c>
      <c r="BK784">
        <f t="shared" ca="1" si="196"/>
        <v>360</v>
      </c>
      <c r="BL784">
        <f t="shared" ca="1" si="206"/>
        <v>0</v>
      </c>
      <c r="BM784">
        <f t="shared" ca="1" si="204"/>
        <v>360</v>
      </c>
    </row>
    <row r="785" spans="1:65" x14ac:dyDescent="0.25">
      <c r="A785" s="64">
        <v>782</v>
      </c>
      <c r="B785" s="64">
        <v>48</v>
      </c>
      <c r="C785" s="64">
        <v>6</v>
      </c>
      <c r="D785" s="18">
        <v>782</v>
      </c>
      <c r="E785" s="21">
        <f t="shared" ca="1" si="197"/>
        <v>1437.0013723322947</v>
      </c>
      <c r="F785" s="22">
        <f t="shared" ca="1" si="198"/>
        <v>21.6</v>
      </c>
      <c r="G785" s="28">
        <v>782</v>
      </c>
      <c r="H785" s="24">
        <f t="shared" ca="1" si="199"/>
        <v>1435.121056</v>
      </c>
      <c r="I785" s="25">
        <f t="shared" ca="1" si="200"/>
        <v>21.6</v>
      </c>
      <c r="J785" s="155"/>
      <c r="K785" s="155"/>
      <c r="AX785">
        <f t="shared" ca="1" si="193"/>
        <v>360</v>
      </c>
      <c r="AY785">
        <f t="shared" ca="1" si="201"/>
        <v>360</v>
      </c>
      <c r="AZ785" cm="1">
        <f t="array" aca="1" ref="AZ785" ca="1">_xlfn.LET(_xlpm.rozsah, $J$3:$J$10001,_xlpm.podminka, (_xlpm.rozsah&gt;H785)*(ISNUMBER(_xlpm.rozsah)),_xlpm.indexy, IF(_xlpm.podminka, ROW(_xlpm.rozsah)-MIN(ROW(_xlpm.rozsah))+1),_xlpm.prvni, MIN(_xlpm.indexy),_xlpm.finalni, IF(_xlpm.prvni=1, 2, _xlpm.prvni),INDEX(_xlpm.rozsah, _xlpm.finalni))</f>
        <v>1500</v>
      </c>
      <c r="BA785" cm="1">
        <f t="array" aca="1" ref="BA785" ca="1">INDEX($J$3:$J$10001,MATCH(AZ785,$J$3:$J$10004,0)-1)</f>
        <v>1400</v>
      </c>
      <c r="BB785">
        <f t="shared" ca="1" si="195"/>
        <v>360</v>
      </c>
      <c r="BC785">
        <f t="shared" ca="1" si="195"/>
        <v>360</v>
      </c>
      <c r="BD785">
        <f t="shared" ca="1" si="194"/>
        <v>0</v>
      </c>
      <c r="BE785">
        <f t="shared" ca="1" si="202"/>
        <v>360</v>
      </c>
      <c r="BF785">
        <f t="shared" ca="1" si="205"/>
        <v>360</v>
      </c>
      <c r="BG785">
        <f t="shared" ca="1" si="203"/>
        <v>360</v>
      </c>
      <c r="BH785" cm="1">
        <f t="array" aca="1" ref="BH785" ca="1">_xlfn.LET(_xlpm.rozsah, $J$3:$J$10001,_xlpm.podminka, (_xlpm.rozsah&gt;E785)*(ISNUMBER(_xlpm.rozsah)),_xlpm.indexy, IF(_xlpm.podminka, ROW(_xlpm.rozsah)-MIN(ROW(_xlpm.rozsah))+1),_xlpm.prvni, MIN(_xlpm.indexy),_xlpm.finalni, IF(_xlpm.prvni=1, 2, _xlpm.prvni),INDEX(_xlpm.rozsah, _xlpm.finalni))</f>
        <v>1500</v>
      </c>
      <c r="BI785" cm="1">
        <f t="array" aca="1" ref="BI785" ca="1">INDEX($J$3:$J$10001,MATCH(BH785,$J$3:$J$10004,0)-1)</f>
        <v>1400</v>
      </c>
      <c r="BJ785">
        <f t="shared" ca="1" si="196"/>
        <v>360</v>
      </c>
      <c r="BK785">
        <f t="shared" ca="1" si="196"/>
        <v>360</v>
      </c>
      <c r="BL785">
        <f t="shared" ca="1" si="206"/>
        <v>0</v>
      </c>
      <c r="BM785">
        <f t="shared" ca="1" si="204"/>
        <v>360</v>
      </c>
    </row>
    <row r="786" spans="1:65" x14ac:dyDescent="0.25">
      <c r="A786" s="64">
        <v>783</v>
      </c>
      <c r="B786" s="64">
        <v>48</v>
      </c>
      <c r="C786" s="64">
        <v>7</v>
      </c>
      <c r="D786" s="18">
        <v>783</v>
      </c>
      <c r="E786" s="21">
        <f t="shared" ca="1" si="197"/>
        <v>1437.0013723322947</v>
      </c>
      <c r="F786" s="22">
        <f t="shared" ca="1" si="198"/>
        <v>25.2</v>
      </c>
      <c r="G786" s="23">
        <v>783</v>
      </c>
      <c r="H786" s="24">
        <f t="shared" ca="1" si="199"/>
        <v>1435.121056</v>
      </c>
      <c r="I786" s="25">
        <f t="shared" ca="1" si="200"/>
        <v>25.2</v>
      </c>
      <c r="J786" s="155"/>
      <c r="K786" s="155"/>
      <c r="AX786">
        <f t="shared" ca="1" si="193"/>
        <v>360</v>
      </c>
      <c r="AY786">
        <f t="shared" ca="1" si="201"/>
        <v>360</v>
      </c>
      <c r="AZ786" cm="1">
        <f t="array" aca="1" ref="AZ786" ca="1">_xlfn.LET(_xlpm.rozsah, $J$3:$J$10001,_xlpm.podminka, (_xlpm.rozsah&gt;H786)*(ISNUMBER(_xlpm.rozsah)),_xlpm.indexy, IF(_xlpm.podminka, ROW(_xlpm.rozsah)-MIN(ROW(_xlpm.rozsah))+1),_xlpm.prvni, MIN(_xlpm.indexy),_xlpm.finalni, IF(_xlpm.prvni=1, 2, _xlpm.prvni),INDEX(_xlpm.rozsah, _xlpm.finalni))</f>
        <v>1500</v>
      </c>
      <c r="BA786" cm="1">
        <f t="array" aca="1" ref="BA786" ca="1">INDEX($J$3:$J$10001,MATCH(AZ786,$J$3:$J$10004,0)-1)</f>
        <v>1400</v>
      </c>
      <c r="BB786">
        <f t="shared" ca="1" si="195"/>
        <v>360</v>
      </c>
      <c r="BC786">
        <f t="shared" ca="1" si="195"/>
        <v>360</v>
      </c>
      <c r="BD786">
        <f t="shared" ca="1" si="194"/>
        <v>0</v>
      </c>
      <c r="BE786">
        <f t="shared" ca="1" si="202"/>
        <v>360</v>
      </c>
      <c r="BF786">
        <f t="shared" ca="1" si="205"/>
        <v>360</v>
      </c>
      <c r="BG786">
        <f t="shared" ca="1" si="203"/>
        <v>360</v>
      </c>
      <c r="BH786" cm="1">
        <f t="array" aca="1" ref="BH786" ca="1">_xlfn.LET(_xlpm.rozsah, $J$3:$J$10001,_xlpm.podminka, (_xlpm.rozsah&gt;E786)*(ISNUMBER(_xlpm.rozsah)),_xlpm.indexy, IF(_xlpm.podminka, ROW(_xlpm.rozsah)-MIN(ROW(_xlpm.rozsah))+1),_xlpm.prvni, MIN(_xlpm.indexy),_xlpm.finalni, IF(_xlpm.prvni=1, 2, _xlpm.prvni),INDEX(_xlpm.rozsah, _xlpm.finalni))</f>
        <v>1500</v>
      </c>
      <c r="BI786" cm="1">
        <f t="array" aca="1" ref="BI786" ca="1">INDEX($J$3:$J$10001,MATCH(BH786,$J$3:$J$10004,0)-1)</f>
        <v>1400</v>
      </c>
      <c r="BJ786">
        <f t="shared" ca="1" si="196"/>
        <v>360</v>
      </c>
      <c r="BK786">
        <f t="shared" ca="1" si="196"/>
        <v>360</v>
      </c>
      <c r="BL786">
        <f t="shared" ca="1" si="206"/>
        <v>0</v>
      </c>
      <c r="BM786">
        <f t="shared" ca="1" si="204"/>
        <v>360</v>
      </c>
    </row>
    <row r="787" spans="1:65" x14ac:dyDescent="0.25">
      <c r="A787" s="64">
        <v>784</v>
      </c>
      <c r="B787" s="64">
        <v>67</v>
      </c>
      <c r="C787" s="64">
        <v>21</v>
      </c>
      <c r="D787" s="18">
        <v>784</v>
      </c>
      <c r="E787" s="21">
        <f t="shared" ca="1" si="197"/>
        <v>1728.7310822138281</v>
      </c>
      <c r="F787" s="22">
        <f t="shared" ca="1" si="198"/>
        <v>72.474300364966339</v>
      </c>
      <c r="G787" s="28">
        <v>784</v>
      </c>
      <c r="H787" s="24">
        <f t="shared" ca="1" si="199"/>
        <v>1726.1064739999999</v>
      </c>
      <c r="I787" s="25">
        <f t="shared" ca="1" si="200"/>
        <v>72.567998878200001</v>
      </c>
      <c r="J787" s="155"/>
      <c r="K787" s="155"/>
      <c r="AX787">
        <f t="shared" ca="1" si="193"/>
        <v>345.56189942000003</v>
      </c>
      <c r="AY787">
        <f t="shared" ca="1" si="201"/>
        <v>337.43810057999997</v>
      </c>
      <c r="AZ787" cm="1">
        <f t="array" aca="1" ref="AZ787" ca="1">_xlfn.LET(_xlpm.rozsah, $J$3:$J$10001,_xlpm.podminka, (_xlpm.rozsah&gt;H787)*(ISNUMBER(_xlpm.rozsah)),_xlpm.indexy, IF(_xlpm.podminka, ROW(_xlpm.rozsah)-MIN(ROW(_xlpm.rozsah))+1),_xlpm.prvni, MIN(_xlpm.indexy),_xlpm.finalni, IF(_xlpm.prvni=1, 2, _xlpm.prvni),INDEX(_xlpm.rozsah, _xlpm.finalni))</f>
        <v>1800</v>
      </c>
      <c r="BA787" cm="1">
        <f t="array" aca="1" ref="BA787" ca="1">INDEX($J$3:$J$10001,MATCH(AZ787,$J$3:$J$10004,0)-1)</f>
        <v>1700</v>
      </c>
      <c r="BB787">
        <f t="shared" ca="1" si="195"/>
        <v>333</v>
      </c>
      <c r="BC787">
        <f t="shared" ca="1" si="195"/>
        <v>350</v>
      </c>
      <c r="BD787">
        <f t="shared" ca="1" si="194"/>
        <v>-17</v>
      </c>
      <c r="BE787">
        <f t="shared" ca="1" si="202"/>
        <v>345.56189942000003</v>
      </c>
      <c r="BF787">
        <f t="shared" ca="1" si="205"/>
        <v>345.11571602364921</v>
      </c>
      <c r="BG787">
        <f t="shared" ca="1" si="203"/>
        <v>337.88428397635079</v>
      </c>
      <c r="BH787" cm="1">
        <f t="array" aca="1" ref="BH787" ca="1">_xlfn.LET(_xlpm.rozsah, $J$3:$J$10001,_xlpm.podminka, (_xlpm.rozsah&gt;E787)*(ISNUMBER(_xlpm.rozsah)),_xlpm.indexy, IF(_xlpm.podminka, ROW(_xlpm.rozsah)-MIN(ROW(_xlpm.rozsah))+1),_xlpm.prvni, MIN(_xlpm.indexy),_xlpm.finalni, IF(_xlpm.prvni=1, 2, _xlpm.prvni),INDEX(_xlpm.rozsah, _xlpm.finalni))</f>
        <v>1800</v>
      </c>
      <c r="BI787" cm="1">
        <f t="array" aca="1" ref="BI787" ca="1">INDEX($J$3:$J$10001,MATCH(BH787,$J$3:$J$10004,0)-1)</f>
        <v>1700</v>
      </c>
      <c r="BJ787">
        <f t="shared" ca="1" si="196"/>
        <v>333</v>
      </c>
      <c r="BK787">
        <f t="shared" ca="1" si="196"/>
        <v>350</v>
      </c>
      <c r="BL787">
        <f t="shared" ca="1" si="206"/>
        <v>-17</v>
      </c>
      <c r="BM787">
        <f t="shared" ca="1" si="204"/>
        <v>345.11571602364921</v>
      </c>
    </row>
    <row r="788" spans="1:65" x14ac:dyDescent="0.25">
      <c r="A788" s="64">
        <v>785</v>
      </c>
      <c r="B788" s="64">
        <v>105</v>
      </c>
      <c r="C788" s="64">
        <v>59</v>
      </c>
      <c r="D788" s="18">
        <v>785</v>
      </c>
      <c r="E788" s="21">
        <f t="shared" ca="1" si="197"/>
        <v>2312.1905019768947</v>
      </c>
      <c r="F788" s="22">
        <f t="shared" ca="1" si="198"/>
        <v>93.972926517174656</v>
      </c>
      <c r="G788" s="23">
        <v>785</v>
      </c>
      <c r="H788" s="24">
        <f t="shared" ca="1" si="199"/>
        <v>2308.0773099999997</v>
      </c>
      <c r="I788" s="25">
        <f t="shared" ca="1" si="200"/>
        <v>98.098458070000348</v>
      </c>
      <c r="J788" s="155"/>
      <c r="K788" s="155"/>
      <c r="AX788">
        <f t="shared" ca="1" si="193"/>
        <v>166.26857300000057</v>
      </c>
      <c r="AY788">
        <f t="shared" ca="1" si="201"/>
        <v>23.731426999999439</v>
      </c>
      <c r="AZ788" cm="1">
        <f t="array" aca="1" ref="AZ788" ca="1">_xlfn.LET(_xlpm.rozsah, $J$3:$J$10001,_xlpm.podminka, (_xlpm.rozsah&gt;H788)*(ISNUMBER(_xlpm.rozsah)),_xlpm.indexy, IF(_xlpm.podminka, ROW(_xlpm.rozsah)-MIN(ROW(_xlpm.rozsah))+1),_xlpm.prvni, MIN(_xlpm.indexy),_xlpm.finalni, IF(_xlpm.prvni=1, 2, _xlpm.prvni),INDEX(_xlpm.rozsah, _xlpm.finalni))</f>
        <v>2400</v>
      </c>
      <c r="BA788" cm="1">
        <f t="array" aca="1" ref="BA788" ca="1">INDEX($J$3:$J$10001,MATCH(AZ788,$J$3:$J$10004,0)-1)</f>
        <v>2300</v>
      </c>
      <c r="BB788">
        <f t="shared" ca="1" si="195"/>
        <v>10</v>
      </c>
      <c r="BC788">
        <f t="shared" ca="1" si="195"/>
        <v>180</v>
      </c>
      <c r="BD788">
        <f t="shared" ca="1" si="194"/>
        <v>-170</v>
      </c>
      <c r="BE788">
        <f t="shared" ca="1" si="202"/>
        <v>166.26857300000057</v>
      </c>
      <c r="BF788">
        <f t="shared" ca="1" si="205"/>
        <v>159.27614663927906</v>
      </c>
      <c r="BG788">
        <f t="shared" ca="1" si="203"/>
        <v>30.723853360720931</v>
      </c>
      <c r="BH788" cm="1">
        <f t="array" aca="1" ref="BH788" ca="1">_xlfn.LET(_xlpm.rozsah, $J$3:$J$10001,_xlpm.podminka, (_xlpm.rozsah&gt;E788)*(ISNUMBER(_xlpm.rozsah)),_xlpm.indexy, IF(_xlpm.podminka, ROW(_xlpm.rozsah)-MIN(ROW(_xlpm.rozsah))+1),_xlpm.prvni, MIN(_xlpm.indexy),_xlpm.finalni, IF(_xlpm.prvni=1, 2, _xlpm.prvni),INDEX(_xlpm.rozsah, _xlpm.finalni))</f>
        <v>2400</v>
      </c>
      <c r="BI788" cm="1">
        <f t="array" aca="1" ref="BI788" ca="1">INDEX($J$3:$J$10001,MATCH(BH788,$J$3:$J$10004,0)-1)</f>
        <v>2300</v>
      </c>
      <c r="BJ788">
        <f t="shared" ca="1" si="196"/>
        <v>10</v>
      </c>
      <c r="BK788">
        <f t="shared" ca="1" si="196"/>
        <v>180</v>
      </c>
      <c r="BL788">
        <f t="shared" ca="1" si="206"/>
        <v>-170</v>
      </c>
      <c r="BM788">
        <f t="shared" ca="1" si="204"/>
        <v>159.27614663927906</v>
      </c>
    </row>
    <row r="789" spans="1:65" x14ac:dyDescent="0.25">
      <c r="A789" s="64">
        <v>786</v>
      </c>
      <c r="B789" s="64">
        <v>105</v>
      </c>
      <c r="C789" s="64">
        <v>96</v>
      </c>
      <c r="D789" s="18">
        <v>786</v>
      </c>
      <c r="E789" s="21">
        <f t="shared" ca="1" si="197"/>
        <v>2312.1905019768947</v>
      </c>
      <c r="F789" s="22">
        <f t="shared" ca="1" si="198"/>
        <v>152.90510077370789</v>
      </c>
      <c r="G789" s="28">
        <v>786</v>
      </c>
      <c r="H789" s="24">
        <f t="shared" ca="1" si="199"/>
        <v>2308.0773099999997</v>
      </c>
      <c r="I789" s="25">
        <f t="shared" ca="1" si="200"/>
        <v>159.61783008000054</v>
      </c>
      <c r="J789" s="155"/>
      <c r="K789" s="155"/>
      <c r="AX789">
        <f t="shared" ca="1" si="193"/>
        <v>166.26857300000057</v>
      </c>
      <c r="AY789">
        <f t="shared" ca="1" si="201"/>
        <v>23.731426999999439</v>
      </c>
      <c r="AZ789" cm="1">
        <f t="array" aca="1" ref="AZ789" ca="1">_xlfn.LET(_xlpm.rozsah, $J$3:$J$10001,_xlpm.podminka, (_xlpm.rozsah&gt;H789)*(ISNUMBER(_xlpm.rozsah)),_xlpm.indexy, IF(_xlpm.podminka, ROW(_xlpm.rozsah)-MIN(ROW(_xlpm.rozsah))+1),_xlpm.prvni, MIN(_xlpm.indexy),_xlpm.finalni, IF(_xlpm.prvni=1, 2, _xlpm.prvni),INDEX(_xlpm.rozsah, _xlpm.finalni))</f>
        <v>2400</v>
      </c>
      <c r="BA789" cm="1">
        <f t="array" aca="1" ref="BA789" ca="1">INDEX($J$3:$J$10001,MATCH(AZ789,$J$3:$J$10004,0)-1)</f>
        <v>2300</v>
      </c>
      <c r="BB789">
        <f t="shared" ca="1" si="195"/>
        <v>10</v>
      </c>
      <c r="BC789">
        <f t="shared" ca="1" si="195"/>
        <v>180</v>
      </c>
      <c r="BD789">
        <f t="shared" ca="1" si="194"/>
        <v>-170</v>
      </c>
      <c r="BE789">
        <f t="shared" ca="1" si="202"/>
        <v>166.26857300000057</v>
      </c>
      <c r="BF789">
        <f t="shared" ca="1" si="205"/>
        <v>159.27614663927906</v>
      </c>
      <c r="BG789">
        <f t="shared" ca="1" si="203"/>
        <v>30.723853360720931</v>
      </c>
      <c r="BH789" cm="1">
        <f t="array" aca="1" ref="BH789" ca="1">_xlfn.LET(_xlpm.rozsah, $J$3:$J$10001,_xlpm.podminka, (_xlpm.rozsah&gt;E789)*(ISNUMBER(_xlpm.rozsah)),_xlpm.indexy, IF(_xlpm.podminka, ROW(_xlpm.rozsah)-MIN(ROW(_xlpm.rozsah))+1),_xlpm.prvni, MIN(_xlpm.indexy),_xlpm.finalni, IF(_xlpm.prvni=1, 2, _xlpm.prvni),INDEX(_xlpm.rozsah, _xlpm.finalni))</f>
        <v>2400</v>
      </c>
      <c r="BI789" cm="1">
        <f t="array" aca="1" ref="BI789" ca="1">INDEX($J$3:$J$10001,MATCH(BH789,$J$3:$J$10004,0)-1)</f>
        <v>2300</v>
      </c>
      <c r="BJ789">
        <f t="shared" ca="1" si="196"/>
        <v>10</v>
      </c>
      <c r="BK789">
        <f t="shared" ca="1" si="196"/>
        <v>180</v>
      </c>
      <c r="BL789">
        <f t="shared" ca="1" si="206"/>
        <v>-170</v>
      </c>
      <c r="BM789">
        <f t="shared" ca="1" si="204"/>
        <v>159.27614663927906</v>
      </c>
    </row>
    <row r="790" spans="1:65" x14ac:dyDescent="0.25">
      <c r="A790" s="64">
        <v>787</v>
      </c>
      <c r="B790" s="64">
        <v>105</v>
      </c>
      <c r="C790" s="64">
        <v>74</v>
      </c>
      <c r="D790" s="18">
        <v>787</v>
      </c>
      <c r="E790" s="21">
        <f t="shared" ca="1" si="197"/>
        <v>2312.1905019768947</v>
      </c>
      <c r="F790" s="22">
        <f t="shared" ca="1" si="198"/>
        <v>117.8643485130665</v>
      </c>
      <c r="G790" s="23">
        <v>787</v>
      </c>
      <c r="H790" s="24">
        <f t="shared" ca="1" si="199"/>
        <v>2308.0773099999997</v>
      </c>
      <c r="I790" s="25">
        <f t="shared" ca="1" si="200"/>
        <v>123.03874402000044</v>
      </c>
      <c r="J790" s="155"/>
      <c r="K790" s="155"/>
      <c r="AX790">
        <f t="shared" ca="1" si="193"/>
        <v>166.26857300000057</v>
      </c>
      <c r="AY790">
        <f t="shared" ca="1" si="201"/>
        <v>23.731426999999439</v>
      </c>
      <c r="AZ790" cm="1">
        <f t="array" aca="1" ref="AZ790" ca="1">_xlfn.LET(_xlpm.rozsah, $J$3:$J$10001,_xlpm.podminka, (_xlpm.rozsah&gt;H790)*(ISNUMBER(_xlpm.rozsah)),_xlpm.indexy, IF(_xlpm.podminka, ROW(_xlpm.rozsah)-MIN(ROW(_xlpm.rozsah))+1),_xlpm.prvni, MIN(_xlpm.indexy),_xlpm.finalni, IF(_xlpm.prvni=1, 2, _xlpm.prvni),INDEX(_xlpm.rozsah, _xlpm.finalni))</f>
        <v>2400</v>
      </c>
      <c r="BA790" cm="1">
        <f t="array" aca="1" ref="BA790" ca="1">INDEX($J$3:$J$10001,MATCH(AZ790,$J$3:$J$10004,0)-1)</f>
        <v>2300</v>
      </c>
      <c r="BB790">
        <f t="shared" ca="1" si="195"/>
        <v>10</v>
      </c>
      <c r="BC790">
        <f t="shared" ca="1" si="195"/>
        <v>180</v>
      </c>
      <c r="BD790">
        <f t="shared" ca="1" si="194"/>
        <v>-170</v>
      </c>
      <c r="BE790">
        <f t="shared" ca="1" si="202"/>
        <v>166.26857300000057</v>
      </c>
      <c r="BF790">
        <f t="shared" ca="1" si="205"/>
        <v>159.27614663927906</v>
      </c>
      <c r="BG790">
        <f t="shared" ca="1" si="203"/>
        <v>30.723853360720931</v>
      </c>
      <c r="BH790" cm="1">
        <f t="array" aca="1" ref="BH790" ca="1">_xlfn.LET(_xlpm.rozsah, $J$3:$J$10001,_xlpm.podminka, (_xlpm.rozsah&gt;E790)*(ISNUMBER(_xlpm.rozsah)),_xlpm.indexy, IF(_xlpm.podminka, ROW(_xlpm.rozsah)-MIN(ROW(_xlpm.rozsah))+1),_xlpm.prvni, MIN(_xlpm.indexy),_xlpm.finalni, IF(_xlpm.prvni=1, 2, _xlpm.prvni),INDEX(_xlpm.rozsah, _xlpm.finalni))</f>
        <v>2400</v>
      </c>
      <c r="BI790" cm="1">
        <f t="array" aca="1" ref="BI790" ca="1">INDEX($J$3:$J$10001,MATCH(BH790,$J$3:$J$10004,0)-1)</f>
        <v>2300</v>
      </c>
      <c r="BJ790">
        <f t="shared" ca="1" si="196"/>
        <v>10</v>
      </c>
      <c r="BK790">
        <f t="shared" ca="1" si="196"/>
        <v>180</v>
      </c>
      <c r="BL790">
        <f t="shared" ca="1" si="206"/>
        <v>-170</v>
      </c>
      <c r="BM790">
        <f t="shared" ca="1" si="204"/>
        <v>159.27614663927906</v>
      </c>
    </row>
    <row r="791" spans="1:65" x14ac:dyDescent="0.25">
      <c r="A791" s="64">
        <v>788</v>
      </c>
      <c r="B791" s="64">
        <v>105</v>
      </c>
      <c r="C791" s="64">
        <v>66</v>
      </c>
      <c r="D791" s="18">
        <v>788</v>
      </c>
      <c r="E791" s="21">
        <f t="shared" ca="1" si="197"/>
        <v>2312.1905019768947</v>
      </c>
      <c r="F791" s="22">
        <f t="shared" ca="1" si="198"/>
        <v>105.12225678192419</v>
      </c>
      <c r="G791" s="28">
        <v>788</v>
      </c>
      <c r="H791" s="24">
        <f t="shared" ca="1" si="199"/>
        <v>2308.0773099999997</v>
      </c>
      <c r="I791" s="25">
        <f t="shared" ca="1" si="200"/>
        <v>109.73725818000037</v>
      </c>
      <c r="J791" s="155"/>
      <c r="K791" s="155"/>
      <c r="AX791">
        <f t="shared" ca="1" si="193"/>
        <v>166.26857300000057</v>
      </c>
      <c r="AY791">
        <f t="shared" ca="1" si="201"/>
        <v>23.731426999999439</v>
      </c>
      <c r="AZ791" cm="1">
        <f t="array" aca="1" ref="AZ791" ca="1">_xlfn.LET(_xlpm.rozsah, $J$3:$J$10001,_xlpm.podminka, (_xlpm.rozsah&gt;H791)*(ISNUMBER(_xlpm.rozsah)),_xlpm.indexy, IF(_xlpm.podminka, ROW(_xlpm.rozsah)-MIN(ROW(_xlpm.rozsah))+1),_xlpm.prvni, MIN(_xlpm.indexy),_xlpm.finalni, IF(_xlpm.prvni=1, 2, _xlpm.prvni),INDEX(_xlpm.rozsah, _xlpm.finalni))</f>
        <v>2400</v>
      </c>
      <c r="BA791" cm="1">
        <f t="array" aca="1" ref="BA791" ca="1">INDEX($J$3:$J$10001,MATCH(AZ791,$J$3:$J$10004,0)-1)</f>
        <v>2300</v>
      </c>
      <c r="BB791">
        <f t="shared" ca="1" si="195"/>
        <v>10</v>
      </c>
      <c r="BC791">
        <f t="shared" ca="1" si="195"/>
        <v>180</v>
      </c>
      <c r="BD791">
        <f t="shared" ca="1" si="194"/>
        <v>-170</v>
      </c>
      <c r="BE791">
        <f t="shared" ca="1" si="202"/>
        <v>166.26857300000057</v>
      </c>
      <c r="BF791">
        <f t="shared" ca="1" si="205"/>
        <v>159.27614663927906</v>
      </c>
      <c r="BG791">
        <f t="shared" ca="1" si="203"/>
        <v>30.723853360720931</v>
      </c>
      <c r="BH791" cm="1">
        <f t="array" aca="1" ref="BH791" ca="1">_xlfn.LET(_xlpm.rozsah, $J$3:$J$10001,_xlpm.podminka, (_xlpm.rozsah&gt;E791)*(ISNUMBER(_xlpm.rozsah)),_xlpm.indexy, IF(_xlpm.podminka, ROW(_xlpm.rozsah)-MIN(ROW(_xlpm.rozsah))+1),_xlpm.prvni, MIN(_xlpm.indexy),_xlpm.finalni, IF(_xlpm.prvni=1, 2, _xlpm.prvni),INDEX(_xlpm.rozsah, _xlpm.finalni))</f>
        <v>2400</v>
      </c>
      <c r="BI791" cm="1">
        <f t="array" aca="1" ref="BI791" ca="1">INDEX($J$3:$J$10001,MATCH(BH791,$J$3:$J$10004,0)-1)</f>
        <v>2300</v>
      </c>
      <c r="BJ791">
        <f t="shared" ca="1" si="196"/>
        <v>10</v>
      </c>
      <c r="BK791">
        <f t="shared" ca="1" si="196"/>
        <v>180</v>
      </c>
      <c r="BL791">
        <f t="shared" ca="1" si="206"/>
        <v>-170</v>
      </c>
      <c r="BM791">
        <f t="shared" ca="1" si="204"/>
        <v>159.27614663927906</v>
      </c>
    </row>
    <row r="792" spans="1:65" x14ac:dyDescent="0.25">
      <c r="A792" s="64">
        <v>789</v>
      </c>
      <c r="B792" s="64">
        <v>105</v>
      </c>
      <c r="C792" s="64">
        <v>62</v>
      </c>
      <c r="D792" s="18">
        <v>789</v>
      </c>
      <c r="E792" s="21">
        <f t="shared" ca="1" si="197"/>
        <v>2312.1905019768947</v>
      </c>
      <c r="F792" s="22">
        <f t="shared" ca="1" si="198"/>
        <v>98.751210916353017</v>
      </c>
      <c r="G792" s="23">
        <v>789</v>
      </c>
      <c r="H792" s="24">
        <f t="shared" ca="1" si="199"/>
        <v>2308.0773099999997</v>
      </c>
      <c r="I792" s="25">
        <f t="shared" ca="1" si="200"/>
        <v>103.08651526000035</v>
      </c>
      <c r="J792" s="155"/>
      <c r="K792" s="155"/>
      <c r="AX792">
        <f t="shared" ca="1" si="193"/>
        <v>166.26857300000057</v>
      </c>
      <c r="AY792">
        <f t="shared" ca="1" si="201"/>
        <v>23.731426999999439</v>
      </c>
      <c r="AZ792" cm="1">
        <f t="array" aca="1" ref="AZ792" ca="1">_xlfn.LET(_xlpm.rozsah, $J$3:$J$10001,_xlpm.podminka, (_xlpm.rozsah&gt;H792)*(ISNUMBER(_xlpm.rozsah)),_xlpm.indexy, IF(_xlpm.podminka, ROW(_xlpm.rozsah)-MIN(ROW(_xlpm.rozsah))+1),_xlpm.prvni, MIN(_xlpm.indexy),_xlpm.finalni, IF(_xlpm.prvni=1, 2, _xlpm.prvni),INDEX(_xlpm.rozsah, _xlpm.finalni))</f>
        <v>2400</v>
      </c>
      <c r="BA792" cm="1">
        <f t="array" aca="1" ref="BA792" ca="1">INDEX($J$3:$J$10001,MATCH(AZ792,$J$3:$J$10004,0)-1)</f>
        <v>2300</v>
      </c>
      <c r="BB792">
        <f t="shared" ca="1" si="195"/>
        <v>10</v>
      </c>
      <c r="BC792">
        <f t="shared" ca="1" si="195"/>
        <v>180</v>
      </c>
      <c r="BD792">
        <f t="shared" ca="1" si="194"/>
        <v>-170</v>
      </c>
      <c r="BE792">
        <f t="shared" ca="1" si="202"/>
        <v>166.26857300000057</v>
      </c>
      <c r="BF792">
        <f t="shared" ca="1" si="205"/>
        <v>159.27614663927906</v>
      </c>
      <c r="BG792">
        <f t="shared" ca="1" si="203"/>
        <v>30.723853360720931</v>
      </c>
      <c r="BH792" cm="1">
        <f t="array" aca="1" ref="BH792" ca="1">_xlfn.LET(_xlpm.rozsah, $J$3:$J$10001,_xlpm.podminka, (_xlpm.rozsah&gt;E792)*(ISNUMBER(_xlpm.rozsah)),_xlpm.indexy, IF(_xlpm.podminka, ROW(_xlpm.rozsah)-MIN(ROW(_xlpm.rozsah))+1),_xlpm.prvni, MIN(_xlpm.indexy),_xlpm.finalni, IF(_xlpm.prvni=1, 2, _xlpm.prvni),INDEX(_xlpm.rozsah, _xlpm.finalni))</f>
        <v>2400</v>
      </c>
      <c r="BI792" cm="1">
        <f t="array" aca="1" ref="BI792" ca="1">INDEX($J$3:$J$10001,MATCH(BH792,$J$3:$J$10004,0)-1)</f>
        <v>2300</v>
      </c>
      <c r="BJ792">
        <f t="shared" ca="1" si="196"/>
        <v>10</v>
      </c>
      <c r="BK792">
        <f t="shared" ca="1" si="196"/>
        <v>180</v>
      </c>
      <c r="BL792">
        <f t="shared" ca="1" si="206"/>
        <v>-170</v>
      </c>
      <c r="BM792">
        <f t="shared" ca="1" si="204"/>
        <v>159.27614663927906</v>
      </c>
    </row>
    <row r="793" spans="1:65" x14ac:dyDescent="0.25">
      <c r="A793" s="64">
        <v>790</v>
      </c>
      <c r="B793" s="64">
        <v>105</v>
      </c>
      <c r="C793" s="64">
        <v>66</v>
      </c>
      <c r="D793" s="18">
        <v>790</v>
      </c>
      <c r="E793" s="21">
        <f t="shared" ca="1" si="197"/>
        <v>2312.1905019768947</v>
      </c>
      <c r="F793" s="22">
        <f t="shared" ca="1" si="198"/>
        <v>105.12225678192419</v>
      </c>
      <c r="G793" s="28">
        <v>790</v>
      </c>
      <c r="H793" s="24">
        <f t="shared" ca="1" si="199"/>
        <v>2308.0773099999997</v>
      </c>
      <c r="I793" s="25">
        <f t="shared" ca="1" si="200"/>
        <v>109.73725818000037</v>
      </c>
      <c r="J793" s="155"/>
      <c r="K793" s="155"/>
      <c r="AX793">
        <f t="shared" ca="1" si="193"/>
        <v>166.26857300000057</v>
      </c>
      <c r="AY793">
        <f t="shared" ca="1" si="201"/>
        <v>23.731426999999439</v>
      </c>
      <c r="AZ793" cm="1">
        <f t="array" aca="1" ref="AZ793" ca="1">_xlfn.LET(_xlpm.rozsah, $J$3:$J$10001,_xlpm.podminka, (_xlpm.rozsah&gt;H793)*(ISNUMBER(_xlpm.rozsah)),_xlpm.indexy, IF(_xlpm.podminka, ROW(_xlpm.rozsah)-MIN(ROW(_xlpm.rozsah))+1),_xlpm.prvni, MIN(_xlpm.indexy),_xlpm.finalni, IF(_xlpm.prvni=1, 2, _xlpm.prvni),INDEX(_xlpm.rozsah, _xlpm.finalni))</f>
        <v>2400</v>
      </c>
      <c r="BA793" cm="1">
        <f t="array" aca="1" ref="BA793" ca="1">INDEX($J$3:$J$10001,MATCH(AZ793,$J$3:$J$10004,0)-1)</f>
        <v>2300</v>
      </c>
      <c r="BB793">
        <f t="shared" ca="1" si="195"/>
        <v>10</v>
      </c>
      <c r="BC793">
        <f t="shared" ca="1" si="195"/>
        <v>180</v>
      </c>
      <c r="BD793">
        <f t="shared" ca="1" si="194"/>
        <v>-170</v>
      </c>
      <c r="BE793">
        <f t="shared" ca="1" si="202"/>
        <v>166.26857300000057</v>
      </c>
      <c r="BF793">
        <f t="shared" ca="1" si="205"/>
        <v>159.27614663927906</v>
      </c>
      <c r="BG793">
        <f t="shared" ca="1" si="203"/>
        <v>30.723853360720931</v>
      </c>
      <c r="BH793" cm="1">
        <f t="array" aca="1" ref="BH793" ca="1">_xlfn.LET(_xlpm.rozsah, $J$3:$J$10001,_xlpm.podminka, (_xlpm.rozsah&gt;E793)*(ISNUMBER(_xlpm.rozsah)),_xlpm.indexy, IF(_xlpm.podminka, ROW(_xlpm.rozsah)-MIN(ROW(_xlpm.rozsah))+1),_xlpm.prvni, MIN(_xlpm.indexy),_xlpm.finalni, IF(_xlpm.prvni=1, 2, _xlpm.prvni),INDEX(_xlpm.rozsah, _xlpm.finalni))</f>
        <v>2400</v>
      </c>
      <c r="BI793" cm="1">
        <f t="array" aca="1" ref="BI793" ca="1">INDEX($J$3:$J$10001,MATCH(BH793,$J$3:$J$10004,0)-1)</f>
        <v>2300</v>
      </c>
      <c r="BJ793">
        <f t="shared" ca="1" si="196"/>
        <v>10</v>
      </c>
      <c r="BK793">
        <f t="shared" ca="1" si="196"/>
        <v>180</v>
      </c>
      <c r="BL793">
        <f t="shared" ca="1" si="206"/>
        <v>-170</v>
      </c>
      <c r="BM793">
        <f t="shared" ca="1" si="204"/>
        <v>159.27614663927906</v>
      </c>
    </row>
    <row r="794" spans="1:65" x14ac:dyDescent="0.25">
      <c r="A794" s="64">
        <v>791</v>
      </c>
      <c r="B794" s="64">
        <v>89</v>
      </c>
      <c r="C794" s="64">
        <v>41</v>
      </c>
      <c r="D794" s="18">
        <v>791</v>
      </c>
      <c r="E794" s="21">
        <f t="shared" ca="1" si="197"/>
        <v>2066.52337786613</v>
      </c>
      <c r="F794" s="22">
        <f t="shared" ca="1" si="198"/>
        <v>117.54508301497734</v>
      </c>
      <c r="G794" s="23">
        <v>791</v>
      </c>
      <c r="H794" s="24">
        <f t="shared" ca="1" si="199"/>
        <v>2063.0369579999997</v>
      </c>
      <c r="I794" s="25">
        <f t="shared" ca="1" si="200"/>
        <v>117.83096944400003</v>
      </c>
      <c r="J794" s="155"/>
      <c r="K794" s="155"/>
      <c r="AX794">
        <f t="shared" ca="1" si="193"/>
        <v>287.39260840000009</v>
      </c>
      <c r="AY794">
        <f t="shared" ca="1" si="201"/>
        <v>292.60739159999991</v>
      </c>
      <c r="AZ794" cm="1">
        <f t="array" aca="1" ref="AZ794" ca="1">_xlfn.LET(_xlpm.rozsah, $J$3:$J$10001,_xlpm.podminka, (_xlpm.rozsah&gt;H794)*(ISNUMBER(_xlpm.rozsah)),_xlpm.indexy, IF(_xlpm.podminka, ROW(_xlpm.rozsah)-MIN(ROW(_xlpm.rozsah))+1),_xlpm.prvni, MIN(_xlpm.indexy),_xlpm.finalni, IF(_xlpm.prvni=1, 2, _xlpm.prvni),INDEX(_xlpm.rozsah, _xlpm.finalni))</f>
        <v>2100</v>
      </c>
      <c r="BA794" cm="1">
        <f t="array" aca="1" ref="BA794" ca="1">INDEX($J$3:$J$10001,MATCH(AZ794,$J$3:$J$10004,0)-1)</f>
        <v>2000</v>
      </c>
      <c r="BB794">
        <f t="shared" ca="1" si="195"/>
        <v>280</v>
      </c>
      <c r="BC794">
        <f t="shared" ca="1" si="195"/>
        <v>300</v>
      </c>
      <c r="BD794">
        <f t="shared" ca="1" si="194"/>
        <v>-20</v>
      </c>
      <c r="BE794">
        <f t="shared" ca="1" si="202"/>
        <v>287.39260840000009</v>
      </c>
      <c r="BF794">
        <f t="shared" ca="1" si="205"/>
        <v>286.69532442677399</v>
      </c>
      <c r="BG794">
        <f t="shared" ca="1" si="203"/>
        <v>293.30467557322601</v>
      </c>
      <c r="BH794" cm="1">
        <f t="array" aca="1" ref="BH794" ca="1">_xlfn.LET(_xlpm.rozsah, $J$3:$J$10001,_xlpm.podminka, (_xlpm.rozsah&gt;E794)*(ISNUMBER(_xlpm.rozsah)),_xlpm.indexy, IF(_xlpm.podminka, ROW(_xlpm.rozsah)-MIN(ROW(_xlpm.rozsah))+1),_xlpm.prvni, MIN(_xlpm.indexy),_xlpm.finalni, IF(_xlpm.prvni=1, 2, _xlpm.prvni),INDEX(_xlpm.rozsah, _xlpm.finalni))</f>
        <v>2100</v>
      </c>
      <c r="BI794" cm="1">
        <f t="array" aca="1" ref="BI794" ca="1">INDEX($J$3:$J$10001,MATCH(BH794,$J$3:$J$10004,0)-1)</f>
        <v>2000</v>
      </c>
      <c r="BJ794">
        <f t="shared" ca="1" si="196"/>
        <v>280</v>
      </c>
      <c r="BK794">
        <f t="shared" ca="1" si="196"/>
        <v>300</v>
      </c>
      <c r="BL794">
        <f t="shared" ca="1" si="206"/>
        <v>-20</v>
      </c>
      <c r="BM794">
        <f t="shared" ca="1" si="204"/>
        <v>286.69532442677399</v>
      </c>
    </row>
    <row r="795" spans="1:65" x14ac:dyDescent="0.25">
      <c r="A795" s="64">
        <v>792</v>
      </c>
      <c r="B795" s="64">
        <v>52</v>
      </c>
      <c r="C795" s="64">
        <v>5</v>
      </c>
      <c r="D795" s="18">
        <v>792</v>
      </c>
      <c r="E795" s="21">
        <f t="shared" ca="1" si="197"/>
        <v>1498.418153359986</v>
      </c>
      <c r="F795" s="22">
        <f t="shared" ca="1" si="198"/>
        <v>18</v>
      </c>
      <c r="G795" s="28">
        <v>792</v>
      </c>
      <c r="H795" s="24">
        <f t="shared" ca="1" si="199"/>
        <v>1496.3811439999999</v>
      </c>
      <c r="I795" s="25">
        <f t="shared" ca="1" si="200"/>
        <v>18</v>
      </c>
      <c r="J795" s="155"/>
      <c r="K795" s="155"/>
      <c r="AX795">
        <f t="shared" ca="1" si="193"/>
        <v>360</v>
      </c>
      <c r="AY795">
        <f t="shared" ca="1" si="201"/>
        <v>360</v>
      </c>
      <c r="AZ795" cm="1">
        <f t="array" aca="1" ref="AZ795" ca="1">_xlfn.LET(_xlpm.rozsah, $J$3:$J$10001,_xlpm.podminka, (_xlpm.rozsah&gt;H795)*(ISNUMBER(_xlpm.rozsah)),_xlpm.indexy, IF(_xlpm.podminka, ROW(_xlpm.rozsah)-MIN(ROW(_xlpm.rozsah))+1),_xlpm.prvni, MIN(_xlpm.indexy),_xlpm.finalni, IF(_xlpm.prvni=1, 2, _xlpm.prvni),INDEX(_xlpm.rozsah, _xlpm.finalni))</f>
        <v>1500</v>
      </c>
      <c r="BA795" cm="1">
        <f t="array" aca="1" ref="BA795" ca="1">INDEX($J$3:$J$10001,MATCH(AZ795,$J$3:$J$10004,0)-1)</f>
        <v>1400</v>
      </c>
      <c r="BB795">
        <f t="shared" ca="1" si="195"/>
        <v>360</v>
      </c>
      <c r="BC795">
        <f t="shared" ca="1" si="195"/>
        <v>360</v>
      </c>
      <c r="BD795">
        <f t="shared" ca="1" si="194"/>
        <v>0</v>
      </c>
      <c r="BE795">
        <f t="shared" ca="1" si="202"/>
        <v>360</v>
      </c>
      <c r="BF795">
        <f t="shared" ca="1" si="205"/>
        <v>360</v>
      </c>
      <c r="BG795">
        <f t="shared" ca="1" si="203"/>
        <v>360</v>
      </c>
      <c r="BH795" cm="1">
        <f t="array" aca="1" ref="BH795" ca="1">_xlfn.LET(_xlpm.rozsah, $J$3:$J$10001,_xlpm.podminka, (_xlpm.rozsah&gt;E795)*(ISNUMBER(_xlpm.rozsah)),_xlpm.indexy, IF(_xlpm.podminka, ROW(_xlpm.rozsah)-MIN(ROW(_xlpm.rozsah))+1),_xlpm.prvni, MIN(_xlpm.indexy),_xlpm.finalni, IF(_xlpm.prvni=1, 2, _xlpm.prvni),INDEX(_xlpm.rozsah, _xlpm.finalni))</f>
        <v>1500</v>
      </c>
      <c r="BI795" cm="1">
        <f t="array" aca="1" ref="BI795" ca="1">INDEX($J$3:$J$10001,MATCH(BH795,$J$3:$J$10004,0)-1)</f>
        <v>1400</v>
      </c>
      <c r="BJ795">
        <f t="shared" ca="1" si="196"/>
        <v>360</v>
      </c>
      <c r="BK795">
        <f t="shared" ca="1" si="196"/>
        <v>360</v>
      </c>
      <c r="BL795">
        <f t="shared" ca="1" si="206"/>
        <v>0</v>
      </c>
      <c r="BM795">
        <f t="shared" ca="1" si="204"/>
        <v>360</v>
      </c>
    </row>
    <row r="796" spans="1:65" x14ac:dyDescent="0.25">
      <c r="A796" s="64">
        <v>793</v>
      </c>
      <c r="B796" s="64">
        <v>48</v>
      </c>
      <c r="C796" s="64">
        <v>5</v>
      </c>
      <c r="D796" s="18">
        <v>793</v>
      </c>
      <c r="E796" s="21">
        <f t="shared" ca="1" si="197"/>
        <v>1437.0013723322947</v>
      </c>
      <c r="F796" s="22">
        <f t="shared" ca="1" si="198"/>
        <v>18</v>
      </c>
      <c r="G796" s="23">
        <v>793</v>
      </c>
      <c r="H796" s="24">
        <f t="shared" ca="1" si="199"/>
        <v>1435.121056</v>
      </c>
      <c r="I796" s="25">
        <f t="shared" ca="1" si="200"/>
        <v>18</v>
      </c>
      <c r="J796" s="155"/>
      <c r="K796" s="155"/>
      <c r="AX796">
        <f t="shared" ref="AX796:AX859" ca="1" si="207">IF(BD796&lt;0, BE796, AY796)</f>
        <v>360</v>
      </c>
      <c r="AY796">
        <f t="shared" ca="1" si="201"/>
        <v>360</v>
      </c>
      <c r="AZ796" cm="1">
        <f t="array" aca="1" ref="AZ796" ca="1">_xlfn.LET(_xlpm.rozsah, $J$3:$J$10001,_xlpm.podminka, (_xlpm.rozsah&gt;H796)*(ISNUMBER(_xlpm.rozsah)),_xlpm.indexy, IF(_xlpm.podminka, ROW(_xlpm.rozsah)-MIN(ROW(_xlpm.rozsah))+1),_xlpm.prvni, MIN(_xlpm.indexy),_xlpm.finalni, IF(_xlpm.prvni=1, 2, _xlpm.prvni),INDEX(_xlpm.rozsah, _xlpm.finalni))</f>
        <v>1500</v>
      </c>
      <c r="BA796" cm="1">
        <f t="array" aca="1" ref="BA796" ca="1">INDEX($J$3:$J$10001,MATCH(AZ796,$J$3:$J$10004,0)-1)</f>
        <v>1400</v>
      </c>
      <c r="BB796">
        <f t="shared" ca="1" si="195"/>
        <v>360</v>
      </c>
      <c r="BC796">
        <f t="shared" ca="1" si="195"/>
        <v>360</v>
      </c>
      <c r="BD796">
        <f t="shared" ref="BD796:BD859" ca="1" si="208">BB796-BC796</f>
        <v>0</v>
      </c>
      <c r="BE796">
        <f t="shared" ca="1" si="202"/>
        <v>360</v>
      </c>
      <c r="BF796">
        <f t="shared" ca="1" si="205"/>
        <v>360</v>
      </c>
      <c r="BG796">
        <f t="shared" ca="1" si="203"/>
        <v>360</v>
      </c>
      <c r="BH796" cm="1">
        <f t="array" aca="1" ref="BH796" ca="1">_xlfn.LET(_xlpm.rozsah, $J$3:$J$10001,_xlpm.podminka, (_xlpm.rozsah&gt;E796)*(ISNUMBER(_xlpm.rozsah)),_xlpm.indexy, IF(_xlpm.podminka, ROW(_xlpm.rozsah)-MIN(ROW(_xlpm.rozsah))+1),_xlpm.prvni, MIN(_xlpm.indexy),_xlpm.finalni, IF(_xlpm.prvni=1, 2, _xlpm.prvni),INDEX(_xlpm.rozsah, _xlpm.finalni))</f>
        <v>1500</v>
      </c>
      <c r="BI796" cm="1">
        <f t="array" aca="1" ref="BI796" ca="1">INDEX($J$3:$J$10001,MATCH(BH796,$J$3:$J$10004,0)-1)</f>
        <v>1400</v>
      </c>
      <c r="BJ796">
        <f t="shared" ca="1" si="196"/>
        <v>360</v>
      </c>
      <c r="BK796">
        <f t="shared" ca="1" si="196"/>
        <v>360</v>
      </c>
      <c r="BL796">
        <f t="shared" ca="1" si="206"/>
        <v>0</v>
      </c>
      <c r="BM796">
        <f t="shared" ca="1" si="204"/>
        <v>360</v>
      </c>
    </row>
    <row r="797" spans="1:65" x14ac:dyDescent="0.25">
      <c r="A797" s="64">
        <v>794</v>
      </c>
      <c r="B797" s="64">
        <v>48</v>
      </c>
      <c r="C797" s="64">
        <v>7</v>
      </c>
      <c r="D797" s="18">
        <v>794</v>
      </c>
      <c r="E797" s="21">
        <f t="shared" ca="1" si="197"/>
        <v>1437.0013723322947</v>
      </c>
      <c r="F797" s="22">
        <f t="shared" ca="1" si="198"/>
        <v>25.2</v>
      </c>
      <c r="G797" s="28">
        <v>794</v>
      </c>
      <c r="H797" s="24">
        <f t="shared" ca="1" si="199"/>
        <v>1435.121056</v>
      </c>
      <c r="I797" s="25">
        <f t="shared" ca="1" si="200"/>
        <v>25.2</v>
      </c>
      <c r="J797" s="155"/>
      <c r="K797" s="155"/>
      <c r="AX797">
        <f t="shared" ca="1" si="207"/>
        <v>360</v>
      </c>
      <c r="AY797">
        <f t="shared" ca="1" si="201"/>
        <v>360</v>
      </c>
      <c r="AZ797" cm="1">
        <f t="array" aca="1" ref="AZ797" ca="1">_xlfn.LET(_xlpm.rozsah, $J$3:$J$10001,_xlpm.podminka, (_xlpm.rozsah&gt;H797)*(ISNUMBER(_xlpm.rozsah)),_xlpm.indexy, IF(_xlpm.podminka, ROW(_xlpm.rozsah)-MIN(ROW(_xlpm.rozsah))+1),_xlpm.prvni, MIN(_xlpm.indexy),_xlpm.finalni, IF(_xlpm.prvni=1, 2, _xlpm.prvni),INDEX(_xlpm.rozsah, _xlpm.finalni))</f>
        <v>1500</v>
      </c>
      <c r="BA797" cm="1">
        <f t="array" aca="1" ref="BA797" ca="1">INDEX($J$3:$J$10001,MATCH(AZ797,$J$3:$J$10004,0)-1)</f>
        <v>1400</v>
      </c>
      <c r="BB797">
        <f t="shared" ca="1" si="195"/>
        <v>360</v>
      </c>
      <c r="BC797">
        <f t="shared" ca="1" si="195"/>
        <v>360</v>
      </c>
      <c r="BD797">
        <f t="shared" ca="1" si="208"/>
        <v>0</v>
      </c>
      <c r="BE797">
        <f t="shared" ca="1" si="202"/>
        <v>360</v>
      </c>
      <c r="BF797">
        <f t="shared" ca="1" si="205"/>
        <v>360</v>
      </c>
      <c r="BG797">
        <f t="shared" ca="1" si="203"/>
        <v>360</v>
      </c>
      <c r="BH797" cm="1">
        <f t="array" aca="1" ref="BH797" ca="1">_xlfn.LET(_xlpm.rozsah, $J$3:$J$10001,_xlpm.podminka, (_xlpm.rozsah&gt;E797)*(ISNUMBER(_xlpm.rozsah)),_xlpm.indexy, IF(_xlpm.podminka, ROW(_xlpm.rozsah)-MIN(ROW(_xlpm.rozsah))+1),_xlpm.prvni, MIN(_xlpm.indexy),_xlpm.finalni, IF(_xlpm.prvni=1, 2, _xlpm.prvni),INDEX(_xlpm.rozsah, _xlpm.finalni))</f>
        <v>1500</v>
      </c>
      <c r="BI797" cm="1">
        <f t="array" aca="1" ref="BI797" ca="1">INDEX($J$3:$J$10001,MATCH(BH797,$J$3:$J$10004,0)-1)</f>
        <v>1400</v>
      </c>
      <c r="BJ797">
        <f t="shared" ca="1" si="196"/>
        <v>360</v>
      </c>
      <c r="BK797">
        <f t="shared" ca="1" si="196"/>
        <v>360</v>
      </c>
      <c r="BL797">
        <f t="shared" ca="1" si="206"/>
        <v>0</v>
      </c>
      <c r="BM797">
        <f t="shared" ca="1" si="204"/>
        <v>360</v>
      </c>
    </row>
    <row r="798" spans="1:65" x14ac:dyDescent="0.25">
      <c r="A798" s="64">
        <v>795</v>
      </c>
      <c r="B798" s="64">
        <v>48</v>
      </c>
      <c r="C798" s="64">
        <v>5</v>
      </c>
      <c r="D798" s="18">
        <v>795</v>
      </c>
      <c r="E798" s="21">
        <f t="shared" ca="1" si="197"/>
        <v>1437.0013723322947</v>
      </c>
      <c r="F798" s="22">
        <f t="shared" ca="1" si="198"/>
        <v>18</v>
      </c>
      <c r="G798" s="23">
        <v>795</v>
      </c>
      <c r="H798" s="24">
        <f t="shared" ca="1" si="199"/>
        <v>1435.121056</v>
      </c>
      <c r="I798" s="25">
        <f t="shared" ca="1" si="200"/>
        <v>18</v>
      </c>
      <c r="J798" s="155"/>
      <c r="K798" s="155"/>
      <c r="AX798">
        <f t="shared" ca="1" si="207"/>
        <v>360</v>
      </c>
      <c r="AY798">
        <f t="shared" ca="1" si="201"/>
        <v>360</v>
      </c>
      <c r="AZ798" cm="1">
        <f t="array" aca="1" ref="AZ798" ca="1">_xlfn.LET(_xlpm.rozsah, $J$3:$J$10001,_xlpm.podminka, (_xlpm.rozsah&gt;H798)*(ISNUMBER(_xlpm.rozsah)),_xlpm.indexy, IF(_xlpm.podminka, ROW(_xlpm.rozsah)-MIN(ROW(_xlpm.rozsah))+1),_xlpm.prvni, MIN(_xlpm.indexy),_xlpm.finalni, IF(_xlpm.prvni=1, 2, _xlpm.prvni),INDEX(_xlpm.rozsah, _xlpm.finalni))</f>
        <v>1500</v>
      </c>
      <c r="BA798" cm="1">
        <f t="array" aca="1" ref="BA798" ca="1">INDEX($J$3:$J$10001,MATCH(AZ798,$J$3:$J$10004,0)-1)</f>
        <v>1400</v>
      </c>
      <c r="BB798">
        <f t="shared" ca="1" si="195"/>
        <v>360</v>
      </c>
      <c r="BC798">
        <f t="shared" ca="1" si="195"/>
        <v>360</v>
      </c>
      <c r="BD798">
        <f t="shared" ca="1" si="208"/>
        <v>0</v>
      </c>
      <c r="BE798">
        <f t="shared" ca="1" si="202"/>
        <v>360</v>
      </c>
      <c r="BF798">
        <f t="shared" ca="1" si="205"/>
        <v>360</v>
      </c>
      <c r="BG798">
        <f t="shared" ca="1" si="203"/>
        <v>360</v>
      </c>
      <c r="BH798" cm="1">
        <f t="array" aca="1" ref="BH798" ca="1">_xlfn.LET(_xlpm.rozsah, $J$3:$J$10001,_xlpm.podminka, (_xlpm.rozsah&gt;E798)*(ISNUMBER(_xlpm.rozsah)),_xlpm.indexy, IF(_xlpm.podminka, ROW(_xlpm.rozsah)-MIN(ROW(_xlpm.rozsah))+1),_xlpm.prvni, MIN(_xlpm.indexy),_xlpm.finalni, IF(_xlpm.prvni=1, 2, _xlpm.prvni),INDEX(_xlpm.rozsah, _xlpm.finalni))</f>
        <v>1500</v>
      </c>
      <c r="BI798" cm="1">
        <f t="array" aca="1" ref="BI798" ca="1">INDEX($J$3:$J$10001,MATCH(BH798,$J$3:$J$10004,0)-1)</f>
        <v>1400</v>
      </c>
      <c r="BJ798">
        <f t="shared" ca="1" si="196"/>
        <v>360</v>
      </c>
      <c r="BK798">
        <f t="shared" ca="1" si="196"/>
        <v>360</v>
      </c>
      <c r="BL798">
        <f t="shared" ca="1" si="206"/>
        <v>0</v>
      </c>
      <c r="BM798">
        <f t="shared" ca="1" si="204"/>
        <v>360</v>
      </c>
    </row>
    <row r="799" spans="1:65" x14ac:dyDescent="0.25">
      <c r="A799" s="64">
        <v>796</v>
      </c>
      <c r="B799" s="64">
        <v>48</v>
      </c>
      <c r="C799" s="64">
        <v>6</v>
      </c>
      <c r="D799" s="18">
        <v>796</v>
      </c>
      <c r="E799" s="21">
        <f t="shared" ca="1" si="197"/>
        <v>1437.0013723322947</v>
      </c>
      <c r="F799" s="22">
        <f t="shared" ca="1" si="198"/>
        <v>21.6</v>
      </c>
      <c r="G799" s="28">
        <v>796</v>
      </c>
      <c r="H799" s="24">
        <f t="shared" ca="1" si="199"/>
        <v>1435.121056</v>
      </c>
      <c r="I799" s="25">
        <f t="shared" ca="1" si="200"/>
        <v>21.6</v>
      </c>
      <c r="J799" s="155"/>
      <c r="K799" s="155"/>
      <c r="AX799">
        <f t="shared" ca="1" si="207"/>
        <v>360</v>
      </c>
      <c r="AY799">
        <f t="shared" ca="1" si="201"/>
        <v>360</v>
      </c>
      <c r="AZ799" cm="1">
        <f t="array" aca="1" ref="AZ799" ca="1">_xlfn.LET(_xlpm.rozsah, $J$3:$J$10001,_xlpm.podminka, (_xlpm.rozsah&gt;H799)*(ISNUMBER(_xlpm.rozsah)),_xlpm.indexy, IF(_xlpm.podminka, ROW(_xlpm.rozsah)-MIN(ROW(_xlpm.rozsah))+1),_xlpm.prvni, MIN(_xlpm.indexy),_xlpm.finalni, IF(_xlpm.prvni=1, 2, _xlpm.prvni),INDEX(_xlpm.rozsah, _xlpm.finalni))</f>
        <v>1500</v>
      </c>
      <c r="BA799" cm="1">
        <f t="array" aca="1" ref="BA799" ca="1">INDEX($J$3:$J$10001,MATCH(AZ799,$J$3:$J$10004,0)-1)</f>
        <v>1400</v>
      </c>
      <c r="BB799">
        <f t="shared" ca="1" si="195"/>
        <v>360</v>
      </c>
      <c r="BC799">
        <f t="shared" ca="1" si="195"/>
        <v>360</v>
      </c>
      <c r="BD799">
        <f t="shared" ca="1" si="208"/>
        <v>0</v>
      </c>
      <c r="BE799">
        <f t="shared" ca="1" si="202"/>
        <v>360</v>
      </c>
      <c r="BF799">
        <f t="shared" ca="1" si="205"/>
        <v>360</v>
      </c>
      <c r="BG799">
        <f t="shared" ca="1" si="203"/>
        <v>360</v>
      </c>
      <c r="BH799" cm="1">
        <f t="array" aca="1" ref="BH799" ca="1">_xlfn.LET(_xlpm.rozsah, $J$3:$J$10001,_xlpm.podminka, (_xlpm.rozsah&gt;E799)*(ISNUMBER(_xlpm.rozsah)),_xlpm.indexy, IF(_xlpm.podminka, ROW(_xlpm.rozsah)-MIN(ROW(_xlpm.rozsah))+1),_xlpm.prvni, MIN(_xlpm.indexy),_xlpm.finalni, IF(_xlpm.prvni=1, 2, _xlpm.prvni),INDEX(_xlpm.rozsah, _xlpm.finalni))</f>
        <v>1500</v>
      </c>
      <c r="BI799" cm="1">
        <f t="array" aca="1" ref="BI799" ca="1">INDEX($J$3:$J$10001,MATCH(BH799,$J$3:$J$10004,0)-1)</f>
        <v>1400</v>
      </c>
      <c r="BJ799">
        <f t="shared" ca="1" si="196"/>
        <v>360</v>
      </c>
      <c r="BK799">
        <f t="shared" ca="1" si="196"/>
        <v>360</v>
      </c>
      <c r="BL799">
        <f t="shared" ca="1" si="206"/>
        <v>0</v>
      </c>
      <c r="BM799">
        <f t="shared" ca="1" si="204"/>
        <v>360</v>
      </c>
    </row>
    <row r="800" spans="1:65" x14ac:dyDescent="0.25">
      <c r="A800" s="64">
        <v>797</v>
      </c>
      <c r="B800" s="64">
        <v>48</v>
      </c>
      <c r="C800" s="64">
        <v>4</v>
      </c>
      <c r="D800" s="18">
        <v>797</v>
      </c>
      <c r="E800" s="21">
        <f t="shared" ca="1" si="197"/>
        <v>1437.0013723322947</v>
      </c>
      <c r="F800" s="22">
        <f t="shared" ca="1" si="198"/>
        <v>14.4</v>
      </c>
      <c r="G800" s="23">
        <v>797</v>
      </c>
      <c r="H800" s="24">
        <f t="shared" ca="1" si="199"/>
        <v>1435.121056</v>
      </c>
      <c r="I800" s="25">
        <f t="shared" ca="1" si="200"/>
        <v>14.4</v>
      </c>
      <c r="J800" s="155"/>
      <c r="K800" s="155"/>
      <c r="AX800">
        <f t="shared" ca="1" si="207"/>
        <v>360</v>
      </c>
      <c r="AY800">
        <f t="shared" ca="1" si="201"/>
        <v>360</v>
      </c>
      <c r="AZ800" cm="1">
        <f t="array" aca="1" ref="AZ800" ca="1">_xlfn.LET(_xlpm.rozsah, $J$3:$J$10001,_xlpm.podminka, (_xlpm.rozsah&gt;H800)*(ISNUMBER(_xlpm.rozsah)),_xlpm.indexy, IF(_xlpm.podminka, ROW(_xlpm.rozsah)-MIN(ROW(_xlpm.rozsah))+1),_xlpm.prvni, MIN(_xlpm.indexy),_xlpm.finalni, IF(_xlpm.prvni=1, 2, _xlpm.prvni),INDEX(_xlpm.rozsah, _xlpm.finalni))</f>
        <v>1500</v>
      </c>
      <c r="BA800" cm="1">
        <f t="array" aca="1" ref="BA800" ca="1">INDEX($J$3:$J$10001,MATCH(AZ800,$J$3:$J$10004,0)-1)</f>
        <v>1400</v>
      </c>
      <c r="BB800">
        <f t="shared" ca="1" si="195"/>
        <v>360</v>
      </c>
      <c r="BC800">
        <f t="shared" ca="1" si="195"/>
        <v>360</v>
      </c>
      <c r="BD800">
        <f t="shared" ca="1" si="208"/>
        <v>0</v>
      </c>
      <c r="BE800">
        <f t="shared" ca="1" si="202"/>
        <v>360</v>
      </c>
      <c r="BF800">
        <f t="shared" ca="1" si="205"/>
        <v>360</v>
      </c>
      <c r="BG800">
        <f t="shared" ca="1" si="203"/>
        <v>360</v>
      </c>
      <c r="BH800" cm="1">
        <f t="array" aca="1" ref="BH800" ca="1">_xlfn.LET(_xlpm.rozsah, $J$3:$J$10001,_xlpm.podminka, (_xlpm.rozsah&gt;E800)*(ISNUMBER(_xlpm.rozsah)),_xlpm.indexy, IF(_xlpm.podminka, ROW(_xlpm.rozsah)-MIN(ROW(_xlpm.rozsah))+1),_xlpm.prvni, MIN(_xlpm.indexy),_xlpm.finalni, IF(_xlpm.prvni=1, 2, _xlpm.prvni),INDEX(_xlpm.rozsah, _xlpm.finalni))</f>
        <v>1500</v>
      </c>
      <c r="BI800" cm="1">
        <f t="array" aca="1" ref="BI800" ca="1">INDEX($J$3:$J$10001,MATCH(BH800,$J$3:$J$10004,0)-1)</f>
        <v>1400</v>
      </c>
      <c r="BJ800">
        <f t="shared" ca="1" si="196"/>
        <v>360</v>
      </c>
      <c r="BK800">
        <f t="shared" ca="1" si="196"/>
        <v>360</v>
      </c>
      <c r="BL800">
        <f t="shared" ca="1" si="206"/>
        <v>0</v>
      </c>
      <c r="BM800">
        <f t="shared" ca="1" si="204"/>
        <v>360</v>
      </c>
    </row>
    <row r="801" spans="1:65" x14ac:dyDescent="0.25">
      <c r="A801" s="64">
        <v>798</v>
      </c>
      <c r="B801" s="64">
        <v>52</v>
      </c>
      <c r="C801" s="64">
        <v>6</v>
      </c>
      <c r="D801" s="18">
        <v>798</v>
      </c>
      <c r="E801" s="21">
        <f t="shared" ca="1" si="197"/>
        <v>1498.418153359986</v>
      </c>
      <c r="F801" s="22">
        <f t="shared" ca="1" si="198"/>
        <v>21.6</v>
      </c>
      <c r="G801" s="28">
        <v>798</v>
      </c>
      <c r="H801" s="24">
        <f t="shared" ca="1" si="199"/>
        <v>1496.3811439999999</v>
      </c>
      <c r="I801" s="25">
        <f t="shared" ca="1" si="200"/>
        <v>21.6</v>
      </c>
      <c r="J801" s="155"/>
      <c r="K801" s="155"/>
      <c r="AX801">
        <f t="shared" ca="1" si="207"/>
        <v>360</v>
      </c>
      <c r="AY801">
        <f t="shared" ca="1" si="201"/>
        <v>360</v>
      </c>
      <c r="AZ801" cm="1">
        <f t="array" aca="1" ref="AZ801" ca="1">_xlfn.LET(_xlpm.rozsah, $J$3:$J$10001,_xlpm.podminka, (_xlpm.rozsah&gt;H801)*(ISNUMBER(_xlpm.rozsah)),_xlpm.indexy, IF(_xlpm.podminka, ROW(_xlpm.rozsah)-MIN(ROW(_xlpm.rozsah))+1),_xlpm.prvni, MIN(_xlpm.indexy),_xlpm.finalni, IF(_xlpm.prvni=1, 2, _xlpm.prvni),INDEX(_xlpm.rozsah, _xlpm.finalni))</f>
        <v>1500</v>
      </c>
      <c r="BA801" cm="1">
        <f t="array" aca="1" ref="BA801" ca="1">INDEX($J$3:$J$10001,MATCH(AZ801,$J$3:$J$10004,0)-1)</f>
        <v>1400</v>
      </c>
      <c r="BB801">
        <f t="shared" ref="BB801:BC864" ca="1" si="209">IF(ISERROR(MATCH(AZ801,$J$1:$J$10000,0)), 0, INDEX($K$1:$K$10000, MATCH(AZ801,$J$1:$J$10000,0)))</f>
        <v>360</v>
      </c>
      <c r="BC801">
        <f t="shared" ca="1" si="209"/>
        <v>360</v>
      </c>
      <c r="BD801">
        <f t="shared" ca="1" si="208"/>
        <v>0</v>
      </c>
      <c r="BE801">
        <f t="shared" ca="1" si="202"/>
        <v>360</v>
      </c>
      <c r="BF801">
        <f t="shared" ca="1" si="205"/>
        <v>360</v>
      </c>
      <c r="BG801">
        <f t="shared" ca="1" si="203"/>
        <v>360</v>
      </c>
      <c r="BH801" cm="1">
        <f t="array" aca="1" ref="BH801" ca="1">_xlfn.LET(_xlpm.rozsah, $J$3:$J$10001,_xlpm.podminka, (_xlpm.rozsah&gt;E801)*(ISNUMBER(_xlpm.rozsah)),_xlpm.indexy, IF(_xlpm.podminka, ROW(_xlpm.rozsah)-MIN(ROW(_xlpm.rozsah))+1),_xlpm.prvni, MIN(_xlpm.indexy),_xlpm.finalni, IF(_xlpm.prvni=1, 2, _xlpm.prvni),INDEX(_xlpm.rozsah, _xlpm.finalni))</f>
        <v>1500</v>
      </c>
      <c r="BI801" cm="1">
        <f t="array" aca="1" ref="BI801" ca="1">INDEX($J$3:$J$10001,MATCH(BH801,$J$3:$J$10004,0)-1)</f>
        <v>1400</v>
      </c>
      <c r="BJ801">
        <f t="shared" ca="1" si="196"/>
        <v>360</v>
      </c>
      <c r="BK801">
        <f t="shared" ca="1" si="196"/>
        <v>360</v>
      </c>
      <c r="BL801">
        <f t="shared" ca="1" si="206"/>
        <v>0</v>
      </c>
      <c r="BM801">
        <f t="shared" ca="1" si="204"/>
        <v>360</v>
      </c>
    </row>
    <row r="802" spans="1:65" x14ac:dyDescent="0.25">
      <c r="A802" s="64">
        <v>799</v>
      </c>
      <c r="B802" s="64">
        <v>51</v>
      </c>
      <c r="C802" s="64">
        <v>5</v>
      </c>
      <c r="D802" s="18">
        <v>799</v>
      </c>
      <c r="E802" s="21">
        <f t="shared" ca="1" si="197"/>
        <v>1483.0639581030632</v>
      </c>
      <c r="F802" s="22">
        <f t="shared" ca="1" si="198"/>
        <v>18</v>
      </c>
      <c r="G802" s="23">
        <v>799</v>
      </c>
      <c r="H802" s="24">
        <f t="shared" ca="1" si="199"/>
        <v>1481.066122</v>
      </c>
      <c r="I802" s="25">
        <f t="shared" ca="1" si="200"/>
        <v>18</v>
      </c>
      <c r="J802" s="155"/>
      <c r="K802" s="155"/>
      <c r="AX802">
        <f t="shared" ca="1" si="207"/>
        <v>360</v>
      </c>
      <c r="AY802">
        <f t="shared" ca="1" si="201"/>
        <v>360</v>
      </c>
      <c r="AZ802" cm="1">
        <f t="array" aca="1" ref="AZ802" ca="1">_xlfn.LET(_xlpm.rozsah, $J$3:$J$10001,_xlpm.podminka, (_xlpm.rozsah&gt;H802)*(ISNUMBER(_xlpm.rozsah)),_xlpm.indexy, IF(_xlpm.podminka, ROW(_xlpm.rozsah)-MIN(ROW(_xlpm.rozsah))+1),_xlpm.prvni, MIN(_xlpm.indexy),_xlpm.finalni, IF(_xlpm.prvni=1, 2, _xlpm.prvni),INDEX(_xlpm.rozsah, _xlpm.finalni))</f>
        <v>1500</v>
      </c>
      <c r="BA802" cm="1">
        <f t="array" aca="1" ref="BA802" ca="1">INDEX($J$3:$J$10001,MATCH(AZ802,$J$3:$J$10004,0)-1)</f>
        <v>1400</v>
      </c>
      <c r="BB802">
        <f t="shared" ca="1" si="209"/>
        <v>360</v>
      </c>
      <c r="BC802">
        <f t="shared" ca="1" si="209"/>
        <v>360</v>
      </c>
      <c r="BD802">
        <f t="shared" ca="1" si="208"/>
        <v>0</v>
      </c>
      <c r="BE802">
        <f t="shared" ca="1" si="202"/>
        <v>360</v>
      </c>
      <c r="BF802">
        <f t="shared" ca="1" si="205"/>
        <v>360</v>
      </c>
      <c r="BG802">
        <f t="shared" ca="1" si="203"/>
        <v>360</v>
      </c>
      <c r="BH802" cm="1">
        <f t="array" aca="1" ref="BH802" ca="1">_xlfn.LET(_xlpm.rozsah, $J$3:$J$10001,_xlpm.podminka, (_xlpm.rozsah&gt;E802)*(ISNUMBER(_xlpm.rozsah)),_xlpm.indexy, IF(_xlpm.podminka, ROW(_xlpm.rozsah)-MIN(ROW(_xlpm.rozsah))+1),_xlpm.prvni, MIN(_xlpm.indexy),_xlpm.finalni, IF(_xlpm.prvni=1, 2, _xlpm.prvni),INDEX(_xlpm.rozsah, _xlpm.finalni))</f>
        <v>1500</v>
      </c>
      <c r="BI802" cm="1">
        <f t="array" aca="1" ref="BI802" ca="1">INDEX($J$3:$J$10001,MATCH(BH802,$J$3:$J$10004,0)-1)</f>
        <v>1400</v>
      </c>
      <c r="BJ802">
        <f t="shared" ca="1" si="196"/>
        <v>360</v>
      </c>
      <c r="BK802">
        <f t="shared" ca="1" si="196"/>
        <v>360</v>
      </c>
      <c r="BL802">
        <f t="shared" ca="1" si="206"/>
        <v>0</v>
      </c>
      <c r="BM802">
        <f t="shared" ca="1" si="204"/>
        <v>360</v>
      </c>
    </row>
    <row r="803" spans="1:65" x14ac:dyDescent="0.25">
      <c r="A803" s="64">
        <v>800</v>
      </c>
      <c r="B803" s="64">
        <v>51</v>
      </c>
      <c r="C803" s="64">
        <v>6</v>
      </c>
      <c r="D803" s="18">
        <v>800</v>
      </c>
      <c r="E803" s="21">
        <f t="shared" ca="1" si="197"/>
        <v>1483.0639581030632</v>
      </c>
      <c r="F803" s="22">
        <f t="shared" ca="1" si="198"/>
        <v>21.6</v>
      </c>
      <c r="G803" s="28">
        <v>800</v>
      </c>
      <c r="H803" s="24">
        <f t="shared" ca="1" si="199"/>
        <v>1481.066122</v>
      </c>
      <c r="I803" s="25">
        <f t="shared" ca="1" si="200"/>
        <v>21.6</v>
      </c>
      <c r="J803" s="155"/>
      <c r="K803" s="155"/>
      <c r="AX803">
        <f t="shared" ca="1" si="207"/>
        <v>360</v>
      </c>
      <c r="AY803">
        <f t="shared" ca="1" si="201"/>
        <v>360</v>
      </c>
      <c r="AZ803" cm="1">
        <f t="array" aca="1" ref="AZ803" ca="1">_xlfn.LET(_xlpm.rozsah, $J$3:$J$10001,_xlpm.podminka, (_xlpm.rozsah&gt;H803)*(ISNUMBER(_xlpm.rozsah)),_xlpm.indexy, IF(_xlpm.podminka, ROW(_xlpm.rozsah)-MIN(ROW(_xlpm.rozsah))+1),_xlpm.prvni, MIN(_xlpm.indexy),_xlpm.finalni, IF(_xlpm.prvni=1, 2, _xlpm.prvni),INDEX(_xlpm.rozsah, _xlpm.finalni))</f>
        <v>1500</v>
      </c>
      <c r="BA803" cm="1">
        <f t="array" aca="1" ref="BA803" ca="1">INDEX($J$3:$J$10001,MATCH(AZ803,$J$3:$J$10004,0)-1)</f>
        <v>1400</v>
      </c>
      <c r="BB803">
        <f t="shared" ca="1" si="209"/>
        <v>360</v>
      </c>
      <c r="BC803">
        <f t="shared" ca="1" si="209"/>
        <v>360</v>
      </c>
      <c r="BD803">
        <f t="shared" ca="1" si="208"/>
        <v>0</v>
      </c>
      <c r="BE803">
        <f t="shared" ca="1" si="202"/>
        <v>360</v>
      </c>
      <c r="BF803">
        <f t="shared" ca="1" si="205"/>
        <v>360</v>
      </c>
      <c r="BG803">
        <f t="shared" ca="1" si="203"/>
        <v>360</v>
      </c>
      <c r="BH803" cm="1">
        <f t="array" aca="1" ref="BH803" ca="1">_xlfn.LET(_xlpm.rozsah, $J$3:$J$10001,_xlpm.podminka, (_xlpm.rozsah&gt;E803)*(ISNUMBER(_xlpm.rozsah)),_xlpm.indexy, IF(_xlpm.podminka, ROW(_xlpm.rozsah)-MIN(ROW(_xlpm.rozsah))+1),_xlpm.prvni, MIN(_xlpm.indexy),_xlpm.finalni, IF(_xlpm.prvni=1, 2, _xlpm.prvni),INDEX(_xlpm.rozsah, _xlpm.finalni))</f>
        <v>1500</v>
      </c>
      <c r="BI803" cm="1">
        <f t="array" aca="1" ref="BI803" ca="1">INDEX($J$3:$J$10001,MATCH(BH803,$J$3:$J$10004,0)-1)</f>
        <v>1400</v>
      </c>
      <c r="BJ803">
        <f t="shared" ca="1" si="196"/>
        <v>360</v>
      </c>
      <c r="BK803">
        <f t="shared" ca="1" si="196"/>
        <v>360</v>
      </c>
      <c r="BL803">
        <f t="shared" ca="1" si="206"/>
        <v>0</v>
      </c>
      <c r="BM803">
        <f t="shared" ca="1" si="204"/>
        <v>360</v>
      </c>
    </row>
    <row r="804" spans="1:65" x14ac:dyDescent="0.25">
      <c r="A804" s="64">
        <v>801</v>
      </c>
      <c r="B804" s="64">
        <v>51</v>
      </c>
      <c r="C804" s="64">
        <v>6</v>
      </c>
      <c r="D804" s="18">
        <v>801</v>
      </c>
      <c r="E804" s="21">
        <f t="shared" ca="1" si="197"/>
        <v>1483.0639581030632</v>
      </c>
      <c r="F804" s="22">
        <f t="shared" ca="1" si="198"/>
        <v>21.6</v>
      </c>
      <c r="G804" s="23">
        <v>801</v>
      </c>
      <c r="H804" s="24">
        <f t="shared" ca="1" si="199"/>
        <v>1481.066122</v>
      </c>
      <c r="I804" s="25">
        <f t="shared" ca="1" si="200"/>
        <v>21.6</v>
      </c>
      <c r="J804" s="155"/>
      <c r="K804" s="155"/>
      <c r="AX804">
        <f t="shared" ca="1" si="207"/>
        <v>360</v>
      </c>
      <c r="AY804">
        <f t="shared" ca="1" si="201"/>
        <v>360</v>
      </c>
      <c r="AZ804" cm="1">
        <f t="array" aca="1" ref="AZ804" ca="1">_xlfn.LET(_xlpm.rozsah, $J$3:$J$10001,_xlpm.podminka, (_xlpm.rozsah&gt;H804)*(ISNUMBER(_xlpm.rozsah)),_xlpm.indexy, IF(_xlpm.podminka, ROW(_xlpm.rozsah)-MIN(ROW(_xlpm.rozsah))+1),_xlpm.prvni, MIN(_xlpm.indexy),_xlpm.finalni, IF(_xlpm.prvni=1, 2, _xlpm.prvni),INDEX(_xlpm.rozsah, _xlpm.finalni))</f>
        <v>1500</v>
      </c>
      <c r="BA804" cm="1">
        <f t="array" aca="1" ref="BA804" ca="1">INDEX($J$3:$J$10001,MATCH(AZ804,$J$3:$J$10004,0)-1)</f>
        <v>1400</v>
      </c>
      <c r="BB804">
        <f t="shared" ca="1" si="209"/>
        <v>360</v>
      </c>
      <c r="BC804">
        <f t="shared" ca="1" si="209"/>
        <v>360</v>
      </c>
      <c r="BD804">
        <f t="shared" ca="1" si="208"/>
        <v>0</v>
      </c>
      <c r="BE804">
        <f t="shared" ca="1" si="202"/>
        <v>360</v>
      </c>
      <c r="BF804">
        <f t="shared" ca="1" si="205"/>
        <v>360</v>
      </c>
      <c r="BG804">
        <f t="shared" ca="1" si="203"/>
        <v>360</v>
      </c>
      <c r="BH804" cm="1">
        <f t="array" aca="1" ref="BH804" ca="1">_xlfn.LET(_xlpm.rozsah, $J$3:$J$10001,_xlpm.podminka, (_xlpm.rozsah&gt;E804)*(ISNUMBER(_xlpm.rozsah)),_xlpm.indexy, IF(_xlpm.podminka, ROW(_xlpm.rozsah)-MIN(ROW(_xlpm.rozsah))+1),_xlpm.prvni, MIN(_xlpm.indexy),_xlpm.finalni, IF(_xlpm.prvni=1, 2, _xlpm.prvni),INDEX(_xlpm.rozsah, _xlpm.finalni))</f>
        <v>1500</v>
      </c>
      <c r="BI804" cm="1">
        <f t="array" aca="1" ref="BI804" ca="1">INDEX($J$3:$J$10001,MATCH(BH804,$J$3:$J$10004,0)-1)</f>
        <v>1400</v>
      </c>
      <c r="BJ804">
        <f t="shared" ca="1" si="196"/>
        <v>360</v>
      </c>
      <c r="BK804">
        <f t="shared" ca="1" si="196"/>
        <v>360</v>
      </c>
      <c r="BL804">
        <f t="shared" ca="1" si="206"/>
        <v>0</v>
      </c>
      <c r="BM804">
        <f t="shared" ca="1" si="204"/>
        <v>360</v>
      </c>
    </row>
    <row r="805" spans="1:65" x14ac:dyDescent="0.25">
      <c r="A805" s="64">
        <v>802</v>
      </c>
      <c r="B805" s="64">
        <v>52</v>
      </c>
      <c r="C805" s="64">
        <v>5</v>
      </c>
      <c r="D805" s="18">
        <v>802</v>
      </c>
      <c r="E805" s="21">
        <f t="shared" ca="1" si="197"/>
        <v>1498.418153359986</v>
      </c>
      <c r="F805" s="22">
        <f t="shared" ca="1" si="198"/>
        <v>18</v>
      </c>
      <c r="G805" s="28">
        <v>802</v>
      </c>
      <c r="H805" s="24">
        <f t="shared" ca="1" si="199"/>
        <v>1496.3811439999999</v>
      </c>
      <c r="I805" s="25">
        <f t="shared" ca="1" si="200"/>
        <v>18</v>
      </c>
      <c r="J805" s="155"/>
      <c r="K805" s="155"/>
      <c r="AX805">
        <f t="shared" ca="1" si="207"/>
        <v>360</v>
      </c>
      <c r="AY805">
        <f t="shared" ca="1" si="201"/>
        <v>360</v>
      </c>
      <c r="AZ805" cm="1">
        <f t="array" aca="1" ref="AZ805" ca="1">_xlfn.LET(_xlpm.rozsah, $J$3:$J$10001,_xlpm.podminka, (_xlpm.rozsah&gt;H805)*(ISNUMBER(_xlpm.rozsah)),_xlpm.indexy, IF(_xlpm.podminka, ROW(_xlpm.rozsah)-MIN(ROW(_xlpm.rozsah))+1),_xlpm.prvni, MIN(_xlpm.indexy),_xlpm.finalni, IF(_xlpm.prvni=1, 2, _xlpm.prvni),INDEX(_xlpm.rozsah, _xlpm.finalni))</f>
        <v>1500</v>
      </c>
      <c r="BA805" cm="1">
        <f t="array" aca="1" ref="BA805" ca="1">INDEX($J$3:$J$10001,MATCH(AZ805,$J$3:$J$10004,0)-1)</f>
        <v>1400</v>
      </c>
      <c r="BB805">
        <f t="shared" ca="1" si="209"/>
        <v>360</v>
      </c>
      <c r="BC805">
        <f t="shared" ca="1" si="209"/>
        <v>360</v>
      </c>
      <c r="BD805">
        <f t="shared" ca="1" si="208"/>
        <v>0</v>
      </c>
      <c r="BE805">
        <f t="shared" ca="1" si="202"/>
        <v>360</v>
      </c>
      <c r="BF805">
        <f t="shared" ca="1" si="205"/>
        <v>360</v>
      </c>
      <c r="BG805">
        <f t="shared" ca="1" si="203"/>
        <v>360</v>
      </c>
      <c r="BH805" cm="1">
        <f t="array" aca="1" ref="BH805" ca="1">_xlfn.LET(_xlpm.rozsah, $J$3:$J$10001,_xlpm.podminka, (_xlpm.rozsah&gt;E805)*(ISNUMBER(_xlpm.rozsah)),_xlpm.indexy, IF(_xlpm.podminka, ROW(_xlpm.rozsah)-MIN(ROW(_xlpm.rozsah))+1),_xlpm.prvni, MIN(_xlpm.indexy),_xlpm.finalni, IF(_xlpm.prvni=1, 2, _xlpm.prvni),INDEX(_xlpm.rozsah, _xlpm.finalni))</f>
        <v>1500</v>
      </c>
      <c r="BI805" cm="1">
        <f t="array" aca="1" ref="BI805" ca="1">INDEX($J$3:$J$10001,MATCH(BH805,$J$3:$J$10004,0)-1)</f>
        <v>1400</v>
      </c>
      <c r="BJ805">
        <f t="shared" ca="1" si="196"/>
        <v>360</v>
      </c>
      <c r="BK805">
        <f t="shared" ca="1" si="196"/>
        <v>360</v>
      </c>
      <c r="BL805">
        <f t="shared" ca="1" si="206"/>
        <v>0</v>
      </c>
      <c r="BM805">
        <f t="shared" ca="1" si="204"/>
        <v>360</v>
      </c>
    </row>
    <row r="806" spans="1:65" x14ac:dyDescent="0.25">
      <c r="A806" s="64">
        <v>803</v>
      </c>
      <c r="B806" s="64">
        <v>52</v>
      </c>
      <c r="C806" s="64">
        <v>5</v>
      </c>
      <c r="D806" s="18">
        <v>803</v>
      </c>
      <c r="E806" s="21">
        <f t="shared" ca="1" si="197"/>
        <v>1498.418153359986</v>
      </c>
      <c r="F806" s="22">
        <f t="shared" ca="1" si="198"/>
        <v>18</v>
      </c>
      <c r="G806" s="23">
        <v>803</v>
      </c>
      <c r="H806" s="24">
        <f t="shared" ca="1" si="199"/>
        <v>1496.3811439999999</v>
      </c>
      <c r="I806" s="25">
        <f t="shared" ca="1" si="200"/>
        <v>18</v>
      </c>
      <c r="J806" s="155"/>
      <c r="K806" s="155"/>
      <c r="AX806">
        <f t="shared" ca="1" si="207"/>
        <v>360</v>
      </c>
      <c r="AY806">
        <f t="shared" ca="1" si="201"/>
        <v>360</v>
      </c>
      <c r="AZ806" cm="1">
        <f t="array" aca="1" ref="AZ806" ca="1">_xlfn.LET(_xlpm.rozsah, $J$3:$J$10001,_xlpm.podminka, (_xlpm.rozsah&gt;H806)*(ISNUMBER(_xlpm.rozsah)),_xlpm.indexy, IF(_xlpm.podminka, ROW(_xlpm.rozsah)-MIN(ROW(_xlpm.rozsah))+1),_xlpm.prvni, MIN(_xlpm.indexy),_xlpm.finalni, IF(_xlpm.prvni=1, 2, _xlpm.prvni),INDEX(_xlpm.rozsah, _xlpm.finalni))</f>
        <v>1500</v>
      </c>
      <c r="BA806" cm="1">
        <f t="array" aca="1" ref="BA806" ca="1">INDEX($J$3:$J$10001,MATCH(AZ806,$J$3:$J$10004,0)-1)</f>
        <v>1400</v>
      </c>
      <c r="BB806">
        <f t="shared" ca="1" si="209"/>
        <v>360</v>
      </c>
      <c r="BC806">
        <f t="shared" ca="1" si="209"/>
        <v>360</v>
      </c>
      <c r="BD806">
        <f t="shared" ca="1" si="208"/>
        <v>0</v>
      </c>
      <c r="BE806">
        <f t="shared" ca="1" si="202"/>
        <v>360</v>
      </c>
      <c r="BF806">
        <f t="shared" ca="1" si="205"/>
        <v>360</v>
      </c>
      <c r="BG806">
        <f t="shared" ca="1" si="203"/>
        <v>360</v>
      </c>
      <c r="BH806" cm="1">
        <f t="array" aca="1" ref="BH806" ca="1">_xlfn.LET(_xlpm.rozsah, $J$3:$J$10001,_xlpm.podminka, (_xlpm.rozsah&gt;E806)*(ISNUMBER(_xlpm.rozsah)),_xlpm.indexy, IF(_xlpm.podminka, ROW(_xlpm.rozsah)-MIN(ROW(_xlpm.rozsah))+1),_xlpm.prvni, MIN(_xlpm.indexy),_xlpm.finalni, IF(_xlpm.prvni=1, 2, _xlpm.prvni),INDEX(_xlpm.rozsah, _xlpm.finalni))</f>
        <v>1500</v>
      </c>
      <c r="BI806" cm="1">
        <f t="array" aca="1" ref="BI806" ca="1">INDEX($J$3:$J$10001,MATCH(BH806,$J$3:$J$10004,0)-1)</f>
        <v>1400</v>
      </c>
      <c r="BJ806">
        <f t="shared" ca="1" si="196"/>
        <v>360</v>
      </c>
      <c r="BK806">
        <f t="shared" ca="1" si="196"/>
        <v>360</v>
      </c>
      <c r="BL806">
        <f t="shared" ca="1" si="206"/>
        <v>0</v>
      </c>
      <c r="BM806">
        <f t="shared" ca="1" si="204"/>
        <v>360</v>
      </c>
    </row>
    <row r="807" spans="1:65" x14ac:dyDescent="0.25">
      <c r="A807" s="64">
        <v>804</v>
      </c>
      <c r="B807" s="64">
        <v>57</v>
      </c>
      <c r="C807" s="64">
        <v>44</v>
      </c>
      <c r="D807" s="18">
        <v>804</v>
      </c>
      <c r="E807" s="21">
        <f t="shared" ca="1" si="197"/>
        <v>1575.1891296446001</v>
      </c>
      <c r="F807" s="22">
        <f t="shared" ca="1" si="198"/>
        <v>157.73833565912753</v>
      </c>
      <c r="G807" s="28">
        <v>804</v>
      </c>
      <c r="H807" s="24">
        <f t="shared" ca="1" si="199"/>
        <v>1572.9562539999997</v>
      </c>
      <c r="I807" s="25">
        <f t="shared" ca="1" si="200"/>
        <v>157.75798496480002</v>
      </c>
      <c r="J807" s="155"/>
      <c r="K807" s="155"/>
      <c r="AX807">
        <f t="shared" ca="1" si="207"/>
        <v>358.54087492000002</v>
      </c>
      <c r="AY807">
        <f t="shared" ca="1" si="201"/>
        <v>359.45912507999998</v>
      </c>
      <c r="AZ807" cm="1">
        <f t="array" aca="1" ref="AZ807" ca="1">_xlfn.LET(_xlpm.rozsah, $J$3:$J$10001,_xlpm.podminka, (_xlpm.rozsah&gt;H807)*(ISNUMBER(_xlpm.rozsah)),_xlpm.indexy, IF(_xlpm.podminka, ROW(_xlpm.rozsah)-MIN(ROW(_xlpm.rozsah))+1),_xlpm.prvni, MIN(_xlpm.indexy),_xlpm.finalni, IF(_xlpm.prvni=1, 2, _xlpm.prvni),INDEX(_xlpm.rozsah, _xlpm.finalni))</f>
        <v>1600</v>
      </c>
      <c r="BA807" cm="1">
        <f t="array" aca="1" ref="BA807" ca="1">INDEX($J$3:$J$10001,MATCH(AZ807,$J$3:$J$10004,0)-1)</f>
        <v>1500</v>
      </c>
      <c r="BB807">
        <f t="shared" ca="1" si="209"/>
        <v>358</v>
      </c>
      <c r="BC807">
        <f t="shared" ca="1" si="209"/>
        <v>360</v>
      </c>
      <c r="BD807">
        <f t="shared" ca="1" si="208"/>
        <v>-2</v>
      </c>
      <c r="BE807">
        <f t="shared" ca="1" si="202"/>
        <v>358.54087492000002</v>
      </c>
      <c r="BF807">
        <f t="shared" ca="1" si="205"/>
        <v>358.49621740710802</v>
      </c>
      <c r="BG807">
        <f t="shared" ca="1" si="203"/>
        <v>359.50378259289198</v>
      </c>
      <c r="BH807" cm="1">
        <f t="array" aca="1" ref="BH807" ca="1">_xlfn.LET(_xlpm.rozsah, $J$3:$J$10001,_xlpm.podminka, (_xlpm.rozsah&gt;E807)*(ISNUMBER(_xlpm.rozsah)),_xlpm.indexy, IF(_xlpm.podminka, ROW(_xlpm.rozsah)-MIN(ROW(_xlpm.rozsah))+1),_xlpm.prvni, MIN(_xlpm.indexy),_xlpm.finalni, IF(_xlpm.prvni=1, 2, _xlpm.prvni),INDEX(_xlpm.rozsah, _xlpm.finalni))</f>
        <v>1600</v>
      </c>
      <c r="BI807" cm="1">
        <f t="array" aca="1" ref="BI807" ca="1">INDEX($J$3:$J$10001,MATCH(BH807,$J$3:$J$10004,0)-1)</f>
        <v>1500</v>
      </c>
      <c r="BJ807">
        <f t="shared" ca="1" si="196"/>
        <v>358</v>
      </c>
      <c r="BK807">
        <f t="shared" ca="1" si="196"/>
        <v>360</v>
      </c>
      <c r="BL807">
        <f t="shared" ca="1" si="206"/>
        <v>-2</v>
      </c>
      <c r="BM807">
        <f t="shared" ca="1" si="204"/>
        <v>358.49621740710802</v>
      </c>
    </row>
    <row r="808" spans="1:65" x14ac:dyDescent="0.25">
      <c r="A808" s="64">
        <v>805</v>
      </c>
      <c r="B808" s="64">
        <v>98</v>
      </c>
      <c r="C808" s="64">
        <v>90</v>
      </c>
      <c r="D808" s="18">
        <v>805</v>
      </c>
      <c r="E808" s="21">
        <f t="shared" ca="1" si="197"/>
        <v>2204.7111351784351</v>
      </c>
      <c r="F808" s="22">
        <f t="shared" ca="1" si="198"/>
        <v>217.74398592061544</v>
      </c>
      <c r="G808" s="23">
        <v>805</v>
      </c>
      <c r="H808" s="24">
        <f t="shared" ca="1" si="199"/>
        <v>2200.8721559999999</v>
      </c>
      <c r="I808" s="25">
        <f t="shared" ca="1" si="200"/>
        <v>219.98978874000005</v>
      </c>
      <c r="J808" s="155"/>
      <c r="K808" s="155"/>
      <c r="AX808">
        <f t="shared" ca="1" si="207"/>
        <v>244.43309860000005</v>
      </c>
      <c r="AY808">
        <f t="shared" ca="1" si="201"/>
        <v>180.56690139999995</v>
      </c>
      <c r="AZ808" cm="1">
        <f t="array" aca="1" ref="AZ808" ca="1">_xlfn.LET(_xlpm.rozsah, $J$3:$J$10001,_xlpm.podminka, (_xlpm.rozsah&gt;H808)*(ISNUMBER(_xlpm.rozsah)),_xlpm.indexy, IF(_xlpm.podminka, ROW(_xlpm.rozsah)-MIN(ROW(_xlpm.rozsah))+1),_xlpm.prvni, MIN(_xlpm.indexy),_xlpm.finalni, IF(_xlpm.prvni=1, 2, _xlpm.prvni),INDEX(_xlpm.rozsah, _xlpm.finalni))</f>
        <v>2300</v>
      </c>
      <c r="BA808" cm="1">
        <f t="array" aca="1" ref="BA808" ca="1">INDEX($J$3:$J$10001,MATCH(AZ808,$J$3:$J$10004,0)-1)</f>
        <v>2200</v>
      </c>
      <c r="BB808">
        <f t="shared" ca="1" si="209"/>
        <v>180</v>
      </c>
      <c r="BC808">
        <f t="shared" ca="1" si="209"/>
        <v>245</v>
      </c>
      <c r="BD808">
        <f t="shared" ca="1" si="208"/>
        <v>-65</v>
      </c>
      <c r="BE808">
        <f t="shared" ca="1" si="202"/>
        <v>244.43309860000005</v>
      </c>
      <c r="BF808">
        <f t="shared" ca="1" si="205"/>
        <v>241.93776213401716</v>
      </c>
      <c r="BG808">
        <f t="shared" ca="1" si="203"/>
        <v>183.06223786598284</v>
      </c>
      <c r="BH808" cm="1">
        <f t="array" aca="1" ref="BH808" ca="1">_xlfn.LET(_xlpm.rozsah, $J$3:$J$10001,_xlpm.podminka, (_xlpm.rozsah&gt;E808)*(ISNUMBER(_xlpm.rozsah)),_xlpm.indexy, IF(_xlpm.podminka, ROW(_xlpm.rozsah)-MIN(ROW(_xlpm.rozsah))+1),_xlpm.prvni, MIN(_xlpm.indexy),_xlpm.finalni, IF(_xlpm.prvni=1, 2, _xlpm.prvni),INDEX(_xlpm.rozsah, _xlpm.finalni))</f>
        <v>2300</v>
      </c>
      <c r="BI808" cm="1">
        <f t="array" aca="1" ref="BI808" ca="1">INDEX($J$3:$J$10001,MATCH(BH808,$J$3:$J$10004,0)-1)</f>
        <v>2200</v>
      </c>
      <c r="BJ808">
        <f t="shared" ca="1" si="196"/>
        <v>180</v>
      </c>
      <c r="BK808">
        <f t="shared" ca="1" si="196"/>
        <v>245</v>
      </c>
      <c r="BL808">
        <f t="shared" ca="1" si="206"/>
        <v>-65</v>
      </c>
      <c r="BM808">
        <f t="shared" ca="1" si="204"/>
        <v>241.93776213401716</v>
      </c>
    </row>
    <row r="809" spans="1:65" x14ac:dyDescent="0.25">
      <c r="A809" s="64">
        <v>806</v>
      </c>
      <c r="B809" s="64">
        <v>105</v>
      </c>
      <c r="C809" s="64">
        <v>94</v>
      </c>
      <c r="D809" s="18">
        <v>806</v>
      </c>
      <c r="E809" s="21">
        <f t="shared" ca="1" si="197"/>
        <v>2312.1905019768947</v>
      </c>
      <c r="F809" s="22">
        <f t="shared" ca="1" si="198"/>
        <v>149.71957784092231</v>
      </c>
      <c r="G809" s="28">
        <v>806</v>
      </c>
      <c r="H809" s="24">
        <f t="shared" ca="1" si="199"/>
        <v>2308.0773099999997</v>
      </c>
      <c r="I809" s="25">
        <f t="shared" ca="1" si="200"/>
        <v>156.29245862000053</v>
      </c>
      <c r="J809" s="155"/>
      <c r="K809" s="155"/>
      <c r="AX809">
        <f t="shared" ca="1" si="207"/>
        <v>166.26857300000057</v>
      </c>
      <c r="AY809">
        <f t="shared" ca="1" si="201"/>
        <v>23.731426999999439</v>
      </c>
      <c r="AZ809" cm="1">
        <f t="array" aca="1" ref="AZ809" ca="1">_xlfn.LET(_xlpm.rozsah, $J$3:$J$10001,_xlpm.podminka, (_xlpm.rozsah&gt;H809)*(ISNUMBER(_xlpm.rozsah)),_xlpm.indexy, IF(_xlpm.podminka, ROW(_xlpm.rozsah)-MIN(ROW(_xlpm.rozsah))+1),_xlpm.prvni, MIN(_xlpm.indexy),_xlpm.finalni, IF(_xlpm.prvni=1, 2, _xlpm.prvni),INDEX(_xlpm.rozsah, _xlpm.finalni))</f>
        <v>2400</v>
      </c>
      <c r="BA809" cm="1">
        <f t="array" aca="1" ref="BA809" ca="1">INDEX($J$3:$J$10001,MATCH(AZ809,$J$3:$J$10004,0)-1)</f>
        <v>2300</v>
      </c>
      <c r="BB809">
        <f t="shared" ca="1" si="209"/>
        <v>10</v>
      </c>
      <c r="BC809">
        <f t="shared" ca="1" si="209"/>
        <v>180</v>
      </c>
      <c r="BD809">
        <f t="shared" ca="1" si="208"/>
        <v>-170</v>
      </c>
      <c r="BE809">
        <f t="shared" ca="1" si="202"/>
        <v>166.26857300000057</v>
      </c>
      <c r="BF809">
        <f t="shared" ca="1" si="205"/>
        <v>159.27614663927906</v>
      </c>
      <c r="BG809">
        <f t="shared" ca="1" si="203"/>
        <v>30.723853360720931</v>
      </c>
      <c r="BH809" cm="1">
        <f t="array" aca="1" ref="BH809" ca="1">_xlfn.LET(_xlpm.rozsah, $J$3:$J$10001,_xlpm.podminka, (_xlpm.rozsah&gt;E809)*(ISNUMBER(_xlpm.rozsah)),_xlpm.indexy, IF(_xlpm.podminka, ROW(_xlpm.rozsah)-MIN(ROW(_xlpm.rozsah))+1),_xlpm.prvni, MIN(_xlpm.indexy),_xlpm.finalni, IF(_xlpm.prvni=1, 2, _xlpm.prvni),INDEX(_xlpm.rozsah, _xlpm.finalni))</f>
        <v>2400</v>
      </c>
      <c r="BI809" cm="1">
        <f t="array" aca="1" ref="BI809" ca="1">INDEX($J$3:$J$10001,MATCH(BH809,$J$3:$J$10004,0)-1)</f>
        <v>2300</v>
      </c>
      <c r="BJ809">
        <f t="shared" ca="1" si="196"/>
        <v>10</v>
      </c>
      <c r="BK809">
        <f t="shared" ca="1" si="196"/>
        <v>180</v>
      </c>
      <c r="BL809">
        <f t="shared" ca="1" si="206"/>
        <v>-170</v>
      </c>
      <c r="BM809">
        <f t="shared" ca="1" si="204"/>
        <v>159.27614663927906</v>
      </c>
    </row>
    <row r="810" spans="1:65" x14ac:dyDescent="0.25">
      <c r="A810" s="64">
        <v>807</v>
      </c>
      <c r="B810" s="64">
        <v>105</v>
      </c>
      <c r="C810" s="64">
        <v>100</v>
      </c>
      <c r="D810" s="18">
        <v>807</v>
      </c>
      <c r="E810" s="21">
        <f t="shared" ca="1" si="197"/>
        <v>2312.1905019768947</v>
      </c>
      <c r="F810" s="22">
        <f t="shared" ca="1" si="198"/>
        <v>159.27614663927906</v>
      </c>
      <c r="G810" s="23">
        <v>807</v>
      </c>
      <c r="H810" s="24">
        <f t="shared" ca="1" si="199"/>
        <v>2308.0773099999997</v>
      </c>
      <c r="I810" s="25">
        <f t="shared" ca="1" si="200"/>
        <v>166.26857300000057</v>
      </c>
      <c r="J810" s="155"/>
      <c r="K810" s="155"/>
      <c r="AX810">
        <f t="shared" ca="1" si="207"/>
        <v>166.26857300000057</v>
      </c>
      <c r="AY810">
        <f t="shared" ca="1" si="201"/>
        <v>23.731426999999439</v>
      </c>
      <c r="AZ810" cm="1">
        <f t="array" aca="1" ref="AZ810" ca="1">_xlfn.LET(_xlpm.rozsah, $J$3:$J$10001,_xlpm.podminka, (_xlpm.rozsah&gt;H810)*(ISNUMBER(_xlpm.rozsah)),_xlpm.indexy, IF(_xlpm.podminka, ROW(_xlpm.rozsah)-MIN(ROW(_xlpm.rozsah))+1),_xlpm.prvni, MIN(_xlpm.indexy),_xlpm.finalni, IF(_xlpm.prvni=1, 2, _xlpm.prvni),INDEX(_xlpm.rozsah, _xlpm.finalni))</f>
        <v>2400</v>
      </c>
      <c r="BA810" cm="1">
        <f t="array" aca="1" ref="BA810" ca="1">INDEX($J$3:$J$10001,MATCH(AZ810,$J$3:$J$10004,0)-1)</f>
        <v>2300</v>
      </c>
      <c r="BB810">
        <f t="shared" ca="1" si="209"/>
        <v>10</v>
      </c>
      <c r="BC810">
        <f t="shared" ca="1" si="209"/>
        <v>180</v>
      </c>
      <c r="BD810">
        <f t="shared" ca="1" si="208"/>
        <v>-170</v>
      </c>
      <c r="BE810">
        <f t="shared" ca="1" si="202"/>
        <v>166.26857300000057</v>
      </c>
      <c r="BF810">
        <f t="shared" ca="1" si="205"/>
        <v>159.27614663927906</v>
      </c>
      <c r="BG810">
        <f t="shared" ca="1" si="203"/>
        <v>30.723853360720931</v>
      </c>
      <c r="BH810" cm="1">
        <f t="array" aca="1" ref="BH810" ca="1">_xlfn.LET(_xlpm.rozsah, $J$3:$J$10001,_xlpm.podminka, (_xlpm.rozsah&gt;E810)*(ISNUMBER(_xlpm.rozsah)),_xlpm.indexy, IF(_xlpm.podminka, ROW(_xlpm.rozsah)-MIN(ROW(_xlpm.rozsah))+1),_xlpm.prvni, MIN(_xlpm.indexy),_xlpm.finalni, IF(_xlpm.prvni=1, 2, _xlpm.prvni),INDEX(_xlpm.rozsah, _xlpm.finalni))</f>
        <v>2400</v>
      </c>
      <c r="BI810" cm="1">
        <f t="array" aca="1" ref="BI810" ca="1">INDEX($J$3:$J$10001,MATCH(BH810,$J$3:$J$10004,0)-1)</f>
        <v>2300</v>
      </c>
      <c r="BJ810">
        <f t="shared" ca="1" si="196"/>
        <v>10</v>
      </c>
      <c r="BK810">
        <f t="shared" ca="1" si="196"/>
        <v>180</v>
      </c>
      <c r="BL810">
        <f t="shared" ca="1" si="206"/>
        <v>-170</v>
      </c>
      <c r="BM810">
        <f t="shared" ca="1" si="204"/>
        <v>159.27614663927906</v>
      </c>
    </row>
    <row r="811" spans="1:65" x14ac:dyDescent="0.25">
      <c r="A811" s="64">
        <v>808</v>
      </c>
      <c r="B811" s="64">
        <v>105</v>
      </c>
      <c r="C811" s="64">
        <v>98</v>
      </c>
      <c r="D811" s="18">
        <v>808</v>
      </c>
      <c r="E811" s="21">
        <f t="shared" ca="1" si="197"/>
        <v>2312.1905019768947</v>
      </c>
      <c r="F811" s="22">
        <f t="shared" ca="1" si="198"/>
        <v>156.09062370649349</v>
      </c>
      <c r="G811" s="28">
        <v>808</v>
      </c>
      <c r="H811" s="24">
        <f t="shared" ca="1" si="199"/>
        <v>2308.0773099999997</v>
      </c>
      <c r="I811" s="25">
        <f t="shared" ca="1" si="200"/>
        <v>162.94320154000056</v>
      </c>
      <c r="J811" s="155"/>
      <c r="K811" s="155"/>
      <c r="AX811">
        <f t="shared" ca="1" si="207"/>
        <v>166.26857300000057</v>
      </c>
      <c r="AY811">
        <f t="shared" ca="1" si="201"/>
        <v>23.731426999999439</v>
      </c>
      <c r="AZ811" cm="1">
        <f t="array" aca="1" ref="AZ811" ca="1">_xlfn.LET(_xlpm.rozsah, $J$3:$J$10001,_xlpm.podminka, (_xlpm.rozsah&gt;H811)*(ISNUMBER(_xlpm.rozsah)),_xlpm.indexy, IF(_xlpm.podminka, ROW(_xlpm.rozsah)-MIN(ROW(_xlpm.rozsah))+1),_xlpm.prvni, MIN(_xlpm.indexy),_xlpm.finalni, IF(_xlpm.prvni=1, 2, _xlpm.prvni),INDEX(_xlpm.rozsah, _xlpm.finalni))</f>
        <v>2400</v>
      </c>
      <c r="BA811" cm="1">
        <f t="array" aca="1" ref="BA811" ca="1">INDEX($J$3:$J$10001,MATCH(AZ811,$J$3:$J$10004,0)-1)</f>
        <v>2300</v>
      </c>
      <c r="BB811">
        <f t="shared" ca="1" si="209"/>
        <v>10</v>
      </c>
      <c r="BC811">
        <f t="shared" ca="1" si="209"/>
        <v>180</v>
      </c>
      <c r="BD811">
        <f t="shared" ca="1" si="208"/>
        <v>-170</v>
      </c>
      <c r="BE811">
        <f t="shared" ca="1" si="202"/>
        <v>166.26857300000057</v>
      </c>
      <c r="BF811">
        <f t="shared" ca="1" si="205"/>
        <v>159.27614663927906</v>
      </c>
      <c r="BG811">
        <f t="shared" ca="1" si="203"/>
        <v>30.723853360720931</v>
      </c>
      <c r="BH811" cm="1">
        <f t="array" aca="1" ref="BH811" ca="1">_xlfn.LET(_xlpm.rozsah, $J$3:$J$10001,_xlpm.podminka, (_xlpm.rozsah&gt;E811)*(ISNUMBER(_xlpm.rozsah)),_xlpm.indexy, IF(_xlpm.podminka, ROW(_xlpm.rozsah)-MIN(ROW(_xlpm.rozsah))+1),_xlpm.prvni, MIN(_xlpm.indexy),_xlpm.finalni, IF(_xlpm.prvni=1, 2, _xlpm.prvni),INDEX(_xlpm.rozsah, _xlpm.finalni))</f>
        <v>2400</v>
      </c>
      <c r="BI811" cm="1">
        <f t="array" aca="1" ref="BI811" ca="1">INDEX($J$3:$J$10001,MATCH(BH811,$J$3:$J$10004,0)-1)</f>
        <v>2300</v>
      </c>
      <c r="BJ811">
        <f t="shared" ca="1" si="196"/>
        <v>10</v>
      </c>
      <c r="BK811">
        <f t="shared" ca="1" si="196"/>
        <v>180</v>
      </c>
      <c r="BL811">
        <f t="shared" ca="1" si="206"/>
        <v>-170</v>
      </c>
      <c r="BM811">
        <f t="shared" ca="1" si="204"/>
        <v>159.27614663927906</v>
      </c>
    </row>
    <row r="812" spans="1:65" x14ac:dyDescent="0.25">
      <c r="A812" s="64">
        <v>809</v>
      </c>
      <c r="B812" s="64">
        <v>105</v>
      </c>
      <c r="C812" s="64">
        <v>95</v>
      </c>
      <c r="D812" s="18">
        <v>809</v>
      </c>
      <c r="E812" s="21">
        <f t="shared" ca="1" si="197"/>
        <v>2312.1905019768947</v>
      </c>
      <c r="F812" s="22">
        <f t="shared" ca="1" si="198"/>
        <v>151.31233930731511</v>
      </c>
      <c r="G812" s="23">
        <v>809</v>
      </c>
      <c r="H812" s="24">
        <f t="shared" ca="1" si="199"/>
        <v>2308.0773099999997</v>
      </c>
      <c r="I812" s="25">
        <f t="shared" ca="1" si="200"/>
        <v>157.95514435000052</v>
      </c>
      <c r="J812" s="155"/>
      <c r="K812" s="155"/>
      <c r="AX812">
        <f t="shared" ca="1" si="207"/>
        <v>166.26857300000057</v>
      </c>
      <c r="AY812">
        <f t="shared" ca="1" si="201"/>
        <v>23.731426999999439</v>
      </c>
      <c r="AZ812" cm="1">
        <f t="array" aca="1" ref="AZ812" ca="1">_xlfn.LET(_xlpm.rozsah, $J$3:$J$10001,_xlpm.podminka, (_xlpm.rozsah&gt;H812)*(ISNUMBER(_xlpm.rozsah)),_xlpm.indexy, IF(_xlpm.podminka, ROW(_xlpm.rozsah)-MIN(ROW(_xlpm.rozsah))+1),_xlpm.prvni, MIN(_xlpm.indexy),_xlpm.finalni, IF(_xlpm.prvni=1, 2, _xlpm.prvni),INDEX(_xlpm.rozsah, _xlpm.finalni))</f>
        <v>2400</v>
      </c>
      <c r="BA812" cm="1">
        <f t="array" aca="1" ref="BA812" ca="1">INDEX($J$3:$J$10001,MATCH(AZ812,$J$3:$J$10004,0)-1)</f>
        <v>2300</v>
      </c>
      <c r="BB812">
        <f t="shared" ca="1" si="209"/>
        <v>10</v>
      </c>
      <c r="BC812">
        <f t="shared" ca="1" si="209"/>
        <v>180</v>
      </c>
      <c r="BD812">
        <f t="shared" ca="1" si="208"/>
        <v>-170</v>
      </c>
      <c r="BE812">
        <f t="shared" ca="1" si="202"/>
        <v>166.26857300000057</v>
      </c>
      <c r="BF812">
        <f t="shared" ca="1" si="205"/>
        <v>159.27614663927906</v>
      </c>
      <c r="BG812">
        <f t="shared" ca="1" si="203"/>
        <v>30.723853360720931</v>
      </c>
      <c r="BH812" cm="1">
        <f t="array" aca="1" ref="BH812" ca="1">_xlfn.LET(_xlpm.rozsah, $J$3:$J$10001,_xlpm.podminka, (_xlpm.rozsah&gt;E812)*(ISNUMBER(_xlpm.rozsah)),_xlpm.indexy, IF(_xlpm.podminka, ROW(_xlpm.rozsah)-MIN(ROW(_xlpm.rozsah))+1),_xlpm.prvni, MIN(_xlpm.indexy),_xlpm.finalni, IF(_xlpm.prvni=1, 2, _xlpm.prvni),INDEX(_xlpm.rozsah, _xlpm.finalni))</f>
        <v>2400</v>
      </c>
      <c r="BI812" cm="1">
        <f t="array" aca="1" ref="BI812" ca="1">INDEX($J$3:$J$10001,MATCH(BH812,$J$3:$J$10004,0)-1)</f>
        <v>2300</v>
      </c>
      <c r="BJ812">
        <f t="shared" ca="1" si="196"/>
        <v>10</v>
      </c>
      <c r="BK812">
        <f t="shared" ca="1" si="196"/>
        <v>180</v>
      </c>
      <c r="BL812">
        <f t="shared" ca="1" si="206"/>
        <v>-170</v>
      </c>
      <c r="BM812">
        <f t="shared" ca="1" si="204"/>
        <v>159.27614663927906</v>
      </c>
    </row>
    <row r="813" spans="1:65" x14ac:dyDescent="0.25">
      <c r="A813" s="64">
        <v>810</v>
      </c>
      <c r="B813" s="64">
        <v>105</v>
      </c>
      <c r="C813" s="64">
        <v>96</v>
      </c>
      <c r="D813" s="18">
        <v>810</v>
      </c>
      <c r="E813" s="21">
        <f t="shared" ca="1" si="197"/>
        <v>2312.1905019768947</v>
      </c>
      <c r="F813" s="22">
        <f t="shared" ca="1" si="198"/>
        <v>152.90510077370789</v>
      </c>
      <c r="G813" s="28">
        <v>810</v>
      </c>
      <c r="H813" s="24">
        <f t="shared" ca="1" si="199"/>
        <v>2308.0773099999997</v>
      </c>
      <c r="I813" s="25">
        <f t="shared" ca="1" si="200"/>
        <v>159.61783008000054</v>
      </c>
      <c r="J813" s="155"/>
      <c r="K813" s="155"/>
      <c r="AX813">
        <f t="shared" ca="1" si="207"/>
        <v>166.26857300000057</v>
      </c>
      <c r="AY813">
        <f t="shared" ca="1" si="201"/>
        <v>23.731426999999439</v>
      </c>
      <c r="AZ813" cm="1">
        <f t="array" aca="1" ref="AZ813" ca="1">_xlfn.LET(_xlpm.rozsah, $J$3:$J$10001,_xlpm.podminka, (_xlpm.rozsah&gt;H813)*(ISNUMBER(_xlpm.rozsah)),_xlpm.indexy, IF(_xlpm.podminka, ROW(_xlpm.rozsah)-MIN(ROW(_xlpm.rozsah))+1),_xlpm.prvni, MIN(_xlpm.indexy),_xlpm.finalni, IF(_xlpm.prvni=1, 2, _xlpm.prvni),INDEX(_xlpm.rozsah, _xlpm.finalni))</f>
        <v>2400</v>
      </c>
      <c r="BA813" cm="1">
        <f t="array" aca="1" ref="BA813" ca="1">INDEX($J$3:$J$10001,MATCH(AZ813,$J$3:$J$10004,0)-1)</f>
        <v>2300</v>
      </c>
      <c r="BB813">
        <f t="shared" ca="1" si="209"/>
        <v>10</v>
      </c>
      <c r="BC813">
        <f t="shared" ca="1" si="209"/>
        <v>180</v>
      </c>
      <c r="BD813">
        <f t="shared" ca="1" si="208"/>
        <v>-170</v>
      </c>
      <c r="BE813">
        <f t="shared" ca="1" si="202"/>
        <v>166.26857300000057</v>
      </c>
      <c r="BF813">
        <f t="shared" ca="1" si="205"/>
        <v>159.27614663927906</v>
      </c>
      <c r="BG813">
        <f t="shared" ca="1" si="203"/>
        <v>30.723853360720931</v>
      </c>
      <c r="BH813" cm="1">
        <f t="array" aca="1" ref="BH813" ca="1">_xlfn.LET(_xlpm.rozsah, $J$3:$J$10001,_xlpm.podminka, (_xlpm.rozsah&gt;E813)*(ISNUMBER(_xlpm.rozsah)),_xlpm.indexy, IF(_xlpm.podminka, ROW(_xlpm.rozsah)-MIN(ROW(_xlpm.rozsah))+1),_xlpm.prvni, MIN(_xlpm.indexy),_xlpm.finalni, IF(_xlpm.prvni=1, 2, _xlpm.prvni),INDEX(_xlpm.rozsah, _xlpm.finalni))</f>
        <v>2400</v>
      </c>
      <c r="BI813" cm="1">
        <f t="array" aca="1" ref="BI813" ca="1">INDEX($J$3:$J$10001,MATCH(BH813,$J$3:$J$10004,0)-1)</f>
        <v>2300</v>
      </c>
      <c r="BJ813">
        <f t="shared" ca="1" si="196"/>
        <v>10</v>
      </c>
      <c r="BK813">
        <f t="shared" ca="1" si="196"/>
        <v>180</v>
      </c>
      <c r="BL813">
        <f t="shared" ca="1" si="206"/>
        <v>-170</v>
      </c>
      <c r="BM813">
        <f t="shared" ca="1" si="204"/>
        <v>159.27614663927906</v>
      </c>
    </row>
    <row r="814" spans="1:65" x14ac:dyDescent="0.25">
      <c r="A814" s="64">
        <v>811</v>
      </c>
      <c r="B814" s="64">
        <v>105</v>
      </c>
      <c r="C814" s="64">
        <v>92</v>
      </c>
      <c r="D814" s="18">
        <v>811</v>
      </c>
      <c r="E814" s="21">
        <f t="shared" ca="1" si="197"/>
        <v>2312.1905019768947</v>
      </c>
      <c r="F814" s="22">
        <f t="shared" ca="1" si="198"/>
        <v>146.53405490813674</v>
      </c>
      <c r="G814" s="23">
        <v>811</v>
      </c>
      <c r="H814" s="24">
        <f t="shared" ca="1" si="199"/>
        <v>2308.0773099999997</v>
      </c>
      <c r="I814" s="25">
        <f t="shared" ca="1" si="200"/>
        <v>152.96708716000052</v>
      </c>
      <c r="J814" s="155"/>
      <c r="K814" s="155"/>
      <c r="AX814">
        <f t="shared" ca="1" si="207"/>
        <v>166.26857300000057</v>
      </c>
      <c r="AY814">
        <f t="shared" ca="1" si="201"/>
        <v>23.731426999999439</v>
      </c>
      <c r="AZ814" cm="1">
        <f t="array" aca="1" ref="AZ814" ca="1">_xlfn.LET(_xlpm.rozsah, $J$3:$J$10001,_xlpm.podminka, (_xlpm.rozsah&gt;H814)*(ISNUMBER(_xlpm.rozsah)),_xlpm.indexy, IF(_xlpm.podminka, ROW(_xlpm.rozsah)-MIN(ROW(_xlpm.rozsah))+1),_xlpm.prvni, MIN(_xlpm.indexy),_xlpm.finalni, IF(_xlpm.prvni=1, 2, _xlpm.prvni),INDEX(_xlpm.rozsah, _xlpm.finalni))</f>
        <v>2400</v>
      </c>
      <c r="BA814" cm="1">
        <f t="array" aca="1" ref="BA814" ca="1">INDEX($J$3:$J$10001,MATCH(AZ814,$J$3:$J$10004,0)-1)</f>
        <v>2300</v>
      </c>
      <c r="BB814">
        <f t="shared" ca="1" si="209"/>
        <v>10</v>
      </c>
      <c r="BC814">
        <f t="shared" ca="1" si="209"/>
        <v>180</v>
      </c>
      <c r="BD814">
        <f t="shared" ca="1" si="208"/>
        <v>-170</v>
      </c>
      <c r="BE814">
        <f t="shared" ca="1" si="202"/>
        <v>166.26857300000057</v>
      </c>
      <c r="BF814">
        <f t="shared" ca="1" si="205"/>
        <v>159.27614663927906</v>
      </c>
      <c r="BG814">
        <f t="shared" ca="1" si="203"/>
        <v>30.723853360720931</v>
      </c>
      <c r="BH814" cm="1">
        <f t="array" aca="1" ref="BH814" ca="1">_xlfn.LET(_xlpm.rozsah, $J$3:$J$10001,_xlpm.podminka, (_xlpm.rozsah&gt;E814)*(ISNUMBER(_xlpm.rozsah)),_xlpm.indexy, IF(_xlpm.podminka, ROW(_xlpm.rozsah)-MIN(ROW(_xlpm.rozsah))+1),_xlpm.prvni, MIN(_xlpm.indexy),_xlpm.finalni, IF(_xlpm.prvni=1, 2, _xlpm.prvni),INDEX(_xlpm.rozsah, _xlpm.finalni))</f>
        <v>2400</v>
      </c>
      <c r="BI814" cm="1">
        <f t="array" aca="1" ref="BI814" ca="1">INDEX($J$3:$J$10001,MATCH(BH814,$J$3:$J$10004,0)-1)</f>
        <v>2300</v>
      </c>
      <c r="BJ814">
        <f t="shared" ref="BJ814:BK877" ca="1" si="210">IF(ISERROR(MATCH(BH814,$J$1:$J$10000,0)), 0, INDEX($K$1:$K$10000, MATCH(BH814,$J$1:$J$10000,0)))</f>
        <v>10</v>
      </c>
      <c r="BK814">
        <f t="shared" ca="1" si="210"/>
        <v>180</v>
      </c>
      <c r="BL814">
        <f t="shared" ca="1" si="206"/>
        <v>-170</v>
      </c>
      <c r="BM814">
        <f t="shared" ca="1" si="204"/>
        <v>159.27614663927906</v>
      </c>
    </row>
    <row r="815" spans="1:65" x14ac:dyDescent="0.25">
      <c r="A815" s="64">
        <v>812</v>
      </c>
      <c r="B815" s="64">
        <v>104</v>
      </c>
      <c r="C815" s="64">
        <v>97</v>
      </c>
      <c r="D815" s="18">
        <v>812</v>
      </c>
      <c r="E815" s="21">
        <f t="shared" ca="1" si="197"/>
        <v>2296.8363067199721</v>
      </c>
      <c r="F815" s="22">
        <f t="shared" ca="1" si="198"/>
        <v>176.59470861305761</v>
      </c>
      <c r="G815" s="28">
        <v>812</v>
      </c>
      <c r="H815" s="24">
        <f t="shared" ca="1" si="199"/>
        <v>2292.7622879999999</v>
      </c>
      <c r="I815" s="25">
        <f t="shared" ca="1" si="200"/>
        <v>179.16337741600009</v>
      </c>
      <c r="J815" s="155"/>
      <c r="K815" s="155"/>
      <c r="AX815">
        <f t="shared" ca="1" si="207"/>
        <v>184.70451280000006</v>
      </c>
      <c r="AY815">
        <f t="shared" ca="1" si="201"/>
        <v>240.29548719999994</v>
      </c>
      <c r="AZ815" cm="1">
        <f t="array" aca="1" ref="AZ815" ca="1">_xlfn.LET(_xlpm.rozsah, $J$3:$J$10001,_xlpm.podminka, (_xlpm.rozsah&gt;H815)*(ISNUMBER(_xlpm.rozsah)),_xlpm.indexy, IF(_xlpm.podminka, ROW(_xlpm.rozsah)-MIN(ROW(_xlpm.rozsah))+1),_xlpm.prvni, MIN(_xlpm.indexy),_xlpm.finalni, IF(_xlpm.prvni=1, 2, _xlpm.prvni),INDEX(_xlpm.rozsah, _xlpm.finalni))</f>
        <v>2300</v>
      </c>
      <c r="BA815" cm="1">
        <f t="array" aca="1" ref="BA815" ca="1">INDEX($J$3:$J$10001,MATCH(AZ815,$J$3:$J$10004,0)-1)</f>
        <v>2200</v>
      </c>
      <c r="BB815">
        <f t="shared" ca="1" si="209"/>
        <v>180</v>
      </c>
      <c r="BC815">
        <f t="shared" ca="1" si="209"/>
        <v>245</v>
      </c>
      <c r="BD815">
        <f t="shared" ca="1" si="208"/>
        <v>-65</v>
      </c>
      <c r="BE815">
        <f t="shared" ca="1" si="202"/>
        <v>184.70451280000006</v>
      </c>
      <c r="BF815">
        <f t="shared" ca="1" si="205"/>
        <v>182.05640063201815</v>
      </c>
      <c r="BG815">
        <f t="shared" ca="1" si="203"/>
        <v>242.94359936798185</v>
      </c>
      <c r="BH815" cm="1">
        <f t="array" aca="1" ref="BH815" ca="1">_xlfn.LET(_xlpm.rozsah, $J$3:$J$10001,_xlpm.podminka, (_xlpm.rozsah&gt;E815)*(ISNUMBER(_xlpm.rozsah)),_xlpm.indexy, IF(_xlpm.podminka, ROW(_xlpm.rozsah)-MIN(ROW(_xlpm.rozsah))+1),_xlpm.prvni, MIN(_xlpm.indexy),_xlpm.finalni, IF(_xlpm.prvni=1, 2, _xlpm.prvni),INDEX(_xlpm.rozsah, _xlpm.finalni))</f>
        <v>2300</v>
      </c>
      <c r="BI815" cm="1">
        <f t="array" aca="1" ref="BI815" ca="1">INDEX($J$3:$J$10001,MATCH(BH815,$J$3:$J$10004,0)-1)</f>
        <v>2200</v>
      </c>
      <c r="BJ815">
        <f t="shared" ca="1" si="210"/>
        <v>180</v>
      </c>
      <c r="BK815">
        <f t="shared" ca="1" si="210"/>
        <v>245</v>
      </c>
      <c r="BL815">
        <f t="shared" ca="1" si="206"/>
        <v>-65</v>
      </c>
      <c r="BM815">
        <f t="shared" ca="1" si="204"/>
        <v>182.05640063201815</v>
      </c>
    </row>
    <row r="816" spans="1:65" x14ac:dyDescent="0.25">
      <c r="A816" s="64">
        <v>813</v>
      </c>
      <c r="B816" s="64">
        <v>100</v>
      </c>
      <c r="C816" s="64">
        <v>85</v>
      </c>
      <c r="D816" s="18">
        <v>813</v>
      </c>
      <c r="E816" s="21">
        <f t="shared" ca="1" si="197"/>
        <v>2235.4195256922808</v>
      </c>
      <c r="F816" s="22">
        <f t="shared" ca="1" si="198"/>
        <v>188.68071205501485</v>
      </c>
      <c r="G816" s="23">
        <v>813</v>
      </c>
      <c r="H816" s="24">
        <f t="shared" ca="1" si="199"/>
        <v>2231.5021999999999</v>
      </c>
      <c r="I816" s="25">
        <f t="shared" ca="1" si="200"/>
        <v>190.84503450000003</v>
      </c>
      <c r="J816" s="155"/>
      <c r="K816" s="155"/>
      <c r="AX816">
        <f t="shared" ca="1" si="207"/>
        <v>224.52357000000006</v>
      </c>
      <c r="AY816">
        <f t="shared" ca="1" si="201"/>
        <v>200.47642999999994</v>
      </c>
      <c r="AZ816" cm="1">
        <f t="array" aca="1" ref="AZ816" ca="1">_xlfn.LET(_xlpm.rozsah, $J$3:$J$10001,_xlpm.podminka, (_xlpm.rozsah&gt;H816)*(ISNUMBER(_xlpm.rozsah)),_xlpm.indexy, IF(_xlpm.podminka, ROW(_xlpm.rozsah)-MIN(ROW(_xlpm.rozsah))+1),_xlpm.prvni, MIN(_xlpm.indexy),_xlpm.finalni, IF(_xlpm.prvni=1, 2, _xlpm.prvni),INDEX(_xlpm.rozsah, _xlpm.finalni))</f>
        <v>2300</v>
      </c>
      <c r="BA816" cm="1">
        <f t="array" aca="1" ref="BA816" ca="1">INDEX($J$3:$J$10001,MATCH(AZ816,$J$3:$J$10004,0)-1)</f>
        <v>2200</v>
      </c>
      <c r="BB816">
        <f t="shared" ca="1" si="209"/>
        <v>180</v>
      </c>
      <c r="BC816">
        <f t="shared" ca="1" si="209"/>
        <v>245</v>
      </c>
      <c r="BD816">
        <f t="shared" ca="1" si="208"/>
        <v>-65</v>
      </c>
      <c r="BE816">
        <f t="shared" ca="1" si="202"/>
        <v>224.52357000000006</v>
      </c>
      <c r="BF816">
        <f t="shared" ca="1" si="205"/>
        <v>221.97730830001748</v>
      </c>
      <c r="BG816">
        <f t="shared" ca="1" si="203"/>
        <v>203.02269169998252</v>
      </c>
      <c r="BH816" cm="1">
        <f t="array" aca="1" ref="BH816" ca="1">_xlfn.LET(_xlpm.rozsah, $J$3:$J$10001,_xlpm.podminka, (_xlpm.rozsah&gt;E816)*(ISNUMBER(_xlpm.rozsah)),_xlpm.indexy, IF(_xlpm.podminka, ROW(_xlpm.rozsah)-MIN(ROW(_xlpm.rozsah))+1),_xlpm.prvni, MIN(_xlpm.indexy),_xlpm.finalni, IF(_xlpm.prvni=1, 2, _xlpm.prvni),INDEX(_xlpm.rozsah, _xlpm.finalni))</f>
        <v>2300</v>
      </c>
      <c r="BI816" cm="1">
        <f t="array" aca="1" ref="BI816" ca="1">INDEX($J$3:$J$10001,MATCH(BH816,$J$3:$J$10004,0)-1)</f>
        <v>2200</v>
      </c>
      <c r="BJ816">
        <f t="shared" ca="1" si="210"/>
        <v>180</v>
      </c>
      <c r="BK816">
        <f t="shared" ca="1" si="210"/>
        <v>245</v>
      </c>
      <c r="BL816">
        <f t="shared" ca="1" si="206"/>
        <v>-65</v>
      </c>
      <c r="BM816">
        <f t="shared" ca="1" si="204"/>
        <v>221.97730830001748</v>
      </c>
    </row>
    <row r="817" spans="1:65" x14ac:dyDescent="0.25">
      <c r="A817" s="64">
        <v>814</v>
      </c>
      <c r="B817" s="64">
        <v>94</v>
      </c>
      <c r="C817" s="64">
        <v>74</v>
      </c>
      <c r="D817" s="18">
        <v>814</v>
      </c>
      <c r="E817" s="21">
        <f t="shared" ca="1" si="197"/>
        <v>2143.2943541507439</v>
      </c>
      <c r="F817" s="22">
        <f t="shared" ca="1" si="198"/>
        <v>195.98676227495733</v>
      </c>
      <c r="G817" s="28">
        <v>814</v>
      </c>
      <c r="H817" s="24">
        <f t="shared" ca="1" si="199"/>
        <v>2139.6120679999999</v>
      </c>
      <c r="I817" s="25">
        <f t="shared" ca="1" si="200"/>
        <v>196.94047438800001</v>
      </c>
      <c r="J817" s="155"/>
      <c r="K817" s="155"/>
      <c r="AX817">
        <f t="shared" ca="1" si="207"/>
        <v>266.13577620000001</v>
      </c>
      <c r="AY817">
        <f t="shared" ca="1" si="201"/>
        <v>258.86422379999999</v>
      </c>
      <c r="AZ817" cm="1">
        <f t="array" aca="1" ref="AZ817" ca="1">_xlfn.LET(_xlpm.rozsah, $J$3:$J$10001,_xlpm.podminka, (_xlpm.rozsah&gt;H817)*(ISNUMBER(_xlpm.rozsah)),_xlpm.indexy, IF(_xlpm.podminka, ROW(_xlpm.rozsah)-MIN(ROW(_xlpm.rozsah))+1),_xlpm.prvni, MIN(_xlpm.indexy),_xlpm.finalni, IF(_xlpm.prvni=1, 2, _xlpm.prvni),INDEX(_xlpm.rozsah, _xlpm.finalni))</f>
        <v>2200</v>
      </c>
      <c r="BA817" cm="1">
        <f t="array" aca="1" ref="BA817" ca="1">INDEX($J$3:$J$10001,MATCH(AZ817,$J$3:$J$10004,0)-1)</f>
        <v>2100</v>
      </c>
      <c r="BB817">
        <f t="shared" ca="1" si="209"/>
        <v>245</v>
      </c>
      <c r="BC817">
        <f t="shared" ca="1" si="209"/>
        <v>280</v>
      </c>
      <c r="BD817">
        <f t="shared" ca="1" si="208"/>
        <v>-35</v>
      </c>
      <c r="BE817">
        <f t="shared" ca="1" si="202"/>
        <v>266.13577620000001</v>
      </c>
      <c r="BF817">
        <f t="shared" ca="1" si="205"/>
        <v>264.84697604723965</v>
      </c>
      <c r="BG817">
        <f t="shared" ca="1" si="203"/>
        <v>260.15302395276035</v>
      </c>
      <c r="BH817" cm="1">
        <f t="array" aca="1" ref="BH817" ca="1">_xlfn.LET(_xlpm.rozsah, $J$3:$J$10001,_xlpm.podminka, (_xlpm.rozsah&gt;E817)*(ISNUMBER(_xlpm.rozsah)),_xlpm.indexy, IF(_xlpm.podminka, ROW(_xlpm.rozsah)-MIN(ROW(_xlpm.rozsah))+1),_xlpm.prvni, MIN(_xlpm.indexy),_xlpm.finalni, IF(_xlpm.prvni=1, 2, _xlpm.prvni),INDEX(_xlpm.rozsah, _xlpm.finalni))</f>
        <v>2200</v>
      </c>
      <c r="BI817" cm="1">
        <f t="array" aca="1" ref="BI817" ca="1">INDEX($J$3:$J$10001,MATCH(BH817,$J$3:$J$10004,0)-1)</f>
        <v>2100</v>
      </c>
      <c r="BJ817">
        <f t="shared" ca="1" si="210"/>
        <v>245</v>
      </c>
      <c r="BK817">
        <f t="shared" ca="1" si="210"/>
        <v>280</v>
      </c>
      <c r="BL817">
        <f t="shared" ca="1" si="206"/>
        <v>-35</v>
      </c>
      <c r="BM817">
        <f t="shared" ca="1" si="204"/>
        <v>264.84697604723965</v>
      </c>
    </row>
    <row r="818" spans="1:65" x14ac:dyDescent="0.25">
      <c r="A818" s="64">
        <v>815</v>
      </c>
      <c r="B818" s="64">
        <v>87</v>
      </c>
      <c r="C818" s="64">
        <v>62</v>
      </c>
      <c r="D818" s="18">
        <v>815</v>
      </c>
      <c r="E818" s="21">
        <f t="shared" ca="1" si="197"/>
        <v>2035.8149873522843</v>
      </c>
      <c r="F818" s="22">
        <f t="shared" ca="1" si="198"/>
        <v>181.55894156831675</v>
      </c>
      <c r="G818" s="23">
        <v>815</v>
      </c>
      <c r="H818" s="24">
        <f t="shared" ca="1" si="199"/>
        <v>2032.4069139999999</v>
      </c>
      <c r="I818" s="25">
        <f t="shared" ca="1" si="200"/>
        <v>181.98154266400002</v>
      </c>
      <c r="J818" s="155"/>
      <c r="K818" s="155"/>
      <c r="AX818">
        <f t="shared" ca="1" si="207"/>
        <v>293.51861719999999</v>
      </c>
      <c r="AY818">
        <f t="shared" ca="1" si="201"/>
        <v>286.48138280000001</v>
      </c>
      <c r="AZ818" cm="1">
        <f t="array" aca="1" ref="AZ818" ca="1">_xlfn.LET(_xlpm.rozsah, $J$3:$J$10001,_xlpm.podminka, (_xlpm.rozsah&gt;H818)*(ISNUMBER(_xlpm.rozsah)),_xlpm.indexy, IF(_xlpm.podminka, ROW(_xlpm.rozsah)-MIN(ROW(_xlpm.rozsah))+1),_xlpm.prvni, MIN(_xlpm.indexy),_xlpm.finalni, IF(_xlpm.prvni=1, 2, _xlpm.prvni),INDEX(_xlpm.rozsah, _xlpm.finalni))</f>
        <v>2100</v>
      </c>
      <c r="BA818" cm="1">
        <f t="array" aca="1" ref="BA818" ca="1">INDEX($J$3:$J$10001,MATCH(AZ818,$J$3:$J$10004,0)-1)</f>
        <v>2000</v>
      </c>
      <c r="BB818">
        <f t="shared" ca="1" si="209"/>
        <v>280</v>
      </c>
      <c r="BC818">
        <f t="shared" ca="1" si="209"/>
        <v>300</v>
      </c>
      <c r="BD818">
        <f t="shared" ca="1" si="208"/>
        <v>-20</v>
      </c>
      <c r="BE818">
        <f t="shared" ca="1" si="202"/>
        <v>293.51861719999999</v>
      </c>
      <c r="BF818">
        <f t="shared" ca="1" si="205"/>
        <v>292.83700252954316</v>
      </c>
      <c r="BG818">
        <f t="shared" ca="1" si="203"/>
        <v>287.16299747045684</v>
      </c>
      <c r="BH818" cm="1">
        <f t="array" aca="1" ref="BH818" ca="1">_xlfn.LET(_xlpm.rozsah, $J$3:$J$10001,_xlpm.podminka, (_xlpm.rozsah&gt;E818)*(ISNUMBER(_xlpm.rozsah)),_xlpm.indexy, IF(_xlpm.podminka, ROW(_xlpm.rozsah)-MIN(ROW(_xlpm.rozsah))+1),_xlpm.prvni, MIN(_xlpm.indexy),_xlpm.finalni, IF(_xlpm.prvni=1, 2, _xlpm.prvni),INDEX(_xlpm.rozsah, _xlpm.finalni))</f>
        <v>2100</v>
      </c>
      <c r="BI818" cm="1">
        <f t="array" aca="1" ref="BI818" ca="1">INDEX($J$3:$J$10001,MATCH(BH818,$J$3:$J$10004,0)-1)</f>
        <v>2000</v>
      </c>
      <c r="BJ818">
        <f t="shared" ca="1" si="210"/>
        <v>280</v>
      </c>
      <c r="BK818">
        <f t="shared" ca="1" si="210"/>
        <v>300</v>
      </c>
      <c r="BL818">
        <f t="shared" ca="1" si="206"/>
        <v>-20</v>
      </c>
      <c r="BM818">
        <f t="shared" ca="1" si="204"/>
        <v>292.83700252954316</v>
      </c>
    </row>
    <row r="819" spans="1:65" x14ac:dyDescent="0.25">
      <c r="A819" s="64">
        <v>816</v>
      </c>
      <c r="B819" s="64">
        <v>81</v>
      </c>
      <c r="C819" s="64">
        <v>50</v>
      </c>
      <c r="D819" s="18">
        <v>816</v>
      </c>
      <c r="E819" s="21">
        <f t="shared" ca="1" si="197"/>
        <v>1943.6898158107474</v>
      </c>
      <c r="F819" s="22">
        <f t="shared" ca="1" si="198"/>
        <v>154.5048147351402</v>
      </c>
      <c r="G819" s="28">
        <v>816</v>
      </c>
      <c r="H819" s="24">
        <f t="shared" ca="1" si="199"/>
        <v>1940.5167819999999</v>
      </c>
      <c r="I819" s="25">
        <f t="shared" ca="1" si="200"/>
        <v>154.75865744000001</v>
      </c>
      <c r="J819" s="155"/>
      <c r="K819" s="155"/>
      <c r="AX819">
        <f t="shared" ca="1" si="207"/>
        <v>309.51731488000001</v>
      </c>
      <c r="AY819">
        <f t="shared" ca="1" si="201"/>
        <v>306.48268511999999</v>
      </c>
      <c r="AZ819" cm="1">
        <f t="array" aca="1" ref="AZ819" ca="1">_xlfn.LET(_xlpm.rozsah, $J$3:$J$10001,_xlpm.podminka, (_xlpm.rozsah&gt;H819)*(ISNUMBER(_xlpm.rozsah)),_xlpm.indexy, IF(_xlpm.podminka, ROW(_xlpm.rozsah)-MIN(ROW(_xlpm.rozsah))+1),_xlpm.prvni, MIN(_xlpm.indexy),_xlpm.finalni, IF(_xlpm.prvni=1, 2, _xlpm.prvni),INDEX(_xlpm.rozsah, _xlpm.finalni))</f>
        <v>2000</v>
      </c>
      <c r="BA819" cm="1">
        <f t="array" aca="1" ref="BA819" ca="1">INDEX($J$3:$J$10001,MATCH(AZ819,$J$3:$J$10004,0)-1)</f>
        <v>1900</v>
      </c>
      <c r="BB819">
        <f t="shared" ca="1" si="209"/>
        <v>300</v>
      </c>
      <c r="BC819">
        <f t="shared" ca="1" si="209"/>
        <v>316</v>
      </c>
      <c r="BD819">
        <f t="shared" ca="1" si="208"/>
        <v>-16</v>
      </c>
      <c r="BE819">
        <f t="shared" ca="1" si="202"/>
        <v>309.51731488000001</v>
      </c>
      <c r="BF819">
        <f t="shared" ca="1" si="205"/>
        <v>309.0096294702804</v>
      </c>
      <c r="BG819">
        <f t="shared" ca="1" si="203"/>
        <v>306.9903705297196</v>
      </c>
      <c r="BH819" cm="1">
        <f t="array" aca="1" ref="BH819" ca="1">_xlfn.LET(_xlpm.rozsah, $J$3:$J$10001,_xlpm.podminka, (_xlpm.rozsah&gt;E819)*(ISNUMBER(_xlpm.rozsah)),_xlpm.indexy, IF(_xlpm.podminka, ROW(_xlpm.rozsah)-MIN(ROW(_xlpm.rozsah))+1),_xlpm.prvni, MIN(_xlpm.indexy),_xlpm.finalni, IF(_xlpm.prvni=1, 2, _xlpm.prvni),INDEX(_xlpm.rozsah, _xlpm.finalni))</f>
        <v>2000</v>
      </c>
      <c r="BI819" cm="1">
        <f t="array" aca="1" ref="BI819" ca="1">INDEX($J$3:$J$10001,MATCH(BH819,$J$3:$J$10004,0)-1)</f>
        <v>1900</v>
      </c>
      <c r="BJ819">
        <f t="shared" ca="1" si="210"/>
        <v>300</v>
      </c>
      <c r="BK819">
        <f t="shared" ca="1" si="210"/>
        <v>316</v>
      </c>
      <c r="BL819">
        <f t="shared" ca="1" si="206"/>
        <v>-16</v>
      </c>
      <c r="BM819">
        <f t="shared" ca="1" si="204"/>
        <v>309.0096294702804</v>
      </c>
    </row>
    <row r="820" spans="1:65" x14ac:dyDescent="0.25">
      <c r="A820" s="64">
        <v>817</v>
      </c>
      <c r="B820" s="64">
        <v>81</v>
      </c>
      <c r="C820" s="64">
        <v>46</v>
      </c>
      <c r="D820" s="18">
        <v>817</v>
      </c>
      <c r="E820" s="21">
        <f t="shared" ca="1" si="197"/>
        <v>1943.6898158107474</v>
      </c>
      <c r="F820" s="22">
        <f t="shared" ca="1" si="198"/>
        <v>142.14442955632899</v>
      </c>
      <c r="G820" s="23">
        <v>817</v>
      </c>
      <c r="H820" s="24">
        <f t="shared" ca="1" si="199"/>
        <v>1940.5167819999999</v>
      </c>
      <c r="I820" s="25">
        <f t="shared" ca="1" si="200"/>
        <v>142.3779648448</v>
      </c>
      <c r="J820" s="155"/>
      <c r="K820" s="155"/>
      <c r="AX820">
        <f t="shared" ca="1" si="207"/>
        <v>309.51731488000001</v>
      </c>
      <c r="AY820">
        <f t="shared" ca="1" si="201"/>
        <v>306.48268511999999</v>
      </c>
      <c r="AZ820" cm="1">
        <f t="array" aca="1" ref="AZ820" ca="1">_xlfn.LET(_xlpm.rozsah, $J$3:$J$10001,_xlpm.podminka, (_xlpm.rozsah&gt;H820)*(ISNUMBER(_xlpm.rozsah)),_xlpm.indexy, IF(_xlpm.podminka, ROW(_xlpm.rozsah)-MIN(ROW(_xlpm.rozsah))+1),_xlpm.prvni, MIN(_xlpm.indexy),_xlpm.finalni, IF(_xlpm.prvni=1, 2, _xlpm.prvni),INDEX(_xlpm.rozsah, _xlpm.finalni))</f>
        <v>2000</v>
      </c>
      <c r="BA820" cm="1">
        <f t="array" aca="1" ref="BA820" ca="1">INDEX($J$3:$J$10001,MATCH(AZ820,$J$3:$J$10004,0)-1)</f>
        <v>1900</v>
      </c>
      <c r="BB820">
        <f t="shared" ca="1" si="209"/>
        <v>300</v>
      </c>
      <c r="BC820">
        <f t="shared" ca="1" si="209"/>
        <v>316</v>
      </c>
      <c r="BD820">
        <f t="shared" ca="1" si="208"/>
        <v>-16</v>
      </c>
      <c r="BE820">
        <f t="shared" ca="1" si="202"/>
        <v>309.51731488000001</v>
      </c>
      <c r="BF820">
        <f t="shared" ca="1" si="205"/>
        <v>309.0096294702804</v>
      </c>
      <c r="BG820">
        <f t="shared" ca="1" si="203"/>
        <v>306.9903705297196</v>
      </c>
      <c r="BH820" cm="1">
        <f t="array" aca="1" ref="BH820" ca="1">_xlfn.LET(_xlpm.rozsah, $J$3:$J$10001,_xlpm.podminka, (_xlpm.rozsah&gt;E820)*(ISNUMBER(_xlpm.rozsah)),_xlpm.indexy, IF(_xlpm.podminka, ROW(_xlpm.rozsah)-MIN(ROW(_xlpm.rozsah))+1),_xlpm.prvni, MIN(_xlpm.indexy),_xlpm.finalni, IF(_xlpm.prvni=1, 2, _xlpm.prvni),INDEX(_xlpm.rozsah, _xlpm.finalni))</f>
        <v>2000</v>
      </c>
      <c r="BI820" cm="1">
        <f t="array" aca="1" ref="BI820" ca="1">INDEX($J$3:$J$10001,MATCH(BH820,$J$3:$J$10004,0)-1)</f>
        <v>1900</v>
      </c>
      <c r="BJ820">
        <f t="shared" ca="1" si="210"/>
        <v>300</v>
      </c>
      <c r="BK820">
        <f t="shared" ca="1" si="210"/>
        <v>316</v>
      </c>
      <c r="BL820">
        <f t="shared" ca="1" si="206"/>
        <v>-16</v>
      </c>
      <c r="BM820">
        <f t="shared" ca="1" si="204"/>
        <v>309.0096294702804</v>
      </c>
    </row>
    <row r="821" spans="1:65" x14ac:dyDescent="0.25">
      <c r="A821" s="64">
        <v>818</v>
      </c>
      <c r="B821" s="64">
        <v>80</v>
      </c>
      <c r="C821" s="64">
        <v>39</v>
      </c>
      <c r="D821" s="18">
        <v>818</v>
      </c>
      <c r="E821" s="21">
        <f t="shared" ca="1" si="197"/>
        <v>1928.3356205538248</v>
      </c>
      <c r="F821" s="22">
        <f t="shared" ca="1" si="198"/>
        <v>121.47185727744134</v>
      </c>
      <c r="G821" s="28">
        <v>818</v>
      </c>
      <c r="H821" s="24">
        <f t="shared" ca="1" si="199"/>
        <v>1925.2017599999999</v>
      </c>
      <c r="I821" s="25">
        <f t="shared" ca="1" si="200"/>
        <v>121.66741017600002</v>
      </c>
      <c r="J821" s="155"/>
      <c r="K821" s="155"/>
      <c r="AX821">
        <f t="shared" ca="1" si="207"/>
        <v>311.96771840000002</v>
      </c>
      <c r="AY821">
        <f t="shared" ca="1" si="201"/>
        <v>304.03228159999998</v>
      </c>
      <c r="AZ821" cm="1">
        <f t="array" aca="1" ref="AZ821" ca="1">_xlfn.LET(_xlpm.rozsah, $J$3:$J$10001,_xlpm.podminka, (_xlpm.rozsah&gt;H821)*(ISNUMBER(_xlpm.rozsah)),_xlpm.indexy, IF(_xlpm.podminka, ROW(_xlpm.rozsah)-MIN(ROW(_xlpm.rozsah))+1),_xlpm.prvni, MIN(_xlpm.indexy),_xlpm.finalni, IF(_xlpm.prvni=1, 2, _xlpm.prvni),INDEX(_xlpm.rozsah, _xlpm.finalni))</f>
        <v>2000</v>
      </c>
      <c r="BA821" cm="1">
        <f t="array" aca="1" ref="BA821" ca="1">INDEX($J$3:$J$10001,MATCH(AZ821,$J$3:$J$10004,0)-1)</f>
        <v>1900</v>
      </c>
      <c r="BB821">
        <f t="shared" ca="1" si="209"/>
        <v>300</v>
      </c>
      <c r="BC821">
        <f t="shared" ca="1" si="209"/>
        <v>316</v>
      </c>
      <c r="BD821">
        <f t="shared" ca="1" si="208"/>
        <v>-16</v>
      </c>
      <c r="BE821">
        <f t="shared" ca="1" si="202"/>
        <v>311.96771840000002</v>
      </c>
      <c r="BF821">
        <f t="shared" ca="1" si="205"/>
        <v>311.46630071138804</v>
      </c>
      <c r="BG821">
        <f t="shared" ca="1" si="203"/>
        <v>304.53369928861196</v>
      </c>
      <c r="BH821" cm="1">
        <f t="array" aca="1" ref="BH821" ca="1">_xlfn.LET(_xlpm.rozsah, $J$3:$J$10001,_xlpm.podminka, (_xlpm.rozsah&gt;E821)*(ISNUMBER(_xlpm.rozsah)),_xlpm.indexy, IF(_xlpm.podminka, ROW(_xlpm.rozsah)-MIN(ROW(_xlpm.rozsah))+1),_xlpm.prvni, MIN(_xlpm.indexy),_xlpm.finalni, IF(_xlpm.prvni=1, 2, _xlpm.prvni),INDEX(_xlpm.rozsah, _xlpm.finalni))</f>
        <v>2000</v>
      </c>
      <c r="BI821" cm="1">
        <f t="array" aca="1" ref="BI821" ca="1">INDEX($J$3:$J$10001,MATCH(BH821,$J$3:$J$10004,0)-1)</f>
        <v>1900</v>
      </c>
      <c r="BJ821">
        <f t="shared" ca="1" si="210"/>
        <v>300</v>
      </c>
      <c r="BK821">
        <f t="shared" ca="1" si="210"/>
        <v>316</v>
      </c>
      <c r="BL821">
        <f t="shared" ca="1" si="206"/>
        <v>-16</v>
      </c>
      <c r="BM821">
        <f t="shared" ca="1" si="204"/>
        <v>311.46630071138804</v>
      </c>
    </row>
    <row r="822" spans="1:65" x14ac:dyDescent="0.25">
      <c r="A822" s="64">
        <v>819</v>
      </c>
      <c r="B822" s="64">
        <v>80</v>
      </c>
      <c r="C822" s="64">
        <v>32</v>
      </c>
      <c r="D822" s="18">
        <v>819</v>
      </c>
      <c r="E822" s="21">
        <f t="shared" ca="1" si="197"/>
        <v>1928.3356205538248</v>
      </c>
      <c r="F822" s="22">
        <f t="shared" ca="1" si="198"/>
        <v>99.669216227644171</v>
      </c>
      <c r="G822" s="23">
        <v>819</v>
      </c>
      <c r="H822" s="24">
        <f t="shared" ca="1" si="199"/>
        <v>1925.2017599999999</v>
      </c>
      <c r="I822" s="25">
        <f t="shared" ca="1" si="200"/>
        <v>99.829669888000012</v>
      </c>
      <c r="J822" s="155"/>
      <c r="K822" s="155"/>
      <c r="AX822">
        <f t="shared" ca="1" si="207"/>
        <v>311.96771840000002</v>
      </c>
      <c r="AY822">
        <f t="shared" ca="1" si="201"/>
        <v>304.03228159999998</v>
      </c>
      <c r="AZ822" cm="1">
        <f t="array" aca="1" ref="AZ822" ca="1">_xlfn.LET(_xlpm.rozsah, $J$3:$J$10001,_xlpm.podminka, (_xlpm.rozsah&gt;H822)*(ISNUMBER(_xlpm.rozsah)),_xlpm.indexy, IF(_xlpm.podminka, ROW(_xlpm.rozsah)-MIN(ROW(_xlpm.rozsah))+1),_xlpm.prvni, MIN(_xlpm.indexy),_xlpm.finalni, IF(_xlpm.prvni=1, 2, _xlpm.prvni),INDEX(_xlpm.rozsah, _xlpm.finalni))</f>
        <v>2000</v>
      </c>
      <c r="BA822" cm="1">
        <f t="array" aca="1" ref="BA822" ca="1">INDEX($J$3:$J$10001,MATCH(AZ822,$J$3:$J$10004,0)-1)</f>
        <v>1900</v>
      </c>
      <c r="BB822">
        <f t="shared" ca="1" si="209"/>
        <v>300</v>
      </c>
      <c r="BC822">
        <f t="shared" ca="1" si="209"/>
        <v>316</v>
      </c>
      <c r="BD822">
        <f t="shared" ca="1" si="208"/>
        <v>-16</v>
      </c>
      <c r="BE822">
        <f t="shared" ca="1" si="202"/>
        <v>311.96771840000002</v>
      </c>
      <c r="BF822">
        <f t="shared" ca="1" si="205"/>
        <v>311.46630071138804</v>
      </c>
      <c r="BG822">
        <f t="shared" ca="1" si="203"/>
        <v>304.53369928861196</v>
      </c>
      <c r="BH822" cm="1">
        <f t="array" aca="1" ref="BH822" ca="1">_xlfn.LET(_xlpm.rozsah, $J$3:$J$10001,_xlpm.podminka, (_xlpm.rozsah&gt;E822)*(ISNUMBER(_xlpm.rozsah)),_xlpm.indexy, IF(_xlpm.podminka, ROW(_xlpm.rozsah)-MIN(ROW(_xlpm.rozsah))+1),_xlpm.prvni, MIN(_xlpm.indexy),_xlpm.finalni, IF(_xlpm.prvni=1, 2, _xlpm.prvni),INDEX(_xlpm.rozsah, _xlpm.finalni))</f>
        <v>2000</v>
      </c>
      <c r="BI822" cm="1">
        <f t="array" aca="1" ref="BI822" ca="1">INDEX($J$3:$J$10001,MATCH(BH822,$J$3:$J$10004,0)-1)</f>
        <v>1900</v>
      </c>
      <c r="BJ822">
        <f t="shared" ca="1" si="210"/>
        <v>300</v>
      </c>
      <c r="BK822">
        <f t="shared" ca="1" si="210"/>
        <v>316</v>
      </c>
      <c r="BL822">
        <f t="shared" ca="1" si="206"/>
        <v>-16</v>
      </c>
      <c r="BM822">
        <f t="shared" ca="1" si="204"/>
        <v>311.46630071138804</v>
      </c>
    </row>
    <row r="823" spans="1:65" x14ac:dyDescent="0.25">
      <c r="A823" s="64">
        <v>820</v>
      </c>
      <c r="B823" s="64">
        <v>81</v>
      </c>
      <c r="C823" s="64">
        <v>28</v>
      </c>
      <c r="D823" s="18">
        <v>820</v>
      </c>
      <c r="E823" s="21">
        <f t="shared" ca="1" si="197"/>
        <v>1943.6898158107474</v>
      </c>
      <c r="F823" s="22">
        <f t="shared" ca="1" si="198"/>
        <v>86.522696251678511</v>
      </c>
      <c r="G823" s="28">
        <v>820</v>
      </c>
      <c r="H823" s="24">
        <f t="shared" ca="1" si="199"/>
        <v>1940.5167819999999</v>
      </c>
      <c r="I823" s="25">
        <f t="shared" ca="1" si="200"/>
        <v>86.664848166400006</v>
      </c>
      <c r="J823" s="155"/>
      <c r="K823" s="155"/>
      <c r="AX823">
        <f t="shared" ca="1" si="207"/>
        <v>309.51731488000001</v>
      </c>
      <c r="AY823">
        <f t="shared" ca="1" si="201"/>
        <v>306.48268511999999</v>
      </c>
      <c r="AZ823" cm="1">
        <f t="array" aca="1" ref="AZ823" ca="1">_xlfn.LET(_xlpm.rozsah, $J$3:$J$10001,_xlpm.podminka, (_xlpm.rozsah&gt;H823)*(ISNUMBER(_xlpm.rozsah)),_xlpm.indexy, IF(_xlpm.podminka, ROW(_xlpm.rozsah)-MIN(ROW(_xlpm.rozsah))+1),_xlpm.prvni, MIN(_xlpm.indexy),_xlpm.finalni, IF(_xlpm.prvni=1, 2, _xlpm.prvni),INDEX(_xlpm.rozsah, _xlpm.finalni))</f>
        <v>2000</v>
      </c>
      <c r="BA823" cm="1">
        <f t="array" aca="1" ref="BA823" ca="1">INDEX($J$3:$J$10001,MATCH(AZ823,$J$3:$J$10004,0)-1)</f>
        <v>1900</v>
      </c>
      <c r="BB823">
        <f t="shared" ca="1" si="209"/>
        <v>300</v>
      </c>
      <c r="BC823">
        <f t="shared" ca="1" si="209"/>
        <v>316</v>
      </c>
      <c r="BD823">
        <f t="shared" ca="1" si="208"/>
        <v>-16</v>
      </c>
      <c r="BE823">
        <f t="shared" ca="1" si="202"/>
        <v>309.51731488000001</v>
      </c>
      <c r="BF823">
        <f t="shared" ca="1" si="205"/>
        <v>309.0096294702804</v>
      </c>
      <c r="BG823">
        <f t="shared" ca="1" si="203"/>
        <v>306.9903705297196</v>
      </c>
      <c r="BH823" cm="1">
        <f t="array" aca="1" ref="BH823" ca="1">_xlfn.LET(_xlpm.rozsah, $J$3:$J$10001,_xlpm.podminka, (_xlpm.rozsah&gt;E823)*(ISNUMBER(_xlpm.rozsah)),_xlpm.indexy, IF(_xlpm.podminka, ROW(_xlpm.rozsah)-MIN(ROW(_xlpm.rozsah))+1),_xlpm.prvni, MIN(_xlpm.indexy),_xlpm.finalni, IF(_xlpm.prvni=1, 2, _xlpm.prvni),INDEX(_xlpm.rozsah, _xlpm.finalni))</f>
        <v>2000</v>
      </c>
      <c r="BI823" cm="1">
        <f t="array" aca="1" ref="BI823" ca="1">INDEX($J$3:$J$10001,MATCH(BH823,$J$3:$J$10004,0)-1)</f>
        <v>1900</v>
      </c>
      <c r="BJ823">
        <f t="shared" ca="1" si="210"/>
        <v>300</v>
      </c>
      <c r="BK823">
        <f t="shared" ca="1" si="210"/>
        <v>316</v>
      </c>
      <c r="BL823">
        <f t="shared" ca="1" si="206"/>
        <v>-16</v>
      </c>
      <c r="BM823">
        <f t="shared" ca="1" si="204"/>
        <v>309.0096294702804</v>
      </c>
    </row>
    <row r="824" spans="1:65" x14ac:dyDescent="0.25">
      <c r="A824" s="64">
        <v>821</v>
      </c>
      <c r="B824" s="64">
        <v>80</v>
      </c>
      <c r="C824" s="64">
        <v>26</v>
      </c>
      <c r="D824" s="18">
        <v>821</v>
      </c>
      <c r="E824" s="21">
        <f t="shared" ca="1" si="197"/>
        <v>1928.3356205538248</v>
      </c>
      <c r="F824" s="22">
        <f t="shared" ca="1" si="198"/>
        <v>80.981238184960887</v>
      </c>
      <c r="G824" s="23">
        <v>821</v>
      </c>
      <c r="H824" s="24">
        <f t="shared" ca="1" si="199"/>
        <v>1925.2017599999999</v>
      </c>
      <c r="I824" s="25">
        <f t="shared" ca="1" si="200"/>
        <v>81.111606784000003</v>
      </c>
      <c r="J824" s="155"/>
      <c r="K824" s="155"/>
      <c r="AX824">
        <f t="shared" ca="1" si="207"/>
        <v>311.96771840000002</v>
      </c>
      <c r="AY824">
        <f t="shared" ca="1" si="201"/>
        <v>304.03228159999998</v>
      </c>
      <c r="AZ824" cm="1">
        <f t="array" aca="1" ref="AZ824" ca="1">_xlfn.LET(_xlpm.rozsah, $J$3:$J$10001,_xlpm.podminka, (_xlpm.rozsah&gt;H824)*(ISNUMBER(_xlpm.rozsah)),_xlpm.indexy, IF(_xlpm.podminka, ROW(_xlpm.rozsah)-MIN(ROW(_xlpm.rozsah))+1),_xlpm.prvni, MIN(_xlpm.indexy),_xlpm.finalni, IF(_xlpm.prvni=1, 2, _xlpm.prvni),INDEX(_xlpm.rozsah, _xlpm.finalni))</f>
        <v>2000</v>
      </c>
      <c r="BA824" cm="1">
        <f t="array" aca="1" ref="BA824" ca="1">INDEX($J$3:$J$10001,MATCH(AZ824,$J$3:$J$10004,0)-1)</f>
        <v>1900</v>
      </c>
      <c r="BB824">
        <f t="shared" ca="1" si="209"/>
        <v>300</v>
      </c>
      <c r="BC824">
        <f t="shared" ca="1" si="209"/>
        <v>316</v>
      </c>
      <c r="BD824">
        <f t="shared" ca="1" si="208"/>
        <v>-16</v>
      </c>
      <c r="BE824">
        <f t="shared" ca="1" si="202"/>
        <v>311.96771840000002</v>
      </c>
      <c r="BF824">
        <f t="shared" ca="1" si="205"/>
        <v>311.46630071138804</v>
      </c>
      <c r="BG824">
        <f t="shared" ca="1" si="203"/>
        <v>304.53369928861196</v>
      </c>
      <c r="BH824" cm="1">
        <f t="array" aca="1" ref="BH824" ca="1">_xlfn.LET(_xlpm.rozsah, $J$3:$J$10001,_xlpm.podminka, (_xlpm.rozsah&gt;E824)*(ISNUMBER(_xlpm.rozsah)),_xlpm.indexy, IF(_xlpm.podminka, ROW(_xlpm.rozsah)-MIN(ROW(_xlpm.rozsah))+1),_xlpm.prvni, MIN(_xlpm.indexy),_xlpm.finalni, IF(_xlpm.prvni=1, 2, _xlpm.prvni),INDEX(_xlpm.rozsah, _xlpm.finalni))</f>
        <v>2000</v>
      </c>
      <c r="BI824" cm="1">
        <f t="array" aca="1" ref="BI824" ca="1">INDEX($J$3:$J$10001,MATCH(BH824,$J$3:$J$10004,0)-1)</f>
        <v>1900</v>
      </c>
      <c r="BJ824">
        <f t="shared" ca="1" si="210"/>
        <v>300</v>
      </c>
      <c r="BK824">
        <f t="shared" ca="1" si="210"/>
        <v>316</v>
      </c>
      <c r="BL824">
        <f t="shared" ca="1" si="206"/>
        <v>-16</v>
      </c>
      <c r="BM824">
        <f t="shared" ca="1" si="204"/>
        <v>311.46630071138804</v>
      </c>
    </row>
    <row r="825" spans="1:65" x14ac:dyDescent="0.25">
      <c r="A825" s="64">
        <v>822</v>
      </c>
      <c r="B825" s="64">
        <v>80</v>
      </c>
      <c r="C825" s="64">
        <v>23</v>
      </c>
      <c r="D825" s="18">
        <v>822</v>
      </c>
      <c r="E825" s="21">
        <f t="shared" ca="1" si="197"/>
        <v>1928.3356205538248</v>
      </c>
      <c r="F825" s="22">
        <f t="shared" ca="1" si="198"/>
        <v>71.637249163619259</v>
      </c>
      <c r="G825" s="28">
        <v>822</v>
      </c>
      <c r="H825" s="24">
        <f t="shared" ca="1" si="199"/>
        <v>1925.2017599999999</v>
      </c>
      <c r="I825" s="25">
        <f t="shared" ca="1" si="200"/>
        <v>71.752575232000012</v>
      </c>
      <c r="J825" s="155"/>
      <c r="K825" s="155"/>
      <c r="AX825">
        <f t="shared" ca="1" si="207"/>
        <v>311.96771840000002</v>
      </c>
      <c r="AY825">
        <f t="shared" ca="1" si="201"/>
        <v>304.03228159999998</v>
      </c>
      <c r="AZ825" cm="1">
        <f t="array" aca="1" ref="AZ825" ca="1">_xlfn.LET(_xlpm.rozsah, $J$3:$J$10001,_xlpm.podminka, (_xlpm.rozsah&gt;H825)*(ISNUMBER(_xlpm.rozsah)),_xlpm.indexy, IF(_xlpm.podminka, ROW(_xlpm.rozsah)-MIN(ROW(_xlpm.rozsah))+1),_xlpm.prvni, MIN(_xlpm.indexy),_xlpm.finalni, IF(_xlpm.prvni=1, 2, _xlpm.prvni),INDEX(_xlpm.rozsah, _xlpm.finalni))</f>
        <v>2000</v>
      </c>
      <c r="BA825" cm="1">
        <f t="array" aca="1" ref="BA825" ca="1">INDEX($J$3:$J$10001,MATCH(AZ825,$J$3:$J$10004,0)-1)</f>
        <v>1900</v>
      </c>
      <c r="BB825">
        <f t="shared" ca="1" si="209"/>
        <v>300</v>
      </c>
      <c r="BC825">
        <f t="shared" ca="1" si="209"/>
        <v>316</v>
      </c>
      <c r="BD825">
        <f t="shared" ca="1" si="208"/>
        <v>-16</v>
      </c>
      <c r="BE825">
        <f t="shared" ca="1" si="202"/>
        <v>311.96771840000002</v>
      </c>
      <c r="BF825">
        <f t="shared" ca="1" si="205"/>
        <v>311.46630071138804</v>
      </c>
      <c r="BG825">
        <f t="shared" ca="1" si="203"/>
        <v>304.53369928861196</v>
      </c>
      <c r="BH825" cm="1">
        <f t="array" aca="1" ref="BH825" ca="1">_xlfn.LET(_xlpm.rozsah, $J$3:$J$10001,_xlpm.podminka, (_xlpm.rozsah&gt;E825)*(ISNUMBER(_xlpm.rozsah)),_xlpm.indexy, IF(_xlpm.podminka, ROW(_xlpm.rozsah)-MIN(ROW(_xlpm.rozsah))+1),_xlpm.prvni, MIN(_xlpm.indexy),_xlpm.finalni, IF(_xlpm.prvni=1, 2, _xlpm.prvni),INDEX(_xlpm.rozsah, _xlpm.finalni))</f>
        <v>2000</v>
      </c>
      <c r="BI825" cm="1">
        <f t="array" aca="1" ref="BI825" ca="1">INDEX($J$3:$J$10001,MATCH(BH825,$J$3:$J$10004,0)-1)</f>
        <v>1900</v>
      </c>
      <c r="BJ825">
        <f t="shared" ca="1" si="210"/>
        <v>300</v>
      </c>
      <c r="BK825">
        <f t="shared" ca="1" si="210"/>
        <v>316</v>
      </c>
      <c r="BL825">
        <f t="shared" ca="1" si="206"/>
        <v>-16</v>
      </c>
      <c r="BM825">
        <f t="shared" ca="1" si="204"/>
        <v>311.46630071138804</v>
      </c>
    </row>
    <row r="826" spans="1:65" x14ac:dyDescent="0.25">
      <c r="A826" s="64">
        <v>823</v>
      </c>
      <c r="B826" s="64">
        <v>80</v>
      </c>
      <c r="C826" s="64">
        <v>23</v>
      </c>
      <c r="D826" s="18">
        <v>823</v>
      </c>
      <c r="E826" s="21">
        <f t="shared" ca="1" si="197"/>
        <v>1928.3356205538248</v>
      </c>
      <c r="F826" s="22">
        <f t="shared" ca="1" si="198"/>
        <v>71.637249163619259</v>
      </c>
      <c r="G826" s="23">
        <v>823</v>
      </c>
      <c r="H826" s="24">
        <f t="shared" ca="1" si="199"/>
        <v>1925.2017599999999</v>
      </c>
      <c r="I826" s="25">
        <f t="shared" ca="1" si="200"/>
        <v>71.752575232000012</v>
      </c>
      <c r="J826" s="155"/>
      <c r="K826" s="155"/>
      <c r="AX826">
        <f t="shared" ca="1" si="207"/>
        <v>311.96771840000002</v>
      </c>
      <c r="AY826">
        <f t="shared" ca="1" si="201"/>
        <v>304.03228159999998</v>
      </c>
      <c r="AZ826" cm="1">
        <f t="array" aca="1" ref="AZ826" ca="1">_xlfn.LET(_xlpm.rozsah, $J$3:$J$10001,_xlpm.podminka, (_xlpm.rozsah&gt;H826)*(ISNUMBER(_xlpm.rozsah)),_xlpm.indexy, IF(_xlpm.podminka, ROW(_xlpm.rozsah)-MIN(ROW(_xlpm.rozsah))+1),_xlpm.prvni, MIN(_xlpm.indexy),_xlpm.finalni, IF(_xlpm.prvni=1, 2, _xlpm.prvni),INDEX(_xlpm.rozsah, _xlpm.finalni))</f>
        <v>2000</v>
      </c>
      <c r="BA826" cm="1">
        <f t="array" aca="1" ref="BA826" ca="1">INDEX($J$3:$J$10001,MATCH(AZ826,$J$3:$J$10004,0)-1)</f>
        <v>1900</v>
      </c>
      <c r="BB826">
        <f t="shared" ca="1" si="209"/>
        <v>300</v>
      </c>
      <c r="BC826">
        <f t="shared" ca="1" si="209"/>
        <v>316</v>
      </c>
      <c r="BD826">
        <f t="shared" ca="1" si="208"/>
        <v>-16</v>
      </c>
      <c r="BE826">
        <f t="shared" ca="1" si="202"/>
        <v>311.96771840000002</v>
      </c>
      <c r="BF826">
        <f t="shared" ca="1" si="205"/>
        <v>311.46630071138804</v>
      </c>
      <c r="BG826">
        <f t="shared" ca="1" si="203"/>
        <v>304.53369928861196</v>
      </c>
      <c r="BH826" cm="1">
        <f t="array" aca="1" ref="BH826" ca="1">_xlfn.LET(_xlpm.rozsah, $J$3:$J$10001,_xlpm.podminka, (_xlpm.rozsah&gt;E826)*(ISNUMBER(_xlpm.rozsah)),_xlpm.indexy, IF(_xlpm.podminka, ROW(_xlpm.rozsah)-MIN(ROW(_xlpm.rozsah))+1),_xlpm.prvni, MIN(_xlpm.indexy),_xlpm.finalni, IF(_xlpm.prvni=1, 2, _xlpm.prvni),INDEX(_xlpm.rozsah, _xlpm.finalni))</f>
        <v>2000</v>
      </c>
      <c r="BI826" cm="1">
        <f t="array" aca="1" ref="BI826" ca="1">INDEX($J$3:$J$10001,MATCH(BH826,$J$3:$J$10004,0)-1)</f>
        <v>1900</v>
      </c>
      <c r="BJ826">
        <f t="shared" ca="1" si="210"/>
        <v>300</v>
      </c>
      <c r="BK826">
        <f t="shared" ca="1" si="210"/>
        <v>316</v>
      </c>
      <c r="BL826">
        <f t="shared" ca="1" si="206"/>
        <v>-16</v>
      </c>
      <c r="BM826">
        <f t="shared" ca="1" si="204"/>
        <v>311.46630071138804</v>
      </c>
    </row>
    <row r="827" spans="1:65" x14ac:dyDescent="0.25">
      <c r="A827" s="64">
        <v>824</v>
      </c>
      <c r="B827" s="64">
        <v>80</v>
      </c>
      <c r="C827" s="64">
        <v>20</v>
      </c>
      <c r="D827" s="18">
        <v>824</v>
      </c>
      <c r="E827" s="21">
        <f t="shared" ca="1" si="197"/>
        <v>1928.3356205538248</v>
      </c>
      <c r="F827" s="22">
        <f t="shared" ca="1" si="198"/>
        <v>62.29326014227761</v>
      </c>
      <c r="G827" s="28">
        <v>824</v>
      </c>
      <c r="H827" s="24">
        <f t="shared" ca="1" si="199"/>
        <v>1925.2017599999999</v>
      </c>
      <c r="I827" s="25">
        <f t="shared" ca="1" si="200"/>
        <v>62.393543680000001</v>
      </c>
      <c r="J827" s="155"/>
      <c r="K827" s="155"/>
      <c r="AX827">
        <f t="shared" ca="1" si="207"/>
        <v>311.96771840000002</v>
      </c>
      <c r="AY827">
        <f t="shared" ca="1" si="201"/>
        <v>304.03228159999998</v>
      </c>
      <c r="AZ827" cm="1">
        <f t="array" aca="1" ref="AZ827" ca="1">_xlfn.LET(_xlpm.rozsah, $J$3:$J$10001,_xlpm.podminka, (_xlpm.rozsah&gt;H827)*(ISNUMBER(_xlpm.rozsah)),_xlpm.indexy, IF(_xlpm.podminka, ROW(_xlpm.rozsah)-MIN(ROW(_xlpm.rozsah))+1),_xlpm.prvni, MIN(_xlpm.indexy),_xlpm.finalni, IF(_xlpm.prvni=1, 2, _xlpm.prvni),INDEX(_xlpm.rozsah, _xlpm.finalni))</f>
        <v>2000</v>
      </c>
      <c r="BA827" cm="1">
        <f t="array" aca="1" ref="BA827" ca="1">INDEX($J$3:$J$10001,MATCH(AZ827,$J$3:$J$10004,0)-1)</f>
        <v>1900</v>
      </c>
      <c r="BB827">
        <f t="shared" ca="1" si="209"/>
        <v>300</v>
      </c>
      <c r="BC827">
        <f t="shared" ca="1" si="209"/>
        <v>316</v>
      </c>
      <c r="BD827">
        <f t="shared" ca="1" si="208"/>
        <v>-16</v>
      </c>
      <c r="BE827">
        <f t="shared" ca="1" si="202"/>
        <v>311.96771840000002</v>
      </c>
      <c r="BF827">
        <f t="shared" ca="1" si="205"/>
        <v>311.46630071138804</v>
      </c>
      <c r="BG827">
        <f t="shared" ca="1" si="203"/>
        <v>304.53369928861196</v>
      </c>
      <c r="BH827" cm="1">
        <f t="array" aca="1" ref="BH827" ca="1">_xlfn.LET(_xlpm.rozsah, $J$3:$J$10001,_xlpm.podminka, (_xlpm.rozsah&gt;E827)*(ISNUMBER(_xlpm.rozsah)),_xlpm.indexy, IF(_xlpm.podminka, ROW(_xlpm.rozsah)-MIN(ROW(_xlpm.rozsah))+1),_xlpm.prvni, MIN(_xlpm.indexy),_xlpm.finalni, IF(_xlpm.prvni=1, 2, _xlpm.prvni),INDEX(_xlpm.rozsah, _xlpm.finalni))</f>
        <v>2000</v>
      </c>
      <c r="BI827" cm="1">
        <f t="array" aca="1" ref="BI827" ca="1">INDEX($J$3:$J$10001,MATCH(BH827,$J$3:$J$10004,0)-1)</f>
        <v>1900</v>
      </c>
      <c r="BJ827">
        <f t="shared" ca="1" si="210"/>
        <v>300</v>
      </c>
      <c r="BK827">
        <f t="shared" ca="1" si="210"/>
        <v>316</v>
      </c>
      <c r="BL827">
        <f t="shared" ca="1" si="206"/>
        <v>-16</v>
      </c>
      <c r="BM827">
        <f t="shared" ca="1" si="204"/>
        <v>311.46630071138804</v>
      </c>
    </row>
    <row r="828" spans="1:65" x14ac:dyDescent="0.25">
      <c r="A828" s="64">
        <v>825</v>
      </c>
      <c r="B828" s="64">
        <v>81</v>
      </c>
      <c r="C828" s="64">
        <v>19</v>
      </c>
      <c r="D828" s="18">
        <v>825</v>
      </c>
      <c r="E828" s="21">
        <f t="shared" ca="1" si="197"/>
        <v>1943.6898158107474</v>
      </c>
      <c r="F828" s="22">
        <f t="shared" ca="1" si="198"/>
        <v>58.71182959935328</v>
      </c>
      <c r="G828" s="23">
        <v>825</v>
      </c>
      <c r="H828" s="24">
        <f t="shared" ca="1" si="199"/>
        <v>1940.5167819999999</v>
      </c>
      <c r="I828" s="25">
        <f t="shared" ca="1" si="200"/>
        <v>58.808289827200007</v>
      </c>
      <c r="J828" s="155"/>
      <c r="K828" s="155"/>
      <c r="AX828">
        <f t="shared" ca="1" si="207"/>
        <v>309.51731488000001</v>
      </c>
      <c r="AY828">
        <f t="shared" ca="1" si="201"/>
        <v>306.48268511999999</v>
      </c>
      <c r="AZ828" cm="1">
        <f t="array" aca="1" ref="AZ828" ca="1">_xlfn.LET(_xlpm.rozsah, $J$3:$J$10001,_xlpm.podminka, (_xlpm.rozsah&gt;H828)*(ISNUMBER(_xlpm.rozsah)),_xlpm.indexy, IF(_xlpm.podminka, ROW(_xlpm.rozsah)-MIN(ROW(_xlpm.rozsah))+1),_xlpm.prvni, MIN(_xlpm.indexy),_xlpm.finalni, IF(_xlpm.prvni=1, 2, _xlpm.prvni),INDEX(_xlpm.rozsah, _xlpm.finalni))</f>
        <v>2000</v>
      </c>
      <c r="BA828" cm="1">
        <f t="array" aca="1" ref="BA828" ca="1">INDEX($J$3:$J$10001,MATCH(AZ828,$J$3:$J$10004,0)-1)</f>
        <v>1900</v>
      </c>
      <c r="BB828">
        <f t="shared" ca="1" si="209"/>
        <v>300</v>
      </c>
      <c r="BC828">
        <f t="shared" ca="1" si="209"/>
        <v>316</v>
      </c>
      <c r="BD828">
        <f t="shared" ca="1" si="208"/>
        <v>-16</v>
      </c>
      <c r="BE828">
        <f t="shared" ca="1" si="202"/>
        <v>309.51731488000001</v>
      </c>
      <c r="BF828">
        <f t="shared" ca="1" si="205"/>
        <v>309.0096294702804</v>
      </c>
      <c r="BG828">
        <f t="shared" ca="1" si="203"/>
        <v>306.9903705297196</v>
      </c>
      <c r="BH828" cm="1">
        <f t="array" aca="1" ref="BH828" ca="1">_xlfn.LET(_xlpm.rozsah, $J$3:$J$10001,_xlpm.podminka, (_xlpm.rozsah&gt;E828)*(ISNUMBER(_xlpm.rozsah)),_xlpm.indexy, IF(_xlpm.podminka, ROW(_xlpm.rozsah)-MIN(ROW(_xlpm.rozsah))+1),_xlpm.prvni, MIN(_xlpm.indexy),_xlpm.finalni, IF(_xlpm.prvni=1, 2, _xlpm.prvni),INDEX(_xlpm.rozsah, _xlpm.finalni))</f>
        <v>2000</v>
      </c>
      <c r="BI828" cm="1">
        <f t="array" aca="1" ref="BI828" ca="1">INDEX($J$3:$J$10001,MATCH(BH828,$J$3:$J$10004,0)-1)</f>
        <v>1900</v>
      </c>
      <c r="BJ828">
        <f t="shared" ca="1" si="210"/>
        <v>300</v>
      </c>
      <c r="BK828">
        <f t="shared" ca="1" si="210"/>
        <v>316</v>
      </c>
      <c r="BL828">
        <f t="shared" ca="1" si="206"/>
        <v>-16</v>
      </c>
      <c r="BM828">
        <f t="shared" ca="1" si="204"/>
        <v>309.0096294702804</v>
      </c>
    </row>
    <row r="829" spans="1:65" x14ac:dyDescent="0.25">
      <c r="A829" s="64">
        <v>826</v>
      </c>
      <c r="B829" s="64">
        <v>80</v>
      </c>
      <c r="C829" s="64">
        <v>18</v>
      </c>
      <c r="D829" s="18">
        <v>826</v>
      </c>
      <c r="E829" s="21">
        <f t="shared" ca="1" si="197"/>
        <v>1928.3356205538248</v>
      </c>
      <c r="F829" s="22">
        <f t="shared" ca="1" si="198"/>
        <v>56.063934128049851</v>
      </c>
      <c r="G829" s="28">
        <v>826</v>
      </c>
      <c r="H829" s="24">
        <f t="shared" ca="1" si="199"/>
        <v>1925.2017599999999</v>
      </c>
      <c r="I829" s="25">
        <f t="shared" ca="1" si="200"/>
        <v>56.154189312000007</v>
      </c>
      <c r="J829" s="155"/>
      <c r="K829" s="155"/>
      <c r="AX829">
        <f t="shared" ca="1" si="207"/>
        <v>311.96771840000002</v>
      </c>
      <c r="AY829">
        <f t="shared" ca="1" si="201"/>
        <v>304.03228159999998</v>
      </c>
      <c r="AZ829" cm="1">
        <f t="array" aca="1" ref="AZ829" ca="1">_xlfn.LET(_xlpm.rozsah, $J$3:$J$10001,_xlpm.podminka, (_xlpm.rozsah&gt;H829)*(ISNUMBER(_xlpm.rozsah)),_xlpm.indexy, IF(_xlpm.podminka, ROW(_xlpm.rozsah)-MIN(ROW(_xlpm.rozsah))+1),_xlpm.prvni, MIN(_xlpm.indexy),_xlpm.finalni, IF(_xlpm.prvni=1, 2, _xlpm.prvni),INDEX(_xlpm.rozsah, _xlpm.finalni))</f>
        <v>2000</v>
      </c>
      <c r="BA829" cm="1">
        <f t="array" aca="1" ref="BA829" ca="1">INDEX($J$3:$J$10001,MATCH(AZ829,$J$3:$J$10004,0)-1)</f>
        <v>1900</v>
      </c>
      <c r="BB829">
        <f t="shared" ca="1" si="209"/>
        <v>300</v>
      </c>
      <c r="BC829">
        <f t="shared" ca="1" si="209"/>
        <v>316</v>
      </c>
      <c r="BD829">
        <f t="shared" ca="1" si="208"/>
        <v>-16</v>
      </c>
      <c r="BE829">
        <f t="shared" ca="1" si="202"/>
        <v>311.96771840000002</v>
      </c>
      <c r="BF829">
        <f t="shared" ca="1" si="205"/>
        <v>311.46630071138804</v>
      </c>
      <c r="BG829">
        <f t="shared" ca="1" si="203"/>
        <v>304.53369928861196</v>
      </c>
      <c r="BH829" cm="1">
        <f t="array" aca="1" ref="BH829" ca="1">_xlfn.LET(_xlpm.rozsah, $J$3:$J$10001,_xlpm.podminka, (_xlpm.rozsah&gt;E829)*(ISNUMBER(_xlpm.rozsah)),_xlpm.indexy, IF(_xlpm.podminka, ROW(_xlpm.rozsah)-MIN(ROW(_xlpm.rozsah))+1),_xlpm.prvni, MIN(_xlpm.indexy),_xlpm.finalni, IF(_xlpm.prvni=1, 2, _xlpm.prvni),INDEX(_xlpm.rozsah, _xlpm.finalni))</f>
        <v>2000</v>
      </c>
      <c r="BI829" cm="1">
        <f t="array" aca="1" ref="BI829" ca="1">INDEX($J$3:$J$10001,MATCH(BH829,$J$3:$J$10004,0)-1)</f>
        <v>1900</v>
      </c>
      <c r="BJ829">
        <f t="shared" ca="1" si="210"/>
        <v>300</v>
      </c>
      <c r="BK829">
        <f t="shared" ca="1" si="210"/>
        <v>316</v>
      </c>
      <c r="BL829">
        <f t="shared" ca="1" si="206"/>
        <v>-16</v>
      </c>
      <c r="BM829">
        <f t="shared" ca="1" si="204"/>
        <v>311.46630071138804</v>
      </c>
    </row>
    <row r="830" spans="1:65" x14ac:dyDescent="0.25">
      <c r="A830" s="64">
        <v>827</v>
      </c>
      <c r="B830" s="64">
        <v>81</v>
      </c>
      <c r="C830" s="64">
        <v>17</v>
      </c>
      <c r="D830" s="18">
        <v>827</v>
      </c>
      <c r="E830" s="21">
        <f t="shared" ca="1" si="197"/>
        <v>1943.6898158107474</v>
      </c>
      <c r="F830" s="22">
        <f t="shared" ca="1" si="198"/>
        <v>52.531637009947673</v>
      </c>
      <c r="G830" s="23">
        <v>827</v>
      </c>
      <c r="H830" s="24">
        <f t="shared" ca="1" si="199"/>
        <v>1940.5167819999999</v>
      </c>
      <c r="I830" s="25">
        <f t="shared" ca="1" si="200"/>
        <v>52.617943529600005</v>
      </c>
      <c r="J830" s="155"/>
      <c r="K830" s="155"/>
      <c r="AX830">
        <f t="shared" ca="1" si="207"/>
        <v>309.51731488000001</v>
      </c>
      <c r="AY830">
        <f t="shared" ca="1" si="201"/>
        <v>306.48268511999999</v>
      </c>
      <c r="AZ830" cm="1">
        <f t="array" aca="1" ref="AZ830" ca="1">_xlfn.LET(_xlpm.rozsah, $J$3:$J$10001,_xlpm.podminka, (_xlpm.rozsah&gt;H830)*(ISNUMBER(_xlpm.rozsah)),_xlpm.indexy, IF(_xlpm.podminka, ROW(_xlpm.rozsah)-MIN(ROW(_xlpm.rozsah))+1),_xlpm.prvni, MIN(_xlpm.indexy),_xlpm.finalni, IF(_xlpm.prvni=1, 2, _xlpm.prvni),INDEX(_xlpm.rozsah, _xlpm.finalni))</f>
        <v>2000</v>
      </c>
      <c r="BA830" cm="1">
        <f t="array" aca="1" ref="BA830" ca="1">INDEX($J$3:$J$10001,MATCH(AZ830,$J$3:$J$10004,0)-1)</f>
        <v>1900</v>
      </c>
      <c r="BB830">
        <f t="shared" ca="1" si="209"/>
        <v>300</v>
      </c>
      <c r="BC830">
        <f t="shared" ca="1" si="209"/>
        <v>316</v>
      </c>
      <c r="BD830">
        <f t="shared" ca="1" si="208"/>
        <v>-16</v>
      </c>
      <c r="BE830">
        <f t="shared" ca="1" si="202"/>
        <v>309.51731488000001</v>
      </c>
      <c r="BF830">
        <f t="shared" ca="1" si="205"/>
        <v>309.0096294702804</v>
      </c>
      <c r="BG830">
        <f t="shared" ca="1" si="203"/>
        <v>306.9903705297196</v>
      </c>
      <c r="BH830" cm="1">
        <f t="array" aca="1" ref="BH830" ca="1">_xlfn.LET(_xlpm.rozsah, $J$3:$J$10001,_xlpm.podminka, (_xlpm.rozsah&gt;E830)*(ISNUMBER(_xlpm.rozsah)),_xlpm.indexy, IF(_xlpm.podminka, ROW(_xlpm.rozsah)-MIN(ROW(_xlpm.rozsah))+1),_xlpm.prvni, MIN(_xlpm.indexy),_xlpm.finalni, IF(_xlpm.prvni=1, 2, _xlpm.prvni),INDEX(_xlpm.rozsah, _xlpm.finalni))</f>
        <v>2000</v>
      </c>
      <c r="BI830" cm="1">
        <f t="array" aca="1" ref="BI830" ca="1">INDEX($J$3:$J$10001,MATCH(BH830,$J$3:$J$10004,0)-1)</f>
        <v>1900</v>
      </c>
      <c r="BJ830">
        <f t="shared" ca="1" si="210"/>
        <v>300</v>
      </c>
      <c r="BK830">
        <f t="shared" ca="1" si="210"/>
        <v>316</v>
      </c>
      <c r="BL830">
        <f t="shared" ca="1" si="206"/>
        <v>-16</v>
      </c>
      <c r="BM830">
        <f t="shared" ca="1" si="204"/>
        <v>309.0096294702804</v>
      </c>
    </row>
    <row r="831" spans="1:65" x14ac:dyDescent="0.25">
      <c r="A831" s="64">
        <v>828</v>
      </c>
      <c r="B831" s="64">
        <v>80</v>
      </c>
      <c r="C831" s="64">
        <v>20</v>
      </c>
      <c r="D831" s="18">
        <v>828</v>
      </c>
      <c r="E831" s="21">
        <f t="shared" ca="1" si="197"/>
        <v>1928.3356205538248</v>
      </c>
      <c r="F831" s="22">
        <f t="shared" ca="1" si="198"/>
        <v>62.29326014227761</v>
      </c>
      <c r="G831" s="28">
        <v>828</v>
      </c>
      <c r="H831" s="24">
        <f t="shared" ca="1" si="199"/>
        <v>1925.2017599999999</v>
      </c>
      <c r="I831" s="25">
        <f t="shared" ca="1" si="200"/>
        <v>62.393543680000001</v>
      </c>
      <c r="J831" s="155"/>
      <c r="K831" s="155"/>
      <c r="AX831">
        <f t="shared" ca="1" si="207"/>
        <v>311.96771840000002</v>
      </c>
      <c r="AY831">
        <f t="shared" ca="1" si="201"/>
        <v>304.03228159999998</v>
      </c>
      <c r="AZ831" cm="1">
        <f t="array" aca="1" ref="AZ831" ca="1">_xlfn.LET(_xlpm.rozsah, $J$3:$J$10001,_xlpm.podminka, (_xlpm.rozsah&gt;H831)*(ISNUMBER(_xlpm.rozsah)),_xlpm.indexy, IF(_xlpm.podminka, ROW(_xlpm.rozsah)-MIN(ROW(_xlpm.rozsah))+1),_xlpm.prvni, MIN(_xlpm.indexy),_xlpm.finalni, IF(_xlpm.prvni=1, 2, _xlpm.prvni),INDEX(_xlpm.rozsah, _xlpm.finalni))</f>
        <v>2000</v>
      </c>
      <c r="BA831" cm="1">
        <f t="array" aca="1" ref="BA831" ca="1">INDEX($J$3:$J$10001,MATCH(AZ831,$J$3:$J$10004,0)-1)</f>
        <v>1900</v>
      </c>
      <c r="BB831">
        <f t="shared" ca="1" si="209"/>
        <v>300</v>
      </c>
      <c r="BC831">
        <f t="shared" ca="1" si="209"/>
        <v>316</v>
      </c>
      <c r="BD831">
        <f t="shared" ca="1" si="208"/>
        <v>-16</v>
      </c>
      <c r="BE831">
        <f t="shared" ca="1" si="202"/>
        <v>311.96771840000002</v>
      </c>
      <c r="BF831">
        <f t="shared" ca="1" si="205"/>
        <v>311.46630071138804</v>
      </c>
      <c r="BG831">
        <f t="shared" ca="1" si="203"/>
        <v>304.53369928861196</v>
      </c>
      <c r="BH831" cm="1">
        <f t="array" aca="1" ref="BH831" ca="1">_xlfn.LET(_xlpm.rozsah, $J$3:$J$10001,_xlpm.podminka, (_xlpm.rozsah&gt;E831)*(ISNUMBER(_xlpm.rozsah)),_xlpm.indexy, IF(_xlpm.podminka, ROW(_xlpm.rozsah)-MIN(ROW(_xlpm.rozsah))+1),_xlpm.prvni, MIN(_xlpm.indexy),_xlpm.finalni, IF(_xlpm.prvni=1, 2, _xlpm.prvni),INDEX(_xlpm.rozsah, _xlpm.finalni))</f>
        <v>2000</v>
      </c>
      <c r="BI831" cm="1">
        <f t="array" aca="1" ref="BI831" ca="1">INDEX($J$3:$J$10001,MATCH(BH831,$J$3:$J$10004,0)-1)</f>
        <v>1900</v>
      </c>
      <c r="BJ831">
        <f t="shared" ca="1" si="210"/>
        <v>300</v>
      </c>
      <c r="BK831">
        <f t="shared" ca="1" si="210"/>
        <v>316</v>
      </c>
      <c r="BL831">
        <f t="shared" ca="1" si="206"/>
        <v>-16</v>
      </c>
      <c r="BM831">
        <f t="shared" ca="1" si="204"/>
        <v>311.46630071138804</v>
      </c>
    </row>
    <row r="832" spans="1:65" x14ac:dyDescent="0.25">
      <c r="A832" s="64">
        <v>829</v>
      </c>
      <c r="B832" s="64">
        <v>81</v>
      </c>
      <c r="C832" s="64">
        <v>24</v>
      </c>
      <c r="D832" s="18">
        <v>829</v>
      </c>
      <c r="E832" s="21">
        <f t="shared" ca="1" si="197"/>
        <v>1943.6898158107474</v>
      </c>
      <c r="F832" s="22">
        <f t="shared" ca="1" si="198"/>
        <v>74.162311072867297</v>
      </c>
      <c r="G832" s="23">
        <v>829</v>
      </c>
      <c r="H832" s="24">
        <f t="shared" ca="1" si="199"/>
        <v>1940.5167819999999</v>
      </c>
      <c r="I832" s="25">
        <f t="shared" ca="1" si="200"/>
        <v>74.284155571200003</v>
      </c>
      <c r="J832" s="155"/>
      <c r="K832" s="155"/>
      <c r="AX832">
        <f t="shared" ca="1" si="207"/>
        <v>309.51731488000001</v>
      </c>
      <c r="AY832">
        <f t="shared" ca="1" si="201"/>
        <v>306.48268511999999</v>
      </c>
      <c r="AZ832" cm="1">
        <f t="array" aca="1" ref="AZ832" ca="1">_xlfn.LET(_xlpm.rozsah, $J$3:$J$10001,_xlpm.podminka, (_xlpm.rozsah&gt;H832)*(ISNUMBER(_xlpm.rozsah)),_xlpm.indexy, IF(_xlpm.podminka, ROW(_xlpm.rozsah)-MIN(ROW(_xlpm.rozsah))+1),_xlpm.prvni, MIN(_xlpm.indexy),_xlpm.finalni, IF(_xlpm.prvni=1, 2, _xlpm.prvni),INDEX(_xlpm.rozsah, _xlpm.finalni))</f>
        <v>2000</v>
      </c>
      <c r="BA832" cm="1">
        <f t="array" aca="1" ref="BA832" ca="1">INDEX($J$3:$J$10001,MATCH(AZ832,$J$3:$J$10004,0)-1)</f>
        <v>1900</v>
      </c>
      <c r="BB832">
        <f t="shared" ca="1" si="209"/>
        <v>300</v>
      </c>
      <c r="BC832">
        <f t="shared" ca="1" si="209"/>
        <v>316</v>
      </c>
      <c r="BD832">
        <f t="shared" ca="1" si="208"/>
        <v>-16</v>
      </c>
      <c r="BE832">
        <f t="shared" ca="1" si="202"/>
        <v>309.51731488000001</v>
      </c>
      <c r="BF832">
        <f t="shared" ca="1" si="205"/>
        <v>309.0096294702804</v>
      </c>
      <c r="BG832">
        <f t="shared" ca="1" si="203"/>
        <v>306.9903705297196</v>
      </c>
      <c r="BH832" cm="1">
        <f t="array" aca="1" ref="BH832" ca="1">_xlfn.LET(_xlpm.rozsah, $J$3:$J$10001,_xlpm.podminka, (_xlpm.rozsah&gt;E832)*(ISNUMBER(_xlpm.rozsah)),_xlpm.indexy, IF(_xlpm.podminka, ROW(_xlpm.rozsah)-MIN(ROW(_xlpm.rozsah))+1),_xlpm.prvni, MIN(_xlpm.indexy),_xlpm.finalni, IF(_xlpm.prvni=1, 2, _xlpm.prvni),INDEX(_xlpm.rozsah, _xlpm.finalni))</f>
        <v>2000</v>
      </c>
      <c r="BI832" cm="1">
        <f t="array" aca="1" ref="BI832" ca="1">INDEX($J$3:$J$10001,MATCH(BH832,$J$3:$J$10004,0)-1)</f>
        <v>1900</v>
      </c>
      <c r="BJ832">
        <f t="shared" ca="1" si="210"/>
        <v>300</v>
      </c>
      <c r="BK832">
        <f t="shared" ca="1" si="210"/>
        <v>316</v>
      </c>
      <c r="BL832">
        <f t="shared" ca="1" si="206"/>
        <v>-16</v>
      </c>
      <c r="BM832">
        <f t="shared" ca="1" si="204"/>
        <v>309.0096294702804</v>
      </c>
    </row>
    <row r="833" spans="1:65" x14ac:dyDescent="0.25">
      <c r="A833" s="64">
        <v>830</v>
      </c>
      <c r="B833" s="64">
        <v>81</v>
      </c>
      <c r="C833" s="64">
        <v>21</v>
      </c>
      <c r="D833" s="18">
        <v>830</v>
      </c>
      <c r="E833" s="21">
        <f t="shared" ca="1" si="197"/>
        <v>1943.6898158107474</v>
      </c>
      <c r="F833" s="22">
        <f t="shared" ca="1" si="198"/>
        <v>64.892022188758887</v>
      </c>
      <c r="G833" s="28">
        <v>830</v>
      </c>
      <c r="H833" s="24">
        <f t="shared" ca="1" si="199"/>
        <v>1940.5167819999999</v>
      </c>
      <c r="I833" s="25">
        <f t="shared" ca="1" si="200"/>
        <v>64.998636124800001</v>
      </c>
      <c r="J833" s="155"/>
      <c r="K833" s="155"/>
      <c r="AX833">
        <f t="shared" ca="1" si="207"/>
        <v>309.51731488000001</v>
      </c>
      <c r="AY833">
        <f t="shared" ca="1" si="201"/>
        <v>306.48268511999999</v>
      </c>
      <c r="AZ833" cm="1">
        <f t="array" aca="1" ref="AZ833" ca="1">_xlfn.LET(_xlpm.rozsah, $J$3:$J$10001,_xlpm.podminka, (_xlpm.rozsah&gt;H833)*(ISNUMBER(_xlpm.rozsah)),_xlpm.indexy, IF(_xlpm.podminka, ROW(_xlpm.rozsah)-MIN(ROW(_xlpm.rozsah))+1),_xlpm.prvni, MIN(_xlpm.indexy),_xlpm.finalni, IF(_xlpm.prvni=1, 2, _xlpm.prvni),INDEX(_xlpm.rozsah, _xlpm.finalni))</f>
        <v>2000</v>
      </c>
      <c r="BA833" cm="1">
        <f t="array" aca="1" ref="BA833" ca="1">INDEX($J$3:$J$10001,MATCH(AZ833,$J$3:$J$10004,0)-1)</f>
        <v>1900</v>
      </c>
      <c r="BB833">
        <f t="shared" ca="1" si="209"/>
        <v>300</v>
      </c>
      <c r="BC833">
        <f t="shared" ca="1" si="209"/>
        <v>316</v>
      </c>
      <c r="BD833">
        <f t="shared" ca="1" si="208"/>
        <v>-16</v>
      </c>
      <c r="BE833">
        <f t="shared" ca="1" si="202"/>
        <v>309.51731488000001</v>
      </c>
      <c r="BF833">
        <f t="shared" ca="1" si="205"/>
        <v>309.0096294702804</v>
      </c>
      <c r="BG833">
        <f t="shared" ca="1" si="203"/>
        <v>306.9903705297196</v>
      </c>
      <c r="BH833" cm="1">
        <f t="array" aca="1" ref="BH833" ca="1">_xlfn.LET(_xlpm.rozsah, $J$3:$J$10001,_xlpm.podminka, (_xlpm.rozsah&gt;E833)*(ISNUMBER(_xlpm.rozsah)),_xlpm.indexy, IF(_xlpm.podminka, ROW(_xlpm.rozsah)-MIN(ROW(_xlpm.rozsah))+1),_xlpm.prvni, MIN(_xlpm.indexy),_xlpm.finalni, IF(_xlpm.prvni=1, 2, _xlpm.prvni),INDEX(_xlpm.rozsah, _xlpm.finalni))</f>
        <v>2000</v>
      </c>
      <c r="BI833" cm="1">
        <f t="array" aca="1" ref="BI833" ca="1">INDEX($J$3:$J$10001,MATCH(BH833,$J$3:$J$10004,0)-1)</f>
        <v>1900</v>
      </c>
      <c r="BJ833">
        <f t="shared" ca="1" si="210"/>
        <v>300</v>
      </c>
      <c r="BK833">
        <f t="shared" ca="1" si="210"/>
        <v>316</v>
      </c>
      <c r="BL833">
        <f t="shared" ca="1" si="206"/>
        <v>-16</v>
      </c>
      <c r="BM833">
        <f t="shared" ca="1" si="204"/>
        <v>309.0096294702804</v>
      </c>
    </row>
    <row r="834" spans="1:65" x14ac:dyDescent="0.25">
      <c r="A834" s="64">
        <v>831</v>
      </c>
      <c r="B834" s="64">
        <v>80</v>
      </c>
      <c r="C834" s="64">
        <v>26</v>
      </c>
      <c r="D834" s="18">
        <v>831</v>
      </c>
      <c r="E834" s="21">
        <f t="shared" ca="1" si="197"/>
        <v>1928.3356205538248</v>
      </c>
      <c r="F834" s="22">
        <f t="shared" ca="1" si="198"/>
        <v>80.981238184960887</v>
      </c>
      <c r="G834" s="23">
        <v>831</v>
      </c>
      <c r="H834" s="24">
        <f t="shared" ca="1" si="199"/>
        <v>1925.2017599999999</v>
      </c>
      <c r="I834" s="25">
        <f t="shared" ca="1" si="200"/>
        <v>81.111606784000003</v>
      </c>
      <c r="J834" s="155"/>
      <c r="K834" s="155"/>
      <c r="AX834">
        <f t="shared" ca="1" si="207"/>
        <v>311.96771840000002</v>
      </c>
      <c r="AY834">
        <f t="shared" ca="1" si="201"/>
        <v>304.03228159999998</v>
      </c>
      <c r="AZ834" cm="1">
        <f t="array" aca="1" ref="AZ834" ca="1">_xlfn.LET(_xlpm.rozsah, $J$3:$J$10001,_xlpm.podminka, (_xlpm.rozsah&gt;H834)*(ISNUMBER(_xlpm.rozsah)),_xlpm.indexy, IF(_xlpm.podminka, ROW(_xlpm.rozsah)-MIN(ROW(_xlpm.rozsah))+1),_xlpm.prvni, MIN(_xlpm.indexy),_xlpm.finalni, IF(_xlpm.prvni=1, 2, _xlpm.prvni),INDEX(_xlpm.rozsah, _xlpm.finalni))</f>
        <v>2000</v>
      </c>
      <c r="BA834" cm="1">
        <f t="array" aca="1" ref="BA834" ca="1">INDEX($J$3:$J$10001,MATCH(AZ834,$J$3:$J$10004,0)-1)</f>
        <v>1900</v>
      </c>
      <c r="BB834">
        <f t="shared" ca="1" si="209"/>
        <v>300</v>
      </c>
      <c r="BC834">
        <f t="shared" ca="1" si="209"/>
        <v>316</v>
      </c>
      <c r="BD834">
        <f t="shared" ca="1" si="208"/>
        <v>-16</v>
      </c>
      <c r="BE834">
        <f t="shared" ca="1" si="202"/>
        <v>311.96771840000002</v>
      </c>
      <c r="BF834">
        <f t="shared" ca="1" si="205"/>
        <v>311.46630071138804</v>
      </c>
      <c r="BG834">
        <f t="shared" ca="1" si="203"/>
        <v>304.53369928861196</v>
      </c>
      <c r="BH834" cm="1">
        <f t="array" aca="1" ref="BH834" ca="1">_xlfn.LET(_xlpm.rozsah, $J$3:$J$10001,_xlpm.podminka, (_xlpm.rozsah&gt;E834)*(ISNUMBER(_xlpm.rozsah)),_xlpm.indexy, IF(_xlpm.podminka, ROW(_xlpm.rozsah)-MIN(ROW(_xlpm.rozsah))+1),_xlpm.prvni, MIN(_xlpm.indexy),_xlpm.finalni, IF(_xlpm.prvni=1, 2, _xlpm.prvni),INDEX(_xlpm.rozsah, _xlpm.finalni))</f>
        <v>2000</v>
      </c>
      <c r="BI834" cm="1">
        <f t="array" aca="1" ref="BI834" ca="1">INDEX($J$3:$J$10001,MATCH(BH834,$J$3:$J$10004,0)-1)</f>
        <v>1900</v>
      </c>
      <c r="BJ834">
        <f t="shared" ca="1" si="210"/>
        <v>300</v>
      </c>
      <c r="BK834">
        <f t="shared" ca="1" si="210"/>
        <v>316</v>
      </c>
      <c r="BL834">
        <f t="shared" ca="1" si="206"/>
        <v>-16</v>
      </c>
      <c r="BM834">
        <f t="shared" ca="1" si="204"/>
        <v>311.46630071138804</v>
      </c>
    </row>
    <row r="835" spans="1:65" x14ac:dyDescent="0.25">
      <c r="A835" s="64">
        <v>832</v>
      </c>
      <c r="B835" s="64">
        <v>80</v>
      </c>
      <c r="C835" s="64">
        <v>24</v>
      </c>
      <c r="D835" s="18">
        <v>832</v>
      </c>
      <c r="E835" s="21">
        <f t="shared" ca="1" si="197"/>
        <v>1928.3356205538248</v>
      </c>
      <c r="F835" s="22">
        <f t="shared" ca="1" si="198"/>
        <v>74.751912170733135</v>
      </c>
      <c r="G835" s="28">
        <v>832</v>
      </c>
      <c r="H835" s="24">
        <f t="shared" ca="1" si="199"/>
        <v>1925.2017599999999</v>
      </c>
      <c r="I835" s="25">
        <f t="shared" ca="1" si="200"/>
        <v>74.872252416000009</v>
      </c>
      <c r="J835" s="155"/>
      <c r="K835" s="155"/>
      <c r="AX835">
        <f t="shared" ca="1" si="207"/>
        <v>311.96771840000002</v>
      </c>
      <c r="AY835">
        <f t="shared" ca="1" si="201"/>
        <v>304.03228159999998</v>
      </c>
      <c r="AZ835" cm="1">
        <f t="array" aca="1" ref="AZ835" ca="1">_xlfn.LET(_xlpm.rozsah, $J$3:$J$10001,_xlpm.podminka, (_xlpm.rozsah&gt;H835)*(ISNUMBER(_xlpm.rozsah)),_xlpm.indexy, IF(_xlpm.podminka, ROW(_xlpm.rozsah)-MIN(ROW(_xlpm.rozsah))+1),_xlpm.prvni, MIN(_xlpm.indexy),_xlpm.finalni, IF(_xlpm.prvni=1, 2, _xlpm.prvni),INDEX(_xlpm.rozsah, _xlpm.finalni))</f>
        <v>2000</v>
      </c>
      <c r="BA835" cm="1">
        <f t="array" aca="1" ref="BA835" ca="1">INDEX($J$3:$J$10001,MATCH(AZ835,$J$3:$J$10004,0)-1)</f>
        <v>1900</v>
      </c>
      <c r="BB835">
        <f t="shared" ca="1" si="209"/>
        <v>300</v>
      </c>
      <c r="BC835">
        <f t="shared" ca="1" si="209"/>
        <v>316</v>
      </c>
      <c r="BD835">
        <f t="shared" ca="1" si="208"/>
        <v>-16</v>
      </c>
      <c r="BE835">
        <f t="shared" ca="1" si="202"/>
        <v>311.96771840000002</v>
      </c>
      <c r="BF835">
        <f t="shared" ca="1" si="205"/>
        <v>311.46630071138804</v>
      </c>
      <c r="BG835">
        <f t="shared" ca="1" si="203"/>
        <v>304.53369928861196</v>
      </c>
      <c r="BH835" cm="1">
        <f t="array" aca="1" ref="BH835" ca="1">_xlfn.LET(_xlpm.rozsah, $J$3:$J$10001,_xlpm.podminka, (_xlpm.rozsah&gt;E835)*(ISNUMBER(_xlpm.rozsah)),_xlpm.indexy, IF(_xlpm.podminka, ROW(_xlpm.rozsah)-MIN(ROW(_xlpm.rozsah))+1),_xlpm.prvni, MIN(_xlpm.indexy),_xlpm.finalni, IF(_xlpm.prvni=1, 2, _xlpm.prvni),INDEX(_xlpm.rozsah, _xlpm.finalni))</f>
        <v>2000</v>
      </c>
      <c r="BI835" cm="1">
        <f t="array" aca="1" ref="BI835" ca="1">INDEX($J$3:$J$10001,MATCH(BH835,$J$3:$J$10004,0)-1)</f>
        <v>1900</v>
      </c>
      <c r="BJ835">
        <f t="shared" ca="1" si="210"/>
        <v>300</v>
      </c>
      <c r="BK835">
        <f t="shared" ca="1" si="210"/>
        <v>316</v>
      </c>
      <c r="BL835">
        <f t="shared" ca="1" si="206"/>
        <v>-16</v>
      </c>
      <c r="BM835">
        <f t="shared" ca="1" si="204"/>
        <v>311.46630071138804</v>
      </c>
    </row>
    <row r="836" spans="1:65" x14ac:dyDescent="0.25">
      <c r="A836" s="64">
        <v>833</v>
      </c>
      <c r="B836" s="64">
        <v>80</v>
      </c>
      <c r="C836" s="64">
        <v>23</v>
      </c>
      <c r="D836" s="18">
        <v>833</v>
      </c>
      <c r="E836" s="21">
        <f t="shared" ref="E836:E899" ca="1" si="211">(B836/100)*($AC$8 - $AC$11)+$AC$11</f>
        <v>1928.3356205538248</v>
      </c>
      <c r="F836" s="22">
        <f t="shared" ref="F836:F899" ca="1" si="212">(C836*BF836)/100</f>
        <v>71.637249163619259</v>
      </c>
      <c r="G836" s="23">
        <v>833</v>
      </c>
      <c r="H836" s="24">
        <f t="shared" ref="H836:H899" ca="1" si="213">(B836/100)*($AF$8 - $AF$11)+$AF$11</f>
        <v>1925.2017599999999</v>
      </c>
      <c r="I836" s="25">
        <f t="shared" ref="I836:I899" ca="1" si="214">(C836*AX836)/100</f>
        <v>71.752575232000012</v>
      </c>
      <c r="J836" s="155"/>
      <c r="K836" s="155"/>
      <c r="AX836">
        <f t="shared" ca="1" si="207"/>
        <v>311.96771840000002</v>
      </c>
      <c r="AY836">
        <f t="shared" ref="AY836:AY899" ca="1" si="215">MIN(BB836:BC836)+((H836-MIN(AZ836:BA836))/(MAX(AZ836:BA836)-MIN(AZ836:BA836)))*(MAX(BB836:BC836)-MIN(BB836:BC836))</f>
        <v>304.03228159999998</v>
      </c>
      <c r="AZ836" cm="1">
        <f t="array" aca="1" ref="AZ836" ca="1">_xlfn.LET(_xlpm.rozsah, $J$3:$J$10001,_xlpm.podminka, (_xlpm.rozsah&gt;H836)*(ISNUMBER(_xlpm.rozsah)),_xlpm.indexy, IF(_xlpm.podminka, ROW(_xlpm.rozsah)-MIN(ROW(_xlpm.rozsah))+1),_xlpm.prvni, MIN(_xlpm.indexy),_xlpm.finalni, IF(_xlpm.prvni=1, 2, _xlpm.prvni),INDEX(_xlpm.rozsah, _xlpm.finalni))</f>
        <v>2000</v>
      </c>
      <c r="BA836" cm="1">
        <f t="array" aca="1" ref="BA836" ca="1">INDEX($J$3:$J$10001,MATCH(AZ836,$J$3:$J$10004,0)-1)</f>
        <v>1900</v>
      </c>
      <c r="BB836">
        <f t="shared" ca="1" si="209"/>
        <v>300</v>
      </c>
      <c r="BC836">
        <f t="shared" ca="1" si="209"/>
        <v>316</v>
      </c>
      <c r="BD836">
        <f t="shared" ca="1" si="208"/>
        <v>-16</v>
      </c>
      <c r="BE836">
        <f t="shared" ref="BE836:BE899" ca="1" si="216">MIN(BB836:BC836)+((MAX(AZ836:BA836)-H836)/(MAX(AZ836:BA836)-MIN(AZ836:BA836)))*(MAX(BB836:BC836)-MIN(BB836:BC836))</f>
        <v>311.96771840000002</v>
      </c>
      <c r="BF836">
        <f t="shared" ca="1" si="205"/>
        <v>311.46630071138804</v>
      </c>
      <c r="BG836">
        <f t="shared" ref="BG836:BG899" ca="1" si="217">MIN(BJ836:BK836)+((E836-MIN(BH836:BI836))/(MAX(BH836:BI836)-MIN(BH836:BI836)))*(MAX(BJ836:BK836)-MIN(BJ836:BK836))</f>
        <v>304.53369928861196</v>
      </c>
      <c r="BH836" cm="1">
        <f t="array" aca="1" ref="BH836" ca="1">_xlfn.LET(_xlpm.rozsah, $J$3:$J$10001,_xlpm.podminka, (_xlpm.rozsah&gt;E836)*(ISNUMBER(_xlpm.rozsah)),_xlpm.indexy, IF(_xlpm.podminka, ROW(_xlpm.rozsah)-MIN(ROW(_xlpm.rozsah))+1),_xlpm.prvni, MIN(_xlpm.indexy),_xlpm.finalni, IF(_xlpm.prvni=1, 2, _xlpm.prvni),INDEX(_xlpm.rozsah, _xlpm.finalni))</f>
        <v>2000</v>
      </c>
      <c r="BI836" cm="1">
        <f t="array" aca="1" ref="BI836" ca="1">INDEX($J$3:$J$10001,MATCH(BH836,$J$3:$J$10004,0)-1)</f>
        <v>1900</v>
      </c>
      <c r="BJ836">
        <f t="shared" ca="1" si="210"/>
        <v>300</v>
      </c>
      <c r="BK836">
        <f t="shared" ca="1" si="210"/>
        <v>316</v>
      </c>
      <c r="BL836">
        <f t="shared" ca="1" si="206"/>
        <v>-16</v>
      </c>
      <c r="BM836">
        <f t="shared" ref="BM836:BM899" ca="1" si="218">MIN(BJ836:BK836)+((MAX(BH836:BI836)-E836)/(MAX(BH836:BI836)-MIN(BH836:BI836)))*(MAX(BJ836:BK836)-MIN(BJ836:BK836))</f>
        <v>311.46630071138804</v>
      </c>
    </row>
    <row r="837" spans="1:65" x14ac:dyDescent="0.25">
      <c r="A837" s="64">
        <v>834</v>
      </c>
      <c r="B837" s="64">
        <v>80</v>
      </c>
      <c r="C837" s="64">
        <v>22</v>
      </c>
      <c r="D837" s="18">
        <v>834</v>
      </c>
      <c r="E837" s="21">
        <f t="shared" ca="1" si="211"/>
        <v>1928.3356205538248</v>
      </c>
      <c r="F837" s="22">
        <f t="shared" ca="1" si="212"/>
        <v>68.522586156505369</v>
      </c>
      <c r="G837" s="28">
        <v>834</v>
      </c>
      <c r="H837" s="24">
        <f t="shared" ca="1" si="213"/>
        <v>1925.2017599999999</v>
      </c>
      <c r="I837" s="25">
        <f t="shared" ca="1" si="214"/>
        <v>68.632898048000001</v>
      </c>
      <c r="J837" s="155"/>
      <c r="K837" s="155"/>
      <c r="AX837">
        <f t="shared" ca="1" si="207"/>
        <v>311.96771840000002</v>
      </c>
      <c r="AY837">
        <f t="shared" ca="1" si="215"/>
        <v>304.03228159999998</v>
      </c>
      <c r="AZ837" cm="1">
        <f t="array" aca="1" ref="AZ837" ca="1">_xlfn.LET(_xlpm.rozsah, $J$3:$J$10001,_xlpm.podminka, (_xlpm.rozsah&gt;H837)*(ISNUMBER(_xlpm.rozsah)),_xlpm.indexy, IF(_xlpm.podminka, ROW(_xlpm.rozsah)-MIN(ROW(_xlpm.rozsah))+1),_xlpm.prvni, MIN(_xlpm.indexy),_xlpm.finalni, IF(_xlpm.prvni=1, 2, _xlpm.prvni),INDEX(_xlpm.rozsah, _xlpm.finalni))</f>
        <v>2000</v>
      </c>
      <c r="BA837" cm="1">
        <f t="array" aca="1" ref="BA837" ca="1">INDEX($J$3:$J$10001,MATCH(AZ837,$J$3:$J$10004,0)-1)</f>
        <v>1900</v>
      </c>
      <c r="BB837">
        <f t="shared" ca="1" si="209"/>
        <v>300</v>
      </c>
      <c r="BC837">
        <f t="shared" ca="1" si="209"/>
        <v>316</v>
      </c>
      <c r="BD837">
        <f t="shared" ca="1" si="208"/>
        <v>-16</v>
      </c>
      <c r="BE837">
        <f t="shared" ca="1" si="216"/>
        <v>311.96771840000002</v>
      </c>
      <c r="BF837">
        <f t="shared" ref="BF837:BF900" ca="1" si="219">IF(BL837&lt;0, BM837,BG837)</f>
        <v>311.46630071138804</v>
      </c>
      <c r="BG837">
        <f t="shared" ca="1" si="217"/>
        <v>304.53369928861196</v>
      </c>
      <c r="BH837" cm="1">
        <f t="array" aca="1" ref="BH837" ca="1">_xlfn.LET(_xlpm.rozsah, $J$3:$J$10001,_xlpm.podminka, (_xlpm.rozsah&gt;E837)*(ISNUMBER(_xlpm.rozsah)),_xlpm.indexy, IF(_xlpm.podminka, ROW(_xlpm.rozsah)-MIN(ROW(_xlpm.rozsah))+1),_xlpm.prvni, MIN(_xlpm.indexy),_xlpm.finalni, IF(_xlpm.prvni=1, 2, _xlpm.prvni),INDEX(_xlpm.rozsah, _xlpm.finalni))</f>
        <v>2000</v>
      </c>
      <c r="BI837" cm="1">
        <f t="array" aca="1" ref="BI837" ca="1">INDEX($J$3:$J$10001,MATCH(BH837,$J$3:$J$10004,0)-1)</f>
        <v>1900</v>
      </c>
      <c r="BJ837">
        <f t="shared" ca="1" si="210"/>
        <v>300</v>
      </c>
      <c r="BK837">
        <f t="shared" ca="1" si="210"/>
        <v>316</v>
      </c>
      <c r="BL837">
        <f t="shared" ref="BL837:BL900" ca="1" si="220">BJ837-BK837</f>
        <v>-16</v>
      </c>
      <c r="BM837">
        <f t="shared" ca="1" si="218"/>
        <v>311.46630071138804</v>
      </c>
    </row>
    <row r="838" spans="1:65" x14ac:dyDescent="0.25">
      <c r="A838" s="64">
        <v>835</v>
      </c>
      <c r="B838" s="64">
        <v>81</v>
      </c>
      <c r="C838" s="64">
        <v>21</v>
      </c>
      <c r="D838" s="18">
        <v>835</v>
      </c>
      <c r="E838" s="21">
        <f t="shared" ca="1" si="211"/>
        <v>1943.6898158107474</v>
      </c>
      <c r="F838" s="22">
        <f t="shared" ca="1" si="212"/>
        <v>64.892022188758887</v>
      </c>
      <c r="G838" s="23">
        <v>835</v>
      </c>
      <c r="H838" s="24">
        <f t="shared" ca="1" si="213"/>
        <v>1940.5167819999999</v>
      </c>
      <c r="I838" s="25">
        <f t="shared" ca="1" si="214"/>
        <v>64.998636124800001</v>
      </c>
      <c r="J838" s="155"/>
      <c r="K838" s="155"/>
      <c r="AX838">
        <f t="shared" ca="1" si="207"/>
        <v>309.51731488000001</v>
      </c>
      <c r="AY838">
        <f t="shared" ca="1" si="215"/>
        <v>306.48268511999999</v>
      </c>
      <c r="AZ838" cm="1">
        <f t="array" aca="1" ref="AZ838" ca="1">_xlfn.LET(_xlpm.rozsah, $J$3:$J$10001,_xlpm.podminka, (_xlpm.rozsah&gt;H838)*(ISNUMBER(_xlpm.rozsah)),_xlpm.indexy, IF(_xlpm.podminka, ROW(_xlpm.rozsah)-MIN(ROW(_xlpm.rozsah))+1),_xlpm.prvni, MIN(_xlpm.indexy),_xlpm.finalni, IF(_xlpm.prvni=1, 2, _xlpm.prvni),INDEX(_xlpm.rozsah, _xlpm.finalni))</f>
        <v>2000</v>
      </c>
      <c r="BA838" cm="1">
        <f t="array" aca="1" ref="BA838" ca="1">INDEX($J$3:$J$10001,MATCH(AZ838,$J$3:$J$10004,0)-1)</f>
        <v>1900</v>
      </c>
      <c r="BB838">
        <f t="shared" ca="1" si="209"/>
        <v>300</v>
      </c>
      <c r="BC838">
        <f t="shared" ca="1" si="209"/>
        <v>316</v>
      </c>
      <c r="BD838">
        <f t="shared" ca="1" si="208"/>
        <v>-16</v>
      </c>
      <c r="BE838">
        <f t="shared" ca="1" si="216"/>
        <v>309.51731488000001</v>
      </c>
      <c r="BF838">
        <f t="shared" ca="1" si="219"/>
        <v>309.0096294702804</v>
      </c>
      <c r="BG838">
        <f t="shared" ca="1" si="217"/>
        <v>306.9903705297196</v>
      </c>
      <c r="BH838" cm="1">
        <f t="array" aca="1" ref="BH838" ca="1">_xlfn.LET(_xlpm.rozsah, $J$3:$J$10001,_xlpm.podminka, (_xlpm.rozsah&gt;E838)*(ISNUMBER(_xlpm.rozsah)),_xlpm.indexy, IF(_xlpm.podminka, ROW(_xlpm.rozsah)-MIN(ROW(_xlpm.rozsah))+1),_xlpm.prvni, MIN(_xlpm.indexy),_xlpm.finalni, IF(_xlpm.prvni=1, 2, _xlpm.prvni),INDEX(_xlpm.rozsah, _xlpm.finalni))</f>
        <v>2000</v>
      </c>
      <c r="BI838" cm="1">
        <f t="array" aca="1" ref="BI838" ca="1">INDEX($J$3:$J$10001,MATCH(BH838,$J$3:$J$10004,0)-1)</f>
        <v>1900</v>
      </c>
      <c r="BJ838">
        <f t="shared" ca="1" si="210"/>
        <v>300</v>
      </c>
      <c r="BK838">
        <f t="shared" ca="1" si="210"/>
        <v>316</v>
      </c>
      <c r="BL838">
        <f t="shared" ca="1" si="220"/>
        <v>-16</v>
      </c>
      <c r="BM838">
        <f t="shared" ca="1" si="218"/>
        <v>309.0096294702804</v>
      </c>
    </row>
    <row r="839" spans="1:65" x14ac:dyDescent="0.25">
      <c r="A839" s="64">
        <v>836</v>
      </c>
      <c r="B839" s="64">
        <v>81</v>
      </c>
      <c r="C839" s="64">
        <v>24</v>
      </c>
      <c r="D839" s="18">
        <v>836</v>
      </c>
      <c r="E839" s="21">
        <f t="shared" ca="1" si="211"/>
        <v>1943.6898158107474</v>
      </c>
      <c r="F839" s="22">
        <f t="shared" ca="1" si="212"/>
        <v>74.162311072867297</v>
      </c>
      <c r="G839" s="28">
        <v>836</v>
      </c>
      <c r="H839" s="24">
        <f t="shared" ca="1" si="213"/>
        <v>1940.5167819999999</v>
      </c>
      <c r="I839" s="25">
        <f t="shared" ca="1" si="214"/>
        <v>74.284155571200003</v>
      </c>
      <c r="J839" s="155"/>
      <c r="K839" s="155"/>
      <c r="AX839">
        <f t="shared" ca="1" si="207"/>
        <v>309.51731488000001</v>
      </c>
      <c r="AY839">
        <f t="shared" ca="1" si="215"/>
        <v>306.48268511999999</v>
      </c>
      <c r="AZ839" cm="1">
        <f t="array" aca="1" ref="AZ839" ca="1">_xlfn.LET(_xlpm.rozsah, $J$3:$J$10001,_xlpm.podminka, (_xlpm.rozsah&gt;H839)*(ISNUMBER(_xlpm.rozsah)),_xlpm.indexy, IF(_xlpm.podminka, ROW(_xlpm.rozsah)-MIN(ROW(_xlpm.rozsah))+1),_xlpm.prvni, MIN(_xlpm.indexy),_xlpm.finalni, IF(_xlpm.prvni=1, 2, _xlpm.prvni),INDEX(_xlpm.rozsah, _xlpm.finalni))</f>
        <v>2000</v>
      </c>
      <c r="BA839" cm="1">
        <f t="array" aca="1" ref="BA839" ca="1">INDEX($J$3:$J$10001,MATCH(AZ839,$J$3:$J$10004,0)-1)</f>
        <v>1900</v>
      </c>
      <c r="BB839">
        <f t="shared" ca="1" si="209"/>
        <v>300</v>
      </c>
      <c r="BC839">
        <f t="shared" ca="1" si="209"/>
        <v>316</v>
      </c>
      <c r="BD839">
        <f t="shared" ca="1" si="208"/>
        <v>-16</v>
      </c>
      <c r="BE839">
        <f t="shared" ca="1" si="216"/>
        <v>309.51731488000001</v>
      </c>
      <c r="BF839">
        <f t="shared" ca="1" si="219"/>
        <v>309.0096294702804</v>
      </c>
      <c r="BG839">
        <f t="shared" ca="1" si="217"/>
        <v>306.9903705297196</v>
      </c>
      <c r="BH839" cm="1">
        <f t="array" aca="1" ref="BH839" ca="1">_xlfn.LET(_xlpm.rozsah, $J$3:$J$10001,_xlpm.podminka, (_xlpm.rozsah&gt;E839)*(ISNUMBER(_xlpm.rozsah)),_xlpm.indexy, IF(_xlpm.podminka, ROW(_xlpm.rozsah)-MIN(ROW(_xlpm.rozsah))+1),_xlpm.prvni, MIN(_xlpm.indexy),_xlpm.finalni, IF(_xlpm.prvni=1, 2, _xlpm.prvni),INDEX(_xlpm.rozsah, _xlpm.finalni))</f>
        <v>2000</v>
      </c>
      <c r="BI839" cm="1">
        <f t="array" aca="1" ref="BI839" ca="1">INDEX($J$3:$J$10001,MATCH(BH839,$J$3:$J$10004,0)-1)</f>
        <v>1900</v>
      </c>
      <c r="BJ839">
        <f t="shared" ca="1" si="210"/>
        <v>300</v>
      </c>
      <c r="BK839">
        <f t="shared" ca="1" si="210"/>
        <v>316</v>
      </c>
      <c r="BL839">
        <f t="shared" ca="1" si="220"/>
        <v>-16</v>
      </c>
      <c r="BM839">
        <f t="shared" ca="1" si="218"/>
        <v>309.0096294702804</v>
      </c>
    </row>
    <row r="840" spans="1:65" x14ac:dyDescent="0.25">
      <c r="A840" s="64">
        <v>837</v>
      </c>
      <c r="B840" s="64">
        <v>81</v>
      </c>
      <c r="C840" s="64">
        <v>24</v>
      </c>
      <c r="D840" s="18">
        <v>837</v>
      </c>
      <c r="E840" s="21">
        <f t="shared" ca="1" si="211"/>
        <v>1943.6898158107474</v>
      </c>
      <c r="F840" s="22">
        <f t="shared" ca="1" si="212"/>
        <v>74.162311072867297</v>
      </c>
      <c r="G840" s="23">
        <v>837</v>
      </c>
      <c r="H840" s="24">
        <f t="shared" ca="1" si="213"/>
        <v>1940.5167819999999</v>
      </c>
      <c r="I840" s="25">
        <f t="shared" ca="1" si="214"/>
        <v>74.284155571200003</v>
      </c>
      <c r="J840" s="155"/>
      <c r="K840" s="155"/>
      <c r="AX840">
        <f t="shared" ca="1" si="207"/>
        <v>309.51731488000001</v>
      </c>
      <c r="AY840">
        <f t="shared" ca="1" si="215"/>
        <v>306.48268511999999</v>
      </c>
      <c r="AZ840" cm="1">
        <f t="array" aca="1" ref="AZ840" ca="1">_xlfn.LET(_xlpm.rozsah, $J$3:$J$10001,_xlpm.podminka, (_xlpm.rozsah&gt;H840)*(ISNUMBER(_xlpm.rozsah)),_xlpm.indexy, IF(_xlpm.podminka, ROW(_xlpm.rozsah)-MIN(ROW(_xlpm.rozsah))+1),_xlpm.prvni, MIN(_xlpm.indexy),_xlpm.finalni, IF(_xlpm.prvni=1, 2, _xlpm.prvni),INDEX(_xlpm.rozsah, _xlpm.finalni))</f>
        <v>2000</v>
      </c>
      <c r="BA840" cm="1">
        <f t="array" aca="1" ref="BA840" ca="1">INDEX($J$3:$J$10001,MATCH(AZ840,$J$3:$J$10004,0)-1)</f>
        <v>1900</v>
      </c>
      <c r="BB840">
        <f t="shared" ca="1" si="209"/>
        <v>300</v>
      </c>
      <c r="BC840">
        <f t="shared" ca="1" si="209"/>
        <v>316</v>
      </c>
      <c r="BD840">
        <f t="shared" ca="1" si="208"/>
        <v>-16</v>
      </c>
      <c r="BE840">
        <f t="shared" ca="1" si="216"/>
        <v>309.51731488000001</v>
      </c>
      <c r="BF840">
        <f t="shared" ca="1" si="219"/>
        <v>309.0096294702804</v>
      </c>
      <c r="BG840">
        <f t="shared" ca="1" si="217"/>
        <v>306.9903705297196</v>
      </c>
      <c r="BH840" cm="1">
        <f t="array" aca="1" ref="BH840" ca="1">_xlfn.LET(_xlpm.rozsah, $J$3:$J$10001,_xlpm.podminka, (_xlpm.rozsah&gt;E840)*(ISNUMBER(_xlpm.rozsah)),_xlpm.indexy, IF(_xlpm.podminka, ROW(_xlpm.rozsah)-MIN(ROW(_xlpm.rozsah))+1),_xlpm.prvni, MIN(_xlpm.indexy),_xlpm.finalni, IF(_xlpm.prvni=1, 2, _xlpm.prvni),INDEX(_xlpm.rozsah, _xlpm.finalni))</f>
        <v>2000</v>
      </c>
      <c r="BI840" cm="1">
        <f t="array" aca="1" ref="BI840" ca="1">INDEX($J$3:$J$10001,MATCH(BH840,$J$3:$J$10004,0)-1)</f>
        <v>1900</v>
      </c>
      <c r="BJ840">
        <f t="shared" ca="1" si="210"/>
        <v>300</v>
      </c>
      <c r="BK840">
        <f t="shared" ca="1" si="210"/>
        <v>316</v>
      </c>
      <c r="BL840">
        <f t="shared" ca="1" si="220"/>
        <v>-16</v>
      </c>
      <c r="BM840">
        <f t="shared" ca="1" si="218"/>
        <v>309.0096294702804</v>
      </c>
    </row>
    <row r="841" spans="1:65" x14ac:dyDescent="0.25">
      <c r="A841" s="64">
        <v>838</v>
      </c>
      <c r="B841" s="64">
        <v>81</v>
      </c>
      <c r="C841" s="64">
        <v>22</v>
      </c>
      <c r="D841" s="18">
        <v>838</v>
      </c>
      <c r="E841" s="21">
        <f t="shared" ca="1" si="211"/>
        <v>1943.6898158107474</v>
      </c>
      <c r="F841" s="22">
        <f t="shared" ca="1" si="212"/>
        <v>67.98211848346169</v>
      </c>
      <c r="G841" s="28">
        <v>838</v>
      </c>
      <c r="H841" s="24">
        <f t="shared" ca="1" si="213"/>
        <v>1940.5167819999999</v>
      </c>
      <c r="I841" s="25">
        <f t="shared" ca="1" si="214"/>
        <v>68.093809273600002</v>
      </c>
      <c r="J841" s="155"/>
      <c r="K841" s="155"/>
      <c r="AX841">
        <f t="shared" ca="1" si="207"/>
        <v>309.51731488000001</v>
      </c>
      <c r="AY841">
        <f t="shared" ca="1" si="215"/>
        <v>306.48268511999999</v>
      </c>
      <c r="AZ841" cm="1">
        <f t="array" aca="1" ref="AZ841" ca="1">_xlfn.LET(_xlpm.rozsah, $J$3:$J$10001,_xlpm.podminka, (_xlpm.rozsah&gt;H841)*(ISNUMBER(_xlpm.rozsah)),_xlpm.indexy, IF(_xlpm.podminka, ROW(_xlpm.rozsah)-MIN(ROW(_xlpm.rozsah))+1),_xlpm.prvni, MIN(_xlpm.indexy),_xlpm.finalni, IF(_xlpm.prvni=1, 2, _xlpm.prvni),INDEX(_xlpm.rozsah, _xlpm.finalni))</f>
        <v>2000</v>
      </c>
      <c r="BA841" cm="1">
        <f t="array" aca="1" ref="BA841" ca="1">INDEX($J$3:$J$10001,MATCH(AZ841,$J$3:$J$10004,0)-1)</f>
        <v>1900</v>
      </c>
      <c r="BB841">
        <f t="shared" ca="1" si="209"/>
        <v>300</v>
      </c>
      <c r="BC841">
        <f t="shared" ca="1" si="209"/>
        <v>316</v>
      </c>
      <c r="BD841">
        <f t="shared" ca="1" si="208"/>
        <v>-16</v>
      </c>
      <c r="BE841">
        <f t="shared" ca="1" si="216"/>
        <v>309.51731488000001</v>
      </c>
      <c r="BF841">
        <f t="shared" ca="1" si="219"/>
        <v>309.0096294702804</v>
      </c>
      <c r="BG841">
        <f t="shared" ca="1" si="217"/>
        <v>306.9903705297196</v>
      </c>
      <c r="BH841" cm="1">
        <f t="array" aca="1" ref="BH841" ca="1">_xlfn.LET(_xlpm.rozsah, $J$3:$J$10001,_xlpm.podminka, (_xlpm.rozsah&gt;E841)*(ISNUMBER(_xlpm.rozsah)),_xlpm.indexy, IF(_xlpm.podminka, ROW(_xlpm.rozsah)-MIN(ROW(_xlpm.rozsah))+1),_xlpm.prvni, MIN(_xlpm.indexy),_xlpm.finalni, IF(_xlpm.prvni=1, 2, _xlpm.prvni),INDEX(_xlpm.rozsah, _xlpm.finalni))</f>
        <v>2000</v>
      </c>
      <c r="BI841" cm="1">
        <f t="array" aca="1" ref="BI841" ca="1">INDEX($J$3:$J$10001,MATCH(BH841,$J$3:$J$10004,0)-1)</f>
        <v>1900</v>
      </c>
      <c r="BJ841">
        <f t="shared" ca="1" si="210"/>
        <v>300</v>
      </c>
      <c r="BK841">
        <f t="shared" ca="1" si="210"/>
        <v>316</v>
      </c>
      <c r="BL841">
        <f t="shared" ca="1" si="220"/>
        <v>-16</v>
      </c>
      <c r="BM841">
        <f t="shared" ca="1" si="218"/>
        <v>309.0096294702804</v>
      </c>
    </row>
    <row r="842" spans="1:65" x14ac:dyDescent="0.25">
      <c r="A842" s="64">
        <v>839</v>
      </c>
      <c r="B842" s="64">
        <v>81</v>
      </c>
      <c r="C842" s="64">
        <v>22</v>
      </c>
      <c r="D842" s="18">
        <v>839</v>
      </c>
      <c r="E842" s="21">
        <f t="shared" ca="1" si="211"/>
        <v>1943.6898158107474</v>
      </c>
      <c r="F842" s="22">
        <f t="shared" ca="1" si="212"/>
        <v>67.98211848346169</v>
      </c>
      <c r="G842" s="23">
        <v>839</v>
      </c>
      <c r="H842" s="24">
        <f t="shared" ca="1" si="213"/>
        <v>1940.5167819999999</v>
      </c>
      <c r="I842" s="25">
        <f t="shared" ca="1" si="214"/>
        <v>68.093809273600002</v>
      </c>
      <c r="J842" s="155"/>
      <c r="K842" s="155"/>
      <c r="AX842">
        <f t="shared" ca="1" si="207"/>
        <v>309.51731488000001</v>
      </c>
      <c r="AY842">
        <f t="shared" ca="1" si="215"/>
        <v>306.48268511999999</v>
      </c>
      <c r="AZ842" cm="1">
        <f t="array" aca="1" ref="AZ842" ca="1">_xlfn.LET(_xlpm.rozsah, $J$3:$J$10001,_xlpm.podminka, (_xlpm.rozsah&gt;H842)*(ISNUMBER(_xlpm.rozsah)),_xlpm.indexy, IF(_xlpm.podminka, ROW(_xlpm.rozsah)-MIN(ROW(_xlpm.rozsah))+1),_xlpm.prvni, MIN(_xlpm.indexy),_xlpm.finalni, IF(_xlpm.prvni=1, 2, _xlpm.prvni),INDEX(_xlpm.rozsah, _xlpm.finalni))</f>
        <v>2000</v>
      </c>
      <c r="BA842" cm="1">
        <f t="array" aca="1" ref="BA842" ca="1">INDEX($J$3:$J$10001,MATCH(AZ842,$J$3:$J$10004,0)-1)</f>
        <v>1900</v>
      </c>
      <c r="BB842">
        <f t="shared" ca="1" si="209"/>
        <v>300</v>
      </c>
      <c r="BC842">
        <f t="shared" ca="1" si="209"/>
        <v>316</v>
      </c>
      <c r="BD842">
        <f t="shared" ca="1" si="208"/>
        <v>-16</v>
      </c>
      <c r="BE842">
        <f t="shared" ca="1" si="216"/>
        <v>309.51731488000001</v>
      </c>
      <c r="BF842">
        <f t="shared" ca="1" si="219"/>
        <v>309.0096294702804</v>
      </c>
      <c r="BG842">
        <f t="shared" ca="1" si="217"/>
        <v>306.9903705297196</v>
      </c>
      <c r="BH842" cm="1">
        <f t="array" aca="1" ref="BH842" ca="1">_xlfn.LET(_xlpm.rozsah, $J$3:$J$10001,_xlpm.podminka, (_xlpm.rozsah&gt;E842)*(ISNUMBER(_xlpm.rozsah)),_xlpm.indexy, IF(_xlpm.podminka, ROW(_xlpm.rozsah)-MIN(ROW(_xlpm.rozsah))+1),_xlpm.prvni, MIN(_xlpm.indexy),_xlpm.finalni, IF(_xlpm.prvni=1, 2, _xlpm.prvni),INDEX(_xlpm.rozsah, _xlpm.finalni))</f>
        <v>2000</v>
      </c>
      <c r="BI842" cm="1">
        <f t="array" aca="1" ref="BI842" ca="1">INDEX($J$3:$J$10001,MATCH(BH842,$J$3:$J$10004,0)-1)</f>
        <v>1900</v>
      </c>
      <c r="BJ842">
        <f t="shared" ca="1" si="210"/>
        <v>300</v>
      </c>
      <c r="BK842">
        <f t="shared" ca="1" si="210"/>
        <v>316</v>
      </c>
      <c r="BL842">
        <f t="shared" ca="1" si="220"/>
        <v>-16</v>
      </c>
      <c r="BM842">
        <f t="shared" ca="1" si="218"/>
        <v>309.0096294702804</v>
      </c>
    </row>
    <row r="843" spans="1:65" x14ac:dyDescent="0.25">
      <c r="A843" s="64">
        <v>840</v>
      </c>
      <c r="B843" s="64">
        <v>81</v>
      </c>
      <c r="C843" s="64">
        <v>21</v>
      </c>
      <c r="D843" s="18">
        <v>840</v>
      </c>
      <c r="E843" s="21">
        <f t="shared" ca="1" si="211"/>
        <v>1943.6898158107474</v>
      </c>
      <c r="F843" s="22">
        <f t="shared" ca="1" si="212"/>
        <v>64.892022188758887</v>
      </c>
      <c r="G843" s="28">
        <v>840</v>
      </c>
      <c r="H843" s="24">
        <f t="shared" ca="1" si="213"/>
        <v>1940.5167819999999</v>
      </c>
      <c r="I843" s="25">
        <f t="shared" ca="1" si="214"/>
        <v>64.998636124800001</v>
      </c>
      <c r="J843" s="155"/>
      <c r="K843" s="155"/>
      <c r="AX843">
        <f t="shared" ca="1" si="207"/>
        <v>309.51731488000001</v>
      </c>
      <c r="AY843">
        <f t="shared" ca="1" si="215"/>
        <v>306.48268511999999</v>
      </c>
      <c r="AZ843" cm="1">
        <f t="array" aca="1" ref="AZ843" ca="1">_xlfn.LET(_xlpm.rozsah, $J$3:$J$10001,_xlpm.podminka, (_xlpm.rozsah&gt;H843)*(ISNUMBER(_xlpm.rozsah)),_xlpm.indexy, IF(_xlpm.podminka, ROW(_xlpm.rozsah)-MIN(ROW(_xlpm.rozsah))+1),_xlpm.prvni, MIN(_xlpm.indexy),_xlpm.finalni, IF(_xlpm.prvni=1, 2, _xlpm.prvni),INDEX(_xlpm.rozsah, _xlpm.finalni))</f>
        <v>2000</v>
      </c>
      <c r="BA843" cm="1">
        <f t="array" aca="1" ref="BA843" ca="1">INDEX($J$3:$J$10001,MATCH(AZ843,$J$3:$J$10004,0)-1)</f>
        <v>1900</v>
      </c>
      <c r="BB843">
        <f t="shared" ca="1" si="209"/>
        <v>300</v>
      </c>
      <c r="BC843">
        <f t="shared" ca="1" si="209"/>
        <v>316</v>
      </c>
      <c r="BD843">
        <f t="shared" ca="1" si="208"/>
        <v>-16</v>
      </c>
      <c r="BE843">
        <f t="shared" ca="1" si="216"/>
        <v>309.51731488000001</v>
      </c>
      <c r="BF843">
        <f t="shared" ca="1" si="219"/>
        <v>309.0096294702804</v>
      </c>
      <c r="BG843">
        <f t="shared" ca="1" si="217"/>
        <v>306.9903705297196</v>
      </c>
      <c r="BH843" cm="1">
        <f t="array" aca="1" ref="BH843" ca="1">_xlfn.LET(_xlpm.rozsah, $J$3:$J$10001,_xlpm.podminka, (_xlpm.rozsah&gt;E843)*(ISNUMBER(_xlpm.rozsah)),_xlpm.indexy, IF(_xlpm.podminka, ROW(_xlpm.rozsah)-MIN(ROW(_xlpm.rozsah))+1),_xlpm.prvni, MIN(_xlpm.indexy),_xlpm.finalni, IF(_xlpm.prvni=1, 2, _xlpm.prvni),INDEX(_xlpm.rozsah, _xlpm.finalni))</f>
        <v>2000</v>
      </c>
      <c r="BI843" cm="1">
        <f t="array" aca="1" ref="BI843" ca="1">INDEX($J$3:$J$10001,MATCH(BH843,$J$3:$J$10004,0)-1)</f>
        <v>1900</v>
      </c>
      <c r="BJ843">
        <f t="shared" ca="1" si="210"/>
        <v>300</v>
      </c>
      <c r="BK843">
        <f t="shared" ca="1" si="210"/>
        <v>316</v>
      </c>
      <c r="BL843">
        <f t="shared" ca="1" si="220"/>
        <v>-16</v>
      </c>
      <c r="BM843">
        <f t="shared" ca="1" si="218"/>
        <v>309.0096294702804</v>
      </c>
    </row>
    <row r="844" spans="1:65" x14ac:dyDescent="0.25">
      <c r="A844" s="64">
        <v>841</v>
      </c>
      <c r="B844" s="64">
        <v>81</v>
      </c>
      <c r="C844" s="64">
        <v>31</v>
      </c>
      <c r="D844" s="18">
        <v>841</v>
      </c>
      <c r="E844" s="21">
        <f t="shared" ca="1" si="211"/>
        <v>1943.6898158107474</v>
      </c>
      <c r="F844" s="22">
        <f t="shared" ca="1" si="212"/>
        <v>95.792985135786935</v>
      </c>
      <c r="G844" s="23">
        <v>841</v>
      </c>
      <c r="H844" s="24">
        <f t="shared" ca="1" si="213"/>
        <v>1940.5167819999999</v>
      </c>
      <c r="I844" s="25">
        <f t="shared" ca="1" si="214"/>
        <v>95.950367612799994</v>
      </c>
      <c r="J844" s="155"/>
      <c r="K844" s="155"/>
      <c r="AX844">
        <f t="shared" ca="1" si="207"/>
        <v>309.51731488000001</v>
      </c>
      <c r="AY844">
        <f t="shared" ca="1" si="215"/>
        <v>306.48268511999999</v>
      </c>
      <c r="AZ844" cm="1">
        <f t="array" aca="1" ref="AZ844" ca="1">_xlfn.LET(_xlpm.rozsah, $J$3:$J$10001,_xlpm.podminka, (_xlpm.rozsah&gt;H844)*(ISNUMBER(_xlpm.rozsah)),_xlpm.indexy, IF(_xlpm.podminka, ROW(_xlpm.rozsah)-MIN(ROW(_xlpm.rozsah))+1),_xlpm.prvni, MIN(_xlpm.indexy),_xlpm.finalni, IF(_xlpm.prvni=1, 2, _xlpm.prvni),INDEX(_xlpm.rozsah, _xlpm.finalni))</f>
        <v>2000</v>
      </c>
      <c r="BA844" cm="1">
        <f t="array" aca="1" ref="BA844" ca="1">INDEX($J$3:$J$10001,MATCH(AZ844,$J$3:$J$10004,0)-1)</f>
        <v>1900</v>
      </c>
      <c r="BB844">
        <f t="shared" ca="1" si="209"/>
        <v>300</v>
      </c>
      <c r="BC844">
        <f t="shared" ca="1" si="209"/>
        <v>316</v>
      </c>
      <c r="BD844">
        <f t="shared" ca="1" si="208"/>
        <v>-16</v>
      </c>
      <c r="BE844">
        <f t="shared" ca="1" si="216"/>
        <v>309.51731488000001</v>
      </c>
      <c r="BF844">
        <f t="shared" ca="1" si="219"/>
        <v>309.0096294702804</v>
      </c>
      <c r="BG844">
        <f t="shared" ca="1" si="217"/>
        <v>306.9903705297196</v>
      </c>
      <c r="BH844" cm="1">
        <f t="array" aca="1" ref="BH844" ca="1">_xlfn.LET(_xlpm.rozsah, $J$3:$J$10001,_xlpm.podminka, (_xlpm.rozsah&gt;E844)*(ISNUMBER(_xlpm.rozsah)),_xlpm.indexy, IF(_xlpm.podminka, ROW(_xlpm.rozsah)-MIN(ROW(_xlpm.rozsah))+1),_xlpm.prvni, MIN(_xlpm.indexy),_xlpm.finalni, IF(_xlpm.prvni=1, 2, _xlpm.prvni),INDEX(_xlpm.rozsah, _xlpm.finalni))</f>
        <v>2000</v>
      </c>
      <c r="BI844" cm="1">
        <f t="array" aca="1" ref="BI844" ca="1">INDEX($J$3:$J$10001,MATCH(BH844,$J$3:$J$10004,0)-1)</f>
        <v>1900</v>
      </c>
      <c r="BJ844">
        <f t="shared" ca="1" si="210"/>
        <v>300</v>
      </c>
      <c r="BK844">
        <f t="shared" ca="1" si="210"/>
        <v>316</v>
      </c>
      <c r="BL844">
        <f t="shared" ca="1" si="220"/>
        <v>-16</v>
      </c>
      <c r="BM844">
        <f t="shared" ca="1" si="218"/>
        <v>309.0096294702804</v>
      </c>
    </row>
    <row r="845" spans="1:65" x14ac:dyDescent="0.25">
      <c r="A845" s="64">
        <v>842</v>
      </c>
      <c r="B845" s="64">
        <v>81</v>
      </c>
      <c r="C845" s="64">
        <v>27</v>
      </c>
      <c r="D845" s="18">
        <v>842</v>
      </c>
      <c r="E845" s="21">
        <f t="shared" ca="1" si="211"/>
        <v>1943.6898158107474</v>
      </c>
      <c r="F845" s="22">
        <f t="shared" ca="1" si="212"/>
        <v>83.432599956975707</v>
      </c>
      <c r="G845" s="28">
        <v>842</v>
      </c>
      <c r="H845" s="24">
        <f t="shared" ca="1" si="213"/>
        <v>1940.5167819999999</v>
      </c>
      <c r="I845" s="25">
        <f t="shared" ca="1" si="214"/>
        <v>83.569675017600005</v>
      </c>
      <c r="J845" s="155"/>
      <c r="K845" s="155"/>
      <c r="AX845">
        <f t="shared" ca="1" si="207"/>
        <v>309.51731488000001</v>
      </c>
      <c r="AY845">
        <f t="shared" ca="1" si="215"/>
        <v>306.48268511999999</v>
      </c>
      <c r="AZ845" cm="1">
        <f t="array" aca="1" ref="AZ845" ca="1">_xlfn.LET(_xlpm.rozsah, $J$3:$J$10001,_xlpm.podminka, (_xlpm.rozsah&gt;H845)*(ISNUMBER(_xlpm.rozsah)),_xlpm.indexy, IF(_xlpm.podminka, ROW(_xlpm.rozsah)-MIN(ROW(_xlpm.rozsah))+1),_xlpm.prvni, MIN(_xlpm.indexy),_xlpm.finalni, IF(_xlpm.prvni=1, 2, _xlpm.prvni),INDEX(_xlpm.rozsah, _xlpm.finalni))</f>
        <v>2000</v>
      </c>
      <c r="BA845" cm="1">
        <f t="array" aca="1" ref="BA845" ca="1">INDEX($J$3:$J$10001,MATCH(AZ845,$J$3:$J$10004,0)-1)</f>
        <v>1900</v>
      </c>
      <c r="BB845">
        <f t="shared" ca="1" si="209"/>
        <v>300</v>
      </c>
      <c r="BC845">
        <f t="shared" ca="1" si="209"/>
        <v>316</v>
      </c>
      <c r="BD845">
        <f t="shared" ca="1" si="208"/>
        <v>-16</v>
      </c>
      <c r="BE845">
        <f t="shared" ca="1" si="216"/>
        <v>309.51731488000001</v>
      </c>
      <c r="BF845">
        <f t="shared" ca="1" si="219"/>
        <v>309.0096294702804</v>
      </c>
      <c r="BG845">
        <f t="shared" ca="1" si="217"/>
        <v>306.9903705297196</v>
      </c>
      <c r="BH845" cm="1">
        <f t="array" aca="1" ref="BH845" ca="1">_xlfn.LET(_xlpm.rozsah, $J$3:$J$10001,_xlpm.podminka, (_xlpm.rozsah&gt;E845)*(ISNUMBER(_xlpm.rozsah)),_xlpm.indexy, IF(_xlpm.podminka, ROW(_xlpm.rozsah)-MIN(ROW(_xlpm.rozsah))+1),_xlpm.prvni, MIN(_xlpm.indexy),_xlpm.finalni, IF(_xlpm.prvni=1, 2, _xlpm.prvni),INDEX(_xlpm.rozsah, _xlpm.finalni))</f>
        <v>2000</v>
      </c>
      <c r="BI845" cm="1">
        <f t="array" aca="1" ref="BI845" ca="1">INDEX($J$3:$J$10001,MATCH(BH845,$J$3:$J$10004,0)-1)</f>
        <v>1900</v>
      </c>
      <c r="BJ845">
        <f t="shared" ca="1" si="210"/>
        <v>300</v>
      </c>
      <c r="BK845">
        <f t="shared" ca="1" si="210"/>
        <v>316</v>
      </c>
      <c r="BL845">
        <f t="shared" ca="1" si="220"/>
        <v>-16</v>
      </c>
      <c r="BM845">
        <f t="shared" ca="1" si="218"/>
        <v>309.0096294702804</v>
      </c>
    </row>
    <row r="846" spans="1:65" x14ac:dyDescent="0.25">
      <c r="A846" s="64">
        <v>843</v>
      </c>
      <c r="B846" s="64">
        <v>80</v>
      </c>
      <c r="C846" s="64">
        <v>26</v>
      </c>
      <c r="D846" s="18">
        <v>843</v>
      </c>
      <c r="E846" s="21">
        <f t="shared" ca="1" si="211"/>
        <v>1928.3356205538248</v>
      </c>
      <c r="F846" s="22">
        <f t="shared" ca="1" si="212"/>
        <v>80.981238184960887</v>
      </c>
      <c r="G846" s="23">
        <v>843</v>
      </c>
      <c r="H846" s="24">
        <f t="shared" ca="1" si="213"/>
        <v>1925.2017599999999</v>
      </c>
      <c r="I846" s="25">
        <f t="shared" ca="1" si="214"/>
        <v>81.111606784000003</v>
      </c>
      <c r="J846" s="155"/>
      <c r="K846" s="155"/>
      <c r="AX846">
        <f t="shared" ca="1" si="207"/>
        <v>311.96771840000002</v>
      </c>
      <c r="AY846">
        <f t="shared" ca="1" si="215"/>
        <v>304.03228159999998</v>
      </c>
      <c r="AZ846" cm="1">
        <f t="array" aca="1" ref="AZ846" ca="1">_xlfn.LET(_xlpm.rozsah, $J$3:$J$10001,_xlpm.podminka, (_xlpm.rozsah&gt;H846)*(ISNUMBER(_xlpm.rozsah)),_xlpm.indexy, IF(_xlpm.podminka, ROW(_xlpm.rozsah)-MIN(ROW(_xlpm.rozsah))+1),_xlpm.prvni, MIN(_xlpm.indexy),_xlpm.finalni, IF(_xlpm.prvni=1, 2, _xlpm.prvni),INDEX(_xlpm.rozsah, _xlpm.finalni))</f>
        <v>2000</v>
      </c>
      <c r="BA846" cm="1">
        <f t="array" aca="1" ref="BA846" ca="1">INDEX($J$3:$J$10001,MATCH(AZ846,$J$3:$J$10004,0)-1)</f>
        <v>1900</v>
      </c>
      <c r="BB846">
        <f t="shared" ca="1" si="209"/>
        <v>300</v>
      </c>
      <c r="BC846">
        <f t="shared" ca="1" si="209"/>
        <v>316</v>
      </c>
      <c r="BD846">
        <f t="shared" ca="1" si="208"/>
        <v>-16</v>
      </c>
      <c r="BE846">
        <f t="shared" ca="1" si="216"/>
        <v>311.96771840000002</v>
      </c>
      <c r="BF846">
        <f t="shared" ca="1" si="219"/>
        <v>311.46630071138804</v>
      </c>
      <c r="BG846">
        <f t="shared" ca="1" si="217"/>
        <v>304.53369928861196</v>
      </c>
      <c r="BH846" cm="1">
        <f t="array" aca="1" ref="BH846" ca="1">_xlfn.LET(_xlpm.rozsah, $J$3:$J$10001,_xlpm.podminka, (_xlpm.rozsah&gt;E846)*(ISNUMBER(_xlpm.rozsah)),_xlpm.indexy, IF(_xlpm.podminka, ROW(_xlpm.rozsah)-MIN(ROW(_xlpm.rozsah))+1),_xlpm.prvni, MIN(_xlpm.indexy),_xlpm.finalni, IF(_xlpm.prvni=1, 2, _xlpm.prvni),INDEX(_xlpm.rozsah, _xlpm.finalni))</f>
        <v>2000</v>
      </c>
      <c r="BI846" cm="1">
        <f t="array" aca="1" ref="BI846" ca="1">INDEX($J$3:$J$10001,MATCH(BH846,$J$3:$J$10004,0)-1)</f>
        <v>1900</v>
      </c>
      <c r="BJ846">
        <f t="shared" ca="1" si="210"/>
        <v>300</v>
      </c>
      <c r="BK846">
        <f t="shared" ca="1" si="210"/>
        <v>316</v>
      </c>
      <c r="BL846">
        <f t="shared" ca="1" si="220"/>
        <v>-16</v>
      </c>
      <c r="BM846">
        <f t="shared" ca="1" si="218"/>
        <v>311.46630071138804</v>
      </c>
    </row>
    <row r="847" spans="1:65" x14ac:dyDescent="0.25">
      <c r="A847" s="64">
        <v>844</v>
      </c>
      <c r="B847" s="64">
        <v>80</v>
      </c>
      <c r="C847" s="64">
        <v>26</v>
      </c>
      <c r="D847" s="18">
        <v>844</v>
      </c>
      <c r="E847" s="21">
        <f t="shared" ca="1" si="211"/>
        <v>1928.3356205538248</v>
      </c>
      <c r="F847" s="22">
        <f t="shared" ca="1" si="212"/>
        <v>80.981238184960887</v>
      </c>
      <c r="G847" s="28">
        <v>844</v>
      </c>
      <c r="H847" s="24">
        <f t="shared" ca="1" si="213"/>
        <v>1925.2017599999999</v>
      </c>
      <c r="I847" s="25">
        <f t="shared" ca="1" si="214"/>
        <v>81.111606784000003</v>
      </c>
      <c r="J847" s="155"/>
      <c r="K847" s="155"/>
      <c r="AX847">
        <f t="shared" ca="1" si="207"/>
        <v>311.96771840000002</v>
      </c>
      <c r="AY847">
        <f t="shared" ca="1" si="215"/>
        <v>304.03228159999998</v>
      </c>
      <c r="AZ847" cm="1">
        <f t="array" aca="1" ref="AZ847" ca="1">_xlfn.LET(_xlpm.rozsah, $J$3:$J$10001,_xlpm.podminka, (_xlpm.rozsah&gt;H847)*(ISNUMBER(_xlpm.rozsah)),_xlpm.indexy, IF(_xlpm.podminka, ROW(_xlpm.rozsah)-MIN(ROW(_xlpm.rozsah))+1),_xlpm.prvni, MIN(_xlpm.indexy),_xlpm.finalni, IF(_xlpm.prvni=1, 2, _xlpm.prvni),INDEX(_xlpm.rozsah, _xlpm.finalni))</f>
        <v>2000</v>
      </c>
      <c r="BA847" cm="1">
        <f t="array" aca="1" ref="BA847" ca="1">INDEX($J$3:$J$10001,MATCH(AZ847,$J$3:$J$10004,0)-1)</f>
        <v>1900</v>
      </c>
      <c r="BB847">
        <f t="shared" ca="1" si="209"/>
        <v>300</v>
      </c>
      <c r="BC847">
        <f t="shared" ca="1" si="209"/>
        <v>316</v>
      </c>
      <c r="BD847">
        <f t="shared" ca="1" si="208"/>
        <v>-16</v>
      </c>
      <c r="BE847">
        <f t="shared" ca="1" si="216"/>
        <v>311.96771840000002</v>
      </c>
      <c r="BF847">
        <f t="shared" ca="1" si="219"/>
        <v>311.46630071138804</v>
      </c>
      <c r="BG847">
        <f t="shared" ca="1" si="217"/>
        <v>304.53369928861196</v>
      </c>
      <c r="BH847" cm="1">
        <f t="array" aca="1" ref="BH847" ca="1">_xlfn.LET(_xlpm.rozsah, $J$3:$J$10001,_xlpm.podminka, (_xlpm.rozsah&gt;E847)*(ISNUMBER(_xlpm.rozsah)),_xlpm.indexy, IF(_xlpm.podminka, ROW(_xlpm.rozsah)-MIN(ROW(_xlpm.rozsah))+1),_xlpm.prvni, MIN(_xlpm.indexy),_xlpm.finalni, IF(_xlpm.prvni=1, 2, _xlpm.prvni),INDEX(_xlpm.rozsah, _xlpm.finalni))</f>
        <v>2000</v>
      </c>
      <c r="BI847" cm="1">
        <f t="array" aca="1" ref="BI847" ca="1">INDEX($J$3:$J$10001,MATCH(BH847,$J$3:$J$10004,0)-1)</f>
        <v>1900</v>
      </c>
      <c r="BJ847">
        <f t="shared" ca="1" si="210"/>
        <v>300</v>
      </c>
      <c r="BK847">
        <f t="shared" ca="1" si="210"/>
        <v>316</v>
      </c>
      <c r="BL847">
        <f t="shared" ca="1" si="220"/>
        <v>-16</v>
      </c>
      <c r="BM847">
        <f t="shared" ca="1" si="218"/>
        <v>311.46630071138804</v>
      </c>
    </row>
    <row r="848" spans="1:65" x14ac:dyDescent="0.25">
      <c r="A848" s="64">
        <v>845</v>
      </c>
      <c r="B848" s="64">
        <v>81</v>
      </c>
      <c r="C848" s="64">
        <v>25</v>
      </c>
      <c r="D848" s="18">
        <v>845</v>
      </c>
      <c r="E848" s="21">
        <f t="shared" ca="1" si="211"/>
        <v>1943.6898158107474</v>
      </c>
      <c r="F848" s="22">
        <f t="shared" ca="1" si="212"/>
        <v>77.2524073675701</v>
      </c>
      <c r="G848" s="23">
        <v>845</v>
      </c>
      <c r="H848" s="24">
        <f t="shared" ca="1" si="213"/>
        <v>1940.5167819999999</v>
      </c>
      <c r="I848" s="25">
        <f t="shared" ca="1" si="214"/>
        <v>77.379328720000004</v>
      </c>
      <c r="J848" s="155"/>
      <c r="K848" s="155"/>
      <c r="AX848">
        <f t="shared" ca="1" si="207"/>
        <v>309.51731488000001</v>
      </c>
      <c r="AY848">
        <f t="shared" ca="1" si="215"/>
        <v>306.48268511999999</v>
      </c>
      <c r="AZ848" cm="1">
        <f t="array" aca="1" ref="AZ848" ca="1">_xlfn.LET(_xlpm.rozsah, $J$3:$J$10001,_xlpm.podminka, (_xlpm.rozsah&gt;H848)*(ISNUMBER(_xlpm.rozsah)),_xlpm.indexy, IF(_xlpm.podminka, ROW(_xlpm.rozsah)-MIN(ROW(_xlpm.rozsah))+1),_xlpm.prvni, MIN(_xlpm.indexy),_xlpm.finalni, IF(_xlpm.prvni=1, 2, _xlpm.prvni),INDEX(_xlpm.rozsah, _xlpm.finalni))</f>
        <v>2000</v>
      </c>
      <c r="BA848" cm="1">
        <f t="array" aca="1" ref="BA848" ca="1">INDEX($J$3:$J$10001,MATCH(AZ848,$J$3:$J$10004,0)-1)</f>
        <v>1900</v>
      </c>
      <c r="BB848">
        <f t="shared" ca="1" si="209"/>
        <v>300</v>
      </c>
      <c r="BC848">
        <f t="shared" ca="1" si="209"/>
        <v>316</v>
      </c>
      <c r="BD848">
        <f t="shared" ca="1" si="208"/>
        <v>-16</v>
      </c>
      <c r="BE848">
        <f t="shared" ca="1" si="216"/>
        <v>309.51731488000001</v>
      </c>
      <c r="BF848">
        <f t="shared" ca="1" si="219"/>
        <v>309.0096294702804</v>
      </c>
      <c r="BG848">
        <f t="shared" ca="1" si="217"/>
        <v>306.9903705297196</v>
      </c>
      <c r="BH848" cm="1">
        <f t="array" aca="1" ref="BH848" ca="1">_xlfn.LET(_xlpm.rozsah, $J$3:$J$10001,_xlpm.podminka, (_xlpm.rozsah&gt;E848)*(ISNUMBER(_xlpm.rozsah)),_xlpm.indexy, IF(_xlpm.podminka, ROW(_xlpm.rozsah)-MIN(ROW(_xlpm.rozsah))+1),_xlpm.prvni, MIN(_xlpm.indexy),_xlpm.finalni, IF(_xlpm.prvni=1, 2, _xlpm.prvni),INDEX(_xlpm.rozsah, _xlpm.finalni))</f>
        <v>2000</v>
      </c>
      <c r="BI848" cm="1">
        <f t="array" aca="1" ref="BI848" ca="1">INDEX($J$3:$J$10001,MATCH(BH848,$J$3:$J$10004,0)-1)</f>
        <v>1900</v>
      </c>
      <c r="BJ848">
        <f t="shared" ca="1" si="210"/>
        <v>300</v>
      </c>
      <c r="BK848">
        <f t="shared" ca="1" si="210"/>
        <v>316</v>
      </c>
      <c r="BL848">
        <f t="shared" ca="1" si="220"/>
        <v>-16</v>
      </c>
      <c r="BM848">
        <f t="shared" ca="1" si="218"/>
        <v>309.0096294702804</v>
      </c>
    </row>
    <row r="849" spans="1:65" x14ac:dyDescent="0.25">
      <c r="A849" s="64">
        <v>846</v>
      </c>
      <c r="B849" s="64">
        <v>80</v>
      </c>
      <c r="C849" s="64">
        <v>21</v>
      </c>
      <c r="D849" s="18">
        <v>846</v>
      </c>
      <c r="E849" s="21">
        <f t="shared" ca="1" si="211"/>
        <v>1928.3356205538248</v>
      </c>
      <c r="F849" s="22">
        <f t="shared" ca="1" si="212"/>
        <v>65.407923149391493</v>
      </c>
      <c r="G849" s="28">
        <v>846</v>
      </c>
      <c r="H849" s="24">
        <f t="shared" ca="1" si="213"/>
        <v>1925.2017599999999</v>
      </c>
      <c r="I849" s="25">
        <f t="shared" ca="1" si="214"/>
        <v>65.513220864000004</v>
      </c>
      <c r="J849" s="155"/>
      <c r="K849" s="155"/>
      <c r="AX849">
        <f t="shared" ca="1" si="207"/>
        <v>311.96771840000002</v>
      </c>
      <c r="AY849">
        <f t="shared" ca="1" si="215"/>
        <v>304.03228159999998</v>
      </c>
      <c r="AZ849" cm="1">
        <f t="array" aca="1" ref="AZ849" ca="1">_xlfn.LET(_xlpm.rozsah, $J$3:$J$10001,_xlpm.podminka, (_xlpm.rozsah&gt;H849)*(ISNUMBER(_xlpm.rozsah)),_xlpm.indexy, IF(_xlpm.podminka, ROW(_xlpm.rozsah)-MIN(ROW(_xlpm.rozsah))+1),_xlpm.prvni, MIN(_xlpm.indexy),_xlpm.finalni, IF(_xlpm.prvni=1, 2, _xlpm.prvni),INDEX(_xlpm.rozsah, _xlpm.finalni))</f>
        <v>2000</v>
      </c>
      <c r="BA849" cm="1">
        <f t="array" aca="1" ref="BA849" ca="1">INDEX($J$3:$J$10001,MATCH(AZ849,$J$3:$J$10004,0)-1)</f>
        <v>1900</v>
      </c>
      <c r="BB849">
        <f t="shared" ca="1" si="209"/>
        <v>300</v>
      </c>
      <c r="BC849">
        <f t="shared" ca="1" si="209"/>
        <v>316</v>
      </c>
      <c r="BD849">
        <f t="shared" ca="1" si="208"/>
        <v>-16</v>
      </c>
      <c r="BE849">
        <f t="shared" ca="1" si="216"/>
        <v>311.96771840000002</v>
      </c>
      <c r="BF849">
        <f t="shared" ca="1" si="219"/>
        <v>311.46630071138804</v>
      </c>
      <c r="BG849">
        <f t="shared" ca="1" si="217"/>
        <v>304.53369928861196</v>
      </c>
      <c r="BH849" cm="1">
        <f t="array" aca="1" ref="BH849" ca="1">_xlfn.LET(_xlpm.rozsah, $J$3:$J$10001,_xlpm.podminka, (_xlpm.rozsah&gt;E849)*(ISNUMBER(_xlpm.rozsah)),_xlpm.indexy, IF(_xlpm.podminka, ROW(_xlpm.rozsah)-MIN(ROW(_xlpm.rozsah))+1),_xlpm.prvni, MIN(_xlpm.indexy),_xlpm.finalni, IF(_xlpm.prvni=1, 2, _xlpm.prvni),INDEX(_xlpm.rozsah, _xlpm.finalni))</f>
        <v>2000</v>
      </c>
      <c r="BI849" cm="1">
        <f t="array" aca="1" ref="BI849" ca="1">INDEX($J$3:$J$10001,MATCH(BH849,$J$3:$J$10004,0)-1)</f>
        <v>1900</v>
      </c>
      <c r="BJ849">
        <f t="shared" ca="1" si="210"/>
        <v>300</v>
      </c>
      <c r="BK849">
        <f t="shared" ca="1" si="210"/>
        <v>316</v>
      </c>
      <c r="BL849">
        <f t="shared" ca="1" si="220"/>
        <v>-16</v>
      </c>
      <c r="BM849">
        <f t="shared" ca="1" si="218"/>
        <v>311.46630071138804</v>
      </c>
    </row>
    <row r="850" spans="1:65" x14ac:dyDescent="0.25">
      <c r="A850" s="64">
        <v>847</v>
      </c>
      <c r="B850" s="64">
        <v>81</v>
      </c>
      <c r="C850" s="64">
        <v>20</v>
      </c>
      <c r="D850" s="18">
        <v>847</v>
      </c>
      <c r="E850" s="21">
        <f t="shared" ca="1" si="211"/>
        <v>1943.6898158107474</v>
      </c>
      <c r="F850" s="22">
        <f t="shared" ca="1" si="212"/>
        <v>61.801925894056076</v>
      </c>
      <c r="G850" s="23">
        <v>847</v>
      </c>
      <c r="H850" s="24">
        <f t="shared" ca="1" si="213"/>
        <v>1940.5167819999999</v>
      </c>
      <c r="I850" s="25">
        <f t="shared" ca="1" si="214"/>
        <v>61.903462976</v>
      </c>
      <c r="J850" s="155"/>
      <c r="K850" s="155"/>
      <c r="AX850">
        <f t="shared" ca="1" si="207"/>
        <v>309.51731488000001</v>
      </c>
      <c r="AY850">
        <f t="shared" ca="1" si="215"/>
        <v>306.48268511999999</v>
      </c>
      <c r="AZ850" cm="1">
        <f t="array" aca="1" ref="AZ850" ca="1">_xlfn.LET(_xlpm.rozsah, $J$3:$J$10001,_xlpm.podminka, (_xlpm.rozsah&gt;H850)*(ISNUMBER(_xlpm.rozsah)),_xlpm.indexy, IF(_xlpm.podminka, ROW(_xlpm.rozsah)-MIN(ROW(_xlpm.rozsah))+1),_xlpm.prvni, MIN(_xlpm.indexy),_xlpm.finalni, IF(_xlpm.prvni=1, 2, _xlpm.prvni),INDEX(_xlpm.rozsah, _xlpm.finalni))</f>
        <v>2000</v>
      </c>
      <c r="BA850" cm="1">
        <f t="array" aca="1" ref="BA850" ca="1">INDEX($J$3:$J$10001,MATCH(AZ850,$J$3:$J$10004,0)-1)</f>
        <v>1900</v>
      </c>
      <c r="BB850">
        <f t="shared" ca="1" si="209"/>
        <v>300</v>
      </c>
      <c r="BC850">
        <f t="shared" ca="1" si="209"/>
        <v>316</v>
      </c>
      <c r="BD850">
        <f t="shared" ca="1" si="208"/>
        <v>-16</v>
      </c>
      <c r="BE850">
        <f t="shared" ca="1" si="216"/>
        <v>309.51731488000001</v>
      </c>
      <c r="BF850">
        <f t="shared" ca="1" si="219"/>
        <v>309.0096294702804</v>
      </c>
      <c r="BG850">
        <f t="shared" ca="1" si="217"/>
        <v>306.9903705297196</v>
      </c>
      <c r="BH850" cm="1">
        <f t="array" aca="1" ref="BH850" ca="1">_xlfn.LET(_xlpm.rozsah, $J$3:$J$10001,_xlpm.podminka, (_xlpm.rozsah&gt;E850)*(ISNUMBER(_xlpm.rozsah)),_xlpm.indexy, IF(_xlpm.podminka, ROW(_xlpm.rozsah)-MIN(ROW(_xlpm.rozsah))+1),_xlpm.prvni, MIN(_xlpm.indexy),_xlpm.finalni, IF(_xlpm.prvni=1, 2, _xlpm.prvni),INDEX(_xlpm.rozsah, _xlpm.finalni))</f>
        <v>2000</v>
      </c>
      <c r="BI850" cm="1">
        <f t="array" aca="1" ref="BI850" ca="1">INDEX($J$3:$J$10001,MATCH(BH850,$J$3:$J$10004,0)-1)</f>
        <v>1900</v>
      </c>
      <c r="BJ850">
        <f t="shared" ca="1" si="210"/>
        <v>300</v>
      </c>
      <c r="BK850">
        <f t="shared" ca="1" si="210"/>
        <v>316</v>
      </c>
      <c r="BL850">
        <f t="shared" ca="1" si="220"/>
        <v>-16</v>
      </c>
      <c r="BM850">
        <f t="shared" ca="1" si="218"/>
        <v>309.0096294702804</v>
      </c>
    </row>
    <row r="851" spans="1:65" x14ac:dyDescent="0.25">
      <c r="A851" s="64">
        <v>848</v>
      </c>
      <c r="B851" s="64">
        <v>83</v>
      </c>
      <c r="C851" s="64">
        <v>21</v>
      </c>
      <c r="D851" s="18">
        <v>848</v>
      </c>
      <c r="E851" s="21">
        <f t="shared" ca="1" si="211"/>
        <v>1974.398206324593</v>
      </c>
      <c r="F851" s="22">
        <f t="shared" ca="1" si="212"/>
        <v>63.860220267493681</v>
      </c>
      <c r="G851" s="28">
        <v>848</v>
      </c>
      <c r="H851" s="24">
        <f t="shared" ca="1" si="213"/>
        <v>1971.1468259999999</v>
      </c>
      <c r="I851" s="25">
        <f t="shared" ca="1" si="214"/>
        <v>63.969466646399994</v>
      </c>
      <c r="J851" s="155"/>
      <c r="K851" s="155"/>
      <c r="AX851">
        <f t="shared" ca="1" si="207"/>
        <v>304.61650784</v>
      </c>
      <c r="AY851">
        <f t="shared" ca="1" si="215"/>
        <v>311.38349216</v>
      </c>
      <c r="AZ851" cm="1">
        <f t="array" aca="1" ref="AZ851" ca="1">_xlfn.LET(_xlpm.rozsah, $J$3:$J$10001,_xlpm.podminka, (_xlpm.rozsah&gt;H851)*(ISNUMBER(_xlpm.rozsah)),_xlpm.indexy, IF(_xlpm.podminka, ROW(_xlpm.rozsah)-MIN(ROW(_xlpm.rozsah))+1),_xlpm.prvni, MIN(_xlpm.indexy),_xlpm.finalni, IF(_xlpm.prvni=1, 2, _xlpm.prvni),INDEX(_xlpm.rozsah, _xlpm.finalni))</f>
        <v>2000</v>
      </c>
      <c r="BA851" cm="1">
        <f t="array" aca="1" ref="BA851" ca="1">INDEX($J$3:$J$10001,MATCH(AZ851,$J$3:$J$10004,0)-1)</f>
        <v>1900</v>
      </c>
      <c r="BB851">
        <f t="shared" ca="1" si="209"/>
        <v>300</v>
      </c>
      <c r="BC851">
        <f t="shared" ca="1" si="209"/>
        <v>316</v>
      </c>
      <c r="BD851">
        <f t="shared" ca="1" si="208"/>
        <v>-16</v>
      </c>
      <c r="BE851">
        <f t="shared" ca="1" si="216"/>
        <v>304.61650784</v>
      </c>
      <c r="BF851">
        <f t="shared" ca="1" si="219"/>
        <v>304.09628698806512</v>
      </c>
      <c r="BG851">
        <f t="shared" ca="1" si="217"/>
        <v>311.90371301193488</v>
      </c>
      <c r="BH851" cm="1">
        <f t="array" aca="1" ref="BH851" ca="1">_xlfn.LET(_xlpm.rozsah, $J$3:$J$10001,_xlpm.podminka, (_xlpm.rozsah&gt;E851)*(ISNUMBER(_xlpm.rozsah)),_xlpm.indexy, IF(_xlpm.podminka, ROW(_xlpm.rozsah)-MIN(ROW(_xlpm.rozsah))+1),_xlpm.prvni, MIN(_xlpm.indexy),_xlpm.finalni, IF(_xlpm.prvni=1, 2, _xlpm.prvni),INDEX(_xlpm.rozsah, _xlpm.finalni))</f>
        <v>2000</v>
      </c>
      <c r="BI851" cm="1">
        <f t="array" aca="1" ref="BI851" ca="1">INDEX($J$3:$J$10001,MATCH(BH851,$J$3:$J$10004,0)-1)</f>
        <v>1900</v>
      </c>
      <c r="BJ851">
        <f t="shared" ca="1" si="210"/>
        <v>300</v>
      </c>
      <c r="BK851">
        <f t="shared" ca="1" si="210"/>
        <v>316</v>
      </c>
      <c r="BL851">
        <f t="shared" ca="1" si="220"/>
        <v>-16</v>
      </c>
      <c r="BM851">
        <f t="shared" ca="1" si="218"/>
        <v>304.09628698806512</v>
      </c>
    </row>
    <row r="852" spans="1:65" x14ac:dyDescent="0.25">
      <c r="A852" s="64">
        <v>849</v>
      </c>
      <c r="B852" s="64">
        <v>83</v>
      </c>
      <c r="C852" s="64">
        <v>15</v>
      </c>
      <c r="D852" s="18">
        <v>849</v>
      </c>
      <c r="E852" s="21">
        <f t="shared" ca="1" si="211"/>
        <v>1974.398206324593</v>
      </c>
      <c r="F852" s="22">
        <f t="shared" ca="1" si="212"/>
        <v>45.614443048209772</v>
      </c>
      <c r="G852" s="23">
        <v>849</v>
      </c>
      <c r="H852" s="24">
        <f t="shared" ca="1" si="213"/>
        <v>1971.1468259999999</v>
      </c>
      <c r="I852" s="25">
        <f t="shared" ca="1" si="214"/>
        <v>45.692476176</v>
      </c>
      <c r="J852" s="155"/>
      <c r="K852" s="155"/>
      <c r="AX852">
        <f t="shared" ca="1" si="207"/>
        <v>304.61650784</v>
      </c>
      <c r="AY852">
        <f t="shared" ca="1" si="215"/>
        <v>311.38349216</v>
      </c>
      <c r="AZ852" cm="1">
        <f t="array" aca="1" ref="AZ852" ca="1">_xlfn.LET(_xlpm.rozsah, $J$3:$J$10001,_xlpm.podminka, (_xlpm.rozsah&gt;H852)*(ISNUMBER(_xlpm.rozsah)),_xlpm.indexy, IF(_xlpm.podminka, ROW(_xlpm.rozsah)-MIN(ROW(_xlpm.rozsah))+1),_xlpm.prvni, MIN(_xlpm.indexy),_xlpm.finalni, IF(_xlpm.prvni=1, 2, _xlpm.prvni),INDEX(_xlpm.rozsah, _xlpm.finalni))</f>
        <v>2000</v>
      </c>
      <c r="BA852" cm="1">
        <f t="array" aca="1" ref="BA852" ca="1">INDEX($J$3:$J$10001,MATCH(AZ852,$J$3:$J$10004,0)-1)</f>
        <v>1900</v>
      </c>
      <c r="BB852">
        <f t="shared" ca="1" si="209"/>
        <v>300</v>
      </c>
      <c r="BC852">
        <f t="shared" ca="1" si="209"/>
        <v>316</v>
      </c>
      <c r="BD852">
        <f t="shared" ca="1" si="208"/>
        <v>-16</v>
      </c>
      <c r="BE852">
        <f t="shared" ca="1" si="216"/>
        <v>304.61650784</v>
      </c>
      <c r="BF852">
        <f t="shared" ca="1" si="219"/>
        <v>304.09628698806512</v>
      </c>
      <c r="BG852">
        <f t="shared" ca="1" si="217"/>
        <v>311.90371301193488</v>
      </c>
      <c r="BH852" cm="1">
        <f t="array" aca="1" ref="BH852" ca="1">_xlfn.LET(_xlpm.rozsah, $J$3:$J$10001,_xlpm.podminka, (_xlpm.rozsah&gt;E852)*(ISNUMBER(_xlpm.rozsah)),_xlpm.indexy, IF(_xlpm.podminka, ROW(_xlpm.rozsah)-MIN(ROW(_xlpm.rozsah))+1),_xlpm.prvni, MIN(_xlpm.indexy),_xlpm.finalni, IF(_xlpm.prvni=1, 2, _xlpm.prvni),INDEX(_xlpm.rozsah, _xlpm.finalni))</f>
        <v>2000</v>
      </c>
      <c r="BI852" cm="1">
        <f t="array" aca="1" ref="BI852" ca="1">INDEX($J$3:$J$10001,MATCH(BH852,$J$3:$J$10004,0)-1)</f>
        <v>1900</v>
      </c>
      <c r="BJ852">
        <f t="shared" ca="1" si="210"/>
        <v>300</v>
      </c>
      <c r="BK852">
        <f t="shared" ca="1" si="210"/>
        <v>316</v>
      </c>
      <c r="BL852">
        <f t="shared" ca="1" si="220"/>
        <v>-16</v>
      </c>
      <c r="BM852">
        <f t="shared" ca="1" si="218"/>
        <v>304.09628698806512</v>
      </c>
    </row>
    <row r="853" spans="1:65" x14ac:dyDescent="0.25">
      <c r="A853" s="64">
        <v>850</v>
      </c>
      <c r="B853" s="64">
        <v>83</v>
      </c>
      <c r="C853" s="64">
        <v>12</v>
      </c>
      <c r="D853" s="18">
        <v>850</v>
      </c>
      <c r="E853" s="21">
        <f t="shared" ca="1" si="211"/>
        <v>1974.398206324593</v>
      </c>
      <c r="F853" s="22">
        <f t="shared" ca="1" si="212"/>
        <v>36.491554438567817</v>
      </c>
      <c r="G853" s="28">
        <v>850</v>
      </c>
      <c r="H853" s="24">
        <f t="shared" ca="1" si="213"/>
        <v>1971.1468259999999</v>
      </c>
      <c r="I853" s="25">
        <f t="shared" ca="1" si="214"/>
        <v>36.553980940800002</v>
      </c>
      <c r="J853" s="155"/>
      <c r="K853" s="155"/>
      <c r="AX853">
        <f t="shared" ca="1" si="207"/>
        <v>304.61650784</v>
      </c>
      <c r="AY853">
        <f t="shared" ca="1" si="215"/>
        <v>311.38349216</v>
      </c>
      <c r="AZ853" cm="1">
        <f t="array" aca="1" ref="AZ853" ca="1">_xlfn.LET(_xlpm.rozsah, $J$3:$J$10001,_xlpm.podminka, (_xlpm.rozsah&gt;H853)*(ISNUMBER(_xlpm.rozsah)),_xlpm.indexy, IF(_xlpm.podminka, ROW(_xlpm.rozsah)-MIN(ROW(_xlpm.rozsah))+1),_xlpm.prvni, MIN(_xlpm.indexy),_xlpm.finalni, IF(_xlpm.prvni=1, 2, _xlpm.prvni),INDEX(_xlpm.rozsah, _xlpm.finalni))</f>
        <v>2000</v>
      </c>
      <c r="BA853" cm="1">
        <f t="array" aca="1" ref="BA853" ca="1">INDEX($J$3:$J$10001,MATCH(AZ853,$J$3:$J$10004,0)-1)</f>
        <v>1900</v>
      </c>
      <c r="BB853">
        <f t="shared" ca="1" si="209"/>
        <v>300</v>
      </c>
      <c r="BC853">
        <f t="shared" ca="1" si="209"/>
        <v>316</v>
      </c>
      <c r="BD853">
        <f t="shared" ca="1" si="208"/>
        <v>-16</v>
      </c>
      <c r="BE853">
        <f t="shared" ca="1" si="216"/>
        <v>304.61650784</v>
      </c>
      <c r="BF853">
        <f t="shared" ca="1" si="219"/>
        <v>304.09628698806512</v>
      </c>
      <c r="BG853">
        <f t="shared" ca="1" si="217"/>
        <v>311.90371301193488</v>
      </c>
      <c r="BH853" cm="1">
        <f t="array" aca="1" ref="BH853" ca="1">_xlfn.LET(_xlpm.rozsah, $J$3:$J$10001,_xlpm.podminka, (_xlpm.rozsah&gt;E853)*(ISNUMBER(_xlpm.rozsah)),_xlpm.indexy, IF(_xlpm.podminka, ROW(_xlpm.rozsah)-MIN(ROW(_xlpm.rozsah))+1),_xlpm.prvni, MIN(_xlpm.indexy),_xlpm.finalni, IF(_xlpm.prvni=1, 2, _xlpm.prvni),INDEX(_xlpm.rozsah, _xlpm.finalni))</f>
        <v>2000</v>
      </c>
      <c r="BI853" cm="1">
        <f t="array" aca="1" ref="BI853" ca="1">INDEX($J$3:$J$10001,MATCH(BH853,$J$3:$J$10004,0)-1)</f>
        <v>1900</v>
      </c>
      <c r="BJ853">
        <f t="shared" ca="1" si="210"/>
        <v>300</v>
      </c>
      <c r="BK853">
        <f t="shared" ca="1" si="210"/>
        <v>316</v>
      </c>
      <c r="BL853">
        <f t="shared" ca="1" si="220"/>
        <v>-16</v>
      </c>
      <c r="BM853">
        <f t="shared" ca="1" si="218"/>
        <v>304.09628698806512</v>
      </c>
    </row>
    <row r="854" spans="1:65" x14ac:dyDescent="0.25">
      <c r="A854" s="64">
        <v>851</v>
      </c>
      <c r="B854" s="64">
        <v>83</v>
      </c>
      <c r="C854" s="64">
        <v>9</v>
      </c>
      <c r="D854" s="18">
        <v>851</v>
      </c>
      <c r="E854" s="21">
        <f t="shared" ca="1" si="211"/>
        <v>1974.398206324593</v>
      </c>
      <c r="F854" s="22">
        <f t="shared" ca="1" si="212"/>
        <v>27.36866582892586</v>
      </c>
      <c r="G854" s="23">
        <v>851</v>
      </c>
      <c r="H854" s="24">
        <f t="shared" ca="1" si="213"/>
        <v>1971.1468259999999</v>
      </c>
      <c r="I854" s="25">
        <f t="shared" ca="1" si="214"/>
        <v>27.415485705599998</v>
      </c>
      <c r="J854" s="155"/>
      <c r="K854" s="155"/>
      <c r="AX854">
        <f t="shared" ca="1" si="207"/>
        <v>304.61650784</v>
      </c>
      <c r="AY854">
        <f t="shared" ca="1" si="215"/>
        <v>311.38349216</v>
      </c>
      <c r="AZ854" cm="1">
        <f t="array" aca="1" ref="AZ854" ca="1">_xlfn.LET(_xlpm.rozsah, $J$3:$J$10001,_xlpm.podminka, (_xlpm.rozsah&gt;H854)*(ISNUMBER(_xlpm.rozsah)),_xlpm.indexy, IF(_xlpm.podminka, ROW(_xlpm.rozsah)-MIN(ROW(_xlpm.rozsah))+1),_xlpm.prvni, MIN(_xlpm.indexy),_xlpm.finalni, IF(_xlpm.prvni=1, 2, _xlpm.prvni),INDEX(_xlpm.rozsah, _xlpm.finalni))</f>
        <v>2000</v>
      </c>
      <c r="BA854" cm="1">
        <f t="array" aca="1" ref="BA854" ca="1">INDEX($J$3:$J$10001,MATCH(AZ854,$J$3:$J$10004,0)-1)</f>
        <v>1900</v>
      </c>
      <c r="BB854">
        <f t="shared" ca="1" si="209"/>
        <v>300</v>
      </c>
      <c r="BC854">
        <f t="shared" ca="1" si="209"/>
        <v>316</v>
      </c>
      <c r="BD854">
        <f t="shared" ca="1" si="208"/>
        <v>-16</v>
      </c>
      <c r="BE854">
        <f t="shared" ca="1" si="216"/>
        <v>304.61650784</v>
      </c>
      <c r="BF854">
        <f t="shared" ca="1" si="219"/>
        <v>304.09628698806512</v>
      </c>
      <c r="BG854">
        <f t="shared" ca="1" si="217"/>
        <v>311.90371301193488</v>
      </c>
      <c r="BH854" cm="1">
        <f t="array" aca="1" ref="BH854" ca="1">_xlfn.LET(_xlpm.rozsah, $J$3:$J$10001,_xlpm.podminka, (_xlpm.rozsah&gt;E854)*(ISNUMBER(_xlpm.rozsah)),_xlpm.indexy, IF(_xlpm.podminka, ROW(_xlpm.rozsah)-MIN(ROW(_xlpm.rozsah))+1),_xlpm.prvni, MIN(_xlpm.indexy),_xlpm.finalni, IF(_xlpm.prvni=1, 2, _xlpm.prvni),INDEX(_xlpm.rozsah, _xlpm.finalni))</f>
        <v>2000</v>
      </c>
      <c r="BI854" cm="1">
        <f t="array" aca="1" ref="BI854" ca="1">INDEX($J$3:$J$10001,MATCH(BH854,$J$3:$J$10004,0)-1)</f>
        <v>1900</v>
      </c>
      <c r="BJ854">
        <f t="shared" ca="1" si="210"/>
        <v>300</v>
      </c>
      <c r="BK854">
        <f t="shared" ca="1" si="210"/>
        <v>316</v>
      </c>
      <c r="BL854">
        <f t="shared" ca="1" si="220"/>
        <v>-16</v>
      </c>
      <c r="BM854">
        <f t="shared" ca="1" si="218"/>
        <v>304.09628698806512</v>
      </c>
    </row>
    <row r="855" spans="1:65" x14ac:dyDescent="0.25">
      <c r="A855" s="64">
        <v>852</v>
      </c>
      <c r="B855" s="64">
        <v>83</v>
      </c>
      <c r="C855" s="64">
        <v>8</v>
      </c>
      <c r="D855" s="18">
        <v>852</v>
      </c>
      <c r="E855" s="21">
        <f t="shared" ca="1" si="211"/>
        <v>1974.398206324593</v>
      </c>
      <c r="F855" s="22">
        <f t="shared" ca="1" si="212"/>
        <v>24.327702959045208</v>
      </c>
      <c r="G855" s="28">
        <v>852</v>
      </c>
      <c r="H855" s="24">
        <f t="shared" ca="1" si="213"/>
        <v>1971.1468259999999</v>
      </c>
      <c r="I855" s="25">
        <f t="shared" ca="1" si="214"/>
        <v>24.3693206272</v>
      </c>
      <c r="J855" s="155"/>
      <c r="K855" s="155"/>
      <c r="AX855">
        <f t="shared" ca="1" si="207"/>
        <v>304.61650784</v>
      </c>
      <c r="AY855">
        <f t="shared" ca="1" si="215"/>
        <v>311.38349216</v>
      </c>
      <c r="AZ855" cm="1">
        <f t="array" aca="1" ref="AZ855" ca="1">_xlfn.LET(_xlpm.rozsah, $J$3:$J$10001,_xlpm.podminka, (_xlpm.rozsah&gt;H855)*(ISNUMBER(_xlpm.rozsah)),_xlpm.indexy, IF(_xlpm.podminka, ROW(_xlpm.rozsah)-MIN(ROW(_xlpm.rozsah))+1),_xlpm.prvni, MIN(_xlpm.indexy),_xlpm.finalni, IF(_xlpm.prvni=1, 2, _xlpm.prvni),INDEX(_xlpm.rozsah, _xlpm.finalni))</f>
        <v>2000</v>
      </c>
      <c r="BA855" cm="1">
        <f t="array" aca="1" ref="BA855" ca="1">INDEX($J$3:$J$10001,MATCH(AZ855,$J$3:$J$10004,0)-1)</f>
        <v>1900</v>
      </c>
      <c r="BB855">
        <f t="shared" ca="1" si="209"/>
        <v>300</v>
      </c>
      <c r="BC855">
        <f t="shared" ca="1" si="209"/>
        <v>316</v>
      </c>
      <c r="BD855">
        <f t="shared" ca="1" si="208"/>
        <v>-16</v>
      </c>
      <c r="BE855">
        <f t="shared" ca="1" si="216"/>
        <v>304.61650784</v>
      </c>
      <c r="BF855">
        <f t="shared" ca="1" si="219"/>
        <v>304.09628698806512</v>
      </c>
      <c r="BG855">
        <f t="shared" ca="1" si="217"/>
        <v>311.90371301193488</v>
      </c>
      <c r="BH855" cm="1">
        <f t="array" aca="1" ref="BH855" ca="1">_xlfn.LET(_xlpm.rozsah, $J$3:$J$10001,_xlpm.podminka, (_xlpm.rozsah&gt;E855)*(ISNUMBER(_xlpm.rozsah)),_xlpm.indexy, IF(_xlpm.podminka, ROW(_xlpm.rozsah)-MIN(ROW(_xlpm.rozsah))+1),_xlpm.prvni, MIN(_xlpm.indexy),_xlpm.finalni, IF(_xlpm.prvni=1, 2, _xlpm.prvni),INDEX(_xlpm.rozsah, _xlpm.finalni))</f>
        <v>2000</v>
      </c>
      <c r="BI855" cm="1">
        <f t="array" aca="1" ref="BI855" ca="1">INDEX($J$3:$J$10001,MATCH(BH855,$J$3:$J$10004,0)-1)</f>
        <v>1900</v>
      </c>
      <c r="BJ855">
        <f t="shared" ca="1" si="210"/>
        <v>300</v>
      </c>
      <c r="BK855">
        <f t="shared" ca="1" si="210"/>
        <v>316</v>
      </c>
      <c r="BL855">
        <f t="shared" ca="1" si="220"/>
        <v>-16</v>
      </c>
      <c r="BM855">
        <f t="shared" ca="1" si="218"/>
        <v>304.09628698806512</v>
      </c>
    </row>
    <row r="856" spans="1:65" x14ac:dyDescent="0.25">
      <c r="A856" s="64">
        <v>853</v>
      </c>
      <c r="B856" s="64">
        <v>83</v>
      </c>
      <c r="C856" s="64">
        <v>7</v>
      </c>
      <c r="D856" s="18">
        <v>853</v>
      </c>
      <c r="E856" s="21">
        <f t="shared" ca="1" si="211"/>
        <v>1974.398206324593</v>
      </c>
      <c r="F856" s="22">
        <f t="shared" ca="1" si="212"/>
        <v>21.28674008916456</v>
      </c>
      <c r="G856" s="23">
        <v>853</v>
      </c>
      <c r="H856" s="24">
        <f t="shared" ca="1" si="213"/>
        <v>1971.1468259999999</v>
      </c>
      <c r="I856" s="25">
        <f t="shared" ca="1" si="214"/>
        <v>21.323155548799999</v>
      </c>
      <c r="J856" s="155"/>
      <c r="K856" s="155"/>
      <c r="AX856">
        <f t="shared" ca="1" si="207"/>
        <v>304.61650784</v>
      </c>
      <c r="AY856">
        <f t="shared" ca="1" si="215"/>
        <v>311.38349216</v>
      </c>
      <c r="AZ856" cm="1">
        <f t="array" aca="1" ref="AZ856" ca="1">_xlfn.LET(_xlpm.rozsah, $J$3:$J$10001,_xlpm.podminka, (_xlpm.rozsah&gt;H856)*(ISNUMBER(_xlpm.rozsah)),_xlpm.indexy, IF(_xlpm.podminka, ROW(_xlpm.rozsah)-MIN(ROW(_xlpm.rozsah))+1),_xlpm.prvni, MIN(_xlpm.indexy),_xlpm.finalni, IF(_xlpm.prvni=1, 2, _xlpm.prvni),INDEX(_xlpm.rozsah, _xlpm.finalni))</f>
        <v>2000</v>
      </c>
      <c r="BA856" cm="1">
        <f t="array" aca="1" ref="BA856" ca="1">INDEX($J$3:$J$10001,MATCH(AZ856,$J$3:$J$10004,0)-1)</f>
        <v>1900</v>
      </c>
      <c r="BB856">
        <f t="shared" ca="1" si="209"/>
        <v>300</v>
      </c>
      <c r="BC856">
        <f t="shared" ca="1" si="209"/>
        <v>316</v>
      </c>
      <c r="BD856">
        <f t="shared" ca="1" si="208"/>
        <v>-16</v>
      </c>
      <c r="BE856">
        <f t="shared" ca="1" si="216"/>
        <v>304.61650784</v>
      </c>
      <c r="BF856">
        <f t="shared" ca="1" si="219"/>
        <v>304.09628698806512</v>
      </c>
      <c r="BG856">
        <f t="shared" ca="1" si="217"/>
        <v>311.90371301193488</v>
      </c>
      <c r="BH856" cm="1">
        <f t="array" aca="1" ref="BH856" ca="1">_xlfn.LET(_xlpm.rozsah, $J$3:$J$10001,_xlpm.podminka, (_xlpm.rozsah&gt;E856)*(ISNUMBER(_xlpm.rozsah)),_xlpm.indexy, IF(_xlpm.podminka, ROW(_xlpm.rozsah)-MIN(ROW(_xlpm.rozsah))+1),_xlpm.prvni, MIN(_xlpm.indexy),_xlpm.finalni, IF(_xlpm.prvni=1, 2, _xlpm.prvni),INDEX(_xlpm.rozsah, _xlpm.finalni))</f>
        <v>2000</v>
      </c>
      <c r="BI856" cm="1">
        <f t="array" aca="1" ref="BI856" ca="1">INDEX($J$3:$J$10001,MATCH(BH856,$J$3:$J$10004,0)-1)</f>
        <v>1900</v>
      </c>
      <c r="BJ856">
        <f t="shared" ca="1" si="210"/>
        <v>300</v>
      </c>
      <c r="BK856">
        <f t="shared" ca="1" si="210"/>
        <v>316</v>
      </c>
      <c r="BL856">
        <f t="shared" ca="1" si="220"/>
        <v>-16</v>
      </c>
      <c r="BM856">
        <f t="shared" ca="1" si="218"/>
        <v>304.09628698806512</v>
      </c>
    </row>
    <row r="857" spans="1:65" x14ac:dyDescent="0.25">
      <c r="A857" s="64">
        <v>854</v>
      </c>
      <c r="B857" s="64">
        <v>83</v>
      </c>
      <c r="C857" s="64">
        <v>6</v>
      </c>
      <c r="D857" s="18">
        <v>854</v>
      </c>
      <c r="E857" s="21">
        <f t="shared" ca="1" si="211"/>
        <v>1974.398206324593</v>
      </c>
      <c r="F857" s="22">
        <f t="shared" ca="1" si="212"/>
        <v>18.245777219283909</v>
      </c>
      <c r="G857" s="28">
        <v>854</v>
      </c>
      <c r="H857" s="24">
        <f t="shared" ca="1" si="213"/>
        <v>1971.1468259999999</v>
      </c>
      <c r="I857" s="25">
        <f t="shared" ca="1" si="214"/>
        <v>18.276990470400001</v>
      </c>
      <c r="J857" s="155"/>
      <c r="K857" s="155"/>
      <c r="AX857">
        <f t="shared" ca="1" si="207"/>
        <v>304.61650784</v>
      </c>
      <c r="AY857">
        <f t="shared" ca="1" si="215"/>
        <v>311.38349216</v>
      </c>
      <c r="AZ857" cm="1">
        <f t="array" aca="1" ref="AZ857" ca="1">_xlfn.LET(_xlpm.rozsah, $J$3:$J$10001,_xlpm.podminka, (_xlpm.rozsah&gt;H857)*(ISNUMBER(_xlpm.rozsah)),_xlpm.indexy, IF(_xlpm.podminka, ROW(_xlpm.rozsah)-MIN(ROW(_xlpm.rozsah))+1),_xlpm.prvni, MIN(_xlpm.indexy),_xlpm.finalni, IF(_xlpm.prvni=1, 2, _xlpm.prvni),INDEX(_xlpm.rozsah, _xlpm.finalni))</f>
        <v>2000</v>
      </c>
      <c r="BA857" cm="1">
        <f t="array" aca="1" ref="BA857" ca="1">INDEX($J$3:$J$10001,MATCH(AZ857,$J$3:$J$10004,0)-1)</f>
        <v>1900</v>
      </c>
      <c r="BB857">
        <f t="shared" ca="1" si="209"/>
        <v>300</v>
      </c>
      <c r="BC857">
        <f t="shared" ca="1" si="209"/>
        <v>316</v>
      </c>
      <c r="BD857">
        <f t="shared" ca="1" si="208"/>
        <v>-16</v>
      </c>
      <c r="BE857">
        <f t="shared" ca="1" si="216"/>
        <v>304.61650784</v>
      </c>
      <c r="BF857">
        <f t="shared" ca="1" si="219"/>
        <v>304.09628698806512</v>
      </c>
      <c r="BG857">
        <f t="shared" ca="1" si="217"/>
        <v>311.90371301193488</v>
      </c>
      <c r="BH857" cm="1">
        <f t="array" aca="1" ref="BH857" ca="1">_xlfn.LET(_xlpm.rozsah, $J$3:$J$10001,_xlpm.podminka, (_xlpm.rozsah&gt;E857)*(ISNUMBER(_xlpm.rozsah)),_xlpm.indexy, IF(_xlpm.podminka, ROW(_xlpm.rozsah)-MIN(ROW(_xlpm.rozsah))+1),_xlpm.prvni, MIN(_xlpm.indexy),_xlpm.finalni, IF(_xlpm.prvni=1, 2, _xlpm.prvni),INDEX(_xlpm.rozsah, _xlpm.finalni))</f>
        <v>2000</v>
      </c>
      <c r="BI857" cm="1">
        <f t="array" aca="1" ref="BI857" ca="1">INDEX($J$3:$J$10001,MATCH(BH857,$J$3:$J$10004,0)-1)</f>
        <v>1900</v>
      </c>
      <c r="BJ857">
        <f t="shared" ca="1" si="210"/>
        <v>300</v>
      </c>
      <c r="BK857">
        <f t="shared" ca="1" si="210"/>
        <v>316</v>
      </c>
      <c r="BL857">
        <f t="shared" ca="1" si="220"/>
        <v>-16</v>
      </c>
      <c r="BM857">
        <f t="shared" ca="1" si="218"/>
        <v>304.09628698806512</v>
      </c>
    </row>
    <row r="858" spans="1:65" x14ac:dyDescent="0.25">
      <c r="A858" s="64">
        <v>855</v>
      </c>
      <c r="B858" s="64">
        <v>83</v>
      </c>
      <c r="C858" s="64">
        <v>6</v>
      </c>
      <c r="D858" s="18">
        <v>855</v>
      </c>
      <c r="E858" s="21">
        <f t="shared" ca="1" si="211"/>
        <v>1974.398206324593</v>
      </c>
      <c r="F858" s="22">
        <f t="shared" ca="1" si="212"/>
        <v>18.245777219283909</v>
      </c>
      <c r="G858" s="23">
        <v>855</v>
      </c>
      <c r="H858" s="24">
        <f t="shared" ca="1" si="213"/>
        <v>1971.1468259999999</v>
      </c>
      <c r="I858" s="25">
        <f t="shared" ca="1" si="214"/>
        <v>18.276990470400001</v>
      </c>
      <c r="J858" s="155"/>
      <c r="K858" s="155"/>
      <c r="AX858">
        <f t="shared" ca="1" si="207"/>
        <v>304.61650784</v>
      </c>
      <c r="AY858">
        <f t="shared" ca="1" si="215"/>
        <v>311.38349216</v>
      </c>
      <c r="AZ858" cm="1">
        <f t="array" aca="1" ref="AZ858" ca="1">_xlfn.LET(_xlpm.rozsah, $J$3:$J$10001,_xlpm.podminka, (_xlpm.rozsah&gt;H858)*(ISNUMBER(_xlpm.rozsah)),_xlpm.indexy, IF(_xlpm.podminka, ROW(_xlpm.rozsah)-MIN(ROW(_xlpm.rozsah))+1),_xlpm.prvni, MIN(_xlpm.indexy),_xlpm.finalni, IF(_xlpm.prvni=1, 2, _xlpm.prvni),INDEX(_xlpm.rozsah, _xlpm.finalni))</f>
        <v>2000</v>
      </c>
      <c r="BA858" cm="1">
        <f t="array" aca="1" ref="BA858" ca="1">INDEX($J$3:$J$10001,MATCH(AZ858,$J$3:$J$10004,0)-1)</f>
        <v>1900</v>
      </c>
      <c r="BB858">
        <f t="shared" ca="1" si="209"/>
        <v>300</v>
      </c>
      <c r="BC858">
        <f t="shared" ca="1" si="209"/>
        <v>316</v>
      </c>
      <c r="BD858">
        <f t="shared" ca="1" si="208"/>
        <v>-16</v>
      </c>
      <c r="BE858">
        <f t="shared" ca="1" si="216"/>
        <v>304.61650784</v>
      </c>
      <c r="BF858">
        <f t="shared" ca="1" si="219"/>
        <v>304.09628698806512</v>
      </c>
      <c r="BG858">
        <f t="shared" ca="1" si="217"/>
        <v>311.90371301193488</v>
      </c>
      <c r="BH858" cm="1">
        <f t="array" aca="1" ref="BH858" ca="1">_xlfn.LET(_xlpm.rozsah, $J$3:$J$10001,_xlpm.podminka, (_xlpm.rozsah&gt;E858)*(ISNUMBER(_xlpm.rozsah)),_xlpm.indexy, IF(_xlpm.podminka, ROW(_xlpm.rozsah)-MIN(ROW(_xlpm.rozsah))+1),_xlpm.prvni, MIN(_xlpm.indexy),_xlpm.finalni, IF(_xlpm.prvni=1, 2, _xlpm.prvni),INDEX(_xlpm.rozsah, _xlpm.finalni))</f>
        <v>2000</v>
      </c>
      <c r="BI858" cm="1">
        <f t="array" aca="1" ref="BI858" ca="1">INDEX($J$3:$J$10001,MATCH(BH858,$J$3:$J$10004,0)-1)</f>
        <v>1900</v>
      </c>
      <c r="BJ858">
        <f t="shared" ca="1" si="210"/>
        <v>300</v>
      </c>
      <c r="BK858">
        <f t="shared" ca="1" si="210"/>
        <v>316</v>
      </c>
      <c r="BL858">
        <f t="shared" ca="1" si="220"/>
        <v>-16</v>
      </c>
      <c r="BM858">
        <f t="shared" ca="1" si="218"/>
        <v>304.09628698806512</v>
      </c>
    </row>
    <row r="859" spans="1:65" x14ac:dyDescent="0.25">
      <c r="A859" s="64">
        <v>856</v>
      </c>
      <c r="B859" s="64">
        <v>83</v>
      </c>
      <c r="C859" s="64">
        <v>6</v>
      </c>
      <c r="D859" s="18">
        <v>856</v>
      </c>
      <c r="E859" s="21">
        <f t="shared" ca="1" si="211"/>
        <v>1974.398206324593</v>
      </c>
      <c r="F859" s="22">
        <f t="shared" ca="1" si="212"/>
        <v>18.245777219283909</v>
      </c>
      <c r="G859" s="28">
        <v>856</v>
      </c>
      <c r="H859" s="24">
        <f t="shared" ca="1" si="213"/>
        <v>1971.1468259999999</v>
      </c>
      <c r="I859" s="25">
        <f t="shared" ca="1" si="214"/>
        <v>18.276990470400001</v>
      </c>
      <c r="J859" s="155"/>
      <c r="K859" s="155"/>
      <c r="AX859">
        <f t="shared" ca="1" si="207"/>
        <v>304.61650784</v>
      </c>
      <c r="AY859">
        <f t="shared" ca="1" si="215"/>
        <v>311.38349216</v>
      </c>
      <c r="AZ859" cm="1">
        <f t="array" aca="1" ref="AZ859" ca="1">_xlfn.LET(_xlpm.rozsah, $J$3:$J$10001,_xlpm.podminka, (_xlpm.rozsah&gt;H859)*(ISNUMBER(_xlpm.rozsah)),_xlpm.indexy, IF(_xlpm.podminka, ROW(_xlpm.rozsah)-MIN(ROW(_xlpm.rozsah))+1),_xlpm.prvni, MIN(_xlpm.indexy),_xlpm.finalni, IF(_xlpm.prvni=1, 2, _xlpm.prvni),INDEX(_xlpm.rozsah, _xlpm.finalni))</f>
        <v>2000</v>
      </c>
      <c r="BA859" cm="1">
        <f t="array" aca="1" ref="BA859" ca="1">INDEX($J$3:$J$10001,MATCH(AZ859,$J$3:$J$10004,0)-1)</f>
        <v>1900</v>
      </c>
      <c r="BB859">
        <f t="shared" ca="1" si="209"/>
        <v>300</v>
      </c>
      <c r="BC859">
        <f t="shared" ca="1" si="209"/>
        <v>316</v>
      </c>
      <c r="BD859">
        <f t="shared" ca="1" si="208"/>
        <v>-16</v>
      </c>
      <c r="BE859">
        <f t="shared" ca="1" si="216"/>
        <v>304.61650784</v>
      </c>
      <c r="BF859">
        <f t="shared" ca="1" si="219"/>
        <v>304.09628698806512</v>
      </c>
      <c r="BG859">
        <f t="shared" ca="1" si="217"/>
        <v>311.90371301193488</v>
      </c>
      <c r="BH859" cm="1">
        <f t="array" aca="1" ref="BH859" ca="1">_xlfn.LET(_xlpm.rozsah, $J$3:$J$10001,_xlpm.podminka, (_xlpm.rozsah&gt;E859)*(ISNUMBER(_xlpm.rozsah)),_xlpm.indexy, IF(_xlpm.podminka, ROW(_xlpm.rozsah)-MIN(ROW(_xlpm.rozsah))+1),_xlpm.prvni, MIN(_xlpm.indexy),_xlpm.finalni, IF(_xlpm.prvni=1, 2, _xlpm.prvni),INDEX(_xlpm.rozsah, _xlpm.finalni))</f>
        <v>2000</v>
      </c>
      <c r="BI859" cm="1">
        <f t="array" aca="1" ref="BI859" ca="1">INDEX($J$3:$J$10001,MATCH(BH859,$J$3:$J$10004,0)-1)</f>
        <v>1900</v>
      </c>
      <c r="BJ859">
        <f t="shared" ca="1" si="210"/>
        <v>300</v>
      </c>
      <c r="BK859">
        <f t="shared" ca="1" si="210"/>
        <v>316</v>
      </c>
      <c r="BL859">
        <f t="shared" ca="1" si="220"/>
        <v>-16</v>
      </c>
      <c r="BM859">
        <f t="shared" ca="1" si="218"/>
        <v>304.09628698806512</v>
      </c>
    </row>
    <row r="860" spans="1:65" x14ac:dyDescent="0.25">
      <c r="A860" s="64">
        <v>857</v>
      </c>
      <c r="B860" s="64">
        <v>83</v>
      </c>
      <c r="C860" s="64">
        <v>6</v>
      </c>
      <c r="D860" s="18">
        <v>857</v>
      </c>
      <c r="E860" s="21">
        <f t="shared" ca="1" si="211"/>
        <v>1974.398206324593</v>
      </c>
      <c r="F860" s="22">
        <f t="shared" ca="1" si="212"/>
        <v>18.245777219283909</v>
      </c>
      <c r="G860" s="23">
        <v>857</v>
      </c>
      <c r="H860" s="24">
        <f t="shared" ca="1" si="213"/>
        <v>1971.1468259999999</v>
      </c>
      <c r="I860" s="25">
        <f t="shared" ca="1" si="214"/>
        <v>18.276990470400001</v>
      </c>
      <c r="J860" s="155"/>
      <c r="K860" s="155"/>
      <c r="AX860">
        <f t="shared" ref="AX860:AX923" ca="1" si="221">IF(BD860&lt;0, BE860, AY860)</f>
        <v>304.61650784</v>
      </c>
      <c r="AY860">
        <f t="shared" ca="1" si="215"/>
        <v>311.38349216</v>
      </c>
      <c r="AZ860" cm="1">
        <f t="array" aca="1" ref="AZ860" ca="1">_xlfn.LET(_xlpm.rozsah, $J$3:$J$10001,_xlpm.podminka, (_xlpm.rozsah&gt;H860)*(ISNUMBER(_xlpm.rozsah)),_xlpm.indexy, IF(_xlpm.podminka, ROW(_xlpm.rozsah)-MIN(ROW(_xlpm.rozsah))+1),_xlpm.prvni, MIN(_xlpm.indexy),_xlpm.finalni, IF(_xlpm.prvni=1, 2, _xlpm.prvni),INDEX(_xlpm.rozsah, _xlpm.finalni))</f>
        <v>2000</v>
      </c>
      <c r="BA860" cm="1">
        <f t="array" aca="1" ref="BA860" ca="1">INDEX($J$3:$J$10001,MATCH(AZ860,$J$3:$J$10004,0)-1)</f>
        <v>1900</v>
      </c>
      <c r="BB860">
        <f t="shared" ca="1" si="209"/>
        <v>300</v>
      </c>
      <c r="BC860">
        <f t="shared" ca="1" si="209"/>
        <v>316</v>
      </c>
      <c r="BD860">
        <f t="shared" ref="BD860:BD923" ca="1" si="222">BB860-BC860</f>
        <v>-16</v>
      </c>
      <c r="BE860">
        <f t="shared" ca="1" si="216"/>
        <v>304.61650784</v>
      </c>
      <c r="BF860">
        <f t="shared" ca="1" si="219"/>
        <v>304.09628698806512</v>
      </c>
      <c r="BG860">
        <f t="shared" ca="1" si="217"/>
        <v>311.90371301193488</v>
      </c>
      <c r="BH860" cm="1">
        <f t="array" aca="1" ref="BH860" ca="1">_xlfn.LET(_xlpm.rozsah, $J$3:$J$10001,_xlpm.podminka, (_xlpm.rozsah&gt;E860)*(ISNUMBER(_xlpm.rozsah)),_xlpm.indexy, IF(_xlpm.podminka, ROW(_xlpm.rozsah)-MIN(ROW(_xlpm.rozsah))+1),_xlpm.prvni, MIN(_xlpm.indexy),_xlpm.finalni, IF(_xlpm.prvni=1, 2, _xlpm.prvni),INDEX(_xlpm.rozsah, _xlpm.finalni))</f>
        <v>2000</v>
      </c>
      <c r="BI860" cm="1">
        <f t="array" aca="1" ref="BI860" ca="1">INDEX($J$3:$J$10001,MATCH(BH860,$J$3:$J$10004,0)-1)</f>
        <v>1900</v>
      </c>
      <c r="BJ860">
        <f t="shared" ca="1" si="210"/>
        <v>300</v>
      </c>
      <c r="BK860">
        <f t="shared" ca="1" si="210"/>
        <v>316</v>
      </c>
      <c r="BL860">
        <f t="shared" ca="1" si="220"/>
        <v>-16</v>
      </c>
      <c r="BM860">
        <f t="shared" ca="1" si="218"/>
        <v>304.09628698806512</v>
      </c>
    </row>
    <row r="861" spans="1:65" x14ac:dyDescent="0.25">
      <c r="A861" s="64">
        <v>858</v>
      </c>
      <c r="B861" s="64">
        <v>83</v>
      </c>
      <c r="C861" s="64">
        <v>6</v>
      </c>
      <c r="D861" s="18">
        <v>858</v>
      </c>
      <c r="E861" s="21">
        <f t="shared" ca="1" si="211"/>
        <v>1974.398206324593</v>
      </c>
      <c r="F861" s="22">
        <f t="shared" ca="1" si="212"/>
        <v>18.245777219283909</v>
      </c>
      <c r="G861" s="28">
        <v>858</v>
      </c>
      <c r="H861" s="24">
        <f t="shared" ca="1" si="213"/>
        <v>1971.1468259999999</v>
      </c>
      <c r="I861" s="25">
        <f t="shared" ca="1" si="214"/>
        <v>18.276990470400001</v>
      </c>
      <c r="J861" s="155"/>
      <c r="K861" s="155"/>
      <c r="AX861">
        <f t="shared" ca="1" si="221"/>
        <v>304.61650784</v>
      </c>
      <c r="AY861">
        <f t="shared" ca="1" si="215"/>
        <v>311.38349216</v>
      </c>
      <c r="AZ861" cm="1">
        <f t="array" aca="1" ref="AZ861" ca="1">_xlfn.LET(_xlpm.rozsah, $J$3:$J$10001,_xlpm.podminka, (_xlpm.rozsah&gt;H861)*(ISNUMBER(_xlpm.rozsah)),_xlpm.indexy, IF(_xlpm.podminka, ROW(_xlpm.rozsah)-MIN(ROW(_xlpm.rozsah))+1),_xlpm.prvni, MIN(_xlpm.indexy),_xlpm.finalni, IF(_xlpm.prvni=1, 2, _xlpm.prvni),INDEX(_xlpm.rozsah, _xlpm.finalni))</f>
        <v>2000</v>
      </c>
      <c r="BA861" cm="1">
        <f t="array" aca="1" ref="BA861" ca="1">INDEX($J$3:$J$10001,MATCH(AZ861,$J$3:$J$10004,0)-1)</f>
        <v>1900</v>
      </c>
      <c r="BB861">
        <f t="shared" ca="1" si="209"/>
        <v>300</v>
      </c>
      <c r="BC861">
        <f t="shared" ca="1" si="209"/>
        <v>316</v>
      </c>
      <c r="BD861">
        <f t="shared" ca="1" si="222"/>
        <v>-16</v>
      </c>
      <c r="BE861">
        <f t="shared" ca="1" si="216"/>
        <v>304.61650784</v>
      </c>
      <c r="BF861">
        <f t="shared" ca="1" si="219"/>
        <v>304.09628698806512</v>
      </c>
      <c r="BG861">
        <f t="shared" ca="1" si="217"/>
        <v>311.90371301193488</v>
      </c>
      <c r="BH861" cm="1">
        <f t="array" aca="1" ref="BH861" ca="1">_xlfn.LET(_xlpm.rozsah, $J$3:$J$10001,_xlpm.podminka, (_xlpm.rozsah&gt;E861)*(ISNUMBER(_xlpm.rozsah)),_xlpm.indexy, IF(_xlpm.podminka, ROW(_xlpm.rozsah)-MIN(ROW(_xlpm.rozsah))+1),_xlpm.prvni, MIN(_xlpm.indexy),_xlpm.finalni, IF(_xlpm.prvni=1, 2, _xlpm.prvni),INDEX(_xlpm.rozsah, _xlpm.finalni))</f>
        <v>2000</v>
      </c>
      <c r="BI861" cm="1">
        <f t="array" aca="1" ref="BI861" ca="1">INDEX($J$3:$J$10001,MATCH(BH861,$J$3:$J$10004,0)-1)</f>
        <v>1900</v>
      </c>
      <c r="BJ861">
        <f t="shared" ca="1" si="210"/>
        <v>300</v>
      </c>
      <c r="BK861">
        <f t="shared" ca="1" si="210"/>
        <v>316</v>
      </c>
      <c r="BL861">
        <f t="shared" ca="1" si="220"/>
        <v>-16</v>
      </c>
      <c r="BM861">
        <f t="shared" ca="1" si="218"/>
        <v>304.09628698806512</v>
      </c>
    </row>
    <row r="862" spans="1:65" x14ac:dyDescent="0.25">
      <c r="A862" s="64">
        <v>859</v>
      </c>
      <c r="B862" s="64">
        <v>76</v>
      </c>
      <c r="C862" s="64">
        <v>5</v>
      </c>
      <c r="D862" s="18">
        <v>859</v>
      </c>
      <c r="E862" s="21">
        <f t="shared" ca="1" si="211"/>
        <v>1866.9188395261335</v>
      </c>
      <c r="F862" s="22">
        <f t="shared" ca="1" si="212"/>
        <v>16.081189864027866</v>
      </c>
      <c r="G862" s="23">
        <v>859</v>
      </c>
      <c r="H862" s="24">
        <f t="shared" ca="1" si="213"/>
        <v>1863.9416719999999</v>
      </c>
      <c r="I862" s="25">
        <f t="shared" ca="1" si="214"/>
        <v>16.106495788000004</v>
      </c>
      <c r="J862" s="155"/>
      <c r="K862" s="155"/>
      <c r="AX862">
        <f t="shared" ca="1" si="221"/>
        <v>322.12991576000002</v>
      </c>
      <c r="AY862">
        <f t="shared" ca="1" si="215"/>
        <v>326.87008423999998</v>
      </c>
      <c r="AZ862" cm="1">
        <f t="array" aca="1" ref="AZ862" ca="1">_xlfn.LET(_xlpm.rozsah, $J$3:$J$10001,_xlpm.podminka, (_xlpm.rozsah&gt;H862)*(ISNUMBER(_xlpm.rozsah)),_xlpm.indexy, IF(_xlpm.podminka, ROW(_xlpm.rozsah)-MIN(ROW(_xlpm.rozsah))+1),_xlpm.prvni, MIN(_xlpm.indexy),_xlpm.finalni, IF(_xlpm.prvni=1, 2, _xlpm.prvni),INDEX(_xlpm.rozsah, _xlpm.finalni))</f>
        <v>1900</v>
      </c>
      <c r="BA862" cm="1">
        <f t="array" aca="1" ref="BA862" ca="1">INDEX($J$3:$J$10001,MATCH(AZ862,$J$3:$J$10004,0)-1)</f>
        <v>1800</v>
      </c>
      <c r="BB862">
        <f t="shared" ca="1" si="209"/>
        <v>316</v>
      </c>
      <c r="BC862">
        <f t="shared" ca="1" si="209"/>
        <v>333</v>
      </c>
      <c r="BD862">
        <f t="shared" ca="1" si="222"/>
        <v>-17</v>
      </c>
      <c r="BE862">
        <f t="shared" ca="1" si="216"/>
        <v>322.12991576000002</v>
      </c>
      <c r="BF862">
        <f t="shared" ca="1" si="219"/>
        <v>321.62379728055731</v>
      </c>
      <c r="BG862">
        <f t="shared" ca="1" si="217"/>
        <v>327.37620271944269</v>
      </c>
      <c r="BH862" cm="1">
        <f t="array" aca="1" ref="BH862" ca="1">_xlfn.LET(_xlpm.rozsah, $J$3:$J$10001,_xlpm.podminka, (_xlpm.rozsah&gt;E862)*(ISNUMBER(_xlpm.rozsah)),_xlpm.indexy, IF(_xlpm.podminka, ROW(_xlpm.rozsah)-MIN(ROW(_xlpm.rozsah))+1),_xlpm.prvni, MIN(_xlpm.indexy),_xlpm.finalni, IF(_xlpm.prvni=1, 2, _xlpm.prvni),INDEX(_xlpm.rozsah, _xlpm.finalni))</f>
        <v>1900</v>
      </c>
      <c r="BI862" cm="1">
        <f t="array" aca="1" ref="BI862" ca="1">INDEX($J$3:$J$10001,MATCH(BH862,$J$3:$J$10004,0)-1)</f>
        <v>1800</v>
      </c>
      <c r="BJ862">
        <f t="shared" ca="1" si="210"/>
        <v>316</v>
      </c>
      <c r="BK862">
        <f t="shared" ca="1" si="210"/>
        <v>333</v>
      </c>
      <c r="BL862">
        <f t="shared" ca="1" si="220"/>
        <v>-17</v>
      </c>
      <c r="BM862">
        <f t="shared" ca="1" si="218"/>
        <v>321.62379728055731</v>
      </c>
    </row>
    <row r="863" spans="1:65" x14ac:dyDescent="0.25">
      <c r="A863" s="64">
        <v>860</v>
      </c>
      <c r="B863" s="64">
        <v>49</v>
      </c>
      <c r="C863" s="64">
        <v>8</v>
      </c>
      <c r="D863" s="18">
        <v>860</v>
      </c>
      <c r="E863" s="21">
        <f t="shared" ca="1" si="211"/>
        <v>1452.3555675892176</v>
      </c>
      <c r="F863" s="22">
        <f t="shared" ca="1" si="212"/>
        <v>28.8</v>
      </c>
      <c r="G863" s="28">
        <v>860</v>
      </c>
      <c r="H863" s="24">
        <f t="shared" ca="1" si="213"/>
        <v>1450.436078</v>
      </c>
      <c r="I863" s="25">
        <f t="shared" ca="1" si="214"/>
        <v>28.8</v>
      </c>
      <c r="J863" s="155"/>
      <c r="K863" s="155"/>
      <c r="AX863">
        <f t="shared" ca="1" si="221"/>
        <v>360</v>
      </c>
      <c r="AY863">
        <f t="shared" ca="1" si="215"/>
        <v>360</v>
      </c>
      <c r="AZ863" cm="1">
        <f t="array" aca="1" ref="AZ863" ca="1">_xlfn.LET(_xlpm.rozsah, $J$3:$J$10001,_xlpm.podminka, (_xlpm.rozsah&gt;H863)*(ISNUMBER(_xlpm.rozsah)),_xlpm.indexy, IF(_xlpm.podminka, ROW(_xlpm.rozsah)-MIN(ROW(_xlpm.rozsah))+1),_xlpm.prvni, MIN(_xlpm.indexy),_xlpm.finalni, IF(_xlpm.prvni=1, 2, _xlpm.prvni),INDEX(_xlpm.rozsah, _xlpm.finalni))</f>
        <v>1500</v>
      </c>
      <c r="BA863" cm="1">
        <f t="array" aca="1" ref="BA863" ca="1">INDEX($J$3:$J$10001,MATCH(AZ863,$J$3:$J$10004,0)-1)</f>
        <v>1400</v>
      </c>
      <c r="BB863">
        <f t="shared" ca="1" si="209"/>
        <v>360</v>
      </c>
      <c r="BC863">
        <f t="shared" ca="1" si="209"/>
        <v>360</v>
      </c>
      <c r="BD863">
        <f t="shared" ca="1" si="222"/>
        <v>0</v>
      </c>
      <c r="BE863">
        <f t="shared" ca="1" si="216"/>
        <v>360</v>
      </c>
      <c r="BF863">
        <f t="shared" ca="1" si="219"/>
        <v>360</v>
      </c>
      <c r="BG863">
        <f t="shared" ca="1" si="217"/>
        <v>360</v>
      </c>
      <c r="BH863" cm="1">
        <f t="array" aca="1" ref="BH863" ca="1">_xlfn.LET(_xlpm.rozsah, $J$3:$J$10001,_xlpm.podminka, (_xlpm.rozsah&gt;E863)*(ISNUMBER(_xlpm.rozsah)),_xlpm.indexy, IF(_xlpm.podminka, ROW(_xlpm.rozsah)-MIN(ROW(_xlpm.rozsah))+1),_xlpm.prvni, MIN(_xlpm.indexy),_xlpm.finalni, IF(_xlpm.prvni=1, 2, _xlpm.prvni),INDEX(_xlpm.rozsah, _xlpm.finalni))</f>
        <v>1500</v>
      </c>
      <c r="BI863" cm="1">
        <f t="array" aca="1" ref="BI863" ca="1">INDEX($J$3:$J$10001,MATCH(BH863,$J$3:$J$10004,0)-1)</f>
        <v>1400</v>
      </c>
      <c r="BJ863">
        <f t="shared" ca="1" si="210"/>
        <v>360</v>
      </c>
      <c r="BK863">
        <f t="shared" ca="1" si="210"/>
        <v>360</v>
      </c>
      <c r="BL863">
        <f t="shared" ca="1" si="220"/>
        <v>0</v>
      </c>
      <c r="BM863">
        <f t="shared" ca="1" si="218"/>
        <v>360</v>
      </c>
    </row>
    <row r="864" spans="1:65" x14ac:dyDescent="0.25">
      <c r="A864" s="64">
        <v>861</v>
      </c>
      <c r="B864" s="64">
        <v>51</v>
      </c>
      <c r="C864" s="64">
        <v>7</v>
      </c>
      <c r="D864" s="18">
        <v>861</v>
      </c>
      <c r="E864" s="21">
        <f t="shared" ca="1" si="211"/>
        <v>1483.0639581030632</v>
      </c>
      <c r="F864" s="22">
        <f t="shared" ca="1" si="212"/>
        <v>25.2</v>
      </c>
      <c r="G864" s="23">
        <v>861</v>
      </c>
      <c r="H864" s="24">
        <f t="shared" ca="1" si="213"/>
        <v>1481.066122</v>
      </c>
      <c r="I864" s="25">
        <f t="shared" ca="1" si="214"/>
        <v>25.2</v>
      </c>
      <c r="J864" s="155"/>
      <c r="K864" s="155"/>
      <c r="AX864">
        <f t="shared" ca="1" si="221"/>
        <v>360</v>
      </c>
      <c r="AY864">
        <f t="shared" ca="1" si="215"/>
        <v>360</v>
      </c>
      <c r="AZ864" cm="1">
        <f t="array" aca="1" ref="AZ864" ca="1">_xlfn.LET(_xlpm.rozsah, $J$3:$J$10001,_xlpm.podminka, (_xlpm.rozsah&gt;H864)*(ISNUMBER(_xlpm.rozsah)),_xlpm.indexy, IF(_xlpm.podminka, ROW(_xlpm.rozsah)-MIN(ROW(_xlpm.rozsah))+1),_xlpm.prvni, MIN(_xlpm.indexy),_xlpm.finalni, IF(_xlpm.prvni=1, 2, _xlpm.prvni),INDEX(_xlpm.rozsah, _xlpm.finalni))</f>
        <v>1500</v>
      </c>
      <c r="BA864" cm="1">
        <f t="array" aca="1" ref="BA864" ca="1">INDEX($J$3:$J$10001,MATCH(AZ864,$J$3:$J$10004,0)-1)</f>
        <v>1400</v>
      </c>
      <c r="BB864">
        <f t="shared" ca="1" si="209"/>
        <v>360</v>
      </c>
      <c r="BC864">
        <f t="shared" ca="1" si="209"/>
        <v>360</v>
      </c>
      <c r="BD864">
        <f t="shared" ca="1" si="222"/>
        <v>0</v>
      </c>
      <c r="BE864">
        <f t="shared" ca="1" si="216"/>
        <v>360</v>
      </c>
      <c r="BF864">
        <f t="shared" ca="1" si="219"/>
        <v>360</v>
      </c>
      <c r="BG864">
        <f t="shared" ca="1" si="217"/>
        <v>360</v>
      </c>
      <c r="BH864" cm="1">
        <f t="array" aca="1" ref="BH864" ca="1">_xlfn.LET(_xlpm.rozsah, $J$3:$J$10001,_xlpm.podminka, (_xlpm.rozsah&gt;E864)*(ISNUMBER(_xlpm.rozsah)),_xlpm.indexy, IF(_xlpm.podminka, ROW(_xlpm.rozsah)-MIN(ROW(_xlpm.rozsah))+1),_xlpm.prvni, MIN(_xlpm.indexy),_xlpm.finalni, IF(_xlpm.prvni=1, 2, _xlpm.prvni),INDEX(_xlpm.rozsah, _xlpm.finalni))</f>
        <v>1500</v>
      </c>
      <c r="BI864" cm="1">
        <f t="array" aca="1" ref="BI864" ca="1">INDEX($J$3:$J$10001,MATCH(BH864,$J$3:$J$10004,0)-1)</f>
        <v>1400</v>
      </c>
      <c r="BJ864">
        <f t="shared" ca="1" si="210"/>
        <v>360</v>
      </c>
      <c r="BK864">
        <f t="shared" ca="1" si="210"/>
        <v>360</v>
      </c>
      <c r="BL864">
        <f t="shared" ca="1" si="220"/>
        <v>0</v>
      </c>
      <c r="BM864">
        <f t="shared" ca="1" si="218"/>
        <v>360</v>
      </c>
    </row>
    <row r="865" spans="1:65" x14ac:dyDescent="0.25">
      <c r="A865" s="64">
        <v>862</v>
      </c>
      <c r="B865" s="64">
        <v>51</v>
      </c>
      <c r="C865" s="64">
        <v>20</v>
      </c>
      <c r="D865" s="18">
        <v>862</v>
      </c>
      <c r="E865" s="21">
        <f t="shared" ca="1" si="211"/>
        <v>1483.0639581030632</v>
      </c>
      <c r="F865" s="22">
        <f t="shared" ca="1" si="212"/>
        <v>72</v>
      </c>
      <c r="G865" s="28">
        <v>862</v>
      </c>
      <c r="H865" s="24">
        <f t="shared" ca="1" si="213"/>
        <v>1481.066122</v>
      </c>
      <c r="I865" s="25">
        <f t="shared" ca="1" si="214"/>
        <v>72</v>
      </c>
      <c r="J865" s="155"/>
      <c r="K865" s="155"/>
      <c r="AX865">
        <f t="shared" ca="1" si="221"/>
        <v>360</v>
      </c>
      <c r="AY865">
        <f t="shared" ca="1" si="215"/>
        <v>360</v>
      </c>
      <c r="AZ865" cm="1">
        <f t="array" aca="1" ref="AZ865" ca="1">_xlfn.LET(_xlpm.rozsah, $J$3:$J$10001,_xlpm.podminka, (_xlpm.rozsah&gt;H865)*(ISNUMBER(_xlpm.rozsah)),_xlpm.indexy, IF(_xlpm.podminka, ROW(_xlpm.rozsah)-MIN(ROW(_xlpm.rozsah))+1),_xlpm.prvni, MIN(_xlpm.indexy),_xlpm.finalni, IF(_xlpm.prvni=1, 2, _xlpm.prvni),INDEX(_xlpm.rozsah, _xlpm.finalni))</f>
        <v>1500</v>
      </c>
      <c r="BA865" cm="1">
        <f t="array" aca="1" ref="BA865" ca="1">INDEX($J$3:$J$10001,MATCH(AZ865,$J$3:$J$10004,0)-1)</f>
        <v>1400</v>
      </c>
      <c r="BB865">
        <f t="shared" ref="BB865:BC928" ca="1" si="223">IF(ISERROR(MATCH(AZ865,$J$1:$J$10000,0)), 0, INDEX($K$1:$K$10000, MATCH(AZ865,$J$1:$J$10000,0)))</f>
        <v>360</v>
      </c>
      <c r="BC865">
        <f t="shared" ca="1" si="223"/>
        <v>360</v>
      </c>
      <c r="BD865">
        <f t="shared" ca="1" si="222"/>
        <v>0</v>
      </c>
      <c r="BE865">
        <f t="shared" ca="1" si="216"/>
        <v>360</v>
      </c>
      <c r="BF865">
        <f t="shared" ca="1" si="219"/>
        <v>360</v>
      </c>
      <c r="BG865">
        <f t="shared" ca="1" si="217"/>
        <v>360</v>
      </c>
      <c r="BH865" cm="1">
        <f t="array" aca="1" ref="BH865" ca="1">_xlfn.LET(_xlpm.rozsah, $J$3:$J$10001,_xlpm.podminka, (_xlpm.rozsah&gt;E865)*(ISNUMBER(_xlpm.rozsah)),_xlpm.indexy, IF(_xlpm.podminka, ROW(_xlpm.rozsah)-MIN(ROW(_xlpm.rozsah))+1),_xlpm.prvni, MIN(_xlpm.indexy),_xlpm.finalni, IF(_xlpm.prvni=1, 2, _xlpm.prvni),INDEX(_xlpm.rozsah, _xlpm.finalni))</f>
        <v>1500</v>
      </c>
      <c r="BI865" cm="1">
        <f t="array" aca="1" ref="BI865" ca="1">INDEX($J$3:$J$10001,MATCH(BH865,$J$3:$J$10004,0)-1)</f>
        <v>1400</v>
      </c>
      <c r="BJ865">
        <f t="shared" ca="1" si="210"/>
        <v>360</v>
      </c>
      <c r="BK865">
        <f t="shared" ca="1" si="210"/>
        <v>360</v>
      </c>
      <c r="BL865">
        <f t="shared" ca="1" si="220"/>
        <v>0</v>
      </c>
      <c r="BM865">
        <f t="shared" ca="1" si="218"/>
        <v>360</v>
      </c>
    </row>
    <row r="866" spans="1:65" x14ac:dyDescent="0.25">
      <c r="A866" s="64">
        <v>863</v>
      </c>
      <c r="B866" s="64">
        <v>78</v>
      </c>
      <c r="C866" s="64">
        <v>52</v>
      </c>
      <c r="D866" s="18">
        <v>863</v>
      </c>
      <c r="E866" s="21">
        <f t="shared" ca="1" si="211"/>
        <v>1897.6272300399792</v>
      </c>
      <c r="F866" s="22">
        <f t="shared" ca="1" si="212"/>
        <v>164.52975286446585</v>
      </c>
      <c r="G866" s="23">
        <v>863</v>
      </c>
      <c r="H866" s="24">
        <f t="shared" ca="1" si="213"/>
        <v>1894.5717159999999</v>
      </c>
      <c r="I866" s="25">
        <f t="shared" ca="1" si="214"/>
        <v>164.79986030560002</v>
      </c>
      <c r="J866" s="155"/>
      <c r="K866" s="155"/>
      <c r="AX866">
        <f t="shared" ca="1" si="221"/>
        <v>316.92280828000003</v>
      </c>
      <c r="AY866">
        <f t="shared" ca="1" si="215"/>
        <v>332.07719171999997</v>
      </c>
      <c r="AZ866" cm="1">
        <f t="array" aca="1" ref="AZ866" ca="1">_xlfn.LET(_xlpm.rozsah, $J$3:$J$10001,_xlpm.podminka, (_xlpm.rozsah&gt;H866)*(ISNUMBER(_xlpm.rozsah)),_xlpm.indexy, IF(_xlpm.podminka, ROW(_xlpm.rozsah)-MIN(ROW(_xlpm.rozsah))+1),_xlpm.prvni, MIN(_xlpm.indexy),_xlpm.finalni, IF(_xlpm.prvni=1, 2, _xlpm.prvni),INDEX(_xlpm.rozsah, _xlpm.finalni))</f>
        <v>1900</v>
      </c>
      <c r="BA866" cm="1">
        <f t="array" aca="1" ref="BA866" ca="1">INDEX($J$3:$J$10001,MATCH(AZ866,$J$3:$J$10004,0)-1)</f>
        <v>1800</v>
      </c>
      <c r="BB866">
        <f t="shared" ca="1" si="223"/>
        <v>316</v>
      </c>
      <c r="BC866">
        <f t="shared" ca="1" si="223"/>
        <v>333</v>
      </c>
      <c r="BD866">
        <f t="shared" ca="1" si="222"/>
        <v>-17</v>
      </c>
      <c r="BE866">
        <f t="shared" ca="1" si="216"/>
        <v>316.92280828000003</v>
      </c>
      <c r="BF866">
        <f t="shared" ca="1" si="219"/>
        <v>316.40337089320354</v>
      </c>
      <c r="BG866">
        <f t="shared" ca="1" si="217"/>
        <v>332.59662910679646</v>
      </c>
      <c r="BH866" cm="1">
        <f t="array" aca="1" ref="BH866" ca="1">_xlfn.LET(_xlpm.rozsah, $J$3:$J$10001,_xlpm.podminka, (_xlpm.rozsah&gt;E866)*(ISNUMBER(_xlpm.rozsah)),_xlpm.indexy, IF(_xlpm.podminka, ROW(_xlpm.rozsah)-MIN(ROW(_xlpm.rozsah))+1),_xlpm.prvni, MIN(_xlpm.indexy),_xlpm.finalni, IF(_xlpm.prvni=1, 2, _xlpm.prvni),INDEX(_xlpm.rozsah, _xlpm.finalni))</f>
        <v>1900</v>
      </c>
      <c r="BI866" cm="1">
        <f t="array" aca="1" ref="BI866" ca="1">INDEX($J$3:$J$10001,MATCH(BH866,$J$3:$J$10004,0)-1)</f>
        <v>1800</v>
      </c>
      <c r="BJ866">
        <f t="shared" ca="1" si="210"/>
        <v>316</v>
      </c>
      <c r="BK866">
        <f t="shared" ca="1" si="210"/>
        <v>333</v>
      </c>
      <c r="BL866">
        <f t="shared" ca="1" si="220"/>
        <v>-17</v>
      </c>
      <c r="BM866">
        <f t="shared" ca="1" si="218"/>
        <v>316.40337089320354</v>
      </c>
    </row>
    <row r="867" spans="1:65" x14ac:dyDescent="0.25">
      <c r="A867" s="64">
        <v>864</v>
      </c>
      <c r="B867" s="64">
        <v>80</v>
      </c>
      <c r="C867" s="64">
        <v>38</v>
      </c>
      <c r="D867" s="18">
        <v>864</v>
      </c>
      <c r="E867" s="21">
        <f t="shared" ca="1" si="211"/>
        <v>1928.3356205538248</v>
      </c>
      <c r="F867" s="22">
        <f t="shared" ca="1" si="212"/>
        <v>118.35719427032745</v>
      </c>
      <c r="G867" s="28">
        <v>864</v>
      </c>
      <c r="H867" s="24">
        <f t="shared" ca="1" si="213"/>
        <v>1925.2017599999999</v>
      </c>
      <c r="I867" s="25">
        <f t="shared" ca="1" si="214"/>
        <v>118.54773299200001</v>
      </c>
      <c r="J867" s="155"/>
      <c r="K867" s="155"/>
      <c r="AX867">
        <f t="shared" ca="1" si="221"/>
        <v>311.96771840000002</v>
      </c>
      <c r="AY867">
        <f t="shared" ca="1" si="215"/>
        <v>304.03228159999998</v>
      </c>
      <c r="AZ867" cm="1">
        <f t="array" aca="1" ref="AZ867" ca="1">_xlfn.LET(_xlpm.rozsah, $J$3:$J$10001,_xlpm.podminka, (_xlpm.rozsah&gt;H867)*(ISNUMBER(_xlpm.rozsah)),_xlpm.indexy, IF(_xlpm.podminka, ROW(_xlpm.rozsah)-MIN(ROW(_xlpm.rozsah))+1),_xlpm.prvni, MIN(_xlpm.indexy),_xlpm.finalni, IF(_xlpm.prvni=1, 2, _xlpm.prvni),INDEX(_xlpm.rozsah, _xlpm.finalni))</f>
        <v>2000</v>
      </c>
      <c r="BA867" cm="1">
        <f t="array" aca="1" ref="BA867" ca="1">INDEX($J$3:$J$10001,MATCH(AZ867,$J$3:$J$10004,0)-1)</f>
        <v>1900</v>
      </c>
      <c r="BB867">
        <f t="shared" ca="1" si="223"/>
        <v>300</v>
      </c>
      <c r="BC867">
        <f t="shared" ca="1" si="223"/>
        <v>316</v>
      </c>
      <c r="BD867">
        <f t="shared" ca="1" si="222"/>
        <v>-16</v>
      </c>
      <c r="BE867">
        <f t="shared" ca="1" si="216"/>
        <v>311.96771840000002</v>
      </c>
      <c r="BF867">
        <f t="shared" ca="1" si="219"/>
        <v>311.46630071138804</v>
      </c>
      <c r="BG867">
        <f t="shared" ca="1" si="217"/>
        <v>304.53369928861196</v>
      </c>
      <c r="BH867" cm="1">
        <f t="array" aca="1" ref="BH867" ca="1">_xlfn.LET(_xlpm.rozsah, $J$3:$J$10001,_xlpm.podminka, (_xlpm.rozsah&gt;E867)*(ISNUMBER(_xlpm.rozsah)),_xlpm.indexy, IF(_xlpm.podminka, ROW(_xlpm.rozsah)-MIN(ROW(_xlpm.rozsah))+1),_xlpm.prvni, MIN(_xlpm.indexy),_xlpm.finalni, IF(_xlpm.prvni=1, 2, _xlpm.prvni),INDEX(_xlpm.rozsah, _xlpm.finalni))</f>
        <v>2000</v>
      </c>
      <c r="BI867" cm="1">
        <f t="array" aca="1" ref="BI867" ca="1">INDEX($J$3:$J$10001,MATCH(BH867,$J$3:$J$10004,0)-1)</f>
        <v>1900</v>
      </c>
      <c r="BJ867">
        <f t="shared" ca="1" si="210"/>
        <v>300</v>
      </c>
      <c r="BK867">
        <f t="shared" ca="1" si="210"/>
        <v>316</v>
      </c>
      <c r="BL867">
        <f t="shared" ca="1" si="220"/>
        <v>-16</v>
      </c>
      <c r="BM867">
        <f t="shared" ca="1" si="218"/>
        <v>311.46630071138804</v>
      </c>
    </row>
    <row r="868" spans="1:65" x14ac:dyDescent="0.25">
      <c r="A868" s="64">
        <v>865</v>
      </c>
      <c r="B868" s="64">
        <v>81</v>
      </c>
      <c r="C868" s="64">
        <v>33</v>
      </c>
      <c r="D868" s="18">
        <v>865</v>
      </c>
      <c r="E868" s="21">
        <f t="shared" ca="1" si="211"/>
        <v>1943.6898158107474</v>
      </c>
      <c r="F868" s="22">
        <f t="shared" ca="1" si="212"/>
        <v>101.97317772519253</v>
      </c>
      <c r="G868" s="23">
        <v>865</v>
      </c>
      <c r="H868" s="24">
        <f t="shared" ca="1" si="213"/>
        <v>1940.5167819999999</v>
      </c>
      <c r="I868" s="25">
        <f t="shared" ca="1" si="214"/>
        <v>102.14071391040001</v>
      </c>
      <c r="J868" s="155"/>
      <c r="K868" s="155"/>
      <c r="AX868">
        <f t="shared" ca="1" si="221"/>
        <v>309.51731488000001</v>
      </c>
      <c r="AY868">
        <f t="shared" ca="1" si="215"/>
        <v>306.48268511999999</v>
      </c>
      <c r="AZ868" cm="1">
        <f t="array" aca="1" ref="AZ868" ca="1">_xlfn.LET(_xlpm.rozsah, $J$3:$J$10001,_xlpm.podminka, (_xlpm.rozsah&gt;H868)*(ISNUMBER(_xlpm.rozsah)),_xlpm.indexy, IF(_xlpm.podminka, ROW(_xlpm.rozsah)-MIN(ROW(_xlpm.rozsah))+1),_xlpm.prvni, MIN(_xlpm.indexy),_xlpm.finalni, IF(_xlpm.prvni=1, 2, _xlpm.prvni),INDEX(_xlpm.rozsah, _xlpm.finalni))</f>
        <v>2000</v>
      </c>
      <c r="BA868" cm="1">
        <f t="array" aca="1" ref="BA868" ca="1">INDEX($J$3:$J$10001,MATCH(AZ868,$J$3:$J$10004,0)-1)</f>
        <v>1900</v>
      </c>
      <c r="BB868">
        <f t="shared" ca="1" si="223"/>
        <v>300</v>
      </c>
      <c r="BC868">
        <f t="shared" ca="1" si="223"/>
        <v>316</v>
      </c>
      <c r="BD868">
        <f t="shared" ca="1" si="222"/>
        <v>-16</v>
      </c>
      <c r="BE868">
        <f t="shared" ca="1" si="216"/>
        <v>309.51731488000001</v>
      </c>
      <c r="BF868">
        <f t="shared" ca="1" si="219"/>
        <v>309.0096294702804</v>
      </c>
      <c r="BG868">
        <f t="shared" ca="1" si="217"/>
        <v>306.9903705297196</v>
      </c>
      <c r="BH868" cm="1">
        <f t="array" aca="1" ref="BH868" ca="1">_xlfn.LET(_xlpm.rozsah, $J$3:$J$10001,_xlpm.podminka, (_xlpm.rozsah&gt;E868)*(ISNUMBER(_xlpm.rozsah)),_xlpm.indexy, IF(_xlpm.podminka, ROW(_xlpm.rozsah)-MIN(ROW(_xlpm.rozsah))+1),_xlpm.prvni, MIN(_xlpm.indexy),_xlpm.finalni, IF(_xlpm.prvni=1, 2, _xlpm.prvni),INDEX(_xlpm.rozsah, _xlpm.finalni))</f>
        <v>2000</v>
      </c>
      <c r="BI868" cm="1">
        <f t="array" aca="1" ref="BI868" ca="1">INDEX($J$3:$J$10001,MATCH(BH868,$J$3:$J$10004,0)-1)</f>
        <v>1900</v>
      </c>
      <c r="BJ868">
        <f t="shared" ca="1" si="210"/>
        <v>300</v>
      </c>
      <c r="BK868">
        <f t="shared" ca="1" si="210"/>
        <v>316</v>
      </c>
      <c r="BL868">
        <f t="shared" ca="1" si="220"/>
        <v>-16</v>
      </c>
      <c r="BM868">
        <f t="shared" ca="1" si="218"/>
        <v>309.0096294702804</v>
      </c>
    </row>
    <row r="869" spans="1:65" x14ac:dyDescent="0.25">
      <c r="A869" s="64">
        <v>866</v>
      </c>
      <c r="B869" s="64">
        <v>83</v>
      </c>
      <c r="C869" s="64">
        <v>29</v>
      </c>
      <c r="D869" s="18">
        <v>866</v>
      </c>
      <c r="E869" s="21">
        <f t="shared" ca="1" si="211"/>
        <v>1974.398206324593</v>
      </c>
      <c r="F869" s="22">
        <f t="shared" ca="1" si="212"/>
        <v>88.187923226538885</v>
      </c>
      <c r="G869" s="28">
        <v>866</v>
      </c>
      <c r="H869" s="24">
        <f t="shared" ca="1" si="213"/>
        <v>1971.1468259999999</v>
      </c>
      <c r="I869" s="25">
        <f t="shared" ca="1" si="214"/>
        <v>88.338787273599991</v>
      </c>
      <c r="J869" s="155"/>
      <c r="K869" s="155"/>
      <c r="AX869">
        <f t="shared" ca="1" si="221"/>
        <v>304.61650784</v>
      </c>
      <c r="AY869">
        <f t="shared" ca="1" si="215"/>
        <v>311.38349216</v>
      </c>
      <c r="AZ869" cm="1">
        <f t="array" aca="1" ref="AZ869" ca="1">_xlfn.LET(_xlpm.rozsah, $J$3:$J$10001,_xlpm.podminka, (_xlpm.rozsah&gt;H869)*(ISNUMBER(_xlpm.rozsah)),_xlpm.indexy, IF(_xlpm.podminka, ROW(_xlpm.rozsah)-MIN(ROW(_xlpm.rozsah))+1),_xlpm.prvni, MIN(_xlpm.indexy),_xlpm.finalni, IF(_xlpm.prvni=1, 2, _xlpm.prvni),INDEX(_xlpm.rozsah, _xlpm.finalni))</f>
        <v>2000</v>
      </c>
      <c r="BA869" cm="1">
        <f t="array" aca="1" ref="BA869" ca="1">INDEX($J$3:$J$10001,MATCH(AZ869,$J$3:$J$10004,0)-1)</f>
        <v>1900</v>
      </c>
      <c r="BB869">
        <f t="shared" ca="1" si="223"/>
        <v>300</v>
      </c>
      <c r="BC869">
        <f t="shared" ca="1" si="223"/>
        <v>316</v>
      </c>
      <c r="BD869">
        <f t="shared" ca="1" si="222"/>
        <v>-16</v>
      </c>
      <c r="BE869">
        <f t="shared" ca="1" si="216"/>
        <v>304.61650784</v>
      </c>
      <c r="BF869">
        <f t="shared" ca="1" si="219"/>
        <v>304.09628698806512</v>
      </c>
      <c r="BG869">
        <f t="shared" ca="1" si="217"/>
        <v>311.90371301193488</v>
      </c>
      <c r="BH869" cm="1">
        <f t="array" aca="1" ref="BH869" ca="1">_xlfn.LET(_xlpm.rozsah, $J$3:$J$10001,_xlpm.podminka, (_xlpm.rozsah&gt;E869)*(ISNUMBER(_xlpm.rozsah)),_xlpm.indexy, IF(_xlpm.podminka, ROW(_xlpm.rozsah)-MIN(ROW(_xlpm.rozsah))+1),_xlpm.prvni, MIN(_xlpm.indexy),_xlpm.finalni, IF(_xlpm.prvni=1, 2, _xlpm.prvni),INDEX(_xlpm.rozsah, _xlpm.finalni))</f>
        <v>2000</v>
      </c>
      <c r="BI869" cm="1">
        <f t="array" aca="1" ref="BI869" ca="1">INDEX($J$3:$J$10001,MATCH(BH869,$J$3:$J$10004,0)-1)</f>
        <v>1900</v>
      </c>
      <c r="BJ869">
        <f t="shared" ca="1" si="210"/>
        <v>300</v>
      </c>
      <c r="BK869">
        <f t="shared" ca="1" si="210"/>
        <v>316</v>
      </c>
      <c r="BL869">
        <f t="shared" ca="1" si="220"/>
        <v>-16</v>
      </c>
      <c r="BM869">
        <f t="shared" ca="1" si="218"/>
        <v>304.09628698806512</v>
      </c>
    </row>
    <row r="870" spans="1:65" x14ac:dyDescent="0.25">
      <c r="A870" s="64">
        <v>867</v>
      </c>
      <c r="B870" s="64">
        <v>83</v>
      </c>
      <c r="C870" s="64">
        <v>22</v>
      </c>
      <c r="D870" s="18">
        <v>867</v>
      </c>
      <c r="E870" s="21">
        <f t="shared" ca="1" si="211"/>
        <v>1974.398206324593</v>
      </c>
      <c r="F870" s="22">
        <f t="shared" ca="1" si="212"/>
        <v>66.901183137374332</v>
      </c>
      <c r="G870" s="23">
        <v>867</v>
      </c>
      <c r="H870" s="24">
        <f t="shared" ca="1" si="213"/>
        <v>1971.1468259999999</v>
      </c>
      <c r="I870" s="25">
        <f t="shared" ca="1" si="214"/>
        <v>67.015631724800002</v>
      </c>
      <c r="J870" s="155"/>
      <c r="K870" s="155"/>
      <c r="AX870">
        <f t="shared" ca="1" si="221"/>
        <v>304.61650784</v>
      </c>
      <c r="AY870">
        <f t="shared" ca="1" si="215"/>
        <v>311.38349216</v>
      </c>
      <c r="AZ870" cm="1">
        <f t="array" aca="1" ref="AZ870" ca="1">_xlfn.LET(_xlpm.rozsah, $J$3:$J$10001,_xlpm.podminka, (_xlpm.rozsah&gt;H870)*(ISNUMBER(_xlpm.rozsah)),_xlpm.indexy, IF(_xlpm.podminka, ROW(_xlpm.rozsah)-MIN(ROW(_xlpm.rozsah))+1),_xlpm.prvni, MIN(_xlpm.indexy),_xlpm.finalni, IF(_xlpm.prvni=1, 2, _xlpm.prvni),INDEX(_xlpm.rozsah, _xlpm.finalni))</f>
        <v>2000</v>
      </c>
      <c r="BA870" cm="1">
        <f t="array" aca="1" ref="BA870" ca="1">INDEX($J$3:$J$10001,MATCH(AZ870,$J$3:$J$10004,0)-1)</f>
        <v>1900</v>
      </c>
      <c r="BB870">
        <f t="shared" ca="1" si="223"/>
        <v>300</v>
      </c>
      <c r="BC870">
        <f t="shared" ca="1" si="223"/>
        <v>316</v>
      </c>
      <c r="BD870">
        <f t="shared" ca="1" si="222"/>
        <v>-16</v>
      </c>
      <c r="BE870">
        <f t="shared" ca="1" si="216"/>
        <v>304.61650784</v>
      </c>
      <c r="BF870">
        <f t="shared" ca="1" si="219"/>
        <v>304.09628698806512</v>
      </c>
      <c r="BG870">
        <f t="shared" ca="1" si="217"/>
        <v>311.90371301193488</v>
      </c>
      <c r="BH870" cm="1">
        <f t="array" aca="1" ref="BH870" ca="1">_xlfn.LET(_xlpm.rozsah, $J$3:$J$10001,_xlpm.podminka, (_xlpm.rozsah&gt;E870)*(ISNUMBER(_xlpm.rozsah)),_xlpm.indexy, IF(_xlpm.podminka, ROW(_xlpm.rozsah)-MIN(ROW(_xlpm.rozsah))+1),_xlpm.prvni, MIN(_xlpm.indexy),_xlpm.finalni, IF(_xlpm.prvni=1, 2, _xlpm.prvni),INDEX(_xlpm.rozsah, _xlpm.finalni))</f>
        <v>2000</v>
      </c>
      <c r="BI870" cm="1">
        <f t="array" aca="1" ref="BI870" ca="1">INDEX($J$3:$J$10001,MATCH(BH870,$J$3:$J$10004,0)-1)</f>
        <v>1900</v>
      </c>
      <c r="BJ870">
        <f t="shared" ca="1" si="210"/>
        <v>300</v>
      </c>
      <c r="BK870">
        <f t="shared" ca="1" si="210"/>
        <v>316</v>
      </c>
      <c r="BL870">
        <f t="shared" ca="1" si="220"/>
        <v>-16</v>
      </c>
      <c r="BM870">
        <f t="shared" ca="1" si="218"/>
        <v>304.09628698806512</v>
      </c>
    </row>
    <row r="871" spans="1:65" x14ac:dyDescent="0.25">
      <c r="A871" s="64">
        <v>868</v>
      </c>
      <c r="B871" s="64">
        <v>83</v>
      </c>
      <c r="C871" s="64">
        <v>16</v>
      </c>
      <c r="D871" s="18">
        <v>868</v>
      </c>
      <c r="E871" s="21">
        <f t="shared" ca="1" si="211"/>
        <v>1974.398206324593</v>
      </c>
      <c r="F871" s="22">
        <f t="shared" ca="1" si="212"/>
        <v>48.655405918090416</v>
      </c>
      <c r="G871" s="28">
        <v>868</v>
      </c>
      <c r="H871" s="24">
        <f t="shared" ca="1" si="213"/>
        <v>1971.1468259999999</v>
      </c>
      <c r="I871" s="25">
        <f t="shared" ca="1" si="214"/>
        <v>48.738641254400001</v>
      </c>
      <c r="J871" s="155"/>
      <c r="K871" s="155"/>
      <c r="AX871">
        <f t="shared" ca="1" si="221"/>
        <v>304.61650784</v>
      </c>
      <c r="AY871">
        <f t="shared" ca="1" si="215"/>
        <v>311.38349216</v>
      </c>
      <c r="AZ871" cm="1">
        <f t="array" aca="1" ref="AZ871" ca="1">_xlfn.LET(_xlpm.rozsah, $J$3:$J$10001,_xlpm.podminka, (_xlpm.rozsah&gt;H871)*(ISNUMBER(_xlpm.rozsah)),_xlpm.indexy, IF(_xlpm.podminka, ROW(_xlpm.rozsah)-MIN(ROW(_xlpm.rozsah))+1),_xlpm.prvni, MIN(_xlpm.indexy),_xlpm.finalni, IF(_xlpm.prvni=1, 2, _xlpm.prvni),INDEX(_xlpm.rozsah, _xlpm.finalni))</f>
        <v>2000</v>
      </c>
      <c r="BA871" cm="1">
        <f t="array" aca="1" ref="BA871" ca="1">INDEX($J$3:$J$10001,MATCH(AZ871,$J$3:$J$10004,0)-1)</f>
        <v>1900</v>
      </c>
      <c r="BB871">
        <f t="shared" ca="1" si="223"/>
        <v>300</v>
      </c>
      <c r="BC871">
        <f t="shared" ca="1" si="223"/>
        <v>316</v>
      </c>
      <c r="BD871">
        <f t="shared" ca="1" si="222"/>
        <v>-16</v>
      </c>
      <c r="BE871">
        <f t="shared" ca="1" si="216"/>
        <v>304.61650784</v>
      </c>
      <c r="BF871">
        <f t="shared" ca="1" si="219"/>
        <v>304.09628698806512</v>
      </c>
      <c r="BG871">
        <f t="shared" ca="1" si="217"/>
        <v>311.90371301193488</v>
      </c>
      <c r="BH871" cm="1">
        <f t="array" aca="1" ref="BH871" ca="1">_xlfn.LET(_xlpm.rozsah, $J$3:$J$10001,_xlpm.podminka, (_xlpm.rozsah&gt;E871)*(ISNUMBER(_xlpm.rozsah)),_xlpm.indexy, IF(_xlpm.podminka, ROW(_xlpm.rozsah)-MIN(ROW(_xlpm.rozsah))+1),_xlpm.prvni, MIN(_xlpm.indexy),_xlpm.finalni, IF(_xlpm.prvni=1, 2, _xlpm.prvni),INDEX(_xlpm.rozsah, _xlpm.finalni))</f>
        <v>2000</v>
      </c>
      <c r="BI871" cm="1">
        <f t="array" aca="1" ref="BI871" ca="1">INDEX($J$3:$J$10001,MATCH(BH871,$J$3:$J$10004,0)-1)</f>
        <v>1900</v>
      </c>
      <c r="BJ871">
        <f t="shared" ca="1" si="210"/>
        <v>300</v>
      </c>
      <c r="BK871">
        <f t="shared" ca="1" si="210"/>
        <v>316</v>
      </c>
      <c r="BL871">
        <f t="shared" ca="1" si="220"/>
        <v>-16</v>
      </c>
      <c r="BM871">
        <f t="shared" ca="1" si="218"/>
        <v>304.09628698806512</v>
      </c>
    </row>
    <row r="872" spans="1:65" x14ac:dyDescent="0.25">
      <c r="A872" s="64">
        <v>869</v>
      </c>
      <c r="B872" s="64">
        <v>83</v>
      </c>
      <c r="C872" s="64">
        <v>12</v>
      </c>
      <c r="D872" s="18">
        <v>869</v>
      </c>
      <c r="E872" s="21">
        <f t="shared" ca="1" si="211"/>
        <v>1974.398206324593</v>
      </c>
      <c r="F872" s="22">
        <f t="shared" ca="1" si="212"/>
        <v>36.491554438567817</v>
      </c>
      <c r="G872" s="23">
        <v>869</v>
      </c>
      <c r="H872" s="24">
        <f t="shared" ca="1" si="213"/>
        <v>1971.1468259999999</v>
      </c>
      <c r="I872" s="25">
        <f t="shared" ca="1" si="214"/>
        <v>36.553980940800002</v>
      </c>
      <c r="J872" s="155"/>
      <c r="K872" s="155"/>
      <c r="AX872">
        <f t="shared" ca="1" si="221"/>
        <v>304.61650784</v>
      </c>
      <c r="AY872">
        <f t="shared" ca="1" si="215"/>
        <v>311.38349216</v>
      </c>
      <c r="AZ872" cm="1">
        <f t="array" aca="1" ref="AZ872" ca="1">_xlfn.LET(_xlpm.rozsah, $J$3:$J$10001,_xlpm.podminka, (_xlpm.rozsah&gt;H872)*(ISNUMBER(_xlpm.rozsah)),_xlpm.indexy, IF(_xlpm.podminka, ROW(_xlpm.rozsah)-MIN(ROW(_xlpm.rozsah))+1),_xlpm.prvni, MIN(_xlpm.indexy),_xlpm.finalni, IF(_xlpm.prvni=1, 2, _xlpm.prvni),INDEX(_xlpm.rozsah, _xlpm.finalni))</f>
        <v>2000</v>
      </c>
      <c r="BA872" cm="1">
        <f t="array" aca="1" ref="BA872" ca="1">INDEX($J$3:$J$10001,MATCH(AZ872,$J$3:$J$10004,0)-1)</f>
        <v>1900</v>
      </c>
      <c r="BB872">
        <f t="shared" ca="1" si="223"/>
        <v>300</v>
      </c>
      <c r="BC872">
        <f t="shared" ca="1" si="223"/>
        <v>316</v>
      </c>
      <c r="BD872">
        <f t="shared" ca="1" si="222"/>
        <v>-16</v>
      </c>
      <c r="BE872">
        <f t="shared" ca="1" si="216"/>
        <v>304.61650784</v>
      </c>
      <c r="BF872">
        <f t="shared" ca="1" si="219"/>
        <v>304.09628698806512</v>
      </c>
      <c r="BG872">
        <f t="shared" ca="1" si="217"/>
        <v>311.90371301193488</v>
      </c>
      <c r="BH872" cm="1">
        <f t="array" aca="1" ref="BH872" ca="1">_xlfn.LET(_xlpm.rozsah, $J$3:$J$10001,_xlpm.podminka, (_xlpm.rozsah&gt;E872)*(ISNUMBER(_xlpm.rozsah)),_xlpm.indexy, IF(_xlpm.podminka, ROW(_xlpm.rozsah)-MIN(ROW(_xlpm.rozsah))+1),_xlpm.prvni, MIN(_xlpm.indexy),_xlpm.finalni, IF(_xlpm.prvni=1, 2, _xlpm.prvni),INDEX(_xlpm.rozsah, _xlpm.finalni))</f>
        <v>2000</v>
      </c>
      <c r="BI872" cm="1">
        <f t="array" aca="1" ref="BI872" ca="1">INDEX($J$3:$J$10001,MATCH(BH872,$J$3:$J$10004,0)-1)</f>
        <v>1900</v>
      </c>
      <c r="BJ872">
        <f t="shared" ca="1" si="210"/>
        <v>300</v>
      </c>
      <c r="BK872">
        <f t="shared" ca="1" si="210"/>
        <v>316</v>
      </c>
      <c r="BL872">
        <f t="shared" ca="1" si="220"/>
        <v>-16</v>
      </c>
      <c r="BM872">
        <f t="shared" ca="1" si="218"/>
        <v>304.09628698806512</v>
      </c>
    </row>
    <row r="873" spans="1:65" x14ac:dyDescent="0.25">
      <c r="A873" s="64">
        <v>870</v>
      </c>
      <c r="B873" s="64">
        <v>83</v>
      </c>
      <c r="C873" s="64">
        <v>9</v>
      </c>
      <c r="D873" s="18">
        <v>870</v>
      </c>
      <c r="E873" s="21">
        <f t="shared" ca="1" si="211"/>
        <v>1974.398206324593</v>
      </c>
      <c r="F873" s="22">
        <f t="shared" ca="1" si="212"/>
        <v>27.36866582892586</v>
      </c>
      <c r="G873" s="28">
        <v>870</v>
      </c>
      <c r="H873" s="24">
        <f t="shared" ca="1" si="213"/>
        <v>1971.1468259999999</v>
      </c>
      <c r="I873" s="25">
        <f t="shared" ca="1" si="214"/>
        <v>27.415485705599998</v>
      </c>
      <c r="J873" s="155"/>
      <c r="K873" s="155"/>
      <c r="AX873">
        <f t="shared" ca="1" si="221"/>
        <v>304.61650784</v>
      </c>
      <c r="AY873">
        <f t="shared" ca="1" si="215"/>
        <v>311.38349216</v>
      </c>
      <c r="AZ873" cm="1">
        <f t="array" aca="1" ref="AZ873" ca="1">_xlfn.LET(_xlpm.rozsah, $J$3:$J$10001,_xlpm.podminka, (_xlpm.rozsah&gt;H873)*(ISNUMBER(_xlpm.rozsah)),_xlpm.indexy, IF(_xlpm.podminka, ROW(_xlpm.rozsah)-MIN(ROW(_xlpm.rozsah))+1),_xlpm.prvni, MIN(_xlpm.indexy),_xlpm.finalni, IF(_xlpm.prvni=1, 2, _xlpm.prvni),INDEX(_xlpm.rozsah, _xlpm.finalni))</f>
        <v>2000</v>
      </c>
      <c r="BA873" cm="1">
        <f t="array" aca="1" ref="BA873" ca="1">INDEX($J$3:$J$10001,MATCH(AZ873,$J$3:$J$10004,0)-1)</f>
        <v>1900</v>
      </c>
      <c r="BB873">
        <f t="shared" ca="1" si="223"/>
        <v>300</v>
      </c>
      <c r="BC873">
        <f t="shared" ca="1" si="223"/>
        <v>316</v>
      </c>
      <c r="BD873">
        <f t="shared" ca="1" si="222"/>
        <v>-16</v>
      </c>
      <c r="BE873">
        <f t="shared" ca="1" si="216"/>
        <v>304.61650784</v>
      </c>
      <c r="BF873">
        <f t="shared" ca="1" si="219"/>
        <v>304.09628698806512</v>
      </c>
      <c r="BG873">
        <f t="shared" ca="1" si="217"/>
        <v>311.90371301193488</v>
      </c>
      <c r="BH873" cm="1">
        <f t="array" aca="1" ref="BH873" ca="1">_xlfn.LET(_xlpm.rozsah, $J$3:$J$10001,_xlpm.podminka, (_xlpm.rozsah&gt;E873)*(ISNUMBER(_xlpm.rozsah)),_xlpm.indexy, IF(_xlpm.podminka, ROW(_xlpm.rozsah)-MIN(ROW(_xlpm.rozsah))+1),_xlpm.prvni, MIN(_xlpm.indexy),_xlpm.finalni, IF(_xlpm.prvni=1, 2, _xlpm.prvni),INDEX(_xlpm.rozsah, _xlpm.finalni))</f>
        <v>2000</v>
      </c>
      <c r="BI873" cm="1">
        <f t="array" aca="1" ref="BI873" ca="1">INDEX($J$3:$J$10001,MATCH(BH873,$J$3:$J$10004,0)-1)</f>
        <v>1900</v>
      </c>
      <c r="BJ873">
        <f t="shared" ca="1" si="210"/>
        <v>300</v>
      </c>
      <c r="BK873">
        <f t="shared" ca="1" si="210"/>
        <v>316</v>
      </c>
      <c r="BL873">
        <f t="shared" ca="1" si="220"/>
        <v>-16</v>
      </c>
      <c r="BM873">
        <f t="shared" ca="1" si="218"/>
        <v>304.09628698806512</v>
      </c>
    </row>
    <row r="874" spans="1:65" x14ac:dyDescent="0.25">
      <c r="A874" s="64">
        <v>871</v>
      </c>
      <c r="B874" s="64">
        <v>83</v>
      </c>
      <c r="C874" s="64">
        <v>8</v>
      </c>
      <c r="D874" s="18">
        <v>871</v>
      </c>
      <c r="E874" s="21">
        <f t="shared" ca="1" si="211"/>
        <v>1974.398206324593</v>
      </c>
      <c r="F874" s="22">
        <f t="shared" ca="1" si="212"/>
        <v>24.327702959045208</v>
      </c>
      <c r="G874" s="23">
        <v>871</v>
      </c>
      <c r="H874" s="24">
        <f t="shared" ca="1" si="213"/>
        <v>1971.1468259999999</v>
      </c>
      <c r="I874" s="25">
        <f t="shared" ca="1" si="214"/>
        <v>24.3693206272</v>
      </c>
      <c r="J874" s="155"/>
      <c r="K874" s="155"/>
      <c r="AX874">
        <f t="shared" ca="1" si="221"/>
        <v>304.61650784</v>
      </c>
      <c r="AY874">
        <f t="shared" ca="1" si="215"/>
        <v>311.38349216</v>
      </c>
      <c r="AZ874" cm="1">
        <f t="array" aca="1" ref="AZ874" ca="1">_xlfn.LET(_xlpm.rozsah, $J$3:$J$10001,_xlpm.podminka, (_xlpm.rozsah&gt;H874)*(ISNUMBER(_xlpm.rozsah)),_xlpm.indexy, IF(_xlpm.podminka, ROW(_xlpm.rozsah)-MIN(ROW(_xlpm.rozsah))+1),_xlpm.prvni, MIN(_xlpm.indexy),_xlpm.finalni, IF(_xlpm.prvni=1, 2, _xlpm.prvni),INDEX(_xlpm.rozsah, _xlpm.finalni))</f>
        <v>2000</v>
      </c>
      <c r="BA874" cm="1">
        <f t="array" aca="1" ref="BA874" ca="1">INDEX($J$3:$J$10001,MATCH(AZ874,$J$3:$J$10004,0)-1)</f>
        <v>1900</v>
      </c>
      <c r="BB874">
        <f t="shared" ca="1" si="223"/>
        <v>300</v>
      </c>
      <c r="BC874">
        <f t="shared" ca="1" si="223"/>
        <v>316</v>
      </c>
      <c r="BD874">
        <f t="shared" ca="1" si="222"/>
        <v>-16</v>
      </c>
      <c r="BE874">
        <f t="shared" ca="1" si="216"/>
        <v>304.61650784</v>
      </c>
      <c r="BF874">
        <f t="shared" ca="1" si="219"/>
        <v>304.09628698806512</v>
      </c>
      <c r="BG874">
        <f t="shared" ca="1" si="217"/>
        <v>311.90371301193488</v>
      </c>
      <c r="BH874" cm="1">
        <f t="array" aca="1" ref="BH874" ca="1">_xlfn.LET(_xlpm.rozsah, $J$3:$J$10001,_xlpm.podminka, (_xlpm.rozsah&gt;E874)*(ISNUMBER(_xlpm.rozsah)),_xlpm.indexy, IF(_xlpm.podminka, ROW(_xlpm.rozsah)-MIN(ROW(_xlpm.rozsah))+1),_xlpm.prvni, MIN(_xlpm.indexy),_xlpm.finalni, IF(_xlpm.prvni=1, 2, _xlpm.prvni),INDEX(_xlpm.rozsah, _xlpm.finalni))</f>
        <v>2000</v>
      </c>
      <c r="BI874" cm="1">
        <f t="array" aca="1" ref="BI874" ca="1">INDEX($J$3:$J$10001,MATCH(BH874,$J$3:$J$10004,0)-1)</f>
        <v>1900</v>
      </c>
      <c r="BJ874">
        <f t="shared" ca="1" si="210"/>
        <v>300</v>
      </c>
      <c r="BK874">
        <f t="shared" ca="1" si="210"/>
        <v>316</v>
      </c>
      <c r="BL874">
        <f t="shared" ca="1" si="220"/>
        <v>-16</v>
      </c>
      <c r="BM874">
        <f t="shared" ca="1" si="218"/>
        <v>304.09628698806512</v>
      </c>
    </row>
    <row r="875" spans="1:65" x14ac:dyDescent="0.25">
      <c r="A875" s="64">
        <v>872</v>
      </c>
      <c r="B875" s="64">
        <v>83</v>
      </c>
      <c r="C875" s="64">
        <v>7</v>
      </c>
      <c r="D875" s="18">
        <v>872</v>
      </c>
      <c r="E875" s="21">
        <f t="shared" ca="1" si="211"/>
        <v>1974.398206324593</v>
      </c>
      <c r="F875" s="22">
        <f t="shared" ca="1" si="212"/>
        <v>21.28674008916456</v>
      </c>
      <c r="G875" s="28">
        <v>872</v>
      </c>
      <c r="H875" s="24">
        <f t="shared" ca="1" si="213"/>
        <v>1971.1468259999999</v>
      </c>
      <c r="I875" s="25">
        <f t="shared" ca="1" si="214"/>
        <v>21.323155548799999</v>
      </c>
      <c r="J875" s="155"/>
      <c r="K875" s="155"/>
      <c r="AX875">
        <f t="shared" ca="1" si="221"/>
        <v>304.61650784</v>
      </c>
      <c r="AY875">
        <f t="shared" ca="1" si="215"/>
        <v>311.38349216</v>
      </c>
      <c r="AZ875" cm="1">
        <f t="array" aca="1" ref="AZ875" ca="1">_xlfn.LET(_xlpm.rozsah, $J$3:$J$10001,_xlpm.podminka, (_xlpm.rozsah&gt;H875)*(ISNUMBER(_xlpm.rozsah)),_xlpm.indexy, IF(_xlpm.podminka, ROW(_xlpm.rozsah)-MIN(ROW(_xlpm.rozsah))+1),_xlpm.prvni, MIN(_xlpm.indexy),_xlpm.finalni, IF(_xlpm.prvni=1, 2, _xlpm.prvni),INDEX(_xlpm.rozsah, _xlpm.finalni))</f>
        <v>2000</v>
      </c>
      <c r="BA875" cm="1">
        <f t="array" aca="1" ref="BA875" ca="1">INDEX($J$3:$J$10001,MATCH(AZ875,$J$3:$J$10004,0)-1)</f>
        <v>1900</v>
      </c>
      <c r="BB875">
        <f t="shared" ca="1" si="223"/>
        <v>300</v>
      </c>
      <c r="BC875">
        <f t="shared" ca="1" si="223"/>
        <v>316</v>
      </c>
      <c r="BD875">
        <f t="shared" ca="1" si="222"/>
        <v>-16</v>
      </c>
      <c r="BE875">
        <f t="shared" ca="1" si="216"/>
        <v>304.61650784</v>
      </c>
      <c r="BF875">
        <f t="shared" ca="1" si="219"/>
        <v>304.09628698806512</v>
      </c>
      <c r="BG875">
        <f t="shared" ca="1" si="217"/>
        <v>311.90371301193488</v>
      </c>
      <c r="BH875" cm="1">
        <f t="array" aca="1" ref="BH875" ca="1">_xlfn.LET(_xlpm.rozsah, $J$3:$J$10001,_xlpm.podminka, (_xlpm.rozsah&gt;E875)*(ISNUMBER(_xlpm.rozsah)),_xlpm.indexy, IF(_xlpm.podminka, ROW(_xlpm.rozsah)-MIN(ROW(_xlpm.rozsah))+1),_xlpm.prvni, MIN(_xlpm.indexy),_xlpm.finalni, IF(_xlpm.prvni=1, 2, _xlpm.prvni),INDEX(_xlpm.rozsah, _xlpm.finalni))</f>
        <v>2000</v>
      </c>
      <c r="BI875" cm="1">
        <f t="array" aca="1" ref="BI875" ca="1">INDEX($J$3:$J$10001,MATCH(BH875,$J$3:$J$10004,0)-1)</f>
        <v>1900</v>
      </c>
      <c r="BJ875">
        <f t="shared" ca="1" si="210"/>
        <v>300</v>
      </c>
      <c r="BK875">
        <f t="shared" ca="1" si="210"/>
        <v>316</v>
      </c>
      <c r="BL875">
        <f t="shared" ca="1" si="220"/>
        <v>-16</v>
      </c>
      <c r="BM875">
        <f t="shared" ca="1" si="218"/>
        <v>304.09628698806512</v>
      </c>
    </row>
    <row r="876" spans="1:65" x14ac:dyDescent="0.25">
      <c r="A876" s="64">
        <v>873</v>
      </c>
      <c r="B876" s="64">
        <v>83</v>
      </c>
      <c r="C876" s="64">
        <v>6</v>
      </c>
      <c r="D876" s="18">
        <v>873</v>
      </c>
      <c r="E876" s="21">
        <f t="shared" ca="1" si="211"/>
        <v>1974.398206324593</v>
      </c>
      <c r="F876" s="22">
        <f t="shared" ca="1" si="212"/>
        <v>18.245777219283909</v>
      </c>
      <c r="G876" s="23">
        <v>873</v>
      </c>
      <c r="H876" s="24">
        <f t="shared" ca="1" si="213"/>
        <v>1971.1468259999999</v>
      </c>
      <c r="I876" s="25">
        <f t="shared" ca="1" si="214"/>
        <v>18.276990470400001</v>
      </c>
      <c r="J876" s="155"/>
      <c r="K876" s="155"/>
      <c r="AX876">
        <f t="shared" ca="1" si="221"/>
        <v>304.61650784</v>
      </c>
      <c r="AY876">
        <f t="shared" ca="1" si="215"/>
        <v>311.38349216</v>
      </c>
      <c r="AZ876" cm="1">
        <f t="array" aca="1" ref="AZ876" ca="1">_xlfn.LET(_xlpm.rozsah, $J$3:$J$10001,_xlpm.podminka, (_xlpm.rozsah&gt;H876)*(ISNUMBER(_xlpm.rozsah)),_xlpm.indexy, IF(_xlpm.podminka, ROW(_xlpm.rozsah)-MIN(ROW(_xlpm.rozsah))+1),_xlpm.prvni, MIN(_xlpm.indexy),_xlpm.finalni, IF(_xlpm.prvni=1, 2, _xlpm.prvni),INDEX(_xlpm.rozsah, _xlpm.finalni))</f>
        <v>2000</v>
      </c>
      <c r="BA876" cm="1">
        <f t="array" aca="1" ref="BA876" ca="1">INDEX($J$3:$J$10001,MATCH(AZ876,$J$3:$J$10004,0)-1)</f>
        <v>1900</v>
      </c>
      <c r="BB876">
        <f t="shared" ca="1" si="223"/>
        <v>300</v>
      </c>
      <c r="BC876">
        <f t="shared" ca="1" si="223"/>
        <v>316</v>
      </c>
      <c r="BD876">
        <f t="shared" ca="1" si="222"/>
        <v>-16</v>
      </c>
      <c r="BE876">
        <f t="shared" ca="1" si="216"/>
        <v>304.61650784</v>
      </c>
      <c r="BF876">
        <f t="shared" ca="1" si="219"/>
        <v>304.09628698806512</v>
      </c>
      <c r="BG876">
        <f t="shared" ca="1" si="217"/>
        <v>311.90371301193488</v>
      </c>
      <c r="BH876" cm="1">
        <f t="array" aca="1" ref="BH876" ca="1">_xlfn.LET(_xlpm.rozsah, $J$3:$J$10001,_xlpm.podminka, (_xlpm.rozsah&gt;E876)*(ISNUMBER(_xlpm.rozsah)),_xlpm.indexy, IF(_xlpm.podminka, ROW(_xlpm.rozsah)-MIN(ROW(_xlpm.rozsah))+1),_xlpm.prvni, MIN(_xlpm.indexy),_xlpm.finalni, IF(_xlpm.prvni=1, 2, _xlpm.prvni),INDEX(_xlpm.rozsah, _xlpm.finalni))</f>
        <v>2000</v>
      </c>
      <c r="BI876" cm="1">
        <f t="array" aca="1" ref="BI876" ca="1">INDEX($J$3:$J$10001,MATCH(BH876,$J$3:$J$10004,0)-1)</f>
        <v>1900</v>
      </c>
      <c r="BJ876">
        <f t="shared" ca="1" si="210"/>
        <v>300</v>
      </c>
      <c r="BK876">
        <f t="shared" ca="1" si="210"/>
        <v>316</v>
      </c>
      <c r="BL876">
        <f t="shared" ca="1" si="220"/>
        <v>-16</v>
      </c>
      <c r="BM876">
        <f t="shared" ca="1" si="218"/>
        <v>304.09628698806512</v>
      </c>
    </row>
    <row r="877" spans="1:65" x14ac:dyDescent="0.25">
      <c r="A877" s="64">
        <v>874</v>
      </c>
      <c r="B877" s="64">
        <v>83</v>
      </c>
      <c r="C877" s="64">
        <v>6</v>
      </c>
      <c r="D877" s="18">
        <v>874</v>
      </c>
      <c r="E877" s="21">
        <f t="shared" ca="1" si="211"/>
        <v>1974.398206324593</v>
      </c>
      <c r="F877" s="22">
        <f t="shared" ca="1" si="212"/>
        <v>18.245777219283909</v>
      </c>
      <c r="G877" s="28">
        <v>874</v>
      </c>
      <c r="H877" s="24">
        <f t="shared" ca="1" si="213"/>
        <v>1971.1468259999999</v>
      </c>
      <c r="I877" s="25">
        <f t="shared" ca="1" si="214"/>
        <v>18.276990470400001</v>
      </c>
      <c r="J877" s="155"/>
      <c r="K877" s="155"/>
      <c r="AX877">
        <f t="shared" ca="1" si="221"/>
        <v>304.61650784</v>
      </c>
      <c r="AY877">
        <f t="shared" ca="1" si="215"/>
        <v>311.38349216</v>
      </c>
      <c r="AZ877" cm="1">
        <f t="array" aca="1" ref="AZ877" ca="1">_xlfn.LET(_xlpm.rozsah, $J$3:$J$10001,_xlpm.podminka, (_xlpm.rozsah&gt;H877)*(ISNUMBER(_xlpm.rozsah)),_xlpm.indexy, IF(_xlpm.podminka, ROW(_xlpm.rozsah)-MIN(ROW(_xlpm.rozsah))+1),_xlpm.prvni, MIN(_xlpm.indexy),_xlpm.finalni, IF(_xlpm.prvni=1, 2, _xlpm.prvni),INDEX(_xlpm.rozsah, _xlpm.finalni))</f>
        <v>2000</v>
      </c>
      <c r="BA877" cm="1">
        <f t="array" aca="1" ref="BA877" ca="1">INDEX($J$3:$J$10001,MATCH(AZ877,$J$3:$J$10004,0)-1)</f>
        <v>1900</v>
      </c>
      <c r="BB877">
        <f t="shared" ca="1" si="223"/>
        <v>300</v>
      </c>
      <c r="BC877">
        <f t="shared" ca="1" si="223"/>
        <v>316</v>
      </c>
      <c r="BD877">
        <f t="shared" ca="1" si="222"/>
        <v>-16</v>
      </c>
      <c r="BE877">
        <f t="shared" ca="1" si="216"/>
        <v>304.61650784</v>
      </c>
      <c r="BF877">
        <f t="shared" ca="1" si="219"/>
        <v>304.09628698806512</v>
      </c>
      <c r="BG877">
        <f t="shared" ca="1" si="217"/>
        <v>311.90371301193488</v>
      </c>
      <c r="BH877" cm="1">
        <f t="array" aca="1" ref="BH877" ca="1">_xlfn.LET(_xlpm.rozsah, $J$3:$J$10001,_xlpm.podminka, (_xlpm.rozsah&gt;E877)*(ISNUMBER(_xlpm.rozsah)),_xlpm.indexy, IF(_xlpm.podminka, ROW(_xlpm.rozsah)-MIN(ROW(_xlpm.rozsah))+1),_xlpm.prvni, MIN(_xlpm.indexy),_xlpm.finalni, IF(_xlpm.prvni=1, 2, _xlpm.prvni),INDEX(_xlpm.rozsah, _xlpm.finalni))</f>
        <v>2000</v>
      </c>
      <c r="BI877" cm="1">
        <f t="array" aca="1" ref="BI877" ca="1">INDEX($J$3:$J$10001,MATCH(BH877,$J$3:$J$10004,0)-1)</f>
        <v>1900</v>
      </c>
      <c r="BJ877">
        <f t="shared" ca="1" si="210"/>
        <v>300</v>
      </c>
      <c r="BK877">
        <f t="shared" ca="1" si="210"/>
        <v>316</v>
      </c>
      <c r="BL877">
        <f t="shared" ca="1" si="220"/>
        <v>-16</v>
      </c>
      <c r="BM877">
        <f t="shared" ca="1" si="218"/>
        <v>304.09628698806512</v>
      </c>
    </row>
    <row r="878" spans="1:65" x14ac:dyDescent="0.25">
      <c r="A878" s="64">
        <v>875</v>
      </c>
      <c r="B878" s="64">
        <v>83</v>
      </c>
      <c r="C878" s="64">
        <v>6</v>
      </c>
      <c r="D878" s="18">
        <v>875</v>
      </c>
      <c r="E878" s="21">
        <f t="shared" ca="1" si="211"/>
        <v>1974.398206324593</v>
      </c>
      <c r="F878" s="22">
        <f t="shared" ca="1" si="212"/>
        <v>18.245777219283909</v>
      </c>
      <c r="G878" s="23">
        <v>875</v>
      </c>
      <c r="H878" s="24">
        <f t="shared" ca="1" si="213"/>
        <v>1971.1468259999999</v>
      </c>
      <c r="I878" s="25">
        <f t="shared" ca="1" si="214"/>
        <v>18.276990470400001</v>
      </c>
      <c r="J878" s="155"/>
      <c r="K878" s="155"/>
      <c r="AX878">
        <f t="shared" ca="1" si="221"/>
        <v>304.61650784</v>
      </c>
      <c r="AY878">
        <f t="shared" ca="1" si="215"/>
        <v>311.38349216</v>
      </c>
      <c r="AZ878" cm="1">
        <f t="array" aca="1" ref="AZ878" ca="1">_xlfn.LET(_xlpm.rozsah, $J$3:$J$10001,_xlpm.podminka, (_xlpm.rozsah&gt;H878)*(ISNUMBER(_xlpm.rozsah)),_xlpm.indexy, IF(_xlpm.podminka, ROW(_xlpm.rozsah)-MIN(ROW(_xlpm.rozsah))+1),_xlpm.prvni, MIN(_xlpm.indexy),_xlpm.finalni, IF(_xlpm.prvni=1, 2, _xlpm.prvni),INDEX(_xlpm.rozsah, _xlpm.finalni))</f>
        <v>2000</v>
      </c>
      <c r="BA878" cm="1">
        <f t="array" aca="1" ref="BA878" ca="1">INDEX($J$3:$J$10001,MATCH(AZ878,$J$3:$J$10004,0)-1)</f>
        <v>1900</v>
      </c>
      <c r="BB878">
        <f t="shared" ca="1" si="223"/>
        <v>300</v>
      </c>
      <c r="BC878">
        <f t="shared" ca="1" si="223"/>
        <v>316</v>
      </c>
      <c r="BD878">
        <f t="shared" ca="1" si="222"/>
        <v>-16</v>
      </c>
      <c r="BE878">
        <f t="shared" ca="1" si="216"/>
        <v>304.61650784</v>
      </c>
      <c r="BF878">
        <f t="shared" ca="1" si="219"/>
        <v>304.09628698806512</v>
      </c>
      <c r="BG878">
        <f t="shared" ca="1" si="217"/>
        <v>311.90371301193488</v>
      </c>
      <c r="BH878" cm="1">
        <f t="array" aca="1" ref="BH878" ca="1">_xlfn.LET(_xlpm.rozsah, $J$3:$J$10001,_xlpm.podminka, (_xlpm.rozsah&gt;E878)*(ISNUMBER(_xlpm.rozsah)),_xlpm.indexy, IF(_xlpm.podminka, ROW(_xlpm.rozsah)-MIN(ROW(_xlpm.rozsah))+1),_xlpm.prvni, MIN(_xlpm.indexy),_xlpm.finalni, IF(_xlpm.prvni=1, 2, _xlpm.prvni),INDEX(_xlpm.rozsah, _xlpm.finalni))</f>
        <v>2000</v>
      </c>
      <c r="BI878" cm="1">
        <f t="array" aca="1" ref="BI878" ca="1">INDEX($J$3:$J$10001,MATCH(BH878,$J$3:$J$10004,0)-1)</f>
        <v>1900</v>
      </c>
      <c r="BJ878">
        <f t="shared" ref="BJ878:BK941" ca="1" si="224">IF(ISERROR(MATCH(BH878,$J$1:$J$10000,0)), 0, INDEX($K$1:$K$10000, MATCH(BH878,$J$1:$J$10000,0)))</f>
        <v>300</v>
      </c>
      <c r="BK878">
        <f t="shared" ca="1" si="224"/>
        <v>316</v>
      </c>
      <c r="BL878">
        <f t="shared" ca="1" si="220"/>
        <v>-16</v>
      </c>
      <c r="BM878">
        <f t="shared" ca="1" si="218"/>
        <v>304.09628698806512</v>
      </c>
    </row>
    <row r="879" spans="1:65" x14ac:dyDescent="0.25">
      <c r="A879" s="64">
        <v>876</v>
      </c>
      <c r="B879" s="64">
        <v>83</v>
      </c>
      <c r="C879" s="64">
        <v>6</v>
      </c>
      <c r="D879" s="18">
        <v>876</v>
      </c>
      <c r="E879" s="21">
        <f t="shared" ca="1" si="211"/>
        <v>1974.398206324593</v>
      </c>
      <c r="F879" s="22">
        <f t="shared" ca="1" si="212"/>
        <v>18.245777219283909</v>
      </c>
      <c r="G879" s="28">
        <v>876</v>
      </c>
      <c r="H879" s="24">
        <f t="shared" ca="1" si="213"/>
        <v>1971.1468259999999</v>
      </c>
      <c r="I879" s="25">
        <f t="shared" ca="1" si="214"/>
        <v>18.276990470400001</v>
      </c>
      <c r="J879" s="155"/>
      <c r="K879" s="155"/>
      <c r="AX879">
        <f t="shared" ca="1" si="221"/>
        <v>304.61650784</v>
      </c>
      <c r="AY879">
        <f t="shared" ca="1" si="215"/>
        <v>311.38349216</v>
      </c>
      <c r="AZ879" cm="1">
        <f t="array" aca="1" ref="AZ879" ca="1">_xlfn.LET(_xlpm.rozsah, $J$3:$J$10001,_xlpm.podminka, (_xlpm.rozsah&gt;H879)*(ISNUMBER(_xlpm.rozsah)),_xlpm.indexy, IF(_xlpm.podminka, ROW(_xlpm.rozsah)-MIN(ROW(_xlpm.rozsah))+1),_xlpm.prvni, MIN(_xlpm.indexy),_xlpm.finalni, IF(_xlpm.prvni=1, 2, _xlpm.prvni),INDEX(_xlpm.rozsah, _xlpm.finalni))</f>
        <v>2000</v>
      </c>
      <c r="BA879" cm="1">
        <f t="array" aca="1" ref="BA879" ca="1">INDEX($J$3:$J$10001,MATCH(AZ879,$J$3:$J$10004,0)-1)</f>
        <v>1900</v>
      </c>
      <c r="BB879">
        <f t="shared" ca="1" si="223"/>
        <v>300</v>
      </c>
      <c r="BC879">
        <f t="shared" ca="1" si="223"/>
        <v>316</v>
      </c>
      <c r="BD879">
        <f t="shared" ca="1" si="222"/>
        <v>-16</v>
      </c>
      <c r="BE879">
        <f t="shared" ca="1" si="216"/>
        <v>304.61650784</v>
      </c>
      <c r="BF879">
        <f t="shared" ca="1" si="219"/>
        <v>304.09628698806512</v>
      </c>
      <c r="BG879">
        <f t="shared" ca="1" si="217"/>
        <v>311.90371301193488</v>
      </c>
      <c r="BH879" cm="1">
        <f t="array" aca="1" ref="BH879" ca="1">_xlfn.LET(_xlpm.rozsah, $J$3:$J$10001,_xlpm.podminka, (_xlpm.rozsah&gt;E879)*(ISNUMBER(_xlpm.rozsah)),_xlpm.indexy, IF(_xlpm.podminka, ROW(_xlpm.rozsah)-MIN(ROW(_xlpm.rozsah))+1),_xlpm.prvni, MIN(_xlpm.indexy),_xlpm.finalni, IF(_xlpm.prvni=1, 2, _xlpm.prvni),INDEX(_xlpm.rozsah, _xlpm.finalni))</f>
        <v>2000</v>
      </c>
      <c r="BI879" cm="1">
        <f t="array" aca="1" ref="BI879" ca="1">INDEX($J$3:$J$10001,MATCH(BH879,$J$3:$J$10004,0)-1)</f>
        <v>1900</v>
      </c>
      <c r="BJ879">
        <f t="shared" ca="1" si="224"/>
        <v>300</v>
      </c>
      <c r="BK879">
        <f t="shared" ca="1" si="224"/>
        <v>316</v>
      </c>
      <c r="BL879">
        <f t="shared" ca="1" si="220"/>
        <v>-16</v>
      </c>
      <c r="BM879">
        <f t="shared" ca="1" si="218"/>
        <v>304.09628698806512</v>
      </c>
    </row>
    <row r="880" spans="1:65" x14ac:dyDescent="0.25">
      <c r="A880" s="64">
        <v>877</v>
      </c>
      <c r="B880" s="64">
        <v>83</v>
      </c>
      <c r="C880" s="64">
        <v>6</v>
      </c>
      <c r="D880" s="18">
        <v>877</v>
      </c>
      <c r="E880" s="21">
        <f t="shared" ca="1" si="211"/>
        <v>1974.398206324593</v>
      </c>
      <c r="F880" s="22">
        <f t="shared" ca="1" si="212"/>
        <v>18.245777219283909</v>
      </c>
      <c r="G880" s="23">
        <v>877</v>
      </c>
      <c r="H880" s="24">
        <f t="shared" ca="1" si="213"/>
        <v>1971.1468259999999</v>
      </c>
      <c r="I880" s="25">
        <f t="shared" ca="1" si="214"/>
        <v>18.276990470400001</v>
      </c>
      <c r="J880" s="155"/>
      <c r="K880" s="155"/>
      <c r="AX880">
        <f t="shared" ca="1" si="221"/>
        <v>304.61650784</v>
      </c>
      <c r="AY880">
        <f t="shared" ca="1" si="215"/>
        <v>311.38349216</v>
      </c>
      <c r="AZ880" cm="1">
        <f t="array" aca="1" ref="AZ880" ca="1">_xlfn.LET(_xlpm.rozsah, $J$3:$J$10001,_xlpm.podminka, (_xlpm.rozsah&gt;H880)*(ISNUMBER(_xlpm.rozsah)),_xlpm.indexy, IF(_xlpm.podminka, ROW(_xlpm.rozsah)-MIN(ROW(_xlpm.rozsah))+1),_xlpm.prvni, MIN(_xlpm.indexy),_xlpm.finalni, IF(_xlpm.prvni=1, 2, _xlpm.prvni),INDEX(_xlpm.rozsah, _xlpm.finalni))</f>
        <v>2000</v>
      </c>
      <c r="BA880" cm="1">
        <f t="array" aca="1" ref="BA880" ca="1">INDEX($J$3:$J$10001,MATCH(AZ880,$J$3:$J$10004,0)-1)</f>
        <v>1900</v>
      </c>
      <c r="BB880">
        <f t="shared" ca="1" si="223"/>
        <v>300</v>
      </c>
      <c r="BC880">
        <f t="shared" ca="1" si="223"/>
        <v>316</v>
      </c>
      <c r="BD880">
        <f t="shared" ca="1" si="222"/>
        <v>-16</v>
      </c>
      <c r="BE880">
        <f t="shared" ca="1" si="216"/>
        <v>304.61650784</v>
      </c>
      <c r="BF880">
        <f t="shared" ca="1" si="219"/>
        <v>304.09628698806512</v>
      </c>
      <c r="BG880">
        <f t="shared" ca="1" si="217"/>
        <v>311.90371301193488</v>
      </c>
      <c r="BH880" cm="1">
        <f t="array" aca="1" ref="BH880" ca="1">_xlfn.LET(_xlpm.rozsah, $J$3:$J$10001,_xlpm.podminka, (_xlpm.rozsah&gt;E880)*(ISNUMBER(_xlpm.rozsah)),_xlpm.indexy, IF(_xlpm.podminka, ROW(_xlpm.rozsah)-MIN(ROW(_xlpm.rozsah))+1),_xlpm.prvni, MIN(_xlpm.indexy),_xlpm.finalni, IF(_xlpm.prvni=1, 2, _xlpm.prvni),INDEX(_xlpm.rozsah, _xlpm.finalni))</f>
        <v>2000</v>
      </c>
      <c r="BI880" cm="1">
        <f t="array" aca="1" ref="BI880" ca="1">INDEX($J$3:$J$10001,MATCH(BH880,$J$3:$J$10004,0)-1)</f>
        <v>1900</v>
      </c>
      <c r="BJ880">
        <f t="shared" ca="1" si="224"/>
        <v>300</v>
      </c>
      <c r="BK880">
        <f t="shared" ca="1" si="224"/>
        <v>316</v>
      </c>
      <c r="BL880">
        <f t="shared" ca="1" si="220"/>
        <v>-16</v>
      </c>
      <c r="BM880">
        <f t="shared" ca="1" si="218"/>
        <v>304.09628698806512</v>
      </c>
    </row>
    <row r="881" spans="1:65" x14ac:dyDescent="0.25">
      <c r="A881" s="64">
        <v>878</v>
      </c>
      <c r="B881" s="64">
        <v>59</v>
      </c>
      <c r="C881" s="64">
        <v>4</v>
      </c>
      <c r="D881" s="18">
        <v>878</v>
      </c>
      <c r="E881" s="21">
        <f t="shared" ca="1" si="211"/>
        <v>1605.8975201584456</v>
      </c>
      <c r="F881" s="22">
        <f t="shared" ca="1" si="212"/>
        <v>14.301127935492975</v>
      </c>
      <c r="G881" s="28">
        <v>878</v>
      </c>
      <c r="H881" s="24">
        <f t="shared" ca="1" si="213"/>
        <v>1603.5862979999999</v>
      </c>
      <c r="I881" s="25">
        <f t="shared" ca="1" si="214"/>
        <v>14.3085238464</v>
      </c>
      <c r="J881" s="155"/>
      <c r="K881" s="155"/>
      <c r="AX881">
        <f t="shared" ca="1" si="221"/>
        <v>357.71309616000002</v>
      </c>
      <c r="AY881">
        <f t="shared" ca="1" si="215"/>
        <v>350.28690383999998</v>
      </c>
      <c r="AZ881" cm="1">
        <f t="array" aca="1" ref="AZ881" ca="1">_xlfn.LET(_xlpm.rozsah, $J$3:$J$10001,_xlpm.podminka, (_xlpm.rozsah&gt;H881)*(ISNUMBER(_xlpm.rozsah)),_xlpm.indexy, IF(_xlpm.podminka, ROW(_xlpm.rozsah)-MIN(ROW(_xlpm.rozsah))+1),_xlpm.prvni, MIN(_xlpm.indexy),_xlpm.finalni, IF(_xlpm.prvni=1, 2, _xlpm.prvni),INDEX(_xlpm.rozsah, _xlpm.finalni))</f>
        <v>1700</v>
      </c>
      <c r="BA881" cm="1">
        <f t="array" aca="1" ref="BA881" ca="1">INDEX($J$3:$J$10001,MATCH(AZ881,$J$3:$J$10004,0)-1)</f>
        <v>1600</v>
      </c>
      <c r="BB881">
        <f t="shared" ca="1" si="223"/>
        <v>350</v>
      </c>
      <c r="BC881">
        <f t="shared" ca="1" si="223"/>
        <v>358</v>
      </c>
      <c r="BD881">
        <f t="shared" ca="1" si="222"/>
        <v>-8</v>
      </c>
      <c r="BE881">
        <f t="shared" ca="1" si="216"/>
        <v>357.71309616000002</v>
      </c>
      <c r="BF881">
        <f t="shared" ca="1" si="219"/>
        <v>357.52819838732438</v>
      </c>
      <c r="BG881">
        <f t="shared" ca="1" si="217"/>
        <v>350.47180161267562</v>
      </c>
      <c r="BH881" cm="1">
        <f t="array" aca="1" ref="BH881" ca="1">_xlfn.LET(_xlpm.rozsah, $J$3:$J$10001,_xlpm.podminka, (_xlpm.rozsah&gt;E881)*(ISNUMBER(_xlpm.rozsah)),_xlpm.indexy, IF(_xlpm.podminka, ROW(_xlpm.rozsah)-MIN(ROW(_xlpm.rozsah))+1),_xlpm.prvni, MIN(_xlpm.indexy),_xlpm.finalni, IF(_xlpm.prvni=1, 2, _xlpm.prvni),INDEX(_xlpm.rozsah, _xlpm.finalni))</f>
        <v>1700</v>
      </c>
      <c r="BI881" cm="1">
        <f t="array" aca="1" ref="BI881" ca="1">INDEX($J$3:$J$10001,MATCH(BH881,$J$3:$J$10004,0)-1)</f>
        <v>1600</v>
      </c>
      <c r="BJ881">
        <f t="shared" ca="1" si="224"/>
        <v>350</v>
      </c>
      <c r="BK881">
        <f t="shared" ca="1" si="224"/>
        <v>358</v>
      </c>
      <c r="BL881">
        <f t="shared" ca="1" si="220"/>
        <v>-8</v>
      </c>
      <c r="BM881">
        <f t="shared" ca="1" si="218"/>
        <v>357.52819838732438</v>
      </c>
    </row>
    <row r="882" spans="1:65" x14ac:dyDescent="0.25">
      <c r="A882" s="64">
        <v>879</v>
      </c>
      <c r="B882" s="64">
        <v>50</v>
      </c>
      <c r="C882" s="64">
        <v>5</v>
      </c>
      <c r="D882" s="18">
        <v>879</v>
      </c>
      <c r="E882" s="21">
        <f t="shared" ca="1" si="211"/>
        <v>1467.7097628461404</v>
      </c>
      <c r="F882" s="22">
        <f t="shared" ca="1" si="212"/>
        <v>18</v>
      </c>
      <c r="G882" s="23">
        <v>879</v>
      </c>
      <c r="H882" s="24">
        <f t="shared" ca="1" si="213"/>
        <v>1465.7511</v>
      </c>
      <c r="I882" s="25">
        <f t="shared" ca="1" si="214"/>
        <v>18</v>
      </c>
      <c r="J882" s="155"/>
      <c r="K882" s="155"/>
      <c r="AX882">
        <f t="shared" ca="1" si="221"/>
        <v>360</v>
      </c>
      <c r="AY882">
        <f t="shared" ca="1" si="215"/>
        <v>360</v>
      </c>
      <c r="AZ882" cm="1">
        <f t="array" aca="1" ref="AZ882" ca="1">_xlfn.LET(_xlpm.rozsah, $J$3:$J$10001,_xlpm.podminka, (_xlpm.rozsah&gt;H882)*(ISNUMBER(_xlpm.rozsah)),_xlpm.indexy, IF(_xlpm.podminka, ROW(_xlpm.rozsah)-MIN(ROW(_xlpm.rozsah))+1),_xlpm.prvni, MIN(_xlpm.indexy),_xlpm.finalni, IF(_xlpm.prvni=1, 2, _xlpm.prvni),INDEX(_xlpm.rozsah, _xlpm.finalni))</f>
        <v>1500</v>
      </c>
      <c r="BA882" cm="1">
        <f t="array" aca="1" ref="BA882" ca="1">INDEX($J$3:$J$10001,MATCH(AZ882,$J$3:$J$10004,0)-1)</f>
        <v>1400</v>
      </c>
      <c r="BB882">
        <f t="shared" ca="1" si="223"/>
        <v>360</v>
      </c>
      <c r="BC882">
        <f t="shared" ca="1" si="223"/>
        <v>360</v>
      </c>
      <c r="BD882">
        <f t="shared" ca="1" si="222"/>
        <v>0</v>
      </c>
      <c r="BE882">
        <f t="shared" ca="1" si="216"/>
        <v>360</v>
      </c>
      <c r="BF882">
        <f t="shared" ca="1" si="219"/>
        <v>360</v>
      </c>
      <c r="BG882">
        <f t="shared" ca="1" si="217"/>
        <v>360</v>
      </c>
      <c r="BH882" cm="1">
        <f t="array" aca="1" ref="BH882" ca="1">_xlfn.LET(_xlpm.rozsah, $J$3:$J$10001,_xlpm.podminka, (_xlpm.rozsah&gt;E882)*(ISNUMBER(_xlpm.rozsah)),_xlpm.indexy, IF(_xlpm.podminka, ROW(_xlpm.rozsah)-MIN(ROW(_xlpm.rozsah))+1),_xlpm.prvni, MIN(_xlpm.indexy),_xlpm.finalni, IF(_xlpm.prvni=1, 2, _xlpm.prvni),INDEX(_xlpm.rozsah, _xlpm.finalni))</f>
        <v>1500</v>
      </c>
      <c r="BI882" cm="1">
        <f t="array" aca="1" ref="BI882" ca="1">INDEX($J$3:$J$10001,MATCH(BH882,$J$3:$J$10004,0)-1)</f>
        <v>1400</v>
      </c>
      <c r="BJ882">
        <f t="shared" ca="1" si="224"/>
        <v>360</v>
      </c>
      <c r="BK882">
        <f t="shared" ca="1" si="224"/>
        <v>360</v>
      </c>
      <c r="BL882">
        <f t="shared" ca="1" si="220"/>
        <v>0</v>
      </c>
      <c r="BM882">
        <f t="shared" ca="1" si="218"/>
        <v>360</v>
      </c>
    </row>
    <row r="883" spans="1:65" x14ac:dyDescent="0.25">
      <c r="A883" s="64">
        <v>880</v>
      </c>
      <c r="B883" s="64">
        <v>51</v>
      </c>
      <c r="C883" s="64">
        <v>5</v>
      </c>
      <c r="D883" s="18">
        <v>880</v>
      </c>
      <c r="E883" s="21">
        <f t="shared" ca="1" si="211"/>
        <v>1483.0639581030632</v>
      </c>
      <c r="F883" s="22">
        <f t="shared" ca="1" si="212"/>
        <v>18</v>
      </c>
      <c r="G883" s="28">
        <v>880</v>
      </c>
      <c r="H883" s="24">
        <f t="shared" ca="1" si="213"/>
        <v>1481.066122</v>
      </c>
      <c r="I883" s="25">
        <f t="shared" ca="1" si="214"/>
        <v>18</v>
      </c>
      <c r="J883" s="155"/>
      <c r="K883" s="155"/>
      <c r="AX883">
        <f t="shared" ca="1" si="221"/>
        <v>360</v>
      </c>
      <c r="AY883">
        <f t="shared" ca="1" si="215"/>
        <v>360</v>
      </c>
      <c r="AZ883" cm="1">
        <f t="array" aca="1" ref="AZ883" ca="1">_xlfn.LET(_xlpm.rozsah, $J$3:$J$10001,_xlpm.podminka, (_xlpm.rozsah&gt;H883)*(ISNUMBER(_xlpm.rozsah)),_xlpm.indexy, IF(_xlpm.podminka, ROW(_xlpm.rozsah)-MIN(ROW(_xlpm.rozsah))+1),_xlpm.prvni, MIN(_xlpm.indexy),_xlpm.finalni, IF(_xlpm.prvni=1, 2, _xlpm.prvni),INDEX(_xlpm.rozsah, _xlpm.finalni))</f>
        <v>1500</v>
      </c>
      <c r="BA883" cm="1">
        <f t="array" aca="1" ref="BA883" ca="1">INDEX($J$3:$J$10001,MATCH(AZ883,$J$3:$J$10004,0)-1)</f>
        <v>1400</v>
      </c>
      <c r="BB883">
        <f t="shared" ca="1" si="223"/>
        <v>360</v>
      </c>
      <c r="BC883">
        <f t="shared" ca="1" si="223"/>
        <v>360</v>
      </c>
      <c r="BD883">
        <f t="shared" ca="1" si="222"/>
        <v>0</v>
      </c>
      <c r="BE883">
        <f t="shared" ca="1" si="216"/>
        <v>360</v>
      </c>
      <c r="BF883">
        <f t="shared" ca="1" si="219"/>
        <v>360</v>
      </c>
      <c r="BG883">
        <f t="shared" ca="1" si="217"/>
        <v>360</v>
      </c>
      <c r="BH883" cm="1">
        <f t="array" aca="1" ref="BH883" ca="1">_xlfn.LET(_xlpm.rozsah, $J$3:$J$10001,_xlpm.podminka, (_xlpm.rozsah&gt;E883)*(ISNUMBER(_xlpm.rozsah)),_xlpm.indexy, IF(_xlpm.podminka, ROW(_xlpm.rozsah)-MIN(ROW(_xlpm.rozsah))+1),_xlpm.prvni, MIN(_xlpm.indexy),_xlpm.finalni, IF(_xlpm.prvni=1, 2, _xlpm.prvni),INDEX(_xlpm.rozsah, _xlpm.finalni))</f>
        <v>1500</v>
      </c>
      <c r="BI883" cm="1">
        <f t="array" aca="1" ref="BI883" ca="1">INDEX($J$3:$J$10001,MATCH(BH883,$J$3:$J$10004,0)-1)</f>
        <v>1400</v>
      </c>
      <c r="BJ883">
        <f t="shared" ca="1" si="224"/>
        <v>360</v>
      </c>
      <c r="BK883">
        <f t="shared" ca="1" si="224"/>
        <v>360</v>
      </c>
      <c r="BL883">
        <f t="shared" ca="1" si="220"/>
        <v>0</v>
      </c>
      <c r="BM883">
        <f t="shared" ca="1" si="218"/>
        <v>360</v>
      </c>
    </row>
    <row r="884" spans="1:65" x14ac:dyDescent="0.25">
      <c r="A884" s="64">
        <v>881</v>
      </c>
      <c r="B884" s="64">
        <v>51</v>
      </c>
      <c r="C884" s="64">
        <v>5</v>
      </c>
      <c r="D884" s="18">
        <v>881</v>
      </c>
      <c r="E884" s="21">
        <f t="shared" ca="1" si="211"/>
        <v>1483.0639581030632</v>
      </c>
      <c r="F884" s="22">
        <f t="shared" ca="1" si="212"/>
        <v>18</v>
      </c>
      <c r="G884" s="23">
        <v>881</v>
      </c>
      <c r="H884" s="24">
        <f t="shared" ca="1" si="213"/>
        <v>1481.066122</v>
      </c>
      <c r="I884" s="25">
        <f t="shared" ca="1" si="214"/>
        <v>18</v>
      </c>
      <c r="J884" s="155"/>
      <c r="K884" s="155"/>
      <c r="AX884">
        <f t="shared" ca="1" si="221"/>
        <v>360</v>
      </c>
      <c r="AY884">
        <f t="shared" ca="1" si="215"/>
        <v>360</v>
      </c>
      <c r="AZ884" cm="1">
        <f t="array" aca="1" ref="AZ884" ca="1">_xlfn.LET(_xlpm.rozsah, $J$3:$J$10001,_xlpm.podminka, (_xlpm.rozsah&gt;H884)*(ISNUMBER(_xlpm.rozsah)),_xlpm.indexy, IF(_xlpm.podminka, ROW(_xlpm.rozsah)-MIN(ROW(_xlpm.rozsah))+1),_xlpm.prvni, MIN(_xlpm.indexy),_xlpm.finalni, IF(_xlpm.prvni=1, 2, _xlpm.prvni),INDEX(_xlpm.rozsah, _xlpm.finalni))</f>
        <v>1500</v>
      </c>
      <c r="BA884" cm="1">
        <f t="array" aca="1" ref="BA884" ca="1">INDEX($J$3:$J$10001,MATCH(AZ884,$J$3:$J$10004,0)-1)</f>
        <v>1400</v>
      </c>
      <c r="BB884">
        <f t="shared" ca="1" si="223"/>
        <v>360</v>
      </c>
      <c r="BC884">
        <f t="shared" ca="1" si="223"/>
        <v>360</v>
      </c>
      <c r="BD884">
        <f t="shared" ca="1" si="222"/>
        <v>0</v>
      </c>
      <c r="BE884">
        <f t="shared" ca="1" si="216"/>
        <v>360</v>
      </c>
      <c r="BF884">
        <f t="shared" ca="1" si="219"/>
        <v>360</v>
      </c>
      <c r="BG884">
        <f t="shared" ca="1" si="217"/>
        <v>360</v>
      </c>
      <c r="BH884" cm="1">
        <f t="array" aca="1" ref="BH884" ca="1">_xlfn.LET(_xlpm.rozsah, $J$3:$J$10001,_xlpm.podminka, (_xlpm.rozsah&gt;E884)*(ISNUMBER(_xlpm.rozsah)),_xlpm.indexy, IF(_xlpm.podminka, ROW(_xlpm.rozsah)-MIN(ROW(_xlpm.rozsah))+1),_xlpm.prvni, MIN(_xlpm.indexy),_xlpm.finalni, IF(_xlpm.prvni=1, 2, _xlpm.prvni),INDEX(_xlpm.rozsah, _xlpm.finalni))</f>
        <v>1500</v>
      </c>
      <c r="BI884" cm="1">
        <f t="array" aca="1" ref="BI884" ca="1">INDEX($J$3:$J$10001,MATCH(BH884,$J$3:$J$10004,0)-1)</f>
        <v>1400</v>
      </c>
      <c r="BJ884">
        <f t="shared" ca="1" si="224"/>
        <v>360</v>
      </c>
      <c r="BK884">
        <f t="shared" ca="1" si="224"/>
        <v>360</v>
      </c>
      <c r="BL884">
        <f t="shared" ca="1" si="220"/>
        <v>0</v>
      </c>
      <c r="BM884">
        <f t="shared" ca="1" si="218"/>
        <v>360</v>
      </c>
    </row>
    <row r="885" spans="1:65" x14ac:dyDescent="0.25">
      <c r="A885" s="64">
        <v>882</v>
      </c>
      <c r="B885" s="64">
        <v>51</v>
      </c>
      <c r="C885" s="64">
        <v>5</v>
      </c>
      <c r="D885" s="18">
        <v>882</v>
      </c>
      <c r="E885" s="21">
        <f t="shared" ca="1" si="211"/>
        <v>1483.0639581030632</v>
      </c>
      <c r="F885" s="22">
        <f t="shared" ca="1" si="212"/>
        <v>18</v>
      </c>
      <c r="G885" s="28">
        <v>882</v>
      </c>
      <c r="H885" s="24">
        <f t="shared" ca="1" si="213"/>
        <v>1481.066122</v>
      </c>
      <c r="I885" s="25">
        <f t="shared" ca="1" si="214"/>
        <v>18</v>
      </c>
      <c r="J885" s="155"/>
      <c r="K885" s="155"/>
      <c r="AX885">
        <f t="shared" ca="1" si="221"/>
        <v>360</v>
      </c>
      <c r="AY885">
        <f t="shared" ca="1" si="215"/>
        <v>360</v>
      </c>
      <c r="AZ885" cm="1">
        <f t="array" aca="1" ref="AZ885" ca="1">_xlfn.LET(_xlpm.rozsah, $J$3:$J$10001,_xlpm.podminka, (_xlpm.rozsah&gt;H885)*(ISNUMBER(_xlpm.rozsah)),_xlpm.indexy, IF(_xlpm.podminka, ROW(_xlpm.rozsah)-MIN(ROW(_xlpm.rozsah))+1),_xlpm.prvni, MIN(_xlpm.indexy),_xlpm.finalni, IF(_xlpm.prvni=1, 2, _xlpm.prvni),INDEX(_xlpm.rozsah, _xlpm.finalni))</f>
        <v>1500</v>
      </c>
      <c r="BA885" cm="1">
        <f t="array" aca="1" ref="BA885" ca="1">INDEX($J$3:$J$10001,MATCH(AZ885,$J$3:$J$10004,0)-1)</f>
        <v>1400</v>
      </c>
      <c r="BB885">
        <f t="shared" ca="1" si="223"/>
        <v>360</v>
      </c>
      <c r="BC885">
        <f t="shared" ca="1" si="223"/>
        <v>360</v>
      </c>
      <c r="BD885">
        <f t="shared" ca="1" si="222"/>
        <v>0</v>
      </c>
      <c r="BE885">
        <f t="shared" ca="1" si="216"/>
        <v>360</v>
      </c>
      <c r="BF885">
        <f t="shared" ca="1" si="219"/>
        <v>360</v>
      </c>
      <c r="BG885">
        <f t="shared" ca="1" si="217"/>
        <v>360</v>
      </c>
      <c r="BH885" cm="1">
        <f t="array" aca="1" ref="BH885" ca="1">_xlfn.LET(_xlpm.rozsah, $J$3:$J$10001,_xlpm.podminka, (_xlpm.rozsah&gt;E885)*(ISNUMBER(_xlpm.rozsah)),_xlpm.indexy, IF(_xlpm.podminka, ROW(_xlpm.rozsah)-MIN(ROW(_xlpm.rozsah))+1),_xlpm.prvni, MIN(_xlpm.indexy),_xlpm.finalni, IF(_xlpm.prvni=1, 2, _xlpm.prvni),INDEX(_xlpm.rozsah, _xlpm.finalni))</f>
        <v>1500</v>
      </c>
      <c r="BI885" cm="1">
        <f t="array" aca="1" ref="BI885" ca="1">INDEX($J$3:$J$10001,MATCH(BH885,$J$3:$J$10004,0)-1)</f>
        <v>1400</v>
      </c>
      <c r="BJ885">
        <f t="shared" ca="1" si="224"/>
        <v>360</v>
      </c>
      <c r="BK885">
        <f t="shared" ca="1" si="224"/>
        <v>360</v>
      </c>
      <c r="BL885">
        <f t="shared" ca="1" si="220"/>
        <v>0</v>
      </c>
      <c r="BM885">
        <f t="shared" ca="1" si="218"/>
        <v>360</v>
      </c>
    </row>
    <row r="886" spans="1:65" x14ac:dyDescent="0.25">
      <c r="A886" s="64">
        <v>883</v>
      </c>
      <c r="B886" s="64">
        <v>50</v>
      </c>
      <c r="C886" s="64">
        <v>5</v>
      </c>
      <c r="D886" s="18">
        <v>883</v>
      </c>
      <c r="E886" s="21">
        <f t="shared" ca="1" si="211"/>
        <v>1467.7097628461404</v>
      </c>
      <c r="F886" s="22">
        <f t="shared" ca="1" si="212"/>
        <v>18</v>
      </c>
      <c r="G886" s="23">
        <v>883</v>
      </c>
      <c r="H886" s="24">
        <f t="shared" ca="1" si="213"/>
        <v>1465.7511</v>
      </c>
      <c r="I886" s="25">
        <f t="shared" ca="1" si="214"/>
        <v>18</v>
      </c>
      <c r="J886" s="155"/>
      <c r="K886" s="155"/>
      <c r="AX886">
        <f t="shared" ca="1" si="221"/>
        <v>360</v>
      </c>
      <c r="AY886">
        <f t="shared" ca="1" si="215"/>
        <v>360</v>
      </c>
      <c r="AZ886" cm="1">
        <f t="array" aca="1" ref="AZ886" ca="1">_xlfn.LET(_xlpm.rozsah, $J$3:$J$10001,_xlpm.podminka, (_xlpm.rozsah&gt;H886)*(ISNUMBER(_xlpm.rozsah)),_xlpm.indexy, IF(_xlpm.podminka, ROW(_xlpm.rozsah)-MIN(ROW(_xlpm.rozsah))+1),_xlpm.prvni, MIN(_xlpm.indexy),_xlpm.finalni, IF(_xlpm.prvni=1, 2, _xlpm.prvni),INDEX(_xlpm.rozsah, _xlpm.finalni))</f>
        <v>1500</v>
      </c>
      <c r="BA886" cm="1">
        <f t="array" aca="1" ref="BA886" ca="1">INDEX($J$3:$J$10001,MATCH(AZ886,$J$3:$J$10004,0)-1)</f>
        <v>1400</v>
      </c>
      <c r="BB886">
        <f t="shared" ca="1" si="223"/>
        <v>360</v>
      </c>
      <c r="BC886">
        <f t="shared" ca="1" si="223"/>
        <v>360</v>
      </c>
      <c r="BD886">
        <f t="shared" ca="1" si="222"/>
        <v>0</v>
      </c>
      <c r="BE886">
        <f t="shared" ca="1" si="216"/>
        <v>360</v>
      </c>
      <c r="BF886">
        <f t="shared" ca="1" si="219"/>
        <v>360</v>
      </c>
      <c r="BG886">
        <f t="shared" ca="1" si="217"/>
        <v>360</v>
      </c>
      <c r="BH886" cm="1">
        <f t="array" aca="1" ref="BH886" ca="1">_xlfn.LET(_xlpm.rozsah, $J$3:$J$10001,_xlpm.podminka, (_xlpm.rozsah&gt;E886)*(ISNUMBER(_xlpm.rozsah)),_xlpm.indexy, IF(_xlpm.podminka, ROW(_xlpm.rozsah)-MIN(ROW(_xlpm.rozsah))+1),_xlpm.prvni, MIN(_xlpm.indexy),_xlpm.finalni, IF(_xlpm.prvni=1, 2, _xlpm.prvni),INDEX(_xlpm.rozsah, _xlpm.finalni))</f>
        <v>1500</v>
      </c>
      <c r="BI886" cm="1">
        <f t="array" aca="1" ref="BI886" ca="1">INDEX($J$3:$J$10001,MATCH(BH886,$J$3:$J$10004,0)-1)</f>
        <v>1400</v>
      </c>
      <c r="BJ886">
        <f t="shared" ca="1" si="224"/>
        <v>360</v>
      </c>
      <c r="BK886">
        <f t="shared" ca="1" si="224"/>
        <v>360</v>
      </c>
      <c r="BL886">
        <f t="shared" ca="1" si="220"/>
        <v>0</v>
      </c>
      <c r="BM886">
        <f t="shared" ca="1" si="218"/>
        <v>360</v>
      </c>
    </row>
    <row r="887" spans="1:65" x14ac:dyDescent="0.25">
      <c r="A887" s="64">
        <v>884</v>
      </c>
      <c r="B887" s="64">
        <v>50</v>
      </c>
      <c r="C887" s="64">
        <v>5</v>
      </c>
      <c r="D887" s="18">
        <v>884</v>
      </c>
      <c r="E887" s="21">
        <f t="shared" ca="1" si="211"/>
        <v>1467.7097628461404</v>
      </c>
      <c r="F887" s="22">
        <f t="shared" ca="1" si="212"/>
        <v>18</v>
      </c>
      <c r="G887" s="28">
        <v>884</v>
      </c>
      <c r="H887" s="24">
        <f t="shared" ca="1" si="213"/>
        <v>1465.7511</v>
      </c>
      <c r="I887" s="25">
        <f t="shared" ca="1" si="214"/>
        <v>18</v>
      </c>
      <c r="J887" s="155"/>
      <c r="K887" s="155"/>
      <c r="AX887">
        <f t="shared" ca="1" si="221"/>
        <v>360</v>
      </c>
      <c r="AY887">
        <f t="shared" ca="1" si="215"/>
        <v>360</v>
      </c>
      <c r="AZ887" cm="1">
        <f t="array" aca="1" ref="AZ887" ca="1">_xlfn.LET(_xlpm.rozsah, $J$3:$J$10001,_xlpm.podminka, (_xlpm.rozsah&gt;H887)*(ISNUMBER(_xlpm.rozsah)),_xlpm.indexy, IF(_xlpm.podminka, ROW(_xlpm.rozsah)-MIN(ROW(_xlpm.rozsah))+1),_xlpm.prvni, MIN(_xlpm.indexy),_xlpm.finalni, IF(_xlpm.prvni=1, 2, _xlpm.prvni),INDEX(_xlpm.rozsah, _xlpm.finalni))</f>
        <v>1500</v>
      </c>
      <c r="BA887" cm="1">
        <f t="array" aca="1" ref="BA887" ca="1">INDEX($J$3:$J$10001,MATCH(AZ887,$J$3:$J$10004,0)-1)</f>
        <v>1400</v>
      </c>
      <c r="BB887">
        <f t="shared" ca="1" si="223"/>
        <v>360</v>
      </c>
      <c r="BC887">
        <f t="shared" ca="1" si="223"/>
        <v>360</v>
      </c>
      <c r="BD887">
        <f t="shared" ca="1" si="222"/>
        <v>0</v>
      </c>
      <c r="BE887">
        <f t="shared" ca="1" si="216"/>
        <v>360</v>
      </c>
      <c r="BF887">
        <f t="shared" ca="1" si="219"/>
        <v>360</v>
      </c>
      <c r="BG887">
        <f t="shared" ca="1" si="217"/>
        <v>360</v>
      </c>
      <c r="BH887" cm="1">
        <f t="array" aca="1" ref="BH887" ca="1">_xlfn.LET(_xlpm.rozsah, $J$3:$J$10001,_xlpm.podminka, (_xlpm.rozsah&gt;E887)*(ISNUMBER(_xlpm.rozsah)),_xlpm.indexy, IF(_xlpm.podminka, ROW(_xlpm.rozsah)-MIN(ROW(_xlpm.rozsah))+1),_xlpm.prvni, MIN(_xlpm.indexy),_xlpm.finalni, IF(_xlpm.prvni=1, 2, _xlpm.prvni),INDEX(_xlpm.rozsah, _xlpm.finalni))</f>
        <v>1500</v>
      </c>
      <c r="BI887" cm="1">
        <f t="array" aca="1" ref="BI887" ca="1">INDEX($J$3:$J$10001,MATCH(BH887,$J$3:$J$10004,0)-1)</f>
        <v>1400</v>
      </c>
      <c r="BJ887">
        <f t="shared" ca="1" si="224"/>
        <v>360</v>
      </c>
      <c r="BK887">
        <f t="shared" ca="1" si="224"/>
        <v>360</v>
      </c>
      <c r="BL887">
        <f t="shared" ca="1" si="220"/>
        <v>0</v>
      </c>
      <c r="BM887">
        <f t="shared" ca="1" si="218"/>
        <v>360</v>
      </c>
    </row>
    <row r="888" spans="1:65" x14ac:dyDescent="0.25">
      <c r="A888" s="64">
        <v>885</v>
      </c>
      <c r="B888" s="64">
        <v>50</v>
      </c>
      <c r="C888" s="64">
        <v>5</v>
      </c>
      <c r="D888" s="18">
        <v>885</v>
      </c>
      <c r="E888" s="21">
        <f t="shared" ca="1" si="211"/>
        <v>1467.7097628461404</v>
      </c>
      <c r="F888" s="22">
        <f t="shared" ca="1" si="212"/>
        <v>18</v>
      </c>
      <c r="G888" s="23">
        <v>885</v>
      </c>
      <c r="H888" s="24">
        <f t="shared" ca="1" si="213"/>
        <v>1465.7511</v>
      </c>
      <c r="I888" s="25">
        <f t="shared" ca="1" si="214"/>
        <v>18</v>
      </c>
      <c r="J888" s="155"/>
      <c r="K888" s="155"/>
      <c r="AX888">
        <f t="shared" ca="1" si="221"/>
        <v>360</v>
      </c>
      <c r="AY888">
        <f t="shared" ca="1" si="215"/>
        <v>360</v>
      </c>
      <c r="AZ888" cm="1">
        <f t="array" aca="1" ref="AZ888" ca="1">_xlfn.LET(_xlpm.rozsah, $J$3:$J$10001,_xlpm.podminka, (_xlpm.rozsah&gt;H888)*(ISNUMBER(_xlpm.rozsah)),_xlpm.indexy, IF(_xlpm.podminka, ROW(_xlpm.rozsah)-MIN(ROW(_xlpm.rozsah))+1),_xlpm.prvni, MIN(_xlpm.indexy),_xlpm.finalni, IF(_xlpm.prvni=1, 2, _xlpm.prvni),INDEX(_xlpm.rozsah, _xlpm.finalni))</f>
        <v>1500</v>
      </c>
      <c r="BA888" cm="1">
        <f t="array" aca="1" ref="BA888" ca="1">INDEX($J$3:$J$10001,MATCH(AZ888,$J$3:$J$10004,0)-1)</f>
        <v>1400</v>
      </c>
      <c r="BB888">
        <f t="shared" ca="1" si="223"/>
        <v>360</v>
      </c>
      <c r="BC888">
        <f t="shared" ca="1" si="223"/>
        <v>360</v>
      </c>
      <c r="BD888">
        <f t="shared" ca="1" si="222"/>
        <v>0</v>
      </c>
      <c r="BE888">
        <f t="shared" ca="1" si="216"/>
        <v>360</v>
      </c>
      <c r="BF888">
        <f t="shared" ca="1" si="219"/>
        <v>360</v>
      </c>
      <c r="BG888">
        <f t="shared" ca="1" si="217"/>
        <v>360</v>
      </c>
      <c r="BH888" cm="1">
        <f t="array" aca="1" ref="BH888" ca="1">_xlfn.LET(_xlpm.rozsah, $J$3:$J$10001,_xlpm.podminka, (_xlpm.rozsah&gt;E888)*(ISNUMBER(_xlpm.rozsah)),_xlpm.indexy, IF(_xlpm.podminka, ROW(_xlpm.rozsah)-MIN(ROW(_xlpm.rozsah))+1),_xlpm.prvni, MIN(_xlpm.indexy),_xlpm.finalni, IF(_xlpm.prvni=1, 2, _xlpm.prvni),INDEX(_xlpm.rozsah, _xlpm.finalni))</f>
        <v>1500</v>
      </c>
      <c r="BI888" cm="1">
        <f t="array" aca="1" ref="BI888" ca="1">INDEX($J$3:$J$10001,MATCH(BH888,$J$3:$J$10004,0)-1)</f>
        <v>1400</v>
      </c>
      <c r="BJ888">
        <f t="shared" ca="1" si="224"/>
        <v>360</v>
      </c>
      <c r="BK888">
        <f t="shared" ca="1" si="224"/>
        <v>360</v>
      </c>
      <c r="BL888">
        <f t="shared" ca="1" si="220"/>
        <v>0</v>
      </c>
      <c r="BM888">
        <f t="shared" ca="1" si="218"/>
        <v>360</v>
      </c>
    </row>
    <row r="889" spans="1:65" x14ac:dyDescent="0.25">
      <c r="A889" s="64">
        <v>886</v>
      </c>
      <c r="B889" s="64">
        <v>50</v>
      </c>
      <c r="C889" s="64">
        <v>5</v>
      </c>
      <c r="D889" s="18">
        <v>886</v>
      </c>
      <c r="E889" s="21">
        <f t="shared" ca="1" si="211"/>
        <v>1467.7097628461404</v>
      </c>
      <c r="F889" s="22">
        <f t="shared" ca="1" si="212"/>
        <v>18</v>
      </c>
      <c r="G889" s="28">
        <v>886</v>
      </c>
      <c r="H889" s="24">
        <f t="shared" ca="1" si="213"/>
        <v>1465.7511</v>
      </c>
      <c r="I889" s="25">
        <f t="shared" ca="1" si="214"/>
        <v>18</v>
      </c>
      <c r="J889" s="155"/>
      <c r="K889" s="155"/>
      <c r="AX889">
        <f t="shared" ca="1" si="221"/>
        <v>360</v>
      </c>
      <c r="AY889">
        <f t="shared" ca="1" si="215"/>
        <v>360</v>
      </c>
      <c r="AZ889" cm="1">
        <f t="array" aca="1" ref="AZ889" ca="1">_xlfn.LET(_xlpm.rozsah, $J$3:$J$10001,_xlpm.podminka, (_xlpm.rozsah&gt;H889)*(ISNUMBER(_xlpm.rozsah)),_xlpm.indexy, IF(_xlpm.podminka, ROW(_xlpm.rozsah)-MIN(ROW(_xlpm.rozsah))+1),_xlpm.prvni, MIN(_xlpm.indexy),_xlpm.finalni, IF(_xlpm.prvni=1, 2, _xlpm.prvni),INDEX(_xlpm.rozsah, _xlpm.finalni))</f>
        <v>1500</v>
      </c>
      <c r="BA889" cm="1">
        <f t="array" aca="1" ref="BA889" ca="1">INDEX($J$3:$J$10001,MATCH(AZ889,$J$3:$J$10004,0)-1)</f>
        <v>1400</v>
      </c>
      <c r="BB889">
        <f t="shared" ca="1" si="223"/>
        <v>360</v>
      </c>
      <c r="BC889">
        <f t="shared" ca="1" si="223"/>
        <v>360</v>
      </c>
      <c r="BD889">
        <f t="shared" ca="1" si="222"/>
        <v>0</v>
      </c>
      <c r="BE889">
        <f t="shared" ca="1" si="216"/>
        <v>360</v>
      </c>
      <c r="BF889">
        <f t="shared" ca="1" si="219"/>
        <v>360</v>
      </c>
      <c r="BG889">
        <f t="shared" ca="1" si="217"/>
        <v>360</v>
      </c>
      <c r="BH889" cm="1">
        <f t="array" aca="1" ref="BH889" ca="1">_xlfn.LET(_xlpm.rozsah, $J$3:$J$10001,_xlpm.podminka, (_xlpm.rozsah&gt;E889)*(ISNUMBER(_xlpm.rozsah)),_xlpm.indexy, IF(_xlpm.podminka, ROW(_xlpm.rozsah)-MIN(ROW(_xlpm.rozsah))+1),_xlpm.prvni, MIN(_xlpm.indexy),_xlpm.finalni, IF(_xlpm.prvni=1, 2, _xlpm.prvni),INDEX(_xlpm.rozsah, _xlpm.finalni))</f>
        <v>1500</v>
      </c>
      <c r="BI889" cm="1">
        <f t="array" aca="1" ref="BI889" ca="1">INDEX($J$3:$J$10001,MATCH(BH889,$J$3:$J$10004,0)-1)</f>
        <v>1400</v>
      </c>
      <c r="BJ889">
        <f t="shared" ca="1" si="224"/>
        <v>360</v>
      </c>
      <c r="BK889">
        <f t="shared" ca="1" si="224"/>
        <v>360</v>
      </c>
      <c r="BL889">
        <f t="shared" ca="1" si="220"/>
        <v>0</v>
      </c>
      <c r="BM889">
        <f t="shared" ca="1" si="218"/>
        <v>360</v>
      </c>
    </row>
    <row r="890" spans="1:65" x14ac:dyDescent="0.25">
      <c r="A890" s="64">
        <v>887</v>
      </c>
      <c r="B890" s="64">
        <v>50</v>
      </c>
      <c r="C890" s="64">
        <v>5</v>
      </c>
      <c r="D890" s="18">
        <v>887</v>
      </c>
      <c r="E890" s="21">
        <f t="shared" ca="1" si="211"/>
        <v>1467.7097628461404</v>
      </c>
      <c r="F890" s="22">
        <f t="shared" ca="1" si="212"/>
        <v>18</v>
      </c>
      <c r="G890" s="23">
        <v>887</v>
      </c>
      <c r="H890" s="24">
        <f t="shared" ca="1" si="213"/>
        <v>1465.7511</v>
      </c>
      <c r="I890" s="25">
        <f t="shared" ca="1" si="214"/>
        <v>18</v>
      </c>
      <c r="J890" s="155"/>
      <c r="K890" s="155"/>
      <c r="AX890">
        <f t="shared" ca="1" si="221"/>
        <v>360</v>
      </c>
      <c r="AY890">
        <f t="shared" ca="1" si="215"/>
        <v>360</v>
      </c>
      <c r="AZ890" cm="1">
        <f t="array" aca="1" ref="AZ890" ca="1">_xlfn.LET(_xlpm.rozsah, $J$3:$J$10001,_xlpm.podminka, (_xlpm.rozsah&gt;H890)*(ISNUMBER(_xlpm.rozsah)),_xlpm.indexy, IF(_xlpm.podminka, ROW(_xlpm.rozsah)-MIN(ROW(_xlpm.rozsah))+1),_xlpm.prvni, MIN(_xlpm.indexy),_xlpm.finalni, IF(_xlpm.prvni=1, 2, _xlpm.prvni),INDEX(_xlpm.rozsah, _xlpm.finalni))</f>
        <v>1500</v>
      </c>
      <c r="BA890" cm="1">
        <f t="array" aca="1" ref="BA890" ca="1">INDEX($J$3:$J$10001,MATCH(AZ890,$J$3:$J$10004,0)-1)</f>
        <v>1400</v>
      </c>
      <c r="BB890">
        <f t="shared" ca="1" si="223"/>
        <v>360</v>
      </c>
      <c r="BC890">
        <f t="shared" ca="1" si="223"/>
        <v>360</v>
      </c>
      <c r="BD890">
        <f t="shared" ca="1" si="222"/>
        <v>0</v>
      </c>
      <c r="BE890">
        <f t="shared" ca="1" si="216"/>
        <v>360</v>
      </c>
      <c r="BF890">
        <f t="shared" ca="1" si="219"/>
        <v>360</v>
      </c>
      <c r="BG890">
        <f t="shared" ca="1" si="217"/>
        <v>360</v>
      </c>
      <c r="BH890" cm="1">
        <f t="array" aca="1" ref="BH890" ca="1">_xlfn.LET(_xlpm.rozsah, $J$3:$J$10001,_xlpm.podminka, (_xlpm.rozsah&gt;E890)*(ISNUMBER(_xlpm.rozsah)),_xlpm.indexy, IF(_xlpm.podminka, ROW(_xlpm.rozsah)-MIN(ROW(_xlpm.rozsah))+1),_xlpm.prvni, MIN(_xlpm.indexy),_xlpm.finalni, IF(_xlpm.prvni=1, 2, _xlpm.prvni),INDEX(_xlpm.rozsah, _xlpm.finalni))</f>
        <v>1500</v>
      </c>
      <c r="BI890" cm="1">
        <f t="array" aca="1" ref="BI890" ca="1">INDEX($J$3:$J$10001,MATCH(BH890,$J$3:$J$10004,0)-1)</f>
        <v>1400</v>
      </c>
      <c r="BJ890">
        <f t="shared" ca="1" si="224"/>
        <v>360</v>
      </c>
      <c r="BK890">
        <f t="shared" ca="1" si="224"/>
        <v>360</v>
      </c>
      <c r="BL890">
        <f t="shared" ca="1" si="220"/>
        <v>0</v>
      </c>
      <c r="BM890">
        <f t="shared" ca="1" si="218"/>
        <v>360</v>
      </c>
    </row>
    <row r="891" spans="1:65" x14ac:dyDescent="0.25">
      <c r="A891" s="64">
        <v>888</v>
      </c>
      <c r="B891" s="64">
        <v>51</v>
      </c>
      <c r="C891" s="64">
        <v>5</v>
      </c>
      <c r="D891" s="18">
        <v>888</v>
      </c>
      <c r="E891" s="21">
        <f t="shared" ca="1" si="211"/>
        <v>1483.0639581030632</v>
      </c>
      <c r="F891" s="22">
        <f t="shared" ca="1" si="212"/>
        <v>18</v>
      </c>
      <c r="G891" s="28">
        <v>888</v>
      </c>
      <c r="H891" s="24">
        <f t="shared" ca="1" si="213"/>
        <v>1481.066122</v>
      </c>
      <c r="I891" s="25">
        <f t="shared" ca="1" si="214"/>
        <v>18</v>
      </c>
      <c r="J891" s="155"/>
      <c r="K891" s="155"/>
      <c r="AX891">
        <f t="shared" ca="1" si="221"/>
        <v>360</v>
      </c>
      <c r="AY891">
        <f t="shared" ca="1" si="215"/>
        <v>360</v>
      </c>
      <c r="AZ891" cm="1">
        <f t="array" aca="1" ref="AZ891" ca="1">_xlfn.LET(_xlpm.rozsah, $J$3:$J$10001,_xlpm.podminka, (_xlpm.rozsah&gt;H891)*(ISNUMBER(_xlpm.rozsah)),_xlpm.indexy, IF(_xlpm.podminka, ROW(_xlpm.rozsah)-MIN(ROW(_xlpm.rozsah))+1),_xlpm.prvni, MIN(_xlpm.indexy),_xlpm.finalni, IF(_xlpm.prvni=1, 2, _xlpm.prvni),INDEX(_xlpm.rozsah, _xlpm.finalni))</f>
        <v>1500</v>
      </c>
      <c r="BA891" cm="1">
        <f t="array" aca="1" ref="BA891" ca="1">INDEX($J$3:$J$10001,MATCH(AZ891,$J$3:$J$10004,0)-1)</f>
        <v>1400</v>
      </c>
      <c r="BB891">
        <f t="shared" ca="1" si="223"/>
        <v>360</v>
      </c>
      <c r="BC891">
        <f t="shared" ca="1" si="223"/>
        <v>360</v>
      </c>
      <c r="BD891">
        <f t="shared" ca="1" si="222"/>
        <v>0</v>
      </c>
      <c r="BE891">
        <f t="shared" ca="1" si="216"/>
        <v>360</v>
      </c>
      <c r="BF891">
        <f t="shared" ca="1" si="219"/>
        <v>360</v>
      </c>
      <c r="BG891">
        <f t="shared" ca="1" si="217"/>
        <v>360</v>
      </c>
      <c r="BH891" cm="1">
        <f t="array" aca="1" ref="BH891" ca="1">_xlfn.LET(_xlpm.rozsah, $J$3:$J$10001,_xlpm.podminka, (_xlpm.rozsah&gt;E891)*(ISNUMBER(_xlpm.rozsah)),_xlpm.indexy, IF(_xlpm.podminka, ROW(_xlpm.rozsah)-MIN(ROW(_xlpm.rozsah))+1),_xlpm.prvni, MIN(_xlpm.indexy),_xlpm.finalni, IF(_xlpm.prvni=1, 2, _xlpm.prvni),INDEX(_xlpm.rozsah, _xlpm.finalni))</f>
        <v>1500</v>
      </c>
      <c r="BI891" cm="1">
        <f t="array" aca="1" ref="BI891" ca="1">INDEX($J$3:$J$10001,MATCH(BH891,$J$3:$J$10004,0)-1)</f>
        <v>1400</v>
      </c>
      <c r="BJ891">
        <f t="shared" ca="1" si="224"/>
        <v>360</v>
      </c>
      <c r="BK891">
        <f t="shared" ca="1" si="224"/>
        <v>360</v>
      </c>
      <c r="BL891">
        <f t="shared" ca="1" si="220"/>
        <v>0</v>
      </c>
      <c r="BM891">
        <f t="shared" ca="1" si="218"/>
        <v>360</v>
      </c>
    </row>
    <row r="892" spans="1:65" x14ac:dyDescent="0.25">
      <c r="A892" s="64">
        <v>889</v>
      </c>
      <c r="B892" s="64">
        <v>51</v>
      </c>
      <c r="C892" s="64">
        <v>5</v>
      </c>
      <c r="D892" s="18">
        <v>889</v>
      </c>
      <c r="E892" s="21">
        <f t="shared" ca="1" si="211"/>
        <v>1483.0639581030632</v>
      </c>
      <c r="F892" s="22">
        <f t="shared" ca="1" si="212"/>
        <v>18</v>
      </c>
      <c r="G892" s="23">
        <v>889</v>
      </c>
      <c r="H892" s="24">
        <f t="shared" ca="1" si="213"/>
        <v>1481.066122</v>
      </c>
      <c r="I892" s="25">
        <f t="shared" ca="1" si="214"/>
        <v>18</v>
      </c>
      <c r="J892" s="155"/>
      <c r="K892" s="155"/>
      <c r="AX892">
        <f t="shared" ca="1" si="221"/>
        <v>360</v>
      </c>
      <c r="AY892">
        <f t="shared" ca="1" si="215"/>
        <v>360</v>
      </c>
      <c r="AZ892" cm="1">
        <f t="array" aca="1" ref="AZ892" ca="1">_xlfn.LET(_xlpm.rozsah, $J$3:$J$10001,_xlpm.podminka, (_xlpm.rozsah&gt;H892)*(ISNUMBER(_xlpm.rozsah)),_xlpm.indexy, IF(_xlpm.podminka, ROW(_xlpm.rozsah)-MIN(ROW(_xlpm.rozsah))+1),_xlpm.prvni, MIN(_xlpm.indexy),_xlpm.finalni, IF(_xlpm.prvni=1, 2, _xlpm.prvni),INDEX(_xlpm.rozsah, _xlpm.finalni))</f>
        <v>1500</v>
      </c>
      <c r="BA892" cm="1">
        <f t="array" aca="1" ref="BA892" ca="1">INDEX($J$3:$J$10001,MATCH(AZ892,$J$3:$J$10004,0)-1)</f>
        <v>1400</v>
      </c>
      <c r="BB892">
        <f t="shared" ca="1" si="223"/>
        <v>360</v>
      </c>
      <c r="BC892">
        <f t="shared" ca="1" si="223"/>
        <v>360</v>
      </c>
      <c r="BD892">
        <f t="shared" ca="1" si="222"/>
        <v>0</v>
      </c>
      <c r="BE892">
        <f t="shared" ca="1" si="216"/>
        <v>360</v>
      </c>
      <c r="BF892">
        <f t="shared" ca="1" si="219"/>
        <v>360</v>
      </c>
      <c r="BG892">
        <f t="shared" ca="1" si="217"/>
        <v>360</v>
      </c>
      <c r="BH892" cm="1">
        <f t="array" aca="1" ref="BH892" ca="1">_xlfn.LET(_xlpm.rozsah, $J$3:$J$10001,_xlpm.podminka, (_xlpm.rozsah&gt;E892)*(ISNUMBER(_xlpm.rozsah)),_xlpm.indexy, IF(_xlpm.podminka, ROW(_xlpm.rozsah)-MIN(ROW(_xlpm.rozsah))+1),_xlpm.prvni, MIN(_xlpm.indexy),_xlpm.finalni, IF(_xlpm.prvni=1, 2, _xlpm.prvni),INDEX(_xlpm.rozsah, _xlpm.finalni))</f>
        <v>1500</v>
      </c>
      <c r="BI892" cm="1">
        <f t="array" aca="1" ref="BI892" ca="1">INDEX($J$3:$J$10001,MATCH(BH892,$J$3:$J$10004,0)-1)</f>
        <v>1400</v>
      </c>
      <c r="BJ892">
        <f t="shared" ca="1" si="224"/>
        <v>360</v>
      </c>
      <c r="BK892">
        <f t="shared" ca="1" si="224"/>
        <v>360</v>
      </c>
      <c r="BL892">
        <f t="shared" ca="1" si="220"/>
        <v>0</v>
      </c>
      <c r="BM892">
        <f t="shared" ca="1" si="218"/>
        <v>360</v>
      </c>
    </row>
    <row r="893" spans="1:65" x14ac:dyDescent="0.25">
      <c r="A893" s="64">
        <v>890</v>
      </c>
      <c r="B893" s="64">
        <v>51</v>
      </c>
      <c r="C893" s="64">
        <v>5</v>
      </c>
      <c r="D893" s="18">
        <v>890</v>
      </c>
      <c r="E893" s="21">
        <f t="shared" ca="1" si="211"/>
        <v>1483.0639581030632</v>
      </c>
      <c r="F893" s="22">
        <f t="shared" ca="1" si="212"/>
        <v>18</v>
      </c>
      <c r="G893" s="28">
        <v>890</v>
      </c>
      <c r="H893" s="24">
        <f t="shared" ca="1" si="213"/>
        <v>1481.066122</v>
      </c>
      <c r="I893" s="25">
        <f t="shared" ca="1" si="214"/>
        <v>18</v>
      </c>
      <c r="J893" s="155"/>
      <c r="K893" s="155"/>
      <c r="AX893">
        <f t="shared" ca="1" si="221"/>
        <v>360</v>
      </c>
      <c r="AY893">
        <f t="shared" ca="1" si="215"/>
        <v>360</v>
      </c>
      <c r="AZ893" cm="1">
        <f t="array" aca="1" ref="AZ893" ca="1">_xlfn.LET(_xlpm.rozsah, $J$3:$J$10001,_xlpm.podminka, (_xlpm.rozsah&gt;H893)*(ISNUMBER(_xlpm.rozsah)),_xlpm.indexy, IF(_xlpm.podminka, ROW(_xlpm.rozsah)-MIN(ROW(_xlpm.rozsah))+1),_xlpm.prvni, MIN(_xlpm.indexy),_xlpm.finalni, IF(_xlpm.prvni=1, 2, _xlpm.prvni),INDEX(_xlpm.rozsah, _xlpm.finalni))</f>
        <v>1500</v>
      </c>
      <c r="BA893" cm="1">
        <f t="array" aca="1" ref="BA893" ca="1">INDEX($J$3:$J$10001,MATCH(AZ893,$J$3:$J$10004,0)-1)</f>
        <v>1400</v>
      </c>
      <c r="BB893">
        <f t="shared" ca="1" si="223"/>
        <v>360</v>
      </c>
      <c r="BC893">
        <f t="shared" ca="1" si="223"/>
        <v>360</v>
      </c>
      <c r="BD893">
        <f t="shared" ca="1" si="222"/>
        <v>0</v>
      </c>
      <c r="BE893">
        <f t="shared" ca="1" si="216"/>
        <v>360</v>
      </c>
      <c r="BF893">
        <f t="shared" ca="1" si="219"/>
        <v>360</v>
      </c>
      <c r="BG893">
        <f t="shared" ca="1" si="217"/>
        <v>360</v>
      </c>
      <c r="BH893" cm="1">
        <f t="array" aca="1" ref="BH893" ca="1">_xlfn.LET(_xlpm.rozsah, $J$3:$J$10001,_xlpm.podminka, (_xlpm.rozsah&gt;E893)*(ISNUMBER(_xlpm.rozsah)),_xlpm.indexy, IF(_xlpm.podminka, ROW(_xlpm.rozsah)-MIN(ROW(_xlpm.rozsah))+1),_xlpm.prvni, MIN(_xlpm.indexy),_xlpm.finalni, IF(_xlpm.prvni=1, 2, _xlpm.prvni),INDEX(_xlpm.rozsah, _xlpm.finalni))</f>
        <v>1500</v>
      </c>
      <c r="BI893" cm="1">
        <f t="array" aca="1" ref="BI893" ca="1">INDEX($J$3:$J$10001,MATCH(BH893,$J$3:$J$10004,0)-1)</f>
        <v>1400</v>
      </c>
      <c r="BJ893">
        <f t="shared" ca="1" si="224"/>
        <v>360</v>
      </c>
      <c r="BK893">
        <f t="shared" ca="1" si="224"/>
        <v>360</v>
      </c>
      <c r="BL893">
        <f t="shared" ca="1" si="220"/>
        <v>0</v>
      </c>
      <c r="BM893">
        <f t="shared" ca="1" si="218"/>
        <v>360</v>
      </c>
    </row>
    <row r="894" spans="1:65" x14ac:dyDescent="0.25">
      <c r="A894" s="64">
        <v>891</v>
      </c>
      <c r="B894" s="64">
        <v>63</v>
      </c>
      <c r="C894" s="64">
        <v>50</v>
      </c>
      <c r="D894" s="18">
        <v>891</v>
      </c>
      <c r="E894" s="21">
        <f t="shared" ca="1" si="211"/>
        <v>1667.3143011861368</v>
      </c>
      <c r="F894" s="22">
        <f t="shared" ca="1" si="212"/>
        <v>176.30742795255455</v>
      </c>
      <c r="G894" s="23">
        <v>891</v>
      </c>
      <c r="H894" s="24">
        <f t="shared" ca="1" si="213"/>
        <v>1664.8463859999999</v>
      </c>
      <c r="I894" s="25">
        <f t="shared" ca="1" si="214"/>
        <v>176.40614456</v>
      </c>
      <c r="J894" s="155"/>
      <c r="K894" s="155"/>
      <c r="AX894">
        <f t="shared" ca="1" si="221"/>
        <v>352.81228912</v>
      </c>
      <c r="AY894">
        <f t="shared" ca="1" si="215"/>
        <v>355.18771088</v>
      </c>
      <c r="AZ894" cm="1">
        <f t="array" aca="1" ref="AZ894" ca="1">_xlfn.LET(_xlpm.rozsah, $J$3:$J$10001,_xlpm.podminka, (_xlpm.rozsah&gt;H894)*(ISNUMBER(_xlpm.rozsah)),_xlpm.indexy, IF(_xlpm.podminka, ROW(_xlpm.rozsah)-MIN(ROW(_xlpm.rozsah))+1),_xlpm.prvni, MIN(_xlpm.indexy),_xlpm.finalni, IF(_xlpm.prvni=1, 2, _xlpm.prvni),INDEX(_xlpm.rozsah, _xlpm.finalni))</f>
        <v>1700</v>
      </c>
      <c r="BA894" cm="1">
        <f t="array" aca="1" ref="BA894" ca="1">INDEX($J$3:$J$10001,MATCH(AZ894,$J$3:$J$10004,0)-1)</f>
        <v>1600</v>
      </c>
      <c r="BB894">
        <f t="shared" ca="1" si="223"/>
        <v>350</v>
      </c>
      <c r="BC894">
        <f t="shared" ca="1" si="223"/>
        <v>358</v>
      </c>
      <c r="BD894">
        <f t="shared" ca="1" si="222"/>
        <v>-8</v>
      </c>
      <c r="BE894">
        <f t="shared" ca="1" si="216"/>
        <v>352.81228912</v>
      </c>
      <c r="BF894">
        <f t="shared" ca="1" si="219"/>
        <v>352.61485590510904</v>
      </c>
      <c r="BG894">
        <f t="shared" ca="1" si="217"/>
        <v>355.38514409489096</v>
      </c>
      <c r="BH894" cm="1">
        <f t="array" aca="1" ref="BH894" ca="1">_xlfn.LET(_xlpm.rozsah, $J$3:$J$10001,_xlpm.podminka, (_xlpm.rozsah&gt;E894)*(ISNUMBER(_xlpm.rozsah)),_xlpm.indexy, IF(_xlpm.podminka, ROW(_xlpm.rozsah)-MIN(ROW(_xlpm.rozsah))+1),_xlpm.prvni, MIN(_xlpm.indexy),_xlpm.finalni, IF(_xlpm.prvni=1, 2, _xlpm.prvni),INDEX(_xlpm.rozsah, _xlpm.finalni))</f>
        <v>1700</v>
      </c>
      <c r="BI894" cm="1">
        <f t="array" aca="1" ref="BI894" ca="1">INDEX($J$3:$J$10001,MATCH(BH894,$J$3:$J$10004,0)-1)</f>
        <v>1600</v>
      </c>
      <c r="BJ894">
        <f t="shared" ca="1" si="224"/>
        <v>350</v>
      </c>
      <c r="BK894">
        <f t="shared" ca="1" si="224"/>
        <v>358</v>
      </c>
      <c r="BL894">
        <f t="shared" ca="1" si="220"/>
        <v>-8</v>
      </c>
      <c r="BM894">
        <f t="shared" ca="1" si="218"/>
        <v>352.61485590510904</v>
      </c>
    </row>
    <row r="895" spans="1:65" x14ac:dyDescent="0.25">
      <c r="A895" s="64">
        <v>892</v>
      </c>
      <c r="B895" s="64">
        <v>81</v>
      </c>
      <c r="C895" s="64">
        <v>34</v>
      </c>
      <c r="D895" s="18">
        <v>892</v>
      </c>
      <c r="E895" s="21">
        <f t="shared" ca="1" si="211"/>
        <v>1943.6898158107474</v>
      </c>
      <c r="F895" s="22">
        <f t="shared" ca="1" si="212"/>
        <v>105.06327401989535</v>
      </c>
      <c r="G895" s="28">
        <v>892</v>
      </c>
      <c r="H895" s="24">
        <f t="shared" ca="1" si="213"/>
        <v>1940.5167819999999</v>
      </c>
      <c r="I895" s="25">
        <f t="shared" ca="1" si="214"/>
        <v>105.23588705920001</v>
      </c>
      <c r="J895" s="155"/>
      <c r="K895" s="155"/>
      <c r="AX895">
        <f t="shared" ca="1" si="221"/>
        <v>309.51731488000001</v>
      </c>
      <c r="AY895">
        <f t="shared" ca="1" si="215"/>
        <v>306.48268511999999</v>
      </c>
      <c r="AZ895" cm="1">
        <f t="array" aca="1" ref="AZ895" ca="1">_xlfn.LET(_xlpm.rozsah, $J$3:$J$10001,_xlpm.podminka, (_xlpm.rozsah&gt;H895)*(ISNUMBER(_xlpm.rozsah)),_xlpm.indexy, IF(_xlpm.podminka, ROW(_xlpm.rozsah)-MIN(ROW(_xlpm.rozsah))+1),_xlpm.prvni, MIN(_xlpm.indexy),_xlpm.finalni, IF(_xlpm.prvni=1, 2, _xlpm.prvni),INDEX(_xlpm.rozsah, _xlpm.finalni))</f>
        <v>2000</v>
      </c>
      <c r="BA895" cm="1">
        <f t="array" aca="1" ref="BA895" ca="1">INDEX($J$3:$J$10001,MATCH(AZ895,$J$3:$J$10004,0)-1)</f>
        <v>1900</v>
      </c>
      <c r="BB895">
        <f t="shared" ca="1" si="223"/>
        <v>300</v>
      </c>
      <c r="BC895">
        <f t="shared" ca="1" si="223"/>
        <v>316</v>
      </c>
      <c r="BD895">
        <f t="shared" ca="1" si="222"/>
        <v>-16</v>
      </c>
      <c r="BE895">
        <f t="shared" ca="1" si="216"/>
        <v>309.51731488000001</v>
      </c>
      <c r="BF895">
        <f t="shared" ca="1" si="219"/>
        <v>309.0096294702804</v>
      </c>
      <c r="BG895">
        <f t="shared" ca="1" si="217"/>
        <v>306.9903705297196</v>
      </c>
      <c r="BH895" cm="1">
        <f t="array" aca="1" ref="BH895" ca="1">_xlfn.LET(_xlpm.rozsah, $J$3:$J$10001,_xlpm.podminka, (_xlpm.rozsah&gt;E895)*(ISNUMBER(_xlpm.rozsah)),_xlpm.indexy, IF(_xlpm.podminka, ROW(_xlpm.rozsah)-MIN(ROW(_xlpm.rozsah))+1),_xlpm.prvni, MIN(_xlpm.indexy),_xlpm.finalni, IF(_xlpm.prvni=1, 2, _xlpm.prvni),INDEX(_xlpm.rozsah, _xlpm.finalni))</f>
        <v>2000</v>
      </c>
      <c r="BI895" cm="1">
        <f t="array" aca="1" ref="BI895" ca="1">INDEX($J$3:$J$10001,MATCH(BH895,$J$3:$J$10004,0)-1)</f>
        <v>1900</v>
      </c>
      <c r="BJ895">
        <f t="shared" ca="1" si="224"/>
        <v>300</v>
      </c>
      <c r="BK895">
        <f t="shared" ca="1" si="224"/>
        <v>316</v>
      </c>
      <c r="BL895">
        <f t="shared" ca="1" si="220"/>
        <v>-16</v>
      </c>
      <c r="BM895">
        <f t="shared" ca="1" si="218"/>
        <v>309.0096294702804</v>
      </c>
    </row>
    <row r="896" spans="1:65" x14ac:dyDescent="0.25">
      <c r="A896" s="64">
        <v>893</v>
      </c>
      <c r="B896" s="64">
        <v>81</v>
      </c>
      <c r="C896" s="64">
        <v>25</v>
      </c>
      <c r="D896" s="18">
        <v>893</v>
      </c>
      <c r="E896" s="21">
        <f t="shared" ca="1" si="211"/>
        <v>1943.6898158107474</v>
      </c>
      <c r="F896" s="22">
        <f t="shared" ca="1" si="212"/>
        <v>77.2524073675701</v>
      </c>
      <c r="G896" s="23">
        <v>893</v>
      </c>
      <c r="H896" s="24">
        <f t="shared" ca="1" si="213"/>
        <v>1940.5167819999999</v>
      </c>
      <c r="I896" s="25">
        <f t="shared" ca="1" si="214"/>
        <v>77.379328720000004</v>
      </c>
      <c r="J896" s="155"/>
      <c r="K896" s="155"/>
      <c r="AX896">
        <f t="shared" ca="1" si="221"/>
        <v>309.51731488000001</v>
      </c>
      <c r="AY896">
        <f t="shared" ca="1" si="215"/>
        <v>306.48268511999999</v>
      </c>
      <c r="AZ896" cm="1">
        <f t="array" aca="1" ref="AZ896" ca="1">_xlfn.LET(_xlpm.rozsah, $J$3:$J$10001,_xlpm.podminka, (_xlpm.rozsah&gt;H896)*(ISNUMBER(_xlpm.rozsah)),_xlpm.indexy, IF(_xlpm.podminka, ROW(_xlpm.rozsah)-MIN(ROW(_xlpm.rozsah))+1),_xlpm.prvni, MIN(_xlpm.indexy),_xlpm.finalni, IF(_xlpm.prvni=1, 2, _xlpm.prvni),INDEX(_xlpm.rozsah, _xlpm.finalni))</f>
        <v>2000</v>
      </c>
      <c r="BA896" cm="1">
        <f t="array" aca="1" ref="BA896" ca="1">INDEX($J$3:$J$10001,MATCH(AZ896,$J$3:$J$10004,0)-1)</f>
        <v>1900</v>
      </c>
      <c r="BB896">
        <f t="shared" ca="1" si="223"/>
        <v>300</v>
      </c>
      <c r="BC896">
        <f t="shared" ca="1" si="223"/>
        <v>316</v>
      </c>
      <c r="BD896">
        <f t="shared" ca="1" si="222"/>
        <v>-16</v>
      </c>
      <c r="BE896">
        <f t="shared" ca="1" si="216"/>
        <v>309.51731488000001</v>
      </c>
      <c r="BF896">
        <f t="shared" ca="1" si="219"/>
        <v>309.0096294702804</v>
      </c>
      <c r="BG896">
        <f t="shared" ca="1" si="217"/>
        <v>306.9903705297196</v>
      </c>
      <c r="BH896" cm="1">
        <f t="array" aca="1" ref="BH896" ca="1">_xlfn.LET(_xlpm.rozsah, $J$3:$J$10001,_xlpm.podminka, (_xlpm.rozsah&gt;E896)*(ISNUMBER(_xlpm.rozsah)),_xlpm.indexy, IF(_xlpm.podminka, ROW(_xlpm.rozsah)-MIN(ROW(_xlpm.rozsah))+1),_xlpm.prvni, MIN(_xlpm.indexy),_xlpm.finalni, IF(_xlpm.prvni=1, 2, _xlpm.prvni),INDEX(_xlpm.rozsah, _xlpm.finalni))</f>
        <v>2000</v>
      </c>
      <c r="BI896" cm="1">
        <f t="array" aca="1" ref="BI896" ca="1">INDEX($J$3:$J$10001,MATCH(BH896,$J$3:$J$10004,0)-1)</f>
        <v>1900</v>
      </c>
      <c r="BJ896">
        <f t="shared" ca="1" si="224"/>
        <v>300</v>
      </c>
      <c r="BK896">
        <f t="shared" ca="1" si="224"/>
        <v>316</v>
      </c>
      <c r="BL896">
        <f t="shared" ca="1" si="220"/>
        <v>-16</v>
      </c>
      <c r="BM896">
        <f t="shared" ca="1" si="218"/>
        <v>309.0096294702804</v>
      </c>
    </row>
    <row r="897" spans="1:65" x14ac:dyDescent="0.25">
      <c r="A897" s="64">
        <v>894</v>
      </c>
      <c r="B897" s="64">
        <v>81</v>
      </c>
      <c r="C897" s="64">
        <v>29</v>
      </c>
      <c r="D897" s="18">
        <v>894</v>
      </c>
      <c r="E897" s="21">
        <f t="shared" ca="1" si="211"/>
        <v>1943.6898158107474</v>
      </c>
      <c r="F897" s="22">
        <f t="shared" ca="1" si="212"/>
        <v>89.612792546381314</v>
      </c>
      <c r="G897" s="28">
        <v>894</v>
      </c>
      <c r="H897" s="24">
        <f t="shared" ca="1" si="213"/>
        <v>1940.5167819999999</v>
      </c>
      <c r="I897" s="25">
        <f t="shared" ca="1" si="214"/>
        <v>89.760021315200007</v>
      </c>
      <c r="J897" s="155"/>
      <c r="K897" s="155"/>
      <c r="AX897">
        <f t="shared" ca="1" si="221"/>
        <v>309.51731488000001</v>
      </c>
      <c r="AY897">
        <f t="shared" ca="1" si="215"/>
        <v>306.48268511999999</v>
      </c>
      <c r="AZ897" cm="1">
        <f t="array" aca="1" ref="AZ897" ca="1">_xlfn.LET(_xlpm.rozsah, $J$3:$J$10001,_xlpm.podminka, (_xlpm.rozsah&gt;H897)*(ISNUMBER(_xlpm.rozsah)),_xlpm.indexy, IF(_xlpm.podminka, ROW(_xlpm.rozsah)-MIN(ROW(_xlpm.rozsah))+1),_xlpm.prvni, MIN(_xlpm.indexy),_xlpm.finalni, IF(_xlpm.prvni=1, 2, _xlpm.prvni),INDEX(_xlpm.rozsah, _xlpm.finalni))</f>
        <v>2000</v>
      </c>
      <c r="BA897" cm="1">
        <f t="array" aca="1" ref="BA897" ca="1">INDEX($J$3:$J$10001,MATCH(AZ897,$J$3:$J$10004,0)-1)</f>
        <v>1900</v>
      </c>
      <c r="BB897">
        <f t="shared" ca="1" si="223"/>
        <v>300</v>
      </c>
      <c r="BC897">
        <f t="shared" ca="1" si="223"/>
        <v>316</v>
      </c>
      <c r="BD897">
        <f t="shared" ca="1" si="222"/>
        <v>-16</v>
      </c>
      <c r="BE897">
        <f t="shared" ca="1" si="216"/>
        <v>309.51731488000001</v>
      </c>
      <c r="BF897">
        <f t="shared" ca="1" si="219"/>
        <v>309.0096294702804</v>
      </c>
      <c r="BG897">
        <f t="shared" ca="1" si="217"/>
        <v>306.9903705297196</v>
      </c>
      <c r="BH897" cm="1">
        <f t="array" aca="1" ref="BH897" ca="1">_xlfn.LET(_xlpm.rozsah, $J$3:$J$10001,_xlpm.podminka, (_xlpm.rozsah&gt;E897)*(ISNUMBER(_xlpm.rozsah)),_xlpm.indexy, IF(_xlpm.podminka, ROW(_xlpm.rozsah)-MIN(ROW(_xlpm.rozsah))+1),_xlpm.prvni, MIN(_xlpm.indexy),_xlpm.finalni, IF(_xlpm.prvni=1, 2, _xlpm.prvni),INDEX(_xlpm.rozsah, _xlpm.finalni))</f>
        <v>2000</v>
      </c>
      <c r="BI897" cm="1">
        <f t="array" aca="1" ref="BI897" ca="1">INDEX($J$3:$J$10001,MATCH(BH897,$J$3:$J$10004,0)-1)</f>
        <v>1900</v>
      </c>
      <c r="BJ897">
        <f t="shared" ca="1" si="224"/>
        <v>300</v>
      </c>
      <c r="BK897">
        <f t="shared" ca="1" si="224"/>
        <v>316</v>
      </c>
      <c r="BL897">
        <f t="shared" ca="1" si="220"/>
        <v>-16</v>
      </c>
      <c r="BM897">
        <f t="shared" ca="1" si="218"/>
        <v>309.0096294702804</v>
      </c>
    </row>
    <row r="898" spans="1:65" x14ac:dyDescent="0.25">
      <c r="A898" s="64">
        <v>895</v>
      </c>
      <c r="B898" s="64">
        <v>81</v>
      </c>
      <c r="C898" s="64">
        <v>23</v>
      </c>
      <c r="D898" s="18">
        <v>895</v>
      </c>
      <c r="E898" s="21">
        <f t="shared" ca="1" si="211"/>
        <v>1943.6898158107474</v>
      </c>
      <c r="F898" s="22">
        <f t="shared" ca="1" si="212"/>
        <v>71.072214778164494</v>
      </c>
      <c r="G898" s="23">
        <v>895</v>
      </c>
      <c r="H898" s="24">
        <f t="shared" ca="1" si="213"/>
        <v>1940.5167819999999</v>
      </c>
      <c r="I898" s="25">
        <f t="shared" ca="1" si="214"/>
        <v>71.188982422400002</v>
      </c>
      <c r="J898" s="155"/>
      <c r="K898" s="155"/>
      <c r="AX898">
        <f t="shared" ca="1" si="221"/>
        <v>309.51731488000001</v>
      </c>
      <c r="AY898">
        <f t="shared" ca="1" si="215"/>
        <v>306.48268511999999</v>
      </c>
      <c r="AZ898" cm="1">
        <f t="array" aca="1" ref="AZ898" ca="1">_xlfn.LET(_xlpm.rozsah, $J$3:$J$10001,_xlpm.podminka, (_xlpm.rozsah&gt;H898)*(ISNUMBER(_xlpm.rozsah)),_xlpm.indexy, IF(_xlpm.podminka, ROW(_xlpm.rozsah)-MIN(ROW(_xlpm.rozsah))+1),_xlpm.prvni, MIN(_xlpm.indexy),_xlpm.finalni, IF(_xlpm.prvni=1, 2, _xlpm.prvni),INDEX(_xlpm.rozsah, _xlpm.finalni))</f>
        <v>2000</v>
      </c>
      <c r="BA898" cm="1">
        <f t="array" aca="1" ref="BA898" ca="1">INDEX($J$3:$J$10001,MATCH(AZ898,$J$3:$J$10004,0)-1)</f>
        <v>1900</v>
      </c>
      <c r="BB898">
        <f t="shared" ca="1" si="223"/>
        <v>300</v>
      </c>
      <c r="BC898">
        <f t="shared" ca="1" si="223"/>
        <v>316</v>
      </c>
      <c r="BD898">
        <f t="shared" ca="1" si="222"/>
        <v>-16</v>
      </c>
      <c r="BE898">
        <f t="shared" ca="1" si="216"/>
        <v>309.51731488000001</v>
      </c>
      <c r="BF898">
        <f t="shared" ca="1" si="219"/>
        <v>309.0096294702804</v>
      </c>
      <c r="BG898">
        <f t="shared" ca="1" si="217"/>
        <v>306.9903705297196</v>
      </c>
      <c r="BH898" cm="1">
        <f t="array" aca="1" ref="BH898" ca="1">_xlfn.LET(_xlpm.rozsah, $J$3:$J$10001,_xlpm.podminka, (_xlpm.rozsah&gt;E898)*(ISNUMBER(_xlpm.rozsah)),_xlpm.indexy, IF(_xlpm.podminka, ROW(_xlpm.rozsah)-MIN(ROW(_xlpm.rozsah))+1),_xlpm.prvni, MIN(_xlpm.indexy),_xlpm.finalni, IF(_xlpm.prvni=1, 2, _xlpm.prvni),INDEX(_xlpm.rozsah, _xlpm.finalni))</f>
        <v>2000</v>
      </c>
      <c r="BI898" cm="1">
        <f t="array" aca="1" ref="BI898" ca="1">INDEX($J$3:$J$10001,MATCH(BH898,$J$3:$J$10004,0)-1)</f>
        <v>1900</v>
      </c>
      <c r="BJ898">
        <f t="shared" ca="1" si="224"/>
        <v>300</v>
      </c>
      <c r="BK898">
        <f t="shared" ca="1" si="224"/>
        <v>316</v>
      </c>
      <c r="BL898">
        <f t="shared" ca="1" si="220"/>
        <v>-16</v>
      </c>
      <c r="BM898">
        <f t="shared" ca="1" si="218"/>
        <v>309.0096294702804</v>
      </c>
    </row>
    <row r="899" spans="1:65" x14ac:dyDescent="0.25">
      <c r="A899" s="64">
        <v>896</v>
      </c>
      <c r="B899" s="64">
        <v>80</v>
      </c>
      <c r="C899" s="64">
        <v>24</v>
      </c>
      <c r="D899" s="18">
        <v>896</v>
      </c>
      <c r="E899" s="21">
        <f t="shared" ca="1" si="211"/>
        <v>1928.3356205538248</v>
      </c>
      <c r="F899" s="22">
        <f t="shared" ca="1" si="212"/>
        <v>74.751912170733135</v>
      </c>
      <c r="G899" s="28">
        <v>896</v>
      </c>
      <c r="H899" s="24">
        <f t="shared" ca="1" si="213"/>
        <v>1925.2017599999999</v>
      </c>
      <c r="I899" s="25">
        <f t="shared" ca="1" si="214"/>
        <v>74.872252416000009</v>
      </c>
      <c r="J899" s="155"/>
      <c r="K899" s="155"/>
      <c r="AX899">
        <f t="shared" ca="1" si="221"/>
        <v>311.96771840000002</v>
      </c>
      <c r="AY899">
        <f t="shared" ca="1" si="215"/>
        <v>304.03228159999998</v>
      </c>
      <c r="AZ899" cm="1">
        <f t="array" aca="1" ref="AZ899" ca="1">_xlfn.LET(_xlpm.rozsah, $J$3:$J$10001,_xlpm.podminka, (_xlpm.rozsah&gt;H899)*(ISNUMBER(_xlpm.rozsah)),_xlpm.indexy, IF(_xlpm.podminka, ROW(_xlpm.rozsah)-MIN(ROW(_xlpm.rozsah))+1),_xlpm.prvni, MIN(_xlpm.indexy),_xlpm.finalni, IF(_xlpm.prvni=1, 2, _xlpm.prvni),INDEX(_xlpm.rozsah, _xlpm.finalni))</f>
        <v>2000</v>
      </c>
      <c r="BA899" cm="1">
        <f t="array" aca="1" ref="BA899" ca="1">INDEX($J$3:$J$10001,MATCH(AZ899,$J$3:$J$10004,0)-1)</f>
        <v>1900</v>
      </c>
      <c r="BB899">
        <f t="shared" ca="1" si="223"/>
        <v>300</v>
      </c>
      <c r="BC899">
        <f t="shared" ca="1" si="223"/>
        <v>316</v>
      </c>
      <c r="BD899">
        <f t="shared" ca="1" si="222"/>
        <v>-16</v>
      </c>
      <c r="BE899">
        <f t="shared" ca="1" si="216"/>
        <v>311.96771840000002</v>
      </c>
      <c r="BF899">
        <f t="shared" ca="1" si="219"/>
        <v>311.46630071138804</v>
      </c>
      <c r="BG899">
        <f t="shared" ca="1" si="217"/>
        <v>304.53369928861196</v>
      </c>
      <c r="BH899" cm="1">
        <f t="array" aca="1" ref="BH899" ca="1">_xlfn.LET(_xlpm.rozsah, $J$3:$J$10001,_xlpm.podminka, (_xlpm.rozsah&gt;E899)*(ISNUMBER(_xlpm.rozsah)),_xlpm.indexy, IF(_xlpm.podminka, ROW(_xlpm.rozsah)-MIN(ROW(_xlpm.rozsah))+1),_xlpm.prvni, MIN(_xlpm.indexy),_xlpm.finalni, IF(_xlpm.prvni=1, 2, _xlpm.prvni),INDEX(_xlpm.rozsah, _xlpm.finalni))</f>
        <v>2000</v>
      </c>
      <c r="BI899" cm="1">
        <f t="array" aca="1" ref="BI899" ca="1">INDEX($J$3:$J$10001,MATCH(BH899,$J$3:$J$10004,0)-1)</f>
        <v>1900</v>
      </c>
      <c r="BJ899">
        <f t="shared" ca="1" si="224"/>
        <v>300</v>
      </c>
      <c r="BK899">
        <f t="shared" ca="1" si="224"/>
        <v>316</v>
      </c>
      <c r="BL899">
        <f t="shared" ca="1" si="220"/>
        <v>-16</v>
      </c>
      <c r="BM899">
        <f t="shared" ca="1" si="218"/>
        <v>311.46630071138804</v>
      </c>
    </row>
    <row r="900" spans="1:65" x14ac:dyDescent="0.25">
      <c r="A900" s="64">
        <v>897</v>
      </c>
      <c r="B900" s="64">
        <v>81</v>
      </c>
      <c r="C900" s="64">
        <v>24</v>
      </c>
      <c r="D900" s="18">
        <v>897</v>
      </c>
      <c r="E900" s="21">
        <f t="shared" ref="E900:E963" ca="1" si="225">(B900/100)*($AC$8 - $AC$11)+$AC$11</f>
        <v>1943.6898158107474</v>
      </c>
      <c r="F900" s="22">
        <f t="shared" ref="F900:F963" ca="1" si="226">(C900*BF900)/100</f>
        <v>74.162311072867297</v>
      </c>
      <c r="G900" s="23">
        <v>897</v>
      </c>
      <c r="H900" s="24">
        <f t="shared" ref="H900:H963" ca="1" si="227">(B900/100)*($AF$8 - $AF$11)+$AF$11</f>
        <v>1940.5167819999999</v>
      </c>
      <c r="I900" s="25">
        <f t="shared" ref="I900:I963" ca="1" si="228">(C900*AX900)/100</f>
        <v>74.284155571200003</v>
      </c>
      <c r="J900" s="155"/>
      <c r="K900" s="155"/>
      <c r="AX900">
        <f t="shared" ca="1" si="221"/>
        <v>309.51731488000001</v>
      </c>
      <c r="AY900">
        <f t="shared" ref="AY900:AY963" ca="1" si="229">MIN(BB900:BC900)+((H900-MIN(AZ900:BA900))/(MAX(AZ900:BA900)-MIN(AZ900:BA900)))*(MAX(BB900:BC900)-MIN(BB900:BC900))</f>
        <v>306.48268511999999</v>
      </c>
      <c r="AZ900" cm="1">
        <f t="array" aca="1" ref="AZ900" ca="1">_xlfn.LET(_xlpm.rozsah, $J$3:$J$10001,_xlpm.podminka, (_xlpm.rozsah&gt;H900)*(ISNUMBER(_xlpm.rozsah)),_xlpm.indexy, IF(_xlpm.podminka, ROW(_xlpm.rozsah)-MIN(ROW(_xlpm.rozsah))+1),_xlpm.prvni, MIN(_xlpm.indexy),_xlpm.finalni, IF(_xlpm.prvni=1, 2, _xlpm.prvni),INDEX(_xlpm.rozsah, _xlpm.finalni))</f>
        <v>2000</v>
      </c>
      <c r="BA900" cm="1">
        <f t="array" aca="1" ref="BA900" ca="1">INDEX($J$3:$J$10001,MATCH(AZ900,$J$3:$J$10004,0)-1)</f>
        <v>1900</v>
      </c>
      <c r="BB900">
        <f t="shared" ca="1" si="223"/>
        <v>300</v>
      </c>
      <c r="BC900">
        <f t="shared" ca="1" si="223"/>
        <v>316</v>
      </c>
      <c r="BD900">
        <f t="shared" ca="1" si="222"/>
        <v>-16</v>
      </c>
      <c r="BE900">
        <f t="shared" ref="BE900:BE963" ca="1" si="230">MIN(BB900:BC900)+((MAX(AZ900:BA900)-H900)/(MAX(AZ900:BA900)-MIN(AZ900:BA900)))*(MAX(BB900:BC900)-MIN(BB900:BC900))</f>
        <v>309.51731488000001</v>
      </c>
      <c r="BF900">
        <f t="shared" ca="1" si="219"/>
        <v>309.0096294702804</v>
      </c>
      <c r="BG900">
        <f t="shared" ref="BG900:BG963" ca="1" si="231">MIN(BJ900:BK900)+((E900-MIN(BH900:BI900))/(MAX(BH900:BI900)-MIN(BH900:BI900)))*(MAX(BJ900:BK900)-MIN(BJ900:BK900))</f>
        <v>306.9903705297196</v>
      </c>
      <c r="BH900" cm="1">
        <f t="array" aca="1" ref="BH900" ca="1">_xlfn.LET(_xlpm.rozsah, $J$3:$J$10001,_xlpm.podminka, (_xlpm.rozsah&gt;E900)*(ISNUMBER(_xlpm.rozsah)),_xlpm.indexy, IF(_xlpm.podminka, ROW(_xlpm.rozsah)-MIN(ROW(_xlpm.rozsah))+1),_xlpm.prvni, MIN(_xlpm.indexy),_xlpm.finalni, IF(_xlpm.prvni=1, 2, _xlpm.prvni),INDEX(_xlpm.rozsah, _xlpm.finalni))</f>
        <v>2000</v>
      </c>
      <c r="BI900" cm="1">
        <f t="array" aca="1" ref="BI900" ca="1">INDEX($J$3:$J$10001,MATCH(BH900,$J$3:$J$10004,0)-1)</f>
        <v>1900</v>
      </c>
      <c r="BJ900">
        <f t="shared" ca="1" si="224"/>
        <v>300</v>
      </c>
      <c r="BK900">
        <f t="shared" ca="1" si="224"/>
        <v>316</v>
      </c>
      <c r="BL900">
        <f t="shared" ca="1" si="220"/>
        <v>-16</v>
      </c>
      <c r="BM900">
        <f t="shared" ref="BM900:BM963" ca="1" si="232">MIN(BJ900:BK900)+((MAX(BH900:BI900)-E900)/(MAX(BH900:BI900)-MIN(BH900:BI900)))*(MAX(BJ900:BK900)-MIN(BJ900:BK900))</f>
        <v>309.0096294702804</v>
      </c>
    </row>
    <row r="901" spans="1:65" x14ac:dyDescent="0.25">
      <c r="A901" s="64">
        <v>898</v>
      </c>
      <c r="B901" s="64">
        <v>81</v>
      </c>
      <c r="C901" s="64">
        <v>28</v>
      </c>
      <c r="D901" s="18">
        <v>898</v>
      </c>
      <c r="E901" s="21">
        <f t="shared" ca="1" si="225"/>
        <v>1943.6898158107474</v>
      </c>
      <c r="F901" s="22">
        <f t="shared" ca="1" si="226"/>
        <v>86.522696251678511</v>
      </c>
      <c r="G901" s="28">
        <v>898</v>
      </c>
      <c r="H901" s="24">
        <f t="shared" ca="1" si="227"/>
        <v>1940.5167819999999</v>
      </c>
      <c r="I901" s="25">
        <f t="shared" ca="1" si="228"/>
        <v>86.664848166400006</v>
      </c>
      <c r="J901" s="155"/>
      <c r="K901" s="155"/>
      <c r="AX901">
        <f t="shared" ca="1" si="221"/>
        <v>309.51731488000001</v>
      </c>
      <c r="AY901">
        <f t="shared" ca="1" si="229"/>
        <v>306.48268511999999</v>
      </c>
      <c r="AZ901" cm="1">
        <f t="array" aca="1" ref="AZ901" ca="1">_xlfn.LET(_xlpm.rozsah, $J$3:$J$10001,_xlpm.podminka, (_xlpm.rozsah&gt;H901)*(ISNUMBER(_xlpm.rozsah)),_xlpm.indexy, IF(_xlpm.podminka, ROW(_xlpm.rozsah)-MIN(ROW(_xlpm.rozsah))+1),_xlpm.prvni, MIN(_xlpm.indexy),_xlpm.finalni, IF(_xlpm.prvni=1, 2, _xlpm.prvni),INDEX(_xlpm.rozsah, _xlpm.finalni))</f>
        <v>2000</v>
      </c>
      <c r="BA901" cm="1">
        <f t="array" aca="1" ref="BA901" ca="1">INDEX($J$3:$J$10001,MATCH(AZ901,$J$3:$J$10004,0)-1)</f>
        <v>1900</v>
      </c>
      <c r="BB901">
        <f t="shared" ca="1" si="223"/>
        <v>300</v>
      </c>
      <c r="BC901">
        <f t="shared" ca="1" si="223"/>
        <v>316</v>
      </c>
      <c r="BD901">
        <f t="shared" ca="1" si="222"/>
        <v>-16</v>
      </c>
      <c r="BE901">
        <f t="shared" ca="1" si="230"/>
        <v>309.51731488000001</v>
      </c>
      <c r="BF901">
        <f t="shared" ref="BF901:BF964" ca="1" si="233">IF(BL901&lt;0, BM901,BG901)</f>
        <v>309.0096294702804</v>
      </c>
      <c r="BG901">
        <f t="shared" ca="1" si="231"/>
        <v>306.9903705297196</v>
      </c>
      <c r="BH901" cm="1">
        <f t="array" aca="1" ref="BH901" ca="1">_xlfn.LET(_xlpm.rozsah, $J$3:$J$10001,_xlpm.podminka, (_xlpm.rozsah&gt;E901)*(ISNUMBER(_xlpm.rozsah)),_xlpm.indexy, IF(_xlpm.podminka, ROW(_xlpm.rozsah)-MIN(ROW(_xlpm.rozsah))+1),_xlpm.prvni, MIN(_xlpm.indexy),_xlpm.finalni, IF(_xlpm.prvni=1, 2, _xlpm.prvni),INDEX(_xlpm.rozsah, _xlpm.finalni))</f>
        <v>2000</v>
      </c>
      <c r="BI901" cm="1">
        <f t="array" aca="1" ref="BI901" ca="1">INDEX($J$3:$J$10001,MATCH(BH901,$J$3:$J$10004,0)-1)</f>
        <v>1900</v>
      </c>
      <c r="BJ901">
        <f t="shared" ca="1" si="224"/>
        <v>300</v>
      </c>
      <c r="BK901">
        <f t="shared" ca="1" si="224"/>
        <v>316</v>
      </c>
      <c r="BL901">
        <f t="shared" ref="BL901:BL964" ca="1" si="234">BJ901-BK901</f>
        <v>-16</v>
      </c>
      <c r="BM901">
        <f t="shared" ca="1" si="232"/>
        <v>309.0096294702804</v>
      </c>
    </row>
    <row r="902" spans="1:65" x14ac:dyDescent="0.25">
      <c r="A902" s="64">
        <v>899</v>
      </c>
      <c r="B902" s="64">
        <v>81</v>
      </c>
      <c r="C902" s="64">
        <v>27</v>
      </c>
      <c r="D902" s="18">
        <v>899</v>
      </c>
      <c r="E902" s="21">
        <f t="shared" ca="1" si="225"/>
        <v>1943.6898158107474</v>
      </c>
      <c r="F902" s="22">
        <f t="shared" ca="1" si="226"/>
        <v>83.432599956975707</v>
      </c>
      <c r="G902" s="23">
        <v>899</v>
      </c>
      <c r="H902" s="24">
        <f t="shared" ca="1" si="227"/>
        <v>1940.5167819999999</v>
      </c>
      <c r="I902" s="25">
        <f t="shared" ca="1" si="228"/>
        <v>83.569675017600005</v>
      </c>
      <c r="J902" s="155"/>
      <c r="K902" s="155"/>
      <c r="AX902">
        <f t="shared" ca="1" si="221"/>
        <v>309.51731488000001</v>
      </c>
      <c r="AY902">
        <f t="shared" ca="1" si="229"/>
        <v>306.48268511999999</v>
      </c>
      <c r="AZ902" cm="1">
        <f t="array" aca="1" ref="AZ902" ca="1">_xlfn.LET(_xlpm.rozsah, $J$3:$J$10001,_xlpm.podminka, (_xlpm.rozsah&gt;H902)*(ISNUMBER(_xlpm.rozsah)),_xlpm.indexy, IF(_xlpm.podminka, ROW(_xlpm.rozsah)-MIN(ROW(_xlpm.rozsah))+1),_xlpm.prvni, MIN(_xlpm.indexy),_xlpm.finalni, IF(_xlpm.prvni=1, 2, _xlpm.prvni),INDEX(_xlpm.rozsah, _xlpm.finalni))</f>
        <v>2000</v>
      </c>
      <c r="BA902" cm="1">
        <f t="array" aca="1" ref="BA902" ca="1">INDEX($J$3:$J$10001,MATCH(AZ902,$J$3:$J$10004,0)-1)</f>
        <v>1900</v>
      </c>
      <c r="BB902">
        <f t="shared" ca="1" si="223"/>
        <v>300</v>
      </c>
      <c r="BC902">
        <f t="shared" ca="1" si="223"/>
        <v>316</v>
      </c>
      <c r="BD902">
        <f t="shared" ca="1" si="222"/>
        <v>-16</v>
      </c>
      <c r="BE902">
        <f t="shared" ca="1" si="230"/>
        <v>309.51731488000001</v>
      </c>
      <c r="BF902">
        <f t="shared" ca="1" si="233"/>
        <v>309.0096294702804</v>
      </c>
      <c r="BG902">
        <f t="shared" ca="1" si="231"/>
        <v>306.9903705297196</v>
      </c>
      <c r="BH902" cm="1">
        <f t="array" aca="1" ref="BH902" ca="1">_xlfn.LET(_xlpm.rozsah, $J$3:$J$10001,_xlpm.podminka, (_xlpm.rozsah&gt;E902)*(ISNUMBER(_xlpm.rozsah)),_xlpm.indexy, IF(_xlpm.podminka, ROW(_xlpm.rozsah)-MIN(ROW(_xlpm.rozsah))+1),_xlpm.prvni, MIN(_xlpm.indexy),_xlpm.finalni, IF(_xlpm.prvni=1, 2, _xlpm.prvni),INDEX(_xlpm.rozsah, _xlpm.finalni))</f>
        <v>2000</v>
      </c>
      <c r="BI902" cm="1">
        <f t="array" aca="1" ref="BI902" ca="1">INDEX($J$3:$J$10001,MATCH(BH902,$J$3:$J$10004,0)-1)</f>
        <v>1900</v>
      </c>
      <c r="BJ902">
        <f t="shared" ca="1" si="224"/>
        <v>300</v>
      </c>
      <c r="BK902">
        <f t="shared" ca="1" si="224"/>
        <v>316</v>
      </c>
      <c r="BL902">
        <f t="shared" ca="1" si="234"/>
        <v>-16</v>
      </c>
      <c r="BM902">
        <f t="shared" ca="1" si="232"/>
        <v>309.0096294702804</v>
      </c>
    </row>
    <row r="903" spans="1:65" x14ac:dyDescent="0.25">
      <c r="A903" s="64">
        <v>900</v>
      </c>
      <c r="B903" s="64">
        <v>81</v>
      </c>
      <c r="C903" s="64">
        <v>22</v>
      </c>
      <c r="D903" s="18">
        <v>900</v>
      </c>
      <c r="E903" s="21">
        <f t="shared" ca="1" si="225"/>
        <v>1943.6898158107474</v>
      </c>
      <c r="F903" s="22">
        <f t="shared" ca="1" si="226"/>
        <v>67.98211848346169</v>
      </c>
      <c r="G903" s="28">
        <v>900</v>
      </c>
      <c r="H903" s="24">
        <f t="shared" ca="1" si="227"/>
        <v>1940.5167819999999</v>
      </c>
      <c r="I903" s="25">
        <f t="shared" ca="1" si="228"/>
        <v>68.093809273600002</v>
      </c>
      <c r="J903" s="155"/>
      <c r="K903" s="155"/>
      <c r="AX903">
        <f t="shared" ca="1" si="221"/>
        <v>309.51731488000001</v>
      </c>
      <c r="AY903">
        <f t="shared" ca="1" si="229"/>
        <v>306.48268511999999</v>
      </c>
      <c r="AZ903" cm="1">
        <f t="array" aca="1" ref="AZ903" ca="1">_xlfn.LET(_xlpm.rozsah, $J$3:$J$10001,_xlpm.podminka, (_xlpm.rozsah&gt;H903)*(ISNUMBER(_xlpm.rozsah)),_xlpm.indexy, IF(_xlpm.podminka, ROW(_xlpm.rozsah)-MIN(ROW(_xlpm.rozsah))+1),_xlpm.prvni, MIN(_xlpm.indexy),_xlpm.finalni, IF(_xlpm.prvni=1, 2, _xlpm.prvni),INDEX(_xlpm.rozsah, _xlpm.finalni))</f>
        <v>2000</v>
      </c>
      <c r="BA903" cm="1">
        <f t="array" aca="1" ref="BA903" ca="1">INDEX($J$3:$J$10001,MATCH(AZ903,$J$3:$J$10004,0)-1)</f>
        <v>1900</v>
      </c>
      <c r="BB903">
        <f t="shared" ca="1" si="223"/>
        <v>300</v>
      </c>
      <c r="BC903">
        <f t="shared" ca="1" si="223"/>
        <v>316</v>
      </c>
      <c r="BD903">
        <f t="shared" ca="1" si="222"/>
        <v>-16</v>
      </c>
      <c r="BE903">
        <f t="shared" ca="1" si="230"/>
        <v>309.51731488000001</v>
      </c>
      <c r="BF903">
        <f t="shared" ca="1" si="233"/>
        <v>309.0096294702804</v>
      </c>
      <c r="BG903">
        <f t="shared" ca="1" si="231"/>
        <v>306.9903705297196</v>
      </c>
      <c r="BH903" cm="1">
        <f t="array" aca="1" ref="BH903" ca="1">_xlfn.LET(_xlpm.rozsah, $J$3:$J$10001,_xlpm.podminka, (_xlpm.rozsah&gt;E903)*(ISNUMBER(_xlpm.rozsah)),_xlpm.indexy, IF(_xlpm.podminka, ROW(_xlpm.rozsah)-MIN(ROW(_xlpm.rozsah))+1),_xlpm.prvni, MIN(_xlpm.indexy),_xlpm.finalni, IF(_xlpm.prvni=1, 2, _xlpm.prvni),INDEX(_xlpm.rozsah, _xlpm.finalni))</f>
        <v>2000</v>
      </c>
      <c r="BI903" cm="1">
        <f t="array" aca="1" ref="BI903" ca="1">INDEX($J$3:$J$10001,MATCH(BH903,$J$3:$J$10004,0)-1)</f>
        <v>1900</v>
      </c>
      <c r="BJ903">
        <f t="shared" ca="1" si="224"/>
        <v>300</v>
      </c>
      <c r="BK903">
        <f t="shared" ca="1" si="224"/>
        <v>316</v>
      </c>
      <c r="BL903">
        <f t="shared" ca="1" si="234"/>
        <v>-16</v>
      </c>
      <c r="BM903">
        <f t="shared" ca="1" si="232"/>
        <v>309.0096294702804</v>
      </c>
    </row>
    <row r="904" spans="1:65" x14ac:dyDescent="0.25">
      <c r="A904" s="64">
        <v>901</v>
      </c>
      <c r="B904" s="64">
        <v>81</v>
      </c>
      <c r="C904" s="64">
        <v>19</v>
      </c>
      <c r="D904" s="18">
        <v>901</v>
      </c>
      <c r="E904" s="21">
        <f t="shared" ca="1" si="225"/>
        <v>1943.6898158107474</v>
      </c>
      <c r="F904" s="22">
        <f t="shared" ca="1" si="226"/>
        <v>58.71182959935328</v>
      </c>
      <c r="G904" s="23">
        <v>901</v>
      </c>
      <c r="H904" s="24">
        <f t="shared" ca="1" si="227"/>
        <v>1940.5167819999999</v>
      </c>
      <c r="I904" s="25">
        <f t="shared" ca="1" si="228"/>
        <v>58.808289827200007</v>
      </c>
      <c r="J904" s="155"/>
      <c r="K904" s="155"/>
      <c r="AX904">
        <f t="shared" ca="1" si="221"/>
        <v>309.51731488000001</v>
      </c>
      <c r="AY904">
        <f t="shared" ca="1" si="229"/>
        <v>306.48268511999999</v>
      </c>
      <c r="AZ904" cm="1">
        <f t="array" aca="1" ref="AZ904" ca="1">_xlfn.LET(_xlpm.rozsah, $J$3:$J$10001,_xlpm.podminka, (_xlpm.rozsah&gt;H904)*(ISNUMBER(_xlpm.rozsah)),_xlpm.indexy, IF(_xlpm.podminka, ROW(_xlpm.rozsah)-MIN(ROW(_xlpm.rozsah))+1),_xlpm.prvni, MIN(_xlpm.indexy),_xlpm.finalni, IF(_xlpm.prvni=1, 2, _xlpm.prvni),INDEX(_xlpm.rozsah, _xlpm.finalni))</f>
        <v>2000</v>
      </c>
      <c r="BA904" cm="1">
        <f t="array" aca="1" ref="BA904" ca="1">INDEX($J$3:$J$10001,MATCH(AZ904,$J$3:$J$10004,0)-1)</f>
        <v>1900</v>
      </c>
      <c r="BB904">
        <f t="shared" ca="1" si="223"/>
        <v>300</v>
      </c>
      <c r="BC904">
        <f t="shared" ca="1" si="223"/>
        <v>316</v>
      </c>
      <c r="BD904">
        <f t="shared" ca="1" si="222"/>
        <v>-16</v>
      </c>
      <c r="BE904">
        <f t="shared" ca="1" si="230"/>
        <v>309.51731488000001</v>
      </c>
      <c r="BF904">
        <f t="shared" ca="1" si="233"/>
        <v>309.0096294702804</v>
      </c>
      <c r="BG904">
        <f t="shared" ca="1" si="231"/>
        <v>306.9903705297196</v>
      </c>
      <c r="BH904" cm="1">
        <f t="array" aca="1" ref="BH904" ca="1">_xlfn.LET(_xlpm.rozsah, $J$3:$J$10001,_xlpm.podminka, (_xlpm.rozsah&gt;E904)*(ISNUMBER(_xlpm.rozsah)),_xlpm.indexy, IF(_xlpm.podminka, ROW(_xlpm.rozsah)-MIN(ROW(_xlpm.rozsah))+1),_xlpm.prvni, MIN(_xlpm.indexy),_xlpm.finalni, IF(_xlpm.prvni=1, 2, _xlpm.prvni),INDEX(_xlpm.rozsah, _xlpm.finalni))</f>
        <v>2000</v>
      </c>
      <c r="BI904" cm="1">
        <f t="array" aca="1" ref="BI904" ca="1">INDEX($J$3:$J$10001,MATCH(BH904,$J$3:$J$10004,0)-1)</f>
        <v>1900</v>
      </c>
      <c r="BJ904">
        <f t="shared" ca="1" si="224"/>
        <v>300</v>
      </c>
      <c r="BK904">
        <f t="shared" ca="1" si="224"/>
        <v>316</v>
      </c>
      <c r="BL904">
        <f t="shared" ca="1" si="234"/>
        <v>-16</v>
      </c>
      <c r="BM904">
        <f t="shared" ca="1" si="232"/>
        <v>309.0096294702804</v>
      </c>
    </row>
    <row r="905" spans="1:65" x14ac:dyDescent="0.25">
      <c r="A905" s="64">
        <v>902</v>
      </c>
      <c r="B905" s="64">
        <v>81</v>
      </c>
      <c r="C905" s="64">
        <v>17</v>
      </c>
      <c r="D905" s="18">
        <v>902</v>
      </c>
      <c r="E905" s="21">
        <f t="shared" ca="1" si="225"/>
        <v>1943.6898158107474</v>
      </c>
      <c r="F905" s="22">
        <f t="shared" ca="1" si="226"/>
        <v>52.531637009947673</v>
      </c>
      <c r="G905" s="28">
        <v>902</v>
      </c>
      <c r="H905" s="24">
        <f t="shared" ca="1" si="227"/>
        <v>1940.5167819999999</v>
      </c>
      <c r="I905" s="25">
        <f t="shared" ca="1" si="228"/>
        <v>52.617943529600005</v>
      </c>
      <c r="J905" s="155"/>
      <c r="K905" s="155"/>
      <c r="AX905">
        <f t="shared" ca="1" si="221"/>
        <v>309.51731488000001</v>
      </c>
      <c r="AY905">
        <f t="shared" ca="1" si="229"/>
        <v>306.48268511999999</v>
      </c>
      <c r="AZ905" cm="1">
        <f t="array" aca="1" ref="AZ905" ca="1">_xlfn.LET(_xlpm.rozsah, $J$3:$J$10001,_xlpm.podminka, (_xlpm.rozsah&gt;H905)*(ISNUMBER(_xlpm.rozsah)),_xlpm.indexy, IF(_xlpm.podminka, ROW(_xlpm.rozsah)-MIN(ROW(_xlpm.rozsah))+1),_xlpm.prvni, MIN(_xlpm.indexy),_xlpm.finalni, IF(_xlpm.prvni=1, 2, _xlpm.prvni),INDEX(_xlpm.rozsah, _xlpm.finalni))</f>
        <v>2000</v>
      </c>
      <c r="BA905" cm="1">
        <f t="array" aca="1" ref="BA905" ca="1">INDEX($J$3:$J$10001,MATCH(AZ905,$J$3:$J$10004,0)-1)</f>
        <v>1900</v>
      </c>
      <c r="BB905">
        <f t="shared" ca="1" si="223"/>
        <v>300</v>
      </c>
      <c r="BC905">
        <f t="shared" ca="1" si="223"/>
        <v>316</v>
      </c>
      <c r="BD905">
        <f t="shared" ca="1" si="222"/>
        <v>-16</v>
      </c>
      <c r="BE905">
        <f t="shared" ca="1" si="230"/>
        <v>309.51731488000001</v>
      </c>
      <c r="BF905">
        <f t="shared" ca="1" si="233"/>
        <v>309.0096294702804</v>
      </c>
      <c r="BG905">
        <f t="shared" ca="1" si="231"/>
        <v>306.9903705297196</v>
      </c>
      <c r="BH905" cm="1">
        <f t="array" aca="1" ref="BH905" ca="1">_xlfn.LET(_xlpm.rozsah, $J$3:$J$10001,_xlpm.podminka, (_xlpm.rozsah&gt;E905)*(ISNUMBER(_xlpm.rozsah)),_xlpm.indexy, IF(_xlpm.podminka, ROW(_xlpm.rozsah)-MIN(ROW(_xlpm.rozsah))+1),_xlpm.prvni, MIN(_xlpm.indexy),_xlpm.finalni, IF(_xlpm.prvni=1, 2, _xlpm.prvni),INDEX(_xlpm.rozsah, _xlpm.finalni))</f>
        <v>2000</v>
      </c>
      <c r="BI905" cm="1">
        <f t="array" aca="1" ref="BI905" ca="1">INDEX($J$3:$J$10001,MATCH(BH905,$J$3:$J$10004,0)-1)</f>
        <v>1900</v>
      </c>
      <c r="BJ905">
        <f t="shared" ca="1" si="224"/>
        <v>300</v>
      </c>
      <c r="BK905">
        <f t="shared" ca="1" si="224"/>
        <v>316</v>
      </c>
      <c r="BL905">
        <f t="shared" ca="1" si="234"/>
        <v>-16</v>
      </c>
      <c r="BM905">
        <f t="shared" ca="1" si="232"/>
        <v>309.0096294702804</v>
      </c>
    </row>
    <row r="906" spans="1:65" x14ac:dyDescent="0.25">
      <c r="A906" s="64">
        <v>903</v>
      </c>
      <c r="B906" s="64">
        <v>81</v>
      </c>
      <c r="C906" s="64">
        <v>17</v>
      </c>
      <c r="D906" s="18">
        <v>903</v>
      </c>
      <c r="E906" s="21">
        <f t="shared" ca="1" si="225"/>
        <v>1943.6898158107474</v>
      </c>
      <c r="F906" s="22">
        <f t="shared" ca="1" si="226"/>
        <v>52.531637009947673</v>
      </c>
      <c r="G906" s="23">
        <v>903</v>
      </c>
      <c r="H906" s="24">
        <f t="shared" ca="1" si="227"/>
        <v>1940.5167819999999</v>
      </c>
      <c r="I906" s="25">
        <f t="shared" ca="1" si="228"/>
        <v>52.617943529600005</v>
      </c>
      <c r="J906" s="155"/>
      <c r="K906" s="155"/>
      <c r="AX906">
        <f t="shared" ca="1" si="221"/>
        <v>309.51731488000001</v>
      </c>
      <c r="AY906">
        <f t="shared" ca="1" si="229"/>
        <v>306.48268511999999</v>
      </c>
      <c r="AZ906" cm="1">
        <f t="array" aca="1" ref="AZ906" ca="1">_xlfn.LET(_xlpm.rozsah, $J$3:$J$10001,_xlpm.podminka, (_xlpm.rozsah&gt;H906)*(ISNUMBER(_xlpm.rozsah)),_xlpm.indexy, IF(_xlpm.podminka, ROW(_xlpm.rozsah)-MIN(ROW(_xlpm.rozsah))+1),_xlpm.prvni, MIN(_xlpm.indexy),_xlpm.finalni, IF(_xlpm.prvni=1, 2, _xlpm.prvni),INDEX(_xlpm.rozsah, _xlpm.finalni))</f>
        <v>2000</v>
      </c>
      <c r="BA906" cm="1">
        <f t="array" aca="1" ref="BA906" ca="1">INDEX($J$3:$J$10001,MATCH(AZ906,$J$3:$J$10004,0)-1)</f>
        <v>1900</v>
      </c>
      <c r="BB906">
        <f t="shared" ca="1" si="223"/>
        <v>300</v>
      </c>
      <c r="BC906">
        <f t="shared" ca="1" si="223"/>
        <v>316</v>
      </c>
      <c r="BD906">
        <f t="shared" ca="1" si="222"/>
        <v>-16</v>
      </c>
      <c r="BE906">
        <f t="shared" ca="1" si="230"/>
        <v>309.51731488000001</v>
      </c>
      <c r="BF906">
        <f t="shared" ca="1" si="233"/>
        <v>309.0096294702804</v>
      </c>
      <c r="BG906">
        <f t="shared" ca="1" si="231"/>
        <v>306.9903705297196</v>
      </c>
      <c r="BH906" cm="1">
        <f t="array" aca="1" ref="BH906" ca="1">_xlfn.LET(_xlpm.rozsah, $J$3:$J$10001,_xlpm.podminka, (_xlpm.rozsah&gt;E906)*(ISNUMBER(_xlpm.rozsah)),_xlpm.indexy, IF(_xlpm.podminka, ROW(_xlpm.rozsah)-MIN(ROW(_xlpm.rozsah))+1),_xlpm.prvni, MIN(_xlpm.indexy),_xlpm.finalni, IF(_xlpm.prvni=1, 2, _xlpm.prvni),INDEX(_xlpm.rozsah, _xlpm.finalni))</f>
        <v>2000</v>
      </c>
      <c r="BI906" cm="1">
        <f t="array" aca="1" ref="BI906" ca="1">INDEX($J$3:$J$10001,MATCH(BH906,$J$3:$J$10004,0)-1)</f>
        <v>1900</v>
      </c>
      <c r="BJ906">
        <f t="shared" ca="1" si="224"/>
        <v>300</v>
      </c>
      <c r="BK906">
        <f t="shared" ca="1" si="224"/>
        <v>316</v>
      </c>
      <c r="BL906">
        <f t="shared" ca="1" si="234"/>
        <v>-16</v>
      </c>
      <c r="BM906">
        <f t="shared" ca="1" si="232"/>
        <v>309.0096294702804</v>
      </c>
    </row>
    <row r="907" spans="1:65" x14ac:dyDescent="0.25">
      <c r="A907" s="64">
        <v>904</v>
      </c>
      <c r="B907" s="64">
        <v>81</v>
      </c>
      <c r="C907" s="64">
        <v>17</v>
      </c>
      <c r="D907" s="18">
        <v>904</v>
      </c>
      <c r="E907" s="21">
        <f t="shared" ca="1" si="225"/>
        <v>1943.6898158107474</v>
      </c>
      <c r="F907" s="22">
        <f t="shared" ca="1" si="226"/>
        <v>52.531637009947673</v>
      </c>
      <c r="G907" s="28">
        <v>904</v>
      </c>
      <c r="H907" s="24">
        <f t="shared" ca="1" si="227"/>
        <v>1940.5167819999999</v>
      </c>
      <c r="I907" s="25">
        <f t="shared" ca="1" si="228"/>
        <v>52.617943529600005</v>
      </c>
      <c r="J907" s="155"/>
      <c r="K907" s="155"/>
      <c r="AX907">
        <f t="shared" ca="1" si="221"/>
        <v>309.51731488000001</v>
      </c>
      <c r="AY907">
        <f t="shared" ca="1" si="229"/>
        <v>306.48268511999999</v>
      </c>
      <c r="AZ907" cm="1">
        <f t="array" aca="1" ref="AZ907" ca="1">_xlfn.LET(_xlpm.rozsah, $J$3:$J$10001,_xlpm.podminka, (_xlpm.rozsah&gt;H907)*(ISNUMBER(_xlpm.rozsah)),_xlpm.indexy, IF(_xlpm.podminka, ROW(_xlpm.rozsah)-MIN(ROW(_xlpm.rozsah))+1),_xlpm.prvni, MIN(_xlpm.indexy),_xlpm.finalni, IF(_xlpm.prvni=1, 2, _xlpm.prvni),INDEX(_xlpm.rozsah, _xlpm.finalni))</f>
        <v>2000</v>
      </c>
      <c r="BA907" cm="1">
        <f t="array" aca="1" ref="BA907" ca="1">INDEX($J$3:$J$10001,MATCH(AZ907,$J$3:$J$10004,0)-1)</f>
        <v>1900</v>
      </c>
      <c r="BB907">
        <f t="shared" ca="1" si="223"/>
        <v>300</v>
      </c>
      <c r="BC907">
        <f t="shared" ca="1" si="223"/>
        <v>316</v>
      </c>
      <c r="BD907">
        <f t="shared" ca="1" si="222"/>
        <v>-16</v>
      </c>
      <c r="BE907">
        <f t="shared" ca="1" si="230"/>
        <v>309.51731488000001</v>
      </c>
      <c r="BF907">
        <f t="shared" ca="1" si="233"/>
        <v>309.0096294702804</v>
      </c>
      <c r="BG907">
        <f t="shared" ca="1" si="231"/>
        <v>306.9903705297196</v>
      </c>
      <c r="BH907" cm="1">
        <f t="array" aca="1" ref="BH907" ca="1">_xlfn.LET(_xlpm.rozsah, $J$3:$J$10001,_xlpm.podminka, (_xlpm.rozsah&gt;E907)*(ISNUMBER(_xlpm.rozsah)),_xlpm.indexy, IF(_xlpm.podminka, ROW(_xlpm.rozsah)-MIN(ROW(_xlpm.rozsah))+1),_xlpm.prvni, MIN(_xlpm.indexy),_xlpm.finalni, IF(_xlpm.prvni=1, 2, _xlpm.prvni),INDEX(_xlpm.rozsah, _xlpm.finalni))</f>
        <v>2000</v>
      </c>
      <c r="BI907" cm="1">
        <f t="array" aca="1" ref="BI907" ca="1">INDEX($J$3:$J$10001,MATCH(BH907,$J$3:$J$10004,0)-1)</f>
        <v>1900</v>
      </c>
      <c r="BJ907">
        <f t="shared" ca="1" si="224"/>
        <v>300</v>
      </c>
      <c r="BK907">
        <f t="shared" ca="1" si="224"/>
        <v>316</v>
      </c>
      <c r="BL907">
        <f t="shared" ca="1" si="234"/>
        <v>-16</v>
      </c>
      <c r="BM907">
        <f t="shared" ca="1" si="232"/>
        <v>309.0096294702804</v>
      </c>
    </row>
    <row r="908" spans="1:65" x14ac:dyDescent="0.25">
      <c r="A908" s="64">
        <v>905</v>
      </c>
      <c r="B908" s="64">
        <v>81</v>
      </c>
      <c r="C908" s="64">
        <v>15</v>
      </c>
      <c r="D908" s="18">
        <v>905</v>
      </c>
      <c r="E908" s="21">
        <f t="shared" ca="1" si="225"/>
        <v>1943.6898158107474</v>
      </c>
      <c r="F908" s="22">
        <f t="shared" ca="1" si="226"/>
        <v>46.351444420542059</v>
      </c>
      <c r="G908" s="23">
        <v>905</v>
      </c>
      <c r="H908" s="24">
        <f t="shared" ca="1" si="227"/>
        <v>1940.5167819999999</v>
      </c>
      <c r="I908" s="25">
        <f t="shared" ca="1" si="228"/>
        <v>46.427597231999997</v>
      </c>
      <c r="J908" s="155"/>
      <c r="K908" s="155"/>
      <c r="AX908">
        <f t="shared" ca="1" si="221"/>
        <v>309.51731488000001</v>
      </c>
      <c r="AY908">
        <f t="shared" ca="1" si="229"/>
        <v>306.48268511999999</v>
      </c>
      <c r="AZ908" cm="1">
        <f t="array" aca="1" ref="AZ908" ca="1">_xlfn.LET(_xlpm.rozsah, $J$3:$J$10001,_xlpm.podminka, (_xlpm.rozsah&gt;H908)*(ISNUMBER(_xlpm.rozsah)),_xlpm.indexy, IF(_xlpm.podminka, ROW(_xlpm.rozsah)-MIN(ROW(_xlpm.rozsah))+1),_xlpm.prvni, MIN(_xlpm.indexy),_xlpm.finalni, IF(_xlpm.prvni=1, 2, _xlpm.prvni),INDEX(_xlpm.rozsah, _xlpm.finalni))</f>
        <v>2000</v>
      </c>
      <c r="BA908" cm="1">
        <f t="array" aca="1" ref="BA908" ca="1">INDEX($J$3:$J$10001,MATCH(AZ908,$J$3:$J$10004,0)-1)</f>
        <v>1900</v>
      </c>
      <c r="BB908">
        <f t="shared" ca="1" si="223"/>
        <v>300</v>
      </c>
      <c r="BC908">
        <f t="shared" ca="1" si="223"/>
        <v>316</v>
      </c>
      <c r="BD908">
        <f t="shared" ca="1" si="222"/>
        <v>-16</v>
      </c>
      <c r="BE908">
        <f t="shared" ca="1" si="230"/>
        <v>309.51731488000001</v>
      </c>
      <c r="BF908">
        <f t="shared" ca="1" si="233"/>
        <v>309.0096294702804</v>
      </c>
      <c r="BG908">
        <f t="shared" ca="1" si="231"/>
        <v>306.9903705297196</v>
      </c>
      <c r="BH908" cm="1">
        <f t="array" aca="1" ref="BH908" ca="1">_xlfn.LET(_xlpm.rozsah, $J$3:$J$10001,_xlpm.podminka, (_xlpm.rozsah&gt;E908)*(ISNUMBER(_xlpm.rozsah)),_xlpm.indexy, IF(_xlpm.podminka, ROW(_xlpm.rozsah)-MIN(ROW(_xlpm.rozsah))+1),_xlpm.prvni, MIN(_xlpm.indexy),_xlpm.finalni, IF(_xlpm.prvni=1, 2, _xlpm.prvni),INDEX(_xlpm.rozsah, _xlpm.finalni))</f>
        <v>2000</v>
      </c>
      <c r="BI908" cm="1">
        <f t="array" aca="1" ref="BI908" ca="1">INDEX($J$3:$J$10001,MATCH(BH908,$J$3:$J$10004,0)-1)</f>
        <v>1900</v>
      </c>
      <c r="BJ908">
        <f t="shared" ca="1" si="224"/>
        <v>300</v>
      </c>
      <c r="BK908">
        <f t="shared" ca="1" si="224"/>
        <v>316</v>
      </c>
      <c r="BL908">
        <f t="shared" ca="1" si="234"/>
        <v>-16</v>
      </c>
      <c r="BM908">
        <f t="shared" ca="1" si="232"/>
        <v>309.0096294702804</v>
      </c>
    </row>
    <row r="909" spans="1:65" x14ac:dyDescent="0.25">
      <c r="A909" s="64">
        <v>906</v>
      </c>
      <c r="B909" s="64">
        <v>80</v>
      </c>
      <c r="C909" s="64">
        <v>15</v>
      </c>
      <c r="D909" s="18">
        <v>906</v>
      </c>
      <c r="E909" s="21">
        <f t="shared" ca="1" si="225"/>
        <v>1928.3356205538248</v>
      </c>
      <c r="F909" s="22">
        <f t="shared" ca="1" si="226"/>
        <v>46.719945106708209</v>
      </c>
      <c r="G909" s="28">
        <v>906</v>
      </c>
      <c r="H909" s="24">
        <f t="shared" ca="1" si="227"/>
        <v>1925.2017599999999</v>
      </c>
      <c r="I909" s="25">
        <f t="shared" ca="1" si="228"/>
        <v>46.795157760000002</v>
      </c>
      <c r="J909" s="155"/>
      <c r="K909" s="155"/>
      <c r="AX909">
        <f t="shared" ca="1" si="221"/>
        <v>311.96771840000002</v>
      </c>
      <c r="AY909">
        <f t="shared" ca="1" si="229"/>
        <v>304.03228159999998</v>
      </c>
      <c r="AZ909" cm="1">
        <f t="array" aca="1" ref="AZ909" ca="1">_xlfn.LET(_xlpm.rozsah, $J$3:$J$10001,_xlpm.podminka, (_xlpm.rozsah&gt;H909)*(ISNUMBER(_xlpm.rozsah)),_xlpm.indexy, IF(_xlpm.podminka, ROW(_xlpm.rozsah)-MIN(ROW(_xlpm.rozsah))+1),_xlpm.prvni, MIN(_xlpm.indexy),_xlpm.finalni, IF(_xlpm.prvni=1, 2, _xlpm.prvni),INDEX(_xlpm.rozsah, _xlpm.finalni))</f>
        <v>2000</v>
      </c>
      <c r="BA909" cm="1">
        <f t="array" aca="1" ref="BA909" ca="1">INDEX($J$3:$J$10001,MATCH(AZ909,$J$3:$J$10004,0)-1)</f>
        <v>1900</v>
      </c>
      <c r="BB909">
        <f t="shared" ca="1" si="223"/>
        <v>300</v>
      </c>
      <c r="BC909">
        <f t="shared" ca="1" si="223"/>
        <v>316</v>
      </c>
      <c r="BD909">
        <f t="shared" ca="1" si="222"/>
        <v>-16</v>
      </c>
      <c r="BE909">
        <f t="shared" ca="1" si="230"/>
        <v>311.96771840000002</v>
      </c>
      <c r="BF909">
        <f t="shared" ca="1" si="233"/>
        <v>311.46630071138804</v>
      </c>
      <c r="BG909">
        <f t="shared" ca="1" si="231"/>
        <v>304.53369928861196</v>
      </c>
      <c r="BH909" cm="1">
        <f t="array" aca="1" ref="BH909" ca="1">_xlfn.LET(_xlpm.rozsah, $J$3:$J$10001,_xlpm.podminka, (_xlpm.rozsah&gt;E909)*(ISNUMBER(_xlpm.rozsah)),_xlpm.indexy, IF(_xlpm.podminka, ROW(_xlpm.rozsah)-MIN(ROW(_xlpm.rozsah))+1),_xlpm.prvni, MIN(_xlpm.indexy),_xlpm.finalni, IF(_xlpm.prvni=1, 2, _xlpm.prvni),INDEX(_xlpm.rozsah, _xlpm.finalni))</f>
        <v>2000</v>
      </c>
      <c r="BI909" cm="1">
        <f t="array" aca="1" ref="BI909" ca="1">INDEX($J$3:$J$10001,MATCH(BH909,$J$3:$J$10004,0)-1)</f>
        <v>1900</v>
      </c>
      <c r="BJ909">
        <f t="shared" ca="1" si="224"/>
        <v>300</v>
      </c>
      <c r="BK909">
        <f t="shared" ca="1" si="224"/>
        <v>316</v>
      </c>
      <c r="BL909">
        <f t="shared" ca="1" si="234"/>
        <v>-16</v>
      </c>
      <c r="BM909">
        <f t="shared" ca="1" si="232"/>
        <v>311.46630071138804</v>
      </c>
    </row>
    <row r="910" spans="1:65" x14ac:dyDescent="0.25">
      <c r="A910" s="64">
        <v>907</v>
      </c>
      <c r="B910" s="64">
        <v>80</v>
      </c>
      <c r="C910" s="64">
        <v>28</v>
      </c>
      <c r="D910" s="18">
        <v>907</v>
      </c>
      <c r="E910" s="21">
        <f t="shared" ca="1" si="225"/>
        <v>1928.3356205538248</v>
      </c>
      <c r="F910" s="22">
        <f t="shared" ca="1" si="226"/>
        <v>87.210564199188653</v>
      </c>
      <c r="G910" s="23">
        <v>907</v>
      </c>
      <c r="H910" s="24">
        <f t="shared" ca="1" si="227"/>
        <v>1925.2017599999999</v>
      </c>
      <c r="I910" s="25">
        <f t="shared" ca="1" si="228"/>
        <v>87.350961151999996</v>
      </c>
      <c r="J910" s="155"/>
      <c r="K910" s="155"/>
      <c r="AX910">
        <f t="shared" ca="1" si="221"/>
        <v>311.96771840000002</v>
      </c>
      <c r="AY910">
        <f t="shared" ca="1" si="229"/>
        <v>304.03228159999998</v>
      </c>
      <c r="AZ910" cm="1">
        <f t="array" aca="1" ref="AZ910" ca="1">_xlfn.LET(_xlpm.rozsah, $J$3:$J$10001,_xlpm.podminka, (_xlpm.rozsah&gt;H910)*(ISNUMBER(_xlpm.rozsah)),_xlpm.indexy, IF(_xlpm.podminka, ROW(_xlpm.rozsah)-MIN(ROW(_xlpm.rozsah))+1),_xlpm.prvni, MIN(_xlpm.indexy),_xlpm.finalni, IF(_xlpm.prvni=1, 2, _xlpm.prvni),INDEX(_xlpm.rozsah, _xlpm.finalni))</f>
        <v>2000</v>
      </c>
      <c r="BA910" cm="1">
        <f t="array" aca="1" ref="BA910" ca="1">INDEX($J$3:$J$10001,MATCH(AZ910,$J$3:$J$10004,0)-1)</f>
        <v>1900</v>
      </c>
      <c r="BB910">
        <f t="shared" ca="1" si="223"/>
        <v>300</v>
      </c>
      <c r="BC910">
        <f t="shared" ca="1" si="223"/>
        <v>316</v>
      </c>
      <c r="BD910">
        <f t="shared" ca="1" si="222"/>
        <v>-16</v>
      </c>
      <c r="BE910">
        <f t="shared" ca="1" si="230"/>
        <v>311.96771840000002</v>
      </c>
      <c r="BF910">
        <f t="shared" ca="1" si="233"/>
        <v>311.46630071138804</v>
      </c>
      <c r="BG910">
        <f t="shared" ca="1" si="231"/>
        <v>304.53369928861196</v>
      </c>
      <c r="BH910" cm="1">
        <f t="array" aca="1" ref="BH910" ca="1">_xlfn.LET(_xlpm.rozsah, $J$3:$J$10001,_xlpm.podminka, (_xlpm.rozsah&gt;E910)*(ISNUMBER(_xlpm.rozsah)),_xlpm.indexy, IF(_xlpm.podminka, ROW(_xlpm.rozsah)-MIN(ROW(_xlpm.rozsah))+1),_xlpm.prvni, MIN(_xlpm.indexy),_xlpm.finalni, IF(_xlpm.prvni=1, 2, _xlpm.prvni),INDEX(_xlpm.rozsah, _xlpm.finalni))</f>
        <v>2000</v>
      </c>
      <c r="BI910" cm="1">
        <f t="array" aca="1" ref="BI910" ca="1">INDEX($J$3:$J$10001,MATCH(BH910,$J$3:$J$10004,0)-1)</f>
        <v>1900</v>
      </c>
      <c r="BJ910">
        <f t="shared" ca="1" si="224"/>
        <v>300</v>
      </c>
      <c r="BK910">
        <f t="shared" ca="1" si="224"/>
        <v>316</v>
      </c>
      <c r="BL910">
        <f t="shared" ca="1" si="234"/>
        <v>-16</v>
      </c>
      <c r="BM910">
        <f t="shared" ca="1" si="232"/>
        <v>311.46630071138804</v>
      </c>
    </row>
    <row r="911" spans="1:65" x14ac:dyDescent="0.25">
      <c r="A911" s="64">
        <v>908</v>
      </c>
      <c r="B911" s="64">
        <v>81</v>
      </c>
      <c r="C911" s="64">
        <v>22</v>
      </c>
      <c r="D911" s="18">
        <v>908</v>
      </c>
      <c r="E911" s="21">
        <f t="shared" ca="1" si="225"/>
        <v>1943.6898158107474</v>
      </c>
      <c r="F911" s="22">
        <f t="shared" ca="1" si="226"/>
        <v>67.98211848346169</v>
      </c>
      <c r="G911" s="28">
        <v>908</v>
      </c>
      <c r="H911" s="24">
        <f t="shared" ca="1" si="227"/>
        <v>1940.5167819999999</v>
      </c>
      <c r="I911" s="25">
        <f t="shared" ca="1" si="228"/>
        <v>68.093809273600002</v>
      </c>
      <c r="J911" s="155"/>
      <c r="K911" s="155"/>
      <c r="AX911">
        <f t="shared" ca="1" si="221"/>
        <v>309.51731488000001</v>
      </c>
      <c r="AY911">
        <f t="shared" ca="1" si="229"/>
        <v>306.48268511999999</v>
      </c>
      <c r="AZ911" cm="1">
        <f t="array" aca="1" ref="AZ911" ca="1">_xlfn.LET(_xlpm.rozsah, $J$3:$J$10001,_xlpm.podminka, (_xlpm.rozsah&gt;H911)*(ISNUMBER(_xlpm.rozsah)),_xlpm.indexy, IF(_xlpm.podminka, ROW(_xlpm.rozsah)-MIN(ROW(_xlpm.rozsah))+1),_xlpm.prvni, MIN(_xlpm.indexy),_xlpm.finalni, IF(_xlpm.prvni=1, 2, _xlpm.prvni),INDEX(_xlpm.rozsah, _xlpm.finalni))</f>
        <v>2000</v>
      </c>
      <c r="BA911" cm="1">
        <f t="array" aca="1" ref="BA911" ca="1">INDEX($J$3:$J$10001,MATCH(AZ911,$J$3:$J$10004,0)-1)</f>
        <v>1900</v>
      </c>
      <c r="BB911">
        <f t="shared" ca="1" si="223"/>
        <v>300</v>
      </c>
      <c r="BC911">
        <f t="shared" ca="1" si="223"/>
        <v>316</v>
      </c>
      <c r="BD911">
        <f t="shared" ca="1" si="222"/>
        <v>-16</v>
      </c>
      <c r="BE911">
        <f t="shared" ca="1" si="230"/>
        <v>309.51731488000001</v>
      </c>
      <c r="BF911">
        <f t="shared" ca="1" si="233"/>
        <v>309.0096294702804</v>
      </c>
      <c r="BG911">
        <f t="shared" ca="1" si="231"/>
        <v>306.9903705297196</v>
      </c>
      <c r="BH911" cm="1">
        <f t="array" aca="1" ref="BH911" ca="1">_xlfn.LET(_xlpm.rozsah, $J$3:$J$10001,_xlpm.podminka, (_xlpm.rozsah&gt;E911)*(ISNUMBER(_xlpm.rozsah)),_xlpm.indexy, IF(_xlpm.podminka, ROW(_xlpm.rozsah)-MIN(ROW(_xlpm.rozsah))+1),_xlpm.prvni, MIN(_xlpm.indexy),_xlpm.finalni, IF(_xlpm.prvni=1, 2, _xlpm.prvni),INDEX(_xlpm.rozsah, _xlpm.finalni))</f>
        <v>2000</v>
      </c>
      <c r="BI911" cm="1">
        <f t="array" aca="1" ref="BI911" ca="1">INDEX($J$3:$J$10001,MATCH(BH911,$J$3:$J$10004,0)-1)</f>
        <v>1900</v>
      </c>
      <c r="BJ911">
        <f t="shared" ca="1" si="224"/>
        <v>300</v>
      </c>
      <c r="BK911">
        <f t="shared" ca="1" si="224"/>
        <v>316</v>
      </c>
      <c r="BL911">
        <f t="shared" ca="1" si="234"/>
        <v>-16</v>
      </c>
      <c r="BM911">
        <f t="shared" ca="1" si="232"/>
        <v>309.0096294702804</v>
      </c>
    </row>
    <row r="912" spans="1:65" x14ac:dyDescent="0.25">
      <c r="A912" s="64">
        <v>909</v>
      </c>
      <c r="B912" s="64">
        <v>81</v>
      </c>
      <c r="C912" s="64">
        <v>24</v>
      </c>
      <c r="D912" s="18">
        <v>909</v>
      </c>
      <c r="E912" s="21">
        <f t="shared" ca="1" si="225"/>
        <v>1943.6898158107474</v>
      </c>
      <c r="F912" s="22">
        <f t="shared" ca="1" si="226"/>
        <v>74.162311072867297</v>
      </c>
      <c r="G912" s="23">
        <v>909</v>
      </c>
      <c r="H912" s="24">
        <f t="shared" ca="1" si="227"/>
        <v>1940.5167819999999</v>
      </c>
      <c r="I912" s="25">
        <f t="shared" ca="1" si="228"/>
        <v>74.284155571200003</v>
      </c>
      <c r="J912" s="155"/>
      <c r="K912" s="155"/>
      <c r="AX912">
        <f t="shared" ca="1" si="221"/>
        <v>309.51731488000001</v>
      </c>
      <c r="AY912">
        <f t="shared" ca="1" si="229"/>
        <v>306.48268511999999</v>
      </c>
      <c r="AZ912" cm="1">
        <f t="array" aca="1" ref="AZ912" ca="1">_xlfn.LET(_xlpm.rozsah, $J$3:$J$10001,_xlpm.podminka, (_xlpm.rozsah&gt;H912)*(ISNUMBER(_xlpm.rozsah)),_xlpm.indexy, IF(_xlpm.podminka, ROW(_xlpm.rozsah)-MIN(ROW(_xlpm.rozsah))+1),_xlpm.prvni, MIN(_xlpm.indexy),_xlpm.finalni, IF(_xlpm.prvni=1, 2, _xlpm.prvni),INDEX(_xlpm.rozsah, _xlpm.finalni))</f>
        <v>2000</v>
      </c>
      <c r="BA912" cm="1">
        <f t="array" aca="1" ref="BA912" ca="1">INDEX($J$3:$J$10001,MATCH(AZ912,$J$3:$J$10004,0)-1)</f>
        <v>1900</v>
      </c>
      <c r="BB912">
        <f t="shared" ca="1" si="223"/>
        <v>300</v>
      </c>
      <c r="BC912">
        <f t="shared" ca="1" si="223"/>
        <v>316</v>
      </c>
      <c r="BD912">
        <f t="shared" ca="1" si="222"/>
        <v>-16</v>
      </c>
      <c r="BE912">
        <f t="shared" ca="1" si="230"/>
        <v>309.51731488000001</v>
      </c>
      <c r="BF912">
        <f t="shared" ca="1" si="233"/>
        <v>309.0096294702804</v>
      </c>
      <c r="BG912">
        <f t="shared" ca="1" si="231"/>
        <v>306.9903705297196</v>
      </c>
      <c r="BH912" cm="1">
        <f t="array" aca="1" ref="BH912" ca="1">_xlfn.LET(_xlpm.rozsah, $J$3:$J$10001,_xlpm.podminka, (_xlpm.rozsah&gt;E912)*(ISNUMBER(_xlpm.rozsah)),_xlpm.indexy, IF(_xlpm.podminka, ROW(_xlpm.rozsah)-MIN(ROW(_xlpm.rozsah))+1),_xlpm.prvni, MIN(_xlpm.indexy),_xlpm.finalni, IF(_xlpm.prvni=1, 2, _xlpm.prvni),INDEX(_xlpm.rozsah, _xlpm.finalni))</f>
        <v>2000</v>
      </c>
      <c r="BI912" cm="1">
        <f t="array" aca="1" ref="BI912" ca="1">INDEX($J$3:$J$10001,MATCH(BH912,$J$3:$J$10004,0)-1)</f>
        <v>1900</v>
      </c>
      <c r="BJ912">
        <f t="shared" ca="1" si="224"/>
        <v>300</v>
      </c>
      <c r="BK912">
        <f t="shared" ca="1" si="224"/>
        <v>316</v>
      </c>
      <c r="BL912">
        <f t="shared" ca="1" si="234"/>
        <v>-16</v>
      </c>
      <c r="BM912">
        <f t="shared" ca="1" si="232"/>
        <v>309.0096294702804</v>
      </c>
    </row>
    <row r="913" spans="1:65" x14ac:dyDescent="0.25">
      <c r="A913" s="64">
        <v>910</v>
      </c>
      <c r="B913" s="64">
        <v>81</v>
      </c>
      <c r="C913" s="64">
        <v>19</v>
      </c>
      <c r="D913" s="18">
        <v>910</v>
      </c>
      <c r="E913" s="21">
        <f t="shared" ca="1" si="225"/>
        <v>1943.6898158107474</v>
      </c>
      <c r="F913" s="22">
        <f t="shared" ca="1" si="226"/>
        <v>58.71182959935328</v>
      </c>
      <c r="G913" s="28">
        <v>910</v>
      </c>
      <c r="H913" s="24">
        <f t="shared" ca="1" si="227"/>
        <v>1940.5167819999999</v>
      </c>
      <c r="I913" s="25">
        <f t="shared" ca="1" si="228"/>
        <v>58.808289827200007</v>
      </c>
      <c r="J913" s="155"/>
      <c r="K913" s="155"/>
      <c r="AX913">
        <f t="shared" ca="1" si="221"/>
        <v>309.51731488000001</v>
      </c>
      <c r="AY913">
        <f t="shared" ca="1" si="229"/>
        <v>306.48268511999999</v>
      </c>
      <c r="AZ913" cm="1">
        <f t="array" aca="1" ref="AZ913" ca="1">_xlfn.LET(_xlpm.rozsah, $J$3:$J$10001,_xlpm.podminka, (_xlpm.rozsah&gt;H913)*(ISNUMBER(_xlpm.rozsah)),_xlpm.indexy, IF(_xlpm.podminka, ROW(_xlpm.rozsah)-MIN(ROW(_xlpm.rozsah))+1),_xlpm.prvni, MIN(_xlpm.indexy),_xlpm.finalni, IF(_xlpm.prvni=1, 2, _xlpm.prvni),INDEX(_xlpm.rozsah, _xlpm.finalni))</f>
        <v>2000</v>
      </c>
      <c r="BA913" cm="1">
        <f t="array" aca="1" ref="BA913" ca="1">INDEX($J$3:$J$10001,MATCH(AZ913,$J$3:$J$10004,0)-1)</f>
        <v>1900</v>
      </c>
      <c r="BB913">
        <f t="shared" ca="1" si="223"/>
        <v>300</v>
      </c>
      <c r="BC913">
        <f t="shared" ca="1" si="223"/>
        <v>316</v>
      </c>
      <c r="BD913">
        <f t="shared" ca="1" si="222"/>
        <v>-16</v>
      </c>
      <c r="BE913">
        <f t="shared" ca="1" si="230"/>
        <v>309.51731488000001</v>
      </c>
      <c r="BF913">
        <f t="shared" ca="1" si="233"/>
        <v>309.0096294702804</v>
      </c>
      <c r="BG913">
        <f t="shared" ca="1" si="231"/>
        <v>306.9903705297196</v>
      </c>
      <c r="BH913" cm="1">
        <f t="array" aca="1" ref="BH913" ca="1">_xlfn.LET(_xlpm.rozsah, $J$3:$J$10001,_xlpm.podminka, (_xlpm.rozsah&gt;E913)*(ISNUMBER(_xlpm.rozsah)),_xlpm.indexy, IF(_xlpm.podminka, ROW(_xlpm.rozsah)-MIN(ROW(_xlpm.rozsah))+1),_xlpm.prvni, MIN(_xlpm.indexy),_xlpm.finalni, IF(_xlpm.prvni=1, 2, _xlpm.prvni),INDEX(_xlpm.rozsah, _xlpm.finalni))</f>
        <v>2000</v>
      </c>
      <c r="BI913" cm="1">
        <f t="array" aca="1" ref="BI913" ca="1">INDEX($J$3:$J$10001,MATCH(BH913,$J$3:$J$10004,0)-1)</f>
        <v>1900</v>
      </c>
      <c r="BJ913">
        <f t="shared" ca="1" si="224"/>
        <v>300</v>
      </c>
      <c r="BK913">
        <f t="shared" ca="1" si="224"/>
        <v>316</v>
      </c>
      <c r="BL913">
        <f t="shared" ca="1" si="234"/>
        <v>-16</v>
      </c>
      <c r="BM913">
        <f t="shared" ca="1" si="232"/>
        <v>309.0096294702804</v>
      </c>
    </row>
    <row r="914" spans="1:65" x14ac:dyDescent="0.25">
      <c r="A914" s="64">
        <v>911</v>
      </c>
      <c r="B914" s="64">
        <v>81</v>
      </c>
      <c r="C914" s="64">
        <v>21</v>
      </c>
      <c r="D914" s="18">
        <v>911</v>
      </c>
      <c r="E914" s="21">
        <f t="shared" ca="1" si="225"/>
        <v>1943.6898158107474</v>
      </c>
      <c r="F914" s="22">
        <f t="shared" ca="1" si="226"/>
        <v>64.892022188758887</v>
      </c>
      <c r="G914" s="23">
        <v>911</v>
      </c>
      <c r="H914" s="24">
        <f t="shared" ca="1" si="227"/>
        <v>1940.5167819999999</v>
      </c>
      <c r="I914" s="25">
        <f t="shared" ca="1" si="228"/>
        <v>64.998636124800001</v>
      </c>
      <c r="J914" s="155"/>
      <c r="K914" s="155"/>
      <c r="AX914">
        <f t="shared" ca="1" si="221"/>
        <v>309.51731488000001</v>
      </c>
      <c r="AY914">
        <f t="shared" ca="1" si="229"/>
        <v>306.48268511999999</v>
      </c>
      <c r="AZ914" cm="1">
        <f t="array" aca="1" ref="AZ914" ca="1">_xlfn.LET(_xlpm.rozsah, $J$3:$J$10001,_xlpm.podminka, (_xlpm.rozsah&gt;H914)*(ISNUMBER(_xlpm.rozsah)),_xlpm.indexy, IF(_xlpm.podminka, ROW(_xlpm.rozsah)-MIN(ROW(_xlpm.rozsah))+1),_xlpm.prvni, MIN(_xlpm.indexy),_xlpm.finalni, IF(_xlpm.prvni=1, 2, _xlpm.prvni),INDEX(_xlpm.rozsah, _xlpm.finalni))</f>
        <v>2000</v>
      </c>
      <c r="BA914" cm="1">
        <f t="array" aca="1" ref="BA914" ca="1">INDEX($J$3:$J$10001,MATCH(AZ914,$J$3:$J$10004,0)-1)</f>
        <v>1900</v>
      </c>
      <c r="BB914">
        <f t="shared" ca="1" si="223"/>
        <v>300</v>
      </c>
      <c r="BC914">
        <f t="shared" ca="1" si="223"/>
        <v>316</v>
      </c>
      <c r="BD914">
        <f t="shared" ca="1" si="222"/>
        <v>-16</v>
      </c>
      <c r="BE914">
        <f t="shared" ca="1" si="230"/>
        <v>309.51731488000001</v>
      </c>
      <c r="BF914">
        <f t="shared" ca="1" si="233"/>
        <v>309.0096294702804</v>
      </c>
      <c r="BG914">
        <f t="shared" ca="1" si="231"/>
        <v>306.9903705297196</v>
      </c>
      <c r="BH914" cm="1">
        <f t="array" aca="1" ref="BH914" ca="1">_xlfn.LET(_xlpm.rozsah, $J$3:$J$10001,_xlpm.podminka, (_xlpm.rozsah&gt;E914)*(ISNUMBER(_xlpm.rozsah)),_xlpm.indexy, IF(_xlpm.podminka, ROW(_xlpm.rozsah)-MIN(ROW(_xlpm.rozsah))+1),_xlpm.prvni, MIN(_xlpm.indexy),_xlpm.finalni, IF(_xlpm.prvni=1, 2, _xlpm.prvni),INDEX(_xlpm.rozsah, _xlpm.finalni))</f>
        <v>2000</v>
      </c>
      <c r="BI914" cm="1">
        <f t="array" aca="1" ref="BI914" ca="1">INDEX($J$3:$J$10001,MATCH(BH914,$J$3:$J$10004,0)-1)</f>
        <v>1900</v>
      </c>
      <c r="BJ914">
        <f t="shared" ca="1" si="224"/>
        <v>300</v>
      </c>
      <c r="BK914">
        <f t="shared" ca="1" si="224"/>
        <v>316</v>
      </c>
      <c r="BL914">
        <f t="shared" ca="1" si="234"/>
        <v>-16</v>
      </c>
      <c r="BM914">
        <f t="shared" ca="1" si="232"/>
        <v>309.0096294702804</v>
      </c>
    </row>
    <row r="915" spans="1:65" x14ac:dyDescent="0.25">
      <c r="A915" s="64">
        <v>912</v>
      </c>
      <c r="B915" s="64">
        <v>81</v>
      </c>
      <c r="C915" s="64">
        <v>20</v>
      </c>
      <c r="D915" s="18">
        <v>912</v>
      </c>
      <c r="E915" s="21">
        <f t="shared" ca="1" si="225"/>
        <v>1943.6898158107474</v>
      </c>
      <c r="F915" s="22">
        <f t="shared" ca="1" si="226"/>
        <v>61.801925894056076</v>
      </c>
      <c r="G915" s="28">
        <v>912</v>
      </c>
      <c r="H915" s="24">
        <f t="shared" ca="1" si="227"/>
        <v>1940.5167819999999</v>
      </c>
      <c r="I915" s="25">
        <f t="shared" ca="1" si="228"/>
        <v>61.903462976</v>
      </c>
      <c r="J915" s="155"/>
      <c r="K915" s="155"/>
      <c r="AX915">
        <f t="shared" ca="1" si="221"/>
        <v>309.51731488000001</v>
      </c>
      <c r="AY915">
        <f t="shared" ca="1" si="229"/>
        <v>306.48268511999999</v>
      </c>
      <c r="AZ915" cm="1">
        <f t="array" aca="1" ref="AZ915" ca="1">_xlfn.LET(_xlpm.rozsah, $J$3:$J$10001,_xlpm.podminka, (_xlpm.rozsah&gt;H915)*(ISNUMBER(_xlpm.rozsah)),_xlpm.indexy, IF(_xlpm.podminka, ROW(_xlpm.rozsah)-MIN(ROW(_xlpm.rozsah))+1),_xlpm.prvni, MIN(_xlpm.indexy),_xlpm.finalni, IF(_xlpm.prvni=1, 2, _xlpm.prvni),INDEX(_xlpm.rozsah, _xlpm.finalni))</f>
        <v>2000</v>
      </c>
      <c r="BA915" cm="1">
        <f t="array" aca="1" ref="BA915" ca="1">INDEX($J$3:$J$10001,MATCH(AZ915,$J$3:$J$10004,0)-1)</f>
        <v>1900</v>
      </c>
      <c r="BB915">
        <f t="shared" ca="1" si="223"/>
        <v>300</v>
      </c>
      <c r="BC915">
        <f t="shared" ca="1" si="223"/>
        <v>316</v>
      </c>
      <c r="BD915">
        <f t="shared" ca="1" si="222"/>
        <v>-16</v>
      </c>
      <c r="BE915">
        <f t="shared" ca="1" si="230"/>
        <v>309.51731488000001</v>
      </c>
      <c r="BF915">
        <f t="shared" ca="1" si="233"/>
        <v>309.0096294702804</v>
      </c>
      <c r="BG915">
        <f t="shared" ca="1" si="231"/>
        <v>306.9903705297196</v>
      </c>
      <c r="BH915" cm="1">
        <f t="array" aca="1" ref="BH915" ca="1">_xlfn.LET(_xlpm.rozsah, $J$3:$J$10001,_xlpm.podminka, (_xlpm.rozsah&gt;E915)*(ISNUMBER(_xlpm.rozsah)),_xlpm.indexy, IF(_xlpm.podminka, ROW(_xlpm.rozsah)-MIN(ROW(_xlpm.rozsah))+1),_xlpm.prvni, MIN(_xlpm.indexy),_xlpm.finalni, IF(_xlpm.prvni=1, 2, _xlpm.prvni),INDEX(_xlpm.rozsah, _xlpm.finalni))</f>
        <v>2000</v>
      </c>
      <c r="BI915" cm="1">
        <f t="array" aca="1" ref="BI915" ca="1">INDEX($J$3:$J$10001,MATCH(BH915,$J$3:$J$10004,0)-1)</f>
        <v>1900</v>
      </c>
      <c r="BJ915">
        <f t="shared" ca="1" si="224"/>
        <v>300</v>
      </c>
      <c r="BK915">
        <f t="shared" ca="1" si="224"/>
        <v>316</v>
      </c>
      <c r="BL915">
        <f t="shared" ca="1" si="234"/>
        <v>-16</v>
      </c>
      <c r="BM915">
        <f t="shared" ca="1" si="232"/>
        <v>309.0096294702804</v>
      </c>
    </row>
    <row r="916" spans="1:65" x14ac:dyDescent="0.25">
      <c r="A916" s="64">
        <v>913</v>
      </c>
      <c r="B916" s="64">
        <v>83</v>
      </c>
      <c r="C916" s="64">
        <v>26</v>
      </c>
      <c r="D916" s="18">
        <v>913</v>
      </c>
      <c r="E916" s="21">
        <f t="shared" ca="1" si="225"/>
        <v>1974.398206324593</v>
      </c>
      <c r="F916" s="22">
        <f t="shared" ca="1" si="226"/>
        <v>79.065034616896924</v>
      </c>
      <c r="G916" s="23">
        <v>913</v>
      </c>
      <c r="H916" s="24">
        <f t="shared" ca="1" si="227"/>
        <v>1971.1468259999999</v>
      </c>
      <c r="I916" s="25">
        <f t="shared" ca="1" si="228"/>
        <v>79.200292038400008</v>
      </c>
      <c r="J916" s="155"/>
      <c r="K916" s="155"/>
      <c r="AX916">
        <f t="shared" ca="1" si="221"/>
        <v>304.61650784</v>
      </c>
      <c r="AY916">
        <f t="shared" ca="1" si="229"/>
        <v>311.38349216</v>
      </c>
      <c r="AZ916" cm="1">
        <f t="array" aca="1" ref="AZ916" ca="1">_xlfn.LET(_xlpm.rozsah, $J$3:$J$10001,_xlpm.podminka, (_xlpm.rozsah&gt;H916)*(ISNUMBER(_xlpm.rozsah)),_xlpm.indexy, IF(_xlpm.podminka, ROW(_xlpm.rozsah)-MIN(ROW(_xlpm.rozsah))+1),_xlpm.prvni, MIN(_xlpm.indexy),_xlpm.finalni, IF(_xlpm.prvni=1, 2, _xlpm.prvni),INDEX(_xlpm.rozsah, _xlpm.finalni))</f>
        <v>2000</v>
      </c>
      <c r="BA916" cm="1">
        <f t="array" aca="1" ref="BA916" ca="1">INDEX($J$3:$J$10001,MATCH(AZ916,$J$3:$J$10004,0)-1)</f>
        <v>1900</v>
      </c>
      <c r="BB916">
        <f t="shared" ca="1" si="223"/>
        <v>300</v>
      </c>
      <c r="BC916">
        <f t="shared" ca="1" si="223"/>
        <v>316</v>
      </c>
      <c r="BD916">
        <f t="shared" ca="1" si="222"/>
        <v>-16</v>
      </c>
      <c r="BE916">
        <f t="shared" ca="1" si="230"/>
        <v>304.61650784</v>
      </c>
      <c r="BF916">
        <f t="shared" ca="1" si="233"/>
        <v>304.09628698806512</v>
      </c>
      <c r="BG916">
        <f t="shared" ca="1" si="231"/>
        <v>311.90371301193488</v>
      </c>
      <c r="BH916" cm="1">
        <f t="array" aca="1" ref="BH916" ca="1">_xlfn.LET(_xlpm.rozsah, $J$3:$J$10001,_xlpm.podminka, (_xlpm.rozsah&gt;E916)*(ISNUMBER(_xlpm.rozsah)),_xlpm.indexy, IF(_xlpm.podminka, ROW(_xlpm.rozsah)-MIN(ROW(_xlpm.rozsah))+1),_xlpm.prvni, MIN(_xlpm.indexy),_xlpm.finalni, IF(_xlpm.prvni=1, 2, _xlpm.prvni),INDEX(_xlpm.rozsah, _xlpm.finalni))</f>
        <v>2000</v>
      </c>
      <c r="BI916" cm="1">
        <f t="array" aca="1" ref="BI916" ca="1">INDEX($J$3:$J$10001,MATCH(BH916,$J$3:$J$10004,0)-1)</f>
        <v>1900</v>
      </c>
      <c r="BJ916">
        <f t="shared" ca="1" si="224"/>
        <v>300</v>
      </c>
      <c r="BK916">
        <f t="shared" ca="1" si="224"/>
        <v>316</v>
      </c>
      <c r="BL916">
        <f t="shared" ca="1" si="234"/>
        <v>-16</v>
      </c>
      <c r="BM916">
        <f t="shared" ca="1" si="232"/>
        <v>304.09628698806512</v>
      </c>
    </row>
    <row r="917" spans="1:65" x14ac:dyDescent="0.25">
      <c r="A917" s="64">
        <v>914</v>
      </c>
      <c r="B917" s="64">
        <v>80</v>
      </c>
      <c r="C917" s="64">
        <v>63</v>
      </c>
      <c r="D917" s="18">
        <v>914</v>
      </c>
      <c r="E917" s="21">
        <f t="shared" ca="1" si="225"/>
        <v>1928.3356205538248</v>
      </c>
      <c r="F917" s="22">
        <f t="shared" ca="1" si="226"/>
        <v>196.22376944817447</v>
      </c>
      <c r="G917" s="28">
        <v>914</v>
      </c>
      <c r="H917" s="24">
        <f t="shared" ca="1" si="227"/>
        <v>1925.2017599999999</v>
      </c>
      <c r="I917" s="25">
        <f t="shared" ca="1" si="228"/>
        <v>196.53966259200001</v>
      </c>
      <c r="J917" s="155"/>
      <c r="K917" s="155"/>
      <c r="AX917">
        <f t="shared" ca="1" si="221"/>
        <v>311.96771840000002</v>
      </c>
      <c r="AY917">
        <f t="shared" ca="1" si="229"/>
        <v>304.03228159999998</v>
      </c>
      <c r="AZ917" cm="1">
        <f t="array" aca="1" ref="AZ917" ca="1">_xlfn.LET(_xlpm.rozsah, $J$3:$J$10001,_xlpm.podminka, (_xlpm.rozsah&gt;H917)*(ISNUMBER(_xlpm.rozsah)),_xlpm.indexy, IF(_xlpm.podminka, ROW(_xlpm.rozsah)-MIN(ROW(_xlpm.rozsah))+1),_xlpm.prvni, MIN(_xlpm.indexy),_xlpm.finalni, IF(_xlpm.prvni=1, 2, _xlpm.prvni),INDEX(_xlpm.rozsah, _xlpm.finalni))</f>
        <v>2000</v>
      </c>
      <c r="BA917" cm="1">
        <f t="array" aca="1" ref="BA917" ca="1">INDEX($J$3:$J$10001,MATCH(AZ917,$J$3:$J$10004,0)-1)</f>
        <v>1900</v>
      </c>
      <c r="BB917">
        <f t="shared" ca="1" si="223"/>
        <v>300</v>
      </c>
      <c r="BC917">
        <f t="shared" ca="1" si="223"/>
        <v>316</v>
      </c>
      <c r="BD917">
        <f t="shared" ca="1" si="222"/>
        <v>-16</v>
      </c>
      <c r="BE917">
        <f t="shared" ca="1" si="230"/>
        <v>311.96771840000002</v>
      </c>
      <c r="BF917">
        <f t="shared" ca="1" si="233"/>
        <v>311.46630071138804</v>
      </c>
      <c r="BG917">
        <f t="shared" ca="1" si="231"/>
        <v>304.53369928861196</v>
      </c>
      <c r="BH917" cm="1">
        <f t="array" aca="1" ref="BH917" ca="1">_xlfn.LET(_xlpm.rozsah, $J$3:$J$10001,_xlpm.podminka, (_xlpm.rozsah&gt;E917)*(ISNUMBER(_xlpm.rozsah)),_xlpm.indexy, IF(_xlpm.podminka, ROW(_xlpm.rozsah)-MIN(ROW(_xlpm.rozsah))+1),_xlpm.prvni, MIN(_xlpm.indexy),_xlpm.finalni, IF(_xlpm.prvni=1, 2, _xlpm.prvni),INDEX(_xlpm.rozsah, _xlpm.finalni))</f>
        <v>2000</v>
      </c>
      <c r="BI917" cm="1">
        <f t="array" aca="1" ref="BI917" ca="1">INDEX($J$3:$J$10001,MATCH(BH917,$J$3:$J$10004,0)-1)</f>
        <v>1900</v>
      </c>
      <c r="BJ917">
        <f t="shared" ca="1" si="224"/>
        <v>300</v>
      </c>
      <c r="BK917">
        <f t="shared" ca="1" si="224"/>
        <v>316</v>
      </c>
      <c r="BL917">
        <f t="shared" ca="1" si="234"/>
        <v>-16</v>
      </c>
      <c r="BM917">
        <f t="shared" ca="1" si="232"/>
        <v>311.46630071138804</v>
      </c>
    </row>
    <row r="918" spans="1:65" x14ac:dyDescent="0.25">
      <c r="A918" s="64">
        <v>915</v>
      </c>
      <c r="B918" s="64">
        <v>80</v>
      </c>
      <c r="C918" s="64">
        <v>59</v>
      </c>
      <c r="D918" s="18">
        <v>915</v>
      </c>
      <c r="E918" s="21">
        <f t="shared" ca="1" si="225"/>
        <v>1928.3356205538248</v>
      </c>
      <c r="F918" s="22">
        <f t="shared" ca="1" si="226"/>
        <v>183.76511741971896</v>
      </c>
      <c r="G918" s="23">
        <v>915</v>
      </c>
      <c r="H918" s="24">
        <f t="shared" ca="1" si="227"/>
        <v>1925.2017599999999</v>
      </c>
      <c r="I918" s="25">
        <f t="shared" ca="1" si="228"/>
        <v>184.06095385600003</v>
      </c>
      <c r="J918" s="155"/>
      <c r="K918" s="155"/>
      <c r="AX918">
        <f t="shared" ca="1" si="221"/>
        <v>311.96771840000002</v>
      </c>
      <c r="AY918">
        <f t="shared" ca="1" si="229"/>
        <v>304.03228159999998</v>
      </c>
      <c r="AZ918" cm="1">
        <f t="array" aca="1" ref="AZ918" ca="1">_xlfn.LET(_xlpm.rozsah, $J$3:$J$10001,_xlpm.podminka, (_xlpm.rozsah&gt;H918)*(ISNUMBER(_xlpm.rozsah)),_xlpm.indexy, IF(_xlpm.podminka, ROW(_xlpm.rozsah)-MIN(ROW(_xlpm.rozsah))+1),_xlpm.prvni, MIN(_xlpm.indexy),_xlpm.finalni, IF(_xlpm.prvni=1, 2, _xlpm.prvni),INDEX(_xlpm.rozsah, _xlpm.finalni))</f>
        <v>2000</v>
      </c>
      <c r="BA918" cm="1">
        <f t="array" aca="1" ref="BA918" ca="1">INDEX($J$3:$J$10001,MATCH(AZ918,$J$3:$J$10004,0)-1)</f>
        <v>1900</v>
      </c>
      <c r="BB918">
        <f t="shared" ca="1" si="223"/>
        <v>300</v>
      </c>
      <c r="BC918">
        <f t="shared" ca="1" si="223"/>
        <v>316</v>
      </c>
      <c r="BD918">
        <f t="shared" ca="1" si="222"/>
        <v>-16</v>
      </c>
      <c r="BE918">
        <f t="shared" ca="1" si="230"/>
        <v>311.96771840000002</v>
      </c>
      <c r="BF918">
        <f t="shared" ca="1" si="233"/>
        <v>311.46630071138804</v>
      </c>
      <c r="BG918">
        <f t="shared" ca="1" si="231"/>
        <v>304.53369928861196</v>
      </c>
      <c r="BH918" cm="1">
        <f t="array" aca="1" ref="BH918" ca="1">_xlfn.LET(_xlpm.rozsah, $J$3:$J$10001,_xlpm.podminka, (_xlpm.rozsah&gt;E918)*(ISNUMBER(_xlpm.rozsah)),_xlpm.indexy, IF(_xlpm.podminka, ROW(_xlpm.rozsah)-MIN(ROW(_xlpm.rozsah))+1),_xlpm.prvni, MIN(_xlpm.indexy),_xlpm.finalni, IF(_xlpm.prvni=1, 2, _xlpm.prvni),INDEX(_xlpm.rozsah, _xlpm.finalni))</f>
        <v>2000</v>
      </c>
      <c r="BI918" cm="1">
        <f t="array" aca="1" ref="BI918" ca="1">INDEX($J$3:$J$10001,MATCH(BH918,$J$3:$J$10004,0)-1)</f>
        <v>1900</v>
      </c>
      <c r="BJ918">
        <f t="shared" ca="1" si="224"/>
        <v>300</v>
      </c>
      <c r="BK918">
        <f t="shared" ca="1" si="224"/>
        <v>316</v>
      </c>
      <c r="BL918">
        <f t="shared" ca="1" si="234"/>
        <v>-16</v>
      </c>
      <c r="BM918">
        <f t="shared" ca="1" si="232"/>
        <v>311.46630071138804</v>
      </c>
    </row>
    <row r="919" spans="1:65" x14ac:dyDescent="0.25">
      <c r="A919" s="64">
        <v>916</v>
      </c>
      <c r="B919" s="64">
        <v>83</v>
      </c>
      <c r="C919" s="64">
        <v>100</v>
      </c>
      <c r="D919" s="18">
        <v>916</v>
      </c>
      <c r="E919" s="21">
        <f t="shared" ca="1" si="225"/>
        <v>1974.398206324593</v>
      </c>
      <c r="F919" s="22">
        <f t="shared" ca="1" si="226"/>
        <v>304.09628698806512</v>
      </c>
      <c r="G919" s="28">
        <v>916</v>
      </c>
      <c r="H919" s="24">
        <f t="shared" ca="1" si="227"/>
        <v>1971.1468259999999</v>
      </c>
      <c r="I919" s="25">
        <f t="shared" ca="1" si="228"/>
        <v>304.61650784</v>
      </c>
      <c r="J919" s="155"/>
      <c r="K919" s="155"/>
      <c r="AX919">
        <f t="shared" ca="1" si="221"/>
        <v>304.61650784</v>
      </c>
      <c r="AY919">
        <f t="shared" ca="1" si="229"/>
        <v>311.38349216</v>
      </c>
      <c r="AZ919" cm="1">
        <f t="array" aca="1" ref="AZ919" ca="1">_xlfn.LET(_xlpm.rozsah, $J$3:$J$10001,_xlpm.podminka, (_xlpm.rozsah&gt;H919)*(ISNUMBER(_xlpm.rozsah)),_xlpm.indexy, IF(_xlpm.podminka, ROW(_xlpm.rozsah)-MIN(ROW(_xlpm.rozsah))+1),_xlpm.prvni, MIN(_xlpm.indexy),_xlpm.finalni, IF(_xlpm.prvni=1, 2, _xlpm.prvni),INDEX(_xlpm.rozsah, _xlpm.finalni))</f>
        <v>2000</v>
      </c>
      <c r="BA919" cm="1">
        <f t="array" aca="1" ref="BA919" ca="1">INDEX($J$3:$J$10001,MATCH(AZ919,$J$3:$J$10004,0)-1)</f>
        <v>1900</v>
      </c>
      <c r="BB919">
        <f t="shared" ca="1" si="223"/>
        <v>300</v>
      </c>
      <c r="BC919">
        <f t="shared" ca="1" si="223"/>
        <v>316</v>
      </c>
      <c r="BD919">
        <f t="shared" ca="1" si="222"/>
        <v>-16</v>
      </c>
      <c r="BE919">
        <f t="shared" ca="1" si="230"/>
        <v>304.61650784</v>
      </c>
      <c r="BF919">
        <f t="shared" ca="1" si="233"/>
        <v>304.09628698806512</v>
      </c>
      <c r="BG919">
        <f t="shared" ca="1" si="231"/>
        <v>311.90371301193488</v>
      </c>
      <c r="BH919" cm="1">
        <f t="array" aca="1" ref="BH919" ca="1">_xlfn.LET(_xlpm.rozsah, $J$3:$J$10001,_xlpm.podminka, (_xlpm.rozsah&gt;E919)*(ISNUMBER(_xlpm.rozsah)),_xlpm.indexy, IF(_xlpm.podminka, ROW(_xlpm.rozsah)-MIN(ROW(_xlpm.rozsah))+1),_xlpm.prvni, MIN(_xlpm.indexy),_xlpm.finalni, IF(_xlpm.prvni=1, 2, _xlpm.prvni),INDEX(_xlpm.rozsah, _xlpm.finalni))</f>
        <v>2000</v>
      </c>
      <c r="BI919" cm="1">
        <f t="array" aca="1" ref="BI919" ca="1">INDEX($J$3:$J$10001,MATCH(BH919,$J$3:$J$10004,0)-1)</f>
        <v>1900</v>
      </c>
      <c r="BJ919">
        <f t="shared" ca="1" si="224"/>
        <v>300</v>
      </c>
      <c r="BK919">
        <f t="shared" ca="1" si="224"/>
        <v>316</v>
      </c>
      <c r="BL919">
        <f t="shared" ca="1" si="234"/>
        <v>-16</v>
      </c>
      <c r="BM919">
        <f t="shared" ca="1" si="232"/>
        <v>304.09628698806512</v>
      </c>
    </row>
    <row r="920" spans="1:65" x14ac:dyDescent="0.25">
      <c r="A920" s="64">
        <v>917</v>
      </c>
      <c r="B920" s="64">
        <v>81</v>
      </c>
      <c r="C920" s="64">
        <v>73</v>
      </c>
      <c r="D920" s="18">
        <v>917</v>
      </c>
      <c r="E920" s="21">
        <f t="shared" ca="1" si="225"/>
        <v>1943.6898158107474</v>
      </c>
      <c r="F920" s="22">
        <f t="shared" ca="1" si="226"/>
        <v>225.57702951330469</v>
      </c>
      <c r="G920" s="23">
        <v>917</v>
      </c>
      <c r="H920" s="24">
        <f t="shared" ca="1" si="227"/>
        <v>1940.5167819999999</v>
      </c>
      <c r="I920" s="25">
        <f t="shared" ca="1" si="228"/>
        <v>225.94763986240002</v>
      </c>
      <c r="J920" s="155"/>
      <c r="K920" s="155"/>
      <c r="AX920">
        <f t="shared" ca="1" si="221"/>
        <v>309.51731488000001</v>
      </c>
      <c r="AY920">
        <f t="shared" ca="1" si="229"/>
        <v>306.48268511999999</v>
      </c>
      <c r="AZ920" cm="1">
        <f t="array" aca="1" ref="AZ920" ca="1">_xlfn.LET(_xlpm.rozsah, $J$3:$J$10001,_xlpm.podminka, (_xlpm.rozsah&gt;H920)*(ISNUMBER(_xlpm.rozsah)),_xlpm.indexy, IF(_xlpm.podminka, ROW(_xlpm.rozsah)-MIN(ROW(_xlpm.rozsah))+1),_xlpm.prvni, MIN(_xlpm.indexy),_xlpm.finalni, IF(_xlpm.prvni=1, 2, _xlpm.prvni),INDEX(_xlpm.rozsah, _xlpm.finalni))</f>
        <v>2000</v>
      </c>
      <c r="BA920" cm="1">
        <f t="array" aca="1" ref="BA920" ca="1">INDEX($J$3:$J$10001,MATCH(AZ920,$J$3:$J$10004,0)-1)</f>
        <v>1900</v>
      </c>
      <c r="BB920">
        <f t="shared" ca="1" si="223"/>
        <v>300</v>
      </c>
      <c r="BC920">
        <f t="shared" ca="1" si="223"/>
        <v>316</v>
      </c>
      <c r="BD920">
        <f t="shared" ca="1" si="222"/>
        <v>-16</v>
      </c>
      <c r="BE920">
        <f t="shared" ca="1" si="230"/>
        <v>309.51731488000001</v>
      </c>
      <c r="BF920">
        <f t="shared" ca="1" si="233"/>
        <v>309.0096294702804</v>
      </c>
      <c r="BG920">
        <f t="shared" ca="1" si="231"/>
        <v>306.9903705297196</v>
      </c>
      <c r="BH920" cm="1">
        <f t="array" aca="1" ref="BH920" ca="1">_xlfn.LET(_xlpm.rozsah, $J$3:$J$10001,_xlpm.podminka, (_xlpm.rozsah&gt;E920)*(ISNUMBER(_xlpm.rozsah)),_xlpm.indexy, IF(_xlpm.podminka, ROW(_xlpm.rozsah)-MIN(ROW(_xlpm.rozsah))+1),_xlpm.prvni, MIN(_xlpm.indexy),_xlpm.finalni, IF(_xlpm.prvni=1, 2, _xlpm.prvni),INDEX(_xlpm.rozsah, _xlpm.finalni))</f>
        <v>2000</v>
      </c>
      <c r="BI920" cm="1">
        <f t="array" aca="1" ref="BI920" ca="1">INDEX($J$3:$J$10001,MATCH(BH920,$J$3:$J$10004,0)-1)</f>
        <v>1900</v>
      </c>
      <c r="BJ920">
        <f t="shared" ca="1" si="224"/>
        <v>300</v>
      </c>
      <c r="BK920">
        <f t="shared" ca="1" si="224"/>
        <v>316</v>
      </c>
      <c r="BL920">
        <f t="shared" ca="1" si="234"/>
        <v>-16</v>
      </c>
      <c r="BM920">
        <f t="shared" ca="1" si="232"/>
        <v>309.0096294702804</v>
      </c>
    </row>
    <row r="921" spans="1:65" x14ac:dyDescent="0.25">
      <c r="A921" s="64">
        <v>918</v>
      </c>
      <c r="B921" s="64">
        <v>83</v>
      </c>
      <c r="C921" s="64">
        <v>53</v>
      </c>
      <c r="D921" s="18">
        <v>918</v>
      </c>
      <c r="E921" s="21">
        <f t="shared" ca="1" si="225"/>
        <v>1974.398206324593</v>
      </c>
      <c r="F921" s="22">
        <f t="shared" ca="1" si="226"/>
        <v>161.17103210367452</v>
      </c>
      <c r="G921" s="28">
        <v>918</v>
      </c>
      <c r="H921" s="24">
        <f t="shared" ca="1" si="227"/>
        <v>1971.1468259999999</v>
      </c>
      <c r="I921" s="25">
        <f t="shared" ca="1" si="228"/>
        <v>161.4467491552</v>
      </c>
      <c r="J921" s="155"/>
      <c r="K921" s="155"/>
      <c r="AX921">
        <f t="shared" ca="1" si="221"/>
        <v>304.61650784</v>
      </c>
      <c r="AY921">
        <f t="shared" ca="1" si="229"/>
        <v>311.38349216</v>
      </c>
      <c r="AZ921" cm="1">
        <f t="array" aca="1" ref="AZ921" ca="1">_xlfn.LET(_xlpm.rozsah, $J$3:$J$10001,_xlpm.podminka, (_xlpm.rozsah&gt;H921)*(ISNUMBER(_xlpm.rozsah)),_xlpm.indexy, IF(_xlpm.podminka, ROW(_xlpm.rozsah)-MIN(ROW(_xlpm.rozsah))+1),_xlpm.prvni, MIN(_xlpm.indexy),_xlpm.finalni, IF(_xlpm.prvni=1, 2, _xlpm.prvni),INDEX(_xlpm.rozsah, _xlpm.finalni))</f>
        <v>2000</v>
      </c>
      <c r="BA921" cm="1">
        <f t="array" aca="1" ref="BA921" ca="1">INDEX($J$3:$J$10001,MATCH(AZ921,$J$3:$J$10004,0)-1)</f>
        <v>1900</v>
      </c>
      <c r="BB921">
        <f t="shared" ca="1" si="223"/>
        <v>300</v>
      </c>
      <c r="BC921">
        <f t="shared" ca="1" si="223"/>
        <v>316</v>
      </c>
      <c r="BD921">
        <f t="shared" ca="1" si="222"/>
        <v>-16</v>
      </c>
      <c r="BE921">
        <f t="shared" ca="1" si="230"/>
        <v>304.61650784</v>
      </c>
      <c r="BF921">
        <f t="shared" ca="1" si="233"/>
        <v>304.09628698806512</v>
      </c>
      <c r="BG921">
        <f t="shared" ca="1" si="231"/>
        <v>311.90371301193488</v>
      </c>
      <c r="BH921" cm="1">
        <f t="array" aca="1" ref="BH921" ca="1">_xlfn.LET(_xlpm.rozsah, $J$3:$J$10001,_xlpm.podminka, (_xlpm.rozsah&gt;E921)*(ISNUMBER(_xlpm.rozsah)),_xlpm.indexy, IF(_xlpm.podminka, ROW(_xlpm.rozsah)-MIN(ROW(_xlpm.rozsah))+1),_xlpm.prvni, MIN(_xlpm.indexy),_xlpm.finalni, IF(_xlpm.prvni=1, 2, _xlpm.prvni),INDEX(_xlpm.rozsah, _xlpm.finalni))</f>
        <v>2000</v>
      </c>
      <c r="BI921" cm="1">
        <f t="array" aca="1" ref="BI921" ca="1">INDEX($J$3:$J$10001,MATCH(BH921,$J$3:$J$10004,0)-1)</f>
        <v>1900</v>
      </c>
      <c r="BJ921">
        <f t="shared" ca="1" si="224"/>
        <v>300</v>
      </c>
      <c r="BK921">
        <f t="shared" ca="1" si="224"/>
        <v>316</v>
      </c>
      <c r="BL921">
        <f t="shared" ca="1" si="234"/>
        <v>-16</v>
      </c>
      <c r="BM921">
        <f t="shared" ca="1" si="232"/>
        <v>304.09628698806512</v>
      </c>
    </row>
    <row r="922" spans="1:65" x14ac:dyDescent="0.25">
      <c r="A922" s="64">
        <v>919</v>
      </c>
      <c r="B922" s="64">
        <v>80</v>
      </c>
      <c r="C922" s="64">
        <v>76</v>
      </c>
      <c r="D922" s="18">
        <v>919</v>
      </c>
      <c r="E922" s="21">
        <f t="shared" ca="1" si="225"/>
        <v>1928.3356205538248</v>
      </c>
      <c r="F922" s="22">
        <f t="shared" ca="1" si="226"/>
        <v>236.71438854065491</v>
      </c>
      <c r="G922" s="23">
        <v>919</v>
      </c>
      <c r="H922" s="24">
        <f t="shared" ca="1" si="227"/>
        <v>1925.2017599999999</v>
      </c>
      <c r="I922" s="25">
        <f t="shared" ca="1" si="228"/>
        <v>237.09546598400001</v>
      </c>
      <c r="J922" s="155"/>
      <c r="K922" s="155"/>
      <c r="AX922">
        <f t="shared" ca="1" si="221"/>
        <v>311.96771840000002</v>
      </c>
      <c r="AY922">
        <f t="shared" ca="1" si="229"/>
        <v>304.03228159999998</v>
      </c>
      <c r="AZ922" cm="1">
        <f t="array" aca="1" ref="AZ922" ca="1">_xlfn.LET(_xlpm.rozsah, $J$3:$J$10001,_xlpm.podminka, (_xlpm.rozsah&gt;H922)*(ISNUMBER(_xlpm.rozsah)),_xlpm.indexy, IF(_xlpm.podminka, ROW(_xlpm.rozsah)-MIN(ROW(_xlpm.rozsah))+1),_xlpm.prvni, MIN(_xlpm.indexy),_xlpm.finalni, IF(_xlpm.prvni=1, 2, _xlpm.prvni),INDEX(_xlpm.rozsah, _xlpm.finalni))</f>
        <v>2000</v>
      </c>
      <c r="BA922" cm="1">
        <f t="array" aca="1" ref="BA922" ca="1">INDEX($J$3:$J$10001,MATCH(AZ922,$J$3:$J$10004,0)-1)</f>
        <v>1900</v>
      </c>
      <c r="BB922">
        <f t="shared" ca="1" si="223"/>
        <v>300</v>
      </c>
      <c r="BC922">
        <f t="shared" ca="1" si="223"/>
        <v>316</v>
      </c>
      <c r="BD922">
        <f t="shared" ca="1" si="222"/>
        <v>-16</v>
      </c>
      <c r="BE922">
        <f t="shared" ca="1" si="230"/>
        <v>311.96771840000002</v>
      </c>
      <c r="BF922">
        <f t="shared" ca="1" si="233"/>
        <v>311.46630071138804</v>
      </c>
      <c r="BG922">
        <f t="shared" ca="1" si="231"/>
        <v>304.53369928861196</v>
      </c>
      <c r="BH922" cm="1">
        <f t="array" aca="1" ref="BH922" ca="1">_xlfn.LET(_xlpm.rozsah, $J$3:$J$10001,_xlpm.podminka, (_xlpm.rozsah&gt;E922)*(ISNUMBER(_xlpm.rozsah)),_xlpm.indexy, IF(_xlpm.podminka, ROW(_xlpm.rozsah)-MIN(ROW(_xlpm.rozsah))+1),_xlpm.prvni, MIN(_xlpm.indexy),_xlpm.finalni, IF(_xlpm.prvni=1, 2, _xlpm.prvni),INDEX(_xlpm.rozsah, _xlpm.finalni))</f>
        <v>2000</v>
      </c>
      <c r="BI922" cm="1">
        <f t="array" aca="1" ref="BI922" ca="1">INDEX($J$3:$J$10001,MATCH(BH922,$J$3:$J$10004,0)-1)</f>
        <v>1900</v>
      </c>
      <c r="BJ922">
        <f t="shared" ca="1" si="224"/>
        <v>300</v>
      </c>
      <c r="BK922">
        <f t="shared" ca="1" si="224"/>
        <v>316</v>
      </c>
      <c r="BL922">
        <f t="shared" ca="1" si="234"/>
        <v>-16</v>
      </c>
      <c r="BM922">
        <f t="shared" ca="1" si="232"/>
        <v>311.46630071138804</v>
      </c>
    </row>
    <row r="923" spans="1:65" x14ac:dyDescent="0.25">
      <c r="A923" s="64">
        <v>920</v>
      </c>
      <c r="B923" s="64">
        <v>81</v>
      </c>
      <c r="C923" s="64">
        <v>61</v>
      </c>
      <c r="D923" s="18">
        <v>920</v>
      </c>
      <c r="E923" s="21">
        <f t="shared" ca="1" si="225"/>
        <v>1943.6898158107474</v>
      </c>
      <c r="F923" s="22">
        <f t="shared" ca="1" si="226"/>
        <v>188.49587397687105</v>
      </c>
      <c r="G923" s="28">
        <v>920</v>
      </c>
      <c r="H923" s="24">
        <f t="shared" ca="1" si="227"/>
        <v>1940.5167819999999</v>
      </c>
      <c r="I923" s="25">
        <f t="shared" ca="1" si="228"/>
        <v>188.80556207680002</v>
      </c>
      <c r="J923" s="155"/>
      <c r="K923" s="155"/>
      <c r="AX923">
        <f t="shared" ca="1" si="221"/>
        <v>309.51731488000001</v>
      </c>
      <c r="AY923">
        <f t="shared" ca="1" si="229"/>
        <v>306.48268511999999</v>
      </c>
      <c r="AZ923" cm="1">
        <f t="array" aca="1" ref="AZ923" ca="1">_xlfn.LET(_xlpm.rozsah, $J$3:$J$10001,_xlpm.podminka, (_xlpm.rozsah&gt;H923)*(ISNUMBER(_xlpm.rozsah)),_xlpm.indexy, IF(_xlpm.podminka, ROW(_xlpm.rozsah)-MIN(ROW(_xlpm.rozsah))+1),_xlpm.prvni, MIN(_xlpm.indexy),_xlpm.finalni, IF(_xlpm.prvni=1, 2, _xlpm.prvni),INDEX(_xlpm.rozsah, _xlpm.finalni))</f>
        <v>2000</v>
      </c>
      <c r="BA923" cm="1">
        <f t="array" aca="1" ref="BA923" ca="1">INDEX($J$3:$J$10001,MATCH(AZ923,$J$3:$J$10004,0)-1)</f>
        <v>1900</v>
      </c>
      <c r="BB923">
        <f t="shared" ca="1" si="223"/>
        <v>300</v>
      </c>
      <c r="BC923">
        <f t="shared" ca="1" si="223"/>
        <v>316</v>
      </c>
      <c r="BD923">
        <f t="shared" ca="1" si="222"/>
        <v>-16</v>
      </c>
      <c r="BE923">
        <f t="shared" ca="1" si="230"/>
        <v>309.51731488000001</v>
      </c>
      <c r="BF923">
        <f t="shared" ca="1" si="233"/>
        <v>309.0096294702804</v>
      </c>
      <c r="BG923">
        <f t="shared" ca="1" si="231"/>
        <v>306.9903705297196</v>
      </c>
      <c r="BH923" cm="1">
        <f t="array" aca="1" ref="BH923" ca="1">_xlfn.LET(_xlpm.rozsah, $J$3:$J$10001,_xlpm.podminka, (_xlpm.rozsah&gt;E923)*(ISNUMBER(_xlpm.rozsah)),_xlpm.indexy, IF(_xlpm.podminka, ROW(_xlpm.rozsah)-MIN(ROW(_xlpm.rozsah))+1),_xlpm.prvni, MIN(_xlpm.indexy),_xlpm.finalni, IF(_xlpm.prvni=1, 2, _xlpm.prvni),INDEX(_xlpm.rozsah, _xlpm.finalni))</f>
        <v>2000</v>
      </c>
      <c r="BI923" cm="1">
        <f t="array" aca="1" ref="BI923" ca="1">INDEX($J$3:$J$10001,MATCH(BH923,$J$3:$J$10004,0)-1)</f>
        <v>1900</v>
      </c>
      <c r="BJ923">
        <f t="shared" ca="1" si="224"/>
        <v>300</v>
      </c>
      <c r="BK923">
        <f t="shared" ca="1" si="224"/>
        <v>316</v>
      </c>
      <c r="BL923">
        <f t="shared" ca="1" si="234"/>
        <v>-16</v>
      </c>
      <c r="BM923">
        <f t="shared" ca="1" si="232"/>
        <v>309.0096294702804</v>
      </c>
    </row>
    <row r="924" spans="1:65" x14ac:dyDescent="0.25">
      <c r="A924" s="64">
        <v>921</v>
      </c>
      <c r="B924" s="64">
        <v>80</v>
      </c>
      <c r="C924" s="64">
        <v>50</v>
      </c>
      <c r="D924" s="18">
        <v>921</v>
      </c>
      <c r="E924" s="21">
        <f t="shared" ca="1" si="225"/>
        <v>1928.3356205538248</v>
      </c>
      <c r="F924" s="22">
        <f t="shared" ca="1" si="226"/>
        <v>155.73315035569402</v>
      </c>
      <c r="G924" s="23">
        <v>921</v>
      </c>
      <c r="H924" s="24">
        <f t="shared" ca="1" si="227"/>
        <v>1925.2017599999999</v>
      </c>
      <c r="I924" s="25">
        <f t="shared" ca="1" si="228"/>
        <v>155.98385920000001</v>
      </c>
      <c r="J924" s="155"/>
      <c r="K924" s="155"/>
      <c r="AX924">
        <f t="shared" ref="AX924:AX987" ca="1" si="235">IF(BD924&lt;0, BE924, AY924)</f>
        <v>311.96771840000002</v>
      </c>
      <c r="AY924">
        <f t="shared" ca="1" si="229"/>
        <v>304.03228159999998</v>
      </c>
      <c r="AZ924" cm="1">
        <f t="array" aca="1" ref="AZ924" ca="1">_xlfn.LET(_xlpm.rozsah, $J$3:$J$10001,_xlpm.podminka, (_xlpm.rozsah&gt;H924)*(ISNUMBER(_xlpm.rozsah)),_xlpm.indexy, IF(_xlpm.podminka, ROW(_xlpm.rozsah)-MIN(ROW(_xlpm.rozsah))+1),_xlpm.prvni, MIN(_xlpm.indexy),_xlpm.finalni, IF(_xlpm.prvni=1, 2, _xlpm.prvni),INDEX(_xlpm.rozsah, _xlpm.finalni))</f>
        <v>2000</v>
      </c>
      <c r="BA924" cm="1">
        <f t="array" aca="1" ref="BA924" ca="1">INDEX($J$3:$J$10001,MATCH(AZ924,$J$3:$J$10004,0)-1)</f>
        <v>1900</v>
      </c>
      <c r="BB924">
        <f t="shared" ca="1" si="223"/>
        <v>300</v>
      </c>
      <c r="BC924">
        <f t="shared" ca="1" si="223"/>
        <v>316</v>
      </c>
      <c r="BD924">
        <f t="shared" ref="BD924:BD987" ca="1" si="236">BB924-BC924</f>
        <v>-16</v>
      </c>
      <c r="BE924">
        <f t="shared" ca="1" si="230"/>
        <v>311.96771840000002</v>
      </c>
      <c r="BF924">
        <f t="shared" ca="1" si="233"/>
        <v>311.46630071138804</v>
      </c>
      <c r="BG924">
        <f t="shared" ca="1" si="231"/>
        <v>304.53369928861196</v>
      </c>
      <c r="BH924" cm="1">
        <f t="array" aca="1" ref="BH924" ca="1">_xlfn.LET(_xlpm.rozsah, $J$3:$J$10001,_xlpm.podminka, (_xlpm.rozsah&gt;E924)*(ISNUMBER(_xlpm.rozsah)),_xlpm.indexy, IF(_xlpm.podminka, ROW(_xlpm.rozsah)-MIN(ROW(_xlpm.rozsah))+1),_xlpm.prvni, MIN(_xlpm.indexy),_xlpm.finalni, IF(_xlpm.prvni=1, 2, _xlpm.prvni),INDEX(_xlpm.rozsah, _xlpm.finalni))</f>
        <v>2000</v>
      </c>
      <c r="BI924" cm="1">
        <f t="array" aca="1" ref="BI924" ca="1">INDEX($J$3:$J$10001,MATCH(BH924,$J$3:$J$10004,0)-1)</f>
        <v>1900</v>
      </c>
      <c r="BJ924">
        <f t="shared" ca="1" si="224"/>
        <v>300</v>
      </c>
      <c r="BK924">
        <f t="shared" ca="1" si="224"/>
        <v>316</v>
      </c>
      <c r="BL924">
        <f t="shared" ca="1" si="234"/>
        <v>-16</v>
      </c>
      <c r="BM924">
        <f t="shared" ca="1" si="232"/>
        <v>311.46630071138804</v>
      </c>
    </row>
    <row r="925" spans="1:65" x14ac:dyDescent="0.25">
      <c r="A925" s="64">
        <v>922</v>
      </c>
      <c r="B925" s="64">
        <v>81</v>
      </c>
      <c r="C925" s="64">
        <v>37</v>
      </c>
      <c r="D925" s="18">
        <v>922</v>
      </c>
      <c r="E925" s="21">
        <f t="shared" ca="1" si="225"/>
        <v>1943.6898158107474</v>
      </c>
      <c r="F925" s="22">
        <f t="shared" ca="1" si="226"/>
        <v>114.33356290400376</v>
      </c>
      <c r="G925" s="28">
        <v>922</v>
      </c>
      <c r="H925" s="24">
        <f t="shared" ca="1" si="227"/>
        <v>1940.5167819999999</v>
      </c>
      <c r="I925" s="25">
        <f t="shared" ca="1" si="228"/>
        <v>114.52140650560001</v>
      </c>
      <c r="J925" s="155"/>
      <c r="K925" s="155"/>
      <c r="AX925">
        <f t="shared" ca="1" si="235"/>
        <v>309.51731488000001</v>
      </c>
      <c r="AY925">
        <f t="shared" ca="1" si="229"/>
        <v>306.48268511999999</v>
      </c>
      <c r="AZ925" cm="1">
        <f t="array" aca="1" ref="AZ925" ca="1">_xlfn.LET(_xlpm.rozsah, $J$3:$J$10001,_xlpm.podminka, (_xlpm.rozsah&gt;H925)*(ISNUMBER(_xlpm.rozsah)),_xlpm.indexy, IF(_xlpm.podminka, ROW(_xlpm.rozsah)-MIN(ROW(_xlpm.rozsah))+1),_xlpm.prvni, MIN(_xlpm.indexy),_xlpm.finalni, IF(_xlpm.prvni=1, 2, _xlpm.prvni),INDEX(_xlpm.rozsah, _xlpm.finalni))</f>
        <v>2000</v>
      </c>
      <c r="BA925" cm="1">
        <f t="array" aca="1" ref="BA925" ca="1">INDEX($J$3:$J$10001,MATCH(AZ925,$J$3:$J$10004,0)-1)</f>
        <v>1900</v>
      </c>
      <c r="BB925">
        <f t="shared" ca="1" si="223"/>
        <v>300</v>
      </c>
      <c r="BC925">
        <f t="shared" ca="1" si="223"/>
        <v>316</v>
      </c>
      <c r="BD925">
        <f t="shared" ca="1" si="236"/>
        <v>-16</v>
      </c>
      <c r="BE925">
        <f t="shared" ca="1" si="230"/>
        <v>309.51731488000001</v>
      </c>
      <c r="BF925">
        <f t="shared" ca="1" si="233"/>
        <v>309.0096294702804</v>
      </c>
      <c r="BG925">
        <f t="shared" ca="1" si="231"/>
        <v>306.9903705297196</v>
      </c>
      <c r="BH925" cm="1">
        <f t="array" aca="1" ref="BH925" ca="1">_xlfn.LET(_xlpm.rozsah, $J$3:$J$10001,_xlpm.podminka, (_xlpm.rozsah&gt;E925)*(ISNUMBER(_xlpm.rozsah)),_xlpm.indexy, IF(_xlpm.podminka, ROW(_xlpm.rozsah)-MIN(ROW(_xlpm.rozsah))+1),_xlpm.prvni, MIN(_xlpm.indexy),_xlpm.finalni, IF(_xlpm.prvni=1, 2, _xlpm.prvni),INDEX(_xlpm.rozsah, _xlpm.finalni))</f>
        <v>2000</v>
      </c>
      <c r="BI925" cm="1">
        <f t="array" aca="1" ref="BI925" ca="1">INDEX($J$3:$J$10001,MATCH(BH925,$J$3:$J$10004,0)-1)</f>
        <v>1900</v>
      </c>
      <c r="BJ925">
        <f t="shared" ca="1" si="224"/>
        <v>300</v>
      </c>
      <c r="BK925">
        <f t="shared" ca="1" si="224"/>
        <v>316</v>
      </c>
      <c r="BL925">
        <f t="shared" ca="1" si="234"/>
        <v>-16</v>
      </c>
      <c r="BM925">
        <f t="shared" ca="1" si="232"/>
        <v>309.0096294702804</v>
      </c>
    </row>
    <row r="926" spans="1:65" x14ac:dyDescent="0.25">
      <c r="A926" s="64">
        <v>923</v>
      </c>
      <c r="B926" s="64">
        <v>82</v>
      </c>
      <c r="C926" s="64">
        <v>49</v>
      </c>
      <c r="D926" s="18">
        <v>923</v>
      </c>
      <c r="E926" s="21">
        <f t="shared" ca="1" si="225"/>
        <v>1959.0440110676702</v>
      </c>
      <c r="F926" s="22">
        <f t="shared" ca="1" si="226"/>
        <v>150.21094953229465</v>
      </c>
      <c r="G926" s="23">
        <v>923</v>
      </c>
      <c r="H926" s="24">
        <f t="shared" ca="1" si="227"/>
        <v>1955.8318039999999</v>
      </c>
      <c r="I926" s="25">
        <f t="shared" ca="1" si="228"/>
        <v>150.46278656640001</v>
      </c>
      <c r="J926" s="155"/>
      <c r="K926" s="155"/>
      <c r="AX926">
        <f t="shared" ca="1" si="235"/>
        <v>307.06691136000001</v>
      </c>
      <c r="AY926">
        <f t="shared" ca="1" si="229"/>
        <v>308.93308863999999</v>
      </c>
      <c r="AZ926" cm="1">
        <f t="array" aca="1" ref="AZ926" ca="1">_xlfn.LET(_xlpm.rozsah, $J$3:$J$10001,_xlpm.podminka, (_xlpm.rozsah&gt;H926)*(ISNUMBER(_xlpm.rozsah)),_xlpm.indexy, IF(_xlpm.podminka, ROW(_xlpm.rozsah)-MIN(ROW(_xlpm.rozsah))+1),_xlpm.prvni, MIN(_xlpm.indexy),_xlpm.finalni, IF(_xlpm.prvni=1, 2, _xlpm.prvni),INDEX(_xlpm.rozsah, _xlpm.finalni))</f>
        <v>2000</v>
      </c>
      <c r="BA926" cm="1">
        <f t="array" aca="1" ref="BA926" ca="1">INDEX($J$3:$J$10001,MATCH(AZ926,$J$3:$J$10004,0)-1)</f>
        <v>1900</v>
      </c>
      <c r="BB926">
        <f t="shared" ca="1" si="223"/>
        <v>300</v>
      </c>
      <c r="BC926">
        <f t="shared" ca="1" si="223"/>
        <v>316</v>
      </c>
      <c r="BD926">
        <f t="shared" ca="1" si="236"/>
        <v>-16</v>
      </c>
      <c r="BE926">
        <f t="shared" ca="1" si="230"/>
        <v>307.06691136000001</v>
      </c>
      <c r="BF926">
        <f t="shared" ca="1" si="233"/>
        <v>306.55295822917276</v>
      </c>
      <c r="BG926">
        <f t="shared" ca="1" si="231"/>
        <v>309.44704177082724</v>
      </c>
      <c r="BH926" cm="1">
        <f t="array" aca="1" ref="BH926" ca="1">_xlfn.LET(_xlpm.rozsah, $J$3:$J$10001,_xlpm.podminka, (_xlpm.rozsah&gt;E926)*(ISNUMBER(_xlpm.rozsah)),_xlpm.indexy, IF(_xlpm.podminka, ROW(_xlpm.rozsah)-MIN(ROW(_xlpm.rozsah))+1),_xlpm.prvni, MIN(_xlpm.indexy),_xlpm.finalni, IF(_xlpm.prvni=1, 2, _xlpm.prvni),INDEX(_xlpm.rozsah, _xlpm.finalni))</f>
        <v>2000</v>
      </c>
      <c r="BI926" cm="1">
        <f t="array" aca="1" ref="BI926" ca="1">INDEX($J$3:$J$10001,MATCH(BH926,$J$3:$J$10004,0)-1)</f>
        <v>1900</v>
      </c>
      <c r="BJ926">
        <f t="shared" ca="1" si="224"/>
        <v>300</v>
      </c>
      <c r="BK926">
        <f t="shared" ca="1" si="224"/>
        <v>316</v>
      </c>
      <c r="BL926">
        <f t="shared" ca="1" si="234"/>
        <v>-16</v>
      </c>
      <c r="BM926">
        <f t="shared" ca="1" si="232"/>
        <v>306.55295822917276</v>
      </c>
    </row>
    <row r="927" spans="1:65" x14ac:dyDescent="0.25">
      <c r="A927" s="64">
        <v>924</v>
      </c>
      <c r="B927" s="64">
        <v>83</v>
      </c>
      <c r="C927" s="64">
        <v>37</v>
      </c>
      <c r="D927" s="18">
        <v>924</v>
      </c>
      <c r="E927" s="21">
        <f t="shared" ca="1" si="225"/>
        <v>1974.398206324593</v>
      </c>
      <c r="F927" s="22">
        <f t="shared" ca="1" si="226"/>
        <v>112.5156261855841</v>
      </c>
      <c r="G927" s="28">
        <v>924</v>
      </c>
      <c r="H927" s="24">
        <f t="shared" ca="1" si="227"/>
        <v>1971.1468259999999</v>
      </c>
      <c r="I927" s="25">
        <f t="shared" ca="1" si="228"/>
        <v>112.7081079008</v>
      </c>
      <c r="J927" s="155"/>
      <c r="K927" s="155"/>
      <c r="AX927">
        <f t="shared" ca="1" si="235"/>
        <v>304.61650784</v>
      </c>
      <c r="AY927">
        <f t="shared" ca="1" si="229"/>
        <v>311.38349216</v>
      </c>
      <c r="AZ927" cm="1">
        <f t="array" aca="1" ref="AZ927" ca="1">_xlfn.LET(_xlpm.rozsah, $J$3:$J$10001,_xlpm.podminka, (_xlpm.rozsah&gt;H927)*(ISNUMBER(_xlpm.rozsah)),_xlpm.indexy, IF(_xlpm.podminka, ROW(_xlpm.rozsah)-MIN(ROW(_xlpm.rozsah))+1),_xlpm.prvni, MIN(_xlpm.indexy),_xlpm.finalni, IF(_xlpm.prvni=1, 2, _xlpm.prvni),INDEX(_xlpm.rozsah, _xlpm.finalni))</f>
        <v>2000</v>
      </c>
      <c r="BA927" cm="1">
        <f t="array" aca="1" ref="BA927" ca="1">INDEX($J$3:$J$10001,MATCH(AZ927,$J$3:$J$10004,0)-1)</f>
        <v>1900</v>
      </c>
      <c r="BB927">
        <f t="shared" ca="1" si="223"/>
        <v>300</v>
      </c>
      <c r="BC927">
        <f t="shared" ca="1" si="223"/>
        <v>316</v>
      </c>
      <c r="BD927">
        <f t="shared" ca="1" si="236"/>
        <v>-16</v>
      </c>
      <c r="BE927">
        <f t="shared" ca="1" si="230"/>
        <v>304.61650784</v>
      </c>
      <c r="BF927">
        <f t="shared" ca="1" si="233"/>
        <v>304.09628698806512</v>
      </c>
      <c r="BG927">
        <f t="shared" ca="1" si="231"/>
        <v>311.90371301193488</v>
      </c>
      <c r="BH927" cm="1">
        <f t="array" aca="1" ref="BH927" ca="1">_xlfn.LET(_xlpm.rozsah, $J$3:$J$10001,_xlpm.podminka, (_xlpm.rozsah&gt;E927)*(ISNUMBER(_xlpm.rozsah)),_xlpm.indexy, IF(_xlpm.podminka, ROW(_xlpm.rozsah)-MIN(ROW(_xlpm.rozsah))+1),_xlpm.prvni, MIN(_xlpm.indexy),_xlpm.finalni, IF(_xlpm.prvni=1, 2, _xlpm.prvni),INDEX(_xlpm.rozsah, _xlpm.finalni))</f>
        <v>2000</v>
      </c>
      <c r="BI927" cm="1">
        <f t="array" aca="1" ref="BI927" ca="1">INDEX($J$3:$J$10001,MATCH(BH927,$J$3:$J$10004,0)-1)</f>
        <v>1900</v>
      </c>
      <c r="BJ927">
        <f t="shared" ca="1" si="224"/>
        <v>300</v>
      </c>
      <c r="BK927">
        <f t="shared" ca="1" si="224"/>
        <v>316</v>
      </c>
      <c r="BL927">
        <f t="shared" ca="1" si="234"/>
        <v>-16</v>
      </c>
      <c r="BM927">
        <f t="shared" ca="1" si="232"/>
        <v>304.09628698806512</v>
      </c>
    </row>
    <row r="928" spans="1:65" x14ac:dyDescent="0.25">
      <c r="A928" s="64">
        <v>925</v>
      </c>
      <c r="B928" s="64">
        <v>83</v>
      </c>
      <c r="C928" s="64">
        <v>25</v>
      </c>
      <c r="D928" s="18">
        <v>925</v>
      </c>
      <c r="E928" s="21">
        <f t="shared" ca="1" si="225"/>
        <v>1974.398206324593</v>
      </c>
      <c r="F928" s="22">
        <f t="shared" ca="1" si="226"/>
        <v>76.024071747016279</v>
      </c>
      <c r="G928" s="23">
        <v>925</v>
      </c>
      <c r="H928" s="24">
        <f t="shared" ca="1" si="227"/>
        <v>1971.1468259999999</v>
      </c>
      <c r="I928" s="25">
        <f t="shared" ca="1" si="228"/>
        <v>76.154126959999999</v>
      </c>
      <c r="J928" s="155"/>
      <c r="K928" s="155"/>
      <c r="AX928">
        <f t="shared" ca="1" si="235"/>
        <v>304.61650784</v>
      </c>
      <c r="AY928">
        <f t="shared" ca="1" si="229"/>
        <v>311.38349216</v>
      </c>
      <c r="AZ928" cm="1">
        <f t="array" aca="1" ref="AZ928" ca="1">_xlfn.LET(_xlpm.rozsah, $J$3:$J$10001,_xlpm.podminka, (_xlpm.rozsah&gt;H928)*(ISNUMBER(_xlpm.rozsah)),_xlpm.indexy, IF(_xlpm.podminka, ROW(_xlpm.rozsah)-MIN(ROW(_xlpm.rozsah))+1),_xlpm.prvni, MIN(_xlpm.indexy),_xlpm.finalni, IF(_xlpm.prvni=1, 2, _xlpm.prvni),INDEX(_xlpm.rozsah, _xlpm.finalni))</f>
        <v>2000</v>
      </c>
      <c r="BA928" cm="1">
        <f t="array" aca="1" ref="BA928" ca="1">INDEX($J$3:$J$10001,MATCH(AZ928,$J$3:$J$10004,0)-1)</f>
        <v>1900</v>
      </c>
      <c r="BB928">
        <f t="shared" ca="1" si="223"/>
        <v>300</v>
      </c>
      <c r="BC928">
        <f t="shared" ca="1" si="223"/>
        <v>316</v>
      </c>
      <c r="BD928">
        <f t="shared" ca="1" si="236"/>
        <v>-16</v>
      </c>
      <c r="BE928">
        <f t="shared" ca="1" si="230"/>
        <v>304.61650784</v>
      </c>
      <c r="BF928">
        <f t="shared" ca="1" si="233"/>
        <v>304.09628698806512</v>
      </c>
      <c r="BG928">
        <f t="shared" ca="1" si="231"/>
        <v>311.90371301193488</v>
      </c>
      <c r="BH928" cm="1">
        <f t="array" aca="1" ref="BH928" ca="1">_xlfn.LET(_xlpm.rozsah, $J$3:$J$10001,_xlpm.podminka, (_xlpm.rozsah&gt;E928)*(ISNUMBER(_xlpm.rozsah)),_xlpm.indexy, IF(_xlpm.podminka, ROW(_xlpm.rozsah)-MIN(ROW(_xlpm.rozsah))+1),_xlpm.prvni, MIN(_xlpm.indexy),_xlpm.finalni, IF(_xlpm.prvni=1, 2, _xlpm.prvni),INDEX(_xlpm.rozsah, _xlpm.finalni))</f>
        <v>2000</v>
      </c>
      <c r="BI928" cm="1">
        <f t="array" aca="1" ref="BI928" ca="1">INDEX($J$3:$J$10001,MATCH(BH928,$J$3:$J$10004,0)-1)</f>
        <v>1900</v>
      </c>
      <c r="BJ928">
        <f t="shared" ca="1" si="224"/>
        <v>300</v>
      </c>
      <c r="BK928">
        <f t="shared" ca="1" si="224"/>
        <v>316</v>
      </c>
      <c r="BL928">
        <f t="shared" ca="1" si="234"/>
        <v>-16</v>
      </c>
      <c r="BM928">
        <f t="shared" ca="1" si="232"/>
        <v>304.09628698806512</v>
      </c>
    </row>
    <row r="929" spans="1:65" x14ac:dyDescent="0.25">
      <c r="A929" s="64">
        <v>926</v>
      </c>
      <c r="B929" s="64">
        <v>83</v>
      </c>
      <c r="C929" s="64">
        <v>17</v>
      </c>
      <c r="D929" s="18">
        <v>926</v>
      </c>
      <c r="E929" s="21">
        <f t="shared" ca="1" si="225"/>
        <v>1974.398206324593</v>
      </c>
      <c r="F929" s="22">
        <f t="shared" ca="1" si="226"/>
        <v>51.696368787971068</v>
      </c>
      <c r="G929" s="28">
        <v>926</v>
      </c>
      <c r="H929" s="24">
        <f t="shared" ca="1" si="227"/>
        <v>1971.1468259999999</v>
      </c>
      <c r="I929" s="25">
        <f t="shared" ca="1" si="228"/>
        <v>51.784806332800002</v>
      </c>
      <c r="J929" s="155"/>
      <c r="K929" s="155"/>
      <c r="AX929">
        <f t="shared" ca="1" si="235"/>
        <v>304.61650784</v>
      </c>
      <c r="AY929">
        <f t="shared" ca="1" si="229"/>
        <v>311.38349216</v>
      </c>
      <c r="AZ929" cm="1">
        <f t="array" aca="1" ref="AZ929" ca="1">_xlfn.LET(_xlpm.rozsah, $J$3:$J$10001,_xlpm.podminka, (_xlpm.rozsah&gt;H929)*(ISNUMBER(_xlpm.rozsah)),_xlpm.indexy, IF(_xlpm.podminka, ROW(_xlpm.rozsah)-MIN(ROW(_xlpm.rozsah))+1),_xlpm.prvni, MIN(_xlpm.indexy),_xlpm.finalni, IF(_xlpm.prvni=1, 2, _xlpm.prvni),INDEX(_xlpm.rozsah, _xlpm.finalni))</f>
        <v>2000</v>
      </c>
      <c r="BA929" cm="1">
        <f t="array" aca="1" ref="BA929" ca="1">INDEX($J$3:$J$10001,MATCH(AZ929,$J$3:$J$10004,0)-1)</f>
        <v>1900</v>
      </c>
      <c r="BB929">
        <f t="shared" ref="BB929:BC992" ca="1" si="237">IF(ISERROR(MATCH(AZ929,$J$1:$J$10000,0)), 0, INDEX($K$1:$K$10000, MATCH(AZ929,$J$1:$J$10000,0)))</f>
        <v>300</v>
      </c>
      <c r="BC929">
        <f t="shared" ca="1" si="237"/>
        <v>316</v>
      </c>
      <c r="BD929">
        <f t="shared" ca="1" si="236"/>
        <v>-16</v>
      </c>
      <c r="BE929">
        <f t="shared" ca="1" si="230"/>
        <v>304.61650784</v>
      </c>
      <c r="BF929">
        <f t="shared" ca="1" si="233"/>
        <v>304.09628698806512</v>
      </c>
      <c r="BG929">
        <f t="shared" ca="1" si="231"/>
        <v>311.90371301193488</v>
      </c>
      <c r="BH929" cm="1">
        <f t="array" aca="1" ref="BH929" ca="1">_xlfn.LET(_xlpm.rozsah, $J$3:$J$10001,_xlpm.podminka, (_xlpm.rozsah&gt;E929)*(ISNUMBER(_xlpm.rozsah)),_xlpm.indexy, IF(_xlpm.podminka, ROW(_xlpm.rozsah)-MIN(ROW(_xlpm.rozsah))+1),_xlpm.prvni, MIN(_xlpm.indexy),_xlpm.finalni, IF(_xlpm.prvni=1, 2, _xlpm.prvni),INDEX(_xlpm.rozsah, _xlpm.finalni))</f>
        <v>2000</v>
      </c>
      <c r="BI929" cm="1">
        <f t="array" aca="1" ref="BI929" ca="1">INDEX($J$3:$J$10001,MATCH(BH929,$J$3:$J$10004,0)-1)</f>
        <v>1900</v>
      </c>
      <c r="BJ929">
        <f t="shared" ca="1" si="224"/>
        <v>300</v>
      </c>
      <c r="BK929">
        <f t="shared" ca="1" si="224"/>
        <v>316</v>
      </c>
      <c r="BL929">
        <f t="shared" ca="1" si="234"/>
        <v>-16</v>
      </c>
      <c r="BM929">
        <f t="shared" ca="1" si="232"/>
        <v>304.09628698806512</v>
      </c>
    </row>
    <row r="930" spans="1:65" x14ac:dyDescent="0.25">
      <c r="A930" s="64">
        <v>927</v>
      </c>
      <c r="B930" s="64">
        <v>83</v>
      </c>
      <c r="C930" s="64">
        <v>13</v>
      </c>
      <c r="D930" s="18">
        <v>927</v>
      </c>
      <c r="E930" s="21">
        <f t="shared" ca="1" si="225"/>
        <v>1974.398206324593</v>
      </c>
      <c r="F930" s="22">
        <f t="shared" ca="1" si="226"/>
        <v>39.532517308448462</v>
      </c>
      <c r="G930" s="23">
        <v>927</v>
      </c>
      <c r="H930" s="24">
        <f t="shared" ca="1" si="227"/>
        <v>1971.1468259999999</v>
      </c>
      <c r="I930" s="25">
        <f t="shared" ca="1" si="228"/>
        <v>39.600146019200004</v>
      </c>
      <c r="J930" s="155"/>
      <c r="K930" s="155"/>
      <c r="AX930">
        <f t="shared" ca="1" si="235"/>
        <v>304.61650784</v>
      </c>
      <c r="AY930">
        <f t="shared" ca="1" si="229"/>
        <v>311.38349216</v>
      </c>
      <c r="AZ930" cm="1">
        <f t="array" aca="1" ref="AZ930" ca="1">_xlfn.LET(_xlpm.rozsah, $J$3:$J$10001,_xlpm.podminka, (_xlpm.rozsah&gt;H930)*(ISNUMBER(_xlpm.rozsah)),_xlpm.indexy, IF(_xlpm.podminka, ROW(_xlpm.rozsah)-MIN(ROW(_xlpm.rozsah))+1),_xlpm.prvni, MIN(_xlpm.indexy),_xlpm.finalni, IF(_xlpm.prvni=1, 2, _xlpm.prvni),INDEX(_xlpm.rozsah, _xlpm.finalni))</f>
        <v>2000</v>
      </c>
      <c r="BA930" cm="1">
        <f t="array" aca="1" ref="BA930" ca="1">INDEX($J$3:$J$10001,MATCH(AZ930,$J$3:$J$10004,0)-1)</f>
        <v>1900</v>
      </c>
      <c r="BB930">
        <f t="shared" ca="1" si="237"/>
        <v>300</v>
      </c>
      <c r="BC930">
        <f t="shared" ca="1" si="237"/>
        <v>316</v>
      </c>
      <c r="BD930">
        <f t="shared" ca="1" si="236"/>
        <v>-16</v>
      </c>
      <c r="BE930">
        <f t="shared" ca="1" si="230"/>
        <v>304.61650784</v>
      </c>
      <c r="BF930">
        <f t="shared" ca="1" si="233"/>
        <v>304.09628698806512</v>
      </c>
      <c r="BG930">
        <f t="shared" ca="1" si="231"/>
        <v>311.90371301193488</v>
      </c>
      <c r="BH930" cm="1">
        <f t="array" aca="1" ref="BH930" ca="1">_xlfn.LET(_xlpm.rozsah, $J$3:$J$10001,_xlpm.podminka, (_xlpm.rozsah&gt;E930)*(ISNUMBER(_xlpm.rozsah)),_xlpm.indexy, IF(_xlpm.podminka, ROW(_xlpm.rozsah)-MIN(ROW(_xlpm.rozsah))+1),_xlpm.prvni, MIN(_xlpm.indexy),_xlpm.finalni, IF(_xlpm.prvni=1, 2, _xlpm.prvni),INDEX(_xlpm.rozsah, _xlpm.finalni))</f>
        <v>2000</v>
      </c>
      <c r="BI930" cm="1">
        <f t="array" aca="1" ref="BI930" ca="1">INDEX($J$3:$J$10001,MATCH(BH930,$J$3:$J$10004,0)-1)</f>
        <v>1900</v>
      </c>
      <c r="BJ930">
        <f t="shared" ca="1" si="224"/>
        <v>300</v>
      </c>
      <c r="BK930">
        <f t="shared" ca="1" si="224"/>
        <v>316</v>
      </c>
      <c r="BL930">
        <f t="shared" ca="1" si="234"/>
        <v>-16</v>
      </c>
      <c r="BM930">
        <f t="shared" ca="1" si="232"/>
        <v>304.09628698806512</v>
      </c>
    </row>
    <row r="931" spans="1:65" x14ac:dyDescent="0.25">
      <c r="A931" s="64">
        <v>928</v>
      </c>
      <c r="B931" s="64">
        <v>83</v>
      </c>
      <c r="C931" s="64">
        <v>10</v>
      </c>
      <c r="D931" s="18">
        <v>928</v>
      </c>
      <c r="E931" s="21">
        <f t="shared" ca="1" si="225"/>
        <v>1974.398206324593</v>
      </c>
      <c r="F931" s="22">
        <f t="shared" ca="1" si="226"/>
        <v>30.409628698806511</v>
      </c>
      <c r="G931" s="28">
        <v>928</v>
      </c>
      <c r="H931" s="24">
        <f t="shared" ca="1" si="227"/>
        <v>1971.1468259999999</v>
      </c>
      <c r="I931" s="25">
        <f t="shared" ca="1" si="228"/>
        <v>30.461650784</v>
      </c>
      <c r="J931" s="155"/>
      <c r="K931" s="155"/>
      <c r="AX931">
        <f t="shared" ca="1" si="235"/>
        <v>304.61650784</v>
      </c>
      <c r="AY931">
        <f t="shared" ca="1" si="229"/>
        <v>311.38349216</v>
      </c>
      <c r="AZ931" cm="1">
        <f t="array" aca="1" ref="AZ931" ca="1">_xlfn.LET(_xlpm.rozsah, $J$3:$J$10001,_xlpm.podminka, (_xlpm.rozsah&gt;H931)*(ISNUMBER(_xlpm.rozsah)),_xlpm.indexy, IF(_xlpm.podminka, ROW(_xlpm.rozsah)-MIN(ROW(_xlpm.rozsah))+1),_xlpm.prvni, MIN(_xlpm.indexy),_xlpm.finalni, IF(_xlpm.prvni=1, 2, _xlpm.prvni),INDEX(_xlpm.rozsah, _xlpm.finalni))</f>
        <v>2000</v>
      </c>
      <c r="BA931" cm="1">
        <f t="array" aca="1" ref="BA931" ca="1">INDEX($J$3:$J$10001,MATCH(AZ931,$J$3:$J$10004,0)-1)</f>
        <v>1900</v>
      </c>
      <c r="BB931">
        <f t="shared" ca="1" si="237"/>
        <v>300</v>
      </c>
      <c r="BC931">
        <f t="shared" ca="1" si="237"/>
        <v>316</v>
      </c>
      <c r="BD931">
        <f t="shared" ca="1" si="236"/>
        <v>-16</v>
      </c>
      <c r="BE931">
        <f t="shared" ca="1" si="230"/>
        <v>304.61650784</v>
      </c>
      <c r="BF931">
        <f t="shared" ca="1" si="233"/>
        <v>304.09628698806512</v>
      </c>
      <c r="BG931">
        <f t="shared" ca="1" si="231"/>
        <v>311.90371301193488</v>
      </c>
      <c r="BH931" cm="1">
        <f t="array" aca="1" ref="BH931" ca="1">_xlfn.LET(_xlpm.rozsah, $J$3:$J$10001,_xlpm.podminka, (_xlpm.rozsah&gt;E931)*(ISNUMBER(_xlpm.rozsah)),_xlpm.indexy, IF(_xlpm.podminka, ROW(_xlpm.rozsah)-MIN(ROW(_xlpm.rozsah))+1),_xlpm.prvni, MIN(_xlpm.indexy),_xlpm.finalni, IF(_xlpm.prvni=1, 2, _xlpm.prvni),INDEX(_xlpm.rozsah, _xlpm.finalni))</f>
        <v>2000</v>
      </c>
      <c r="BI931" cm="1">
        <f t="array" aca="1" ref="BI931" ca="1">INDEX($J$3:$J$10001,MATCH(BH931,$J$3:$J$10004,0)-1)</f>
        <v>1900</v>
      </c>
      <c r="BJ931">
        <f t="shared" ca="1" si="224"/>
        <v>300</v>
      </c>
      <c r="BK931">
        <f t="shared" ca="1" si="224"/>
        <v>316</v>
      </c>
      <c r="BL931">
        <f t="shared" ca="1" si="234"/>
        <v>-16</v>
      </c>
      <c r="BM931">
        <f t="shared" ca="1" si="232"/>
        <v>304.09628698806512</v>
      </c>
    </row>
    <row r="932" spans="1:65" x14ac:dyDescent="0.25">
      <c r="A932" s="64">
        <v>929</v>
      </c>
      <c r="B932" s="64">
        <v>83</v>
      </c>
      <c r="C932" s="64">
        <v>8</v>
      </c>
      <c r="D932" s="18">
        <v>929</v>
      </c>
      <c r="E932" s="21">
        <f t="shared" ca="1" si="225"/>
        <v>1974.398206324593</v>
      </c>
      <c r="F932" s="22">
        <f t="shared" ca="1" si="226"/>
        <v>24.327702959045208</v>
      </c>
      <c r="G932" s="23">
        <v>929</v>
      </c>
      <c r="H932" s="24">
        <f t="shared" ca="1" si="227"/>
        <v>1971.1468259999999</v>
      </c>
      <c r="I932" s="25">
        <f t="shared" ca="1" si="228"/>
        <v>24.3693206272</v>
      </c>
      <c r="J932" s="155"/>
      <c r="K932" s="155"/>
      <c r="AX932">
        <f t="shared" ca="1" si="235"/>
        <v>304.61650784</v>
      </c>
      <c r="AY932">
        <f t="shared" ca="1" si="229"/>
        <v>311.38349216</v>
      </c>
      <c r="AZ932" cm="1">
        <f t="array" aca="1" ref="AZ932" ca="1">_xlfn.LET(_xlpm.rozsah, $J$3:$J$10001,_xlpm.podminka, (_xlpm.rozsah&gt;H932)*(ISNUMBER(_xlpm.rozsah)),_xlpm.indexy, IF(_xlpm.podminka, ROW(_xlpm.rozsah)-MIN(ROW(_xlpm.rozsah))+1),_xlpm.prvni, MIN(_xlpm.indexy),_xlpm.finalni, IF(_xlpm.prvni=1, 2, _xlpm.prvni),INDEX(_xlpm.rozsah, _xlpm.finalni))</f>
        <v>2000</v>
      </c>
      <c r="BA932" cm="1">
        <f t="array" aca="1" ref="BA932" ca="1">INDEX($J$3:$J$10001,MATCH(AZ932,$J$3:$J$10004,0)-1)</f>
        <v>1900</v>
      </c>
      <c r="BB932">
        <f t="shared" ca="1" si="237"/>
        <v>300</v>
      </c>
      <c r="BC932">
        <f t="shared" ca="1" si="237"/>
        <v>316</v>
      </c>
      <c r="BD932">
        <f t="shared" ca="1" si="236"/>
        <v>-16</v>
      </c>
      <c r="BE932">
        <f t="shared" ca="1" si="230"/>
        <v>304.61650784</v>
      </c>
      <c r="BF932">
        <f t="shared" ca="1" si="233"/>
        <v>304.09628698806512</v>
      </c>
      <c r="BG932">
        <f t="shared" ca="1" si="231"/>
        <v>311.90371301193488</v>
      </c>
      <c r="BH932" cm="1">
        <f t="array" aca="1" ref="BH932" ca="1">_xlfn.LET(_xlpm.rozsah, $J$3:$J$10001,_xlpm.podminka, (_xlpm.rozsah&gt;E932)*(ISNUMBER(_xlpm.rozsah)),_xlpm.indexy, IF(_xlpm.podminka, ROW(_xlpm.rozsah)-MIN(ROW(_xlpm.rozsah))+1),_xlpm.prvni, MIN(_xlpm.indexy),_xlpm.finalni, IF(_xlpm.prvni=1, 2, _xlpm.prvni),INDEX(_xlpm.rozsah, _xlpm.finalni))</f>
        <v>2000</v>
      </c>
      <c r="BI932" cm="1">
        <f t="array" aca="1" ref="BI932" ca="1">INDEX($J$3:$J$10001,MATCH(BH932,$J$3:$J$10004,0)-1)</f>
        <v>1900</v>
      </c>
      <c r="BJ932">
        <f t="shared" ca="1" si="224"/>
        <v>300</v>
      </c>
      <c r="BK932">
        <f t="shared" ca="1" si="224"/>
        <v>316</v>
      </c>
      <c r="BL932">
        <f t="shared" ca="1" si="234"/>
        <v>-16</v>
      </c>
      <c r="BM932">
        <f t="shared" ca="1" si="232"/>
        <v>304.09628698806512</v>
      </c>
    </row>
    <row r="933" spans="1:65" x14ac:dyDescent="0.25">
      <c r="A933" s="64">
        <v>930</v>
      </c>
      <c r="B933" s="64">
        <v>83</v>
      </c>
      <c r="C933" s="64">
        <v>7</v>
      </c>
      <c r="D933" s="18">
        <v>930</v>
      </c>
      <c r="E933" s="21">
        <f t="shared" ca="1" si="225"/>
        <v>1974.398206324593</v>
      </c>
      <c r="F933" s="22">
        <f t="shared" ca="1" si="226"/>
        <v>21.28674008916456</v>
      </c>
      <c r="G933" s="28">
        <v>930</v>
      </c>
      <c r="H933" s="24">
        <f t="shared" ca="1" si="227"/>
        <v>1971.1468259999999</v>
      </c>
      <c r="I933" s="25">
        <f t="shared" ca="1" si="228"/>
        <v>21.323155548799999</v>
      </c>
      <c r="J933" s="155"/>
      <c r="K933" s="155"/>
      <c r="AX933">
        <f t="shared" ca="1" si="235"/>
        <v>304.61650784</v>
      </c>
      <c r="AY933">
        <f t="shared" ca="1" si="229"/>
        <v>311.38349216</v>
      </c>
      <c r="AZ933" cm="1">
        <f t="array" aca="1" ref="AZ933" ca="1">_xlfn.LET(_xlpm.rozsah, $J$3:$J$10001,_xlpm.podminka, (_xlpm.rozsah&gt;H933)*(ISNUMBER(_xlpm.rozsah)),_xlpm.indexy, IF(_xlpm.podminka, ROW(_xlpm.rozsah)-MIN(ROW(_xlpm.rozsah))+1),_xlpm.prvni, MIN(_xlpm.indexy),_xlpm.finalni, IF(_xlpm.prvni=1, 2, _xlpm.prvni),INDEX(_xlpm.rozsah, _xlpm.finalni))</f>
        <v>2000</v>
      </c>
      <c r="BA933" cm="1">
        <f t="array" aca="1" ref="BA933" ca="1">INDEX($J$3:$J$10001,MATCH(AZ933,$J$3:$J$10004,0)-1)</f>
        <v>1900</v>
      </c>
      <c r="BB933">
        <f t="shared" ca="1" si="237"/>
        <v>300</v>
      </c>
      <c r="BC933">
        <f t="shared" ca="1" si="237"/>
        <v>316</v>
      </c>
      <c r="BD933">
        <f t="shared" ca="1" si="236"/>
        <v>-16</v>
      </c>
      <c r="BE933">
        <f t="shared" ca="1" si="230"/>
        <v>304.61650784</v>
      </c>
      <c r="BF933">
        <f t="shared" ca="1" si="233"/>
        <v>304.09628698806512</v>
      </c>
      <c r="BG933">
        <f t="shared" ca="1" si="231"/>
        <v>311.90371301193488</v>
      </c>
      <c r="BH933" cm="1">
        <f t="array" aca="1" ref="BH933" ca="1">_xlfn.LET(_xlpm.rozsah, $J$3:$J$10001,_xlpm.podminka, (_xlpm.rozsah&gt;E933)*(ISNUMBER(_xlpm.rozsah)),_xlpm.indexy, IF(_xlpm.podminka, ROW(_xlpm.rozsah)-MIN(ROW(_xlpm.rozsah))+1),_xlpm.prvni, MIN(_xlpm.indexy),_xlpm.finalni, IF(_xlpm.prvni=1, 2, _xlpm.prvni),INDEX(_xlpm.rozsah, _xlpm.finalni))</f>
        <v>2000</v>
      </c>
      <c r="BI933" cm="1">
        <f t="array" aca="1" ref="BI933" ca="1">INDEX($J$3:$J$10001,MATCH(BH933,$J$3:$J$10004,0)-1)</f>
        <v>1900</v>
      </c>
      <c r="BJ933">
        <f t="shared" ca="1" si="224"/>
        <v>300</v>
      </c>
      <c r="BK933">
        <f t="shared" ca="1" si="224"/>
        <v>316</v>
      </c>
      <c r="BL933">
        <f t="shared" ca="1" si="234"/>
        <v>-16</v>
      </c>
      <c r="BM933">
        <f t="shared" ca="1" si="232"/>
        <v>304.09628698806512</v>
      </c>
    </row>
    <row r="934" spans="1:65" x14ac:dyDescent="0.25">
      <c r="A934" s="64">
        <v>931</v>
      </c>
      <c r="B934" s="64">
        <v>83</v>
      </c>
      <c r="C934" s="64">
        <v>7</v>
      </c>
      <c r="D934" s="18">
        <v>931</v>
      </c>
      <c r="E934" s="21">
        <f t="shared" ca="1" si="225"/>
        <v>1974.398206324593</v>
      </c>
      <c r="F934" s="22">
        <f t="shared" ca="1" si="226"/>
        <v>21.28674008916456</v>
      </c>
      <c r="G934" s="23">
        <v>931</v>
      </c>
      <c r="H934" s="24">
        <f t="shared" ca="1" si="227"/>
        <v>1971.1468259999999</v>
      </c>
      <c r="I934" s="25">
        <f t="shared" ca="1" si="228"/>
        <v>21.323155548799999</v>
      </c>
      <c r="J934" s="155"/>
      <c r="K934" s="155"/>
      <c r="AX934">
        <f t="shared" ca="1" si="235"/>
        <v>304.61650784</v>
      </c>
      <c r="AY934">
        <f t="shared" ca="1" si="229"/>
        <v>311.38349216</v>
      </c>
      <c r="AZ934" cm="1">
        <f t="array" aca="1" ref="AZ934" ca="1">_xlfn.LET(_xlpm.rozsah, $J$3:$J$10001,_xlpm.podminka, (_xlpm.rozsah&gt;H934)*(ISNUMBER(_xlpm.rozsah)),_xlpm.indexy, IF(_xlpm.podminka, ROW(_xlpm.rozsah)-MIN(ROW(_xlpm.rozsah))+1),_xlpm.prvni, MIN(_xlpm.indexy),_xlpm.finalni, IF(_xlpm.prvni=1, 2, _xlpm.prvni),INDEX(_xlpm.rozsah, _xlpm.finalni))</f>
        <v>2000</v>
      </c>
      <c r="BA934" cm="1">
        <f t="array" aca="1" ref="BA934" ca="1">INDEX($J$3:$J$10001,MATCH(AZ934,$J$3:$J$10004,0)-1)</f>
        <v>1900</v>
      </c>
      <c r="BB934">
        <f t="shared" ca="1" si="237"/>
        <v>300</v>
      </c>
      <c r="BC934">
        <f t="shared" ca="1" si="237"/>
        <v>316</v>
      </c>
      <c r="BD934">
        <f t="shared" ca="1" si="236"/>
        <v>-16</v>
      </c>
      <c r="BE934">
        <f t="shared" ca="1" si="230"/>
        <v>304.61650784</v>
      </c>
      <c r="BF934">
        <f t="shared" ca="1" si="233"/>
        <v>304.09628698806512</v>
      </c>
      <c r="BG934">
        <f t="shared" ca="1" si="231"/>
        <v>311.90371301193488</v>
      </c>
      <c r="BH934" cm="1">
        <f t="array" aca="1" ref="BH934" ca="1">_xlfn.LET(_xlpm.rozsah, $J$3:$J$10001,_xlpm.podminka, (_xlpm.rozsah&gt;E934)*(ISNUMBER(_xlpm.rozsah)),_xlpm.indexy, IF(_xlpm.podminka, ROW(_xlpm.rozsah)-MIN(ROW(_xlpm.rozsah))+1),_xlpm.prvni, MIN(_xlpm.indexy),_xlpm.finalni, IF(_xlpm.prvni=1, 2, _xlpm.prvni),INDEX(_xlpm.rozsah, _xlpm.finalni))</f>
        <v>2000</v>
      </c>
      <c r="BI934" cm="1">
        <f t="array" aca="1" ref="BI934" ca="1">INDEX($J$3:$J$10001,MATCH(BH934,$J$3:$J$10004,0)-1)</f>
        <v>1900</v>
      </c>
      <c r="BJ934">
        <f t="shared" ca="1" si="224"/>
        <v>300</v>
      </c>
      <c r="BK934">
        <f t="shared" ca="1" si="224"/>
        <v>316</v>
      </c>
      <c r="BL934">
        <f t="shared" ca="1" si="234"/>
        <v>-16</v>
      </c>
      <c r="BM934">
        <f t="shared" ca="1" si="232"/>
        <v>304.09628698806512</v>
      </c>
    </row>
    <row r="935" spans="1:65" x14ac:dyDescent="0.25">
      <c r="A935" s="64">
        <v>932</v>
      </c>
      <c r="B935" s="64">
        <v>83</v>
      </c>
      <c r="C935" s="64">
        <v>6</v>
      </c>
      <c r="D935" s="18">
        <v>932</v>
      </c>
      <c r="E935" s="21">
        <f t="shared" ca="1" si="225"/>
        <v>1974.398206324593</v>
      </c>
      <c r="F935" s="22">
        <f t="shared" ca="1" si="226"/>
        <v>18.245777219283909</v>
      </c>
      <c r="G935" s="28">
        <v>932</v>
      </c>
      <c r="H935" s="24">
        <f t="shared" ca="1" si="227"/>
        <v>1971.1468259999999</v>
      </c>
      <c r="I935" s="25">
        <f t="shared" ca="1" si="228"/>
        <v>18.276990470400001</v>
      </c>
      <c r="J935" s="155"/>
      <c r="K935" s="155"/>
      <c r="AX935">
        <f t="shared" ca="1" si="235"/>
        <v>304.61650784</v>
      </c>
      <c r="AY935">
        <f t="shared" ca="1" si="229"/>
        <v>311.38349216</v>
      </c>
      <c r="AZ935" cm="1">
        <f t="array" aca="1" ref="AZ935" ca="1">_xlfn.LET(_xlpm.rozsah, $J$3:$J$10001,_xlpm.podminka, (_xlpm.rozsah&gt;H935)*(ISNUMBER(_xlpm.rozsah)),_xlpm.indexy, IF(_xlpm.podminka, ROW(_xlpm.rozsah)-MIN(ROW(_xlpm.rozsah))+1),_xlpm.prvni, MIN(_xlpm.indexy),_xlpm.finalni, IF(_xlpm.prvni=1, 2, _xlpm.prvni),INDEX(_xlpm.rozsah, _xlpm.finalni))</f>
        <v>2000</v>
      </c>
      <c r="BA935" cm="1">
        <f t="array" aca="1" ref="BA935" ca="1">INDEX($J$3:$J$10001,MATCH(AZ935,$J$3:$J$10004,0)-1)</f>
        <v>1900</v>
      </c>
      <c r="BB935">
        <f t="shared" ca="1" si="237"/>
        <v>300</v>
      </c>
      <c r="BC935">
        <f t="shared" ca="1" si="237"/>
        <v>316</v>
      </c>
      <c r="BD935">
        <f t="shared" ca="1" si="236"/>
        <v>-16</v>
      </c>
      <c r="BE935">
        <f t="shared" ca="1" si="230"/>
        <v>304.61650784</v>
      </c>
      <c r="BF935">
        <f t="shared" ca="1" si="233"/>
        <v>304.09628698806512</v>
      </c>
      <c r="BG935">
        <f t="shared" ca="1" si="231"/>
        <v>311.90371301193488</v>
      </c>
      <c r="BH935" cm="1">
        <f t="array" aca="1" ref="BH935" ca="1">_xlfn.LET(_xlpm.rozsah, $J$3:$J$10001,_xlpm.podminka, (_xlpm.rozsah&gt;E935)*(ISNUMBER(_xlpm.rozsah)),_xlpm.indexy, IF(_xlpm.podminka, ROW(_xlpm.rozsah)-MIN(ROW(_xlpm.rozsah))+1),_xlpm.prvni, MIN(_xlpm.indexy),_xlpm.finalni, IF(_xlpm.prvni=1, 2, _xlpm.prvni),INDEX(_xlpm.rozsah, _xlpm.finalni))</f>
        <v>2000</v>
      </c>
      <c r="BI935" cm="1">
        <f t="array" aca="1" ref="BI935" ca="1">INDEX($J$3:$J$10001,MATCH(BH935,$J$3:$J$10004,0)-1)</f>
        <v>1900</v>
      </c>
      <c r="BJ935">
        <f t="shared" ca="1" si="224"/>
        <v>300</v>
      </c>
      <c r="BK935">
        <f t="shared" ca="1" si="224"/>
        <v>316</v>
      </c>
      <c r="BL935">
        <f t="shared" ca="1" si="234"/>
        <v>-16</v>
      </c>
      <c r="BM935">
        <f t="shared" ca="1" si="232"/>
        <v>304.09628698806512</v>
      </c>
    </row>
    <row r="936" spans="1:65" x14ac:dyDescent="0.25">
      <c r="A936" s="64">
        <v>933</v>
      </c>
      <c r="B936" s="64">
        <v>83</v>
      </c>
      <c r="C936" s="64">
        <v>6</v>
      </c>
      <c r="D936" s="18">
        <v>933</v>
      </c>
      <c r="E936" s="21">
        <f t="shared" ca="1" si="225"/>
        <v>1974.398206324593</v>
      </c>
      <c r="F936" s="22">
        <f t="shared" ca="1" si="226"/>
        <v>18.245777219283909</v>
      </c>
      <c r="G936" s="23">
        <v>933</v>
      </c>
      <c r="H936" s="24">
        <f t="shared" ca="1" si="227"/>
        <v>1971.1468259999999</v>
      </c>
      <c r="I936" s="25">
        <f t="shared" ca="1" si="228"/>
        <v>18.276990470400001</v>
      </c>
      <c r="J936" s="155"/>
      <c r="K936" s="155"/>
      <c r="AX936">
        <f t="shared" ca="1" si="235"/>
        <v>304.61650784</v>
      </c>
      <c r="AY936">
        <f t="shared" ca="1" si="229"/>
        <v>311.38349216</v>
      </c>
      <c r="AZ936" cm="1">
        <f t="array" aca="1" ref="AZ936" ca="1">_xlfn.LET(_xlpm.rozsah, $J$3:$J$10001,_xlpm.podminka, (_xlpm.rozsah&gt;H936)*(ISNUMBER(_xlpm.rozsah)),_xlpm.indexy, IF(_xlpm.podminka, ROW(_xlpm.rozsah)-MIN(ROW(_xlpm.rozsah))+1),_xlpm.prvni, MIN(_xlpm.indexy),_xlpm.finalni, IF(_xlpm.prvni=1, 2, _xlpm.prvni),INDEX(_xlpm.rozsah, _xlpm.finalni))</f>
        <v>2000</v>
      </c>
      <c r="BA936" cm="1">
        <f t="array" aca="1" ref="BA936" ca="1">INDEX($J$3:$J$10001,MATCH(AZ936,$J$3:$J$10004,0)-1)</f>
        <v>1900</v>
      </c>
      <c r="BB936">
        <f t="shared" ca="1" si="237"/>
        <v>300</v>
      </c>
      <c r="BC936">
        <f t="shared" ca="1" si="237"/>
        <v>316</v>
      </c>
      <c r="BD936">
        <f t="shared" ca="1" si="236"/>
        <v>-16</v>
      </c>
      <c r="BE936">
        <f t="shared" ca="1" si="230"/>
        <v>304.61650784</v>
      </c>
      <c r="BF936">
        <f t="shared" ca="1" si="233"/>
        <v>304.09628698806512</v>
      </c>
      <c r="BG936">
        <f t="shared" ca="1" si="231"/>
        <v>311.90371301193488</v>
      </c>
      <c r="BH936" cm="1">
        <f t="array" aca="1" ref="BH936" ca="1">_xlfn.LET(_xlpm.rozsah, $J$3:$J$10001,_xlpm.podminka, (_xlpm.rozsah&gt;E936)*(ISNUMBER(_xlpm.rozsah)),_xlpm.indexy, IF(_xlpm.podminka, ROW(_xlpm.rozsah)-MIN(ROW(_xlpm.rozsah))+1),_xlpm.prvni, MIN(_xlpm.indexy),_xlpm.finalni, IF(_xlpm.prvni=1, 2, _xlpm.prvni),INDEX(_xlpm.rozsah, _xlpm.finalni))</f>
        <v>2000</v>
      </c>
      <c r="BI936" cm="1">
        <f t="array" aca="1" ref="BI936" ca="1">INDEX($J$3:$J$10001,MATCH(BH936,$J$3:$J$10004,0)-1)</f>
        <v>1900</v>
      </c>
      <c r="BJ936">
        <f t="shared" ca="1" si="224"/>
        <v>300</v>
      </c>
      <c r="BK936">
        <f t="shared" ca="1" si="224"/>
        <v>316</v>
      </c>
      <c r="BL936">
        <f t="shared" ca="1" si="234"/>
        <v>-16</v>
      </c>
      <c r="BM936">
        <f t="shared" ca="1" si="232"/>
        <v>304.09628698806512</v>
      </c>
    </row>
    <row r="937" spans="1:65" x14ac:dyDescent="0.25">
      <c r="A937" s="64">
        <v>934</v>
      </c>
      <c r="B937" s="64">
        <v>83</v>
      </c>
      <c r="C937" s="64">
        <v>6</v>
      </c>
      <c r="D937" s="18">
        <v>934</v>
      </c>
      <c r="E937" s="21">
        <f t="shared" ca="1" si="225"/>
        <v>1974.398206324593</v>
      </c>
      <c r="F937" s="22">
        <f t="shared" ca="1" si="226"/>
        <v>18.245777219283909</v>
      </c>
      <c r="G937" s="28">
        <v>934</v>
      </c>
      <c r="H937" s="24">
        <f t="shared" ca="1" si="227"/>
        <v>1971.1468259999999</v>
      </c>
      <c r="I937" s="25">
        <f t="shared" ca="1" si="228"/>
        <v>18.276990470400001</v>
      </c>
      <c r="J937" s="155"/>
      <c r="K937" s="155"/>
      <c r="AX937">
        <f t="shared" ca="1" si="235"/>
        <v>304.61650784</v>
      </c>
      <c r="AY937">
        <f t="shared" ca="1" si="229"/>
        <v>311.38349216</v>
      </c>
      <c r="AZ937" cm="1">
        <f t="array" aca="1" ref="AZ937" ca="1">_xlfn.LET(_xlpm.rozsah, $J$3:$J$10001,_xlpm.podminka, (_xlpm.rozsah&gt;H937)*(ISNUMBER(_xlpm.rozsah)),_xlpm.indexy, IF(_xlpm.podminka, ROW(_xlpm.rozsah)-MIN(ROW(_xlpm.rozsah))+1),_xlpm.prvni, MIN(_xlpm.indexy),_xlpm.finalni, IF(_xlpm.prvni=1, 2, _xlpm.prvni),INDEX(_xlpm.rozsah, _xlpm.finalni))</f>
        <v>2000</v>
      </c>
      <c r="BA937" cm="1">
        <f t="array" aca="1" ref="BA937" ca="1">INDEX($J$3:$J$10001,MATCH(AZ937,$J$3:$J$10004,0)-1)</f>
        <v>1900</v>
      </c>
      <c r="BB937">
        <f t="shared" ca="1" si="237"/>
        <v>300</v>
      </c>
      <c r="BC937">
        <f t="shared" ca="1" si="237"/>
        <v>316</v>
      </c>
      <c r="BD937">
        <f t="shared" ca="1" si="236"/>
        <v>-16</v>
      </c>
      <c r="BE937">
        <f t="shared" ca="1" si="230"/>
        <v>304.61650784</v>
      </c>
      <c r="BF937">
        <f t="shared" ca="1" si="233"/>
        <v>304.09628698806512</v>
      </c>
      <c r="BG937">
        <f t="shared" ca="1" si="231"/>
        <v>311.90371301193488</v>
      </c>
      <c r="BH937" cm="1">
        <f t="array" aca="1" ref="BH937" ca="1">_xlfn.LET(_xlpm.rozsah, $J$3:$J$10001,_xlpm.podminka, (_xlpm.rozsah&gt;E937)*(ISNUMBER(_xlpm.rozsah)),_xlpm.indexy, IF(_xlpm.podminka, ROW(_xlpm.rozsah)-MIN(ROW(_xlpm.rozsah))+1),_xlpm.prvni, MIN(_xlpm.indexy),_xlpm.finalni, IF(_xlpm.prvni=1, 2, _xlpm.prvni),INDEX(_xlpm.rozsah, _xlpm.finalni))</f>
        <v>2000</v>
      </c>
      <c r="BI937" cm="1">
        <f t="array" aca="1" ref="BI937" ca="1">INDEX($J$3:$J$10001,MATCH(BH937,$J$3:$J$10004,0)-1)</f>
        <v>1900</v>
      </c>
      <c r="BJ937">
        <f t="shared" ca="1" si="224"/>
        <v>300</v>
      </c>
      <c r="BK937">
        <f t="shared" ca="1" si="224"/>
        <v>316</v>
      </c>
      <c r="BL937">
        <f t="shared" ca="1" si="234"/>
        <v>-16</v>
      </c>
      <c r="BM937">
        <f t="shared" ca="1" si="232"/>
        <v>304.09628698806512</v>
      </c>
    </row>
    <row r="938" spans="1:65" x14ac:dyDescent="0.25">
      <c r="A938" s="64">
        <v>935</v>
      </c>
      <c r="B938" s="64">
        <v>71</v>
      </c>
      <c r="C938" s="64">
        <v>5</v>
      </c>
      <c r="D938" s="18">
        <v>935</v>
      </c>
      <c r="E938" s="21">
        <f t="shared" ca="1" si="225"/>
        <v>1790.1478632415192</v>
      </c>
      <c r="F938" s="22">
        <f t="shared" ca="1" si="226"/>
        <v>16.733743162447084</v>
      </c>
      <c r="G938" s="23">
        <v>935</v>
      </c>
      <c r="H938" s="24">
        <f t="shared" ca="1" si="227"/>
        <v>1787.3665619999999</v>
      </c>
      <c r="I938" s="25">
        <f t="shared" ca="1" si="228"/>
        <v>16.757384222999999</v>
      </c>
      <c r="J938" s="155"/>
      <c r="K938" s="155"/>
      <c r="AX938">
        <f t="shared" ca="1" si="235"/>
        <v>335.14768445999999</v>
      </c>
      <c r="AY938">
        <f t="shared" ca="1" si="229"/>
        <v>347.85231554000001</v>
      </c>
      <c r="AZ938" cm="1">
        <f t="array" aca="1" ref="AZ938" ca="1">_xlfn.LET(_xlpm.rozsah, $J$3:$J$10001,_xlpm.podminka, (_xlpm.rozsah&gt;H938)*(ISNUMBER(_xlpm.rozsah)),_xlpm.indexy, IF(_xlpm.podminka, ROW(_xlpm.rozsah)-MIN(ROW(_xlpm.rozsah))+1),_xlpm.prvni, MIN(_xlpm.indexy),_xlpm.finalni, IF(_xlpm.prvni=1, 2, _xlpm.prvni),INDEX(_xlpm.rozsah, _xlpm.finalni))</f>
        <v>1800</v>
      </c>
      <c r="BA938" cm="1">
        <f t="array" aca="1" ref="BA938" ca="1">INDEX($J$3:$J$10001,MATCH(AZ938,$J$3:$J$10004,0)-1)</f>
        <v>1700</v>
      </c>
      <c r="BB938">
        <f t="shared" ca="1" si="237"/>
        <v>333</v>
      </c>
      <c r="BC938">
        <f t="shared" ca="1" si="237"/>
        <v>350</v>
      </c>
      <c r="BD938">
        <f t="shared" ca="1" si="236"/>
        <v>-17</v>
      </c>
      <c r="BE938">
        <f t="shared" ca="1" si="230"/>
        <v>335.14768445999999</v>
      </c>
      <c r="BF938">
        <f t="shared" ca="1" si="233"/>
        <v>334.67486324894173</v>
      </c>
      <c r="BG938">
        <f t="shared" ca="1" si="231"/>
        <v>348.32513675105827</v>
      </c>
      <c r="BH938" cm="1">
        <f t="array" aca="1" ref="BH938" ca="1">_xlfn.LET(_xlpm.rozsah, $J$3:$J$10001,_xlpm.podminka, (_xlpm.rozsah&gt;E938)*(ISNUMBER(_xlpm.rozsah)),_xlpm.indexy, IF(_xlpm.podminka, ROW(_xlpm.rozsah)-MIN(ROW(_xlpm.rozsah))+1),_xlpm.prvni, MIN(_xlpm.indexy),_xlpm.finalni, IF(_xlpm.prvni=1, 2, _xlpm.prvni),INDEX(_xlpm.rozsah, _xlpm.finalni))</f>
        <v>1800</v>
      </c>
      <c r="BI938" cm="1">
        <f t="array" aca="1" ref="BI938" ca="1">INDEX($J$3:$J$10001,MATCH(BH938,$J$3:$J$10004,0)-1)</f>
        <v>1700</v>
      </c>
      <c r="BJ938">
        <f t="shared" ca="1" si="224"/>
        <v>333</v>
      </c>
      <c r="BK938">
        <f t="shared" ca="1" si="224"/>
        <v>350</v>
      </c>
      <c r="BL938">
        <f t="shared" ca="1" si="234"/>
        <v>-17</v>
      </c>
      <c r="BM938">
        <f t="shared" ca="1" si="232"/>
        <v>334.67486324894173</v>
      </c>
    </row>
    <row r="939" spans="1:65" x14ac:dyDescent="0.25">
      <c r="A939" s="64">
        <v>936</v>
      </c>
      <c r="B939" s="64">
        <v>49</v>
      </c>
      <c r="C939" s="64">
        <v>24</v>
      </c>
      <c r="D939" s="18">
        <v>936</v>
      </c>
      <c r="E939" s="21">
        <f t="shared" ca="1" si="225"/>
        <v>1452.3555675892176</v>
      </c>
      <c r="F939" s="22">
        <f t="shared" ca="1" si="226"/>
        <v>86.4</v>
      </c>
      <c r="G939" s="28">
        <v>936</v>
      </c>
      <c r="H939" s="24">
        <f t="shared" ca="1" si="227"/>
        <v>1450.436078</v>
      </c>
      <c r="I939" s="25">
        <f t="shared" ca="1" si="228"/>
        <v>86.4</v>
      </c>
      <c r="J939" s="155"/>
      <c r="K939" s="155"/>
      <c r="AX939">
        <f t="shared" ca="1" si="235"/>
        <v>360</v>
      </c>
      <c r="AY939">
        <f t="shared" ca="1" si="229"/>
        <v>360</v>
      </c>
      <c r="AZ939" cm="1">
        <f t="array" aca="1" ref="AZ939" ca="1">_xlfn.LET(_xlpm.rozsah, $J$3:$J$10001,_xlpm.podminka, (_xlpm.rozsah&gt;H939)*(ISNUMBER(_xlpm.rozsah)),_xlpm.indexy, IF(_xlpm.podminka, ROW(_xlpm.rozsah)-MIN(ROW(_xlpm.rozsah))+1),_xlpm.prvni, MIN(_xlpm.indexy),_xlpm.finalni, IF(_xlpm.prvni=1, 2, _xlpm.prvni),INDEX(_xlpm.rozsah, _xlpm.finalni))</f>
        <v>1500</v>
      </c>
      <c r="BA939" cm="1">
        <f t="array" aca="1" ref="BA939" ca="1">INDEX($J$3:$J$10001,MATCH(AZ939,$J$3:$J$10004,0)-1)</f>
        <v>1400</v>
      </c>
      <c r="BB939">
        <f t="shared" ca="1" si="237"/>
        <v>360</v>
      </c>
      <c r="BC939">
        <f t="shared" ca="1" si="237"/>
        <v>360</v>
      </c>
      <c r="BD939">
        <f t="shared" ca="1" si="236"/>
        <v>0</v>
      </c>
      <c r="BE939">
        <f t="shared" ca="1" si="230"/>
        <v>360</v>
      </c>
      <c r="BF939">
        <f t="shared" ca="1" si="233"/>
        <v>360</v>
      </c>
      <c r="BG939">
        <f t="shared" ca="1" si="231"/>
        <v>360</v>
      </c>
      <c r="BH939" cm="1">
        <f t="array" aca="1" ref="BH939" ca="1">_xlfn.LET(_xlpm.rozsah, $J$3:$J$10001,_xlpm.podminka, (_xlpm.rozsah&gt;E939)*(ISNUMBER(_xlpm.rozsah)),_xlpm.indexy, IF(_xlpm.podminka, ROW(_xlpm.rozsah)-MIN(ROW(_xlpm.rozsah))+1),_xlpm.prvni, MIN(_xlpm.indexy),_xlpm.finalni, IF(_xlpm.prvni=1, 2, _xlpm.prvni),INDEX(_xlpm.rozsah, _xlpm.finalni))</f>
        <v>1500</v>
      </c>
      <c r="BI939" cm="1">
        <f t="array" aca="1" ref="BI939" ca="1">INDEX($J$3:$J$10001,MATCH(BH939,$J$3:$J$10004,0)-1)</f>
        <v>1400</v>
      </c>
      <c r="BJ939">
        <f t="shared" ca="1" si="224"/>
        <v>360</v>
      </c>
      <c r="BK939">
        <f t="shared" ca="1" si="224"/>
        <v>360</v>
      </c>
      <c r="BL939">
        <f t="shared" ca="1" si="234"/>
        <v>0</v>
      </c>
      <c r="BM939">
        <f t="shared" ca="1" si="232"/>
        <v>360</v>
      </c>
    </row>
    <row r="940" spans="1:65" x14ac:dyDescent="0.25">
      <c r="A940" s="64">
        <v>937</v>
      </c>
      <c r="B940" s="64">
        <v>69</v>
      </c>
      <c r="C940" s="64">
        <v>64</v>
      </c>
      <c r="D940" s="18">
        <v>937</v>
      </c>
      <c r="E940" s="21">
        <f t="shared" ca="1" si="225"/>
        <v>1759.4394727276735</v>
      </c>
      <c r="F940" s="22">
        <f t="shared" ca="1" si="226"/>
        <v>217.53298536722912</v>
      </c>
      <c r="G940" s="23">
        <v>937</v>
      </c>
      <c r="H940" s="24">
        <f t="shared" ca="1" si="227"/>
        <v>1756.7365179999999</v>
      </c>
      <c r="I940" s="25">
        <f t="shared" ca="1" si="228"/>
        <v>217.82706684159999</v>
      </c>
      <c r="J940" s="155"/>
      <c r="K940" s="155"/>
      <c r="AX940">
        <f t="shared" ca="1" si="235"/>
        <v>340.35479193999998</v>
      </c>
      <c r="AY940">
        <f t="shared" ca="1" si="229"/>
        <v>342.64520806000002</v>
      </c>
      <c r="AZ940" cm="1">
        <f t="array" aca="1" ref="AZ940" ca="1">_xlfn.LET(_xlpm.rozsah, $J$3:$J$10001,_xlpm.podminka, (_xlpm.rozsah&gt;H940)*(ISNUMBER(_xlpm.rozsah)),_xlpm.indexy, IF(_xlpm.podminka, ROW(_xlpm.rozsah)-MIN(ROW(_xlpm.rozsah))+1),_xlpm.prvni, MIN(_xlpm.indexy),_xlpm.finalni, IF(_xlpm.prvni=1, 2, _xlpm.prvni),INDEX(_xlpm.rozsah, _xlpm.finalni))</f>
        <v>1800</v>
      </c>
      <c r="BA940" cm="1">
        <f t="array" aca="1" ref="BA940" ca="1">INDEX($J$3:$J$10001,MATCH(AZ940,$J$3:$J$10004,0)-1)</f>
        <v>1700</v>
      </c>
      <c r="BB940">
        <f t="shared" ca="1" si="237"/>
        <v>333</v>
      </c>
      <c r="BC940">
        <f t="shared" ca="1" si="237"/>
        <v>350</v>
      </c>
      <c r="BD940">
        <f t="shared" ca="1" si="236"/>
        <v>-17</v>
      </c>
      <c r="BE940">
        <f t="shared" ca="1" si="230"/>
        <v>340.35479193999998</v>
      </c>
      <c r="BF940">
        <f t="shared" ca="1" si="233"/>
        <v>339.8952896362955</v>
      </c>
      <c r="BG940">
        <f t="shared" ca="1" si="231"/>
        <v>343.1047103637045</v>
      </c>
      <c r="BH940" cm="1">
        <f t="array" aca="1" ref="BH940" ca="1">_xlfn.LET(_xlpm.rozsah, $J$3:$J$10001,_xlpm.podminka, (_xlpm.rozsah&gt;E940)*(ISNUMBER(_xlpm.rozsah)),_xlpm.indexy, IF(_xlpm.podminka, ROW(_xlpm.rozsah)-MIN(ROW(_xlpm.rozsah))+1),_xlpm.prvni, MIN(_xlpm.indexy),_xlpm.finalni, IF(_xlpm.prvni=1, 2, _xlpm.prvni),INDEX(_xlpm.rozsah, _xlpm.finalni))</f>
        <v>1800</v>
      </c>
      <c r="BI940" cm="1">
        <f t="array" aca="1" ref="BI940" ca="1">INDEX($J$3:$J$10001,MATCH(BH940,$J$3:$J$10004,0)-1)</f>
        <v>1700</v>
      </c>
      <c r="BJ940">
        <f t="shared" ca="1" si="224"/>
        <v>333</v>
      </c>
      <c r="BK940">
        <f t="shared" ca="1" si="224"/>
        <v>350</v>
      </c>
      <c r="BL940">
        <f t="shared" ca="1" si="234"/>
        <v>-17</v>
      </c>
      <c r="BM940">
        <f t="shared" ca="1" si="232"/>
        <v>339.8952896362955</v>
      </c>
    </row>
    <row r="941" spans="1:65" x14ac:dyDescent="0.25">
      <c r="A941" s="64">
        <v>938</v>
      </c>
      <c r="B941" s="64">
        <v>81</v>
      </c>
      <c r="C941" s="64">
        <v>50</v>
      </c>
      <c r="D941" s="18">
        <v>938</v>
      </c>
      <c r="E941" s="21">
        <f t="shared" ca="1" si="225"/>
        <v>1943.6898158107474</v>
      </c>
      <c r="F941" s="22">
        <f t="shared" ca="1" si="226"/>
        <v>154.5048147351402</v>
      </c>
      <c r="G941" s="28">
        <v>938</v>
      </c>
      <c r="H941" s="24">
        <f t="shared" ca="1" si="227"/>
        <v>1940.5167819999999</v>
      </c>
      <c r="I941" s="25">
        <f t="shared" ca="1" si="228"/>
        <v>154.75865744000001</v>
      </c>
      <c r="J941" s="155"/>
      <c r="K941" s="155"/>
      <c r="AX941">
        <f t="shared" ca="1" si="235"/>
        <v>309.51731488000001</v>
      </c>
      <c r="AY941">
        <f t="shared" ca="1" si="229"/>
        <v>306.48268511999999</v>
      </c>
      <c r="AZ941" cm="1">
        <f t="array" aca="1" ref="AZ941" ca="1">_xlfn.LET(_xlpm.rozsah, $J$3:$J$10001,_xlpm.podminka, (_xlpm.rozsah&gt;H941)*(ISNUMBER(_xlpm.rozsah)),_xlpm.indexy, IF(_xlpm.podminka, ROW(_xlpm.rozsah)-MIN(ROW(_xlpm.rozsah))+1),_xlpm.prvni, MIN(_xlpm.indexy),_xlpm.finalni, IF(_xlpm.prvni=1, 2, _xlpm.prvni),INDEX(_xlpm.rozsah, _xlpm.finalni))</f>
        <v>2000</v>
      </c>
      <c r="BA941" cm="1">
        <f t="array" aca="1" ref="BA941" ca="1">INDEX($J$3:$J$10001,MATCH(AZ941,$J$3:$J$10004,0)-1)</f>
        <v>1900</v>
      </c>
      <c r="BB941">
        <f t="shared" ca="1" si="237"/>
        <v>300</v>
      </c>
      <c r="BC941">
        <f t="shared" ca="1" si="237"/>
        <v>316</v>
      </c>
      <c r="BD941">
        <f t="shared" ca="1" si="236"/>
        <v>-16</v>
      </c>
      <c r="BE941">
        <f t="shared" ca="1" si="230"/>
        <v>309.51731488000001</v>
      </c>
      <c r="BF941">
        <f t="shared" ca="1" si="233"/>
        <v>309.0096294702804</v>
      </c>
      <c r="BG941">
        <f t="shared" ca="1" si="231"/>
        <v>306.9903705297196</v>
      </c>
      <c r="BH941" cm="1">
        <f t="array" aca="1" ref="BH941" ca="1">_xlfn.LET(_xlpm.rozsah, $J$3:$J$10001,_xlpm.podminka, (_xlpm.rozsah&gt;E941)*(ISNUMBER(_xlpm.rozsah)),_xlpm.indexy, IF(_xlpm.podminka, ROW(_xlpm.rozsah)-MIN(ROW(_xlpm.rozsah))+1),_xlpm.prvni, MIN(_xlpm.indexy),_xlpm.finalni, IF(_xlpm.prvni=1, 2, _xlpm.prvni),INDEX(_xlpm.rozsah, _xlpm.finalni))</f>
        <v>2000</v>
      </c>
      <c r="BI941" cm="1">
        <f t="array" aca="1" ref="BI941" ca="1">INDEX($J$3:$J$10001,MATCH(BH941,$J$3:$J$10004,0)-1)</f>
        <v>1900</v>
      </c>
      <c r="BJ941">
        <f t="shared" ca="1" si="224"/>
        <v>300</v>
      </c>
      <c r="BK941">
        <f t="shared" ca="1" si="224"/>
        <v>316</v>
      </c>
      <c r="BL941">
        <f t="shared" ca="1" si="234"/>
        <v>-16</v>
      </c>
      <c r="BM941">
        <f t="shared" ca="1" si="232"/>
        <v>309.0096294702804</v>
      </c>
    </row>
    <row r="942" spans="1:65" x14ac:dyDescent="0.25">
      <c r="A942" s="64">
        <v>939</v>
      </c>
      <c r="B942" s="64">
        <v>81</v>
      </c>
      <c r="C942" s="64">
        <v>43</v>
      </c>
      <c r="D942" s="18">
        <v>939</v>
      </c>
      <c r="E942" s="21">
        <f t="shared" ca="1" si="225"/>
        <v>1943.6898158107474</v>
      </c>
      <c r="F942" s="22">
        <f t="shared" ca="1" si="226"/>
        <v>132.87414067222056</v>
      </c>
      <c r="G942" s="23">
        <v>939</v>
      </c>
      <c r="H942" s="24">
        <f t="shared" ca="1" si="227"/>
        <v>1940.5167819999999</v>
      </c>
      <c r="I942" s="25">
        <f t="shared" ca="1" si="228"/>
        <v>133.0924453984</v>
      </c>
      <c r="J942" s="155"/>
      <c r="K942" s="155"/>
      <c r="AX942">
        <f t="shared" ca="1" si="235"/>
        <v>309.51731488000001</v>
      </c>
      <c r="AY942">
        <f t="shared" ca="1" si="229"/>
        <v>306.48268511999999</v>
      </c>
      <c r="AZ942" cm="1">
        <f t="array" aca="1" ref="AZ942" ca="1">_xlfn.LET(_xlpm.rozsah, $J$3:$J$10001,_xlpm.podminka, (_xlpm.rozsah&gt;H942)*(ISNUMBER(_xlpm.rozsah)),_xlpm.indexy, IF(_xlpm.podminka, ROW(_xlpm.rozsah)-MIN(ROW(_xlpm.rozsah))+1),_xlpm.prvni, MIN(_xlpm.indexy),_xlpm.finalni, IF(_xlpm.prvni=1, 2, _xlpm.prvni),INDEX(_xlpm.rozsah, _xlpm.finalni))</f>
        <v>2000</v>
      </c>
      <c r="BA942" cm="1">
        <f t="array" aca="1" ref="BA942" ca="1">INDEX($J$3:$J$10001,MATCH(AZ942,$J$3:$J$10004,0)-1)</f>
        <v>1900</v>
      </c>
      <c r="BB942">
        <f t="shared" ca="1" si="237"/>
        <v>300</v>
      </c>
      <c r="BC942">
        <f t="shared" ca="1" si="237"/>
        <v>316</v>
      </c>
      <c r="BD942">
        <f t="shared" ca="1" si="236"/>
        <v>-16</v>
      </c>
      <c r="BE942">
        <f t="shared" ca="1" si="230"/>
        <v>309.51731488000001</v>
      </c>
      <c r="BF942">
        <f t="shared" ca="1" si="233"/>
        <v>309.0096294702804</v>
      </c>
      <c r="BG942">
        <f t="shared" ca="1" si="231"/>
        <v>306.9903705297196</v>
      </c>
      <c r="BH942" cm="1">
        <f t="array" aca="1" ref="BH942" ca="1">_xlfn.LET(_xlpm.rozsah, $J$3:$J$10001,_xlpm.podminka, (_xlpm.rozsah&gt;E942)*(ISNUMBER(_xlpm.rozsah)),_xlpm.indexy, IF(_xlpm.podminka, ROW(_xlpm.rozsah)-MIN(ROW(_xlpm.rozsah))+1),_xlpm.prvni, MIN(_xlpm.indexy),_xlpm.finalni, IF(_xlpm.prvni=1, 2, _xlpm.prvni),INDEX(_xlpm.rozsah, _xlpm.finalni))</f>
        <v>2000</v>
      </c>
      <c r="BI942" cm="1">
        <f t="array" aca="1" ref="BI942" ca="1">INDEX($J$3:$J$10001,MATCH(BH942,$J$3:$J$10004,0)-1)</f>
        <v>1900</v>
      </c>
      <c r="BJ942">
        <f t="shared" ref="BJ942:BK1005" ca="1" si="238">IF(ISERROR(MATCH(BH942,$J$1:$J$10000,0)), 0, INDEX($K$1:$K$10000, MATCH(BH942,$J$1:$J$10000,0)))</f>
        <v>300</v>
      </c>
      <c r="BK942">
        <f t="shared" ca="1" si="238"/>
        <v>316</v>
      </c>
      <c r="BL942">
        <f t="shared" ca="1" si="234"/>
        <v>-16</v>
      </c>
      <c r="BM942">
        <f t="shared" ca="1" si="232"/>
        <v>309.0096294702804</v>
      </c>
    </row>
    <row r="943" spans="1:65" x14ac:dyDescent="0.25">
      <c r="A943" s="64">
        <v>940</v>
      </c>
      <c r="B943" s="64">
        <v>81</v>
      </c>
      <c r="C943" s="64">
        <v>42</v>
      </c>
      <c r="D943" s="18">
        <v>940</v>
      </c>
      <c r="E943" s="21">
        <f t="shared" ca="1" si="225"/>
        <v>1943.6898158107474</v>
      </c>
      <c r="F943" s="22">
        <f t="shared" ca="1" si="226"/>
        <v>129.78404437751777</v>
      </c>
      <c r="G943" s="28">
        <v>940</v>
      </c>
      <c r="H943" s="24">
        <f t="shared" ca="1" si="227"/>
        <v>1940.5167819999999</v>
      </c>
      <c r="I943" s="25">
        <f t="shared" ca="1" si="228"/>
        <v>129.9972722496</v>
      </c>
      <c r="J943" s="155"/>
      <c r="K943" s="155"/>
      <c r="AX943">
        <f t="shared" ca="1" si="235"/>
        <v>309.51731488000001</v>
      </c>
      <c r="AY943">
        <f t="shared" ca="1" si="229"/>
        <v>306.48268511999999</v>
      </c>
      <c r="AZ943" cm="1">
        <f t="array" aca="1" ref="AZ943" ca="1">_xlfn.LET(_xlpm.rozsah, $J$3:$J$10001,_xlpm.podminka, (_xlpm.rozsah&gt;H943)*(ISNUMBER(_xlpm.rozsah)),_xlpm.indexy, IF(_xlpm.podminka, ROW(_xlpm.rozsah)-MIN(ROW(_xlpm.rozsah))+1),_xlpm.prvni, MIN(_xlpm.indexy),_xlpm.finalni, IF(_xlpm.prvni=1, 2, _xlpm.prvni),INDEX(_xlpm.rozsah, _xlpm.finalni))</f>
        <v>2000</v>
      </c>
      <c r="BA943" cm="1">
        <f t="array" aca="1" ref="BA943" ca="1">INDEX($J$3:$J$10001,MATCH(AZ943,$J$3:$J$10004,0)-1)</f>
        <v>1900</v>
      </c>
      <c r="BB943">
        <f t="shared" ca="1" si="237"/>
        <v>300</v>
      </c>
      <c r="BC943">
        <f t="shared" ca="1" si="237"/>
        <v>316</v>
      </c>
      <c r="BD943">
        <f t="shared" ca="1" si="236"/>
        <v>-16</v>
      </c>
      <c r="BE943">
        <f t="shared" ca="1" si="230"/>
        <v>309.51731488000001</v>
      </c>
      <c r="BF943">
        <f t="shared" ca="1" si="233"/>
        <v>309.0096294702804</v>
      </c>
      <c r="BG943">
        <f t="shared" ca="1" si="231"/>
        <v>306.9903705297196</v>
      </c>
      <c r="BH943" cm="1">
        <f t="array" aca="1" ref="BH943" ca="1">_xlfn.LET(_xlpm.rozsah, $J$3:$J$10001,_xlpm.podminka, (_xlpm.rozsah&gt;E943)*(ISNUMBER(_xlpm.rozsah)),_xlpm.indexy, IF(_xlpm.podminka, ROW(_xlpm.rozsah)-MIN(ROW(_xlpm.rozsah))+1),_xlpm.prvni, MIN(_xlpm.indexy),_xlpm.finalni, IF(_xlpm.prvni=1, 2, _xlpm.prvni),INDEX(_xlpm.rozsah, _xlpm.finalni))</f>
        <v>2000</v>
      </c>
      <c r="BI943" cm="1">
        <f t="array" aca="1" ref="BI943" ca="1">INDEX($J$3:$J$10001,MATCH(BH943,$J$3:$J$10004,0)-1)</f>
        <v>1900</v>
      </c>
      <c r="BJ943">
        <f t="shared" ca="1" si="238"/>
        <v>300</v>
      </c>
      <c r="BK943">
        <f t="shared" ca="1" si="238"/>
        <v>316</v>
      </c>
      <c r="BL943">
        <f t="shared" ca="1" si="234"/>
        <v>-16</v>
      </c>
      <c r="BM943">
        <f t="shared" ca="1" si="232"/>
        <v>309.0096294702804</v>
      </c>
    </row>
    <row r="944" spans="1:65" x14ac:dyDescent="0.25">
      <c r="A944" s="64">
        <v>941</v>
      </c>
      <c r="B944" s="64">
        <v>81</v>
      </c>
      <c r="C944" s="64">
        <v>31</v>
      </c>
      <c r="D944" s="18">
        <v>941</v>
      </c>
      <c r="E944" s="21">
        <f t="shared" ca="1" si="225"/>
        <v>1943.6898158107474</v>
      </c>
      <c r="F944" s="22">
        <f t="shared" ca="1" si="226"/>
        <v>95.792985135786935</v>
      </c>
      <c r="G944" s="23">
        <v>941</v>
      </c>
      <c r="H944" s="24">
        <f t="shared" ca="1" si="227"/>
        <v>1940.5167819999999</v>
      </c>
      <c r="I944" s="25">
        <f t="shared" ca="1" si="228"/>
        <v>95.950367612799994</v>
      </c>
      <c r="J944" s="155"/>
      <c r="K944" s="155"/>
      <c r="AX944">
        <f t="shared" ca="1" si="235"/>
        <v>309.51731488000001</v>
      </c>
      <c r="AY944">
        <f t="shared" ca="1" si="229"/>
        <v>306.48268511999999</v>
      </c>
      <c r="AZ944" cm="1">
        <f t="array" aca="1" ref="AZ944" ca="1">_xlfn.LET(_xlpm.rozsah, $J$3:$J$10001,_xlpm.podminka, (_xlpm.rozsah&gt;H944)*(ISNUMBER(_xlpm.rozsah)),_xlpm.indexy, IF(_xlpm.podminka, ROW(_xlpm.rozsah)-MIN(ROW(_xlpm.rozsah))+1),_xlpm.prvni, MIN(_xlpm.indexy),_xlpm.finalni, IF(_xlpm.prvni=1, 2, _xlpm.prvni),INDEX(_xlpm.rozsah, _xlpm.finalni))</f>
        <v>2000</v>
      </c>
      <c r="BA944" cm="1">
        <f t="array" aca="1" ref="BA944" ca="1">INDEX($J$3:$J$10001,MATCH(AZ944,$J$3:$J$10004,0)-1)</f>
        <v>1900</v>
      </c>
      <c r="BB944">
        <f t="shared" ca="1" si="237"/>
        <v>300</v>
      </c>
      <c r="BC944">
        <f t="shared" ca="1" si="237"/>
        <v>316</v>
      </c>
      <c r="BD944">
        <f t="shared" ca="1" si="236"/>
        <v>-16</v>
      </c>
      <c r="BE944">
        <f t="shared" ca="1" si="230"/>
        <v>309.51731488000001</v>
      </c>
      <c r="BF944">
        <f t="shared" ca="1" si="233"/>
        <v>309.0096294702804</v>
      </c>
      <c r="BG944">
        <f t="shared" ca="1" si="231"/>
        <v>306.9903705297196</v>
      </c>
      <c r="BH944" cm="1">
        <f t="array" aca="1" ref="BH944" ca="1">_xlfn.LET(_xlpm.rozsah, $J$3:$J$10001,_xlpm.podminka, (_xlpm.rozsah&gt;E944)*(ISNUMBER(_xlpm.rozsah)),_xlpm.indexy, IF(_xlpm.podminka, ROW(_xlpm.rozsah)-MIN(ROW(_xlpm.rozsah))+1),_xlpm.prvni, MIN(_xlpm.indexy),_xlpm.finalni, IF(_xlpm.prvni=1, 2, _xlpm.prvni),INDEX(_xlpm.rozsah, _xlpm.finalni))</f>
        <v>2000</v>
      </c>
      <c r="BI944" cm="1">
        <f t="array" aca="1" ref="BI944" ca="1">INDEX($J$3:$J$10001,MATCH(BH944,$J$3:$J$10004,0)-1)</f>
        <v>1900</v>
      </c>
      <c r="BJ944">
        <f t="shared" ca="1" si="238"/>
        <v>300</v>
      </c>
      <c r="BK944">
        <f t="shared" ca="1" si="238"/>
        <v>316</v>
      </c>
      <c r="BL944">
        <f t="shared" ca="1" si="234"/>
        <v>-16</v>
      </c>
      <c r="BM944">
        <f t="shared" ca="1" si="232"/>
        <v>309.0096294702804</v>
      </c>
    </row>
    <row r="945" spans="1:65" x14ac:dyDescent="0.25">
      <c r="A945" s="64">
        <v>942</v>
      </c>
      <c r="B945" s="64">
        <v>81</v>
      </c>
      <c r="C945" s="64">
        <v>30</v>
      </c>
      <c r="D945" s="18">
        <v>942</v>
      </c>
      <c r="E945" s="21">
        <f t="shared" ca="1" si="225"/>
        <v>1943.6898158107474</v>
      </c>
      <c r="F945" s="22">
        <f t="shared" ca="1" si="226"/>
        <v>92.702888841084118</v>
      </c>
      <c r="G945" s="28">
        <v>942</v>
      </c>
      <c r="H945" s="24">
        <f t="shared" ca="1" si="227"/>
        <v>1940.5167819999999</v>
      </c>
      <c r="I945" s="25">
        <f t="shared" ca="1" si="228"/>
        <v>92.855194463999993</v>
      </c>
      <c r="J945" s="155"/>
      <c r="K945" s="155"/>
      <c r="AX945">
        <f t="shared" ca="1" si="235"/>
        <v>309.51731488000001</v>
      </c>
      <c r="AY945">
        <f t="shared" ca="1" si="229"/>
        <v>306.48268511999999</v>
      </c>
      <c r="AZ945" cm="1">
        <f t="array" aca="1" ref="AZ945" ca="1">_xlfn.LET(_xlpm.rozsah, $J$3:$J$10001,_xlpm.podminka, (_xlpm.rozsah&gt;H945)*(ISNUMBER(_xlpm.rozsah)),_xlpm.indexy, IF(_xlpm.podminka, ROW(_xlpm.rozsah)-MIN(ROW(_xlpm.rozsah))+1),_xlpm.prvni, MIN(_xlpm.indexy),_xlpm.finalni, IF(_xlpm.prvni=1, 2, _xlpm.prvni),INDEX(_xlpm.rozsah, _xlpm.finalni))</f>
        <v>2000</v>
      </c>
      <c r="BA945" cm="1">
        <f t="array" aca="1" ref="BA945" ca="1">INDEX($J$3:$J$10001,MATCH(AZ945,$J$3:$J$10004,0)-1)</f>
        <v>1900</v>
      </c>
      <c r="BB945">
        <f t="shared" ca="1" si="237"/>
        <v>300</v>
      </c>
      <c r="BC945">
        <f t="shared" ca="1" si="237"/>
        <v>316</v>
      </c>
      <c r="BD945">
        <f t="shared" ca="1" si="236"/>
        <v>-16</v>
      </c>
      <c r="BE945">
        <f t="shared" ca="1" si="230"/>
        <v>309.51731488000001</v>
      </c>
      <c r="BF945">
        <f t="shared" ca="1" si="233"/>
        <v>309.0096294702804</v>
      </c>
      <c r="BG945">
        <f t="shared" ca="1" si="231"/>
        <v>306.9903705297196</v>
      </c>
      <c r="BH945" cm="1">
        <f t="array" aca="1" ref="BH945" ca="1">_xlfn.LET(_xlpm.rozsah, $J$3:$J$10001,_xlpm.podminka, (_xlpm.rozsah&gt;E945)*(ISNUMBER(_xlpm.rozsah)),_xlpm.indexy, IF(_xlpm.podminka, ROW(_xlpm.rozsah)-MIN(ROW(_xlpm.rozsah))+1),_xlpm.prvni, MIN(_xlpm.indexy),_xlpm.finalni, IF(_xlpm.prvni=1, 2, _xlpm.prvni),INDEX(_xlpm.rozsah, _xlpm.finalni))</f>
        <v>2000</v>
      </c>
      <c r="BI945" cm="1">
        <f t="array" aca="1" ref="BI945" ca="1">INDEX($J$3:$J$10001,MATCH(BH945,$J$3:$J$10004,0)-1)</f>
        <v>1900</v>
      </c>
      <c r="BJ945">
        <f t="shared" ca="1" si="238"/>
        <v>300</v>
      </c>
      <c r="BK945">
        <f t="shared" ca="1" si="238"/>
        <v>316</v>
      </c>
      <c r="BL945">
        <f t="shared" ca="1" si="234"/>
        <v>-16</v>
      </c>
      <c r="BM945">
        <f t="shared" ca="1" si="232"/>
        <v>309.0096294702804</v>
      </c>
    </row>
    <row r="946" spans="1:65" x14ac:dyDescent="0.25">
      <c r="A946" s="64">
        <v>943</v>
      </c>
      <c r="B946" s="64">
        <v>81</v>
      </c>
      <c r="C946" s="64">
        <v>35</v>
      </c>
      <c r="D946" s="18">
        <v>943</v>
      </c>
      <c r="E946" s="21">
        <f t="shared" ca="1" si="225"/>
        <v>1943.6898158107474</v>
      </c>
      <c r="F946" s="22">
        <f t="shared" ca="1" si="226"/>
        <v>108.15337031459813</v>
      </c>
      <c r="G946" s="23">
        <v>943</v>
      </c>
      <c r="H946" s="24">
        <f t="shared" ca="1" si="227"/>
        <v>1940.5167819999999</v>
      </c>
      <c r="I946" s="25">
        <f t="shared" ca="1" si="228"/>
        <v>108.331060208</v>
      </c>
      <c r="J946" s="155"/>
      <c r="K946" s="155"/>
      <c r="AX946">
        <f t="shared" ca="1" si="235"/>
        <v>309.51731488000001</v>
      </c>
      <c r="AY946">
        <f t="shared" ca="1" si="229"/>
        <v>306.48268511999999</v>
      </c>
      <c r="AZ946" cm="1">
        <f t="array" aca="1" ref="AZ946" ca="1">_xlfn.LET(_xlpm.rozsah, $J$3:$J$10001,_xlpm.podminka, (_xlpm.rozsah&gt;H946)*(ISNUMBER(_xlpm.rozsah)),_xlpm.indexy, IF(_xlpm.podminka, ROW(_xlpm.rozsah)-MIN(ROW(_xlpm.rozsah))+1),_xlpm.prvni, MIN(_xlpm.indexy),_xlpm.finalni, IF(_xlpm.prvni=1, 2, _xlpm.prvni),INDEX(_xlpm.rozsah, _xlpm.finalni))</f>
        <v>2000</v>
      </c>
      <c r="BA946" cm="1">
        <f t="array" aca="1" ref="BA946" ca="1">INDEX($J$3:$J$10001,MATCH(AZ946,$J$3:$J$10004,0)-1)</f>
        <v>1900</v>
      </c>
      <c r="BB946">
        <f t="shared" ca="1" si="237"/>
        <v>300</v>
      </c>
      <c r="BC946">
        <f t="shared" ca="1" si="237"/>
        <v>316</v>
      </c>
      <c r="BD946">
        <f t="shared" ca="1" si="236"/>
        <v>-16</v>
      </c>
      <c r="BE946">
        <f t="shared" ca="1" si="230"/>
        <v>309.51731488000001</v>
      </c>
      <c r="BF946">
        <f t="shared" ca="1" si="233"/>
        <v>309.0096294702804</v>
      </c>
      <c r="BG946">
        <f t="shared" ca="1" si="231"/>
        <v>306.9903705297196</v>
      </c>
      <c r="BH946" cm="1">
        <f t="array" aca="1" ref="BH946" ca="1">_xlfn.LET(_xlpm.rozsah, $J$3:$J$10001,_xlpm.podminka, (_xlpm.rozsah&gt;E946)*(ISNUMBER(_xlpm.rozsah)),_xlpm.indexy, IF(_xlpm.podminka, ROW(_xlpm.rozsah)-MIN(ROW(_xlpm.rozsah))+1),_xlpm.prvni, MIN(_xlpm.indexy),_xlpm.finalni, IF(_xlpm.prvni=1, 2, _xlpm.prvni),INDEX(_xlpm.rozsah, _xlpm.finalni))</f>
        <v>2000</v>
      </c>
      <c r="BI946" cm="1">
        <f t="array" aca="1" ref="BI946" ca="1">INDEX($J$3:$J$10001,MATCH(BH946,$J$3:$J$10004,0)-1)</f>
        <v>1900</v>
      </c>
      <c r="BJ946">
        <f t="shared" ca="1" si="238"/>
        <v>300</v>
      </c>
      <c r="BK946">
        <f t="shared" ca="1" si="238"/>
        <v>316</v>
      </c>
      <c r="BL946">
        <f t="shared" ca="1" si="234"/>
        <v>-16</v>
      </c>
      <c r="BM946">
        <f t="shared" ca="1" si="232"/>
        <v>309.0096294702804</v>
      </c>
    </row>
    <row r="947" spans="1:65" x14ac:dyDescent="0.25">
      <c r="A947" s="64">
        <v>944</v>
      </c>
      <c r="B947" s="64">
        <v>81</v>
      </c>
      <c r="C947" s="64">
        <v>28</v>
      </c>
      <c r="D947" s="18">
        <v>944</v>
      </c>
      <c r="E947" s="21">
        <f t="shared" ca="1" si="225"/>
        <v>1943.6898158107474</v>
      </c>
      <c r="F947" s="22">
        <f t="shared" ca="1" si="226"/>
        <v>86.522696251678511</v>
      </c>
      <c r="G947" s="28">
        <v>944</v>
      </c>
      <c r="H947" s="24">
        <f t="shared" ca="1" si="227"/>
        <v>1940.5167819999999</v>
      </c>
      <c r="I947" s="25">
        <f t="shared" ca="1" si="228"/>
        <v>86.664848166400006</v>
      </c>
      <c r="J947" s="155"/>
      <c r="K947" s="155"/>
      <c r="AX947">
        <f t="shared" ca="1" si="235"/>
        <v>309.51731488000001</v>
      </c>
      <c r="AY947">
        <f t="shared" ca="1" si="229"/>
        <v>306.48268511999999</v>
      </c>
      <c r="AZ947" cm="1">
        <f t="array" aca="1" ref="AZ947" ca="1">_xlfn.LET(_xlpm.rozsah, $J$3:$J$10001,_xlpm.podminka, (_xlpm.rozsah&gt;H947)*(ISNUMBER(_xlpm.rozsah)),_xlpm.indexy, IF(_xlpm.podminka, ROW(_xlpm.rozsah)-MIN(ROW(_xlpm.rozsah))+1),_xlpm.prvni, MIN(_xlpm.indexy),_xlpm.finalni, IF(_xlpm.prvni=1, 2, _xlpm.prvni),INDEX(_xlpm.rozsah, _xlpm.finalni))</f>
        <v>2000</v>
      </c>
      <c r="BA947" cm="1">
        <f t="array" aca="1" ref="BA947" ca="1">INDEX($J$3:$J$10001,MATCH(AZ947,$J$3:$J$10004,0)-1)</f>
        <v>1900</v>
      </c>
      <c r="BB947">
        <f t="shared" ca="1" si="237"/>
        <v>300</v>
      </c>
      <c r="BC947">
        <f t="shared" ca="1" si="237"/>
        <v>316</v>
      </c>
      <c r="BD947">
        <f t="shared" ca="1" si="236"/>
        <v>-16</v>
      </c>
      <c r="BE947">
        <f t="shared" ca="1" si="230"/>
        <v>309.51731488000001</v>
      </c>
      <c r="BF947">
        <f t="shared" ca="1" si="233"/>
        <v>309.0096294702804</v>
      </c>
      <c r="BG947">
        <f t="shared" ca="1" si="231"/>
        <v>306.9903705297196</v>
      </c>
      <c r="BH947" cm="1">
        <f t="array" aca="1" ref="BH947" ca="1">_xlfn.LET(_xlpm.rozsah, $J$3:$J$10001,_xlpm.podminka, (_xlpm.rozsah&gt;E947)*(ISNUMBER(_xlpm.rozsah)),_xlpm.indexy, IF(_xlpm.podminka, ROW(_xlpm.rozsah)-MIN(ROW(_xlpm.rozsah))+1),_xlpm.prvni, MIN(_xlpm.indexy),_xlpm.finalni, IF(_xlpm.prvni=1, 2, _xlpm.prvni),INDEX(_xlpm.rozsah, _xlpm.finalni))</f>
        <v>2000</v>
      </c>
      <c r="BI947" cm="1">
        <f t="array" aca="1" ref="BI947" ca="1">INDEX($J$3:$J$10001,MATCH(BH947,$J$3:$J$10004,0)-1)</f>
        <v>1900</v>
      </c>
      <c r="BJ947">
        <f t="shared" ca="1" si="238"/>
        <v>300</v>
      </c>
      <c r="BK947">
        <f t="shared" ca="1" si="238"/>
        <v>316</v>
      </c>
      <c r="BL947">
        <f t="shared" ca="1" si="234"/>
        <v>-16</v>
      </c>
      <c r="BM947">
        <f t="shared" ca="1" si="232"/>
        <v>309.0096294702804</v>
      </c>
    </row>
    <row r="948" spans="1:65" x14ac:dyDescent="0.25">
      <c r="A948" s="64">
        <v>945</v>
      </c>
      <c r="B948" s="64">
        <v>81</v>
      </c>
      <c r="C948" s="64">
        <v>27</v>
      </c>
      <c r="D948" s="18">
        <v>945</v>
      </c>
      <c r="E948" s="21">
        <f t="shared" ca="1" si="225"/>
        <v>1943.6898158107474</v>
      </c>
      <c r="F948" s="22">
        <f t="shared" ca="1" si="226"/>
        <v>83.432599956975707</v>
      </c>
      <c r="G948" s="23">
        <v>945</v>
      </c>
      <c r="H948" s="24">
        <f t="shared" ca="1" si="227"/>
        <v>1940.5167819999999</v>
      </c>
      <c r="I948" s="25">
        <f t="shared" ca="1" si="228"/>
        <v>83.569675017600005</v>
      </c>
      <c r="J948" s="155"/>
      <c r="K948" s="155"/>
      <c r="AX948">
        <f t="shared" ca="1" si="235"/>
        <v>309.51731488000001</v>
      </c>
      <c r="AY948">
        <f t="shared" ca="1" si="229"/>
        <v>306.48268511999999</v>
      </c>
      <c r="AZ948" cm="1">
        <f t="array" aca="1" ref="AZ948" ca="1">_xlfn.LET(_xlpm.rozsah, $J$3:$J$10001,_xlpm.podminka, (_xlpm.rozsah&gt;H948)*(ISNUMBER(_xlpm.rozsah)),_xlpm.indexy, IF(_xlpm.podminka, ROW(_xlpm.rozsah)-MIN(ROW(_xlpm.rozsah))+1),_xlpm.prvni, MIN(_xlpm.indexy),_xlpm.finalni, IF(_xlpm.prvni=1, 2, _xlpm.prvni),INDEX(_xlpm.rozsah, _xlpm.finalni))</f>
        <v>2000</v>
      </c>
      <c r="BA948" cm="1">
        <f t="array" aca="1" ref="BA948" ca="1">INDEX($J$3:$J$10001,MATCH(AZ948,$J$3:$J$10004,0)-1)</f>
        <v>1900</v>
      </c>
      <c r="BB948">
        <f t="shared" ca="1" si="237"/>
        <v>300</v>
      </c>
      <c r="BC948">
        <f t="shared" ca="1" si="237"/>
        <v>316</v>
      </c>
      <c r="BD948">
        <f t="shared" ca="1" si="236"/>
        <v>-16</v>
      </c>
      <c r="BE948">
        <f t="shared" ca="1" si="230"/>
        <v>309.51731488000001</v>
      </c>
      <c r="BF948">
        <f t="shared" ca="1" si="233"/>
        <v>309.0096294702804</v>
      </c>
      <c r="BG948">
        <f t="shared" ca="1" si="231"/>
        <v>306.9903705297196</v>
      </c>
      <c r="BH948" cm="1">
        <f t="array" aca="1" ref="BH948" ca="1">_xlfn.LET(_xlpm.rozsah, $J$3:$J$10001,_xlpm.podminka, (_xlpm.rozsah&gt;E948)*(ISNUMBER(_xlpm.rozsah)),_xlpm.indexy, IF(_xlpm.podminka, ROW(_xlpm.rozsah)-MIN(ROW(_xlpm.rozsah))+1),_xlpm.prvni, MIN(_xlpm.indexy),_xlpm.finalni, IF(_xlpm.prvni=1, 2, _xlpm.prvni),INDEX(_xlpm.rozsah, _xlpm.finalni))</f>
        <v>2000</v>
      </c>
      <c r="BI948" cm="1">
        <f t="array" aca="1" ref="BI948" ca="1">INDEX($J$3:$J$10001,MATCH(BH948,$J$3:$J$10004,0)-1)</f>
        <v>1900</v>
      </c>
      <c r="BJ948">
        <f t="shared" ca="1" si="238"/>
        <v>300</v>
      </c>
      <c r="BK948">
        <f t="shared" ca="1" si="238"/>
        <v>316</v>
      </c>
      <c r="BL948">
        <f t="shared" ca="1" si="234"/>
        <v>-16</v>
      </c>
      <c r="BM948">
        <f t="shared" ca="1" si="232"/>
        <v>309.0096294702804</v>
      </c>
    </row>
    <row r="949" spans="1:65" x14ac:dyDescent="0.25">
      <c r="A949" s="64">
        <v>946</v>
      </c>
      <c r="B949" s="64">
        <v>80</v>
      </c>
      <c r="C949" s="64">
        <v>27</v>
      </c>
      <c r="D949" s="18">
        <v>946</v>
      </c>
      <c r="E949" s="21">
        <f t="shared" ca="1" si="225"/>
        <v>1928.3356205538248</v>
      </c>
      <c r="F949" s="22">
        <f t="shared" ca="1" si="226"/>
        <v>84.095901192074777</v>
      </c>
      <c r="G949" s="28">
        <v>946</v>
      </c>
      <c r="H949" s="24">
        <f t="shared" ca="1" si="227"/>
        <v>1925.2017599999999</v>
      </c>
      <c r="I949" s="25">
        <f t="shared" ca="1" si="228"/>
        <v>84.231283968000014</v>
      </c>
      <c r="J949" s="155"/>
      <c r="K949" s="155"/>
      <c r="AX949">
        <f t="shared" ca="1" si="235"/>
        <v>311.96771840000002</v>
      </c>
      <c r="AY949">
        <f t="shared" ca="1" si="229"/>
        <v>304.03228159999998</v>
      </c>
      <c r="AZ949" cm="1">
        <f t="array" aca="1" ref="AZ949" ca="1">_xlfn.LET(_xlpm.rozsah, $J$3:$J$10001,_xlpm.podminka, (_xlpm.rozsah&gt;H949)*(ISNUMBER(_xlpm.rozsah)),_xlpm.indexy, IF(_xlpm.podminka, ROW(_xlpm.rozsah)-MIN(ROW(_xlpm.rozsah))+1),_xlpm.prvni, MIN(_xlpm.indexy),_xlpm.finalni, IF(_xlpm.prvni=1, 2, _xlpm.prvni),INDEX(_xlpm.rozsah, _xlpm.finalni))</f>
        <v>2000</v>
      </c>
      <c r="BA949" cm="1">
        <f t="array" aca="1" ref="BA949" ca="1">INDEX($J$3:$J$10001,MATCH(AZ949,$J$3:$J$10004,0)-1)</f>
        <v>1900</v>
      </c>
      <c r="BB949">
        <f t="shared" ca="1" si="237"/>
        <v>300</v>
      </c>
      <c r="BC949">
        <f t="shared" ca="1" si="237"/>
        <v>316</v>
      </c>
      <c r="BD949">
        <f t="shared" ca="1" si="236"/>
        <v>-16</v>
      </c>
      <c r="BE949">
        <f t="shared" ca="1" si="230"/>
        <v>311.96771840000002</v>
      </c>
      <c r="BF949">
        <f t="shared" ca="1" si="233"/>
        <v>311.46630071138804</v>
      </c>
      <c r="BG949">
        <f t="shared" ca="1" si="231"/>
        <v>304.53369928861196</v>
      </c>
      <c r="BH949" cm="1">
        <f t="array" aca="1" ref="BH949" ca="1">_xlfn.LET(_xlpm.rozsah, $J$3:$J$10001,_xlpm.podminka, (_xlpm.rozsah&gt;E949)*(ISNUMBER(_xlpm.rozsah)),_xlpm.indexy, IF(_xlpm.podminka, ROW(_xlpm.rozsah)-MIN(ROW(_xlpm.rozsah))+1),_xlpm.prvni, MIN(_xlpm.indexy),_xlpm.finalni, IF(_xlpm.prvni=1, 2, _xlpm.prvni),INDEX(_xlpm.rozsah, _xlpm.finalni))</f>
        <v>2000</v>
      </c>
      <c r="BI949" cm="1">
        <f t="array" aca="1" ref="BI949" ca="1">INDEX($J$3:$J$10001,MATCH(BH949,$J$3:$J$10004,0)-1)</f>
        <v>1900</v>
      </c>
      <c r="BJ949">
        <f t="shared" ca="1" si="238"/>
        <v>300</v>
      </c>
      <c r="BK949">
        <f t="shared" ca="1" si="238"/>
        <v>316</v>
      </c>
      <c r="BL949">
        <f t="shared" ca="1" si="234"/>
        <v>-16</v>
      </c>
      <c r="BM949">
        <f t="shared" ca="1" si="232"/>
        <v>311.46630071138804</v>
      </c>
    </row>
    <row r="950" spans="1:65" x14ac:dyDescent="0.25">
      <c r="A950" s="64">
        <v>947</v>
      </c>
      <c r="B950" s="64">
        <v>81</v>
      </c>
      <c r="C950" s="64">
        <v>31</v>
      </c>
      <c r="D950" s="18">
        <v>947</v>
      </c>
      <c r="E950" s="21">
        <f t="shared" ca="1" si="225"/>
        <v>1943.6898158107474</v>
      </c>
      <c r="F950" s="22">
        <f t="shared" ca="1" si="226"/>
        <v>95.792985135786935</v>
      </c>
      <c r="G950" s="23">
        <v>947</v>
      </c>
      <c r="H950" s="24">
        <f t="shared" ca="1" si="227"/>
        <v>1940.5167819999999</v>
      </c>
      <c r="I950" s="25">
        <f t="shared" ca="1" si="228"/>
        <v>95.950367612799994</v>
      </c>
      <c r="J950" s="155"/>
      <c r="K950" s="155"/>
      <c r="AX950">
        <f t="shared" ca="1" si="235"/>
        <v>309.51731488000001</v>
      </c>
      <c r="AY950">
        <f t="shared" ca="1" si="229"/>
        <v>306.48268511999999</v>
      </c>
      <c r="AZ950" cm="1">
        <f t="array" aca="1" ref="AZ950" ca="1">_xlfn.LET(_xlpm.rozsah, $J$3:$J$10001,_xlpm.podminka, (_xlpm.rozsah&gt;H950)*(ISNUMBER(_xlpm.rozsah)),_xlpm.indexy, IF(_xlpm.podminka, ROW(_xlpm.rozsah)-MIN(ROW(_xlpm.rozsah))+1),_xlpm.prvni, MIN(_xlpm.indexy),_xlpm.finalni, IF(_xlpm.prvni=1, 2, _xlpm.prvni),INDEX(_xlpm.rozsah, _xlpm.finalni))</f>
        <v>2000</v>
      </c>
      <c r="BA950" cm="1">
        <f t="array" aca="1" ref="BA950" ca="1">INDEX($J$3:$J$10001,MATCH(AZ950,$J$3:$J$10004,0)-1)</f>
        <v>1900</v>
      </c>
      <c r="BB950">
        <f t="shared" ca="1" si="237"/>
        <v>300</v>
      </c>
      <c r="BC950">
        <f t="shared" ca="1" si="237"/>
        <v>316</v>
      </c>
      <c r="BD950">
        <f t="shared" ca="1" si="236"/>
        <v>-16</v>
      </c>
      <c r="BE950">
        <f t="shared" ca="1" si="230"/>
        <v>309.51731488000001</v>
      </c>
      <c r="BF950">
        <f t="shared" ca="1" si="233"/>
        <v>309.0096294702804</v>
      </c>
      <c r="BG950">
        <f t="shared" ca="1" si="231"/>
        <v>306.9903705297196</v>
      </c>
      <c r="BH950" cm="1">
        <f t="array" aca="1" ref="BH950" ca="1">_xlfn.LET(_xlpm.rozsah, $J$3:$J$10001,_xlpm.podminka, (_xlpm.rozsah&gt;E950)*(ISNUMBER(_xlpm.rozsah)),_xlpm.indexy, IF(_xlpm.podminka, ROW(_xlpm.rozsah)-MIN(ROW(_xlpm.rozsah))+1),_xlpm.prvni, MIN(_xlpm.indexy),_xlpm.finalni, IF(_xlpm.prvni=1, 2, _xlpm.prvni),INDEX(_xlpm.rozsah, _xlpm.finalni))</f>
        <v>2000</v>
      </c>
      <c r="BI950" cm="1">
        <f t="array" aca="1" ref="BI950" ca="1">INDEX($J$3:$J$10001,MATCH(BH950,$J$3:$J$10004,0)-1)</f>
        <v>1900</v>
      </c>
      <c r="BJ950">
        <f t="shared" ca="1" si="238"/>
        <v>300</v>
      </c>
      <c r="BK950">
        <f t="shared" ca="1" si="238"/>
        <v>316</v>
      </c>
      <c r="BL950">
        <f t="shared" ca="1" si="234"/>
        <v>-16</v>
      </c>
      <c r="BM950">
        <f t="shared" ca="1" si="232"/>
        <v>309.0096294702804</v>
      </c>
    </row>
    <row r="951" spans="1:65" x14ac:dyDescent="0.25">
      <c r="A951" s="64">
        <v>948</v>
      </c>
      <c r="B951" s="64">
        <v>81</v>
      </c>
      <c r="C951" s="64">
        <v>41</v>
      </c>
      <c r="D951" s="18">
        <v>948</v>
      </c>
      <c r="E951" s="21">
        <f t="shared" ca="1" si="225"/>
        <v>1943.6898158107474</v>
      </c>
      <c r="F951" s="22">
        <f t="shared" ca="1" si="226"/>
        <v>126.69394808281497</v>
      </c>
      <c r="G951" s="28">
        <v>948</v>
      </c>
      <c r="H951" s="24">
        <f t="shared" ca="1" si="227"/>
        <v>1940.5167819999999</v>
      </c>
      <c r="I951" s="25">
        <f t="shared" ca="1" si="228"/>
        <v>126.9020991008</v>
      </c>
      <c r="J951" s="155"/>
      <c r="K951" s="155"/>
      <c r="AX951">
        <f t="shared" ca="1" si="235"/>
        <v>309.51731488000001</v>
      </c>
      <c r="AY951">
        <f t="shared" ca="1" si="229"/>
        <v>306.48268511999999</v>
      </c>
      <c r="AZ951" cm="1">
        <f t="array" aca="1" ref="AZ951" ca="1">_xlfn.LET(_xlpm.rozsah, $J$3:$J$10001,_xlpm.podminka, (_xlpm.rozsah&gt;H951)*(ISNUMBER(_xlpm.rozsah)),_xlpm.indexy, IF(_xlpm.podminka, ROW(_xlpm.rozsah)-MIN(ROW(_xlpm.rozsah))+1),_xlpm.prvni, MIN(_xlpm.indexy),_xlpm.finalni, IF(_xlpm.prvni=1, 2, _xlpm.prvni),INDEX(_xlpm.rozsah, _xlpm.finalni))</f>
        <v>2000</v>
      </c>
      <c r="BA951" cm="1">
        <f t="array" aca="1" ref="BA951" ca="1">INDEX($J$3:$J$10001,MATCH(AZ951,$J$3:$J$10004,0)-1)</f>
        <v>1900</v>
      </c>
      <c r="BB951">
        <f t="shared" ca="1" si="237"/>
        <v>300</v>
      </c>
      <c r="BC951">
        <f t="shared" ca="1" si="237"/>
        <v>316</v>
      </c>
      <c r="BD951">
        <f t="shared" ca="1" si="236"/>
        <v>-16</v>
      </c>
      <c r="BE951">
        <f t="shared" ca="1" si="230"/>
        <v>309.51731488000001</v>
      </c>
      <c r="BF951">
        <f t="shared" ca="1" si="233"/>
        <v>309.0096294702804</v>
      </c>
      <c r="BG951">
        <f t="shared" ca="1" si="231"/>
        <v>306.9903705297196</v>
      </c>
      <c r="BH951" cm="1">
        <f t="array" aca="1" ref="BH951" ca="1">_xlfn.LET(_xlpm.rozsah, $J$3:$J$10001,_xlpm.podminka, (_xlpm.rozsah&gt;E951)*(ISNUMBER(_xlpm.rozsah)),_xlpm.indexy, IF(_xlpm.podminka, ROW(_xlpm.rozsah)-MIN(ROW(_xlpm.rozsah))+1),_xlpm.prvni, MIN(_xlpm.indexy),_xlpm.finalni, IF(_xlpm.prvni=1, 2, _xlpm.prvni),INDEX(_xlpm.rozsah, _xlpm.finalni))</f>
        <v>2000</v>
      </c>
      <c r="BI951" cm="1">
        <f t="array" aca="1" ref="BI951" ca="1">INDEX($J$3:$J$10001,MATCH(BH951,$J$3:$J$10004,0)-1)</f>
        <v>1900</v>
      </c>
      <c r="BJ951">
        <f t="shared" ca="1" si="238"/>
        <v>300</v>
      </c>
      <c r="BK951">
        <f t="shared" ca="1" si="238"/>
        <v>316</v>
      </c>
      <c r="BL951">
        <f t="shared" ca="1" si="234"/>
        <v>-16</v>
      </c>
      <c r="BM951">
        <f t="shared" ca="1" si="232"/>
        <v>309.0096294702804</v>
      </c>
    </row>
    <row r="952" spans="1:65" x14ac:dyDescent="0.25">
      <c r="A952" s="64">
        <v>949</v>
      </c>
      <c r="B952" s="64">
        <v>81</v>
      </c>
      <c r="C952" s="64">
        <v>41</v>
      </c>
      <c r="D952" s="18">
        <v>949</v>
      </c>
      <c r="E952" s="21">
        <f t="shared" ca="1" si="225"/>
        <v>1943.6898158107474</v>
      </c>
      <c r="F952" s="22">
        <f t="shared" ca="1" si="226"/>
        <v>126.69394808281497</v>
      </c>
      <c r="G952" s="23">
        <v>949</v>
      </c>
      <c r="H952" s="24">
        <f t="shared" ca="1" si="227"/>
        <v>1940.5167819999999</v>
      </c>
      <c r="I952" s="25">
        <f t="shared" ca="1" si="228"/>
        <v>126.9020991008</v>
      </c>
      <c r="J952" s="155"/>
      <c r="K952" s="155"/>
      <c r="AX952">
        <f t="shared" ca="1" si="235"/>
        <v>309.51731488000001</v>
      </c>
      <c r="AY952">
        <f t="shared" ca="1" si="229"/>
        <v>306.48268511999999</v>
      </c>
      <c r="AZ952" cm="1">
        <f t="array" aca="1" ref="AZ952" ca="1">_xlfn.LET(_xlpm.rozsah, $J$3:$J$10001,_xlpm.podminka, (_xlpm.rozsah&gt;H952)*(ISNUMBER(_xlpm.rozsah)),_xlpm.indexy, IF(_xlpm.podminka, ROW(_xlpm.rozsah)-MIN(ROW(_xlpm.rozsah))+1),_xlpm.prvni, MIN(_xlpm.indexy),_xlpm.finalni, IF(_xlpm.prvni=1, 2, _xlpm.prvni),INDEX(_xlpm.rozsah, _xlpm.finalni))</f>
        <v>2000</v>
      </c>
      <c r="BA952" cm="1">
        <f t="array" aca="1" ref="BA952" ca="1">INDEX($J$3:$J$10001,MATCH(AZ952,$J$3:$J$10004,0)-1)</f>
        <v>1900</v>
      </c>
      <c r="BB952">
        <f t="shared" ca="1" si="237"/>
        <v>300</v>
      </c>
      <c r="BC952">
        <f t="shared" ca="1" si="237"/>
        <v>316</v>
      </c>
      <c r="BD952">
        <f t="shared" ca="1" si="236"/>
        <v>-16</v>
      </c>
      <c r="BE952">
        <f t="shared" ca="1" si="230"/>
        <v>309.51731488000001</v>
      </c>
      <c r="BF952">
        <f t="shared" ca="1" si="233"/>
        <v>309.0096294702804</v>
      </c>
      <c r="BG952">
        <f t="shared" ca="1" si="231"/>
        <v>306.9903705297196</v>
      </c>
      <c r="BH952" cm="1">
        <f t="array" aca="1" ref="BH952" ca="1">_xlfn.LET(_xlpm.rozsah, $J$3:$J$10001,_xlpm.podminka, (_xlpm.rozsah&gt;E952)*(ISNUMBER(_xlpm.rozsah)),_xlpm.indexy, IF(_xlpm.podminka, ROW(_xlpm.rozsah)-MIN(ROW(_xlpm.rozsah))+1),_xlpm.prvni, MIN(_xlpm.indexy),_xlpm.finalni, IF(_xlpm.prvni=1, 2, _xlpm.prvni),INDEX(_xlpm.rozsah, _xlpm.finalni))</f>
        <v>2000</v>
      </c>
      <c r="BI952" cm="1">
        <f t="array" aca="1" ref="BI952" ca="1">INDEX($J$3:$J$10001,MATCH(BH952,$J$3:$J$10004,0)-1)</f>
        <v>1900</v>
      </c>
      <c r="BJ952">
        <f t="shared" ca="1" si="238"/>
        <v>300</v>
      </c>
      <c r="BK952">
        <f t="shared" ca="1" si="238"/>
        <v>316</v>
      </c>
      <c r="BL952">
        <f t="shared" ca="1" si="234"/>
        <v>-16</v>
      </c>
      <c r="BM952">
        <f t="shared" ca="1" si="232"/>
        <v>309.0096294702804</v>
      </c>
    </row>
    <row r="953" spans="1:65" x14ac:dyDescent="0.25">
      <c r="A953" s="64">
        <v>950</v>
      </c>
      <c r="B953" s="64">
        <v>81</v>
      </c>
      <c r="C953" s="64">
        <v>37</v>
      </c>
      <c r="D953" s="18">
        <v>950</v>
      </c>
      <c r="E953" s="21">
        <f t="shared" ca="1" si="225"/>
        <v>1943.6898158107474</v>
      </c>
      <c r="F953" s="22">
        <f t="shared" ca="1" si="226"/>
        <v>114.33356290400376</v>
      </c>
      <c r="G953" s="28">
        <v>950</v>
      </c>
      <c r="H953" s="24">
        <f t="shared" ca="1" si="227"/>
        <v>1940.5167819999999</v>
      </c>
      <c r="I953" s="25">
        <f t="shared" ca="1" si="228"/>
        <v>114.52140650560001</v>
      </c>
      <c r="J953" s="155"/>
      <c r="K953" s="155"/>
      <c r="AX953">
        <f t="shared" ca="1" si="235"/>
        <v>309.51731488000001</v>
      </c>
      <c r="AY953">
        <f t="shared" ca="1" si="229"/>
        <v>306.48268511999999</v>
      </c>
      <c r="AZ953" cm="1">
        <f t="array" aca="1" ref="AZ953" ca="1">_xlfn.LET(_xlpm.rozsah, $J$3:$J$10001,_xlpm.podminka, (_xlpm.rozsah&gt;H953)*(ISNUMBER(_xlpm.rozsah)),_xlpm.indexy, IF(_xlpm.podminka, ROW(_xlpm.rozsah)-MIN(ROW(_xlpm.rozsah))+1),_xlpm.prvni, MIN(_xlpm.indexy),_xlpm.finalni, IF(_xlpm.prvni=1, 2, _xlpm.prvni),INDEX(_xlpm.rozsah, _xlpm.finalni))</f>
        <v>2000</v>
      </c>
      <c r="BA953" cm="1">
        <f t="array" aca="1" ref="BA953" ca="1">INDEX($J$3:$J$10001,MATCH(AZ953,$J$3:$J$10004,0)-1)</f>
        <v>1900</v>
      </c>
      <c r="BB953">
        <f t="shared" ca="1" si="237"/>
        <v>300</v>
      </c>
      <c r="BC953">
        <f t="shared" ca="1" si="237"/>
        <v>316</v>
      </c>
      <c r="BD953">
        <f t="shared" ca="1" si="236"/>
        <v>-16</v>
      </c>
      <c r="BE953">
        <f t="shared" ca="1" si="230"/>
        <v>309.51731488000001</v>
      </c>
      <c r="BF953">
        <f t="shared" ca="1" si="233"/>
        <v>309.0096294702804</v>
      </c>
      <c r="BG953">
        <f t="shared" ca="1" si="231"/>
        <v>306.9903705297196</v>
      </c>
      <c r="BH953" cm="1">
        <f t="array" aca="1" ref="BH953" ca="1">_xlfn.LET(_xlpm.rozsah, $J$3:$J$10001,_xlpm.podminka, (_xlpm.rozsah&gt;E953)*(ISNUMBER(_xlpm.rozsah)),_xlpm.indexy, IF(_xlpm.podminka, ROW(_xlpm.rozsah)-MIN(ROW(_xlpm.rozsah))+1),_xlpm.prvni, MIN(_xlpm.indexy),_xlpm.finalni, IF(_xlpm.prvni=1, 2, _xlpm.prvni),INDEX(_xlpm.rozsah, _xlpm.finalni))</f>
        <v>2000</v>
      </c>
      <c r="BI953" cm="1">
        <f t="array" aca="1" ref="BI953" ca="1">INDEX($J$3:$J$10001,MATCH(BH953,$J$3:$J$10004,0)-1)</f>
        <v>1900</v>
      </c>
      <c r="BJ953">
        <f t="shared" ca="1" si="238"/>
        <v>300</v>
      </c>
      <c r="BK953">
        <f t="shared" ca="1" si="238"/>
        <v>316</v>
      </c>
      <c r="BL953">
        <f t="shared" ca="1" si="234"/>
        <v>-16</v>
      </c>
      <c r="BM953">
        <f t="shared" ca="1" si="232"/>
        <v>309.0096294702804</v>
      </c>
    </row>
    <row r="954" spans="1:65" x14ac:dyDescent="0.25">
      <c r="A954" s="64">
        <v>951</v>
      </c>
      <c r="B954" s="64">
        <v>81</v>
      </c>
      <c r="C954" s="64">
        <v>43</v>
      </c>
      <c r="D954" s="18">
        <v>951</v>
      </c>
      <c r="E954" s="21">
        <f t="shared" ca="1" si="225"/>
        <v>1943.6898158107474</v>
      </c>
      <c r="F954" s="22">
        <f t="shared" ca="1" si="226"/>
        <v>132.87414067222056</v>
      </c>
      <c r="G954" s="23">
        <v>951</v>
      </c>
      <c r="H954" s="24">
        <f t="shared" ca="1" si="227"/>
        <v>1940.5167819999999</v>
      </c>
      <c r="I954" s="25">
        <f t="shared" ca="1" si="228"/>
        <v>133.0924453984</v>
      </c>
      <c r="J954" s="155"/>
      <c r="K954" s="155"/>
      <c r="AX954">
        <f t="shared" ca="1" si="235"/>
        <v>309.51731488000001</v>
      </c>
      <c r="AY954">
        <f t="shared" ca="1" si="229"/>
        <v>306.48268511999999</v>
      </c>
      <c r="AZ954" cm="1">
        <f t="array" aca="1" ref="AZ954" ca="1">_xlfn.LET(_xlpm.rozsah, $J$3:$J$10001,_xlpm.podminka, (_xlpm.rozsah&gt;H954)*(ISNUMBER(_xlpm.rozsah)),_xlpm.indexy, IF(_xlpm.podminka, ROW(_xlpm.rozsah)-MIN(ROW(_xlpm.rozsah))+1),_xlpm.prvni, MIN(_xlpm.indexy),_xlpm.finalni, IF(_xlpm.prvni=1, 2, _xlpm.prvni),INDEX(_xlpm.rozsah, _xlpm.finalni))</f>
        <v>2000</v>
      </c>
      <c r="BA954" cm="1">
        <f t="array" aca="1" ref="BA954" ca="1">INDEX($J$3:$J$10001,MATCH(AZ954,$J$3:$J$10004,0)-1)</f>
        <v>1900</v>
      </c>
      <c r="BB954">
        <f t="shared" ca="1" si="237"/>
        <v>300</v>
      </c>
      <c r="BC954">
        <f t="shared" ca="1" si="237"/>
        <v>316</v>
      </c>
      <c r="BD954">
        <f t="shared" ca="1" si="236"/>
        <v>-16</v>
      </c>
      <c r="BE954">
        <f t="shared" ca="1" si="230"/>
        <v>309.51731488000001</v>
      </c>
      <c r="BF954">
        <f t="shared" ca="1" si="233"/>
        <v>309.0096294702804</v>
      </c>
      <c r="BG954">
        <f t="shared" ca="1" si="231"/>
        <v>306.9903705297196</v>
      </c>
      <c r="BH954" cm="1">
        <f t="array" aca="1" ref="BH954" ca="1">_xlfn.LET(_xlpm.rozsah, $J$3:$J$10001,_xlpm.podminka, (_xlpm.rozsah&gt;E954)*(ISNUMBER(_xlpm.rozsah)),_xlpm.indexy, IF(_xlpm.podminka, ROW(_xlpm.rozsah)-MIN(ROW(_xlpm.rozsah))+1),_xlpm.prvni, MIN(_xlpm.indexy),_xlpm.finalni, IF(_xlpm.prvni=1, 2, _xlpm.prvni),INDEX(_xlpm.rozsah, _xlpm.finalni))</f>
        <v>2000</v>
      </c>
      <c r="BI954" cm="1">
        <f t="array" aca="1" ref="BI954" ca="1">INDEX($J$3:$J$10001,MATCH(BH954,$J$3:$J$10004,0)-1)</f>
        <v>1900</v>
      </c>
      <c r="BJ954">
        <f t="shared" ca="1" si="238"/>
        <v>300</v>
      </c>
      <c r="BK954">
        <f t="shared" ca="1" si="238"/>
        <v>316</v>
      </c>
      <c r="BL954">
        <f t="shared" ca="1" si="234"/>
        <v>-16</v>
      </c>
      <c r="BM954">
        <f t="shared" ca="1" si="232"/>
        <v>309.0096294702804</v>
      </c>
    </row>
    <row r="955" spans="1:65" x14ac:dyDescent="0.25">
      <c r="A955" s="64">
        <v>952</v>
      </c>
      <c r="B955" s="64">
        <v>81</v>
      </c>
      <c r="C955" s="64">
        <v>34</v>
      </c>
      <c r="D955" s="18">
        <v>952</v>
      </c>
      <c r="E955" s="21">
        <f t="shared" ca="1" si="225"/>
        <v>1943.6898158107474</v>
      </c>
      <c r="F955" s="22">
        <f t="shared" ca="1" si="226"/>
        <v>105.06327401989535</v>
      </c>
      <c r="G955" s="28">
        <v>952</v>
      </c>
      <c r="H955" s="24">
        <f t="shared" ca="1" si="227"/>
        <v>1940.5167819999999</v>
      </c>
      <c r="I955" s="25">
        <f t="shared" ca="1" si="228"/>
        <v>105.23588705920001</v>
      </c>
      <c r="J955" s="155"/>
      <c r="K955" s="155"/>
      <c r="AX955">
        <f t="shared" ca="1" si="235"/>
        <v>309.51731488000001</v>
      </c>
      <c r="AY955">
        <f t="shared" ca="1" si="229"/>
        <v>306.48268511999999</v>
      </c>
      <c r="AZ955" cm="1">
        <f t="array" aca="1" ref="AZ955" ca="1">_xlfn.LET(_xlpm.rozsah, $J$3:$J$10001,_xlpm.podminka, (_xlpm.rozsah&gt;H955)*(ISNUMBER(_xlpm.rozsah)),_xlpm.indexy, IF(_xlpm.podminka, ROW(_xlpm.rozsah)-MIN(ROW(_xlpm.rozsah))+1),_xlpm.prvni, MIN(_xlpm.indexy),_xlpm.finalni, IF(_xlpm.prvni=1, 2, _xlpm.prvni),INDEX(_xlpm.rozsah, _xlpm.finalni))</f>
        <v>2000</v>
      </c>
      <c r="BA955" cm="1">
        <f t="array" aca="1" ref="BA955" ca="1">INDEX($J$3:$J$10001,MATCH(AZ955,$J$3:$J$10004,0)-1)</f>
        <v>1900</v>
      </c>
      <c r="BB955">
        <f t="shared" ca="1" si="237"/>
        <v>300</v>
      </c>
      <c r="BC955">
        <f t="shared" ca="1" si="237"/>
        <v>316</v>
      </c>
      <c r="BD955">
        <f t="shared" ca="1" si="236"/>
        <v>-16</v>
      </c>
      <c r="BE955">
        <f t="shared" ca="1" si="230"/>
        <v>309.51731488000001</v>
      </c>
      <c r="BF955">
        <f t="shared" ca="1" si="233"/>
        <v>309.0096294702804</v>
      </c>
      <c r="BG955">
        <f t="shared" ca="1" si="231"/>
        <v>306.9903705297196</v>
      </c>
      <c r="BH955" cm="1">
        <f t="array" aca="1" ref="BH955" ca="1">_xlfn.LET(_xlpm.rozsah, $J$3:$J$10001,_xlpm.podminka, (_xlpm.rozsah&gt;E955)*(ISNUMBER(_xlpm.rozsah)),_xlpm.indexy, IF(_xlpm.podminka, ROW(_xlpm.rozsah)-MIN(ROW(_xlpm.rozsah))+1),_xlpm.prvni, MIN(_xlpm.indexy),_xlpm.finalni, IF(_xlpm.prvni=1, 2, _xlpm.prvni),INDEX(_xlpm.rozsah, _xlpm.finalni))</f>
        <v>2000</v>
      </c>
      <c r="BI955" cm="1">
        <f t="array" aca="1" ref="BI955" ca="1">INDEX($J$3:$J$10001,MATCH(BH955,$J$3:$J$10004,0)-1)</f>
        <v>1900</v>
      </c>
      <c r="BJ955">
        <f t="shared" ca="1" si="238"/>
        <v>300</v>
      </c>
      <c r="BK955">
        <f t="shared" ca="1" si="238"/>
        <v>316</v>
      </c>
      <c r="BL955">
        <f t="shared" ca="1" si="234"/>
        <v>-16</v>
      </c>
      <c r="BM955">
        <f t="shared" ca="1" si="232"/>
        <v>309.0096294702804</v>
      </c>
    </row>
    <row r="956" spans="1:65" x14ac:dyDescent="0.25">
      <c r="A956" s="64">
        <v>953</v>
      </c>
      <c r="B956" s="64">
        <v>81</v>
      </c>
      <c r="C956" s="64">
        <v>31</v>
      </c>
      <c r="D956" s="18">
        <v>953</v>
      </c>
      <c r="E956" s="21">
        <f t="shared" ca="1" si="225"/>
        <v>1943.6898158107474</v>
      </c>
      <c r="F956" s="22">
        <f t="shared" ca="1" si="226"/>
        <v>95.792985135786935</v>
      </c>
      <c r="G956" s="23">
        <v>953</v>
      </c>
      <c r="H956" s="24">
        <f t="shared" ca="1" si="227"/>
        <v>1940.5167819999999</v>
      </c>
      <c r="I956" s="25">
        <f t="shared" ca="1" si="228"/>
        <v>95.950367612799994</v>
      </c>
      <c r="J956" s="155"/>
      <c r="K956" s="155"/>
      <c r="AX956">
        <f t="shared" ca="1" si="235"/>
        <v>309.51731488000001</v>
      </c>
      <c r="AY956">
        <f t="shared" ca="1" si="229"/>
        <v>306.48268511999999</v>
      </c>
      <c r="AZ956" cm="1">
        <f t="array" aca="1" ref="AZ956" ca="1">_xlfn.LET(_xlpm.rozsah, $J$3:$J$10001,_xlpm.podminka, (_xlpm.rozsah&gt;H956)*(ISNUMBER(_xlpm.rozsah)),_xlpm.indexy, IF(_xlpm.podminka, ROW(_xlpm.rozsah)-MIN(ROW(_xlpm.rozsah))+1),_xlpm.prvni, MIN(_xlpm.indexy),_xlpm.finalni, IF(_xlpm.prvni=1, 2, _xlpm.prvni),INDEX(_xlpm.rozsah, _xlpm.finalni))</f>
        <v>2000</v>
      </c>
      <c r="BA956" cm="1">
        <f t="array" aca="1" ref="BA956" ca="1">INDEX($J$3:$J$10001,MATCH(AZ956,$J$3:$J$10004,0)-1)</f>
        <v>1900</v>
      </c>
      <c r="BB956">
        <f t="shared" ca="1" si="237"/>
        <v>300</v>
      </c>
      <c r="BC956">
        <f t="shared" ca="1" si="237"/>
        <v>316</v>
      </c>
      <c r="BD956">
        <f t="shared" ca="1" si="236"/>
        <v>-16</v>
      </c>
      <c r="BE956">
        <f t="shared" ca="1" si="230"/>
        <v>309.51731488000001</v>
      </c>
      <c r="BF956">
        <f t="shared" ca="1" si="233"/>
        <v>309.0096294702804</v>
      </c>
      <c r="BG956">
        <f t="shared" ca="1" si="231"/>
        <v>306.9903705297196</v>
      </c>
      <c r="BH956" cm="1">
        <f t="array" aca="1" ref="BH956" ca="1">_xlfn.LET(_xlpm.rozsah, $J$3:$J$10001,_xlpm.podminka, (_xlpm.rozsah&gt;E956)*(ISNUMBER(_xlpm.rozsah)),_xlpm.indexy, IF(_xlpm.podminka, ROW(_xlpm.rozsah)-MIN(ROW(_xlpm.rozsah))+1),_xlpm.prvni, MIN(_xlpm.indexy),_xlpm.finalni, IF(_xlpm.prvni=1, 2, _xlpm.prvni),INDEX(_xlpm.rozsah, _xlpm.finalni))</f>
        <v>2000</v>
      </c>
      <c r="BI956" cm="1">
        <f t="array" aca="1" ref="BI956" ca="1">INDEX($J$3:$J$10001,MATCH(BH956,$J$3:$J$10004,0)-1)</f>
        <v>1900</v>
      </c>
      <c r="BJ956">
        <f t="shared" ca="1" si="238"/>
        <v>300</v>
      </c>
      <c r="BK956">
        <f t="shared" ca="1" si="238"/>
        <v>316</v>
      </c>
      <c r="BL956">
        <f t="shared" ca="1" si="234"/>
        <v>-16</v>
      </c>
      <c r="BM956">
        <f t="shared" ca="1" si="232"/>
        <v>309.0096294702804</v>
      </c>
    </row>
    <row r="957" spans="1:65" x14ac:dyDescent="0.25">
      <c r="A957" s="64">
        <v>954</v>
      </c>
      <c r="B957" s="64">
        <v>81</v>
      </c>
      <c r="C957" s="64">
        <v>26</v>
      </c>
      <c r="D957" s="18">
        <v>954</v>
      </c>
      <c r="E957" s="21">
        <f t="shared" ca="1" si="225"/>
        <v>1943.6898158107474</v>
      </c>
      <c r="F957" s="22">
        <f t="shared" ca="1" si="226"/>
        <v>80.342503662272904</v>
      </c>
      <c r="G957" s="28">
        <v>954</v>
      </c>
      <c r="H957" s="24">
        <f t="shared" ca="1" si="227"/>
        <v>1940.5167819999999</v>
      </c>
      <c r="I957" s="25">
        <f t="shared" ca="1" si="228"/>
        <v>80.474501868800004</v>
      </c>
      <c r="J957" s="155"/>
      <c r="K957" s="155"/>
      <c r="AX957">
        <f t="shared" ca="1" si="235"/>
        <v>309.51731488000001</v>
      </c>
      <c r="AY957">
        <f t="shared" ca="1" si="229"/>
        <v>306.48268511999999</v>
      </c>
      <c r="AZ957" cm="1">
        <f t="array" aca="1" ref="AZ957" ca="1">_xlfn.LET(_xlpm.rozsah, $J$3:$J$10001,_xlpm.podminka, (_xlpm.rozsah&gt;H957)*(ISNUMBER(_xlpm.rozsah)),_xlpm.indexy, IF(_xlpm.podminka, ROW(_xlpm.rozsah)-MIN(ROW(_xlpm.rozsah))+1),_xlpm.prvni, MIN(_xlpm.indexy),_xlpm.finalni, IF(_xlpm.prvni=1, 2, _xlpm.prvni),INDEX(_xlpm.rozsah, _xlpm.finalni))</f>
        <v>2000</v>
      </c>
      <c r="BA957" cm="1">
        <f t="array" aca="1" ref="BA957" ca="1">INDEX($J$3:$J$10001,MATCH(AZ957,$J$3:$J$10004,0)-1)</f>
        <v>1900</v>
      </c>
      <c r="BB957">
        <f t="shared" ca="1" si="237"/>
        <v>300</v>
      </c>
      <c r="BC957">
        <f t="shared" ca="1" si="237"/>
        <v>316</v>
      </c>
      <c r="BD957">
        <f t="shared" ca="1" si="236"/>
        <v>-16</v>
      </c>
      <c r="BE957">
        <f t="shared" ca="1" si="230"/>
        <v>309.51731488000001</v>
      </c>
      <c r="BF957">
        <f t="shared" ca="1" si="233"/>
        <v>309.0096294702804</v>
      </c>
      <c r="BG957">
        <f t="shared" ca="1" si="231"/>
        <v>306.9903705297196</v>
      </c>
      <c r="BH957" cm="1">
        <f t="array" aca="1" ref="BH957" ca="1">_xlfn.LET(_xlpm.rozsah, $J$3:$J$10001,_xlpm.podminka, (_xlpm.rozsah&gt;E957)*(ISNUMBER(_xlpm.rozsah)),_xlpm.indexy, IF(_xlpm.podminka, ROW(_xlpm.rozsah)-MIN(ROW(_xlpm.rozsah))+1),_xlpm.prvni, MIN(_xlpm.indexy),_xlpm.finalni, IF(_xlpm.prvni=1, 2, _xlpm.prvni),INDEX(_xlpm.rozsah, _xlpm.finalni))</f>
        <v>2000</v>
      </c>
      <c r="BI957" cm="1">
        <f t="array" aca="1" ref="BI957" ca="1">INDEX($J$3:$J$10001,MATCH(BH957,$J$3:$J$10004,0)-1)</f>
        <v>1900</v>
      </c>
      <c r="BJ957">
        <f t="shared" ca="1" si="238"/>
        <v>300</v>
      </c>
      <c r="BK957">
        <f t="shared" ca="1" si="238"/>
        <v>316</v>
      </c>
      <c r="BL957">
        <f t="shared" ca="1" si="234"/>
        <v>-16</v>
      </c>
      <c r="BM957">
        <f t="shared" ca="1" si="232"/>
        <v>309.0096294702804</v>
      </c>
    </row>
    <row r="958" spans="1:65" x14ac:dyDescent="0.25">
      <c r="A958" s="64">
        <v>955</v>
      </c>
      <c r="B958" s="64">
        <v>81</v>
      </c>
      <c r="C958" s="64">
        <v>23</v>
      </c>
      <c r="D958" s="18">
        <v>955</v>
      </c>
      <c r="E958" s="21">
        <f t="shared" ca="1" si="225"/>
        <v>1943.6898158107474</v>
      </c>
      <c r="F958" s="22">
        <f t="shared" ca="1" si="226"/>
        <v>71.072214778164494</v>
      </c>
      <c r="G958" s="23">
        <v>955</v>
      </c>
      <c r="H958" s="24">
        <f t="shared" ca="1" si="227"/>
        <v>1940.5167819999999</v>
      </c>
      <c r="I958" s="25">
        <f t="shared" ca="1" si="228"/>
        <v>71.188982422400002</v>
      </c>
      <c r="J958" s="155"/>
      <c r="K958" s="155"/>
      <c r="AX958">
        <f t="shared" ca="1" si="235"/>
        <v>309.51731488000001</v>
      </c>
      <c r="AY958">
        <f t="shared" ca="1" si="229"/>
        <v>306.48268511999999</v>
      </c>
      <c r="AZ958" cm="1">
        <f t="array" aca="1" ref="AZ958" ca="1">_xlfn.LET(_xlpm.rozsah, $J$3:$J$10001,_xlpm.podminka, (_xlpm.rozsah&gt;H958)*(ISNUMBER(_xlpm.rozsah)),_xlpm.indexy, IF(_xlpm.podminka, ROW(_xlpm.rozsah)-MIN(ROW(_xlpm.rozsah))+1),_xlpm.prvni, MIN(_xlpm.indexy),_xlpm.finalni, IF(_xlpm.prvni=1, 2, _xlpm.prvni),INDEX(_xlpm.rozsah, _xlpm.finalni))</f>
        <v>2000</v>
      </c>
      <c r="BA958" cm="1">
        <f t="array" aca="1" ref="BA958" ca="1">INDEX($J$3:$J$10001,MATCH(AZ958,$J$3:$J$10004,0)-1)</f>
        <v>1900</v>
      </c>
      <c r="BB958">
        <f t="shared" ca="1" si="237"/>
        <v>300</v>
      </c>
      <c r="BC958">
        <f t="shared" ca="1" si="237"/>
        <v>316</v>
      </c>
      <c r="BD958">
        <f t="shared" ca="1" si="236"/>
        <v>-16</v>
      </c>
      <c r="BE958">
        <f t="shared" ca="1" si="230"/>
        <v>309.51731488000001</v>
      </c>
      <c r="BF958">
        <f t="shared" ca="1" si="233"/>
        <v>309.0096294702804</v>
      </c>
      <c r="BG958">
        <f t="shared" ca="1" si="231"/>
        <v>306.9903705297196</v>
      </c>
      <c r="BH958" cm="1">
        <f t="array" aca="1" ref="BH958" ca="1">_xlfn.LET(_xlpm.rozsah, $J$3:$J$10001,_xlpm.podminka, (_xlpm.rozsah&gt;E958)*(ISNUMBER(_xlpm.rozsah)),_xlpm.indexy, IF(_xlpm.podminka, ROW(_xlpm.rozsah)-MIN(ROW(_xlpm.rozsah))+1),_xlpm.prvni, MIN(_xlpm.indexy),_xlpm.finalni, IF(_xlpm.prvni=1, 2, _xlpm.prvni),INDEX(_xlpm.rozsah, _xlpm.finalni))</f>
        <v>2000</v>
      </c>
      <c r="BI958" cm="1">
        <f t="array" aca="1" ref="BI958" ca="1">INDEX($J$3:$J$10001,MATCH(BH958,$J$3:$J$10004,0)-1)</f>
        <v>1900</v>
      </c>
      <c r="BJ958">
        <f t="shared" ca="1" si="238"/>
        <v>300</v>
      </c>
      <c r="BK958">
        <f t="shared" ca="1" si="238"/>
        <v>316</v>
      </c>
      <c r="BL958">
        <f t="shared" ca="1" si="234"/>
        <v>-16</v>
      </c>
      <c r="BM958">
        <f t="shared" ca="1" si="232"/>
        <v>309.0096294702804</v>
      </c>
    </row>
    <row r="959" spans="1:65" x14ac:dyDescent="0.25">
      <c r="A959" s="64">
        <v>956</v>
      </c>
      <c r="B959" s="64">
        <v>81</v>
      </c>
      <c r="C959" s="64">
        <v>27</v>
      </c>
      <c r="D959" s="18">
        <v>956</v>
      </c>
      <c r="E959" s="21">
        <f t="shared" ca="1" si="225"/>
        <v>1943.6898158107474</v>
      </c>
      <c r="F959" s="22">
        <f t="shared" ca="1" si="226"/>
        <v>83.432599956975707</v>
      </c>
      <c r="G959" s="28">
        <v>956</v>
      </c>
      <c r="H959" s="24">
        <f t="shared" ca="1" si="227"/>
        <v>1940.5167819999999</v>
      </c>
      <c r="I959" s="25">
        <f t="shared" ca="1" si="228"/>
        <v>83.569675017600005</v>
      </c>
      <c r="J959" s="155"/>
      <c r="K959" s="155"/>
      <c r="AX959">
        <f t="shared" ca="1" si="235"/>
        <v>309.51731488000001</v>
      </c>
      <c r="AY959">
        <f t="shared" ca="1" si="229"/>
        <v>306.48268511999999</v>
      </c>
      <c r="AZ959" cm="1">
        <f t="array" aca="1" ref="AZ959" ca="1">_xlfn.LET(_xlpm.rozsah, $J$3:$J$10001,_xlpm.podminka, (_xlpm.rozsah&gt;H959)*(ISNUMBER(_xlpm.rozsah)),_xlpm.indexy, IF(_xlpm.podminka, ROW(_xlpm.rozsah)-MIN(ROW(_xlpm.rozsah))+1),_xlpm.prvni, MIN(_xlpm.indexy),_xlpm.finalni, IF(_xlpm.prvni=1, 2, _xlpm.prvni),INDEX(_xlpm.rozsah, _xlpm.finalni))</f>
        <v>2000</v>
      </c>
      <c r="BA959" cm="1">
        <f t="array" aca="1" ref="BA959" ca="1">INDEX($J$3:$J$10001,MATCH(AZ959,$J$3:$J$10004,0)-1)</f>
        <v>1900</v>
      </c>
      <c r="BB959">
        <f t="shared" ca="1" si="237"/>
        <v>300</v>
      </c>
      <c r="BC959">
        <f t="shared" ca="1" si="237"/>
        <v>316</v>
      </c>
      <c r="BD959">
        <f t="shared" ca="1" si="236"/>
        <v>-16</v>
      </c>
      <c r="BE959">
        <f t="shared" ca="1" si="230"/>
        <v>309.51731488000001</v>
      </c>
      <c r="BF959">
        <f t="shared" ca="1" si="233"/>
        <v>309.0096294702804</v>
      </c>
      <c r="BG959">
        <f t="shared" ca="1" si="231"/>
        <v>306.9903705297196</v>
      </c>
      <c r="BH959" cm="1">
        <f t="array" aca="1" ref="BH959" ca="1">_xlfn.LET(_xlpm.rozsah, $J$3:$J$10001,_xlpm.podminka, (_xlpm.rozsah&gt;E959)*(ISNUMBER(_xlpm.rozsah)),_xlpm.indexy, IF(_xlpm.podminka, ROW(_xlpm.rozsah)-MIN(ROW(_xlpm.rozsah))+1),_xlpm.prvni, MIN(_xlpm.indexy),_xlpm.finalni, IF(_xlpm.prvni=1, 2, _xlpm.prvni),INDEX(_xlpm.rozsah, _xlpm.finalni))</f>
        <v>2000</v>
      </c>
      <c r="BI959" cm="1">
        <f t="array" aca="1" ref="BI959" ca="1">INDEX($J$3:$J$10001,MATCH(BH959,$J$3:$J$10004,0)-1)</f>
        <v>1900</v>
      </c>
      <c r="BJ959">
        <f t="shared" ca="1" si="238"/>
        <v>300</v>
      </c>
      <c r="BK959">
        <f t="shared" ca="1" si="238"/>
        <v>316</v>
      </c>
      <c r="BL959">
        <f t="shared" ca="1" si="234"/>
        <v>-16</v>
      </c>
      <c r="BM959">
        <f t="shared" ca="1" si="232"/>
        <v>309.0096294702804</v>
      </c>
    </row>
    <row r="960" spans="1:65" x14ac:dyDescent="0.25">
      <c r="A960" s="64">
        <v>957</v>
      </c>
      <c r="B960" s="64">
        <v>81</v>
      </c>
      <c r="C960" s="64">
        <v>38</v>
      </c>
      <c r="D960" s="18">
        <v>957</v>
      </c>
      <c r="E960" s="21">
        <f t="shared" ca="1" si="225"/>
        <v>1943.6898158107474</v>
      </c>
      <c r="F960" s="22">
        <f t="shared" ca="1" si="226"/>
        <v>117.42365919870656</v>
      </c>
      <c r="G960" s="23">
        <v>957</v>
      </c>
      <c r="H960" s="24">
        <f t="shared" ca="1" si="227"/>
        <v>1940.5167819999999</v>
      </c>
      <c r="I960" s="25">
        <f t="shared" ca="1" si="228"/>
        <v>117.61657965440001</v>
      </c>
      <c r="J960" s="155"/>
      <c r="K960" s="155"/>
      <c r="AX960">
        <f t="shared" ca="1" si="235"/>
        <v>309.51731488000001</v>
      </c>
      <c r="AY960">
        <f t="shared" ca="1" si="229"/>
        <v>306.48268511999999</v>
      </c>
      <c r="AZ960" cm="1">
        <f t="array" aca="1" ref="AZ960" ca="1">_xlfn.LET(_xlpm.rozsah, $J$3:$J$10001,_xlpm.podminka, (_xlpm.rozsah&gt;H960)*(ISNUMBER(_xlpm.rozsah)),_xlpm.indexy, IF(_xlpm.podminka, ROW(_xlpm.rozsah)-MIN(ROW(_xlpm.rozsah))+1),_xlpm.prvni, MIN(_xlpm.indexy),_xlpm.finalni, IF(_xlpm.prvni=1, 2, _xlpm.prvni),INDEX(_xlpm.rozsah, _xlpm.finalni))</f>
        <v>2000</v>
      </c>
      <c r="BA960" cm="1">
        <f t="array" aca="1" ref="BA960" ca="1">INDEX($J$3:$J$10001,MATCH(AZ960,$J$3:$J$10004,0)-1)</f>
        <v>1900</v>
      </c>
      <c r="BB960">
        <f t="shared" ca="1" si="237"/>
        <v>300</v>
      </c>
      <c r="BC960">
        <f t="shared" ca="1" si="237"/>
        <v>316</v>
      </c>
      <c r="BD960">
        <f t="shared" ca="1" si="236"/>
        <v>-16</v>
      </c>
      <c r="BE960">
        <f t="shared" ca="1" si="230"/>
        <v>309.51731488000001</v>
      </c>
      <c r="BF960">
        <f t="shared" ca="1" si="233"/>
        <v>309.0096294702804</v>
      </c>
      <c r="BG960">
        <f t="shared" ca="1" si="231"/>
        <v>306.9903705297196</v>
      </c>
      <c r="BH960" cm="1">
        <f t="array" aca="1" ref="BH960" ca="1">_xlfn.LET(_xlpm.rozsah, $J$3:$J$10001,_xlpm.podminka, (_xlpm.rozsah&gt;E960)*(ISNUMBER(_xlpm.rozsah)),_xlpm.indexy, IF(_xlpm.podminka, ROW(_xlpm.rozsah)-MIN(ROW(_xlpm.rozsah))+1),_xlpm.prvni, MIN(_xlpm.indexy),_xlpm.finalni, IF(_xlpm.prvni=1, 2, _xlpm.prvni),INDEX(_xlpm.rozsah, _xlpm.finalni))</f>
        <v>2000</v>
      </c>
      <c r="BI960" cm="1">
        <f t="array" aca="1" ref="BI960" ca="1">INDEX($J$3:$J$10001,MATCH(BH960,$J$3:$J$10004,0)-1)</f>
        <v>1900</v>
      </c>
      <c r="BJ960">
        <f t="shared" ca="1" si="238"/>
        <v>300</v>
      </c>
      <c r="BK960">
        <f t="shared" ca="1" si="238"/>
        <v>316</v>
      </c>
      <c r="BL960">
        <f t="shared" ca="1" si="234"/>
        <v>-16</v>
      </c>
      <c r="BM960">
        <f t="shared" ca="1" si="232"/>
        <v>309.0096294702804</v>
      </c>
    </row>
    <row r="961" spans="1:65" x14ac:dyDescent="0.25">
      <c r="A961" s="64">
        <v>958</v>
      </c>
      <c r="B961" s="64">
        <v>81</v>
      </c>
      <c r="C961" s="64">
        <v>40</v>
      </c>
      <c r="D961" s="18">
        <v>958</v>
      </c>
      <c r="E961" s="21">
        <f t="shared" ca="1" si="225"/>
        <v>1943.6898158107474</v>
      </c>
      <c r="F961" s="22">
        <f t="shared" ca="1" si="226"/>
        <v>123.60385178811215</v>
      </c>
      <c r="G961" s="28">
        <v>958</v>
      </c>
      <c r="H961" s="24">
        <f t="shared" ca="1" si="227"/>
        <v>1940.5167819999999</v>
      </c>
      <c r="I961" s="25">
        <f t="shared" ca="1" si="228"/>
        <v>123.806925952</v>
      </c>
      <c r="J961" s="155"/>
      <c r="K961" s="155"/>
      <c r="AX961">
        <f t="shared" ca="1" si="235"/>
        <v>309.51731488000001</v>
      </c>
      <c r="AY961">
        <f t="shared" ca="1" si="229"/>
        <v>306.48268511999999</v>
      </c>
      <c r="AZ961" cm="1">
        <f t="array" aca="1" ref="AZ961" ca="1">_xlfn.LET(_xlpm.rozsah, $J$3:$J$10001,_xlpm.podminka, (_xlpm.rozsah&gt;H961)*(ISNUMBER(_xlpm.rozsah)),_xlpm.indexy, IF(_xlpm.podminka, ROW(_xlpm.rozsah)-MIN(ROW(_xlpm.rozsah))+1),_xlpm.prvni, MIN(_xlpm.indexy),_xlpm.finalni, IF(_xlpm.prvni=1, 2, _xlpm.prvni),INDEX(_xlpm.rozsah, _xlpm.finalni))</f>
        <v>2000</v>
      </c>
      <c r="BA961" cm="1">
        <f t="array" aca="1" ref="BA961" ca="1">INDEX($J$3:$J$10001,MATCH(AZ961,$J$3:$J$10004,0)-1)</f>
        <v>1900</v>
      </c>
      <c r="BB961">
        <f t="shared" ca="1" si="237"/>
        <v>300</v>
      </c>
      <c r="BC961">
        <f t="shared" ca="1" si="237"/>
        <v>316</v>
      </c>
      <c r="BD961">
        <f t="shared" ca="1" si="236"/>
        <v>-16</v>
      </c>
      <c r="BE961">
        <f t="shared" ca="1" si="230"/>
        <v>309.51731488000001</v>
      </c>
      <c r="BF961">
        <f t="shared" ca="1" si="233"/>
        <v>309.0096294702804</v>
      </c>
      <c r="BG961">
        <f t="shared" ca="1" si="231"/>
        <v>306.9903705297196</v>
      </c>
      <c r="BH961" cm="1">
        <f t="array" aca="1" ref="BH961" ca="1">_xlfn.LET(_xlpm.rozsah, $J$3:$J$10001,_xlpm.podminka, (_xlpm.rozsah&gt;E961)*(ISNUMBER(_xlpm.rozsah)),_xlpm.indexy, IF(_xlpm.podminka, ROW(_xlpm.rozsah)-MIN(ROW(_xlpm.rozsah))+1),_xlpm.prvni, MIN(_xlpm.indexy),_xlpm.finalni, IF(_xlpm.prvni=1, 2, _xlpm.prvni),INDEX(_xlpm.rozsah, _xlpm.finalni))</f>
        <v>2000</v>
      </c>
      <c r="BI961" cm="1">
        <f t="array" aca="1" ref="BI961" ca="1">INDEX($J$3:$J$10001,MATCH(BH961,$J$3:$J$10004,0)-1)</f>
        <v>1900</v>
      </c>
      <c r="BJ961">
        <f t="shared" ca="1" si="238"/>
        <v>300</v>
      </c>
      <c r="BK961">
        <f t="shared" ca="1" si="238"/>
        <v>316</v>
      </c>
      <c r="BL961">
        <f t="shared" ca="1" si="234"/>
        <v>-16</v>
      </c>
      <c r="BM961">
        <f t="shared" ca="1" si="232"/>
        <v>309.0096294702804</v>
      </c>
    </row>
    <row r="962" spans="1:65" x14ac:dyDescent="0.25">
      <c r="A962" s="64">
        <v>959</v>
      </c>
      <c r="B962" s="64">
        <v>81</v>
      </c>
      <c r="C962" s="64">
        <v>39</v>
      </c>
      <c r="D962" s="18">
        <v>959</v>
      </c>
      <c r="E962" s="21">
        <f t="shared" ca="1" si="225"/>
        <v>1943.6898158107474</v>
      </c>
      <c r="F962" s="22">
        <f t="shared" ca="1" si="226"/>
        <v>120.51375549340935</v>
      </c>
      <c r="G962" s="23">
        <v>959</v>
      </c>
      <c r="H962" s="24">
        <f t="shared" ca="1" si="227"/>
        <v>1940.5167819999999</v>
      </c>
      <c r="I962" s="25">
        <f t="shared" ca="1" si="228"/>
        <v>120.7117528032</v>
      </c>
      <c r="J962" s="155"/>
      <c r="K962" s="155"/>
      <c r="AX962">
        <f t="shared" ca="1" si="235"/>
        <v>309.51731488000001</v>
      </c>
      <c r="AY962">
        <f t="shared" ca="1" si="229"/>
        <v>306.48268511999999</v>
      </c>
      <c r="AZ962" cm="1">
        <f t="array" aca="1" ref="AZ962" ca="1">_xlfn.LET(_xlpm.rozsah, $J$3:$J$10001,_xlpm.podminka, (_xlpm.rozsah&gt;H962)*(ISNUMBER(_xlpm.rozsah)),_xlpm.indexy, IF(_xlpm.podminka, ROW(_xlpm.rozsah)-MIN(ROW(_xlpm.rozsah))+1),_xlpm.prvni, MIN(_xlpm.indexy),_xlpm.finalni, IF(_xlpm.prvni=1, 2, _xlpm.prvni),INDEX(_xlpm.rozsah, _xlpm.finalni))</f>
        <v>2000</v>
      </c>
      <c r="BA962" cm="1">
        <f t="array" aca="1" ref="BA962" ca="1">INDEX($J$3:$J$10001,MATCH(AZ962,$J$3:$J$10004,0)-1)</f>
        <v>1900</v>
      </c>
      <c r="BB962">
        <f t="shared" ca="1" si="237"/>
        <v>300</v>
      </c>
      <c r="BC962">
        <f t="shared" ca="1" si="237"/>
        <v>316</v>
      </c>
      <c r="BD962">
        <f t="shared" ca="1" si="236"/>
        <v>-16</v>
      </c>
      <c r="BE962">
        <f t="shared" ca="1" si="230"/>
        <v>309.51731488000001</v>
      </c>
      <c r="BF962">
        <f t="shared" ca="1" si="233"/>
        <v>309.0096294702804</v>
      </c>
      <c r="BG962">
        <f t="shared" ca="1" si="231"/>
        <v>306.9903705297196</v>
      </c>
      <c r="BH962" cm="1">
        <f t="array" aca="1" ref="BH962" ca="1">_xlfn.LET(_xlpm.rozsah, $J$3:$J$10001,_xlpm.podminka, (_xlpm.rozsah&gt;E962)*(ISNUMBER(_xlpm.rozsah)),_xlpm.indexy, IF(_xlpm.podminka, ROW(_xlpm.rozsah)-MIN(ROW(_xlpm.rozsah))+1),_xlpm.prvni, MIN(_xlpm.indexy),_xlpm.finalni, IF(_xlpm.prvni=1, 2, _xlpm.prvni),INDEX(_xlpm.rozsah, _xlpm.finalni))</f>
        <v>2000</v>
      </c>
      <c r="BI962" cm="1">
        <f t="array" aca="1" ref="BI962" ca="1">INDEX($J$3:$J$10001,MATCH(BH962,$J$3:$J$10004,0)-1)</f>
        <v>1900</v>
      </c>
      <c r="BJ962">
        <f t="shared" ca="1" si="238"/>
        <v>300</v>
      </c>
      <c r="BK962">
        <f t="shared" ca="1" si="238"/>
        <v>316</v>
      </c>
      <c r="BL962">
        <f t="shared" ca="1" si="234"/>
        <v>-16</v>
      </c>
      <c r="BM962">
        <f t="shared" ca="1" si="232"/>
        <v>309.0096294702804</v>
      </c>
    </row>
    <row r="963" spans="1:65" x14ac:dyDescent="0.25">
      <c r="A963" s="64">
        <v>960</v>
      </c>
      <c r="B963" s="64">
        <v>81</v>
      </c>
      <c r="C963" s="64">
        <v>27</v>
      </c>
      <c r="D963" s="18">
        <v>960</v>
      </c>
      <c r="E963" s="21">
        <f t="shared" ca="1" si="225"/>
        <v>1943.6898158107474</v>
      </c>
      <c r="F963" s="22">
        <f t="shared" ca="1" si="226"/>
        <v>83.432599956975707</v>
      </c>
      <c r="G963" s="28">
        <v>960</v>
      </c>
      <c r="H963" s="24">
        <f t="shared" ca="1" si="227"/>
        <v>1940.5167819999999</v>
      </c>
      <c r="I963" s="25">
        <f t="shared" ca="1" si="228"/>
        <v>83.569675017600005</v>
      </c>
      <c r="J963" s="155"/>
      <c r="K963" s="155"/>
      <c r="AX963">
        <f t="shared" ca="1" si="235"/>
        <v>309.51731488000001</v>
      </c>
      <c r="AY963">
        <f t="shared" ca="1" si="229"/>
        <v>306.48268511999999</v>
      </c>
      <c r="AZ963" cm="1">
        <f t="array" aca="1" ref="AZ963" ca="1">_xlfn.LET(_xlpm.rozsah, $J$3:$J$10001,_xlpm.podminka, (_xlpm.rozsah&gt;H963)*(ISNUMBER(_xlpm.rozsah)),_xlpm.indexy, IF(_xlpm.podminka, ROW(_xlpm.rozsah)-MIN(ROW(_xlpm.rozsah))+1),_xlpm.prvni, MIN(_xlpm.indexy),_xlpm.finalni, IF(_xlpm.prvni=1, 2, _xlpm.prvni),INDEX(_xlpm.rozsah, _xlpm.finalni))</f>
        <v>2000</v>
      </c>
      <c r="BA963" cm="1">
        <f t="array" aca="1" ref="BA963" ca="1">INDEX($J$3:$J$10001,MATCH(AZ963,$J$3:$J$10004,0)-1)</f>
        <v>1900</v>
      </c>
      <c r="BB963">
        <f t="shared" ca="1" si="237"/>
        <v>300</v>
      </c>
      <c r="BC963">
        <f t="shared" ca="1" si="237"/>
        <v>316</v>
      </c>
      <c r="BD963">
        <f t="shared" ca="1" si="236"/>
        <v>-16</v>
      </c>
      <c r="BE963">
        <f t="shared" ca="1" si="230"/>
        <v>309.51731488000001</v>
      </c>
      <c r="BF963">
        <f t="shared" ca="1" si="233"/>
        <v>309.0096294702804</v>
      </c>
      <c r="BG963">
        <f t="shared" ca="1" si="231"/>
        <v>306.9903705297196</v>
      </c>
      <c r="BH963" cm="1">
        <f t="array" aca="1" ref="BH963" ca="1">_xlfn.LET(_xlpm.rozsah, $J$3:$J$10001,_xlpm.podminka, (_xlpm.rozsah&gt;E963)*(ISNUMBER(_xlpm.rozsah)),_xlpm.indexy, IF(_xlpm.podminka, ROW(_xlpm.rozsah)-MIN(ROW(_xlpm.rozsah))+1),_xlpm.prvni, MIN(_xlpm.indexy),_xlpm.finalni, IF(_xlpm.prvni=1, 2, _xlpm.prvni),INDEX(_xlpm.rozsah, _xlpm.finalni))</f>
        <v>2000</v>
      </c>
      <c r="BI963" cm="1">
        <f t="array" aca="1" ref="BI963" ca="1">INDEX($J$3:$J$10001,MATCH(BH963,$J$3:$J$10004,0)-1)</f>
        <v>1900</v>
      </c>
      <c r="BJ963">
        <f t="shared" ca="1" si="238"/>
        <v>300</v>
      </c>
      <c r="BK963">
        <f t="shared" ca="1" si="238"/>
        <v>316</v>
      </c>
      <c r="BL963">
        <f t="shared" ca="1" si="234"/>
        <v>-16</v>
      </c>
      <c r="BM963">
        <f t="shared" ca="1" si="232"/>
        <v>309.0096294702804</v>
      </c>
    </row>
    <row r="964" spans="1:65" x14ac:dyDescent="0.25">
      <c r="A964" s="64">
        <v>961</v>
      </c>
      <c r="B964" s="64">
        <v>81</v>
      </c>
      <c r="C964" s="64">
        <v>33</v>
      </c>
      <c r="D964" s="18">
        <v>961</v>
      </c>
      <c r="E964" s="21">
        <f t="shared" ref="E964:E1027" ca="1" si="239">(B964/100)*($AC$8 - $AC$11)+$AC$11</f>
        <v>1943.6898158107474</v>
      </c>
      <c r="F964" s="22">
        <f t="shared" ref="F964:F1027" ca="1" si="240">(C964*BF964)/100</f>
        <v>101.97317772519253</v>
      </c>
      <c r="G964" s="23">
        <v>961</v>
      </c>
      <c r="H964" s="24">
        <f t="shared" ref="H964:H1027" ca="1" si="241">(B964/100)*($AF$8 - $AF$11)+$AF$11</f>
        <v>1940.5167819999999</v>
      </c>
      <c r="I964" s="25">
        <f t="shared" ref="I964:I1027" ca="1" si="242">(C964*AX964)/100</f>
        <v>102.14071391040001</v>
      </c>
      <c r="J964" s="155"/>
      <c r="K964" s="155"/>
      <c r="AX964">
        <f t="shared" ca="1" si="235"/>
        <v>309.51731488000001</v>
      </c>
      <c r="AY964">
        <f t="shared" ref="AY964:AY1027" ca="1" si="243">MIN(BB964:BC964)+((H964-MIN(AZ964:BA964))/(MAX(AZ964:BA964)-MIN(AZ964:BA964)))*(MAX(BB964:BC964)-MIN(BB964:BC964))</f>
        <v>306.48268511999999</v>
      </c>
      <c r="AZ964" cm="1">
        <f t="array" aca="1" ref="AZ964" ca="1">_xlfn.LET(_xlpm.rozsah, $J$3:$J$10001,_xlpm.podminka, (_xlpm.rozsah&gt;H964)*(ISNUMBER(_xlpm.rozsah)),_xlpm.indexy, IF(_xlpm.podminka, ROW(_xlpm.rozsah)-MIN(ROW(_xlpm.rozsah))+1),_xlpm.prvni, MIN(_xlpm.indexy),_xlpm.finalni, IF(_xlpm.prvni=1, 2, _xlpm.prvni),INDEX(_xlpm.rozsah, _xlpm.finalni))</f>
        <v>2000</v>
      </c>
      <c r="BA964" cm="1">
        <f t="array" aca="1" ref="BA964" ca="1">INDEX($J$3:$J$10001,MATCH(AZ964,$J$3:$J$10004,0)-1)</f>
        <v>1900</v>
      </c>
      <c r="BB964">
        <f t="shared" ca="1" si="237"/>
        <v>300</v>
      </c>
      <c r="BC964">
        <f t="shared" ca="1" si="237"/>
        <v>316</v>
      </c>
      <c r="BD964">
        <f t="shared" ca="1" si="236"/>
        <v>-16</v>
      </c>
      <c r="BE964">
        <f t="shared" ref="BE964:BE1027" ca="1" si="244">MIN(BB964:BC964)+((MAX(AZ964:BA964)-H964)/(MAX(AZ964:BA964)-MIN(AZ964:BA964)))*(MAX(BB964:BC964)-MIN(BB964:BC964))</f>
        <v>309.51731488000001</v>
      </c>
      <c r="BF964">
        <f t="shared" ca="1" si="233"/>
        <v>309.0096294702804</v>
      </c>
      <c r="BG964">
        <f t="shared" ref="BG964:BG1027" ca="1" si="245">MIN(BJ964:BK964)+((E964-MIN(BH964:BI964))/(MAX(BH964:BI964)-MIN(BH964:BI964)))*(MAX(BJ964:BK964)-MIN(BJ964:BK964))</f>
        <v>306.9903705297196</v>
      </c>
      <c r="BH964" cm="1">
        <f t="array" aca="1" ref="BH964" ca="1">_xlfn.LET(_xlpm.rozsah, $J$3:$J$10001,_xlpm.podminka, (_xlpm.rozsah&gt;E964)*(ISNUMBER(_xlpm.rozsah)),_xlpm.indexy, IF(_xlpm.podminka, ROW(_xlpm.rozsah)-MIN(ROW(_xlpm.rozsah))+1),_xlpm.prvni, MIN(_xlpm.indexy),_xlpm.finalni, IF(_xlpm.prvni=1, 2, _xlpm.prvni),INDEX(_xlpm.rozsah, _xlpm.finalni))</f>
        <v>2000</v>
      </c>
      <c r="BI964" cm="1">
        <f t="array" aca="1" ref="BI964" ca="1">INDEX($J$3:$J$10001,MATCH(BH964,$J$3:$J$10004,0)-1)</f>
        <v>1900</v>
      </c>
      <c r="BJ964">
        <f t="shared" ca="1" si="238"/>
        <v>300</v>
      </c>
      <c r="BK964">
        <f t="shared" ca="1" si="238"/>
        <v>316</v>
      </c>
      <c r="BL964">
        <f t="shared" ca="1" si="234"/>
        <v>-16</v>
      </c>
      <c r="BM964">
        <f t="shared" ref="BM964:BM1027" ca="1" si="246">MIN(BJ964:BK964)+((MAX(BH964:BI964)-E964)/(MAX(BH964:BI964)-MIN(BH964:BI964)))*(MAX(BJ964:BK964)-MIN(BJ964:BK964))</f>
        <v>309.0096294702804</v>
      </c>
    </row>
    <row r="965" spans="1:65" x14ac:dyDescent="0.25">
      <c r="A965" s="64">
        <v>962</v>
      </c>
      <c r="B965" s="64">
        <v>80</v>
      </c>
      <c r="C965" s="64">
        <v>28</v>
      </c>
      <c r="D965" s="18">
        <v>962</v>
      </c>
      <c r="E965" s="21">
        <f t="shared" ca="1" si="239"/>
        <v>1928.3356205538248</v>
      </c>
      <c r="F965" s="22">
        <f t="shared" ca="1" si="240"/>
        <v>87.210564199188653</v>
      </c>
      <c r="G965" s="28">
        <v>962</v>
      </c>
      <c r="H965" s="24">
        <f t="shared" ca="1" si="241"/>
        <v>1925.2017599999999</v>
      </c>
      <c r="I965" s="25">
        <f t="shared" ca="1" si="242"/>
        <v>87.350961151999996</v>
      </c>
      <c r="J965" s="155"/>
      <c r="K965" s="155"/>
      <c r="AX965">
        <f t="shared" ca="1" si="235"/>
        <v>311.96771840000002</v>
      </c>
      <c r="AY965">
        <f t="shared" ca="1" si="243"/>
        <v>304.03228159999998</v>
      </c>
      <c r="AZ965" cm="1">
        <f t="array" aca="1" ref="AZ965" ca="1">_xlfn.LET(_xlpm.rozsah, $J$3:$J$10001,_xlpm.podminka, (_xlpm.rozsah&gt;H965)*(ISNUMBER(_xlpm.rozsah)),_xlpm.indexy, IF(_xlpm.podminka, ROW(_xlpm.rozsah)-MIN(ROW(_xlpm.rozsah))+1),_xlpm.prvni, MIN(_xlpm.indexy),_xlpm.finalni, IF(_xlpm.prvni=1, 2, _xlpm.prvni),INDEX(_xlpm.rozsah, _xlpm.finalni))</f>
        <v>2000</v>
      </c>
      <c r="BA965" cm="1">
        <f t="array" aca="1" ref="BA965" ca="1">INDEX($J$3:$J$10001,MATCH(AZ965,$J$3:$J$10004,0)-1)</f>
        <v>1900</v>
      </c>
      <c r="BB965">
        <f t="shared" ca="1" si="237"/>
        <v>300</v>
      </c>
      <c r="BC965">
        <f t="shared" ca="1" si="237"/>
        <v>316</v>
      </c>
      <c r="BD965">
        <f t="shared" ca="1" si="236"/>
        <v>-16</v>
      </c>
      <c r="BE965">
        <f t="shared" ca="1" si="244"/>
        <v>311.96771840000002</v>
      </c>
      <c r="BF965">
        <f t="shared" ref="BF965:BF1028" ca="1" si="247">IF(BL965&lt;0, BM965,BG965)</f>
        <v>311.46630071138804</v>
      </c>
      <c r="BG965">
        <f t="shared" ca="1" si="245"/>
        <v>304.53369928861196</v>
      </c>
      <c r="BH965" cm="1">
        <f t="array" aca="1" ref="BH965" ca="1">_xlfn.LET(_xlpm.rozsah, $J$3:$J$10001,_xlpm.podminka, (_xlpm.rozsah&gt;E965)*(ISNUMBER(_xlpm.rozsah)),_xlpm.indexy, IF(_xlpm.podminka, ROW(_xlpm.rozsah)-MIN(ROW(_xlpm.rozsah))+1),_xlpm.prvni, MIN(_xlpm.indexy),_xlpm.finalni, IF(_xlpm.prvni=1, 2, _xlpm.prvni),INDEX(_xlpm.rozsah, _xlpm.finalni))</f>
        <v>2000</v>
      </c>
      <c r="BI965" cm="1">
        <f t="array" aca="1" ref="BI965" ca="1">INDEX($J$3:$J$10001,MATCH(BH965,$J$3:$J$10004,0)-1)</f>
        <v>1900</v>
      </c>
      <c r="BJ965">
        <f t="shared" ca="1" si="238"/>
        <v>300</v>
      </c>
      <c r="BK965">
        <f t="shared" ca="1" si="238"/>
        <v>316</v>
      </c>
      <c r="BL965">
        <f t="shared" ref="BL965:BL1028" ca="1" si="248">BJ965-BK965</f>
        <v>-16</v>
      </c>
      <c r="BM965">
        <f t="shared" ca="1" si="246"/>
        <v>311.46630071138804</v>
      </c>
    </row>
    <row r="966" spans="1:65" x14ac:dyDescent="0.25">
      <c r="A966" s="64">
        <v>963</v>
      </c>
      <c r="B966" s="64">
        <v>81</v>
      </c>
      <c r="C966" s="64">
        <v>34</v>
      </c>
      <c r="D966" s="18">
        <v>963</v>
      </c>
      <c r="E966" s="21">
        <f t="shared" ca="1" si="239"/>
        <v>1943.6898158107474</v>
      </c>
      <c r="F966" s="22">
        <f t="shared" ca="1" si="240"/>
        <v>105.06327401989535</v>
      </c>
      <c r="G966" s="23">
        <v>963</v>
      </c>
      <c r="H966" s="24">
        <f t="shared" ca="1" si="241"/>
        <v>1940.5167819999999</v>
      </c>
      <c r="I966" s="25">
        <f t="shared" ca="1" si="242"/>
        <v>105.23588705920001</v>
      </c>
      <c r="J966" s="155"/>
      <c r="K966" s="155"/>
      <c r="AX966">
        <f t="shared" ca="1" si="235"/>
        <v>309.51731488000001</v>
      </c>
      <c r="AY966">
        <f t="shared" ca="1" si="243"/>
        <v>306.48268511999999</v>
      </c>
      <c r="AZ966" cm="1">
        <f t="array" aca="1" ref="AZ966" ca="1">_xlfn.LET(_xlpm.rozsah, $J$3:$J$10001,_xlpm.podminka, (_xlpm.rozsah&gt;H966)*(ISNUMBER(_xlpm.rozsah)),_xlpm.indexy, IF(_xlpm.podminka, ROW(_xlpm.rozsah)-MIN(ROW(_xlpm.rozsah))+1),_xlpm.prvni, MIN(_xlpm.indexy),_xlpm.finalni, IF(_xlpm.prvni=1, 2, _xlpm.prvni),INDEX(_xlpm.rozsah, _xlpm.finalni))</f>
        <v>2000</v>
      </c>
      <c r="BA966" cm="1">
        <f t="array" aca="1" ref="BA966" ca="1">INDEX($J$3:$J$10001,MATCH(AZ966,$J$3:$J$10004,0)-1)</f>
        <v>1900</v>
      </c>
      <c r="BB966">
        <f t="shared" ca="1" si="237"/>
        <v>300</v>
      </c>
      <c r="BC966">
        <f t="shared" ca="1" si="237"/>
        <v>316</v>
      </c>
      <c r="BD966">
        <f t="shared" ca="1" si="236"/>
        <v>-16</v>
      </c>
      <c r="BE966">
        <f t="shared" ca="1" si="244"/>
        <v>309.51731488000001</v>
      </c>
      <c r="BF966">
        <f t="shared" ca="1" si="247"/>
        <v>309.0096294702804</v>
      </c>
      <c r="BG966">
        <f t="shared" ca="1" si="245"/>
        <v>306.9903705297196</v>
      </c>
      <c r="BH966" cm="1">
        <f t="array" aca="1" ref="BH966" ca="1">_xlfn.LET(_xlpm.rozsah, $J$3:$J$10001,_xlpm.podminka, (_xlpm.rozsah&gt;E966)*(ISNUMBER(_xlpm.rozsah)),_xlpm.indexy, IF(_xlpm.podminka, ROW(_xlpm.rozsah)-MIN(ROW(_xlpm.rozsah))+1),_xlpm.prvni, MIN(_xlpm.indexy),_xlpm.finalni, IF(_xlpm.prvni=1, 2, _xlpm.prvni),INDEX(_xlpm.rozsah, _xlpm.finalni))</f>
        <v>2000</v>
      </c>
      <c r="BI966" cm="1">
        <f t="array" aca="1" ref="BI966" ca="1">INDEX($J$3:$J$10001,MATCH(BH966,$J$3:$J$10004,0)-1)</f>
        <v>1900</v>
      </c>
      <c r="BJ966">
        <f t="shared" ca="1" si="238"/>
        <v>300</v>
      </c>
      <c r="BK966">
        <f t="shared" ca="1" si="238"/>
        <v>316</v>
      </c>
      <c r="BL966">
        <f t="shared" ca="1" si="248"/>
        <v>-16</v>
      </c>
      <c r="BM966">
        <f t="shared" ca="1" si="246"/>
        <v>309.0096294702804</v>
      </c>
    </row>
    <row r="967" spans="1:65" x14ac:dyDescent="0.25">
      <c r="A967" s="64">
        <v>964</v>
      </c>
      <c r="B967" s="64">
        <v>83</v>
      </c>
      <c r="C967" s="64">
        <v>72</v>
      </c>
      <c r="D967" s="18">
        <v>964</v>
      </c>
      <c r="E967" s="21">
        <f t="shared" ca="1" si="239"/>
        <v>1974.398206324593</v>
      </c>
      <c r="F967" s="22">
        <f t="shared" ca="1" si="240"/>
        <v>218.94932663140688</v>
      </c>
      <c r="G967" s="28">
        <v>964</v>
      </c>
      <c r="H967" s="24">
        <f t="shared" ca="1" si="241"/>
        <v>1971.1468259999999</v>
      </c>
      <c r="I967" s="25">
        <f t="shared" ca="1" si="242"/>
        <v>219.32388564479999</v>
      </c>
      <c r="J967" s="155"/>
      <c r="K967" s="155"/>
      <c r="AX967">
        <f t="shared" ca="1" si="235"/>
        <v>304.61650784</v>
      </c>
      <c r="AY967">
        <f t="shared" ca="1" si="243"/>
        <v>311.38349216</v>
      </c>
      <c r="AZ967" cm="1">
        <f t="array" aca="1" ref="AZ967" ca="1">_xlfn.LET(_xlpm.rozsah, $J$3:$J$10001,_xlpm.podminka, (_xlpm.rozsah&gt;H967)*(ISNUMBER(_xlpm.rozsah)),_xlpm.indexy, IF(_xlpm.podminka, ROW(_xlpm.rozsah)-MIN(ROW(_xlpm.rozsah))+1),_xlpm.prvni, MIN(_xlpm.indexy),_xlpm.finalni, IF(_xlpm.prvni=1, 2, _xlpm.prvni),INDEX(_xlpm.rozsah, _xlpm.finalni))</f>
        <v>2000</v>
      </c>
      <c r="BA967" cm="1">
        <f t="array" aca="1" ref="BA967" ca="1">INDEX($J$3:$J$10001,MATCH(AZ967,$J$3:$J$10004,0)-1)</f>
        <v>1900</v>
      </c>
      <c r="BB967">
        <f t="shared" ca="1" si="237"/>
        <v>300</v>
      </c>
      <c r="BC967">
        <f t="shared" ca="1" si="237"/>
        <v>316</v>
      </c>
      <c r="BD967">
        <f t="shared" ca="1" si="236"/>
        <v>-16</v>
      </c>
      <c r="BE967">
        <f t="shared" ca="1" si="244"/>
        <v>304.61650784</v>
      </c>
      <c r="BF967">
        <f t="shared" ca="1" si="247"/>
        <v>304.09628698806512</v>
      </c>
      <c r="BG967">
        <f t="shared" ca="1" si="245"/>
        <v>311.90371301193488</v>
      </c>
      <c r="BH967" cm="1">
        <f t="array" aca="1" ref="BH967" ca="1">_xlfn.LET(_xlpm.rozsah, $J$3:$J$10001,_xlpm.podminka, (_xlpm.rozsah&gt;E967)*(ISNUMBER(_xlpm.rozsah)),_xlpm.indexy, IF(_xlpm.podminka, ROW(_xlpm.rozsah)-MIN(ROW(_xlpm.rozsah))+1),_xlpm.prvni, MIN(_xlpm.indexy),_xlpm.finalni, IF(_xlpm.prvni=1, 2, _xlpm.prvni),INDEX(_xlpm.rozsah, _xlpm.finalni))</f>
        <v>2000</v>
      </c>
      <c r="BI967" cm="1">
        <f t="array" aca="1" ref="BI967" ca="1">INDEX($J$3:$J$10001,MATCH(BH967,$J$3:$J$10004,0)-1)</f>
        <v>1900</v>
      </c>
      <c r="BJ967">
        <f t="shared" ca="1" si="238"/>
        <v>300</v>
      </c>
      <c r="BK967">
        <f t="shared" ca="1" si="238"/>
        <v>316</v>
      </c>
      <c r="BL967">
        <f t="shared" ca="1" si="248"/>
        <v>-16</v>
      </c>
      <c r="BM967">
        <f t="shared" ca="1" si="246"/>
        <v>304.09628698806512</v>
      </c>
    </row>
    <row r="968" spans="1:65" x14ac:dyDescent="0.25">
      <c r="A968" s="64">
        <v>965</v>
      </c>
      <c r="B968" s="64">
        <v>81</v>
      </c>
      <c r="C968" s="64">
        <v>49</v>
      </c>
      <c r="D968" s="18">
        <v>965</v>
      </c>
      <c r="E968" s="21">
        <f t="shared" ca="1" si="239"/>
        <v>1943.6898158107474</v>
      </c>
      <c r="F968" s="22">
        <f t="shared" ca="1" si="240"/>
        <v>151.41471844043738</v>
      </c>
      <c r="G968" s="23">
        <v>965</v>
      </c>
      <c r="H968" s="24">
        <f t="shared" ca="1" si="241"/>
        <v>1940.5167819999999</v>
      </c>
      <c r="I968" s="25">
        <f t="shared" ca="1" si="242"/>
        <v>151.66348429120001</v>
      </c>
      <c r="J968" s="155"/>
      <c r="K968" s="155"/>
      <c r="AX968">
        <f t="shared" ca="1" si="235"/>
        <v>309.51731488000001</v>
      </c>
      <c r="AY968">
        <f t="shared" ca="1" si="243"/>
        <v>306.48268511999999</v>
      </c>
      <c r="AZ968" cm="1">
        <f t="array" aca="1" ref="AZ968" ca="1">_xlfn.LET(_xlpm.rozsah, $J$3:$J$10001,_xlpm.podminka, (_xlpm.rozsah&gt;H968)*(ISNUMBER(_xlpm.rozsah)),_xlpm.indexy, IF(_xlpm.podminka, ROW(_xlpm.rozsah)-MIN(ROW(_xlpm.rozsah))+1),_xlpm.prvni, MIN(_xlpm.indexy),_xlpm.finalni, IF(_xlpm.prvni=1, 2, _xlpm.prvni),INDEX(_xlpm.rozsah, _xlpm.finalni))</f>
        <v>2000</v>
      </c>
      <c r="BA968" cm="1">
        <f t="array" aca="1" ref="BA968" ca="1">INDEX($J$3:$J$10001,MATCH(AZ968,$J$3:$J$10004,0)-1)</f>
        <v>1900</v>
      </c>
      <c r="BB968">
        <f t="shared" ca="1" si="237"/>
        <v>300</v>
      </c>
      <c r="BC968">
        <f t="shared" ca="1" si="237"/>
        <v>316</v>
      </c>
      <c r="BD968">
        <f t="shared" ca="1" si="236"/>
        <v>-16</v>
      </c>
      <c r="BE968">
        <f t="shared" ca="1" si="244"/>
        <v>309.51731488000001</v>
      </c>
      <c r="BF968">
        <f t="shared" ca="1" si="247"/>
        <v>309.0096294702804</v>
      </c>
      <c r="BG968">
        <f t="shared" ca="1" si="245"/>
        <v>306.9903705297196</v>
      </c>
      <c r="BH968" cm="1">
        <f t="array" aca="1" ref="BH968" ca="1">_xlfn.LET(_xlpm.rozsah, $J$3:$J$10001,_xlpm.podminka, (_xlpm.rozsah&gt;E968)*(ISNUMBER(_xlpm.rozsah)),_xlpm.indexy, IF(_xlpm.podminka, ROW(_xlpm.rozsah)-MIN(ROW(_xlpm.rozsah))+1),_xlpm.prvni, MIN(_xlpm.indexy),_xlpm.finalni, IF(_xlpm.prvni=1, 2, _xlpm.prvni),INDEX(_xlpm.rozsah, _xlpm.finalni))</f>
        <v>2000</v>
      </c>
      <c r="BI968" cm="1">
        <f t="array" aca="1" ref="BI968" ca="1">INDEX($J$3:$J$10001,MATCH(BH968,$J$3:$J$10004,0)-1)</f>
        <v>1900</v>
      </c>
      <c r="BJ968">
        <f t="shared" ca="1" si="238"/>
        <v>300</v>
      </c>
      <c r="BK968">
        <f t="shared" ca="1" si="238"/>
        <v>316</v>
      </c>
      <c r="BL968">
        <f t="shared" ca="1" si="248"/>
        <v>-16</v>
      </c>
      <c r="BM968">
        <f t="shared" ca="1" si="246"/>
        <v>309.0096294702804</v>
      </c>
    </row>
    <row r="969" spans="1:65" x14ac:dyDescent="0.25">
      <c r="A969" s="64">
        <v>966</v>
      </c>
      <c r="B969" s="64">
        <v>81</v>
      </c>
      <c r="C969" s="64">
        <v>51</v>
      </c>
      <c r="D969" s="18">
        <v>966</v>
      </c>
      <c r="E969" s="21">
        <f t="shared" ca="1" si="239"/>
        <v>1943.6898158107474</v>
      </c>
      <c r="F969" s="22">
        <f t="shared" ca="1" si="240"/>
        <v>157.59491102984302</v>
      </c>
      <c r="G969" s="28">
        <v>966</v>
      </c>
      <c r="H969" s="24">
        <f t="shared" ca="1" si="241"/>
        <v>1940.5167819999999</v>
      </c>
      <c r="I969" s="25">
        <f t="shared" ca="1" si="242"/>
        <v>157.85383058880001</v>
      </c>
      <c r="J969" s="155"/>
      <c r="K969" s="155"/>
      <c r="AX969">
        <f t="shared" ca="1" si="235"/>
        <v>309.51731488000001</v>
      </c>
      <c r="AY969">
        <f t="shared" ca="1" si="243"/>
        <v>306.48268511999999</v>
      </c>
      <c r="AZ969" cm="1">
        <f t="array" aca="1" ref="AZ969" ca="1">_xlfn.LET(_xlpm.rozsah, $J$3:$J$10001,_xlpm.podminka, (_xlpm.rozsah&gt;H969)*(ISNUMBER(_xlpm.rozsah)),_xlpm.indexy, IF(_xlpm.podminka, ROW(_xlpm.rozsah)-MIN(ROW(_xlpm.rozsah))+1),_xlpm.prvni, MIN(_xlpm.indexy),_xlpm.finalni, IF(_xlpm.prvni=1, 2, _xlpm.prvni),INDEX(_xlpm.rozsah, _xlpm.finalni))</f>
        <v>2000</v>
      </c>
      <c r="BA969" cm="1">
        <f t="array" aca="1" ref="BA969" ca="1">INDEX($J$3:$J$10001,MATCH(AZ969,$J$3:$J$10004,0)-1)</f>
        <v>1900</v>
      </c>
      <c r="BB969">
        <f t="shared" ca="1" si="237"/>
        <v>300</v>
      </c>
      <c r="BC969">
        <f t="shared" ca="1" si="237"/>
        <v>316</v>
      </c>
      <c r="BD969">
        <f t="shared" ca="1" si="236"/>
        <v>-16</v>
      </c>
      <c r="BE969">
        <f t="shared" ca="1" si="244"/>
        <v>309.51731488000001</v>
      </c>
      <c r="BF969">
        <f t="shared" ca="1" si="247"/>
        <v>309.0096294702804</v>
      </c>
      <c r="BG969">
        <f t="shared" ca="1" si="245"/>
        <v>306.9903705297196</v>
      </c>
      <c r="BH969" cm="1">
        <f t="array" aca="1" ref="BH969" ca="1">_xlfn.LET(_xlpm.rozsah, $J$3:$J$10001,_xlpm.podminka, (_xlpm.rozsah&gt;E969)*(ISNUMBER(_xlpm.rozsah)),_xlpm.indexy, IF(_xlpm.podminka, ROW(_xlpm.rozsah)-MIN(ROW(_xlpm.rozsah))+1),_xlpm.prvni, MIN(_xlpm.indexy),_xlpm.finalni, IF(_xlpm.prvni=1, 2, _xlpm.prvni),INDEX(_xlpm.rozsah, _xlpm.finalni))</f>
        <v>2000</v>
      </c>
      <c r="BI969" cm="1">
        <f t="array" aca="1" ref="BI969" ca="1">INDEX($J$3:$J$10001,MATCH(BH969,$J$3:$J$10004,0)-1)</f>
        <v>1900</v>
      </c>
      <c r="BJ969">
        <f t="shared" ca="1" si="238"/>
        <v>300</v>
      </c>
      <c r="BK969">
        <f t="shared" ca="1" si="238"/>
        <v>316</v>
      </c>
      <c r="BL969">
        <f t="shared" ca="1" si="248"/>
        <v>-16</v>
      </c>
      <c r="BM969">
        <f t="shared" ca="1" si="246"/>
        <v>309.0096294702804</v>
      </c>
    </row>
    <row r="970" spans="1:65" x14ac:dyDescent="0.25">
      <c r="A970" s="64">
        <v>967</v>
      </c>
      <c r="B970" s="64">
        <v>80</v>
      </c>
      <c r="C970" s="64">
        <v>55</v>
      </c>
      <c r="D970" s="18">
        <v>967</v>
      </c>
      <c r="E970" s="21">
        <f t="shared" ca="1" si="239"/>
        <v>1928.3356205538248</v>
      </c>
      <c r="F970" s="22">
        <f t="shared" ca="1" si="240"/>
        <v>171.3064653912634</v>
      </c>
      <c r="G970" s="23">
        <v>967</v>
      </c>
      <c r="H970" s="24">
        <f t="shared" ca="1" si="241"/>
        <v>1925.2017599999999</v>
      </c>
      <c r="I970" s="25">
        <f t="shared" ca="1" si="242"/>
        <v>171.58224512000001</v>
      </c>
      <c r="J970" s="155"/>
      <c r="K970" s="155"/>
      <c r="AX970">
        <f t="shared" ca="1" si="235"/>
        <v>311.96771840000002</v>
      </c>
      <c r="AY970">
        <f t="shared" ca="1" si="243"/>
        <v>304.03228159999998</v>
      </c>
      <c r="AZ970" cm="1">
        <f t="array" aca="1" ref="AZ970" ca="1">_xlfn.LET(_xlpm.rozsah, $J$3:$J$10001,_xlpm.podminka, (_xlpm.rozsah&gt;H970)*(ISNUMBER(_xlpm.rozsah)),_xlpm.indexy, IF(_xlpm.podminka, ROW(_xlpm.rozsah)-MIN(ROW(_xlpm.rozsah))+1),_xlpm.prvni, MIN(_xlpm.indexy),_xlpm.finalni, IF(_xlpm.prvni=1, 2, _xlpm.prvni),INDEX(_xlpm.rozsah, _xlpm.finalni))</f>
        <v>2000</v>
      </c>
      <c r="BA970" cm="1">
        <f t="array" aca="1" ref="BA970" ca="1">INDEX($J$3:$J$10001,MATCH(AZ970,$J$3:$J$10004,0)-1)</f>
        <v>1900</v>
      </c>
      <c r="BB970">
        <f t="shared" ca="1" si="237"/>
        <v>300</v>
      </c>
      <c r="BC970">
        <f t="shared" ca="1" si="237"/>
        <v>316</v>
      </c>
      <c r="BD970">
        <f t="shared" ca="1" si="236"/>
        <v>-16</v>
      </c>
      <c r="BE970">
        <f t="shared" ca="1" si="244"/>
        <v>311.96771840000002</v>
      </c>
      <c r="BF970">
        <f t="shared" ca="1" si="247"/>
        <v>311.46630071138804</v>
      </c>
      <c r="BG970">
        <f t="shared" ca="1" si="245"/>
        <v>304.53369928861196</v>
      </c>
      <c r="BH970" cm="1">
        <f t="array" aca="1" ref="BH970" ca="1">_xlfn.LET(_xlpm.rozsah, $J$3:$J$10001,_xlpm.podminka, (_xlpm.rozsah&gt;E970)*(ISNUMBER(_xlpm.rozsah)),_xlpm.indexy, IF(_xlpm.podminka, ROW(_xlpm.rozsah)-MIN(ROW(_xlpm.rozsah))+1),_xlpm.prvni, MIN(_xlpm.indexy),_xlpm.finalni, IF(_xlpm.prvni=1, 2, _xlpm.prvni),INDEX(_xlpm.rozsah, _xlpm.finalni))</f>
        <v>2000</v>
      </c>
      <c r="BI970" cm="1">
        <f t="array" aca="1" ref="BI970" ca="1">INDEX($J$3:$J$10001,MATCH(BH970,$J$3:$J$10004,0)-1)</f>
        <v>1900</v>
      </c>
      <c r="BJ970">
        <f t="shared" ca="1" si="238"/>
        <v>300</v>
      </c>
      <c r="BK970">
        <f t="shared" ca="1" si="238"/>
        <v>316</v>
      </c>
      <c r="BL970">
        <f t="shared" ca="1" si="248"/>
        <v>-16</v>
      </c>
      <c r="BM970">
        <f t="shared" ca="1" si="246"/>
        <v>311.46630071138804</v>
      </c>
    </row>
    <row r="971" spans="1:65" x14ac:dyDescent="0.25">
      <c r="A971" s="64">
        <v>968</v>
      </c>
      <c r="B971" s="64">
        <v>81</v>
      </c>
      <c r="C971" s="64">
        <v>48</v>
      </c>
      <c r="D971" s="18">
        <v>968</v>
      </c>
      <c r="E971" s="21">
        <f t="shared" ca="1" si="239"/>
        <v>1943.6898158107474</v>
      </c>
      <c r="F971" s="22">
        <f t="shared" ca="1" si="240"/>
        <v>148.32462214573459</v>
      </c>
      <c r="G971" s="28">
        <v>968</v>
      </c>
      <c r="H971" s="24">
        <f t="shared" ca="1" si="241"/>
        <v>1940.5167819999999</v>
      </c>
      <c r="I971" s="25">
        <f t="shared" ca="1" si="242"/>
        <v>148.56831114240001</v>
      </c>
      <c r="J971" s="155"/>
      <c r="K971" s="155"/>
      <c r="AX971">
        <f t="shared" ca="1" si="235"/>
        <v>309.51731488000001</v>
      </c>
      <c r="AY971">
        <f t="shared" ca="1" si="243"/>
        <v>306.48268511999999</v>
      </c>
      <c r="AZ971" cm="1">
        <f t="array" aca="1" ref="AZ971" ca="1">_xlfn.LET(_xlpm.rozsah, $J$3:$J$10001,_xlpm.podminka, (_xlpm.rozsah&gt;H971)*(ISNUMBER(_xlpm.rozsah)),_xlpm.indexy, IF(_xlpm.podminka, ROW(_xlpm.rozsah)-MIN(ROW(_xlpm.rozsah))+1),_xlpm.prvni, MIN(_xlpm.indexy),_xlpm.finalni, IF(_xlpm.prvni=1, 2, _xlpm.prvni),INDEX(_xlpm.rozsah, _xlpm.finalni))</f>
        <v>2000</v>
      </c>
      <c r="BA971" cm="1">
        <f t="array" aca="1" ref="BA971" ca="1">INDEX($J$3:$J$10001,MATCH(AZ971,$J$3:$J$10004,0)-1)</f>
        <v>1900</v>
      </c>
      <c r="BB971">
        <f t="shared" ca="1" si="237"/>
        <v>300</v>
      </c>
      <c r="BC971">
        <f t="shared" ca="1" si="237"/>
        <v>316</v>
      </c>
      <c r="BD971">
        <f t="shared" ca="1" si="236"/>
        <v>-16</v>
      </c>
      <c r="BE971">
        <f t="shared" ca="1" si="244"/>
        <v>309.51731488000001</v>
      </c>
      <c r="BF971">
        <f t="shared" ca="1" si="247"/>
        <v>309.0096294702804</v>
      </c>
      <c r="BG971">
        <f t="shared" ca="1" si="245"/>
        <v>306.9903705297196</v>
      </c>
      <c r="BH971" cm="1">
        <f t="array" aca="1" ref="BH971" ca="1">_xlfn.LET(_xlpm.rozsah, $J$3:$J$10001,_xlpm.podminka, (_xlpm.rozsah&gt;E971)*(ISNUMBER(_xlpm.rozsah)),_xlpm.indexy, IF(_xlpm.podminka, ROW(_xlpm.rozsah)-MIN(ROW(_xlpm.rozsah))+1),_xlpm.prvni, MIN(_xlpm.indexy),_xlpm.finalni, IF(_xlpm.prvni=1, 2, _xlpm.prvni),INDEX(_xlpm.rozsah, _xlpm.finalni))</f>
        <v>2000</v>
      </c>
      <c r="BI971" cm="1">
        <f t="array" aca="1" ref="BI971" ca="1">INDEX($J$3:$J$10001,MATCH(BH971,$J$3:$J$10004,0)-1)</f>
        <v>1900</v>
      </c>
      <c r="BJ971">
        <f t="shared" ca="1" si="238"/>
        <v>300</v>
      </c>
      <c r="BK971">
        <f t="shared" ca="1" si="238"/>
        <v>316</v>
      </c>
      <c r="BL971">
        <f t="shared" ca="1" si="248"/>
        <v>-16</v>
      </c>
      <c r="BM971">
        <f t="shared" ca="1" si="246"/>
        <v>309.0096294702804</v>
      </c>
    </row>
    <row r="972" spans="1:65" x14ac:dyDescent="0.25">
      <c r="A972" s="64">
        <v>969</v>
      </c>
      <c r="B972" s="64">
        <v>81</v>
      </c>
      <c r="C972" s="64">
        <v>36</v>
      </c>
      <c r="D972" s="18">
        <v>969</v>
      </c>
      <c r="E972" s="21">
        <f t="shared" ca="1" si="239"/>
        <v>1943.6898158107474</v>
      </c>
      <c r="F972" s="22">
        <f t="shared" ca="1" si="240"/>
        <v>111.24346660930094</v>
      </c>
      <c r="G972" s="23">
        <v>969</v>
      </c>
      <c r="H972" s="24">
        <f t="shared" ca="1" si="241"/>
        <v>1940.5167819999999</v>
      </c>
      <c r="I972" s="25">
        <f t="shared" ca="1" si="242"/>
        <v>111.4262333568</v>
      </c>
      <c r="J972" s="155"/>
      <c r="K972" s="155"/>
      <c r="AX972">
        <f t="shared" ca="1" si="235"/>
        <v>309.51731488000001</v>
      </c>
      <c r="AY972">
        <f t="shared" ca="1" si="243"/>
        <v>306.48268511999999</v>
      </c>
      <c r="AZ972" cm="1">
        <f t="array" aca="1" ref="AZ972" ca="1">_xlfn.LET(_xlpm.rozsah, $J$3:$J$10001,_xlpm.podminka, (_xlpm.rozsah&gt;H972)*(ISNUMBER(_xlpm.rozsah)),_xlpm.indexy, IF(_xlpm.podminka, ROW(_xlpm.rozsah)-MIN(ROW(_xlpm.rozsah))+1),_xlpm.prvni, MIN(_xlpm.indexy),_xlpm.finalni, IF(_xlpm.prvni=1, 2, _xlpm.prvni),INDEX(_xlpm.rozsah, _xlpm.finalni))</f>
        <v>2000</v>
      </c>
      <c r="BA972" cm="1">
        <f t="array" aca="1" ref="BA972" ca="1">INDEX($J$3:$J$10001,MATCH(AZ972,$J$3:$J$10004,0)-1)</f>
        <v>1900</v>
      </c>
      <c r="BB972">
        <f t="shared" ca="1" si="237"/>
        <v>300</v>
      </c>
      <c r="BC972">
        <f t="shared" ca="1" si="237"/>
        <v>316</v>
      </c>
      <c r="BD972">
        <f t="shared" ca="1" si="236"/>
        <v>-16</v>
      </c>
      <c r="BE972">
        <f t="shared" ca="1" si="244"/>
        <v>309.51731488000001</v>
      </c>
      <c r="BF972">
        <f t="shared" ca="1" si="247"/>
        <v>309.0096294702804</v>
      </c>
      <c r="BG972">
        <f t="shared" ca="1" si="245"/>
        <v>306.9903705297196</v>
      </c>
      <c r="BH972" cm="1">
        <f t="array" aca="1" ref="BH972" ca="1">_xlfn.LET(_xlpm.rozsah, $J$3:$J$10001,_xlpm.podminka, (_xlpm.rozsah&gt;E972)*(ISNUMBER(_xlpm.rozsah)),_xlpm.indexy, IF(_xlpm.podminka, ROW(_xlpm.rozsah)-MIN(ROW(_xlpm.rozsah))+1),_xlpm.prvni, MIN(_xlpm.indexy),_xlpm.finalni, IF(_xlpm.prvni=1, 2, _xlpm.prvni),INDEX(_xlpm.rozsah, _xlpm.finalni))</f>
        <v>2000</v>
      </c>
      <c r="BI972" cm="1">
        <f t="array" aca="1" ref="BI972" ca="1">INDEX($J$3:$J$10001,MATCH(BH972,$J$3:$J$10004,0)-1)</f>
        <v>1900</v>
      </c>
      <c r="BJ972">
        <f t="shared" ca="1" si="238"/>
        <v>300</v>
      </c>
      <c r="BK972">
        <f t="shared" ca="1" si="238"/>
        <v>316</v>
      </c>
      <c r="BL972">
        <f t="shared" ca="1" si="248"/>
        <v>-16</v>
      </c>
      <c r="BM972">
        <f t="shared" ca="1" si="246"/>
        <v>309.0096294702804</v>
      </c>
    </row>
    <row r="973" spans="1:65" x14ac:dyDescent="0.25">
      <c r="A973" s="64">
        <v>970</v>
      </c>
      <c r="B973" s="64">
        <v>81</v>
      </c>
      <c r="C973" s="64">
        <v>39</v>
      </c>
      <c r="D973" s="18">
        <v>970</v>
      </c>
      <c r="E973" s="21">
        <f t="shared" ca="1" si="239"/>
        <v>1943.6898158107474</v>
      </c>
      <c r="F973" s="22">
        <f t="shared" ca="1" si="240"/>
        <v>120.51375549340935</v>
      </c>
      <c r="G973" s="28">
        <v>970</v>
      </c>
      <c r="H973" s="24">
        <f t="shared" ca="1" si="241"/>
        <v>1940.5167819999999</v>
      </c>
      <c r="I973" s="25">
        <f t="shared" ca="1" si="242"/>
        <v>120.7117528032</v>
      </c>
      <c r="J973" s="155"/>
      <c r="K973" s="155"/>
      <c r="AX973">
        <f t="shared" ca="1" si="235"/>
        <v>309.51731488000001</v>
      </c>
      <c r="AY973">
        <f t="shared" ca="1" si="243"/>
        <v>306.48268511999999</v>
      </c>
      <c r="AZ973" cm="1">
        <f t="array" aca="1" ref="AZ973" ca="1">_xlfn.LET(_xlpm.rozsah, $J$3:$J$10001,_xlpm.podminka, (_xlpm.rozsah&gt;H973)*(ISNUMBER(_xlpm.rozsah)),_xlpm.indexy, IF(_xlpm.podminka, ROW(_xlpm.rozsah)-MIN(ROW(_xlpm.rozsah))+1),_xlpm.prvni, MIN(_xlpm.indexy),_xlpm.finalni, IF(_xlpm.prvni=1, 2, _xlpm.prvni),INDEX(_xlpm.rozsah, _xlpm.finalni))</f>
        <v>2000</v>
      </c>
      <c r="BA973" cm="1">
        <f t="array" aca="1" ref="BA973" ca="1">INDEX($J$3:$J$10001,MATCH(AZ973,$J$3:$J$10004,0)-1)</f>
        <v>1900</v>
      </c>
      <c r="BB973">
        <f t="shared" ca="1" si="237"/>
        <v>300</v>
      </c>
      <c r="BC973">
        <f t="shared" ca="1" si="237"/>
        <v>316</v>
      </c>
      <c r="BD973">
        <f t="shared" ca="1" si="236"/>
        <v>-16</v>
      </c>
      <c r="BE973">
        <f t="shared" ca="1" si="244"/>
        <v>309.51731488000001</v>
      </c>
      <c r="BF973">
        <f t="shared" ca="1" si="247"/>
        <v>309.0096294702804</v>
      </c>
      <c r="BG973">
        <f t="shared" ca="1" si="245"/>
        <v>306.9903705297196</v>
      </c>
      <c r="BH973" cm="1">
        <f t="array" aca="1" ref="BH973" ca="1">_xlfn.LET(_xlpm.rozsah, $J$3:$J$10001,_xlpm.podminka, (_xlpm.rozsah&gt;E973)*(ISNUMBER(_xlpm.rozsah)),_xlpm.indexy, IF(_xlpm.podminka, ROW(_xlpm.rozsah)-MIN(ROW(_xlpm.rozsah))+1),_xlpm.prvni, MIN(_xlpm.indexy),_xlpm.finalni, IF(_xlpm.prvni=1, 2, _xlpm.prvni),INDEX(_xlpm.rozsah, _xlpm.finalni))</f>
        <v>2000</v>
      </c>
      <c r="BI973" cm="1">
        <f t="array" aca="1" ref="BI973" ca="1">INDEX($J$3:$J$10001,MATCH(BH973,$J$3:$J$10004,0)-1)</f>
        <v>1900</v>
      </c>
      <c r="BJ973">
        <f t="shared" ca="1" si="238"/>
        <v>300</v>
      </c>
      <c r="BK973">
        <f t="shared" ca="1" si="238"/>
        <v>316</v>
      </c>
      <c r="BL973">
        <f t="shared" ca="1" si="248"/>
        <v>-16</v>
      </c>
      <c r="BM973">
        <f t="shared" ca="1" si="246"/>
        <v>309.0096294702804</v>
      </c>
    </row>
    <row r="974" spans="1:65" x14ac:dyDescent="0.25">
      <c r="A974" s="64">
        <v>971</v>
      </c>
      <c r="B974" s="64">
        <v>81</v>
      </c>
      <c r="C974" s="64">
        <v>38</v>
      </c>
      <c r="D974" s="18">
        <v>971</v>
      </c>
      <c r="E974" s="21">
        <f t="shared" ca="1" si="239"/>
        <v>1943.6898158107474</v>
      </c>
      <c r="F974" s="22">
        <f t="shared" ca="1" si="240"/>
        <v>117.42365919870656</v>
      </c>
      <c r="G974" s="23">
        <v>971</v>
      </c>
      <c r="H974" s="24">
        <f t="shared" ca="1" si="241"/>
        <v>1940.5167819999999</v>
      </c>
      <c r="I974" s="25">
        <f t="shared" ca="1" si="242"/>
        <v>117.61657965440001</v>
      </c>
      <c r="J974" s="155"/>
      <c r="K974" s="155"/>
      <c r="AX974">
        <f t="shared" ca="1" si="235"/>
        <v>309.51731488000001</v>
      </c>
      <c r="AY974">
        <f t="shared" ca="1" si="243"/>
        <v>306.48268511999999</v>
      </c>
      <c r="AZ974" cm="1">
        <f t="array" aca="1" ref="AZ974" ca="1">_xlfn.LET(_xlpm.rozsah, $J$3:$J$10001,_xlpm.podminka, (_xlpm.rozsah&gt;H974)*(ISNUMBER(_xlpm.rozsah)),_xlpm.indexy, IF(_xlpm.podminka, ROW(_xlpm.rozsah)-MIN(ROW(_xlpm.rozsah))+1),_xlpm.prvni, MIN(_xlpm.indexy),_xlpm.finalni, IF(_xlpm.prvni=1, 2, _xlpm.prvni),INDEX(_xlpm.rozsah, _xlpm.finalni))</f>
        <v>2000</v>
      </c>
      <c r="BA974" cm="1">
        <f t="array" aca="1" ref="BA974" ca="1">INDEX($J$3:$J$10001,MATCH(AZ974,$J$3:$J$10004,0)-1)</f>
        <v>1900</v>
      </c>
      <c r="BB974">
        <f t="shared" ca="1" si="237"/>
        <v>300</v>
      </c>
      <c r="BC974">
        <f t="shared" ca="1" si="237"/>
        <v>316</v>
      </c>
      <c r="BD974">
        <f t="shared" ca="1" si="236"/>
        <v>-16</v>
      </c>
      <c r="BE974">
        <f t="shared" ca="1" si="244"/>
        <v>309.51731488000001</v>
      </c>
      <c r="BF974">
        <f t="shared" ca="1" si="247"/>
        <v>309.0096294702804</v>
      </c>
      <c r="BG974">
        <f t="shared" ca="1" si="245"/>
        <v>306.9903705297196</v>
      </c>
      <c r="BH974" cm="1">
        <f t="array" aca="1" ref="BH974" ca="1">_xlfn.LET(_xlpm.rozsah, $J$3:$J$10001,_xlpm.podminka, (_xlpm.rozsah&gt;E974)*(ISNUMBER(_xlpm.rozsah)),_xlpm.indexy, IF(_xlpm.podminka, ROW(_xlpm.rozsah)-MIN(ROW(_xlpm.rozsah))+1),_xlpm.prvni, MIN(_xlpm.indexy),_xlpm.finalni, IF(_xlpm.prvni=1, 2, _xlpm.prvni),INDEX(_xlpm.rozsah, _xlpm.finalni))</f>
        <v>2000</v>
      </c>
      <c r="BI974" cm="1">
        <f t="array" aca="1" ref="BI974" ca="1">INDEX($J$3:$J$10001,MATCH(BH974,$J$3:$J$10004,0)-1)</f>
        <v>1900</v>
      </c>
      <c r="BJ974">
        <f t="shared" ca="1" si="238"/>
        <v>300</v>
      </c>
      <c r="BK974">
        <f t="shared" ca="1" si="238"/>
        <v>316</v>
      </c>
      <c r="BL974">
        <f t="shared" ca="1" si="248"/>
        <v>-16</v>
      </c>
      <c r="BM974">
        <f t="shared" ca="1" si="246"/>
        <v>309.0096294702804</v>
      </c>
    </row>
    <row r="975" spans="1:65" x14ac:dyDescent="0.25">
      <c r="A975" s="64">
        <v>972</v>
      </c>
      <c r="B975" s="64">
        <v>80</v>
      </c>
      <c r="C975" s="64">
        <v>41</v>
      </c>
      <c r="D975" s="18">
        <v>972</v>
      </c>
      <c r="E975" s="21">
        <f t="shared" ca="1" si="239"/>
        <v>1928.3356205538248</v>
      </c>
      <c r="F975" s="22">
        <f t="shared" ca="1" si="240"/>
        <v>127.7011832916691</v>
      </c>
      <c r="G975" s="28">
        <v>972</v>
      </c>
      <c r="H975" s="24">
        <f t="shared" ca="1" si="241"/>
        <v>1925.2017599999999</v>
      </c>
      <c r="I975" s="25">
        <f t="shared" ca="1" si="242"/>
        <v>127.90676454400001</v>
      </c>
      <c r="J975" s="155"/>
      <c r="K975" s="155"/>
      <c r="AX975">
        <f t="shared" ca="1" si="235"/>
        <v>311.96771840000002</v>
      </c>
      <c r="AY975">
        <f t="shared" ca="1" si="243"/>
        <v>304.03228159999998</v>
      </c>
      <c r="AZ975" cm="1">
        <f t="array" aca="1" ref="AZ975" ca="1">_xlfn.LET(_xlpm.rozsah, $J$3:$J$10001,_xlpm.podminka, (_xlpm.rozsah&gt;H975)*(ISNUMBER(_xlpm.rozsah)),_xlpm.indexy, IF(_xlpm.podminka, ROW(_xlpm.rozsah)-MIN(ROW(_xlpm.rozsah))+1),_xlpm.prvni, MIN(_xlpm.indexy),_xlpm.finalni, IF(_xlpm.prvni=1, 2, _xlpm.prvni),INDEX(_xlpm.rozsah, _xlpm.finalni))</f>
        <v>2000</v>
      </c>
      <c r="BA975" cm="1">
        <f t="array" aca="1" ref="BA975" ca="1">INDEX($J$3:$J$10001,MATCH(AZ975,$J$3:$J$10004,0)-1)</f>
        <v>1900</v>
      </c>
      <c r="BB975">
        <f t="shared" ca="1" si="237"/>
        <v>300</v>
      </c>
      <c r="BC975">
        <f t="shared" ca="1" si="237"/>
        <v>316</v>
      </c>
      <c r="BD975">
        <f t="shared" ca="1" si="236"/>
        <v>-16</v>
      </c>
      <c r="BE975">
        <f t="shared" ca="1" si="244"/>
        <v>311.96771840000002</v>
      </c>
      <c r="BF975">
        <f t="shared" ca="1" si="247"/>
        <v>311.46630071138804</v>
      </c>
      <c r="BG975">
        <f t="shared" ca="1" si="245"/>
        <v>304.53369928861196</v>
      </c>
      <c r="BH975" cm="1">
        <f t="array" aca="1" ref="BH975" ca="1">_xlfn.LET(_xlpm.rozsah, $J$3:$J$10001,_xlpm.podminka, (_xlpm.rozsah&gt;E975)*(ISNUMBER(_xlpm.rozsah)),_xlpm.indexy, IF(_xlpm.podminka, ROW(_xlpm.rozsah)-MIN(ROW(_xlpm.rozsah))+1),_xlpm.prvni, MIN(_xlpm.indexy),_xlpm.finalni, IF(_xlpm.prvni=1, 2, _xlpm.prvni),INDEX(_xlpm.rozsah, _xlpm.finalni))</f>
        <v>2000</v>
      </c>
      <c r="BI975" cm="1">
        <f t="array" aca="1" ref="BI975" ca="1">INDEX($J$3:$J$10001,MATCH(BH975,$J$3:$J$10004,0)-1)</f>
        <v>1900</v>
      </c>
      <c r="BJ975">
        <f t="shared" ca="1" si="238"/>
        <v>300</v>
      </c>
      <c r="BK975">
        <f t="shared" ca="1" si="238"/>
        <v>316</v>
      </c>
      <c r="BL975">
        <f t="shared" ca="1" si="248"/>
        <v>-16</v>
      </c>
      <c r="BM975">
        <f t="shared" ca="1" si="246"/>
        <v>311.46630071138804</v>
      </c>
    </row>
    <row r="976" spans="1:65" x14ac:dyDescent="0.25">
      <c r="A976" s="64">
        <v>973</v>
      </c>
      <c r="B976" s="64">
        <v>81</v>
      </c>
      <c r="C976" s="64">
        <v>30</v>
      </c>
      <c r="D976" s="18">
        <v>973</v>
      </c>
      <c r="E976" s="21">
        <f t="shared" ca="1" si="239"/>
        <v>1943.6898158107474</v>
      </c>
      <c r="F976" s="22">
        <f t="shared" ca="1" si="240"/>
        <v>92.702888841084118</v>
      </c>
      <c r="G976" s="23">
        <v>973</v>
      </c>
      <c r="H976" s="24">
        <f t="shared" ca="1" si="241"/>
        <v>1940.5167819999999</v>
      </c>
      <c r="I976" s="25">
        <f t="shared" ca="1" si="242"/>
        <v>92.855194463999993</v>
      </c>
      <c r="J976" s="155"/>
      <c r="K976" s="155"/>
      <c r="AX976">
        <f t="shared" ca="1" si="235"/>
        <v>309.51731488000001</v>
      </c>
      <c r="AY976">
        <f t="shared" ca="1" si="243"/>
        <v>306.48268511999999</v>
      </c>
      <c r="AZ976" cm="1">
        <f t="array" aca="1" ref="AZ976" ca="1">_xlfn.LET(_xlpm.rozsah, $J$3:$J$10001,_xlpm.podminka, (_xlpm.rozsah&gt;H976)*(ISNUMBER(_xlpm.rozsah)),_xlpm.indexy, IF(_xlpm.podminka, ROW(_xlpm.rozsah)-MIN(ROW(_xlpm.rozsah))+1),_xlpm.prvni, MIN(_xlpm.indexy),_xlpm.finalni, IF(_xlpm.prvni=1, 2, _xlpm.prvni),INDEX(_xlpm.rozsah, _xlpm.finalni))</f>
        <v>2000</v>
      </c>
      <c r="BA976" cm="1">
        <f t="array" aca="1" ref="BA976" ca="1">INDEX($J$3:$J$10001,MATCH(AZ976,$J$3:$J$10004,0)-1)</f>
        <v>1900</v>
      </c>
      <c r="BB976">
        <f t="shared" ca="1" si="237"/>
        <v>300</v>
      </c>
      <c r="BC976">
        <f t="shared" ca="1" si="237"/>
        <v>316</v>
      </c>
      <c r="BD976">
        <f t="shared" ca="1" si="236"/>
        <v>-16</v>
      </c>
      <c r="BE976">
        <f t="shared" ca="1" si="244"/>
        <v>309.51731488000001</v>
      </c>
      <c r="BF976">
        <f t="shared" ca="1" si="247"/>
        <v>309.0096294702804</v>
      </c>
      <c r="BG976">
        <f t="shared" ca="1" si="245"/>
        <v>306.9903705297196</v>
      </c>
      <c r="BH976" cm="1">
        <f t="array" aca="1" ref="BH976" ca="1">_xlfn.LET(_xlpm.rozsah, $J$3:$J$10001,_xlpm.podminka, (_xlpm.rozsah&gt;E976)*(ISNUMBER(_xlpm.rozsah)),_xlpm.indexy, IF(_xlpm.podminka, ROW(_xlpm.rozsah)-MIN(ROW(_xlpm.rozsah))+1),_xlpm.prvni, MIN(_xlpm.indexy),_xlpm.finalni, IF(_xlpm.prvni=1, 2, _xlpm.prvni),INDEX(_xlpm.rozsah, _xlpm.finalni))</f>
        <v>2000</v>
      </c>
      <c r="BI976" cm="1">
        <f t="array" aca="1" ref="BI976" ca="1">INDEX($J$3:$J$10001,MATCH(BH976,$J$3:$J$10004,0)-1)</f>
        <v>1900</v>
      </c>
      <c r="BJ976">
        <f t="shared" ca="1" si="238"/>
        <v>300</v>
      </c>
      <c r="BK976">
        <f t="shared" ca="1" si="238"/>
        <v>316</v>
      </c>
      <c r="BL976">
        <f t="shared" ca="1" si="248"/>
        <v>-16</v>
      </c>
      <c r="BM976">
        <f t="shared" ca="1" si="246"/>
        <v>309.0096294702804</v>
      </c>
    </row>
    <row r="977" spans="1:65" x14ac:dyDescent="0.25">
      <c r="A977" s="64">
        <v>974</v>
      </c>
      <c r="B977" s="64">
        <v>81</v>
      </c>
      <c r="C977" s="64">
        <v>23</v>
      </c>
      <c r="D977" s="18">
        <v>974</v>
      </c>
      <c r="E977" s="21">
        <f t="shared" ca="1" si="239"/>
        <v>1943.6898158107474</v>
      </c>
      <c r="F977" s="22">
        <f t="shared" ca="1" si="240"/>
        <v>71.072214778164494</v>
      </c>
      <c r="G977" s="28">
        <v>974</v>
      </c>
      <c r="H977" s="24">
        <f t="shared" ca="1" si="241"/>
        <v>1940.5167819999999</v>
      </c>
      <c r="I977" s="25">
        <f t="shared" ca="1" si="242"/>
        <v>71.188982422400002</v>
      </c>
      <c r="J977" s="155"/>
      <c r="K977" s="155"/>
      <c r="AX977">
        <f t="shared" ca="1" si="235"/>
        <v>309.51731488000001</v>
      </c>
      <c r="AY977">
        <f t="shared" ca="1" si="243"/>
        <v>306.48268511999999</v>
      </c>
      <c r="AZ977" cm="1">
        <f t="array" aca="1" ref="AZ977" ca="1">_xlfn.LET(_xlpm.rozsah, $J$3:$J$10001,_xlpm.podminka, (_xlpm.rozsah&gt;H977)*(ISNUMBER(_xlpm.rozsah)),_xlpm.indexy, IF(_xlpm.podminka, ROW(_xlpm.rozsah)-MIN(ROW(_xlpm.rozsah))+1),_xlpm.prvni, MIN(_xlpm.indexy),_xlpm.finalni, IF(_xlpm.prvni=1, 2, _xlpm.prvni),INDEX(_xlpm.rozsah, _xlpm.finalni))</f>
        <v>2000</v>
      </c>
      <c r="BA977" cm="1">
        <f t="array" aca="1" ref="BA977" ca="1">INDEX($J$3:$J$10001,MATCH(AZ977,$J$3:$J$10004,0)-1)</f>
        <v>1900</v>
      </c>
      <c r="BB977">
        <f t="shared" ca="1" si="237"/>
        <v>300</v>
      </c>
      <c r="BC977">
        <f t="shared" ca="1" si="237"/>
        <v>316</v>
      </c>
      <c r="BD977">
        <f t="shared" ca="1" si="236"/>
        <v>-16</v>
      </c>
      <c r="BE977">
        <f t="shared" ca="1" si="244"/>
        <v>309.51731488000001</v>
      </c>
      <c r="BF977">
        <f t="shared" ca="1" si="247"/>
        <v>309.0096294702804</v>
      </c>
      <c r="BG977">
        <f t="shared" ca="1" si="245"/>
        <v>306.9903705297196</v>
      </c>
      <c r="BH977" cm="1">
        <f t="array" aca="1" ref="BH977" ca="1">_xlfn.LET(_xlpm.rozsah, $J$3:$J$10001,_xlpm.podminka, (_xlpm.rozsah&gt;E977)*(ISNUMBER(_xlpm.rozsah)),_xlpm.indexy, IF(_xlpm.podminka, ROW(_xlpm.rozsah)-MIN(ROW(_xlpm.rozsah))+1),_xlpm.prvni, MIN(_xlpm.indexy),_xlpm.finalni, IF(_xlpm.prvni=1, 2, _xlpm.prvni),INDEX(_xlpm.rozsah, _xlpm.finalni))</f>
        <v>2000</v>
      </c>
      <c r="BI977" cm="1">
        <f t="array" aca="1" ref="BI977" ca="1">INDEX($J$3:$J$10001,MATCH(BH977,$J$3:$J$10004,0)-1)</f>
        <v>1900</v>
      </c>
      <c r="BJ977">
        <f t="shared" ca="1" si="238"/>
        <v>300</v>
      </c>
      <c r="BK977">
        <f t="shared" ca="1" si="238"/>
        <v>316</v>
      </c>
      <c r="BL977">
        <f t="shared" ca="1" si="248"/>
        <v>-16</v>
      </c>
      <c r="BM977">
        <f t="shared" ca="1" si="246"/>
        <v>309.0096294702804</v>
      </c>
    </row>
    <row r="978" spans="1:65" x14ac:dyDescent="0.25">
      <c r="A978" s="64">
        <v>975</v>
      </c>
      <c r="B978" s="64">
        <v>81</v>
      </c>
      <c r="C978" s="64">
        <v>19</v>
      </c>
      <c r="D978" s="18">
        <v>975</v>
      </c>
      <c r="E978" s="21">
        <f t="shared" ca="1" si="239"/>
        <v>1943.6898158107474</v>
      </c>
      <c r="F978" s="22">
        <f t="shared" ca="1" si="240"/>
        <v>58.71182959935328</v>
      </c>
      <c r="G978" s="23">
        <v>975</v>
      </c>
      <c r="H978" s="24">
        <f t="shared" ca="1" si="241"/>
        <v>1940.5167819999999</v>
      </c>
      <c r="I978" s="25">
        <f t="shared" ca="1" si="242"/>
        <v>58.808289827200007</v>
      </c>
      <c r="J978" s="155"/>
      <c r="K978" s="155"/>
      <c r="AX978">
        <f t="shared" ca="1" si="235"/>
        <v>309.51731488000001</v>
      </c>
      <c r="AY978">
        <f t="shared" ca="1" si="243"/>
        <v>306.48268511999999</v>
      </c>
      <c r="AZ978" cm="1">
        <f t="array" aca="1" ref="AZ978" ca="1">_xlfn.LET(_xlpm.rozsah, $J$3:$J$10001,_xlpm.podminka, (_xlpm.rozsah&gt;H978)*(ISNUMBER(_xlpm.rozsah)),_xlpm.indexy, IF(_xlpm.podminka, ROW(_xlpm.rozsah)-MIN(ROW(_xlpm.rozsah))+1),_xlpm.prvni, MIN(_xlpm.indexy),_xlpm.finalni, IF(_xlpm.prvni=1, 2, _xlpm.prvni),INDEX(_xlpm.rozsah, _xlpm.finalni))</f>
        <v>2000</v>
      </c>
      <c r="BA978" cm="1">
        <f t="array" aca="1" ref="BA978" ca="1">INDEX($J$3:$J$10001,MATCH(AZ978,$J$3:$J$10004,0)-1)</f>
        <v>1900</v>
      </c>
      <c r="BB978">
        <f t="shared" ca="1" si="237"/>
        <v>300</v>
      </c>
      <c r="BC978">
        <f t="shared" ca="1" si="237"/>
        <v>316</v>
      </c>
      <c r="BD978">
        <f t="shared" ca="1" si="236"/>
        <v>-16</v>
      </c>
      <c r="BE978">
        <f t="shared" ca="1" si="244"/>
        <v>309.51731488000001</v>
      </c>
      <c r="BF978">
        <f t="shared" ca="1" si="247"/>
        <v>309.0096294702804</v>
      </c>
      <c r="BG978">
        <f t="shared" ca="1" si="245"/>
        <v>306.9903705297196</v>
      </c>
      <c r="BH978" cm="1">
        <f t="array" aca="1" ref="BH978" ca="1">_xlfn.LET(_xlpm.rozsah, $J$3:$J$10001,_xlpm.podminka, (_xlpm.rozsah&gt;E978)*(ISNUMBER(_xlpm.rozsah)),_xlpm.indexy, IF(_xlpm.podminka, ROW(_xlpm.rozsah)-MIN(ROW(_xlpm.rozsah))+1),_xlpm.prvni, MIN(_xlpm.indexy),_xlpm.finalni, IF(_xlpm.prvni=1, 2, _xlpm.prvni),INDEX(_xlpm.rozsah, _xlpm.finalni))</f>
        <v>2000</v>
      </c>
      <c r="BI978" cm="1">
        <f t="array" aca="1" ref="BI978" ca="1">INDEX($J$3:$J$10001,MATCH(BH978,$J$3:$J$10004,0)-1)</f>
        <v>1900</v>
      </c>
      <c r="BJ978">
        <f t="shared" ca="1" si="238"/>
        <v>300</v>
      </c>
      <c r="BK978">
        <f t="shared" ca="1" si="238"/>
        <v>316</v>
      </c>
      <c r="BL978">
        <f t="shared" ca="1" si="248"/>
        <v>-16</v>
      </c>
      <c r="BM978">
        <f t="shared" ca="1" si="246"/>
        <v>309.0096294702804</v>
      </c>
    </row>
    <row r="979" spans="1:65" x14ac:dyDescent="0.25">
      <c r="A979" s="64">
        <v>976</v>
      </c>
      <c r="B979" s="64">
        <v>81</v>
      </c>
      <c r="C979" s="64">
        <v>25</v>
      </c>
      <c r="D979" s="18">
        <v>976</v>
      </c>
      <c r="E979" s="21">
        <f t="shared" ca="1" si="239"/>
        <v>1943.6898158107474</v>
      </c>
      <c r="F979" s="22">
        <f t="shared" ca="1" si="240"/>
        <v>77.2524073675701</v>
      </c>
      <c r="G979" s="28">
        <v>976</v>
      </c>
      <c r="H979" s="24">
        <f t="shared" ca="1" si="241"/>
        <v>1940.5167819999999</v>
      </c>
      <c r="I979" s="25">
        <f t="shared" ca="1" si="242"/>
        <v>77.379328720000004</v>
      </c>
      <c r="J979" s="155"/>
      <c r="K979" s="155"/>
      <c r="AX979">
        <f t="shared" ca="1" si="235"/>
        <v>309.51731488000001</v>
      </c>
      <c r="AY979">
        <f t="shared" ca="1" si="243"/>
        <v>306.48268511999999</v>
      </c>
      <c r="AZ979" cm="1">
        <f t="array" aca="1" ref="AZ979" ca="1">_xlfn.LET(_xlpm.rozsah, $J$3:$J$10001,_xlpm.podminka, (_xlpm.rozsah&gt;H979)*(ISNUMBER(_xlpm.rozsah)),_xlpm.indexy, IF(_xlpm.podminka, ROW(_xlpm.rozsah)-MIN(ROW(_xlpm.rozsah))+1),_xlpm.prvni, MIN(_xlpm.indexy),_xlpm.finalni, IF(_xlpm.prvni=1, 2, _xlpm.prvni),INDEX(_xlpm.rozsah, _xlpm.finalni))</f>
        <v>2000</v>
      </c>
      <c r="BA979" cm="1">
        <f t="array" aca="1" ref="BA979" ca="1">INDEX($J$3:$J$10001,MATCH(AZ979,$J$3:$J$10004,0)-1)</f>
        <v>1900</v>
      </c>
      <c r="BB979">
        <f t="shared" ca="1" si="237"/>
        <v>300</v>
      </c>
      <c r="BC979">
        <f t="shared" ca="1" si="237"/>
        <v>316</v>
      </c>
      <c r="BD979">
        <f t="shared" ca="1" si="236"/>
        <v>-16</v>
      </c>
      <c r="BE979">
        <f t="shared" ca="1" si="244"/>
        <v>309.51731488000001</v>
      </c>
      <c r="BF979">
        <f t="shared" ca="1" si="247"/>
        <v>309.0096294702804</v>
      </c>
      <c r="BG979">
        <f t="shared" ca="1" si="245"/>
        <v>306.9903705297196</v>
      </c>
      <c r="BH979" cm="1">
        <f t="array" aca="1" ref="BH979" ca="1">_xlfn.LET(_xlpm.rozsah, $J$3:$J$10001,_xlpm.podminka, (_xlpm.rozsah&gt;E979)*(ISNUMBER(_xlpm.rozsah)),_xlpm.indexy, IF(_xlpm.podminka, ROW(_xlpm.rozsah)-MIN(ROW(_xlpm.rozsah))+1),_xlpm.prvni, MIN(_xlpm.indexy),_xlpm.finalni, IF(_xlpm.prvni=1, 2, _xlpm.prvni),INDEX(_xlpm.rozsah, _xlpm.finalni))</f>
        <v>2000</v>
      </c>
      <c r="BI979" cm="1">
        <f t="array" aca="1" ref="BI979" ca="1">INDEX($J$3:$J$10001,MATCH(BH979,$J$3:$J$10004,0)-1)</f>
        <v>1900</v>
      </c>
      <c r="BJ979">
        <f t="shared" ca="1" si="238"/>
        <v>300</v>
      </c>
      <c r="BK979">
        <f t="shared" ca="1" si="238"/>
        <v>316</v>
      </c>
      <c r="BL979">
        <f t="shared" ca="1" si="248"/>
        <v>-16</v>
      </c>
      <c r="BM979">
        <f t="shared" ca="1" si="246"/>
        <v>309.0096294702804</v>
      </c>
    </row>
    <row r="980" spans="1:65" x14ac:dyDescent="0.25">
      <c r="A980" s="64">
        <v>977</v>
      </c>
      <c r="B980" s="64">
        <v>81</v>
      </c>
      <c r="C980" s="64">
        <v>29</v>
      </c>
      <c r="D980" s="18">
        <v>977</v>
      </c>
      <c r="E980" s="21">
        <f t="shared" ca="1" si="239"/>
        <v>1943.6898158107474</v>
      </c>
      <c r="F980" s="22">
        <f t="shared" ca="1" si="240"/>
        <v>89.612792546381314</v>
      </c>
      <c r="G980" s="23">
        <v>977</v>
      </c>
      <c r="H980" s="24">
        <f t="shared" ca="1" si="241"/>
        <v>1940.5167819999999</v>
      </c>
      <c r="I980" s="25">
        <f t="shared" ca="1" si="242"/>
        <v>89.760021315200007</v>
      </c>
      <c r="J980" s="155"/>
      <c r="K980" s="155"/>
      <c r="AX980">
        <f t="shared" ca="1" si="235"/>
        <v>309.51731488000001</v>
      </c>
      <c r="AY980">
        <f t="shared" ca="1" si="243"/>
        <v>306.48268511999999</v>
      </c>
      <c r="AZ980" cm="1">
        <f t="array" aca="1" ref="AZ980" ca="1">_xlfn.LET(_xlpm.rozsah, $J$3:$J$10001,_xlpm.podminka, (_xlpm.rozsah&gt;H980)*(ISNUMBER(_xlpm.rozsah)),_xlpm.indexy, IF(_xlpm.podminka, ROW(_xlpm.rozsah)-MIN(ROW(_xlpm.rozsah))+1),_xlpm.prvni, MIN(_xlpm.indexy),_xlpm.finalni, IF(_xlpm.prvni=1, 2, _xlpm.prvni),INDEX(_xlpm.rozsah, _xlpm.finalni))</f>
        <v>2000</v>
      </c>
      <c r="BA980" cm="1">
        <f t="array" aca="1" ref="BA980" ca="1">INDEX($J$3:$J$10001,MATCH(AZ980,$J$3:$J$10004,0)-1)</f>
        <v>1900</v>
      </c>
      <c r="BB980">
        <f t="shared" ca="1" si="237"/>
        <v>300</v>
      </c>
      <c r="BC980">
        <f t="shared" ca="1" si="237"/>
        <v>316</v>
      </c>
      <c r="BD980">
        <f t="shared" ca="1" si="236"/>
        <v>-16</v>
      </c>
      <c r="BE980">
        <f t="shared" ca="1" si="244"/>
        <v>309.51731488000001</v>
      </c>
      <c r="BF980">
        <f t="shared" ca="1" si="247"/>
        <v>309.0096294702804</v>
      </c>
      <c r="BG980">
        <f t="shared" ca="1" si="245"/>
        <v>306.9903705297196</v>
      </c>
      <c r="BH980" cm="1">
        <f t="array" aca="1" ref="BH980" ca="1">_xlfn.LET(_xlpm.rozsah, $J$3:$J$10001,_xlpm.podminka, (_xlpm.rozsah&gt;E980)*(ISNUMBER(_xlpm.rozsah)),_xlpm.indexy, IF(_xlpm.podminka, ROW(_xlpm.rozsah)-MIN(ROW(_xlpm.rozsah))+1),_xlpm.prvni, MIN(_xlpm.indexy),_xlpm.finalni, IF(_xlpm.prvni=1, 2, _xlpm.prvni),INDEX(_xlpm.rozsah, _xlpm.finalni))</f>
        <v>2000</v>
      </c>
      <c r="BI980" cm="1">
        <f t="array" aca="1" ref="BI980" ca="1">INDEX($J$3:$J$10001,MATCH(BH980,$J$3:$J$10004,0)-1)</f>
        <v>1900</v>
      </c>
      <c r="BJ980">
        <f t="shared" ca="1" si="238"/>
        <v>300</v>
      </c>
      <c r="BK980">
        <f t="shared" ca="1" si="238"/>
        <v>316</v>
      </c>
      <c r="BL980">
        <f t="shared" ca="1" si="248"/>
        <v>-16</v>
      </c>
      <c r="BM980">
        <f t="shared" ca="1" si="246"/>
        <v>309.0096294702804</v>
      </c>
    </row>
    <row r="981" spans="1:65" x14ac:dyDescent="0.25">
      <c r="A981" s="64">
        <v>978</v>
      </c>
      <c r="B981" s="64">
        <v>83</v>
      </c>
      <c r="C981" s="64">
        <v>47</v>
      </c>
      <c r="D981" s="18">
        <v>978</v>
      </c>
      <c r="E981" s="21">
        <f t="shared" ca="1" si="239"/>
        <v>1974.398206324593</v>
      </c>
      <c r="F981" s="22">
        <f t="shared" ca="1" si="240"/>
        <v>142.9252548843906</v>
      </c>
      <c r="G981" s="28">
        <v>978</v>
      </c>
      <c r="H981" s="24">
        <f t="shared" ca="1" si="241"/>
        <v>1971.1468259999999</v>
      </c>
      <c r="I981" s="25">
        <f t="shared" ca="1" si="242"/>
        <v>143.1697586848</v>
      </c>
      <c r="J981" s="155"/>
      <c r="K981" s="155"/>
      <c r="AX981">
        <f t="shared" ca="1" si="235"/>
        <v>304.61650784</v>
      </c>
      <c r="AY981">
        <f t="shared" ca="1" si="243"/>
        <v>311.38349216</v>
      </c>
      <c r="AZ981" cm="1">
        <f t="array" aca="1" ref="AZ981" ca="1">_xlfn.LET(_xlpm.rozsah, $J$3:$J$10001,_xlpm.podminka, (_xlpm.rozsah&gt;H981)*(ISNUMBER(_xlpm.rozsah)),_xlpm.indexy, IF(_xlpm.podminka, ROW(_xlpm.rozsah)-MIN(ROW(_xlpm.rozsah))+1),_xlpm.prvni, MIN(_xlpm.indexy),_xlpm.finalni, IF(_xlpm.prvni=1, 2, _xlpm.prvni),INDEX(_xlpm.rozsah, _xlpm.finalni))</f>
        <v>2000</v>
      </c>
      <c r="BA981" cm="1">
        <f t="array" aca="1" ref="BA981" ca="1">INDEX($J$3:$J$10001,MATCH(AZ981,$J$3:$J$10004,0)-1)</f>
        <v>1900</v>
      </c>
      <c r="BB981">
        <f t="shared" ca="1" si="237"/>
        <v>300</v>
      </c>
      <c r="BC981">
        <f t="shared" ca="1" si="237"/>
        <v>316</v>
      </c>
      <c r="BD981">
        <f t="shared" ca="1" si="236"/>
        <v>-16</v>
      </c>
      <c r="BE981">
        <f t="shared" ca="1" si="244"/>
        <v>304.61650784</v>
      </c>
      <c r="BF981">
        <f t="shared" ca="1" si="247"/>
        <v>304.09628698806512</v>
      </c>
      <c r="BG981">
        <f t="shared" ca="1" si="245"/>
        <v>311.90371301193488</v>
      </c>
      <c r="BH981" cm="1">
        <f t="array" aca="1" ref="BH981" ca="1">_xlfn.LET(_xlpm.rozsah, $J$3:$J$10001,_xlpm.podminka, (_xlpm.rozsah&gt;E981)*(ISNUMBER(_xlpm.rozsah)),_xlpm.indexy, IF(_xlpm.podminka, ROW(_xlpm.rozsah)-MIN(ROW(_xlpm.rozsah))+1),_xlpm.prvni, MIN(_xlpm.indexy),_xlpm.finalni, IF(_xlpm.prvni=1, 2, _xlpm.prvni),INDEX(_xlpm.rozsah, _xlpm.finalni))</f>
        <v>2000</v>
      </c>
      <c r="BI981" cm="1">
        <f t="array" aca="1" ref="BI981" ca="1">INDEX($J$3:$J$10001,MATCH(BH981,$J$3:$J$10004,0)-1)</f>
        <v>1900</v>
      </c>
      <c r="BJ981">
        <f t="shared" ca="1" si="238"/>
        <v>300</v>
      </c>
      <c r="BK981">
        <f t="shared" ca="1" si="238"/>
        <v>316</v>
      </c>
      <c r="BL981">
        <f t="shared" ca="1" si="248"/>
        <v>-16</v>
      </c>
      <c r="BM981">
        <f t="shared" ca="1" si="246"/>
        <v>304.09628698806512</v>
      </c>
    </row>
    <row r="982" spans="1:65" x14ac:dyDescent="0.25">
      <c r="A982" s="64">
        <v>979</v>
      </c>
      <c r="B982" s="64">
        <v>81</v>
      </c>
      <c r="C982" s="64">
        <v>90</v>
      </c>
      <c r="D982" s="18">
        <v>979</v>
      </c>
      <c r="E982" s="21">
        <f t="shared" ca="1" si="239"/>
        <v>1943.6898158107474</v>
      </c>
      <c r="F982" s="22">
        <f t="shared" ca="1" si="240"/>
        <v>278.10866652325234</v>
      </c>
      <c r="G982" s="23">
        <v>979</v>
      </c>
      <c r="H982" s="24">
        <f t="shared" ca="1" si="241"/>
        <v>1940.5167819999999</v>
      </c>
      <c r="I982" s="25">
        <f t="shared" ca="1" si="242"/>
        <v>278.56558339200001</v>
      </c>
      <c r="J982" s="155"/>
      <c r="K982" s="155"/>
      <c r="AX982">
        <f t="shared" ca="1" si="235"/>
        <v>309.51731488000001</v>
      </c>
      <c r="AY982">
        <f t="shared" ca="1" si="243"/>
        <v>306.48268511999999</v>
      </c>
      <c r="AZ982" cm="1">
        <f t="array" aca="1" ref="AZ982" ca="1">_xlfn.LET(_xlpm.rozsah, $J$3:$J$10001,_xlpm.podminka, (_xlpm.rozsah&gt;H982)*(ISNUMBER(_xlpm.rozsah)),_xlpm.indexy, IF(_xlpm.podminka, ROW(_xlpm.rozsah)-MIN(ROW(_xlpm.rozsah))+1),_xlpm.prvni, MIN(_xlpm.indexy),_xlpm.finalni, IF(_xlpm.prvni=1, 2, _xlpm.prvni),INDEX(_xlpm.rozsah, _xlpm.finalni))</f>
        <v>2000</v>
      </c>
      <c r="BA982" cm="1">
        <f t="array" aca="1" ref="BA982" ca="1">INDEX($J$3:$J$10001,MATCH(AZ982,$J$3:$J$10004,0)-1)</f>
        <v>1900</v>
      </c>
      <c r="BB982">
        <f t="shared" ca="1" si="237"/>
        <v>300</v>
      </c>
      <c r="BC982">
        <f t="shared" ca="1" si="237"/>
        <v>316</v>
      </c>
      <c r="BD982">
        <f t="shared" ca="1" si="236"/>
        <v>-16</v>
      </c>
      <c r="BE982">
        <f t="shared" ca="1" si="244"/>
        <v>309.51731488000001</v>
      </c>
      <c r="BF982">
        <f t="shared" ca="1" si="247"/>
        <v>309.0096294702804</v>
      </c>
      <c r="BG982">
        <f t="shared" ca="1" si="245"/>
        <v>306.9903705297196</v>
      </c>
      <c r="BH982" cm="1">
        <f t="array" aca="1" ref="BH982" ca="1">_xlfn.LET(_xlpm.rozsah, $J$3:$J$10001,_xlpm.podminka, (_xlpm.rozsah&gt;E982)*(ISNUMBER(_xlpm.rozsah)),_xlpm.indexy, IF(_xlpm.podminka, ROW(_xlpm.rozsah)-MIN(ROW(_xlpm.rozsah))+1),_xlpm.prvni, MIN(_xlpm.indexy),_xlpm.finalni, IF(_xlpm.prvni=1, 2, _xlpm.prvni),INDEX(_xlpm.rozsah, _xlpm.finalni))</f>
        <v>2000</v>
      </c>
      <c r="BI982" cm="1">
        <f t="array" aca="1" ref="BI982" ca="1">INDEX($J$3:$J$10001,MATCH(BH982,$J$3:$J$10004,0)-1)</f>
        <v>1900</v>
      </c>
      <c r="BJ982">
        <f t="shared" ca="1" si="238"/>
        <v>300</v>
      </c>
      <c r="BK982">
        <f t="shared" ca="1" si="238"/>
        <v>316</v>
      </c>
      <c r="BL982">
        <f t="shared" ca="1" si="248"/>
        <v>-16</v>
      </c>
      <c r="BM982">
        <f t="shared" ca="1" si="246"/>
        <v>309.0096294702804</v>
      </c>
    </row>
    <row r="983" spans="1:65" x14ac:dyDescent="0.25">
      <c r="A983" s="64">
        <v>980</v>
      </c>
      <c r="B983" s="64">
        <v>81</v>
      </c>
      <c r="C983" s="64">
        <v>75</v>
      </c>
      <c r="D983" s="18">
        <v>980</v>
      </c>
      <c r="E983" s="21">
        <f t="shared" ca="1" si="239"/>
        <v>1943.6898158107474</v>
      </c>
      <c r="F983" s="22">
        <f t="shared" ca="1" si="240"/>
        <v>231.7572221027103</v>
      </c>
      <c r="G983" s="28">
        <v>980</v>
      </c>
      <c r="H983" s="24">
        <f t="shared" ca="1" si="241"/>
        <v>1940.5167819999999</v>
      </c>
      <c r="I983" s="25">
        <f t="shared" ca="1" si="242"/>
        <v>232.13798616</v>
      </c>
      <c r="J983" s="155"/>
      <c r="K983" s="155"/>
      <c r="AX983">
        <f t="shared" ca="1" si="235"/>
        <v>309.51731488000001</v>
      </c>
      <c r="AY983">
        <f t="shared" ca="1" si="243"/>
        <v>306.48268511999999</v>
      </c>
      <c r="AZ983" cm="1">
        <f t="array" aca="1" ref="AZ983" ca="1">_xlfn.LET(_xlpm.rozsah, $J$3:$J$10001,_xlpm.podminka, (_xlpm.rozsah&gt;H983)*(ISNUMBER(_xlpm.rozsah)),_xlpm.indexy, IF(_xlpm.podminka, ROW(_xlpm.rozsah)-MIN(ROW(_xlpm.rozsah))+1),_xlpm.prvni, MIN(_xlpm.indexy),_xlpm.finalni, IF(_xlpm.prvni=1, 2, _xlpm.prvni),INDEX(_xlpm.rozsah, _xlpm.finalni))</f>
        <v>2000</v>
      </c>
      <c r="BA983" cm="1">
        <f t="array" aca="1" ref="BA983" ca="1">INDEX($J$3:$J$10001,MATCH(AZ983,$J$3:$J$10004,0)-1)</f>
        <v>1900</v>
      </c>
      <c r="BB983">
        <f t="shared" ca="1" si="237"/>
        <v>300</v>
      </c>
      <c r="BC983">
        <f t="shared" ca="1" si="237"/>
        <v>316</v>
      </c>
      <c r="BD983">
        <f t="shared" ca="1" si="236"/>
        <v>-16</v>
      </c>
      <c r="BE983">
        <f t="shared" ca="1" si="244"/>
        <v>309.51731488000001</v>
      </c>
      <c r="BF983">
        <f t="shared" ca="1" si="247"/>
        <v>309.0096294702804</v>
      </c>
      <c r="BG983">
        <f t="shared" ca="1" si="245"/>
        <v>306.9903705297196</v>
      </c>
      <c r="BH983" cm="1">
        <f t="array" aca="1" ref="BH983" ca="1">_xlfn.LET(_xlpm.rozsah, $J$3:$J$10001,_xlpm.podminka, (_xlpm.rozsah&gt;E983)*(ISNUMBER(_xlpm.rozsah)),_xlpm.indexy, IF(_xlpm.podminka, ROW(_xlpm.rozsah)-MIN(ROW(_xlpm.rozsah))+1),_xlpm.prvni, MIN(_xlpm.indexy),_xlpm.finalni, IF(_xlpm.prvni=1, 2, _xlpm.prvni),INDEX(_xlpm.rozsah, _xlpm.finalni))</f>
        <v>2000</v>
      </c>
      <c r="BI983" cm="1">
        <f t="array" aca="1" ref="BI983" ca="1">INDEX($J$3:$J$10001,MATCH(BH983,$J$3:$J$10004,0)-1)</f>
        <v>1900</v>
      </c>
      <c r="BJ983">
        <f t="shared" ca="1" si="238"/>
        <v>300</v>
      </c>
      <c r="BK983">
        <f t="shared" ca="1" si="238"/>
        <v>316</v>
      </c>
      <c r="BL983">
        <f t="shared" ca="1" si="248"/>
        <v>-16</v>
      </c>
      <c r="BM983">
        <f t="shared" ca="1" si="246"/>
        <v>309.0096294702804</v>
      </c>
    </row>
    <row r="984" spans="1:65" x14ac:dyDescent="0.25">
      <c r="A984" s="64">
        <v>981</v>
      </c>
      <c r="B984" s="64">
        <v>80</v>
      </c>
      <c r="C984" s="64">
        <v>60</v>
      </c>
      <c r="D984" s="18">
        <v>981</v>
      </c>
      <c r="E984" s="21">
        <f t="shared" ca="1" si="239"/>
        <v>1928.3356205538248</v>
      </c>
      <c r="F984" s="22">
        <f t="shared" ca="1" si="240"/>
        <v>186.87978042683284</v>
      </c>
      <c r="G984" s="23">
        <v>981</v>
      </c>
      <c r="H984" s="24">
        <f t="shared" ca="1" si="241"/>
        <v>1925.2017599999999</v>
      </c>
      <c r="I984" s="25">
        <f t="shared" ca="1" si="242"/>
        <v>187.18063104000001</v>
      </c>
      <c r="J984" s="155"/>
      <c r="K984" s="155"/>
      <c r="AX984">
        <f t="shared" ca="1" si="235"/>
        <v>311.96771840000002</v>
      </c>
      <c r="AY984">
        <f t="shared" ca="1" si="243"/>
        <v>304.03228159999998</v>
      </c>
      <c r="AZ984" cm="1">
        <f t="array" aca="1" ref="AZ984" ca="1">_xlfn.LET(_xlpm.rozsah, $J$3:$J$10001,_xlpm.podminka, (_xlpm.rozsah&gt;H984)*(ISNUMBER(_xlpm.rozsah)),_xlpm.indexy, IF(_xlpm.podminka, ROW(_xlpm.rozsah)-MIN(ROW(_xlpm.rozsah))+1),_xlpm.prvni, MIN(_xlpm.indexy),_xlpm.finalni, IF(_xlpm.prvni=1, 2, _xlpm.prvni),INDEX(_xlpm.rozsah, _xlpm.finalni))</f>
        <v>2000</v>
      </c>
      <c r="BA984" cm="1">
        <f t="array" aca="1" ref="BA984" ca="1">INDEX($J$3:$J$10001,MATCH(AZ984,$J$3:$J$10004,0)-1)</f>
        <v>1900</v>
      </c>
      <c r="BB984">
        <f t="shared" ca="1" si="237"/>
        <v>300</v>
      </c>
      <c r="BC984">
        <f t="shared" ca="1" si="237"/>
        <v>316</v>
      </c>
      <c r="BD984">
        <f t="shared" ca="1" si="236"/>
        <v>-16</v>
      </c>
      <c r="BE984">
        <f t="shared" ca="1" si="244"/>
        <v>311.96771840000002</v>
      </c>
      <c r="BF984">
        <f t="shared" ca="1" si="247"/>
        <v>311.46630071138804</v>
      </c>
      <c r="BG984">
        <f t="shared" ca="1" si="245"/>
        <v>304.53369928861196</v>
      </c>
      <c r="BH984" cm="1">
        <f t="array" aca="1" ref="BH984" ca="1">_xlfn.LET(_xlpm.rozsah, $J$3:$J$10001,_xlpm.podminka, (_xlpm.rozsah&gt;E984)*(ISNUMBER(_xlpm.rozsah)),_xlpm.indexy, IF(_xlpm.podminka, ROW(_xlpm.rozsah)-MIN(ROW(_xlpm.rozsah))+1),_xlpm.prvni, MIN(_xlpm.indexy),_xlpm.finalni, IF(_xlpm.prvni=1, 2, _xlpm.prvni),INDEX(_xlpm.rozsah, _xlpm.finalni))</f>
        <v>2000</v>
      </c>
      <c r="BI984" cm="1">
        <f t="array" aca="1" ref="BI984" ca="1">INDEX($J$3:$J$10001,MATCH(BH984,$J$3:$J$10004,0)-1)</f>
        <v>1900</v>
      </c>
      <c r="BJ984">
        <f t="shared" ca="1" si="238"/>
        <v>300</v>
      </c>
      <c r="BK984">
        <f t="shared" ca="1" si="238"/>
        <v>316</v>
      </c>
      <c r="BL984">
        <f t="shared" ca="1" si="248"/>
        <v>-16</v>
      </c>
      <c r="BM984">
        <f t="shared" ca="1" si="246"/>
        <v>311.46630071138804</v>
      </c>
    </row>
    <row r="985" spans="1:65" x14ac:dyDescent="0.25">
      <c r="A985" s="64">
        <v>982</v>
      </c>
      <c r="B985" s="64">
        <v>81</v>
      </c>
      <c r="C985" s="64">
        <v>48</v>
      </c>
      <c r="D985" s="18">
        <v>982</v>
      </c>
      <c r="E985" s="21">
        <f t="shared" ca="1" si="239"/>
        <v>1943.6898158107474</v>
      </c>
      <c r="F985" s="22">
        <f t="shared" ca="1" si="240"/>
        <v>148.32462214573459</v>
      </c>
      <c r="G985" s="28">
        <v>982</v>
      </c>
      <c r="H985" s="24">
        <f t="shared" ca="1" si="241"/>
        <v>1940.5167819999999</v>
      </c>
      <c r="I985" s="25">
        <f t="shared" ca="1" si="242"/>
        <v>148.56831114240001</v>
      </c>
      <c r="J985" s="155"/>
      <c r="K985" s="155"/>
      <c r="AX985">
        <f t="shared" ca="1" si="235"/>
        <v>309.51731488000001</v>
      </c>
      <c r="AY985">
        <f t="shared" ca="1" si="243"/>
        <v>306.48268511999999</v>
      </c>
      <c r="AZ985" cm="1">
        <f t="array" aca="1" ref="AZ985" ca="1">_xlfn.LET(_xlpm.rozsah, $J$3:$J$10001,_xlpm.podminka, (_xlpm.rozsah&gt;H985)*(ISNUMBER(_xlpm.rozsah)),_xlpm.indexy, IF(_xlpm.podminka, ROW(_xlpm.rozsah)-MIN(ROW(_xlpm.rozsah))+1),_xlpm.prvni, MIN(_xlpm.indexy),_xlpm.finalni, IF(_xlpm.prvni=1, 2, _xlpm.prvni),INDEX(_xlpm.rozsah, _xlpm.finalni))</f>
        <v>2000</v>
      </c>
      <c r="BA985" cm="1">
        <f t="array" aca="1" ref="BA985" ca="1">INDEX($J$3:$J$10001,MATCH(AZ985,$J$3:$J$10004,0)-1)</f>
        <v>1900</v>
      </c>
      <c r="BB985">
        <f t="shared" ca="1" si="237"/>
        <v>300</v>
      </c>
      <c r="BC985">
        <f t="shared" ca="1" si="237"/>
        <v>316</v>
      </c>
      <c r="BD985">
        <f t="shared" ca="1" si="236"/>
        <v>-16</v>
      </c>
      <c r="BE985">
        <f t="shared" ca="1" si="244"/>
        <v>309.51731488000001</v>
      </c>
      <c r="BF985">
        <f t="shared" ca="1" si="247"/>
        <v>309.0096294702804</v>
      </c>
      <c r="BG985">
        <f t="shared" ca="1" si="245"/>
        <v>306.9903705297196</v>
      </c>
      <c r="BH985" cm="1">
        <f t="array" aca="1" ref="BH985" ca="1">_xlfn.LET(_xlpm.rozsah, $J$3:$J$10001,_xlpm.podminka, (_xlpm.rozsah&gt;E985)*(ISNUMBER(_xlpm.rozsah)),_xlpm.indexy, IF(_xlpm.podminka, ROW(_xlpm.rozsah)-MIN(ROW(_xlpm.rozsah))+1),_xlpm.prvni, MIN(_xlpm.indexy),_xlpm.finalni, IF(_xlpm.prvni=1, 2, _xlpm.prvni),INDEX(_xlpm.rozsah, _xlpm.finalni))</f>
        <v>2000</v>
      </c>
      <c r="BI985" cm="1">
        <f t="array" aca="1" ref="BI985" ca="1">INDEX($J$3:$J$10001,MATCH(BH985,$J$3:$J$10004,0)-1)</f>
        <v>1900</v>
      </c>
      <c r="BJ985">
        <f t="shared" ca="1" si="238"/>
        <v>300</v>
      </c>
      <c r="BK985">
        <f t="shared" ca="1" si="238"/>
        <v>316</v>
      </c>
      <c r="BL985">
        <f t="shared" ca="1" si="248"/>
        <v>-16</v>
      </c>
      <c r="BM985">
        <f t="shared" ca="1" si="246"/>
        <v>309.0096294702804</v>
      </c>
    </row>
    <row r="986" spans="1:65" x14ac:dyDescent="0.25">
      <c r="A986" s="64">
        <v>983</v>
      </c>
      <c r="B986" s="64">
        <v>81</v>
      </c>
      <c r="C986" s="64">
        <v>41</v>
      </c>
      <c r="D986" s="18">
        <v>983</v>
      </c>
      <c r="E986" s="21">
        <f t="shared" ca="1" si="239"/>
        <v>1943.6898158107474</v>
      </c>
      <c r="F986" s="22">
        <f t="shared" ca="1" si="240"/>
        <v>126.69394808281497</v>
      </c>
      <c r="G986" s="23">
        <v>983</v>
      </c>
      <c r="H986" s="24">
        <f t="shared" ca="1" si="241"/>
        <v>1940.5167819999999</v>
      </c>
      <c r="I986" s="25">
        <f t="shared" ca="1" si="242"/>
        <v>126.9020991008</v>
      </c>
      <c r="J986" s="155"/>
      <c r="K986" s="155"/>
      <c r="AX986">
        <f t="shared" ca="1" si="235"/>
        <v>309.51731488000001</v>
      </c>
      <c r="AY986">
        <f t="shared" ca="1" si="243"/>
        <v>306.48268511999999</v>
      </c>
      <c r="AZ986" cm="1">
        <f t="array" aca="1" ref="AZ986" ca="1">_xlfn.LET(_xlpm.rozsah, $J$3:$J$10001,_xlpm.podminka, (_xlpm.rozsah&gt;H986)*(ISNUMBER(_xlpm.rozsah)),_xlpm.indexy, IF(_xlpm.podminka, ROW(_xlpm.rozsah)-MIN(ROW(_xlpm.rozsah))+1),_xlpm.prvni, MIN(_xlpm.indexy),_xlpm.finalni, IF(_xlpm.prvni=1, 2, _xlpm.prvni),INDEX(_xlpm.rozsah, _xlpm.finalni))</f>
        <v>2000</v>
      </c>
      <c r="BA986" cm="1">
        <f t="array" aca="1" ref="BA986" ca="1">INDEX($J$3:$J$10001,MATCH(AZ986,$J$3:$J$10004,0)-1)</f>
        <v>1900</v>
      </c>
      <c r="BB986">
        <f t="shared" ca="1" si="237"/>
        <v>300</v>
      </c>
      <c r="BC986">
        <f t="shared" ca="1" si="237"/>
        <v>316</v>
      </c>
      <c r="BD986">
        <f t="shared" ca="1" si="236"/>
        <v>-16</v>
      </c>
      <c r="BE986">
        <f t="shared" ca="1" si="244"/>
        <v>309.51731488000001</v>
      </c>
      <c r="BF986">
        <f t="shared" ca="1" si="247"/>
        <v>309.0096294702804</v>
      </c>
      <c r="BG986">
        <f t="shared" ca="1" si="245"/>
        <v>306.9903705297196</v>
      </c>
      <c r="BH986" cm="1">
        <f t="array" aca="1" ref="BH986" ca="1">_xlfn.LET(_xlpm.rozsah, $J$3:$J$10001,_xlpm.podminka, (_xlpm.rozsah&gt;E986)*(ISNUMBER(_xlpm.rozsah)),_xlpm.indexy, IF(_xlpm.podminka, ROW(_xlpm.rozsah)-MIN(ROW(_xlpm.rozsah))+1),_xlpm.prvni, MIN(_xlpm.indexy),_xlpm.finalni, IF(_xlpm.prvni=1, 2, _xlpm.prvni),INDEX(_xlpm.rozsah, _xlpm.finalni))</f>
        <v>2000</v>
      </c>
      <c r="BI986" cm="1">
        <f t="array" aca="1" ref="BI986" ca="1">INDEX($J$3:$J$10001,MATCH(BH986,$J$3:$J$10004,0)-1)</f>
        <v>1900</v>
      </c>
      <c r="BJ986">
        <f t="shared" ca="1" si="238"/>
        <v>300</v>
      </c>
      <c r="BK986">
        <f t="shared" ca="1" si="238"/>
        <v>316</v>
      </c>
      <c r="BL986">
        <f t="shared" ca="1" si="248"/>
        <v>-16</v>
      </c>
      <c r="BM986">
        <f t="shared" ca="1" si="246"/>
        <v>309.0096294702804</v>
      </c>
    </row>
    <row r="987" spans="1:65" x14ac:dyDescent="0.25">
      <c r="A987" s="64">
        <v>984</v>
      </c>
      <c r="B987" s="64">
        <v>81</v>
      </c>
      <c r="C987" s="64">
        <v>30</v>
      </c>
      <c r="D987" s="18">
        <v>984</v>
      </c>
      <c r="E987" s="21">
        <f t="shared" ca="1" si="239"/>
        <v>1943.6898158107474</v>
      </c>
      <c r="F987" s="22">
        <f t="shared" ca="1" si="240"/>
        <v>92.702888841084118</v>
      </c>
      <c r="G987" s="28">
        <v>984</v>
      </c>
      <c r="H987" s="24">
        <f t="shared" ca="1" si="241"/>
        <v>1940.5167819999999</v>
      </c>
      <c r="I987" s="25">
        <f t="shared" ca="1" si="242"/>
        <v>92.855194463999993</v>
      </c>
      <c r="J987" s="155"/>
      <c r="K987" s="155"/>
      <c r="AX987">
        <f t="shared" ca="1" si="235"/>
        <v>309.51731488000001</v>
      </c>
      <c r="AY987">
        <f t="shared" ca="1" si="243"/>
        <v>306.48268511999999</v>
      </c>
      <c r="AZ987" cm="1">
        <f t="array" aca="1" ref="AZ987" ca="1">_xlfn.LET(_xlpm.rozsah, $J$3:$J$10001,_xlpm.podminka, (_xlpm.rozsah&gt;H987)*(ISNUMBER(_xlpm.rozsah)),_xlpm.indexy, IF(_xlpm.podminka, ROW(_xlpm.rozsah)-MIN(ROW(_xlpm.rozsah))+1),_xlpm.prvni, MIN(_xlpm.indexy),_xlpm.finalni, IF(_xlpm.prvni=1, 2, _xlpm.prvni),INDEX(_xlpm.rozsah, _xlpm.finalni))</f>
        <v>2000</v>
      </c>
      <c r="BA987" cm="1">
        <f t="array" aca="1" ref="BA987" ca="1">INDEX($J$3:$J$10001,MATCH(AZ987,$J$3:$J$10004,0)-1)</f>
        <v>1900</v>
      </c>
      <c r="BB987">
        <f t="shared" ca="1" si="237"/>
        <v>300</v>
      </c>
      <c r="BC987">
        <f t="shared" ca="1" si="237"/>
        <v>316</v>
      </c>
      <c r="BD987">
        <f t="shared" ca="1" si="236"/>
        <v>-16</v>
      </c>
      <c r="BE987">
        <f t="shared" ca="1" si="244"/>
        <v>309.51731488000001</v>
      </c>
      <c r="BF987">
        <f t="shared" ca="1" si="247"/>
        <v>309.0096294702804</v>
      </c>
      <c r="BG987">
        <f t="shared" ca="1" si="245"/>
        <v>306.9903705297196</v>
      </c>
      <c r="BH987" cm="1">
        <f t="array" aca="1" ref="BH987" ca="1">_xlfn.LET(_xlpm.rozsah, $J$3:$J$10001,_xlpm.podminka, (_xlpm.rozsah&gt;E987)*(ISNUMBER(_xlpm.rozsah)),_xlpm.indexy, IF(_xlpm.podminka, ROW(_xlpm.rozsah)-MIN(ROW(_xlpm.rozsah))+1),_xlpm.prvni, MIN(_xlpm.indexy),_xlpm.finalni, IF(_xlpm.prvni=1, 2, _xlpm.prvni),INDEX(_xlpm.rozsah, _xlpm.finalni))</f>
        <v>2000</v>
      </c>
      <c r="BI987" cm="1">
        <f t="array" aca="1" ref="BI987" ca="1">INDEX($J$3:$J$10001,MATCH(BH987,$J$3:$J$10004,0)-1)</f>
        <v>1900</v>
      </c>
      <c r="BJ987">
        <f t="shared" ca="1" si="238"/>
        <v>300</v>
      </c>
      <c r="BK987">
        <f t="shared" ca="1" si="238"/>
        <v>316</v>
      </c>
      <c r="BL987">
        <f t="shared" ca="1" si="248"/>
        <v>-16</v>
      </c>
      <c r="BM987">
        <f t="shared" ca="1" si="246"/>
        <v>309.0096294702804</v>
      </c>
    </row>
    <row r="988" spans="1:65" x14ac:dyDescent="0.25">
      <c r="A988" s="64">
        <v>985</v>
      </c>
      <c r="B988" s="64">
        <v>80</v>
      </c>
      <c r="C988" s="64">
        <v>24</v>
      </c>
      <c r="D988" s="18">
        <v>985</v>
      </c>
      <c r="E988" s="21">
        <f t="shared" ca="1" si="239"/>
        <v>1928.3356205538248</v>
      </c>
      <c r="F988" s="22">
        <f t="shared" ca="1" si="240"/>
        <v>74.751912170733135</v>
      </c>
      <c r="G988" s="23">
        <v>985</v>
      </c>
      <c r="H988" s="24">
        <f t="shared" ca="1" si="241"/>
        <v>1925.2017599999999</v>
      </c>
      <c r="I988" s="25">
        <f t="shared" ca="1" si="242"/>
        <v>74.872252416000009</v>
      </c>
      <c r="J988" s="155"/>
      <c r="K988" s="155"/>
      <c r="AX988">
        <f t="shared" ref="AX988:AX1051" ca="1" si="249">IF(BD988&lt;0, BE988, AY988)</f>
        <v>311.96771840000002</v>
      </c>
      <c r="AY988">
        <f t="shared" ca="1" si="243"/>
        <v>304.03228159999998</v>
      </c>
      <c r="AZ988" cm="1">
        <f t="array" aca="1" ref="AZ988" ca="1">_xlfn.LET(_xlpm.rozsah, $J$3:$J$10001,_xlpm.podminka, (_xlpm.rozsah&gt;H988)*(ISNUMBER(_xlpm.rozsah)),_xlpm.indexy, IF(_xlpm.podminka, ROW(_xlpm.rozsah)-MIN(ROW(_xlpm.rozsah))+1),_xlpm.prvni, MIN(_xlpm.indexy),_xlpm.finalni, IF(_xlpm.prvni=1, 2, _xlpm.prvni),INDEX(_xlpm.rozsah, _xlpm.finalni))</f>
        <v>2000</v>
      </c>
      <c r="BA988" cm="1">
        <f t="array" aca="1" ref="BA988" ca="1">INDEX($J$3:$J$10001,MATCH(AZ988,$J$3:$J$10004,0)-1)</f>
        <v>1900</v>
      </c>
      <c r="BB988">
        <f t="shared" ca="1" si="237"/>
        <v>300</v>
      </c>
      <c r="BC988">
        <f t="shared" ca="1" si="237"/>
        <v>316</v>
      </c>
      <c r="BD988">
        <f t="shared" ref="BD988:BD1051" ca="1" si="250">BB988-BC988</f>
        <v>-16</v>
      </c>
      <c r="BE988">
        <f t="shared" ca="1" si="244"/>
        <v>311.96771840000002</v>
      </c>
      <c r="BF988">
        <f t="shared" ca="1" si="247"/>
        <v>311.46630071138804</v>
      </c>
      <c r="BG988">
        <f t="shared" ca="1" si="245"/>
        <v>304.53369928861196</v>
      </c>
      <c r="BH988" cm="1">
        <f t="array" aca="1" ref="BH988" ca="1">_xlfn.LET(_xlpm.rozsah, $J$3:$J$10001,_xlpm.podminka, (_xlpm.rozsah&gt;E988)*(ISNUMBER(_xlpm.rozsah)),_xlpm.indexy, IF(_xlpm.podminka, ROW(_xlpm.rozsah)-MIN(ROW(_xlpm.rozsah))+1),_xlpm.prvni, MIN(_xlpm.indexy),_xlpm.finalni, IF(_xlpm.prvni=1, 2, _xlpm.prvni),INDEX(_xlpm.rozsah, _xlpm.finalni))</f>
        <v>2000</v>
      </c>
      <c r="BI988" cm="1">
        <f t="array" aca="1" ref="BI988" ca="1">INDEX($J$3:$J$10001,MATCH(BH988,$J$3:$J$10004,0)-1)</f>
        <v>1900</v>
      </c>
      <c r="BJ988">
        <f t="shared" ca="1" si="238"/>
        <v>300</v>
      </c>
      <c r="BK988">
        <f t="shared" ca="1" si="238"/>
        <v>316</v>
      </c>
      <c r="BL988">
        <f t="shared" ca="1" si="248"/>
        <v>-16</v>
      </c>
      <c r="BM988">
        <f t="shared" ca="1" si="246"/>
        <v>311.46630071138804</v>
      </c>
    </row>
    <row r="989" spans="1:65" x14ac:dyDescent="0.25">
      <c r="A989" s="64">
        <v>986</v>
      </c>
      <c r="B989" s="64">
        <v>81</v>
      </c>
      <c r="C989" s="64">
        <v>20</v>
      </c>
      <c r="D989" s="18">
        <v>986</v>
      </c>
      <c r="E989" s="21">
        <f t="shared" ca="1" si="239"/>
        <v>1943.6898158107474</v>
      </c>
      <c r="F989" s="22">
        <f t="shared" ca="1" si="240"/>
        <v>61.801925894056076</v>
      </c>
      <c r="G989" s="28">
        <v>986</v>
      </c>
      <c r="H989" s="24">
        <f t="shared" ca="1" si="241"/>
        <v>1940.5167819999999</v>
      </c>
      <c r="I989" s="25">
        <f t="shared" ca="1" si="242"/>
        <v>61.903462976</v>
      </c>
      <c r="J989" s="155"/>
      <c r="K989" s="155"/>
      <c r="AX989">
        <f t="shared" ca="1" si="249"/>
        <v>309.51731488000001</v>
      </c>
      <c r="AY989">
        <f t="shared" ca="1" si="243"/>
        <v>306.48268511999999</v>
      </c>
      <c r="AZ989" cm="1">
        <f t="array" aca="1" ref="AZ989" ca="1">_xlfn.LET(_xlpm.rozsah, $J$3:$J$10001,_xlpm.podminka, (_xlpm.rozsah&gt;H989)*(ISNUMBER(_xlpm.rozsah)),_xlpm.indexy, IF(_xlpm.podminka, ROW(_xlpm.rozsah)-MIN(ROW(_xlpm.rozsah))+1),_xlpm.prvni, MIN(_xlpm.indexy),_xlpm.finalni, IF(_xlpm.prvni=1, 2, _xlpm.prvni),INDEX(_xlpm.rozsah, _xlpm.finalni))</f>
        <v>2000</v>
      </c>
      <c r="BA989" cm="1">
        <f t="array" aca="1" ref="BA989" ca="1">INDEX($J$3:$J$10001,MATCH(AZ989,$J$3:$J$10004,0)-1)</f>
        <v>1900</v>
      </c>
      <c r="BB989">
        <f t="shared" ca="1" si="237"/>
        <v>300</v>
      </c>
      <c r="BC989">
        <f t="shared" ca="1" si="237"/>
        <v>316</v>
      </c>
      <c r="BD989">
        <f t="shared" ca="1" si="250"/>
        <v>-16</v>
      </c>
      <c r="BE989">
        <f t="shared" ca="1" si="244"/>
        <v>309.51731488000001</v>
      </c>
      <c r="BF989">
        <f t="shared" ca="1" si="247"/>
        <v>309.0096294702804</v>
      </c>
      <c r="BG989">
        <f t="shared" ca="1" si="245"/>
        <v>306.9903705297196</v>
      </c>
      <c r="BH989" cm="1">
        <f t="array" aca="1" ref="BH989" ca="1">_xlfn.LET(_xlpm.rozsah, $J$3:$J$10001,_xlpm.podminka, (_xlpm.rozsah&gt;E989)*(ISNUMBER(_xlpm.rozsah)),_xlpm.indexy, IF(_xlpm.podminka, ROW(_xlpm.rozsah)-MIN(ROW(_xlpm.rozsah))+1),_xlpm.prvni, MIN(_xlpm.indexy),_xlpm.finalni, IF(_xlpm.prvni=1, 2, _xlpm.prvni),INDEX(_xlpm.rozsah, _xlpm.finalni))</f>
        <v>2000</v>
      </c>
      <c r="BI989" cm="1">
        <f t="array" aca="1" ref="BI989" ca="1">INDEX($J$3:$J$10001,MATCH(BH989,$J$3:$J$10004,0)-1)</f>
        <v>1900</v>
      </c>
      <c r="BJ989">
        <f t="shared" ca="1" si="238"/>
        <v>300</v>
      </c>
      <c r="BK989">
        <f t="shared" ca="1" si="238"/>
        <v>316</v>
      </c>
      <c r="BL989">
        <f t="shared" ca="1" si="248"/>
        <v>-16</v>
      </c>
      <c r="BM989">
        <f t="shared" ca="1" si="246"/>
        <v>309.0096294702804</v>
      </c>
    </row>
    <row r="990" spans="1:65" x14ac:dyDescent="0.25">
      <c r="A990" s="64">
        <v>987</v>
      </c>
      <c r="B990" s="64">
        <v>81</v>
      </c>
      <c r="C990" s="64">
        <v>21</v>
      </c>
      <c r="D990" s="18">
        <v>987</v>
      </c>
      <c r="E990" s="21">
        <f t="shared" ca="1" si="239"/>
        <v>1943.6898158107474</v>
      </c>
      <c r="F990" s="22">
        <f t="shared" ca="1" si="240"/>
        <v>64.892022188758887</v>
      </c>
      <c r="G990" s="23">
        <v>987</v>
      </c>
      <c r="H990" s="24">
        <f t="shared" ca="1" si="241"/>
        <v>1940.5167819999999</v>
      </c>
      <c r="I990" s="25">
        <f t="shared" ca="1" si="242"/>
        <v>64.998636124800001</v>
      </c>
      <c r="J990" s="155"/>
      <c r="K990" s="155"/>
      <c r="AX990">
        <f t="shared" ca="1" si="249"/>
        <v>309.51731488000001</v>
      </c>
      <c r="AY990">
        <f t="shared" ca="1" si="243"/>
        <v>306.48268511999999</v>
      </c>
      <c r="AZ990" cm="1">
        <f t="array" aca="1" ref="AZ990" ca="1">_xlfn.LET(_xlpm.rozsah, $J$3:$J$10001,_xlpm.podminka, (_xlpm.rozsah&gt;H990)*(ISNUMBER(_xlpm.rozsah)),_xlpm.indexy, IF(_xlpm.podminka, ROW(_xlpm.rozsah)-MIN(ROW(_xlpm.rozsah))+1),_xlpm.prvni, MIN(_xlpm.indexy),_xlpm.finalni, IF(_xlpm.prvni=1, 2, _xlpm.prvni),INDEX(_xlpm.rozsah, _xlpm.finalni))</f>
        <v>2000</v>
      </c>
      <c r="BA990" cm="1">
        <f t="array" aca="1" ref="BA990" ca="1">INDEX($J$3:$J$10001,MATCH(AZ990,$J$3:$J$10004,0)-1)</f>
        <v>1900</v>
      </c>
      <c r="BB990">
        <f t="shared" ca="1" si="237"/>
        <v>300</v>
      </c>
      <c r="BC990">
        <f t="shared" ca="1" si="237"/>
        <v>316</v>
      </c>
      <c r="BD990">
        <f t="shared" ca="1" si="250"/>
        <v>-16</v>
      </c>
      <c r="BE990">
        <f t="shared" ca="1" si="244"/>
        <v>309.51731488000001</v>
      </c>
      <c r="BF990">
        <f t="shared" ca="1" si="247"/>
        <v>309.0096294702804</v>
      </c>
      <c r="BG990">
        <f t="shared" ca="1" si="245"/>
        <v>306.9903705297196</v>
      </c>
      <c r="BH990" cm="1">
        <f t="array" aca="1" ref="BH990" ca="1">_xlfn.LET(_xlpm.rozsah, $J$3:$J$10001,_xlpm.podminka, (_xlpm.rozsah&gt;E990)*(ISNUMBER(_xlpm.rozsah)),_xlpm.indexy, IF(_xlpm.podminka, ROW(_xlpm.rozsah)-MIN(ROW(_xlpm.rozsah))+1),_xlpm.prvni, MIN(_xlpm.indexy),_xlpm.finalni, IF(_xlpm.prvni=1, 2, _xlpm.prvni),INDEX(_xlpm.rozsah, _xlpm.finalni))</f>
        <v>2000</v>
      </c>
      <c r="BI990" cm="1">
        <f t="array" aca="1" ref="BI990" ca="1">INDEX($J$3:$J$10001,MATCH(BH990,$J$3:$J$10004,0)-1)</f>
        <v>1900</v>
      </c>
      <c r="BJ990">
        <f t="shared" ca="1" si="238"/>
        <v>300</v>
      </c>
      <c r="BK990">
        <f t="shared" ca="1" si="238"/>
        <v>316</v>
      </c>
      <c r="BL990">
        <f t="shared" ca="1" si="248"/>
        <v>-16</v>
      </c>
      <c r="BM990">
        <f t="shared" ca="1" si="246"/>
        <v>309.0096294702804</v>
      </c>
    </row>
    <row r="991" spans="1:65" x14ac:dyDescent="0.25">
      <c r="A991" s="64">
        <v>988</v>
      </c>
      <c r="B991" s="64">
        <v>81</v>
      </c>
      <c r="C991" s="64">
        <v>29</v>
      </c>
      <c r="D991" s="18">
        <v>988</v>
      </c>
      <c r="E991" s="21">
        <f t="shared" ca="1" si="239"/>
        <v>1943.6898158107474</v>
      </c>
      <c r="F991" s="22">
        <f t="shared" ca="1" si="240"/>
        <v>89.612792546381314</v>
      </c>
      <c r="G991" s="28">
        <v>988</v>
      </c>
      <c r="H991" s="24">
        <f t="shared" ca="1" si="241"/>
        <v>1940.5167819999999</v>
      </c>
      <c r="I991" s="25">
        <f t="shared" ca="1" si="242"/>
        <v>89.760021315200007</v>
      </c>
      <c r="J991" s="155"/>
      <c r="K991" s="155"/>
      <c r="AX991">
        <f t="shared" ca="1" si="249"/>
        <v>309.51731488000001</v>
      </c>
      <c r="AY991">
        <f t="shared" ca="1" si="243"/>
        <v>306.48268511999999</v>
      </c>
      <c r="AZ991" cm="1">
        <f t="array" aca="1" ref="AZ991" ca="1">_xlfn.LET(_xlpm.rozsah, $J$3:$J$10001,_xlpm.podminka, (_xlpm.rozsah&gt;H991)*(ISNUMBER(_xlpm.rozsah)),_xlpm.indexy, IF(_xlpm.podminka, ROW(_xlpm.rozsah)-MIN(ROW(_xlpm.rozsah))+1),_xlpm.prvni, MIN(_xlpm.indexy),_xlpm.finalni, IF(_xlpm.prvni=1, 2, _xlpm.prvni),INDEX(_xlpm.rozsah, _xlpm.finalni))</f>
        <v>2000</v>
      </c>
      <c r="BA991" cm="1">
        <f t="array" aca="1" ref="BA991" ca="1">INDEX($J$3:$J$10001,MATCH(AZ991,$J$3:$J$10004,0)-1)</f>
        <v>1900</v>
      </c>
      <c r="BB991">
        <f t="shared" ca="1" si="237"/>
        <v>300</v>
      </c>
      <c r="BC991">
        <f t="shared" ca="1" si="237"/>
        <v>316</v>
      </c>
      <c r="BD991">
        <f t="shared" ca="1" si="250"/>
        <v>-16</v>
      </c>
      <c r="BE991">
        <f t="shared" ca="1" si="244"/>
        <v>309.51731488000001</v>
      </c>
      <c r="BF991">
        <f t="shared" ca="1" si="247"/>
        <v>309.0096294702804</v>
      </c>
      <c r="BG991">
        <f t="shared" ca="1" si="245"/>
        <v>306.9903705297196</v>
      </c>
      <c r="BH991" cm="1">
        <f t="array" aca="1" ref="BH991" ca="1">_xlfn.LET(_xlpm.rozsah, $J$3:$J$10001,_xlpm.podminka, (_xlpm.rozsah&gt;E991)*(ISNUMBER(_xlpm.rozsah)),_xlpm.indexy, IF(_xlpm.podminka, ROW(_xlpm.rozsah)-MIN(ROW(_xlpm.rozsah))+1),_xlpm.prvni, MIN(_xlpm.indexy),_xlpm.finalni, IF(_xlpm.prvni=1, 2, _xlpm.prvni),INDEX(_xlpm.rozsah, _xlpm.finalni))</f>
        <v>2000</v>
      </c>
      <c r="BI991" cm="1">
        <f t="array" aca="1" ref="BI991" ca="1">INDEX($J$3:$J$10001,MATCH(BH991,$J$3:$J$10004,0)-1)</f>
        <v>1900</v>
      </c>
      <c r="BJ991">
        <f t="shared" ca="1" si="238"/>
        <v>300</v>
      </c>
      <c r="BK991">
        <f t="shared" ca="1" si="238"/>
        <v>316</v>
      </c>
      <c r="BL991">
        <f t="shared" ca="1" si="248"/>
        <v>-16</v>
      </c>
      <c r="BM991">
        <f t="shared" ca="1" si="246"/>
        <v>309.0096294702804</v>
      </c>
    </row>
    <row r="992" spans="1:65" x14ac:dyDescent="0.25">
      <c r="A992" s="64">
        <v>989</v>
      </c>
      <c r="B992" s="64">
        <v>81</v>
      </c>
      <c r="C992" s="64">
        <v>29</v>
      </c>
      <c r="D992" s="18">
        <v>989</v>
      </c>
      <c r="E992" s="21">
        <f t="shared" ca="1" si="239"/>
        <v>1943.6898158107474</v>
      </c>
      <c r="F992" s="22">
        <f t="shared" ca="1" si="240"/>
        <v>89.612792546381314</v>
      </c>
      <c r="G992" s="23">
        <v>989</v>
      </c>
      <c r="H992" s="24">
        <f t="shared" ca="1" si="241"/>
        <v>1940.5167819999999</v>
      </c>
      <c r="I992" s="25">
        <f t="shared" ca="1" si="242"/>
        <v>89.760021315200007</v>
      </c>
      <c r="J992" s="155"/>
      <c r="K992" s="155"/>
      <c r="AX992">
        <f t="shared" ca="1" si="249"/>
        <v>309.51731488000001</v>
      </c>
      <c r="AY992">
        <f t="shared" ca="1" si="243"/>
        <v>306.48268511999999</v>
      </c>
      <c r="AZ992" cm="1">
        <f t="array" aca="1" ref="AZ992" ca="1">_xlfn.LET(_xlpm.rozsah, $J$3:$J$10001,_xlpm.podminka, (_xlpm.rozsah&gt;H992)*(ISNUMBER(_xlpm.rozsah)),_xlpm.indexy, IF(_xlpm.podminka, ROW(_xlpm.rozsah)-MIN(ROW(_xlpm.rozsah))+1),_xlpm.prvni, MIN(_xlpm.indexy),_xlpm.finalni, IF(_xlpm.prvni=1, 2, _xlpm.prvni),INDEX(_xlpm.rozsah, _xlpm.finalni))</f>
        <v>2000</v>
      </c>
      <c r="BA992" cm="1">
        <f t="array" aca="1" ref="BA992" ca="1">INDEX($J$3:$J$10001,MATCH(AZ992,$J$3:$J$10004,0)-1)</f>
        <v>1900</v>
      </c>
      <c r="BB992">
        <f t="shared" ca="1" si="237"/>
        <v>300</v>
      </c>
      <c r="BC992">
        <f t="shared" ca="1" si="237"/>
        <v>316</v>
      </c>
      <c r="BD992">
        <f t="shared" ca="1" si="250"/>
        <v>-16</v>
      </c>
      <c r="BE992">
        <f t="shared" ca="1" si="244"/>
        <v>309.51731488000001</v>
      </c>
      <c r="BF992">
        <f t="shared" ca="1" si="247"/>
        <v>309.0096294702804</v>
      </c>
      <c r="BG992">
        <f t="shared" ca="1" si="245"/>
        <v>306.9903705297196</v>
      </c>
      <c r="BH992" cm="1">
        <f t="array" aca="1" ref="BH992" ca="1">_xlfn.LET(_xlpm.rozsah, $J$3:$J$10001,_xlpm.podminka, (_xlpm.rozsah&gt;E992)*(ISNUMBER(_xlpm.rozsah)),_xlpm.indexy, IF(_xlpm.podminka, ROW(_xlpm.rozsah)-MIN(ROW(_xlpm.rozsah))+1),_xlpm.prvni, MIN(_xlpm.indexy),_xlpm.finalni, IF(_xlpm.prvni=1, 2, _xlpm.prvni),INDEX(_xlpm.rozsah, _xlpm.finalni))</f>
        <v>2000</v>
      </c>
      <c r="BI992" cm="1">
        <f t="array" aca="1" ref="BI992" ca="1">INDEX($J$3:$J$10001,MATCH(BH992,$J$3:$J$10004,0)-1)</f>
        <v>1900</v>
      </c>
      <c r="BJ992">
        <f t="shared" ca="1" si="238"/>
        <v>300</v>
      </c>
      <c r="BK992">
        <f t="shared" ca="1" si="238"/>
        <v>316</v>
      </c>
      <c r="BL992">
        <f t="shared" ca="1" si="248"/>
        <v>-16</v>
      </c>
      <c r="BM992">
        <f t="shared" ca="1" si="246"/>
        <v>309.0096294702804</v>
      </c>
    </row>
    <row r="993" spans="1:65" x14ac:dyDescent="0.25">
      <c r="A993" s="64">
        <v>990</v>
      </c>
      <c r="B993" s="64">
        <v>81</v>
      </c>
      <c r="C993" s="64">
        <v>27</v>
      </c>
      <c r="D993" s="18">
        <v>990</v>
      </c>
      <c r="E993" s="21">
        <f t="shared" ca="1" si="239"/>
        <v>1943.6898158107474</v>
      </c>
      <c r="F993" s="22">
        <f t="shared" ca="1" si="240"/>
        <v>83.432599956975707</v>
      </c>
      <c r="G993" s="28">
        <v>990</v>
      </c>
      <c r="H993" s="24">
        <f t="shared" ca="1" si="241"/>
        <v>1940.5167819999999</v>
      </c>
      <c r="I993" s="25">
        <f t="shared" ca="1" si="242"/>
        <v>83.569675017600005</v>
      </c>
      <c r="J993" s="155"/>
      <c r="K993" s="155"/>
      <c r="AX993">
        <f t="shared" ca="1" si="249"/>
        <v>309.51731488000001</v>
      </c>
      <c r="AY993">
        <f t="shared" ca="1" si="243"/>
        <v>306.48268511999999</v>
      </c>
      <c r="AZ993" cm="1">
        <f t="array" aca="1" ref="AZ993" ca="1">_xlfn.LET(_xlpm.rozsah, $J$3:$J$10001,_xlpm.podminka, (_xlpm.rozsah&gt;H993)*(ISNUMBER(_xlpm.rozsah)),_xlpm.indexy, IF(_xlpm.podminka, ROW(_xlpm.rozsah)-MIN(ROW(_xlpm.rozsah))+1),_xlpm.prvni, MIN(_xlpm.indexy),_xlpm.finalni, IF(_xlpm.prvni=1, 2, _xlpm.prvni),INDEX(_xlpm.rozsah, _xlpm.finalni))</f>
        <v>2000</v>
      </c>
      <c r="BA993" cm="1">
        <f t="array" aca="1" ref="BA993" ca="1">INDEX($J$3:$J$10001,MATCH(AZ993,$J$3:$J$10004,0)-1)</f>
        <v>1900</v>
      </c>
      <c r="BB993">
        <f t="shared" ref="BB993:BC1056" ca="1" si="251">IF(ISERROR(MATCH(AZ993,$J$1:$J$10000,0)), 0, INDEX($K$1:$K$10000, MATCH(AZ993,$J$1:$J$10000,0)))</f>
        <v>300</v>
      </c>
      <c r="BC993">
        <f t="shared" ca="1" si="251"/>
        <v>316</v>
      </c>
      <c r="BD993">
        <f t="shared" ca="1" si="250"/>
        <v>-16</v>
      </c>
      <c r="BE993">
        <f t="shared" ca="1" si="244"/>
        <v>309.51731488000001</v>
      </c>
      <c r="BF993">
        <f t="shared" ca="1" si="247"/>
        <v>309.0096294702804</v>
      </c>
      <c r="BG993">
        <f t="shared" ca="1" si="245"/>
        <v>306.9903705297196</v>
      </c>
      <c r="BH993" cm="1">
        <f t="array" aca="1" ref="BH993" ca="1">_xlfn.LET(_xlpm.rozsah, $J$3:$J$10001,_xlpm.podminka, (_xlpm.rozsah&gt;E993)*(ISNUMBER(_xlpm.rozsah)),_xlpm.indexy, IF(_xlpm.podminka, ROW(_xlpm.rozsah)-MIN(ROW(_xlpm.rozsah))+1),_xlpm.prvni, MIN(_xlpm.indexy),_xlpm.finalni, IF(_xlpm.prvni=1, 2, _xlpm.prvni),INDEX(_xlpm.rozsah, _xlpm.finalni))</f>
        <v>2000</v>
      </c>
      <c r="BI993" cm="1">
        <f t="array" aca="1" ref="BI993" ca="1">INDEX($J$3:$J$10001,MATCH(BH993,$J$3:$J$10004,0)-1)</f>
        <v>1900</v>
      </c>
      <c r="BJ993">
        <f t="shared" ca="1" si="238"/>
        <v>300</v>
      </c>
      <c r="BK993">
        <f t="shared" ca="1" si="238"/>
        <v>316</v>
      </c>
      <c r="BL993">
        <f t="shared" ca="1" si="248"/>
        <v>-16</v>
      </c>
      <c r="BM993">
        <f t="shared" ca="1" si="246"/>
        <v>309.0096294702804</v>
      </c>
    </row>
    <row r="994" spans="1:65" x14ac:dyDescent="0.25">
      <c r="A994" s="64">
        <v>991</v>
      </c>
      <c r="B994" s="64">
        <v>81</v>
      </c>
      <c r="C994" s="64">
        <v>23</v>
      </c>
      <c r="D994" s="18">
        <v>991</v>
      </c>
      <c r="E994" s="21">
        <f t="shared" ca="1" si="239"/>
        <v>1943.6898158107474</v>
      </c>
      <c r="F994" s="22">
        <f t="shared" ca="1" si="240"/>
        <v>71.072214778164494</v>
      </c>
      <c r="G994" s="23">
        <v>991</v>
      </c>
      <c r="H994" s="24">
        <f t="shared" ca="1" si="241"/>
        <v>1940.5167819999999</v>
      </c>
      <c r="I994" s="25">
        <f t="shared" ca="1" si="242"/>
        <v>71.188982422400002</v>
      </c>
      <c r="J994" s="155"/>
      <c r="K994" s="155"/>
      <c r="AX994">
        <f t="shared" ca="1" si="249"/>
        <v>309.51731488000001</v>
      </c>
      <c r="AY994">
        <f t="shared" ca="1" si="243"/>
        <v>306.48268511999999</v>
      </c>
      <c r="AZ994" cm="1">
        <f t="array" aca="1" ref="AZ994" ca="1">_xlfn.LET(_xlpm.rozsah, $J$3:$J$10001,_xlpm.podminka, (_xlpm.rozsah&gt;H994)*(ISNUMBER(_xlpm.rozsah)),_xlpm.indexy, IF(_xlpm.podminka, ROW(_xlpm.rozsah)-MIN(ROW(_xlpm.rozsah))+1),_xlpm.prvni, MIN(_xlpm.indexy),_xlpm.finalni, IF(_xlpm.prvni=1, 2, _xlpm.prvni),INDEX(_xlpm.rozsah, _xlpm.finalni))</f>
        <v>2000</v>
      </c>
      <c r="BA994" cm="1">
        <f t="array" aca="1" ref="BA994" ca="1">INDEX($J$3:$J$10001,MATCH(AZ994,$J$3:$J$10004,0)-1)</f>
        <v>1900</v>
      </c>
      <c r="BB994">
        <f t="shared" ca="1" si="251"/>
        <v>300</v>
      </c>
      <c r="BC994">
        <f t="shared" ca="1" si="251"/>
        <v>316</v>
      </c>
      <c r="BD994">
        <f t="shared" ca="1" si="250"/>
        <v>-16</v>
      </c>
      <c r="BE994">
        <f t="shared" ca="1" si="244"/>
        <v>309.51731488000001</v>
      </c>
      <c r="BF994">
        <f t="shared" ca="1" si="247"/>
        <v>309.0096294702804</v>
      </c>
      <c r="BG994">
        <f t="shared" ca="1" si="245"/>
        <v>306.9903705297196</v>
      </c>
      <c r="BH994" cm="1">
        <f t="array" aca="1" ref="BH994" ca="1">_xlfn.LET(_xlpm.rozsah, $J$3:$J$10001,_xlpm.podminka, (_xlpm.rozsah&gt;E994)*(ISNUMBER(_xlpm.rozsah)),_xlpm.indexy, IF(_xlpm.podminka, ROW(_xlpm.rozsah)-MIN(ROW(_xlpm.rozsah))+1),_xlpm.prvni, MIN(_xlpm.indexy),_xlpm.finalni, IF(_xlpm.prvni=1, 2, _xlpm.prvni),INDEX(_xlpm.rozsah, _xlpm.finalni))</f>
        <v>2000</v>
      </c>
      <c r="BI994" cm="1">
        <f t="array" aca="1" ref="BI994" ca="1">INDEX($J$3:$J$10001,MATCH(BH994,$J$3:$J$10004,0)-1)</f>
        <v>1900</v>
      </c>
      <c r="BJ994">
        <f t="shared" ca="1" si="238"/>
        <v>300</v>
      </c>
      <c r="BK994">
        <f t="shared" ca="1" si="238"/>
        <v>316</v>
      </c>
      <c r="BL994">
        <f t="shared" ca="1" si="248"/>
        <v>-16</v>
      </c>
      <c r="BM994">
        <f t="shared" ca="1" si="246"/>
        <v>309.0096294702804</v>
      </c>
    </row>
    <row r="995" spans="1:65" x14ac:dyDescent="0.25">
      <c r="A995" s="64">
        <v>992</v>
      </c>
      <c r="B995" s="64">
        <v>81</v>
      </c>
      <c r="C995" s="64">
        <v>25</v>
      </c>
      <c r="D995" s="18">
        <v>992</v>
      </c>
      <c r="E995" s="21">
        <f t="shared" ca="1" si="239"/>
        <v>1943.6898158107474</v>
      </c>
      <c r="F995" s="22">
        <f t="shared" ca="1" si="240"/>
        <v>77.2524073675701</v>
      </c>
      <c r="G995" s="28">
        <v>992</v>
      </c>
      <c r="H995" s="24">
        <f t="shared" ca="1" si="241"/>
        <v>1940.5167819999999</v>
      </c>
      <c r="I995" s="25">
        <f t="shared" ca="1" si="242"/>
        <v>77.379328720000004</v>
      </c>
      <c r="J995" s="155"/>
      <c r="K995" s="155"/>
      <c r="AX995">
        <f t="shared" ca="1" si="249"/>
        <v>309.51731488000001</v>
      </c>
      <c r="AY995">
        <f t="shared" ca="1" si="243"/>
        <v>306.48268511999999</v>
      </c>
      <c r="AZ995" cm="1">
        <f t="array" aca="1" ref="AZ995" ca="1">_xlfn.LET(_xlpm.rozsah, $J$3:$J$10001,_xlpm.podminka, (_xlpm.rozsah&gt;H995)*(ISNUMBER(_xlpm.rozsah)),_xlpm.indexy, IF(_xlpm.podminka, ROW(_xlpm.rozsah)-MIN(ROW(_xlpm.rozsah))+1),_xlpm.prvni, MIN(_xlpm.indexy),_xlpm.finalni, IF(_xlpm.prvni=1, 2, _xlpm.prvni),INDEX(_xlpm.rozsah, _xlpm.finalni))</f>
        <v>2000</v>
      </c>
      <c r="BA995" cm="1">
        <f t="array" aca="1" ref="BA995" ca="1">INDEX($J$3:$J$10001,MATCH(AZ995,$J$3:$J$10004,0)-1)</f>
        <v>1900</v>
      </c>
      <c r="BB995">
        <f t="shared" ca="1" si="251"/>
        <v>300</v>
      </c>
      <c r="BC995">
        <f t="shared" ca="1" si="251"/>
        <v>316</v>
      </c>
      <c r="BD995">
        <f t="shared" ca="1" si="250"/>
        <v>-16</v>
      </c>
      <c r="BE995">
        <f t="shared" ca="1" si="244"/>
        <v>309.51731488000001</v>
      </c>
      <c r="BF995">
        <f t="shared" ca="1" si="247"/>
        <v>309.0096294702804</v>
      </c>
      <c r="BG995">
        <f t="shared" ca="1" si="245"/>
        <v>306.9903705297196</v>
      </c>
      <c r="BH995" cm="1">
        <f t="array" aca="1" ref="BH995" ca="1">_xlfn.LET(_xlpm.rozsah, $J$3:$J$10001,_xlpm.podminka, (_xlpm.rozsah&gt;E995)*(ISNUMBER(_xlpm.rozsah)),_xlpm.indexy, IF(_xlpm.podminka, ROW(_xlpm.rozsah)-MIN(ROW(_xlpm.rozsah))+1),_xlpm.prvni, MIN(_xlpm.indexy),_xlpm.finalni, IF(_xlpm.prvni=1, 2, _xlpm.prvni),INDEX(_xlpm.rozsah, _xlpm.finalni))</f>
        <v>2000</v>
      </c>
      <c r="BI995" cm="1">
        <f t="array" aca="1" ref="BI995" ca="1">INDEX($J$3:$J$10001,MATCH(BH995,$J$3:$J$10004,0)-1)</f>
        <v>1900</v>
      </c>
      <c r="BJ995">
        <f t="shared" ca="1" si="238"/>
        <v>300</v>
      </c>
      <c r="BK995">
        <f t="shared" ca="1" si="238"/>
        <v>316</v>
      </c>
      <c r="BL995">
        <f t="shared" ca="1" si="248"/>
        <v>-16</v>
      </c>
      <c r="BM995">
        <f t="shared" ca="1" si="246"/>
        <v>309.0096294702804</v>
      </c>
    </row>
    <row r="996" spans="1:65" x14ac:dyDescent="0.25">
      <c r="A996" s="64">
        <v>993</v>
      </c>
      <c r="B996" s="64">
        <v>81</v>
      </c>
      <c r="C996" s="64">
        <v>26</v>
      </c>
      <c r="D996" s="18">
        <v>993</v>
      </c>
      <c r="E996" s="21">
        <f t="shared" ca="1" si="239"/>
        <v>1943.6898158107474</v>
      </c>
      <c r="F996" s="22">
        <f t="shared" ca="1" si="240"/>
        <v>80.342503662272904</v>
      </c>
      <c r="G996" s="23">
        <v>993</v>
      </c>
      <c r="H996" s="24">
        <f t="shared" ca="1" si="241"/>
        <v>1940.5167819999999</v>
      </c>
      <c r="I996" s="25">
        <f t="shared" ca="1" si="242"/>
        <v>80.474501868800004</v>
      </c>
      <c r="J996" s="155"/>
      <c r="K996" s="155"/>
      <c r="AX996">
        <f t="shared" ca="1" si="249"/>
        <v>309.51731488000001</v>
      </c>
      <c r="AY996">
        <f t="shared" ca="1" si="243"/>
        <v>306.48268511999999</v>
      </c>
      <c r="AZ996" cm="1">
        <f t="array" aca="1" ref="AZ996" ca="1">_xlfn.LET(_xlpm.rozsah, $J$3:$J$10001,_xlpm.podminka, (_xlpm.rozsah&gt;H996)*(ISNUMBER(_xlpm.rozsah)),_xlpm.indexy, IF(_xlpm.podminka, ROW(_xlpm.rozsah)-MIN(ROW(_xlpm.rozsah))+1),_xlpm.prvni, MIN(_xlpm.indexy),_xlpm.finalni, IF(_xlpm.prvni=1, 2, _xlpm.prvni),INDEX(_xlpm.rozsah, _xlpm.finalni))</f>
        <v>2000</v>
      </c>
      <c r="BA996" cm="1">
        <f t="array" aca="1" ref="BA996" ca="1">INDEX($J$3:$J$10001,MATCH(AZ996,$J$3:$J$10004,0)-1)</f>
        <v>1900</v>
      </c>
      <c r="BB996">
        <f t="shared" ca="1" si="251"/>
        <v>300</v>
      </c>
      <c r="BC996">
        <f t="shared" ca="1" si="251"/>
        <v>316</v>
      </c>
      <c r="BD996">
        <f t="shared" ca="1" si="250"/>
        <v>-16</v>
      </c>
      <c r="BE996">
        <f t="shared" ca="1" si="244"/>
        <v>309.51731488000001</v>
      </c>
      <c r="BF996">
        <f t="shared" ca="1" si="247"/>
        <v>309.0096294702804</v>
      </c>
      <c r="BG996">
        <f t="shared" ca="1" si="245"/>
        <v>306.9903705297196</v>
      </c>
      <c r="BH996" cm="1">
        <f t="array" aca="1" ref="BH996" ca="1">_xlfn.LET(_xlpm.rozsah, $J$3:$J$10001,_xlpm.podminka, (_xlpm.rozsah&gt;E996)*(ISNUMBER(_xlpm.rozsah)),_xlpm.indexy, IF(_xlpm.podminka, ROW(_xlpm.rozsah)-MIN(ROW(_xlpm.rozsah))+1),_xlpm.prvni, MIN(_xlpm.indexy),_xlpm.finalni, IF(_xlpm.prvni=1, 2, _xlpm.prvni),INDEX(_xlpm.rozsah, _xlpm.finalni))</f>
        <v>2000</v>
      </c>
      <c r="BI996" cm="1">
        <f t="array" aca="1" ref="BI996" ca="1">INDEX($J$3:$J$10001,MATCH(BH996,$J$3:$J$10004,0)-1)</f>
        <v>1900</v>
      </c>
      <c r="BJ996">
        <f t="shared" ca="1" si="238"/>
        <v>300</v>
      </c>
      <c r="BK996">
        <f t="shared" ca="1" si="238"/>
        <v>316</v>
      </c>
      <c r="BL996">
        <f t="shared" ca="1" si="248"/>
        <v>-16</v>
      </c>
      <c r="BM996">
        <f t="shared" ca="1" si="246"/>
        <v>309.0096294702804</v>
      </c>
    </row>
    <row r="997" spans="1:65" x14ac:dyDescent="0.25">
      <c r="A997" s="64">
        <v>994</v>
      </c>
      <c r="B997" s="64">
        <v>81</v>
      </c>
      <c r="C997" s="64">
        <v>22</v>
      </c>
      <c r="D997" s="18">
        <v>994</v>
      </c>
      <c r="E997" s="21">
        <f t="shared" ca="1" si="239"/>
        <v>1943.6898158107474</v>
      </c>
      <c r="F997" s="22">
        <f t="shared" ca="1" si="240"/>
        <v>67.98211848346169</v>
      </c>
      <c r="G997" s="28">
        <v>994</v>
      </c>
      <c r="H997" s="24">
        <f t="shared" ca="1" si="241"/>
        <v>1940.5167819999999</v>
      </c>
      <c r="I997" s="25">
        <f t="shared" ca="1" si="242"/>
        <v>68.093809273600002</v>
      </c>
      <c r="J997" s="155"/>
      <c r="K997" s="155"/>
      <c r="AX997">
        <f t="shared" ca="1" si="249"/>
        <v>309.51731488000001</v>
      </c>
      <c r="AY997">
        <f t="shared" ca="1" si="243"/>
        <v>306.48268511999999</v>
      </c>
      <c r="AZ997" cm="1">
        <f t="array" aca="1" ref="AZ997" ca="1">_xlfn.LET(_xlpm.rozsah, $J$3:$J$10001,_xlpm.podminka, (_xlpm.rozsah&gt;H997)*(ISNUMBER(_xlpm.rozsah)),_xlpm.indexy, IF(_xlpm.podminka, ROW(_xlpm.rozsah)-MIN(ROW(_xlpm.rozsah))+1),_xlpm.prvni, MIN(_xlpm.indexy),_xlpm.finalni, IF(_xlpm.prvni=1, 2, _xlpm.prvni),INDEX(_xlpm.rozsah, _xlpm.finalni))</f>
        <v>2000</v>
      </c>
      <c r="BA997" cm="1">
        <f t="array" aca="1" ref="BA997" ca="1">INDEX($J$3:$J$10001,MATCH(AZ997,$J$3:$J$10004,0)-1)</f>
        <v>1900</v>
      </c>
      <c r="BB997">
        <f t="shared" ca="1" si="251"/>
        <v>300</v>
      </c>
      <c r="BC997">
        <f t="shared" ca="1" si="251"/>
        <v>316</v>
      </c>
      <c r="BD997">
        <f t="shared" ca="1" si="250"/>
        <v>-16</v>
      </c>
      <c r="BE997">
        <f t="shared" ca="1" si="244"/>
        <v>309.51731488000001</v>
      </c>
      <c r="BF997">
        <f t="shared" ca="1" si="247"/>
        <v>309.0096294702804</v>
      </c>
      <c r="BG997">
        <f t="shared" ca="1" si="245"/>
        <v>306.9903705297196</v>
      </c>
      <c r="BH997" cm="1">
        <f t="array" aca="1" ref="BH997" ca="1">_xlfn.LET(_xlpm.rozsah, $J$3:$J$10001,_xlpm.podminka, (_xlpm.rozsah&gt;E997)*(ISNUMBER(_xlpm.rozsah)),_xlpm.indexy, IF(_xlpm.podminka, ROW(_xlpm.rozsah)-MIN(ROW(_xlpm.rozsah))+1),_xlpm.prvni, MIN(_xlpm.indexy),_xlpm.finalni, IF(_xlpm.prvni=1, 2, _xlpm.prvni),INDEX(_xlpm.rozsah, _xlpm.finalni))</f>
        <v>2000</v>
      </c>
      <c r="BI997" cm="1">
        <f t="array" aca="1" ref="BI997" ca="1">INDEX($J$3:$J$10001,MATCH(BH997,$J$3:$J$10004,0)-1)</f>
        <v>1900</v>
      </c>
      <c r="BJ997">
        <f t="shared" ca="1" si="238"/>
        <v>300</v>
      </c>
      <c r="BK997">
        <f t="shared" ca="1" si="238"/>
        <v>316</v>
      </c>
      <c r="BL997">
        <f t="shared" ca="1" si="248"/>
        <v>-16</v>
      </c>
      <c r="BM997">
        <f t="shared" ca="1" si="246"/>
        <v>309.0096294702804</v>
      </c>
    </row>
    <row r="998" spans="1:65" x14ac:dyDescent="0.25">
      <c r="A998" s="64">
        <v>995</v>
      </c>
      <c r="B998" s="64">
        <v>81</v>
      </c>
      <c r="C998" s="64">
        <v>20</v>
      </c>
      <c r="D998" s="18">
        <v>995</v>
      </c>
      <c r="E998" s="21">
        <f t="shared" ca="1" si="239"/>
        <v>1943.6898158107474</v>
      </c>
      <c r="F998" s="22">
        <f t="shared" ca="1" si="240"/>
        <v>61.801925894056076</v>
      </c>
      <c r="G998" s="23">
        <v>995</v>
      </c>
      <c r="H998" s="24">
        <f t="shared" ca="1" si="241"/>
        <v>1940.5167819999999</v>
      </c>
      <c r="I998" s="25">
        <f t="shared" ca="1" si="242"/>
        <v>61.903462976</v>
      </c>
      <c r="J998" s="155"/>
      <c r="K998" s="155"/>
      <c r="AX998">
        <f t="shared" ca="1" si="249"/>
        <v>309.51731488000001</v>
      </c>
      <c r="AY998">
        <f t="shared" ca="1" si="243"/>
        <v>306.48268511999999</v>
      </c>
      <c r="AZ998" cm="1">
        <f t="array" aca="1" ref="AZ998" ca="1">_xlfn.LET(_xlpm.rozsah, $J$3:$J$10001,_xlpm.podminka, (_xlpm.rozsah&gt;H998)*(ISNUMBER(_xlpm.rozsah)),_xlpm.indexy, IF(_xlpm.podminka, ROW(_xlpm.rozsah)-MIN(ROW(_xlpm.rozsah))+1),_xlpm.prvni, MIN(_xlpm.indexy),_xlpm.finalni, IF(_xlpm.prvni=1, 2, _xlpm.prvni),INDEX(_xlpm.rozsah, _xlpm.finalni))</f>
        <v>2000</v>
      </c>
      <c r="BA998" cm="1">
        <f t="array" aca="1" ref="BA998" ca="1">INDEX($J$3:$J$10001,MATCH(AZ998,$J$3:$J$10004,0)-1)</f>
        <v>1900</v>
      </c>
      <c r="BB998">
        <f t="shared" ca="1" si="251"/>
        <v>300</v>
      </c>
      <c r="BC998">
        <f t="shared" ca="1" si="251"/>
        <v>316</v>
      </c>
      <c r="BD998">
        <f t="shared" ca="1" si="250"/>
        <v>-16</v>
      </c>
      <c r="BE998">
        <f t="shared" ca="1" si="244"/>
        <v>309.51731488000001</v>
      </c>
      <c r="BF998">
        <f t="shared" ca="1" si="247"/>
        <v>309.0096294702804</v>
      </c>
      <c r="BG998">
        <f t="shared" ca="1" si="245"/>
        <v>306.9903705297196</v>
      </c>
      <c r="BH998" cm="1">
        <f t="array" aca="1" ref="BH998" ca="1">_xlfn.LET(_xlpm.rozsah, $J$3:$J$10001,_xlpm.podminka, (_xlpm.rozsah&gt;E998)*(ISNUMBER(_xlpm.rozsah)),_xlpm.indexy, IF(_xlpm.podminka, ROW(_xlpm.rozsah)-MIN(ROW(_xlpm.rozsah))+1),_xlpm.prvni, MIN(_xlpm.indexy),_xlpm.finalni, IF(_xlpm.prvni=1, 2, _xlpm.prvni),INDEX(_xlpm.rozsah, _xlpm.finalni))</f>
        <v>2000</v>
      </c>
      <c r="BI998" cm="1">
        <f t="array" aca="1" ref="BI998" ca="1">INDEX($J$3:$J$10001,MATCH(BH998,$J$3:$J$10004,0)-1)</f>
        <v>1900</v>
      </c>
      <c r="BJ998">
        <f t="shared" ca="1" si="238"/>
        <v>300</v>
      </c>
      <c r="BK998">
        <f t="shared" ca="1" si="238"/>
        <v>316</v>
      </c>
      <c r="BL998">
        <f t="shared" ca="1" si="248"/>
        <v>-16</v>
      </c>
      <c r="BM998">
        <f t="shared" ca="1" si="246"/>
        <v>309.0096294702804</v>
      </c>
    </row>
    <row r="999" spans="1:65" x14ac:dyDescent="0.25">
      <c r="A999" s="64">
        <v>996</v>
      </c>
      <c r="B999" s="64">
        <v>81</v>
      </c>
      <c r="C999" s="64">
        <v>17</v>
      </c>
      <c r="D999" s="18">
        <v>996</v>
      </c>
      <c r="E999" s="21">
        <f t="shared" ca="1" si="239"/>
        <v>1943.6898158107474</v>
      </c>
      <c r="F999" s="22">
        <f t="shared" ca="1" si="240"/>
        <v>52.531637009947673</v>
      </c>
      <c r="G999" s="28">
        <v>996</v>
      </c>
      <c r="H999" s="24">
        <f t="shared" ca="1" si="241"/>
        <v>1940.5167819999999</v>
      </c>
      <c r="I999" s="25">
        <f t="shared" ca="1" si="242"/>
        <v>52.617943529600005</v>
      </c>
      <c r="J999" s="155"/>
      <c r="K999" s="155"/>
      <c r="AX999">
        <f t="shared" ca="1" si="249"/>
        <v>309.51731488000001</v>
      </c>
      <c r="AY999">
        <f t="shared" ca="1" si="243"/>
        <v>306.48268511999999</v>
      </c>
      <c r="AZ999" cm="1">
        <f t="array" aca="1" ref="AZ999" ca="1">_xlfn.LET(_xlpm.rozsah, $J$3:$J$10001,_xlpm.podminka, (_xlpm.rozsah&gt;H999)*(ISNUMBER(_xlpm.rozsah)),_xlpm.indexy, IF(_xlpm.podminka, ROW(_xlpm.rozsah)-MIN(ROW(_xlpm.rozsah))+1),_xlpm.prvni, MIN(_xlpm.indexy),_xlpm.finalni, IF(_xlpm.prvni=1, 2, _xlpm.prvni),INDEX(_xlpm.rozsah, _xlpm.finalni))</f>
        <v>2000</v>
      </c>
      <c r="BA999" cm="1">
        <f t="array" aca="1" ref="BA999" ca="1">INDEX($J$3:$J$10001,MATCH(AZ999,$J$3:$J$10004,0)-1)</f>
        <v>1900</v>
      </c>
      <c r="BB999">
        <f t="shared" ca="1" si="251"/>
        <v>300</v>
      </c>
      <c r="BC999">
        <f t="shared" ca="1" si="251"/>
        <v>316</v>
      </c>
      <c r="BD999">
        <f t="shared" ca="1" si="250"/>
        <v>-16</v>
      </c>
      <c r="BE999">
        <f t="shared" ca="1" si="244"/>
        <v>309.51731488000001</v>
      </c>
      <c r="BF999">
        <f t="shared" ca="1" si="247"/>
        <v>309.0096294702804</v>
      </c>
      <c r="BG999">
        <f t="shared" ca="1" si="245"/>
        <v>306.9903705297196</v>
      </c>
      <c r="BH999" cm="1">
        <f t="array" aca="1" ref="BH999" ca="1">_xlfn.LET(_xlpm.rozsah, $J$3:$J$10001,_xlpm.podminka, (_xlpm.rozsah&gt;E999)*(ISNUMBER(_xlpm.rozsah)),_xlpm.indexy, IF(_xlpm.podminka, ROW(_xlpm.rozsah)-MIN(ROW(_xlpm.rozsah))+1),_xlpm.prvni, MIN(_xlpm.indexy),_xlpm.finalni, IF(_xlpm.prvni=1, 2, _xlpm.prvni),INDEX(_xlpm.rozsah, _xlpm.finalni))</f>
        <v>2000</v>
      </c>
      <c r="BI999" cm="1">
        <f t="array" aca="1" ref="BI999" ca="1">INDEX($J$3:$J$10001,MATCH(BH999,$J$3:$J$10004,0)-1)</f>
        <v>1900</v>
      </c>
      <c r="BJ999">
        <f t="shared" ca="1" si="238"/>
        <v>300</v>
      </c>
      <c r="BK999">
        <f t="shared" ca="1" si="238"/>
        <v>316</v>
      </c>
      <c r="BL999">
        <f t="shared" ca="1" si="248"/>
        <v>-16</v>
      </c>
      <c r="BM999">
        <f t="shared" ca="1" si="246"/>
        <v>309.0096294702804</v>
      </c>
    </row>
    <row r="1000" spans="1:65" x14ac:dyDescent="0.25">
      <c r="A1000" s="64">
        <v>997</v>
      </c>
      <c r="B1000" s="64">
        <v>81</v>
      </c>
      <c r="C1000" s="64">
        <v>23</v>
      </c>
      <c r="D1000" s="18">
        <v>997</v>
      </c>
      <c r="E1000" s="21">
        <f t="shared" ca="1" si="239"/>
        <v>1943.6898158107474</v>
      </c>
      <c r="F1000" s="22">
        <f t="shared" ca="1" si="240"/>
        <v>71.072214778164494</v>
      </c>
      <c r="G1000" s="23">
        <v>997</v>
      </c>
      <c r="H1000" s="24">
        <f t="shared" ca="1" si="241"/>
        <v>1940.5167819999999</v>
      </c>
      <c r="I1000" s="25">
        <f t="shared" ca="1" si="242"/>
        <v>71.188982422400002</v>
      </c>
      <c r="J1000" s="155"/>
      <c r="K1000" s="155"/>
      <c r="AX1000">
        <f t="shared" ca="1" si="249"/>
        <v>309.51731488000001</v>
      </c>
      <c r="AY1000">
        <f t="shared" ca="1" si="243"/>
        <v>306.48268511999999</v>
      </c>
      <c r="AZ1000" cm="1">
        <f t="array" aca="1" ref="AZ1000" ca="1">_xlfn.LET(_xlpm.rozsah, $J$3:$J$10001,_xlpm.podminka, (_xlpm.rozsah&gt;H1000)*(ISNUMBER(_xlpm.rozsah)),_xlpm.indexy, IF(_xlpm.podminka, ROW(_xlpm.rozsah)-MIN(ROW(_xlpm.rozsah))+1),_xlpm.prvni, MIN(_xlpm.indexy),_xlpm.finalni, IF(_xlpm.prvni=1, 2, _xlpm.prvni),INDEX(_xlpm.rozsah, _xlpm.finalni))</f>
        <v>2000</v>
      </c>
      <c r="BA1000" cm="1">
        <f t="array" aca="1" ref="BA1000" ca="1">INDEX($J$3:$J$10001,MATCH(AZ1000,$J$3:$J$10004,0)-1)</f>
        <v>1900</v>
      </c>
      <c r="BB1000">
        <f t="shared" ca="1" si="251"/>
        <v>300</v>
      </c>
      <c r="BC1000">
        <f t="shared" ca="1" si="251"/>
        <v>316</v>
      </c>
      <c r="BD1000">
        <f t="shared" ca="1" si="250"/>
        <v>-16</v>
      </c>
      <c r="BE1000">
        <f t="shared" ca="1" si="244"/>
        <v>309.51731488000001</v>
      </c>
      <c r="BF1000">
        <f t="shared" ca="1" si="247"/>
        <v>309.0096294702804</v>
      </c>
      <c r="BG1000">
        <f t="shared" ca="1" si="245"/>
        <v>306.9903705297196</v>
      </c>
      <c r="BH1000" cm="1">
        <f t="array" aca="1" ref="BH1000" ca="1">_xlfn.LET(_xlpm.rozsah, $J$3:$J$10001,_xlpm.podminka, (_xlpm.rozsah&gt;E1000)*(ISNUMBER(_xlpm.rozsah)),_xlpm.indexy, IF(_xlpm.podminka, ROW(_xlpm.rozsah)-MIN(ROW(_xlpm.rozsah))+1),_xlpm.prvni, MIN(_xlpm.indexy),_xlpm.finalni, IF(_xlpm.prvni=1, 2, _xlpm.prvni),INDEX(_xlpm.rozsah, _xlpm.finalni))</f>
        <v>2000</v>
      </c>
      <c r="BI1000" cm="1">
        <f t="array" aca="1" ref="BI1000" ca="1">INDEX($J$3:$J$10001,MATCH(BH1000,$J$3:$J$10004,0)-1)</f>
        <v>1900</v>
      </c>
      <c r="BJ1000">
        <f t="shared" ca="1" si="238"/>
        <v>300</v>
      </c>
      <c r="BK1000">
        <f t="shared" ca="1" si="238"/>
        <v>316</v>
      </c>
      <c r="BL1000">
        <f t="shared" ca="1" si="248"/>
        <v>-16</v>
      </c>
      <c r="BM1000">
        <f t="shared" ca="1" si="246"/>
        <v>309.0096294702804</v>
      </c>
    </row>
    <row r="1001" spans="1:65" x14ac:dyDescent="0.25">
      <c r="A1001" s="64">
        <v>998</v>
      </c>
      <c r="B1001" s="64">
        <v>83</v>
      </c>
      <c r="C1001" s="64">
        <v>65</v>
      </c>
      <c r="D1001" s="18">
        <v>998</v>
      </c>
      <c r="E1001" s="21">
        <f t="shared" ca="1" si="239"/>
        <v>1974.398206324593</v>
      </c>
      <c r="F1001" s="22">
        <f t="shared" ca="1" si="240"/>
        <v>197.66258654224231</v>
      </c>
      <c r="G1001" s="28">
        <v>998</v>
      </c>
      <c r="H1001" s="24">
        <f t="shared" ca="1" si="241"/>
        <v>1971.1468259999999</v>
      </c>
      <c r="I1001" s="25">
        <f t="shared" ca="1" si="242"/>
        <v>198.00073009600001</v>
      </c>
      <c r="J1001" s="155"/>
      <c r="K1001" s="155"/>
      <c r="AX1001">
        <f t="shared" ca="1" si="249"/>
        <v>304.61650784</v>
      </c>
      <c r="AY1001">
        <f t="shared" ca="1" si="243"/>
        <v>311.38349216</v>
      </c>
      <c r="AZ1001" cm="1">
        <f t="array" aca="1" ref="AZ1001" ca="1">_xlfn.LET(_xlpm.rozsah, $J$3:$J$10001,_xlpm.podminka, (_xlpm.rozsah&gt;H1001)*(ISNUMBER(_xlpm.rozsah)),_xlpm.indexy, IF(_xlpm.podminka, ROW(_xlpm.rozsah)-MIN(ROW(_xlpm.rozsah))+1),_xlpm.prvni, MIN(_xlpm.indexy),_xlpm.finalni, IF(_xlpm.prvni=1, 2, _xlpm.prvni),INDEX(_xlpm.rozsah, _xlpm.finalni))</f>
        <v>2000</v>
      </c>
      <c r="BA1001" cm="1">
        <f t="array" aca="1" ref="BA1001" ca="1">INDEX($J$3:$J$10001,MATCH(AZ1001,$J$3:$J$10004,0)-1)</f>
        <v>1900</v>
      </c>
      <c r="BB1001">
        <f t="shared" ca="1" si="251"/>
        <v>300</v>
      </c>
      <c r="BC1001">
        <f t="shared" ca="1" si="251"/>
        <v>316</v>
      </c>
      <c r="BD1001">
        <f t="shared" ca="1" si="250"/>
        <v>-16</v>
      </c>
      <c r="BE1001">
        <f t="shared" ca="1" si="244"/>
        <v>304.61650784</v>
      </c>
      <c r="BF1001">
        <f t="shared" ca="1" si="247"/>
        <v>304.09628698806512</v>
      </c>
      <c r="BG1001">
        <f t="shared" ca="1" si="245"/>
        <v>311.90371301193488</v>
      </c>
      <c r="BH1001" cm="1">
        <f t="array" aca="1" ref="BH1001" ca="1">_xlfn.LET(_xlpm.rozsah, $J$3:$J$10001,_xlpm.podminka, (_xlpm.rozsah&gt;E1001)*(ISNUMBER(_xlpm.rozsah)),_xlpm.indexy, IF(_xlpm.podminka, ROW(_xlpm.rozsah)-MIN(ROW(_xlpm.rozsah))+1),_xlpm.prvni, MIN(_xlpm.indexy),_xlpm.finalni, IF(_xlpm.prvni=1, 2, _xlpm.prvni),INDEX(_xlpm.rozsah, _xlpm.finalni))</f>
        <v>2000</v>
      </c>
      <c r="BI1001" cm="1">
        <f t="array" aca="1" ref="BI1001" ca="1">INDEX($J$3:$J$10001,MATCH(BH1001,$J$3:$J$10004,0)-1)</f>
        <v>1900</v>
      </c>
      <c r="BJ1001">
        <f t="shared" ca="1" si="238"/>
        <v>300</v>
      </c>
      <c r="BK1001">
        <f t="shared" ca="1" si="238"/>
        <v>316</v>
      </c>
      <c r="BL1001">
        <f t="shared" ca="1" si="248"/>
        <v>-16</v>
      </c>
      <c r="BM1001">
        <f t="shared" ca="1" si="246"/>
        <v>304.09628698806512</v>
      </c>
    </row>
    <row r="1002" spans="1:65" x14ac:dyDescent="0.25">
      <c r="A1002" s="64">
        <v>999</v>
      </c>
      <c r="B1002" s="64">
        <v>81</v>
      </c>
      <c r="C1002" s="64">
        <v>54</v>
      </c>
      <c r="D1002" s="18">
        <v>999</v>
      </c>
      <c r="E1002" s="21">
        <f t="shared" ca="1" si="239"/>
        <v>1943.6898158107474</v>
      </c>
      <c r="F1002" s="22">
        <f t="shared" ca="1" si="240"/>
        <v>166.86519991395141</v>
      </c>
      <c r="G1002" s="23">
        <v>999</v>
      </c>
      <c r="H1002" s="24">
        <f t="shared" ca="1" si="241"/>
        <v>1940.5167819999999</v>
      </c>
      <c r="I1002" s="25">
        <f t="shared" ca="1" si="242"/>
        <v>167.13935003520001</v>
      </c>
      <c r="J1002" s="155"/>
      <c r="K1002" s="155"/>
      <c r="AX1002">
        <f t="shared" ca="1" si="249"/>
        <v>309.51731488000001</v>
      </c>
      <c r="AY1002">
        <f t="shared" ca="1" si="243"/>
        <v>306.48268511999999</v>
      </c>
      <c r="AZ1002" cm="1">
        <f t="array" aca="1" ref="AZ1002" ca="1">_xlfn.LET(_xlpm.rozsah, $J$3:$J$10001,_xlpm.podminka, (_xlpm.rozsah&gt;H1002)*(ISNUMBER(_xlpm.rozsah)),_xlpm.indexy, IF(_xlpm.podminka, ROW(_xlpm.rozsah)-MIN(ROW(_xlpm.rozsah))+1),_xlpm.prvni, MIN(_xlpm.indexy),_xlpm.finalni, IF(_xlpm.prvni=1, 2, _xlpm.prvni),INDEX(_xlpm.rozsah, _xlpm.finalni))</f>
        <v>2000</v>
      </c>
      <c r="BA1002" cm="1">
        <f t="array" aca="1" ref="BA1002" ca="1">INDEX($J$3:$J$10001,MATCH(AZ1002,$J$3:$J$10004,0)-1)</f>
        <v>1900</v>
      </c>
      <c r="BB1002">
        <f t="shared" ca="1" si="251"/>
        <v>300</v>
      </c>
      <c r="BC1002">
        <f t="shared" ca="1" si="251"/>
        <v>316</v>
      </c>
      <c r="BD1002">
        <f t="shared" ca="1" si="250"/>
        <v>-16</v>
      </c>
      <c r="BE1002">
        <f t="shared" ca="1" si="244"/>
        <v>309.51731488000001</v>
      </c>
      <c r="BF1002">
        <f t="shared" ca="1" si="247"/>
        <v>309.0096294702804</v>
      </c>
      <c r="BG1002">
        <f t="shared" ca="1" si="245"/>
        <v>306.9903705297196</v>
      </c>
      <c r="BH1002" cm="1">
        <f t="array" aca="1" ref="BH1002" ca="1">_xlfn.LET(_xlpm.rozsah, $J$3:$J$10001,_xlpm.podminka, (_xlpm.rozsah&gt;E1002)*(ISNUMBER(_xlpm.rozsah)),_xlpm.indexy, IF(_xlpm.podminka, ROW(_xlpm.rozsah)-MIN(ROW(_xlpm.rozsah))+1),_xlpm.prvni, MIN(_xlpm.indexy),_xlpm.finalni, IF(_xlpm.prvni=1, 2, _xlpm.prvni),INDEX(_xlpm.rozsah, _xlpm.finalni))</f>
        <v>2000</v>
      </c>
      <c r="BI1002" cm="1">
        <f t="array" aca="1" ref="BI1002" ca="1">INDEX($J$3:$J$10001,MATCH(BH1002,$J$3:$J$10004,0)-1)</f>
        <v>1900</v>
      </c>
      <c r="BJ1002">
        <f t="shared" ca="1" si="238"/>
        <v>300</v>
      </c>
      <c r="BK1002">
        <f t="shared" ca="1" si="238"/>
        <v>316</v>
      </c>
      <c r="BL1002">
        <f t="shared" ca="1" si="248"/>
        <v>-16</v>
      </c>
      <c r="BM1002">
        <f t="shared" ca="1" si="246"/>
        <v>309.0096294702804</v>
      </c>
    </row>
    <row r="1003" spans="1:65" x14ac:dyDescent="0.25">
      <c r="A1003" s="64">
        <v>1000</v>
      </c>
      <c r="B1003" s="64">
        <v>81</v>
      </c>
      <c r="C1003" s="64">
        <v>50</v>
      </c>
      <c r="D1003" s="18">
        <v>1000</v>
      </c>
      <c r="E1003" s="21">
        <f t="shared" ca="1" si="239"/>
        <v>1943.6898158107474</v>
      </c>
      <c r="F1003" s="22">
        <f t="shared" ca="1" si="240"/>
        <v>154.5048147351402</v>
      </c>
      <c r="G1003" s="28">
        <v>1000</v>
      </c>
      <c r="H1003" s="24">
        <f t="shared" ca="1" si="241"/>
        <v>1940.5167819999999</v>
      </c>
      <c r="I1003" s="25">
        <f t="shared" ca="1" si="242"/>
        <v>154.75865744000001</v>
      </c>
      <c r="J1003" s="155"/>
      <c r="K1003" s="155"/>
      <c r="AX1003">
        <f t="shared" ca="1" si="249"/>
        <v>309.51731488000001</v>
      </c>
      <c r="AY1003">
        <f t="shared" ca="1" si="243"/>
        <v>306.48268511999999</v>
      </c>
      <c r="AZ1003" cm="1">
        <f t="array" aca="1" ref="AZ1003" ca="1">_xlfn.LET(_xlpm.rozsah, $J$3:$J$10001,_xlpm.podminka, (_xlpm.rozsah&gt;H1003)*(ISNUMBER(_xlpm.rozsah)),_xlpm.indexy, IF(_xlpm.podminka, ROW(_xlpm.rozsah)-MIN(ROW(_xlpm.rozsah))+1),_xlpm.prvni, MIN(_xlpm.indexy),_xlpm.finalni, IF(_xlpm.prvni=1, 2, _xlpm.prvni),INDEX(_xlpm.rozsah, _xlpm.finalni))</f>
        <v>2000</v>
      </c>
      <c r="BA1003" cm="1">
        <f t="array" aca="1" ref="BA1003" ca="1">INDEX($J$3:$J$10001,MATCH(AZ1003,$J$3:$J$10004,0)-1)</f>
        <v>1900</v>
      </c>
      <c r="BB1003">
        <f t="shared" ca="1" si="251"/>
        <v>300</v>
      </c>
      <c r="BC1003">
        <f t="shared" ca="1" si="251"/>
        <v>316</v>
      </c>
      <c r="BD1003">
        <f t="shared" ca="1" si="250"/>
        <v>-16</v>
      </c>
      <c r="BE1003">
        <f t="shared" ca="1" si="244"/>
        <v>309.51731488000001</v>
      </c>
      <c r="BF1003">
        <f t="shared" ca="1" si="247"/>
        <v>309.0096294702804</v>
      </c>
      <c r="BG1003">
        <f t="shared" ca="1" si="245"/>
        <v>306.9903705297196</v>
      </c>
      <c r="BH1003" cm="1">
        <f t="array" aca="1" ref="BH1003" ca="1">_xlfn.LET(_xlpm.rozsah, $J$3:$J$10001,_xlpm.podminka, (_xlpm.rozsah&gt;E1003)*(ISNUMBER(_xlpm.rozsah)),_xlpm.indexy, IF(_xlpm.podminka, ROW(_xlpm.rozsah)-MIN(ROW(_xlpm.rozsah))+1),_xlpm.prvni, MIN(_xlpm.indexy),_xlpm.finalni, IF(_xlpm.prvni=1, 2, _xlpm.prvni),INDEX(_xlpm.rozsah, _xlpm.finalni))</f>
        <v>2000</v>
      </c>
      <c r="BI1003" cm="1">
        <f t="array" aca="1" ref="BI1003" ca="1">INDEX($J$3:$J$10001,MATCH(BH1003,$J$3:$J$10004,0)-1)</f>
        <v>1900</v>
      </c>
      <c r="BJ1003">
        <f t="shared" ca="1" si="238"/>
        <v>300</v>
      </c>
      <c r="BK1003">
        <f t="shared" ca="1" si="238"/>
        <v>316</v>
      </c>
      <c r="BL1003">
        <f t="shared" ca="1" si="248"/>
        <v>-16</v>
      </c>
      <c r="BM1003">
        <f t="shared" ca="1" si="246"/>
        <v>309.0096294702804</v>
      </c>
    </row>
    <row r="1004" spans="1:65" x14ac:dyDescent="0.25">
      <c r="A1004" s="64">
        <v>1001</v>
      </c>
      <c r="B1004" s="64">
        <v>81</v>
      </c>
      <c r="C1004" s="64">
        <v>41</v>
      </c>
      <c r="D1004" s="18">
        <v>1001</v>
      </c>
      <c r="E1004" s="21">
        <f t="shared" ca="1" si="239"/>
        <v>1943.6898158107474</v>
      </c>
      <c r="F1004" s="22">
        <f t="shared" ca="1" si="240"/>
        <v>126.69394808281497</v>
      </c>
      <c r="G1004" s="23">
        <v>1001</v>
      </c>
      <c r="H1004" s="24">
        <f t="shared" ca="1" si="241"/>
        <v>1940.5167819999999</v>
      </c>
      <c r="I1004" s="25">
        <f t="shared" ca="1" si="242"/>
        <v>126.9020991008</v>
      </c>
      <c r="J1004" s="155"/>
      <c r="K1004" s="155"/>
      <c r="AX1004">
        <f t="shared" ca="1" si="249"/>
        <v>309.51731488000001</v>
      </c>
      <c r="AY1004">
        <f t="shared" ca="1" si="243"/>
        <v>306.48268511999999</v>
      </c>
      <c r="AZ1004" cm="1">
        <f t="array" aca="1" ref="AZ1004" ca="1">_xlfn.LET(_xlpm.rozsah, $J$3:$J$10001,_xlpm.podminka, (_xlpm.rozsah&gt;H1004)*(ISNUMBER(_xlpm.rozsah)),_xlpm.indexy, IF(_xlpm.podminka, ROW(_xlpm.rozsah)-MIN(ROW(_xlpm.rozsah))+1),_xlpm.prvni, MIN(_xlpm.indexy),_xlpm.finalni, IF(_xlpm.prvni=1, 2, _xlpm.prvni),INDEX(_xlpm.rozsah, _xlpm.finalni))</f>
        <v>2000</v>
      </c>
      <c r="BA1004" cm="1">
        <f t="array" aca="1" ref="BA1004" ca="1">INDEX($J$3:$J$10001,MATCH(AZ1004,$J$3:$J$10004,0)-1)</f>
        <v>1900</v>
      </c>
      <c r="BB1004">
        <f t="shared" ca="1" si="251"/>
        <v>300</v>
      </c>
      <c r="BC1004">
        <f t="shared" ca="1" si="251"/>
        <v>316</v>
      </c>
      <c r="BD1004">
        <f t="shared" ca="1" si="250"/>
        <v>-16</v>
      </c>
      <c r="BE1004">
        <f t="shared" ca="1" si="244"/>
        <v>309.51731488000001</v>
      </c>
      <c r="BF1004">
        <f t="shared" ca="1" si="247"/>
        <v>309.0096294702804</v>
      </c>
      <c r="BG1004">
        <f t="shared" ca="1" si="245"/>
        <v>306.9903705297196</v>
      </c>
      <c r="BH1004" cm="1">
        <f t="array" aca="1" ref="BH1004" ca="1">_xlfn.LET(_xlpm.rozsah, $J$3:$J$10001,_xlpm.podminka, (_xlpm.rozsah&gt;E1004)*(ISNUMBER(_xlpm.rozsah)),_xlpm.indexy, IF(_xlpm.podminka, ROW(_xlpm.rozsah)-MIN(ROW(_xlpm.rozsah))+1),_xlpm.prvni, MIN(_xlpm.indexy),_xlpm.finalni, IF(_xlpm.prvni=1, 2, _xlpm.prvni),INDEX(_xlpm.rozsah, _xlpm.finalni))</f>
        <v>2000</v>
      </c>
      <c r="BI1004" cm="1">
        <f t="array" aca="1" ref="BI1004" ca="1">INDEX($J$3:$J$10001,MATCH(BH1004,$J$3:$J$10004,0)-1)</f>
        <v>1900</v>
      </c>
      <c r="BJ1004">
        <f t="shared" ca="1" si="238"/>
        <v>300</v>
      </c>
      <c r="BK1004">
        <f t="shared" ca="1" si="238"/>
        <v>316</v>
      </c>
      <c r="BL1004">
        <f t="shared" ca="1" si="248"/>
        <v>-16</v>
      </c>
      <c r="BM1004">
        <f t="shared" ca="1" si="246"/>
        <v>309.0096294702804</v>
      </c>
    </row>
    <row r="1005" spans="1:65" x14ac:dyDescent="0.25">
      <c r="A1005" s="64">
        <v>1002</v>
      </c>
      <c r="B1005" s="64">
        <v>81</v>
      </c>
      <c r="C1005" s="64">
        <v>35</v>
      </c>
      <c r="D1005" s="18">
        <v>1002</v>
      </c>
      <c r="E1005" s="21">
        <f t="shared" ca="1" si="239"/>
        <v>1943.6898158107474</v>
      </c>
      <c r="F1005" s="22">
        <f t="shared" ca="1" si="240"/>
        <v>108.15337031459813</v>
      </c>
      <c r="G1005" s="28">
        <v>1002</v>
      </c>
      <c r="H1005" s="24">
        <f t="shared" ca="1" si="241"/>
        <v>1940.5167819999999</v>
      </c>
      <c r="I1005" s="25">
        <f t="shared" ca="1" si="242"/>
        <v>108.331060208</v>
      </c>
      <c r="J1005" s="155"/>
      <c r="K1005" s="155"/>
      <c r="AX1005">
        <f t="shared" ca="1" si="249"/>
        <v>309.51731488000001</v>
      </c>
      <c r="AY1005">
        <f t="shared" ca="1" si="243"/>
        <v>306.48268511999999</v>
      </c>
      <c r="AZ1005" cm="1">
        <f t="array" aca="1" ref="AZ1005" ca="1">_xlfn.LET(_xlpm.rozsah, $J$3:$J$10001,_xlpm.podminka, (_xlpm.rozsah&gt;H1005)*(ISNUMBER(_xlpm.rozsah)),_xlpm.indexy, IF(_xlpm.podminka, ROW(_xlpm.rozsah)-MIN(ROW(_xlpm.rozsah))+1),_xlpm.prvni, MIN(_xlpm.indexy),_xlpm.finalni, IF(_xlpm.prvni=1, 2, _xlpm.prvni),INDEX(_xlpm.rozsah, _xlpm.finalni))</f>
        <v>2000</v>
      </c>
      <c r="BA1005" cm="1">
        <f t="array" aca="1" ref="BA1005" ca="1">INDEX($J$3:$J$10001,MATCH(AZ1005,$J$3:$J$10004,0)-1)</f>
        <v>1900</v>
      </c>
      <c r="BB1005">
        <f t="shared" ca="1" si="251"/>
        <v>300</v>
      </c>
      <c r="BC1005">
        <f t="shared" ca="1" si="251"/>
        <v>316</v>
      </c>
      <c r="BD1005">
        <f t="shared" ca="1" si="250"/>
        <v>-16</v>
      </c>
      <c r="BE1005">
        <f t="shared" ca="1" si="244"/>
        <v>309.51731488000001</v>
      </c>
      <c r="BF1005">
        <f t="shared" ca="1" si="247"/>
        <v>309.0096294702804</v>
      </c>
      <c r="BG1005">
        <f t="shared" ca="1" si="245"/>
        <v>306.9903705297196</v>
      </c>
      <c r="BH1005" cm="1">
        <f t="array" aca="1" ref="BH1005" ca="1">_xlfn.LET(_xlpm.rozsah, $J$3:$J$10001,_xlpm.podminka, (_xlpm.rozsah&gt;E1005)*(ISNUMBER(_xlpm.rozsah)),_xlpm.indexy, IF(_xlpm.podminka, ROW(_xlpm.rozsah)-MIN(ROW(_xlpm.rozsah))+1),_xlpm.prvni, MIN(_xlpm.indexy),_xlpm.finalni, IF(_xlpm.prvni=1, 2, _xlpm.prvni),INDEX(_xlpm.rozsah, _xlpm.finalni))</f>
        <v>2000</v>
      </c>
      <c r="BI1005" cm="1">
        <f t="array" aca="1" ref="BI1005" ca="1">INDEX($J$3:$J$10001,MATCH(BH1005,$J$3:$J$10004,0)-1)</f>
        <v>1900</v>
      </c>
      <c r="BJ1005">
        <f t="shared" ca="1" si="238"/>
        <v>300</v>
      </c>
      <c r="BK1005">
        <f t="shared" ca="1" si="238"/>
        <v>316</v>
      </c>
      <c r="BL1005">
        <f t="shared" ca="1" si="248"/>
        <v>-16</v>
      </c>
      <c r="BM1005">
        <f t="shared" ca="1" si="246"/>
        <v>309.0096294702804</v>
      </c>
    </row>
    <row r="1006" spans="1:65" x14ac:dyDescent="0.25">
      <c r="A1006" s="64">
        <v>1003</v>
      </c>
      <c r="B1006" s="64">
        <v>81</v>
      </c>
      <c r="C1006" s="64">
        <v>37</v>
      </c>
      <c r="D1006" s="18">
        <v>1003</v>
      </c>
      <c r="E1006" s="21">
        <f t="shared" ca="1" si="239"/>
        <v>1943.6898158107474</v>
      </c>
      <c r="F1006" s="22">
        <f t="shared" ca="1" si="240"/>
        <v>114.33356290400376</v>
      </c>
      <c r="G1006" s="23">
        <v>1003</v>
      </c>
      <c r="H1006" s="24">
        <f t="shared" ca="1" si="241"/>
        <v>1940.5167819999999</v>
      </c>
      <c r="I1006" s="25">
        <f t="shared" ca="1" si="242"/>
        <v>114.52140650560001</v>
      </c>
      <c r="J1006" s="155"/>
      <c r="K1006" s="155"/>
      <c r="AX1006">
        <f t="shared" ca="1" si="249"/>
        <v>309.51731488000001</v>
      </c>
      <c r="AY1006">
        <f t="shared" ca="1" si="243"/>
        <v>306.48268511999999</v>
      </c>
      <c r="AZ1006" cm="1">
        <f t="array" aca="1" ref="AZ1006" ca="1">_xlfn.LET(_xlpm.rozsah, $J$3:$J$10001,_xlpm.podminka, (_xlpm.rozsah&gt;H1006)*(ISNUMBER(_xlpm.rozsah)),_xlpm.indexy, IF(_xlpm.podminka, ROW(_xlpm.rozsah)-MIN(ROW(_xlpm.rozsah))+1),_xlpm.prvni, MIN(_xlpm.indexy),_xlpm.finalni, IF(_xlpm.prvni=1, 2, _xlpm.prvni),INDEX(_xlpm.rozsah, _xlpm.finalni))</f>
        <v>2000</v>
      </c>
      <c r="BA1006" cm="1">
        <f t="array" aca="1" ref="BA1006" ca="1">INDEX($J$3:$J$10001,MATCH(AZ1006,$J$3:$J$10004,0)-1)</f>
        <v>1900</v>
      </c>
      <c r="BB1006">
        <f t="shared" ca="1" si="251"/>
        <v>300</v>
      </c>
      <c r="BC1006">
        <f t="shared" ca="1" si="251"/>
        <v>316</v>
      </c>
      <c r="BD1006">
        <f t="shared" ca="1" si="250"/>
        <v>-16</v>
      </c>
      <c r="BE1006">
        <f t="shared" ca="1" si="244"/>
        <v>309.51731488000001</v>
      </c>
      <c r="BF1006">
        <f t="shared" ca="1" si="247"/>
        <v>309.0096294702804</v>
      </c>
      <c r="BG1006">
        <f t="shared" ca="1" si="245"/>
        <v>306.9903705297196</v>
      </c>
      <c r="BH1006" cm="1">
        <f t="array" aca="1" ref="BH1006" ca="1">_xlfn.LET(_xlpm.rozsah, $J$3:$J$10001,_xlpm.podminka, (_xlpm.rozsah&gt;E1006)*(ISNUMBER(_xlpm.rozsah)),_xlpm.indexy, IF(_xlpm.podminka, ROW(_xlpm.rozsah)-MIN(ROW(_xlpm.rozsah))+1),_xlpm.prvni, MIN(_xlpm.indexy),_xlpm.finalni, IF(_xlpm.prvni=1, 2, _xlpm.prvni),INDEX(_xlpm.rozsah, _xlpm.finalni))</f>
        <v>2000</v>
      </c>
      <c r="BI1006" cm="1">
        <f t="array" aca="1" ref="BI1006" ca="1">INDEX($J$3:$J$10001,MATCH(BH1006,$J$3:$J$10004,0)-1)</f>
        <v>1900</v>
      </c>
      <c r="BJ1006">
        <f t="shared" ref="BJ1006:BK1069" ca="1" si="252">IF(ISERROR(MATCH(BH1006,$J$1:$J$10000,0)), 0, INDEX($K$1:$K$10000, MATCH(BH1006,$J$1:$J$10000,0)))</f>
        <v>300</v>
      </c>
      <c r="BK1006">
        <f t="shared" ca="1" si="252"/>
        <v>316</v>
      </c>
      <c r="BL1006">
        <f t="shared" ca="1" si="248"/>
        <v>-16</v>
      </c>
      <c r="BM1006">
        <f t="shared" ca="1" si="246"/>
        <v>309.0096294702804</v>
      </c>
    </row>
    <row r="1007" spans="1:65" x14ac:dyDescent="0.25">
      <c r="A1007" s="64">
        <v>1004</v>
      </c>
      <c r="B1007" s="64">
        <v>81</v>
      </c>
      <c r="C1007" s="64">
        <v>29</v>
      </c>
      <c r="D1007" s="18">
        <v>1004</v>
      </c>
      <c r="E1007" s="21">
        <f t="shared" ca="1" si="239"/>
        <v>1943.6898158107474</v>
      </c>
      <c r="F1007" s="22">
        <f t="shared" ca="1" si="240"/>
        <v>89.612792546381314</v>
      </c>
      <c r="G1007" s="28">
        <v>1004</v>
      </c>
      <c r="H1007" s="24">
        <f t="shared" ca="1" si="241"/>
        <v>1940.5167819999999</v>
      </c>
      <c r="I1007" s="25">
        <f t="shared" ca="1" si="242"/>
        <v>89.760021315200007</v>
      </c>
      <c r="J1007" s="155"/>
      <c r="K1007" s="155"/>
      <c r="AX1007">
        <f t="shared" ca="1" si="249"/>
        <v>309.51731488000001</v>
      </c>
      <c r="AY1007">
        <f t="shared" ca="1" si="243"/>
        <v>306.48268511999999</v>
      </c>
      <c r="AZ1007" cm="1">
        <f t="array" aca="1" ref="AZ1007" ca="1">_xlfn.LET(_xlpm.rozsah, $J$3:$J$10001,_xlpm.podminka, (_xlpm.rozsah&gt;H1007)*(ISNUMBER(_xlpm.rozsah)),_xlpm.indexy, IF(_xlpm.podminka, ROW(_xlpm.rozsah)-MIN(ROW(_xlpm.rozsah))+1),_xlpm.prvni, MIN(_xlpm.indexy),_xlpm.finalni, IF(_xlpm.prvni=1, 2, _xlpm.prvni),INDEX(_xlpm.rozsah, _xlpm.finalni))</f>
        <v>2000</v>
      </c>
      <c r="BA1007" cm="1">
        <f t="array" aca="1" ref="BA1007" ca="1">INDEX($J$3:$J$10001,MATCH(AZ1007,$J$3:$J$10004,0)-1)</f>
        <v>1900</v>
      </c>
      <c r="BB1007">
        <f t="shared" ca="1" si="251"/>
        <v>300</v>
      </c>
      <c r="BC1007">
        <f t="shared" ca="1" si="251"/>
        <v>316</v>
      </c>
      <c r="BD1007">
        <f t="shared" ca="1" si="250"/>
        <v>-16</v>
      </c>
      <c r="BE1007">
        <f t="shared" ca="1" si="244"/>
        <v>309.51731488000001</v>
      </c>
      <c r="BF1007">
        <f t="shared" ca="1" si="247"/>
        <v>309.0096294702804</v>
      </c>
      <c r="BG1007">
        <f t="shared" ca="1" si="245"/>
        <v>306.9903705297196</v>
      </c>
      <c r="BH1007" cm="1">
        <f t="array" aca="1" ref="BH1007" ca="1">_xlfn.LET(_xlpm.rozsah, $J$3:$J$10001,_xlpm.podminka, (_xlpm.rozsah&gt;E1007)*(ISNUMBER(_xlpm.rozsah)),_xlpm.indexy, IF(_xlpm.podminka, ROW(_xlpm.rozsah)-MIN(ROW(_xlpm.rozsah))+1),_xlpm.prvni, MIN(_xlpm.indexy),_xlpm.finalni, IF(_xlpm.prvni=1, 2, _xlpm.prvni),INDEX(_xlpm.rozsah, _xlpm.finalni))</f>
        <v>2000</v>
      </c>
      <c r="BI1007" cm="1">
        <f t="array" aca="1" ref="BI1007" ca="1">INDEX($J$3:$J$10001,MATCH(BH1007,$J$3:$J$10004,0)-1)</f>
        <v>1900</v>
      </c>
      <c r="BJ1007">
        <f t="shared" ca="1" si="252"/>
        <v>300</v>
      </c>
      <c r="BK1007">
        <f t="shared" ca="1" si="252"/>
        <v>316</v>
      </c>
      <c r="BL1007">
        <f t="shared" ca="1" si="248"/>
        <v>-16</v>
      </c>
      <c r="BM1007">
        <f t="shared" ca="1" si="246"/>
        <v>309.0096294702804</v>
      </c>
    </row>
    <row r="1008" spans="1:65" x14ac:dyDescent="0.25">
      <c r="A1008" s="64">
        <v>1005</v>
      </c>
      <c r="B1008" s="64">
        <v>81</v>
      </c>
      <c r="C1008" s="64">
        <v>28</v>
      </c>
      <c r="D1008" s="18">
        <v>1005</v>
      </c>
      <c r="E1008" s="21">
        <f t="shared" ca="1" si="239"/>
        <v>1943.6898158107474</v>
      </c>
      <c r="F1008" s="22">
        <f t="shared" ca="1" si="240"/>
        <v>86.522696251678511</v>
      </c>
      <c r="G1008" s="23">
        <v>1005</v>
      </c>
      <c r="H1008" s="24">
        <f t="shared" ca="1" si="241"/>
        <v>1940.5167819999999</v>
      </c>
      <c r="I1008" s="25">
        <f t="shared" ca="1" si="242"/>
        <v>86.664848166400006</v>
      </c>
      <c r="J1008" s="155"/>
      <c r="K1008" s="155"/>
      <c r="AX1008">
        <f t="shared" ca="1" si="249"/>
        <v>309.51731488000001</v>
      </c>
      <c r="AY1008">
        <f t="shared" ca="1" si="243"/>
        <v>306.48268511999999</v>
      </c>
      <c r="AZ1008" cm="1">
        <f t="array" aca="1" ref="AZ1008" ca="1">_xlfn.LET(_xlpm.rozsah, $J$3:$J$10001,_xlpm.podminka, (_xlpm.rozsah&gt;H1008)*(ISNUMBER(_xlpm.rozsah)),_xlpm.indexy, IF(_xlpm.podminka, ROW(_xlpm.rozsah)-MIN(ROW(_xlpm.rozsah))+1),_xlpm.prvni, MIN(_xlpm.indexy),_xlpm.finalni, IF(_xlpm.prvni=1, 2, _xlpm.prvni),INDEX(_xlpm.rozsah, _xlpm.finalni))</f>
        <v>2000</v>
      </c>
      <c r="BA1008" cm="1">
        <f t="array" aca="1" ref="BA1008" ca="1">INDEX($J$3:$J$10001,MATCH(AZ1008,$J$3:$J$10004,0)-1)</f>
        <v>1900</v>
      </c>
      <c r="BB1008">
        <f t="shared" ca="1" si="251"/>
        <v>300</v>
      </c>
      <c r="BC1008">
        <f t="shared" ca="1" si="251"/>
        <v>316</v>
      </c>
      <c r="BD1008">
        <f t="shared" ca="1" si="250"/>
        <v>-16</v>
      </c>
      <c r="BE1008">
        <f t="shared" ca="1" si="244"/>
        <v>309.51731488000001</v>
      </c>
      <c r="BF1008">
        <f t="shared" ca="1" si="247"/>
        <v>309.0096294702804</v>
      </c>
      <c r="BG1008">
        <f t="shared" ca="1" si="245"/>
        <v>306.9903705297196</v>
      </c>
      <c r="BH1008" cm="1">
        <f t="array" aca="1" ref="BH1008" ca="1">_xlfn.LET(_xlpm.rozsah, $J$3:$J$10001,_xlpm.podminka, (_xlpm.rozsah&gt;E1008)*(ISNUMBER(_xlpm.rozsah)),_xlpm.indexy, IF(_xlpm.podminka, ROW(_xlpm.rozsah)-MIN(ROW(_xlpm.rozsah))+1),_xlpm.prvni, MIN(_xlpm.indexy),_xlpm.finalni, IF(_xlpm.prvni=1, 2, _xlpm.prvni),INDEX(_xlpm.rozsah, _xlpm.finalni))</f>
        <v>2000</v>
      </c>
      <c r="BI1008" cm="1">
        <f t="array" aca="1" ref="BI1008" ca="1">INDEX($J$3:$J$10001,MATCH(BH1008,$J$3:$J$10004,0)-1)</f>
        <v>1900</v>
      </c>
      <c r="BJ1008">
        <f t="shared" ca="1" si="252"/>
        <v>300</v>
      </c>
      <c r="BK1008">
        <f t="shared" ca="1" si="252"/>
        <v>316</v>
      </c>
      <c r="BL1008">
        <f t="shared" ca="1" si="248"/>
        <v>-16</v>
      </c>
      <c r="BM1008">
        <f t="shared" ca="1" si="246"/>
        <v>309.0096294702804</v>
      </c>
    </row>
    <row r="1009" spans="1:65" x14ac:dyDescent="0.25">
      <c r="A1009" s="64">
        <v>1006</v>
      </c>
      <c r="B1009" s="64">
        <v>81</v>
      </c>
      <c r="C1009" s="64">
        <v>24</v>
      </c>
      <c r="D1009" s="18">
        <v>1006</v>
      </c>
      <c r="E1009" s="21">
        <f t="shared" ca="1" si="239"/>
        <v>1943.6898158107474</v>
      </c>
      <c r="F1009" s="22">
        <f t="shared" ca="1" si="240"/>
        <v>74.162311072867297</v>
      </c>
      <c r="G1009" s="28">
        <v>1006</v>
      </c>
      <c r="H1009" s="24">
        <f t="shared" ca="1" si="241"/>
        <v>1940.5167819999999</v>
      </c>
      <c r="I1009" s="25">
        <f t="shared" ca="1" si="242"/>
        <v>74.284155571200003</v>
      </c>
      <c r="J1009" s="155"/>
      <c r="K1009" s="155"/>
      <c r="AX1009">
        <f t="shared" ca="1" si="249"/>
        <v>309.51731488000001</v>
      </c>
      <c r="AY1009">
        <f t="shared" ca="1" si="243"/>
        <v>306.48268511999999</v>
      </c>
      <c r="AZ1009" cm="1">
        <f t="array" aca="1" ref="AZ1009" ca="1">_xlfn.LET(_xlpm.rozsah, $J$3:$J$10001,_xlpm.podminka, (_xlpm.rozsah&gt;H1009)*(ISNUMBER(_xlpm.rozsah)),_xlpm.indexy, IF(_xlpm.podminka, ROW(_xlpm.rozsah)-MIN(ROW(_xlpm.rozsah))+1),_xlpm.prvni, MIN(_xlpm.indexy),_xlpm.finalni, IF(_xlpm.prvni=1, 2, _xlpm.prvni),INDEX(_xlpm.rozsah, _xlpm.finalni))</f>
        <v>2000</v>
      </c>
      <c r="BA1009" cm="1">
        <f t="array" aca="1" ref="BA1009" ca="1">INDEX($J$3:$J$10001,MATCH(AZ1009,$J$3:$J$10004,0)-1)</f>
        <v>1900</v>
      </c>
      <c r="BB1009">
        <f t="shared" ca="1" si="251"/>
        <v>300</v>
      </c>
      <c r="BC1009">
        <f t="shared" ca="1" si="251"/>
        <v>316</v>
      </c>
      <c r="BD1009">
        <f t="shared" ca="1" si="250"/>
        <v>-16</v>
      </c>
      <c r="BE1009">
        <f t="shared" ca="1" si="244"/>
        <v>309.51731488000001</v>
      </c>
      <c r="BF1009">
        <f t="shared" ca="1" si="247"/>
        <v>309.0096294702804</v>
      </c>
      <c r="BG1009">
        <f t="shared" ca="1" si="245"/>
        <v>306.9903705297196</v>
      </c>
      <c r="BH1009" cm="1">
        <f t="array" aca="1" ref="BH1009" ca="1">_xlfn.LET(_xlpm.rozsah, $J$3:$J$10001,_xlpm.podminka, (_xlpm.rozsah&gt;E1009)*(ISNUMBER(_xlpm.rozsah)),_xlpm.indexy, IF(_xlpm.podminka, ROW(_xlpm.rozsah)-MIN(ROW(_xlpm.rozsah))+1),_xlpm.prvni, MIN(_xlpm.indexy),_xlpm.finalni, IF(_xlpm.prvni=1, 2, _xlpm.prvni),INDEX(_xlpm.rozsah, _xlpm.finalni))</f>
        <v>2000</v>
      </c>
      <c r="BI1009" cm="1">
        <f t="array" aca="1" ref="BI1009" ca="1">INDEX($J$3:$J$10001,MATCH(BH1009,$J$3:$J$10004,0)-1)</f>
        <v>1900</v>
      </c>
      <c r="BJ1009">
        <f t="shared" ca="1" si="252"/>
        <v>300</v>
      </c>
      <c r="BK1009">
        <f t="shared" ca="1" si="252"/>
        <v>316</v>
      </c>
      <c r="BL1009">
        <f t="shared" ca="1" si="248"/>
        <v>-16</v>
      </c>
      <c r="BM1009">
        <f t="shared" ca="1" si="246"/>
        <v>309.0096294702804</v>
      </c>
    </row>
    <row r="1010" spans="1:65" x14ac:dyDescent="0.25">
      <c r="A1010" s="64">
        <v>1007</v>
      </c>
      <c r="B1010" s="64">
        <v>81</v>
      </c>
      <c r="C1010" s="64">
        <v>19</v>
      </c>
      <c r="D1010" s="18">
        <v>1007</v>
      </c>
      <c r="E1010" s="21">
        <f t="shared" ca="1" si="239"/>
        <v>1943.6898158107474</v>
      </c>
      <c r="F1010" s="22">
        <f t="shared" ca="1" si="240"/>
        <v>58.71182959935328</v>
      </c>
      <c r="G1010" s="23">
        <v>1007</v>
      </c>
      <c r="H1010" s="24">
        <f t="shared" ca="1" si="241"/>
        <v>1940.5167819999999</v>
      </c>
      <c r="I1010" s="25">
        <f t="shared" ca="1" si="242"/>
        <v>58.808289827200007</v>
      </c>
      <c r="J1010" s="155"/>
      <c r="K1010" s="155"/>
      <c r="AX1010">
        <f t="shared" ca="1" si="249"/>
        <v>309.51731488000001</v>
      </c>
      <c r="AY1010">
        <f t="shared" ca="1" si="243"/>
        <v>306.48268511999999</v>
      </c>
      <c r="AZ1010" cm="1">
        <f t="array" aca="1" ref="AZ1010" ca="1">_xlfn.LET(_xlpm.rozsah, $J$3:$J$10001,_xlpm.podminka, (_xlpm.rozsah&gt;H1010)*(ISNUMBER(_xlpm.rozsah)),_xlpm.indexy, IF(_xlpm.podminka, ROW(_xlpm.rozsah)-MIN(ROW(_xlpm.rozsah))+1),_xlpm.prvni, MIN(_xlpm.indexy),_xlpm.finalni, IF(_xlpm.prvni=1, 2, _xlpm.prvni),INDEX(_xlpm.rozsah, _xlpm.finalni))</f>
        <v>2000</v>
      </c>
      <c r="BA1010" cm="1">
        <f t="array" aca="1" ref="BA1010" ca="1">INDEX($J$3:$J$10001,MATCH(AZ1010,$J$3:$J$10004,0)-1)</f>
        <v>1900</v>
      </c>
      <c r="BB1010">
        <f t="shared" ca="1" si="251"/>
        <v>300</v>
      </c>
      <c r="BC1010">
        <f t="shared" ca="1" si="251"/>
        <v>316</v>
      </c>
      <c r="BD1010">
        <f t="shared" ca="1" si="250"/>
        <v>-16</v>
      </c>
      <c r="BE1010">
        <f t="shared" ca="1" si="244"/>
        <v>309.51731488000001</v>
      </c>
      <c r="BF1010">
        <f t="shared" ca="1" si="247"/>
        <v>309.0096294702804</v>
      </c>
      <c r="BG1010">
        <f t="shared" ca="1" si="245"/>
        <v>306.9903705297196</v>
      </c>
      <c r="BH1010" cm="1">
        <f t="array" aca="1" ref="BH1010" ca="1">_xlfn.LET(_xlpm.rozsah, $J$3:$J$10001,_xlpm.podminka, (_xlpm.rozsah&gt;E1010)*(ISNUMBER(_xlpm.rozsah)),_xlpm.indexy, IF(_xlpm.podminka, ROW(_xlpm.rozsah)-MIN(ROW(_xlpm.rozsah))+1),_xlpm.prvni, MIN(_xlpm.indexy),_xlpm.finalni, IF(_xlpm.prvni=1, 2, _xlpm.prvni),INDEX(_xlpm.rozsah, _xlpm.finalni))</f>
        <v>2000</v>
      </c>
      <c r="BI1010" cm="1">
        <f t="array" aca="1" ref="BI1010" ca="1">INDEX($J$3:$J$10001,MATCH(BH1010,$J$3:$J$10004,0)-1)</f>
        <v>1900</v>
      </c>
      <c r="BJ1010">
        <f t="shared" ca="1" si="252"/>
        <v>300</v>
      </c>
      <c r="BK1010">
        <f t="shared" ca="1" si="252"/>
        <v>316</v>
      </c>
      <c r="BL1010">
        <f t="shared" ca="1" si="248"/>
        <v>-16</v>
      </c>
      <c r="BM1010">
        <f t="shared" ca="1" si="246"/>
        <v>309.0096294702804</v>
      </c>
    </row>
    <row r="1011" spans="1:65" x14ac:dyDescent="0.25">
      <c r="A1011" s="64">
        <v>1008</v>
      </c>
      <c r="B1011" s="64">
        <v>81</v>
      </c>
      <c r="C1011" s="64">
        <v>16</v>
      </c>
      <c r="D1011" s="18">
        <v>1008</v>
      </c>
      <c r="E1011" s="21">
        <f t="shared" ca="1" si="239"/>
        <v>1943.6898158107474</v>
      </c>
      <c r="F1011" s="22">
        <f t="shared" ca="1" si="240"/>
        <v>49.441540715244862</v>
      </c>
      <c r="G1011" s="28">
        <v>1008</v>
      </c>
      <c r="H1011" s="24">
        <f t="shared" ca="1" si="241"/>
        <v>1940.5167819999999</v>
      </c>
      <c r="I1011" s="25">
        <f t="shared" ca="1" si="242"/>
        <v>49.522770380800004</v>
      </c>
      <c r="J1011" s="155"/>
      <c r="K1011" s="155"/>
      <c r="AX1011">
        <f t="shared" ca="1" si="249"/>
        <v>309.51731488000001</v>
      </c>
      <c r="AY1011">
        <f t="shared" ca="1" si="243"/>
        <v>306.48268511999999</v>
      </c>
      <c r="AZ1011" cm="1">
        <f t="array" aca="1" ref="AZ1011" ca="1">_xlfn.LET(_xlpm.rozsah, $J$3:$J$10001,_xlpm.podminka, (_xlpm.rozsah&gt;H1011)*(ISNUMBER(_xlpm.rozsah)),_xlpm.indexy, IF(_xlpm.podminka, ROW(_xlpm.rozsah)-MIN(ROW(_xlpm.rozsah))+1),_xlpm.prvni, MIN(_xlpm.indexy),_xlpm.finalni, IF(_xlpm.prvni=1, 2, _xlpm.prvni),INDEX(_xlpm.rozsah, _xlpm.finalni))</f>
        <v>2000</v>
      </c>
      <c r="BA1011" cm="1">
        <f t="array" aca="1" ref="BA1011" ca="1">INDEX($J$3:$J$10001,MATCH(AZ1011,$J$3:$J$10004,0)-1)</f>
        <v>1900</v>
      </c>
      <c r="BB1011">
        <f t="shared" ca="1" si="251"/>
        <v>300</v>
      </c>
      <c r="BC1011">
        <f t="shared" ca="1" si="251"/>
        <v>316</v>
      </c>
      <c r="BD1011">
        <f t="shared" ca="1" si="250"/>
        <v>-16</v>
      </c>
      <c r="BE1011">
        <f t="shared" ca="1" si="244"/>
        <v>309.51731488000001</v>
      </c>
      <c r="BF1011">
        <f t="shared" ca="1" si="247"/>
        <v>309.0096294702804</v>
      </c>
      <c r="BG1011">
        <f t="shared" ca="1" si="245"/>
        <v>306.9903705297196</v>
      </c>
      <c r="BH1011" cm="1">
        <f t="array" aca="1" ref="BH1011" ca="1">_xlfn.LET(_xlpm.rozsah, $J$3:$J$10001,_xlpm.podminka, (_xlpm.rozsah&gt;E1011)*(ISNUMBER(_xlpm.rozsah)),_xlpm.indexy, IF(_xlpm.podminka, ROW(_xlpm.rozsah)-MIN(ROW(_xlpm.rozsah))+1),_xlpm.prvni, MIN(_xlpm.indexy),_xlpm.finalni, IF(_xlpm.prvni=1, 2, _xlpm.prvni),INDEX(_xlpm.rozsah, _xlpm.finalni))</f>
        <v>2000</v>
      </c>
      <c r="BI1011" cm="1">
        <f t="array" aca="1" ref="BI1011" ca="1">INDEX($J$3:$J$10001,MATCH(BH1011,$J$3:$J$10004,0)-1)</f>
        <v>1900</v>
      </c>
      <c r="BJ1011">
        <f t="shared" ca="1" si="252"/>
        <v>300</v>
      </c>
      <c r="BK1011">
        <f t="shared" ca="1" si="252"/>
        <v>316</v>
      </c>
      <c r="BL1011">
        <f t="shared" ca="1" si="248"/>
        <v>-16</v>
      </c>
      <c r="BM1011">
        <f t="shared" ca="1" si="246"/>
        <v>309.0096294702804</v>
      </c>
    </row>
    <row r="1012" spans="1:65" x14ac:dyDescent="0.25">
      <c r="A1012" s="64">
        <v>1009</v>
      </c>
      <c r="B1012" s="64">
        <v>80</v>
      </c>
      <c r="C1012" s="64">
        <v>16</v>
      </c>
      <c r="D1012" s="18">
        <v>1009</v>
      </c>
      <c r="E1012" s="21">
        <f t="shared" ca="1" si="239"/>
        <v>1928.3356205538248</v>
      </c>
      <c r="F1012" s="22">
        <f t="shared" ca="1" si="240"/>
        <v>49.834608113822085</v>
      </c>
      <c r="G1012" s="23">
        <v>1009</v>
      </c>
      <c r="H1012" s="24">
        <f t="shared" ca="1" si="241"/>
        <v>1925.2017599999999</v>
      </c>
      <c r="I1012" s="25">
        <f t="shared" ca="1" si="242"/>
        <v>49.914834944000006</v>
      </c>
      <c r="J1012" s="155"/>
      <c r="K1012" s="155"/>
      <c r="AX1012">
        <f t="shared" ca="1" si="249"/>
        <v>311.96771840000002</v>
      </c>
      <c r="AY1012">
        <f t="shared" ca="1" si="243"/>
        <v>304.03228159999998</v>
      </c>
      <c r="AZ1012" cm="1">
        <f t="array" aca="1" ref="AZ1012" ca="1">_xlfn.LET(_xlpm.rozsah, $J$3:$J$10001,_xlpm.podminka, (_xlpm.rozsah&gt;H1012)*(ISNUMBER(_xlpm.rozsah)),_xlpm.indexy, IF(_xlpm.podminka, ROW(_xlpm.rozsah)-MIN(ROW(_xlpm.rozsah))+1),_xlpm.prvni, MIN(_xlpm.indexy),_xlpm.finalni, IF(_xlpm.prvni=1, 2, _xlpm.prvni),INDEX(_xlpm.rozsah, _xlpm.finalni))</f>
        <v>2000</v>
      </c>
      <c r="BA1012" cm="1">
        <f t="array" aca="1" ref="BA1012" ca="1">INDEX($J$3:$J$10001,MATCH(AZ1012,$J$3:$J$10004,0)-1)</f>
        <v>1900</v>
      </c>
      <c r="BB1012">
        <f t="shared" ca="1" si="251"/>
        <v>300</v>
      </c>
      <c r="BC1012">
        <f t="shared" ca="1" si="251"/>
        <v>316</v>
      </c>
      <c r="BD1012">
        <f t="shared" ca="1" si="250"/>
        <v>-16</v>
      </c>
      <c r="BE1012">
        <f t="shared" ca="1" si="244"/>
        <v>311.96771840000002</v>
      </c>
      <c r="BF1012">
        <f t="shared" ca="1" si="247"/>
        <v>311.46630071138804</v>
      </c>
      <c r="BG1012">
        <f t="shared" ca="1" si="245"/>
        <v>304.53369928861196</v>
      </c>
      <c r="BH1012" cm="1">
        <f t="array" aca="1" ref="BH1012" ca="1">_xlfn.LET(_xlpm.rozsah, $J$3:$J$10001,_xlpm.podminka, (_xlpm.rozsah&gt;E1012)*(ISNUMBER(_xlpm.rozsah)),_xlpm.indexy, IF(_xlpm.podminka, ROW(_xlpm.rozsah)-MIN(ROW(_xlpm.rozsah))+1),_xlpm.prvni, MIN(_xlpm.indexy),_xlpm.finalni, IF(_xlpm.prvni=1, 2, _xlpm.prvni),INDEX(_xlpm.rozsah, _xlpm.finalni))</f>
        <v>2000</v>
      </c>
      <c r="BI1012" cm="1">
        <f t="array" aca="1" ref="BI1012" ca="1">INDEX($J$3:$J$10001,MATCH(BH1012,$J$3:$J$10004,0)-1)</f>
        <v>1900</v>
      </c>
      <c r="BJ1012">
        <f t="shared" ca="1" si="252"/>
        <v>300</v>
      </c>
      <c r="BK1012">
        <f t="shared" ca="1" si="252"/>
        <v>316</v>
      </c>
      <c r="BL1012">
        <f t="shared" ca="1" si="248"/>
        <v>-16</v>
      </c>
      <c r="BM1012">
        <f t="shared" ca="1" si="246"/>
        <v>311.46630071138804</v>
      </c>
    </row>
    <row r="1013" spans="1:65" x14ac:dyDescent="0.25">
      <c r="A1013" s="64">
        <v>1010</v>
      </c>
      <c r="B1013" s="64">
        <v>83</v>
      </c>
      <c r="C1013" s="64">
        <v>23</v>
      </c>
      <c r="D1013" s="18">
        <v>1010</v>
      </c>
      <c r="E1013" s="21">
        <f t="shared" ca="1" si="239"/>
        <v>1974.398206324593</v>
      </c>
      <c r="F1013" s="22">
        <f t="shared" ca="1" si="240"/>
        <v>69.942146007254976</v>
      </c>
      <c r="G1013" s="28">
        <v>1010</v>
      </c>
      <c r="H1013" s="24">
        <f t="shared" ca="1" si="241"/>
        <v>1971.1468259999999</v>
      </c>
      <c r="I1013" s="25">
        <f t="shared" ca="1" si="242"/>
        <v>70.061796803199996</v>
      </c>
      <c r="J1013" s="155"/>
      <c r="K1013" s="155"/>
      <c r="AX1013">
        <f t="shared" ca="1" si="249"/>
        <v>304.61650784</v>
      </c>
      <c r="AY1013">
        <f t="shared" ca="1" si="243"/>
        <v>311.38349216</v>
      </c>
      <c r="AZ1013" cm="1">
        <f t="array" aca="1" ref="AZ1013" ca="1">_xlfn.LET(_xlpm.rozsah, $J$3:$J$10001,_xlpm.podminka, (_xlpm.rozsah&gt;H1013)*(ISNUMBER(_xlpm.rozsah)),_xlpm.indexy, IF(_xlpm.podminka, ROW(_xlpm.rozsah)-MIN(ROW(_xlpm.rozsah))+1),_xlpm.prvni, MIN(_xlpm.indexy),_xlpm.finalni, IF(_xlpm.prvni=1, 2, _xlpm.prvni),INDEX(_xlpm.rozsah, _xlpm.finalni))</f>
        <v>2000</v>
      </c>
      <c r="BA1013" cm="1">
        <f t="array" aca="1" ref="BA1013" ca="1">INDEX($J$3:$J$10001,MATCH(AZ1013,$J$3:$J$10004,0)-1)</f>
        <v>1900</v>
      </c>
      <c r="BB1013">
        <f t="shared" ca="1" si="251"/>
        <v>300</v>
      </c>
      <c r="BC1013">
        <f t="shared" ca="1" si="251"/>
        <v>316</v>
      </c>
      <c r="BD1013">
        <f t="shared" ca="1" si="250"/>
        <v>-16</v>
      </c>
      <c r="BE1013">
        <f t="shared" ca="1" si="244"/>
        <v>304.61650784</v>
      </c>
      <c r="BF1013">
        <f t="shared" ca="1" si="247"/>
        <v>304.09628698806512</v>
      </c>
      <c r="BG1013">
        <f t="shared" ca="1" si="245"/>
        <v>311.90371301193488</v>
      </c>
      <c r="BH1013" cm="1">
        <f t="array" aca="1" ref="BH1013" ca="1">_xlfn.LET(_xlpm.rozsah, $J$3:$J$10001,_xlpm.podminka, (_xlpm.rozsah&gt;E1013)*(ISNUMBER(_xlpm.rozsah)),_xlpm.indexy, IF(_xlpm.podminka, ROW(_xlpm.rozsah)-MIN(ROW(_xlpm.rozsah))+1),_xlpm.prvni, MIN(_xlpm.indexy),_xlpm.finalni, IF(_xlpm.prvni=1, 2, _xlpm.prvni),INDEX(_xlpm.rozsah, _xlpm.finalni))</f>
        <v>2000</v>
      </c>
      <c r="BI1013" cm="1">
        <f t="array" aca="1" ref="BI1013" ca="1">INDEX($J$3:$J$10001,MATCH(BH1013,$J$3:$J$10004,0)-1)</f>
        <v>1900</v>
      </c>
      <c r="BJ1013">
        <f t="shared" ca="1" si="252"/>
        <v>300</v>
      </c>
      <c r="BK1013">
        <f t="shared" ca="1" si="252"/>
        <v>316</v>
      </c>
      <c r="BL1013">
        <f t="shared" ca="1" si="248"/>
        <v>-16</v>
      </c>
      <c r="BM1013">
        <f t="shared" ca="1" si="246"/>
        <v>304.09628698806512</v>
      </c>
    </row>
    <row r="1014" spans="1:65" x14ac:dyDescent="0.25">
      <c r="A1014" s="64">
        <v>1011</v>
      </c>
      <c r="B1014" s="64">
        <v>83</v>
      </c>
      <c r="C1014" s="64">
        <v>17</v>
      </c>
      <c r="D1014" s="18">
        <v>1011</v>
      </c>
      <c r="E1014" s="21">
        <f t="shared" ca="1" si="239"/>
        <v>1974.398206324593</v>
      </c>
      <c r="F1014" s="22">
        <f t="shared" ca="1" si="240"/>
        <v>51.696368787971068</v>
      </c>
      <c r="G1014" s="23">
        <v>1011</v>
      </c>
      <c r="H1014" s="24">
        <f t="shared" ca="1" si="241"/>
        <v>1971.1468259999999</v>
      </c>
      <c r="I1014" s="25">
        <f t="shared" ca="1" si="242"/>
        <v>51.784806332800002</v>
      </c>
      <c r="J1014" s="155"/>
      <c r="K1014" s="155"/>
      <c r="AX1014">
        <f t="shared" ca="1" si="249"/>
        <v>304.61650784</v>
      </c>
      <c r="AY1014">
        <f t="shared" ca="1" si="243"/>
        <v>311.38349216</v>
      </c>
      <c r="AZ1014" cm="1">
        <f t="array" aca="1" ref="AZ1014" ca="1">_xlfn.LET(_xlpm.rozsah, $J$3:$J$10001,_xlpm.podminka, (_xlpm.rozsah&gt;H1014)*(ISNUMBER(_xlpm.rozsah)),_xlpm.indexy, IF(_xlpm.podminka, ROW(_xlpm.rozsah)-MIN(ROW(_xlpm.rozsah))+1),_xlpm.prvni, MIN(_xlpm.indexy),_xlpm.finalni, IF(_xlpm.prvni=1, 2, _xlpm.prvni),INDEX(_xlpm.rozsah, _xlpm.finalni))</f>
        <v>2000</v>
      </c>
      <c r="BA1014" cm="1">
        <f t="array" aca="1" ref="BA1014" ca="1">INDEX($J$3:$J$10001,MATCH(AZ1014,$J$3:$J$10004,0)-1)</f>
        <v>1900</v>
      </c>
      <c r="BB1014">
        <f t="shared" ca="1" si="251"/>
        <v>300</v>
      </c>
      <c r="BC1014">
        <f t="shared" ca="1" si="251"/>
        <v>316</v>
      </c>
      <c r="BD1014">
        <f t="shared" ca="1" si="250"/>
        <v>-16</v>
      </c>
      <c r="BE1014">
        <f t="shared" ca="1" si="244"/>
        <v>304.61650784</v>
      </c>
      <c r="BF1014">
        <f t="shared" ca="1" si="247"/>
        <v>304.09628698806512</v>
      </c>
      <c r="BG1014">
        <f t="shared" ca="1" si="245"/>
        <v>311.90371301193488</v>
      </c>
      <c r="BH1014" cm="1">
        <f t="array" aca="1" ref="BH1014" ca="1">_xlfn.LET(_xlpm.rozsah, $J$3:$J$10001,_xlpm.podminka, (_xlpm.rozsah&gt;E1014)*(ISNUMBER(_xlpm.rozsah)),_xlpm.indexy, IF(_xlpm.podminka, ROW(_xlpm.rozsah)-MIN(ROW(_xlpm.rozsah))+1),_xlpm.prvni, MIN(_xlpm.indexy),_xlpm.finalni, IF(_xlpm.prvni=1, 2, _xlpm.prvni),INDEX(_xlpm.rozsah, _xlpm.finalni))</f>
        <v>2000</v>
      </c>
      <c r="BI1014" cm="1">
        <f t="array" aca="1" ref="BI1014" ca="1">INDEX($J$3:$J$10001,MATCH(BH1014,$J$3:$J$10004,0)-1)</f>
        <v>1900</v>
      </c>
      <c r="BJ1014">
        <f t="shared" ca="1" si="252"/>
        <v>300</v>
      </c>
      <c r="BK1014">
        <f t="shared" ca="1" si="252"/>
        <v>316</v>
      </c>
      <c r="BL1014">
        <f t="shared" ca="1" si="248"/>
        <v>-16</v>
      </c>
      <c r="BM1014">
        <f t="shared" ca="1" si="246"/>
        <v>304.09628698806512</v>
      </c>
    </row>
    <row r="1015" spans="1:65" x14ac:dyDescent="0.25">
      <c r="A1015" s="64">
        <v>1012</v>
      </c>
      <c r="B1015" s="64">
        <v>83</v>
      </c>
      <c r="C1015" s="64">
        <v>13</v>
      </c>
      <c r="D1015" s="18">
        <v>1012</v>
      </c>
      <c r="E1015" s="21">
        <f t="shared" ca="1" si="239"/>
        <v>1974.398206324593</v>
      </c>
      <c r="F1015" s="22">
        <f t="shared" ca="1" si="240"/>
        <v>39.532517308448462</v>
      </c>
      <c r="G1015" s="28">
        <v>1012</v>
      </c>
      <c r="H1015" s="24">
        <f t="shared" ca="1" si="241"/>
        <v>1971.1468259999999</v>
      </c>
      <c r="I1015" s="25">
        <f t="shared" ca="1" si="242"/>
        <v>39.600146019200004</v>
      </c>
      <c r="J1015" s="155"/>
      <c r="K1015" s="155"/>
      <c r="AX1015">
        <f t="shared" ca="1" si="249"/>
        <v>304.61650784</v>
      </c>
      <c r="AY1015">
        <f t="shared" ca="1" si="243"/>
        <v>311.38349216</v>
      </c>
      <c r="AZ1015" cm="1">
        <f t="array" aca="1" ref="AZ1015" ca="1">_xlfn.LET(_xlpm.rozsah, $J$3:$J$10001,_xlpm.podminka, (_xlpm.rozsah&gt;H1015)*(ISNUMBER(_xlpm.rozsah)),_xlpm.indexy, IF(_xlpm.podminka, ROW(_xlpm.rozsah)-MIN(ROW(_xlpm.rozsah))+1),_xlpm.prvni, MIN(_xlpm.indexy),_xlpm.finalni, IF(_xlpm.prvni=1, 2, _xlpm.prvni),INDEX(_xlpm.rozsah, _xlpm.finalni))</f>
        <v>2000</v>
      </c>
      <c r="BA1015" cm="1">
        <f t="array" aca="1" ref="BA1015" ca="1">INDEX($J$3:$J$10001,MATCH(AZ1015,$J$3:$J$10004,0)-1)</f>
        <v>1900</v>
      </c>
      <c r="BB1015">
        <f t="shared" ca="1" si="251"/>
        <v>300</v>
      </c>
      <c r="BC1015">
        <f t="shared" ca="1" si="251"/>
        <v>316</v>
      </c>
      <c r="BD1015">
        <f t="shared" ca="1" si="250"/>
        <v>-16</v>
      </c>
      <c r="BE1015">
        <f t="shared" ca="1" si="244"/>
        <v>304.61650784</v>
      </c>
      <c r="BF1015">
        <f t="shared" ca="1" si="247"/>
        <v>304.09628698806512</v>
      </c>
      <c r="BG1015">
        <f t="shared" ca="1" si="245"/>
        <v>311.90371301193488</v>
      </c>
      <c r="BH1015" cm="1">
        <f t="array" aca="1" ref="BH1015" ca="1">_xlfn.LET(_xlpm.rozsah, $J$3:$J$10001,_xlpm.podminka, (_xlpm.rozsah&gt;E1015)*(ISNUMBER(_xlpm.rozsah)),_xlpm.indexy, IF(_xlpm.podminka, ROW(_xlpm.rozsah)-MIN(ROW(_xlpm.rozsah))+1),_xlpm.prvni, MIN(_xlpm.indexy),_xlpm.finalni, IF(_xlpm.prvni=1, 2, _xlpm.prvni),INDEX(_xlpm.rozsah, _xlpm.finalni))</f>
        <v>2000</v>
      </c>
      <c r="BI1015" cm="1">
        <f t="array" aca="1" ref="BI1015" ca="1">INDEX($J$3:$J$10001,MATCH(BH1015,$J$3:$J$10004,0)-1)</f>
        <v>1900</v>
      </c>
      <c r="BJ1015">
        <f t="shared" ca="1" si="252"/>
        <v>300</v>
      </c>
      <c r="BK1015">
        <f t="shared" ca="1" si="252"/>
        <v>316</v>
      </c>
      <c r="BL1015">
        <f t="shared" ca="1" si="248"/>
        <v>-16</v>
      </c>
      <c r="BM1015">
        <f t="shared" ca="1" si="246"/>
        <v>304.09628698806512</v>
      </c>
    </row>
    <row r="1016" spans="1:65" x14ac:dyDescent="0.25">
      <c r="A1016" s="64">
        <v>1013</v>
      </c>
      <c r="B1016" s="64">
        <v>83</v>
      </c>
      <c r="C1016" s="64">
        <v>27</v>
      </c>
      <c r="D1016" s="18">
        <v>1013</v>
      </c>
      <c r="E1016" s="21">
        <f t="shared" ca="1" si="239"/>
        <v>1974.398206324593</v>
      </c>
      <c r="F1016" s="22">
        <f t="shared" ca="1" si="240"/>
        <v>82.105997486777582</v>
      </c>
      <c r="G1016" s="23">
        <v>1013</v>
      </c>
      <c r="H1016" s="24">
        <f t="shared" ca="1" si="241"/>
        <v>1971.1468259999999</v>
      </c>
      <c r="I1016" s="25">
        <f t="shared" ca="1" si="242"/>
        <v>82.246457116799988</v>
      </c>
      <c r="J1016" s="155"/>
      <c r="K1016" s="155"/>
      <c r="AX1016">
        <f t="shared" ca="1" si="249"/>
        <v>304.61650784</v>
      </c>
      <c r="AY1016">
        <f t="shared" ca="1" si="243"/>
        <v>311.38349216</v>
      </c>
      <c r="AZ1016" cm="1">
        <f t="array" aca="1" ref="AZ1016" ca="1">_xlfn.LET(_xlpm.rozsah, $J$3:$J$10001,_xlpm.podminka, (_xlpm.rozsah&gt;H1016)*(ISNUMBER(_xlpm.rozsah)),_xlpm.indexy, IF(_xlpm.podminka, ROW(_xlpm.rozsah)-MIN(ROW(_xlpm.rozsah))+1),_xlpm.prvni, MIN(_xlpm.indexy),_xlpm.finalni, IF(_xlpm.prvni=1, 2, _xlpm.prvni),INDEX(_xlpm.rozsah, _xlpm.finalni))</f>
        <v>2000</v>
      </c>
      <c r="BA1016" cm="1">
        <f t="array" aca="1" ref="BA1016" ca="1">INDEX($J$3:$J$10001,MATCH(AZ1016,$J$3:$J$10004,0)-1)</f>
        <v>1900</v>
      </c>
      <c r="BB1016">
        <f t="shared" ca="1" si="251"/>
        <v>300</v>
      </c>
      <c r="BC1016">
        <f t="shared" ca="1" si="251"/>
        <v>316</v>
      </c>
      <c r="BD1016">
        <f t="shared" ca="1" si="250"/>
        <v>-16</v>
      </c>
      <c r="BE1016">
        <f t="shared" ca="1" si="244"/>
        <v>304.61650784</v>
      </c>
      <c r="BF1016">
        <f t="shared" ca="1" si="247"/>
        <v>304.09628698806512</v>
      </c>
      <c r="BG1016">
        <f t="shared" ca="1" si="245"/>
        <v>311.90371301193488</v>
      </c>
      <c r="BH1016" cm="1">
        <f t="array" aca="1" ref="BH1016" ca="1">_xlfn.LET(_xlpm.rozsah, $J$3:$J$10001,_xlpm.podminka, (_xlpm.rozsah&gt;E1016)*(ISNUMBER(_xlpm.rozsah)),_xlpm.indexy, IF(_xlpm.podminka, ROW(_xlpm.rozsah)-MIN(ROW(_xlpm.rozsah))+1),_xlpm.prvni, MIN(_xlpm.indexy),_xlpm.finalni, IF(_xlpm.prvni=1, 2, _xlpm.prvni),INDEX(_xlpm.rozsah, _xlpm.finalni))</f>
        <v>2000</v>
      </c>
      <c r="BI1016" cm="1">
        <f t="array" aca="1" ref="BI1016" ca="1">INDEX($J$3:$J$10001,MATCH(BH1016,$J$3:$J$10004,0)-1)</f>
        <v>1900</v>
      </c>
      <c r="BJ1016">
        <f t="shared" ca="1" si="252"/>
        <v>300</v>
      </c>
      <c r="BK1016">
        <f t="shared" ca="1" si="252"/>
        <v>316</v>
      </c>
      <c r="BL1016">
        <f t="shared" ca="1" si="248"/>
        <v>-16</v>
      </c>
      <c r="BM1016">
        <f t="shared" ca="1" si="246"/>
        <v>304.09628698806512</v>
      </c>
    </row>
    <row r="1017" spans="1:65" x14ac:dyDescent="0.25">
      <c r="A1017" s="64">
        <v>1014</v>
      </c>
      <c r="B1017" s="64">
        <v>81</v>
      </c>
      <c r="C1017" s="64">
        <v>58</v>
      </c>
      <c r="D1017" s="18">
        <v>1014</v>
      </c>
      <c r="E1017" s="21">
        <f t="shared" ca="1" si="239"/>
        <v>1943.6898158107474</v>
      </c>
      <c r="F1017" s="22">
        <f t="shared" ca="1" si="240"/>
        <v>179.22558509276263</v>
      </c>
      <c r="G1017" s="28">
        <v>1014</v>
      </c>
      <c r="H1017" s="24">
        <f t="shared" ca="1" si="241"/>
        <v>1940.5167819999999</v>
      </c>
      <c r="I1017" s="25">
        <f t="shared" ca="1" si="242"/>
        <v>179.52004263040001</v>
      </c>
      <c r="J1017" s="155"/>
      <c r="K1017" s="155"/>
      <c r="AX1017">
        <f t="shared" ca="1" si="249"/>
        <v>309.51731488000001</v>
      </c>
      <c r="AY1017">
        <f t="shared" ca="1" si="243"/>
        <v>306.48268511999999</v>
      </c>
      <c r="AZ1017" cm="1">
        <f t="array" aca="1" ref="AZ1017" ca="1">_xlfn.LET(_xlpm.rozsah, $J$3:$J$10001,_xlpm.podminka, (_xlpm.rozsah&gt;H1017)*(ISNUMBER(_xlpm.rozsah)),_xlpm.indexy, IF(_xlpm.podminka, ROW(_xlpm.rozsah)-MIN(ROW(_xlpm.rozsah))+1),_xlpm.prvni, MIN(_xlpm.indexy),_xlpm.finalni, IF(_xlpm.prvni=1, 2, _xlpm.prvni),INDEX(_xlpm.rozsah, _xlpm.finalni))</f>
        <v>2000</v>
      </c>
      <c r="BA1017" cm="1">
        <f t="array" aca="1" ref="BA1017" ca="1">INDEX($J$3:$J$10001,MATCH(AZ1017,$J$3:$J$10004,0)-1)</f>
        <v>1900</v>
      </c>
      <c r="BB1017">
        <f t="shared" ca="1" si="251"/>
        <v>300</v>
      </c>
      <c r="BC1017">
        <f t="shared" ca="1" si="251"/>
        <v>316</v>
      </c>
      <c r="BD1017">
        <f t="shared" ca="1" si="250"/>
        <v>-16</v>
      </c>
      <c r="BE1017">
        <f t="shared" ca="1" si="244"/>
        <v>309.51731488000001</v>
      </c>
      <c r="BF1017">
        <f t="shared" ca="1" si="247"/>
        <v>309.0096294702804</v>
      </c>
      <c r="BG1017">
        <f t="shared" ca="1" si="245"/>
        <v>306.9903705297196</v>
      </c>
      <c r="BH1017" cm="1">
        <f t="array" aca="1" ref="BH1017" ca="1">_xlfn.LET(_xlpm.rozsah, $J$3:$J$10001,_xlpm.podminka, (_xlpm.rozsah&gt;E1017)*(ISNUMBER(_xlpm.rozsah)),_xlpm.indexy, IF(_xlpm.podminka, ROW(_xlpm.rozsah)-MIN(ROW(_xlpm.rozsah))+1),_xlpm.prvni, MIN(_xlpm.indexy),_xlpm.finalni, IF(_xlpm.prvni=1, 2, _xlpm.prvni),INDEX(_xlpm.rozsah, _xlpm.finalni))</f>
        <v>2000</v>
      </c>
      <c r="BI1017" cm="1">
        <f t="array" aca="1" ref="BI1017" ca="1">INDEX($J$3:$J$10001,MATCH(BH1017,$J$3:$J$10004,0)-1)</f>
        <v>1900</v>
      </c>
      <c r="BJ1017">
        <f t="shared" ca="1" si="252"/>
        <v>300</v>
      </c>
      <c r="BK1017">
        <f t="shared" ca="1" si="252"/>
        <v>316</v>
      </c>
      <c r="BL1017">
        <f t="shared" ca="1" si="248"/>
        <v>-16</v>
      </c>
      <c r="BM1017">
        <f t="shared" ca="1" si="246"/>
        <v>309.0096294702804</v>
      </c>
    </row>
    <row r="1018" spans="1:65" x14ac:dyDescent="0.25">
      <c r="A1018" s="64">
        <v>1015</v>
      </c>
      <c r="B1018" s="64">
        <v>81</v>
      </c>
      <c r="C1018" s="64">
        <v>60</v>
      </c>
      <c r="D1018" s="18">
        <v>1015</v>
      </c>
      <c r="E1018" s="21">
        <f t="shared" ca="1" si="239"/>
        <v>1943.6898158107474</v>
      </c>
      <c r="F1018" s="22">
        <f t="shared" ca="1" si="240"/>
        <v>185.40577768216824</v>
      </c>
      <c r="G1018" s="23">
        <v>1015</v>
      </c>
      <c r="H1018" s="24">
        <f t="shared" ca="1" si="241"/>
        <v>1940.5167819999999</v>
      </c>
      <c r="I1018" s="25">
        <f t="shared" ca="1" si="242"/>
        <v>185.71038892799999</v>
      </c>
      <c r="J1018" s="155"/>
      <c r="K1018" s="155"/>
      <c r="AX1018">
        <f t="shared" ca="1" si="249"/>
        <v>309.51731488000001</v>
      </c>
      <c r="AY1018">
        <f t="shared" ca="1" si="243"/>
        <v>306.48268511999999</v>
      </c>
      <c r="AZ1018" cm="1">
        <f t="array" aca="1" ref="AZ1018" ca="1">_xlfn.LET(_xlpm.rozsah, $J$3:$J$10001,_xlpm.podminka, (_xlpm.rozsah&gt;H1018)*(ISNUMBER(_xlpm.rozsah)),_xlpm.indexy, IF(_xlpm.podminka, ROW(_xlpm.rozsah)-MIN(ROW(_xlpm.rozsah))+1),_xlpm.prvni, MIN(_xlpm.indexy),_xlpm.finalni, IF(_xlpm.prvni=1, 2, _xlpm.prvni),INDEX(_xlpm.rozsah, _xlpm.finalni))</f>
        <v>2000</v>
      </c>
      <c r="BA1018" cm="1">
        <f t="array" aca="1" ref="BA1018" ca="1">INDEX($J$3:$J$10001,MATCH(AZ1018,$J$3:$J$10004,0)-1)</f>
        <v>1900</v>
      </c>
      <c r="BB1018">
        <f t="shared" ca="1" si="251"/>
        <v>300</v>
      </c>
      <c r="BC1018">
        <f t="shared" ca="1" si="251"/>
        <v>316</v>
      </c>
      <c r="BD1018">
        <f t="shared" ca="1" si="250"/>
        <v>-16</v>
      </c>
      <c r="BE1018">
        <f t="shared" ca="1" si="244"/>
        <v>309.51731488000001</v>
      </c>
      <c r="BF1018">
        <f t="shared" ca="1" si="247"/>
        <v>309.0096294702804</v>
      </c>
      <c r="BG1018">
        <f t="shared" ca="1" si="245"/>
        <v>306.9903705297196</v>
      </c>
      <c r="BH1018" cm="1">
        <f t="array" aca="1" ref="BH1018" ca="1">_xlfn.LET(_xlpm.rozsah, $J$3:$J$10001,_xlpm.podminka, (_xlpm.rozsah&gt;E1018)*(ISNUMBER(_xlpm.rozsah)),_xlpm.indexy, IF(_xlpm.podminka, ROW(_xlpm.rozsah)-MIN(ROW(_xlpm.rozsah))+1),_xlpm.prvni, MIN(_xlpm.indexy),_xlpm.finalni, IF(_xlpm.prvni=1, 2, _xlpm.prvni),INDEX(_xlpm.rozsah, _xlpm.finalni))</f>
        <v>2000</v>
      </c>
      <c r="BI1018" cm="1">
        <f t="array" aca="1" ref="BI1018" ca="1">INDEX($J$3:$J$10001,MATCH(BH1018,$J$3:$J$10004,0)-1)</f>
        <v>1900</v>
      </c>
      <c r="BJ1018">
        <f t="shared" ca="1" si="252"/>
        <v>300</v>
      </c>
      <c r="BK1018">
        <f t="shared" ca="1" si="252"/>
        <v>316</v>
      </c>
      <c r="BL1018">
        <f t="shared" ca="1" si="248"/>
        <v>-16</v>
      </c>
      <c r="BM1018">
        <f t="shared" ca="1" si="246"/>
        <v>309.0096294702804</v>
      </c>
    </row>
    <row r="1019" spans="1:65" x14ac:dyDescent="0.25">
      <c r="A1019" s="64">
        <v>1016</v>
      </c>
      <c r="B1019" s="64">
        <v>81</v>
      </c>
      <c r="C1019" s="64">
        <v>46</v>
      </c>
      <c r="D1019" s="18">
        <v>1016</v>
      </c>
      <c r="E1019" s="21">
        <f t="shared" ca="1" si="239"/>
        <v>1943.6898158107474</v>
      </c>
      <c r="F1019" s="22">
        <f t="shared" ca="1" si="240"/>
        <v>142.14442955632899</v>
      </c>
      <c r="G1019" s="28">
        <v>1016</v>
      </c>
      <c r="H1019" s="24">
        <f t="shared" ca="1" si="241"/>
        <v>1940.5167819999999</v>
      </c>
      <c r="I1019" s="25">
        <f t="shared" ca="1" si="242"/>
        <v>142.3779648448</v>
      </c>
      <c r="J1019" s="155"/>
      <c r="K1019" s="155"/>
      <c r="AX1019">
        <f t="shared" ca="1" si="249"/>
        <v>309.51731488000001</v>
      </c>
      <c r="AY1019">
        <f t="shared" ca="1" si="243"/>
        <v>306.48268511999999</v>
      </c>
      <c r="AZ1019" cm="1">
        <f t="array" aca="1" ref="AZ1019" ca="1">_xlfn.LET(_xlpm.rozsah, $J$3:$J$10001,_xlpm.podminka, (_xlpm.rozsah&gt;H1019)*(ISNUMBER(_xlpm.rozsah)),_xlpm.indexy, IF(_xlpm.podminka, ROW(_xlpm.rozsah)-MIN(ROW(_xlpm.rozsah))+1),_xlpm.prvni, MIN(_xlpm.indexy),_xlpm.finalni, IF(_xlpm.prvni=1, 2, _xlpm.prvni),INDEX(_xlpm.rozsah, _xlpm.finalni))</f>
        <v>2000</v>
      </c>
      <c r="BA1019" cm="1">
        <f t="array" aca="1" ref="BA1019" ca="1">INDEX($J$3:$J$10001,MATCH(AZ1019,$J$3:$J$10004,0)-1)</f>
        <v>1900</v>
      </c>
      <c r="BB1019">
        <f t="shared" ca="1" si="251"/>
        <v>300</v>
      </c>
      <c r="BC1019">
        <f t="shared" ca="1" si="251"/>
        <v>316</v>
      </c>
      <c r="BD1019">
        <f t="shared" ca="1" si="250"/>
        <v>-16</v>
      </c>
      <c r="BE1019">
        <f t="shared" ca="1" si="244"/>
        <v>309.51731488000001</v>
      </c>
      <c r="BF1019">
        <f t="shared" ca="1" si="247"/>
        <v>309.0096294702804</v>
      </c>
      <c r="BG1019">
        <f t="shared" ca="1" si="245"/>
        <v>306.9903705297196</v>
      </c>
      <c r="BH1019" cm="1">
        <f t="array" aca="1" ref="BH1019" ca="1">_xlfn.LET(_xlpm.rozsah, $J$3:$J$10001,_xlpm.podminka, (_xlpm.rozsah&gt;E1019)*(ISNUMBER(_xlpm.rozsah)),_xlpm.indexy, IF(_xlpm.podminka, ROW(_xlpm.rozsah)-MIN(ROW(_xlpm.rozsah))+1),_xlpm.prvni, MIN(_xlpm.indexy),_xlpm.finalni, IF(_xlpm.prvni=1, 2, _xlpm.prvni),INDEX(_xlpm.rozsah, _xlpm.finalni))</f>
        <v>2000</v>
      </c>
      <c r="BI1019" cm="1">
        <f t="array" aca="1" ref="BI1019" ca="1">INDEX($J$3:$J$10001,MATCH(BH1019,$J$3:$J$10004,0)-1)</f>
        <v>1900</v>
      </c>
      <c r="BJ1019">
        <f t="shared" ca="1" si="252"/>
        <v>300</v>
      </c>
      <c r="BK1019">
        <f t="shared" ca="1" si="252"/>
        <v>316</v>
      </c>
      <c r="BL1019">
        <f t="shared" ca="1" si="248"/>
        <v>-16</v>
      </c>
      <c r="BM1019">
        <f t="shared" ca="1" si="246"/>
        <v>309.0096294702804</v>
      </c>
    </row>
    <row r="1020" spans="1:65" x14ac:dyDescent="0.25">
      <c r="A1020" s="64">
        <v>1017</v>
      </c>
      <c r="B1020" s="64">
        <v>80</v>
      </c>
      <c r="C1020" s="64">
        <v>41</v>
      </c>
      <c r="D1020" s="18">
        <v>1017</v>
      </c>
      <c r="E1020" s="21">
        <f t="shared" ca="1" si="239"/>
        <v>1928.3356205538248</v>
      </c>
      <c r="F1020" s="22">
        <f t="shared" ca="1" si="240"/>
        <v>127.7011832916691</v>
      </c>
      <c r="G1020" s="23">
        <v>1017</v>
      </c>
      <c r="H1020" s="24">
        <f t="shared" ca="1" si="241"/>
        <v>1925.2017599999999</v>
      </c>
      <c r="I1020" s="25">
        <f t="shared" ca="1" si="242"/>
        <v>127.90676454400001</v>
      </c>
      <c r="J1020" s="155"/>
      <c r="K1020" s="155"/>
      <c r="AX1020">
        <f t="shared" ca="1" si="249"/>
        <v>311.96771840000002</v>
      </c>
      <c r="AY1020">
        <f t="shared" ca="1" si="243"/>
        <v>304.03228159999998</v>
      </c>
      <c r="AZ1020" cm="1">
        <f t="array" aca="1" ref="AZ1020" ca="1">_xlfn.LET(_xlpm.rozsah, $J$3:$J$10001,_xlpm.podminka, (_xlpm.rozsah&gt;H1020)*(ISNUMBER(_xlpm.rozsah)),_xlpm.indexy, IF(_xlpm.podminka, ROW(_xlpm.rozsah)-MIN(ROW(_xlpm.rozsah))+1),_xlpm.prvni, MIN(_xlpm.indexy),_xlpm.finalni, IF(_xlpm.prvni=1, 2, _xlpm.prvni),INDEX(_xlpm.rozsah, _xlpm.finalni))</f>
        <v>2000</v>
      </c>
      <c r="BA1020" cm="1">
        <f t="array" aca="1" ref="BA1020" ca="1">INDEX($J$3:$J$10001,MATCH(AZ1020,$J$3:$J$10004,0)-1)</f>
        <v>1900</v>
      </c>
      <c r="BB1020">
        <f t="shared" ca="1" si="251"/>
        <v>300</v>
      </c>
      <c r="BC1020">
        <f t="shared" ca="1" si="251"/>
        <v>316</v>
      </c>
      <c r="BD1020">
        <f t="shared" ca="1" si="250"/>
        <v>-16</v>
      </c>
      <c r="BE1020">
        <f t="shared" ca="1" si="244"/>
        <v>311.96771840000002</v>
      </c>
      <c r="BF1020">
        <f t="shared" ca="1" si="247"/>
        <v>311.46630071138804</v>
      </c>
      <c r="BG1020">
        <f t="shared" ca="1" si="245"/>
        <v>304.53369928861196</v>
      </c>
      <c r="BH1020" cm="1">
        <f t="array" aca="1" ref="BH1020" ca="1">_xlfn.LET(_xlpm.rozsah, $J$3:$J$10001,_xlpm.podminka, (_xlpm.rozsah&gt;E1020)*(ISNUMBER(_xlpm.rozsah)),_xlpm.indexy, IF(_xlpm.podminka, ROW(_xlpm.rozsah)-MIN(ROW(_xlpm.rozsah))+1),_xlpm.prvni, MIN(_xlpm.indexy),_xlpm.finalni, IF(_xlpm.prvni=1, 2, _xlpm.prvni),INDEX(_xlpm.rozsah, _xlpm.finalni))</f>
        <v>2000</v>
      </c>
      <c r="BI1020" cm="1">
        <f t="array" aca="1" ref="BI1020" ca="1">INDEX($J$3:$J$10001,MATCH(BH1020,$J$3:$J$10004,0)-1)</f>
        <v>1900</v>
      </c>
      <c r="BJ1020">
        <f t="shared" ca="1" si="252"/>
        <v>300</v>
      </c>
      <c r="BK1020">
        <f t="shared" ca="1" si="252"/>
        <v>316</v>
      </c>
      <c r="BL1020">
        <f t="shared" ca="1" si="248"/>
        <v>-16</v>
      </c>
      <c r="BM1020">
        <f t="shared" ca="1" si="246"/>
        <v>311.46630071138804</v>
      </c>
    </row>
    <row r="1021" spans="1:65" x14ac:dyDescent="0.25">
      <c r="A1021" s="64">
        <v>1018</v>
      </c>
      <c r="B1021" s="64">
        <v>80</v>
      </c>
      <c r="C1021" s="64">
        <v>36</v>
      </c>
      <c r="D1021" s="18">
        <v>1018</v>
      </c>
      <c r="E1021" s="21">
        <f t="shared" ca="1" si="239"/>
        <v>1928.3356205538248</v>
      </c>
      <c r="F1021" s="22">
        <f t="shared" ca="1" si="240"/>
        <v>112.1278682560997</v>
      </c>
      <c r="G1021" s="28">
        <v>1018</v>
      </c>
      <c r="H1021" s="24">
        <f t="shared" ca="1" si="241"/>
        <v>1925.2017599999999</v>
      </c>
      <c r="I1021" s="25">
        <f t="shared" ca="1" si="242"/>
        <v>112.30837862400001</v>
      </c>
      <c r="J1021" s="155"/>
      <c r="K1021" s="155"/>
      <c r="AX1021">
        <f t="shared" ca="1" si="249"/>
        <v>311.96771840000002</v>
      </c>
      <c r="AY1021">
        <f t="shared" ca="1" si="243"/>
        <v>304.03228159999998</v>
      </c>
      <c r="AZ1021" cm="1">
        <f t="array" aca="1" ref="AZ1021" ca="1">_xlfn.LET(_xlpm.rozsah, $J$3:$J$10001,_xlpm.podminka, (_xlpm.rozsah&gt;H1021)*(ISNUMBER(_xlpm.rozsah)),_xlpm.indexy, IF(_xlpm.podminka, ROW(_xlpm.rozsah)-MIN(ROW(_xlpm.rozsah))+1),_xlpm.prvni, MIN(_xlpm.indexy),_xlpm.finalni, IF(_xlpm.prvni=1, 2, _xlpm.prvni),INDEX(_xlpm.rozsah, _xlpm.finalni))</f>
        <v>2000</v>
      </c>
      <c r="BA1021" cm="1">
        <f t="array" aca="1" ref="BA1021" ca="1">INDEX($J$3:$J$10001,MATCH(AZ1021,$J$3:$J$10004,0)-1)</f>
        <v>1900</v>
      </c>
      <c r="BB1021">
        <f t="shared" ca="1" si="251"/>
        <v>300</v>
      </c>
      <c r="BC1021">
        <f t="shared" ca="1" si="251"/>
        <v>316</v>
      </c>
      <c r="BD1021">
        <f t="shared" ca="1" si="250"/>
        <v>-16</v>
      </c>
      <c r="BE1021">
        <f t="shared" ca="1" si="244"/>
        <v>311.96771840000002</v>
      </c>
      <c r="BF1021">
        <f t="shared" ca="1" si="247"/>
        <v>311.46630071138804</v>
      </c>
      <c r="BG1021">
        <f t="shared" ca="1" si="245"/>
        <v>304.53369928861196</v>
      </c>
      <c r="BH1021" cm="1">
        <f t="array" aca="1" ref="BH1021" ca="1">_xlfn.LET(_xlpm.rozsah, $J$3:$J$10001,_xlpm.podminka, (_xlpm.rozsah&gt;E1021)*(ISNUMBER(_xlpm.rozsah)),_xlpm.indexy, IF(_xlpm.podminka, ROW(_xlpm.rozsah)-MIN(ROW(_xlpm.rozsah))+1),_xlpm.prvni, MIN(_xlpm.indexy),_xlpm.finalni, IF(_xlpm.prvni=1, 2, _xlpm.prvni),INDEX(_xlpm.rozsah, _xlpm.finalni))</f>
        <v>2000</v>
      </c>
      <c r="BI1021" cm="1">
        <f t="array" aca="1" ref="BI1021" ca="1">INDEX($J$3:$J$10001,MATCH(BH1021,$J$3:$J$10004,0)-1)</f>
        <v>1900</v>
      </c>
      <c r="BJ1021">
        <f t="shared" ca="1" si="252"/>
        <v>300</v>
      </c>
      <c r="BK1021">
        <f t="shared" ca="1" si="252"/>
        <v>316</v>
      </c>
      <c r="BL1021">
        <f t="shared" ca="1" si="248"/>
        <v>-16</v>
      </c>
      <c r="BM1021">
        <f t="shared" ca="1" si="246"/>
        <v>311.46630071138804</v>
      </c>
    </row>
    <row r="1022" spans="1:65" x14ac:dyDescent="0.25">
      <c r="A1022" s="64">
        <v>1019</v>
      </c>
      <c r="B1022" s="64">
        <v>81</v>
      </c>
      <c r="C1022" s="64">
        <v>26</v>
      </c>
      <c r="D1022" s="18">
        <v>1019</v>
      </c>
      <c r="E1022" s="21">
        <f t="shared" ca="1" si="239"/>
        <v>1943.6898158107474</v>
      </c>
      <c r="F1022" s="22">
        <f t="shared" ca="1" si="240"/>
        <v>80.342503662272904</v>
      </c>
      <c r="G1022" s="23">
        <v>1019</v>
      </c>
      <c r="H1022" s="24">
        <f t="shared" ca="1" si="241"/>
        <v>1940.5167819999999</v>
      </c>
      <c r="I1022" s="25">
        <f t="shared" ca="1" si="242"/>
        <v>80.474501868800004</v>
      </c>
      <c r="J1022" s="155"/>
      <c r="K1022" s="155"/>
      <c r="AX1022">
        <f t="shared" ca="1" si="249"/>
        <v>309.51731488000001</v>
      </c>
      <c r="AY1022">
        <f t="shared" ca="1" si="243"/>
        <v>306.48268511999999</v>
      </c>
      <c r="AZ1022" cm="1">
        <f t="array" aca="1" ref="AZ1022" ca="1">_xlfn.LET(_xlpm.rozsah, $J$3:$J$10001,_xlpm.podminka, (_xlpm.rozsah&gt;H1022)*(ISNUMBER(_xlpm.rozsah)),_xlpm.indexy, IF(_xlpm.podminka, ROW(_xlpm.rozsah)-MIN(ROW(_xlpm.rozsah))+1),_xlpm.prvni, MIN(_xlpm.indexy),_xlpm.finalni, IF(_xlpm.prvni=1, 2, _xlpm.prvni),INDEX(_xlpm.rozsah, _xlpm.finalni))</f>
        <v>2000</v>
      </c>
      <c r="BA1022" cm="1">
        <f t="array" aca="1" ref="BA1022" ca="1">INDEX($J$3:$J$10001,MATCH(AZ1022,$J$3:$J$10004,0)-1)</f>
        <v>1900</v>
      </c>
      <c r="BB1022">
        <f t="shared" ca="1" si="251"/>
        <v>300</v>
      </c>
      <c r="BC1022">
        <f t="shared" ca="1" si="251"/>
        <v>316</v>
      </c>
      <c r="BD1022">
        <f t="shared" ca="1" si="250"/>
        <v>-16</v>
      </c>
      <c r="BE1022">
        <f t="shared" ca="1" si="244"/>
        <v>309.51731488000001</v>
      </c>
      <c r="BF1022">
        <f t="shared" ca="1" si="247"/>
        <v>309.0096294702804</v>
      </c>
      <c r="BG1022">
        <f t="shared" ca="1" si="245"/>
        <v>306.9903705297196</v>
      </c>
      <c r="BH1022" cm="1">
        <f t="array" aca="1" ref="BH1022" ca="1">_xlfn.LET(_xlpm.rozsah, $J$3:$J$10001,_xlpm.podminka, (_xlpm.rozsah&gt;E1022)*(ISNUMBER(_xlpm.rozsah)),_xlpm.indexy, IF(_xlpm.podminka, ROW(_xlpm.rozsah)-MIN(ROW(_xlpm.rozsah))+1),_xlpm.prvni, MIN(_xlpm.indexy),_xlpm.finalni, IF(_xlpm.prvni=1, 2, _xlpm.prvni),INDEX(_xlpm.rozsah, _xlpm.finalni))</f>
        <v>2000</v>
      </c>
      <c r="BI1022" cm="1">
        <f t="array" aca="1" ref="BI1022" ca="1">INDEX($J$3:$J$10001,MATCH(BH1022,$J$3:$J$10004,0)-1)</f>
        <v>1900</v>
      </c>
      <c r="BJ1022">
        <f t="shared" ca="1" si="252"/>
        <v>300</v>
      </c>
      <c r="BK1022">
        <f t="shared" ca="1" si="252"/>
        <v>316</v>
      </c>
      <c r="BL1022">
        <f t="shared" ca="1" si="248"/>
        <v>-16</v>
      </c>
      <c r="BM1022">
        <f t="shared" ca="1" si="246"/>
        <v>309.0096294702804</v>
      </c>
    </row>
    <row r="1023" spans="1:65" x14ac:dyDescent="0.25">
      <c r="A1023" s="64">
        <v>1020</v>
      </c>
      <c r="B1023" s="64">
        <v>86</v>
      </c>
      <c r="C1023" s="64">
        <v>18</v>
      </c>
      <c r="D1023" s="18">
        <v>1020</v>
      </c>
      <c r="E1023" s="21">
        <f t="shared" ca="1" si="239"/>
        <v>2020.4607920953615</v>
      </c>
      <c r="F1023" s="22">
        <f t="shared" ca="1" si="240"/>
        <v>53.263411484566987</v>
      </c>
      <c r="G1023" s="28">
        <v>1020</v>
      </c>
      <c r="H1023" s="24">
        <f t="shared" ca="1" si="241"/>
        <v>2017.0918919999999</v>
      </c>
      <c r="I1023" s="25">
        <f t="shared" ca="1" si="242"/>
        <v>53.384691887999999</v>
      </c>
      <c r="J1023" s="155"/>
      <c r="K1023" s="155"/>
      <c r="AX1023">
        <f t="shared" ca="1" si="249"/>
        <v>296.58162160000001</v>
      </c>
      <c r="AY1023">
        <f t="shared" ca="1" si="243"/>
        <v>283.41837839999999</v>
      </c>
      <c r="AZ1023" cm="1">
        <f t="array" aca="1" ref="AZ1023" ca="1">_xlfn.LET(_xlpm.rozsah, $J$3:$J$10001,_xlpm.podminka, (_xlpm.rozsah&gt;H1023)*(ISNUMBER(_xlpm.rozsah)),_xlpm.indexy, IF(_xlpm.podminka, ROW(_xlpm.rozsah)-MIN(ROW(_xlpm.rozsah))+1),_xlpm.prvni, MIN(_xlpm.indexy),_xlpm.finalni, IF(_xlpm.prvni=1, 2, _xlpm.prvni),INDEX(_xlpm.rozsah, _xlpm.finalni))</f>
        <v>2100</v>
      </c>
      <c r="BA1023" cm="1">
        <f t="array" aca="1" ref="BA1023" ca="1">INDEX($J$3:$J$10001,MATCH(AZ1023,$J$3:$J$10004,0)-1)</f>
        <v>2000</v>
      </c>
      <c r="BB1023">
        <f t="shared" ca="1" si="251"/>
        <v>280</v>
      </c>
      <c r="BC1023">
        <f t="shared" ca="1" si="251"/>
        <v>300</v>
      </c>
      <c r="BD1023">
        <f t="shared" ca="1" si="250"/>
        <v>-20</v>
      </c>
      <c r="BE1023">
        <f t="shared" ca="1" si="244"/>
        <v>296.58162160000001</v>
      </c>
      <c r="BF1023">
        <f t="shared" ca="1" si="247"/>
        <v>295.90784158092771</v>
      </c>
      <c r="BG1023">
        <f t="shared" ca="1" si="245"/>
        <v>284.09215841907229</v>
      </c>
      <c r="BH1023" cm="1">
        <f t="array" aca="1" ref="BH1023" ca="1">_xlfn.LET(_xlpm.rozsah, $J$3:$J$10001,_xlpm.podminka, (_xlpm.rozsah&gt;E1023)*(ISNUMBER(_xlpm.rozsah)),_xlpm.indexy, IF(_xlpm.podminka, ROW(_xlpm.rozsah)-MIN(ROW(_xlpm.rozsah))+1),_xlpm.prvni, MIN(_xlpm.indexy),_xlpm.finalni, IF(_xlpm.prvni=1, 2, _xlpm.prvni),INDEX(_xlpm.rozsah, _xlpm.finalni))</f>
        <v>2100</v>
      </c>
      <c r="BI1023" cm="1">
        <f t="array" aca="1" ref="BI1023" ca="1">INDEX($J$3:$J$10001,MATCH(BH1023,$J$3:$J$10004,0)-1)</f>
        <v>2000</v>
      </c>
      <c r="BJ1023">
        <f t="shared" ca="1" si="252"/>
        <v>280</v>
      </c>
      <c r="BK1023">
        <f t="shared" ca="1" si="252"/>
        <v>300</v>
      </c>
      <c r="BL1023">
        <f t="shared" ca="1" si="248"/>
        <v>-20</v>
      </c>
      <c r="BM1023">
        <f t="shared" ca="1" si="246"/>
        <v>295.90784158092771</v>
      </c>
    </row>
    <row r="1024" spans="1:65" x14ac:dyDescent="0.25">
      <c r="A1024" s="64">
        <v>1021</v>
      </c>
      <c r="B1024" s="64">
        <v>82</v>
      </c>
      <c r="C1024" s="64">
        <v>35</v>
      </c>
      <c r="D1024" s="18">
        <v>1021</v>
      </c>
      <c r="E1024" s="21">
        <f t="shared" ca="1" si="239"/>
        <v>1959.0440110676702</v>
      </c>
      <c r="F1024" s="22">
        <f t="shared" ca="1" si="240"/>
        <v>107.29353538021047</v>
      </c>
      <c r="G1024" s="23">
        <v>1021</v>
      </c>
      <c r="H1024" s="24">
        <f t="shared" ca="1" si="241"/>
        <v>1955.8318039999999</v>
      </c>
      <c r="I1024" s="25">
        <f t="shared" ca="1" si="242"/>
        <v>107.47341897599999</v>
      </c>
      <c r="J1024" s="155"/>
      <c r="K1024" s="155"/>
      <c r="AX1024">
        <f t="shared" ca="1" si="249"/>
        <v>307.06691136000001</v>
      </c>
      <c r="AY1024">
        <f t="shared" ca="1" si="243"/>
        <v>308.93308863999999</v>
      </c>
      <c r="AZ1024" cm="1">
        <f t="array" aca="1" ref="AZ1024" ca="1">_xlfn.LET(_xlpm.rozsah, $J$3:$J$10001,_xlpm.podminka, (_xlpm.rozsah&gt;H1024)*(ISNUMBER(_xlpm.rozsah)),_xlpm.indexy, IF(_xlpm.podminka, ROW(_xlpm.rozsah)-MIN(ROW(_xlpm.rozsah))+1),_xlpm.prvni, MIN(_xlpm.indexy),_xlpm.finalni, IF(_xlpm.prvni=1, 2, _xlpm.prvni),INDEX(_xlpm.rozsah, _xlpm.finalni))</f>
        <v>2000</v>
      </c>
      <c r="BA1024" cm="1">
        <f t="array" aca="1" ref="BA1024" ca="1">INDEX($J$3:$J$10001,MATCH(AZ1024,$J$3:$J$10004,0)-1)</f>
        <v>1900</v>
      </c>
      <c r="BB1024">
        <f t="shared" ca="1" si="251"/>
        <v>300</v>
      </c>
      <c r="BC1024">
        <f t="shared" ca="1" si="251"/>
        <v>316</v>
      </c>
      <c r="BD1024">
        <f t="shared" ca="1" si="250"/>
        <v>-16</v>
      </c>
      <c r="BE1024">
        <f t="shared" ca="1" si="244"/>
        <v>307.06691136000001</v>
      </c>
      <c r="BF1024">
        <f t="shared" ca="1" si="247"/>
        <v>306.55295822917276</v>
      </c>
      <c r="BG1024">
        <f t="shared" ca="1" si="245"/>
        <v>309.44704177082724</v>
      </c>
      <c r="BH1024" cm="1">
        <f t="array" aca="1" ref="BH1024" ca="1">_xlfn.LET(_xlpm.rozsah, $J$3:$J$10001,_xlpm.podminka, (_xlpm.rozsah&gt;E1024)*(ISNUMBER(_xlpm.rozsah)),_xlpm.indexy, IF(_xlpm.podminka, ROW(_xlpm.rozsah)-MIN(ROW(_xlpm.rozsah))+1),_xlpm.prvni, MIN(_xlpm.indexy),_xlpm.finalni, IF(_xlpm.prvni=1, 2, _xlpm.prvni),INDEX(_xlpm.rozsah, _xlpm.finalni))</f>
        <v>2000</v>
      </c>
      <c r="BI1024" cm="1">
        <f t="array" aca="1" ref="BI1024" ca="1">INDEX($J$3:$J$10001,MATCH(BH1024,$J$3:$J$10004,0)-1)</f>
        <v>1900</v>
      </c>
      <c r="BJ1024">
        <f t="shared" ca="1" si="252"/>
        <v>300</v>
      </c>
      <c r="BK1024">
        <f t="shared" ca="1" si="252"/>
        <v>316</v>
      </c>
      <c r="BL1024">
        <f t="shared" ca="1" si="248"/>
        <v>-16</v>
      </c>
      <c r="BM1024">
        <f t="shared" ca="1" si="246"/>
        <v>306.55295822917276</v>
      </c>
    </row>
    <row r="1025" spans="1:65" x14ac:dyDescent="0.25">
      <c r="A1025" s="64">
        <v>1022</v>
      </c>
      <c r="B1025" s="64">
        <v>79</v>
      </c>
      <c r="C1025" s="64">
        <v>53</v>
      </c>
      <c r="D1025" s="18">
        <v>1022</v>
      </c>
      <c r="E1025" s="21">
        <f t="shared" ca="1" si="239"/>
        <v>1912.9814252969018</v>
      </c>
      <c r="F1025" s="22">
        <f t="shared" ca="1" si="240"/>
        <v>166.37917513482273</v>
      </c>
      <c r="G1025" s="28">
        <v>1022</v>
      </c>
      <c r="H1025" s="24">
        <f t="shared" ca="1" si="241"/>
        <v>1909.8867379999999</v>
      </c>
      <c r="I1025" s="25">
        <f t="shared" ca="1" si="242"/>
        <v>166.64160461760002</v>
      </c>
      <c r="J1025" s="155"/>
      <c r="K1025" s="155"/>
      <c r="AX1025">
        <f t="shared" ca="1" si="249"/>
        <v>314.41812192000003</v>
      </c>
      <c r="AY1025">
        <f t="shared" ca="1" si="243"/>
        <v>301.58187807999997</v>
      </c>
      <c r="AZ1025" cm="1">
        <f t="array" aca="1" ref="AZ1025" ca="1">_xlfn.LET(_xlpm.rozsah, $J$3:$J$10001,_xlpm.podminka, (_xlpm.rozsah&gt;H1025)*(ISNUMBER(_xlpm.rozsah)),_xlpm.indexy, IF(_xlpm.podminka, ROW(_xlpm.rozsah)-MIN(ROW(_xlpm.rozsah))+1),_xlpm.prvni, MIN(_xlpm.indexy),_xlpm.finalni, IF(_xlpm.prvni=1, 2, _xlpm.prvni),INDEX(_xlpm.rozsah, _xlpm.finalni))</f>
        <v>2000</v>
      </c>
      <c r="BA1025" cm="1">
        <f t="array" aca="1" ref="BA1025" ca="1">INDEX($J$3:$J$10001,MATCH(AZ1025,$J$3:$J$10004,0)-1)</f>
        <v>1900</v>
      </c>
      <c r="BB1025">
        <f t="shared" ca="1" si="251"/>
        <v>300</v>
      </c>
      <c r="BC1025">
        <f t="shared" ca="1" si="251"/>
        <v>316</v>
      </c>
      <c r="BD1025">
        <f t="shared" ca="1" si="250"/>
        <v>-16</v>
      </c>
      <c r="BE1025">
        <f t="shared" ca="1" si="244"/>
        <v>314.41812192000003</v>
      </c>
      <c r="BF1025">
        <f t="shared" ca="1" si="247"/>
        <v>313.92297195249574</v>
      </c>
      <c r="BG1025">
        <f t="shared" ca="1" si="245"/>
        <v>302.07702804750426</v>
      </c>
      <c r="BH1025" cm="1">
        <f t="array" aca="1" ref="BH1025" ca="1">_xlfn.LET(_xlpm.rozsah, $J$3:$J$10001,_xlpm.podminka, (_xlpm.rozsah&gt;E1025)*(ISNUMBER(_xlpm.rozsah)),_xlpm.indexy, IF(_xlpm.podminka, ROW(_xlpm.rozsah)-MIN(ROW(_xlpm.rozsah))+1),_xlpm.prvni, MIN(_xlpm.indexy),_xlpm.finalni, IF(_xlpm.prvni=1, 2, _xlpm.prvni),INDEX(_xlpm.rozsah, _xlpm.finalni))</f>
        <v>2000</v>
      </c>
      <c r="BI1025" cm="1">
        <f t="array" aca="1" ref="BI1025" ca="1">INDEX($J$3:$J$10001,MATCH(BH1025,$J$3:$J$10004,0)-1)</f>
        <v>1900</v>
      </c>
      <c r="BJ1025">
        <f t="shared" ca="1" si="252"/>
        <v>300</v>
      </c>
      <c r="BK1025">
        <f t="shared" ca="1" si="252"/>
        <v>316</v>
      </c>
      <c r="BL1025">
        <f t="shared" ca="1" si="248"/>
        <v>-16</v>
      </c>
      <c r="BM1025">
        <f t="shared" ca="1" si="246"/>
        <v>313.92297195249574</v>
      </c>
    </row>
    <row r="1026" spans="1:65" x14ac:dyDescent="0.25">
      <c r="A1026" s="64">
        <v>1023</v>
      </c>
      <c r="B1026" s="64">
        <v>82</v>
      </c>
      <c r="C1026" s="64">
        <v>30</v>
      </c>
      <c r="D1026" s="18">
        <v>1023</v>
      </c>
      <c r="E1026" s="21">
        <f t="shared" ca="1" si="239"/>
        <v>1959.0440110676702</v>
      </c>
      <c r="F1026" s="22">
        <f t="shared" ca="1" si="240"/>
        <v>91.965887468751831</v>
      </c>
      <c r="G1026" s="23">
        <v>1023</v>
      </c>
      <c r="H1026" s="24">
        <f t="shared" ca="1" si="241"/>
        <v>1955.8318039999999</v>
      </c>
      <c r="I1026" s="25">
        <f t="shared" ca="1" si="242"/>
        <v>92.12007340800001</v>
      </c>
      <c r="J1026" s="155"/>
      <c r="K1026" s="155"/>
      <c r="AX1026">
        <f t="shared" ca="1" si="249"/>
        <v>307.06691136000001</v>
      </c>
      <c r="AY1026">
        <f t="shared" ca="1" si="243"/>
        <v>308.93308863999999</v>
      </c>
      <c r="AZ1026" cm="1">
        <f t="array" aca="1" ref="AZ1026" ca="1">_xlfn.LET(_xlpm.rozsah, $J$3:$J$10001,_xlpm.podminka, (_xlpm.rozsah&gt;H1026)*(ISNUMBER(_xlpm.rozsah)),_xlpm.indexy, IF(_xlpm.podminka, ROW(_xlpm.rozsah)-MIN(ROW(_xlpm.rozsah))+1),_xlpm.prvni, MIN(_xlpm.indexy),_xlpm.finalni, IF(_xlpm.prvni=1, 2, _xlpm.prvni),INDEX(_xlpm.rozsah, _xlpm.finalni))</f>
        <v>2000</v>
      </c>
      <c r="BA1026" cm="1">
        <f t="array" aca="1" ref="BA1026" ca="1">INDEX($J$3:$J$10001,MATCH(AZ1026,$J$3:$J$10004,0)-1)</f>
        <v>1900</v>
      </c>
      <c r="BB1026">
        <f t="shared" ca="1" si="251"/>
        <v>300</v>
      </c>
      <c r="BC1026">
        <f t="shared" ca="1" si="251"/>
        <v>316</v>
      </c>
      <c r="BD1026">
        <f t="shared" ca="1" si="250"/>
        <v>-16</v>
      </c>
      <c r="BE1026">
        <f t="shared" ca="1" si="244"/>
        <v>307.06691136000001</v>
      </c>
      <c r="BF1026">
        <f t="shared" ca="1" si="247"/>
        <v>306.55295822917276</v>
      </c>
      <c r="BG1026">
        <f t="shared" ca="1" si="245"/>
        <v>309.44704177082724</v>
      </c>
      <c r="BH1026" cm="1">
        <f t="array" aca="1" ref="BH1026" ca="1">_xlfn.LET(_xlpm.rozsah, $J$3:$J$10001,_xlpm.podminka, (_xlpm.rozsah&gt;E1026)*(ISNUMBER(_xlpm.rozsah)),_xlpm.indexy, IF(_xlpm.podminka, ROW(_xlpm.rozsah)-MIN(ROW(_xlpm.rozsah))+1),_xlpm.prvni, MIN(_xlpm.indexy),_xlpm.finalni, IF(_xlpm.prvni=1, 2, _xlpm.prvni),INDEX(_xlpm.rozsah, _xlpm.finalni))</f>
        <v>2000</v>
      </c>
      <c r="BI1026" cm="1">
        <f t="array" aca="1" ref="BI1026" ca="1">INDEX($J$3:$J$10001,MATCH(BH1026,$J$3:$J$10004,0)-1)</f>
        <v>1900</v>
      </c>
      <c r="BJ1026">
        <f t="shared" ca="1" si="252"/>
        <v>300</v>
      </c>
      <c r="BK1026">
        <f t="shared" ca="1" si="252"/>
        <v>316</v>
      </c>
      <c r="BL1026">
        <f t="shared" ca="1" si="248"/>
        <v>-16</v>
      </c>
      <c r="BM1026">
        <f t="shared" ca="1" si="246"/>
        <v>306.55295822917276</v>
      </c>
    </row>
    <row r="1027" spans="1:65" x14ac:dyDescent="0.25">
      <c r="A1027" s="64">
        <v>1024</v>
      </c>
      <c r="B1027" s="64">
        <v>83</v>
      </c>
      <c r="C1027" s="64">
        <v>29</v>
      </c>
      <c r="D1027" s="18">
        <v>1024</v>
      </c>
      <c r="E1027" s="21">
        <f t="shared" ca="1" si="239"/>
        <v>1974.398206324593</v>
      </c>
      <c r="F1027" s="22">
        <f t="shared" ca="1" si="240"/>
        <v>88.187923226538885</v>
      </c>
      <c r="G1027" s="28">
        <v>1024</v>
      </c>
      <c r="H1027" s="24">
        <f t="shared" ca="1" si="241"/>
        <v>1971.1468259999999</v>
      </c>
      <c r="I1027" s="25">
        <f t="shared" ca="1" si="242"/>
        <v>88.338787273599991</v>
      </c>
      <c r="J1027" s="155"/>
      <c r="K1027" s="155"/>
      <c r="AX1027">
        <f t="shared" ca="1" si="249"/>
        <v>304.61650784</v>
      </c>
      <c r="AY1027">
        <f t="shared" ca="1" si="243"/>
        <v>311.38349216</v>
      </c>
      <c r="AZ1027" cm="1">
        <f t="array" aca="1" ref="AZ1027" ca="1">_xlfn.LET(_xlpm.rozsah, $J$3:$J$10001,_xlpm.podminka, (_xlpm.rozsah&gt;H1027)*(ISNUMBER(_xlpm.rozsah)),_xlpm.indexy, IF(_xlpm.podminka, ROW(_xlpm.rozsah)-MIN(ROW(_xlpm.rozsah))+1),_xlpm.prvni, MIN(_xlpm.indexy),_xlpm.finalni, IF(_xlpm.prvni=1, 2, _xlpm.prvni),INDEX(_xlpm.rozsah, _xlpm.finalni))</f>
        <v>2000</v>
      </c>
      <c r="BA1027" cm="1">
        <f t="array" aca="1" ref="BA1027" ca="1">INDEX($J$3:$J$10001,MATCH(AZ1027,$J$3:$J$10004,0)-1)</f>
        <v>1900</v>
      </c>
      <c r="BB1027">
        <f t="shared" ca="1" si="251"/>
        <v>300</v>
      </c>
      <c r="BC1027">
        <f t="shared" ca="1" si="251"/>
        <v>316</v>
      </c>
      <c r="BD1027">
        <f t="shared" ca="1" si="250"/>
        <v>-16</v>
      </c>
      <c r="BE1027">
        <f t="shared" ca="1" si="244"/>
        <v>304.61650784</v>
      </c>
      <c r="BF1027">
        <f t="shared" ca="1" si="247"/>
        <v>304.09628698806512</v>
      </c>
      <c r="BG1027">
        <f t="shared" ca="1" si="245"/>
        <v>311.90371301193488</v>
      </c>
      <c r="BH1027" cm="1">
        <f t="array" aca="1" ref="BH1027" ca="1">_xlfn.LET(_xlpm.rozsah, $J$3:$J$10001,_xlpm.podminka, (_xlpm.rozsah&gt;E1027)*(ISNUMBER(_xlpm.rozsah)),_xlpm.indexy, IF(_xlpm.podminka, ROW(_xlpm.rozsah)-MIN(ROW(_xlpm.rozsah))+1),_xlpm.prvni, MIN(_xlpm.indexy),_xlpm.finalni, IF(_xlpm.prvni=1, 2, _xlpm.prvni),INDEX(_xlpm.rozsah, _xlpm.finalni))</f>
        <v>2000</v>
      </c>
      <c r="BI1027" cm="1">
        <f t="array" aca="1" ref="BI1027" ca="1">INDEX($J$3:$J$10001,MATCH(BH1027,$J$3:$J$10004,0)-1)</f>
        <v>1900</v>
      </c>
      <c r="BJ1027">
        <f t="shared" ca="1" si="252"/>
        <v>300</v>
      </c>
      <c r="BK1027">
        <f t="shared" ca="1" si="252"/>
        <v>316</v>
      </c>
      <c r="BL1027">
        <f t="shared" ca="1" si="248"/>
        <v>-16</v>
      </c>
      <c r="BM1027">
        <f t="shared" ca="1" si="246"/>
        <v>304.09628698806512</v>
      </c>
    </row>
    <row r="1028" spans="1:65" x14ac:dyDescent="0.25">
      <c r="A1028" s="64">
        <v>1025</v>
      </c>
      <c r="B1028" s="64">
        <v>83</v>
      </c>
      <c r="C1028" s="64">
        <v>32</v>
      </c>
      <c r="D1028" s="18">
        <v>1025</v>
      </c>
      <c r="E1028" s="21">
        <f t="shared" ref="E1028:E1091" ca="1" si="253">(B1028/100)*($AC$8 - $AC$11)+$AC$11</f>
        <v>1974.398206324593</v>
      </c>
      <c r="F1028" s="22">
        <f t="shared" ref="F1028:F1091" ca="1" si="254">(C1028*BF1028)/100</f>
        <v>97.310811836180832</v>
      </c>
      <c r="G1028" s="23">
        <v>1025</v>
      </c>
      <c r="H1028" s="24">
        <f t="shared" ref="H1028:H1091" ca="1" si="255">(B1028/100)*($AF$8 - $AF$11)+$AF$11</f>
        <v>1971.1468259999999</v>
      </c>
      <c r="I1028" s="25">
        <f t="shared" ref="I1028:I1091" ca="1" si="256">(C1028*AX1028)/100</f>
        <v>97.477282508800002</v>
      </c>
      <c r="J1028" s="155"/>
      <c r="K1028" s="155"/>
      <c r="AX1028">
        <f t="shared" ca="1" si="249"/>
        <v>304.61650784</v>
      </c>
      <c r="AY1028">
        <f t="shared" ref="AY1028:AY1091" ca="1" si="257">MIN(BB1028:BC1028)+((H1028-MIN(AZ1028:BA1028))/(MAX(AZ1028:BA1028)-MIN(AZ1028:BA1028)))*(MAX(BB1028:BC1028)-MIN(BB1028:BC1028))</f>
        <v>311.38349216</v>
      </c>
      <c r="AZ1028" cm="1">
        <f t="array" aca="1" ref="AZ1028" ca="1">_xlfn.LET(_xlpm.rozsah, $J$3:$J$10001,_xlpm.podminka, (_xlpm.rozsah&gt;H1028)*(ISNUMBER(_xlpm.rozsah)),_xlpm.indexy, IF(_xlpm.podminka, ROW(_xlpm.rozsah)-MIN(ROW(_xlpm.rozsah))+1),_xlpm.prvni, MIN(_xlpm.indexy),_xlpm.finalni, IF(_xlpm.prvni=1, 2, _xlpm.prvni),INDEX(_xlpm.rozsah, _xlpm.finalni))</f>
        <v>2000</v>
      </c>
      <c r="BA1028" cm="1">
        <f t="array" aca="1" ref="BA1028" ca="1">INDEX($J$3:$J$10001,MATCH(AZ1028,$J$3:$J$10004,0)-1)</f>
        <v>1900</v>
      </c>
      <c r="BB1028">
        <f t="shared" ca="1" si="251"/>
        <v>300</v>
      </c>
      <c r="BC1028">
        <f t="shared" ca="1" si="251"/>
        <v>316</v>
      </c>
      <c r="BD1028">
        <f t="shared" ca="1" si="250"/>
        <v>-16</v>
      </c>
      <c r="BE1028">
        <f t="shared" ref="BE1028:BE1091" ca="1" si="258">MIN(BB1028:BC1028)+((MAX(AZ1028:BA1028)-H1028)/(MAX(AZ1028:BA1028)-MIN(AZ1028:BA1028)))*(MAX(BB1028:BC1028)-MIN(BB1028:BC1028))</f>
        <v>304.61650784</v>
      </c>
      <c r="BF1028">
        <f t="shared" ca="1" si="247"/>
        <v>304.09628698806512</v>
      </c>
      <c r="BG1028">
        <f t="shared" ref="BG1028:BG1091" ca="1" si="259">MIN(BJ1028:BK1028)+((E1028-MIN(BH1028:BI1028))/(MAX(BH1028:BI1028)-MIN(BH1028:BI1028)))*(MAX(BJ1028:BK1028)-MIN(BJ1028:BK1028))</f>
        <v>311.90371301193488</v>
      </c>
      <c r="BH1028" cm="1">
        <f t="array" aca="1" ref="BH1028" ca="1">_xlfn.LET(_xlpm.rozsah, $J$3:$J$10001,_xlpm.podminka, (_xlpm.rozsah&gt;E1028)*(ISNUMBER(_xlpm.rozsah)),_xlpm.indexy, IF(_xlpm.podminka, ROW(_xlpm.rozsah)-MIN(ROW(_xlpm.rozsah))+1),_xlpm.prvni, MIN(_xlpm.indexy),_xlpm.finalni, IF(_xlpm.prvni=1, 2, _xlpm.prvni),INDEX(_xlpm.rozsah, _xlpm.finalni))</f>
        <v>2000</v>
      </c>
      <c r="BI1028" cm="1">
        <f t="array" aca="1" ref="BI1028" ca="1">INDEX($J$3:$J$10001,MATCH(BH1028,$J$3:$J$10004,0)-1)</f>
        <v>1900</v>
      </c>
      <c r="BJ1028">
        <f t="shared" ca="1" si="252"/>
        <v>300</v>
      </c>
      <c r="BK1028">
        <f t="shared" ca="1" si="252"/>
        <v>316</v>
      </c>
      <c r="BL1028">
        <f t="shared" ca="1" si="248"/>
        <v>-16</v>
      </c>
      <c r="BM1028">
        <f t="shared" ref="BM1028:BM1091" ca="1" si="260">MIN(BJ1028:BK1028)+((MAX(BH1028:BI1028)-E1028)/(MAX(BH1028:BI1028)-MIN(BH1028:BI1028)))*(MAX(BJ1028:BK1028)-MIN(BJ1028:BK1028))</f>
        <v>304.09628698806512</v>
      </c>
    </row>
    <row r="1029" spans="1:65" x14ac:dyDescent="0.25">
      <c r="A1029" s="64">
        <v>1026</v>
      </c>
      <c r="B1029" s="64">
        <v>83</v>
      </c>
      <c r="C1029" s="64">
        <v>28</v>
      </c>
      <c r="D1029" s="18">
        <v>1026</v>
      </c>
      <c r="E1029" s="21">
        <f t="shared" ca="1" si="253"/>
        <v>1974.398206324593</v>
      </c>
      <c r="F1029" s="22">
        <f t="shared" ca="1" si="254"/>
        <v>85.146960356658241</v>
      </c>
      <c r="G1029" s="28">
        <v>1026</v>
      </c>
      <c r="H1029" s="24">
        <f t="shared" ca="1" si="255"/>
        <v>1971.1468259999999</v>
      </c>
      <c r="I1029" s="25">
        <f t="shared" ca="1" si="256"/>
        <v>85.292622195199996</v>
      </c>
      <c r="J1029" s="155"/>
      <c r="K1029" s="155"/>
      <c r="AX1029">
        <f t="shared" ca="1" si="249"/>
        <v>304.61650784</v>
      </c>
      <c r="AY1029">
        <f t="shared" ca="1" si="257"/>
        <v>311.38349216</v>
      </c>
      <c r="AZ1029" cm="1">
        <f t="array" aca="1" ref="AZ1029" ca="1">_xlfn.LET(_xlpm.rozsah, $J$3:$J$10001,_xlpm.podminka, (_xlpm.rozsah&gt;H1029)*(ISNUMBER(_xlpm.rozsah)),_xlpm.indexy, IF(_xlpm.podminka, ROW(_xlpm.rozsah)-MIN(ROW(_xlpm.rozsah))+1),_xlpm.prvni, MIN(_xlpm.indexy),_xlpm.finalni, IF(_xlpm.prvni=1, 2, _xlpm.prvni),INDEX(_xlpm.rozsah, _xlpm.finalni))</f>
        <v>2000</v>
      </c>
      <c r="BA1029" cm="1">
        <f t="array" aca="1" ref="BA1029" ca="1">INDEX($J$3:$J$10001,MATCH(AZ1029,$J$3:$J$10004,0)-1)</f>
        <v>1900</v>
      </c>
      <c r="BB1029">
        <f t="shared" ca="1" si="251"/>
        <v>300</v>
      </c>
      <c r="BC1029">
        <f t="shared" ca="1" si="251"/>
        <v>316</v>
      </c>
      <c r="BD1029">
        <f t="shared" ca="1" si="250"/>
        <v>-16</v>
      </c>
      <c r="BE1029">
        <f t="shared" ca="1" si="258"/>
        <v>304.61650784</v>
      </c>
      <c r="BF1029">
        <f t="shared" ref="BF1029:BF1092" ca="1" si="261">IF(BL1029&lt;0, BM1029,BG1029)</f>
        <v>304.09628698806512</v>
      </c>
      <c r="BG1029">
        <f t="shared" ca="1" si="259"/>
        <v>311.90371301193488</v>
      </c>
      <c r="BH1029" cm="1">
        <f t="array" aca="1" ref="BH1029" ca="1">_xlfn.LET(_xlpm.rozsah, $J$3:$J$10001,_xlpm.podminka, (_xlpm.rozsah&gt;E1029)*(ISNUMBER(_xlpm.rozsah)),_xlpm.indexy, IF(_xlpm.podminka, ROW(_xlpm.rozsah)-MIN(ROW(_xlpm.rozsah))+1),_xlpm.prvni, MIN(_xlpm.indexy),_xlpm.finalni, IF(_xlpm.prvni=1, 2, _xlpm.prvni),INDEX(_xlpm.rozsah, _xlpm.finalni))</f>
        <v>2000</v>
      </c>
      <c r="BI1029" cm="1">
        <f t="array" aca="1" ref="BI1029" ca="1">INDEX($J$3:$J$10001,MATCH(BH1029,$J$3:$J$10004,0)-1)</f>
        <v>1900</v>
      </c>
      <c r="BJ1029">
        <f t="shared" ca="1" si="252"/>
        <v>300</v>
      </c>
      <c r="BK1029">
        <f t="shared" ca="1" si="252"/>
        <v>316</v>
      </c>
      <c r="BL1029">
        <f t="shared" ref="BL1029:BL1092" ca="1" si="262">BJ1029-BK1029</f>
        <v>-16</v>
      </c>
      <c r="BM1029">
        <f t="shared" ca="1" si="260"/>
        <v>304.09628698806512</v>
      </c>
    </row>
    <row r="1030" spans="1:65" x14ac:dyDescent="0.25">
      <c r="A1030" s="64">
        <v>1027</v>
      </c>
      <c r="B1030" s="64">
        <v>76</v>
      </c>
      <c r="C1030" s="64">
        <v>60</v>
      </c>
      <c r="D1030" s="18">
        <v>1027</v>
      </c>
      <c r="E1030" s="21">
        <f t="shared" ca="1" si="253"/>
        <v>1866.9188395261335</v>
      </c>
      <c r="F1030" s="22">
        <f t="shared" ca="1" si="254"/>
        <v>192.97427836833438</v>
      </c>
      <c r="G1030" s="23">
        <v>1027</v>
      </c>
      <c r="H1030" s="24">
        <f t="shared" ca="1" si="255"/>
        <v>1863.9416719999999</v>
      </c>
      <c r="I1030" s="25">
        <f t="shared" ca="1" si="256"/>
        <v>193.27794945600002</v>
      </c>
      <c r="J1030" s="155"/>
      <c r="K1030" s="155"/>
      <c r="AX1030">
        <f t="shared" ca="1" si="249"/>
        <v>322.12991576000002</v>
      </c>
      <c r="AY1030">
        <f t="shared" ca="1" si="257"/>
        <v>326.87008423999998</v>
      </c>
      <c r="AZ1030" cm="1">
        <f t="array" aca="1" ref="AZ1030" ca="1">_xlfn.LET(_xlpm.rozsah, $J$3:$J$10001,_xlpm.podminka, (_xlpm.rozsah&gt;H1030)*(ISNUMBER(_xlpm.rozsah)),_xlpm.indexy, IF(_xlpm.podminka, ROW(_xlpm.rozsah)-MIN(ROW(_xlpm.rozsah))+1),_xlpm.prvni, MIN(_xlpm.indexy),_xlpm.finalni, IF(_xlpm.prvni=1, 2, _xlpm.prvni),INDEX(_xlpm.rozsah, _xlpm.finalni))</f>
        <v>1900</v>
      </c>
      <c r="BA1030" cm="1">
        <f t="array" aca="1" ref="BA1030" ca="1">INDEX($J$3:$J$10001,MATCH(AZ1030,$J$3:$J$10004,0)-1)</f>
        <v>1800</v>
      </c>
      <c r="BB1030">
        <f t="shared" ca="1" si="251"/>
        <v>316</v>
      </c>
      <c r="BC1030">
        <f t="shared" ca="1" si="251"/>
        <v>333</v>
      </c>
      <c r="BD1030">
        <f t="shared" ca="1" si="250"/>
        <v>-17</v>
      </c>
      <c r="BE1030">
        <f t="shared" ca="1" si="258"/>
        <v>322.12991576000002</v>
      </c>
      <c r="BF1030">
        <f t="shared" ca="1" si="261"/>
        <v>321.62379728055731</v>
      </c>
      <c r="BG1030">
        <f t="shared" ca="1" si="259"/>
        <v>327.37620271944269</v>
      </c>
      <c r="BH1030" cm="1">
        <f t="array" aca="1" ref="BH1030" ca="1">_xlfn.LET(_xlpm.rozsah, $J$3:$J$10001,_xlpm.podminka, (_xlpm.rozsah&gt;E1030)*(ISNUMBER(_xlpm.rozsah)),_xlpm.indexy, IF(_xlpm.podminka, ROW(_xlpm.rozsah)-MIN(ROW(_xlpm.rozsah))+1),_xlpm.prvni, MIN(_xlpm.indexy),_xlpm.finalni, IF(_xlpm.prvni=1, 2, _xlpm.prvni),INDEX(_xlpm.rozsah, _xlpm.finalni))</f>
        <v>1900</v>
      </c>
      <c r="BI1030" cm="1">
        <f t="array" aca="1" ref="BI1030" ca="1">INDEX($J$3:$J$10001,MATCH(BH1030,$J$3:$J$10004,0)-1)</f>
        <v>1800</v>
      </c>
      <c r="BJ1030">
        <f t="shared" ca="1" si="252"/>
        <v>316</v>
      </c>
      <c r="BK1030">
        <f t="shared" ca="1" si="252"/>
        <v>333</v>
      </c>
      <c r="BL1030">
        <f t="shared" ca="1" si="262"/>
        <v>-17</v>
      </c>
      <c r="BM1030">
        <f t="shared" ca="1" si="260"/>
        <v>321.62379728055731</v>
      </c>
    </row>
    <row r="1031" spans="1:65" x14ac:dyDescent="0.25">
      <c r="A1031" s="64">
        <v>1028</v>
      </c>
      <c r="B1031" s="64">
        <v>79</v>
      </c>
      <c r="C1031" s="64">
        <v>51</v>
      </c>
      <c r="D1031" s="18">
        <v>1028</v>
      </c>
      <c r="E1031" s="21">
        <f t="shared" ca="1" si="253"/>
        <v>1912.9814252969018</v>
      </c>
      <c r="F1031" s="22">
        <f t="shared" ca="1" si="254"/>
        <v>160.10071569577283</v>
      </c>
      <c r="G1031" s="28">
        <v>1028</v>
      </c>
      <c r="H1031" s="24">
        <f t="shared" ca="1" si="255"/>
        <v>1909.8867379999999</v>
      </c>
      <c r="I1031" s="25">
        <f t="shared" ca="1" si="256"/>
        <v>160.35324217920004</v>
      </c>
      <c r="J1031" s="155"/>
      <c r="K1031" s="155"/>
      <c r="AX1031">
        <f t="shared" ca="1" si="249"/>
        <v>314.41812192000003</v>
      </c>
      <c r="AY1031">
        <f t="shared" ca="1" si="257"/>
        <v>301.58187807999997</v>
      </c>
      <c r="AZ1031" cm="1">
        <f t="array" aca="1" ref="AZ1031" ca="1">_xlfn.LET(_xlpm.rozsah, $J$3:$J$10001,_xlpm.podminka, (_xlpm.rozsah&gt;H1031)*(ISNUMBER(_xlpm.rozsah)),_xlpm.indexy, IF(_xlpm.podminka, ROW(_xlpm.rozsah)-MIN(ROW(_xlpm.rozsah))+1),_xlpm.prvni, MIN(_xlpm.indexy),_xlpm.finalni, IF(_xlpm.prvni=1, 2, _xlpm.prvni),INDEX(_xlpm.rozsah, _xlpm.finalni))</f>
        <v>2000</v>
      </c>
      <c r="BA1031" cm="1">
        <f t="array" aca="1" ref="BA1031" ca="1">INDEX($J$3:$J$10001,MATCH(AZ1031,$J$3:$J$10004,0)-1)</f>
        <v>1900</v>
      </c>
      <c r="BB1031">
        <f t="shared" ca="1" si="251"/>
        <v>300</v>
      </c>
      <c r="BC1031">
        <f t="shared" ca="1" si="251"/>
        <v>316</v>
      </c>
      <c r="BD1031">
        <f t="shared" ca="1" si="250"/>
        <v>-16</v>
      </c>
      <c r="BE1031">
        <f t="shared" ca="1" si="258"/>
        <v>314.41812192000003</v>
      </c>
      <c r="BF1031">
        <f t="shared" ca="1" si="261"/>
        <v>313.92297195249574</v>
      </c>
      <c r="BG1031">
        <f t="shared" ca="1" si="259"/>
        <v>302.07702804750426</v>
      </c>
      <c r="BH1031" cm="1">
        <f t="array" aca="1" ref="BH1031" ca="1">_xlfn.LET(_xlpm.rozsah, $J$3:$J$10001,_xlpm.podminka, (_xlpm.rozsah&gt;E1031)*(ISNUMBER(_xlpm.rozsah)),_xlpm.indexy, IF(_xlpm.podminka, ROW(_xlpm.rozsah)-MIN(ROW(_xlpm.rozsah))+1),_xlpm.prvni, MIN(_xlpm.indexy),_xlpm.finalni, IF(_xlpm.prvni=1, 2, _xlpm.prvni),INDEX(_xlpm.rozsah, _xlpm.finalni))</f>
        <v>2000</v>
      </c>
      <c r="BI1031" cm="1">
        <f t="array" aca="1" ref="BI1031" ca="1">INDEX($J$3:$J$10001,MATCH(BH1031,$J$3:$J$10004,0)-1)</f>
        <v>1900</v>
      </c>
      <c r="BJ1031">
        <f t="shared" ca="1" si="252"/>
        <v>300</v>
      </c>
      <c r="BK1031">
        <f t="shared" ca="1" si="252"/>
        <v>316</v>
      </c>
      <c r="BL1031">
        <f t="shared" ca="1" si="262"/>
        <v>-16</v>
      </c>
      <c r="BM1031">
        <f t="shared" ca="1" si="260"/>
        <v>313.92297195249574</v>
      </c>
    </row>
    <row r="1032" spans="1:65" x14ac:dyDescent="0.25">
      <c r="A1032" s="64">
        <v>1029</v>
      </c>
      <c r="B1032" s="64">
        <v>86</v>
      </c>
      <c r="C1032" s="64">
        <v>26</v>
      </c>
      <c r="D1032" s="18">
        <v>1029</v>
      </c>
      <c r="E1032" s="21">
        <f t="shared" ca="1" si="253"/>
        <v>2020.4607920953615</v>
      </c>
      <c r="F1032" s="22">
        <f t="shared" ca="1" si="254"/>
        <v>76.936038811041215</v>
      </c>
      <c r="G1032" s="23">
        <v>1029</v>
      </c>
      <c r="H1032" s="24">
        <f t="shared" ca="1" si="255"/>
        <v>2017.0918919999999</v>
      </c>
      <c r="I1032" s="25">
        <f t="shared" ca="1" si="256"/>
        <v>77.111221616000009</v>
      </c>
      <c r="J1032" s="155"/>
      <c r="K1032" s="155"/>
      <c r="AX1032">
        <f t="shared" ca="1" si="249"/>
        <v>296.58162160000001</v>
      </c>
      <c r="AY1032">
        <f t="shared" ca="1" si="257"/>
        <v>283.41837839999999</v>
      </c>
      <c r="AZ1032" cm="1">
        <f t="array" aca="1" ref="AZ1032" ca="1">_xlfn.LET(_xlpm.rozsah, $J$3:$J$10001,_xlpm.podminka, (_xlpm.rozsah&gt;H1032)*(ISNUMBER(_xlpm.rozsah)),_xlpm.indexy, IF(_xlpm.podminka, ROW(_xlpm.rozsah)-MIN(ROW(_xlpm.rozsah))+1),_xlpm.prvni, MIN(_xlpm.indexy),_xlpm.finalni, IF(_xlpm.prvni=1, 2, _xlpm.prvni),INDEX(_xlpm.rozsah, _xlpm.finalni))</f>
        <v>2100</v>
      </c>
      <c r="BA1032" cm="1">
        <f t="array" aca="1" ref="BA1032" ca="1">INDEX($J$3:$J$10001,MATCH(AZ1032,$J$3:$J$10004,0)-1)</f>
        <v>2000</v>
      </c>
      <c r="BB1032">
        <f t="shared" ca="1" si="251"/>
        <v>280</v>
      </c>
      <c r="BC1032">
        <f t="shared" ca="1" si="251"/>
        <v>300</v>
      </c>
      <c r="BD1032">
        <f t="shared" ca="1" si="250"/>
        <v>-20</v>
      </c>
      <c r="BE1032">
        <f t="shared" ca="1" si="258"/>
        <v>296.58162160000001</v>
      </c>
      <c r="BF1032">
        <f t="shared" ca="1" si="261"/>
        <v>295.90784158092771</v>
      </c>
      <c r="BG1032">
        <f t="shared" ca="1" si="259"/>
        <v>284.09215841907229</v>
      </c>
      <c r="BH1032" cm="1">
        <f t="array" aca="1" ref="BH1032" ca="1">_xlfn.LET(_xlpm.rozsah, $J$3:$J$10001,_xlpm.podminka, (_xlpm.rozsah&gt;E1032)*(ISNUMBER(_xlpm.rozsah)),_xlpm.indexy, IF(_xlpm.podminka, ROW(_xlpm.rozsah)-MIN(ROW(_xlpm.rozsah))+1),_xlpm.prvni, MIN(_xlpm.indexy),_xlpm.finalni, IF(_xlpm.prvni=1, 2, _xlpm.prvni),INDEX(_xlpm.rozsah, _xlpm.finalni))</f>
        <v>2100</v>
      </c>
      <c r="BI1032" cm="1">
        <f t="array" aca="1" ref="BI1032" ca="1">INDEX($J$3:$J$10001,MATCH(BH1032,$J$3:$J$10004,0)-1)</f>
        <v>2000</v>
      </c>
      <c r="BJ1032">
        <f t="shared" ca="1" si="252"/>
        <v>280</v>
      </c>
      <c r="BK1032">
        <f t="shared" ca="1" si="252"/>
        <v>300</v>
      </c>
      <c r="BL1032">
        <f t="shared" ca="1" si="262"/>
        <v>-20</v>
      </c>
      <c r="BM1032">
        <f t="shared" ca="1" si="260"/>
        <v>295.90784158092771</v>
      </c>
    </row>
    <row r="1033" spans="1:65" x14ac:dyDescent="0.25">
      <c r="A1033" s="64">
        <v>1030</v>
      </c>
      <c r="B1033" s="64">
        <v>82</v>
      </c>
      <c r="C1033" s="64">
        <v>34</v>
      </c>
      <c r="D1033" s="18">
        <v>1030</v>
      </c>
      <c r="E1033" s="21">
        <f t="shared" ca="1" si="253"/>
        <v>1959.0440110676702</v>
      </c>
      <c r="F1033" s="22">
        <f t="shared" ca="1" si="254"/>
        <v>104.22800579791874</v>
      </c>
      <c r="G1033" s="28">
        <v>1030</v>
      </c>
      <c r="H1033" s="24">
        <f t="shared" ca="1" si="255"/>
        <v>1955.8318039999999</v>
      </c>
      <c r="I1033" s="25">
        <f t="shared" ca="1" si="256"/>
        <v>104.4027498624</v>
      </c>
      <c r="J1033" s="155"/>
      <c r="K1033" s="155"/>
      <c r="AX1033">
        <f t="shared" ca="1" si="249"/>
        <v>307.06691136000001</v>
      </c>
      <c r="AY1033">
        <f t="shared" ca="1" si="257"/>
        <v>308.93308863999999</v>
      </c>
      <c r="AZ1033" cm="1">
        <f t="array" aca="1" ref="AZ1033" ca="1">_xlfn.LET(_xlpm.rozsah, $J$3:$J$10001,_xlpm.podminka, (_xlpm.rozsah&gt;H1033)*(ISNUMBER(_xlpm.rozsah)),_xlpm.indexy, IF(_xlpm.podminka, ROW(_xlpm.rozsah)-MIN(ROW(_xlpm.rozsah))+1),_xlpm.prvni, MIN(_xlpm.indexy),_xlpm.finalni, IF(_xlpm.prvni=1, 2, _xlpm.prvni),INDEX(_xlpm.rozsah, _xlpm.finalni))</f>
        <v>2000</v>
      </c>
      <c r="BA1033" cm="1">
        <f t="array" aca="1" ref="BA1033" ca="1">INDEX($J$3:$J$10001,MATCH(AZ1033,$J$3:$J$10004,0)-1)</f>
        <v>1900</v>
      </c>
      <c r="BB1033">
        <f t="shared" ca="1" si="251"/>
        <v>300</v>
      </c>
      <c r="BC1033">
        <f t="shared" ca="1" si="251"/>
        <v>316</v>
      </c>
      <c r="BD1033">
        <f t="shared" ca="1" si="250"/>
        <v>-16</v>
      </c>
      <c r="BE1033">
        <f t="shared" ca="1" si="258"/>
        <v>307.06691136000001</v>
      </c>
      <c r="BF1033">
        <f t="shared" ca="1" si="261"/>
        <v>306.55295822917276</v>
      </c>
      <c r="BG1033">
        <f t="shared" ca="1" si="259"/>
        <v>309.44704177082724</v>
      </c>
      <c r="BH1033" cm="1">
        <f t="array" aca="1" ref="BH1033" ca="1">_xlfn.LET(_xlpm.rozsah, $J$3:$J$10001,_xlpm.podminka, (_xlpm.rozsah&gt;E1033)*(ISNUMBER(_xlpm.rozsah)),_xlpm.indexy, IF(_xlpm.podminka, ROW(_xlpm.rozsah)-MIN(ROW(_xlpm.rozsah))+1),_xlpm.prvni, MIN(_xlpm.indexy),_xlpm.finalni, IF(_xlpm.prvni=1, 2, _xlpm.prvni),INDEX(_xlpm.rozsah, _xlpm.finalni))</f>
        <v>2000</v>
      </c>
      <c r="BI1033" cm="1">
        <f t="array" aca="1" ref="BI1033" ca="1">INDEX($J$3:$J$10001,MATCH(BH1033,$J$3:$J$10004,0)-1)</f>
        <v>1900</v>
      </c>
      <c r="BJ1033">
        <f t="shared" ca="1" si="252"/>
        <v>300</v>
      </c>
      <c r="BK1033">
        <f t="shared" ca="1" si="252"/>
        <v>316</v>
      </c>
      <c r="BL1033">
        <f t="shared" ca="1" si="262"/>
        <v>-16</v>
      </c>
      <c r="BM1033">
        <f t="shared" ca="1" si="260"/>
        <v>306.55295822917276</v>
      </c>
    </row>
    <row r="1034" spans="1:65" x14ac:dyDescent="0.25">
      <c r="A1034" s="64">
        <v>1031</v>
      </c>
      <c r="B1034" s="64">
        <v>84</v>
      </c>
      <c r="C1034" s="64">
        <v>25</v>
      </c>
      <c r="D1034" s="18">
        <v>1031</v>
      </c>
      <c r="E1034" s="21">
        <f t="shared" ca="1" si="253"/>
        <v>1989.7524015815159</v>
      </c>
      <c r="F1034" s="22">
        <f t="shared" ca="1" si="254"/>
        <v>75.409903936739369</v>
      </c>
      <c r="G1034" s="23">
        <v>1031</v>
      </c>
      <c r="H1034" s="24">
        <f t="shared" ca="1" si="255"/>
        <v>1986.4618479999999</v>
      </c>
      <c r="I1034" s="25">
        <f t="shared" ca="1" si="256"/>
        <v>75.541526079999997</v>
      </c>
      <c r="J1034" s="155"/>
      <c r="K1034" s="155"/>
      <c r="AX1034">
        <f t="shared" ca="1" si="249"/>
        <v>302.16610431999999</v>
      </c>
      <c r="AY1034">
        <f t="shared" ca="1" si="257"/>
        <v>313.83389568000001</v>
      </c>
      <c r="AZ1034" cm="1">
        <f t="array" aca="1" ref="AZ1034" ca="1">_xlfn.LET(_xlpm.rozsah, $J$3:$J$10001,_xlpm.podminka, (_xlpm.rozsah&gt;H1034)*(ISNUMBER(_xlpm.rozsah)),_xlpm.indexy, IF(_xlpm.podminka, ROW(_xlpm.rozsah)-MIN(ROW(_xlpm.rozsah))+1),_xlpm.prvni, MIN(_xlpm.indexy),_xlpm.finalni, IF(_xlpm.prvni=1, 2, _xlpm.prvni),INDEX(_xlpm.rozsah, _xlpm.finalni))</f>
        <v>2000</v>
      </c>
      <c r="BA1034" cm="1">
        <f t="array" aca="1" ref="BA1034" ca="1">INDEX($J$3:$J$10001,MATCH(AZ1034,$J$3:$J$10004,0)-1)</f>
        <v>1900</v>
      </c>
      <c r="BB1034">
        <f t="shared" ca="1" si="251"/>
        <v>300</v>
      </c>
      <c r="BC1034">
        <f t="shared" ca="1" si="251"/>
        <v>316</v>
      </c>
      <c r="BD1034">
        <f t="shared" ca="1" si="250"/>
        <v>-16</v>
      </c>
      <c r="BE1034">
        <f t="shared" ca="1" si="258"/>
        <v>302.16610431999999</v>
      </c>
      <c r="BF1034">
        <f t="shared" ca="1" si="261"/>
        <v>301.63961574695747</v>
      </c>
      <c r="BG1034">
        <f t="shared" ca="1" si="259"/>
        <v>314.36038425304253</v>
      </c>
      <c r="BH1034" cm="1">
        <f t="array" aca="1" ref="BH1034" ca="1">_xlfn.LET(_xlpm.rozsah, $J$3:$J$10001,_xlpm.podminka, (_xlpm.rozsah&gt;E1034)*(ISNUMBER(_xlpm.rozsah)),_xlpm.indexy, IF(_xlpm.podminka, ROW(_xlpm.rozsah)-MIN(ROW(_xlpm.rozsah))+1),_xlpm.prvni, MIN(_xlpm.indexy),_xlpm.finalni, IF(_xlpm.prvni=1, 2, _xlpm.prvni),INDEX(_xlpm.rozsah, _xlpm.finalni))</f>
        <v>2000</v>
      </c>
      <c r="BI1034" cm="1">
        <f t="array" aca="1" ref="BI1034" ca="1">INDEX($J$3:$J$10001,MATCH(BH1034,$J$3:$J$10004,0)-1)</f>
        <v>1900</v>
      </c>
      <c r="BJ1034">
        <f t="shared" ca="1" si="252"/>
        <v>300</v>
      </c>
      <c r="BK1034">
        <f t="shared" ca="1" si="252"/>
        <v>316</v>
      </c>
      <c r="BL1034">
        <f t="shared" ca="1" si="262"/>
        <v>-16</v>
      </c>
      <c r="BM1034">
        <f t="shared" ca="1" si="260"/>
        <v>301.63961574695747</v>
      </c>
    </row>
    <row r="1035" spans="1:65" x14ac:dyDescent="0.25">
      <c r="A1035" s="64">
        <v>1032</v>
      </c>
      <c r="B1035" s="64">
        <v>86</v>
      </c>
      <c r="C1035" s="64">
        <v>23</v>
      </c>
      <c r="D1035" s="18">
        <v>1032</v>
      </c>
      <c r="E1035" s="21">
        <f t="shared" ca="1" si="253"/>
        <v>2020.4607920953615</v>
      </c>
      <c r="F1035" s="22">
        <f t="shared" ca="1" si="254"/>
        <v>68.058803563613367</v>
      </c>
      <c r="G1035" s="28">
        <v>1032</v>
      </c>
      <c r="H1035" s="24">
        <f t="shared" ca="1" si="255"/>
        <v>2017.0918919999999</v>
      </c>
      <c r="I1035" s="25">
        <f t="shared" ca="1" si="256"/>
        <v>68.213772968000001</v>
      </c>
      <c r="J1035" s="155"/>
      <c r="K1035" s="155"/>
      <c r="AX1035">
        <f t="shared" ca="1" si="249"/>
        <v>296.58162160000001</v>
      </c>
      <c r="AY1035">
        <f t="shared" ca="1" si="257"/>
        <v>283.41837839999999</v>
      </c>
      <c r="AZ1035" cm="1">
        <f t="array" aca="1" ref="AZ1035" ca="1">_xlfn.LET(_xlpm.rozsah, $J$3:$J$10001,_xlpm.podminka, (_xlpm.rozsah&gt;H1035)*(ISNUMBER(_xlpm.rozsah)),_xlpm.indexy, IF(_xlpm.podminka, ROW(_xlpm.rozsah)-MIN(ROW(_xlpm.rozsah))+1),_xlpm.prvni, MIN(_xlpm.indexy),_xlpm.finalni, IF(_xlpm.prvni=1, 2, _xlpm.prvni),INDEX(_xlpm.rozsah, _xlpm.finalni))</f>
        <v>2100</v>
      </c>
      <c r="BA1035" cm="1">
        <f t="array" aca="1" ref="BA1035" ca="1">INDEX($J$3:$J$10001,MATCH(AZ1035,$J$3:$J$10004,0)-1)</f>
        <v>2000</v>
      </c>
      <c r="BB1035">
        <f t="shared" ca="1" si="251"/>
        <v>280</v>
      </c>
      <c r="BC1035">
        <f t="shared" ca="1" si="251"/>
        <v>300</v>
      </c>
      <c r="BD1035">
        <f t="shared" ca="1" si="250"/>
        <v>-20</v>
      </c>
      <c r="BE1035">
        <f t="shared" ca="1" si="258"/>
        <v>296.58162160000001</v>
      </c>
      <c r="BF1035">
        <f t="shared" ca="1" si="261"/>
        <v>295.90784158092771</v>
      </c>
      <c r="BG1035">
        <f t="shared" ca="1" si="259"/>
        <v>284.09215841907229</v>
      </c>
      <c r="BH1035" cm="1">
        <f t="array" aca="1" ref="BH1035" ca="1">_xlfn.LET(_xlpm.rozsah, $J$3:$J$10001,_xlpm.podminka, (_xlpm.rozsah&gt;E1035)*(ISNUMBER(_xlpm.rozsah)),_xlpm.indexy, IF(_xlpm.podminka, ROW(_xlpm.rozsah)-MIN(ROW(_xlpm.rozsah))+1),_xlpm.prvni, MIN(_xlpm.indexy),_xlpm.finalni, IF(_xlpm.prvni=1, 2, _xlpm.prvni),INDEX(_xlpm.rozsah, _xlpm.finalni))</f>
        <v>2100</v>
      </c>
      <c r="BI1035" cm="1">
        <f t="array" aca="1" ref="BI1035" ca="1">INDEX($J$3:$J$10001,MATCH(BH1035,$J$3:$J$10004,0)-1)</f>
        <v>2000</v>
      </c>
      <c r="BJ1035">
        <f t="shared" ca="1" si="252"/>
        <v>280</v>
      </c>
      <c r="BK1035">
        <f t="shared" ca="1" si="252"/>
        <v>300</v>
      </c>
      <c r="BL1035">
        <f t="shared" ca="1" si="262"/>
        <v>-20</v>
      </c>
      <c r="BM1035">
        <f t="shared" ca="1" si="260"/>
        <v>295.90784158092771</v>
      </c>
    </row>
    <row r="1036" spans="1:65" x14ac:dyDescent="0.25">
      <c r="A1036" s="64">
        <v>1033</v>
      </c>
      <c r="B1036" s="64">
        <v>85</v>
      </c>
      <c r="C1036" s="64">
        <v>22</v>
      </c>
      <c r="D1036" s="18">
        <v>1033</v>
      </c>
      <c r="E1036" s="21">
        <f t="shared" ca="1" si="253"/>
        <v>2005.1065968384387</v>
      </c>
      <c r="F1036" s="22">
        <f t="shared" ca="1" si="254"/>
        <v>65.775309739108692</v>
      </c>
      <c r="G1036" s="23">
        <v>1033</v>
      </c>
      <c r="H1036" s="24">
        <f t="shared" ca="1" si="255"/>
        <v>2001.7768699999999</v>
      </c>
      <c r="I1036" s="25">
        <f t="shared" ca="1" si="256"/>
        <v>65.921817719999993</v>
      </c>
      <c r="J1036" s="155"/>
      <c r="K1036" s="155"/>
      <c r="AX1036">
        <f t="shared" ca="1" si="249"/>
        <v>299.64462600000002</v>
      </c>
      <c r="AY1036">
        <f t="shared" ca="1" si="257"/>
        <v>280.35537399999998</v>
      </c>
      <c r="AZ1036" cm="1">
        <f t="array" aca="1" ref="AZ1036" ca="1">_xlfn.LET(_xlpm.rozsah, $J$3:$J$10001,_xlpm.podminka, (_xlpm.rozsah&gt;H1036)*(ISNUMBER(_xlpm.rozsah)),_xlpm.indexy, IF(_xlpm.podminka, ROW(_xlpm.rozsah)-MIN(ROW(_xlpm.rozsah))+1),_xlpm.prvni, MIN(_xlpm.indexy),_xlpm.finalni, IF(_xlpm.prvni=1, 2, _xlpm.prvni),INDEX(_xlpm.rozsah, _xlpm.finalni))</f>
        <v>2100</v>
      </c>
      <c r="BA1036" cm="1">
        <f t="array" aca="1" ref="BA1036" ca="1">INDEX($J$3:$J$10001,MATCH(AZ1036,$J$3:$J$10004,0)-1)</f>
        <v>2000</v>
      </c>
      <c r="BB1036">
        <f t="shared" ca="1" si="251"/>
        <v>280</v>
      </c>
      <c r="BC1036">
        <f t="shared" ca="1" si="251"/>
        <v>300</v>
      </c>
      <c r="BD1036">
        <f t="shared" ca="1" si="250"/>
        <v>-20</v>
      </c>
      <c r="BE1036">
        <f t="shared" ca="1" si="258"/>
        <v>299.64462600000002</v>
      </c>
      <c r="BF1036">
        <f t="shared" ca="1" si="261"/>
        <v>298.97868063231226</v>
      </c>
      <c r="BG1036">
        <f t="shared" ca="1" si="259"/>
        <v>281.02131936768774</v>
      </c>
      <c r="BH1036" cm="1">
        <f t="array" aca="1" ref="BH1036" ca="1">_xlfn.LET(_xlpm.rozsah, $J$3:$J$10001,_xlpm.podminka, (_xlpm.rozsah&gt;E1036)*(ISNUMBER(_xlpm.rozsah)),_xlpm.indexy, IF(_xlpm.podminka, ROW(_xlpm.rozsah)-MIN(ROW(_xlpm.rozsah))+1),_xlpm.prvni, MIN(_xlpm.indexy),_xlpm.finalni, IF(_xlpm.prvni=1, 2, _xlpm.prvni),INDEX(_xlpm.rozsah, _xlpm.finalni))</f>
        <v>2100</v>
      </c>
      <c r="BI1036" cm="1">
        <f t="array" aca="1" ref="BI1036" ca="1">INDEX($J$3:$J$10001,MATCH(BH1036,$J$3:$J$10004,0)-1)</f>
        <v>2000</v>
      </c>
      <c r="BJ1036">
        <f t="shared" ca="1" si="252"/>
        <v>280</v>
      </c>
      <c r="BK1036">
        <f t="shared" ca="1" si="252"/>
        <v>300</v>
      </c>
      <c r="BL1036">
        <f t="shared" ca="1" si="262"/>
        <v>-20</v>
      </c>
      <c r="BM1036">
        <f t="shared" ca="1" si="260"/>
        <v>298.97868063231226</v>
      </c>
    </row>
    <row r="1037" spans="1:65" x14ac:dyDescent="0.25">
      <c r="A1037" s="64">
        <v>1034</v>
      </c>
      <c r="B1037" s="64">
        <v>83</v>
      </c>
      <c r="C1037" s="64">
        <v>26</v>
      </c>
      <c r="D1037" s="18">
        <v>1034</v>
      </c>
      <c r="E1037" s="21">
        <f t="shared" ca="1" si="253"/>
        <v>1974.398206324593</v>
      </c>
      <c r="F1037" s="22">
        <f t="shared" ca="1" si="254"/>
        <v>79.065034616896924</v>
      </c>
      <c r="G1037" s="28">
        <v>1034</v>
      </c>
      <c r="H1037" s="24">
        <f t="shared" ca="1" si="255"/>
        <v>1971.1468259999999</v>
      </c>
      <c r="I1037" s="25">
        <f t="shared" ca="1" si="256"/>
        <v>79.200292038400008</v>
      </c>
      <c r="J1037" s="155"/>
      <c r="K1037" s="155"/>
      <c r="AX1037">
        <f t="shared" ca="1" si="249"/>
        <v>304.61650784</v>
      </c>
      <c r="AY1037">
        <f t="shared" ca="1" si="257"/>
        <v>311.38349216</v>
      </c>
      <c r="AZ1037" cm="1">
        <f t="array" aca="1" ref="AZ1037" ca="1">_xlfn.LET(_xlpm.rozsah, $J$3:$J$10001,_xlpm.podminka, (_xlpm.rozsah&gt;H1037)*(ISNUMBER(_xlpm.rozsah)),_xlpm.indexy, IF(_xlpm.podminka, ROW(_xlpm.rozsah)-MIN(ROW(_xlpm.rozsah))+1),_xlpm.prvni, MIN(_xlpm.indexy),_xlpm.finalni, IF(_xlpm.prvni=1, 2, _xlpm.prvni),INDEX(_xlpm.rozsah, _xlpm.finalni))</f>
        <v>2000</v>
      </c>
      <c r="BA1037" cm="1">
        <f t="array" aca="1" ref="BA1037" ca="1">INDEX($J$3:$J$10001,MATCH(AZ1037,$J$3:$J$10004,0)-1)</f>
        <v>1900</v>
      </c>
      <c r="BB1037">
        <f t="shared" ca="1" si="251"/>
        <v>300</v>
      </c>
      <c r="BC1037">
        <f t="shared" ca="1" si="251"/>
        <v>316</v>
      </c>
      <c r="BD1037">
        <f t="shared" ca="1" si="250"/>
        <v>-16</v>
      </c>
      <c r="BE1037">
        <f t="shared" ca="1" si="258"/>
        <v>304.61650784</v>
      </c>
      <c r="BF1037">
        <f t="shared" ca="1" si="261"/>
        <v>304.09628698806512</v>
      </c>
      <c r="BG1037">
        <f t="shared" ca="1" si="259"/>
        <v>311.90371301193488</v>
      </c>
      <c r="BH1037" cm="1">
        <f t="array" aca="1" ref="BH1037" ca="1">_xlfn.LET(_xlpm.rozsah, $J$3:$J$10001,_xlpm.podminka, (_xlpm.rozsah&gt;E1037)*(ISNUMBER(_xlpm.rozsah)),_xlpm.indexy, IF(_xlpm.podminka, ROW(_xlpm.rozsah)-MIN(ROW(_xlpm.rozsah))+1),_xlpm.prvni, MIN(_xlpm.indexy),_xlpm.finalni, IF(_xlpm.prvni=1, 2, _xlpm.prvni),INDEX(_xlpm.rozsah, _xlpm.finalni))</f>
        <v>2000</v>
      </c>
      <c r="BI1037" cm="1">
        <f t="array" aca="1" ref="BI1037" ca="1">INDEX($J$3:$J$10001,MATCH(BH1037,$J$3:$J$10004,0)-1)</f>
        <v>1900</v>
      </c>
      <c r="BJ1037">
        <f t="shared" ca="1" si="252"/>
        <v>300</v>
      </c>
      <c r="BK1037">
        <f t="shared" ca="1" si="252"/>
        <v>316</v>
      </c>
      <c r="BL1037">
        <f t="shared" ca="1" si="262"/>
        <v>-16</v>
      </c>
      <c r="BM1037">
        <f t="shared" ca="1" si="260"/>
        <v>304.09628698806512</v>
      </c>
    </row>
    <row r="1038" spans="1:65" x14ac:dyDescent="0.25">
      <c r="A1038" s="64">
        <v>1035</v>
      </c>
      <c r="B1038" s="64">
        <v>83</v>
      </c>
      <c r="C1038" s="64">
        <v>25</v>
      </c>
      <c r="D1038" s="18">
        <v>1035</v>
      </c>
      <c r="E1038" s="21">
        <f t="shared" ca="1" si="253"/>
        <v>1974.398206324593</v>
      </c>
      <c r="F1038" s="22">
        <f t="shared" ca="1" si="254"/>
        <v>76.024071747016279</v>
      </c>
      <c r="G1038" s="23">
        <v>1035</v>
      </c>
      <c r="H1038" s="24">
        <f t="shared" ca="1" si="255"/>
        <v>1971.1468259999999</v>
      </c>
      <c r="I1038" s="25">
        <f t="shared" ca="1" si="256"/>
        <v>76.154126959999999</v>
      </c>
      <c r="J1038" s="155"/>
      <c r="K1038" s="155"/>
      <c r="AX1038">
        <f t="shared" ca="1" si="249"/>
        <v>304.61650784</v>
      </c>
      <c r="AY1038">
        <f t="shared" ca="1" si="257"/>
        <v>311.38349216</v>
      </c>
      <c r="AZ1038" cm="1">
        <f t="array" aca="1" ref="AZ1038" ca="1">_xlfn.LET(_xlpm.rozsah, $J$3:$J$10001,_xlpm.podminka, (_xlpm.rozsah&gt;H1038)*(ISNUMBER(_xlpm.rozsah)),_xlpm.indexy, IF(_xlpm.podminka, ROW(_xlpm.rozsah)-MIN(ROW(_xlpm.rozsah))+1),_xlpm.prvni, MIN(_xlpm.indexy),_xlpm.finalni, IF(_xlpm.prvni=1, 2, _xlpm.prvni),INDEX(_xlpm.rozsah, _xlpm.finalni))</f>
        <v>2000</v>
      </c>
      <c r="BA1038" cm="1">
        <f t="array" aca="1" ref="BA1038" ca="1">INDEX($J$3:$J$10001,MATCH(AZ1038,$J$3:$J$10004,0)-1)</f>
        <v>1900</v>
      </c>
      <c r="BB1038">
        <f t="shared" ca="1" si="251"/>
        <v>300</v>
      </c>
      <c r="BC1038">
        <f t="shared" ca="1" si="251"/>
        <v>316</v>
      </c>
      <c r="BD1038">
        <f t="shared" ca="1" si="250"/>
        <v>-16</v>
      </c>
      <c r="BE1038">
        <f t="shared" ca="1" si="258"/>
        <v>304.61650784</v>
      </c>
      <c r="BF1038">
        <f t="shared" ca="1" si="261"/>
        <v>304.09628698806512</v>
      </c>
      <c r="BG1038">
        <f t="shared" ca="1" si="259"/>
        <v>311.90371301193488</v>
      </c>
      <c r="BH1038" cm="1">
        <f t="array" aca="1" ref="BH1038" ca="1">_xlfn.LET(_xlpm.rozsah, $J$3:$J$10001,_xlpm.podminka, (_xlpm.rozsah&gt;E1038)*(ISNUMBER(_xlpm.rozsah)),_xlpm.indexy, IF(_xlpm.podminka, ROW(_xlpm.rozsah)-MIN(ROW(_xlpm.rozsah))+1),_xlpm.prvni, MIN(_xlpm.indexy),_xlpm.finalni, IF(_xlpm.prvni=1, 2, _xlpm.prvni),INDEX(_xlpm.rozsah, _xlpm.finalni))</f>
        <v>2000</v>
      </c>
      <c r="BI1038" cm="1">
        <f t="array" aca="1" ref="BI1038" ca="1">INDEX($J$3:$J$10001,MATCH(BH1038,$J$3:$J$10004,0)-1)</f>
        <v>1900</v>
      </c>
      <c r="BJ1038">
        <f t="shared" ca="1" si="252"/>
        <v>300</v>
      </c>
      <c r="BK1038">
        <f t="shared" ca="1" si="252"/>
        <v>316</v>
      </c>
      <c r="BL1038">
        <f t="shared" ca="1" si="262"/>
        <v>-16</v>
      </c>
      <c r="BM1038">
        <f t="shared" ca="1" si="260"/>
        <v>304.09628698806512</v>
      </c>
    </row>
    <row r="1039" spans="1:65" x14ac:dyDescent="0.25">
      <c r="A1039" s="64">
        <v>1036</v>
      </c>
      <c r="B1039" s="64">
        <v>83</v>
      </c>
      <c r="C1039" s="64">
        <v>37</v>
      </c>
      <c r="D1039" s="18">
        <v>1036</v>
      </c>
      <c r="E1039" s="21">
        <f t="shared" ca="1" si="253"/>
        <v>1974.398206324593</v>
      </c>
      <c r="F1039" s="22">
        <f t="shared" ca="1" si="254"/>
        <v>112.5156261855841</v>
      </c>
      <c r="G1039" s="28">
        <v>1036</v>
      </c>
      <c r="H1039" s="24">
        <f t="shared" ca="1" si="255"/>
        <v>1971.1468259999999</v>
      </c>
      <c r="I1039" s="25">
        <f t="shared" ca="1" si="256"/>
        <v>112.7081079008</v>
      </c>
      <c r="J1039" s="155"/>
      <c r="K1039" s="155"/>
      <c r="AX1039">
        <f t="shared" ca="1" si="249"/>
        <v>304.61650784</v>
      </c>
      <c r="AY1039">
        <f t="shared" ca="1" si="257"/>
        <v>311.38349216</v>
      </c>
      <c r="AZ1039" cm="1">
        <f t="array" aca="1" ref="AZ1039" ca="1">_xlfn.LET(_xlpm.rozsah, $J$3:$J$10001,_xlpm.podminka, (_xlpm.rozsah&gt;H1039)*(ISNUMBER(_xlpm.rozsah)),_xlpm.indexy, IF(_xlpm.podminka, ROW(_xlpm.rozsah)-MIN(ROW(_xlpm.rozsah))+1),_xlpm.prvni, MIN(_xlpm.indexy),_xlpm.finalni, IF(_xlpm.prvni=1, 2, _xlpm.prvni),INDEX(_xlpm.rozsah, _xlpm.finalni))</f>
        <v>2000</v>
      </c>
      <c r="BA1039" cm="1">
        <f t="array" aca="1" ref="BA1039" ca="1">INDEX($J$3:$J$10001,MATCH(AZ1039,$J$3:$J$10004,0)-1)</f>
        <v>1900</v>
      </c>
      <c r="BB1039">
        <f t="shared" ca="1" si="251"/>
        <v>300</v>
      </c>
      <c r="BC1039">
        <f t="shared" ca="1" si="251"/>
        <v>316</v>
      </c>
      <c r="BD1039">
        <f t="shared" ca="1" si="250"/>
        <v>-16</v>
      </c>
      <c r="BE1039">
        <f t="shared" ca="1" si="258"/>
        <v>304.61650784</v>
      </c>
      <c r="BF1039">
        <f t="shared" ca="1" si="261"/>
        <v>304.09628698806512</v>
      </c>
      <c r="BG1039">
        <f t="shared" ca="1" si="259"/>
        <v>311.90371301193488</v>
      </c>
      <c r="BH1039" cm="1">
        <f t="array" aca="1" ref="BH1039" ca="1">_xlfn.LET(_xlpm.rozsah, $J$3:$J$10001,_xlpm.podminka, (_xlpm.rozsah&gt;E1039)*(ISNUMBER(_xlpm.rozsah)),_xlpm.indexy, IF(_xlpm.podminka, ROW(_xlpm.rozsah)-MIN(ROW(_xlpm.rozsah))+1),_xlpm.prvni, MIN(_xlpm.indexy),_xlpm.finalni, IF(_xlpm.prvni=1, 2, _xlpm.prvni),INDEX(_xlpm.rozsah, _xlpm.finalni))</f>
        <v>2000</v>
      </c>
      <c r="BI1039" cm="1">
        <f t="array" aca="1" ref="BI1039" ca="1">INDEX($J$3:$J$10001,MATCH(BH1039,$J$3:$J$10004,0)-1)</f>
        <v>1900</v>
      </c>
      <c r="BJ1039">
        <f t="shared" ca="1" si="252"/>
        <v>300</v>
      </c>
      <c r="BK1039">
        <f t="shared" ca="1" si="252"/>
        <v>316</v>
      </c>
      <c r="BL1039">
        <f t="shared" ca="1" si="262"/>
        <v>-16</v>
      </c>
      <c r="BM1039">
        <f t="shared" ca="1" si="260"/>
        <v>304.09628698806512</v>
      </c>
    </row>
    <row r="1040" spans="1:65" x14ac:dyDescent="0.25">
      <c r="A1040" s="64">
        <v>1037</v>
      </c>
      <c r="B1040" s="64">
        <v>84</v>
      </c>
      <c r="C1040" s="64">
        <v>14</v>
      </c>
      <c r="D1040" s="18">
        <v>1037</v>
      </c>
      <c r="E1040" s="21">
        <f t="shared" ca="1" si="253"/>
        <v>1989.7524015815159</v>
      </c>
      <c r="F1040" s="22">
        <f t="shared" ca="1" si="254"/>
        <v>42.229546204574042</v>
      </c>
      <c r="G1040" s="23">
        <v>1037</v>
      </c>
      <c r="H1040" s="24">
        <f t="shared" ca="1" si="255"/>
        <v>1986.4618479999999</v>
      </c>
      <c r="I1040" s="25">
        <f t="shared" ca="1" si="256"/>
        <v>42.303254604799996</v>
      </c>
      <c r="J1040" s="155"/>
      <c r="K1040" s="155"/>
      <c r="AX1040">
        <f t="shared" ca="1" si="249"/>
        <v>302.16610431999999</v>
      </c>
      <c r="AY1040">
        <f t="shared" ca="1" si="257"/>
        <v>313.83389568000001</v>
      </c>
      <c r="AZ1040" cm="1">
        <f t="array" aca="1" ref="AZ1040" ca="1">_xlfn.LET(_xlpm.rozsah, $J$3:$J$10001,_xlpm.podminka, (_xlpm.rozsah&gt;H1040)*(ISNUMBER(_xlpm.rozsah)),_xlpm.indexy, IF(_xlpm.podminka, ROW(_xlpm.rozsah)-MIN(ROW(_xlpm.rozsah))+1),_xlpm.prvni, MIN(_xlpm.indexy),_xlpm.finalni, IF(_xlpm.prvni=1, 2, _xlpm.prvni),INDEX(_xlpm.rozsah, _xlpm.finalni))</f>
        <v>2000</v>
      </c>
      <c r="BA1040" cm="1">
        <f t="array" aca="1" ref="BA1040" ca="1">INDEX($J$3:$J$10001,MATCH(AZ1040,$J$3:$J$10004,0)-1)</f>
        <v>1900</v>
      </c>
      <c r="BB1040">
        <f t="shared" ca="1" si="251"/>
        <v>300</v>
      </c>
      <c r="BC1040">
        <f t="shared" ca="1" si="251"/>
        <v>316</v>
      </c>
      <c r="BD1040">
        <f t="shared" ca="1" si="250"/>
        <v>-16</v>
      </c>
      <c r="BE1040">
        <f t="shared" ca="1" si="258"/>
        <v>302.16610431999999</v>
      </c>
      <c r="BF1040">
        <f t="shared" ca="1" si="261"/>
        <v>301.63961574695747</v>
      </c>
      <c r="BG1040">
        <f t="shared" ca="1" si="259"/>
        <v>314.36038425304253</v>
      </c>
      <c r="BH1040" cm="1">
        <f t="array" aca="1" ref="BH1040" ca="1">_xlfn.LET(_xlpm.rozsah, $J$3:$J$10001,_xlpm.podminka, (_xlpm.rozsah&gt;E1040)*(ISNUMBER(_xlpm.rozsah)),_xlpm.indexy, IF(_xlpm.podminka, ROW(_xlpm.rozsah)-MIN(ROW(_xlpm.rozsah))+1),_xlpm.prvni, MIN(_xlpm.indexy),_xlpm.finalni, IF(_xlpm.prvni=1, 2, _xlpm.prvni),INDEX(_xlpm.rozsah, _xlpm.finalni))</f>
        <v>2000</v>
      </c>
      <c r="BI1040" cm="1">
        <f t="array" aca="1" ref="BI1040" ca="1">INDEX($J$3:$J$10001,MATCH(BH1040,$J$3:$J$10004,0)-1)</f>
        <v>1900</v>
      </c>
      <c r="BJ1040">
        <f t="shared" ca="1" si="252"/>
        <v>300</v>
      </c>
      <c r="BK1040">
        <f t="shared" ca="1" si="252"/>
        <v>316</v>
      </c>
      <c r="BL1040">
        <f t="shared" ca="1" si="262"/>
        <v>-16</v>
      </c>
      <c r="BM1040">
        <f t="shared" ca="1" si="260"/>
        <v>301.63961574695747</v>
      </c>
    </row>
    <row r="1041" spans="1:65" x14ac:dyDescent="0.25">
      <c r="A1041" s="64">
        <v>1038</v>
      </c>
      <c r="B1041" s="64">
        <v>83</v>
      </c>
      <c r="C1041" s="64">
        <v>39</v>
      </c>
      <c r="D1041" s="18">
        <v>1038</v>
      </c>
      <c r="E1041" s="21">
        <f t="shared" ca="1" si="253"/>
        <v>1974.398206324593</v>
      </c>
      <c r="F1041" s="22">
        <f t="shared" ca="1" si="254"/>
        <v>118.5975519253454</v>
      </c>
      <c r="G1041" s="28">
        <v>1038</v>
      </c>
      <c r="H1041" s="24">
        <f t="shared" ca="1" si="255"/>
        <v>1971.1468259999999</v>
      </c>
      <c r="I1041" s="25">
        <f t="shared" ca="1" si="256"/>
        <v>118.8004380576</v>
      </c>
      <c r="J1041" s="155"/>
      <c r="K1041" s="155"/>
      <c r="AX1041">
        <f t="shared" ca="1" si="249"/>
        <v>304.61650784</v>
      </c>
      <c r="AY1041">
        <f t="shared" ca="1" si="257"/>
        <v>311.38349216</v>
      </c>
      <c r="AZ1041" cm="1">
        <f t="array" aca="1" ref="AZ1041" ca="1">_xlfn.LET(_xlpm.rozsah, $J$3:$J$10001,_xlpm.podminka, (_xlpm.rozsah&gt;H1041)*(ISNUMBER(_xlpm.rozsah)),_xlpm.indexy, IF(_xlpm.podminka, ROW(_xlpm.rozsah)-MIN(ROW(_xlpm.rozsah))+1),_xlpm.prvni, MIN(_xlpm.indexy),_xlpm.finalni, IF(_xlpm.prvni=1, 2, _xlpm.prvni),INDEX(_xlpm.rozsah, _xlpm.finalni))</f>
        <v>2000</v>
      </c>
      <c r="BA1041" cm="1">
        <f t="array" aca="1" ref="BA1041" ca="1">INDEX($J$3:$J$10001,MATCH(AZ1041,$J$3:$J$10004,0)-1)</f>
        <v>1900</v>
      </c>
      <c r="BB1041">
        <f t="shared" ca="1" si="251"/>
        <v>300</v>
      </c>
      <c r="BC1041">
        <f t="shared" ca="1" si="251"/>
        <v>316</v>
      </c>
      <c r="BD1041">
        <f t="shared" ca="1" si="250"/>
        <v>-16</v>
      </c>
      <c r="BE1041">
        <f t="shared" ca="1" si="258"/>
        <v>304.61650784</v>
      </c>
      <c r="BF1041">
        <f t="shared" ca="1" si="261"/>
        <v>304.09628698806512</v>
      </c>
      <c r="BG1041">
        <f t="shared" ca="1" si="259"/>
        <v>311.90371301193488</v>
      </c>
      <c r="BH1041" cm="1">
        <f t="array" aca="1" ref="BH1041" ca="1">_xlfn.LET(_xlpm.rozsah, $J$3:$J$10001,_xlpm.podminka, (_xlpm.rozsah&gt;E1041)*(ISNUMBER(_xlpm.rozsah)),_xlpm.indexy, IF(_xlpm.podminka, ROW(_xlpm.rozsah)-MIN(ROW(_xlpm.rozsah))+1),_xlpm.prvni, MIN(_xlpm.indexy),_xlpm.finalni, IF(_xlpm.prvni=1, 2, _xlpm.prvni),INDEX(_xlpm.rozsah, _xlpm.finalni))</f>
        <v>2000</v>
      </c>
      <c r="BI1041" cm="1">
        <f t="array" aca="1" ref="BI1041" ca="1">INDEX($J$3:$J$10001,MATCH(BH1041,$J$3:$J$10004,0)-1)</f>
        <v>1900</v>
      </c>
      <c r="BJ1041">
        <f t="shared" ca="1" si="252"/>
        <v>300</v>
      </c>
      <c r="BK1041">
        <f t="shared" ca="1" si="252"/>
        <v>316</v>
      </c>
      <c r="BL1041">
        <f t="shared" ca="1" si="262"/>
        <v>-16</v>
      </c>
      <c r="BM1041">
        <f t="shared" ca="1" si="260"/>
        <v>304.09628698806512</v>
      </c>
    </row>
    <row r="1042" spans="1:65" x14ac:dyDescent="0.25">
      <c r="A1042" s="64">
        <v>1039</v>
      </c>
      <c r="B1042" s="64">
        <v>76</v>
      </c>
      <c r="C1042" s="64">
        <v>70</v>
      </c>
      <c r="D1042" s="18">
        <v>1039</v>
      </c>
      <c r="E1042" s="21">
        <f t="shared" ca="1" si="253"/>
        <v>1866.9188395261335</v>
      </c>
      <c r="F1042" s="22">
        <f t="shared" ca="1" si="254"/>
        <v>225.13665809639014</v>
      </c>
      <c r="G1042" s="23">
        <v>1039</v>
      </c>
      <c r="H1042" s="24">
        <f t="shared" ca="1" si="255"/>
        <v>1863.9416719999999</v>
      </c>
      <c r="I1042" s="25">
        <f t="shared" ca="1" si="256"/>
        <v>225.49094103200002</v>
      </c>
      <c r="J1042" s="155"/>
      <c r="K1042" s="155"/>
      <c r="AX1042">
        <f t="shared" ca="1" si="249"/>
        <v>322.12991576000002</v>
      </c>
      <c r="AY1042">
        <f t="shared" ca="1" si="257"/>
        <v>326.87008423999998</v>
      </c>
      <c r="AZ1042" cm="1">
        <f t="array" aca="1" ref="AZ1042" ca="1">_xlfn.LET(_xlpm.rozsah, $J$3:$J$10001,_xlpm.podminka, (_xlpm.rozsah&gt;H1042)*(ISNUMBER(_xlpm.rozsah)),_xlpm.indexy, IF(_xlpm.podminka, ROW(_xlpm.rozsah)-MIN(ROW(_xlpm.rozsah))+1),_xlpm.prvni, MIN(_xlpm.indexy),_xlpm.finalni, IF(_xlpm.prvni=1, 2, _xlpm.prvni),INDEX(_xlpm.rozsah, _xlpm.finalni))</f>
        <v>1900</v>
      </c>
      <c r="BA1042" cm="1">
        <f t="array" aca="1" ref="BA1042" ca="1">INDEX($J$3:$J$10001,MATCH(AZ1042,$J$3:$J$10004,0)-1)</f>
        <v>1800</v>
      </c>
      <c r="BB1042">
        <f t="shared" ca="1" si="251"/>
        <v>316</v>
      </c>
      <c r="BC1042">
        <f t="shared" ca="1" si="251"/>
        <v>333</v>
      </c>
      <c r="BD1042">
        <f t="shared" ca="1" si="250"/>
        <v>-17</v>
      </c>
      <c r="BE1042">
        <f t="shared" ca="1" si="258"/>
        <v>322.12991576000002</v>
      </c>
      <c r="BF1042">
        <f t="shared" ca="1" si="261"/>
        <v>321.62379728055731</v>
      </c>
      <c r="BG1042">
        <f t="shared" ca="1" si="259"/>
        <v>327.37620271944269</v>
      </c>
      <c r="BH1042" cm="1">
        <f t="array" aca="1" ref="BH1042" ca="1">_xlfn.LET(_xlpm.rozsah, $J$3:$J$10001,_xlpm.podminka, (_xlpm.rozsah&gt;E1042)*(ISNUMBER(_xlpm.rozsah)),_xlpm.indexy, IF(_xlpm.podminka, ROW(_xlpm.rozsah)-MIN(ROW(_xlpm.rozsah))+1),_xlpm.prvni, MIN(_xlpm.indexy),_xlpm.finalni, IF(_xlpm.prvni=1, 2, _xlpm.prvni),INDEX(_xlpm.rozsah, _xlpm.finalni))</f>
        <v>1900</v>
      </c>
      <c r="BI1042" cm="1">
        <f t="array" aca="1" ref="BI1042" ca="1">INDEX($J$3:$J$10001,MATCH(BH1042,$J$3:$J$10004,0)-1)</f>
        <v>1800</v>
      </c>
      <c r="BJ1042">
        <f t="shared" ca="1" si="252"/>
        <v>316</v>
      </c>
      <c r="BK1042">
        <f t="shared" ca="1" si="252"/>
        <v>333</v>
      </c>
      <c r="BL1042">
        <f t="shared" ca="1" si="262"/>
        <v>-17</v>
      </c>
      <c r="BM1042">
        <f t="shared" ca="1" si="260"/>
        <v>321.62379728055731</v>
      </c>
    </row>
    <row r="1043" spans="1:65" x14ac:dyDescent="0.25">
      <c r="A1043" s="64">
        <v>1040</v>
      </c>
      <c r="B1043" s="64">
        <v>78</v>
      </c>
      <c r="C1043" s="64">
        <v>81</v>
      </c>
      <c r="D1043" s="18">
        <v>1040</v>
      </c>
      <c r="E1043" s="21">
        <f t="shared" ca="1" si="253"/>
        <v>1897.6272300399792</v>
      </c>
      <c r="F1043" s="22">
        <f t="shared" ca="1" si="254"/>
        <v>256.28673042349487</v>
      </c>
      <c r="G1043" s="28">
        <v>1040</v>
      </c>
      <c r="H1043" s="24">
        <f t="shared" ca="1" si="255"/>
        <v>1894.5717159999999</v>
      </c>
      <c r="I1043" s="25">
        <f t="shared" ca="1" si="256"/>
        <v>256.70747470680004</v>
      </c>
      <c r="J1043" s="155"/>
      <c r="K1043" s="155"/>
      <c r="AX1043">
        <f t="shared" ca="1" si="249"/>
        <v>316.92280828000003</v>
      </c>
      <c r="AY1043">
        <f t="shared" ca="1" si="257"/>
        <v>332.07719171999997</v>
      </c>
      <c r="AZ1043" cm="1">
        <f t="array" aca="1" ref="AZ1043" ca="1">_xlfn.LET(_xlpm.rozsah, $J$3:$J$10001,_xlpm.podminka, (_xlpm.rozsah&gt;H1043)*(ISNUMBER(_xlpm.rozsah)),_xlpm.indexy, IF(_xlpm.podminka, ROW(_xlpm.rozsah)-MIN(ROW(_xlpm.rozsah))+1),_xlpm.prvni, MIN(_xlpm.indexy),_xlpm.finalni, IF(_xlpm.prvni=1, 2, _xlpm.prvni),INDEX(_xlpm.rozsah, _xlpm.finalni))</f>
        <v>1900</v>
      </c>
      <c r="BA1043" cm="1">
        <f t="array" aca="1" ref="BA1043" ca="1">INDEX($J$3:$J$10001,MATCH(AZ1043,$J$3:$J$10004,0)-1)</f>
        <v>1800</v>
      </c>
      <c r="BB1043">
        <f t="shared" ca="1" si="251"/>
        <v>316</v>
      </c>
      <c r="BC1043">
        <f t="shared" ca="1" si="251"/>
        <v>333</v>
      </c>
      <c r="BD1043">
        <f t="shared" ca="1" si="250"/>
        <v>-17</v>
      </c>
      <c r="BE1043">
        <f t="shared" ca="1" si="258"/>
        <v>316.92280828000003</v>
      </c>
      <c r="BF1043">
        <f t="shared" ca="1" si="261"/>
        <v>316.40337089320354</v>
      </c>
      <c r="BG1043">
        <f t="shared" ca="1" si="259"/>
        <v>332.59662910679646</v>
      </c>
      <c r="BH1043" cm="1">
        <f t="array" aca="1" ref="BH1043" ca="1">_xlfn.LET(_xlpm.rozsah, $J$3:$J$10001,_xlpm.podminka, (_xlpm.rozsah&gt;E1043)*(ISNUMBER(_xlpm.rozsah)),_xlpm.indexy, IF(_xlpm.podminka, ROW(_xlpm.rozsah)-MIN(ROW(_xlpm.rozsah))+1),_xlpm.prvni, MIN(_xlpm.indexy),_xlpm.finalni, IF(_xlpm.prvni=1, 2, _xlpm.prvni),INDEX(_xlpm.rozsah, _xlpm.finalni))</f>
        <v>1900</v>
      </c>
      <c r="BI1043" cm="1">
        <f t="array" aca="1" ref="BI1043" ca="1">INDEX($J$3:$J$10001,MATCH(BH1043,$J$3:$J$10004,0)-1)</f>
        <v>1800</v>
      </c>
      <c r="BJ1043">
        <f t="shared" ca="1" si="252"/>
        <v>316</v>
      </c>
      <c r="BK1043">
        <f t="shared" ca="1" si="252"/>
        <v>333</v>
      </c>
      <c r="BL1043">
        <f t="shared" ca="1" si="262"/>
        <v>-17</v>
      </c>
      <c r="BM1043">
        <f t="shared" ca="1" si="260"/>
        <v>316.40337089320354</v>
      </c>
    </row>
    <row r="1044" spans="1:65" x14ac:dyDescent="0.25">
      <c r="A1044" s="64">
        <v>1041</v>
      </c>
      <c r="B1044" s="64">
        <v>75</v>
      </c>
      <c r="C1044" s="64">
        <v>71</v>
      </c>
      <c r="D1044" s="18">
        <v>1041</v>
      </c>
      <c r="E1044" s="21">
        <f t="shared" ca="1" si="253"/>
        <v>1851.5646442692105</v>
      </c>
      <c r="F1044" s="22">
        <f t="shared" ca="1" si="254"/>
        <v>230.20614743670626</v>
      </c>
      <c r="G1044" s="23">
        <v>1041</v>
      </c>
      <c r="H1044" s="24">
        <f t="shared" ca="1" si="255"/>
        <v>1848.6266499999999</v>
      </c>
      <c r="I1044" s="25">
        <f t="shared" ca="1" si="256"/>
        <v>230.56076334500003</v>
      </c>
      <c r="J1044" s="155"/>
      <c r="K1044" s="155"/>
      <c r="AX1044">
        <f t="shared" ca="1" si="249"/>
        <v>324.73346950000001</v>
      </c>
      <c r="AY1044">
        <f t="shared" ca="1" si="257"/>
        <v>324.26653049999999</v>
      </c>
      <c r="AZ1044" cm="1">
        <f t="array" aca="1" ref="AZ1044" ca="1">_xlfn.LET(_xlpm.rozsah, $J$3:$J$10001,_xlpm.podminka, (_xlpm.rozsah&gt;H1044)*(ISNUMBER(_xlpm.rozsah)),_xlpm.indexy, IF(_xlpm.podminka, ROW(_xlpm.rozsah)-MIN(ROW(_xlpm.rozsah))+1),_xlpm.prvni, MIN(_xlpm.indexy),_xlpm.finalni, IF(_xlpm.prvni=1, 2, _xlpm.prvni),INDEX(_xlpm.rozsah, _xlpm.finalni))</f>
        <v>1900</v>
      </c>
      <c r="BA1044" cm="1">
        <f t="array" aca="1" ref="BA1044" ca="1">INDEX($J$3:$J$10001,MATCH(AZ1044,$J$3:$J$10004,0)-1)</f>
        <v>1800</v>
      </c>
      <c r="BB1044">
        <f t="shared" ca="1" si="251"/>
        <v>316</v>
      </c>
      <c r="BC1044">
        <f t="shared" ca="1" si="251"/>
        <v>333</v>
      </c>
      <c r="BD1044">
        <f t="shared" ca="1" si="250"/>
        <v>-17</v>
      </c>
      <c r="BE1044">
        <f t="shared" ca="1" si="258"/>
        <v>324.73346950000001</v>
      </c>
      <c r="BF1044">
        <f t="shared" ca="1" si="261"/>
        <v>324.2340104742342</v>
      </c>
      <c r="BG1044">
        <f t="shared" ca="1" si="259"/>
        <v>324.7659895257658</v>
      </c>
      <c r="BH1044" cm="1">
        <f t="array" aca="1" ref="BH1044" ca="1">_xlfn.LET(_xlpm.rozsah, $J$3:$J$10001,_xlpm.podminka, (_xlpm.rozsah&gt;E1044)*(ISNUMBER(_xlpm.rozsah)),_xlpm.indexy, IF(_xlpm.podminka, ROW(_xlpm.rozsah)-MIN(ROW(_xlpm.rozsah))+1),_xlpm.prvni, MIN(_xlpm.indexy),_xlpm.finalni, IF(_xlpm.prvni=1, 2, _xlpm.prvni),INDEX(_xlpm.rozsah, _xlpm.finalni))</f>
        <v>1900</v>
      </c>
      <c r="BI1044" cm="1">
        <f t="array" aca="1" ref="BI1044" ca="1">INDEX($J$3:$J$10001,MATCH(BH1044,$J$3:$J$10004,0)-1)</f>
        <v>1800</v>
      </c>
      <c r="BJ1044">
        <f t="shared" ca="1" si="252"/>
        <v>316</v>
      </c>
      <c r="BK1044">
        <f t="shared" ca="1" si="252"/>
        <v>333</v>
      </c>
      <c r="BL1044">
        <f t="shared" ca="1" si="262"/>
        <v>-17</v>
      </c>
      <c r="BM1044">
        <f t="shared" ca="1" si="260"/>
        <v>324.2340104742342</v>
      </c>
    </row>
    <row r="1045" spans="1:65" x14ac:dyDescent="0.25">
      <c r="A1045" s="64">
        <v>1042</v>
      </c>
      <c r="B1045" s="64">
        <v>86</v>
      </c>
      <c r="C1045" s="64">
        <v>47</v>
      </c>
      <c r="D1045" s="18">
        <v>1042</v>
      </c>
      <c r="E1045" s="21">
        <f t="shared" ca="1" si="253"/>
        <v>2020.4607920953615</v>
      </c>
      <c r="F1045" s="22">
        <f t="shared" ca="1" si="254"/>
        <v>139.07668554303601</v>
      </c>
      <c r="G1045" s="28">
        <v>1042</v>
      </c>
      <c r="H1045" s="24">
        <f t="shared" ca="1" si="255"/>
        <v>2017.0918919999999</v>
      </c>
      <c r="I1045" s="25">
        <f t="shared" ca="1" si="256"/>
        <v>139.39336215200001</v>
      </c>
      <c r="J1045" s="155"/>
      <c r="K1045" s="155"/>
      <c r="AX1045">
        <f t="shared" ca="1" si="249"/>
        <v>296.58162160000001</v>
      </c>
      <c r="AY1045">
        <f t="shared" ca="1" si="257"/>
        <v>283.41837839999999</v>
      </c>
      <c r="AZ1045" cm="1">
        <f t="array" aca="1" ref="AZ1045" ca="1">_xlfn.LET(_xlpm.rozsah, $J$3:$J$10001,_xlpm.podminka, (_xlpm.rozsah&gt;H1045)*(ISNUMBER(_xlpm.rozsah)),_xlpm.indexy, IF(_xlpm.podminka, ROW(_xlpm.rozsah)-MIN(ROW(_xlpm.rozsah))+1),_xlpm.prvni, MIN(_xlpm.indexy),_xlpm.finalni, IF(_xlpm.prvni=1, 2, _xlpm.prvni),INDEX(_xlpm.rozsah, _xlpm.finalni))</f>
        <v>2100</v>
      </c>
      <c r="BA1045" cm="1">
        <f t="array" aca="1" ref="BA1045" ca="1">INDEX($J$3:$J$10001,MATCH(AZ1045,$J$3:$J$10004,0)-1)</f>
        <v>2000</v>
      </c>
      <c r="BB1045">
        <f t="shared" ca="1" si="251"/>
        <v>280</v>
      </c>
      <c r="BC1045">
        <f t="shared" ca="1" si="251"/>
        <v>300</v>
      </c>
      <c r="BD1045">
        <f t="shared" ca="1" si="250"/>
        <v>-20</v>
      </c>
      <c r="BE1045">
        <f t="shared" ca="1" si="258"/>
        <v>296.58162160000001</v>
      </c>
      <c r="BF1045">
        <f t="shared" ca="1" si="261"/>
        <v>295.90784158092771</v>
      </c>
      <c r="BG1045">
        <f t="shared" ca="1" si="259"/>
        <v>284.09215841907229</v>
      </c>
      <c r="BH1045" cm="1">
        <f t="array" aca="1" ref="BH1045" ca="1">_xlfn.LET(_xlpm.rozsah, $J$3:$J$10001,_xlpm.podminka, (_xlpm.rozsah&gt;E1045)*(ISNUMBER(_xlpm.rozsah)),_xlpm.indexy, IF(_xlpm.podminka, ROW(_xlpm.rozsah)-MIN(ROW(_xlpm.rozsah))+1),_xlpm.prvni, MIN(_xlpm.indexy),_xlpm.finalni, IF(_xlpm.prvni=1, 2, _xlpm.prvni),INDEX(_xlpm.rozsah, _xlpm.finalni))</f>
        <v>2100</v>
      </c>
      <c r="BI1045" cm="1">
        <f t="array" aca="1" ref="BI1045" ca="1">INDEX($J$3:$J$10001,MATCH(BH1045,$J$3:$J$10004,0)-1)</f>
        <v>2000</v>
      </c>
      <c r="BJ1045">
        <f t="shared" ca="1" si="252"/>
        <v>280</v>
      </c>
      <c r="BK1045">
        <f t="shared" ca="1" si="252"/>
        <v>300</v>
      </c>
      <c r="BL1045">
        <f t="shared" ca="1" si="262"/>
        <v>-20</v>
      </c>
      <c r="BM1045">
        <f t="shared" ca="1" si="260"/>
        <v>295.90784158092771</v>
      </c>
    </row>
    <row r="1046" spans="1:65" x14ac:dyDescent="0.25">
      <c r="A1046" s="64">
        <v>1043</v>
      </c>
      <c r="B1046" s="64">
        <v>83</v>
      </c>
      <c r="C1046" s="64">
        <v>35</v>
      </c>
      <c r="D1046" s="18">
        <v>1043</v>
      </c>
      <c r="E1046" s="21">
        <f t="shared" ca="1" si="253"/>
        <v>1974.398206324593</v>
      </c>
      <c r="F1046" s="22">
        <f t="shared" ca="1" si="254"/>
        <v>106.43370044582279</v>
      </c>
      <c r="G1046" s="23">
        <v>1043</v>
      </c>
      <c r="H1046" s="24">
        <f t="shared" ca="1" si="255"/>
        <v>1971.1468259999999</v>
      </c>
      <c r="I1046" s="25">
        <f t="shared" ca="1" si="256"/>
        <v>106.61577774400001</v>
      </c>
      <c r="J1046" s="155"/>
      <c r="K1046" s="155"/>
      <c r="AX1046">
        <f t="shared" ca="1" si="249"/>
        <v>304.61650784</v>
      </c>
      <c r="AY1046">
        <f t="shared" ca="1" si="257"/>
        <v>311.38349216</v>
      </c>
      <c r="AZ1046" cm="1">
        <f t="array" aca="1" ref="AZ1046" ca="1">_xlfn.LET(_xlpm.rozsah, $J$3:$J$10001,_xlpm.podminka, (_xlpm.rozsah&gt;H1046)*(ISNUMBER(_xlpm.rozsah)),_xlpm.indexy, IF(_xlpm.podminka, ROW(_xlpm.rozsah)-MIN(ROW(_xlpm.rozsah))+1),_xlpm.prvni, MIN(_xlpm.indexy),_xlpm.finalni, IF(_xlpm.prvni=1, 2, _xlpm.prvni),INDEX(_xlpm.rozsah, _xlpm.finalni))</f>
        <v>2000</v>
      </c>
      <c r="BA1046" cm="1">
        <f t="array" aca="1" ref="BA1046" ca="1">INDEX($J$3:$J$10001,MATCH(AZ1046,$J$3:$J$10004,0)-1)</f>
        <v>1900</v>
      </c>
      <c r="BB1046">
        <f t="shared" ca="1" si="251"/>
        <v>300</v>
      </c>
      <c r="BC1046">
        <f t="shared" ca="1" si="251"/>
        <v>316</v>
      </c>
      <c r="BD1046">
        <f t="shared" ca="1" si="250"/>
        <v>-16</v>
      </c>
      <c r="BE1046">
        <f t="shared" ca="1" si="258"/>
        <v>304.61650784</v>
      </c>
      <c r="BF1046">
        <f t="shared" ca="1" si="261"/>
        <v>304.09628698806512</v>
      </c>
      <c r="BG1046">
        <f t="shared" ca="1" si="259"/>
        <v>311.90371301193488</v>
      </c>
      <c r="BH1046" cm="1">
        <f t="array" aca="1" ref="BH1046" ca="1">_xlfn.LET(_xlpm.rozsah, $J$3:$J$10001,_xlpm.podminka, (_xlpm.rozsah&gt;E1046)*(ISNUMBER(_xlpm.rozsah)),_xlpm.indexy, IF(_xlpm.podminka, ROW(_xlpm.rozsah)-MIN(ROW(_xlpm.rozsah))+1),_xlpm.prvni, MIN(_xlpm.indexy),_xlpm.finalni, IF(_xlpm.prvni=1, 2, _xlpm.prvni),INDEX(_xlpm.rozsah, _xlpm.finalni))</f>
        <v>2000</v>
      </c>
      <c r="BI1046" cm="1">
        <f t="array" aca="1" ref="BI1046" ca="1">INDEX($J$3:$J$10001,MATCH(BH1046,$J$3:$J$10004,0)-1)</f>
        <v>1900</v>
      </c>
      <c r="BJ1046">
        <f t="shared" ca="1" si="252"/>
        <v>300</v>
      </c>
      <c r="BK1046">
        <f t="shared" ca="1" si="252"/>
        <v>316</v>
      </c>
      <c r="BL1046">
        <f t="shared" ca="1" si="262"/>
        <v>-16</v>
      </c>
      <c r="BM1046">
        <f t="shared" ca="1" si="260"/>
        <v>304.09628698806512</v>
      </c>
    </row>
    <row r="1047" spans="1:65" x14ac:dyDescent="0.25">
      <c r="A1047" s="64">
        <v>1044</v>
      </c>
      <c r="B1047" s="64">
        <v>81</v>
      </c>
      <c r="C1047" s="64">
        <v>43</v>
      </c>
      <c r="D1047" s="18">
        <v>1044</v>
      </c>
      <c r="E1047" s="21">
        <f t="shared" ca="1" si="253"/>
        <v>1943.6898158107474</v>
      </c>
      <c r="F1047" s="22">
        <f t="shared" ca="1" si="254"/>
        <v>132.87414067222056</v>
      </c>
      <c r="G1047" s="28">
        <v>1044</v>
      </c>
      <c r="H1047" s="24">
        <f t="shared" ca="1" si="255"/>
        <v>1940.5167819999999</v>
      </c>
      <c r="I1047" s="25">
        <f t="shared" ca="1" si="256"/>
        <v>133.0924453984</v>
      </c>
      <c r="J1047" s="155"/>
      <c r="K1047" s="155"/>
      <c r="AX1047">
        <f t="shared" ca="1" si="249"/>
        <v>309.51731488000001</v>
      </c>
      <c r="AY1047">
        <f t="shared" ca="1" si="257"/>
        <v>306.48268511999999</v>
      </c>
      <c r="AZ1047" cm="1">
        <f t="array" aca="1" ref="AZ1047" ca="1">_xlfn.LET(_xlpm.rozsah, $J$3:$J$10001,_xlpm.podminka, (_xlpm.rozsah&gt;H1047)*(ISNUMBER(_xlpm.rozsah)),_xlpm.indexy, IF(_xlpm.podminka, ROW(_xlpm.rozsah)-MIN(ROW(_xlpm.rozsah))+1),_xlpm.prvni, MIN(_xlpm.indexy),_xlpm.finalni, IF(_xlpm.prvni=1, 2, _xlpm.prvni),INDEX(_xlpm.rozsah, _xlpm.finalni))</f>
        <v>2000</v>
      </c>
      <c r="BA1047" cm="1">
        <f t="array" aca="1" ref="BA1047" ca="1">INDEX($J$3:$J$10001,MATCH(AZ1047,$J$3:$J$10004,0)-1)</f>
        <v>1900</v>
      </c>
      <c r="BB1047">
        <f t="shared" ca="1" si="251"/>
        <v>300</v>
      </c>
      <c r="BC1047">
        <f t="shared" ca="1" si="251"/>
        <v>316</v>
      </c>
      <c r="BD1047">
        <f t="shared" ca="1" si="250"/>
        <v>-16</v>
      </c>
      <c r="BE1047">
        <f t="shared" ca="1" si="258"/>
        <v>309.51731488000001</v>
      </c>
      <c r="BF1047">
        <f t="shared" ca="1" si="261"/>
        <v>309.0096294702804</v>
      </c>
      <c r="BG1047">
        <f t="shared" ca="1" si="259"/>
        <v>306.9903705297196</v>
      </c>
      <c r="BH1047" cm="1">
        <f t="array" aca="1" ref="BH1047" ca="1">_xlfn.LET(_xlpm.rozsah, $J$3:$J$10001,_xlpm.podminka, (_xlpm.rozsah&gt;E1047)*(ISNUMBER(_xlpm.rozsah)),_xlpm.indexy, IF(_xlpm.podminka, ROW(_xlpm.rozsah)-MIN(ROW(_xlpm.rozsah))+1),_xlpm.prvni, MIN(_xlpm.indexy),_xlpm.finalni, IF(_xlpm.prvni=1, 2, _xlpm.prvni),INDEX(_xlpm.rozsah, _xlpm.finalni))</f>
        <v>2000</v>
      </c>
      <c r="BI1047" cm="1">
        <f t="array" aca="1" ref="BI1047" ca="1">INDEX($J$3:$J$10001,MATCH(BH1047,$J$3:$J$10004,0)-1)</f>
        <v>1900</v>
      </c>
      <c r="BJ1047">
        <f t="shared" ca="1" si="252"/>
        <v>300</v>
      </c>
      <c r="BK1047">
        <f t="shared" ca="1" si="252"/>
        <v>316</v>
      </c>
      <c r="BL1047">
        <f t="shared" ca="1" si="262"/>
        <v>-16</v>
      </c>
      <c r="BM1047">
        <f t="shared" ca="1" si="260"/>
        <v>309.0096294702804</v>
      </c>
    </row>
    <row r="1048" spans="1:65" x14ac:dyDescent="0.25">
      <c r="A1048" s="64">
        <v>1045</v>
      </c>
      <c r="B1048" s="64">
        <v>81</v>
      </c>
      <c r="C1048" s="64">
        <v>41</v>
      </c>
      <c r="D1048" s="18">
        <v>1045</v>
      </c>
      <c r="E1048" s="21">
        <f t="shared" ca="1" si="253"/>
        <v>1943.6898158107474</v>
      </c>
      <c r="F1048" s="22">
        <f t="shared" ca="1" si="254"/>
        <v>126.69394808281497</v>
      </c>
      <c r="G1048" s="23">
        <v>1045</v>
      </c>
      <c r="H1048" s="24">
        <f t="shared" ca="1" si="255"/>
        <v>1940.5167819999999</v>
      </c>
      <c r="I1048" s="25">
        <f t="shared" ca="1" si="256"/>
        <v>126.9020991008</v>
      </c>
      <c r="J1048" s="155"/>
      <c r="K1048" s="155"/>
      <c r="AX1048">
        <f t="shared" ca="1" si="249"/>
        <v>309.51731488000001</v>
      </c>
      <c r="AY1048">
        <f t="shared" ca="1" si="257"/>
        <v>306.48268511999999</v>
      </c>
      <c r="AZ1048" cm="1">
        <f t="array" aca="1" ref="AZ1048" ca="1">_xlfn.LET(_xlpm.rozsah, $J$3:$J$10001,_xlpm.podminka, (_xlpm.rozsah&gt;H1048)*(ISNUMBER(_xlpm.rozsah)),_xlpm.indexy, IF(_xlpm.podminka, ROW(_xlpm.rozsah)-MIN(ROW(_xlpm.rozsah))+1),_xlpm.prvni, MIN(_xlpm.indexy),_xlpm.finalni, IF(_xlpm.prvni=1, 2, _xlpm.prvni),INDEX(_xlpm.rozsah, _xlpm.finalni))</f>
        <v>2000</v>
      </c>
      <c r="BA1048" cm="1">
        <f t="array" aca="1" ref="BA1048" ca="1">INDEX($J$3:$J$10001,MATCH(AZ1048,$J$3:$J$10004,0)-1)</f>
        <v>1900</v>
      </c>
      <c r="BB1048">
        <f t="shared" ca="1" si="251"/>
        <v>300</v>
      </c>
      <c r="BC1048">
        <f t="shared" ca="1" si="251"/>
        <v>316</v>
      </c>
      <c r="BD1048">
        <f t="shared" ca="1" si="250"/>
        <v>-16</v>
      </c>
      <c r="BE1048">
        <f t="shared" ca="1" si="258"/>
        <v>309.51731488000001</v>
      </c>
      <c r="BF1048">
        <f t="shared" ca="1" si="261"/>
        <v>309.0096294702804</v>
      </c>
      <c r="BG1048">
        <f t="shared" ca="1" si="259"/>
        <v>306.9903705297196</v>
      </c>
      <c r="BH1048" cm="1">
        <f t="array" aca="1" ref="BH1048" ca="1">_xlfn.LET(_xlpm.rozsah, $J$3:$J$10001,_xlpm.podminka, (_xlpm.rozsah&gt;E1048)*(ISNUMBER(_xlpm.rozsah)),_xlpm.indexy, IF(_xlpm.podminka, ROW(_xlpm.rozsah)-MIN(ROW(_xlpm.rozsah))+1),_xlpm.prvni, MIN(_xlpm.indexy),_xlpm.finalni, IF(_xlpm.prvni=1, 2, _xlpm.prvni),INDEX(_xlpm.rozsah, _xlpm.finalni))</f>
        <v>2000</v>
      </c>
      <c r="BI1048" cm="1">
        <f t="array" aca="1" ref="BI1048" ca="1">INDEX($J$3:$J$10001,MATCH(BH1048,$J$3:$J$10004,0)-1)</f>
        <v>1900</v>
      </c>
      <c r="BJ1048">
        <f t="shared" ca="1" si="252"/>
        <v>300</v>
      </c>
      <c r="BK1048">
        <f t="shared" ca="1" si="252"/>
        <v>316</v>
      </c>
      <c r="BL1048">
        <f t="shared" ca="1" si="262"/>
        <v>-16</v>
      </c>
      <c r="BM1048">
        <f t="shared" ca="1" si="260"/>
        <v>309.0096294702804</v>
      </c>
    </row>
    <row r="1049" spans="1:65" x14ac:dyDescent="0.25">
      <c r="A1049" s="64">
        <v>1046</v>
      </c>
      <c r="B1049" s="64">
        <v>79</v>
      </c>
      <c r="C1049" s="64">
        <v>46</v>
      </c>
      <c r="D1049" s="18">
        <v>1046</v>
      </c>
      <c r="E1049" s="21">
        <f t="shared" ca="1" si="253"/>
        <v>1912.9814252969018</v>
      </c>
      <c r="F1049" s="22">
        <f t="shared" ca="1" si="254"/>
        <v>144.40456709814805</v>
      </c>
      <c r="G1049" s="28">
        <v>1046</v>
      </c>
      <c r="H1049" s="24">
        <f t="shared" ca="1" si="255"/>
        <v>1909.8867379999999</v>
      </c>
      <c r="I1049" s="25">
        <f t="shared" ca="1" si="256"/>
        <v>144.63233608320002</v>
      </c>
      <c r="J1049" s="155"/>
      <c r="K1049" s="155"/>
      <c r="AX1049">
        <f t="shared" ca="1" si="249"/>
        <v>314.41812192000003</v>
      </c>
      <c r="AY1049">
        <f t="shared" ca="1" si="257"/>
        <v>301.58187807999997</v>
      </c>
      <c r="AZ1049" cm="1">
        <f t="array" aca="1" ref="AZ1049" ca="1">_xlfn.LET(_xlpm.rozsah, $J$3:$J$10001,_xlpm.podminka, (_xlpm.rozsah&gt;H1049)*(ISNUMBER(_xlpm.rozsah)),_xlpm.indexy, IF(_xlpm.podminka, ROW(_xlpm.rozsah)-MIN(ROW(_xlpm.rozsah))+1),_xlpm.prvni, MIN(_xlpm.indexy),_xlpm.finalni, IF(_xlpm.prvni=1, 2, _xlpm.prvni),INDEX(_xlpm.rozsah, _xlpm.finalni))</f>
        <v>2000</v>
      </c>
      <c r="BA1049" cm="1">
        <f t="array" aca="1" ref="BA1049" ca="1">INDEX($J$3:$J$10001,MATCH(AZ1049,$J$3:$J$10004,0)-1)</f>
        <v>1900</v>
      </c>
      <c r="BB1049">
        <f t="shared" ca="1" si="251"/>
        <v>300</v>
      </c>
      <c r="BC1049">
        <f t="shared" ca="1" si="251"/>
        <v>316</v>
      </c>
      <c r="BD1049">
        <f t="shared" ca="1" si="250"/>
        <v>-16</v>
      </c>
      <c r="BE1049">
        <f t="shared" ca="1" si="258"/>
        <v>314.41812192000003</v>
      </c>
      <c r="BF1049">
        <f t="shared" ca="1" si="261"/>
        <v>313.92297195249574</v>
      </c>
      <c r="BG1049">
        <f t="shared" ca="1" si="259"/>
        <v>302.07702804750426</v>
      </c>
      <c r="BH1049" cm="1">
        <f t="array" aca="1" ref="BH1049" ca="1">_xlfn.LET(_xlpm.rozsah, $J$3:$J$10001,_xlpm.podminka, (_xlpm.rozsah&gt;E1049)*(ISNUMBER(_xlpm.rozsah)),_xlpm.indexy, IF(_xlpm.podminka, ROW(_xlpm.rozsah)-MIN(ROW(_xlpm.rozsah))+1),_xlpm.prvni, MIN(_xlpm.indexy),_xlpm.finalni, IF(_xlpm.prvni=1, 2, _xlpm.prvni),INDEX(_xlpm.rozsah, _xlpm.finalni))</f>
        <v>2000</v>
      </c>
      <c r="BI1049" cm="1">
        <f t="array" aca="1" ref="BI1049" ca="1">INDEX($J$3:$J$10001,MATCH(BH1049,$J$3:$J$10004,0)-1)</f>
        <v>1900</v>
      </c>
      <c r="BJ1049">
        <f t="shared" ca="1" si="252"/>
        <v>300</v>
      </c>
      <c r="BK1049">
        <f t="shared" ca="1" si="252"/>
        <v>316</v>
      </c>
      <c r="BL1049">
        <f t="shared" ca="1" si="262"/>
        <v>-16</v>
      </c>
      <c r="BM1049">
        <f t="shared" ca="1" si="260"/>
        <v>313.92297195249574</v>
      </c>
    </row>
    <row r="1050" spans="1:65" x14ac:dyDescent="0.25">
      <c r="A1050" s="64">
        <v>1047</v>
      </c>
      <c r="B1050" s="64">
        <v>80</v>
      </c>
      <c r="C1050" s="64">
        <v>44</v>
      </c>
      <c r="D1050" s="18">
        <v>1047</v>
      </c>
      <c r="E1050" s="21">
        <f t="shared" ca="1" si="253"/>
        <v>1928.3356205538248</v>
      </c>
      <c r="F1050" s="22">
        <f t="shared" ca="1" si="254"/>
        <v>137.04517231301074</v>
      </c>
      <c r="G1050" s="23">
        <v>1047</v>
      </c>
      <c r="H1050" s="24">
        <f t="shared" ca="1" si="255"/>
        <v>1925.2017599999999</v>
      </c>
      <c r="I1050" s="25">
        <f t="shared" ca="1" si="256"/>
        <v>137.265796096</v>
      </c>
      <c r="J1050" s="155"/>
      <c r="K1050" s="155"/>
      <c r="AX1050">
        <f t="shared" ca="1" si="249"/>
        <v>311.96771840000002</v>
      </c>
      <c r="AY1050">
        <f t="shared" ca="1" si="257"/>
        <v>304.03228159999998</v>
      </c>
      <c r="AZ1050" cm="1">
        <f t="array" aca="1" ref="AZ1050" ca="1">_xlfn.LET(_xlpm.rozsah, $J$3:$J$10001,_xlpm.podminka, (_xlpm.rozsah&gt;H1050)*(ISNUMBER(_xlpm.rozsah)),_xlpm.indexy, IF(_xlpm.podminka, ROW(_xlpm.rozsah)-MIN(ROW(_xlpm.rozsah))+1),_xlpm.prvni, MIN(_xlpm.indexy),_xlpm.finalni, IF(_xlpm.prvni=1, 2, _xlpm.prvni),INDEX(_xlpm.rozsah, _xlpm.finalni))</f>
        <v>2000</v>
      </c>
      <c r="BA1050" cm="1">
        <f t="array" aca="1" ref="BA1050" ca="1">INDEX($J$3:$J$10001,MATCH(AZ1050,$J$3:$J$10004,0)-1)</f>
        <v>1900</v>
      </c>
      <c r="BB1050">
        <f t="shared" ca="1" si="251"/>
        <v>300</v>
      </c>
      <c r="BC1050">
        <f t="shared" ca="1" si="251"/>
        <v>316</v>
      </c>
      <c r="BD1050">
        <f t="shared" ca="1" si="250"/>
        <v>-16</v>
      </c>
      <c r="BE1050">
        <f t="shared" ca="1" si="258"/>
        <v>311.96771840000002</v>
      </c>
      <c r="BF1050">
        <f t="shared" ca="1" si="261"/>
        <v>311.46630071138804</v>
      </c>
      <c r="BG1050">
        <f t="shared" ca="1" si="259"/>
        <v>304.53369928861196</v>
      </c>
      <c r="BH1050" cm="1">
        <f t="array" aca="1" ref="BH1050" ca="1">_xlfn.LET(_xlpm.rozsah, $J$3:$J$10001,_xlpm.podminka, (_xlpm.rozsah&gt;E1050)*(ISNUMBER(_xlpm.rozsah)),_xlpm.indexy, IF(_xlpm.podminka, ROW(_xlpm.rozsah)-MIN(ROW(_xlpm.rozsah))+1),_xlpm.prvni, MIN(_xlpm.indexy),_xlpm.finalni, IF(_xlpm.prvni=1, 2, _xlpm.prvni),INDEX(_xlpm.rozsah, _xlpm.finalni))</f>
        <v>2000</v>
      </c>
      <c r="BI1050" cm="1">
        <f t="array" aca="1" ref="BI1050" ca="1">INDEX($J$3:$J$10001,MATCH(BH1050,$J$3:$J$10004,0)-1)</f>
        <v>1900</v>
      </c>
      <c r="BJ1050">
        <f t="shared" ca="1" si="252"/>
        <v>300</v>
      </c>
      <c r="BK1050">
        <f t="shared" ca="1" si="252"/>
        <v>316</v>
      </c>
      <c r="BL1050">
        <f t="shared" ca="1" si="262"/>
        <v>-16</v>
      </c>
      <c r="BM1050">
        <f t="shared" ca="1" si="260"/>
        <v>311.46630071138804</v>
      </c>
    </row>
    <row r="1051" spans="1:65" x14ac:dyDescent="0.25">
      <c r="A1051" s="64">
        <v>1048</v>
      </c>
      <c r="B1051" s="64">
        <v>84</v>
      </c>
      <c r="C1051" s="64">
        <v>20</v>
      </c>
      <c r="D1051" s="18">
        <v>1048</v>
      </c>
      <c r="E1051" s="21">
        <f t="shared" ca="1" si="253"/>
        <v>1989.7524015815159</v>
      </c>
      <c r="F1051" s="22">
        <f t="shared" ca="1" si="254"/>
        <v>60.327923149391502</v>
      </c>
      <c r="G1051" s="28">
        <v>1048</v>
      </c>
      <c r="H1051" s="24">
        <f t="shared" ca="1" si="255"/>
        <v>1986.4618479999999</v>
      </c>
      <c r="I1051" s="25">
        <f t="shared" ca="1" si="256"/>
        <v>60.433220863999992</v>
      </c>
      <c r="J1051" s="155"/>
      <c r="K1051" s="155"/>
      <c r="AX1051">
        <f t="shared" ca="1" si="249"/>
        <v>302.16610431999999</v>
      </c>
      <c r="AY1051">
        <f t="shared" ca="1" si="257"/>
        <v>313.83389568000001</v>
      </c>
      <c r="AZ1051" cm="1">
        <f t="array" aca="1" ref="AZ1051" ca="1">_xlfn.LET(_xlpm.rozsah, $J$3:$J$10001,_xlpm.podminka, (_xlpm.rozsah&gt;H1051)*(ISNUMBER(_xlpm.rozsah)),_xlpm.indexy, IF(_xlpm.podminka, ROW(_xlpm.rozsah)-MIN(ROW(_xlpm.rozsah))+1),_xlpm.prvni, MIN(_xlpm.indexy),_xlpm.finalni, IF(_xlpm.prvni=1, 2, _xlpm.prvni),INDEX(_xlpm.rozsah, _xlpm.finalni))</f>
        <v>2000</v>
      </c>
      <c r="BA1051" cm="1">
        <f t="array" aca="1" ref="BA1051" ca="1">INDEX($J$3:$J$10001,MATCH(AZ1051,$J$3:$J$10004,0)-1)</f>
        <v>1900</v>
      </c>
      <c r="BB1051">
        <f t="shared" ca="1" si="251"/>
        <v>300</v>
      </c>
      <c r="BC1051">
        <f t="shared" ca="1" si="251"/>
        <v>316</v>
      </c>
      <c r="BD1051">
        <f t="shared" ca="1" si="250"/>
        <v>-16</v>
      </c>
      <c r="BE1051">
        <f t="shared" ca="1" si="258"/>
        <v>302.16610431999999</v>
      </c>
      <c r="BF1051">
        <f t="shared" ca="1" si="261"/>
        <v>301.63961574695747</v>
      </c>
      <c r="BG1051">
        <f t="shared" ca="1" si="259"/>
        <v>314.36038425304253</v>
      </c>
      <c r="BH1051" cm="1">
        <f t="array" aca="1" ref="BH1051" ca="1">_xlfn.LET(_xlpm.rozsah, $J$3:$J$10001,_xlpm.podminka, (_xlpm.rozsah&gt;E1051)*(ISNUMBER(_xlpm.rozsah)),_xlpm.indexy, IF(_xlpm.podminka, ROW(_xlpm.rozsah)-MIN(ROW(_xlpm.rozsah))+1),_xlpm.prvni, MIN(_xlpm.indexy),_xlpm.finalni, IF(_xlpm.prvni=1, 2, _xlpm.prvni),INDEX(_xlpm.rozsah, _xlpm.finalni))</f>
        <v>2000</v>
      </c>
      <c r="BI1051" cm="1">
        <f t="array" aca="1" ref="BI1051" ca="1">INDEX($J$3:$J$10001,MATCH(BH1051,$J$3:$J$10004,0)-1)</f>
        <v>1900</v>
      </c>
      <c r="BJ1051">
        <f t="shared" ca="1" si="252"/>
        <v>300</v>
      </c>
      <c r="BK1051">
        <f t="shared" ca="1" si="252"/>
        <v>316</v>
      </c>
      <c r="BL1051">
        <f t="shared" ca="1" si="262"/>
        <v>-16</v>
      </c>
      <c r="BM1051">
        <f t="shared" ca="1" si="260"/>
        <v>301.63961574695747</v>
      </c>
    </row>
    <row r="1052" spans="1:65" x14ac:dyDescent="0.25">
      <c r="A1052" s="64">
        <v>1049</v>
      </c>
      <c r="B1052" s="64">
        <v>79</v>
      </c>
      <c r="C1052" s="64">
        <v>31</v>
      </c>
      <c r="D1052" s="18">
        <v>1049</v>
      </c>
      <c r="E1052" s="21">
        <f t="shared" ca="1" si="253"/>
        <v>1912.9814252969018</v>
      </c>
      <c r="F1052" s="22">
        <f t="shared" ca="1" si="254"/>
        <v>97.316121305273683</v>
      </c>
      <c r="G1052" s="23">
        <v>1049</v>
      </c>
      <c r="H1052" s="24">
        <f t="shared" ca="1" si="255"/>
        <v>1909.8867379999999</v>
      </c>
      <c r="I1052" s="25">
        <f t="shared" ca="1" si="256"/>
        <v>97.469617795200008</v>
      </c>
      <c r="J1052" s="155"/>
      <c r="K1052" s="155"/>
      <c r="AX1052">
        <f t="shared" ref="AX1052:AX1115" ca="1" si="263">IF(BD1052&lt;0, BE1052, AY1052)</f>
        <v>314.41812192000003</v>
      </c>
      <c r="AY1052">
        <f t="shared" ca="1" si="257"/>
        <v>301.58187807999997</v>
      </c>
      <c r="AZ1052" cm="1">
        <f t="array" aca="1" ref="AZ1052" ca="1">_xlfn.LET(_xlpm.rozsah, $J$3:$J$10001,_xlpm.podminka, (_xlpm.rozsah&gt;H1052)*(ISNUMBER(_xlpm.rozsah)),_xlpm.indexy, IF(_xlpm.podminka, ROW(_xlpm.rozsah)-MIN(ROW(_xlpm.rozsah))+1),_xlpm.prvni, MIN(_xlpm.indexy),_xlpm.finalni, IF(_xlpm.prvni=1, 2, _xlpm.prvni),INDEX(_xlpm.rozsah, _xlpm.finalni))</f>
        <v>2000</v>
      </c>
      <c r="BA1052" cm="1">
        <f t="array" aca="1" ref="BA1052" ca="1">INDEX($J$3:$J$10001,MATCH(AZ1052,$J$3:$J$10004,0)-1)</f>
        <v>1900</v>
      </c>
      <c r="BB1052">
        <f t="shared" ca="1" si="251"/>
        <v>300</v>
      </c>
      <c r="BC1052">
        <f t="shared" ca="1" si="251"/>
        <v>316</v>
      </c>
      <c r="BD1052">
        <f t="shared" ref="BD1052:BD1115" ca="1" si="264">BB1052-BC1052</f>
        <v>-16</v>
      </c>
      <c r="BE1052">
        <f t="shared" ca="1" si="258"/>
        <v>314.41812192000003</v>
      </c>
      <c r="BF1052">
        <f t="shared" ca="1" si="261"/>
        <v>313.92297195249574</v>
      </c>
      <c r="BG1052">
        <f t="shared" ca="1" si="259"/>
        <v>302.07702804750426</v>
      </c>
      <c r="BH1052" cm="1">
        <f t="array" aca="1" ref="BH1052" ca="1">_xlfn.LET(_xlpm.rozsah, $J$3:$J$10001,_xlpm.podminka, (_xlpm.rozsah&gt;E1052)*(ISNUMBER(_xlpm.rozsah)),_xlpm.indexy, IF(_xlpm.podminka, ROW(_xlpm.rozsah)-MIN(ROW(_xlpm.rozsah))+1),_xlpm.prvni, MIN(_xlpm.indexy),_xlpm.finalni, IF(_xlpm.prvni=1, 2, _xlpm.prvni),INDEX(_xlpm.rozsah, _xlpm.finalni))</f>
        <v>2000</v>
      </c>
      <c r="BI1052" cm="1">
        <f t="array" aca="1" ref="BI1052" ca="1">INDEX($J$3:$J$10001,MATCH(BH1052,$J$3:$J$10004,0)-1)</f>
        <v>1900</v>
      </c>
      <c r="BJ1052">
        <f t="shared" ca="1" si="252"/>
        <v>300</v>
      </c>
      <c r="BK1052">
        <f t="shared" ca="1" si="252"/>
        <v>316</v>
      </c>
      <c r="BL1052">
        <f t="shared" ca="1" si="262"/>
        <v>-16</v>
      </c>
      <c r="BM1052">
        <f t="shared" ca="1" si="260"/>
        <v>313.92297195249574</v>
      </c>
    </row>
    <row r="1053" spans="1:65" x14ac:dyDescent="0.25">
      <c r="A1053" s="64">
        <v>1050</v>
      </c>
      <c r="B1053" s="64">
        <v>87</v>
      </c>
      <c r="C1053" s="64">
        <v>29</v>
      </c>
      <c r="D1053" s="18">
        <v>1050</v>
      </c>
      <c r="E1053" s="21">
        <f t="shared" ca="1" si="253"/>
        <v>2035.8149873522843</v>
      </c>
      <c r="F1053" s="22">
        <f t="shared" ca="1" si="254"/>
        <v>84.922730733567519</v>
      </c>
      <c r="G1053" s="28">
        <v>1050</v>
      </c>
      <c r="H1053" s="24">
        <f t="shared" ca="1" si="255"/>
        <v>2032.4069139999999</v>
      </c>
      <c r="I1053" s="25">
        <f t="shared" ca="1" si="256"/>
        <v>85.120398987999991</v>
      </c>
      <c r="J1053" s="155"/>
      <c r="K1053" s="155"/>
      <c r="AX1053">
        <f t="shared" ca="1" si="263"/>
        <v>293.51861719999999</v>
      </c>
      <c r="AY1053">
        <f t="shared" ca="1" si="257"/>
        <v>286.48138280000001</v>
      </c>
      <c r="AZ1053" cm="1">
        <f t="array" aca="1" ref="AZ1053" ca="1">_xlfn.LET(_xlpm.rozsah, $J$3:$J$10001,_xlpm.podminka, (_xlpm.rozsah&gt;H1053)*(ISNUMBER(_xlpm.rozsah)),_xlpm.indexy, IF(_xlpm.podminka, ROW(_xlpm.rozsah)-MIN(ROW(_xlpm.rozsah))+1),_xlpm.prvni, MIN(_xlpm.indexy),_xlpm.finalni, IF(_xlpm.prvni=1, 2, _xlpm.prvni),INDEX(_xlpm.rozsah, _xlpm.finalni))</f>
        <v>2100</v>
      </c>
      <c r="BA1053" cm="1">
        <f t="array" aca="1" ref="BA1053" ca="1">INDEX($J$3:$J$10001,MATCH(AZ1053,$J$3:$J$10004,0)-1)</f>
        <v>2000</v>
      </c>
      <c r="BB1053">
        <f t="shared" ca="1" si="251"/>
        <v>280</v>
      </c>
      <c r="BC1053">
        <f t="shared" ca="1" si="251"/>
        <v>300</v>
      </c>
      <c r="BD1053">
        <f t="shared" ca="1" si="264"/>
        <v>-20</v>
      </c>
      <c r="BE1053">
        <f t="shared" ca="1" si="258"/>
        <v>293.51861719999999</v>
      </c>
      <c r="BF1053">
        <f t="shared" ca="1" si="261"/>
        <v>292.83700252954316</v>
      </c>
      <c r="BG1053">
        <f t="shared" ca="1" si="259"/>
        <v>287.16299747045684</v>
      </c>
      <c r="BH1053" cm="1">
        <f t="array" aca="1" ref="BH1053" ca="1">_xlfn.LET(_xlpm.rozsah, $J$3:$J$10001,_xlpm.podminka, (_xlpm.rozsah&gt;E1053)*(ISNUMBER(_xlpm.rozsah)),_xlpm.indexy, IF(_xlpm.podminka, ROW(_xlpm.rozsah)-MIN(ROW(_xlpm.rozsah))+1),_xlpm.prvni, MIN(_xlpm.indexy),_xlpm.finalni, IF(_xlpm.prvni=1, 2, _xlpm.prvni),INDEX(_xlpm.rozsah, _xlpm.finalni))</f>
        <v>2100</v>
      </c>
      <c r="BI1053" cm="1">
        <f t="array" aca="1" ref="BI1053" ca="1">INDEX($J$3:$J$10001,MATCH(BH1053,$J$3:$J$10004,0)-1)</f>
        <v>2000</v>
      </c>
      <c r="BJ1053">
        <f t="shared" ca="1" si="252"/>
        <v>280</v>
      </c>
      <c r="BK1053">
        <f t="shared" ca="1" si="252"/>
        <v>300</v>
      </c>
      <c r="BL1053">
        <f t="shared" ca="1" si="262"/>
        <v>-20</v>
      </c>
      <c r="BM1053">
        <f t="shared" ca="1" si="260"/>
        <v>292.83700252954316</v>
      </c>
    </row>
    <row r="1054" spans="1:65" x14ac:dyDescent="0.25">
      <c r="A1054" s="64">
        <v>1051</v>
      </c>
      <c r="B1054" s="64">
        <v>82</v>
      </c>
      <c r="C1054" s="64">
        <v>49</v>
      </c>
      <c r="D1054" s="18">
        <v>1051</v>
      </c>
      <c r="E1054" s="21">
        <f t="shared" ca="1" si="253"/>
        <v>1959.0440110676702</v>
      </c>
      <c r="F1054" s="22">
        <f t="shared" ca="1" si="254"/>
        <v>150.21094953229465</v>
      </c>
      <c r="G1054" s="23">
        <v>1051</v>
      </c>
      <c r="H1054" s="24">
        <f t="shared" ca="1" si="255"/>
        <v>1955.8318039999999</v>
      </c>
      <c r="I1054" s="25">
        <f t="shared" ca="1" si="256"/>
        <v>150.46278656640001</v>
      </c>
      <c r="J1054" s="155"/>
      <c r="K1054" s="155"/>
      <c r="AX1054">
        <f t="shared" ca="1" si="263"/>
        <v>307.06691136000001</v>
      </c>
      <c r="AY1054">
        <f t="shared" ca="1" si="257"/>
        <v>308.93308863999999</v>
      </c>
      <c r="AZ1054" cm="1">
        <f t="array" aca="1" ref="AZ1054" ca="1">_xlfn.LET(_xlpm.rozsah, $J$3:$J$10001,_xlpm.podminka, (_xlpm.rozsah&gt;H1054)*(ISNUMBER(_xlpm.rozsah)),_xlpm.indexy, IF(_xlpm.podminka, ROW(_xlpm.rozsah)-MIN(ROW(_xlpm.rozsah))+1),_xlpm.prvni, MIN(_xlpm.indexy),_xlpm.finalni, IF(_xlpm.prvni=1, 2, _xlpm.prvni),INDEX(_xlpm.rozsah, _xlpm.finalni))</f>
        <v>2000</v>
      </c>
      <c r="BA1054" cm="1">
        <f t="array" aca="1" ref="BA1054" ca="1">INDEX($J$3:$J$10001,MATCH(AZ1054,$J$3:$J$10004,0)-1)</f>
        <v>1900</v>
      </c>
      <c r="BB1054">
        <f t="shared" ca="1" si="251"/>
        <v>300</v>
      </c>
      <c r="BC1054">
        <f t="shared" ca="1" si="251"/>
        <v>316</v>
      </c>
      <c r="BD1054">
        <f t="shared" ca="1" si="264"/>
        <v>-16</v>
      </c>
      <c r="BE1054">
        <f t="shared" ca="1" si="258"/>
        <v>307.06691136000001</v>
      </c>
      <c r="BF1054">
        <f t="shared" ca="1" si="261"/>
        <v>306.55295822917276</v>
      </c>
      <c r="BG1054">
        <f t="shared" ca="1" si="259"/>
        <v>309.44704177082724</v>
      </c>
      <c r="BH1054" cm="1">
        <f t="array" aca="1" ref="BH1054" ca="1">_xlfn.LET(_xlpm.rozsah, $J$3:$J$10001,_xlpm.podminka, (_xlpm.rozsah&gt;E1054)*(ISNUMBER(_xlpm.rozsah)),_xlpm.indexy, IF(_xlpm.podminka, ROW(_xlpm.rozsah)-MIN(ROW(_xlpm.rozsah))+1),_xlpm.prvni, MIN(_xlpm.indexy),_xlpm.finalni, IF(_xlpm.prvni=1, 2, _xlpm.prvni),INDEX(_xlpm.rozsah, _xlpm.finalni))</f>
        <v>2000</v>
      </c>
      <c r="BI1054" cm="1">
        <f t="array" aca="1" ref="BI1054" ca="1">INDEX($J$3:$J$10001,MATCH(BH1054,$J$3:$J$10004,0)-1)</f>
        <v>1900</v>
      </c>
      <c r="BJ1054">
        <f t="shared" ca="1" si="252"/>
        <v>300</v>
      </c>
      <c r="BK1054">
        <f t="shared" ca="1" si="252"/>
        <v>316</v>
      </c>
      <c r="BL1054">
        <f t="shared" ca="1" si="262"/>
        <v>-16</v>
      </c>
      <c r="BM1054">
        <f t="shared" ca="1" si="260"/>
        <v>306.55295822917276</v>
      </c>
    </row>
    <row r="1055" spans="1:65" x14ac:dyDescent="0.25">
      <c r="A1055" s="64">
        <v>1052</v>
      </c>
      <c r="B1055" s="64">
        <v>84</v>
      </c>
      <c r="C1055" s="64">
        <v>21</v>
      </c>
      <c r="D1055" s="18">
        <v>1052</v>
      </c>
      <c r="E1055" s="21">
        <f t="shared" ca="1" si="253"/>
        <v>1989.7524015815159</v>
      </c>
      <c r="F1055" s="22">
        <f t="shared" ca="1" si="254"/>
        <v>63.344319306861074</v>
      </c>
      <c r="G1055" s="28">
        <v>1052</v>
      </c>
      <c r="H1055" s="24">
        <f t="shared" ca="1" si="255"/>
        <v>1986.4618479999999</v>
      </c>
      <c r="I1055" s="25">
        <f t="shared" ca="1" si="256"/>
        <v>63.454881907199997</v>
      </c>
      <c r="J1055" s="155"/>
      <c r="K1055" s="155"/>
      <c r="AX1055">
        <f t="shared" ca="1" si="263"/>
        <v>302.16610431999999</v>
      </c>
      <c r="AY1055">
        <f t="shared" ca="1" si="257"/>
        <v>313.83389568000001</v>
      </c>
      <c r="AZ1055" cm="1">
        <f t="array" aca="1" ref="AZ1055" ca="1">_xlfn.LET(_xlpm.rozsah, $J$3:$J$10001,_xlpm.podminka, (_xlpm.rozsah&gt;H1055)*(ISNUMBER(_xlpm.rozsah)),_xlpm.indexy, IF(_xlpm.podminka, ROW(_xlpm.rozsah)-MIN(ROW(_xlpm.rozsah))+1),_xlpm.prvni, MIN(_xlpm.indexy),_xlpm.finalni, IF(_xlpm.prvni=1, 2, _xlpm.prvni),INDEX(_xlpm.rozsah, _xlpm.finalni))</f>
        <v>2000</v>
      </c>
      <c r="BA1055" cm="1">
        <f t="array" aca="1" ref="BA1055" ca="1">INDEX($J$3:$J$10001,MATCH(AZ1055,$J$3:$J$10004,0)-1)</f>
        <v>1900</v>
      </c>
      <c r="BB1055">
        <f t="shared" ca="1" si="251"/>
        <v>300</v>
      </c>
      <c r="BC1055">
        <f t="shared" ca="1" si="251"/>
        <v>316</v>
      </c>
      <c r="BD1055">
        <f t="shared" ca="1" si="264"/>
        <v>-16</v>
      </c>
      <c r="BE1055">
        <f t="shared" ca="1" si="258"/>
        <v>302.16610431999999</v>
      </c>
      <c r="BF1055">
        <f t="shared" ca="1" si="261"/>
        <v>301.63961574695747</v>
      </c>
      <c r="BG1055">
        <f t="shared" ca="1" si="259"/>
        <v>314.36038425304253</v>
      </c>
      <c r="BH1055" cm="1">
        <f t="array" aca="1" ref="BH1055" ca="1">_xlfn.LET(_xlpm.rozsah, $J$3:$J$10001,_xlpm.podminka, (_xlpm.rozsah&gt;E1055)*(ISNUMBER(_xlpm.rozsah)),_xlpm.indexy, IF(_xlpm.podminka, ROW(_xlpm.rozsah)-MIN(ROW(_xlpm.rozsah))+1),_xlpm.prvni, MIN(_xlpm.indexy),_xlpm.finalni, IF(_xlpm.prvni=1, 2, _xlpm.prvni),INDEX(_xlpm.rozsah, _xlpm.finalni))</f>
        <v>2000</v>
      </c>
      <c r="BI1055" cm="1">
        <f t="array" aca="1" ref="BI1055" ca="1">INDEX($J$3:$J$10001,MATCH(BH1055,$J$3:$J$10004,0)-1)</f>
        <v>1900</v>
      </c>
      <c r="BJ1055">
        <f t="shared" ca="1" si="252"/>
        <v>300</v>
      </c>
      <c r="BK1055">
        <f t="shared" ca="1" si="252"/>
        <v>316</v>
      </c>
      <c r="BL1055">
        <f t="shared" ca="1" si="262"/>
        <v>-16</v>
      </c>
      <c r="BM1055">
        <f t="shared" ca="1" si="260"/>
        <v>301.63961574695747</v>
      </c>
    </row>
    <row r="1056" spans="1:65" x14ac:dyDescent="0.25">
      <c r="A1056" s="64">
        <v>1053</v>
      </c>
      <c r="B1056" s="64">
        <v>82</v>
      </c>
      <c r="C1056" s="64">
        <v>56</v>
      </c>
      <c r="D1056" s="18">
        <v>1053</v>
      </c>
      <c r="E1056" s="21">
        <f t="shared" ca="1" si="253"/>
        <v>1959.0440110676702</v>
      </c>
      <c r="F1056" s="22">
        <f t="shared" ca="1" si="254"/>
        <v>171.66965660833674</v>
      </c>
      <c r="G1056" s="23">
        <v>1053</v>
      </c>
      <c r="H1056" s="24">
        <f t="shared" ca="1" si="255"/>
        <v>1955.8318039999999</v>
      </c>
      <c r="I1056" s="25">
        <f t="shared" ca="1" si="256"/>
        <v>171.9574703616</v>
      </c>
      <c r="J1056" s="155"/>
      <c r="K1056" s="155"/>
      <c r="AX1056">
        <f t="shared" ca="1" si="263"/>
        <v>307.06691136000001</v>
      </c>
      <c r="AY1056">
        <f t="shared" ca="1" si="257"/>
        <v>308.93308863999999</v>
      </c>
      <c r="AZ1056" cm="1">
        <f t="array" aca="1" ref="AZ1056" ca="1">_xlfn.LET(_xlpm.rozsah, $J$3:$J$10001,_xlpm.podminka, (_xlpm.rozsah&gt;H1056)*(ISNUMBER(_xlpm.rozsah)),_xlpm.indexy, IF(_xlpm.podminka, ROW(_xlpm.rozsah)-MIN(ROW(_xlpm.rozsah))+1),_xlpm.prvni, MIN(_xlpm.indexy),_xlpm.finalni, IF(_xlpm.prvni=1, 2, _xlpm.prvni),INDEX(_xlpm.rozsah, _xlpm.finalni))</f>
        <v>2000</v>
      </c>
      <c r="BA1056" cm="1">
        <f t="array" aca="1" ref="BA1056" ca="1">INDEX($J$3:$J$10001,MATCH(AZ1056,$J$3:$J$10004,0)-1)</f>
        <v>1900</v>
      </c>
      <c r="BB1056">
        <f t="shared" ca="1" si="251"/>
        <v>300</v>
      </c>
      <c r="BC1056">
        <f t="shared" ca="1" si="251"/>
        <v>316</v>
      </c>
      <c r="BD1056">
        <f t="shared" ca="1" si="264"/>
        <v>-16</v>
      </c>
      <c r="BE1056">
        <f t="shared" ca="1" si="258"/>
        <v>307.06691136000001</v>
      </c>
      <c r="BF1056">
        <f t="shared" ca="1" si="261"/>
        <v>306.55295822917276</v>
      </c>
      <c r="BG1056">
        <f t="shared" ca="1" si="259"/>
        <v>309.44704177082724</v>
      </c>
      <c r="BH1056" cm="1">
        <f t="array" aca="1" ref="BH1056" ca="1">_xlfn.LET(_xlpm.rozsah, $J$3:$J$10001,_xlpm.podminka, (_xlpm.rozsah&gt;E1056)*(ISNUMBER(_xlpm.rozsah)),_xlpm.indexy, IF(_xlpm.podminka, ROW(_xlpm.rozsah)-MIN(ROW(_xlpm.rozsah))+1),_xlpm.prvni, MIN(_xlpm.indexy),_xlpm.finalni, IF(_xlpm.prvni=1, 2, _xlpm.prvni),INDEX(_xlpm.rozsah, _xlpm.finalni))</f>
        <v>2000</v>
      </c>
      <c r="BI1056" cm="1">
        <f t="array" aca="1" ref="BI1056" ca="1">INDEX($J$3:$J$10001,MATCH(BH1056,$J$3:$J$10004,0)-1)</f>
        <v>1900</v>
      </c>
      <c r="BJ1056">
        <f t="shared" ca="1" si="252"/>
        <v>300</v>
      </c>
      <c r="BK1056">
        <f t="shared" ca="1" si="252"/>
        <v>316</v>
      </c>
      <c r="BL1056">
        <f t="shared" ca="1" si="262"/>
        <v>-16</v>
      </c>
      <c r="BM1056">
        <f t="shared" ca="1" si="260"/>
        <v>306.55295822917276</v>
      </c>
    </row>
    <row r="1057" spans="1:65" x14ac:dyDescent="0.25">
      <c r="A1057" s="64">
        <v>1054</v>
      </c>
      <c r="B1057" s="64">
        <v>81</v>
      </c>
      <c r="C1057" s="64">
        <v>30</v>
      </c>
      <c r="D1057" s="18">
        <v>1054</v>
      </c>
      <c r="E1057" s="21">
        <f t="shared" ca="1" si="253"/>
        <v>1943.6898158107474</v>
      </c>
      <c r="F1057" s="22">
        <f t="shared" ca="1" si="254"/>
        <v>92.702888841084118</v>
      </c>
      <c r="G1057" s="28">
        <v>1054</v>
      </c>
      <c r="H1057" s="24">
        <f t="shared" ca="1" si="255"/>
        <v>1940.5167819999999</v>
      </c>
      <c r="I1057" s="25">
        <f t="shared" ca="1" si="256"/>
        <v>92.855194463999993</v>
      </c>
      <c r="J1057" s="155"/>
      <c r="K1057" s="155"/>
      <c r="AX1057">
        <f t="shared" ca="1" si="263"/>
        <v>309.51731488000001</v>
      </c>
      <c r="AY1057">
        <f t="shared" ca="1" si="257"/>
        <v>306.48268511999999</v>
      </c>
      <c r="AZ1057" cm="1">
        <f t="array" aca="1" ref="AZ1057" ca="1">_xlfn.LET(_xlpm.rozsah, $J$3:$J$10001,_xlpm.podminka, (_xlpm.rozsah&gt;H1057)*(ISNUMBER(_xlpm.rozsah)),_xlpm.indexy, IF(_xlpm.podminka, ROW(_xlpm.rozsah)-MIN(ROW(_xlpm.rozsah))+1),_xlpm.prvni, MIN(_xlpm.indexy),_xlpm.finalni, IF(_xlpm.prvni=1, 2, _xlpm.prvni),INDEX(_xlpm.rozsah, _xlpm.finalni))</f>
        <v>2000</v>
      </c>
      <c r="BA1057" cm="1">
        <f t="array" aca="1" ref="BA1057" ca="1">INDEX($J$3:$J$10001,MATCH(AZ1057,$J$3:$J$10004,0)-1)</f>
        <v>1900</v>
      </c>
      <c r="BB1057">
        <f t="shared" ref="BB1057:BC1120" ca="1" si="265">IF(ISERROR(MATCH(AZ1057,$J$1:$J$10000,0)), 0, INDEX($K$1:$K$10000, MATCH(AZ1057,$J$1:$J$10000,0)))</f>
        <v>300</v>
      </c>
      <c r="BC1057">
        <f t="shared" ca="1" si="265"/>
        <v>316</v>
      </c>
      <c r="BD1057">
        <f t="shared" ca="1" si="264"/>
        <v>-16</v>
      </c>
      <c r="BE1057">
        <f t="shared" ca="1" si="258"/>
        <v>309.51731488000001</v>
      </c>
      <c r="BF1057">
        <f t="shared" ca="1" si="261"/>
        <v>309.0096294702804</v>
      </c>
      <c r="BG1057">
        <f t="shared" ca="1" si="259"/>
        <v>306.9903705297196</v>
      </c>
      <c r="BH1057" cm="1">
        <f t="array" aca="1" ref="BH1057" ca="1">_xlfn.LET(_xlpm.rozsah, $J$3:$J$10001,_xlpm.podminka, (_xlpm.rozsah&gt;E1057)*(ISNUMBER(_xlpm.rozsah)),_xlpm.indexy, IF(_xlpm.podminka, ROW(_xlpm.rozsah)-MIN(ROW(_xlpm.rozsah))+1),_xlpm.prvni, MIN(_xlpm.indexy),_xlpm.finalni, IF(_xlpm.prvni=1, 2, _xlpm.prvni),INDEX(_xlpm.rozsah, _xlpm.finalni))</f>
        <v>2000</v>
      </c>
      <c r="BI1057" cm="1">
        <f t="array" aca="1" ref="BI1057" ca="1">INDEX($J$3:$J$10001,MATCH(BH1057,$J$3:$J$10004,0)-1)</f>
        <v>1900</v>
      </c>
      <c r="BJ1057">
        <f t="shared" ca="1" si="252"/>
        <v>300</v>
      </c>
      <c r="BK1057">
        <f t="shared" ca="1" si="252"/>
        <v>316</v>
      </c>
      <c r="BL1057">
        <f t="shared" ca="1" si="262"/>
        <v>-16</v>
      </c>
      <c r="BM1057">
        <f t="shared" ca="1" si="260"/>
        <v>309.0096294702804</v>
      </c>
    </row>
    <row r="1058" spans="1:65" x14ac:dyDescent="0.25">
      <c r="A1058" s="64">
        <v>1055</v>
      </c>
      <c r="B1058" s="64">
        <v>85</v>
      </c>
      <c r="C1058" s="64">
        <v>21</v>
      </c>
      <c r="D1058" s="18">
        <v>1055</v>
      </c>
      <c r="E1058" s="21">
        <f t="shared" ca="1" si="253"/>
        <v>2005.1065968384387</v>
      </c>
      <c r="F1058" s="22">
        <f t="shared" ca="1" si="254"/>
        <v>62.785522932785568</v>
      </c>
      <c r="G1058" s="23">
        <v>1055</v>
      </c>
      <c r="H1058" s="24">
        <f t="shared" ca="1" si="255"/>
        <v>2001.7768699999999</v>
      </c>
      <c r="I1058" s="25">
        <f t="shared" ca="1" si="256"/>
        <v>62.925371460000008</v>
      </c>
      <c r="J1058" s="155"/>
      <c r="K1058" s="155"/>
      <c r="AX1058">
        <f t="shared" ca="1" si="263"/>
        <v>299.64462600000002</v>
      </c>
      <c r="AY1058">
        <f t="shared" ca="1" si="257"/>
        <v>280.35537399999998</v>
      </c>
      <c r="AZ1058" cm="1">
        <f t="array" aca="1" ref="AZ1058" ca="1">_xlfn.LET(_xlpm.rozsah, $J$3:$J$10001,_xlpm.podminka, (_xlpm.rozsah&gt;H1058)*(ISNUMBER(_xlpm.rozsah)),_xlpm.indexy, IF(_xlpm.podminka, ROW(_xlpm.rozsah)-MIN(ROW(_xlpm.rozsah))+1),_xlpm.prvni, MIN(_xlpm.indexy),_xlpm.finalni, IF(_xlpm.prvni=1, 2, _xlpm.prvni),INDEX(_xlpm.rozsah, _xlpm.finalni))</f>
        <v>2100</v>
      </c>
      <c r="BA1058" cm="1">
        <f t="array" aca="1" ref="BA1058" ca="1">INDEX($J$3:$J$10001,MATCH(AZ1058,$J$3:$J$10004,0)-1)</f>
        <v>2000</v>
      </c>
      <c r="BB1058">
        <f t="shared" ca="1" si="265"/>
        <v>280</v>
      </c>
      <c r="BC1058">
        <f t="shared" ca="1" si="265"/>
        <v>300</v>
      </c>
      <c r="BD1058">
        <f t="shared" ca="1" si="264"/>
        <v>-20</v>
      </c>
      <c r="BE1058">
        <f t="shared" ca="1" si="258"/>
        <v>299.64462600000002</v>
      </c>
      <c r="BF1058">
        <f t="shared" ca="1" si="261"/>
        <v>298.97868063231226</v>
      </c>
      <c r="BG1058">
        <f t="shared" ca="1" si="259"/>
        <v>281.02131936768774</v>
      </c>
      <c r="BH1058" cm="1">
        <f t="array" aca="1" ref="BH1058" ca="1">_xlfn.LET(_xlpm.rozsah, $J$3:$J$10001,_xlpm.podminka, (_xlpm.rozsah&gt;E1058)*(ISNUMBER(_xlpm.rozsah)),_xlpm.indexy, IF(_xlpm.podminka, ROW(_xlpm.rozsah)-MIN(ROW(_xlpm.rozsah))+1),_xlpm.prvni, MIN(_xlpm.indexy),_xlpm.finalni, IF(_xlpm.prvni=1, 2, _xlpm.prvni),INDEX(_xlpm.rozsah, _xlpm.finalni))</f>
        <v>2100</v>
      </c>
      <c r="BI1058" cm="1">
        <f t="array" aca="1" ref="BI1058" ca="1">INDEX($J$3:$J$10001,MATCH(BH1058,$J$3:$J$10004,0)-1)</f>
        <v>2000</v>
      </c>
      <c r="BJ1058">
        <f t="shared" ca="1" si="252"/>
        <v>280</v>
      </c>
      <c r="BK1058">
        <f t="shared" ca="1" si="252"/>
        <v>300</v>
      </c>
      <c r="BL1058">
        <f t="shared" ca="1" si="262"/>
        <v>-20</v>
      </c>
      <c r="BM1058">
        <f t="shared" ca="1" si="260"/>
        <v>298.97868063231226</v>
      </c>
    </row>
    <row r="1059" spans="1:65" x14ac:dyDescent="0.25">
      <c r="A1059" s="64">
        <v>1056</v>
      </c>
      <c r="B1059" s="64">
        <v>86</v>
      </c>
      <c r="C1059" s="64">
        <v>16</v>
      </c>
      <c r="D1059" s="18">
        <v>1056</v>
      </c>
      <c r="E1059" s="21">
        <f t="shared" ca="1" si="253"/>
        <v>2020.4607920953615</v>
      </c>
      <c r="F1059" s="22">
        <f t="shared" ca="1" si="254"/>
        <v>47.345254652948434</v>
      </c>
      <c r="G1059" s="28">
        <v>1056</v>
      </c>
      <c r="H1059" s="24">
        <f t="shared" ca="1" si="255"/>
        <v>2017.0918919999999</v>
      </c>
      <c r="I1059" s="25">
        <f t="shared" ca="1" si="256"/>
        <v>47.453059455999998</v>
      </c>
      <c r="J1059" s="155"/>
      <c r="K1059" s="155"/>
      <c r="AX1059">
        <f t="shared" ca="1" si="263"/>
        <v>296.58162160000001</v>
      </c>
      <c r="AY1059">
        <f t="shared" ca="1" si="257"/>
        <v>283.41837839999999</v>
      </c>
      <c r="AZ1059" cm="1">
        <f t="array" aca="1" ref="AZ1059" ca="1">_xlfn.LET(_xlpm.rozsah, $J$3:$J$10001,_xlpm.podminka, (_xlpm.rozsah&gt;H1059)*(ISNUMBER(_xlpm.rozsah)),_xlpm.indexy, IF(_xlpm.podminka, ROW(_xlpm.rozsah)-MIN(ROW(_xlpm.rozsah))+1),_xlpm.prvni, MIN(_xlpm.indexy),_xlpm.finalni, IF(_xlpm.prvni=1, 2, _xlpm.prvni),INDEX(_xlpm.rozsah, _xlpm.finalni))</f>
        <v>2100</v>
      </c>
      <c r="BA1059" cm="1">
        <f t="array" aca="1" ref="BA1059" ca="1">INDEX($J$3:$J$10001,MATCH(AZ1059,$J$3:$J$10004,0)-1)</f>
        <v>2000</v>
      </c>
      <c r="BB1059">
        <f t="shared" ca="1" si="265"/>
        <v>280</v>
      </c>
      <c r="BC1059">
        <f t="shared" ca="1" si="265"/>
        <v>300</v>
      </c>
      <c r="BD1059">
        <f t="shared" ca="1" si="264"/>
        <v>-20</v>
      </c>
      <c r="BE1059">
        <f t="shared" ca="1" si="258"/>
        <v>296.58162160000001</v>
      </c>
      <c r="BF1059">
        <f t="shared" ca="1" si="261"/>
        <v>295.90784158092771</v>
      </c>
      <c r="BG1059">
        <f t="shared" ca="1" si="259"/>
        <v>284.09215841907229</v>
      </c>
      <c r="BH1059" cm="1">
        <f t="array" aca="1" ref="BH1059" ca="1">_xlfn.LET(_xlpm.rozsah, $J$3:$J$10001,_xlpm.podminka, (_xlpm.rozsah&gt;E1059)*(ISNUMBER(_xlpm.rozsah)),_xlpm.indexy, IF(_xlpm.podminka, ROW(_xlpm.rozsah)-MIN(ROW(_xlpm.rozsah))+1),_xlpm.prvni, MIN(_xlpm.indexy),_xlpm.finalni, IF(_xlpm.prvni=1, 2, _xlpm.prvni),INDEX(_xlpm.rozsah, _xlpm.finalni))</f>
        <v>2100</v>
      </c>
      <c r="BI1059" cm="1">
        <f t="array" aca="1" ref="BI1059" ca="1">INDEX($J$3:$J$10001,MATCH(BH1059,$J$3:$J$10004,0)-1)</f>
        <v>2000</v>
      </c>
      <c r="BJ1059">
        <f t="shared" ca="1" si="252"/>
        <v>280</v>
      </c>
      <c r="BK1059">
        <f t="shared" ca="1" si="252"/>
        <v>300</v>
      </c>
      <c r="BL1059">
        <f t="shared" ca="1" si="262"/>
        <v>-20</v>
      </c>
      <c r="BM1059">
        <f t="shared" ca="1" si="260"/>
        <v>295.90784158092771</v>
      </c>
    </row>
    <row r="1060" spans="1:65" x14ac:dyDescent="0.25">
      <c r="A1060" s="64">
        <v>1057</v>
      </c>
      <c r="B1060" s="64">
        <v>79</v>
      </c>
      <c r="C1060" s="64">
        <v>52</v>
      </c>
      <c r="D1060" s="18">
        <v>1057</v>
      </c>
      <c r="E1060" s="21">
        <f t="shared" ca="1" si="253"/>
        <v>1912.9814252969018</v>
      </c>
      <c r="F1060" s="22">
        <f t="shared" ca="1" si="254"/>
        <v>163.2399454152978</v>
      </c>
      <c r="G1060" s="23">
        <v>1057</v>
      </c>
      <c r="H1060" s="24">
        <f t="shared" ca="1" si="255"/>
        <v>1909.8867379999999</v>
      </c>
      <c r="I1060" s="25">
        <f t="shared" ca="1" si="256"/>
        <v>163.49742339840003</v>
      </c>
      <c r="J1060" s="155"/>
      <c r="K1060" s="155"/>
      <c r="AX1060">
        <f t="shared" ca="1" si="263"/>
        <v>314.41812192000003</v>
      </c>
      <c r="AY1060">
        <f t="shared" ca="1" si="257"/>
        <v>301.58187807999997</v>
      </c>
      <c r="AZ1060" cm="1">
        <f t="array" aca="1" ref="AZ1060" ca="1">_xlfn.LET(_xlpm.rozsah, $J$3:$J$10001,_xlpm.podminka, (_xlpm.rozsah&gt;H1060)*(ISNUMBER(_xlpm.rozsah)),_xlpm.indexy, IF(_xlpm.podminka, ROW(_xlpm.rozsah)-MIN(ROW(_xlpm.rozsah))+1),_xlpm.prvni, MIN(_xlpm.indexy),_xlpm.finalni, IF(_xlpm.prvni=1, 2, _xlpm.prvni),INDEX(_xlpm.rozsah, _xlpm.finalni))</f>
        <v>2000</v>
      </c>
      <c r="BA1060" cm="1">
        <f t="array" aca="1" ref="BA1060" ca="1">INDEX($J$3:$J$10001,MATCH(AZ1060,$J$3:$J$10004,0)-1)</f>
        <v>1900</v>
      </c>
      <c r="BB1060">
        <f t="shared" ca="1" si="265"/>
        <v>300</v>
      </c>
      <c r="BC1060">
        <f t="shared" ca="1" si="265"/>
        <v>316</v>
      </c>
      <c r="BD1060">
        <f t="shared" ca="1" si="264"/>
        <v>-16</v>
      </c>
      <c r="BE1060">
        <f t="shared" ca="1" si="258"/>
        <v>314.41812192000003</v>
      </c>
      <c r="BF1060">
        <f t="shared" ca="1" si="261"/>
        <v>313.92297195249574</v>
      </c>
      <c r="BG1060">
        <f t="shared" ca="1" si="259"/>
        <v>302.07702804750426</v>
      </c>
      <c r="BH1060" cm="1">
        <f t="array" aca="1" ref="BH1060" ca="1">_xlfn.LET(_xlpm.rozsah, $J$3:$J$10001,_xlpm.podminka, (_xlpm.rozsah&gt;E1060)*(ISNUMBER(_xlpm.rozsah)),_xlpm.indexy, IF(_xlpm.podminka, ROW(_xlpm.rozsah)-MIN(ROW(_xlpm.rozsah))+1),_xlpm.prvni, MIN(_xlpm.indexy),_xlpm.finalni, IF(_xlpm.prvni=1, 2, _xlpm.prvni),INDEX(_xlpm.rozsah, _xlpm.finalni))</f>
        <v>2000</v>
      </c>
      <c r="BI1060" cm="1">
        <f t="array" aca="1" ref="BI1060" ca="1">INDEX($J$3:$J$10001,MATCH(BH1060,$J$3:$J$10004,0)-1)</f>
        <v>1900</v>
      </c>
      <c r="BJ1060">
        <f t="shared" ca="1" si="252"/>
        <v>300</v>
      </c>
      <c r="BK1060">
        <f t="shared" ca="1" si="252"/>
        <v>316</v>
      </c>
      <c r="BL1060">
        <f t="shared" ca="1" si="262"/>
        <v>-16</v>
      </c>
      <c r="BM1060">
        <f t="shared" ca="1" si="260"/>
        <v>313.92297195249574</v>
      </c>
    </row>
    <row r="1061" spans="1:65" x14ac:dyDescent="0.25">
      <c r="A1061" s="64">
        <v>1058</v>
      </c>
      <c r="B1061" s="64">
        <v>78</v>
      </c>
      <c r="C1061" s="64">
        <v>60</v>
      </c>
      <c r="D1061" s="18">
        <v>1058</v>
      </c>
      <c r="E1061" s="21">
        <f t="shared" ca="1" si="253"/>
        <v>1897.6272300399792</v>
      </c>
      <c r="F1061" s="22">
        <f t="shared" ca="1" si="254"/>
        <v>189.84202253592213</v>
      </c>
      <c r="G1061" s="28">
        <v>1058</v>
      </c>
      <c r="H1061" s="24">
        <f t="shared" ca="1" si="255"/>
        <v>1894.5717159999999</v>
      </c>
      <c r="I1061" s="25">
        <f t="shared" ca="1" si="256"/>
        <v>190.15368496800002</v>
      </c>
      <c r="J1061" s="155"/>
      <c r="K1061" s="155"/>
      <c r="AX1061">
        <f t="shared" ca="1" si="263"/>
        <v>316.92280828000003</v>
      </c>
      <c r="AY1061">
        <f t="shared" ca="1" si="257"/>
        <v>332.07719171999997</v>
      </c>
      <c r="AZ1061" cm="1">
        <f t="array" aca="1" ref="AZ1061" ca="1">_xlfn.LET(_xlpm.rozsah, $J$3:$J$10001,_xlpm.podminka, (_xlpm.rozsah&gt;H1061)*(ISNUMBER(_xlpm.rozsah)),_xlpm.indexy, IF(_xlpm.podminka, ROW(_xlpm.rozsah)-MIN(ROW(_xlpm.rozsah))+1),_xlpm.prvni, MIN(_xlpm.indexy),_xlpm.finalni, IF(_xlpm.prvni=1, 2, _xlpm.prvni),INDEX(_xlpm.rozsah, _xlpm.finalni))</f>
        <v>1900</v>
      </c>
      <c r="BA1061" cm="1">
        <f t="array" aca="1" ref="BA1061" ca="1">INDEX($J$3:$J$10001,MATCH(AZ1061,$J$3:$J$10004,0)-1)</f>
        <v>1800</v>
      </c>
      <c r="BB1061">
        <f t="shared" ca="1" si="265"/>
        <v>316</v>
      </c>
      <c r="BC1061">
        <f t="shared" ca="1" si="265"/>
        <v>333</v>
      </c>
      <c r="BD1061">
        <f t="shared" ca="1" si="264"/>
        <v>-17</v>
      </c>
      <c r="BE1061">
        <f t="shared" ca="1" si="258"/>
        <v>316.92280828000003</v>
      </c>
      <c r="BF1061">
        <f t="shared" ca="1" si="261"/>
        <v>316.40337089320354</v>
      </c>
      <c r="BG1061">
        <f t="shared" ca="1" si="259"/>
        <v>332.59662910679646</v>
      </c>
      <c r="BH1061" cm="1">
        <f t="array" aca="1" ref="BH1061" ca="1">_xlfn.LET(_xlpm.rozsah, $J$3:$J$10001,_xlpm.podminka, (_xlpm.rozsah&gt;E1061)*(ISNUMBER(_xlpm.rozsah)),_xlpm.indexy, IF(_xlpm.podminka, ROW(_xlpm.rozsah)-MIN(ROW(_xlpm.rozsah))+1),_xlpm.prvni, MIN(_xlpm.indexy),_xlpm.finalni, IF(_xlpm.prvni=1, 2, _xlpm.prvni),INDEX(_xlpm.rozsah, _xlpm.finalni))</f>
        <v>1900</v>
      </c>
      <c r="BI1061" cm="1">
        <f t="array" aca="1" ref="BI1061" ca="1">INDEX($J$3:$J$10001,MATCH(BH1061,$J$3:$J$10004,0)-1)</f>
        <v>1800</v>
      </c>
      <c r="BJ1061">
        <f t="shared" ca="1" si="252"/>
        <v>316</v>
      </c>
      <c r="BK1061">
        <f t="shared" ca="1" si="252"/>
        <v>333</v>
      </c>
      <c r="BL1061">
        <f t="shared" ca="1" si="262"/>
        <v>-17</v>
      </c>
      <c r="BM1061">
        <f t="shared" ca="1" si="260"/>
        <v>316.40337089320354</v>
      </c>
    </row>
    <row r="1062" spans="1:65" x14ac:dyDescent="0.25">
      <c r="A1062" s="64">
        <v>1059</v>
      </c>
      <c r="B1062" s="64">
        <v>74</v>
      </c>
      <c r="C1062" s="64">
        <v>55</v>
      </c>
      <c r="D1062" s="18">
        <v>1059</v>
      </c>
      <c r="E1062" s="21">
        <f t="shared" ca="1" si="253"/>
        <v>1836.2104490122879</v>
      </c>
      <c r="F1062" s="22">
        <f t="shared" ca="1" si="254"/>
        <v>179.7643230173511</v>
      </c>
      <c r="G1062" s="23">
        <v>1059</v>
      </c>
      <c r="H1062" s="24">
        <f t="shared" ca="1" si="255"/>
        <v>1833.3116279999999</v>
      </c>
      <c r="I1062" s="25">
        <f t="shared" ca="1" si="256"/>
        <v>180.03536278200002</v>
      </c>
      <c r="J1062" s="155"/>
      <c r="K1062" s="155"/>
      <c r="AX1062">
        <f t="shared" ca="1" si="263"/>
        <v>327.33702324000001</v>
      </c>
      <c r="AY1062">
        <f t="shared" ca="1" si="257"/>
        <v>321.66297675999999</v>
      </c>
      <c r="AZ1062" cm="1">
        <f t="array" aca="1" ref="AZ1062" ca="1">_xlfn.LET(_xlpm.rozsah, $J$3:$J$10001,_xlpm.podminka, (_xlpm.rozsah&gt;H1062)*(ISNUMBER(_xlpm.rozsah)),_xlpm.indexy, IF(_xlpm.podminka, ROW(_xlpm.rozsah)-MIN(ROW(_xlpm.rozsah))+1),_xlpm.prvni, MIN(_xlpm.indexy),_xlpm.finalni, IF(_xlpm.prvni=1, 2, _xlpm.prvni),INDEX(_xlpm.rozsah, _xlpm.finalni))</f>
        <v>1900</v>
      </c>
      <c r="BA1062" cm="1">
        <f t="array" aca="1" ref="BA1062" ca="1">INDEX($J$3:$J$10001,MATCH(AZ1062,$J$3:$J$10004,0)-1)</f>
        <v>1800</v>
      </c>
      <c r="BB1062">
        <f t="shared" ca="1" si="265"/>
        <v>316</v>
      </c>
      <c r="BC1062">
        <f t="shared" ca="1" si="265"/>
        <v>333</v>
      </c>
      <c r="BD1062">
        <f t="shared" ca="1" si="264"/>
        <v>-17</v>
      </c>
      <c r="BE1062">
        <f t="shared" ca="1" si="258"/>
        <v>327.33702324000001</v>
      </c>
      <c r="BF1062">
        <f t="shared" ca="1" si="261"/>
        <v>326.84422366791108</v>
      </c>
      <c r="BG1062">
        <f t="shared" ca="1" si="259"/>
        <v>322.15577633208892</v>
      </c>
      <c r="BH1062" cm="1">
        <f t="array" aca="1" ref="BH1062" ca="1">_xlfn.LET(_xlpm.rozsah, $J$3:$J$10001,_xlpm.podminka, (_xlpm.rozsah&gt;E1062)*(ISNUMBER(_xlpm.rozsah)),_xlpm.indexy, IF(_xlpm.podminka, ROW(_xlpm.rozsah)-MIN(ROW(_xlpm.rozsah))+1),_xlpm.prvni, MIN(_xlpm.indexy),_xlpm.finalni, IF(_xlpm.prvni=1, 2, _xlpm.prvni),INDEX(_xlpm.rozsah, _xlpm.finalni))</f>
        <v>1900</v>
      </c>
      <c r="BI1062" cm="1">
        <f t="array" aca="1" ref="BI1062" ca="1">INDEX($J$3:$J$10001,MATCH(BH1062,$J$3:$J$10004,0)-1)</f>
        <v>1800</v>
      </c>
      <c r="BJ1062">
        <f t="shared" ca="1" si="252"/>
        <v>316</v>
      </c>
      <c r="BK1062">
        <f t="shared" ca="1" si="252"/>
        <v>333</v>
      </c>
      <c r="BL1062">
        <f t="shared" ca="1" si="262"/>
        <v>-17</v>
      </c>
      <c r="BM1062">
        <f t="shared" ca="1" si="260"/>
        <v>326.84422366791108</v>
      </c>
    </row>
    <row r="1063" spans="1:65" x14ac:dyDescent="0.25">
      <c r="A1063" s="64">
        <v>1060</v>
      </c>
      <c r="B1063" s="64">
        <v>78</v>
      </c>
      <c r="C1063" s="64">
        <v>84</v>
      </c>
      <c r="D1063" s="18">
        <v>1060</v>
      </c>
      <c r="E1063" s="21">
        <f t="shared" ca="1" si="253"/>
        <v>1897.6272300399792</v>
      </c>
      <c r="F1063" s="22">
        <f t="shared" ca="1" si="254"/>
        <v>265.77883155029099</v>
      </c>
      <c r="G1063" s="28">
        <v>1060</v>
      </c>
      <c r="H1063" s="24">
        <f t="shared" ca="1" si="255"/>
        <v>1894.5717159999999</v>
      </c>
      <c r="I1063" s="25">
        <f t="shared" ca="1" si="256"/>
        <v>266.21515895520002</v>
      </c>
      <c r="J1063" s="155"/>
      <c r="K1063" s="155"/>
      <c r="AX1063">
        <f t="shared" ca="1" si="263"/>
        <v>316.92280828000003</v>
      </c>
      <c r="AY1063">
        <f t="shared" ca="1" si="257"/>
        <v>332.07719171999997</v>
      </c>
      <c r="AZ1063" cm="1">
        <f t="array" aca="1" ref="AZ1063" ca="1">_xlfn.LET(_xlpm.rozsah, $J$3:$J$10001,_xlpm.podminka, (_xlpm.rozsah&gt;H1063)*(ISNUMBER(_xlpm.rozsah)),_xlpm.indexy, IF(_xlpm.podminka, ROW(_xlpm.rozsah)-MIN(ROW(_xlpm.rozsah))+1),_xlpm.prvni, MIN(_xlpm.indexy),_xlpm.finalni, IF(_xlpm.prvni=1, 2, _xlpm.prvni),INDEX(_xlpm.rozsah, _xlpm.finalni))</f>
        <v>1900</v>
      </c>
      <c r="BA1063" cm="1">
        <f t="array" aca="1" ref="BA1063" ca="1">INDEX($J$3:$J$10001,MATCH(AZ1063,$J$3:$J$10004,0)-1)</f>
        <v>1800</v>
      </c>
      <c r="BB1063">
        <f t="shared" ca="1" si="265"/>
        <v>316</v>
      </c>
      <c r="BC1063">
        <f t="shared" ca="1" si="265"/>
        <v>333</v>
      </c>
      <c r="BD1063">
        <f t="shared" ca="1" si="264"/>
        <v>-17</v>
      </c>
      <c r="BE1063">
        <f t="shared" ca="1" si="258"/>
        <v>316.92280828000003</v>
      </c>
      <c r="BF1063">
        <f t="shared" ca="1" si="261"/>
        <v>316.40337089320354</v>
      </c>
      <c r="BG1063">
        <f t="shared" ca="1" si="259"/>
        <v>332.59662910679646</v>
      </c>
      <c r="BH1063" cm="1">
        <f t="array" aca="1" ref="BH1063" ca="1">_xlfn.LET(_xlpm.rozsah, $J$3:$J$10001,_xlpm.podminka, (_xlpm.rozsah&gt;E1063)*(ISNUMBER(_xlpm.rozsah)),_xlpm.indexy, IF(_xlpm.podminka, ROW(_xlpm.rozsah)-MIN(ROW(_xlpm.rozsah))+1),_xlpm.prvni, MIN(_xlpm.indexy),_xlpm.finalni, IF(_xlpm.prvni=1, 2, _xlpm.prvni),INDEX(_xlpm.rozsah, _xlpm.finalni))</f>
        <v>1900</v>
      </c>
      <c r="BI1063" cm="1">
        <f t="array" aca="1" ref="BI1063" ca="1">INDEX($J$3:$J$10001,MATCH(BH1063,$J$3:$J$10004,0)-1)</f>
        <v>1800</v>
      </c>
      <c r="BJ1063">
        <f t="shared" ca="1" si="252"/>
        <v>316</v>
      </c>
      <c r="BK1063">
        <f t="shared" ca="1" si="252"/>
        <v>333</v>
      </c>
      <c r="BL1063">
        <f t="shared" ca="1" si="262"/>
        <v>-17</v>
      </c>
      <c r="BM1063">
        <f t="shared" ca="1" si="260"/>
        <v>316.40337089320354</v>
      </c>
    </row>
    <row r="1064" spans="1:65" x14ac:dyDescent="0.25">
      <c r="A1064" s="64">
        <v>1061</v>
      </c>
      <c r="B1064" s="64">
        <v>80</v>
      </c>
      <c r="C1064" s="64">
        <v>54</v>
      </c>
      <c r="D1064" s="18">
        <v>1061</v>
      </c>
      <c r="E1064" s="21">
        <f t="shared" ca="1" si="253"/>
        <v>1928.3356205538248</v>
      </c>
      <c r="F1064" s="22">
        <f t="shared" ca="1" si="254"/>
        <v>168.19180238414955</v>
      </c>
      <c r="G1064" s="23">
        <v>1061</v>
      </c>
      <c r="H1064" s="24">
        <f t="shared" ca="1" si="255"/>
        <v>1925.2017599999999</v>
      </c>
      <c r="I1064" s="25">
        <f t="shared" ca="1" si="256"/>
        <v>168.46256793600003</v>
      </c>
      <c r="J1064" s="155"/>
      <c r="K1064" s="155"/>
      <c r="AX1064">
        <f t="shared" ca="1" si="263"/>
        <v>311.96771840000002</v>
      </c>
      <c r="AY1064">
        <f t="shared" ca="1" si="257"/>
        <v>304.03228159999998</v>
      </c>
      <c r="AZ1064" cm="1">
        <f t="array" aca="1" ref="AZ1064" ca="1">_xlfn.LET(_xlpm.rozsah, $J$3:$J$10001,_xlpm.podminka, (_xlpm.rozsah&gt;H1064)*(ISNUMBER(_xlpm.rozsah)),_xlpm.indexy, IF(_xlpm.podminka, ROW(_xlpm.rozsah)-MIN(ROW(_xlpm.rozsah))+1),_xlpm.prvni, MIN(_xlpm.indexy),_xlpm.finalni, IF(_xlpm.prvni=1, 2, _xlpm.prvni),INDEX(_xlpm.rozsah, _xlpm.finalni))</f>
        <v>2000</v>
      </c>
      <c r="BA1064" cm="1">
        <f t="array" aca="1" ref="BA1064" ca="1">INDEX($J$3:$J$10001,MATCH(AZ1064,$J$3:$J$10004,0)-1)</f>
        <v>1900</v>
      </c>
      <c r="BB1064">
        <f t="shared" ca="1" si="265"/>
        <v>300</v>
      </c>
      <c r="BC1064">
        <f t="shared" ca="1" si="265"/>
        <v>316</v>
      </c>
      <c r="BD1064">
        <f t="shared" ca="1" si="264"/>
        <v>-16</v>
      </c>
      <c r="BE1064">
        <f t="shared" ca="1" si="258"/>
        <v>311.96771840000002</v>
      </c>
      <c r="BF1064">
        <f t="shared" ca="1" si="261"/>
        <v>311.46630071138804</v>
      </c>
      <c r="BG1064">
        <f t="shared" ca="1" si="259"/>
        <v>304.53369928861196</v>
      </c>
      <c r="BH1064" cm="1">
        <f t="array" aca="1" ref="BH1064" ca="1">_xlfn.LET(_xlpm.rozsah, $J$3:$J$10001,_xlpm.podminka, (_xlpm.rozsah&gt;E1064)*(ISNUMBER(_xlpm.rozsah)),_xlpm.indexy, IF(_xlpm.podminka, ROW(_xlpm.rozsah)-MIN(ROW(_xlpm.rozsah))+1),_xlpm.prvni, MIN(_xlpm.indexy),_xlpm.finalni, IF(_xlpm.prvni=1, 2, _xlpm.prvni),INDEX(_xlpm.rozsah, _xlpm.finalni))</f>
        <v>2000</v>
      </c>
      <c r="BI1064" cm="1">
        <f t="array" aca="1" ref="BI1064" ca="1">INDEX($J$3:$J$10001,MATCH(BH1064,$J$3:$J$10004,0)-1)</f>
        <v>1900</v>
      </c>
      <c r="BJ1064">
        <f t="shared" ca="1" si="252"/>
        <v>300</v>
      </c>
      <c r="BK1064">
        <f t="shared" ca="1" si="252"/>
        <v>316</v>
      </c>
      <c r="BL1064">
        <f t="shared" ca="1" si="262"/>
        <v>-16</v>
      </c>
      <c r="BM1064">
        <f t="shared" ca="1" si="260"/>
        <v>311.46630071138804</v>
      </c>
    </row>
    <row r="1065" spans="1:65" x14ac:dyDescent="0.25">
      <c r="A1065" s="64">
        <v>1062</v>
      </c>
      <c r="B1065" s="64">
        <v>80</v>
      </c>
      <c r="C1065" s="64">
        <v>35</v>
      </c>
      <c r="D1065" s="18">
        <v>1062</v>
      </c>
      <c r="E1065" s="21">
        <f t="shared" ca="1" si="253"/>
        <v>1928.3356205538248</v>
      </c>
      <c r="F1065" s="22">
        <f t="shared" ca="1" si="254"/>
        <v>109.01320524898581</v>
      </c>
      <c r="G1065" s="28">
        <v>1062</v>
      </c>
      <c r="H1065" s="24">
        <f t="shared" ca="1" si="255"/>
        <v>1925.2017599999999</v>
      </c>
      <c r="I1065" s="25">
        <f t="shared" ca="1" si="256"/>
        <v>109.18870144</v>
      </c>
      <c r="J1065" s="155"/>
      <c r="K1065" s="155"/>
      <c r="AX1065">
        <f t="shared" ca="1" si="263"/>
        <v>311.96771840000002</v>
      </c>
      <c r="AY1065">
        <f t="shared" ca="1" si="257"/>
        <v>304.03228159999998</v>
      </c>
      <c r="AZ1065" cm="1">
        <f t="array" aca="1" ref="AZ1065" ca="1">_xlfn.LET(_xlpm.rozsah, $J$3:$J$10001,_xlpm.podminka, (_xlpm.rozsah&gt;H1065)*(ISNUMBER(_xlpm.rozsah)),_xlpm.indexy, IF(_xlpm.podminka, ROW(_xlpm.rozsah)-MIN(ROW(_xlpm.rozsah))+1),_xlpm.prvni, MIN(_xlpm.indexy),_xlpm.finalni, IF(_xlpm.prvni=1, 2, _xlpm.prvni),INDEX(_xlpm.rozsah, _xlpm.finalni))</f>
        <v>2000</v>
      </c>
      <c r="BA1065" cm="1">
        <f t="array" aca="1" ref="BA1065" ca="1">INDEX($J$3:$J$10001,MATCH(AZ1065,$J$3:$J$10004,0)-1)</f>
        <v>1900</v>
      </c>
      <c r="BB1065">
        <f t="shared" ca="1" si="265"/>
        <v>300</v>
      </c>
      <c r="BC1065">
        <f t="shared" ca="1" si="265"/>
        <v>316</v>
      </c>
      <c r="BD1065">
        <f t="shared" ca="1" si="264"/>
        <v>-16</v>
      </c>
      <c r="BE1065">
        <f t="shared" ca="1" si="258"/>
        <v>311.96771840000002</v>
      </c>
      <c r="BF1065">
        <f t="shared" ca="1" si="261"/>
        <v>311.46630071138804</v>
      </c>
      <c r="BG1065">
        <f t="shared" ca="1" si="259"/>
        <v>304.53369928861196</v>
      </c>
      <c r="BH1065" cm="1">
        <f t="array" aca="1" ref="BH1065" ca="1">_xlfn.LET(_xlpm.rozsah, $J$3:$J$10001,_xlpm.podminka, (_xlpm.rozsah&gt;E1065)*(ISNUMBER(_xlpm.rozsah)),_xlpm.indexy, IF(_xlpm.podminka, ROW(_xlpm.rozsah)-MIN(ROW(_xlpm.rozsah))+1),_xlpm.prvni, MIN(_xlpm.indexy),_xlpm.finalni, IF(_xlpm.prvni=1, 2, _xlpm.prvni),INDEX(_xlpm.rozsah, _xlpm.finalni))</f>
        <v>2000</v>
      </c>
      <c r="BI1065" cm="1">
        <f t="array" aca="1" ref="BI1065" ca="1">INDEX($J$3:$J$10001,MATCH(BH1065,$J$3:$J$10004,0)-1)</f>
        <v>1900</v>
      </c>
      <c r="BJ1065">
        <f t="shared" ca="1" si="252"/>
        <v>300</v>
      </c>
      <c r="BK1065">
        <f t="shared" ca="1" si="252"/>
        <v>316</v>
      </c>
      <c r="BL1065">
        <f t="shared" ca="1" si="262"/>
        <v>-16</v>
      </c>
      <c r="BM1065">
        <f t="shared" ca="1" si="260"/>
        <v>311.46630071138804</v>
      </c>
    </row>
    <row r="1066" spans="1:65" x14ac:dyDescent="0.25">
      <c r="A1066" s="64">
        <v>1063</v>
      </c>
      <c r="B1066" s="64">
        <v>82</v>
      </c>
      <c r="C1066" s="64">
        <v>24</v>
      </c>
      <c r="D1066" s="18">
        <v>1063</v>
      </c>
      <c r="E1066" s="21">
        <f t="shared" ca="1" si="253"/>
        <v>1959.0440110676702</v>
      </c>
      <c r="F1066" s="22">
        <f t="shared" ca="1" si="254"/>
        <v>73.572709975001459</v>
      </c>
      <c r="G1066" s="23">
        <v>1063</v>
      </c>
      <c r="H1066" s="24">
        <f t="shared" ca="1" si="255"/>
        <v>1955.8318039999999</v>
      </c>
      <c r="I1066" s="25">
        <f t="shared" ca="1" si="256"/>
        <v>73.696058726400011</v>
      </c>
      <c r="J1066" s="155"/>
      <c r="K1066" s="155"/>
      <c r="AX1066">
        <f t="shared" ca="1" si="263"/>
        <v>307.06691136000001</v>
      </c>
      <c r="AY1066">
        <f t="shared" ca="1" si="257"/>
        <v>308.93308863999999</v>
      </c>
      <c r="AZ1066" cm="1">
        <f t="array" aca="1" ref="AZ1066" ca="1">_xlfn.LET(_xlpm.rozsah, $J$3:$J$10001,_xlpm.podminka, (_xlpm.rozsah&gt;H1066)*(ISNUMBER(_xlpm.rozsah)),_xlpm.indexy, IF(_xlpm.podminka, ROW(_xlpm.rozsah)-MIN(ROW(_xlpm.rozsah))+1),_xlpm.prvni, MIN(_xlpm.indexy),_xlpm.finalni, IF(_xlpm.prvni=1, 2, _xlpm.prvni),INDEX(_xlpm.rozsah, _xlpm.finalni))</f>
        <v>2000</v>
      </c>
      <c r="BA1066" cm="1">
        <f t="array" aca="1" ref="BA1066" ca="1">INDEX($J$3:$J$10001,MATCH(AZ1066,$J$3:$J$10004,0)-1)</f>
        <v>1900</v>
      </c>
      <c r="BB1066">
        <f t="shared" ca="1" si="265"/>
        <v>300</v>
      </c>
      <c r="BC1066">
        <f t="shared" ca="1" si="265"/>
        <v>316</v>
      </c>
      <c r="BD1066">
        <f t="shared" ca="1" si="264"/>
        <v>-16</v>
      </c>
      <c r="BE1066">
        <f t="shared" ca="1" si="258"/>
        <v>307.06691136000001</v>
      </c>
      <c r="BF1066">
        <f t="shared" ca="1" si="261"/>
        <v>306.55295822917276</v>
      </c>
      <c r="BG1066">
        <f t="shared" ca="1" si="259"/>
        <v>309.44704177082724</v>
      </c>
      <c r="BH1066" cm="1">
        <f t="array" aca="1" ref="BH1066" ca="1">_xlfn.LET(_xlpm.rozsah, $J$3:$J$10001,_xlpm.podminka, (_xlpm.rozsah&gt;E1066)*(ISNUMBER(_xlpm.rozsah)),_xlpm.indexy, IF(_xlpm.podminka, ROW(_xlpm.rozsah)-MIN(ROW(_xlpm.rozsah))+1),_xlpm.prvni, MIN(_xlpm.indexy),_xlpm.finalni, IF(_xlpm.prvni=1, 2, _xlpm.prvni),INDEX(_xlpm.rozsah, _xlpm.finalni))</f>
        <v>2000</v>
      </c>
      <c r="BI1066" cm="1">
        <f t="array" aca="1" ref="BI1066" ca="1">INDEX($J$3:$J$10001,MATCH(BH1066,$J$3:$J$10004,0)-1)</f>
        <v>1900</v>
      </c>
      <c r="BJ1066">
        <f t="shared" ca="1" si="252"/>
        <v>300</v>
      </c>
      <c r="BK1066">
        <f t="shared" ca="1" si="252"/>
        <v>316</v>
      </c>
      <c r="BL1066">
        <f t="shared" ca="1" si="262"/>
        <v>-16</v>
      </c>
      <c r="BM1066">
        <f t="shared" ca="1" si="260"/>
        <v>306.55295822917276</v>
      </c>
    </row>
    <row r="1067" spans="1:65" x14ac:dyDescent="0.25">
      <c r="A1067" s="64">
        <v>1064</v>
      </c>
      <c r="B1067" s="64">
        <v>83</v>
      </c>
      <c r="C1067" s="64">
        <v>43</v>
      </c>
      <c r="D1067" s="18">
        <v>1064</v>
      </c>
      <c r="E1067" s="21">
        <f t="shared" ca="1" si="253"/>
        <v>1974.398206324593</v>
      </c>
      <c r="F1067" s="22">
        <f t="shared" ca="1" si="254"/>
        <v>130.76140340486799</v>
      </c>
      <c r="G1067" s="28">
        <v>1064</v>
      </c>
      <c r="H1067" s="24">
        <f t="shared" ca="1" si="255"/>
        <v>1971.1468259999999</v>
      </c>
      <c r="I1067" s="25">
        <f t="shared" ca="1" si="256"/>
        <v>130.9850983712</v>
      </c>
      <c r="J1067" s="155"/>
      <c r="K1067" s="155"/>
      <c r="AX1067">
        <f t="shared" ca="1" si="263"/>
        <v>304.61650784</v>
      </c>
      <c r="AY1067">
        <f t="shared" ca="1" si="257"/>
        <v>311.38349216</v>
      </c>
      <c r="AZ1067" cm="1">
        <f t="array" aca="1" ref="AZ1067" ca="1">_xlfn.LET(_xlpm.rozsah, $J$3:$J$10001,_xlpm.podminka, (_xlpm.rozsah&gt;H1067)*(ISNUMBER(_xlpm.rozsah)),_xlpm.indexy, IF(_xlpm.podminka, ROW(_xlpm.rozsah)-MIN(ROW(_xlpm.rozsah))+1),_xlpm.prvni, MIN(_xlpm.indexy),_xlpm.finalni, IF(_xlpm.prvni=1, 2, _xlpm.prvni),INDEX(_xlpm.rozsah, _xlpm.finalni))</f>
        <v>2000</v>
      </c>
      <c r="BA1067" cm="1">
        <f t="array" aca="1" ref="BA1067" ca="1">INDEX($J$3:$J$10001,MATCH(AZ1067,$J$3:$J$10004,0)-1)</f>
        <v>1900</v>
      </c>
      <c r="BB1067">
        <f t="shared" ca="1" si="265"/>
        <v>300</v>
      </c>
      <c r="BC1067">
        <f t="shared" ca="1" si="265"/>
        <v>316</v>
      </c>
      <c r="BD1067">
        <f t="shared" ca="1" si="264"/>
        <v>-16</v>
      </c>
      <c r="BE1067">
        <f t="shared" ca="1" si="258"/>
        <v>304.61650784</v>
      </c>
      <c r="BF1067">
        <f t="shared" ca="1" si="261"/>
        <v>304.09628698806512</v>
      </c>
      <c r="BG1067">
        <f t="shared" ca="1" si="259"/>
        <v>311.90371301193488</v>
      </c>
      <c r="BH1067" cm="1">
        <f t="array" aca="1" ref="BH1067" ca="1">_xlfn.LET(_xlpm.rozsah, $J$3:$J$10001,_xlpm.podminka, (_xlpm.rozsah&gt;E1067)*(ISNUMBER(_xlpm.rozsah)),_xlpm.indexy, IF(_xlpm.podminka, ROW(_xlpm.rozsah)-MIN(ROW(_xlpm.rozsah))+1),_xlpm.prvni, MIN(_xlpm.indexy),_xlpm.finalni, IF(_xlpm.prvni=1, 2, _xlpm.prvni),INDEX(_xlpm.rozsah, _xlpm.finalni))</f>
        <v>2000</v>
      </c>
      <c r="BI1067" cm="1">
        <f t="array" aca="1" ref="BI1067" ca="1">INDEX($J$3:$J$10001,MATCH(BH1067,$J$3:$J$10004,0)-1)</f>
        <v>1900</v>
      </c>
      <c r="BJ1067">
        <f t="shared" ca="1" si="252"/>
        <v>300</v>
      </c>
      <c r="BK1067">
        <f t="shared" ca="1" si="252"/>
        <v>316</v>
      </c>
      <c r="BL1067">
        <f t="shared" ca="1" si="262"/>
        <v>-16</v>
      </c>
      <c r="BM1067">
        <f t="shared" ca="1" si="260"/>
        <v>304.09628698806512</v>
      </c>
    </row>
    <row r="1068" spans="1:65" x14ac:dyDescent="0.25">
      <c r="A1068" s="64">
        <v>1065</v>
      </c>
      <c r="B1068" s="64">
        <v>79</v>
      </c>
      <c r="C1068" s="64">
        <v>49</v>
      </c>
      <c r="D1068" s="18">
        <v>1065</v>
      </c>
      <c r="E1068" s="21">
        <f t="shared" ca="1" si="253"/>
        <v>1912.9814252969018</v>
      </c>
      <c r="F1068" s="22">
        <f t="shared" ca="1" si="254"/>
        <v>153.82225625672291</v>
      </c>
      <c r="G1068" s="23">
        <v>1065</v>
      </c>
      <c r="H1068" s="24">
        <f t="shared" ca="1" si="255"/>
        <v>1909.8867379999999</v>
      </c>
      <c r="I1068" s="25">
        <f t="shared" ca="1" si="256"/>
        <v>154.06487974080002</v>
      </c>
      <c r="J1068" s="155"/>
      <c r="K1068" s="155"/>
      <c r="AX1068">
        <f t="shared" ca="1" si="263"/>
        <v>314.41812192000003</v>
      </c>
      <c r="AY1068">
        <f t="shared" ca="1" si="257"/>
        <v>301.58187807999997</v>
      </c>
      <c r="AZ1068" cm="1">
        <f t="array" aca="1" ref="AZ1068" ca="1">_xlfn.LET(_xlpm.rozsah, $J$3:$J$10001,_xlpm.podminka, (_xlpm.rozsah&gt;H1068)*(ISNUMBER(_xlpm.rozsah)),_xlpm.indexy, IF(_xlpm.podminka, ROW(_xlpm.rozsah)-MIN(ROW(_xlpm.rozsah))+1),_xlpm.prvni, MIN(_xlpm.indexy),_xlpm.finalni, IF(_xlpm.prvni=1, 2, _xlpm.prvni),INDEX(_xlpm.rozsah, _xlpm.finalni))</f>
        <v>2000</v>
      </c>
      <c r="BA1068" cm="1">
        <f t="array" aca="1" ref="BA1068" ca="1">INDEX($J$3:$J$10001,MATCH(AZ1068,$J$3:$J$10004,0)-1)</f>
        <v>1900</v>
      </c>
      <c r="BB1068">
        <f t="shared" ca="1" si="265"/>
        <v>300</v>
      </c>
      <c r="BC1068">
        <f t="shared" ca="1" si="265"/>
        <v>316</v>
      </c>
      <c r="BD1068">
        <f t="shared" ca="1" si="264"/>
        <v>-16</v>
      </c>
      <c r="BE1068">
        <f t="shared" ca="1" si="258"/>
        <v>314.41812192000003</v>
      </c>
      <c r="BF1068">
        <f t="shared" ca="1" si="261"/>
        <v>313.92297195249574</v>
      </c>
      <c r="BG1068">
        <f t="shared" ca="1" si="259"/>
        <v>302.07702804750426</v>
      </c>
      <c r="BH1068" cm="1">
        <f t="array" aca="1" ref="BH1068" ca="1">_xlfn.LET(_xlpm.rozsah, $J$3:$J$10001,_xlpm.podminka, (_xlpm.rozsah&gt;E1068)*(ISNUMBER(_xlpm.rozsah)),_xlpm.indexy, IF(_xlpm.podminka, ROW(_xlpm.rozsah)-MIN(ROW(_xlpm.rozsah))+1),_xlpm.prvni, MIN(_xlpm.indexy),_xlpm.finalni, IF(_xlpm.prvni=1, 2, _xlpm.prvni),INDEX(_xlpm.rozsah, _xlpm.finalni))</f>
        <v>2000</v>
      </c>
      <c r="BI1068" cm="1">
        <f t="array" aca="1" ref="BI1068" ca="1">INDEX($J$3:$J$10001,MATCH(BH1068,$J$3:$J$10004,0)-1)</f>
        <v>1900</v>
      </c>
      <c r="BJ1068">
        <f t="shared" ca="1" si="252"/>
        <v>300</v>
      </c>
      <c r="BK1068">
        <f t="shared" ca="1" si="252"/>
        <v>316</v>
      </c>
      <c r="BL1068">
        <f t="shared" ca="1" si="262"/>
        <v>-16</v>
      </c>
      <c r="BM1068">
        <f t="shared" ca="1" si="260"/>
        <v>313.92297195249574</v>
      </c>
    </row>
    <row r="1069" spans="1:65" x14ac:dyDescent="0.25">
      <c r="A1069" s="64">
        <v>1066</v>
      </c>
      <c r="B1069" s="64">
        <v>83</v>
      </c>
      <c r="C1069" s="64">
        <v>50</v>
      </c>
      <c r="D1069" s="18">
        <v>1066</v>
      </c>
      <c r="E1069" s="21">
        <f t="shared" ca="1" si="253"/>
        <v>1974.398206324593</v>
      </c>
      <c r="F1069" s="22">
        <f t="shared" ca="1" si="254"/>
        <v>152.04814349403256</v>
      </c>
      <c r="G1069" s="28">
        <v>1066</v>
      </c>
      <c r="H1069" s="24">
        <f t="shared" ca="1" si="255"/>
        <v>1971.1468259999999</v>
      </c>
      <c r="I1069" s="25">
        <f t="shared" ca="1" si="256"/>
        <v>152.30825392</v>
      </c>
      <c r="J1069" s="155"/>
      <c r="K1069" s="155"/>
      <c r="AX1069">
        <f t="shared" ca="1" si="263"/>
        <v>304.61650784</v>
      </c>
      <c r="AY1069">
        <f t="shared" ca="1" si="257"/>
        <v>311.38349216</v>
      </c>
      <c r="AZ1069" cm="1">
        <f t="array" aca="1" ref="AZ1069" ca="1">_xlfn.LET(_xlpm.rozsah, $J$3:$J$10001,_xlpm.podminka, (_xlpm.rozsah&gt;H1069)*(ISNUMBER(_xlpm.rozsah)),_xlpm.indexy, IF(_xlpm.podminka, ROW(_xlpm.rozsah)-MIN(ROW(_xlpm.rozsah))+1),_xlpm.prvni, MIN(_xlpm.indexy),_xlpm.finalni, IF(_xlpm.prvni=1, 2, _xlpm.prvni),INDEX(_xlpm.rozsah, _xlpm.finalni))</f>
        <v>2000</v>
      </c>
      <c r="BA1069" cm="1">
        <f t="array" aca="1" ref="BA1069" ca="1">INDEX($J$3:$J$10001,MATCH(AZ1069,$J$3:$J$10004,0)-1)</f>
        <v>1900</v>
      </c>
      <c r="BB1069">
        <f t="shared" ca="1" si="265"/>
        <v>300</v>
      </c>
      <c r="BC1069">
        <f t="shared" ca="1" si="265"/>
        <v>316</v>
      </c>
      <c r="BD1069">
        <f t="shared" ca="1" si="264"/>
        <v>-16</v>
      </c>
      <c r="BE1069">
        <f t="shared" ca="1" si="258"/>
        <v>304.61650784</v>
      </c>
      <c r="BF1069">
        <f t="shared" ca="1" si="261"/>
        <v>304.09628698806512</v>
      </c>
      <c r="BG1069">
        <f t="shared" ca="1" si="259"/>
        <v>311.90371301193488</v>
      </c>
      <c r="BH1069" cm="1">
        <f t="array" aca="1" ref="BH1069" ca="1">_xlfn.LET(_xlpm.rozsah, $J$3:$J$10001,_xlpm.podminka, (_xlpm.rozsah&gt;E1069)*(ISNUMBER(_xlpm.rozsah)),_xlpm.indexy, IF(_xlpm.podminka, ROW(_xlpm.rozsah)-MIN(ROW(_xlpm.rozsah))+1),_xlpm.prvni, MIN(_xlpm.indexy),_xlpm.finalni, IF(_xlpm.prvni=1, 2, _xlpm.prvni),INDEX(_xlpm.rozsah, _xlpm.finalni))</f>
        <v>2000</v>
      </c>
      <c r="BI1069" cm="1">
        <f t="array" aca="1" ref="BI1069" ca="1">INDEX($J$3:$J$10001,MATCH(BH1069,$J$3:$J$10004,0)-1)</f>
        <v>1900</v>
      </c>
      <c r="BJ1069">
        <f t="shared" ca="1" si="252"/>
        <v>300</v>
      </c>
      <c r="BK1069">
        <f t="shared" ca="1" si="252"/>
        <v>316</v>
      </c>
      <c r="BL1069">
        <f t="shared" ca="1" si="262"/>
        <v>-16</v>
      </c>
      <c r="BM1069">
        <f t="shared" ca="1" si="260"/>
        <v>304.09628698806512</v>
      </c>
    </row>
    <row r="1070" spans="1:65" x14ac:dyDescent="0.25">
      <c r="A1070" s="64">
        <v>1067</v>
      </c>
      <c r="B1070" s="64">
        <v>86</v>
      </c>
      <c r="C1070" s="64">
        <v>12</v>
      </c>
      <c r="D1070" s="18">
        <v>1067</v>
      </c>
      <c r="E1070" s="21">
        <f t="shared" ca="1" si="253"/>
        <v>2020.4607920953615</v>
      </c>
      <c r="F1070" s="22">
        <f t="shared" ca="1" si="254"/>
        <v>35.508940989711327</v>
      </c>
      <c r="G1070" s="23">
        <v>1067</v>
      </c>
      <c r="H1070" s="24">
        <f t="shared" ca="1" si="255"/>
        <v>2017.0918919999999</v>
      </c>
      <c r="I1070" s="25">
        <f t="shared" ca="1" si="256"/>
        <v>35.589794591999997</v>
      </c>
      <c r="J1070" s="155"/>
      <c r="K1070" s="155"/>
      <c r="AX1070">
        <f t="shared" ca="1" si="263"/>
        <v>296.58162160000001</v>
      </c>
      <c r="AY1070">
        <f t="shared" ca="1" si="257"/>
        <v>283.41837839999999</v>
      </c>
      <c r="AZ1070" cm="1">
        <f t="array" aca="1" ref="AZ1070" ca="1">_xlfn.LET(_xlpm.rozsah, $J$3:$J$10001,_xlpm.podminka, (_xlpm.rozsah&gt;H1070)*(ISNUMBER(_xlpm.rozsah)),_xlpm.indexy, IF(_xlpm.podminka, ROW(_xlpm.rozsah)-MIN(ROW(_xlpm.rozsah))+1),_xlpm.prvni, MIN(_xlpm.indexy),_xlpm.finalni, IF(_xlpm.prvni=1, 2, _xlpm.prvni),INDEX(_xlpm.rozsah, _xlpm.finalni))</f>
        <v>2100</v>
      </c>
      <c r="BA1070" cm="1">
        <f t="array" aca="1" ref="BA1070" ca="1">INDEX($J$3:$J$10001,MATCH(AZ1070,$J$3:$J$10004,0)-1)</f>
        <v>2000</v>
      </c>
      <c r="BB1070">
        <f t="shared" ca="1" si="265"/>
        <v>280</v>
      </c>
      <c r="BC1070">
        <f t="shared" ca="1" si="265"/>
        <v>300</v>
      </c>
      <c r="BD1070">
        <f t="shared" ca="1" si="264"/>
        <v>-20</v>
      </c>
      <c r="BE1070">
        <f t="shared" ca="1" si="258"/>
        <v>296.58162160000001</v>
      </c>
      <c r="BF1070">
        <f t="shared" ca="1" si="261"/>
        <v>295.90784158092771</v>
      </c>
      <c r="BG1070">
        <f t="shared" ca="1" si="259"/>
        <v>284.09215841907229</v>
      </c>
      <c r="BH1070" cm="1">
        <f t="array" aca="1" ref="BH1070" ca="1">_xlfn.LET(_xlpm.rozsah, $J$3:$J$10001,_xlpm.podminka, (_xlpm.rozsah&gt;E1070)*(ISNUMBER(_xlpm.rozsah)),_xlpm.indexy, IF(_xlpm.podminka, ROW(_xlpm.rozsah)-MIN(ROW(_xlpm.rozsah))+1),_xlpm.prvni, MIN(_xlpm.indexy),_xlpm.finalni, IF(_xlpm.prvni=1, 2, _xlpm.prvni),INDEX(_xlpm.rozsah, _xlpm.finalni))</f>
        <v>2100</v>
      </c>
      <c r="BI1070" cm="1">
        <f t="array" aca="1" ref="BI1070" ca="1">INDEX($J$3:$J$10001,MATCH(BH1070,$J$3:$J$10004,0)-1)</f>
        <v>2000</v>
      </c>
      <c r="BJ1070">
        <f t="shared" ref="BJ1070:BK1133" ca="1" si="266">IF(ISERROR(MATCH(BH1070,$J$1:$J$10000,0)), 0, INDEX($K$1:$K$10000, MATCH(BH1070,$J$1:$J$10000,0)))</f>
        <v>280</v>
      </c>
      <c r="BK1070">
        <f t="shared" ca="1" si="266"/>
        <v>300</v>
      </c>
      <c r="BL1070">
        <f t="shared" ca="1" si="262"/>
        <v>-20</v>
      </c>
      <c r="BM1070">
        <f t="shared" ca="1" si="260"/>
        <v>295.90784158092771</v>
      </c>
    </row>
    <row r="1071" spans="1:65" x14ac:dyDescent="0.25">
      <c r="A1071" s="64">
        <v>1068</v>
      </c>
      <c r="B1071" s="64">
        <v>64</v>
      </c>
      <c r="C1071" s="64">
        <v>14</v>
      </c>
      <c r="D1071" s="18">
        <v>1068</v>
      </c>
      <c r="E1071" s="21">
        <f t="shared" ca="1" si="253"/>
        <v>1682.6684964430597</v>
      </c>
      <c r="F1071" s="22">
        <f t="shared" ca="1" si="254"/>
        <v>49.194112839837729</v>
      </c>
      <c r="G1071" s="28">
        <v>1068</v>
      </c>
      <c r="H1071" s="24">
        <f t="shared" ca="1" si="255"/>
        <v>1680.1614079999999</v>
      </c>
      <c r="I1071" s="25">
        <f t="shared" ca="1" si="256"/>
        <v>49.222192230399997</v>
      </c>
      <c r="J1071" s="155"/>
      <c r="K1071" s="155"/>
      <c r="AX1071">
        <f t="shared" ca="1" si="263"/>
        <v>351.58708736</v>
      </c>
      <c r="AY1071">
        <f t="shared" ca="1" si="257"/>
        <v>356.41291264</v>
      </c>
      <c r="AZ1071" cm="1">
        <f t="array" aca="1" ref="AZ1071" ca="1">_xlfn.LET(_xlpm.rozsah, $J$3:$J$10001,_xlpm.podminka, (_xlpm.rozsah&gt;H1071)*(ISNUMBER(_xlpm.rozsah)),_xlpm.indexy, IF(_xlpm.podminka, ROW(_xlpm.rozsah)-MIN(ROW(_xlpm.rozsah))+1),_xlpm.prvni, MIN(_xlpm.indexy),_xlpm.finalni, IF(_xlpm.prvni=1, 2, _xlpm.prvni),INDEX(_xlpm.rozsah, _xlpm.finalni))</f>
        <v>1700</v>
      </c>
      <c r="BA1071" cm="1">
        <f t="array" aca="1" ref="BA1071" ca="1">INDEX($J$3:$J$10001,MATCH(AZ1071,$J$3:$J$10004,0)-1)</f>
        <v>1600</v>
      </c>
      <c r="BB1071">
        <f t="shared" ca="1" si="265"/>
        <v>350</v>
      </c>
      <c r="BC1071">
        <f t="shared" ca="1" si="265"/>
        <v>358</v>
      </c>
      <c r="BD1071">
        <f t="shared" ca="1" si="264"/>
        <v>-8</v>
      </c>
      <c r="BE1071">
        <f t="shared" ca="1" si="258"/>
        <v>351.58708736</v>
      </c>
      <c r="BF1071">
        <f t="shared" ca="1" si="261"/>
        <v>351.38652028455522</v>
      </c>
      <c r="BG1071">
        <f t="shared" ca="1" si="259"/>
        <v>356.61347971544478</v>
      </c>
      <c r="BH1071" cm="1">
        <f t="array" aca="1" ref="BH1071" ca="1">_xlfn.LET(_xlpm.rozsah, $J$3:$J$10001,_xlpm.podminka, (_xlpm.rozsah&gt;E1071)*(ISNUMBER(_xlpm.rozsah)),_xlpm.indexy, IF(_xlpm.podminka, ROW(_xlpm.rozsah)-MIN(ROW(_xlpm.rozsah))+1),_xlpm.prvni, MIN(_xlpm.indexy),_xlpm.finalni, IF(_xlpm.prvni=1, 2, _xlpm.prvni),INDEX(_xlpm.rozsah, _xlpm.finalni))</f>
        <v>1700</v>
      </c>
      <c r="BI1071" cm="1">
        <f t="array" aca="1" ref="BI1071" ca="1">INDEX($J$3:$J$10001,MATCH(BH1071,$J$3:$J$10004,0)-1)</f>
        <v>1600</v>
      </c>
      <c r="BJ1071">
        <f t="shared" ca="1" si="266"/>
        <v>350</v>
      </c>
      <c r="BK1071">
        <f t="shared" ca="1" si="266"/>
        <v>358</v>
      </c>
      <c r="BL1071">
        <f t="shared" ca="1" si="262"/>
        <v>-8</v>
      </c>
      <c r="BM1071">
        <f t="shared" ca="1" si="260"/>
        <v>351.38652028455522</v>
      </c>
    </row>
    <row r="1072" spans="1:65" x14ac:dyDescent="0.25">
      <c r="A1072" s="64">
        <v>1069</v>
      </c>
      <c r="B1072" s="64">
        <v>24</v>
      </c>
      <c r="C1072" s="64">
        <v>14</v>
      </c>
      <c r="D1072" s="18">
        <v>1069</v>
      </c>
      <c r="E1072" s="21">
        <f t="shared" ca="1" si="253"/>
        <v>1068.5006861661473</v>
      </c>
      <c r="F1072" s="22">
        <f t="shared" ca="1" si="254"/>
        <v>41.559009606326065</v>
      </c>
      <c r="G1072" s="23">
        <v>1069</v>
      </c>
      <c r="H1072" s="24">
        <f t="shared" ca="1" si="255"/>
        <v>1067.560528</v>
      </c>
      <c r="I1072" s="25">
        <f t="shared" ca="1" si="256"/>
        <v>41.545847392000006</v>
      </c>
      <c r="J1072" s="155"/>
      <c r="K1072" s="155"/>
      <c r="AX1072">
        <f t="shared" ca="1" si="263"/>
        <v>296.75605280000002</v>
      </c>
      <c r="AY1072">
        <f t="shared" ca="1" si="257"/>
        <v>296.75605280000002</v>
      </c>
      <c r="AZ1072" cm="1">
        <f t="array" aca="1" ref="AZ1072" ca="1">_xlfn.LET(_xlpm.rozsah, $J$3:$J$10001,_xlpm.podminka, (_xlpm.rozsah&gt;H1072)*(ISNUMBER(_xlpm.rozsah)),_xlpm.indexy, IF(_xlpm.podminka, ROW(_xlpm.rozsah)-MIN(ROW(_xlpm.rozsah))+1),_xlpm.prvni, MIN(_xlpm.indexy),_xlpm.finalni, IF(_xlpm.prvni=1, 2, _xlpm.prvni),INDEX(_xlpm.rozsah, _xlpm.finalni))</f>
        <v>1100</v>
      </c>
      <c r="BA1072" cm="1">
        <f t="array" aca="1" ref="BA1072" ca="1">INDEX($J$3:$J$10001,MATCH(AZ1072,$J$3:$J$10004,0)-1)</f>
        <v>1000</v>
      </c>
      <c r="BB1072">
        <f t="shared" ca="1" si="265"/>
        <v>300</v>
      </c>
      <c r="BC1072">
        <f t="shared" ca="1" si="265"/>
        <v>290</v>
      </c>
      <c r="BD1072">
        <f t="shared" ca="1" si="264"/>
        <v>10</v>
      </c>
      <c r="BE1072">
        <f t="shared" ca="1" si="258"/>
        <v>293.24394719999998</v>
      </c>
      <c r="BF1072">
        <f t="shared" ca="1" si="261"/>
        <v>296.85006861661475</v>
      </c>
      <c r="BG1072">
        <f t="shared" ca="1" si="259"/>
        <v>296.85006861661475</v>
      </c>
      <c r="BH1072" cm="1">
        <f t="array" aca="1" ref="BH1072" ca="1">_xlfn.LET(_xlpm.rozsah, $J$3:$J$10001,_xlpm.podminka, (_xlpm.rozsah&gt;E1072)*(ISNUMBER(_xlpm.rozsah)),_xlpm.indexy, IF(_xlpm.podminka, ROW(_xlpm.rozsah)-MIN(ROW(_xlpm.rozsah))+1),_xlpm.prvni, MIN(_xlpm.indexy),_xlpm.finalni, IF(_xlpm.prvni=1, 2, _xlpm.prvni),INDEX(_xlpm.rozsah, _xlpm.finalni))</f>
        <v>1100</v>
      </c>
      <c r="BI1072" cm="1">
        <f t="array" aca="1" ref="BI1072" ca="1">INDEX($J$3:$J$10001,MATCH(BH1072,$J$3:$J$10004,0)-1)</f>
        <v>1000</v>
      </c>
      <c r="BJ1072">
        <f t="shared" ca="1" si="266"/>
        <v>300</v>
      </c>
      <c r="BK1072">
        <f t="shared" ca="1" si="266"/>
        <v>290</v>
      </c>
      <c r="BL1072">
        <f t="shared" ca="1" si="262"/>
        <v>10</v>
      </c>
      <c r="BM1072">
        <f t="shared" ca="1" si="260"/>
        <v>293.14993138338525</v>
      </c>
    </row>
    <row r="1073" spans="1:65" x14ac:dyDescent="0.25">
      <c r="A1073" s="64">
        <v>1070</v>
      </c>
      <c r="B1073" s="64">
        <v>49</v>
      </c>
      <c r="C1073" s="64">
        <v>21</v>
      </c>
      <c r="D1073" s="18">
        <v>1070</v>
      </c>
      <c r="E1073" s="21">
        <f t="shared" ca="1" si="253"/>
        <v>1452.3555675892176</v>
      </c>
      <c r="F1073" s="22">
        <f t="shared" ca="1" si="254"/>
        <v>75.599999999999994</v>
      </c>
      <c r="G1073" s="28">
        <v>1070</v>
      </c>
      <c r="H1073" s="24">
        <f t="shared" ca="1" si="255"/>
        <v>1450.436078</v>
      </c>
      <c r="I1073" s="25">
        <f t="shared" ca="1" si="256"/>
        <v>75.599999999999994</v>
      </c>
      <c r="J1073" s="155"/>
      <c r="K1073" s="155"/>
      <c r="AX1073">
        <f t="shared" ca="1" si="263"/>
        <v>360</v>
      </c>
      <c r="AY1073">
        <f t="shared" ca="1" si="257"/>
        <v>360</v>
      </c>
      <c r="AZ1073" cm="1">
        <f t="array" aca="1" ref="AZ1073" ca="1">_xlfn.LET(_xlpm.rozsah, $J$3:$J$10001,_xlpm.podminka, (_xlpm.rozsah&gt;H1073)*(ISNUMBER(_xlpm.rozsah)),_xlpm.indexy, IF(_xlpm.podminka, ROW(_xlpm.rozsah)-MIN(ROW(_xlpm.rozsah))+1),_xlpm.prvni, MIN(_xlpm.indexy),_xlpm.finalni, IF(_xlpm.prvni=1, 2, _xlpm.prvni),INDEX(_xlpm.rozsah, _xlpm.finalni))</f>
        <v>1500</v>
      </c>
      <c r="BA1073" cm="1">
        <f t="array" aca="1" ref="BA1073" ca="1">INDEX($J$3:$J$10001,MATCH(AZ1073,$J$3:$J$10004,0)-1)</f>
        <v>1400</v>
      </c>
      <c r="BB1073">
        <f t="shared" ca="1" si="265"/>
        <v>360</v>
      </c>
      <c r="BC1073">
        <f t="shared" ca="1" si="265"/>
        <v>360</v>
      </c>
      <c r="BD1073">
        <f t="shared" ca="1" si="264"/>
        <v>0</v>
      </c>
      <c r="BE1073">
        <f t="shared" ca="1" si="258"/>
        <v>360</v>
      </c>
      <c r="BF1073">
        <f t="shared" ca="1" si="261"/>
        <v>360</v>
      </c>
      <c r="BG1073">
        <f t="shared" ca="1" si="259"/>
        <v>360</v>
      </c>
      <c r="BH1073" cm="1">
        <f t="array" aca="1" ref="BH1073" ca="1">_xlfn.LET(_xlpm.rozsah, $J$3:$J$10001,_xlpm.podminka, (_xlpm.rozsah&gt;E1073)*(ISNUMBER(_xlpm.rozsah)),_xlpm.indexy, IF(_xlpm.podminka, ROW(_xlpm.rozsah)-MIN(ROW(_xlpm.rozsah))+1),_xlpm.prvni, MIN(_xlpm.indexy),_xlpm.finalni, IF(_xlpm.prvni=1, 2, _xlpm.prvni),INDEX(_xlpm.rozsah, _xlpm.finalni))</f>
        <v>1500</v>
      </c>
      <c r="BI1073" cm="1">
        <f t="array" aca="1" ref="BI1073" ca="1">INDEX($J$3:$J$10001,MATCH(BH1073,$J$3:$J$10004,0)-1)</f>
        <v>1400</v>
      </c>
      <c r="BJ1073">
        <f t="shared" ca="1" si="266"/>
        <v>360</v>
      </c>
      <c r="BK1073">
        <f t="shared" ca="1" si="266"/>
        <v>360</v>
      </c>
      <c r="BL1073">
        <f t="shared" ca="1" si="262"/>
        <v>0</v>
      </c>
      <c r="BM1073">
        <f t="shared" ca="1" si="260"/>
        <v>360</v>
      </c>
    </row>
    <row r="1074" spans="1:65" x14ac:dyDescent="0.25">
      <c r="A1074" s="64">
        <v>1071</v>
      </c>
      <c r="B1074" s="64">
        <v>77</v>
      </c>
      <c r="C1074" s="64">
        <v>48</v>
      </c>
      <c r="D1074" s="18">
        <v>1071</v>
      </c>
      <c r="E1074" s="21">
        <f t="shared" ca="1" si="253"/>
        <v>1882.2730347830561</v>
      </c>
      <c r="F1074" s="22">
        <f t="shared" ca="1" si="254"/>
        <v>153.12652036170263</v>
      </c>
      <c r="G1074" s="23">
        <v>1071</v>
      </c>
      <c r="H1074" s="24">
        <f t="shared" ca="1" si="255"/>
        <v>1879.2566939999999</v>
      </c>
      <c r="I1074" s="25">
        <f t="shared" ca="1" si="256"/>
        <v>153.37265376959999</v>
      </c>
      <c r="J1074" s="155"/>
      <c r="K1074" s="155"/>
      <c r="AX1074">
        <f t="shared" ca="1" si="263"/>
        <v>319.52636202000002</v>
      </c>
      <c r="AY1074">
        <f t="shared" ca="1" si="257"/>
        <v>329.47363797999998</v>
      </c>
      <c r="AZ1074" cm="1">
        <f t="array" aca="1" ref="AZ1074" ca="1">_xlfn.LET(_xlpm.rozsah, $J$3:$J$10001,_xlpm.podminka, (_xlpm.rozsah&gt;H1074)*(ISNUMBER(_xlpm.rozsah)),_xlpm.indexy, IF(_xlpm.podminka, ROW(_xlpm.rozsah)-MIN(ROW(_xlpm.rozsah))+1),_xlpm.prvni, MIN(_xlpm.indexy),_xlpm.finalni, IF(_xlpm.prvni=1, 2, _xlpm.prvni),INDEX(_xlpm.rozsah, _xlpm.finalni))</f>
        <v>1900</v>
      </c>
      <c r="BA1074" cm="1">
        <f t="array" aca="1" ref="BA1074" ca="1">INDEX($J$3:$J$10001,MATCH(AZ1074,$J$3:$J$10004,0)-1)</f>
        <v>1800</v>
      </c>
      <c r="BB1074">
        <f t="shared" ca="1" si="265"/>
        <v>316</v>
      </c>
      <c r="BC1074">
        <f t="shared" ca="1" si="265"/>
        <v>333</v>
      </c>
      <c r="BD1074">
        <f t="shared" ca="1" si="264"/>
        <v>-17</v>
      </c>
      <c r="BE1074">
        <f t="shared" ca="1" si="258"/>
        <v>319.52636202000002</v>
      </c>
      <c r="BF1074">
        <f t="shared" ca="1" si="261"/>
        <v>319.01358408688048</v>
      </c>
      <c r="BG1074">
        <f t="shared" ca="1" si="259"/>
        <v>329.98641591311952</v>
      </c>
      <c r="BH1074" cm="1">
        <f t="array" aca="1" ref="BH1074" ca="1">_xlfn.LET(_xlpm.rozsah, $J$3:$J$10001,_xlpm.podminka, (_xlpm.rozsah&gt;E1074)*(ISNUMBER(_xlpm.rozsah)),_xlpm.indexy, IF(_xlpm.podminka, ROW(_xlpm.rozsah)-MIN(ROW(_xlpm.rozsah))+1),_xlpm.prvni, MIN(_xlpm.indexy),_xlpm.finalni, IF(_xlpm.prvni=1, 2, _xlpm.prvni),INDEX(_xlpm.rozsah, _xlpm.finalni))</f>
        <v>1900</v>
      </c>
      <c r="BI1074" cm="1">
        <f t="array" aca="1" ref="BI1074" ca="1">INDEX($J$3:$J$10001,MATCH(BH1074,$J$3:$J$10004,0)-1)</f>
        <v>1800</v>
      </c>
      <c r="BJ1074">
        <f t="shared" ca="1" si="266"/>
        <v>316</v>
      </c>
      <c r="BK1074">
        <f t="shared" ca="1" si="266"/>
        <v>333</v>
      </c>
      <c r="BL1074">
        <f t="shared" ca="1" si="262"/>
        <v>-17</v>
      </c>
      <c r="BM1074">
        <f t="shared" ca="1" si="260"/>
        <v>319.01358408688048</v>
      </c>
    </row>
    <row r="1075" spans="1:65" x14ac:dyDescent="0.25">
      <c r="A1075" s="64">
        <v>1072</v>
      </c>
      <c r="B1075" s="64">
        <v>103</v>
      </c>
      <c r="C1075" s="64">
        <v>11</v>
      </c>
      <c r="D1075" s="18">
        <v>1072</v>
      </c>
      <c r="E1075" s="21">
        <f t="shared" ca="1" si="253"/>
        <v>2281.4821114630495</v>
      </c>
      <c r="F1075" s="22">
        <f t="shared" ca="1" si="254"/>
        <v>21.124029030391963</v>
      </c>
      <c r="G1075" s="28">
        <v>1072</v>
      </c>
      <c r="H1075" s="24">
        <f t="shared" ca="1" si="255"/>
        <v>2277.4472660000001</v>
      </c>
      <c r="I1075" s="25">
        <f t="shared" ca="1" si="256"/>
        <v>21.412520480999991</v>
      </c>
      <c r="J1075" s="155"/>
      <c r="K1075" s="155"/>
      <c r="AX1075">
        <f t="shared" ca="1" si="263"/>
        <v>194.65927709999991</v>
      </c>
      <c r="AY1075">
        <f t="shared" ca="1" si="257"/>
        <v>230.34072290000009</v>
      </c>
      <c r="AZ1075" cm="1">
        <f t="array" aca="1" ref="AZ1075" ca="1">_xlfn.LET(_xlpm.rozsah, $J$3:$J$10001,_xlpm.podminka, (_xlpm.rozsah&gt;H1075)*(ISNUMBER(_xlpm.rozsah)),_xlpm.indexy, IF(_xlpm.podminka, ROW(_xlpm.rozsah)-MIN(ROW(_xlpm.rozsah))+1),_xlpm.prvni, MIN(_xlpm.indexy),_xlpm.finalni, IF(_xlpm.prvni=1, 2, _xlpm.prvni),INDEX(_xlpm.rozsah, _xlpm.finalni))</f>
        <v>2300</v>
      </c>
      <c r="BA1075" cm="1">
        <f t="array" aca="1" ref="BA1075" ca="1">INDEX($J$3:$J$10001,MATCH(AZ1075,$J$3:$J$10004,0)-1)</f>
        <v>2200</v>
      </c>
      <c r="BB1075">
        <f t="shared" ca="1" si="265"/>
        <v>180</v>
      </c>
      <c r="BC1075">
        <f t="shared" ca="1" si="265"/>
        <v>245</v>
      </c>
      <c r="BD1075">
        <f t="shared" ca="1" si="264"/>
        <v>-65</v>
      </c>
      <c r="BE1075">
        <f t="shared" ca="1" si="258"/>
        <v>194.65927709999991</v>
      </c>
      <c r="BF1075">
        <f t="shared" ca="1" si="261"/>
        <v>192.03662754901785</v>
      </c>
      <c r="BG1075">
        <f t="shared" ca="1" si="259"/>
        <v>232.96337245098215</v>
      </c>
      <c r="BH1075" cm="1">
        <f t="array" aca="1" ref="BH1075" ca="1">_xlfn.LET(_xlpm.rozsah, $J$3:$J$10001,_xlpm.podminka, (_xlpm.rozsah&gt;E1075)*(ISNUMBER(_xlpm.rozsah)),_xlpm.indexy, IF(_xlpm.podminka, ROW(_xlpm.rozsah)-MIN(ROW(_xlpm.rozsah))+1),_xlpm.prvni, MIN(_xlpm.indexy),_xlpm.finalni, IF(_xlpm.prvni=1, 2, _xlpm.prvni),INDEX(_xlpm.rozsah, _xlpm.finalni))</f>
        <v>2300</v>
      </c>
      <c r="BI1075" cm="1">
        <f t="array" aca="1" ref="BI1075" ca="1">INDEX($J$3:$J$10001,MATCH(BH1075,$J$3:$J$10004,0)-1)</f>
        <v>2200</v>
      </c>
      <c r="BJ1075">
        <f t="shared" ca="1" si="266"/>
        <v>180</v>
      </c>
      <c r="BK1075">
        <f t="shared" ca="1" si="266"/>
        <v>245</v>
      </c>
      <c r="BL1075">
        <f t="shared" ca="1" si="262"/>
        <v>-65</v>
      </c>
      <c r="BM1075">
        <f t="shared" ca="1" si="260"/>
        <v>192.03662754901785</v>
      </c>
    </row>
    <row r="1076" spans="1:65" x14ac:dyDescent="0.25">
      <c r="A1076" s="64">
        <v>1073</v>
      </c>
      <c r="B1076" s="64">
        <v>98</v>
      </c>
      <c r="C1076" s="64">
        <v>48</v>
      </c>
      <c r="D1076" s="18">
        <v>1073</v>
      </c>
      <c r="E1076" s="21">
        <f t="shared" ca="1" si="253"/>
        <v>2204.7111351784351</v>
      </c>
      <c r="F1076" s="22">
        <f t="shared" ca="1" si="254"/>
        <v>116.13012582432825</v>
      </c>
      <c r="G1076" s="23">
        <v>1073</v>
      </c>
      <c r="H1076" s="24">
        <f t="shared" ca="1" si="255"/>
        <v>2200.8721559999999</v>
      </c>
      <c r="I1076" s="25">
        <f t="shared" ca="1" si="256"/>
        <v>117.32788732800003</v>
      </c>
      <c r="J1076" s="155"/>
      <c r="K1076" s="155"/>
      <c r="AX1076">
        <f t="shared" ca="1" si="263"/>
        <v>244.43309860000005</v>
      </c>
      <c r="AY1076">
        <f t="shared" ca="1" si="257"/>
        <v>180.56690139999995</v>
      </c>
      <c r="AZ1076" cm="1">
        <f t="array" aca="1" ref="AZ1076" ca="1">_xlfn.LET(_xlpm.rozsah, $J$3:$J$10001,_xlpm.podminka, (_xlpm.rozsah&gt;H1076)*(ISNUMBER(_xlpm.rozsah)),_xlpm.indexy, IF(_xlpm.podminka, ROW(_xlpm.rozsah)-MIN(ROW(_xlpm.rozsah))+1),_xlpm.prvni, MIN(_xlpm.indexy),_xlpm.finalni, IF(_xlpm.prvni=1, 2, _xlpm.prvni),INDEX(_xlpm.rozsah, _xlpm.finalni))</f>
        <v>2300</v>
      </c>
      <c r="BA1076" cm="1">
        <f t="array" aca="1" ref="BA1076" ca="1">INDEX($J$3:$J$10001,MATCH(AZ1076,$J$3:$J$10004,0)-1)</f>
        <v>2200</v>
      </c>
      <c r="BB1076">
        <f t="shared" ca="1" si="265"/>
        <v>180</v>
      </c>
      <c r="BC1076">
        <f t="shared" ca="1" si="265"/>
        <v>245</v>
      </c>
      <c r="BD1076">
        <f t="shared" ca="1" si="264"/>
        <v>-65</v>
      </c>
      <c r="BE1076">
        <f t="shared" ca="1" si="258"/>
        <v>244.43309860000005</v>
      </c>
      <c r="BF1076">
        <f t="shared" ca="1" si="261"/>
        <v>241.93776213401716</v>
      </c>
      <c r="BG1076">
        <f t="shared" ca="1" si="259"/>
        <v>183.06223786598284</v>
      </c>
      <c r="BH1076" cm="1">
        <f t="array" aca="1" ref="BH1076" ca="1">_xlfn.LET(_xlpm.rozsah, $J$3:$J$10001,_xlpm.podminka, (_xlpm.rozsah&gt;E1076)*(ISNUMBER(_xlpm.rozsah)),_xlpm.indexy, IF(_xlpm.podminka, ROW(_xlpm.rozsah)-MIN(ROW(_xlpm.rozsah))+1),_xlpm.prvni, MIN(_xlpm.indexy),_xlpm.finalni, IF(_xlpm.prvni=1, 2, _xlpm.prvni),INDEX(_xlpm.rozsah, _xlpm.finalni))</f>
        <v>2300</v>
      </c>
      <c r="BI1076" cm="1">
        <f t="array" aca="1" ref="BI1076" ca="1">INDEX($J$3:$J$10001,MATCH(BH1076,$J$3:$J$10004,0)-1)</f>
        <v>2200</v>
      </c>
      <c r="BJ1076">
        <f t="shared" ca="1" si="266"/>
        <v>180</v>
      </c>
      <c r="BK1076">
        <f t="shared" ca="1" si="266"/>
        <v>245</v>
      </c>
      <c r="BL1076">
        <f t="shared" ca="1" si="262"/>
        <v>-65</v>
      </c>
      <c r="BM1076">
        <f t="shared" ca="1" si="260"/>
        <v>241.93776213401716</v>
      </c>
    </row>
    <row r="1077" spans="1:65" x14ac:dyDescent="0.25">
      <c r="A1077" s="64">
        <v>1074</v>
      </c>
      <c r="B1077" s="64">
        <v>101</v>
      </c>
      <c r="C1077" s="64">
        <v>34</v>
      </c>
      <c r="D1077" s="18">
        <v>1074</v>
      </c>
      <c r="E1077" s="21">
        <f t="shared" ca="1" si="253"/>
        <v>2250.7737209492034</v>
      </c>
      <c r="F1077" s="22">
        <f t="shared" ca="1" si="254"/>
        <v>72.079007670226062</v>
      </c>
      <c r="G1077" s="28">
        <v>1074</v>
      </c>
      <c r="H1077" s="24">
        <f t="shared" ca="1" si="255"/>
        <v>2246.8172219999997</v>
      </c>
      <c r="I1077" s="25">
        <f t="shared" ca="1" si="256"/>
        <v>72.953393938000076</v>
      </c>
      <c r="J1077" s="155"/>
      <c r="K1077" s="155"/>
      <c r="AX1077">
        <f t="shared" ca="1" si="263"/>
        <v>214.56880570000021</v>
      </c>
      <c r="AY1077">
        <f t="shared" ca="1" si="257"/>
        <v>210.43119429999979</v>
      </c>
      <c r="AZ1077" cm="1">
        <f t="array" aca="1" ref="AZ1077" ca="1">_xlfn.LET(_xlpm.rozsah, $J$3:$J$10001,_xlpm.podminka, (_xlpm.rozsah&gt;H1077)*(ISNUMBER(_xlpm.rozsah)),_xlpm.indexy, IF(_xlpm.podminka, ROW(_xlpm.rozsah)-MIN(ROW(_xlpm.rozsah))+1),_xlpm.prvni, MIN(_xlpm.indexy),_xlpm.finalni, IF(_xlpm.prvni=1, 2, _xlpm.prvni),INDEX(_xlpm.rozsah, _xlpm.finalni))</f>
        <v>2300</v>
      </c>
      <c r="BA1077" cm="1">
        <f t="array" aca="1" ref="BA1077" ca="1">INDEX($J$3:$J$10001,MATCH(AZ1077,$J$3:$J$10004,0)-1)</f>
        <v>2200</v>
      </c>
      <c r="BB1077">
        <f t="shared" ca="1" si="265"/>
        <v>180</v>
      </c>
      <c r="BC1077">
        <f t="shared" ca="1" si="265"/>
        <v>245</v>
      </c>
      <c r="BD1077">
        <f t="shared" ca="1" si="264"/>
        <v>-65</v>
      </c>
      <c r="BE1077">
        <f t="shared" ca="1" si="258"/>
        <v>214.56880570000021</v>
      </c>
      <c r="BF1077">
        <f t="shared" ca="1" si="261"/>
        <v>211.99708138301781</v>
      </c>
      <c r="BG1077">
        <f t="shared" ca="1" si="259"/>
        <v>213.00291861698219</v>
      </c>
      <c r="BH1077" cm="1">
        <f t="array" aca="1" ref="BH1077" ca="1">_xlfn.LET(_xlpm.rozsah, $J$3:$J$10001,_xlpm.podminka, (_xlpm.rozsah&gt;E1077)*(ISNUMBER(_xlpm.rozsah)),_xlpm.indexy, IF(_xlpm.podminka, ROW(_xlpm.rozsah)-MIN(ROW(_xlpm.rozsah))+1),_xlpm.prvni, MIN(_xlpm.indexy),_xlpm.finalni, IF(_xlpm.prvni=1, 2, _xlpm.prvni),INDEX(_xlpm.rozsah, _xlpm.finalni))</f>
        <v>2300</v>
      </c>
      <c r="BI1077" cm="1">
        <f t="array" aca="1" ref="BI1077" ca="1">INDEX($J$3:$J$10001,MATCH(BH1077,$J$3:$J$10004,0)-1)</f>
        <v>2200</v>
      </c>
      <c r="BJ1077">
        <f t="shared" ca="1" si="266"/>
        <v>180</v>
      </c>
      <c r="BK1077">
        <f t="shared" ca="1" si="266"/>
        <v>245</v>
      </c>
      <c r="BL1077">
        <f t="shared" ca="1" si="262"/>
        <v>-65</v>
      </c>
      <c r="BM1077">
        <f t="shared" ca="1" si="260"/>
        <v>211.99708138301781</v>
      </c>
    </row>
    <row r="1078" spans="1:65" x14ac:dyDescent="0.25">
      <c r="A1078" s="64">
        <v>1075</v>
      </c>
      <c r="B1078" s="64">
        <v>99</v>
      </c>
      <c r="C1078" s="64">
        <v>39</v>
      </c>
      <c r="D1078" s="18">
        <v>1075</v>
      </c>
      <c r="E1078" s="21">
        <f t="shared" ca="1" si="253"/>
        <v>2220.0653304353582</v>
      </c>
      <c r="F1078" s="22">
        <f t="shared" ca="1" si="254"/>
        <v>90.463438734636696</v>
      </c>
      <c r="G1078" s="23">
        <v>1075</v>
      </c>
      <c r="H1078" s="24">
        <f t="shared" ca="1" si="255"/>
        <v>2216.1871780000001</v>
      </c>
      <c r="I1078" s="25">
        <f t="shared" ca="1" si="256"/>
        <v>91.446550376999966</v>
      </c>
      <c r="J1078" s="155"/>
      <c r="K1078" s="155"/>
      <c r="AX1078">
        <f t="shared" ca="1" si="263"/>
        <v>234.47833429999991</v>
      </c>
      <c r="AY1078">
        <f t="shared" ca="1" si="257"/>
        <v>190.52166570000009</v>
      </c>
      <c r="AZ1078" cm="1">
        <f t="array" aca="1" ref="AZ1078" ca="1">_xlfn.LET(_xlpm.rozsah, $J$3:$J$10001,_xlpm.podminka, (_xlpm.rozsah&gt;H1078)*(ISNUMBER(_xlpm.rozsah)),_xlpm.indexy, IF(_xlpm.podminka, ROW(_xlpm.rozsah)-MIN(ROW(_xlpm.rozsah))+1),_xlpm.prvni, MIN(_xlpm.indexy),_xlpm.finalni, IF(_xlpm.prvni=1, 2, _xlpm.prvni),INDEX(_xlpm.rozsah, _xlpm.finalni))</f>
        <v>2300</v>
      </c>
      <c r="BA1078" cm="1">
        <f t="array" aca="1" ref="BA1078" ca="1">INDEX($J$3:$J$10001,MATCH(AZ1078,$J$3:$J$10004,0)-1)</f>
        <v>2200</v>
      </c>
      <c r="BB1078">
        <f t="shared" ca="1" si="265"/>
        <v>180</v>
      </c>
      <c r="BC1078">
        <f t="shared" ca="1" si="265"/>
        <v>245</v>
      </c>
      <c r="BD1078">
        <f t="shared" ca="1" si="264"/>
        <v>-65</v>
      </c>
      <c r="BE1078">
        <f t="shared" ca="1" si="258"/>
        <v>234.47833429999991</v>
      </c>
      <c r="BF1078">
        <f t="shared" ca="1" si="261"/>
        <v>231.95753521701718</v>
      </c>
      <c r="BG1078">
        <f t="shared" ca="1" si="259"/>
        <v>193.04246478298282</v>
      </c>
      <c r="BH1078" cm="1">
        <f t="array" aca="1" ref="BH1078" ca="1">_xlfn.LET(_xlpm.rozsah, $J$3:$J$10001,_xlpm.podminka, (_xlpm.rozsah&gt;E1078)*(ISNUMBER(_xlpm.rozsah)),_xlpm.indexy, IF(_xlpm.podminka, ROW(_xlpm.rozsah)-MIN(ROW(_xlpm.rozsah))+1),_xlpm.prvni, MIN(_xlpm.indexy),_xlpm.finalni, IF(_xlpm.prvni=1, 2, _xlpm.prvni),INDEX(_xlpm.rozsah, _xlpm.finalni))</f>
        <v>2300</v>
      </c>
      <c r="BI1078" cm="1">
        <f t="array" aca="1" ref="BI1078" ca="1">INDEX($J$3:$J$10001,MATCH(BH1078,$J$3:$J$10004,0)-1)</f>
        <v>2200</v>
      </c>
      <c r="BJ1078">
        <f t="shared" ca="1" si="266"/>
        <v>180</v>
      </c>
      <c r="BK1078">
        <f t="shared" ca="1" si="266"/>
        <v>245</v>
      </c>
      <c r="BL1078">
        <f t="shared" ca="1" si="262"/>
        <v>-65</v>
      </c>
      <c r="BM1078">
        <f t="shared" ca="1" si="260"/>
        <v>231.95753521701718</v>
      </c>
    </row>
    <row r="1079" spans="1:65" x14ac:dyDescent="0.25">
      <c r="A1079" s="64">
        <v>1076</v>
      </c>
      <c r="B1079" s="64">
        <v>103</v>
      </c>
      <c r="C1079" s="64">
        <v>11</v>
      </c>
      <c r="D1079" s="18">
        <v>1076</v>
      </c>
      <c r="E1079" s="21">
        <f t="shared" ca="1" si="253"/>
        <v>2281.4821114630495</v>
      </c>
      <c r="F1079" s="22">
        <f t="shared" ca="1" si="254"/>
        <v>21.124029030391963</v>
      </c>
      <c r="G1079" s="28">
        <v>1076</v>
      </c>
      <c r="H1079" s="24">
        <f t="shared" ca="1" si="255"/>
        <v>2277.4472660000001</v>
      </c>
      <c r="I1079" s="25">
        <f t="shared" ca="1" si="256"/>
        <v>21.412520480999991</v>
      </c>
      <c r="J1079" s="155"/>
      <c r="K1079" s="155"/>
      <c r="AX1079">
        <f t="shared" ca="1" si="263"/>
        <v>194.65927709999991</v>
      </c>
      <c r="AY1079">
        <f t="shared" ca="1" si="257"/>
        <v>230.34072290000009</v>
      </c>
      <c r="AZ1079" cm="1">
        <f t="array" aca="1" ref="AZ1079" ca="1">_xlfn.LET(_xlpm.rozsah, $J$3:$J$10001,_xlpm.podminka, (_xlpm.rozsah&gt;H1079)*(ISNUMBER(_xlpm.rozsah)),_xlpm.indexy, IF(_xlpm.podminka, ROW(_xlpm.rozsah)-MIN(ROW(_xlpm.rozsah))+1),_xlpm.prvni, MIN(_xlpm.indexy),_xlpm.finalni, IF(_xlpm.prvni=1, 2, _xlpm.prvni),INDEX(_xlpm.rozsah, _xlpm.finalni))</f>
        <v>2300</v>
      </c>
      <c r="BA1079" cm="1">
        <f t="array" aca="1" ref="BA1079" ca="1">INDEX($J$3:$J$10001,MATCH(AZ1079,$J$3:$J$10004,0)-1)</f>
        <v>2200</v>
      </c>
      <c r="BB1079">
        <f t="shared" ca="1" si="265"/>
        <v>180</v>
      </c>
      <c r="BC1079">
        <f t="shared" ca="1" si="265"/>
        <v>245</v>
      </c>
      <c r="BD1079">
        <f t="shared" ca="1" si="264"/>
        <v>-65</v>
      </c>
      <c r="BE1079">
        <f t="shared" ca="1" si="258"/>
        <v>194.65927709999991</v>
      </c>
      <c r="BF1079">
        <f t="shared" ca="1" si="261"/>
        <v>192.03662754901785</v>
      </c>
      <c r="BG1079">
        <f t="shared" ca="1" si="259"/>
        <v>232.96337245098215</v>
      </c>
      <c r="BH1079" cm="1">
        <f t="array" aca="1" ref="BH1079" ca="1">_xlfn.LET(_xlpm.rozsah, $J$3:$J$10001,_xlpm.podminka, (_xlpm.rozsah&gt;E1079)*(ISNUMBER(_xlpm.rozsah)),_xlpm.indexy, IF(_xlpm.podminka, ROW(_xlpm.rozsah)-MIN(ROW(_xlpm.rozsah))+1),_xlpm.prvni, MIN(_xlpm.indexy),_xlpm.finalni, IF(_xlpm.prvni=1, 2, _xlpm.prvni),INDEX(_xlpm.rozsah, _xlpm.finalni))</f>
        <v>2300</v>
      </c>
      <c r="BI1079" cm="1">
        <f t="array" aca="1" ref="BI1079" ca="1">INDEX($J$3:$J$10001,MATCH(BH1079,$J$3:$J$10004,0)-1)</f>
        <v>2200</v>
      </c>
      <c r="BJ1079">
        <f t="shared" ca="1" si="266"/>
        <v>180</v>
      </c>
      <c r="BK1079">
        <f t="shared" ca="1" si="266"/>
        <v>245</v>
      </c>
      <c r="BL1079">
        <f t="shared" ca="1" si="262"/>
        <v>-65</v>
      </c>
      <c r="BM1079">
        <f t="shared" ca="1" si="260"/>
        <v>192.03662754901785</v>
      </c>
    </row>
    <row r="1080" spans="1:65" x14ac:dyDescent="0.25">
      <c r="A1080" s="64">
        <v>1077</v>
      </c>
      <c r="B1080" s="64">
        <v>103</v>
      </c>
      <c r="C1080" s="64">
        <v>19</v>
      </c>
      <c r="D1080" s="18">
        <v>1077</v>
      </c>
      <c r="E1080" s="21">
        <f t="shared" ca="1" si="253"/>
        <v>2281.4821114630495</v>
      </c>
      <c r="F1080" s="22">
        <f t="shared" ca="1" si="254"/>
        <v>36.486959234313389</v>
      </c>
      <c r="G1080" s="23">
        <v>1077</v>
      </c>
      <c r="H1080" s="24">
        <f t="shared" ca="1" si="255"/>
        <v>2277.4472660000001</v>
      </c>
      <c r="I1080" s="25">
        <f t="shared" ca="1" si="256"/>
        <v>36.985262648999985</v>
      </c>
      <c r="J1080" s="155"/>
      <c r="K1080" s="155"/>
      <c r="AX1080">
        <f t="shared" ca="1" si="263"/>
        <v>194.65927709999991</v>
      </c>
      <c r="AY1080">
        <f t="shared" ca="1" si="257"/>
        <v>230.34072290000009</v>
      </c>
      <c r="AZ1080" cm="1">
        <f t="array" aca="1" ref="AZ1080" ca="1">_xlfn.LET(_xlpm.rozsah, $J$3:$J$10001,_xlpm.podminka, (_xlpm.rozsah&gt;H1080)*(ISNUMBER(_xlpm.rozsah)),_xlpm.indexy, IF(_xlpm.podminka, ROW(_xlpm.rozsah)-MIN(ROW(_xlpm.rozsah))+1),_xlpm.prvni, MIN(_xlpm.indexy),_xlpm.finalni, IF(_xlpm.prvni=1, 2, _xlpm.prvni),INDEX(_xlpm.rozsah, _xlpm.finalni))</f>
        <v>2300</v>
      </c>
      <c r="BA1080" cm="1">
        <f t="array" aca="1" ref="BA1080" ca="1">INDEX($J$3:$J$10001,MATCH(AZ1080,$J$3:$J$10004,0)-1)</f>
        <v>2200</v>
      </c>
      <c r="BB1080">
        <f t="shared" ca="1" si="265"/>
        <v>180</v>
      </c>
      <c r="BC1080">
        <f t="shared" ca="1" si="265"/>
        <v>245</v>
      </c>
      <c r="BD1080">
        <f t="shared" ca="1" si="264"/>
        <v>-65</v>
      </c>
      <c r="BE1080">
        <f t="shared" ca="1" si="258"/>
        <v>194.65927709999991</v>
      </c>
      <c r="BF1080">
        <f t="shared" ca="1" si="261"/>
        <v>192.03662754901785</v>
      </c>
      <c r="BG1080">
        <f t="shared" ca="1" si="259"/>
        <v>232.96337245098215</v>
      </c>
      <c r="BH1080" cm="1">
        <f t="array" aca="1" ref="BH1080" ca="1">_xlfn.LET(_xlpm.rozsah, $J$3:$J$10001,_xlpm.podminka, (_xlpm.rozsah&gt;E1080)*(ISNUMBER(_xlpm.rozsah)),_xlpm.indexy, IF(_xlpm.podminka, ROW(_xlpm.rozsah)-MIN(ROW(_xlpm.rozsah))+1),_xlpm.prvni, MIN(_xlpm.indexy),_xlpm.finalni, IF(_xlpm.prvni=1, 2, _xlpm.prvni),INDEX(_xlpm.rozsah, _xlpm.finalni))</f>
        <v>2300</v>
      </c>
      <c r="BI1080" cm="1">
        <f t="array" aca="1" ref="BI1080" ca="1">INDEX($J$3:$J$10001,MATCH(BH1080,$J$3:$J$10004,0)-1)</f>
        <v>2200</v>
      </c>
      <c r="BJ1080">
        <f t="shared" ca="1" si="266"/>
        <v>180</v>
      </c>
      <c r="BK1080">
        <f t="shared" ca="1" si="266"/>
        <v>245</v>
      </c>
      <c r="BL1080">
        <f t="shared" ca="1" si="262"/>
        <v>-65</v>
      </c>
      <c r="BM1080">
        <f t="shared" ca="1" si="260"/>
        <v>192.03662754901785</v>
      </c>
    </row>
    <row r="1081" spans="1:65" x14ac:dyDescent="0.25">
      <c r="A1081" s="64">
        <v>1078</v>
      </c>
      <c r="B1081" s="64">
        <v>103</v>
      </c>
      <c r="C1081" s="64">
        <v>7</v>
      </c>
      <c r="D1081" s="18">
        <v>1078</v>
      </c>
      <c r="E1081" s="21">
        <f t="shared" ca="1" si="253"/>
        <v>2281.4821114630495</v>
      </c>
      <c r="F1081" s="22">
        <f t="shared" ca="1" si="254"/>
        <v>13.44256392843125</v>
      </c>
      <c r="G1081" s="28">
        <v>1078</v>
      </c>
      <c r="H1081" s="24">
        <f t="shared" ca="1" si="255"/>
        <v>2277.4472660000001</v>
      </c>
      <c r="I1081" s="25">
        <f t="shared" ca="1" si="256"/>
        <v>13.626149396999995</v>
      </c>
      <c r="J1081" s="155"/>
      <c r="K1081" s="155"/>
      <c r="AX1081">
        <f t="shared" ca="1" si="263"/>
        <v>194.65927709999991</v>
      </c>
      <c r="AY1081">
        <f t="shared" ca="1" si="257"/>
        <v>230.34072290000009</v>
      </c>
      <c r="AZ1081" cm="1">
        <f t="array" aca="1" ref="AZ1081" ca="1">_xlfn.LET(_xlpm.rozsah, $J$3:$J$10001,_xlpm.podminka, (_xlpm.rozsah&gt;H1081)*(ISNUMBER(_xlpm.rozsah)),_xlpm.indexy, IF(_xlpm.podminka, ROW(_xlpm.rozsah)-MIN(ROW(_xlpm.rozsah))+1),_xlpm.prvni, MIN(_xlpm.indexy),_xlpm.finalni, IF(_xlpm.prvni=1, 2, _xlpm.prvni),INDEX(_xlpm.rozsah, _xlpm.finalni))</f>
        <v>2300</v>
      </c>
      <c r="BA1081" cm="1">
        <f t="array" aca="1" ref="BA1081" ca="1">INDEX($J$3:$J$10001,MATCH(AZ1081,$J$3:$J$10004,0)-1)</f>
        <v>2200</v>
      </c>
      <c r="BB1081">
        <f t="shared" ca="1" si="265"/>
        <v>180</v>
      </c>
      <c r="BC1081">
        <f t="shared" ca="1" si="265"/>
        <v>245</v>
      </c>
      <c r="BD1081">
        <f t="shared" ca="1" si="264"/>
        <v>-65</v>
      </c>
      <c r="BE1081">
        <f t="shared" ca="1" si="258"/>
        <v>194.65927709999991</v>
      </c>
      <c r="BF1081">
        <f t="shared" ca="1" si="261"/>
        <v>192.03662754901785</v>
      </c>
      <c r="BG1081">
        <f t="shared" ca="1" si="259"/>
        <v>232.96337245098215</v>
      </c>
      <c r="BH1081" cm="1">
        <f t="array" aca="1" ref="BH1081" ca="1">_xlfn.LET(_xlpm.rozsah, $J$3:$J$10001,_xlpm.podminka, (_xlpm.rozsah&gt;E1081)*(ISNUMBER(_xlpm.rozsah)),_xlpm.indexy, IF(_xlpm.podminka, ROW(_xlpm.rozsah)-MIN(ROW(_xlpm.rozsah))+1),_xlpm.prvni, MIN(_xlpm.indexy),_xlpm.finalni, IF(_xlpm.prvni=1, 2, _xlpm.prvni),INDEX(_xlpm.rozsah, _xlpm.finalni))</f>
        <v>2300</v>
      </c>
      <c r="BI1081" cm="1">
        <f t="array" aca="1" ref="BI1081" ca="1">INDEX($J$3:$J$10001,MATCH(BH1081,$J$3:$J$10004,0)-1)</f>
        <v>2200</v>
      </c>
      <c r="BJ1081">
        <f t="shared" ca="1" si="266"/>
        <v>180</v>
      </c>
      <c r="BK1081">
        <f t="shared" ca="1" si="266"/>
        <v>245</v>
      </c>
      <c r="BL1081">
        <f t="shared" ca="1" si="262"/>
        <v>-65</v>
      </c>
      <c r="BM1081">
        <f t="shared" ca="1" si="260"/>
        <v>192.03662754901785</v>
      </c>
    </row>
    <row r="1082" spans="1:65" x14ac:dyDescent="0.25">
      <c r="A1082" s="64">
        <v>1079</v>
      </c>
      <c r="B1082" s="64">
        <v>103</v>
      </c>
      <c r="C1082" s="64">
        <v>13</v>
      </c>
      <c r="D1082" s="18">
        <v>1079</v>
      </c>
      <c r="E1082" s="21">
        <f t="shared" ca="1" si="253"/>
        <v>2281.4821114630495</v>
      </c>
      <c r="F1082" s="22">
        <f t="shared" ca="1" si="254"/>
        <v>24.964761581372322</v>
      </c>
      <c r="G1082" s="23">
        <v>1079</v>
      </c>
      <c r="H1082" s="24">
        <f t="shared" ca="1" si="255"/>
        <v>2277.4472660000001</v>
      </c>
      <c r="I1082" s="25">
        <f t="shared" ca="1" si="256"/>
        <v>25.305706022999988</v>
      </c>
      <c r="J1082" s="155"/>
      <c r="K1082" s="155"/>
      <c r="AX1082">
        <f t="shared" ca="1" si="263"/>
        <v>194.65927709999991</v>
      </c>
      <c r="AY1082">
        <f t="shared" ca="1" si="257"/>
        <v>230.34072290000009</v>
      </c>
      <c r="AZ1082" cm="1">
        <f t="array" aca="1" ref="AZ1082" ca="1">_xlfn.LET(_xlpm.rozsah, $J$3:$J$10001,_xlpm.podminka, (_xlpm.rozsah&gt;H1082)*(ISNUMBER(_xlpm.rozsah)),_xlpm.indexy, IF(_xlpm.podminka, ROW(_xlpm.rozsah)-MIN(ROW(_xlpm.rozsah))+1),_xlpm.prvni, MIN(_xlpm.indexy),_xlpm.finalni, IF(_xlpm.prvni=1, 2, _xlpm.prvni),INDEX(_xlpm.rozsah, _xlpm.finalni))</f>
        <v>2300</v>
      </c>
      <c r="BA1082" cm="1">
        <f t="array" aca="1" ref="BA1082" ca="1">INDEX($J$3:$J$10001,MATCH(AZ1082,$J$3:$J$10004,0)-1)</f>
        <v>2200</v>
      </c>
      <c r="BB1082">
        <f t="shared" ca="1" si="265"/>
        <v>180</v>
      </c>
      <c r="BC1082">
        <f t="shared" ca="1" si="265"/>
        <v>245</v>
      </c>
      <c r="BD1082">
        <f t="shared" ca="1" si="264"/>
        <v>-65</v>
      </c>
      <c r="BE1082">
        <f t="shared" ca="1" si="258"/>
        <v>194.65927709999991</v>
      </c>
      <c r="BF1082">
        <f t="shared" ca="1" si="261"/>
        <v>192.03662754901785</v>
      </c>
      <c r="BG1082">
        <f t="shared" ca="1" si="259"/>
        <v>232.96337245098215</v>
      </c>
      <c r="BH1082" cm="1">
        <f t="array" aca="1" ref="BH1082" ca="1">_xlfn.LET(_xlpm.rozsah, $J$3:$J$10001,_xlpm.podminka, (_xlpm.rozsah&gt;E1082)*(ISNUMBER(_xlpm.rozsah)),_xlpm.indexy, IF(_xlpm.podminka, ROW(_xlpm.rozsah)-MIN(ROW(_xlpm.rozsah))+1),_xlpm.prvni, MIN(_xlpm.indexy),_xlpm.finalni, IF(_xlpm.prvni=1, 2, _xlpm.prvni),INDEX(_xlpm.rozsah, _xlpm.finalni))</f>
        <v>2300</v>
      </c>
      <c r="BI1082" cm="1">
        <f t="array" aca="1" ref="BI1082" ca="1">INDEX($J$3:$J$10001,MATCH(BH1082,$J$3:$J$10004,0)-1)</f>
        <v>2200</v>
      </c>
      <c r="BJ1082">
        <f t="shared" ca="1" si="266"/>
        <v>180</v>
      </c>
      <c r="BK1082">
        <f t="shared" ca="1" si="266"/>
        <v>245</v>
      </c>
      <c r="BL1082">
        <f t="shared" ca="1" si="262"/>
        <v>-65</v>
      </c>
      <c r="BM1082">
        <f t="shared" ca="1" si="260"/>
        <v>192.03662754901785</v>
      </c>
    </row>
    <row r="1083" spans="1:65" x14ac:dyDescent="0.25">
      <c r="A1083" s="64">
        <v>1080</v>
      </c>
      <c r="B1083" s="64">
        <v>103</v>
      </c>
      <c r="C1083" s="64">
        <v>10</v>
      </c>
      <c r="D1083" s="18">
        <v>1080</v>
      </c>
      <c r="E1083" s="21">
        <f t="shared" ca="1" si="253"/>
        <v>2281.4821114630495</v>
      </c>
      <c r="F1083" s="22">
        <f t="shared" ca="1" si="254"/>
        <v>19.203662754901785</v>
      </c>
      <c r="G1083" s="28">
        <v>1080</v>
      </c>
      <c r="H1083" s="24">
        <f t="shared" ca="1" si="255"/>
        <v>2277.4472660000001</v>
      </c>
      <c r="I1083" s="25">
        <f t="shared" ca="1" si="256"/>
        <v>19.465927709999992</v>
      </c>
      <c r="J1083" s="155"/>
      <c r="K1083" s="155"/>
      <c r="AX1083">
        <f t="shared" ca="1" si="263"/>
        <v>194.65927709999991</v>
      </c>
      <c r="AY1083">
        <f t="shared" ca="1" si="257"/>
        <v>230.34072290000009</v>
      </c>
      <c r="AZ1083" cm="1">
        <f t="array" aca="1" ref="AZ1083" ca="1">_xlfn.LET(_xlpm.rozsah, $J$3:$J$10001,_xlpm.podminka, (_xlpm.rozsah&gt;H1083)*(ISNUMBER(_xlpm.rozsah)),_xlpm.indexy, IF(_xlpm.podminka, ROW(_xlpm.rozsah)-MIN(ROW(_xlpm.rozsah))+1),_xlpm.prvni, MIN(_xlpm.indexy),_xlpm.finalni, IF(_xlpm.prvni=1, 2, _xlpm.prvni),INDEX(_xlpm.rozsah, _xlpm.finalni))</f>
        <v>2300</v>
      </c>
      <c r="BA1083" cm="1">
        <f t="array" aca="1" ref="BA1083" ca="1">INDEX($J$3:$J$10001,MATCH(AZ1083,$J$3:$J$10004,0)-1)</f>
        <v>2200</v>
      </c>
      <c r="BB1083">
        <f t="shared" ca="1" si="265"/>
        <v>180</v>
      </c>
      <c r="BC1083">
        <f t="shared" ca="1" si="265"/>
        <v>245</v>
      </c>
      <c r="BD1083">
        <f t="shared" ca="1" si="264"/>
        <v>-65</v>
      </c>
      <c r="BE1083">
        <f t="shared" ca="1" si="258"/>
        <v>194.65927709999991</v>
      </c>
      <c r="BF1083">
        <f t="shared" ca="1" si="261"/>
        <v>192.03662754901785</v>
      </c>
      <c r="BG1083">
        <f t="shared" ca="1" si="259"/>
        <v>232.96337245098215</v>
      </c>
      <c r="BH1083" cm="1">
        <f t="array" aca="1" ref="BH1083" ca="1">_xlfn.LET(_xlpm.rozsah, $J$3:$J$10001,_xlpm.podminka, (_xlpm.rozsah&gt;E1083)*(ISNUMBER(_xlpm.rozsah)),_xlpm.indexy, IF(_xlpm.podminka, ROW(_xlpm.rozsah)-MIN(ROW(_xlpm.rozsah))+1),_xlpm.prvni, MIN(_xlpm.indexy),_xlpm.finalni, IF(_xlpm.prvni=1, 2, _xlpm.prvni),INDEX(_xlpm.rozsah, _xlpm.finalni))</f>
        <v>2300</v>
      </c>
      <c r="BI1083" cm="1">
        <f t="array" aca="1" ref="BI1083" ca="1">INDEX($J$3:$J$10001,MATCH(BH1083,$J$3:$J$10004,0)-1)</f>
        <v>2200</v>
      </c>
      <c r="BJ1083">
        <f t="shared" ca="1" si="266"/>
        <v>180</v>
      </c>
      <c r="BK1083">
        <f t="shared" ca="1" si="266"/>
        <v>245</v>
      </c>
      <c r="BL1083">
        <f t="shared" ca="1" si="262"/>
        <v>-65</v>
      </c>
      <c r="BM1083">
        <f t="shared" ca="1" si="260"/>
        <v>192.03662754901785</v>
      </c>
    </row>
    <row r="1084" spans="1:65" x14ac:dyDescent="0.25">
      <c r="A1084" s="64">
        <v>1081</v>
      </c>
      <c r="B1084" s="64">
        <v>102</v>
      </c>
      <c r="C1084" s="64">
        <v>13</v>
      </c>
      <c r="D1084" s="18">
        <v>1081</v>
      </c>
      <c r="E1084" s="21">
        <f t="shared" ca="1" si="253"/>
        <v>2266.1279162061264</v>
      </c>
      <c r="F1084" s="22">
        <f t="shared" ca="1" si="254"/>
        <v>26.262191080582319</v>
      </c>
      <c r="G1084" s="23">
        <v>1081</v>
      </c>
      <c r="H1084" s="24">
        <f t="shared" ca="1" si="255"/>
        <v>2262.1322439999999</v>
      </c>
      <c r="I1084" s="25">
        <f t="shared" ca="1" si="256"/>
        <v>26.599825382000009</v>
      </c>
      <c r="J1084" s="155"/>
      <c r="K1084" s="155"/>
      <c r="AX1084">
        <f t="shared" ca="1" si="263"/>
        <v>204.61404140000008</v>
      </c>
      <c r="AY1084">
        <f t="shared" ca="1" si="257"/>
        <v>220.38595859999992</v>
      </c>
      <c r="AZ1084" cm="1">
        <f t="array" aca="1" ref="AZ1084" ca="1">_xlfn.LET(_xlpm.rozsah, $J$3:$J$10001,_xlpm.podminka, (_xlpm.rozsah&gt;H1084)*(ISNUMBER(_xlpm.rozsah)),_xlpm.indexy, IF(_xlpm.podminka, ROW(_xlpm.rozsah)-MIN(ROW(_xlpm.rozsah))+1),_xlpm.prvni, MIN(_xlpm.indexy),_xlpm.finalni, IF(_xlpm.prvni=1, 2, _xlpm.prvni),INDEX(_xlpm.rozsah, _xlpm.finalni))</f>
        <v>2300</v>
      </c>
      <c r="BA1084" cm="1">
        <f t="array" aca="1" ref="BA1084" ca="1">INDEX($J$3:$J$10001,MATCH(AZ1084,$J$3:$J$10004,0)-1)</f>
        <v>2200</v>
      </c>
      <c r="BB1084">
        <f t="shared" ca="1" si="265"/>
        <v>180</v>
      </c>
      <c r="BC1084">
        <f t="shared" ca="1" si="265"/>
        <v>245</v>
      </c>
      <c r="BD1084">
        <f t="shared" ca="1" si="264"/>
        <v>-65</v>
      </c>
      <c r="BE1084">
        <f t="shared" ca="1" si="258"/>
        <v>204.61404140000008</v>
      </c>
      <c r="BF1084">
        <f t="shared" ca="1" si="261"/>
        <v>202.01685446601783</v>
      </c>
      <c r="BG1084">
        <f t="shared" ca="1" si="259"/>
        <v>222.98314553398217</v>
      </c>
      <c r="BH1084" cm="1">
        <f t="array" aca="1" ref="BH1084" ca="1">_xlfn.LET(_xlpm.rozsah, $J$3:$J$10001,_xlpm.podminka, (_xlpm.rozsah&gt;E1084)*(ISNUMBER(_xlpm.rozsah)),_xlpm.indexy, IF(_xlpm.podminka, ROW(_xlpm.rozsah)-MIN(ROW(_xlpm.rozsah))+1),_xlpm.prvni, MIN(_xlpm.indexy),_xlpm.finalni, IF(_xlpm.prvni=1, 2, _xlpm.prvni),INDEX(_xlpm.rozsah, _xlpm.finalni))</f>
        <v>2300</v>
      </c>
      <c r="BI1084" cm="1">
        <f t="array" aca="1" ref="BI1084" ca="1">INDEX($J$3:$J$10001,MATCH(BH1084,$J$3:$J$10004,0)-1)</f>
        <v>2200</v>
      </c>
      <c r="BJ1084">
        <f t="shared" ca="1" si="266"/>
        <v>180</v>
      </c>
      <c r="BK1084">
        <f t="shared" ca="1" si="266"/>
        <v>245</v>
      </c>
      <c r="BL1084">
        <f t="shared" ca="1" si="262"/>
        <v>-65</v>
      </c>
      <c r="BM1084">
        <f t="shared" ca="1" si="260"/>
        <v>202.01685446601783</v>
      </c>
    </row>
    <row r="1085" spans="1:65" x14ac:dyDescent="0.25">
      <c r="A1085" s="64">
        <v>1082</v>
      </c>
      <c r="B1085" s="64">
        <v>101</v>
      </c>
      <c r="C1085" s="64">
        <v>29</v>
      </c>
      <c r="D1085" s="18">
        <v>1082</v>
      </c>
      <c r="E1085" s="21">
        <f t="shared" ca="1" si="253"/>
        <v>2250.7737209492034</v>
      </c>
      <c r="F1085" s="22">
        <f t="shared" ca="1" si="254"/>
        <v>61.479153601075168</v>
      </c>
      <c r="G1085" s="28">
        <v>1082</v>
      </c>
      <c r="H1085" s="24">
        <f t="shared" ca="1" si="255"/>
        <v>2246.8172219999997</v>
      </c>
      <c r="I1085" s="25">
        <f t="shared" ca="1" si="256"/>
        <v>62.224953653000064</v>
      </c>
      <c r="J1085" s="155"/>
      <c r="K1085" s="155"/>
      <c r="AX1085">
        <f t="shared" ca="1" si="263"/>
        <v>214.56880570000021</v>
      </c>
      <c r="AY1085">
        <f t="shared" ca="1" si="257"/>
        <v>210.43119429999979</v>
      </c>
      <c r="AZ1085" cm="1">
        <f t="array" aca="1" ref="AZ1085" ca="1">_xlfn.LET(_xlpm.rozsah, $J$3:$J$10001,_xlpm.podminka, (_xlpm.rozsah&gt;H1085)*(ISNUMBER(_xlpm.rozsah)),_xlpm.indexy, IF(_xlpm.podminka, ROW(_xlpm.rozsah)-MIN(ROW(_xlpm.rozsah))+1),_xlpm.prvni, MIN(_xlpm.indexy),_xlpm.finalni, IF(_xlpm.prvni=1, 2, _xlpm.prvni),INDEX(_xlpm.rozsah, _xlpm.finalni))</f>
        <v>2300</v>
      </c>
      <c r="BA1085" cm="1">
        <f t="array" aca="1" ref="BA1085" ca="1">INDEX($J$3:$J$10001,MATCH(AZ1085,$J$3:$J$10004,0)-1)</f>
        <v>2200</v>
      </c>
      <c r="BB1085">
        <f t="shared" ca="1" si="265"/>
        <v>180</v>
      </c>
      <c r="BC1085">
        <f t="shared" ca="1" si="265"/>
        <v>245</v>
      </c>
      <c r="BD1085">
        <f t="shared" ca="1" si="264"/>
        <v>-65</v>
      </c>
      <c r="BE1085">
        <f t="shared" ca="1" si="258"/>
        <v>214.56880570000021</v>
      </c>
      <c r="BF1085">
        <f t="shared" ca="1" si="261"/>
        <v>211.99708138301781</v>
      </c>
      <c r="BG1085">
        <f t="shared" ca="1" si="259"/>
        <v>213.00291861698219</v>
      </c>
      <c r="BH1085" cm="1">
        <f t="array" aca="1" ref="BH1085" ca="1">_xlfn.LET(_xlpm.rozsah, $J$3:$J$10001,_xlpm.podminka, (_xlpm.rozsah&gt;E1085)*(ISNUMBER(_xlpm.rozsah)),_xlpm.indexy, IF(_xlpm.podminka, ROW(_xlpm.rozsah)-MIN(ROW(_xlpm.rozsah))+1),_xlpm.prvni, MIN(_xlpm.indexy),_xlpm.finalni, IF(_xlpm.prvni=1, 2, _xlpm.prvni),INDEX(_xlpm.rozsah, _xlpm.finalni))</f>
        <v>2300</v>
      </c>
      <c r="BI1085" cm="1">
        <f t="array" aca="1" ref="BI1085" ca="1">INDEX($J$3:$J$10001,MATCH(BH1085,$J$3:$J$10004,0)-1)</f>
        <v>2200</v>
      </c>
      <c r="BJ1085">
        <f t="shared" ca="1" si="266"/>
        <v>180</v>
      </c>
      <c r="BK1085">
        <f t="shared" ca="1" si="266"/>
        <v>245</v>
      </c>
      <c r="BL1085">
        <f t="shared" ca="1" si="262"/>
        <v>-65</v>
      </c>
      <c r="BM1085">
        <f t="shared" ca="1" si="260"/>
        <v>211.99708138301781</v>
      </c>
    </row>
    <row r="1086" spans="1:65" x14ac:dyDescent="0.25">
      <c r="A1086" s="64">
        <v>1083</v>
      </c>
      <c r="B1086" s="64">
        <v>102</v>
      </c>
      <c r="C1086" s="64">
        <v>25</v>
      </c>
      <c r="D1086" s="18">
        <v>1083</v>
      </c>
      <c r="E1086" s="21">
        <f t="shared" ca="1" si="253"/>
        <v>2266.1279162061264</v>
      </c>
      <c r="F1086" s="22">
        <f t="shared" ca="1" si="254"/>
        <v>50.504213616504458</v>
      </c>
      <c r="G1086" s="23">
        <v>1083</v>
      </c>
      <c r="H1086" s="24">
        <f t="shared" ca="1" si="255"/>
        <v>2262.1322439999999</v>
      </c>
      <c r="I1086" s="25">
        <f t="shared" ca="1" si="256"/>
        <v>51.153510350000012</v>
      </c>
      <c r="J1086" s="155"/>
      <c r="K1086" s="155"/>
      <c r="AX1086">
        <f t="shared" ca="1" si="263"/>
        <v>204.61404140000008</v>
      </c>
      <c r="AY1086">
        <f t="shared" ca="1" si="257"/>
        <v>220.38595859999992</v>
      </c>
      <c r="AZ1086" cm="1">
        <f t="array" aca="1" ref="AZ1086" ca="1">_xlfn.LET(_xlpm.rozsah, $J$3:$J$10001,_xlpm.podminka, (_xlpm.rozsah&gt;H1086)*(ISNUMBER(_xlpm.rozsah)),_xlpm.indexy, IF(_xlpm.podminka, ROW(_xlpm.rozsah)-MIN(ROW(_xlpm.rozsah))+1),_xlpm.prvni, MIN(_xlpm.indexy),_xlpm.finalni, IF(_xlpm.prvni=1, 2, _xlpm.prvni),INDEX(_xlpm.rozsah, _xlpm.finalni))</f>
        <v>2300</v>
      </c>
      <c r="BA1086" cm="1">
        <f t="array" aca="1" ref="BA1086" ca="1">INDEX($J$3:$J$10001,MATCH(AZ1086,$J$3:$J$10004,0)-1)</f>
        <v>2200</v>
      </c>
      <c r="BB1086">
        <f t="shared" ca="1" si="265"/>
        <v>180</v>
      </c>
      <c r="BC1086">
        <f t="shared" ca="1" si="265"/>
        <v>245</v>
      </c>
      <c r="BD1086">
        <f t="shared" ca="1" si="264"/>
        <v>-65</v>
      </c>
      <c r="BE1086">
        <f t="shared" ca="1" si="258"/>
        <v>204.61404140000008</v>
      </c>
      <c r="BF1086">
        <f t="shared" ca="1" si="261"/>
        <v>202.01685446601783</v>
      </c>
      <c r="BG1086">
        <f t="shared" ca="1" si="259"/>
        <v>222.98314553398217</v>
      </c>
      <c r="BH1086" cm="1">
        <f t="array" aca="1" ref="BH1086" ca="1">_xlfn.LET(_xlpm.rozsah, $J$3:$J$10001,_xlpm.podminka, (_xlpm.rozsah&gt;E1086)*(ISNUMBER(_xlpm.rozsah)),_xlpm.indexy, IF(_xlpm.podminka, ROW(_xlpm.rozsah)-MIN(ROW(_xlpm.rozsah))+1),_xlpm.prvni, MIN(_xlpm.indexy),_xlpm.finalni, IF(_xlpm.prvni=1, 2, _xlpm.prvni),INDEX(_xlpm.rozsah, _xlpm.finalni))</f>
        <v>2300</v>
      </c>
      <c r="BI1086" cm="1">
        <f t="array" aca="1" ref="BI1086" ca="1">INDEX($J$3:$J$10001,MATCH(BH1086,$J$3:$J$10004,0)-1)</f>
        <v>2200</v>
      </c>
      <c r="BJ1086">
        <f t="shared" ca="1" si="266"/>
        <v>180</v>
      </c>
      <c r="BK1086">
        <f t="shared" ca="1" si="266"/>
        <v>245</v>
      </c>
      <c r="BL1086">
        <f t="shared" ca="1" si="262"/>
        <v>-65</v>
      </c>
      <c r="BM1086">
        <f t="shared" ca="1" si="260"/>
        <v>202.01685446601783</v>
      </c>
    </row>
    <row r="1087" spans="1:65" x14ac:dyDescent="0.25">
      <c r="A1087" s="64">
        <v>1084</v>
      </c>
      <c r="B1087" s="64">
        <v>102</v>
      </c>
      <c r="C1087" s="64">
        <v>20</v>
      </c>
      <c r="D1087" s="18">
        <v>1084</v>
      </c>
      <c r="E1087" s="21">
        <f t="shared" ca="1" si="253"/>
        <v>2266.1279162061264</v>
      </c>
      <c r="F1087" s="22">
        <f t="shared" ca="1" si="254"/>
        <v>40.403370893203565</v>
      </c>
      <c r="G1087" s="28">
        <v>1084</v>
      </c>
      <c r="H1087" s="24">
        <f t="shared" ca="1" si="255"/>
        <v>2262.1322439999999</v>
      </c>
      <c r="I1087" s="25">
        <f t="shared" ca="1" si="256"/>
        <v>40.922808280000019</v>
      </c>
      <c r="J1087" s="155"/>
      <c r="K1087" s="155"/>
      <c r="AX1087">
        <f t="shared" ca="1" si="263"/>
        <v>204.61404140000008</v>
      </c>
      <c r="AY1087">
        <f t="shared" ca="1" si="257"/>
        <v>220.38595859999992</v>
      </c>
      <c r="AZ1087" cm="1">
        <f t="array" aca="1" ref="AZ1087" ca="1">_xlfn.LET(_xlpm.rozsah, $J$3:$J$10001,_xlpm.podminka, (_xlpm.rozsah&gt;H1087)*(ISNUMBER(_xlpm.rozsah)),_xlpm.indexy, IF(_xlpm.podminka, ROW(_xlpm.rozsah)-MIN(ROW(_xlpm.rozsah))+1),_xlpm.prvni, MIN(_xlpm.indexy),_xlpm.finalni, IF(_xlpm.prvni=1, 2, _xlpm.prvni),INDEX(_xlpm.rozsah, _xlpm.finalni))</f>
        <v>2300</v>
      </c>
      <c r="BA1087" cm="1">
        <f t="array" aca="1" ref="BA1087" ca="1">INDEX($J$3:$J$10001,MATCH(AZ1087,$J$3:$J$10004,0)-1)</f>
        <v>2200</v>
      </c>
      <c r="BB1087">
        <f t="shared" ca="1" si="265"/>
        <v>180</v>
      </c>
      <c r="BC1087">
        <f t="shared" ca="1" si="265"/>
        <v>245</v>
      </c>
      <c r="BD1087">
        <f t="shared" ca="1" si="264"/>
        <v>-65</v>
      </c>
      <c r="BE1087">
        <f t="shared" ca="1" si="258"/>
        <v>204.61404140000008</v>
      </c>
      <c r="BF1087">
        <f t="shared" ca="1" si="261"/>
        <v>202.01685446601783</v>
      </c>
      <c r="BG1087">
        <f t="shared" ca="1" si="259"/>
        <v>222.98314553398217</v>
      </c>
      <c r="BH1087" cm="1">
        <f t="array" aca="1" ref="BH1087" ca="1">_xlfn.LET(_xlpm.rozsah, $J$3:$J$10001,_xlpm.podminka, (_xlpm.rozsah&gt;E1087)*(ISNUMBER(_xlpm.rozsah)),_xlpm.indexy, IF(_xlpm.podminka, ROW(_xlpm.rozsah)-MIN(ROW(_xlpm.rozsah))+1),_xlpm.prvni, MIN(_xlpm.indexy),_xlpm.finalni, IF(_xlpm.prvni=1, 2, _xlpm.prvni),INDEX(_xlpm.rozsah, _xlpm.finalni))</f>
        <v>2300</v>
      </c>
      <c r="BI1087" cm="1">
        <f t="array" aca="1" ref="BI1087" ca="1">INDEX($J$3:$J$10001,MATCH(BH1087,$J$3:$J$10004,0)-1)</f>
        <v>2200</v>
      </c>
      <c r="BJ1087">
        <f t="shared" ca="1" si="266"/>
        <v>180</v>
      </c>
      <c r="BK1087">
        <f t="shared" ca="1" si="266"/>
        <v>245</v>
      </c>
      <c r="BL1087">
        <f t="shared" ca="1" si="262"/>
        <v>-65</v>
      </c>
      <c r="BM1087">
        <f t="shared" ca="1" si="260"/>
        <v>202.01685446601783</v>
      </c>
    </row>
    <row r="1088" spans="1:65" x14ac:dyDescent="0.25">
      <c r="A1088" s="64">
        <v>1085</v>
      </c>
      <c r="B1088" s="64">
        <v>96</v>
      </c>
      <c r="C1088" s="64">
        <v>60</v>
      </c>
      <c r="D1088" s="18">
        <v>1085</v>
      </c>
      <c r="E1088" s="21">
        <f t="shared" ca="1" si="253"/>
        <v>2174.0027446645895</v>
      </c>
      <c r="F1088" s="22">
        <f t="shared" ca="1" si="254"/>
        <v>152.45942362043621</v>
      </c>
      <c r="G1088" s="23">
        <v>1085</v>
      </c>
      <c r="H1088" s="24">
        <f t="shared" ca="1" si="255"/>
        <v>2170.2421119999999</v>
      </c>
      <c r="I1088" s="25">
        <f t="shared" ca="1" si="256"/>
        <v>153.24915648000001</v>
      </c>
      <c r="J1088" s="155"/>
      <c r="K1088" s="155"/>
      <c r="AX1088">
        <f t="shared" ca="1" si="263"/>
        <v>255.41526080000003</v>
      </c>
      <c r="AY1088">
        <f t="shared" ca="1" si="257"/>
        <v>269.58473919999994</v>
      </c>
      <c r="AZ1088" cm="1">
        <f t="array" aca="1" ref="AZ1088" ca="1">_xlfn.LET(_xlpm.rozsah, $J$3:$J$10001,_xlpm.podminka, (_xlpm.rozsah&gt;H1088)*(ISNUMBER(_xlpm.rozsah)),_xlpm.indexy, IF(_xlpm.podminka, ROW(_xlpm.rozsah)-MIN(ROW(_xlpm.rozsah))+1),_xlpm.prvni, MIN(_xlpm.indexy),_xlpm.finalni, IF(_xlpm.prvni=1, 2, _xlpm.prvni),INDEX(_xlpm.rozsah, _xlpm.finalni))</f>
        <v>2200</v>
      </c>
      <c r="BA1088" cm="1">
        <f t="array" aca="1" ref="BA1088" ca="1">INDEX($J$3:$J$10001,MATCH(AZ1088,$J$3:$J$10004,0)-1)</f>
        <v>2100</v>
      </c>
      <c r="BB1088">
        <f t="shared" ca="1" si="265"/>
        <v>245</v>
      </c>
      <c r="BC1088">
        <f t="shared" ca="1" si="265"/>
        <v>280</v>
      </c>
      <c r="BD1088">
        <f t="shared" ca="1" si="264"/>
        <v>-35</v>
      </c>
      <c r="BE1088">
        <f t="shared" ca="1" si="258"/>
        <v>255.41526080000003</v>
      </c>
      <c r="BF1088">
        <f t="shared" ca="1" si="261"/>
        <v>254.09903936739369</v>
      </c>
      <c r="BG1088">
        <f t="shared" ca="1" si="259"/>
        <v>270.90096063260631</v>
      </c>
      <c r="BH1088" cm="1">
        <f t="array" aca="1" ref="BH1088" ca="1">_xlfn.LET(_xlpm.rozsah, $J$3:$J$10001,_xlpm.podminka, (_xlpm.rozsah&gt;E1088)*(ISNUMBER(_xlpm.rozsah)),_xlpm.indexy, IF(_xlpm.podminka, ROW(_xlpm.rozsah)-MIN(ROW(_xlpm.rozsah))+1),_xlpm.prvni, MIN(_xlpm.indexy),_xlpm.finalni, IF(_xlpm.prvni=1, 2, _xlpm.prvni),INDEX(_xlpm.rozsah, _xlpm.finalni))</f>
        <v>2200</v>
      </c>
      <c r="BI1088" cm="1">
        <f t="array" aca="1" ref="BI1088" ca="1">INDEX($J$3:$J$10001,MATCH(BH1088,$J$3:$J$10004,0)-1)</f>
        <v>2100</v>
      </c>
      <c r="BJ1088">
        <f t="shared" ca="1" si="266"/>
        <v>245</v>
      </c>
      <c r="BK1088">
        <f t="shared" ca="1" si="266"/>
        <v>280</v>
      </c>
      <c r="BL1088">
        <f t="shared" ca="1" si="262"/>
        <v>-35</v>
      </c>
      <c r="BM1088">
        <f t="shared" ca="1" si="260"/>
        <v>254.09903936739369</v>
      </c>
    </row>
    <row r="1089" spans="1:65" x14ac:dyDescent="0.25">
      <c r="A1089" s="64">
        <v>1086</v>
      </c>
      <c r="B1089" s="64">
        <v>99</v>
      </c>
      <c r="C1089" s="64">
        <v>38</v>
      </c>
      <c r="D1089" s="18">
        <v>1086</v>
      </c>
      <c r="E1089" s="21">
        <f t="shared" ca="1" si="253"/>
        <v>2220.0653304353582</v>
      </c>
      <c r="F1089" s="22">
        <f t="shared" ca="1" si="254"/>
        <v>88.143863382466535</v>
      </c>
      <c r="G1089" s="28">
        <v>1086</v>
      </c>
      <c r="H1089" s="24">
        <f t="shared" ca="1" si="255"/>
        <v>2216.1871780000001</v>
      </c>
      <c r="I1089" s="25">
        <f t="shared" ca="1" si="256"/>
        <v>89.101767033999963</v>
      </c>
      <c r="J1089" s="155"/>
      <c r="K1089" s="155"/>
      <c r="AX1089">
        <f t="shared" ca="1" si="263"/>
        <v>234.47833429999991</v>
      </c>
      <c r="AY1089">
        <f t="shared" ca="1" si="257"/>
        <v>190.52166570000009</v>
      </c>
      <c r="AZ1089" cm="1">
        <f t="array" aca="1" ref="AZ1089" ca="1">_xlfn.LET(_xlpm.rozsah, $J$3:$J$10001,_xlpm.podminka, (_xlpm.rozsah&gt;H1089)*(ISNUMBER(_xlpm.rozsah)),_xlpm.indexy, IF(_xlpm.podminka, ROW(_xlpm.rozsah)-MIN(ROW(_xlpm.rozsah))+1),_xlpm.prvni, MIN(_xlpm.indexy),_xlpm.finalni, IF(_xlpm.prvni=1, 2, _xlpm.prvni),INDEX(_xlpm.rozsah, _xlpm.finalni))</f>
        <v>2300</v>
      </c>
      <c r="BA1089" cm="1">
        <f t="array" aca="1" ref="BA1089" ca="1">INDEX($J$3:$J$10001,MATCH(AZ1089,$J$3:$J$10004,0)-1)</f>
        <v>2200</v>
      </c>
      <c r="BB1089">
        <f t="shared" ca="1" si="265"/>
        <v>180</v>
      </c>
      <c r="BC1089">
        <f t="shared" ca="1" si="265"/>
        <v>245</v>
      </c>
      <c r="BD1089">
        <f t="shared" ca="1" si="264"/>
        <v>-65</v>
      </c>
      <c r="BE1089">
        <f t="shared" ca="1" si="258"/>
        <v>234.47833429999991</v>
      </c>
      <c r="BF1089">
        <f t="shared" ca="1" si="261"/>
        <v>231.95753521701718</v>
      </c>
      <c r="BG1089">
        <f t="shared" ca="1" si="259"/>
        <v>193.04246478298282</v>
      </c>
      <c r="BH1089" cm="1">
        <f t="array" aca="1" ref="BH1089" ca="1">_xlfn.LET(_xlpm.rozsah, $J$3:$J$10001,_xlpm.podminka, (_xlpm.rozsah&gt;E1089)*(ISNUMBER(_xlpm.rozsah)),_xlpm.indexy, IF(_xlpm.podminka, ROW(_xlpm.rozsah)-MIN(ROW(_xlpm.rozsah))+1),_xlpm.prvni, MIN(_xlpm.indexy),_xlpm.finalni, IF(_xlpm.prvni=1, 2, _xlpm.prvni),INDEX(_xlpm.rozsah, _xlpm.finalni))</f>
        <v>2300</v>
      </c>
      <c r="BI1089" cm="1">
        <f t="array" aca="1" ref="BI1089" ca="1">INDEX($J$3:$J$10001,MATCH(BH1089,$J$3:$J$10004,0)-1)</f>
        <v>2200</v>
      </c>
      <c r="BJ1089">
        <f t="shared" ca="1" si="266"/>
        <v>180</v>
      </c>
      <c r="BK1089">
        <f t="shared" ca="1" si="266"/>
        <v>245</v>
      </c>
      <c r="BL1089">
        <f t="shared" ca="1" si="262"/>
        <v>-65</v>
      </c>
      <c r="BM1089">
        <f t="shared" ca="1" si="260"/>
        <v>231.95753521701718</v>
      </c>
    </row>
    <row r="1090" spans="1:65" x14ac:dyDescent="0.25">
      <c r="A1090" s="64">
        <v>1087</v>
      </c>
      <c r="B1090" s="64">
        <v>102</v>
      </c>
      <c r="C1090" s="64">
        <v>24</v>
      </c>
      <c r="D1090" s="18">
        <v>1087</v>
      </c>
      <c r="E1090" s="21">
        <f t="shared" ca="1" si="253"/>
        <v>2266.1279162061264</v>
      </c>
      <c r="F1090" s="22">
        <f t="shared" ca="1" si="254"/>
        <v>48.484045071844285</v>
      </c>
      <c r="G1090" s="23">
        <v>1087</v>
      </c>
      <c r="H1090" s="24">
        <f t="shared" ca="1" si="255"/>
        <v>2262.1322439999999</v>
      </c>
      <c r="I1090" s="25">
        <f t="shared" ca="1" si="256"/>
        <v>49.107369936000012</v>
      </c>
      <c r="J1090" s="155"/>
      <c r="K1090" s="155"/>
      <c r="AX1090">
        <f t="shared" ca="1" si="263"/>
        <v>204.61404140000008</v>
      </c>
      <c r="AY1090">
        <f t="shared" ca="1" si="257"/>
        <v>220.38595859999992</v>
      </c>
      <c r="AZ1090" cm="1">
        <f t="array" aca="1" ref="AZ1090" ca="1">_xlfn.LET(_xlpm.rozsah, $J$3:$J$10001,_xlpm.podminka, (_xlpm.rozsah&gt;H1090)*(ISNUMBER(_xlpm.rozsah)),_xlpm.indexy, IF(_xlpm.podminka, ROW(_xlpm.rozsah)-MIN(ROW(_xlpm.rozsah))+1),_xlpm.prvni, MIN(_xlpm.indexy),_xlpm.finalni, IF(_xlpm.prvni=1, 2, _xlpm.prvni),INDEX(_xlpm.rozsah, _xlpm.finalni))</f>
        <v>2300</v>
      </c>
      <c r="BA1090" cm="1">
        <f t="array" aca="1" ref="BA1090" ca="1">INDEX($J$3:$J$10001,MATCH(AZ1090,$J$3:$J$10004,0)-1)</f>
        <v>2200</v>
      </c>
      <c r="BB1090">
        <f t="shared" ca="1" si="265"/>
        <v>180</v>
      </c>
      <c r="BC1090">
        <f t="shared" ca="1" si="265"/>
        <v>245</v>
      </c>
      <c r="BD1090">
        <f t="shared" ca="1" si="264"/>
        <v>-65</v>
      </c>
      <c r="BE1090">
        <f t="shared" ca="1" si="258"/>
        <v>204.61404140000008</v>
      </c>
      <c r="BF1090">
        <f t="shared" ca="1" si="261"/>
        <v>202.01685446601783</v>
      </c>
      <c r="BG1090">
        <f t="shared" ca="1" si="259"/>
        <v>222.98314553398217</v>
      </c>
      <c r="BH1090" cm="1">
        <f t="array" aca="1" ref="BH1090" ca="1">_xlfn.LET(_xlpm.rozsah, $J$3:$J$10001,_xlpm.podminka, (_xlpm.rozsah&gt;E1090)*(ISNUMBER(_xlpm.rozsah)),_xlpm.indexy, IF(_xlpm.podminka, ROW(_xlpm.rozsah)-MIN(ROW(_xlpm.rozsah))+1),_xlpm.prvni, MIN(_xlpm.indexy),_xlpm.finalni, IF(_xlpm.prvni=1, 2, _xlpm.prvni),INDEX(_xlpm.rozsah, _xlpm.finalni))</f>
        <v>2300</v>
      </c>
      <c r="BI1090" cm="1">
        <f t="array" aca="1" ref="BI1090" ca="1">INDEX($J$3:$J$10001,MATCH(BH1090,$J$3:$J$10004,0)-1)</f>
        <v>2200</v>
      </c>
      <c r="BJ1090">
        <f t="shared" ca="1" si="266"/>
        <v>180</v>
      </c>
      <c r="BK1090">
        <f t="shared" ca="1" si="266"/>
        <v>245</v>
      </c>
      <c r="BL1090">
        <f t="shared" ca="1" si="262"/>
        <v>-65</v>
      </c>
      <c r="BM1090">
        <f t="shared" ca="1" si="260"/>
        <v>202.01685446601783</v>
      </c>
    </row>
    <row r="1091" spans="1:65" x14ac:dyDescent="0.25">
      <c r="A1091" s="64">
        <v>1088</v>
      </c>
      <c r="B1091" s="64">
        <v>100</v>
      </c>
      <c r="C1091" s="64">
        <v>31</v>
      </c>
      <c r="D1091" s="18">
        <v>1088</v>
      </c>
      <c r="E1091" s="21">
        <f t="shared" ca="1" si="253"/>
        <v>2235.4195256922808</v>
      </c>
      <c r="F1091" s="22">
        <f t="shared" ca="1" si="254"/>
        <v>68.812965573005428</v>
      </c>
      <c r="G1091" s="28">
        <v>1088</v>
      </c>
      <c r="H1091" s="24">
        <f t="shared" ca="1" si="255"/>
        <v>2231.5021999999999</v>
      </c>
      <c r="I1091" s="25">
        <f t="shared" ca="1" si="256"/>
        <v>69.602306700000014</v>
      </c>
      <c r="J1091" s="155"/>
      <c r="K1091" s="155"/>
      <c r="AX1091">
        <f t="shared" ca="1" si="263"/>
        <v>224.52357000000006</v>
      </c>
      <c r="AY1091">
        <f t="shared" ca="1" si="257"/>
        <v>200.47642999999994</v>
      </c>
      <c r="AZ1091" cm="1">
        <f t="array" aca="1" ref="AZ1091" ca="1">_xlfn.LET(_xlpm.rozsah, $J$3:$J$10001,_xlpm.podminka, (_xlpm.rozsah&gt;H1091)*(ISNUMBER(_xlpm.rozsah)),_xlpm.indexy, IF(_xlpm.podminka, ROW(_xlpm.rozsah)-MIN(ROW(_xlpm.rozsah))+1),_xlpm.prvni, MIN(_xlpm.indexy),_xlpm.finalni, IF(_xlpm.prvni=1, 2, _xlpm.prvni),INDEX(_xlpm.rozsah, _xlpm.finalni))</f>
        <v>2300</v>
      </c>
      <c r="BA1091" cm="1">
        <f t="array" aca="1" ref="BA1091" ca="1">INDEX($J$3:$J$10001,MATCH(AZ1091,$J$3:$J$10004,0)-1)</f>
        <v>2200</v>
      </c>
      <c r="BB1091">
        <f t="shared" ca="1" si="265"/>
        <v>180</v>
      </c>
      <c r="BC1091">
        <f t="shared" ca="1" si="265"/>
        <v>245</v>
      </c>
      <c r="BD1091">
        <f t="shared" ca="1" si="264"/>
        <v>-65</v>
      </c>
      <c r="BE1091">
        <f t="shared" ca="1" si="258"/>
        <v>224.52357000000006</v>
      </c>
      <c r="BF1091">
        <f t="shared" ca="1" si="261"/>
        <v>221.97730830001748</v>
      </c>
      <c r="BG1091">
        <f t="shared" ca="1" si="259"/>
        <v>203.02269169998252</v>
      </c>
      <c r="BH1091" cm="1">
        <f t="array" aca="1" ref="BH1091" ca="1">_xlfn.LET(_xlpm.rozsah, $J$3:$J$10001,_xlpm.podminka, (_xlpm.rozsah&gt;E1091)*(ISNUMBER(_xlpm.rozsah)),_xlpm.indexy, IF(_xlpm.podminka, ROW(_xlpm.rozsah)-MIN(ROW(_xlpm.rozsah))+1),_xlpm.prvni, MIN(_xlpm.indexy),_xlpm.finalni, IF(_xlpm.prvni=1, 2, _xlpm.prvni),INDEX(_xlpm.rozsah, _xlpm.finalni))</f>
        <v>2300</v>
      </c>
      <c r="BI1091" cm="1">
        <f t="array" aca="1" ref="BI1091" ca="1">INDEX($J$3:$J$10001,MATCH(BH1091,$J$3:$J$10004,0)-1)</f>
        <v>2200</v>
      </c>
      <c r="BJ1091">
        <f t="shared" ca="1" si="266"/>
        <v>180</v>
      </c>
      <c r="BK1091">
        <f t="shared" ca="1" si="266"/>
        <v>245</v>
      </c>
      <c r="BL1091">
        <f t="shared" ca="1" si="262"/>
        <v>-65</v>
      </c>
      <c r="BM1091">
        <f t="shared" ca="1" si="260"/>
        <v>221.97730830001748</v>
      </c>
    </row>
    <row r="1092" spans="1:65" x14ac:dyDescent="0.25">
      <c r="A1092" s="64">
        <v>1089</v>
      </c>
      <c r="B1092" s="64">
        <v>100</v>
      </c>
      <c r="C1092" s="64">
        <v>28</v>
      </c>
      <c r="D1092" s="18">
        <v>1089</v>
      </c>
      <c r="E1092" s="21">
        <f t="shared" ref="E1092:E1155" ca="1" si="267">(B1092/100)*($AC$8 - $AC$11)+$AC$11</f>
        <v>2235.4195256922808</v>
      </c>
      <c r="F1092" s="22">
        <f t="shared" ref="F1092:F1155" ca="1" si="268">(C1092*BF1092)/100</f>
        <v>62.153646324004896</v>
      </c>
      <c r="G1092" s="23">
        <v>1089</v>
      </c>
      <c r="H1092" s="24">
        <f t="shared" ref="H1092:H1155" ca="1" si="269">(B1092/100)*($AF$8 - $AF$11)+$AF$11</f>
        <v>2231.5021999999999</v>
      </c>
      <c r="I1092" s="25">
        <f t="shared" ref="I1092:I1155" ca="1" si="270">(C1092*AX1092)/100</f>
        <v>62.866599600000015</v>
      </c>
      <c r="J1092" s="155"/>
      <c r="K1092" s="155"/>
      <c r="AX1092">
        <f t="shared" ca="1" si="263"/>
        <v>224.52357000000006</v>
      </c>
      <c r="AY1092">
        <f t="shared" ref="AY1092:AY1155" ca="1" si="271">MIN(BB1092:BC1092)+((H1092-MIN(AZ1092:BA1092))/(MAX(AZ1092:BA1092)-MIN(AZ1092:BA1092)))*(MAX(BB1092:BC1092)-MIN(BB1092:BC1092))</f>
        <v>200.47642999999994</v>
      </c>
      <c r="AZ1092" cm="1">
        <f t="array" aca="1" ref="AZ1092" ca="1">_xlfn.LET(_xlpm.rozsah, $J$3:$J$10001,_xlpm.podminka, (_xlpm.rozsah&gt;H1092)*(ISNUMBER(_xlpm.rozsah)),_xlpm.indexy, IF(_xlpm.podminka, ROW(_xlpm.rozsah)-MIN(ROW(_xlpm.rozsah))+1),_xlpm.prvni, MIN(_xlpm.indexy),_xlpm.finalni, IF(_xlpm.prvni=1, 2, _xlpm.prvni),INDEX(_xlpm.rozsah, _xlpm.finalni))</f>
        <v>2300</v>
      </c>
      <c r="BA1092" cm="1">
        <f t="array" aca="1" ref="BA1092" ca="1">INDEX($J$3:$J$10001,MATCH(AZ1092,$J$3:$J$10004,0)-1)</f>
        <v>2200</v>
      </c>
      <c r="BB1092">
        <f t="shared" ca="1" si="265"/>
        <v>180</v>
      </c>
      <c r="BC1092">
        <f t="shared" ca="1" si="265"/>
        <v>245</v>
      </c>
      <c r="BD1092">
        <f t="shared" ca="1" si="264"/>
        <v>-65</v>
      </c>
      <c r="BE1092">
        <f t="shared" ref="BE1092:BE1155" ca="1" si="272">MIN(BB1092:BC1092)+((MAX(AZ1092:BA1092)-H1092)/(MAX(AZ1092:BA1092)-MIN(AZ1092:BA1092)))*(MAX(BB1092:BC1092)-MIN(BB1092:BC1092))</f>
        <v>224.52357000000006</v>
      </c>
      <c r="BF1092">
        <f t="shared" ca="1" si="261"/>
        <v>221.97730830001748</v>
      </c>
      <c r="BG1092">
        <f t="shared" ref="BG1092:BG1155" ca="1" si="273">MIN(BJ1092:BK1092)+((E1092-MIN(BH1092:BI1092))/(MAX(BH1092:BI1092)-MIN(BH1092:BI1092)))*(MAX(BJ1092:BK1092)-MIN(BJ1092:BK1092))</f>
        <v>203.02269169998252</v>
      </c>
      <c r="BH1092" cm="1">
        <f t="array" aca="1" ref="BH1092" ca="1">_xlfn.LET(_xlpm.rozsah, $J$3:$J$10001,_xlpm.podminka, (_xlpm.rozsah&gt;E1092)*(ISNUMBER(_xlpm.rozsah)),_xlpm.indexy, IF(_xlpm.podminka, ROW(_xlpm.rozsah)-MIN(ROW(_xlpm.rozsah))+1),_xlpm.prvni, MIN(_xlpm.indexy),_xlpm.finalni, IF(_xlpm.prvni=1, 2, _xlpm.prvni),INDEX(_xlpm.rozsah, _xlpm.finalni))</f>
        <v>2300</v>
      </c>
      <c r="BI1092" cm="1">
        <f t="array" aca="1" ref="BI1092" ca="1">INDEX($J$3:$J$10001,MATCH(BH1092,$J$3:$J$10004,0)-1)</f>
        <v>2200</v>
      </c>
      <c r="BJ1092">
        <f t="shared" ca="1" si="266"/>
        <v>180</v>
      </c>
      <c r="BK1092">
        <f t="shared" ca="1" si="266"/>
        <v>245</v>
      </c>
      <c r="BL1092">
        <f t="shared" ca="1" si="262"/>
        <v>-65</v>
      </c>
      <c r="BM1092">
        <f t="shared" ref="BM1092:BM1155" ca="1" si="274">MIN(BJ1092:BK1092)+((MAX(BH1092:BI1092)-E1092)/(MAX(BH1092:BI1092)-MIN(BH1092:BI1092)))*(MAX(BJ1092:BK1092)-MIN(BJ1092:BK1092))</f>
        <v>221.97730830001748</v>
      </c>
    </row>
    <row r="1093" spans="1:65" x14ac:dyDescent="0.25">
      <c r="A1093" s="64">
        <v>1090</v>
      </c>
      <c r="B1093" s="64">
        <v>98</v>
      </c>
      <c r="C1093" s="64">
        <v>3</v>
      </c>
      <c r="D1093" s="18">
        <v>1090</v>
      </c>
      <c r="E1093" s="21">
        <f t="shared" ca="1" si="267"/>
        <v>2204.7111351784351</v>
      </c>
      <c r="F1093" s="22">
        <f t="shared" ca="1" si="268"/>
        <v>7.2581328640205154</v>
      </c>
      <c r="G1093" s="28">
        <v>1090</v>
      </c>
      <c r="H1093" s="24">
        <f t="shared" ca="1" si="269"/>
        <v>2200.8721559999999</v>
      </c>
      <c r="I1093" s="25">
        <f t="shared" ca="1" si="270"/>
        <v>7.3329929580000019</v>
      </c>
      <c r="J1093" s="155"/>
      <c r="K1093" s="155"/>
      <c r="AX1093">
        <f t="shared" ca="1" si="263"/>
        <v>244.43309860000005</v>
      </c>
      <c r="AY1093">
        <f t="shared" ca="1" si="271"/>
        <v>180.56690139999995</v>
      </c>
      <c r="AZ1093" cm="1">
        <f t="array" aca="1" ref="AZ1093" ca="1">_xlfn.LET(_xlpm.rozsah, $J$3:$J$10001,_xlpm.podminka, (_xlpm.rozsah&gt;H1093)*(ISNUMBER(_xlpm.rozsah)),_xlpm.indexy, IF(_xlpm.podminka, ROW(_xlpm.rozsah)-MIN(ROW(_xlpm.rozsah))+1),_xlpm.prvni, MIN(_xlpm.indexy),_xlpm.finalni, IF(_xlpm.prvni=1, 2, _xlpm.prvni),INDEX(_xlpm.rozsah, _xlpm.finalni))</f>
        <v>2300</v>
      </c>
      <c r="BA1093" cm="1">
        <f t="array" aca="1" ref="BA1093" ca="1">INDEX($J$3:$J$10001,MATCH(AZ1093,$J$3:$J$10004,0)-1)</f>
        <v>2200</v>
      </c>
      <c r="BB1093">
        <f t="shared" ca="1" si="265"/>
        <v>180</v>
      </c>
      <c r="BC1093">
        <f t="shared" ca="1" si="265"/>
        <v>245</v>
      </c>
      <c r="BD1093">
        <f t="shared" ca="1" si="264"/>
        <v>-65</v>
      </c>
      <c r="BE1093">
        <f t="shared" ca="1" si="272"/>
        <v>244.43309860000005</v>
      </c>
      <c r="BF1093">
        <f t="shared" ref="BF1093:BF1156" ca="1" si="275">IF(BL1093&lt;0, BM1093,BG1093)</f>
        <v>241.93776213401716</v>
      </c>
      <c r="BG1093">
        <f t="shared" ca="1" si="273"/>
        <v>183.06223786598284</v>
      </c>
      <c r="BH1093" cm="1">
        <f t="array" aca="1" ref="BH1093" ca="1">_xlfn.LET(_xlpm.rozsah, $J$3:$J$10001,_xlpm.podminka, (_xlpm.rozsah&gt;E1093)*(ISNUMBER(_xlpm.rozsah)),_xlpm.indexy, IF(_xlpm.podminka, ROW(_xlpm.rozsah)-MIN(ROW(_xlpm.rozsah))+1),_xlpm.prvni, MIN(_xlpm.indexy),_xlpm.finalni, IF(_xlpm.prvni=1, 2, _xlpm.prvni),INDEX(_xlpm.rozsah, _xlpm.finalni))</f>
        <v>2300</v>
      </c>
      <c r="BI1093" cm="1">
        <f t="array" aca="1" ref="BI1093" ca="1">INDEX($J$3:$J$10001,MATCH(BH1093,$J$3:$J$10004,0)-1)</f>
        <v>2200</v>
      </c>
      <c r="BJ1093">
        <f t="shared" ca="1" si="266"/>
        <v>180</v>
      </c>
      <c r="BK1093">
        <f t="shared" ca="1" si="266"/>
        <v>245</v>
      </c>
      <c r="BL1093">
        <f t="shared" ref="BL1093:BL1156" ca="1" si="276">BJ1093-BK1093</f>
        <v>-65</v>
      </c>
      <c r="BM1093">
        <f t="shared" ca="1" si="274"/>
        <v>241.93776213401716</v>
      </c>
    </row>
    <row r="1094" spans="1:65" x14ac:dyDescent="0.25">
      <c r="A1094" s="64">
        <v>1091</v>
      </c>
      <c r="B1094" s="64">
        <v>102</v>
      </c>
      <c r="C1094" s="64">
        <v>26</v>
      </c>
      <c r="D1094" s="18">
        <v>1091</v>
      </c>
      <c r="E1094" s="21">
        <f t="shared" ca="1" si="267"/>
        <v>2266.1279162061264</v>
      </c>
      <c r="F1094" s="22">
        <f t="shared" ca="1" si="268"/>
        <v>52.524382161164638</v>
      </c>
      <c r="G1094" s="23">
        <v>1091</v>
      </c>
      <c r="H1094" s="24">
        <f t="shared" ca="1" si="269"/>
        <v>2262.1322439999999</v>
      </c>
      <c r="I1094" s="25">
        <f t="shared" ca="1" si="270"/>
        <v>53.199650764000019</v>
      </c>
      <c r="J1094" s="155"/>
      <c r="K1094" s="155"/>
      <c r="AX1094">
        <f t="shared" ca="1" si="263"/>
        <v>204.61404140000008</v>
      </c>
      <c r="AY1094">
        <f t="shared" ca="1" si="271"/>
        <v>220.38595859999992</v>
      </c>
      <c r="AZ1094" cm="1">
        <f t="array" aca="1" ref="AZ1094" ca="1">_xlfn.LET(_xlpm.rozsah, $J$3:$J$10001,_xlpm.podminka, (_xlpm.rozsah&gt;H1094)*(ISNUMBER(_xlpm.rozsah)),_xlpm.indexy, IF(_xlpm.podminka, ROW(_xlpm.rozsah)-MIN(ROW(_xlpm.rozsah))+1),_xlpm.prvni, MIN(_xlpm.indexy),_xlpm.finalni, IF(_xlpm.prvni=1, 2, _xlpm.prvni),INDEX(_xlpm.rozsah, _xlpm.finalni))</f>
        <v>2300</v>
      </c>
      <c r="BA1094" cm="1">
        <f t="array" aca="1" ref="BA1094" ca="1">INDEX($J$3:$J$10001,MATCH(AZ1094,$J$3:$J$10004,0)-1)</f>
        <v>2200</v>
      </c>
      <c r="BB1094">
        <f t="shared" ca="1" si="265"/>
        <v>180</v>
      </c>
      <c r="BC1094">
        <f t="shared" ca="1" si="265"/>
        <v>245</v>
      </c>
      <c r="BD1094">
        <f t="shared" ca="1" si="264"/>
        <v>-65</v>
      </c>
      <c r="BE1094">
        <f t="shared" ca="1" si="272"/>
        <v>204.61404140000008</v>
      </c>
      <c r="BF1094">
        <f t="shared" ca="1" si="275"/>
        <v>202.01685446601783</v>
      </c>
      <c r="BG1094">
        <f t="shared" ca="1" si="273"/>
        <v>222.98314553398217</v>
      </c>
      <c r="BH1094" cm="1">
        <f t="array" aca="1" ref="BH1094" ca="1">_xlfn.LET(_xlpm.rozsah, $J$3:$J$10001,_xlpm.podminka, (_xlpm.rozsah&gt;E1094)*(ISNUMBER(_xlpm.rozsah)),_xlpm.indexy, IF(_xlpm.podminka, ROW(_xlpm.rozsah)-MIN(ROW(_xlpm.rozsah))+1),_xlpm.prvni, MIN(_xlpm.indexy),_xlpm.finalni, IF(_xlpm.prvni=1, 2, _xlpm.prvni),INDEX(_xlpm.rozsah, _xlpm.finalni))</f>
        <v>2300</v>
      </c>
      <c r="BI1094" cm="1">
        <f t="array" aca="1" ref="BI1094" ca="1">INDEX($J$3:$J$10001,MATCH(BH1094,$J$3:$J$10004,0)-1)</f>
        <v>2200</v>
      </c>
      <c r="BJ1094">
        <f t="shared" ca="1" si="266"/>
        <v>180</v>
      </c>
      <c r="BK1094">
        <f t="shared" ca="1" si="266"/>
        <v>245</v>
      </c>
      <c r="BL1094">
        <f t="shared" ca="1" si="276"/>
        <v>-65</v>
      </c>
      <c r="BM1094">
        <f t="shared" ca="1" si="274"/>
        <v>202.01685446601783</v>
      </c>
    </row>
    <row r="1095" spans="1:65" x14ac:dyDescent="0.25">
      <c r="A1095" s="64">
        <v>1092</v>
      </c>
      <c r="B1095" s="64">
        <v>95</v>
      </c>
      <c r="C1095" s="64">
        <v>64</v>
      </c>
      <c r="D1095" s="18">
        <v>1092</v>
      </c>
      <c r="E1095" s="21">
        <f t="shared" ca="1" si="267"/>
        <v>2158.6485494076669</v>
      </c>
      <c r="F1095" s="22">
        <f t="shared" ca="1" si="268"/>
        <v>166.06272493268261</v>
      </c>
      <c r="G1095" s="28">
        <v>1092</v>
      </c>
      <c r="H1095" s="24">
        <f t="shared" ca="1" si="269"/>
        <v>2154.9270900000001</v>
      </c>
      <c r="I1095" s="25">
        <f t="shared" ca="1" si="270"/>
        <v>166.89633183999999</v>
      </c>
      <c r="J1095" s="155"/>
      <c r="K1095" s="155"/>
      <c r="AX1095">
        <f t="shared" ca="1" si="263"/>
        <v>260.77551849999998</v>
      </c>
      <c r="AY1095">
        <f t="shared" ca="1" si="271"/>
        <v>264.22448150000002</v>
      </c>
      <c r="AZ1095" cm="1">
        <f t="array" aca="1" ref="AZ1095" ca="1">_xlfn.LET(_xlpm.rozsah, $J$3:$J$10001,_xlpm.podminka, (_xlpm.rozsah&gt;H1095)*(ISNUMBER(_xlpm.rozsah)),_xlpm.indexy, IF(_xlpm.podminka, ROW(_xlpm.rozsah)-MIN(ROW(_xlpm.rozsah))+1),_xlpm.prvni, MIN(_xlpm.indexy),_xlpm.finalni, IF(_xlpm.prvni=1, 2, _xlpm.prvni),INDEX(_xlpm.rozsah, _xlpm.finalni))</f>
        <v>2200</v>
      </c>
      <c r="BA1095" cm="1">
        <f t="array" aca="1" ref="BA1095" ca="1">INDEX($J$3:$J$10001,MATCH(AZ1095,$J$3:$J$10004,0)-1)</f>
        <v>2100</v>
      </c>
      <c r="BB1095">
        <f t="shared" ca="1" si="265"/>
        <v>245</v>
      </c>
      <c r="BC1095">
        <f t="shared" ca="1" si="265"/>
        <v>280</v>
      </c>
      <c r="BD1095">
        <f t="shared" ca="1" si="264"/>
        <v>-35</v>
      </c>
      <c r="BE1095">
        <f t="shared" ca="1" si="272"/>
        <v>260.77551849999998</v>
      </c>
      <c r="BF1095">
        <f t="shared" ca="1" si="275"/>
        <v>259.47300770731658</v>
      </c>
      <c r="BG1095">
        <f t="shared" ca="1" si="273"/>
        <v>265.52699229268342</v>
      </c>
      <c r="BH1095" cm="1">
        <f t="array" aca="1" ref="BH1095" ca="1">_xlfn.LET(_xlpm.rozsah, $J$3:$J$10001,_xlpm.podminka, (_xlpm.rozsah&gt;E1095)*(ISNUMBER(_xlpm.rozsah)),_xlpm.indexy, IF(_xlpm.podminka, ROW(_xlpm.rozsah)-MIN(ROW(_xlpm.rozsah))+1),_xlpm.prvni, MIN(_xlpm.indexy),_xlpm.finalni, IF(_xlpm.prvni=1, 2, _xlpm.prvni),INDEX(_xlpm.rozsah, _xlpm.finalni))</f>
        <v>2200</v>
      </c>
      <c r="BI1095" cm="1">
        <f t="array" aca="1" ref="BI1095" ca="1">INDEX($J$3:$J$10001,MATCH(BH1095,$J$3:$J$10004,0)-1)</f>
        <v>2100</v>
      </c>
      <c r="BJ1095">
        <f t="shared" ca="1" si="266"/>
        <v>245</v>
      </c>
      <c r="BK1095">
        <f t="shared" ca="1" si="266"/>
        <v>280</v>
      </c>
      <c r="BL1095">
        <f t="shared" ca="1" si="276"/>
        <v>-35</v>
      </c>
      <c r="BM1095">
        <f t="shared" ca="1" si="274"/>
        <v>259.47300770731658</v>
      </c>
    </row>
    <row r="1096" spans="1:65" x14ac:dyDescent="0.25">
      <c r="A1096" s="64">
        <v>1093</v>
      </c>
      <c r="B1096" s="64">
        <v>102</v>
      </c>
      <c r="C1096" s="64">
        <v>23</v>
      </c>
      <c r="D1096" s="18">
        <v>1093</v>
      </c>
      <c r="E1096" s="21">
        <f t="shared" ca="1" si="267"/>
        <v>2266.1279162061264</v>
      </c>
      <c r="F1096" s="22">
        <f t="shared" ca="1" si="268"/>
        <v>46.463876527184105</v>
      </c>
      <c r="G1096" s="23">
        <v>1093</v>
      </c>
      <c r="H1096" s="24">
        <f t="shared" ca="1" si="269"/>
        <v>2262.1322439999999</v>
      </c>
      <c r="I1096" s="25">
        <f t="shared" ca="1" si="270"/>
        <v>47.061229522000019</v>
      </c>
      <c r="J1096" s="155"/>
      <c r="K1096" s="155"/>
      <c r="AX1096">
        <f t="shared" ca="1" si="263"/>
        <v>204.61404140000008</v>
      </c>
      <c r="AY1096">
        <f t="shared" ca="1" si="271"/>
        <v>220.38595859999992</v>
      </c>
      <c r="AZ1096" cm="1">
        <f t="array" aca="1" ref="AZ1096" ca="1">_xlfn.LET(_xlpm.rozsah, $J$3:$J$10001,_xlpm.podminka, (_xlpm.rozsah&gt;H1096)*(ISNUMBER(_xlpm.rozsah)),_xlpm.indexy, IF(_xlpm.podminka, ROW(_xlpm.rozsah)-MIN(ROW(_xlpm.rozsah))+1),_xlpm.prvni, MIN(_xlpm.indexy),_xlpm.finalni, IF(_xlpm.prvni=1, 2, _xlpm.prvni),INDEX(_xlpm.rozsah, _xlpm.finalni))</f>
        <v>2300</v>
      </c>
      <c r="BA1096" cm="1">
        <f t="array" aca="1" ref="BA1096" ca="1">INDEX($J$3:$J$10001,MATCH(AZ1096,$J$3:$J$10004,0)-1)</f>
        <v>2200</v>
      </c>
      <c r="BB1096">
        <f t="shared" ca="1" si="265"/>
        <v>180</v>
      </c>
      <c r="BC1096">
        <f t="shared" ca="1" si="265"/>
        <v>245</v>
      </c>
      <c r="BD1096">
        <f t="shared" ca="1" si="264"/>
        <v>-65</v>
      </c>
      <c r="BE1096">
        <f t="shared" ca="1" si="272"/>
        <v>204.61404140000008</v>
      </c>
      <c r="BF1096">
        <f t="shared" ca="1" si="275"/>
        <v>202.01685446601783</v>
      </c>
      <c r="BG1096">
        <f t="shared" ca="1" si="273"/>
        <v>222.98314553398217</v>
      </c>
      <c r="BH1096" cm="1">
        <f t="array" aca="1" ref="BH1096" ca="1">_xlfn.LET(_xlpm.rozsah, $J$3:$J$10001,_xlpm.podminka, (_xlpm.rozsah&gt;E1096)*(ISNUMBER(_xlpm.rozsah)),_xlpm.indexy, IF(_xlpm.podminka, ROW(_xlpm.rozsah)-MIN(ROW(_xlpm.rozsah))+1),_xlpm.prvni, MIN(_xlpm.indexy),_xlpm.finalni, IF(_xlpm.prvni=1, 2, _xlpm.prvni),INDEX(_xlpm.rozsah, _xlpm.finalni))</f>
        <v>2300</v>
      </c>
      <c r="BI1096" cm="1">
        <f t="array" aca="1" ref="BI1096" ca="1">INDEX($J$3:$J$10001,MATCH(BH1096,$J$3:$J$10004,0)-1)</f>
        <v>2200</v>
      </c>
      <c r="BJ1096">
        <f t="shared" ca="1" si="266"/>
        <v>180</v>
      </c>
      <c r="BK1096">
        <f t="shared" ca="1" si="266"/>
        <v>245</v>
      </c>
      <c r="BL1096">
        <f t="shared" ca="1" si="276"/>
        <v>-65</v>
      </c>
      <c r="BM1096">
        <f t="shared" ca="1" si="274"/>
        <v>202.01685446601783</v>
      </c>
    </row>
    <row r="1097" spans="1:65" x14ac:dyDescent="0.25">
      <c r="A1097" s="64">
        <v>1094</v>
      </c>
      <c r="B1097" s="64">
        <v>102</v>
      </c>
      <c r="C1097" s="64">
        <v>25</v>
      </c>
      <c r="D1097" s="18">
        <v>1094</v>
      </c>
      <c r="E1097" s="21">
        <f t="shared" ca="1" si="267"/>
        <v>2266.1279162061264</v>
      </c>
      <c r="F1097" s="22">
        <f t="shared" ca="1" si="268"/>
        <v>50.504213616504458</v>
      </c>
      <c r="G1097" s="28">
        <v>1094</v>
      </c>
      <c r="H1097" s="24">
        <f t="shared" ca="1" si="269"/>
        <v>2262.1322439999999</v>
      </c>
      <c r="I1097" s="25">
        <f t="shared" ca="1" si="270"/>
        <v>51.153510350000012</v>
      </c>
      <c r="J1097" s="155"/>
      <c r="K1097" s="155"/>
      <c r="AX1097">
        <f t="shared" ca="1" si="263"/>
        <v>204.61404140000008</v>
      </c>
      <c r="AY1097">
        <f t="shared" ca="1" si="271"/>
        <v>220.38595859999992</v>
      </c>
      <c r="AZ1097" cm="1">
        <f t="array" aca="1" ref="AZ1097" ca="1">_xlfn.LET(_xlpm.rozsah, $J$3:$J$10001,_xlpm.podminka, (_xlpm.rozsah&gt;H1097)*(ISNUMBER(_xlpm.rozsah)),_xlpm.indexy, IF(_xlpm.podminka, ROW(_xlpm.rozsah)-MIN(ROW(_xlpm.rozsah))+1),_xlpm.prvni, MIN(_xlpm.indexy),_xlpm.finalni, IF(_xlpm.prvni=1, 2, _xlpm.prvni),INDEX(_xlpm.rozsah, _xlpm.finalni))</f>
        <v>2300</v>
      </c>
      <c r="BA1097" cm="1">
        <f t="array" aca="1" ref="BA1097" ca="1">INDEX($J$3:$J$10001,MATCH(AZ1097,$J$3:$J$10004,0)-1)</f>
        <v>2200</v>
      </c>
      <c r="BB1097">
        <f t="shared" ca="1" si="265"/>
        <v>180</v>
      </c>
      <c r="BC1097">
        <f t="shared" ca="1" si="265"/>
        <v>245</v>
      </c>
      <c r="BD1097">
        <f t="shared" ca="1" si="264"/>
        <v>-65</v>
      </c>
      <c r="BE1097">
        <f t="shared" ca="1" si="272"/>
        <v>204.61404140000008</v>
      </c>
      <c r="BF1097">
        <f t="shared" ca="1" si="275"/>
        <v>202.01685446601783</v>
      </c>
      <c r="BG1097">
        <f t="shared" ca="1" si="273"/>
        <v>222.98314553398217</v>
      </c>
      <c r="BH1097" cm="1">
        <f t="array" aca="1" ref="BH1097" ca="1">_xlfn.LET(_xlpm.rozsah, $J$3:$J$10001,_xlpm.podminka, (_xlpm.rozsah&gt;E1097)*(ISNUMBER(_xlpm.rozsah)),_xlpm.indexy, IF(_xlpm.podminka, ROW(_xlpm.rozsah)-MIN(ROW(_xlpm.rozsah))+1),_xlpm.prvni, MIN(_xlpm.indexy),_xlpm.finalni, IF(_xlpm.prvni=1, 2, _xlpm.prvni),INDEX(_xlpm.rozsah, _xlpm.finalni))</f>
        <v>2300</v>
      </c>
      <c r="BI1097" cm="1">
        <f t="array" aca="1" ref="BI1097" ca="1">INDEX($J$3:$J$10001,MATCH(BH1097,$J$3:$J$10004,0)-1)</f>
        <v>2200</v>
      </c>
      <c r="BJ1097">
        <f t="shared" ca="1" si="266"/>
        <v>180</v>
      </c>
      <c r="BK1097">
        <f t="shared" ca="1" si="266"/>
        <v>245</v>
      </c>
      <c r="BL1097">
        <f t="shared" ca="1" si="276"/>
        <v>-65</v>
      </c>
      <c r="BM1097">
        <f t="shared" ca="1" si="274"/>
        <v>202.01685446601783</v>
      </c>
    </row>
    <row r="1098" spans="1:65" x14ac:dyDescent="0.25">
      <c r="A1098" s="64">
        <v>1095</v>
      </c>
      <c r="B1098" s="64">
        <v>98</v>
      </c>
      <c r="C1098" s="64">
        <v>42</v>
      </c>
      <c r="D1098" s="18">
        <v>1095</v>
      </c>
      <c r="E1098" s="21">
        <f t="shared" ca="1" si="267"/>
        <v>2204.7111351784351</v>
      </c>
      <c r="F1098" s="22">
        <f t="shared" ca="1" si="268"/>
        <v>101.61386009628721</v>
      </c>
      <c r="G1098" s="23">
        <v>1095</v>
      </c>
      <c r="H1098" s="24">
        <f t="shared" ca="1" si="269"/>
        <v>2200.8721559999999</v>
      </c>
      <c r="I1098" s="25">
        <f t="shared" ca="1" si="270"/>
        <v>102.66190141200002</v>
      </c>
      <c r="J1098" s="155"/>
      <c r="K1098" s="155"/>
      <c r="AX1098">
        <f t="shared" ca="1" si="263"/>
        <v>244.43309860000005</v>
      </c>
      <c r="AY1098">
        <f t="shared" ca="1" si="271"/>
        <v>180.56690139999995</v>
      </c>
      <c r="AZ1098" cm="1">
        <f t="array" aca="1" ref="AZ1098" ca="1">_xlfn.LET(_xlpm.rozsah, $J$3:$J$10001,_xlpm.podminka, (_xlpm.rozsah&gt;H1098)*(ISNUMBER(_xlpm.rozsah)),_xlpm.indexy, IF(_xlpm.podminka, ROW(_xlpm.rozsah)-MIN(ROW(_xlpm.rozsah))+1),_xlpm.prvni, MIN(_xlpm.indexy),_xlpm.finalni, IF(_xlpm.prvni=1, 2, _xlpm.prvni),INDEX(_xlpm.rozsah, _xlpm.finalni))</f>
        <v>2300</v>
      </c>
      <c r="BA1098" cm="1">
        <f t="array" aca="1" ref="BA1098" ca="1">INDEX($J$3:$J$10001,MATCH(AZ1098,$J$3:$J$10004,0)-1)</f>
        <v>2200</v>
      </c>
      <c r="BB1098">
        <f t="shared" ca="1" si="265"/>
        <v>180</v>
      </c>
      <c r="BC1098">
        <f t="shared" ca="1" si="265"/>
        <v>245</v>
      </c>
      <c r="BD1098">
        <f t="shared" ca="1" si="264"/>
        <v>-65</v>
      </c>
      <c r="BE1098">
        <f t="shared" ca="1" si="272"/>
        <v>244.43309860000005</v>
      </c>
      <c r="BF1098">
        <f t="shared" ca="1" si="275"/>
        <v>241.93776213401716</v>
      </c>
      <c r="BG1098">
        <f t="shared" ca="1" si="273"/>
        <v>183.06223786598284</v>
      </c>
      <c r="BH1098" cm="1">
        <f t="array" aca="1" ref="BH1098" ca="1">_xlfn.LET(_xlpm.rozsah, $J$3:$J$10001,_xlpm.podminka, (_xlpm.rozsah&gt;E1098)*(ISNUMBER(_xlpm.rozsah)),_xlpm.indexy, IF(_xlpm.podminka, ROW(_xlpm.rozsah)-MIN(ROW(_xlpm.rozsah))+1),_xlpm.prvni, MIN(_xlpm.indexy),_xlpm.finalni, IF(_xlpm.prvni=1, 2, _xlpm.prvni),INDEX(_xlpm.rozsah, _xlpm.finalni))</f>
        <v>2300</v>
      </c>
      <c r="BI1098" cm="1">
        <f t="array" aca="1" ref="BI1098" ca="1">INDEX($J$3:$J$10001,MATCH(BH1098,$J$3:$J$10004,0)-1)</f>
        <v>2200</v>
      </c>
      <c r="BJ1098">
        <f t="shared" ca="1" si="266"/>
        <v>180</v>
      </c>
      <c r="BK1098">
        <f t="shared" ca="1" si="266"/>
        <v>245</v>
      </c>
      <c r="BL1098">
        <f t="shared" ca="1" si="276"/>
        <v>-65</v>
      </c>
      <c r="BM1098">
        <f t="shared" ca="1" si="274"/>
        <v>241.93776213401716</v>
      </c>
    </row>
    <row r="1099" spans="1:65" x14ac:dyDescent="0.25">
      <c r="A1099" s="64">
        <v>1096</v>
      </c>
      <c r="B1099" s="64">
        <v>93</v>
      </c>
      <c r="C1099" s="64">
        <v>68</v>
      </c>
      <c r="D1099" s="18">
        <v>1096</v>
      </c>
      <c r="E1099" s="21">
        <f t="shared" ca="1" si="267"/>
        <v>2127.9401588938213</v>
      </c>
      <c r="F1099" s="22">
        <f t="shared" ca="1" si="268"/>
        <v>183.75024218327053</v>
      </c>
      <c r="G1099" s="28">
        <v>1096</v>
      </c>
      <c r="H1099" s="24">
        <f t="shared" ca="1" si="269"/>
        <v>2124.2970459999997</v>
      </c>
      <c r="I1099" s="25">
        <f t="shared" ca="1" si="270"/>
        <v>184.61730305200007</v>
      </c>
      <c r="J1099" s="155"/>
      <c r="K1099" s="155"/>
      <c r="AX1099">
        <f t="shared" ca="1" si="263"/>
        <v>271.4960339000001</v>
      </c>
      <c r="AY1099">
        <f t="shared" ca="1" si="271"/>
        <v>253.5039660999999</v>
      </c>
      <c r="AZ1099" cm="1">
        <f t="array" aca="1" ref="AZ1099" ca="1">_xlfn.LET(_xlpm.rozsah, $J$3:$J$10001,_xlpm.podminka, (_xlpm.rozsah&gt;H1099)*(ISNUMBER(_xlpm.rozsah)),_xlpm.indexy, IF(_xlpm.podminka, ROW(_xlpm.rozsah)-MIN(ROW(_xlpm.rozsah))+1),_xlpm.prvni, MIN(_xlpm.indexy),_xlpm.finalni, IF(_xlpm.prvni=1, 2, _xlpm.prvni),INDEX(_xlpm.rozsah, _xlpm.finalni))</f>
        <v>2200</v>
      </c>
      <c r="BA1099" cm="1">
        <f t="array" aca="1" ref="BA1099" ca="1">INDEX($J$3:$J$10001,MATCH(AZ1099,$J$3:$J$10004,0)-1)</f>
        <v>2100</v>
      </c>
      <c r="BB1099">
        <f t="shared" ca="1" si="265"/>
        <v>245</v>
      </c>
      <c r="BC1099">
        <f t="shared" ca="1" si="265"/>
        <v>280</v>
      </c>
      <c r="BD1099">
        <f t="shared" ca="1" si="264"/>
        <v>-35</v>
      </c>
      <c r="BE1099">
        <f t="shared" ca="1" si="272"/>
        <v>271.4960339000001</v>
      </c>
      <c r="BF1099">
        <f t="shared" ca="1" si="275"/>
        <v>270.22094438716255</v>
      </c>
      <c r="BG1099">
        <f t="shared" ca="1" si="273"/>
        <v>254.77905561283745</v>
      </c>
      <c r="BH1099" cm="1">
        <f t="array" aca="1" ref="BH1099" ca="1">_xlfn.LET(_xlpm.rozsah, $J$3:$J$10001,_xlpm.podminka, (_xlpm.rozsah&gt;E1099)*(ISNUMBER(_xlpm.rozsah)),_xlpm.indexy, IF(_xlpm.podminka, ROW(_xlpm.rozsah)-MIN(ROW(_xlpm.rozsah))+1),_xlpm.prvni, MIN(_xlpm.indexy),_xlpm.finalni, IF(_xlpm.prvni=1, 2, _xlpm.prvni),INDEX(_xlpm.rozsah, _xlpm.finalni))</f>
        <v>2200</v>
      </c>
      <c r="BI1099" cm="1">
        <f t="array" aca="1" ref="BI1099" ca="1">INDEX($J$3:$J$10001,MATCH(BH1099,$J$3:$J$10004,0)-1)</f>
        <v>2100</v>
      </c>
      <c r="BJ1099">
        <f t="shared" ca="1" si="266"/>
        <v>245</v>
      </c>
      <c r="BK1099">
        <f t="shared" ca="1" si="266"/>
        <v>280</v>
      </c>
      <c r="BL1099">
        <f t="shared" ca="1" si="276"/>
        <v>-35</v>
      </c>
      <c r="BM1099">
        <f t="shared" ca="1" si="274"/>
        <v>270.22094438716255</v>
      </c>
    </row>
    <row r="1100" spans="1:65" x14ac:dyDescent="0.25">
      <c r="A1100" s="64">
        <v>1097</v>
      </c>
      <c r="B1100" s="64">
        <v>101</v>
      </c>
      <c r="C1100" s="64">
        <v>25</v>
      </c>
      <c r="D1100" s="18">
        <v>1097</v>
      </c>
      <c r="E1100" s="21">
        <f t="shared" ca="1" si="267"/>
        <v>2250.7737209492034</v>
      </c>
      <c r="F1100" s="22">
        <f t="shared" ca="1" si="268"/>
        <v>52.999270345754461</v>
      </c>
      <c r="G1100" s="23">
        <v>1097</v>
      </c>
      <c r="H1100" s="24">
        <f t="shared" ca="1" si="269"/>
        <v>2246.8172219999997</v>
      </c>
      <c r="I1100" s="25">
        <f t="shared" ca="1" si="270"/>
        <v>53.64220142500006</v>
      </c>
      <c r="J1100" s="155"/>
      <c r="K1100" s="155"/>
      <c r="AX1100">
        <f t="shared" ca="1" si="263"/>
        <v>214.56880570000021</v>
      </c>
      <c r="AY1100">
        <f t="shared" ca="1" si="271"/>
        <v>210.43119429999979</v>
      </c>
      <c r="AZ1100" cm="1">
        <f t="array" aca="1" ref="AZ1100" ca="1">_xlfn.LET(_xlpm.rozsah, $J$3:$J$10001,_xlpm.podminka, (_xlpm.rozsah&gt;H1100)*(ISNUMBER(_xlpm.rozsah)),_xlpm.indexy, IF(_xlpm.podminka, ROW(_xlpm.rozsah)-MIN(ROW(_xlpm.rozsah))+1),_xlpm.prvni, MIN(_xlpm.indexy),_xlpm.finalni, IF(_xlpm.prvni=1, 2, _xlpm.prvni),INDEX(_xlpm.rozsah, _xlpm.finalni))</f>
        <v>2300</v>
      </c>
      <c r="BA1100" cm="1">
        <f t="array" aca="1" ref="BA1100" ca="1">INDEX($J$3:$J$10001,MATCH(AZ1100,$J$3:$J$10004,0)-1)</f>
        <v>2200</v>
      </c>
      <c r="BB1100">
        <f t="shared" ca="1" si="265"/>
        <v>180</v>
      </c>
      <c r="BC1100">
        <f t="shared" ca="1" si="265"/>
        <v>245</v>
      </c>
      <c r="BD1100">
        <f t="shared" ca="1" si="264"/>
        <v>-65</v>
      </c>
      <c r="BE1100">
        <f t="shared" ca="1" si="272"/>
        <v>214.56880570000021</v>
      </c>
      <c r="BF1100">
        <f t="shared" ca="1" si="275"/>
        <v>211.99708138301781</v>
      </c>
      <c r="BG1100">
        <f t="shared" ca="1" si="273"/>
        <v>213.00291861698219</v>
      </c>
      <c r="BH1100" cm="1">
        <f t="array" aca="1" ref="BH1100" ca="1">_xlfn.LET(_xlpm.rozsah, $J$3:$J$10001,_xlpm.podminka, (_xlpm.rozsah&gt;E1100)*(ISNUMBER(_xlpm.rozsah)),_xlpm.indexy, IF(_xlpm.podminka, ROW(_xlpm.rozsah)-MIN(ROW(_xlpm.rozsah))+1),_xlpm.prvni, MIN(_xlpm.indexy),_xlpm.finalni, IF(_xlpm.prvni=1, 2, _xlpm.prvni),INDEX(_xlpm.rozsah, _xlpm.finalni))</f>
        <v>2300</v>
      </c>
      <c r="BI1100" cm="1">
        <f t="array" aca="1" ref="BI1100" ca="1">INDEX($J$3:$J$10001,MATCH(BH1100,$J$3:$J$10004,0)-1)</f>
        <v>2200</v>
      </c>
      <c r="BJ1100">
        <f t="shared" ca="1" si="266"/>
        <v>180</v>
      </c>
      <c r="BK1100">
        <f t="shared" ca="1" si="266"/>
        <v>245</v>
      </c>
      <c r="BL1100">
        <f t="shared" ca="1" si="276"/>
        <v>-65</v>
      </c>
      <c r="BM1100">
        <f t="shared" ca="1" si="274"/>
        <v>211.99708138301781</v>
      </c>
    </row>
    <row r="1101" spans="1:65" x14ac:dyDescent="0.25">
      <c r="A1101" s="64">
        <v>1098</v>
      </c>
      <c r="B1101" s="64">
        <v>95</v>
      </c>
      <c r="C1101" s="64">
        <v>64</v>
      </c>
      <c r="D1101" s="18">
        <v>1098</v>
      </c>
      <c r="E1101" s="21">
        <f t="shared" ca="1" si="267"/>
        <v>2158.6485494076669</v>
      </c>
      <c r="F1101" s="22">
        <f t="shared" ca="1" si="268"/>
        <v>166.06272493268261</v>
      </c>
      <c r="G1101" s="28">
        <v>1098</v>
      </c>
      <c r="H1101" s="24">
        <f t="shared" ca="1" si="269"/>
        <v>2154.9270900000001</v>
      </c>
      <c r="I1101" s="25">
        <f t="shared" ca="1" si="270"/>
        <v>166.89633183999999</v>
      </c>
      <c r="J1101" s="155"/>
      <c r="K1101" s="155"/>
      <c r="AX1101">
        <f t="shared" ca="1" si="263"/>
        <v>260.77551849999998</v>
      </c>
      <c r="AY1101">
        <f t="shared" ca="1" si="271"/>
        <v>264.22448150000002</v>
      </c>
      <c r="AZ1101" cm="1">
        <f t="array" aca="1" ref="AZ1101" ca="1">_xlfn.LET(_xlpm.rozsah, $J$3:$J$10001,_xlpm.podminka, (_xlpm.rozsah&gt;H1101)*(ISNUMBER(_xlpm.rozsah)),_xlpm.indexy, IF(_xlpm.podminka, ROW(_xlpm.rozsah)-MIN(ROW(_xlpm.rozsah))+1),_xlpm.prvni, MIN(_xlpm.indexy),_xlpm.finalni, IF(_xlpm.prvni=1, 2, _xlpm.prvni),INDEX(_xlpm.rozsah, _xlpm.finalni))</f>
        <v>2200</v>
      </c>
      <c r="BA1101" cm="1">
        <f t="array" aca="1" ref="BA1101" ca="1">INDEX($J$3:$J$10001,MATCH(AZ1101,$J$3:$J$10004,0)-1)</f>
        <v>2100</v>
      </c>
      <c r="BB1101">
        <f t="shared" ca="1" si="265"/>
        <v>245</v>
      </c>
      <c r="BC1101">
        <f t="shared" ca="1" si="265"/>
        <v>280</v>
      </c>
      <c r="BD1101">
        <f t="shared" ca="1" si="264"/>
        <v>-35</v>
      </c>
      <c r="BE1101">
        <f t="shared" ca="1" si="272"/>
        <v>260.77551849999998</v>
      </c>
      <c r="BF1101">
        <f t="shared" ca="1" si="275"/>
        <v>259.47300770731658</v>
      </c>
      <c r="BG1101">
        <f t="shared" ca="1" si="273"/>
        <v>265.52699229268342</v>
      </c>
      <c r="BH1101" cm="1">
        <f t="array" aca="1" ref="BH1101" ca="1">_xlfn.LET(_xlpm.rozsah, $J$3:$J$10001,_xlpm.podminka, (_xlpm.rozsah&gt;E1101)*(ISNUMBER(_xlpm.rozsah)),_xlpm.indexy, IF(_xlpm.podminka, ROW(_xlpm.rozsah)-MIN(ROW(_xlpm.rozsah))+1),_xlpm.prvni, MIN(_xlpm.indexy),_xlpm.finalni, IF(_xlpm.prvni=1, 2, _xlpm.prvni),INDEX(_xlpm.rozsah, _xlpm.finalni))</f>
        <v>2200</v>
      </c>
      <c r="BI1101" cm="1">
        <f t="array" aca="1" ref="BI1101" ca="1">INDEX($J$3:$J$10001,MATCH(BH1101,$J$3:$J$10004,0)-1)</f>
        <v>2100</v>
      </c>
      <c r="BJ1101">
        <f t="shared" ca="1" si="266"/>
        <v>245</v>
      </c>
      <c r="BK1101">
        <f t="shared" ca="1" si="266"/>
        <v>280</v>
      </c>
      <c r="BL1101">
        <f t="shared" ca="1" si="276"/>
        <v>-35</v>
      </c>
      <c r="BM1101">
        <f t="shared" ca="1" si="274"/>
        <v>259.47300770731658</v>
      </c>
    </row>
    <row r="1102" spans="1:65" x14ac:dyDescent="0.25">
      <c r="A1102" s="64">
        <v>1099</v>
      </c>
      <c r="B1102" s="64">
        <v>101</v>
      </c>
      <c r="C1102" s="64">
        <v>35</v>
      </c>
      <c r="D1102" s="18">
        <v>1099</v>
      </c>
      <c r="E1102" s="21">
        <f t="shared" ca="1" si="267"/>
        <v>2250.7737209492034</v>
      </c>
      <c r="F1102" s="22">
        <f t="shared" ca="1" si="268"/>
        <v>74.198978484056227</v>
      </c>
      <c r="G1102" s="23">
        <v>1099</v>
      </c>
      <c r="H1102" s="24">
        <f t="shared" ca="1" si="269"/>
        <v>2246.8172219999997</v>
      </c>
      <c r="I1102" s="25">
        <f t="shared" ca="1" si="270"/>
        <v>75.099081995000063</v>
      </c>
      <c r="J1102" s="155"/>
      <c r="K1102" s="155"/>
      <c r="AX1102">
        <f t="shared" ca="1" si="263"/>
        <v>214.56880570000021</v>
      </c>
      <c r="AY1102">
        <f t="shared" ca="1" si="271"/>
        <v>210.43119429999979</v>
      </c>
      <c r="AZ1102" cm="1">
        <f t="array" aca="1" ref="AZ1102" ca="1">_xlfn.LET(_xlpm.rozsah, $J$3:$J$10001,_xlpm.podminka, (_xlpm.rozsah&gt;H1102)*(ISNUMBER(_xlpm.rozsah)),_xlpm.indexy, IF(_xlpm.podminka, ROW(_xlpm.rozsah)-MIN(ROW(_xlpm.rozsah))+1),_xlpm.prvni, MIN(_xlpm.indexy),_xlpm.finalni, IF(_xlpm.prvni=1, 2, _xlpm.prvni),INDEX(_xlpm.rozsah, _xlpm.finalni))</f>
        <v>2300</v>
      </c>
      <c r="BA1102" cm="1">
        <f t="array" aca="1" ref="BA1102" ca="1">INDEX($J$3:$J$10001,MATCH(AZ1102,$J$3:$J$10004,0)-1)</f>
        <v>2200</v>
      </c>
      <c r="BB1102">
        <f t="shared" ca="1" si="265"/>
        <v>180</v>
      </c>
      <c r="BC1102">
        <f t="shared" ca="1" si="265"/>
        <v>245</v>
      </c>
      <c r="BD1102">
        <f t="shared" ca="1" si="264"/>
        <v>-65</v>
      </c>
      <c r="BE1102">
        <f t="shared" ca="1" si="272"/>
        <v>214.56880570000021</v>
      </c>
      <c r="BF1102">
        <f t="shared" ca="1" si="275"/>
        <v>211.99708138301781</v>
      </c>
      <c r="BG1102">
        <f t="shared" ca="1" si="273"/>
        <v>213.00291861698219</v>
      </c>
      <c r="BH1102" cm="1">
        <f t="array" aca="1" ref="BH1102" ca="1">_xlfn.LET(_xlpm.rozsah, $J$3:$J$10001,_xlpm.podminka, (_xlpm.rozsah&gt;E1102)*(ISNUMBER(_xlpm.rozsah)),_xlpm.indexy, IF(_xlpm.podminka, ROW(_xlpm.rozsah)-MIN(ROW(_xlpm.rozsah))+1),_xlpm.prvni, MIN(_xlpm.indexy),_xlpm.finalni, IF(_xlpm.prvni=1, 2, _xlpm.prvni),INDEX(_xlpm.rozsah, _xlpm.finalni))</f>
        <v>2300</v>
      </c>
      <c r="BI1102" cm="1">
        <f t="array" aca="1" ref="BI1102" ca="1">INDEX($J$3:$J$10001,MATCH(BH1102,$J$3:$J$10004,0)-1)</f>
        <v>2200</v>
      </c>
      <c r="BJ1102">
        <f t="shared" ca="1" si="266"/>
        <v>180</v>
      </c>
      <c r="BK1102">
        <f t="shared" ca="1" si="266"/>
        <v>245</v>
      </c>
      <c r="BL1102">
        <f t="shared" ca="1" si="276"/>
        <v>-65</v>
      </c>
      <c r="BM1102">
        <f t="shared" ca="1" si="274"/>
        <v>211.99708138301781</v>
      </c>
    </row>
    <row r="1103" spans="1:65" x14ac:dyDescent="0.25">
      <c r="A1103" s="64">
        <v>1100</v>
      </c>
      <c r="B1103" s="64">
        <v>94</v>
      </c>
      <c r="C1103" s="64">
        <v>59</v>
      </c>
      <c r="D1103" s="18">
        <v>1100</v>
      </c>
      <c r="E1103" s="21">
        <f t="shared" ca="1" si="267"/>
        <v>2143.2943541507439</v>
      </c>
      <c r="F1103" s="22">
        <f t="shared" ca="1" si="268"/>
        <v>156.25971586787139</v>
      </c>
      <c r="G1103" s="28">
        <v>1100</v>
      </c>
      <c r="H1103" s="24">
        <f t="shared" ca="1" si="269"/>
        <v>2139.6120679999999</v>
      </c>
      <c r="I1103" s="25">
        <f t="shared" ca="1" si="270"/>
        <v>157.02010795800001</v>
      </c>
      <c r="J1103" s="155"/>
      <c r="K1103" s="155"/>
      <c r="AX1103">
        <f t="shared" ca="1" si="263"/>
        <v>266.13577620000001</v>
      </c>
      <c r="AY1103">
        <f t="shared" ca="1" si="271"/>
        <v>258.86422379999999</v>
      </c>
      <c r="AZ1103" cm="1">
        <f t="array" aca="1" ref="AZ1103" ca="1">_xlfn.LET(_xlpm.rozsah, $J$3:$J$10001,_xlpm.podminka, (_xlpm.rozsah&gt;H1103)*(ISNUMBER(_xlpm.rozsah)),_xlpm.indexy, IF(_xlpm.podminka, ROW(_xlpm.rozsah)-MIN(ROW(_xlpm.rozsah))+1),_xlpm.prvni, MIN(_xlpm.indexy),_xlpm.finalni, IF(_xlpm.prvni=1, 2, _xlpm.prvni),INDEX(_xlpm.rozsah, _xlpm.finalni))</f>
        <v>2200</v>
      </c>
      <c r="BA1103" cm="1">
        <f t="array" aca="1" ref="BA1103" ca="1">INDEX($J$3:$J$10001,MATCH(AZ1103,$J$3:$J$10004,0)-1)</f>
        <v>2100</v>
      </c>
      <c r="BB1103">
        <f t="shared" ca="1" si="265"/>
        <v>245</v>
      </c>
      <c r="BC1103">
        <f t="shared" ca="1" si="265"/>
        <v>280</v>
      </c>
      <c r="BD1103">
        <f t="shared" ca="1" si="264"/>
        <v>-35</v>
      </c>
      <c r="BE1103">
        <f t="shared" ca="1" si="272"/>
        <v>266.13577620000001</v>
      </c>
      <c r="BF1103">
        <f t="shared" ca="1" si="275"/>
        <v>264.84697604723965</v>
      </c>
      <c r="BG1103">
        <f t="shared" ca="1" si="273"/>
        <v>260.15302395276035</v>
      </c>
      <c r="BH1103" cm="1">
        <f t="array" aca="1" ref="BH1103" ca="1">_xlfn.LET(_xlpm.rozsah, $J$3:$J$10001,_xlpm.podminka, (_xlpm.rozsah&gt;E1103)*(ISNUMBER(_xlpm.rozsah)),_xlpm.indexy, IF(_xlpm.podminka, ROW(_xlpm.rozsah)-MIN(ROW(_xlpm.rozsah))+1),_xlpm.prvni, MIN(_xlpm.indexy),_xlpm.finalni, IF(_xlpm.prvni=1, 2, _xlpm.prvni),INDEX(_xlpm.rozsah, _xlpm.finalni))</f>
        <v>2200</v>
      </c>
      <c r="BI1103" cm="1">
        <f t="array" aca="1" ref="BI1103" ca="1">INDEX($J$3:$J$10001,MATCH(BH1103,$J$3:$J$10004,0)-1)</f>
        <v>2100</v>
      </c>
      <c r="BJ1103">
        <f t="shared" ca="1" si="266"/>
        <v>245</v>
      </c>
      <c r="BK1103">
        <f t="shared" ca="1" si="266"/>
        <v>280</v>
      </c>
      <c r="BL1103">
        <f t="shared" ca="1" si="276"/>
        <v>-35</v>
      </c>
      <c r="BM1103">
        <f t="shared" ca="1" si="274"/>
        <v>264.84697604723965</v>
      </c>
    </row>
    <row r="1104" spans="1:65" x14ac:dyDescent="0.25">
      <c r="A1104" s="64">
        <v>1101</v>
      </c>
      <c r="B1104" s="64">
        <v>97</v>
      </c>
      <c r="C1104" s="64">
        <v>37</v>
      </c>
      <c r="D1104" s="18">
        <v>1101</v>
      </c>
      <c r="E1104" s="21">
        <f t="shared" ca="1" si="267"/>
        <v>2189.3569399215121</v>
      </c>
      <c r="F1104" s="22">
        <f t="shared" ca="1" si="268"/>
        <v>92.028276280164178</v>
      </c>
      <c r="G1104" s="23">
        <v>1101</v>
      </c>
      <c r="H1104" s="24">
        <f t="shared" ca="1" si="269"/>
        <v>2185.5571339999997</v>
      </c>
      <c r="I1104" s="25">
        <f t="shared" ca="1" si="270"/>
        <v>92.520351147000042</v>
      </c>
      <c r="J1104" s="155"/>
      <c r="K1104" s="155"/>
      <c r="AX1104">
        <f t="shared" ca="1" si="263"/>
        <v>250.05500310000011</v>
      </c>
      <c r="AY1104">
        <f t="shared" ca="1" si="271"/>
        <v>274.94499689999986</v>
      </c>
      <c r="AZ1104" cm="1">
        <f t="array" aca="1" ref="AZ1104" ca="1">_xlfn.LET(_xlpm.rozsah, $J$3:$J$10001,_xlpm.podminka, (_xlpm.rozsah&gt;H1104)*(ISNUMBER(_xlpm.rozsah)),_xlpm.indexy, IF(_xlpm.podminka, ROW(_xlpm.rozsah)-MIN(ROW(_xlpm.rozsah))+1),_xlpm.prvni, MIN(_xlpm.indexy),_xlpm.finalni, IF(_xlpm.prvni=1, 2, _xlpm.prvni),INDEX(_xlpm.rozsah, _xlpm.finalni))</f>
        <v>2200</v>
      </c>
      <c r="BA1104" cm="1">
        <f t="array" aca="1" ref="BA1104" ca="1">INDEX($J$3:$J$10001,MATCH(AZ1104,$J$3:$J$10004,0)-1)</f>
        <v>2100</v>
      </c>
      <c r="BB1104">
        <f t="shared" ca="1" si="265"/>
        <v>245</v>
      </c>
      <c r="BC1104">
        <f t="shared" ca="1" si="265"/>
        <v>280</v>
      </c>
      <c r="BD1104">
        <f t="shared" ca="1" si="264"/>
        <v>-35</v>
      </c>
      <c r="BE1104">
        <f t="shared" ca="1" si="272"/>
        <v>250.05500310000011</v>
      </c>
      <c r="BF1104">
        <f t="shared" ca="1" si="275"/>
        <v>248.72507102747076</v>
      </c>
      <c r="BG1104">
        <f t="shared" ca="1" si="273"/>
        <v>276.27492897252921</v>
      </c>
      <c r="BH1104" cm="1">
        <f t="array" aca="1" ref="BH1104" ca="1">_xlfn.LET(_xlpm.rozsah, $J$3:$J$10001,_xlpm.podminka, (_xlpm.rozsah&gt;E1104)*(ISNUMBER(_xlpm.rozsah)),_xlpm.indexy, IF(_xlpm.podminka, ROW(_xlpm.rozsah)-MIN(ROW(_xlpm.rozsah))+1),_xlpm.prvni, MIN(_xlpm.indexy),_xlpm.finalni, IF(_xlpm.prvni=1, 2, _xlpm.prvni),INDEX(_xlpm.rozsah, _xlpm.finalni))</f>
        <v>2200</v>
      </c>
      <c r="BI1104" cm="1">
        <f t="array" aca="1" ref="BI1104" ca="1">INDEX($J$3:$J$10001,MATCH(BH1104,$J$3:$J$10004,0)-1)</f>
        <v>2100</v>
      </c>
      <c r="BJ1104">
        <f t="shared" ca="1" si="266"/>
        <v>245</v>
      </c>
      <c r="BK1104">
        <f t="shared" ca="1" si="266"/>
        <v>280</v>
      </c>
      <c r="BL1104">
        <f t="shared" ca="1" si="276"/>
        <v>-35</v>
      </c>
      <c r="BM1104">
        <f t="shared" ca="1" si="274"/>
        <v>248.72507102747076</v>
      </c>
    </row>
    <row r="1105" spans="1:65" x14ac:dyDescent="0.25">
      <c r="A1105" s="64">
        <v>1102</v>
      </c>
      <c r="B1105" s="64">
        <v>97</v>
      </c>
      <c r="C1105" s="64">
        <v>60</v>
      </c>
      <c r="D1105" s="18">
        <v>1102</v>
      </c>
      <c r="E1105" s="21">
        <f t="shared" ca="1" si="267"/>
        <v>2189.3569399215121</v>
      </c>
      <c r="F1105" s="22">
        <f t="shared" ca="1" si="268"/>
        <v>149.23504261648247</v>
      </c>
      <c r="G1105" s="28">
        <v>1102</v>
      </c>
      <c r="H1105" s="24">
        <f t="shared" ca="1" si="269"/>
        <v>2185.5571339999997</v>
      </c>
      <c r="I1105" s="25">
        <f t="shared" ca="1" si="270"/>
        <v>150.03300186000007</v>
      </c>
      <c r="J1105" s="155"/>
      <c r="K1105" s="155"/>
      <c r="AX1105">
        <f t="shared" ca="1" si="263"/>
        <v>250.05500310000011</v>
      </c>
      <c r="AY1105">
        <f t="shared" ca="1" si="271"/>
        <v>274.94499689999986</v>
      </c>
      <c r="AZ1105" cm="1">
        <f t="array" aca="1" ref="AZ1105" ca="1">_xlfn.LET(_xlpm.rozsah, $J$3:$J$10001,_xlpm.podminka, (_xlpm.rozsah&gt;H1105)*(ISNUMBER(_xlpm.rozsah)),_xlpm.indexy, IF(_xlpm.podminka, ROW(_xlpm.rozsah)-MIN(ROW(_xlpm.rozsah))+1),_xlpm.prvni, MIN(_xlpm.indexy),_xlpm.finalni, IF(_xlpm.prvni=1, 2, _xlpm.prvni),INDEX(_xlpm.rozsah, _xlpm.finalni))</f>
        <v>2200</v>
      </c>
      <c r="BA1105" cm="1">
        <f t="array" aca="1" ref="BA1105" ca="1">INDEX($J$3:$J$10001,MATCH(AZ1105,$J$3:$J$10004,0)-1)</f>
        <v>2100</v>
      </c>
      <c r="BB1105">
        <f t="shared" ca="1" si="265"/>
        <v>245</v>
      </c>
      <c r="BC1105">
        <f t="shared" ca="1" si="265"/>
        <v>280</v>
      </c>
      <c r="BD1105">
        <f t="shared" ca="1" si="264"/>
        <v>-35</v>
      </c>
      <c r="BE1105">
        <f t="shared" ca="1" si="272"/>
        <v>250.05500310000011</v>
      </c>
      <c r="BF1105">
        <f t="shared" ca="1" si="275"/>
        <v>248.72507102747076</v>
      </c>
      <c r="BG1105">
        <f t="shared" ca="1" si="273"/>
        <v>276.27492897252921</v>
      </c>
      <c r="BH1105" cm="1">
        <f t="array" aca="1" ref="BH1105" ca="1">_xlfn.LET(_xlpm.rozsah, $J$3:$J$10001,_xlpm.podminka, (_xlpm.rozsah&gt;E1105)*(ISNUMBER(_xlpm.rozsah)),_xlpm.indexy, IF(_xlpm.podminka, ROW(_xlpm.rozsah)-MIN(ROW(_xlpm.rozsah))+1),_xlpm.prvni, MIN(_xlpm.indexy),_xlpm.finalni, IF(_xlpm.prvni=1, 2, _xlpm.prvni),INDEX(_xlpm.rozsah, _xlpm.finalni))</f>
        <v>2200</v>
      </c>
      <c r="BI1105" cm="1">
        <f t="array" aca="1" ref="BI1105" ca="1">INDEX($J$3:$J$10001,MATCH(BH1105,$J$3:$J$10004,0)-1)</f>
        <v>2100</v>
      </c>
      <c r="BJ1105">
        <f t="shared" ca="1" si="266"/>
        <v>245</v>
      </c>
      <c r="BK1105">
        <f t="shared" ca="1" si="266"/>
        <v>280</v>
      </c>
      <c r="BL1105">
        <f t="shared" ca="1" si="276"/>
        <v>-35</v>
      </c>
      <c r="BM1105">
        <f t="shared" ca="1" si="274"/>
        <v>248.72507102747076</v>
      </c>
    </row>
    <row r="1106" spans="1:65" x14ac:dyDescent="0.25">
      <c r="A1106" s="64">
        <v>1103</v>
      </c>
      <c r="B1106" s="64">
        <v>93</v>
      </c>
      <c r="C1106" s="64">
        <v>98</v>
      </c>
      <c r="D1106" s="18">
        <v>1103</v>
      </c>
      <c r="E1106" s="21">
        <f t="shared" ca="1" si="267"/>
        <v>2127.9401588938213</v>
      </c>
      <c r="F1106" s="22">
        <f t="shared" ca="1" si="268"/>
        <v>264.8165254994193</v>
      </c>
      <c r="G1106" s="23">
        <v>1103</v>
      </c>
      <c r="H1106" s="24">
        <f t="shared" ca="1" si="269"/>
        <v>2124.2970459999997</v>
      </c>
      <c r="I1106" s="25">
        <f t="shared" ca="1" si="270"/>
        <v>266.06611322200007</v>
      </c>
      <c r="J1106" s="155"/>
      <c r="K1106" s="155"/>
      <c r="AX1106">
        <f t="shared" ca="1" si="263"/>
        <v>271.4960339000001</v>
      </c>
      <c r="AY1106">
        <f t="shared" ca="1" si="271"/>
        <v>253.5039660999999</v>
      </c>
      <c r="AZ1106" cm="1">
        <f t="array" aca="1" ref="AZ1106" ca="1">_xlfn.LET(_xlpm.rozsah, $J$3:$J$10001,_xlpm.podminka, (_xlpm.rozsah&gt;H1106)*(ISNUMBER(_xlpm.rozsah)),_xlpm.indexy, IF(_xlpm.podminka, ROW(_xlpm.rozsah)-MIN(ROW(_xlpm.rozsah))+1),_xlpm.prvni, MIN(_xlpm.indexy),_xlpm.finalni, IF(_xlpm.prvni=1, 2, _xlpm.prvni),INDEX(_xlpm.rozsah, _xlpm.finalni))</f>
        <v>2200</v>
      </c>
      <c r="BA1106" cm="1">
        <f t="array" aca="1" ref="BA1106" ca="1">INDEX($J$3:$J$10001,MATCH(AZ1106,$J$3:$J$10004,0)-1)</f>
        <v>2100</v>
      </c>
      <c r="BB1106">
        <f t="shared" ca="1" si="265"/>
        <v>245</v>
      </c>
      <c r="BC1106">
        <f t="shared" ca="1" si="265"/>
        <v>280</v>
      </c>
      <c r="BD1106">
        <f t="shared" ca="1" si="264"/>
        <v>-35</v>
      </c>
      <c r="BE1106">
        <f t="shared" ca="1" si="272"/>
        <v>271.4960339000001</v>
      </c>
      <c r="BF1106">
        <f t="shared" ca="1" si="275"/>
        <v>270.22094438716255</v>
      </c>
      <c r="BG1106">
        <f t="shared" ca="1" si="273"/>
        <v>254.77905561283745</v>
      </c>
      <c r="BH1106" cm="1">
        <f t="array" aca="1" ref="BH1106" ca="1">_xlfn.LET(_xlpm.rozsah, $J$3:$J$10001,_xlpm.podminka, (_xlpm.rozsah&gt;E1106)*(ISNUMBER(_xlpm.rozsah)),_xlpm.indexy, IF(_xlpm.podminka, ROW(_xlpm.rozsah)-MIN(ROW(_xlpm.rozsah))+1),_xlpm.prvni, MIN(_xlpm.indexy),_xlpm.finalni, IF(_xlpm.prvni=1, 2, _xlpm.prvni),INDEX(_xlpm.rozsah, _xlpm.finalni))</f>
        <v>2200</v>
      </c>
      <c r="BI1106" cm="1">
        <f t="array" aca="1" ref="BI1106" ca="1">INDEX($J$3:$J$10001,MATCH(BH1106,$J$3:$J$10004,0)-1)</f>
        <v>2100</v>
      </c>
      <c r="BJ1106">
        <f t="shared" ca="1" si="266"/>
        <v>245</v>
      </c>
      <c r="BK1106">
        <f t="shared" ca="1" si="266"/>
        <v>280</v>
      </c>
      <c r="BL1106">
        <f t="shared" ca="1" si="276"/>
        <v>-35</v>
      </c>
      <c r="BM1106">
        <f t="shared" ca="1" si="274"/>
        <v>270.22094438716255</v>
      </c>
    </row>
    <row r="1107" spans="1:65" x14ac:dyDescent="0.25">
      <c r="A1107" s="64">
        <v>1104</v>
      </c>
      <c r="B1107" s="64">
        <v>98</v>
      </c>
      <c r="C1107" s="64">
        <v>53</v>
      </c>
      <c r="D1107" s="18">
        <v>1104</v>
      </c>
      <c r="E1107" s="21">
        <f t="shared" ca="1" si="267"/>
        <v>2204.7111351784351</v>
      </c>
      <c r="F1107" s="22">
        <f t="shared" ca="1" si="268"/>
        <v>128.22701393102909</v>
      </c>
      <c r="G1107" s="28">
        <v>1104</v>
      </c>
      <c r="H1107" s="24">
        <f t="shared" ca="1" si="269"/>
        <v>2200.8721559999999</v>
      </c>
      <c r="I1107" s="25">
        <f t="shared" ca="1" si="270"/>
        <v>129.54954225800003</v>
      </c>
      <c r="J1107" s="155"/>
      <c r="K1107" s="155"/>
      <c r="AX1107">
        <f t="shared" ca="1" si="263"/>
        <v>244.43309860000005</v>
      </c>
      <c r="AY1107">
        <f t="shared" ca="1" si="271"/>
        <v>180.56690139999995</v>
      </c>
      <c r="AZ1107" cm="1">
        <f t="array" aca="1" ref="AZ1107" ca="1">_xlfn.LET(_xlpm.rozsah, $J$3:$J$10001,_xlpm.podminka, (_xlpm.rozsah&gt;H1107)*(ISNUMBER(_xlpm.rozsah)),_xlpm.indexy, IF(_xlpm.podminka, ROW(_xlpm.rozsah)-MIN(ROW(_xlpm.rozsah))+1),_xlpm.prvni, MIN(_xlpm.indexy),_xlpm.finalni, IF(_xlpm.prvni=1, 2, _xlpm.prvni),INDEX(_xlpm.rozsah, _xlpm.finalni))</f>
        <v>2300</v>
      </c>
      <c r="BA1107" cm="1">
        <f t="array" aca="1" ref="BA1107" ca="1">INDEX($J$3:$J$10001,MATCH(AZ1107,$J$3:$J$10004,0)-1)</f>
        <v>2200</v>
      </c>
      <c r="BB1107">
        <f t="shared" ca="1" si="265"/>
        <v>180</v>
      </c>
      <c r="BC1107">
        <f t="shared" ca="1" si="265"/>
        <v>245</v>
      </c>
      <c r="BD1107">
        <f t="shared" ca="1" si="264"/>
        <v>-65</v>
      </c>
      <c r="BE1107">
        <f t="shared" ca="1" si="272"/>
        <v>244.43309860000005</v>
      </c>
      <c r="BF1107">
        <f t="shared" ca="1" si="275"/>
        <v>241.93776213401716</v>
      </c>
      <c r="BG1107">
        <f t="shared" ca="1" si="273"/>
        <v>183.06223786598284</v>
      </c>
      <c r="BH1107" cm="1">
        <f t="array" aca="1" ref="BH1107" ca="1">_xlfn.LET(_xlpm.rozsah, $J$3:$J$10001,_xlpm.podminka, (_xlpm.rozsah&gt;E1107)*(ISNUMBER(_xlpm.rozsah)),_xlpm.indexy, IF(_xlpm.podminka, ROW(_xlpm.rozsah)-MIN(ROW(_xlpm.rozsah))+1),_xlpm.prvni, MIN(_xlpm.indexy),_xlpm.finalni, IF(_xlpm.prvni=1, 2, _xlpm.prvni),INDEX(_xlpm.rozsah, _xlpm.finalni))</f>
        <v>2300</v>
      </c>
      <c r="BI1107" cm="1">
        <f t="array" aca="1" ref="BI1107" ca="1">INDEX($J$3:$J$10001,MATCH(BH1107,$J$3:$J$10004,0)-1)</f>
        <v>2200</v>
      </c>
      <c r="BJ1107">
        <f t="shared" ca="1" si="266"/>
        <v>180</v>
      </c>
      <c r="BK1107">
        <f t="shared" ca="1" si="266"/>
        <v>245</v>
      </c>
      <c r="BL1107">
        <f t="shared" ca="1" si="276"/>
        <v>-65</v>
      </c>
      <c r="BM1107">
        <f t="shared" ca="1" si="274"/>
        <v>241.93776213401716</v>
      </c>
    </row>
    <row r="1108" spans="1:65" x14ac:dyDescent="0.25">
      <c r="A1108" s="64">
        <v>1105</v>
      </c>
      <c r="B1108" s="64">
        <v>103</v>
      </c>
      <c r="C1108" s="64">
        <v>13</v>
      </c>
      <c r="D1108" s="18">
        <v>1105</v>
      </c>
      <c r="E1108" s="21">
        <f t="shared" ca="1" si="267"/>
        <v>2281.4821114630495</v>
      </c>
      <c r="F1108" s="22">
        <f t="shared" ca="1" si="268"/>
        <v>24.964761581372322</v>
      </c>
      <c r="G1108" s="23">
        <v>1105</v>
      </c>
      <c r="H1108" s="24">
        <f t="shared" ca="1" si="269"/>
        <v>2277.4472660000001</v>
      </c>
      <c r="I1108" s="25">
        <f t="shared" ca="1" si="270"/>
        <v>25.305706022999988</v>
      </c>
      <c r="J1108" s="155"/>
      <c r="K1108" s="155"/>
      <c r="AX1108">
        <f t="shared" ca="1" si="263"/>
        <v>194.65927709999991</v>
      </c>
      <c r="AY1108">
        <f t="shared" ca="1" si="271"/>
        <v>230.34072290000009</v>
      </c>
      <c r="AZ1108" cm="1">
        <f t="array" aca="1" ref="AZ1108" ca="1">_xlfn.LET(_xlpm.rozsah, $J$3:$J$10001,_xlpm.podminka, (_xlpm.rozsah&gt;H1108)*(ISNUMBER(_xlpm.rozsah)),_xlpm.indexy, IF(_xlpm.podminka, ROW(_xlpm.rozsah)-MIN(ROW(_xlpm.rozsah))+1),_xlpm.prvni, MIN(_xlpm.indexy),_xlpm.finalni, IF(_xlpm.prvni=1, 2, _xlpm.prvni),INDEX(_xlpm.rozsah, _xlpm.finalni))</f>
        <v>2300</v>
      </c>
      <c r="BA1108" cm="1">
        <f t="array" aca="1" ref="BA1108" ca="1">INDEX($J$3:$J$10001,MATCH(AZ1108,$J$3:$J$10004,0)-1)</f>
        <v>2200</v>
      </c>
      <c r="BB1108">
        <f t="shared" ca="1" si="265"/>
        <v>180</v>
      </c>
      <c r="BC1108">
        <f t="shared" ca="1" si="265"/>
        <v>245</v>
      </c>
      <c r="BD1108">
        <f t="shared" ca="1" si="264"/>
        <v>-65</v>
      </c>
      <c r="BE1108">
        <f t="shared" ca="1" si="272"/>
        <v>194.65927709999991</v>
      </c>
      <c r="BF1108">
        <f t="shared" ca="1" si="275"/>
        <v>192.03662754901785</v>
      </c>
      <c r="BG1108">
        <f t="shared" ca="1" si="273"/>
        <v>232.96337245098215</v>
      </c>
      <c r="BH1108" cm="1">
        <f t="array" aca="1" ref="BH1108" ca="1">_xlfn.LET(_xlpm.rozsah, $J$3:$J$10001,_xlpm.podminka, (_xlpm.rozsah&gt;E1108)*(ISNUMBER(_xlpm.rozsah)),_xlpm.indexy, IF(_xlpm.podminka, ROW(_xlpm.rozsah)-MIN(ROW(_xlpm.rozsah))+1),_xlpm.prvni, MIN(_xlpm.indexy),_xlpm.finalni, IF(_xlpm.prvni=1, 2, _xlpm.prvni),INDEX(_xlpm.rozsah, _xlpm.finalni))</f>
        <v>2300</v>
      </c>
      <c r="BI1108" cm="1">
        <f t="array" aca="1" ref="BI1108" ca="1">INDEX($J$3:$J$10001,MATCH(BH1108,$J$3:$J$10004,0)-1)</f>
        <v>2200</v>
      </c>
      <c r="BJ1108">
        <f t="shared" ca="1" si="266"/>
        <v>180</v>
      </c>
      <c r="BK1108">
        <f t="shared" ca="1" si="266"/>
        <v>245</v>
      </c>
      <c r="BL1108">
        <f t="shared" ca="1" si="276"/>
        <v>-65</v>
      </c>
      <c r="BM1108">
        <f t="shared" ca="1" si="274"/>
        <v>192.03662754901785</v>
      </c>
    </row>
    <row r="1109" spans="1:65" x14ac:dyDescent="0.25">
      <c r="A1109" s="64">
        <v>1106</v>
      </c>
      <c r="B1109" s="64">
        <v>103</v>
      </c>
      <c r="C1109" s="64">
        <v>11</v>
      </c>
      <c r="D1109" s="18">
        <v>1106</v>
      </c>
      <c r="E1109" s="21">
        <f t="shared" ca="1" si="267"/>
        <v>2281.4821114630495</v>
      </c>
      <c r="F1109" s="22">
        <f t="shared" ca="1" si="268"/>
        <v>21.124029030391963</v>
      </c>
      <c r="G1109" s="28">
        <v>1106</v>
      </c>
      <c r="H1109" s="24">
        <f t="shared" ca="1" si="269"/>
        <v>2277.4472660000001</v>
      </c>
      <c r="I1109" s="25">
        <f t="shared" ca="1" si="270"/>
        <v>21.412520480999991</v>
      </c>
      <c r="J1109" s="155"/>
      <c r="K1109" s="155"/>
      <c r="AX1109">
        <f t="shared" ca="1" si="263"/>
        <v>194.65927709999991</v>
      </c>
      <c r="AY1109">
        <f t="shared" ca="1" si="271"/>
        <v>230.34072290000009</v>
      </c>
      <c r="AZ1109" cm="1">
        <f t="array" aca="1" ref="AZ1109" ca="1">_xlfn.LET(_xlpm.rozsah, $J$3:$J$10001,_xlpm.podminka, (_xlpm.rozsah&gt;H1109)*(ISNUMBER(_xlpm.rozsah)),_xlpm.indexy, IF(_xlpm.podminka, ROW(_xlpm.rozsah)-MIN(ROW(_xlpm.rozsah))+1),_xlpm.prvni, MIN(_xlpm.indexy),_xlpm.finalni, IF(_xlpm.prvni=1, 2, _xlpm.prvni),INDEX(_xlpm.rozsah, _xlpm.finalni))</f>
        <v>2300</v>
      </c>
      <c r="BA1109" cm="1">
        <f t="array" aca="1" ref="BA1109" ca="1">INDEX($J$3:$J$10001,MATCH(AZ1109,$J$3:$J$10004,0)-1)</f>
        <v>2200</v>
      </c>
      <c r="BB1109">
        <f t="shared" ca="1" si="265"/>
        <v>180</v>
      </c>
      <c r="BC1109">
        <f t="shared" ca="1" si="265"/>
        <v>245</v>
      </c>
      <c r="BD1109">
        <f t="shared" ca="1" si="264"/>
        <v>-65</v>
      </c>
      <c r="BE1109">
        <f t="shared" ca="1" si="272"/>
        <v>194.65927709999991</v>
      </c>
      <c r="BF1109">
        <f t="shared" ca="1" si="275"/>
        <v>192.03662754901785</v>
      </c>
      <c r="BG1109">
        <f t="shared" ca="1" si="273"/>
        <v>232.96337245098215</v>
      </c>
      <c r="BH1109" cm="1">
        <f t="array" aca="1" ref="BH1109" ca="1">_xlfn.LET(_xlpm.rozsah, $J$3:$J$10001,_xlpm.podminka, (_xlpm.rozsah&gt;E1109)*(ISNUMBER(_xlpm.rozsah)),_xlpm.indexy, IF(_xlpm.podminka, ROW(_xlpm.rozsah)-MIN(ROW(_xlpm.rozsah))+1),_xlpm.prvni, MIN(_xlpm.indexy),_xlpm.finalni, IF(_xlpm.prvni=1, 2, _xlpm.prvni),INDEX(_xlpm.rozsah, _xlpm.finalni))</f>
        <v>2300</v>
      </c>
      <c r="BI1109" cm="1">
        <f t="array" aca="1" ref="BI1109" ca="1">INDEX($J$3:$J$10001,MATCH(BH1109,$J$3:$J$10004,0)-1)</f>
        <v>2200</v>
      </c>
      <c r="BJ1109">
        <f t="shared" ca="1" si="266"/>
        <v>180</v>
      </c>
      <c r="BK1109">
        <f t="shared" ca="1" si="266"/>
        <v>245</v>
      </c>
      <c r="BL1109">
        <f t="shared" ca="1" si="276"/>
        <v>-65</v>
      </c>
      <c r="BM1109">
        <f t="shared" ca="1" si="274"/>
        <v>192.03662754901785</v>
      </c>
    </row>
    <row r="1110" spans="1:65" x14ac:dyDescent="0.25">
      <c r="A1110" s="64">
        <v>1107</v>
      </c>
      <c r="B1110" s="64">
        <v>103</v>
      </c>
      <c r="C1110" s="64">
        <v>11</v>
      </c>
      <c r="D1110" s="18">
        <v>1107</v>
      </c>
      <c r="E1110" s="21">
        <f t="shared" ca="1" si="267"/>
        <v>2281.4821114630495</v>
      </c>
      <c r="F1110" s="22">
        <f t="shared" ca="1" si="268"/>
        <v>21.124029030391963</v>
      </c>
      <c r="G1110" s="23">
        <v>1107</v>
      </c>
      <c r="H1110" s="24">
        <f t="shared" ca="1" si="269"/>
        <v>2277.4472660000001</v>
      </c>
      <c r="I1110" s="25">
        <f t="shared" ca="1" si="270"/>
        <v>21.412520480999991</v>
      </c>
      <c r="J1110" s="155"/>
      <c r="K1110" s="155"/>
      <c r="AX1110">
        <f t="shared" ca="1" si="263"/>
        <v>194.65927709999991</v>
      </c>
      <c r="AY1110">
        <f t="shared" ca="1" si="271"/>
        <v>230.34072290000009</v>
      </c>
      <c r="AZ1110" cm="1">
        <f t="array" aca="1" ref="AZ1110" ca="1">_xlfn.LET(_xlpm.rozsah, $J$3:$J$10001,_xlpm.podminka, (_xlpm.rozsah&gt;H1110)*(ISNUMBER(_xlpm.rozsah)),_xlpm.indexy, IF(_xlpm.podminka, ROW(_xlpm.rozsah)-MIN(ROW(_xlpm.rozsah))+1),_xlpm.prvni, MIN(_xlpm.indexy),_xlpm.finalni, IF(_xlpm.prvni=1, 2, _xlpm.prvni),INDEX(_xlpm.rozsah, _xlpm.finalni))</f>
        <v>2300</v>
      </c>
      <c r="BA1110" cm="1">
        <f t="array" aca="1" ref="BA1110" ca="1">INDEX($J$3:$J$10001,MATCH(AZ1110,$J$3:$J$10004,0)-1)</f>
        <v>2200</v>
      </c>
      <c r="BB1110">
        <f t="shared" ca="1" si="265"/>
        <v>180</v>
      </c>
      <c r="BC1110">
        <f t="shared" ca="1" si="265"/>
        <v>245</v>
      </c>
      <c r="BD1110">
        <f t="shared" ca="1" si="264"/>
        <v>-65</v>
      </c>
      <c r="BE1110">
        <f t="shared" ca="1" si="272"/>
        <v>194.65927709999991</v>
      </c>
      <c r="BF1110">
        <f t="shared" ca="1" si="275"/>
        <v>192.03662754901785</v>
      </c>
      <c r="BG1110">
        <f t="shared" ca="1" si="273"/>
        <v>232.96337245098215</v>
      </c>
      <c r="BH1110" cm="1">
        <f t="array" aca="1" ref="BH1110" ca="1">_xlfn.LET(_xlpm.rozsah, $J$3:$J$10001,_xlpm.podminka, (_xlpm.rozsah&gt;E1110)*(ISNUMBER(_xlpm.rozsah)),_xlpm.indexy, IF(_xlpm.podminka, ROW(_xlpm.rozsah)-MIN(ROW(_xlpm.rozsah))+1),_xlpm.prvni, MIN(_xlpm.indexy),_xlpm.finalni, IF(_xlpm.prvni=1, 2, _xlpm.prvni),INDEX(_xlpm.rozsah, _xlpm.finalni))</f>
        <v>2300</v>
      </c>
      <c r="BI1110" cm="1">
        <f t="array" aca="1" ref="BI1110" ca="1">INDEX($J$3:$J$10001,MATCH(BH1110,$J$3:$J$10004,0)-1)</f>
        <v>2200</v>
      </c>
      <c r="BJ1110">
        <f t="shared" ca="1" si="266"/>
        <v>180</v>
      </c>
      <c r="BK1110">
        <f t="shared" ca="1" si="266"/>
        <v>245</v>
      </c>
      <c r="BL1110">
        <f t="shared" ca="1" si="276"/>
        <v>-65</v>
      </c>
      <c r="BM1110">
        <f t="shared" ca="1" si="274"/>
        <v>192.03662754901785</v>
      </c>
    </row>
    <row r="1111" spans="1:65" x14ac:dyDescent="0.25">
      <c r="A1111" s="64">
        <v>1108</v>
      </c>
      <c r="B1111" s="64">
        <v>103</v>
      </c>
      <c r="C1111" s="64">
        <v>13</v>
      </c>
      <c r="D1111" s="18">
        <v>1108</v>
      </c>
      <c r="E1111" s="21">
        <f t="shared" ca="1" si="267"/>
        <v>2281.4821114630495</v>
      </c>
      <c r="F1111" s="22">
        <f t="shared" ca="1" si="268"/>
        <v>24.964761581372322</v>
      </c>
      <c r="G1111" s="28">
        <v>1108</v>
      </c>
      <c r="H1111" s="24">
        <f t="shared" ca="1" si="269"/>
        <v>2277.4472660000001</v>
      </c>
      <c r="I1111" s="25">
        <f t="shared" ca="1" si="270"/>
        <v>25.305706022999988</v>
      </c>
      <c r="J1111" s="155"/>
      <c r="K1111" s="155"/>
      <c r="AX1111">
        <f t="shared" ca="1" si="263"/>
        <v>194.65927709999991</v>
      </c>
      <c r="AY1111">
        <f t="shared" ca="1" si="271"/>
        <v>230.34072290000009</v>
      </c>
      <c r="AZ1111" cm="1">
        <f t="array" aca="1" ref="AZ1111" ca="1">_xlfn.LET(_xlpm.rozsah, $J$3:$J$10001,_xlpm.podminka, (_xlpm.rozsah&gt;H1111)*(ISNUMBER(_xlpm.rozsah)),_xlpm.indexy, IF(_xlpm.podminka, ROW(_xlpm.rozsah)-MIN(ROW(_xlpm.rozsah))+1),_xlpm.prvni, MIN(_xlpm.indexy),_xlpm.finalni, IF(_xlpm.prvni=1, 2, _xlpm.prvni),INDEX(_xlpm.rozsah, _xlpm.finalni))</f>
        <v>2300</v>
      </c>
      <c r="BA1111" cm="1">
        <f t="array" aca="1" ref="BA1111" ca="1">INDEX($J$3:$J$10001,MATCH(AZ1111,$J$3:$J$10004,0)-1)</f>
        <v>2200</v>
      </c>
      <c r="BB1111">
        <f t="shared" ca="1" si="265"/>
        <v>180</v>
      </c>
      <c r="BC1111">
        <f t="shared" ca="1" si="265"/>
        <v>245</v>
      </c>
      <c r="BD1111">
        <f t="shared" ca="1" si="264"/>
        <v>-65</v>
      </c>
      <c r="BE1111">
        <f t="shared" ca="1" si="272"/>
        <v>194.65927709999991</v>
      </c>
      <c r="BF1111">
        <f t="shared" ca="1" si="275"/>
        <v>192.03662754901785</v>
      </c>
      <c r="BG1111">
        <f t="shared" ca="1" si="273"/>
        <v>232.96337245098215</v>
      </c>
      <c r="BH1111" cm="1">
        <f t="array" aca="1" ref="BH1111" ca="1">_xlfn.LET(_xlpm.rozsah, $J$3:$J$10001,_xlpm.podminka, (_xlpm.rozsah&gt;E1111)*(ISNUMBER(_xlpm.rozsah)),_xlpm.indexy, IF(_xlpm.podminka, ROW(_xlpm.rozsah)-MIN(ROW(_xlpm.rozsah))+1),_xlpm.prvni, MIN(_xlpm.indexy),_xlpm.finalni, IF(_xlpm.prvni=1, 2, _xlpm.prvni),INDEX(_xlpm.rozsah, _xlpm.finalni))</f>
        <v>2300</v>
      </c>
      <c r="BI1111" cm="1">
        <f t="array" aca="1" ref="BI1111" ca="1">INDEX($J$3:$J$10001,MATCH(BH1111,$J$3:$J$10004,0)-1)</f>
        <v>2200</v>
      </c>
      <c r="BJ1111">
        <f t="shared" ca="1" si="266"/>
        <v>180</v>
      </c>
      <c r="BK1111">
        <f t="shared" ca="1" si="266"/>
        <v>245</v>
      </c>
      <c r="BL1111">
        <f t="shared" ca="1" si="276"/>
        <v>-65</v>
      </c>
      <c r="BM1111">
        <f t="shared" ca="1" si="274"/>
        <v>192.03662754901785</v>
      </c>
    </row>
    <row r="1112" spans="1:65" x14ac:dyDescent="0.25">
      <c r="A1112" s="64">
        <v>1109</v>
      </c>
      <c r="B1112" s="64">
        <v>103</v>
      </c>
      <c r="C1112" s="64">
        <v>10</v>
      </c>
      <c r="D1112" s="18">
        <v>1109</v>
      </c>
      <c r="E1112" s="21">
        <f t="shared" ca="1" si="267"/>
        <v>2281.4821114630495</v>
      </c>
      <c r="F1112" s="22">
        <f t="shared" ca="1" si="268"/>
        <v>19.203662754901785</v>
      </c>
      <c r="G1112" s="23">
        <v>1109</v>
      </c>
      <c r="H1112" s="24">
        <f t="shared" ca="1" si="269"/>
        <v>2277.4472660000001</v>
      </c>
      <c r="I1112" s="25">
        <f t="shared" ca="1" si="270"/>
        <v>19.465927709999992</v>
      </c>
      <c r="J1112" s="155"/>
      <c r="K1112" s="155"/>
      <c r="AX1112">
        <f t="shared" ca="1" si="263"/>
        <v>194.65927709999991</v>
      </c>
      <c r="AY1112">
        <f t="shared" ca="1" si="271"/>
        <v>230.34072290000009</v>
      </c>
      <c r="AZ1112" cm="1">
        <f t="array" aca="1" ref="AZ1112" ca="1">_xlfn.LET(_xlpm.rozsah, $J$3:$J$10001,_xlpm.podminka, (_xlpm.rozsah&gt;H1112)*(ISNUMBER(_xlpm.rozsah)),_xlpm.indexy, IF(_xlpm.podminka, ROW(_xlpm.rozsah)-MIN(ROW(_xlpm.rozsah))+1),_xlpm.prvni, MIN(_xlpm.indexy),_xlpm.finalni, IF(_xlpm.prvni=1, 2, _xlpm.prvni),INDEX(_xlpm.rozsah, _xlpm.finalni))</f>
        <v>2300</v>
      </c>
      <c r="BA1112" cm="1">
        <f t="array" aca="1" ref="BA1112" ca="1">INDEX($J$3:$J$10001,MATCH(AZ1112,$J$3:$J$10004,0)-1)</f>
        <v>2200</v>
      </c>
      <c r="BB1112">
        <f t="shared" ca="1" si="265"/>
        <v>180</v>
      </c>
      <c r="BC1112">
        <f t="shared" ca="1" si="265"/>
        <v>245</v>
      </c>
      <c r="BD1112">
        <f t="shared" ca="1" si="264"/>
        <v>-65</v>
      </c>
      <c r="BE1112">
        <f t="shared" ca="1" si="272"/>
        <v>194.65927709999991</v>
      </c>
      <c r="BF1112">
        <f t="shared" ca="1" si="275"/>
        <v>192.03662754901785</v>
      </c>
      <c r="BG1112">
        <f t="shared" ca="1" si="273"/>
        <v>232.96337245098215</v>
      </c>
      <c r="BH1112" cm="1">
        <f t="array" aca="1" ref="BH1112" ca="1">_xlfn.LET(_xlpm.rozsah, $J$3:$J$10001,_xlpm.podminka, (_xlpm.rozsah&gt;E1112)*(ISNUMBER(_xlpm.rozsah)),_xlpm.indexy, IF(_xlpm.podminka, ROW(_xlpm.rozsah)-MIN(ROW(_xlpm.rozsah))+1),_xlpm.prvni, MIN(_xlpm.indexy),_xlpm.finalni, IF(_xlpm.prvni=1, 2, _xlpm.prvni),INDEX(_xlpm.rozsah, _xlpm.finalni))</f>
        <v>2300</v>
      </c>
      <c r="BI1112" cm="1">
        <f t="array" aca="1" ref="BI1112" ca="1">INDEX($J$3:$J$10001,MATCH(BH1112,$J$3:$J$10004,0)-1)</f>
        <v>2200</v>
      </c>
      <c r="BJ1112">
        <f t="shared" ca="1" si="266"/>
        <v>180</v>
      </c>
      <c r="BK1112">
        <f t="shared" ca="1" si="266"/>
        <v>245</v>
      </c>
      <c r="BL1112">
        <f t="shared" ca="1" si="276"/>
        <v>-65</v>
      </c>
      <c r="BM1112">
        <f t="shared" ca="1" si="274"/>
        <v>192.03662754901785</v>
      </c>
    </row>
    <row r="1113" spans="1:65" x14ac:dyDescent="0.25">
      <c r="A1113" s="64">
        <v>1110</v>
      </c>
      <c r="B1113" s="64">
        <v>103</v>
      </c>
      <c r="C1113" s="64">
        <v>10</v>
      </c>
      <c r="D1113" s="18">
        <v>1110</v>
      </c>
      <c r="E1113" s="21">
        <f t="shared" ca="1" si="267"/>
        <v>2281.4821114630495</v>
      </c>
      <c r="F1113" s="22">
        <f t="shared" ca="1" si="268"/>
        <v>19.203662754901785</v>
      </c>
      <c r="G1113" s="28">
        <v>1110</v>
      </c>
      <c r="H1113" s="24">
        <f t="shared" ca="1" si="269"/>
        <v>2277.4472660000001</v>
      </c>
      <c r="I1113" s="25">
        <f t="shared" ca="1" si="270"/>
        <v>19.465927709999992</v>
      </c>
      <c r="J1113" s="155"/>
      <c r="K1113" s="155"/>
      <c r="AX1113">
        <f t="shared" ca="1" si="263"/>
        <v>194.65927709999991</v>
      </c>
      <c r="AY1113">
        <f t="shared" ca="1" si="271"/>
        <v>230.34072290000009</v>
      </c>
      <c r="AZ1113" cm="1">
        <f t="array" aca="1" ref="AZ1113" ca="1">_xlfn.LET(_xlpm.rozsah, $J$3:$J$10001,_xlpm.podminka, (_xlpm.rozsah&gt;H1113)*(ISNUMBER(_xlpm.rozsah)),_xlpm.indexy, IF(_xlpm.podminka, ROW(_xlpm.rozsah)-MIN(ROW(_xlpm.rozsah))+1),_xlpm.prvni, MIN(_xlpm.indexy),_xlpm.finalni, IF(_xlpm.prvni=1, 2, _xlpm.prvni),INDEX(_xlpm.rozsah, _xlpm.finalni))</f>
        <v>2300</v>
      </c>
      <c r="BA1113" cm="1">
        <f t="array" aca="1" ref="BA1113" ca="1">INDEX($J$3:$J$10001,MATCH(AZ1113,$J$3:$J$10004,0)-1)</f>
        <v>2200</v>
      </c>
      <c r="BB1113">
        <f t="shared" ca="1" si="265"/>
        <v>180</v>
      </c>
      <c r="BC1113">
        <f t="shared" ca="1" si="265"/>
        <v>245</v>
      </c>
      <c r="BD1113">
        <f t="shared" ca="1" si="264"/>
        <v>-65</v>
      </c>
      <c r="BE1113">
        <f t="shared" ca="1" si="272"/>
        <v>194.65927709999991</v>
      </c>
      <c r="BF1113">
        <f t="shared" ca="1" si="275"/>
        <v>192.03662754901785</v>
      </c>
      <c r="BG1113">
        <f t="shared" ca="1" si="273"/>
        <v>232.96337245098215</v>
      </c>
      <c r="BH1113" cm="1">
        <f t="array" aca="1" ref="BH1113" ca="1">_xlfn.LET(_xlpm.rozsah, $J$3:$J$10001,_xlpm.podminka, (_xlpm.rozsah&gt;E1113)*(ISNUMBER(_xlpm.rozsah)),_xlpm.indexy, IF(_xlpm.podminka, ROW(_xlpm.rozsah)-MIN(ROW(_xlpm.rozsah))+1),_xlpm.prvni, MIN(_xlpm.indexy),_xlpm.finalni, IF(_xlpm.prvni=1, 2, _xlpm.prvni),INDEX(_xlpm.rozsah, _xlpm.finalni))</f>
        <v>2300</v>
      </c>
      <c r="BI1113" cm="1">
        <f t="array" aca="1" ref="BI1113" ca="1">INDEX($J$3:$J$10001,MATCH(BH1113,$J$3:$J$10004,0)-1)</f>
        <v>2200</v>
      </c>
      <c r="BJ1113">
        <f t="shared" ca="1" si="266"/>
        <v>180</v>
      </c>
      <c r="BK1113">
        <f t="shared" ca="1" si="266"/>
        <v>245</v>
      </c>
      <c r="BL1113">
        <f t="shared" ca="1" si="276"/>
        <v>-65</v>
      </c>
      <c r="BM1113">
        <f t="shared" ca="1" si="274"/>
        <v>192.03662754901785</v>
      </c>
    </row>
    <row r="1114" spans="1:65" x14ac:dyDescent="0.25">
      <c r="A1114" s="64">
        <v>1111</v>
      </c>
      <c r="B1114" s="64">
        <v>103</v>
      </c>
      <c r="C1114" s="64">
        <v>11</v>
      </c>
      <c r="D1114" s="18">
        <v>1111</v>
      </c>
      <c r="E1114" s="21">
        <f t="shared" ca="1" si="267"/>
        <v>2281.4821114630495</v>
      </c>
      <c r="F1114" s="22">
        <f t="shared" ca="1" si="268"/>
        <v>21.124029030391963</v>
      </c>
      <c r="G1114" s="23">
        <v>1111</v>
      </c>
      <c r="H1114" s="24">
        <f t="shared" ca="1" si="269"/>
        <v>2277.4472660000001</v>
      </c>
      <c r="I1114" s="25">
        <f t="shared" ca="1" si="270"/>
        <v>21.412520480999991</v>
      </c>
      <c r="J1114" s="155"/>
      <c r="K1114" s="155"/>
      <c r="AX1114">
        <f t="shared" ca="1" si="263"/>
        <v>194.65927709999991</v>
      </c>
      <c r="AY1114">
        <f t="shared" ca="1" si="271"/>
        <v>230.34072290000009</v>
      </c>
      <c r="AZ1114" cm="1">
        <f t="array" aca="1" ref="AZ1114" ca="1">_xlfn.LET(_xlpm.rozsah, $J$3:$J$10001,_xlpm.podminka, (_xlpm.rozsah&gt;H1114)*(ISNUMBER(_xlpm.rozsah)),_xlpm.indexy, IF(_xlpm.podminka, ROW(_xlpm.rozsah)-MIN(ROW(_xlpm.rozsah))+1),_xlpm.prvni, MIN(_xlpm.indexy),_xlpm.finalni, IF(_xlpm.prvni=1, 2, _xlpm.prvni),INDEX(_xlpm.rozsah, _xlpm.finalni))</f>
        <v>2300</v>
      </c>
      <c r="BA1114" cm="1">
        <f t="array" aca="1" ref="BA1114" ca="1">INDEX($J$3:$J$10001,MATCH(AZ1114,$J$3:$J$10004,0)-1)</f>
        <v>2200</v>
      </c>
      <c r="BB1114">
        <f t="shared" ca="1" si="265"/>
        <v>180</v>
      </c>
      <c r="BC1114">
        <f t="shared" ca="1" si="265"/>
        <v>245</v>
      </c>
      <c r="BD1114">
        <f t="shared" ca="1" si="264"/>
        <v>-65</v>
      </c>
      <c r="BE1114">
        <f t="shared" ca="1" si="272"/>
        <v>194.65927709999991</v>
      </c>
      <c r="BF1114">
        <f t="shared" ca="1" si="275"/>
        <v>192.03662754901785</v>
      </c>
      <c r="BG1114">
        <f t="shared" ca="1" si="273"/>
        <v>232.96337245098215</v>
      </c>
      <c r="BH1114" cm="1">
        <f t="array" aca="1" ref="BH1114" ca="1">_xlfn.LET(_xlpm.rozsah, $J$3:$J$10001,_xlpm.podminka, (_xlpm.rozsah&gt;E1114)*(ISNUMBER(_xlpm.rozsah)),_xlpm.indexy, IF(_xlpm.podminka, ROW(_xlpm.rozsah)-MIN(ROW(_xlpm.rozsah))+1),_xlpm.prvni, MIN(_xlpm.indexy),_xlpm.finalni, IF(_xlpm.prvni=1, 2, _xlpm.prvni),INDEX(_xlpm.rozsah, _xlpm.finalni))</f>
        <v>2300</v>
      </c>
      <c r="BI1114" cm="1">
        <f t="array" aca="1" ref="BI1114" ca="1">INDEX($J$3:$J$10001,MATCH(BH1114,$J$3:$J$10004,0)-1)</f>
        <v>2200</v>
      </c>
      <c r="BJ1114">
        <f t="shared" ca="1" si="266"/>
        <v>180</v>
      </c>
      <c r="BK1114">
        <f t="shared" ca="1" si="266"/>
        <v>245</v>
      </c>
      <c r="BL1114">
        <f t="shared" ca="1" si="276"/>
        <v>-65</v>
      </c>
      <c r="BM1114">
        <f t="shared" ca="1" si="274"/>
        <v>192.03662754901785</v>
      </c>
    </row>
    <row r="1115" spans="1:65" x14ac:dyDescent="0.25">
      <c r="A1115" s="64">
        <v>1112</v>
      </c>
      <c r="B1115" s="64">
        <v>103</v>
      </c>
      <c r="C1115" s="64">
        <v>10</v>
      </c>
      <c r="D1115" s="18">
        <v>1112</v>
      </c>
      <c r="E1115" s="21">
        <f t="shared" ca="1" si="267"/>
        <v>2281.4821114630495</v>
      </c>
      <c r="F1115" s="22">
        <f t="shared" ca="1" si="268"/>
        <v>19.203662754901785</v>
      </c>
      <c r="G1115" s="28">
        <v>1112</v>
      </c>
      <c r="H1115" s="24">
        <f t="shared" ca="1" si="269"/>
        <v>2277.4472660000001</v>
      </c>
      <c r="I1115" s="25">
        <f t="shared" ca="1" si="270"/>
        <v>19.465927709999992</v>
      </c>
      <c r="J1115" s="155"/>
      <c r="K1115" s="155"/>
      <c r="AX1115">
        <f t="shared" ca="1" si="263"/>
        <v>194.65927709999991</v>
      </c>
      <c r="AY1115">
        <f t="shared" ca="1" si="271"/>
        <v>230.34072290000009</v>
      </c>
      <c r="AZ1115" cm="1">
        <f t="array" aca="1" ref="AZ1115" ca="1">_xlfn.LET(_xlpm.rozsah, $J$3:$J$10001,_xlpm.podminka, (_xlpm.rozsah&gt;H1115)*(ISNUMBER(_xlpm.rozsah)),_xlpm.indexy, IF(_xlpm.podminka, ROW(_xlpm.rozsah)-MIN(ROW(_xlpm.rozsah))+1),_xlpm.prvni, MIN(_xlpm.indexy),_xlpm.finalni, IF(_xlpm.prvni=1, 2, _xlpm.prvni),INDEX(_xlpm.rozsah, _xlpm.finalni))</f>
        <v>2300</v>
      </c>
      <c r="BA1115" cm="1">
        <f t="array" aca="1" ref="BA1115" ca="1">INDEX($J$3:$J$10001,MATCH(AZ1115,$J$3:$J$10004,0)-1)</f>
        <v>2200</v>
      </c>
      <c r="BB1115">
        <f t="shared" ca="1" si="265"/>
        <v>180</v>
      </c>
      <c r="BC1115">
        <f t="shared" ca="1" si="265"/>
        <v>245</v>
      </c>
      <c r="BD1115">
        <f t="shared" ca="1" si="264"/>
        <v>-65</v>
      </c>
      <c r="BE1115">
        <f t="shared" ca="1" si="272"/>
        <v>194.65927709999991</v>
      </c>
      <c r="BF1115">
        <f t="shared" ca="1" si="275"/>
        <v>192.03662754901785</v>
      </c>
      <c r="BG1115">
        <f t="shared" ca="1" si="273"/>
        <v>232.96337245098215</v>
      </c>
      <c r="BH1115" cm="1">
        <f t="array" aca="1" ref="BH1115" ca="1">_xlfn.LET(_xlpm.rozsah, $J$3:$J$10001,_xlpm.podminka, (_xlpm.rozsah&gt;E1115)*(ISNUMBER(_xlpm.rozsah)),_xlpm.indexy, IF(_xlpm.podminka, ROW(_xlpm.rozsah)-MIN(ROW(_xlpm.rozsah))+1),_xlpm.prvni, MIN(_xlpm.indexy),_xlpm.finalni, IF(_xlpm.prvni=1, 2, _xlpm.prvni),INDEX(_xlpm.rozsah, _xlpm.finalni))</f>
        <v>2300</v>
      </c>
      <c r="BI1115" cm="1">
        <f t="array" aca="1" ref="BI1115" ca="1">INDEX($J$3:$J$10001,MATCH(BH1115,$J$3:$J$10004,0)-1)</f>
        <v>2200</v>
      </c>
      <c r="BJ1115">
        <f t="shared" ca="1" si="266"/>
        <v>180</v>
      </c>
      <c r="BK1115">
        <f t="shared" ca="1" si="266"/>
        <v>245</v>
      </c>
      <c r="BL1115">
        <f t="shared" ca="1" si="276"/>
        <v>-65</v>
      </c>
      <c r="BM1115">
        <f t="shared" ca="1" si="274"/>
        <v>192.03662754901785</v>
      </c>
    </row>
    <row r="1116" spans="1:65" x14ac:dyDescent="0.25">
      <c r="A1116" s="64">
        <v>1113</v>
      </c>
      <c r="B1116" s="64">
        <v>103</v>
      </c>
      <c r="C1116" s="64">
        <v>10</v>
      </c>
      <c r="D1116" s="18">
        <v>1113</v>
      </c>
      <c r="E1116" s="21">
        <f t="shared" ca="1" si="267"/>
        <v>2281.4821114630495</v>
      </c>
      <c r="F1116" s="22">
        <f t="shared" ca="1" si="268"/>
        <v>19.203662754901785</v>
      </c>
      <c r="G1116" s="23">
        <v>1113</v>
      </c>
      <c r="H1116" s="24">
        <f t="shared" ca="1" si="269"/>
        <v>2277.4472660000001</v>
      </c>
      <c r="I1116" s="25">
        <f t="shared" ca="1" si="270"/>
        <v>19.465927709999992</v>
      </c>
      <c r="J1116" s="155"/>
      <c r="K1116" s="155"/>
      <c r="AX1116">
        <f t="shared" ref="AX1116:AX1179" ca="1" si="277">IF(BD1116&lt;0, BE1116, AY1116)</f>
        <v>194.65927709999991</v>
      </c>
      <c r="AY1116">
        <f t="shared" ca="1" si="271"/>
        <v>230.34072290000009</v>
      </c>
      <c r="AZ1116" cm="1">
        <f t="array" aca="1" ref="AZ1116" ca="1">_xlfn.LET(_xlpm.rozsah, $J$3:$J$10001,_xlpm.podminka, (_xlpm.rozsah&gt;H1116)*(ISNUMBER(_xlpm.rozsah)),_xlpm.indexy, IF(_xlpm.podminka, ROW(_xlpm.rozsah)-MIN(ROW(_xlpm.rozsah))+1),_xlpm.prvni, MIN(_xlpm.indexy),_xlpm.finalni, IF(_xlpm.prvni=1, 2, _xlpm.prvni),INDEX(_xlpm.rozsah, _xlpm.finalni))</f>
        <v>2300</v>
      </c>
      <c r="BA1116" cm="1">
        <f t="array" aca="1" ref="BA1116" ca="1">INDEX($J$3:$J$10001,MATCH(AZ1116,$J$3:$J$10004,0)-1)</f>
        <v>2200</v>
      </c>
      <c r="BB1116">
        <f t="shared" ca="1" si="265"/>
        <v>180</v>
      </c>
      <c r="BC1116">
        <f t="shared" ca="1" si="265"/>
        <v>245</v>
      </c>
      <c r="BD1116">
        <f t="shared" ref="BD1116:BD1179" ca="1" si="278">BB1116-BC1116</f>
        <v>-65</v>
      </c>
      <c r="BE1116">
        <f t="shared" ca="1" si="272"/>
        <v>194.65927709999991</v>
      </c>
      <c r="BF1116">
        <f t="shared" ca="1" si="275"/>
        <v>192.03662754901785</v>
      </c>
      <c r="BG1116">
        <f t="shared" ca="1" si="273"/>
        <v>232.96337245098215</v>
      </c>
      <c r="BH1116" cm="1">
        <f t="array" aca="1" ref="BH1116" ca="1">_xlfn.LET(_xlpm.rozsah, $J$3:$J$10001,_xlpm.podminka, (_xlpm.rozsah&gt;E1116)*(ISNUMBER(_xlpm.rozsah)),_xlpm.indexy, IF(_xlpm.podminka, ROW(_xlpm.rozsah)-MIN(ROW(_xlpm.rozsah))+1),_xlpm.prvni, MIN(_xlpm.indexy),_xlpm.finalni, IF(_xlpm.prvni=1, 2, _xlpm.prvni),INDEX(_xlpm.rozsah, _xlpm.finalni))</f>
        <v>2300</v>
      </c>
      <c r="BI1116" cm="1">
        <f t="array" aca="1" ref="BI1116" ca="1">INDEX($J$3:$J$10001,MATCH(BH1116,$J$3:$J$10004,0)-1)</f>
        <v>2200</v>
      </c>
      <c r="BJ1116">
        <f t="shared" ca="1" si="266"/>
        <v>180</v>
      </c>
      <c r="BK1116">
        <f t="shared" ca="1" si="266"/>
        <v>245</v>
      </c>
      <c r="BL1116">
        <f t="shared" ca="1" si="276"/>
        <v>-65</v>
      </c>
      <c r="BM1116">
        <f t="shared" ca="1" si="274"/>
        <v>192.03662754901785</v>
      </c>
    </row>
    <row r="1117" spans="1:65" x14ac:dyDescent="0.25">
      <c r="A1117" s="64">
        <v>1114</v>
      </c>
      <c r="B1117" s="64">
        <v>102</v>
      </c>
      <c r="C1117" s="64">
        <v>18</v>
      </c>
      <c r="D1117" s="18">
        <v>1114</v>
      </c>
      <c r="E1117" s="21">
        <f t="shared" ca="1" si="267"/>
        <v>2266.1279162061264</v>
      </c>
      <c r="F1117" s="22">
        <f t="shared" ca="1" si="268"/>
        <v>36.363033803883212</v>
      </c>
      <c r="G1117" s="28">
        <v>1114</v>
      </c>
      <c r="H1117" s="24">
        <f t="shared" ca="1" si="269"/>
        <v>2262.1322439999999</v>
      </c>
      <c r="I1117" s="25">
        <f t="shared" ca="1" si="270"/>
        <v>36.830527452000013</v>
      </c>
      <c r="J1117" s="155"/>
      <c r="K1117" s="155"/>
      <c r="AX1117">
        <f t="shared" ca="1" si="277"/>
        <v>204.61404140000008</v>
      </c>
      <c r="AY1117">
        <f t="shared" ca="1" si="271"/>
        <v>220.38595859999992</v>
      </c>
      <c r="AZ1117" cm="1">
        <f t="array" aca="1" ref="AZ1117" ca="1">_xlfn.LET(_xlpm.rozsah, $J$3:$J$10001,_xlpm.podminka, (_xlpm.rozsah&gt;H1117)*(ISNUMBER(_xlpm.rozsah)),_xlpm.indexy, IF(_xlpm.podminka, ROW(_xlpm.rozsah)-MIN(ROW(_xlpm.rozsah))+1),_xlpm.prvni, MIN(_xlpm.indexy),_xlpm.finalni, IF(_xlpm.prvni=1, 2, _xlpm.prvni),INDEX(_xlpm.rozsah, _xlpm.finalni))</f>
        <v>2300</v>
      </c>
      <c r="BA1117" cm="1">
        <f t="array" aca="1" ref="BA1117" ca="1">INDEX($J$3:$J$10001,MATCH(AZ1117,$J$3:$J$10004,0)-1)</f>
        <v>2200</v>
      </c>
      <c r="BB1117">
        <f t="shared" ca="1" si="265"/>
        <v>180</v>
      </c>
      <c r="BC1117">
        <f t="shared" ca="1" si="265"/>
        <v>245</v>
      </c>
      <c r="BD1117">
        <f t="shared" ca="1" si="278"/>
        <v>-65</v>
      </c>
      <c r="BE1117">
        <f t="shared" ca="1" si="272"/>
        <v>204.61404140000008</v>
      </c>
      <c r="BF1117">
        <f t="shared" ca="1" si="275"/>
        <v>202.01685446601783</v>
      </c>
      <c r="BG1117">
        <f t="shared" ca="1" si="273"/>
        <v>222.98314553398217</v>
      </c>
      <c r="BH1117" cm="1">
        <f t="array" aca="1" ref="BH1117" ca="1">_xlfn.LET(_xlpm.rozsah, $J$3:$J$10001,_xlpm.podminka, (_xlpm.rozsah&gt;E1117)*(ISNUMBER(_xlpm.rozsah)),_xlpm.indexy, IF(_xlpm.podminka, ROW(_xlpm.rozsah)-MIN(ROW(_xlpm.rozsah))+1),_xlpm.prvni, MIN(_xlpm.indexy),_xlpm.finalni, IF(_xlpm.prvni=1, 2, _xlpm.prvni),INDEX(_xlpm.rozsah, _xlpm.finalni))</f>
        <v>2300</v>
      </c>
      <c r="BI1117" cm="1">
        <f t="array" aca="1" ref="BI1117" ca="1">INDEX($J$3:$J$10001,MATCH(BH1117,$J$3:$J$10004,0)-1)</f>
        <v>2200</v>
      </c>
      <c r="BJ1117">
        <f t="shared" ca="1" si="266"/>
        <v>180</v>
      </c>
      <c r="BK1117">
        <f t="shared" ca="1" si="266"/>
        <v>245</v>
      </c>
      <c r="BL1117">
        <f t="shared" ca="1" si="276"/>
        <v>-65</v>
      </c>
      <c r="BM1117">
        <f t="shared" ca="1" si="274"/>
        <v>202.01685446601783</v>
      </c>
    </row>
    <row r="1118" spans="1:65" x14ac:dyDescent="0.25">
      <c r="A1118" s="64">
        <v>1115</v>
      </c>
      <c r="B1118" s="64">
        <v>102</v>
      </c>
      <c r="C1118" s="64">
        <v>31</v>
      </c>
      <c r="D1118" s="18">
        <v>1115</v>
      </c>
      <c r="E1118" s="21">
        <f t="shared" ca="1" si="267"/>
        <v>2266.1279162061264</v>
      </c>
      <c r="F1118" s="22">
        <f t="shared" ca="1" si="268"/>
        <v>62.625224884465524</v>
      </c>
      <c r="G1118" s="23">
        <v>1115</v>
      </c>
      <c r="H1118" s="24">
        <f t="shared" ca="1" si="269"/>
        <v>2262.1322439999999</v>
      </c>
      <c r="I1118" s="25">
        <f t="shared" ca="1" si="270"/>
        <v>63.430352834000026</v>
      </c>
      <c r="J1118" s="155"/>
      <c r="K1118" s="155"/>
      <c r="AX1118">
        <f t="shared" ca="1" si="277"/>
        <v>204.61404140000008</v>
      </c>
      <c r="AY1118">
        <f t="shared" ca="1" si="271"/>
        <v>220.38595859999992</v>
      </c>
      <c r="AZ1118" cm="1">
        <f t="array" aca="1" ref="AZ1118" ca="1">_xlfn.LET(_xlpm.rozsah, $J$3:$J$10001,_xlpm.podminka, (_xlpm.rozsah&gt;H1118)*(ISNUMBER(_xlpm.rozsah)),_xlpm.indexy, IF(_xlpm.podminka, ROW(_xlpm.rozsah)-MIN(ROW(_xlpm.rozsah))+1),_xlpm.prvni, MIN(_xlpm.indexy),_xlpm.finalni, IF(_xlpm.prvni=1, 2, _xlpm.prvni),INDEX(_xlpm.rozsah, _xlpm.finalni))</f>
        <v>2300</v>
      </c>
      <c r="BA1118" cm="1">
        <f t="array" aca="1" ref="BA1118" ca="1">INDEX($J$3:$J$10001,MATCH(AZ1118,$J$3:$J$10004,0)-1)</f>
        <v>2200</v>
      </c>
      <c r="BB1118">
        <f t="shared" ca="1" si="265"/>
        <v>180</v>
      </c>
      <c r="BC1118">
        <f t="shared" ca="1" si="265"/>
        <v>245</v>
      </c>
      <c r="BD1118">
        <f t="shared" ca="1" si="278"/>
        <v>-65</v>
      </c>
      <c r="BE1118">
        <f t="shared" ca="1" si="272"/>
        <v>204.61404140000008</v>
      </c>
      <c r="BF1118">
        <f t="shared" ca="1" si="275"/>
        <v>202.01685446601783</v>
      </c>
      <c r="BG1118">
        <f t="shared" ca="1" si="273"/>
        <v>222.98314553398217</v>
      </c>
      <c r="BH1118" cm="1">
        <f t="array" aca="1" ref="BH1118" ca="1">_xlfn.LET(_xlpm.rozsah, $J$3:$J$10001,_xlpm.podminka, (_xlpm.rozsah&gt;E1118)*(ISNUMBER(_xlpm.rozsah)),_xlpm.indexy, IF(_xlpm.podminka, ROW(_xlpm.rozsah)-MIN(ROW(_xlpm.rozsah))+1),_xlpm.prvni, MIN(_xlpm.indexy),_xlpm.finalni, IF(_xlpm.prvni=1, 2, _xlpm.prvni),INDEX(_xlpm.rozsah, _xlpm.finalni))</f>
        <v>2300</v>
      </c>
      <c r="BI1118" cm="1">
        <f t="array" aca="1" ref="BI1118" ca="1">INDEX($J$3:$J$10001,MATCH(BH1118,$J$3:$J$10004,0)-1)</f>
        <v>2200</v>
      </c>
      <c r="BJ1118">
        <f t="shared" ca="1" si="266"/>
        <v>180</v>
      </c>
      <c r="BK1118">
        <f t="shared" ca="1" si="266"/>
        <v>245</v>
      </c>
      <c r="BL1118">
        <f t="shared" ca="1" si="276"/>
        <v>-65</v>
      </c>
      <c r="BM1118">
        <f t="shared" ca="1" si="274"/>
        <v>202.01685446601783</v>
      </c>
    </row>
    <row r="1119" spans="1:65" x14ac:dyDescent="0.25">
      <c r="A1119" s="64">
        <v>1116</v>
      </c>
      <c r="B1119" s="64">
        <v>101</v>
      </c>
      <c r="C1119" s="64">
        <v>24</v>
      </c>
      <c r="D1119" s="18">
        <v>1116</v>
      </c>
      <c r="E1119" s="21">
        <f t="shared" ca="1" si="267"/>
        <v>2250.7737209492034</v>
      </c>
      <c r="F1119" s="22">
        <f t="shared" ca="1" si="268"/>
        <v>50.879299531924282</v>
      </c>
      <c r="G1119" s="28">
        <v>1116</v>
      </c>
      <c r="H1119" s="24">
        <f t="shared" ca="1" si="269"/>
        <v>2246.8172219999997</v>
      </c>
      <c r="I1119" s="25">
        <f t="shared" ca="1" si="270"/>
        <v>51.496513368000052</v>
      </c>
      <c r="J1119" s="155"/>
      <c r="K1119" s="155"/>
      <c r="AX1119">
        <f t="shared" ca="1" si="277"/>
        <v>214.56880570000021</v>
      </c>
      <c r="AY1119">
        <f t="shared" ca="1" si="271"/>
        <v>210.43119429999979</v>
      </c>
      <c r="AZ1119" cm="1">
        <f t="array" aca="1" ref="AZ1119" ca="1">_xlfn.LET(_xlpm.rozsah, $J$3:$J$10001,_xlpm.podminka, (_xlpm.rozsah&gt;H1119)*(ISNUMBER(_xlpm.rozsah)),_xlpm.indexy, IF(_xlpm.podminka, ROW(_xlpm.rozsah)-MIN(ROW(_xlpm.rozsah))+1),_xlpm.prvni, MIN(_xlpm.indexy),_xlpm.finalni, IF(_xlpm.prvni=1, 2, _xlpm.prvni),INDEX(_xlpm.rozsah, _xlpm.finalni))</f>
        <v>2300</v>
      </c>
      <c r="BA1119" cm="1">
        <f t="array" aca="1" ref="BA1119" ca="1">INDEX($J$3:$J$10001,MATCH(AZ1119,$J$3:$J$10004,0)-1)</f>
        <v>2200</v>
      </c>
      <c r="BB1119">
        <f t="shared" ca="1" si="265"/>
        <v>180</v>
      </c>
      <c r="BC1119">
        <f t="shared" ca="1" si="265"/>
        <v>245</v>
      </c>
      <c r="BD1119">
        <f t="shared" ca="1" si="278"/>
        <v>-65</v>
      </c>
      <c r="BE1119">
        <f t="shared" ca="1" si="272"/>
        <v>214.56880570000021</v>
      </c>
      <c r="BF1119">
        <f t="shared" ca="1" si="275"/>
        <v>211.99708138301781</v>
      </c>
      <c r="BG1119">
        <f t="shared" ca="1" si="273"/>
        <v>213.00291861698219</v>
      </c>
      <c r="BH1119" cm="1">
        <f t="array" aca="1" ref="BH1119" ca="1">_xlfn.LET(_xlpm.rozsah, $J$3:$J$10001,_xlpm.podminka, (_xlpm.rozsah&gt;E1119)*(ISNUMBER(_xlpm.rozsah)),_xlpm.indexy, IF(_xlpm.podminka, ROW(_xlpm.rozsah)-MIN(ROW(_xlpm.rozsah))+1),_xlpm.prvni, MIN(_xlpm.indexy),_xlpm.finalni, IF(_xlpm.prvni=1, 2, _xlpm.prvni),INDEX(_xlpm.rozsah, _xlpm.finalni))</f>
        <v>2300</v>
      </c>
      <c r="BI1119" cm="1">
        <f t="array" aca="1" ref="BI1119" ca="1">INDEX($J$3:$J$10001,MATCH(BH1119,$J$3:$J$10004,0)-1)</f>
        <v>2200</v>
      </c>
      <c r="BJ1119">
        <f t="shared" ca="1" si="266"/>
        <v>180</v>
      </c>
      <c r="BK1119">
        <f t="shared" ca="1" si="266"/>
        <v>245</v>
      </c>
      <c r="BL1119">
        <f t="shared" ca="1" si="276"/>
        <v>-65</v>
      </c>
      <c r="BM1119">
        <f t="shared" ca="1" si="274"/>
        <v>211.99708138301781</v>
      </c>
    </row>
    <row r="1120" spans="1:65" x14ac:dyDescent="0.25">
      <c r="A1120" s="64">
        <v>1117</v>
      </c>
      <c r="B1120" s="64">
        <v>102</v>
      </c>
      <c r="C1120" s="64">
        <v>19</v>
      </c>
      <c r="D1120" s="18">
        <v>1117</v>
      </c>
      <c r="E1120" s="21">
        <f t="shared" ca="1" si="267"/>
        <v>2266.1279162061264</v>
      </c>
      <c r="F1120" s="22">
        <f t="shared" ca="1" si="268"/>
        <v>38.383202348543385</v>
      </c>
      <c r="G1120" s="23">
        <v>1117</v>
      </c>
      <c r="H1120" s="24">
        <f t="shared" ca="1" si="269"/>
        <v>2262.1322439999999</v>
      </c>
      <c r="I1120" s="25">
        <f t="shared" ca="1" si="270"/>
        <v>38.87666786600002</v>
      </c>
      <c r="J1120" s="155"/>
      <c r="K1120" s="155"/>
      <c r="AX1120">
        <f t="shared" ca="1" si="277"/>
        <v>204.61404140000008</v>
      </c>
      <c r="AY1120">
        <f t="shared" ca="1" si="271"/>
        <v>220.38595859999992</v>
      </c>
      <c r="AZ1120" cm="1">
        <f t="array" aca="1" ref="AZ1120" ca="1">_xlfn.LET(_xlpm.rozsah, $J$3:$J$10001,_xlpm.podminka, (_xlpm.rozsah&gt;H1120)*(ISNUMBER(_xlpm.rozsah)),_xlpm.indexy, IF(_xlpm.podminka, ROW(_xlpm.rozsah)-MIN(ROW(_xlpm.rozsah))+1),_xlpm.prvni, MIN(_xlpm.indexy),_xlpm.finalni, IF(_xlpm.prvni=1, 2, _xlpm.prvni),INDEX(_xlpm.rozsah, _xlpm.finalni))</f>
        <v>2300</v>
      </c>
      <c r="BA1120" cm="1">
        <f t="array" aca="1" ref="BA1120" ca="1">INDEX($J$3:$J$10001,MATCH(AZ1120,$J$3:$J$10004,0)-1)</f>
        <v>2200</v>
      </c>
      <c r="BB1120">
        <f t="shared" ca="1" si="265"/>
        <v>180</v>
      </c>
      <c r="BC1120">
        <f t="shared" ca="1" si="265"/>
        <v>245</v>
      </c>
      <c r="BD1120">
        <f t="shared" ca="1" si="278"/>
        <v>-65</v>
      </c>
      <c r="BE1120">
        <f t="shared" ca="1" si="272"/>
        <v>204.61404140000008</v>
      </c>
      <c r="BF1120">
        <f t="shared" ca="1" si="275"/>
        <v>202.01685446601783</v>
      </c>
      <c r="BG1120">
        <f t="shared" ca="1" si="273"/>
        <v>222.98314553398217</v>
      </c>
      <c r="BH1120" cm="1">
        <f t="array" aca="1" ref="BH1120" ca="1">_xlfn.LET(_xlpm.rozsah, $J$3:$J$10001,_xlpm.podminka, (_xlpm.rozsah&gt;E1120)*(ISNUMBER(_xlpm.rozsah)),_xlpm.indexy, IF(_xlpm.podminka, ROW(_xlpm.rozsah)-MIN(ROW(_xlpm.rozsah))+1),_xlpm.prvni, MIN(_xlpm.indexy),_xlpm.finalni, IF(_xlpm.prvni=1, 2, _xlpm.prvni),INDEX(_xlpm.rozsah, _xlpm.finalni))</f>
        <v>2300</v>
      </c>
      <c r="BI1120" cm="1">
        <f t="array" aca="1" ref="BI1120" ca="1">INDEX($J$3:$J$10001,MATCH(BH1120,$J$3:$J$10004,0)-1)</f>
        <v>2200</v>
      </c>
      <c r="BJ1120">
        <f t="shared" ca="1" si="266"/>
        <v>180</v>
      </c>
      <c r="BK1120">
        <f t="shared" ca="1" si="266"/>
        <v>245</v>
      </c>
      <c r="BL1120">
        <f t="shared" ca="1" si="276"/>
        <v>-65</v>
      </c>
      <c r="BM1120">
        <f t="shared" ca="1" si="274"/>
        <v>202.01685446601783</v>
      </c>
    </row>
    <row r="1121" spans="1:65" x14ac:dyDescent="0.25">
      <c r="A1121" s="64">
        <v>1118</v>
      </c>
      <c r="B1121" s="64">
        <v>103</v>
      </c>
      <c r="C1121" s="64">
        <v>10</v>
      </c>
      <c r="D1121" s="18">
        <v>1118</v>
      </c>
      <c r="E1121" s="21">
        <f t="shared" ca="1" si="267"/>
        <v>2281.4821114630495</v>
      </c>
      <c r="F1121" s="22">
        <f t="shared" ca="1" si="268"/>
        <v>19.203662754901785</v>
      </c>
      <c r="G1121" s="28">
        <v>1118</v>
      </c>
      <c r="H1121" s="24">
        <f t="shared" ca="1" si="269"/>
        <v>2277.4472660000001</v>
      </c>
      <c r="I1121" s="25">
        <f t="shared" ca="1" si="270"/>
        <v>19.465927709999992</v>
      </c>
      <c r="J1121" s="155"/>
      <c r="K1121" s="155"/>
      <c r="AX1121">
        <f t="shared" ca="1" si="277"/>
        <v>194.65927709999991</v>
      </c>
      <c r="AY1121">
        <f t="shared" ca="1" si="271"/>
        <v>230.34072290000009</v>
      </c>
      <c r="AZ1121" cm="1">
        <f t="array" aca="1" ref="AZ1121" ca="1">_xlfn.LET(_xlpm.rozsah, $J$3:$J$10001,_xlpm.podminka, (_xlpm.rozsah&gt;H1121)*(ISNUMBER(_xlpm.rozsah)),_xlpm.indexy, IF(_xlpm.podminka, ROW(_xlpm.rozsah)-MIN(ROW(_xlpm.rozsah))+1),_xlpm.prvni, MIN(_xlpm.indexy),_xlpm.finalni, IF(_xlpm.prvni=1, 2, _xlpm.prvni),INDEX(_xlpm.rozsah, _xlpm.finalni))</f>
        <v>2300</v>
      </c>
      <c r="BA1121" cm="1">
        <f t="array" aca="1" ref="BA1121" ca="1">INDEX($J$3:$J$10001,MATCH(AZ1121,$J$3:$J$10004,0)-1)</f>
        <v>2200</v>
      </c>
      <c r="BB1121">
        <f t="shared" ref="BB1121:BC1184" ca="1" si="279">IF(ISERROR(MATCH(AZ1121,$J$1:$J$10000,0)), 0, INDEX($K$1:$K$10000, MATCH(AZ1121,$J$1:$J$10000,0)))</f>
        <v>180</v>
      </c>
      <c r="BC1121">
        <f t="shared" ca="1" si="279"/>
        <v>245</v>
      </c>
      <c r="BD1121">
        <f t="shared" ca="1" si="278"/>
        <v>-65</v>
      </c>
      <c r="BE1121">
        <f t="shared" ca="1" si="272"/>
        <v>194.65927709999991</v>
      </c>
      <c r="BF1121">
        <f t="shared" ca="1" si="275"/>
        <v>192.03662754901785</v>
      </c>
      <c r="BG1121">
        <f t="shared" ca="1" si="273"/>
        <v>232.96337245098215</v>
      </c>
      <c r="BH1121" cm="1">
        <f t="array" aca="1" ref="BH1121" ca="1">_xlfn.LET(_xlpm.rozsah, $J$3:$J$10001,_xlpm.podminka, (_xlpm.rozsah&gt;E1121)*(ISNUMBER(_xlpm.rozsah)),_xlpm.indexy, IF(_xlpm.podminka, ROW(_xlpm.rozsah)-MIN(ROW(_xlpm.rozsah))+1),_xlpm.prvni, MIN(_xlpm.indexy),_xlpm.finalni, IF(_xlpm.prvni=1, 2, _xlpm.prvni),INDEX(_xlpm.rozsah, _xlpm.finalni))</f>
        <v>2300</v>
      </c>
      <c r="BI1121" cm="1">
        <f t="array" aca="1" ref="BI1121" ca="1">INDEX($J$3:$J$10001,MATCH(BH1121,$J$3:$J$10004,0)-1)</f>
        <v>2200</v>
      </c>
      <c r="BJ1121">
        <f t="shared" ca="1" si="266"/>
        <v>180</v>
      </c>
      <c r="BK1121">
        <f t="shared" ca="1" si="266"/>
        <v>245</v>
      </c>
      <c r="BL1121">
        <f t="shared" ca="1" si="276"/>
        <v>-65</v>
      </c>
      <c r="BM1121">
        <f t="shared" ca="1" si="274"/>
        <v>192.03662754901785</v>
      </c>
    </row>
    <row r="1122" spans="1:65" x14ac:dyDescent="0.25">
      <c r="A1122" s="64">
        <v>1119</v>
      </c>
      <c r="B1122" s="64">
        <v>102</v>
      </c>
      <c r="C1122" s="64">
        <v>12</v>
      </c>
      <c r="D1122" s="18">
        <v>1119</v>
      </c>
      <c r="E1122" s="21">
        <f t="shared" ca="1" si="267"/>
        <v>2266.1279162061264</v>
      </c>
      <c r="F1122" s="22">
        <f t="shared" ca="1" si="268"/>
        <v>24.242022535922143</v>
      </c>
      <c r="G1122" s="23">
        <v>1119</v>
      </c>
      <c r="H1122" s="24">
        <f t="shared" ca="1" si="269"/>
        <v>2262.1322439999999</v>
      </c>
      <c r="I1122" s="25">
        <f t="shared" ca="1" si="270"/>
        <v>24.553684968000006</v>
      </c>
      <c r="J1122" s="155"/>
      <c r="K1122" s="155"/>
      <c r="AX1122">
        <f t="shared" ca="1" si="277"/>
        <v>204.61404140000008</v>
      </c>
      <c r="AY1122">
        <f t="shared" ca="1" si="271"/>
        <v>220.38595859999992</v>
      </c>
      <c r="AZ1122" cm="1">
        <f t="array" aca="1" ref="AZ1122" ca="1">_xlfn.LET(_xlpm.rozsah, $J$3:$J$10001,_xlpm.podminka, (_xlpm.rozsah&gt;H1122)*(ISNUMBER(_xlpm.rozsah)),_xlpm.indexy, IF(_xlpm.podminka, ROW(_xlpm.rozsah)-MIN(ROW(_xlpm.rozsah))+1),_xlpm.prvni, MIN(_xlpm.indexy),_xlpm.finalni, IF(_xlpm.prvni=1, 2, _xlpm.prvni),INDEX(_xlpm.rozsah, _xlpm.finalni))</f>
        <v>2300</v>
      </c>
      <c r="BA1122" cm="1">
        <f t="array" aca="1" ref="BA1122" ca="1">INDEX($J$3:$J$10001,MATCH(AZ1122,$J$3:$J$10004,0)-1)</f>
        <v>2200</v>
      </c>
      <c r="BB1122">
        <f t="shared" ca="1" si="279"/>
        <v>180</v>
      </c>
      <c r="BC1122">
        <f t="shared" ca="1" si="279"/>
        <v>245</v>
      </c>
      <c r="BD1122">
        <f t="shared" ca="1" si="278"/>
        <v>-65</v>
      </c>
      <c r="BE1122">
        <f t="shared" ca="1" si="272"/>
        <v>204.61404140000008</v>
      </c>
      <c r="BF1122">
        <f t="shared" ca="1" si="275"/>
        <v>202.01685446601783</v>
      </c>
      <c r="BG1122">
        <f t="shared" ca="1" si="273"/>
        <v>222.98314553398217</v>
      </c>
      <c r="BH1122" cm="1">
        <f t="array" aca="1" ref="BH1122" ca="1">_xlfn.LET(_xlpm.rozsah, $J$3:$J$10001,_xlpm.podminka, (_xlpm.rozsah&gt;E1122)*(ISNUMBER(_xlpm.rozsah)),_xlpm.indexy, IF(_xlpm.podminka, ROW(_xlpm.rozsah)-MIN(ROW(_xlpm.rozsah))+1),_xlpm.prvni, MIN(_xlpm.indexy),_xlpm.finalni, IF(_xlpm.prvni=1, 2, _xlpm.prvni),INDEX(_xlpm.rozsah, _xlpm.finalni))</f>
        <v>2300</v>
      </c>
      <c r="BI1122" cm="1">
        <f t="array" aca="1" ref="BI1122" ca="1">INDEX($J$3:$J$10001,MATCH(BH1122,$J$3:$J$10004,0)-1)</f>
        <v>2200</v>
      </c>
      <c r="BJ1122">
        <f t="shared" ca="1" si="266"/>
        <v>180</v>
      </c>
      <c r="BK1122">
        <f t="shared" ca="1" si="266"/>
        <v>245</v>
      </c>
      <c r="BL1122">
        <f t="shared" ca="1" si="276"/>
        <v>-65</v>
      </c>
      <c r="BM1122">
        <f t="shared" ca="1" si="274"/>
        <v>202.01685446601783</v>
      </c>
    </row>
    <row r="1123" spans="1:65" x14ac:dyDescent="0.25">
      <c r="A1123" s="64">
        <v>1120</v>
      </c>
      <c r="B1123" s="64">
        <v>99</v>
      </c>
      <c r="C1123" s="64">
        <v>56</v>
      </c>
      <c r="D1123" s="18">
        <v>1120</v>
      </c>
      <c r="E1123" s="21">
        <f t="shared" ca="1" si="267"/>
        <v>2220.0653304353582</v>
      </c>
      <c r="F1123" s="22">
        <f t="shared" ca="1" si="268"/>
        <v>129.8962197215296</v>
      </c>
      <c r="G1123" s="28">
        <v>1120</v>
      </c>
      <c r="H1123" s="24">
        <f t="shared" ca="1" si="269"/>
        <v>2216.1871780000001</v>
      </c>
      <c r="I1123" s="25">
        <f t="shared" ca="1" si="270"/>
        <v>131.30786720799995</v>
      </c>
      <c r="J1123" s="155"/>
      <c r="K1123" s="155"/>
      <c r="AX1123">
        <f t="shared" ca="1" si="277"/>
        <v>234.47833429999991</v>
      </c>
      <c r="AY1123">
        <f t="shared" ca="1" si="271"/>
        <v>190.52166570000009</v>
      </c>
      <c r="AZ1123" cm="1">
        <f t="array" aca="1" ref="AZ1123" ca="1">_xlfn.LET(_xlpm.rozsah, $J$3:$J$10001,_xlpm.podminka, (_xlpm.rozsah&gt;H1123)*(ISNUMBER(_xlpm.rozsah)),_xlpm.indexy, IF(_xlpm.podminka, ROW(_xlpm.rozsah)-MIN(ROW(_xlpm.rozsah))+1),_xlpm.prvni, MIN(_xlpm.indexy),_xlpm.finalni, IF(_xlpm.prvni=1, 2, _xlpm.prvni),INDEX(_xlpm.rozsah, _xlpm.finalni))</f>
        <v>2300</v>
      </c>
      <c r="BA1123" cm="1">
        <f t="array" aca="1" ref="BA1123" ca="1">INDEX($J$3:$J$10001,MATCH(AZ1123,$J$3:$J$10004,0)-1)</f>
        <v>2200</v>
      </c>
      <c r="BB1123">
        <f t="shared" ca="1" si="279"/>
        <v>180</v>
      </c>
      <c r="BC1123">
        <f t="shared" ca="1" si="279"/>
        <v>245</v>
      </c>
      <c r="BD1123">
        <f t="shared" ca="1" si="278"/>
        <v>-65</v>
      </c>
      <c r="BE1123">
        <f t="shared" ca="1" si="272"/>
        <v>234.47833429999991</v>
      </c>
      <c r="BF1123">
        <f t="shared" ca="1" si="275"/>
        <v>231.95753521701718</v>
      </c>
      <c r="BG1123">
        <f t="shared" ca="1" si="273"/>
        <v>193.04246478298282</v>
      </c>
      <c r="BH1123" cm="1">
        <f t="array" aca="1" ref="BH1123" ca="1">_xlfn.LET(_xlpm.rozsah, $J$3:$J$10001,_xlpm.podminka, (_xlpm.rozsah&gt;E1123)*(ISNUMBER(_xlpm.rozsah)),_xlpm.indexy, IF(_xlpm.podminka, ROW(_xlpm.rozsah)-MIN(ROW(_xlpm.rozsah))+1),_xlpm.prvni, MIN(_xlpm.indexy),_xlpm.finalni, IF(_xlpm.prvni=1, 2, _xlpm.prvni),INDEX(_xlpm.rozsah, _xlpm.finalni))</f>
        <v>2300</v>
      </c>
      <c r="BI1123" cm="1">
        <f t="array" aca="1" ref="BI1123" ca="1">INDEX($J$3:$J$10001,MATCH(BH1123,$J$3:$J$10004,0)-1)</f>
        <v>2200</v>
      </c>
      <c r="BJ1123">
        <f t="shared" ca="1" si="266"/>
        <v>180</v>
      </c>
      <c r="BK1123">
        <f t="shared" ca="1" si="266"/>
        <v>245</v>
      </c>
      <c r="BL1123">
        <f t="shared" ca="1" si="276"/>
        <v>-65</v>
      </c>
      <c r="BM1123">
        <f t="shared" ca="1" si="274"/>
        <v>231.95753521701718</v>
      </c>
    </row>
    <row r="1124" spans="1:65" x14ac:dyDescent="0.25">
      <c r="A1124" s="64">
        <v>1121</v>
      </c>
      <c r="B1124" s="64">
        <v>96</v>
      </c>
      <c r="C1124" s="64">
        <v>59</v>
      </c>
      <c r="D1124" s="18">
        <v>1121</v>
      </c>
      <c r="E1124" s="21">
        <f t="shared" ca="1" si="267"/>
        <v>2174.0027446645895</v>
      </c>
      <c r="F1124" s="22">
        <f t="shared" ca="1" si="268"/>
        <v>149.91843322676229</v>
      </c>
      <c r="G1124" s="23">
        <v>1121</v>
      </c>
      <c r="H1124" s="24">
        <f t="shared" ca="1" si="269"/>
        <v>2170.2421119999999</v>
      </c>
      <c r="I1124" s="25">
        <f t="shared" ca="1" si="270"/>
        <v>150.69500387200003</v>
      </c>
      <c r="J1124" s="155"/>
      <c r="K1124" s="155"/>
      <c r="AX1124">
        <f t="shared" ca="1" si="277"/>
        <v>255.41526080000003</v>
      </c>
      <c r="AY1124">
        <f t="shared" ca="1" si="271"/>
        <v>269.58473919999994</v>
      </c>
      <c r="AZ1124" cm="1">
        <f t="array" aca="1" ref="AZ1124" ca="1">_xlfn.LET(_xlpm.rozsah, $J$3:$J$10001,_xlpm.podminka, (_xlpm.rozsah&gt;H1124)*(ISNUMBER(_xlpm.rozsah)),_xlpm.indexy, IF(_xlpm.podminka, ROW(_xlpm.rozsah)-MIN(ROW(_xlpm.rozsah))+1),_xlpm.prvni, MIN(_xlpm.indexy),_xlpm.finalni, IF(_xlpm.prvni=1, 2, _xlpm.prvni),INDEX(_xlpm.rozsah, _xlpm.finalni))</f>
        <v>2200</v>
      </c>
      <c r="BA1124" cm="1">
        <f t="array" aca="1" ref="BA1124" ca="1">INDEX($J$3:$J$10001,MATCH(AZ1124,$J$3:$J$10004,0)-1)</f>
        <v>2100</v>
      </c>
      <c r="BB1124">
        <f t="shared" ca="1" si="279"/>
        <v>245</v>
      </c>
      <c r="BC1124">
        <f t="shared" ca="1" si="279"/>
        <v>280</v>
      </c>
      <c r="BD1124">
        <f t="shared" ca="1" si="278"/>
        <v>-35</v>
      </c>
      <c r="BE1124">
        <f t="shared" ca="1" si="272"/>
        <v>255.41526080000003</v>
      </c>
      <c r="BF1124">
        <f t="shared" ca="1" si="275"/>
        <v>254.09903936739369</v>
      </c>
      <c r="BG1124">
        <f t="shared" ca="1" si="273"/>
        <v>270.90096063260631</v>
      </c>
      <c r="BH1124" cm="1">
        <f t="array" aca="1" ref="BH1124" ca="1">_xlfn.LET(_xlpm.rozsah, $J$3:$J$10001,_xlpm.podminka, (_xlpm.rozsah&gt;E1124)*(ISNUMBER(_xlpm.rozsah)),_xlpm.indexy, IF(_xlpm.podminka, ROW(_xlpm.rozsah)-MIN(ROW(_xlpm.rozsah))+1),_xlpm.prvni, MIN(_xlpm.indexy),_xlpm.finalni, IF(_xlpm.prvni=1, 2, _xlpm.prvni),INDEX(_xlpm.rozsah, _xlpm.finalni))</f>
        <v>2200</v>
      </c>
      <c r="BI1124" cm="1">
        <f t="array" aca="1" ref="BI1124" ca="1">INDEX($J$3:$J$10001,MATCH(BH1124,$J$3:$J$10004,0)-1)</f>
        <v>2100</v>
      </c>
      <c r="BJ1124">
        <f t="shared" ca="1" si="266"/>
        <v>245</v>
      </c>
      <c r="BK1124">
        <f t="shared" ca="1" si="266"/>
        <v>280</v>
      </c>
      <c r="BL1124">
        <f t="shared" ca="1" si="276"/>
        <v>-35</v>
      </c>
      <c r="BM1124">
        <f t="shared" ca="1" si="274"/>
        <v>254.09903936739369</v>
      </c>
    </row>
    <row r="1125" spans="1:65" x14ac:dyDescent="0.25">
      <c r="A1125" s="64">
        <v>1122</v>
      </c>
      <c r="B1125" s="64">
        <v>74</v>
      </c>
      <c r="C1125" s="64">
        <v>28</v>
      </c>
      <c r="D1125" s="18">
        <v>1122</v>
      </c>
      <c r="E1125" s="21">
        <f t="shared" ca="1" si="267"/>
        <v>1836.2104490122879</v>
      </c>
      <c r="F1125" s="22">
        <f t="shared" ca="1" si="268"/>
        <v>91.516382627015105</v>
      </c>
      <c r="G1125" s="28">
        <v>1122</v>
      </c>
      <c r="H1125" s="24">
        <f t="shared" ca="1" si="269"/>
        <v>1833.3116279999999</v>
      </c>
      <c r="I1125" s="25">
        <f t="shared" ca="1" si="270"/>
        <v>91.654366507199995</v>
      </c>
      <c r="J1125" s="155"/>
      <c r="K1125" s="155"/>
      <c r="AX1125">
        <f t="shared" ca="1" si="277"/>
        <v>327.33702324000001</v>
      </c>
      <c r="AY1125">
        <f t="shared" ca="1" si="271"/>
        <v>321.66297675999999</v>
      </c>
      <c r="AZ1125" cm="1">
        <f t="array" aca="1" ref="AZ1125" ca="1">_xlfn.LET(_xlpm.rozsah, $J$3:$J$10001,_xlpm.podminka, (_xlpm.rozsah&gt;H1125)*(ISNUMBER(_xlpm.rozsah)),_xlpm.indexy, IF(_xlpm.podminka, ROW(_xlpm.rozsah)-MIN(ROW(_xlpm.rozsah))+1),_xlpm.prvni, MIN(_xlpm.indexy),_xlpm.finalni, IF(_xlpm.prvni=1, 2, _xlpm.prvni),INDEX(_xlpm.rozsah, _xlpm.finalni))</f>
        <v>1900</v>
      </c>
      <c r="BA1125" cm="1">
        <f t="array" aca="1" ref="BA1125" ca="1">INDEX($J$3:$J$10001,MATCH(AZ1125,$J$3:$J$10004,0)-1)</f>
        <v>1800</v>
      </c>
      <c r="BB1125">
        <f t="shared" ca="1" si="279"/>
        <v>316</v>
      </c>
      <c r="BC1125">
        <f t="shared" ca="1" si="279"/>
        <v>333</v>
      </c>
      <c r="BD1125">
        <f t="shared" ca="1" si="278"/>
        <v>-17</v>
      </c>
      <c r="BE1125">
        <f t="shared" ca="1" si="272"/>
        <v>327.33702324000001</v>
      </c>
      <c r="BF1125">
        <f t="shared" ca="1" si="275"/>
        <v>326.84422366791108</v>
      </c>
      <c r="BG1125">
        <f t="shared" ca="1" si="273"/>
        <v>322.15577633208892</v>
      </c>
      <c r="BH1125" cm="1">
        <f t="array" aca="1" ref="BH1125" ca="1">_xlfn.LET(_xlpm.rozsah, $J$3:$J$10001,_xlpm.podminka, (_xlpm.rozsah&gt;E1125)*(ISNUMBER(_xlpm.rozsah)),_xlpm.indexy, IF(_xlpm.podminka, ROW(_xlpm.rozsah)-MIN(ROW(_xlpm.rozsah))+1),_xlpm.prvni, MIN(_xlpm.indexy),_xlpm.finalni, IF(_xlpm.prvni=1, 2, _xlpm.prvni),INDEX(_xlpm.rozsah, _xlpm.finalni))</f>
        <v>1900</v>
      </c>
      <c r="BI1125" cm="1">
        <f t="array" aca="1" ref="BI1125" ca="1">INDEX($J$3:$J$10001,MATCH(BH1125,$J$3:$J$10004,0)-1)</f>
        <v>1800</v>
      </c>
      <c r="BJ1125">
        <f t="shared" ca="1" si="266"/>
        <v>316</v>
      </c>
      <c r="BK1125">
        <f t="shared" ca="1" si="266"/>
        <v>333</v>
      </c>
      <c r="BL1125">
        <f t="shared" ca="1" si="276"/>
        <v>-17</v>
      </c>
      <c r="BM1125">
        <f t="shared" ca="1" si="274"/>
        <v>326.84422366791108</v>
      </c>
    </row>
    <row r="1126" spans="1:65" x14ac:dyDescent="0.25">
      <c r="A1126" s="64">
        <v>1123</v>
      </c>
      <c r="B1126" s="64">
        <v>66</v>
      </c>
      <c r="C1126" s="64">
        <v>62</v>
      </c>
      <c r="D1126" s="18">
        <v>1123</v>
      </c>
      <c r="E1126" s="21">
        <f t="shared" ca="1" si="267"/>
        <v>1713.3768869569053</v>
      </c>
      <c r="F1126" s="22">
        <f t="shared" ca="1" si="268"/>
        <v>215.59007611474217</v>
      </c>
      <c r="G1126" s="23">
        <v>1123</v>
      </c>
      <c r="H1126" s="24">
        <f t="shared" ca="1" si="269"/>
        <v>1710.7914519999999</v>
      </c>
      <c r="I1126" s="25">
        <f t="shared" ca="1" si="270"/>
        <v>215.86258095920002</v>
      </c>
      <c r="J1126" s="155"/>
      <c r="K1126" s="155"/>
      <c r="AX1126">
        <f t="shared" ca="1" si="277"/>
        <v>348.16545316000003</v>
      </c>
      <c r="AY1126">
        <f t="shared" ca="1" si="271"/>
        <v>334.83454683999997</v>
      </c>
      <c r="AZ1126" cm="1">
        <f t="array" aca="1" ref="AZ1126" ca="1">_xlfn.LET(_xlpm.rozsah, $J$3:$J$10001,_xlpm.podminka, (_xlpm.rozsah&gt;H1126)*(ISNUMBER(_xlpm.rozsah)),_xlpm.indexy, IF(_xlpm.podminka, ROW(_xlpm.rozsah)-MIN(ROW(_xlpm.rozsah))+1),_xlpm.prvni, MIN(_xlpm.indexy),_xlpm.finalni, IF(_xlpm.prvni=1, 2, _xlpm.prvni),INDEX(_xlpm.rozsah, _xlpm.finalni))</f>
        <v>1800</v>
      </c>
      <c r="BA1126" cm="1">
        <f t="array" aca="1" ref="BA1126" ca="1">INDEX($J$3:$J$10001,MATCH(AZ1126,$J$3:$J$10004,0)-1)</f>
        <v>1700</v>
      </c>
      <c r="BB1126">
        <f t="shared" ca="1" si="279"/>
        <v>333</v>
      </c>
      <c r="BC1126">
        <f t="shared" ca="1" si="279"/>
        <v>350</v>
      </c>
      <c r="BD1126">
        <f t="shared" ca="1" si="278"/>
        <v>-17</v>
      </c>
      <c r="BE1126">
        <f t="shared" ca="1" si="272"/>
        <v>348.16545316000003</v>
      </c>
      <c r="BF1126">
        <f t="shared" ca="1" si="275"/>
        <v>347.7259292173261</v>
      </c>
      <c r="BG1126">
        <f t="shared" ca="1" si="273"/>
        <v>335.2740707826739</v>
      </c>
      <c r="BH1126" cm="1">
        <f t="array" aca="1" ref="BH1126" ca="1">_xlfn.LET(_xlpm.rozsah, $J$3:$J$10001,_xlpm.podminka, (_xlpm.rozsah&gt;E1126)*(ISNUMBER(_xlpm.rozsah)),_xlpm.indexy, IF(_xlpm.podminka, ROW(_xlpm.rozsah)-MIN(ROW(_xlpm.rozsah))+1),_xlpm.prvni, MIN(_xlpm.indexy),_xlpm.finalni, IF(_xlpm.prvni=1, 2, _xlpm.prvni),INDEX(_xlpm.rozsah, _xlpm.finalni))</f>
        <v>1800</v>
      </c>
      <c r="BI1126" cm="1">
        <f t="array" aca="1" ref="BI1126" ca="1">INDEX($J$3:$J$10001,MATCH(BH1126,$J$3:$J$10004,0)-1)</f>
        <v>1700</v>
      </c>
      <c r="BJ1126">
        <f t="shared" ca="1" si="266"/>
        <v>333</v>
      </c>
      <c r="BK1126">
        <f t="shared" ca="1" si="266"/>
        <v>350</v>
      </c>
      <c r="BL1126">
        <f t="shared" ca="1" si="276"/>
        <v>-17</v>
      </c>
      <c r="BM1126">
        <f t="shared" ca="1" si="274"/>
        <v>347.7259292173261</v>
      </c>
    </row>
    <row r="1127" spans="1:65" x14ac:dyDescent="0.25">
      <c r="A1127" s="64">
        <v>1124</v>
      </c>
      <c r="B1127" s="64">
        <v>74</v>
      </c>
      <c r="C1127" s="64">
        <v>29</v>
      </c>
      <c r="D1127" s="18">
        <v>1124</v>
      </c>
      <c r="E1127" s="21">
        <f t="shared" ca="1" si="267"/>
        <v>1836.2104490122879</v>
      </c>
      <c r="F1127" s="22">
        <f t="shared" ca="1" si="268"/>
        <v>94.784824863694212</v>
      </c>
      <c r="G1127" s="28">
        <v>1124</v>
      </c>
      <c r="H1127" s="24">
        <f t="shared" ca="1" si="269"/>
        <v>1833.3116279999999</v>
      </c>
      <c r="I1127" s="25">
        <f t="shared" ca="1" si="270"/>
        <v>94.927736739600007</v>
      </c>
      <c r="J1127" s="155"/>
      <c r="K1127" s="155"/>
      <c r="AX1127">
        <f t="shared" ca="1" si="277"/>
        <v>327.33702324000001</v>
      </c>
      <c r="AY1127">
        <f t="shared" ca="1" si="271"/>
        <v>321.66297675999999</v>
      </c>
      <c r="AZ1127" cm="1">
        <f t="array" aca="1" ref="AZ1127" ca="1">_xlfn.LET(_xlpm.rozsah, $J$3:$J$10001,_xlpm.podminka, (_xlpm.rozsah&gt;H1127)*(ISNUMBER(_xlpm.rozsah)),_xlpm.indexy, IF(_xlpm.podminka, ROW(_xlpm.rozsah)-MIN(ROW(_xlpm.rozsah))+1),_xlpm.prvni, MIN(_xlpm.indexy),_xlpm.finalni, IF(_xlpm.prvni=1, 2, _xlpm.prvni),INDEX(_xlpm.rozsah, _xlpm.finalni))</f>
        <v>1900</v>
      </c>
      <c r="BA1127" cm="1">
        <f t="array" aca="1" ref="BA1127" ca="1">INDEX($J$3:$J$10001,MATCH(AZ1127,$J$3:$J$10004,0)-1)</f>
        <v>1800</v>
      </c>
      <c r="BB1127">
        <f t="shared" ca="1" si="279"/>
        <v>316</v>
      </c>
      <c r="BC1127">
        <f t="shared" ca="1" si="279"/>
        <v>333</v>
      </c>
      <c r="BD1127">
        <f t="shared" ca="1" si="278"/>
        <v>-17</v>
      </c>
      <c r="BE1127">
        <f t="shared" ca="1" si="272"/>
        <v>327.33702324000001</v>
      </c>
      <c r="BF1127">
        <f t="shared" ca="1" si="275"/>
        <v>326.84422366791108</v>
      </c>
      <c r="BG1127">
        <f t="shared" ca="1" si="273"/>
        <v>322.15577633208892</v>
      </c>
      <c r="BH1127" cm="1">
        <f t="array" aca="1" ref="BH1127" ca="1">_xlfn.LET(_xlpm.rozsah, $J$3:$J$10001,_xlpm.podminka, (_xlpm.rozsah&gt;E1127)*(ISNUMBER(_xlpm.rozsah)),_xlpm.indexy, IF(_xlpm.podminka, ROW(_xlpm.rozsah)-MIN(ROW(_xlpm.rozsah))+1),_xlpm.prvni, MIN(_xlpm.indexy),_xlpm.finalni, IF(_xlpm.prvni=1, 2, _xlpm.prvni),INDEX(_xlpm.rozsah, _xlpm.finalni))</f>
        <v>1900</v>
      </c>
      <c r="BI1127" cm="1">
        <f t="array" aca="1" ref="BI1127" ca="1">INDEX($J$3:$J$10001,MATCH(BH1127,$J$3:$J$10004,0)-1)</f>
        <v>1800</v>
      </c>
      <c r="BJ1127">
        <f t="shared" ca="1" si="266"/>
        <v>316</v>
      </c>
      <c r="BK1127">
        <f t="shared" ca="1" si="266"/>
        <v>333</v>
      </c>
      <c r="BL1127">
        <f t="shared" ca="1" si="276"/>
        <v>-17</v>
      </c>
      <c r="BM1127">
        <f t="shared" ca="1" si="274"/>
        <v>326.84422366791108</v>
      </c>
    </row>
    <row r="1128" spans="1:65" x14ac:dyDescent="0.25">
      <c r="A1128" s="64">
        <v>1125</v>
      </c>
      <c r="B1128" s="64">
        <v>64</v>
      </c>
      <c r="C1128" s="64">
        <v>74</v>
      </c>
      <c r="D1128" s="18">
        <v>1125</v>
      </c>
      <c r="E1128" s="21">
        <f t="shared" ca="1" si="267"/>
        <v>1682.6684964430597</v>
      </c>
      <c r="F1128" s="22">
        <f t="shared" ca="1" si="268"/>
        <v>260.02602501057083</v>
      </c>
      <c r="G1128" s="23">
        <v>1125</v>
      </c>
      <c r="H1128" s="24">
        <f t="shared" ca="1" si="269"/>
        <v>1680.1614079999999</v>
      </c>
      <c r="I1128" s="25">
        <f t="shared" ca="1" si="270"/>
        <v>260.17444464639999</v>
      </c>
      <c r="J1128" s="155"/>
      <c r="K1128" s="155"/>
      <c r="AX1128">
        <f t="shared" ca="1" si="277"/>
        <v>351.58708736</v>
      </c>
      <c r="AY1128">
        <f t="shared" ca="1" si="271"/>
        <v>356.41291264</v>
      </c>
      <c r="AZ1128" cm="1">
        <f t="array" aca="1" ref="AZ1128" ca="1">_xlfn.LET(_xlpm.rozsah, $J$3:$J$10001,_xlpm.podminka, (_xlpm.rozsah&gt;H1128)*(ISNUMBER(_xlpm.rozsah)),_xlpm.indexy, IF(_xlpm.podminka, ROW(_xlpm.rozsah)-MIN(ROW(_xlpm.rozsah))+1),_xlpm.prvni, MIN(_xlpm.indexy),_xlpm.finalni, IF(_xlpm.prvni=1, 2, _xlpm.prvni),INDEX(_xlpm.rozsah, _xlpm.finalni))</f>
        <v>1700</v>
      </c>
      <c r="BA1128" cm="1">
        <f t="array" aca="1" ref="BA1128" ca="1">INDEX($J$3:$J$10001,MATCH(AZ1128,$J$3:$J$10004,0)-1)</f>
        <v>1600</v>
      </c>
      <c r="BB1128">
        <f t="shared" ca="1" si="279"/>
        <v>350</v>
      </c>
      <c r="BC1128">
        <f t="shared" ca="1" si="279"/>
        <v>358</v>
      </c>
      <c r="BD1128">
        <f t="shared" ca="1" si="278"/>
        <v>-8</v>
      </c>
      <c r="BE1128">
        <f t="shared" ca="1" si="272"/>
        <v>351.58708736</v>
      </c>
      <c r="BF1128">
        <f t="shared" ca="1" si="275"/>
        <v>351.38652028455522</v>
      </c>
      <c r="BG1128">
        <f t="shared" ca="1" si="273"/>
        <v>356.61347971544478</v>
      </c>
      <c r="BH1128" cm="1">
        <f t="array" aca="1" ref="BH1128" ca="1">_xlfn.LET(_xlpm.rozsah, $J$3:$J$10001,_xlpm.podminka, (_xlpm.rozsah&gt;E1128)*(ISNUMBER(_xlpm.rozsah)),_xlpm.indexy, IF(_xlpm.podminka, ROW(_xlpm.rozsah)-MIN(ROW(_xlpm.rozsah))+1),_xlpm.prvni, MIN(_xlpm.indexy),_xlpm.finalni, IF(_xlpm.prvni=1, 2, _xlpm.prvni),INDEX(_xlpm.rozsah, _xlpm.finalni))</f>
        <v>1700</v>
      </c>
      <c r="BI1128" cm="1">
        <f t="array" aca="1" ref="BI1128" ca="1">INDEX($J$3:$J$10001,MATCH(BH1128,$J$3:$J$10004,0)-1)</f>
        <v>1600</v>
      </c>
      <c r="BJ1128">
        <f t="shared" ca="1" si="266"/>
        <v>350</v>
      </c>
      <c r="BK1128">
        <f t="shared" ca="1" si="266"/>
        <v>358</v>
      </c>
      <c r="BL1128">
        <f t="shared" ca="1" si="276"/>
        <v>-8</v>
      </c>
      <c r="BM1128">
        <f t="shared" ca="1" si="274"/>
        <v>351.38652028455522</v>
      </c>
    </row>
    <row r="1129" spans="1:65" x14ac:dyDescent="0.25">
      <c r="A1129" s="64">
        <v>1126</v>
      </c>
      <c r="B1129" s="64">
        <v>69</v>
      </c>
      <c r="C1129" s="64">
        <v>40</v>
      </c>
      <c r="D1129" s="18">
        <v>1126</v>
      </c>
      <c r="E1129" s="21">
        <f t="shared" ca="1" si="267"/>
        <v>1759.4394727276735</v>
      </c>
      <c r="F1129" s="22">
        <f t="shared" ca="1" si="268"/>
        <v>135.95811585451821</v>
      </c>
      <c r="G1129" s="28">
        <v>1126</v>
      </c>
      <c r="H1129" s="24">
        <f t="shared" ca="1" si="269"/>
        <v>1756.7365179999999</v>
      </c>
      <c r="I1129" s="25">
        <f t="shared" ca="1" si="270"/>
        <v>136.14191677599999</v>
      </c>
      <c r="J1129" s="155"/>
      <c r="K1129" s="155"/>
      <c r="AX1129">
        <f t="shared" ca="1" si="277"/>
        <v>340.35479193999998</v>
      </c>
      <c r="AY1129">
        <f t="shared" ca="1" si="271"/>
        <v>342.64520806000002</v>
      </c>
      <c r="AZ1129" cm="1">
        <f t="array" aca="1" ref="AZ1129" ca="1">_xlfn.LET(_xlpm.rozsah, $J$3:$J$10001,_xlpm.podminka, (_xlpm.rozsah&gt;H1129)*(ISNUMBER(_xlpm.rozsah)),_xlpm.indexy, IF(_xlpm.podminka, ROW(_xlpm.rozsah)-MIN(ROW(_xlpm.rozsah))+1),_xlpm.prvni, MIN(_xlpm.indexy),_xlpm.finalni, IF(_xlpm.prvni=1, 2, _xlpm.prvni),INDEX(_xlpm.rozsah, _xlpm.finalni))</f>
        <v>1800</v>
      </c>
      <c r="BA1129" cm="1">
        <f t="array" aca="1" ref="BA1129" ca="1">INDEX($J$3:$J$10001,MATCH(AZ1129,$J$3:$J$10004,0)-1)</f>
        <v>1700</v>
      </c>
      <c r="BB1129">
        <f t="shared" ca="1" si="279"/>
        <v>333</v>
      </c>
      <c r="BC1129">
        <f t="shared" ca="1" si="279"/>
        <v>350</v>
      </c>
      <c r="BD1129">
        <f t="shared" ca="1" si="278"/>
        <v>-17</v>
      </c>
      <c r="BE1129">
        <f t="shared" ca="1" si="272"/>
        <v>340.35479193999998</v>
      </c>
      <c r="BF1129">
        <f t="shared" ca="1" si="275"/>
        <v>339.8952896362955</v>
      </c>
      <c r="BG1129">
        <f t="shared" ca="1" si="273"/>
        <v>343.1047103637045</v>
      </c>
      <c r="BH1129" cm="1">
        <f t="array" aca="1" ref="BH1129" ca="1">_xlfn.LET(_xlpm.rozsah, $J$3:$J$10001,_xlpm.podminka, (_xlpm.rozsah&gt;E1129)*(ISNUMBER(_xlpm.rozsah)),_xlpm.indexy, IF(_xlpm.podminka, ROW(_xlpm.rozsah)-MIN(ROW(_xlpm.rozsah))+1),_xlpm.prvni, MIN(_xlpm.indexy),_xlpm.finalni, IF(_xlpm.prvni=1, 2, _xlpm.prvni),INDEX(_xlpm.rozsah, _xlpm.finalni))</f>
        <v>1800</v>
      </c>
      <c r="BI1129" cm="1">
        <f t="array" aca="1" ref="BI1129" ca="1">INDEX($J$3:$J$10001,MATCH(BH1129,$J$3:$J$10004,0)-1)</f>
        <v>1700</v>
      </c>
      <c r="BJ1129">
        <f t="shared" ca="1" si="266"/>
        <v>333</v>
      </c>
      <c r="BK1129">
        <f t="shared" ca="1" si="266"/>
        <v>350</v>
      </c>
      <c r="BL1129">
        <f t="shared" ca="1" si="276"/>
        <v>-17</v>
      </c>
      <c r="BM1129">
        <f t="shared" ca="1" si="274"/>
        <v>339.8952896362955</v>
      </c>
    </row>
    <row r="1130" spans="1:65" x14ac:dyDescent="0.25">
      <c r="A1130" s="64">
        <v>1127</v>
      </c>
      <c r="B1130" s="64">
        <v>76</v>
      </c>
      <c r="C1130" s="64">
        <v>2</v>
      </c>
      <c r="D1130" s="18">
        <v>1127</v>
      </c>
      <c r="E1130" s="21">
        <f t="shared" ca="1" si="267"/>
        <v>1866.9188395261335</v>
      </c>
      <c r="F1130" s="22">
        <f t="shared" ca="1" si="268"/>
        <v>6.432475945611146</v>
      </c>
      <c r="G1130" s="23">
        <v>1127</v>
      </c>
      <c r="H1130" s="24">
        <f t="shared" ca="1" si="269"/>
        <v>1863.9416719999999</v>
      </c>
      <c r="I1130" s="25">
        <f t="shared" ca="1" si="270"/>
        <v>6.4425983152000006</v>
      </c>
      <c r="J1130" s="155"/>
      <c r="K1130" s="155"/>
      <c r="AX1130">
        <f t="shared" ca="1" si="277"/>
        <v>322.12991576000002</v>
      </c>
      <c r="AY1130">
        <f t="shared" ca="1" si="271"/>
        <v>326.87008423999998</v>
      </c>
      <c r="AZ1130" cm="1">
        <f t="array" aca="1" ref="AZ1130" ca="1">_xlfn.LET(_xlpm.rozsah, $J$3:$J$10001,_xlpm.podminka, (_xlpm.rozsah&gt;H1130)*(ISNUMBER(_xlpm.rozsah)),_xlpm.indexy, IF(_xlpm.podminka, ROW(_xlpm.rozsah)-MIN(ROW(_xlpm.rozsah))+1),_xlpm.prvni, MIN(_xlpm.indexy),_xlpm.finalni, IF(_xlpm.prvni=1, 2, _xlpm.prvni),INDEX(_xlpm.rozsah, _xlpm.finalni))</f>
        <v>1900</v>
      </c>
      <c r="BA1130" cm="1">
        <f t="array" aca="1" ref="BA1130" ca="1">INDEX($J$3:$J$10001,MATCH(AZ1130,$J$3:$J$10004,0)-1)</f>
        <v>1800</v>
      </c>
      <c r="BB1130">
        <f t="shared" ca="1" si="279"/>
        <v>316</v>
      </c>
      <c r="BC1130">
        <f t="shared" ca="1" si="279"/>
        <v>333</v>
      </c>
      <c r="BD1130">
        <f t="shared" ca="1" si="278"/>
        <v>-17</v>
      </c>
      <c r="BE1130">
        <f t="shared" ca="1" si="272"/>
        <v>322.12991576000002</v>
      </c>
      <c r="BF1130">
        <f t="shared" ca="1" si="275"/>
        <v>321.62379728055731</v>
      </c>
      <c r="BG1130">
        <f t="shared" ca="1" si="273"/>
        <v>327.37620271944269</v>
      </c>
      <c r="BH1130" cm="1">
        <f t="array" aca="1" ref="BH1130" ca="1">_xlfn.LET(_xlpm.rozsah, $J$3:$J$10001,_xlpm.podminka, (_xlpm.rozsah&gt;E1130)*(ISNUMBER(_xlpm.rozsah)),_xlpm.indexy, IF(_xlpm.podminka, ROW(_xlpm.rozsah)-MIN(ROW(_xlpm.rozsah))+1),_xlpm.prvni, MIN(_xlpm.indexy),_xlpm.finalni, IF(_xlpm.prvni=1, 2, _xlpm.prvni),INDEX(_xlpm.rozsah, _xlpm.finalni))</f>
        <v>1900</v>
      </c>
      <c r="BI1130" cm="1">
        <f t="array" aca="1" ref="BI1130" ca="1">INDEX($J$3:$J$10001,MATCH(BH1130,$J$3:$J$10004,0)-1)</f>
        <v>1800</v>
      </c>
      <c r="BJ1130">
        <f t="shared" ca="1" si="266"/>
        <v>316</v>
      </c>
      <c r="BK1130">
        <f t="shared" ca="1" si="266"/>
        <v>333</v>
      </c>
      <c r="BL1130">
        <f t="shared" ca="1" si="276"/>
        <v>-17</v>
      </c>
      <c r="BM1130">
        <f t="shared" ca="1" si="274"/>
        <v>321.62379728055731</v>
      </c>
    </row>
    <row r="1131" spans="1:65" x14ac:dyDescent="0.25">
      <c r="A1131" s="64">
        <v>1128</v>
      </c>
      <c r="B1131" s="64">
        <v>72</v>
      </c>
      <c r="C1131" s="64">
        <v>29</v>
      </c>
      <c r="D1131" s="18">
        <v>1128</v>
      </c>
      <c r="E1131" s="21">
        <f t="shared" ca="1" si="267"/>
        <v>1805.5020584984422</v>
      </c>
      <c r="F1131" s="22">
        <f t="shared" ca="1" si="268"/>
        <v>96.298748516026791</v>
      </c>
      <c r="G1131" s="28">
        <v>1128</v>
      </c>
      <c r="H1131" s="24">
        <f t="shared" ca="1" si="269"/>
        <v>1802.6815839999999</v>
      </c>
      <c r="I1131" s="25">
        <f t="shared" ca="1" si="270"/>
        <v>96.437797908800007</v>
      </c>
      <c r="J1131" s="155"/>
      <c r="K1131" s="155"/>
      <c r="AX1131">
        <f t="shared" ca="1" si="277"/>
        <v>332.54413072</v>
      </c>
      <c r="AY1131">
        <f t="shared" ca="1" si="271"/>
        <v>316.45586928</v>
      </c>
      <c r="AZ1131" cm="1">
        <f t="array" aca="1" ref="AZ1131" ca="1">_xlfn.LET(_xlpm.rozsah, $J$3:$J$10001,_xlpm.podminka, (_xlpm.rozsah&gt;H1131)*(ISNUMBER(_xlpm.rozsah)),_xlpm.indexy, IF(_xlpm.podminka, ROW(_xlpm.rozsah)-MIN(ROW(_xlpm.rozsah))+1),_xlpm.prvni, MIN(_xlpm.indexy),_xlpm.finalni, IF(_xlpm.prvni=1, 2, _xlpm.prvni),INDEX(_xlpm.rozsah, _xlpm.finalni))</f>
        <v>1900</v>
      </c>
      <c r="BA1131" cm="1">
        <f t="array" aca="1" ref="BA1131" ca="1">INDEX($J$3:$J$10001,MATCH(AZ1131,$J$3:$J$10004,0)-1)</f>
        <v>1800</v>
      </c>
      <c r="BB1131">
        <f t="shared" ca="1" si="279"/>
        <v>316</v>
      </c>
      <c r="BC1131">
        <f t="shared" ca="1" si="279"/>
        <v>333</v>
      </c>
      <c r="BD1131">
        <f t="shared" ca="1" si="278"/>
        <v>-17</v>
      </c>
      <c r="BE1131">
        <f t="shared" ca="1" si="272"/>
        <v>332.54413072</v>
      </c>
      <c r="BF1131">
        <f t="shared" ca="1" si="275"/>
        <v>332.06465005526479</v>
      </c>
      <c r="BG1131">
        <f t="shared" ca="1" si="273"/>
        <v>316.93534994473521</v>
      </c>
      <c r="BH1131" cm="1">
        <f t="array" aca="1" ref="BH1131" ca="1">_xlfn.LET(_xlpm.rozsah, $J$3:$J$10001,_xlpm.podminka, (_xlpm.rozsah&gt;E1131)*(ISNUMBER(_xlpm.rozsah)),_xlpm.indexy, IF(_xlpm.podminka, ROW(_xlpm.rozsah)-MIN(ROW(_xlpm.rozsah))+1),_xlpm.prvni, MIN(_xlpm.indexy),_xlpm.finalni, IF(_xlpm.prvni=1, 2, _xlpm.prvni),INDEX(_xlpm.rozsah, _xlpm.finalni))</f>
        <v>1900</v>
      </c>
      <c r="BI1131" cm="1">
        <f t="array" aca="1" ref="BI1131" ca="1">INDEX($J$3:$J$10001,MATCH(BH1131,$J$3:$J$10004,0)-1)</f>
        <v>1800</v>
      </c>
      <c r="BJ1131">
        <f t="shared" ca="1" si="266"/>
        <v>316</v>
      </c>
      <c r="BK1131">
        <f t="shared" ca="1" si="266"/>
        <v>333</v>
      </c>
      <c r="BL1131">
        <f t="shared" ca="1" si="276"/>
        <v>-17</v>
      </c>
      <c r="BM1131">
        <f t="shared" ca="1" si="274"/>
        <v>332.06465005526479</v>
      </c>
    </row>
    <row r="1132" spans="1:65" x14ac:dyDescent="0.25">
      <c r="A1132" s="64">
        <v>1129</v>
      </c>
      <c r="B1132" s="64">
        <v>66</v>
      </c>
      <c r="C1132" s="64">
        <v>65</v>
      </c>
      <c r="D1132" s="18">
        <v>1129</v>
      </c>
      <c r="E1132" s="21">
        <f t="shared" ca="1" si="267"/>
        <v>1713.3768869569053</v>
      </c>
      <c r="F1132" s="22">
        <f t="shared" ca="1" si="268"/>
        <v>226.02185399126196</v>
      </c>
      <c r="G1132" s="23">
        <v>1129</v>
      </c>
      <c r="H1132" s="24">
        <f t="shared" ca="1" si="269"/>
        <v>1710.7914519999999</v>
      </c>
      <c r="I1132" s="25">
        <f t="shared" ca="1" si="270"/>
        <v>226.307544554</v>
      </c>
      <c r="J1132" s="155"/>
      <c r="K1132" s="155"/>
      <c r="AX1132">
        <f t="shared" ca="1" si="277"/>
        <v>348.16545316000003</v>
      </c>
      <c r="AY1132">
        <f t="shared" ca="1" si="271"/>
        <v>334.83454683999997</v>
      </c>
      <c r="AZ1132" cm="1">
        <f t="array" aca="1" ref="AZ1132" ca="1">_xlfn.LET(_xlpm.rozsah, $J$3:$J$10001,_xlpm.podminka, (_xlpm.rozsah&gt;H1132)*(ISNUMBER(_xlpm.rozsah)),_xlpm.indexy, IF(_xlpm.podminka, ROW(_xlpm.rozsah)-MIN(ROW(_xlpm.rozsah))+1),_xlpm.prvni, MIN(_xlpm.indexy),_xlpm.finalni, IF(_xlpm.prvni=1, 2, _xlpm.prvni),INDEX(_xlpm.rozsah, _xlpm.finalni))</f>
        <v>1800</v>
      </c>
      <c r="BA1132" cm="1">
        <f t="array" aca="1" ref="BA1132" ca="1">INDEX($J$3:$J$10001,MATCH(AZ1132,$J$3:$J$10004,0)-1)</f>
        <v>1700</v>
      </c>
      <c r="BB1132">
        <f t="shared" ca="1" si="279"/>
        <v>333</v>
      </c>
      <c r="BC1132">
        <f t="shared" ca="1" si="279"/>
        <v>350</v>
      </c>
      <c r="BD1132">
        <f t="shared" ca="1" si="278"/>
        <v>-17</v>
      </c>
      <c r="BE1132">
        <f t="shared" ca="1" si="272"/>
        <v>348.16545316000003</v>
      </c>
      <c r="BF1132">
        <f t="shared" ca="1" si="275"/>
        <v>347.7259292173261</v>
      </c>
      <c r="BG1132">
        <f t="shared" ca="1" si="273"/>
        <v>335.2740707826739</v>
      </c>
      <c r="BH1132" cm="1">
        <f t="array" aca="1" ref="BH1132" ca="1">_xlfn.LET(_xlpm.rozsah, $J$3:$J$10001,_xlpm.podminka, (_xlpm.rozsah&gt;E1132)*(ISNUMBER(_xlpm.rozsah)),_xlpm.indexy, IF(_xlpm.podminka, ROW(_xlpm.rozsah)-MIN(ROW(_xlpm.rozsah))+1),_xlpm.prvni, MIN(_xlpm.indexy),_xlpm.finalni, IF(_xlpm.prvni=1, 2, _xlpm.prvni),INDEX(_xlpm.rozsah, _xlpm.finalni))</f>
        <v>1800</v>
      </c>
      <c r="BI1132" cm="1">
        <f t="array" aca="1" ref="BI1132" ca="1">INDEX($J$3:$J$10001,MATCH(BH1132,$J$3:$J$10004,0)-1)</f>
        <v>1700</v>
      </c>
      <c r="BJ1132">
        <f t="shared" ca="1" si="266"/>
        <v>333</v>
      </c>
      <c r="BK1132">
        <f t="shared" ca="1" si="266"/>
        <v>350</v>
      </c>
      <c r="BL1132">
        <f t="shared" ca="1" si="276"/>
        <v>-17</v>
      </c>
      <c r="BM1132">
        <f t="shared" ca="1" si="274"/>
        <v>347.7259292173261</v>
      </c>
    </row>
    <row r="1133" spans="1:65" x14ac:dyDescent="0.25">
      <c r="A1133" s="64">
        <v>1130</v>
      </c>
      <c r="B1133" s="64">
        <v>54</v>
      </c>
      <c r="C1133" s="64">
        <v>69</v>
      </c>
      <c r="D1133" s="18">
        <v>1130</v>
      </c>
      <c r="E1133" s="21">
        <f t="shared" ca="1" si="267"/>
        <v>1529.1265438738317</v>
      </c>
      <c r="F1133" s="22">
        <f t="shared" ca="1" si="268"/>
        <v>247.99805369454111</v>
      </c>
      <c r="G1133" s="28">
        <v>1130</v>
      </c>
      <c r="H1133" s="24">
        <f t="shared" ca="1" si="269"/>
        <v>1527.0111879999999</v>
      </c>
      <c r="I1133" s="25">
        <f t="shared" ca="1" si="270"/>
        <v>248.0272456056</v>
      </c>
      <c r="J1133" s="155"/>
      <c r="K1133" s="155"/>
      <c r="AX1133">
        <f t="shared" ca="1" si="277"/>
        <v>359.45977624</v>
      </c>
      <c r="AY1133">
        <f t="shared" ca="1" si="271"/>
        <v>358.54022376</v>
      </c>
      <c r="AZ1133" cm="1">
        <f t="array" aca="1" ref="AZ1133" ca="1">_xlfn.LET(_xlpm.rozsah, $J$3:$J$10001,_xlpm.podminka, (_xlpm.rozsah&gt;H1133)*(ISNUMBER(_xlpm.rozsah)),_xlpm.indexy, IF(_xlpm.podminka, ROW(_xlpm.rozsah)-MIN(ROW(_xlpm.rozsah))+1),_xlpm.prvni, MIN(_xlpm.indexy),_xlpm.finalni, IF(_xlpm.prvni=1, 2, _xlpm.prvni),INDEX(_xlpm.rozsah, _xlpm.finalni))</f>
        <v>1600</v>
      </c>
      <c r="BA1133" cm="1">
        <f t="array" aca="1" ref="BA1133" ca="1">INDEX($J$3:$J$10001,MATCH(AZ1133,$J$3:$J$10004,0)-1)</f>
        <v>1500</v>
      </c>
      <c r="BB1133">
        <f t="shared" ca="1" si="279"/>
        <v>358</v>
      </c>
      <c r="BC1133">
        <f t="shared" ca="1" si="279"/>
        <v>360</v>
      </c>
      <c r="BD1133">
        <f t="shared" ca="1" si="278"/>
        <v>-2</v>
      </c>
      <c r="BE1133">
        <f t="shared" ca="1" si="272"/>
        <v>359.45977624</v>
      </c>
      <c r="BF1133">
        <f t="shared" ca="1" si="275"/>
        <v>359.41746912252336</v>
      </c>
      <c r="BG1133">
        <f t="shared" ca="1" si="273"/>
        <v>358.58253087747664</v>
      </c>
      <c r="BH1133" cm="1">
        <f t="array" aca="1" ref="BH1133" ca="1">_xlfn.LET(_xlpm.rozsah, $J$3:$J$10001,_xlpm.podminka, (_xlpm.rozsah&gt;E1133)*(ISNUMBER(_xlpm.rozsah)),_xlpm.indexy, IF(_xlpm.podminka, ROW(_xlpm.rozsah)-MIN(ROW(_xlpm.rozsah))+1),_xlpm.prvni, MIN(_xlpm.indexy),_xlpm.finalni, IF(_xlpm.prvni=1, 2, _xlpm.prvni),INDEX(_xlpm.rozsah, _xlpm.finalni))</f>
        <v>1600</v>
      </c>
      <c r="BI1133" cm="1">
        <f t="array" aca="1" ref="BI1133" ca="1">INDEX($J$3:$J$10001,MATCH(BH1133,$J$3:$J$10004,0)-1)</f>
        <v>1500</v>
      </c>
      <c r="BJ1133">
        <f t="shared" ca="1" si="266"/>
        <v>358</v>
      </c>
      <c r="BK1133">
        <f t="shared" ca="1" si="266"/>
        <v>360</v>
      </c>
      <c r="BL1133">
        <f t="shared" ca="1" si="276"/>
        <v>-2</v>
      </c>
      <c r="BM1133">
        <f t="shared" ca="1" si="274"/>
        <v>359.41746912252336</v>
      </c>
    </row>
    <row r="1134" spans="1:65" x14ac:dyDescent="0.25">
      <c r="A1134" s="64">
        <v>1131</v>
      </c>
      <c r="B1134" s="64">
        <v>69</v>
      </c>
      <c r="C1134" s="64">
        <v>56</v>
      </c>
      <c r="D1134" s="18">
        <v>1131</v>
      </c>
      <c r="E1134" s="21">
        <f t="shared" ca="1" si="267"/>
        <v>1759.4394727276735</v>
      </c>
      <c r="F1134" s="22">
        <f t="shared" ca="1" si="268"/>
        <v>190.34136219632549</v>
      </c>
      <c r="G1134" s="23">
        <v>1131</v>
      </c>
      <c r="H1134" s="24">
        <f t="shared" ca="1" si="269"/>
        <v>1756.7365179999999</v>
      </c>
      <c r="I1134" s="25">
        <f t="shared" ca="1" si="270"/>
        <v>190.59868348640001</v>
      </c>
      <c r="J1134" s="155"/>
      <c r="K1134" s="155"/>
      <c r="AX1134">
        <f t="shared" ca="1" si="277"/>
        <v>340.35479193999998</v>
      </c>
      <c r="AY1134">
        <f t="shared" ca="1" si="271"/>
        <v>342.64520806000002</v>
      </c>
      <c r="AZ1134" cm="1">
        <f t="array" aca="1" ref="AZ1134" ca="1">_xlfn.LET(_xlpm.rozsah, $J$3:$J$10001,_xlpm.podminka, (_xlpm.rozsah&gt;H1134)*(ISNUMBER(_xlpm.rozsah)),_xlpm.indexy, IF(_xlpm.podminka, ROW(_xlpm.rozsah)-MIN(ROW(_xlpm.rozsah))+1),_xlpm.prvni, MIN(_xlpm.indexy),_xlpm.finalni, IF(_xlpm.prvni=1, 2, _xlpm.prvni),INDEX(_xlpm.rozsah, _xlpm.finalni))</f>
        <v>1800</v>
      </c>
      <c r="BA1134" cm="1">
        <f t="array" aca="1" ref="BA1134" ca="1">INDEX($J$3:$J$10001,MATCH(AZ1134,$J$3:$J$10004,0)-1)</f>
        <v>1700</v>
      </c>
      <c r="BB1134">
        <f t="shared" ca="1" si="279"/>
        <v>333</v>
      </c>
      <c r="BC1134">
        <f t="shared" ca="1" si="279"/>
        <v>350</v>
      </c>
      <c r="BD1134">
        <f t="shared" ca="1" si="278"/>
        <v>-17</v>
      </c>
      <c r="BE1134">
        <f t="shared" ca="1" si="272"/>
        <v>340.35479193999998</v>
      </c>
      <c r="BF1134">
        <f t="shared" ca="1" si="275"/>
        <v>339.8952896362955</v>
      </c>
      <c r="BG1134">
        <f t="shared" ca="1" si="273"/>
        <v>343.1047103637045</v>
      </c>
      <c r="BH1134" cm="1">
        <f t="array" aca="1" ref="BH1134" ca="1">_xlfn.LET(_xlpm.rozsah, $J$3:$J$10001,_xlpm.podminka, (_xlpm.rozsah&gt;E1134)*(ISNUMBER(_xlpm.rozsah)),_xlpm.indexy, IF(_xlpm.podminka, ROW(_xlpm.rozsah)-MIN(ROW(_xlpm.rozsah))+1),_xlpm.prvni, MIN(_xlpm.indexy),_xlpm.finalni, IF(_xlpm.prvni=1, 2, _xlpm.prvni),INDEX(_xlpm.rozsah, _xlpm.finalni))</f>
        <v>1800</v>
      </c>
      <c r="BI1134" cm="1">
        <f t="array" aca="1" ref="BI1134" ca="1">INDEX($J$3:$J$10001,MATCH(BH1134,$J$3:$J$10004,0)-1)</f>
        <v>1700</v>
      </c>
      <c r="BJ1134">
        <f t="shared" ref="BJ1134:BK1197" ca="1" si="280">IF(ISERROR(MATCH(BH1134,$J$1:$J$10000,0)), 0, INDEX($K$1:$K$10000, MATCH(BH1134,$J$1:$J$10000,0)))</f>
        <v>333</v>
      </c>
      <c r="BK1134">
        <f t="shared" ca="1" si="280"/>
        <v>350</v>
      </c>
      <c r="BL1134">
        <f t="shared" ca="1" si="276"/>
        <v>-17</v>
      </c>
      <c r="BM1134">
        <f t="shared" ca="1" si="274"/>
        <v>339.8952896362955</v>
      </c>
    </row>
    <row r="1135" spans="1:65" x14ac:dyDescent="0.25">
      <c r="A1135" s="64">
        <v>1132</v>
      </c>
      <c r="B1135" s="64">
        <v>69</v>
      </c>
      <c r="C1135" s="64">
        <v>40</v>
      </c>
      <c r="D1135" s="18">
        <v>1132</v>
      </c>
      <c r="E1135" s="21">
        <f t="shared" ca="1" si="267"/>
        <v>1759.4394727276735</v>
      </c>
      <c r="F1135" s="22">
        <f t="shared" ca="1" si="268"/>
        <v>135.95811585451821</v>
      </c>
      <c r="G1135" s="28">
        <v>1132</v>
      </c>
      <c r="H1135" s="24">
        <f t="shared" ca="1" si="269"/>
        <v>1756.7365179999999</v>
      </c>
      <c r="I1135" s="25">
        <f t="shared" ca="1" si="270"/>
        <v>136.14191677599999</v>
      </c>
      <c r="J1135" s="155"/>
      <c r="K1135" s="155"/>
      <c r="AX1135">
        <f t="shared" ca="1" si="277"/>
        <v>340.35479193999998</v>
      </c>
      <c r="AY1135">
        <f t="shared" ca="1" si="271"/>
        <v>342.64520806000002</v>
      </c>
      <c r="AZ1135" cm="1">
        <f t="array" aca="1" ref="AZ1135" ca="1">_xlfn.LET(_xlpm.rozsah, $J$3:$J$10001,_xlpm.podminka, (_xlpm.rozsah&gt;H1135)*(ISNUMBER(_xlpm.rozsah)),_xlpm.indexy, IF(_xlpm.podminka, ROW(_xlpm.rozsah)-MIN(ROW(_xlpm.rozsah))+1),_xlpm.prvni, MIN(_xlpm.indexy),_xlpm.finalni, IF(_xlpm.prvni=1, 2, _xlpm.prvni),INDEX(_xlpm.rozsah, _xlpm.finalni))</f>
        <v>1800</v>
      </c>
      <c r="BA1135" cm="1">
        <f t="array" aca="1" ref="BA1135" ca="1">INDEX($J$3:$J$10001,MATCH(AZ1135,$J$3:$J$10004,0)-1)</f>
        <v>1700</v>
      </c>
      <c r="BB1135">
        <f t="shared" ca="1" si="279"/>
        <v>333</v>
      </c>
      <c r="BC1135">
        <f t="shared" ca="1" si="279"/>
        <v>350</v>
      </c>
      <c r="BD1135">
        <f t="shared" ca="1" si="278"/>
        <v>-17</v>
      </c>
      <c r="BE1135">
        <f t="shared" ca="1" si="272"/>
        <v>340.35479193999998</v>
      </c>
      <c r="BF1135">
        <f t="shared" ca="1" si="275"/>
        <v>339.8952896362955</v>
      </c>
      <c r="BG1135">
        <f t="shared" ca="1" si="273"/>
        <v>343.1047103637045</v>
      </c>
      <c r="BH1135" cm="1">
        <f t="array" aca="1" ref="BH1135" ca="1">_xlfn.LET(_xlpm.rozsah, $J$3:$J$10001,_xlpm.podminka, (_xlpm.rozsah&gt;E1135)*(ISNUMBER(_xlpm.rozsah)),_xlpm.indexy, IF(_xlpm.podminka, ROW(_xlpm.rozsah)-MIN(ROW(_xlpm.rozsah))+1),_xlpm.prvni, MIN(_xlpm.indexy),_xlpm.finalni, IF(_xlpm.prvni=1, 2, _xlpm.prvni),INDEX(_xlpm.rozsah, _xlpm.finalni))</f>
        <v>1800</v>
      </c>
      <c r="BI1135" cm="1">
        <f t="array" aca="1" ref="BI1135" ca="1">INDEX($J$3:$J$10001,MATCH(BH1135,$J$3:$J$10004,0)-1)</f>
        <v>1700</v>
      </c>
      <c r="BJ1135">
        <f t="shared" ca="1" si="280"/>
        <v>333</v>
      </c>
      <c r="BK1135">
        <f t="shared" ca="1" si="280"/>
        <v>350</v>
      </c>
      <c r="BL1135">
        <f t="shared" ca="1" si="276"/>
        <v>-17</v>
      </c>
      <c r="BM1135">
        <f t="shared" ca="1" si="274"/>
        <v>339.8952896362955</v>
      </c>
    </row>
    <row r="1136" spans="1:65" x14ac:dyDescent="0.25">
      <c r="A1136" s="64">
        <v>1133</v>
      </c>
      <c r="B1136" s="64">
        <v>73</v>
      </c>
      <c r="C1136" s="64">
        <v>54</v>
      </c>
      <c r="D1136" s="18">
        <v>1133</v>
      </c>
      <c r="E1136" s="21">
        <f t="shared" ca="1" si="267"/>
        <v>1820.8562537553648</v>
      </c>
      <c r="F1136" s="22">
        <f t="shared" ca="1" si="268"/>
        <v>177.90539590525751</v>
      </c>
      <c r="G1136" s="23">
        <v>1133</v>
      </c>
      <c r="H1136" s="24">
        <f t="shared" ca="1" si="269"/>
        <v>1817.9966059999999</v>
      </c>
      <c r="I1136" s="25">
        <f t="shared" ca="1" si="270"/>
        <v>178.16791156920002</v>
      </c>
      <c r="J1136" s="155"/>
      <c r="K1136" s="155"/>
      <c r="AX1136">
        <f t="shared" ca="1" si="277"/>
        <v>329.94057698</v>
      </c>
      <c r="AY1136">
        <f t="shared" ca="1" si="271"/>
        <v>319.05942302</v>
      </c>
      <c r="AZ1136" cm="1">
        <f t="array" aca="1" ref="AZ1136" ca="1">_xlfn.LET(_xlpm.rozsah, $J$3:$J$10001,_xlpm.podminka, (_xlpm.rozsah&gt;H1136)*(ISNUMBER(_xlpm.rozsah)),_xlpm.indexy, IF(_xlpm.podminka, ROW(_xlpm.rozsah)-MIN(ROW(_xlpm.rozsah))+1),_xlpm.prvni, MIN(_xlpm.indexy),_xlpm.finalni, IF(_xlpm.prvni=1, 2, _xlpm.prvni),INDEX(_xlpm.rozsah, _xlpm.finalni))</f>
        <v>1900</v>
      </c>
      <c r="BA1136" cm="1">
        <f t="array" aca="1" ref="BA1136" ca="1">INDEX($J$3:$J$10001,MATCH(AZ1136,$J$3:$J$10004,0)-1)</f>
        <v>1800</v>
      </c>
      <c r="BB1136">
        <f t="shared" ca="1" si="279"/>
        <v>316</v>
      </c>
      <c r="BC1136">
        <f t="shared" ca="1" si="279"/>
        <v>333</v>
      </c>
      <c r="BD1136">
        <f t="shared" ca="1" si="278"/>
        <v>-17</v>
      </c>
      <c r="BE1136">
        <f t="shared" ca="1" si="272"/>
        <v>329.94057698</v>
      </c>
      <c r="BF1136">
        <f t="shared" ca="1" si="275"/>
        <v>329.45443686158796</v>
      </c>
      <c r="BG1136">
        <f t="shared" ca="1" si="273"/>
        <v>319.54556313841204</v>
      </c>
      <c r="BH1136" cm="1">
        <f t="array" aca="1" ref="BH1136" ca="1">_xlfn.LET(_xlpm.rozsah, $J$3:$J$10001,_xlpm.podminka, (_xlpm.rozsah&gt;E1136)*(ISNUMBER(_xlpm.rozsah)),_xlpm.indexy, IF(_xlpm.podminka, ROW(_xlpm.rozsah)-MIN(ROW(_xlpm.rozsah))+1),_xlpm.prvni, MIN(_xlpm.indexy),_xlpm.finalni, IF(_xlpm.prvni=1, 2, _xlpm.prvni),INDEX(_xlpm.rozsah, _xlpm.finalni))</f>
        <v>1900</v>
      </c>
      <c r="BI1136" cm="1">
        <f t="array" aca="1" ref="BI1136" ca="1">INDEX($J$3:$J$10001,MATCH(BH1136,$J$3:$J$10004,0)-1)</f>
        <v>1800</v>
      </c>
      <c r="BJ1136">
        <f t="shared" ca="1" si="280"/>
        <v>316</v>
      </c>
      <c r="BK1136">
        <f t="shared" ca="1" si="280"/>
        <v>333</v>
      </c>
      <c r="BL1136">
        <f t="shared" ca="1" si="276"/>
        <v>-17</v>
      </c>
      <c r="BM1136">
        <f t="shared" ca="1" si="274"/>
        <v>329.45443686158796</v>
      </c>
    </row>
    <row r="1137" spans="1:65" x14ac:dyDescent="0.25">
      <c r="A1137" s="64">
        <v>1134</v>
      </c>
      <c r="B1137" s="64">
        <v>63</v>
      </c>
      <c r="C1137" s="64">
        <v>92</v>
      </c>
      <c r="D1137" s="18">
        <v>1134</v>
      </c>
      <c r="E1137" s="21">
        <f t="shared" ca="1" si="267"/>
        <v>1667.3143011861368</v>
      </c>
      <c r="F1137" s="22">
        <f t="shared" ca="1" si="268"/>
        <v>324.40566743270034</v>
      </c>
      <c r="G1137" s="28">
        <v>1134</v>
      </c>
      <c r="H1137" s="24">
        <f t="shared" ca="1" si="269"/>
        <v>1664.8463859999999</v>
      </c>
      <c r="I1137" s="25">
        <f t="shared" ca="1" si="270"/>
        <v>324.58730599040001</v>
      </c>
      <c r="J1137" s="155"/>
      <c r="K1137" s="155"/>
      <c r="AX1137">
        <f t="shared" ca="1" si="277"/>
        <v>352.81228912</v>
      </c>
      <c r="AY1137">
        <f t="shared" ca="1" si="271"/>
        <v>355.18771088</v>
      </c>
      <c r="AZ1137" cm="1">
        <f t="array" aca="1" ref="AZ1137" ca="1">_xlfn.LET(_xlpm.rozsah, $J$3:$J$10001,_xlpm.podminka, (_xlpm.rozsah&gt;H1137)*(ISNUMBER(_xlpm.rozsah)),_xlpm.indexy, IF(_xlpm.podminka, ROW(_xlpm.rozsah)-MIN(ROW(_xlpm.rozsah))+1),_xlpm.prvni, MIN(_xlpm.indexy),_xlpm.finalni, IF(_xlpm.prvni=1, 2, _xlpm.prvni),INDEX(_xlpm.rozsah, _xlpm.finalni))</f>
        <v>1700</v>
      </c>
      <c r="BA1137" cm="1">
        <f t="array" aca="1" ref="BA1137" ca="1">INDEX($J$3:$J$10001,MATCH(AZ1137,$J$3:$J$10004,0)-1)</f>
        <v>1600</v>
      </c>
      <c r="BB1137">
        <f t="shared" ca="1" si="279"/>
        <v>350</v>
      </c>
      <c r="BC1137">
        <f t="shared" ca="1" si="279"/>
        <v>358</v>
      </c>
      <c r="BD1137">
        <f t="shared" ca="1" si="278"/>
        <v>-8</v>
      </c>
      <c r="BE1137">
        <f t="shared" ca="1" si="272"/>
        <v>352.81228912</v>
      </c>
      <c r="BF1137">
        <f t="shared" ca="1" si="275"/>
        <v>352.61485590510904</v>
      </c>
      <c r="BG1137">
        <f t="shared" ca="1" si="273"/>
        <v>355.38514409489096</v>
      </c>
      <c r="BH1137" cm="1">
        <f t="array" aca="1" ref="BH1137" ca="1">_xlfn.LET(_xlpm.rozsah, $J$3:$J$10001,_xlpm.podminka, (_xlpm.rozsah&gt;E1137)*(ISNUMBER(_xlpm.rozsah)),_xlpm.indexy, IF(_xlpm.podminka, ROW(_xlpm.rozsah)-MIN(ROW(_xlpm.rozsah))+1),_xlpm.prvni, MIN(_xlpm.indexy),_xlpm.finalni, IF(_xlpm.prvni=1, 2, _xlpm.prvni),INDEX(_xlpm.rozsah, _xlpm.finalni))</f>
        <v>1700</v>
      </c>
      <c r="BI1137" cm="1">
        <f t="array" aca="1" ref="BI1137" ca="1">INDEX($J$3:$J$10001,MATCH(BH1137,$J$3:$J$10004,0)-1)</f>
        <v>1600</v>
      </c>
      <c r="BJ1137">
        <f t="shared" ca="1" si="280"/>
        <v>350</v>
      </c>
      <c r="BK1137">
        <f t="shared" ca="1" si="280"/>
        <v>358</v>
      </c>
      <c r="BL1137">
        <f t="shared" ca="1" si="276"/>
        <v>-8</v>
      </c>
      <c r="BM1137">
        <f t="shared" ca="1" si="274"/>
        <v>352.61485590510904</v>
      </c>
    </row>
    <row r="1138" spans="1:65" x14ac:dyDescent="0.25">
      <c r="A1138" s="64">
        <v>1135</v>
      </c>
      <c r="B1138" s="64">
        <v>61</v>
      </c>
      <c r="C1138" s="64">
        <v>67</v>
      </c>
      <c r="D1138" s="18">
        <v>1135</v>
      </c>
      <c r="E1138" s="21">
        <f t="shared" ca="1" si="267"/>
        <v>1636.6059106722912</v>
      </c>
      <c r="F1138" s="22">
        <f t="shared" ca="1" si="268"/>
        <v>237.89792318796518</v>
      </c>
      <c r="G1138" s="23">
        <v>1135</v>
      </c>
      <c r="H1138" s="24">
        <f t="shared" ca="1" si="269"/>
        <v>1634.2163419999999</v>
      </c>
      <c r="I1138" s="25">
        <f t="shared" ca="1" si="270"/>
        <v>238.02600406880001</v>
      </c>
      <c r="J1138" s="155"/>
      <c r="K1138" s="155"/>
      <c r="AX1138">
        <f t="shared" ca="1" si="277"/>
        <v>355.26269264000001</v>
      </c>
      <c r="AY1138">
        <f t="shared" ca="1" si="271"/>
        <v>352.73730735999999</v>
      </c>
      <c r="AZ1138" cm="1">
        <f t="array" aca="1" ref="AZ1138" ca="1">_xlfn.LET(_xlpm.rozsah, $J$3:$J$10001,_xlpm.podminka, (_xlpm.rozsah&gt;H1138)*(ISNUMBER(_xlpm.rozsah)),_xlpm.indexy, IF(_xlpm.podminka, ROW(_xlpm.rozsah)-MIN(ROW(_xlpm.rozsah))+1),_xlpm.prvni, MIN(_xlpm.indexy),_xlpm.finalni, IF(_xlpm.prvni=1, 2, _xlpm.prvni),INDEX(_xlpm.rozsah, _xlpm.finalni))</f>
        <v>1700</v>
      </c>
      <c r="BA1138" cm="1">
        <f t="array" aca="1" ref="BA1138" ca="1">INDEX($J$3:$J$10001,MATCH(AZ1138,$J$3:$J$10004,0)-1)</f>
        <v>1600</v>
      </c>
      <c r="BB1138">
        <f t="shared" ca="1" si="279"/>
        <v>350</v>
      </c>
      <c r="BC1138">
        <f t="shared" ca="1" si="279"/>
        <v>358</v>
      </c>
      <c r="BD1138">
        <f t="shared" ca="1" si="278"/>
        <v>-8</v>
      </c>
      <c r="BE1138">
        <f t="shared" ca="1" si="272"/>
        <v>355.26269264000001</v>
      </c>
      <c r="BF1138">
        <f t="shared" ca="1" si="275"/>
        <v>355.07152714621668</v>
      </c>
      <c r="BG1138">
        <f t="shared" ca="1" si="273"/>
        <v>352.92847285378332</v>
      </c>
      <c r="BH1138" cm="1">
        <f t="array" aca="1" ref="BH1138" ca="1">_xlfn.LET(_xlpm.rozsah, $J$3:$J$10001,_xlpm.podminka, (_xlpm.rozsah&gt;E1138)*(ISNUMBER(_xlpm.rozsah)),_xlpm.indexy, IF(_xlpm.podminka, ROW(_xlpm.rozsah)-MIN(ROW(_xlpm.rozsah))+1),_xlpm.prvni, MIN(_xlpm.indexy),_xlpm.finalni, IF(_xlpm.prvni=1, 2, _xlpm.prvni),INDEX(_xlpm.rozsah, _xlpm.finalni))</f>
        <v>1700</v>
      </c>
      <c r="BI1138" cm="1">
        <f t="array" aca="1" ref="BI1138" ca="1">INDEX($J$3:$J$10001,MATCH(BH1138,$J$3:$J$10004,0)-1)</f>
        <v>1600</v>
      </c>
      <c r="BJ1138">
        <f t="shared" ca="1" si="280"/>
        <v>350</v>
      </c>
      <c r="BK1138">
        <f t="shared" ca="1" si="280"/>
        <v>358</v>
      </c>
      <c r="BL1138">
        <f t="shared" ca="1" si="276"/>
        <v>-8</v>
      </c>
      <c r="BM1138">
        <f t="shared" ca="1" si="274"/>
        <v>355.07152714621668</v>
      </c>
    </row>
    <row r="1139" spans="1:65" x14ac:dyDescent="0.25">
      <c r="A1139" s="64">
        <v>1136</v>
      </c>
      <c r="B1139" s="64">
        <v>72</v>
      </c>
      <c r="C1139" s="64">
        <v>42</v>
      </c>
      <c r="D1139" s="18">
        <v>1136</v>
      </c>
      <c r="E1139" s="21">
        <f t="shared" ca="1" si="267"/>
        <v>1805.5020584984422</v>
      </c>
      <c r="F1139" s="22">
        <f t="shared" ca="1" si="268"/>
        <v>139.46715302321121</v>
      </c>
      <c r="G1139" s="28">
        <v>1136</v>
      </c>
      <c r="H1139" s="24">
        <f t="shared" ca="1" si="269"/>
        <v>1802.6815839999999</v>
      </c>
      <c r="I1139" s="25">
        <f t="shared" ca="1" si="270"/>
        <v>139.66853490240001</v>
      </c>
      <c r="J1139" s="155"/>
      <c r="K1139" s="155"/>
      <c r="AX1139">
        <f t="shared" ca="1" si="277"/>
        <v>332.54413072</v>
      </c>
      <c r="AY1139">
        <f t="shared" ca="1" si="271"/>
        <v>316.45586928</v>
      </c>
      <c r="AZ1139" cm="1">
        <f t="array" aca="1" ref="AZ1139" ca="1">_xlfn.LET(_xlpm.rozsah, $J$3:$J$10001,_xlpm.podminka, (_xlpm.rozsah&gt;H1139)*(ISNUMBER(_xlpm.rozsah)),_xlpm.indexy, IF(_xlpm.podminka, ROW(_xlpm.rozsah)-MIN(ROW(_xlpm.rozsah))+1),_xlpm.prvni, MIN(_xlpm.indexy),_xlpm.finalni, IF(_xlpm.prvni=1, 2, _xlpm.prvni),INDEX(_xlpm.rozsah, _xlpm.finalni))</f>
        <v>1900</v>
      </c>
      <c r="BA1139" cm="1">
        <f t="array" aca="1" ref="BA1139" ca="1">INDEX($J$3:$J$10001,MATCH(AZ1139,$J$3:$J$10004,0)-1)</f>
        <v>1800</v>
      </c>
      <c r="BB1139">
        <f t="shared" ca="1" si="279"/>
        <v>316</v>
      </c>
      <c r="BC1139">
        <f t="shared" ca="1" si="279"/>
        <v>333</v>
      </c>
      <c r="BD1139">
        <f t="shared" ca="1" si="278"/>
        <v>-17</v>
      </c>
      <c r="BE1139">
        <f t="shared" ca="1" si="272"/>
        <v>332.54413072</v>
      </c>
      <c r="BF1139">
        <f t="shared" ca="1" si="275"/>
        <v>332.06465005526479</v>
      </c>
      <c r="BG1139">
        <f t="shared" ca="1" si="273"/>
        <v>316.93534994473521</v>
      </c>
      <c r="BH1139" cm="1">
        <f t="array" aca="1" ref="BH1139" ca="1">_xlfn.LET(_xlpm.rozsah, $J$3:$J$10001,_xlpm.podminka, (_xlpm.rozsah&gt;E1139)*(ISNUMBER(_xlpm.rozsah)),_xlpm.indexy, IF(_xlpm.podminka, ROW(_xlpm.rozsah)-MIN(ROW(_xlpm.rozsah))+1),_xlpm.prvni, MIN(_xlpm.indexy),_xlpm.finalni, IF(_xlpm.prvni=1, 2, _xlpm.prvni),INDEX(_xlpm.rozsah, _xlpm.finalni))</f>
        <v>1900</v>
      </c>
      <c r="BI1139" cm="1">
        <f t="array" aca="1" ref="BI1139" ca="1">INDEX($J$3:$J$10001,MATCH(BH1139,$J$3:$J$10004,0)-1)</f>
        <v>1800</v>
      </c>
      <c r="BJ1139">
        <f t="shared" ca="1" si="280"/>
        <v>316</v>
      </c>
      <c r="BK1139">
        <f t="shared" ca="1" si="280"/>
        <v>333</v>
      </c>
      <c r="BL1139">
        <f t="shared" ca="1" si="276"/>
        <v>-17</v>
      </c>
      <c r="BM1139">
        <f t="shared" ca="1" si="274"/>
        <v>332.06465005526479</v>
      </c>
    </row>
    <row r="1140" spans="1:65" x14ac:dyDescent="0.25">
      <c r="A1140" s="64">
        <v>1137</v>
      </c>
      <c r="B1140" s="64">
        <v>78</v>
      </c>
      <c r="C1140" s="64">
        <v>2</v>
      </c>
      <c r="D1140" s="18">
        <v>1137</v>
      </c>
      <c r="E1140" s="21">
        <f t="shared" ca="1" si="267"/>
        <v>1897.6272300399792</v>
      </c>
      <c r="F1140" s="22">
        <f t="shared" ca="1" si="268"/>
        <v>6.3280674178640712</v>
      </c>
      <c r="G1140" s="23">
        <v>1137</v>
      </c>
      <c r="H1140" s="24">
        <f t="shared" ca="1" si="269"/>
        <v>1894.5717159999999</v>
      </c>
      <c r="I1140" s="25">
        <f t="shared" ca="1" si="270"/>
        <v>6.3384561656000002</v>
      </c>
      <c r="J1140" s="155"/>
      <c r="K1140" s="155"/>
      <c r="AX1140">
        <f t="shared" ca="1" si="277"/>
        <v>316.92280828000003</v>
      </c>
      <c r="AY1140">
        <f t="shared" ca="1" si="271"/>
        <v>332.07719171999997</v>
      </c>
      <c r="AZ1140" cm="1">
        <f t="array" aca="1" ref="AZ1140" ca="1">_xlfn.LET(_xlpm.rozsah, $J$3:$J$10001,_xlpm.podminka, (_xlpm.rozsah&gt;H1140)*(ISNUMBER(_xlpm.rozsah)),_xlpm.indexy, IF(_xlpm.podminka, ROW(_xlpm.rozsah)-MIN(ROW(_xlpm.rozsah))+1),_xlpm.prvni, MIN(_xlpm.indexy),_xlpm.finalni, IF(_xlpm.prvni=1, 2, _xlpm.prvni),INDEX(_xlpm.rozsah, _xlpm.finalni))</f>
        <v>1900</v>
      </c>
      <c r="BA1140" cm="1">
        <f t="array" aca="1" ref="BA1140" ca="1">INDEX($J$3:$J$10001,MATCH(AZ1140,$J$3:$J$10004,0)-1)</f>
        <v>1800</v>
      </c>
      <c r="BB1140">
        <f t="shared" ca="1" si="279"/>
        <v>316</v>
      </c>
      <c r="BC1140">
        <f t="shared" ca="1" si="279"/>
        <v>333</v>
      </c>
      <c r="BD1140">
        <f t="shared" ca="1" si="278"/>
        <v>-17</v>
      </c>
      <c r="BE1140">
        <f t="shared" ca="1" si="272"/>
        <v>316.92280828000003</v>
      </c>
      <c r="BF1140">
        <f t="shared" ca="1" si="275"/>
        <v>316.40337089320354</v>
      </c>
      <c r="BG1140">
        <f t="shared" ca="1" si="273"/>
        <v>332.59662910679646</v>
      </c>
      <c r="BH1140" cm="1">
        <f t="array" aca="1" ref="BH1140" ca="1">_xlfn.LET(_xlpm.rozsah, $J$3:$J$10001,_xlpm.podminka, (_xlpm.rozsah&gt;E1140)*(ISNUMBER(_xlpm.rozsah)),_xlpm.indexy, IF(_xlpm.podminka, ROW(_xlpm.rozsah)-MIN(ROW(_xlpm.rozsah))+1),_xlpm.prvni, MIN(_xlpm.indexy),_xlpm.finalni, IF(_xlpm.prvni=1, 2, _xlpm.prvni),INDEX(_xlpm.rozsah, _xlpm.finalni))</f>
        <v>1900</v>
      </c>
      <c r="BI1140" cm="1">
        <f t="array" aca="1" ref="BI1140" ca="1">INDEX($J$3:$J$10001,MATCH(BH1140,$J$3:$J$10004,0)-1)</f>
        <v>1800</v>
      </c>
      <c r="BJ1140">
        <f t="shared" ca="1" si="280"/>
        <v>316</v>
      </c>
      <c r="BK1140">
        <f t="shared" ca="1" si="280"/>
        <v>333</v>
      </c>
      <c r="BL1140">
        <f t="shared" ca="1" si="276"/>
        <v>-17</v>
      </c>
      <c r="BM1140">
        <f t="shared" ca="1" si="274"/>
        <v>316.40337089320354</v>
      </c>
    </row>
    <row r="1141" spans="1:65" x14ac:dyDescent="0.25">
      <c r="A1141" s="64">
        <v>1138</v>
      </c>
      <c r="B1141" s="64">
        <v>76</v>
      </c>
      <c r="C1141" s="64">
        <v>34</v>
      </c>
      <c r="D1141" s="18">
        <v>1138</v>
      </c>
      <c r="E1141" s="21">
        <f t="shared" ca="1" si="267"/>
        <v>1866.9188395261335</v>
      </c>
      <c r="F1141" s="22">
        <f t="shared" ca="1" si="268"/>
        <v>109.3520910753895</v>
      </c>
      <c r="G1141" s="28">
        <v>1138</v>
      </c>
      <c r="H1141" s="24">
        <f t="shared" ca="1" si="269"/>
        <v>1863.9416719999999</v>
      </c>
      <c r="I1141" s="25">
        <f t="shared" ca="1" si="270"/>
        <v>109.5241713584</v>
      </c>
      <c r="J1141" s="155"/>
      <c r="K1141" s="155"/>
      <c r="AX1141">
        <f t="shared" ca="1" si="277"/>
        <v>322.12991576000002</v>
      </c>
      <c r="AY1141">
        <f t="shared" ca="1" si="271"/>
        <v>326.87008423999998</v>
      </c>
      <c r="AZ1141" cm="1">
        <f t="array" aca="1" ref="AZ1141" ca="1">_xlfn.LET(_xlpm.rozsah, $J$3:$J$10001,_xlpm.podminka, (_xlpm.rozsah&gt;H1141)*(ISNUMBER(_xlpm.rozsah)),_xlpm.indexy, IF(_xlpm.podminka, ROW(_xlpm.rozsah)-MIN(ROW(_xlpm.rozsah))+1),_xlpm.prvni, MIN(_xlpm.indexy),_xlpm.finalni, IF(_xlpm.prvni=1, 2, _xlpm.prvni),INDEX(_xlpm.rozsah, _xlpm.finalni))</f>
        <v>1900</v>
      </c>
      <c r="BA1141" cm="1">
        <f t="array" aca="1" ref="BA1141" ca="1">INDEX($J$3:$J$10001,MATCH(AZ1141,$J$3:$J$10004,0)-1)</f>
        <v>1800</v>
      </c>
      <c r="BB1141">
        <f t="shared" ca="1" si="279"/>
        <v>316</v>
      </c>
      <c r="BC1141">
        <f t="shared" ca="1" si="279"/>
        <v>333</v>
      </c>
      <c r="BD1141">
        <f t="shared" ca="1" si="278"/>
        <v>-17</v>
      </c>
      <c r="BE1141">
        <f t="shared" ca="1" si="272"/>
        <v>322.12991576000002</v>
      </c>
      <c r="BF1141">
        <f t="shared" ca="1" si="275"/>
        <v>321.62379728055731</v>
      </c>
      <c r="BG1141">
        <f t="shared" ca="1" si="273"/>
        <v>327.37620271944269</v>
      </c>
      <c r="BH1141" cm="1">
        <f t="array" aca="1" ref="BH1141" ca="1">_xlfn.LET(_xlpm.rozsah, $J$3:$J$10001,_xlpm.podminka, (_xlpm.rozsah&gt;E1141)*(ISNUMBER(_xlpm.rozsah)),_xlpm.indexy, IF(_xlpm.podminka, ROW(_xlpm.rozsah)-MIN(ROW(_xlpm.rozsah))+1),_xlpm.prvni, MIN(_xlpm.indexy),_xlpm.finalni, IF(_xlpm.prvni=1, 2, _xlpm.prvni),INDEX(_xlpm.rozsah, _xlpm.finalni))</f>
        <v>1900</v>
      </c>
      <c r="BI1141" cm="1">
        <f t="array" aca="1" ref="BI1141" ca="1">INDEX($J$3:$J$10001,MATCH(BH1141,$J$3:$J$10004,0)-1)</f>
        <v>1800</v>
      </c>
      <c r="BJ1141">
        <f t="shared" ca="1" si="280"/>
        <v>316</v>
      </c>
      <c r="BK1141">
        <f t="shared" ca="1" si="280"/>
        <v>333</v>
      </c>
      <c r="BL1141">
        <f t="shared" ca="1" si="276"/>
        <v>-17</v>
      </c>
      <c r="BM1141">
        <f t="shared" ca="1" si="274"/>
        <v>321.62379728055731</v>
      </c>
    </row>
    <row r="1142" spans="1:65" x14ac:dyDescent="0.25">
      <c r="A1142" s="64">
        <v>1139</v>
      </c>
      <c r="B1142" s="64">
        <v>67</v>
      </c>
      <c r="C1142" s="64">
        <v>80</v>
      </c>
      <c r="D1142" s="18">
        <v>1139</v>
      </c>
      <c r="E1142" s="21">
        <f t="shared" ca="1" si="267"/>
        <v>1728.7310822138281</v>
      </c>
      <c r="F1142" s="22">
        <f t="shared" ca="1" si="268"/>
        <v>276.09257281891934</v>
      </c>
      <c r="G1142" s="23">
        <v>1139</v>
      </c>
      <c r="H1142" s="24">
        <f t="shared" ca="1" si="269"/>
        <v>1726.1064739999999</v>
      </c>
      <c r="I1142" s="25">
        <f t="shared" ca="1" si="270"/>
        <v>276.44951953600003</v>
      </c>
      <c r="J1142" s="155"/>
      <c r="K1142" s="155"/>
      <c r="AX1142">
        <f t="shared" ca="1" si="277"/>
        <v>345.56189942000003</v>
      </c>
      <c r="AY1142">
        <f t="shared" ca="1" si="271"/>
        <v>337.43810057999997</v>
      </c>
      <c r="AZ1142" cm="1">
        <f t="array" aca="1" ref="AZ1142" ca="1">_xlfn.LET(_xlpm.rozsah, $J$3:$J$10001,_xlpm.podminka, (_xlpm.rozsah&gt;H1142)*(ISNUMBER(_xlpm.rozsah)),_xlpm.indexy, IF(_xlpm.podminka, ROW(_xlpm.rozsah)-MIN(ROW(_xlpm.rozsah))+1),_xlpm.prvni, MIN(_xlpm.indexy),_xlpm.finalni, IF(_xlpm.prvni=1, 2, _xlpm.prvni),INDEX(_xlpm.rozsah, _xlpm.finalni))</f>
        <v>1800</v>
      </c>
      <c r="BA1142" cm="1">
        <f t="array" aca="1" ref="BA1142" ca="1">INDEX($J$3:$J$10001,MATCH(AZ1142,$J$3:$J$10004,0)-1)</f>
        <v>1700</v>
      </c>
      <c r="BB1142">
        <f t="shared" ca="1" si="279"/>
        <v>333</v>
      </c>
      <c r="BC1142">
        <f t="shared" ca="1" si="279"/>
        <v>350</v>
      </c>
      <c r="BD1142">
        <f t="shared" ca="1" si="278"/>
        <v>-17</v>
      </c>
      <c r="BE1142">
        <f t="shared" ca="1" si="272"/>
        <v>345.56189942000003</v>
      </c>
      <c r="BF1142">
        <f t="shared" ca="1" si="275"/>
        <v>345.11571602364921</v>
      </c>
      <c r="BG1142">
        <f t="shared" ca="1" si="273"/>
        <v>337.88428397635079</v>
      </c>
      <c r="BH1142" cm="1">
        <f t="array" aca="1" ref="BH1142" ca="1">_xlfn.LET(_xlpm.rozsah, $J$3:$J$10001,_xlpm.podminka, (_xlpm.rozsah&gt;E1142)*(ISNUMBER(_xlpm.rozsah)),_xlpm.indexy, IF(_xlpm.podminka, ROW(_xlpm.rozsah)-MIN(ROW(_xlpm.rozsah))+1),_xlpm.prvni, MIN(_xlpm.indexy),_xlpm.finalni, IF(_xlpm.prvni=1, 2, _xlpm.prvni),INDEX(_xlpm.rozsah, _xlpm.finalni))</f>
        <v>1800</v>
      </c>
      <c r="BI1142" cm="1">
        <f t="array" aca="1" ref="BI1142" ca="1">INDEX($J$3:$J$10001,MATCH(BH1142,$J$3:$J$10004,0)-1)</f>
        <v>1700</v>
      </c>
      <c r="BJ1142">
        <f t="shared" ca="1" si="280"/>
        <v>333</v>
      </c>
      <c r="BK1142">
        <f t="shared" ca="1" si="280"/>
        <v>350</v>
      </c>
      <c r="BL1142">
        <f t="shared" ca="1" si="276"/>
        <v>-17</v>
      </c>
      <c r="BM1142">
        <f t="shared" ca="1" si="274"/>
        <v>345.11571602364921</v>
      </c>
    </row>
    <row r="1143" spans="1:65" x14ac:dyDescent="0.25">
      <c r="A1143" s="64">
        <v>1140</v>
      </c>
      <c r="B1143" s="64">
        <v>70</v>
      </c>
      <c r="C1143" s="64">
        <v>67</v>
      </c>
      <c r="D1143" s="18">
        <v>1140</v>
      </c>
      <c r="E1143" s="21">
        <f t="shared" ca="1" si="267"/>
        <v>1774.7936679845966</v>
      </c>
      <c r="F1143" s="22">
        <f t="shared" ca="1" si="268"/>
        <v>225.98100121655443</v>
      </c>
      <c r="G1143" s="28">
        <v>1140</v>
      </c>
      <c r="H1143" s="24">
        <f t="shared" ca="1" si="269"/>
        <v>1772.0515399999999</v>
      </c>
      <c r="I1143" s="25">
        <f t="shared" ca="1" si="270"/>
        <v>226.293329594</v>
      </c>
      <c r="J1143" s="155"/>
      <c r="K1143" s="155"/>
      <c r="AX1143">
        <f t="shared" ca="1" si="277"/>
        <v>337.75123819999999</v>
      </c>
      <c r="AY1143">
        <f t="shared" ca="1" si="271"/>
        <v>345.24876180000001</v>
      </c>
      <c r="AZ1143" cm="1">
        <f t="array" aca="1" ref="AZ1143" ca="1">_xlfn.LET(_xlpm.rozsah, $J$3:$J$10001,_xlpm.podminka, (_xlpm.rozsah&gt;H1143)*(ISNUMBER(_xlpm.rozsah)),_xlpm.indexy, IF(_xlpm.podminka, ROW(_xlpm.rozsah)-MIN(ROW(_xlpm.rozsah))+1),_xlpm.prvni, MIN(_xlpm.indexy),_xlpm.finalni, IF(_xlpm.prvni=1, 2, _xlpm.prvni),INDEX(_xlpm.rozsah, _xlpm.finalni))</f>
        <v>1800</v>
      </c>
      <c r="BA1143" cm="1">
        <f t="array" aca="1" ref="BA1143" ca="1">INDEX($J$3:$J$10001,MATCH(AZ1143,$J$3:$J$10004,0)-1)</f>
        <v>1700</v>
      </c>
      <c r="BB1143">
        <f t="shared" ca="1" si="279"/>
        <v>333</v>
      </c>
      <c r="BC1143">
        <f t="shared" ca="1" si="279"/>
        <v>350</v>
      </c>
      <c r="BD1143">
        <f t="shared" ca="1" si="278"/>
        <v>-17</v>
      </c>
      <c r="BE1143">
        <f t="shared" ca="1" si="272"/>
        <v>337.75123819999999</v>
      </c>
      <c r="BF1143">
        <f t="shared" ca="1" si="275"/>
        <v>337.28507644261856</v>
      </c>
      <c r="BG1143">
        <f t="shared" ca="1" si="273"/>
        <v>345.71492355738144</v>
      </c>
      <c r="BH1143" cm="1">
        <f t="array" aca="1" ref="BH1143" ca="1">_xlfn.LET(_xlpm.rozsah, $J$3:$J$10001,_xlpm.podminka, (_xlpm.rozsah&gt;E1143)*(ISNUMBER(_xlpm.rozsah)),_xlpm.indexy, IF(_xlpm.podminka, ROW(_xlpm.rozsah)-MIN(ROW(_xlpm.rozsah))+1),_xlpm.prvni, MIN(_xlpm.indexy),_xlpm.finalni, IF(_xlpm.prvni=1, 2, _xlpm.prvni),INDEX(_xlpm.rozsah, _xlpm.finalni))</f>
        <v>1800</v>
      </c>
      <c r="BI1143" cm="1">
        <f t="array" aca="1" ref="BI1143" ca="1">INDEX($J$3:$J$10001,MATCH(BH1143,$J$3:$J$10004,0)-1)</f>
        <v>1700</v>
      </c>
      <c r="BJ1143">
        <f t="shared" ca="1" si="280"/>
        <v>333</v>
      </c>
      <c r="BK1143">
        <f t="shared" ca="1" si="280"/>
        <v>350</v>
      </c>
      <c r="BL1143">
        <f t="shared" ca="1" si="276"/>
        <v>-17</v>
      </c>
      <c r="BM1143">
        <f t="shared" ca="1" si="274"/>
        <v>337.28507644261856</v>
      </c>
    </row>
    <row r="1144" spans="1:65" x14ac:dyDescent="0.25">
      <c r="A1144" s="64">
        <v>1141</v>
      </c>
      <c r="B1144" s="64">
        <v>53</v>
      </c>
      <c r="C1144" s="64">
        <v>70</v>
      </c>
      <c r="D1144" s="18">
        <v>1141</v>
      </c>
      <c r="E1144" s="21">
        <f t="shared" ca="1" si="267"/>
        <v>1513.7723486169089</v>
      </c>
      <c r="F1144" s="22">
        <f t="shared" ca="1" si="268"/>
        <v>251.80718711936331</v>
      </c>
      <c r="G1144" s="23">
        <v>1141</v>
      </c>
      <c r="H1144" s="24">
        <f t="shared" ca="1" si="269"/>
        <v>1511.6961659999999</v>
      </c>
      <c r="I1144" s="25">
        <f t="shared" ca="1" si="270"/>
        <v>251.83625367600001</v>
      </c>
      <c r="J1144" s="155"/>
      <c r="K1144" s="155"/>
      <c r="AX1144">
        <f t="shared" ca="1" si="277"/>
        <v>359.76607668000003</v>
      </c>
      <c r="AY1144">
        <f t="shared" ca="1" si="271"/>
        <v>358.23392331999997</v>
      </c>
      <c r="AZ1144" cm="1">
        <f t="array" aca="1" ref="AZ1144" ca="1">_xlfn.LET(_xlpm.rozsah, $J$3:$J$10001,_xlpm.podminka, (_xlpm.rozsah&gt;H1144)*(ISNUMBER(_xlpm.rozsah)),_xlpm.indexy, IF(_xlpm.podminka, ROW(_xlpm.rozsah)-MIN(ROW(_xlpm.rozsah))+1),_xlpm.prvni, MIN(_xlpm.indexy),_xlpm.finalni, IF(_xlpm.prvni=1, 2, _xlpm.prvni),INDEX(_xlpm.rozsah, _xlpm.finalni))</f>
        <v>1600</v>
      </c>
      <c r="BA1144" cm="1">
        <f t="array" aca="1" ref="BA1144" ca="1">INDEX($J$3:$J$10001,MATCH(AZ1144,$J$3:$J$10004,0)-1)</f>
        <v>1500</v>
      </c>
      <c r="BB1144">
        <f t="shared" ca="1" si="279"/>
        <v>358</v>
      </c>
      <c r="BC1144">
        <f t="shared" ca="1" si="279"/>
        <v>360</v>
      </c>
      <c r="BD1144">
        <f t="shared" ca="1" si="278"/>
        <v>-2</v>
      </c>
      <c r="BE1144">
        <f t="shared" ca="1" si="272"/>
        <v>359.76607668000003</v>
      </c>
      <c r="BF1144">
        <f t="shared" ca="1" si="275"/>
        <v>359.72455302766184</v>
      </c>
      <c r="BG1144">
        <f t="shared" ca="1" si="273"/>
        <v>358.27544697233816</v>
      </c>
      <c r="BH1144" cm="1">
        <f t="array" aca="1" ref="BH1144" ca="1">_xlfn.LET(_xlpm.rozsah, $J$3:$J$10001,_xlpm.podminka, (_xlpm.rozsah&gt;E1144)*(ISNUMBER(_xlpm.rozsah)),_xlpm.indexy, IF(_xlpm.podminka, ROW(_xlpm.rozsah)-MIN(ROW(_xlpm.rozsah))+1),_xlpm.prvni, MIN(_xlpm.indexy),_xlpm.finalni, IF(_xlpm.prvni=1, 2, _xlpm.prvni),INDEX(_xlpm.rozsah, _xlpm.finalni))</f>
        <v>1600</v>
      </c>
      <c r="BI1144" cm="1">
        <f t="array" aca="1" ref="BI1144" ca="1">INDEX($J$3:$J$10001,MATCH(BH1144,$J$3:$J$10004,0)-1)</f>
        <v>1500</v>
      </c>
      <c r="BJ1144">
        <f t="shared" ca="1" si="280"/>
        <v>358</v>
      </c>
      <c r="BK1144">
        <f t="shared" ca="1" si="280"/>
        <v>360</v>
      </c>
      <c r="BL1144">
        <f t="shared" ca="1" si="276"/>
        <v>-2</v>
      </c>
      <c r="BM1144">
        <f t="shared" ca="1" si="274"/>
        <v>359.72455302766184</v>
      </c>
    </row>
    <row r="1145" spans="1:65" x14ac:dyDescent="0.25">
      <c r="A1145" s="64">
        <v>1142</v>
      </c>
      <c r="B1145" s="64">
        <v>72</v>
      </c>
      <c r="C1145" s="64">
        <v>65</v>
      </c>
      <c r="D1145" s="18">
        <v>1142</v>
      </c>
      <c r="E1145" s="21">
        <f t="shared" ca="1" si="267"/>
        <v>1805.5020584984422</v>
      </c>
      <c r="F1145" s="22">
        <f t="shared" ca="1" si="268"/>
        <v>215.84202253592213</v>
      </c>
      <c r="G1145" s="28">
        <v>1142</v>
      </c>
      <c r="H1145" s="24">
        <f t="shared" ca="1" si="269"/>
        <v>1802.6815839999999</v>
      </c>
      <c r="I1145" s="25">
        <f t="shared" ca="1" si="270"/>
        <v>216.15368496800002</v>
      </c>
      <c r="J1145" s="155"/>
      <c r="K1145" s="155"/>
      <c r="AX1145">
        <f t="shared" ca="1" si="277"/>
        <v>332.54413072</v>
      </c>
      <c r="AY1145">
        <f t="shared" ca="1" si="271"/>
        <v>316.45586928</v>
      </c>
      <c r="AZ1145" cm="1">
        <f t="array" aca="1" ref="AZ1145" ca="1">_xlfn.LET(_xlpm.rozsah, $J$3:$J$10001,_xlpm.podminka, (_xlpm.rozsah&gt;H1145)*(ISNUMBER(_xlpm.rozsah)),_xlpm.indexy, IF(_xlpm.podminka, ROW(_xlpm.rozsah)-MIN(ROW(_xlpm.rozsah))+1),_xlpm.prvni, MIN(_xlpm.indexy),_xlpm.finalni, IF(_xlpm.prvni=1, 2, _xlpm.prvni),INDEX(_xlpm.rozsah, _xlpm.finalni))</f>
        <v>1900</v>
      </c>
      <c r="BA1145" cm="1">
        <f t="array" aca="1" ref="BA1145" ca="1">INDEX($J$3:$J$10001,MATCH(AZ1145,$J$3:$J$10004,0)-1)</f>
        <v>1800</v>
      </c>
      <c r="BB1145">
        <f t="shared" ca="1" si="279"/>
        <v>316</v>
      </c>
      <c r="BC1145">
        <f t="shared" ca="1" si="279"/>
        <v>333</v>
      </c>
      <c r="BD1145">
        <f t="shared" ca="1" si="278"/>
        <v>-17</v>
      </c>
      <c r="BE1145">
        <f t="shared" ca="1" si="272"/>
        <v>332.54413072</v>
      </c>
      <c r="BF1145">
        <f t="shared" ca="1" si="275"/>
        <v>332.06465005526479</v>
      </c>
      <c r="BG1145">
        <f t="shared" ca="1" si="273"/>
        <v>316.93534994473521</v>
      </c>
      <c r="BH1145" cm="1">
        <f t="array" aca="1" ref="BH1145" ca="1">_xlfn.LET(_xlpm.rozsah, $J$3:$J$10001,_xlpm.podminka, (_xlpm.rozsah&gt;E1145)*(ISNUMBER(_xlpm.rozsah)),_xlpm.indexy, IF(_xlpm.podminka, ROW(_xlpm.rozsah)-MIN(ROW(_xlpm.rozsah))+1),_xlpm.prvni, MIN(_xlpm.indexy),_xlpm.finalni, IF(_xlpm.prvni=1, 2, _xlpm.prvni),INDEX(_xlpm.rozsah, _xlpm.finalni))</f>
        <v>1900</v>
      </c>
      <c r="BI1145" cm="1">
        <f t="array" aca="1" ref="BI1145" ca="1">INDEX($J$3:$J$10001,MATCH(BH1145,$J$3:$J$10004,0)-1)</f>
        <v>1800</v>
      </c>
      <c r="BJ1145">
        <f t="shared" ca="1" si="280"/>
        <v>316</v>
      </c>
      <c r="BK1145">
        <f t="shared" ca="1" si="280"/>
        <v>333</v>
      </c>
      <c r="BL1145">
        <f t="shared" ca="1" si="276"/>
        <v>-17</v>
      </c>
      <c r="BM1145">
        <f t="shared" ca="1" si="274"/>
        <v>332.06465005526479</v>
      </c>
    </row>
    <row r="1146" spans="1:65" x14ac:dyDescent="0.25">
      <c r="A1146" s="64">
        <v>1143</v>
      </c>
      <c r="B1146" s="64">
        <v>60</v>
      </c>
      <c r="C1146" s="64">
        <v>57</v>
      </c>
      <c r="D1146" s="18">
        <v>1143</v>
      </c>
      <c r="E1146" s="21">
        <f t="shared" ca="1" si="267"/>
        <v>1621.2517154153684</v>
      </c>
      <c r="F1146" s="22">
        <f t="shared" ca="1" si="268"/>
        <v>203.09092177705918</v>
      </c>
      <c r="G1146" s="23">
        <v>1143</v>
      </c>
      <c r="H1146" s="24">
        <f t="shared" ca="1" si="269"/>
        <v>1618.9013199999999</v>
      </c>
      <c r="I1146" s="25">
        <f t="shared" ca="1" si="270"/>
        <v>203.19809980799999</v>
      </c>
      <c r="J1146" s="155"/>
      <c r="K1146" s="155"/>
      <c r="AX1146">
        <f t="shared" ca="1" si="277"/>
        <v>356.48789440000002</v>
      </c>
      <c r="AY1146">
        <f t="shared" ca="1" si="271"/>
        <v>351.51210559999998</v>
      </c>
      <c r="AZ1146" cm="1">
        <f t="array" aca="1" ref="AZ1146" ca="1">_xlfn.LET(_xlpm.rozsah, $J$3:$J$10001,_xlpm.podminka, (_xlpm.rozsah&gt;H1146)*(ISNUMBER(_xlpm.rozsah)),_xlpm.indexy, IF(_xlpm.podminka, ROW(_xlpm.rozsah)-MIN(ROW(_xlpm.rozsah))+1),_xlpm.prvni, MIN(_xlpm.indexy),_xlpm.finalni, IF(_xlpm.prvni=1, 2, _xlpm.prvni),INDEX(_xlpm.rozsah, _xlpm.finalni))</f>
        <v>1700</v>
      </c>
      <c r="BA1146" cm="1">
        <f t="array" aca="1" ref="BA1146" ca="1">INDEX($J$3:$J$10001,MATCH(AZ1146,$J$3:$J$10004,0)-1)</f>
        <v>1600</v>
      </c>
      <c r="BB1146">
        <f t="shared" ca="1" si="279"/>
        <v>350</v>
      </c>
      <c r="BC1146">
        <f t="shared" ca="1" si="279"/>
        <v>358</v>
      </c>
      <c r="BD1146">
        <f t="shared" ca="1" si="278"/>
        <v>-8</v>
      </c>
      <c r="BE1146">
        <f t="shared" ca="1" si="272"/>
        <v>356.48789440000002</v>
      </c>
      <c r="BF1146">
        <f t="shared" ca="1" si="275"/>
        <v>356.2998627667705</v>
      </c>
      <c r="BG1146">
        <f t="shared" ca="1" si="273"/>
        <v>351.7001372332295</v>
      </c>
      <c r="BH1146" cm="1">
        <f t="array" aca="1" ref="BH1146" ca="1">_xlfn.LET(_xlpm.rozsah, $J$3:$J$10001,_xlpm.podminka, (_xlpm.rozsah&gt;E1146)*(ISNUMBER(_xlpm.rozsah)),_xlpm.indexy, IF(_xlpm.podminka, ROW(_xlpm.rozsah)-MIN(ROW(_xlpm.rozsah))+1),_xlpm.prvni, MIN(_xlpm.indexy),_xlpm.finalni, IF(_xlpm.prvni=1, 2, _xlpm.prvni),INDEX(_xlpm.rozsah, _xlpm.finalni))</f>
        <v>1700</v>
      </c>
      <c r="BI1146" cm="1">
        <f t="array" aca="1" ref="BI1146" ca="1">INDEX($J$3:$J$10001,MATCH(BH1146,$J$3:$J$10004,0)-1)</f>
        <v>1600</v>
      </c>
      <c r="BJ1146">
        <f t="shared" ca="1" si="280"/>
        <v>350</v>
      </c>
      <c r="BK1146">
        <f t="shared" ca="1" si="280"/>
        <v>358</v>
      </c>
      <c r="BL1146">
        <f t="shared" ca="1" si="276"/>
        <v>-8</v>
      </c>
      <c r="BM1146">
        <f t="shared" ca="1" si="274"/>
        <v>356.2998627667705</v>
      </c>
    </row>
    <row r="1147" spans="1:65" x14ac:dyDescent="0.25">
      <c r="A1147" s="64">
        <v>1144</v>
      </c>
      <c r="B1147" s="64">
        <v>74</v>
      </c>
      <c r="C1147" s="64">
        <v>29</v>
      </c>
      <c r="D1147" s="18">
        <v>1144</v>
      </c>
      <c r="E1147" s="21">
        <f t="shared" ca="1" si="267"/>
        <v>1836.2104490122879</v>
      </c>
      <c r="F1147" s="22">
        <f t="shared" ca="1" si="268"/>
        <v>94.784824863694212</v>
      </c>
      <c r="G1147" s="28">
        <v>1144</v>
      </c>
      <c r="H1147" s="24">
        <f t="shared" ca="1" si="269"/>
        <v>1833.3116279999999</v>
      </c>
      <c r="I1147" s="25">
        <f t="shared" ca="1" si="270"/>
        <v>94.927736739600007</v>
      </c>
      <c r="J1147" s="155"/>
      <c r="K1147" s="155"/>
      <c r="AX1147">
        <f t="shared" ca="1" si="277"/>
        <v>327.33702324000001</v>
      </c>
      <c r="AY1147">
        <f t="shared" ca="1" si="271"/>
        <v>321.66297675999999</v>
      </c>
      <c r="AZ1147" cm="1">
        <f t="array" aca="1" ref="AZ1147" ca="1">_xlfn.LET(_xlpm.rozsah, $J$3:$J$10001,_xlpm.podminka, (_xlpm.rozsah&gt;H1147)*(ISNUMBER(_xlpm.rozsah)),_xlpm.indexy, IF(_xlpm.podminka, ROW(_xlpm.rozsah)-MIN(ROW(_xlpm.rozsah))+1),_xlpm.prvni, MIN(_xlpm.indexy),_xlpm.finalni, IF(_xlpm.prvni=1, 2, _xlpm.prvni),INDEX(_xlpm.rozsah, _xlpm.finalni))</f>
        <v>1900</v>
      </c>
      <c r="BA1147" cm="1">
        <f t="array" aca="1" ref="BA1147" ca="1">INDEX($J$3:$J$10001,MATCH(AZ1147,$J$3:$J$10004,0)-1)</f>
        <v>1800</v>
      </c>
      <c r="BB1147">
        <f t="shared" ca="1" si="279"/>
        <v>316</v>
      </c>
      <c r="BC1147">
        <f t="shared" ca="1" si="279"/>
        <v>333</v>
      </c>
      <c r="BD1147">
        <f t="shared" ca="1" si="278"/>
        <v>-17</v>
      </c>
      <c r="BE1147">
        <f t="shared" ca="1" si="272"/>
        <v>327.33702324000001</v>
      </c>
      <c r="BF1147">
        <f t="shared" ca="1" si="275"/>
        <v>326.84422366791108</v>
      </c>
      <c r="BG1147">
        <f t="shared" ca="1" si="273"/>
        <v>322.15577633208892</v>
      </c>
      <c r="BH1147" cm="1">
        <f t="array" aca="1" ref="BH1147" ca="1">_xlfn.LET(_xlpm.rozsah, $J$3:$J$10001,_xlpm.podminka, (_xlpm.rozsah&gt;E1147)*(ISNUMBER(_xlpm.rozsah)),_xlpm.indexy, IF(_xlpm.podminka, ROW(_xlpm.rozsah)-MIN(ROW(_xlpm.rozsah))+1),_xlpm.prvni, MIN(_xlpm.indexy),_xlpm.finalni, IF(_xlpm.prvni=1, 2, _xlpm.prvni),INDEX(_xlpm.rozsah, _xlpm.finalni))</f>
        <v>1900</v>
      </c>
      <c r="BI1147" cm="1">
        <f t="array" aca="1" ref="BI1147" ca="1">INDEX($J$3:$J$10001,MATCH(BH1147,$J$3:$J$10004,0)-1)</f>
        <v>1800</v>
      </c>
      <c r="BJ1147">
        <f t="shared" ca="1" si="280"/>
        <v>316</v>
      </c>
      <c r="BK1147">
        <f t="shared" ca="1" si="280"/>
        <v>333</v>
      </c>
      <c r="BL1147">
        <f t="shared" ca="1" si="276"/>
        <v>-17</v>
      </c>
      <c r="BM1147">
        <f t="shared" ca="1" si="274"/>
        <v>326.84422366791108</v>
      </c>
    </row>
    <row r="1148" spans="1:65" x14ac:dyDescent="0.25">
      <c r="A1148" s="64">
        <v>1145</v>
      </c>
      <c r="B1148" s="64">
        <v>69</v>
      </c>
      <c r="C1148" s="64">
        <v>31</v>
      </c>
      <c r="D1148" s="18">
        <v>1145</v>
      </c>
      <c r="E1148" s="21">
        <f t="shared" ca="1" si="267"/>
        <v>1759.4394727276735</v>
      </c>
      <c r="F1148" s="22">
        <f t="shared" ca="1" si="268"/>
        <v>105.3675397872516</v>
      </c>
      <c r="G1148" s="23">
        <v>1145</v>
      </c>
      <c r="H1148" s="24">
        <f t="shared" ca="1" si="269"/>
        <v>1756.7365179999999</v>
      </c>
      <c r="I1148" s="25">
        <f t="shared" ca="1" si="270"/>
        <v>105.50998550139998</v>
      </c>
      <c r="J1148" s="155"/>
      <c r="K1148" s="155"/>
      <c r="AX1148">
        <f t="shared" ca="1" si="277"/>
        <v>340.35479193999998</v>
      </c>
      <c r="AY1148">
        <f t="shared" ca="1" si="271"/>
        <v>342.64520806000002</v>
      </c>
      <c r="AZ1148" cm="1">
        <f t="array" aca="1" ref="AZ1148" ca="1">_xlfn.LET(_xlpm.rozsah, $J$3:$J$10001,_xlpm.podminka, (_xlpm.rozsah&gt;H1148)*(ISNUMBER(_xlpm.rozsah)),_xlpm.indexy, IF(_xlpm.podminka, ROW(_xlpm.rozsah)-MIN(ROW(_xlpm.rozsah))+1),_xlpm.prvni, MIN(_xlpm.indexy),_xlpm.finalni, IF(_xlpm.prvni=1, 2, _xlpm.prvni),INDEX(_xlpm.rozsah, _xlpm.finalni))</f>
        <v>1800</v>
      </c>
      <c r="BA1148" cm="1">
        <f t="array" aca="1" ref="BA1148" ca="1">INDEX($J$3:$J$10001,MATCH(AZ1148,$J$3:$J$10004,0)-1)</f>
        <v>1700</v>
      </c>
      <c r="BB1148">
        <f t="shared" ca="1" si="279"/>
        <v>333</v>
      </c>
      <c r="BC1148">
        <f t="shared" ca="1" si="279"/>
        <v>350</v>
      </c>
      <c r="BD1148">
        <f t="shared" ca="1" si="278"/>
        <v>-17</v>
      </c>
      <c r="BE1148">
        <f t="shared" ca="1" si="272"/>
        <v>340.35479193999998</v>
      </c>
      <c r="BF1148">
        <f t="shared" ca="1" si="275"/>
        <v>339.8952896362955</v>
      </c>
      <c r="BG1148">
        <f t="shared" ca="1" si="273"/>
        <v>343.1047103637045</v>
      </c>
      <c r="BH1148" cm="1">
        <f t="array" aca="1" ref="BH1148" ca="1">_xlfn.LET(_xlpm.rozsah, $J$3:$J$10001,_xlpm.podminka, (_xlpm.rozsah&gt;E1148)*(ISNUMBER(_xlpm.rozsah)),_xlpm.indexy, IF(_xlpm.podminka, ROW(_xlpm.rozsah)-MIN(ROW(_xlpm.rozsah))+1),_xlpm.prvni, MIN(_xlpm.indexy),_xlpm.finalni, IF(_xlpm.prvni=1, 2, _xlpm.prvni),INDEX(_xlpm.rozsah, _xlpm.finalni))</f>
        <v>1800</v>
      </c>
      <c r="BI1148" cm="1">
        <f t="array" aca="1" ref="BI1148" ca="1">INDEX($J$3:$J$10001,MATCH(BH1148,$J$3:$J$10004,0)-1)</f>
        <v>1700</v>
      </c>
      <c r="BJ1148">
        <f t="shared" ca="1" si="280"/>
        <v>333</v>
      </c>
      <c r="BK1148">
        <f t="shared" ca="1" si="280"/>
        <v>350</v>
      </c>
      <c r="BL1148">
        <f t="shared" ca="1" si="276"/>
        <v>-17</v>
      </c>
      <c r="BM1148">
        <f t="shared" ca="1" si="274"/>
        <v>339.8952896362955</v>
      </c>
    </row>
    <row r="1149" spans="1:65" x14ac:dyDescent="0.25">
      <c r="A1149" s="64">
        <v>1146</v>
      </c>
      <c r="B1149" s="64">
        <v>76</v>
      </c>
      <c r="C1149" s="64">
        <v>1</v>
      </c>
      <c r="D1149" s="18">
        <v>1146</v>
      </c>
      <c r="E1149" s="21">
        <f t="shared" ca="1" si="267"/>
        <v>1866.9188395261335</v>
      </c>
      <c r="F1149" s="22">
        <f t="shared" ca="1" si="268"/>
        <v>3.216237972805573</v>
      </c>
      <c r="G1149" s="28">
        <v>1146</v>
      </c>
      <c r="H1149" s="24">
        <f t="shared" ca="1" si="269"/>
        <v>1863.9416719999999</v>
      </c>
      <c r="I1149" s="25">
        <f t="shared" ca="1" si="270"/>
        <v>3.2212991576000003</v>
      </c>
      <c r="J1149" s="155"/>
      <c r="K1149" s="155"/>
      <c r="AX1149">
        <f t="shared" ca="1" si="277"/>
        <v>322.12991576000002</v>
      </c>
      <c r="AY1149">
        <f t="shared" ca="1" si="271"/>
        <v>326.87008423999998</v>
      </c>
      <c r="AZ1149" cm="1">
        <f t="array" aca="1" ref="AZ1149" ca="1">_xlfn.LET(_xlpm.rozsah, $J$3:$J$10001,_xlpm.podminka, (_xlpm.rozsah&gt;H1149)*(ISNUMBER(_xlpm.rozsah)),_xlpm.indexy, IF(_xlpm.podminka, ROW(_xlpm.rozsah)-MIN(ROW(_xlpm.rozsah))+1),_xlpm.prvni, MIN(_xlpm.indexy),_xlpm.finalni, IF(_xlpm.prvni=1, 2, _xlpm.prvni),INDEX(_xlpm.rozsah, _xlpm.finalni))</f>
        <v>1900</v>
      </c>
      <c r="BA1149" cm="1">
        <f t="array" aca="1" ref="BA1149" ca="1">INDEX($J$3:$J$10001,MATCH(AZ1149,$J$3:$J$10004,0)-1)</f>
        <v>1800</v>
      </c>
      <c r="BB1149">
        <f t="shared" ca="1" si="279"/>
        <v>316</v>
      </c>
      <c r="BC1149">
        <f t="shared" ca="1" si="279"/>
        <v>333</v>
      </c>
      <c r="BD1149">
        <f t="shared" ca="1" si="278"/>
        <v>-17</v>
      </c>
      <c r="BE1149">
        <f t="shared" ca="1" si="272"/>
        <v>322.12991576000002</v>
      </c>
      <c r="BF1149">
        <f t="shared" ca="1" si="275"/>
        <v>321.62379728055731</v>
      </c>
      <c r="BG1149">
        <f t="shared" ca="1" si="273"/>
        <v>327.37620271944269</v>
      </c>
      <c r="BH1149" cm="1">
        <f t="array" aca="1" ref="BH1149" ca="1">_xlfn.LET(_xlpm.rozsah, $J$3:$J$10001,_xlpm.podminka, (_xlpm.rozsah&gt;E1149)*(ISNUMBER(_xlpm.rozsah)),_xlpm.indexy, IF(_xlpm.podminka, ROW(_xlpm.rozsah)-MIN(ROW(_xlpm.rozsah))+1),_xlpm.prvni, MIN(_xlpm.indexy),_xlpm.finalni, IF(_xlpm.prvni=1, 2, _xlpm.prvni),INDEX(_xlpm.rozsah, _xlpm.finalni))</f>
        <v>1900</v>
      </c>
      <c r="BI1149" cm="1">
        <f t="array" aca="1" ref="BI1149" ca="1">INDEX($J$3:$J$10001,MATCH(BH1149,$J$3:$J$10004,0)-1)</f>
        <v>1800</v>
      </c>
      <c r="BJ1149">
        <f t="shared" ca="1" si="280"/>
        <v>316</v>
      </c>
      <c r="BK1149">
        <f t="shared" ca="1" si="280"/>
        <v>333</v>
      </c>
      <c r="BL1149">
        <f t="shared" ca="1" si="276"/>
        <v>-17</v>
      </c>
      <c r="BM1149">
        <f t="shared" ca="1" si="274"/>
        <v>321.62379728055731</v>
      </c>
    </row>
    <row r="1150" spans="1:65" x14ac:dyDescent="0.25">
      <c r="A1150" s="64">
        <v>1147</v>
      </c>
      <c r="B1150" s="64">
        <v>74</v>
      </c>
      <c r="C1150" s="64">
        <v>22</v>
      </c>
      <c r="D1150" s="18">
        <v>1147</v>
      </c>
      <c r="E1150" s="21">
        <f t="shared" ca="1" si="267"/>
        <v>1836.2104490122879</v>
      </c>
      <c r="F1150" s="22">
        <f t="shared" ca="1" si="268"/>
        <v>71.905729206940435</v>
      </c>
      <c r="G1150" s="23">
        <v>1147</v>
      </c>
      <c r="H1150" s="24">
        <f t="shared" ca="1" si="269"/>
        <v>1833.3116279999999</v>
      </c>
      <c r="I1150" s="25">
        <f t="shared" ca="1" si="270"/>
        <v>72.014145112799994</v>
      </c>
      <c r="J1150" s="155"/>
      <c r="K1150" s="155"/>
      <c r="AX1150">
        <f t="shared" ca="1" si="277"/>
        <v>327.33702324000001</v>
      </c>
      <c r="AY1150">
        <f t="shared" ca="1" si="271"/>
        <v>321.66297675999999</v>
      </c>
      <c r="AZ1150" cm="1">
        <f t="array" aca="1" ref="AZ1150" ca="1">_xlfn.LET(_xlpm.rozsah, $J$3:$J$10001,_xlpm.podminka, (_xlpm.rozsah&gt;H1150)*(ISNUMBER(_xlpm.rozsah)),_xlpm.indexy, IF(_xlpm.podminka, ROW(_xlpm.rozsah)-MIN(ROW(_xlpm.rozsah))+1),_xlpm.prvni, MIN(_xlpm.indexy),_xlpm.finalni, IF(_xlpm.prvni=1, 2, _xlpm.prvni),INDEX(_xlpm.rozsah, _xlpm.finalni))</f>
        <v>1900</v>
      </c>
      <c r="BA1150" cm="1">
        <f t="array" aca="1" ref="BA1150" ca="1">INDEX($J$3:$J$10001,MATCH(AZ1150,$J$3:$J$10004,0)-1)</f>
        <v>1800</v>
      </c>
      <c r="BB1150">
        <f t="shared" ca="1" si="279"/>
        <v>316</v>
      </c>
      <c r="BC1150">
        <f t="shared" ca="1" si="279"/>
        <v>333</v>
      </c>
      <c r="BD1150">
        <f t="shared" ca="1" si="278"/>
        <v>-17</v>
      </c>
      <c r="BE1150">
        <f t="shared" ca="1" si="272"/>
        <v>327.33702324000001</v>
      </c>
      <c r="BF1150">
        <f t="shared" ca="1" si="275"/>
        <v>326.84422366791108</v>
      </c>
      <c r="BG1150">
        <f t="shared" ca="1" si="273"/>
        <v>322.15577633208892</v>
      </c>
      <c r="BH1150" cm="1">
        <f t="array" aca="1" ref="BH1150" ca="1">_xlfn.LET(_xlpm.rozsah, $J$3:$J$10001,_xlpm.podminka, (_xlpm.rozsah&gt;E1150)*(ISNUMBER(_xlpm.rozsah)),_xlpm.indexy, IF(_xlpm.podminka, ROW(_xlpm.rozsah)-MIN(ROW(_xlpm.rozsah))+1),_xlpm.prvni, MIN(_xlpm.indexy),_xlpm.finalni, IF(_xlpm.prvni=1, 2, _xlpm.prvni),INDEX(_xlpm.rozsah, _xlpm.finalni))</f>
        <v>1900</v>
      </c>
      <c r="BI1150" cm="1">
        <f t="array" aca="1" ref="BI1150" ca="1">INDEX($J$3:$J$10001,MATCH(BH1150,$J$3:$J$10004,0)-1)</f>
        <v>1800</v>
      </c>
      <c r="BJ1150">
        <f t="shared" ca="1" si="280"/>
        <v>316</v>
      </c>
      <c r="BK1150">
        <f t="shared" ca="1" si="280"/>
        <v>333</v>
      </c>
      <c r="BL1150">
        <f t="shared" ca="1" si="276"/>
        <v>-17</v>
      </c>
      <c r="BM1150">
        <f t="shared" ca="1" si="274"/>
        <v>326.84422366791108</v>
      </c>
    </row>
    <row r="1151" spans="1:65" x14ac:dyDescent="0.25">
      <c r="A1151" s="64">
        <v>1148</v>
      </c>
      <c r="B1151" s="64">
        <v>72</v>
      </c>
      <c r="C1151" s="64">
        <v>52</v>
      </c>
      <c r="D1151" s="18">
        <v>1148</v>
      </c>
      <c r="E1151" s="21">
        <f t="shared" ca="1" si="267"/>
        <v>1805.5020584984422</v>
      </c>
      <c r="F1151" s="22">
        <f t="shared" ca="1" si="268"/>
        <v>172.67361802873768</v>
      </c>
      <c r="G1151" s="28">
        <v>1148</v>
      </c>
      <c r="H1151" s="24">
        <f t="shared" ca="1" si="269"/>
        <v>1802.6815839999999</v>
      </c>
      <c r="I1151" s="25">
        <f t="shared" ca="1" si="270"/>
        <v>172.92294797440002</v>
      </c>
      <c r="J1151" s="155"/>
      <c r="K1151" s="155"/>
      <c r="AX1151">
        <f t="shared" ca="1" si="277"/>
        <v>332.54413072</v>
      </c>
      <c r="AY1151">
        <f t="shared" ca="1" si="271"/>
        <v>316.45586928</v>
      </c>
      <c r="AZ1151" cm="1">
        <f t="array" aca="1" ref="AZ1151" ca="1">_xlfn.LET(_xlpm.rozsah, $J$3:$J$10001,_xlpm.podminka, (_xlpm.rozsah&gt;H1151)*(ISNUMBER(_xlpm.rozsah)),_xlpm.indexy, IF(_xlpm.podminka, ROW(_xlpm.rozsah)-MIN(ROW(_xlpm.rozsah))+1),_xlpm.prvni, MIN(_xlpm.indexy),_xlpm.finalni, IF(_xlpm.prvni=1, 2, _xlpm.prvni),INDEX(_xlpm.rozsah, _xlpm.finalni))</f>
        <v>1900</v>
      </c>
      <c r="BA1151" cm="1">
        <f t="array" aca="1" ref="BA1151" ca="1">INDEX($J$3:$J$10001,MATCH(AZ1151,$J$3:$J$10004,0)-1)</f>
        <v>1800</v>
      </c>
      <c r="BB1151">
        <f t="shared" ca="1" si="279"/>
        <v>316</v>
      </c>
      <c r="BC1151">
        <f t="shared" ca="1" si="279"/>
        <v>333</v>
      </c>
      <c r="BD1151">
        <f t="shared" ca="1" si="278"/>
        <v>-17</v>
      </c>
      <c r="BE1151">
        <f t="shared" ca="1" si="272"/>
        <v>332.54413072</v>
      </c>
      <c r="BF1151">
        <f t="shared" ca="1" si="275"/>
        <v>332.06465005526479</v>
      </c>
      <c r="BG1151">
        <f t="shared" ca="1" si="273"/>
        <v>316.93534994473521</v>
      </c>
      <c r="BH1151" cm="1">
        <f t="array" aca="1" ref="BH1151" ca="1">_xlfn.LET(_xlpm.rozsah, $J$3:$J$10001,_xlpm.podminka, (_xlpm.rozsah&gt;E1151)*(ISNUMBER(_xlpm.rozsah)),_xlpm.indexy, IF(_xlpm.podminka, ROW(_xlpm.rozsah)-MIN(ROW(_xlpm.rozsah))+1),_xlpm.prvni, MIN(_xlpm.indexy),_xlpm.finalni, IF(_xlpm.prvni=1, 2, _xlpm.prvni),INDEX(_xlpm.rozsah, _xlpm.finalni))</f>
        <v>1900</v>
      </c>
      <c r="BI1151" cm="1">
        <f t="array" aca="1" ref="BI1151" ca="1">INDEX($J$3:$J$10001,MATCH(BH1151,$J$3:$J$10004,0)-1)</f>
        <v>1800</v>
      </c>
      <c r="BJ1151">
        <f t="shared" ca="1" si="280"/>
        <v>316</v>
      </c>
      <c r="BK1151">
        <f t="shared" ca="1" si="280"/>
        <v>333</v>
      </c>
      <c r="BL1151">
        <f t="shared" ca="1" si="276"/>
        <v>-17</v>
      </c>
      <c r="BM1151">
        <f t="shared" ca="1" si="274"/>
        <v>332.06465005526479</v>
      </c>
    </row>
    <row r="1152" spans="1:65" x14ac:dyDescent="0.25">
      <c r="A1152" s="64">
        <v>1149</v>
      </c>
      <c r="B1152" s="64">
        <v>62</v>
      </c>
      <c r="C1152" s="64">
        <v>96</v>
      </c>
      <c r="D1152" s="18">
        <v>1149</v>
      </c>
      <c r="E1152" s="21">
        <f t="shared" ca="1" si="267"/>
        <v>1651.960105929214</v>
      </c>
      <c r="F1152" s="22">
        <f t="shared" ca="1" si="268"/>
        <v>339.68946386463637</v>
      </c>
      <c r="G1152" s="23">
        <v>1149</v>
      </c>
      <c r="H1152" s="24">
        <f t="shared" ca="1" si="269"/>
        <v>1649.5313639999999</v>
      </c>
      <c r="I1152" s="25">
        <f t="shared" ca="1" si="270"/>
        <v>339.87599124480005</v>
      </c>
      <c r="J1152" s="155"/>
      <c r="K1152" s="155"/>
      <c r="AX1152">
        <f t="shared" ca="1" si="277"/>
        <v>354.03749088000001</v>
      </c>
      <c r="AY1152">
        <f t="shared" ca="1" si="271"/>
        <v>353.96250911999999</v>
      </c>
      <c r="AZ1152" cm="1">
        <f t="array" aca="1" ref="AZ1152" ca="1">_xlfn.LET(_xlpm.rozsah, $J$3:$J$10001,_xlpm.podminka, (_xlpm.rozsah&gt;H1152)*(ISNUMBER(_xlpm.rozsah)),_xlpm.indexy, IF(_xlpm.podminka, ROW(_xlpm.rozsah)-MIN(ROW(_xlpm.rozsah))+1),_xlpm.prvni, MIN(_xlpm.indexy),_xlpm.finalni, IF(_xlpm.prvni=1, 2, _xlpm.prvni),INDEX(_xlpm.rozsah, _xlpm.finalni))</f>
        <v>1700</v>
      </c>
      <c r="BA1152" cm="1">
        <f t="array" aca="1" ref="BA1152" ca="1">INDEX($J$3:$J$10001,MATCH(AZ1152,$J$3:$J$10004,0)-1)</f>
        <v>1600</v>
      </c>
      <c r="BB1152">
        <f t="shared" ca="1" si="279"/>
        <v>350</v>
      </c>
      <c r="BC1152">
        <f t="shared" ca="1" si="279"/>
        <v>358</v>
      </c>
      <c r="BD1152">
        <f t="shared" ca="1" si="278"/>
        <v>-8</v>
      </c>
      <c r="BE1152">
        <f t="shared" ca="1" si="272"/>
        <v>354.03749088000001</v>
      </c>
      <c r="BF1152">
        <f t="shared" ca="1" si="275"/>
        <v>353.84319152566286</v>
      </c>
      <c r="BG1152">
        <f t="shared" ca="1" si="273"/>
        <v>354.15680847433714</v>
      </c>
      <c r="BH1152" cm="1">
        <f t="array" aca="1" ref="BH1152" ca="1">_xlfn.LET(_xlpm.rozsah, $J$3:$J$10001,_xlpm.podminka, (_xlpm.rozsah&gt;E1152)*(ISNUMBER(_xlpm.rozsah)),_xlpm.indexy, IF(_xlpm.podminka, ROW(_xlpm.rozsah)-MIN(ROW(_xlpm.rozsah))+1),_xlpm.prvni, MIN(_xlpm.indexy),_xlpm.finalni, IF(_xlpm.prvni=1, 2, _xlpm.prvni),INDEX(_xlpm.rozsah, _xlpm.finalni))</f>
        <v>1700</v>
      </c>
      <c r="BI1152" cm="1">
        <f t="array" aca="1" ref="BI1152" ca="1">INDEX($J$3:$J$10001,MATCH(BH1152,$J$3:$J$10004,0)-1)</f>
        <v>1600</v>
      </c>
      <c r="BJ1152">
        <f t="shared" ca="1" si="280"/>
        <v>350</v>
      </c>
      <c r="BK1152">
        <f t="shared" ca="1" si="280"/>
        <v>358</v>
      </c>
      <c r="BL1152">
        <f t="shared" ca="1" si="276"/>
        <v>-8</v>
      </c>
      <c r="BM1152">
        <f t="shared" ca="1" si="274"/>
        <v>353.84319152566286</v>
      </c>
    </row>
    <row r="1153" spans="1:65" x14ac:dyDescent="0.25">
      <c r="A1153" s="64">
        <v>1150</v>
      </c>
      <c r="B1153" s="64">
        <v>54</v>
      </c>
      <c r="C1153" s="64">
        <v>72</v>
      </c>
      <c r="D1153" s="18">
        <v>1150</v>
      </c>
      <c r="E1153" s="21">
        <f t="shared" ca="1" si="267"/>
        <v>1529.1265438738317</v>
      </c>
      <c r="F1153" s="22">
        <f t="shared" ca="1" si="268"/>
        <v>258.7805777682168</v>
      </c>
      <c r="G1153" s="28">
        <v>1150</v>
      </c>
      <c r="H1153" s="24">
        <f t="shared" ca="1" si="269"/>
        <v>1527.0111879999999</v>
      </c>
      <c r="I1153" s="25">
        <f t="shared" ca="1" si="270"/>
        <v>258.81103889280001</v>
      </c>
      <c r="J1153" s="155"/>
      <c r="K1153" s="155"/>
      <c r="AX1153">
        <f t="shared" ca="1" si="277"/>
        <v>359.45977624</v>
      </c>
      <c r="AY1153">
        <f t="shared" ca="1" si="271"/>
        <v>358.54022376</v>
      </c>
      <c r="AZ1153" cm="1">
        <f t="array" aca="1" ref="AZ1153" ca="1">_xlfn.LET(_xlpm.rozsah, $J$3:$J$10001,_xlpm.podminka, (_xlpm.rozsah&gt;H1153)*(ISNUMBER(_xlpm.rozsah)),_xlpm.indexy, IF(_xlpm.podminka, ROW(_xlpm.rozsah)-MIN(ROW(_xlpm.rozsah))+1),_xlpm.prvni, MIN(_xlpm.indexy),_xlpm.finalni, IF(_xlpm.prvni=1, 2, _xlpm.prvni),INDEX(_xlpm.rozsah, _xlpm.finalni))</f>
        <v>1600</v>
      </c>
      <c r="BA1153" cm="1">
        <f t="array" aca="1" ref="BA1153" ca="1">INDEX($J$3:$J$10001,MATCH(AZ1153,$J$3:$J$10004,0)-1)</f>
        <v>1500</v>
      </c>
      <c r="BB1153">
        <f t="shared" ca="1" si="279"/>
        <v>358</v>
      </c>
      <c r="BC1153">
        <f t="shared" ca="1" si="279"/>
        <v>360</v>
      </c>
      <c r="BD1153">
        <f t="shared" ca="1" si="278"/>
        <v>-2</v>
      </c>
      <c r="BE1153">
        <f t="shared" ca="1" si="272"/>
        <v>359.45977624</v>
      </c>
      <c r="BF1153">
        <f t="shared" ca="1" si="275"/>
        <v>359.41746912252336</v>
      </c>
      <c r="BG1153">
        <f t="shared" ca="1" si="273"/>
        <v>358.58253087747664</v>
      </c>
      <c r="BH1153" cm="1">
        <f t="array" aca="1" ref="BH1153" ca="1">_xlfn.LET(_xlpm.rozsah, $J$3:$J$10001,_xlpm.podminka, (_xlpm.rozsah&gt;E1153)*(ISNUMBER(_xlpm.rozsah)),_xlpm.indexy, IF(_xlpm.podminka, ROW(_xlpm.rozsah)-MIN(ROW(_xlpm.rozsah))+1),_xlpm.prvni, MIN(_xlpm.indexy),_xlpm.finalni, IF(_xlpm.prvni=1, 2, _xlpm.prvni),INDEX(_xlpm.rozsah, _xlpm.finalni))</f>
        <v>1600</v>
      </c>
      <c r="BI1153" cm="1">
        <f t="array" aca="1" ref="BI1153" ca="1">INDEX($J$3:$J$10001,MATCH(BH1153,$J$3:$J$10004,0)-1)</f>
        <v>1500</v>
      </c>
      <c r="BJ1153">
        <f t="shared" ca="1" si="280"/>
        <v>358</v>
      </c>
      <c r="BK1153">
        <f t="shared" ca="1" si="280"/>
        <v>360</v>
      </c>
      <c r="BL1153">
        <f t="shared" ca="1" si="276"/>
        <v>-2</v>
      </c>
      <c r="BM1153">
        <f t="shared" ca="1" si="274"/>
        <v>359.41746912252336</v>
      </c>
    </row>
    <row r="1154" spans="1:65" x14ac:dyDescent="0.25">
      <c r="A1154" s="64">
        <v>1151</v>
      </c>
      <c r="B1154" s="64">
        <v>72</v>
      </c>
      <c r="C1154" s="64">
        <v>28</v>
      </c>
      <c r="D1154" s="18">
        <v>1151</v>
      </c>
      <c r="E1154" s="21">
        <f t="shared" ca="1" si="267"/>
        <v>1805.5020584984422</v>
      </c>
      <c r="F1154" s="22">
        <f t="shared" ca="1" si="268"/>
        <v>92.978102015474136</v>
      </c>
      <c r="G1154" s="23">
        <v>1151</v>
      </c>
      <c r="H1154" s="24">
        <f t="shared" ca="1" si="269"/>
        <v>1802.6815839999999</v>
      </c>
      <c r="I1154" s="25">
        <f t="shared" ca="1" si="270"/>
        <v>93.112356601599998</v>
      </c>
      <c r="J1154" s="155"/>
      <c r="K1154" s="155"/>
      <c r="AX1154">
        <f t="shared" ca="1" si="277"/>
        <v>332.54413072</v>
      </c>
      <c r="AY1154">
        <f t="shared" ca="1" si="271"/>
        <v>316.45586928</v>
      </c>
      <c r="AZ1154" cm="1">
        <f t="array" aca="1" ref="AZ1154" ca="1">_xlfn.LET(_xlpm.rozsah, $J$3:$J$10001,_xlpm.podminka, (_xlpm.rozsah&gt;H1154)*(ISNUMBER(_xlpm.rozsah)),_xlpm.indexy, IF(_xlpm.podminka, ROW(_xlpm.rozsah)-MIN(ROW(_xlpm.rozsah))+1),_xlpm.prvni, MIN(_xlpm.indexy),_xlpm.finalni, IF(_xlpm.prvni=1, 2, _xlpm.prvni),INDEX(_xlpm.rozsah, _xlpm.finalni))</f>
        <v>1900</v>
      </c>
      <c r="BA1154" cm="1">
        <f t="array" aca="1" ref="BA1154" ca="1">INDEX($J$3:$J$10001,MATCH(AZ1154,$J$3:$J$10004,0)-1)</f>
        <v>1800</v>
      </c>
      <c r="BB1154">
        <f t="shared" ca="1" si="279"/>
        <v>316</v>
      </c>
      <c r="BC1154">
        <f t="shared" ca="1" si="279"/>
        <v>333</v>
      </c>
      <c r="BD1154">
        <f t="shared" ca="1" si="278"/>
        <v>-17</v>
      </c>
      <c r="BE1154">
        <f t="shared" ca="1" si="272"/>
        <v>332.54413072</v>
      </c>
      <c r="BF1154">
        <f t="shared" ca="1" si="275"/>
        <v>332.06465005526479</v>
      </c>
      <c r="BG1154">
        <f t="shared" ca="1" si="273"/>
        <v>316.93534994473521</v>
      </c>
      <c r="BH1154" cm="1">
        <f t="array" aca="1" ref="BH1154" ca="1">_xlfn.LET(_xlpm.rozsah, $J$3:$J$10001,_xlpm.podminka, (_xlpm.rozsah&gt;E1154)*(ISNUMBER(_xlpm.rozsah)),_xlpm.indexy, IF(_xlpm.podminka, ROW(_xlpm.rozsah)-MIN(ROW(_xlpm.rozsah))+1),_xlpm.prvni, MIN(_xlpm.indexy),_xlpm.finalni, IF(_xlpm.prvni=1, 2, _xlpm.prvni),INDEX(_xlpm.rozsah, _xlpm.finalni))</f>
        <v>1900</v>
      </c>
      <c r="BI1154" cm="1">
        <f t="array" aca="1" ref="BI1154" ca="1">INDEX($J$3:$J$10001,MATCH(BH1154,$J$3:$J$10004,0)-1)</f>
        <v>1800</v>
      </c>
      <c r="BJ1154">
        <f t="shared" ca="1" si="280"/>
        <v>316</v>
      </c>
      <c r="BK1154">
        <f t="shared" ca="1" si="280"/>
        <v>333</v>
      </c>
      <c r="BL1154">
        <f t="shared" ca="1" si="276"/>
        <v>-17</v>
      </c>
      <c r="BM1154">
        <f t="shared" ca="1" si="274"/>
        <v>332.06465005526479</v>
      </c>
    </row>
    <row r="1155" spans="1:65" x14ac:dyDescent="0.25">
      <c r="A1155" s="64">
        <v>1152</v>
      </c>
      <c r="B1155" s="64">
        <v>72</v>
      </c>
      <c r="C1155" s="64">
        <v>35</v>
      </c>
      <c r="D1155" s="18">
        <v>1152</v>
      </c>
      <c r="E1155" s="21">
        <f t="shared" ca="1" si="267"/>
        <v>1805.5020584984422</v>
      </c>
      <c r="F1155" s="22">
        <f t="shared" ca="1" si="268"/>
        <v>116.22262751934268</v>
      </c>
      <c r="G1155" s="28">
        <v>1152</v>
      </c>
      <c r="H1155" s="24">
        <f t="shared" ca="1" si="269"/>
        <v>1802.6815839999999</v>
      </c>
      <c r="I1155" s="25">
        <f t="shared" ca="1" si="270"/>
        <v>116.39044575199999</v>
      </c>
      <c r="J1155" s="155"/>
      <c r="K1155" s="155"/>
      <c r="AX1155">
        <f t="shared" ca="1" si="277"/>
        <v>332.54413072</v>
      </c>
      <c r="AY1155">
        <f t="shared" ca="1" si="271"/>
        <v>316.45586928</v>
      </c>
      <c r="AZ1155" cm="1">
        <f t="array" aca="1" ref="AZ1155" ca="1">_xlfn.LET(_xlpm.rozsah, $J$3:$J$10001,_xlpm.podminka, (_xlpm.rozsah&gt;H1155)*(ISNUMBER(_xlpm.rozsah)),_xlpm.indexy, IF(_xlpm.podminka, ROW(_xlpm.rozsah)-MIN(ROW(_xlpm.rozsah))+1),_xlpm.prvni, MIN(_xlpm.indexy),_xlpm.finalni, IF(_xlpm.prvni=1, 2, _xlpm.prvni),INDEX(_xlpm.rozsah, _xlpm.finalni))</f>
        <v>1900</v>
      </c>
      <c r="BA1155" cm="1">
        <f t="array" aca="1" ref="BA1155" ca="1">INDEX($J$3:$J$10001,MATCH(AZ1155,$J$3:$J$10004,0)-1)</f>
        <v>1800</v>
      </c>
      <c r="BB1155">
        <f t="shared" ca="1" si="279"/>
        <v>316</v>
      </c>
      <c r="BC1155">
        <f t="shared" ca="1" si="279"/>
        <v>333</v>
      </c>
      <c r="BD1155">
        <f t="shared" ca="1" si="278"/>
        <v>-17</v>
      </c>
      <c r="BE1155">
        <f t="shared" ca="1" si="272"/>
        <v>332.54413072</v>
      </c>
      <c r="BF1155">
        <f t="shared" ca="1" si="275"/>
        <v>332.06465005526479</v>
      </c>
      <c r="BG1155">
        <f t="shared" ca="1" si="273"/>
        <v>316.93534994473521</v>
      </c>
      <c r="BH1155" cm="1">
        <f t="array" aca="1" ref="BH1155" ca="1">_xlfn.LET(_xlpm.rozsah, $J$3:$J$10001,_xlpm.podminka, (_xlpm.rozsah&gt;E1155)*(ISNUMBER(_xlpm.rozsah)),_xlpm.indexy, IF(_xlpm.podminka, ROW(_xlpm.rozsah)-MIN(ROW(_xlpm.rozsah))+1),_xlpm.prvni, MIN(_xlpm.indexy),_xlpm.finalni, IF(_xlpm.prvni=1, 2, _xlpm.prvni),INDEX(_xlpm.rozsah, _xlpm.finalni))</f>
        <v>1900</v>
      </c>
      <c r="BI1155" cm="1">
        <f t="array" aca="1" ref="BI1155" ca="1">INDEX($J$3:$J$10001,MATCH(BH1155,$J$3:$J$10004,0)-1)</f>
        <v>1800</v>
      </c>
      <c r="BJ1155">
        <f t="shared" ca="1" si="280"/>
        <v>316</v>
      </c>
      <c r="BK1155">
        <f t="shared" ca="1" si="280"/>
        <v>333</v>
      </c>
      <c r="BL1155">
        <f t="shared" ca="1" si="276"/>
        <v>-17</v>
      </c>
      <c r="BM1155">
        <f t="shared" ca="1" si="274"/>
        <v>332.06465005526479</v>
      </c>
    </row>
    <row r="1156" spans="1:65" x14ac:dyDescent="0.25">
      <c r="A1156" s="64">
        <v>1153</v>
      </c>
      <c r="B1156" s="64">
        <v>64</v>
      </c>
      <c r="C1156" s="64">
        <v>68</v>
      </c>
      <c r="D1156" s="18">
        <v>1153</v>
      </c>
      <c r="E1156" s="21">
        <f t="shared" ref="E1156:E1219" ca="1" si="281">(B1156/100)*($AC$8 - $AC$11)+$AC$11</f>
        <v>1682.6684964430597</v>
      </c>
      <c r="F1156" s="22">
        <f t="shared" ref="F1156:F1219" ca="1" si="282">(C1156*BF1156)/100</f>
        <v>238.94283379349756</v>
      </c>
      <c r="G1156" s="23">
        <v>1153</v>
      </c>
      <c r="H1156" s="24">
        <f t="shared" ref="H1156:H1219" ca="1" si="283">(B1156/100)*($AF$8 - $AF$11)+$AF$11</f>
        <v>1680.1614079999999</v>
      </c>
      <c r="I1156" s="25">
        <f t="shared" ref="I1156:I1219" ca="1" si="284">(C1156*AX1156)/100</f>
        <v>239.0792194048</v>
      </c>
      <c r="J1156" s="155"/>
      <c r="K1156" s="155"/>
      <c r="AX1156">
        <f t="shared" ca="1" si="277"/>
        <v>351.58708736</v>
      </c>
      <c r="AY1156">
        <f t="shared" ref="AY1156:AY1219" ca="1" si="285">MIN(BB1156:BC1156)+((H1156-MIN(AZ1156:BA1156))/(MAX(AZ1156:BA1156)-MIN(AZ1156:BA1156)))*(MAX(BB1156:BC1156)-MIN(BB1156:BC1156))</f>
        <v>356.41291264</v>
      </c>
      <c r="AZ1156" cm="1">
        <f t="array" aca="1" ref="AZ1156" ca="1">_xlfn.LET(_xlpm.rozsah, $J$3:$J$10001,_xlpm.podminka, (_xlpm.rozsah&gt;H1156)*(ISNUMBER(_xlpm.rozsah)),_xlpm.indexy, IF(_xlpm.podminka, ROW(_xlpm.rozsah)-MIN(ROW(_xlpm.rozsah))+1),_xlpm.prvni, MIN(_xlpm.indexy),_xlpm.finalni, IF(_xlpm.prvni=1, 2, _xlpm.prvni),INDEX(_xlpm.rozsah, _xlpm.finalni))</f>
        <v>1700</v>
      </c>
      <c r="BA1156" cm="1">
        <f t="array" aca="1" ref="BA1156" ca="1">INDEX($J$3:$J$10001,MATCH(AZ1156,$J$3:$J$10004,0)-1)</f>
        <v>1600</v>
      </c>
      <c r="BB1156">
        <f t="shared" ca="1" si="279"/>
        <v>350</v>
      </c>
      <c r="BC1156">
        <f t="shared" ca="1" si="279"/>
        <v>358</v>
      </c>
      <c r="BD1156">
        <f t="shared" ca="1" si="278"/>
        <v>-8</v>
      </c>
      <c r="BE1156">
        <f t="shared" ref="BE1156:BE1219" ca="1" si="286">MIN(BB1156:BC1156)+((MAX(AZ1156:BA1156)-H1156)/(MAX(AZ1156:BA1156)-MIN(AZ1156:BA1156)))*(MAX(BB1156:BC1156)-MIN(BB1156:BC1156))</f>
        <v>351.58708736</v>
      </c>
      <c r="BF1156">
        <f t="shared" ca="1" si="275"/>
        <v>351.38652028455522</v>
      </c>
      <c r="BG1156">
        <f t="shared" ref="BG1156:BG1219" ca="1" si="287">MIN(BJ1156:BK1156)+((E1156-MIN(BH1156:BI1156))/(MAX(BH1156:BI1156)-MIN(BH1156:BI1156)))*(MAX(BJ1156:BK1156)-MIN(BJ1156:BK1156))</f>
        <v>356.61347971544478</v>
      </c>
      <c r="BH1156" cm="1">
        <f t="array" aca="1" ref="BH1156" ca="1">_xlfn.LET(_xlpm.rozsah, $J$3:$J$10001,_xlpm.podminka, (_xlpm.rozsah&gt;E1156)*(ISNUMBER(_xlpm.rozsah)),_xlpm.indexy, IF(_xlpm.podminka, ROW(_xlpm.rozsah)-MIN(ROW(_xlpm.rozsah))+1),_xlpm.prvni, MIN(_xlpm.indexy),_xlpm.finalni, IF(_xlpm.prvni=1, 2, _xlpm.prvni),INDEX(_xlpm.rozsah, _xlpm.finalni))</f>
        <v>1700</v>
      </c>
      <c r="BI1156" cm="1">
        <f t="array" aca="1" ref="BI1156" ca="1">INDEX($J$3:$J$10001,MATCH(BH1156,$J$3:$J$10004,0)-1)</f>
        <v>1600</v>
      </c>
      <c r="BJ1156">
        <f t="shared" ca="1" si="280"/>
        <v>350</v>
      </c>
      <c r="BK1156">
        <f t="shared" ca="1" si="280"/>
        <v>358</v>
      </c>
      <c r="BL1156">
        <f t="shared" ca="1" si="276"/>
        <v>-8</v>
      </c>
      <c r="BM1156">
        <f t="shared" ref="BM1156:BM1219" ca="1" si="288">MIN(BJ1156:BK1156)+((MAX(BH1156:BI1156)-E1156)/(MAX(BH1156:BI1156)-MIN(BH1156:BI1156)))*(MAX(BJ1156:BK1156)-MIN(BJ1156:BK1156))</f>
        <v>351.38652028455522</v>
      </c>
    </row>
    <row r="1157" spans="1:65" x14ac:dyDescent="0.25">
      <c r="A1157" s="64">
        <v>1154</v>
      </c>
      <c r="B1157" s="64">
        <v>74</v>
      </c>
      <c r="C1157" s="64">
        <v>27</v>
      </c>
      <c r="D1157" s="18">
        <v>1154</v>
      </c>
      <c r="E1157" s="21">
        <f t="shared" ca="1" si="281"/>
        <v>1836.2104490122879</v>
      </c>
      <c r="F1157" s="22">
        <f t="shared" ca="1" si="282"/>
        <v>88.247940390335984</v>
      </c>
      <c r="G1157" s="28">
        <v>1154</v>
      </c>
      <c r="H1157" s="24">
        <f t="shared" ca="1" si="283"/>
        <v>1833.3116279999999</v>
      </c>
      <c r="I1157" s="25">
        <f t="shared" ca="1" si="284"/>
        <v>88.380996274799998</v>
      </c>
      <c r="J1157" s="155"/>
      <c r="K1157" s="155"/>
      <c r="AX1157">
        <f t="shared" ca="1" si="277"/>
        <v>327.33702324000001</v>
      </c>
      <c r="AY1157">
        <f t="shared" ca="1" si="285"/>
        <v>321.66297675999999</v>
      </c>
      <c r="AZ1157" cm="1">
        <f t="array" aca="1" ref="AZ1157" ca="1">_xlfn.LET(_xlpm.rozsah, $J$3:$J$10001,_xlpm.podminka, (_xlpm.rozsah&gt;H1157)*(ISNUMBER(_xlpm.rozsah)),_xlpm.indexy, IF(_xlpm.podminka, ROW(_xlpm.rozsah)-MIN(ROW(_xlpm.rozsah))+1),_xlpm.prvni, MIN(_xlpm.indexy),_xlpm.finalni, IF(_xlpm.prvni=1, 2, _xlpm.prvni),INDEX(_xlpm.rozsah, _xlpm.finalni))</f>
        <v>1900</v>
      </c>
      <c r="BA1157" cm="1">
        <f t="array" aca="1" ref="BA1157" ca="1">INDEX($J$3:$J$10001,MATCH(AZ1157,$J$3:$J$10004,0)-1)</f>
        <v>1800</v>
      </c>
      <c r="BB1157">
        <f t="shared" ca="1" si="279"/>
        <v>316</v>
      </c>
      <c r="BC1157">
        <f t="shared" ca="1" si="279"/>
        <v>333</v>
      </c>
      <c r="BD1157">
        <f t="shared" ca="1" si="278"/>
        <v>-17</v>
      </c>
      <c r="BE1157">
        <f t="shared" ca="1" si="286"/>
        <v>327.33702324000001</v>
      </c>
      <c r="BF1157">
        <f t="shared" ref="BF1157:BF1220" ca="1" si="289">IF(BL1157&lt;0, BM1157,BG1157)</f>
        <v>326.84422366791108</v>
      </c>
      <c r="BG1157">
        <f t="shared" ca="1" si="287"/>
        <v>322.15577633208892</v>
      </c>
      <c r="BH1157" cm="1">
        <f t="array" aca="1" ref="BH1157" ca="1">_xlfn.LET(_xlpm.rozsah, $J$3:$J$10001,_xlpm.podminka, (_xlpm.rozsah&gt;E1157)*(ISNUMBER(_xlpm.rozsah)),_xlpm.indexy, IF(_xlpm.podminka, ROW(_xlpm.rozsah)-MIN(ROW(_xlpm.rozsah))+1),_xlpm.prvni, MIN(_xlpm.indexy),_xlpm.finalni, IF(_xlpm.prvni=1, 2, _xlpm.prvni),INDEX(_xlpm.rozsah, _xlpm.finalni))</f>
        <v>1900</v>
      </c>
      <c r="BI1157" cm="1">
        <f t="array" aca="1" ref="BI1157" ca="1">INDEX($J$3:$J$10001,MATCH(BH1157,$J$3:$J$10004,0)-1)</f>
        <v>1800</v>
      </c>
      <c r="BJ1157">
        <f t="shared" ca="1" si="280"/>
        <v>316</v>
      </c>
      <c r="BK1157">
        <f t="shared" ca="1" si="280"/>
        <v>333</v>
      </c>
      <c r="BL1157">
        <f t="shared" ref="BL1157:BL1220" ca="1" si="290">BJ1157-BK1157</f>
        <v>-17</v>
      </c>
      <c r="BM1157">
        <f t="shared" ca="1" si="288"/>
        <v>326.84422366791108</v>
      </c>
    </row>
    <row r="1158" spans="1:65" x14ac:dyDescent="0.25">
      <c r="A1158" s="64">
        <v>1155</v>
      </c>
      <c r="B1158" s="64">
        <v>76</v>
      </c>
      <c r="C1158" s="64">
        <v>14</v>
      </c>
      <c r="D1158" s="18">
        <v>1155</v>
      </c>
      <c r="E1158" s="21">
        <f t="shared" ca="1" si="281"/>
        <v>1866.9188395261335</v>
      </c>
      <c r="F1158" s="22">
        <f t="shared" ca="1" si="282"/>
        <v>45.027331619278023</v>
      </c>
      <c r="G1158" s="23">
        <v>1155</v>
      </c>
      <c r="H1158" s="24">
        <f t="shared" ca="1" si="283"/>
        <v>1863.9416719999999</v>
      </c>
      <c r="I1158" s="25">
        <f t="shared" ca="1" si="284"/>
        <v>45.098188206400003</v>
      </c>
      <c r="J1158" s="155"/>
      <c r="K1158" s="155"/>
      <c r="AX1158">
        <f t="shared" ca="1" si="277"/>
        <v>322.12991576000002</v>
      </c>
      <c r="AY1158">
        <f t="shared" ca="1" si="285"/>
        <v>326.87008423999998</v>
      </c>
      <c r="AZ1158" cm="1">
        <f t="array" aca="1" ref="AZ1158" ca="1">_xlfn.LET(_xlpm.rozsah, $J$3:$J$10001,_xlpm.podminka, (_xlpm.rozsah&gt;H1158)*(ISNUMBER(_xlpm.rozsah)),_xlpm.indexy, IF(_xlpm.podminka, ROW(_xlpm.rozsah)-MIN(ROW(_xlpm.rozsah))+1),_xlpm.prvni, MIN(_xlpm.indexy),_xlpm.finalni, IF(_xlpm.prvni=1, 2, _xlpm.prvni),INDEX(_xlpm.rozsah, _xlpm.finalni))</f>
        <v>1900</v>
      </c>
      <c r="BA1158" cm="1">
        <f t="array" aca="1" ref="BA1158" ca="1">INDEX($J$3:$J$10001,MATCH(AZ1158,$J$3:$J$10004,0)-1)</f>
        <v>1800</v>
      </c>
      <c r="BB1158">
        <f t="shared" ca="1" si="279"/>
        <v>316</v>
      </c>
      <c r="BC1158">
        <f t="shared" ca="1" si="279"/>
        <v>333</v>
      </c>
      <c r="BD1158">
        <f t="shared" ca="1" si="278"/>
        <v>-17</v>
      </c>
      <c r="BE1158">
        <f t="shared" ca="1" si="286"/>
        <v>322.12991576000002</v>
      </c>
      <c r="BF1158">
        <f t="shared" ca="1" si="289"/>
        <v>321.62379728055731</v>
      </c>
      <c r="BG1158">
        <f t="shared" ca="1" si="287"/>
        <v>327.37620271944269</v>
      </c>
      <c r="BH1158" cm="1">
        <f t="array" aca="1" ref="BH1158" ca="1">_xlfn.LET(_xlpm.rozsah, $J$3:$J$10001,_xlpm.podminka, (_xlpm.rozsah&gt;E1158)*(ISNUMBER(_xlpm.rozsah)),_xlpm.indexy, IF(_xlpm.podminka, ROW(_xlpm.rozsah)-MIN(ROW(_xlpm.rozsah))+1),_xlpm.prvni, MIN(_xlpm.indexy),_xlpm.finalni, IF(_xlpm.prvni=1, 2, _xlpm.prvni),INDEX(_xlpm.rozsah, _xlpm.finalni))</f>
        <v>1900</v>
      </c>
      <c r="BI1158" cm="1">
        <f t="array" aca="1" ref="BI1158" ca="1">INDEX($J$3:$J$10001,MATCH(BH1158,$J$3:$J$10004,0)-1)</f>
        <v>1800</v>
      </c>
      <c r="BJ1158">
        <f t="shared" ca="1" si="280"/>
        <v>316</v>
      </c>
      <c r="BK1158">
        <f t="shared" ca="1" si="280"/>
        <v>333</v>
      </c>
      <c r="BL1158">
        <f t="shared" ca="1" si="290"/>
        <v>-17</v>
      </c>
      <c r="BM1158">
        <f t="shared" ca="1" si="288"/>
        <v>321.62379728055731</v>
      </c>
    </row>
    <row r="1159" spans="1:65" x14ac:dyDescent="0.25">
      <c r="A1159" s="64">
        <v>1156</v>
      </c>
      <c r="B1159" s="64">
        <v>69</v>
      </c>
      <c r="C1159" s="64">
        <v>38</v>
      </c>
      <c r="D1159" s="18">
        <v>1156</v>
      </c>
      <c r="E1159" s="21">
        <f t="shared" ca="1" si="281"/>
        <v>1759.4394727276735</v>
      </c>
      <c r="F1159" s="22">
        <f t="shared" ca="1" si="282"/>
        <v>129.1602100617923</v>
      </c>
      <c r="G1159" s="28">
        <v>1156</v>
      </c>
      <c r="H1159" s="24">
        <f t="shared" ca="1" si="283"/>
        <v>1756.7365179999999</v>
      </c>
      <c r="I1159" s="25">
        <f t="shared" ca="1" si="284"/>
        <v>129.33482093719999</v>
      </c>
      <c r="J1159" s="155"/>
      <c r="K1159" s="155"/>
      <c r="AX1159">
        <f t="shared" ca="1" si="277"/>
        <v>340.35479193999998</v>
      </c>
      <c r="AY1159">
        <f t="shared" ca="1" si="285"/>
        <v>342.64520806000002</v>
      </c>
      <c r="AZ1159" cm="1">
        <f t="array" aca="1" ref="AZ1159" ca="1">_xlfn.LET(_xlpm.rozsah, $J$3:$J$10001,_xlpm.podminka, (_xlpm.rozsah&gt;H1159)*(ISNUMBER(_xlpm.rozsah)),_xlpm.indexy, IF(_xlpm.podminka, ROW(_xlpm.rozsah)-MIN(ROW(_xlpm.rozsah))+1),_xlpm.prvni, MIN(_xlpm.indexy),_xlpm.finalni, IF(_xlpm.prvni=1, 2, _xlpm.prvni),INDEX(_xlpm.rozsah, _xlpm.finalni))</f>
        <v>1800</v>
      </c>
      <c r="BA1159" cm="1">
        <f t="array" aca="1" ref="BA1159" ca="1">INDEX($J$3:$J$10001,MATCH(AZ1159,$J$3:$J$10004,0)-1)</f>
        <v>1700</v>
      </c>
      <c r="BB1159">
        <f t="shared" ca="1" si="279"/>
        <v>333</v>
      </c>
      <c r="BC1159">
        <f t="shared" ca="1" si="279"/>
        <v>350</v>
      </c>
      <c r="BD1159">
        <f t="shared" ca="1" si="278"/>
        <v>-17</v>
      </c>
      <c r="BE1159">
        <f t="shared" ca="1" si="286"/>
        <v>340.35479193999998</v>
      </c>
      <c r="BF1159">
        <f t="shared" ca="1" si="289"/>
        <v>339.8952896362955</v>
      </c>
      <c r="BG1159">
        <f t="shared" ca="1" si="287"/>
        <v>343.1047103637045</v>
      </c>
      <c r="BH1159" cm="1">
        <f t="array" aca="1" ref="BH1159" ca="1">_xlfn.LET(_xlpm.rozsah, $J$3:$J$10001,_xlpm.podminka, (_xlpm.rozsah&gt;E1159)*(ISNUMBER(_xlpm.rozsah)),_xlpm.indexy, IF(_xlpm.podminka, ROW(_xlpm.rozsah)-MIN(ROW(_xlpm.rozsah))+1),_xlpm.prvni, MIN(_xlpm.indexy),_xlpm.finalni, IF(_xlpm.prvni=1, 2, _xlpm.prvni),INDEX(_xlpm.rozsah, _xlpm.finalni))</f>
        <v>1800</v>
      </c>
      <c r="BI1159" cm="1">
        <f t="array" aca="1" ref="BI1159" ca="1">INDEX($J$3:$J$10001,MATCH(BH1159,$J$3:$J$10004,0)-1)</f>
        <v>1700</v>
      </c>
      <c r="BJ1159">
        <f t="shared" ca="1" si="280"/>
        <v>333</v>
      </c>
      <c r="BK1159">
        <f t="shared" ca="1" si="280"/>
        <v>350</v>
      </c>
      <c r="BL1159">
        <f t="shared" ca="1" si="290"/>
        <v>-17</v>
      </c>
      <c r="BM1159">
        <f t="shared" ca="1" si="288"/>
        <v>339.8952896362955</v>
      </c>
    </row>
    <row r="1160" spans="1:65" x14ac:dyDescent="0.25">
      <c r="A1160" s="64">
        <v>1157</v>
      </c>
      <c r="B1160" s="64">
        <v>66</v>
      </c>
      <c r="C1160" s="64">
        <v>59</v>
      </c>
      <c r="D1160" s="18">
        <v>1157</v>
      </c>
      <c r="E1160" s="21">
        <f t="shared" ca="1" si="281"/>
        <v>1713.3768869569053</v>
      </c>
      <c r="F1160" s="22">
        <f t="shared" ca="1" si="282"/>
        <v>205.15829823822241</v>
      </c>
      <c r="G1160" s="23">
        <v>1157</v>
      </c>
      <c r="H1160" s="24">
        <f t="shared" ca="1" si="283"/>
        <v>1710.7914519999999</v>
      </c>
      <c r="I1160" s="25">
        <f t="shared" ca="1" si="284"/>
        <v>205.41761736440003</v>
      </c>
      <c r="J1160" s="155"/>
      <c r="K1160" s="155"/>
      <c r="AX1160">
        <f t="shared" ca="1" si="277"/>
        <v>348.16545316000003</v>
      </c>
      <c r="AY1160">
        <f t="shared" ca="1" si="285"/>
        <v>334.83454683999997</v>
      </c>
      <c r="AZ1160" cm="1">
        <f t="array" aca="1" ref="AZ1160" ca="1">_xlfn.LET(_xlpm.rozsah, $J$3:$J$10001,_xlpm.podminka, (_xlpm.rozsah&gt;H1160)*(ISNUMBER(_xlpm.rozsah)),_xlpm.indexy, IF(_xlpm.podminka, ROW(_xlpm.rozsah)-MIN(ROW(_xlpm.rozsah))+1),_xlpm.prvni, MIN(_xlpm.indexy),_xlpm.finalni, IF(_xlpm.prvni=1, 2, _xlpm.prvni),INDEX(_xlpm.rozsah, _xlpm.finalni))</f>
        <v>1800</v>
      </c>
      <c r="BA1160" cm="1">
        <f t="array" aca="1" ref="BA1160" ca="1">INDEX($J$3:$J$10001,MATCH(AZ1160,$J$3:$J$10004,0)-1)</f>
        <v>1700</v>
      </c>
      <c r="BB1160">
        <f t="shared" ca="1" si="279"/>
        <v>333</v>
      </c>
      <c r="BC1160">
        <f t="shared" ca="1" si="279"/>
        <v>350</v>
      </c>
      <c r="BD1160">
        <f t="shared" ca="1" si="278"/>
        <v>-17</v>
      </c>
      <c r="BE1160">
        <f t="shared" ca="1" si="286"/>
        <v>348.16545316000003</v>
      </c>
      <c r="BF1160">
        <f t="shared" ca="1" si="289"/>
        <v>347.7259292173261</v>
      </c>
      <c r="BG1160">
        <f t="shared" ca="1" si="287"/>
        <v>335.2740707826739</v>
      </c>
      <c r="BH1160" cm="1">
        <f t="array" aca="1" ref="BH1160" ca="1">_xlfn.LET(_xlpm.rozsah, $J$3:$J$10001,_xlpm.podminka, (_xlpm.rozsah&gt;E1160)*(ISNUMBER(_xlpm.rozsah)),_xlpm.indexy, IF(_xlpm.podminka, ROW(_xlpm.rozsah)-MIN(ROW(_xlpm.rozsah))+1),_xlpm.prvni, MIN(_xlpm.indexy),_xlpm.finalni, IF(_xlpm.prvni=1, 2, _xlpm.prvni),INDEX(_xlpm.rozsah, _xlpm.finalni))</f>
        <v>1800</v>
      </c>
      <c r="BI1160" cm="1">
        <f t="array" aca="1" ref="BI1160" ca="1">INDEX($J$3:$J$10001,MATCH(BH1160,$J$3:$J$10004,0)-1)</f>
        <v>1700</v>
      </c>
      <c r="BJ1160">
        <f t="shared" ca="1" si="280"/>
        <v>333</v>
      </c>
      <c r="BK1160">
        <f t="shared" ca="1" si="280"/>
        <v>350</v>
      </c>
      <c r="BL1160">
        <f t="shared" ca="1" si="290"/>
        <v>-17</v>
      </c>
      <c r="BM1160">
        <f t="shared" ca="1" si="288"/>
        <v>347.7259292173261</v>
      </c>
    </row>
    <row r="1161" spans="1:65" x14ac:dyDescent="0.25">
      <c r="A1161" s="64">
        <v>1158</v>
      </c>
      <c r="B1161" s="64">
        <v>64</v>
      </c>
      <c r="C1161" s="64">
        <v>99</v>
      </c>
      <c r="D1161" s="18">
        <v>1158</v>
      </c>
      <c r="E1161" s="21">
        <f t="shared" ca="1" si="281"/>
        <v>1682.6684964430597</v>
      </c>
      <c r="F1161" s="22">
        <f t="shared" ca="1" si="282"/>
        <v>347.87265508170969</v>
      </c>
      <c r="G1161" s="28">
        <v>1158</v>
      </c>
      <c r="H1161" s="24">
        <f t="shared" ca="1" si="283"/>
        <v>1680.1614079999999</v>
      </c>
      <c r="I1161" s="25">
        <f t="shared" ca="1" si="284"/>
        <v>348.07121648640003</v>
      </c>
      <c r="J1161" s="155"/>
      <c r="K1161" s="155"/>
      <c r="AX1161">
        <f t="shared" ca="1" si="277"/>
        <v>351.58708736</v>
      </c>
      <c r="AY1161">
        <f t="shared" ca="1" si="285"/>
        <v>356.41291264</v>
      </c>
      <c r="AZ1161" cm="1">
        <f t="array" aca="1" ref="AZ1161" ca="1">_xlfn.LET(_xlpm.rozsah, $J$3:$J$10001,_xlpm.podminka, (_xlpm.rozsah&gt;H1161)*(ISNUMBER(_xlpm.rozsah)),_xlpm.indexy, IF(_xlpm.podminka, ROW(_xlpm.rozsah)-MIN(ROW(_xlpm.rozsah))+1),_xlpm.prvni, MIN(_xlpm.indexy),_xlpm.finalni, IF(_xlpm.prvni=1, 2, _xlpm.prvni),INDEX(_xlpm.rozsah, _xlpm.finalni))</f>
        <v>1700</v>
      </c>
      <c r="BA1161" cm="1">
        <f t="array" aca="1" ref="BA1161" ca="1">INDEX($J$3:$J$10001,MATCH(AZ1161,$J$3:$J$10004,0)-1)</f>
        <v>1600</v>
      </c>
      <c r="BB1161">
        <f t="shared" ca="1" si="279"/>
        <v>350</v>
      </c>
      <c r="BC1161">
        <f t="shared" ca="1" si="279"/>
        <v>358</v>
      </c>
      <c r="BD1161">
        <f t="shared" ca="1" si="278"/>
        <v>-8</v>
      </c>
      <c r="BE1161">
        <f t="shared" ca="1" si="286"/>
        <v>351.58708736</v>
      </c>
      <c r="BF1161">
        <f t="shared" ca="1" si="289"/>
        <v>351.38652028455522</v>
      </c>
      <c r="BG1161">
        <f t="shared" ca="1" si="287"/>
        <v>356.61347971544478</v>
      </c>
      <c r="BH1161" cm="1">
        <f t="array" aca="1" ref="BH1161" ca="1">_xlfn.LET(_xlpm.rozsah, $J$3:$J$10001,_xlpm.podminka, (_xlpm.rozsah&gt;E1161)*(ISNUMBER(_xlpm.rozsah)),_xlpm.indexy, IF(_xlpm.podminka, ROW(_xlpm.rozsah)-MIN(ROW(_xlpm.rozsah))+1),_xlpm.prvni, MIN(_xlpm.indexy),_xlpm.finalni, IF(_xlpm.prvni=1, 2, _xlpm.prvni),INDEX(_xlpm.rozsah, _xlpm.finalni))</f>
        <v>1700</v>
      </c>
      <c r="BI1161" cm="1">
        <f t="array" aca="1" ref="BI1161" ca="1">INDEX($J$3:$J$10001,MATCH(BH1161,$J$3:$J$10004,0)-1)</f>
        <v>1600</v>
      </c>
      <c r="BJ1161">
        <f t="shared" ca="1" si="280"/>
        <v>350</v>
      </c>
      <c r="BK1161">
        <f t="shared" ca="1" si="280"/>
        <v>358</v>
      </c>
      <c r="BL1161">
        <f t="shared" ca="1" si="290"/>
        <v>-8</v>
      </c>
      <c r="BM1161">
        <f t="shared" ca="1" si="288"/>
        <v>351.38652028455522</v>
      </c>
    </row>
    <row r="1162" spans="1:65" x14ac:dyDescent="0.25">
      <c r="A1162" s="64">
        <v>1159</v>
      </c>
      <c r="B1162" s="64">
        <v>51</v>
      </c>
      <c r="C1162" s="64">
        <v>86</v>
      </c>
      <c r="D1162" s="18">
        <v>1159</v>
      </c>
      <c r="E1162" s="21">
        <f t="shared" ca="1" si="281"/>
        <v>1483.0639581030632</v>
      </c>
      <c r="F1162" s="22">
        <f t="shared" ca="1" si="282"/>
        <v>309.60000000000002</v>
      </c>
      <c r="G1162" s="23">
        <v>1159</v>
      </c>
      <c r="H1162" s="24">
        <f t="shared" ca="1" si="283"/>
        <v>1481.066122</v>
      </c>
      <c r="I1162" s="25">
        <f t="shared" ca="1" si="284"/>
        <v>309.60000000000002</v>
      </c>
      <c r="J1162" s="155"/>
      <c r="K1162" s="155"/>
      <c r="AX1162">
        <f t="shared" ca="1" si="277"/>
        <v>360</v>
      </c>
      <c r="AY1162">
        <f t="shared" ca="1" si="285"/>
        <v>360</v>
      </c>
      <c r="AZ1162" cm="1">
        <f t="array" aca="1" ref="AZ1162" ca="1">_xlfn.LET(_xlpm.rozsah, $J$3:$J$10001,_xlpm.podminka, (_xlpm.rozsah&gt;H1162)*(ISNUMBER(_xlpm.rozsah)),_xlpm.indexy, IF(_xlpm.podminka, ROW(_xlpm.rozsah)-MIN(ROW(_xlpm.rozsah))+1),_xlpm.prvni, MIN(_xlpm.indexy),_xlpm.finalni, IF(_xlpm.prvni=1, 2, _xlpm.prvni),INDEX(_xlpm.rozsah, _xlpm.finalni))</f>
        <v>1500</v>
      </c>
      <c r="BA1162" cm="1">
        <f t="array" aca="1" ref="BA1162" ca="1">INDEX($J$3:$J$10001,MATCH(AZ1162,$J$3:$J$10004,0)-1)</f>
        <v>1400</v>
      </c>
      <c r="BB1162">
        <f t="shared" ca="1" si="279"/>
        <v>360</v>
      </c>
      <c r="BC1162">
        <f t="shared" ca="1" si="279"/>
        <v>360</v>
      </c>
      <c r="BD1162">
        <f t="shared" ca="1" si="278"/>
        <v>0</v>
      </c>
      <c r="BE1162">
        <f t="shared" ca="1" si="286"/>
        <v>360</v>
      </c>
      <c r="BF1162">
        <f t="shared" ca="1" si="289"/>
        <v>360</v>
      </c>
      <c r="BG1162">
        <f t="shared" ca="1" si="287"/>
        <v>360</v>
      </c>
      <c r="BH1162" cm="1">
        <f t="array" aca="1" ref="BH1162" ca="1">_xlfn.LET(_xlpm.rozsah, $J$3:$J$10001,_xlpm.podminka, (_xlpm.rozsah&gt;E1162)*(ISNUMBER(_xlpm.rozsah)),_xlpm.indexy, IF(_xlpm.podminka, ROW(_xlpm.rozsah)-MIN(ROW(_xlpm.rozsah))+1),_xlpm.prvni, MIN(_xlpm.indexy),_xlpm.finalni, IF(_xlpm.prvni=1, 2, _xlpm.prvni),INDEX(_xlpm.rozsah, _xlpm.finalni))</f>
        <v>1500</v>
      </c>
      <c r="BI1162" cm="1">
        <f t="array" aca="1" ref="BI1162" ca="1">INDEX($J$3:$J$10001,MATCH(BH1162,$J$3:$J$10004,0)-1)</f>
        <v>1400</v>
      </c>
      <c r="BJ1162">
        <f t="shared" ca="1" si="280"/>
        <v>360</v>
      </c>
      <c r="BK1162">
        <f t="shared" ca="1" si="280"/>
        <v>360</v>
      </c>
      <c r="BL1162">
        <f t="shared" ca="1" si="290"/>
        <v>0</v>
      </c>
      <c r="BM1162">
        <f t="shared" ca="1" si="288"/>
        <v>360</v>
      </c>
    </row>
    <row r="1163" spans="1:65" x14ac:dyDescent="0.25">
      <c r="A1163" s="64">
        <v>1160</v>
      </c>
      <c r="B1163" s="64">
        <v>70</v>
      </c>
      <c r="C1163" s="64">
        <v>53</v>
      </c>
      <c r="D1163" s="18">
        <v>1160</v>
      </c>
      <c r="E1163" s="21">
        <f t="shared" ca="1" si="281"/>
        <v>1774.7936679845966</v>
      </c>
      <c r="F1163" s="22">
        <f t="shared" ca="1" si="282"/>
        <v>178.76109051458786</v>
      </c>
      <c r="G1163" s="28">
        <v>1160</v>
      </c>
      <c r="H1163" s="24">
        <f t="shared" ca="1" si="283"/>
        <v>1772.0515399999999</v>
      </c>
      <c r="I1163" s="25">
        <f t="shared" ca="1" si="284"/>
        <v>179.008156246</v>
      </c>
      <c r="J1163" s="155"/>
      <c r="K1163" s="155"/>
      <c r="AX1163">
        <f t="shared" ca="1" si="277"/>
        <v>337.75123819999999</v>
      </c>
      <c r="AY1163">
        <f t="shared" ca="1" si="285"/>
        <v>345.24876180000001</v>
      </c>
      <c r="AZ1163" cm="1">
        <f t="array" aca="1" ref="AZ1163" ca="1">_xlfn.LET(_xlpm.rozsah, $J$3:$J$10001,_xlpm.podminka, (_xlpm.rozsah&gt;H1163)*(ISNUMBER(_xlpm.rozsah)),_xlpm.indexy, IF(_xlpm.podminka, ROW(_xlpm.rozsah)-MIN(ROW(_xlpm.rozsah))+1),_xlpm.prvni, MIN(_xlpm.indexy),_xlpm.finalni, IF(_xlpm.prvni=1, 2, _xlpm.prvni),INDEX(_xlpm.rozsah, _xlpm.finalni))</f>
        <v>1800</v>
      </c>
      <c r="BA1163" cm="1">
        <f t="array" aca="1" ref="BA1163" ca="1">INDEX($J$3:$J$10001,MATCH(AZ1163,$J$3:$J$10004,0)-1)</f>
        <v>1700</v>
      </c>
      <c r="BB1163">
        <f t="shared" ca="1" si="279"/>
        <v>333</v>
      </c>
      <c r="BC1163">
        <f t="shared" ca="1" si="279"/>
        <v>350</v>
      </c>
      <c r="BD1163">
        <f t="shared" ca="1" si="278"/>
        <v>-17</v>
      </c>
      <c r="BE1163">
        <f t="shared" ca="1" si="286"/>
        <v>337.75123819999999</v>
      </c>
      <c r="BF1163">
        <f t="shared" ca="1" si="289"/>
        <v>337.28507644261856</v>
      </c>
      <c r="BG1163">
        <f t="shared" ca="1" si="287"/>
        <v>345.71492355738144</v>
      </c>
      <c r="BH1163" cm="1">
        <f t="array" aca="1" ref="BH1163" ca="1">_xlfn.LET(_xlpm.rozsah, $J$3:$J$10001,_xlpm.podminka, (_xlpm.rozsah&gt;E1163)*(ISNUMBER(_xlpm.rozsah)),_xlpm.indexy, IF(_xlpm.podminka, ROW(_xlpm.rozsah)-MIN(ROW(_xlpm.rozsah))+1),_xlpm.prvni, MIN(_xlpm.indexy),_xlpm.finalni, IF(_xlpm.prvni=1, 2, _xlpm.prvni),INDEX(_xlpm.rozsah, _xlpm.finalni))</f>
        <v>1800</v>
      </c>
      <c r="BI1163" cm="1">
        <f t="array" aca="1" ref="BI1163" ca="1">INDEX($J$3:$J$10001,MATCH(BH1163,$J$3:$J$10004,0)-1)</f>
        <v>1700</v>
      </c>
      <c r="BJ1163">
        <f t="shared" ca="1" si="280"/>
        <v>333</v>
      </c>
      <c r="BK1163">
        <f t="shared" ca="1" si="280"/>
        <v>350</v>
      </c>
      <c r="BL1163">
        <f t="shared" ca="1" si="290"/>
        <v>-17</v>
      </c>
      <c r="BM1163">
        <f t="shared" ca="1" si="288"/>
        <v>337.28507644261856</v>
      </c>
    </row>
    <row r="1164" spans="1:65" x14ac:dyDescent="0.25">
      <c r="A1164" s="64">
        <v>1161</v>
      </c>
      <c r="B1164" s="64">
        <v>72</v>
      </c>
      <c r="C1164" s="64">
        <v>36</v>
      </c>
      <c r="D1164" s="18">
        <v>1161</v>
      </c>
      <c r="E1164" s="21">
        <f t="shared" ca="1" si="281"/>
        <v>1805.5020584984422</v>
      </c>
      <c r="F1164" s="22">
        <f t="shared" ca="1" si="282"/>
        <v>119.54327401989532</v>
      </c>
      <c r="G1164" s="23">
        <v>1161</v>
      </c>
      <c r="H1164" s="24">
        <f t="shared" ca="1" si="283"/>
        <v>1802.6815839999999</v>
      </c>
      <c r="I1164" s="25">
        <f t="shared" ca="1" si="284"/>
        <v>119.7158870592</v>
      </c>
      <c r="J1164" s="155"/>
      <c r="K1164" s="155"/>
      <c r="AX1164">
        <f t="shared" ca="1" si="277"/>
        <v>332.54413072</v>
      </c>
      <c r="AY1164">
        <f t="shared" ca="1" si="285"/>
        <v>316.45586928</v>
      </c>
      <c r="AZ1164" cm="1">
        <f t="array" aca="1" ref="AZ1164" ca="1">_xlfn.LET(_xlpm.rozsah, $J$3:$J$10001,_xlpm.podminka, (_xlpm.rozsah&gt;H1164)*(ISNUMBER(_xlpm.rozsah)),_xlpm.indexy, IF(_xlpm.podminka, ROW(_xlpm.rozsah)-MIN(ROW(_xlpm.rozsah))+1),_xlpm.prvni, MIN(_xlpm.indexy),_xlpm.finalni, IF(_xlpm.prvni=1, 2, _xlpm.prvni),INDEX(_xlpm.rozsah, _xlpm.finalni))</f>
        <v>1900</v>
      </c>
      <c r="BA1164" cm="1">
        <f t="array" aca="1" ref="BA1164" ca="1">INDEX($J$3:$J$10001,MATCH(AZ1164,$J$3:$J$10004,0)-1)</f>
        <v>1800</v>
      </c>
      <c r="BB1164">
        <f t="shared" ca="1" si="279"/>
        <v>316</v>
      </c>
      <c r="BC1164">
        <f t="shared" ca="1" si="279"/>
        <v>333</v>
      </c>
      <c r="BD1164">
        <f t="shared" ca="1" si="278"/>
        <v>-17</v>
      </c>
      <c r="BE1164">
        <f t="shared" ca="1" si="286"/>
        <v>332.54413072</v>
      </c>
      <c r="BF1164">
        <f t="shared" ca="1" si="289"/>
        <v>332.06465005526479</v>
      </c>
      <c r="BG1164">
        <f t="shared" ca="1" si="287"/>
        <v>316.93534994473521</v>
      </c>
      <c r="BH1164" cm="1">
        <f t="array" aca="1" ref="BH1164" ca="1">_xlfn.LET(_xlpm.rozsah, $J$3:$J$10001,_xlpm.podminka, (_xlpm.rozsah&gt;E1164)*(ISNUMBER(_xlpm.rozsah)),_xlpm.indexy, IF(_xlpm.podminka, ROW(_xlpm.rozsah)-MIN(ROW(_xlpm.rozsah))+1),_xlpm.prvni, MIN(_xlpm.indexy),_xlpm.finalni, IF(_xlpm.prvni=1, 2, _xlpm.prvni),INDEX(_xlpm.rozsah, _xlpm.finalni))</f>
        <v>1900</v>
      </c>
      <c r="BI1164" cm="1">
        <f t="array" aca="1" ref="BI1164" ca="1">INDEX($J$3:$J$10001,MATCH(BH1164,$J$3:$J$10004,0)-1)</f>
        <v>1800</v>
      </c>
      <c r="BJ1164">
        <f t="shared" ca="1" si="280"/>
        <v>316</v>
      </c>
      <c r="BK1164">
        <f t="shared" ca="1" si="280"/>
        <v>333</v>
      </c>
      <c r="BL1164">
        <f t="shared" ca="1" si="290"/>
        <v>-17</v>
      </c>
      <c r="BM1164">
        <f t="shared" ca="1" si="288"/>
        <v>332.06465005526479</v>
      </c>
    </row>
    <row r="1165" spans="1:65" x14ac:dyDescent="0.25">
      <c r="A1165" s="64">
        <v>1162</v>
      </c>
      <c r="B1165" s="64">
        <v>71</v>
      </c>
      <c r="C1165" s="64">
        <v>47</v>
      </c>
      <c r="D1165" s="18">
        <v>1162</v>
      </c>
      <c r="E1165" s="21">
        <f t="shared" ca="1" si="281"/>
        <v>1790.1478632415192</v>
      </c>
      <c r="F1165" s="22">
        <f t="shared" ca="1" si="282"/>
        <v>157.29718572700261</v>
      </c>
      <c r="G1165" s="28">
        <v>1162</v>
      </c>
      <c r="H1165" s="24">
        <f t="shared" ca="1" si="283"/>
        <v>1787.3665619999999</v>
      </c>
      <c r="I1165" s="25">
        <f t="shared" ca="1" si="284"/>
        <v>157.5194116962</v>
      </c>
      <c r="J1165" s="155"/>
      <c r="K1165" s="155"/>
      <c r="AX1165">
        <f t="shared" ca="1" si="277"/>
        <v>335.14768445999999</v>
      </c>
      <c r="AY1165">
        <f t="shared" ca="1" si="285"/>
        <v>347.85231554000001</v>
      </c>
      <c r="AZ1165" cm="1">
        <f t="array" aca="1" ref="AZ1165" ca="1">_xlfn.LET(_xlpm.rozsah, $J$3:$J$10001,_xlpm.podminka, (_xlpm.rozsah&gt;H1165)*(ISNUMBER(_xlpm.rozsah)),_xlpm.indexy, IF(_xlpm.podminka, ROW(_xlpm.rozsah)-MIN(ROW(_xlpm.rozsah))+1),_xlpm.prvni, MIN(_xlpm.indexy),_xlpm.finalni, IF(_xlpm.prvni=1, 2, _xlpm.prvni),INDEX(_xlpm.rozsah, _xlpm.finalni))</f>
        <v>1800</v>
      </c>
      <c r="BA1165" cm="1">
        <f t="array" aca="1" ref="BA1165" ca="1">INDEX($J$3:$J$10001,MATCH(AZ1165,$J$3:$J$10004,0)-1)</f>
        <v>1700</v>
      </c>
      <c r="BB1165">
        <f t="shared" ca="1" si="279"/>
        <v>333</v>
      </c>
      <c r="BC1165">
        <f t="shared" ca="1" si="279"/>
        <v>350</v>
      </c>
      <c r="BD1165">
        <f t="shared" ca="1" si="278"/>
        <v>-17</v>
      </c>
      <c r="BE1165">
        <f t="shared" ca="1" si="286"/>
        <v>335.14768445999999</v>
      </c>
      <c r="BF1165">
        <f t="shared" ca="1" si="289"/>
        <v>334.67486324894173</v>
      </c>
      <c r="BG1165">
        <f t="shared" ca="1" si="287"/>
        <v>348.32513675105827</v>
      </c>
      <c r="BH1165" cm="1">
        <f t="array" aca="1" ref="BH1165" ca="1">_xlfn.LET(_xlpm.rozsah, $J$3:$J$10001,_xlpm.podminka, (_xlpm.rozsah&gt;E1165)*(ISNUMBER(_xlpm.rozsah)),_xlpm.indexy, IF(_xlpm.podminka, ROW(_xlpm.rozsah)-MIN(ROW(_xlpm.rozsah))+1),_xlpm.prvni, MIN(_xlpm.indexy),_xlpm.finalni, IF(_xlpm.prvni=1, 2, _xlpm.prvni),INDEX(_xlpm.rozsah, _xlpm.finalni))</f>
        <v>1800</v>
      </c>
      <c r="BI1165" cm="1">
        <f t="array" aca="1" ref="BI1165" ca="1">INDEX($J$3:$J$10001,MATCH(BH1165,$J$3:$J$10004,0)-1)</f>
        <v>1700</v>
      </c>
      <c r="BJ1165">
        <f t="shared" ca="1" si="280"/>
        <v>333</v>
      </c>
      <c r="BK1165">
        <f t="shared" ca="1" si="280"/>
        <v>350</v>
      </c>
      <c r="BL1165">
        <f t="shared" ca="1" si="290"/>
        <v>-17</v>
      </c>
      <c r="BM1165">
        <f t="shared" ca="1" si="288"/>
        <v>334.67486324894173</v>
      </c>
    </row>
    <row r="1166" spans="1:65" x14ac:dyDescent="0.25">
      <c r="A1166" s="64">
        <v>1163</v>
      </c>
      <c r="B1166" s="64">
        <v>70</v>
      </c>
      <c r="C1166" s="64">
        <v>42</v>
      </c>
      <c r="D1166" s="18">
        <v>1163</v>
      </c>
      <c r="E1166" s="21">
        <f t="shared" ca="1" si="281"/>
        <v>1774.7936679845966</v>
      </c>
      <c r="F1166" s="22">
        <f t="shared" ca="1" si="282"/>
        <v>141.65973210589979</v>
      </c>
      <c r="G1166" s="23">
        <v>1163</v>
      </c>
      <c r="H1166" s="24">
        <f t="shared" ca="1" si="283"/>
        <v>1772.0515399999999</v>
      </c>
      <c r="I1166" s="25">
        <f t="shared" ca="1" si="284"/>
        <v>141.855520044</v>
      </c>
      <c r="J1166" s="155"/>
      <c r="K1166" s="155"/>
      <c r="AX1166">
        <f t="shared" ca="1" si="277"/>
        <v>337.75123819999999</v>
      </c>
      <c r="AY1166">
        <f t="shared" ca="1" si="285"/>
        <v>345.24876180000001</v>
      </c>
      <c r="AZ1166" cm="1">
        <f t="array" aca="1" ref="AZ1166" ca="1">_xlfn.LET(_xlpm.rozsah, $J$3:$J$10001,_xlpm.podminka, (_xlpm.rozsah&gt;H1166)*(ISNUMBER(_xlpm.rozsah)),_xlpm.indexy, IF(_xlpm.podminka, ROW(_xlpm.rozsah)-MIN(ROW(_xlpm.rozsah))+1),_xlpm.prvni, MIN(_xlpm.indexy),_xlpm.finalni, IF(_xlpm.prvni=1, 2, _xlpm.prvni),INDEX(_xlpm.rozsah, _xlpm.finalni))</f>
        <v>1800</v>
      </c>
      <c r="BA1166" cm="1">
        <f t="array" aca="1" ref="BA1166" ca="1">INDEX($J$3:$J$10001,MATCH(AZ1166,$J$3:$J$10004,0)-1)</f>
        <v>1700</v>
      </c>
      <c r="BB1166">
        <f t="shared" ca="1" si="279"/>
        <v>333</v>
      </c>
      <c r="BC1166">
        <f t="shared" ca="1" si="279"/>
        <v>350</v>
      </c>
      <c r="BD1166">
        <f t="shared" ca="1" si="278"/>
        <v>-17</v>
      </c>
      <c r="BE1166">
        <f t="shared" ca="1" si="286"/>
        <v>337.75123819999999</v>
      </c>
      <c r="BF1166">
        <f t="shared" ca="1" si="289"/>
        <v>337.28507644261856</v>
      </c>
      <c r="BG1166">
        <f t="shared" ca="1" si="287"/>
        <v>345.71492355738144</v>
      </c>
      <c r="BH1166" cm="1">
        <f t="array" aca="1" ref="BH1166" ca="1">_xlfn.LET(_xlpm.rozsah, $J$3:$J$10001,_xlpm.podminka, (_xlpm.rozsah&gt;E1166)*(ISNUMBER(_xlpm.rozsah)),_xlpm.indexy, IF(_xlpm.podminka, ROW(_xlpm.rozsah)-MIN(ROW(_xlpm.rozsah))+1),_xlpm.prvni, MIN(_xlpm.indexy),_xlpm.finalni, IF(_xlpm.prvni=1, 2, _xlpm.prvni),INDEX(_xlpm.rozsah, _xlpm.finalni))</f>
        <v>1800</v>
      </c>
      <c r="BI1166" cm="1">
        <f t="array" aca="1" ref="BI1166" ca="1">INDEX($J$3:$J$10001,MATCH(BH1166,$J$3:$J$10004,0)-1)</f>
        <v>1700</v>
      </c>
      <c r="BJ1166">
        <f t="shared" ca="1" si="280"/>
        <v>333</v>
      </c>
      <c r="BK1166">
        <f t="shared" ca="1" si="280"/>
        <v>350</v>
      </c>
      <c r="BL1166">
        <f t="shared" ca="1" si="290"/>
        <v>-17</v>
      </c>
      <c r="BM1166">
        <f t="shared" ca="1" si="288"/>
        <v>337.28507644261856</v>
      </c>
    </row>
    <row r="1167" spans="1:65" x14ac:dyDescent="0.25">
      <c r="A1167" s="64">
        <v>1164</v>
      </c>
      <c r="B1167" s="64">
        <v>67</v>
      </c>
      <c r="C1167" s="64">
        <v>34</v>
      </c>
      <c r="D1167" s="18">
        <v>1164</v>
      </c>
      <c r="E1167" s="21">
        <f t="shared" ca="1" si="281"/>
        <v>1728.7310822138281</v>
      </c>
      <c r="F1167" s="22">
        <f t="shared" ca="1" si="282"/>
        <v>117.33934344804072</v>
      </c>
      <c r="G1167" s="28">
        <v>1164</v>
      </c>
      <c r="H1167" s="24">
        <f t="shared" ca="1" si="283"/>
        <v>1726.1064739999999</v>
      </c>
      <c r="I1167" s="25">
        <f t="shared" ca="1" si="284"/>
        <v>117.49104580280002</v>
      </c>
      <c r="J1167" s="155"/>
      <c r="K1167" s="155"/>
      <c r="AX1167">
        <f t="shared" ca="1" si="277"/>
        <v>345.56189942000003</v>
      </c>
      <c r="AY1167">
        <f t="shared" ca="1" si="285"/>
        <v>337.43810057999997</v>
      </c>
      <c r="AZ1167" cm="1">
        <f t="array" aca="1" ref="AZ1167" ca="1">_xlfn.LET(_xlpm.rozsah, $J$3:$J$10001,_xlpm.podminka, (_xlpm.rozsah&gt;H1167)*(ISNUMBER(_xlpm.rozsah)),_xlpm.indexy, IF(_xlpm.podminka, ROW(_xlpm.rozsah)-MIN(ROW(_xlpm.rozsah))+1),_xlpm.prvni, MIN(_xlpm.indexy),_xlpm.finalni, IF(_xlpm.prvni=1, 2, _xlpm.prvni),INDEX(_xlpm.rozsah, _xlpm.finalni))</f>
        <v>1800</v>
      </c>
      <c r="BA1167" cm="1">
        <f t="array" aca="1" ref="BA1167" ca="1">INDEX($J$3:$J$10001,MATCH(AZ1167,$J$3:$J$10004,0)-1)</f>
        <v>1700</v>
      </c>
      <c r="BB1167">
        <f t="shared" ca="1" si="279"/>
        <v>333</v>
      </c>
      <c r="BC1167">
        <f t="shared" ca="1" si="279"/>
        <v>350</v>
      </c>
      <c r="BD1167">
        <f t="shared" ca="1" si="278"/>
        <v>-17</v>
      </c>
      <c r="BE1167">
        <f t="shared" ca="1" si="286"/>
        <v>345.56189942000003</v>
      </c>
      <c r="BF1167">
        <f t="shared" ca="1" si="289"/>
        <v>345.11571602364921</v>
      </c>
      <c r="BG1167">
        <f t="shared" ca="1" si="287"/>
        <v>337.88428397635079</v>
      </c>
      <c r="BH1167" cm="1">
        <f t="array" aca="1" ref="BH1167" ca="1">_xlfn.LET(_xlpm.rozsah, $J$3:$J$10001,_xlpm.podminka, (_xlpm.rozsah&gt;E1167)*(ISNUMBER(_xlpm.rozsah)),_xlpm.indexy, IF(_xlpm.podminka, ROW(_xlpm.rozsah)-MIN(ROW(_xlpm.rozsah))+1),_xlpm.prvni, MIN(_xlpm.indexy),_xlpm.finalni, IF(_xlpm.prvni=1, 2, _xlpm.prvni),INDEX(_xlpm.rozsah, _xlpm.finalni))</f>
        <v>1800</v>
      </c>
      <c r="BI1167" cm="1">
        <f t="array" aca="1" ref="BI1167" ca="1">INDEX($J$3:$J$10001,MATCH(BH1167,$J$3:$J$10004,0)-1)</f>
        <v>1700</v>
      </c>
      <c r="BJ1167">
        <f t="shared" ca="1" si="280"/>
        <v>333</v>
      </c>
      <c r="BK1167">
        <f t="shared" ca="1" si="280"/>
        <v>350</v>
      </c>
      <c r="BL1167">
        <f t="shared" ca="1" si="290"/>
        <v>-17</v>
      </c>
      <c r="BM1167">
        <f t="shared" ca="1" si="288"/>
        <v>345.11571602364921</v>
      </c>
    </row>
    <row r="1168" spans="1:65" x14ac:dyDescent="0.25">
      <c r="A1168" s="64">
        <v>1165</v>
      </c>
      <c r="B1168" s="64">
        <v>74</v>
      </c>
      <c r="C1168" s="64">
        <v>2</v>
      </c>
      <c r="D1168" s="18">
        <v>1165</v>
      </c>
      <c r="E1168" s="21">
        <f t="shared" ca="1" si="281"/>
        <v>1836.2104490122879</v>
      </c>
      <c r="F1168" s="22">
        <f t="shared" ca="1" si="282"/>
        <v>6.5368844733582216</v>
      </c>
      <c r="G1168" s="23">
        <v>1165</v>
      </c>
      <c r="H1168" s="24">
        <f t="shared" ca="1" si="283"/>
        <v>1833.3116279999999</v>
      </c>
      <c r="I1168" s="25">
        <f t="shared" ca="1" si="284"/>
        <v>6.5467404648</v>
      </c>
      <c r="J1168" s="155"/>
      <c r="K1168" s="155"/>
      <c r="AX1168">
        <f t="shared" ca="1" si="277"/>
        <v>327.33702324000001</v>
      </c>
      <c r="AY1168">
        <f t="shared" ca="1" si="285"/>
        <v>321.66297675999999</v>
      </c>
      <c r="AZ1168" cm="1">
        <f t="array" aca="1" ref="AZ1168" ca="1">_xlfn.LET(_xlpm.rozsah, $J$3:$J$10001,_xlpm.podminka, (_xlpm.rozsah&gt;H1168)*(ISNUMBER(_xlpm.rozsah)),_xlpm.indexy, IF(_xlpm.podminka, ROW(_xlpm.rozsah)-MIN(ROW(_xlpm.rozsah))+1),_xlpm.prvni, MIN(_xlpm.indexy),_xlpm.finalni, IF(_xlpm.prvni=1, 2, _xlpm.prvni),INDEX(_xlpm.rozsah, _xlpm.finalni))</f>
        <v>1900</v>
      </c>
      <c r="BA1168" cm="1">
        <f t="array" aca="1" ref="BA1168" ca="1">INDEX($J$3:$J$10001,MATCH(AZ1168,$J$3:$J$10004,0)-1)</f>
        <v>1800</v>
      </c>
      <c r="BB1168">
        <f t="shared" ca="1" si="279"/>
        <v>316</v>
      </c>
      <c r="BC1168">
        <f t="shared" ca="1" si="279"/>
        <v>333</v>
      </c>
      <c r="BD1168">
        <f t="shared" ca="1" si="278"/>
        <v>-17</v>
      </c>
      <c r="BE1168">
        <f t="shared" ca="1" si="286"/>
        <v>327.33702324000001</v>
      </c>
      <c r="BF1168">
        <f t="shared" ca="1" si="289"/>
        <v>326.84422366791108</v>
      </c>
      <c r="BG1168">
        <f t="shared" ca="1" si="287"/>
        <v>322.15577633208892</v>
      </c>
      <c r="BH1168" cm="1">
        <f t="array" aca="1" ref="BH1168" ca="1">_xlfn.LET(_xlpm.rozsah, $J$3:$J$10001,_xlpm.podminka, (_xlpm.rozsah&gt;E1168)*(ISNUMBER(_xlpm.rozsah)),_xlpm.indexy, IF(_xlpm.podminka, ROW(_xlpm.rozsah)-MIN(ROW(_xlpm.rozsah))+1),_xlpm.prvni, MIN(_xlpm.indexy),_xlpm.finalni, IF(_xlpm.prvni=1, 2, _xlpm.prvni),INDEX(_xlpm.rozsah, _xlpm.finalni))</f>
        <v>1900</v>
      </c>
      <c r="BI1168" cm="1">
        <f t="array" aca="1" ref="BI1168" ca="1">INDEX($J$3:$J$10001,MATCH(BH1168,$J$3:$J$10004,0)-1)</f>
        <v>1800</v>
      </c>
      <c r="BJ1168">
        <f t="shared" ca="1" si="280"/>
        <v>316</v>
      </c>
      <c r="BK1168">
        <f t="shared" ca="1" si="280"/>
        <v>333</v>
      </c>
      <c r="BL1168">
        <f t="shared" ca="1" si="290"/>
        <v>-17</v>
      </c>
      <c r="BM1168">
        <f t="shared" ca="1" si="288"/>
        <v>326.84422366791108</v>
      </c>
    </row>
    <row r="1169" spans="1:65" x14ac:dyDescent="0.25">
      <c r="A1169" s="64">
        <v>1166</v>
      </c>
      <c r="B1169" s="64">
        <v>75</v>
      </c>
      <c r="C1169" s="64">
        <v>21</v>
      </c>
      <c r="D1169" s="18">
        <v>1166</v>
      </c>
      <c r="E1169" s="21">
        <f t="shared" ca="1" si="281"/>
        <v>1851.5646442692105</v>
      </c>
      <c r="F1169" s="22">
        <f t="shared" ca="1" si="282"/>
        <v>68.089142199589176</v>
      </c>
      <c r="G1169" s="28">
        <v>1166</v>
      </c>
      <c r="H1169" s="24">
        <f t="shared" ca="1" si="283"/>
        <v>1848.6266499999999</v>
      </c>
      <c r="I1169" s="25">
        <f t="shared" ca="1" si="284"/>
        <v>68.194028595000006</v>
      </c>
      <c r="J1169" s="155"/>
      <c r="K1169" s="155"/>
      <c r="AX1169">
        <f t="shared" ca="1" si="277"/>
        <v>324.73346950000001</v>
      </c>
      <c r="AY1169">
        <f t="shared" ca="1" si="285"/>
        <v>324.26653049999999</v>
      </c>
      <c r="AZ1169" cm="1">
        <f t="array" aca="1" ref="AZ1169" ca="1">_xlfn.LET(_xlpm.rozsah, $J$3:$J$10001,_xlpm.podminka, (_xlpm.rozsah&gt;H1169)*(ISNUMBER(_xlpm.rozsah)),_xlpm.indexy, IF(_xlpm.podminka, ROW(_xlpm.rozsah)-MIN(ROW(_xlpm.rozsah))+1),_xlpm.prvni, MIN(_xlpm.indexy),_xlpm.finalni, IF(_xlpm.prvni=1, 2, _xlpm.prvni),INDEX(_xlpm.rozsah, _xlpm.finalni))</f>
        <v>1900</v>
      </c>
      <c r="BA1169" cm="1">
        <f t="array" aca="1" ref="BA1169" ca="1">INDEX($J$3:$J$10001,MATCH(AZ1169,$J$3:$J$10004,0)-1)</f>
        <v>1800</v>
      </c>
      <c r="BB1169">
        <f t="shared" ca="1" si="279"/>
        <v>316</v>
      </c>
      <c r="BC1169">
        <f t="shared" ca="1" si="279"/>
        <v>333</v>
      </c>
      <c r="BD1169">
        <f t="shared" ca="1" si="278"/>
        <v>-17</v>
      </c>
      <c r="BE1169">
        <f t="shared" ca="1" si="286"/>
        <v>324.73346950000001</v>
      </c>
      <c r="BF1169">
        <f t="shared" ca="1" si="289"/>
        <v>324.2340104742342</v>
      </c>
      <c r="BG1169">
        <f t="shared" ca="1" si="287"/>
        <v>324.7659895257658</v>
      </c>
      <c r="BH1169" cm="1">
        <f t="array" aca="1" ref="BH1169" ca="1">_xlfn.LET(_xlpm.rozsah, $J$3:$J$10001,_xlpm.podminka, (_xlpm.rozsah&gt;E1169)*(ISNUMBER(_xlpm.rozsah)),_xlpm.indexy, IF(_xlpm.podminka, ROW(_xlpm.rozsah)-MIN(ROW(_xlpm.rozsah))+1),_xlpm.prvni, MIN(_xlpm.indexy),_xlpm.finalni, IF(_xlpm.prvni=1, 2, _xlpm.prvni),INDEX(_xlpm.rozsah, _xlpm.finalni))</f>
        <v>1900</v>
      </c>
      <c r="BI1169" cm="1">
        <f t="array" aca="1" ref="BI1169" ca="1">INDEX($J$3:$J$10001,MATCH(BH1169,$J$3:$J$10004,0)-1)</f>
        <v>1800</v>
      </c>
      <c r="BJ1169">
        <f t="shared" ca="1" si="280"/>
        <v>316</v>
      </c>
      <c r="BK1169">
        <f t="shared" ca="1" si="280"/>
        <v>333</v>
      </c>
      <c r="BL1169">
        <f t="shared" ca="1" si="290"/>
        <v>-17</v>
      </c>
      <c r="BM1169">
        <f t="shared" ca="1" si="288"/>
        <v>324.2340104742342</v>
      </c>
    </row>
    <row r="1170" spans="1:65" x14ac:dyDescent="0.25">
      <c r="A1170" s="64">
        <v>1167</v>
      </c>
      <c r="B1170" s="64">
        <v>74</v>
      </c>
      <c r="C1170" s="64">
        <v>15</v>
      </c>
      <c r="D1170" s="18">
        <v>1167</v>
      </c>
      <c r="E1170" s="21">
        <f t="shared" ca="1" si="281"/>
        <v>1836.2104490122879</v>
      </c>
      <c r="F1170" s="22">
        <f t="shared" ca="1" si="282"/>
        <v>49.026633550186659</v>
      </c>
      <c r="G1170" s="23">
        <v>1167</v>
      </c>
      <c r="H1170" s="24">
        <f t="shared" ca="1" si="283"/>
        <v>1833.3116279999999</v>
      </c>
      <c r="I1170" s="25">
        <f t="shared" ca="1" si="284"/>
        <v>49.100553485999995</v>
      </c>
      <c r="J1170" s="155"/>
      <c r="K1170" s="155"/>
      <c r="AX1170">
        <f t="shared" ca="1" si="277"/>
        <v>327.33702324000001</v>
      </c>
      <c r="AY1170">
        <f t="shared" ca="1" si="285"/>
        <v>321.66297675999999</v>
      </c>
      <c r="AZ1170" cm="1">
        <f t="array" aca="1" ref="AZ1170" ca="1">_xlfn.LET(_xlpm.rozsah, $J$3:$J$10001,_xlpm.podminka, (_xlpm.rozsah&gt;H1170)*(ISNUMBER(_xlpm.rozsah)),_xlpm.indexy, IF(_xlpm.podminka, ROW(_xlpm.rozsah)-MIN(ROW(_xlpm.rozsah))+1),_xlpm.prvni, MIN(_xlpm.indexy),_xlpm.finalni, IF(_xlpm.prvni=1, 2, _xlpm.prvni),INDEX(_xlpm.rozsah, _xlpm.finalni))</f>
        <v>1900</v>
      </c>
      <c r="BA1170" cm="1">
        <f t="array" aca="1" ref="BA1170" ca="1">INDEX($J$3:$J$10001,MATCH(AZ1170,$J$3:$J$10004,0)-1)</f>
        <v>1800</v>
      </c>
      <c r="BB1170">
        <f t="shared" ca="1" si="279"/>
        <v>316</v>
      </c>
      <c r="BC1170">
        <f t="shared" ca="1" si="279"/>
        <v>333</v>
      </c>
      <c r="BD1170">
        <f t="shared" ca="1" si="278"/>
        <v>-17</v>
      </c>
      <c r="BE1170">
        <f t="shared" ca="1" si="286"/>
        <v>327.33702324000001</v>
      </c>
      <c r="BF1170">
        <f t="shared" ca="1" si="289"/>
        <v>326.84422366791108</v>
      </c>
      <c r="BG1170">
        <f t="shared" ca="1" si="287"/>
        <v>322.15577633208892</v>
      </c>
      <c r="BH1170" cm="1">
        <f t="array" aca="1" ref="BH1170" ca="1">_xlfn.LET(_xlpm.rozsah, $J$3:$J$10001,_xlpm.podminka, (_xlpm.rozsah&gt;E1170)*(ISNUMBER(_xlpm.rozsah)),_xlpm.indexy, IF(_xlpm.podminka, ROW(_xlpm.rozsah)-MIN(ROW(_xlpm.rozsah))+1),_xlpm.prvni, MIN(_xlpm.indexy),_xlpm.finalni, IF(_xlpm.prvni=1, 2, _xlpm.prvni),INDEX(_xlpm.rozsah, _xlpm.finalni))</f>
        <v>1900</v>
      </c>
      <c r="BI1170" cm="1">
        <f t="array" aca="1" ref="BI1170" ca="1">INDEX($J$3:$J$10001,MATCH(BH1170,$J$3:$J$10004,0)-1)</f>
        <v>1800</v>
      </c>
      <c r="BJ1170">
        <f t="shared" ca="1" si="280"/>
        <v>316</v>
      </c>
      <c r="BK1170">
        <f t="shared" ca="1" si="280"/>
        <v>333</v>
      </c>
      <c r="BL1170">
        <f t="shared" ca="1" si="290"/>
        <v>-17</v>
      </c>
      <c r="BM1170">
        <f t="shared" ca="1" si="288"/>
        <v>326.84422366791108</v>
      </c>
    </row>
    <row r="1171" spans="1:65" x14ac:dyDescent="0.25">
      <c r="A1171" s="64">
        <v>1168</v>
      </c>
      <c r="B1171" s="64">
        <v>75</v>
      </c>
      <c r="C1171" s="64">
        <v>13</v>
      </c>
      <c r="D1171" s="18">
        <v>1168</v>
      </c>
      <c r="E1171" s="21">
        <f t="shared" ca="1" si="281"/>
        <v>1851.5646442692105</v>
      </c>
      <c r="F1171" s="22">
        <f t="shared" ca="1" si="282"/>
        <v>42.150421361650444</v>
      </c>
      <c r="G1171" s="28">
        <v>1168</v>
      </c>
      <c r="H1171" s="24">
        <f t="shared" ca="1" si="283"/>
        <v>1848.6266499999999</v>
      </c>
      <c r="I1171" s="25">
        <f t="shared" ca="1" si="284"/>
        <v>42.215351035000005</v>
      </c>
      <c r="J1171" s="155"/>
      <c r="K1171" s="155"/>
      <c r="AX1171">
        <f t="shared" ca="1" si="277"/>
        <v>324.73346950000001</v>
      </c>
      <c r="AY1171">
        <f t="shared" ca="1" si="285"/>
        <v>324.26653049999999</v>
      </c>
      <c r="AZ1171" cm="1">
        <f t="array" aca="1" ref="AZ1171" ca="1">_xlfn.LET(_xlpm.rozsah, $J$3:$J$10001,_xlpm.podminka, (_xlpm.rozsah&gt;H1171)*(ISNUMBER(_xlpm.rozsah)),_xlpm.indexy, IF(_xlpm.podminka, ROW(_xlpm.rozsah)-MIN(ROW(_xlpm.rozsah))+1),_xlpm.prvni, MIN(_xlpm.indexy),_xlpm.finalni, IF(_xlpm.prvni=1, 2, _xlpm.prvni),INDEX(_xlpm.rozsah, _xlpm.finalni))</f>
        <v>1900</v>
      </c>
      <c r="BA1171" cm="1">
        <f t="array" aca="1" ref="BA1171" ca="1">INDEX($J$3:$J$10001,MATCH(AZ1171,$J$3:$J$10004,0)-1)</f>
        <v>1800</v>
      </c>
      <c r="BB1171">
        <f t="shared" ca="1" si="279"/>
        <v>316</v>
      </c>
      <c r="BC1171">
        <f t="shared" ca="1" si="279"/>
        <v>333</v>
      </c>
      <c r="BD1171">
        <f t="shared" ca="1" si="278"/>
        <v>-17</v>
      </c>
      <c r="BE1171">
        <f t="shared" ca="1" si="286"/>
        <v>324.73346950000001</v>
      </c>
      <c r="BF1171">
        <f t="shared" ca="1" si="289"/>
        <v>324.2340104742342</v>
      </c>
      <c r="BG1171">
        <f t="shared" ca="1" si="287"/>
        <v>324.7659895257658</v>
      </c>
      <c r="BH1171" cm="1">
        <f t="array" aca="1" ref="BH1171" ca="1">_xlfn.LET(_xlpm.rozsah, $J$3:$J$10001,_xlpm.podminka, (_xlpm.rozsah&gt;E1171)*(ISNUMBER(_xlpm.rozsah)),_xlpm.indexy, IF(_xlpm.podminka, ROW(_xlpm.rozsah)-MIN(ROW(_xlpm.rozsah))+1),_xlpm.prvni, MIN(_xlpm.indexy),_xlpm.finalni, IF(_xlpm.prvni=1, 2, _xlpm.prvni),INDEX(_xlpm.rozsah, _xlpm.finalni))</f>
        <v>1900</v>
      </c>
      <c r="BI1171" cm="1">
        <f t="array" aca="1" ref="BI1171" ca="1">INDEX($J$3:$J$10001,MATCH(BH1171,$J$3:$J$10004,0)-1)</f>
        <v>1800</v>
      </c>
      <c r="BJ1171">
        <f t="shared" ca="1" si="280"/>
        <v>316</v>
      </c>
      <c r="BK1171">
        <f t="shared" ca="1" si="280"/>
        <v>333</v>
      </c>
      <c r="BL1171">
        <f t="shared" ca="1" si="290"/>
        <v>-17</v>
      </c>
      <c r="BM1171">
        <f t="shared" ca="1" si="288"/>
        <v>324.2340104742342</v>
      </c>
    </row>
    <row r="1172" spans="1:65" x14ac:dyDescent="0.25">
      <c r="A1172" s="64">
        <v>1169</v>
      </c>
      <c r="B1172" s="64">
        <v>76</v>
      </c>
      <c r="C1172" s="64">
        <v>10</v>
      </c>
      <c r="D1172" s="18">
        <v>1169</v>
      </c>
      <c r="E1172" s="21">
        <f t="shared" ca="1" si="281"/>
        <v>1866.9188395261335</v>
      </c>
      <c r="F1172" s="22">
        <f t="shared" ca="1" si="282"/>
        <v>32.162379728055733</v>
      </c>
      <c r="G1172" s="23">
        <v>1169</v>
      </c>
      <c r="H1172" s="24">
        <f t="shared" ca="1" si="283"/>
        <v>1863.9416719999999</v>
      </c>
      <c r="I1172" s="25">
        <f t="shared" ca="1" si="284"/>
        <v>32.212991576000007</v>
      </c>
      <c r="J1172" s="155"/>
      <c r="K1172" s="155"/>
      <c r="AX1172">
        <f t="shared" ca="1" si="277"/>
        <v>322.12991576000002</v>
      </c>
      <c r="AY1172">
        <f t="shared" ca="1" si="285"/>
        <v>326.87008423999998</v>
      </c>
      <c r="AZ1172" cm="1">
        <f t="array" aca="1" ref="AZ1172" ca="1">_xlfn.LET(_xlpm.rozsah, $J$3:$J$10001,_xlpm.podminka, (_xlpm.rozsah&gt;H1172)*(ISNUMBER(_xlpm.rozsah)),_xlpm.indexy, IF(_xlpm.podminka, ROW(_xlpm.rozsah)-MIN(ROW(_xlpm.rozsah))+1),_xlpm.prvni, MIN(_xlpm.indexy),_xlpm.finalni, IF(_xlpm.prvni=1, 2, _xlpm.prvni),INDEX(_xlpm.rozsah, _xlpm.finalni))</f>
        <v>1900</v>
      </c>
      <c r="BA1172" cm="1">
        <f t="array" aca="1" ref="BA1172" ca="1">INDEX($J$3:$J$10001,MATCH(AZ1172,$J$3:$J$10004,0)-1)</f>
        <v>1800</v>
      </c>
      <c r="BB1172">
        <f t="shared" ca="1" si="279"/>
        <v>316</v>
      </c>
      <c r="BC1172">
        <f t="shared" ca="1" si="279"/>
        <v>333</v>
      </c>
      <c r="BD1172">
        <f t="shared" ca="1" si="278"/>
        <v>-17</v>
      </c>
      <c r="BE1172">
        <f t="shared" ca="1" si="286"/>
        <v>322.12991576000002</v>
      </c>
      <c r="BF1172">
        <f t="shared" ca="1" si="289"/>
        <v>321.62379728055731</v>
      </c>
      <c r="BG1172">
        <f t="shared" ca="1" si="287"/>
        <v>327.37620271944269</v>
      </c>
      <c r="BH1172" cm="1">
        <f t="array" aca="1" ref="BH1172" ca="1">_xlfn.LET(_xlpm.rozsah, $J$3:$J$10001,_xlpm.podminka, (_xlpm.rozsah&gt;E1172)*(ISNUMBER(_xlpm.rozsah)),_xlpm.indexy, IF(_xlpm.podminka, ROW(_xlpm.rozsah)-MIN(ROW(_xlpm.rozsah))+1),_xlpm.prvni, MIN(_xlpm.indexy),_xlpm.finalni, IF(_xlpm.prvni=1, 2, _xlpm.prvni),INDEX(_xlpm.rozsah, _xlpm.finalni))</f>
        <v>1900</v>
      </c>
      <c r="BI1172" cm="1">
        <f t="array" aca="1" ref="BI1172" ca="1">INDEX($J$3:$J$10001,MATCH(BH1172,$J$3:$J$10004,0)-1)</f>
        <v>1800</v>
      </c>
      <c r="BJ1172">
        <f t="shared" ca="1" si="280"/>
        <v>316</v>
      </c>
      <c r="BK1172">
        <f t="shared" ca="1" si="280"/>
        <v>333</v>
      </c>
      <c r="BL1172">
        <f t="shared" ca="1" si="290"/>
        <v>-17</v>
      </c>
      <c r="BM1172">
        <f t="shared" ca="1" si="288"/>
        <v>321.62379728055731</v>
      </c>
    </row>
    <row r="1173" spans="1:65" x14ac:dyDescent="0.25">
      <c r="A1173" s="64">
        <v>1170</v>
      </c>
      <c r="B1173" s="64">
        <v>75</v>
      </c>
      <c r="C1173" s="64">
        <v>13</v>
      </c>
      <c r="D1173" s="18">
        <v>1170</v>
      </c>
      <c r="E1173" s="21">
        <f t="shared" ca="1" si="281"/>
        <v>1851.5646442692105</v>
      </c>
      <c r="F1173" s="22">
        <f t="shared" ca="1" si="282"/>
        <v>42.150421361650444</v>
      </c>
      <c r="G1173" s="28">
        <v>1170</v>
      </c>
      <c r="H1173" s="24">
        <f t="shared" ca="1" si="283"/>
        <v>1848.6266499999999</v>
      </c>
      <c r="I1173" s="25">
        <f t="shared" ca="1" si="284"/>
        <v>42.215351035000005</v>
      </c>
      <c r="J1173" s="155"/>
      <c r="K1173" s="155"/>
      <c r="AX1173">
        <f t="shared" ca="1" si="277"/>
        <v>324.73346950000001</v>
      </c>
      <c r="AY1173">
        <f t="shared" ca="1" si="285"/>
        <v>324.26653049999999</v>
      </c>
      <c r="AZ1173" cm="1">
        <f t="array" aca="1" ref="AZ1173" ca="1">_xlfn.LET(_xlpm.rozsah, $J$3:$J$10001,_xlpm.podminka, (_xlpm.rozsah&gt;H1173)*(ISNUMBER(_xlpm.rozsah)),_xlpm.indexy, IF(_xlpm.podminka, ROW(_xlpm.rozsah)-MIN(ROW(_xlpm.rozsah))+1),_xlpm.prvni, MIN(_xlpm.indexy),_xlpm.finalni, IF(_xlpm.prvni=1, 2, _xlpm.prvni),INDEX(_xlpm.rozsah, _xlpm.finalni))</f>
        <v>1900</v>
      </c>
      <c r="BA1173" cm="1">
        <f t="array" aca="1" ref="BA1173" ca="1">INDEX($J$3:$J$10001,MATCH(AZ1173,$J$3:$J$10004,0)-1)</f>
        <v>1800</v>
      </c>
      <c r="BB1173">
        <f t="shared" ca="1" si="279"/>
        <v>316</v>
      </c>
      <c r="BC1173">
        <f t="shared" ca="1" si="279"/>
        <v>333</v>
      </c>
      <c r="BD1173">
        <f t="shared" ca="1" si="278"/>
        <v>-17</v>
      </c>
      <c r="BE1173">
        <f t="shared" ca="1" si="286"/>
        <v>324.73346950000001</v>
      </c>
      <c r="BF1173">
        <f t="shared" ca="1" si="289"/>
        <v>324.2340104742342</v>
      </c>
      <c r="BG1173">
        <f t="shared" ca="1" si="287"/>
        <v>324.7659895257658</v>
      </c>
      <c r="BH1173" cm="1">
        <f t="array" aca="1" ref="BH1173" ca="1">_xlfn.LET(_xlpm.rozsah, $J$3:$J$10001,_xlpm.podminka, (_xlpm.rozsah&gt;E1173)*(ISNUMBER(_xlpm.rozsah)),_xlpm.indexy, IF(_xlpm.podminka, ROW(_xlpm.rozsah)-MIN(ROW(_xlpm.rozsah))+1),_xlpm.prvni, MIN(_xlpm.indexy),_xlpm.finalni, IF(_xlpm.prvni=1, 2, _xlpm.prvni),INDEX(_xlpm.rozsah, _xlpm.finalni))</f>
        <v>1900</v>
      </c>
      <c r="BI1173" cm="1">
        <f t="array" aca="1" ref="BI1173" ca="1">INDEX($J$3:$J$10001,MATCH(BH1173,$J$3:$J$10004,0)-1)</f>
        <v>1800</v>
      </c>
      <c r="BJ1173">
        <f t="shared" ca="1" si="280"/>
        <v>316</v>
      </c>
      <c r="BK1173">
        <f t="shared" ca="1" si="280"/>
        <v>333</v>
      </c>
      <c r="BL1173">
        <f t="shared" ca="1" si="290"/>
        <v>-17</v>
      </c>
      <c r="BM1173">
        <f t="shared" ca="1" si="288"/>
        <v>324.2340104742342</v>
      </c>
    </row>
    <row r="1174" spans="1:65" x14ac:dyDescent="0.25">
      <c r="A1174" s="64">
        <v>1171</v>
      </c>
      <c r="B1174" s="64">
        <v>75</v>
      </c>
      <c r="C1174" s="64">
        <v>10</v>
      </c>
      <c r="D1174" s="18">
        <v>1171</v>
      </c>
      <c r="E1174" s="21">
        <f t="shared" ca="1" si="281"/>
        <v>1851.5646442692105</v>
      </c>
      <c r="F1174" s="22">
        <f t="shared" ca="1" si="282"/>
        <v>32.423401047423425</v>
      </c>
      <c r="G1174" s="23">
        <v>1171</v>
      </c>
      <c r="H1174" s="24">
        <f t="shared" ca="1" si="283"/>
        <v>1848.6266499999999</v>
      </c>
      <c r="I1174" s="25">
        <f t="shared" ca="1" si="284"/>
        <v>32.47334695</v>
      </c>
      <c r="J1174" s="155"/>
      <c r="K1174" s="155"/>
      <c r="AX1174">
        <f t="shared" ca="1" si="277"/>
        <v>324.73346950000001</v>
      </c>
      <c r="AY1174">
        <f t="shared" ca="1" si="285"/>
        <v>324.26653049999999</v>
      </c>
      <c r="AZ1174" cm="1">
        <f t="array" aca="1" ref="AZ1174" ca="1">_xlfn.LET(_xlpm.rozsah, $J$3:$J$10001,_xlpm.podminka, (_xlpm.rozsah&gt;H1174)*(ISNUMBER(_xlpm.rozsah)),_xlpm.indexy, IF(_xlpm.podminka, ROW(_xlpm.rozsah)-MIN(ROW(_xlpm.rozsah))+1),_xlpm.prvni, MIN(_xlpm.indexy),_xlpm.finalni, IF(_xlpm.prvni=1, 2, _xlpm.prvni),INDEX(_xlpm.rozsah, _xlpm.finalni))</f>
        <v>1900</v>
      </c>
      <c r="BA1174" cm="1">
        <f t="array" aca="1" ref="BA1174" ca="1">INDEX($J$3:$J$10001,MATCH(AZ1174,$J$3:$J$10004,0)-1)</f>
        <v>1800</v>
      </c>
      <c r="BB1174">
        <f t="shared" ca="1" si="279"/>
        <v>316</v>
      </c>
      <c r="BC1174">
        <f t="shared" ca="1" si="279"/>
        <v>333</v>
      </c>
      <c r="BD1174">
        <f t="shared" ca="1" si="278"/>
        <v>-17</v>
      </c>
      <c r="BE1174">
        <f t="shared" ca="1" si="286"/>
        <v>324.73346950000001</v>
      </c>
      <c r="BF1174">
        <f t="shared" ca="1" si="289"/>
        <v>324.2340104742342</v>
      </c>
      <c r="BG1174">
        <f t="shared" ca="1" si="287"/>
        <v>324.7659895257658</v>
      </c>
      <c r="BH1174" cm="1">
        <f t="array" aca="1" ref="BH1174" ca="1">_xlfn.LET(_xlpm.rozsah, $J$3:$J$10001,_xlpm.podminka, (_xlpm.rozsah&gt;E1174)*(ISNUMBER(_xlpm.rozsah)),_xlpm.indexy, IF(_xlpm.podminka, ROW(_xlpm.rozsah)-MIN(ROW(_xlpm.rozsah))+1),_xlpm.prvni, MIN(_xlpm.indexy),_xlpm.finalni, IF(_xlpm.prvni=1, 2, _xlpm.prvni),INDEX(_xlpm.rozsah, _xlpm.finalni))</f>
        <v>1900</v>
      </c>
      <c r="BI1174" cm="1">
        <f t="array" aca="1" ref="BI1174" ca="1">INDEX($J$3:$J$10001,MATCH(BH1174,$J$3:$J$10004,0)-1)</f>
        <v>1800</v>
      </c>
      <c r="BJ1174">
        <f t="shared" ca="1" si="280"/>
        <v>316</v>
      </c>
      <c r="BK1174">
        <f t="shared" ca="1" si="280"/>
        <v>333</v>
      </c>
      <c r="BL1174">
        <f t="shared" ca="1" si="290"/>
        <v>-17</v>
      </c>
      <c r="BM1174">
        <f t="shared" ca="1" si="288"/>
        <v>324.2340104742342</v>
      </c>
    </row>
    <row r="1175" spans="1:65" x14ac:dyDescent="0.25">
      <c r="A1175" s="64">
        <v>1172</v>
      </c>
      <c r="B1175" s="64">
        <v>75</v>
      </c>
      <c r="C1175" s="64">
        <v>7</v>
      </c>
      <c r="D1175" s="18">
        <v>1172</v>
      </c>
      <c r="E1175" s="21">
        <f t="shared" ca="1" si="281"/>
        <v>1851.5646442692105</v>
      </c>
      <c r="F1175" s="22">
        <f t="shared" ca="1" si="282"/>
        <v>22.696380733196392</v>
      </c>
      <c r="G1175" s="28">
        <v>1172</v>
      </c>
      <c r="H1175" s="24">
        <f t="shared" ca="1" si="283"/>
        <v>1848.6266499999999</v>
      </c>
      <c r="I1175" s="25">
        <f t="shared" ca="1" si="284"/>
        <v>22.731342865000002</v>
      </c>
      <c r="J1175" s="155"/>
      <c r="K1175" s="155"/>
      <c r="AX1175">
        <f t="shared" ca="1" si="277"/>
        <v>324.73346950000001</v>
      </c>
      <c r="AY1175">
        <f t="shared" ca="1" si="285"/>
        <v>324.26653049999999</v>
      </c>
      <c r="AZ1175" cm="1">
        <f t="array" aca="1" ref="AZ1175" ca="1">_xlfn.LET(_xlpm.rozsah, $J$3:$J$10001,_xlpm.podminka, (_xlpm.rozsah&gt;H1175)*(ISNUMBER(_xlpm.rozsah)),_xlpm.indexy, IF(_xlpm.podminka, ROW(_xlpm.rozsah)-MIN(ROW(_xlpm.rozsah))+1),_xlpm.prvni, MIN(_xlpm.indexy),_xlpm.finalni, IF(_xlpm.prvni=1, 2, _xlpm.prvni),INDEX(_xlpm.rozsah, _xlpm.finalni))</f>
        <v>1900</v>
      </c>
      <c r="BA1175" cm="1">
        <f t="array" aca="1" ref="BA1175" ca="1">INDEX($J$3:$J$10001,MATCH(AZ1175,$J$3:$J$10004,0)-1)</f>
        <v>1800</v>
      </c>
      <c r="BB1175">
        <f t="shared" ca="1" si="279"/>
        <v>316</v>
      </c>
      <c r="BC1175">
        <f t="shared" ca="1" si="279"/>
        <v>333</v>
      </c>
      <c r="BD1175">
        <f t="shared" ca="1" si="278"/>
        <v>-17</v>
      </c>
      <c r="BE1175">
        <f t="shared" ca="1" si="286"/>
        <v>324.73346950000001</v>
      </c>
      <c r="BF1175">
        <f t="shared" ca="1" si="289"/>
        <v>324.2340104742342</v>
      </c>
      <c r="BG1175">
        <f t="shared" ca="1" si="287"/>
        <v>324.7659895257658</v>
      </c>
      <c r="BH1175" cm="1">
        <f t="array" aca="1" ref="BH1175" ca="1">_xlfn.LET(_xlpm.rozsah, $J$3:$J$10001,_xlpm.podminka, (_xlpm.rozsah&gt;E1175)*(ISNUMBER(_xlpm.rozsah)),_xlpm.indexy, IF(_xlpm.podminka, ROW(_xlpm.rozsah)-MIN(ROW(_xlpm.rozsah))+1),_xlpm.prvni, MIN(_xlpm.indexy),_xlpm.finalni, IF(_xlpm.prvni=1, 2, _xlpm.prvni),INDEX(_xlpm.rozsah, _xlpm.finalni))</f>
        <v>1900</v>
      </c>
      <c r="BI1175" cm="1">
        <f t="array" aca="1" ref="BI1175" ca="1">INDEX($J$3:$J$10001,MATCH(BH1175,$J$3:$J$10004,0)-1)</f>
        <v>1800</v>
      </c>
      <c r="BJ1175">
        <f t="shared" ca="1" si="280"/>
        <v>316</v>
      </c>
      <c r="BK1175">
        <f t="shared" ca="1" si="280"/>
        <v>333</v>
      </c>
      <c r="BL1175">
        <f t="shared" ca="1" si="290"/>
        <v>-17</v>
      </c>
      <c r="BM1175">
        <f t="shared" ca="1" si="288"/>
        <v>324.2340104742342</v>
      </c>
    </row>
    <row r="1176" spans="1:65" x14ac:dyDescent="0.25">
      <c r="A1176" s="64">
        <v>1173</v>
      </c>
      <c r="B1176" s="64">
        <v>75</v>
      </c>
      <c r="C1176" s="64">
        <v>13</v>
      </c>
      <c r="D1176" s="18">
        <v>1173</v>
      </c>
      <c r="E1176" s="21">
        <f t="shared" ca="1" si="281"/>
        <v>1851.5646442692105</v>
      </c>
      <c r="F1176" s="22">
        <f t="shared" ca="1" si="282"/>
        <v>42.150421361650444</v>
      </c>
      <c r="G1176" s="23">
        <v>1173</v>
      </c>
      <c r="H1176" s="24">
        <f t="shared" ca="1" si="283"/>
        <v>1848.6266499999999</v>
      </c>
      <c r="I1176" s="25">
        <f t="shared" ca="1" si="284"/>
        <v>42.215351035000005</v>
      </c>
      <c r="J1176" s="155"/>
      <c r="K1176" s="155"/>
      <c r="AX1176">
        <f t="shared" ca="1" si="277"/>
        <v>324.73346950000001</v>
      </c>
      <c r="AY1176">
        <f t="shared" ca="1" si="285"/>
        <v>324.26653049999999</v>
      </c>
      <c r="AZ1176" cm="1">
        <f t="array" aca="1" ref="AZ1176" ca="1">_xlfn.LET(_xlpm.rozsah, $J$3:$J$10001,_xlpm.podminka, (_xlpm.rozsah&gt;H1176)*(ISNUMBER(_xlpm.rozsah)),_xlpm.indexy, IF(_xlpm.podminka, ROW(_xlpm.rozsah)-MIN(ROW(_xlpm.rozsah))+1),_xlpm.prvni, MIN(_xlpm.indexy),_xlpm.finalni, IF(_xlpm.prvni=1, 2, _xlpm.prvni),INDEX(_xlpm.rozsah, _xlpm.finalni))</f>
        <v>1900</v>
      </c>
      <c r="BA1176" cm="1">
        <f t="array" aca="1" ref="BA1176" ca="1">INDEX($J$3:$J$10001,MATCH(AZ1176,$J$3:$J$10004,0)-1)</f>
        <v>1800</v>
      </c>
      <c r="BB1176">
        <f t="shared" ca="1" si="279"/>
        <v>316</v>
      </c>
      <c r="BC1176">
        <f t="shared" ca="1" si="279"/>
        <v>333</v>
      </c>
      <c r="BD1176">
        <f t="shared" ca="1" si="278"/>
        <v>-17</v>
      </c>
      <c r="BE1176">
        <f t="shared" ca="1" si="286"/>
        <v>324.73346950000001</v>
      </c>
      <c r="BF1176">
        <f t="shared" ca="1" si="289"/>
        <v>324.2340104742342</v>
      </c>
      <c r="BG1176">
        <f t="shared" ca="1" si="287"/>
        <v>324.7659895257658</v>
      </c>
      <c r="BH1176" cm="1">
        <f t="array" aca="1" ref="BH1176" ca="1">_xlfn.LET(_xlpm.rozsah, $J$3:$J$10001,_xlpm.podminka, (_xlpm.rozsah&gt;E1176)*(ISNUMBER(_xlpm.rozsah)),_xlpm.indexy, IF(_xlpm.podminka, ROW(_xlpm.rozsah)-MIN(ROW(_xlpm.rozsah))+1),_xlpm.prvni, MIN(_xlpm.indexy),_xlpm.finalni, IF(_xlpm.prvni=1, 2, _xlpm.prvni),INDEX(_xlpm.rozsah, _xlpm.finalni))</f>
        <v>1900</v>
      </c>
      <c r="BI1176" cm="1">
        <f t="array" aca="1" ref="BI1176" ca="1">INDEX($J$3:$J$10001,MATCH(BH1176,$J$3:$J$10004,0)-1)</f>
        <v>1800</v>
      </c>
      <c r="BJ1176">
        <f t="shared" ca="1" si="280"/>
        <v>316</v>
      </c>
      <c r="BK1176">
        <f t="shared" ca="1" si="280"/>
        <v>333</v>
      </c>
      <c r="BL1176">
        <f t="shared" ca="1" si="290"/>
        <v>-17</v>
      </c>
      <c r="BM1176">
        <f t="shared" ca="1" si="288"/>
        <v>324.2340104742342</v>
      </c>
    </row>
    <row r="1177" spans="1:65" x14ac:dyDescent="0.25">
      <c r="A1177" s="64">
        <v>1174</v>
      </c>
      <c r="B1177" s="64">
        <v>76</v>
      </c>
      <c r="C1177" s="64">
        <v>8</v>
      </c>
      <c r="D1177" s="18">
        <v>1174</v>
      </c>
      <c r="E1177" s="21">
        <f t="shared" ca="1" si="281"/>
        <v>1866.9188395261335</v>
      </c>
      <c r="F1177" s="22">
        <f t="shared" ca="1" si="282"/>
        <v>25.729903782444584</v>
      </c>
      <c r="G1177" s="28">
        <v>1174</v>
      </c>
      <c r="H1177" s="24">
        <f t="shared" ca="1" si="283"/>
        <v>1863.9416719999999</v>
      </c>
      <c r="I1177" s="25">
        <f t="shared" ca="1" si="284"/>
        <v>25.770393260800002</v>
      </c>
      <c r="J1177" s="155"/>
      <c r="K1177" s="155"/>
      <c r="AX1177">
        <f t="shared" ca="1" si="277"/>
        <v>322.12991576000002</v>
      </c>
      <c r="AY1177">
        <f t="shared" ca="1" si="285"/>
        <v>326.87008423999998</v>
      </c>
      <c r="AZ1177" cm="1">
        <f t="array" aca="1" ref="AZ1177" ca="1">_xlfn.LET(_xlpm.rozsah, $J$3:$J$10001,_xlpm.podminka, (_xlpm.rozsah&gt;H1177)*(ISNUMBER(_xlpm.rozsah)),_xlpm.indexy, IF(_xlpm.podminka, ROW(_xlpm.rozsah)-MIN(ROW(_xlpm.rozsah))+1),_xlpm.prvni, MIN(_xlpm.indexy),_xlpm.finalni, IF(_xlpm.prvni=1, 2, _xlpm.prvni),INDEX(_xlpm.rozsah, _xlpm.finalni))</f>
        <v>1900</v>
      </c>
      <c r="BA1177" cm="1">
        <f t="array" aca="1" ref="BA1177" ca="1">INDEX($J$3:$J$10001,MATCH(AZ1177,$J$3:$J$10004,0)-1)</f>
        <v>1800</v>
      </c>
      <c r="BB1177">
        <f t="shared" ca="1" si="279"/>
        <v>316</v>
      </c>
      <c r="BC1177">
        <f t="shared" ca="1" si="279"/>
        <v>333</v>
      </c>
      <c r="BD1177">
        <f t="shared" ca="1" si="278"/>
        <v>-17</v>
      </c>
      <c r="BE1177">
        <f t="shared" ca="1" si="286"/>
        <v>322.12991576000002</v>
      </c>
      <c r="BF1177">
        <f t="shared" ca="1" si="289"/>
        <v>321.62379728055731</v>
      </c>
      <c r="BG1177">
        <f t="shared" ca="1" si="287"/>
        <v>327.37620271944269</v>
      </c>
      <c r="BH1177" cm="1">
        <f t="array" aca="1" ref="BH1177" ca="1">_xlfn.LET(_xlpm.rozsah, $J$3:$J$10001,_xlpm.podminka, (_xlpm.rozsah&gt;E1177)*(ISNUMBER(_xlpm.rozsah)),_xlpm.indexy, IF(_xlpm.podminka, ROW(_xlpm.rozsah)-MIN(ROW(_xlpm.rozsah))+1),_xlpm.prvni, MIN(_xlpm.indexy),_xlpm.finalni, IF(_xlpm.prvni=1, 2, _xlpm.prvni),INDEX(_xlpm.rozsah, _xlpm.finalni))</f>
        <v>1900</v>
      </c>
      <c r="BI1177" cm="1">
        <f t="array" aca="1" ref="BI1177" ca="1">INDEX($J$3:$J$10001,MATCH(BH1177,$J$3:$J$10004,0)-1)</f>
        <v>1800</v>
      </c>
      <c r="BJ1177">
        <f t="shared" ca="1" si="280"/>
        <v>316</v>
      </c>
      <c r="BK1177">
        <f t="shared" ca="1" si="280"/>
        <v>333</v>
      </c>
      <c r="BL1177">
        <f t="shared" ca="1" si="290"/>
        <v>-17</v>
      </c>
      <c r="BM1177">
        <f t="shared" ca="1" si="288"/>
        <v>321.62379728055731</v>
      </c>
    </row>
    <row r="1178" spans="1:65" x14ac:dyDescent="0.25">
      <c r="A1178" s="64">
        <v>1175</v>
      </c>
      <c r="B1178" s="64">
        <v>76</v>
      </c>
      <c r="C1178" s="64">
        <v>7</v>
      </c>
      <c r="D1178" s="18">
        <v>1175</v>
      </c>
      <c r="E1178" s="21">
        <f t="shared" ca="1" si="281"/>
        <v>1866.9188395261335</v>
      </c>
      <c r="F1178" s="22">
        <f t="shared" ca="1" si="282"/>
        <v>22.513665809639011</v>
      </c>
      <c r="G1178" s="23">
        <v>1175</v>
      </c>
      <c r="H1178" s="24">
        <f t="shared" ca="1" si="283"/>
        <v>1863.9416719999999</v>
      </c>
      <c r="I1178" s="25">
        <f t="shared" ca="1" si="284"/>
        <v>22.549094103200002</v>
      </c>
      <c r="J1178" s="155"/>
      <c r="K1178" s="155"/>
      <c r="AX1178">
        <f t="shared" ca="1" si="277"/>
        <v>322.12991576000002</v>
      </c>
      <c r="AY1178">
        <f t="shared" ca="1" si="285"/>
        <v>326.87008423999998</v>
      </c>
      <c r="AZ1178" cm="1">
        <f t="array" aca="1" ref="AZ1178" ca="1">_xlfn.LET(_xlpm.rozsah, $J$3:$J$10001,_xlpm.podminka, (_xlpm.rozsah&gt;H1178)*(ISNUMBER(_xlpm.rozsah)),_xlpm.indexy, IF(_xlpm.podminka, ROW(_xlpm.rozsah)-MIN(ROW(_xlpm.rozsah))+1),_xlpm.prvni, MIN(_xlpm.indexy),_xlpm.finalni, IF(_xlpm.prvni=1, 2, _xlpm.prvni),INDEX(_xlpm.rozsah, _xlpm.finalni))</f>
        <v>1900</v>
      </c>
      <c r="BA1178" cm="1">
        <f t="array" aca="1" ref="BA1178" ca="1">INDEX($J$3:$J$10001,MATCH(AZ1178,$J$3:$J$10004,0)-1)</f>
        <v>1800</v>
      </c>
      <c r="BB1178">
        <f t="shared" ca="1" si="279"/>
        <v>316</v>
      </c>
      <c r="BC1178">
        <f t="shared" ca="1" si="279"/>
        <v>333</v>
      </c>
      <c r="BD1178">
        <f t="shared" ca="1" si="278"/>
        <v>-17</v>
      </c>
      <c r="BE1178">
        <f t="shared" ca="1" si="286"/>
        <v>322.12991576000002</v>
      </c>
      <c r="BF1178">
        <f t="shared" ca="1" si="289"/>
        <v>321.62379728055731</v>
      </c>
      <c r="BG1178">
        <f t="shared" ca="1" si="287"/>
        <v>327.37620271944269</v>
      </c>
      <c r="BH1178" cm="1">
        <f t="array" aca="1" ref="BH1178" ca="1">_xlfn.LET(_xlpm.rozsah, $J$3:$J$10001,_xlpm.podminka, (_xlpm.rozsah&gt;E1178)*(ISNUMBER(_xlpm.rozsah)),_xlpm.indexy, IF(_xlpm.podminka, ROW(_xlpm.rozsah)-MIN(ROW(_xlpm.rozsah))+1),_xlpm.prvni, MIN(_xlpm.indexy),_xlpm.finalni, IF(_xlpm.prvni=1, 2, _xlpm.prvni),INDEX(_xlpm.rozsah, _xlpm.finalni))</f>
        <v>1900</v>
      </c>
      <c r="BI1178" cm="1">
        <f t="array" aca="1" ref="BI1178" ca="1">INDEX($J$3:$J$10001,MATCH(BH1178,$J$3:$J$10004,0)-1)</f>
        <v>1800</v>
      </c>
      <c r="BJ1178">
        <f t="shared" ca="1" si="280"/>
        <v>316</v>
      </c>
      <c r="BK1178">
        <f t="shared" ca="1" si="280"/>
        <v>333</v>
      </c>
      <c r="BL1178">
        <f t="shared" ca="1" si="290"/>
        <v>-17</v>
      </c>
      <c r="BM1178">
        <f t="shared" ca="1" si="288"/>
        <v>321.62379728055731</v>
      </c>
    </row>
    <row r="1179" spans="1:65" x14ac:dyDescent="0.25">
      <c r="A1179" s="64">
        <v>1176</v>
      </c>
      <c r="B1179" s="64">
        <v>67</v>
      </c>
      <c r="C1179" s="64">
        <v>45</v>
      </c>
      <c r="D1179" s="18">
        <v>1176</v>
      </c>
      <c r="E1179" s="21">
        <f t="shared" ca="1" si="281"/>
        <v>1728.7310822138281</v>
      </c>
      <c r="F1179" s="22">
        <f t="shared" ca="1" si="282"/>
        <v>155.30207221064214</v>
      </c>
      <c r="G1179" s="28">
        <v>1176</v>
      </c>
      <c r="H1179" s="24">
        <f t="shared" ca="1" si="283"/>
        <v>1726.1064739999999</v>
      </c>
      <c r="I1179" s="25">
        <f t="shared" ca="1" si="284"/>
        <v>155.50285473900001</v>
      </c>
      <c r="J1179" s="155"/>
      <c r="K1179" s="155"/>
      <c r="AX1179">
        <f t="shared" ca="1" si="277"/>
        <v>345.56189942000003</v>
      </c>
      <c r="AY1179">
        <f t="shared" ca="1" si="285"/>
        <v>337.43810057999997</v>
      </c>
      <c r="AZ1179" cm="1">
        <f t="array" aca="1" ref="AZ1179" ca="1">_xlfn.LET(_xlpm.rozsah, $J$3:$J$10001,_xlpm.podminka, (_xlpm.rozsah&gt;H1179)*(ISNUMBER(_xlpm.rozsah)),_xlpm.indexy, IF(_xlpm.podminka, ROW(_xlpm.rozsah)-MIN(ROW(_xlpm.rozsah))+1),_xlpm.prvni, MIN(_xlpm.indexy),_xlpm.finalni, IF(_xlpm.prvni=1, 2, _xlpm.prvni),INDEX(_xlpm.rozsah, _xlpm.finalni))</f>
        <v>1800</v>
      </c>
      <c r="BA1179" cm="1">
        <f t="array" aca="1" ref="BA1179" ca="1">INDEX($J$3:$J$10001,MATCH(AZ1179,$J$3:$J$10004,0)-1)</f>
        <v>1700</v>
      </c>
      <c r="BB1179">
        <f t="shared" ca="1" si="279"/>
        <v>333</v>
      </c>
      <c r="BC1179">
        <f t="shared" ca="1" si="279"/>
        <v>350</v>
      </c>
      <c r="BD1179">
        <f t="shared" ca="1" si="278"/>
        <v>-17</v>
      </c>
      <c r="BE1179">
        <f t="shared" ca="1" si="286"/>
        <v>345.56189942000003</v>
      </c>
      <c r="BF1179">
        <f t="shared" ca="1" si="289"/>
        <v>345.11571602364921</v>
      </c>
      <c r="BG1179">
        <f t="shared" ca="1" si="287"/>
        <v>337.88428397635079</v>
      </c>
      <c r="BH1179" cm="1">
        <f t="array" aca="1" ref="BH1179" ca="1">_xlfn.LET(_xlpm.rozsah, $J$3:$J$10001,_xlpm.podminka, (_xlpm.rozsah&gt;E1179)*(ISNUMBER(_xlpm.rozsah)),_xlpm.indexy, IF(_xlpm.podminka, ROW(_xlpm.rozsah)-MIN(ROW(_xlpm.rozsah))+1),_xlpm.prvni, MIN(_xlpm.indexy),_xlpm.finalni, IF(_xlpm.prvni=1, 2, _xlpm.prvni),INDEX(_xlpm.rozsah, _xlpm.finalni))</f>
        <v>1800</v>
      </c>
      <c r="BI1179" cm="1">
        <f t="array" aca="1" ref="BI1179" ca="1">INDEX($J$3:$J$10001,MATCH(BH1179,$J$3:$J$10004,0)-1)</f>
        <v>1700</v>
      </c>
      <c r="BJ1179">
        <f t="shared" ca="1" si="280"/>
        <v>333</v>
      </c>
      <c r="BK1179">
        <f t="shared" ca="1" si="280"/>
        <v>350</v>
      </c>
      <c r="BL1179">
        <f t="shared" ca="1" si="290"/>
        <v>-17</v>
      </c>
      <c r="BM1179">
        <f t="shared" ca="1" si="288"/>
        <v>345.11571602364921</v>
      </c>
    </row>
    <row r="1180" spans="1:65" x14ac:dyDescent="0.25">
      <c r="A1180" s="64">
        <v>1177</v>
      </c>
      <c r="B1180" s="64">
        <v>75</v>
      </c>
      <c r="C1180" s="64">
        <v>13</v>
      </c>
      <c r="D1180" s="18">
        <v>1177</v>
      </c>
      <c r="E1180" s="21">
        <f t="shared" ca="1" si="281"/>
        <v>1851.5646442692105</v>
      </c>
      <c r="F1180" s="22">
        <f t="shared" ca="1" si="282"/>
        <v>42.150421361650444</v>
      </c>
      <c r="G1180" s="23">
        <v>1177</v>
      </c>
      <c r="H1180" s="24">
        <f t="shared" ca="1" si="283"/>
        <v>1848.6266499999999</v>
      </c>
      <c r="I1180" s="25">
        <f t="shared" ca="1" si="284"/>
        <v>42.215351035000005</v>
      </c>
      <c r="J1180" s="155"/>
      <c r="K1180" s="155"/>
      <c r="AX1180">
        <f t="shared" ref="AX1180:AX1241" ca="1" si="291">IF(BD1180&lt;0, BE1180, AY1180)</f>
        <v>324.73346950000001</v>
      </c>
      <c r="AY1180">
        <f t="shared" ca="1" si="285"/>
        <v>324.26653049999999</v>
      </c>
      <c r="AZ1180" cm="1">
        <f t="array" aca="1" ref="AZ1180" ca="1">_xlfn.LET(_xlpm.rozsah, $J$3:$J$10001,_xlpm.podminka, (_xlpm.rozsah&gt;H1180)*(ISNUMBER(_xlpm.rozsah)),_xlpm.indexy, IF(_xlpm.podminka, ROW(_xlpm.rozsah)-MIN(ROW(_xlpm.rozsah))+1),_xlpm.prvni, MIN(_xlpm.indexy),_xlpm.finalni, IF(_xlpm.prvni=1, 2, _xlpm.prvni),INDEX(_xlpm.rozsah, _xlpm.finalni))</f>
        <v>1900</v>
      </c>
      <c r="BA1180" cm="1">
        <f t="array" aca="1" ref="BA1180" ca="1">INDEX($J$3:$J$10001,MATCH(AZ1180,$J$3:$J$10004,0)-1)</f>
        <v>1800</v>
      </c>
      <c r="BB1180">
        <f t="shared" ca="1" si="279"/>
        <v>316</v>
      </c>
      <c r="BC1180">
        <f t="shared" ca="1" si="279"/>
        <v>333</v>
      </c>
      <c r="BD1180">
        <f t="shared" ref="BD1180:BD1241" ca="1" si="292">BB1180-BC1180</f>
        <v>-17</v>
      </c>
      <c r="BE1180">
        <f t="shared" ca="1" si="286"/>
        <v>324.73346950000001</v>
      </c>
      <c r="BF1180">
        <f t="shared" ca="1" si="289"/>
        <v>324.2340104742342</v>
      </c>
      <c r="BG1180">
        <f t="shared" ca="1" si="287"/>
        <v>324.7659895257658</v>
      </c>
      <c r="BH1180" cm="1">
        <f t="array" aca="1" ref="BH1180" ca="1">_xlfn.LET(_xlpm.rozsah, $J$3:$J$10001,_xlpm.podminka, (_xlpm.rozsah&gt;E1180)*(ISNUMBER(_xlpm.rozsah)),_xlpm.indexy, IF(_xlpm.podminka, ROW(_xlpm.rozsah)-MIN(ROW(_xlpm.rozsah))+1),_xlpm.prvni, MIN(_xlpm.indexy),_xlpm.finalni, IF(_xlpm.prvni=1, 2, _xlpm.prvni),INDEX(_xlpm.rozsah, _xlpm.finalni))</f>
        <v>1900</v>
      </c>
      <c r="BI1180" cm="1">
        <f t="array" aca="1" ref="BI1180" ca="1">INDEX($J$3:$J$10001,MATCH(BH1180,$J$3:$J$10004,0)-1)</f>
        <v>1800</v>
      </c>
      <c r="BJ1180">
        <f t="shared" ca="1" si="280"/>
        <v>316</v>
      </c>
      <c r="BK1180">
        <f t="shared" ca="1" si="280"/>
        <v>333</v>
      </c>
      <c r="BL1180">
        <f t="shared" ca="1" si="290"/>
        <v>-17</v>
      </c>
      <c r="BM1180">
        <f t="shared" ca="1" si="288"/>
        <v>324.2340104742342</v>
      </c>
    </row>
    <row r="1181" spans="1:65" x14ac:dyDescent="0.25">
      <c r="A1181" s="64">
        <v>1178</v>
      </c>
      <c r="B1181" s="64">
        <v>75</v>
      </c>
      <c r="C1181" s="64">
        <v>12</v>
      </c>
      <c r="D1181" s="18">
        <v>1178</v>
      </c>
      <c r="E1181" s="21">
        <f t="shared" ca="1" si="281"/>
        <v>1851.5646442692105</v>
      </c>
      <c r="F1181" s="22">
        <f t="shared" ca="1" si="282"/>
        <v>38.908081256908105</v>
      </c>
      <c r="G1181" s="28">
        <v>1178</v>
      </c>
      <c r="H1181" s="24">
        <f t="shared" ca="1" si="283"/>
        <v>1848.6266499999999</v>
      </c>
      <c r="I1181" s="25">
        <f t="shared" ca="1" si="284"/>
        <v>38.968016340000005</v>
      </c>
      <c r="J1181" s="155"/>
      <c r="K1181" s="155"/>
      <c r="AX1181">
        <f t="shared" ca="1" si="291"/>
        <v>324.73346950000001</v>
      </c>
      <c r="AY1181">
        <f t="shared" ca="1" si="285"/>
        <v>324.26653049999999</v>
      </c>
      <c r="AZ1181" cm="1">
        <f t="array" aca="1" ref="AZ1181" ca="1">_xlfn.LET(_xlpm.rozsah, $J$3:$J$10001,_xlpm.podminka, (_xlpm.rozsah&gt;H1181)*(ISNUMBER(_xlpm.rozsah)),_xlpm.indexy, IF(_xlpm.podminka, ROW(_xlpm.rozsah)-MIN(ROW(_xlpm.rozsah))+1),_xlpm.prvni, MIN(_xlpm.indexy),_xlpm.finalni, IF(_xlpm.prvni=1, 2, _xlpm.prvni),INDEX(_xlpm.rozsah, _xlpm.finalni))</f>
        <v>1900</v>
      </c>
      <c r="BA1181" cm="1">
        <f t="array" aca="1" ref="BA1181" ca="1">INDEX($J$3:$J$10001,MATCH(AZ1181,$J$3:$J$10004,0)-1)</f>
        <v>1800</v>
      </c>
      <c r="BB1181">
        <f t="shared" ca="1" si="279"/>
        <v>316</v>
      </c>
      <c r="BC1181">
        <f t="shared" ca="1" si="279"/>
        <v>333</v>
      </c>
      <c r="BD1181">
        <f t="shared" ca="1" si="292"/>
        <v>-17</v>
      </c>
      <c r="BE1181">
        <f t="shared" ca="1" si="286"/>
        <v>324.73346950000001</v>
      </c>
      <c r="BF1181">
        <f t="shared" ca="1" si="289"/>
        <v>324.2340104742342</v>
      </c>
      <c r="BG1181">
        <f t="shared" ca="1" si="287"/>
        <v>324.7659895257658</v>
      </c>
      <c r="BH1181" cm="1">
        <f t="array" aca="1" ref="BH1181" ca="1">_xlfn.LET(_xlpm.rozsah, $J$3:$J$10001,_xlpm.podminka, (_xlpm.rozsah&gt;E1181)*(ISNUMBER(_xlpm.rozsah)),_xlpm.indexy, IF(_xlpm.podminka, ROW(_xlpm.rozsah)-MIN(ROW(_xlpm.rozsah))+1),_xlpm.prvni, MIN(_xlpm.indexy),_xlpm.finalni, IF(_xlpm.prvni=1, 2, _xlpm.prvni),INDEX(_xlpm.rozsah, _xlpm.finalni))</f>
        <v>1900</v>
      </c>
      <c r="BI1181" cm="1">
        <f t="array" aca="1" ref="BI1181" ca="1">INDEX($J$3:$J$10001,MATCH(BH1181,$J$3:$J$10004,0)-1)</f>
        <v>1800</v>
      </c>
      <c r="BJ1181">
        <f t="shared" ca="1" si="280"/>
        <v>316</v>
      </c>
      <c r="BK1181">
        <f t="shared" ca="1" si="280"/>
        <v>333</v>
      </c>
      <c r="BL1181">
        <f t="shared" ca="1" si="290"/>
        <v>-17</v>
      </c>
      <c r="BM1181">
        <f t="shared" ca="1" si="288"/>
        <v>324.2340104742342</v>
      </c>
    </row>
    <row r="1182" spans="1:65" x14ac:dyDescent="0.25">
      <c r="A1182" s="64">
        <v>1179</v>
      </c>
      <c r="B1182" s="64">
        <v>73</v>
      </c>
      <c r="C1182" s="64">
        <v>21</v>
      </c>
      <c r="D1182" s="18">
        <v>1179</v>
      </c>
      <c r="E1182" s="21">
        <f t="shared" ca="1" si="281"/>
        <v>1820.8562537553648</v>
      </c>
      <c r="F1182" s="22">
        <f t="shared" ca="1" si="282"/>
        <v>69.185431740933467</v>
      </c>
      <c r="G1182" s="23">
        <v>1179</v>
      </c>
      <c r="H1182" s="24">
        <f t="shared" ca="1" si="283"/>
        <v>1817.9966059999999</v>
      </c>
      <c r="I1182" s="25">
        <f t="shared" ca="1" si="284"/>
        <v>69.287521165800001</v>
      </c>
      <c r="J1182" s="155"/>
      <c r="K1182" s="155"/>
      <c r="AX1182">
        <f t="shared" ca="1" si="291"/>
        <v>329.94057698</v>
      </c>
      <c r="AY1182">
        <f t="shared" ca="1" si="285"/>
        <v>319.05942302</v>
      </c>
      <c r="AZ1182" cm="1">
        <f t="array" aca="1" ref="AZ1182" ca="1">_xlfn.LET(_xlpm.rozsah, $J$3:$J$10001,_xlpm.podminka, (_xlpm.rozsah&gt;H1182)*(ISNUMBER(_xlpm.rozsah)),_xlpm.indexy, IF(_xlpm.podminka, ROW(_xlpm.rozsah)-MIN(ROW(_xlpm.rozsah))+1),_xlpm.prvni, MIN(_xlpm.indexy),_xlpm.finalni, IF(_xlpm.prvni=1, 2, _xlpm.prvni),INDEX(_xlpm.rozsah, _xlpm.finalni))</f>
        <v>1900</v>
      </c>
      <c r="BA1182" cm="1">
        <f t="array" aca="1" ref="BA1182" ca="1">INDEX($J$3:$J$10001,MATCH(AZ1182,$J$3:$J$10004,0)-1)</f>
        <v>1800</v>
      </c>
      <c r="BB1182">
        <f t="shared" ca="1" si="279"/>
        <v>316</v>
      </c>
      <c r="BC1182">
        <f t="shared" ca="1" si="279"/>
        <v>333</v>
      </c>
      <c r="BD1182">
        <f t="shared" ca="1" si="292"/>
        <v>-17</v>
      </c>
      <c r="BE1182">
        <f t="shared" ca="1" si="286"/>
        <v>329.94057698</v>
      </c>
      <c r="BF1182">
        <f t="shared" ca="1" si="289"/>
        <v>329.45443686158796</v>
      </c>
      <c r="BG1182">
        <f t="shared" ca="1" si="287"/>
        <v>319.54556313841204</v>
      </c>
      <c r="BH1182" cm="1">
        <f t="array" aca="1" ref="BH1182" ca="1">_xlfn.LET(_xlpm.rozsah, $J$3:$J$10001,_xlpm.podminka, (_xlpm.rozsah&gt;E1182)*(ISNUMBER(_xlpm.rozsah)),_xlpm.indexy, IF(_xlpm.podminka, ROW(_xlpm.rozsah)-MIN(ROW(_xlpm.rozsah))+1),_xlpm.prvni, MIN(_xlpm.indexy),_xlpm.finalni, IF(_xlpm.prvni=1, 2, _xlpm.prvni),INDEX(_xlpm.rozsah, _xlpm.finalni))</f>
        <v>1900</v>
      </c>
      <c r="BI1182" cm="1">
        <f t="array" aca="1" ref="BI1182" ca="1">INDEX($J$3:$J$10001,MATCH(BH1182,$J$3:$J$10004,0)-1)</f>
        <v>1800</v>
      </c>
      <c r="BJ1182">
        <f t="shared" ca="1" si="280"/>
        <v>316</v>
      </c>
      <c r="BK1182">
        <f t="shared" ca="1" si="280"/>
        <v>333</v>
      </c>
      <c r="BL1182">
        <f t="shared" ca="1" si="290"/>
        <v>-17</v>
      </c>
      <c r="BM1182">
        <f t="shared" ca="1" si="288"/>
        <v>329.45443686158796</v>
      </c>
    </row>
    <row r="1183" spans="1:65" x14ac:dyDescent="0.25">
      <c r="A1183" s="64">
        <v>1180</v>
      </c>
      <c r="B1183" s="64">
        <v>68</v>
      </c>
      <c r="C1183" s="64">
        <v>46</v>
      </c>
      <c r="D1183" s="18">
        <v>1180</v>
      </c>
      <c r="E1183" s="21">
        <f t="shared" ca="1" si="281"/>
        <v>1744.085277470751</v>
      </c>
      <c r="F1183" s="22">
        <f t="shared" ca="1" si="282"/>
        <v>157.55253130178727</v>
      </c>
      <c r="G1183" s="28">
        <v>1180</v>
      </c>
      <c r="H1183" s="24">
        <f t="shared" ca="1" si="283"/>
        <v>1741.4214959999999</v>
      </c>
      <c r="I1183" s="25">
        <f t="shared" ca="1" si="284"/>
        <v>157.76083901280003</v>
      </c>
      <c r="J1183" s="155"/>
      <c r="K1183" s="155"/>
      <c r="AX1183">
        <f t="shared" ca="1" si="291"/>
        <v>342.95834568000004</v>
      </c>
      <c r="AY1183">
        <f t="shared" ca="1" si="285"/>
        <v>340.04165431999996</v>
      </c>
      <c r="AZ1183" cm="1">
        <f t="array" aca="1" ref="AZ1183" ca="1">_xlfn.LET(_xlpm.rozsah, $J$3:$J$10001,_xlpm.podminka, (_xlpm.rozsah&gt;H1183)*(ISNUMBER(_xlpm.rozsah)),_xlpm.indexy, IF(_xlpm.podminka, ROW(_xlpm.rozsah)-MIN(ROW(_xlpm.rozsah))+1),_xlpm.prvni, MIN(_xlpm.indexy),_xlpm.finalni, IF(_xlpm.prvni=1, 2, _xlpm.prvni),INDEX(_xlpm.rozsah, _xlpm.finalni))</f>
        <v>1800</v>
      </c>
      <c r="BA1183" cm="1">
        <f t="array" aca="1" ref="BA1183" ca="1">INDEX($J$3:$J$10001,MATCH(AZ1183,$J$3:$J$10004,0)-1)</f>
        <v>1700</v>
      </c>
      <c r="BB1183">
        <f t="shared" ca="1" si="279"/>
        <v>333</v>
      </c>
      <c r="BC1183">
        <f t="shared" ca="1" si="279"/>
        <v>350</v>
      </c>
      <c r="BD1183">
        <f t="shared" ca="1" si="292"/>
        <v>-17</v>
      </c>
      <c r="BE1183">
        <f t="shared" ca="1" si="286"/>
        <v>342.95834568000004</v>
      </c>
      <c r="BF1183">
        <f t="shared" ca="1" si="289"/>
        <v>342.50550282997233</v>
      </c>
      <c r="BG1183">
        <f t="shared" ca="1" si="287"/>
        <v>340.49449717002767</v>
      </c>
      <c r="BH1183" cm="1">
        <f t="array" aca="1" ref="BH1183" ca="1">_xlfn.LET(_xlpm.rozsah, $J$3:$J$10001,_xlpm.podminka, (_xlpm.rozsah&gt;E1183)*(ISNUMBER(_xlpm.rozsah)),_xlpm.indexy, IF(_xlpm.podminka, ROW(_xlpm.rozsah)-MIN(ROW(_xlpm.rozsah))+1),_xlpm.prvni, MIN(_xlpm.indexy),_xlpm.finalni, IF(_xlpm.prvni=1, 2, _xlpm.prvni),INDEX(_xlpm.rozsah, _xlpm.finalni))</f>
        <v>1800</v>
      </c>
      <c r="BI1183" cm="1">
        <f t="array" aca="1" ref="BI1183" ca="1">INDEX($J$3:$J$10001,MATCH(BH1183,$J$3:$J$10004,0)-1)</f>
        <v>1700</v>
      </c>
      <c r="BJ1183">
        <f t="shared" ca="1" si="280"/>
        <v>333</v>
      </c>
      <c r="BK1183">
        <f t="shared" ca="1" si="280"/>
        <v>350</v>
      </c>
      <c r="BL1183">
        <f t="shared" ca="1" si="290"/>
        <v>-17</v>
      </c>
      <c r="BM1183">
        <f t="shared" ca="1" si="288"/>
        <v>342.50550282997233</v>
      </c>
    </row>
    <row r="1184" spans="1:65" x14ac:dyDescent="0.25">
      <c r="A1184" s="64">
        <v>1181</v>
      </c>
      <c r="B1184" s="64">
        <v>74</v>
      </c>
      <c r="C1184" s="64">
        <v>8</v>
      </c>
      <c r="D1184" s="18">
        <v>1181</v>
      </c>
      <c r="E1184" s="21">
        <f t="shared" ca="1" si="281"/>
        <v>1836.2104490122879</v>
      </c>
      <c r="F1184" s="22">
        <f t="shared" ca="1" si="282"/>
        <v>26.147537893432887</v>
      </c>
      <c r="G1184" s="23">
        <v>1181</v>
      </c>
      <c r="H1184" s="24">
        <f t="shared" ca="1" si="283"/>
        <v>1833.3116279999999</v>
      </c>
      <c r="I1184" s="25">
        <f t="shared" ca="1" si="284"/>
        <v>26.1869618592</v>
      </c>
      <c r="J1184" s="155"/>
      <c r="K1184" s="155"/>
      <c r="AX1184">
        <f t="shared" ca="1" si="291"/>
        <v>327.33702324000001</v>
      </c>
      <c r="AY1184">
        <f t="shared" ca="1" si="285"/>
        <v>321.66297675999999</v>
      </c>
      <c r="AZ1184" cm="1">
        <f t="array" aca="1" ref="AZ1184" ca="1">_xlfn.LET(_xlpm.rozsah, $J$3:$J$10001,_xlpm.podminka, (_xlpm.rozsah&gt;H1184)*(ISNUMBER(_xlpm.rozsah)),_xlpm.indexy, IF(_xlpm.podminka, ROW(_xlpm.rozsah)-MIN(ROW(_xlpm.rozsah))+1),_xlpm.prvni, MIN(_xlpm.indexy),_xlpm.finalni, IF(_xlpm.prvni=1, 2, _xlpm.prvni),INDEX(_xlpm.rozsah, _xlpm.finalni))</f>
        <v>1900</v>
      </c>
      <c r="BA1184" cm="1">
        <f t="array" aca="1" ref="BA1184" ca="1">INDEX($J$3:$J$10001,MATCH(AZ1184,$J$3:$J$10004,0)-1)</f>
        <v>1800</v>
      </c>
      <c r="BB1184">
        <f t="shared" ca="1" si="279"/>
        <v>316</v>
      </c>
      <c r="BC1184">
        <f t="shared" ca="1" si="279"/>
        <v>333</v>
      </c>
      <c r="BD1184">
        <f t="shared" ca="1" si="292"/>
        <v>-17</v>
      </c>
      <c r="BE1184">
        <f t="shared" ca="1" si="286"/>
        <v>327.33702324000001</v>
      </c>
      <c r="BF1184">
        <f t="shared" ca="1" si="289"/>
        <v>326.84422366791108</v>
      </c>
      <c r="BG1184">
        <f t="shared" ca="1" si="287"/>
        <v>322.15577633208892</v>
      </c>
      <c r="BH1184" cm="1">
        <f t="array" aca="1" ref="BH1184" ca="1">_xlfn.LET(_xlpm.rozsah, $J$3:$J$10001,_xlpm.podminka, (_xlpm.rozsah&gt;E1184)*(ISNUMBER(_xlpm.rozsah)),_xlpm.indexy, IF(_xlpm.podminka, ROW(_xlpm.rozsah)-MIN(ROW(_xlpm.rozsah))+1),_xlpm.prvni, MIN(_xlpm.indexy),_xlpm.finalni, IF(_xlpm.prvni=1, 2, _xlpm.prvni),INDEX(_xlpm.rozsah, _xlpm.finalni))</f>
        <v>1900</v>
      </c>
      <c r="BI1184" cm="1">
        <f t="array" aca="1" ref="BI1184" ca="1">INDEX($J$3:$J$10001,MATCH(BH1184,$J$3:$J$10004,0)-1)</f>
        <v>1800</v>
      </c>
      <c r="BJ1184">
        <f t="shared" ca="1" si="280"/>
        <v>316</v>
      </c>
      <c r="BK1184">
        <f t="shared" ca="1" si="280"/>
        <v>333</v>
      </c>
      <c r="BL1184">
        <f t="shared" ca="1" si="290"/>
        <v>-17</v>
      </c>
      <c r="BM1184">
        <f t="shared" ca="1" si="288"/>
        <v>326.84422366791108</v>
      </c>
    </row>
    <row r="1185" spans="1:65" x14ac:dyDescent="0.25">
      <c r="A1185" s="64">
        <v>1182</v>
      </c>
      <c r="B1185" s="64">
        <v>76</v>
      </c>
      <c r="C1185" s="64">
        <v>11</v>
      </c>
      <c r="D1185" s="18">
        <v>1182</v>
      </c>
      <c r="E1185" s="21">
        <f t="shared" ca="1" si="281"/>
        <v>1866.9188395261335</v>
      </c>
      <c r="F1185" s="22">
        <f t="shared" ca="1" si="282"/>
        <v>35.378617700861305</v>
      </c>
      <c r="G1185" s="28">
        <v>1182</v>
      </c>
      <c r="H1185" s="24">
        <f t="shared" ca="1" si="283"/>
        <v>1863.9416719999999</v>
      </c>
      <c r="I1185" s="25">
        <f t="shared" ca="1" si="284"/>
        <v>35.434290733600001</v>
      </c>
      <c r="J1185" s="155"/>
      <c r="K1185" s="155"/>
      <c r="AX1185">
        <f t="shared" ca="1" si="291"/>
        <v>322.12991576000002</v>
      </c>
      <c r="AY1185">
        <f t="shared" ca="1" si="285"/>
        <v>326.87008423999998</v>
      </c>
      <c r="AZ1185" cm="1">
        <f t="array" aca="1" ref="AZ1185" ca="1">_xlfn.LET(_xlpm.rozsah, $J$3:$J$10001,_xlpm.podminka, (_xlpm.rozsah&gt;H1185)*(ISNUMBER(_xlpm.rozsah)),_xlpm.indexy, IF(_xlpm.podminka, ROW(_xlpm.rozsah)-MIN(ROW(_xlpm.rozsah))+1),_xlpm.prvni, MIN(_xlpm.indexy),_xlpm.finalni, IF(_xlpm.prvni=1, 2, _xlpm.prvni),INDEX(_xlpm.rozsah, _xlpm.finalni))</f>
        <v>1900</v>
      </c>
      <c r="BA1185" cm="1">
        <f t="array" aca="1" ref="BA1185" ca="1">INDEX($J$3:$J$10001,MATCH(AZ1185,$J$3:$J$10004,0)-1)</f>
        <v>1800</v>
      </c>
      <c r="BB1185">
        <f t="shared" ref="BB1185:BC1241" ca="1" si="293">IF(ISERROR(MATCH(AZ1185,$J$1:$J$10000,0)), 0, INDEX($K$1:$K$10000, MATCH(AZ1185,$J$1:$J$10000,0)))</f>
        <v>316</v>
      </c>
      <c r="BC1185">
        <f t="shared" ca="1" si="293"/>
        <v>333</v>
      </c>
      <c r="BD1185">
        <f t="shared" ca="1" si="292"/>
        <v>-17</v>
      </c>
      <c r="BE1185">
        <f t="shared" ca="1" si="286"/>
        <v>322.12991576000002</v>
      </c>
      <c r="BF1185">
        <f t="shared" ca="1" si="289"/>
        <v>321.62379728055731</v>
      </c>
      <c r="BG1185">
        <f t="shared" ca="1" si="287"/>
        <v>327.37620271944269</v>
      </c>
      <c r="BH1185" cm="1">
        <f t="array" aca="1" ref="BH1185" ca="1">_xlfn.LET(_xlpm.rozsah, $J$3:$J$10001,_xlpm.podminka, (_xlpm.rozsah&gt;E1185)*(ISNUMBER(_xlpm.rozsah)),_xlpm.indexy, IF(_xlpm.podminka, ROW(_xlpm.rozsah)-MIN(ROW(_xlpm.rozsah))+1),_xlpm.prvni, MIN(_xlpm.indexy),_xlpm.finalni, IF(_xlpm.prvni=1, 2, _xlpm.prvni),INDEX(_xlpm.rozsah, _xlpm.finalni))</f>
        <v>1900</v>
      </c>
      <c r="BI1185" cm="1">
        <f t="array" aca="1" ref="BI1185" ca="1">INDEX($J$3:$J$10001,MATCH(BH1185,$J$3:$J$10004,0)-1)</f>
        <v>1800</v>
      </c>
      <c r="BJ1185">
        <f t="shared" ca="1" si="280"/>
        <v>316</v>
      </c>
      <c r="BK1185">
        <f t="shared" ca="1" si="280"/>
        <v>333</v>
      </c>
      <c r="BL1185">
        <f t="shared" ca="1" si="290"/>
        <v>-17</v>
      </c>
      <c r="BM1185">
        <f t="shared" ca="1" si="288"/>
        <v>321.62379728055731</v>
      </c>
    </row>
    <row r="1186" spans="1:65" x14ac:dyDescent="0.25">
      <c r="A1186" s="64">
        <v>1183</v>
      </c>
      <c r="B1186" s="64">
        <v>76</v>
      </c>
      <c r="C1186" s="64">
        <v>14</v>
      </c>
      <c r="D1186" s="18">
        <v>1183</v>
      </c>
      <c r="E1186" s="21">
        <f t="shared" ca="1" si="281"/>
        <v>1866.9188395261335</v>
      </c>
      <c r="F1186" s="22">
        <f t="shared" ca="1" si="282"/>
        <v>45.027331619278023</v>
      </c>
      <c r="G1186" s="23">
        <v>1183</v>
      </c>
      <c r="H1186" s="24">
        <f t="shared" ca="1" si="283"/>
        <v>1863.9416719999999</v>
      </c>
      <c r="I1186" s="25">
        <f t="shared" ca="1" si="284"/>
        <v>45.098188206400003</v>
      </c>
      <c r="J1186" s="155"/>
      <c r="K1186" s="155"/>
      <c r="AX1186">
        <f t="shared" ca="1" si="291"/>
        <v>322.12991576000002</v>
      </c>
      <c r="AY1186">
        <f t="shared" ca="1" si="285"/>
        <v>326.87008423999998</v>
      </c>
      <c r="AZ1186" cm="1">
        <f t="array" aca="1" ref="AZ1186" ca="1">_xlfn.LET(_xlpm.rozsah, $J$3:$J$10001,_xlpm.podminka, (_xlpm.rozsah&gt;H1186)*(ISNUMBER(_xlpm.rozsah)),_xlpm.indexy, IF(_xlpm.podminka, ROW(_xlpm.rozsah)-MIN(ROW(_xlpm.rozsah))+1),_xlpm.prvni, MIN(_xlpm.indexy),_xlpm.finalni, IF(_xlpm.prvni=1, 2, _xlpm.prvni),INDEX(_xlpm.rozsah, _xlpm.finalni))</f>
        <v>1900</v>
      </c>
      <c r="BA1186" cm="1">
        <f t="array" aca="1" ref="BA1186" ca="1">INDEX($J$3:$J$10001,MATCH(AZ1186,$J$3:$J$10004,0)-1)</f>
        <v>1800</v>
      </c>
      <c r="BB1186">
        <f t="shared" ca="1" si="293"/>
        <v>316</v>
      </c>
      <c r="BC1186">
        <f t="shared" ca="1" si="293"/>
        <v>333</v>
      </c>
      <c r="BD1186">
        <f t="shared" ca="1" si="292"/>
        <v>-17</v>
      </c>
      <c r="BE1186">
        <f t="shared" ca="1" si="286"/>
        <v>322.12991576000002</v>
      </c>
      <c r="BF1186">
        <f t="shared" ca="1" si="289"/>
        <v>321.62379728055731</v>
      </c>
      <c r="BG1186">
        <f t="shared" ca="1" si="287"/>
        <v>327.37620271944269</v>
      </c>
      <c r="BH1186" cm="1">
        <f t="array" aca="1" ref="BH1186" ca="1">_xlfn.LET(_xlpm.rozsah, $J$3:$J$10001,_xlpm.podminka, (_xlpm.rozsah&gt;E1186)*(ISNUMBER(_xlpm.rozsah)),_xlpm.indexy, IF(_xlpm.podminka, ROW(_xlpm.rozsah)-MIN(ROW(_xlpm.rozsah))+1),_xlpm.prvni, MIN(_xlpm.indexy),_xlpm.finalni, IF(_xlpm.prvni=1, 2, _xlpm.prvni),INDEX(_xlpm.rozsah, _xlpm.finalni))</f>
        <v>1900</v>
      </c>
      <c r="BI1186" cm="1">
        <f t="array" aca="1" ref="BI1186" ca="1">INDEX($J$3:$J$10001,MATCH(BH1186,$J$3:$J$10004,0)-1)</f>
        <v>1800</v>
      </c>
      <c r="BJ1186">
        <f t="shared" ca="1" si="280"/>
        <v>316</v>
      </c>
      <c r="BK1186">
        <f t="shared" ca="1" si="280"/>
        <v>333</v>
      </c>
      <c r="BL1186">
        <f t="shared" ca="1" si="290"/>
        <v>-17</v>
      </c>
      <c r="BM1186">
        <f t="shared" ca="1" si="288"/>
        <v>321.62379728055731</v>
      </c>
    </row>
    <row r="1187" spans="1:65" x14ac:dyDescent="0.25">
      <c r="A1187" s="64">
        <v>1184</v>
      </c>
      <c r="B1187" s="64">
        <v>74</v>
      </c>
      <c r="C1187" s="64">
        <v>11</v>
      </c>
      <c r="D1187" s="18">
        <v>1184</v>
      </c>
      <c r="E1187" s="21">
        <f t="shared" ca="1" si="281"/>
        <v>1836.2104490122879</v>
      </c>
      <c r="F1187" s="22">
        <f t="shared" ca="1" si="282"/>
        <v>35.952864603470218</v>
      </c>
      <c r="G1187" s="28">
        <v>1184</v>
      </c>
      <c r="H1187" s="24">
        <f t="shared" ca="1" si="283"/>
        <v>1833.3116279999999</v>
      </c>
      <c r="I1187" s="25">
        <f t="shared" ca="1" si="284"/>
        <v>36.007072556399997</v>
      </c>
      <c r="J1187" s="155"/>
      <c r="K1187" s="155"/>
      <c r="AX1187">
        <f t="shared" ca="1" si="291"/>
        <v>327.33702324000001</v>
      </c>
      <c r="AY1187">
        <f t="shared" ca="1" si="285"/>
        <v>321.66297675999999</v>
      </c>
      <c r="AZ1187" cm="1">
        <f t="array" aca="1" ref="AZ1187" ca="1">_xlfn.LET(_xlpm.rozsah, $J$3:$J$10001,_xlpm.podminka, (_xlpm.rozsah&gt;H1187)*(ISNUMBER(_xlpm.rozsah)),_xlpm.indexy, IF(_xlpm.podminka, ROW(_xlpm.rozsah)-MIN(ROW(_xlpm.rozsah))+1),_xlpm.prvni, MIN(_xlpm.indexy),_xlpm.finalni, IF(_xlpm.prvni=1, 2, _xlpm.prvni),INDEX(_xlpm.rozsah, _xlpm.finalni))</f>
        <v>1900</v>
      </c>
      <c r="BA1187" cm="1">
        <f t="array" aca="1" ref="BA1187" ca="1">INDEX($J$3:$J$10001,MATCH(AZ1187,$J$3:$J$10004,0)-1)</f>
        <v>1800</v>
      </c>
      <c r="BB1187">
        <f t="shared" ca="1" si="293"/>
        <v>316</v>
      </c>
      <c r="BC1187">
        <f t="shared" ca="1" si="293"/>
        <v>333</v>
      </c>
      <c r="BD1187">
        <f t="shared" ca="1" si="292"/>
        <v>-17</v>
      </c>
      <c r="BE1187">
        <f t="shared" ca="1" si="286"/>
        <v>327.33702324000001</v>
      </c>
      <c r="BF1187">
        <f t="shared" ca="1" si="289"/>
        <v>326.84422366791108</v>
      </c>
      <c r="BG1187">
        <f t="shared" ca="1" si="287"/>
        <v>322.15577633208892</v>
      </c>
      <c r="BH1187" cm="1">
        <f t="array" aca="1" ref="BH1187" ca="1">_xlfn.LET(_xlpm.rozsah, $J$3:$J$10001,_xlpm.podminka, (_xlpm.rozsah&gt;E1187)*(ISNUMBER(_xlpm.rozsah)),_xlpm.indexy, IF(_xlpm.podminka, ROW(_xlpm.rozsah)-MIN(ROW(_xlpm.rozsah))+1),_xlpm.prvni, MIN(_xlpm.indexy),_xlpm.finalni, IF(_xlpm.prvni=1, 2, _xlpm.prvni),INDEX(_xlpm.rozsah, _xlpm.finalni))</f>
        <v>1900</v>
      </c>
      <c r="BI1187" cm="1">
        <f t="array" aca="1" ref="BI1187" ca="1">INDEX($J$3:$J$10001,MATCH(BH1187,$J$3:$J$10004,0)-1)</f>
        <v>1800</v>
      </c>
      <c r="BJ1187">
        <f t="shared" ca="1" si="280"/>
        <v>316</v>
      </c>
      <c r="BK1187">
        <f t="shared" ca="1" si="280"/>
        <v>333</v>
      </c>
      <c r="BL1187">
        <f t="shared" ca="1" si="290"/>
        <v>-17</v>
      </c>
      <c r="BM1187">
        <f t="shared" ca="1" si="288"/>
        <v>326.84422366791108</v>
      </c>
    </row>
    <row r="1188" spans="1:65" x14ac:dyDescent="0.25">
      <c r="A1188" s="64">
        <v>1185</v>
      </c>
      <c r="B1188" s="64">
        <v>74</v>
      </c>
      <c r="C1188" s="64">
        <v>18</v>
      </c>
      <c r="D1188" s="18">
        <v>1185</v>
      </c>
      <c r="E1188" s="21">
        <f t="shared" ca="1" si="281"/>
        <v>1836.2104490122879</v>
      </c>
      <c r="F1188" s="22">
        <f t="shared" ca="1" si="282"/>
        <v>58.831960260223994</v>
      </c>
      <c r="G1188" s="23">
        <v>1185</v>
      </c>
      <c r="H1188" s="24">
        <f t="shared" ca="1" si="283"/>
        <v>1833.3116279999999</v>
      </c>
      <c r="I1188" s="25">
        <f t="shared" ca="1" si="284"/>
        <v>58.920664183200003</v>
      </c>
      <c r="J1188" s="155"/>
      <c r="K1188" s="155"/>
      <c r="AX1188">
        <f t="shared" ca="1" si="291"/>
        <v>327.33702324000001</v>
      </c>
      <c r="AY1188">
        <f t="shared" ca="1" si="285"/>
        <v>321.66297675999999</v>
      </c>
      <c r="AZ1188" cm="1">
        <f t="array" aca="1" ref="AZ1188" ca="1">_xlfn.LET(_xlpm.rozsah, $J$3:$J$10001,_xlpm.podminka, (_xlpm.rozsah&gt;H1188)*(ISNUMBER(_xlpm.rozsah)),_xlpm.indexy, IF(_xlpm.podminka, ROW(_xlpm.rozsah)-MIN(ROW(_xlpm.rozsah))+1),_xlpm.prvni, MIN(_xlpm.indexy),_xlpm.finalni, IF(_xlpm.prvni=1, 2, _xlpm.prvni),INDEX(_xlpm.rozsah, _xlpm.finalni))</f>
        <v>1900</v>
      </c>
      <c r="BA1188" cm="1">
        <f t="array" aca="1" ref="BA1188" ca="1">INDEX($J$3:$J$10001,MATCH(AZ1188,$J$3:$J$10004,0)-1)</f>
        <v>1800</v>
      </c>
      <c r="BB1188">
        <f t="shared" ca="1" si="293"/>
        <v>316</v>
      </c>
      <c r="BC1188">
        <f t="shared" ca="1" si="293"/>
        <v>333</v>
      </c>
      <c r="BD1188">
        <f t="shared" ca="1" si="292"/>
        <v>-17</v>
      </c>
      <c r="BE1188">
        <f t="shared" ca="1" si="286"/>
        <v>327.33702324000001</v>
      </c>
      <c r="BF1188">
        <f t="shared" ca="1" si="289"/>
        <v>326.84422366791108</v>
      </c>
      <c r="BG1188">
        <f t="shared" ca="1" si="287"/>
        <v>322.15577633208892</v>
      </c>
      <c r="BH1188" cm="1">
        <f t="array" aca="1" ref="BH1188" ca="1">_xlfn.LET(_xlpm.rozsah, $J$3:$J$10001,_xlpm.podminka, (_xlpm.rozsah&gt;E1188)*(ISNUMBER(_xlpm.rozsah)),_xlpm.indexy, IF(_xlpm.podminka, ROW(_xlpm.rozsah)-MIN(ROW(_xlpm.rozsah))+1),_xlpm.prvni, MIN(_xlpm.indexy),_xlpm.finalni, IF(_xlpm.prvni=1, 2, _xlpm.prvni),INDEX(_xlpm.rozsah, _xlpm.finalni))</f>
        <v>1900</v>
      </c>
      <c r="BI1188" cm="1">
        <f t="array" aca="1" ref="BI1188" ca="1">INDEX($J$3:$J$10001,MATCH(BH1188,$J$3:$J$10004,0)-1)</f>
        <v>1800</v>
      </c>
      <c r="BJ1188">
        <f t="shared" ca="1" si="280"/>
        <v>316</v>
      </c>
      <c r="BK1188">
        <f t="shared" ca="1" si="280"/>
        <v>333</v>
      </c>
      <c r="BL1188">
        <f t="shared" ca="1" si="290"/>
        <v>-17</v>
      </c>
      <c r="BM1188">
        <f t="shared" ca="1" si="288"/>
        <v>326.84422366791108</v>
      </c>
    </row>
    <row r="1189" spans="1:65" x14ac:dyDescent="0.25">
      <c r="A1189" s="64">
        <v>1186</v>
      </c>
      <c r="B1189" s="64">
        <v>73</v>
      </c>
      <c r="C1189" s="64">
        <v>22</v>
      </c>
      <c r="D1189" s="18">
        <v>1186</v>
      </c>
      <c r="E1189" s="21">
        <f t="shared" ca="1" si="281"/>
        <v>1820.8562537553648</v>
      </c>
      <c r="F1189" s="22">
        <f t="shared" ca="1" si="282"/>
        <v>72.479976109549355</v>
      </c>
      <c r="G1189" s="28">
        <v>1186</v>
      </c>
      <c r="H1189" s="24">
        <f t="shared" ca="1" si="283"/>
        <v>1817.9966059999999</v>
      </c>
      <c r="I1189" s="25">
        <f t="shared" ca="1" si="284"/>
        <v>72.586926935600005</v>
      </c>
      <c r="J1189" s="155"/>
      <c r="K1189" s="155"/>
      <c r="AX1189">
        <f t="shared" ca="1" si="291"/>
        <v>329.94057698</v>
      </c>
      <c r="AY1189">
        <f t="shared" ca="1" si="285"/>
        <v>319.05942302</v>
      </c>
      <c r="AZ1189" cm="1">
        <f t="array" aca="1" ref="AZ1189" ca="1">_xlfn.LET(_xlpm.rozsah, $J$3:$J$10001,_xlpm.podminka, (_xlpm.rozsah&gt;H1189)*(ISNUMBER(_xlpm.rozsah)),_xlpm.indexy, IF(_xlpm.podminka, ROW(_xlpm.rozsah)-MIN(ROW(_xlpm.rozsah))+1),_xlpm.prvni, MIN(_xlpm.indexy),_xlpm.finalni, IF(_xlpm.prvni=1, 2, _xlpm.prvni),INDEX(_xlpm.rozsah, _xlpm.finalni))</f>
        <v>1900</v>
      </c>
      <c r="BA1189" cm="1">
        <f t="array" aca="1" ref="BA1189" ca="1">INDEX($J$3:$J$10001,MATCH(AZ1189,$J$3:$J$10004,0)-1)</f>
        <v>1800</v>
      </c>
      <c r="BB1189">
        <f t="shared" ca="1" si="293"/>
        <v>316</v>
      </c>
      <c r="BC1189">
        <f t="shared" ca="1" si="293"/>
        <v>333</v>
      </c>
      <c r="BD1189">
        <f t="shared" ca="1" si="292"/>
        <v>-17</v>
      </c>
      <c r="BE1189">
        <f t="shared" ca="1" si="286"/>
        <v>329.94057698</v>
      </c>
      <c r="BF1189">
        <f t="shared" ca="1" si="289"/>
        <v>329.45443686158796</v>
      </c>
      <c r="BG1189">
        <f t="shared" ca="1" si="287"/>
        <v>319.54556313841204</v>
      </c>
      <c r="BH1189" cm="1">
        <f t="array" aca="1" ref="BH1189" ca="1">_xlfn.LET(_xlpm.rozsah, $J$3:$J$10001,_xlpm.podminka, (_xlpm.rozsah&gt;E1189)*(ISNUMBER(_xlpm.rozsah)),_xlpm.indexy, IF(_xlpm.podminka, ROW(_xlpm.rozsah)-MIN(ROW(_xlpm.rozsah))+1),_xlpm.prvni, MIN(_xlpm.indexy),_xlpm.finalni, IF(_xlpm.prvni=1, 2, _xlpm.prvni),INDEX(_xlpm.rozsah, _xlpm.finalni))</f>
        <v>1900</v>
      </c>
      <c r="BI1189" cm="1">
        <f t="array" aca="1" ref="BI1189" ca="1">INDEX($J$3:$J$10001,MATCH(BH1189,$J$3:$J$10004,0)-1)</f>
        <v>1800</v>
      </c>
      <c r="BJ1189">
        <f t="shared" ca="1" si="280"/>
        <v>316</v>
      </c>
      <c r="BK1189">
        <f t="shared" ca="1" si="280"/>
        <v>333</v>
      </c>
      <c r="BL1189">
        <f t="shared" ca="1" si="290"/>
        <v>-17</v>
      </c>
      <c r="BM1189">
        <f t="shared" ca="1" si="288"/>
        <v>329.45443686158796</v>
      </c>
    </row>
    <row r="1190" spans="1:65" x14ac:dyDescent="0.25">
      <c r="A1190" s="64">
        <v>1187</v>
      </c>
      <c r="B1190" s="64">
        <v>74</v>
      </c>
      <c r="C1190" s="64">
        <v>20</v>
      </c>
      <c r="D1190" s="18">
        <v>1187</v>
      </c>
      <c r="E1190" s="21">
        <f t="shared" ca="1" si="281"/>
        <v>1836.2104490122879</v>
      </c>
      <c r="F1190" s="22">
        <f t="shared" ca="1" si="282"/>
        <v>65.368844733582222</v>
      </c>
      <c r="G1190" s="23">
        <v>1187</v>
      </c>
      <c r="H1190" s="24">
        <f t="shared" ca="1" si="283"/>
        <v>1833.3116279999999</v>
      </c>
      <c r="I1190" s="25">
        <f t="shared" ca="1" si="284"/>
        <v>65.467404647999999</v>
      </c>
      <c r="J1190" s="155"/>
      <c r="K1190" s="155"/>
      <c r="AX1190">
        <f t="shared" ca="1" si="291"/>
        <v>327.33702324000001</v>
      </c>
      <c r="AY1190">
        <f t="shared" ca="1" si="285"/>
        <v>321.66297675999999</v>
      </c>
      <c r="AZ1190" cm="1">
        <f t="array" aca="1" ref="AZ1190" ca="1">_xlfn.LET(_xlpm.rozsah, $J$3:$J$10001,_xlpm.podminka, (_xlpm.rozsah&gt;H1190)*(ISNUMBER(_xlpm.rozsah)),_xlpm.indexy, IF(_xlpm.podminka, ROW(_xlpm.rozsah)-MIN(ROW(_xlpm.rozsah))+1),_xlpm.prvni, MIN(_xlpm.indexy),_xlpm.finalni, IF(_xlpm.prvni=1, 2, _xlpm.prvni),INDEX(_xlpm.rozsah, _xlpm.finalni))</f>
        <v>1900</v>
      </c>
      <c r="BA1190" cm="1">
        <f t="array" aca="1" ref="BA1190" ca="1">INDEX($J$3:$J$10001,MATCH(AZ1190,$J$3:$J$10004,0)-1)</f>
        <v>1800</v>
      </c>
      <c r="BB1190">
        <f t="shared" ca="1" si="293"/>
        <v>316</v>
      </c>
      <c r="BC1190">
        <f t="shared" ca="1" si="293"/>
        <v>333</v>
      </c>
      <c r="BD1190">
        <f t="shared" ca="1" si="292"/>
        <v>-17</v>
      </c>
      <c r="BE1190">
        <f t="shared" ca="1" si="286"/>
        <v>327.33702324000001</v>
      </c>
      <c r="BF1190">
        <f t="shared" ca="1" si="289"/>
        <v>326.84422366791108</v>
      </c>
      <c r="BG1190">
        <f t="shared" ca="1" si="287"/>
        <v>322.15577633208892</v>
      </c>
      <c r="BH1190" cm="1">
        <f t="array" aca="1" ref="BH1190" ca="1">_xlfn.LET(_xlpm.rozsah, $J$3:$J$10001,_xlpm.podminka, (_xlpm.rozsah&gt;E1190)*(ISNUMBER(_xlpm.rozsah)),_xlpm.indexy, IF(_xlpm.podminka, ROW(_xlpm.rozsah)-MIN(ROW(_xlpm.rozsah))+1),_xlpm.prvni, MIN(_xlpm.indexy),_xlpm.finalni, IF(_xlpm.prvni=1, 2, _xlpm.prvni),INDEX(_xlpm.rozsah, _xlpm.finalni))</f>
        <v>1900</v>
      </c>
      <c r="BI1190" cm="1">
        <f t="array" aca="1" ref="BI1190" ca="1">INDEX($J$3:$J$10001,MATCH(BH1190,$J$3:$J$10004,0)-1)</f>
        <v>1800</v>
      </c>
      <c r="BJ1190">
        <f t="shared" ca="1" si="280"/>
        <v>316</v>
      </c>
      <c r="BK1190">
        <f t="shared" ca="1" si="280"/>
        <v>333</v>
      </c>
      <c r="BL1190">
        <f t="shared" ca="1" si="290"/>
        <v>-17</v>
      </c>
      <c r="BM1190">
        <f t="shared" ca="1" si="288"/>
        <v>326.84422366791108</v>
      </c>
    </row>
    <row r="1191" spans="1:65" x14ac:dyDescent="0.25">
      <c r="A1191" s="64">
        <v>1188</v>
      </c>
      <c r="B1191" s="64">
        <v>74</v>
      </c>
      <c r="C1191" s="64">
        <v>19</v>
      </c>
      <c r="D1191" s="18">
        <v>1188</v>
      </c>
      <c r="E1191" s="21">
        <f t="shared" ca="1" si="281"/>
        <v>1836.2104490122879</v>
      </c>
      <c r="F1191" s="22">
        <f t="shared" ca="1" si="282"/>
        <v>62.100402496903108</v>
      </c>
      <c r="G1191" s="28">
        <v>1188</v>
      </c>
      <c r="H1191" s="24">
        <f t="shared" ca="1" si="283"/>
        <v>1833.3116279999999</v>
      </c>
      <c r="I1191" s="25">
        <f t="shared" ca="1" si="284"/>
        <v>62.194034415600001</v>
      </c>
      <c r="J1191" s="155"/>
      <c r="K1191" s="155"/>
      <c r="AX1191">
        <f t="shared" ca="1" si="291"/>
        <v>327.33702324000001</v>
      </c>
      <c r="AY1191">
        <f t="shared" ca="1" si="285"/>
        <v>321.66297675999999</v>
      </c>
      <c r="AZ1191" cm="1">
        <f t="array" aca="1" ref="AZ1191" ca="1">_xlfn.LET(_xlpm.rozsah, $J$3:$J$10001,_xlpm.podminka, (_xlpm.rozsah&gt;H1191)*(ISNUMBER(_xlpm.rozsah)),_xlpm.indexy, IF(_xlpm.podminka, ROW(_xlpm.rozsah)-MIN(ROW(_xlpm.rozsah))+1),_xlpm.prvni, MIN(_xlpm.indexy),_xlpm.finalni, IF(_xlpm.prvni=1, 2, _xlpm.prvni),INDEX(_xlpm.rozsah, _xlpm.finalni))</f>
        <v>1900</v>
      </c>
      <c r="BA1191" cm="1">
        <f t="array" aca="1" ref="BA1191" ca="1">INDEX($J$3:$J$10001,MATCH(AZ1191,$J$3:$J$10004,0)-1)</f>
        <v>1800</v>
      </c>
      <c r="BB1191">
        <f t="shared" ca="1" si="293"/>
        <v>316</v>
      </c>
      <c r="BC1191">
        <f t="shared" ca="1" si="293"/>
        <v>333</v>
      </c>
      <c r="BD1191">
        <f t="shared" ca="1" si="292"/>
        <v>-17</v>
      </c>
      <c r="BE1191">
        <f t="shared" ca="1" si="286"/>
        <v>327.33702324000001</v>
      </c>
      <c r="BF1191">
        <f t="shared" ca="1" si="289"/>
        <v>326.84422366791108</v>
      </c>
      <c r="BG1191">
        <f t="shared" ca="1" si="287"/>
        <v>322.15577633208892</v>
      </c>
      <c r="BH1191" cm="1">
        <f t="array" aca="1" ref="BH1191" ca="1">_xlfn.LET(_xlpm.rozsah, $J$3:$J$10001,_xlpm.podminka, (_xlpm.rozsah&gt;E1191)*(ISNUMBER(_xlpm.rozsah)),_xlpm.indexy, IF(_xlpm.podminka, ROW(_xlpm.rozsah)-MIN(ROW(_xlpm.rozsah))+1),_xlpm.prvni, MIN(_xlpm.indexy),_xlpm.finalni, IF(_xlpm.prvni=1, 2, _xlpm.prvni),INDEX(_xlpm.rozsah, _xlpm.finalni))</f>
        <v>1900</v>
      </c>
      <c r="BI1191" cm="1">
        <f t="array" aca="1" ref="BI1191" ca="1">INDEX($J$3:$J$10001,MATCH(BH1191,$J$3:$J$10004,0)-1)</f>
        <v>1800</v>
      </c>
      <c r="BJ1191">
        <f t="shared" ca="1" si="280"/>
        <v>316</v>
      </c>
      <c r="BK1191">
        <f t="shared" ca="1" si="280"/>
        <v>333</v>
      </c>
      <c r="BL1191">
        <f t="shared" ca="1" si="290"/>
        <v>-17</v>
      </c>
      <c r="BM1191">
        <f t="shared" ca="1" si="288"/>
        <v>326.84422366791108</v>
      </c>
    </row>
    <row r="1192" spans="1:65" x14ac:dyDescent="0.25">
      <c r="A1192" s="64">
        <v>1189</v>
      </c>
      <c r="B1192" s="64">
        <v>70</v>
      </c>
      <c r="C1192" s="64">
        <v>22</v>
      </c>
      <c r="D1192" s="18">
        <v>1189</v>
      </c>
      <c r="E1192" s="21">
        <f t="shared" ca="1" si="281"/>
        <v>1774.7936679845966</v>
      </c>
      <c r="F1192" s="22">
        <f t="shared" ca="1" si="282"/>
        <v>74.202716817376086</v>
      </c>
      <c r="G1192" s="23">
        <v>1189</v>
      </c>
      <c r="H1192" s="24">
        <f t="shared" ca="1" si="283"/>
        <v>1772.0515399999999</v>
      </c>
      <c r="I1192" s="25">
        <f t="shared" ca="1" si="284"/>
        <v>74.305272403999993</v>
      </c>
      <c r="J1192" s="155"/>
      <c r="K1192" s="155"/>
      <c r="AX1192">
        <f t="shared" ca="1" si="291"/>
        <v>337.75123819999999</v>
      </c>
      <c r="AY1192">
        <f t="shared" ca="1" si="285"/>
        <v>345.24876180000001</v>
      </c>
      <c r="AZ1192" cm="1">
        <f t="array" aca="1" ref="AZ1192" ca="1">_xlfn.LET(_xlpm.rozsah, $J$3:$J$10001,_xlpm.podminka, (_xlpm.rozsah&gt;H1192)*(ISNUMBER(_xlpm.rozsah)),_xlpm.indexy, IF(_xlpm.podminka, ROW(_xlpm.rozsah)-MIN(ROW(_xlpm.rozsah))+1),_xlpm.prvni, MIN(_xlpm.indexy),_xlpm.finalni, IF(_xlpm.prvni=1, 2, _xlpm.prvni),INDEX(_xlpm.rozsah, _xlpm.finalni))</f>
        <v>1800</v>
      </c>
      <c r="BA1192" cm="1">
        <f t="array" aca="1" ref="BA1192" ca="1">INDEX($J$3:$J$10001,MATCH(AZ1192,$J$3:$J$10004,0)-1)</f>
        <v>1700</v>
      </c>
      <c r="BB1192">
        <f t="shared" ca="1" si="293"/>
        <v>333</v>
      </c>
      <c r="BC1192">
        <f t="shared" ca="1" si="293"/>
        <v>350</v>
      </c>
      <c r="BD1192">
        <f t="shared" ca="1" si="292"/>
        <v>-17</v>
      </c>
      <c r="BE1192">
        <f t="shared" ca="1" si="286"/>
        <v>337.75123819999999</v>
      </c>
      <c r="BF1192">
        <f t="shared" ca="1" si="289"/>
        <v>337.28507644261856</v>
      </c>
      <c r="BG1192">
        <f t="shared" ca="1" si="287"/>
        <v>345.71492355738144</v>
      </c>
      <c r="BH1192" cm="1">
        <f t="array" aca="1" ref="BH1192" ca="1">_xlfn.LET(_xlpm.rozsah, $J$3:$J$10001,_xlpm.podminka, (_xlpm.rozsah&gt;E1192)*(ISNUMBER(_xlpm.rozsah)),_xlpm.indexy, IF(_xlpm.podminka, ROW(_xlpm.rozsah)-MIN(ROW(_xlpm.rozsah))+1),_xlpm.prvni, MIN(_xlpm.indexy),_xlpm.finalni, IF(_xlpm.prvni=1, 2, _xlpm.prvni),INDEX(_xlpm.rozsah, _xlpm.finalni))</f>
        <v>1800</v>
      </c>
      <c r="BI1192" cm="1">
        <f t="array" aca="1" ref="BI1192" ca="1">INDEX($J$3:$J$10001,MATCH(BH1192,$J$3:$J$10004,0)-1)</f>
        <v>1700</v>
      </c>
      <c r="BJ1192">
        <f t="shared" ca="1" si="280"/>
        <v>333</v>
      </c>
      <c r="BK1192">
        <f t="shared" ca="1" si="280"/>
        <v>350</v>
      </c>
      <c r="BL1192">
        <f t="shared" ca="1" si="290"/>
        <v>-17</v>
      </c>
      <c r="BM1192">
        <f t="shared" ca="1" si="288"/>
        <v>337.28507644261856</v>
      </c>
    </row>
    <row r="1193" spans="1:65" x14ac:dyDescent="0.25">
      <c r="A1193" s="64">
        <v>1190</v>
      </c>
      <c r="B1193" s="64">
        <v>71</v>
      </c>
      <c r="C1193" s="64">
        <v>23</v>
      </c>
      <c r="D1193" s="18">
        <v>1190</v>
      </c>
      <c r="E1193" s="21">
        <f t="shared" ca="1" si="281"/>
        <v>1790.1478632415192</v>
      </c>
      <c r="F1193" s="22">
        <f t="shared" ca="1" si="282"/>
        <v>76.975218547256603</v>
      </c>
      <c r="G1193" s="28">
        <v>1190</v>
      </c>
      <c r="H1193" s="24">
        <f t="shared" ca="1" si="283"/>
        <v>1787.3665619999999</v>
      </c>
      <c r="I1193" s="25">
        <f t="shared" ca="1" si="284"/>
        <v>77.083967425799997</v>
      </c>
      <c r="J1193" s="155"/>
      <c r="K1193" s="155"/>
      <c r="AX1193">
        <f t="shared" ca="1" si="291"/>
        <v>335.14768445999999</v>
      </c>
      <c r="AY1193">
        <f t="shared" ca="1" si="285"/>
        <v>347.85231554000001</v>
      </c>
      <c r="AZ1193" cm="1">
        <f t="array" aca="1" ref="AZ1193" ca="1">_xlfn.LET(_xlpm.rozsah, $J$3:$J$10001,_xlpm.podminka, (_xlpm.rozsah&gt;H1193)*(ISNUMBER(_xlpm.rozsah)),_xlpm.indexy, IF(_xlpm.podminka, ROW(_xlpm.rozsah)-MIN(ROW(_xlpm.rozsah))+1),_xlpm.prvni, MIN(_xlpm.indexy),_xlpm.finalni, IF(_xlpm.prvni=1, 2, _xlpm.prvni),INDEX(_xlpm.rozsah, _xlpm.finalni))</f>
        <v>1800</v>
      </c>
      <c r="BA1193" cm="1">
        <f t="array" aca="1" ref="BA1193" ca="1">INDEX($J$3:$J$10001,MATCH(AZ1193,$J$3:$J$10004,0)-1)</f>
        <v>1700</v>
      </c>
      <c r="BB1193">
        <f t="shared" ca="1" si="293"/>
        <v>333</v>
      </c>
      <c r="BC1193">
        <f t="shared" ca="1" si="293"/>
        <v>350</v>
      </c>
      <c r="BD1193">
        <f t="shared" ca="1" si="292"/>
        <v>-17</v>
      </c>
      <c r="BE1193">
        <f t="shared" ca="1" si="286"/>
        <v>335.14768445999999</v>
      </c>
      <c r="BF1193">
        <f t="shared" ca="1" si="289"/>
        <v>334.67486324894173</v>
      </c>
      <c r="BG1193">
        <f t="shared" ca="1" si="287"/>
        <v>348.32513675105827</v>
      </c>
      <c r="BH1193" cm="1">
        <f t="array" aca="1" ref="BH1193" ca="1">_xlfn.LET(_xlpm.rozsah, $J$3:$J$10001,_xlpm.podminka, (_xlpm.rozsah&gt;E1193)*(ISNUMBER(_xlpm.rozsah)),_xlpm.indexy, IF(_xlpm.podminka, ROW(_xlpm.rozsah)-MIN(ROW(_xlpm.rozsah))+1),_xlpm.prvni, MIN(_xlpm.indexy),_xlpm.finalni, IF(_xlpm.prvni=1, 2, _xlpm.prvni),INDEX(_xlpm.rozsah, _xlpm.finalni))</f>
        <v>1800</v>
      </c>
      <c r="BI1193" cm="1">
        <f t="array" aca="1" ref="BI1193" ca="1">INDEX($J$3:$J$10001,MATCH(BH1193,$J$3:$J$10004,0)-1)</f>
        <v>1700</v>
      </c>
      <c r="BJ1193">
        <f t="shared" ca="1" si="280"/>
        <v>333</v>
      </c>
      <c r="BK1193">
        <f t="shared" ca="1" si="280"/>
        <v>350</v>
      </c>
      <c r="BL1193">
        <f t="shared" ca="1" si="290"/>
        <v>-17</v>
      </c>
      <c r="BM1193">
        <f t="shared" ca="1" si="288"/>
        <v>334.67486324894173</v>
      </c>
    </row>
    <row r="1194" spans="1:65" x14ac:dyDescent="0.25">
      <c r="A1194" s="64">
        <v>1191</v>
      </c>
      <c r="B1194" s="64">
        <v>73</v>
      </c>
      <c r="C1194" s="64">
        <v>19</v>
      </c>
      <c r="D1194" s="18">
        <v>1191</v>
      </c>
      <c r="E1194" s="21">
        <f t="shared" ca="1" si="281"/>
        <v>1820.8562537553648</v>
      </c>
      <c r="F1194" s="22">
        <f t="shared" ca="1" si="282"/>
        <v>62.596343003701712</v>
      </c>
      <c r="G1194" s="23">
        <v>1191</v>
      </c>
      <c r="H1194" s="24">
        <f t="shared" ca="1" si="283"/>
        <v>1817.9966059999999</v>
      </c>
      <c r="I1194" s="25">
        <f t="shared" ca="1" si="284"/>
        <v>62.688709626199994</v>
      </c>
      <c r="J1194" s="155"/>
      <c r="K1194" s="155"/>
      <c r="AX1194">
        <f t="shared" ca="1" si="291"/>
        <v>329.94057698</v>
      </c>
      <c r="AY1194">
        <f t="shared" ca="1" si="285"/>
        <v>319.05942302</v>
      </c>
      <c r="AZ1194" cm="1">
        <f t="array" aca="1" ref="AZ1194" ca="1">_xlfn.LET(_xlpm.rozsah, $J$3:$J$10001,_xlpm.podminka, (_xlpm.rozsah&gt;H1194)*(ISNUMBER(_xlpm.rozsah)),_xlpm.indexy, IF(_xlpm.podminka, ROW(_xlpm.rozsah)-MIN(ROW(_xlpm.rozsah))+1),_xlpm.prvni, MIN(_xlpm.indexy),_xlpm.finalni, IF(_xlpm.prvni=1, 2, _xlpm.prvni),INDEX(_xlpm.rozsah, _xlpm.finalni))</f>
        <v>1900</v>
      </c>
      <c r="BA1194" cm="1">
        <f t="array" aca="1" ref="BA1194" ca="1">INDEX($J$3:$J$10001,MATCH(AZ1194,$J$3:$J$10004,0)-1)</f>
        <v>1800</v>
      </c>
      <c r="BB1194">
        <f t="shared" ca="1" si="293"/>
        <v>316</v>
      </c>
      <c r="BC1194">
        <f t="shared" ca="1" si="293"/>
        <v>333</v>
      </c>
      <c r="BD1194">
        <f t="shared" ca="1" si="292"/>
        <v>-17</v>
      </c>
      <c r="BE1194">
        <f t="shared" ca="1" si="286"/>
        <v>329.94057698</v>
      </c>
      <c r="BF1194">
        <f t="shared" ca="1" si="289"/>
        <v>329.45443686158796</v>
      </c>
      <c r="BG1194">
        <f t="shared" ca="1" si="287"/>
        <v>319.54556313841204</v>
      </c>
      <c r="BH1194" cm="1">
        <f t="array" aca="1" ref="BH1194" ca="1">_xlfn.LET(_xlpm.rozsah, $J$3:$J$10001,_xlpm.podminka, (_xlpm.rozsah&gt;E1194)*(ISNUMBER(_xlpm.rozsah)),_xlpm.indexy, IF(_xlpm.podminka, ROW(_xlpm.rozsah)-MIN(ROW(_xlpm.rozsah))+1),_xlpm.prvni, MIN(_xlpm.indexy),_xlpm.finalni, IF(_xlpm.prvni=1, 2, _xlpm.prvni),INDEX(_xlpm.rozsah, _xlpm.finalni))</f>
        <v>1900</v>
      </c>
      <c r="BI1194" cm="1">
        <f t="array" aca="1" ref="BI1194" ca="1">INDEX($J$3:$J$10001,MATCH(BH1194,$J$3:$J$10004,0)-1)</f>
        <v>1800</v>
      </c>
      <c r="BJ1194">
        <f t="shared" ca="1" si="280"/>
        <v>316</v>
      </c>
      <c r="BK1194">
        <f t="shared" ca="1" si="280"/>
        <v>333</v>
      </c>
      <c r="BL1194">
        <f t="shared" ca="1" si="290"/>
        <v>-17</v>
      </c>
      <c r="BM1194">
        <f t="shared" ca="1" si="288"/>
        <v>329.45443686158796</v>
      </c>
    </row>
    <row r="1195" spans="1:65" x14ac:dyDescent="0.25">
      <c r="A1195" s="64">
        <v>1192</v>
      </c>
      <c r="B1195" s="64">
        <v>73</v>
      </c>
      <c r="C1195" s="64">
        <v>19</v>
      </c>
      <c r="D1195" s="18">
        <v>1192</v>
      </c>
      <c r="E1195" s="21">
        <f t="shared" ca="1" si="281"/>
        <v>1820.8562537553648</v>
      </c>
      <c r="F1195" s="22">
        <f t="shared" ca="1" si="282"/>
        <v>62.596343003701712</v>
      </c>
      <c r="G1195" s="28">
        <v>1192</v>
      </c>
      <c r="H1195" s="24">
        <f t="shared" ca="1" si="283"/>
        <v>1817.9966059999999</v>
      </c>
      <c r="I1195" s="25">
        <f t="shared" ca="1" si="284"/>
        <v>62.688709626199994</v>
      </c>
      <c r="J1195" s="155"/>
      <c r="K1195" s="155"/>
      <c r="AX1195">
        <f t="shared" ca="1" si="291"/>
        <v>329.94057698</v>
      </c>
      <c r="AY1195">
        <f t="shared" ca="1" si="285"/>
        <v>319.05942302</v>
      </c>
      <c r="AZ1195" cm="1">
        <f t="array" aca="1" ref="AZ1195" ca="1">_xlfn.LET(_xlpm.rozsah, $J$3:$J$10001,_xlpm.podminka, (_xlpm.rozsah&gt;H1195)*(ISNUMBER(_xlpm.rozsah)),_xlpm.indexy, IF(_xlpm.podminka, ROW(_xlpm.rozsah)-MIN(ROW(_xlpm.rozsah))+1),_xlpm.prvni, MIN(_xlpm.indexy),_xlpm.finalni, IF(_xlpm.prvni=1, 2, _xlpm.prvni),INDEX(_xlpm.rozsah, _xlpm.finalni))</f>
        <v>1900</v>
      </c>
      <c r="BA1195" cm="1">
        <f t="array" aca="1" ref="BA1195" ca="1">INDEX($J$3:$J$10001,MATCH(AZ1195,$J$3:$J$10004,0)-1)</f>
        <v>1800</v>
      </c>
      <c r="BB1195">
        <f t="shared" ca="1" si="293"/>
        <v>316</v>
      </c>
      <c r="BC1195">
        <f t="shared" ca="1" si="293"/>
        <v>333</v>
      </c>
      <c r="BD1195">
        <f t="shared" ca="1" si="292"/>
        <v>-17</v>
      </c>
      <c r="BE1195">
        <f t="shared" ca="1" si="286"/>
        <v>329.94057698</v>
      </c>
      <c r="BF1195">
        <f t="shared" ca="1" si="289"/>
        <v>329.45443686158796</v>
      </c>
      <c r="BG1195">
        <f t="shared" ca="1" si="287"/>
        <v>319.54556313841204</v>
      </c>
      <c r="BH1195" cm="1">
        <f t="array" aca="1" ref="BH1195" ca="1">_xlfn.LET(_xlpm.rozsah, $J$3:$J$10001,_xlpm.podminka, (_xlpm.rozsah&gt;E1195)*(ISNUMBER(_xlpm.rozsah)),_xlpm.indexy, IF(_xlpm.podminka, ROW(_xlpm.rozsah)-MIN(ROW(_xlpm.rozsah))+1),_xlpm.prvni, MIN(_xlpm.indexy),_xlpm.finalni, IF(_xlpm.prvni=1, 2, _xlpm.prvni),INDEX(_xlpm.rozsah, _xlpm.finalni))</f>
        <v>1900</v>
      </c>
      <c r="BI1195" cm="1">
        <f t="array" aca="1" ref="BI1195" ca="1">INDEX($J$3:$J$10001,MATCH(BH1195,$J$3:$J$10004,0)-1)</f>
        <v>1800</v>
      </c>
      <c r="BJ1195">
        <f t="shared" ca="1" si="280"/>
        <v>316</v>
      </c>
      <c r="BK1195">
        <f t="shared" ca="1" si="280"/>
        <v>333</v>
      </c>
      <c r="BL1195">
        <f t="shared" ca="1" si="290"/>
        <v>-17</v>
      </c>
      <c r="BM1195">
        <f t="shared" ca="1" si="288"/>
        <v>329.45443686158796</v>
      </c>
    </row>
    <row r="1196" spans="1:65" x14ac:dyDescent="0.25">
      <c r="A1196" s="64">
        <v>1193</v>
      </c>
      <c r="B1196" s="64">
        <v>72</v>
      </c>
      <c r="C1196" s="64">
        <v>20</v>
      </c>
      <c r="D1196" s="18">
        <v>1193</v>
      </c>
      <c r="E1196" s="21">
        <f t="shared" ca="1" si="281"/>
        <v>1805.5020584984422</v>
      </c>
      <c r="F1196" s="22">
        <f t="shared" ca="1" si="282"/>
        <v>66.412930011052964</v>
      </c>
      <c r="G1196" s="23">
        <v>1193</v>
      </c>
      <c r="H1196" s="24">
        <f t="shared" ca="1" si="283"/>
        <v>1802.6815839999999</v>
      </c>
      <c r="I1196" s="25">
        <f t="shared" ca="1" si="284"/>
        <v>66.508826143999997</v>
      </c>
      <c r="J1196" s="155"/>
      <c r="K1196" s="155"/>
      <c r="AX1196">
        <f t="shared" ca="1" si="291"/>
        <v>332.54413072</v>
      </c>
      <c r="AY1196">
        <f t="shared" ca="1" si="285"/>
        <v>316.45586928</v>
      </c>
      <c r="AZ1196" cm="1">
        <f t="array" aca="1" ref="AZ1196" ca="1">_xlfn.LET(_xlpm.rozsah, $J$3:$J$10001,_xlpm.podminka, (_xlpm.rozsah&gt;H1196)*(ISNUMBER(_xlpm.rozsah)),_xlpm.indexy, IF(_xlpm.podminka, ROW(_xlpm.rozsah)-MIN(ROW(_xlpm.rozsah))+1),_xlpm.prvni, MIN(_xlpm.indexy),_xlpm.finalni, IF(_xlpm.prvni=1, 2, _xlpm.prvni),INDEX(_xlpm.rozsah, _xlpm.finalni))</f>
        <v>1900</v>
      </c>
      <c r="BA1196" cm="1">
        <f t="array" aca="1" ref="BA1196" ca="1">INDEX($J$3:$J$10001,MATCH(AZ1196,$J$3:$J$10004,0)-1)</f>
        <v>1800</v>
      </c>
      <c r="BB1196">
        <f t="shared" ca="1" si="293"/>
        <v>316</v>
      </c>
      <c r="BC1196">
        <f t="shared" ca="1" si="293"/>
        <v>333</v>
      </c>
      <c r="BD1196">
        <f t="shared" ca="1" si="292"/>
        <v>-17</v>
      </c>
      <c r="BE1196">
        <f t="shared" ca="1" si="286"/>
        <v>332.54413072</v>
      </c>
      <c r="BF1196">
        <f t="shared" ca="1" si="289"/>
        <v>332.06465005526479</v>
      </c>
      <c r="BG1196">
        <f t="shared" ca="1" si="287"/>
        <v>316.93534994473521</v>
      </c>
      <c r="BH1196" cm="1">
        <f t="array" aca="1" ref="BH1196" ca="1">_xlfn.LET(_xlpm.rozsah, $J$3:$J$10001,_xlpm.podminka, (_xlpm.rozsah&gt;E1196)*(ISNUMBER(_xlpm.rozsah)),_xlpm.indexy, IF(_xlpm.podminka, ROW(_xlpm.rozsah)-MIN(ROW(_xlpm.rozsah))+1),_xlpm.prvni, MIN(_xlpm.indexy),_xlpm.finalni, IF(_xlpm.prvni=1, 2, _xlpm.prvni),INDEX(_xlpm.rozsah, _xlpm.finalni))</f>
        <v>1900</v>
      </c>
      <c r="BI1196" cm="1">
        <f t="array" aca="1" ref="BI1196" ca="1">INDEX($J$3:$J$10001,MATCH(BH1196,$J$3:$J$10004,0)-1)</f>
        <v>1800</v>
      </c>
      <c r="BJ1196">
        <f t="shared" ca="1" si="280"/>
        <v>316</v>
      </c>
      <c r="BK1196">
        <f t="shared" ca="1" si="280"/>
        <v>333</v>
      </c>
      <c r="BL1196">
        <f t="shared" ca="1" si="290"/>
        <v>-17</v>
      </c>
      <c r="BM1196">
        <f t="shared" ca="1" si="288"/>
        <v>332.06465005526479</v>
      </c>
    </row>
    <row r="1197" spans="1:65" x14ac:dyDescent="0.25">
      <c r="A1197" s="64">
        <v>1194</v>
      </c>
      <c r="B1197" s="64">
        <v>64</v>
      </c>
      <c r="C1197" s="64">
        <v>60</v>
      </c>
      <c r="D1197" s="18">
        <v>1194</v>
      </c>
      <c r="E1197" s="21">
        <f t="shared" ca="1" si="281"/>
        <v>1682.6684964430597</v>
      </c>
      <c r="F1197" s="22">
        <f t="shared" ca="1" si="282"/>
        <v>210.83191217073312</v>
      </c>
      <c r="G1197" s="28">
        <v>1194</v>
      </c>
      <c r="H1197" s="24">
        <f t="shared" ca="1" si="283"/>
        <v>1680.1614079999999</v>
      </c>
      <c r="I1197" s="25">
        <f t="shared" ca="1" si="284"/>
        <v>210.95225241600002</v>
      </c>
      <c r="J1197" s="155"/>
      <c r="K1197" s="155"/>
      <c r="AX1197">
        <f t="shared" ca="1" si="291"/>
        <v>351.58708736</v>
      </c>
      <c r="AY1197">
        <f t="shared" ca="1" si="285"/>
        <v>356.41291264</v>
      </c>
      <c r="AZ1197" cm="1">
        <f t="array" aca="1" ref="AZ1197" ca="1">_xlfn.LET(_xlpm.rozsah, $J$3:$J$10001,_xlpm.podminka, (_xlpm.rozsah&gt;H1197)*(ISNUMBER(_xlpm.rozsah)),_xlpm.indexy, IF(_xlpm.podminka, ROW(_xlpm.rozsah)-MIN(ROW(_xlpm.rozsah))+1),_xlpm.prvni, MIN(_xlpm.indexy),_xlpm.finalni, IF(_xlpm.prvni=1, 2, _xlpm.prvni),INDEX(_xlpm.rozsah, _xlpm.finalni))</f>
        <v>1700</v>
      </c>
      <c r="BA1197" cm="1">
        <f t="array" aca="1" ref="BA1197" ca="1">INDEX($J$3:$J$10001,MATCH(AZ1197,$J$3:$J$10004,0)-1)</f>
        <v>1600</v>
      </c>
      <c r="BB1197">
        <f t="shared" ca="1" si="293"/>
        <v>350</v>
      </c>
      <c r="BC1197">
        <f t="shared" ca="1" si="293"/>
        <v>358</v>
      </c>
      <c r="BD1197">
        <f t="shared" ca="1" si="292"/>
        <v>-8</v>
      </c>
      <c r="BE1197">
        <f t="shared" ca="1" si="286"/>
        <v>351.58708736</v>
      </c>
      <c r="BF1197">
        <f t="shared" ca="1" si="289"/>
        <v>351.38652028455522</v>
      </c>
      <c r="BG1197">
        <f t="shared" ca="1" si="287"/>
        <v>356.61347971544478</v>
      </c>
      <c r="BH1197" cm="1">
        <f t="array" aca="1" ref="BH1197" ca="1">_xlfn.LET(_xlpm.rozsah, $J$3:$J$10001,_xlpm.podminka, (_xlpm.rozsah&gt;E1197)*(ISNUMBER(_xlpm.rozsah)),_xlpm.indexy, IF(_xlpm.podminka, ROW(_xlpm.rozsah)-MIN(ROW(_xlpm.rozsah))+1),_xlpm.prvni, MIN(_xlpm.indexy),_xlpm.finalni, IF(_xlpm.prvni=1, 2, _xlpm.prvni),INDEX(_xlpm.rozsah, _xlpm.finalni))</f>
        <v>1700</v>
      </c>
      <c r="BI1197" cm="1">
        <f t="array" aca="1" ref="BI1197" ca="1">INDEX($J$3:$J$10001,MATCH(BH1197,$J$3:$J$10004,0)-1)</f>
        <v>1600</v>
      </c>
      <c r="BJ1197">
        <f t="shared" ca="1" si="280"/>
        <v>350</v>
      </c>
      <c r="BK1197">
        <f t="shared" ca="1" si="280"/>
        <v>358</v>
      </c>
      <c r="BL1197">
        <f t="shared" ca="1" si="290"/>
        <v>-8</v>
      </c>
      <c r="BM1197">
        <f t="shared" ca="1" si="288"/>
        <v>351.38652028455522</v>
      </c>
    </row>
    <row r="1198" spans="1:65" x14ac:dyDescent="0.25">
      <c r="A1198" s="64">
        <v>1195</v>
      </c>
      <c r="B1198" s="64">
        <v>70</v>
      </c>
      <c r="C1198" s="64">
        <v>39</v>
      </c>
      <c r="D1198" s="18">
        <v>1195</v>
      </c>
      <c r="E1198" s="21">
        <f t="shared" ca="1" si="281"/>
        <v>1774.7936679845966</v>
      </c>
      <c r="F1198" s="22">
        <f t="shared" ca="1" si="282"/>
        <v>131.54117981262124</v>
      </c>
      <c r="G1198" s="23">
        <v>1195</v>
      </c>
      <c r="H1198" s="24">
        <f t="shared" ca="1" si="283"/>
        <v>1772.0515399999999</v>
      </c>
      <c r="I1198" s="25">
        <f t="shared" ca="1" si="284"/>
        <v>131.722982898</v>
      </c>
      <c r="J1198" s="155"/>
      <c r="K1198" s="155"/>
      <c r="AX1198">
        <f t="shared" ca="1" si="291"/>
        <v>337.75123819999999</v>
      </c>
      <c r="AY1198">
        <f t="shared" ca="1" si="285"/>
        <v>345.24876180000001</v>
      </c>
      <c r="AZ1198" cm="1">
        <f t="array" aca="1" ref="AZ1198" ca="1">_xlfn.LET(_xlpm.rozsah, $J$3:$J$10001,_xlpm.podminka, (_xlpm.rozsah&gt;H1198)*(ISNUMBER(_xlpm.rozsah)),_xlpm.indexy, IF(_xlpm.podminka, ROW(_xlpm.rozsah)-MIN(ROW(_xlpm.rozsah))+1),_xlpm.prvni, MIN(_xlpm.indexy),_xlpm.finalni, IF(_xlpm.prvni=1, 2, _xlpm.prvni),INDEX(_xlpm.rozsah, _xlpm.finalni))</f>
        <v>1800</v>
      </c>
      <c r="BA1198" cm="1">
        <f t="array" aca="1" ref="BA1198" ca="1">INDEX($J$3:$J$10001,MATCH(AZ1198,$J$3:$J$10004,0)-1)</f>
        <v>1700</v>
      </c>
      <c r="BB1198">
        <f t="shared" ca="1" si="293"/>
        <v>333</v>
      </c>
      <c r="BC1198">
        <f t="shared" ca="1" si="293"/>
        <v>350</v>
      </c>
      <c r="BD1198">
        <f t="shared" ca="1" si="292"/>
        <v>-17</v>
      </c>
      <c r="BE1198">
        <f t="shared" ca="1" si="286"/>
        <v>337.75123819999999</v>
      </c>
      <c r="BF1198">
        <f t="shared" ca="1" si="289"/>
        <v>337.28507644261856</v>
      </c>
      <c r="BG1198">
        <f t="shared" ca="1" si="287"/>
        <v>345.71492355738144</v>
      </c>
      <c r="BH1198" cm="1">
        <f t="array" aca="1" ref="BH1198" ca="1">_xlfn.LET(_xlpm.rozsah, $J$3:$J$10001,_xlpm.podminka, (_xlpm.rozsah&gt;E1198)*(ISNUMBER(_xlpm.rozsah)),_xlpm.indexy, IF(_xlpm.podminka, ROW(_xlpm.rozsah)-MIN(ROW(_xlpm.rozsah))+1),_xlpm.prvni, MIN(_xlpm.indexy),_xlpm.finalni, IF(_xlpm.prvni=1, 2, _xlpm.prvni),INDEX(_xlpm.rozsah, _xlpm.finalni))</f>
        <v>1800</v>
      </c>
      <c r="BI1198" cm="1">
        <f t="array" aca="1" ref="BI1198" ca="1">INDEX($J$3:$J$10001,MATCH(BH1198,$J$3:$J$10004,0)-1)</f>
        <v>1700</v>
      </c>
      <c r="BJ1198">
        <f t="shared" ref="BJ1198:BK1241" ca="1" si="294">IF(ISERROR(MATCH(BH1198,$J$1:$J$10000,0)), 0, INDEX($K$1:$K$10000, MATCH(BH1198,$J$1:$J$10000,0)))</f>
        <v>333</v>
      </c>
      <c r="BK1198">
        <f t="shared" ca="1" si="294"/>
        <v>350</v>
      </c>
      <c r="BL1198">
        <f t="shared" ca="1" si="290"/>
        <v>-17</v>
      </c>
      <c r="BM1198">
        <f t="shared" ca="1" si="288"/>
        <v>337.28507644261856</v>
      </c>
    </row>
    <row r="1199" spans="1:65" x14ac:dyDescent="0.25">
      <c r="A1199" s="64">
        <v>1196</v>
      </c>
      <c r="B1199" s="64">
        <v>66</v>
      </c>
      <c r="C1199" s="64">
        <v>56</v>
      </c>
      <c r="D1199" s="18">
        <v>1196</v>
      </c>
      <c r="E1199" s="21">
        <f t="shared" ca="1" si="281"/>
        <v>1713.3768869569053</v>
      </c>
      <c r="F1199" s="22">
        <f t="shared" ca="1" si="282"/>
        <v>194.7265203617026</v>
      </c>
      <c r="G1199" s="28">
        <v>1196</v>
      </c>
      <c r="H1199" s="24">
        <f t="shared" ca="1" si="283"/>
        <v>1710.7914519999999</v>
      </c>
      <c r="I1199" s="25">
        <f t="shared" ca="1" si="284"/>
        <v>194.97265376960002</v>
      </c>
      <c r="J1199" s="155"/>
      <c r="K1199" s="155"/>
      <c r="AX1199">
        <f t="shared" ca="1" si="291"/>
        <v>348.16545316000003</v>
      </c>
      <c r="AY1199">
        <f t="shared" ca="1" si="285"/>
        <v>334.83454683999997</v>
      </c>
      <c r="AZ1199" cm="1">
        <f t="array" aca="1" ref="AZ1199" ca="1">_xlfn.LET(_xlpm.rozsah, $J$3:$J$10001,_xlpm.podminka, (_xlpm.rozsah&gt;H1199)*(ISNUMBER(_xlpm.rozsah)),_xlpm.indexy, IF(_xlpm.podminka, ROW(_xlpm.rozsah)-MIN(ROW(_xlpm.rozsah))+1),_xlpm.prvni, MIN(_xlpm.indexy),_xlpm.finalni, IF(_xlpm.prvni=1, 2, _xlpm.prvni),INDEX(_xlpm.rozsah, _xlpm.finalni))</f>
        <v>1800</v>
      </c>
      <c r="BA1199" cm="1">
        <f t="array" aca="1" ref="BA1199" ca="1">INDEX($J$3:$J$10001,MATCH(AZ1199,$J$3:$J$10004,0)-1)</f>
        <v>1700</v>
      </c>
      <c r="BB1199">
        <f t="shared" ca="1" si="293"/>
        <v>333</v>
      </c>
      <c r="BC1199">
        <f t="shared" ca="1" si="293"/>
        <v>350</v>
      </c>
      <c r="BD1199">
        <f t="shared" ca="1" si="292"/>
        <v>-17</v>
      </c>
      <c r="BE1199">
        <f t="shared" ca="1" si="286"/>
        <v>348.16545316000003</v>
      </c>
      <c r="BF1199">
        <f t="shared" ca="1" si="289"/>
        <v>347.7259292173261</v>
      </c>
      <c r="BG1199">
        <f t="shared" ca="1" si="287"/>
        <v>335.2740707826739</v>
      </c>
      <c r="BH1199" cm="1">
        <f t="array" aca="1" ref="BH1199" ca="1">_xlfn.LET(_xlpm.rozsah, $J$3:$J$10001,_xlpm.podminka, (_xlpm.rozsah&gt;E1199)*(ISNUMBER(_xlpm.rozsah)),_xlpm.indexy, IF(_xlpm.podminka, ROW(_xlpm.rozsah)-MIN(ROW(_xlpm.rozsah))+1),_xlpm.prvni, MIN(_xlpm.indexy),_xlpm.finalni, IF(_xlpm.prvni=1, 2, _xlpm.prvni),INDEX(_xlpm.rozsah, _xlpm.finalni))</f>
        <v>1800</v>
      </c>
      <c r="BI1199" cm="1">
        <f t="array" aca="1" ref="BI1199" ca="1">INDEX($J$3:$J$10001,MATCH(BH1199,$J$3:$J$10004,0)-1)</f>
        <v>1700</v>
      </c>
      <c r="BJ1199">
        <f t="shared" ca="1" si="294"/>
        <v>333</v>
      </c>
      <c r="BK1199">
        <f t="shared" ca="1" si="294"/>
        <v>350</v>
      </c>
      <c r="BL1199">
        <f t="shared" ca="1" si="290"/>
        <v>-17</v>
      </c>
      <c r="BM1199">
        <f t="shared" ca="1" si="288"/>
        <v>347.7259292173261</v>
      </c>
    </row>
    <row r="1200" spans="1:65" x14ac:dyDescent="0.25">
      <c r="A1200" s="64">
        <v>1197</v>
      </c>
      <c r="B1200" s="64">
        <v>68</v>
      </c>
      <c r="C1200" s="64">
        <v>64</v>
      </c>
      <c r="D1200" s="18">
        <v>1197</v>
      </c>
      <c r="E1200" s="21">
        <f t="shared" ca="1" si="281"/>
        <v>1744.085277470751</v>
      </c>
      <c r="F1200" s="22">
        <f t="shared" ca="1" si="282"/>
        <v>219.2035218111823</v>
      </c>
      <c r="G1200" s="23">
        <v>1197</v>
      </c>
      <c r="H1200" s="24">
        <f t="shared" ca="1" si="283"/>
        <v>1741.4214959999999</v>
      </c>
      <c r="I1200" s="25">
        <f t="shared" ca="1" si="284"/>
        <v>219.49334123520003</v>
      </c>
      <c r="J1200" s="155"/>
      <c r="K1200" s="155"/>
      <c r="AX1200">
        <f t="shared" ca="1" si="291"/>
        <v>342.95834568000004</v>
      </c>
      <c r="AY1200">
        <f t="shared" ca="1" si="285"/>
        <v>340.04165431999996</v>
      </c>
      <c r="AZ1200" cm="1">
        <f t="array" aca="1" ref="AZ1200" ca="1">_xlfn.LET(_xlpm.rozsah, $J$3:$J$10001,_xlpm.podminka, (_xlpm.rozsah&gt;H1200)*(ISNUMBER(_xlpm.rozsah)),_xlpm.indexy, IF(_xlpm.podminka, ROW(_xlpm.rozsah)-MIN(ROW(_xlpm.rozsah))+1),_xlpm.prvni, MIN(_xlpm.indexy),_xlpm.finalni, IF(_xlpm.prvni=1, 2, _xlpm.prvni),INDEX(_xlpm.rozsah, _xlpm.finalni))</f>
        <v>1800</v>
      </c>
      <c r="BA1200" cm="1">
        <f t="array" aca="1" ref="BA1200" ca="1">INDEX($J$3:$J$10001,MATCH(AZ1200,$J$3:$J$10004,0)-1)</f>
        <v>1700</v>
      </c>
      <c r="BB1200">
        <f t="shared" ca="1" si="293"/>
        <v>333</v>
      </c>
      <c r="BC1200">
        <f t="shared" ca="1" si="293"/>
        <v>350</v>
      </c>
      <c r="BD1200">
        <f t="shared" ca="1" si="292"/>
        <v>-17</v>
      </c>
      <c r="BE1200">
        <f t="shared" ca="1" si="286"/>
        <v>342.95834568000004</v>
      </c>
      <c r="BF1200">
        <f t="shared" ca="1" si="289"/>
        <v>342.50550282997233</v>
      </c>
      <c r="BG1200">
        <f t="shared" ca="1" si="287"/>
        <v>340.49449717002767</v>
      </c>
      <c r="BH1200" cm="1">
        <f t="array" aca="1" ref="BH1200" ca="1">_xlfn.LET(_xlpm.rozsah, $J$3:$J$10001,_xlpm.podminka, (_xlpm.rozsah&gt;E1200)*(ISNUMBER(_xlpm.rozsah)),_xlpm.indexy, IF(_xlpm.podminka, ROW(_xlpm.rozsah)-MIN(ROW(_xlpm.rozsah))+1),_xlpm.prvni, MIN(_xlpm.indexy),_xlpm.finalni, IF(_xlpm.prvni=1, 2, _xlpm.prvni),INDEX(_xlpm.rozsah, _xlpm.finalni))</f>
        <v>1800</v>
      </c>
      <c r="BI1200" cm="1">
        <f t="array" aca="1" ref="BI1200" ca="1">INDEX($J$3:$J$10001,MATCH(BH1200,$J$3:$J$10004,0)-1)</f>
        <v>1700</v>
      </c>
      <c r="BJ1200">
        <f t="shared" ca="1" si="294"/>
        <v>333</v>
      </c>
      <c r="BK1200">
        <f t="shared" ca="1" si="294"/>
        <v>350</v>
      </c>
      <c r="BL1200">
        <f t="shared" ca="1" si="290"/>
        <v>-17</v>
      </c>
      <c r="BM1200">
        <f t="shared" ca="1" si="288"/>
        <v>342.50550282997233</v>
      </c>
    </row>
    <row r="1201" spans="1:65" x14ac:dyDescent="0.25">
      <c r="A1201" s="64">
        <v>1198</v>
      </c>
      <c r="B1201" s="64">
        <v>30</v>
      </c>
      <c r="C1201" s="64">
        <v>68</v>
      </c>
      <c r="D1201" s="18">
        <v>1198</v>
      </c>
      <c r="E1201" s="21">
        <f t="shared" ca="1" si="281"/>
        <v>1160.6258577076842</v>
      </c>
      <c r="F1201" s="22">
        <f t="shared" ca="1" si="282"/>
        <v>212.24511664824502</v>
      </c>
      <c r="G1201" s="28">
        <v>1198</v>
      </c>
      <c r="H1201" s="24">
        <f t="shared" ca="1" si="283"/>
        <v>1159.45066</v>
      </c>
      <c r="I1201" s="25">
        <f t="shared" ca="1" si="284"/>
        <v>212.08528976000002</v>
      </c>
      <c r="J1201" s="155"/>
      <c r="K1201" s="155"/>
      <c r="AX1201">
        <f t="shared" ca="1" si="291"/>
        <v>311.89013199999999</v>
      </c>
      <c r="AY1201">
        <f t="shared" ca="1" si="285"/>
        <v>311.89013199999999</v>
      </c>
      <c r="AZ1201" cm="1">
        <f t="array" aca="1" ref="AZ1201" ca="1">_xlfn.LET(_xlpm.rozsah, $J$3:$J$10001,_xlpm.podminka, (_xlpm.rozsah&gt;H1201)*(ISNUMBER(_xlpm.rozsah)),_xlpm.indexy, IF(_xlpm.podminka, ROW(_xlpm.rozsah)-MIN(ROW(_xlpm.rozsah))+1),_xlpm.prvni, MIN(_xlpm.indexy),_xlpm.finalni, IF(_xlpm.prvni=1, 2, _xlpm.prvni),INDEX(_xlpm.rozsah, _xlpm.finalni))</f>
        <v>1200</v>
      </c>
      <c r="BA1201" cm="1">
        <f t="array" aca="1" ref="BA1201" ca="1">INDEX($J$3:$J$10001,MATCH(AZ1201,$J$3:$J$10004,0)-1)</f>
        <v>1100</v>
      </c>
      <c r="BB1201">
        <f t="shared" ca="1" si="293"/>
        <v>320</v>
      </c>
      <c r="BC1201">
        <f t="shared" ca="1" si="293"/>
        <v>300</v>
      </c>
      <c r="BD1201">
        <f t="shared" ca="1" si="292"/>
        <v>20</v>
      </c>
      <c r="BE1201">
        <f t="shared" ca="1" si="286"/>
        <v>308.10986800000001</v>
      </c>
      <c r="BF1201">
        <f t="shared" ca="1" si="289"/>
        <v>312.12517154153682</v>
      </c>
      <c r="BG1201">
        <f t="shared" ca="1" si="287"/>
        <v>312.12517154153682</v>
      </c>
      <c r="BH1201" cm="1">
        <f t="array" aca="1" ref="BH1201" ca="1">_xlfn.LET(_xlpm.rozsah, $J$3:$J$10001,_xlpm.podminka, (_xlpm.rozsah&gt;E1201)*(ISNUMBER(_xlpm.rozsah)),_xlpm.indexy, IF(_xlpm.podminka, ROW(_xlpm.rozsah)-MIN(ROW(_xlpm.rozsah))+1),_xlpm.prvni, MIN(_xlpm.indexy),_xlpm.finalni, IF(_xlpm.prvni=1, 2, _xlpm.prvni),INDEX(_xlpm.rozsah, _xlpm.finalni))</f>
        <v>1200</v>
      </c>
      <c r="BI1201" cm="1">
        <f t="array" aca="1" ref="BI1201" ca="1">INDEX($J$3:$J$10001,MATCH(BH1201,$J$3:$J$10004,0)-1)</f>
        <v>1100</v>
      </c>
      <c r="BJ1201">
        <f t="shared" ca="1" si="294"/>
        <v>320</v>
      </c>
      <c r="BK1201">
        <f t="shared" ca="1" si="294"/>
        <v>300</v>
      </c>
      <c r="BL1201">
        <f t="shared" ca="1" si="290"/>
        <v>20</v>
      </c>
      <c r="BM1201">
        <f t="shared" ca="1" si="288"/>
        <v>307.87482845846318</v>
      </c>
    </row>
    <row r="1202" spans="1:65" x14ac:dyDescent="0.25">
      <c r="A1202" s="64">
        <v>1199</v>
      </c>
      <c r="B1202" s="64">
        <v>70</v>
      </c>
      <c r="C1202" s="64">
        <v>38</v>
      </c>
      <c r="D1202" s="18">
        <v>1199</v>
      </c>
      <c r="E1202" s="21">
        <f t="shared" ca="1" si="281"/>
        <v>1774.7936679845966</v>
      </c>
      <c r="F1202" s="22">
        <f t="shared" ca="1" si="282"/>
        <v>128.16832904819503</v>
      </c>
      <c r="G1202" s="23">
        <v>1199</v>
      </c>
      <c r="H1202" s="24">
        <f t="shared" ca="1" si="283"/>
        <v>1772.0515399999999</v>
      </c>
      <c r="I1202" s="25">
        <f t="shared" ca="1" si="284"/>
        <v>128.34547051599998</v>
      </c>
      <c r="J1202" s="155"/>
      <c r="K1202" s="155"/>
      <c r="AX1202">
        <f t="shared" ca="1" si="291"/>
        <v>337.75123819999999</v>
      </c>
      <c r="AY1202">
        <f t="shared" ca="1" si="285"/>
        <v>345.24876180000001</v>
      </c>
      <c r="AZ1202" cm="1">
        <f t="array" aca="1" ref="AZ1202" ca="1">_xlfn.LET(_xlpm.rozsah, $J$3:$J$10001,_xlpm.podminka, (_xlpm.rozsah&gt;H1202)*(ISNUMBER(_xlpm.rozsah)),_xlpm.indexy, IF(_xlpm.podminka, ROW(_xlpm.rozsah)-MIN(ROW(_xlpm.rozsah))+1),_xlpm.prvni, MIN(_xlpm.indexy),_xlpm.finalni, IF(_xlpm.prvni=1, 2, _xlpm.prvni),INDEX(_xlpm.rozsah, _xlpm.finalni))</f>
        <v>1800</v>
      </c>
      <c r="BA1202" cm="1">
        <f t="array" aca="1" ref="BA1202" ca="1">INDEX($J$3:$J$10001,MATCH(AZ1202,$J$3:$J$10004,0)-1)</f>
        <v>1700</v>
      </c>
      <c r="BB1202">
        <f t="shared" ca="1" si="293"/>
        <v>333</v>
      </c>
      <c r="BC1202">
        <f t="shared" ca="1" si="293"/>
        <v>350</v>
      </c>
      <c r="BD1202">
        <f t="shared" ca="1" si="292"/>
        <v>-17</v>
      </c>
      <c r="BE1202">
        <f t="shared" ca="1" si="286"/>
        <v>337.75123819999999</v>
      </c>
      <c r="BF1202">
        <f t="shared" ca="1" si="289"/>
        <v>337.28507644261856</v>
      </c>
      <c r="BG1202">
        <f t="shared" ca="1" si="287"/>
        <v>345.71492355738144</v>
      </c>
      <c r="BH1202" cm="1">
        <f t="array" aca="1" ref="BH1202" ca="1">_xlfn.LET(_xlpm.rozsah, $J$3:$J$10001,_xlpm.podminka, (_xlpm.rozsah&gt;E1202)*(ISNUMBER(_xlpm.rozsah)),_xlpm.indexy, IF(_xlpm.podminka, ROW(_xlpm.rozsah)-MIN(ROW(_xlpm.rozsah))+1),_xlpm.prvni, MIN(_xlpm.indexy),_xlpm.finalni, IF(_xlpm.prvni=1, 2, _xlpm.prvni),INDEX(_xlpm.rozsah, _xlpm.finalni))</f>
        <v>1800</v>
      </c>
      <c r="BI1202" cm="1">
        <f t="array" aca="1" ref="BI1202" ca="1">INDEX($J$3:$J$10001,MATCH(BH1202,$J$3:$J$10004,0)-1)</f>
        <v>1700</v>
      </c>
      <c r="BJ1202">
        <f t="shared" ca="1" si="294"/>
        <v>333</v>
      </c>
      <c r="BK1202">
        <f t="shared" ca="1" si="294"/>
        <v>350</v>
      </c>
      <c r="BL1202">
        <f t="shared" ca="1" si="290"/>
        <v>-17</v>
      </c>
      <c r="BM1202">
        <f t="shared" ca="1" si="288"/>
        <v>337.28507644261856</v>
      </c>
    </row>
    <row r="1203" spans="1:65" x14ac:dyDescent="0.25">
      <c r="A1203" s="64">
        <v>1200</v>
      </c>
      <c r="B1203" s="64">
        <v>66</v>
      </c>
      <c r="C1203" s="64">
        <v>47</v>
      </c>
      <c r="D1203" s="18">
        <v>1200</v>
      </c>
      <c r="E1203" s="21">
        <f t="shared" ca="1" si="281"/>
        <v>1713.3768869569053</v>
      </c>
      <c r="F1203" s="22">
        <f t="shared" ca="1" si="282"/>
        <v>163.43118673214326</v>
      </c>
      <c r="G1203" s="28">
        <v>1200</v>
      </c>
      <c r="H1203" s="24">
        <f t="shared" ca="1" si="283"/>
        <v>1710.7914519999999</v>
      </c>
      <c r="I1203" s="25">
        <f t="shared" ca="1" si="284"/>
        <v>163.6377629852</v>
      </c>
      <c r="J1203" s="155"/>
      <c r="K1203" s="155"/>
      <c r="AX1203">
        <f t="shared" ca="1" si="291"/>
        <v>348.16545316000003</v>
      </c>
      <c r="AY1203">
        <f t="shared" ca="1" si="285"/>
        <v>334.83454683999997</v>
      </c>
      <c r="AZ1203" cm="1">
        <f t="array" aca="1" ref="AZ1203" ca="1">_xlfn.LET(_xlpm.rozsah, $J$3:$J$10001,_xlpm.podminka, (_xlpm.rozsah&gt;H1203)*(ISNUMBER(_xlpm.rozsah)),_xlpm.indexy, IF(_xlpm.podminka, ROW(_xlpm.rozsah)-MIN(ROW(_xlpm.rozsah))+1),_xlpm.prvni, MIN(_xlpm.indexy),_xlpm.finalni, IF(_xlpm.prvni=1, 2, _xlpm.prvni),INDEX(_xlpm.rozsah, _xlpm.finalni))</f>
        <v>1800</v>
      </c>
      <c r="BA1203" cm="1">
        <f t="array" aca="1" ref="BA1203" ca="1">INDEX($J$3:$J$10001,MATCH(AZ1203,$J$3:$J$10004,0)-1)</f>
        <v>1700</v>
      </c>
      <c r="BB1203">
        <f t="shared" ca="1" si="293"/>
        <v>333</v>
      </c>
      <c r="BC1203">
        <f t="shared" ca="1" si="293"/>
        <v>350</v>
      </c>
      <c r="BD1203">
        <f t="shared" ca="1" si="292"/>
        <v>-17</v>
      </c>
      <c r="BE1203">
        <f t="shared" ca="1" si="286"/>
        <v>348.16545316000003</v>
      </c>
      <c r="BF1203">
        <f t="shared" ca="1" si="289"/>
        <v>347.7259292173261</v>
      </c>
      <c r="BG1203">
        <f t="shared" ca="1" si="287"/>
        <v>335.2740707826739</v>
      </c>
      <c r="BH1203" cm="1">
        <f t="array" aca="1" ref="BH1203" ca="1">_xlfn.LET(_xlpm.rozsah, $J$3:$J$10001,_xlpm.podminka, (_xlpm.rozsah&gt;E1203)*(ISNUMBER(_xlpm.rozsah)),_xlpm.indexy, IF(_xlpm.podminka, ROW(_xlpm.rozsah)-MIN(ROW(_xlpm.rozsah))+1),_xlpm.prvni, MIN(_xlpm.indexy),_xlpm.finalni, IF(_xlpm.prvni=1, 2, _xlpm.prvni),INDEX(_xlpm.rozsah, _xlpm.finalni))</f>
        <v>1800</v>
      </c>
      <c r="BI1203" cm="1">
        <f t="array" aca="1" ref="BI1203" ca="1">INDEX($J$3:$J$10001,MATCH(BH1203,$J$3:$J$10004,0)-1)</f>
        <v>1700</v>
      </c>
      <c r="BJ1203">
        <f t="shared" ca="1" si="294"/>
        <v>333</v>
      </c>
      <c r="BK1203">
        <f t="shared" ca="1" si="294"/>
        <v>350</v>
      </c>
      <c r="BL1203">
        <f t="shared" ca="1" si="290"/>
        <v>-17</v>
      </c>
      <c r="BM1203">
        <f t="shared" ca="1" si="288"/>
        <v>347.7259292173261</v>
      </c>
    </row>
    <row r="1204" spans="1:65" x14ac:dyDescent="0.25">
      <c r="A1204" s="64">
        <v>1201</v>
      </c>
      <c r="B1204" s="64">
        <v>76</v>
      </c>
      <c r="C1204" s="64">
        <v>14</v>
      </c>
      <c r="D1204" s="18">
        <v>1201</v>
      </c>
      <c r="E1204" s="21">
        <f t="shared" ca="1" si="281"/>
        <v>1866.9188395261335</v>
      </c>
      <c r="F1204" s="22">
        <f t="shared" ca="1" si="282"/>
        <v>45.027331619278023</v>
      </c>
      <c r="G1204" s="23">
        <v>1201</v>
      </c>
      <c r="H1204" s="24">
        <f t="shared" ca="1" si="283"/>
        <v>1863.9416719999999</v>
      </c>
      <c r="I1204" s="25">
        <f t="shared" ca="1" si="284"/>
        <v>45.098188206400003</v>
      </c>
      <c r="J1204" s="155"/>
      <c r="K1204" s="155"/>
      <c r="AX1204">
        <f t="shared" ca="1" si="291"/>
        <v>322.12991576000002</v>
      </c>
      <c r="AY1204">
        <f t="shared" ca="1" si="285"/>
        <v>326.87008423999998</v>
      </c>
      <c r="AZ1204" cm="1">
        <f t="array" aca="1" ref="AZ1204" ca="1">_xlfn.LET(_xlpm.rozsah, $J$3:$J$10001,_xlpm.podminka, (_xlpm.rozsah&gt;H1204)*(ISNUMBER(_xlpm.rozsah)),_xlpm.indexy, IF(_xlpm.podminka, ROW(_xlpm.rozsah)-MIN(ROW(_xlpm.rozsah))+1),_xlpm.prvni, MIN(_xlpm.indexy),_xlpm.finalni, IF(_xlpm.prvni=1, 2, _xlpm.prvni),INDEX(_xlpm.rozsah, _xlpm.finalni))</f>
        <v>1900</v>
      </c>
      <c r="BA1204" cm="1">
        <f t="array" aca="1" ref="BA1204" ca="1">INDEX($J$3:$J$10001,MATCH(AZ1204,$J$3:$J$10004,0)-1)</f>
        <v>1800</v>
      </c>
      <c r="BB1204">
        <f t="shared" ca="1" si="293"/>
        <v>316</v>
      </c>
      <c r="BC1204">
        <f t="shared" ca="1" si="293"/>
        <v>333</v>
      </c>
      <c r="BD1204">
        <f t="shared" ca="1" si="292"/>
        <v>-17</v>
      </c>
      <c r="BE1204">
        <f t="shared" ca="1" si="286"/>
        <v>322.12991576000002</v>
      </c>
      <c r="BF1204">
        <f t="shared" ca="1" si="289"/>
        <v>321.62379728055731</v>
      </c>
      <c r="BG1204">
        <f t="shared" ca="1" si="287"/>
        <v>327.37620271944269</v>
      </c>
      <c r="BH1204" cm="1">
        <f t="array" aca="1" ref="BH1204" ca="1">_xlfn.LET(_xlpm.rozsah, $J$3:$J$10001,_xlpm.podminka, (_xlpm.rozsah&gt;E1204)*(ISNUMBER(_xlpm.rozsah)),_xlpm.indexy, IF(_xlpm.podminka, ROW(_xlpm.rozsah)-MIN(ROW(_xlpm.rozsah))+1),_xlpm.prvni, MIN(_xlpm.indexy),_xlpm.finalni, IF(_xlpm.prvni=1, 2, _xlpm.prvni),INDEX(_xlpm.rozsah, _xlpm.finalni))</f>
        <v>1900</v>
      </c>
      <c r="BI1204" cm="1">
        <f t="array" aca="1" ref="BI1204" ca="1">INDEX($J$3:$J$10001,MATCH(BH1204,$J$3:$J$10004,0)-1)</f>
        <v>1800</v>
      </c>
      <c r="BJ1204">
        <f t="shared" ca="1" si="294"/>
        <v>316</v>
      </c>
      <c r="BK1204">
        <f t="shared" ca="1" si="294"/>
        <v>333</v>
      </c>
      <c r="BL1204">
        <f t="shared" ca="1" si="290"/>
        <v>-17</v>
      </c>
      <c r="BM1204">
        <f t="shared" ca="1" si="288"/>
        <v>321.62379728055731</v>
      </c>
    </row>
    <row r="1205" spans="1:65" x14ac:dyDescent="0.25">
      <c r="A1205" s="64">
        <v>1202</v>
      </c>
      <c r="B1205" s="64">
        <v>74</v>
      </c>
      <c r="C1205" s="64">
        <v>18</v>
      </c>
      <c r="D1205" s="18">
        <v>1202</v>
      </c>
      <c r="E1205" s="21">
        <f t="shared" ca="1" si="281"/>
        <v>1836.2104490122879</v>
      </c>
      <c r="F1205" s="22">
        <f t="shared" ca="1" si="282"/>
        <v>58.831960260223994</v>
      </c>
      <c r="G1205" s="28">
        <v>1202</v>
      </c>
      <c r="H1205" s="24">
        <f t="shared" ca="1" si="283"/>
        <v>1833.3116279999999</v>
      </c>
      <c r="I1205" s="25">
        <f t="shared" ca="1" si="284"/>
        <v>58.920664183200003</v>
      </c>
      <c r="J1205" s="155"/>
      <c r="K1205" s="155"/>
      <c r="AX1205">
        <f t="shared" ca="1" si="291"/>
        <v>327.33702324000001</v>
      </c>
      <c r="AY1205">
        <f t="shared" ca="1" si="285"/>
        <v>321.66297675999999</v>
      </c>
      <c r="AZ1205" cm="1">
        <f t="array" aca="1" ref="AZ1205" ca="1">_xlfn.LET(_xlpm.rozsah, $J$3:$J$10001,_xlpm.podminka, (_xlpm.rozsah&gt;H1205)*(ISNUMBER(_xlpm.rozsah)),_xlpm.indexy, IF(_xlpm.podminka, ROW(_xlpm.rozsah)-MIN(ROW(_xlpm.rozsah))+1),_xlpm.prvni, MIN(_xlpm.indexy),_xlpm.finalni, IF(_xlpm.prvni=1, 2, _xlpm.prvni),INDEX(_xlpm.rozsah, _xlpm.finalni))</f>
        <v>1900</v>
      </c>
      <c r="BA1205" cm="1">
        <f t="array" aca="1" ref="BA1205" ca="1">INDEX($J$3:$J$10001,MATCH(AZ1205,$J$3:$J$10004,0)-1)</f>
        <v>1800</v>
      </c>
      <c r="BB1205">
        <f t="shared" ca="1" si="293"/>
        <v>316</v>
      </c>
      <c r="BC1205">
        <f t="shared" ca="1" si="293"/>
        <v>333</v>
      </c>
      <c r="BD1205">
        <f t="shared" ca="1" si="292"/>
        <v>-17</v>
      </c>
      <c r="BE1205">
        <f t="shared" ca="1" si="286"/>
        <v>327.33702324000001</v>
      </c>
      <c r="BF1205">
        <f t="shared" ca="1" si="289"/>
        <v>326.84422366791108</v>
      </c>
      <c r="BG1205">
        <f t="shared" ca="1" si="287"/>
        <v>322.15577633208892</v>
      </c>
      <c r="BH1205" cm="1">
        <f t="array" aca="1" ref="BH1205" ca="1">_xlfn.LET(_xlpm.rozsah, $J$3:$J$10001,_xlpm.podminka, (_xlpm.rozsah&gt;E1205)*(ISNUMBER(_xlpm.rozsah)),_xlpm.indexy, IF(_xlpm.podminka, ROW(_xlpm.rozsah)-MIN(ROW(_xlpm.rozsah))+1),_xlpm.prvni, MIN(_xlpm.indexy),_xlpm.finalni, IF(_xlpm.prvni=1, 2, _xlpm.prvni),INDEX(_xlpm.rozsah, _xlpm.finalni))</f>
        <v>1900</v>
      </c>
      <c r="BI1205" cm="1">
        <f t="array" aca="1" ref="BI1205" ca="1">INDEX($J$3:$J$10001,MATCH(BH1205,$J$3:$J$10004,0)-1)</f>
        <v>1800</v>
      </c>
      <c r="BJ1205">
        <f t="shared" ca="1" si="294"/>
        <v>316</v>
      </c>
      <c r="BK1205">
        <f t="shared" ca="1" si="294"/>
        <v>333</v>
      </c>
      <c r="BL1205">
        <f t="shared" ca="1" si="290"/>
        <v>-17</v>
      </c>
      <c r="BM1205">
        <f t="shared" ca="1" si="288"/>
        <v>326.84422366791108</v>
      </c>
    </row>
    <row r="1206" spans="1:65" x14ac:dyDescent="0.25">
      <c r="A1206" s="64">
        <v>1203</v>
      </c>
      <c r="B1206" s="64">
        <v>69</v>
      </c>
      <c r="C1206" s="64">
        <v>46</v>
      </c>
      <c r="D1206" s="18">
        <v>1203</v>
      </c>
      <c r="E1206" s="21">
        <f t="shared" ca="1" si="281"/>
        <v>1759.4394727276735</v>
      </c>
      <c r="F1206" s="22">
        <f t="shared" ca="1" si="282"/>
        <v>156.35183323269592</v>
      </c>
      <c r="G1206" s="23">
        <v>1203</v>
      </c>
      <c r="H1206" s="24">
        <f t="shared" ca="1" si="283"/>
        <v>1756.7365179999999</v>
      </c>
      <c r="I1206" s="25">
        <f t="shared" ca="1" si="284"/>
        <v>156.56320429239997</v>
      </c>
      <c r="J1206" s="155"/>
      <c r="K1206" s="155"/>
      <c r="AX1206">
        <f t="shared" ca="1" si="291"/>
        <v>340.35479193999998</v>
      </c>
      <c r="AY1206">
        <f t="shared" ca="1" si="285"/>
        <v>342.64520806000002</v>
      </c>
      <c r="AZ1206" cm="1">
        <f t="array" aca="1" ref="AZ1206" ca="1">_xlfn.LET(_xlpm.rozsah, $J$3:$J$10001,_xlpm.podminka, (_xlpm.rozsah&gt;H1206)*(ISNUMBER(_xlpm.rozsah)),_xlpm.indexy, IF(_xlpm.podminka, ROW(_xlpm.rozsah)-MIN(ROW(_xlpm.rozsah))+1),_xlpm.prvni, MIN(_xlpm.indexy),_xlpm.finalni, IF(_xlpm.prvni=1, 2, _xlpm.prvni),INDEX(_xlpm.rozsah, _xlpm.finalni))</f>
        <v>1800</v>
      </c>
      <c r="BA1206" cm="1">
        <f t="array" aca="1" ref="BA1206" ca="1">INDEX($J$3:$J$10001,MATCH(AZ1206,$J$3:$J$10004,0)-1)</f>
        <v>1700</v>
      </c>
      <c r="BB1206">
        <f t="shared" ca="1" si="293"/>
        <v>333</v>
      </c>
      <c r="BC1206">
        <f t="shared" ca="1" si="293"/>
        <v>350</v>
      </c>
      <c r="BD1206">
        <f t="shared" ca="1" si="292"/>
        <v>-17</v>
      </c>
      <c r="BE1206">
        <f t="shared" ca="1" si="286"/>
        <v>340.35479193999998</v>
      </c>
      <c r="BF1206">
        <f t="shared" ca="1" si="289"/>
        <v>339.8952896362955</v>
      </c>
      <c r="BG1206">
        <f t="shared" ca="1" si="287"/>
        <v>343.1047103637045</v>
      </c>
      <c r="BH1206" cm="1">
        <f t="array" aca="1" ref="BH1206" ca="1">_xlfn.LET(_xlpm.rozsah, $J$3:$J$10001,_xlpm.podminka, (_xlpm.rozsah&gt;E1206)*(ISNUMBER(_xlpm.rozsah)),_xlpm.indexy, IF(_xlpm.podminka, ROW(_xlpm.rozsah)-MIN(ROW(_xlpm.rozsah))+1),_xlpm.prvni, MIN(_xlpm.indexy),_xlpm.finalni, IF(_xlpm.prvni=1, 2, _xlpm.prvni),INDEX(_xlpm.rozsah, _xlpm.finalni))</f>
        <v>1800</v>
      </c>
      <c r="BI1206" cm="1">
        <f t="array" aca="1" ref="BI1206" ca="1">INDEX($J$3:$J$10001,MATCH(BH1206,$J$3:$J$10004,0)-1)</f>
        <v>1700</v>
      </c>
      <c r="BJ1206">
        <f t="shared" ca="1" si="294"/>
        <v>333</v>
      </c>
      <c r="BK1206">
        <f t="shared" ca="1" si="294"/>
        <v>350</v>
      </c>
      <c r="BL1206">
        <f t="shared" ca="1" si="290"/>
        <v>-17</v>
      </c>
      <c r="BM1206">
        <f t="shared" ca="1" si="288"/>
        <v>339.8952896362955</v>
      </c>
    </row>
    <row r="1207" spans="1:65" x14ac:dyDescent="0.25">
      <c r="A1207" s="64">
        <v>1204</v>
      </c>
      <c r="B1207" s="64">
        <v>68</v>
      </c>
      <c r="C1207" s="64">
        <v>62</v>
      </c>
      <c r="D1207" s="18">
        <v>1204</v>
      </c>
      <c r="E1207" s="21">
        <f t="shared" ca="1" si="281"/>
        <v>1744.085277470751</v>
      </c>
      <c r="F1207" s="22">
        <f t="shared" ca="1" si="282"/>
        <v>212.35341175458285</v>
      </c>
      <c r="G1207" s="28">
        <v>1204</v>
      </c>
      <c r="H1207" s="24">
        <f t="shared" ca="1" si="283"/>
        <v>1741.4214959999999</v>
      </c>
      <c r="I1207" s="25">
        <f t="shared" ca="1" si="284"/>
        <v>212.63417432160003</v>
      </c>
      <c r="J1207" s="155"/>
      <c r="K1207" s="155"/>
      <c r="AX1207">
        <f t="shared" ca="1" si="291"/>
        <v>342.95834568000004</v>
      </c>
      <c r="AY1207">
        <f t="shared" ca="1" si="285"/>
        <v>340.04165431999996</v>
      </c>
      <c r="AZ1207" cm="1">
        <f t="array" aca="1" ref="AZ1207" ca="1">_xlfn.LET(_xlpm.rozsah, $J$3:$J$10001,_xlpm.podminka, (_xlpm.rozsah&gt;H1207)*(ISNUMBER(_xlpm.rozsah)),_xlpm.indexy, IF(_xlpm.podminka, ROW(_xlpm.rozsah)-MIN(ROW(_xlpm.rozsah))+1),_xlpm.prvni, MIN(_xlpm.indexy),_xlpm.finalni, IF(_xlpm.prvni=1, 2, _xlpm.prvni),INDEX(_xlpm.rozsah, _xlpm.finalni))</f>
        <v>1800</v>
      </c>
      <c r="BA1207" cm="1">
        <f t="array" aca="1" ref="BA1207" ca="1">INDEX($J$3:$J$10001,MATCH(AZ1207,$J$3:$J$10004,0)-1)</f>
        <v>1700</v>
      </c>
      <c r="BB1207">
        <f t="shared" ca="1" si="293"/>
        <v>333</v>
      </c>
      <c r="BC1207">
        <f t="shared" ca="1" si="293"/>
        <v>350</v>
      </c>
      <c r="BD1207">
        <f t="shared" ca="1" si="292"/>
        <v>-17</v>
      </c>
      <c r="BE1207">
        <f t="shared" ca="1" si="286"/>
        <v>342.95834568000004</v>
      </c>
      <c r="BF1207">
        <f t="shared" ca="1" si="289"/>
        <v>342.50550282997233</v>
      </c>
      <c r="BG1207">
        <f t="shared" ca="1" si="287"/>
        <v>340.49449717002767</v>
      </c>
      <c r="BH1207" cm="1">
        <f t="array" aca="1" ref="BH1207" ca="1">_xlfn.LET(_xlpm.rozsah, $J$3:$J$10001,_xlpm.podminka, (_xlpm.rozsah&gt;E1207)*(ISNUMBER(_xlpm.rozsah)),_xlpm.indexy, IF(_xlpm.podminka, ROW(_xlpm.rozsah)-MIN(ROW(_xlpm.rozsah))+1),_xlpm.prvni, MIN(_xlpm.indexy),_xlpm.finalni, IF(_xlpm.prvni=1, 2, _xlpm.prvni),INDEX(_xlpm.rozsah, _xlpm.finalni))</f>
        <v>1800</v>
      </c>
      <c r="BI1207" cm="1">
        <f t="array" aca="1" ref="BI1207" ca="1">INDEX($J$3:$J$10001,MATCH(BH1207,$J$3:$J$10004,0)-1)</f>
        <v>1700</v>
      </c>
      <c r="BJ1207">
        <f t="shared" ca="1" si="294"/>
        <v>333</v>
      </c>
      <c r="BK1207">
        <f t="shared" ca="1" si="294"/>
        <v>350</v>
      </c>
      <c r="BL1207">
        <f t="shared" ca="1" si="290"/>
        <v>-17</v>
      </c>
      <c r="BM1207">
        <f t="shared" ca="1" si="288"/>
        <v>342.50550282997233</v>
      </c>
    </row>
    <row r="1208" spans="1:65" x14ac:dyDescent="0.25">
      <c r="A1208" s="64">
        <v>1205</v>
      </c>
      <c r="B1208" s="64">
        <v>68</v>
      </c>
      <c r="C1208" s="64">
        <v>62</v>
      </c>
      <c r="D1208" s="18">
        <v>1205</v>
      </c>
      <c r="E1208" s="21">
        <f t="shared" ca="1" si="281"/>
        <v>1744.085277470751</v>
      </c>
      <c r="F1208" s="22">
        <f t="shared" ca="1" si="282"/>
        <v>212.35341175458285</v>
      </c>
      <c r="G1208" s="23">
        <v>1205</v>
      </c>
      <c r="H1208" s="24">
        <f t="shared" ca="1" si="283"/>
        <v>1741.4214959999999</v>
      </c>
      <c r="I1208" s="25">
        <f t="shared" ca="1" si="284"/>
        <v>212.63417432160003</v>
      </c>
      <c r="J1208" s="155"/>
      <c r="K1208" s="155"/>
      <c r="AX1208">
        <f t="shared" ca="1" si="291"/>
        <v>342.95834568000004</v>
      </c>
      <c r="AY1208">
        <f t="shared" ca="1" si="285"/>
        <v>340.04165431999996</v>
      </c>
      <c r="AZ1208" cm="1">
        <f t="array" aca="1" ref="AZ1208" ca="1">_xlfn.LET(_xlpm.rozsah, $J$3:$J$10001,_xlpm.podminka, (_xlpm.rozsah&gt;H1208)*(ISNUMBER(_xlpm.rozsah)),_xlpm.indexy, IF(_xlpm.podminka, ROW(_xlpm.rozsah)-MIN(ROW(_xlpm.rozsah))+1),_xlpm.prvni, MIN(_xlpm.indexy),_xlpm.finalni, IF(_xlpm.prvni=1, 2, _xlpm.prvni),INDEX(_xlpm.rozsah, _xlpm.finalni))</f>
        <v>1800</v>
      </c>
      <c r="BA1208" cm="1">
        <f t="array" aca="1" ref="BA1208" ca="1">INDEX($J$3:$J$10001,MATCH(AZ1208,$J$3:$J$10004,0)-1)</f>
        <v>1700</v>
      </c>
      <c r="BB1208">
        <f t="shared" ca="1" si="293"/>
        <v>333</v>
      </c>
      <c r="BC1208">
        <f t="shared" ca="1" si="293"/>
        <v>350</v>
      </c>
      <c r="BD1208">
        <f t="shared" ca="1" si="292"/>
        <v>-17</v>
      </c>
      <c r="BE1208">
        <f t="shared" ca="1" si="286"/>
        <v>342.95834568000004</v>
      </c>
      <c r="BF1208">
        <f t="shared" ca="1" si="289"/>
        <v>342.50550282997233</v>
      </c>
      <c r="BG1208">
        <f t="shared" ca="1" si="287"/>
        <v>340.49449717002767</v>
      </c>
      <c r="BH1208" cm="1">
        <f t="array" aca="1" ref="BH1208" ca="1">_xlfn.LET(_xlpm.rozsah, $J$3:$J$10001,_xlpm.podminka, (_xlpm.rozsah&gt;E1208)*(ISNUMBER(_xlpm.rozsah)),_xlpm.indexy, IF(_xlpm.podminka, ROW(_xlpm.rozsah)-MIN(ROW(_xlpm.rozsah))+1),_xlpm.prvni, MIN(_xlpm.indexy),_xlpm.finalni, IF(_xlpm.prvni=1, 2, _xlpm.prvni),INDEX(_xlpm.rozsah, _xlpm.finalni))</f>
        <v>1800</v>
      </c>
      <c r="BI1208" cm="1">
        <f t="array" aca="1" ref="BI1208" ca="1">INDEX($J$3:$J$10001,MATCH(BH1208,$J$3:$J$10004,0)-1)</f>
        <v>1700</v>
      </c>
      <c r="BJ1208">
        <f t="shared" ca="1" si="294"/>
        <v>333</v>
      </c>
      <c r="BK1208">
        <f t="shared" ca="1" si="294"/>
        <v>350</v>
      </c>
      <c r="BL1208">
        <f t="shared" ca="1" si="290"/>
        <v>-17</v>
      </c>
      <c r="BM1208">
        <f t="shared" ca="1" si="288"/>
        <v>342.50550282997233</v>
      </c>
    </row>
    <row r="1209" spans="1:65" x14ac:dyDescent="0.25">
      <c r="A1209" s="64">
        <v>1206</v>
      </c>
      <c r="B1209" s="64">
        <v>68</v>
      </c>
      <c r="C1209" s="64">
        <v>62</v>
      </c>
      <c r="D1209" s="18">
        <v>1206</v>
      </c>
      <c r="E1209" s="21">
        <f t="shared" ca="1" si="281"/>
        <v>1744.085277470751</v>
      </c>
      <c r="F1209" s="22">
        <f t="shared" ca="1" si="282"/>
        <v>212.35341175458285</v>
      </c>
      <c r="G1209" s="28">
        <v>1206</v>
      </c>
      <c r="H1209" s="24">
        <f t="shared" ca="1" si="283"/>
        <v>1741.4214959999999</v>
      </c>
      <c r="I1209" s="25">
        <f t="shared" ca="1" si="284"/>
        <v>212.63417432160003</v>
      </c>
      <c r="J1209" s="155"/>
      <c r="K1209" s="155"/>
      <c r="AX1209">
        <f t="shared" ca="1" si="291"/>
        <v>342.95834568000004</v>
      </c>
      <c r="AY1209">
        <f t="shared" ca="1" si="285"/>
        <v>340.04165431999996</v>
      </c>
      <c r="AZ1209" cm="1">
        <f t="array" aca="1" ref="AZ1209" ca="1">_xlfn.LET(_xlpm.rozsah, $J$3:$J$10001,_xlpm.podminka, (_xlpm.rozsah&gt;H1209)*(ISNUMBER(_xlpm.rozsah)),_xlpm.indexy, IF(_xlpm.podminka, ROW(_xlpm.rozsah)-MIN(ROW(_xlpm.rozsah))+1),_xlpm.prvni, MIN(_xlpm.indexy),_xlpm.finalni, IF(_xlpm.prvni=1, 2, _xlpm.prvni),INDEX(_xlpm.rozsah, _xlpm.finalni))</f>
        <v>1800</v>
      </c>
      <c r="BA1209" cm="1">
        <f t="array" aca="1" ref="BA1209" ca="1">INDEX($J$3:$J$10001,MATCH(AZ1209,$J$3:$J$10004,0)-1)</f>
        <v>1700</v>
      </c>
      <c r="BB1209">
        <f t="shared" ca="1" si="293"/>
        <v>333</v>
      </c>
      <c r="BC1209">
        <f t="shared" ca="1" si="293"/>
        <v>350</v>
      </c>
      <c r="BD1209">
        <f t="shared" ca="1" si="292"/>
        <v>-17</v>
      </c>
      <c r="BE1209">
        <f t="shared" ca="1" si="286"/>
        <v>342.95834568000004</v>
      </c>
      <c r="BF1209">
        <f t="shared" ca="1" si="289"/>
        <v>342.50550282997233</v>
      </c>
      <c r="BG1209">
        <f t="shared" ca="1" si="287"/>
        <v>340.49449717002767</v>
      </c>
      <c r="BH1209" cm="1">
        <f t="array" aca="1" ref="BH1209" ca="1">_xlfn.LET(_xlpm.rozsah, $J$3:$J$10001,_xlpm.podminka, (_xlpm.rozsah&gt;E1209)*(ISNUMBER(_xlpm.rozsah)),_xlpm.indexy, IF(_xlpm.podminka, ROW(_xlpm.rozsah)-MIN(ROW(_xlpm.rozsah))+1),_xlpm.prvni, MIN(_xlpm.indexy),_xlpm.finalni, IF(_xlpm.prvni=1, 2, _xlpm.prvni),INDEX(_xlpm.rozsah, _xlpm.finalni))</f>
        <v>1800</v>
      </c>
      <c r="BI1209" cm="1">
        <f t="array" aca="1" ref="BI1209" ca="1">INDEX($J$3:$J$10001,MATCH(BH1209,$J$3:$J$10004,0)-1)</f>
        <v>1700</v>
      </c>
      <c r="BJ1209">
        <f t="shared" ca="1" si="294"/>
        <v>333</v>
      </c>
      <c r="BK1209">
        <f t="shared" ca="1" si="294"/>
        <v>350</v>
      </c>
      <c r="BL1209">
        <f t="shared" ca="1" si="290"/>
        <v>-17</v>
      </c>
      <c r="BM1209">
        <f t="shared" ca="1" si="288"/>
        <v>342.50550282997233</v>
      </c>
    </row>
    <row r="1210" spans="1:65" x14ac:dyDescent="0.25">
      <c r="A1210" s="64">
        <v>1207</v>
      </c>
      <c r="B1210" s="64">
        <v>68</v>
      </c>
      <c r="C1210" s="64">
        <v>62</v>
      </c>
      <c r="D1210" s="18">
        <v>1207</v>
      </c>
      <c r="E1210" s="21">
        <f t="shared" ca="1" si="281"/>
        <v>1744.085277470751</v>
      </c>
      <c r="F1210" s="22">
        <f t="shared" ca="1" si="282"/>
        <v>212.35341175458285</v>
      </c>
      <c r="G1210" s="23">
        <v>1207</v>
      </c>
      <c r="H1210" s="24">
        <f t="shared" ca="1" si="283"/>
        <v>1741.4214959999999</v>
      </c>
      <c r="I1210" s="25">
        <f t="shared" ca="1" si="284"/>
        <v>212.63417432160003</v>
      </c>
      <c r="J1210" s="155"/>
      <c r="K1210" s="155"/>
      <c r="AX1210">
        <f t="shared" ca="1" si="291"/>
        <v>342.95834568000004</v>
      </c>
      <c r="AY1210">
        <f t="shared" ca="1" si="285"/>
        <v>340.04165431999996</v>
      </c>
      <c r="AZ1210" cm="1">
        <f t="array" aca="1" ref="AZ1210" ca="1">_xlfn.LET(_xlpm.rozsah, $J$3:$J$10001,_xlpm.podminka, (_xlpm.rozsah&gt;H1210)*(ISNUMBER(_xlpm.rozsah)),_xlpm.indexy, IF(_xlpm.podminka, ROW(_xlpm.rozsah)-MIN(ROW(_xlpm.rozsah))+1),_xlpm.prvni, MIN(_xlpm.indexy),_xlpm.finalni, IF(_xlpm.prvni=1, 2, _xlpm.prvni),INDEX(_xlpm.rozsah, _xlpm.finalni))</f>
        <v>1800</v>
      </c>
      <c r="BA1210" cm="1">
        <f t="array" aca="1" ref="BA1210" ca="1">INDEX($J$3:$J$10001,MATCH(AZ1210,$J$3:$J$10004,0)-1)</f>
        <v>1700</v>
      </c>
      <c r="BB1210">
        <f t="shared" ca="1" si="293"/>
        <v>333</v>
      </c>
      <c r="BC1210">
        <f t="shared" ca="1" si="293"/>
        <v>350</v>
      </c>
      <c r="BD1210">
        <f t="shared" ca="1" si="292"/>
        <v>-17</v>
      </c>
      <c r="BE1210">
        <f t="shared" ca="1" si="286"/>
        <v>342.95834568000004</v>
      </c>
      <c r="BF1210">
        <f t="shared" ca="1" si="289"/>
        <v>342.50550282997233</v>
      </c>
      <c r="BG1210">
        <f t="shared" ca="1" si="287"/>
        <v>340.49449717002767</v>
      </c>
      <c r="BH1210" cm="1">
        <f t="array" aca="1" ref="BH1210" ca="1">_xlfn.LET(_xlpm.rozsah, $J$3:$J$10001,_xlpm.podminka, (_xlpm.rozsah&gt;E1210)*(ISNUMBER(_xlpm.rozsah)),_xlpm.indexy, IF(_xlpm.podminka, ROW(_xlpm.rozsah)-MIN(ROW(_xlpm.rozsah))+1),_xlpm.prvni, MIN(_xlpm.indexy),_xlpm.finalni, IF(_xlpm.prvni=1, 2, _xlpm.prvni),INDEX(_xlpm.rozsah, _xlpm.finalni))</f>
        <v>1800</v>
      </c>
      <c r="BI1210" cm="1">
        <f t="array" aca="1" ref="BI1210" ca="1">INDEX($J$3:$J$10001,MATCH(BH1210,$J$3:$J$10004,0)-1)</f>
        <v>1700</v>
      </c>
      <c r="BJ1210">
        <f t="shared" ca="1" si="294"/>
        <v>333</v>
      </c>
      <c r="BK1210">
        <f t="shared" ca="1" si="294"/>
        <v>350</v>
      </c>
      <c r="BL1210">
        <f t="shared" ca="1" si="290"/>
        <v>-17</v>
      </c>
      <c r="BM1210">
        <f t="shared" ca="1" si="288"/>
        <v>342.50550282997233</v>
      </c>
    </row>
    <row r="1211" spans="1:65" x14ac:dyDescent="0.25">
      <c r="A1211" s="64">
        <v>1208</v>
      </c>
      <c r="B1211" s="64">
        <v>68</v>
      </c>
      <c r="C1211" s="64">
        <v>62</v>
      </c>
      <c r="D1211" s="18">
        <v>1208</v>
      </c>
      <c r="E1211" s="21">
        <f t="shared" ca="1" si="281"/>
        <v>1744.085277470751</v>
      </c>
      <c r="F1211" s="22">
        <f t="shared" ca="1" si="282"/>
        <v>212.35341175458285</v>
      </c>
      <c r="G1211" s="28">
        <v>1208</v>
      </c>
      <c r="H1211" s="24">
        <f t="shared" ca="1" si="283"/>
        <v>1741.4214959999999</v>
      </c>
      <c r="I1211" s="25">
        <f t="shared" ca="1" si="284"/>
        <v>212.63417432160003</v>
      </c>
      <c r="J1211" s="155"/>
      <c r="K1211" s="155"/>
      <c r="AX1211">
        <f t="shared" ca="1" si="291"/>
        <v>342.95834568000004</v>
      </c>
      <c r="AY1211">
        <f t="shared" ca="1" si="285"/>
        <v>340.04165431999996</v>
      </c>
      <c r="AZ1211" cm="1">
        <f t="array" aca="1" ref="AZ1211" ca="1">_xlfn.LET(_xlpm.rozsah, $J$3:$J$10001,_xlpm.podminka, (_xlpm.rozsah&gt;H1211)*(ISNUMBER(_xlpm.rozsah)),_xlpm.indexy, IF(_xlpm.podminka, ROW(_xlpm.rozsah)-MIN(ROW(_xlpm.rozsah))+1),_xlpm.prvni, MIN(_xlpm.indexy),_xlpm.finalni, IF(_xlpm.prvni=1, 2, _xlpm.prvni),INDEX(_xlpm.rozsah, _xlpm.finalni))</f>
        <v>1800</v>
      </c>
      <c r="BA1211" cm="1">
        <f t="array" aca="1" ref="BA1211" ca="1">INDEX($J$3:$J$10001,MATCH(AZ1211,$J$3:$J$10004,0)-1)</f>
        <v>1700</v>
      </c>
      <c r="BB1211">
        <f t="shared" ca="1" si="293"/>
        <v>333</v>
      </c>
      <c r="BC1211">
        <f t="shared" ca="1" si="293"/>
        <v>350</v>
      </c>
      <c r="BD1211">
        <f t="shared" ca="1" si="292"/>
        <v>-17</v>
      </c>
      <c r="BE1211">
        <f t="shared" ca="1" si="286"/>
        <v>342.95834568000004</v>
      </c>
      <c r="BF1211">
        <f t="shared" ca="1" si="289"/>
        <v>342.50550282997233</v>
      </c>
      <c r="BG1211">
        <f t="shared" ca="1" si="287"/>
        <v>340.49449717002767</v>
      </c>
      <c r="BH1211" cm="1">
        <f t="array" aca="1" ref="BH1211" ca="1">_xlfn.LET(_xlpm.rozsah, $J$3:$J$10001,_xlpm.podminka, (_xlpm.rozsah&gt;E1211)*(ISNUMBER(_xlpm.rozsah)),_xlpm.indexy, IF(_xlpm.podminka, ROW(_xlpm.rozsah)-MIN(ROW(_xlpm.rozsah))+1),_xlpm.prvni, MIN(_xlpm.indexy),_xlpm.finalni, IF(_xlpm.prvni=1, 2, _xlpm.prvni),INDEX(_xlpm.rozsah, _xlpm.finalni))</f>
        <v>1800</v>
      </c>
      <c r="BI1211" cm="1">
        <f t="array" aca="1" ref="BI1211" ca="1">INDEX($J$3:$J$10001,MATCH(BH1211,$J$3:$J$10004,0)-1)</f>
        <v>1700</v>
      </c>
      <c r="BJ1211">
        <f t="shared" ca="1" si="294"/>
        <v>333</v>
      </c>
      <c r="BK1211">
        <f t="shared" ca="1" si="294"/>
        <v>350</v>
      </c>
      <c r="BL1211">
        <f t="shared" ca="1" si="290"/>
        <v>-17</v>
      </c>
      <c r="BM1211">
        <f t="shared" ca="1" si="288"/>
        <v>342.50550282997233</v>
      </c>
    </row>
    <row r="1212" spans="1:65" x14ac:dyDescent="0.25">
      <c r="A1212" s="64">
        <v>1209</v>
      </c>
      <c r="B1212" s="64">
        <v>68</v>
      </c>
      <c r="C1212" s="64">
        <v>62</v>
      </c>
      <c r="D1212" s="18">
        <v>1209</v>
      </c>
      <c r="E1212" s="21">
        <f t="shared" ca="1" si="281"/>
        <v>1744.085277470751</v>
      </c>
      <c r="F1212" s="22">
        <f t="shared" ca="1" si="282"/>
        <v>212.35341175458285</v>
      </c>
      <c r="G1212" s="23">
        <v>1209</v>
      </c>
      <c r="H1212" s="24">
        <f t="shared" ca="1" si="283"/>
        <v>1741.4214959999999</v>
      </c>
      <c r="I1212" s="25">
        <f t="shared" ca="1" si="284"/>
        <v>212.63417432160003</v>
      </c>
      <c r="J1212" s="155"/>
      <c r="K1212" s="155"/>
      <c r="AX1212">
        <f t="shared" ca="1" si="291"/>
        <v>342.95834568000004</v>
      </c>
      <c r="AY1212">
        <f t="shared" ca="1" si="285"/>
        <v>340.04165431999996</v>
      </c>
      <c r="AZ1212" cm="1">
        <f t="array" aca="1" ref="AZ1212" ca="1">_xlfn.LET(_xlpm.rozsah, $J$3:$J$10001,_xlpm.podminka, (_xlpm.rozsah&gt;H1212)*(ISNUMBER(_xlpm.rozsah)),_xlpm.indexy, IF(_xlpm.podminka, ROW(_xlpm.rozsah)-MIN(ROW(_xlpm.rozsah))+1),_xlpm.prvni, MIN(_xlpm.indexy),_xlpm.finalni, IF(_xlpm.prvni=1, 2, _xlpm.prvni),INDEX(_xlpm.rozsah, _xlpm.finalni))</f>
        <v>1800</v>
      </c>
      <c r="BA1212" cm="1">
        <f t="array" aca="1" ref="BA1212" ca="1">INDEX($J$3:$J$10001,MATCH(AZ1212,$J$3:$J$10004,0)-1)</f>
        <v>1700</v>
      </c>
      <c r="BB1212">
        <f t="shared" ca="1" si="293"/>
        <v>333</v>
      </c>
      <c r="BC1212">
        <f t="shared" ca="1" si="293"/>
        <v>350</v>
      </c>
      <c r="BD1212">
        <f t="shared" ca="1" si="292"/>
        <v>-17</v>
      </c>
      <c r="BE1212">
        <f t="shared" ca="1" si="286"/>
        <v>342.95834568000004</v>
      </c>
      <c r="BF1212">
        <f t="shared" ca="1" si="289"/>
        <v>342.50550282997233</v>
      </c>
      <c r="BG1212">
        <f t="shared" ca="1" si="287"/>
        <v>340.49449717002767</v>
      </c>
      <c r="BH1212" cm="1">
        <f t="array" aca="1" ref="BH1212" ca="1">_xlfn.LET(_xlpm.rozsah, $J$3:$J$10001,_xlpm.podminka, (_xlpm.rozsah&gt;E1212)*(ISNUMBER(_xlpm.rozsah)),_xlpm.indexy, IF(_xlpm.podminka, ROW(_xlpm.rozsah)-MIN(ROW(_xlpm.rozsah))+1),_xlpm.prvni, MIN(_xlpm.indexy),_xlpm.finalni, IF(_xlpm.prvni=1, 2, _xlpm.prvni),INDEX(_xlpm.rozsah, _xlpm.finalni))</f>
        <v>1800</v>
      </c>
      <c r="BI1212" cm="1">
        <f t="array" aca="1" ref="BI1212" ca="1">INDEX($J$3:$J$10001,MATCH(BH1212,$J$3:$J$10004,0)-1)</f>
        <v>1700</v>
      </c>
      <c r="BJ1212">
        <f t="shared" ca="1" si="294"/>
        <v>333</v>
      </c>
      <c r="BK1212">
        <f t="shared" ca="1" si="294"/>
        <v>350</v>
      </c>
      <c r="BL1212">
        <f t="shared" ca="1" si="290"/>
        <v>-17</v>
      </c>
      <c r="BM1212">
        <f t="shared" ca="1" si="288"/>
        <v>342.50550282997233</v>
      </c>
    </row>
    <row r="1213" spans="1:65" x14ac:dyDescent="0.25">
      <c r="A1213" s="64">
        <v>1210</v>
      </c>
      <c r="B1213" s="64">
        <v>54</v>
      </c>
      <c r="C1213" s="64">
        <v>50</v>
      </c>
      <c r="D1213" s="18">
        <v>1210</v>
      </c>
      <c r="E1213" s="21">
        <f t="shared" ca="1" si="281"/>
        <v>1529.1265438738317</v>
      </c>
      <c r="F1213" s="22">
        <f t="shared" ca="1" si="282"/>
        <v>179.70873456126165</v>
      </c>
      <c r="G1213" s="28">
        <v>1210</v>
      </c>
      <c r="H1213" s="24">
        <f t="shared" ca="1" si="283"/>
        <v>1527.0111879999999</v>
      </c>
      <c r="I1213" s="25">
        <f t="shared" ca="1" si="284"/>
        <v>179.72988812</v>
      </c>
      <c r="J1213" s="155"/>
      <c r="K1213" s="155"/>
      <c r="AX1213">
        <f t="shared" ca="1" si="291"/>
        <v>359.45977624</v>
      </c>
      <c r="AY1213">
        <f t="shared" ca="1" si="285"/>
        <v>358.54022376</v>
      </c>
      <c r="AZ1213" cm="1">
        <f t="array" aca="1" ref="AZ1213" ca="1">_xlfn.LET(_xlpm.rozsah, $J$3:$J$10001,_xlpm.podminka, (_xlpm.rozsah&gt;H1213)*(ISNUMBER(_xlpm.rozsah)),_xlpm.indexy, IF(_xlpm.podminka, ROW(_xlpm.rozsah)-MIN(ROW(_xlpm.rozsah))+1),_xlpm.prvni, MIN(_xlpm.indexy),_xlpm.finalni, IF(_xlpm.prvni=1, 2, _xlpm.prvni),INDEX(_xlpm.rozsah, _xlpm.finalni))</f>
        <v>1600</v>
      </c>
      <c r="BA1213" cm="1">
        <f t="array" aca="1" ref="BA1213" ca="1">INDEX($J$3:$J$10001,MATCH(AZ1213,$J$3:$J$10004,0)-1)</f>
        <v>1500</v>
      </c>
      <c r="BB1213">
        <f t="shared" ca="1" si="293"/>
        <v>358</v>
      </c>
      <c r="BC1213">
        <f t="shared" ca="1" si="293"/>
        <v>360</v>
      </c>
      <c r="BD1213">
        <f t="shared" ca="1" si="292"/>
        <v>-2</v>
      </c>
      <c r="BE1213">
        <f t="shared" ca="1" si="286"/>
        <v>359.45977624</v>
      </c>
      <c r="BF1213">
        <f t="shared" ca="1" si="289"/>
        <v>359.41746912252336</v>
      </c>
      <c r="BG1213">
        <f t="shared" ca="1" si="287"/>
        <v>358.58253087747664</v>
      </c>
      <c r="BH1213" cm="1">
        <f t="array" aca="1" ref="BH1213" ca="1">_xlfn.LET(_xlpm.rozsah, $J$3:$J$10001,_xlpm.podminka, (_xlpm.rozsah&gt;E1213)*(ISNUMBER(_xlpm.rozsah)),_xlpm.indexy, IF(_xlpm.podminka, ROW(_xlpm.rozsah)-MIN(ROW(_xlpm.rozsah))+1),_xlpm.prvni, MIN(_xlpm.indexy),_xlpm.finalni, IF(_xlpm.prvni=1, 2, _xlpm.prvni),INDEX(_xlpm.rozsah, _xlpm.finalni))</f>
        <v>1600</v>
      </c>
      <c r="BI1213" cm="1">
        <f t="array" aca="1" ref="BI1213" ca="1">INDEX($J$3:$J$10001,MATCH(BH1213,$J$3:$J$10004,0)-1)</f>
        <v>1500</v>
      </c>
      <c r="BJ1213">
        <f t="shared" ca="1" si="294"/>
        <v>358</v>
      </c>
      <c r="BK1213">
        <f t="shared" ca="1" si="294"/>
        <v>360</v>
      </c>
      <c r="BL1213">
        <f t="shared" ca="1" si="290"/>
        <v>-2</v>
      </c>
      <c r="BM1213">
        <f t="shared" ca="1" si="288"/>
        <v>359.41746912252336</v>
      </c>
    </row>
    <row r="1214" spans="1:65" x14ac:dyDescent="0.25">
      <c r="A1214" s="64">
        <v>1211</v>
      </c>
      <c r="B1214" s="64">
        <v>41</v>
      </c>
      <c r="C1214" s="64">
        <v>37</v>
      </c>
      <c r="D1214" s="18">
        <v>1211</v>
      </c>
      <c r="E1214" s="21">
        <f t="shared" ca="1" si="281"/>
        <v>1329.522005533835</v>
      </c>
      <c r="F1214" s="22">
        <f t="shared" ca="1" si="282"/>
        <v>130.59231420475189</v>
      </c>
      <c r="G1214" s="23">
        <v>1211</v>
      </c>
      <c r="H1214" s="24">
        <f t="shared" ca="1" si="283"/>
        <v>1327.915902</v>
      </c>
      <c r="I1214" s="25">
        <f t="shared" ca="1" si="284"/>
        <v>130.53288837399998</v>
      </c>
      <c r="J1214" s="155"/>
      <c r="K1214" s="155"/>
      <c r="AX1214">
        <f t="shared" ca="1" si="291"/>
        <v>352.79159019999997</v>
      </c>
      <c r="AY1214">
        <f t="shared" ca="1" si="285"/>
        <v>352.79159019999997</v>
      </c>
      <c r="AZ1214" cm="1">
        <f t="array" aca="1" ref="AZ1214" ca="1">_xlfn.LET(_xlpm.rozsah, $J$3:$J$10001,_xlpm.podminka, (_xlpm.rozsah&gt;H1214)*(ISNUMBER(_xlpm.rozsah)),_xlpm.indexy, IF(_xlpm.podminka, ROW(_xlpm.rozsah)-MIN(ROW(_xlpm.rozsah))+1),_xlpm.prvni, MIN(_xlpm.indexy),_xlpm.finalni, IF(_xlpm.prvni=1, 2, _xlpm.prvni),INDEX(_xlpm.rozsah, _xlpm.finalni))</f>
        <v>1400</v>
      </c>
      <c r="BA1214" cm="1">
        <f t="array" aca="1" ref="BA1214" ca="1">INDEX($J$3:$J$10001,MATCH(AZ1214,$J$3:$J$10004,0)-1)</f>
        <v>1300</v>
      </c>
      <c r="BB1214">
        <f t="shared" ca="1" si="293"/>
        <v>360</v>
      </c>
      <c r="BC1214">
        <f t="shared" ca="1" si="293"/>
        <v>350</v>
      </c>
      <c r="BD1214">
        <f t="shared" ca="1" si="292"/>
        <v>10</v>
      </c>
      <c r="BE1214">
        <f t="shared" ca="1" si="286"/>
        <v>357.20840980000003</v>
      </c>
      <c r="BF1214">
        <f t="shared" ca="1" si="289"/>
        <v>352.95220055338348</v>
      </c>
      <c r="BG1214">
        <f t="shared" ca="1" si="287"/>
        <v>352.95220055338348</v>
      </c>
      <c r="BH1214" cm="1">
        <f t="array" aca="1" ref="BH1214" ca="1">_xlfn.LET(_xlpm.rozsah, $J$3:$J$10001,_xlpm.podminka, (_xlpm.rozsah&gt;E1214)*(ISNUMBER(_xlpm.rozsah)),_xlpm.indexy, IF(_xlpm.podminka, ROW(_xlpm.rozsah)-MIN(ROW(_xlpm.rozsah))+1),_xlpm.prvni, MIN(_xlpm.indexy),_xlpm.finalni, IF(_xlpm.prvni=1, 2, _xlpm.prvni),INDEX(_xlpm.rozsah, _xlpm.finalni))</f>
        <v>1400</v>
      </c>
      <c r="BI1214" cm="1">
        <f t="array" aca="1" ref="BI1214" ca="1">INDEX($J$3:$J$10001,MATCH(BH1214,$J$3:$J$10004,0)-1)</f>
        <v>1300</v>
      </c>
      <c r="BJ1214">
        <f t="shared" ca="1" si="294"/>
        <v>360</v>
      </c>
      <c r="BK1214">
        <f t="shared" ca="1" si="294"/>
        <v>350</v>
      </c>
      <c r="BL1214">
        <f t="shared" ca="1" si="290"/>
        <v>10</v>
      </c>
      <c r="BM1214">
        <f t="shared" ca="1" si="288"/>
        <v>357.04779944661652</v>
      </c>
    </row>
    <row r="1215" spans="1:65" x14ac:dyDescent="0.25">
      <c r="A1215" s="64">
        <v>1212</v>
      </c>
      <c r="B1215" s="64">
        <v>27</v>
      </c>
      <c r="C1215" s="64">
        <v>25</v>
      </c>
      <c r="D1215" s="18">
        <v>1212</v>
      </c>
      <c r="E1215" s="21">
        <f t="shared" ca="1" si="281"/>
        <v>1114.563271936916</v>
      </c>
      <c r="F1215" s="22">
        <f t="shared" ca="1" si="282"/>
        <v>75.728163596845803</v>
      </c>
      <c r="G1215" s="28">
        <v>1212</v>
      </c>
      <c r="H1215" s="24">
        <f t="shared" ca="1" si="283"/>
        <v>1113.505594</v>
      </c>
      <c r="I1215" s="25">
        <f t="shared" ca="1" si="284"/>
        <v>75.675279700000004</v>
      </c>
      <c r="J1215" s="155"/>
      <c r="K1215" s="155"/>
      <c r="AX1215">
        <f t="shared" ca="1" si="291"/>
        <v>302.70111880000002</v>
      </c>
      <c r="AY1215">
        <f t="shared" ca="1" si="285"/>
        <v>302.70111880000002</v>
      </c>
      <c r="AZ1215" cm="1">
        <f t="array" aca="1" ref="AZ1215" ca="1">_xlfn.LET(_xlpm.rozsah, $J$3:$J$10001,_xlpm.podminka, (_xlpm.rozsah&gt;H1215)*(ISNUMBER(_xlpm.rozsah)),_xlpm.indexy, IF(_xlpm.podminka, ROW(_xlpm.rozsah)-MIN(ROW(_xlpm.rozsah))+1),_xlpm.prvni, MIN(_xlpm.indexy),_xlpm.finalni, IF(_xlpm.prvni=1, 2, _xlpm.prvni),INDEX(_xlpm.rozsah, _xlpm.finalni))</f>
        <v>1200</v>
      </c>
      <c r="BA1215" cm="1">
        <f t="array" aca="1" ref="BA1215" ca="1">INDEX($J$3:$J$10001,MATCH(AZ1215,$J$3:$J$10004,0)-1)</f>
        <v>1100</v>
      </c>
      <c r="BB1215">
        <f t="shared" ca="1" si="293"/>
        <v>320</v>
      </c>
      <c r="BC1215">
        <f t="shared" ca="1" si="293"/>
        <v>300</v>
      </c>
      <c r="BD1215">
        <f t="shared" ca="1" si="292"/>
        <v>20</v>
      </c>
      <c r="BE1215">
        <f t="shared" ca="1" si="286"/>
        <v>317.29888119999998</v>
      </c>
      <c r="BF1215">
        <f t="shared" ca="1" si="289"/>
        <v>302.91265438738321</v>
      </c>
      <c r="BG1215">
        <f t="shared" ca="1" si="287"/>
        <v>302.91265438738321</v>
      </c>
      <c r="BH1215" cm="1">
        <f t="array" aca="1" ref="BH1215" ca="1">_xlfn.LET(_xlpm.rozsah, $J$3:$J$10001,_xlpm.podminka, (_xlpm.rozsah&gt;E1215)*(ISNUMBER(_xlpm.rozsah)),_xlpm.indexy, IF(_xlpm.podminka, ROW(_xlpm.rozsah)-MIN(ROW(_xlpm.rozsah))+1),_xlpm.prvni, MIN(_xlpm.indexy),_xlpm.finalni, IF(_xlpm.prvni=1, 2, _xlpm.prvni),INDEX(_xlpm.rozsah, _xlpm.finalni))</f>
        <v>1200</v>
      </c>
      <c r="BI1215" cm="1">
        <f t="array" aca="1" ref="BI1215" ca="1">INDEX($J$3:$J$10001,MATCH(BH1215,$J$3:$J$10004,0)-1)</f>
        <v>1100</v>
      </c>
      <c r="BJ1215">
        <f t="shared" ca="1" si="294"/>
        <v>320</v>
      </c>
      <c r="BK1215">
        <f t="shared" ca="1" si="294"/>
        <v>300</v>
      </c>
      <c r="BL1215">
        <f t="shared" ca="1" si="290"/>
        <v>20</v>
      </c>
      <c r="BM1215">
        <f t="shared" ca="1" si="288"/>
        <v>317.08734561261679</v>
      </c>
    </row>
    <row r="1216" spans="1:65" x14ac:dyDescent="0.25">
      <c r="A1216" s="64">
        <v>1213</v>
      </c>
      <c r="B1216" s="64">
        <v>14</v>
      </c>
      <c r="C1216" s="64">
        <v>12</v>
      </c>
      <c r="D1216" s="18">
        <v>1213</v>
      </c>
      <c r="E1216" s="21">
        <f t="shared" ca="1" si="281"/>
        <v>914.95873359691927</v>
      </c>
      <c r="F1216" s="22">
        <f t="shared" ca="1" si="282"/>
        <v>31.738514409489095</v>
      </c>
      <c r="G1216" s="23">
        <v>1213</v>
      </c>
      <c r="H1216" s="24">
        <f t="shared" ca="1" si="283"/>
        <v>914.41030799999999</v>
      </c>
      <c r="I1216" s="25">
        <f t="shared" ca="1" si="284"/>
        <v>31.718771088000004</v>
      </c>
      <c r="J1216" s="155"/>
      <c r="K1216" s="155"/>
      <c r="AX1216">
        <f t="shared" ca="1" si="291"/>
        <v>264.32309240000001</v>
      </c>
      <c r="AY1216">
        <f t="shared" ca="1" si="285"/>
        <v>264.32309240000001</v>
      </c>
      <c r="AZ1216" cm="1">
        <f t="array" aca="1" ref="AZ1216" ca="1">_xlfn.LET(_xlpm.rozsah, $J$3:$J$10001,_xlpm.podminka, (_xlpm.rozsah&gt;H1216)*(ISNUMBER(_xlpm.rozsah)),_xlpm.indexy, IF(_xlpm.podminka, ROW(_xlpm.rozsah)-MIN(ROW(_xlpm.rozsah))+1),_xlpm.prvni, MIN(_xlpm.indexy),_xlpm.finalni, IF(_xlpm.prvni=1, 2, _xlpm.prvni),INDEX(_xlpm.rozsah, _xlpm.finalni))</f>
        <v>1000</v>
      </c>
      <c r="BA1216" cm="1">
        <f t="array" aca="1" ref="BA1216" ca="1">INDEX($J$3:$J$10001,MATCH(AZ1216,$J$3:$J$10004,0)-1)</f>
        <v>900</v>
      </c>
      <c r="BB1216">
        <f t="shared" ca="1" si="293"/>
        <v>290</v>
      </c>
      <c r="BC1216">
        <f t="shared" ca="1" si="293"/>
        <v>260</v>
      </c>
      <c r="BD1216">
        <f t="shared" ca="1" si="292"/>
        <v>30</v>
      </c>
      <c r="BE1216">
        <f t="shared" ca="1" si="286"/>
        <v>285.67690759999999</v>
      </c>
      <c r="BF1216">
        <f t="shared" ca="1" si="289"/>
        <v>264.48762007907578</v>
      </c>
      <c r="BG1216">
        <f t="shared" ca="1" si="287"/>
        <v>264.48762007907578</v>
      </c>
      <c r="BH1216" cm="1">
        <f t="array" aca="1" ref="BH1216" ca="1">_xlfn.LET(_xlpm.rozsah, $J$3:$J$10001,_xlpm.podminka, (_xlpm.rozsah&gt;E1216)*(ISNUMBER(_xlpm.rozsah)),_xlpm.indexy, IF(_xlpm.podminka, ROW(_xlpm.rozsah)-MIN(ROW(_xlpm.rozsah))+1),_xlpm.prvni, MIN(_xlpm.indexy),_xlpm.finalni, IF(_xlpm.prvni=1, 2, _xlpm.prvni),INDEX(_xlpm.rozsah, _xlpm.finalni))</f>
        <v>1000</v>
      </c>
      <c r="BI1216" cm="1">
        <f t="array" aca="1" ref="BI1216" ca="1">INDEX($J$3:$J$10001,MATCH(BH1216,$J$3:$J$10004,0)-1)</f>
        <v>900</v>
      </c>
      <c r="BJ1216">
        <f t="shared" ca="1" si="294"/>
        <v>290</v>
      </c>
      <c r="BK1216">
        <f t="shared" ca="1" si="294"/>
        <v>260</v>
      </c>
      <c r="BL1216">
        <f t="shared" ca="1" si="290"/>
        <v>30</v>
      </c>
      <c r="BM1216">
        <f t="shared" ca="1" si="288"/>
        <v>285.51237992092422</v>
      </c>
    </row>
    <row r="1217" spans="1:65" x14ac:dyDescent="0.25">
      <c r="A1217" s="64">
        <v>1214</v>
      </c>
      <c r="B1217" s="64">
        <v>0</v>
      </c>
      <c r="C1217" s="64">
        <v>0</v>
      </c>
      <c r="D1217" s="18">
        <v>1214</v>
      </c>
      <c r="E1217" s="21">
        <f t="shared" ca="1" si="281"/>
        <v>700</v>
      </c>
      <c r="F1217" s="22">
        <f t="shared" ca="1" si="282"/>
        <v>0</v>
      </c>
      <c r="G1217" s="28">
        <v>1214</v>
      </c>
      <c r="H1217" s="24">
        <f t="shared" ca="1" si="283"/>
        <v>700</v>
      </c>
      <c r="I1217" s="25">
        <f t="shared" ca="1" si="284"/>
        <v>0</v>
      </c>
      <c r="J1217" s="155"/>
      <c r="K1217" s="155"/>
      <c r="AX1217">
        <f t="shared" ca="1" si="291"/>
        <v>150</v>
      </c>
      <c r="AY1217">
        <f t="shared" ca="1" si="285"/>
        <v>150</v>
      </c>
      <c r="AZ1217" cm="1">
        <f t="array" aca="1" ref="AZ1217" ca="1">_xlfn.LET(_xlpm.rozsah, $J$3:$J$10001,_xlpm.podminka, (_xlpm.rozsah&gt;H1217)*(ISNUMBER(_xlpm.rozsah)),_xlpm.indexy, IF(_xlpm.podminka, ROW(_xlpm.rozsah)-MIN(ROW(_xlpm.rozsah))+1),_xlpm.prvni, MIN(_xlpm.indexy),_xlpm.finalni, IF(_xlpm.prvni=1, 2, _xlpm.prvni),INDEX(_xlpm.rozsah, _xlpm.finalni))</f>
        <v>800</v>
      </c>
      <c r="BA1217" cm="1">
        <f t="array" aca="1" ref="BA1217" ca="1">INDEX($J$3:$J$10001,MATCH(AZ1217,$J$3:$J$10004,0)-1)</f>
        <v>700</v>
      </c>
      <c r="BB1217">
        <f t="shared" ca="1" si="293"/>
        <v>210</v>
      </c>
      <c r="BC1217">
        <f t="shared" ca="1" si="293"/>
        <v>150</v>
      </c>
      <c r="BD1217">
        <f t="shared" ca="1" si="292"/>
        <v>60</v>
      </c>
      <c r="BE1217">
        <f t="shared" ca="1" si="286"/>
        <v>210</v>
      </c>
      <c r="BF1217">
        <f t="shared" ca="1" si="289"/>
        <v>150</v>
      </c>
      <c r="BG1217">
        <f t="shared" ca="1" si="287"/>
        <v>150</v>
      </c>
      <c r="BH1217" cm="1">
        <f t="array" aca="1" ref="BH1217" ca="1">_xlfn.LET(_xlpm.rozsah, $J$3:$J$10001,_xlpm.podminka, (_xlpm.rozsah&gt;E1217)*(ISNUMBER(_xlpm.rozsah)),_xlpm.indexy, IF(_xlpm.podminka, ROW(_xlpm.rozsah)-MIN(ROW(_xlpm.rozsah))+1),_xlpm.prvni, MIN(_xlpm.indexy),_xlpm.finalni, IF(_xlpm.prvni=1, 2, _xlpm.prvni),INDEX(_xlpm.rozsah, _xlpm.finalni))</f>
        <v>800</v>
      </c>
      <c r="BI1217" cm="1">
        <f t="array" aca="1" ref="BI1217" ca="1">INDEX($J$3:$J$10001,MATCH(BH1217,$J$3:$J$10004,0)-1)</f>
        <v>700</v>
      </c>
      <c r="BJ1217">
        <f t="shared" ca="1" si="294"/>
        <v>210</v>
      </c>
      <c r="BK1217">
        <f t="shared" ca="1" si="294"/>
        <v>150</v>
      </c>
      <c r="BL1217">
        <f t="shared" ca="1" si="290"/>
        <v>60</v>
      </c>
      <c r="BM1217">
        <f t="shared" ca="1" si="288"/>
        <v>210</v>
      </c>
    </row>
    <row r="1218" spans="1:65" x14ac:dyDescent="0.25">
      <c r="A1218" s="64">
        <v>1215</v>
      </c>
      <c r="B1218" s="64">
        <v>0</v>
      </c>
      <c r="C1218" s="64">
        <v>0</v>
      </c>
      <c r="D1218" s="18">
        <v>1215</v>
      </c>
      <c r="E1218" s="21">
        <f t="shared" ca="1" si="281"/>
        <v>700</v>
      </c>
      <c r="F1218" s="22">
        <f t="shared" ca="1" si="282"/>
        <v>0</v>
      </c>
      <c r="G1218" s="23">
        <v>1215</v>
      </c>
      <c r="H1218" s="24">
        <f t="shared" ca="1" si="283"/>
        <v>700</v>
      </c>
      <c r="I1218" s="25">
        <f t="shared" ca="1" si="284"/>
        <v>0</v>
      </c>
      <c r="J1218" s="155"/>
      <c r="K1218" s="155"/>
      <c r="AX1218">
        <f t="shared" ca="1" si="291"/>
        <v>150</v>
      </c>
      <c r="AY1218">
        <f t="shared" ca="1" si="285"/>
        <v>150</v>
      </c>
      <c r="AZ1218" cm="1">
        <f t="array" aca="1" ref="AZ1218" ca="1">_xlfn.LET(_xlpm.rozsah, $J$3:$J$10001,_xlpm.podminka, (_xlpm.rozsah&gt;H1218)*(ISNUMBER(_xlpm.rozsah)),_xlpm.indexy, IF(_xlpm.podminka, ROW(_xlpm.rozsah)-MIN(ROW(_xlpm.rozsah))+1),_xlpm.prvni, MIN(_xlpm.indexy),_xlpm.finalni, IF(_xlpm.prvni=1, 2, _xlpm.prvni),INDEX(_xlpm.rozsah, _xlpm.finalni))</f>
        <v>800</v>
      </c>
      <c r="BA1218" cm="1">
        <f t="array" aca="1" ref="BA1218" ca="1">INDEX($J$3:$J$10001,MATCH(AZ1218,$J$3:$J$10004,0)-1)</f>
        <v>700</v>
      </c>
      <c r="BB1218">
        <f t="shared" ca="1" si="293"/>
        <v>210</v>
      </c>
      <c r="BC1218">
        <f t="shared" ca="1" si="293"/>
        <v>150</v>
      </c>
      <c r="BD1218">
        <f t="shared" ca="1" si="292"/>
        <v>60</v>
      </c>
      <c r="BE1218">
        <f t="shared" ca="1" si="286"/>
        <v>210</v>
      </c>
      <c r="BF1218">
        <f t="shared" ca="1" si="289"/>
        <v>150</v>
      </c>
      <c r="BG1218">
        <f t="shared" ca="1" si="287"/>
        <v>150</v>
      </c>
      <c r="BH1218" cm="1">
        <f t="array" aca="1" ref="BH1218" ca="1">_xlfn.LET(_xlpm.rozsah, $J$3:$J$10001,_xlpm.podminka, (_xlpm.rozsah&gt;E1218)*(ISNUMBER(_xlpm.rozsah)),_xlpm.indexy, IF(_xlpm.podminka, ROW(_xlpm.rozsah)-MIN(ROW(_xlpm.rozsah))+1),_xlpm.prvni, MIN(_xlpm.indexy),_xlpm.finalni, IF(_xlpm.prvni=1, 2, _xlpm.prvni),INDEX(_xlpm.rozsah, _xlpm.finalni))</f>
        <v>800</v>
      </c>
      <c r="BI1218" cm="1">
        <f t="array" aca="1" ref="BI1218" ca="1">INDEX($J$3:$J$10001,MATCH(BH1218,$J$3:$J$10004,0)-1)</f>
        <v>700</v>
      </c>
      <c r="BJ1218">
        <f t="shared" ca="1" si="294"/>
        <v>210</v>
      </c>
      <c r="BK1218">
        <f t="shared" ca="1" si="294"/>
        <v>150</v>
      </c>
      <c r="BL1218">
        <f t="shared" ca="1" si="290"/>
        <v>60</v>
      </c>
      <c r="BM1218">
        <f t="shared" ca="1" si="288"/>
        <v>210</v>
      </c>
    </row>
    <row r="1219" spans="1:65" x14ac:dyDescent="0.25">
      <c r="A1219" s="64">
        <v>1216</v>
      </c>
      <c r="B1219" s="64">
        <v>0</v>
      </c>
      <c r="C1219" s="64">
        <v>0</v>
      </c>
      <c r="D1219" s="18">
        <v>1216</v>
      </c>
      <c r="E1219" s="21">
        <f t="shared" ca="1" si="281"/>
        <v>700</v>
      </c>
      <c r="F1219" s="22">
        <f t="shared" ca="1" si="282"/>
        <v>0</v>
      </c>
      <c r="G1219" s="28">
        <v>1216</v>
      </c>
      <c r="H1219" s="24">
        <f t="shared" ca="1" si="283"/>
        <v>700</v>
      </c>
      <c r="I1219" s="25">
        <f t="shared" ca="1" si="284"/>
        <v>0</v>
      </c>
      <c r="J1219" s="155"/>
      <c r="K1219" s="155"/>
      <c r="AX1219">
        <f t="shared" ca="1" si="291"/>
        <v>150</v>
      </c>
      <c r="AY1219">
        <f t="shared" ca="1" si="285"/>
        <v>150</v>
      </c>
      <c r="AZ1219" cm="1">
        <f t="array" aca="1" ref="AZ1219" ca="1">_xlfn.LET(_xlpm.rozsah, $J$3:$J$10001,_xlpm.podminka, (_xlpm.rozsah&gt;H1219)*(ISNUMBER(_xlpm.rozsah)),_xlpm.indexy, IF(_xlpm.podminka, ROW(_xlpm.rozsah)-MIN(ROW(_xlpm.rozsah))+1),_xlpm.prvni, MIN(_xlpm.indexy),_xlpm.finalni, IF(_xlpm.prvni=1, 2, _xlpm.prvni),INDEX(_xlpm.rozsah, _xlpm.finalni))</f>
        <v>800</v>
      </c>
      <c r="BA1219" cm="1">
        <f t="array" aca="1" ref="BA1219" ca="1">INDEX($J$3:$J$10001,MATCH(AZ1219,$J$3:$J$10004,0)-1)</f>
        <v>700</v>
      </c>
      <c r="BB1219">
        <f t="shared" ca="1" si="293"/>
        <v>210</v>
      </c>
      <c r="BC1219">
        <f t="shared" ca="1" si="293"/>
        <v>150</v>
      </c>
      <c r="BD1219">
        <f t="shared" ca="1" si="292"/>
        <v>60</v>
      </c>
      <c r="BE1219">
        <f t="shared" ca="1" si="286"/>
        <v>210</v>
      </c>
      <c r="BF1219">
        <f t="shared" ca="1" si="289"/>
        <v>150</v>
      </c>
      <c r="BG1219">
        <f t="shared" ca="1" si="287"/>
        <v>150</v>
      </c>
      <c r="BH1219" cm="1">
        <f t="array" aca="1" ref="BH1219" ca="1">_xlfn.LET(_xlpm.rozsah, $J$3:$J$10001,_xlpm.podminka, (_xlpm.rozsah&gt;E1219)*(ISNUMBER(_xlpm.rozsah)),_xlpm.indexy, IF(_xlpm.podminka, ROW(_xlpm.rozsah)-MIN(ROW(_xlpm.rozsah))+1),_xlpm.prvni, MIN(_xlpm.indexy),_xlpm.finalni, IF(_xlpm.prvni=1, 2, _xlpm.prvni),INDEX(_xlpm.rozsah, _xlpm.finalni))</f>
        <v>800</v>
      </c>
      <c r="BI1219" cm="1">
        <f t="array" aca="1" ref="BI1219" ca="1">INDEX($J$3:$J$10001,MATCH(BH1219,$J$3:$J$10004,0)-1)</f>
        <v>700</v>
      </c>
      <c r="BJ1219">
        <f t="shared" ca="1" si="294"/>
        <v>210</v>
      </c>
      <c r="BK1219">
        <f t="shared" ca="1" si="294"/>
        <v>150</v>
      </c>
      <c r="BL1219">
        <f t="shared" ca="1" si="290"/>
        <v>60</v>
      </c>
      <c r="BM1219">
        <f t="shared" ca="1" si="288"/>
        <v>210</v>
      </c>
    </row>
    <row r="1220" spans="1:65" x14ac:dyDescent="0.25">
      <c r="A1220" s="64">
        <v>1217</v>
      </c>
      <c r="B1220" s="64">
        <v>0</v>
      </c>
      <c r="C1220" s="64">
        <v>0</v>
      </c>
      <c r="D1220" s="18">
        <v>1217</v>
      </c>
      <c r="E1220" s="21">
        <f t="shared" ref="E1220:E1241" ca="1" si="295">(B1220/100)*($AC$8 - $AC$11)+$AC$11</f>
        <v>700</v>
      </c>
      <c r="F1220" s="22">
        <f t="shared" ref="F1220:F1241" ca="1" si="296">(C1220*BF1220)/100</f>
        <v>0</v>
      </c>
      <c r="G1220" s="23">
        <v>1217</v>
      </c>
      <c r="H1220" s="24">
        <f t="shared" ref="H1220:H1241" ca="1" si="297">(B1220/100)*($AF$8 - $AF$11)+$AF$11</f>
        <v>700</v>
      </c>
      <c r="I1220" s="25">
        <f t="shared" ref="I1220:I1241" ca="1" si="298">(C1220*AX1220)/100</f>
        <v>0</v>
      </c>
      <c r="J1220" s="155"/>
      <c r="K1220" s="155"/>
      <c r="AX1220">
        <f t="shared" ca="1" si="291"/>
        <v>150</v>
      </c>
      <c r="AY1220">
        <f t="shared" ref="AY1220:AY1241" ca="1" si="299">MIN(BB1220:BC1220)+((H1220-MIN(AZ1220:BA1220))/(MAX(AZ1220:BA1220)-MIN(AZ1220:BA1220)))*(MAX(BB1220:BC1220)-MIN(BB1220:BC1220))</f>
        <v>150</v>
      </c>
      <c r="AZ1220" cm="1">
        <f t="array" aca="1" ref="AZ1220" ca="1">_xlfn.LET(_xlpm.rozsah, $J$3:$J$10001,_xlpm.podminka, (_xlpm.rozsah&gt;H1220)*(ISNUMBER(_xlpm.rozsah)),_xlpm.indexy, IF(_xlpm.podminka, ROW(_xlpm.rozsah)-MIN(ROW(_xlpm.rozsah))+1),_xlpm.prvni, MIN(_xlpm.indexy),_xlpm.finalni, IF(_xlpm.prvni=1, 2, _xlpm.prvni),INDEX(_xlpm.rozsah, _xlpm.finalni))</f>
        <v>800</v>
      </c>
      <c r="BA1220" cm="1">
        <f t="array" aca="1" ref="BA1220" ca="1">INDEX($J$3:$J$10001,MATCH(AZ1220,$J$3:$J$10004,0)-1)</f>
        <v>700</v>
      </c>
      <c r="BB1220">
        <f t="shared" ca="1" si="293"/>
        <v>210</v>
      </c>
      <c r="BC1220">
        <f t="shared" ca="1" si="293"/>
        <v>150</v>
      </c>
      <c r="BD1220">
        <f t="shared" ca="1" si="292"/>
        <v>60</v>
      </c>
      <c r="BE1220">
        <f t="shared" ref="BE1220:BE1241" ca="1" si="300">MIN(BB1220:BC1220)+((MAX(AZ1220:BA1220)-H1220)/(MAX(AZ1220:BA1220)-MIN(AZ1220:BA1220)))*(MAX(BB1220:BC1220)-MIN(BB1220:BC1220))</f>
        <v>210</v>
      </c>
      <c r="BF1220">
        <f t="shared" ca="1" si="289"/>
        <v>150</v>
      </c>
      <c r="BG1220">
        <f t="shared" ref="BG1220:BG1241" ca="1" si="301">MIN(BJ1220:BK1220)+((E1220-MIN(BH1220:BI1220))/(MAX(BH1220:BI1220)-MIN(BH1220:BI1220)))*(MAX(BJ1220:BK1220)-MIN(BJ1220:BK1220))</f>
        <v>150</v>
      </c>
      <c r="BH1220" cm="1">
        <f t="array" aca="1" ref="BH1220" ca="1">_xlfn.LET(_xlpm.rozsah, $J$3:$J$10001,_xlpm.podminka, (_xlpm.rozsah&gt;E1220)*(ISNUMBER(_xlpm.rozsah)),_xlpm.indexy, IF(_xlpm.podminka, ROW(_xlpm.rozsah)-MIN(ROW(_xlpm.rozsah))+1),_xlpm.prvni, MIN(_xlpm.indexy),_xlpm.finalni, IF(_xlpm.prvni=1, 2, _xlpm.prvni),INDEX(_xlpm.rozsah, _xlpm.finalni))</f>
        <v>800</v>
      </c>
      <c r="BI1220" cm="1">
        <f t="array" aca="1" ref="BI1220" ca="1">INDEX($J$3:$J$10001,MATCH(BH1220,$J$3:$J$10004,0)-1)</f>
        <v>700</v>
      </c>
      <c r="BJ1220">
        <f t="shared" ca="1" si="294"/>
        <v>210</v>
      </c>
      <c r="BK1220">
        <f t="shared" ca="1" si="294"/>
        <v>150</v>
      </c>
      <c r="BL1220">
        <f t="shared" ca="1" si="290"/>
        <v>60</v>
      </c>
      <c r="BM1220">
        <f t="shared" ref="BM1220:BM1241" ca="1" si="302">MIN(BJ1220:BK1220)+((MAX(BH1220:BI1220)-E1220)/(MAX(BH1220:BI1220)-MIN(BH1220:BI1220)))*(MAX(BJ1220:BK1220)-MIN(BJ1220:BK1220))</f>
        <v>210</v>
      </c>
    </row>
    <row r="1221" spans="1:65" x14ac:dyDescent="0.25">
      <c r="A1221" s="64">
        <v>1218</v>
      </c>
      <c r="B1221" s="64">
        <v>0</v>
      </c>
      <c r="C1221" s="64">
        <v>0</v>
      </c>
      <c r="D1221" s="18">
        <v>1218</v>
      </c>
      <c r="E1221" s="21">
        <f t="shared" ca="1" si="295"/>
        <v>700</v>
      </c>
      <c r="F1221" s="22">
        <f t="shared" ca="1" si="296"/>
        <v>0</v>
      </c>
      <c r="G1221" s="28">
        <v>1218</v>
      </c>
      <c r="H1221" s="24">
        <f t="shared" ca="1" si="297"/>
        <v>700</v>
      </c>
      <c r="I1221" s="25">
        <f t="shared" ca="1" si="298"/>
        <v>0</v>
      </c>
      <c r="J1221" s="155"/>
      <c r="K1221" s="155"/>
      <c r="AX1221">
        <f t="shared" ca="1" si="291"/>
        <v>150</v>
      </c>
      <c r="AY1221">
        <f t="shared" ca="1" si="299"/>
        <v>150</v>
      </c>
      <c r="AZ1221" cm="1">
        <f t="array" aca="1" ref="AZ1221" ca="1">_xlfn.LET(_xlpm.rozsah, $J$3:$J$10001,_xlpm.podminka, (_xlpm.rozsah&gt;H1221)*(ISNUMBER(_xlpm.rozsah)),_xlpm.indexy, IF(_xlpm.podminka, ROW(_xlpm.rozsah)-MIN(ROW(_xlpm.rozsah))+1),_xlpm.prvni, MIN(_xlpm.indexy),_xlpm.finalni, IF(_xlpm.prvni=1, 2, _xlpm.prvni),INDEX(_xlpm.rozsah, _xlpm.finalni))</f>
        <v>800</v>
      </c>
      <c r="BA1221" cm="1">
        <f t="array" aca="1" ref="BA1221" ca="1">INDEX($J$3:$J$10001,MATCH(AZ1221,$J$3:$J$10004,0)-1)</f>
        <v>700</v>
      </c>
      <c r="BB1221">
        <f t="shared" ca="1" si="293"/>
        <v>210</v>
      </c>
      <c r="BC1221">
        <f t="shared" ca="1" si="293"/>
        <v>150</v>
      </c>
      <c r="BD1221">
        <f t="shared" ca="1" si="292"/>
        <v>60</v>
      </c>
      <c r="BE1221">
        <f t="shared" ca="1" si="300"/>
        <v>210</v>
      </c>
      <c r="BF1221">
        <f t="shared" ref="BF1221:BF1241" ca="1" si="303">IF(BL1221&lt;0, BM1221,BG1221)</f>
        <v>150</v>
      </c>
      <c r="BG1221">
        <f t="shared" ca="1" si="301"/>
        <v>150</v>
      </c>
      <c r="BH1221" cm="1">
        <f t="array" aca="1" ref="BH1221" ca="1">_xlfn.LET(_xlpm.rozsah, $J$3:$J$10001,_xlpm.podminka, (_xlpm.rozsah&gt;E1221)*(ISNUMBER(_xlpm.rozsah)),_xlpm.indexy, IF(_xlpm.podminka, ROW(_xlpm.rozsah)-MIN(ROW(_xlpm.rozsah))+1),_xlpm.prvni, MIN(_xlpm.indexy),_xlpm.finalni, IF(_xlpm.prvni=1, 2, _xlpm.prvni),INDEX(_xlpm.rozsah, _xlpm.finalni))</f>
        <v>800</v>
      </c>
      <c r="BI1221" cm="1">
        <f t="array" aca="1" ref="BI1221" ca="1">INDEX($J$3:$J$10001,MATCH(BH1221,$J$3:$J$10004,0)-1)</f>
        <v>700</v>
      </c>
      <c r="BJ1221">
        <f t="shared" ca="1" si="294"/>
        <v>210</v>
      </c>
      <c r="BK1221">
        <f t="shared" ca="1" si="294"/>
        <v>150</v>
      </c>
      <c r="BL1221">
        <f t="shared" ref="BL1221:BL1241" ca="1" si="304">BJ1221-BK1221</f>
        <v>60</v>
      </c>
      <c r="BM1221">
        <f t="shared" ca="1" si="302"/>
        <v>210</v>
      </c>
    </row>
    <row r="1222" spans="1:65" x14ac:dyDescent="0.25">
      <c r="A1222" s="64">
        <v>1219</v>
      </c>
      <c r="B1222" s="64">
        <v>0</v>
      </c>
      <c r="C1222" s="64">
        <v>0</v>
      </c>
      <c r="D1222" s="18">
        <v>1219</v>
      </c>
      <c r="E1222" s="21">
        <f t="shared" ca="1" si="295"/>
        <v>700</v>
      </c>
      <c r="F1222" s="22">
        <f t="shared" ca="1" si="296"/>
        <v>0</v>
      </c>
      <c r="G1222" s="23">
        <v>1219</v>
      </c>
      <c r="H1222" s="24">
        <f t="shared" ca="1" si="297"/>
        <v>700</v>
      </c>
      <c r="I1222" s="25">
        <f t="shared" ca="1" si="298"/>
        <v>0</v>
      </c>
      <c r="J1222" s="155"/>
      <c r="K1222" s="155"/>
      <c r="AX1222">
        <f t="shared" ca="1" si="291"/>
        <v>150</v>
      </c>
      <c r="AY1222">
        <f t="shared" ca="1" si="299"/>
        <v>150</v>
      </c>
      <c r="AZ1222" cm="1">
        <f t="array" aca="1" ref="AZ1222" ca="1">_xlfn.LET(_xlpm.rozsah, $J$3:$J$10001,_xlpm.podminka, (_xlpm.rozsah&gt;H1222)*(ISNUMBER(_xlpm.rozsah)),_xlpm.indexy, IF(_xlpm.podminka, ROW(_xlpm.rozsah)-MIN(ROW(_xlpm.rozsah))+1),_xlpm.prvni, MIN(_xlpm.indexy),_xlpm.finalni, IF(_xlpm.prvni=1, 2, _xlpm.prvni),INDEX(_xlpm.rozsah, _xlpm.finalni))</f>
        <v>800</v>
      </c>
      <c r="BA1222" cm="1">
        <f t="array" aca="1" ref="BA1222" ca="1">INDEX($J$3:$J$10001,MATCH(AZ1222,$J$3:$J$10004,0)-1)</f>
        <v>700</v>
      </c>
      <c r="BB1222">
        <f t="shared" ca="1" si="293"/>
        <v>210</v>
      </c>
      <c r="BC1222">
        <f t="shared" ca="1" si="293"/>
        <v>150</v>
      </c>
      <c r="BD1222">
        <f t="shared" ca="1" si="292"/>
        <v>60</v>
      </c>
      <c r="BE1222">
        <f t="shared" ca="1" si="300"/>
        <v>210</v>
      </c>
      <c r="BF1222">
        <f t="shared" ca="1" si="303"/>
        <v>150</v>
      </c>
      <c r="BG1222">
        <f t="shared" ca="1" si="301"/>
        <v>150</v>
      </c>
      <c r="BH1222" cm="1">
        <f t="array" aca="1" ref="BH1222" ca="1">_xlfn.LET(_xlpm.rozsah, $J$3:$J$10001,_xlpm.podminka, (_xlpm.rozsah&gt;E1222)*(ISNUMBER(_xlpm.rozsah)),_xlpm.indexy, IF(_xlpm.podminka, ROW(_xlpm.rozsah)-MIN(ROW(_xlpm.rozsah))+1),_xlpm.prvni, MIN(_xlpm.indexy),_xlpm.finalni, IF(_xlpm.prvni=1, 2, _xlpm.prvni),INDEX(_xlpm.rozsah, _xlpm.finalni))</f>
        <v>800</v>
      </c>
      <c r="BI1222" cm="1">
        <f t="array" aca="1" ref="BI1222" ca="1">INDEX($J$3:$J$10001,MATCH(BH1222,$J$3:$J$10004,0)-1)</f>
        <v>700</v>
      </c>
      <c r="BJ1222">
        <f t="shared" ca="1" si="294"/>
        <v>210</v>
      </c>
      <c r="BK1222">
        <f t="shared" ca="1" si="294"/>
        <v>150</v>
      </c>
      <c r="BL1222">
        <f t="shared" ca="1" si="304"/>
        <v>60</v>
      </c>
      <c r="BM1222">
        <f t="shared" ca="1" si="302"/>
        <v>210</v>
      </c>
    </row>
    <row r="1223" spans="1:65" x14ac:dyDescent="0.25">
      <c r="A1223" s="64">
        <v>1220</v>
      </c>
      <c r="B1223" s="64">
        <v>0</v>
      </c>
      <c r="C1223" s="64">
        <v>0</v>
      </c>
      <c r="D1223" s="18">
        <v>1220</v>
      </c>
      <c r="E1223" s="21">
        <f t="shared" ca="1" si="295"/>
        <v>700</v>
      </c>
      <c r="F1223" s="22">
        <f t="shared" ca="1" si="296"/>
        <v>0</v>
      </c>
      <c r="G1223" s="28">
        <v>1220</v>
      </c>
      <c r="H1223" s="24">
        <f t="shared" ca="1" si="297"/>
        <v>700</v>
      </c>
      <c r="I1223" s="25">
        <f t="shared" ca="1" si="298"/>
        <v>0</v>
      </c>
      <c r="J1223" s="155"/>
      <c r="K1223" s="155"/>
      <c r="AX1223">
        <f t="shared" ca="1" si="291"/>
        <v>150</v>
      </c>
      <c r="AY1223">
        <f t="shared" ca="1" si="299"/>
        <v>150</v>
      </c>
      <c r="AZ1223" cm="1">
        <f t="array" aca="1" ref="AZ1223" ca="1">_xlfn.LET(_xlpm.rozsah, $J$3:$J$10001,_xlpm.podminka, (_xlpm.rozsah&gt;H1223)*(ISNUMBER(_xlpm.rozsah)),_xlpm.indexy, IF(_xlpm.podminka, ROW(_xlpm.rozsah)-MIN(ROW(_xlpm.rozsah))+1),_xlpm.prvni, MIN(_xlpm.indexy),_xlpm.finalni, IF(_xlpm.prvni=1, 2, _xlpm.prvni),INDEX(_xlpm.rozsah, _xlpm.finalni))</f>
        <v>800</v>
      </c>
      <c r="BA1223" cm="1">
        <f t="array" aca="1" ref="BA1223" ca="1">INDEX($J$3:$J$10001,MATCH(AZ1223,$J$3:$J$10004,0)-1)</f>
        <v>700</v>
      </c>
      <c r="BB1223">
        <f t="shared" ca="1" si="293"/>
        <v>210</v>
      </c>
      <c r="BC1223">
        <f t="shared" ca="1" si="293"/>
        <v>150</v>
      </c>
      <c r="BD1223">
        <f t="shared" ca="1" si="292"/>
        <v>60</v>
      </c>
      <c r="BE1223">
        <f t="shared" ca="1" si="300"/>
        <v>210</v>
      </c>
      <c r="BF1223">
        <f t="shared" ca="1" si="303"/>
        <v>150</v>
      </c>
      <c r="BG1223">
        <f t="shared" ca="1" si="301"/>
        <v>150</v>
      </c>
      <c r="BH1223" cm="1">
        <f t="array" aca="1" ref="BH1223" ca="1">_xlfn.LET(_xlpm.rozsah, $J$3:$J$10001,_xlpm.podminka, (_xlpm.rozsah&gt;E1223)*(ISNUMBER(_xlpm.rozsah)),_xlpm.indexy, IF(_xlpm.podminka, ROW(_xlpm.rozsah)-MIN(ROW(_xlpm.rozsah))+1),_xlpm.prvni, MIN(_xlpm.indexy),_xlpm.finalni, IF(_xlpm.prvni=1, 2, _xlpm.prvni),INDEX(_xlpm.rozsah, _xlpm.finalni))</f>
        <v>800</v>
      </c>
      <c r="BI1223" cm="1">
        <f t="array" aca="1" ref="BI1223" ca="1">INDEX($J$3:$J$10001,MATCH(BH1223,$J$3:$J$10004,0)-1)</f>
        <v>700</v>
      </c>
      <c r="BJ1223">
        <f t="shared" ca="1" si="294"/>
        <v>210</v>
      </c>
      <c r="BK1223">
        <f t="shared" ca="1" si="294"/>
        <v>150</v>
      </c>
      <c r="BL1223">
        <f t="shared" ca="1" si="304"/>
        <v>60</v>
      </c>
      <c r="BM1223">
        <f t="shared" ca="1" si="302"/>
        <v>210</v>
      </c>
    </row>
    <row r="1224" spans="1:65" x14ac:dyDescent="0.25">
      <c r="A1224" s="64">
        <v>1221</v>
      </c>
      <c r="B1224" s="64">
        <v>0</v>
      </c>
      <c r="C1224" s="64">
        <v>0</v>
      </c>
      <c r="D1224" s="18">
        <v>1221</v>
      </c>
      <c r="E1224" s="21">
        <f t="shared" ca="1" si="295"/>
        <v>700</v>
      </c>
      <c r="F1224" s="22">
        <f t="shared" ca="1" si="296"/>
        <v>0</v>
      </c>
      <c r="G1224" s="23">
        <v>1221</v>
      </c>
      <c r="H1224" s="24">
        <f t="shared" ca="1" si="297"/>
        <v>700</v>
      </c>
      <c r="I1224" s="25">
        <f t="shared" ca="1" si="298"/>
        <v>0</v>
      </c>
      <c r="J1224" s="155"/>
      <c r="K1224" s="155"/>
      <c r="AX1224">
        <f t="shared" ca="1" si="291"/>
        <v>150</v>
      </c>
      <c r="AY1224">
        <f t="shared" ca="1" si="299"/>
        <v>150</v>
      </c>
      <c r="AZ1224" cm="1">
        <f t="array" aca="1" ref="AZ1224" ca="1">_xlfn.LET(_xlpm.rozsah, $J$3:$J$10001,_xlpm.podminka, (_xlpm.rozsah&gt;H1224)*(ISNUMBER(_xlpm.rozsah)),_xlpm.indexy, IF(_xlpm.podminka, ROW(_xlpm.rozsah)-MIN(ROW(_xlpm.rozsah))+1),_xlpm.prvni, MIN(_xlpm.indexy),_xlpm.finalni, IF(_xlpm.prvni=1, 2, _xlpm.prvni),INDEX(_xlpm.rozsah, _xlpm.finalni))</f>
        <v>800</v>
      </c>
      <c r="BA1224" cm="1">
        <f t="array" aca="1" ref="BA1224" ca="1">INDEX($J$3:$J$10001,MATCH(AZ1224,$J$3:$J$10004,0)-1)</f>
        <v>700</v>
      </c>
      <c r="BB1224">
        <f t="shared" ca="1" si="293"/>
        <v>210</v>
      </c>
      <c r="BC1224">
        <f t="shared" ca="1" si="293"/>
        <v>150</v>
      </c>
      <c r="BD1224">
        <f t="shared" ca="1" si="292"/>
        <v>60</v>
      </c>
      <c r="BE1224">
        <f t="shared" ca="1" si="300"/>
        <v>210</v>
      </c>
      <c r="BF1224">
        <f t="shared" ca="1" si="303"/>
        <v>150</v>
      </c>
      <c r="BG1224">
        <f t="shared" ca="1" si="301"/>
        <v>150</v>
      </c>
      <c r="BH1224" cm="1">
        <f t="array" aca="1" ref="BH1224" ca="1">_xlfn.LET(_xlpm.rozsah, $J$3:$J$10001,_xlpm.podminka, (_xlpm.rozsah&gt;E1224)*(ISNUMBER(_xlpm.rozsah)),_xlpm.indexy, IF(_xlpm.podminka, ROW(_xlpm.rozsah)-MIN(ROW(_xlpm.rozsah))+1),_xlpm.prvni, MIN(_xlpm.indexy),_xlpm.finalni, IF(_xlpm.prvni=1, 2, _xlpm.prvni),INDEX(_xlpm.rozsah, _xlpm.finalni))</f>
        <v>800</v>
      </c>
      <c r="BI1224" cm="1">
        <f t="array" aca="1" ref="BI1224" ca="1">INDEX($J$3:$J$10001,MATCH(BH1224,$J$3:$J$10004,0)-1)</f>
        <v>700</v>
      </c>
      <c r="BJ1224">
        <f t="shared" ca="1" si="294"/>
        <v>210</v>
      </c>
      <c r="BK1224">
        <f t="shared" ca="1" si="294"/>
        <v>150</v>
      </c>
      <c r="BL1224">
        <f t="shared" ca="1" si="304"/>
        <v>60</v>
      </c>
      <c r="BM1224">
        <f t="shared" ca="1" si="302"/>
        <v>210</v>
      </c>
    </row>
    <row r="1225" spans="1:65" x14ac:dyDescent="0.25">
      <c r="A1225" s="64">
        <v>1222</v>
      </c>
      <c r="B1225" s="64">
        <v>0</v>
      </c>
      <c r="C1225" s="64">
        <v>0</v>
      </c>
      <c r="D1225" s="18">
        <v>1222</v>
      </c>
      <c r="E1225" s="21">
        <f t="shared" ca="1" si="295"/>
        <v>700</v>
      </c>
      <c r="F1225" s="22">
        <f t="shared" ca="1" si="296"/>
        <v>0</v>
      </c>
      <c r="G1225" s="28">
        <v>1222</v>
      </c>
      <c r="H1225" s="24">
        <f t="shared" ca="1" si="297"/>
        <v>700</v>
      </c>
      <c r="I1225" s="25">
        <f t="shared" ca="1" si="298"/>
        <v>0</v>
      </c>
      <c r="J1225" s="155"/>
      <c r="K1225" s="155"/>
      <c r="AX1225">
        <f t="shared" ca="1" si="291"/>
        <v>150</v>
      </c>
      <c r="AY1225">
        <f t="shared" ca="1" si="299"/>
        <v>150</v>
      </c>
      <c r="AZ1225" cm="1">
        <f t="array" aca="1" ref="AZ1225" ca="1">_xlfn.LET(_xlpm.rozsah, $J$3:$J$10001,_xlpm.podminka, (_xlpm.rozsah&gt;H1225)*(ISNUMBER(_xlpm.rozsah)),_xlpm.indexy, IF(_xlpm.podminka, ROW(_xlpm.rozsah)-MIN(ROW(_xlpm.rozsah))+1),_xlpm.prvni, MIN(_xlpm.indexy),_xlpm.finalni, IF(_xlpm.prvni=1, 2, _xlpm.prvni),INDEX(_xlpm.rozsah, _xlpm.finalni))</f>
        <v>800</v>
      </c>
      <c r="BA1225" cm="1">
        <f t="array" aca="1" ref="BA1225" ca="1">INDEX($J$3:$J$10001,MATCH(AZ1225,$J$3:$J$10004,0)-1)</f>
        <v>700</v>
      </c>
      <c r="BB1225">
        <f t="shared" ca="1" si="293"/>
        <v>210</v>
      </c>
      <c r="BC1225">
        <f t="shared" ca="1" si="293"/>
        <v>150</v>
      </c>
      <c r="BD1225">
        <f t="shared" ca="1" si="292"/>
        <v>60</v>
      </c>
      <c r="BE1225">
        <f t="shared" ca="1" si="300"/>
        <v>210</v>
      </c>
      <c r="BF1225">
        <f t="shared" ca="1" si="303"/>
        <v>150</v>
      </c>
      <c r="BG1225">
        <f t="shared" ca="1" si="301"/>
        <v>150</v>
      </c>
      <c r="BH1225" cm="1">
        <f t="array" aca="1" ref="BH1225" ca="1">_xlfn.LET(_xlpm.rozsah, $J$3:$J$10001,_xlpm.podminka, (_xlpm.rozsah&gt;E1225)*(ISNUMBER(_xlpm.rozsah)),_xlpm.indexy, IF(_xlpm.podminka, ROW(_xlpm.rozsah)-MIN(ROW(_xlpm.rozsah))+1),_xlpm.prvni, MIN(_xlpm.indexy),_xlpm.finalni, IF(_xlpm.prvni=1, 2, _xlpm.prvni),INDEX(_xlpm.rozsah, _xlpm.finalni))</f>
        <v>800</v>
      </c>
      <c r="BI1225" cm="1">
        <f t="array" aca="1" ref="BI1225" ca="1">INDEX($J$3:$J$10001,MATCH(BH1225,$J$3:$J$10004,0)-1)</f>
        <v>700</v>
      </c>
      <c r="BJ1225">
        <f t="shared" ca="1" si="294"/>
        <v>210</v>
      </c>
      <c r="BK1225">
        <f t="shared" ca="1" si="294"/>
        <v>150</v>
      </c>
      <c r="BL1225">
        <f t="shared" ca="1" si="304"/>
        <v>60</v>
      </c>
      <c r="BM1225">
        <f t="shared" ca="1" si="302"/>
        <v>210</v>
      </c>
    </row>
    <row r="1226" spans="1:65" x14ac:dyDescent="0.25">
      <c r="A1226" s="64">
        <v>1223</v>
      </c>
      <c r="B1226" s="64">
        <v>0</v>
      </c>
      <c r="C1226" s="64">
        <v>0</v>
      </c>
      <c r="D1226" s="18">
        <v>1223</v>
      </c>
      <c r="E1226" s="21">
        <f t="shared" ca="1" si="295"/>
        <v>700</v>
      </c>
      <c r="F1226" s="22">
        <f t="shared" ca="1" si="296"/>
        <v>0</v>
      </c>
      <c r="G1226" s="23">
        <v>1223</v>
      </c>
      <c r="H1226" s="24">
        <f t="shared" ca="1" si="297"/>
        <v>700</v>
      </c>
      <c r="I1226" s="25">
        <f t="shared" ca="1" si="298"/>
        <v>0</v>
      </c>
      <c r="J1226" s="155"/>
      <c r="K1226" s="155"/>
      <c r="AX1226">
        <f t="shared" ca="1" si="291"/>
        <v>150</v>
      </c>
      <c r="AY1226">
        <f t="shared" ca="1" si="299"/>
        <v>150</v>
      </c>
      <c r="AZ1226" cm="1">
        <f t="array" aca="1" ref="AZ1226" ca="1">_xlfn.LET(_xlpm.rozsah, $J$3:$J$10001,_xlpm.podminka, (_xlpm.rozsah&gt;H1226)*(ISNUMBER(_xlpm.rozsah)),_xlpm.indexy, IF(_xlpm.podminka, ROW(_xlpm.rozsah)-MIN(ROW(_xlpm.rozsah))+1),_xlpm.prvni, MIN(_xlpm.indexy),_xlpm.finalni, IF(_xlpm.prvni=1, 2, _xlpm.prvni),INDEX(_xlpm.rozsah, _xlpm.finalni))</f>
        <v>800</v>
      </c>
      <c r="BA1226" cm="1">
        <f t="array" aca="1" ref="BA1226" ca="1">INDEX($J$3:$J$10001,MATCH(AZ1226,$J$3:$J$10004,0)-1)</f>
        <v>700</v>
      </c>
      <c r="BB1226">
        <f t="shared" ca="1" si="293"/>
        <v>210</v>
      </c>
      <c r="BC1226">
        <f t="shared" ca="1" si="293"/>
        <v>150</v>
      </c>
      <c r="BD1226">
        <f t="shared" ca="1" si="292"/>
        <v>60</v>
      </c>
      <c r="BE1226">
        <f t="shared" ca="1" si="300"/>
        <v>210</v>
      </c>
      <c r="BF1226">
        <f t="shared" ca="1" si="303"/>
        <v>150</v>
      </c>
      <c r="BG1226">
        <f t="shared" ca="1" si="301"/>
        <v>150</v>
      </c>
      <c r="BH1226" cm="1">
        <f t="array" aca="1" ref="BH1226" ca="1">_xlfn.LET(_xlpm.rozsah, $J$3:$J$10001,_xlpm.podminka, (_xlpm.rozsah&gt;E1226)*(ISNUMBER(_xlpm.rozsah)),_xlpm.indexy, IF(_xlpm.podminka, ROW(_xlpm.rozsah)-MIN(ROW(_xlpm.rozsah))+1),_xlpm.prvni, MIN(_xlpm.indexy),_xlpm.finalni, IF(_xlpm.prvni=1, 2, _xlpm.prvni),INDEX(_xlpm.rozsah, _xlpm.finalni))</f>
        <v>800</v>
      </c>
      <c r="BI1226" cm="1">
        <f t="array" aca="1" ref="BI1226" ca="1">INDEX($J$3:$J$10001,MATCH(BH1226,$J$3:$J$10004,0)-1)</f>
        <v>700</v>
      </c>
      <c r="BJ1226">
        <f t="shared" ca="1" si="294"/>
        <v>210</v>
      </c>
      <c r="BK1226">
        <f t="shared" ca="1" si="294"/>
        <v>150</v>
      </c>
      <c r="BL1226">
        <f t="shared" ca="1" si="304"/>
        <v>60</v>
      </c>
      <c r="BM1226">
        <f t="shared" ca="1" si="302"/>
        <v>210</v>
      </c>
    </row>
    <row r="1227" spans="1:65" x14ac:dyDescent="0.25">
      <c r="A1227" s="64">
        <v>1224</v>
      </c>
      <c r="B1227" s="64">
        <v>0</v>
      </c>
      <c r="C1227" s="64">
        <v>0</v>
      </c>
      <c r="D1227" s="18">
        <v>1224</v>
      </c>
      <c r="E1227" s="21">
        <f t="shared" ca="1" si="295"/>
        <v>700</v>
      </c>
      <c r="F1227" s="22">
        <f t="shared" ca="1" si="296"/>
        <v>0</v>
      </c>
      <c r="G1227" s="28">
        <v>1224</v>
      </c>
      <c r="H1227" s="24">
        <f t="shared" ca="1" si="297"/>
        <v>700</v>
      </c>
      <c r="I1227" s="25">
        <f t="shared" ca="1" si="298"/>
        <v>0</v>
      </c>
      <c r="J1227" s="155"/>
      <c r="K1227" s="155"/>
      <c r="AX1227">
        <f t="shared" ca="1" si="291"/>
        <v>150</v>
      </c>
      <c r="AY1227">
        <f t="shared" ca="1" si="299"/>
        <v>150</v>
      </c>
      <c r="AZ1227" cm="1">
        <f t="array" aca="1" ref="AZ1227" ca="1">_xlfn.LET(_xlpm.rozsah, $J$3:$J$10001,_xlpm.podminka, (_xlpm.rozsah&gt;H1227)*(ISNUMBER(_xlpm.rozsah)),_xlpm.indexy, IF(_xlpm.podminka, ROW(_xlpm.rozsah)-MIN(ROW(_xlpm.rozsah))+1),_xlpm.prvni, MIN(_xlpm.indexy),_xlpm.finalni, IF(_xlpm.prvni=1, 2, _xlpm.prvni),INDEX(_xlpm.rozsah, _xlpm.finalni))</f>
        <v>800</v>
      </c>
      <c r="BA1227" cm="1">
        <f t="array" aca="1" ref="BA1227" ca="1">INDEX($J$3:$J$10001,MATCH(AZ1227,$J$3:$J$10004,0)-1)</f>
        <v>700</v>
      </c>
      <c r="BB1227">
        <f t="shared" ca="1" si="293"/>
        <v>210</v>
      </c>
      <c r="BC1227">
        <f t="shared" ca="1" si="293"/>
        <v>150</v>
      </c>
      <c r="BD1227">
        <f t="shared" ca="1" si="292"/>
        <v>60</v>
      </c>
      <c r="BE1227">
        <f t="shared" ca="1" si="300"/>
        <v>210</v>
      </c>
      <c r="BF1227">
        <f t="shared" ca="1" si="303"/>
        <v>150</v>
      </c>
      <c r="BG1227">
        <f t="shared" ca="1" si="301"/>
        <v>150</v>
      </c>
      <c r="BH1227" cm="1">
        <f t="array" aca="1" ref="BH1227" ca="1">_xlfn.LET(_xlpm.rozsah, $J$3:$J$10001,_xlpm.podminka, (_xlpm.rozsah&gt;E1227)*(ISNUMBER(_xlpm.rozsah)),_xlpm.indexy, IF(_xlpm.podminka, ROW(_xlpm.rozsah)-MIN(ROW(_xlpm.rozsah))+1),_xlpm.prvni, MIN(_xlpm.indexy),_xlpm.finalni, IF(_xlpm.prvni=1, 2, _xlpm.prvni),INDEX(_xlpm.rozsah, _xlpm.finalni))</f>
        <v>800</v>
      </c>
      <c r="BI1227" cm="1">
        <f t="array" aca="1" ref="BI1227" ca="1">INDEX($J$3:$J$10001,MATCH(BH1227,$J$3:$J$10004,0)-1)</f>
        <v>700</v>
      </c>
      <c r="BJ1227">
        <f t="shared" ca="1" si="294"/>
        <v>210</v>
      </c>
      <c r="BK1227">
        <f t="shared" ca="1" si="294"/>
        <v>150</v>
      </c>
      <c r="BL1227">
        <f t="shared" ca="1" si="304"/>
        <v>60</v>
      </c>
      <c r="BM1227">
        <f t="shared" ca="1" si="302"/>
        <v>210</v>
      </c>
    </row>
    <row r="1228" spans="1:65" x14ac:dyDescent="0.25">
      <c r="A1228" s="64">
        <v>1225</v>
      </c>
      <c r="B1228" s="64">
        <v>0</v>
      </c>
      <c r="C1228" s="64">
        <v>0</v>
      </c>
      <c r="D1228" s="18">
        <v>1225</v>
      </c>
      <c r="E1228" s="21">
        <f t="shared" ca="1" si="295"/>
        <v>700</v>
      </c>
      <c r="F1228" s="22">
        <f t="shared" ca="1" si="296"/>
        <v>0</v>
      </c>
      <c r="G1228" s="23">
        <v>1225</v>
      </c>
      <c r="H1228" s="24">
        <f t="shared" ca="1" si="297"/>
        <v>700</v>
      </c>
      <c r="I1228" s="25">
        <f t="shared" ca="1" si="298"/>
        <v>0</v>
      </c>
      <c r="J1228" s="155"/>
      <c r="K1228" s="155"/>
      <c r="AX1228">
        <f t="shared" ca="1" si="291"/>
        <v>150</v>
      </c>
      <c r="AY1228">
        <f t="shared" ca="1" si="299"/>
        <v>150</v>
      </c>
      <c r="AZ1228" cm="1">
        <f t="array" aca="1" ref="AZ1228" ca="1">_xlfn.LET(_xlpm.rozsah, $J$3:$J$10001,_xlpm.podminka, (_xlpm.rozsah&gt;H1228)*(ISNUMBER(_xlpm.rozsah)),_xlpm.indexy, IF(_xlpm.podminka, ROW(_xlpm.rozsah)-MIN(ROW(_xlpm.rozsah))+1),_xlpm.prvni, MIN(_xlpm.indexy),_xlpm.finalni, IF(_xlpm.prvni=1, 2, _xlpm.prvni),INDEX(_xlpm.rozsah, _xlpm.finalni))</f>
        <v>800</v>
      </c>
      <c r="BA1228" cm="1">
        <f t="array" aca="1" ref="BA1228" ca="1">INDEX($J$3:$J$10001,MATCH(AZ1228,$J$3:$J$10004,0)-1)</f>
        <v>700</v>
      </c>
      <c r="BB1228">
        <f t="shared" ca="1" si="293"/>
        <v>210</v>
      </c>
      <c r="BC1228">
        <f t="shared" ca="1" si="293"/>
        <v>150</v>
      </c>
      <c r="BD1228">
        <f t="shared" ca="1" si="292"/>
        <v>60</v>
      </c>
      <c r="BE1228">
        <f t="shared" ca="1" si="300"/>
        <v>210</v>
      </c>
      <c r="BF1228">
        <f t="shared" ca="1" si="303"/>
        <v>150</v>
      </c>
      <c r="BG1228">
        <f t="shared" ca="1" si="301"/>
        <v>150</v>
      </c>
      <c r="BH1228" cm="1">
        <f t="array" aca="1" ref="BH1228" ca="1">_xlfn.LET(_xlpm.rozsah, $J$3:$J$10001,_xlpm.podminka, (_xlpm.rozsah&gt;E1228)*(ISNUMBER(_xlpm.rozsah)),_xlpm.indexy, IF(_xlpm.podminka, ROW(_xlpm.rozsah)-MIN(ROW(_xlpm.rozsah))+1),_xlpm.prvni, MIN(_xlpm.indexy),_xlpm.finalni, IF(_xlpm.prvni=1, 2, _xlpm.prvni),INDEX(_xlpm.rozsah, _xlpm.finalni))</f>
        <v>800</v>
      </c>
      <c r="BI1228" cm="1">
        <f t="array" aca="1" ref="BI1228" ca="1">INDEX($J$3:$J$10001,MATCH(BH1228,$J$3:$J$10004,0)-1)</f>
        <v>700</v>
      </c>
      <c r="BJ1228">
        <f t="shared" ca="1" si="294"/>
        <v>210</v>
      </c>
      <c r="BK1228">
        <f t="shared" ca="1" si="294"/>
        <v>150</v>
      </c>
      <c r="BL1228">
        <f t="shared" ca="1" si="304"/>
        <v>60</v>
      </c>
      <c r="BM1228">
        <f t="shared" ca="1" si="302"/>
        <v>210</v>
      </c>
    </row>
    <row r="1229" spans="1:65" x14ac:dyDescent="0.25">
      <c r="A1229" s="64">
        <v>1226</v>
      </c>
      <c r="B1229" s="64">
        <v>0</v>
      </c>
      <c r="C1229" s="64">
        <v>0</v>
      </c>
      <c r="D1229" s="18">
        <v>1226</v>
      </c>
      <c r="E1229" s="21">
        <f t="shared" ca="1" si="295"/>
        <v>700</v>
      </c>
      <c r="F1229" s="22">
        <f t="shared" ca="1" si="296"/>
        <v>0</v>
      </c>
      <c r="G1229" s="28">
        <v>1226</v>
      </c>
      <c r="H1229" s="24">
        <f t="shared" ca="1" si="297"/>
        <v>700</v>
      </c>
      <c r="I1229" s="25">
        <f t="shared" ca="1" si="298"/>
        <v>0</v>
      </c>
      <c r="J1229" s="155"/>
      <c r="K1229" s="155"/>
      <c r="AX1229">
        <f t="shared" ca="1" si="291"/>
        <v>150</v>
      </c>
      <c r="AY1229">
        <f t="shared" ca="1" si="299"/>
        <v>150</v>
      </c>
      <c r="AZ1229" cm="1">
        <f t="array" aca="1" ref="AZ1229" ca="1">_xlfn.LET(_xlpm.rozsah, $J$3:$J$10001,_xlpm.podminka, (_xlpm.rozsah&gt;H1229)*(ISNUMBER(_xlpm.rozsah)),_xlpm.indexy, IF(_xlpm.podminka, ROW(_xlpm.rozsah)-MIN(ROW(_xlpm.rozsah))+1),_xlpm.prvni, MIN(_xlpm.indexy),_xlpm.finalni, IF(_xlpm.prvni=1, 2, _xlpm.prvni),INDEX(_xlpm.rozsah, _xlpm.finalni))</f>
        <v>800</v>
      </c>
      <c r="BA1229" cm="1">
        <f t="array" aca="1" ref="BA1229" ca="1">INDEX($J$3:$J$10001,MATCH(AZ1229,$J$3:$J$10004,0)-1)</f>
        <v>700</v>
      </c>
      <c r="BB1229">
        <f t="shared" ca="1" si="293"/>
        <v>210</v>
      </c>
      <c r="BC1229">
        <f t="shared" ca="1" si="293"/>
        <v>150</v>
      </c>
      <c r="BD1229">
        <f t="shared" ca="1" si="292"/>
        <v>60</v>
      </c>
      <c r="BE1229">
        <f t="shared" ca="1" si="300"/>
        <v>210</v>
      </c>
      <c r="BF1229">
        <f t="shared" ca="1" si="303"/>
        <v>150</v>
      </c>
      <c r="BG1229">
        <f t="shared" ca="1" si="301"/>
        <v>150</v>
      </c>
      <c r="BH1229" cm="1">
        <f t="array" aca="1" ref="BH1229" ca="1">_xlfn.LET(_xlpm.rozsah, $J$3:$J$10001,_xlpm.podminka, (_xlpm.rozsah&gt;E1229)*(ISNUMBER(_xlpm.rozsah)),_xlpm.indexy, IF(_xlpm.podminka, ROW(_xlpm.rozsah)-MIN(ROW(_xlpm.rozsah))+1),_xlpm.prvni, MIN(_xlpm.indexy),_xlpm.finalni, IF(_xlpm.prvni=1, 2, _xlpm.prvni),INDEX(_xlpm.rozsah, _xlpm.finalni))</f>
        <v>800</v>
      </c>
      <c r="BI1229" cm="1">
        <f t="array" aca="1" ref="BI1229" ca="1">INDEX($J$3:$J$10001,MATCH(BH1229,$J$3:$J$10004,0)-1)</f>
        <v>700</v>
      </c>
      <c r="BJ1229">
        <f t="shared" ca="1" si="294"/>
        <v>210</v>
      </c>
      <c r="BK1229">
        <f t="shared" ca="1" si="294"/>
        <v>150</v>
      </c>
      <c r="BL1229">
        <f t="shared" ca="1" si="304"/>
        <v>60</v>
      </c>
      <c r="BM1229">
        <f t="shared" ca="1" si="302"/>
        <v>210</v>
      </c>
    </row>
    <row r="1230" spans="1:65" x14ac:dyDescent="0.25">
      <c r="A1230" s="64">
        <v>1227</v>
      </c>
      <c r="B1230" s="64">
        <v>0</v>
      </c>
      <c r="C1230" s="64">
        <v>0</v>
      </c>
      <c r="D1230" s="18">
        <v>1227</v>
      </c>
      <c r="E1230" s="21">
        <f t="shared" ca="1" si="295"/>
        <v>700</v>
      </c>
      <c r="F1230" s="22">
        <f t="shared" ca="1" si="296"/>
        <v>0</v>
      </c>
      <c r="G1230" s="23">
        <v>1227</v>
      </c>
      <c r="H1230" s="24">
        <f t="shared" ca="1" si="297"/>
        <v>700</v>
      </c>
      <c r="I1230" s="25">
        <f t="shared" ca="1" si="298"/>
        <v>0</v>
      </c>
      <c r="J1230" s="155"/>
      <c r="K1230" s="155"/>
      <c r="AX1230">
        <f t="shared" ca="1" si="291"/>
        <v>150</v>
      </c>
      <c r="AY1230">
        <f t="shared" ca="1" si="299"/>
        <v>150</v>
      </c>
      <c r="AZ1230" cm="1">
        <f t="array" aca="1" ref="AZ1230" ca="1">_xlfn.LET(_xlpm.rozsah, $J$3:$J$10001,_xlpm.podminka, (_xlpm.rozsah&gt;H1230)*(ISNUMBER(_xlpm.rozsah)),_xlpm.indexy, IF(_xlpm.podminka, ROW(_xlpm.rozsah)-MIN(ROW(_xlpm.rozsah))+1),_xlpm.prvni, MIN(_xlpm.indexy),_xlpm.finalni, IF(_xlpm.prvni=1, 2, _xlpm.prvni),INDEX(_xlpm.rozsah, _xlpm.finalni))</f>
        <v>800</v>
      </c>
      <c r="BA1230" cm="1">
        <f t="array" aca="1" ref="BA1230" ca="1">INDEX($J$3:$J$10001,MATCH(AZ1230,$J$3:$J$10004,0)-1)</f>
        <v>700</v>
      </c>
      <c r="BB1230">
        <f t="shared" ca="1" si="293"/>
        <v>210</v>
      </c>
      <c r="BC1230">
        <f t="shared" ca="1" si="293"/>
        <v>150</v>
      </c>
      <c r="BD1230">
        <f t="shared" ca="1" si="292"/>
        <v>60</v>
      </c>
      <c r="BE1230">
        <f t="shared" ca="1" si="300"/>
        <v>210</v>
      </c>
      <c r="BF1230">
        <f t="shared" ca="1" si="303"/>
        <v>150</v>
      </c>
      <c r="BG1230">
        <f t="shared" ca="1" si="301"/>
        <v>150</v>
      </c>
      <c r="BH1230" cm="1">
        <f t="array" aca="1" ref="BH1230" ca="1">_xlfn.LET(_xlpm.rozsah, $J$3:$J$10001,_xlpm.podminka, (_xlpm.rozsah&gt;E1230)*(ISNUMBER(_xlpm.rozsah)),_xlpm.indexy, IF(_xlpm.podminka, ROW(_xlpm.rozsah)-MIN(ROW(_xlpm.rozsah))+1),_xlpm.prvni, MIN(_xlpm.indexy),_xlpm.finalni, IF(_xlpm.prvni=1, 2, _xlpm.prvni),INDEX(_xlpm.rozsah, _xlpm.finalni))</f>
        <v>800</v>
      </c>
      <c r="BI1230" cm="1">
        <f t="array" aca="1" ref="BI1230" ca="1">INDEX($J$3:$J$10001,MATCH(BH1230,$J$3:$J$10004,0)-1)</f>
        <v>700</v>
      </c>
      <c r="BJ1230">
        <f t="shared" ca="1" si="294"/>
        <v>210</v>
      </c>
      <c r="BK1230">
        <f t="shared" ca="1" si="294"/>
        <v>150</v>
      </c>
      <c r="BL1230">
        <f t="shared" ca="1" si="304"/>
        <v>60</v>
      </c>
      <c r="BM1230">
        <f t="shared" ca="1" si="302"/>
        <v>210</v>
      </c>
    </row>
    <row r="1231" spans="1:65" x14ac:dyDescent="0.25">
      <c r="A1231" s="64">
        <v>1228</v>
      </c>
      <c r="B1231" s="64">
        <v>0</v>
      </c>
      <c r="C1231" s="64">
        <v>0</v>
      </c>
      <c r="D1231" s="18">
        <v>1228</v>
      </c>
      <c r="E1231" s="21">
        <f t="shared" ca="1" si="295"/>
        <v>700</v>
      </c>
      <c r="F1231" s="22">
        <f t="shared" ca="1" si="296"/>
        <v>0</v>
      </c>
      <c r="G1231" s="28">
        <v>1228</v>
      </c>
      <c r="H1231" s="24">
        <f t="shared" ca="1" si="297"/>
        <v>700</v>
      </c>
      <c r="I1231" s="25">
        <f t="shared" ca="1" si="298"/>
        <v>0</v>
      </c>
      <c r="J1231" s="155"/>
      <c r="K1231" s="155"/>
      <c r="AX1231">
        <f t="shared" ca="1" si="291"/>
        <v>150</v>
      </c>
      <c r="AY1231">
        <f t="shared" ca="1" si="299"/>
        <v>150</v>
      </c>
      <c r="AZ1231" cm="1">
        <f t="array" aca="1" ref="AZ1231" ca="1">_xlfn.LET(_xlpm.rozsah, $J$3:$J$10001,_xlpm.podminka, (_xlpm.rozsah&gt;H1231)*(ISNUMBER(_xlpm.rozsah)),_xlpm.indexy, IF(_xlpm.podminka, ROW(_xlpm.rozsah)-MIN(ROW(_xlpm.rozsah))+1),_xlpm.prvni, MIN(_xlpm.indexy),_xlpm.finalni, IF(_xlpm.prvni=1, 2, _xlpm.prvni),INDEX(_xlpm.rozsah, _xlpm.finalni))</f>
        <v>800</v>
      </c>
      <c r="BA1231" cm="1">
        <f t="array" aca="1" ref="BA1231" ca="1">INDEX($J$3:$J$10001,MATCH(AZ1231,$J$3:$J$10004,0)-1)</f>
        <v>700</v>
      </c>
      <c r="BB1231">
        <f t="shared" ca="1" si="293"/>
        <v>210</v>
      </c>
      <c r="BC1231">
        <f t="shared" ca="1" si="293"/>
        <v>150</v>
      </c>
      <c r="BD1231">
        <f t="shared" ca="1" si="292"/>
        <v>60</v>
      </c>
      <c r="BE1231">
        <f t="shared" ca="1" si="300"/>
        <v>210</v>
      </c>
      <c r="BF1231">
        <f t="shared" ca="1" si="303"/>
        <v>150</v>
      </c>
      <c r="BG1231">
        <f t="shared" ca="1" si="301"/>
        <v>150</v>
      </c>
      <c r="BH1231" cm="1">
        <f t="array" aca="1" ref="BH1231" ca="1">_xlfn.LET(_xlpm.rozsah, $J$3:$J$10001,_xlpm.podminka, (_xlpm.rozsah&gt;E1231)*(ISNUMBER(_xlpm.rozsah)),_xlpm.indexy, IF(_xlpm.podminka, ROW(_xlpm.rozsah)-MIN(ROW(_xlpm.rozsah))+1),_xlpm.prvni, MIN(_xlpm.indexy),_xlpm.finalni, IF(_xlpm.prvni=1, 2, _xlpm.prvni),INDEX(_xlpm.rozsah, _xlpm.finalni))</f>
        <v>800</v>
      </c>
      <c r="BI1231" cm="1">
        <f t="array" aca="1" ref="BI1231" ca="1">INDEX($J$3:$J$10001,MATCH(BH1231,$J$3:$J$10004,0)-1)</f>
        <v>700</v>
      </c>
      <c r="BJ1231">
        <f t="shared" ca="1" si="294"/>
        <v>210</v>
      </c>
      <c r="BK1231">
        <f t="shared" ca="1" si="294"/>
        <v>150</v>
      </c>
      <c r="BL1231">
        <f t="shared" ca="1" si="304"/>
        <v>60</v>
      </c>
      <c r="BM1231">
        <f t="shared" ca="1" si="302"/>
        <v>210</v>
      </c>
    </row>
    <row r="1232" spans="1:65" x14ac:dyDescent="0.25">
      <c r="A1232" s="64">
        <v>1229</v>
      </c>
      <c r="B1232" s="64">
        <v>0</v>
      </c>
      <c r="C1232" s="64">
        <v>0</v>
      </c>
      <c r="D1232" s="18">
        <v>1229</v>
      </c>
      <c r="E1232" s="21">
        <f t="shared" ca="1" si="295"/>
        <v>700</v>
      </c>
      <c r="F1232" s="22">
        <f t="shared" ca="1" si="296"/>
        <v>0</v>
      </c>
      <c r="G1232" s="23">
        <v>1229</v>
      </c>
      <c r="H1232" s="24">
        <f t="shared" ca="1" si="297"/>
        <v>700</v>
      </c>
      <c r="I1232" s="25">
        <f t="shared" ca="1" si="298"/>
        <v>0</v>
      </c>
      <c r="J1232" s="155"/>
      <c r="K1232" s="155"/>
      <c r="AX1232">
        <f t="shared" ca="1" si="291"/>
        <v>150</v>
      </c>
      <c r="AY1232">
        <f t="shared" ca="1" si="299"/>
        <v>150</v>
      </c>
      <c r="AZ1232" cm="1">
        <f t="array" aca="1" ref="AZ1232" ca="1">_xlfn.LET(_xlpm.rozsah, $J$3:$J$10001,_xlpm.podminka, (_xlpm.rozsah&gt;H1232)*(ISNUMBER(_xlpm.rozsah)),_xlpm.indexy, IF(_xlpm.podminka, ROW(_xlpm.rozsah)-MIN(ROW(_xlpm.rozsah))+1),_xlpm.prvni, MIN(_xlpm.indexy),_xlpm.finalni, IF(_xlpm.prvni=1, 2, _xlpm.prvni),INDEX(_xlpm.rozsah, _xlpm.finalni))</f>
        <v>800</v>
      </c>
      <c r="BA1232" cm="1">
        <f t="array" aca="1" ref="BA1232" ca="1">INDEX($J$3:$J$10001,MATCH(AZ1232,$J$3:$J$10004,0)-1)</f>
        <v>700</v>
      </c>
      <c r="BB1232">
        <f t="shared" ca="1" si="293"/>
        <v>210</v>
      </c>
      <c r="BC1232">
        <f t="shared" ca="1" si="293"/>
        <v>150</v>
      </c>
      <c r="BD1232">
        <f t="shared" ca="1" si="292"/>
        <v>60</v>
      </c>
      <c r="BE1232">
        <f t="shared" ca="1" si="300"/>
        <v>210</v>
      </c>
      <c r="BF1232">
        <f t="shared" ca="1" si="303"/>
        <v>150</v>
      </c>
      <c r="BG1232">
        <f t="shared" ca="1" si="301"/>
        <v>150</v>
      </c>
      <c r="BH1232" cm="1">
        <f t="array" aca="1" ref="BH1232" ca="1">_xlfn.LET(_xlpm.rozsah, $J$3:$J$10001,_xlpm.podminka, (_xlpm.rozsah&gt;E1232)*(ISNUMBER(_xlpm.rozsah)),_xlpm.indexy, IF(_xlpm.podminka, ROW(_xlpm.rozsah)-MIN(ROW(_xlpm.rozsah))+1),_xlpm.prvni, MIN(_xlpm.indexy),_xlpm.finalni, IF(_xlpm.prvni=1, 2, _xlpm.prvni),INDEX(_xlpm.rozsah, _xlpm.finalni))</f>
        <v>800</v>
      </c>
      <c r="BI1232" cm="1">
        <f t="array" aca="1" ref="BI1232" ca="1">INDEX($J$3:$J$10001,MATCH(BH1232,$J$3:$J$10004,0)-1)</f>
        <v>700</v>
      </c>
      <c r="BJ1232">
        <f t="shared" ca="1" si="294"/>
        <v>210</v>
      </c>
      <c r="BK1232">
        <f t="shared" ca="1" si="294"/>
        <v>150</v>
      </c>
      <c r="BL1232">
        <f t="shared" ca="1" si="304"/>
        <v>60</v>
      </c>
      <c r="BM1232">
        <f t="shared" ca="1" si="302"/>
        <v>210</v>
      </c>
    </row>
    <row r="1233" spans="1:65" x14ac:dyDescent="0.25">
      <c r="A1233" s="64">
        <v>1230</v>
      </c>
      <c r="B1233" s="64">
        <v>0</v>
      </c>
      <c r="C1233" s="64">
        <v>0</v>
      </c>
      <c r="D1233" s="18">
        <v>1230</v>
      </c>
      <c r="E1233" s="21">
        <f t="shared" ca="1" si="295"/>
        <v>700</v>
      </c>
      <c r="F1233" s="22">
        <f t="shared" ca="1" si="296"/>
        <v>0</v>
      </c>
      <c r="G1233" s="28">
        <v>1230</v>
      </c>
      <c r="H1233" s="24">
        <f t="shared" ca="1" si="297"/>
        <v>700</v>
      </c>
      <c r="I1233" s="25">
        <f t="shared" ca="1" si="298"/>
        <v>0</v>
      </c>
      <c r="J1233" s="155"/>
      <c r="K1233" s="155"/>
      <c r="AX1233">
        <f t="shared" ca="1" si="291"/>
        <v>150</v>
      </c>
      <c r="AY1233">
        <f t="shared" ca="1" si="299"/>
        <v>150</v>
      </c>
      <c r="AZ1233" cm="1">
        <f t="array" aca="1" ref="AZ1233" ca="1">_xlfn.LET(_xlpm.rozsah, $J$3:$J$10001,_xlpm.podminka, (_xlpm.rozsah&gt;H1233)*(ISNUMBER(_xlpm.rozsah)),_xlpm.indexy, IF(_xlpm.podminka, ROW(_xlpm.rozsah)-MIN(ROW(_xlpm.rozsah))+1),_xlpm.prvni, MIN(_xlpm.indexy),_xlpm.finalni, IF(_xlpm.prvni=1, 2, _xlpm.prvni),INDEX(_xlpm.rozsah, _xlpm.finalni))</f>
        <v>800</v>
      </c>
      <c r="BA1233" cm="1">
        <f t="array" aca="1" ref="BA1233" ca="1">INDEX($J$3:$J$10001,MATCH(AZ1233,$J$3:$J$10004,0)-1)</f>
        <v>700</v>
      </c>
      <c r="BB1233">
        <f t="shared" ca="1" si="293"/>
        <v>210</v>
      </c>
      <c r="BC1233">
        <f t="shared" ca="1" si="293"/>
        <v>150</v>
      </c>
      <c r="BD1233">
        <f t="shared" ca="1" si="292"/>
        <v>60</v>
      </c>
      <c r="BE1233">
        <f t="shared" ca="1" si="300"/>
        <v>210</v>
      </c>
      <c r="BF1233">
        <f t="shared" ca="1" si="303"/>
        <v>150</v>
      </c>
      <c r="BG1233">
        <f t="shared" ca="1" si="301"/>
        <v>150</v>
      </c>
      <c r="BH1233" cm="1">
        <f t="array" aca="1" ref="BH1233" ca="1">_xlfn.LET(_xlpm.rozsah, $J$3:$J$10001,_xlpm.podminka, (_xlpm.rozsah&gt;E1233)*(ISNUMBER(_xlpm.rozsah)),_xlpm.indexy, IF(_xlpm.podminka, ROW(_xlpm.rozsah)-MIN(ROW(_xlpm.rozsah))+1),_xlpm.prvni, MIN(_xlpm.indexy),_xlpm.finalni, IF(_xlpm.prvni=1, 2, _xlpm.prvni),INDEX(_xlpm.rozsah, _xlpm.finalni))</f>
        <v>800</v>
      </c>
      <c r="BI1233" cm="1">
        <f t="array" aca="1" ref="BI1233" ca="1">INDEX($J$3:$J$10001,MATCH(BH1233,$J$3:$J$10004,0)-1)</f>
        <v>700</v>
      </c>
      <c r="BJ1233">
        <f t="shared" ca="1" si="294"/>
        <v>210</v>
      </c>
      <c r="BK1233">
        <f t="shared" ca="1" si="294"/>
        <v>150</v>
      </c>
      <c r="BL1233">
        <f t="shared" ca="1" si="304"/>
        <v>60</v>
      </c>
      <c r="BM1233">
        <f t="shared" ca="1" si="302"/>
        <v>210</v>
      </c>
    </row>
    <row r="1234" spans="1:65" x14ac:dyDescent="0.25">
      <c r="A1234" s="64">
        <v>1231</v>
      </c>
      <c r="B1234" s="64">
        <v>0</v>
      </c>
      <c r="C1234" s="64">
        <v>0</v>
      </c>
      <c r="D1234" s="18">
        <v>1231</v>
      </c>
      <c r="E1234" s="21">
        <f t="shared" ca="1" si="295"/>
        <v>700</v>
      </c>
      <c r="F1234" s="22">
        <f t="shared" ca="1" si="296"/>
        <v>0</v>
      </c>
      <c r="G1234" s="23">
        <v>1231</v>
      </c>
      <c r="H1234" s="24">
        <f t="shared" ca="1" si="297"/>
        <v>700</v>
      </c>
      <c r="I1234" s="25">
        <f t="shared" ca="1" si="298"/>
        <v>0</v>
      </c>
      <c r="J1234" s="155"/>
      <c r="K1234" s="155"/>
      <c r="AX1234">
        <f t="shared" ca="1" si="291"/>
        <v>150</v>
      </c>
      <c r="AY1234">
        <f t="shared" ca="1" si="299"/>
        <v>150</v>
      </c>
      <c r="AZ1234" cm="1">
        <f t="array" aca="1" ref="AZ1234" ca="1">_xlfn.LET(_xlpm.rozsah, $J$3:$J$10001,_xlpm.podminka, (_xlpm.rozsah&gt;H1234)*(ISNUMBER(_xlpm.rozsah)),_xlpm.indexy, IF(_xlpm.podminka, ROW(_xlpm.rozsah)-MIN(ROW(_xlpm.rozsah))+1),_xlpm.prvni, MIN(_xlpm.indexy),_xlpm.finalni, IF(_xlpm.prvni=1, 2, _xlpm.prvni),INDEX(_xlpm.rozsah, _xlpm.finalni))</f>
        <v>800</v>
      </c>
      <c r="BA1234" cm="1">
        <f t="array" aca="1" ref="BA1234" ca="1">INDEX($J$3:$J$10001,MATCH(AZ1234,$J$3:$J$10004,0)-1)</f>
        <v>700</v>
      </c>
      <c r="BB1234">
        <f t="shared" ca="1" si="293"/>
        <v>210</v>
      </c>
      <c r="BC1234">
        <f t="shared" ca="1" si="293"/>
        <v>150</v>
      </c>
      <c r="BD1234">
        <f t="shared" ca="1" si="292"/>
        <v>60</v>
      </c>
      <c r="BE1234">
        <f t="shared" ca="1" si="300"/>
        <v>210</v>
      </c>
      <c r="BF1234">
        <f t="shared" ca="1" si="303"/>
        <v>150</v>
      </c>
      <c r="BG1234">
        <f t="shared" ca="1" si="301"/>
        <v>150</v>
      </c>
      <c r="BH1234" cm="1">
        <f t="array" aca="1" ref="BH1234" ca="1">_xlfn.LET(_xlpm.rozsah, $J$3:$J$10001,_xlpm.podminka, (_xlpm.rozsah&gt;E1234)*(ISNUMBER(_xlpm.rozsah)),_xlpm.indexy, IF(_xlpm.podminka, ROW(_xlpm.rozsah)-MIN(ROW(_xlpm.rozsah))+1),_xlpm.prvni, MIN(_xlpm.indexy),_xlpm.finalni, IF(_xlpm.prvni=1, 2, _xlpm.prvni),INDEX(_xlpm.rozsah, _xlpm.finalni))</f>
        <v>800</v>
      </c>
      <c r="BI1234" cm="1">
        <f t="array" aca="1" ref="BI1234" ca="1">INDEX($J$3:$J$10001,MATCH(BH1234,$J$3:$J$10004,0)-1)</f>
        <v>700</v>
      </c>
      <c r="BJ1234">
        <f t="shared" ca="1" si="294"/>
        <v>210</v>
      </c>
      <c r="BK1234">
        <f t="shared" ca="1" si="294"/>
        <v>150</v>
      </c>
      <c r="BL1234">
        <f t="shared" ca="1" si="304"/>
        <v>60</v>
      </c>
      <c r="BM1234">
        <f t="shared" ca="1" si="302"/>
        <v>210</v>
      </c>
    </row>
    <row r="1235" spans="1:65" x14ac:dyDescent="0.25">
      <c r="A1235" s="64">
        <v>1232</v>
      </c>
      <c r="B1235" s="64">
        <v>0</v>
      </c>
      <c r="C1235" s="64">
        <v>0</v>
      </c>
      <c r="D1235" s="18">
        <v>1232</v>
      </c>
      <c r="E1235" s="21">
        <f t="shared" ca="1" si="295"/>
        <v>700</v>
      </c>
      <c r="F1235" s="22">
        <f t="shared" ca="1" si="296"/>
        <v>0</v>
      </c>
      <c r="G1235" s="28">
        <v>1232</v>
      </c>
      <c r="H1235" s="24">
        <f t="shared" ca="1" si="297"/>
        <v>700</v>
      </c>
      <c r="I1235" s="25">
        <f t="shared" ca="1" si="298"/>
        <v>0</v>
      </c>
      <c r="J1235" s="155"/>
      <c r="K1235" s="155"/>
      <c r="AX1235">
        <f t="shared" ca="1" si="291"/>
        <v>150</v>
      </c>
      <c r="AY1235">
        <f t="shared" ca="1" si="299"/>
        <v>150</v>
      </c>
      <c r="AZ1235" cm="1">
        <f t="array" aca="1" ref="AZ1235" ca="1">_xlfn.LET(_xlpm.rozsah, $J$3:$J$10001,_xlpm.podminka, (_xlpm.rozsah&gt;H1235)*(ISNUMBER(_xlpm.rozsah)),_xlpm.indexy, IF(_xlpm.podminka, ROW(_xlpm.rozsah)-MIN(ROW(_xlpm.rozsah))+1),_xlpm.prvni, MIN(_xlpm.indexy),_xlpm.finalni, IF(_xlpm.prvni=1, 2, _xlpm.prvni),INDEX(_xlpm.rozsah, _xlpm.finalni))</f>
        <v>800</v>
      </c>
      <c r="BA1235" cm="1">
        <f t="array" aca="1" ref="BA1235" ca="1">INDEX($J$3:$J$10001,MATCH(AZ1235,$J$3:$J$10004,0)-1)</f>
        <v>700</v>
      </c>
      <c r="BB1235">
        <f t="shared" ca="1" si="293"/>
        <v>210</v>
      </c>
      <c r="BC1235">
        <f t="shared" ca="1" si="293"/>
        <v>150</v>
      </c>
      <c r="BD1235">
        <f t="shared" ca="1" si="292"/>
        <v>60</v>
      </c>
      <c r="BE1235">
        <f t="shared" ca="1" si="300"/>
        <v>210</v>
      </c>
      <c r="BF1235">
        <f t="shared" ca="1" si="303"/>
        <v>150</v>
      </c>
      <c r="BG1235">
        <f t="shared" ca="1" si="301"/>
        <v>150</v>
      </c>
      <c r="BH1235" cm="1">
        <f t="array" aca="1" ref="BH1235" ca="1">_xlfn.LET(_xlpm.rozsah, $J$3:$J$10001,_xlpm.podminka, (_xlpm.rozsah&gt;E1235)*(ISNUMBER(_xlpm.rozsah)),_xlpm.indexy, IF(_xlpm.podminka, ROW(_xlpm.rozsah)-MIN(ROW(_xlpm.rozsah))+1),_xlpm.prvni, MIN(_xlpm.indexy),_xlpm.finalni, IF(_xlpm.prvni=1, 2, _xlpm.prvni),INDEX(_xlpm.rozsah, _xlpm.finalni))</f>
        <v>800</v>
      </c>
      <c r="BI1235" cm="1">
        <f t="array" aca="1" ref="BI1235" ca="1">INDEX($J$3:$J$10001,MATCH(BH1235,$J$3:$J$10004,0)-1)</f>
        <v>700</v>
      </c>
      <c r="BJ1235">
        <f t="shared" ca="1" si="294"/>
        <v>210</v>
      </c>
      <c r="BK1235">
        <f t="shared" ca="1" si="294"/>
        <v>150</v>
      </c>
      <c r="BL1235">
        <f t="shared" ca="1" si="304"/>
        <v>60</v>
      </c>
      <c r="BM1235">
        <f t="shared" ca="1" si="302"/>
        <v>210</v>
      </c>
    </row>
    <row r="1236" spans="1:65" x14ac:dyDescent="0.25">
      <c r="A1236" s="64">
        <v>1233</v>
      </c>
      <c r="B1236" s="64">
        <v>0</v>
      </c>
      <c r="C1236" s="64">
        <v>0</v>
      </c>
      <c r="D1236" s="18">
        <v>1233</v>
      </c>
      <c r="E1236" s="21">
        <f t="shared" ca="1" si="295"/>
        <v>700</v>
      </c>
      <c r="F1236" s="22">
        <f t="shared" ca="1" si="296"/>
        <v>0</v>
      </c>
      <c r="G1236" s="23">
        <v>1233</v>
      </c>
      <c r="H1236" s="24">
        <f t="shared" ca="1" si="297"/>
        <v>700</v>
      </c>
      <c r="I1236" s="25">
        <f t="shared" ca="1" si="298"/>
        <v>0</v>
      </c>
      <c r="J1236" s="155"/>
      <c r="K1236" s="155"/>
      <c r="AX1236">
        <f t="shared" ca="1" si="291"/>
        <v>150</v>
      </c>
      <c r="AY1236">
        <f t="shared" ca="1" si="299"/>
        <v>150</v>
      </c>
      <c r="AZ1236" cm="1">
        <f t="array" aca="1" ref="AZ1236" ca="1">_xlfn.LET(_xlpm.rozsah, $J$3:$J$10001,_xlpm.podminka, (_xlpm.rozsah&gt;H1236)*(ISNUMBER(_xlpm.rozsah)),_xlpm.indexy, IF(_xlpm.podminka, ROW(_xlpm.rozsah)-MIN(ROW(_xlpm.rozsah))+1),_xlpm.prvni, MIN(_xlpm.indexy),_xlpm.finalni, IF(_xlpm.prvni=1, 2, _xlpm.prvni),INDEX(_xlpm.rozsah, _xlpm.finalni))</f>
        <v>800</v>
      </c>
      <c r="BA1236" cm="1">
        <f t="array" aca="1" ref="BA1236" ca="1">INDEX($J$3:$J$10001,MATCH(AZ1236,$J$3:$J$10004,0)-1)</f>
        <v>700</v>
      </c>
      <c r="BB1236">
        <f t="shared" ca="1" si="293"/>
        <v>210</v>
      </c>
      <c r="BC1236">
        <f t="shared" ca="1" si="293"/>
        <v>150</v>
      </c>
      <c r="BD1236">
        <f t="shared" ca="1" si="292"/>
        <v>60</v>
      </c>
      <c r="BE1236">
        <f t="shared" ca="1" si="300"/>
        <v>210</v>
      </c>
      <c r="BF1236">
        <f t="shared" ca="1" si="303"/>
        <v>150</v>
      </c>
      <c r="BG1236">
        <f t="shared" ca="1" si="301"/>
        <v>150</v>
      </c>
      <c r="BH1236" cm="1">
        <f t="array" aca="1" ref="BH1236" ca="1">_xlfn.LET(_xlpm.rozsah, $J$3:$J$10001,_xlpm.podminka, (_xlpm.rozsah&gt;E1236)*(ISNUMBER(_xlpm.rozsah)),_xlpm.indexy, IF(_xlpm.podminka, ROW(_xlpm.rozsah)-MIN(ROW(_xlpm.rozsah))+1),_xlpm.prvni, MIN(_xlpm.indexy),_xlpm.finalni, IF(_xlpm.prvni=1, 2, _xlpm.prvni),INDEX(_xlpm.rozsah, _xlpm.finalni))</f>
        <v>800</v>
      </c>
      <c r="BI1236" cm="1">
        <f t="array" aca="1" ref="BI1236" ca="1">INDEX($J$3:$J$10001,MATCH(BH1236,$J$3:$J$10004,0)-1)</f>
        <v>700</v>
      </c>
      <c r="BJ1236">
        <f t="shared" ca="1" si="294"/>
        <v>210</v>
      </c>
      <c r="BK1236">
        <f t="shared" ca="1" si="294"/>
        <v>150</v>
      </c>
      <c r="BL1236">
        <f t="shared" ca="1" si="304"/>
        <v>60</v>
      </c>
      <c r="BM1236">
        <f t="shared" ca="1" si="302"/>
        <v>210</v>
      </c>
    </row>
    <row r="1237" spans="1:65" x14ac:dyDescent="0.25">
      <c r="A1237" s="64">
        <v>1234</v>
      </c>
      <c r="B1237" s="64">
        <v>0</v>
      </c>
      <c r="C1237" s="64">
        <v>0</v>
      </c>
      <c r="D1237" s="18">
        <v>1234</v>
      </c>
      <c r="E1237" s="21">
        <f t="shared" ca="1" si="295"/>
        <v>700</v>
      </c>
      <c r="F1237" s="22">
        <f t="shared" ca="1" si="296"/>
        <v>0</v>
      </c>
      <c r="G1237" s="28">
        <v>1234</v>
      </c>
      <c r="H1237" s="24">
        <f t="shared" ca="1" si="297"/>
        <v>700</v>
      </c>
      <c r="I1237" s="25">
        <f t="shared" ca="1" si="298"/>
        <v>0</v>
      </c>
      <c r="J1237" s="155"/>
      <c r="K1237" s="155"/>
      <c r="AX1237">
        <f t="shared" ca="1" si="291"/>
        <v>150</v>
      </c>
      <c r="AY1237">
        <f t="shared" ca="1" si="299"/>
        <v>150</v>
      </c>
      <c r="AZ1237" cm="1">
        <f t="array" aca="1" ref="AZ1237" ca="1">_xlfn.LET(_xlpm.rozsah, $J$3:$J$10001,_xlpm.podminka, (_xlpm.rozsah&gt;H1237)*(ISNUMBER(_xlpm.rozsah)),_xlpm.indexy, IF(_xlpm.podminka, ROW(_xlpm.rozsah)-MIN(ROW(_xlpm.rozsah))+1),_xlpm.prvni, MIN(_xlpm.indexy),_xlpm.finalni, IF(_xlpm.prvni=1, 2, _xlpm.prvni),INDEX(_xlpm.rozsah, _xlpm.finalni))</f>
        <v>800</v>
      </c>
      <c r="BA1237" cm="1">
        <f t="array" aca="1" ref="BA1237" ca="1">INDEX($J$3:$J$10001,MATCH(AZ1237,$J$3:$J$10004,0)-1)</f>
        <v>700</v>
      </c>
      <c r="BB1237">
        <f t="shared" ca="1" si="293"/>
        <v>210</v>
      </c>
      <c r="BC1237">
        <f t="shared" ca="1" si="293"/>
        <v>150</v>
      </c>
      <c r="BD1237">
        <f t="shared" ca="1" si="292"/>
        <v>60</v>
      </c>
      <c r="BE1237">
        <f t="shared" ca="1" si="300"/>
        <v>210</v>
      </c>
      <c r="BF1237">
        <f t="shared" ca="1" si="303"/>
        <v>150</v>
      </c>
      <c r="BG1237">
        <f t="shared" ca="1" si="301"/>
        <v>150</v>
      </c>
      <c r="BH1237" cm="1">
        <f t="array" aca="1" ref="BH1237" ca="1">_xlfn.LET(_xlpm.rozsah, $J$3:$J$10001,_xlpm.podminka, (_xlpm.rozsah&gt;E1237)*(ISNUMBER(_xlpm.rozsah)),_xlpm.indexy, IF(_xlpm.podminka, ROW(_xlpm.rozsah)-MIN(ROW(_xlpm.rozsah))+1),_xlpm.prvni, MIN(_xlpm.indexy),_xlpm.finalni, IF(_xlpm.prvni=1, 2, _xlpm.prvni),INDEX(_xlpm.rozsah, _xlpm.finalni))</f>
        <v>800</v>
      </c>
      <c r="BI1237" cm="1">
        <f t="array" aca="1" ref="BI1237" ca="1">INDEX($J$3:$J$10001,MATCH(BH1237,$J$3:$J$10004,0)-1)</f>
        <v>700</v>
      </c>
      <c r="BJ1237">
        <f t="shared" ca="1" si="294"/>
        <v>210</v>
      </c>
      <c r="BK1237">
        <f t="shared" ca="1" si="294"/>
        <v>150</v>
      </c>
      <c r="BL1237">
        <f t="shared" ca="1" si="304"/>
        <v>60</v>
      </c>
      <c r="BM1237">
        <f t="shared" ca="1" si="302"/>
        <v>210</v>
      </c>
    </row>
    <row r="1238" spans="1:65" x14ac:dyDescent="0.25">
      <c r="A1238" s="64">
        <v>1235</v>
      </c>
      <c r="B1238" s="64">
        <v>0</v>
      </c>
      <c r="C1238" s="64">
        <v>0</v>
      </c>
      <c r="D1238" s="18">
        <v>1235</v>
      </c>
      <c r="E1238" s="21">
        <f t="shared" ca="1" si="295"/>
        <v>700</v>
      </c>
      <c r="F1238" s="22">
        <f t="shared" ca="1" si="296"/>
        <v>0</v>
      </c>
      <c r="G1238" s="23">
        <v>1235</v>
      </c>
      <c r="H1238" s="24">
        <f t="shared" ca="1" si="297"/>
        <v>700</v>
      </c>
      <c r="I1238" s="25">
        <f t="shared" ca="1" si="298"/>
        <v>0</v>
      </c>
      <c r="J1238" s="155"/>
      <c r="K1238" s="155"/>
      <c r="AX1238">
        <f t="shared" ca="1" si="291"/>
        <v>150</v>
      </c>
      <c r="AY1238">
        <f t="shared" ca="1" si="299"/>
        <v>150</v>
      </c>
      <c r="AZ1238" cm="1">
        <f t="array" aca="1" ref="AZ1238" ca="1">_xlfn.LET(_xlpm.rozsah, $J$3:$J$10001,_xlpm.podminka, (_xlpm.rozsah&gt;H1238)*(ISNUMBER(_xlpm.rozsah)),_xlpm.indexy, IF(_xlpm.podminka, ROW(_xlpm.rozsah)-MIN(ROW(_xlpm.rozsah))+1),_xlpm.prvni, MIN(_xlpm.indexy),_xlpm.finalni, IF(_xlpm.prvni=1, 2, _xlpm.prvni),INDEX(_xlpm.rozsah, _xlpm.finalni))</f>
        <v>800</v>
      </c>
      <c r="BA1238" cm="1">
        <f t="array" aca="1" ref="BA1238" ca="1">INDEX($J$3:$J$10001,MATCH(AZ1238,$J$3:$J$10004,0)-1)</f>
        <v>700</v>
      </c>
      <c r="BB1238">
        <f t="shared" ca="1" si="293"/>
        <v>210</v>
      </c>
      <c r="BC1238">
        <f t="shared" ca="1" si="293"/>
        <v>150</v>
      </c>
      <c r="BD1238">
        <f t="shared" ca="1" si="292"/>
        <v>60</v>
      </c>
      <c r="BE1238">
        <f t="shared" ca="1" si="300"/>
        <v>210</v>
      </c>
      <c r="BF1238">
        <f t="shared" ca="1" si="303"/>
        <v>150</v>
      </c>
      <c r="BG1238">
        <f t="shared" ca="1" si="301"/>
        <v>150</v>
      </c>
      <c r="BH1238" cm="1">
        <f t="array" aca="1" ref="BH1238" ca="1">_xlfn.LET(_xlpm.rozsah, $J$3:$J$10001,_xlpm.podminka, (_xlpm.rozsah&gt;E1238)*(ISNUMBER(_xlpm.rozsah)),_xlpm.indexy, IF(_xlpm.podminka, ROW(_xlpm.rozsah)-MIN(ROW(_xlpm.rozsah))+1),_xlpm.prvni, MIN(_xlpm.indexy),_xlpm.finalni, IF(_xlpm.prvni=1, 2, _xlpm.prvni),INDEX(_xlpm.rozsah, _xlpm.finalni))</f>
        <v>800</v>
      </c>
      <c r="BI1238" cm="1">
        <f t="array" aca="1" ref="BI1238" ca="1">INDEX($J$3:$J$10001,MATCH(BH1238,$J$3:$J$10004,0)-1)</f>
        <v>700</v>
      </c>
      <c r="BJ1238">
        <f t="shared" ca="1" si="294"/>
        <v>210</v>
      </c>
      <c r="BK1238">
        <f t="shared" ca="1" si="294"/>
        <v>150</v>
      </c>
      <c r="BL1238">
        <f t="shared" ca="1" si="304"/>
        <v>60</v>
      </c>
      <c r="BM1238">
        <f t="shared" ca="1" si="302"/>
        <v>210</v>
      </c>
    </row>
    <row r="1239" spans="1:65" x14ac:dyDescent="0.25">
      <c r="A1239" s="64">
        <v>1236</v>
      </c>
      <c r="B1239" s="64">
        <v>0</v>
      </c>
      <c r="C1239" s="64">
        <v>0</v>
      </c>
      <c r="D1239" s="18">
        <v>1236</v>
      </c>
      <c r="E1239" s="21">
        <f t="shared" ca="1" si="295"/>
        <v>700</v>
      </c>
      <c r="F1239" s="22">
        <f t="shared" ca="1" si="296"/>
        <v>0</v>
      </c>
      <c r="G1239" s="28">
        <v>1236</v>
      </c>
      <c r="H1239" s="24">
        <f t="shared" ca="1" si="297"/>
        <v>700</v>
      </c>
      <c r="I1239" s="25">
        <f t="shared" ca="1" si="298"/>
        <v>0</v>
      </c>
      <c r="J1239" s="155"/>
      <c r="K1239" s="155"/>
      <c r="AX1239">
        <f t="shared" ca="1" si="291"/>
        <v>150</v>
      </c>
      <c r="AY1239">
        <f t="shared" ca="1" si="299"/>
        <v>150</v>
      </c>
      <c r="AZ1239" cm="1">
        <f t="array" aca="1" ref="AZ1239" ca="1">_xlfn.LET(_xlpm.rozsah, $J$3:$J$10001,_xlpm.podminka, (_xlpm.rozsah&gt;H1239)*(ISNUMBER(_xlpm.rozsah)),_xlpm.indexy, IF(_xlpm.podminka, ROW(_xlpm.rozsah)-MIN(ROW(_xlpm.rozsah))+1),_xlpm.prvni, MIN(_xlpm.indexy),_xlpm.finalni, IF(_xlpm.prvni=1, 2, _xlpm.prvni),INDEX(_xlpm.rozsah, _xlpm.finalni))</f>
        <v>800</v>
      </c>
      <c r="BA1239" cm="1">
        <f t="array" aca="1" ref="BA1239" ca="1">INDEX($J$3:$J$10001,MATCH(AZ1239,$J$3:$J$10004,0)-1)</f>
        <v>700</v>
      </c>
      <c r="BB1239">
        <f t="shared" ca="1" si="293"/>
        <v>210</v>
      </c>
      <c r="BC1239">
        <f t="shared" ca="1" si="293"/>
        <v>150</v>
      </c>
      <c r="BD1239">
        <f t="shared" ca="1" si="292"/>
        <v>60</v>
      </c>
      <c r="BE1239">
        <f t="shared" ca="1" si="300"/>
        <v>210</v>
      </c>
      <c r="BF1239">
        <f t="shared" ca="1" si="303"/>
        <v>150</v>
      </c>
      <c r="BG1239">
        <f t="shared" ca="1" si="301"/>
        <v>150</v>
      </c>
      <c r="BH1239" cm="1">
        <f t="array" aca="1" ref="BH1239" ca="1">_xlfn.LET(_xlpm.rozsah, $J$3:$J$10001,_xlpm.podminka, (_xlpm.rozsah&gt;E1239)*(ISNUMBER(_xlpm.rozsah)),_xlpm.indexy, IF(_xlpm.podminka, ROW(_xlpm.rozsah)-MIN(ROW(_xlpm.rozsah))+1),_xlpm.prvni, MIN(_xlpm.indexy),_xlpm.finalni, IF(_xlpm.prvni=1, 2, _xlpm.prvni),INDEX(_xlpm.rozsah, _xlpm.finalni))</f>
        <v>800</v>
      </c>
      <c r="BI1239" cm="1">
        <f t="array" aca="1" ref="BI1239" ca="1">INDEX($J$3:$J$10001,MATCH(BH1239,$J$3:$J$10004,0)-1)</f>
        <v>700</v>
      </c>
      <c r="BJ1239">
        <f t="shared" ca="1" si="294"/>
        <v>210</v>
      </c>
      <c r="BK1239">
        <f t="shared" ca="1" si="294"/>
        <v>150</v>
      </c>
      <c r="BL1239">
        <f t="shared" ca="1" si="304"/>
        <v>60</v>
      </c>
      <c r="BM1239">
        <f t="shared" ca="1" si="302"/>
        <v>210</v>
      </c>
    </row>
    <row r="1240" spans="1:65" x14ac:dyDescent="0.25">
      <c r="A1240" s="64">
        <v>1237</v>
      </c>
      <c r="B1240" s="64">
        <v>0</v>
      </c>
      <c r="C1240" s="64">
        <v>0</v>
      </c>
      <c r="D1240" s="18">
        <v>1237</v>
      </c>
      <c r="E1240" s="21">
        <f t="shared" ca="1" si="295"/>
        <v>700</v>
      </c>
      <c r="F1240" s="22">
        <f t="shared" ca="1" si="296"/>
        <v>0</v>
      </c>
      <c r="G1240" s="23">
        <v>1237</v>
      </c>
      <c r="H1240" s="24">
        <f t="shared" ca="1" si="297"/>
        <v>700</v>
      </c>
      <c r="I1240" s="25">
        <f t="shared" ca="1" si="298"/>
        <v>0</v>
      </c>
      <c r="J1240" s="155"/>
      <c r="K1240" s="155"/>
      <c r="AX1240">
        <f t="shared" ca="1" si="291"/>
        <v>150</v>
      </c>
      <c r="AY1240">
        <f t="shared" ca="1" si="299"/>
        <v>150</v>
      </c>
      <c r="AZ1240" cm="1">
        <f t="array" aca="1" ref="AZ1240" ca="1">_xlfn.LET(_xlpm.rozsah, $J$3:$J$10001,_xlpm.podminka, (_xlpm.rozsah&gt;H1240)*(ISNUMBER(_xlpm.rozsah)),_xlpm.indexy, IF(_xlpm.podminka, ROW(_xlpm.rozsah)-MIN(ROW(_xlpm.rozsah))+1),_xlpm.prvni, MIN(_xlpm.indexy),_xlpm.finalni, IF(_xlpm.prvni=1, 2, _xlpm.prvni),INDEX(_xlpm.rozsah, _xlpm.finalni))</f>
        <v>800</v>
      </c>
      <c r="BA1240" cm="1">
        <f t="array" aca="1" ref="BA1240" ca="1">INDEX($J$3:$J$10001,MATCH(AZ1240,$J$3:$J$10004,0)-1)</f>
        <v>700</v>
      </c>
      <c r="BB1240">
        <f t="shared" ca="1" si="293"/>
        <v>210</v>
      </c>
      <c r="BC1240">
        <f t="shared" ca="1" si="293"/>
        <v>150</v>
      </c>
      <c r="BD1240">
        <f t="shared" ca="1" si="292"/>
        <v>60</v>
      </c>
      <c r="BE1240">
        <f t="shared" ca="1" si="300"/>
        <v>210</v>
      </c>
      <c r="BF1240">
        <f t="shared" ca="1" si="303"/>
        <v>150</v>
      </c>
      <c r="BG1240">
        <f t="shared" ca="1" si="301"/>
        <v>150</v>
      </c>
      <c r="BH1240" cm="1">
        <f t="array" aca="1" ref="BH1240" ca="1">_xlfn.LET(_xlpm.rozsah, $J$3:$J$10001,_xlpm.podminka, (_xlpm.rozsah&gt;E1240)*(ISNUMBER(_xlpm.rozsah)),_xlpm.indexy, IF(_xlpm.podminka, ROW(_xlpm.rozsah)-MIN(ROW(_xlpm.rozsah))+1),_xlpm.prvni, MIN(_xlpm.indexy),_xlpm.finalni, IF(_xlpm.prvni=1, 2, _xlpm.prvni),INDEX(_xlpm.rozsah, _xlpm.finalni))</f>
        <v>800</v>
      </c>
      <c r="BI1240" cm="1">
        <f t="array" aca="1" ref="BI1240" ca="1">INDEX($J$3:$J$10001,MATCH(BH1240,$J$3:$J$10004,0)-1)</f>
        <v>700</v>
      </c>
      <c r="BJ1240">
        <f t="shared" ca="1" si="294"/>
        <v>210</v>
      </c>
      <c r="BK1240">
        <f t="shared" ca="1" si="294"/>
        <v>150</v>
      </c>
      <c r="BL1240">
        <f t="shared" ca="1" si="304"/>
        <v>60</v>
      </c>
      <c r="BM1240">
        <f t="shared" ca="1" si="302"/>
        <v>210</v>
      </c>
    </row>
    <row r="1241" spans="1:65" x14ac:dyDescent="0.25">
      <c r="A1241" s="64">
        <v>1238</v>
      </c>
      <c r="B1241" s="64">
        <v>0</v>
      </c>
      <c r="C1241" s="64">
        <v>0</v>
      </c>
      <c r="D1241" s="18">
        <v>1238</v>
      </c>
      <c r="E1241" s="21">
        <f t="shared" ca="1" si="295"/>
        <v>700</v>
      </c>
      <c r="F1241" s="22">
        <f t="shared" ca="1" si="296"/>
        <v>0</v>
      </c>
      <c r="G1241" s="28">
        <v>1238</v>
      </c>
      <c r="H1241" s="24">
        <f t="shared" ca="1" si="297"/>
        <v>700</v>
      </c>
      <c r="I1241" s="25">
        <f t="shared" ca="1" si="298"/>
        <v>0</v>
      </c>
      <c r="J1241" s="155"/>
      <c r="K1241" s="155"/>
      <c r="AX1241">
        <f t="shared" ca="1" si="291"/>
        <v>150</v>
      </c>
      <c r="AY1241">
        <f t="shared" ca="1" si="299"/>
        <v>150</v>
      </c>
      <c r="AZ1241" cm="1">
        <f t="array" aca="1" ref="AZ1241" ca="1">_xlfn.LET(_xlpm.rozsah, $J$3:$J$10001,_xlpm.podminka, (_xlpm.rozsah&gt;H1241)*(ISNUMBER(_xlpm.rozsah)),_xlpm.indexy, IF(_xlpm.podminka, ROW(_xlpm.rozsah)-MIN(ROW(_xlpm.rozsah))+1),_xlpm.prvni, MIN(_xlpm.indexy),_xlpm.finalni, IF(_xlpm.prvni=1, 2, _xlpm.prvni),INDEX(_xlpm.rozsah, _xlpm.finalni))</f>
        <v>800</v>
      </c>
      <c r="BA1241" cm="1">
        <f t="array" aca="1" ref="BA1241" ca="1">INDEX($J$3:$J$10001,MATCH(AZ1241,$J$3:$J$10004,0)-1)</f>
        <v>700</v>
      </c>
      <c r="BB1241">
        <f t="shared" ca="1" si="293"/>
        <v>210</v>
      </c>
      <c r="BC1241">
        <f t="shared" ca="1" si="293"/>
        <v>150</v>
      </c>
      <c r="BD1241">
        <f t="shared" ca="1" si="292"/>
        <v>60</v>
      </c>
      <c r="BE1241">
        <f t="shared" ca="1" si="300"/>
        <v>210</v>
      </c>
      <c r="BF1241">
        <f t="shared" ca="1" si="303"/>
        <v>150</v>
      </c>
      <c r="BG1241">
        <f t="shared" ca="1" si="301"/>
        <v>150</v>
      </c>
      <c r="BH1241" cm="1">
        <f t="array" aca="1" ref="BH1241" ca="1">_xlfn.LET(_xlpm.rozsah, $J$3:$J$10001,_xlpm.podminka, (_xlpm.rozsah&gt;E1241)*(ISNUMBER(_xlpm.rozsah)),_xlpm.indexy, IF(_xlpm.podminka, ROW(_xlpm.rozsah)-MIN(ROW(_xlpm.rozsah))+1),_xlpm.prvni, MIN(_xlpm.indexy),_xlpm.finalni, IF(_xlpm.prvni=1, 2, _xlpm.prvni),INDEX(_xlpm.rozsah, _xlpm.finalni))</f>
        <v>800</v>
      </c>
      <c r="BI1241" cm="1">
        <f t="array" aca="1" ref="BI1241" ca="1">INDEX($J$3:$J$10001,MATCH(BH1241,$J$3:$J$10004,0)-1)</f>
        <v>700</v>
      </c>
      <c r="BJ1241">
        <f t="shared" ca="1" si="294"/>
        <v>210</v>
      </c>
      <c r="BK1241">
        <f t="shared" ca="1" si="294"/>
        <v>150</v>
      </c>
      <c r="BL1241">
        <f t="shared" ca="1" si="304"/>
        <v>60</v>
      </c>
      <c r="BM1241">
        <f t="shared" ca="1" si="302"/>
        <v>210</v>
      </c>
    </row>
  </sheetData>
  <sheetProtection sheet="1" objects="1" scenarios="1" selectLockedCells="1"/>
  <mergeCells count="45">
    <mergeCell ref="A1:C2"/>
    <mergeCell ref="D1:F2"/>
    <mergeCell ref="G1:I2"/>
    <mergeCell ref="J1:L2"/>
    <mergeCell ref="X4:AA5"/>
    <mergeCell ref="N3:Q4"/>
    <mergeCell ref="R3:U4"/>
    <mergeCell ref="AB4:AG5"/>
    <mergeCell ref="X6:Y7"/>
    <mergeCell ref="Z6:Z7"/>
    <mergeCell ref="AA6:AA7"/>
    <mergeCell ref="AH8:AM9"/>
    <mergeCell ref="X8:Y9"/>
    <mergeCell ref="Z8:Z9"/>
    <mergeCell ref="AA8:AA9"/>
    <mergeCell ref="X10:Y11"/>
    <mergeCell ref="Z10:Z11"/>
    <mergeCell ref="AA10:AA11"/>
    <mergeCell ref="X12:Y13"/>
    <mergeCell ref="Z12:Z13"/>
    <mergeCell ref="AA12:AA13"/>
    <mergeCell ref="N16:Q17"/>
    <mergeCell ref="R16:U17"/>
    <mergeCell ref="N29:Q30"/>
    <mergeCell ref="R29:U30"/>
    <mergeCell ref="N31:N32"/>
    <mergeCell ref="O31:O32"/>
    <mergeCell ref="P31:P32"/>
    <mergeCell ref="Q31:Q32"/>
    <mergeCell ref="R31:R32"/>
    <mergeCell ref="S31:S32"/>
    <mergeCell ref="T31:T32"/>
    <mergeCell ref="U31:U32"/>
    <mergeCell ref="AB15:AB16"/>
    <mergeCell ref="AC15:AC16"/>
    <mergeCell ref="AG15:AG16"/>
    <mergeCell ref="AG17:AG18"/>
    <mergeCell ref="AF15:AF16"/>
    <mergeCell ref="AE15:AE16"/>
    <mergeCell ref="AB17:AB18"/>
    <mergeCell ref="AE17:AE18"/>
    <mergeCell ref="AF17:AF18"/>
    <mergeCell ref="AC17:AC18"/>
    <mergeCell ref="AD15:AD16"/>
    <mergeCell ref="AD17:AD18"/>
  </mergeCells>
  <phoneticPr fontId="5" type="noConversion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4AD9E-0AB6-4B7F-816E-4A66E3BA3519}">
  <dimension ref="A1"/>
  <sheetViews>
    <sheetView workbookViewId="0">
      <selection activeCell="J44" sqref="J44"/>
    </sheetView>
  </sheetViews>
  <sheetFormatPr defaultRowHeight="15" x14ac:dyDescent="0.25"/>
  <sheetData/>
  <sheetProtection sheet="1" objects="1" scenarios="1"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53FAB-63B2-4D97-A920-336C6B3F0CDC}">
  <dimension ref="A1:BN1241"/>
  <sheetViews>
    <sheetView topLeftCell="J1" zoomScaleNormal="100" workbookViewId="0">
      <selection activeCell="Z8" sqref="Z8:Z9"/>
    </sheetView>
  </sheetViews>
  <sheetFormatPr defaultRowHeight="15" x14ac:dyDescent="0.25"/>
  <cols>
    <col min="1" max="3" width="0" style="65" hidden="1" customWidth="1"/>
    <col min="4" max="4" width="9.140625" style="32" hidden="1" customWidth="1"/>
    <col min="5" max="5" width="11.7109375" style="33" hidden="1" customWidth="1"/>
    <col min="6" max="6" width="9.140625" style="33" hidden="1" customWidth="1"/>
    <col min="7" max="7" width="0" style="31" hidden="1" customWidth="1"/>
    <col min="8" max="9" width="0" style="34" hidden="1" customWidth="1"/>
    <col min="10" max="11" width="9.140625" style="56"/>
    <col min="12" max="12" width="13.7109375" style="110" customWidth="1"/>
    <col min="13" max="13" width="12" customWidth="1"/>
    <col min="14" max="14" width="11.7109375" customWidth="1"/>
    <col min="15" max="15" width="24.28515625" customWidth="1"/>
    <col min="16" max="16" width="20" customWidth="1"/>
    <col min="17" max="17" width="20.5703125" customWidth="1"/>
    <col min="18" max="18" width="13.5703125" customWidth="1"/>
    <col min="19" max="19" width="20.7109375" customWidth="1"/>
    <col min="20" max="20" width="18.85546875" customWidth="1"/>
    <col min="21" max="21" width="14.7109375" customWidth="1"/>
    <col min="22" max="22" width="20.5703125" customWidth="1"/>
    <col min="23" max="23" width="17.140625" customWidth="1"/>
    <col min="25" max="25" width="11.7109375" customWidth="1"/>
    <col min="28" max="28" width="17.28515625" customWidth="1"/>
    <col min="31" max="31" width="17.28515625" customWidth="1"/>
    <col min="32" max="32" width="11.7109375" customWidth="1"/>
    <col min="34" max="34" width="18.28515625" hidden="1" customWidth="1"/>
    <col min="35" max="36" width="9.140625" hidden="1" customWidth="1"/>
    <col min="37" max="37" width="15.140625" hidden="1" customWidth="1"/>
    <col min="38" max="39" width="9.140625" hidden="1" customWidth="1"/>
    <col min="40" max="40" width="9.140625" customWidth="1"/>
    <col min="41" max="49" width="9.140625" hidden="1" customWidth="1"/>
    <col min="50" max="50" width="16.7109375" hidden="1" customWidth="1"/>
    <col min="51" max="56" width="9.140625" hidden="1" customWidth="1"/>
    <col min="57" max="57" width="12.140625" hidden="1" customWidth="1"/>
    <col min="58" max="58" width="19.140625" hidden="1" customWidth="1"/>
    <col min="59" max="66" width="9.140625" hidden="1" customWidth="1"/>
    <col min="67" max="67" width="9.140625" customWidth="1"/>
  </cols>
  <sheetData>
    <row r="1" spans="1:65" ht="16.5" thickTop="1" thickBot="1" x14ac:dyDescent="0.3">
      <c r="A1" s="158" t="s">
        <v>14</v>
      </c>
      <c r="B1" s="158"/>
      <c r="C1" s="158"/>
      <c r="D1" s="157" t="s">
        <v>15</v>
      </c>
      <c r="E1" s="157"/>
      <c r="F1" s="157"/>
      <c r="G1" s="159" t="s">
        <v>24</v>
      </c>
      <c r="H1" s="159"/>
      <c r="I1" s="159"/>
      <c r="J1" s="160" t="s">
        <v>21</v>
      </c>
      <c r="K1" s="160"/>
      <c r="L1" s="160"/>
    </row>
    <row r="2" spans="1:65" ht="16.5" thickTop="1" thickBot="1" x14ac:dyDescent="0.3">
      <c r="A2" s="158"/>
      <c r="B2" s="158"/>
      <c r="C2" s="158"/>
      <c r="D2" s="157"/>
      <c r="E2" s="157"/>
      <c r="F2" s="157"/>
      <c r="G2" s="159"/>
      <c r="H2" s="159"/>
      <c r="I2" s="159"/>
      <c r="J2" s="161"/>
      <c r="K2" s="161"/>
      <c r="L2" s="161"/>
      <c r="N2" s="259" t="s">
        <v>184</v>
      </c>
      <c r="O2" s="260"/>
      <c r="P2" s="260"/>
      <c r="Q2" s="260"/>
      <c r="R2" s="260"/>
      <c r="S2" s="260"/>
      <c r="T2" s="260"/>
      <c r="U2" s="260"/>
      <c r="V2" s="260"/>
      <c r="W2" s="261"/>
    </row>
    <row r="3" spans="1:65" ht="20.25" customHeight="1" thickTop="1" thickBot="1" x14ac:dyDescent="0.3">
      <c r="A3" s="61" t="s">
        <v>16</v>
      </c>
      <c r="B3" s="61" t="s">
        <v>17</v>
      </c>
      <c r="C3" s="62" t="s">
        <v>18</v>
      </c>
      <c r="D3" s="16" t="s">
        <v>19</v>
      </c>
      <c r="E3" s="10" t="s">
        <v>20</v>
      </c>
      <c r="F3" s="11" t="s">
        <v>0</v>
      </c>
      <c r="G3" s="19" t="s">
        <v>19</v>
      </c>
      <c r="H3" s="6" t="s">
        <v>20</v>
      </c>
      <c r="I3" s="107" t="s">
        <v>0</v>
      </c>
      <c r="J3" s="108" t="s">
        <v>22</v>
      </c>
      <c r="K3" s="109" t="s">
        <v>0</v>
      </c>
      <c r="L3" s="135" t="s">
        <v>23</v>
      </c>
      <c r="N3" s="262"/>
      <c r="O3" s="263"/>
      <c r="P3" s="263"/>
      <c r="Q3" s="263"/>
      <c r="R3" s="263"/>
      <c r="S3" s="263"/>
      <c r="T3" s="263"/>
      <c r="U3" s="263"/>
      <c r="V3" s="263"/>
      <c r="W3" s="264"/>
      <c r="AY3" t="s">
        <v>208</v>
      </c>
      <c r="AZ3" t="s">
        <v>124</v>
      </c>
      <c r="BA3" t="s">
        <v>123</v>
      </c>
      <c r="BB3" t="s">
        <v>205</v>
      </c>
      <c r="BC3" t="s">
        <v>206</v>
      </c>
      <c r="BD3" t="s">
        <v>207</v>
      </c>
      <c r="BG3" t="s">
        <v>208</v>
      </c>
      <c r="BH3" t="s">
        <v>124</v>
      </c>
      <c r="BI3" t="s">
        <v>123</v>
      </c>
      <c r="BJ3" t="s">
        <v>205</v>
      </c>
      <c r="BK3" t="s">
        <v>206</v>
      </c>
      <c r="BL3" t="s">
        <v>207</v>
      </c>
    </row>
    <row r="4" spans="1:65" ht="16.5" customHeight="1" thickTop="1" x14ac:dyDescent="0.25">
      <c r="A4" s="63">
        <v>1</v>
      </c>
      <c r="B4" s="63">
        <v>0</v>
      </c>
      <c r="C4" s="63">
        <v>0</v>
      </c>
      <c r="D4" s="17">
        <v>1</v>
      </c>
      <c r="E4" s="21">
        <f t="shared" ref="E4:E67" ca="1" si="0">(B4/100)*($AC$8 - $AC$11)+$AC$11</f>
        <v>700</v>
      </c>
      <c r="F4" s="22">
        <f t="shared" ref="F4:F67" ca="1" si="1">(C4*BF4)/100</f>
        <v>0</v>
      </c>
      <c r="G4" s="23">
        <v>1</v>
      </c>
      <c r="H4" s="24">
        <f t="shared" ref="H4:H67" ca="1" si="2">(B4/100)*($AF$8 - $AF$11)+$AF$11</f>
        <v>700</v>
      </c>
      <c r="I4" s="25">
        <f t="shared" ref="I4:I67" ca="1" si="3">(C4*AX4)/100</f>
        <v>0</v>
      </c>
      <c r="J4" s="155">
        <v>700</v>
      </c>
      <c r="K4" s="155">
        <v>150</v>
      </c>
      <c r="L4" s="129">
        <f>K4*2*PI()*J4/60*0.001</f>
        <v>10.995574287564278</v>
      </c>
      <c r="N4" s="269" t="s">
        <v>160</v>
      </c>
      <c r="O4" s="270"/>
      <c r="P4" s="267" t="s">
        <v>19</v>
      </c>
      <c r="Q4" s="267" t="s">
        <v>193</v>
      </c>
      <c r="R4" s="267" t="s">
        <v>174</v>
      </c>
      <c r="S4" s="269" t="s">
        <v>160</v>
      </c>
      <c r="T4" s="270"/>
      <c r="U4" s="267" t="s">
        <v>16</v>
      </c>
      <c r="V4" s="267" t="s">
        <v>175</v>
      </c>
      <c r="W4" s="267" t="s">
        <v>192</v>
      </c>
      <c r="X4" s="162" t="s">
        <v>26</v>
      </c>
      <c r="Y4" s="163"/>
      <c r="Z4" s="163"/>
      <c r="AA4" s="164"/>
      <c r="AB4" s="162" t="s">
        <v>27</v>
      </c>
      <c r="AC4" s="163"/>
      <c r="AD4" s="163"/>
      <c r="AE4" s="163"/>
      <c r="AF4" s="163"/>
      <c r="AG4" s="164"/>
      <c r="AX4">
        <f ca="1">IF(BD4&lt;0, BE4, AY4)</f>
        <v>150</v>
      </c>
      <c r="AY4">
        <f t="shared" ref="AY4:AY67" ca="1" si="4">MIN(BB4:BC4)+((H4-MIN(AZ4:BA4))/(MAX(AZ4:BA4)-MIN(AZ4:BA4)))*(MAX(BB4:BC4)-MIN(BB4:BC4))</f>
        <v>150</v>
      </c>
      <c r="AZ4" cm="1">
        <f t="array" aca="1" ref="AZ4" ca="1">_xlfn.LET(_xlpm.rozsah, $J$3:$J$10001,_xlpm.podminka, (_xlpm.rozsah&gt;H4)*(ISNUMBER(_xlpm.rozsah)),_xlpm.indexy, IF(_xlpm.podminka, ROW(_xlpm.rozsah)-MIN(ROW(_xlpm.rozsah))+1),_xlpm.prvni, MIN(_xlpm.indexy),_xlpm.finalni, IF(_xlpm.prvni=1, 2, _xlpm.prvni),INDEX(_xlpm.rozsah, _xlpm.finalni))</f>
        <v>800</v>
      </c>
      <c r="BA4" cm="1">
        <f t="array" aca="1" ref="BA4" ca="1">INDEX($J$3:$J$10001,MATCH(AZ4,$J$3:$J$10004,0)-1)</f>
        <v>700</v>
      </c>
      <c r="BB4">
        <f ca="1">IF(ISERROR(MATCH(AZ4,$J$1:$J$10000,0)), 0, INDEX($K$1:$K$10000, MATCH(AZ4,$J$1:$J$10000,0)))</f>
        <v>210</v>
      </c>
      <c r="BC4">
        <f ca="1">IF(ISERROR(MATCH(BA4,$J$1:$J$10000,0)), 0, INDEX($K$1:$K$10000, MATCH(BA4,$J$1:$J$10000,0)))</f>
        <v>150</v>
      </c>
      <c r="BD4">
        <f ca="1">BB4-BC4</f>
        <v>60</v>
      </c>
      <c r="BE4">
        <f t="shared" ref="BE4:BE67" ca="1" si="5">MIN(BB4:BC4)+((MAX(AZ4:BA4)-H4)/(MAX(AZ4:BA4)-MIN(AZ4:BA4)))*(MAX(BB4:BC4)-MIN(BB4:BC4))</f>
        <v>210</v>
      </c>
      <c r="BF4">
        <f ca="1">IF(BL4&lt;0, BM4,BG4)</f>
        <v>150</v>
      </c>
      <c r="BG4">
        <f t="shared" ref="BG4:BG67" ca="1" si="6">MIN(BJ4:BK4)+((E4-MIN(BH4:BI4))/(MAX(BH4:BI4)-MIN(BH4:BI4)))*(MAX(BJ4:BK4)-MIN(BJ4:BK4))</f>
        <v>150</v>
      </c>
      <c r="BH4" cm="1">
        <f t="array" aca="1" ref="BH4" ca="1">_xlfn.LET(_xlpm.rozsah, $J$3:$J$10001,_xlpm.podminka, (_xlpm.rozsah&gt;E4)*(ISNUMBER(_xlpm.rozsah)),_xlpm.indexy, IF(_xlpm.podminka, ROW(_xlpm.rozsah)-MIN(ROW(_xlpm.rozsah))+1),_xlpm.prvni, MIN(_xlpm.indexy),_xlpm.finalni, IF(_xlpm.prvni=1, 2, _xlpm.prvni),INDEX(_xlpm.rozsah, _xlpm.finalni))</f>
        <v>800</v>
      </c>
      <c r="BI4" cm="1">
        <f t="array" aca="1" ref="BI4" ca="1">INDEX($J$3:$J$10001,MATCH(BH4,$J$3:$J$10004,0)-1)</f>
        <v>700</v>
      </c>
      <c r="BJ4">
        <f ca="1">IF(ISERROR(MATCH(BH4,$J$1:$J$10000,0)), 0, INDEX($K$1:$K$10000, MATCH(BH4,$J$1:$J$10000,0)))</f>
        <v>210</v>
      </c>
      <c r="BK4">
        <f ca="1">IF(ISERROR(MATCH(BI4,$J$1:$J$10000,0)), 0, INDEX($K$1:$K$10000, MATCH(BI4,$J$1:$J$10000,0)))</f>
        <v>150</v>
      </c>
      <c r="BL4">
        <f ca="1">BJ4-BK4</f>
        <v>60</v>
      </c>
      <c r="BM4">
        <f t="shared" ref="BM4:BM67" ca="1" si="7">MIN(BJ4:BK4)+((MAX(BH4:BI4)-E4)/(MAX(BH4:BI4)-MIN(BH4:BI4)))*(MAX(BJ4:BK4)-MIN(BJ4:BK4))</f>
        <v>210</v>
      </c>
    </row>
    <row r="5" spans="1:65" ht="17.25" customHeight="1" thickBot="1" x14ac:dyDescent="0.3">
      <c r="A5" s="64">
        <v>2</v>
      </c>
      <c r="B5" s="64">
        <v>0</v>
      </c>
      <c r="C5" s="64">
        <v>0</v>
      </c>
      <c r="D5" s="18">
        <v>2</v>
      </c>
      <c r="E5" s="21">
        <f t="shared" ca="1" si="0"/>
        <v>700</v>
      </c>
      <c r="F5" s="22">
        <f t="shared" ca="1" si="1"/>
        <v>0</v>
      </c>
      <c r="G5" s="28">
        <v>2</v>
      </c>
      <c r="H5" s="24">
        <f t="shared" ca="1" si="2"/>
        <v>700</v>
      </c>
      <c r="I5" s="25">
        <f t="shared" ca="1" si="3"/>
        <v>0</v>
      </c>
      <c r="J5" s="155">
        <v>800</v>
      </c>
      <c r="K5" s="155">
        <v>210</v>
      </c>
      <c r="L5" s="130">
        <f t="shared" ref="L5:L68" si="8">K5*2*PI()*J5/60*0.001</f>
        <v>17.592918860102841</v>
      </c>
      <c r="N5" s="271"/>
      <c r="O5" s="272"/>
      <c r="P5" s="268"/>
      <c r="Q5" s="268"/>
      <c r="R5" s="268"/>
      <c r="S5" s="271"/>
      <c r="T5" s="272"/>
      <c r="U5" s="268"/>
      <c r="V5" s="268"/>
      <c r="W5" s="268"/>
      <c r="X5" s="165"/>
      <c r="Y5" s="166"/>
      <c r="Z5" s="166"/>
      <c r="AA5" s="167"/>
      <c r="AB5" s="168"/>
      <c r="AC5" s="169"/>
      <c r="AD5" s="169"/>
      <c r="AE5" s="166"/>
      <c r="AF5" s="169"/>
      <c r="AG5" s="170"/>
      <c r="AX5">
        <f ca="1">IF(BD5&lt;0, BE5, AY5)</f>
        <v>150</v>
      </c>
      <c r="AY5">
        <f t="shared" ca="1" si="4"/>
        <v>150</v>
      </c>
      <c r="AZ5" cm="1">
        <f t="array" aca="1" ref="AZ5" ca="1">_xlfn.LET(_xlpm.rozsah, $J$3:$J$10001,_xlpm.podminka, (_xlpm.rozsah&gt;H5)*(ISNUMBER(_xlpm.rozsah)),_xlpm.indexy, IF(_xlpm.podminka, ROW(_xlpm.rozsah)-MIN(ROW(_xlpm.rozsah))+1),_xlpm.prvni, MIN(_xlpm.indexy),_xlpm.finalni, IF(_xlpm.prvni=1, 2, _xlpm.prvni),INDEX(_xlpm.rozsah, _xlpm.finalni))</f>
        <v>800</v>
      </c>
      <c r="BA5" cm="1">
        <f t="array" aca="1" ref="BA5" ca="1">INDEX($J$3:$J$10001,MATCH(AZ5,$J$3:$J$10004,0)-1)</f>
        <v>700</v>
      </c>
      <c r="BB5">
        <f t="shared" ref="BB5:BC68" ca="1" si="9">IF(ISERROR(MATCH(AZ5,$J$1:$J$10000,0)), 0, INDEX($K$1:$K$10000, MATCH(AZ5,$J$1:$J$10000,0)))</f>
        <v>210</v>
      </c>
      <c r="BC5">
        <f t="shared" ca="1" si="9"/>
        <v>150</v>
      </c>
      <c r="BD5">
        <f t="shared" ref="BD5:BD26" ca="1" si="10">BB5-BC5</f>
        <v>60</v>
      </c>
      <c r="BE5">
        <f t="shared" ca="1" si="5"/>
        <v>210</v>
      </c>
      <c r="BF5">
        <f t="shared" ref="BF5:BF68" ca="1" si="11">IF(BL5&lt;0, BM5,BG5)</f>
        <v>150</v>
      </c>
      <c r="BG5">
        <f t="shared" ca="1" si="6"/>
        <v>150</v>
      </c>
      <c r="BH5" cm="1">
        <f t="array" aca="1" ref="BH5" ca="1">_xlfn.LET(_xlpm.rozsah, $J$3:$J$10001,_xlpm.podminka, (_xlpm.rozsah&gt;E5)*(ISNUMBER(_xlpm.rozsah)),_xlpm.indexy, IF(_xlpm.podminka, ROW(_xlpm.rozsah)-MIN(ROW(_xlpm.rozsah))+1),_xlpm.prvni, MIN(_xlpm.indexy),_xlpm.finalni, IF(_xlpm.prvni=1, 2, _xlpm.prvni),INDEX(_xlpm.rozsah, _xlpm.finalni))</f>
        <v>800</v>
      </c>
      <c r="BI5" cm="1">
        <f t="array" aca="1" ref="BI5" ca="1">INDEX($J$3:$J$10001,MATCH(BH5,$J$3:$J$10004,0)-1)</f>
        <v>700</v>
      </c>
      <c r="BJ5">
        <f t="shared" ref="BJ5:BK45" ca="1" si="12">IF(ISERROR(MATCH(BH5,$J$1:$J$10000,0)), 0, INDEX($K$1:$K$10000, MATCH(BH5,$J$1:$J$10000,0)))</f>
        <v>210</v>
      </c>
      <c r="BK5">
        <f t="shared" ca="1" si="12"/>
        <v>150</v>
      </c>
      <c r="BL5">
        <f t="shared" ref="BL5:BL68" ca="1" si="13">BJ5-BK5</f>
        <v>60</v>
      </c>
      <c r="BM5">
        <f t="shared" ca="1" si="7"/>
        <v>210</v>
      </c>
    </row>
    <row r="6" spans="1:65" ht="16.5" customHeight="1" thickTop="1" x14ac:dyDescent="0.25">
      <c r="A6" s="64">
        <v>3</v>
      </c>
      <c r="B6" s="64">
        <v>0</v>
      </c>
      <c r="C6" s="64">
        <v>0</v>
      </c>
      <c r="D6" s="18">
        <v>3</v>
      </c>
      <c r="E6" s="21">
        <f t="shared" ca="1" si="0"/>
        <v>700</v>
      </c>
      <c r="F6" s="22">
        <f t="shared" ca="1" si="1"/>
        <v>0</v>
      </c>
      <c r="G6" s="23">
        <v>3</v>
      </c>
      <c r="H6" s="24">
        <f t="shared" ca="1" si="2"/>
        <v>700</v>
      </c>
      <c r="I6" s="25">
        <f t="shared" ca="1" si="3"/>
        <v>0</v>
      </c>
      <c r="J6" s="155">
        <v>900</v>
      </c>
      <c r="K6" s="155">
        <v>260</v>
      </c>
      <c r="L6" s="130">
        <f t="shared" si="8"/>
        <v>24.504422698000386</v>
      </c>
      <c r="N6" s="238" t="s">
        <v>143</v>
      </c>
      <c r="O6" s="239"/>
      <c r="P6" s="50">
        <v>126</v>
      </c>
      <c r="Q6" s="50" t="s">
        <v>139</v>
      </c>
      <c r="R6" s="9" t="s">
        <v>128</v>
      </c>
      <c r="S6" s="238" t="s">
        <v>152</v>
      </c>
      <c r="T6" s="239"/>
      <c r="U6" s="50">
        <v>20</v>
      </c>
      <c r="V6" s="54" t="s">
        <v>140</v>
      </c>
      <c r="W6" s="54" t="s">
        <v>140</v>
      </c>
      <c r="X6" s="177" t="s">
        <v>25</v>
      </c>
      <c r="Y6" s="178"/>
      <c r="Z6" s="181">
        <v>700</v>
      </c>
      <c r="AA6" s="183" t="s">
        <v>38</v>
      </c>
      <c r="AB6" s="47" t="s">
        <v>12</v>
      </c>
      <c r="AC6" s="15">
        <f>AC12*0.5</f>
        <v>31</v>
      </c>
      <c r="AD6" s="12" t="s">
        <v>10</v>
      </c>
      <c r="AE6" s="38" t="s">
        <v>39</v>
      </c>
      <c r="AF6" s="24">
        <f>AF12*0.5</f>
        <v>31.436870486921865</v>
      </c>
      <c r="AG6" s="45" t="s">
        <v>10</v>
      </c>
      <c r="AX6">
        <f t="shared" ref="AX6:AX26" ca="1" si="14">IF(BD6&lt;0, BE6, AY6)</f>
        <v>150</v>
      </c>
      <c r="AY6">
        <f t="shared" ca="1" si="4"/>
        <v>150</v>
      </c>
      <c r="AZ6" cm="1">
        <f t="array" aca="1" ref="AZ6" ca="1">_xlfn.LET(_xlpm.rozsah, $J$3:$J$10001,_xlpm.podminka, (_xlpm.rozsah&gt;H6)*(ISNUMBER(_xlpm.rozsah)),_xlpm.indexy, IF(_xlpm.podminka, ROW(_xlpm.rozsah)-MIN(ROW(_xlpm.rozsah))+1),_xlpm.prvni, MIN(_xlpm.indexy),_xlpm.finalni, IF(_xlpm.prvni=1, 2, _xlpm.prvni),INDEX(_xlpm.rozsah, _xlpm.finalni))</f>
        <v>800</v>
      </c>
      <c r="BA6" cm="1">
        <f t="array" aca="1" ref="BA6" ca="1">INDEX($J$3:$J$10001,MATCH(AZ6,$J$3:$J$10004,0)-1)</f>
        <v>700</v>
      </c>
      <c r="BB6">
        <f t="shared" ca="1" si="9"/>
        <v>210</v>
      </c>
      <c r="BC6">
        <f t="shared" ca="1" si="9"/>
        <v>150</v>
      </c>
      <c r="BD6">
        <f t="shared" ca="1" si="10"/>
        <v>60</v>
      </c>
      <c r="BE6">
        <f t="shared" ca="1" si="5"/>
        <v>210</v>
      </c>
      <c r="BF6">
        <f t="shared" ca="1" si="11"/>
        <v>150</v>
      </c>
      <c r="BG6">
        <f t="shared" ca="1" si="6"/>
        <v>150</v>
      </c>
      <c r="BH6" cm="1">
        <f t="array" aca="1" ref="BH6" ca="1">_xlfn.LET(_xlpm.rozsah, $J$3:$J$10001,_xlpm.podminka, (_xlpm.rozsah&gt;E6)*(ISNUMBER(_xlpm.rozsah)),_xlpm.indexy, IF(_xlpm.podminka, ROW(_xlpm.rozsah)-MIN(ROW(_xlpm.rozsah))+1),_xlpm.prvni, MIN(_xlpm.indexy),_xlpm.finalni, IF(_xlpm.prvni=1, 2, _xlpm.prvni),INDEX(_xlpm.rozsah, _xlpm.finalni))</f>
        <v>800</v>
      </c>
      <c r="BI6" cm="1">
        <f t="array" aca="1" ref="BI6" ca="1">INDEX($J$3:$J$10001,MATCH(BH6,$J$3:$J$10004,0)-1)</f>
        <v>700</v>
      </c>
      <c r="BJ6">
        <f t="shared" ca="1" si="12"/>
        <v>210</v>
      </c>
      <c r="BK6">
        <f t="shared" ca="1" si="12"/>
        <v>150</v>
      </c>
      <c r="BL6">
        <f t="shared" ca="1" si="13"/>
        <v>60</v>
      </c>
      <c r="BM6">
        <f t="shared" ca="1" si="7"/>
        <v>210</v>
      </c>
    </row>
    <row r="7" spans="1:65" ht="17.25" customHeight="1" thickBot="1" x14ac:dyDescent="0.3">
      <c r="A7" s="64">
        <v>4</v>
      </c>
      <c r="B7" s="64">
        <v>0</v>
      </c>
      <c r="C7" s="64">
        <v>0</v>
      </c>
      <c r="D7" s="18">
        <v>4</v>
      </c>
      <c r="E7" s="21">
        <f t="shared" ca="1" si="0"/>
        <v>700</v>
      </c>
      <c r="F7" s="22">
        <f t="shared" ca="1" si="1"/>
        <v>0</v>
      </c>
      <c r="G7" s="28">
        <v>4</v>
      </c>
      <c r="H7" s="24">
        <f t="shared" ca="1" si="2"/>
        <v>700</v>
      </c>
      <c r="I7" s="25">
        <f t="shared" ca="1" si="3"/>
        <v>0</v>
      </c>
      <c r="J7" s="156">
        <v>1000</v>
      </c>
      <c r="K7" s="156">
        <v>290</v>
      </c>
      <c r="L7" s="130">
        <f t="shared" si="8"/>
        <v>30.368728984701335</v>
      </c>
      <c r="N7" s="238" t="s">
        <v>144</v>
      </c>
      <c r="O7" s="239"/>
      <c r="P7" s="50">
        <v>159</v>
      </c>
      <c r="Q7" s="50" t="s">
        <v>141</v>
      </c>
      <c r="R7" s="9">
        <v>100</v>
      </c>
      <c r="S7" s="238" t="s">
        <v>153</v>
      </c>
      <c r="T7" s="239"/>
      <c r="U7" s="50">
        <v>20</v>
      </c>
      <c r="V7" s="54" t="s">
        <v>141</v>
      </c>
      <c r="W7" s="54" t="s">
        <v>140</v>
      </c>
      <c r="X7" s="179"/>
      <c r="Y7" s="180"/>
      <c r="Z7" s="182"/>
      <c r="AA7" s="184"/>
      <c r="AB7" s="48" t="s">
        <v>13</v>
      </c>
      <c r="AC7" s="27">
        <f>AC12*0.7</f>
        <v>43.4</v>
      </c>
      <c r="AD7" s="13" t="s">
        <v>10</v>
      </c>
      <c r="AE7" s="38" t="s">
        <v>40</v>
      </c>
      <c r="AF7" s="29">
        <f>AF12*0.7</f>
        <v>44.011618681690607</v>
      </c>
      <c r="AG7" s="39" t="s">
        <v>10</v>
      </c>
      <c r="AX7">
        <f t="shared" ca="1" si="14"/>
        <v>150</v>
      </c>
      <c r="AY7">
        <f t="shared" ca="1" si="4"/>
        <v>150</v>
      </c>
      <c r="AZ7" cm="1">
        <f t="array" aca="1" ref="AZ7" ca="1">_xlfn.LET(_xlpm.rozsah, $J$3:$J$10001,_xlpm.podminka, (_xlpm.rozsah&gt;H7)*(ISNUMBER(_xlpm.rozsah)),_xlpm.indexy, IF(_xlpm.podminka, ROW(_xlpm.rozsah)-MIN(ROW(_xlpm.rozsah))+1),_xlpm.prvni, MIN(_xlpm.indexy),_xlpm.finalni, IF(_xlpm.prvni=1, 2, _xlpm.prvni),INDEX(_xlpm.rozsah, _xlpm.finalni))</f>
        <v>800</v>
      </c>
      <c r="BA7" cm="1">
        <f t="array" aca="1" ref="BA7" ca="1">INDEX($J$3:$J$10001,MATCH(AZ7,$J$3:$J$10004,0)-1)</f>
        <v>700</v>
      </c>
      <c r="BB7">
        <f t="shared" ca="1" si="9"/>
        <v>210</v>
      </c>
      <c r="BC7">
        <f t="shared" ca="1" si="9"/>
        <v>150</v>
      </c>
      <c r="BD7">
        <f t="shared" ca="1" si="10"/>
        <v>60</v>
      </c>
      <c r="BE7">
        <f t="shared" ca="1" si="5"/>
        <v>210</v>
      </c>
      <c r="BF7">
        <f t="shared" ca="1" si="11"/>
        <v>150</v>
      </c>
      <c r="BG7">
        <f t="shared" ca="1" si="6"/>
        <v>150</v>
      </c>
      <c r="BH7" cm="1">
        <f t="array" aca="1" ref="BH7" ca="1">_xlfn.LET(_xlpm.rozsah, $J$3:$J$10001,_xlpm.podminka, (_xlpm.rozsah&gt;E7)*(ISNUMBER(_xlpm.rozsah)),_xlpm.indexy, IF(_xlpm.podminka, ROW(_xlpm.rozsah)-MIN(ROW(_xlpm.rozsah))+1),_xlpm.prvni, MIN(_xlpm.indexy),_xlpm.finalni, IF(_xlpm.prvni=1, 2, _xlpm.prvni),INDEX(_xlpm.rozsah, _xlpm.finalni))</f>
        <v>800</v>
      </c>
      <c r="BI7" cm="1">
        <f t="array" aca="1" ref="BI7" ca="1">INDEX($J$3:$J$10001,MATCH(BH7,$J$3:$J$10004,0)-1)</f>
        <v>700</v>
      </c>
      <c r="BJ7">
        <f t="shared" ca="1" si="12"/>
        <v>210</v>
      </c>
      <c r="BK7">
        <f t="shared" ca="1" si="12"/>
        <v>150</v>
      </c>
      <c r="BL7">
        <f t="shared" ca="1" si="13"/>
        <v>60</v>
      </c>
      <c r="BM7">
        <f t="shared" ca="1" si="7"/>
        <v>210</v>
      </c>
    </row>
    <row r="8" spans="1:65" ht="15.75" customHeight="1" thickTop="1" x14ac:dyDescent="0.25">
      <c r="A8" s="64">
        <v>5</v>
      </c>
      <c r="B8" s="64">
        <v>0</v>
      </c>
      <c r="C8" s="64">
        <v>0</v>
      </c>
      <c r="D8" s="18">
        <v>5</v>
      </c>
      <c r="E8" s="21">
        <f t="shared" ca="1" si="0"/>
        <v>700</v>
      </c>
      <c r="F8" s="22">
        <f t="shared" ca="1" si="1"/>
        <v>0</v>
      </c>
      <c r="G8" s="23">
        <v>5</v>
      </c>
      <c r="H8" s="24">
        <f t="shared" ca="1" si="2"/>
        <v>700</v>
      </c>
      <c r="I8" s="25">
        <f t="shared" ca="1" si="3"/>
        <v>0</v>
      </c>
      <c r="J8" s="156">
        <v>1100</v>
      </c>
      <c r="K8" s="156">
        <v>300</v>
      </c>
      <c r="L8" s="130">
        <f t="shared" si="8"/>
        <v>34.557519189487721</v>
      </c>
      <c r="N8" s="238" t="s">
        <v>145</v>
      </c>
      <c r="O8" s="239"/>
      <c r="P8" s="50">
        <v>160</v>
      </c>
      <c r="Q8" s="50" t="s">
        <v>141</v>
      </c>
      <c r="R8" s="9">
        <v>50</v>
      </c>
      <c r="S8" s="238" t="s">
        <v>154</v>
      </c>
      <c r="T8" s="239"/>
      <c r="U8" s="50">
        <v>20</v>
      </c>
      <c r="V8" s="54" t="s">
        <v>141</v>
      </c>
      <c r="W8" s="54" t="s">
        <v>140</v>
      </c>
      <c r="X8" s="177" t="s">
        <v>202</v>
      </c>
      <c r="Y8" s="178"/>
      <c r="Z8" s="181">
        <v>62</v>
      </c>
      <c r="AA8" s="183" t="s">
        <v>10</v>
      </c>
      <c r="AB8" s="48" t="s">
        <v>41</v>
      </c>
      <c r="AC8" s="27">
        <f ca="1">AC9+0.95*(AC10-AC9)</f>
        <v>2235.4195256922808</v>
      </c>
      <c r="AD8" s="13" t="s">
        <v>38</v>
      </c>
      <c r="AE8" s="38" t="s">
        <v>42</v>
      </c>
      <c r="AF8" s="40">
        <f ca="1">AF9+0.95*(AF10-AF9)</f>
        <v>2231.5021999999999</v>
      </c>
      <c r="AG8" s="34" t="s">
        <v>38</v>
      </c>
      <c r="AH8" s="171" t="s">
        <v>79</v>
      </c>
      <c r="AI8" s="172"/>
      <c r="AJ8" s="172"/>
      <c r="AK8" s="172"/>
      <c r="AL8" s="172"/>
      <c r="AM8" s="173"/>
      <c r="AX8">
        <f t="shared" ca="1" si="14"/>
        <v>150</v>
      </c>
      <c r="AY8">
        <f t="shared" ca="1" si="4"/>
        <v>150</v>
      </c>
      <c r="AZ8" cm="1">
        <f t="array" aca="1" ref="AZ8" ca="1">_xlfn.LET(_xlpm.rozsah, $J$3:$J$10001,_xlpm.podminka, (_xlpm.rozsah&gt;H8)*(ISNUMBER(_xlpm.rozsah)),_xlpm.indexy, IF(_xlpm.podminka, ROW(_xlpm.rozsah)-MIN(ROW(_xlpm.rozsah))+1),_xlpm.prvni, MIN(_xlpm.indexy),_xlpm.finalni, IF(_xlpm.prvni=1, 2, _xlpm.prvni),INDEX(_xlpm.rozsah, _xlpm.finalni))</f>
        <v>800</v>
      </c>
      <c r="BA8" cm="1">
        <f t="array" aca="1" ref="BA8" ca="1">INDEX($J$3:$J$10001,MATCH(AZ8,$J$3:$J$10004,0)-1)</f>
        <v>700</v>
      </c>
      <c r="BB8">
        <f t="shared" ca="1" si="9"/>
        <v>210</v>
      </c>
      <c r="BC8">
        <f t="shared" ca="1" si="9"/>
        <v>150</v>
      </c>
      <c r="BD8">
        <f t="shared" ca="1" si="10"/>
        <v>60</v>
      </c>
      <c r="BE8">
        <f t="shared" ca="1" si="5"/>
        <v>210</v>
      </c>
      <c r="BF8">
        <f t="shared" ca="1" si="11"/>
        <v>150</v>
      </c>
      <c r="BG8">
        <f t="shared" ca="1" si="6"/>
        <v>150</v>
      </c>
      <c r="BH8" cm="1">
        <f t="array" aca="1" ref="BH8" ca="1">_xlfn.LET(_xlpm.rozsah, $J$3:$J$10001,_xlpm.podminka, (_xlpm.rozsah&gt;E8)*(ISNUMBER(_xlpm.rozsah)),_xlpm.indexy, IF(_xlpm.podminka, ROW(_xlpm.rozsah)-MIN(ROW(_xlpm.rozsah))+1),_xlpm.prvni, MIN(_xlpm.indexy),_xlpm.finalni, IF(_xlpm.prvni=1, 2, _xlpm.prvni),INDEX(_xlpm.rozsah, _xlpm.finalni))</f>
        <v>800</v>
      </c>
      <c r="BI8" cm="1">
        <f t="array" aca="1" ref="BI8" ca="1">INDEX($J$3:$J$10001,MATCH(BH8,$J$3:$J$10004,0)-1)</f>
        <v>700</v>
      </c>
      <c r="BJ8">
        <f t="shared" ca="1" si="12"/>
        <v>210</v>
      </c>
      <c r="BK8">
        <f t="shared" ca="1" si="12"/>
        <v>150</v>
      </c>
      <c r="BL8">
        <f t="shared" ca="1" si="13"/>
        <v>60</v>
      </c>
      <c r="BM8">
        <f t="shared" ca="1" si="7"/>
        <v>210</v>
      </c>
    </row>
    <row r="9" spans="1:65" ht="15.75" customHeight="1" thickBot="1" x14ac:dyDescent="0.3">
      <c r="A9" s="64">
        <v>6</v>
      </c>
      <c r="B9" s="64">
        <v>0</v>
      </c>
      <c r="C9" s="64">
        <v>0</v>
      </c>
      <c r="D9" s="18">
        <v>6</v>
      </c>
      <c r="E9" s="21">
        <f t="shared" ca="1" si="0"/>
        <v>700</v>
      </c>
      <c r="F9" s="22">
        <f t="shared" ca="1" si="1"/>
        <v>0</v>
      </c>
      <c r="G9" s="28">
        <v>6</v>
      </c>
      <c r="H9" s="24">
        <f t="shared" ca="1" si="2"/>
        <v>700</v>
      </c>
      <c r="I9" s="25">
        <f t="shared" ca="1" si="3"/>
        <v>0</v>
      </c>
      <c r="J9" s="156">
        <v>1200</v>
      </c>
      <c r="K9" s="156">
        <v>320</v>
      </c>
      <c r="L9" s="130">
        <f t="shared" si="8"/>
        <v>40.212385965949352</v>
      </c>
      <c r="N9" s="238" t="s">
        <v>146</v>
      </c>
      <c r="O9" s="239"/>
      <c r="P9" s="50">
        <v>162</v>
      </c>
      <c r="Q9" s="50" t="s">
        <v>141</v>
      </c>
      <c r="R9" s="9">
        <v>75</v>
      </c>
      <c r="S9" s="238" t="s">
        <v>155</v>
      </c>
      <c r="T9" s="239"/>
      <c r="U9" s="50">
        <v>20</v>
      </c>
      <c r="V9" s="54" t="s">
        <v>140</v>
      </c>
      <c r="W9" s="54" t="s">
        <v>140</v>
      </c>
      <c r="X9" s="179"/>
      <c r="Y9" s="180"/>
      <c r="Z9" s="182"/>
      <c r="AA9" s="184"/>
      <c r="AB9" s="48" t="s">
        <v>44</v>
      </c>
      <c r="AC9" s="27">
        <f>AI22+((AC6-AI18)/(AI19-AI18))*(AI23-AI22)</f>
        <v>1015.0704853773133</v>
      </c>
      <c r="AD9" s="13" t="s">
        <v>38</v>
      </c>
      <c r="AE9" s="38" t="s">
        <v>46</v>
      </c>
      <c r="AF9" s="29">
        <f>AL22+((AF6-AL18)/(AL19-AL18))*(AL23-AL22)</f>
        <v>1025.5</v>
      </c>
      <c r="AG9" s="34" t="s">
        <v>38</v>
      </c>
      <c r="AH9" s="174"/>
      <c r="AI9" s="175"/>
      <c r="AJ9" s="175"/>
      <c r="AK9" s="175"/>
      <c r="AL9" s="175"/>
      <c r="AM9" s="176"/>
      <c r="AX9">
        <f t="shared" ca="1" si="14"/>
        <v>150</v>
      </c>
      <c r="AY9">
        <f t="shared" ca="1" si="4"/>
        <v>150</v>
      </c>
      <c r="AZ9" cm="1">
        <f t="array" aca="1" ref="AZ9" ca="1">_xlfn.LET(_xlpm.rozsah, $J$3:$J$10001,_xlpm.podminka, (_xlpm.rozsah&gt;H9)*(ISNUMBER(_xlpm.rozsah)),_xlpm.indexy, IF(_xlpm.podminka, ROW(_xlpm.rozsah)-MIN(ROW(_xlpm.rozsah))+1),_xlpm.prvni, MIN(_xlpm.indexy),_xlpm.finalni, IF(_xlpm.prvni=1, 2, _xlpm.prvni),INDEX(_xlpm.rozsah, _xlpm.finalni))</f>
        <v>800</v>
      </c>
      <c r="BA9" cm="1">
        <f t="array" aca="1" ref="BA9" ca="1">INDEX($J$3:$J$10001,MATCH(AZ9,$J$3:$J$10004,0)-1)</f>
        <v>700</v>
      </c>
      <c r="BB9">
        <f t="shared" ca="1" si="9"/>
        <v>210</v>
      </c>
      <c r="BC9">
        <f t="shared" ca="1" si="9"/>
        <v>150</v>
      </c>
      <c r="BD9">
        <f t="shared" ca="1" si="10"/>
        <v>60</v>
      </c>
      <c r="BE9">
        <f t="shared" ca="1" si="5"/>
        <v>210</v>
      </c>
      <c r="BF9">
        <f t="shared" ca="1" si="11"/>
        <v>150</v>
      </c>
      <c r="BG9">
        <f t="shared" ca="1" si="6"/>
        <v>150</v>
      </c>
      <c r="BH9" cm="1">
        <f t="array" aca="1" ref="BH9" ca="1">_xlfn.LET(_xlpm.rozsah, $J$3:$J$10001,_xlpm.podminka, (_xlpm.rozsah&gt;E9)*(ISNUMBER(_xlpm.rozsah)),_xlpm.indexy, IF(_xlpm.podminka, ROW(_xlpm.rozsah)-MIN(ROW(_xlpm.rozsah))+1),_xlpm.prvni, MIN(_xlpm.indexy),_xlpm.finalni, IF(_xlpm.prvni=1, 2, _xlpm.prvni),INDEX(_xlpm.rozsah, _xlpm.finalni))</f>
        <v>800</v>
      </c>
      <c r="BI9" cm="1">
        <f t="array" aca="1" ref="BI9" ca="1">INDEX($J$3:$J$10001,MATCH(BH9,$J$3:$J$10004,0)-1)</f>
        <v>700</v>
      </c>
      <c r="BJ9">
        <f t="shared" ca="1" si="12"/>
        <v>210</v>
      </c>
      <c r="BK9">
        <f t="shared" ca="1" si="12"/>
        <v>150</v>
      </c>
      <c r="BL9">
        <f t="shared" ca="1" si="13"/>
        <v>60</v>
      </c>
      <c r="BM9">
        <f t="shared" ca="1" si="7"/>
        <v>210</v>
      </c>
    </row>
    <row r="10" spans="1:65" ht="15" customHeight="1" thickTop="1" x14ac:dyDescent="0.25">
      <c r="A10" s="64">
        <v>7</v>
      </c>
      <c r="B10" s="64">
        <v>0</v>
      </c>
      <c r="C10" s="64">
        <v>0</v>
      </c>
      <c r="D10" s="18">
        <v>7</v>
      </c>
      <c r="E10" s="21">
        <f t="shared" ca="1" si="0"/>
        <v>700</v>
      </c>
      <c r="F10" s="22">
        <f t="shared" ca="1" si="1"/>
        <v>0</v>
      </c>
      <c r="G10" s="23">
        <v>7</v>
      </c>
      <c r="H10" s="24">
        <f t="shared" ca="1" si="2"/>
        <v>700</v>
      </c>
      <c r="I10" s="25">
        <f t="shared" ca="1" si="3"/>
        <v>0</v>
      </c>
      <c r="J10" s="156">
        <v>1300</v>
      </c>
      <c r="K10" s="156">
        <v>350</v>
      </c>
      <c r="L10" s="130">
        <f t="shared" si="8"/>
        <v>47.647488579445195</v>
      </c>
      <c r="N10" s="238" t="s">
        <v>147</v>
      </c>
      <c r="O10" s="239"/>
      <c r="P10" s="50">
        <v>246</v>
      </c>
      <c r="Q10" s="50" t="s">
        <v>142</v>
      </c>
      <c r="R10" s="9">
        <v>100</v>
      </c>
      <c r="S10" s="238" t="s">
        <v>156</v>
      </c>
      <c r="T10" s="239"/>
      <c r="U10" s="50">
        <v>20</v>
      </c>
      <c r="V10" s="54" t="s">
        <v>142</v>
      </c>
      <c r="W10" s="54" t="s">
        <v>140</v>
      </c>
      <c r="X10" s="185" t="s">
        <v>204</v>
      </c>
      <c r="Y10" s="186"/>
      <c r="Z10" s="181">
        <v>360</v>
      </c>
      <c r="AA10" s="189" t="s">
        <v>9</v>
      </c>
      <c r="AB10" s="37" t="s">
        <v>45</v>
      </c>
      <c r="AC10" s="27">
        <f ca="1">AI24+((AC7-AI21)/(AI20-AI21))*(AI25-AI24)</f>
        <v>2299.6484225509635</v>
      </c>
      <c r="AD10" s="13" t="s">
        <v>38</v>
      </c>
      <c r="AE10" s="38" t="s">
        <v>47</v>
      </c>
      <c r="AF10" s="29">
        <f ca="1">(-1)*((((AL25-AL24)*(AF7-AL20))/(AL21-AL20)-AL25))</f>
        <v>2294.9760000000001</v>
      </c>
      <c r="AG10" s="34" t="s">
        <v>38</v>
      </c>
      <c r="AH10" s="36"/>
      <c r="AI10" s="21"/>
      <c r="AJ10" s="13"/>
      <c r="AK10" s="44"/>
      <c r="AL10" s="25"/>
      <c r="AM10" s="39"/>
      <c r="AX10">
        <f t="shared" ca="1" si="14"/>
        <v>150</v>
      </c>
      <c r="AY10">
        <f t="shared" ca="1" si="4"/>
        <v>150</v>
      </c>
      <c r="AZ10" cm="1">
        <f t="array" aca="1" ref="AZ10" ca="1">_xlfn.LET(_xlpm.rozsah, $J$3:$J$10001,_xlpm.podminka, (_xlpm.rozsah&gt;H10)*(ISNUMBER(_xlpm.rozsah)),_xlpm.indexy, IF(_xlpm.podminka, ROW(_xlpm.rozsah)-MIN(ROW(_xlpm.rozsah))+1),_xlpm.prvni, MIN(_xlpm.indexy),_xlpm.finalni, IF(_xlpm.prvni=1, 2, _xlpm.prvni),INDEX(_xlpm.rozsah, _xlpm.finalni))</f>
        <v>800</v>
      </c>
      <c r="BA10" cm="1">
        <f t="array" aca="1" ref="BA10" ca="1">INDEX($J$3:$J$10001,MATCH(AZ10,$J$3:$J$10004,0)-1)</f>
        <v>700</v>
      </c>
      <c r="BB10">
        <f t="shared" ca="1" si="9"/>
        <v>210</v>
      </c>
      <c r="BC10">
        <f t="shared" ca="1" si="9"/>
        <v>150</v>
      </c>
      <c r="BD10">
        <f t="shared" ca="1" si="10"/>
        <v>60</v>
      </c>
      <c r="BE10">
        <f t="shared" ca="1" si="5"/>
        <v>210</v>
      </c>
      <c r="BF10">
        <f t="shared" ca="1" si="11"/>
        <v>150</v>
      </c>
      <c r="BG10">
        <f t="shared" ca="1" si="6"/>
        <v>150</v>
      </c>
      <c r="BH10" cm="1">
        <f t="array" aca="1" ref="BH10" ca="1">_xlfn.LET(_xlpm.rozsah, $J$3:$J$10001,_xlpm.podminka, (_xlpm.rozsah&gt;E10)*(ISNUMBER(_xlpm.rozsah)),_xlpm.indexy, IF(_xlpm.podminka, ROW(_xlpm.rozsah)-MIN(ROW(_xlpm.rozsah))+1),_xlpm.prvni, MIN(_xlpm.indexy),_xlpm.finalni, IF(_xlpm.prvni=1, 2, _xlpm.prvni),INDEX(_xlpm.rozsah, _xlpm.finalni))</f>
        <v>800</v>
      </c>
      <c r="BI10" cm="1">
        <f t="array" aca="1" ref="BI10" ca="1">INDEX($J$3:$J$10001,MATCH(BH10,$J$3:$J$10004,0)-1)</f>
        <v>700</v>
      </c>
      <c r="BJ10">
        <f t="shared" ca="1" si="12"/>
        <v>210</v>
      </c>
      <c r="BK10">
        <f t="shared" ca="1" si="12"/>
        <v>150</v>
      </c>
      <c r="BL10">
        <f t="shared" ca="1" si="13"/>
        <v>60</v>
      </c>
      <c r="BM10">
        <f t="shared" ca="1" si="7"/>
        <v>210</v>
      </c>
    </row>
    <row r="11" spans="1:65" ht="15" customHeight="1" thickBot="1" x14ac:dyDescent="0.3">
      <c r="A11" s="64">
        <v>8</v>
      </c>
      <c r="B11" s="64">
        <v>0</v>
      </c>
      <c r="C11" s="64">
        <v>0</v>
      </c>
      <c r="D11" s="18">
        <v>8</v>
      </c>
      <c r="E11" s="21">
        <f t="shared" ca="1" si="0"/>
        <v>700</v>
      </c>
      <c r="F11" s="22">
        <f t="shared" ca="1" si="1"/>
        <v>0</v>
      </c>
      <c r="G11" s="28">
        <v>8</v>
      </c>
      <c r="H11" s="24">
        <f t="shared" ca="1" si="2"/>
        <v>700</v>
      </c>
      <c r="I11" s="25">
        <f t="shared" ca="1" si="3"/>
        <v>0</v>
      </c>
      <c r="J11" s="156">
        <v>1400</v>
      </c>
      <c r="K11" s="156">
        <v>360</v>
      </c>
      <c r="L11" s="130">
        <f t="shared" si="8"/>
        <v>52.778756580308524</v>
      </c>
      <c r="N11" s="238" t="s">
        <v>148</v>
      </c>
      <c r="O11" s="239"/>
      <c r="P11" s="50">
        <v>164</v>
      </c>
      <c r="Q11" s="50" t="s">
        <v>142</v>
      </c>
      <c r="R11" s="9">
        <v>10</v>
      </c>
      <c r="S11" s="238" t="s">
        <v>157</v>
      </c>
      <c r="T11" s="239"/>
      <c r="U11" s="50">
        <v>20</v>
      </c>
      <c r="V11" s="54" t="s">
        <v>142</v>
      </c>
      <c r="W11" s="54" t="s">
        <v>140</v>
      </c>
      <c r="X11" s="187"/>
      <c r="Y11" s="188"/>
      <c r="Z11" s="182"/>
      <c r="AA11" s="190"/>
      <c r="AB11" s="104" t="s">
        <v>11</v>
      </c>
      <c r="AC11" s="105">
        <f>MIN(J3:J10000,Z6)</f>
        <v>700</v>
      </c>
      <c r="AD11" s="13" t="s">
        <v>38</v>
      </c>
      <c r="AE11" s="76" t="s">
        <v>11</v>
      </c>
      <c r="AF11" s="77">
        <f>MIN(J3:J10000)</f>
        <v>700</v>
      </c>
      <c r="AG11" s="34" t="s">
        <v>38</v>
      </c>
      <c r="AH11" s="37"/>
      <c r="AI11" s="26"/>
      <c r="AJ11" s="13"/>
      <c r="AK11" s="38"/>
      <c r="AL11" s="30"/>
      <c r="AM11" s="39"/>
      <c r="AX11">
        <f t="shared" ca="1" si="14"/>
        <v>150</v>
      </c>
      <c r="AY11">
        <f t="shared" ca="1" si="4"/>
        <v>150</v>
      </c>
      <c r="AZ11" cm="1">
        <f t="array" aca="1" ref="AZ11" ca="1">_xlfn.LET(_xlpm.rozsah, $J$3:$J$10001,_xlpm.podminka, (_xlpm.rozsah&gt;H11)*(ISNUMBER(_xlpm.rozsah)),_xlpm.indexy, IF(_xlpm.podminka, ROW(_xlpm.rozsah)-MIN(ROW(_xlpm.rozsah))+1),_xlpm.prvni, MIN(_xlpm.indexy),_xlpm.finalni, IF(_xlpm.prvni=1, 2, _xlpm.prvni),INDEX(_xlpm.rozsah, _xlpm.finalni))</f>
        <v>800</v>
      </c>
      <c r="BA11" cm="1">
        <f t="array" aca="1" ref="BA11" ca="1">INDEX($J$3:$J$10001,MATCH(AZ11,$J$3:$J$10004,0)-1)</f>
        <v>700</v>
      </c>
      <c r="BB11">
        <f t="shared" ca="1" si="9"/>
        <v>210</v>
      </c>
      <c r="BC11">
        <f t="shared" ca="1" si="9"/>
        <v>150</v>
      </c>
      <c r="BD11">
        <f t="shared" ca="1" si="10"/>
        <v>60</v>
      </c>
      <c r="BE11">
        <f t="shared" ca="1" si="5"/>
        <v>210</v>
      </c>
      <c r="BF11">
        <f t="shared" ca="1" si="11"/>
        <v>150</v>
      </c>
      <c r="BG11">
        <f t="shared" ca="1" si="6"/>
        <v>150</v>
      </c>
      <c r="BH11" cm="1">
        <f t="array" aca="1" ref="BH11" ca="1">_xlfn.LET(_xlpm.rozsah, $J$3:$J$10001,_xlpm.podminka, (_xlpm.rozsah&gt;E11)*(ISNUMBER(_xlpm.rozsah)),_xlpm.indexy, IF(_xlpm.podminka, ROW(_xlpm.rozsah)-MIN(ROW(_xlpm.rozsah))+1),_xlpm.prvni, MIN(_xlpm.indexy),_xlpm.finalni, IF(_xlpm.prvni=1, 2, _xlpm.prvni),INDEX(_xlpm.rozsah, _xlpm.finalni))</f>
        <v>800</v>
      </c>
      <c r="BI11" cm="1">
        <f t="array" aca="1" ref="BI11" ca="1">INDEX($J$3:$J$10001,MATCH(BH11,$J$3:$J$10004,0)-1)</f>
        <v>700</v>
      </c>
      <c r="BJ11">
        <f t="shared" ca="1" si="12"/>
        <v>210</v>
      </c>
      <c r="BK11">
        <f t="shared" ca="1" si="12"/>
        <v>150</v>
      </c>
      <c r="BL11">
        <f t="shared" ca="1" si="13"/>
        <v>60</v>
      </c>
      <c r="BM11">
        <f t="shared" ca="1" si="7"/>
        <v>210</v>
      </c>
    </row>
    <row r="12" spans="1:65" ht="15" customHeight="1" thickTop="1" x14ac:dyDescent="0.25">
      <c r="A12" s="64">
        <v>9</v>
      </c>
      <c r="B12" s="64">
        <v>0</v>
      </c>
      <c r="C12" s="64">
        <v>0</v>
      </c>
      <c r="D12" s="18">
        <v>9</v>
      </c>
      <c r="E12" s="21">
        <f t="shared" ca="1" si="0"/>
        <v>700</v>
      </c>
      <c r="F12" s="22">
        <f t="shared" ca="1" si="1"/>
        <v>0</v>
      </c>
      <c r="G12" s="23">
        <v>9</v>
      </c>
      <c r="H12" s="24">
        <f t="shared" ca="1" si="2"/>
        <v>700</v>
      </c>
      <c r="I12" s="25">
        <f t="shared" ca="1" si="3"/>
        <v>0</v>
      </c>
      <c r="J12" s="156">
        <v>1500</v>
      </c>
      <c r="K12" s="156">
        <v>360</v>
      </c>
      <c r="L12" s="130">
        <f t="shared" si="8"/>
        <v>56.548667764616283</v>
      </c>
      <c r="N12" s="238" t="s">
        <v>149</v>
      </c>
      <c r="O12" s="239"/>
      <c r="P12" s="50">
        <v>248</v>
      </c>
      <c r="Q12" s="50" t="s">
        <v>142</v>
      </c>
      <c r="R12" s="9">
        <v>75</v>
      </c>
      <c r="S12" s="238" t="s">
        <v>158</v>
      </c>
      <c r="T12" s="239"/>
      <c r="U12" s="50">
        <v>20</v>
      </c>
      <c r="V12" s="54" t="s">
        <v>142</v>
      </c>
      <c r="W12" s="54" t="s">
        <v>140</v>
      </c>
      <c r="X12" s="191" t="s">
        <v>201</v>
      </c>
      <c r="Y12" s="192"/>
      <c r="Z12" s="181">
        <v>1900</v>
      </c>
      <c r="AA12" s="183" t="s">
        <v>38</v>
      </c>
      <c r="AB12" s="13" t="s">
        <v>37</v>
      </c>
      <c r="AC12" s="27">
        <f>Z8</f>
        <v>62</v>
      </c>
      <c r="AD12" s="13" t="s">
        <v>10</v>
      </c>
      <c r="AE12" s="39" t="s">
        <v>37</v>
      </c>
      <c r="AF12" s="29">
        <f>MAX(L1:L10000)</f>
        <v>62.873740973843731</v>
      </c>
      <c r="AG12" s="39" t="s">
        <v>10</v>
      </c>
      <c r="AH12" s="37" t="s">
        <v>77</v>
      </c>
      <c r="AI12" s="26" cm="1">
        <f t="array" aca="1" ref="AI12" ca="1">IF(ISERROR(MATCH(AI13,L1:L10000,0)), 0, INDEX(L:L, MATCH(AI13,L1:L10000,0)+1))</f>
        <v>43.353978619539149</v>
      </c>
      <c r="AJ12" s="13" t="s">
        <v>10</v>
      </c>
      <c r="AK12" s="38" t="s">
        <v>80</v>
      </c>
      <c r="AL12" s="30" cm="1">
        <f t="array" aca="1" ref="AL12" ca="1">IF(ISERROR(MATCH(AL13,L1:L10000,0)), 0, INDEX(L1:L10000, MATCH(AL13,L1:L10000,0)+1))</f>
        <v>43.353978619539149</v>
      </c>
      <c r="AM12" s="39" t="s">
        <v>10</v>
      </c>
      <c r="AX12">
        <f t="shared" ca="1" si="14"/>
        <v>150</v>
      </c>
      <c r="AY12">
        <f t="shared" ca="1" si="4"/>
        <v>150</v>
      </c>
      <c r="AZ12" cm="1">
        <f t="array" aca="1" ref="AZ12" ca="1">_xlfn.LET(_xlpm.rozsah, $J$3:$J$10001,_xlpm.podminka, (_xlpm.rozsah&gt;H12)*(ISNUMBER(_xlpm.rozsah)),_xlpm.indexy, IF(_xlpm.podminka, ROW(_xlpm.rozsah)-MIN(ROW(_xlpm.rozsah))+1),_xlpm.prvni, MIN(_xlpm.indexy),_xlpm.finalni, IF(_xlpm.prvni=1, 2, _xlpm.prvni),INDEX(_xlpm.rozsah, _xlpm.finalni))</f>
        <v>800</v>
      </c>
      <c r="BA12" cm="1">
        <f t="array" aca="1" ref="BA12" ca="1">INDEX($J$3:$J$10001,MATCH(AZ12,$J$3:$J$10004,0)-1)</f>
        <v>700</v>
      </c>
      <c r="BB12">
        <f t="shared" ca="1" si="9"/>
        <v>210</v>
      </c>
      <c r="BC12">
        <f t="shared" ca="1" si="9"/>
        <v>150</v>
      </c>
      <c r="BD12">
        <f t="shared" ca="1" si="10"/>
        <v>60</v>
      </c>
      <c r="BE12">
        <f t="shared" ca="1" si="5"/>
        <v>210</v>
      </c>
      <c r="BF12">
        <f t="shared" ca="1" si="11"/>
        <v>150</v>
      </c>
      <c r="BG12">
        <f t="shared" ca="1" si="6"/>
        <v>150</v>
      </c>
      <c r="BH12" cm="1">
        <f t="array" aca="1" ref="BH12" ca="1">_xlfn.LET(_xlpm.rozsah, $J$3:$J$10001,_xlpm.podminka, (_xlpm.rozsah&gt;E12)*(ISNUMBER(_xlpm.rozsah)),_xlpm.indexy, IF(_xlpm.podminka, ROW(_xlpm.rozsah)-MIN(ROW(_xlpm.rozsah))+1),_xlpm.prvni, MIN(_xlpm.indexy),_xlpm.finalni, IF(_xlpm.prvni=1, 2, _xlpm.prvni),INDEX(_xlpm.rozsah, _xlpm.finalni))</f>
        <v>800</v>
      </c>
      <c r="BI12" cm="1">
        <f t="array" aca="1" ref="BI12" ca="1">INDEX($J$3:$J$10001,MATCH(BH12,$J$3:$J$10004,0)-1)</f>
        <v>700</v>
      </c>
      <c r="BJ12">
        <f t="shared" ca="1" si="12"/>
        <v>210</v>
      </c>
      <c r="BK12">
        <f t="shared" ca="1" si="12"/>
        <v>150</v>
      </c>
      <c r="BL12">
        <f t="shared" ca="1" si="13"/>
        <v>60</v>
      </c>
      <c r="BM12">
        <f t="shared" ca="1" si="7"/>
        <v>210</v>
      </c>
    </row>
    <row r="13" spans="1:65" ht="15.75" customHeight="1" thickBot="1" x14ac:dyDescent="0.3">
      <c r="A13" s="64">
        <v>10</v>
      </c>
      <c r="B13" s="64">
        <v>0</v>
      </c>
      <c r="C13" s="64">
        <v>0</v>
      </c>
      <c r="D13" s="18">
        <v>10</v>
      </c>
      <c r="E13" s="21">
        <f t="shared" ca="1" si="0"/>
        <v>700</v>
      </c>
      <c r="F13" s="22">
        <f t="shared" ca="1" si="1"/>
        <v>0</v>
      </c>
      <c r="G13" s="28">
        <v>10</v>
      </c>
      <c r="H13" s="24">
        <f t="shared" ca="1" si="2"/>
        <v>700</v>
      </c>
      <c r="I13" s="25">
        <f t="shared" ca="1" si="3"/>
        <v>0</v>
      </c>
      <c r="J13" s="156">
        <v>1600</v>
      </c>
      <c r="K13" s="156">
        <v>358</v>
      </c>
      <c r="L13" s="130">
        <f t="shared" si="8"/>
        <v>59.983475732541116</v>
      </c>
      <c r="N13" s="238" t="s">
        <v>150</v>
      </c>
      <c r="O13" s="239"/>
      <c r="P13" s="50">
        <v>247</v>
      </c>
      <c r="Q13" s="50" t="s">
        <v>142</v>
      </c>
      <c r="R13" s="9">
        <v>50</v>
      </c>
      <c r="S13" s="238" t="s">
        <v>159</v>
      </c>
      <c r="T13" s="239"/>
      <c r="U13" s="50">
        <v>20</v>
      </c>
      <c r="V13" s="54" t="s">
        <v>140</v>
      </c>
      <c r="W13" s="54" t="s">
        <v>140</v>
      </c>
      <c r="X13" s="193"/>
      <c r="Y13" s="194"/>
      <c r="Z13" s="182"/>
      <c r="AA13" s="184"/>
      <c r="AB13" s="131" t="s">
        <v>56</v>
      </c>
      <c r="AC13" s="132">
        <f>MAX(K1:K10000)</f>
        <v>360</v>
      </c>
      <c r="AD13" s="33" t="s">
        <v>9</v>
      </c>
      <c r="AE13" s="133" t="s">
        <v>56</v>
      </c>
      <c r="AF13" s="134">
        <f>MAX(K1:K10000)</f>
        <v>360</v>
      </c>
      <c r="AG13" s="34" t="s">
        <v>9</v>
      </c>
      <c r="AH13" s="37" t="s">
        <v>76</v>
      </c>
      <c r="AI13" s="26" cm="1">
        <f t="array" aca="1" ref="AI13" ca="1">_xlfn.LET(  _xlpm.rozsah, L3:L1000,  _xlpm.hledana, AC7,  _xlpm.ukoncovaci, AF12,  _xlpm.radky, _xlfn._xlws.FILTER(ROW(_xlpm.rozsah), ISNUMBER(_xlpm.rozsah)),  _xlpm.hodnoty, _xlfn._xlws.FILTER(_xlpm.rozsah, ISNUMBER(_xlpm.rozsah)),  _xlpm.otocene, INDEX(_xlpm.hodnoty, COUNT(_xlpm.hodnoty)+1-ROW(INDIRECT("1:"&amp;COUNT(_xlpm.hodnoty)))),  _xlpm.konec, _xlfn.XMATCH(_xlpm.ukoncovaci, _xlpm.otocene, 0, 1),  _xlpm.analyzovane, INDEX(_xlpm.otocene, _xlfn.SEQUENCE(_xlpm.konec-1)),  _xlpm.podminka, _xlpm.analyzovane &gt; _xlpm.hledana,  _xlpm.index, _xlfn.XMATCH(1, _xlpm.podminka*1, 0),  _xlpm.prvniCiselny, 1,  IF(OR(ISERROR(_xlpm.index), _xlpm.index=_xlpm.prvniCiselny), 0, INDEX(_xlpm.analyzovane, _xlpm.index)))</f>
        <v>56.443948009496623</v>
      </c>
      <c r="AJ13" s="13" t="s">
        <v>10</v>
      </c>
      <c r="AK13" s="38" t="s">
        <v>81</v>
      </c>
      <c r="AL13" s="30" cm="1">
        <f t="array" aca="1" ref="AL13" ca="1">_xlfn.LET(  _xlpm.rozsah, L3:L1000,  _xlpm.hledana, AF7,  _xlpm.ukoncovaci, AF12,  _xlpm.radky, _xlfn._xlws.FILTER(ROW(_xlpm.rozsah), ISNUMBER(_xlpm.rozsah)),  _xlpm.hodnoty, _xlfn._xlws.FILTER(_xlpm.rozsah, ISNUMBER(_xlpm.rozsah)),  _xlpm.otocene, INDEX(_xlpm.hodnoty, COUNT(_xlpm.hodnoty)+1-ROW(INDIRECT("1:"&amp;COUNT(_xlpm.hodnoty)))),  _xlpm.konec, _xlfn.XMATCH(_xlpm.ukoncovaci, _xlpm.otocene, 0, 1),  _xlpm.analyzovane, INDEX(_xlpm.otocene, _xlfn.SEQUENCE(_xlpm.konec-1)),  _xlpm.podminka, _xlpm.analyzovane &gt; _xlpm.hledana,  _xlpm.index, _xlfn.XMATCH(1, _xlpm.podminka*1, 0),  _xlpm.prvniCiselny, 1,  IF(OR(ISERROR(_xlpm.index), _xlpm.index=_xlpm.prvniCiselny), 0, INDEX(_xlpm.analyzovane, _xlpm.index))
)</f>
        <v>56.443948009496623</v>
      </c>
      <c r="AM13" s="39" t="s">
        <v>10</v>
      </c>
      <c r="AX13">
        <f t="shared" ca="1" si="14"/>
        <v>150</v>
      </c>
      <c r="AY13">
        <f t="shared" ca="1" si="4"/>
        <v>150</v>
      </c>
      <c r="AZ13" cm="1">
        <f t="array" aca="1" ref="AZ13" ca="1">_xlfn.LET(_xlpm.rozsah, $J$3:$J$10001,_xlpm.podminka, (_xlpm.rozsah&gt;H13)*(ISNUMBER(_xlpm.rozsah)),_xlpm.indexy, IF(_xlpm.podminka, ROW(_xlpm.rozsah)-MIN(ROW(_xlpm.rozsah))+1),_xlpm.prvni, MIN(_xlpm.indexy),_xlpm.finalni, IF(_xlpm.prvni=1, 2, _xlpm.prvni),INDEX(_xlpm.rozsah, _xlpm.finalni))</f>
        <v>800</v>
      </c>
      <c r="BA13" cm="1">
        <f t="array" aca="1" ref="BA13" ca="1">INDEX($J$3:$J$10001,MATCH(AZ13,$J$3:$J$10004,0)-1)</f>
        <v>700</v>
      </c>
      <c r="BB13">
        <f t="shared" ca="1" si="9"/>
        <v>210</v>
      </c>
      <c r="BC13">
        <f t="shared" ca="1" si="9"/>
        <v>150</v>
      </c>
      <c r="BD13">
        <f t="shared" ca="1" si="10"/>
        <v>60</v>
      </c>
      <c r="BE13">
        <f t="shared" ca="1" si="5"/>
        <v>210</v>
      </c>
      <c r="BF13">
        <f t="shared" ca="1" si="11"/>
        <v>150</v>
      </c>
      <c r="BG13">
        <f t="shared" ca="1" si="6"/>
        <v>150</v>
      </c>
      <c r="BH13" cm="1">
        <f t="array" aca="1" ref="BH13" ca="1">_xlfn.LET(_xlpm.rozsah, $J$3:$J$10001,_xlpm.podminka, (_xlpm.rozsah&gt;E13)*(ISNUMBER(_xlpm.rozsah)),_xlpm.indexy, IF(_xlpm.podminka, ROW(_xlpm.rozsah)-MIN(ROW(_xlpm.rozsah))+1),_xlpm.prvni, MIN(_xlpm.indexy),_xlpm.finalni, IF(_xlpm.prvni=1, 2, _xlpm.prvni),INDEX(_xlpm.rozsah, _xlpm.finalni))</f>
        <v>800</v>
      </c>
      <c r="BI13" cm="1">
        <f t="array" aca="1" ref="BI13" ca="1">INDEX($J$3:$J$10001,MATCH(BH13,$J$3:$J$10004,0)-1)</f>
        <v>700</v>
      </c>
      <c r="BJ13">
        <f t="shared" ca="1" si="12"/>
        <v>210</v>
      </c>
      <c r="BK13">
        <f t="shared" ca="1" si="12"/>
        <v>150</v>
      </c>
      <c r="BL13">
        <f t="shared" ca="1" si="13"/>
        <v>60</v>
      </c>
      <c r="BM13">
        <f t="shared" ca="1" si="7"/>
        <v>210</v>
      </c>
    </row>
    <row r="14" spans="1:65" ht="15.75" customHeight="1" thickTop="1" x14ac:dyDescent="0.25">
      <c r="A14" s="64">
        <v>11</v>
      </c>
      <c r="B14" s="64">
        <v>0</v>
      </c>
      <c r="C14" s="64">
        <v>0</v>
      </c>
      <c r="D14" s="18">
        <v>11</v>
      </c>
      <c r="E14" s="21">
        <f t="shared" ca="1" si="0"/>
        <v>700</v>
      </c>
      <c r="F14" s="22">
        <f t="shared" ca="1" si="1"/>
        <v>0</v>
      </c>
      <c r="G14" s="23">
        <v>11</v>
      </c>
      <c r="H14" s="24">
        <f t="shared" ca="1" si="2"/>
        <v>700</v>
      </c>
      <c r="I14" s="25">
        <f t="shared" ca="1" si="3"/>
        <v>0</v>
      </c>
      <c r="J14" s="156">
        <v>1700</v>
      </c>
      <c r="K14" s="156">
        <v>350</v>
      </c>
      <c r="L14" s="130">
        <f t="shared" si="8"/>
        <v>62.308254296197561</v>
      </c>
      <c r="N14" s="244" t="s">
        <v>151</v>
      </c>
      <c r="O14" s="246"/>
      <c r="P14" s="67">
        <v>128</v>
      </c>
      <c r="Q14" s="67" t="s">
        <v>139</v>
      </c>
      <c r="R14" s="68" t="s">
        <v>128</v>
      </c>
      <c r="S14" s="244"/>
      <c r="T14" s="245"/>
      <c r="U14" s="245"/>
      <c r="V14" s="245"/>
      <c r="W14" s="246"/>
      <c r="X14" s="3"/>
      <c r="AB14" s="37" t="s">
        <v>209</v>
      </c>
      <c r="AC14" s="137" cm="1">
        <f t="array" ref="AC14">IF(ISERROR(MAX(IF(K1:K10000=AC13, ROW(K1:K10000)))),0,INDEX(J1:J10000, MAX(IF(K1:K10000=AC13, ROW(K1:K10000)))))</f>
        <v>1500</v>
      </c>
      <c r="AD14" s="13" t="s">
        <v>38</v>
      </c>
      <c r="AE14" s="38" t="s">
        <v>209</v>
      </c>
      <c r="AF14" s="30" cm="1">
        <f t="array" ref="AF14">IF(ISERROR(MAX(IF(K1:K10000=AF13, ROW(K1:K10000)))),0,INDEX(J1:J10000, MAX(IF(K1:K10000=AF13, ROW(K1:K10000)))))</f>
        <v>1500</v>
      </c>
      <c r="AG14" s="8" t="s">
        <v>38</v>
      </c>
      <c r="AH14" s="37"/>
      <c r="AI14" s="26"/>
      <c r="AJ14" s="13"/>
      <c r="AK14" s="38"/>
      <c r="AL14" s="30"/>
      <c r="AM14" s="34"/>
      <c r="AX14">
        <f t="shared" ca="1" si="14"/>
        <v>150</v>
      </c>
      <c r="AY14">
        <f t="shared" ca="1" si="4"/>
        <v>150</v>
      </c>
      <c r="AZ14" cm="1">
        <f t="array" aca="1" ref="AZ14" ca="1">_xlfn.LET(_xlpm.rozsah, $J$3:$J$10001,_xlpm.podminka, (_xlpm.rozsah&gt;H14)*(ISNUMBER(_xlpm.rozsah)),_xlpm.indexy, IF(_xlpm.podminka, ROW(_xlpm.rozsah)-MIN(ROW(_xlpm.rozsah))+1),_xlpm.prvni, MIN(_xlpm.indexy),_xlpm.finalni, IF(_xlpm.prvni=1, 2, _xlpm.prvni),INDEX(_xlpm.rozsah, _xlpm.finalni))</f>
        <v>800</v>
      </c>
      <c r="BA14" cm="1">
        <f t="array" aca="1" ref="BA14" ca="1">INDEX($J$3:$J$10001,MATCH(AZ14,$J$3:$J$10004,0)-1)</f>
        <v>700</v>
      </c>
      <c r="BB14">
        <f t="shared" ca="1" si="9"/>
        <v>210</v>
      </c>
      <c r="BC14">
        <f t="shared" ca="1" si="9"/>
        <v>150</v>
      </c>
      <c r="BD14">
        <f t="shared" ca="1" si="10"/>
        <v>60</v>
      </c>
      <c r="BE14">
        <f t="shared" ca="1" si="5"/>
        <v>210</v>
      </c>
      <c r="BF14">
        <f t="shared" ca="1" si="11"/>
        <v>150</v>
      </c>
      <c r="BG14">
        <f t="shared" ca="1" si="6"/>
        <v>150</v>
      </c>
      <c r="BH14" cm="1">
        <f t="array" aca="1" ref="BH14" ca="1">_xlfn.LET(_xlpm.rozsah, $J$3:$J$10001,_xlpm.podminka, (_xlpm.rozsah&gt;E14)*(ISNUMBER(_xlpm.rozsah)),_xlpm.indexy, IF(_xlpm.podminka, ROW(_xlpm.rozsah)-MIN(ROW(_xlpm.rozsah))+1),_xlpm.prvni, MIN(_xlpm.indexy),_xlpm.finalni, IF(_xlpm.prvni=1, 2, _xlpm.prvni),INDEX(_xlpm.rozsah, _xlpm.finalni))</f>
        <v>800</v>
      </c>
      <c r="BI14" cm="1">
        <f t="array" aca="1" ref="BI14" ca="1">INDEX($J$3:$J$10001,MATCH(BH14,$J$3:$J$10004,0)-1)</f>
        <v>700</v>
      </c>
      <c r="BJ14">
        <f t="shared" ca="1" si="12"/>
        <v>210</v>
      </c>
      <c r="BK14">
        <f t="shared" ca="1" si="12"/>
        <v>150</v>
      </c>
      <c r="BL14">
        <f t="shared" ca="1" si="13"/>
        <v>60</v>
      </c>
      <c r="BM14">
        <f t="shared" ca="1" si="7"/>
        <v>210</v>
      </c>
    </row>
    <row r="15" spans="1:65" ht="15.75" customHeight="1" x14ac:dyDescent="0.25">
      <c r="A15" s="64">
        <v>12</v>
      </c>
      <c r="B15" s="64">
        <v>0</v>
      </c>
      <c r="C15" s="64">
        <v>0</v>
      </c>
      <c r="D15" s="18">
        <v>12</v>
      </c>
      <c r="E15" s="21">
        <f t="shared" ca="1" si="0"/>
        <v>700</v>
      </c>
      <c r="F15" s="22">
        <f t="shared" ca="1" si="1"/>
        <v>0</v>
      </c>
      <c r="G15" s="28">
        <v>12</v>
      </c>
      <c r="H15" s="24">
        <f t="shared" ca="1" si="2"/>
        <v>700</v>
      </c>
      <c r="I15" s="25">
        <f t="shared" ca="1" si="3"/>
        <v>0</v>
      </c>
      <c r="J15" s="156">
        <v>1800</v>
      </c>
      <c r="K15" s="156">
        <v>333</v>
      </c>
      <c r="L15" s="130">
        <f t="shared" si="8"/>
        <v>62.76902121872407</v>
      </c>
      <c r="AB15" s="195" t="s">
        <v>210</v>
      </c>
      <c r="AC15" s="196">
        <f>AC14/Z12</f>
        <v>0.78947368421052633</v>
      </c>
      <c r="AD15" s="203" t="s">
        <v>128</v>
      </c>
      <c r="AE15" s="200" t="s">
        <v>210</v>
      </c>
      <c r="AF15" s="199">
        <f ca="1">AF14/AF8</f>
        <v>0.67219292905021566</v>
      </c>
      <c r="AG15" s="197" t="s">
        <v>128</v>
      </c>
      <c r="AH15" s="37"/>
      <c r="AI15" s="26"/>
      <c r="AJ15" s="13"/>
      <c r="AK15" s="38"/>
      <c r="AL15" s="30"/>
      <c r="AM15" s="34"/>
      <c r="AX15">
        <f t="shared" ca="1" si="14"/>
        <v>150</v>
      </c>
      <c r="AY15">
        <f t="shared" ca="1" si="4"/>
        <v>150</v>
      </c>
      <c r="AZ15" cm="1">
        <f t="array" aca="1" ref="AZ15" ca="1">_xlfn.LET(_xlpm.rozsah, $J$3:$J$10001,_xlpm.podminka, (_xlpm.rozsah&gt;H15)*(ISNUMBER(_xlpm.rozsah)),_xlpm.indexy, IF(_xlpm.podminka, ROW(_xlpm.rozsah)-MIN(ROW(_xlpm.rozsah))+1),_xlpm.prvni, MIN(_xlpm.indexy),_xlpm.finalni, IF(_xlpm.prvni=1, 2, _xlpm.prvni),INDEX(_xlpm.rozsah, _xlpm.finalni))</f>
        <v>800</v>
      </c>
      <c r="BA15" cm="1">
        <f t="array" aca="1" ref="BA15" ca="1">INDEX($J$3:$J$10001,MATCH(AZ15,$J$3:$J$10004,0)-1)</f>
        <v>700</v>
      </c>
      <c r="BB15">
        <f t="shared" ca="1" si="9"/>
        <v>210</v>
      </c>
      <c r="BC15">
        <f t="shared" ca="1" si="9"/>
        <v>150</v>
      </c>
      <c r="BD15">
        <f t="shared" ca="1" si="10"/>
        <v>60</v>
      </c>
      <c r="BE15">
        <f t="shared" ca="1" si="5"/>
        <v>210</v>
      </c>
      <c r="BF15">
        <f t="shared" ca="1" si="11"/>
        <v>150</v>
      </c>
      <c r="BG15">
        <f t="shared" ca="1" si="6"/>
        <v>150</v>
      </c>
      <c r="BH15" cm="1">
        <f t="array" aca="1" ref="BH15" ca="1">_xlfn.LET(_xlpm.rozsah, $J$3:$J$10001,_xlpm.podminka, (_xlpm.rozsah&gt;E15)*(ISNUMBER(_xlpm.rozsah)),_xlpm.indexy, IF(_xlpm.podminka, ROW(_xlpm.rozsah)-MIN(ROW(_xlpm.rozsah))+1),_xlpm.prvni, MIN(_xlpm.indexy),_xlpm.finalni, IF(_xlpm.prvni=1, 2, _xlpm.prvni),INDEX(_xlpm.rozsah, _xlpm.finalni))</f>
        <v>800</v>
      </c>
      <c r="BI15" cm="1">
        <f t="array" aca="1" ref="BI15" ca="1">INDEX($J$3:$J$10001,MATCH(BH15,$J$3:$J$10004,0)-1)</f>
        <v>700</v>
      </c>
      <c r="BJ15">
        <f t="shared" ca="1" si="12"/>
        <v>210</v>
      </c>
      <c r="BK15">
        <f t="shared" ca="1" si="12"/>
        <v>150</v>
      </c>
      <c r="BL15">
        <f t="shared" ca="1" si="13"/>
        <v>60</v>
      </c>
      <c r="BM15">
        <f t="shared" ca="1" si="7"/>
        <v>210</v>
      </c>
    </row>
    <row r="16" spans="1:65" ht="15.75" thickBot="1" x14ac:dyDescent="0.3">
      <c r="A16" s="64">
        <v>13</v>
      </c>
      <c r="B16" s="64">
        <v>0</v>
      </c>
      <c r="C16" s="64">
        <v>0</v>
      </c>
      <c r="D16" s="18">
        <v>13</v>
      </c>
      <c r="E16" s="21">
        <f t="shared" ca="1" si="0"/>
        <v>700</v>
      </c>
      <c r="F16" s="22">
        <f t="shared" ca="1" si="1"/>
        <v>0</v>
      </c>
      <c r="G16" s="23">
        <v>13</v>
      </c>
      <c r="H16" s="24">
        <f t="shared" ca="1" si="2"/>
        <v>700</v>
      </c>
      <c r="I16" s="25">
        <f t="shared" ca="1" si="3"/>
        <v>0</v>
      </c>
      <c r="J16" s="156">
        <v>1900</v>
      </c>
      <c r="K16" s="156">
        <v>316</v>
      </c>
      <c r="L16" s="130">
        <f t="shared" si="8"/>
        <v>62.873740973843731</v>
      </c>
      <c r="AB16" s="195"/>
      <c r="AC16" s="196"/>
      <c r="AD16" s="204"/>
      <c r="AE16" s="200"/>
      <c r="AF16" s="199"/>
      <c r="AG16" s="198"/>
      <c r="AH16" s="37" t="s">
        <v>82</v>
      </c>
      <c r="AI16" s="26">
        <f ca="1">IF(ISERROR(MATCH(AI13,L1:L10000,0)), 0, INDEX(J1:J10000, MATCH(AI13,L1:L10000,0)))</f>
        <v>2200</v>
      </c>
      <c r="AJ16" s="13" t="s">
        <v>38</v>
      </c>
      <c r="AK16" s="38" t="s">
        <v>84</v>
      </c>
      <c r="AL16" s="30">
        <f ca="1">IF(ISERROR(MATCH(AL13,L1:L10000,0)), 0, INDEX(J1:J10000, MATCH(AL13,L1:L10000,0)))</f>
        <v>2200</v>
      </c>
      <c r="AM16" s="34" t="s">
        <v>38</v>
      </c>
      <c r="AX16">
        <f t="shared" ca="1" si="14"/>
        <v>150</v>
      </c>
      <c r="AY16">
        <f t="shared" ca="1" si="4"/>
        <v>150</v>
      </c>
      <c r="AZ16" cm="1">
        <f t="array" aca="1" ref="AZ16" ca="1">_xlfn.LET(_xlpm.rozsah, $J$3:$J$10001,_xlpm.podminka, (_xlpm.rozsah&gt;H16)*(ISNUMBER(_xlpm.rozsah)),_xlpm.indexy, IF(_xlpm.podminka, ROW(_xlpm.rozsah)-MIN(ROW(_xlpm.rozsah))+1),_xlpm.prvni, MIN(_xlpm.indexy),_xlpm.finalni, IF(_xlpm.prvni=1, 2, _xlpm.prvni),INDEX(_xlpm.rozsah, _xlpm.finalni))</f>
        <v>800</v>
      </c>
      <c r="BA16" cm="1">
        <f t="array" aca="1" ref="BA16" ca="1">INDEX($J$3:$J$10001,MATCH(AZ16,$J$3:$J$10004,0)-1)</f>
        <v>700</v>
      </c>
      <c r="BB16">
        <f t="shared" ca="1" si="9"/>
        <v>210</v>
      </c>
      <c r="BC16">
        <f t="shared" ca="1" si="9"/>
        <v>150</v>
      </c>
      <c r="BD16">
        <f t="shared" ca="1" si="10"/>
        <v>60</v>
      </c>
      <c r="BE16">
        <f t="shared" ca="1" si="5"/>
        <v>210</v>
      </c>
      <c r="BF16">
        <f t="shared" ca="1" si="11"/>
        <v>150</v>
      </c>
      <c r="BG16">
        <f t="shared" ca="1" si="6"/>
        <v>150</v>
      </c>
      <c r="BH16" cm="1">
        <f t="array" aca="1" ref="BH16" ca="1">_xlfn.LET(_xlpm.rozsah, $J$3:$J$10001,_xlpm.podminka, (_xlpm.rozsah&gt;E16)*(ISNUMBER(_xlpm.rozsah)),_xlpm.indexy, IF(_xlpm.podminka, ROW(_xlpm.rozsah)-MIN(ROW(_xlpm.rozsah))+1),_xlpm.prvni, MIN(_xlpm.indexy),_xlpm.finalni, IF(_xlpm.prvni=1, 2, _xlpm.prvni),INDEX(_xlpm.rozsah, _xlpm.finalni))</f>
        <v>800</v>
      </c>
      <c r="BI16" cm="1">
        <f t="array" aca="1" ref="BI16" ca="1">INDEX($J$3:$J$10001,MATCH(BH16,$J$3:$J$10004,0)-1)</f>
        <v>700</v>
      </c>
      <c r="BJ16">
        <f t="shared" ca="1" si="12"/>
        <v>210</v>
      </c>
      <c r="BK16">
        <f t="shared" ca="1" si="12"/>
        <v>150</v>
      </c>
      <c r="BL16">
        <f t="shared" ca="1" si="13"/>
        <v>60</v>
      </c>
      <c r="BM16">
        <f t="shared" ca="1" si="7"/>
        <v>210</v>
      </c>
    </row>
    <row r="17" spans="1:65" x14ac:dyDescent="0.25">
      <c r="A17" s="64">
        <v>14</v>
      </c>
      <c r="B17" s="64">
        <v>0</v>
      </c>
      <c r="C17" s="64">
        <v>0</v>
      </c>
      <c r="D17" s="18">
        <v>14</v>
      </c>
      <c r="E17" s="21">
        <f t="shared" ca="1" si="0"/>
        <v>700</v>
      </c>
      <c r="F17" s="22">
        <f t="shared" ca="1" si="1"/>
        <v>0</v>
      </c>
      <c r="G17" s="28">
        <v>14</v>
      </c>
      <c r="H17" s="24">
        <f t="shared" ca="1" si="2"/>
        <v>700</v>
      </c>
      <c r="I17" s="25">
        <f t="shared" ca="1" si="3"/>
        <v>0</v>
      </c>
      <c r="J17" s="156">
        <v>2000</v>
      </c>
      <c r="K17" s="156">
        <v>300</v>
      </c>
      <c r="L17" s="130">
        <f t="shared" si="8"/>
        <v>62.831853071795862</v>
      </c>
      <c r="N17" s="247" t="s">
        <v>185</v>
      </c>
      <c r="O17" s="248"/>
      <c r="P17" s="248"/>
      <c r="Q17" s="248"/>
      <c r="R17" s="248"/>
      <c r="S17" s="248"/>
      <c r="T17" s="248"/>
      <c r="U17" s="248"/>
      <c r="V17" s="248"/>
      <c r="W17" s="249"/>
      <c r="AB17" s="201" t="s">
        <v>213</v>
      </c>
      <c r="AC17" s="196">
        <f>IF(AC15 &lt; 0.6, 0.6, IF(AC15 &gt; 0.75, 0.75, AC15))</f>
        <v>0.75</v>
      </c>
      <c r="AD17" s="203" t="s">
        <v>128</v>
      </c>
      <c r="AE17" s="202" t="s">
        <v>213</v>
      </c>
      <c r="AF17" s="199">
        <f ca="1">IF(AF15 &lt; 0.6, 0.6, IF(AF15 &gt; 0.75, 0.75, AF15))</f>
        <v>0.67219292905021566</v>
      </c>
      <c r="AG17" s="197" t="s">
        <v>128</v>
      </c>
      <c r="AH17" s="37" t="s">
        <v>83</v>
      </c>
      <c r="AI17" s="26">
        <f ca="1">IF(ISERROR(MATCH(AI12,L1:L10000,0)), 0, INDEX(J1:J10000, MATCH(AI12,L1:L10000,0)))</f>
        <v>2300</v>
      </c>
      <c r="AJ17" s="53" t="s">
        <v>38</v>
      </c>
      <c r="AK17" s="38" t="s">
        <v>85</v>
      </c>
      <c r="AL17" s="30">
        <f ca="1">IF(ISERROR(MATCH(AL12,L1:L10000,0)), 0, INDEX(J1:J10000, MATCH(AL12,L1:L10000,0)))</f>
        <v>2300</v>
      </c>
      <c r="AM17" s="34" t="s">
        <v>38</v>
      </c>
      <c r="AX17">
        <f t="shared" ca="1" si="14"/>
        <v>150</v>
      </c>
      <c r="AY17">
        <f t="shared" ca="1" si="4"/>
        <v>150</v>
      </c>
      <c r="AZ17" cm="1">
        <f t="array" aca="1" ref="AZ17" ca="1">_xlfn.LET(_xlpm.rozsah, $J$3:$J$10001,_xlpm.podminka, (_xlpm.rozsah&gt;H17)*(ISNUMBER(_xlpm.rozsah)),_xlpm.indexy, IF(_xlpm.podminka, ROW(_xlpm.rozsah)-MIN(ROW(_xlpm.rozsah))+1),_xlpm.prvni, MIN(_xlpm.indexy),_xlpm.finalni, IF(_xlpm.prvni=1, 2, _xlpm.prvni),INDEX(_xlpm.rozsah, _xlpm.finalni))</f>
        <v>800</v>
      </c>
      <c r="BA17" cm="1">
        <f t="array" aca="1" ref="BA17" ca="1">INDEX($J$3:$J$10001,MATCH(AZ17,$J$3:$J$10004,0)-1)</f>
        <v>700</v>
      </c>
      <c r="BB17">
        <f t="shared" ca="1" si="9"/>
        <v>210</v>
      </c>
      <c r="BC17">
        <f t="shared" ca="1" si="9"/>
        <v>150</v>
      </c>
      <c r="BD17">
        <f t="shared" ca="1" si="10"/>
        <v>60</v>
      </c>
      <c r="BE17">
        <f t="shared" ca="1" si="5"/>
        <v>210</v>
      </c>
      <c r="BF17">
        <f t="shared" ca="1" si="11"/>
        <v>150</v>
      </c>
      <c r="BG17">
        <f t="shared" ca="1" si="6"/>
        <v>150</v>
      </c>
      <c r="BH17" cm="1">
        <f t="array" aca="1" ref="BH17" ca="1">_xlfn.LET(_xlpm.rozsah, $J$3:$J$10001,_xlpm.podminka, (_xlpm.rozsah&gt;E17)*(ISNUMBER(_xlpm.rozsah)),_xlpm.indexy, IF(_xlpm.podminka, ROW(_xlpm.rozsah)-MIN(ROW(_xlpm.rozsah))+1),_xlpm.prvni, MIN(_xlpm.indexy),_xlpm.finalni, IF(_xlpm.prvni=1, 2, _xlpm.prvni),INDEX(_xlpm.rozsah, _xlpm.finalni))</f>
        <v>800</v>
      </c>
      <c r="BI17" cm="1">
        <f t="array" aca="1" ref="BI17" ca="1">INDEX($J$3:$J$10001,MATCH(BH17,$J$3:$J$10004,0)-1)</f>
        <v>700</v>
      </c>
      <c r="BJ17">
        <f t="shared" ca="1" si="12"/>
        <v>210</v>
      </c>
      <c r="BK17">
        <f t="shared" ca="1" si="12"/>
        <v>150</v>
      </c>
      <c r="BL17">
        <f t="shared" ca="1" si="13"/>
        <v>60</v>
      </c>
      <c r="BM17">
        <f t="shared" ca="1" si="7"/>
        <v>210</v>
      </c>
    </row>
    <row r="18" spans="1:65" ht="15.75" thickBot="1" x14ac:dyDescent="0.3">
      <c r="A18" s="64">
        <v>15</v>
      </c>
      <c r="B18" s="64">
        <v>0</v>
      </c>
      <c r="C18" s="64">
        <v>0</v>
      </c>
      <c r="D18" s="18">
        <v>15</v>
      </c>
      <c r="E18" s="21">
        <f t="shared" ca="1" si="0"/>
        <v>700</v>
      </c>
      <c r="F18" s="22">
        <f t="shared" ca="1" si="1"/>
        <v>0</v>
      </c>
      <c r="G18" s="23">
        <v>15</v>
      </c>
      <c r="H18" s="24">
        <f t="shared" ca="1" si="2"/>
        <v>700</v>
      </c>
      <c r="I18" s="25">
        <f t="shared" ca="1" si="3"/>
        <v>0</v>
      </c>
      <c r="J18" s="156">
        <v>2100</v>
      </c>
      <c r="K18" s="156">
        <v>280</v>
      </c>
      <c r="L18" s="130">
        <f t="shared" si="8"/>
        <v>61.575216010359945</v>
      </c>
      <c r="N18" s="250"/>
      <c r="O18" s="251"/>
      <c r="P18" s="251"/>
      <c r="Q18" s="251"/>
      <c r="R18" s="251"/>
      <c r="S18" s="251"/>
      <c r="T18" s="251"/>
      <c r="U18" s="251"/>
      <c r="V18" s="251"/>
      <c r="W18" s="252"/>
      <c r="AB18" s="201"/>
      <c r="AC18" s="196"/>
      <c r="AD18" s="204"/>
      <c r="AE18" s="202"/>
      <c r="AF18" s="199"/>
      <c r="AG18" s="198"/>
      <c r="AH18" s="37" t="s">
        <v>28</v>
      </c>
      <c r="AI18" s="27" cm="1">
        <f t="array" ref="AI18">INDEX(L1:L10000,MATCH(AI19,L1:L10000,0)-1)</f>
        <v>30.368728984701335</v>
      </c>
      <c r="AJ18" s="13" t="s">
        <v>10</v>
      </c>
      <c r="AK18" s="38" t="s">
        <v>29</v>
      </c>
      <c r="AL18" s="30" cm="1">
        <f t="array" ref="AL18">INDEX(L:L,MATCH(AL19,L1:L10000,0)-1)</f>
        <v>30.368728984701335</v>
      </c>
      <c r="AM18" s="39" t="s">
        <v>10</v>
      </c>
      <c r="AX18">
        <f t="shared" ca="1" si="14"/>
        <v>150</v>
      </c>
      <c r="AY18">
        <f t="shared" ca="1" si="4"/>
        <v>150</v>
      </c>
      <c r="AZ18" cm="1">
        <f t="array" aca="1" ref="AZ18" ca="1">_xlfn.LET(_xlpm.rozsah, $J$3:$J$10001,_xlpm.podminka, (_xlpm.rozsah&gt;H18)*(ISNUMBER(_xlpm.rozsah)),_xlpm.indexy, IF(_xlpm.podminka, ROW(_xlpm.rozsah)-MIN(ROW(_xlpm.rozsah))+1),_xlpm.prvni, MIN(_xlpm.indexy),_xlpm.finalni, IF(_xlpm.prvni=1, 2, _xlpm.prvni),INDEX(_xlpm.rozsah, _xlpm.finalni))</f>
        <v>800</v>
      </c>
      <c r="BA18" cm="1">
        <f t="array" aca="1" ref="BA18" ca="1">INDEX($J$3:$J$10001,MATCH(AZ18,$J$3:$J$10004,0)-1)</f>
        <v>700</v>
      </c>
      <c r="BB18">
        <f t="shared" ca="1" si="9"/>
        <v>210</v>
      </c>
      <c r="BC18">
        <f t="shared" ca="1" si="9"/>
        <v>150</v>
      </c>
      <c r="BD18">
        <f t="shared" ca="1" si="10"/>
        <v>60</v>
      </c>
      <c r="BE18">
        <f t="shared" ca="1" si="5"/>
        <v>210</v>
      </c>
      <c r="BF18">
        <f t="shared" ca="1" si="11"/>
        <v>150</v>
      </c>
      <c r="BG18">
        <f t="shared" ca="1" si="6"/>
        <v>150</v>
      </c>
      <c r="BH18" cm="1">
        <f t="array" aca="1" ref="BH18" ca="1">_xlfn.LET(_xlpm.rozsah, $J$3:$J$10001,_xlpm.podminka, (_xlpm.rozsah&gt;E18)*(ISNUMBER(_xlpm.rozsah)),_xlpm.indexy, IF(_xlpm.podminka, ROW(_xlpm.rozsah)-MIN(ROW(_xlpm.rozsah))+1),_xlpm.prvni, MIN(_xlpm.indexy),_xlpm.finalni, IF(_xlpm.prvni=1, 2, _xlpm.prvni),INDEX(_xlpm.rozsah, _xlpm.finalni))</f>
        <v>800</v>
      </c>
      <c r="BI18" cm="1">
        <f t="array" aca="1" ref="BI18" ca="1">INDEX($J$3:$J$10001,MATCH(BH18,$J$3:$J$10004,0)-1)</f>
        <v>700</v>
      </c>
      <c r="BJ18">
        <f t="shared" ca="1" si="12"/>
        <v>210</v>
      </c>
      <c r="BK18">
        <f t="shared" ca="1" si="12"/>
        <v>150</v>
      </c>
      <c r="BL18">
        <f t="shared" ca="1" si="13"/>
        <v>60</v>
      </c>
      <c r="BM18">
        <f t="shared" ca="1" si="7"/>
        <v>210</v>
      </c>
    </row>
    <row r="19" spans="1:65" ht="15" customHeight="1" x14ac:dyDescent="0.25">
      <c r="A19" s="64">
        <v>16</v>
      </c>
      <c r="B19" s="64">
        <v>0</v>
      </c>
      <c r="C19" s="64">
        <v>0</v>
      </c>
      <c r="D19" s="18">
        <v>16</v>
      </c>
      <c r="E19" s="21">
        <f t="shared" ca="1" si="0"/>
        <v>700</v>
      </c>
      <c r="F19" s="22">
        <f t="shared" ca="1" si="1"/>
        <v>0</v>
      </c>
      <c r="G19" s="28">
        <v>16</v>
      </c>
      <c r="H19" s="24">
        <f t="shared" ca="1" si="2"/>
        <v>700</v>
      </c>
      <c r="I19" s="25">
        <f t="shared" ca="1" si="3"/>
        <v>0</v>
      </c>
      <c r="J19" s="156">
        <v>2200</v>
      </c>
      <c r="K19" s="156">
        <v>245</v>
      </c>
      <c r="L19" s="130">
        <f t="shared" si="8"/>
        <v>56.443948009496623</v>
      </c>
      <c r="N19" s="253" t="s">
        <v>160</v>
      </c>
      <c r="O19" s="254"/>
      <c r="P19" s="273" t="s">
        <v>19</v>
      </c>
      <c r="Q19" s="257" t="s">
        <v>175</v>
      </c>
      <c r="R19" s="257" t="s">
        <v>191</v>
      </c>
      <c r="S19" s="253" t="s">
        <v>160</v>
      </c>
      <c r="T19" s="254"/>
      <c r="U19" s="273" t="s">
        <v>19</v>
      </c>
      <c r="V19" s="257" t="s">
        <v>175</v>
      </c>
      <c r="W19" s="257" t="s">
        <v>191</v>
      </c>
      <c r="AH19" s="37" t="s">
        <v>32</v>
      </c>
      <c r="AI19" s="27" cm="1">
        <f t="array" ref="AI19">_xlfn.LET(_xlpm.rozsah, L1:L10000,_xlpm.podminka, (_xlpm.rozsah&gt;AC6)*(ISNUMBER(_xlpm.rozsah)),_xlpm.indexy, IF(_xlpm.podminka, ROW(_xlpm.rozsah)-MIN(ROW(_xlpm.rozsah))+1),_xlpm.prvni, MIN(_xlpm.indexy),_xlpm.finalni, IF(_xlpm.prvni=1, 2, _xlpm.prvni),INDEX(_xlpm.rozsah, _xlpm.finalni))</f>
        <v>34.557519189487721</v>
      </c>
      <c r="AJ19" s="13" t="s">
        <v>10</v>
      </c>
      <c r="AK19" s="38" t="s">
        <v>34</v>
      </c>
      <c r="AL19" s="30" cm="1">
        <f t="array" ref="AL19">_xlfn.LET(_xlpm.rozsah, L1:L10000,_xlpm.hledana, AF6,_xlpm.cisla, _xlfn._xlws.FILTER(_xlpm.rozsah, ISNUMBER(_xlpm.rozsah)),_xlpm.prvniCislo, INDEX(_xlpm.cisla, 1),_xlpm.podminka, (_xlpm.rozsah &gt; _xlpm.hledana) * ISNUMBER(_xlpm.rozsah),_xlpm.indexy, IF(_xlpm.podminka, ROW(_xlpm.rozsah) - MIN(ROW(_xlpm.rozsah)) + 1),_xlpm.prvniIndex, MIN(_xlpm.indexy),_xlpm.nalezena, INDEX(_xlpm.rozsah, _xlpm.prvniIndex),IF(_xlpm.nalezena = _xlpm.prvniCislo, 0, _xlpm.nalezena))</f>
        <v>34.557519189487721</v>
      </c>
      <c r="AM19" s="39" t="s">
        <v>10</v>
      </c>
      <c r="AX19">
        <f t="shared" ca="1" si="14"/>
        <v>150</v>
      </c>
      <c r="AY19">
        <f t="shared" ca="1" si="4"/>
        <v>150</v>
      </c>
      <c r="AZ19" cm="1">
        <f t="array" aca="1" ref="AZ19" ca="1">_xlfn.LET(_xlpm.rozsah, $J$3:$J$10001,_xlpm.podminka, (_xlpm.rozsah&gt;H19)*(ISNUMBER(_xlpm.rozsah)),_xlpm.indexy, IF(_xlpm.podminka, ROW(_xlpm.rozsah)-MIN(ROW(_xlpm.rozsah))+1),_xlpm.prvni, MIN(_xlpm.indexy),_xlpm.finalni, IF(_xlpm.prvni=1, 2, _xlpm.prvni),INDEX(_xlpm.rozsah, _xlpm.finalni))</f>
        <v>800</v>
      </c>
      <c r="BA19" cm="1">
        <f t="array" aca="1" ref="BA19" ca="1">INDEX($J$3:$J$10001,MATCH(AZ19,$J$3:$J$10004,0)-1)</f>
        <v>700</v>
      </c>
      <c r="BB19">
        <f t="shared" ca="1" si="9"/>
        <v>210</v>
      </c>
      <c r="BC19">
        <f t="shared" ca="1" si="9"/>
        <v>150</v>
      </c>
      <c r="BD19">
        <f t="shared" ca="1" si="10"/>
        <v>60</v>
      </c>
      <c r="BE19">
        <f t="shared" ca="1" si="5"/>
        <v>210</v>
      </c>
      <c r="BF19">
        <f t="shared" ca="1" si="11"/>
        <v>150</v>
      </c>
      <c r="BG19">
        <f t="shared" ca="1" si="6"/>
        <v>150</v>
      </c>
      <c r="BH19" cm="1">
        <f t="array" aca="1" ref="BH19" ca="1">_xlfn.LET(_xlpm.rozsah, $J$3:$J$10001,_xlpm.podminka, (_xlpm.rozsah&gt;E19)*(ISNUMBER(_xlpm.rozsah)),_xlpm.indexy, IF(_xlpm.podminka, ROW(_xlpm.rozsah)-MIN(ROW(_xlpm.rozsah))+1),_xlpm.prvni, MIN(_xlpm.indexy),_xlpm.finalni, IF(_xlpm.prvni=1, 2, _xlpm.prvni),INDEX(_xlpm.rozsah, _xlpm.finalni))</f>
        <v>800</v>
      </c>
      <c r="BI19" cm="1">
        <f t="array" aca="1" ref="BI19" ca="1">INDEX($J$3:$J$10001,MATCH(BH19,$J$3:$J$10004,0)-1)</f>
        <v>700</v>
      </c>
      <c r="BJ19">
        <f t="shared" ca="1" si="12"/>
        <v>210</v>
      </c>
      <c r="BK19">
        <f t="shared" ca="1" si="12"/>
        <v>150</v>
      </c>
      <c r="BL19">
        <f t="shared" ca="1" si="13"/>
        <v>60</v>
      </c>
      <c r="BM19">
        <f t="shared" ca="1" si="7"/>
        <v>210</v>
      </c>
    </row>
    <row r="20" spans="1:65" ht="15" customHeight="1" x14ac:dyDescent="0.25">
      <c r="A20" s="64">
        <v>17</v>
      </c>
      <c r="B20" s="64">
        <v>0</v>
      </c>
      <c r="C20" s="64">
        <v>0</v>
      </c>
      <c r="D20" s="18">
        <v>17</v>
      </c>
      <c r="E20" s="21">
        <f t="shared" ca="1" si="0"/>
        <v>700</v>
      </c>
      <c r="F20" s="22">
        <f t="shared" ca="1" si="1"/>
        <v>0</v>
      </c>
      <c r="G20" s="23">
        <v>17</v>
      </c>
      <c r="H20" s="24">
        <f t="shared" ca="1" si="2"/>
        <v>700</v>
      </c>
      <c r="I20" s="25">
        <f t="shared" ca="1" si="3"/>
        <v>0</v>
      </c>
      <c r="J20" s="156">
        <v>2300</v>
      </c>
      <c r="K20" s="156">
        <v>180</v>
      </c>
      <c r="L20" s="130">
        <f t="shared" si="8"/>
        <v>43.353978619539149</v>
      </c>
      <c r="N20" s="255"/>
      <c r="O20" s="256"/>
      <c r="P20" s="274"/>
      <c r="Q20" s="258"/>
      <c r="R20" s="258"/>
      <c r="S20" s="255"/>
      <c r="T20" s="256"/>
      <c r="U20" s="274"/>
      <c r="V20" s="258"/>
      <c r="W20" s="258"/>
      <c r="AH20" s="42" t="s">
        <v>48</v>
      </c>
      <c r="AI20" s="27">
        <f ca="1">MAX(AI10,AI12)</f>
        <v>43.353978619539149</v>
      </c>
      <c r="AJ20" s="13" t="s">
        <v>10</v>
      </c>
      <c r="AK20" s="38" t="s">
        <v>52</v>
      </c>
      <c r="AL20" s="30">
        <f ca="1">MAX(AL11,AL12)</f>
        <v>43.353978619539149</v>
      </c>
      <c r="AM20" s="39" t="s">
        <v>10</v>
      </c>
      <c r="AX20">
        <f t="shared" ca="1" si="14"/>
        <v>150</v>
      </c>
      <c r="AY20">
        <f t="shared" ca="1" si="4"/>
        <v>150</v>
      </c>
      <c r="AZ20" cm="1">
        <f t="array" aca="1" ref="AZ20" ca="1">_xlfn.LET(_xlpm.rozsah, $J$3:$J$10001,_xlpm.podminka, (_xlpm.rozsah&gt;H20)*(ISNUMBER(_xlpm.rozsah)),_xlpm.indexy, IF(_xlpm.podminka, ROW(_xlpm.rozsah)-MIN(ROW(_xlpm.rozsah))+1),_xlpm.prvni, MIN(_xlpm.indexy),_xlpm.finalni, IF(_xlpm.prvni=1, 2, _xlpm.prvni),INDEX(_xlpm.rozsah, _xlpm.finalni))</f>
        <v>800</v>
      </c>
      <c r="BA20" cm="1">
        <f t="array" aca="1" ref="BA20" ca="1">INDEX($J$3:$J$10001,MATCH(AZ20,$J$3:$J$10004,0)-1)</f>
        <v>700</v>
      </c>
      <c r="BB20">
        <f t="shared" ca="1" si="9"/>
        <v>210</v>
      </c>
      <c r="BC20">
        <f t="shared" ca="1" si="9"/>
        <v>150</v>
      </c>
      <c r="BD20">
        <f t="shared" ca="1" si="10"/>
        <v>60</v>
      </c>
      <c r="BE20">
        <f t="shared" ca="1" si="5"/>
        <v>210</v>
      </c>
      <c r="BF20">
        <f t="shared" ca="1" si="11"/>
        <v>150</v>
      </c>
      <c r="BG20">
        <f t="shared" ca="1" si="6"/>
        <v>150</v>
      </c>
      <c r="BH20" cm="1">
        <f t="array" aca="1" ref="BH20" ca="1">_xlfn.LET(_xlpm.rozsah, $J$3:$J$10001,_xlpm.podminka, (_xlpm.rozsah&gt;E20)*(ISNUMBER(_xlpm.rozsah)),_xlpm.indexy, IF(_xlpm.podminka, ROW(_xlpm.rozsah)-MIN(ROW(_xlpm.rozsah))+1),_xlpm.prvni, MIN(_xlpm.indexy),_xlpm.finalni, IF(_xlpm.prvni=1, 2, _xlpm.prvni),INDEX(_xlpm.rozsah, _xlpm.finalni))</f>
        <v>800</v>
      </c>
      <c r="BI20" cm="1">
        <f t="array" aca="1" ref="BI20" ca="1">INDEX($J$3:$J$10001,MATCH(BH20,$J$3:$J$10004,0)-1)</f>
        <v>700</v>
      </c>
      <c r="BJ20">
        <f t="shared" ca="1" si="12"/>
        <v>210</v>
      </c>
      <c r="BK20">
        <f t="shared" ca="1" si="12"/>
        <v>150</v>
      </c>
      <c r="BL20">
        <f t="shared" ca="1" si="13"/>
        <v>60</v>
      </c>
      <c r="BM20">
        <f t="shared" ca="1" si="7"/>
        <v>210</v>
      </c>
    </row>
    <row r="21" spans="1:65" x14ac:dyDescent="0.25">
      <c r="A21" s="64">
        <v>18</v>
      </c>
      <c r="B21" s="64">
        <v>0</v>
      </c>
      <c r="C21" s="64">
        <v>0</v>
      </c>
      <c r="D21" s="18">
        <v>18</v>
      </c>
      <c r="E21" s="21">
        <f t="shared" ca="1" si="0"/>
        <v>700</v>
      </c>
      <c r="F21" s="22">
        <f t="shared" ca="1" si="1"/>
        <v>0</v>
      </c>
      <c r="G21" s="28">
        <v>18</v>
      </c>
      <c r="H21" s="24">
        <f t="shared" ca="1" si="2"/>
        <v>700</v>
      </c>
      <c r="I21" s="25">
        <f t="shared" ca="1" si="3"/>
        <v>0</v>
      </c>
      <c r="J21" s="156">
        <v>2400</v>
      </c>
      <c r="K21" s="156">
        <v>10</v>
      </c>
      <c r="L21" s="130">
        <f t="shared" si="8"/>
        <v>2.5132741228718345</v>
      </c>
      <c r="N21" s="242" t="s">
        <v>143</v>
      </c>
      <c r="O21" s="243"/>
      <c r="P21" s="32">
        <v>126</v>
      </c>
      <c r="Q21" s="26">
        <f>AC11</f>
        <v>700</v>
      </c>
      <c r="R21" s="49" t="s">
        <v>128</v>
      </c>
      <c r="S21" s="242" t="s">
        <v>152</v>
      </c>
      <c r="T21" s="243"/>
      <c r="U21" s="32">
        <v>20</v>
      </c>
      <c r="V21" s="26">
        <f ca="1">((Q22-Q21)/U21)</f>
        <v>48.828232213460524</v>
      </c>
      <c r="W21" s="26">
        <f ca="1">((R22-0)/U21)</f>
        <v>17.593741422923159</v>
      </c>
      <c r="AH21" s="37" t="s">
        <v>49</v>
      </c>
      <c r="AI21" s="27">
        <f ca="1">MAX(AI11,AI13)</f>
        <v>56.443948009496623</v>
      </c>
      <c r="AJ21" s="13" t="s">
        <v>10</v>
      </c>
      <c r="AK21" s="38" t="s">
        <v>53</v>
      </c>
      <c r="AL21" s="30" cm="1">
        <f t="array" aca="1" ref="AL21" ca="1">INDEX(L1:L10000,MATCH(AL20,L1:L10000,0)-1)</f>
        <v>56.443948009496623</v>
      </c>
      <c r="AM21" s="39" t="s">
        <v>10</v>
      </c>
      <c r="AP21">
        <f t="shared" ref="AP21:AP26" si="15">IF(AV21&lt;0, AW21,AQ21)</f>
        <v>150</v>
      </c>
      <c r="AQ21">
        <f>MIN(AT21:AU21)+((Q21-MIN(AR21:AS21))/(MAX(AR21:AS21)-MIN(AR21:AS21)))*(MAX(AT21:AU21)-MIN(AT21:AU21))</f>
        <v>150</v>
      </c>
      <c r="AR21" cm="1">
        <f t="array" ref="AR21">_xlfn.LET(_xlpm.rozsah, $J$3:$J$10001,_xlpm.podminka, (_xlpm.rozsah&gt;Q21)*(ISNUMBER(_xlpm.rozsah)),_xlpm.indexy, IF(_xlpm.podminka, ROW(_xlpm.rozsah)-MIN(ROW(_xlpm.rozsah))+1),_xlpm.prvni, MIN(_xlpm.indexy),_xlpm.finalni, IF(_xlpm.prvni=1, 2, _xlpm.prvni),INDEX(_xlpm.rozsah, _xlpm.finalni))</f>
        <v>800</v>
      </c>
      <c r="AS21" cm="1">
        <f t="array" ref="AS21">INDEX($J$3:$J$10001,MATCH(AR21,$J$3:$J$10004,0)-1)</f>
        <v>700</v>
      </c>
      <c r="AT21">
        <f t="shared" ref="AT21:AU26" si="16">IF(ISERROR(MATCH(AR21,$J$1:$J$10000,0)), 0, INDEX($K$1:$K$10000, MATCH(AR21,$J$1:$J$10000,0)))</f>
        <v>210</v>
      </c>
      <c r="AU21">
        <f t="shared" si="16"/>
        <v>150</v>
      </c>
      <c r="AV21">
        <f t="shared" ref="AV21:AV26" si="17">AT21-AU21</f>
        <v>60</v>
      </c>
      <c r="AW21">
        <f t="shared" ref="AW21:AW24" si="18">MIN(AT21:AU21)+((MAX(AR21:AS21)-Q21)/(MAX(AR21:AS21)-MIN(AR21:AS21)))*(MAX(AT21:AU21)-MIN(AT21:AU21))</f>
        <v>210</v>
      </c>
      <c r="AX21">
        <f t="shared" ca="1" si="14"/>
        <v>150</v>
      </c>
      <c r="AY21">
        <f t="shared" ca="1" si="4"/>
        <v>150</v>
      </c>
      <c r="AZ21" cm="1">
        <f t="array" aca="1" ref="AZ21" ca="1">_xlfn.LET(_xlpm.rozsah, $J$3:$J$10001,_xlpm.podminka, (_xlpm.rozsah&gt;H21)*(ISNUMBER(_xlpm.rozsah)),_xlpm.indexy, IF(_xlpm.podminka, ROW(_xlpm.rozsah)-MIN(ROW(_xlpm.rozsah))+1),_xlpm.prvni, MIN(_xlpm.indexy),_xlpm.finalni, IF(_xlpm.prvni=1, 2, _xlpm.prvni),INDEX(_xlpm.rozsah, _xlpm.finalni))</f>
        <v>800</v>
      </c>
      <c r="BA21" cm="1">
        <f t="array" aca="1" ref="BA21" ca="1">INDEX($J$3:$J$10001,MATCH(AZ21,$J$3:$J$10004,0)-1)</f>
        <v>700</v>
      </c>
      <c r="BB21">
        <f t="shared" ca="1" si="9"/>
        <v>210</v>
      </c>
      <c r="BC21">
        <f t="shared" ca="1" si="9"/>
        <v>150</v>
      </c>
      <c r="BD21">
        <f t="shared" ca="1" si="10"/>
        <v>60</v>
      </c>
      <c r="BE21">
        <f t="shared" ca="1" si="5"/>
        <v>210</v>
      </c>
      <c r="BF21">
        <f t="shared" ca="1" si="11"/>
        <v>150</v>
      </c>
      <c r="BG21">
        <f t="shared" ca="1" si="6"/>
        <v>150</v>
      </c>
      <c r="BH21" cm="1">
        <f t="array" aca="1" ref="BH21" ca="1">_xlfn.LET(_xlpm.rozsah, $J$3:$J$10001,_xlpm.podminka, (_xlpm.rozsah&gt;E21)*(ISNUMBER(_xlpm.rozsah)),_xlpm.indexy, IF(_xlpm.podminka, ROW(_xlpm.rozsah)-MIN(ROW(_xlpm.rozsah))+1),_xlpm.prvni, MIN(_xlpm.indexy),_xlpm.finalni, IF(_xlpm.prvni=1, 2, _xlpm.prvni),INDEX(_xlpm.rozsah, _xlpm.finalni))</f>
        <v>800</v>
      </c>
      <c r="BI21" cm="1">
        <f t="array" aca="1" ref="BI21" ca="1">INDEX($J$3:$J$10001,MATCH(BH21,$J$3:$J$10004,0)-1)</f>
        <v>700</v>
      </c>
      <c r="BJ21">
        <f t="shared" ca="1" si="12"/>
        <v>210</v>
      </c>
      <c r="BK21">
        <f t="shared" ca="1" si="12"/>
        <v>150</v>
      </c>
      <c r="BL21">
        <f t="shared" ca="1" si="13"/>
        <v>60</v>
      </c>
      <c r="BM21">
        <f t="shared" ca="1" si="7"/>
        <v>210</v>
      </c>
    </row>
    <row r="22" spans="1:65" x14ac:dyDescent="0.25">
      <c r="A22" s="64">
        <v>19</v>
      </c>
      <c r="B22" s="64">
        <v>0</v>
      </c>
      <c r="C22" s="64">
        <v>0</v>
      </c>
      <c r="D22" s="18">
        <v>19</v>
      </c>
      <c r="E22" s="21">
        <f t="shared" ca="1" si="0"/>
        <v>700</v>
      </c>
      <c r="F22" s="22">
        <f t="shared" ca="1" si="1"/>
        <v>0</v>
      </c>
      <c r="G22" s="23">
        <v>19</v>
      </c>
      <c r="H22" s="24">
        <f t="shared" ca="1" si="2"/>
        <v>700</v>
      </c>
      <c r="I22" s="25">
        <f t="shared" ca="1" si="3"/>
        <v>0</v>
      </c>
      <c r="J22" s="155"/>
      <c r="K22" s="155"/>
      <c r="L22" s="130">
        <f t="shared" si="8"/>
        <v>0</v>
      </c>
      <c r="N22" s="242" t="s">
        <v>144</v>
      </c>
      <c r="O22" s="243"/>
      <c r="P22" s="32">
        <v>159</v>
      </c>
      <c r="Q22" s="26">
        <f t="shared" ref="Q22:Q24" ca="1" si="19">($AC$8*$AC$17)</f>
        <v>1676.5646442692105</v>
      </c>
      <c r="R22" s="49">
        <f ca="1">(R7/100)*AP22</f>
        <v>351.87482845846318</v>
      </c>
      <c r="S22" s="242" t="s">
        <v>153</v>
      </c>
      <c r="T22" s="243"/>
      <c r="U22" s="32">
        <v>20</v>
      </c>
      <c r="V22" s="26">
        <v>0</v>
      </c>
      <c r="W22" s="26">
        <f t="shared" ref="W22:W27" ca="1" si="20">((R23-R22)/U22)</f>
        <v>-8.7968707114615796</v>
      </c>
      <c r="AH22" s="37" t="s">
        <v>30</v>
      </c>
      <c r="AI22" s="27">
        <f>INDEX(J1:J10000,MATCH(AI18,L1:L10000,0))</f>
        <v>1000</v>
      </c>
      <c r="AJ22" s="13" t="s">
        <v>38</v>
      </c>
      <c r="AK22" s="38" t="s">
        <v>31</v>
      </c>
      <c r="AL22" s="30">
        <f>INDEX(J1:J10000,MATCH(AL18,L1:L10000,0))</f>
        <v>1000</v>
      </c>
      <c r="AM22" s="34" t="s">
        <v>38</v>
      </c>
      <c r="AP22">
        <f t="shared" ca="1" si="15"/>
        <v>351.87482845846318</v>
      </c>
      <c r="AQ22">
        <f t="shared" ref="AQ22:AQ44" ca="1" si="21">MIN(AT22:AU22)+((Q22-MIN(AR22:AS22))/(MAX(AR22:AS22)-MIN(AR22:AS22)))*(MAX(AT22:AU22)-MIN(AT22:AU22))</f>
        <v>356.12517154153682</v>
      </c>
      <c r="AR22" cm="1">
        <f t="array" aca="1" ref="AR22" ca="1">_xlfn.LET(_xlpm.rozsah, $J$3:$J$10001,_xlpm.podminka, (_xlpm.rozsah&gt;Q22)*(ISNUMBER(_xlpm.rozsah)),_xlpm.indexy, IF(_xlpm.podminka, ROW(_xlpm.rozsah)-MIN(ROW(_xlpm.rozsah))+1),_xlpm.prvni, MIN(_xlpm.indexy),_xlpm.finalni, IF(_xlpm.prvni=1, 2, _xlpm.prvni),INDEX(_xlpm.rozsah, _xlpm.finalni))</f>
        <v>1700</v>
      </c>
      <c r="AS22" cm="1">
        <f t="array" aca="1" ref="AS22" ca="1">INDEX($J$3:$J$10001,MATCH(AR22,$J$3:$J$10004,0)-1)</f>
        <v>1600</v>
      </c>
      <c r="AT22">
        <f t="shared" ca="1" si="16"/>
        <v>350</v>
      </c>
      <c r="AU22">
        <f t="shared" ca="1" si="16"/>
        <v>358</v>
      </c>
      <c r="AV22">
        <f t="shared" ca="1" si="17"/>
        <v>-8</v>
      </c>
      <c r="AW22">
        <f t="shared" ca="1" si="18"/>
        <v>351.87482845846318</v>
      </c>
      <c r="AX22">
        <f t="shared" ca="1" si="14"/>
        <v>150</v>
      </c>
      <c r="AY22">
        <f t="shared" ca="1" si="4"/>
        <v>150</v>
      </c>
      <c r="AZ22" cm="1">
        <f t="array" aca="1" ref="AZ22" ca="1">_xlfn.LET(_xlpm.rozsah, $J$3:$J$10001,_xlpm.podminka, (_xlpm.rozsah&gt;H22)*(ISNUMBER(_xlpm.rozsah)),_xlpm.indexy, IF(_xlpm.podminka, ROW(_xlpm.rozsah)-MIN(ROW(_xlpm.rozsah))+1),_xlpm.prvni, MIN(_xlpm.indexy),_xlpm.finalni, IF(_xlpm.prvni=1, 2, _xlpm.prvni),INDEX(_xlpm.rozsah, _xlpm.finalni))</f>
        <v>800</v>
      </c>
      <c r="BA22" cm="1">
        <f t="array" aca="1" ref="BA22" ca="1">INDEX($J$3:$J$10001,MATCH(AZ22,$J$3:$J$10004,0)-1)</f>
        <v>700</v>
      </c>
      <c r="BB22">
        <f t="shared" ca="1" si="9"/>
        <v>210</v>
      </c>
      <c r="BC22">
        <f t="shared" ca="1" si="9"/>
        <v>150</v>
      </c>
      <c r="BD22">
        <f t="shared" ca="1" si="10"/>
        <v>60</v>
      </c>
      <c r="BE22">
        <f t="shared" ca="1" si="5"/>
        <v>210</v>
      </c>
      <c r="BF22">
        <f t="shared" ca="1" si="11"/>
        <v>150</v>
      </c>
      <c r="BG22">
        <f t="shared" ca="1" si="6"/>
        <v>150</v>
      </c>
      <c r="BH22" cm="1">
        <f t="array" aca="1" ref="BH22" ca="1">_xlfn.LET(_xlpm.rozsah, $J$3:$J$10001,_xlpm.podminka, (_xlpm.rozsah&gt;E22)*(ISNUMBER(_xlpm.rozsah)),_xlpm.indexy, IF(_xlpm.podminka, ROW(_xlpm.rozsah)-MIN(ROW(_xlpm.rozsah))+1),_xlpm.prvni, MIN(_xlpm.indexy),_xlpm.finalni, IF(_xlpm.prvni=1, 2, _xlpm.prvni),INDEX(_xlpm.rozsah, _xlpm.finalni))</f>
        <v>800</v>
      </c>
      <c r="BI22" cm="1">
        <f t="array" aca="1" ref="BI22" ca="1">INDEX($J$3:$J$10001,MATCH(BH22,$J$3:$J$10004,0)-1)</f>
        <v>700</v>
      </c>
      <c r="BJ22">
        <f t="shared" ca="1" si="12"/>
        <v>210</v>
      </c>
      <c r="BK22">
        <f t="shared" ca="1" si="12"/>
        <v>150</v>
      </c>
      <c r="BL22">
        <f t="shared" ca="1" si="13"/>
        <v>60</v>
      </c>
      <c r="BM22">
        <f t="shared" ca="1" si="7"/>
        <v>210</v>
      </c>
    </row>
    <row r="23" spans="1:65" x14ac:dyDescent="0.25">
      <c r="A23" s="64">
        <v>20</v>
      </c>
      <c r="B23" s="64">
        <v>0</v>
      </c>
      <c r="C23" s="64">
        <v>0</v>
      </c>
      <c r="D23" s="18">
        <v>20</v>
      </c>
      <c r="E23" s="21">
        <f t="shared" ca="1" si="0"/>
        <v>700</v>
      </c>
      <c r="F23" s="22">
        <f t="shared" ca="1" si="1"/>
        <v>0</v>
      </c>
      <c r="G23" s="28">
        <v>20</v>
      </c>
      <c r="H23" s="24">
        <f t="shared" ca="1" si="2"/>
        <v>700</v>
      </c>
      <c r="I23" s="25">
        <f t="shared" ca="1" si="3"/>
        <v>0</v>
      </c>
      <c r="J23" s="156"/>
      <c r="K23" s="156"/>
      <c r="L23" s="130">
        <f t="shared" si="8"/>
        <v>0</v>
      </c>
      <c r="N23" s="242" t="s">
        <v>145</v>
      </c>
      <c r="O23" s="243"/>
      <c r="P23" s="32">
        <v>160</v>
      </c>
      <c r="Q23" s="26">
        <f t="shared" ca="1" si="19"/>
        <v>1676.5646442692105</v>
      </c>
      <c r="R23" s="49">
        <f t="shared" ref="R23:R28" ca="1" si="22">(R8/100)*AP23</f>
        <v>175.93741422923159</v>
      </c>
      <c r="S23" s="242" t="s">
        <v>154</v>
      </c>
      <c r="T23" s="243"/>
      <c r="U23" s="32">
        <v>20</v>
      </c>
      <c r="V23" s="26">
        <v>0</v>
      </c>
      <c r="W23" s="26">
        <f t="shared" ca="1" si="20"/>
        <v>4.3984353557307916</v>
      </c>
      <c r="AB23" s="4"/>
      <c r="AH23" s="37" t="s">
        <v>33</v>
      </c>
      <c r="AI23" s="27">
        <f>INDEX(J1:J10000,MATCH(AI19,L1:L10000,0))</f>
        <v>1100</v>
      </c>
      <c r="AJ23" s="13" t="s">
        <v>38</v>
      </c>
      <c r="AK23" s="38" t="s">
        <v>35</v>
      </c>
      <c r="AL23" s="30">
        <f>INDEX(J1:J10000,MATCH(AL19,L1:L10000,0))</f>
        <v>1100</v>
      </c>
      <c r="AM23" s="34" t="s">
        <v>38</v>
      </c>
      <c r="AP23">
        <f t="shared" ca="1" si="15"/>
        <v>351.87482845846318</v>
      </c>
      <c r="AQ23">
        <f t="shared" ca="1" si="21"/>
        <v>356.12517154153682</v>
      </c>
      <c r="AR23" cm="1">
        <f t="array" aca="1" ref="AR23" ca="1">_xlfn.LET(_xlpm.rozsah, $J$3:$J$10001,_xlpm.podminka, (_xlpm.rozsah&gt;Q23)*(ISNUMBER(_xlpm.rozsah)),_xlpm.indexy, IF(_xlpm.podminka, ROW(_xlpm.rozsah)-MIN(ROW(_xlpm.rozsah))+1),_xlpm.prvni, MIN(_xlpm.indexy),_xlpm.finalni, IF(_xlpm.prvni=1, 2, _xlpm.prvni),INDEX(_xlpm.rozsah, _xlpm.finalni))</f>
        <v>1700</v>
      </c>
      <c r="AS23" cm="1">
        <f t="array" aca="1" ref="AS23" ca="1">INDEX($J$3:$J$10001,MATCH(AR23,$J$3:$J$10004,0)-1)</f>
        <v>1600</v>
      </c>
      <c r="AT23">
        <f t="shared" ca="1" si="16"/>
        <v>350</v>
      </c>
      <c r="AU23">
        <f t="shared" ca="1" si="16"/>
        <v>358</v>
      </c>
      <c r="AV23">
        <f t="shared" ca="1" si="17"/>
        <v>-8</v>
      </c>
      <c r="AW23">
        <f t="shared" ca="1" si="18"/>
        <v>351.87482845846318</v>
      </c>
      <c r="AX23">
        <f t="shared" ca="1" si="14"/>
        <v>150</v>
      </c>
      <c r="AY23">
        <f t="shared" ca="1" si="4"/>
        <v>150</v>
      </c>
      <c r="AZ23" cm="1">
        <f t="array" aca="1" ref="AZ23" ca="1">_xlfn.LET(_xlpm.rozsah, $J$3:$J$10001,_xlpm.podminka, (_xlpm.rozsah&gt;H23)*(ISNUMBER(_xlpm.rozsah)),_xlpm.indexy, IF(_xlpm.podminka, ROW(_xlpm.rozsah)-MIN(ROW(_xlpm.rozsah))+1),_xlpm.prvni, MIN(_xlpm.indexy),_xlpm.finalni, IF(_xlpm.prvni=1, 2, _xlpm.prvni),INDEX(_xlpm.rozsah, _xlpm.finalni))</f>
        <v>800</v>
      </c>
      <c r="BA23" cm="1">
        <f t="array" aca="1" ref="BA23" ca="1">INDEX($J$3:$J$10001,MATCH(AZ23,$J$3:$J$10004,0)-1)</f>
        <v>700</v>
      </c>
      <c r="BB23">
        <f t="shared" ca="1" si="9"/>
        <v>210</v>
      </c>
      <c r="BC23">
        <f t="shared" ca="1" si="9"/>
        <v>150</v>
      </c>
      <c r="BD23">
        <f t="shared" ca="1" si="10"/>
        <v>60</v>
      </c>
      <c r="BE23">
        <f t="shared" ca="1" si="5"/>
        <v>210</v>
      </c>
      <c r="BF23">
        <f t="shared" ca="1" si="11"/>
        <v>150</v>
      </c>
      <c r="BG23">
        <f t="shared" ca="1" si="6"/>
        <v>150</v>
      </c>
      <c r="BH23" cm="1">
        <f t="array" aca="1" ref="BH23" ca="1">_xlfn.LET(_xlpm.rozsah, $J$3:$J$10001,_xlpm.podminka, (_xlpm.rozsah&gt;E23)*(ISNUMBER(_xlpm.rozsah)),_xlpm.indexy, IF(_xlpm.podminka, ROW(_xlpm.rozsah)-MIN(ROW(_xlpm.rozsah))+1),_xlpm.prvni, MIN(_xlpm.indexy),_xlpm.finalni, IF(_xlpm.prvni=1, 2, _xlpm.prvni),INDEX(_xlpm.rozsah, _xlpm.finalni))</f>
        <v>800</v>
      </c>
      <c r="BI23" cm="1">
        <f t="array" aca="1" ref="BI23" ca="1">INDEX($J$3:$J$10001,MATCH(BH23,$J$3:$J$10004,0)-1)</f>
        <v>700</v>
      </c>
      <c r="BJ23">
        <f t="shared" ca="1" si="12"/>
        <v>210</v>
      </c>
      <c r="BK23">
        <f t="shared" ca="1" si="12"/>
        <v>150</v>
      </c>
      <c r="BL23">
        <f t="shared" ca="1" si="13"/>
        <v>60</v>
      </c>
      <c r="BM23">
        <f t="shared" ca="1" si="7"/>
        <v>210</v>
      </c>
    </row>
    <row r="24" spans="1:65" x14ac:dyDescent="0.25">
      <c r="A24" s="64">
        <v>21</v>
      </c>
      <c r="B24" s="64">
        <v>0</v>
      </c>
      <c r="C24" s="64">
        <v>0</v>
      </c>
      <c r="D24" s="18">
        <v>21</v>
      </c>
      <c r="E24" s="21">
        <f t="shared" ca="1" si="0"/>
        <v>700</v>
      </c>
      <c r="F24" s="22">
        <f t="shared" ca="1" si="1"/>
        <v>0</v>
      </c>
      <c r="G24" s="23">
        <v>21</v>
      </c>
      <c r="H24" s="24">
        <f t="shared" ca="1" si="2"/>
        <v>700</v>
      </c>
      <c r="I24" s="25">
        <f t="shared" ca="1" si="3"/>
        <v>0</v>
      </c>
      <c r="J24" s="156"/>
      <c r="K24" s="156"/>
      <c r="L24" s="130">
        <f t="shared" si="8"/>
        <v>0</v>
      </c>
      <c r="N24" s="242" t="s">
        <v>146</v>
      </c>
      <c r="O24" s="243"/>
      <c r="P24" s="32">
        <v>162</v>
      </c>
      <c r="Q24" s="26">
        <f t="shared" ca="1" si="19"/>
        <v>1676.5646442692105</v>
      </c>
      <c r="R24" s="49">
        <f t="shared" ca="1" si="22"/>
        <v>263.90612134384742</v>
      </c>
      <c r="S24" s="242" t="s">
        <v>155</v>
      </c>
      <c r="T24" s="243"/>
      <c r="U24" s="32">
        <v>20</v>
      </c>
      <c r="V24" s="26">
        <f ca="1">((Q25-Q24)/U24)</f>
        <v>27.942744071153516</v>
      </c>
      <c r="W24" s="26">
        <f t="shared" ca="1" si="20"/>
        <v>-2.0964406521914967</v>
      </c>
      <c r="AB24" s="4"/>
      <c r="AH24" s="37" t="s">
        <v>50</v>
      </c>
      <c r="AI24" s="27">
        <f ca="1">MAX(AI14,AI16)</f>
        <v>2200</v>
      </c>
      <c r="AJ24" s="13" t="s">
        <v>38</v>
      </c>
      <c r="AK24" s="38" t="s">
        <v>54</v>
      </c>
      <c r="AL24" s="30">
        <f ca="1">MAX(AL15,AL16)</f>
        <v>2200</v>
      </c>
      <c r="AM24" s="34" t="s">
        <v>38</v>
      </c>
      <c r="AP24">
        <f t="shared" ca="1" si="15"/>
        <v>351.87482845846318</v>
      </c>
      <c r="AQ24">
        <f t="shared" ca="1" si="21"/>
        <v>356.12517154153682</v>
      </c>
      <c r="AR24" cm="1">
        <f t="array" aca="1" ref="AR24" ca="1">_xlfn.LET(_xlpm.rozsah, $J$3:$J$10001,_xlpm.podminka, (_xlpm.rozsah&gt;Q24)*(ISNUMBER(_xlpm.rozsah)),_xlpm.indexy, IF(_xlpm.podminka, ROW(_xlpm.rozsah)-MIN(ROW(_xlpm.rozsah))+1),_xlpm.prvni, MIN(_xlpm.indexy),_xlpm.finalni, IF(_xlpm.prvni=1, 2, _xlpm.prvni),INDEX(_xlpm.rozsah, _xlpm.finalni))</f>
        <v>1700</v>
      </c>
      <c r="AS24" cm="1">
        <f t="array" aca="1" ref="AS24" ca="1">INDEX($J$3:$J$10001,MATCH(AR24,$J$3:$J$10004,0)-1)</f>
        <v>1600</v>
      </c>
      <c r="AT24">
        <f t="shared" ca="1" si="16"/>
        <v>350</v>
      </c>
      <c r="AU24">
        <f t="shared" ca="1" si="16"/>
        <v>358</v>
      </c>
      <c r="AV24">
        <f t="shared" ca="1" si="17"/>
        <v>-8</v>
      </c>
      <c r="AW24">
        <f t="shared" ca="1" si="18"/>
        <v>351.87482845846318</v>
      </c>
      <c r="AX24">
        <f t="shared" ca="1" si="14"/>
        <v>150</v>
      </c>
      <c r="AY24">
        <f t="shared" ca="1" si="4"/>
        <v>150</v>
      </c>
      <c r="AZ24" cm="1">
        <f t="array" aca="1" ref="AZ24" ca="1">_xlfn.LET(_xlpm.rozsah, $J$3:$J$10001,_xlpm.podminka, (_xlpm.rozsah&gt;H24)*(ISNUMBER(_xlpm.rozsah)),_xlpm.indexy, IF(_xlpm.podminka, ROW(_xlpm.rozsah)-MIN(ROW(_xlpm.rozsah))+1),_xlpm.prvni, MIN(_xlpm.indexy),_xlpm.finalni, IF(_xlpm.prvni=1, 2, _xlpm.prvni),INDEX(_xlpm.rozsah, _xlpm.finalni))</f>
        <v>800</v>
      </c>
      <c r="BA24" cm="1">
        <f t="array" aca="1" ref="BA24" ca="1">INDEX($J$3:$J$10001,MATCH(AZ24,$J$3:$J$10004,0)-1)</f>
        <v>700</v>
      </c>
      <c r="BB24">
        <f t="shared" ca="1" si="9"/>
        <v>210</v>
      </c>
      <c r="BC24">
        <f t="shared" ca="1" si="9"/>
        <v>150</v>
      </c>
      <c r="BD24">
        <f t="shared" ca="1" si="10"/>
        <v>60</v>
      </c>
      <c r="BE24">
        <f t="shared" ca="1" si="5"/>
        <v>210</v>
      </c>
      <c r="BF24">
        <f t="shared" ca="1" si="11"/>
        <v>150</v>
      </c>
      <c r="BG24">
        <f t="shared" ca="1" si="6"/>
        <v>150</v>
      </c>
      <c r="BH24" cm="1">
        <f t="array" aca="1" ref="BH24" ca="1">_xlfn.LET(_xlpm.rozsah, $J$3:$J$10001,_xlpm.podminka, (_xlpm.rozsah&gt;E24)*(ISNUMBER(_xlpm.rozsah)),_xlpm.indexy, IF(_xlpm.podminka, ROW(_xlpm.rozsah)-MIN(ROW(_xlpm.rozsah))+1),_xlpm.prvni, MIN(_xlpm.indexy),_xlpm.finalni, IF(_xlpm.prvni=1, 2, _xlpm.prvni),INDEX(_xlpm.rozsah, _xlpm.finalni))</f>
        <v>800</v>
      </c>
      <c r="BI24" cm="1">
        <f t="array" aca="1" ref="BI24" ca="1">INDEX($J$3:$J$10001,MATCH(BH24,$J$3:$J$10004,0)-1)</f>
        <v>700</v>
      </c>
      <c r="BJ24">
        <f t="shared" ca="1" si="12"/>
        <v>210</v>
      </c>
      <c r="BK24">
        <f t="shared" ca="1" si="12"/>
        <v>150</v>
      </c>
      <c r="BL24">
        <f t="shared" ca="1" si="13"/>
        <v>60</v>
      </c>
      <c r="BM24">
        <f t="shared" ca="1" si="7"/>
        <v>210</v>
      </c>
    </row>
    <row r="25" spans="1:65" x14ac:dyDescent="0.25">
      <c r="A25" s="64">
        <v>22</v>
      </c>
      <c r="B25" s="64">
        <v>0</v>
      </c>
      <c r="C25" s="64">
        <v>0</v>
      </c>
      <c r="D25" s="18">
        <v>22</v>
      </c>
      <c r="E25" s="21">
        <f t="shared" ca="1" si="0"/>
        <v>700</v>
      </c>
      <c r="F25" s="22">
        <f t="shared" ca="1" si="1"/>
        <v>0</v>
      </c>
      <c r="G25" s="28">
        <v>22</v>
      </c>
      <c r="H25" s="24">
        <f t="shared" ca="1" si="2"/>
        <v>700</v>
      </c>
      <c r="I25" s="25">
        <f t="shared" ca="1" si="3"/>
        <v>0</v>
      </c>
      <c r="J25" s="156"/>
      <c r="K25" s="156"/>
      <c r="L25" s="130">
        <f t="shared" si="8"/>
        <v>0</v>
      </c>
      <c r="N25" s="242" t="s">
        <v>147</v>
      </c>
      <c r="O25" s="243"/>
      <c r="P25" s="32">
        <v>246</v>
      </c>
      <c r="Q25" s="26">
        <f ca="1">$AC$8</f>
        <v>2235.4195256922808</v>
      </c>
      <c r="R25" s="49">
        <f t="shared" ca="1" si="22"/>
        <v>221.97730830001748</v>
      </c>
      <c r="S25" s="242" t="s">
        <v>156</v>
      </c>
      <c r="T25" s="243"/>
      <c r="U25" s="32">
        <v>20</v>
      </c>
      <c r="V25" s="26">
        <v>0</v>
      </c>
      <c r="W25" s="26">
        <f t="shared" ca="1" si="20"/>
        <v>-9.9889788735007876</v>
      </c>
      <c r="AH25" s="37" t="s">
        <v>51</v>
      </c>
      <c r="AI25" s="27">
        <f ca="1">MAX(AI15,AI17)</f>
        <v>2300</v>
      </c>
      <c r="AJ25" s="13" t="s">
        <v>38</v>
      </c>
      <c r="AK25" s="106" t="s">
        <v>55</v>
      </c>
      <c r="AL25" s="30">
        <f ca="1">MAX(AL14,AL17)</f>
        <v>2300</v>
      </c>
      <c r="AM25" s="34" t="s">
        <v>38</v>
      </c>
      <c r="AP25">
        <f t="shared" ca="1" si="15"/>
        <v>221.97730830001748</v>
      </c>
      <c r="AQ25">
        <f t="shared" ca="1" si="21"/>
        <v>203.02269169998252</v>
      </c>
      <c r="AR25" cm="1">
        <f t="array" aca="1" ref="AR25" ca="1">_xlfn.LET(_xlpm.rozsah, $J$3:$J$10001,_xlpm.podminka, (_xlpm.rozsah&gt;Q25)*(ISNUMBER(_xlpm.rozsah)),_xlpm.indexy, IF(_xlpm.podminka, ROW(_xlpm.rozsah)-MIN(ROW(_xlpm.rozsah))+1),_xlpm.prvni, MIN(_xlpm.indexy),_xlpm.finalni, IF(_xlpm.prvni=1, 2, _xlpm.prvni),INDEX(_xlpm.rozsah, _xlpm.finalni))</f>
        <v>2300</v>
      </c>
      <c r="AS25" cm="1">
        <f t="array" aca="1" ref="AS25" ca="1">INDEX($J$3:$J$10001,MATCH(AR25,$J$3:$J$10004,0)-1)</f>
        <v>2200</v>
      </c>
      <c r="AT25">
        <f t="shared" ca="1" si="16"/>
        <v>180</v>
      </c>
      <c r="AU25">
        <f t="shared" ca="1" si="16"/>
        <v>245</v>
      </c>
      <c r="AV25">
        <f t="shared" ca="1" si="17"/>
        <v>-65</v>
      </c>
      <c r="AW25">
        <f ca="1">MIN(AT25:AU25)+((MAX(AR25:AS25)-Q25)/(MAX(AR25:AS25)-MIN(AR25:AS25)))*(MAX(AT25:AU25)-MIN(AT25:AU25))</f>
        <v>221.97730830001748</v>
      </c>
      <c r="AX25">
        <f t="shared" ca="1" si="14"/>
        <v>150</v>
      </c>
      <c r="AY25">
        <f t="shared" ca="1" si="4"/>
        <v>150</v>
      </c>
      <c r="AZ25" cm="1">
        <f t="array" aca="1" ref="AZ25" ca="1">_xlfn.LET(_xlpm.rozsah, $J$3:$J$10001,_xlpm.podminka, (_xlpm.rozsah&gt;H25)*(ISNUMBER(_xlpm.rozsah)),_xlpm.indexy, IF(_xlpm.podminka, ROW(_xlpm.rozsah)-MIN(ROW(_xlpm.rozsah))+1),_xlpm.prvni, MIN(_xlpm.indexy),_xlpm.finalni, IF(_xlpm.prvni=1, 2, _xlpm.prvni),INDEX(_xlpm.rozsah, _xlpm.finalni))</f>
        <v>800</v>
      </c>
      <c r="BA25" cm="1">
        <f t="array" aca="1" ref="BA25" ca="1">INDEX($J$3:$J$10001,MATCH(AZ25,$J$3:$J$10004,0)-1)</f>
        <v>700</v>
      </c>
      <c r="BB25">
        <f t="shared" ca="1" si="9"/>
        <v>210</v>
      </c>
      <c r="BC25">
        <f t="shared" ca="1" si="9"/>
        <v>150</v>
      </c>
      <c r="BD25">
        <f t="shared" ca="1" si="10"/>
        <v>60</v>
      </c>
      <c r="BE25">
        <f t="shared" ca="1" si="5"/>
        <v>210</v>
      </c>
      <c r="BF25">
        <f t="shared" ca="1" si="11"/>
        <v>150</v>
      </c>
      <c r="BG25">
        <f t="shared" ca="1" si="6"/>
        <v>150</v>
      </c>
      <c r="BH25" cm="1">
        <f t="array" aca="1" ref="BH25" ca="1">_xlfn.LET(_xlpm.rozsah, $J$3:$J$10001,_xlpm.podminka, (_xlpm.rozsah&gt;E25)*(ISNUMBER(_xlpm.rozsah)),_xlpm.indexy, IF(_xlpm.podminka, ROW(_xlpm.rozsah)-MIN(ROW(_xlpm.rozsah))+1),_xlpm.prvni, MIN(_xlpm.indexy),_xlpm.finalni, IF(_xlpm.prvni=1, 2, _xlpm.prvni),INDEX(_xlpm.rozsah, _xlpm.finalni))</f>
        <v>800</v>
      </c>
      <c r="BI25" cm="1">
        <f t="array" aca="1" ref="BI25" ca="1">INDEX($J$3:$J$10001,MATCH(BH25,$J$3:$J$10004,0)-1)</f>
        <v>700</v>
      </c>
      <c r="BJ25">
        <f t="shared" ca="1" si="12"/>
        <v>210</v>
      </c>
      <c r="BK25">
        <f t="shared" ca="1" si="12"/>
        <v>150</v>
      </c>
      <c r="BL25">
        <f t="shared" ca="1" si="13"/>
        <v>60</v>
      </c>
      <c r="BM25">
        <f t="shared" ca="1" si="7"/>
        <v>210</v>
      </c>
    </row>
    <row r="26" spans="1:65" x14ac:dyDescent="0.25">
      <c r="A26" s="64">
        <v>23</v>
      </c>
      <c r="B26" s="64">
        <v>0</v>
      </c>
      <c r="C26" s="64">
        <v>0</v>
      </c>
      <c r="D26" s="18">
        <v>23</v>
      </c>
      <c r="E26" s="21">
        <f t="shared" ca="1" si="0"/>
        <v>700</v>
      </c>
      <c r="F26" s="22">
        <f t="shared" ca="1" si="1"/>
        <v>0</v>
      </c>
      <c r="G26" s="23">
        <v>23</v>
      </c>
      <c r="H26" s="24">
        <f t="shared" ca="1" si="2"/>
        <v>700</v>
      </c>
      <c r="I26" s="25">
        <f t="shared" ca="1" si="3"/>
        <v>0</v>
      </c>
      <c r="J26" s="156"/>
      <c r="K26" s="156"/>
      <c r="L26" s="130">
        <f t="shared" si="8"/>
        <v>0</v>
      </c>
      <c r="N26" s="242" t="s">
        <v>148</v>
      </c>
      <c r="O26" s="243"/>
      <c r="P26" s="32">
        <v>164</v>
      </c>
      <c r="Q26" s="26">
        <f t="shared" ref="Q26:Q28" ca="1" si="23">$AC$8</f>
        <v>2235.4195256922808</v>
      </c>
      <c r="R26" s="49">
        <f t="shared" ca="1" si="22"/>
        <v>22.197730830001749</v>
      </c>
      <c r="S26" s="242" t="s">
        <v>157</v>
      </c>
      <c r="T26" s="243"/>
      <c r="U26" s="32">
        <v>20</v>
      </c>
      <c r="V26" s="26">
        <v>0</v>
      </c>
      <c r="W26" s="26">
        <f t="shared" ca="1" si="20"/>
        <v>7.2142625197505676</v>
      </c>
      <c r="AE26" t="s">
        <v>43</v>
      </c>
      <c r="AF26" s="14"/>
      <c r="AG26" t="s">
        <v>167</v>
      </c>
      <c r="AP26">
        <f t="shared" ca="1" si="15"/>
        <v>221.97730830001748</v>
      </c>
      <c r="AQ26">
        <f t="shared" ca="1" si="21"/>
        <v>203.02269169998252</v>
      </c>
      <c r="AR26" cm="1">
        <f t="array" aca="1" ref="AR26" ca="1">_xlfn.LET(_xlpm.rozsah, $J$3:$J$10001,_xlpm.podminka, (_xlpm.rozsah&gt;Q26)*(ISNUMBER(_xlpm.rozsah)),_xlpm.indexy, IF(_xlpm.podminka, ROW(_xlpm.rozsah)-MIN(ROW(_xlpm.rozsah))+1),_xlpm.prvni, MIN(_xlpm.indexy),_xlpm.finalni, IF(_xlpm.prvni=1, 2, _xlpm.prvni),INDEX(_xlpm.rozsah, _xlpm.finalni))</f>
        <v>2300</v>
      </c>
      <c r="AS26" cm="1">
        <f t="array" aca="1" ref="AS26" ca="1">INDEX($J$3:$J$10001,MATCH(AR26,$J$3:$J$10004,0)-1)</f>
        <v>2200</v>
      </c>
      <c r="AT26">
        <f t="shared" ca="1" si="16"/>
        <v>180</v>
      </c>
      <c r="AU26">
        <f t="shared" ca="1" si="16"/>
        <v>245</v>
      </c>
      <c r="AV26">
        <f t="shared" ca="1" si="17"/>
        <v>-65</v>
      </c>
      <c r="AW26">
        <f t="shared" ref="AW26:AW44" ca="1" si="24">MIN(AT26:AU26)+((MAX(AR26:AS26)-Q26)/(MAX(AR26:AS26)-MIN(AR26:AS26)))*(MAX(AT26:AU26)-MIN(AT26:AU26))</f>
        <v>221.97730830001748</v>
      </c>
      <c r="AX26">
        <f t="shared" ca="1" si="14"/>
        <v>150</v>
      </c>
      <c r="AY26">
        <f t="shared" ca="1" si="4"/>
        <v>150</v>
      </c>
      <c r="AZ26" cm="1">
        <f t="array" aca="1" ref="AZ26" ca="1">_xlfn.LET(_xlpm.rozsah, $J$3:$J$10001,_xlpm.podminka, (_xlpm.rozsah&gt;H26)*(ISNUMBER(_xlpm.rozsah)),_xlpm.indexy, IF(_xlpm.podminka, ROW(_xlpm.rozsah)-MIN(ROW(_xlpm.rozsah))+1),_xlpm.prvni, MIN(_xlpm.indexy),_xlpm.finalni, IF(_xlpm.prvni=1, 2, _xlpm.prvni),INDEX(_xlpm.rozsah, _xlpm.finalni))</f>
        <v>800</v>
      </c>
      <c r="BA26" cm="1">
        <f t="array" aca="1" ref="BA26" ca="1">INDEX($J$3:$J$10001,MATCH(AZ26,$J$3:$J$10004,0)-1)</f>
        <v>700</v>
      </c>
      <c r="BB26">
        <f t="shared" ca="1" si="9"/>
        <v>210</v>
      </c>
      <c r="BC26">
        <f t="shared" ca="1" si="9"/>
        <v>150</v>
      </c>
      <c r="BD26">
        <f t="shared" ca="1" si="10"/>
        <v>60</v>
      </c>
      <c r="BE26">
        <f t="shared" ca="1" si="5"/>
        <v>210</v>
      </c>
      <c r="BF26">
        <f t="shared" ca="1" si="11"/>
        <v>150</v>
      </c>
      <c r="BG26">
        <f t="shared" ca="1" si="6"/>
        <v>150</v>
      </c>
      <c r="BH26" cm="1">
        <f t="array" aca="1" ref="BH26" ca="1">_xlfn.LET(_xlpm.rozsah, $J$3:$J$10001,_xlpm.podminka, (_xlpm.rozsah&gt;E26)*(ISNUMBER(_xlpm.rozsah)),_xlpm.indexy, IF(_xlpm.podminka, ROW(_xlpm.rozsah)-MIN(ROW(_xlpm.rozsah))+1),_xlpm.prvni, MIN(_xlpm.indexy),_xlpm.finalni, IF(_xlpm.prvni=1, 2, _xlpm.prvni),INDEX(_xlpm.rozsah, _xlpm.finalni))</f>
        <v>800</v>
      </c>
      <c r="BI26" cm="1">
        <f t="array" aca="1" ref="BI26" ca="1">INDEX($J$3:$J$10001,MATCH(BH26,$J$3:$J$10004,0)-1)</f>
        <v>700</v>
      </c>
      <c r="BJ26">
        <f t="shared" ca="1" si="12"/>
        <v>210</v>
      </c>
      <c r="BK26">
        <f t="shared" ca="1" si="12"/>
        <v>150</v>
      </c>
      <c r="BL26">
        <f t="shared" ca="1" si="13"/>
        <v>60</v>
      </c>
      <c r="BM26">
        <f t="shared" ca="1" si="7"/>
        <v>210</v>
      </c>
    </row>
    <row r="27" spans="1:65" x14ac:dyDescent="0.25">
      <c r="A27" s="64">
        <v>24</v>
      </c>
      <c r="B27" s="64">
        <v>1</v>
      </c>
      <c r="C27" s="64">
        <v>3</v>
      </c>
      <c r="D27" s="18">
        <v>24</v>
      </c>
      <c r="E27" s="21">
        <f t="shared" ca="1" si="0"/>
        <v>715.35419525692282</v>
      </c>
      <c r="F27" s="22">
        <f t="shared" ca="1" si="1"/>
        <v>4.7763755146246103</v>
      </c>
      <c r="G27" s="28">
        <v>24</v>
      </c>
      <c r="H27" s="24">
        <f t="shared" ca="1" si="2"/>
        <v>715.315022</v>
      </c>
      <c r="I27" s="25">
        <f t="shared" ca="1" si="3"/>
        <v>4.7756703960000007</v>
      </c>
      <c r="J27" s="156"/>
      <c r="K27" s="156"/>
      <c r="L27" s="130">
        <f t="shared" si="8"/>
        <v>0</v>
      </c>
      <c r="N27" s="242" t="s">
        <v>149</v>
      </c>
      <c r="O27" s="243"/>
      <c r="P27" s="32">
        <v>248</v>
      </c>
      <c r="Q27" s="26">
        <f t="shared" ca="1" si="23"/>
        <v>2235.4195256922808</v>
      </c>
      <c r="R27" s="49">
        <f t="shared" ca="1" si="22"/>
        <v>166.48298122501311</v>
      </c>
      <c r="S27" s="242" t="s">
        <v>158</v>
      </c>
      <c r="T27" s="243"/>
      <c r="U27" s="32">
        <v>20</v>
      </c>
      <c r="V27" s="26">
        <v>0</v>
      </c>
      <c r="W27" s="26">
        <f t="shared" ca="1" si="20"/>
        <v>-2.7747163537502182</v>
      </c>
      <c r="AF27" s="35"/>
      <c r="AG27" t="s">
        <v>59</v>
      </c>
      <c r="AP27">
        <f t="shared" ref="AP27:AP44" ca="1" si="25">IF(AV27&lt;0, AW27,AQ27)</f>
        <v>221.97730830001748</v>
      </c>
      <c r="AQ27">
        <f t="shared" ca="1" si="21"/>
        <v>203.02269169998252</v>
      </c>
      <c r="AR27" cm="1">
        <f t="array" aca="1" ref="AR27" ca="1">_xlfn.LET(_xlpm.rozsah, $J$3:$J$10001,_xlpm.podminka, (_xlpm.rozsah&gt;Q27)*(ISNUMBER(_xlpm.rozsah)),_xlpm.indexy, IF(_xlpm.podminka, ROW(_xlpm.rozsah)-MIN(ROW(_xlpm.rozsah))+1),_xlpm.prvni, MIN(_xlpm.indexy),_xlpm.finalni, IF(_xlpm.prvni=1, 2, _xlpm.prvni),INDEX(_xlpm.rozsah, _xlpm.finalni))</f>
        <v>2300</v>
      </c>
      <c r="AS27" cm="1">
        <f t="array" aca="1" ref="AS27" ca="1">INDEX($J$3:$J$10001,MATCH(AR27,$J$3:$J$10004,0)-1)</f>
        <v>2200</v>
      </c>
      <c r="AT27">
        <f t="shared" ref="AT27:AT44" ca="1" si="26">IF(ISERROR(MATCH(AR27,$J$1:$J$10000,0)), 0, INDEX($K$1:$K$10000, MATCH(AR27,$J$1:$J$10000,0)))</f>
        <v>180</v>
      </c>
      <c r="AU27">
        <f t="shared" ref="AU27:AU44" ca="1" si="27">IF(ISERROR(MATCH(AS27,$J$1:$J$10000,0)), 0, INDEX($K$1:$K$10000, MATCH(AS27,$J$1:$J$10000,0)))</f>
        <v>245</v>
      </c>
      <c r="AV27">
        <f t="shared" ref="AV27:AV44" ca="1" si="28">AT27-AU27</f>
        <v>-65</v>
      </c>
      <c r="AW27">
        <f t="shared" ca="1" si="24"/>
        <v>221.97730830001748</v>
      </c>
      <c r="AX27">
        <f ca="1">IF(BD27&lt;0, BE27, AY27)</f>
        <v>159.18901320000001</v>
      </c>
      <c r="AY27">
        <f t="shared" ca="1" si="4"/>
        <v>159.18901320000001</v>
      </c>
      <c r="AZ27" cm="1">
        <f t="array" aca="1" ref="AZ27" ca="1">_xlfn.LET(_xlpm.rozsah, $J$3:$J$10001,_xlpm.podminka, (_xlpm.rozsah&gt;H27)*(ISNUMBER(_xlpm.rozsah)),_xlpm.indexy, IF(_xlpm.podminka, ROW(_xlpm.rozsah)-MIN(ROW(_xlpm.rozsah))+1),_xlpm.prvni, MIN(_xlpm.indexy),_xlpm.finalni, IF(_xlpm.prvni=1, 2, _xlpm.prvni),INDEX(_xlpm.rozsah, _xlpm.finalni))</f>
        <v>800</v>
      </c>
      <c r="BA27" cm="1">
        <f t="array" aca="1" ref="BA27" ca="1">INDEX($J$3:$J$10001,MATCH(AZ27,$J$3:$J$10004,0)-1)</f>
        <v>700</v>
      </c>
      <c r="BB27">
        <f t="shared" ca="1" si="9"/>
        <v>210</v>
      </c>
      <c r="BC27">
        <f t="shared" ca="1" si="9"/>
        <v>150</v>
      </c>
      <c r="BD27">
        <f ca="1">BB27-BC27</f>
        <v>60</v>
      </c>
      <c r="BE27">
        <f t="shared" ca="1" si="5"/>
        <v>200.81098679999999</v>
      </c>
      <c r="BF27">
        <f t="shared" ca="1" si="11"/>
        <v>159.21251715415369</v>
      </c>
      <c r="BG27">
        <f t="shared" ca="1" si="6"/>
        <v>159.21251715415369</v>
      </c>
      <c r="BH27" cm="1">
        <f t="array" aca="1" ref="BH27" ca="1">_xlfn.LET(_xlpm.rozsah, $J$3:$J$10001,_xlpm.podminka, (_xlpm.rozsah&gt;E27)*(ISNUMBER(_xlpm.rozsah)),_xlpm.indexy, IF(_xlpm.podminka, ROW(_xlpm.rozsah)-MIN(ROW(_xlpm.rozsah))+1),_xlpm.prvni, MIN(_xlpm.indexy),_xlpm.finalni, IF(_xlpm.prvni=1, 2, _xlpm.prvni),INDEX(_xlpm.rozsah, _xlpm.finalni))</f>
        <v>800</v>
      </c>
      <c r="BI27" cm="1">
        <f t="array" aca="1" ref="BI27" ca="1">INDEX($J$3:$J$10001,MATCH(BH27,$J$3:$J$10004,0)-1)</f>
        <v>700</v>
      </c>
      <c r="BJ27">
        <f t="shared" ca="1" si="12"/>
        <v>210</v>
      </c>
      <c r="BK27">
        <f t="shared" ca="1" si="12"/>
        <v>150</v>
      </c>
      <c r="BL27">
        <f t="shared" ca="1" si="13"/>
        <v>60</v>
      </c>
      <c r="BM27">
        <f t="shared" ca="1" si="7"/>
        <v>200.78748284584631</v>
      </c>
    </row>
    <row r="28" spans="1:65" x14ac:dyDescent="0.25">
      <c r="A28" s="64">
        <v>25</v>
      </c>
      <c r="B28" s="64">
        <v>1</v>
      </c>
      <c r="C28" s="64">
        <v>3</v>
      </c>
      <c r="D28" s="18">
        <v>25</v>
      </c>
      <c r="E28" s="21">
        <f t="shared" ca="1" si="0"/>
        <v>715.35419525692282</v>
      </c>
      <c r="F28" s="22">
        <f t="shared" ca="1" si="1"/>
        <v>4.7763755146246103</v>
      </c>
      <c r="G28" s="23">
        <v>25</v>
      </c>
      <c r="H28" s="24">
        <f t="shared" ca="1" si="2"/>
        <v>715.315022</v>
      </c>
      <c r="I28" s="25">
        <f t="shared" ca="1" si="3"/>
        <v>4.7756703960000007</v>
      </c>
      <c r="J28" s="156"/>
      <c r="K28" s="156"/>
      <c r="L28" s="130">
        <f t="shared" si="8"/>
        <v>0</v>
      </c>
      <c r="N28" s="237" t="s">
        <v>150</v>
      </c>
      <c r="O28" s="237"/>
      <c r="P28" s="32">
        <v>247</v>
      </c>
      <c r="Q28" s="26">
        <f t="shared" ca="1" si="23"/>
        <v>2235.4195256922808</v>
      </c>
      <c r="R28" s="49">
        <f t="shared" ca="1" si="22"/>
        <v>110.98865415000874</v>
      </c>
      <c r="S28" s="237" t="s">
        <v>159</v>
      </c>
      <c r="T28" s="237"/>
      <c r="U28" s="32">
        <v>20</v>
      </c>
      <c r="V28" s="26">
        <f ca="1">((Q29-Q28)/U28)</f>
        <v>-76.770976284614036</v>
      </c>
      <c r="W28" s="26">
        <f ca="1">((0-R28)/U28)</f>
        <v>-5.5494327075004373</v>
      </c>
      <c r="AF28" s="7"/>
      <c r="AG28" t="s">
        <v>58</v>
      </c>
      <c r="AP28">
        <f t="shared" ca="1" si="25"/>
        <v>221.97730830001748</v>
      </c>
      <c r="AQ28">
        <f t="shared" ca="1" si="21"/>
        <v>203.02269169998252</v>
      </c>
      <c r="AR28" cm="1">
        <f t="array" aca="1" ref="AR28" ca="1">_xlfn.LET(_xlpm.rozsah, $J$3:$J$10001,_xlpm.podminka, (_xlpm.rozsah&gt;Q28)*(ISNUMBER(_xlpm.rozsah)),_xlpm.indexy, IF(_xlpm.podminka, ROW(_xlpm.rozsah)-MIN(ROW(_xlpm.rozsah))+1),_xlpm.prvni, MIN(_xlpm.indexy),_xlpm.finalni, IF(_xlpm.prvni=1, 2, _xlpm.prvni),INDEX(_xlpm.rozsah, _xlpm.finalni))</f>
        <v>2300</v>
      </c>
      <c r="AS28" cm="1">
        <f t="array" aca="1" ref="AS28" ca="1">INDEX($J$3:$J$10001,MATCH(AR28,$J$3:$J$10004,0)-1)</f>
        <v>2200</v>
      </c>
      <c r="AT28">
        <f t="shared" ca="1" si="26"/>
        <v>180</v>
      </c>
      <c r="AU28">
        <f t="shared" ca="1" si="27"/>
        <v>245</v>
      </c>
      <c r="AV28">
        <f t="shared" ca="1" si="28"/>
        <v>-65</v>
      </c>
      <c r="AW28">
        <f t="shared" ca="1" si="24"/>
        <v>221.97730830001748</v>
      </c>
      <c r="AX28">
        <f t="shared" ref="AX28:AX91" ca="1" si="29">IF(BD28&lt;0, BE28, AY28)</f>
        <v>159.18901320000001</v>
      </c>
      <c r="AY28">
        <f t="shared" ca="1" si="4"/>
        <v>159.18901320000001</v>
      </c>
      <c r="AZ28" cm="1">
        <f t="array" aca="1" ref="AZ28" ca="1">_xlfn.LET(_xlpm.rozsah, $J$3:$J$10001,_xlpm.podminka, (_xlpm.rozsah&gt;H28)*(ISNUMBER(_xlpm.rozsah)),_xlpm.indexy, IF(_xlpm.podminka, ROW(_xlpm.rozsah)-MIN(ROW(_xlpm.rozsah))+1),_xlpm.prvni, MIN(_xlpm.indexy),_xlpm.finalni, IF(_xlpm.prvni=1, 2, _xlpm.prvni),INDEX(_xlpm.rozsah, _xlpm.finalni))</f>
        <v>800</v>
      </c>
      <c r="BA28" cm="1">
        <f t="array" aca="1" ref="BA28" ca="1">INDEX($J$3:$J$10001,MATCH(AZ28,$J$3:$J$10004,0)-1)</f>
        <v>700</v>
      </c>
      <c r="BB28">
        <f t="shared" ca="1" si="9"/>
        <v>210</v>
      </c>
      <c r="BC28">
        <f t="shared" ca="1" si="9"/>
        <v>150</v>
      </c>
      <c r="BD28">
        <f t="shared" ref="BD28:BD91" ca="1" si="30">BB28-BC28</f>
        <v>60</v>
      </c>
      <c r="BE28">
        <f t="shared" ca="1" si="5"/>
        <v>200.81098679999999</v>
      </c>
      <c r="BF28">
        <f t="shared" ca="1" si="11"/>
        <v>159.21251715415369</v>
      </c>
      <c r="BG28">
        <f t="shared" ca="1" si="6"/>
        <v>159.21251715415369</v>
      </c>
      <c r="BH28" cm="1">
        <f t="array" aca="1" ref="BH28" ca="1">_xlfn.LET(_xlpm.rozsah, $J$3:$J$10001,_xlpm.podminka, (_xlpm.rozsah&gt;E28)*(ISNUMBER(_xlpm.rozsah)),_xlpm.indexy, IF(_xlpm.podminka, ROW(_xlpm.rozsah)-MIN(ROW(_xlpm.rozsah))+1),_xlpm.prvni, MIN(_xlpm.indexy),_xlpm.finalni, IF(_xlpm.prvni=1, 2, _xlpm.prvni),INDEX(_xlpm.rozsah, _xlpm.finalni))</f>
        <v>800</v>
      </c>
      <c r="BI28" cm="1">
        <f t="array" aca="1" ref="BI28" ca="1">INDEX($J$3:$J$10001,MATCH(BH28,$J$3:$J$10004,0)-1)</f>
        <v>700</v>
      </c>
      <c r="BJ28">
        <f t="shared" ca="1" si="12"/>
        <v>210</v>
      </c>
      <c r="BK28">
        <f t="shared" ca="1" si="12"/>
        <v>150</v>
      </c>
      <c r="BL28">
        <f t="shared" ca="1" si="13"/>
        <v>60</v>
      </c>
      <c r="BM28">
        <f t="shared" ca="1" si="7"/>
        <v>200.78748284584631</v>
      </c>
    </row>
    <row r="29" spans="1:65" x14ac:dyDescent="0.25">
      <c r="A29" s="64">
        <v>26</v>
      </c>
      <c r="B29" s="64">
        <v>1</v>
      </c>
      <c r="C29" s="64">
        <v>3</v>
      </c>
      <c r="D29" s="18">
        <v>26</v>
      </c>
      <c r="E29" s="21">
        <f t="shared" ca="1" si="0"/>
        <v>715.35419525692282</v>
      </c>
      <c r="F29" s="22">
        <f t="shared" ca="1" si="1"/>
        <v>4.7763755146246103</v>
      </c>
      <c r="G29" s="28">
        <v>26</v>
      </c>
      <c r="H29" s="24">
        <f t="shared" ca="1" si="2"/>
        <v>715.315022</v>
      </c>
      <c r="I29" s="25">
        <f t="shared" ca="1" si="3"/>
        <v>4.7756703960000007</v>
      </c>
      <c r="J29" s="156"/>
      <c r="K29" s="156"/>
      <c r="L29" s="130">
        <f t="shared" si="8"/>
        <v>0</v>
      </c>
      <c r="N29" s="237" t="s">
        <v>151</v>
      </c>
      <c r="O29" s="237"/>
      <c r="P29" s="32">
        <v>128</v>
      </c>
      <c r="Q29" s="26">
        <f>AC11</f>
        <v>700</v>
      </c>
      <c r="R29" s="49" t="s">
        <v>128</v>
      </c>
      <c r="S29" s="237"/>
      <c r="T29" s="237"/>
      <c r="U29" s="237"/>
      <c r="V29" s="237"/>
      <c r="W29" s="237"/>
      <c r="AF29" s="57"/>
      <c r="AG29" t="s">
        <v>57</v>
      </c>
      <c r="AP29">
        <f t="shared" si="25"/>
        <v>150</v>
      </c>
      <c r="AQ29">
        <f t="shared" si="21"/>
        <v>150</v>
      </c>
      <c r="AR29" cm="1">
        <f t="array" ref="AR29">_xlfn.LET(_xlpm.rozsah, $J$3:$J$10001,_xlpm.podminka, (_xlpm.rozsah&gt;Q29)*(ISNUMBER(_xlpm.rozsah)),_xlpm.indexy, IF(_xlpm.podminka, ROW(_xlpm.rozsah)-MIN(ROW(_xlpm.rozsah))+1),_xlpm.prvni, MIN(_xlpm.indexy),_xlpm.finalni, IF(_xlpm.prvni=1, 2, _xlpm.prvni),INDEX(_xlpm.rozsah, _xlpm.finalni))</f>
        <v>800</v>
      </c>
      <c r="AS29" cm="1">
        <f t="array" ref="AS29">INDEX($J$3:$J$10001,MATCH(AR29,$J$3:$J$10004,0)-1)</f>
        <v>700</v>
      </c>
      <c r="AT29">
        <f t="shared" si="26"/>
        <v>210</v>
      </c>
      <c r="AU29">
        <f t="shared" si="27"/>
        <v>150</v>
      </c>
      <c r="AV29">
        <f t="shared" si="28"/>
        <v>60</v>
      </c>
      <c r="AW29">
        <f t="shared" si="24"/>
        <v>210</v>
      </c>
      <c r="AX29">
        <f t="shared" ca="1" si="29"/>
        <v>159.18901320000001</v>
      </c>
      <c r="AY29">
        <f t="shared" ca="1" si="4"/>
        <v>159.18901320000001</v>
      </c>
      <c r="AZ29" cm="1">
        <f t="array" aca="1" ref="AZ29" ca="1">_xlfn.LET(_xlpm.rozsah, $J$3:$J$10001,_xlpm.podminka, (_xlpm.rozsah&gt;H29)*(ISNUMBER(_xlpm.rozsah)),_xlpm.indexy, IF(_xlpm.podminka, ROW(_xlpm.rozsah)-MIN(ROW(_xlpm.rozsah))+1),_xlpm.prvni, MIN(_xlpm.indexy),_xlpm.finalni, IF(_xlpm.prvni=1, 2, _xlpm.prvni),INDEX(_xlpm.rozsah, _xlpm.finalni))</f>
        <v>800</v>
      </c>
      <c r="BA29" cm="1">
        <f t="array" aca="1" ref="BA29" ca="1">INDEX($J$3:$J$10001,MATCH(AZ29,$J$3:$J$10004,0)-1)</f>
        <v>700</v>
      </c>
      <c r="BB29">
        <f t="shared" ca="1" si="9"/>
        <v>210</v>
      </c>
      <c r="BC29">
        <f t="shared" ca="1" si="9"/>
        <v>150</v>
      </c>
      <c r="BD29">
        <f t="shared" ca="1" si="30"/>
        <v>60</v>
      </c>
      <c r="BE29">
        <f t="shared" ca="1" si="5"/>
        <v>200.81098679999999</v>
      </c>
      <c r="BF29">
        <f t="shared" ca="1" si="11"/>
        <v>159.21251715415369</v>
      </c>
      <c r="BG29">
        <f t="shared" ca="1" si="6"/>
        <v>159.21251715415369</v>
      </c>
      <c r="BH29" cm="1">
        <f t="array" aca="1" ref="BH29" ca="1">_xlfn.LET(_xlpm.rozsah, $J$3:$J$10001,_xlpm.podminka, (_xlpm.rozsah&gt;E29)*(ISNUMBER(_xlpm.rozsah)),_xlpm.indexy, IF(_xlpm.podminka, ROW(_xlpm.rozsah)-MIN(ROW(_xlpm.rozsah))+1),_xlpm.prvni, MIN(_xlpm.indexy),_xlpm.finalni, IF(_xlpm.prvni=1, 2, _xlpm.prvni),INDEX(_xlpm.rozsah, _xlpm.finalni))</f>
        <v>800</v>
      </c>
      <c r="BI29" cm="1">
        <f t="array" aca="1" ref="BI29" ca="1">INDEX($J$3:$J$10001,MATCH(BH29,$J$3:$J$10004,0)-1)</f>
        <v>700</v>
      </c>
      <c r="BJ29">
        <f t="shared" ca="1" si="12"/>
        <v>210</v>
      </c>
      <c r="BK29">
        <f t="shared" ca="1" si="12"/>
        <v>150</v>
      </c>
      <c r="BL29">
        <f t="shared" ca="1" si="13"/>
        <v>60</v>
      </c>
      <c r="BM29">
        <f t="shared" ca="1" si="7"/>
        <v>200.78748284584631</v>
      </c>
    </row>
    <row r="30" spans="1:65" x14ac:dyDescent="0.25">
      <c r="A30" s="64">
        <v>27</v>
      </c>
      <c r="B30" s="64">
        <v>1</v>
      </c>
      <c r="C30" s="64">
        <v>3</v>
      </c>
      <c r="D30" s="18">
        <v>27</v>
      </c>
      <c r="E30" s="21">
        <f t="shared" ca="1" si="0"/>
        <v>715.35419525692282</v>
      </c>
      <c r="F30" s="22">
        <f t="shared" ca="1" si="1"/>
        <v>4.7763755146246103</v>
      </c>
      <c r="G30" s="23">
        <v>27</v>
      </c>
      <c r="H30" s="24">
        <f t="shared" ca="1" si="2"/>
        <v>715.315022</v>
      </c>
      <c r="I30" s="25">
        <f t="shared" ca="1" si="3"/>
        <v>4.7756703960000007</v>
      </c>
      <c r="J30" s="156"/>
      <c r="K30" s="156"/>
      <c r="L30" s="130">
        <f t="shared" si="8"/>
        <v>0</v>
      </c>
      <c r="AF30" s="41"/>
      <c r="AG30" t="s">
        <v>26</v>
      </c>
      <c r="AX30">
        <f t="shared" ca="1" si="29"/>
        <v>159.18901320000001</v>
      </c>
      <c r="AY30">
        <f t="shared" ca="1" si="4"/>
        <v>159.18901320000001</v>
      </c>
      <c r="AZ30" cm="1">
        <f t="array" aca="1" ref="AZ30" ca="1">_xlfn.LET(_xlpm.rozsah, $J$3:$J$10001,_xlpm.podminka, (_xlpm.rozsah&gt;H30)*(ISNUMBER(_xlpm.rozsah)),_xlpm.indexy, IF(_xlpm.podminka, ROW(_xlpm.rozsah)-MIN(ROW(_xlpm.rozsah))+1),_xlpm.prvni, MIN(_xlpm.indexy),_xlpm.finalni, IF(_xlpm.prvni=1, 2, _xlpm.prvni),INDEX(_xlpm.rozsah, _xlpm.finalni))</f>
        <v>800</v>
      </c>
      <c r="BA30" cm="1">
        <f t="array" aca="1" ref="BA30" ca="1">INDEX($J$3:$J$10001,MATCH(AZ30,$J$3:$J$10004,0)-1)</f>
        <v>700</v>
      </c>
      <c r="BB30">
        <f t="shared" ca="1" si="9"/>
        <v>210</v>
      </c>
      <c r="BC30">
        <f t="shared" ca="1" si="9"/>
        <v>150</v>
      </c>
      <c r="BD30">
        <f t="shared" ca="1" si="30"/>
        <v>60</v>
      </c>
      <c r="BE30">
        <f t="shared" ca="1" si="5"/>
        <v>200.81098679999999</v>
      </c>
      <c r="BF30">
        <f t="shared" ca="1" si="11"/>
        <v>159.21251715415369</v>
      </c>
      <c r="BG30">
        <f t="shared" ca="1" si="6"/>
        <v>159.21251715415369</v>
      </c>
      <c r="BH30" cm="1">
        <f t="array" aca="1" ref="BH30" ca="1">_xlfn.LET(_xlpm.rozsah, $J$3:$J$10001,_xlpm.podminka, (_xlpm.rozsah&gt;E30)*(ISNUMBER(_xlpm.rozsah)),_xlpm.indexy, IF(_xlpm.podminka, ROW(_xlpm.rozsah)-MIN(ROW(_xlpm.rozsah))+1),_xlpm.prvni, MIN(_xlpm.indexy),_xlpm.finalni, IF(_xlpm.prvni=1, 2, _xlpm.prvni),INDEX(_xlpm.rozsah, _xlpm.finalni))</f>
        <v>800</v>
      </c>
      <c r="BI30" cm="1">
        <f t="array" aca="1" ref="BI30" ca="1">INDEX($J$3:$J$10001,MATCH(BH30,$J$3:$J$10004,0)-1)</f>
        <v>700</v>
      </c>
      <c r="BJ30">
        <f t="shared" ca="1" si="12"/>
        <v>210</v>
      </c>
      <c r="BK30">
        <f t="shared" ca="1" si="12"/>
        <v>150</v>
      </c>
      <c r="BL30">
        <f t="shared" ca="1" si="13"/>
        <v>60</v>
      </c>
      <c r="BM30">
        <f t="shared" ca="1" si="7"/>
        <v>200.78748284584631</v>
      </c>
    </row>
    <row r="31" spans="1:65" ht="15.75" thickBot="1" x14ac:dyDescent="0.3">
      <c r="A31" s="64">
        <v>28</v>
      </c>
      <c r="B31" s="64">
        <v>1</v>
      </c>
      <c r="C31" s="64">
        <v>3</v>
      </c>
      <c r="D31" s="18">
        <v>28</v>
      </c>
      <c r="E31" s="21">
        <f t="shared" ca="1" si="0"/>
        <v>715.35419525692282</v>
      </c>
      <c r="F31" s="22">
        <f t="shared" ca="1" si="1"/>
        <v>4.7763755146246103</v>
      </c>
      <c r="G31" s="28">
        <v>28</v>
      </c>
      <c r="H31" s="24">
        <f t="shared" ca="1" si="2"/>
        <v>715.315022</v>
      </c>
      <c r="I31" s="25">
        <f t="shared" ca="1" si="3"/>
        <v>4.7756703960000007</v>
      </c>
      <c r="J31" s="156"/>
      <c r="K31" s="156"/>
      <c r="L31" s="130">
        <f t="shared" si="8"/>
        <v>0</v>
      </c>
      <c r="AF31" s="141"/>
      <c r="AG31" t="s">
        <v>232</v>
      </c>
      <c r="AX31">
        <f t="shared" ca="1" si="29"/>
        <v>159.18901320000001</v>
      </c>
      <c r="AY31">
        <f t="shared" ca="1" si="4"/>
        <v>159.18901320000001</v>
      </c>
      <c r="AZ31" cm="1">
        <f t="array" aca="1" ref="AZ31" ca="1">_xlfn.LET(_xlpm.rozsah, $J$3:$J$10001,_xlpm.podminka, (_xlpm.rozsah&gt;H31)*(ISNUMBER(_xlpm.rozsah)),_xlpm.indexy, IF(_xlpm.podminka, ROW(_xlpm.rozsah)-MIN(ROW(_xlpm.rozsah))+1),_xlpm.prvni, MIN(_xlpm.indexy),_xlpm.finalni, IF(_xlpm.prvni=1, 2, _xlpm.prvni),INDEX(_xlpm.rozsah, _xlpm.finalni))</f>
        <v>800</v>
      </c>
      <c r="BA31" cm="1">
        <f t="array" aca="1" ref="BA31" ca="1">INDEX($J$3:$J$10001,MATCH(AZ31,$J$3:$J$10004,0)-1)</f>
        <v>700</v>
      </c>
      <c r="BB31">
        <f t="shared" ca="1" si="9"/>
        <v>210</v>
      </c>
      <c r="BC31">
        <f t="shared" ca="1" si="9"/>
        <v>150</v>
      </c>
      <c r="BD31">
        <f t="shared" ca="1" si="30"/>
        <v>60</v>
      </c>
      <c r="BE31">
        <f t="shared" ca="1" si="5"/>
        <v>200.81098679999999</v>
      </c>
      <c r="BF31">
        <f t="shared" ca="1" si="11"/>
        <v>159.21251715415369</v>
      </c>
      <c r="BG31">
        <f t="shared" ca="1" si="6"/>
        <v>159.21251715415369</v>
      </c>
      <c r="BH31" cm="1">
        <f t="array" aca="1" ref="BH31" ca="1">_xlfn.LET(_xlpm.rozsah, $J$3:$J$10001,_xlpm.podminka, (_xlpm.rozsah&gt;E31)*(ISNUMBER(_xlpm.rozsah)),_xlpm.indexy, IF(_xlpm.podminka, ROW(_xlpm.rozsah)-MIN(ROW(_xlpm.rozsah))+1),_xlpm.prvni, MIN(_xlpm.indexy),_xlpm.finalni, IF(_xlpm.prvni=1, 2, _xlpm.prvni),INDEX(_xlpm.rozsah, _xlpm.finalni))</f>
        <v>800</v>
      </c>
      <c r="BI31" cm="1">
        <f t="array" aca="1" ref="BI31" ca="1">INDEX($J$3:$J$10001,MATCH(BH31,$J$3:$J$10004,0)-1)</f>
        <v>700</v>
      </c>
      <c r="BJ31">
        <f t="shared" ca="1" si="12"/>
        <v>210</v>
      </c>
      <c r="BK31">
        <f t="shared" ca="1" si="12"/>
        <v>150</v>
      </c>
      <c r="BL31">
        <f t="shared" ca="1" si="13"/>
        <v>60</v>
      </c>
      <c r="BM31">
        <f t="shared" ca="1" si="7"/>
        <v>200.78748284584631</v>
      </c>
    </row>
    <row r="32" spans="1:65" ht="15" customHeight="1" x14ac:dyDescent="0.25">
      <c r="A32" s="64">
        <v>29</v>
      </c>
      <c r="B32" s="64">
        <v>1</v>
      </c>
      <c r="C32" s="64">
        <v>3</v>
      </c>
      <c r="D32" s="18">
        <v>29</v>
      </c>
      <c r="E32" s="21">
        <f t="shared" ca="1" si="0"/>
        <v>715.35419525692282</v>
      </c>
      <c r="F32" s="22">
        <f t="shared" ca="1" si="1"/>
        <v>4.7763755146246103</v>
      </c>
      <c r="G32" s="23">
        <v>29</v>
      </c>
      <c r="H32" s="24">
        <f t="shared" ca="1" si="2"/>
        <v>715.315022</v>
      </c>
      <c r="I32" s="25">
        <f t="shared" ca="1" si="3"/>
        <v>4.7756703960000007</v>
      </c>
      <c r="J32" s="156"/>
      <c r="K32" s="156"/>
      <c r="L32" s="130">
        <f t="shared" si="8"/>
        <v>0</v>
      </c>
      <c r="N32" s="280" t="s">
        <v>186</v>
      </c>
      <c r="O32" s="281"/>
      <c r="P32" s="281"/>
      <c r="Q32" s="281"/>
      <c r="R32" s="281"/>
      <c r="S32" s="281"/>
      <c r="T32" s="281"/>
      <c r="U32" s="281"/>
      <c r="V32" s="281"/>
      <c r="W32" s="282"/>
      <c r="AF32" s="2" t="s">
        <v>37</v>
      </c>
      <c r="AG32" t="s">
        <v>96</v>
      </c>
      <c r="AX32">
        <f t="shared" ca="1" si="29"/>
        <v>159.18901320000001</v>
      </c>
      <c r="AY32">
        <f t="shared" ca="1" si="4"/>
        <v>159.18901320000001</v>
      </c>
      <c r="AZ32" cm="1">
        <f t="array" aca="1" ref="AZ32" ca="1">_xlfn.LET(_xlpm.rozsah, $J$3:$J$10001,_xlpm.podminka, (_xlpm.rozsah&gt;H32)*(ISNUMBER(_xlpm.rozsah)),_xlpm.indexy, IF(_xlpm.podminka, ROW(_xlpm.rozsah)-MIN(ROW(_xlpm.rozsah))+1),_xlpm.prvni, MIN(_xlpm.indexy),_xlpm.finalni, IF(_xlpm.prvni=1, 2, _xlpm.prvni),INDEX(_xlpm.rozsah, _xlpm.finalni))</f>
        <v>800</v>
      </c>
      <c r="BA32" cm="1">
        <f t="array" aca="1" ref="BA32" ca="1">INDEX($J$3:$J$10001,MATCH(AZ32,$J$3:$J$10004,0)-1)</f>
        <v>700</v>
      </c>
      <c r="BB32">
        <f t="shared" ca="1" si="9"/>
        <v>210</v>
      </c>
      <c r="BC32">
        <f t="shared" ca="1" si="9"/>
        <v>150</v>
      </c>
      <c r="BD32">
        <f t="shared" ca="1" si="30"/>
        <v>60</v>
      </c>
      <c r="BE32">
        <f t="shared" ca="1" si="5"/>
        <v>200.81098679999999</v>
      </c>
      <c r="BF32">
        <f t="shared" ca="1" si="11"/>
        <v>159.21251715415369</v>
      </c>
      <c r="BG32">
        <f t="shared" ca="1" si="6"/>
        <v>159.21251715415369</v>
      </c>
      <c r="BH32" cm="1">
        <f t="array" aca="1" ref="BH32" ca="1">_xlfn.LET(_xlpm.rozsah, $J$3:$J$10001,_xlpm.podminka, (_xlpm.rozsah&gt;E32)*(ISNUMBER(_xlpm.rozsah)),_xlpm.indexy, IF(_xlpm.podminka, ROW(_xlpm.rozsah)-MIN(ROW(_xlpm.rozsah))+1),_xlpm.prvni, MIN(_xlpm.indexy),_xlpm.finalni, IF(_xlpm.prvni=1, 2, _xlpm.prvni),INDEX(_xlpm.rozsah, _xlpm.finalni))</f>
        <v>800</v>
      </c>
      <c r="BI32" cm="1">
        <f t="array" aca="1" ref="BI32" ca="1">INDEX($J$3:$J$10001,MATCH(BH32,$J$3:$J$10004,0)-1)</f>
        <v>700</v>
      </c>
      <c r="BJ32">
        <f t="shared" ca="1" si="12"/>
        <v>210</v>
      </c>
      <c r="BK32">
        <f t="shared" ca="1" si="12"/>
        <v>150</v>
      </c>
      <c r="BL32">
        <f t="shared" ca="1" si="13"/>
        <v>60</v>
      </c>
      <c r="BM32">
        <f t="shared" ca="1" si="7"/>
        <v>200.78748284584631</v>
      </c>
    </row>
    <row r="33" spans="1:65" ht="15" customHeight="1" thickBot="1" x14ac:dyDescent="0.3">
      <c r="A33" s="64">
        <v>30</v>
      </c>
      <c r="B33" s="64">
        <v>1</v>
      </c>
      <c r="C33" s="64">
        <v>6</v>
      </c>
      <c r="D33" s="18">
        <v>30</v>
      </c>
      <c r="E33" s="21">
        <f t="shared" ca="1" si="0"/>
        <v>715.35419525692282</v>
      </c>
      <c r="F33" s="22">
        <f t="shared" ca="1" si="1"/>
        <v>9.5527510292492206</v>
      </c>
      <c r="G33" s="28">
        <v>30</v>
      </c>
      <c r="H33" s="24">
        <f t="shared" ca="1" si="2"/>
        <v>715.315022</v>
      </c>
      <c r="I33" s="25">
        <f t="shared" ca="1" si="3"/>
        <v>9.5513407920000013</v>
      </c>
      <c r="J33" s="156"/>
      <c r="K33" s="156"/>
      <c r="L33" s="130">
        <f t="shared" si="8"/>
        <v>0</v>
      </c>
      <c r="N33" s="283"/>
      <c r="O33" s="284"/>
      <c r="P33" s="284"/>
      <c r="Q33" s="284"/>
      <c r="R33" s="284"/>
      <c r="S33" s="284"/>
      <c r="T33" s="284"/>
      <c r="U33" s="284"/>
      <c r="V33" s="284"/>
      <c r="W33" s="285"/>
      <c r="AF33" s="5" t="s">
        <v>56</v>
      </c>
      <c r="AG33" t="s">
        <v>97</v>
      </c>
      <c r="AX33">
        <f t="shared" ca="1" si="29"/>
        <v>159.18901320000001</v>
      </c>
      <c r="AY33">
        <f t="shared" ca="1" si="4"/>
        <v>159.18901320000001</v>
      </c>
      <c r="AZ33" cm="1">
        <f t="array" aca="1" ref="AZ33" ca="1">_xlfn.LET(_xlpm.rozsah, $J$3:$J$10001,_xlpm.podminka, (_xlpm.rozsah&gt;H33)*(ISNUMBER(_xlpm.rozsah)),_xlpm.indexy, IF(_xlpm.podminka, ROW(_xlpm.rozsah)-MIN(ROW(_xlpm.rozsah))+1),_xlpm.prvni, MIN(_xlpm.indexy),_xlpm.finalni, IF(_xlpm.prvni=1, 2, _xlpm.prvni),INDEX(_xlpm.rozsah, _xlpm.finalni))</f>
        <v>800</v>
      </c>
      <c r="BA33" cm="1">
        <f t="array" aca="1" ref="BA33" ca="1">INDEX($J$3:$J$10001,MATCH(AZ33,$J$3:$J$10004,0)-1)</f>
        <v>700</v>
      </c>
      <c r="BB33">
        <f t="shared" ca="1" si="9"/>
        <v>210</v>
      </c>
      <c r="BC33">
        <f t="shared" ca="1" si="9"/>
        <v>150</v>
      </c>
      <c r="BD33">
        <f t="shared" ca="1" si="30"/>
        <v>60</v>
      </c>
      <c r="BE33">
        <f t="shared" ca="1" si="5"/>
        <v>200.81098679999999</v>
      </c>
      <c r="BF33">
        <f t="shared" ca="1" si="11"/>
        <v>159.21251715415369</v>
      </c>
      <c r="BG33">
        <f t="shared" ca="1" si="6"/>
        <v>159.21251715415369</v>
      </c>
      <c r="BH33" cm="1">
        <f t="array" aca="1" ref="BH33" ca="1">_xlfn.LET(_xlpm.rozsah, $J$3:$J$10001,_xlpm.podminka, (_xlpm.rozsah&gt;E33)*(ISNUMBER(_xlpm.rozsah)),_xlpm.indexy, IF(_xlpm.podminka, ROW(_xlpm.rozsah)-MIN(ROW(_xlpm.rozsah))+1),_xlpm.prvni, MIN(_xlpm.indexy),_xlpm.finalni, IF(_xlpm.prvni=1, 2, _xlpm.prvni),INDEX(_xlpm.rozsah, _xlpm.finalni))</f>
        <v>800</v>
      </c>
      <c r="BI33" cm="1">
        <f t="array" aca="1" ref="BI33" ca="1">INDEX($J$3:$J$10001,MATCH(BH33,$J$3:$J$10004,0)-1)</f>
        <v>700</v>
      </c>
      <c r="BJ33">
        <f t="shared" ca="1" si="12"/>
        <v>210</v>
      </c>
      <c r="BK33">
        <f t="shared" ca="1" si="12"/>
        <v>150</v>
      </c>
      <c r="BL33">
        <f t="shared" ca="1" si="13"/>
        <v>60</v>
      </c>
      <c r="BM33">
        <f t="shared" ca="1" si="7"/>
        <v>200.78748284584631</v>
      </c>
    </row>
    <row r="34" spans="1:65" x14ac:dyDescent="0.25">
      <c r="A34" s="64">
        <v>31</v>
      </c>
      <c r="B34" s="64">
        <v>1</v>
      </c>
      <c r="C34" s="64">
        <v>6</v>
      </c>
      <c r="D34" s="18">
        <v>31</v>
      </c>
      <c r="E34" s="21">
        <f t="shared" ca="1" si="0"/>
        <v>715.35419525692282</v>
      </c>
      <c r="F34" s="22">
        <f t="shared" ca="1" si="1"/>
        <v>9.5527510292492206</v>
      </c>
      <c r="G34" s="23">
        <v>31</v>
      </c>
      <c r="H34" s="24">
        <f t="shared" ca="1" si="2"/>
        <v>715.315022</v>
      </c>
      <c r="I34" s="25">
        <f t="shared" ca="1" si="3"/>
        <v>9.5513407920000013</v>
      </c>
      <c r="J34" s="156"/>
      <c r="K34" s="156"/>
      <c r="L34" s="130">
        <f t="shared" si="8"/>
        <v>0</v>
      </c>
      <c r="N34" s="287" t="s">
        <v>160</v>
      </c>
      <c r="O34" s="287"/>
      <c r="P34" s="287" t="s">
        <v>19</v>
      </c>
      <c r="Q34" s="289" t="s">
        <v>175</v>
      </c>
      <c r="R34" s="289" t="s">
        <v>191</v>
      </c>
      <c r="S34" s="287" t="s">
        <v>160</v>
      </c>
      <c r="T34" s="287"/>
      <c r="U34" s="287" t="s">
        <v>19</v>
      </c>
      <c r="V34" s="289" t="s">
        <v>175</v>
      </c>
      <c r="W34" s="289" t="s">
        <v>191</v>
      </c>
      <c r="AF34" s="1" t="s">
        <v>12</v>
      </c>
      <c r="AG34" t="s">
        <v>86</v>
      </c>
      <c r="AX34">
        <f t="shared" ca="1" si="29"/>
        <v>159.18901320000001</v>
      </c>
      <c r="AY34">
        <f t="shared" ca="1" si="4"/>
        <v>159.18901320000001</v>
      </c>
      <c r="AZ34" cm="1">
        <f t="array" aca="1" ref="AZ34" ca="1">_xlfn.LET(_xlpm.rozsah, $J$3:$J$10001,_xlpm.podminka, (_xlpm.rozsah&gt;H34)*(ISNUMBER(_xlpm.rozsah)),_xlpm.indexy, IF(_xlpm.podminka, ROW(_xlpm.rozsah)-MIN(ROW(_xlpm.rozsah))+1),_xlpm.prvni, MIN(_xlpm.indexy),_xlpm.finalni, IF(_xlpm.prvni=1, 2, _xlpm.prvni),INDEX(_xlpm.rozsah, _xlpm.finalni))</f>
        <v>800</v>
      </c>
      <c r="BA34" cm="1">
        <f t="array" aca="1" ref="BA34" ca="1">INDEX($J$3:$J$10001,MATCH(AZ34,$J$3:$J$10004,0)-1)</f>
        <v>700</v>
      </c>
      <c r="BB34">
        <f t="shared" ca="1" si="9"/>
        <v>210</v>
      </c>
      <c r="BC34">
        <f t="shared" ca="1" si="9"/>
        <v>150</v>
      </c>
      <c r="BD34">
        <f t="shared" ca="1" si="30"/>
        <v>60</v>
      </c>
      <c r="BE34">
        <f t="shared" ca="1" si="5"/>
        <v>200.81098679999999</v>
      </c>
      <c r="BF34">
        <f t="shared" ca="1" si="11"/>
        <v>159.21251715415369</v>
      </c>
      <c r="BG34">
        <f t="shared" ca="1" si="6"/>
        <v>159.21251715415369</v>
      </c>
      <c r="BH34" cm="1">
        <f t="array" aca="1" ref="BH34" ca="1">_xlfn.LET(_xlpm.rozsah, $J$3:$J$10001,_xlpm.podminka, (_xlpm.rozsah&gt;E34)*(ISNUMBER(_xlpm.rozsah)),_xlpm.indexy, IF(_xlpm.podminka, ROW(_xlpm.rozsah)-MIN(ROW(_xlpm.rozsah))+1),_xlpm.prvni, MIN(_xlpm.indexy),_xlpm.finalni, IF(_xlpm.prvni=1, 2, _xlpm.prvni),INDEX(_xlpm.rozsah, _xlpm.finalni))</f>
        <v>800</v>
      </c>
      <c r="BI34" cm="1">
        <f t="array" aca="1" ref="BI34" ca="1">INDEX($J$3:$J$10001,MATCH(BH34,$J$3:$J$10004,0)-1)</f>
        <v>700</v>
      </c>
      <c r="BJ34">
        <f t="shared" ca="1" si="12"/>
        <v>210</v>
      </c>
      <c r="BK34">
        <f t="shared" ca="1" si="12"/>
        <v>150</v>
      </c>
      <c r="BL34">
        <f t="shared" ca="1" si="13"/>
        <v>60</v>
      </c>
      <c r="BM34">
        <f t="shared" ca="1" si="7"/>
        <v>200.78748284584631</v>
      </c>
    </row>
    <row r="35" spans="1:65" x14ac:dyDescent="0.25">
      <c r="A35" s="64">
        <v>32</v>
      </c>
      <c r="B35" s="64">
        <v>2</v>
      </c>
      <c r="C35" s="64">
        <v>1</v>
      </c>
      <c r="D35" s="18">
        <v>32</v>
      </c>
      <c r="E35" s="21">
        <f t="shared" ca="1" si="0"/>
        <v>730.70839051384564</v>
      </c>
      <c r="F35" s="22">
        <f t="shared" ca="1" si="1"/>
        <v>1.6842503430830738</v>
      </c>
      <c r="G35" s="28">
        <v>32</v>
      </c>
      <c r="H35" s="24">
        <f t="shared" ca="1" si="2"/>
        <v>730.630044</v>
      </c>
      <c r="I35" s="25">
        <f t="shared" ca="1" si="3"/>
        <v>1.6837802640000001</v>
      </c>
      <c r="J35" s="156"/>
      <c r="K35" s="156"/>
      <c r="L35" s="130">
        <f t="shared" si="8"/>
        <v>0</v>
      </c>
      <c r="N35" s="288"/>
      <c r="O35" s="288"/>
      <c r="P35" s="288"/>
      <c r="Q35" s="290"/>
      <c r="R35" s="290"/>
      <c r="S35" s="288"/>
      <c r="T35" s="288"/>
      <c r="U35" s="288"/>
      <c r="V35" s="290"/>
      <c r="W35" s="290"/>
      <c r="AF35" s="1" t="s">
        <v>13</v>
      </c>
      <c r="AG35" t="s">
        <v>87</v>
      </c>
      <c r="AX35">
        <f t="shared" ca="1" si="29"/>
        <v>168.37802640000001</v>
      </c>
      <c r="AY35">
        <f t="shared" ca="1" si="4"/>
        <v>168.37802640000001</v>
      </c>
      <c r="AZ35" cm="1">
        <f t="array" aca="1" ref="AZ35" ca="1">_xlfn.LET(_xlpm.rozsah, $J$3:$J$10001,_xlpm.podminka, (_xlpm.rozsah&gt;H35)*(ISNUMBER(_xlpm.rozsah)),_xlpm.indexy, IF(_xlpm.podminka, ROW(_xlpm.rozsah)-MIN(ROW(_xlpm.rozsah))+1),_xlpm.prvni, MIN(_xlpm.indexy),_xlpm.finalni, IF(_xlpm.prvni=1, 2, _xlpm.prvni),INDEX(_xlpm.rozsah, _xlpm.finalni))</f>
        <v>800</v>
      </c>
      <c r="BA35" cm="1">
        <f t="array" aca="1" ref="BA35" ca="1">INDEX($J$3:$J$10001,MATCH(AZ35,$J$3:$J$10004,0)-1)</f>
        <v>700</v>
      </c>
      <c r="BB35">
        <f t="shared" ca="1" si="9"/>
        <v>210</v>
      </c>
      <c r="BC35">
        <f t="shared" ca="1" si="9"/>
        <v>150</v>
      </c>
      <c r="BD35">
        <f t="shared" ca="1" si="30"/>
        <v>60</v>
      </c>
      <c r="BE35">
        <f t="shared" ca="1" si="5"/>
        <v>191.62197359999999</v>
      </c>
      <c r="BF35">
        <f t="shared" ca="1" si="11"/>
        <v>168.42503430830737</v>
      </c>
      <c r="BG35">
        <f t="shared" ca="1" si="6"/>
        <v>168.42503430830737</v>
      </c>
      <c r="BH35" cm="1">
        <f t="array" aca="1" ref="BH35" ca="1">_xlfn.LET(_xlpm.rozsah, $J$3:$J$10001,_xlpm.podminka, (_xlpm.rozsah&gt;E35)*(ISNUMBER(_xlpm.rozsah)),_xlpm.indexy, IF(_xlpm.podminka, ROW(_xlpm.rozsah)-MIN(ROW(_xlpm.rozsah))+1),_xlpm.prvni, MIN(_xlpm.indexy),_xlpm.finalni, IF(_xlpm.prvni=1, 2, _xlpm.prvni),INDEX(_xlpm.rozsah, _xlpm.finalni))</f>
        <v>800</v>
      </c>
      <c r="BI35" cm="1">
        <f t="array" aca="1" ref="BI35" ca="1">INDEX($J$3:$J$10001,MATCH(BH35,$J$3:$J$10004,0)-1)</f>
        <v>700</v>
      </c>
      <c r="BJ35">
        <f t="shared" ca="1" si="12"/>
        <v>210</v>
      </c>
      <c r="BK35">
        <f t="shared" ca="1" si="12"/>
        <v>150</v>
      </c>
      <c r="BL35">
        <f t="shared" ca="1" si="13"/>
        <v>60</v>
      </c>
      <c r="BM35">
        <f t="shared" ca="1" si="7"/>
        <v>191.57496569169263</v>
      </c>
    </row>
    <row r="36" spans="1:65" x14ac:dyDescent="0.25">
      <c r="A36" s="64">
        <v>33</v>
      </c>
      <c r="B36" s="64">
        <v>4</v>
      </c>
      <c r="C36" s="64">
        <v>13</v>
      </c>
      <c r="D36" s="18">
        <v>33</v>
      </c>
      <c r="E36" s="21">
        <f t="shared" ca="1" si="0"/>
        <v>761.41678102769129</v>
      </c>
      <c r="F36" s="22">
        <f t="shared" ca="1" si="1"/>
        <v>24.290508920159922</v>
      </c>
      <c r="G36" s="23">
        <v>33</v>
      </c>
      <c r="H36" s="24">
        <f t="shared" ca="1" si="2"/>
        <v>761.260088</v>
      </c>
      <c r="I36" s="25">
        <f t="shared" ca="1" si="3"/>
        <v>24.278286863999998</v>
      </c>
      <c r="J36" s="156"/>
      <c r="K36" s="156"/>
      <c r="L36" s="130">
        <f t="shared" si="8"/>
        <v>0</v>
      </c>
      <c r="N36" s="240" t="s">
        <v>143</v>
      </c>
      <c r="O36" s="241"/>
      <c r="P36" s="55">
        <v>126</v>
      </c>
      <c r="Q36" s="30">
        <f>MIN('NRSC s lin. přechodem'!J4:J10000)</f>
        <v>700</v>
      </c>
      <c r="R36" s="40" t="s">
        <v>128</v>
      </c>
      <c r="S36" s="240" t="s">
        <v>152</v>
      </c>
      <c r="T36" s="241"/>
      <c r="U36" s="31">
        <v>20</v>
      </c>
      <c r="V36" s="30">
        <f t="shared" ref="V36:V43" ca="1" si="31">((Q37-Q36)/U36)</f>
        <v>40</v>
      </c>
      <c r="W36" s="30">
        <f ca="1">((R37-0)/U36)</f>
        <v>18</v>
      </c>
      <c r="AF36" s="1" t="s">
        <v>41</v>
      </c>
      <c r="AG36" t="s">
        <v>88</v>
      </c>
      <c r="AP36">
        <f t="shared" si="25"/>
        <v>150</v>
      </c>
      <c r="AQ36">
        <f t="shared" si="21"/>
        <v>150</v>
      </c>
      <c r="AR36" cm="1">
        <f t="array" ref="AR36">_xlfn.LET(_xlpm.rozsah, $J$3:$J$10001,_xlpm.podminka, (_xlpm.rozsah&gt;Q36)*(ISNUMBER(_xlpm.rozsah)),_xlpm.indexy, IF(_xlpm.podminka, ROW(_xlpm.rozsah)-MIN(ROW(_xlpm.rozsah))+1),_xlpm.prvni, MIN(_xlpm.indexy),_xlpm.finalni, IF(_xlpm.prvni=1, 2, _xlpm.prvni),INDEX(_xlpm.rozsah, _xlpm.finalni))</f>
        <v>800</v>
      </c>
      <c r="AS36" cm="1">
        <f t="array" ref="AS36">INDEX($J$3:$J$10001,MATCH(AR36,$J$3:$J$10004,0)-1)</f>
        <v>700</v>
      </c>
      <c r="AT36">
        <f t="shared" si="26"/>
        <v>210</v>
      </c>
      <c r="AU36">
        <f t="shared" si="27"/>
        <v>150</v>
      </c>
      <c r="AV36">
        <f t="shared" si="28"/>
        <v>60</v>
      </c>
      <c r="AW36">
        <f t="shared" si="24"/>
        <v>210</v>
      </c>
      <c r="AX36">
        <f t="shared" ca="1" si="29"/>
        <v>186.75605279999999</v>
      </c>
      <c r="AY36">
        <f t="shared" ca="1" si="4"/>
        <v>186.75605279999999</v>
      </c>
      <c r="AZ36" cm="1">
        <f t="array" aca="1" ref="AZ36" ca="1">_xlfn.LET(_xlpm.rozsah, $J$3:$J$10001,_xlpm.podminka, (_xlpm.rozsah&gt;H36)*(ISNUMBER(_xlpm.rozsah)),_xlpm.indexy, IF(_xlpm.podminka, ROW(_xlpm.rozsah)-MIN(ROW(_xlpm.rozsah))+1),_xlpm.prvni, MIN(_xlpm.indexy),_xlpm.finalni, IF(_xlpm.prvni=1, 2, _xlpm.prvni),INDEX(_xlpm.rozsah, _xlpm.finalni))</f>
        <v>800</v>
      </c>
      <c r="BA36" cm="1">
        <f t="array" aca="1" ref="BA36" ca="1">INDEX($J$3:$J$10001,MATCH(AZ36,$J$3:$J$10004,0)-1)</f>
        <v>700</v>
      </c>
      <c r="BB36">
        <f t="shared" ca="1" si="9"/>
        <v>210</v>
      </c>
      <c r="BC36">
        <f t="shared" ca="1" si="9"/>
        <v>150</v>
      </c>
      <c r="BD36">
        <f t="shared" ca="1" si="30"/>
        <v>60</v>
      </c>
      <c r="BE36">
        <f t="shared" ca="1" si="5"/>
        <v>173.24394720000001</v>
      </c>
      <c r="BF36">
        <f t="shared" ca="1" si="11"/>
        <v>186.85006861661478</v>
      </c>
      <c r="BG36">
        <f t="shared" ca="1" si="6"/>
        <v>186.85006861661478</v>
      </c>
      <c r="BH36" cm="1">
        <f t="array" aca="1" ref="BH36" ca="1">_xlfn.LET(_xlpm.rozsah, $J$3:$J$10001,_xlpm.podminka, (_xlpm.rozsah&gt;E36)*(ISNUMBER(_xlpm.rozsah)),_xlpm.indexy, IF(_xlpm.podminka, ROW(_xlpm.rozsah)-MIN(ROW(_xlpm.rozsah))+1),_xlpm.prvni, MIN(_xlpm.indexy),_xlpm.finalni, IF(_xlpm.prvni=1, 2, _xlpm.prvni),INDEX(_xlpm.rozsah, _xlpm.finalni))</f>
        <v>800</v>
      </c>
      <c r="BI36" cm="1">
        <f t="array" aca="1" ref="BI36" ca="1">INDEX($J$3:$J$10001,MATCH(BH36,$J$3:$J$10004,0)-1)</f>
        <v>700</v>
      </c>
      <c r="BJ36">
        <f t="shared" ca="1" si="12"/>
        <v>210</v>
      </c>
      <c r="BK36">
        <f t="shared" ca="1" si="12"/>
        <v>150</v>
      </c>
      <c r="BL36">
        <f t="shared" ca="1" si="13"/>
        <v>60</v>
      </c>
      <c r="BM36">
        <f t="shared" ca="1" si="7"/>
        <v>173.14993138338522</v>
      </c>
    </row>
    <row r="37" spans="1:65" x14ac:dyDescent="0.25">
      <c r="A37" s="64">
        <v>34</v>
      </c>
      <c r="B37" s="64">
        <v>7</v>
      </c>
      <c r="C37" s="64">
        <v>18</v>
      </c>
      <c r="D37" s="18">
        <v>34</v>
      </c>
      <c r="E37" s="21">
        <f t="shared" ca="1" si="0"/>
        <v>807.47936679845964</v>
      </c>
      <c r="F37" s="22">
        <f t="shared" ca="1" si="1"/>
        <v>38.473143011861367</v>
      </c>
      <c r="G37" s="28">
        <v>34</v>
      </c>
      <c r="H37" s="24">
        <f t="shared" ca="1" si="2"/>
        <v>807.20515399999999</v>
      </c>
      <c r="I37" s="25">
        <f t="shared" ca="1" si="3"/>
        <v>38.448463860000004</v>
      </c>
      <c r="J37" s="156"/>
      <c r="K37" s="156"/>
      <c r="L37" s="130">
        <f t="shared" si="8"/>
        <v>0</v>
      </c>
      <c r="N37" s="240" t="s">
        <v>144</v>
      </c>
      <c r="O37" s="241"/>
      <c r="P37" s="55">
        <v>159</v>
      </c>
      <c r="Q37" s="30">
        <f ca="1">$AF$8*$AF$17</f>
        <v>1500</v>
      </c>
      <c r="R37" s="40">
        <f ca="1">(R7/100)*AP37</f>
        <v>360</v>
      </c>
      <c r="S37" s="240" t="s">
        <v>153</v>
      </c>
      <c r="T37" s="241"/>
      <c r="U37" s="31">
        <v>20</v>
      </c>
      <c r="V37" s="30">
        <f t="shared" ca="1" si="31"/>
        <v>0</v>
      </c>
      <c r="W37" s="30">
        <f ca="1">((R38-R37)/U37)</f>
        <v>-9</v>
      </c>
      <c r="AF37" s="1" t="s">
        <v>44</v>
      </c>
      <c r="AG37" t="s">
        <v>89</v>
      </c>
      <c r="AP37">
        <f t="shared" ca="1" si="25"/>
        <v>360</v>
      </c>
      <c r="AQ37">
        <f t="shared" ca="1" si="21"/>
        <v>358</v>
      </c>
      <c r="AR37" cm="1">
        <f t="array" aca="1" ref="AR37" ca="1">_xlfn.LET(_xlpm.rozsah, $J$3:$J$10001,_xlpm.podminka, (_xlpm.rozsah&gt;Q37)*(ISNUMBER(_xlpm.rozsah)),_xlpm.indexy, IF(_xlpm.podminka, ROW(_xlpm.rozsah)-MIN(ROW(_xlpm.rozsah))+1),_xlpm.prvni, MIN(_xlpm.indexy),_xlpm.finalni, IF(_xlpm.prvni=1, 2, _xlpm.prvni),INDEX(_xlpm.rozsah, _xlpm.finalni))</f>
        <v>1600</v>
      </c>
      <c r="AS37" cm="1">
        <f t="array" aca="1" ref="AS37" ca="1">INDEX($J$3:$J$10001,MATCH(AR37,$J$3:$J$10004,0)-1)</f>
        <v>1500</v>
      </c>
      <c r="AT37">
        <f t="shared" ca="1" si="26"/>
        <v>358</v>
      </c>
      <c r="AU37">
        <f t="shared" ca="1" si="27"/>
        <v>360</v>
      </c>
      <c r="AV37">
        <f t="shared" ca="1" si="28"/>
        <v>-2</v>
      </c>
      <c r="AW37">
        <f t="shared" ca="1" si="24"/>
        <v>360</v>
      </c>
      <c r="AX37">
        <f t="shared" ca="1" si="29"/>
        <v>213.602577</v>
      </c>
      <c r="AY37">
        <f t="shared" ca="1" si="4"/>
        <v>213.602577</v>
      </c>
      <c r="AZ37" cm="1">
        <f t="array" aca="1" ref="AZ37" ca="1">_xlfn.LET(_xlpm.rozsah, $J$3:$J$10001,_xlpm.podminka, (_xlpm.rozsah&gt;H37)*(ISNUMBER(_xlpm.rozsah)),_xlpm.indexy, IF(_xlpm.podminka, ROW(_xlpm.rozsah)-MIN(ROW(_xlpm.rozsah))+1),_xlpm.prvni, MIN(_xlpm.indexy),_xlpm.finalni, IF(_xlpm.prvni=1, 2, _xlpm.prvni),INDEX(_xlpm.rozsah, _xlpm.finalni))</f>
        <v>900</v>
      </c>
      <c r="BA37" cm="1">
        <f t="array" aca="1" ref="BA37" ca="1">INDEX($J$3:$J$10001,MATCH(AZ37,$J$3:$J$10004,0)-1)</f>
        <v>800</v>
      </c>
      <c r="BB37">
        <f t="shared" ca="1" si="9"/>
        <v>260</v>
      </c>
      <c r="BC37">
        <f t="shared" ca="1" si="9"/>
        <v>210</v>
      </c>
      <c r="BD37">
        <f t="shared" ca="1" si="30"/>
        <v>50</v>
      </c>
      <c r="BE37">
        <f t="shared" ca="1" si="5"/>
        <v>256.397423</v>
      </c>
      <c r="BF37">
        <f t="shared" ca="1" si="11"/>
        <v>213.73968339922982</v>
      </c>
      <c r="BG37">
        <f t="shared" ca="1" si="6"/>
        <v>213.73968339922982</v>
      </c>
      <c r="BH37" cm="1">
        <f t="array" aca="1" ref="BH37" ca="1">_xlfn.LET(_xlpm.rozsah, $J$3:$J$10001,_xlpm.podminka, (_xlpm.rozsah&gt;E37)*(ISNUMBER(_xlpm.rozsah)),_xlpm.indexy, IF(_xlpm.podminka, ROW(_xlpm.rozsah)-MIN(ROW(_xlpm.rozsah))+1),_xlpm.prvni, MIN(_xlpm.indexy),_xlpm.finalni, IF(_xlpm.prvni=1, 2, _xlpm.prvni),INDEX(_xlpm.rozsah, _xlpm.finalni))</f>
        <v>900</v>
      </c>
      <c r="BI37" cm="1">
        <f t="array" aca="1" ref="BI37" ca="1">INDEX($J$3:$J$10001,MATCH(BH37,$J$3:$J$10004,0)-1)</f>
        <v>800</v>
      </c>
      <c r="BJ37">
        <f t="shared" ca="1" si="12"/>
        <v>260</v>
      </c>
      <c r="BK37">
        <f t="shared" ca="1" si="12"/>
        <v>210</v>
      </c>
      <c r="BL37">
        <f t="shared" ca="1" si="13"/>
        <v>50</v>
      </c>
      <c r="BM37">
        <f t="shared" ca="1" si="7"/>
        <v>256.26031660077018</v>
      </c>
    </row>
    <row r="38" spans="1:65" x14ac:dyDescent="0.25">
      <c r="A38" s="64">
        <v>35</v>
      </c>
      <c r="B38" s="64">
        <v>9</v>
      </c>
      <c r="C38" s="64">
        <v>21</v>
      </c>
      <c r="D38" s="18">
        <v>35</v>
      </c>
      <c r="E38" s="21">
        <f t="shared" ca="1" si="0"/>
        <v>838.18775731230528</v>
      </c>
      <c r="F38" s="22">
        <f t="shared" ca="1" si="1"/>
        <v>48.109714517792057</v>
      </c>
      <c r="G38" s="23">
        <v>35</v>
      </c>
      <c r="H38" s="24">
        <f t="shared" ca="1" si="2"/>
        <v>837.83519799999999</v>
      </c>
      <c r="I38" s="25">
        <f t="shared" ca="1" si="3"/>
        <v>48.072695789999997</v>
      </c>
      <c r="J38" s="156"/>
      <c r="K38" s="156"/>
      <c r="L38" s="130">
        <f t="shared" si="8"/>
        <v>0</v>
      </c>
      <c r="N38" s="240" t="s">
        <v>145</v>
      </c>
      <c r="O38" s="241"/>
      <c r="P38" s="55">
        <v>160</v>
      </c>
      <c r="Q38" s="30">
        <f t="shared" ref="Q38:Q39" ca="1" si="32">$AF$8*$AF$17</f>
        <v>1500</v>
      </c>
      <c r="R38" s="40">
        <f t="shared" ref="R38:R43" ca="1" si="33">(R8/100)*AP38</f>
        <v>180</v>
      </c>
      <c r="S38" s="240" t="s">
        <v>154</v>
      </c>
      <c r="T38" s="241"/>
      <c r="U38" s="31">
        <v>20</v>
      </c>
      <c r="V38" s="30">
        <f t="shared" ca="1" si="31"/>
        <v>0</v>
      </c>
      <c r="W38" s="30">
        <f ca="1">((R39-R38)/U38)</f>
        <v>4.5</v>
      </c>
      <c r="AF38" s="1" t="s">
        <v>45</v>
      </c>
      <c r="AG38" t="s">
        <v>90</v>
      </c>
      <c r="AP38">
        <f t="shared" ca="1" si="25"/>
        <v>360</v>
      </c>
      <c r="AQ38">
        <f t="shared" ca="1" si="21"/>
        <v>358</v>
      </c>
      <c r="AR38" cm="1">
        <f t="array" aca="1" ref="AR38" ca="1">_xlfn.LET(_xlpm.rozsah, $J$3:$J$10001,_xlpm.podminka, (_xlpm.rozsah&gt;Q38)*(ISNUMBER(_xlpm.rozsah)),_xlpm.indexy, IF(_xlpm.podminka, ROW(_xlpm.rozsah)-MIN(ROW(_xlpm.rozsah))+1),_xlpm.prvni, MIN(_xlpm.indexy),_xlpm.finalni, IF(_xlpm.prvni=1, 2, _xlpm.prvni),INDEX(_xlpm.rozsah, _xlpm.finalni))</f>
        <v>1600</v>
      </c>
      <c r="AS38" cm="1">
        <f t="array" aca="1" ref="AS38" ca="1">INDEX($J$3:$J$10001,MATCH(AR38,$J$3:$J$10004,0)-1)</f>
        <v>1500</v>
      </c>
      <c r="AT38">
        <f t="shared" ca="1" si="26"/>
        <v>358</v>
      </c>
      <c r="AU38">
        <f t="shared" ca="1" si="27"/>
        <v>360</v>
      </c>
      <c r="AV38">
        <f t="shared" ca="1" si="28"/>
        <v>-2</v>
      </c>
      <c r="AW38">
        <f t="shared" ca="1" si="24"/>
        <v>360</v>
      </c>
      <c r="AX38">
        <f t="shared" ca="1" si="29"/>
        <v>228.917599</v>
      </c>
      <c r="AY38">
        <f t="shared" ca="1" si="4"/>
        <v>228.917599</v>
      </c>
      <c r="AZ38" cm="1">
        <f t="array" aca="1" ref="AZ38" ca="1">_xlfn.LET(_xlpm.rozsah, $J$3:$J$10001,_xlpm.podminka, (_xlpm.rozsah&gt;H38)*(ISNUMBER(_xlpm.rozsah)),_xlpm.indexy, IF(_xlpm.podminka, ROW(_xlpm.rozsah)-MIN(ROW(_xlpm.rozsah))+1),_xlpm.prvni, MIN(_xlpm.indexy),_xlpm.finalni, IF(_xlpm.prvni=1, 2, _xlpm.prvni),INDEX(_xlpm.rozsah, _xlpm.finalni))</f>
        <v>900</v>
      </c>
      <c r="BA38" cm="1">
        <f t="array" aca="1" ref="BA38" ca="1">INDEX($J$3:$J$10001,MATCH(AZ38,$J$3:$J$10004,0)-1)</f>
        <v>800</v>
      </c>
      <c r="BB38">
        <f t="shared" ca="1" si="9"/>
        <v>260</v>
      </c>
      <c r="BC38">
        <f t="shared" ca="1" si="9"/>
        <v>210</v>
      </c>
      <c r="BD38">
        <f t="shared" ca="1" si="30"/>
        <v>50</v>
      </c>
      <c r="BE38">
        <f t="shared" ca="1" si="5"/>
        <v>241.082401</v>
      </c>
      <c r="BF38">
        <f t="shared" ca="1" si="11"/>
        <v>229.09387865615264</v>
      </c>
      <c r="BG38">
        <f t="shared" ca="1" si="6"/>
        <v>229.09387865615264</v>
      </c>
      <c r="BH38" cm="1">
        <f t="array" aca="1" ref="BH38" ca="1">_xlfn.LET(_xlpm.rozsah, $J$3:$J$10001,_xlpm.podminka, (_xlpm.rozsah&gt;E38)*(ISNUMBER(_xlpm.rozsah)),_xlpm.indexy, IF(_xlpm.podminka, ROW(_xlpm.rozsah)-MIN(ROW(_xlpm.rozsah))+1),_xlpm.prvni, MIN(_xlpm.indexy),_xlpm.finalni, IF(_xlpm.prvni=1, 2, _xlpm.prvni),INDEX(_xlpm.rozsah, _xlpm.finalni))</f>
        <v>900</v>
      </c>
      <c r="BI38" cm="1">
        <f t="array" aca="1" ref="BI38" ca="1">INDEX($J$3:$J$10001,MATCH(BH38,$J$3:$J$10004,0)-1)</f>
        <v>800</v>
      </c>
      <c r="BJ38">
        <f t="shared" ca="1" si="12"/>
        <v>260</v>
      </c>
      <c r="BK38">
        <f t="shared" ca="1" si="12"/>
        <v>210</v>
      </c>
      <c r="BL38">
        <f t="shared" ca="1" si="13"/>
        <v>50</v>
      </c>
      <c r="BM38">
        <f t="shared" ca="1" si="7"/>
        <v>240.90612134384736</v>
      </c>
    </row>
    <row r="39" spans="1:65" x14ac:dyDescent="0.25">
      <c r="A39" s="64">
        <v>36</v>
      </c>
      <c r="B39" s="64">
        <v>17</v>
      </c>
      <c r="C39" s="64">
        <v>20</v>
      </c>
      <c r="D39" s="18">
        <v>36</v>
      </c>
      <c r="E39" s="21">
        <f t="shared" ca="1" si="0"/>
        <v>961.02131936768774</v>
      </c>
      <c r="F39" s="22">
        <f t="shared" ca="1" si="1"/>
        <v>55.661279162061255</v>
      </c>
      <c r="G39" s="28">
        <v>36</v>
      </c>
      <c r="H39" s="24">
        <f t="shared" ca="1" si="2"/>
        <v>960.35537399999998</v>
      </c>
      <c r="I39" s="25">
        <f t="shared" ca="1" si="3"/>
        <v>55.621322439999993</v>
      </c>
      <c r="J39" s="155"/>
      <c r="K39" s="155"/>
      <c r="L39" s="129">
        <f t="shared" si="8"/>
        <v>0</v>
      </c>
      <c r="N39" s="240" t="s">
        <v>146</v>
      </c>
      <c r="O39" s="241"/>
      <c r="P39" s="55">
        <v>162</v>
      </c>
      <c r="Q39" s="30">
        <f t="shared" ca="1" si="32"/>
        <v>1500</v>
      </c>
      <c r="R39" s="40">
        <f t="shared" ca="1" si="33"/>
        <v>270</v>
      </c>
      <c r="S39" s="240" t="s">
        <v>155</v>
      </c>
      <c r="T39" s="241"/>
      <c r="U39" s="31">
        <v>20</v>
      </c>
      <c r="V39" s="30">
        <f t="shared" ca="1" si="31"/>
        <v>36.575109999999995</v>
      </c>
      <c r="W39" s="30">
        <f ca="1">((R40-R39)/U39)</f>
        <v>-2.2738214999999968</v>
      </c>
      <c r="AF39" s="1" t="s">
        <v>39</v>
      </c>
      <c r="AG39" t="s">
        <v>94</v>
      </c>
      <c r="AP39">
        <f t="shared" ca="1" si="25"/>
        <v>360</v>
      </c>
      <c r="AQ39">
        <f t="shared" ca="1" si="21"/>
        <v>358</v>
      </c>
      <c r="AR39" cm="1">
        <f t="array" aca="1" ref="AR39" ca="1">_xlfn.LET(_xlpm.rozsah, $J$3:$J$10001,_xlpm.podminka, (_xlpm.rozsah&gt;Q39)*(ISNUMBER(_xlpm.rozsah)),_xlpm.indexy, IF(_xlpm.podminka, ROW(_xlpm.rozsah)-MIN(ROW(_xlpm.rozsah))+1),_xlpm.prvni, MIN(_xlpm.indexy),_xlpm.finalni, IF(_xlpm.prvni=1, 2, _xlpm.prvni),INDEX(_xlpm.rozsah, _xlpm.finalni))</f>
        <v>1600</v>
      </c>
      <c r="AS39" cm="1">
        <f t="array" aca="1" ref="AS39" ca="1">INDEX($J$3:$J$10001,MATCH(AR39,$J$3:$J$10004,0)-1)</f>
        <v>1500</v>
      </c>
      <c r="AT39">
        <f t="shared" ca="1" si="26"/>
        <v>358</v>
      </c>
      <c r="AU39">
        <f t="shared" ca="1" si="27"/>
        <v>360</v>
      </c>
      <c r="AV39">
        <f t="shared" ca="1" si="28"/>
        <v>-2</v>
      </c>
      <c r="AW39">
        <f t="shared" ca="1" si="24"/>
        <v>360</v>
      </c>
      <c r="AX39">
        <f t="shared" ca="1" si="29"/>
        <v>278.10661219999997</v>
      </c>
      <c r="AY39">
        <f t="shared" ca="1" si="4"/>
        <v>278.10661219999997</v>
      </c>
      <c r="AZ39" cm="1">
        <f t="array" aca="1" ref="AZ39" ca="1">_xlfn.LET(_xlpm.rozsah, $J$3:$J$10001,_xlpm.podminka, (_xlpm.rozsah&gt;H39)*(ISNUMBER(_xlpm.rozsah)),_xlpm.indexy, IF(_xlpm.podminka, ROW(_xlpm.rozsah)-MIN(ROW(_xlpm.rozsah))+1),_xlpm.prvni, MIN(_xlpm.indexy),_xlpm.finalni, IF(_xlpm.prvni=1, 2, _xlpm.prvni),INDEX(_xlpm.rozsah, _xlpm.finalni))</f>
        <v>1000</v>
      </c>
      <c r="BA39" cm="1">
        <f t="array" aca="1" ref="BA39" ca="1">INDEX($J$3:$J$10001,MATCH(AZ39,$J$3:$J$10004,0)-1)</f>
        <v>900</v>
      </c>
      <c r="BB39">
        <f t="shared" ca="1" si="9"/>
        <v>290</v>
      </c>
      <c r="BC39">
        <f t="shared" ca="1" si="9"/>
        <v>260</v>
      </c>
      <c r="BD39">
        <f t="shared" ca="1" si="30"/>
        <v>30</v>
      </c>
      <c r="BE39">
        <f t="shared" ca="1" si="5"/>
        <v>271.89338780000003</v>
      </c>
      <c r="BF39">
        <f t="shared" ca="1" si="11"/>
        <v>278.3063958103063</v>
      </c>
      <c r="BG39">
        <f t="shared" ca="1" si="6"/>
        <v>278.3063958103063</v>
      </c>
      <c r="BH39" cm="1">
        <f t="array" aca="1" ref="BH39" ca="1">_xlfn.LET(_xlpm.rozsah, $J$3:$J$10001,_xlpm.podminka, (_xlpm.rozsah&gt;E39)*(ISNUMBER(_xlpm.rozsah)),_xlpm.indexy, IF(_xlpm.podminka, ROW(_xlpm.rozsah)-MIN(ROW(_xlpm.rozsah))+1),_xlpm.prvni, MIN(_xlpm.indexy),_xlpm.finalni, IF(_xlpm.prvni=1, 2, _xlpm.prvni),INDEX(_xlpm.rozsah, _xlpm.finalni))</f>
        <v>1000</v>
      </c>
      <c r="BI39" cm="1">
        <f t="array" aca="1" ref="BI39" ca="1">INDEX($J$3:$J$10001,MATCH(BH39,$J$3:$J$10004,0)-1)</f>
        <v>900</v>
      </c>
      <c r="BJ39">
        <f t="shared" ca="1" si="12"/>
        <v>290</v>
      </c>
      <c r="BK39">
        <f t="shared" ca="1" si="12"/>
        <v>260</v>
      </c>
      <c r="BL39">
        <f t="shared" ca="1" si="13"/>
        <v>30</v>
      </c>
      <c r="BM39">
        <f t="shared" ca="1" si="7"/>
        <v>271.6936041896937</v>
      </c>
    </row>
    <row r="40" spans="1:65" x14ac:dyDescent="0.25">
      <c r="A40" s="64">
        <v>37</v>
      </c>
      <c r="B40" s="64">
        <v>33</v>
      </c>
      <c r="C40" s="64">
        <v>42</v>
      </c>
      <c r="D40" s="18">
        <v>37</v>
      </c>
      <c r="E40" s="21">
        <f t="shared" ca="1" si="0"/>
        <v>1206.6884434784527</v>
      </c>
      <c r="F40" s="22">
        <f t="shared" ca="1" si="1"/>
        <v>135.24274387828504</v>
      </c>
      <c r="G40" s="23">
        <v>37</v>
      </c>
      <c r="H40" s="24">
        <f t="shared" ca="1" si="2"/>
        <v>1205.395726</v>
      </c>
      <c r="I40" s="25">
        <f t="shared" ca="1" si="3"/>
        <v>135.07986147600002</v>
      </c>
      <c r="J40" s="155"/>
      <c r="K40" s="155"/>
      <c r="L40" s="129">
        <f t="shared" si="8"/>
        <v>0</v>
      </c>
      <c r="N40" s="240" t="s">
        <v>147</v>
      </c>
      <c r="O40" s="241"/>
      <c r="P40" s="55">
        <v>246</v>
      </c>
      <c r="Q40" s="30">
        <f ca="1">$AF$8</f>
        <v>2231.5021999999999</v>
      </c>
      <c r="R40" s="40">
        <f t="shared" ca="1" si="33"/>
        <v>224.52357000000006</v>
      </c>
      <c r="S40" s="240" t="s">
        <v>156</v>
      </c>
      <c r="T40" s="241"/>
      <c r="U40" s="31">
        <v>20</v>
      </c>
      <c r="V40" s="30">
        <f t="shared" ca="1" si="31"/>
        <v>0</v>
      </c>
      <c r="W40" s="30">
        <f ca="1">((0-R40)/U40)</f>
        <v>-11.226178500000003</v>
      </c>
      <c r="AF40" s="1" t="s">
        <v>40</v>
      </c>
      <c r="AG40" t="s">
        <v>95</v>
      </c>
      <c r="AP40">
        <f t="shared" ca="1" si="25"/>
        <v>224.52357000000006</v>
      </c>
      <c r="AQ40">
        <f t="shared" ca="1" si="21"/>
        <v>200.47642999999994</v>
      </c>
      <c r="AR40" cm="1">
        <f t="array" aca="1" ref="AR40" ca="1">_xlfn.LET(_xlpm.rozsah, $J$3:$J$10001,_xlpm.podminka, (_xlpm.rozsah&gt;Q40)*(ISNUMBER(_xlpm.rozsah)),_xlpm.indexy, IF(_xlpm.podminka, ROW(_xlpm.rozsah)-MIN(ROW(_xlpm.rozsah))+1),_xlpm.prvni, MIN(_xlpm.indexy),_xlpm.finalni, IF(_xlpm.prvni=1, 2, _xlpm.prvni),INDEX(_xlpm.rozsah, _xlpm.finalni))</f>
        <v>2300</v>
      </c>
      <c r="AS40" cm="1">
        <f t="array" aca="1" ref="AS40" ca="1">INDEX($J$3:$J$10001,MATCH(AR40,$J$3:$J$10004,0)-1)</f>
        <v>2200</v>
      </c>
      <c r="AT40">
        <f t="shared" ca="1" si="26"/>
        <v>180</v>
      </c>
      <c r="AU40">
        <f t="shared" ca="1" si="27"/>
        <v>245</v>
      </c>
      <c r="AV40">
        <f t="shared" ca="1" si="28"/>
        <v>-65</v>
      </c>
      <c r="AW40">
        <f t="shared" ca="1" si="24"/>
        <v>224.52357000000006</v>
      </c>
      <c r="AX40">
        <f t="shared" ca="1" si="29"/>
        <v>321.61871780000001</v>
      </c>
      <c r="AY40">
        <f t="shared" ca="1" si="4"/>
        <v>321.61871780000001</v>
      </c>
      <c r="AZ40" cm="1">
        <f t="array" aca="1" ref="AZ40" ca="1">_xlfn.LET(_xlpm.rozsah, $J$3:$J$10001,_xlpm.podminka, (_xlpm.rozsah&gt;H40)*(ISNUMBER(_xlpm.rozsah)),_xlpm.indexy, IF(_xlpm.podminka, ROW(_xlpm.rozsah)-MIN(ROW(_xlpm.rozsah))+1),_xlpm.prvni, MIN(_xlpm.indexy),_xlpm.finalni, IF(_xlpm.prvni=1, 2, _xlpm.prvni),INDEX(_xlpm.rozsah, _xlpm.finalni))</f>
        <v>1300</v>
      </c>
      <c r="BA40" cm="1">
        <f t="array" aca="1" ref="BA40" ca="1">INDEX($J$3:$J$10001,MATCH(AZ40,$J$3:$J$10004,0)-1)</f>
        <v>1200</v>
      </c>
      <c r="BB40">
        <f t="shared" ca="1" si="9"/>
        <v>350</v>
      </c>
      <c r="BC40">
        <f t="shared" ca="1" si="9"/>
        <v>320</v>
      </c>
      <c r="BD40">
        <f t="shared" ca="1" si="30"/>
        <v>30</v>
      </c>
      <c r="BE40">
        <f t="shared" ca="1" si="5"/>
        <v>348.38128219999999</v>
      </c>
      <c r="BF40">
        <f t="shared" ca="1" si="11"/>
        <v>322.0065330435358</v>
      </c>
      <c r="BG40">
        <f t="shared" ca="1" si="6"/>
        <v>322.0065330435358</v>
      </c>
      <c r="BH40" cm="1">
        <f t="array" aca="1" ref="BH40" ca="1">_xlfn.LET(_xlpm.rozsah, $J$3:$J$10001,_xlpm.podminka, (_xlpm.rozsah&gt;E40)*(ISNUMBER(_xlpm.rozsah)),_xlpm.indexy, IF(_xlpm.podminka, ROW(_xlpm.rozsah)-MIN(ROW(_xlpm.rozsah))+1),_xlpm.prvni, MIN(_xlpm.indexy),_xlpm.finalni, IF(_xlpm.prvni=1, 2, _xlpm.prvni),INDEX(_xlpm.rozsah, _xlpm.finalni))</f>
        <v>1300</v>
      </c>
      <c r="BI40" cm="1">
        <f t="array" aca="1" ref="BI40" ca="1">INDEX($J$3:$J$10001,MATCH(BH40,$J$3:$J$10004,0)-1)</f>
        <v>1200</v>
      </c>
      <c r="BJ40">
        <f t="shared" ca="1" si="12"/>
        <v>350</v>
      </c>
      <c r="BK40">
        <f t="shared" ca="1" si="12"/>
        <v>320</v>
      </c>
      <c r="BL40">
        <f t="shared" ca="1" si="13"/>
        <v>30</v>
      </c>
      <c r="BM40">
        <f t="shared" ca="1" si="7"/>
        <v>347.9934669564642</v>
      </c>
    </row>
    <row r="41" spans="1:65" x14ac:dyDescent="0.25">
      <c r="A41" s="64">
        <v>38</v>
      </c>
      <c r="B41" s="64">
        <v>57</v>
      </c>
      <c r="C41" s="64">
        <v>46</v>
      </c>
      <c r="D41" s="18">
        <v>38</v>
      </c>
      <c r="E41" s="21">
        <f t="shared" ca="1" si="0"/>
        <v>1575.1891296446001</v>
      </c>
      <c r="F41" s="22">
        <f t="shared" ca="1" si="1"/>
        <v>164.90826000726966</v>
      </c>
      <c r="G41" s="28">
        <v>38</v>
      </c>
      <c r="H41" s="24">
        <f t="shared" ca="1" si="2"/>
        <v>1572.9562539999997</v>
      </c>
      <c r="I41" s="25">
        <f t="shared" ca="1" si="3"/>
        <v>164.92880246320001</v>
      </c>
      <c r="J41" s="155"/>
      <c r="K41" s="155"/>
      <c r="L41" s="129">
        <f t="shared" si="8"/>
        <v>0</v>
      </c>
      <c r="N41" s="240" t="s">
        <v>148</v>
      </c>
      <c r="O41" s="241"/>
      <c r="P41" s="55">
        <v>164</v>
      </c>
      <c r="Q41" s="30">
        <f t="shared" ref="Q41:Q43" ca="1" si="34">$AF$8</f>
        <v>2231.5021999999999</v>
      </c>
      <c r="R41" s="40">
        <f t="shared" ca="1" si="33"/>
        <v>22.452357000000006</v>
      </c>
      <c r="S41" s="240" t="s">
        <v>157</v>
      </c>
      <c r="T41" s="241"/>
      <c r="U41" s="31">
        <v>20</v>
      </c>
      <c r="V41" s="30">
        <f t="shared" ca="1" si="31"/>
        <v>0</v>
      </c>
      <c r="W41" s="30">
        <f ca="1">((R42-0)/U41)</f>
        <v>8.4196338750000024</v>
      </c>
      <c r="AF41" s="1" t="s">
        <v>42</v>
      </c>
      <c r="AG41" t="s">
        <v>91</v>
      </c>
      <c r="AP41">
        <f t="shared" ca="1" si="25"/>
        <v>224.52357000000006</v>
      </c>
      <c r="AQ41">
        <f t="shared" ca="1" si="21"/>
        <v>200.47642999999994</v>
      </c>
      <c r="AR41" cm="1">
        <f t="array" aca="1" ref="AR41" ca="1">_xlfn.LET(_xlpm.rozsah, $J$3:$J$10001,_xlpm.podminka, (_xlpm.rozsah&gt;Q41)*(ISNUMBER(_xlpm.rozsah)),_xlpm.indexy, IF(_xlpm.podminka, ROW(_xlpm.rozsah)-MIN(ROW(_xlpm.rozsah))+1),_xlpm.prvni, MIN(_xlpm.indexy),_xlpm.finalni, IF(_xlpm.prvni=1, 2, _xlpm.prvni),INDEX(_xlpm.rozsah, _xlpm.finalni))</f>
        <v>2300</v>
      </c>
      <c r="AS41" cm="1">
        <f t="array" aca="1" ref="AS41" ca="1">INDEX($J$3:$J$10001,MATCH(AR41,$J$3:$J$10004,0)-1)</f>
        <v>2200</v>
      </c>
      <c r="AT41">
        <f t="shared" ca="1" si="26"/>
        <v>180</v>
      </c>
      <c r="AU41">
        <f t="shared" ca="1" si="27"/>
        <v>245</v>
      </c>
      <c r="AV41">
        <f t="shared" ca="1" si="28"/>
        <v>-65</v>
      </c>
      <c r="AW41">
        <f t="shared" ca="1" si="24"/>
        <v>224.52357000000006</v>
      </c>
      <c r="AX41">
        <f t="shared" ca="1" si="29"/>
        <v>358.54087492000002</v>
      </c>
      <c r="AY41">
        <f t="shared" ca="1" si="4"/>
        <v>359.45912507999998</v>
      </c>
      <c r="AZ41" cm="1">
        <f t="array" aca="1" ref="AZ41" ca="1">_xlfn.LET(_xlpm.rozsah, $J$3:$J$10001,_xlpm.podminka, (_xlpm.rozsah&gt;H41)*(ISNUMBER(_xlpm.rozsah)),_xlpm.indexy, IF(_xlpm.podminka, ROW(_xlpm.rozsah)-MIN(ROW(_xlpm.rozsah))+1),_xlpm.prvni, MIN(_xlpm.indexy),_xlpm.finalni, IF(_xlpm.prvni=1, 2, _xlpm.prvni),INDEX(_xlpm.rozsah, _xlpm.finalni))</f>
        <v>1600</v>
      </c>
      <c r="BA41" cm="1">
        <f t="array" aca="1" ref="BA41" ca="1">INDEX($J$3:$J$10001,MATCH(AZ41,$J$3:$J$10004,0)-1)</f>
        <v>1500</v>
      </c>
      <c r="BB41">
        <f t="shared" ca="1" si="9"/>
        <v>358</v>
      </c>
      <c r="BC41">
        <f t="shared" ca="1" si="9"/>
        <v>360</v>
      </c>
      <c r="BD41">
        <f t="shared" ca="1" si="30"/>
        <v>-2</v>
      </c>
      <c r="BE41">
        <f t="shared" ca="1" si="5"/>
        <v>358.54087492000002</v>
      </c>
      <c r="BF41">
        <f t="shared" ca="1" si="11"/>
        <v>358.49621740710802</v>
      </c>
      <c r="BG41">
        <f t="shared" ca="1" si="6"/>
        <v>359.50378259289198</v>
      </c>
      <c r="BH41" cm="1">
        <f t="array" aca="1" ref="BH41" ca="1">_xlfn.LET(_xlpm.rozsah, $J$3:$J$10001,_xlpm.podminka, (_xlpm.rozsah&gt;E41)*(ISNUMBER(_xlpm.rozsah)),_xlpm.indexy, IF(_xlpm.podminka, ROW(_xlpm.rozsah)-MIN(ROW(_xlpm.rozsah))+1),_xlpm.prvni, MIN(_xlpm.indexy),_xlpm.finalni, IF(_xlpm.prvni=1, 2, _xlpm.prvni),INDEX(_xlpm.rozsah, _xlpm.finalni))</f>
        <v>1600</v>
      </c>
      <c r="BI41" cm="1">
        <f t="array" aca="1" ref="BI41" ca="1">INDEX($J$3:$J$10001,MATCH(BH41,$J$3:$J$10004,0)-1)</f>
        <v>1500</v>
      </c>
      <c r="BJ41">
        <f t="shared" ca="1" si="12"/>
        <v>358</v>
      </c>
      <c r="BK41">
        <f t="shared" ca="1" si="12"/>
        <v>360</v>
      </c>
      <c r="BL41">
        <f t="shared" ca="1" si="13"/>
        <v>-2</v>
      </c>
      <c r="BM41">
        <f t="shared" ca="1" si="7"/>
        <v>358.49621740710802</v>
      </c>
    </row>
    <row r="42" spans="1:65" x14ac:dyDescent="0.25">
      <c r="A42" s="64">
        <v>39</v>
      </c>
      <c r="B42" s="64">
        <v>44</v>
      </c>
      <c r="C42" s="64">
        <v>33</v>
      </c>
      <c r="D42" s="18">
        <v>39</v>
      </c>
      <c r="E42" s="21">
        <f t="shared" ca="1" si="0"/>
        <v>1375.5845913046037</v>
      </c>
      <c r="F42" s="22">
        <f t="shared" ca="1" si="1"/>
        <v>117.99429151305192</v>
      </c>
      <c r="G42" s="23">
        <v>39</v>
      </c>
      <c r="H42" s="24">
        <f t="shared" ca="1" si="2"/>
        <v>1373.860968</v>
      </c>
      <c r="I42" s="25">
        <f t="shared" ca="1" si="3"/>
        <v>117.93741194400002</v>
      </c>
      <c r="J42" s="155"/>
      <c r="K42" s="155"/>
      <c r="L42" s="129">
        <f t="shared" si="8"/>
        <v>0</v>
      </c>
      <c r="N42" s="240" t="s">
        <v>149</v>
      </c>
      <c r="O42" s="241"/>
      <c r="P42" s="55">
        <v>248</v>
      </c>
      <c r="Q42" s="30">
        <f t="shared" ca="1" si="34"/>
        <v>2231.5021999999999</v>
      </c>
      <c r="R42" s="40">
        <f t="shared" ca="1" si="33"/>
        <v>168.39267750000005</v>
      </c>
      <c r="S42" s="240" t="s">
        <v>158</v>
      </c>
      <c r="T42" s="241"/>
      <c r="U42" s="31">
        <v>20</v>
      </c>
      <c r="V42" s="30">
        <f t="shared" ca="1" si="31"/>
        <v>0</v>
      </c>
      <c r="W42" s="30">
        <f ca="1">((R43-R42)/U42)</f>
        <v>-2.8065446250000008</v>
      </c>
      <c r="AF42" s="1" t="s">
        <v>46</v>
      </c>
      <c r="AG42" t="s">
        <v>92</v>
      </c>
      <c r="AP42">
        <f t="shared" ca="1" si="25"/>
        <v>224.52357000000006</v>
      </c>
      <c r="AQ42">
        <f t="shared" ca="1" si="21"/>
        <v>200.47642999999994</v>
      </c>
      <c r="AR42" cm="1">
        <f t="array" aca="1" ref="AR42" ca="1">_xlfn.LET(_xlpm.rozsah, $J$3:$J$10001,_xlpm.podminka, (_xlpm.rozsah&gt;Q42)*(ISNUMBER(_xlpm.rozsah)),_xlpm.indexy, IF(_xlpm.podminka, ROW(_xlpm.rozsah)-MIN(ROW(_xlpm.rozsah))+1),_xlpm.prvni, MIN(_xlpm.indexy),_xlpm.finalni, IF(_xlpm.prvni=1, 2, _xlpm.prvni),INDEX(_xlpm.rozsah, _xlpm.finalni))</f>
        <v>2300</v>
      </c>
      <c r="AS42" cm="1">
        <f t="array" aca="1" ref="AS42" ca="1">INDEX($J$3:$J$10001,MATCH(AR42,$J$3:$J$10004,0)-1)</f>
        <v>2200</v>
      </c>
      <c r="AT42">
        <f t="shared" ca="1" si="26"/>
        <v>180</v>
      </c>
      <c r="AU42">
        <f t="shared" ca="1" si="27"/>
        <v>245</v>
      </c>
      <c r="AV42">
        <f t="shared" ca="1" si="28"/>
        <v>-65</v>
      </c>
      <c r="AW42">
        <f t="shared" ca="1" si="24"/>
        <v>224.52357000000006</v>
      </c>
      <c r="AX42">
        <f t="shared" ca="1" si="29"/>
        <v>357.38609680000002</v>
      </c>
      <c r="AY42">
        <f t="shared" ca="1" si="4"/>
        <v>357.38609680000002</v>
      </c>
      <c r="AZ42" cm="1">
        <f t="array" aca="1" ref="AZ42" ca="1">_xlfn.LET(_xlpm.rozsah, $J$3:$J$10001,_xlpm.podminka, (_xlpm.rozsah&gt;H42)*(ISNUMBER(_xlpm.rozsah)),_xlpm.indexy, IF(_xlpm.podminka, ROW(_xlpm.rozsah)-MIN(ROW(_xlpm.rozsah))+1),_xlpm.prvni, MIN(_xlpm.indexy),_xlpm.finalni, IF(_xlpm.prvni=1, 2, _xlpm.prvni),INDEX(_xlpm.rozsah, _xlpm.finalni))</f>
        <v>1400</v>
      </c>
      <c r="BA42" cm="1">
        <f t="array" aca="1" ref="BA42" ca="1">INDEX($J$3:$J$10001,MATCH(AZ42,$J$3:$J$10004,0)-1)</f>
        <v>1300</v>
      </c>
      <c r="BB42">
        <f t="shared" ca="1" si="9"/>
        <v>360</v>
      </c>
      <c r="BC42">
        <f t="shared" ca="1" si="9"/>
        <v>350</v>
      </c>
      <c r="BD42">
        <f t="shared" ca="1" si="30"/>
        <v>10</v>
      </c>
      <c r="BE42">
        <f t="shared" ca="1" si="5"/>
        <v>352.61390319999998</v>
      </c>
      <c r="BF42">
        <f t="shared" ca="1" si="11"/>
        <v>357.55845913046039</v>
      </c>
      <c r="BG42">
        <f t="shared" ca="1" si="6"/>
        <v>357.55845913046039</v>
      </c>
      <c r="BH42" cm="1">
        <f t="array" aca="1" ref="BH42" ca="1">_xlfn.LET(_xlpm.rozsah, $J$3:$J$10001,_xlpm.podminka, (_xlpm.rozsah&gt;E42)*(ISNUMBER(_xlpm.rozsah)),_xlpm.indexy, IF(_xlpm.podminka, ROW(_xlpm.rozsah)-MIN(ROW(_xlpm.rozsah))+1),_xlpm.prvni, MIN(_xlpm.indexy),_xlpm.finalni, IF(_xlpm.prvni=1, 2, _xlpm.prvni),INDEX(_xlpm.rozsah, _xlpm.finalni))</f>
        <v>1400</v>
      </c>
      <c r="BI42" cm="1">
        <f t="array" aca="1" ref="BI42" ca="1">INDEX($J$3:$J$10001,MATCH(BH42,$J$3:$J$10004,0)-1)</f>
        <v>1300</v>
      </c>
      <c r="BJ42">
        <f t="shared" ca="1" si="12"/>
        <v>360</v>
      </c>
      <c r="BK42">
        <f t="shared" ca="1" si="12"/>
        <v>350</v>
      </c>
      <c r="BL42">
        <f t="shared" ca="1" si="13"/>
        <v>10</v>
      </c>
      <c r="BM42">
        <f t="shared" ca="1" si="7"/>
        <v>352.44154086953961</v>
      </c>
    </row>
    <row r="43" spans="1:65" x14ac:dyDescent="0.25">
      <c r="A43" s="64">
        <v>40</v>
      </c>
      <c r="B43" s="64">
        <v>31</v>
      </c>
      <c r="C43" s="64">
        <v>0</v>
      </c>
      <c r="D43" s="18">
        <v>40</v>
      </c>
      <c r="E43" s="21">
        <f t="shared" ca="1" si="0"/>
        <v>1175.980052964607</v>
      </c>
      <c r="F43" s="22">
        <f t="shared" ca="1" si="1"/>
        <v>0</v>
      </c>
      <c r="G43" s="28">
        <v>40</v>
      </c>
      <c r="H43" s="24">
        <f t="shared" ca="1" si="2"/>
        <v>1174.765682</v>
      </c>
      <c r="I43" s="25">
        <f t="shared" ca="1" si="3"/>
        <v>0</v>
      </c>
      <c r="J43" s="155"/>
      <c r="K43" s="155"/>
      <c r="L43" s="129">
        <f t="shared" si="8"/>
        <v>0</v>
      </c>
      <c r="N43" s="240" t="s">
        <v>150</v>
      </c>
      <c r="O43" s="241"/>
      <c r="P43" s="55">
        <v>247</v>
      </c>
      <c r="Q43" s="30">
        <f t="shared" ca="1" si="34"/>
        <v>2231.5021999999999</v>
      </c>
      <c r="R43" s="40">
        <f t="shared" ca="1" si="33"/>
        <v>112.26178500000003</v>
      </c>
      <c r="S43" s="240" t="s">
        <v>159</v>
      </c>
      <c r="T43" s="241"/>
      <c r="U43" s="31">
        <v>20</v>
      </c>
      <c r="V43" s="30">
        <f t="shared" ca="1" si="31"/>
        <v>-76.575109999999995</v>
      </c>
      <c r="W43" s="30">
        <f ca="1">-(R43/U43)</f>
        <v>-5.6130892500000016</v>
      </c>
      <c r="AF43" s="1" t="s">
        <v>47</v>
      </c>
      <c r="AG43" t="s">
        <v>93</v>
      </c>
      <c r="AP43">
        <f t="shared" ca="1" si="25"/>
        <v>224.52357000000006</v>
      </c>
      <c r="AQ43">
        <f t="shared" ca="1" si="21"/>
        <v>200.47642999999994</v>
      </c>
      <c r="AR43" cm="1">
        <f t="array" aca="1" ref="AR43" ca="1">_xlfn.LET(_xlpm.rozsah, $J$3:$J$10001,_xlpm.podminka, (_xlpm.rozsah&gt;Q43)*(ISNUMBER(_xlpm.rozsah)),_xlpm.indexy, IF(_xlpm.podminka, ROW(_xlpm.rozsah)-MIN(ROW(_xlpm.rozsah))+1),_xlpm.prvni, MIN(_xlpm.indexy),_xlpm.finalni, IF(_xlpm.prvni=1, 2, _xlpm.prvni),INDEX(_xlpm.rozsah, _xlpm.finalni))</f>
        <v>2300</v>
      </c>
      <c r="AS43" cm="1">
        <f t="array" aca="1" ref="AS43" ca="1">INDEX($J$3:$J$10001,MATCH(AR43,$J$3:$J$10004,0)-1)</f>
        <v>2200</v>
      </c>
      <c r="AT43">
        <f t="shared" ca="1" si="26"/>
        <v>180</v>
      </c>
      <c r="AU43">
        <f t="shared" ca="1" si="27"/>
        <v>245</v>
      </c>
      <c r="AV43">
        <f t="shared" ca="1" si="28"/>
        <v>-65</v>
      </c>
      <c r="AW43">
        <f t="shared" ca="1" si="24"/>
        <v>224.52357000000006</v>
      </c>
      <c r="AX43">
        <f t="shared" ca="1" si="29"/>
        <v>314.95313640000001</v>
      </c>
      <c r="AY43">
        <f t="shared" ca="1" si="4"/>
        <v>314.95313640000001</v>
      </c>
      <c r="AZ43" cm="1">
        <f t="array" aca="1" ref="AZ43" ca="1">_xlfn.LET(_xlpm.rozsah, $J$3:$J$10001,_xlpm.podminka, (_xlpm.rozsah&gt;H43)*(ISNUMBER(_xlpm.rozsah)),_xlpm.indexy, IF(_xlpm.podminka, ROW(_xlpm.rozsah)-MIN(ROW(_xlpm.rozsah))+1),_xlpm.prvni, MIN(_xlpm.indexy),_xlpm.finalni, IF(_xlpm.prvni=1, 2, _xlpm.prvni),INDEX(_xlpm.rozsah, _xlpm.finalni))</f>
        <v>1200</v>
      </c>
      <c r="BA43" cm="1">
        <f t="array" aca="1" ref="BA43" ca="1">INDEX($J$3:$J$10001,MATCH(AZ43,$J$3:$J$10004,0)-1)</f>
        <v>1100</v>
      </c>
      <c r="BB43">
        <f t="shared" ca="1" si="9"/>
        <v>320</v>
      </c>
      <c r="BC43">
        <f t="shared" ca="1" si="9"/>
        <v>300</v>
      </c>
      <c r="BD43">
        <f t="shared" ca="1" si="30"/>
        <v>20</v>
      </c>
      <c r="BE43">
        <f t="shared" ca="1" si="5"/>
        <v>305.04686359999999</v>
      </c>
      <c r="BF43">
        <f t="shared" ca="1" si="11"/>
        <v>315.19601059292143</v>
      </c>
      <c r="BG43">
        <f t="shared" ca="1" si="6"/>
        <v>315.19601059292143</v>
      </c>
      <c r="BH43" cm="1">
        <f t="array" aca="1" ref="BH43" ca="1">_xlfn.LET(_xlpm.rozsah, $J$3:$J$10001,_xlpm.podminka, (_xlpm.rozsah&gt;E43)*(ISNUMBER(_xlpm.rozsah)),_xlpm.indexy, IF(_xlpm.podminka, ROW(_xlpm.rozsah)-MIN(ROW(_xlpm.rozsah))+1),_xlpm.prvni, MIN(_xlpm.indexy),_xlpm.finalni, IF(_xlpm.prvni=1, 2, _xlpm.prvni),INDEX(_xlpm.rozsah, _xlpm.finalni))</f>
        <v>1200</v>
      </c>
      <c r="BI43" cm="1">
        <f t="array" aca="1" ref="BI43" ca="1">INDEX($J$3:$J$10001,MATCH(BH43,$J$3:$J$10004,0)-1)</f>
        <v>1100</v>
      </c>
      <c r="BJ43">
        <f t="shared" ca="1" si="12"/>
        <v>320</v>
      </c>
      <c r="BK43">
        <f t="shared" ca="1" si="12"/>
        <v>300</v>
      </c>
      <c r="BL43">
        <f t="shared" ca="1" si="13"/>
        <v>20</v>
      </c>
      <c r="BM43">
        <f t="shared" ca="1" si="7"/>
        <v>304.80398940707857</v>
      </c>
    </row>
    <row r="44" spans="1:65" x14ac:dyDescent="0.25">
      <c r="A44" s="64">
        <v>41</v>
      </c>
      <c r="B44" s="64">
        <v>22</v>
      </c>
      <c r="C44" s="64">
        <v>27</v>
      </c>
      <c r="D44" s="18">
        <v>41</v>
      </c>
      <c r="E44" s="21">
        <f t="shared" ca="1" si="0"/>
        <v>1037.7922956523018</v>
      </c>
      <c r="F44" s="22">
        <f t="shared" ca="1" si="1"/>
        <v>79.320391982612151</v>
      </c>
      <c r="G44" s="23">
        <v>41</v>
      </c>
      <c r="H44" s="24">
        <f t="shared" ca="1" si="2"/>
        <v>1036.930484</v>
      </c>
      <c r="I44" s="25">
        <f t="shared" ca="1" si="3"/>
        <v>79.297123068000005</v>
      </c>
      <c r="J44" s="155"/>
      <c r="K44" s="155"/>
      <c r="L44" s="129">
        <f t="shared" si="8"/>
        <v>0</v>
      </c>
      <c r="N44" s="240" t="s">
        <v>151</v>
      </c>
      <c r="O44" s="241"/>
      <c r="P44" s="55">
        <v>128</v>
      </c>
      <c r="Q44" s="30">
        <f>AF11</f>
        <v>700</v>
      </c>
      <c r="R44" s="30" t="s">
        <v>128</v>
      </c>
      <c r="S44" s="240"/>
      <c r="T44" s="291"/>
      <c r="U44" s="291"/>
      <c r="V44" s="291"/>
      <c r="W44" s="241"/>
      <c r="AF44" s="1" t="s">
        <v>11</v>
      </c>
      <c r="AG44" t="s">
        <v>212</v>
      </c>
      <c r="AP44">
        <f t="shared" si="25"/>
        <v>150</v>
      </c>
      <c r="AQ44">
        <f t="shared" si="21"/>
        <v>150</v>
      </c>
      <c r="AR44" cm="1">
        <f t="array" ref="AR44">_xlfn.LET(_xlpm.rozsah, $J$3:$J$10001,_xlpm.podminka, (_xlpm.rozsah&gt;Q44)*(ISNUMBER(_xlpm.rozsah)),_xlpm.indexy, IF(_xlpm.podminka, ROW(_xlpm.rozsah)-MIN(ROW(_xlpm.rozsah))+1),_xlpm.prvni, MIN(_xlpm.indexy),_xlpm.finalni, IF(_xlpm.prvni=1, 2, _xlpm.prvni),INDEX(_xlpm.rozsah, _xlpm.finalni))</f>
        <v>800</v>
      </c>
      <c r="AS44" cm="1">
        <f t="array" ref="AS44">INDEX($J$3:$J$10001,MATCH(AR44,$J$3:$J$10004,0)-1)</f>
        <v>700</v>
      </c>
      <c r="AT44">
        <f t="shared" si="26"/>
        <v>210</v>
      </c>
      <c r="AU44">
        <f t="shared" si="27"/>
        <v>150</v>
      </c>
      <c r="AV44">
        <f t="shared" si="28"/>
        <v>60</v>
      </c>
      <c r="AW44">
        <f t="shared" si="24"/>
        <v>210</v>
      </c>
      <c r="AX44">
        <f t="shared" ca="1" si="29"/>
        <v>293.69304840000001</v>
      </c>
      <c r="AY44">
        <f t="shared" ca="1" si="4"/>
        <v>293.69304840000001</v>
      </c>
      <c r="AZ44" cm="1">
        <f t="array" aca="1" ref="AZ44" ca="1">_xlfn.LET(_xlpm.rozsah, $J$3:$J$10001,_xlpm.podminka, (_xlpm.rozsah&gt;H44)*(ISNUMBER(_xlpm.rozsah)),_xlpm.indexy, IF(_xlpm.podminka, ROW(_xlpm.rozsah)-MIN(ROW(_xlpm.rozsah))+1),_xlpm.prvni, MIN(_xlpm.indexy),_xlpm.finalni, IF(_xlpm.prvni=1, 2, _xlpm.prvni),INDEX(_xlpm.rozsah, _xlpm.finalni))</f>
        <v>1100</v>
      </c>
      <c r="BA44" cm="1">
        <f t="array" aca="1" ref="BA44" ca="1">INDEX($J$3:$J$10001,MATCH(AZ44,$J$3:$J$10004,0)-1)</f>
        <v>1000</v>
      </c>
      <c r="BB44">
        <f t="shared" ca="1" si="9"/>
        <v>300</v>
      </c>
      <c r="BC44">
        <f t="shared" ca="1" si="9"/>
        <v>290</v>
      </c>
      <c r="BD44">
        <f t="shared" ca="1" si="30"/>
        <v>10</v>
      </c>
      <c r="BE44">
        <f t="shared" ca="1" si="5"/>
        <v>296.30695159999999</v>
      </c>
      <c r="BF44">
        <f t="shared" ca="1" si="11"/>
        <v>293.7792295652302</v>
      </c>
      <c r="BG44">
        <f t="shared" ca="1" si="6"/>
        <v>293.7792295652302</v>
      </c>
      <c r="BH44" cm="1">
        <f t="array" aca="1" ref="BH44" ca="1">_xlfn.LET(_xlpm.rozsah, $J$3:$J$10001,_xlpm.podminka, (_xlpm.rozsah&gt;E44)*(ISNUMBER(_xlpm.rozsah)),_xlpm.indexy, IF(_xlpm.podminka, ROW(_xlpm.rozsah)-MIN(ROW(_xlpm.rozsah))+1),_xlpm.prvni, MIN(_xlpm.indexy),_xlpm.finalni, IF(_xlpm.prvni=1, 2, _xlpm.prvni),INDEX(_xlpm.rozsah, _xlpm.finalni))</f>
        <v>1100</v>
      </c>
      <c r="BI44" cm="1">
        <f t="array" aca="1" ref="BI44" ca="1">INDEX($J$3:$J$10001,MATCH(BH44,$J$3:$J$10004,0)-1)</f>
        <v>1000</v>
      </c>
      <c r="BJ44">
        <f t="shared" ca="1" si="12"/>
        <v>300</v>
      </c>
      <c r="BK44">
        <f t="shared" ca="1" si="12"/>
        <v>290</v>
      </c>
      <c r="BL44">
        <f t="shared" ca="1" si="13"/>
        <v>10</v>
      </c>
      <c r="BM44">
        <f t="shared" ca="1" si="7"/>
        <v>296.2207704347698</v>
      </c>
    </row>
    <row r="45" spans="1:65" x14ac:dyDescent="0.25">
      <c r="A45" s="64">
        <v>42</v>
      </c>
      <c r="B45" s="64">
        <v>33</v>
      </c>
      <c r="C45" s="64">
        <v>43</v>
      </c>
      <c r="D45" s="18">
        <v>42</v>
      </c>
      <c r="E45" s="21">
        <f t="shared" ca="1" si="0"/>
        <v>1206.6884434784527</v>
      </c>
      <c r="F45" s="22">
        <f t="shared" ca="1" si="1"/>
        <v>138.46280920872039</v>
      </c>
      <c r="G45" s="28">
        <v>42</v>
      </c>
      <c r="H45" s="24">
        <f t="shared" ca="1" si="2"/>
        <v>1205.395726</v>
      </c>
      <c r="I45" s="25">
        <f t="shared" ca="1" si="3"/>
        <v>138.296048654</v>
      </c>
      <c r="J45" s="155"/>
      <c r="K45" s="155"/>
      <c r="L45" s="129">
        <f t="shared" si="8"/>
        <v>0</v>
      </c>
      <c r="AX45">
        <f t="shared" ca="1" si="29"/>
        <v>321.61871780000001</v>
      </c>
      <c r="AY45">
        <f t="shared" ca="1" si="4"/>
        <v>321.61871780000001</v>
      </c>
      <c r="AZ45" cm="1">
        <f t="array" aca="1" ref="AZ45" ca="1">_xlfn.LET(_xlpm.rozsah, $J$3:$J$10001,_xlpm.podminka, (_xlpm.rozsah&gt;H45)*(ISNUMBER(_xlpm.rozsah)),_xlpm.indexy, IF(_xlpm.podminka, ROW(_xlpm.rozsah)-MIN(ROW(_xlpm.rozsah))+1),_xlpm.prvni, MIN(_xlpm.indexy),_xlpm.finalni, IF(_xlpm.prvni=1, 2, _xlpm.prvni),INDEX(_xlpm.rozsah, _xlpm.finalni))</f>
        <v>1300</v>
      </c>
      <c r="BA45" cm="1">
        <f t="array" aca="1" ref="BA45" ca="1">INDEX($J$3:$J$10001,MATCH(AZ45,$J$3:$J$10004,0)-1)</f>
        <v>1200</v>
      </c>
      <c r="BB45">
        <f t="shared" ca="1" si="9"/>
        <v>350</v>
      </c>
      <c r="BC45">
        <f t="shared" ca="1" si="9"/>
        <v>320</v>
      </c>
      <c r="BD45">
        <f t="shared" ca="1" si="30"/>
        <v>30</v>
      </c>
      <c r="BE45">
        <f t="shared" ca="1" si="5"/>
        <v>348.38128219999999</v>
      </c>
      <c r="BF45">
        <f t="shared" ca="1" si="11"/>
        <v>322.0065330435358</v>
      </c>
      <c r="BG45">
        <f t="shared" ca="1" si="6"/>
        <v>322.0065330435358</v>
      </c>
      <c r="BH45" cm="1">
        <f t="array" aca="1" ref="BH45" ca="1">_xlfn.LET(_xlpm.rozsah, $J$3:$J$10001,_xlpm.podminka, (_xlpm.rozsah&gt;E45)*(ISNUMBER(_xlpm.rozsah)),_xlpm.indexy, IF(_xlpm.podminka, ROW(_xlpm.rozsah)-MIN(ROW(_xlpm.rozsah))+1),_xlpm.prvni, MIN(_xlpm.indexy),_xlpm.finalni, IF(_xlpm.prvni=1, 2, _xlpm.prvni),INDEX(_xlpm.rozsah, _xlpm.finalni))</f>
        <v>1300</v>
      </c>
      <c r="BI45" cm="1">
        <f t="array" aca="1" ref="BI45" ca="1">INDEX($J$3:$J$10001,MATCH(BH45,$J$3:$J$10004,0)-1)</f>
        <v>1200</v>
      </c>
      <c r="BJ45">
        <f t="shared" ca="1" si="12"/>
        <v>350</v>
      </c>
      <c r="BK45">
        <f t="shared" ca="1" si="12"/>
        <v>320</v>
      </c>
      <c r="BL45">
        <f t="shared" ca="1" si="13"/>
        <v>30</v>
      </c>
      <c r="BM45">
        <f t="shared" ca="1" si="7"/>
        <v>347.9934669564642</v>
      </c>
    </row>
    <row r="46" spans="1:65" x14ac:dyDescent="0.25">
      <c r="A46" s="64">
        <v>43</v>
      </c>
      <c r="B46" s="64">
        <v>80</v>
      </c>
      <c r="C46" s="64">
        <v>49</v>
      </c>
      <c r="D46" s="18">
        <v>43</v>
      </c>
      <c r="E46" s="21">
        <f t="shared" ca="1" si="0"/>
        <v>1928.3356205538248</v>
      </c>
      <c r="F46" s="22">
        <f t="shared" ca="1" si="1"/>
        <v>152.61848734858015</v>
      </c>
      <c r="G46" s="23">
        <v>43</v>
      </c>
      <c r="H46" s="24">
        <f t="shared" ca="1" si="2"/>
        <v>1925.2017599999999</v>
      </c>
      <c r="I46" s="25">
        <f t="shared" ca="1" si="3"/>
        <v>152.864182016</v>
      </c>
      <c r="J46" s="155"/>
      <c r="K46" s="155"/>
      <c r="L46" s="129">
        <f t="shared" si="8"/>
        <v>0</v>
      </c>
      <c r="AX46">
        <f t="shared" ca="1" si="29"/>
        <v>311.96771840000002</v>
      </c>
      <c r="AY46">
        <f t="shared" ca="1" si="4"/>
        <v>304.03228159999998</v>
      </c>
      <c r="AZ46" cm="1">
        <f t="array" aca="1" ref="AZ46" ca="1">_xlfn.LET(_xlpm.rozsah, $J$3:$J$10001,_xlpm.podminka, (_xlpm.rozsah&gt;H46)*(ISNUMBER(_xlpm.rozsah)),_xlpm.indexy, IF(_xlpm.podminka, ROW(_xlpm.rozsah)-MIN(ROW(_xlpm.rozsah))+1),_xlpm.prvni, MIN(_xlpm.indexy),_xlpm.finalni, IF(_xlpm.prvni=1, 2, _xlpm.prvni),INDEX(_xlpm.rozsah, _xlpm.finalni))</f>
        <v>2000</v>
      </c>
      <c r="BA46" cm="1">
        <f t="array" aca="1" ref="BA46" ca="1">INDEX($J$3:$J$10001,MATCH(AZ46,$J$3:$J$10004,0)-1)</f>
        <v>1900</v>
      </c>
      <c r="BB46">
        <f t="shared" ca="1" si="9"/>
        <v>300</v>
      </c>
      <c r="BC46">
        <f t="shared" ca="1" si="9"/>
        <v>316</v>
      </c>
      <c r="BD46">
        <f t="shared" ca="1" si="30"/>
        <v>-16</v>
      </c>
      <c r="BE46">
        <f t="shared" ca="1" si="5"/>
        <v>311.96771840000002</v>
      </c>
      <c r="BF46">
        <f t="shared" ca="1" si="11"/>
        <v>311.46630071138804</v>
      </c>
      <c r="BG46">
        <f t="shared" ca="1" si="6"/>
        <v>304.53369928861196</v>
      </c>
      <c r="BH46" cm="1">
        <f t="array" aca="1" ref="BH46" ca="1">_xlfn.LET(_xlpm.rozsah, $J$3:$J$10001,_xlpm.podminka, (_xlpm.rozsah&gt;E46)*(ISNUMBER(_xlpm.rozsah)),_xlpm.indexy, IF(_xlpm.podminka, ROW(_xlpm.rozsah)-MIN(ROW(_xlpm.rozsah))+1),_xlpm.prvni, MIN(_xlpm.indexy),_xlpm.finalni, IF(_xlpm.prvni=1, 2, _xlpm.prvni),INDEX(_xlpm.rozsah, _xlpm.finalni))</f>
        <v>2000</v>
      </c>
      <c r="BI46" cm="1">
        <f t="array" aca="1" ref="BI46" ca="1">INDEX($J$3:$J$10001,MATCH(BH46,$J$3:$J$10004,0)-1)</f>
        <v>1900</v>
      </c>
      <c r="BJ46">
        <f t="shared" ref="BJ46:BK109" ca="1" si="35">IF(ISERROR(MATCH(BH46,$J$1:$J$10000,0)), 0, INDEX($K$1:$K$10000, MATCH(BH46,$J$1:$J$10000,0)))</f>
        <v>300</v>
      </c>
      <c r="BK46">
        <f t="shared" ca="1" si="35"/>
        <v>316</v>
      </c>
      <c r="BL46">
        <f t="shared" ca="1" si="13"/>
        <v>-16</v>
      </c>
      <c r="BM46">
        <f t="shared" ca="1" si="7"/>
        <v>311.46630071138804</v>
      </c>
    </row>
    <row r="47" spans="1:65" ht="15" customHeight="1" x14ac:dyDescent="0.25">
      <c r="A47" s="64">
        <v>44</v>
      </c>
      <c r="B47" s="64">
        <v>105</v>
      </c>
      <c r="C47" s="64">
        <v>47</v>
      </c>
      <c r="D47" s="18">
        <v>44</v>
      </c>
      <c r="E47" s="21">
        <f t="shared" ca="1" si="0"/>
        <v>2312.1905019768947</v>
      </c>
      <c r="F47" s="22">
        <f t="shared" ca="1" si="1"/>
        <v>74.859788920461156</v>
      </c>
      <c r="G47" s="28">
        <v>44</v>
      </c>
      <c r="H47" s="24">
        <f t="shared" ca="1" si="2"/>
        <v>2308.0773099999997</v>
      </c>
      <c r="I47" s="25">
        <f t="shared" ca="1" si="3"/>
        <v>78.146229310000265</v>
      </c>
      <c r="J47" s="155"/>
      <c r="K47" s="155"/>
      <c r="L47" s="129">
        <f t="shared" si="8"/>
        <v>0</v>
      </c>
      <c r="N47" s="286" t="s">
        <v>195</v>
      </c>
      <c r="O47" s="286"/>
      <c r="P47" s="286"/>
      <c r="Q47" s="286"/>
      <c r="R47" s="286"/>
      <c r="S47" s="286"/>
      <c r="T47" s="286"/>
      <c r="U47" s="286"/>
      <c r="V47" s="286"/>
      <c r="W47" s="286"/>
      <c r="AX47">
        <f t="shared" ca="1" si="29"/>
        <v>166.26857300000057</v>
      </c>
      <c r="AY47">
        <f t="shared" ca="1" si="4"/>
        <v>23.731426999999439</v>
      </c>
      <c r="AZ47" cm="1">
        <f t="array" aca="1" ref="AZ47" ca="1">_xlfn.LET(_xlpm.rozsah, $J$3:$J$10001,_xlpm.podminka, (_xlpm.rozsah&gt;H47)*(ISNUMBER(_xlpm.rozsah)),_xlpm.indexy, IF(_xlpm.podminka, ROW(_xlpm.rozsah)-MIN(ROW(_xlpm.rozsah))+1),_xlpm.prvni, MIN(_xlpm.indexy),_xlpm.finalni, IF(_xlpm.prvni=1, 2, _xlpm.prvni),INDEX(_xlpm.rozsah, _xlpm.finalni))</f>
        <v>2400</v>
      </c>
      <c r="BA47" cm="1">
        <f t="array" aca="1" ref="BA47" ca="1">INDEX($J$3:$J$10001,MATCH(AZ47,$J$3:$J$10004,0)-1)</f>
        <v>2300</v>
      </c>
      <c r="BB47">
        <f t="shared" ca="1" si="9"/>
        <v>10</v>
      </c>
      <c r="BC47">
        <f t="shared" ca="1" si="9"/>
        <v>180</v>
      </c>
      <c r="BD47">
        <f t="shared" ca="1" si="30"/>
        <v>-170</v>
      </c>
      <c r="BE47">
        <f t="shared" ca="1" si="5"/>
        <v>166.26857300000057</v>
      </c>
      <c r="BF47">
        <f t="shared" ca="1" si="11"/>
        <v>159.27614663927906</v>
      </c>
      <c r="BG47">
        <f t="shared" ca="1" si="6"/>
        <v>30.723853360720931</v>
      </c>
      <c r="BH47" cm="1">
        <f t="array" aca="1" ref="BH47" ca="1">_xlfn.LET(_xlpm.rozsah, $J$3:$J$10001,_xlpm.podminka, (_xlpm.rozsah&gt;E47)*(ISNUMBER(_xlpm.rozsah)),_xlpm.indexy, IF(_xlpm.podminka, ROW(_xlpm.rozsah)-MIN(ROW(_xlpm.rozsah))+1),_xlpm.prvni, MIN(_xlpm.indexy),_xlpm.finalni, IF(_xlpm.prvni=1, 2, _xlpm.prvni),INDEX(_xlpm.rozsah, _xlpm.finalni))</f>
        <v>2400</v>
      </c>
      <c r="BI47" cm="1">
        <f t="array" aca="1" ref="BI47" ca="1">INDEX($J$3:$J$10001,MATCH(BH47,$J$3:$J$10004,0)-1)</f>
        <v>2300</v>
      </c>
      <c r="BJ47">
        <f t="shared" ca="1" si="35"/>
        <v>10</v>
      </c>
      <c r="BK47">
        <f t="shared" ca="1" si="35"/>
        <v>180</v>
      </c>
      <c r="BL47">
        <f t="shared" ca="1" si="13"/>
        <v>-170</v>
      </c>
      <c r="BM47">
        <f t="shared" ca="1" si="7"/>
        <v>159.27614663927906</v>
      </c>
    </row>
    <row r="48" spans="1:65" ht="15" customHeight="1" x14ac:dyDescent="0.25">
      <c r="A48" s="64">
        <v>45</v>
      </c>
      <c r="B48" s="64">
        <v>98</v>
      </c>
      <c r="C48" s="64">
        <v>70</v>
      </c>
      <c r="D48" s="18">
        <v>45</v>
      </c>
      <c r="E48" s="21">
        <f t="shared" ca="1" si="0"/>
        <v>2204.7111351784351</v>
      </c>
      <c r="F48" s="22">
        <f t="shared" ca="1" si="1"/>
        <v>169.35643349381201</v>
      </c>
      <c r="G48" s="23">
        <v>45</v>
      </c>
      <c r="H48" s="24">
        <f t="shared" ca="1" si="2"/>
        <v>2200.8721559999999</v>
      </c>
      <c r="I48" s="25">
        <f t="shared" ca="1" si="3"/>
        <v>171.10316902000002</v>
      </c>
      <c r="J48" s="155"/>
      <c r="K48" s="155"/>
      <c r="L48" s="129">
        <f t="shared" si="8"/>
        <v>0</v>
      </c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AX48">
        <f t="shared" ca="1" si="29"/>
        <v>244.43309860000005</v>
      </c>
      <c r="AY48">
        <f t="shared" ca="1" si="4"/>
        <v>180.56690139999995</v>
      </c>
      <c r="AZ48" cm="1">
        <f t="array" aca="1" ref="AZ48" ca="1">_xlfn.LET(_xlpm.rozsah, $J$3:$J$10001,_xlpm.podminka, (_xlpm.rozsah&gt;H48)*(ISNUMBER(_xlpm.rozsah)),_xlpm.indexy, IF(_xlpm.podminka, ROW(_xlpm.rozsah)-MIN(ROW(_xlpm.rozsah))+1),_xlpm.prvni, MIN(_xlpm.indexy),_xlpm.finalni, IF(_xlpm.prvni=1, 2, _xlpm.prvni),INDEX(_xlpm.rozsah, _xlpm.finalni))</f>
        <v>2300</v>
      </c>
      <c r="BA48" cm="1">
        <f t="array" aca="1" ref="BA48" ca="1">INDEX($J$3:$J$10001,MATCH(AZ48,$J$3:$J$10004,0)-1)</f>
        <v>2200</v>
      </c>
      <c r="BB48">
        <f t="shared" ca="1" si="9"/>
        <v>180</v>
      </c>
      <c r="BC48">
        <f t="shared" ca="1" si="9"/>
        <v>245</v>
      </c>
      <c r="BD48">
        <f t="shared" ca="1" si="30"/>
        <v>-65</v>
      </c>
      <c r="BE48">
        <f t="shared" ca="1" si="5"/>
        <v>244.43309860000005</v>
      </c>
      <c r="BF48">
        <f t="shared" ca="1" si="11"/>
        <v>241.93776213401716</v>
      </c>
      <c r="BG48">
        <f t="shared" ca="1" si="6"/>
        <v>183.06223786598284</v>
      </c>
      <c r="BH48" cm="1">
        <f t="array" aca="1" ref="BH48" ca="1">_xlfn.LET(_xlpm.rozsah, $J$3:$J$10001,_xlpm.podminka, (_xlpm.rozsah&gt;E48)*(ISNUMBER(_xlpm.rozsah)),_xlpm.indexy, IF(_xlpm.podminka, ROW(_xlpm.rozsah)-MIN(ROW(_xlpm.rozsah))+1),_xlpm.prvni, MIN(_xlpm.indexy),_xlpm.finalni, IF(_xlpm.prvni=1, 2, _xlpm.prvni),INDEX(_xlpm.rozsah, _xlpm.finalni))</f>
        <v>2300</v>
      </c>
      <c r="BI48" cm="1">
        <f t="array" aca="1" ref="BI48" ca="1">INDEX($J$3:$J$10001,MATCH(BH48,$J$3:$J$10004,0)-1)</f>
        <v>2200</v>
      </c>
      <c r="BJ48">
        <f t="shared" ca="1" si="35"/>
        <v>180</v>
      </c>
      <c r="BK48">
        <f t="shared" ca="1" si="35"/>
        <v>245</v>
      </c>
      <c r="BL48">
        <f t="shared" ca="1" si="13"/>
        <v>-65</v>
      </c>
      <c r="BM48">
        <f t="shared" ca="1" si="7"/>
        <v>241.93776213401716</v>
      </c>
    </row>
    <row r="49" spans="1:65" x14ac:dyDescent="0.25">
      <c r="A49" s="64">
        <v>46</v>
      </c>
      <c r="B49" s="64">
        <v>104</v>
      </c>
      <c r="C49" s="64">
        <v>36</v>
      </c>
      <c r="D49" s="18">
        <v>46</v>
      </c>
      <c r="E49" s="21">
        <f t="shared" ca="1" si="0"/>
        <v>2296.8363067199721</v>
      </c>
      <c r="F49" s="22">
        <f t="shared" ca="1" si="1"/>
        <v>65.540304227526534</v>
      </c>
      <c r="G49" s="28">
        <v>46</v>
      </c>
      <c r="H49" s="24">
        <f t="shared" ca="1" si="2"/>
        <v>2292.7622879999999</v>
      </c>
      <c r="I49" s="25">
        <f t="shared" ca="1" si="3"/>
        <v>66.493624608000019</v>
      </c>
      <c r="J49" s="155"/>
      <c r="K49" s="155"/>
      <c r="L49" s="129">
        <f t="shared" si="8"/>
        <v>0</v>
      </c>
      <c r="N49" s="277" t="s">
        <v>160</v>
      </c>
      <c r="O49" s="277"/>
      <c r="P49" s="278" t="s">
        <v>19</v>
      </c>
      <c r="Q49" s="277" t="s">
        <v>175</v>
      </c>
      <c r="R49" s="277" t="s">
        <v>191</v>
      </c>
      <c r="S49" s="277" t="s">
        <v>160</v>
      </c>
      <c r="T49" s="277"/>
      <c r="U49" s="278" t="s">
        <v>16</v>
      </c>
      <c r="V49" s="277" t="s">
        <v>175</v>
      </c>
      <c r="W49" s="277" t="s">
        <v>194</v>
      </c>
      <c r="AX49">
        <f t="shared" ca="1" si="29"/>
        <v>184.70451280000006</v>
      </c>
      <c r="AY49">
        <f t="shared" ca="1" si="4"/>
        <v>240.29548719999994</v>
      </c>
      <c r="AZ49" cm="1">
        <f t="array" aca="1" ref="AZ49" ca="1">_xlfn.LET(_xlpm.rozsah, $J$3:$J$10001,_xlpm.podminka, (_xlpm.rozsah&gt;H49)*(ISNUMBER(_xlpm.rozsah)),_xlpm.indexy, IF(_xlpm.podminka, ROW(_xlpm.rozsah)-MIN(ROW(_xlpm.rozsah))+1),_xlpm.prvni, MIN(_xlpm.indexy),_xlpm.finalni, IF(_xlpm.prvni=1, 2, _xlpm.prvni),INDEX(_xlpm.rozsah, _xlpm.finalni))</f>
        <v>2300</v>
      </c>
      <c r="BA49" cm="1">
        <f t="array" aca="1" ref="BA49" ca="1">INDEX($J$3:$J$10001,MATCH(AZ49,$J$3:$J$10004,0)-1)</f>
        <v>2200</v>
      </c>
      <c r="BB49">
        <f t="shared" ca="1" si="9"/>
        <v>180</v>
      </c>
      <c r="BC49">
        <f t="shared" ca="1" si="9"/>
        <v>245</v>
      </c>
      <c r="BD49">
        <f t="shared" ca="1" si="30"/>
        <v>-65</v>
      </c>
      <c r="BE49">
        <f t="shared" ca="1" si="5"/>
        <v>184.70451280000006</v>
      </c>
      <c r="BF49">
        <f t="shared" ca="1" si="11"/>
        <v>182.05640063201815</v>
      </c>
      <c r="BG49">
        <f t="shared" ca="1" si="6"/>
        <v>242.94359936798185</v>
      </c>
      <c r="BH49" cm="1">
        <f t="array" aca="1" ref="BH49" ca="1">_xlfn.LET(_xlpm.rozsah, $J$3:$J$10001,_xlpm.podminka, (_xlpm.rozsah&gt;E49)*(ISNUMBER(_xlpm.rozsah)),_xlpm.indexy, IF(_xlpm.podminka, ROW(_xlpm.rozsah)-MIN(ROW(_xlpm.rozsah))+1),_xlpm.prvni, MIN(_xlpm.indexy),_xlpm.finalni, IF(_xlpm.prvni=1, 2, _xlpm.prvni),INDEX(_xlpm.rozsah, _xlpm.finalni))</f>
        <v>2300</v>
      </c>
      <c r="BI49" cm="1">
        <f t="array" aca="1" ref="BI49" ca="1">INDEX($J$3:$J$10001,MATCH(BH49,$J$3:$J$10004,0)-1)</f>
        <v>2200</v>
      </c>
      <c r="BJ49">
        <f t="shared" ca="1" si="35"/>
        <v>180</v>
      </c>
      <c r="BK49">
        <f t="shared" ca="1" si="35"/>
        <v>245</v>
      </c>
      <c r="BL49">
        <f t="shared" ca="1" si="13"/>
        <v>-65</v>
      </c>
      <c r="BM49">
        <f t="shared" ca="1" si="7"/>
        <v>182.05640063201815</v>
      </c>
    </row>
    <row r="50" spans="1:65" x14ac:dyDescent="0.25">
      <c r="A50" s="64">
        <v>47</v>
      </c>
      <c r="B50" s="64">
        <v>104</v>
      </c>
      <c r="C50" s="64">
        <v>65</v>
      </c>
      <c r="D50" s="18">
        <v>47</v>
      </c>
      <c r="E50" s="21">
        <f t="shared" ca="1" si="0"/>
        <v>2296.8363067199721</v>
      </c>
      <c r="F50" s="22">
        <f t="shared" ca="1" si="1"/>
        <v>118.3366604108118</v>
      </c>
      <c r="G50" s="23">
        <v>47</v>
      </c>
      <c r="H50" s="24">
        <f t="shared" ca="1" si="2"/>
        <v>2292.7622879999999</v>
      </c>
      <c r="I50" s="25">
        <f t="shared" ca="1" si="3"/>
        <v>120.05793332000005</v>
      </c>
      <c r="J50" s="155"/>
      <c r="K50" s="155"/>
      <c r="L50" s="129">
        <f t="shared" si="8"/>
        <v>0</v>
      </c>
      <c r="N50" s="277"/>
      <c r="O50" s="277"/>
      <c r="P50" s="278"/>
      <c r="Q50" s="277"/>
      <c r="R50" s="277"/>
      <c r="S50" s="277"/>
      <c r="T50" s="277"/>
      <c r="U50" s="278"/>
      <c r="V50" s="277"/>
      <c r="W50" s="277"/>
      <c r="AX50">
        <f t="shared" ca="1" si="29"/>
        <v>184.70451280000006</v>
      </c>
      <c r="AY50">
        <f t="shared" ca="1" si="4"/>
        <v>240.29548719999994</v>
      </c>
      <c r="AZ50" cm="1">
        <f t="array" aca="1" ref="AZ50" ca="1">_xlfn.LET(_xlpm.rozsah, $J$3:$J$10001,_xlpm.podminka, (_xlpm.rozsah&gt;H50)*(ISNUMBER(_xlpm.rozsah)),_xlpm.indexy, IF(_xlpm.podminka, ROW(_xlpm.rozsah)-MIN(ROW(_xlpm.rozsah))+1),_xlpm.prvni, MIN(_xlpm.indexy),_xlpm.finalni, IF(_xlpm.prvni=1, 2, _xlpm.prvni),INDEX(_xlpm.rozsah, _xlpm.finalni))</f>
        <v>2300</v>
      </c>
      <c r="BA50" cm="1">
        <f t="array" aca="1" ref="BA50" ca="1">INDEX($J$3:$J$10001,MATCH(AZ50,$J$3:$J$10004,0)-1)</f>
        <v>2200</v>
      </c>
      <c r="BB50">
        <f t="shared" ca="1" si="9"/>
        <v>180</v>
      </c>
      <c r="BC50">
        <f t="shared" ca="1" si="9"/>
        <v>245</v>
      </c>
      <c r="BD50">
        <f t="shared" ca="1" si="30"/>
        <v>-65</v>
      </c>
      <c r="BE50">
        <f t="shared" ca="1" si="5"/>
        <v>184.70451280000006</v>
      </c>
      <c r="BF50">
        <f t="shared" ca="1" si="11"/>
        <v>182.05640063201815</v>
      </c>
      <c r="BG50">
        <f t="shared" ca="1" si="6"/>
        <v>242.94359936798185</v>
      </c>
      <c r="BH50" cm="1">
        <f t="array" aca="1" ref="BH50" ca="1">_xlfn.LET(_xlpm.rozsah, $J$3:$J$10001,_xlpm.podminka, (_xlpm.rozsah&gt;E50)*(ISNUMBER(_xlpm.rozsah)),_xlpm.indexy, IF(_xlpm.podminka, ROW(_xlpm.rozsah)-MIN(ROW(_xlpm.rozsah))+1),_xlpm.prvni, MIN(_xlpm.indexy),_xlpm.finalni, IF(_xlpm.prvni=1, 2, _xlpm.prvni),INDEX(_xlpm.rozsah, _xlpm.finalni))</f>
        <v>2300</v>
      </c>
      <c r="BI50" cm="1">
        <f t="array" aca="1" ref="BI50" ca="1">INDEX($J$3:$J$10001,MATCH(BH50,$J$3:$J$10004,0)-1)</f>
        <v>2200</v>
      </c>
      <c r="BJ50">
        <f t="shared" ca="1" si="35"/>
        <v>180</v>
      </c>
      <c r="BK50">
        <f t="shared" ca="1" si="35"/>
        <v>245</v>
      </c>
      <c r="BL50">
        <f t="shared" ca="1" si="13"/>
        <v>-65</v>
      </c>
      <c r="BM50">
        <f t="shared" ca="1" si="7"/>
        <v>182.05640063201815</v>
      </c>
    </row>
    <row r="51" spans="1:65" ht="16.5" customHeight="1" x14ac:dyDescent="0.25">
      <c r="A51" s="64">
        <v>48</v>
      </c>
      <c r="B51" s="64">
        <v>96</v>
      </c>
      <c r="C51" s="64">
        <v>71</v>
      </c>
      <c r="D51" s="18">
        <v>48</v>
      </c>
      <c r="E51" s="21">
        <f t="shared" ca="1" si="0"/>
        <v>2174.0027446645895</v>
      </c>
      <c r="F51" s="22">
        <f t="shared" ca="1" si="1"/>
        <v>180.41031795084953</v>
      </c>
      <c r="G51" s="28">
        <v>48</v>
      </c>
      <c r="H51" s="24">
        <f t="shared" ca="1" si="2"/>
        <v>2170.2421119999999</v>
      </c>
      <c r="I51" s="25">
        <f t="shared" ca="1" si="3"/>
        <v>181.34483516800003</v>
      </c>
      <c r="J51" s="155"/>
      <c r="K51" s="155"/>
      <c r="L51" s="129">
        <f t="shared" si="8"/>
        <v>0</v>
      </c>
      <c r="N51" s="279" t="s">
        <v>143</v>
      </c>
      <c r="O51" s="279"/>
      <c r="P51" s="50">
        <v>53</v>
      </c>
      <c r="Q51" s="50" t="s">
        <v>177</v>
      </c>
      <c r="R51" s="9">
        <v>100</v>
      </c>
      <c r="S51" s="279" t="s">
        <v>152</v>
      </c>
      <c r="T51" s="279"/>
      <c r="U51" s="50">
        <v>20</v>
      </c>
      <c r="V51" s="50" t="s">
        <v>177</v>
      </c>
      <c r="W51" s="54" t="s">
        <v>140</v>
      </c>
      <c r="AX51">
        <f t="shared" ca="1" si="29"/>
        <v>255.41526080000003</v>
      </c>
      <c r="AY51">
        <f t="shared" ca="1" si="4"/>
        <v>269.58473919999994</v>
      </c>
      <c r="AZ51" cm="1">
        <f t="array" aca="1" ref="AZ51" ca="1">_xlfn.LET(_xlpm.rozsah, $J$3:$J$10001,_xlpm.podminka, (_xlpm.rozsah&gt;H51)*(ISNUMBER(_xlpm.rozsah)),_xlpm.indexy, IF(_xlpm.podminka, ROW(_xlpm.rozsah)-MIN(ROW(_xlpm.rozsah))+1),_xlpm.prvni, MIN(_xlpm.indexy),_xlpm.finalni, IF(_xlpm.prvni=1, 2, _xlpm.prvni),INDEX(_xlpm.rozsah, _xlpm.finalni))</f>
        <v>2200</v>
      </c>
      <c r="BA51" cm="1">
        <f t="array" aca="1" ref="BA51" ca="1">INDEX($J$3:$J$10001,MATCH(AZ51,$J$3:$J$10004,0)-1)</f>
        <v>2100</v>
      </c>
      <c r="BB51">
        <f t="shared" ca="1" si="9"/>
        <v>245</v>
      </c>
      <c r="BC51">
        <f t="shared" ca="1" si="9"/>
        <v>280</v>
      </c>
      <c r="BD51">
        <f t="shared" ca="1" si="30"/>
        <v>-35</v>
      </c>
      <c r="BE51">
        <f t="shared" ca="1" si="5"/>
        <v>255.41526080000003</v>
      </c>
      <c r="BF51">
        <f t="shared" ca="1" si="11"/>
        <v>254.09903936739369</v>
      </c>
      <c r="BG51">
        <f t="shared" ca="1" si="6"/>
        <v>270.90096063260631</v>
      </c>
      <c r="BH51" cm="1">
        <f t="array" aca="1" ref="BH51" ca="1">_xlfn.LET(_xlpm.rozsah, $J$3:$J$10001,_xlpm.podminka, (_xlpm.rozsah&gt;E51)*(ISNUMBER(_xlpm.rozsah)),_xlpm.indexy, IF(_xlpm.podminka, ROW(_xlpm.rozsah)-MIN(ROW(_xlpm.rozsah))+1),_xlpm.prvni, MIN(_xlpm.indexy),_xlpm.finalni, IF(_xlpm.prvni=1, 2, _xlpm.prvni),INDEX(_xlpm.rozsah, _xlpm.finalni))</f>
        <v>2200</v>
      </c>
      <c r="BI51" cm="1">
        <f t="array" aca="1" ref="BI51" ca="1">INDEX($J$3:$J$10001,MATCH(BH51,$J$3:$J$10004,0)-1)</f>
        <v>2100</v>
      </c>
      <c r="BJ51">
        <f t="shared" ca="1" si="35"/>
        <v>245</v>
      </c>
      <c r="BK51">
        <f t="shared" ca="1" si="35"/>
        <v>280</v>
      </c>
      <c r="BL51">
        <f t="shared" ca="1" si="13"/>
        <v>-35</v>
      </c>
      <c r="BM51">
        <f t="shared" ca="1" si="7"/>
        <v>254.09903936739369</v>
      </c>
    </row>
    <row r="52" spans="1:65" ht="15.75" customHeight="1" x14ac:dyDescent="0.25">
      <c r="A52" s="64">
        <v>49</v>
      </c>
      <c r="B52" s="64">
        <v>101</v>
      </c>
      <c r="C52" s="64">
        <v>62</v>
      </c>
      <c r="D52" s="18">
        <v>49</v>
      </c>
      <c r="E52" s="21">
        <f t="shared" ca="1" si="0"/>
        <v>2250.7737209492034</v>
      </c>
      <c r="F52" s="22">
        <f t="shared" ca="1" si="1"/>
        <v>131.43819045747105</v>
      </c>
      <c r="G52" s="23">
        <v>49</v>
      </c>
      <c r="H52" s="24">
        <f t="shared" ca="1" si="2"/>
        <v>2246.8172219999997</v>
      </c>
      <c r="I52" s="25">
        <f t="shared" ca="1" si="3"/>
        <v>133.03265953400012</v>
      </c>
      <c r="J52" s="155"/>
      <c r="K52" s="155"/>
      <c r="L52" s="129">
        <f t="shared" si="8"/>
        <v>0</v>
      </c>
      <c r="N52" s="279" t="s">
        <v>144</v>
      </c>
      <c r="O52" s="279"/>
      <c r="P52" s="50">
        <v>101</v>
      </c>
      <c r="Q52" s="50" t="s">
        <v>177</v>
      </c>
      <c r="R52" s="9">
        <v>10</v>
      </c>
      <c r="S52" s="279" t="s">
        <v>153</v>
      </c>
      <c r="T52" s="279"/>
      <c r="U52" s="50">
        <v>20</v>
      </c>
      <c r="V52" s="50" t="s">
        <v>177</v>
      </c>
      <c r="W52" s="54" t="s">
        <v>140</v>
      </c>
      <c r="AB52" s="136"/>
      <c r="AC52" s="136"/>
      <c r="AD52" s="136"/>
      <c r="AE52" s="136"/>
      <c r="AF52" s="136"/>
      <c r="AG52" s="136"/>
      <c r="AH52" s="136"/>
      <c r="AI52" s="136"/>
      <c r="AX52">
        <f t="shared" ca="1" si="29"/>
        <v>214.56880570000021</v>
      </c>
      <c r="AY52">
        <f t="shared" ca="1" si="4"/>
        <v>210.43119429999979</v>
      </c>
      <c r="AZ52" cm="1">
        <f t="array" aca="1" ref="AZ52" ca="1">_xlfn.LET(_xlpm.rozsah, $J$3:$J$10001,_xlpm.podminka, (_xlpm.rozsah&gt;H52)*(ISNUMBER(_xlpm.rozsah)),_xlpm.indexy, IF(_xlpm.podminka, ROW(_xlpm.rozsah)-MIN(ROW(_xlpm.rozsah))+1),_xlpm.prvni, MIN(_xlpm.indexy),_xlpm.finalni, IF(_xlpm.prvni=1, 2, _xlpm.prvni),INDEX(_xlpm.rozsah, _xlpm.finalni))</f>
        <v>2300</v>
      </c>
      <c r="BA52" cm="1">
        <f t="array" aca="1" ref="BA52" ca="1">INDEX($J$3:$J$10001,MATCH(AZ52,$J$3:$J$10004,0)-1)</f>
        <v>2200</v>
      </c>
      <c r="BB52">
        <f t="shared" ca="1" si="9"/>
        <v>180</v>
      </c>
      <c r="BC52">
        <f t="shared" ca="1" si="9"/>
        <v>245</v>
      </c>
      <c r="BD52">
        <f t="shared" ca="1" si="30"/>
        <v>-65</v>
      </c>
      <c r="BE52">
        <f t="shared" ca="1" si="5"/>
        <v>214.56880570000021</v>
      </c>
      <c r="BF52">
        <f t="shared" ca="1" si="11"/>
        <v>211.99708138301781</v>
      </c>
      <c r="BG52">
        <f t="shared" ca="1" si="6"/>
        <v>213.00291861698219</v>
      </c>
      <c r="BH52" cm="1">
        <f t="array" aca="1" ref="BH52" ca="1">_xlfn.LET(_xlpm.rozsah, $J$3:$J$10001,_xlpm.podminka, (_xlpm.rozsah&gt;E52)*(ISNUMBER(_xlpm.rozsah)),_xlpm.indexy, IF(_xlpm.podminka, ROW(_xlpm.rozsah)-MIN(ROW(_xlpm.rozsah))+1),_xlpm.prvni, MIN(_xlpm.indexy),_xlpm.finalni, IF(_xlpm.prvni=1, 2, _xlpm.prvni),INDEX(_xlpm.rozsah, _xlpm.finalni))</f>
        <v>2300</v>
      </c>
      <c r="BI52" cm="1">
        <f t="array" aca="1" ref="BI52" ca="1">INDEX($J$3:$J$10001,MATCH(BH52,$J$3:$J$10004,0)-1)</f>
        <v>2200</v>
      </c>
      <c r="BJ52">
        <f t="shared" ca="1" si="35"/>
        <v>180</v>
      </c>
      <c r="BK52">
        <f t="shared" ca="1" si="35"/>
        <v>245</v>
      </c>
      <c r="BL52">
        <f t="shared" ca="1" si="13"/>
        <v>-65</v>
      </c>
      <c r="BM52">
        <f t="shared" ca="1" si="7"/>
        <v>211.99708138301781</v>
      </c>
    </row>
    <row r="53" spans="1:65" ht="15.75" customHeight="1" x14ac:dyDescent="0.25">
      <c r="A53" s="64">
        <v>50</v>
      </c>
      <c r="B53" s="64">
        <v>102</v>
      </c>
      <c r="C53" s="64">
        <v>51</v>
      </c>
      <c r="D53" s="18">
        <v>50</v>
      </c>
      <c r="E53" s="21">
        <f t="shared" ca="1" si="0"/>
        <v>2266.1279162061264</v>
      </c>
      <c r="F53" s="22">
        <f t="shared" ca="1" si="1"/>
        <v>103.02859577766908</v>
      </c>
      <c r="G53" s="28">
        <v>50</v>
      </c>
      <c r="H53" s="24">
        <f t="shared" ca="1" si="2"/>
        <v>2262.1322439999999</v>
      </c>
      <c r="I53" s="25">
        <f t="shared" ca="1" si="3"/>
        <v>104.35316111400003</v>
      </c>
      <c r="J53" s="155"/>
      <c r="K53" s="155"/>
      <c r="L53" s="129">
        <f t="shared" si="8"/>
        <v>0</v>
      </c>
      <c r="N53" s="279" t="s">
        <v>145</v>
      </c>
      <c r="O53" s="279"/>
      <c r="P53" s="50">
        <v>277</v>
      </c>
      <c r="Q53" s="50" t="s">
        <v>177</v>
      </c>
      <c r="R53" s="9">
        <v>75</v>
      </c>
      <c r="S53" s="279" t="s">
        <v>154</v>
      </c>
      <c r="T53" s="279"/>
      <c r="U53" s="50">
        <v>20</v>
      </c>
      <c r="V53" s="50" t="s">
        <v>177</v>
      </c>
      <c r="W53" s="54" t="s">
        <v>140</v>
      </c>
      <c r="AB53" s="136"/>
      <c r="AC53" s="136"/>
      <c r="AD53" s="136"/>
      <c r="AE53" s="136"/>
      <c r="AF53" s="136"/>
      <c r="AG53" s="136"/>
      <c r="AH53" s="136"/>
      <c r="AI53" s="136"/>
      <c r="AX53">
        <f t="shared" ca="1" si="29"/>
        <v>204.61404140000008</v>
      </c>
      <c r="AY53">
        <f t="shared" ca="1" si="4"/>
        <v>220.38595859999992</v>
      </c>
      <c r="AZ53" cm="1">
        <f t="array" aca="1" ref="AZ53" ca="1">_xlfn.LET(_xlpm.rozsah, $J$3:$J$10001,_xlpm.podminka, (_xlpm.rozsah&gt;H53)*(ISNUMBER(_xlpm.rozsah)),_xlpm.indexy, IF(_xlpm.podminka, ROW(_xlpm.rozsah)-MIN(ROW(_xlpm.rozsah))+1),_xlpm.prvni, MIN(_xlpm.indexy),_xlpm.finalni, IF(_xlpm.prvni=1, 2, _xlpm.prvni),INDEX(_xlpm.rozsah, _xlpm.finalni))</f>
        <v>2300</v>
      </c>
      <c r="BA53" cm="1">
        <f t="array" aca="1" ref="BA53" ca="1">INDEX($J$3:$J$10001,MATCH(AZ53,$J$3:$J$10004,0)-1)</f>
        <v>2200</v>
      </c>
      <c r="BB53">
        <f t="shared" ca="1" si="9"/>
        <v>180</v>
      </c>
      <c r="BC53">
        <f t="shared" ca="1" si="9"/>
        <v>245</v>
      </c>
      <c r="BD53">
        <f t="shared" ca="1" si="30"/>
        <v>-65</v>
      </c>
      <c r="BE53">
        <f t="shared" ca="1" si="5"/>
        <v>204.61404140000008</v>
      </c>
      <c r="BF53">
        <f t="shared" ca="1" si="11"/>
        <v>202.01685446601783</v>
      </c>
      <c r="BG53">
        <f t="shared" ca="1" si="6"/>
        <v>222.98314553398217</v>
      </c>
      <c r="BH53" cm="1">
        <f t="array" aca="1" ref="BH53" ca="1">_xlfn.LET(_xlpm.rozsah, $J$3:$J$10001,_xlpm.podminka, (_xlpm.rozsah&gt;E53)*(ISNUMBER(_xlpm.rozsah)),_xlpm.indexy, IF(_xlpm.podminka, ROW(_xlpm.rozsah)-MIN(ROW(_xlpm.rozsah))+1),_xlpm.prvni, MIN(_xlpm.indexy),_xlpm.finalni, IF(_xlpm.prvni=1, 2, _xlpm.prvni),INDEX(_xlpm.rozsah, _xlpm.finalni))</f>
        <v>2300</v>
      </c>
      <c r="BI53" cm="1">
        <f t="array" aca="1" ref="BI53" ca="1">INDEX($J$3:$J$10001,MATCH(BH53,$J$3:$J$10004,0)-1)</f>
        <v>2200</v>
      </c>
      <c r="BJ53">
        <f t="shared" ca="1" si="35"/>
        <v>180</v>
      </c>
      <c r="BK53">
        <f t="shared" ca="1" si="35"/>
        <v>245</v>
      </c>
      <c r="BL53">
        <f t="shared" ca="1" si="13"/>
        <v>-65</v>
      </c>
      <c r="BM53">
        <f t="shared" ca="1" si="7"/>
        <v>202.01685446601783</v>
      </c>
    </row>
    <row r="54" spans="1:65" ht="15.75" customHeight="1" x14ac:dyDescent="0.25">
      <c r="A54" s="64">
        <v>51</v>
      </c>
      <c r="B54" s="64">
        <v>102</v>
      </c>
      <c r="C54" s="64">
        <v>50</v>
      </c>
      <c r="D54" s="18">
        <v>51</v>
      </c>
      <c r="E54" s="21">
        <f t="shared" ca="1" si="0"/>
        <v>2266.1279162061264</v>
      </c>
      <c r="F54" s="22">
        <f t="shared" ca="1" si="1"/>
        <v>101.00842723300892</v>
      </c>
      <c r="G54" s="23">
        <v>51</v>
      </c>
      <c r="H54" s="24">
        <f t="shared" ca="1" si="2"/>
        <v>2262.1322439999999</v>
      </c>
      <c r="I54" s="25">
        <f t="shared" ca="1" si="3"/>
        <v>102.30702070000002</v>
      </c>
      <c r="J54" s="155"/>
      <c r="K54" s="155"/>
      <c r="L54" s="129">
        <f t="shared" si="8"/>
        <v>0</v>
      </c>
      <c r="N54" s="279" t="s">
        <v>146</v>
      </c>
      <c r="O54" s="279"/>
      <c r="P54" s="50">
        <v>339</v>
      </c>
      <c r="Q54" s="50" t="s">
        <v>177</v>
      </c>
      <c r="R54" s="9">
        <v>25</v>
      </c>
      <c r="S54" s="279" t="s">
        <v>155</v>
      </c>
      <c r="T54" s="279"/>
      <c r="U54" s="50">
        <v>20</v>
      </c>
      <c r="V54" s="50" t="s">
        <v>177</v>
      </c>
      <c r="W54" s="54" t="s">
        <v>140</v>
      </c>
      <c r="AB54" s="5"/>
      <c r="AC54" s="5"/>
      <c r="AD54" s="5"/>
      <c r="AE54" s="5"/>
      <c r="AF54" s="5"/>
      <c r="AG54" s="5"/>
      <c r="AH54" s="5"/>
      <c r="AI54" s="5"/>
      <c r="AX54">
        <f t="shared" ca="1" si="29"/>
        <v>204.61404140000008</v>
      </c>
      <c r="AY54">
        <f t="shared" ca="1" si="4"/>
        <v>220.38595859999992</v>
      </c>
      <c r="AZ54" cm="1">
        <f t="array" aca="1" ref="AZ54" ca="1">_xlfn.LET(_xlpm.rozsah, $J$3:$J$10001,_xlpm.podminka, (_xlpm.rozsah&gt;H54)*(ISNUMBER(_xlpm.rozsah)),_xlpm.indexy, IF(_xlpm.podminka, ROW(_xlpm.rozsah)-MIN(ROW(_xlpm.rozsah))+1),_xlpm.prvni, MIN(_xlpm.indexy),_xlpm.finalni, IF(_xlpm.prvni=1, 2, _xlpm.prvni),INDEX(_xlpm.rozsah, _xlpm.finalni))</f>
        <v>2300</v>
      </c>
      <c r="BA54" cm="1">
        <f t="array" aca="1" ref="BA54" ca="1">INDEX($J$3:$J$10001,MATCH(AZ54,$J$3:$J$10004,0)-1)</f>
        <v>2200</v>
      </c>
      <c r="BB54">
        <f t="shared" ca="1" si="9"/>
        <v>180</v>
      </c>
      <c r="BC54">
        <f t="shared" ca="1" si="9"/>
        <v>245</v>
      </c>
      <c r="BD54">
        <f t="shared" ca="1" si="30"/>
        <v>-65</v>
      </c>
      <c r="BE54">
        <f t="shared" ca="1" si="5"/>
        <v>204.61404140000008</v>
      </c>
      <c r="BF54">
        <f t="shared" ca="1" si="11"/>
        <v>202.01685446601783</v>
      </c>
      <c r="BG54">
        <f t="shared" ca="1" si="6"/>
        <v>222.98314553398217</v>
      </c>
      <c r="BH54" cm="1">
        <f t="array" aca="1" ref="BH54" ca="1">_xlfn.LET(_xlpm.rozsah, $J$3:$J$10001,_xlpm.podminka, (_xlpm.rozsah&gt;E54)*(ISNUMBER(_xlpm.rozsah)),_xlpm.indexy, IF(_xlpm.podminka, ROW(_xlpm.rozsah)-MIN(ROW(_xlpm.rozsah))+1),_xlpm.prvni, MIN(_xlpm.indexy),_xlpm.finalni, IF(_xlpm.prvni=1, 2, _xlpm.prvni),INDEX(_xlpm.rozsah, _xlpm.finalni))</f>
        <v>2300</v>
      </c>
      <c r="BI54" cm="1">
        <f t="array" aca="1" ref="BI54" ca="1">INDEX($J$3:$J$10001,MATCH(BH54,$J$3:$J$10004,0)-1)</f>
        <v>2200</v>
      </c>
      <c r="BJ54">
        <f t="shared" ca="1" si="35"/>
        <v>180</v>
      </c>
      <c r="BK54">
        <f t="shared" ca="1" si="35"/>
        <v>245</v>
      </c>
      <c r="BL54">
        <f t="shared" ca="1" si="13"/>
        <v>-65</v>
      </c>
      <c r="BM54">
        <f t="shared" ca="1" si="7"/>
        <v>202.01685446601783</v>
      </c>
    </row>
    <row r="55" spans="1:65" x14ac:dyDescent="0.25">
      <c r="A55" s="64">
        <v>52</v>
      </c>
      <c r="B55" s="64">
        <v>102</v>
      </c>
      <c r="C55" s="64">
        <v>46</v>
      </c>
      <c r="D55" s="18">
        <v>52</v>
      </c>
      <c r="E55" s="21">
        <f t="shared" ca="1" si="0"/>
        <v>2266.1279162061264</v>
      </c>
      <c r="F55" s="22">
        <f t="shared" ca="1" si="1"/>
        <v>92.92775305436821</v>
      </c>
      <c r="G55" s="28">
        <v>52</v>
      </c>
      <c r="H55" s="24">
        <f t="shared" ca="1" si="2"/>
        <v>2262.1322439999999</v>
      </c>
      <c r="I55" s="25">
        <f t="shared" ca="1" si="3"/>
        <v>94.122459044000038</v>
      </c>
      <c r="J55" s="155"/>
      <c r="K55" s="155"/>
      <c r="L55" s="129">
        <f t="shared" si="8"/>
        <v>0</v>
      </c>
      <c r="N55" s="279" t="s">
        <v>147</v>
      </c>
      <c r="O55" s="279"/>
      <c r="P55" s="50">
        <v>350</v>
      </c>
      <c r="Q55" s="50" t="s">
        <v>177</v>
      </c>
      <c r="R55" s="9">
        <v>50</v>
      </c>
      <c r="S55" s="279"/>
      <c r="T55" s="279"/>
      <c r="U55" s="50"/>
      <c r="V55" s="54"/>
      <c r="W55" s="54"/>
      <c r="AB55" s="2"/>
      <c r="AC55" s="3"/>
      <c r="AD55" s="2"/>
      <c r="AE55" s="2"/>
      <c r="AF55" s="2"/>
      <c r="AG55" s="51"/>
      <c r="AH55" s="51"/>
      <c r="AI55" s="51"/>
      <c r="AX55">
        <f t="shared" ca="1" si="29"/>
        <v>204.61404140000008</v>
      </c>
      <c r="AY55">
        <f t="shared" ca="1" si="4"/>
        <v>220.38595859999992</v>
      </c>
      <c r="AZ55" cm="1">
        <f t="array" aca="1" ref="AZ55" ca="1">_xlfn.LET(_xlpm.rozsah, $J$3:$J$10001,_xlpm.podminka, (_xlpm.rozsah&gt;H55)*(ISNUMBER(_xlpm.rozsah)),_xlpm.indexy, IF(_xlpm.podminka, ROW(_xlpm.rozsah)-MIN(ROW(_xlpm.rozsah))+1),_xlpm.prvni, MIN(_xlpm.indexy),_xlpm.finalni, IF(_xlpm.prvni=1, 2, _xlpm.prvni),INDEX(_xlpm.rozsah, _xlpm.finalni))</f>
        <v>2300</v>
      </c>
      <c r="BA55" cm="1">
        <f t="array" aca="1" ref="BA55" ca="1">INDEX($J$3:$J$10001,MATCH(AZ55,$J$3:$J$10004,0)-1)</f>
        <v>2200</v>
      </c>
      <c r="BB55">
        <f t="shared" ca="1" si="9"/>
        <v>180</v>
      </c>
      <c r="BC55">
        <f t="shared" ca="1" si="9"/>
        <v>245</v>
      </c>
      <c r="BD55">
        <f t="shared" ca="1" si="30"/>
        <v>-65</v>
      </c>
      <c r="BE55">
        <f t="shared" ca="1" si="5"/>
        <v>204.61404140000008</v>
      </c>
      <c r="BF55">
        <f t="shared" ca="1" si="11"/>
        <v>202.01685446601783</v>
      </c>
      <c r="BG55">
        <f t="shared" ca="1" si="6"/>
        <v>222.98314553398217</v>
      </c>
      <c r="BH55" cm="1">
        <f t="array" aca="1" ref="BH55" ca="1">_xlfn.LET(_xlpm.rozsah, $J$3:$J$10001,_xlpm.podminka, (_xlpm.rozsah&gt;E55)*(ISNUMBER(_xlpm.rozsah)),_xlpm.indexy, IF(_xlpm.podminka, ROW(_xlpm.rozsah)-MIN(ROW(_xlpm.rozsah))+1),_xlpm.prvni, MIN(_xlpm.indexy),_xlpm.finalni, IF(_xlpm.prvni=1, 2, _xlpm.prvni),INDEX(_xlpm.rozsah, _xlpm.finalni))</f>
        <v>2300</v>
      </c>
      <c r="BI55" cm="1">
        <f t="array" aca="1" ref="BI55" ca="1">INDEX($J$3:$J$10001,MATCH(BH55,$J$3:$J$10004,0)-1)</f>
        <v>2200</v>
      </c>
      <c r="BJ55">
        <f t="shared" ca="1" si="35"/>
        <v>180</v>
      </c>
      <c r="BK55">
        <f t="shared" ca="1" si="35"/>
        <v>245</v>
      </c>
      <c r="BL55">
        <f t="shared" ca="1" si="13"/>
        <v>-65</v>
      </c>
      <c r="BM55">
        <f t="shared" ca="1" si="7"/>
        <v>202.01685446601783</v>
      </c>
    </row>
    <row r="56" spans="1:65" x14ac:dyDescent="0.25">
      <c r="A56" s="64">
        <v>53</v>
      </c>
      <c r="B56" s="64">
        <v>102</v>
      </c>
      <c r="C56" s="64">
        <v>41</v>
      </c>
      <c r="D56" s="18">
        <v>53</v>
      </c>
      <c r="E56" s="21">
        <f t="shared" ca="1" si="0"/>
        <v>2266.1279162061264</v>
      </c>
      <c r="F56" s="22">
        <f t="shared" ca="1" si="1"/>
        <v>82.826910331067324</v>
      </c>
      <c r="G56" s="23">
        <v>53</v>
      </c>
      <c r="H56" s="24">
        <f t="shared" ca="1" si="2"/>
        <v>2262.1322439999999</v>
      </c>
      <c r="I56" s="25">
        <f t="shared" ca="1" si="3"/>
        <v>83.891756974000032</v>
      </c>
      <c r="J56" s="155"/>
      <c r="K56" s="155"/>
      <c r="L56" s="129">
        <f t="shared" si="8"/>
        <v>0</v>
      </c>
      <c r="AB56" s="2"/>
      <c r="AC56" s="3"/>
      <c r="AD56" s="2"/>
      <c r="AE56" s="2"/>
      <c r="AF56" s="2"/>
      <c r="AG56" s="51"/>
      <c r="AH56" s="51"/>
      <c r="AI56" s="51"/>
      <c r="AX56">
        <f t="shared" ca="1" si="29"/>
        <v>204.61404140000008</v>
      </c>
      <c r="AY56">
        <f t="shared" ca="1" si="4"/>
        <v>220.38595859999992</v>
      </c>
      <c r="AZ56" cm="1">
        <f t="array" aca="1" ref="AZ56" ca="1">_xlfn.LET(_xlpm.rozsah, $J$3:$J$10001,_xlpm.podminka, (_xlpm.rozsah&gt;H56)*(ISNUMBER(_xlpm.rozsah)),_xlpm.indexy, IF(_xlpm.podminka, ROW(_xlpm.rozsah)-MIN(ROW(_xlpm.rozsah))+1),_xlpm.prvni, MIN(_xlpm.indexy),_xlpm.finalni, IF(_xlpm.prvni=1, 2, _xlpm.prvni),INDEX(_xlpm.rozsah, _xlpm.finalni))</f>
        <v>2300</v>
      </c>
      <c r="BA56" cm="1">
        <f t="array" aca="1" ref="BA56" ca="1">INDEX($J$3:$J$10001,MATCH(AZ56,$J$3:$J$10004,0)-1)</f>
        <v>2200</v>
      </c>
      <c r="BB56">
        <f t="shared" ca="1" si="9"/>
        <v>180</v>
      </c>
      <c r="BC56">
        <f t="shared" ca="1" si="9"/>
        <v>245</v>
      </c>
      <c r="BD56">
        <f t="shared" ca="1" si="30"/>
        <v>-65</v>
      </c>
      <c r="BE56">
        <f t="shared" ca="1" si="5"/>
        <v>204.61404140000008</v>
      </c>
      <c r="BF56">
        <f t="shared" ca="1" si="11"/>
        <v>202.01685446601783</v>
      </c>
      <c r="BG56">
        <f t="shared" ca="1" si="6"/>
        <v>222.98314553398217</v>
      </c>
      <c r="BH56" cm="1">
        <f t="array" aca="1" ref="BH56" ca="1">_xlfn.LET(_xlpm.rozsah, $J$3:$J$10001,_xlpm.podminka, (_xlpm.rozsah&gt;E56)*(ISNUMBER(_xlpm.rozsah)),_xlpm.indexy, IF(_xlpm.podminka, ROW(_xlpm.rozsah)-MIN(ROW(_xlpm.rozsah))+1),_xlpm.prvni, MIN(_xlpm.indexy),_xlpm.finalni, IF(_xlpm.prvni=1, 2, _xlpm.prvni),INDEX(_xlpm.rozsah, _xlpm.finalni))</f>
        <v>2300</v>
      </c>
      <c r="BI56" cm="1">
        <f t="array" aca="1" ref="BI56" ca="1">INDEX($J$3:$J$10001,MATCH(BH56,$J$3:$J$10004,0)-1)</f>
        <v>2200</v>
      </c>
      <c r="BJ56">
        <f t="shared" ca="1" si="35"/>
        <v>180</v>
      </c>
      <c r="BK56">
        <f t="shared" ca="1" si="35"/>
        <v>245</v>
      </c>
      <c r="BL56">
        <f t="shared" ca="1" si="13"/>
        <v>-65</v>
      </c>
      <c r="BM56">
        <f t="shared" ca="1" si="7"/>
        <v>202.01685446601783</v>
      </c>
    </row>
    <row r="57" spans="1:65" x14ac:dyDescent="0.25">
      <c r="A57" s="64">
        <v>54</v>
      </c>
      <c r="B57" s="64">
        <v>102</v>
      </c>
      <c r="C57" s="64">
        <v>31</v>
      </c>
      <c r="D57" s="18">
        <v>54</v>
      </c>
      <c r="E57" s="21">
        <f t="shared" ca="1" si="0"/>
        <v>2266.1279162061264</v>
      </c>
      <c r="F57" s="22">
        <f t="shared" ca="1" si="1"/>
        <v>62.625224884465524</v>
      </c>
      <c r="G57" s="28">
        <v>54</v>
      </c>
      <c r="H57" s="24">
        <f t="shared" ca="1" si="2"/>
        <v>2262.1322439999999</v>
      </c>
      <c r="I57" s="25">
        <f t="shared" ca="1" si="3"/>
        <v>63.430352834000026</v>
      </c>
      <c r="J57" s="155"/>
      <c r="K57" s="155"/>
      <c r="L57" s="129">
        <f t="shared" si="8"/>
        <v>0</v>
      </c>
      <c r="AB57" s="2"/>
      <c r="AC57" s="3"/>
      <c r="AD57" s="2"/>
      <c r="AE57" s="2"/>
      <c r="AF57" s="2"/>
      <c r="AG57" s="51"/>
      <c r="AH57" s="51"/>
      <c r="AI57" s="51"/>
      <c r="AX57">
        <f t="shared" ca="1" si="29"/>
        <v>204.61404140000008</v>
      </c>
      <c r="AY57">
        <f t="shared" ca="1" si="4"/>
        <v>220.38595859999992</v>
      </c>
      <c r="AZ57" cm="1">
        <f t="array" aca="1" ref="AZ57" ca="1">_xlfn.LET(_xlpm.rozsah, $J$3:$J$10001,_xlpm.podminka, (_xlpm.rozsah&gt;H57)*(ISNUMBER(_xlpm.rozsah)),_xlpm.indexy, IF(_xlpm.podminka, ROW(_xlpm.rozsah)-MIN(ROW(_xlpm.rozsah))+1),_xlpm.prvni, MIN(_xlpm.indexy),_xlpm.finalni, IF(_xlpm.prvni=1, 2, _xlpm.prvni),INDEX(_xlpm.rozsah, _xlpm.finalni))</f>
        <v>2300</v>
      </c>
      <c r="BA57" cm="1">
        <f t="array" aca="1" ref="BA57" ca="1">INDEX($J$3:$J$10001,MATCH(AZ57,$J$3:$J$10004,0)-1)</f>
        <v>2200</v>
      </c>
      <c r="BB57">
        <f t="shared" ca="1" si="9"/>
        <v>180</v>
      </c>
      <c r="BC57">
        <f t="shared" ca="1" si="9"/>
        <v>245</v>
      </c>
      <c r="BD57">
        <f t="shared" ca="1" si="30"/>
        <v>-65</v>
      </c>
      <c r="BE57">
        <f t="shared" ca="1" si="5"/>
        <v>204.61404140000008</v>
      </c>
      <c r="BF57">
        <f t="shared" ca="1" si="11"/>
        <v>202.01685446601783</v>
      </c>
      <c r="BG57">
        <f t="shared" ca="1" si="6"/>
        <v>222.98314553398217</v>
      </c>
      <c r="BH57" cm="1">
        <f t="array" aca="1" ref="BH57" ca="1">_xlfn.LET(_xlpm.rozsah, $J$3:$J$10001,_xlpm.podminka, (_xlpm.rozsah&gt;E57)*(ISNUMBER(_xlpm.rozsah)),_xlpm.indexy, IF(_xlpm.podminka, ROW(_xlpm.rozsah)-MIN(ROW(_xlpm.rozsah))+1),_xlpm.prvni, MIN(_xlpm.indexy),_xlpm.finalni, IF(_xlpm.prvni=1, 2, _xlpm.prvni),INDEX(_xlpm.rozsah, _xlpm.finalni))</f>
        <v>2300</v>
      </c>
      <c r="BI57" cm="1">
        <f t="array" aca="1" ref="BI57" ca="1">INDEX($J$3:$J$10001,MATCH(BH57,$J$3:$J$10004,0)-1)</f>
        <v>2200</v>
      </c>
      <c r="BJ57">
        <f t="shared" ca="1" si="35"/>
        <v>180</v>
      </c>
      <c r="BK57">
        <f t="shared" ca="1" si="35"/>
        <v>245</v>
      </c>
      <c r="BL57">
        <f t="shared" ca="1" si="13"/>
        <v>-65</v>
      </c>
      <c r="BM57">
        <f t="shared" ca="1" si="7"/>
        <v>202.01685446601783</v>
      </c>
    </row>
    <row r="58" spans="1:65" x14ac:dyDescent="0.25">
      <c r="A58" s="64">
        <v>55</v>
      </c>
      <c r="B58" s="64">
        <v>89</v>
      </c>
      <c r="C58" s="64">
        <v>2</v>
      </c>
      <c r="D58" s="18">
        <v>55</v>
      </c>
      <c r="E58" s="21">
        <f t="shared" ca="1" si="0"/>
        <v>2066.52337786613</v>
      </c>
      <c r="F58" s="22">
        <f t="shared" ca="1" si="1"/>
        <v>5.7339064885354798</v>
      </c>
      <c r="G58" s="23">
        <v>55</v>
      </c>
      <c r="H58" s="24">
        <f t="shared" ca="1" si="2"/>
        <v>2063.0369579999997</v>
      </c>
      <c r="I58" s="25">
        <f t="shared" ca="1" si="3"/>
        <v>5.7478521680000014</v>
      </c>
      <c r="J58" s="155"/>
      <c r="K58" s="155"/>
      <c r="L58" s="129">
        <f t="shared" si="8"/>
        <v>0</v>
      </c>
      <c r="N58" s="265" t="s">
        <v>196</v>
      </c>
      <c r="O58" s="265"/>
      <c r="P58" s="265"/>
      <c r="Q58" s="265"/>
      <c r="R58" s="265"/>
      <c r="S58" s="265"/>
      <c r="T58" s="265"/>
      <c r="U58" s="265"/>
      <c r="V58" s="265"/>
      <c r="W58" s="265"/>
      <c r="AB58" s="2"/>
      <c r="AC58" s="3"/>
      <c r="AD58" s="2"/>
      <c r="AE58" s="2"/>
      <c r="AF58" s="2"/>
      <c r="AG58" s="51"/>
      <c r="AH58" s="51"/>
      <c r="AI58" s="51"/>
      <c r="AX58">
        <f t="shared" ca="1" si="29"/>
        <v>287.39260840000009</v>
      </c>
      <c r="AY58">
        <f t="shared" ca="1" si="4"/>
        <v>292.60739159999991</v>
      </c>
      <c r="AZ58" cm="1">
        <f t="array" aca="1" ref="AZ58" ca="1">_xlfn.LET(_xlpm.rozsah, $J$3:$J$10001,_xlpm.podminka, (_xlpm.rozsah&gt;H58)*(ISNUMBER(_xlpm.rozsah)),_xlpm.indexy, IF(_xlpm.podminka, ROW(_xlpm.rozsah)-MIN(ROW(_xlpm.rozsah))+1),_xlpm.prvni, MIN(_xlpm.indexy),_xlpm.finalni, IF(_xlpm.prvni=1, 2, _xlpm.prvni),INDEX(_xlpm.rozsah, _xlpm.finalni))</f>
        <v>2100</v>
      </c>
      <c r="BA58" cm="1">
        <f t="array" aca="1" ref="BA58" ca="1">INDEX($J$3:$J$10001,MATCH(AZ58,$J$3:$J$10004,0)-1)</f>
        <v>2000</v>
      </c>
      <c r="BB58">
        <f t="shared" ca="1" si="9"/>
        <v>280</v>
      </c>
      <c r="BC58">
        <f t="shared" ca="1" si="9"/>
        <v>300</v>
      </c>
      <c r="BD58">
        <f t="shared" ca="1" si="30"/>
        <v>-20</v>
      </c>
      <c r="BE58">
        <f t="shared" ca="1" si="5"/>
        <v>287.39260840000009</v>
      </c>
      <c r="BF58">
        <f t="shared" ca="1" si="11"/>
        <v>286.69532442677399</v>
      </c>
      <c r="BG58">
        <f t="shared" ca="1" si="6"/>
        <v>293.30467557322601</v>
      </c>
      <c r="BH58" cm="1">
        <f t="array" aca="1" ref="BH58" ca="1">_xlfn.LET(_xlpm.rozsah, $J$3:$J$10001,_xlpm.podminka, (_xlpm.rozsah&gt;E58)*(ISNUMBER(_xlpm.rozsah)),_xlpm.indexy, IF(_xlpm.podminka, ROW(_xlpm.rozsah)-MIN(ROW(_xlpm.rozsah))+1),_xlpm.prvni, MIN(_xlpm.indexy),_xlpm.finalni, IF(_xlpm.prvni=1, 2, _xlpm.prvni),INDEX(_xlpm.rozsah, _xlpm.finalni))</f>
        <v>2100</v>
      </c>
      <c r="BI58" cm="1">
        <f t="array" aca="1" ref="BI58" ca="1">INDEX($J$3:$J$10001,MATCH(BH58,$J$3:$J$10004,0)-1)</f>
        <v>2000</v>
      </c>
      <c r="BJ58">
        <f t="shared" ca="1" si="35"/>
        <v>280</v>
      </c>
      <c r="BK58">
        <f t="shared" ca="1" si="35"/>
        <v>300</v>
      </c>
      <c r="BL58">
        <f t="shared" ca="1" si="13"/>
        <v>-20</v>
      </c>
      <c r="BM58">
        <f t="shared" ca="1" si="7"/>
        <v>286.69532442677399</v>
      </c>
    </row>
    <row r="59" spans="1:65" x14ac:dyDescent="0.25">
      <c r="A59" s="64">
        <v>56</v>
      </c>
      <c r="B59" s="64">
        <v>82</v>
      </c>
      <c r="C59" s="64">
        <v>0</v>
      </c>
      <c r="D59" s="18">
        <v>56</v>
      </c>
      <c r="E59" s="21">
        <f t="shared" ca="1" si="0"/>
        <v>1959.0440110676702</v>
      </c>
      <c r="F59" s="22">
        <f t="shared" ca="1" si="1"/>
        <v>0</v>
      </c>
      <c r="G59" s="28">
        <v>56</v>
      </c>
      <c r="H59" s="24">
        <f t="shared" ca="1" si="2"/>
        <v>1955.8318039999999</v>
      </c>
      <c r="I59" s="25">
        <f t="shared" ca="1" si="3"/>
        <v>0</v>
      </c>
      <c r="J59" s="155"/>
      <c r="K59" s="155"/>
      <c r="L59" s="129">
        <f t="shared" si="8"/>
        <v>0</v>
      </c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AB59" s="2"/>
      <c r="AC59" s="3"/>
      <c r="AD59" s="2"/>
      <c r="AE59" s="2"/>
      <c r="AF59" s="2"/>
      <c r="AG59" s="51"/>
      <c r="AH59" s="51"/>
      <c r="AI59" s="51"/>
      <c r="AX59">
        <f t="shared" ca="1" si="29"/>
        <v>307.06691136000001</v>
      </c>
      <c r="AY59">
        <f t="shared" ca="1" si="4"/>
        <v>308.93308863999999</v>
      </c>
      <c r="AZ59" cm="1">
        <f t="array" aca="1" ref="AZ59" ca="1">_xlfn.LET(_xlpm.rozsah, $J$3:$J$10001,_xlpm.podminka, (_xlpm.rozsah&gt;H59)*(ISNUMBER(_xlpm.rozsah)),_xlpm.indexy, IF(_xlpm.podminka, ROW(_xlpm.rozsah)-MIN(ROW(_xlpm.rozsah))+1),_xlpm.prvni, MIN(_xlpm.indexy),_xlpm.finalni, IF(_xlpm.prvni=1, 2, _xlpm.prvni),INDEX(_xlpm.rozsah, _xlpm.finalni))</f>
        <v>2000</v>
      </c>
      <c r="BA59" cm="1">
        <f t="array" aca="1" ref="BA59" ca="1">INDEX($J$3:$J$10001,MATCH(AZ59,$J$3:$J$10004,0)-1)</f>
        <v>1900</v>
      </c>
      <c r="BB59">
        <f t="shared" ca="1" si="9"/>
        <v>300</v>
      </c>
      <c r="BC59">
        <f t="shared" ca="1" si="9"/>
        <v>316</v>
      </c>
      <c r="BD59">
        <f t="shared" ca="1" si="30"/>
        <v>-16</v>
      </c>
      <c r="BE59">
        <f t="shared" ca="1" si="5"/>
        <v>307.06691136000001</v>
      </c>
      <c r="BF59">
        <f t="shared" ca="1" si="11"/>
        <v>306.55295822917276</v>
      </c>
      <c r="BG59">
        <f t="shared" ca="1" si="6"/>
        <v>309.44704177082724</v>
      </c>
      <c r="BH59" cm="1">
        <f t="array" aca="1" ref="BH59" ca="1">_xlfn.LET(_xlpm.rozsah, $J$3:$J$10001,_xlpm.podminka, (_xlpm.rozsah&gt;E59)*(ISNUMBER(_xlpm.rozsah)),_xlpm.indexy, IF(_xlpm.podminka, ROW(_xlpm.rozsah)-MIN(ROW(_xlpm.rozsah))+1),_xlpm.prvni, MIN(_xlpm.indexy),_xlpm.finalni, IF(_xlpm.prvni=1, 2, _xlpm.prvni),INDEX(_xlpm.rozsah, _xlpm.finalni))</f>
        <v>2000</v>
      </c>
      <c r="BI59" cm="1">
        <f t="array" aca="1" ref="BI59" ca="1">INDEX($J$3:$J$10001,MATCH(BH59,$J$3:$J$10004,0)-1)</f>
        <v>1900</v>
      </c>
      <c r="BJ59">
        <f t="shared" ca="1" si="35"/>
        <v>300</v>
      </c>
      <c r="BK59">
        <f t="shared" ca="1" si="35"/>
        <v>316</v>
      </c>
      <c r="BL59">
        <f t="shared" ca="1" si="13"/>
        <v>-16</v>
      </c>
      <c r="BM59">
        <f t="shared" ca="1" si="7"/>
        <v>306.55295822917276</v>
      </c>
    </row>
    <row r="60" spans="1:65" x14ac:dyDescent="0.25">
      <c r="A60" s="64">
        <v>57</v>
      </c>
      <c r="B60" s="64">
        <v>47</v>
      </c>
      <c r="C60" s="64">
        <v>1</v>
      </c>
      <c r="D60" s="18">
        <v>57</v>
      </c>
      <c r="E60" s="21">
        <f t="shared" ca="1" si="0"/>
        <v>1421.6471770753719</v>
      </c>
      <c r="F60" s="22">
        <f t="shared" ca="1" si="1"/>
        <v>3.6</v>
      </c>
      <c r="G60" s="23">
        <v>57</v>
      </c>
      <c r="H60" s="24">
        <f t="shared" ca="1" si="2"/>
        <v>1419.806034</v>
      </c>
      <c r="I60" s="25">
        <f t="shared" ca="1" si="3"/>
        <v>3.6</v>
      </c>
      <c r="J60" s="155"/>
      <c r="K60" s="155"/>
      <c r="L60" s="129">
        <f t="shared" si="8"/>
        <v>0</v>
      </c>
      <c r="N60" s="276" t="s">
        <v>160</v>
      </c>
      <c r="O60" s="276"/>
      <c r="P60" s="275" t="s">
        <v>19</v>
      </c>
      <c r="Q60" s="276" t="s">
        <v>175</v>
      </c>
      <c r="R60" s="276" t="s">
        <v>191</v>
      </c>
      <c r="S60" s="276" t="s">
        <v>160</v>
      </c>
      <c r="T60" s="276"/>
      <c r="U60" s="275" t="s">
        <v>16</v>
      </c>
      <c r="V60" s="276" t="s">
        <v>176</v>
      </c>
      <c r="W60" s="276" t="s">
        <v>203</v>
      </c>
      <c r="AB60" s="2"/>
      <c r="AC60" s="3"/>
      <c r="AD60" s="2"/>
      <c r="AE60" s="2"/>
      <c r="AF60" s="2"/>
      <c r="AG60" s="51"/>
      <c r="AH60" s="51"/>
      <c r="AI60" s="51"/>
      <c r="AX60">
        <f t="shared" ca="1" si="29"/>
        <v>360</v>
      </c>
      <c r="AY60">
        <f t="shared" ca="1" si="4"/>
        <v>360</v>
      </c>
      <c r="AZ60" cm="1">
        <f t="array" aca="1" ref="AZ60" ca="1">_xlfn.LET(_xlpm.rozsah, $J$3:$J$10001,_xlpm.podminka, (_xlpm.rozsah&gt;H60)*(ISNUMBER(_xlpm.rozsah)),_xlpm.indexy, IF(_xlpm.podminka, ROW(_xlpm.rozsah)-MIN(ROW(_xlpm.rozsah))+1),_xlpm.prvni, MIN(_xlpm.indexy),_xlpm.finalni, IF(_xlpm.prvni=1, 2, _xlpm.prvni),INDEX(_xlpm.rozsah, _xlpm.finalni))</f>
        <v>1500</v>
      </c>
      <c r="BA60" cm="1">
        <f t="array" aca="1" ref="BA60" ca="1">INDEX($J$3:$J$10001,MATCH(AZ60,$J$3:$J$10004,0)-1)</f>
        <v>1400</v>
      </c>
      <c r="BB60">
        <f t="shared" ca="1" si="9"/>
        <v>360</v>
      </c>
      <c r="BC60">
        <f t="shared" ca="1" si="9"/>
        <v>360</v>
      </c>
      <c r="BD60">
        <f t="shared" ca="1" si="30"/>
        <v>0</v>
      </c>
      <c r="BE60">
        <f t="shared" ca="1" si="5"/>
        <v>360</v>
      </c>
      <c r="BF60">
        <f t="shared" ca="1" si="11"/>
        <v>360</v>
      </c>
      <c r="BG60">
        <f t="shared" ca="1" si="6"/>
        <v>360</v>
      </c>
      <c r="BH60" cm="1">
        <f t="array" aca="1" ref="BH60" ca="1">_xlfn.LET(_xlpm.rozsah, $J$3:$J$10001,_xlpm.podminka, (_xlpm.rozsah&gt;E60)*(ISNUMBER(_xlpm.rozsah)),_xlpm.indexy, IF(_xlpm.podminka, ROW(_xlpm.rozsah)-MIN(ROW(_xlpm.rozsah))+1),_xlpm.prvni, MIN(_xlpm.indexy),_xlpm.finalni, IF(_xlpm.prvni=1, 2, _xlpm.prvni),INDEX(_xlpm.rozsah, _xlpm.finalni))</f>
        <v>1500</v>
      </c>
      <c r="BI60" cm="1">
        <f t="array" aca="1" ref="BI60" ca="1">INDEX($J$3:$J$10001,MATCH(BH60,$J$3:$J$10004,0)-1)</f>
        <v>1400</v>
      </c>
      <c r="BJ60">
        <f t="shared" ca="1" si="35"/>
        <v>360</v>
      </c>
      <c r="BK60">
        <f t="shared" ca="1" si="35"/>
        <v>360</v>
      </c>
      <c r="BL60">
        <f t="shared" ca="1" si="13"/>
        <v>0</v>
      </c>
      <c r="BM60">
        <f t="shared" ca="1" si="7"/>
        <v>360</v>
      </c>
    </row>
    <row r="61" spans="1:65" x14ac:dyDescent="0.25">
      <c r="A61" s="64">
        <v>58</v>
      </c>
      <c r="B61" s="64">
        <v>23</v>
      </c>
      <c r="C61" s="64">
        <v>1</v>
      </c>
      <c r="D61" s="18">
        <v>58</v>
      </c>
      <c r="E61" s="21">
        <f t="shared" ca="1" si="0"/>
        <v>1053.1464909092247</v>
      </c>
      <c r="F61" s="22">
        <f t="shared" ca="1" si="1"/>
        <v>2.9531464909092247</v>
      </c>
      <c r="G61" s="28">
        <v>58</v>
      </c>
      <c r="H61" s="24">
        <f t="shared" ca="1" si="2"/>
        <v>1052.245506</v>
      </c>
      <c r="I61" s="25">
        <f t="shared" ca="1" si="3"/>
        <v>2.9522455059999997</v>
      </c>
      <c r="J61" s="155"/>
      <c r="K61" s="155"/>
      <c r="L61" s="129">
        <f t="shared" si="8"/>
        <v>0</v>
      </c>
      <c r="N61" s="276"/>
      <c r="O61" s="276"/>
      <c r="P61" s="275"/>
      <c r="Q61" s="276"/>
      <c r="R61" s="276"/>
      <c r="S61" s="276"/>
      <c r="T61" s="276"/>
      <c r="U61" s="275"/>
      <c r="V61" s="276"/>
      <c r="W61" s="276"/>
      <c r="AB61" s="2"/>
      <c r="AC61" s="3"/>
      <c r="AD61" s="2"/>
      <c r="AE61" s="2"/>
      <c r="AF61" s="2"/>
      <c r="AG61" s="51"/>
      <c r="AH61" s="51"/>
      <c r="AI61" s="51"/>
      <c r="AX61">
        <f t="shared" ca="1" si="29"/>
        <v>295.22455059999999</v>
      </c>
      <c r="AY61">
        <f t="shared" ca="1" si="4"/>
        <v>295.22455059999999</v>
      </c>
      <c r="AZ61" cm="1">
        <f t="array" aca="1" ref="AZ61" ca="1">_xlfn.LET(_xlpm.rozsah, $J$3:$J$10001,_xlpm.podminka, (_xlpm.rozsah&gt;H61)*(ISNUMBER(_xlpm.rozsah)),_xlpm.indexy, IF(_xlpm.podminka, ROW(_xlpm.rozsah)-MIN(ROW(_xlpm.rozsah))+1),_xlpm.prvni, MIN(_xlpm.indexy),_xlpm.finalni, IF(_xlpm.prvni=1, 2, _xlpm.prvni),INDEX(_xlpm.rozsah, _xlpm.finalni))</f>
        <v>1100</v>
      </c>
      <c r="BA61" cm="1">
        <f t="array" aca="1" ref="BA61" ca="1">INDEX($J$3:$J$10001,MATCH(AZ61,$J$3:$J$10004,0)-1)</f>
        <v>1000</v>
      </c>
      <c r="BB61">
        <f t="shared" ca="1" si="9"/>
        <v>300</v>
      </c>
      <c r="BC61">
        <f t="shared" ca="1" si="9"/>
        <v>290</v>
      </c>
      <c r="BD61">
        <f t="shared" ca="1" si="30"/>
        <v>10</v>
      </c>
      <c r="BE61">
        <f t="shared" ca="1" si="5"/>
        <v>294.77544940000001</v>
      </c>
      <c r="BF61">
        <f t="shared" ca="1" si="11"/>
        <v>295.31464909092244</v>
      </c>
      <c r="BG61">
        <f t="shared" ca="1" si="6"/>
        <v>295.31464909092244</v>
      </c>
      <c r="BH61" cm="1">
        <f t="array" aca="1" ref="BH61" ca="1">_xlfn.LET(_xlpm.rozsah, $J$3:$J$10001,_xlpm.podminka, (_xlpm.rozsah&gt;E61)*(ISNUMBER(_xlpm.rozsah)),_xlpm.indexy, IF(_xlpm.podminka, ROW(_xlpm.rozsah)-MIN(ROW(_xlpm.rozsah))+1),_xlpm.prvni, MIN(_xlpm.indexy),_xlpm.finalni, IF(_xlpm.prvni=1, 2, _xlpm.prvni),INDEX(_xlpm.rozsah, _xlpm.finalni))</f>
        <v>1100</v>
      </c>
      <c r="BI61" cm="1">
        <f t="array" aca="1" ref="BI61" ca="1">INDEX($J$3:$J$10001,MATCH(BH61,$J$3:$J$10004,0)-1)</f>
        <v>1000</v>
      </c>
      <c r="BJ61">
        <f t="shared" ca="1" si="35"/>
        <v>300</v>
      </c>
      <c r="BK61">
        <f t="shared" ca="1" si="35"/>
        <v>290</v>
      </c>
      <c r="BL61">
        <f t="shared" ca="1" si="13"/>
        <v>10</v>
      </c>
      <c r="BM61">
        <f t="shared" ca="1" si="7"/>
        <v>294.68535090907756</v>
      </c>
    </row>
    <row r="62" spans="1:65" x14ac:dyDescent="0.25">
      <c r="A62" s="64">
        <v>59</v>
      </c>
      <c r="B62" s="64">
        <v>1</v>
      </c>
      <c r="C62" s="64">
        <v>3</v>
      </c>
      <c r="D62" s="18">
        <v>59</v>
      </c>
      <c r="E62" s="21">
        <f t="shared" ca="1" si="0"/>
        <v>715.35419525692282</v>
      </c>
      <c r="F62" s="22">
        <f t="shared" ca="1" si="1"/>
        <v>4.7763755146246103</v>
      </c>
      <c r="G62" s="23">
        <v>59</v>
      </c>
      <c r="H62" s="24">
        <f t="shared" ca="1" si="2"/>
        <v>715.315022</v>
      </c>
      <c r="I62" s="25">
        <f t="shared" ca="1" si="3"/>
        <v>4.7756703960000007</v>
      </c>
      <c r="J62" s="155"/>
      <c r="K62" s="155"/>
      <c r="L62" s="129">
        <f t="shared" si="8"/>
        <v>0</v>
      </c>
      <c r="N62" s="266" t="s">
        <v>143</v>
      </c>
      <c r="O62" s="266"/>
      <c r="P62" s="74">
        <v>53</v>
      </c>
      <c r="Q62" s="127">
        <f>$Z$12</f>
        <v>1900</v>
      </c>
      <c r="R62" s="75">
        <f>(R51/100)*$Z$10</f>
        <v>360</v>
      </c>
      <c r="S62" s="266" t="s">
        <v>152</v>
      </c>
      <c r="T62" s="266"/>
      <c r="U62" s="74">
        <v>20</v>
      </c>
      <c r="V62" s="127">
        <v>0</v>
      </c>
      <c r="W62" s="128">
        <f>((R62-0)/U62)</f>
        <v>18</v>
      </c>
      <c r="AB62" s="2"/>
      <c r="AC62" s="3"/>
      <c r="AD62" s="2"/>
      <c r="AE62" s="2"/>
      <c r="AF62" s="2"/>
      <c r="AG62" s="51"/>
      <c r="AH62" s="2"/>
      <c r="AI62" s="51"/>
      <c r="AX62">
        <f t="shared" ca="1" si="29"/>
        <v>159.18901320000001</v>
      </c>
      <c r="AY62">
        <f t="shared" ca="1" si="4"/>
        <v>159.18901320000001</v>
      </c>
      <c r="AZ62" cm="1">
        <f t="array" aca="1" ref="AZ62" ca="1">_xlfn.LET(_xlpm.rozsah, $J$3:$J$10001,_xlpm.podminka, (_xlpm.rozsah&gt;H62)*(ISNUMBER(_xlpm.rozsah)),_xlpm.indexy, IF(_xlpm.podminka, ROW(_xlpm.rozsah)-MIN(ROW(_xlpm.rozsah))+1),_xlpm.prvni, MIN(_xlpm.indexy),_xlpm.finalni, IF(_xlpm.prvni=1, 2, _xlpm.prvni),INDEX(_xlpm.rozsah, _xlpm.finalni))</f>
        <v>800</v>
      </c>
      <c r="BA62" cm="1">
        <f t="array" aca="1" ref="BA62" ca="1">INDEX($J$3:$J$10001,MATCH(AZ62,$J$3:$J$10004,0)-1)</f>
        <v>700</v>
      </c>
      <c r="BB62">
        <f t="shared" ca="1" si="9"/>
        <v>210</v>
      </c>
      <c r="BC62">
        <f t="shared" ca="1" si="9"/>
        <v>150</v>
      </c>
      <c r="BD62">
        <f t="shared" ca="1" si="30"/>
        <v>60</v>
      </c>
      <c r="BE62">
        <f t="shared" ca="1" si="5"/>
        <v>200.81098679999999</v>
      </c>
      <c r="BF62">
        <f t="shared" ca="1" si="11"/>
        <v>159.21251715415369</v>
      </c>
      <c r="BG62">
        <f t="shared" ca="1" si="6"/>
        <v>159.21251715415369</v>
      </c>
      <c r="BH62" cm="1">
        <f t="array" aca="1" ref="BH62" ca="1">_xlfn.LET(_xlpm.rozsah, $J$3:$J$10001,_xlpm.podminka, (_xlpm.rozsah&gt;E62)*(ISNUMBER(_xlpm.rozsah)),_xlpm.indexy, IF(_xlpm.podminka, ROW(_xlpm.rozsah)-MIN(ROW(_xlpm.rozsah))+1),_xlpm.prvni, MIN(_xlpm.indexy),_xlpm.finalni, IF(_xlpm.prvni=1, 2, _xlpm.prvni),INDEX(_xlpm.rozsah, _xlpm.finalni))</f>
        <v>800</v>
      </c>
      <c r="BI62" cm="1">
        <f t="array" aca="1" ref="BI62" ca="1">INDEX($J$3:$J$10001,MATCH(BH62,$J$3:$J$10004,0)-1)</f>
        <v>700</v>
      </c>
      <c r="BJ62">
        <f t="shared" ca="1" si="35"/>
        <v>210</v>
      </c>
      <c r="BK62">
        <f t="shared" ca="1" si="35"/>
        <v>150</v>
      </c>
      <c r="BL62">
        <f t="shared" ca="1" si="13"/>
        <v>60</v>
      </c>
      <c r="BM62">
        <f t="shared" ca="1" si="7"/>
        <v>200.78748284584631</v>
      </c>
    </row>
    <row r="63" spans="1:65" x14ac:dyDescent="0.25">
      <c r="A63" s="64">
        <v>60</v>
      </c>
      <c r="B63" s="64">
        <v>1</v>
      </c>
      <c r="C63" s="64">
        <v>8</v>
      </c>
      <c r="D63" s="18">
        <v>60</v>
      </c>
      <c r="E63" s="21">
        <f t="shared" ca="1" si="0"/>
        <v>715.35419525692282</v>
      </c>
      <c r="F63" s="22">
        <f t="shared" ca="1" si="1"/>
        <v>12.737001372332294</v>
      </c>
      <c r="G63" s="28">
        <v>60</v>
      </c>
      <c r="H63" s="24">
        <f t="shared" ca="1" si="2"/>
        <v>715.315022</v>
      </c>
      <c r="I63" s="25">
        <f t="shared" ca="1" si="3"/>
        <v>12.735121056000001</v>
      </c>
      <c r="J63" s="155"/>
      <c r="K63" s="155"/>
      <c r="L63" s="129">
        <f t="shared" si="8"/>
        <v>0</v>
      </c>
      <c r="N63" s="266" t="s">
        <v>144</v>
      </c>
      <c r="O63" s="266"/>
      <c r="P63" s="74">
        <v>101</v>
      </c>
      <c r="Q63" s="127">
        <f t="shared" ref="Q63:Q66" si="36">$Z$12</f>
        <v>1900</v>
      </c>
      <c r="R63" s="75">
        <f t="shared" ref="R63:R66" si="37">(R52/100)*$Z$10</f>
        <v>36</v>
      </c>
      <c r="S63" s="266" t="s">
        <v>153</v>
      </c>
      <c r="T63" s="266"/>
      <c r="U63" s="74">
        <v>20</v>
      </c>
      <c r="V63" s="127">
        <v>0</v>
      </c>
      <c r="W63" s="128">
        <f>((R63-R62)/U62)</f>
        <v>-16.2</v>
      </c>
      <c r="AB63" s="3"/>
      <c r="AC63" s="3"/>
      <c r="AD63" s="3"/>
      <c r="AE63" s="3"/>
      <c r="AF63" s="3"/>
      <c r="AG63" s="3"/>
      <c r="AH63" s="3"/>
      <c r="AI63" s="3"/>
      <c r="AX63">
        <f t="shared" ca="1" si="29"/>
        <v>159.18901320000001</v>
      </c>
      <c r="AY63">
        <f t="shared" ca="1" si="4"/>
        <v>159.18901320000001</v>
      </c>
      <c r="AZ63" cm="1">
        <f t="array" aca="1" ref="AZ63" ca="1">_xlfn.LET(_xlpm.rozsah, $J$3:$J$10001,_xlpm.podminka, (_xlpm.rozsah&gt;H63)*(ISNUMBER(_xlpm.rozsah)),_xlpm.indexy, IF(_xlpm.podminka, ROW(_xlpm.rozsah)-MIN(ROW(_xlpm.rozsah))+1),_xlpm.prvni, MIN(_xlpm.indexy),_xlpm.finalni, IF(_xlpm.prvni=1, 2, _xlpm.prvni),INDEX(_xlpm.rozsah, _xlpm.finalni))</f>
        <v>800</v>
      </c>
      <c r="BA63" cm="1">
        <f t="array" aca="1" ref="BA63" ca="1">INDEX($J$3:$J$10001,MATCH(AZ63,$J$3:$J$10004,0)-1)</f>
        <v>700</v>
      </c>
      <c r="BB63">
        <f t="shared" ca="1" si="9"/>
        <v>210</v>
      </c>
      <c r="BC63">
        <f t="shared" ca="1" si="9"/>
        <v>150</v>
      </c>
      <c r="BD63">
        <f t="shared" ca="1" si="30"/>
        <v>60</v>
      </c>
      <c r="BE63">
        <f t="shared" ca="1" si="5"/>
        <v>200.81098679999999</v>
      </c>
      <c r="BF63">
        <f t="shared" ca="1" si="11"/>
        <v>159.21251715415369</v>
      </c>
      <c r="BG63">
        <f t="shared" ca="1" si="6"/>
        <v>159.21251715415369</v>
      </c>
      <c r="BH63" cm="1">
        <f t="array" aca="1" ref="BH63" ca="1">_xlfn.LET(_xlpm.rozsah, $J$3:$J$10001,_xlpm.podminka, (_xlpm.rozsah&gt;E63)*(ISNUMBER(_xlpm.rozsah)),_xlpm.indexy, IF(_xlpm.podminka, ROW(_xlpm.rozsah)-MIN(ROW(_xlpm.rozsah))+1),_xlpm.prvni, MIN(_xlpm.indexy),_xlpm.finalni, IF(_xlpm.prvni=1, 2, _xlpm.prvni),INDEX(_xlpm.rozsah, _xlpm.finalni))</f>
        <v>800</v>
      </c>
      <c r="BI63" cm="1">
        <f t="array" aca="1" ref="BI63" ca="1">INDEX($J$3:$J$10001,MATCH(BH63,$J$3:$J$10004,0)-1)</f>
        <v>700</v>
      </c>
      <c r="BJ63">
        <f t="shared" ca="1" si="35"/>
        <v>210</v>
      </c>
      <c r="BK63">
        <f t="shared" ca="1" si="35"/>
        <v>150</v>
      </c>
      <c r="BL63">
        <f t="shared" ca="1" si="13"/>
        <v>60</v>
      </c>
      <c r="BM63">
        <f t="shared" ca="1" si="7"/>
        <v>200.78748284584631</v>
      </c>
    </row>
    <row r="64" spans="1:65" x14ac:dyDescent="0.25">
      <c r="A64" s="64">
        <v>61</v>
      </c>
      <c r="B64" s="64">
        <v>1</v>
      </c>
      <c r="C64" s="64">
        <v>3</v>
      </c>
      <c r="D64" s="18">
        <v>61</v>
      </c>
      <c r="E64" s="21">
        <f t="shared" ca="1" si="0"/>
        <v>715.35419525692282</v>
      </c>
      <c r="F64" s="22">
        <f t="shared" ca="1" si="1"/>
        <v>4.7763755146246103</v>
      </c>
      <c r="G64" s="23">
        <v>61</v>
      </c>
      <c r="H64" s="24">
        <f t="shared" ca="1" si="2"/>
        <v>715.315022</v>
      </c>
      <c r="I64" s="25">
        <f t="shared" ca="1" si="3"/>
        <v>4.7756703960000007</v>
      </c>
      <c r="J64" s="155"/>
      <c r="K64" s="155"/>
      <c r="L64" s="129">
        <f t="shared" si="8"/>
        <v>0</v>
      </c>
      <c r="N64" s="266" t="s">
        <v>145</v>
      </c>
      <c r="O64" s="266"/>
      <c r="P64" s="74">
        <v>277</v>
      </c>
      <c r="Q64" s="127">
        <f t="shared" si="36"/>
        <v>1900</v>
      </c>
      <c r="R64" s="75">
        <f t="shared" si="37"/>
        <v>270</v>
      </c>
      <c r="S64" s="266" t="s">
        <v>154</v>
      </c>
      <c r="T64" s="266"/>
      <c r="U64" s="74">
        <v>20</v>
      </c>
      <c r="V64" s="127">
        <v>0</v>
      </c>
      <c r="W64" s="128">
        <f>((R64-R63)/U63)</f>
        <v>11.7</v>
      </c>
      <c r="AB64" s="3"/>
      <c r="AC64" s="3"/>
      <c r="AD64" s="3"/>
      <c r="AE64" s="3"/>
      <c r="AF64" s="3"/>
      <c r="AG64" s="3"/>
      <c r="AH64" s="3"/>
      <c r="AI64" s="3"/>
      <c r="AX64">
        <f t="shared" ca="1" si="29"/>
        <v>159.18901320000001</v>
      </c>
      <c r="AY64">
        <f t="shared" ca="1" si="4"/>
        <v>159.18901320000001</v>
      </c>
      <c r="AZ64" cm="1">
        <f t="array" aca="1" ref="AZ64" ca="1">_xlfn.LET(_xlpm.rozsah, $J$3:$J$10001,_xlpm.podminka, (_xlpm.rozsah&gt;H64)*(ISNUMBER(_xlpm.rozsah)),_xlpm.indexy, IF(_xlpm.podminka, ROW(_xlpm.rozsah)-MIN(ROW(_xlpm.rozsah))+1),_xlpm.prvni, MIN(_xlpm.indexy),_xlpm.finalni, IF(_xlpm.prvni=1, 2, _xlpm.prvni),INDEX(_xlpm.rozsah, _xlpm.finalni))</f>
        <v>800</v>
      </c>
      <c r="BA64" cm="1">
        <f t="array" aca="1" ref="BA64" ca="1">INDEX($J$3:$J$10001,MATCH(AZ64,$J$3:$J$10004,0)-1)</f>
        <v>700</v>
      </c>
      <c r="BB64">
        <f t="shared" ca="1" si="9"/>
        <v>210</v>
      </c>
      <c r="BC64">
        <f t="shared" ca="1" si="9"/>
        <v>150</v>
      </c>
      <c r="BD64">
        <f t="shared" ca="1" si="30"/>
        <v>60</v>
      </c>
      <c r="BE64">
        <f t="shared" ca="1" si="5"/>
        <v>200.81098679999999</v>
      </c>
      <c r="BF64">
        <f t="shared" ca="1" si="11"/>
        <v>159.21251715415369</v>
      </c>
      <c r="BG64">
        <f t="shared" ca="1" si="6"/>
        <v>159.21251715415369</v>
      </c>
      <c r="BH64" cm="1">
        <f t="array" aca="1" ref="BH64" ca="1">_xlfn.LET(_xlpm.rozsah, $J$3:$J$10001,_xlpm.podminka, (_xlpm.rozsah&gt;E64)*(ISNUMBER(_xlpm.rozsah)),_xlpm.indexy, IF(_xlpm.podminka, ROW(_xlpm.rozsah)-MIN(ROW(_xlpm.rozsah))+1),_xlpm.prvni, MIN(_xlpm.indexy),_xlpm.finalni, IF(_xlpm.prvni=1, 2, _xlpm.prvni),INDEX(_xlpm.rozsah, _xlpm.finalni))</f>
        <v>800</v>
      </c>
      <c r="BI64" cm="1">
        <f t="array" aca="1" ref="BI64" ca="1">INDEX($J$3:$J$10001,MATCH(BH64,$J$3:$J$10004,0)-1)</f>
        <v>700</v>
      </c>
      <c r="BJ64">
        <f t="shared" ca="1" si="35"/>
        <v>210</v>
      </c>
      <c r="BK64">
        <f t="shared" ca="1" si="35"/>
        <v>150</v>
      </c>
      <c r="BL64">
        <f t="shared" ca="1" si="13"/>
        <v>60</v>
      </c>
      <c r="BM64">
        <f t="shared" ca="1" si="7"/>
        <v>200.78748284584631</v>
      </c>
    </row>
    <row r="65" spans="1:65" ht="15" customHeight="1" x14ac:dyDescent="0.25">
      <c r="A65" s="64">
        <v>62</v>
      </c>
      <c r="B65" s="64">
        <v>1</v>
      </c>
      <c r="C65" s="64">
        <v>5</v>
      </c>
      <c r="D65" s="18">
        <v>62</v>
      </c>
      <c r="E65" s="21">
        <f t="shared" ca="1" si="0"/>
        <v>715.35419525692282</v>
      </c>
      <c r="F65" s="22">
        <f t="shared" ca="1" si="1"/>
        <v>7.9606258577076847</v>
      </c>
      <c r="G65" s="28">
        <v>62</v>
      </c>
      <c r="H65" s="24">
        <f t="shared" ca="1" si="2"/>
        <v>715.315022</v>
      </c>
      <c r="I65" s="25">
        <f t="shared" ca="1" si="3"/>
        <v>7.9594506599999999</v>
      </c>
      <c r="J65" s="155"/>
      <c r="K65" s="155"/>
      <c r="L65" s="129">
        <f t="shared" si="8"/>
        <v>0</v>
      </c>
      <c r="N65" s="266" t="s">
        <v>146</v>
      </c>
      <c r="O65" s="266"/>
      <c r="P65" s="74">
        <v>339</v>
      </c>
      <c r="Q65" s="127">
        <f t="shared" si="36"/>
        <v>1900</v>
      </c>
      <c r="R65" s="75">
        <f t="shared" si="37"/>
        <v>90</v>
      </c>
      <c r="S65" s="266" t="s">
        <v>155</v>
      </c>
      <c r="T65" s="266"/>
      <c r="U65" s="74">
        <v>20</v>
      </c>
      <c r="V65" s="127">
        <v>0</v>
      </c>
      <c r="W65" s="128">
        <f>((R65-R64)/U64)</f>
        <v>-9</v>
      </c>
      <c r="AB65" s="136"/>
      <c r="AC65" s="136"/>
      <c r="AD65" s="136"/>
      <c r="AE65" s="136"/>
      <c r="AF65" s="136"/>
      <c r="AG65" s="136"/>
      <c r="AH65" s="136"/>
      <c r="AI65" s="136"/>
      <c r="AX65">
        <f t="shared" ca="1" si="29"/>
        <v>159.18901320000001</v>
      </c>
      <c r="AY65">
        <f t="shared" ca="1" si="4"/>
        <v>159.18901320000001</v>
      </c>
      <c r="AZ65" cm="1">
        <f t="array" aca="1" ref="AZ65" ca="1">_xlfn.LET(_xlpm.rozsah, $J$3:$J$10001,_xlpm.podminka, (_xlpm.rozsah&gt;H65)*(ISNUMBER(_xlpm.rozsah)),_xlpm.indexy, IF(_xlpm.podminka, ROW(_xlpm.rozsah)-MIN(ROW(_xlpm.rozsah))+1),_xlpm.prvni, MIN(_xlpm.indexy),_xlpm.finalni, IF(_xlpm.prvni=1, 2, _xlpm.prvni),INDEX(_xlpm.rozsah, _xlpm.finalni))</f>
        <v>800</v>
      </c>
      <c r="BA65" cm="1">
        <f t="array" aca="1" ref="BA65" ca="1">INDEX($J$3:$J$10001,MATCH(AZ65,$J$3:$J$10004,0)-1)</f>
        <v>700</v>
      </c>
      <c r="BB65">
        <f t="shared" ca="1" si="9"/>
        <v>210</v>
      </c>
      <c r="BC65">
        <f t="shared" ca="1" si="9"/>
        <v>150</v>
      </c>
      <c r="BD65">
        <f t="shared" ca="1" si="30"/>
        <v>60</v>
      </c>
      <c r="BE65">
        <f t="shared" ca="1" si="5"/>
        <v>200.81098679999999</v>
      </c>
      <c r="BF65">
        <f t="shared" ca="1" si="11"/>
        <v>159.21251715415369</v>
      </c>
      <c r="BG65">
        <f t="shared" ca="1" si="6"/>
        <v>159.21251715415369</v>
      </c>
      <c r="BH65" cm="1">
        <f t="array" aca="1" ref="BH65" ca="1">_xlfn.LET(_xlpm.rozsah, $J$3:$J$10001,_xlpm.podminka, (_xlpm.rozsah&gt;E65)*(ISNUMBER(_xlpm.rozsah)),_xlpm.indexy, IF(_xlpm.podminka, ROW(_xlpm.rozsah)-MIN(ROW(_xlpm.rozsah))+1),_xlpm.prvni, MIN(_xlpm.indexy),_xlpm.finalni, IF(_xlpm.prvni=1, 2, _xlpm.prvni),INDEX(_xlpm.rozsah, _xlpm.finalni))</f>
        <v>800</v>
      </c>
      <c r="BI65" cm="1">
        <f t="array" aca="1" ref="BI65" ca="1">INDEX($J$3:$J$10001,MATCH(BH65,$J$3:$J$10004,0)-1)</f>
        <v>700</v>
      </c>
      <c r="BJ65">
        <f t="shared" ca="1" si="35"/>
        <v>210</v>
      </c>
      <c r="BK65">
        <f t="shared" ca="1" si="35"/>
        <v>150</v>
      </c>
      <c r="BL65">
        <f t="shared" ca="1" si="13"/>
        <v>60</v>
      </c>
      <c r="BM65">
        <f t="shared" ca="1" si="7"/>
        <v>200.78748284584631</v>
      </c>
    </row>
    <row r="66" spans="1:65" ht="15" customHeight="1" x14ac:dyDescent="0.25">
      <c r="A66" s="64">
        <v>63</v>
      </c>
      <c r="B66" s="64">
        <v>1</v>
      </c>
      <c r="C66" s="64">
        <v>6</v>
      </c>
      <c r="D66" s="18">
        <v>63</v>
      </c>
      <c r="E66" s="21">
        <f t="shared" ca="1" si="0"/>
        <v>715.35419525692282</v>
      </c>
      <c r="F66" s="22">
        <f t="shared" ca="1" si="1"/>
        <v>9.5527510292492206</v>
      </c>
      <c r="G66" s="23">
        <v>63</v>
      </c>
      <c r="H66" s="24">
        <f t="shared" ca="1" si="2"/>
        <v>715.315022</v>
      </c>
      <c r="I66" s="25">
        <f t="shared" ca="1" si="3"/>
        <v>9.5513407920000013</v>
      </c>
      <c r="J66" s="155"/>
      <c r="K66" s="155"/>
      <c r="L66" s="129">
        <f t="shared" si="8"/>
        <v>0</v>
      </c>
      <c r="N66" s="266" t="s">
        <v>147</v>
      </c>
      <c r="O66" s="266"/>
      <c r="P66" s="74">
        <v>350</v>
      </c>
      <c r="Q66" s="127">
        <f t="shared" si="36"/>
        <v>1900</v>
      </c>
      <c r="R66" s="75">
        <f t="shared" si="37"/>
        <v>180</v>
      </c>
      <c r="S66" s="266"/>
      <c r="T66" s="266"/>
      <c r="U66" s="74"/>
      <c r="V66" s="143"/>
      <c r="W66" s="143"/>
      <c r="AB66" s="136"/>
      <c r="AC66" s="136"/>
      <c r="AD66" s="136"/>
      <c r="AE66" s="136"/>
      <c r="AF66" s="136"/>
      <c r="AG66" s="136"/>
      <c r="AH66" s="136"/>
      <c r="AI66" s="136"/>
      <c r="AX66">
        <f t="shared" ca="1" si="29"/>
        <v>159.18901320000001</v>
      </c>
      <c r="AY66">
        <f t="shared" ca="1" si="4"/>
        <v>159.18901320000001</v>
      </c>
      <c r="AZ66" cm="1">
        <f t="array" aca="1" ref="AZ66" ca="1">_xlfn.LET(_xlpm.rozsah, $J$3:$J$10001,_xlpm.podminka, (_xlpm.rozsah&gt;H66)*(ISNUMBER(_xlpm.rozsah)),_xlpm.indexy, IF(_xlpm.podminka, ROW(_xlpm.rozsah)-MIN(ROW(_xlpm.rozsah))+1),_xlpm.prvni, MIN(_xlpm.indexy),_xlpm.finalni, IF(_xlpm.prvni=1, 2, _xlpm.prvni),INDEX(_xlpm.rozsah, _xlpm.finalni))</f>
        <v>800</v>
      </c>
      <c r="BA66" cm="1">
        <f t="array" aca="1" ref="BA66" ca="1">INDEX($J$3:$J$10001,MATCH(AZ66,$J$3:$J$10004,0)-1)</f>
        <v>700</v>
      </c>
      <c r="BB66">
        <f t="shared" ca="1" si="9"/>
        <v>210</v>
      </c>
      <c r="BC66">
        <f t="shared" ca="1" si="9"/>
        <v>150</v>
      </c>
      <c r="BD66">
        <f t="shared" ca="1" si="30"/>
        <v>60</v>
      </c>
      <c r="BE66">
        <f t="shared" ca="1" si="5"/>
        <v>200.81098679999999</v>
      </c>
      <c r="BF66">
        <f t="shared" ca="1" si="11"/>
        <v>159.21251715415369</v>
      </c>
      <c r="BG66">
        <f t="shared" ca="1" si="6"/>
        <v>159.21251715415369</v>
      </c>
      <c r="BH66" cm="1">
        <f t="array" aca="1" ref="BH66" ca="1">_xlfn.LET(_xlpm.rozsah, $J$3:$J$10001,_xlpm.podminka, (_xlpm.rozsah&gt;E66)*(ISNUMBER(_xlpm.rozsah)),_xlpm.indexy, IF(_xlpm.podminka, ROW(_xlpm.rozsah)-MIN(ROW(_xlpm.rozsah))+1),_xlpm.prvni, MIN(_xlpm.indexy),_xlpm.finalni, IF(_xlpm.prvni=1, 2, _xlpm.prvni),INDEX(_xlpm.rozsah, _xlpm.finalni))</f>
        <v>800</v>
      </c>
      <c r="BI66" cm="1">
        <f t="array" aca="1" ref="BI66" ca="1">INDEX($J$3:$J$10001,MATCH(BH66,$J$3:$J$10004,0)-1)</f>
        <v>700</v>
      </c>
      <c r="BJ66">
        <f t="shared" ca="1" si="35"/>
        <v>210</v>
      </c>
      <c r="BK66">
        <f t="shared" ca="1" si="35"/>
        <v>150</v>
      </c>
      <c r="BL66">
        <f t="shared" ca="1" si="13"/>
        <v>60</v>
      </c>
      <c r="BM66">
        <f t="shared" ca="1" si="7"/>
        <v>200.78748284584631</v>
      </c>
    </row>
    <row r="67" spans="1:65" x14ac:dyDescent="0.25">
      <c r="A67" s="64">
        <v>64</v>
      </c>
      <c r="B67" s="64">
        <v>1</v>
      </c>
      <c r="C67" s="64">
        <v>4</v>
      </c>
      <c r="D67" s="18">
        <v>64</v>
      </c>
      <c r="E67" s="21">
        <f t="shared" ca="1" si="0"/>
        <v>715.35419525692282</v>
      </c>
      <c r="F67" s="22">
        <f t="shared" ca="1" si="1"/>
        <v>6.3685006861661471</v>
      </c>
      <c r="G67" s="28">
        <v>64</v>
      </c>
      <c r="H67" s="24">
        <f t="shared" ca="1" si="2"/>
        <v>715.315022</v>
      </c>
      <c r="I67" s="25">
        <f t="shared" ca="1" si="3"/>
        <v>6.3675605280000003</v>
      </c>
      <c r="J67" s="155"/>
      <c r="K67" s="155"/>
      <c r="L67" s="129">
        <f t="shared" si="8"/>
        <v>0</v>
      </c>
      <c r="AB67" s="3"/>
      <c r="AC67" s="3"/>
      <c r="AD67" s="3"/>
      <c r="AE67" s="3"/>
      <c r="AF67" s="3"/>
      <c r="AG67" s="3"/>
      <c r="AH67" s="3"/>
      <c r="AI67" s="3"/>
      <c r="AX67">
        <f t="shared" ca="1" si="29"/>
        <v>159.18901320000001</v>
      </c>
      <c r="AY67">
        <f t="shared" ca="1" si="4"/>
        <v>159.18901320000001</v>
      </c>
      <c r="AZ67" cm="1">
        <f t="array" aca="1" ref="AZ67" ca="1">_xlfn.LET(_xlpm.rozsah, $J$3:$J$10001,_xlpm.podminka, (_xlpm.rozsah&gt;H67)*(ISNUMBER(_xlpm.rozsah)),_xlpm.indexy, IF(_xlpm.podminka, ROW(_xlpm.rozsah)-MIN(ROW(_xlpm.rozsah))+1),_xlpm.prvni, MIN(_xlpm.indexy),_xlpm.finalni, IF(_xlpm.prvni=1, 2, _xlpm.prvni),INDEX(_xlpm.rozsah, _xlpm.finalni))</f>
        <v>800</v>
      </c>
      <c r="BA67" cm="1">
        <f t="array" aca="1" ref="BA67" ca="1">INDEX($J$3:$J$10001,MATCH(AZ67,$J$3:$J$10004,0)-1)</f>
        <v>700</v>
      </c>
      <c r="BB67">
        <f t="shared" ca="1" si="9"/>
        <v>210</v>
      </c>
      <c r="BC67">
        <f t="shared" ca="1" si="9"/>
        <v>150</v>
      </c>
      <c r="BD67">
        <f t="shared" ca="1" si="30"/>
        <v>60</v>
      </c>
      <c r="BE67">
        <f t="shared" ca="1" si="5"/>
        <v>200.81098679999999</v>
      </c>
      <c r="BF67">
        <f t="shared" ca="1" si="11"/>
        <v>159.21251715415369</v>
      </c>
      <c r="BG67">
        <f t="shared" ca="1" si="6"/>
        <v>159.21251715415369</v>
      </c>
      <c r="BH67" cm="1">
        <f t="array" aca="1" ref="BH67" ca="1">_xlfn.LET(_xlpm.rozsah, $J$3:$J$10001,_xlpm.podminka, (_xlpm.rozsah&gt;E67)*(ISNUMBER(_xlpm.rozsah)),_xlpm.indexy, IF(_xlpm.podminka, ROW(_xlpm.rozsah)-MIN(ROW(_xlpm.rozsah))+1),_xlpm.prvni, MIN(_xlpm.indexy),_xlpm.finalni, IF(_xlpm.prvni=1, 2, _xlpm.prvni),INDEX(_xlpm.rozsah, _xlpm.finalni))</f>
        <v>800</v>
      </c>
      <c r="BI67" cm="1">
        <f t="array" aca="1" ref="BI67" ca="1">INDEX($J$3:$J$10001,MATCH(BH67,$J$3:$J$10004,0)-1)</f>
        <v>700</v>
      </c>
      <c r="BJ67">
        <f t="shared" ca="1" si="35"/>
        <v>210</v>
      </c>
      <c r="BK67">
        <f t="shared" ca="1" si="35"/>
        <v>150</v>
      </c>
      <c r="BL67">
        <f t="shared" ca="1" si="13"/>
        <v>60</v>
      </c>
      <c r="BM67">
        <f t="shared" ca="1" si="7"/>
        <v>200.78748284584631</v>
      </c>
    </row>
    <row r="68" spans="1:65" x14ac:dyDescent="0.25">
      <c r="A68" s="64">
        <v>65</v>
      </c>
      <c r="B68" s="64">
        <v>1</v>
      </c>
      <c r="C68" s="64">
        <v>4</v>
      </c>
      <c r="D68" s="18">
        <v>65</v>
      </c>
      <c r="E68" s="21">
        <f t="shared" ref="E68:E131" ca="1" si="38">(B68/100)*($AC$8 - $AC$11)+$AC$11</f>
        <v>715.35419525692282</v>
      </c>
      <c r="F68" s="22">
        <f t="shared" ref="F68:F131" ca="1" si="39">(C68*BF68)/100</f>
        <v>6.3685006861661471</v>
      </c>
      <c r="G68" s="23">
        <v>65</v>
      </c>
      <c r="H68" s="24">
        <f t="shared" ref="H68:H131" ca="1" si="40">(B68/100)*($AF$8 - $AF$11)+$AF$11</f>
        <v>715.315022</v>
      </c>
      <c r="I68" s="25">
        <f t="shared" ref="I68:I131" ca="1" si="41">(C68*AX68)/100</f>
        <v>6.3675605280000003</v>
      </c>
      <c r="J68" s="155"/>
      <c r="K68" s="155"/>
      <c r="L68" s="129">
        <f t="shared" si="8"/>
        <v>0</v>
      </c>
      <c r="AB68" s="2"/>
      <c r="AC68" s="3"/>
      <c r="AD68" s="3"/>
      <c r="AE68" s="52"/>
      <c r="AF68" s="2"/>
      <c r="AG68" s="51"/>
      <c r="AH68" s="51"/>
      <c r="AI68" s="51"/>
      <c r="AX68">
        <f t="shared" ca="1" si="29"/>
        <v>159.18901320000001</v>
      </c>
      <c r="AY68">
        <f t="shared" ref="AY68:AY131" ca="1" si="42">MIN(BB68:BC68)+((H68-MIN(AZ68:BA68))/(MAX(AZ68:BA68)-MIN(AZ68:BA68)))*(MAX(BB68:BC68)-MIN(BB68:BC68))</f>
        <v>159.18901320000001</v>
      </c>
      <c r="AZ68" cm="1">
        <f t="array" aca="1" ref="AZ68" ca="1">_xlfn.LET(_xlpm.rozsah, $J$3:$J$10001,_xlpm.podminka, (_xlpm.rozsah&gt;H68)*(ISNUMBER(_xlpm.rozsah)),_xlpm.indexy, IF(_xlpm.podminka, ROW(_xlpm.rozsah)-MIN(ROW(_xlpm.rozsah))+1),_xlpm.prvni, MIN(_xlpm.indexy),_xlpm.finalni, IF(_xlpm.prvni=1, 2, _xlpm.prvni),INDEX(_xlpm.rozsah, _xlpm.finalni))</f>
        <v>800</v>
      </c>
      <c r="BA68" cm="1">
        <f t="array" aca="1" ref="BA68" ca="1">INDEX($J$3:$J$10001,MATCH(AZ68,$J$3:$J$10004,0)-1)</f>
        <v>700</v>
      </c>
      <c r="BB68">
        <f t="shared" ca="1" si="9"/>
        <v>210</v>
      </c>
      <c r="BC68">
        <f t="shared" ca="1" si="9"/>
        <v>150</v>
      </c>
      <c r="BD68">
        <f t="shared" ca="1" si="30"/>
        <v>60</v>
      </c>
      <c r="BE68">
        <f t="shared" ref="BE68:BE131" ca="1" si="43">MIN(BB68:BC68)+((MAX(AZ68:BA68)-H68)/(MAX(AZ68:BA68)-MIN(AZ68:BA68)))*(MAX(BB68:BC68)-MIN(BB68:BC68))</f>
        <v>200.81098679999999</v>
      </c>
      <c r="BF68">
        <f t="shared" ca="1" si="11"/>
        <v>159.21251715415369</v>
      </c>
      <c r="BG68">
        <f t="shared" ref="BG68:BG131" ca="1" si="44">MIN(BJ68:BK68)+((E68-MIN(BH68:BI68))/(MAX(BH68:BI68)-MIN(BH68:BI68)))*(MAX(BJ68:BK68)-MIN(BJ68:BK68))</f>
        <v>159.21251715415369</v>
      </c>
      <c r="BH68" cm="1">
        <f t="array" aca="1" ref="BH68" ca="1">_xlfn.LET(_xlpm.rozsah, $J$3:$J$10001,_xlpm.podminka, (_xlpm.rozsah&gt;E68)*(ISNUMBER(_xlpm.rozsah)),_xlpm.indexy, IF(_xlpm.podminka, ROW(_xlpm.rozsah)-MIN(ROW(_xlpm.rozsah))+1),_xlpm.prvni, MIN(_xlpm.indexy),_xlpm.finalni, IF(_xlpm.prvni=1, 2, _xlpm.prvni),INDEX(_xlpm.rozsah, _xlpm.finalni))</f>
        <v>800</v>
      </c>
      <c r="BI68" cm="1">
        <f t="array" aca="1" ref="BI68" ca="1">INDEX($J$3:$J$10001,MATCH(BH68,$J$3:$J$10004,0)-1)</f>
        <v>700</v>
      </c>
      <c r="BJ68">
        <f t="shared" ca="1" si="35"/>
        <v>210</v>
      </c>
      <c r="BK68">
        <f t="shared" ca="1" si="35"/>
        <v>150</v>
      </c>
      <c r="BL68">
        <f t="shared" ca="1" si="13"/>
        <v>60</v>
      </c>
      <c r="BM68">
        <f t="shared" ref="BM68:BM131" ca="1" si="45">MIN(BJ68:BK68)+((MAX(BH68:BI68)-E68)/(MAX(BH68:BI68)-MIN(BH68:BI68)))*(MAX(BJ68:BK68)-MIN(BJ68:BK68))</f>
        <v>200.78748284584631</v>
      </c>
    </row>
    <row r="69" spans="1:65" x14ac:dyDescent="0.25">
      <c r="A69" s="64">
        <v>66</v>
      </c>
      <c r="B69" s="64">
        <v>0</v>
      </c>
      <c r="C69" s="64">
        <v>6</v>
      </c>
      <c r="D69" s="18">
        <v>66</v>
      </c>
      <c r="E69" s="21">
        <f t="shared" ca="1" si="38"/>
        <v>700</v>
      </c>
      <c r="F69" s="22">
        <f t="shared" ca="1" si="39"/>
        <v>9</v>
      </c>
      <c r="G69" s="28">
        <v>66</v>
      </c>
      <c r="H69" s="24">
        <f t="shared" ca="1" si="40"/>
        <v>700</v>
      </c>
      <c r="I69" s="25">
        <f t="shared" ca="1" si="41"/>
        <v>9</v>
      </c>
      <c r="J69" s="155"/>
      <c r="K69" s="155"/>
      <c r="L69" s="129">
        <f t="shared" ref="L69:L132" si="46">K69*2*PI()*J69/60*0.001</f>
        <v>0</v>
      </c>
      <c r="AB69" s="2"/>
      <c r="AC69" s="3"/>
      <c r="AD69" s="3"/>
      <c r="AE69" s="52"/>
      <c r="AF69" s="2"/>
      <c r="AG69" s="51"/>
      <c r="AH69" s="51"/>
      <c r="AI69" s="51"/>
      <c r="AX69">
        <f t="shared" ca="1" si="29"/>
        <v>150</v>
      </c>
      <c r="AY69">
        <f t="shared" ca="1" si="42"/>
        <v>150</v>
      </c>
      <c r="AZ69" cm="1">
        <f t="array" aca="1" ref="AZ69" ca="1">_xlfn.LET(_xlpm.rozsah, $J$3:$J$10001,_xlpm.podminka, (_xlpm.rozsah&gt;H69)*(ISNUMBER(_xlpm.rozsah)),_xlpm.indexy, IF(_xlpm.podminka, ROW(_xlpm.rozsah)-MIN(ROW(_xlpm.rozsah))+1),_xlpm.prvni, MIN(_xlpm.indexy),_xlpm.finalni, IF(_xlpm.prvni=1, 2, _xlpm.prvni),INDEX(_xlpm.rozsah, _xlpm.finalni))</f>
        <v>800</v>
      </c>
      <c r="BA69" cm="1">
        <f t="array" aca="1" ref="BA69" ca="1">INDEX($J$3:$J$10001,MATCH(AZ69,$J$3:$J$10004,0)-1)</f>
        <v>700</v>
      </c>
      <c r="BB69">
        <f t="shared" ref="BB69:BC96" ca="1" si="47">IF(ISERROR(MATCH(AZ69,$J$1:$J$10000,0)), 0, INDEX($K$1:$K$10000, MATCH(AZ69,$J$1:$J$10000,0)))</f>
        <v>210</v>
      </c>
      <c r="BC69">
        <f t="shared" ca="1" si="47"/>
        <v>150</v>
      </c>
      <c r="BD69">
        <f t="shared" ca="1" si="30"/>
        <v>60</v>
      </c>
      <c r="BE69">
        <f t="shared" ca="1" si="43"/>
        <v>210</v>
      </c>
      <c r="BF69">
        <f t="shared" ref="BF69:BF132" ca="1" si="48">IF(BL69&lt;0, BM69,BG69)</f>
        <v>150</v>
      </c>
      <c r="BG69">
        <f t="shared" ca="1" si="44"/>
        <v>150</v>
      </c>
      <c r="BH69" cm="1">
        <f t="array" aca="1" ref="BH69" ca="1">_xlfn.LET(_xlpm.rozsah, $J$3:$J$10001,_xlpm.podminka, (_xlpm.rozsah&gt;E69)*(ISNUMBER(_xlpm.rozsah)),_xlpm.indexy, IF(_xlpm.podminka, ROW(_xlpm.rozsah)-MIN(ROW(_xlpm.rozsah))+1),_xlpm.prvni, MIN(_xlpm.indexy),_xlpm.finalni, IF(_xlpm.prvni=1, 2, _xlpm.prvni),INDEX(_xlpm.rozsah, _xlpm.finalni))</f>
        <v>800</v>
      </c>
      <c r="BI69" cm="1">
        <f t="array" aca="1" ref="BI69" ca="1">INDEX($J$3:$J$10001,MATCH(BH69,$J$3:$J$10004,0)-1)</f>
        <v>700</v>
      </c>
      <c r="BJ69">
        <f t="shared" ca="1" si="35"/>
        <v>210</v>
      </c>
      <c r="BK69">
        <f t="shared" ca="1" si="35"/>
        <v>150</v>
      </c>
      <c r="BL69">
        <f t="shared" ref="BL69:BL132" ca="1" si="49">BJ69-BK69</f>
        <v>60</v>
      </c>
      <c r="BM69">
        <f t="shared" ca="1" si="45"/>
        <v>210</v>
      </c>
    </row>
    <row r="70" spans="1:65" x14ac:dyDescent="0.25">
      <c r="A70" s="64">
        <v>67</v>
      </c>
      <c r="B70" s="64">
        <v>1</v>
      </c>
      <c r="C70" s="64">
        <v>4</v>
      </c>
      <c r="D70" s="18">
        <v>67</v>
      </c>
      <c r="E70" s="21">
        <f t="shared" ca="1" si="38"/>
        <v>715.35419525692282</v>
      </c>
      <c r="F70" s="22">
        <f t="shared" ca="1" si="39"/>
        <v>6.3685006861661471</v>
      </c>
      <c r="G70" s="23">
        <v>67</v>
      </c>
      <c r="H70" s="24">
        <f t="shared" ca="1" si="40"/>
        <v>715.315022</v>
      </c>
      <c r="I70" s="25">
        <f t="shared" ca="1" si="41"/>
        <v>6.3675605280000003</v>
      </c>
      <c r="J70" s="155"/>
      <c r="K70" s="155"/>
      <c r="L70" s="129">
        <f t="shared" si="46"/>
        <v>0</v>
      </c>
      <c r="AB70" s="2"/>
      <c r="AC70" s="3"/>
      <c r="AD70" s="3"/>
      <c r="AE70" s="52"/>
      <c r="AF70" s="2"/>
      <c r="AG70" s="51"/>
      <c r="AH70" s="51"/>
      <c r="AI70" s="51"/>
      <c r="AX70">
        <f t="shared" ca="1" si="29"/>
        <v>159.18901320000001</v>
      </c>
      <c r="AY70">
        <f t="shared" ca="1" si="42"/>
        <v>159.18901320000001</v>
      </c>
      <c r="AZ70" cm="1">
        <f t="array" aca="1" ref="AZ70" ca="1">_xlfn.LET(_xlpm.rozsah, $J$3:$J$10001,_xlpm.podminka, (_xlpm.rozsah&gt;H70)*(ISNUMBER(_xlpm.rozsah)),_xlpm.indexy, IF(_xlpm.podminka, ROW(_xlpm.rozsah)-MIN(ROW(_xlpm.rozsah))+1),_xlpm.prvni, MIN(_xlpm.indexy),_xlpm.finalni, IF(_xlpm.prvni=1, 2, _xlpm.prvni),INDEX(_xlpm.rozsah, _xlpm.finalni))</f>
        <v>800</v>
      </c>
      <c r="BA70" cm="1">
        <f t="array" aca="1" ref="BA70" ca="1">INDEX($J$3:$J$10001,MATCH(AZ70,$J$3:$J$10004,0)-1)</f>
        <v>700</v>
      </c>
      <c r="BB70">
        <f t="shared" ca="1" si="47"/>
        <v>210</v>
      </c>
      <c r="BC70">
        <f t="shared" ca="1" si="47"/>
        <v>150</v>
      </c>
      <c r="BD70">
        <f t="shared" ca="1" si="30"/>
        <v>60</v>
      </c>
      <c r="BE70">
        <f t="shared" ca="1" si="43"/>
        <v>200.81098679999999</v>
      </c>
      <c r="BF70">
        <f t="shared" ca="1" si="48"/>
        <v>159.21251715415369</v>
      </c>
      <c r="BG70">
        <f t="shared" ca="1" si="44"/>
        <v>159.21251715415369</v>
      </c>
      <c r="BH70" cm="1">
        <f t="array" aca="1" ref="BH70" ca="1">_xlfn.LET(_xlpm.rozsah, $J$3:$J$10001,_xlpm.podminka, (_xlpm.rozsah&gt;E70)*(ISNUMBER(_xlpm.rozsah)),_xlpm.indexy, IF(_xlpm.podminka, ROW(_xlpm.rozsah)-MIN(ROW(_xlpm.rozsah))+1),_xlpm.prvni, MIN(_xlpm.indexy),_xlpm.finalni, IF(_xlpm.prvni=1, 2, _xlpm.prvni),INDEX(_xlpm.rozsah, _xlpm.finalni))</f>
        <v>800</v>
      </c>
      <c r="BI70" cm="1">
        <f t="array" aca="1" ref="BI70" ca="1">INDEX($J$3:$J$10001,MATCH(BH70,$J$3:$J$10004,0)-1)</f>
        <v>700</v>
      </c>
      <c r="BJ70">
        <f t="shared" ca="1" si="35"/>
        <v>210</v>
      </c>
      <c r="BK70">
        <f t="shared" ca="1" si="35"/>
        <v>150</v>
      </c>
      <c r="BL70">
        <f t="shared" ca="1" si="49"/>
        <v>60</v>
      </c>
      <c r="BM70">
        <f t="shared" ca="1" si="45"/>
        <v>200.78748284584631</v>
      </c>
    </row>
    <row r="71" spans="1:65" x14ac:dyDescent="0.25">
      <c r="A71" s="64">
        <v>68</v>
      </c>
      <c r="B71" s="64">
        <v>9</v>
      </c>
      <c r="C71" s="64">
        <v>21</v>
      </c>
      <c r="D71" s="18">
        <v>68</v>
      </c>
      <c r="E71" s="21">
        <f t="shared" ca="1" si="38"/>
        <v>838.18775731230528</v>
      </c>
      <c r="F71" s="22">
        <f t="shared" ca="1" si="39"/>
        <v>48.109714517792057</v>
      </c>
      <c r="G71" s="28">
        <v>68</v>
      </c>
      <c r="H71" s="24">
        <f t="shared" ca="1" si="40"/>
        <v>837.83519799999999</v>
      </c>
      <c r="I71" s="25">
        <f t="shared" ca="1" si="41"/>
        <v>48.072695789999997</v>
      </c>
      <c r="J71" s="155"/>
      <c r="K71" s="155"/>
      <c r="L71" s="129">
        <f t="shared" si="46"/>
        <v>0</v>
      </c>
      <c r="AB71" s="2"/>
      <c r="AC71" s="3"/>
      <c r="AD71" s="3"/>
      <c r="AE71" s="52"/>
      <c r="AF71" s="2"/>
      <c r="AG71" s="51"/>
      <c r="AH71" s="51"/>
      <c r="AI71" s="51"/>
      <c r="AX71">
        <f t="shared" ca="1" si="29"/>
        <v>228.917599</v>
      </c>
      <c r="AY71">
        <f t="shared" ca="1" si="42"/>
        <v>228.917599</v>
      </c>
      <c r="AZ71" cm="1">
        <f t="array" aca="1" ref="AZ71" ca="1">_xlfn.LET(_xlpm.rozsah, $J$3:$J$10001,_xlpm.podminka, (_xlpm.rozsah&gt;H71)*(ISNUMBER(_xlpm.rozsah)),_xlpm.indexy, IF(_xlpm.podminka, ROW(_xlpm.rozsah)-MIN(ROW(_xlpm.rozsah))+1),_xlpm.prvni, MIN(_xlpm.indexy),_xlpm.finalni, IF(_xlpm.prvni=1, 2, _xlpm.prvni),INDEX(_xlpm.rozsah, _xlpm.finalni))</f>
        <v>900</v>
      </c>
      <c r="BA71" cm="1">
        <f t="array" aca="1" ref="BA71" ca="1">INDEX($J$3:$J$10001,MATCH(AZ71,$J$3:$J$10004,0)-1)</f>
        <v>800</v>
      </c>
      <c r="BB71">
        <f t="shared" ca="1" si="47"/>
        <v>260</v>
      </c>
      <c r="BC71">
        <f t="shared" ca="1" si="47"/>
        <v>210</v>
      </c>
      <c r="BD71">
        <f t="shared" ca="1" si="30"/>
        <v>50</v>
      </c>
      <c r="BE71">
        <f t="shared" ca="1" si="43"/>
        <v>241.082401</v>
      </c>
      <c r="BF71">
        <f t="shared" ca="1" si="48"/>
        <v>229.09387865615264</v>
      </c>
      <c r="BG71">
        <f t="shared" ca="1" si="44"/>
        <v>229.09387865615264</v>
      </c>
      <c r="BH71" cm="1">
        <f t="array" aca="1" ref="BH71" ca="1">_xlfn.LET(_xlpm.rozsah, $J$3:$J$10001,_xlpm.podminka, (_xlpm.rozsah&gt;E71)*(ISNUMBER(_xlpm.rozsah)),_xlpm.indexy, IF(_xlpm.podminka, ROW(_xlpm.rozsah)-MIN(ROW(_xlpm.rozsah))+1),_xlpm.prvni, MIN(_xlpm.indexy),_xlpm.finalni, IF(_xlpm.prvni=1, 2, _xlpm.prvni),INDEX(_xlpm.rozsah, _xlpm.finalni))</f>
        <v>900</v>
      </c>
      <c r="BI71" cm="1">
        <f t="array" aca="1" ref="BI71" ca="1">INDEX($J$3:$J$10001,MATCH(BH71,$J$3:$J$10004,0)-1)</f>
        <v>800</v>
      </c>
      <c r="BJ71">
        <f t="shared" ca="1" si="35"/>
        <v>260</v>
      </c>
      <c r="BK71">
        <f t="shared" ca="1" si="35"/>
        <v>210</v>
      </c>
      <c r="BL71">
        <f t="shared" ca="1" si="49"/>
        <v>50</v>
      </c>
      <c r="BM71">
        <f t="shared" ca="1" si="45"/>
        <v>240.90612134384736</v>
      </c>
    </row>
    <row r="72" spans="1:65" x14ac:dyDescent="0.25">
      <c r="A72" s="64">
        <v>69</v>
      </c>
      <c r="B72" s="64">
        <v>25</v>
      </c>
      <c r="C72" s="64">
        <v>56</v>
      </c>
      <c r="D72" s="18">
        <v>69</v>
      </c>
      <c r="E72" s="21">
        <f t="shared" ca="1" si="38"/>
        <v>1083.8548814230703</v>
      </c>
      <c r="F72" s="22">
        <f t="shared" ca="1" si="39"/>
        <v>167.09587335969195</v>
      </c>
      <c r="G72" s="23">
        <v>69</v>
      </c>
      <c r="H72" s="24">
        <f t="shared" ca="1" si="40"/>
        <v>1082.87555</v>
      </c>
      <c r="I72" s="25">
        <f t="shared" ca="1" si="41"/>
        <v>167.04103080000002</v>
      </c>
      <c r="J72" s="155"/>
      <c r="K72" s="155"/>
      <c r="L72" s="129">
        <f t="shared" si="46"/>
        <v>0</v>
      </c>
      <c r="AB72" s="2"/>
      <c r="AC72" s="3"/>
      <c r="AD72" s="3"/>
      <c r="AE72" s="52"/>
      <c r="AF72" s="2"/>
      <c r="AG72" s="51"/>
      <c r="AH72" s="51"/>
      <c r="AI72" s="51"/>
      <c r="AX72">
        <f t="shared" ca="1" si="29"/>
        <v>298.287555</v>
      </c>
      <c r="AY72">
        <f t="shared" ca="1" si="42"/>
        <v>298.287555</v>
      </c>
      <c r="AZ72" cm="1">
        <f t="array" aca="1" ref="AZ72" ca="1">_xlfn.LET(_xlpm.rozsah, $J$3:$J$10001,_xlpm.podminka, (_xlpm.rozsah&gt;H72)*(ISNUMBER(_xlpm.rozsah)),_xlpm.indexy, IF(_xlpm.podminka, ROW(_xlpm.rozsah)-MIN(ROW(_xlpm.rozsah))+1),_xlpm.prvni, MIN(_xlpm.indexy),_xlpm.finalni, IF(_xlpm.prvni=1, 2, _xlpm.prvni),INDEX(_xlpm.rozsah, _xlpm.finalni))</f>
        <v>1100</v>
      </c>
      <c r="BA72" cm="1">
        <f t="array" aca="1" ref="BA72" ca="1">INDEX($J$3:$J$10001,MATCH(AZ72,$J$3:$J$10004,0)-1)</f>
        <v>1000</v>
      </c>
      <c r="BB72">
        <f t="shared" ca="1" si="47"/>
        <v>300</v>
      </c>
      <c r="BC72">
        <f t="shared" ca="1" si="47"/>
        <v>290</v>
      </c>
      <c r="BD72">
        <f t="shared" ca="1" si="30"/>
        <v>10</v>
      </c>
      <c r="BE72">
        <f t="shared" ca="1" si="43"/>
        <v>291.712445</v>
      </c>
      <c r="BF72">
        <f t="shared" ca="1" si="48"/>
        <v>298.38548814230705</v>
      </c>
      <c r="BG72">
        <f t="shared" ca="1" si="44"/>
        <v>298.38548814230705</v>
      </c>
      <c r="BH72" cm="1">
        <f t="array" aca="1" ref="BH72" ca="1">_xlfn.LET(_xlpm.rozsah, $J$3:$J$10001,_xlpm.podminka, (_xlpm.rozsah&gt;E72)*(ISNUMBER(_xlpm.rozsah)),_xlpm.indexy, IF(_xlpm.podminka, ROW(_xlpm.rozsah)-MIN(ROW(_xlpm.rozsah))+1),_xlpm.prvni, MIN(_xlpm.indexy),_xlpm.finalni, IF(_xlpm.prvni=1, 2, _xlpm.prvni),INDEX(_xlpm.rozsah, _xlpm.finalni))</f>
        <v>1100</v>
      </c>
      <c r="BI72" cm="1">
        <f t="array" aca="1" ref="BI72" ca="1">INDEX($J$3:$J$10001,MATCH(BH72,$J$3:$J$10004,0)-1)</f>
        <v>1000</v>
      </c>
      <c r="BJ72">
        <f t="shared" ca="1" si="35"/>
        <v>300</v>
      </c>
      <c r="BK72">
        <f t="shared" ca="1" si="35"/>
        <v>290</v>
      </c>
      <c r="BL72">
        <f t="shared" ca="1" si="49"/>
        <v>10</v>
      </c>
      <c r="BM72">
        <f t="shared" ca="1" si="45"/>
        <v>291.61451185769295</v>
      </c>
    </row>
    <row r="73" spans="1:65" x14ac:dyDescent="0.25">
      <c r="A73" s="64">
        <v>70</v>
      </c>
      <c r="B73" s="64">
        <v>64</v>
      </c>
      <c r="C73" s="64">
        <v>26</v>
      </c>
      <c r="D73" s="18">
        <v>70</v>
      </c>
      <c r="E73" s="21">
        <f t="shared" ca="1" si="38"/>
        <v>1682.6684964430597</v>
      </c>
      <c r="F73" s="22">
        <f t="shared" ca="1" si="39"/>
        <v>91.360495273984355</v>
      </c>
      <c r="G73" s="28">
        <v>70</v>
      </c>
      <c r="H73" s="24">
        <f t="shared" ca="1" si="40"/>
        <v>1680.1614079999999</v>
      </c>
      <c r="I73" s="25">
        <f t="shared" ca="1" si="41"/>
        <v>91.412642713599993</v>
      </c>
      <c r="J73" s="155"/>
      <c r="K73" s="155"/>
      <c r="L73" s="129">
        <f t="shared" si="46"/>
        <v>0</v>
      </c>
      <c r="AB73" s="2"/>
      <c r="AC73" s="3"/>
      <c r="AD73" s="3"/>
      <c r="AE73" s="52"/>
      <c r="AF73" s="2"/>
      <c r="AG73" s="51"/>
      <c r="AH73" s="51"/>
      <c r="AI73" s="51"/>
      <c r="AX73">
        <f t="shared" ca="1" si="29"/>
        <v>351.58708736</v>
      </c>
      <c r="AY73">
        <f t="shared" ca="1" si="42"/>
        <v>356.41291264</v>
      </c>
      <c r="AZ73" cm="1">
        <f t="array" aca="1" ref="AZ73" ca="1">_xlfn.LET(_xlpm.rozsah, $J$3:$J$10001,_xlpm.podminka, (_xlpm.rozsah&gt;H73)*(ISNUMBER(_xlpm.rozsah)),_xlpm.indexy, IF(_xlpm.podminka, ROW(_xlpm.rozsah)-MIN(ROW(_xlpm.rozsah))+1),_xlpm.prvni, MIN(_xlpm.indexy),_xlpm.finalni, IF(_xlpm.prvni=1, 2, _xlpm.prvni),INDEX(_xlpm.rozsah, _xlpm.finalni))</f>
        <v>1700</v>
      </c>
      <c r="BA73" cm="1">
        <f t="array" aca="1" ref="BA73" ca="1">INDEX($J$3:$J$10001,MATCH(AZ73,$J$3:$J$10004,0)-1)</f>
        <v>1600</v>
      </c>
      <c r="BB73">
        <f t="shared" ca="1" si="47"/>
        <v>350</v>
      </c>
      <c r="BC73">
        <f t="shared" ca="1" si="47"/>
        <v>358</v>
      </c>
      <c r="BD73">
        <f t="shared" ca="1" si="30"/>
        <v>-8</v>
      </c>
      <c r="BE73">
        <f t="shared" ca="1" si="43"/>
        <v>351.58708736</v>
      </c>
      <c r="BF73">
        <f t="shared" ca="1" si="48"/>
        <v>351.38652028455522</v>
      </c>
      <c r="BG73">
        <f t="shared" ca="1" si="44"/>
        <v>356.61347971544478</v>
      </c>
      <c r="BH73" cm="1">
        <f t="array" aca="1" ref="BH73" ca="1">_xlfn.LET(_xlpm.rozsah, $J$3:$J$10001,_xlpm.podminka, (_xlpm.rozsah&gt;E73)*(ISNUMBER(_xlpm.rozsah)),_xlpm.indexy, IF(_xlpm.podminka, ROW(_xlpm.rozsah)-MIN(ROW(_xlpm.rozsah))+1),_xlpm.prvni, MIN(_xlpm.indexy),_xlpm.finalni, IF(_xlpm.prvni=1, 2, _xlpm.prvni),INDEX(_xlpm.rozsah, _xlpm.finalni))</f>
        <v>1700</v>
      </c>
      <c r="BI73" cm="1">
        <f t="array" aca="1" ref="BI73" ca="1">INDEX($J$3:$J$10001,MATCH(BH73,$J$3:$J$10004,0)-1)</f>
        <v>1600</v>
      </c>
      <c r="BJ73">
        <f t="shared" ca="1" si="35"/>
        <v>350</v>
      </c>
      <c r="BK73">
        <f t="shared" ca="1" si="35"/>
        <v>358</v>
      </c>
      <c r="BL73">
        <f t="shared" ca="1" si="49"/>
        <v>-8</v>
      </c>
      <c r="BM73">
        <f t="shared" ca="1" si="45"/>
        <v>351.38652028455522</v>
      </c>
    </row>
    <row r="74" spans="1:65" x14ac:dyDescent="0.25">
      <c r="A74" s="64">
        <v>71</v>
      </c>
      <c r="B74" s="64">
        <v>60</v>
      </c>
      <c r="C74" s="64">
        <v>31</v>
      </c>
      <c r="D74" s="18">
        <v>71</v>
      </c>
      <c r="E74" s="21">
        <f t="shared" ca="1" si="38"/>
        <v>1621.2517154153684</v>
      </c>
      <c r="F74" s="22">
        <f t="shared" ca="1" si="39"/>
        <v>110.45295745769884</v>
      </c>
      <c r="G74" s="23">
        <v>71</v>
      </c>
      <c r="H74" s="24">
        <f t="shared" ca="1" si="40"/>
        <v>1618.9013199999999</v>
      </c>
      <c r="I74" s="25">
        <f t="shared" ca="1" si="41"/>
        <v>110.51124726400002</v>
      </c>
      <c r="J74" s="155"/>
      <c r="K74" s="155"/>
      <c r="L74" s="129">
        <f t="shared" si="46"/>
        <v>0</v>
      </c>
      <c r="AB74" s="2"/>
      <c r="AC74" s="3"/>
      <c r="AD74" s="3"/>
      <c r="AE74" s="52"/>
      <c r="AF74" s="2"/>
      <c r="AG74" s="51"/>
      <c r="AH74" s="51"/>
      <c r="AI74" s="51"/>
      <c r="AX74">
        <f t="shared" ca="1" si="29"/>
        <v>356.48789440000002</v>
      </c>
      <c r="AY74">
        <f t="shared" ca="1" si="42"/>
        <v>351.51210559999998</v>
      </c>
      <c r="AZ74" cm="1">
        <f t="array" aca="1" ref="AZ74" ca="1">_xlfn.LET(_xlpm.rozsah, $J$3:$J$10001,_xlpm.podminka, (_xlpm.rozsah&gt;H74)*(ISNUMBER(_xlpm.rozsah)),_xlpm.indexy, IF(_xlpm.podminka, ROW(_xlpm.rozsah)-MIN(ROW(_xlpm.rozsah))+1),_xlpm.prvni, MIN(_xlpm.indexy),_xlpm.finalni, IF(_xlpm.prvni=1, 2, _xlpm.prvni),INDEX(_xlpm.rozsah, _xlpm.finalni))</f>
        <v>1700</v>
      </c>
      <c r="BA74" cm="1">
        <f t="array" aca="1" ref="BA74" ca="1">INDEX($J$3:$J$10001,MATCH(AZ74,$J$3:$J$10004,0)-1)</f>
        <v>1600</v>
      </c>
      <c r="BB74">
        <f t="shared" ca="1" si="47"/>
        <v>350</v>
      </c>
      <c r="BC74">
        <f t="shared" ca="1" si="47"/>
        <v>358</v>
      </c>
      <c r="BD74">
        <f t="shared" ca="1" si="30"/>
        <v>-8</v>
      </c>
      <c r="BE74">
        <f t="shared" ca="1" si="43"/>
        <v>356.48789440000002</v>
      </c>
      <c r="BF74">
        <f t="shared" ca="1" si="48"/>
        <v>356.2998627667705</v>
      </c>
      <c r="BG74">
        <f t="shared" ca="1" si="44"/>
        <v>351.7001372332295</v>
      </c>
      <c r="BH74" cm="1">
        <f t="array" aca="1" ref="BH74" ca="1">_xlfn.LET(_xlpm.rozsah, $J$3:$J$10001,_xlpm.podminka, (_xlpm.rozsah&gt;E74)*(ISNUMBER(_xlpm.rozsah)),_xlpm.indexy, IF(_xlpm.podminka, ROW(_xlpm.rozsah)-MIN(ROW(_xlpm.rozsah))+1),_xlpm.prvni, MIN(_xlpm.indexy),_xlpm.finalni, IF(_xlpm.prvni=1, 2, _xlpm.prvni),INDEX(_xlpm.rozsah, _xlpm.finalni))</f>
        <v>1700</v>
      </c>
      <c r="BI74" cm="1">
        <f t="array" aca="1" ref="BI74" ca="1">INDEX($J$3:$J$10001,MATCH(BH74,$J$3:$J$10004,0)-1)</f>
        <v>1600</v>
      </c>
      <c r="BJ74">
        <f t="shared" ca="1" si="35"/>
        <v>350</v>
      </c>
      <c r="BK74">
        <f t="shared" ca="1" si="35"/>
        <v>358</v>
      </c>
      <c r="BL74">
        <f t="shared" ca="1" si="49"/>
        <v>-8</v>
      </c>
      <c r="BM74">
        <f t="shared" ca="1" si="45"/>
        <v>356.2998627667705</v>
      </c>
    </row>
    <row r="75" spans="1:65" x14ac:dyDescent="0.25">
      <c r="A75" s="64">
        <v>72</v>
      </c>
      <c r="B75" s="64">
        <v>63</v>
      </c>
      <c r="C75" s="64">
        <v>20</v>
      </c>
      <c r="D75" s="18">
        <v>72</v>
      </c>
      <c r="E75" s="21">
        <f t="shared" ca="1" si="38"/>
        <v>1667.3143011861368</v>
      </c>
      <c r="F75" s="22">
        <f t="shared" ca="1" si="39"/>
        <v>70.522971181021802</v>
      </c>
      <c r="G75" s="28">
        <v>72</v>
      </c>
      <c r="H75" s="24">
        <f t="shared" ca="1" si="40"/>
        <v>1664.8463859999999</v>
      </c>
      <c r="I75" s="25">
        <f t="shared" ca="1" si="41"/>
        <v>70.562457824000006</v>
      </c>
      <c r="J75" s="155"/>
      <c r="K75" s="155"/>
      <c r="L75" s="129">
        <f t="shared" si="46"/>
        <v>0</v>
      </c>
      <c r="AB75" s="2"/>
      <c r="AC75" s="3"/>
      <c r="AD75" s="3"/>
      <c r="AE75" s="52"/>
      <c r="AF75" s="2"/>
      <c r="AG75" s="51"/>
      <c r="AH75" s="2"/>
      <c r="AI75" s="51"/>
      <c r="AX75">
        <f t="shared" ca="1" si="29"/>
        <v>352.81228912</v>
      </c>
      <c r="AY75">
        <f t="shared" ca="1" si="42"/>
        <v>355.18771088</v>
      </c>
      <c r="AZ75" cm="1">
        <f t="array" aca="1" ref="AZ75" ca="1">_xlfn.LET(_xlpm.rozsah, $J$3:$J$10001,_xlpm.podminka, (_xlpm.rozsah&gt;H75)*(ISNUMBER(_xlpm.rozsah)),_xlpm.indexy, IF(_xlpm.podminka, ROW(_xlpm.rozsah)-MIN(ROW(_xlpm.rozsah))+1),_xlpm.prvni, MIN(_xlpm.indexy),_xlpm.finalni, IF(_xlpm.prvni=1, 2, _xlpm.prvni),INDEX(_xlpm.rozsah, _xlpm.finalni))</f>
        <v>1700</v>
      </c>
      <c r="BA75" cm="1">
        <f t="array" aca="1" ref="BA75" ca="1">INDEX($J$3:$J$10001,MATCH(AZ75,$J$3:$J$10004,0)-1)</f>
        <v>1600</v>
      </c>
      <c r="BB75">
        <f t="shared" ca="1" si="47"/>
        <v>350</v>
      </c>
      <c r="BC75">
        <f t="shared" ca="1" si="47"/>
        <v>358</v>
      </c>
      <c r="BD75">
        <f t="shared" ca="1" si="30"/>
        <v>-8</v>
      </c>
      <c r="BE75">
        <f t="shared" ca="1" si="43"/>
        <v>352.81228912</v>
      </c>
      <c r="BF75">
        <f t="shared" ca="1" si="48"/>
        <v>352.61485590510904</v>
      </c>
      <c r="BG75">
        <f t="shared" ca="1" si="44"/>
        <v>355.38514409489096</v>
      </c>
      <c r="BH75" cm="1">
        <f t="array" aca="1" ref="BH75" ca="1">_xlfn.LET(_xlpm.rozsah, $J$3:$J$10001,_xlpm.podminka, (_xlpm.rozsah&gt;E75)*(ISNUMBER(_xlpm.rozsah)),_xlpm.indexy, IF(_xlpm.podminka, ROW(_xlpm.rozsah)-MIN(ROW(_xlpm.rozsah))+1),_xlpm.prvni, MIN(_xlpm.indexy),_xlpm.finalni, IF(_xlpm.prvni=1, 2, _xlpm.prvni),INDEX(_xlpm.rozsah, _xlpm.finalni))</f>
        <v>1700</v>
      </c>
      <c r="BI75" cm="1">
        <f t="array" aca="1" ref="BI75" ca="1">INDEX($J$3:$J$10001,MATCH(BH75,$J$3:$J$10004,0)-1)</f>
        <v>1600</v>
      </c>
      <c r="BJ75">
        <f t="shared" ca="1" si="35"/>
        <v>350</v>
      </c>
      <c r="BK75">
        <f t="shared" ca="1" si="35"/>
        <v>358</v>
      </c>
      <c r="BL75">
        <f t="shared" ca="1" si="49"/>
        <v>-8</v>
      </c>
      <c r="BM75">
        <f t="shared" ca="1" si="45"/>
        <v>352.61485590510904</v>
      </c>
    </row>
    <row r="76" spans="1:65" x14ac:dyDescent="0.25">
      <c r="A76" s="64">
        <v>73</v>
      </c>
      <c r="B76" s="64">
        <v>62</v>
      </c>
      <c r="C76" s="64">
        <v>24</v>
      </c>
      <c r="D76" s="18">
        <v>73</v>
      </c>
      <c r="E76" s="21">
        <f t="shared" ca="1" si="38"/>
        <v>1651.960105929214</v>
      </c>
      <c r="F76" s="22">
        <f t="shared" ca="1" si="39"/>
        <v>84.922365966159091</v>
      </c>
      <c r="G76" s="23">
        <v>73</v>
      </c>
      <c r="H76" s="24">
        <f t="shared" ca="1" si="40"/>
        <v>1649.5313639999999</v>
      </c>
      <c r="I76" s="25">
        <f t="shared" ca="1" si="41"/>
        <v>84.968997811200012</v>
      </c>
      <c r="J76" s="155"/>
      <c r="K76" s="155"/>
      <c r="L76" s="129">
        <f t="shared" si="46"/>
        <v>0</v>
      </c>
      <c r="AB76" s="3"/>
      <c r="AC76" s="3"/>
      <c r="AD76" s="3"/>
      <c r="AE76" s="3"/>
      <c r="AF76" s="3"/>
      <c r="AG76" s="3"/>
      <c r="AH76" s="3"/>
      <c r="AI76" s="3"/>
      <c r="AX76">
        <f t="shared" ca="1" si="29"/>
        <v>354.03749088000001</v>
      </c>
      <c r="AY76">
        <f t="shared" ca="1" si="42"/>
        <v>353.96250911999999</v>
      </c>
      <c r="AZ76" cm="1">
        <f t="array" aca="1" ref="AZ76" ca="1">_xlfn.LET(_xlpm.rozsah, $J$3:$J$10001,_xlpm.podminka, (_xlpm.rozsah&gt;H76)*(ISNUMBER(_xlpm.rozsah)),_xlpm.indexy, IF(_xlpm.podminka, ROW(_xlpm.rozsah)-MIN(ROW(_xlpm.rozsah))+1),_xlpm.prvni, MIN(_xlpm.indexy),_xlpm.finalni, IF(_xlpm.prvni=1, 2, _xlpm.prvni),INDEX(_xlpm.rozsah, _xlpm.finalni))</f>
        <v>1700</v>
      </c>
      <c r="BA76" cm="1">
        <f t="array" aca="1" ref="BA76" ca="1">INDEX($J$3:$J$10001,MATCH(AZ76,$J$3:$J$10004,0)-1)</f>
        <v>1600</v>
      </c>
      <c r="BB76">
        <f t="shared" ca="1" si="47"/>
        <v>350</v>
      </c>
      <c r="BC76">
        <f t="shared" ca="1" si="47"/>
        <v>358</v>
      </c>
      <c r="BD76">
        <f t="shared" ca="1" si="30"/>
        <v>-8</v>
      </c>
      <c r="BE76">
        <f t="shared" ca="1" si="43"/>
        <v>354.03749088000001</v>
      </c>
      <c r="BF76">
        <f t="shared" ca="1" si="48"/>
        <v>353.84319152566286</v>
      </c>
      <c r="BG76">
        <f t="shared" ca="1" si="44"/>
        <v>354.15680847433714</v>
      </c>
      <c r="BH76" cm="1">
        <f t="array" aca="1" ref="BH76" ca="1">_xlfn.LET(_xlpm.rozsah, $J$3:$J$10001,_xlpm.podminka, (_xlpm.rozsah&gt;E76)*(ISNUMBER(_xlpm.rozsah)),_xlpm.indexy, IF(_xlpm.podminka, ROW(_xlpm.rozsah)-MIN(ROW(_xlpm.rozsah))+1),_xlpm.prvni, MIN(_xlpm.indexy),_xlpm.finalni, IF(_xlpm.prvni=1, 2, _xlpm.prvni),INDEX(_xlpm.rozsah, _xlpm.finalni))</f>
        <v>1700</v>
      </c>
      <c r="BI76" cm="1">
        <f t="array" aca="1" ref="BI76" ca="1">INDEX($J$3:$J$10001,MATCH(BH76,$J$3:$J$10004,0)-1)</f>
        <v>1600</v>
      </c>
      <c r="BJ76">
        <f t="shared" ca="1" si="35"/>
        <v>350</v>
      </c>
      <c r="BK76">
        <f t="shared" ca="1" si="35"/>
        <v>358</v>
      </c>
      <c r="BL76">
        <f t="shared" ca="1" si="49"/>
        <v>-8</v>
      </c>
      <c r="BM76">
        <f t="shared" ca="1" si="45"/>
        <v>353.84319152566286</v>
      </c>
    </row>
    <row r="77" spans="1:65" x14ac:dyDescent="0.25">
      <c r="A77" s="64">
        <v>74</v>
      </c>
      <c r="B77" s="64">
        <v>64</v>
      </c>
      <c r="C77" s="64">
        <v>8</v>
      </c>
      <c r="D77" s="18">
        <v>74</v>
      </c>
      <c r="E77" s="21">
        <f t="shared" ca="1" si="38"/>
        <v>1682.6684964430597</v>
      </c>
      <c r="F77" s="22">
        <f t="shared" ca="1" si="39"/>
        <v>28.110921622764419</v>
      </c>
      <c r="G77" s="28">
        <v>74</v>
      </c>
      <c r="H77" s="24">
        <f t="shared" ca="1" si="40"/>
        <v>1680.1614079999999</v>
      </c>
      <c r="I77" s="25">
        <f t="shared" ca="1" si="41"/>
        <v>28.1269669888</v>
      </c>
      <c r="J77" s="155"/>
      <c r="K77" s="155"/>
      <c r="L77" s="129">
        <f t="shared" si="46"/>
        <v>0</v>
      </c>
      <c r="AB77" s="3"/>
      <c r="AC77" s="3"/>
      <c r="AD77" s="3"/>
      <c r="AE77" s="3"/>
      <c r="AF77" s="3"/>
      <c r="AG77" s="3"/>
      <c r="AH77" s="3"/>
      <c r="AI77" s="3"/>
      <c r="AX77">
        <f t="shared" ca="1" si="29"/>
        <v>351.58708736</v>
      </c>
      <c r="AY77">
        <f t="shared" ca="1" si="42"/>
        <v>356.41291264</v>
      </c>
      <c r="AZ77" cm="1">
        <f t="array" aca="1" ref="AZ77" ca="1">_xlfn.LET(_xlpm.rozsah, $J$3:$J$10001,_xlpm.podminka, (_xlpm.rozsah&gt;H77)*(ISNUMBER(_xlpm.rozsah)),_xlpm.indexy, IF(_xlpm.podminka, ROW(_xlpm.rozsah)-MIN(ROW(_xlpm.rozsah))+1),_xlpm.prvni, MIN(_xlpm.indexy),_xlpm.finalni, IF(_xlpm.prvni=1, 2, _xlpm.prvni),INDEX(_xlpm.rozsah, _xlpm.finalni))</f>
        <v>1700</v>
      </c>
      <c r="BA77" cm="1">
        <f t="array" aca="1" ref="BA77" ca="1">INDEX($J$3:$J$10001,MATCH(AZ77,$J$3:$J$10004,0)-1)</f>
        <v>1600</v>
      </c>
      <c r="BB77">
        <f t="shared" ca="1" si="47"/>
        <v>350</v>
      </c>
      <c r="BC77">
        <f t="shared" ca="1" si="47"/>
        <v>358</v>
      </c>
      <c r="BD77">
        <f t="shared" ca="1" si="30"/>
        <v>-8</v>
      </c>
      <c r="BE77">
        <f t="shared" ca="1" si="43"/>
        <v>351.58708736</v>
      </c>
      <c r="BF77">
        <f t="shared" ca="1" si="48"/>
        <v>351.38652028455522</v>
      </c>
      <c r="BG77">
        <f t="shared" ca="1" si="44"/>
        <v>356.61347971544478</v>
      </c>
      <c r="BH77" cm="1">
        <f t="array" aca="1" ref="BH77" ca="1">_xlfn.LET(_xlpm.rozsah, $J$3:$J$10001,_xlpm.podminka, (_xlpm.rozsah&gt;E77)*(ISNUMBER(_xlpm.rozsah)),_xlpm.indexy, IF(_xlpm.podminka, ROW(_xlpm.rozsah)-MIN(ROW(_xlpm.rozsah))+1),_xlpm.prvni, MIN(_xlpm.indexy),_xlpm.finalni, IF(_xlpm.prvni=1, 2, _xlpm.prvni),INDEX(_xlpm.rozsah, _xlpm.finalni))</f>
        <v>1700</v>
      </c>
      <c r="BI77" cm="1">
        <f t="array" aca="1" ref="BI77" ca="1">INDEX($J$3:$J$10001,MATCH(BH77,$J$3:$J$10004,0)-1)</f>
        <v>1600</v>
      </c>
      <c r="BJ77">
        <f t="shared" ca="1" si="35"/>
        <v>350</v>
      </c>
      <c r="BK77">
        <f t="shared" ca="1" si="35"/>
        <v>358</v>
      </c>
      <c r="BL77">
        <f t="shared" ca="1" si="49"/>
        <v>-8</v>
      </c>
      <c r="BM77">
        <f t="shared" ca="1" si="45"/>
        <v>351.38652028455522</v>
      </c>
    </row>
    <row r="78" spans="1:65" ht="15" customHeight="1" x14ac:dyDescent="0.25">
      <c r="A78" s="64">
        <v>75</v>
      </c>
      <c r="B78" s="64">
        <v>58</v>
      </c>
      <c r="C78" s="64">
        <v>44</v>
      </c>
      <c r="D78" s="18">
        <v>75</v>
      </c>
      <c r="E78" s="21">
        <f t="shared" ca="1" si="38"/>
        <v>1590.5433249015227</v>
      </c>
      <c r="F78" s="22">
        <f t="shared" ca="1" si="39"/>
        <v>157.60321874086659</v>
      </c>
      <c r="G78" s="23">
        <v>75</v>
      </c>
      <c r="H78" s="24">
        <f t="shared" ca="1" si="40"/>
        <v>1588.2712759999999</v>
      </c>
      <c r="I78" s="25">
        <f t="shared" ca="1" si="41"/>
        <v>157.6232127712</v>
      </c>
      <c r="J78" s="155"/>
      <c r="K78" s="155"/>
      <c r="L78" s="129">
        <f t="shared" si="46"/>
        <v>0</v>
      </c>
      <c r="AB78" s="136"/>
      <c r="AC78" s="136"/>
      <c r="AD78" s="136"/>
      <c r="AE78" s="136"/>
      <c r="AF78" s="136"/>
      <c r="AG78" s="136"/>
      <c r="AH78" s="136"/>
      <c r="AI78" s="136"/>
      <c r="AX78">
        <f t="shared" ca="1" si="29"/>
        <v>358.23457447999999</v>
      </c>
      <c r="AY78">
        <f t="shared" ca="1" si="42"/>
        <v>359.76542552000001</v>
      </c>
      <c r="AZ78" cm="1">
        <f t="array" aca="1" ref="AZ78" ca="1">_xlfn.LET(_xlpm.rozsah, $J$3:$J$10001,_xlpm.podminka, (_xlpm.rozsah&gt;H78)*(ISNUMBER(_xlpm.rozsah)),_xlpm.indexy, IF(_xlpm.podminka, ROW(_xlpm.rozsah)-MIN(ROW(_xlpm.rozsah))+1),_xlpm.prvni, MIN(_xlpm.indexy),_xlpm.finalni, IF(_xlpm.prvni=1, 2, _xlpm.prvni),INDEX(_xlpm.rozsah, _xlpm.finalni))</f>
        <v>1600</v>
      </c>
      <c r="BA78" cm="1">
        <f t="array" aca="1" ref="BA78" ca="1">INDEX($J$3:$J$10001,MATCH(AZ78,$J$3:$J$10004,0)-1)</f>
        <v>1500</v>
      </c>
      <c r="BB78">
        <f t="shared" ca="1" si="47"/>
        <v>358</v>
      </c>
      <c r="BC78">
        <f t="shared" ca="1" si="47"/>
        <v>360</v>
      </c>
      <c r="BD78">
        <f t="shared" ca="1" si="30"/>
        <v>-2</v>
      </c>
      <c r="BE78">
        <f t="shared" ca="1" si="43"/>
        <v>358.23457447999999</v>
      </c>
      <c r="BF78">
        <f t="shared" ca="1" si="48"/>
        <v>358.18913350196954</v>
      </c>
      <c r="BG78">
        <f t="shared" ca="1" si="44"/>
        <v>359.81086649803046</v>
      </c>
      <c r="BH78" cm="1">
        <f t="array" aca="1" ref="BH78" ca="1">_xlfn.LET(_xlpm.rozsah, $J$3:$J$10001,_xlpm.podminka, (_xlpm.rozsah&gt;E78)*(ISNUMBER(_xlpm.rozsah)),_xlpm.indexy, IF(_xlpm.podminka, ROW(_xlpm.rozsah)-MIN(ROW(_xlpm.rozsah))+1),_xlpm.prvni, MIN(_xlpm.indexy),_xlpm.finalni, IF(_xlpm.prvni=1, 2, _xlpm.prvni),INDEX(_xlpm.rozsah, _xlpm.finalni))</f>
        <v>1600</v>
      </c>
      <c r="BI78" cm="1">
        <f t="array" aca="1" ref="BI78" ca="1">INDEX($J$3:$J$10001,MATCH(BH78,$J$3:$J$10004,0)-1)</f>
        <v>1500</v>
      </c>
      <c r="BJ78">
        <f t="shared" ca="1" si="35"/>
        <v>358</v>
      </c>
      <c r="BK78">
        <f t="shared" ca="1" si="35"/>
        <v>360</v>
      </c>
      <c r="BL78">
        <f t="shared" ca="1" si="49"/>
        <v>-2</v>
      </c>
      <c r="BM78">
        <f t="shared" ca="1" si="45"/>
        <v>358.18913350196954</v>
      </c>
    </row>
    <row r="79" spans="1:65" ht="15" customHeight="1" x14ac:dyDescent="0.25">
      <c r="A79" s="64">
        <v>76</v>
      </c>
      <c r="B79" s="64">
        <v>65</v>
      </c>
      <c r="C79" s="64">
        <v>10</v>
      </c>
      <c r="D79" s="18">
        <v>76</v>
      </c>
      <c r="E79" s="21">
        <f t="shared" ca="1" si="38"/>
        <v>1698.0226916999825</v>
      </c>
      <c r="F79" s="22">
        <f t="shared" ca="1" si="39"/>
        <v>35.015818466400141</v>
      </c>
      <c r="G79" s="28">
        <v>76</v>
      </c>
      <c r="H79" s="24">
        <f t="shared" ca="1" si="40"/>
        <v>1695.4764299999999</v>
      </c>
      <c r="I79" s="25">
        <f t="shared" ca="1" si="41"/>
        <v>35.036188559999999</v>
      </c>
      <c r="J79" s="155"/>
      <c r="K79" s="155"/>
      <c r="L79" s="129">
        <f t="shared" si="46"/>
        <v>0</v>
      </c>
      <c r="AB79" s="136"/>
      <c r="AC79" s="136"/>
      <c r="AD79" s="136"/>
      <c r="AE79" s="136"/>
      <c r="AF79" s="136"/>
      <c r="AG79" s="136"/>
      <c r="AH79" s="136"/>
      <c r="AI79" s="136"/>
      <c r="AX79">
        <f t="shared" ca="1" si="29"/>
        <v>350.36188559999999</v>
      </c>
      <c r="AY79">
        <f t="shared" ca="1" si="42"/>
        <v>357.63811440000001</v>
      </c>
      <c r="AZ79" cm="1">
        <f t="array" aca="1" ref="AZ79" ca="1">_xlfn.LET(_xlpm.rozsah, $J$3:$J$10001,_xlpm.podminka, (_xlpm.rozsah&gt;H79)*(ISNUMBER(_xlpm.rozsah)),_xlpm.indexy, IF(_xlpm.podminka, ROW(_xlpm.rozsah)-MIN(ROW(_xlpm.rozsah))+1),_xlpm.prvni, MIN(_xlpm.indexy),_xlpm.finalni, IF(_xlpm.prvni=1, 2, _xlpm.prvni),INDEX(_xlpm.rozsah, _xlpm.finalni))</f>
        <v>1700</v>
      </c>
      <c r="BA79" cm="1">
        <f t="array" aca="1" ref="BA79" ca="1">INDEX($J$3:$J$10001,MATCH(AZ79,$J$3:$J$10004,0)-1)</f>
        <v>1600</v>
      </c>
      <c r="BB79">
        <f t="shared" ca="1" si="47"/>
        <v>350</v>
      </c>
      <c r="BC79">
        <f t="shared" ca="1" si="47"/>
        <v>358</v>
      </c>
      <c r="BD79">
        <f t="shared" ca="1" si="30"/>
        <v>-8</v>
      </c>
      <c r="BE79">
        <f t="shared" ca="1" si="43"/>
        <v>350.36188559999999</v>
      </c>
      <c r="BF79">
        <f t="shared" ca="1" si="48"/>
        <v>350.1581846640014</v>
      </c>
      <c r="BG79">
        <f t="shared" ca="1" si="44"/>
        <v>357.8418153359986</v>
      </c>
      <c r="BH79" cm="1">
        <f t="array" aca="1" ref="BH79" ca="1">_xlfn.LET(_xlpm.rozsah, $J$3:$J$10001,_xlpm.podminka, (_xlpm.rozsah&gt;E79)*(ISNUMBER(_xlpm.rozsah)),_xlpm.indexy, IF(_xlpm.podminka, ROW(_xlpm.rozsah)-MIN(ROW(_xlpm.rozsah))+1),_xlpm.prvni, MIN(_xlpm.indexy),_xlpm.finalni, IF(_xlpm.prvni=1, 2, _xlpm.prvni),INDEX(_xlpm.rozsah, _xlpm.finalni))</f>
        <v>1700</v>
      </c>
      <c r="BI79" cm="1">
        <f t="array" aca="1" ref="BI79" ca="1">INDEX($J$3:$J$10001,MATCH(BH79,$J$3:$J$10004,0)-1)</f>
        <v>1600</v>
      </c>
      <c r="BJ79">
        <f t="shared" ca="1" si="35"/>
        <v>350</v>
      </c>
      <c r="BK79">
        <f t="shared" ca="1" si="35"/>
        <v>358</v>
      </c>
      <c r="BL79">
        <f t="shared" ca="1" si="49"/>
        <v>-8</v>
      </c>
      <c r="BM79">
        <f t="shared" ca="1" si="45"/>
        <v>350.1581846640014</v>
      </c>
    </row>
    <row r="80" spans="1:65" x14ac:dyDescent="0.25">
      <c r="A80" s="64">
        <v>77</v>
      </c>
      <c r="B80" s="64">
        <v>65</v>
      </c>
      <c r="C80" s="64">
        <v>12</v>
      </c>
      <c r="D80" s="18">
        <v>77</v>
      </c>
      <c r="E80" s="21">
        <f t="shared" ca="1" si="38"/>
        <v>1698.0226916999825</v>
      </c>
      <c r="F80" s="22">
        <f t="shared" ca="1" si="39"/>
        <v>42.018982159680164</v>
      </c>
      <c r="G80" s="23">
        <v>77</v>
      </c>
      <c r="H80" s="24">
        <f t="shared" ca="1" si="40"/>
        <v>1695.4764299999999</v>
      </c>
      <c r="I80" s="25">
        <f t="shared" ca="1" si="41"/>
        <v>42.043426271999998</v>
      </c>
      <c r="J80" s="155"/>
      <c r="K80" s="155"/>
      <c r="L80" s="129">
        <f t="shared" si="46"/>
        <v>0</v>
      </c>
      <c r="AB80" s="142"/>
      <c r="AC80" s="142"/>
      <c r="AD80" s="142"/>
      <c r="AE80" s="142"/>
      <c r="AF80" s="142"/>
      <c r="AG80" s="142"/>
      <c r="AH80" s="142"/>
      <c r="AI80" s="142"/>
      <c r="AX80">
        <f t="shared" ca="1" si="29"/>
        <v>350.36188559999999</v>
      </c>
      <c r="AY80">
        <f t="shared" ca="1" si="42"/>
        <v>357.63811440000001</v>
      </c>
      <c r="AZ80" cm="1">
        <f t="array" aca="1" ref="AZ80" ca="1">_xlfn.LET(_xlpm.rozsah, $J$3:$J$10001,_xlpm.podminka, (_xlpm.rozsah&gt;H80)*(ISNUMBER(_xlpm.rozsah)),_xlpm.indexy, IF(_xlpm.podminka, ROW(_xlpm.rozsah)-MIN(ROW(_xlpm.rozsah))+1),_xlpm.prvni, MIN(_xlpm.indexy),_xlpm.finalni, IF(_xlpm.prvni=1, 2, _xlpm.prvni),INDEX(_xlpm.rozsah, _xlpm.finalni))</f>
        <v>1700</v>
      </c>
      <c r="BA80" cm="1">
        <f t="array" aca="1" ref="BA80" ca="1">INDEX($J$3:$J$10001,MATCH(AZ80,$J$3:$J$10004,0)-1)</f>
        <v>1600</v>
      </c>
      <c r="BB80">
        <f t="shared" ca="1" si="47"/>
        <v>350</v>
      </c>
      <c r="BC80">
        <f t="shared" ca="1" si="47"/>
        <v>358</v>
      </c>
      <c r="BD80">
        <f t="shared" ca="1" si="30"/>
        <v>-8</v>
      </c>
      <c r="BE80">
        <f t="shared" ca="1" si="43"/>
        <v>350.36188559999999</v>
      </c>
      <c r="BF80">
        <f t="shared" ca="1" si="48"/>
        <v>350.1581846640014</v>
      </c>
      <c r="BG80">
        <f t="shared" ca="1" si="44"/>
        <v>357.8418153359986</v>
      </c>
      <c r="BH80" cm="1">
        <f t="array" aca="1" ref="BH80" ca="1">_xlfn.LET(_xlpm.rozsah, $J$3:$J$10001,_xlpm.podminka, (_xlpm.rozsah&gt;E80)*(ISNUMBER(_xlpm.rozsah)),_xlpm.indexy, IF(_xlpm.podminka, ROW(_xlpm.rozsah)-MIN(ROW(_xlpm.rozsah))+1),_xlpm.prvni, MIN(_xlpm.indexy),_xlpm.finalni, IF(_xlpm.prvni=1, 2, _xlpm.prvni),INDEX(_xlpm.rozsah, _xlpm.finalni))</f>
        <v>1700</v>
      </c>
      <c r="BI80" cm="1">
        <f t="array" aca="1" ref="BI80" ca="1">INDEX($J$3:$J$10001,MATCH(BH80,$J$3:$J$10004,0)-1)</f>
        <v>1600</v>
      </c>
      <c r="BJ80">
        <f t="shared" ca="1" si="35"/>
        <v>350</v>
      </c>
      <c r="BK80">
        <f t="shared" ca="1" si="35"/>
        <v>358</v>
      </c>
      <c r="BL80">
        <f t="shared" ca="1" si="49"/>
        <v>-8</v>
      </c>
      <c r="BM80">
        <f t="shared" ca="1" si="45"/>
        <v>350.1581846640014</v>
      </c>
    </row>
    <row r="81" spans="1:65" x14ac:dyDescent="0.25">
      <c r="A81" s="64">
        <v>78</v>
      </c>
      <c r="B81" s="64">
        <v>68</v>
      </c>
      <c r="C81" s="64">
        <v>23</v>
      </c>
      <c r="D81" s="18">
        <v>78</v>
      </c>
      <c r="E81" s="21">
        <f t="shared" ca="1" si="38"/>
        <v>1744.085277470751</v>
      </c>
      <c r="F81" s="22">
        <f t="shared" ca="1" si="39"/>
        <v>78.776265650893635</v>
      </c>
      <c r="G81" s="28">
        <v>78</v>
      </c>
      <c r="H81" s="24">
        <f t="shared" ca="1" si="40"/>
        <v>1741.4214959999999</v>
      </c>
      <c r="I81" s="25">
        <f t="shared" ca="1" si="41"/>
        <v>78.880419506400017</v>
      </c>
      <c r="J81" s="155"/>
      <c r="K81" s="155"/>
      <c r="L81" s="129">
        <f t="shared" si="46"/>
        <v>0</v>
      </c>
      <c r="AB81" s="142"/>
      <c r="AC81" s="142"/>
      <c r="AD81" s="142"/>
      <c r="AE81" s="142"/>
      <c r="AF81" s="142"/>
      <c r="AG81" s="142"/>
      <c r="AH81" s="142"/>
      <c r="AI81" s="142"/>
      <c r="AX81">
        <f t="shared" ca="1" si="29"/>
        <v>342.95834568000004</v>
      </c>
      <c r="AY81">
        <f t="shared" ca="1" si="42"/>
        <v>340.04165431999996</v>
      </c>
      <c r="AZ81" cm="1">
        <f t="array" aca="1" ref="AZ81" ca="1">_xlfn.LET(_xlpm.rozsah, $J$3:$J$10001,_xlpm.podminka, (_xlpm.rozsah&gt;H81)*(ISNUMBER(_xlpm.rozsah)),_xlpm.indexy, IF(_xlpm.podminka, ROW(_xlpm.rozsah)-MIN(ROW(_xlpm.rozsah))+1),_xlpm.prvni, MIN(_xlpm.indexy),_xlpm.finalni, IF(_xlpm.prvni=1, 2, _xlpm.prvni),INDEX(_xlpm.rozsah, _xlpm.finalni))</f>
        <v>1800</v>
      </c>
      <c r="BA81" cm="1">
        <f t="array" aca="1" ref="BA81" ca="1">INDEX($J$3:$J$10001,MATCH(AZ81,$J$3:$J$10004,0)-1)</f>
        <v>1700</v>
      </c>
      <c r="BB81">
        <f t="shared" ca="1" si="47"/>
        <v>333</v>
      </c>
      <c r="BC81">
        <f t="shared" ca="1" si="47"/>
        <v>350</v>
      </c>
      <c r="BD81">
        <f t="shared" ca="1" si="30"/>
        <v>-17</v>
      </c>
      <c r="BE81">
        <f t="shared" ca="1" si="43"/>
        <v>342.95834568000004</v>
      </c>
      <c r="BF81">
        <f t="shared" ca="1" si="48"/>
        <v>342.50550282997233</v>
      </c>
      <c r="BG81">
        <f t="shared" ca="1" si="44"/>
        <v>340.49449717002767</v>
      </c>
      <c r="BH81" cm="1">
        <f t="array" aca="1" ref="BH81" ca="1">_xlfn.LET(_xlpm.rozsah, $J$3:$J$10001,_xlpm.podminka, (_xlpm.rozsah&gt;E81)*(ISNUMBER(_xlpm.rozsah)),_xlpm.indexy, IF(_xlpm.podminka, ROW(_xlpm.rozsah)-MIN(ROW(_xlpm.rozsah))+1),_xlpm.prvni, MIN(_xlpm.indexy),_xlpm.finalni, IF(_xlpm.prvni=1, 2, _xlpm.prvni),INDEX(_xlpm.rozsah, _xlpm.finalni))</f>
        <v>1800</v>
      </c>
      <c r="BI81" cm="1">
        <f t="array" aca="1" ref="BI81" ca="1">INDEX($J$3:$J$10001,MATCH(BH81,$J$3:$J$10004,0)-1)</f>
        <v>1700</v>
      </c>
      <c r="BJ81">
        <f t="shared" ca="1" si="35"/>
        <v>333</v>
      </c>
      <c r="BK81">
        <f t="shared" ca="1" si="35"/>
        <v>350</v>
      </c>
      <c r="BL81">
        <f t="shared" ca="1" si="49"/>
        <v>-17</v>
      </c>
      <c r="BM81">
        <f t="shared" ca="1" si="45"/>
        <v>342.50550282997233</v>
      </c>
    </row>
    <row r="82" spans="1:65" x14ac:dyDescent="0.25">
      <c r="A82" s="64">
        <v>79</v>
      </c>
      <c r="B82" s="64">
        <v>69</v>
      </c>
      <c r="C82" s="64">
        <v>30</v>
      </c>
      <c r="D82" s="18">
        <v>79</v>
      </c>
      <c r="E82" s="21">
        <f t="shared" ca="1" si="38"/>
        <v>1759.4394727276735</v>
      </c>
      <c r="F82" s="22">
        <f t="shared" ca="1" si="39"/>
        <v>101.96858689088866</v>
      </c>
      <c r="G82" s="23">
        <v>79</v>
      </c>
      <c r="H82" s="24">
        <f t="shared" ca="1" si="40"/>
        <v>1756.7365179999999</v>
      </c>
      <c r="I82" s="25">
        <f t="shared" ca="1" si="41"/>
        <v>102.106437582</v>
      </c>
      <c r="J82" s="155"/>
      <c r="K82" s="155"/>
      <c r="L82" s="129">
        <f t="shared" si="46"/>
        <v>0</v>
      </c>
      <c r="AB82" s="2"/>
      <c r="AC82" s="2"/>
      <c r="AD82" s="2"/>
      <c r="AE82" s="51"/>
      <c r="AF82" s="2"/>
      <c r="AG82" s="51"/>
      <c r="AH82" s="51"/>
      <c r="AI82" s="51"/>
      <c r="AX82">
        <f t="shared" ca="1" si="29"/>
        <v>340.35479193999998</v>
      </c>
      <c r="AY82">
        <f t="shared" ca="1" si="42"/>
        <v>342.64520806000002</v>
      </c>
      <c r="AZ82" cm="1">
        <f t="array" aca="1" ref="AZ82" ca="1">_xlfn.LET(_xlpm.rozsah, $J$3:$J$10001,_xlpm.podminka, (_xlpm.rozsah&gt;H82)*(ISNUMBER(_xlpm.rozsah)),_xlpm.indexy, IF(_xlpm.podminka, ROW(_xlpm.rozsah)-MIN(ROW(_xlpm.rozsah))+1),_xlpm.prvni, MIN(_xlpm.indexy),_xlpm.finalni, IF(_xlpm.prvni=1, 2, _xlpm.prvni),INDEX(_xlpm.rozsah, _xlpm.finalni))</f>
        <v>1800</v>
      </c>
      <c r="BA82" cm="1">
        <f t="array" aca="1" ref="BA82" ca="1">INDEX($J$3:$J$10001,MATCH(AZ82,$J$3:$J$10004,0)-1)</f>
        <v>1700</v>
      </c>
      <c r="BB82">
        <f t="shared" ca="1" si="47"/>
        <v>333</v>
      </c>
      <c r="BC82">
        <f t="shared" ca="1" si="47"/>
        <v>350</v>
      </c>
      <c r="BD82">
        <f t="shared" ca="1" si="30"/>
        <v>-17</v>
      </c>
      <c r="BE82">
        <f t="shared" ca="1" si="43"/>
        <v>340.35479193999998</v>
      </c>
      <c r="BF82">
        <f t="shared" ca="1" si="48"/>
        <v>339.8952896362955</v>
      </c>
      <c r="BG82">
        <f t="shared" ca="1" si="44"/>
        <v>343.1047103637045</v>
      </c>
      <c r="BH82" cm="1">
        <f t="array" aca="1" ref="BH82" ca="1">_xlfn.LET(_xlpm.rozsah, $J$3:$J$10001,_xlpm.podminka, (_xlpm.rozsah&gt;E82)*(ISNUMBER(_xlpm.rozsah)),_xlpm.indexy, IF(_xlpm.podminka, ROW(_xlpm.rozsah)-MIN(ROW(_xlpm.rozsah))+1),_xlpm.prvni, MIN(_xlpm.indexy),_xlpm.finalni, IF(_xlpm.prvni=1, 2, _xlpm.prvni),INDEX(_xlpm.rozsah, _xlpm.finalni))</f>
        <v>1800</v>
      </c>
      <c r="BI82" cm="1">
        <f t="array" aca="1" ref="BI82" ca="1">INDEX($J$3:$J$10001,MATCH(BH82,$J$3:$J$10004,0)-1)</f>
        <v>1700</v>
      </c>
      <c r="BJ82">
        <f t="shared" ca="1" si="35"/>
        <v>333</v>
      </c>
      <c r="BK82">
        <f t="shared" ca="1" si="35"/>
        <v>350</v>
      </c>
      <c r="BL82">
        <f t="shared" ca="1" si="49"/>
        <v>-17</v>
      </c>
      <c r="BM82">
        <f t="shared" ca="1" si="45"/>
        <v>339.8952896362955</v>
      </c>
    </row>
    <row r="83" spans="1:65" x14ac:dyDescent="0.25">
      <c r="A83" s="64">
        <v>80</v>
      </c>
      <c r="B83" s="64">
        <v>71</v>
      </c>
      <c r="C83" s="64">
        <v>30</v>
      </c>
      <c r="D83" s="18">
        <v>80</v>
      </c>
      <c r="E83" s="21">
        <f t="shared" ca="1" si="38"/>
        <v>1790.1478632415192</v>
      </c>
      <c r="F83" s="22">
        <f t="shared" ca="1" si="39"/>
        <v>100.40245897468252</v>
      </c>
      <c r="G83" s="28">
        <v>80</v>
      </c>
      <c r="H83" s="24">
        <f t="shared" ca="1" si="40"/>
        <v>1787.3665619999999</v>
      </c>
      <c r="I83" s="25">
        <f t="shared" ca="1" si="41"/>
        <v>100.544305338</v>
      </c>
      <c r="J83" s="155"/>
      <c r="K83" s="155"/>
      <c r="L83" s="129">
        <f t="shared" si="46"/>
        <v>0</v>
      </c>
      <c r="AB83" s="2"/>
      <c r="AC83" s="2"/>
      <c r="AD83" s="2"/>
      <c r="AE83" s="51"/>
      <c r="AF83" s="2"/>
      <c r="AG83" s="51"/>
      <c r="AH83" s="51"/>
      <c r="AI83" s="51"/>
      <c r="AX83">
        <f t="shared" ca="1" si="29"/>
        <v>335.14768445999999</v>
      </c>
      <c r="AY83">
        <f t="shared" ca="1" si="42"/>
        <v>347.85231554000001</v>
      </c>
      <c r="AZ83" cm="1">
        <f t="array" aca="1" ref="AZ83" ca="1">_xlfn.LET(_xlpm.rozsah, $J$3:$J$10001,_xlpm.podminka, (_xlpm.rozsah&gt;H83)*(ISNUMBER(_xlpm.rozsah)),_xlpm.indexy, IF(_xlpm.podminka, ROW(_xlpm.rozsah)-MIN(ROW(_xlpm.rozsah))+1),_xlpm.prvni, MIN(_xlpm.indexy),_xlpm.finalni, IF(_xlpm.prvni=1, 2, _xlpm.prvni),INDEX(_xlpm.rozsah, _xlpm.finalni))</f>
        <v>1800</v>
      </c>
      <c r="BA83" cm="1">
        <f t="array" aca="1" ref="BA83" ca="1">INDEX($J$3:$J$10001,MATCH(AZ83,$J$3:$J$10004,0)-1)</f>
        <v>1700</v>
      </c>
      <c r="BB83">
        <f t="shared" ca="1" si="47"/>
        <v>333</v>
      </c>
      <c r="BC83">
        <f t="shared" ca="1" si="47"/>
        <v>350</v>
      </c>
      <c r="BD83">
        <f t="shared" ca="1" si="30"/>
        <v>-17</v>
      </c>
      <c r="BE83">
        <f t="shared" ca="1" si="43"/>
        <v>335.14768445999999</v>
      </c>
      <c r="BF83">
        <f t="shared" ca="1" si="48"/>
        <v>334.67486324894173</v>
      </c>
      <c r="BG83">
        <f t="shared" ca="1" si="44"/>
        <v>348.32513675105827</v>
      </c>
      <c r="BH83" cm="1">
        <f t="array" aca="1" ref="BH83" ca="1">_xlfn.LET(_xlpm.rozsah, $J$3:$J$10001,_xlpm.podminka, (_xlpm.rozsah&gt;E83)*(ISNUMBER(_xlpm.rozsah)),_xlpm.indexy, IF(_xlpm.podminka, ROW(_xlpm.rozsah)-MIN(ROW(_xlpm.rozsah))+1),_xlpm.prvni, MIN(_xlpm.indexy),_xlpm.finalni, IF(_xlpm.prvni=1, 2, _xlpm.prvni),INDEX(_xlpm.rozsah, _xlpm.finalni))</f>
        <v>1800</v>
      </c>
      <c r="BI83" cm="1">
        <f t="array" aca="1" ref="BI83" ca="1">INDEX($J$3:$J$10001,MATCH(BH83,$J$3:$J$10004,0)-1)</f>
        <v>1700</v>
      </c>
      <c r="BJ83">
        <f t="shared" ca="1" si="35"/>
        <v>333</v>
      </c>
      <c r="BK83">
        <f t="shared" ca="1" si="35"/>
        <v>350</v>
      </c>
      <c r="BL83">
        <f t="shared" ca="1" si="49"/>
        <v>-17</v>
      </c>
      <c r="BM83">
        <f t="shared" ca="1" si="45"/>
        <v>334.67486324894173</v>
      </c>
    </row>
    <row r="84" spans="1:65" x14ac:dyDescent="0.25">
      <c r="A84" s="64">
        <v>81</v>
      </c>
      <c r="B84" s="64">
        <v>74</v>
      </c>
      <c r="C84" s="64">
        <v>15</v>
      </c>
      <c r="D84" s="18">
        <v>81</v>
      </c>
      <c r="E84" s="21">
        <f t="shared" ca="1" si="38"/>
        <v>1836.2104490122879</v>
      </c>
      <c r="F84" s="22">
        <f t="shared" ca="1" si="39"/>
        <v>49.026633550186659</v>
      </c>
      <c r="G84" s="23">
        <v>81</v>
      </c>
      <c r="H84" s="24">
        <f t="shared" ca="1" si="40"/>
        <v>1833.3116279999999</v>
      </c>
      <c r="I84" s="25">
        <f t="shared" ca="1" si="41"/>
        <v>49.100553485999995</v>
      </c>
      <c r="J84" s="155"/>
      <c r="K84" s="155"/>
      <c r="L84" s="129">
        <f t="shared" si="46"/>
        <v>0</v>
      </c>
      <c r="AB84" s="2"/>
      <c r="AC84" s="2"/>
      <c r="AD84" s="2"/>
      <c r="AE84" s="51"/>
      <c r="AF84" s="2"/>
      <c r="AG84" s="51"/>
      <c r="AH84" s="51"/>
      <c r="AI84" s="51"/>
      <c r="AX84">
        <f t="shared" ca="1" si="29"/>
        <v>327.33702324000001</v>
      </c>
      <c r="AY84">
        <f t="shared" ca="1" si="42"/>
        <v>321.66297675999999</v>
      </c>
      <c r="AZ84" cm="1">
        <f t="array" aca="1" ref="AZ84" ca="1">_xlfn.LET(_xlpm.rozsah, $J$3:$J$10001,_xlpm.podminka, (_xlpm.rozsah&gt;H84)*(ISNUMBER(_xlpm.rozsah)),_xlpm.indexy, IF(_xlpm.podminka, ROW(_xlpm.rozsah)-MIN(ROW(_xlpm.rozsah))+1),_xlpm.prvni, MIN(_xlpm.indexy),_xlpm.finalni, IF(_xlpm.prvni=1, 2, _xlpm.prvni),INDEX(_xlpm.rozsah, _xlpm.finalni))</f>
        <v>1900</v>
      </c>
      <c r="BA84" cm="1">
        <f t="array" aca="1" ref="BA84" ca="1">INDEX($J$3:$J$10001,MATCH(AZ84,$J$3:$J$10004,0)-1)</f>
        <v>1800</v>
      </c>
      <c r="BB84">
        <f t="shared" ca="1" si="47"/>
        <v>316</v>
      </c>
      <c r="BC84">
        <f t="shared" ca="1" si="47"/>
        <v>333</v>
      </c>
      <c r="BD84">
        <f t="shared" ca="1" si="30"/>
        <v>-17</v>
      </c>
      <c r="BE84">
        <f t="shared" ca="1" si="43"/>
        <v>327.33702324000001</v>
      </c>
      <c r="BF84">
        <f t="shared" ca="1" si="48"/>
        <v>326.84422366791108</v>
      </c>
      <c r="BG84">
        <f t="shared" ca="1" si="44"/>
        <v>322.15577633208892</v>
      </c>
      <c r="BH84" cm="1">
        <f t="array" aca="1" ref="BH84" ca="1">_xlfn.LET(_xlpm.rozsah, $J$3:$J$10001,_xlpm.podminka, (_xlpm.rozsah&gt;E84)*(ISNUMBER(_xlpm.rozsah)),_xlpm.indexy, IF(_xlpm.podminka, ROW(_xlpm.rozsah)-MIN(ROW(_xlpm.rozsah))+1),_xlpm.prvni, MIN(_xlpm.indexy),_xlpm.finalni, IF(_xlpm.prvni=1, 2, _xlpm.prvni),INDEX(_xlpm.rozsah, _xlpm.finalni))</f>
        <v>1900</v>
      </c>
      <c r="BI84" cm="1">
        <f t="array" aca="1" ref="BI84" ca="1">INDEX($J$3:$J$10001,MATCH(BH84,$J$3:$J$10004,0)-1)</f>
        <v>1800</v>
      </c>
      <c r="BJ84">
        <f t="shared" ca="1" si="35"/>
        <v>316</v>
      </c>
      <c r="BK84">
        <f t="shared" ca="1" si="35"/>
        <v>333</v>
      </c>
      <c r="BL84">
        <f t="shared" ca="1" si="49"/>
        <v>-17</v>
      </c>
      <c r="BM84">
        <f t="shared" ca="1" si="45"/>
        <v>326.84422366791108</v>
      </c>
    </row>
    <row r="85" spans="1:65" x14ac:dyDescent="0.25">
      <c r="A85" s="64">
        <v>82</v>
      </c>
      <c r="B85" s="64">
        <v>71</v>
      </c>
      <c r="C85" s="64">
        <v>23</v>
      </c>
      <c r="D85" s="18">
        <v>82</v>
      </c>
      <c r="E85" s="21">
        <f t="shared" ca="1" si="38"/>
        <v>1790.1478632415192</v>
      </c>
      <c r="F85" s="22">
        <f t="shared" ca="1" si="39"/>
        <v>76.975218547256603</v>
      </c>
      <c r="G85" s="28">
        <v>82</v>
      </c>
      <c r="H85" s="24">
        <f t="shared" ca="1" si="40"/>
        <v>1787.3665619999999</v>
      </c>
      <c r="I85" s="25">
        <f t="shared" ca="1" si="41"/>
        <v>77.083967425799997</v>
      </c>
      <c r="J85" s="155"/>
      <c r="K85" s="155"/>
      <c r="L85" s="129">
        <f t="shared" si="46"/>
        <v>0</v>
      </c>
      <c r="AB85" s="2"/>
      <c r="AC85" s="2"/>
      <c r="AD85" s="2"/>
      <c r="AE85" s="51"/>
      <c r="AF85" s="2"/>
      <c r="AG85" s="51"/>
      <c r="AH85" s="51"/>
      <c r="AI85" s="51"/>
      <c r="AX85">
        <f t="shared" ca="1" si="29"/>
        <v>335.14768445999999</v>
      </c>
      <c r="AY85">
        <f t="shared" ca="1" si="42"/>
        <v>347.85231554000001</v>
      </c>
      <c r="AZ85" cm="1">
        <f t="array" aca="1" ref="AZ85" ca="1">_xlfn.LET(_xlpm.rozsah, $J$3:$J$10001,_xlpm.podminka, (_xlpm.rozsah&gt;H85)*(ISNUMBER(_xlpm.rozsah)),_xlpm.indexy, IF(_xlpm.podminka, ROW(_xlpm.rozsah)-MIN(ROW(_xlpm.rozsah))+1),_xlpm.prvni, MIN(_xlpm.indexy),_xlpm.finalni, IF(_xlpm.prvni=1, 2, _xlpm.prvni),INDEX(_xlpm.rozsah, _xlpm.finalni))</f>
        <v>1800</v>
      </c>
      <c r="BA85" cm="1">
        <f t="array" aca="1" ref="BA85" ca="1">INDEX($J$3:$J$10001,MATCH(AZ85,$J$3:$J$10004,0)-1)</f>
        <v>1700</v>
      </c>
      <c r="BB85">
        <f t="shared" ca="1" si="47"/>
        <v>333</v>
      </c>
      <c r="BC85">
        <f t="shared" ca="1" si="47"/>
        <v>350</v>
      </c>
      <c r="BD85">
        <f t="shared" ca="1" si="30"/>
        <v>-17</v>
      </c>
      <c r="BE85">
        <f t="shared" ca="1" si="43"/>
        <v>335.14768445999999</v>
      </c>
      <c r="BF85">
        <f t="shared" ca="1" si="48"/>
        <v>334.67486324894173</v>
      </c>
      <c r="BG85">
        <f t="shared" ca="1" si="44"/>
        <v>348.32513675105827</v>
      </c>
      <c r="BH85" cm="1">
        <f t="array" aca="1" ref="BH85" ca="1">_xlfn.LET(_xlpm.rozsah, $J$3:$J$10001,_xlpm.podminka, (_xlpm.rozsah&gt;E85)*(ISNUMBER(_xlpm.rozsah)),_xlpm.indexy, IF(_xlpm.podminka, ROW(_xlpm.rozsah)-MIN(ROW(_xlpm.rozsah))+1),_xlpm.prvni, MIN(_xlpm.indexy),_xlpm.finalni, IF(_xlpm.prvni=1, 2, _xlpm.prvni),INDEX(_xlpm.rozsah, _xlpm.finalni))</f>
        <v>1800</v>
      </c>
      <c r="BI85" cm="1">
        <f t="array" aca="1" ref="BI85" ca="1">INDEX($J$3:$J$10001,MATCH(BH85,$J$3:$J$10004,0)-1)</f>
        <v>1700</v>
      </c>
      <c r="BJ85">
        <f t="shared" ca="1" si="35"/>
        <v>333</v>
      </c>
      <c r="BK85">
        <f t="shared" ca="1" si="35"/>
        <v>350</v>
      </c>
      <c r="BL85">
        <f t="shared" ca="1" si="49"/>
        <v>-17</v>
      </c>
      <c r="BM85">
        <f t="shared" ca="1" si="45"/>
        <v>334.67486324894173</v>
      </c>
    </row>
    <row r="86" spans="1:65" x14ac:dyDescent="0.25">
      <c r="A86" s="64">
        <v>83</v>
      </c>
      <c r="B86" s="64">
        <v>73</v>
      </c>
      <c r="C86" s="64">
        <v>20</v>
      </c>
      <c r="D86" s="18">
        <v>83</v>
      </c>
      <c r="E86" s="21">
        <f t="shared" ca="1" si="38"/>
        <v>1820.8562537553648</v>
      </c>
      <c r="F86" s="22">
        <f t="shared" ca="1" si="39"/>
        <v>65.890887372317593</v>
      </c>
      <c r="G86" s="23">
        <v>83</v>
      </c>
      <c r="H86" s="24">
        <f t="shared" ca="1" si="40"/>
        <v>1817.9966059999999</v>
      </c>
      <c r="I86" s="25">
        <f t="shared" ca="1" si="41"/>
        <v>65.988115395999998</v>
      </c>
      <c r="J86" s="155"/>
      <c r="K86" s="155"/>
      <c r="L86" s="129">
        <f t="shared" si="46"/>
        <v>0</v>
      </c>
      <c r="AB86" s="2"/>
      <c r="AC86" s="2"/>
      <c r="AD86" s="2"/>
      <c r="AE86" s="51"/>
      <c r="AF86" s="2"/>
      <c r="AG86" s="51"/>
      <c r="AH86" s="51"/>
      <c r="AI86" s="51"/>
      <c r="AX86">
        <f t="shared" ca="1" si="29"/>
        <v>329.94057698</v>
      </c>
      <c r="AY86">
        <f t="shared" ca="1" si="42"/>
        <v>319.05942302</v>
      </c>
      <c r="AZ86" cm="1">
        <f t="array" aca="1" ref="AZ86" ca="1">_xlfn.LET(_xlpm.rozsah, $J$3:$J$10001,_xlpm.podminka, (_xlpm.rozsah&gt;H86)*(ISNUMBER(_xlpm.rozsah)),_xlpm.indexy, IF(_xlpm.podminka, ROW(_xlpm.rozsah)-MIN(ROW(_xlpm.rozsah))+1),_xlpm.prvni, MIN(_xlpm.indexy),_xlpm.finalni, IF(_xlpm.prvni=1, 2, _xlpm.prvni),INDEX(_xlpm.rozsah, _xlpm.finalni))</f>
        <v>1900</v>
      </c>
      <c r="BA86" cm="1">
        <f t="array" aca="1" ref="BA86" ca="1">INDEX($J$3:$J$10001,MATCH(AZ86,$J$3:$J$10004,0)-1)</f>
        <v>1800</v>
      </c>
      <c r="BB86">
        <f t="shared" ca="1" si="47"/>
        <v>316</v>
      </c>
      <c r="BC86">
        <f t="shared" ca="1" si="47"/>
        <v>333</v>
      </c>
      <c r="BD86">
        <f t="shared" ca="1" si="30"/>
        <v>-17</v>
      </c>
      <c r="BE86">
        <f t="shared" ca="1" si="43"/>
        <v>329.94057698</v>
      </c>
      <c r="BF86">
        <f t="shared" ca="1" si="48"/>
        <v>329.45443686158796</v>
      </c>
      <c r="BG86">
        <f t="shared" ca="1" si="44"/>
        <v>319.54556313841204</v>
      </c>
      <c r="BH86" cm="1">
        <f t="array" aca="1" ref="BH86" ca="1">_xlfn.LET(_xlpm.rozsah, $J$3:$J$10001,_xlpm.podminka, (_xlpm.rozsah&gt;E86)*(ISNUMBER(_xlpm.rozsah)),_xlpm.indexy, IF(_xlpm.podminka, ROW(_xlpm.rozsah)-MIN(ROW(_xlpm.rozsah))+1),_xlpm.prvni, MIN(_xlpm.indexy),_xlpm.finalni, IF(_xlpm.prvni=1, 2, _xlpm.prvni),INDEX(_xlpm.rozsah, _xlpm.finalni))</f>
        <v>1900</v>
      </c>
      <c r="BI86" cm="1">
        <f t="array" aca="1" ref="BI86" ca="1">INDEX($J$3:$J$10001,MATCH(BH86,$J$3:$J$10004,0)-1)</f>
        <v>1800</v>
      </c>
      <c r="BJ86">
        <f t="shared" ca="1" si="35"/>
        <v>316</v>
      </c>
      <c r="BK86">
        <f t="shared" ca="1" si="35"/>
        <v>333</v>
      </c>
      <c r="BL86">
        <f t="shared" ca="1" si="49"/>
        <v>-17</v>
      </c>
      <c r="BM86">
        <f t="shared" ca="1" si="45"/>
        <v>329.45443686158796</v>
      </c>
    </row>
    <row r="87" spans="1:65" x14ac:dyDescent="0.25">
      <c r="A87" s="64">
        <v>84</v>
      </c>
      <c r="B87" s="64">
        <v>73</v>
      </c>
      <c r="C87" s="64">
        <v>21</v>
      </c>
      <c r="D87" s="18">
        <v>84</v>
      </c>
      <c r="E87" s="21">
        <f t="shared" ca="1" si="38"/>
        <v>1820.8562537553648</v>
      </c>
      <c r="F87" s="22">
        <f t="shared" ca="1" si="39"/>
        <v>69.185431740933467</v>
      </c>
      <c r="G87" s="28">
        <v>84</v>
      </c>
      <c r="H87" s="24">
        <f t="shared" ca="1" si="40"/>
        <v>1817.9966059999999</v>
      </c>
      <c r="I87" s="25">
        <f t="shared" ca="1" si="41"/>
        <v>69.287521165800001</v>
      </c>
      <c r="J87" s="155"/>
      <c r="K87" s="155"/>
      <c r="L87" s="129">
        <f t="shared" si="46"/>
        <v>0</v>
      </c>
      <c r="AX87">
        <f t="shared" ca="1" si="29"/>
        <v>329.94057698</v>
      </c>
      <c r="AY87">
        <f t="shared" ca="1" si="42"/>
        <v>319.05942302</v>
      </c>
      <c r="AZ87" cm="1">
        <f t="array" aca="1" ref="AZ87" ca="1">_xlfn.LET(_xlpm.rozsah, $J$3:$J$10001,_xlpm.podminka, (_xlpm.rozsah&gt;H87)*(ISNUMBER(_xlpm.rozsah)),_xlpm.indexy, IF(_xlpm.podminka, ROW(_xlpm.rozsah)-MIN(ROW(_xlpm.rozsah))+1),_xlpm.prvni, MIN(_xlpm.indexy),_xlpm.finalni, IF(_xlpm.prvni=1, 2, _xlpm.prvni),INDEX(_xlpm.rozsah, _xlpm.finalni))</f>
        <v>1900</v>
      </c>
      <c r="BA87" cm="1">
        <f t="array" aca="1" ref="BA87" ca="1">INDEX($J$3:$J$10001,MATCH(AZ87,$J$3:$J$10004,0)-1)</f>
        <v>1800</v>
      </c>
      <c r="BB87">
        <f t="shared" ca="1" si="47"/>
        <v>316</v>
      </c>
      <c r="BC87">
        <f t="shared" ca="1" si="47"/>
        <v>333</v>
      </c>
      <c r="BD87">
        <f t="shared" ca="1" si="30"/>
        <v>-17</v>
      </c>
      <c r="BE87">
        <f t="shared" ca="1" si="43"/>
        <v>329.94057698</v>
      </c>
      <c r="BF87">
        <f t="shared" ca="1" si="48"/>
        <v>329.45443686158796</v>
      </c>
      <c r="BG87">
        <f t="shared" ca="1" si="44"/>
        <v>319.54556313841204</v>
      </c>
      <c r="BH87" cm="1">
        <f t="array" aca="1" ref="BH87" ca="1">_xlfn.LET(_xlpm.rozsah, $J$3:$J$10001,_xlpm.podminka, (_xlpm.rozsah&gt;E87)*(ISNUMBER(_xlpm.rozsah)),_xlpm.indexy, IF(_xlpm.podminka, ROW(_xlpm.rozsah)-MIN(ROW(_xlpm.rozsah))+1),_xlpm.prvni, MIN(_xlpm.indexy),_xlpm.finalni, IF(_xlpm.prvni=1, 2, _xlpm.prvni),INDEX(_xlpm.rozsah, _xlpm.finalni))</f>
        <v>1900</v>
      </c>
      <c r="BI87" cm="1">
        <f t="array" aca="1" ref="BI87" ca="1">INDEX($J$3:$J$10001,MATCH(BH87,$J$3:$J$10004,0)-1)</f>
        <v>1800</v>
      </c>
      <c r="BJ87">
        <f t="shared" ca="1" si="35"/>
        <v>316</v>
      </c>
      <c r="BK87">
        <f t="shared" ca="1" si="35"/>
        <v>333</v>
      </c>
      <c r="BL87">
        <f t="shared" ca="1" si="49"/>
        <v>-17</v>
      </c>
      <c r="BM87">
        <f t="shared" ca="1" si="45"/>
        <v>329.45443686158796</v>
      </c>
    </row>
    <row r="88" spans="1:65" x14ac:dyDescent="0.25">
      <c r="A88" s="64">
        <v>85</v>
      </c>
      <c r="B88" s="64">
        <v>73</v>
      </c>
      <c r="C88" s="64">
        <v>19</v>
      </c>
      <c r="D88" s="18">
        <v>85</v>
      </c>
      <c r="E88" s="21">
        <f t="shared" ca="1" si="38"/>
        <v>1820.8562537553648</v>
      </c>
      <c r="F88" s="22">
        <f t="shared" ca="1" si="39"/>
        <v>62.596343003701712</v>
      </c>
      <c r="G88" s="23">
        <v>85</v>
      </c>
      <c r="H88" s="24">
        <f t="shared" ca="1" si="40"/>
        <v>1817.9966059999999</v>
      </c>
      <c r="I88" s="25">
        <f t="shared" ca="1" si="41"/>
        <v>62.688709626199994</v>
      </c>
      <c r="J88" s="155"/>
      <c r="K88" s="155"/>
      <c r="L88" s="129">
        <f t="shared" si="46"/>
        <v>0</v>
      </c>
      <c r="AX88">
        <f t="shared" ca="1" si="29"/>
        <v>329.94057698</v>
      </c>
      <c r="AY88">
        <f t="shared" ca="1" si="42"/>
        <v>319.05942302</v>
      </c>
      <c r="AZ88" cm="1">
        <f t="array" aca="1" ref="AZ88" ca="1">_xlfn.LET(_xlpm.rozsah, $J$3:$J$10001,_xlpm.podminka, (_xlpm.rozsah&gt;H88)*(ISNUMBER(_xlpm.rozsah)),_xlpm.indexy, IF(_xlpm.podminka, ROW(_xlpm.rozsah)-MIN(ROW(_xlpm.rozsah))+1),_xlpm.prvni, MIN(_xlpm.indexy),_xlpm.finalni, IF(_xlpm.prvni=1, 2, _xlpm.prvni),INDEX(_xlpm.rozsah, _xlpm.finalni))</f>
        <v>1900</v>
      </c>
      <c r="BA88" cm="1">
        <f t="array" aca="1" ref="BA88" ca="1">INDEX($J$3:$J$10001,MATCH(AZ88,$J$3:$J$10004,0)-1)</f>
        <v>1800</v>
      </c>
      <c r="BB88">
        <f t="shared" ca="1" si="47"/>
        <v>316</v>
      </c>
      <c r="BC88">
        <f t="shared" ca="1" si="47"/>
        <v>333</v>
      </c>
      <c r="BD88">
        <f t="shared" ca="1" si="30"/>
        <v>-17</v>
      </c>
      <c r="BE88">
        <f t="shared" ca="1" si="43"/>
        <v>329.94057698</v>
      </c>
      <c r="BF88">
        <f t="shared" ca="1" si="48"/>
        <v>329.45443686158796</v>
      </c>
      <c r="BG88">
        <f t="shared" ca="1" si="44"/>
        <v>319.54556313841204</v>
      </c>
      <c r="BH88" cm="1">
        <f t="array" aca="1" ref="BH88" ca="1">_xlfn.LET(_xlpm.rozsah, $J$3:$J$10001,_xlpm.podminka, (_xlpm.rozsah&gt;E88)*(ISNUMBER(_xlpm.rozsah)),_xlpm.indexy, IF(_xlpm.podminka, ROW(_xlpm.rozsah)-MIN(ROW(_xlpm.rozsah))+1),_xlpm.prvni, MIN(_xlpm.indexy),_xlpm.finalni, IF(_xlpm.prvni=1, 2, _xlpm.prvni),INDEX(_xlpm.rozsah, _xlpm.finalni))</f>
        <v>1900</v>
      </c>
      <c r="BI88" cm="1">
        <f t="array" aca="1" ref="BI88" ca="1">INDEX($J$3:$J$10001,MATCH(BH88,$J$3:$J$10004,0)-1)</f>
        <v>1800</v>
      </c>
      <c r="BJ88">
        <f t="shared" ca="1" si="35"/>
        <v>316</v>
      </c>
      <c r="BK88">
        <f t="shared" ca="1" si="35"/>
        <v>333</v>
      </c>
      <c r="BL88">
        <f t="shared" ca="1" si="49"/>
        <v>-17</v>
      </c>
      <c r="BM88">
        <f t="shared" ca="1" si="45"/>
        <v>329.45443686158796</v>
      </c>
    </row>
    <row r="89" spans="1:65" x14ac:dyDescent="0.25">
      <c r="A89" s="64">
        <v>86</v>
      </c>
      <c r="B89" s="64">
        <v>70</v>
      </c>
      <c r="C89" s="64">
        <v>33</v>
      </c>
      <c r="D89" s="18">
        <v>86</v>
      </c>
      <c r="E89" s="21">
        <f t="shared" ca="1" si="38"/>
        <v>1774.7936679845966</v>
      </c>
      <c r="F89" s="22">
        <f t="shared" ca="1" si="39"/>
        <v>111.30407522606413</v>
      </c>
      <c r="G89" s="28">
        <v>86</v>
      </c>
      <c r="H89" s="24">
        <f t="shared" ca="1" si="40"/>
        <v>1772.0515399999999</v>
      </c>
      <c r="I89" s="25">
        <f t="shared" ca="1" si="41"/>
        <v>111.457908606</v>
      </c>
      <c r="J89" s="155"/>
      <c r="K89" s="155"/>
      <c r="L89" s="129">
        <f t="shared" si="46"/>
        <v>0</v>
      </c>
      <c r="AX89">
        <f t="shared" ca="1" si="29"/>
        <v>337.75123819999999</v>
      </c>
      <c r="AY89">
        <f t="shared" ca="1" si="42"/>
        <v>345.24876180000001</v>
      </c>
      <c r="AZ89" cm="1">
        <f t="array" aca="1" ref="AZ89" ca="1">_xlfn.LET(_xlpm.rozsah, $J$3:$J$10001,_xlpm.podminka, (_xlpm.rozsah&gt;H89)*(ISNUMBER(_xlpm.rozsah)),_xlpm.indexy, IF(_xlpm.podminka, ROW(_xlpm.rozsah)-MIN(ROW(_xlpm.rozsah))+1),_xlpm.prvni, MIN(_xlpm.indexy),_xlpm.finalni, IF(_xlpm.prvni=1, 2, _xlpm.prvni),INDEX(_xlpm.rozsah, _xlpm.finalni))</f>
        <v>1800</v>
      </c>
      <c r="BA89" cm="1">
        <f t="array" aca="1" ref="BA89" ca="1">INDEX($J$3:$J$10001,MATCH(AZ89,$J$3:$J$10004,0)-1)</f>
        <v>1700</v>
      </c>
      <c r="BB89">
        <f t="shared" ca="1" si="47"/>
        <v>333</v>
      </c>
      <c r="BC89">
        <f t="shared" ca="1" si="47"/>
        <v>350</v>
      </c>
      <c r="BD89">
        <f t="shared" ca="1" si="30"/>
        <v>-17</v>
      </c>
      <c r="BE89">
        <f t="shared" ca="1" si="43"/>
        <v>337.75123819999999</v>
      </c>
      <c r="BF89">
        <f t="shared" ca="1" si="48"/>
        <v>337.28507644261856</v>
      </c>
      <c r="BG89">
        <f t="shared" ca="1" si="44"/>
        <v>345.71492355738144</v>
      </c>
      <c r="BH89" cm="1">
        <f t="array" aca="1" ref="BH89" ca="1">_xlfn.LET(_xlpm.rozsah, $J$3:$J$10001,_xlpm.podminka, (_xlpm.rozsah&gt;E89)*(ISNUMBER(_xlpm.rozsah)),_xlpm.indexy, IF(_xlpm.podminka, ROW(_xlpm.rozsah)-MIN(ROW(_xlpm.rozsah))+1),_xlpm.prvni, MIN(_xlpm.indexy),_xlpm.finalni, IF(_xlpm.prvni=1, 2, _xlpm.prvni),INDEX(_xlpm.rozsah, _xlpm.finalni))</f>
        <v>1800</v>
      </c>
      <c r="BI89" cm="1">
        <f t="array" aca="1" ref="BI89" ca="1">INDEX($J$3:$J$10001,MATCH(BH89,$J$3:$J$10004,0)-1)</f>
        <v>1700</v>
      </c>
      <c r="BJ89">
        <f t="shared" ca="1" si="35"/>
        <v>333</v>
      </c>
      <c r="BK89">
        <f t="shared" ca="1" si="35"/>
        <v>350</v>
      </c>
      <c r="BL89">
        <f t="shared" ca="1" si="49"/>
        <v>-17</v>
      </c>
      <c r="BM89">
        <f t="shared" ca="1" si="45"/>
        <v>337.28507644261856</v>
      </c>
    </row>
    <row r="90" spans="1:65" x14ac:dyDescent="0.25">
      <c r="A90" s="64">
        <v>87</v>
      </c>
      <c r="B90" s="64">
        <v>70</v>
      </c>
      <c r="C90" s="64">
        <v>34</v>
      </c>
      <c r="D90" s="18">
        <v>87</v>
      </c>
      <c r="E90" s="21">
        <f t="shared" ca="1" si="38"/>
        <v>1774.7936679845966</v>
      </c>
      <c r="F90" s="22">
        <f t="shared" ca="1" si="39"/>
        <v>114.6769259904903</v>
      </c>
      <c r="G90" s="23">
        <v>87</v>
      </c>
      <c r="H90" s="24">
        <f t="shared" ca="1" si="40"/>
        <v>1772.0515399999999</v>
      </c>
      <c r="I90" s="25">
        <f t="shared" ca="1" si="41"/>
        <v>114.83542098800001</v>
      </c>
      <c r="J90" s="155"/>
      <c r="K90" s="155"/>
      <c r="L90" s="129">
        <f t="shared" si="46"/>
        <v>0</v>
      </c>
      <c r="AX90">
        <f t="shared" ca="1" si="29"/>
        <v>337.75123819999999</v>
      </c>
      <c r="AY90">
        <f t="shared" ca="1" si="42"/>
        <v>345.24876180000001</v>
      </c>
      <c r="AZ90" cm="1">
        <f t="array" aca="1" ref="AZ90" ca="1">_xlfn.LET(_xlpm.rozsah, $J$3:$J$10001,_xlpm.podminka, (_xlpm.rozsah&gt;H90)*(ISNUMBER(_xlpm.rozsah)),_xlpm.indexy, IF(_xlpm.podminka, ROW(_xlpm.rozsah)-MIN(ROW(_xlpm.rozsah))+1),_xlpm.prvni, MIN(_xlpm.indexy),_xlpm.finalni, IF(_xlpm.prvni=1, 2, _xlpm.prvni),INDEX(_xlpm.rozsah, _xlpm.finalni))</f>
        <v>1800</v>
      </c>
      <c r="BA90" cm="1">
        <f t="array" aca="1" ref="BA90" ca="1">INDEX($J$3:$J$10001,MATCH(AZ90,$J$3:$J$10004,0)-1)</f>
        <v>1700</v>
      </c>
      <c r="BB90">
        <f t="shared" ca="1" si="47"/>
        <v>333</v>
      </c>
      <c r="BC90">
        <f t="shared" ca="1" si="47"/>
        <v>350</v>
      </c>
      <c r="BD90">
        <f t="shared" ca="1" si="30"/>
        <v>-17</v>
      </c>
      <c r="BE90">
        <f t="shared" ca="1" si="43"/>
        <v>337.75123819999999</v>
      </c>
      <c r="BF90">
        <f t="shared" ca="1" si="48"/>
        <v>337.28507644261856</v>
      </c>
      <c r="BG90">
        <f t="shared" ca="1" si="44"/>
        <v>345.71492355738144</v>
      </c>
      <c r="BH90" cm="1">
        <f t="array" aca="1" ref="BH90" ca="1">_xlfn.LET(_xlpm.rozsah, $J$3:$J$10001,_xlpm.podminka, (_xlpm.rozsah&gt;E90)*(ISNUMBER(_xlpm.rozsah)),_xlpm.indexy, IF(_xlpm.podminka, ROW(_xlpm.rozsah)-MIN(ROW(_xlpm.rozsah))+1),_xlpm.prvni, MIN(_xlpm.indexy),_xlpm.finalni, IF(_xlpm.prvni=1, 2, _xlpm.prvni),INDEX(_xlpm.rozsah, _xlpm.finalni))</f>
        <v>1800</v>
      </c>
      <c r="BI90" cm="1">
        <f t="array" aca="1" ref="BI90" ca="1">INDEX($J$3:$J$10001,MATCH(BH90,$J$3:$J$10004,0)-1)</f>
        <v>1700</v>
      </c>
      <c r="BJ90">
        <f t="shared" ca="1" si="35"/>
        <v>333</v>
      </c>
      <c r="BK90">
        <f t="shared" ca="1" si="35"/>
        <v>350</v>
      </c>
      <c r="BL90">
        <f t="shared" ca="1" si="49"/>
        <v>-17</v>
      </c>
      <c r="BM90">
        <f t="shared" ca="1" si="45"/>
        <v>337.28507644261856</v>
      </c>
    </row>
    <row r="91" spans="1:65" x14ac:dyDescent="0.25">
      <c r="A91" s="64">
        <v>88</v>
      </c>
      <c r="B91" s="64">
        <v>65</v>
      </c>
      <c r="C91" s="64">
        <v>47</v>
      </c>
      <c r="D91" s="18">
        <v>88</v>
      </c>
      <c r="E91" s="21">
        <f t="shared" ca="1" si="38"/>
        <v>1698.0226916999825</v>
      </c>
      <c r="F91" s="22">
        <f t="shared" ca="1" si="39"/>
        <v>164.57434679208066</v>
      </c>
      <c r="G91" s="28">
        <v>88</v>
      </c>
      <c r="H91" s="24">
        <f t="shared" ca="1" si="40"/>
        <v>1695.4764299999999</v>
      </c>
      <c r="I91" s="25">
        <f t="shared" ca="1" si="41"/>
        <v>164.67008623199999</v>
      </c>
      <c r="J91" s="155"/>
      <c r="K91" s="155"/>
      <c r="L91" s="129">
        <f t="shared" si="46"/>
        <v>0</v>
      </c>
      <c r="AX91">
        <f t="shared" ca="1" si="29"/>
        <v>350.36188559999999</v>
      </c>
      <c r="AY91">
        <f t="shared" ca="1" si="42"/>
        <v>357.63811440000001</v>
      </c>
      <c r="AZ91" cm="1">
        <f t="array" aca="1" ref="AZ91" ca="1">_xlfn.LET(_xlpm.rozsah, $J$3:$J$10001,_xlpm.podminka, (_xlpm.rozsah&gt;H91)*(ISNUMBER(_xlpm.rozsah)),_xlpm.indexy, IF(_xlpm.podminka, ROW(_xlpm.rozsah)-MIN(ROW(_xlpm.rozsah))+1),_xlpm.prvni, MIN(_xlpm.indexy),_xlpm.finalni, IF(_xlpm.prvni=1, 2, _xlpm.prvni),INDEX(_xlpm.rozsah, _xlpm.finalni))</f>
        <v>1700</v>
      </c>
      <c r="BA91" cm="1">
        <f t="array" aca="1" ref="BA91" ca="1">INDEX($J$3:$J$10001,MATCH(AZ91,$J$3:$J$10004,0)-1)</f>
        <v>1600</v>
      </c>
      <c r="BB91">
        <f t="shared" ca="1" si="47"/>
        <v>350</v>
      </c>
      <c r="BC91">
        <f t="shared" ca="1" si="47"/>
        <v>358</v>
      </c>
      <c r="BD91">
        <f t="shared" ca="1" si="30"/>
        <v>-8</v>
      </c>
      <c r="BE91">
        <f t="shared" ca="1" si="43"/>
        <v>350.36188559999999</v>
      </c>
      <c r="BF91">
        <f t="shared" ca="1" si="48"/>
        <v>350.1581846640014</v>
      </c>
      <c r="BG91">
        <f t="shared" ca="1" si="44"/>
        <v>357.8418153359986</v>
      </c>
      <c r="BH91" cm="1">
        <f t="array" aca="1" ref="BH91" ca="1">_xlfn.LET(_xlpm.rozsah, $J$3:$J$10001,_xlpm.podminka, (_xlpm.rozsah&gt;E91)*(ISNUMBER(_xlpm.rozsah)),_xlpm.indexy, IF(_xlpm.podminka, ROW(_xlpm.rozsah)-MIN(ROW(_xlpm.rozsah))+1),_xlpm.prvni, MIN(_xlpm.indexy),_xlpm.finalni, IF(_xlpm.prvni=1, 2, _xlpm.prvni),INDEX(_xlpm.rozsah, _xlpm.finalni))</f>
        <v>1700</v>
      </c>
      <c r="BI91" cm="1">
        <f t="array" aca="1" ref="BI91" ca="1">INDEX($J$3:$J$10001,MATCH(BH91,$J$3:$J$10004,0)-1)</f>
        <v>1600</v>
      </c>
      <c r="BJ91">
        <f t="shared" ca="1" si="35"/>
        <v>350</v>
      </c>
      <c r="BK91">
        <f t="shared" ca="1" si="35"/>
        <v>358</v>
      </c>
      <c r="BL91">
        <f t="shared" ca="1" si="49"/>
        <v>-8</v>
      </c>
      <c r="BM91">
        <f t="shared" ca="1" si="45"/>
        <v>350.1581846640014</v>
      </c>
    </row>
    <row r="92" spans="1:65" x14ac:dyDescent="0.25">
      <c r="A92" s="64">
        <v>89</v>
      </c>
      <c r="B92" s="64">
        <v>66</v>
      </c>
      <c r="C92" s="64">
        <v>47</v>
      </c>
      <c r="D92" s="18">
        <v>89</v>
      </c>
      <c r="E92" s="21">
        <f t="shared" ca="1" si="38"/>
        <v>1713.3768869569053</v>
      </c>
      <c r="F92" s="22">
        <f t="shared" ca="1" si="39"/>
        <v>163.43118673214326</v>
      </c>
      <c r="G92" s="23">
        <v>89</v>
      </c>
      <c r="H92" s="24">
        <f t="shared" ca="1" si="40"/>
        <v>1710.7914519999999</v>
      </c>
      <c r="I92" s="25">
        <f t="shared" ca="1" si="41"/>
        <v>163.6377629852</v>
      </c>
      <c r="J92" s="155"/>
      <c r="K92" s="155"/>
      <c r="L92" s="129">
        <f t="shared" si="46"/>
        <v>0</v>
      </c>
      <c r="AX92">
        <f t="shared" ref="AX92:AX155" ca="1" si="50">IF(BD92&lt;0, BE92, AY92)</f>
        <v>348.16545316000003</v>
      </c>
      <c r="AY92">
        <f t="shared" ca="1" si="42"/>
        <v>334.83454683999997</v>
      </c>
      <c r="AZ92" cm="1">
        <f t="array" aca="1" ref="AZ92" ca="1">_xlfn.LET(_xlpm.rozsah, $J$3:$J$10001,_xlpm.podminka, (_xlpm.rozsah&gt;H92)*(ISNUMBER(_xlpm.rozsah)),_xlpm.indexy, IF(_xlpm.podminka, ROW(_xlpm.rozsah)-MIN(ROW(_xlpm.rozsah))+1),_xlpm.prvni, MIN(_xlpm.indexy),_xlpm.finalni, IF(_xlpm.prvni=1, 2, _xlpm.prvni),INDEX(_xlpm.rozsah, _xlpm.finalni))</f>
        <v>1800</v>
      </c>
      <c r="BA92" cm="1">
        <f t="array" aca="1" ref="BA92" ca="1">INDEX($J$3:$J$10001,MATCH(AZ92,$J$3:$J$10004,0)-1)</f>
        <v>1700</v>
      </c>
      <c r="BB92">
        <f t="shared" ca="1" si="47"/>
        <v>333</v>
      </c>
      <c r="BC92">
        <f t="shared" ca="1" si="47"/>
        <v>350</v>
      </c>
      <c r="BD92">
        <f t="shared" ref="BD92:BD155" ca="1" si="51">BB92-BC92</f>
        <v>-17</v>
      </c>
      <c r="BE92">
        <f t="shared" ca="1" si="43"/>
        <v>348.16545316000003</v>
      </c>
      <c r="BF92">
        <f t="shared" ca="1" si="48"/>
        <v>347.7259292173261</v>
      </c>
      <c r="BG92">
        <f t="shared" ca="1" si="44"/>
        <v>335.2740707826739</v>
      </c>
      <c r="BH92" cm="1">
        <f t="array" aca="1" ref="BH92" ca="1">_xlfn.LET(_xlpm.rozsah, $J$3:$J$10001,_xlpm.podminka, (_xlpm.rozsah&gt;E92)*(ISNUMBER(_xlpm.rozsah)),_xlpm.indexy, IF(_xlpm.podminka, ROW(_xlpm.rozsah)-MIN(ROW(_xlpm.rozsah))+1),_xlpm.prvni, MIN(_xlpm.indexy),_xlpm.finalni, IF(_xlpm.prvni=1, 2, _xlpm.prvni),INDEX(_xlpm.rozsah, _xlpm.finalni))</f>
        <v>1800</v>
      </c>
      <c r="BI92" cm="1">
        <f t="array" aca="1" ref="BI92" ca="1">INDEX($J$3:$J$10001,MATCH(BH92,$J$3:$J$10004,0)-1)</f>
        <v>1700</v>
      </c>
      <c r="BJ92">
        <f t="shared" ca="1" si="35"/>
        <v>333</v>
      </c>
      <c r="BK92">
        <f t="shared" ca="1" si="35"/>
        <v>350</v>
      </c>
      <c r="BL92">
        <f t="shared" ca="1" si="49"/>
        <v>-17</v>
      </c>
      <c r="BM92">
        <f t="shared" ca="1" si="45"/>
        <v>347.7259292173261</v>
      </c>
    </row>
    <row r="93" spans="1:65" x14ac:dyDescent="0.25">
      <c r="A93" s="64">
        <v>90</v>
      </c>
      <c r="B93" s="64">
        <v>64</v>
      </c>
      <c r="C93" s="64">
        <v>53</v>
      </c>
      <c r="D93" s="18">
        <v>90</v>
      </c>
      <c r="E93" s="21">
        <f t="shared" ca="1" si="38"/>
        <v>1682.6684964430597</v>
      </c>
      <c r="F93" s="22">
        <f t="shared" ca="1" si="39"/>
        <v>186.23485575081429</v>
      </c>
      <c r="G93" s="28">
        <v>90</v>
      </c>
      <c r="H93" s="24">
        <f t="shared" ca="1" si="40"/>
        <v>1680.1614079999999</v>
      </c>
      <c r="I93" s="25">
        <f t="shared" ca="1" si="41"/>
        <v>186.34115630079998</v>
      </c>
      <c r="J93" s="155"/>
      <c r="K93" s="155"/>
      <c r="L93" s="129">
        <f t="shared" si="46"/>
        <v>0</v>
      </c>
      <c r="AX93">
        <f t="shared" ca="1" si="50"/>
        <v>351.58708736</v>
      </c>
      <c r="AY93">
        <f t="shared" ca="1" si="42"/>
        <v>356.41291264</v>
      </c>
      <c r="AZ93" cm="1">
        <f t="array" aca="1" ref="AZ93" ca="1">_xlfn.LET(_xlpm.rozsah, $J$3:$J$10001,_xlpm.podminka, (_xlpm.rozsah&gt;H93)*(ISNUMBER(_xlpm.rozsah)),_xlpm.indexy, IF(_xlpm.podminka, ROW(_xlpm.rozsah)-MIN(ROW(_xlpm.rozsah))+1),_xlpm.prvni, MIN(_xlpm.indexy),_xlpm.finalni, IF(_xlpm.prvni=1, 2, _xlpm.prvni),INDEX(_xlpm.rozsah, _xlpm.finalni))</f>
        <v>1700</v>
      </c>
      <c r="BA93" cm="1">
        <f t="array" aca="1" ref="BA93" ca="1">INDEX($J$3:$J$10001,MATCH(AZ93,$J$3:$J$10004,0)-1)</f>
        <v>1600</v>
      </c>
      <c r="BB93">
        <f t="shared" ca="1" si="47"/>
        <v>350</v>
      </c>
      <c r="BC93">
        <f t="shared" ca="1" si="47"/>
        <v>358</v>
      </c>
      <c r="BD93">
        <f t="shared" ca="1" si="51"/>
        <v>-8</v>
      </c>
      <c r="BE93">
        <f t="shared" ca="1" si="43"/>
        <v>351.58708736</v>
      </c>
      <c r="BF93">
        <f t="shared" ca="1" si="48"/>
        <v>351.38652028455522</v>
      </c>
      <c r="BG93">
        <f t="shared" ca="1" si="44"/>
        <v>356.61347971544478</v>
      </c>
      <c r="BH93" cm="1">
        <f t="array" aca="1" ref="BH93" ca="1">_xlfn.LET(_xlpm.rozsah, $J$3:$J$10001,_xlpm.podminka, (_xlpm.rozsah&gt;E93)*(ISNUMBER(_xlpm.rozsah)),_xlpm.indexy, IF(_xlpm.podminka, ROW(_xlpm.rozsah)-MIN(ROW(_xlpm.rozsah))+1),_xlpm.prvni, MIN(_xlpm.indexy),_xlpm.finalni, IF(_xlpm.prvni=1, 2, _xlpm.prvni),INDEX(_xlpm.rozsah, _xlpm.finalni))</f>
        <v>1700</v>
      </c>
      <c r="BI93" cm="1">
        <f t="array" aca="1" ref="BI93" ca="1">INDEX($J$3:$J$10001,MATCH(BH93,$J$3:$J$10004,0)-1)</f>
        <v>1600</v>
      </c>
      <c r="BJ93">
        <f t="shared" ca="1" si="35"/>
        <v>350</v>
      </c>
      <c r="BK93">
        <f t="shared" ca="1" si="35"/>
        <v>358</v>
      </c>
      <c r="BL93">
        <f t="shared" ca="1" si="49"/>
        <v>-8</v>
      </c>
      <c r="BM93">
        <f t="shared" ca="1" si="45"/>
        <v>351.38652028455522</v>
      </c>
    </row>
    <row r="94" spans="1:65" x14ac:dyDescent="0.25">
      <c r="A94" s="64">
        <v>91</v>
      </c>
      <c r="B94" s="64">
        <v>65</v>
      </c>
      <c r="C94" s="64">
        <v>45</v>
      </c>
      <c r="D94" s="18">
        <v>91</v>
      </c>
      <c r="E94" s="21">
        <f t="shared" ca="1" si="38"/>
        <v>1698.0226916999825</v>
      </c>
      <c r="F94" s="22">
        <f t="shared" ca="1" si="39"/>
        <v>157.57118309880062</v>
      </c>
      <c r="G94" s="23">
        <v>91</v>
      </c>
      <c r="H94" s="24">
        <f t="shared" ca="1" si="40"/>
        <v>1695.4764299999999</v>
      </c>
      <c r="I94" s="25">
        <f t="shared" ca="1" si="41"/>
        <v>157.66284851999998</v>
      </c>
      <c r="J94" s="155"/>
      <c r="K94" s="155"/>
      <c r="L94" s="129">
        <f t="shared" si="46"/>
        <v>0</v>
      </c>
      <c r="AX94">
        <f t="shared" ca="1" si="50"/>
        <v>350.36188559999999</v>
      </c>
      <c r="AY94">
        <f t="shared" ca="1" si="42"/>
        <v>357.63811440000001</v>
      </c>
      <c r="AZ94" cm="1">
        <f t="array" aca="1" ref="AZ94" ca="1">_xlfn.LET(_xlpm.rozsah, $J$3:$J$10001,_xlpm.podminka, (_xlpm.rozsah&gt;H94)*(ISNUMBER(_xlpm.rozsah)),_xlpm.indexy, IF(_xlpm.podminka, ROW(_xlpm.rozsah)-MIN(ROW(_xlpm.rozsah))+1),_xlpm.prvni, MIN(_xlpm.indexy),_xlpm.finalni, IF(_xlpm.prvni=1, 2, _xlpm.prvni),INDEX(_xlpm.rozsah, _xlpm.finalni))</f>
        <v>1700</v>
      </c>
      <c r="BA94" cm="1">
        <f t="array" aca="1" ref="BA94" ca="1">INDEX($J$3:$J$10001,MATCH(AZ94,$J$3:$J$10004,0)-1)</f>
        <v>1600</v>
      </c>
      <c r="BB94">
        <f t="shared" ca="1" si="47"/>
        <v>350</v>
      </c>
      <c r="BC94">
        <f t="shared" ca="1" si="47"/>
        <v>358</v>
      </c>
      <c r="BD94">
        <f t="shared" ca="1" si="51"/>
        <v>-8</v>
      </c>
      <c r="BE94">
        <f t="shared" ca="1" si="43"/>
        <v>350.36188559999999</v>
      </c>
      <c r="BF94">
        <f t="shared" ca="1" si="48"/>
        <v>350.1581846640014</v>
      </c>
      <c r="BG94">
        <f t="shared" ca="1" si="44"/>
        <v>357.8418153359986</v>
      </c>
      <c r="BH94" cm="1">
        <f t="array" aca="1" ref="BH94" ca="1">_xlfn.LET(_xlpm.rozsah, $J$3:$J$10001,_xlpm.podminka, (_xlpm.rozsah&gt;E94)*(ISNUMBER(_xlpm.rozsah)),_xlpm.indexy, IF(_xlpm.podminka, ROW(_xlpm.rozsah)-MIN(ROW(_xlpm.rozsah))+1),_xlpm.prvni, MIN(_xlpm.indexy),_xlpm.finalni, IF(_xlpm.prvni=1, 2, _xlpm.prvni),INDEX(_xlpm.rozsah, _xlpm.finalni))</f>
        <v>1700</v>
      </c>
      <c r="BI94" cm="1">
        <f t="array" aca="1" ref="BI94" ca="1">INDEX($J$3:$J$10001,MATCH(BH94,$J$3:$J$10004,0)-1)</f>
        <v>1600</v>
      </c>
      <c r="BJ94">
        <f t="shared" ca="1" si="35"/>
        <v>350</v>
      </c>
      <c r="BK94">
        <f t="shared" ca="1" si="35"/>
        <v>358</v>
      </c>
      <c r="BL94">
        <f t="shared" ca="1" si="49"/>
        <v>-8</v>
      </c>
      <c r="BM94">
        <f t="shared" ca="1" si="45"/>
        <v>350.1581846640014</v>
      </c>
    </row>
    <row r="95" spans="1:65" x14ac:dyDescent="0.25">
      <c r="A95" s="64">
        <v>92</v>
      </c>
      <c r="B95" s="64">
        <v>66</v>
      </c>
      <c r="C95" s="64">
        <v>38</v>
      </c>
      <c r="D95" s="18">
        <v>92</v>
      </c>
      <c r="E95" s="21">
        <f t="shared" ca="1" si="38"/>
        <v>1713.3768869569053</v>
      </c>
      <c r="F95" s="22">
        <f t="shared" ca="1" si="39"/>
        <v>132.13585310258392</v>
      </c>
      <c r="G95" s="28">
        <v>92</v>
      </c>
      <c r="H95" s="24">
        <f t="shared" ca="1" si="40"/>
        <v>1710.7914519999999</v>
      </c>
      <c r="I95" s="25">
        <f t="shared" ca="1" si="41"/>
        <v>132.30287220080001</v>
      </c>
      <c r="J95" s="155"/>
      <c r="K95" s="155"/>
      <c r="L95" s="129">
        <f t="shared" si="46"/>
        <v>0</v>
      </c>
      <c r="AX95">
        <f t="shared" ca="1" si="50"/>
        <v>348.16545316000003</v>
      </c>
      <c r="AY95">
        <f t="shared" ca="1" si="42"/>
        <v>334.83454683999997</v>
      </c>
      <c r="AZ95" cm="1">
        <f t="array" aca="1" ref="AZ95" ca="1">_xlfn.LET(_xlpm.rozsah, $J$3:$J$10001,_xlpm.podminka, (_xlpm.rozsah&gt;H95)*(ISNUMBER(_xlpm.rozsah)),_xlpm.indexy, IF(_xlpm.podminka, ROW(_xlpm.rozsah)-MIN(ROW(_xlpm.rozsah))+1),_xlpm.prvni, MIN(_xlpm.indexy),_xlpm.finalni, IF(_xlpm.prvni=1, 2, _xlpm.prvni),INDEX(_xlpm.rozsah, _xlpm.finalni))</f>
        <v>1800</v>
      </c>
      <c r="BA95" cm="1">
        <f t="array" aca="1" ref="BA95" ca="1">INDEX($J$3:$J$10001,MATCH(AZ95,$J$3:$J$10004,0)-1)</f>
        <v>1700</v>
      </c>
      <c r="BB95">
        <f t="shared" ca="1" si="47"/>
        <v>333</v>
      </c>
      <c r="BC95">
        <f t="shared" ca="1" si="47"/>
        <v>350</v>
      </c>
      <c r="BD95">
        <f t="shared" ca="1" si="51"/>
        <v>-17</v>
      </c>
      <c r="BE95">
        <f t="shared" ca="1" si="43"/>
        <v>348.16545316000003</v>
      </c>
      <c r="BF95">
        <f t="shared" ca="1" si="48"/>
        <v>347.7259292173261</v>
      </c>
      <c r="BG95">
        <f t="shared" ca="1" si="44"/>
        <v>335.2740707826739</v>
      </c>
      <c r="BH95" cm="1">
        <f t="array" aca="1" ref="BH95" ca="1">_xlfn.LET(_xlpm.rozsah, $J$3:$J$10001,_xlpm.podminka, (_xlpm.rozsah&gt;E95)*(ISNUMBER(_xlpm.rozsah)),_xlpm.indexy, IF(_xlpm.podminka, ROW(_xlpm.rozsah)-MIN(ROW(_xlpm.rozsah))+1),_xlpm.prvni, MIN(_xlpm.indexy),_xlpm.finalni, IF(_xlpm.prvni=1, 2, _xlpm.prvni),INDEX(_xlpm.rozsah, _xlpm.finalni))</f>
        <v>1800</v>
      </c>
      <c r="BI95" cm="1">
        <f t="array" aca="1" ref="BI95" ca="1">INDEX($J$3:$J$10001,MATCH(BH95,$J$3:$J$10004,0)-1)</f>
        <v>1700</v>
      </c>
      <c r="BJ95">
        <f t="shared" ca="1" si="35"/>
        <v>333</v>
      </c>
      <c r="BK95">
        <f t="shared" ca="1" si="35"/>
        <v>350</v>
      </c>
      <c r="BL95">
        <f t="shared" ca="1" si="49"/>
        <v>-17</v>
      </c>
      <c r="BM95">
        <f t="shared" ca="1" si="45"/>
        <v>347.7259292173261</v>
      </c>
    </row>
    <row r="96" spans="1:65" x14ac:dyDescent="0.25">
      <c r="A96" s="64">
        <v>93</v>
      </c>
      <c r="B96" s="64">
        <v>67</v>
      </c>
      <c r="C96" s="64">
        <v>49</v>
      </c>
      <c r="D96" s="18">
        <v>93</v>
      </c>
      <c r="E96" s="21">
        <f t="shared" ca="1" si="38"/>
        <v>1728.7310822138281</v>
      </c>
      <c r="F96" s="22">
        <f t="shared" ca="1" si="39"/>
        <v>169.1067008515881</v>
      </c>
      <c r="G96" s="23">
        <v>93</v>
      </c>
      <c r="H96" s="24">
        <f t="shared" ca="1" si="40"/>
        <v>1726.1064739999999</v>
      </c>
      <c r="I96" s="25">
        <f t="shared" ca="1" si="41"/>
        <v>169.32533071580002</v>
      </c>
      <c r="J96" s="155"/>
      <c r="K96" s="155"/>
      <c r="L96" s="129">
        <f t="shared" si="46"/>
        <v>0</v>
      </c>
      <c r="AX96">
        <f t="shared" ca="1" si="50"/>
        <v>345.56189942000003</v>
      </c>
      <c r="AY96">
        <f t="shared" ca="1" si="42"/>
        <v>337.43810057999997</v>
      </c>
      <c r="AZ96" cm="1">
        <f t="array" aca="1" ref="AZ96" ca="1">_xlfn.LET(_xlpm.rozsah, $J$3:$J$10001,_xlpm.podminka, (_xlpm.rozsah&gt;H96)*(ISNUMBER(_xlpm.rozsah)),_xlpm.indexy, IF(_xlpm.podminka, ROW(_xlpm.rozsah)-MIN(ROW(_xlpm.rozsah))+1),_xlpm.prvni, MIN(_xlpm.indexy),_xlpm.finalni, IF(_xlpm.prvni=1, 2, _xlpm.prvni),INDEX(_xlpm.rozsah, _xlpm.finalni))</f>
        <v>1800</v>
      </c>
      <c r="BA96" cm="1">
        <f t="array" aca="1" ref="BA96" ca="1">INDEX($J$3:$J$10001,MATCH(AZ96,$J$3:$J$10004,0)-1)</f>
        <v>1700</v>
      </c>
      <c r="BB96">
        <f t="shared" ca="1" si="47"/>
        <v>333</v>
      </c>
      <c r="BC96">
        <f t="shared" ca="1" si="47"/>
        <v>350</v>
      </c>
      <c r="BD96">
        <f t="shared" ca="1" si="51"/>
        <v>-17</v>
      </c>
      <c r="BE96">
        <f t="shared" ca="1" si="43"/>
        <v>345.56189942000003</v>
      </c>
      <c r="BF96">
        <f t="shared" ca="1" si="48"/>
        <v>345.11571602364921</v>
      </c>
      <c r="BG96">
        <f t="shared" ca="1" si="44"/>
        <v>337.88428397635079</v>
      </c>
      <c r="BH96" cm="1">
        <f t="array" aca="1" ref="BH96" ca="1">_xlfn.LET(_xlpm.rozsah, $J$3:$J$10001,_xlpm.podminka, (_xlpm.rozsah&gt;E96)*(ISNUMBER(_xlpm.rozsah)),_xlpm.indexy, IF(_xlpm.podminka, ROW(_xlpm.rozsah)-MIN(ROW(_xlpm.rozsah))+1),_xlpm.prvni, MIN(_xlpm.indexy),_xlpm.finalni, IF(_xlpm.prvni=1, 2, _xlpm.prvni),INDEX(_xlpm.rozsah, _xlpm.finalni))</f>
        <v>1800</v>
      </c>
      <c r="BI96" cm="1">
        <f t="array" aca="1" ref="BI96" ca="1">INDEX($J$3:$J$10001,MATCH(BH96,$J$3:$J$10004,0)-1)</f>
        <v>1700</v>
      </c>
      <c r="BJ96">
        <f t="shared" ca="1" si="35"/>
        <v>333</v>
      </c>
      <c r="BK96">
        <f t="shared" ca="1" si="35"/>
        <v>350</v>
      </c>
      <c r="BL96">
        <f t="shared" ca="1" si="49"/>
        <v>-17</v>
      </c>
      <c r="BM96">
        <f t="shared" ca="1" si="45"/>
        <v>345.11571602364921</v>
      </c>
    </row>
    <row r="97" spans="1:65" x14ac:dyDescent="0.25">
      <c r="A97" s="64">
        <v>94</v>
      </c>
      <c r="B97" s="64">
        <v>69</v>
      </c>
      <c r="C97" s="64">
        <v>39</v>
      </c>
      <c r="D97" s="18">
        <v>94</v>
      </c>
      <c r="E97" s="21">
        <f t="shared" ca="1" si="38"/>
        <v>1759.4394727276735</v>
      </c>
      <c r="F97" s="22">
        <f t="shared" ca="1" si="39"/>
        <v>132.55916295815524</v>
      </c>
      <c r="G97" s="28">
        <v>94</v>
      </c>
      <c r="H97" s="24">
        <f t="shared" ca="1" si="40"/>
        <v>1756.7365179999999</v>
      </c>
      <c r="I97" s="25">
        <f t="shared" ca="1" si="41"/>
        <v>132.7383688566</v>
      </c>
      <c r="J97" s="155"/>
      <c r="K97" s="155"/>
      <c r="L97" s="129">
        <f t="shared" si="46"/>
        <v>0</v>
      </c>
      <c r="AX97">
        <f t="shared" ca="1" si="50"/>
        <v>340.35479193999998</v>
      </c>
      <c r="AY97">
        <f t="shared" ca="1" si="42"/>
        <v>342.64520806000002</v>
      </c>
      <c r="AZ97" cm="1">
        <f t="array" aca="1" ref="AZ97" ca="1">_xlfn.LET(_xlpm.rozsah, $J$3:$J$10001,_xlpm.podminka, (_xlpm.rozsah&gt;H97)*(ISNUMBER(_xlpm.rozsah)),_xlpm.indexy, IF(_xlpm.podminka, ROW(_xlpm.rozsah)-MIN(ROW(_xlpm.rozsah))+1),_xlpm.prvni, MIN(_xlpm.indexy),_xlpm.finalni, IF(_xlpm.prvni=1, 2, _xlpm.prvni),INDEX(_xlpm.rozsah, _xlpm.finalni))</f>
        <v>1800</v>
      </c>
      <c r="BA97" cm="1">
        <f t="array" aca="1" ref="BA97" ca="1">INDEX($J$3:$J$10001,MATCH(AZ97,$J$3:$J$10004,0)-1)</f>
        <v>1700</v>
      </c>
      <c r="BB97">
        <f t="shared" ref="BB97:BC160" ca="1" si="52">IF(ISERROR(MATCH(AZ97,$J$1:$J$10000,0)), 0, INDEX($K$1:$K$10000, MATCH(AZ97,$J$1:$J$10000,0)))</f>
        <v>333</v>
      </c>
      <c r="BC97">
        <f t="shared" ca="1" si="52"/>
        <v>350</v>
      </c>
      <c r="BD97">
        <f t="shared" ca="1" si="51"/>
        <v>-17</v>
      </c>
      <c r="BE97">
        <f t="shared" ca="1" si="43"/>
        <v>340.35479193999998</v>
      </c>
      <c r="BF97">
        <f t="shared" ca="1" si="48"/>
        <v>339.8952896362955</v>
      </c>
      <c r="BG97">
        <f t="shared" ca="1" si="44"/>
        <v>343.1047103637045</v>
      </c>
      <c r="BH97" cm="1">
        <f t="array" aca="1" ref="BH97" ca="1">_xlfn.LET(_xlpm.rozsah, $J$3:$J$10001,_xlpm.podminka, (_xlpm.rozsah&gt;E97)*(ISNUMBER(_xlpm.rozsah)),_xlpm.indexy, IF(_xlpm.podminka, ROW(_xlpm.rozsah)-MIN(ROW(_xlpm.rozsah))+1),_xlpm.prvni, MIN(_xlpm.indexy),_xlpm.finalni, IF(_xlpm.prvni=1, 2, _xlpm.prvni),INDEX(_xlpm.rozsah, _xlpm.finalni))</f>
        <v>1800</v>
      </c>
      <c r="BI97" cm="1">
        <f t="array" aca="1" ref="BI97" ca="1">INDEX($J$3:$J$10001,MATCH(BH97,$J$3:$J$10004,0)-1)</f>
        <v>1700</v>
      </c>
      <c r="BJ97">
        <f t="shared" ca="1" si="35"/>
        <v>333</v>
      </c>
      <c r="BK97">
        <f t="shared" ca="1" si="35"/>
        <v>350</v>
      </c>
      <c r="BL97">
        <f t="shared" ca="1" si="49"/>
        <v>-17</v>
      </c>
      <c r="BM97">
        <f t="shared" ca="1" si="45"/>
        <v>339.8952896362955</v>
      </c>
    </row>
    <row r="98" spans="1:65" x14ac:dyDescent="0.25">
      <c r="A98" s="64">
        <v>95</v>
      </c>
      <c r="B98" s="64">
        <v>69</v>
      </c>
      <c r="C98" s="64">
        <v>39</v>
      </c>
      <c r="D98" s="18">
        <v>95</v>
      </c>
      <c r="E98" s="21">
        <f t="shared" ca="1" si="38"/>
        <v>1759.4394727276735</v>
      </c>
      <c r="F98" s="22">
        <f t="shared" ca="1" si="39"/>
        <v>132.55916295815524</v>
      </c>
      <c r="G98" s="23">
        <v>95</v>
      </c>
      <c r="H98" s="24">
        <f t="shared" ca="1" si="40"/>
        <v>1756.7365179999999</v>
      </c>
      <c r="I98" s="25">
        <f t="shared" ca="1" si="41"/>
        <v>132.7383688566</v>
      </c>
      <c r="J98" s="155"/>
      <c r="K98" s="155"/>
      <c r="L98" s="129">
        <f t="shared" si="46"/>
        <v>0</v>
      </c>
      <c r="AX98">
        <f t="shared" ca="1" si="50"/>
        <v>340.35479193999998</v>
      </c>
      <c r="AY98">
        <f t="shared" ca="1" si="42"/>
        <v>342.64520806000002</v>
      </c>
      <c r="AZ98" cm="1">
        <f t="array" aca="1" ref="AZ98" ca="1">_xlfn.LET(_xlpm.rozsah, $J$3:$J$10001,_xlpm.podminka, (_xlpm.rozsah&gt;H98)*(ISNUMBER(_xlpm.rozsah)),_xlpm.indexy, IF(_xlpm.podminka, ROW(_xlpm.rozsah)-MIN(ROW(_xlpm.rozsah))+1),_xlpm.prvni, MIN(_xlpm.indexy),_xlpm.finalni, IF(_xlpm.prvni=1, 2, _xlpm.prvni),INDEX(_xlpm.rozsah, _xlpm.finalni))</f>
        <v>1800</v>
      </c>
      <c r="BA98" cm="1">
        <f t="array" aca="1" ref="BA98" ca="1">INDEX($J$3:$J$10001,MATCH(AZ98,$J$3:$J$10004,0)-1)</f>
        <v>1700</v>
      </c>
      <c r="BB98">
        <f t="shared" ca="1" si="52"/>
        <v>333</v>
      </c>
      <c r="BC98">
        <f t="shared" ca="1" si="52"/>
        <v>350</v>
      </c>
      <c r="BD98">
        <f t="shared" ca="1" si="51"/>
        <v>-17</v>
      </c>
      <c r="BE98">
        <f t="shared" ca="1" si="43"/>
        <v>340.35479193999998</v>
      </c>
      <c r="BF98">
        <f t="shared" ca="1" si="48"/>
        <v>339.8952896362955</v>
      </c>
      <c r="BG98">
        <f t="shared" ca="1" si="44"/>
        <v>343.1047103637045</v>
      </c>
      <c r="BH98" cm="1">
        <f t="array" aca="1" ref="BH98" ca="1">_xlfn.LET(_xlpm.rozsah, $J$3:$J$10001,_xlpm.podminka, (_xlpm.rozsah&gt;E98)*(ISNUMBER(_xlpm.rozsah)),_xlpm.indexy, IF(_xlpm.podminka, ROW(_xlpm.rozsah)-MIN(ROW(_xlpm.rozsah))+1),_xlpm.prvni, MIN(_xlpm.indexy),_xlpm.finalni, IF(_xlpm.prvni=1, 2, _xlpm.prvni),INDEX(_xlpm.rozsah, _xlpm.finalni))</f>
        <v>1800</v>
      </c>
      <c r="BI98" cm="1">
        <f t="array" aca="1" ref="BI98" ca="1">INDEX($J$3:$J$10001,MATCH(BH98,$J$3:$J$10004,0)-1)</f>
        <v>1700</v>
      </c>
      <c r="BJ98">
        <f t="shared" ca="1" si="35"/>
        <v>333</v>
      </c>
      <c r="BK98">
        <f t="shared" ca="1" si="35"/>
        <v>350</v>
      </c>
      <c r="BL98">
        <f t="shared" ca="1" si="49"/>
        <v>-17</v>
      </c>
      <c r="BM98">
        <f t="shared" ca="1" si="45"/>
        <v>339.8952896362955</v>
      </c>
    </row>
    <row r="99" spans="1:65" x14ac:dyDescent="0.25">
      <c r="A99" s="64">
        <v>96</v>
      </c>
      <c r="B99" s="64">
        <v>66</v>
      </c>
      <c r="C99" s="64">
        <v>42</v>
      </c>
      <c r="D99" s="18">
        <v>96</v>
      </c>
      <c r="E99" s="21">
        <f t="shared" ca="1" si="38"/>
        <v>1713.3768869569053</v>
      </c>
      <c r="F99" s="22">
        <f t="shared" ca="1" si="39"/>
        <v>146.04489027127696</v>
      </c>
      <c r="G99" s="28">
        <v>96</v>
      </c>
      <c r="H99" s="24">
        <f t="shared" ca="1" si="40"/>
        <v>1710.7914519999999</v>
      </c>
      <c r="I99" s="25">
        <f t="shared" ca="1" si="41"/>
        <v>146.22949032720001</v>
      </c>
      <c r="J99" s="155"/>
      <c r="K99" s="155"/>
      <c r="L99" s="129">
        <f t="shared" si="46"/>
        <v>0</v>
      </c>
      <c r="AX99">
        <f t="shared" ca="1" si="50"/>
        <v>348.16545316000003</v>
      </c>
      <c r="AY99">
        <f t="shared" ca="1" si="42"/>
        <v>334.83454683999997</v>
      </c>
      <c r="AZ99" cm="1">
        <f t="array" aca="1" ref="AZ99" ca="1">_xlfn.LET(_xlpm.rozsah, $J$3:$J$10001,_xlpm.podminka, (_xlpm.rozsah&gt;H99)*(ISNUMBER(_xlpm.rozsah)),_xlpm.indexy, IF(_xlpm.podminka, ROW(_xlpm.rozsah)-MIN(ROW(_xlpm.rozsah))+1),_xlpm.prvni, MIN(_xlpm.indexy),_xlpm.finalni, IF(_xlpm.prvni=1, 2, _xlpm.prvni),INDEX(_xlpm.rozsah, _xlpm.finalni))</f>
        <v>1800</v>
      </c>
      <c r="BA99" cm="1">
        <f t="array" aca="1" ref="BA99" ca="1">INDEX($J$3:$J$10001,MATCH(AZ99,$J$3:$J$10004,0)-1)</f>
        <v>1700</v>
      </c>
      <c r="BB99">
        <f t="shared" ca="1" si="52"/>
        <v>333</v>
      </c>
      <c r="BC99">
        <f t="shared" ca="1" si="52"/>
        <v>350</v>
      </c>
      <c r="BD99">
        <f t="shared" ca="1" si="51"/>
        <v>-17</v>
      </c>
      <c r="BE99">
        <f t="shared" ca="1" si="43"/>
        <v>348.16545316000003</v>
      </c>
      <c r="BF99">
        <f t="shared" ca="1" si="48"/>
        <v>347.7259292173261</v>
      </c>
      <c r="BG99">
        <f t="shared" ca="1" si="44"/>
        <v>335.2740707826739</v>
      </c>
      <c r="BH99" cm="1">
        <f t="array" aca="1" ref="BH99" ca="1">_xlfn.LET(_xlpm.rozsah, $J$3:$J$10001,_xlpm.podminka, (_xlpm.rozsah&gt;E99)*(ISNUMBER(_xlpm.rozsah)),_xlpm.indexy, IF(_xlpm.podminka, ROW(_xlpm.rozsah)-MIN(ROW(_xlpm.rozsah))+1),_xlpm.prvni, MIN(_xlpm.indexy),_xlpm.finalni, IF(_xlpm.prvni=1, 2, _xlpm.prvni),INDEX(_xlpm.rozsah, _xlpm.finalni))</f>
        <v>1800</v>
      </c>
      <c r="BI99" cm="1">
        <f t="array" aca="1" ref="BI99" ca="1">INDEX($J$3:$J$10001,MATCH(BH99,$J$3:$J$10004,0)-1)</f>
        <v>1700</v>
      </c>
      <c r="BJ99">
        <f t="shared" ca="1" si="35"/>
        <v>333</v>
      </c>
      <c r="BK99">
        <f t="shared" ca="1" si="35"/>
        <v>350</v>
      </c>
      <c r="BL99">
        <f t="shared" ca="1" si="49"/>
        <v>-17</v>
      </c>
      <c r="BM99">
        <f t="shared" ca="1" si="45"/>
        <v>347.7259292173261</v>
      </c>
    </row>
    <row r="100" spans="1:65" x14ac:dyDescent="0.25">
      <c r="A100" s="64">
        <v>97</v>
      </c>
      <c r="B100" s="64">
        <v>71</v>
      </c>
      <c r="C100" s="64">
        <v>29</v>
      </c>
      <c r="D100" s="18">
        <v>97</v>
      </c>
      <c r="E100" s="21">
        <f t="shared" ca="1" si="38"/>
        <v>1790.1478632415192</v>
      </c>
      <c r="F100" s="22">
        <f t="shared" ca="1" si="39"/>
        <v>97.055710342193109</v>
      </c>
      <c r="G100" s="23">
        <v>97</v>
      </c>
      <c r="H100" s="24">
        <f t="shared" ca="1" si="40"/>
        <v>1787.3665619999999</v>
      </c>
      <c r="I100" s="25">
        <f t="shared" ca="1" si="41"/>
        <v>97.192828493399986</v>
      </c>
      <c r="J100" s="155"/>
      <c r="K100" s="155"/>
      <c r="L100" s="129">
        <f t="shared" si="46"/>
        <v>0</v>
      </c>
      <c r="AX100">
        <f t="shared" ca="1" si="50"/>
        <v>335.14768445999999</v>
      </c>
      <c r="AY100">
        <f t="shared" ca="1" si="42"/>
        <v>347.85231554000001</v>
      </c>
      <c r="AZ100" cm="1">
        <f t="array" aca="1" ref="AZ100" ca="1">_xlfn.LET(_xlpm.rozsah, $J$3:$J$10001,_xlpm.podminka, (_xlpm.rozsah&gt;H100)*(ISNUMBER(_xlpm.rozsah)),_xlpm.indexy, IF(_xlpm.podminka, ROW(_xlpm.rozsah)-MIN(ROW(_xlpm.rozsah))+1),_xlpm.prvni, MIN(_xlpm.indexy),_xlpm.finalni, IF(_xlpm.prvni=1, 2, _xlpm.prvni),INDEX(_xlpm.rozsah, _xlpm.finalni))</f>
        <v>1800</v>
      </c>
      <c r="BA100" cm="1">
        <f t="array" aca="1" ref="BA100" ca="1">INDEX($J$3:$J$10001,MATCH(AZ100,$J$3:$J$10004,0)-1)</f>
        <v>1700</v>
      </c>
      <c r="BB100">
        <f t="shared" ca="1" si="52"/>
        <v>333</v>
      </c>
      <c r="BC100">
        <f t="shared" ca="1" si="52"/>
        <v>350</v>
      </c>
      <c r="BD100">
        <f t="shared" ca="1" si="51"/>
        <v>-17</v>
      </c>
      <c r="BE100">
        <f t="shared" ca="1" si="43"/>
        <v>335.14768445999999</v>
      </c>
      <c r="BF100">
        <f t="shared" ca="1" si="48"/>
        <v>334.67486324894173</v>
      </c>
      <c r="BG100">
        <f t="shared" ca="1" si="44"/>
        <v>348.32513675105827</v>
      </c>
      <c r="BH100" cm="1">
        <f t="array" aca="1" ref="BH100" ca="1">_xlfn.LET(_xlpm.rozsah, $J$3:$J$10001,_xlpm.podminka, (_xlpm.rozsah&gt;E100)*(ISNUMBER(_xlpm.rozsah)),_xlpm.indexy, IF(_xlpm.podminka, ROW(_xlpm.rozsah)-MIN(ROW(_xlpm.rozsah))+1),_xlpm.prvni, MIN(_xlpm.indexy),_xlpm.finalni, IF(_xlpm.prvni=1, 2, _xlpm.prvni),INDEX(_xlpm.rozsah, _xlpm.finalni))</f>
        <v>1800</v>
      </c>
      <c r="BI100" cm="1">
        <f t="array" aca="1" ref="BI100" ca="1">INDEX($J$3:$J$10001,MATCH(BH100,$J$3:$J$10004,0)-1)</f>
        <v>1700</v>
      </c>
      <c r="BJ100">
        <f t="shared" ca="1" si="35"/>
        <v>333</v>
      </c>
      <c r="BK100">
        <f t="shared" ca="1" si="35"/>
        <v>350</v>
      </c>
      <c r="BL100">
        <f t="shared" ca="1" si="49"/>
        <v>-17</v>
      </c>
      <c r="BM100">
        <f t="shared" ca="1" si="45"/>
        <v>334.67486324894173</v>
      </c>
    </row>
    <row r="101" spans="1:65" x14ac:dyDescent="0.25">
      <c r="A101" s="64">
        <v>98</v>
      </c>
      <c r="B101" s="64">
        <v>75</v>
      </c>
      <c r="C101" s="64">
        <v>29</v>
      </c>
      <c r="D101" s="18">
        <v>98</v>
      </c>
      <c r="E101" s="21">
        <f t="shared" ca="1" si="38"/>
        <v>1851.5646442692105</v>
      </c>
      <c r="F101" s="22">
        <f t="shared" ca="1" si="39"/>
        <v>94.027863037527908</v>
      </c>
      <c r="G101" s="28">
        <v>98</v>
      </c>
      <c r="H101" s="24">
        <f t="shared" ca="1" si="40"/>
        <v>1848.6266499999999</v>
      </c>
      <c r="I101" s="25">
        <f t="shared" ca="1" si="41"/>
        <v>94.172706155</v>
      </c>
      <c r="J101" s="155"/>
      <c r="K101" s="155"/>
      <c r="L101" s="129">
        <f t="shared" si="46"/>
        <v>0</v>
      </c>
      <c r="AX101">
        <f t="shared" ca="1" si="50"/>
        <v>324.73346950000001</v>
      </c>
      <c r="AY101">
        <f t="shared" ca="1" si="42"/>
        <v>324.26653049999999</v>
      </c>
      <c r="AZ101" cm="1">
        <f t="array" aca="1" ref="AZ101" ca="1">_xlfn.LET(_xlpm.rozsah, $J$3:$J$10001,_xlpm.podminka, (_xlpm.rozsah&gt;H101)*(ISNUMBER(_xlpm.rozsah)),_xlpm.indexy, IF(_xlpm.podminka, ROW(_xlpm.rozsah)-MIN(ROW(_xlpm.rozsah))+1),_xlpm.prvni, MIN(_xlpm.indexy),_xlpm.finalni, IF(_xlpm.prvni=1, 2, _xlpm.prvni),INDEX(_xlpm.rozsah, _xlpm.finalni))</f>
        <v>1900</v>
      </c>
      <c r="BA101" cm="1">
        <f t="array" aca="1" ref="BA101" ca="1">INDEX($J$3:$J$10001,MATCH(AZ101,$J$3:$J$10004,0)-1)</f>
        <v>1800</v>
      </c>
      <c r="BB101">
        <f t="shared" ca="1" si="52"/>
        <v>316</v>
      </c>
      <c r="BC101">
        <f t="shared" ca="1" si="52"/>
        <v>333</v>
      </c>
      <c r="BD101">
        <f t="shared" ca="1" si="51"/>
        <v>-17</v>
      </c>
      <c r="BE101">
        <f t="shared" ca="1" si="43"/>
        <v>324.73346950000001</v>
      </c>
      <c r="BF101">
        <f t="shared" ca="1" si="48"/>
        <v>324.2340104742342</v>
      </c>
      <c r="BG101">
        <f t="shared" ca="1" si="44"/>
        <v>324.7659895257658</v>
      </c>
      <c r="BH101" cm="1">
        <f t="array" aca="1" ref="BH101" ca="1">_xlfn.LET(_xlpm.rozsah, $J$3:$J$10001,_xlpm.podminka, (_xlpm.rozsah&gt;E101)*(ISNUMBER(_xlpm.rozsah)),_xlpm.indexy, IF(_xlpm.podminka, ROW(_xlpm.rozsah)-MIN(ROW(_xlpm.rozsah))+1),_xlpm.prvni, MIN(_xlpm.indexy),_xlpm.finalni, IF(_xlpm.prvni=1, 2, _xlpm.prvni),INDEX(_xlpm.rozsah, _xlpm.finalni))</f>
        <v>1900</v>
      </c>
      <c r="BI101" cm="1">
        <f t="array" aca="1" ref="BI101" ca="1">INDEX($J$3:$J$10001,MATCH(BH101,$J$3:$J$10004,0)-1)</f>
        <v>1800</v>
      </c>
      <c r="BJ101">
        <f t="shared" ca="1" si="35"/>
        <v>316</v>
      </c>
      <c r="BK101">
        <f t="shared" ca="1" si="35"/>
        <v>333</v>
      </c>
      <c r="BL101">
        <f t="shared" ca="1" si="49"/>
        <v>-17</v>
      </c>
      <c r="BM101">
        <f t="shared" ca="1" si="45"/>
        <v>324.2340104742342</v>
      </c>
    </row>
    <row r="102" spans="1:65" x14ac:dyDescent="0.25">
      <c r="A102" s="64">
        <v>99</v>
      </c>
      <c r="B102" s="64">
        <v>72</v>
      </c>
      <c r="C102" s="64">
        <v>23</v>
      </c>
      <c r="D102" s="18">
        <v>99</v>
      </c>
      <c r="E102" s="21">
        <f t="shared" ca="1" si="38"/>
        <v>1805.5020584984422</v>
      </c>
      <c r="F102" s="22">
        <f t="shared" ca="1" si="39"/>
        <v>76.374869512710902</v>
      </c>
      <c r="G102" s="23">
        <v>99</v>
      </c>
      <c r="H102" s="24">
        <f t="shared" ca="1" si="40"/>
        <v>1802.6815839999999</v>
      </c>
      <c r="I102" s="25">
        <f t="shared" ca="1" si="41"/>
        <v>76.485150065599996</v>
      </c>
      <c r="J102" s="155"/>
      <c r="K102" s="155"/>
      <c r="L102" s="129">
        <f t="shared" si="46"/>
        <v>0</v>
      </c>
      <c r="AX102">
        <f t="shared" ca="1" si="50"/>
        <v>332.54413072</v>
      </c>
      <c r="AY102">
        <f t="shared" ca="1" si="42"/>
        <v>316.45586928</v>
      </c>
      <c r="AZ102" cm="1">
        <f t="array" aca="1" ref="AZ102" ca="1">_xlfn.LET(_xlpm.rozsah, $J$3:$J$10001,_xlpm.podminka, (_xlpm.rozsah&gt;H102)*(ISNUMBER(_xlpm.rozsah)),_xlpm.indexy, IF(_xlpm.podminka, ROW(_xlpm.rozsah)-MIN(ROW(_xlpm.rozsah))+1),_xlpm.prvni, MIN(_xlpm.indexy),_xlpm.finalni, IF(_xlpm.prvni=1, 2, _xlpm.prvni),INDEX(_xlpm.rozsah, _xlpm.finalni))</f>
        <v>1900</v>
      </c>
      <c r="BA102" cm="1">
        <f t="array" aca="1" ref="BA102" ca="1">INDEX($J$3:$J$10001,MATCH(AZ102,$J$3:$J$10004,0)-1)</f>
        <v>1800</v>
      </c>
      <c r="BB102">
        <f t="shared" ca="1" si="52"/>
        <v>316</v>
      </c>
      <c r="BC102">
        <f t="shared" ca="1" si="52"/>
        <v>333</v>
      </c>
      <c r="BD102">
        <f t="shared" ca="1" si="51"/>
        <v>-17</v>
      </c>
      <c r="BE102">
        <f t="shared" ca="1" si="43"/>
        <v>332.54413072</v>
      </c>
      <c r="BF102">
        <f t="shared" ca="1" si="48"/>
        <v>332.06465005526479</v>
      </c>
      <c r="BG102">
        <f t="shared" ca="1" si="44"/>
        <v>316.93534994473521</v>
      </c>
      <c r="BH102" cm="1">
        <f t="array" aca="1" ref="BH102" ca="1">_xlfn.LET(_xlpm.rozsah, $J$3:$J$10001,_xlpm.podminka, (_xlpm.rozsah&gt;E102)*(ISNUMBER(_xlpm.rozsah)),_xlpm.indexy, IF(_xlpm.podminka, ROW(_xlpm.rozsah)-MIN(ROW(_xlpm.rozsah))+1),_xlpm.prvni, MIN(_xlpm.indexy),_xlpm.finalni, IF(_xlpm.prvni=1, 2, _xlpm.prvni),INDEX(_xlpm.rozsah, _xlpm.finalni))</f>
        <v>1900</v>
      </c>
      <c r="BI102" cm="1">
        <f t="array" aca="1" ref="BI102" ca="1">INDEX($J$3:$J$10001,MATCH(BH102,$J$3:$J$10004,0)-1)</f>
        <v>1800</v>
      </c>
      <c r="BJ102">
        <f t="shared" ca="1" si="35"/>
        <v>316</v>
      </c>
      <c r="BK102">
        <f t="shared" ca="1" si="35"/>
        <v>333</v>
      </c>
      <c r="BL102">
        <f t="shared" ca="1" si="49"/>
        <v>-17</v>
      </c>
      <c r="BM102">
        <f t="shared" ca="1" si="45"/>
        <v>332.06465005526479</v>
      </c>
    </row>
    <row r="103" spans="1:65" x14ac:dyDescent="0.25">
      <c r="A103" s="64">
        <v>100</v>
      </c>
      <c r="B103" s="64">
        <v>74</v>
      </c>
      <c r="C103" s="64">
        <v>22</v>
      </c>
      <c r="D103" s="18">
        <v>100</v>
      </c>
      <c r="E103" s="21">
        <f t="shared" ca="1" si="38"/>
        <v>1836.2104490122879</v>
      </c>
      <c r="F103" s="22">
        <f t="shared" ca="1" si="39"/>
        <v>71.905729206940435</v>
      </c>
      <c r="G103" s="28">
        <v>100</v>
      </c>
      <c r="H103" s="24">
        <f t="shared" ca="1" si="40"/>
        <v>1833.3116279999999</v>
      </c>
      <c r="I103" s="25">
        <f t="shared" ca="1" si="41"/>
        <v>72.014145112799994</v>
      </c>
      <c r="J103" s="155"/>
      <c r="K103" s="155"/>
      <c r="L103" s="129">
        <f t="shared" si="46"/>
        <v>0</v>
      </c>
      <c r="AX103">
        <f t="shared" ca="1" si="50"/>
        <v>327.33702324000001</v>
      </c>
      <c r="AY103">
        <f t="shared" ca="1" si="42"/>
        <v>321.66297675999999</v>
      </c>
      <c r="AZ103" cm="1">
        <f t="array" aca="1" ref="AZ103" ca="1">_xlfn.LET(_xlpm.rozsah, $J$3:$J$10001,_xlpm.podminka, (_xlpm.rozsah&gt;H103)*(ISNUMBER(_xlpm.rozsah)),_xlpm.indexy, IF(_xlpm.podminka, ROW(_xlpm.rozsah)-MIN(ROW(_xlpm.rozsah))+1),_xlpm.prvni, MIN(_xlpm.indexy),_xlpm.finalni, IF(_xlpm.prvni=1, 2, _xlpm.prvni),INDEX(_xlpm.rozsah, _xlpm.finalni))</f>
        <v>1900</v>
      </c>
      <c r="BA103" cm="1">
        <f t="array" aca="1" ref="BA103" ca="1">INDEX($J$3:$J$10001,MATCH(AZ103,$J$3:$J$10004,0)-1)</f>
        <v>1800</v>
      </c>
      <c r="BB103">
        <f t="shared" ca="1" si="52"/>
        <v>316</v>
      </c>
      <c r="BC103">
        <f t="shared" ca="1" si="52"/>
        <v>333</v>
      </c>
      <c r="BD103">
        <f t="shared" ca="1" si="51"/>
        <v>-17</v>
      </c>
      <c r="BE103">
        <f t="shared" ca="1" si="43"/>
        <v>327.33702324000001</v>
      </c>
      <c r="BF103">
        <f t="shared" ca="1" si="48"/>
        <v>326.84422366791108</v>
      </c>
      <c r="BG103">
        <f t="shared" ca="1" si="44"/>
        <v>322.15577633208892</v>
      </c>
      <c r="BH103" cm="1">
        <f t="array" aca="1" ref="BH103" ca="1">_xlfn.LET(_xlpm.rozsah, $J$3:$J$10001,_xlpm.podminka, (_xlpm.rozsah&gt;E103)*(ISNUMBER(_xlpm.rozsah)),_xlpm.indexy, IF(_xlpm.podminka, ROW(_xlpm.rozsah)-MIN(ROW(_xlpm.rozsah))+1),_xlpm.prvni, MIN(_xlpm.indexy),_xlpm.finalni, IF(_xlpm.prvni=1, 2, _xlpm.prvni),INDEX(_xlpm.rozsah, _xlpm.finalni))</f>
        <v>1900</v>
      </c>
      <c r="BI103" cm="1">
        <f t="array" aca="1" ref="BI103" ca="1">INDEX($J$3:$J$10001,MATCH(BH103,$J$3:$J$10004,0)-1)</f>
        <v>1800</v>
      </c>
      <c r="BJ103">
        <f t="shared" ca="1" si="35"/>
        <v>316</v>
      </c>
      <c r="BK103">
        <f t="shared" ca="1" si="35"/>
        <v>333</v>
      </c>
      <c r="BL103">
        <f t="shared" ca="1" si="49"/>
        <v>-17</v>
      </c>
      <c r="BM103">
        <f t="shared" ca="1" si="45"/>
        <v>326.84422366791108</v>
      </c>
    </row>
    <row r="104" spans="1:65" x14ac:dyDescent="0.25">
      <c r="A104" s="64">
        <v>101</v>
      </c>
      <c r="B104" s="64">
        <v>75</v>
      </c>
      <c r="C104" s="64">
        <v>24</v>
      </c>
      <c r="D104" s="18">
        <v>101</v>
      </c>
      <c r="E104" s="21">
        <f t="shared" ca="1" si="38"/>
        <v>1851.5646442692105</v>
      </c>
      <c r="F104" s="22">
        <f t="shared" ca="1" si="39"/>
        <v>77.816162513816209</v>
      </c>
      <c r="G104" s="23">
        <v>101</v>
      </c>
      <c r="H104" s="24">
        <f t="shared" ca="1" si="40"/>
        <v>1848.6266499999999</v>
      </c>
      <c r="I104" s="25">
        <f t="shared" ca="1" si="41"/>
        <v>77.936032680000011</v>
      </c>
      <c r="J104" s="155"/>
      <c r="K104" s="155"/>
      <c r="L104" s="129">
        <f t="shared" si="46"/>
        <v>0</v>
      </c>
      <c r="AX104">
        <f t="shared" ca="1" si="50"/>
        <v>324.73346950000001</v>
      </c>
      <c r="AY104">
        <f t="shared" ca="1" si="42"/>
        <v>324.26653049999999</v>
      </c>
      <c r="AZ104" cm="1">
        <f t="array" aca="1" ref="AZ104" ca="1">_xlfn.LET(_xlpm.rozsah, $J$3:$J$10001,_xlpm.podminka, (_xlpm.rozsah&gt;H104)*(ISNUMBER(_xlpm.rozsah)),_xlpm.indexy, IF(_xlpm.podminka, ROW(_xlpm.rozsah)-MIN(ROW(_xlpm.rozsah))+1),_xlpm.prvni, MIN(_xlpm.indexy),_xlpm.finalni, IF(_xlpm.prvni=1, 2, _xlpm.prvni),INDEX(_xlpm.rozsah, _xlpm.finalni))</f>
        <v>1900</v>
      </c>
      <c r="BA104" cm="1">
        <f t="array" aca="1" ref="BA104" ca="1">INDEX($J$3:$J$10001,MATCH(AZ104,$J$3:$J$10004,0)-1)</f>
        <v>1800</v>
      </c>
      <c r="BB104">
        <f t="shared" ca="1" si="52"/>
        <v>316</v>
      </c>
      <c r="BC104">
        <f t="shared" ca="1" si="52"/>
        <v>333</v>
      </c>
      <c r="BD104">
        <f t="shared" ca="1" si="51"/>
        <v>-17</v>
      </c>
      <c r="BE104">
        <f t="shared" ca="1" si="43"/>
        <v>324.73346950000001</v>
      </c>
      <c r="BF104">
        <f t="shared" ca="1" si="48"/>
        <v>324.2340104742342</v>
      </c>
      <c r="BG104">
        <f t="shared" ca="1" si="44"/>
        <v>324.7659895257658</v>
      </c>
      <c r="BH104" cm="1">
        <f t="array" aca="1" ref="BH104" ca="1">_xlfn.LET(_xlpm.rozsah, $J$3:$J$10001,_xlpm.podminka, (_xlpm.rozsah&gt;E104)*(ISNUMBER(_xlpm.rozsah)),_xlpm.indexy, IF(_xlpm.podminka, ROW(_xlpm.rozsah)-MIN(ROW(_xlpm.rozsah))+1),_xlpm.prvni, MIN(_xlpm.indexy),_xlpm.finalni, IF(_xlpm.prvni=1, 2, _xlpm.prvni),INDEX(_xlpm.rozsah, _xlpm.finalni))</f>
        <v>1900</v>
      </c>
      <c r="BI104" cm="1">
        <f t="array" aca="1" ref="BI104" ca="1">INDEX($J$3:$J$10001,MATCH(BH104,$J$3:$J$10004,0)-1)</f>
        <v>1800</v>
      </c>
      <c r="BJ104">
        <f t="shared" ca="1" si="35"/>
        <v>316</v>
      </c>
      <c r="BK104">
        <f t="shared" ca="1" si="35"/>
        <v>333</v>
      </c>
      <c r="BL104">
        <f t="shared" ca="1" si="49"/>
        <v>-17</v>
      </c>
      <c r="BM104">
        <f t="shared" ca="1" si="45"/>
        <v>324.2340104742342</v>
      </c>
    </row>
    <row r="105" spans="1:65" x14ac:dyDescent="0.25">
      <c r="A105" s="64">
        <v>102</v>
      </c>
      <c r="B105" s="64">
        <v>73</v>
      </c>
      <c r="C105" s="64">
        <v>30</v>
      </c>
      <c r="D105" s="18">
        <v>102</v>
      </c>
      <c r="E105" s="21">
        <f t="shared" ca="1" si="38"/>
        <v>1820.8562537553648</v>
      </c>
      <c r="F105" s="22">
        <f t="shared" ca="1" si="39"/>
        <v>98.836331058476389</v>
      </c>
      <c r="G105" s="28">
        <v>102</v>
      </c>
      <c r="H105" s="24">
        <f t="shared" ca="1" si="40"/>
        <v>1817.9966059999999</v>
      </c>
      <c r="I105" s="25">
        <f t="shared" ca="1" si="41"/>
        <v>98.982173094000004</v>
      </c>
      <c r="J105" s="155"/>
      <c r="K105" s="155"/>
      <c r="L105" s="129">
        <f t="shared" si="46"/>
        <v>0</v>
      </c>
      <c r="AX105">
        <f t="shared" ca="1" si="50"/>
        <v>329.94057698</v>
      </c>
      <c r="AY105">
        <f t="shared" ca="1" si="42"/>
        <v>319.05942302</v>
      </c>
      <c r="AZ105" cm="1">
        <f t="array" aca="1" ref="AZ105" ca="1">_xlfn.LET(_xlpm.rozsah, $J$3:$J$10001,_xlpm.podminka, (_xlpm.rozsah&gt;H105)*(ISNUMBER(_xlpm.rozsah)),_xlpm.indexy, IF(_xlpm.podminka, ROW(_xlpm.rozsah)-MIN(ROW(_xlpm.rozsah))+1),_xlpm.prvni, MIN(_xlpm.indexy),_xlpm.finalni, IF(_xlpm.prvni=1, 2, _xlpm.prvni),INDEX(_xlpm.rozsah, _xlpm.finalni))</f>
        <v>1900</v>
      </c>
      <c r="BA105" cm="1">
        <f t="array" aca="1" ref="BA105" ca="1">INDEX($J$3:$J$10001,MATCH(AZ105,$J$3:$J$10004,0)-1)</f>
        <v>1800</v>
      </c>
      <c r="BB105">
        <f t="shared" ca="1" si="52"/>
        <v>316</v>
      </c>
      <c r="BC105">
        <f t="shared" ca="1" si="52"/>
        <v>333</v>
      </c>
      <c r="BD105">
        <f t="shared" ca="1" si="51"/>
        <v>-17</v>
      </c>
      <c r="BE105">
        <f t="shared" ca="1" si="43"/>
        <v>329.94057698</v>
      </c>
      <c r="BF105">
        <f t="shared" ca="1" si="48"/>
        <v>329.45443686158796</v>
      </c>
      <c r="BG105">
        <f t="shared" ca="1" si="44"/>
        <v>319.54556313841204</v>
      </c>
      <c r="BH105" cm="1">
        <f t="array" aca="1" ref="BH105" ca="1">_xlfn.LET(_xlpm.rozsah, $J$3:$J$10001,_xlpm.podminka, (_xlpm.rozsah&gt;E105)*(ISNUMBER(_xlpm.rozsah)),_xlpm.indexy, IF(_xlpm.podminka, ROW(_xlpm.rozsah)-MIN(ROW(_xlpm.rozsah))+1),_xlpm.prvni, MIN(_xlpm.indexy),_xlpm.finalni, IF(_xlpm.prvni=1, 2, _xlpm.prvni),INDEX(_xlpm.rozsah, _xlpm.finalni))</f>
        <v>1900</v>
      </c>
      <c r="BI105" cm="1">
        <f t="array" aca="1" ref="BI105" ca="1">INDEX($J$3:$J$10001,MATCH(BH105,$J$3:$J$10004,0)-1)</f>
        <v>1800</v>
      </c>
      <c r="BJ105">
        <f t="shared" ca="1" si="35"/>
        <v>316</v>
      </c>
      <c r="BK105">
        <f t="shared" ca="1" si="35"/>
        <v>333</v>
      </c>
      <c r="BL105">
        <f t="shared" ca="1" si="49"/>
        <v>-17</v>
      </c>
      <c r="BM105">
        <f t="shared" ca="1" si="45"/>
        <v>329.45443686158796</v>
      </c>
    </row>
    <row r="106" spans="1:65" x14ac:dyDescent="0.25">
      <c r="A106" s="64">
        <v>103</v>
      </c>
      <c r="B106" s="64">
        <v>74</v>
      </c>
      <c r="C106" s="64">
        <v>24</v>
      </c>
      <c r="D106" s="18">
        <v>103</v>
      </c>
      <c r="E106" s="21">
        <f t="shared" ca="1" si="38"/>
        <v>1836.2104490122879</v>
      </c>
      <c r="F106" s="22">
        <f t="shared" ca="1" si="39"/>
        <v>78.442613680298649</v>
      </c>
      <c r="G106" s="23">
        <v>103</v>
      </c>
      <c r="H106" s="24">
        <f t="shared" ca="1" si="40"/>
        <v>1833.3116279999999</v>
      </c>
      <c r="I106" s="25">
        <f t="shared" ca="1" si="41"/>
        <v>78.560885577600004</v>
      </c>
      <c r="J106" s="155"/>
      <c r="K106" s="155"/>
      <c r="L106" s="129">
        <f t="shared" si="46"/>
        <v>0</v>
      </c>
      <c r="AX106">
        <f t="shared" ca="1" si="50"/>
        <v>327.33702324000001</v>
      </c>
      <c r="AY106">
        <f t="shared" ca="1" si="42"/>
        <v>321.66297675999999</v>
      </c>
      <c r="AZ106" cm="1">
        <f t="array" aca="1" ref="AZ106" ca="1">_xlfn.LET(_xlpm.rozsah, $J$3:$J$10001,_xlpm.podminka, (_xlpm.rozsah&gt;H106)*(ISNUMBER(_xlpm.rozsah)),_xlpm.indexy, IF(_xlpm.podminka, ROW(_xlpm.rozsah)-MIN(ROW(_xlpm.rozsah))+1),_xlpm.prvni, MIN(_xlpm.indexy),_xlpm.finalni, IF(_xlpm.prvni=1, 2, _xlpm.prvni),INDEX(_xlpm.rozsah, _xlpm.finalni))</f>
        <v>1900</v>
      </c>
      <c r="BA106" cm="1">
        <f t="array" aca="1" ref="BA106" ca="1">INDEX($J$3:$J$10001,MATCH(AZ106,$J$3:$J$10004,0)-1)</f>
        <v>1800</v>
      </c>
      <c r="BB106">
        <f t="shared" ca="1" si="52"/>
        <v>316</v>
      </c>
      <c r="BC106">
        <f t="shared" ca="1" si="52"/>
        <v>333</v>
      </c>
      <c r="BD106">
        <f t="shared" ca="1" si="51"/>
        <v>-17</v>
      </c>
      <c r="BE106">
        <f t="shared" ca="1" si="43"/>
        <v>327.33702324000001</v>
      </c>
      <c r="BF106">
        <f t="shared" ca="1" si="48"/>
        <v>326.84422366791108</v>
      </c>
      <c r="BG106">
        <f t="shared" ca="1" si="44"/>
        <v>322.15577633208892</v>
      </c>
      <c r="BH106" cm="1">
        <f t="array" aca="1" ref="BH106" ca="1">_xlfn.LET(_xlpm.rozsah, $J$3:$J$10001,_xlpm.podminka, (_xlpm.rozsah&gt;E106)*(ISNUMBER(_xlpm.rozsah)),_xlpm.indexy, IF(_xlpm.podminka, ROW(_xlpm.rozsah)-MIN(ROW(_xlpm.rozsah))+1),_xlpm.prvni, MIN(_xlpm.indexy),_xlpm.finalni, IF(_xlpm.prvni=1, 2, _xlpm.prvni),INDEX(_xlpm.rozsah, _xlpm.finalni))</f>
        <v>1900</v>
      </c>
      <c r="BI106" cm="1">
        <f t="array" aca="1" ref="BI106" ca="1">INDEX($J$3:$J$10001,MATCH(BH106,$J$3:$J$10004,0)-1)</f>
        <v>1800</v>
      </c>
      <c r="BJ106">
        <f t="shared" ca="1" si="35"/>
        <v>316</v>
      </c>
      <c r="BK106">
        <f t="shared" ca="1" si="35"/>
        <v>333</v>
      </c>
      <c r="BL106">
        <f t="shared" ca="1" si="49"/>
        <v>-17</v>
      </c>
      <c r="BM106">
        <f t="shared" ca="1" si="45"/>
        <v>326.84422366791108</v>
      </c>
    </row>
    <row r="107" spans="1:65" x14ac:dyDescent="0.25">
      <c r="A107" s="64">
        <v>104</v>
      </c>
      <c r="B107" s="64">
        <v>77</v>
      </c>
      <c r="C107" s="64">
        <v>6</v>
      </c>
      <c r="D107" s="18">
        <v>104</v>
      </c>
      <c r="E107" s="21">
        <f t="shared" ca="1" si="38"/>
        <v>1882.2730347830561</v>
      </c>
      <c r="F107" s="22">
        <f t="shared" ca="1" si="39"/>
        <v>19.140815045212829</v>
      </c>
      <c r="G107" s="28">
        <v>104</v>
      </c>
      <c r="H107" s="24">
        <f t="shared" ca="1" si="40"/>
        <v>1879.2566939999999</v>
      </c>
      <c r="I107" s="25">
        <f t="shared" ca="1" si="41"/>
        <v>19.171581721199999</v>
      </c>
      <c r="J107" s="155"/>
      <c r="K107" s="155"/>
      <c r="L107" s="129">
        <f t="shared" si="46"/>
        <v>0</v>
      </c>
      <c r="AX107">
        <f t="shared" ca="1" si="50"/>
        <v>319.52636202000002</v>
      </c>
      <c r="AY107">
        <f t="shared" ca="1" si="42"/>
        <v>329.47363797999998</v>
      </c>
      <c r="AZ107" cm="1">
        <f t="array" aca="1" ref="AZ107" ca="1">_xlfn.LET(_xlpm.rozsah, $J$3:$J$10001,_xlpm.podminka, (_xlpm.rozsah&gt;H107)*(ISNUMBER(_xlpm.rozsah)),_xlpm.indexy, IF(_xlpm.podminka, ROW(_xlpm.rozsah)-MIN(ROW(_xlpm.rozsah))+1),_xlpm.prvni, MIN(_xlpm.indexy),_xlpm.finalni, IF(_xlpm.prvni=1, 2, _xlpm.prvni),INDEX(_xlpm.rozsah, _xlpm.finalni))</f>
        <v>1900</v>
      </c>
      <c r="BA107" cm="1">
        <f t="array" aca="1" ref="BA107" ca="1">INDEX($J$3:$J$10001,MATCH(AZ107,$J$3:$J$10004,0)-1)</f>
        <v>1800</v>
      </c>
      <c r="BB107">
        <f t="shared" ca="1" si="52"/>
        <v>316</v>
      </c>
      <c r="BC107">
        <f t="shared" ca="1" si="52"/>
        <v>333</v>
      </c>
      <c r="BD107">
        <f t="shared" ca="1" si="51"/>
        <v>-17</v>
      </c>
      <c r="BE107">
        <f t="shared" ca="1" si="43"/>
        <v>319.52636202000002</v>
      </c>
      <c r="BF107">
        <f t="shared" ca="1" si="48"/>
        <v>319.01358408688048</v>
      </c>
      <c r="BG107">
        <f t="shared" ca="1" si="44"/>
        <v>329.98641591311952</v>
      </c>
      <c r="BH107" cm="1">
        <f t="array" aca="1" ref="BH107" ca="1">_xlfn.LET(_xlpm.rozsah, $J$3:$J$10001,_xlpm.podminka, (_xlpm.rozsah&gt;E107)*(ISNUMBER(_xlpm.rozsah)),_xlpm.indexy, IF(_xlpm.podminka, ROW(_xlpm.rozsah)-MIN(ROW(_xlpm.rozsah))+1),_xlpm.prvni, MIN(_xlpm.indexy),_xlpm.finalni, IF(_xlpm.prvni=1, 2, _xlpm.prvni),INDEX(_xlpm.rozsah, _xlpm.finalni))</f>
        <v>1900</v>
      </c>
      <c r="BI107" cm="1">
        <f t="array" aca="1" ref="BI107" ca="1">INDEX($J$3:$J$10001,MATCH(BH107,$J$3:$J$10004,0)-1)</f>
        <v>1800</v>
      </c>
      <c r="BJ107">
        <f t="shared" ca="1" si="35"/>
        <v>316</v>
      </c>
      <c r="BK107">
        <f t="shared" ca="1" si="35"/>
        <v>333</v>
      </c>
      <c r="BL107">
        <f t="shared" ca="1" si="49"/>
        <v>-17</v>
      </c>
      <c r="BM107">
        <f t="shared" ca="1" si="45"/>
        <v>319.01358408688048</v>
      </c>
    </row>
    <row r="108" spans="1:65" x14ac:dyDescent="0.25">
      <c r="A108" s="64">
        <v>105</v>
      </c>
      <c r="B108" s="64">
        <v>76</v>
      </c>
      <c r="C108" s="64">
        <v>12</v>
      </c>
      <c r="D108" s="18">
        <v>105</v>
      </c>
      <c r="E108" s="21">
        <f t="shared" ca="1" si="38"/>
        <v>1866.9188395261335</v>
      </c>
      <c r="F108" s="22">
        <f t="shared" ca="1" si="39"/>
        <v>38.594855673666878</v>
      </c>
      <c r="G108" s="23">
        <v>105</v>
      </c>
      <c r="H108" s="24">
        <f t="shared" ca="1" si="40"/>
        <v>1863.9416719999999</v>
      </c>
      <c r="I108" s="25">
        <f t="shared" ca="1" si="41"/>
        <v>38.655589891200002</v>
      </c>
      <c r="J108" s="155"/>
      <c r="K108" s="155"/>
      <c r="L108" s="129">
        <f t="shared" si="46"/>
        <v>0</v>
      </c>
      <c r="AX108">
        <f t="shared" ca="1" si="50"/>
        <v>322.12991576000002</v>
      </c>
      <c r="AY108">
        <f t="shared" ca="1" si="42"/>
        <v>326.87008423999998</v>
      </c>
      <c r="AZ108" cm="1">
        <f t="array" aca="1" ref="AZ108" ca="1">_xlfn.LET(_xlpm.rozsah, $J$3:$J$10001,_xlpm.podminka, (_xlpm.rozsah&gt;H108)*(ISNUMBER(_xlpm.rozsah)),_xlpm.indexy, IF(_xlpm.podminka, ROW(_xlpm.rozsah)-MIN(ROW(_xlpm.rozsah))+1),_xlpm.prvni, MIN(_xlpm.indexy),_xlpm.finalni, IF(_xlpm.prvni=1, 2, _xlpm.prvni),INDEX(_xlpm.rozsah, _xlpm.finalni))</f>
        <v>1900</v>
      </c>
      <c r="BA108" cm="1">
        <f t="array" aca="1" ref="BA108" ca="1">INDEX($J$3:$J$10001,MATCH(AZ108,$J$3:$J$10004,0)-1)</f>
        <v>1800</v>
      </c>
      <c r="BB108">
        <f t="shared" ca="1" si="52"/>
        <v>316</v>
      </c>
      <c r="BC108">
        <f t="shared" ca="1" si="52"/>
        <v>333</v>
      </c>
      <c r="BD108">
        <f t="shared" ca="1" si="51"/>
        <v>-17</v>
      </c>
      <c r="BE108">
        <f t="shared" ca="1" si="43"/>
        <v>322.12991576000002</v>
      </c>
      <c r="BF108">
        <f t="shared" ca="1" si="48"/>
        <v>321.62379728055731</v>
      </c>
      <c r="BG108">
        <f t="shared" ca="1" si="44"/>
        <v>327.37620271944269</v>
      </c>
      <c r="BH108" cm="1">
        <f t="array" aca="1" ref="BH108" ca="1">_xlfn.LET(_xlpm.rozsah, $J$3:$J$10001,_xlpm.podminka, (_xlpm.rozsah&gt;E108)*(ISNUMBER(_xlpm.rozsah)),_xlpm.indexy, IF(_xlpm.podminka, ROW(_xlpm.rozsah)-MIN(ROW(_xlpm.rozsah))+1),_xlpm.prvni, MIN(_xlpm.indexy),_xlpm.finalni, IF(_xlpm.prvni=1, 2, _xlpm.prvni),INDEX(_xlpm.rozsah, _xlpm.finalni))</f>
        <v>1900</v>
      </c>
      <c r="BI108" cm="1">
        <f t="array" aca="1" ref="BI108" ca="1">INDEX($J$3:$J$10001,MATCH(BH108,$J$3:$J$10004,0)-1)</f>
        <v>1800</v>
      </c>
      <c r="BJ108">
        <f t="shared" ca="1" si="35"/>
        <v>316</v>
      </c>
      <c r="BK108">
        <f t="shared" ca="1" si="35"/>
        <v>333</v>
      </c>
      <c r="BL108">
        <f t="shared" ca="1" si="49"/>
        <v>-17</v>
      </c>
      <c r="BM108">
        <f t="shared" ca="1" si="45"/>
        <v>321.62379728055731</v>
      </c>
    </row>
    <row r="109" spans="1:65" x14ac:dyDescent="0.25">
      <c r="A109" s="64">
        <v>106</v>
      </c>
      <c r="B109" s="64">
        <v>74</v>
      </c>
      <c r="C109" s="64">
        <v>39</v>
      </c>
      <c r="D109" s="18">
        <v>106</v>
      </c>
      <c r="E109" s="21">
        <f t="shared" ca="1" si="38"/>
        <v>1836.2104490122879</v>
      </c>
      <c r="F109" s="22">
        <f t="shared" ca="1" si="39"/>
        <v>127.46924723048532</v>
      </c>
      <c r="G109" s="28">
        <v>106</v>
      </c>
      <c r="H109" s="24">
        <f t="shared" ca="1" si="40"/>
        <v>1833.3116279999999</v>
      </c>
      <c r="I109" s="25">
        <f t="shared" ca="1" si="41"/>
        <v>127.66143906360001</v>
      </c>
      <c r="J109" s="155"/>
      <c r="K109" s="155"/>
      <c r="L109" s="129">
        <f t="shared" si="46"/>
        <v>0</v>
      </c>
      <c r="AX109">
        <f t="shared" ca="1" si="50"/>
        <v>327.33702324000001</v>
      </c>
      <c r="AY109">
        <f t="shared" ca="1" si="42"/>
        <v>321.66297675999999</v>
      </c>
      <c r="AZ109" cm="1">
        <f t="array" aca="1" ref="AZ109" ca="1">_xlfn.LET(_xlpm.rozsah, $J$3:$J$10001,_xlpm.podminka, (_xlpm.rozsah&gt;H109)*(ISNUMBER(_xlpm.rozsah)),_xlpm.indexy, IF(_xlpm.podminka, ROW(_xlpm.rozsah)-MIN(ROW(_xlpm.rozsah))+1),_xlpm.prvni, MIN(_xlpm.indexy),_xlpm.finalni, IF(_xlpm.prvni=1, 2, _xlpm.prvni),INDEX(_xlpm.rozsah, _xlpm.finalni))</f>
        <v>1900</v>
      </c>
      <c r="BA109" cm="1">
        <f t="array" aca="1" ref="BA109" ca="1">INDEX($J$3:$J$10001,MATCH(AZ109,$J$3:$J$10004,0)-1)</f>
        <v>1800</v>
      </c>
      <c r="BB109">
        <f t="shared" ca="1" si="52"/>
        <v>316</v>
      </c>
      <c r="BC109">
        <f t="shared" ca="1" si="52"/>
        <v>333</v>
      </c>
      <c r="BD109">
        <f t="shared" ca="1" si="51"/>
        <v>-17</v>
      </c>
      <c r="BE109">
        <f t="shared" ca="1" si="43"/>
        <v>327.33702324000001</v>
      </c>
      <c r="BF109">
        <f t="shared" ca="1" si="48"/>
        <v>326.84422366791108</v>
      </c>
      <c r="BG109">
        <f t="shared" ca="1" si="44"/>
        <v>322.15577633208892</v>
      </c>
      <c r="BH109" cm="1">
        <f t="array" aca="1" ref="BH109" ca="1">_xlfn.LET(_xlpm.rozsah, $J$3:$J$10001,_xlpm.podminka, (_xlpm.rozsah&gt;E109)*(ISNUMBER(_xlpm.rozsah)),_xlpm.indexy, IF(_xlpm.podminka, ROW(_xlpm.rozsah)-MIN(ROW(_xlpm.rozsah))+1),_xlpm.prvni, MIN(_xlpm.indexy),_xlpm.finalni, IF(_xlpm.prvni=1, 2, _xlpm.prvni),INDEX(_xlpm.rozsah, _xlpm.finalni))</f>
        <v>1900</v>
      </c>
      <c r="BI109" cm="1">
        <f t="array" aca="1" ref="BI109" ca="1">INDEX($J$3:$J$10001,MATCH(BH109,$J$3:$J$10004,0)-1)</f>
        <v>1800</v>
      </c>
      <c r="BJ109">
        <f t="shared" ca="1" si="35"/>
        <v>316</v>
      </c>
      <c r="BK109">
        <f t="shared" ca="1" si="35"/>
        <v>333</v>
      </c>
      <c r="BL109">
        <f t="shared" ca="1" si="49"/>
        <v>-17</v>
      </c>
      <c r="BM109">
        <f t="shared" ca="1" si="45"/>
        <v>326.84422366791108</v>
      </c>
    </row>
    <row r="110" spans="1:65" x14ac:dyDescent="0.25">
      <c r="A110" s="64">
        <v>107</v>
      </c>
      <c r="B110" s="64">
        <v>72</v>
      </c>
      <c r="C110" s="64">
        <v>30</v>
      </c>
      <c r="D110" s="18">
        <v>107</v>
      </c>
      <c r="E110" s="21">
        <f t="shared" ca="1" si="38"/>
        <v>1805.5020584984422</v>
      </c>
      <c r="F110" s="22">
        <f t="shared" ca="1" si="39"/>
        <v>99.619395016579432</v>
      </c>
      <c r="G110" s="23">
        <v>107</v>
      </c>
      <c r="H110" s="24">
        <f t="shared" ca="1" si="40"/>
        <v>1802.6815839999999</v>
      </c>
      <c r="I110" s="25">
        <f t="shared" ca="1" si="41"/>
        <v>99.763239216000002</v>
      </c>
      <c r="J110" s="155"/>
      <c r="K110" s="155"/>
      <c r="L110" s="129">
        <f t="shared" si="46"/>
        <v>0</v>
      </c>
      <c r="AX110">
        <f t="shared" ca="1" si="50"/>
        <v>332.54413072</v>
      </c>
      <c r="AY110">
        <f t="shared" ca="1" si="42"/>
        <v>316.45586928</v>
      </c>
      <c r="AZ110" cm="1">
        <f t="array" aca="1" ref="AZ110" ca="1">_xlfn.LET(_xlpm.rozsah, $J$3:$J$10001,_xlpm.podminka, (_xlpm.rozsah&gt;H110)*(ISNUMBER(_xlpm.rozsah)),_xlpm.indexy, IF(_xlpm.podminka, ROW(_xlpm.rozsah)-MIN(ROW(_xlpm.rozsah))+1),_xlpm.prvni, MIN(_xlpm.indexy),_xlpm.finalni, IF(_xlpm.prvni=1, 2, _xlpm.prvni),INDEX(_xlpm.rozsah, _xlpm.finalni))</f>
        <v>1900</v>
      </c>
      <c r="BA110" cm="1">
        <f t="array" aca="1" ref="BA110" ca="1">INDEX($J$3:$J$10001,MATCH(AZ110,$J$3:$J$10004,0)-1)</f>
        <v>1800</v>
      </c>
      <c r="BB110">
        <f t="shared" ca="1" si="52"/>
        <v>316</v>
      </c>
      <c r="BC110">
        <f t="shared" ca="1" si="52"/>
        <v>333</v>
      </c>
      <c r="BD110">
        <f t="shared" ca="1" si="51"/>
        <v>-17</v>
      </c>
      <c r="BE110">
        <f t="shared" ca="1" si="43"/>
        <v>332.54413072</v>
      </c>
      <c r="BF110">
        <f t="shared" ca="1" si="48"/>
        <v>332.06465005526479</v>
      </c>
      <c r="BG110">
        <f t="shared" ca="1" si="44"/>
        <v>316.93534994473521</v>
      </c>
      <c r="BH110" cm="1">
        <f t="array" aca="1" ref="BH110" ca="1">_xlfn.LET(_xlpm.rozsah, $J$3:$J$10001,_xlpm.podminka, (_xlpm.rozsah&gt;E110)*(ISNUMBER(_xlpm.rozsah)),_xlpm.indexy, IF(_xlpm.podminka, ROW(_xlpm.rozsah)-MIN(ROW(_xlpm.rozsah))+1),_xlpm.prvni, MIN(_xlpm.indexy),_xlpm.finalni, IF(_xlpm.prvni=1, 2, _xlpm.prvni),INDEX(_xlpm.rozsah, _xlpm.finalni))</f>
        <v>1900</v>
      </c>
      <c r="BI110" cm="1">
        <f t="array" aca="1" ref="BI110" ca="1">INDEX($J$3:$J$10001,MATCH(BH110,$J$3:$J$10004,0)-1)</f>
        <v>1800</v>
      </c>
      <c r="BJ110">
        <f t="shared" ref="BJ110:BK173" ca="1" si="53">IF(ISERROR(MATCH(BH110,$J$1:$J$10000,0)), 0, INDEX($K$1:$K$10000, MATCH(BH110,$J$1:$J$10000,0)))</f>
        <v>316</v>
      </c>
      <c r="BK110">
        <f t="shared" ca="1" si="53"/>
        <v>333</v>
      </c>
      <c r="BL110">
        <f t="shared" ca="1" si="49"/>
        <v>-17</v>
      </c>
      <c r="BM110">
        <f t="shared" ca="1" si="45"/>
        <v>332.06465005526479</v>
      </c>
    </row>
    <row r="111" spans="1:65" x14ac:dyDescent="0.25">
      <c r="A111" s="64">
        <v>108</v>
      </c>
      <c r="B111" s="64">
        <v>75</v>
      </c>
      <c r="C111" s="64">
        <v>22</v>
      </c>
      <c r="D111" s="18">
        <v>108</v>
      </c>
      <c r="E111" s="21">
        <f t="shared" ca="1" si="38"/>
        <v>1851.5646442692105</v>
      </c>
      <c r="F111" s="22">
        <f t="shared" ca="1" si="39"/>
        <v>71.331482304331516</v>
      </c>
      <c r="G111" s="28">
        <v>108</v>
      </c>
      <c r="H111" s="24">
        <f t="shared" ca="1" si="40"/>
        <v>1848.6266499999999</v>
      </c>
      <c r="I111" s="25">
        <f t="shared" ca="1" si="41"/>
        <v>71.441363289999998</v>
      </c>
      <c r="J111" s="155"/>
      <c r="K111" s="155"/>
      <c r="L111" s="129">
        <f t="shared" si="46"/>
        <v>0</v>
      </c>
      <c r="AX111">
        <f t="shared" ca="1" si="50"/>
        <v>324.73346950000001</v>
      </c>
      <c r="AY111">
        <f t="shared" ca="1" si="42"/>
        <v>324.26653049999999</v>
      </c>
      <c r="AZ111" cm="1">
        <f t="array" aca="1" ref="AZ111" ca="1">_xlfn.LET(_xlpm.rozsah, $J$3:$J$10001,_xlpm.podminka, (_xlpm.rozsah&gt;H111)*(ISNUMBER(_xlpm.rozsah)),_xlpm.indexy, IF(_xlpm.podminka, ROW(_xlpm.rozsah)-MIN(ROW(_xlpm.rozsah))+1),_xlpm.prvni, MIN(_xlpm.indexy),_xlpm.finalni, IF(_xlpm.prvni=1, 2, _xlpm.prvni),INDEX(_xlpm.rozsah, _xlpm.finalni))</f>
        <v>1900</v>
      </c>
      <c r="BA111" cm="1">
        <f t="array" aca="1" ref="BA111" ca="1">INDEX($J$3:$J$10001,MATCH(AZ111,$J$3:$J$10004,0)-1)</f>
        <v>1800</v>
      </c>
      <c r="BB111">
        <f t="shared" ca="1" si="52"/>
        <v>316</v>
      </c>
      <c r="BC111">
        <f t="shared" ca="1" si="52"/>
        <v>333</v>
      </c>
      <c r="BD111">
        <f t="shared" ca="1" si="51"/>
        <v>-17</v>
      </c>
      <c r="BE111">
        <f t="shared" ca="1" si="43"/>
        <v>324.73346950000001</v>
      </c>
      <c r="BF111">
        <f t="shared" ca="1" si="48"/>
        <v>324.2340104742342</v>
      </c>
      <c r="BG111">
        <f t="shared" ca="1" si="44"/>
        <v>324.7659895257658</v>
      </c>
      <c r="BH111" cm="1">
        <f t="array" aca="1" ref="BH111" ca="1">_xlfn.LET(_xlpm.rozsah, $J$3:$J$10001,_xlpm.podminka, (_xlpm.rozsah&gt;E111)*(ISNUMBER(_xlpm.rozsah)),_xlpm.indexy, IF(_xlpm.podminka, ROW(_xlpm.rozsah)-MIN(ROW(_xlpm.rozsah))+1),_xlpm.prvni, MIN(_xlpm.indexy),_xlpm.finalni, IF(_xlpm.prvni=1, 2, _xlpm.prvni),INDEX(_xlpm.rozsah, _xlpm.finalni))</f>
        <v>1900</v>
      </c>
      <c r="BI111" cm="1">
        <f t="array" aca="1" ref="BI111" ca="1">INDEX($J$3:$J$10001,MATCH(BH111,$J$3:$J$10004,0)-1)</f>
        <v>1800</v>
      </c>
      <c r="BJ111">
        <f t="shared" ca="1" si="53"/>
        <v>316</v>
      </c>
      <c r="BK111">
        <f t="shared" ca="1" si="53"/>
        <v>333</v>
      </c>
      <c r="BL111">
        <f t="shared" ca="1" si="49"/>
        <v>-17</v>
      </c>
      <c r="BM111">
        <f t="shared" ca="1" si="45"/>
        <v>324.2340104742342</v>
      </c>
    </row>
    <row r="112" spans="1:65" x14ac:dyDescent="0.25">
      <c r="A112" s="64">
        <v>109</v>
      </c>
      <c r="B112" s="64">
        <v>78</v>
      </c>
      <c r="C112" s="64">
        <v>64</v>
      </c>
      <c r="D112" s="18">
        <v>109</v>
      </c>
      <c r="E112" s="21">
        <f t="shared" ca="1" si="38"/>
        <v>1897.6272300399792</v>
      </c>
      <c r="F112" s="22">
        <f t="shared" ca="1" si="39"/>
        <v>202.49815737165028</v>
      </c>
      <c r="G112" s="23">
        <v>109</v>
      </c>
      <c r="H112" s="24">
        <f t="shared" ca="1" si="40"/>
        <v>1894.5717159999999</v>
      </c>
      <c r="I112" s="25">
        <f t="shared" ca="1" si="41"/>
        <v>202.83059729920001</v>
      </c>
      <c r="J112" s="155"/>
      <c r="K112" s="155"/>
      <c r="L112" s="129">
        <f t="shared" si="46"/>
        <v>0</v>
      </c>
      <c r="AX112">
        <f t="shared" ca="1" si="50"/>
        <v>316.92280828000003</v>
      </c>
      <c r="AY112">
        <f t="shared" ca="1" si="42"/>
        <v>332.07719171999997</v>
      </c>
      <c r="AZ112" cm="1">
        <f t="array" aca="1" ref="AZ112" ca="1">_xlfn.LET(_xlpm.rozsah, $J$3:$J$10001,_xlpm.podminka, (_xlpm.rozsah&gt;H112)*(ISNUMBER(_xlpm.rozsah)),_xlpm.indexy, IF(_xlpm.podminka, ROW(_xlpm.rozsah)-MIN(ROW(_xlpm.rozsah))+1),_xlpm.prvni, MIN(_xlpm.indexy),_xlpm.finalni, IF(_xlpm.prvni=1, 2, _xlpm.prvni),INDEX(_xlpm.rozsah, _xlpm.finalni))</f>
        <v>1900</v>
      </c>
      <c r="BA112" cm="1">
        <f t="array" aca="1" ref="BA112" ca="1">INDEX($J$3:$J$10001,MATCH(AZ112,$J$3:$J$10004,0)-1)</f>
        <v>1800</v>
      </c>
      <c r="BB112">
        <f t="shared" ca="1" si="52"/>
        <v>316</v>
      </c>
      <c r="BC112">
        <f t="shared" ca="1" si="52"/>
        <v>333</v>
      </c>
      <c r="BD112">
        <f t="shared" ca="1" si="51"/>
        <v>-17</v>
      </c>
      <c r="BE112">
        <f t="shared" ca="1" si="43"/>
        <v>316.92280828000003</v>
      </c>
      <c r="BF112">
        <f t="shared" ca="1" si="48"/>
        <v>316.40337089320354</v>
      </c>
      <c r="BG112">
        <f t="shared" ca="1" si="44"/>
        <v>332.59662910679646</v>
      </c>
      <c r="BH112" cm="1">
        <f t="array" aca="1" ref="BH112" ca="1">_xlfn.LET(_xlpm.rozsah, $J$3:$J$10001,_xlpm.podminka, (_xlpm.rozsah&gt;E112)*(ISNUMBER(_xlpm.rozsah)),_xlpm.indexy, IF(_xlpm.podminka, ROW(_xlpm.rozsah)-MIN(ROW(_xlpm.rozsah))+1),_xlpm.prvni, MIN(_xlpm.indexy),_xlpm.finalni, IF(_xlpm.prvni=1, 2, _xlpm.prvni),INDEX(_xlpm.rozsah, _xlpm.finalni))</f>
        <v>1900</v>
      </c>
      <c r="BI112" cm="1">
        <f t="array" aca="1" ref="BI112" ca="1">INDEX($J$3:$J$10001,MATCH(BH112,$J$3:$J$10004,0)-1)</f>
        <v>1800</v>
      </c>
      <c r="BJ112">
        <f t="shared" ca="1" si="53"/>
        <v>316</v>
      </c>
      <c r="BK112">
        <f t="shared" ca="1" si="53"/>
        <v>333</v>
      </c>
      <c r="BL112">
        <f t="shared" ca="1" si="49"/>
        <v>-17</v>
      </c>
      <c r="BM112">
        <f t="shared" ca="1" si="45"/>
        <v>316.40337089320354</v>
      </c>
    </row>
    <row r="113" spans="1:65" x14ac:dyDescent="0.25">
      <c r="A113" s="64">
        <v>110</v>
      </c>
      <c r="B113" s="64">
        <v>102</v>
      </c>
      <c r="C113" s="64">
        <v>34</v>
      </c>
      <c r="D113" s="18">
        <v>110</v>
      </c>
      <c r="E113" s="21">
        <f t="shared" ca="1" si="38"/>
        <v>2266.1279162061264</v>
      </c>
      <c r="F113" s="22">
        <f t="shared" ca="1" si="39"/>
        <v>68.685730518446064</v>
      </c>
      <c r="G113" s="28">
        <v>110</v>
      </c>
      <c r="H113" s="24">
        <f t="shared" ca="1" si="40"/>
        <v>2262.1322439999999</v>
      </c>
      <c r="I113" s="25">
        <f t="shared" ca="1" si="41"/>
        <v>69.568774076000025</v>
      </c>
      <c r="J113" s="155"/>
      <c r="K113" s="155"/>
      <c r="L113" s="129">
        <f t="shared" si="46"/>
        <v>0</v>
      </c>
      <c r="AX113">
        <f t="shared" ca="1" si="50"/>
        <v>204.61404140000008</v>
      </c>
      <c r="AY113">
        <f t="shared" ca="1" si="42"/>
        <v>220.38595859999992</v>
      </c>
      <c r="AZ113" cm="1">
        <f t="array" aca="1" ref="AZ113" ca="1">_xlfn.LET(_xlpm.rozsah, $J$3:$J$10001,_xlpm.podminka, (_xlpm.rozsah&gt;H113)*(ISNUMBER(_xlpm.rozsah)),_xlpm.indexy, IF(_xlpm.podminka, ROW(_xlpm.rozsah)-MIN(ROW(_xlpm.rozsah))+1),_xlpm.prvni, MIN(_xlpm.indexy),_xlpm.finalni, IF(_xlpm.prvni=1, 2, _xlpm.prvni),INDEX(_xlpm.rozsah, _xlpm.finalni))</f>
        <v>2300</v>
      </c>
      <c r="BA113" cm="1">
        <f t="array" aca="1" ref="BA113" ca="1">INDEX($J$3:$J$10001,MATCH(AZ113,$J$3:$J$10004,0)-1)</f>
        <v>2200</v>
      </c>
      <c r="BB113">
        <f t="shared" ca="1" si="52"/>
        <v>180</v>
      </c>
      <c r="BC113">
        <f t="shared" ca="1" si="52"/>
        <v>245</v>
      </c>
      <c r="BD113">
        <f t="shared" ca="1" si="51"/>
        <v>-65</v>
      </c>
      <c r="BE113">
        <f t="shared" ca="1" si="43"/>
        <v>204.61404140000008</v>
      </c>
      <c r="BF113">
        <f t="shared" ca="1" si="48"/>
        <v>202.01685446601783</v>
      </c>
      <c r="BG113">
        <f t="shared" ca="1" si="44"/>
        <v>222.98314553398217</v>
      </c>
      <c r="BH113" cm="1">
        <f t="array" aca="1" ref="BH113" ca="1">_xlfn.LET(_xlpm.rozsah, $J$3:$J$10001,_xlpm.podminka, (_xlpm.rozsah&gt;E113)*(ISNUMBER(_xlpm.rozsah)),_xlpm.indexy, IF(_xlpm.podminka, ROW(_xlpm.rozsah)-MIN(ROW(_xlpm.rozsah))+1),_xlpm.prvni, MIN(_xlpm.indexy),_xlpm.finalni, IF(_xlpm.prvni=1, 2, _xlpm.prvni),INDEX(_xlpm.rozsah, _xlpm.finalni))</f>
        <v>2300</v>
      </c>
      <c r="BI113" cm="1">
        <f t="array" aca="1" ref="BI113" ca="1">INDEX($J$3:$J$10001,MATCH(BH113,$J$3:$J$10004,0)-1)</f>
        <v>2200</v>
      </c>
      <c r="BJ113">
        <f t="shared" ca="1" si="53"/>
        <v>180</v>
      </c>
      <c r="BK113">
        <f t="shared" ca="1" si="53"/>
        <v>245</v>
      </c>
      <c r="BL113">
        <f t="shared" ca="1" si="49"/>
        <v>-65</v>
      </c>
      <c r="BM113">
        <f t="shared" ca="1" si="45"/>
        <v>202.01685446601783</v>
      </c>
    </row>
    <row r="114" spans="1:65" x14ac:dyDescent="0.25">
      <c r="A114" s="64">
        <v>111</v>
      </c>
      <c r="B114" s="64">
        <v>103</v>
      </c>
      <c r="C114" s="64">
        <v>28</v>
      </c>
      <c r="D114" s="18">
        <v>111</v>
      </c>
      <c r="E114" s="21">
        <f t="shared" ca="1" si="38"/>
        <v>2281.4821114630495</v>
      </c>
      <c r="F114" s="22">
        <f t="shared" ca="1" si="39"/>
        <v>53.770255713725</v>
      </c>
      <c r="G114" s="23">
        <v>111</v>
      </c>
      <c r="H114" s="24">
        <f t="shared" ca="1" si="40"/>
        <v>2277.4472660000001</v>
      </c>
      <c r="I114" s="25">
        <f t="shared" ca="1" si="41"/>
        <v>54.504597587999982</v>
      </c>
      <c r="J114" s="155"/>
      <c r="K114" s="155"/>
      <c r="L114" s="129">
        <f t="shared" si="46"/>
        <v>0</v>
      </c>
      <c r="AX114">
        <f t="shared" ca="1" si="50"/>
        <v>194.65927709999991</v>
      </c>
      <c r="AY114">
        <f t="shared" ca="1" si="42"/>
        <v>230.34072290000009</v>
      </c>
      <c r="AZ114" cm="1">
        <f t="array" aca="1" ref="AZ114" ca="1">_xlfn.LET(_xlpm.rozsah, $J$3:$J$10001,_xlpm.podminka, (_xlpm.rozsah&gt;H114)*(ISNUMBER(_xlpm.rozsah)),_xlpm.indexy, IF(_xlpm.podminka, ROW(_xlpm.rozsah)-MIN(ROW(_xlpm.rozsah))+1),_xlpm.prvni, MIN(_xlpm.indexy),_xlpm.finalni, IF(_xlpm.prvni=1, 2, _xlpm.prvni),INDEX(_xlpm.rozsah, _xlpm.finalni))</f>
        <v>2300</v>
      </c>
      <c r="BA114" cm="1">
        <f t="array" aca="1" ref="BA114" ca="1">INDEX($J$3:$J$10001,MATCH(AZ114,$J$3:$J$10004,0)-1)</f>
        <v>2200</v>
      </c>
      <c r="BB114">
        <f t="shared" ca="1" si="52"/>
        <v>180</v>
      </c>
      <c r="BC114">
        <f t="shared" ca="1" si="52"/>
        <v>245</v>
      </c>
      <c r="BD114">
        <f t="shared" ca="1" si="51"/>
        <v>-65</v>
      </c>
      <c r="BE114">
        <f t="shared" ca="1" si="43"/>
        <v>194.65927709999991</v>
      </c>
      <c r="BF114">
        <f t="shared" ca="1" si="48"/>
        <v>192.03662754901785</v>
      </c>
      <c r="BG114">
        <f t="shared" ca="1" si="44"/>
        <v>232.96337245098215</v>
      </c>
      <c r="BH114" cm="1">
        <f t="array" aca="1" ref="BH114" ca="1">_xlfn.LET(_xlpm.rozsah, $J$3:$J$10001,_xlpm.podminka, (_xlpm.rozsah&gt;E114)*(ISNUMBER(_xlpm.rozsah)),_xlpm.indexy, IF(_xlpm.podminka, ROW(_xlpm.rozsah)-MIN(ROW(_xlpm.rozsah))+1),_xlpm.prvni, MIN(_xlpm.indexy),_xlpm.finalni, IF(_xlpm.prvni=1, 2, _xlpm.prvni),INDEX(_xlpm.rozsah, _xlpm.finalni))</f>
        <v>2300</v>
      </c>
      <c r="BI114" cm="1">
        <f t="array" aca="1" ref="BI114" ca="1">INDEX($J$3:$J$10001,MATCH(BH114,$J$3:$J$10004,0)-1)</f>
        <v>2200</v>
      </c>
      <c r="BJ114">
        <f t="shared" ca="1" si="53"/>
        <v>180</v>
      </c>
      <c r="BK114">
        <f t="shared" ca="1" si="53"/>
        <v>245</v>
      </c>
      <c r="BL114">
        <f t="shared" ca="1" si="49"/>
        <v>-65</v>
      </c>
      <c r="BM114">
        <f t="shared" ca="1" si="45"/>
        <v>192.03662754901785</v>
      </c>
    </row>
    <row r="115" spans="1:65" x14ac:dyDescent="0.25">
      <c r="A115" s="64">
        <v>112</v>
      </c>
      <c r="B115" s="64">
        <v>103</v>
      </c>
      <c r="C115" s="64">
        <v>28</v>
      </c>
      <c r="D115" s="18">
        <v>112</v>
      </c>
      <c r="E115" s="21">
        <f t="shared" ca="1" si="38"/>
        <v>2281.4821114630495</v>
      </c>
      <c r="F115" s="22">
        <f t="shared" ca="1" si="39"/>
        <v>53.770255713725</v>
      </c>
      <c r="G115" s="28">
        <v>112</v>
      </c>
      <c r="H115" s="24">
        <f t="shared" ca="1" si="40"/>
        <v>2277.4472660000001</v>
      </c>
      <c r="I115" s="25">
        <f t="shared" ca="1" si="41"/>
        <v>54.504597587999982</v>
      </c>
      <c r="J115" s="155"/>
      <c r="K115" s="155"/>
      <c r="L115" s="129">
        <f t="shared" si="46"/>
        <v>0</v>
      </c>
      <c r="AX115">
        <f t="shared" ca="1" si="50"/>
        <v>194.65927709999991</v>
      </c>
      <c r="AY115">
        <f t="shared" ca="1" si="42"/>
        <v>230.34072290000009</v>
      </c>
      <c r="AZ115" cm="1">
        <f t="array" aca="1" ref="AZ115" ca="1">_xlfn.LET(_xlpm.rozsah, $J$3:$J$10001,_xlpm.podminka, (_xlpm.rozsah&gt;H115)*(ISNUMBER(_xlpm.rozsah)),_xlpm.indexy, IF(_xlpm.podminka, ROW(_xlpm.rozsah)-MIN(ROW(_xlpm.rozsah))+1),_xlpm.prvni, MIN(_xlpm.indexy),_xlpm.finalni, IF(_xlpm.prvni=1, 2, _xlpm.prvni),INDEX(_xlpm.rozsah, _xlpm.finalni))</f>
        <v>2300</v>
      </c>
      <c r="BA115" cm="1">
        <f t="array" aca="1" ref="BA115" ca="1">INDEX($J$3:$J$10001,MATCH(AZ115,$J$3:$J$10004,0)-1)</f>
        <v>2200</v>
      </c>
      <c r="BB115">
        <f t="shared" ca="1" si="52"/>
        <v>180</v>
      </c>
      <c r="BC115">
        <f t="shared" ca="1" si="52"/>
        <v>245</v>
      </c>
      <c r="BD115">
        <f t="shared" ca="1" si="51"/>
        <v>-65</v>
      </c>
      <c r="BE115">
        <f t="shared" ca="1" si="43"/>
        <v>194.65927709999991</v>
      </c>
      <c r="BF115">
        <f t="shared" ca="1" si="48"/>
        <v>192.03662754901785</v>
      </c>
      <c r="BG115">
        <f t="shared" ca="1" si="44"/>
        <v>232.96337245098215</v>
      </c>
      <c r="BH115" cm="1">
        <f t="array" aca="1" ref="BH115" ca="1">_xlfn.LET(_xlpm.rozsah, $J$3:$J$10001,_xlpm.podminka, (_xlpm.rozsah&gt;E115)*(ISNUMBER(_xlpm.rozsah)),_xlpm.indexy, IF(_xlpm.podminka, ROW(_xlpm.rozsah)-MIN(ROW(_xlpm.rozsah))+1),_xlpm.prvni, MIN(_xlpm.indexy),_xlpm.finalni, IF(_xlpm.prvni=1, 2, _xlpm.prvni),INDEX(_xlpm.rozsah, _xlpm.finalni))</f>
        <v>2300</v>
      </c>
      <c r="BI115" cm="1">
        <f t="array" aca="1" ref="BI115" ca="1">INDEX($J$3:$J$10001,MATCH(BH115,$J$3:$J$10004,0)-1)</f>
        <v>2200</v>
      </c>
      <c r="BJ115">
        <f t="shared" ca="1" si="53"/>
        <v>180</v>
      </c>
      <c r="BK115">
        <f t="shared" ca="1" si="53"/>
        <v>245</v>
      </c>
      <c r="BL115">
        <f t="shared" ca="1" si="49"/>
        <v>-65</v>
      </c>
      <c r="BM115">
        <f t="shared" ca="1" si="45"/>
        <v>192.03662754901785</v>
      </c>
    </row>
    <row r="116" spans="1:65" x14ac:dyDescent="0.25">
      <c r="A116" s="64">
        <v>113</v>
      </c>
      <c r="B116" s="64">
        <v>103</v>
      </c>
      <c r="C116" s="64">
        <v>19</v>
      </c>
      <c r="D116" s="18">
        <v>113</v>
      </c>
      <c r="E116" s="21">
        <f t="shared" ca="1" si="38"/>
        <v>2281.4821114630495</v>
      </c>
      <c r="F116" s="22">
        <f t="shared" ca="1" si="39"/>
        <v>36.486959234313389</v>
      </c>
      <c r="G116" s="23">
        <v>113</v>
      </c>
      <c r="H116" s="24">
        <f t="shared" ca="1" si="40"/>
        <v>2277.4472660000001</v>
      </c>
      <c r="I116" s="25">
        <f t="shared" ca="1" si="41"/>
        <v>36.985262648999985</v>
      </c>
      <c r="J116" s="155"/>
      <c r="K116" s="155"/>
      <c r="L116" s="129">
        <f t="shared" si="46"/>
        <v>0</v>
      </c>
      <c r="AX116">
        <f t="shared" ca="1" si="50"/>
        <v>194.65927709999991</v>
      </c>
      <c r="AY116">
        <f t="shared" ca="1" si="42"/>
        <v>230.34072290000009</v>
      </c>
      <c r="AZ116" cm="1">
        <f t="array" aca="1" ref="AZ116" ca="1">_xlfn.LET(_xlpm.rozsah, $J$3:$J$10001,_xlpm.podminka, (_xlpm.rozsah&gt;H116)*(ISNUMBER(_xlpm.rozsah)),_xlpm.indexy, IF(_xlpm.podminka, ROW(_xlpm.rozsah)-MIN(ROW(_xlpm.rozsah))+1),_xlpm.prvni, MIN(_xlpm.indexy),_xlpm.finalni, IF(_xlpm.prvni=1, 2, _xlpm.prvni),INDEX(_xlpm.rozsah, _xlpm.finalni))</f>
        <v>2300</v>
      </c>
      <c r="BA116" cm="1">
        <f t="array" aca="1" ref="BA116" ca="1">INDEX($J$3:$J$10001,MATCH(AZ116,$J$3:$J$10004,0)-1)</f>
        <v>2200</v>
      </c>
      <c r="BB116">
        <f t="shared" ca="1" si="52"/>
        <v>180</v>
      </c>
      <c r="BC116">
        <f t="shared" ca="1" si="52"/>
        <v>245</v>
      </c>
      <c r="BD116">
        <f t="shared" ca="1" si="51"/>
        <v>-65</v>
      </c>
      <c r="BE116">
        <f t="shared" ca="1" si="43"/>
        <v>194.65927709999991</v>
      </c>
      <c r="BF116">
        <f t="shared" ca="1" si="48"/>
        <v>192.03662754901785</v>
      </c>
      <c r="BG116">
        <f t="shared" ca="1" si="44"/>
        <v>232.96337245098215</v>
      </c>
      <c r="BH116" cm="1">
        <f t="array" aca="1" ref="BH116" ca="1">_xlfn.LET(_xlpm.rozsah, $J$3:$J$10001,_xlpm.podminka, (_xlpm.rozsah&gt;E116)*(ISNUMBER(_xlpm.rozsah)),_xlpm.indexy, IF(_xlpm.podminka, ROW(_xlpm.rozsah)-MIN(ROW(_xlpm.rozsah))+1),_xlpm.prvni, MIN(_xlpm.indexy),_xlpm.finalni, IF(_xlpm.prvni=1, 2, _xlpm.prvni),INDEX(_xlpm.rozsah, _xlpm.finalni))</f>
        <v>2300</v>
      </c>
      <c r="BI116" cm="1">
        <f t="array" aca="1" ref="BI116" ca="1">INDEX($J$3:$J$10001,MATCH(BH116,$J$3:$J$10004,0)-1)</f>
        <v>2200</v>
      </c>
      <c r="BJ116">
        <f t="shared" ca="1" si="53"/>
        <v>180</v>
      </c>
      <c r="BK116">
        <f t="shared" ca="1" si="53"/>
        <v>245</v>
      </c>
      <c r="BL116">
        <f t="shared" ca="1" si="49"/>
        <v>-65</v>
      </c>
      <c r="BM116">
        <f t="shared" ca="1" si="45"/>
        <v>192.03662754901785</v>
      </c>
    </row>
    <row r="117" spans="1:65" x14ac:dyDescent="0.25">
      <c r="A117" s="64">
        <v>114</v>
      </c>
      <c r="B117" s="64">
        <v>103</v>
      </c>
      <c r="C117" s="64">
        <v>32</v>
      </c>
      <c r="D117" s="18">
        <v>114</v>
      </c>
      <c r="E117" s="21">
        <f t="shared" ca="1" si="38"/>
        <v>2281.4821114630495</v>
      </c>
      <c r="F117" s="22">
        <f t="shared" ca="1" si="39"/>
        <v>61.451720815685711</v>
      </c>
      <c r="G117" s="28">
        <v>114</v>
      </c>
      <c r="H117" s="24">
        <f t="shared" ca="1" si="40"/>
        <v>2277.4472660000001</v>
      </c>
      <c r="I117" s="25">
        <f t="shared" ca="1" si="41"/>
        <v>62.29096867199997</v>
      </c>
      <c r="J117" s="155"/>
      <c r="K117" s="155"/>
      <c r="L117" s="129">
        <f t="shared" si="46"/>
        <v>0</v>
      </c>
      <c r="AX117">
        <f t="shared" ca="1" si="50"/>
        <v>194.65927709999991</v>
      </c>
      <c r="AY117">
        <f t="shared" ca="1" si="42"/>
        <v>230.34072290000009</v>
      </c>
      <c r="AZ117" cm="1">
        <f t="array" aca="1" ref="AZ117" ca="1">_xlfn.LET(_xlpm.rozsah, $J$3:$J$10001,_xlpm.podminka, (_xlpm.rozsah&gt;H117)*(ISNUMBER(_xlpm.rozsah)),_xlpm.indexy, IF(_xlpm.podminka, ROW(_xlpm.rozsah)-MIN(ROW(_xlpm.rozsah))+1),_xlpm.prvni, MIN(_xlpm.indexy),_xlpm.finalni, IF(_xlpm.prvni=1, 2, _xlpm.prvni),INDEX(_xlpm.rozsah, _xlpm.finalni))</f>
        <v>2300</v>
      </c>
      <c r="BA117" cm="1">
        <f t="array" aca="1" ref="BA117" ca="1">INDEX($J$3:$J$10001,MATCH(AZ117,$J$3:$J$10004,0)-1)</f>
        <v>2200</v>
      </c>
      <c r="BB117">
        <f t="shared" ca="1" si="52"/>
        <v>180</v>
      </c>
      <c r="BC117">
        <f t="shared" ca="1" si="52"/>
        <v>245</v>
      </c>
      <c r="BD117">
        <f t="shared" ca="1" si="51"/>
        <v>-65</v>
      </c>
      <c r="BE117">
        <f t="shared" ca="1" si="43"/>
        <v>194.65927709999991</v>
      </c>
      <c r="BF117">
        <f t="shared" ca="1" si="48"/>
        <v>192.03662754901785</v>
      </c>
      <c r="BG117">
        <f t="shared" ca="1" si="44"/>
        <v>232.96337245098215</v>
      </c>
      <c r="BH117" cm="1">
        <f t="array" aca="1" ref="BH117" ca="1">_xlfn.LET(_xlpm.rozsah, $J$3:$J$10001,_xlpm.podminka, (_xlpm.rozsah&gt;E117)*(ISNUMBER(_xlpm.rozsah)),_xlpm.indexy, IF(_xlpm.podminka, ROW(_xlpm.rozsah)-MIN(ROW(_xlpm.rozsah))+1),_xlpm.prvni, MIN(_xlpm.indexy),_xlpm.finalni, IF(_xlpm.prvni=1, 2, _xlpm.prvni),INDEX(_xlpm.rozsah, _xlpm.finalni))</f>
        <v>2300</v>
      </c>
      <c r="BI117" cm="1">
        <f t="array" aca="1" ref="BI117" ca="1">INDEX($J$3:$J$10001,MATCH(BH117,$J$3:$J$10004,0)-1)</f>
        <v>2200</v>
      </c>
      <c r="BJ117">
        <f t="shared" ca="1" si="53"/>
        <v>180</v>
      </c>
      <c r="BK117">
        <f t="shared" ca="1" si="53"/>
        <v>245</v>
      </c>
      <c r="BL117">
        <f t="shared" ca="1" si="49"/>
        <v>-65</v>
      </c>
      <c r="BM117">
        <f t="shared" ca="1" si="45"/>
        <v>192.03662754901785</v>
      </c>
    </row>
    <row r="118" spans="1:65" x14ac:dyDescent="0.25">
      <c r="A118" s="64">
        <v>115</v>
      </c>
      <c r="B118" s="64">
        <v>104</v>
      </c>
      <c r="C118" s="64">
        <v>25</v>
      </c>
      <c r="D118" s="18">
        <v>115</v>
      </c>
      <c r="E118" s="21">
        <f t="shared" ca="1" si="38"/>
        <v>2296.8363067199721</v>
      </c>
      <c r="F118" s="22">
        <f t="shared" ca="1" si="39"/>
        <v>45.514100158004538</v>
      </c>
      <c r="G118" s="23">
        <v>115</v>
      </c>
      <c r="H118" s="24">
        <f t="shared" ca="1" si="40"/>
        <v>2292.7622879999999</v>
      </c>
      <c r="I118" s="25">
        <f t="shared" ca="1" si="41"/>
        <v>46.176128200000015</v>
      </c>
      <c r="J118" s="155"/>
      <c r="K118" s="155"/>
      <c r="L118" s="129">
        <f t="shared" si="46"/>
        <v>0</v>
      </c>
      <c r="AX118">
        <f t="shared" ca="1" si="50"/>
        <v>184.70451280000006</v>
      </c>
      <c r="AY118">
        <f t="shared" ca="1" si="42"/>
        <v>240.29548719999994</v>
      </c>
      <c r="AZ118" cm="1">
        <f t="array" aca="1" ref="AZ118" ca="1">_xlfn.LET(_xlpm.rozsah, $J$3:$J$10001,_xlpm.podminka, (_xlpm.rozsah&gt;H118)*(ISNUMBER(_xlpm.rozsah)),_xlpm.indexy, IF(_xlpm.podminka, ROW(_xlpm.rozsah)-MIN(ROW(_xlpm.rozsah))+1),_xlpm.prvni, MIN(_xlpm.indexy),_xlpm.finalni, IF(_xlpm.prvni=1, 2, _xlpm.prvni),INDEX(_xlpm.rozsah, _xlpm.finalni))</f>
        <v>2300</v>
      </c>
      <c r="BA118" cm="1">
        <f t="array" aca="1" ref="BA118" ca="1">INDEX($J$3:$J$10001,MATCH(AZ118,$J$3:$J$10004,0)-1)</f>
        <v>2200</v>
      </c>
      <c r="BB118">
        <f t="shared" ca="1" si="52"/>
        <v>180</v>
      </c>
      <c r="BC118">
        <f t="shared" ca="1" si="52"/>
        <v>245</v>
      </c>
      <c r="BD118">
        <f t="shared" ca="1" si="51"/>
        <v>-65</v>
      </c>
      <c r="BE118">
        <f t="shared" ca="1" si="43"/>
        <v>184.70451280000006</v>
      </c>
      <c r="BF118">
        <f t="shared" ca="1" si="48"/>
        <v>182.05640063201815</v>
      </c>
      <c r="BG118">
        <f t="shared" ca="1" si="44"/>
        <v>242.94359936798185</v>
      </c>
      <c r="BH118" cm="1">
        <f t="array" aca="1" ref="BH118" ca="1">_xlfn.LET(_xlpm.rozsah, $J$3:$J$10001,_xlpm.podminka, (_xlpm.rozsah&gt;E118)*(ISNUMBER(_xlpm.rozsah)),_xlpm.indexy, IF(_xlpm.podminka, ROW(_xlpm.rozsah)-MIN(ROW(_xlpm.rozsah))+1),_xlpm.prvni, MIN(_xlpm.indexy),_xlpm.finalni, IF(_xlpm.prvni=1, 2, _xlpm.prvni),INDEX(_xlpm.rozsah, _xlpm.finalni))</f>
        <v>2300</v>
      </c>
      <c r="BI118" cm="1">
        <f t="array" aca="1" ref="BI118" ca="1">INDEX($J$3:$J$10001,MATCH(BH118,$J$3:$J$10004,0)-1)</f>
        <v>2200</v>
      </c>
      <c r="BJ118">
        <f t="shared" ca="1" si="53"/>
        <v>180</v>
      </c>
      <c r="BK118">
        <f t="shared" ca="1" si="53"/>
        <v>245</v>
      </c>
      <c r="BL118">
        <f t="shared" ca="1" si="49"/>
        <v>-65</v>
      </c>
      <c r="BM118">
        <f t="shared" ca="1" si="45"/>
        <v>182.05640063201815</v>
      </c>
    </row>
    <row r="119" spans="1:65" x14ac:dyDescent="0.25">
      <c r="A119" s="64">
        <v>116</v>
      </c>
      <c r="B119" s="64">
        <v>103</v>
      </c>
      <c r="C119" s="64">
        <v>38</v>
      </c>
      <c r="D119" s="18">
        <v>116</v>
      </c>
      <c r="E119" s="21">
        <f t="shared" ca="1" si="38"/>
        <v>2281.4821114630495</v>
      </c>
      <c r="F119" s="22">
        <f t="shared" ca="1" si="39"/>
        <v>72.973918468626778</v>
      </c>
      <c r="G119" s="28">
        <v>116</v>
      </c>
      <c r="H119" s="24">
        <f t="shared" ca="1" si="40"/>
        <v>2277.4472660000001</v>
      </c>
      <c r="I119" s="25">
        <f t="shared" ca="1" si="41"/>
        <v>73.97052529799997</v>
      </c>
      <c r="J119" s="155"/>
      <c r="K119" s="155"/>
      <c r="L119" s="129">
        <f t="shared" si="46"/>
        <v>0</v>
      </c>
      <c r="AX119">
        <f t="shared" ca="1" si="50"/>
        <v>194.65927709999991</v>
      </c>
      <c r="AY119">
        <f t="shared" ca="1" si="42"/>
        <v>230.34072290000009</v>
      </c>
      <c r="AZ119" cm="1">
        <f t="array" aca="1" ref="AZ119" ca="1">_xlfn.LET(_xlpm.rozsah, $J$3:$J$10001,_xlpm.podminka, (_xlpm.rozsah&gt;H119)*(ISNUMBER(_xlpm.rozsah)),_xlpm.indexy, IF(_xlpm.podminka, ROW(_xlpm.rozsah)-MIN(ROW(_xlpm.rozsah))+1),_xlpm.prvni, MIN(_xlpm.indexy),_xlpm.finalni, IF(_xlpm.prvni=1, 2, _xlpm.prvni),INDEX(_xlpm.rozsah, _xlpm.finalni))</f>
        <v>2300</v>
      </c>
      <c r="BA119" cm="1">
        <f t="array" aca="1" ref="BA119" ca="1">INDEX($J$3:$J$10001,MATCH(AZ119,$J$3:$J$10004,0)-1)</f>
        <v>2200</v>
      </c>
      <c r="BB119">
        <f t="shared" ca="1" si="52"/>
        <v>180</v>
      </c>
      <c r="BC119">
        <f t="shared" ca="1" si="52"/>
        <v>245</v>
      </c>
      <c r="BD119">
        <f t="shared" ca="1" si="51"/>
        <v>-65</v>
      </c>
      <c r="BE119">
        <f t="shared" ca="1" si="43"/>
        <v>194.65927709999991</v>
      </c>
      <c r="BF119">
        <f t="shared" ca="1" si="48"/>
        <v>192.03662754901785</v>
      </c>
      <c r="BG119">
        <f t="shared" ca="1" si="44"/>
        <v>232.96337245098215</v>
      </c>
      <c r="BH119" cm="1">
        <f t="array" aca="1" ref="BH119" ca="1">_xlfn.LET(_xlpm.rozsah, $J$3:$J$10001,_xlpm.podminka, (_xlpm.rozsah&gt;E119)*(ISNUMBER(_xlpm.rozsah)),_xlpm.indexy, IF(_xlpm.podminka, ROW(_xlpm.rozsah)-MIN(ROW(_xlpm.rozsah))+1),_xlpm.prvni, MIN(_xlpm.indexy),_xlpm.finalni, IF(_xlpm.prvni=1, 2, _xlpm.prvni),INDEX(_xlpm.rozsah, _xlpm.finalni))</f>
        <v>2300</v>
      </c>
      <c r="BI119" cm="1">
        <f t="array" aca="1" ref="BI119" ca="1">INDEX($J$3:$J$10001,MATCH(BH119,$J$3:$J$10004,0)-1)</f>
        <v>2200</v>
      </c>
      <c r="BJ119">
        <f t="shared" ca="1" si="53"/>
        <v>180</v>
      </c>
      <c r="BK119">
        <f t="shared" ca="1" si="53"/>
        <v>245</v>
      </c>
      <c r="BL119">
        <f t="shared" ca="1" si="49"/>
        <v>-65</v>
      </c>
      <c r="BM119">
        <f t="shared" ca="1" si="45"/>
        <v>192.03662754901785</v>
      </c>
    </row>
    <row r="120" spans="1:65" x14ac:dyDescent="0.25">
      <c r="A120" s="64">
        <v>117</v>
      </c>
      <c r="B120" s="64">
        <v>103</v>
      </c>
      <c r="C120" s="64">
        <v>39</v>
      </c>
      <c r="D120" s="18">
        <v>117</v>
      </c>
      <c r="E120" s="21">
        <f t="shared" ca="1" si="38"/>
        <v>2281.4821114630495</v>
      </c>
      <c r="F120" s="22">
        <f t="shared" ca="1" si="39"/>
        <v>74.894284744116959</v>
      </c>
      <c r="G120" s="23">
        <v>117</v>
      </c>
      <c r="H120" s="24">
        <f t="shared" ca="1" si="40"/>
        <v>2277.4472660000001</v>
      </c>
      <c r="I120" s="25">
        <f t="shared" ca="1" si="41"/>
        <v>75.917118068999969</v>
      </c>
      <c r="J120" s="155"/>
      <c r="K120" s="155"/>
      <c r="L120" s="129">
        <f t="shared" si="46"/>
        <v>0</v>
      </c>
      <c r="AX120">
        <f t="shared" ca="1" si="50"/>
        <v>194.65927709999991</v>
      </c>
      <c r="AY120">
        <f t="shared" ca="1" si="42"/>
        <v>230.34072290000009</v>
      </c>
      <c r="AZ120" cm="1">
        <f t="array" aca="1" ref="AZ120" ca="1">_xlfn.LET(_xlpm.rozsah, $J$3:$J$10001,_xlpm.podminka, (_xlpm.rozsah&gt;H120)*(ISNUMBER(_xlpm.rozsah)),_xlpm.indexy, IF(_xlpm.podminka, ROW(_xlpm.rozsah)-MIN(ROW(_xlpm.rozsah))+1),_xlpm.prvni, MIN(_xlpm.indexy),_xlpm.finalni, IF(_xlpm.prvni=1, 2, _xlpm.prvni),INDEX(_xlpm.rozsah, _xlpm.finalni))</f>
        <v>2300</v>
      </c>
      <c r="BA120" cm="1">
        <f t="array" aca="1" ref="BA120" ca="1">INDEX($J$3:$J$10001,MATCH(AZ120,$J$3:$J$10004,0)-1)</f>
        <v>2200</v>
      </c>
      <c r="BB120">
        <f t="shared" ca="1" si="52"/>
        <v>180</v>
      </c>
      <c r="BC120">
        <f t="shared" ca="1" si="52"/>
        <v>245</v>
      </c>
      <c r="BD120">
        <f t="shared" ca="1" si="51"/>
        <v>-65</v>
      </c>
      <c r="BE120">
        <f t="shared" ca="1" si="43"/>
        <v>194.65927709999991</v>
      </c>
      <c r="BF120">
        <f t="shared" ca="1" si="48"/>
        <v>192.03662754901785</v>
      </c>
      <c r="BG120">
        <f t="shared" ca="1" si="44"/>
        <v>232.96337245098215</v>
      </c>
      <c r="BH120" cm="1">
        <f t="array" aca="1" ref="BH120" ca="1">_xlfn.LET(_xlpm.rozsah, $J$3:$J$10001,_xlpm.podminka, (_xlpm.rozsah&gt;E120)*(ISNUMBER(_xlpm.rozsah)),_xlpm.indexy, IF(_xlpm.podminka, ROW(_xlpm.rozsah)-MIN(ROW(_xlpm.rozsah))+1),_xlpm.prvni, MIN(_xlpm.indexy),_xlpm.finalni, IF(_xlpm.prvni=1, 2, _xlpm.prvni),INDEX(_xlpm.rozsah, _xlpm.finalni))</f>
        <v>2300</v>
      </c>
      <c r="BI120" cm="1">
        <f t="array" aca="1" ref="BI120" ca="1">INDEX($J$3:$J$10001,MATCH(BH120,$J$3:$J$10004,0)-1)</f>
        <v>2200</v>
      </c>
      <c r="BJ120">
        <f t="shared" ca="1" si="53"/>
        <v>180</v>
      </c>
      <c r="BK120">
        <f t="shared" ca="1" si="53"/>
        <v>245</v>
      </c>
      <c r="BL120">
        <f t="shared" ca="1" si="49"/>
        <v>-65</v>
      </c>
      <c r="BM120">
        <f t="shared" ca="1" si="45"/>
        <v>192.03662754901785</v>
      </c>
    </row>
    <row r="121" spans="1:65" x14ac:dyDescent="0.25">
      <c r="A121" s="64">
        <v>118</v>
      </c>
      <c r="B121" s="64">
        <v>103</v>
      </c>
      <c r="C121" s="64">
        <v>34</v>
      </c>
      <c r="D121" s="18">
        <v>118</v>
      </c>
      <c r="E121" s="21">
        <f t="shared" ca="1" si="38"/>
        <v>2281.4821114630495</v>
      </c>
      <c r="F121" s="22">
        <f t="shared" ca="1" si="39"/>
        <v>65.292453366666066</v>
      </c>
      <c r="G121" s="28">
        <v>118</v>
      </c>
      <c r="H121" s="24">
        <f t="shared" ca="1" si="40"/>
        <v>2277.4472660000001</v>
      </c>
      <c r="I121" s="25">
        <f t="shared" ca="1" si="41"/>
        <v>66.184154213999975</v>
      </c>
      <c r="J121" s="155"/>
      <c r="K121" s="155"/>
      <c r="L121" s="129">
        <f t="shared" si="46"/>
        <v>0</v>
      </c>
      <c r="AX121">
        <f t="shared" ca="1" si="50"/>
        <v>194.65927709999991</v>
      </c>
      <c r="AY121">
        <f t="shared" ca="1" si="42"/>
        <v>230.34072290000009</v>
      </c>
      <c r="AZ121" cm="1">
        <f t="array" aca="1" ref="AZ121" ca="1">_xlfn.LET(_xlpm.rozsah, $J$3:$J$10001,_xlpm.podminka, (_xlpm.rozsah&gt;H121)*(ISNUMBER(_xlpm.rozsah)),_xlpm.indexy, IF(_xlpm.podminka, ROW(_xlpm.rozsah)-MIN(ROW(_xlpm.rozsah))+1),_xlpm.prvni, MIN(_xlpm.indexy),_xlpm.finalni, IF(_xlpm.prvni=1, 2, _xlpm.prvni),INDEX(_xlpm.rozsah, _xlpm.finalni))</f>
        <v>2300</v>
      </c>
      <c r="BA121" cm="1">
        <f t="array" aca="1" ref="BA121" ca="1">INDEX($J$3:$J$10001,MATCH(AZ121,$J$3:$J$10004,0)-1)</f>
        <v>2200</v>
      </c>
      <c r="BB121">
        <f t="shared" ca="1" si="52"/>
        <v>180</v>
      </c>
      <c r="BC121">
        <f t="shared" ca="1" si="52"/>
        <v>245</v>
      </c>
      <c r="BD121">
        <f t="shared" ca="1" si="51"/>
        <v>-65</v>
      </c>
      <c r="BE121">
        <f t="shared" ca="1" si="43"/>
        <v>194.65927709999991</v>
      </c>
      <c r="BF121">
        <f t="shared" ca="1" si="48"/>
        <v>192.03662754901785</v>
      </c>
      <c r="BG121">
        <f t="shared" ca="1" si="44"/>
        <v>232.96337245098215</v>
      </c>
      <c r="BH121" cm="1">
        <f t="array" aca="1" ref="BH121" ca="1">_xlfn.LET(_xlpm.rozsah, $J$3:$J$10001,_xlpm.podminka, (_xlpm.rozsah&gt;E121)*(ISNUMBER(_xlpm.rozsah)),_xlpm.indexy, IF(_xlpm.podminka, ROW(_xlpm.rozsah)-MIN(ROW(_xlpm.rozsah))+1),_xlpm.prvni, MIN(_xlpm.indexy),_xlpm.finalni, IF(_xlpm.prvni=1, 2, _xlpm.prvni),INDEX(_xlpm.rozsah, _xlpm.finalni))</f>
        <v>2300</v>
      </c>
      <c r="BI121" cm="1">
        <f t="array" aca="1" ref="BI121" ca="1">INDEX($J$3:$J$10001,MATCH(BH121,$J$3:$J$10004,0)-1)</f>
        <v>2200</v>
      </c>
      <c r="BJ121">
        <f t="shared" ca="1" si="53"/>
        <v>180</v>
      </c>
      <c r="BK121">
        <f t="shared" ca="1" si="53"/>
        <v>245</v>
      </c>
      <c r="BL121">
        <f t="shared" ca="1" si="49"/>
        <v>-65</v>
      </c>
      <c r="BM121">
        <f t="shared" ca="1" si="45"/>
        <v>192.03662754901785</v>
      </c>
    </row>
    <row r="122" spans="1:65" x14ac:dyDescent="0.25">
      <c r="A122" s="64">
        <v>119</v>
      </c>
      <c r="B122" s="64">
        <v>102</v>
      </c>
      <c r="C122" s="64">
        <v>44</v>
      </c>
      <c r="D122" s="18">
        <v>119</v>
      </c>
      <c r="E122" s="21">
        <f t="shared" ca="1" si="38"/>
        <v>2266.1279162061264</v>
      </c>
      <c r="F122" s="22">
        <f t="shared" ca="1" si="39"/>
        <v>88.887415965047836</v>
      </c>
      <c r="G122" s="23">
        <v>119</v>
      </c>
      <c r="H122" s="24">
        <f t="shared" ca="1" si="40"/>
        <v>2262.1322439999999</v>
      </c>
      <c r="I122" s="25">
        <f t="shared" ca="1" si="41"/>
        <v>90.030178216000039</v>
      </c>
      <c r="J122" s="155"/>
      <c r="K122" s="155"/>
      <c r="L122" s="129">
        <f t="shared" si="46"/>
        <v>0</v>
      </c>
      <c r="AX122">
        <f t="shared" ca="1" si="50"/>
        <v>204.61404140000008</v>
      </c>
      <c r="AY122">
        <f t="shared" ca="1" si="42"/>
        <v>220.38595859999992</v>
      </c>
      <c r="AZ122" cm="1">
        <f t="array" aca="1" ref="AZ122" ca="1">_xlfn.LET(_xlpm.rozsah, $J$3:$J$10001,_xlpm.podminka, (_xlpm.rozsah&gt;H122)*(ISNUMBER(_xlpm.rozsah)),_xlpm.indexy, IF(_xlpm.podminka, ROW(_xlpm.rozsah)-MIN(ROW(_xlpm.rozsah))+1),_xlpm.prvni, MIN(_xlpm.indexy),_xlpm.finalni, IF(_xlpm.prvni=1, 2, _xlpm.prvni),INDEX(_xlpm.rozsah, _xlpm.finalni))</f>
        <v>2300</v>
      </c>
      <c r="BA122" cm="1">
        <f t="array" aca="1" ref="BA122" ca="1">INDEX($J$3:$J$10001,MATCH(AZ122,$J$3:$J$10004,0)-1)</f>
        <v>2200</v>
      </c>
      <c r="BB122">
        <f t="shared" ca="1" si="52"/>
        <v>180</v>
      </c>
      <c r="BC122">
        <f t="shared" ca="1" si="52"/>
        <v>245</v>
      </c>
      <c r="BD122">
        <f t="shared" ca="1" si="51"/>
        <v>-65</v>
      </c>
      <c r="BE122">
        <f t="shared" ca="1" si="43"/>
        <v>204.61404140000008</v>
      </c>
      <c r="BF122">
        <f t="shared" ca="1" si="48"/>
        <v>202.01685446601783</v>
      </c>
      <c r="BG122">
        <f t="shared" ca="1" si="44"/>
        <v>222.98314553398217</v>
      </c>
      <c r="BH122" cm="1">
        <f t="array" aca="1" ref="BH122" ca="1">_xlfn.LET(_xlpm.rozsah, $J$3:$J$10001,_xlpm.podminka, (_xlpm.rozsah&gt;E122)*(ISNUMBER(_xlpm.rozsah)),_xlpm.indexy, IF(_xlpm.podminka, ROW(_xlpm.rozsah)-MIN(ROW(_xlpm.rozsah))+1),_xlpm.prvni, MIN(_xlpm.indexy),_xlpm.finalni, IF(_xlpm.prvni=1, 2, _xlpm.prvni),INDEX(_xlpm.rozsah, _xlpm.finalni))</f>
        <v>2300</v>
      </c>
      <c r="BI122" cm="1">
        <f t="array" aca="1" ref="BI122" ca="1">INDEX($J$3:$J$10001,MATCH(BH122,$J$3:$J$10004,0)-1)</f>
        <v>2200</v>
      </c>
      <c r="BJ122">
        <f t="shared" ca="1" si="53"/>
        <v>180</v>
      </c>
      <c r="BK122">
        <f t="shared" ca="1" si="53"/>
        <v>245</v>
      </c>
      <c r="BL122">
        <f t="shared" ca="1" si="49"/>
        <v>-65</v>
      </c>
      <c r="BM122">
        <f t="shared" ca="1" si="45"/>
        <v>202.01685446601783</v>
      </c>
    </row>
    <row r="123" spans="1:65" x14ac:dyDescent="0.25">
      <c r="A123" s="64">
        <v>120</v>
      </c>
      <c r="B123" s="64">
        <v>103</v>
      </c>
      <c r="C123" s="64">
        <v>38</v>
      </c>
      <c r="D123" s="18">
        <v>120</v>
      </c>
      <c r="E123" s="21">
        <f t="shared" ca="1" si="38"/>
        <v>2281.4821114630495</v>
      </c>
      <c r="F123" s="22">
        <f t="shared" ca="1" si="39"/>
        <v>72.973918468626778</v>
      </c>
      <c r="G123" s="28">
        <v>120</v>
      </c>
      <c r="H123" s="24">
        <f t="shared" ca="1" si="40"/>
        <v>2277.4472660000001</v>
      </c>
      <c r="I123" s="25">
        <f t="shared" ca="1" si="41"/>
        <v>73.97052529799997</v>
      </c>
      <c r="J123" s="155"/>
      <c r="K123" s="155"/>
      <c r="L123" s="129">
        <f t="shared" si="46"/>
        <v>0</v>
      </c>
      <c r="AX123">
        <f t="shared" ca="1" si="50"/>
        <v>194.65927709999991</v>
      </c>
      <c r="AY123">
        <f t="shared" ca="1" si="42"/>
        <v>230.34072290000009</v>
      </c>
      <c r="AZ123" cm="1">
        <f t="array" aca="1" ref="AZ123" ca="1">_xlfn.LET(_xlpm.rozsah, $J$3:$J$10001,_xlpm.podminka, (_xlpm.rozsah&gt;H123)*(ISNUMBER(_xlpm.rozsah)),_xlpm.indexy, IF(_xlpm.podminka, ROW(_xlpm.rozsah)-MIN(ROW(_xlpm.rozsah))+1),_xlpm.prvni, MIN(_xlpm.indexy),_xlpm.finalni, IF(_xlpm.prvni=1, 2, _xlpm.prvni),INDEX(_xlpm.rozsah, _xlpm.finalni))</f>
        <v>2300</v>
      </c>
      <c r="BA123" cm="1">
        <f t="array" aca="1" ref="BA123" ca="1">INDEX($J$3:$J$10001,MATCH(AZ123,$J$3:$J$10004,0)-1)</f>
        <v>2200</v>
      </c>
      <c r="BB123">
        <f t="shared" ca="1" si="52"/>
        <v>180</v>
      </c>
      <c r="BC123">
        <f t="shared" ca="1" si="52"/>
        <v>245</v>
      </c>
      <c r="BD123">
        <f t="shared" ca="1" si="51"/>
        <v>-65</v>
      </c>
      <c r="BE123">
        <f t="shared" ca="1" si="43"/>
        <v>194.65927709999991</v>
      </c>
      <c r="BF123">
        <f t="shared" ca="1" si="48"/>
        <v>192.03662754901785</v>
      </c>
      <c r="BG123">
        <f t="shared" ca="1" si="44"/>
        <v>232.96337245098215</v>
      </c>
      <c r="BH123" cm="1">
        <f t="array" aca="1" ref="BH123" ca="1">_xlfn.LET(_xlpm.rozsah, $J$3:$J$10001,_xlpm.podminka, (_xlpm.rozsah&gt;E123)*(ISNUMBER(_xlpm.rozsah)),_xlpm.indexy, IF(_xlpm.podminka, ROW(_xlpm.rozsah)-MIN(ROW(_xlpm.rozsah))+1),_xlpm.prvni, MIN(_xlpm.indexy),_xlpm.finalni, IF(_xlpm.prvni=1, 2, _xlpm.prvni),INDEX(_xlpm.rozsah, _xlpm.finalni))</f>
        <v>2300</v>
      </c>
      <c r="BI123" cm="1">
        <f t="array" aca="1" ref="BI123" ca="1">INDEX($J$3:$J$10001,MATCH(BH123,$J$3:$J$10004,0)-1)</f>
        <v>2200</v>
      </c>
      <c r="BJ123">
        <f t="shared" ca="1" si="53"/>
        <v>180</v>
      </c>
      <c r="BK123">
        <f t="shared" ca="1" si="53"/>
        <v>245</v>
      </c>
      <c r="BL123">
        <f t="shared" ca="1" si="49"/>
        <v>-65</v>
      </c>
      <c r="BM123">
        <f t="shared" ca="1" si="45"/>
        <v>192.03662754901785</v>
      </c>
    </row>
    <row r="124" spans="1:65" x14ac:dyDescent="0.25">
      <c r="A124" s="64">
        <v>121</v>
      </c>
      <c r="B124" s="64">
        <v>102</v>
      </c>
      <c r="C124" s="64">
        <v>43</v>
      </c>
      <c r="D124" s="18">
        <v>121</v>
      </c>
      <c r="E124" s="21">
        <f t="shared" ca="1" si="38"/>
        <v>2266.1279162061264</v>
      </c>
      <c r="F124" s="22">
        <f t="shared" ca="1" si="39"/>
        <v>86.86724742038767</v>
      </c>
      <c r="G124" s="23">
        <v>121</v>
      </c>
      <c r="H124" s="24">
        <f t="shared" ca="1" si="40"/>
        <v>2262.1322439999999</v>
      </c>
      <c r="I124" s="25">
        <f t="shared" ca="1" si="41"/>
        <v>87.984037802000046</v>
      </c>
      <c r="J124" s="155"/>
      <c r="K124" s="155"/>
      <c r="L124" s="129">
        <f t="shared" si="46"/>
        <v>0</v>
      </c>
      <c r="AX124">
        <f t="shared" ca="1" si="50"/>
        <v>204.61404140000008</v>
      </c>
      <c r="AY124">
        <f t="shared" ca="1" si="42"/>
        <v>220.38595859999992</v>
      </c>
      <c r="AZ124" cm="1">
        <f t="array" aca="1" ref="AZ124" ca="1">_xlfn.LET(_xlpm.rozsah, $J$3:$J$10001,_xlpm.podminka, (_xlpm.rozsah&gt;H124)*(ISNUMBER(_xlpm.rozsah)),_xlpm.indexy, IF(_xlpm.podminka, ROW(_xlpm.rozsah)-MIN(ROW(_xlpm.rozsah))+1),_xlpm.prvni, MIN(_xlpm.indexy),_xlpm.finalni, IF(_xlpm.prvni=1, 2, _xlpm.prvni),INDEX(_xlpm.rozsah, _xlpm.finalni))</f>
        <v>2300</v>
      </c>
      <c r="BA124" cm="1">
        <f t="array" aca="1" ref="BA124" ca="1">INDEX($J$3:$J$10001,MATCH(AZ124,$J$3:$J$10004,0)-1)</f>
        <v>2200</v>
      </c>
      <c r="BB124">
        <f t="shared" ca="1" si="52"/>
        <v>180</v>
      </c>
      <c r="BC124">
        <f t="shared" ca="1" si="52"/>
        <v>245</v>
      </c>
      <c r="BD124">
        <f t="shared" ca="1" si="51"/>
        <v>-65</v>
      </c>
      <c r="BE124">
        <f t="shared" ca="1" si="43"/>
        <v>204.61404140000008</v>
      </c>
      <c r="BF124">
        <f t="shared" ca="1" si="48"/>
        <v>202.01685446601783</v>
      </c>
      <c r="BG124">
        <f t="shared" ca="1" si="44"/>
        <v>222.98314553398217</v>
      </c>
      <c r="BH124" cm="1">
        <f t="array" aca="1" ref="BH124" ca="1">_xlfn.LET(_xlpm.rozsah, $J$3:$J$10001,_xlpm.podminka, (_xlpm.rozsah&gt;E124)*(ISNUMBER(_xlpm.rozsah)),_xlpm.indexy, IF(_xlpm.podminka, ROW(_xlpm.rozsah)-MIN(ROW(_xlpm.rozsah))+1),_xlpm.prvni, MIN(_xlpm.indexy),_xlpm.finalni, IF(_xlpm.prvni=1, 2, _xlpm.prvni),INDEX(_xlpm.rozsah, _xlpm.finalni))</f>
        <v>2300</v>
      </c>
      <c r="BI124" cm="1">
        <f t="array" aca="1" ref="BI124" ca="1">INDEX($J$3:$J$10001,MATCH(BH124,$J$3:$J$10004,0)-1)</f>
        <v>2200</v>
      </c>
      <c r="BJ124">
        <f t="shared" ca="1" si="53"/>
        <v>180</v>
      </c>
      <c r="BK124">
        <f t="shared" ca="1" si="53"/>
        <v>245</v>
      </c>
      <c r="BL124">
        <f t="shared" ca="1" si="49"/>
        <v>-65</v>
      </c>
      <c r="BM124">
        <f t="shared" ca="1" si="45"/>
        <v>202.01685446601783</v>
      </c>
    </row>
    <row r="125" spans="1:65" x14ac:dyDescent="0.25">
      <c r="A125" s="64">
        <v>122</v>
      </c>
      <c r="B125" s="64">
        <v>103</v>
      </c>
      <c r="C125" s="64">
        <v>34</v>
      </c>
      <c r="D125" s="18">
        <v>122</v>
      </c>
      <c r="E125" s="21">
        <f t="shared" ca="1" si="38"/>
        <v>2281.4821114630495</v>
      </c>
      <c r="F125" s="22">
        <f t="shared" ca="1" si="39"/>
        <v>65.292453366666066</v>
      </c>
      <c r="G125" s="28">
        <v>122</v>
      </c>
      <c r="H125" s="24">
        <f t="shared" ca="1" si="40"/>
        <v>2277.4472660000001</v>
      </c>
      <c r="I125" s="25">
        <f t="shared" ca="1" si="41"/>
        <v>66.184154213999975</v>
      </c>
      <c r="J125" s="155"/>
      <c r="K125" s="155"/>
      <c r="L125" s="129">
        <f t="shared" si="46"/>
        <v>0</v>
      </c>
      <c r="AX125">
        <f t="shared" ca="1" si="50"/>
        <v>194.65927709999991</v>
      </c>
      <c r="AY125">
        <f t="shared" ca="1" si="42"/>
        <v>230.34072290000009</v>
      </c>
      <c r="AZ125" cm="1">
        <f t="array" aca="1" ref="AZ125" ca="1">_xlfn.LET(_xlpm.rozsah, $J$3:$J$10001,_xlpm.podminka, (_xlpm.rozsah&gt;H125)*(ISNUMBER(_xlpm.rozsah)),_xlpm.indexy, IF(_xlpm.podminka, ROW(_xlpm.rozsah)-MIN(ROW(_xlpm.rozsah))+1),_xlpm.prvni, MIN(_xlpm.indexy),_xlpm.finalni, IF(_xlpm.prvni=1, 2, _xlpm.prvni),INDEX(_xlpm.rozsah, _xlpm.finalni))</f>
        <v>2300</v>
      </c>
      <c r="BA125" cm="1">
        <f t="array" aca="1" ref="BA125" ca="1">INDEX($J$3:$J$10001,MATCH(AZ125,$J$3:$J$10004,0)-1)</f>
        <v>2200</v>
      </c>
      <c r="BB125">
        <f t="shared" ca="1" si="52"/>
        <v>180</v>
      </c>
      <c r="BC125">
        <f t="shared" ca="1" si="52"/>
        <v>245</v>
      </c>
      <c r="BD125">
        <f t="shared" ca="1" si="51"/>
        <v>-65</v>
      </c>
      <c r="BE125">
        <f t="shared" ca="1" si="43"/>
        <v>194.65927709999991</v>
      </c>
      <c r="BF125">
        <f t="shared" ca="1" si="48"/>
        <v>192.03662754901785</v>
      </c>
      <c r="BG125">
        <f t="shared" ca="1" si="44"/>
        <v>232.96337245098215</v>
      </c>
      <c r="BH125" cm="1">
        <f t="array" aca="1" ref="BH125" ca="1">_xlfn.LET(_xlpm.rozsah, $J$3:$J$10001,_xlpm.podminka, (_xlpm.rozsah&gt;E125)*(ISNUMBER(_xlpm.rozsah)),_xlpm.indexy, IF(_xlpm.podminka, ROW(_xlpm.rozsah)-MIN(ROW(_xlpm.rozsah))+1),_xlpm.prvni, MIN(_xlpm.indexy),_xlpm.finalni, IF(_xlpm.prvni=1, 2, _xlpm.prvni),INDEX(_xlpm.rozsah, _xlpm.finalni))</f>
        <v>2300</v>
      </c>
      <c r="BI125" cm="1">
        <f t="array" aca="1" ref="BI125" ca="1">INDEX($J$3:$J$10001,MATCH(BH125,$J$3:$J$10004,0)-1)</f>
        <v>2200</v>
      </c>
      <c r="BJ125">
        <f t="shared" ca="1" si="53"/>
        <v>180</v>
      </c>
      <c r="BK125">
        <f t="shared" ca="1" si="53"/>
        <v>245</v>
      </c>
      <c r="BL125">
        <f t="shared" ca="1" si="49"/>
        <v>-65</v>
      </c>
      <c r="BM125">
        <f t="shared" ca="1" si="45"/>
        <v>192.03662754901785</v>
      </c>
    </row>
    <row r="126" spans="1:65" x14ac:dyDescent="0.25">
      <c r="A126" s="64">
        <v>123</v>
      </c>
      <c r="B126" s="64">
        <v>102</v>
      </c>
      <c r="C126" s="64">
        <v>41</v>
      </c>
      <c r="D126" s="18">
        <v>123</v>
      </c>
      <c r="E126" s="21">
        <f t="shared" ca="1" si="38"/>
        <v>2266.1279162061264</v>
      </c>
      <c r="F126" s="22">
        <f t="shared" ca="1" si="39"/>
        <v>82.826910331067324</v>
      </c>
      <c r="G126" s="23">
        <v>123</v>
      </c>
      <c r="H126" s="24">
        <f t="shared" ca="1" si="40"/>
        <v>2262.1322439999999</v>
      </c>
      <c r="I126" s="25">
        <f t="shared" ca="1" si="41"/>
        <v>83.891756974000032</v>
      </c>
      <c r="J126" s="155"/>
      <c r="K126" s="155"/>
      <c r="L126" s="129">
        <f t="shared" si="46"/>
        <v>0</v>
      </c>
      <c r="AX126">
        <f t="shared" ca="1" si="50"/>
        <v>204.61404140000008</v>
      </c>
      <c r="AY126">
        <f t="shared" ca="1" si="42"/>
        <v>220.38595859999992</v>
      </c>
      <c r="AZ126" cm="1">
        <f t="array" aca="1" ref="AZ126" ca="1">_xlfn.LET(_xlpm.rozsah, $J$3:$J$10001,_xlpm.podminka, (_xlpm.rozsah&gt;H126)*(ISNUMBER(_xlpm.rozsah)),_xlpm.indexy, IF(_xlpm.podminka, ROW(_xlpm.rozsah)-MIN(ROW(_xlpm.rozsah))+1),_xlpm.prvni, MIN(_xlpm.indexy),_xlpm.finalni, IF(_xlpm.prvni=1, 2, _xlpm.prvni),INDEX(_xlpm.rozsah, _xlpm.finalni))</f>
        <v>2300</v>
      </c>
      <c r="BA126" cm="1">
        <f t="array" aca="1" ref="BA126" ca="1">INDEX($J$3:$J$10001,MATCH(AZ126,$J$3:$J$10004,0)-1)</f>
        <v>2200</v>
      </c>
      <c r="BB126">
        <f t="shared" ca="1" si="52"/>
        <v>180</v>
      </c>
      <c r="BC126">
        <f t="shared" ca="1" si="52"/>
        <v>245</v>
      </c>
      <c r="BD126">
        <f t="shared" ca="1" si="51"/>
        <v>-65</v>
      </c>
      <c r="BE126">
        <f t="shared" ca="1" si="43"/>
        <v>204.61404140000008</v>
      </c>
      <c r="BF126">
        <f t="shared" ca="1" si="48"/>
        <v>202.01685446601783</v>
      </c>
      <c r="BG126">
        <f t="shared" ca="1" si="44"/>
        <v>222.98314553398217</v>
      </c>
      <c r="BH126" cm="1">
        <f t="array" aca="1" ref="BH126" ca="1">_xlfn.LET(_xlpm.rozsah, $J$3:$J$10001,_xlpm.podminka, (_xlpm.rozsah&gt;E126)*(ISNUMBER(_xlpm.rozsah)),_xlpm.indexy, IF(_xlpm.podminka, ROW(_xlpm.rozsah)-MIN(ROW(_xlpm.rozsah))+1),_xlpm.prvni, MIN(_xlpm.indexy),_xlpm.finalni, IF(_xlpm.prvni=1, 2, _xlpm.prvni),INDEX(_xlpm.rozsah, _xlpm.finalni))</f>
        <v>2300</v>
      </c>
      <c r="BI126" cm="1">
        <f t="array" aca="1" ref="BI126" ca="1">INDEX($J$3:$J$10001,MATCH(BH126,$J$3:$J$10004,0)-1)</f>
        <v>2200</v>
      </c>
      <c r="BJ126">
        <f t="shared" ca="1" si="53"/>
        <v>180</v>
      </c>
      <c r="BK126">
        <f t="shared" ca="1" si="53"/>
        <v>245</v>
      </c>
      <c r="BL126">
        <f t="shared" ca="1" si="49"/>
        <v>-65</v>
      </c>
      <c r="BM126">
        <f t="shared" ca="1" si="45"/>
        <v>202.01685446601783</v>
      </c>
    </row>
    <row r="127" spans="1:65" x14ac:dyDescent="0.25">
      <c r="A127" s="64">
        <v>124</v>
      </c>
      <c r="B127" s="64">
        <v>103</v>
      </c>
      <c r="C127" s="64">
        <v>44</v>
      </c>
      <c r="D127" s="18">
        <v>124</v>
      </c>
      <c r="E127" s="21">
        <f t="shared" ca="1" si="38"/>
        <v>2281.4821114630495</v>
      </c>
      <c r="F127" s="22">
        <f t="shared" ca="1" si="39"/>
        <v>84.496116121567852</v>
      </c>
      <c r="G127" s="28">
        <v>124</v>
      </c>
      <c r="H127" s="24">
        <f t="shared" ca="1" si="40"/>
        <v>2277.4472660000001</v>
      </c>
      <c r="I127" s="25">
        <f t="shared" ca="1" si="41"/>
        <v>85.650081923999963</v>
      </c>
      <c r="J127" s="155"/>
      <c r="K127" s="155"/>
      <c r="L127" s="129">
        <f t="shared" si="46"/>
        <v>0</v>
      </c>
      <c r="AX127">
        <f t="shared" ca="1" si="50"/>
        <v>194.65927709999991</v>
      </c>
      <c r="AY127">
        <f t="shared" ca="1" si="42"/>
        <v>230.34072290000009</v>
      </c>
      <c r="AZ127" cm="1">
        <f t="array" aca="1" ref="AZ127" ca="1">_xlfn.LET(_xlpm.rozsah, $J$3:$J$10001,_xlpm.podminka, (_xlpm.rozsah&gt;H127)*(ISNUMBER(_xlpm.rozsah)),_xlpm.indexy, IF(_xlpm.podminka, ROW(_xlpm.rozsah)-MIN(ROW(_xlpm.rozsah))+1),_xlpm.prvni, MIN(_xlpm.indexy),_xlpm.finalni, IF(_xlpm.prvni=1, 2, _xlpm.prvni),INDEX(_xlpm.rozsah, _xlpm.finalni))</f>
        <v>2300</v>
      </c>
      <c r="BA127" cm="1">
        <f t="array" aca="1" ref="BA127" ca="1">INDEX($J$3:$J$10001,MATCH(AZ127,$J$3:$J$10004,0)-1)</f>
        <v>2200</v>
      </c>
      <c r="BB127">
        <f t="shared" ca="1" si="52"/>
        <v>180</v>
      </c>
      <c r="BC127">
        <f t="shared" ca="1" si="52"/>
        <v>245</v>
      </c>
      <c r="BD127">
        <f t="shared" ca="1" si="51"/>
        <v>-65</v>
      </c>
      <c r="BE127">
        <f t="shared" ca="1" si="43"/>
        <v>194.65927709999991</v>
      </c>
      <c r="BF127">
        <f t="shared" ca="1" si="48"/>
        <v>192.03662754901785</v>
      </c>
      <c r="BG127">
        <f t="shared" ca="1" si="44"/>
        <v>232.96337245098215</v>
      </c>
      <c r="BH127" cm="1">
        <f t="array" aca="1" ref="BH127" ca="1">_xlfn.LET(_xlpm.rozsah, $J$3:$J$10001,_xlpm.podminka, (_xlpm.rozsah&gt;E127)*(ISNUMBER(_xlpm.rozsah)),_xlpm.indexy, IF(_xlpm.podminka, ROW(_xlpm.rozsah)-MIN(ROW(_xlpm.rozsah))+1),_xlpm.prvni, MIN(_xlpm.indexy),_xlpm.finalni, IF(_xlpm.prvni=1, 2, _xlpm.prvni),INDEX(_xlpm.rozsah, _xlpm.finalni))</f>
        <v>2300</v>
      </c>
      <c r="BI127" cm="1">
        <f t="array" aca="1" ref="BI127" ca="1">INDEX($J$3:$J$10001,MATCH(BH127,$J$3:$J$10004,0)-1)</f>
        <v>2200</v>
      </c>
      <c r="BJ127">
        <f t="shared" ca="1" si="53"/>
        <v>180</v>
      </c>
      <c r="BK127">
        <f t="shared" ca="1" si="53"/>
        <v>245</v>
      </c>
      <c r="BL127">
        <f t="shared" ca="1" si="49"/>
        <v>-65</v>
      </c>
      <c r="BM127">
        <f t="shared" ca="1" si="45"/>
        <v>192.03662754901785</v>
      </c>
    </row>
    <row r="128" spans="1:65" x14ac:dyDescent="0.25">
      <c r="A128" s="64">
        <v>125</v>
      </c>
      <c r="B128" s="64">
        <v>103</v>
      </c>
      <c r="C128" s="64">
        <v>37</v>
      </c>
      <c r="D128" s="18">
        <v>125</v>
      </c>
      <c r="E128" s="21">
        <f t="shared" ca="1" si="38"/>
        <v>2281.4821114630495</v>
      </c>
      <c r="F128" s="22">
        <f t="shared" ca="1" si="39"/>
        <v>71.053552193136596</v>
      </c>
      <c r="G128" s="23">
        <v>125</v>
      </c>
      <c r="H128" s="24">
        <f t="shared" ca="1" si="40"/>
        <v>2277.4472660000001</v>
      </c>
      <c r="I128" s="25">
        <f t="shared" ca="1" si="41"/>
        <v>72.023932526999971</v>
      </c>
      <c r="J128" s="155"/>
      <c r="K128" s="155"/>
      <c r="L128" s="129">
        <f t="shared" si="46"/>
        <v>0</v>
      </c>
      <c r="AX128">
        <f t="shared" ca="1" si="50"/>
        <v>194.65927709999991</v>
      </c>
      <c r="AY128">
        <f t="shared" ca="1" si="42"/>
        <v>230.34072290000009</v>
      </c>
      <c r="AZ128" cm="1">
        <f t="array" aca="1" ref="AZ128" ca="1">_xlfn.LET(_xlpm.rozsah, $J$3:$J$10001,_xlpm.podminka, (_xlpm.rozsah&gt;H128)*(ISNUMBER(_xlpm.rozsah)),_xlpm.indexy, IF(_xlpm.podminka, ROW(_xlpm.rozsah)-MIN(ROW(_xlpm.rozsah))+1),_xlpm.prvni, MIN(_xlpm.indexy),_xlpm.finalni, IF(_xlpm.prvni=1, 2, _xlpm.prvni),INDEX(_xlpm.rozsah, _xlpm.finalni))</f>
        <v>2300</v>
      </c>
      <c r="BA128" cm="1">
        <f t="array" aca="1" ref="BA128" ca="1">INDEX($J$3:$J$10001,MATCH(AZ128,$J$3:$J$10004,0)-1)</f>
        <v>2200</v>
      </c>
      <c r="BB128">
        <f t="shared" ca="1" si="52"/>
        <v>180</v>
      </c>
      <c r="BC128">
        <f t="shared" ca="1" si="52"/>
        <v>245</v>
      </c>
      <c r="BD128">
        <f t="shared" ca="1" si="51"/>
        <v>-65</v>
      </c>
      <c r="BE128">
        <f t="shared" ca="1" si="43"/>
        <v>194.65927709999991</v>
      </c>
      <c r="BF128">
        <f t="shared" ca="1" si="48"/>
        <v>192.03662754901785</v>
      </c>
      <c r="BG128">
        <f t="shared" ca="1" si="44"/>
        <v>232.96337245098215</v>
      </c>
      <c r="BH128" cm="1">
        <f t="array" aca="1" ref="BH128" ca="1">_xlfn.LET(_xlpm.rozsah, $J$3:$J$10001,_xlpm.podminka, (_xlpm.rozsah&gt;E128)*(ISNUMBER(_xlpm.rozsah)),_xlpm.indexy, IF(_xlpm.podminka, ROW(_xlpm.rozsah)-MIN(ROW(_xlpm.rozsah))+1),_xlpm.prvni, MIN(_xlpm.indexy),_xlpm.finalni, IF(_xlpm.prvni=1, 2, _xlpm.prvni),INDEX(_xlpm.rozsah, _xlpm.finalni))</f>
        <v>2300</v>
      </c>
      <c r="BI128" cm="1">
        <f t="array" aca="1" ref="BI128" ca="1">INDEX($J$3:$J$10001,MATCH(BH128,$J$3:$J$10004,0)-1)</f>
        <v>2200</v>
      </c>
      <c r="BJ128">
        <f t="shared" ca="1" si="53"/>
        <v>180</v>
      </c>
      <c r="BK128">
        <f t="shared" ca="1" si="53"/>
        <v>245</v>
      </c>
      <c r="BL128">
        <f t="shared" ca="1" si="49"/>
        <v>-65</v>
      </c>
      <c r="BM128">
        <f t="shared" ca="1" si="45"/>
        <v>192.03662754901785</v>
      </c>
    </row>
    <row r="129" spans="1:65" x14ac:dyDescent="0.25">
      <c r="A129" s="64">
        <v>126</v>
      </c>
      <c r="B129" s="64">
        <v>103</v>
      </c>
      <c r="C129" s="64">
        <v>27</v>
      </c>
      <c r="D129" s="18">
        <v>126</v>
      </c>
      <c r="E129" s="21">
        <f t="shared" ca="1" si="38"/>
        <v>2281.4821114630495</v>
      </c>
      <c r="F129" s="22">
        <f t="shared" ca="1" si="39"/>
        <v>51.849889438234825</v>
      </c>
      <c r="G129" s="28">
        <v>126</v>
      </c>
      <c r="H129" s="24">
        <f t="shared" ca="1" si="40"/>
        <v>2277.4472660000001</v>
      </c>
      <c r="I129" s="25">
        <f t="shared" ca="1" si="41"/>
        <v>52.558004816999976</v>
      </c>
      <c r="J129" s="155"/>
      <c r="K129" s="155"/>
      <c r="L129" s="129">
        <f t="shared" si="46"/>
        <v>0</v>
      </c>
      <c r="AX129">
        <f t="shared" ca="1" si="50"/>
        <v>194.65927709999991</v>
      </c>
      <c r="AY129">
        <f t="shared" ca="1" si="42"/>
        <v>230.34072290000009</v>
      </c>
      <c r="AZ129" cm="1">
        <f t="array" aca="1" ref="AZ129" ca="1">_xlfn.LET(_xlpm.rozsah, $J$3:$J$10001,_xlpm.podminka, (_xlpm.rozsah&gt;H129)*(ISNUMBER(_xlpm.rozsah)),_xlpm.indexy, IF(_xlpm.podminka, ROW(_xlpm.rozsah)-MIN(ROW(_xlpm.rozsah))+1),_xlpm.prvni, MIN(_xlpm.indexy),_xlpm.finalni, IF(_xlpm.prvni=1, 2, _xlpm.prvni),INDEX(_xlpm.rozsah, _xlpm.finalni))</f>
        <v>2300</v>
      </c>
      <c r="BA129" cm="1">
        <f t="array" aca="1" ref="BA129" ca="1">INDEX($J$3:$J$10001,MATCH(AZ129,$J$3:$J$10004,0)-1)</f>
        <v>2200</v>
      </c>
      <c r="BB129">
        <f t="shared" ca="1" si="52"/>
        <v>180</v>
      </c>
      <c r="BC129">
        <f t="shared" ca="1" si="52"/>
        <v>245</v>
      </c>
      <c r="BD129">
        <f t="shared" ca="1" si="51"/>
        <v>-65</v>
      </c>
      <c r="BE129">
        <f t="shared" ca="1" si="43"/>
        <v>194.65927709999991</v>
      </c>
      <c r="BF129">
        <f t="shared" ca="1" si="48"/>
        <v>192.03662754901785</v>
      </c>
      <c r="BG129">
        <f t="shared" ca="1" si="44"/>
        <v>232.96337245098215</v>
      </c>
      <c r="BH129" cm="1">
        <f t="array" aca="1" ref="BH129" ca="1">_xlfn.LET(_xlpm.rozsah, $J$3:$J$10001,_xlpm.podminka, (_xlpm.rozsah&gt;E129)*(ISNUMBER(_xlpm.rozsah)),_xlpm.indexy, IF(_xlpm.podminka, ROW(_xlpm.rozsah)-MIN(ROW(_xlpm.rozsah))+1),_xlpm.prvni, MIN(_xlpm.indexy),_xlpm.finalni, IF(_xlpm.prvni=1, 2, _xlpm.prvni),INDEX(_xlpm.rozsah, _xlpm.finalni))</f>
        <v>2300</v>
      </c>
      <c r="BI129" cm="1">
        <f t="array" aca="1" ref="BI129" ca="1">INDEX($J$3:$J$10001,MATCH(BH129,$J$3:$J$10004,0)-1)</f>
        <v>2200</v>
      </c>
      <c r="BJ129">
        <f t="shared" ca="1" si="53"/>
        <v>180</v>
      </c>
      <c r="BK129">
        <f t="shared" ca="1" si="53"/>
        <v>245</v>
      </c>
      <c r="BL129">
        <f t="shared" ca="1" si="49"/>
        <v>-65</v>
      </c>
      <c r="BM129">
        <f t="shared" ca="1" si="45"/>
        <v>192.03662754901785</v>
      </c>
    </row>
    <row r="130" spans="1:65" x14ac:dyDescent="0.25">
      <c r="A130" s="64">
        <v>127</v>
      </c>
      <c r="B130" s="64">
        <v>104</v>
      </c>
      <c r="C130" s="64">
        <v>13</v>
      </c>
      <c r="D130" s="18">
        <v>127</v>
      </c>
      <c r="E130" s="21">
        <f t="shared" ca="1" si="38"/>
        <v>2296.8363067199721</v>
      </c>
      <c r="F130" s="22">
        <f t="shared" ca="1" si="39"/>
        <v>23.667332082162361</v>
      </c>
      <c r="G130" s="23">
        <v>127</v>
      </c>
      <c r="H130" s="24">
        <f t="shared" ca="1" si="40"/>
        <v>2292.7622879999999</v>
      </c>
      <c r="I130" s="25">
        <f t="shared" ca="1" si="41"/>
        <v>24.011586664000006</v>
      </c>
      <c r="J130" s="155"/>
      <c r="K130" s="155"/>
      <c r="L130" s="129">
        <f t="shared" si="46"/>
        <v>0</v>
      </c>
      <c r="AX130">
        <f t="shared" ca="1" si="50"/>
        <v>184.70451280000006</v>
      </c>
      <c r="AY130">
        <f t="shared" ca="1" si="42"/>
        <v>240.29548719999994</v>
      </c>
      <c r="AZ130" cm="1">
        <f t="array" aca="1" ref="AZ130" ca="1">_xlfn.LET(_xlpm.rozsah, $J$3:$J$10001,_xlpm.podminka, (_xlpm.rozsah&gt;H130)*(ISNUMBER(_xlpm.rozsah)),_xlpm.indexy, IF(_xlpm.podminka, ROW(_xlpm.rozsah)-MIN(ROW(_xlpm.rozsah))+1),_xlpm.prvni, MIN(_xlpm.indexy),_xlpm.finalni, IF(_xlpm.prvni=1, 2, _xlpm.prvni),INDEX(_xlpm.rozsah, _xlpm.finalni))</f>
        <v>2300</v>
      </c>
      <c r="BA130" cm="1">
        <f t="array" aca="1" ref="BA130" ca="1">INDEX($J$3:$J$10001,MATCH(AZ130,$J$3:$J$10004,0)-1)</f>
        <v>2200</v>
      </c>
      <c r="BB130">
        <f t="shared" ca="1" si="52"/>
        <v>180</v>
      </c>
      <c r="BC130">
        <f t="shared" ca="1" si="52"/>
        <v>245</v>
      </c>
      <c r="BD130">
        <f t="shared" ca="1" si="51"/>
        <v>-65</v>
      </c>
      <c r="BE130">
        <f t="shared" ca="1" si="43"/>
        <v>184.70451280000006</v>
      </c>
      <c r="BF130">
        <f t="shared" ca="1" si="48"/>
        <v>182.05640063201815</v>
      </c>
      <c r="BG130">
        <f t="shared" ca="1" si="44"/>
        <v>242.94359936798185</v>
      </c>
      <c r="BH130" cm="1">
        <f t="array" aca="1" ref="BH130" ca="1">_xlfn.LET(_xlpm.rozsah, $J$3:$J$10001,_xlpm.podminka, (_xlpm.rozsah&gt;E130)*(ISNUMBER(_xlpm.rozsah)),_xlpm.indexy, IF(_xlpm.podminka, ROW(_xlpm.rozsah)-MIN(ROW(_xlpm.rozsah))+1),_xlpm.prvni, MIN(_xlpm.indexy),_xlpm.finalni, IF(_xlpm.prvni=1, 2, _xlpm.prvni),INDEX(_xlpm.rozsah, _xlpm.finalni))</f>
        <v>2300</v>
      </c>
      <c r="BI130" cm="1">
        <f t="array" aca="1" ref="BI130" ca="1">INDEX($J$3:$J$10001,MATCH(BH130,$J$3:$J$10004,0)-1)</f>
        <v>2200</v>
      </c>
      <c r="BJ130">
        <f t="shared" ca="1" si="53"/>
        <v>180</v>
      </c>
      <c r="BK130">
        <f t="shared" ca="1" si="53"/>
        <v>245</v>
      </c>
      <c r="BL130">
        <f t="shared" ca="1" si="49"/>
        <v>-65</v>
      </c>
      <c r="BM130">
        <f t="shared" ca="1" si="45"/>
        <v>182.05640063201815</v>
      </c>
    </row>
    <row r="131" spans="1:65" x14ac:dyDescent="0.25">
      <c r="A131" s="64">
        <v>128</v>
      </c>
      <c r="B131" s="64">
        <v>104</v>
      </c>
      <c r="C131" s="64">
        <v>30</v>
      </c>
      <c r="D131" s="18">
        <v>128</v>
      </c>
      <c r="E131" s="21">
        <f t="shared" ca="1" si="38"/>
        <v>2296.8363067199721</v>
      </c>
      <c r="F131" s="22">
        <f t="shared" ca="1" si="39"/>
        <v>54.616920189605445</v>
      </c>
      <c r="G131" s="28">
        <v>128</v>
      </c>
      <c r="H131" s="24">
        <f t="shared" ca="1" si="40"/>
        <v>2292.7622879999999</v>
      </c>
      <c r="I131" s="25">
        <f t="shared" ca="1" si="41"/>
        <v>55.411353840000018</v>
      </c>
      <c r="J131" s="155"/>
      <c r="K131" s="155"/>
      <c r="L131" s="129">
        <f t="shared" si="46"/>
        <v>0</v>
      </c>
      <c r="AX131">
        <f t="shared" ca="1" si="50"/>
        <v>184.70451280000006</v>
      </c>
      <c r="AY131">
        <f t="shared" ca="1" si="42"/>
        <v>240.29548719999994</v>
      </c>
      <c r="AZ131" cm="1">
        <f t="array" aca="1" ref="AZ131" ca="1">_xlfn.LET(_xlpm.rozsah, $J$3:$J$10001,_xlpm.podminka, (_xlpm.rozsah&gt;H131)*(ISNUMBER(_xlpm.rozsah)),_xlpm.indexy, IF(_xlpm.podminka, ROW(_xlpm.rozsah)-MIN(ROW(_xlpm.rozsah))+1),_xlpm.prvni, MIN(_xlpm.indexy),_xlpm.finalni, IF(_xlpm.prvni=1, 2, _xlpm.prvni),INDEX(_xlpm.rozsah, _xlpm.finalni))</f>
        <v>2300</v>
      </c>
      <c r="BA131" cm="1">
        <f t="array" aca="1" ref="BA131" ca="1">INDEX($J$3:$J$10001,MATCH(AZ131,$J$3:$J$10004,0)-1)</f>
        <v>2200</v>
      </c>
      <c r="BB131">
        <f t="shared" ca="1" si="52"/>
        <v>180</v>
      </c>
      <c r="BC131">
        <f t="shared" ca="1" si="52"/>
        <v>245</v>
      </c>
      <c r="BD131">
        <f t="shared" ca="1" si="51"/>
        <v>-65</v>
      </c>
      <c r="BE131">
        <f t="shared" ca="1" si="43"/>
        <v>184.70451280000006</v>
      </c>
      <c r="BF131">
        <f t="shared" ca="1" si="48"/>
        <v>182.05640063201815</v>
      </c>
      <c r="BG131">
        <f t="shared" ca="1" si="44"/>
        <v>242.94359936798185</v>
      </c>
      <c r="BH131" cm="1">
        <f t="array" aca="1" ref="BH131" ca="1">_xlfn.LET(_xlpm.rozsah, $J$3:$J$10001,_xlpm.podminka, (_xlpm.rozsah&gt;E131)*(ISNUMBER(_xlpm.rozsah)),_xlpm.indexy, IF(_xlpm.podminka, ROW(_xlpm.rozsah)-MIN(ROW(_xlpm.rozsah))+1),_xlpm.prvni, MIN(_xlpm.indexy),_xlpm.finalni, IF(_xlpm.prvni=1, 2, _xlpm.prvni),INDEX(_xlpm.rozsah, _xlpm.finalni))</f>
        <v>2300</v>
      </c>
      <c r="BI131" cm="1">
        <f t="array" aca="1" ref="BI131" ca="1">INDEX($J$3:$J$10001,MATCH(BH131,$J$3:$J$10004,0)-1)</f>
        <v>2200</v>
      </c>
      <c r="BJ131">
        <f t="shared" ca="1" si="53"/>
        <v>180</v>
      </c>
      <c r="BK131">
        <f t="shared" ca="1" si="53"/>
        <v>245</v>
      </c>
      <c r="BL131">
        <f t="shared" ca="1" si="49"/>
        <v>-65</v>
      </c>
      <c r="BM131">
        <f t="shared" ca="1" si="45"/>
        <v>182.05640063201815</v>
      </c>
    </row>
    <row r="132" spans="1:65" x14ac:dyDescent="0.25">
      <c r="A132" s="64">
        <v>129</v>
      </c>
      <c r="B132" s="64">
        <v>104</v>
      </c>
      <c r="C132" s="64">
        <v>19</v>
      </c>
      <c r="D132" s="18">
        <v>129</v>
      </c>
      <c r="E132" s="21">
        <f t="shared" ref="E132:E195" ca="1" si="54">(B132/100)*($AC$8 - $AC$11)+$AC$11</f>
        <v>2296.8363067199721</v>
      </c>
      <c r="F132" s="22">
        <f t="shared" ref="F132:F195" ca="1" si="55">(C132*BF132)/100</f>
        <v>34.590716120083449</v>
      </c>
      <c r="G132" s="23">
        <v>129</v>
      </c>
      <c r="H132" s="24">
        <f t="shared" ref="H132:H195" ca="1" si="56">(B132/100)*($AF$8 - $AF$11)+$AF$11</f>
        <v>2292.7622879999999</v>
      </c>
      <c r="I132" s="25">
        <f t="shared" ref="I132:I195" ca="1" si="57">(C132*AX132)/100</f>
        <v>35.093857432000014</v>
      </c>
      <c r="J132" s="155"/>
      <c r="K132" s="155"/>
      <c r="L132" s="129">
        <f t="shared" si="46"/>
        <v>0</v>
      </c>
      <c r="AX132">
        <f t="shared" ca="1" si="50"/>
        <v>184.70451280000006</v>
      </c>
      <c r="AY132">
        <f t="shared" ref="AY132:AY195" ca="1" si="58">MIN(BB132:BC132)+((H132-MIN(AZ132:BA132))/(MAX(AZ132:BA132)-MIN(AZ132:BA132)))*(MAX(BB132:BC132)-MIN(BB132:BC132))</f>
        <v>240.29548719999994</v>
      </c>
      <c r="AZ132" cm="1">
        <f t="array" aca="1" ref="AZ132" ca="1">_xlfn.LET(_xlpm.rozsah, $J$3:$J$10001,_xlpm.podminka, (_xlpm.rozsah&gt;H132)*(ISNUMBER(_xlpm.rozsah)),_xlpm.indexy, IF(_xlpm.podminka, ROW(_xlpm.rozsah)-MIN(ROW(_xlpm.rozsah))+1),_xlpm.prvni, MIN(_xlpm.indexy),_xlpm.finalni, IF(_xlpm.prvni=1, 2, _xlpm.prvni),INDEX(_xlpm.rozsah, _xlpm.finalni))</f>
        <v>2300</v>
      </c>
      <c r="BA132" cm="1">
        <f t="array" aca="1" ref="BA132" ca="1">INDEX($J$3:$J$10001,MATCH(AZ132,$J$3:$J$10004,0)-1)</f>
        <v>2200</v>
      </c>
      <c r="BB132">
        <f t="shared" ca="1" si="52"/>
        <v>180</v>
      </c>
      <c r="BC132">
        <f t="shared" ca="1" si="52"/>
        <v>245</v>
      </c>
      <c r="BD132">
        <f t="shared" ca="1" si="51"/>
        <v>-65</v>
      </c>
      <c r="BE132">
        <f t="shared" ref="BE132:BE195" ca="1" si="59">MIN(BB132:BC132)+((MAX(AZ132:BA132)-H132)/(MAX(AZ132:BA132)-MIN(AZ132:BA132)))*(MAX(BB132:BC132)-MIN(BB132:BC132))</f>
        <v>184.70451280000006</v>
      </c>
      <c r="BF132">
        <f t="shared" ca="1" si="48"/>
        <v>182.05640063201815</v>
      </c>
      <c r="BG132">
        <f t="shared" ref="BG132:BG195" ca="1" si="60">MIN(BJ132:BK132)+((E132-MIN(BH132:BI132))/(MAX(BH132:BI132)-MIN(BH132:BI132)))*(MAX(BJ132:BK132)-MIN(BJ132:BK132))</f>
        <v>242.94359936798185</v>
      </c>
      <c r="BH132" cm="1">
        <f t="array" aca="1" ref="BH132" ca="1">_xlfn.LET(_xlpm.rozsah, $J$3:$J$10001,_xlpm.podminka, (_xlpm.rozsah&gt;E132)*(ISNUMBER(_xlpm.rozsah)),_xlpm.indexy, IF(_xlpm.podminka, ROW(_xlpm.rozsah)-MIN(ROW(_xlpm.rozsah))+1),_xlpm.prvni, MIN(_xlpm.indexy),_xlpm.finalni, IF(_xlpm.prvni=1, 2, _xlpm.prvni),INDEX(_xlpm.rozsah, _xlpm.finalni))</f>
        <v>2300</v>
      </c>
      <c r="BI132" cm="1">
        <f t="array" aca="1" ref="BI132" ca="1">INDEX($J$3:$J$10001,MATCH(BH132,$J$3:$J$10004,0)-1)</f>
        <v>2200</v>
      </c>
      <c r="BJ132">
        <f t="shared" ca="1" si="53"/>
        <v>180</v>
      </c>
      <c r="BK132">
        <f t="shared" ca="1" si="53"/>
        <v>245</v>
      </c>
      <c r="BL132">
        <f t="shared" ca="1" si="49"/>
        <v>-65</v>
      </c>
      <c r="BM132">
        <f t="shared" ref="BM132:BM195" ca="1" si="61">MIN(BJ132:BK132)+((MAX(BH132:BI132)-E132)/(MAX(BH132:BI132)-MIN(BH132:BI132)))*(MAX(BJ132:BK132)-MIN(BJ132:BK132))</f>
        <v>182.05640063201815</v>
      </c>
    </row>
    <row r="133" spans="1:65" x14ac:dyDescent="0.25">
      <c r="A133" s="64">
        <v>130</v>
      </c>
      <c r="B133" s="64">
        <v>103</v>
      </c>
      <c r="C133" s="64">
        <v>28</v>
      </c>
      <c r="D133" s="18">
        <v>130</v>
      </c>
      <c r="E133" s="21">
        <f t="shared" ca="1" si="54"/>
        <v>2281.4821114630495</v>
      </c>
      <c r="F133" s="22">
        <f t="shared" ca="1" si="55"/>
        <v>53.770255713725</v>
      </c>
      <c r="G133" s="28">
        <v>130</v>
      </c>
      <c r="H133" s="24">
        <f t="shared" ca="1" si="56"/>
        <v>2277.4472660000001</v>
      </c>
      <c r="I133" s="25">
        <f t="shared" ca="1" si="57"/>
        <v>54.504597587999982</v>
      </c>
      <c r="J133" s="155"/>
      <c r="K133" s="155"/>
      <c r="L133" s="129">
        <f t="shared" ref="L133:L196" si="62">K133*2*PI()*J133/60*0.001</f>
        <v>0</v>
      </c>
      <c r="AX133">
        <f t="shared" ca="1" si="50"/>
        <v>194.65927709999991</v>
      </c>
      <c r="AY133">
        <f t="shared" ca="1" si="58"/>
        <v>230.34072290000009</v>
      </c>
      <c r="AZ133" cm="1">
        <f t="array" aca="1" ref="AZ133" ca="1">_xlfn.LET(_xlpm.rozsah, $J$3:$J$10001,_xlpm.podminka, (_xlpm.rozsah&gt;H133)*(ISNUMBER(_xlpm.rozsah)),_xlpm.indexy, IF(_xlpm.podminka, ROW(_xlpm.rozsah)-MIN(ROW(_xlpm.rozsah))+1),_xlpm.prvni, MIN(_xlpm.indexy),_xlpm.finalni, IF(_xlpm.prvni=1, 2, _xlpm.prvni),INDEX(_xlpm.rozsah, _xlpm.finalni))</f>
        <v>2300</v>
      </c>
      <c r="BA133" cm="1">
        <f t="array" aca="1" ref="BA133" ca="1">INDEX($J$3:$J$10001,MATCH(AZ133,$J$3:$J$10004,0)-1)</f>
        <v>2200</v>
      </c>
      <c r="BB133">
        <f t="shared" ca="1" si="52"/>
        <v>180</v>
      </c>
      <c r="BC133">
        <f t="shared" ca="1" si="52"/>
        <v>245</v>
      </c>
      <c r="BD133">
        <f t="shared" ca="1" si="51"/>
        <v>-65</v>
      </c>
      <c r="BE133">
        <f t="shared" ca="1" si="59"/>
        <v>194.65927709999991</v>
      </c>
      <c r="BF133">
        <f t="shared" ref="BF133:BF196" ca="1" si="63">IF(BL133&lt;0, BM133,BG133)</f>
        <v>192.03662754901785</v>
      </c>
      <c r="BG133">
        <f t="shared" ca="1" si="60"/>
        <v>232.96337245098215</v>
      </c>
      <c r="BH133" cm="1">
        <f t="array" aca="1" ref="BH133" ca="1">_xlfn.LET(_xlpm.rozsah, $J$3:$J$10001,_xlpm.podminka, (_xlpm.rozsah&gt;E133)*(ISNUMBER(_xlpm.rozsah)),_xlpm.indexy, IF(_xlpm.podminka, ROW(_xlpm.rozsah)-MIN(ROW(_xlpm.rozsah))+1),_xlpm.prvni, MIN(_xlpm.indexy),_xlpm.finalni, IF(_xlpm.prvni=1, 2, _xlpm.prvni),INDEX(_xlpm.rozsah, _xlpm.finalni))</f>
        <v>2300</v>
      </c>
      <c r="BI133" cm="1">
        <f t="array" aca="1" ref="BI133" ca="1">INDEX($J$3:$J$10001,MATCH(BH133,$J$3:$J$10004,0)-1)</f>
        <v>2200</v>
      </c>
      <c r="BJ133">
        <f t="shared" ca="1" si="53"/>
        <v>180</v>
      </c>
      <c r="BK133">
        <f t="shared" ca="1" si="53"/>
        <v>245</v>
      </c>
      <c r="BL133">
        <f t="shared" ref="BL133:BL196" ca="1" si="64">BJ133-BK133</f>
        <v>-65</v>
      </c>
      <c r="BM133">
        <f t="shared" ca="1" si="61"/>
        <v>192.03662754901785</v>
      </c>
    </row>
    <row r="134" spans="1:65" x14ac:dyDescent="0.25">
      <c r="A134" s="64">
        <v>131</v>
      </c>
      <c r="B134" s="64">
        <v>104</v>
      </c>
      <c r="C134" s="64">
        <v>40</v>
      </c>
      <c r="D134" s="18">
        <v>131</v>
      </c>
      <c r="E134" s="21">
        <f t="shared" ca="1" si="54"/>
        <v>2296.8363067199721</v>
      </c>
      <c r="F134" s="22">
        <f t="shared" ca="1" si="55"/>
        <v>72.822560252807264</v>
      </c>
      <c r="G134" s="23">
        <v>131</v>
      </c>
      <c r="H134" s="24">
        <f t="shared" ca="1" si="56"/>
        <v>2292.7622879999999</v>
      </c>
      <c r="I134" s="25">
        <f t="shared" ca="1" si="57"/>
        <v>73.881805120000024</v>
      </c>
      <c r="J134" s="155"/>
      <c r="K134" s="155"/>
      <c r="L134" s="129">
        <f t="shared" si="62"/>
        <v>0</v>
      </c>
      <c r="AX134">
        <f t="shared" ca="1" si="50"/>
        <v>184.70451280000006</v>
      </c>
      <c r="AY134">
        <f t="shared" ca="1" si="58"/>
        <v>240.29548719999994</v>
      </c>
      <c r="AZ134" cm="1">
        <f t="array" aca="1" ref="AZ134" ca="1">_xlfn.LET(_xlpm.rozsah, $J$3:$J$10001,_xlpm.podminka, (_xlpm.rozsah&gt;H134)*(ISNUMBER(_xlpm.rozsah)),_xlpm.indexy, IF(_xlpm.podminka, ROW(_xlpm.rozsah)-MIN(ROW(_xlpm.rozsah))+1),_xlpm.prvni, MIN(_xlpm.indexy),_xlpm.finalni, IF(_xlpm.prvni=1, 2, _xlpm.prvni),INDEX(_xlpm.rozsah, _xlpm.finalni))</f>
        <v>2300</v>
      </c>
      <c r="BA134" cm="1">
        <f t="array" aca="1" ref="BA134" ca="1">INDEX($J$3:$J$10001,MATCH(AZ134,$J$3:$J$10004,0)-1)</f>
        <v>2200</v>
      </c>
      <c r="BB134">
        <f t="shared" ca="1" si="52"/>
        <v>180</v>
      </c>
      <c r="BC134">
        <f t="shared" ca="1" si="52"/>
        <v>245</v>
      </c>
      <c r="BD134">
        <f t="shared" ca="1" si="51"/>
        <v>-65</v>
      </c>
      <c r="BE134">
        <f t="shared" ca="1" si="59"/>
        <v>184.70451280000006</v>
      </c>
      <c r="BF134">
        <f t="shared" ca="1" si="63"/>
        <v>182.05640063201815</v>
      </c>
      <c r="BG134">
        <f t="shared" ca="1" si="60"/>
        <v>242.94359936798185</v>
      </c>
      <c r="BH134" cm="1">
        <f t="array" aca="1" ref="BH134" ca="1">_xlfn.LET(_xlpm.rozsah, $J$3:$J$10001,_xlpm.podminka, (_xlpm.rozsah&gt;E134)*(ISNUMBER(_xlpm.rozsah)),_xlpm.indexy, IF(_xlpm.podminka, ROW(_xlpm.rozsah)-MIN(ROW(_xlpm.rozsah))+1),_xlpm.prvni, MIN(_xlpm.indexy),_xlpm.finalni, IF(_xlpm.prvni=1, 2, _xlpm.prvni),INDEX(_xlpm.rozsah, _xlpm.finalni))</f>
        <v>2300</v>
      </c>
      <c r="BI134" cm="1">
        <f t="array" aca="1" ref="BI134" ca="1">INDEX($J$3:$J$10001,MATCH(BH134,$J$3:$J$10004,0)-1)</f>
        <v>2200</v>
      </c>
      <c r="BJ134">
        <f t="shared" ca="1" si="53"/>
        <v>180</v>
      </c>
      <c r="BK134">
        <f t="shared" ca="1" si="53"/>
        <v>245</v>
      </c>
      <c r="BL134">
        <f t="shared" ca="1" si="64"/>
        <v>-65</v>
      </c>
      <c r="BM134">
        <f t="shared" ca="1" si="61"/>
        <v>182.05640063201815</v>
      </c>
    </row>
    <row r="135" spans="1:65" x14ac:dyDescent="0.25">
      <c r="A135" s="64">
        <v>132</v>
      </c>
      <c r="B135" s="64">
        <v>104</v>
      </c>
      <c r="C135" s="64">
        <v>32</v>
      </c>
      <c r="D135" s="18">
        <v>132</v>
      </c>
      <c r="E135" s="21">
        <f t="shared" ca="1" si="54"/>
        <v>2296.8363067199721</v>
      </c>
      <c r="F135" s="22">
        <f t="shared" ca="1" si="55"/>
        <v>58.25804820224581</v>
      </c>
      <c r="G135" s="28">
        <v>132</v>
      </c>
      <c r="H135" s="24">
        <f t="shared" ca="1" si="56"/>
        <v>2292.7622879999999</v>
      </c>
      <c r="I135" s="25">
        <f t="shared" ca="1" si="57"/>
        <v>59.105444096000021</v>
      </c>
      <c r="J135" s="155"/>
      <c r="K135" s="155"/>
      <c r="L135" s="129">
        <f t="shared" si="62"/>
        <v>0</v>
      </c>
      <c r="AX135">
        <f t="shared" ca="1" si="50"/>
        <v>184.70451280000006</v>
      </c>
      <c r="AY135">
        <f t="shared" ca="1" si="58"/>
        <v>240.29548719999994</v>
      </c>
      <c r="AZ135" cm="1">
        <f t="array" aca="1" ref="AZ135" ca="1">_xlfn.LET(_xlpm.rozsah, $J$3:$J$10001,_xlpm.podminka, (_xlpm.rozsah&gt;H135)*(ISNUMBER(_xlpm.rozsah)),_xlpm.indexy, IF(_xlpm.podminka, ROW(_xlpm.rozsah)-MIN(ROW(_xlpm.rozsah))+1),_xlpm.prvni, MIN(_xlpm.indexy),_xlpm.finalni, IF(_xlpm.prvni=1, 2, _xlpm.prvni),INDEX(_xlpm.rozsah, _xlpm.finalni))</f>
        <v>2300</v>
      </c>
      <c r="BA135" cm="1">
        <f t="array" aca="1" ref="BA135" ca="1">INDEX($J$3:$J$10001,MATCH(AZ135,$J$3:$J$10004,0)-1)</f>
        <v>2200</v>
      </c>
      <c r="BB135">
        <f t="shared" ca="1" si="52"/>
        <v>180</v>
      </c>
      <c r="BC135">
        <f t="shared" ca="1" si="52"/>
        <v>245</v>
      </c>
      <c r="BD135">
        <f t="shared" ca="1" si="51"/>
        <v>-65</v>
      </c>
      <c r="BE135">
        <f t="shared" ca="1" si="59"/>
        <v>184.70451280000006</v>
      </c>
      <c r="BF135">
        <f t="shared" ca="1" si="63"/>
        <v>182.05640063201815</v>
      </c>
      <c r="BG135">
        <f t="shared" ca="1" si="60"/>
        <v>242.94359936798185</v>
      </c>
      <c r="BH135" cm="1">
        <f t="array" aca="1" ref="BH135" ca="1">_xlfn.LET(_xlpm.rozsah, $J$3:$J$10001,_xlpm.podminka, (_xlpm.rozsah&gt;E135)*(ISNUMBER(_xlpm.rozsah)),_xlpm.indexy, IF(_xlpm.podminka, ROW(_xlpm.rozsah)-MIN(ROW(_xlpm.rozsah))+1),_xlpm.prvni, MIN(_xlpm.indexy),_xlpm.finalni, IF(_xlpm.prvni=1, 2, _xlpm.prvni),INDEX(_xlpm.rozsah, _xlpm.finalni))</f>
        <v>2300</v>
      </c>
      <c r="BI135" cm="1">
        <f t="array" aca="1" ref="BI135" ca="1">INDEX($J$3:$J$10001,MATCH(BH135,$J$3:$J$10004,0)-1)</f>
        <v>2200</v>
      </c>
      <c r="BJ135">
        <f t="shared" ca="1" si="53"/>
        <v>180</v>
      </c>
      <c r="BK135">
        <f t="shared" ca="1" si="53"/>
        <v>245</v>
      </c>
      <c r="BL135">
        <f t="shared" ca="1" si="64"/>
        <v>-65</v>
      </c>
      <c r="BM135">
        <f t="shared" ca="1" si="61"/>
        <v>182.05640063201815</v>
      </c>
    </row>
    <row r="136" spans="1:65" x14ac:dyDescent="0.25">
      <c r="A136" s="64">
        <v>133</v>
      </c>
      <c r="B136" s="64">
        <v>101</v>
      </c>
      <c r="C136" s="64">
        <v>63</v>
      </c>
      <c r="D136" s="18">
        <v>133</v>
      </c>
      <c r="E136" s="21">
        <f t="shared" ca="1" si="54"/>
        <v>2250.7737209492034</v>
      </c>
      <c r="F136" s="22">
        <f t="shared" ca="1" si="55"/>
        <v>133.5581612713012</v>
      </c>
      <c r="G136" s="23">
        <v>133</v>
      </c>
      <c r="H136" s="24">
        <f t="shared" ca="1" si="56"/>
        <v>2246.8172219999997</v>
      </c>
      <c r="I136" s="25">
        <f t="shared" ca="1" si="57"/>
        <v>135.17834759100012</v>
      </c>
      <c r="J136" s="155"/>
      <c r="K136" s="155"/>
      <c r="L136" s="129">
        <f t="shared" si="62"/>
        <v>0</v>
      </c>
      <c r="AX136">
        <f t="shared" ca="1" si="50"/>
        <v>214.56880570000021</v>
      </c>
      <c r="AY136">
        <f t="shared" ca="1" si="58"/>
        <v>210.43119429999979</v>
      </c>
      <c r="AZ136" cm="1">
        <f t="array" aca="1" ref="AZ136" ca="1">_xlfn.LET(_xlpm.rozsah, $J$3:$J$10001,_xlpm.podminka, (_xlpm.rozsah&gt;H136)*(ISNUMBER(_xlpm.rozsah)),_xlpm.indexy, IF(_xlpm.podminka, ROW(_xlpm.rozsah)-MIN(ROW(_xlpm.rozsah))+1),_xlpm.prvni, MIN(_xlpm.indexy),_xlpm.finalni, IF(_xlpm.prvni=1, 2, _xlpm.prvni),INDEX(_xlpm.rozsah, _xlpm.finalni))</f>
        <v>2300</v>
      </c>
      <c r="BA136" cm="1">
        <f t="array" aca="1" ref="BA136" ca="1">INDEX($J$3:$J$10001,MATCH(AZ136,$J$3:$J$10004,0)-1)</f>
        <v>2200</v>
      </c>
      <c r="BB136">
        <f t="shared" ca="1" si="52"/>
        <v>180</v>
      </c>
      <c r="BC136">
        <f t="shared" ca="1" si="52"/>
        <v>245</v>
      </c>
      <c r="BD136">
        <f t="shared" ca="1" si="51"/>
        <v>-65</v>
      </c>
      <c r="BE136">
        <f t="shared" ca="1" si="59"/>
        <v>214.56880570000021</v>
      </c>
      <c r="BF136">
        <f t="shared" ca="1" si="63"/>
        <v>211.99708138301781</v>
      </c>
      <c r="BG136">
        <f t="shared" ca="1" si="60"/>
        <v>213.00291861698219</v>
      </c>
      <c r="BH136" cm="1">
        <f t="array" aca="1" ref="BH136" ca="1">_xlfn.LET(_xlpm.rozsah, $J$3:$J$10001,_xlpm.podminka, (_xlpm.rozsah&gt;E136)*(ISNUMBER(_xlpm.rozsah)),_xlpm.indexy, IF(_xlpm.podminka, ROW(_xlpm.rozsah)-MIN(ROW(_xlpm.rozsah))+1),_xlpm.prvni, MIN(_xlpm.indexy),_xlpm.finalni, IF(_xlpm.prvni=1, 2, _xlpm.prvni),INDEX(_xlpm.rozsah, _xlpm.finalni))</f>
        <v>2300</v>
      </c>
      <c r="BI136" cm="1">
        <f t="array" aca="1" ref="BI136" ca="1">INDEX($J$3:$J$10001,MATCH(BH136,$J$3:$J$10004,0)-1)</f>
        <v>2200</v>
      </c>
      <c r="BJ136">
        <f t="shared" ca="1" si="53"/>
        <v>180</v>
      </c>
      <c r="BK136">
        <f t="shared" ca="1" si="53"/>
        <v>245</v>
      </c>
      <c r="BL136">
        <f t="shared" ca="1" si="64"/>
        <v>-65</v>
      </c>
      <c r="BM136">
        <f t="shared" ca="1" si="61"/>
        <v>211.99708138301781</v>
      </c>
    </row>
    <row r="137" spans="1:65" x14ac:dyDescent="0.25">
      <c r="A137" s="64">
        <v>134</v>
      </c>
      <c r="B137" s="64">
        <v>102</v>
      </c>
      <c r="C137" s="64">
        <v>54</v>
      </c>
      <c r="D137" s="18">
        <v>134</v>
      </c>
      <c r="E137" s="21">
        <f t="shared" ca="1" si="54"/>
        <v>2266.1279162061264</v>
      </c>
      <c r="F137" s="22">
        <f t="shared" ca="1" si="55"/>
        <v>109.08910141164962</v>
      </c>
      <c r="G137" s="28">
        <v>134</v>
      </c>
      <c r="H137" s="24">
        <f t="shared" ca="1" si="56"/>
        <v>2262.1322439999999</v>
      </c>
      <c r="I137" s="25">
        <f t="shared" ca="1" si="57"/>
        <v>110.49158235600004</v>
      </c>
      <c r="J137" s="155"/>
      <c r="K137" s="155"/>
      <c r="L137" s="129">
        <f t="shared" si="62"/>
        <v>0</v>
      </c>
      <c r="AX137">
        <f t="shared" ca="1" si="50"/>
        <v>204.61404140000008</v>
      </c>
      <c r="AY137">
        <f t="shared" ca="1" si="58"/>
        <v>220.38595859999992</v>
      </c>
      <c r="AZ137" cm="1">
        <f t="array" aca="1" ref="AZ137" ca="1">_xlfn.LET(_xlpm.rozsah, $J$3:$J$10001,_xlpm.podminka, (_xlpm.rozsah&gt;H137)*(ISNUMBER(_xlpm.rozsah)),_xlpm.indexy, IF(_xlpm.podminka, ROW(_xlpm.rozsah)-MIN(ROW(_xlpm.rozsah))+1),_xlpm.prvni, MIN(_xlpm.indexy),_xlpm.finalni, IF(_xlpm.prvni=1, 2, _xlpm.prvni),INDEX(_xlpm.rozsah, _xlpm.finalni))</f>
        <v>2300</v>
      </c>
      <c r="BA137" cm="1">
        <f t="array" aca="1" ref="BA137" ca="1">INDEX($J$3:$J$10001,MATCH(AZ137,$J$3:$J$10004,0)-1)</f>
        <v>2200</v>
      </c>
      <c r="BB137">
        <f t="shared" ca="1" si="52"/>
        <v>180</v>
      </c>
      <c r="BC137">
        <f t="shared" ca="1" si="52"/>
        <v>245</v>
      </c>
      <c r="BD137">
        <f t="shared" ca="1" si="51"/>
        <v>-65</v>
      </c>
      <c r="BE137">
        <f t="shared" ca="1" si="59"/>
        <v>204.61404140000008</v>
      </c>
      <c r="BF137">
        <f t="shared" ca="1" si="63"/>
        <v>202.01685446601783</v>
      </c>
      <c r="BG137">
        <f t="shared" ca="1" si="60"/>
        <v>222.98314553398217</v>
      </c>
      <c r="BH137" cm="1">
        <f t="array" aca="1" ref="BH137" ca="1">_xlfn.LET(_xlpm.rozsah, $J$3:$J$10001,_xlpm.podminka, (_xlpm.rozsah&gt;E137)*(ISNUMBER(_xlpm.rozsah)),_xlpm.indexy, IF(_xlpm.podminka, ROW(_xlpm.rozsah)-MIN(ROW(_xlpm.rozsah))+1),_xlpm.prvni, MIN(_xlpm.indexy),_xlpm.finalni, IF(_xlpm.prvni=1, 2, _xlpm.prvni),INDEX(_xlpm.rozsah, _xlpm.finalni))</f>
        <v>2300</v>
      </c>
      <c r="BI137" cm="1">
        <f t="array" aca="1" ref="BI137" ca="1">INDEX($J$3:$J$10001,MATCH(BH137,$J$3:$J$10004,0)-1)</f>
        <v>2200</v>
      </c>
      <c r="BJ137">
        <f t="shared" ca="1" si="53"/>
        <v>180</v>
      </c>
      <c r="BK137">
        <f t="shared" ca="1" si="53"/>
        <v>245</v>
      </c>
      <c r="BL137">
        <f t="shared" ca="1" si="64"/>
        <v>-65</v>
      </c>
      <c r="BM137">
        <f t="shared" ca="1" si="61"/>
        <v>202.01685446601783</v>
      </c>
    </row>
    <row r="138" spans="1:65" x14ac:dyDescent="0.25">
      <c r="A138" s="64">
        <v>135</v>
      </c>
      <c r="B138" s="64">
        <v>102</v>
      </c>
      <c r="C138" s="64">
        <v>52</v>
      </c>
      <c r="D138" s="18">
        <v>135</v>
      </c>
      <c r="E138" s="21">
        <f t="shared" ca="1" si="54"/>
        <v>2266.1279162061264</v>
      </c>
      <c r="F138" s="22">
        <f t="shared" ca="1" si="55"/>
        <v>105.04876432232928</v>
      </c>
      <c r="G138" s="23">
        <v>135</v>
      </c>
      <c r="H138" s="24">
        <f t="shared" ca="1" si="56"/>
        <v>2262.1322439999999</v>
      </c>
      <c r="I138" s="25">
        <f t="shared" ca="1" si="57"/>
        <v>106.39930152800004</v>
      </c>
      <c r="J138" s="155"/>
      <c r="K138" s="155"/>
      <c r="L138" s="129">
        <f t="shared" si="62"/>
        <v>0</v>
      </c>
      <c r="AX138">
        <f t="shared" ca="1" si="50"/>
        <v>204.61404140000008</v>
      </c>
      <c r="AY138">
        <f t="shared" ca="1" si="58"/>
        <v>220.38595859999992</v>
      </c>
      <c r="AZ138" cm="1">
        <f t="array" aca="1" ref="AZ138" ca="1">_xlfn.LET(_xlpm.rozsah, $J$3:$J$10001,_xlpm.podminka, (_xlpm.rozsah&gt;H138)*(ISNUMBER(_xlpm.rozsah)),_xlpm.indexy, IF(_xlpm.podminka, ROW(_xlpm.rozsah)-MIN(ROW(_xlpm.rozsah))+1),_xlpm.prvni, MIN(_xlpm.indexy),_xlpm.finalni, IF(_xlpm.prvni=1, 2, _xlpm.prvni),INDEX(_xlpm.rozsah, _xlpm.finalni))</f>
        <v>2300</v>
      </c>
      <c r="BA138" cm="1">
        <f t="array" aca="1" ref="BA138" ca="1">INDEX($J$3:$J$10001,MATCH(AZ138,$J$3:$J$10004,0)-1)</f>
        <v>2200</v>
      </c>
      <c r="BB138">
        <f t="shared" ca="1" si="52"/>
        <v>180</v>
      </c>
      <c r="BC138">
        <f t="shared" ca="1" si="52"/>
        <v>245</v>
      </c>
      <c r="BD138">
        <f t="shared" ca="1" si="51"/>
        <v>-65</v>
      </c>
      <c r="BE138">
        <f t="shared" ca="1" si="59"/>
        <v>204.61404140000008</v>
      </c>
      <c r="BF138">
        <f t="shared" ca="1" si="63"/>
        <v>202.01685446601783</v>
      </c>
      <c r="BG138">
        <f t="shared" ca="1" si="60"/>
        <v>222.98314553398217</v>
      </c>
      <c r="BH138" cm="1">
        <f t="array" aca="1" ref="BH138" ca="1">_xlfn.LET(_xlpm.rozsah, $J$3:$J$10001,_xlpm.podminka, (_xlpm.rozsah&gt;E138)*(ISNUMBER(_xlpm.rozsah)),_xlpm.indexy, IF(_xlpm.podminka, ROW(_xlpm.rozsah)-MIN(ROW(_xlpm.rozsah))+1),_xlpm.prvni, MIN(_xlpm.indexy),_xlpm.finalni, IF(_xlpm.prvni=1, 2, _xlpm.prvni),INDEX(_xlpm.rozsah, _xlpm.finalni))</f>
        <v>2300</v>
      </c>
      <c r="BI138" cm="1">
        <f t="array" aca="1" ref="BI138" ca="1">INDEX($J$3:$J$10001,MATCH(BH138,$J$3:$J$10004,0)-1)</f>
        <v>2200</v>
      </c>
      <c r="BJ138">
        <f t="shared" ca="1" si="53"/>
        <v>180</v>
      </c>
      <c r="BK138">
        <f t="shared" ca="1" si="53"/>
        <v>245</v>
      </c>
      <c r="BL138">
        <f t="shared" ca="1" si="64"/>
        <v>-65</v>
      </c>
      <c r="BM138">
        <f t="shared" ca="1" si="61"/>
        <v>202.01685446601783</v>
      </c>
    </row>
    <row r="139" spans="1:65" x14ac:dyDescent="0.25">
      <c r="A139" s="64">
        <v>136</v>
      </c>
      <c r="B139" s="64">
        <v>102</v>
      </c>
      <c r="C139" s="64">
        <v>51</v>
      </c>
      <c r="D139" s="18">
        <v>136</v>
      </c>
      <c r="E139" s="21">
        <f t="shared" ca="1" si="54"/>
        <v>2266.1279162061264</v>
      </c>
      <c r="F139" s="22">
        <f t="shared" ca="1" si="55"/>
        <v>103.02859577766908</v>
      </c>
      <c r="G139" s="28">
        <v>136</v>
      </c>
      <c r="H139" s="24">
        <f t="shared" ca="1" si="56"/>
        <v>2262.1322439999999</v>
      </c>
      <c r="I139" s="25">
        <f t="shared" ca="1" si="57"/>
        <v>104.35316111400003</v>
      </c>
      <c r="J139" s="155"/>
      <c r="K139" s="155"/>
      <c r="L139" s="129">
        <f t="shared" si="62"/>
        <v>0</v>
      </c>
      <c r="AX139">
        <f t="shared" ca="1" si="50"/>
        <v>204.61404140000008</v>
      </c>
      <c r="AY139">
        <f t="shared" ca="1" si="58"/>
        <v>220.38595859999992</v>
      </c>
      <c r="AZ139" cm="1">
        <f t="array" aca="1" ref="AZ139" ca="1">_xlfn.LET(_xlpm.rozsah, $J$3:$J$10001,_xlpm.podminka, (_xlpm.rozsah&gt;H139)*(ISNUMBER(_xlpm.rozsah)),_xlpm.indexy, IF(_xlpm.podminka, ROW(_xlpm.rozsah)-MIN(ROW(_xlpm.rozsah))+1),_xlpm.prvni, MIN(_xlpm.indexy),_xlpm.finalni, IF(_xlpm.prvni=1, 2, _xlpm.prvni),INDEX(_xlpm.rozsah, _xlpm.finalni))</f>
        <v>2300</v>
      </c>
      <c r="BA139" cm="1">
        <f t="array" aca="1" ref="BA139" ca="1">INDEX($J$3:$J$10001,MATCH(AZ139,$J$3:$J$10004,0)-1)</f>
        <v>2200</v>
      </c>
      <c r="BB139">
        <f t="shared" ca="1" si="52"/>
        <v>180</v>
      </c>
      <c r="BC139">
        <f t="shared" ca="1" si="52"/>
        <v>245</v>
      </c>
      <c r="BD139">
        <f t="shared" ca="1" si="51"/>
        <v>-65</v>
      </c>
      <c r="BE139">
        <f t="shared" ca="1" si="59"/>
        <v>204.61404140000008</v>
      </c>
      <c r="BF139">
        <f t="shared" ca="1" si="63"/>
        <v>202.01685446601783</v>
      </c>
      <c r="BG139">
        <f t="shared" ca="1" si="60"/>
        <v>222.98314553398217</v>
      </c>
      <c r="BH139" cm="1">
        <f t="array" aca="1" ref="BH139" ca="1">_xlfn.LET(_xlpm.rozsah, $J$3:$J$10001,_xlpm.podminka, (_xlpm.rozsah&gt;E139)*(ISNUMBER(_xlpm.rozsah)),_xlpm.indexy, IF(_xlpm.podminka, ROW(_xlpm.rozsah)-MIN(ROW(_xlpm.rozsah))+1),_xlpm.prvni, MIN(_xlpm.indexy),_xlpm.finalni, IF(_xlpm.prvni=1, 2, _xlpm.prvni),INDEX(_xlpm.rozsah, _xlpm.finalni))</f>
        <v>2300</v>
      </c>
      <c r="BI139" cm="1">
        <f t="array" aca="1" ref="BI139" ca="1">INDEX($J$3:$J$10001,MATCH(BH139,$J$3:$J$10004,0)-1)</f>
        <v>2200</v>
      </c>
      <c r="BJ139">
        <f t="shared" ca="1" si="53"/>
        <v>180</v>
      </c>
      <c r="BK139">
        <f t="shared" ca="1" si="53"/>
        <v>245</v>
      </c>
      <c r="BL139">
        <f t="shared" ca="1" si="64"/>
        <v>-65</v>
      </c>
      <c r="BM139">
        <f t="shared" ca="1" si="61"/>
        <v>202.01685446601783</v>
      </c>
    </row>
    <row r="140" spans="1:65" x14ac:dyDescent="0.25">
      <c r="A140" s="64">
        <v>137</v>
      </c>
      <c r="B140" s="64">
        <v>103</v>
      </c>
      <c r="C140" s="64">
        <v>40</v>
      </c>
      <c r="D140" s="18">
        <v>137</v>
      </c>
      <c r="E140" s="21">
        <f t="shared" ca="1" si="54"/>
        <v>2281.4821114630495</v>
      </c>
      <c r="F140" s="22">
        <f t="shared" ca="1" si="55"/>
        <v>76.81465101960714</v>
      </c>
      <c r="G140" s="23">
        <v>137</v>
      </c>
      <c r="H140" s="24">
        <f t="shared" ca="1" si="56"/>
        <v>2277.4472660000001</v>
      </c>
      <c r="I140" s="25">
        <f t="shared" ca="1" si="57"/>
        <v>77.863710839999968</v>
      </c>
      <c r="J140" s="155"/>
      <c r="K140" s="155"/>
      <c r="L140" s="129">
        <f t="shared" si="62"/>
        <v>0</v>
      </c>
      <c r="AX140">
        <f t="shared" ca="1" si="50"/>
        <v>194.65927709999991</v>
      </c>
      <c r="AY140">
        <f t="shared" ca="1" si="58"/>
        <v>230.34072290000009</v>
      </c>
      <c r="AZ140" cm="1">
        <f t="array" aca="1" ref="AZ140" ca="1">_xlfn.LET(_xlpm.rozsah, $J$3:$J$10001,_xlpm.podminka, (_xlpm.rozsah&gt;H140)*(ISNUMBER(_xlpm.rozsah)),_xlpm.indexy, IF(_xlpm.podminka, ROW(_xlpm.rozsah)-MIN(ROW(_xlpm.rozsah))+1),_xlpm.prvni, MIN(_xlpm.indexy),_xlpm.finalni, IF(_xlpm.prvni=1, 2, _xlpm.prvni),INDEX(_xlpm.rozsah, _xlpm.finalni))</f>
        <v>2300</v>
      </c>
      <c r="BA140" cm="1">
        <f t="array" aca="1" ref="BA140" ca="1">INDEX($J$3:$J$10001,MATCH(AZ140,$J$3:$J$10004,0)-1)</f>
        <v>2200</v>
      </c>
      <c r="BB140">
        <f t="shared" ca="1" si="52"/>
        <v>180</v>
      </c>
      <c r="BC140">
        <f t="shared" ca="1" si="52"/>
        <v>245</v>
      </c>
      <c r="BD140">
        <f t="shared" ca="1" si="51"/>
        <v>-65</v>
      </c>
      <c r="BE140">
        <f t="shared" ca="1" si="59"/>
        <v>194.65927709999991</v>
      </c>
      <c r="BF140">
        <f t="shared" ca="1" si="63"/>
        <v>192.03662754901785</v>
      </c>
      <c r="BG140">
        <f t="shared" ca="1" si="60"/>
        <v>232.96337245098215</v>
      </c>
      <c r="BH140" cm="1">
        <f t="array" aca="1" ref="BH140" ca="1">_xlfn.LET(_xlpm.rozsah, $J$3:$J$10001,_xlpm.podminka, (_xlpm.rozsah&gt;E140)*(ISNUMBER(_xlpm.rozsah)),_xlpm.indexy, IF(_xlpm.podminka, ROW(_xlpm.rozsah)-MIN(ROW(_xlpm.rozsah))+1),_xlpm.prvni, MIN(_xlpm.indexy),_xlpm.finalni, IF(_xlpm.prvni=1, 2, _xlpm.prvni),INDEX(_xlpm.rozsah, _xlpm.finalni))</f>
        <v>2300</v>
      </c>
      <c r="BI140" cm="1">
        <f t="array" aca="1" ref="BI140" ca="1">INDEX($J$3:$J$10001,MATCH(BH140,$J$3:$J$10004,0)-1)</f>
        <v>2200</v>
      </c>
      <c r="BJ140">
        <f t="shared" ca="1" si="53"/>
        <v>180</v>
      </c>
      <c r="BK140">
        <f t="shared" ca="1" si="53"/>
        <v>245</v>
      </c>
      <c r="BL140">
        <f t="shared" ca="1" si="64"/>
        <v>-65</v>
      </c>
      <c r="BM140">
        <f t="shared" ca="1" si="61"/>
        <v>192.03662754901785</v>
      </c>
    </row>
    <row r="141" spans="1:65" x14ac:dyDescent="0.25">
      <c r="A141" s="64">
        <v>138</v>
      </c>
      <c r="B141" s="64">
        <v>104</v>
      </c>
      <c r="C141" s="64">
        <v>34</v>
      </c>
      <c r="D141" s="18">
        <v>138</v>
      </c>
      <c r="E141" s="21">
        <f t="shared" ca="1" si="54"/>
        <v>2296.8363067199721</v>
      </c>
      <c r="F141" s="22">
        <f t="shared" ca="1" si="55"/>
        <v>61.899176214886175</v>
      </c>
      <c r="G141" s="28">
        <v>138</v>
      </c>
      <c r="H141" s="24">
        <f t="shared" ca="1" si="56"/>
        <v>2292.7622879999999</v>
      </c>
      <c r="I141" s="25">
        <f t="shared" ca="1" si="57"/>
        <v>62.799534352000016</v>
      </c>
      <c r="J141" s="155"/>
      <c r="K141" s="155"/>
      <c r="L141" s="129">
        <f t="shared" si="62"/>
        <v>0</v>
      </c>
      <c r="AX141">
        <f t="shared" ca="1" si="50"/>
        <v>184.70451280000006</v>
      </c>
      <c r="AY141">
        <f t="shared" ca="1" si="58"/>
        <v>240.29548719999994</v>
      </c>
      <c r="AZ141" cm="1">
        <f t="array" aca="1" ref="AZ141" ca="1">_xlfn.LET(_xlpm.rozsah, $J$3:$J$10001,_xlpm.podminka, (_xlpm.rozsah&gt;H141)*(ISNUMBER(_xlpm.rozsah)),_xlpm.indexy, IF(_xlpm.podminka, ROW(_xlpm.rozsah)-MIN(ROW(_xlpm.rozsah))+1),_xlpm.prvni, MIN(_xlpm.indexy),_xlpm.finalni, IF(_xlpm.prvni=1, 2, _xlpm.prvni),INDEX(_xlpm.rozsah, _xlpm.finalni))</f>
        <v>2300</v>
      </c>
      <c r="BA141" cm="1">
        <f t="array" aca="1" ref="BA141" ca="1">INDEX($J$3:$J$10001,MATCH(AZ141,$J$3:$J$10004,0)-1)</f>
        <v>2200</v>
      </c>
      <c r="BB141">
        <f t="shared" ca="1" si="52"/>
        <v>180</v>
      </c>
      <c r="BC141">
        <f t="shared" ca="1" si="52"/>
        <v>245</v>
      </c>
      <c r="BD141">
        <f t="shared" ca="1" si="51"/>
        <v>-65</v>
      </c>
      <c r="BE141">
        <f t="shared" ca="1" si="59"/>
        <v>184.70451280000006</v>
      </c>
      <c r="BF141">
        <f t="shared" ca="1" si="63"/>
        <v>182.05640063201815</v>
      </c>
      <c r="BG141">
        <f t="shared" ca="1" si="60"/>
        <v>242.94359936798185</v>
      </c>
      <c r="BH141" cm="1">
        <f t="array" aca="1" ref="BH141" ca="1">_xlfn.LET(_xlpm.rozsah, $J$3:$J$10001,_xlpm.podminka, (_xlpm.rozsah&gt;E141)*(ISNUMBER(_xlpm.rozsah)),_xlpm.indexy, IF(_xlpm.podminka, ROW(_xlpm.rozsah)-MIN(ROW(_xlpm.rozsah))+1),_xlpm.prvni, MIN(_xlpm.indexy),_xlpm.finalni, IF(_xlpm.prvni=1, 2, _xlpm.prvni),INDEX(_xlpm.rozsah, _xlpm.finalni))</f>
        <v>2300</v>
      </c>
      <c r="BI141" cm="1">
        <f t="array" aca="1" ref="BI141" ca="1">INDEX($J$3:$J$10001,MATCH(BH141,$J$3:$J$10004,0)-1)</f>
        <v>2200</v>
      </c>
      <c r="BJ141">
        <f t="shared" ca="1" si="53"/>
        <v>180</v>
      </c>
      <c r="BK141">
        <f t="shared" ca="1" si="53"/>
        <v>245</v>
      </c>
      <c r="BL141">
        <f t="shared" ca="1" si="64"/>
        <v>-65</v>
      </c>
      <c r="BM141">
        <f t="shared" ca="1" si="61"/>
        <v>182.05640063201815</v>
      </c>
    </row>
    <row r="142" spans="1:65" x14ac:dyDescent="0.25">
      <c r="A142" s="64">
        <v>139</v>
      </c>
      <c r="B142" s="64">
        <v>102</v>
      </c>
      <c r="C142" s="64">
        <v>36</v>
      </c>
      <c r="D142" s="18">
        <v>139</v>
      </c>
      <c r="E142" s="21">
        <f t="shared" ca="1" si="54"/>
        <v>2266.1279162061264</v>
      </c>
      <c r="F142" s="22">
        <f t="shared" ca="1" si="55"/>
        <v>72.726067607766424</v>
      </c>
      <c r="G142" s="23">
        <v>139</v>
      </c>
      <c r="H142" s="24">
        <f t="shared" ca="1" si="56"/>
        <v>2262.1322439999999</v>
      </c>
      <c r="I142" s="25">
        <f t="shared" ca="1" si="57"/>
        <v>73.661054904000025</v>
      </c>
      <c r="J142" s="155"/>
      <c r="K142" s="155"/>
      <c r="L142" s="129">
        <f t="shared" si="62"/>
        <v>0</v>
      </c>
      <c r="AX142">
        <f t="shared" ca="1" si="50"/>
        <v>204.61404140000008</v>
      </c>
      <c r="AY142">
        <f t="shared" ca="1" si="58"/>
        <v>220.38595859999992</v>
      </c>
      <c r="AZ142" cm="1">
        <f t="array" aca="1" ref="AZ142" ca="1">_xlfn.LET(_xlpm.rozsah, $J$3:$J$10001,_xlpm.podminka, (_xlpm.rozsah&gt;H142)*(ISNUMBER(_xlpm.rozsah)),_xlpm.indexy, IF(_xlpm.podminka, ROW(_xlpm.rozsah)-MIN(ROW(_xlpm.rozsah))+1),_xlpm.prvni, MIN(_xlpm.indexy),_xlpm.finalni, IF(_xlpm.prvni=1, 2, _xlpm.prvni),INDEX(_xlpm.rozsah, _xlpm.finalni))</f>
        <v>2300</v>
      </c>
      <c r="BA142" cm="1">
        <f t="array" aca="1" ref="BA142" ca="1">INDEX($J$3:$J$10001,MATCH(AZ142,$J$3:$J$10004,0)-1)</f>
        <v>2200</v>
      </c>
      <c r="BB142">
        <f t="shared" ca="1" si="52"/>
        <v>180</v>
      </c>
      <c r="BC142">
        <f t="shared" ca="1" si="52"/>
        <v>245</v>
      </c>
      <c r="BD142">
        <f t="shared" ca="1" si="51"/>
        <v>-65</v>
      </c>
      <c r="BE142">
        <f t="shared" ca="1" si="59"/>
        <v>204.61404140000008</v>
      </c>
      <c r="BF142">
        <f t="shared" ca="1" si="63"/>
        <v>202.01685446601783</v>
      </c>
      <c r="BG142">
        <f t="shared" ca="1" si="60"/>
        <v>222.98314553398217</v>
      </c>
      <c r="BH142" cm="1">
        <f t="array" aca="1" ref="BH142" ca="1">_xlfn.LET(_xlpm.rozsah, $J$3:$J$10001,_xlpm.podminka, (_xlpm.rozsah&gt;E142)*(ISNUMBER(_xlpm.rozsah)),_xlpm.indexy, IF(_xlpm.podminka, ROW(_xlpm.rozsah)-MIN(ROW(_xlpm.rozsah))+1),_xlpm.prvni, MIN(_xlpm.indexy),_xlpm.finalni, IF(_xlpm.prvni=1, 2, _xlpm.prvni),INDEX(_xlpm.rozsah, _xlpm.finalni))</f>
        <v>2300</v>
      </c>
      <c r="BI142" cm="1">
        <f t="array" aca="1" ref="BI142" ca="1">INDEX($J$3:$J$10001,MATCH(BH142,$J$3:$J$10004,0)-1)</f>
        <v>2200</v>
      </c>
      <c r="BJ142">
        <f t="shared" ca="1" si="53"/>
        <v>180</v>
      </c>
      <c r="BK142">
        <f t="shared" ca="1" si="53"/>
        <v>245</v>
      </c>
      <c r="BL142">
        <f t="shared" ca="1" si="64"/>
        <v>-65</v>
      </c>
      <c r="BM142">
        <f t="shared" ca="1" si="61"/>
        <v>202.01685446601783</v>
      </c>
    </row>
    <row r="143" spans="1:65" x14ac:dyDescent="0.25">
      <c r="A143" s="64">
        <v>140</v>
      </c>
      <c r="B143" s="64">
        <v>104</v>
      </c>
      <c r="C143" s="64">
        <v>44</v>
      </c>
      <c r="D143" s="18">
        <v>140</v>
      </c>
      <c r="E143" s="21">
        <f t="shared" ca="1" si="54"/>
        <v>2296.8363067199721</v>
      </c>
      <c r="F143" s="22">
        <f t="shared" ca="1" si="55"/>
        <v>80.104816278087981</v>
      </c>
      <c r="G143" s="28">
        <v>140</v>
      </c>
      <c r="H143" s="24">
        <f t="shared" ca="1" si="56"/>
        <v>2292.7622879999999</v>
      </c>
      <c r="I143" s="25">
        <f t="shared" ca="1" si="57"/>
        <v>81.269985632000029</v>
      </c>
      <c r="J143" s="155"/>
      <c r="K143" s="155"/>
      <c r="L143" s="129">
        <f t="shared" si="62"/>
        <v>0</v>
      </c>
      <c r="AX143">
        <f t="shared" ca="1" si="50"/>
        <v>184.70451280000006</v>
      </c>
      <c r="AY143">
        <f t="shared" ca="1" si="58"/>
        <v>240.29548719999994</v>
      </c>
      <c r="AZ143" cm="1">
        <f t="array" aca="1" ref="AZ143" ca="1">_xlfn.LET(_xlpm.rozsah, $J$3:$J$10001,_xlpm.podminka, (_xlpm.rozsah&gt;H143)*(ISNUMBER(_xlpm.rozsah)),_xlpm.indexy, IF(_xlpm.podminka, ROW(_xlpm.rozsah)-MIN(ROW(_xlpm.rozsah))+1),_xlpm.prvni, MIN(_xlpm.indexy),_xlpm.finalni, IF(_xlpm.prvni=1, 2, _xlpm.prvni),INDEX(_xlpm.rozsah, _xlpm.finalni))</f>
        <v>2300</v>
      </c>
      <c r="BA143" cm="1">
        <f t="array" aca="1" ref="BA143" ca="1">INDEX($J$3:$J$10001,MATCH(AZ143,$J$3:$J$10004,0)-1)</f>
        <v>2200</v>
      </c>
      <c r="BB143">
        <f t="shared" ca="1" si="52"/>
        <v>180</v>
      </c>
      <c r="BC143">
        <f t="shared" ca="1" si="52"/>
        <v>245</v>
      </c>
      <c r="BD143">
        <f t="shared" ca="1" si="51"/>
        <v>-65</v>
      </c>
      <c r="BE143">
        <f t="shared" ca="1" si="59"/>
        <v>184.70451280000006</v>
      </c>
      <c r="BF143">
        <f t="shared" ca="1" si="63"/>
        <v>182.05640063201815</v>
      </c>
      <c r="BG143">
        <f t="shared" ca="1" si="60"/>
        <v>242.94359936798185</v>
      </c>
      <c r="BH143" cm="1">
        <f t="array" aca="1" ref="BH143" ca="1">_xlfn.LET(_xlpm.rozsah, $J$3:$J$10001,_xlpm.podminka, (_xlpm.rozsah&gt;E143)*(ISNUMBER(_xlpm.rozsah)),_xlpm.indexy, IF(_xlpm.podminka, ROW(_xlpm.rozsah)-MIN(ROW(_xlpm.rozsah))+1),_xlpm.prvni, MIN(_xlpm.indexy),_xlpm.finalni, IF(_xlpm.prvni=1, 2, _xlpm.prvni),INDEX(_xlpm.rozsah, _xlpm.finalni))</f>
        <v>2300</v>
      </c>
      <c r="BI143" cm="1">
        <f t="array" aca="1" ref="BI143" ca="1">INDEX($J$3:$J$10001,MATCH(BH143,$J$3:$J$10004,0)-1)</f>
        <v>2200</v>
      </c>
      <c r="BJ143">
        <f t="shared" ca="1" si="53"/>
        <v>180</v>
      </c>
      <c r="BK143">
        <f t="shared" ca="1" si="53"/>
        <v>245</v>
      </c>
      <c r="BL143">
        <f t="shared" ca="1" si="64"/>
        <v>-65</v>
      </c>
      <c r="BM143">
        <f t="shared" ca="1" si="61"/>
        <v>182.05640063201815</v>
      </c>
    </row>
    <row r="144" spans="1:65" x14ac:dyDescent="0.25">
      <c r="A144" s="64">
        <v>141</v>
      </c>
      <c r="B144" s="64">
        <v>103</v>
      </c>
      <c r="C144" s="64">
        <v>44</v>
      </c>
      <c r="D144" s="18">
        <v>141</v>
      </c>
      <c r="E144" s="21">
        <f t="shared" ca="1" si="54"/>
        <v>2281.4821114630495</v>
      </c>
      <c r="F144" s="22">
        <f t="shared" ca="1" si="55"/>
        <v>84.496116121567852</v>
      </c>
      <c r="G144" s="23">
        <v>141</v>
      </c>
      <c r="H144" s="24">
        <f t="shared" ca="1" si="56"/>
        <v>2277.4472660000001</v>
      </c>
      <c r="I144" s="25">
        <f t="shared" ca="1" si="57"/>
        <v>85.650081923999963</v>
      </c>
      <c r="J144" s="155"/>
      <c r="K144" s="155"/>
      <c r="L144" s="129">
        <f t="shared" si="62"/>
        <v>0</v>
      </c>
      <c r="AX144">
        <f t="shared" ca="1" si="50"/>
        <v>194.65927709999991</v>
      </c>
      <c r="AY144">
        <f t="shared" ca="1" si="58"/>
        <v>230.34072290000009</v>
      </c>
      <c r="AZ144" cm="1">
        <f t="array" aca="1" ref="AZ144" ca="1">_xlfn.LET(_xlpm.rozsah, $J$3:$J$10001,_xlpm.podminka, (_xlpm.rozsah&gt;H144)*(ISNUMBER(_xlpm.rozsah)),_xlpm.indexy, IF(_xlpm.podminka, ROW(_xlpm.rozsah)-MIN(ROW(_xlpm.rozsah))+1),_xlpm.prvni, MIN(_xlpm.indexy),_xlpm.finalni, IF(_xlpm.prvni=1, 2, _xlpm.prvni),INDEX(_xlpm.rozsah, _xlpm.finalni))</f>
        <v>2300</v>
      </c>
      <c r="BA144" cm="1">
        <f t="array" aca="1" ref="BA144" ca="1">INDEX($J$3:$J$10001,MATCH(AZ144,$J$3:$J$10004,0)-1)</f>
        <v>2200</v>
      </c>
      <c r="BB144">
        <f t="shared" ca="1" si="52"/>
        <v>180</v>
      </c>
      <c r="BC144">
        <f t="shared" ca="1" si="52"/>
        <v>245</v>
      </c>
      <c r="BD144">
        <f t="shared" ca="1" si="51"/>
        <v>-65</v>
      </c>
      <c r="BE144">
        <f t="shared" ca="1" si="59"/>
        <v>194.65927709999991</v>
      </c>
      <c r="BF144">
        <f t="shared" ca="1" si="63"/>
        <v>192.03662754901785</v>
      </c>
      <c r="BG144">
        <f t="shared" ca="1" si="60"/>
        <v>232.96337245098215</v>
      </c>
      <c r="BH144" cm="1">
        <f t="array" aca="1" ref="BH144" ca="1">_xlfn.LET(_xlpm.rozsah, $J$3:$J$10001,_xlpm.podminka, (_xlpm.rozsah&gt;E144)*(ISNUMBER(_xlpm.rozsah)),_xlpm.indexy, IF(_xlpm.podminka, ROW(_xlpm.rozsah)-MIN(ROW(_xlpm.rozsah))+1),_xlpm.prvni, MIN(_xlpm.indexy),_xlpm.finalni, IF(_xlpm.prvni=1, 2, _xlpm.prvni),INDEX(_xlpm.rozsah, _xlpm.finalni))</f>
        <v>2300</v>
      </c>
      <c r="BI144" cm="1">
        <f t="array" aca="1" ref="BI144" ca="1">INDEX($J$3:$J$10001,MATCH(BH144,$J$3:$J$10004,0)-1)</f>
        <v>2200</v>
      </c>
      <c r="BJ144">
        <f t="shared" ca="1" si="53"/>
        <v>180</v>
      </c>
      <c r="BK144">
        <f t="shared" ca="1" si="53"/>
        <v>245</v>
      </c>
      <c r="BL144">
        <f t="shared" ca="1" si="64"/>
        <v>-65</v>
      </c>
      <c r="BM144">
        <f t="shared" ca="1" si="61"/>
        <v>192.03662754901785</v>
      </c>
    </row>
    <row r="145" spans="1:65" x14ac:dyDescent="0.25">
      <c r="A145" s="64">
        <v>142</v>
      </c>
      <c r="B145" s="64">
        <v>104</v>
      </c>
      <c r="C145" s="64">
        <v>33</v>
      </c>
      <c r="D145" s="18">
        <v>142</v>
      </c>
      <c r="E145" s="21">
        <f t="shared" ca="1" si="54"/>
        <v>2296.8363067199721</v>
      </c>
      <c r="F145" s="22">
        <f t="shared" ca="1" si="55"/>
        <v>60.078612208565993</v>
      </c>
      <c r="G145" s="28">
        <v>142</v>
      </c>
      <c r="H145" s="24">
        <f t="shared" ca="1" si="56"/>
        <v>2292.7622879999999</v>
      </c>
      <c r="I145" s="25">
        <f t="shared" ca="1" si="57"/>
        <v>60.952489224000018</v>
      </c>
      <c r="J145" s="155"/>
      <c r="K145" s="155"/>
      <c r="L145" s="129">
        <f t="shared" si="62"/>
        <v>0</v>
      </c>
      <c r="AX145">
        <f t="shared" ca="1" si="50"/>
        <v>184.70451280000006</v>
      </c>
      <c r="AY145">
        <f t="shared" ca="1" si="58"/>
        <v>240.29548719999994</v>
      </c>
      <c r="AZ145" cm="1">
        <f t="array" aca="1" ref="AZ145" ca="1">_xlfn.LET(_xlpm.rozsah, $J$3:$J$10001,_xlpm.podminka, (_xlpm.rozsah&gt;H145)*(ISNUMBER(_xlpm.rozsah)),_xlpm.indexy, IF(_xlpm.podminka, ROW(_xlpm.rozsah)-MIN(ROW(_xlpm.rozsah))+1),_xlpm.prvni, MIN(_xlpm.indexy),_xlpm.finalni, IF(_xlpm.prvni=1, 2, _xlpm.prvni),INDEX(_xlpm.rozsah, _xlpm.finalni))</f>
        <v>2300</v>
      </c>
      <c r="BA145" cm="1">
        <f t="array" aca="1" ref="BA145" ca="1">INDEX($J$3:$J$10001,MATCH(AZ145,$J$3:$J$10004,0)-1)</f>
        <v>2200</v>
      </c>
      <c r="BB145">
        <f t="shared" ca="1" si="52"/>
        <v>180</v>
      </c>
      <c r="BC145">
        <f t="shared" ca="1" si="52"/>
        <v>245</v>
      </c>
      <c r="BD145">
        <f t="shared" ca="1" si="51"/>
        <v>-65</v>
      </c>
      <c r="BE145">
        <f t="shared" ca="1" si="59"/>
        <v>184.70451280000006</v>
      </c>
      <c r="BF145">
        <f t="shared" ca="1" si="63"/>
        <v>182.05640063201815</v>
      </c>
      <c r="BG145">
        <f t="shared" ca="1" si="60"/>
        <v>242.94359936798185</v>
      </c>
      <c r="BH145" cm="1">
        <f t="array" aca="1" ref="BH145" ca="1">_xlfn.LET(_xlpm.rozsah, $J$3:$J$10001,_xlpm.podminka, (_xlpm.rozsah&gt;E145)*(ISNUMBER(_xlpm.rozsah)),_xlpm.indexy, IF(_xlpm.podminka, ROW(_xlpm.rozsah)-MIN(ROW(_xlpm.rozsah))+1),_xlpm.prvni, MIN(_xlpm.indexy),_xlpm.finalni, IF(_xlpm.prvni=1, 2, _xlpm.prvni),INDEX(_xlpm.rozsah, _xlpm.finalni))</f>
        <v>2300</v>
      </c>
      <c r="BI145" cm="1">
        <f t="array" aca="1" ref="BI145" ca="1">INDEX($J$3:$J$10001,MATCH(BH145,$J$3:$J$10004,0)-1)</f>
        <v>2200</v>
      </c>
      <c r="BJ145">
        <f t="shared" ca="1" si="53"/>
        <v>180</v>
      </c>
      <c r="BK145">
        <f t="shared" ca="1" si="53"/>
        <v>245</v>
      </c>
      <c r="BL145">
        <f t="shared" ca="1" si="64"/>
        <v>-65</v>
      </c>
      <c r="BM145">
        <f t="shared" ca="1" si="61"/>
        <v>182.05640063201815</v>
      </c>
    </row>
    <row r="146" spans="1:65" x14ac:dyDescent="0.25">
      <c r="A146" s="64">
        <v>143</v>
      </c>
      <c r="B146" s="64">
        <v>102</v>
      </c>
      <c r="C146" s="64">
        <v>27</v>
      </c>
      <c r="D146" s="18">
        <v>143</v>
      </c>
      <c r="E146" s="21">
        <f t="shared" ca="1" si="54"/>
        <v>2266.1279162061264</v>
      </c>
      <c r="F146" s="22">
        <f t="shared" ca="1" si="55"/>
        <v>54.544550705824811</v>
      </c>
      <c r="G146" s="23">
        <v>143</v>
      </c>
      <c r="H146" s="24">
        <f t="shared" ca="1" si="56"/>
        <v>2262.1322439999999</v>
      </c>
      <c r="I146" s="25">
        <f t="shared" ca="1" si="57"/>
        <v>55.245791178000019</v>
      </c>
      <c r="J146" s="155"/>
      <c r="K146" s="155"/>
      <c r="L146" s="129">
        <f t="shared" si="62"/>
        <v>0</v>
      </c>
      <c r="AX146">
        <f t="shared" ca="1" si="50"/>
        <v>204.61404140000008</v>
      </c>
      <c r="AY146">
        <f t="shared" ca="1" si="58"/>
        <v>220.38595859999992</v>
      </c>
      <c r="AZ146" cm="1">
        <f t="array" aca="1" ref="AZ146" ca="1">_xlfn.LET(_xlpm.rozsah, $J$3:$J$10001,_xlpm.podminka, (_xlpm.rozsah&gt;H146)*(ISNUMBER(_xlpm.rozsah)),_xlpm.indexy, IF(_xlpm.podminka, ROW(_xlpm.rozsah)-MIN(ROW(_xlpm.rozsah))+1),_xlpm.prvni, MIN(_xlpm.indexy),_xlpm.finalni, IF(_xlpm.prvni=1, 2, _xlpm.prvni),INDEX(_xlpm.rozsah, _xlpm.finalni))</f>
        <v>2300</v>
      </c>
      <c r="BA146" cm="1">
        <f t="array" aca="1" ref="BA146" ca="1">INDEX($J$3:$J$10001,MATCH(AZ146,$J$3:$J$10004,0)-1)</f>
        <v>2200</v>
      </c>
      <c r="BB146">
        <f t="shared" ca="1" si="52"/>
        <v>180</v>
      </c>
      <c r="BC146">
        <f t="shared" ca="1" si="52"/>
        <v>245</v>
      </c>
      <c r="BD146">
        <f t="shared" ca="1" si="51"/>
        <v>-65</v>
      </c>
      <c r="BE146">
        <f t="shared" ca="1" si="59"/>
        <v>204.61404140000008</v>
      </c>
      <c r="BF146">
        <f t="shared" ca="1" si="63"/>
        <v>202.01685446601783</v>
      </c>
      <c r="BG146">
        <f t="shared" ca="1" si="60"/>
        <v>222.98314553398217</v>
      </c>
      <c r="BH146" cm="1">
        <f t="array" aca="1" ref="BH146" ca="1">_xlfn.LET(_xlpm.rozsah, $J$3:$J$10001,_xlpm.podminka, (_xlpm.rozsah&gt;E146)*(ISNUMBER(_xlpm.rozsah)),_xlpm.indexy, IF(_xlpm.podminka, ROW(_xlpm.rozsah)-MIN(ROW(_xlpm.rozsah))+1),_xlpm.prvni, MIN(_xlpm.indexy),_xlpm.finalni, IF(_xlpm.prvni=1, 2, _xlpm.prvni),INDEX(_xlpm.rozsah, _xlpm.finalni))</f>
        <v>2300</v>
      </c>
      <c r="BI146" cm="1">
        <f t="array" aca="1" ref="BI146" ca="1">INDEX($J$3:$J$10001,MATCH(BH146,$J$3:$J$10004,0)-1)</f>
        <v>2200</v>
      </c>
      <c r="BJ146">
        <f t="shared" ca="1" si="53"/>
        <v>180</v>
      </c>
      <c r="BK146">
        <f t="shared" ca="1" si="53"/>
        <v>245</v>
      </c>
      <c r="BL146">
        <f t="shared" ca="1" si="64"/>
        <v>-65</v>
      </c>
      <c r="BM146">
        <f t="shared" ca="1" si="61"/>
        <v>202.01685446601783</v>
      </c>
    </row>
    <row r="147" spans="1:65" x14ac:dyDescent="0.25">
      <c r="A147" s="64">
        <v>144</v>
      </c>
      <c r="B147" s="64">
        <v>103</v>
      </c>
      <c r="C147" s="64">
        <v>26</v>
      </c>
      <c r="D147" s="18">
        <v>144</v>
      </c>
      <c r="E147" s="21">
        <f t="shared" ca="1" si="54"/>
        <v>2281.4821114630495</v>
      </c>
      <c r="F147" s="22">
        <f t="shared" ca="1" si="55"/>
        <v>49.929523162744644</v>
      </c>
      <c r="G147" s="28">
        <v>144</v>
      </c>
      <c r="H147" s="24">
        <f t="shared" ca="1" si="56"/>
        <v>2277.4472660000001</v>
      </c>
      <c r="I147" s="25">
        <f t="shared" ca="1" si="57"/>
        <v>50.611412045999977</v>
      </c>
      <c r="J147" s="155"/>
      <c r="K147" s="155"/>
      <c r="L147" s="129">
        <f t="shared" si="62"/>
        <v>0</v>
      </c>
      <c r="AX147">
        <f t="shared" ca="1" si="50"/>
        <v>194.65927709999991</v>
      </c>
      <c r="AY147">
        <f t="shared" ca="1" si="58"/>
        <v>230.34072290000009</v>
      </c>
      <c r="AZ147" cm="1">
        <f t="array" aca="1" ref="AZ147" ca="1">_xlfn.LET(_xlpm.rozsah, $J$3:$J$10001,_xlpm.podminka, (_xlpm.rozsah&gt;H147)*(ISNUMBER(_xlpm.rozsah)),_xlpm.indexy, IF(_xlpm.podminka, ROW(_xlpm.rozsah)-MIN(ROW(_xlpm.rozsah))+1),_xlpm.prvni, MIN(_xlpm.indexy),_xlpm.finalni, IF(_xlpm.prvni=1, 2, _xlpm.prvni),INDEX(_xlpm.rozsah, _xlpm.finalni))</f>
        <v>2300</v>
      </c>
      <c r="BA147" cm="1">
        <f t="array" aca="1" ref="BA147" ca="1">INDEX($J$3:$J$10001,MATCH(AZ147,$J$3:$J$10004,0)-1)</f>
        <v>2200</v>
      </c>
      <c r="BB147">
        <f t="shared" ca="1" si="52"/>
        <v>180</v>
      </c>
      <c r="BC147">
        <f t="shared" ca="1" si="52"/>
        <v>245</v>
      </c>
      <c r="BD147">
        <f t="shared" ca="1" si="51"/>
        <v>-65</v>
      </c>
      <c r="BE147">
        <f t="shared" ca="1" si="59"/>
        <v>194.65927709999991</v>
      </c>
      <c r="BF147">
        <f t="shared" ca="1" si="63"/>
        <v>192.03662754901785</v>
      </c>
      <c r="BG147">
        <f t="shared" ca="1" si="60"/>
        <v>232.96337245098215</v>
      </c>
      <c r="BH147" cm="1">
        <f t="array" aca="1" ref="BH147" ca="1">_xlfn.LET(_xlpm.rozsah, $J$3:$J$10001,_xlpm.podminka, (_xlpm.rozsah&gt;E147)*(ISNUMBER(_xlpm.rozsah)),_xlpm.indexy, IF(_xlpm.podminka, ROW(_xlpm.rozsah)-MIN(ROW(_xlpm.rozsah))+1),_xlpm.prvni, MIN(_xlpm.indexy),_xlpm.finalni, IF(_xlpm.prvni=1, 2, _xlpm.prvni),INDEX(_xlpm.rozsah, _xlpm.finalni))</f>
        <v>2300</v>
      </c>
      <c r="BI147" cm="1">
        <f t="array" aca="1" ref="BI147" ca="1">INDEX($J$3:$J$10001,MATCH(BH147,$J$3:$J$10004,0)-1)</f>
        <v>2200</v>
      </c>
      <c r="BJ147">
        <f t="shared" ca="1" si="53"/>
        <v>180</v>
      </c>
      <c r="BK147">
        <f t="shared" ca="1" si="53"/>
        <v>245</v>
      </c>
      <c r="BL147">
        <f t="shared" ca="1" si="64"/>
        <v>-65</v>
      </c>
      <c r="BM147">
        <f t="shared" ca="1" si="61"/>
        <v>192.03662754901785</v>
      </c>
    </row>
    <row r="148" spans="1:65" x14ac:dyDescent="0.25">
      <c r="A148" s="64">
        <v>145</v>
      </c>
      <c r="B148" s="64">
        <v>79</v>
      </c>
      <c r="C148" s="64">
        <v>53</v>
      </c>
      <c r="D148" s="18">
        <v>145</v>
      </c>
      <c r="E148" s="21">
        <f t="shared" ca="1" si="54"/>
        <v>1912.9814252969018</v>
      </c>
      <c r="F148" s="22">
        <f t="shared" ca="1" si="55"/>
        <v>166.37917513482273</v>
      </c>
      <c r="G148" s="23">
        <v>145</v>
      </c>
      <c r="H148" s="24">
        <f t="shared" ca="1" si="56"/>
        <v>1909.8867379999999</v>
      </c>
      <c r="I148" s="25">
        <f t="shared" ca="1" si="57"/>
        <v>166.64160461760002</v>
      </c>
      <c r="J148" s="155"/>
      <c r="K148" s="155"/>
      <c r="L148" s="129">
        <f t="shared" si="62"/>
        <v>0</v>
      </c>
      <c r="AX148">
        <f t="shared" ca="1" si="50"/>
        <v>314.41812192000003</v>
      </c>
      <c r="AY148">
        <f t="shared" ca="1" si="58"/>
        <v>301.58187807999997</v>
      </c>
      <c r="AZ148" cm="1">
        <f t="array" aca="1" ref="AZ148" ca="1">_xlfn.LET(_xlpm.rozsah, $J$3:$J$10001,_xlpm.podminka, (_xlpm.rozsah&gt;H148)*(ISNUMBER(_xlpm.rozsah)),_xlpm.indexy, IF(_xlpm.podminka, ROW(_xlpm.rozsah)-MIN(ROW(_xlpm.rozsah))+1),_xlpm.prvni, MIN(_xlpm.indexy),_xlpm.finalni, IF(_xlpm.prvni=1, 2, _xlpm.prvni),INDEX(_xlpm.rozsah, _xlpm.finalni))</f>
        <v>2000</v>
      </c>
      <c r="BA148" cm="1">
        <f t="array" aca="1" ref="BA148" ca="1">INDEX($J$3:$J$10001,MATCH(AZ148,$J$3:$J$10004,0)-1)</f>
        <v>1900</v>
      </c>
      <c r="BB148">
        <f t="shared" ca="1" si="52"/>
        <v>300</v>
      </c>
      <c r="BC148">
        <f t="shared" ca="1" si="52"/>
        <v>316</v>
      </c>
      <c r="BD148">
        <f t="shared" ca="1" si="51"/>
        <v>-16</v>
      </c>
      <c r="BE148">
        <f t="shared" ca="1" si="59"/>
        <v>314.41812192000003</v>
      </c>
      <c r="BF148">
        <f t="shared" ca="1" si="63"/>
        <v>313.92297195249574</v>
      </c>
      <c r="BG148">
        <f t="shared" ca="1" si="60"/>
        <v>302.07702804750426</v>
      </c>
      <c r="BH148" cm="1">
        <f t="array" aca="1" ref="BH148" ca="1">_xlfn.LET(_xlpm.rozsah, $J$3:$J$10001,_xlpm.podminka, (_xlpm.rozsah&gt;E148)*(ISNUMBER(_xlpm.rozsah)),_xlpm.indexy, IF(_xlpm.podminka, ROW(_xlpm.rozsah)-MIN(ROW(_xlpm.rozsah))+1),_xlpm.prvni, MIN(_xlpm.indexy),_xlpm.finalni, IF(_xlpm.prvni=1, 2, _xlpm.prvni),INDEX(_xlpm.rozsah, _xlpm.finalni))</f>
        <v>2000</v>
      </c>
      <c r="BI148" cm="1">
        <f t="array" aca="1" ref="BI148" ca="1">INDEX($J$3:$J$10001,MATCH(BH148,$J$3:$J$10004,0)-1)</f>
        <v>1900</v>
      </c>
      <c r="BJ148">
        <f t="shared" ca="1" si="53"/>
        <v>300</v>
      </c>
      <c r="BK148">
        <f t="shared" ca="1" si="53"/>
        <v>316</v>
      </c>
      <c r="BL148">
        <f t="shared" ca="1" si="64"/>
        <v>-16</v>
      </c>
      <c r="BM148">
        <f t="shared" ca="1" si="61"/>
        <v>313.92297195249574</v>
      </c>
    </row>
    <row r="149" spans="1:65" x14ac:dyDescent="0.25">
      <c r="A149" s="64">
        <v>146</v>
      </c>
      <c r="B149" s="64">
        <v>51</v>
      </c>
      <c r="C149" s="64">
        <v>37</v>
      </c>
      <c r="D149" s="18">
        <v>146</v>
      </c>
      <c r="E149" s="21">
        <f t="shared" ca="1" si="54"/>
        <v>1483.0639581030632</v>
      </c>
      <c r="F149" s="22">
        <f t="shared" ca="1" si="55"/>
        <v>133.19999999999999</v>
      </c>
      <c r="G149" s="28">
        <v>146</v>
      </c>
      <c r="H149" s="24">
        <f t="shared" ca="1" si="56"/>
        <v>1481.066122</v>
      </c>
      <c r="I149" s="25">
        <f t="shared" ca="1" si="57"/>
        <v>133.19999999999999</v>
      </c>
      <c r="J149" s="155"/>
      <c r="K149" s="155"/>
      <c r="L149" s="129">
        <f t="shared" si="62"/>
        <v>0</v>
      </c>
      <c r="AX149">
        <f t="shared" ca="1" si="50"/>
        <v>360</v>
      </c>
      <c r="AY149">
        <f t="shared" ca="1" si="58"/>
        <v>360</v>
      </c>
      <c r="AZ149" cm="1">
        <f t="array" aca="1" ref="AZ149" ca="1">_xlfn.LET(_xlpm.rozsah, $J$3:$J$10001,_xlpm.podminka, (_xlpm.rozsah&gt;H149)*(ISNUMBER(_xlpm.rozsah)),_xlpm.indexy, IF(_xlpm.podminka, ROW(_xlpm.rozsah)-MIN(ROW(_xlpm.rozsah))+1),_xlpm.prvni, MIN(_xlpm.indexy),_xlpm.finalni, IF(_xlpm.prvni=1, 2, _xlpm.prvni),INDEX(_xlpm.rozsah, _xlpm.finalni))</f>
        <v>1500</v>
      </c>
      <c r="BA149" cm="1">
        <f t="array" aca="1" ref="BA149" ca="1">INDEX($J$3:$J$10001,MATCH(AZ149,$J$3:$J$10004,0)-1)</f>
        <v>1400</v>
      </c>
      <c r="BB149">
        <f t="shared" ca="1" si="52"/>
        <v>360</v>
      </c>
      <c r="BC149">
        <f t="shared" ca="1" si="52"/>
        <v>360</v>
      </c>
      <c r="BD149">
        <f t="shared" ca="1" si="51"/>
        <v>0</v>
      </c>
      <c r="BE149">
        <f t="shared" ca="1" si="59"/>
        <v>360</v>
      </c>
      <c r="BF149">
        <f t="shared" ca="1" si="63"/>
        <v>360</v>
      </c>
      <c r="BG149">
        <f t="shared" ca="1" si="60"/>
        <v>360</v>
      </c>
      <c r="BH149" cm="1">
        <f t="array" aca="1" ref="BH149" ca="1">_xlfn.LET(_xlpm.rozsah, $J$3:$J$10001,_xlpm.podminka, (_xlpm.rozsah&gt;E149)*(ISNUMBER(_xlpm.rozsah)),_xlpm.indexy, IF(_xlpm.podminka, ROW(_xlpm.rozsah)-MIN(ROW(_xlpm.rozsah))+1),_xlpm.prvni, MIN(_xlpm.indexy),_xlpm.finalni, IF(_xlpm.prvni=1, 2, _xlpm.prvni),INDEX(_xlpm.rozsah, _xlpm.finalni))</f>
        <v>1500</v>
      </c>
      <c r="BI149" cm="1">
        <f t="array" aca="1" ref="BI149" ca="1">INDEX($J$3:$J$10001,MATCH(BH149,$J$3:$J$10004,0)-1)</f>
        <v>1400</v>
      </c>
      <c r="BJ149">
        <f t="shared" ca="1" si="53"/>
        <v>360</v>
      </c>
      <c r="BK149">
        <f t="shared" ca="1" si="53"/>
        <v>360</v>
      </c>
      <c r="BL149">
        <f t="shared" ca="1" si="64"/>
        <v>0</v>
      </c>
      <c r="BM149">
        <f t="shared" ca="1" si="61"/>
        <v>360</v>
      </c>
    </row>
    <row r="150" spans="1:65" x14ac:dyDescent="0.25">
      <c r="A150" s="64">
        <v>147</v>
      </c>
      <c r="B150" s="64">
        <v>24</v>
      </c>
      <c r="C150" s="64">
        <v>23</v>
      </c>
      <c r="D150" s="18">
        <v>147</v>
      </c>
      <c r="E150" s="21">
        <f t="shared" ca="1" si="54"/>
        <v>1068.5006861661473</v>
      </c>
      <c r="F150" s="22">
        <f t="shared" ca="1" si="55"/>
        <v>68.275515781821397</v>
      </c>
      <c r="G150" s="23">
        <v>147</v>
      </c>
      <c r="H150" s="24">
        <f t="shared" ca="1" si="56"/>
        <v>1067.560528</v>
      </c>
      <c r="I150" s="25">
        <f t="shared" ca="1" si="57"/>
        <v>68.253892144000005</v>
      </c>
      <c r="J150" s="155"/>
      <c r="K150" s="155"/>
      <c r="L150" s="129">
        <f t="shared" si="62"/>
        <v>0</v>
      </c>
      <c r="AX150">
        <f t="shared" ca="1" si="50"/>
        <v>296.75605280000002</v>
      </c>
      <c r="AY150">
        <f t="shared" ca="1" si="58"/>
        <v>296.75605280000002</v>
      </c>
      <c r="AZ150" cm="1">
        <f t="array" aca="1" ref="AZ150" ca="1">_xlfn.LET(_xlpm.rozsah, $J$3:$J$10001,_xlpm.podminka, (_xlpm.rozsah&gt;H150)*(ISNUMBER(_xlpm.rozsah)),_xlpm.indexy, IF(_xlpm.podminka, ROW(_xlpm.rozsah)-MIN(ROW(_xlpm.rozsah))+1),_xlpm.prvni, MIN(_xlpm.indexy),_xlpm.finalni, IF(_xlpm.prvni=1, 2, _xlpm.prvni),INDEX(_xlpm.rozsah, _xlpm.finalni))</f>
        <v>1100</v>
      </c>
      <c r="BA150" cm="1">
        <f t="array" aca="1" ref="BA150" ca="1">INDEX($J$3:$J$10001,MATCH(AZ150,$J$3:$J$10004,0)-1)</f>
        <v>1000</v>
      </c>
      <c r="BB150">
        <f t="shared" ca="1" si="52"/>
        <v>300</v>
      </c>
      <c r="BC150">
        <f t="shared" ca="1" si="52"/>
        <v>290</v>
      </c>
      <c r="BD150">
        <f t="shared" ca="1" si="51"/>
        <v>10</v>
      </c>
      <c r="BE150">
        <f t="shared" ca="1" si="59"/>
        <v>293.24394719999998</v>
      </c>
      <c r="BF150">
        <f t="shared" ca="1" si="63"/>
        <v>296.85006861661475</v>
      </c>
      <c r="BG150">
        <f t="shared" ca="1" si="60"/>
        <v>296.85006861661475</v>
      </c>
      <c r="BH150" cm="1">
        <f t="array" aca="1" ref="BH150" ca="1">_xlfn.LET(_xlpm.rozsah, $J$3:$J$10001,_xlpm.podminka, (_xlpm.rozsah&gt;E150)*(ISNUMBER(_xlpm.rozsah)),_xlpm.indexy, IF(_xlpm.podminka, ROW(_xlpm.rozsah)-MIN(ROW(_xlpm.rozsah))+1),_xlpm.prvni, MIN(_xlpm.indexy),_xlpm.finalni, IF(_xlpm.prvni=1, 2, _xlpm.prvni),INDEX(_xlpm.rozsah, _xlpm.finalni))</f>
        <v>1100</v>
      </c>
      <c r="BI150" cm="1">
        <f t="array" aca="1" ref="BI150" ca="1">INDEX($J$3:$J$10001,MATCH(BH150,$J$3:$J$10004,0)-1)</f>
        <v>1000</v>
      </c>
      <c r="BJ150">
        <f t="shared" ca="1" si="53"/>
        <v>300</v>
      </c>
      <c r="BK150">
        <f t="shared" ca="1" si="53"/>
        <v>290</v>
      </c>
      <c r="BL150">
        <f t="shared" ca="1" si="64"/>
        <v>10</v>
      </c>
      <c r="BM150">
        <f t="shared" ca="1" si="61"/>
        <v>293.14993138338525</v>
      </c>
    </row>
    <row r="151" spans="1:65" x14ac:dyDescent="0.25">
      <c r="A151" s="64">
        <v>148</v>
      </c>
      <c r="B151" s="64">
        <v>13</v>
      </c>
      <c r="C151" s="64">
        <v>33</v>
      </c>
      <c r="D151" s="18">
        <v>148</v>
      </c>
      <c r="E151" s="21">
        <f t="shared" ca="1" si="54"/>
        <v>899.60453833999645</v>
      </c>
      <c r="F151" s="22">
        <f t="shared" ca="1" si="55"/>
        <v>85.73474882609942</v>
      </c>
      <c r="G151" s="28">
        <v>148</v>
      </c>
      <c r="H151" s="24">
        <f t="shared" ca="1" si="56"/>
        <v>899.09528599999999</v>
      </c>
      <c r="I151" s="25">
        <f t="shared" ca="1" si="57"/>
        <v>85.650722189999996</v>
      </c>
      <c r="J151" s="155"/>
      <c r="K151" s="155"/>
      <c r="L151" s="129">
        <f t="shared" si="62"/>
        <v>0</v>
      </c>
      <c r="AX151">
        <f t="shared" ca="1" si="50"/>
        <v>259.54764299999999</v>
      </c>
      <c r="AY151">
        <f t="shared" ca="1" si="58"/>
        <v>259.54764299999999</v>
      </c>
      <c r="AZ151" cm="1">
        <f t="array" aca="1" ref="AZ151" ca="1">_xlfn.LET(_xlpm.rozsah, $J$3:$J$10001,_xlpm.podminka, (_xlpm.rozsah&gt;H151)*(ISNUMBER(_xlpm.rozsah)),_xlpm.indexy, IF(_xlpm.podminka, ROW(_xlpm.rozsah)-MIN(ROW(_xlpm.rozsah))+1),_xlpm.prvni, MIN(_xlpm.indexy),_xlpm.finalni, IF(_xlpm.prvni=1, 2, _xlpm.prvni),INDEX(_xlpm.rozsah, _xlpm.finalni))</f>
        <v>900</v>
      </c>
      <c r="BA151" cm="1">
        <f t="array" aca="1" ref="BA151" ca="1">INDEX($J$3:$J$10001,MATCH(AZ151,$J$3:$J$10004,0)-1)</f>
        <v>800</v>
      </c>
      <c r="BB151">
        <f t="shared" ca="1" si="52"/>
        <v>260</v>
      </c>
      <c r="BC151">
        <f t="shared" ca="1" si="52"/>
        <v>210</v>
      </c>
      <c r="BD151">
        <f t="shared" ca="1" si="51"/>
        <v>50</v>
      </c>
      <c r="BE151">
        <f t="shared" ca="1" si="59"/>
        <v>210.45235700000001</v>
      </c>
      <c r="BF151">
        <f t="shared" ca="1" si="63"/>
        <v>259.80226916999823</v>
      </c>
      <c r="BG151">
        <f t="shared" ca="1" si="60"/>
        <v>259.80226916999823</v>
      </c>
      <c r="BH151" cm="1">
        <f t="array" aca="1" ref="BH151" ca="1">_xlfn.LET(_xlpm.rozsah, $J$3:$J$10001,_xlpm.podminka, (_xlpm.rozsah&gt;E151)*(ISNUMBER(_xlpm.rozsah)),_xlpm.indexy, IF(_xlpm.podminka, ROW(_xlpm.rozsah)-MIN(ROW(_xlpm.rozsah))+1),_xlpm.prvni, MIN(_xlpm.indexy),_xlpm.finalni, IF(_xlpm.prvni=1, 2, _xlpm.prvni),INDEX(_xlpm.rozsah, _xlpm.finalni))</f>
        <v>900</v>
      </c>
      <c r="BI151" cm="1">
        <f t="array" aca="1" ref="BI151" ca="1">INDEX($J$3:$J$10001,MATCH(BH151,$J$3:$J$10004,0)-1)</f>
        <v>800</v>
      </c>
      <c r="BJ151">
        <f t="shared" ca="1" si="53"/>
        <v>260</v>
      </c>
      <c r="BK151">
        <f t="shared" ca="1" si="53"/>
        <v>210</v>
      </c>
      <c r="BL151">
        <f t="shared" ca="1" si="64"/>
        <v>50</v>
      </c>
      <c r="BM151">
        <f t="shared" ca="1" si="61"/>
        <v>210.19773083000177</v>
      </c>
    </row>
    <row r="152" spans="1:65" x14ac:dyDescent="0.25">
      <c r="A152" s="64">
        <v>149</v>
      </c>
      <c r="B152" s="64">
        <v>19</v>
      </c>
      <c r="C152" s="64">
        <v>55</v>
      </c>
      <c r="D152" s="18">
        <v>149</v>
      </c>
      <c r="E152" s="21">
        <f t="shared" ca="1" si="54"/>
        <v>991.72970988153338</v>
      </c>
      <c r="F152" s="22">
        <f t="shared" ca="1" si="55"/>
        <v>158.135402130453</v>
      </c>
      <c r="G152" s="23">
        <v>149</v>
      </c>
      <c r="H152" s="24">
        <f t="shared" ca="1" si="56"/>
        <v>990.98541799999998</v>
      </c>
      <c r="I152" s="25">
        <f t="shared" ca="1" si="57"/>
        <v>158.01259397000001</v>
      </c>
      <c r="J152" s="155"/>
      <c r="K152" s="155"/>
      <c r="L152" s="129">
        <f t="shared" si="62"/>
        <v>0</v>
      </c>
      <c r="AX152">
        <f t="shared" ca="1" si="50"/>
        <v>287.29562540000001</v>
      </c>
      <c r="AY152">
        <f t="shared" ca="1" si="58"/>
        <v>287.29562540000001</v>
      </c>
      <c r="AZ152" cm="1">
        <f t="array" aca="1" ref="AZ152" ca="1">_xlfn.LET(_xlpm.rozsah, $J$3:$J$10001,_xlpm.podminka, (_xlpm.rozsah&gt;H152)*(ISNUMBER(_xlpm.rozsah)),_xlpm.indexy, IF(_xlpm.podminka, ROW(_xlpm.rozsah)-MIN(ROW(_xlpm.rozsah))+1),_xlpm.prvni, MIN(_xlpm.indexy),_xlpm.finalni, IF(_xlpm.prvni=1, 2, _xlpm.prvni),INDEX(_xlpm.rozsah, _xlpm.finalni))</f>
        <v>1000</v>
      </c>
      <c r="BA152" cm="1">
        <f t="array" aca="1" ref="BA152" ca="1">INDEX($J$3:$J$10001,MATCH(AZ152,$J$3:$J$10004,0)-1)</f>
        <v>900</v>
      </c>
      <c r="BB152">
        <f t="shared" ca="1" si="52"/>
        <v>290</v>
      </c>
      <c r="BC152">
        <f t="shared" ca="1" si="52"/>
        <v>260</v>
      </c>
      <c r="BD152">
        <f t="shared" ca="1" si="51"/>
        <v>30</v>
      </c>
      <c r="BE152">
        <f t="shared" ca="1" si="59"/>
        <v>262.70437459999999</v>
      </c>
      <c r="BF152">
        <f t="shared" ca="1" si="63"/>
        <v>287.51891296446001</v>
      </c>
      <c r="BG152">
        <f t="shared" ca="1" si="60"/>
        <v>287.51891296446001</v>
      </c>
      <c r="BH152" cm="1">
        <f t="array" aca="1" ref="BH152" ca="1">_xlfn.LET(_xlpm.rozsah, $J$3:$J$10001,_xlpm.podminka, (_xlpm.rozsah&gt;E152)*(ISNUMBER(_xlpm.rozsah)),_xlpm.indexy, IF(_xlpm.podminka, ROW(_xlpm.rozsah)-MIN(ROW(_xlpm.rozsah))+1),_xlpm.prvni, MIN(_xlpm.indexy),_xlpm.finalni, IF(_xlpm.prvni=1, 2, _xlpm.prvni),INDEX(_xlpm.rozsah, _xlpm.finalni))</f>
        <v>1000</v>
      </c>
      <c r="BI152" cm="1">
        <f t="array" aca="1" ref="BI152" ca="1">INDEX($J$3:$J$10001,MATCH(BH152,$J$3:$J$10004,0)-1)</f>
        <v>900</v>
      </c>
      <c r="BJ152">
        <f t="shared" ca="1" si="53"/>
        <v>290</v>
      </c>
      <c r="BK152">
        <f t="shared" ca="1" si="53"/>
        <v>260</v>
      </c>
      <c r="BL152">
        <f t="shared" ca="1" si="64"/>
        <v>30</v>
      </c>
      <c r="BM152">
        <f t="shared" ca="1" si="61"/>
        <v>262.48108703553999</v>
      </c>
    </row>
    <row r="153" spans="1:65" x14ac:dyDescent="0.25">
      <c r="A153" s="64">
        <v>150</v>
      </c>
      <c r="B153" s="64">
        <v>45</v>
      </c>
      <c r="C153" s="64">
        <v>30</v>
      </c>
      <c r="D153" s="18">
        <v>150</v>
      </c>
      <c r="E153" s="21">
        <f t="shared" ca="1" si="54"/>
        <v>1390.9387865615263</v>
      </c>
      <c r="F153" s="22">
        <f t="shared" ca="1" si="55"/>
        <v>107.72816359684579</v>
      </c>
      <c r="G153" s="28">
        <v>150</v>
      </c>
      <c r="H153" s="24">
        <f t="shared" ca="1" si="56"/>
        <v>1389.17599</v>
      </c>
      <c r="I153" s="25">
        <f t="shared" ca="1" si="57"/>
        <v>107.67527969999999</v>
      </c>
      <c r="J153" s="155"/>
      <c r="K153" s="155"/>
      <c r="L153" s="129">
        <f t="shared" si="62"/>
        <v>0</v>
      </c>
      <c r="AX153">
        <f t="shared" ca="1" si="50"/>
        <v>358.917599</v>
      </c>
      <c r="AY153">
        <f t="shared" ca="1" si="58"/>
        <v>358.917599</v>
      </c>
      <c r="AZ153" cm="1">
        <f t="array" aca="1" ref="AZ153" ca="1">_xlfn.LET(_xlpm.rozsah, $J$3:$J$10001,_xlpm.podminka, (_xlpm.rozsah&gt;H153)*(ISNUMBER(_xlpm.rozsah)),_xlpm.indexy, IF(_xlpm.podminka, ROW(_xlpm.rozsah)-MIN(ROW(_xlpm.rozsah))+1),_xlpm.prvni, MIN(_xlpm.indexy),_xlpm.finalni, IF(_xlpm.prvni=1, 2, _xlpm.prvni),INDEX(_xlpm.rozsah, _xlpm.finalni))</f>
        <v>1400</v>
      </c>
      <c r="BA153" cm="1">
        <f t="array" aca="1" ref="BA153" ca="1">INDEX($J$3:$J$10001,MATCH(AZ153,$J$3:$J$10004,0)-1)</f>
        <v>1300</v>
      </c>
      <c r="BB153">
        <f t="shared" ca="1" si="52"/>
        <v>360</v>
      </c>
      <c r="BC153">
        <f t="shared" ca="1" si="52"/>
        <v>350</v>
      </c>
      <c r="BD153">
        <f t="shared" ca="1" si="51"/>
        <v>10</v>
      </c>
      <c r="BE153">
        <f t="shared" ca="1" si="59"/>
        <v>351.082401</v>
      </c>
      <c r="BF153">
        <f t="shared" ca="1" si="63"/>
        <v>359.09387865615264</v>
      </c>
      <c r="BG153">
        <f t="shared" ca="1" si="60"/>
        <v>359.09387865615264</v>
      </c>
      <c r="BH153" cm="1">
        <f t="array" aca="1" ref="BH153" ca="1">_xlfn.LET(_xlpm.rozsah, $J$3:$J$10001,_xlpm.podminka, (_xlpm.rozsah&gt;E153)*(ISNUMBER(_xlpm.rozsah)),_xlpm.indexy, IF(_xlpm.podminka, ROW(_xlpm.rozsah)-MIN(ROW(_xlpm.rozsah))+1),_xlpm.prvni, MIN(_xlpm.indexy),_xlpm.finalni, IF(_xlpm.prvni=1, 2, _xlpm.prvni),INDEX(_xlpm.rozsah, _xlpm.finalni))</f>
        <v>1400</v>
      </c>
      <c r="BI153" cm="1">
        <f t="array" aca="1" ref="BI153" ca="1">INDEX($J$3:$J$10001,MATCH(BH153,$J$3:$J$10004,0)-1)</f>
        <v>1300</v>
      </c>
      <c r="BJ153">
        <f t="shared" ca="1" si="53"/>
        <v>360</v>
      </c>
      <c r="BK153">
        <f t="shared" ca="1" si="53"/>
        <v>350</v>
      </c>
      <c r="BL153">
        <f t="shared" ca="1" si="64"/>
        <v>10</v>
      </c>
      <c r="BM153">
        <f t="shared" ca="1" si="61"/>
        <v>350.90612134384736</v>
      </c>
    </row>
    <row r="154" spans="1:65" x14ac:dyDescent="0.25">
      <c r="A154" s="64">
        <v>151</v>
      </c>
      <c r="B154" s="64">
        <v>34</v>
      </c>
      <c r="C154" s="64">
        <v>7</v>
      </c>
      <c r="D154" s="18">
        <v>151</v>
      </c>
      <c r="E154" s="21">
        <f t="shared" ca="1" si="54"/>
        <v>1222.0426387353755</v>
      </c>
      <c r="F154" s="22">
        <f t="shared" ca="1" si="55"/>
        <v>22.862895413442885</v>
      </c>
      <c r="G154" s="23">
        <v>151</v>
      </c>
      <c r="H154" s="24">
        <f t="shared" ca="1" si="56"/>
        <v>1220.710748</v>
      </c>
      <c r="I154" s="25">
        <f t="shared" ca="1" si="57"/>
        <v>22.834925708</v>
      </c>
      <c r="J154" s="155"/>
      <c r="K154" s="155"/>
      <c r="L154" s="129">
        <f t="shared" si="62"/>
        <v>0</v>
      </c>
      <c r="AX154">
        <f t="shared" ca="1" si="50"/>
        <v>326.2132244</v>
      </c>
      <c r="AY154">
        <f t="shared" ca="1" si="58"/>
        <v>326.2132244</v>
      </c>
      <c r="AZ154" cm="1">
        <f t="array" aca="1" ref="AZ154" ca="1">_xlfn.LET(_xlpm.rozsah, $J$3:$J$10001,_xlpm.podminka, (_xlpm.rozsah&gt;H154)*(ISNUMBER(_xlpm.rozsah)),_xlpm.indexy, IF(_xlpm.podminka, ROW(_xlpm.rozsah)-MIN(ROW(_xlpm.rozsah))+1),_xlpm.prvni, MIN(_xlpm.indexy),_xlpm.finalni, IF(_xlpm.prvni=1, 2, _xlpm.prvni),INDEX(_xlpm.rozsah, _xlpm.finalni))</f>
        <v>1300</v>
      </c>
      <c r="BA154" cm="1">
        <f t="array" aca="1" ref="BA154" ca="1">INDEX($J$3:$J$10001,MATCH(AZ154,$J$3:$J$10004,0)-1)</f>
        <v>1200</v>
      </c>
      <c r="BB154">
        <f t="shared" ca="1" si="52"/>
        <v>350</v>
      </c>
      <c r="BC154">
        <f t="shared" ca="1" si="52"/>
        <v>320</v>
      </c>
      <c r="BD154">
        <f t="shared" ca="1" si="51"/>
        <v>30</v>
      </c>
      <c r="BE154">
        <f t="shared" ca="1" si="59"/>
        <v>343.7867756</v>
      </c>
      <c r="BF154">
        <f t="shared" ca="1" si="63"/>
        <v>326.61279162061265</v>
      </c>
      <c r="BG154">
        <f t="shared" ca="1" si="60"/>
        <v>326.61279162061265</v>
      </c>
      <c r="BH154" cm="1">
        <f t="array" aca="1" ref="BH154" ca="1">_xlfn.LET(_xlpm.rozsah, $J$3:$J$10001,_xlpm.podminka, (_xlpm.rozsah&gt;E154)*(ISNUMBER(_xlpm.rozsah)),_xlpm.indexy, IF(_xlpm.podminka, ROW(_xlpm.rozsah)-MIN(ROW(_xlpm.rozsah))+1),_xlpm.prvni, MIN(_xlpm.indexy),_xlpm.finalni, IF(_xlpm.prvni=1, 2, _xlpm.prvni),INDEX(_xlpm.rozsah, _xlpm.finalni))</f>
        <v>1300</v>
      </c>
      <c r="BI154" cm="1">
        <f t="array" aca="1" ref="BI154" ca="1">INDEX($J$3:$J$10001,MATCH(BH154,$J$3:$J$10004,0)-1)</f>
        <v>1200</v>
      </c>
      <c r="BJ154">
        <f t="shared" ca="1" si="53"/>
        <v>350</v>
      </c>
      <c r="BK154">
        <f t="shared" ca="1" si="53"/>
        <v>320</v>
      </c>
      <c r="BL154">
        <f t="shared" ca="1" si="64"/>
        <v>30</v>
      </c>
      <c r="BM154">
        <f t="shared" ca="1" si="61"/>
        <v>343.38720837938735</v>
      </c>
    </row>
    <row r="155" spans="1:65" x14ac:dyDescent="0.25">
      <c r="A155" s="64">
        <v>152</v>
      </c>
      <c r="B155" s="64">
        <v>14</v>
      </c>
      <c r="C155" s="64">
        <v>4</v>
      </c>
      <c r="D155" s="18">
        <v>152</v>
      </c>
      <c r="E155" s="21">
        <f t="shared" ca="1" si="54"/>
        <v>914.95873359691927</v>
      </c>
      <c r="F155" s="22">
        <f t="shared" ca="1" si="55"/>
        <v>10.579504803163031</v>
      </c>
      <c r="G155" s="28">
        <v>152</v>
      </c>
      <c r="H155" s="24">
        <f t="shared" ca="1" si="56"/>
        <v>914.41030799999999</v>
      </c>
      <c r="I155" s="25">
        <f t="shared" ca="1" si="57"/>
        <v>10.572923696</v>
      </c>
      <c r="J155" s="155"/>
      <c r="K155" s="155"/>
      <c r="L155" s="129">
        <f t="shared" si="62"/>
        <v>0</v>
      </c>
      <c r="AX155">
        <f t="shared" ca="1" si="50"/>
        <v>264.32309240000001</v>
      </c>
      <c r="AY155">
        <f t="shared" ca="1" si="58"/>
        <v>264.32309240000001</v>
      </c>
      <c r="AZ155" cm="1">
        <f t="array" aca="1" ref="AZ155" ca="1">_xlfn.LET(_xlpm.rozsah, $J$3:$J$10001,_xlpm.podminka, (_xlpm.rozsah&gt;H155)*(ISNUMBER(_xlpm.rozsah)),_xlpm.indexy, IF(_xlpm.podminka, ROW(_xlpm.rozsah)-MIN(ROW(_xlpm.rozsah))+1),_xlpm.prvni, MIN(_xlpm.indexy),_xlpm.finalni, IF(_xlpm.prvni=1, 2, _xlpm.prvni),INDEX(_xlpm.rozsah, _xlpm.finalni))</f>
        <v>1000</v>
      </c>
      <c r="BA155" cm="1">
        <f t="array" aca="1" ref="BA155" ca="1">INDEX($J$3:$J$10001,MATCH(AZ155,$J$3:$J$10004,0)-1)</f>
        <v>900</v>
      </c>
      <c r="BB155">
        <f t="shared" ca="1" si="52"/>
        <v>290</v>
      </c>
      <c r="BC155">
        <f t="shared" ca="1" si="52"/>
        <v>260</v>
      </c>
      <c r="BD155">
        <f t="shared" ca="1" si="51"/>
        <v>30</v>
      </c>
      <c r="BE155">
        <f t="shared" ca="1" si="59"/>
        <v>285.67690759999999</v>
      </c>
      <c r="BF155">
        <f t="shared" ca="1" si="63"/>
        <v>264.48762007907578</v>
      </c>
      <c r="BG155">
        <f t="shared" ca="1" si="60"/>
        <v>264.48762007907578</v>
      </c>
      <c r="BH155" cm="1">
        <f t="array" aca="1" ref="BH155" ca="1">_xlfn.LET(_xlpm.rozsah, $J$3:$J$10001,_xlpm.podminka, (_xlpm.rozsah&gt;E155)*(ISNUMBER(_xlpm.rozsah)),_xlpm.indexy, IF(_xlpm.podminka, ROW(_xlpm.rozsah)-MIN(ROW(_xlpm.rozsah))+1),_xlpm.prvni, MIN(_xlpm.indexy),_xlpm.finalni, IF(_xlpm.prvni=1, 2, _xlpm.prvni),INDEX(_xlpm.rozsah, _xlpm.finalni))</f>
        <v>1000</v>
      </c>
      <c r="BI155" cm="1">
        <f t="array" aca="1" ref="BI155" ca="1">INDEX($J$3:$J$10001,MATCH(BH155,$J$3:$J$10004,0)-1)</f>
        <v>900</v>
      </c>
      <c r="BJ155">
        <f t="shared" ca="1" si="53"/>
        <v>290</v>
      </c>
      <c r="BK155">
        <f t="shared" ca="1" si="53"/>
        <v>260</v>
      </c>
      <c r="BL155">
        <f t="shared" ca="1" si="64"/>
        <v>30</v>
      </c>
      <c r="BM155">
        <f t="shared" ca="1" si="61"/>
        <v>285.51237992092422</v>
      </c>
    </row>
    <row r="156" spans="1:65" x14ac:dyDescent="0.25">
      <c r="A156" s="64">
        <v>153</v>
      </c>
      <c r="B156" s="64">
        <v>8</v>
      </c>
      <c r="C156" s="64">
        <v>16</v>
      </c>
      <c r="D156" s="18">
        <v>153</v>
      </c>
      <c r="E156" s="21">
        <f t="shared" ca="1" si="54"/>
        <v>822.83356205538246</v>
      </c>
      <c r="F156" s="22">
        <f t="shared" ca="1" si="55"/>
        <v>35.426684964430599</v>
      </c>
      <c r="G156" s="23">
        <v>153</v>
      </c>
      <c r="H156" s="24">
        <f t="shared" ca="1" si="56"/>
        <v>822.52017599999999</v>
      </c>
      <c r="I156" s="25">
        <f t="shared" ca="1" si="57"/>
        <v>35.401614080000002</v>
      </c>
      <c r="J156" s="155"/>
      <c r="K156" s="155"/>
      <c r="L156" s="129">
        <f t="shared" si="62"/>
        <v>0</v>
      </c>
      <c r="AX156">
        <f t="shared" ref="AX156:AX219" ca="1" si="65">IF(BD156&lt;0, BE156, AY156)</f>
        <v>221.260088</v>
      </c>
      <c r="AY156">
        <f t="shared" ca="1" si="58"/>
        <v>221.260088</v>
      </c>
      <c r="AZ156" cm="1">
        <f t="array" aca="1" ref="AZ156" ca="1">_xlfn.LET(_xlpm.rozsah, $J$3:$J$10001,_xlpm.podminka, (_xlpm.rozsah&gt;H156)*(ISNUMBER(_xlpm.rozsah)),_xlpm.indexy, IF(_xlpm.podminka, ROW(_xlpm.rozsah)-MIN(ROW(_xlpm.rozsah))+1),_xlpm.prvni, MIN(_xlpm.indexy),_xlpm.finalni, IF(_xlpm.prvni=1, 2, _xlpm.prvni),INDEX(_xlpm.rozsah, _xlpm.finalni))</f>
        <v>900</v>
      </c>
      <c r="BA156" cm="1">
        <f t="array" aca="1" ref="BA156" ca="1">INDEX($J$3:$J$10001,MATCH(AZ156,$J$3:$J$10004,0)-1)</f>
        <v>800</v>
      </c>
      <c r="BB156">
        <f t="shared" ca="1" si="52"/>
        <v>260</v>
      </c>
      <c r="BC156">
        <f t="shared" ca="1" si="52"/>
        <v>210</v>
      </c>
      <c r="BD156">
        <f t="shared" ref="BD156:BD219" ca="1" si="66">BB156-BC156</f>
        <v>50</v>
      </c>
      <c r="BE156">
        <f t="shared" ca="1" si="59"/>
        <v>248.739912</v>
      </c>
      <c r="BF156">
        <f t="shared" ca="1" si="63"/>
        <v>221.41678102769123</v>
      </c>
      <c r="BG156">
        <f t="shared" ca="1" si="60"/>
        <v>221.41678102769123</v>
      </c>
      <c r="BH156" cm="1">
        <f t="array" aca="1" ref="BH156" ca="1">_xlfn.LET(_xlpm.rozsah, $J$3:$J$10001,_xlpm.podminka, (_xlpm.rozsah&gt;E156)*(ISNUMBER(_xlpm.rozsah)),_xlpm.indexy, IF(_xlpm.podminka, ROW(_xlpm.rozsah)-MIN(ROW(_xlpm.rozsah))+1),_xlpm.prvni, MIN(_xlpm.indexy),_xlpm.finalni, IF(_xlpm.prvni=1, 2, _xlpm.prvni),INDEX(_xlpm.rozsah, _xlpm.finalni))</f>
        <v>900</v>
      </c>
      <c r="BI156" cm="1">
        <f t="array" aca="1" ref="BI156" ca="1">INDEX($J$3:$J$10001,MATCH(BH156,$J$3:$J$10004,0)-1)</f>
        <v>800</v>
      </c>
      <c r="BJ156">
        <f t="shared" ca="1" si="53"/>
        <v>260</v>
      </c>
      <c r="BK156">
        <f t="shared" ca="1" si="53"/>
        <v>210</v>
      </c>
      <c r="BL156">
        <f t="shared" ca="1" si="64"/>
        <v>50</v>
      </c>
      <c r="BM156">
        <f t="shared" ca="1" si="61"/>
        <v>248.58321897230877</v>
      </c>
    </row>
    <row r="157" spans="1:65" x14ac:dyDescent="0.25">
      <c r="A157" s="64">
        <v>154</v>
      </c>
      <c r="B157" s="64">
        <v>15</v>
      </c>
      <c r="C157" s="64">
        <v>6</v>
      </c>
      <c r="D157" s="18">
        <v>154</v>
      </c>
      <c r="E157" s="21">
        <f t="shared" ca="1" si="54"/>
        <v>930.3129288538421</v>
      </c>
      <c r="F157" s="22">
        <f t="shared" ca="1" si="55"/>
        <v>16.145632719369161</v>
      </c>
      <c r="G157" s="28">
        <v>154</v>
      </c>
      <c r="H157" s="24">
        <f t="shared" ca="1" si="56"/>
        <v>929.72532999999999</v>
      </c>
      <c r="I157" s="25">
        <f t="shared" ca="1" si="57"/>
        <v>16.135055940000001</v>
      </c>
      <c r="J157" s="155"/>
      <c r="K157" s="155"/>
      <c r="L157" s="129">
        <f t="shared" si="62"/>
        <v>0</v>
      </c>
      <c r="AX157">
        <f t="shared" ca="1" si="65"/>
        <v>268.917599</v>
      </c>
      <c r="AY157">
        <f t="shared" ca="1" si="58"/>
        <v>268.917599</v>
      </c>
      <c r="AZ157" cm="1">
        <f t="array" aca="1" ref="AZ157" ca="1">_xlfn.LET(_xlpm.rozsah, $J$3:$J$10001,_xlpm.podminka, (_xlpm.rozsah&gt;H157)*(ISNUMBER(_xlpm.rozsah)),_xlpm.indexy, IF(_xlpm.podminka, ROW(_xlpm.rozsah)-MIN(ROW(_xlpm.rozsah))+1),_xlpm.prvni, MIN(_xlpm.indexy),_xlpm.finalni, IF(_xlpm.prvni=1, 2, _xlpm.prvni),INDEX(_xlpm.rozsah, _xlpm.finalni))</f>
        <v>1000</v>
      </c>
      <c r="BA157" cm="1">
        <f t="array" aca="1" ref="BA157" ca="1">INDEX($J$3:$J$10001,MATCH(AZ157,$J$3:$J$10004,0)-1)</f>
        <v>900</v>
      </c>
      <c r="BB157">
        <f t="shared" ca="1" si="52"/>
        <v>290</v>
      </c>
      <c r="BC157">
        <f t="shared" ca="1" si="52"/>
        <v>260</v>
      </c>
      <c r="BD157">
        <f t="shared" ca="1" si="66"/>
        <v>30</v>
      </c>
      <c r="BE157">
        <f t="shared" ca="1" si="59"/>
        <v>281.082401</v>
      </c>
      <c r="BF157">
        <f t="shared" ca="1" si="63"/>
        <v>269.09387865615264</v>
      </c>
      <c r="BG157">
        <f t="shared" ca="1" si="60"/>
        <v>269.09387865615264</v>
      </c>
      <c r="BH157" cm="1">
        <f t="array" aca="1" ref="BH157" ca="1">_xlfn.LET(_xlpm.rozsah, $J$3:$J$10001,_xlpm.podminka, (_xlpm.rozsah&gt;E157)*(ISNUMBER(_xlpm.rozsah)),_xlpm.indexy, IF(_xlpm.podminka, ROW(_xlpm.rozsah)-MIN(ROW(_xlpm.rozsah))+1),_xlpm.prvni, MIN(_xlpm.indexy),_xlpm.finalni, IF(_xlpm.prvni=1, 2, _xlpm.prvni),INDEX(_xlpm.rozsah, _xlpm.finalni))</f>
        <v>1000</v>
      </c>
      <c r="BI157" cm="1">
        <f t="array" aca="1" ref="BI157" ca="1">INDEX($J$3:$J$10001,MATCH(BH157,$J$3:$J$10004,0)-1)</f>
        <v>900</v>
      </c>
      <c r="BJ157">
        <f t="shared" ca="1" si="53"/>
        <v>290</v>
      </c>
      <c r="BK157">
        <f t="shared" ca="1" si="53"/>
        <v>260</v>
      </c>
      <c r="BL157">
        <f t="shared" ca="1" si="64"/>
        <v>30</v>
      </c>
      <c r="BM157">
        <f t="shared" ca="1" si="61"/>
        <v>280.90612134384736</v>
      </c>
    </row>
    <row r="158" spans="1:65" x14ac:dyDescent="0.25">
      <c r="A158" s="64">
        <v>155</v>
      </c>
      <c r="B158" s="64">
        <v>39</v>
      </c>
      <c r="C158" s="64">
        <v>47</v>
      </c>
      <c r="D158" s="18">
        <v>155</v>
      </c>
      <c r="E158" s="21">
        <f t="shared" ca="1" si="54"/>
        <v>1298.8136150199896</v>
      </c>
      <c r="F158" s="22">
        <f t="shared" ca="1" si="55"/>
        <v>164.33271971781855</v>
      </c>
      <c r="G158" s="23">
        <v>155</v>
      </c>
      <c r="H158" s="24">
        <f t="shared" ca="1" si="56"/>
        <v>1297.285858</v>
      </c>
      <c r="I158" s="25">
        <f t="shared" ca="1" si="57"/>
        <v>164.11730597799999</v>
      </c>
      <c r="J158" s="155"/>
      <c r="K158" s="155"/>
      <c r="L158" s="129">
        <f t="shared" si="62"/>
        <v>0</v>
      </c>
      <c r="AX158">
        <f t="shared" ca="1" si="65"/>
        <v>349.1857574</v>
      </c>
      <c r="AY158">
        <f t="shared" ca="1" si="58"/>
        <v>349.1857574</v>
      </c>
      <c r="AZ158" cm="1">
        <f t="array" aca="1" ref="AZ158" ca="1">_xlfn.LET(_xlpm.rozsah, $J$3:$J$10001,_xlpm.podminka, (_xlpm.rozsah&gt;H158)*(ISNUMBER(_xlpm.rozsah)),_xlpm.indexy, IF(_xlpm.podminka, ROW(_xlpm.rozsah)-MIN(ROW(_xlpm.rozsah))+1),_xlpm.prvni, MIN(_xlpm.indexy),_xlpm.finalni, IF(_xlpm.prvni=1, 2, _xlpm.prvni),INDEX(_xlpm.rozsah, _xlpm.finalni))</f>
        <v>1300</v>
      </c>
      <c r="BA158" cm="1">
        <f t="array" aca="1" ref="BA158" ca="1">INDEX($J$3:$J$10001,MATCH(AZ158,$J$3:$J$10004,0)-1)</f>
        <v>1200</v>
      </c>
      <c r="BB158">
        <f t="shared" ca="1" si="52"/>
        <v>350</v>
      </c>
      <c r="BC158">
        <f t="shared" ca="1" si="52"/>
        <v>320</v>
      </c>
      <c r="BD158">
        <f t="shared" ca="1" si="66"/>
        <v>30</v>
      </c>
      <c r="BE158">
        <f t="shared" ca="1" si="59"/>
        <v>320.8142426</v>
      </c>
      <c r="BF158">
        <f t="shared" ca="1" si="63"/>
        <v>349.64408450599689</v>
      </c>
      <c r="BG158">
        <f t="shared" ca="1" si="60"/>
        <v>349.64408450599689</v>
      </c>
      <c r="BH158" cm="1">
        <f t="array" aca="1" ref="BH158" ca="1">_xlfn.LET(_xlpm.rozsah, $J$3:$J$10001,_xlpm.podminka, (_xlpm.rozsah&gt;E158)*(ISNUMBER(_xlpm.rozsah)),_xlpm.indexy, IF(_xlpm.podminka, ROW(_xlpm.rozsah)-MIN(ROW(_xlpm.rozsah))+1),_xlpm.prvni, MIN(_xlpm.indexy),_xlpm.finalni, IF(_xlpm.prvni=1, 2, _xlpm.prvni),INDEX(_xlpm.rozsah, _xlpm.finalni))</f>
        <v>1300</v>
      </c>
      <c r="BI158" cm="1">
        <f t="array" aca="1" ref="BI158" ca="1">INDEX($J$3:$J$10001,MATCH(BH158,$J$3:$J$10004,0)-1)</f>
        <v>1200</v>
      </c>
      <c r="BJ158">
        <f t="shared" ca="1" si="53"/>
        <v>350</v>
      </c>
      <c r="BK158">
        <f t="shared" ca="1" si="53"/>
        <v>320</v>
      </c>
      <c r="BL158">
        <f t="shared" ca="1" si="64"/>
        <v>30</v>
      </c>
      <c r="BM158">
        <f t="shared" ca="1" si="61"/>
        <v>320.35591549400311</v>
      </c>
    </row>
    <row r="159" spans="1:65" x14ac:dyDescent="0.25">
      <c r="A159" s="64">
        <v>156</v>
      </c>
      <c r="B159" s="64">
        <v>39</v>
      </c>
      <c r="C159" s="64">
        <v>4</v>
      </c>
      <c r="D159" s="18">
        <v>156</v>
      </c>
      <c r="E159" s="21">
        <f t="shared" ca="1" si="54"/>
        <v>1298.8136150199896</v>
      </c>
      <c r="F159" s="22">
        <f t="shared" ca="1" si="55"/>
        <v>13.985763380239876</v>
      </c>
      <c r="G159" s="28">
        <v>156</v>
      </c>
      <c r="H159" s="24">
        <f t="shared" ca="1" si="56"/>
        <v>1297.285858</v>
      </c>
      <c r="I159" s="25">
        <f t="shared" ca="1" si="57"/>
        <v>13.967430296</v>
      </c>
      <c r="J159" s="155"/>
      <c r="K159" s="155"/>
      <c r="L159" s="129">
        <f t="shared" si="62"/>
        <v>0</v>
      </c>
      <c r="AX159">
        <f t="shared" ca="1" si="65"/>
        <v>349.1857574</v>
      </c>
      <c r="AY159">
        <f t="shared" ca="1" si="58"/>
        <v>349.1857574</v>
      </c>
      <c r="AZ159" cm="1">
        <f t="array" aca="1" ref="AZ159" ca="1">_xlfn.LET(_xlpm.rozsah, $J$3:$J$10001,_xlpm.podminka, (_xlpm.rozsah&gt;H159)*(ISNUMBER(_xlpm.rozsah)),_xlpm.indexy, IF(_xlpm.podminka, ROW(_xlpm.rozsah)-MIN(ROW(_xlpm.rozsah))+1),_xlpm.prvni, MIN(_xlpm.indexy),_xlpm.finalni, IF(_xlpm.prvni=1, 2, _xlpm.prvni),INDEX(_xlpm.rozsah, _xlpm.finalni))</f>
        <v>1300</v>
      </c>
      <c r="BA159" cm="1">
        <f t="array" aca="1" ref="BA159" ca="1">INDEX($J$3:$J$10001,MATCH(AZ159,$J$3:$J$10004,0)-1)</f>
        <v>1200</v>
      </c>
      <c r="BB159">
        <f t="shared" ca="1" si="52"/>
        <v>350</v>
      </c>
      <c r="BC159">
        <f t="shared" ca="1" si="52"/>
        <v>320</v>
      </c>
      <c r="BD159">
        <f t="shared" ca="1" si="66"/>
        <v>30</v>
      </c>
      <c r="BE159">
        <f t="shared" ca="1" si="59"/>
        <v>320.8142426</v>
      </c>
      <c r="BF159">
        <f t="shared" ca="1" si="63"/>
        <v>349.64408450599689</v>
      </c>
      <c r="BG159">
        <f t="shared" ca="1" si="60"/>
        <v>349.64408450599689</v>
      </c>
      <c r="BH159" cm="1">
        <f t="array" aca="1" ref="BH159" ca="1">_xlfn.LET(_xlpm.rozsah, $J$3:$J$10001,_xlpm.podminka, (_xlpm.rozsah&gt;E159)*(ISNUMBER(_xlpm.rozsah)),_xlpm.indexy, IF(_xlpm.podminka, ROW(_xlpm.rozsah)-MIN(ROW(_xlpm.rozsah))+1),_xlpm.prvni, MIN(_xlpm.indexy),_xlpm.finalni, IF(_xlpm.prvni=1, 2, _xlpm.prvni),INDEX(_xlpm.rozsah, _xlpm.finalni))</f>
        <v>1300</v>
      </c>
      <c r="BI159" cm="1">
        <f t="array" aca="1" ref="BI159" ca="1">INDEX($J$3:$J$10001,MATCH(BH159,$J$3:$J$10004,0)-1)</f>
        <v>1200</v>
      </c>
      <c r="BJ159">
        <f t="shared" ca="1" si="53"/>
        <v>350</v>
      </c>
      <c r="BK159">
        <f t="shared" ca="1" si="53"/>
        <v>320</v>
      </c>
      <c r="BL159">
        <f t="shared" ca="1" si="64"/>
        <v>30</v>
      </c>
      <c r="BM159">
        <f t="shared" ca="1" si="61"/>
        <v>320.35591549400311</v>
      </c>
    </row>
    <row r="160" spans="1:65" x14ac:dyDescent="0.25">
      <c r="A160" s="64">
        <v>157</v>
      </c>
      <c r="B160" s="64">
        <v>35</v>
      </c>
      <c r="C160" s="64">
        <v>26</v>
      </c>
      <c r="D160" s="18">
        <v>157</v>
      </c>
      <c r="E160" s="21">
        <f t="shared" ca="1" si="54"/>
        <v>1237.3968339922983</v>
      </c>
      <c r="F160" s="22">
        <f t="shared" ca="1" si="55"/>
        <v>86.116953051399264</v>
      </c>
      <c r="G160" s="23">
        <v>157</v>
      </c>
      <c r="H160" s="24">
        <f t="shared" ca="1" si="56"/>
        <v>1236.02577</v>
      </c>
      <c r="I160" s="25">
        <f t="shared" ca="1" si="57"/>
        <v>86.010010059999999</v>
      </c>
      <c r="J160" s="155"/>
      <c r="K160" s="155"/>
      <c r="L160" s="129">
        <f t="shared" si="62"/>
        <v>0</v>
      </c>
      <c r="AX160">
        <f t="shared" ca="1" si="65"/>
        <v>330.80773099999999</v>
      </c>
      <c r="AY160">
        <f t="shared" ca="1" si="58"/>
        <v>330.80773099999999</v>
      </c>
      <c r="AZ160" cm="1">
        <f t="array" aca="1" ref="AZ160" ca="1">_xlfn.LET(_xlpm.rozsah, $J$3:$J$10001,_xlpm.podminka, (_xlpm.rozsah&gt;H160)*(ISNUMBER(_xlpm.rozsah)),_xlpm.indexy, IF(_xlpm.podminka, ROW(_xlpm.rozsah)-MIN(ROW(_xlpm.rozsah))+1),_xlpm.prvni, MIN(_xlpm.indexy),_xlpm.finalni, IF(_xlpm.prvni=1, 2, _xlpm.prvni),INDEX(_xlpm.rozsah, _xlpm.finalni))</f>
        <v>1300</v>
      </c>
      <c r="BA160" cm="1">
        <f t="array" aca="1" ref="BA160" ca="1">INDEX($J$3:$J$10001,MATCH(AZ160,$J$3:$J$10004,0)-1)</f>
        <v>1200</v>
      </c>
      <c r="BB160">
        <f t="shared" ca="1" si="52"/>
        <v>350</v>
      </c>
      <c r="BC160">
        <f t="shared" ca="1" si="52"/>
        <v>320</v>
      </c>
      <c r="BD160">
        <f t="shared" ca="1" si="66"/>
        <v>30</v>
      </c>
      <c r="BE160">
        <f t="shared" ca="1" si="59"/>
        <v>339.19226900000001</v>
      </c>
      <c r="BF160">
        <f t="shared" ca="1" si="63"/>
        <v>331.21905019768951</v>
      </c>
      <c r="BG160">
        <f t="shared" ca="1" si="60"/>
        <v>331.21905019768951</v>
      </c>
      <c r="BH160" cm="1">
        <f t="array" aca="1" ref="BH160" ca="1">_xlfn.LET(_xlpm.rozsah, $J$3:$J$10001,_xlpm.podminka, (_xlpm.rozsah&gt;E160)*(ISNUMBER(_xlpm.rozsah)),_xlpm.indexy, IF(_xlpm.podminka, ROW(_xlpm.rozsah)-MIN(ROW(_xlpm.rozsah))+1),_xlpm.prvni, MIN(_xlpm.indexy),_xlpm.finalni, IF(_xlpm.prvni=1, 2, _xlpm.prvni),INDEX(_xlpm.rozsah, _xlpm.finalni))</f>
        <v>1300</v>
      </c>
      <c r="BI160" cm="1">
        <f t="array" aca="1" ref="BI160" ca="1">INDEX($J$3:$J$10001,MATCH(BH160,$J$3:$J$10004,0)-1)</f>
        <v>1200</v>
      </c>
      <c r="BJ160">
        <f t="shared" ca="1" si="53"/>
        <v>350</v>
      </c>
      <c r="BK160">
        <f t="shared" ca="1" si="53"/>
        <v>320</v>
      </c>
      <c r="BL160">
        <f t="shared" ca="1" si="64"/>
        <v>30</v>
      </c>
      <c r="BM160">
        <f t="shared" ca="1" si="61"/>
        <v>338.78094980231049</v>
      </c>
    </row>
    <row r="161" spans="1:65" x14ac:dyDescent="0.25">
      <c r="A161" s="64">
        <v>158</v>
      </c>
      <c r="B161" s="64">
        <v>27</v>
      </c>
      <c r="C161" s="64">
        <v>38</v>
      </c>
      <c r="D161" s="18">
        <v>158</v>
      </c>
      <c r="E161" s="21">
        <f t="shared" ca="1" si="54"/>
        <v>1114.563271936916</v>
      </c>
      <c r="F161" s="22">
        <f t="shared" ca="1" si="55"/>
        <v>115.10680866720563</v>
      </c>
      <c r="G161" s="28">
        <v>158</v>
      </c>
      <c r="H161" s="24">
        <f t="shared" ca="1" si="56"/>
        <v>1113.505594</v>
      </c>
      <c r="I161" s="25">
        <f t="shared" ca="1" si="57"/>
        <v>115.026425144</v>
      </c>
      <c r="J161" s="155"/>
      <c r="K161" s="155"/>
      <c r="L161" s="129">
        <f t="shared" si="62"/>
        <v>0</v>
      </c>
      <c r="AX161">
        <f t="shared" ca="1" si="65"/>
        <v>302.70111880000002</v>
      </c>
      <c r="AY161">
        <f t="shared" ca="1" si="58"/>
        <v>302.70111880000002</v>
      </c>
      <c r="AZ161" cm="1">
        <f t="array" aca="1" ref="AZ161" ca="1">_xlfn.LET(_xlpm.rozsah, $J$3:$J$10001,_xlpm.podminka, (_xlpm.rozsah&gt;H161)*(ISNUMBER(_xlpm.rozsah)),_xlpm.indexy, IF(_xlpm.podminka, ROW(_xlpm.rozsah)-MIN(ROW(_xlpm.rozsah))+1),_xlpm.prvni, MIN(_xlpm.indexy),_xlpm.finalni, IF(_xlpm.prvni=1, 2, _xlpm.prvni),INDEX(_xlpm.rozsah, _xlpm.finalni))</f>
        <v>1200</v>
      </c>
      <c r="BA161" cm="1">
        <f t="array" aca="1" ref="BA161" ca="1">INDEX($J$3:$J$10001,MATCH(AZ161,$J$3:$J$10004,0)-1)</f>
        <v>1100</v>
      </c>
      <c r="BB161">
        <f t="shared" ref="BB161:BC224" ca="1" si="67">IF(ISERROR(MATCH(AZ161,$J$1:$J$10000,0)), 0, INDEX($K$1:$K$10000, MATCH(AZ161,$J$1:$J$10000,0)))</f>
        <v>320</v>
      </c>
      <c r="BC161">
        <f t="shared" ca="1" si="67"/>
        <v>300</v>
      </c>
      <c r="BD161">
        <f t="shared" ca="1" si="66"/>
        <v>20</v>
      </c>
      <c r="BE161">
        <f t="shared" ca="1" si="59"/>
        <v>317.29888119999998</v>
      </c>
      <c r="BF161">
        <f t="shared" ca="1" si="63"/>
        <v>302.91265438738321</v>
      </c>
      <c r="BG161">
        <f t="shared" ca="1" si="60"/>
        <v>302.91265438738321</v>
      </c>
      <c r="BH161" cm="1">
        <f t="array" aca="1" ref="BH161" ca="1">_xlfn.LET(_xlpm.rozsah, $J$3:$J$10001,_xlpm.podminka, (_xlpm.rozsah&gt;E161)*(ISNUMBER(_xlpm.rozsah)),_xlpm.indexy, IF(_xlpm.podminka, ROW(_xlpm.rozsah)-MIN(ROW(_xlpm.rozsah))+1),_xlpm.prvni, MIN(_xlpm.indexy),_xlpm.finalni, IF(_xlpm.prvni=1, 2, _xlpm.prvni),INDEX(_xlpm.rozsah, _xlpm.finalni))</f>
        <v>1200</v>
      </c>
      <c r="BI161" cm="1">
        <f t="array" aca="1" ref="BI161" ca="1">INDEX($J$3:$J$10001,MATCH(BH161,$J$3:$J$10004,0)-1)</f>
        <v>1100</v>
      </c>
      <c r="BJ161">
        <f t="shared" ca="1" si="53"/>
        <v>320</v>
      </c>
      <c r="BK161">
        <f t="shared" ca="1" si="53"/>
        <v>300</v>
      </c>
      <c r="BL161">
        <f t="shared" ca="1" si="64"/>
        <v>20</v>
      </c>
      <c r="BM161">
        <f t="shared" ca="1" si="61"/>
        <v>317.08734561261679</v>
      </c>
    </row>
    <row r="162" spans="1:65" x14ac:dyDescent="0.25">
      <c r="A162" s="64">
        <v>159</v>
      </c>
      <c r="B162" s="64">
        <v>43</v>
      </c>
      <c r="C162" s="64">
        <v>40</v>
      </c>
      <c r="D162" s="18">
        <v>159</v>
      </c>
      <c r="E162" s="21">
        <f t="shared" ca="1" si="54"/>
        <v>1360.2303960476806</v>
      </c>
      <c r="F162" s="22">
        <f t="shared" ca="1" si="55"/>
        <v>142.40921584190724</v>
      </c>
      <c r="G162" s="23">
        <v>159</v>
      </c>
      <c r="H162" s="24">
        <f t="shared" ca="1" si="56"/>
        <v>1358.545946</v>
      </c>
      <c r="I162" s="25">
        <f t="shared" ca="1" si="57"/>
        <v>142.34183783999998</v>
      </c>
      <c r="J162" s="155"/>
      <c r="K162" s="155"/>
      <c r="L162" s="129">
        <f t="shared" si="62"/>
        <v>0</v>
      </c>
      <c r="AX162">
        <f t="shared" ca="1" si="65"/>
        <v>355.85459459999998</v>
      </c>
      <c r="AY162">
        <f t="shared" ca="1" si="58"/>
        <v>355.85459459999998</v>
      </c>
      <c r="AZ162" cm="1">
        <f t="array" aca="1" ref="AZ162" ca="1">_xlfn.LET(_xlpm.rozsah, $J$3:$J$10001,_xlpm.podminka, (_xlpm.rozsah&gt;H162)*(ISNUMBER(_xlpm.rozsah)),_xlpm.indexy, IF(_xlpm.podminka, ROW(_xlpm.rozsah)-MIN(ROW(_xlpm.rozsah))+1),_xlpm.prvni, MIN(_xlpm.indexy),_xlpm.finalni, IF(_xlpm.prvni=1, 2, _xlpm.prvni),INDEX(_xlpm.rozsah, _xlpm.finalni))</f>
        <v>1400</v>
      </c>
      <c r="BA162" cm="1">
        <f t="array" aca="1" ref="BA162" ca="1">INDEX($J$3:$J$10001,MATCH(AZ162,$J$3:$J$10004,0)-1)</f>
        <v>1300</v>
      </c>
      <c r="BB162">
        <f t="shared" ca="1" si="67"/>
        <v>360</v>
      </c>
      <c r="BC162">
        <f t="shared" ca="1" si="67"/>
        <v>350</v>
      </c>
      <c r="BD162">
        <f t="shared" ca="1" si="66"/>
        <v>10</v>
      </c>
      <c r="BE162">
        <f t="shared" ca="1" si="59"/>
        <v>354.14540540000002</v>
      </c>
      <c r="BF162">
        <f t="shared" ca="1" si="63"/>
        <v>356.02303960476809</v>
      </c>
      <c r="BG162">
        <f t="shared" ca="1" si="60"/>
        <v>356.02303960476809</v>
      </c>
      <c r="BH162" cm="1">
        <f t="array" aca="1" ref="BH162" ca="1">_xlfn.LET(_xlpm.rozsah, $J$3:$J$10001,_xlpm.podminka, (_xlpm.rozsah&gt;E162)*(ISNUMBER(_xlpm.rozsah)),_xlpm.indexy, IF(_xlpm.podminka, ROW(_xlpm.rozsah)-MIN(ROW(_xlpm.rozsah))+1),_xlpm.prvni, MIN(_xlpm.indexy),_xlpm.finalni, IF(_xlpm.prvni=1, 2, _xlpm.prvni),INDEX(_xlpm.rozsah, _xlpm.finalni))</f>
        <v>1400</v>
      </c>
      <c r="BI162" cm="1">
        <f t="array" aca="1" ref="BI162" ca="1">INDEX($J$3:$J$10001,MATCH(BH162,$J$3:$J$10004,0)-1)</f>
        <v>1300</v>
      </c>
      <c r="BJ162">
        <f t="shared" ca="1" si="53"/>
        <v>360</v>
      </c>
      <c r="BK162">
        <f t="shared" ca="1" si="53"/>
        <v>350</v>
      </c>
      <c r="BL162">
        <f t="shared" ca="1" si="64"/>
        <v>10</v>
      </c>
      <c r="BM162">
        <f t="shared" ca="1" si="61"/>
        <v>353.97696039523191</v>
      </c>
    </row>
    <row r="163" spans="1:65" x14ac:dyDescent="0.25">
      <c r="A163" s="64">
        <v>160</v>
      </c>
      <c r="B163" s="64">
        <v>14</v>
      </c>
      <c r="C163" s="64">
        <v>23</v>
      </c>
      <c r="D163" s="18">
        <v>160</v>
      </c>
      <c r="E163" s="21">
        <f t="shared" ca="1" si="54"/>
        <v>914.95873359691927</v>
      </c>
      <c r="F163" s="22">
        <f t="shared" ca="1" si="55"/>
        <v>60.832152618187429</v>
      </c>
      <c r="G163" s="28">
        <v>160</v>
      </c>
      <c r="H163" s="24">
        <f t="shared" ca="1" si="56"/>
        <v>914.41030799999999</v>
      </c>
      <c r="I163" s="25">
        <f t="shared" ca="1" si="57"/>
        <v>60.794311252</v>
      </c>
      <c r="J163" s="155"/>
      <c r="K163" s="155"/>
      <c r="L163" s="129">
        <f t="shared" si="62"/>
        <v>0</v>
      </c>
      <c r="AX163">
        <f t="shared" ca="1" si="65"/>
        <v>264.32309240000001</v>
      </c>
      <c r="AY163">
        <f t="shared" ca="1" si="58"/>
        <v>264.32309240000001</v>
      </c>
      <c r="AZ163" cm="1">
        <f t="array" aca="1" ref="AZ163" ca="1">_xlfn.LET(_xlpm.rozsah, $J$3:$J$10001,_xlpm.podminka, (_xlpm.rozsah&gt;H163)*(ISNUMBER(_xlpm.rozsah)),_xlpm.indexy, IF(_xlpm.podminka, ROW(_xlpm.rozsah)-MIN(ROW(_xlpm.rozsah))+1),_xlpm.prvni, MIN(_xlpm.indexy),_xlpm.finalni, IF(_xlpm.prvni=1, 2, _xlpm.prvni),INDEX(_xlpm.rozsah, _xlpm.finalni))</f>
        <v>1000</v>
      </c>
      <c r="BA163" cm="1">
        <f t="array" aca="1" ref="BA163" ca="1">INDEX($J$3:$J$10001,MATCH(AZ163,$J$3:$J$10004,0)-1)</f>
        <v>900</v>
      </c>
      <c r="BB163">
        <f t="shared" ca="1" si="67"/>
        <v>290</v>
      </c>
      <c r="BC163">
        <f t="shared" ca="1" si="67"/>
        <v>260</v>
      </c>
      <c r="BD163">
        <f t="shared" ca="1" si="66"/>
        <v>30</v>
      </c>
      <c r="BE163">
        <f t="shared" ca="1" si="59"/>
        <v>285.67690759999999</v>
      </c>
      <c r="BF163">
        <f t="shared" ca="1" si="63"/>
        <v>264.48762007907578</v>
      </c>
      <c r="BG163">
        <f t="shared" ca="1" si="60"/>
        <v>264.48762007907578</v>
      </c>
      <c r="BH163" cm="1">
        <f t="array" aca="1" ref="BH163" ca="1">_xlfn.LET(_xlpm.rozsah, $J$3:$J$10001,_xlpm.podminka, (_xlpm.rozsah&gt;E163)*(ISNUMBER(_xlpm.rozsah)),_xlpm.indexy, IF(_xlpm.podminka, ROW(_xlpm.rozsah)-MIN(ROW(_xlpm.rozsah))+1),_xlpm.prvni, MIN(_xlpm.indexy),_xlpm.finalni, IF(_xlpm.prvni=1, 2, _xlpm.prvni),INDEX(_xlpm.rozsah, _xlpm.finalni))</f>
        <v>1000</v>
      </c>
      <c r="BI163" cm="1">
        <f t="array" aca="1" ref="BI163" ca="1">INDEX($J$3:$J$10001,MATCH(BH163,$J$3:$J$10004,0)-1)</f>
        <v>900</v>
      </c>
      <c r="BJ163">
        <f t="shared" ca="1" si="53"/>
        <v>290</v>
      </c>
      <c r="BK163">
        <f t="shared" ca="1" si="53"/>
        <v>260</v>
      </c>
      <c r="BL163">
        <f t="shared" ca="1" si="64"/>
        <v>30</v>
      </c>
      <c r="BM163">
        <f t="shared" ca="1" si="61"/>
        <v>285.51237992092422</v>
      </c>
    </row>
    <row r="164" spans="1:65" x14ac:dyDescent="0.25">
      <c r="A164" s="64">
        <v>161</v>
      </c>
      <c r="B164" s="64">
        <v>10</v>
      </c>
      <c r="C164" s="64">
        <v>10</v>
      </c>
      <c r="D164" s="18">
        <v>161</v>
      </c>
      <c r="E164" s="21">
        <f t="shared" ca="1" si="54"/>
        <v>853.5419525692281</v>
      </c>
      <c r="F164" s="22">
        <f t="shared" ca="1" si="55"/>
        <v>23.677097628461407</v>
      </c>
      <c r="G164" s="23">
        <v>161</v>
      </c>
      <c r="H164" s="24">
        <f t="shared" ca="1" si="56"/>
        <v>853.15021999999999</v>
      </c>
      <c r="I164" s="25">
        <f t="shared" ca="1" si="57"/>
        <v>23.657511</v>
      </c>
      <c r="J164" s="155"/>
      <c r="K164" s="155"/>
      <c r="L164" s="129">
        <f t="shared" si="62"/>
        <v>0</v>
      </c>
      <c r="AX164">
        <f t="shared" ca="1" si="65"/>
        <v>236.57511</v>
      </c>
      <c r="AY164">
        <f t="shared" ca="1" si="58"/>
        <v>236.57511</v>
      </c>
      <c r="AZ164" cm="1">
        <f t="array" aca="1" ref="AZ164" ca="1">_xlfn.LET(_xlpm.rozsah, $J$3:$J$10001,_xlpm.podminka, (_xlpm.rozsah&gt;H164)*(ISNUMBER(_xlpm.rozsah)),_xlpm.indexy, IF(_xlpm.podminka, ROW(_xlpm.rozsah)-MIN(ROW(_xlpm.rozsah))+1),_xlpm.prvni, MIN(_xlpm.indexy),_xlpm.finalni, IF(_xlpm.prvni=1, 2, _xlpm.prvni),INDEX(_xlpm.rozsah, _xlpm.finalni))</f>
        <v>900</v>
      </c>
      <c r="BA164" cm="1">
        <f t="array" aca="1" ref="BA164" ca="1">INDEX($J$3:$J$10001,MATCH(AZ164,$J$3:$J$10004,0)-1)</f>
        <v>800</v>
      </c>
      <c r="BB164">
        <f t="shared" ca="1" si="67"/>
        <v>260</v>
      </c>
      <c r="BC164">
        <f t="shared" ca="1" si="67"/>
        <v>210</v>
      </c>
      <c r="BD164">
        <f t="shared" ca="1" si="66"/>
        <v>50</v>
      </c>
      <c r="BE164">
        <f t="shared" ca="1" si="59"/>
        <v>233.42489</v>
      </c>
      <c r="BF164">
        <f t="shared" ca="1" si="63"/>
        <v>236.77097628461405</v>
      </c>
      <c r="BG164">
        <f t="shared" ca="1" si="60"/>
        <v>236.77097628461405</v>
      </c>
      <c r="BH164" cm="1">
        <f t="array" aca="1" ref="BH164" ca="1">_xlfn.LET(_xlpm.rozsah, $J$3:$J$10001,_xlpm.podminka, (_xlpm.rozsah&gt;E164)*(ISNUMBER(_xlpm.rozsah)),_xlpm.indexy, IF(_xlpm.podminka, ROW(_xlpm.rozsah)-MIN(ROW(_xlpm.rozsah))+1),_xlpm.prvni, MIN(_xlpm.indexy),_xlpm.finalni, IF(_xlpm.prvni=1, 2, _xlpm.prvni),INDEX(_xlpm.rozsah, _xlpm.finalni))</f>
        <v>900</v>
      </c>
      <c r="BI164" cm="1">
        <f t="array" aca="1" ref="BI164" ca="1">INDEX($J$3:$J$10001,MATCH(BH164,$J$3:$J$10004,0)-1)</f>
        <v>800</v>
      </c>
      <c r="BJ164">
        <f t="shared" ca="1" si="53"/>
        <v>260</v>
      </c>
      <c r="BK164">
        <f t="shared" ca="1" si="53"/>
        <v>210</v>
      </c>
      <c r="BL164">
        <f t="shared" ca="1" si="64"/>
        <v>50</v>
      </c>
      <c r="BM164">
        <f t="shared" ca="1" si="61"/>
        <v>233.22902371538595</v>
      </c>
    </row>
    <row r="165" spans="1:65" x14ac:dyDescent="0.25">
      <c r="A165" s="64">
        <v>162</v>
      </c>
      <c r="B165" s="64">
        <v>15</v>
      </c>
      <c r="C165" s="64">
        <v>33</v>
      </c>
      <c r="D165" s="18">
        <v>162</v>
      </c>
      <c r="E165" s="21">
        <f t="shared" ca="1" si="54"/>
        <v>930.3129288538421</v>
      </c>
      <c r="F165" s="22">
        <f t="shared" ca="1" si="55"/>
        <v>88.800979956530369</v>
      </c>
      <c r="G165" s="28">
        <v>162</v>
      </c>
      <c r="H165" s="24">
        <f t="shared" ca="1" si="56"/>
        <v>929.72532999999999</v>
      </c>
      <c r="I165" s="25">
        <f t="shared" ca="1" si="57"/>
        <v>88.742807670000005</v>
      </c>
      <c r="J165" s="155"/>
      <c r="K165" s="155"/>
      <c r="L165" s="129">
        <f t="shared" si="62"/>
        <v>0</v>
      </c>
      <c r="AX165">
        <f t="shared" ca="1" si="65"/>
        <v>268.917599</v>
      </c>
      <c r="AY165">
        <f t="shared" ca="1" si="58"/>
        <v>268.917599</v>
      </c>
      <c r="AZ165" cm="1">
        <f t="array" aca="1" ref="AZ165" ca="1">_xlfn.LET(_xlpm.rozsah, $J$3:$J$10001,_xlpm.podminka, (_xlpm.rozsah&gt;H165)*(ISNUMBER(_xlpm.rozsah)),_xlpm.indexy, IF(_xlpm.podminka, ROW(_xlpm.rozsah)-MIN(ROW(_xlpm.rozsah))+1),_xlpm.prvni, MIN(_xlpm.indexy),_xlpm.finalni, IF(_xlpm.prvni=1, 2, _xlpm.prvni),INDEX(_xlpm.rozsah, _xlpm.finalni))</f>
        <v>1000</v>
      </c>
      <c r="BA165" cm="1">
        <f t="array" aca="1" ref="BA165" ca="1">INDEX($J$3:$J$10001,MATCH(AZ165,$J$3:$J$10004,0)-1)</f>
        <v>900</v>
      </c>
      <c r="BB165">
        <f t="shared" ca="1" si="67"/>
        <v>290</v>
      </c>
      <c r="BC165">
        <f t="shared" ca="1" si="67"/>
        <v>260</v>
      </c>
      <c r="BD165">
        <f t="shared" ca="1" si="66"/>
        <v>30</v>
      </c>
      <c r="BE165">
        <f t="shared" ca="1" si="59"/>
        <v>281.082401</v>
      </c>
      <c r="BF165">
        <f t="shared" ca="1" si="63"/>
        <v>269.09387865615264</v>
      </c>
      <c r="BG165">
        <f t="shared" ca="1" si="60"/>
        <v>269.09387865615264</v>
      </c>
      <c r="BH165" cm="1">
        <f t="array" aca="1" ref="BH165" ca="1">_xlfn.LET(_xlpm.rozsah, $J$3:$J$10001,_xlpm.podminka, (_xlpm.rozsah&gt;E165)*(ISNUMBER(_xlpm.rozsah)),_xlpm.indexy, IF(_xlpm.podminka, ROW(_xlpm.rozsah)-MIN(ROW(_xlpm.rozsah))+1),_xlpm.prvni, MIN(_xlpm.indexy),_xlpm.finalni, IF(_xlpm.prvni=1, 2, _xlpm.prvni),INDEX(_xlpm.rozsah, _xlpm.finalni))</f>
        <v>1000</v>
      </c>
      <c r="BI165" cm="1">
        <f t="array" aca="1" ref="BI165" ca="1">INDEX($J$3:$J$10001,MATCH(BH165,$J$3:$J$10004,0)-1)</f>
        <v>900</v>
      </c>
      <c r="BJ165">
        <f t="shared" ca="1" si="53"/>
        <v>290</v>
      </c>
      <c r="BK165">
        <f t="shared" ca="1" si="53"/>
        <v>260</v>
      </c>
      <c r="BL165">
        <f t="shared" ca="1" si="64"/>
        <v>30</v>
      </c>
      <c r="BM165">
        <f t="shared" ca="1" si="61"/>
        <v>280.90612134384736</v>
      </c>
    </row>
    <row r="166" spans="1:65" x14ac:dyDescent="0.25">
      <c r="A166" s="64">
        <v>163</v>
      </c>
      <c r="B166" s="64">
        <v>35</v>
      </c>
      <c r="C166" s="64">
        <v>72</v>
      </c>
      <c r="D166" s="18">
        <v>163</v>
      </c>
      <c r="E166" s="21">
        <f t="shared" ca="1" si="54"/>
        <v>1237.3968339922983</v>
      </c>
      <c r="F166" s="22">
        <f t="shared" ca="1" si="55"/>
        <v>238.47771614233642</v>
      </c>
      <c r="G166" s="23">
        <v>163</v>
      </c>
      <c r="H166" s="24">
        <f t="shared" ca="1" si="56"/>
        <v>1236.02577</v>
      </c>
      <c r="I166" s="25">
        <f t="shared" ca="1" si="57"/>
        <v>238.18156631999997</v>
      </c>
      <c r="J166" s="155"/>
      <c r="K166" s="155"/>
      <c r="L166" s="129">
        <f t="shared" si="62"/>
        <v>0</v>
      </c>
      <c r="AX166">
        <f t="shared" ca="1" si="65"/>
        <v>330.80773099999999</v>
      </c>
      <c r="AY166">
        <f t="shared" ca="1" si="58"/>
        <v>330.80773099999999</v>
      </c>
      <c r="AZ166" cm="1">
        <f t="array" aca="1" ref="AZ166" ca="1">_xlfn.LET(_xlpm.rozsah, $J$3:$J$10001,_xlpm.podminka, (_xlpm.rozsah&gt;H166)*(ISNUMBER(_xlpm.rozsah)),_xlpm.indexy, IF(_xlpm.podminka, ROW(_xlpm.rozsah)-MIN(ROW(_xlpm.rozsah))+1),_xlpm.prvni, MIN(_xlpm.indexy),_xlpm.finalni, IF(_xlpm.prvni=1, 2, _xlpm.prvni),INDEX(_xlpm.rozsah, _xlpm.finalni))</f>
        <v>1300</v>
      </c>
      <c r="BA166" cm="1">
        <f t="array" aca="1" ref="BA166" ca="1">INDEX($J$3:$J$10001,MATCH(AZ166,$J$3:$J$10004,0)-1)</f>
        <v>1200</v>
      </c>
      <c r="BB166">
        <f t="shared" ca="1" si="67"/>
        <v>350</v>
      </c>
      <c r="BC166">
        <f t="shared" ca="1" si="67"/>
        <v>320</v>
      </c>
      <c r="BD166">
        <f t="shared" ca="1" si="66"/>
        <v>30</v>
      </c>
      <c r="BE166">
        <f t="shared" ca="1" si="59"/>
        <v>339.19226900000001</v>
      </c>
      <c r="BF166">
        <f t="shared" ca="1" si="63"/>
        <v>331.21905019768951</v>
      </c>
      <c r="BG166">
        <f t="shared" ca="1" si="60"/>
        <v>331.21905019768951</v>
      </c>
      <c r="BH166" cm="1">
        <f t="array" aca="1" ref="BH166" ca="1">_xlfn.LET(_xlpm.rozsah, $J$3:$J$10001,_xlpm.podminka, (_xlpm.rozsah&gt;E166)*(ISNUMBER(_xlpm.rozsah)),_xlpm.indexy, IF(_xlpm.podminka, ROW(_xlpm.rozsah)-MIN(ROW(_xlpm.rozsah))+1),_xlpm.prvni, MIN(_xlpm.indexy),_xlpm.finalni, IF(_xlpm.prvni=1, 2, _xlpm.prvni),INDEX(_xlpm.rozsah, _xlpm.finalni))</f>
        <v>1300</v>
      </c>
      <c r="BI166" cm="1">
        <f t="array" aca="1" ref="BI166" ca="1">INDEX($J$3:$J$10001,MATCH(BH166,$J$3:$J$10004,0)-1)</f>
        <v>1200</v>
      </c>
      <c r="BJ166">
        <f t="shared" ca="1" si="53"/>
        <v>350</v>
      </c>
      <c r="BK166">
        <f t="shared" ca="1" si="53"/>
        <v>320</v>
      </c>
      <c r="BL166">
        <f t="shared" ca="1" si="64"/>
        <v>30</v>
      </c>
      <c r="BM166">
        <f t="shared" ca="1" si="61"/>
        <v>338.78094980231049</v>
      </c>
    </row>
    <row r="167" spans="1:65" x14ac:dyDescent="0.25">
      <c r="A167" s="64">
        <v>164</v>
      </c>
      <c r="B167" s="64">
        <v>60</v>
      </c>
      <c r="C167" s="64">
        <v>39</v>
      </c>
      <c r="D167" s="18">
        <v>164</v>
      </c>
      <c r="E167" s="21">
        <f t="shared" ca="1" si="54"/>
        <v>1621.2517154153684</v>
      </c>
      <c r="F167" s="22">
        <f t="shared" ca="1" si="55"/>
        <v>138.95694647904048</v>
      </c>
      <c r="G167" s="28">
        <v>164</v>
      </c>
      <c r="H167" s="24">
        <f t="shared" ca="1" si="56"/>
        <v>1618.9013199999999</v>
      </c>
      <c r="I167" s="25">
        <f t="shared" ca="1" si="57"/>
        <v>139.03027881600002</v>
      </c>
      <c r="J167" s="155"/>
      <c r="K167" s="155"/>
      <c r="L167" s="129">
        <f t="shared" si="62"/>
        <v>0</v>
      </c>
      <c r="AX167">
        <f t="shared" ca="1" si="65"/>
        <v>356.48789440000002</v>
      </c>
      <c r="AY167">
        <f t="shared" ca="1" si="58"/>
        <v>351.51210559999998</v>
      </c>
      <c r="AZ167" cm="1">
        <f t="array" aca="1" ref="AZ167" ca="1">_xlfn.LET(_xlpm.rozsah, $J$3:$J$10001,_xlpm.podminka, (_xlpm.rozsah&gt;H167)*(ISNUMBER(_xlpm.rozsah)),_xlpm.indexy, IF(_xlpm.podminka, ROW(_xlpm.rozsah)-MIN(ROW(_xlpm.rozsah))+1),_xlpm.prvni, MIN(_xlpm.indexy),_xlpm.finalni, IF(_xlpm.prvni=1, 2, _xlpm.prvni),INDEX(_xlpm.rozsah, _xlpm.finalni))</f>
        <v>1700</v>
      </c>
      <c r="BA167" cm="1">
        <f t="array" aca="1" ref="BA167" ca="1">INDEX($J$3:$J$10001,MATCH(AZ167,$J$3:$J$10004,0)-1)</f>
        <v>1600</v>
      </c>
      <c r="BB167">
        <f t="shared" ca="1" si="67"/>
        <v>350</v>
      </c>
      <c r="BC167">
        <f t="shared" ca="1" si="67"/>
        <v>358</v>
      </c>
      <c r="BD167">
        <f t="shared" ca="1" si="66"/>
        <v>-8</v>
      </c>
      <c r="BE167">
        <f t="shared" ca="1" si="59"/>
        <v>356.48789440000002</v>
      </c>
      <c r="BF167">
        <f t="shared" ca="1" si="63"/>
        <v>356.2998627667705</v>
      </c>
      <c r="BG167">
        <f t="shared" ca="1" si="60"/>
        <v>351.7001372332295</v>
      </c>
      <c r="BH167" cm="1">
        <f t="array" aca="1" ref="BH167" ca="1">_xlfn.LET(_xlpm.rozsah, $J$3:$J$10001,_xlpm.podminka, (_xlpm.rozsah&gt;E167)*(ISNUMBER(_xlpm.rozsah)),_xlpm.indexy, IF(_xlpm.podminka, ROW(_xlpm.rozsah)-MIN(ROW(_xlpm.rozsah))+1),_xlpm.prvni, MIN(_xlpm.indexy),_xlpm.finalni, IF(_xlpm.prvni=1, 2, _xlpm.prvni),INDEX(_xlpm.rozsah, _xlpm.finalni))</f>
        <v>1700</v>
      </c>
      <c r="BI167" cm="1">
        <f t="array" aca="1" ref="BI167" ca="1">INDEX($J$3:$J$10001,MATCH(BH167,$J$3:$J$10004,0)-1)</f>
        <v>1600</v>
      </c>
      <c r="BJ167">
        <f t="shared" ca="1" si="53"/>
        <v>350</v>
      </c>
      <c r="BK167">
        <f t="shared" ca="1" si="53"/>
        <v>358</v>
      </c>
      <c r="BL167">
        <f t="shared" ca="1" si="64"/>
        <v>-8</v>
      </c>
      <c r="BM167">
        <f t="shared" ca="1" si="61"/>
        <v>356.2998627667705</v>
      </c>
    </row>
    <row r="168" spans="1:65" x14ac:dyDescent="0.25">
      <c r="A168" s="64">
        <v>165</v>
      </c>
      <c r="B168" s="64">
        <v>55</v>
      </c>
      <c r="C168" s="64">
        <v>31</v>
      </c>
      <c r="D168" s="18">
        <v>165</v>
      </c>
      <c r="E168" s="21">
        <f t="shared" ca="1" si="54"/>
        <v>1544.4807391307545</v>
      </c>
      <c r="F168" s="22">
        <f t="shared" ca="1" si="55"/>
        <v>111.32421941738932</v>
      </c>
      <c r="G168" s="23">
        <v>165</v>
      </c>
      <c r="H168" s="24">
        <f t="shared" ca="1" si="56"/>
        <v>1542.3262100000002</v>
      </c>
      <c r="I168" s="25">
        <f t="shared" ca="1" si="57"/>
        <v>111.33757749800002</v>
      </c>
      <c r="J168" s="155"/>
      <c r="K168" s="155"/>
      <c r="L168" s="129">
        <f t="shared" si="62"/>
        <v>0</v>
      </c>
      <c r="AX168">
        <f t="shared" ca="1" si="65"/>
        <v>359.15347580000002</v>
      </c>
      <c r="AY168">
        <f t="shared" ca="1" si="58"/>
        <v>358.84652419999998</v>
      </c>
      <c r="AZ168" cm="1">
        <f t="array" aca="1" ref="AZ168" ca="1">_xlfn.LET(_xlpm.rozsah, $J$3:$J$10001,_xlpm.podminka, (_xlpm.rozsah&gt;H168)*(ISNUMBER(_xlpm.rozsah)),_xlpm.indexy, IF(_xlpm.podminka, ROW(_xlpm.rozsah)-MIN(ROW(_xlpm.rozsah))+1),_xlpm.prvni, MIN(_xlpm.indexy),_xlpm.finalni, IF(_xlpm.prvni=1, 2, _xlpm.prvni),INDEX(_xlpm.rozsah, _xlpm.finalni))</f>
        <v>1600</v>
      </c>
      <c r="BA168" cm="1">
        <f t="array" aca="1" ref="BA168" ca="1">INDEX($J$3:$J$10001,MATCH(AZ168,$J$3:$J$10004,0)-1)</f>
        <v>1500</v>
      </c>
      <c r="BB168">
        <f t="shared" ca="1" si="67"/>
        <v>358</v>
      </c>
      <c r="BC168">
        <f t="shared" ca="1" si="67"/>
        <v>360</v>
      </c>
      <c r="BD168">
        <f t="shared" ca="1" si="66"/>
        <v>-2</v>
      </c>
      <c r="BE168">
        <f t="shared" ca="1" si="59"/>
        <v>359.15347580000002</v>
      </c>
      <c r="BF168">
        <f t="shared" ca="1" si="63"/>
        <v>359.11038521738493</v>
      </c>
      <c r="BG168">
        <f t="shared" ca="1" si="60"/>
        <v>358.88961478261507</v>
      </c>
      <c r="BH168" cm="1">
        <f t="array" aca="1" ref="BH168" ca="1">_xlfn.LET(_xlpm.rozsah, $J$3:$J$10001,_xlpm.podminka, (_xlpm.rozsah&gt;E168)*(ISNUMBER(_xlpm.rozsah)),_xlpm.indexy, IF(_xlpm.podminka, ROW(_xlpm.rozsah)-MIN(ROW(_xlpm.rozsah))+1),_xlpm.prvni, MIN(_xlpm.indexy),_xlpm.finalni, IF(_xlpm.prvni=1, 2, _xlpm.prvni),INDEX(_xlpm.rozsah, _xlpm.finalni))</f>
        <v>1600</v>
      </c>
      <c r="BI168" cm="1">
        <f t="array" aca="1" ref="BI168" ca="1">INDEX($J$3:$J$10001,MATCH(BH168,$J$3:$J$10004,0)-1)</f>
        <v>1500</v>
      </c>
      <c r="BJ168">
        <f t="shared" ca="1" si="53"/>
        <v>358</v>
      </c>
      <c r="BK168">
        <f t="shared" ca="1" si="53"/>
        <v>360</v>
      </c>
      <c r="BL168">
        <f t="shared" ca="1" si="64"/>
        <v>-2</v>
      </c>
      <c r="BM168">
        <f t="shared" ca="1" si="61"/>
        <v>359.11038521738493</v>
      </c>
    </row>
    <row r="169" spans="1:65" x14ac:dyDescent="0.25">
      <c r="A169" s="64">
        <v>166</v>
      </c>
      <c r="B169" s="64">
        <v>47</v>
      </c>
      <c r="C169" s="64">
        <v>30</v>
      </c>
      <c r="D169" s="18">
        <v>166</v>
      </c>
      <c r="E169" s="21">
        <f t="shared" ca="1" si="54"/>
        <v>1421.6471770753719</v>
      </c>
      <c r="F169" s="22">
        <f t="shared" ca="1" si="55"/>
        <v>108</v>
      </c>
      <c r="G169" s="28">
        <v>166</v>
      </c>
      <c r="H169" s="24">
        <f t="shared" ca="1" si="56"/>
        <v>1419.806034</v>
      </c>
      <c r="I169" s="25">
        <f t="shared" ca="1" si="57"/>
        <v>108</v>
      </c>
      <c r="J169" s="155"/>
      <c r="K169" s="155"/>
      <c r="L169" s="129">
        <f t="shared" si="62"/>
        <v>0</v>
      </c>
      <c r="AX169">
        <f t="shared" ca="1" si="65"/>
        <v>360</v>
      </c>
      <c r="AY169">
        <f t="shared" ca="1" si="58"/>
        <v>360</v>
      </c>
      <c r="AZ169" cm="1">
        <f t="array" aca="1" ref="AZ169" ca="1">_xlfn.LET(_xlpm.rozsah, $J$3:$J$10001,_xlpm.podminka, (_xlpm.rozsah&gt;H169)*(ISNUMBER(_xlpm.rozsah)),_xlpm.indexy, IF(_xlpm.podminka, ROW(_xlpm.rozsah)-MIN(ROW(_xlpm.rozsah))+1),_xlpm.prvni, MIN(_xlpm.indexy),_xlpm.finalni, IF(_xlpm.prvni=1, 2, _xlpm.prvni),INDEX(_xlpm.rozsah, _xlpm.finalni))</f>
        <v>1500</v>
      </c>
      <c r="BA169" cm="1">
        <f t="array" aca="1" ref="BA169" ca="1">INDEX($J$3:$J$10001,MATCH(AZ169,$J$3:$J$10004,0)-1)</f>
        <v>1400</v>
      </c>
      <c r="BB169">
        <f t="shared" ca="1" si="67"/>
        <v>360</v>
      </c>
      <c r="BC169">
        <f t="shared" ca="1" si="67"/>
        <v>360</v>
      </c>
      <c r="BD169">
        <f t="shared" ca="1" si="66"/>
        <v>0</v>
      </c>
      <c r="BE169">
        <f t="shared" ca="1" si="59"/>
        <v>360</v>
      </c>
      <c r="BF169">
        <f t="shared" ca="1" si="63"/>
        <v>360</v>
      </c>
      <c r="BG169">
        <f t="shared" ca="1" si="60"/>
        <v>360</v>
      </c>
      <c r="BH169" cm="1">
        <f t="array" aca="1" ref="BH169" ca="1">_xlfn.LET(_xlpm.rozsah, $J$3:$J$10001,_xlpm.podminka, (_xlpm.rozsah&gt;E169)*(ISNUMBER(_xlpm.rozsah)),_xlpm.indexy, IF(_xlpm.podminka, ROW(_xlpm.rozsah)-MIN(ROW(_xlpm.rozsah))+1),_xlpm.prvni, MIN(_xlpm.indexy),_xlpm.finalni, IF(_xlpm.prvni=1, 2, _xlpm.prvni),INDEX(_xlpm.rozsah, _xlpm.finalni))</f>
        <v>1500</v>
      </c>
      <c r="BI169" cm="1">
        <f t="array" aca="1" ref="BI169" ca="1">INDEX($J$3:$J$10001,MATCH(BH169,$J$3:$J$10004,0)-1)</f>
        <v>1400</v>
      </c>
      <c r="BJ169">
        <f t="shared" ca="1" si="53"/>
        <v>360</v>
      </c>
      <c r="BK169">
        <f t="shared" ca="1" si="53"/>
        <v>360</v>
      </c>
      <c r="BL169">
        <f t="shared" ca="1" si="64"/>
        <v>0</v>
      </c>
      <c r="BM169">
        <f t="shared" ca="1" si="61"/>
        <v>360</v>
      </c>
    </row>
    <row r="170" spans="1:65" x14ac:dyDescent="0.25">
      <c r="A170" s="64">
        <v>167</v>
      </c>
      <c r="B170" s="64">
        <v>16</v>
      </c>
      <c r="C170" s="64">
        <v>7</v>
      </c>
      <c r="D170" s="18">
        <v>167</v>
      </c>
      <c r="E170" s="21">
        <f t="shared" ca="1" si="54"/>
        <v>945.66712411076492</v>
      </c>
      <c r="F170" s="22">
        <f t="shared" ca="1" si="55"/>
        <v>19.159009606326066</v>
      </c>
      <c r="G170" s="23">
        <v>167</v>
      </c>
      <c r="H170" s="24">
        <f t="shared" ca="1" si="56"/>
        <v>945.04035199999998</v>
      </c>
      <c r="I170" s="25">
        <f t="shared" ca="1" si="57"/>
        <v>19.145847391999997</v>
      </c>
      <c r="J170" s="155"/>
      <c r="K170" s="155"/>
      <c r="L170" s="129">
        <f t="shared" si="62"/>
        <v>0</v>
      </c>
      <c r="AX170">
        <f t="shared" ca="1" si="65"/>
        <v>273.51210559999998</v>
      </c>
      <c r="AY170">
        <f t="shared" ca="1" si="58"/>
        <v>273.51210559999998</v>
      </c>
      <c r="AZ170" cm="1">
        <f t="array" aca="1" ref="AZ170" ca="1">_xlfn.LET(_xlpm.rozsah, $J$3:$J$10001,_xlpm.podminka, (_xlpm.rozsah&gt;H170)*(ISNUMBER(_xlpm.rozsah)),_xlpm.indexy, IF(_xlpm.podminka, ROW(_xlpm.rozsah)-MIN(ROW(_xlpm.rozsah))+1),_xlpm.prvni, MIN(_xlpm.indexy),_xlpm.finalni, IF(_xlpm.prvni=1, 2, _xlpm.prvni),INDEX(_xlpm.rozsah, _xlpm.finalni))</f>
        <v>1000</v>
      </c>
      <c r="BA170" cm="1">
        <f t="array" aca="1" ref="BA170" ca="1">INDEX($J$3:$J$10001,MATCH(AZ170,$J$3:$J$10004,0)-1)</f>
        <v>900</v>
      </c>
      <c r="BB170">
        <f t="shared" ca="1" si="67"/>
        <v>290</v>
      </c>
      <c r="BC170">
        <f t="shared" ca="1" si="67"/>
        <v>260</v>
      </c>
      <c r="BD170">
        <f t="shared" ca="1" si="66"/>
        <v>30</v>
      </c>
      <c r="BE170">
        <f t="shared" ca="1" si="59"/>
        <v>276.48789440000002</v>
      </c>
      <c r="BF170">
        <f t="shared" ca="1" si="63"/>
        <v>273.7001372332295</v>
      </c>
      <c r="BG170">
        <f t="shared" ca="1" si="60"/>
        <v>273.7001372332295</v>
      </c>
      <c r="BH170" cm="1">
        <f t="array" aca="1" ref="BH170" ca="1">_xlfn.LET(_xlpm.rozsah, $J$3:$J$10001,_xlpm.podminka, (_xlpm.rozsah&gt;E170)*(ISNUMBER(_xlpm.rozsah)),_xlpm.indexy, IF(_xlpm.podminka, ROW(_xlpm.rozsah)-MIN(ROW(_xlpm.rozsah))+1),_xlpm.prvni, MIN(_xlpm.indexy),_xlpm.finalni, IF(_xlpm.prvni=1, 2, _xlpm.prvni),INDEX(_xlpm.rozsah, _xlpm.finalni))</f>
        <v>1000</v>
      </c>
      <c r="BI170" cm="1">
        <f t="array" aca="1" ref="BI170" ca="1">INDEX($J$3:$J$10001,MATCH(BH170,$J$3:$J$10004,0)-1)</f>
        <v>900</v>
      </c>
      <c r="BJ170">
        <f t="shared" ca="1" si="53"/>
        <v>290</v>
      </c>
      <c r="BK170">
        <f t="shared" ca="1" si="53"/>
        <v>260</v>
      </c>
      <c r="BL170">
        <f t="shared" ca="1" si="64"/>
        <v>30</v>
      </c>
      <c r="BM170">
        <f t="shared" ca="1" si="61"/>
        <v>276.2998627667705</v>
      </c>
    </row>
    <row r="171" spans="1:65" x14ac:dyDescent="0.25">
      <c r="A171" s="64">
        <v>168</v>
      </c>
      <c r="B171" s="64">
        <v>0</v>
      </c>
      <c r="C171" s="64">
        <v>6</v>
      </c>
      <c r="D171" s="18">
        <v>168</v>
      </c>
      <c r="E171" s="21">
        <f t="shared" ca="1" si="54"/>
        <v>700</v>
      </c>
      <c r="F171" s="22">
        <f t="shared" ca="1" si="55"/>
        <v>9</v>
      </c>
      <c r="G171" s="28">
        <v>168</v>
      </c>
      <c r="H171" s="24">
        <f t="shared" ca="1" si="56"/>
        <v>700</v>
      </c>
      <c r="I171" s="25">
        <f t="shared" ca="1" si="57"/>
        <v>9</v>
      </c>
      <c r="J171" s="155"/>
      <c r="K171" s="155"/>
      <c r="L171" s="129">
        <f t="shared" si="62"/>
        <v>0</v>
      </c>
      <c r="AX171">
        <f t="shared" ca="1" si="65"/>
        <v>150</v>
      </c>
      <c r="AY171">
        <f t="shared" ca="1" si="58"/>
        <v>150</v>
      </c>
      <c r="AZ171" cm="1">
        <f t="array" aca="1" ref="AZ171" ca="1">_xlfn.LET(_xlpm.rozsah, $J$3:$J$10001,_xlpm.podminka, (_xlpm.rozsah&gt;H171)*(ISNUMBER(_xlpm.rozsah)),_xlpm.indexy, IF(_xlpm.podminka, ROW(_xlpm.rozsah)-MIN(ROW(_xlpm.rozsah))+1),_xlpm.prvni, MIN(_xlpm.indexy),_xlpm.finalni, IF(_xlpm.prvni=1, 2, _xlpm.prvni),INDEX(_xlpm.rozsah, _xlpm.finalni))</f>
        <v>800</v>
      </c>
      <c r="BA171" cm="1">
        <f t="array" aca="1" ref="BA171" ca="1">INDEX($J$3:$J$10001,MATCH(AZ171,$J$3:$J$10004,0)-1)</f>
        <v>700</v>
      </c>
      <c r="BB171">
        <f t="shared" ca="1" si="67"/>
        <v>210</v>
      </c>
      <c r="BC171">
        <f t="shared" ca="1" si="67"/>
        <v>150</v>
      </c>
      <c r="BD171">
        <f t="shared" ca="1" si="66"/>
        <v>60</v>
      </c>
      <c r="BE171">
        <f t="shared" ca="1" si="59"/>
        <v>210</v>
      </c>
      <c r="BF171">
        <f t="shared" ca="1" si="63"/>
        <v>150</v>
      </c>
      <c r="BG171">
        <f t="shared" ca="1" si="60"/>
        <v>150</v>
      </c>
      <c r="BH171" cm="1">
        <f t="array" aca="1" ref="BH171" ca="1">_xlfn.LET(_xlpm.rozsah, $J$3:$J$10001,_xlpm.podminka, (_xlpm.rozsah&gt;E171)*(ISNUMBER(_xlpm.rozsah)),_xlpm.indexy, IF(_xlpm.podminka, ROW(_xlpm.rozsah)-MIN(ROW(_xlpm.rozsah))+1),_xlpm.prvni, MIN(_xlpm.indexy),_xlpm.finalni, IF(_xlpm.prvni=1, 2, _xlpm.prvni),INDEX(_xlpm.rozsah, _xlpm.finalni))</f>
        <v>800</v>
      </c>
      <c r="BI171" cm="1">
        <f t="array" aca="1" ref="BI171" ca="1">INDEX($J$3:$J$10001,MATCH(BH171,$J$3:$J$10004,0)-1)</f>
        <v>700</v>
      </c>
      <c r="BJ171">
        <f t="shared" ca="1" si="53"/>
        <v>210</v>
      </c>
      <c r="BK171">
        <f t="shared" ca="1" si="53"/>
        <v>150</v>
      </c>
      <c r="BL171">
        <f t="shared" ca="1" si="64"/>
        <v>60</v>
      </c>
      <c r="BM171">
        <f t="shared" ca="1" si="61"/>
        <v>210</v>
      </c>
    </row>
    <row r="172" spans="1:65" x14ac:dyDescent="0.25">
      <c r="A172" s="64">
        <v>169</v>
      </c>
      <c r="B172" s="64">
        <v>0</v>
      </c>
      <c r="C172" s="64">
        <v>8</v>
      </c>
      <c r="D172" s="18">
        <v>169</v>
      </c>
      <c r="E172" s="21">
        <f t="shared" ca="1" si="54"/>
        <v>700</v>
      </c>
      <c r="F172" s="22">
        <f t="shared" ca="1" si="55"/>
        <v>12</v>
      </c>
      <c r="G172" s="23">
        <v>169</v>
      </c>
      <c r="H172" s="24">
        <f t="shared" ca="1" si="56"/>
        <v>700</v>
      </c>
      <c r="I172" s="25">
        <f t="shared" ca="1" si="57"/>
        <v>12</v>
      </c>
      <c r="J172" s="155"/>
      <c r="K172" s="155"/>
      <c r="L172" s="129">
        <f t="shared" si="62"/>
        <v>0</v>
      </c>
      <c r="AX172">
        <f t="shared" ca="1" si="65"/>
        <v>150</v>
      </c>
      <c r="AY172">
        <f t="shared" ca="1" si="58"/>
        <v>150</v>
      </c>
      <c r="AZ172" cm="1">
        <f t="array" aca="1" ref="AZ172" ca="1">_xlfn.LET(_xlpm.rozsah, $J$3:$J$10001,_xlpm.podminka, (_xlpm.rozsah&gt;H172)*(ISNUMBER(_xlpm.rozsah)),_xlpm.indexy, IF(_xlpm.podminka, ROW(_xlpm.rozsah)-MIN(ROW(_xlpm.rozsah))+1),_xlpm.prvni, MIN(_xlpm.indexy),_xlpm.finalni, IF(_xlpm.prvni=1, 2, _xlpm.prvni),INDEX(_xlpm.rozsah, _xlpm.finalni))</f>
        <v>800</v>
      </c>
      <c r="BA172" cm="1">
        <f t="array" aca="1" ref="BA172" ca="1">INDEX($J$3:$J$10001,MATCH(AZ172,$J$3:$J$10004,0)-1)</f>
        <v>700</v>
      </c>
      <c r="BB172">
        <f t="shared" ca="1" si="67"/>
        <v>210</v>
      </c>
      <c r="BC172">
        <f t="shared" ca="1" si="67"/>
        <v>150</v>
      </c>
      <c r="BD172">
        <f t="shared" ca="1" si="66"/>
        <v>60</v>
      </c>
      <c r="BE172">
        <f t="shared" ca="1" si="59"/>
        <v>210</v>
      </c>
      <c r="BF172">
        <f t="shared" ca="1" si="63"/>
        <v>150</v>
      </c>
      <c r="BG172">
        <f t="shared" ca="1" si="60"/>
        <v>150</v>
      </c>
      <c r="BH172" cm="1">
        <f t="array" aca="1" ref="BH172" ca="1">_xlfn.LET(_xlpm.rozsah, $J$3:$J$10001,_xlpm.podminka, (_xlpm.rozsah&gt;E172)*(ISNUMBER(_xlpm.rozsah)),_xlpm.indexy, IF(_xlpm.podminka, ROW(_xlpm.rozsah)-MIN(ROW(_xlpm.rozsah))+1),_xlpm.prvni, MIN(_xlpm.indexy),_xlpm.finalni, IF(_xlpm.prvni=1, 2, _xlpm.prvni),INDEX(_xlpm.rozsah, _xlpm.finalni))</f>
        <v>800</v>
      </c>
      <c r="BI172" cm="1">
        <f t="array" aca="1" ref="BI172" ca="1">INDEX($J$3:$J$10001,MATCH(BH172,$J$3:$J$10004,0)-1)</f>
        <v>700</v>
      </c>
      <c r="BJ172">
        <f t="shared" ca="1" si="53"/>
        <v>210</v>
      </c>
      <c r="BK172">
        <f t="shared" ca="1" si="53"/>
        <v>150</v>
      </c>
      <c r="BL172">
        <f t="shared" ca="1" si="64"/>
        <v>60</v>
      </c>
      <c r="BM172">
        <f t="shared" ca="1" si="61"/>
        <v>210</v>
      </c>
    </row>
    <row r="173" spans="1:65" x14ac:dyDescent="0.25">
      <c r="A173" s="64">
        <v>170</v>
      </c>
      <c r="B173" s="64">
        <v>0</v>
      </c>
      <c r="C173" s="64">
        <v>8</v>
      </c>
      <c r="D173" s="18">
        <v>170</v>
      </c>
      <c r="E173" s="21">
        <f t="shared" ca="1" si="54"/>
        <v>700</v>
      </c>
      <c r="F173" s="22">
        <f t="shared" ca="1" si="55"/>
        <v>12</v>
      </c>
      <c r="G173" s="28">
        <v>170</v>
      </c>
      <c r="H173" s="24">
        <f t="shared" ca="1" si="56"/>
        <v>700</v>
      </c>
      <c r="I173" s="25">
        <f t="shared" ca="1" si="57"/>
        <v>12</v>
      </c>
      <c r="J173" s="155"/>
      <c r="K173" s="155"/>
      <c r="L173" s="129">
        <f t="shared" si="62"/>
        <v>0</v>
      </c>
      <c r="AX173">
        <f t="shared" ca="1" si="65"/>
        <v>150</v>
      </c>
      <c r="AY173">
        <f t="shared" ca="1" si="58"/>
        <v>150</v>
      </c>
      <c r="AZ173" cm="1">
        <f t="array" aca="1" ref="AZ173" ca="1">_xlfn.LET(_xlpm.rozsah, $J$3:$J$10001,_xlpm.podminka, (_xlpm.rozsah&gt;H173)*(ISNUMBER(_xlpm.rozsah)),_xlpm.indexy, IF(_xlpm.podminka, ROW(_xlpm.rozsah)-MIN(ROW(_xlpm.rozsah))+1),_xlpm.prvni, MIN(_xlpm.indexy),_xlpm.finalni, IF(_xlpm.prvni=1, 2, _xlpm.prvni),INDEX(_xlpm.rozsah, _xlpm.finalni))</f>
        <v>800</v>
      </c>
      <c r="BA173" cm="1">
        <f t="array" aca="1" ref="BA173" ca="1">INDEX($J$3:$J$10001,MATCH(AZ173,$J$3:$J$10004,0)-1)</f>
        <v>700</v>
      </c>
      <c r="BB173">
        <f t="shared" ca="1" si="67"/>
        <v>210</v>
      </c>
      <c r="BC173">
        <f t="shared" ca="1" si="67"/>
        <v>150</v>
      </c>
      <c r="BD173">
        <f t="shared" ca="1" si="66"/>
        <v>60</v>
      </c>
      <c r="BE173">
        <f t="shared" ca="1" si="59"/>
        <v>210</v>
      </c>
      <c r="BF173">
        <f t="shared" ca="1" si="63"/>
        <v>150</v>
      </c>
      <c r="BG173">
        <f t="shared" ca="1" si="60"/>
        <v>150</v>
      </c>
      <c r="BH173" cm="1">
        <f t="array" aca="1" ref="BH173" ca="1">_xlfn.LET(_xlpm.rozsah, $J$3:$J$10001,_xlpm.podminka, (_xlpm.rozsah&gt;E173)*(ISNUMBER(_xlpm.rozsah)),_xlpm.indexy, IF(_xlpm.podminka, ROW(_xlpm.rozsah)-MIN(ROW(_xlpm.rozsah))+1),_xlpm.prvni, MIN(_xlpm.indexy),_xlpm.finalni, IF(_xlpm.prvni=1, 2, _xlpm.prvni),INDEX(_xlpm.rozsah, _xlpm.finalni))</f>
        <v>800</v>
      </c>
      <c r="BI173" cm="1">
        <f t="array" aca="1" ref="BI173" ca="1">INDEX($J$3:$J$10001,MATCH(BH173,$J$3:$J$10004,0)-1)</f>
        <v>700</v>
      </c>
      <c r="BJ173">
        <f t="shared" ca="1" si="53"/>
        <v>210</v>
      </c>
      <c r="BK173">
        <f t="shared" ca="1" si="53"/>
        <v>150</v>
      </c>
      <c r="BL173">
        <f t="shared" ca="1" si="64"/>
        <v>60</v>
      </c>
      <c r="BM173">
        <f t="shared" ca="1" si="61"/>
        <v>210</v>
      </c>
    </row>
    <row r="174" spans="1:65" x14ac:dyDescent="0.25">
      <c r="A174" s="64">
        <v>171</v>
      </c>
      <c r="B174" s="64">
        <v>0</v>
      </c>
      <c r="C174" s="64">
        <v>2</v>
      </c>
      <c r="D174" s="18">
        <v>171</v>
      </c>
      <c r="E174" s="21">
        <f t="shared" ca="1" si="54"/>
        <v>700</v>
      </c>
      <c r="F174" s="22">
        <f t="shared" ca="1" si="55"/>
        <v>3</v>
      </c>
      <c r="G174" s="23">
        <v>171</v>
      </c>
      <c r="H174" s="24">
        <f t="shared" ca="1" si="56"/>
        <v>700</v>
      </c>
      <c r="I174" s="25">
        <f t="shared" ca="1" si="57"/>
        <v>3</v>
      </c>
      <c r="J174" s="155"/>
      <c r="K174" s="155"/>
      <c r="L174" s="129">
        <f t="shared" si="62"/>
        <v>0</v>
      </c>
      <c r="AX174">
        <f t="shared" ca="1" si="65"/>
        <v>150</v>
      </c>
      <c r="AY174">
        <f t="shared" ca="1" si="58"/>
        <v>150</v>
      </c>
      <c r="AZ174" cm="1">
        <f t="array" aca="1" ref="AZ174" ca="1">_xlfn.LET(_xlpm.rozsah, $J$3:$J$10001,_xlpm.podminka, (_xlpm.rozsah&gt;H174)*(ISNUMBER(_xlpm.rozsah)),_xlpm.indexy, IF(_xlpm.podminka, ROW(_xlpm.rozsah)-MIN(ROW(_xlpm.rozsah))+1),_xlpm.prvni, MIN(_xlpm.indexy),_xlpm.finalni, IF(_xlpm.prvni=1, 2, _xlpm.prvni),INDEX(_xlpm.rozsah, _xlpm.finalni))</f>
        <v>800</v>
      </c>
      <c r="BA174" cm="1">
        <f t="array" aca="1" ref="BA174" ca="1">INDEX($J$3:$J$10001,MATCH(AZ174,$J$3:$J$10004,0)-1)</f>
        <v>700</v>
      </c>
      <c r="BB174">
        <f t="shared" ca="1" si="67"/>
        <v>210</v>
      </c>
      <c r="BC174">
        <f t="shared" ca="1" si="67"/>
        <v>150</v>
      </c>
      <c r="BD174">
        <f t="shared" ca="1" si="66"/>
        <v>60</v>
      </c>
      <c r="BE174">
        <f t="shared" ca="1" si="59"/>
        <v>210</v>
      </c>
      <c r="BF174">
        <f t="shared" ca="1" si="63"/>
        <v>150</v>
      </c>
      <c r="BG174">
        <f t="shared" ca="1" si="60"/>
        <v>150</v>
      </c>
      <c r="BH174" cm="1">
        <f t="array" aca="1" ref="BH174" ca="1">_xlfn.LET(_xlpm.rozsah, $J$3:$J$10001,_xlpm.podminka, (_xlpm.rozsah&gt;E174)*(ISNUMBER(_xlpm.rozsah)),_xlpm.indexy, IF(_xlpm.podminka, ROW(_xlpm.rozsah)-MIN(ROW(_xlpm.rozsah))+1),_xlpm.prvni, MIN(_xlpm.indexy),_xlpm.finalni, IF(_xlpm.prvni=1, 2, _xlpm.prvni),INDEX(_xlpm.rozsah, _xlpm.finalni))</f>
        <v>800</v>
      </c>
      <c r="BI174" cm="1">
        <f t="array" aca="1" ref="BI174" ca="1">INDEX($J$3:$J$10001,MATCH(BH174,$J$3:$J$10004,0)-1)</f>
        <v>700</v>
      </c>
      <c r="BJ174">
        <f t="shared" ref="BJ174:BK237" ca="1" si="68">IF(ISERROR(MATCH(BH174,$J$1:$J$10000,0)), 0, INDEX($K$1:$K$10000, MATCH(BH174,$J$1:$J$10000,0)))</f>
        <v>210</v>
      </c>
      <c r="BK174">
        <f t="shared" ca="1" si="68"/>
        <v>150</v>
      </c>
      <c r="BL174">
        <f t="shared" ca="1" si="64"/>
        <v>60</v>
      </c>
      <c r="BM174">
        <f t="shared" ca="1" si="61"/>
        <v>210</v>
      </c>
    </row>
    <row r="175" spans="1:65" x14ac:dyDescent="0.25">
      <c r="A175" s="64">
        <v>172</v>
      </c>
      <c r="B175" s="64">
        <v>2</v>
      </c>
      <c r="C175" s="64">
        <v>17</v>
      </c>
      <c r="D175" s="18">
        <v>172</v>
      </c>
      <c r="E175" s="21">
        <f t="shared" ca="1" si="54"/>
        <v>730.70839051384564</v>
      </c>
      <c r="F175" s="22">
        <f t="shared" ca="1" si="55"/>
        <v>28.632255832412252</v>
      </c>
      <c r="G175" s="28">
        <v>172</v>
      </c>
      <c r="H175" s="24">
        <f t="shared" ca="1" si="56"/>
        <v>730.630044</v>
      </c>
      <c r="I175" s="25">
        <f t="shared" ca="1" si="57"/>
        <v>28.624264488000005</v>
      </c>
      <c r="J175" s="155"/>
      <c r="K175" s="155"/>
      <c r="L175" s="129">
        <f t="shared" si="62"/>
        <v>0</v>
      </c>
      <c r="AX175">
        <f t="shared" ca="1" si="65"/>
        <v>168.37802640000001</v>
      </c>
      <c r="AY175">
        <f t="shared" ca="1" si="58"/>
        <v>168.37802640000001</v>
      </c>
      <c r="AZ175" cm="1">
        <f t="array" aca="1" ref="AZ175" ca="1">_xlfn.LET(_xlpm.rozsah, $J$3:$J$10001,_xlpm.podminka, (_xlpm.rozsah&gt;H175)*(ISNUMBER(_xlpm.rozsah)),_xlpm.indexy, IF(_xlpm.podminka, ROW(_xlpm.rozsah)-MIN(ROW(_xlpm.rozsah))+1),_xlpm.prvni, MIN(_xlpm.indexy),_xlpm.finalni, IF(_xlpm.prvni=1, 2, _xlpm.prvni),INDEX(_xlpm.rozsah, _xlpm.finalni))</f>
        <v>800</v>
      </c>
      <c r="BA175" cm="1">
        <f t="array" aca="1" ref="BA175" ca="1">INDEX($J$3:$J$10001,MATCH(AZ175,$J$3:$J$10004,0)-1)</f>
        <v>700</v>
      </c>
      <c r="BB175">
        <f t="shared" ca="1" si="67"/>
        <v>210</v>
      </c>
      <c r="BC175">
        <f t="shared" ca="1" si="67"/>
        <v>150</v>
      </c>
      <c r="BD175">
        <f t="shared" ca="1" si="66"/>
        <v>60</v>
      </c>
      <c r="BE175">
        <f t="shared" ca="1" si="59"/>
        <v>191.62197359999999</v>
      </c>
      <c r="BF175">
        <f t="shared" ca="1" si="63"/>
        <v>168.42503430830737</v>
      </c>
      <c r="BG175">
        <f t="shared" ca="1" si="60"/>
        <v>168.42503430830737</v>
      </c>
      <c r="BH175" cm="1">
        <f t="array" aca="1" ref="BH175" ca="1">_xlfn.LET(_xlpm.rozsah, $J$3:$J$10001,_xlpm.podminka, (_xlpm.rozsah&gt;E175)*(ISNUMBER(_xlpm.rozsah)),_xlpm.indexy, IF(_xlpm.podminka, ROW(_xlpm.rozsah)-MIN(ROW(_xlpm.rozsah))+1),_xlpm.prvni, MIN(_xlpm.indexy),_xlpm.finalni, IF(_xlpm.prvni=1, 2, _xlpm.prvni),INDEX(_xlpm.rozsah, _xlpm.finalni))</f>
        <v>800</v>
      </c>
      <c r="BI175" cm="1">
        <f t="array" aca="1" ref="BI175" ca="1">INDEX($J$3:$J$10001,MATCH(BH175,$J$3:$J$10004,0)-1)</f>
        <v>700</v>
      </c>
      <c r="BJ175">
        <f t="shared" ca="1" si="68"/>
        <v>210</v>
      </c>
      <c r="BK175">
        <f t="shared" ca="1" si="68"/>
        <v>150</v>
      </c>
      <c r="BL175">
        <f t="shared" ca="1" si="64"/>
        <v>60</v>
      </c>
      <c r="BM175">
        <f t="shared" ca="1" si="61"/>
        <v>191.57496569169263</v>
      </c>
    </row>
    <row r="176" spans="1:65" x14ac:dyDescent="0.25">
      <c r="A176" s="64">
        <v>173</v>
      </c>
      <c r="B176" s="64">
        <v>10</v>
      </c>
      <c r="C176" s="64">
        <v>28</v>
      </c>
      <c r="D176" s="18">
        <v>173</v>
      </c>
      <c r="E176" s="21">
        <f t="shared" ca="1" si="54"/>
        <v>853.5419525692281</v>
      </c>
      <c r="F176" s="22">
        <f t="shared" ca="1" si="55"/>
        <v>66.295873359691939</v>
      </c>
      <c r="G176" s="23">
        <v>173</v>
      </c>
      <c r="H176" s="24">
        <f t="shared" ca="1" si="56"/>
        <v>853.15021999999999</v>
      </c>
      <c r="I176" s="25">
        <f t="shared" ca="1" si="57"/>
        <v>66.241030800000004</v>
      </c>
      <c r="J176" s="155"/>
      <c r="K176" s="155"/>
      <c r="L176" s="129">
        <f t="shared" si="62"/>
        <v>0</v>
      </c>
      <c r="AX176">
        <f t="shared" ca="1" si="65"/>
        <v>236.57511</v>
      </c>
      <c r="AY176">
        <f t="shared" ca="1" si="58"/>
        <v>236.57511</v>
      </c>
      <c r="AZ176" cm="1">
        <f t="array" aca="1" ref="AZ176" ca="1">_xlfn.LET(_xlpm.rozsah, $J$3:$J$10001,_xlpm.podminka, (_xlpm.rozsah&gt;H176)*(ISNUMBER(_xlpm.rozsah)),_xlpm.indexy, IF(_xlpm.podminka, ROW(_xlpm.rozsah)-MIN(ROW(_xlpm.rozsah))+1),_xlpm.prvni, MIN(_xlpm.indexy),_xlpm.finalni, IF(_xlpm.prvni=1, 2, _xlpm.prvni),INDEX(_xlpm.rozsah, _xlpm.finalni))</f>
        <v>900</v>
      </c>
      <c r="BA176" cm="1">
        <f t="array" aca="1" ref="BA176" ca="1">INDEX($J$3:$J$10001,MATCH(AZ176,$J$3:$J$10004,0)-1)</f>
        <v>800</v>
      </c>
      <c r="BB176">
        <f t="shared" ca="1" si="67"/>
        <v>260</v>
      </c>
      <c r="BC176">
        <f t="shared" ca="1" si="67"/>
        <v>210</v>
      </c>
      <c r="BD176">
        <f t="shared" ca="1" si="66"/>
        <v>50</v>
      </c>
      <c r="BE176">
        <f t="shared" ca="1" si="59"/>
        <v>233.42489</v>
      </c>
      <c r="BF176">
        <f t="shared" ca="1" si="63"/>
        <v>236.77097628461405</v>
      </c>
      <c r="BG176">
        <f t="shared" ca="1" si="60"/>
        <v>236.77097628461405</v>
      </c>
      <c r="BH176" cm="1">
        <f t="array" aca="1" ref="BH176" ca="1">_xlfn.LET(_xlpm.rozsah, $J$3:$J$10001,_xlpm.podminka, (_xlpm.rozsah&gt;E176)*(ISNUMBER(_xlpm.rozsah)),_xlpm.indexy, IF(_xlpm.podminka, ROW(_xlpm.rozsah)-MIN(ROW(_xlpm.rozsah))+1),_xlpm.prvni, MIN(_xlpm.indexy),_xlpm.finalni, IF(_xlpm.prvni=1, 2, _xlpm.prvni),INDEX(_xlpm.rozsah, _xlpm.finalni))</f>
        <v>900</v>
      </c>
      <c r="BI176" cm="1">
        <f t="array" aca="1" ref="BI176" ca="1">INDEX($J$3:$J$10001,MATCH(BH176,$J$3:$J$10004,0)-1)</f>
        <v>800</v>
      </c>
      <c r="BJ176">
        <f t="shared" ca="1" si="68"/>
        <v>260</v>
      </c>
      <c r="BK176">
        <f t="shared" ca="1" si="68"/>
        <v>210</v>
      </c>
      <c r="BL176">
        <f t="shared" ca="1" si="64"/>
        <v>50</v>
      </c>
      <c r="BM176">
        <f t="shared" ca="1" si="61"/>
        <v>233.22902371538595</v>
      </c>
    </row>
    <row r="177" spans="1:65" x14ac:dyDescent="0.25">
      <c r="A177" s="64">
        <v>174</v>
      </c>
      <c r="B177" s="64">
        <v>28</v>
      </c>
      <c r="C177" s="64">
        <v>31</v>
      </c>
      <c r="D177" s="18">
        <v>174</v>
      </c>
      <c r="E177" s="21">
        <f t="shared" ca="1" si="54"/>
        <v>1129.9174671938385</v>
      </c>
      <c r="F177" s="22">
        <f t="shared" ca="1" si="55"/>
        <v>94.854882966017996</v>
      </c>
      <c r="G177" s="28">
        <v>174</v>
      </c>
      <c r="H177" s="24">
        <f t="shared" ca="1" si="56"/>
        <v>1128.820616</v>
      </c>
      <c r="I177" s="25">
        <f t="shared" ca="1" si="57"/>
        <v>94.786878191999989</v>
      </c>
      <c r="J177" s="155"/>
      <c r="K177" s="155"/>
      <c r="L177" s="129">
        <f t="shared" si="62"/>
        <v>0</v>
      </c>
      <c r="AX177">
        <f t="shared" ca="1" si="65"/>
        <v>305.76412319999997</v>
      </c>
      <c r="AY177">
        <f t="shared" ca="1" si="58"/>
        <v>305.76412319999997</v>
      </c>
      <c r="AZ177" cm="1">
        <f t="array" aca="1" ref="AZ177" ca="1">_xlfn.LET(_xlpm.rozsah, $J$3:$J$10001,_xlpm.podminka, (_xlpm.rozsah&gt;H177)*(ISNUMBER(_xlpm.rozsah)),_xlpm.indexy, IF(_xlpm.podminka, ROW(_xlpm.rozsah)-MIN(ROW(_xlpm.rozsah))+1),_xlpm.prvni, MIN(_xlpm.indexy),_xlpm.finalni, IF(_xlpm.prvni=1, 2, _xlpm.prvni),INDEX(_xlpm.rozsah, _xlpm.finalni))</f>
        <v>1200</v>
      </c>
      <c r="BA177" cm="1">
        <f t="array" aca="1" ref="BA177" ca="1">INDEX($J$3:$J$10001,MATCH(AZ177,$J$3:$J$10004,0)-1)</f>
        <v>1100</v>
      </c>
      <c r="BB177">
        <f t="shared" ca="1" si="67"/>
        <v>320</v>
      </c>
      <c r="BC177">
        <f t="shared" ca="1" si="67"/>
        <v>300</v>
      </c>
      <c r="BD177">
        <f t="shared" ca="1" si="66"/>
        <v>20</v>
      </c>
      <c r="BE177">
        <f t="shared" ca="1" si="59"/>
        <v>314.23587680000003</v>
      </c>
      <c r="BF177">
        <f t="shared" ca="1" si="63"/>
        <v>305.98349343876771</v>
      </c>
      <c r="BG177">
        <f t="shared" ca="1" si="60"/>
        <v>305.98349343876771</v>
      </c>
      <c r="BH177" cm="1">
        <f t="array" aca="1" ref="BH177" ca="1">_xlfn.LET(_xlpm.rozsah, $J$3:$J$10001,_xlpm.podminka, (_xlpm.rozsah&gt;E177)*(ISNUMBER(_xlpm.rozsah)),_xlpm.indexy, IF(_xlpm.podminka, ROW(_xlpm.rozsah)-MIN(ROW(_xlpm.rozsah))+1),_xlpm.prvni, MIN(_xlpm.indexy),_xlpm.finalni, IF(_xlpm.prvni=1, 2, _xlpm.prvni),INDEX(_xlpm.rozsah, _xlpm.finalni))</f>
        <v>1200</v>
      </c>
      <c r="BI177" cm="1">
        <f t="array" aca="1" ref="BI177" ca="1">INDEX($J$3:$J$10001,MATCH(BH177,$J$3:$J$10004,0)-1)</f>
        <v>1100</v>
      </c>
      <c r="BJ177">
        <f t="shared" ca="1" si="68"/>
        <v>320</v>
      </c>
      <c r="BK177">
        <f t="shared" ca="1" si="68"/>
        <v>300</v>
      </c>
      <c r="BL177">
        <f t="shared" ca="1" si="64"/>
        <v>20</v>
      </c>
      <c r="BM177">
        <f t="shared" ca="1" si="61"/>
        <v>314.01650656123229</v>
      </c>
    </row>
    <row r="178" spans="1:65" x14ac:dyDescent="0.25">
      <c r="A178" s="64">
        <v>175</v>
      </c>
      <c r="B178" s="64">
        <v>33</v>
      </c>
      <c r="C178" s="64">
        <v>30</v>
      </c>
      <c r="D178" s="18">
        <v>175</v>
      </c>
      <c r="E178" s="21">
        <f t="shared" ca="1" si="54"/>
        <v>1206.6884434784527</v>
      </c>
      <c r="F178" s="22">
        <f t="shared" ca="1" si="55"/>
        <v>96.601959913060739</v>
      </c>
      <c r="G178" s="23">
        <v>175</v>
      </c>
      <c r="H178" s="24">
        <f t="shared" ca="1" si="56"/>
        <v>1205.395726</v>
      </c>
      <c r="I178" s="25">
        <f t="shared" ca="1" si="57"/>
        <v>96.48561534000001</v>
      </c>
      <c r="J178" s="155"/>
      <c r="K178" s="155"/>
      <c r="L178" s="129">
        <f t="shared" si="62"/>
        <v>0</v>
      </c>
      <c r="AX178">
        <f t="shared" ca="1" si="65"/>
        <v>321.61871780000001</v>
      </c>
      <c r="AY178">
        <f t="shared" ca="1" si="58"/>
        <v>321.61871780000001</v>
      </c>
      <c r="AZ178" cm="1">
        <f t="array" aca="1" ref="AZ178" ca="1">_xlfn.LET(_xlpm.rozsah, $J$3:$J$10001,_xlpm.podminka, (_xlpm.rozsah&gt;H178)*(ISNUMBER(_xlpm.rozsah)),_xlpm.indexy, IF(_xlpm.podminka, ROW(_xlpm.rozsah)-MIN(ROW(_xlpm.rozsah))+1),_xlpm.prvni, MIN(_xlpm.indexy),_xlpm.finalni, IF(_xlpm.prvni=1, 2, _xlpm.prvni),INDEX(_xlpm.rozsah, _xlpm.finalni))</f>
        <v>1300</v>
      </c>
      <c r="BA178" cm="1">
        <f t="array" aca="1" ref="BA178" ca="1">INDEX($J$3:$J$10001,MATCH(AZ178,$J$3:$J$10004,0)-1)</f>
        <v>1200</v>
      </c>
      <c r="BB178">
        <f t="shared" ca="1" si="67"/>
        <v>350</v>
      </c>
      <c r="BC178">
        <f t="shared" ca="1" si="67"/>
        <v>320</v>
      </c>
      <c r="BD178">
        <f t="shared" ca="1" si="66"/>
        <v>30</v>
      </c>
      <c r="BE178">
        <f t="shared" ca="1" si="59"/>
        <v>348.38128219999999</v>
      </c>
      <c r="BF178">
        <f t="shared" ca="1" si="63"/>
        <v>322.0065330435358</v>
      </c>
      <c r="BG178">
        <f t="shared" ca="1" si="60"/>
        <v>322.0065330435358</v>
      </c>
      <c r="BH178" cm="1">
        <f t="array" aca="1" ref="BH178" ca="1">_xlfn.LET(_xlpm.rozsah, $J$3:$J$10001,_xlpm.podminka, (_xlpm.rozsah&gt;E178)*(ISNUMBER(_xlpm.rozsah)),_xlpm.indexy, IF(_xlpm.podminka, ROW(_xlpm.rozsah)-MIN(ROW(_xlpm.rozsah))+1),_xlpm.prvni, MIN(_xlpm.indexy),_xlpm.finalni, IF(_xlpm.prvni=1, 2, _xlpm.prvni),INDEX(_xlpm.rozsah, _xlpm.finalni))</f>
        <v>1300</v>
      </c>
      <c r="BI178" cm="1">
        <f t="array" aca="1" ref="BI178" ca="1">INDEX($J$3:$J$10001,MATCH(BH178,$J$3:$J$10004,0)-1)</f>
        <v>1200</v>
      </c>
      <c r="BJ178">
        <f t="shared" ca="1" si="68"/>
        <v>350</v>
      </c>
      <c r="BK178">
        <f t="shared" ca="1" si="68"/>
        <v>320</v>
      </c>
      <c r="BL178">
        <f t="shared" ca="1" si="64"/>
        <v>30</v>
      </c>
      <c r="BM178">
        <f t="shared" ca="1" si="61"/>
        <v>347.9934669564642</v>
      </c>
    </row>
    <row r="179" spans="1:65" x14ac:dyDescent="0.25">
      <c r="A179" s="64">
        <v>176</v>
      </c>
      <c r="B179" s="64">
        <v>36</v>
      </c>
      <c r="C179" s="64">
        <v>0</v>
      </c>
      <c r="D179" s="18">
        <v>176</v>
      </c>
      <c r="E179" s="21">
        <f t="shared" ca="1" si="54"/>
        <v>1252.7510292492211</v>
      </c>
      <c r="F179" s="22">
        <f t="shared" ca="1" si="55"/>
        <v>0</v>
      </c>
      <c r="G179" s="28">
        <v>176</v>
      </c>
      <c r="H179" s="24">
        <f t="shared" ca="1" si="56"/>
        <v>1251.340792</v>
      </c>
      <c r="I179" s="25">
        <f t="shared" ca="1" si="57"/>
        <v>0</v>
      </c>
      <c r="J179" s="155"/>
      <c r="K179" s="155"/>
      <c r="L179" s="129">
        <f t="shared" si="62"/>
        <v>0</v>
      </c>
      <c r="AX179">
        <f t="shared" ca="1" si="65"/>
        <v>335.40223759999998</v>
      </c>
      <c r="AY179">
        <f t="shared" ca="1" si="58"/>
        <v>335.40223759999998</v>
      </c>
      <c r="AZ179" cm="1">
        <f t="array" aca="1" ref="AZ179" ca="1">_xlfn.LET(_xlpm.rozsah, $J$3:$J$10001,_xlpm.podminka, (_xlpm.rozsah&gt;H179)*(ISNUMBER(_xlpm.rozsah)),_xlpm.indexy, IF(_xlpm.podminka, ROW(_xlpm.rozsah)-MIN(ROW(_xlpm.rozsah))+1),_xlpm.prvni, MIN(_xlpm.indexy),_xlpm.finalni, IF(_xlpm.prvni=1, 2, _xlpm.prvni),INDEX(_xlpm.rozsah, _xlpm.finalni))</f>
        <v>1300</v>
      </c>
      <c r="BA179" cm="1">
        <f t="array" aca="1" ref="BA179" ca="1">INDEX($J$3:$J$10001,MATCH(AZ179,$J$3:$J$10004,0)-1)</f>
        <v>1200</v>
      </c>
      <c r="BB179">
        <f t="shared" ca="1" si="67"/>
        <v>350</v>
      </c>
      <c r="BC179">
        <f t="shared" ca="1" si="67"/>
        <v>320</v>
      </c>
      <c r="BD179">
        <f t="shared" ca="1" si="66"/>
        <v>30</v>
      </c>
      <c r="BE179">
        <f t="shared" ca="1" si="59"/>
        <v>334.59776240000002</v>
      </c>
      <c r="BF179">
        <f t="shared" ca="1" si="63"/>
        <v>335.82530877476631</v>
      </c>
      <c r="BG179">
        <f t="shared" ca="1" si="60"/>
        <v>335.82530877476631</v>
      </c>
      <c r="BH179" cm="1">
        <f t="array" aca="1" ref="BH179" ca="1">_xlfn.LET(_xlpm.rozsah, $J$3:$J$10001,_xlpm.podminka, (_xlpm.rozsah&gt;E179)*(ISNUMBER(_xlpm.rozsah)),_xlpm.indexy, IF(_xlpm.podminka, ROW(_xlpm.rozsah)-MIN(ROW(_xlpm.rozsah))+1),_xlpm.prvni, MIN(_xlpm.indexy),_xlpm.finalni, IF(_xlpm.prvni=1, 2, _xlpm.prvni),INDEX(_xlpm.rozsah, _xlpm.finalni))</f>
        <v>1300</v>
      </c>
      <c r="BI179" cm="1">
        <f t="array" aca="1" ref="BI179" ca="1">INDEX($J$3:$J$10001,MATCH(BH179,$J$3:$J$10004,0)-1)</f>
        <v>1200</v>
      </c>
      <c r="BJ179">
        <f t="shared" ca="1" si="68"/>
        <v>350</v>
      </c>
      <c r="BK179">
        <f t="shared" ca="1" si="68"/>
        <v>320</v>
      </c>
      <c r="BL179">
        <f t="shared" ca="1" si="64"/>
        <v>30</v>
      </c>
      <c r="BM179">
        <f t="shared" ca="1" si="61"/>
        <v>334.17469122523369</v>
      </c>
    </row>
    <row r="180" spans="1:65" x14ac:dyDescent="0.25">
      <c r="A180" s="64">
        <v>177</v>
      </c>
      <c r="B180" s="64">
        <v>19</v>
      </c>
      <c r="C180" s="64">
        <v>10</v>
      </c>
      <c r="D180" s="18">
        <v>177</v>
      </c>
      <c r="E180" s="21">
        <f t="shared" ca="1" si="54"/>
        <v>991.72970988153338</v>
      </c>
      <c r="F180" s="22">
        <f t="shared" ca="1" si="55"/>
        <v>28.751891296446001</v>
      </c>
      <c r="G180" s="23">
        <v>177</v>
      </c>
      <c r="H180" s="24">
        <f t="shared" ca="1" si="56"/>
        <v>990.98541799999998</v>
      </c>
      <c r="I180" s="25">
        <f t="shared" ca="1" si="57"/>
        <v>28.729562540000003</v>
      </c>
      <c r="J180" s="155"/>
      <c r="K180" s="155"/>
      <c r="L180" s="129">
        <f t="shared" si="62"/>
        <v>0</v>
      </c>
      <c r="AX180">
        <f t="shared" ca="1" si="65"/>
        <v>287.29562540000001</v>
      </c>
      <c r="AY180">
        <f t="shared" ca="1" si="58"/>
        <v>287.29562540000001</v>
      </c>
      <c r="AZ180" cm="1">
        <f t="array" aca="1" ref="AZ180" ca="1">_xlfn.LET(_xlpm.rozsah, $J$3:$J$10001,_xlpm.podminka, (_xlpm.rozsah&gt;H180)*(ISNUMBER(_xlpm.rozsah)),_xlpm.indexy, IF(_xlpm.podminka, ROW(_xlpm.rozsah)-MIN(ROW(_xlpm.rozsah))+1),_xlpm.prvni, MIN(_xlpm.indexy),_xlpm.finalni, IF(_xlpm.prvni=1, 2, _xlpm.prvni),INDEX(_xlpm.rozsah, _xlpm.finalni))</f>
        <v>1000</v>
      </c>
      <c r="BA180" cm="1">
        <f t="array" aca="1" ref="BA180" ca="1">INDEX($J$3:$J$10001,MATCH(AZ180,$J$3:$J$10004,0)-1)</f>
        <v>900</v>
      </c>
      <c r="BB180">
        <f t="shared" ca="1" si="67"/>
        <v>290</v>
      </c>
      <c r="BC180">
        <f t="shared" ca="1" si="67"/>
        <v>260</v>
      </c>
      <c r="BD180">
        <f t="shared" ca="1" si="66"/>
        <v>30</v>
      </c>
      <c r="BE180">
        <f t="shared" ca="1" si="59"/>
        <v>262.70437459999999</v>
      </c>
      <c r="BF180">
        <f t="shared" ca="1" si="63"/>
        <v>287.51891296446001</v>
      </c>
      <c r="BG180">
        <f t="shared" ca="1" si="60"/>
        <v>287.51891296446001</v>
      </c>
      <c r="BH180" cm="1">
        <f t="array" aca="1" ref="BH180" ca="1">_xlfn.LET(_xlpm.rozsah, $J$3:$J$10001,_xlpm.podminka, (_xlpm.rozsah&gt;E180)*(ISNUMBER(_xlpm.rozsah)),_xlpm.indexy, IF(_xlpm.podminka, ROW(_xlpm.rozsah)-MIN(ROW(_xlpm.rozsah))+1),_xlpm.prvni, MIN(_xlpm.indexy),_xlpm.finalni, IF(_xlpm.prvni=1, 2, _xlpm.prvni),INDEX(_xlpm.rozsah, _xlpm.finalni))</f>
        <v>1000</v>
      </c>
      <c r="BI180" cm="1">
        <f t="array" aca="1" ref="BI180" ca="1">INDEX($J$3:$J$10001,MATCH(BH180,$J$3:$J$10004,0)-1)</f>
        <v>900</v>
      </c>
      <c r="BJ180">
        <f t="shared" ca="1" si="68"/>
        <v>290</v>
      </c>
      <c r="BK180">
        <f t="shared" ca="1" si="68"/>
        <v>260</v>
      </c>
      <c r="BL180">
        <f t="shared" ca="1" si="64"/>
        <v>30</v>
      </c>
      <c r="BM180">
        <f t="shared" ca="1" si="61"/>
        <v>262.48108703553999</v>
      </c>
    </row>
    <row r="181" spans="1:65" x14ac:dyDescent="0.25">
      <c r="A181" s="64">
        <v>178</v>
      </c>
      <c r="B181" s="64">
        <v>1</v>
      </c>
      <c r="C181" s="64">
        <v>18</v>
      </c>
      <c r="D181" s="18">
        <v>178</v>
      </c>
      <c r="E181" s="21">
        <f t="shared" ca="1" si="54"/>
        <v>715.35419525692282</v>
      </c>
      <c r="F181" s="22">
        <f t="shared" ca="1" si="55"/>
        <v>28.658253087747664</v>
      </c>
      <c r="G181" s="28">
        <v>178</v>
      </c>
      <c r="H181" s="24">
        <f t="shared" ca="1" si="56"/>
        <v>715.315022</v>
      </c>
      <c r="I181" s="25">
        <f t="shared" ca="1" si="57"/>
        <v>28.654022376000004</v>
      </c>
      <c r="J181" s="155"/>
      <c r="K181" s="155"/>
      <c r="L181" s="129">
        <f t="shared" si="62"/>
        <v>0</v>
      </c>
      <c r="AX181">
        <f t="shared" ca="1" si="65"/>
        <v>159.18901320000001</v>
      </c>
      <c r="AY181">
        <f t="shared" ca="1" si="58"/>
        <v>159.18901320000001</v>
      </c>
      <c r="AZ181" cm="1">
        <f t="array" aca="1" ref="AZ181" ca="1">_xlfn.LET(_xlpm.rozsah, $J$3:$J$10001,_xlpm.podminka, (_xlpm.rozsah&gt;H181)*(ISNUMBER(_xlpm.rozsah)),_xlpm.indexy, IF(_xlpm.podminka, ROW(_xlpm.rozsah)-MIN(ROW(_xlpm.rozsah))+1),_xlpm.prvni, MIN(_xlpm.indexy),_xlpm.finalni, IF(_xlpm.prvni=1, 2, _xlpm.prvni),INDEX(_xlpm.rozsah, _xlpm.finalni))</f>
        <v>800</v>
      </c>
      <c r="BA181" cm="1">
        <f t="array" aca="1" ref="BA181" ca="1">INDEX($J$3:$J$10001,MATCH(AZ181,$J$3:$J$10004,0)-1)</f>
        <v>700</v>
      </c>
      <c r="BB181">
        <f t="shared" ca="1" si="67"/>
        <v>210</v>
      </c>
      <c r="BC181">
        <f t="shared" ca="1" si="67"/>
        <v>150</v>
      </c>
      <c r="BD181">
        <f t="shared" ca="1" si="66"/>
        <v>60</v>
      </c>
      <c r="BE181">
        <f t="shared" ca="1" si="59"/>
        <v>200.81098679999999</v>
      </c>
      <c r="BF181">
        <f t="shared" ca="1" si="63"/>
        <v>159.21251715415369</v>
      </c>
      <c r="BG181">
        <f t="shared" ca="1" si="60"/>
        <v>159.21251715415369</v>
      </c>
      <c r="BH181" cm="1">
        <f t="array" aca="1" ref="BH181" ca="1">_xlfn.LET(_xlpm.rozsah, $J$3:$J$10001,_xlpm.podminka, (_xlpm.rozsah&gt;E181)*(ISNUMBER(_xlpm.rozsah)),_xlpm.indexy, IF(_xlpm.podminka, ROW(_xlpm.rozsah)-MIN(ROW(_xlpm.rozsah))+1),_xlpm.prvni, MIN(_xlpm.indexy),_xlpm.finalni, IF(_xlpm.prvni=1, 2, _xlpm.prvni),INDEX(_xlpm.rozsah, _xlpm.finalni))</f>
        <v>800</v>
      </c>
      <c r="BI181" cm="1">
        <f t="array" aca="1" ref="BI181" ca="1">INDEX($J$3:$J$10001,MATCH(BH181,$J$3:$J$10004,0)-1)</f>
        <v>700</v>
      </c>
      <c r="BJ181">
        <f t="shared" ca="1" si="68"/>
        <v>210</v>
      </c>
      <c r="BK181">
        <f t="shared" ca="1" si="68"/>
        <v>150</v>
      </c>
      <c r="BL181">
        <f t="shared" ca="1" si="64"/>
        <v>60</v>
      </c>
      <c r="BM181">
        <f t="shared" ca="1" si="61"/>
        <v>200.78748284584631</v>
      </c>
    </row>
    <row r="182" spans="1:65" x14ac:dyDescent="0.25">
      <c r="A182" s="64">
        <v>179</v>
      </c>
      <c r="B182" s="64">
        <v>0</v>
      </c>
      <c r="C182" s="64">
        <v>16</v>
      </c>
      <c r="D182" s="18">
        <v>179</v>
      </c>
      <c r="E182" s="21">
        <f t="shared" ca="1" si="54"/>
        <v>700</v>
      </c>
      <c r="F182" s="22">
        <f t="shared" ca="1" si="55"/>
        <v>24</v>
      </c>
      <c r="G182" s="23">
        <v>179</v>
      </c>
      <c r="H182" s="24">
        <f t="shared" ca="1" si="56"/>
        <v>700</v>
      </c>
      <c r="I182" s="25">
        <f t="shared" ca="1" si="57"/>
        <v>24</v>
      </c>
      <c r="J182" s="155"/>
      <c r="K182" s="155"/>
      <c r="L182" s="129">
        <f t="shared" si="62"/>
        <v>0</v>
      </c>
      <c r="AX182">
        <f t="shared" ca="1" si="65"/>
        <v>150</v>
      </c>
      <c r="AY182">
        <f t="shared" ca="1" si="58"/>
        <v>150</v>
      </c>
      <c r="AZ182" cm="1">
        <f t="array" aca="1" ref="AZ182" ca="1">_xlfn.LET(_xlpm.rozsah, $J$3:$J$10001,_xlpm.podminka, (_xlpm.rozsah&gt;H182)*(ISNUMBER(_xlpm.rozsah)),_xlpm.indexy, IF(_xlpm.podminka, ROW(_xlpm.rozsah)-MIN(ROW(_xlpm.rozsah))+1),_xlpm.prvni, MIN(_xlpm.indexy),_xlpm.finalni, IF(_xlpm.prvni=1, 2, _xlpm.prvni),INDEX(_xlpm.rozsah, _xlpm.finalni))</f>
        <v>800</v>
      </c>
      <c r="BA182" cm="1">
        <f t="array" aca="1" ref="BA182" ca="1">INDEX($J$3:$J$10001,MATCH(AZ182,$J$3:$J$10004,0)-1)</f>
        <v>700</v>
      </c>
      <c r="BB182">
        <f t="shared" ca="1" si="67"/>
        <v>210</v>
      </c>
      <c r="BC182">
        <f t="shared" ca="1" si="67"/>
        <v>150</v>
      </c>
      <c r="BD182">
        <f t="shared" ca="1" si="66"/>
        <v>60</v>
      </c>
      <c r="BE182">
        <f t="shared" ca="1" si="59"/>
        <v>210</v>
      </c>
      <c r="BF182">
        <f t="shared" ca="1" si="63"/>
        <v>150</v>
      </c>
      <c r="BG182">
        <f t="shared" ca="1" si="60"/>
        <v>150</v>
      </c>
      <c r="BH182" cm="1">
        <f t="array" aca="1" ref="BH182" ca="1">_xlfn.LET(_xlpm.rozsah, $J$3:$J$10001,_xlpm.podminka, (_xlpm.rozsah&gt;E182)*(ISNUMBER(_xlpm.rozsah)),_xlpm.indexy, IF(_xlpm.podminka, ROW(_xlpm.rozsah)-MIN(ROW(_xlpm.rozsah))+1),_xlpm.prvni, MIN(_xlpm.indexy),_xlpm.finalni, IF(_xlpm.prvni=1, 2, _xlpm.prvni),INDEX(_xlpm.rozsah, _xlpm.finalni))</f>
        <v>800</v>
      </c>
      <c r="BI182" cm="1">
        <f t="array" aca="1" ref="BI182" ca="1">INDEX($J$3:$J$10001,MATCH(BH182,$J$3:$J$10004,0)-1)</f>
        <v>700</v>
      </c>
      <c r="BJ182">
        <f t="shared" ca="1" si="68"/>
        <v>210</v>
      </c>
      <c r="BK182">
        <f t="shared" ca="1" si="68"/>
        <v>150</v>
      </c>
      <c r="BL182">
        <f t="shared" ca="1" si="64"/>
        <v>60</v>
      </c>
      <c r="BM182">
        <f t="shared" ca="1" si="61"/>
        <v>210</v>
      </c>
    </row>
    <row r="183" spans="1:65" x14ac:dyDescent="0.25">
      <c r="A183" s="64">
        <v>180</v>
      </c>
      <c r="B183" s="64">
        <v>1</v>
      </c>
      <c r="C183" s="64">
        <v>3</v>
      </c>
      <c r="D183" s="18">
        <v>180</v>
      </c>
      <c r="E183" s="21">
        <f t="shared" ca="1" si="54"/>
        <v>715.35419525692282</v>
      </c>
      <c r="F183" s="22">
        <f t="shared" ca="1" si="55"/>
        <v>4.7763755146246103</v>
      </c>
      <c r="G183" s="28">
        <v>180</v>
      </c>
      <c r="H183" s="24">
        <f t="shared" ca="1" si="56"/>
        <v>715.315022</v>
      </c>
      <c r="I183" s="25">
        <f t="shared" ca="1" si="57"/>
        <v>4.7756703960000007</v>
      </c>
      <c r="J183" s="155"/>
      <c r="K183" s="155"/>
      <c r="L183" s="129">
        <f t="shared" si="62"/>
        <v>0</v>
      </c>
      <c r="AX183">
        <f t="shared" ca="1" si="65"/>
        <v>159.18901320000001</v>
      </c>
      <c r="AY183">
        <f t="shared" ca="1" si="58"/>
        <v>159.18901320000001</v>
      </c>
      <c r="AZ183" cm="1">
        <f t="array" aca="1" ref="AZ183" ca="1">_xlfn.LET(_xlpm.rozsah, $J$3:$J$10001,_xlpm.podminka, (_xlpm.rozsah&gt;H183)*(ISNUMBER(_xlpm.rozsah)),_xlpm.indexy, IF(_xlpm.podminka, ROW(_xlpm.rozsah)-MIN(ROW(_xlpm.rozsah))+1),_xlpm.prvni, MIN(_xlpm.indexy),_xlpm.finalni, IF(_xlpm.prvni=1, 2, _xlpm.prvni),INDEX(_xlpm.rozsah, _xlpm.finalni))</f>
        <v>800</v>
      </c>
      <c r="BA183" cm="1">
        <f t="array" aca="1" ref="BA183" ca="1">INDEX($J$3:$J$10001,MATCH(AZ183,$J$3:$J$10004,0)-1)</f>
        <v>700</v>
      </c>
      <c r="BB183">
        <f t="shared" ca="1" si="67"/>
        <v>210</v>
      </c>
      <c r="BC183">
        <f t="shared" ca="1" si="67"/>
        <v>150</v>
      </c>
      <c r="BD183">
        <f t="shared" ca="1" si="66"/>
        <v>60</v>
      </c>
      <c r="BE183">
        <f t="shared" ca="1" si="59"/>
        <v>200.81098679999999</v>
      </c>
      <c r="BF183">
        <f t="shared" ca="1" si="63"/>
        <v>159.21251715415369</v>
      </c>
      <c r="BG183">
        <f t="shared" ca="1" si="60"/>
        <v>159.21251715415369</v>
      </c>
      <c r="BH183" cm="1">
        <f t="array" aca="1" ref="BH183" ca="1">_xlfn.LET(_xlpm.rozsah, $J$3:$J$10001,_xlpm.podminka, (_xlpm.rozsah&gt;E183)*(ISNUMBER(_xlpm.rozsah)),_xlpm.indexy, IF(_xlpm.podminka, ROW(_xlpm.rozsah)-MIN(ROW(_xlpm.rozsah))+1),_xlpm.prvni, MIN(_xlpm.indexy),_xlpm.finalni, IF(_xlpm.prvni=1, 2, _xlpm.prvni),INDEX(_xlpm.rozsah, _xlpm.finalni))</f>
        <v>800</v>
      </c>
      <c r="BI183" cm="1">
        <f t="array" aca="1" ref="BI183" ca="1">INDEX($J$3:$J$10001,MATCH(BH183,$J$3:$J$10004,0)-1)</f>
        <v>700</v>
      </c>
      <c r="BJ183">
        <f t="shared" ca="1" si="68"/>
        <v>210</v>
      </c>
      <c r="BK183">
        <f t="shared" ca="1" si="68"/>
        <v>150</v>
      </c>
      <c r="BL183">
        <f t="shared" ca="1" si="64"/>
        <v>60</v>
      </c>
      <c r="BM183">
        <f t="shared" ca="1" si="61"/>
        <v>200.78748284584631</v>
      </c>
    </row>
    <row r="184" spans="1:65" x14ac:dyDescent="0.25">
      <c r="A184" s="64">
        <v>181</v>
      </c>
      <c r="B184" s="64">
        <v>1</v>
      </c>
      <c r="C184" s="64">
        <v>4</v>
      </c>
      <c r="D184" s="18">
        <v>181</v>
      </c>
      <c r="E184" s="21">
        <f t="shared" ca="1" si="54"/>
        <v>715.35419525692282</v>
      </c>
      <c r="F184" s="22">
        <f t="shared" ca="1" si="55"/>
        <v>6.3685006861661471</v>
      </c>
      <c r="G184" s="23">
        <v>181</v>
      </c>
      <c r="H184" s="24">
        <f t="shared" ca="1" si="56"/>
        <v>715.315022</v>
      </c>
      <c r="I184" s="25">
        <f t="shared" ca="1" si="57"/>
        <v>6.3675605280000003</v>
      </c>
      <c r="J184" s="155"/>
      <c r="K184" s="155"/>
      <c r="L184" s="129">
        <f t="shared" si="62"/>
        <v>0</v>
      </c>
      <c r="AX184">
        <f t="shared" ca="1" si="65"/>
        <v>159.18901320000001</v>
      </c>
      <c r="AY184">
        <f t="shared" ca="1" si="58"/>
        <v>159.18901320000001</v>
      </c>
      <c r="AZ184" cm="1">
        <f t="array" aca="1" ref="AZ184" ca="1">_xlfn.LET(_xlpm.rozsah, $J$3:$J$10001,_xlpm.podminka, (_xlpm.rozsah&gt;H184)*(ISNUMBER(_xlpm.rozsah)),_xlpm.indexy, IF(_xlpm.podminka, ROW(_xlpm.rozsah)-MIN(ROW(_xlpm.rozsah))+1),_xlpm.prvni, MIN(_xlpm.indexy),_xlpm.finalni, IF(_xlpm.prvni=1, 2, _xlpm.prvni),INDEX(_xlpm.rozsah, _xlpm.finalni))</f>
        <v>800</v>
      </c>
      <c r="BA184" cm="1">
        <f t="array" aca="1" ref="BA184" ca="1">INDEX($J$3:$J$10001,MATCH(AZ184,$J$3:$J$10004,0)-1)</f>
        <v>700</v>
      </c>
      <c r="BB184">
        <f t="shared" ca="1" si="67"/>
        <v>210</v>
      </c>
      <c r="BC184">
        <f t="shared" ca="1" si="67"/>
        <v>150</v>
      </c>
      <c r="BD184">
        <f t="shared" ca="1" si="66"/>
        <v>60</v>
      </c>
      <c r="BE184">
        <f t="shared" ca="1" si="59"/>
        <v>200.81098679999999</v>
      </c>
      <c r="BF184">
        <f t="shared" ca="1" si="63"/>
        <v>159.21251715415369</v>
      </c>
      <c r="BG184">
        <f t="shared" ca="1" si="60"/>
        <v>159.21251715415369</v>
      </c>
      <c r="BH184" cm="1">
        <f t="array" aca="1" ref="BH184" ca="1">_xlfn.LET(_xlpm.rozsah, $J$3:$J$10001,_xlpm.podminka, (_xlpm.rozsah&gt;E184)*(ISNUMBER(_xlpm.rozsah)),_xlpm.indexy, IF(_xlpm.podminka, ROW(_xlpm.rozsah)-MIN(ROW(_xlpm.rozsah))+1),_xlpm.prvni, MIN(_xlpm.indexy),_xlpm.finalni, IF(_xlpm.prvni=1, 2, _xlpm.prvni),INDEX(_xlpm.rozsah, _xlpm.finalni))</f>
        <v>800</v>
      </c>
      <c r="BI184" cm="1">
        <f t="array" aca="1" ref="BI184" ca="1">INDEX($J$3:$J$10001,MATCH(BH184,$J$3:$J$10004,0)-1)</f>
        <v>700</v>
      </c>
      <c r="BJ184">
        <f t="shared" ca="1" si="68"/>
        <v>210</v>
      </c>
      <c r="BK184">
        <f t="shared" ca="1" si="68"/>
        <v>150</v>
      </c>
      <c r="BL184">
        <f t="shared" ca="1" si="64"/>
        <v>60</v>
      </c>
      <c r="BM184">
        <f t="shared" ca="1" si="61"/>
        <v>200.78748284584631</v>
      </c>
    </row>
    <row r="185" spans="1:65" x14ac:dyDescent="0.25">
      <c r="A185" s="64">
        <v>182</v>
      </c>
      <c r="B185" s="64">
        <v>1</v>
      </c>
      <c r="C185" s="64">
        <v>5</v>
      </c>
      <c r="D185" s="18">
        <v>182</v>
      </c>
      <c r="E185" s="21">
        <f t="shared" ca="1" si="54"/>
        <v>715.35419525692282</v>
      </c>
      <c r="F185" s="22">
        <f t="shared" ca="1" si="55"/>
        <v>7.9606258577076847</v>
      </c>
      <c r="G185" s="28">
        <v>182</v>
      </c>
      <c r="H185" s="24">
        <f t="shared" ca="1" si="56"/>
        <v>715.315022</v>
      </c>
      <c r="I185" s="25">
        <f t="shared" ca="1" si="57"/>
        <v>7.9594506599999999</v>
      </c>
      <c r="J185" s="155"/>
      <c r="K185" s="155"/>
      <c r="L185" s="129">
        <f t="shared" si="62"/>
        <v>0</v>
      </c>
      <c r="AX185">
        <f t="shared" ca="1" si="65"/>
        <v>159.18901320000001</v>
      </c>
      <c r="AY185">
        <f t="shared" ca="1" si="58"/>
        <v>159.18901320000001</v>
      </c>
      <c r="AZ185" cm="1">
        <f t="array" aca="1" ref="AZ185" ca="1">_xlfn.LET(_xlpm.rozsah, $J$3:$J$10001,_xlpm.podminka, (_xlpm.rozsah&gt;H185)*(ISNUMBER(_xlpm.rozsah)),_xlpm.indexy, IF(_xlpm.podminka, ROW(_xlpm.rozsah)-MIN(ROW(_xlpm.rozsah))+1),_xlpm.prvni, MIN(_xlpm.indexy),_xlpm.finalni, IF(_xlpm.prvni=1, 2, _xlpm.prvni),INDEX(_xlpm.rozsah, _xlpm.finalni))</f>
        <v>800</v>
      </c>
      <c r="BA185" cm="1">
        <f t="array" aca="1" ref="BA185" ca="1">INDEX($J$3:$J$10001,MATCH(AZ185,$J$3:$J$10004,0)-1)</f>
        <v>700</v>
      </c>
      <c r="BB185">
        <f t="shared" ca="1" si="67"/>
        <v>210</v>
      </c>
      <c r="BC185">
        <f t="shared" ca="1" si="67"/>
        <v>150</v>
      </c>
      <c r="BD185">
        <f t="shared" ca="1" si="66"/>
        <v>60</v>
      </c>
      <c r="BE185">
        <f t="shared" ca="1" si="59"/>
        <v>200.81098679999999</v>
      </c>
      <c r="BF185">
        <f t="shared" ca="1" si="63"/>
        <v>159.21251715415369</v>
      </c>
      <c r="BG185">
        <f t="shared" ca="1" si="60"/>
        <v>159.21251715415369</v>
      </c>
      <c r="BH185" cm="1">
        <f t="array" aca="1" ref="BH185" ca="1">_xlfn.LET(_xlpm.rozsah, $J$3:$J$10001,_xlpm.podminka, (_xlpm.rozsah&gt;E185)*(ISNUMBER(_xlpm.rozsah)),_xlpm.indexy, IF(_xlpm.podminka, ROW(_xlpm.rozsah)-MIN(ROW(_xlpm.rozsah))+1),_xlpm.prvni, MIN(_xlpm.indexy),_xlpm.finalni, IF(_xlpm.prvni=1, 2, _xlpm.prvni),INDEX(_xlpm.rozsah, _xlpm.finalni))</f>
        <v>800</v>
      </c>
      <c r="BI185" cm="1">
        <f t="array" aca="1" ref="BI185" ca="1">INDEX($J$3:$J$10001,MATCH(BH185,$J$3:$J$10004,0)-1)</f>
        <v>700</v>
      </c>
      <c r="BJ185">
        <f t="shared" ca="1" si="68"/>
        <v>210</v>
      </c>
      <c r="BK185">
        <f t="shared" ca="1" si="68"/>
        <v>150</v>
      </c>
      <c r="BL185">
        <f t="shared" ca="1" si="64"/>
        <v>60</v>
      </c>
      <c r="BM185">
        <f t="shared" ca="1" si="61"/>
        <v>200.78748284584631</v>
      </c>
    </row>
    <row r="186" spans="1:65" x14ac:dyDescent="0.25">
      <c r="A186" s="64">
        <v>183</v>
      </c>
      <c r="B186" s="64">
        <v>1</v>
      </c>
      <c r="C186" s="64">
        <v>6</v>
      </c>
      <c r="D186" s="18">
        <v>183</v>
      </c>
      <c r="E186" s="21">
        <f t="shared" ca="1" si="54"/>
        <v>715.35419525692282</v>
      </c>
      <c r="F186" s="22">
        <f t="shared" ca="1" si="55"/>
        <v>9.5527510292492206</v>
      </c>
      <c r="G186" s="23">
        <v>183</v>
      </c>
      <c r="H186" s="24">
        <f t="shared" ca="1" si="56"/>
        <v>715.315022</v>
      </c>
      <c r="I186" s="25">
        <f t="shared" ca="1" si="57"/>
        <v>9.5513407920000013</v>
      </c>
      <c r="J186" s="155"/>
      <c r="K186" s="155"/>
      <c r="L186" s="129">
        <f t="shared" si="62"/>
        <v>0</v>
      </c>
      <c r="AX186">
        <f t="shared" ca="1" si="65"/>
        <v>159.18901320000001</v>
      </c>
      <c r="AY186">
        <f t="shared" ca="1" si="58"/>
        <v>159.18901320000001</v>
      </c>
      <c r="AZ186" cm="1">
        <f t="array" aca="1" ref="AZ186" ca="1">_xlfn.LET(_xlpm.rozsah, $J$3:$J$10001,_xlpm.podminka, (_xlpm.rozsah&gt;H186)*(ISNUMBER(_xlpm.rozsah)),_xlpm.indexy, IF(_xlpm.podminka, ROW(_xlpm.rozsah)-MIN(ROW(_xlpm.rozsah))+1),_xlpm.prvni, MIN(_xlpm.indexy),_xlpm.finalni, IF(_xlpm.prvni=1, 2, _xlpm.prvni),INDEX(_xlpm.rozsah, _xlpm.finalni))</f>
        <v>800</v>
      </c>
      <c r="BA186" cm="1">
        <f t="array" aca="1" ref="BA186" ca="1">INDEX($J$3:$J$10001,MATCH(AZ186,$J$3:$J$10004,0)-1)</f>
        <v>700</v>
      </c>
      <c r="BB186">
        <f t="shared" ca="1" si="67"/>
        <v>210</v>
      </c>
      <c r="BC186">
        <f t="shared" ca="1" si="67"/>
        <v>150</v>
      </c>
      <c r="BD186">
        <f t="shared" ca="1" si="66"/>
        <v>60</v>
      </c>
      <c r="BE186">
        <f t="shared" ca="1" si="59"/>
        <v>200.81098679999999</v>
      </c>
      <c r="BF186">
        <f t="shared" ca="1" si="63"/>
        <v>159.21251715415369</v>
      </c>
      <c r="BG186">
        <f t="shared" ca="1" si="60"/>
        <v>159.21251715415369</v>
      </c>
      <c r="BH186" cm="1">
        <f t="array" aca="1" ref="BH186" ca="1">_xlfn.LET(_xlpm.rozsah, $J$3:$J$10001,_xlpm.podminka, (_xlpm.rozsah&gt;E186)*(ISNUMBER(_xlpm.rozsah)),_xlpm.indexy, IF(_xlpm.podminka, ROW(_xlpm.rozsah)-MIN(ROW(_xlpm.rozsah))+1),_xlpm.prvni, MIN(_xlpm.indexy),_xlpm.finalni, IF(_xlpm.prvni=1, 2, _xlpm.prvni),INDEX(_xlpm.rozsah, _xlpm.finalni))</f>
        <v>800</v>
      </c>
      <c r="BI186" cm="1">
        <f t="array" aca="1" ref="BI186" ca="1">INDEX($J$3:$J$10001,MATCH(BH186,$J$3:$J$10004,0)-1)</f>
        <v>700</v>
      </c>
      <c r="BJ186">
        <f t="shared" ca="1" si="68"/>
        <v>210</v>
      </c>
      <c r="BK186">
        <f t="shared" ca="1" si="68"/>
        <v>150</v>
      </c>
      <c r="BL186">
        <f t="shared" ca="1" si="64"/>
        <v>60</v>
      </c>
      <c r="BM186">
        <f t="shared" ca="1" si="61"/>
        <v>200.78748284584631</v>
      </c>
    </row>
    <row r="187" spans="1:65" x14ac:dyDescent="0.25">
      <c r="A187" s="64">
        <v>184</v>
      </c>
      <c r="B187" s="64">
        <v>1</v>
      </c>
      <c r="C187" s="64">
        <v>5</v>
      </c>
      <c r="D187" s="18">
        <v>184</v>
      </c>
      <c r="E187" s="21">
        <f t="shared" ca="1" si="54"/>
        <v>715.35419525692282</v>
      </c>
      <c r="F187" s="22">
        <f t="shared" ca="1" si="55"/>
        <v>7.9606258577076847</v>
      </c>
      <c r="G187" s="28">
        <v>184</v>
      </c>
      <c r="H187" s="24">
        <f t="shared" ca="1" si="56"/>
        <v>715.315022</v>
      </c>
      <c r="I187" s="25">
        <f t="shared" ca="1" si="57"/>
        <v>7.9594506599999999</v>
      </c>
      <c r="J187" s="155"/>
      <c r="K187" s="155"/>
      <c r="L187" s="129">
        <f t="shared" si="62"/>
        <v>0</v>
      </c>
      <c r="AX187">
        <f t="shared" ca="1" si="65"/>
        <v>159.18901320000001</v>
      </c>
      <c r="AY187">
        <f t="shared" ca="1" si="58"/>
        <v>159.18901320000001</v>
      </c>
      <c r="AZ187" cm="1">
        <f t="array" aca="1" ref="AZ187" ca="1">_xlfn.LET(_xlpm.rozsah, $J$3:$J$10001,_xlpm.podminka, (_xlpm.rozsah&gt;H187)*(ISNUMBER(_xlpm.rozsah)),_xlpm.indexy, IF(_xlpm.podminka, ROW(_xlpm.rozsah)-MIN(ROW(_xlpm.rozsah))+1),_xlpm.prvni, MIN(_xlpm.indexy),_xlpm.finalni, IF(_xlpm.prvni=1, 2, _xlpm.prvni),INDEX(_xlpm.rozsah, _xlpm.finalni))</f>
        <v>800</v>
      </c>
      <c r="BA187" cm="1">
        <f t="array" aca="1" ref="BA187" ca="1">INDEX($J$3:$J$10001,MATCH(AZ187,$J$3:$J$10004,0)-1)</f>
        <v>700</v>
      </c>
      <c r="BB187">
        <f t="shared" ca="1" si="67"/>
        <v>210</v>
      </c>
      <c r="BC187">
        <f t="shared" ca="1" si="67"/>
        <v>150</v>
      </c>
      <c r="BD187">
        <f t="shared" ca="1" si="66"/>
        <v>60</v>
      </c>
      <c r="BE187">
        <f t="shared" ca="1" si="59"/>
        <v>200.81098679999999</v>
      </c>
      <c r="BF187">
        <f t="shared" ca="1" si="63"/>
        <v>159.21251715415369</v>
      </c>
      <c r="BG187">
        <f t="shared" ca="1" si="60"/>
        <v>159.21251715415369</v>
      </c>
      <c r="BH187" cm="1">
        <f t="array" aca="1" ref="BH187" ca="1">_xlfn.LET(_xlpm.rozsah, $J$3:$J$10001,_xlpm.podminka, (_xlpm.rozsah&gt;E187)*(ISNUMBER(_xlpm.rozsah)),_xlpm.indexy, IF(_xlpm.podminka, ROW(_xlpm.rozsah)-MIN(ROW(_xlpm.rozsah))+1),_xlpm.prvni, MIN(_xlpm.indexy),_xlpm.finalni, IF(_xlpm.prvni=1, 2, _xlpm.prvni),INDEX(_xlpm.rozsah, _xlpm.finalni))</f>
        <v>800</v>
      </c>
      <c r="BI187" cm="1">
        <f t="array" aca="1" ref="BI187" ca="1">INDEX($J$3:$J$10001,MATCH(BH187,$J$3:$J$10004,0)-1)</f>
        <v>700</v>
      </c>
      <c r="BJ187">
        <f t="shared" ca="1" si="68"/>
        <v>210</v>
      </c>
      <c r="BK187">
        <f t="shared" ca="1" si="68"/>
        <v>150</v>
      </c>
      <c r="BL187">
        <f t="shared" ca="1" si="64"/>
        <v>60</v>
      </c>
      <c r="BM187">
        <f t="shared" ca="1" si="61"/>
        <v>200.78748284584631</v>
      </c>
    </row>
    <row r="188" spans="1:65" x14ac:dyDescent="0.25">
      <c r="A188" s="64">
        <v>185</v>
      </c>
      <c r="B188" s="64">
        <v>1</v>
      </c>
      <c r="C188" s="64">
        <v>3</v>
      </c>
      <c r="D188" s="18">
        <v>185</v>
      </c>
      <c r="E188" s="21">
        <f t="shared" ca="1" si="54"/>
        <v>715.35419525692282</v>
      </c>
      <c r="F188" s="22">
        <f t="shared" ca="1" si="55"/>
        <v>4.7763755146246103</v>
      </c>
      <c r="G188" s="23">
        <v>185</v>
      </c>
      <c r="H188" s="24">
        <f t="shared" ca="1" si="56"/>
        <v>715.315022</v>
      </c>
      <c r="I188" s="25">
        <f t="shared" ca="1" si="57"/>
        <v>4.7756703960000007</v>
      </c>
      <c r="J188" s="155"/>
      <c r="K188" s="155"/>
      <c r="L188" s="129">
        <f t="shared" si="62"/>
        <v>0</v>
      </c>
      <c r="AX188">
        <f t="shared" ca="1" si="65"/>
        <v>159.18901320000001</v>
      </c>
      <c r="AY188">
        <f t="shared" ca="1" si="58"/>
        <v>159.18901320000001</v>
      </c>
      <c r="AZ188" cm="1">
        <f t="array" aca="1" ref="AZ188" ca="1">_xlfn.LET(_xlpm.rozsah, $J$3:$J$10001,_xlpm.podminka, (_xlpm.rozsah&gt;H188)*(ISNUMBER(_xlpm.rozsah)),_xlpm.indexy, IF(_xlpm.podminka, ROW(_xlpm.rozsah)-MIN(ROW(_xlpm.rozsah))+1),_xlpm.prvni, MIN(_xlpm.indexy),_xlpm.finalni, IF(_xlpm.prvni=1, 2, _xlpm.prvni),INDEX(_xlpm.rozsah, _xlpm.finalni))</f>
        <v>800</v>
      </c>
      <c r="BA188" cm="1">
        <f t="array" aca="1" ref="BA188" ca="1">INDEX($J$3:$J$10001,MATCH(AZ188,$J$3:$J$10004,0)-1)</f>
        <v>700</v>
      </c>
      <c r="BB188">
        <f t="shared" ca="1" si="67"/>
        <v>210</v>
      </c>
      <c r="BC188">
        <f t="shared" ca="1" si="67"/>
        <v>150</v>
      </c>
      <c r="BD188">
        <f t="shared" ca="1" si="66"/>
        <v>60</v>
      </c>
      <c r="BE188">
        <f t="shared" ca="1" si="59"/>
        <v>200.81098679999999</v>
      </c>
      <c r="BF188">
        <f t="shared" ca="1" si="63"/>
        <v>159.21251715415369</v>
      </c>
      <c r="BG188">
        <f t="shared" ca="1" si="60"/>
        <v>159.21251715415369</v>
      </c>
      <c r="BH188" cm="1">
        <f t="array" aca="1" ref="BH188" ca="1">_xlfn.LET(_xlpm.rozsah, $J$3:$J$10001,_xlpm.podminka, (_xlpm.rozsah&gt;E188)*(ISNUMBER(_xlpm.rozsah)),_xlpm.indexy, IF(_xlpm.podminka, ROW(_xlpm.rozsah)-MIN(ROW(_xlpm.rozsah))+1),_xlpm.prvni, MIN(_xlpm.indexy),_xlpm.finalni, IF(_xlpm.prvni=1, 2, _xlpm.prvni),INDEX(_xlpm.rozsah, _xlpm.finalni))</f>
        <v>800</v>
      </c>
      <c r="BI188" cm="1">
        <f t="array" aca="1" ref="BI188" ca="1">INDEX($J$3:$J$10001,MATCH(BH188,$J$3:$J$10004,0)-1)</f>
        <v>700</v>
      </c>
      <c r="BJ188">
        <f t="shared" ca="1" si="68"/>
        <v>210</v>
      </c>
      <c r="BK188">
        <f t="shared" ca="1" si="68"/>
        <v>150</v>
      </c>
      <c r="BL188">
        <f t="shared" ca="1" si="64"/>
        <v>60</v>
      </c>
      <c r="BM188">
        <f t="shared" ca="1" si="61"/>
        <v>200.78748284584631</v>
      </c>
    </row>
    <row r="189" spans="1:65" x14ac:dyDescent="0.25">
      <c r="A189" s="64">
        <v>186</v>
      </c>
      <c r="B189" s="64">
        <v>1</v>
      </c>
      <c r="C189" s="64">
        <v>4</v>
      </c>
      <c r="D189" s="18">
        <v>186</v>
      </c>
      <c r="E189" s="21">
        <f t="shared" ca="1" si="54"/>
        <v>715.35419525692282</v>
      </c>
      <c r="F189" s="22">
        <f t="shared" ca="1" si="55"/>
        <v>6.3685006861661471</v>
      </c>
      <c r="G189" s="28">
        <v>186</v>
      </c>
      <c r="H189" s="24">
        <f t="shared" ca="1" si="56"/>
        <v>715.315022</v>
      </c>
      <c r="I189" s="25">
        <f t="shared" ca="1" si="57"/>
        <v>6.3675605280000003</v>
      </c>
      <c r="J189" s="155"/>
      <c r="K189" s="155"/>
      <c r="L189" s="129">
        <f t="shared" si="62"/>
        <v>0</v>
      </c>
      <c r="AX189">
        <f t="shared" ca="1" si="65"/>
        <v>159.18901320000001</v>
      </c>
      <c r="AY189">
        <f t="shared" ca="1" si="58"/>
        <v>159.18901320000001</v>
      </c>
      <c r="AZ189" cm="1">
        <f t="array" aca="1" ref="AZ189" ca="1">_xlfn.LET(_xlpm.rozsah, $J$3:$J$10001,_xlpm.podminka, (_xlpm.rozsah&gt;H189)*(ISNUMBER(_xlpm.rozsah)),_xlpm.indexy, IF(_xlpm.podminka, ROW(_xlpm.rozsah)-MIN(ROW(_xlpm.rozsah))+1),_xlpm.prvni, MIN(_xlpm.indexy),_xlpm.finalni, IF(_xlpm.prvni=1, 2, _xlpm.prvni),INDEX(_xlpm.rozsah, _xlpm.finalni))</f>
        <v>800</v>
      </c>
      <c r="BA189" cm="1">
        <f t="array" aca="1" ref="BA189" ca="1">INDEX($J$3:$J$10001,MATCH(AZ189,$J$3:$J$10004,0)-1)</f>
        <v>700</v>
      </c>
      <c r="BB189">
        <f t="shared" ca="1" si="67"/>
        <v>210</v>
      </c>
      <c r="BC189">
        <f t="shared" ca="1" si="67"/>
        <v>150</v>
      </c>
      <c r="BD189">
        <f t="shared" ca="1" si="66"/>
        <v>60</v>
      </c>
      <c r="BE189">
        <f t="shared" ca="1" si="59"/>
        <v>200.81098679999999</v>
      </c>
      <c r="BF189">
        <f t="shared" ca="1" si="63"/>
        <v>159.21251715415369</v>
      </c>
      <c r="BG189">
        <f t="shared" ca="1" si="60"/>
        <v>159.21251715415369</v>
      </c>
      <c r="BH189" cm="1">
        <f t="array" aca="1" ref="BH189" ca="1">_xlfn.LET(_xlpm.rozsah, $J$3:$J$10001,_xlpm.podminka, (_xlpm.rozsah&gt;E189)*(ISNUMBER(_xlpm.rozsah)),_xlpm.indexy, IF(_xlpm.podminka, ROW(_xlpm.rozsah)-MIN(ROW(_xlpm.rozsah))+1),_xlpm.prvni, MIN(_xlpm.indexy),_xlpm.finalni, IF(_xlpm.prvni=1, 2, _xlpm.prvni),INDEX(_xlpm.rozsah, _xlpm.finalni))</f>
        <v>800</v>
      </c>
      <c r="BI189" cm="1">
        <f t="array" aca="1" ref="BI189" ca="1">INDEX($J$3:$J$10001,MATCH(BH189,$J$3:$J$10004,0)-1)</f>
        <v>700</v>
      </c>
      <c r="BJ189">
        <f t="shared" ca="1" si="68"/>
        <v>210</v>
      </c>
      <c r="BK189">
        <f t="shared" ca="1" si="68"/>
        <v>150</v>
      </c>
      <c r="BL189">
        <f t="shared" ca="1" si="64"/>
        <v>60</v>
      </c>
      <c r="BM189">
        <f t="shared" ca="1" si="61"/>
        <v>200.78748284584631</v>
      </c>
    </row>
    <row r="190" spans="1:65" x14ac:dyDescent="0.25">
      <c r="A190" s="64">
        <v>187</v>
      </c>
      <c r="B190" s="64">
        <v>1</v>
      </c>
      <c r="C190" s="64">
        <v>4</v>
      </c>
      <c r="D190" s="18">
        <v>187</v>
      </c>
      <c r="E190" s="21">
        <f t="shared" ca="1" si="54"/>
        <v>715.35419525692282</v>
      </c>
      <c r="F190" s="22">
        <f t="shared" ca="1" si="55"/>
        <v>6.3685006861661471</v>
      </c>
      <c r="G190" s="23">
        <v>187</v>
      </c>
      <c r="H190" s="24">
        <f t="shared" ca="1" si="56"/>
        <v>715.315022</v>
      </c>
      <c r="I190" s="25">
        <f t="shared" ca="1" si="57"/>
        <v>6.3675605280000003</v>
      </c>
      <c r="J190" s="155"/>
      <c r="K190" s="155"/>
      <c r="L190" s="129">
        <f t="shared" si="62"/>
        <v>0</v>
      </c>
      <c r="AX190">
        <f t="shared" ca="1" si="65"/>
        <v>159.18901320000001</v>
      </c>
      <c r="AY190">
        <f t="shared" ca="1" si="58"/>
        <v>159.18901320000001</v>
      </c>
      <c r="AZ190" cm="1">
        <f t="array" aca="1" ref="AZ190" ca="1">_xlfn.LET(_xlpm.rozsah, $J$3:$J$10001,_xlpm.podminka, (_xlpm.rozsah&gt;H190)*(ISNUMBER(_xlpm.rozsah)),_xlpm.indexy, IF(_xlpm.podminka, ROW(_xlpm.rozsah)-MIN(ROW(_xlpm.rozsah))+1),_xlpm.prvni, MIN(_xlpm.indexy),_xlpm.finalni, IF(_xlpm.prvni=1, 2, _xlpm.prvni),INDEX(_xlpm.rozsah, _xlpm.finalni))</f>
        <v>800</v>
      </c>
      <c r="BA190" cm="1">
        <f t="array" aca="1" ref="BA190" ca="1">INDEX($J$3:$J$10001,MATCH(AZ190,$J$3:$J$10004,0)-1)</f>
        <v>700</v>
      </c>
      <c r="BB190">
        <f t="shared" ca="1" si="67"/>
        <v>210</v>
      </c>
      <c r="BC190">
        <f t="shared" ca="1" si="67"/>
        <v>150</v>
      </c>
      <c r="BD190">
        <f t="shared" ca="1" si="66"/>
        <v>60</v>
      </c>
      <c r="BE190">
        <f t="shared" ca="1" si="59"/>
        <v>200.81098679999999</v>
      </c>
      <c r="BF190">
        <f t="shared" ca="1" si="63"/>
        <v>159.21251715415369</v>
      </c>
      <c r="BG190">
        <f t="shared" ca="1" si="60"/>
        <v>159.21251715415369</v>
      </c>
      <c r="BH190" cm="1">
        <f t="array" aca="1" ref="BH190" ca="1">_xlfn.LET(_xlpm.rozsah, $J$3:$J$10001,_xlpm.podminka, (_xlpm.rozsah&gt;E190)*(ISNUMBER(_xlpm.rozsah)),_xlpm.indexy, IF(_xlpm.podminka, ROW(_xlpm.rozsah)-MIN(ROW(_xlpm.rozsah))+1),_xlpm.prvni, MIN(_xlpm.indexy),_xlpm.finalni, IF(_xlpm.prvni=1, 2, _xlpm.prvni),INDEX(_xlpm.rozsah, _xlpm.finalni))</f>
        <v>800</v>
      </c>
      <c r="BI190" cm="1">
        <f t="array" aca="1" ref="BI190" ca="1">INDEX($J$3:$J$10001,MATCH(BH190,$J$3:$J$10004,0)-1)</f>
        <v>700</v>
      </c>
      <c r="BJ190">
        <f t="shared" ca="1" si="68"/>
        <v>210</v>
      </c>
      <c r="BK190">
        <f t="shared" ca="1" si="68"/>
        <v>150</v>
      </c>
      <c r="BL190">
        <f t="shared" ca="1" si="64"/>
        <v>60</v>
      </c>
      <c r="BM190">
        <f t="shared" ca="1" si="61"/>
        <v>200.78748284584631</v>
      </c>
    </row>
    <row r="191" spans="1:65" x14ac:dyDescent="0.25">
      <c r="A191" s="64">
        <v>188</v>
      </c>
      <c r="B191" s="64">
        <v>1</v>
      </c>
      <c r="C191" s="64">
        <v>6</v>
      </c>
      <c r="D191" s="18">
        <v>188</v>
      </c>
      <c r="E191" s="21">
        <f t="shared" ca="1" si="54"/>
        <v>715.35419525692282</v>
      </c>
      <c r="F191" s="22">
        <f t="shared" ca="1" si="55"/>
        <v>9.5527510292492206</v>
      </c>
      <c r="G191" s="28">
        <v>188</v>
      </c>
      <c r="H191" s="24">
        <f t="shared" ca="1" si="56"/>
        <v>715.315022</v>
      </c>
      <c r="I191" s="25">
        <f t="shared" ca="1" si="57"/>
        <v>9.5513407920000013</v>
      </c>
      <c r="J191" s="155"/>
      <c r="K191" s="155"/>
      <c r="L191" s="129">
        <f t="shared" si="62"/>
        <v>0</v>
      </c>
      <c r="AX191">
        <f t="shared" ca="1" si="65"/>
        <v>159.18901320000001</v>
      </c>
      <c r="AY191">
        <f t="shared" ca="1" si="58"/>
        <v>159.18901320000001</v>
      </c>
      <c r="AZ191" cm="1">
        <f t="array" aca="1" ref="AZ191" ca="1">_xlfn.LET(_xlpm.rozsah, $J$3:$J$10001,_xlpm.podminka, (_xlpm.rozsah&gt;H191)*(ISNUMBER(_xlpm.rozsah)),_xlpm.indexy, IF(_xlpm.podminka, ROW(_xlpm.rozsah)-MIN(ROW(_xlpm.rozsah))+1),_xlpm.prvni, MIN(_xlpm.indexy),_xlpm.finalni, IF(_xlpm.prvni=1, 2, _xlpm.prvni),INDEX(_xlpm.rozsah, _xlpm.finalni))</f>
        <v>800</v>
      </c>
      <c r="BA191" cm="1">
        <f t="array" aca="1" ref="BA191" ca="1">INDEX($J$3:$J$10001,MATCH(AZ191,$J$3:$J$10004,0)-1)</f>
        <v>700</v>
      </c>
      <c r="BB191">
        <f t="shared" ca="1" si="67"/>
        <v>210</v>
      </c>
      <c r="BC191">
        <f t="shared" ca="1" si="67"/>
        <v>150</v>
      </c>
      <c r="BD191">
        <f t="shared" ca="1" si="66"/>
        <v>60</v>
      </c>
      <c r="BE191">
        <f t="shared" ca="1" si="59"/>
        <v>200.81098679999999</v>
      </c>
      <c r="BF191">
        <f t="shared" ca="1" si="63"/>
        <v>159.21251715415369</v>
      </c>
      <c r="BG191">
        <f t="shared" ca="1" si="60"/>
        <v>159.21251715415369</v>
      </c>
      <c r="BH191" cm="1">
        <f t="array" aca="1" ref="BH191" ca="1">_xlfn.LET(_xlpm.rozsah, $J$3:$J$10001,_xlpm.podminka, (_xlpm.rozsah&gt;E191)*(ISNUMBER(_xlpm.rozsah)),_xlpm.indexy, IF(_xlpm.podminka, ROW(_xlpm.rozsah)-MIN(ROW(_xlpm.rozsah))+1),_xlpm.prvni, MIN(_xlpm.indexy),_xlpm.finalni, IF(_xlpm.prvni=1, 2, _xlpm.prvni),INDEX(_xlpm.rozsah, _xlpm.finalni))</f>
        <v>800</v>
      </c>
      <c r="BI191" cm="1">
        <f t="array" aca="1" ref="BI191" ca="1">INDEX($J$3:$J$10001,MATCH(BH191,$J$3:$J$10004,0)-1)</f>
        <v>700</v>
      </c>
      <c r="BJ191">
        <f t="shared" ca="1" si="68"/>
        <v>210</v>
      </c>
      <c r="BK191">
        <f t="shared" ca="1" si="68"/>
        <v>150</v>
      </c>
      <c r="BL191">
        <f t="shared" ca="1" si="64"/>
        <v>60</v>
      </c>
      <c r="BM191">
        <f t="shared" ca="1" si="61"/>
        <v>200.78748284584631</v>
      </c>
    </row>
    <row r="192" spans="1:65" x14ac:dyDescent="0.25">
      <c r="A192" s="64">
        <v>189</v>
      </c>
      <c r="B192" s="64">
        <v>8</v>
      </c>
      <c r="C192" s="64">
        <v>18</v>
      </c>
      <c r="D192" s="18">
        <v>189</v>
      </c>
      <c r="E192" s="21">
        <f t="shared" ca="1" si="54"/>
        <v>822.83356205538246</v>
      </c>
      <c r="F192" s="22">
        <f t="shared" ca="1" si="55"/>
        <v>39.855020584984423</v>
      </c>
      <c r="G192" s="23">
        <v>189</v>
      </c>
      <c r="H192" s="24">
        <f t="shared" ca="1" si="56"/>
        <v>822.52017599999999</v>
      </c>
      <c r="I192" s="25">
        <f t="shared" ca="1" si="57"/>
        <v>39.826815840000002</v>
      </c>
      <c r="J192" s="155"/>
      <c r="K192" s="155"/>
      <c r="L192" s="129">
        <f t="shared" si="62"/>
        <v>0</v>
      </c>
      <c r="AX192">
        <f t="shared" ca="1" si="65"/>
        <v>221.260088</v>
      </c>
      <c r="AY192">
        <f t="shared" ca="1" si="58"/>
        <v>221.260088</v>
      </c>
      <c r="AZ192" cm="1">
        <f t="array" aca="1" ref="AZ192" ca="1">_xlfn.LET(_xlpm.rozsah, $J$3:$J$10001,_xlpm.podminka, (_xlpm.rozsah&gt;H192)*(ISNUMBER(_xlpm.rozsah)),_xlpm.indexy, IF(_xlpm.podminka, ROW(_xlpm.rozsah)-MIN(ROW(_xlpm.rozsah))+1),_xlpm.prvni, MIN(_xlpm.indexy),_xlpm.finalni, IF(_xlpm.prvni=1, 2, _xlpm.prvni),INDEX(_xlpm.rozsah, _xlpm.finalni))</f>
        <v>900</v>
      </c>
      <c r="BA192" cm="1">
        <f t="array" aca="1" ref="BA192" ca="1">INDEX($J$3:$J$10001,MATCH(AZ192,$J$3:$J$10004,0)-1)</f>
        <v>800</v>
      </c>
      <c r="BB192">
        <f t="shared" ca="1" si="67"/>
        <v>260</v>
      </c>
      <c r="BC192">
        <f t="shared" ca="1" si="67"/>
        <v>210</v>
      </c>
      <c r="BD192">
        <f t="shared" ca="1" si="66"/>
        <v>50</v>
      </c>
      <c r="BE192">
        <f t="shared" ca="1" si="59"/>
        <v>248.739912</v>
      </c>
      <c r="BF192">
        <f t="shared" ca="1" si="63"/>
        <v>221.41678102769123</v>
      </c>
      <c r="BG192">
        <f t="shared" ca="1" si="60"/>
        <v>221.41678102769123</v>
      </c>
      <c r="BH192" cm="1">
        <f t="array" aca="1" ref="BH192" ca="1">_xlfn.LET(_xlpm.rozsah, $J$3:$J$10001,_xlpm.podminka, (_xlpm.rozsah&gt;E192)*(ISNUMBER(_xlpm.rozsah)),_xlpm.indexy, IF(_xlpm.podminka, ROW(_xlpm.rozsah)-MIN(ROW(_xlpm.rozsah))+1),_xlpm.prvni, MIN(_xlpm.indexy),_xlpm.finalni, IF(_xlpm.prvni=1, 2, _xlpm.prvni),INDEX(_xlpm.rozsah, _xlpm.finalni))</f>
        <v>900</v>
      </c>
      <c r="BI192" cm="1">
        <f t="array" aca="1" ref="BI192" ca="1">INDEX($J$3:$J$10001,MATCH(BH192,$J$3:$J$10004,0)-1)</f>
        <v>800</v>
      </c>
      <c r="BJ192">
        <f t="shared" ca="1" si="68"/>
        <v>260</v>
      </c>
      <c r="BK192">
        <f t="shared" ca="1" si="68"/>
        <v>210</v>
      </c>
      <c r="BL192">
        <f t="shared" ca="1" si="64"/>
        <v>50</v>
      </c>
      <c r="BM192">
        <f t="shared" ca="1" si="61"/>
        <v>248.58321897230877</v>
      </c>
    </row>
    <row r="193" spans="1:65" x14ac:dyDescent="0.25">
      <c r="A193" s="64">
        <v>190</v>
      </c>
      <c r="B193" s="64">
        <v>20</v>
      </c>
      <c r="C193" s="64">
        <v>51</v>
      </c>
      <c r="D193" s="18">
        <v>190</v>
      </c>
      <c r="E193" s="21">
        <f t="shared" ca="1" si="54"/>
        <v>1007.0839051384562</v>
      </c>
      <c r="F193" s="22">
        <f t="shared" ca="1" si="55"/>
        <v>148.26127916206127</v>
      </c>
      <c r="G193" s="28">
        <v>190</v>
      </c>
      <c r="H193" s="24">
        <f t="shared" ca="1" si="56"/>
        <v>1006.30044</v>
      </c>
      <c r="I193" s="25">
        <f t="shared" ca="1" si="57"/>
        <v>148.22132243999999</v>
      </c>
      <c r="J193" s="155"/>
      <c r="K193" s="155"/>
      <c r="L193" s="129">
        <f t="shared" si="62"/>
        <v>0</v>
      </c>
      <c r="AX193">
        <f t="shared" ca="1" si="65"/>
        <v>290.630044</v>
      </c>
      <c r="AY193">
        <f t="shared" ca="1" si="58"/>
        <v>290.630044</v>
      </c>
      <c r="AZ193" cm="1">
        <f t="array" aca="1" ref="AZ193" ca="1">_xlfn.LET(_xlpm.rozsah, $J$3:$J$10001,_xlpm.podminka, (_xlpm.rozsah&gt;H193)*(ISNUMBER(_xlpm.rozsah)),_xlpm.indexy, IF(_xlpm.podminka, ROW(_xlpm.rozsah)-MIN(ROW(_xlpm.rozsah))+1),_xlpm.prvni, MIN(_xlpm.indexy),_xlpm.finalni, IF(_xlpm.prvni=1, 2, _xlpm.prvni),INDEX(_xlpm.rozsah, _xlpm.finalni))</f>
        <v>1100</v>
      </c>
      <c r="BA193" cm="1">
        <f t="array" aca="1" ref="BA193" ca="1">INDEX($J$3:$J$10001,MATCH(AZ193,$J$3:$J$10004,0)-1)</f>
        <v>1000</v>
      </c>
      <c r="BB193">
        <f t="shared" ca="1" si="67"/>
        <v>300</v>
      </c>
      <c r="BC193">
        <f t="shared" ca="1" si="67"/>
        <v>290</v>
      </c>
      <c r="BD193">
        <f t="shared" ca="1" si="66"/>
        <v>10</v>
      </c>
      <c r="BE193">
        <f t="shared" ca="1" si="59"/>
        <v>299.369956</v>
      </c>
      <c r="BF193">
        <f t="shared" ca="1" si="63"/>
        <v>290.70839051384564</v>
      </c>
      <c r="BG193">
        <f t="shared" ca="1" si="60"/>
        <v>290.70839051384564</v>
      </c>
      <c r="BH193" cm="1">
        <f t="array" aca="1" ref="BH193" ca="1">_xlfn.LET(_xlpm.rozsah, $J$3:$J$10001,_xlpm.podminka, (_xlpm.rozsah&gt;E193)*(ISNUMBER(_xlpm.rozsah)),_xlpm.indexy, IF(_xlpm.podminka, ROW(_xlpm.rozsah)-MIN(ROW(_xlpm.rozsah))+1),_xlpm.prvni, MIN(_xlpm.indexy),_xlpm.finalni, IF(_xlpm.prvni=1, 2, _xlpm.prvni),INDEX(_xlpm.rozsah, _xlpm.finalni))</f>
        <v>1100</v>
      </c>
      <c r="BI193" cm="1">
        <f t="array" aca="1" ref="BI193" ca="1">INDEX($J$3:$J$10001,MATCH(BH193,$J$3:$J$10004,0)-1)</f>
        <v>1000</v>
      </c>
      <c r="BJ193">
        <f t="shared" ca="1" si="68"/>
        <v>300</v>
      </c>
      <c r="BK193">
        <f t="shared" ca="1" si="68"/>
        <v>290</v>
      </c>
      <c r="BL193">
        <f t="shared" ca="1" si="64"/>
        <v>10</v>
      </c>
      <c r="BM193">
        <f t="shared" ca="1" si="61"/>
        <v>299.29160948615436</v>
      </c>
    </row>
    <row r="194" spans="1:65" x14ac:dyDescent="0.25">
      <c r="A194" s="64">
        <v>191</v>
      </c>
      <c r="B194" s="64">
        <v>49</v>
      </c>
      <c r="C194" s="64">
        <v>19</v>
      </c>
      <c r="D194" s="18">
        <v>191</v>
      </c>
      <c r="E194" s="21">
        <f t="shared" ca="1" si="54"/>
        <v>1452.3555675892176</v>
      </c>
      <c r="F194" s="22">
        <f t="shared" ca="1" si="55"/>
        <v>68.400000000000006</v>
      </c>
      <c r="G194" s="23">
        <v>191</v>
      </c>
      <c r="H194" s="24">
        <f t="shared" ca="1" si="56"/>
        <v>1450.436078</v>
      </c>
      <c r="I194" s="25">
        <f t="shared" ca="1" si="57"/>
        <v>68.400000000000006</v>
      </c>
      <c r="J194" s="155"/>
      <c r="K194" s="155"/>
      <c r="L194" s="129">
        <f t="shared" si="62"/>
        <v>0</v>
      </c>
      <c r="AX194">
        <f t="shared" ca="1" si="65"/>
        <v>360</v>
      </c>
      <c r="AY194">
        <f t="shared" ca="1" si="58"/>
        <v>360</v>
      </c>
      <c r="AZ194" cm="1">
        <f t="array" aca="1" ref="AZ194" ca="1">_xlfn.LET(_xlpm.rozsah, $J$3:$J$10001,_xlpm.podminka, (_xlpm.rozsah&gt;H194)*(ISNUMBER(_xlpm.rozsah)),_xlpm.indexy, IF(_xlpm.podminka, ROW(_xlpm.rozsah)-MIN(ROW(_xlpm.rozsah))+1),_xlpm.prvni, MIN(_xlpm.indexy),_xlpm.finalni, IF(_xlpm.prvni=1, 2, _xlpm.prvni),INDEX(_xlpm.rozsah, _xlpm.finalni))</f>
        <v>1500</v>
      </c>
      <c r="BA194" cm="1">
        <f t="array" aca="1" ref="BA194" ca="1">INDEX($J$3:$J$10001,MATCH(AZ194,$J$3:$J$10004,0)-1)</f>
        <v>1400</v>
      </c>
      <c r="BB194">
        <f t="shared" ca="1" si="67"/>
        <v>360</v>
      </c>
      <c r="BC194">
        <f t="shared" ca="1" si="67"/>
        <v>360</v>
      </c>
      <c r="BD194">
        <f t="shared" ca="1" si="66"/>
        <v>0</v>
      </c>
      <c r="BE194">
        <f t="shared" ca="1" si="59"/>
        <v>360</v>
      </c>
      <c r="BF194">
        <f t="shared" ca="1" si="63"/>
        <v>360</v>
      </c>
      <c r="BG194">
        <f t="shared" ca="1" si="60"/>
        <v>360</v>
      </c>
      <c r="BH194" cm="1">
        <f t="array" aca="1" ref="BH194" ca="1">_xlfn.LET(_xlpm.rozsah, $J$3:$J$10001,_xlpm.podminka, (_xlpm.rozsah&gt;E194)*(ISNUMBER(_xlpm.rozsah)),_xlpm.indexy, IF(_xlpm.podminka, ROW(_xlpm.rozsah)-MIN(ROW(_xlpm.rozsah))+1),_xlpm.prvni, MIN(_xlpm.indexy),_xlpm.finalni, IF(_xlpm.prvni=1, 2, _xlpm.prvni),INDEX(_xlpm.rozsah, _xlpm.finalni))</f>
        <v>1500</v>
      </c>
      <c r="BI194" cm="1">
        <f t="array" aca="1" ref="BI194" ca="1">INDEX($J$3:$J$10001,MATCH(BH194,$J$3:$J$10004,0)-1)</f>
        <v>1400</v>
      </c>
      <c r="BJ194">
        <f t="shared" ca="1" si="68"/>
        <v>360</v>
      </c>
      <c r="BK194">
        <f t="shared" ca="1" si="68"/>
        <v>360</v>
      </c>
      <c r="BL194">
        <f t="shared" ca="1" si="64"/>
        <v>0</v>
      </c>
      <c r="BM194">
        <f t="shared" ca="1" si="61"/>
        <v>360</v>
      </c>
    </row>
    <row r="195" spans="1:65" x14ac:dyDescent="0.25">
      <c r="A195" s="64">
        <v>192</v>
      </c>
      <c r="B195" s="64">
        <v>41</v>
      </c>
      <c r="C195" s="64">
        <v>13</v>
      </c>
      <c r="D195" s="18">
        <v>192</v>
      </c>
      <c r="E195" s="21">
        <f t="shared" ca="1" si="54"/>
        <v>1329.522005533835</v>
      </c>
      <c r="F195" s="22">
        <f t="shared" ca="1" si="55"/>
        <v>45.883786071939852</v>
      </c>
      <c r="G195" s="28">
        <v>192</v>
      </c>
      <c r="H195" s="24">
        <f t="shared" ca="1" si="56"/>
        <v>1327.915902</v>
      </c>
      <c r="I195" s="25">
        <f t="shared" ca="1" si="57"/>
        <v>45.862906725999999</v>
      </c>
      <c r="J195" s="155"/>
      <c r="K195" s="155"/>
      <c r="L195" s="129">
        <f t="shared" si="62"/>
        <v>0</v>
      </c>
      <c r="AX195">
        <f t="shared" ca="1" si="65"/>
        <v>352.79159019999997</v>
      </c>
      <c r="AY195">
        <f t="shared" ca="1" si="58"/>
        <v>352.79159019999997</v>
      </c>
      <c r="AZ195" cm="1">
        <f t="array" aca="1" ref="AZ195" ca="1">_xlfn.LET(_xlpm.rozsah, $J$3:$J$10001,_xlpm.podminka, (_xlpm.rozsah&gt;H195)*(ISNUMBER(_xlpm.rozsah)),_xlpm.indexy, IF(_xlpm.podminka, ROW(_xlpm.rozsah)-MIN(ROW(_xlpm.rozsah))+1),_xlpm.prvni, MIN(_xlpm.indexy),_xlpm.finalni, IF(_xlpm.prvni=1, 2, _xlpm.prvni),INDEX(_xlpm.rozsah, _xlpm.finalni))</f>
        <v>1400</v>
      </c>
      <c r="BA195" cm="1">
        <f t="array" aca="1" ref="BA195" ca="1">INDEX($J$3:$J$10001,MATCH(AZ195,$J$3:$J$10004,0)-1)</f>
        <v>1300</v>
      </c>
      <c r="BB195">
        <f t="shared" ca="1" si="67"/>
        <v>360</v>
      </c>
      <c r="BC195">
        <f t="shared" ca="1" si="67"/>
        <v>350</v>
      </c>
      <c r="BD195">
        <f t="shared" ca="1" si="66"/>
        <v>10</v>
      </c>
      <c r="BE195">
        <f t="shared" ca="1" si="59"/>
        <v>357.20840980000003</v>
      </c>
      <c r="BF195">
        <f t="shared" ca="1" si="63"/>
        <v>352.95220055338348</v>
      </c>
      <c r="BG195">
        <f t="shared" ca="1" si="60"/>
        <v>352.95220055338348</v>
      </c>
      <c r="BH195" cm="1">
        <f t="array" aca="1" ref="BH195" ca="1">_xlfn.LET(_xlpm.rozsah, $J$3:$J$10001,_xlpm.podminka, (_xlpm.rozsah&gt;E195)*(ISNUMBER(_xlpm.rozsah)),_xlpm.indexy, IF(_xlpm.podminka, ROW(_xlpm.rozsah)-MIN(ROW(_xlpm.rozsah))+1),_xlpm.prvni, MIN(_xlpm.indexy),_xlpm.finalni, IF(_xlpm.prvni=1, 2, _xlpm.prvni),INDEX(_xlpm.rozsah, _xlpm.finalni))</f>
        <v>1400</v>
      </c>
      <c r="BI195" cm="1">
        <f t="array" aca="1" ref="BI195" ca="1">INDEX($J$3:$J$10001,MATCH(BH195,$J$3:$J$10004,0)-1)</f>
        <v>1300</v>
      </c>
      <c r="BJ195">
        <f t="shared" ca="1" si="68"/>
        <v>360</v>
      </c>
      <c r="BK195">
        <f t="shared" ca="1" si="68"/>
        <v>350</v>
      </c>
      <c r="BL195">
        <f t="shared" ca="1" si="64"/>
        <v>10</v>
      </c>
      <c r="BM195">
        <f t="shared" ca="1" si="61"/>
        <v>357.04779944661652</v>
      </c>
    </row>
    <row r="196" spans="1:65" x14ac:dyDescent="0.25">
      <c r="A196" s="64">
        <v>193</v>
      </c>
      <c r="B196" s="64">
        <v>31</v>
      </c>
      <c r="C196" s="64">
        <v>16</v>
      </c>
      <c r="D196" s="18">
        <v>193</v>
      </c>
      <c r="E196" s="21">
        <f t="shared" ref="E196:E259" ca="1" si="69">(B196/100)*($AC$8 - $AC$11)+$AC$11</f>
        <v>1175.980052964607</v>
      </c>
      <c r="F196" s="22">
        <f t="shared" ref="F196:F259" ca="1" si="70">(C196*BF196)/100</f>
        <v>50.431361694867427</v>
      </c>
      <c r="G196" s="23">
        <v>193</v>
      </c>
      <c r="H196" s="24">
        <f t="shared" ref="H196:H259" ca="1" si="71">(B196/100)*($AF$8 - $AF$11)+$AF$11</f>
        <v>1174.765682</v>
      </c>
      <c r="I196" s="25">
        <f t="shared" ref="I196:I259" ca="1" si="72">(C196*AX196)/100</f>
        <v>50.392501824</v>
      </c>
      <c r="J196" s="155"/>
      <c r="K196" s="155"/>
      <c r="L196" s="129">
        <f t="shared" si="62"/>
        <v>0</v>
      </c>
      <c r="AX196">
        <f t="shared" ca="1" si="65"/>
        <v>314.95313640000001</v>
      </c>
      <c r="AY196">
        <f t="shared" ref="AY196:AY259" ca="1" si="73">MIN(BB196:BC196)+((H196-MIN(AZ196:BA196))/(MAX(AZ196:BA196)-MIN(AZ196:BA196)))*(MAX(BB196:BC196)-MIN(BB196:BC196))</f>
        <v>314.95313640000001</v>
      </c>
      <c r="AZ196" cm="1">
        <f t="array" aca="1" ref="AZ196" ca="1">_xlfn.LET(_xlpm.rozsah, $J$3:$J$10001,_xlpm.podminka, (_xlpm.rozsah&gt;H196)*(ISNUMBER(_xlpm.rozsah)),_xlpm.indexy, IF(_xlpm.podminka, ROW(_xlpm.rozsah)-MIN(ROW(_xlpm.rozsah))+1),_xlpm.prvni, MIN(_xlpm.indexy),_xlpm.finalni, IF(_xlpm.prvni=1, 2, _xlpm.prvni),INDEX(_xlpm.rozsah, _xlpm.finalni))</f>
        <v>1200</v>
      </c>
      <c r="BA196" cm="1">
        <f t="array" aca="1" ref="BA196" ca="1">INDEX($J$3:$J$10001,MATCH(AZ196,$J$3:$J$10004,0)-1)</f>
        <v>1100</v>
      </c>
      <c r="BB196">
        <f t="shared" ca="1" si="67"/>
        <v>320</v>
      </c>
      <c r="BC196">
        <f t="shared" ca="1" si="67"/>
        <v>300</v>
      </c>
      <c r="BD196">
        <f t="shared" ca="1" si="66"/>
        <v>20</v>
      </c>
      <c r="BE196">
        <f t="shared" ref="BE196:BE259" ca="1" si="74">MIN(BB196:BC196)+((MAX(AZ196:BA196)-H196)/(MAX(AZ196:BA196)-MIN(AZ196:BA196)))*(MAX(BB196:BC196)-MIN(BB196:BC196))</f>
        <v>305.04686359999999</v>
      </c>
      <c r="BF196">
        <f t="shared" ca="1" si="63"/>
        <v>315.19601059292143</v>
      </c>
      <c r="BG196">
        <f t="shared" ref="BG196:BG259" ca="1" si="75">MIN(BJ196:BK196)+((E196-MIN(BH196:BI196))/(MAX(BH196:BI196)-MIN(BH196:BI196)))*(MAX(BJ196:BK196)-MIN(BJ196:BK196))</f>
        <v>315.19601059292143</v>
      </c>
      <c r="BH196" cm="1">
        <f t="array" aca="1" ref="BH196" ca="1">_xlfn.LET(_xlpm.rozsah, $J$3:$J$10001,_xlpm.podminka, (_xlpm.rozsah&gt;E196)*(ISNUMBER(_xlpm.rozsah)),_xlpm.indexy, IF(_xlpm.podminka, ROW(_xlpm.rozsah)-MIN(ROW(_xlpm.rozsah))+1),_xlpm.prvni, MIN(_xlpm.indexy),_xlpm.finalni, IF(_xlpm.prvni=1, 2, _xlpm.prvni),INDEX(_xlpm.rozsah, _xlpm.finalni))</f>
        <v>1200</v>
      </c>
      <c r="BI196" cm="1">
        <f t="array" aca="1" ref="BI196" ca="1">INDEX($J$3:$J$10001,MATCH(BH196,$J$3:$J$10004,0)-1)</f>
        <v>1100</v>
      </c>
      <c r="BJ196">
        <f t="shared" ca="1" si="68"/>
        <v>320</v>
      </c>
      <c r="BK196">
        <f t="shared" ca="1" si="68"/>
        <v>300</v>
      </c>
      <c r="BL196">
        <f t="shared" ca="1" si="64"/>
        <v>20</v>
      </c>
      <c r="BM196">
        <f t="shared" ref="BM196:BM259" ca="1" si="76">MIN(BJ196:BK196)+((MAX(BH196:BI196)-E196)/(MAX(BH196:BI196)-MIN(BH196:BI196)))*(MAX(BJ196:BK196)-MIN(BJ196:BK196))</f>
        <v>304.80398940707857</v>
      </c>
    </row>
    <row r="197" spans="1:65" x14ac:dyDescent="0.25">
      <c r="A197" s="64">
        <v>194</v>
      </c>
      <c r="B197" s="64">
        <v>28</v>
      </c>
      <c r="C197" s="64">
        <v>21</v>
      </c>
      <c r="D197" s="18">
        <v>194</v>
      </c>
      <c r="E197" s="21">
        <f t="shared" ca="1" si="69"/>
        <v>1129.9174671938385</v>
      </c>
      <c r="F197" s="22">
        <f t="shared" ca="1" si="70"/>
        <v>64.25653362214122</v>
      </c>
      <c r="G197" s="28">
        <v>194</v>
      </c>
      <c r="H197" s="24">
        <f t="shared" ca="1" si="71"/>
        <v>1128.820616</v>
      </c>
      <c r="I197" s="25">
        <f t="shared" ca="1" si="72"/>
        <v>64.210465872</v>
      </c>
      <c r="J197" s="155"/>
      <c r="K197" s="155"/>
      <c r="L197" s="129">
        <f t="shared" ref="L197:L260" si="77">K197*2*PI()*J197/60*0.001</f>
        <v>0</v>
      </c>
      <c r="AX197">
        <f t="shared" ca="1" si="65"/>
        <v>305.76412319999997</v>
      </c>
      <c r="AY197">
        <f t="shared" ca="1" si="73"/>
        <v>305.76412319999997</v>
      </c>
      <c r="AZ197" cm="1">
        <f t="array" aca="1" ref="AZ197" ca="1">_xlfn.LET(_xlpm.rozsah, $J$3:$J$10001,_xlpm.podminka, (_xlpm.rozsah&gt;H197)*(ISNUMBER(_xlpm.rozsah)),_xlpm.indexy, IF(_xlpm.podminka, ROW(_xlpm.rozsah)-MIN(ROW(_xlpm.rozsah))+1),_xlpm.prvni, MIN(_xlpm.indexy),_xlpm.finalni, IF(_xlpm.prvni=1, 2, _xlpm.prvni),INDEX(_xlpm.rozsah, _xlpm.finalni))</f>
        <v>1200</v>
      </c>
      <c r="BA197" cm="1">
        <f t="array" aca="1" ref="BA197" ca="1">INDEX($J$3:$J$10001,MATCH(AZ197,$J$3:$J$10004,0)-1)</f>
        <v>1100</v>
      </c>
      <c r="BB197">
        <f t="shared" ca="1" si="67"/>
        <v>320</v>
      </c>
      <c r="BC197">
        <f t="shared" ca="1" si="67"/>
        <v>300</v>
      </c>
      <c r="BD197">
        <f t="shared" ca="1" si="66"/>
        <v>20</v>
      </c>
      <c r="BE197">
        <f t="shared" ca="1" si="74"/>
        <v>314.23587680000003</v>
      </c>
      <c r="BF197">
        <f t="shared" ref="BF197:BF260" ca="1" si="78">IF(BL197&lt;0, BM197,BG197)</f>
        <v>305.98349343876771</v>
      </c>
      <c r="BG197">
        <f t="shared" ca="1" si="75"/>
        <v>305.98349343876771</v>
      </c>
      <c r="BH197" cm="1">
        <f t="array" aca="1" ref="BH197" ca="1">_xlfn.LET(_xlpm.rozsah, $J$3:$J$10001,_xlpm.podminka, (_xlpm.rozsah&gt;E197)*(ISNUMBER(_xlpm.rozsah)),_xlpm.indexy, IF(_xlpm.podminka, ROW(_xlpm.rozsah)-MIN(ROW(_xlpm.rozsah))+1),_xlpm.prvni, MIN(_xlpm.indexy),_xlpm.finalni, IF(_xlpm.prvni=1, 2, _xlpm.prvni),INDEX(_xlpm.rozsah, _xlpm.finalni))</f>
        <v>1200</v>
      </c>
      <c r="BI197" cm="1">
        <f t="array" aca="1" ref="BI197" ca="1">INDEX($J$3:$J$10001,MATCH(BH197,$J$3:$J$10004,0)-1)</f>
        <v>1100</v>
      </c>
      <c r="BJ197">
        <f t="shared" ca="1" si="68"/>
        <v>320</v>
      </c>
      <c r="BK197">
        <f t="shared" ca="1" si="68"/>
        <v>300</v>
      </c>
      <c r="BL197">
        <f t="shared" ref="BL197:BL260" ca="1" si="79">BJ197-BK197</f>
        <v>20</v>
      </c>
      <c r="BM197">
        <f t="shared" ca="1" si="76"/>
        <v>314.01650656123229</v>
      </c>
    </row>
    <row r="198" spans="1:65" x14ac:dyDescent="0.25">
      <c r="A198" s="64">
        <v>195</v>
      </c>
      <c r="B198" s="64">
        <v>21</v>
      </c>
      <c r="C198" s="64">
        <v>17</v>
      </c>
      <c r="D198" s="18">
        <v>195</v>
      </c>
      <c r="E198" s="21">
        <f t="shared" ca="1" si="69"/>
        <v>1022.438100395379</v>
      </c>
      <c r="F198" s="22">
        <f t="shared" ca="1" si="70"/>
        <v>49.681447706721436</v>
      </c>
      <c r="G198" s="23">
        <v>195</v>
      </c>
      <c r="H198" s="24">
        <f t="shared" ca="1" si="71"/>
        <v>1021.615462</v>
      </c>
      <c r="I198" s="25">
        <f t="shared" ca="1" si="72"/>
        <v>49.667462853999993</v>
      </c>
      <c r="J198" s="155"/>
      <c r="K198" s="155"/>
      <c r="L198" s="129">
        <f t="shared" si="77"/>
        <v>0</v>
      </c>
      <c r="AX198">
        <f t="shared" ca="1" si="65"/>
        <v>292.16154619999998</v>
      </c>
      <c r="AY198">
        <f t="shared" ca="1" si="73"/>
        <v>292.16154619999998</v>
      </c>
      <c r="AZ198" cm="1">
        <f t="array" aca="1" ref="AZ198" ca="1">_xlfn.LET(_xlpm.rozsah, $J$3:$J$10001,_xlpm.podminka, (_xlpm.rozsah&gt;H198)*(ISNUMBER(_xlpm.rozsah)),_xlpm.indexy, IF(_xlpm.podminka, ROW(_xlpm.rozsah)-MIN(ROW(_xlpm.rozsah))+1),_xlpm.prvni, MIN(_xlpm.indexy),_xlpm.finalni, IF(_xlpm.prvni=1, 2, _xlpm.prvni),INDEX(_xlpm.rozsah, _xlpm.finalni))</f>
        <v>1100</v>
      </c>
      <c r="BA198" cm="1">
        <f t="array" aca="1" ref="BA198" ca="1">INDEX($J$3:$J$10001,MATCH(AZ198,$J$3:$J$10004,0)-1)</f>
        <v>1000</v>
      </c>
      <c r="BB198">
        <f t="shared" ca="1" si="67"/>
        <v>300</v>
      </c>
      <c r="BC198">
        <f t="shared" ca="1" si="67"/>
        <v>290</v>
      </c>
      <c r="BD198">
        <f t="shared" ca="1" si="66"/>
        <v>10</v>
      </c>
      <c r="BE198">
        <f t="shared" ca="1" si="74"/>
        <v>297.83845380000002</v>
      </c>
      <c r="BF198">
        <f t="shared" ca="1" si="78"/>
        <v>292.24381003953789</v>
      </c>
      <c r="BG198">
        <f t="shared" ca="1" si="75"/>
        <v>292.24381003953789</v>
      </c>
      <c r="BH198" cm="1">
        <f t="array" aca="1" ref="BH198" ca="1">_xlfn.LET(_xlpm.rozsah, $J$3:$J$10001,_xlpm.podminka, (_xlpm.rozsah&gt;E198)*(ISNUMBER(_xlpm.rozsah)),_xlpm.indexy, IF(_xlpm.podminka, ROW(_xlpm.rozsah)-MIN(ROW(_xlpm.rozsah))+1),_xlpm.prvni, MIN(_xlpm.indexy),_xlpm.finalni, IF(_xlpm.prvni=1, 2, _xlpm.prvni),INDEX(_xlpm.rozsah, _xlpm.finalni))</f>
        <v>1100</v>
      </c>
      <c r="BI198" cm="1">
        <f t="array" aca="1" ref="BI198" ca="1">INDEX($J$3:$J$10001,MATCH(BH198,$J$3:$J$10004,0)-1)</f>
        <v>1000</v>
      </c>
      <c r="BJ198">
        <f t="shared" ca="1" si="68"/>
        <v>300</v>
      </c>
      <c r="BK198">
        <f t="shared" ca="1" si="68"/>
        <v>290</v>
      </c>
      <c r="BL198">
        <f t="shared" ca="1" si="79"/>
        <v>10</v>
      </c>
      <c r="BM198">
        <f t="shared" ca="1" si="76"/>
        <v>297.75618996046211</v>
      </c>
    </row>
    <row r="199" spans="1:65" x14ac:dyDescent="0.25">
      <c r="A199" s="64">
        <v>196</v>
      </c>
      <c r="B199" s="64">
        <v>31</v>
      </c>
      <c r="C199" s="64">
        <v>21</v>
      </c>
      <c r="D199" s="18">
        <v>196</v>
      </c>
      <c r="E199" s="21">
        <f t="shared" ca="1" si="69"/>
        <v>1175.980052964607</v>
      </c>
      <c r="F199" s="22">
        <f t="shared" ca="1" si="70"/>
        <v>66.191162224513505</v>
      </c>
      <c r="G199" s="28">
        <v>196</v>
      </c>
      <c r="H199" s="24">
        <f t="shared" ca="1" si="71"/>
        <v>1174.765682</v>
      </c>
      <c r="I199" s="25">
        <f t="shared" ca="1" si="72"/>
        <v>66.140158643999996</v>
      </c>
      <c r="J199" s="155"/>
      <c r="K199" s="155"/>
      <c r="L199" s="129">
        <f t="shared" si="77"/>
        <v>0</v>
      </c>
      <c r="AX199">
        <f t="shared" ca="1" si="65"/>
        <v>314.95313640000001</v>
      </c>
      <c r="AY199">
        <f t="shared" ca="1" si="73"/>
        <v>314.95313640000001</v>
      </c>
      <c r="AZ199" cm="1">
        <f t="array" aca="1" ref="AZ199" ca="1">_xlfn.LET(_xlpm.rozsah, $J$3:$J$10001,_xlpm.podminka, (_xlpm.rozsah&gt;H199)*(ISNUMBER(_xlpm.rozsah)),_xlpm.indexy, IF(_xlpm.podminka, ROW(_xlpm.rozsah)-MIN(ROW(_xlpm.rozsah))+1),_xlpm.prvni, MIN(_xlpm.indexy),_xlpm.finalni, IF(_xlpm.prvni=1, 2, _xlpm.prvni),INDEX(_xlpm.rozsah, _xlpm.finalni))</f>
        <v>1200</v>
      </c>
      <c r="BA199" cm="1">
        <f t="array" aca="1" ref="BA199" ca="1">INDEX($J$3:$J$10001,MATCH(AZ199,$J$3:$J$10004,0)-1)</f>
        <v>1100</v>
      </c>
      <c r="BB199">
        <f t="shared" ca="1" si="67"/>
        <v>320</v>
      </c>
      <c r="BC199">
        <f t="shared" ca="1" si="67"/>
        <v>300</v>
      </c>
      <c r="BD199">
        <f t="shared" ca="1" si="66"/>
        <v>20</v>
      </c>
      <c r="BE199">
        <f t="shared" ca="1" si="74"/>
        <v>305.04686359999999</v>
      </c>
      <c r="BF199">
        <f t="shared" ca="1" si="78"/>
        <v>315.19601059292143</v>
      </c>
      <c r="BG199">
        <f t="shared" ca="1" si="75"/>
        <v>315.19601059292143</v>
      </c>
      <c r="BH199" cm="1">
        <f t="array" aca="1" ref="BH199" ca="1">_xlfn.LET(_xlpm.rozsah, $J$3:$J$10001,_xlpm.podminka, (_xlpm.rozsah&gt;E199)*(ISNUMBER(_xlpm.rozsah)),_xlpm.indexy, IF(_xlpm.podminka, ROW(_xlpm.rozsah)-MIN(ROW(_xlpm.rozsah))+1),_xlpm.prvni, MIN(_xlpm.indexy),_xlpm.finalni, IF(_xlpm.prvni=1, 2, _xlpm.prvni),INDEX(_xlpm.rozsah, _xlpm.finalni))</f>
        <v>1200</v>
      </c>
      <c r="BI199" cm="1">
        <f t="array" aca="1" ref="BI199" ca="1">INDEX($J$3:$J$10001,MATCH(BH199,$J$3:$J$10004,0)-1)</f>
        <v>1100</v>
      </c>
      <c r="BJ199">
        <f t="shared" ca="1" si="68"/>
        <v>320</v>
      </c>
      <c r="BK199">
        <f t="shared" ca="1" si="68"/>
        <v>300</v>
      </c>
      <c r="BL199">
        <f t="shared" ca="1" si="79"/>
        <v>20</v>
      </c>
      <c r="BM199">
        <f t="shared" ca="1" si="76"/>
        <v>304.80398940707857</v>
      </c>
    </row>
    <row r="200" spans="1:65" x14ac:dyDescent="0.25">
      <c r="A200" s="64">
        <v>197</v>
      </c>
      <c r="B200" s="64">
        <v>21</v>
      </c>
      <c r="C200" s="64">
        <v>8</v>
      </c>
      <c r="D200" s="18">
        <v>197</v>
      </c>
      <c r="E200" s="21">
        <f t="shared" ca="1" si="69"/>
        <v>1022.438100395379</v>
      </c>
      <c r="F200" s="22">
        <f t="shared" ca="1" si="70"/>
        <v>23.37950480316303</v>
      </c>
      <c r="G200" s="23">
        <v>197</v>
      </c>
      <c r="H200" s="24">
        <f t="shared" ca="1" si="71"/>
        <v>1021.615462</v>
      </c>
      <c r="I200" s="25">
        <f t="shared" ca="1" si="72"/>
        <v>23.372923695999997</v>
      </c>
      <c r="J200" s="155"/>
      <c r="K200" s="155"/>
      <c r="L200" s="129">
        <f t="shared" si="77"/>
        <v>0</v>
      </c>
      <c r="AX200">
        <f t="shared" ca="1" si="65"/>
        <v>292.16154619999998</v>
      </c>
      <c r="AY200">
        <f t="shared" ca="1" si="73"/>
        <v>292.16154619999998</v>
      </c>
      <c r="AZ200" cm="1">
        <f t="array" aca="1" ref="AZ200" ca="1">_xlfn.LET(_xlpm.rozsah, $J$3:$J$10001,_xlpm.podminka, (_xlpm.rozsah&gt;H200)*(ISNUMBER(_xlpm.rozsah)),_xlpm.indexy, IF(_xlpm.podminka, ROW(_xlpm.rozsah)-MIN(ROW(_xlpm.rozsah))+1),_xlpm.prvni, MIN(_xlpm.indexy),_xlpm.finalni, IF(_xlpm.prvni=1, 2, _xlpm.prvni),INDEX(_xlpm.rozsah, _xlpm.finalni))</f>
        <v>1100</v>
      </c>
      <c r="BA200" cm="1">
        <f t="array" aca="1" ref="BA200" ca="1">INDEX($J$3:$J$10001,MATCH(AZ200,$J$3:$J$10004,0)-1)</f>
        <v>1000</v>
      </c>
      <c r="BB200">
        <f t="shared" ca="1" si="67"/>
        <v>300</v>
      </c>
      <c r="BC200">
        <f t="shared" ca="1" si="67"/>
        <v>290</v>
      </c>
      <c r="BD200">
        <f t="shared" ca="1" si="66"/>
        <v>10</v>
      </c>
      <c r="BE200">
        <f t="shared" ca="1" si="74"/>
        <v>297.83845380000002</v>
      </c>
      <c r="BF200">
        <f t="shared" ca="1" si="78"/>
        <v>292.24381003953789</v>
      </c>
      <c r="BG200">
        <f t="shared" ca="1" si="75"/>
        <v>292.24381003953789</v>
      </c>
      <c r="BH200" cm="1">
        <f t="array" aca="1" ref="BH200" ca="1">_xlfn.LET(_xlpm.rozsah, $J$3:$J$10001,_xlpm.podminka, (_xlpm.rozsah&gt;E200)*(ISNUMBER(_xlpm.rozsah)),_xlpm.indexy, IF(_xlpm.podminka, ROW(_xlpm.rozsah)-MIN(ROW(_xlpm.rozsah))+1),_xlpm.prvni, MIN(_xlpm.indexy),_xlpm.finalni, IF(_xlpm.prvni=1, 2, _xlpm.prvni),INDEX(_xlpm.rozsah, _xlpm.finalni))</f>
        <v>1100</v>
      </c>
      <c r="BI200" cm="1">
        <f t="array" aca="1" ref="BI200" ca="1">INDEX($J$3:$J$10001,MATCH(BH200,$J$3:$J$10004,0)-1)</f>
        <v>1000</v>
      </c>
      <c r="BJ200">
        <f t="shared" ca="1" si="68"/>
        <v>300</v>
      </c>
      <c r="BK200">
        <f t="shared" ca="1" si="68"/>
        <v>290</v>
      </c>
      <c r="BL200">
        <f t="shared" ca="1" si="79"/>
        <v>10</v>
      </c>
      <c r="BM200">
        <f t="shared" ca="1" si="76"/>
        <v>297.75618996046211</v>
      </c>
    </row>
    <row r="201" spans="1:65" x14ac:dyDescent="0.25">
      <c r="A201" s="64">
        <v>198</v>
      </c>
      <c r="B201" s="64">
        <v>0</v>
      </c>
      <c r="C201" s="64">
        <v>14</v>
      </c>
      <c r="D201" s="18">
        <v>198</v>
      </c>
      <c r="E201" s="21">
        <f t="shared" ca="1" si="69"/>
        <v>700</v>
      </c>
      <c r="F201" s="22">
        <f t="shared" ca="1" si="70"/>
        <v>21</v>
      </c>
      <c r="G201" s="28">
        <v>198</v>
      </c>
      <c r="H201" s="24">
        <f t="shared" ca="1" si="71"/>
        <v>700</v>
      </c>
      <c r="I201" s="25">
        <f t="shared" ca="1" si="72"/>
        <v>21</v>
      </c>
      <c r="J201" s="155"/>
      <c r="K201" s="155"/>
      <c r="L201" s="129">
        <f t="shared" si="77"/>
        <v>0</v>
      </c>
      <c r="AX201">
        <f t="shared" ca="1" si="65"/>
        <v>150</v>
      </c>
      <c r="AY201">
        <f t="shared" ca="1" si="73"/>
        <v>150</v>
      </c>
      <c r="AZ201" cm="1">
        <f t="array" aca="1" ref="AZ201" ca="1">_xlfn.LET(_xlpm.rozsah, $J$3:$J$10001,_xlpm.podminka, (_xlpm.rozsah&gt;H201)*(ISNUMBER(_xlpm.rozsah)),_xlpm.indexy, IF(_xlpm.podminka, ROW(_xlpm.rozsah)-MIN(ROW(_xlpm.rozsah))+1),_xlpm.prvni, MIN(_xlpm.indexy),_xlpm.finalni, IF(_xlpm.prvni=1, 2, _xlpm.prvni),INDEX(_xlpm.rozsah, _xlpm.finalni))</f>
        <v>800</v>
      </c>
      <c r="BA201" cm="1">
        <f t="array" aca="1" ref="BA201" ca="1">INDEX($J$3:$J$10001,MATCH(AZ201,$J$3:$J$10004,0)-1)</f>
        <v>700</v>
      </c>
      <c r="BB201">
        <f t="shared" ca="1" si="67"/>
        <v>210</v>
      </c>
      <c r="BC201">
        <f t="shared" ca="1" si="67"/>
        <v>150</v>
      </c>
      <c r="BD201">
        <f t="shared" ca="1" si="66"/>
        <v>60</v>
      </c>
      <c r="BE201">
        <f t="shared" ca="1" si="74"/>
        <v>210</v>
      </c>
      <c r="BF201">
        <f t="shared" ca="1" si="78"/>
        <v>150</v>
      </c>
      <c r="BG201">
        <f t="shared" ca="1" si="75"/>
        <v>150</v>
      </c>
      <c r="BH201" cm="1">
        <f t="array" aca="1" ref="BH201" ca="1">_xlfn.LET(_xlpm.rozsah, $J$3:$J$10001,_xlpm.podminka, (_xlpm.rozsah&gt;E201)*(ISNUMBER(_xlpm.rozsah)),_xlpm.indexy, IF(_xlpm.podminka, ROW(_xlpm.rozsah)-MIN(ROW(_xlpm.rozsah))+1),_xlpm.prvni, MIN(_xlpm.indexy),_xlpm.finalni, IF(_xlpm.prvni=1, 2, _xlpm.prvni),INDEX(_xlpm.rozsah, _xlpm.finalni))</f>
        <v>800</v>
      </c>
      <c r="BI201" cm="1">
        <f t="array" aca="1" ref="BI201" ca="1">INDEX($J$3:$J$10001,MATCH(BH201,$J$3:$J$10004,0)-1)</f>
        <v>700</v>
      </c>
      <c r="BJ201">
        <f t="shared" ca="1" si="68"/>
        <v>210</v>
      </c>
      <c r="BK201">
        <f t="shared" ca="1" si="68"/>
        <v>150</v>
      </c>
      <c r="BL201">
        <f t="shared" ca="1" si="79"/>
        <v>60</v>
      </c>
      <c r="BM201">
        <f t="shared" ca="1" si="76"/>
        <v>210</v>
      </c>
    </row>
    <row r="202" spans="1:65" x14ac:dyDescent="0.25">
      <c r="A202" s="64">
        <v>199</v>
      </c>
      <c r="B202" s="64">
        <v>0</v>
      </c>
      <c r="C202" s="64">
        <v>12</v>
      </c>
      <c r="D202" s="18">
        <v>199</v>
      </c>
      <c r="E202" s="21">
        <f t="shared" ca="1" si="69"/>
        <v>700</v>
      </c>
      <c r="F202" s="22">
        <f t="shared" ca="1" si="70"/>
        <v>18</v>
      </c>
      <c r="G202" s="23">
        <v>199</v>
      </c>
      <c r="H202" s="24">
        <f t="shared" ca="1" si="71"/>
        <v>700</v>
      </c>
      <c r="I202" s="25">
        <f t="shared" ca="1" si="72"/>
        <v>18</v>
      </c>
      <c r="J202" s="155"/>
      <c r="K202" s="155"/>
      <c r="L202" s="129">
        <f t="shared" si="77"/>
        <v>0</v>
      </c>
      <c r="AX202">
        <f t="shared" ca="1" si="65"/>
        <v>150</v>
      </c>
      <c r="AY202">
        <f t="shared" ca="1" si="73"/>
        <v>150</v>
      </c>
      <c r="AZ202" cm="1">
        <f t="array" aca="1" ref="AZ202" ca="1">_xlfn.LET(_xlpm.rozsah, $J$3:$J$10001,_xlpm.podminka, (_xlpm.rozsah&gt;H202)*(ISNUMBER(_xlpm.rozsah)),_xlpm.indexy, IF(_xlpm.podminka, ROW(_xlpm.rozsah)-MIN(ROW(_xlpm.rozsah))+1),_xlpm.prvni, MIN(_xlpm.indexy),_xlpm.finalni, IF(_xlpm.prvni=1, 2, _xlpm.prvni),INDEX(_xlpm.rozsah, _xlpm.finalni))</f>
        <v>800</v>
      </c>
      <c r="BA202" cm="1">
        <f t="array" aca="1" ref="BA202" ca="1">INDEX($J$3:$J$10001,MATCH(AZ202,$J$3:$J$10004,0)-1)</f>
        <v>700</v>
      </c>
      <c r="BB202">
        <f t="shared" ca="1" si="67"/>
        <v>210</v>
      </c>
      <c r="BC202">
        <f t="shared" ca="1" si="67"/>
        <v>150</v>
      </c>
      <c r="BD202">
        <f t="shared" ca="1" si="66"/>
        <v>60</v>
      </c>
      <c r="BE202">
        <f t="shared" ca="1" si="74"/>
        <v>210</v>
      </c>
      <c r="BF202">
        <f t="shared" ca="1" si="78"/>
        <v>150</v>
      </c>
      <c r="BG202">
        <f t="shared" ca="1" si="75"/>
        <v>150</v>
      </c>
      <c r="BH202" cm="1">
        <f t="array" aca="1" ref="BH202" ca="1">_xlfn.LET(_xlpm.rozsah, $J$3:$J$10001,_xlpm.podminka, (_xlpm.rozsah&gt;E202)*(ISNUMBER(_xlpm.rozsah)),_xlpm.indexy, IF(_xlpm.podminka, ROW(_xlpm.rozsah)-MIN(ROW(_xlpm.rozsah))+1),_xlpm.prvni, MIN(_xlpm.indexy),_xlpm.finalni, IF(_xlpm.prvni=1, 2, _xlpm.prvni),INDEX(_xlpm.rozsah, _xlpm.finalni))</f>
        <v>800</v>
      </c>
      <c r="BI202" cm="1">
        <f t="array" aca="1" ref="BI202" ca="1">INDEX($J$3:$J$10001,MATCH(BH202,$J$3:$J$10004,0)-1)</f>
        <v>700</v>
      </c>
      <c r="BJ202">
        <f t="shared" ca="1" si="68"/>
        <v>210</v>
      </c>
      <c r="BK202">
        <f t="shared" ca="1" si="68"/>
        <v>150</v>
      </c>
      <c r="BL202">
        <f t="shared" ca="1" si="79"/>
        <v>60</v>
      </c>
      <c r="BM202">
        <f t="shared" ca="1" si="76"/>
        <v>210</v>
      </c>
    </row>
    <row r="203" spans="1:65" x14ac:dyDescent="0.25">
      <c r="A203" s="64">
        <v>200</v>
      </c>
      <c r="B203" s="64">
        <v>3</v>
      </c>
      <c r="C203" s="64">
        <v>8</v>
      </c>
      <c r="D203" s="18">
        <v>200</v>
      </c>
      <c r="E203" s="21">
        <f t="shared" ca="1" si="69"/>
        <v>746.06258577076846</v>
      </c>
      <c r="F203" s="22">
        <f t="shared" ca="1" si="70"/>
        <v>14.211004116996888</v>
      </c>
      <c r="G203" s="28">
        <v>200</v>
      </c>
      <c r="H203" s="24">
        <f t="shared" ca="1" si="71"/>
        <v>745.945066</v>
      </c>
      <c r="I203" s="25">
        <f t="shared" ca="1" si="72"/>
        <v>14.205363167999998</v>
      </c>
      <c r="J203" s="155"/>
      <c r="K203" s="155"/>
      <c r="L203" s="129">
        <f t="shared" si="77"/>
        <v>0</v>
      </c>
      <c r="AX203">
        <f t="shared" ca="1" si="65"/>
        <v>177.56703959999999</v>
      </c>
      <c r="AY203">
        <f t="shared" ca="1" si="73"/>
        <v>177.56703959999999</v>
      </c>
      <c r="AZ203" cm="1">
        <f t="array" aca="1" ref="AZ203" ca="1">_xlfn.LET(_xlpm.rozsah, $J$3:$J$10001,_xlpm.podminka, (_xlpm.rozsah&gt;H203)*(ISNUMBER(_xlpm.rozsah)),_xlpm.indexy, IF(_xlpm.podminka, ROW(_xlpm.rozsah)-MIN(ROW(_xlpm.rozsah))+1),_xlpm.prvni, MIN(_xlpm.indexy),_xlpm.finalni, IF(_xlpm.prvni=1, 2, _xlpm.prvni),INDEX(_xlpm.rozsah, _xlpm.finalni))</f>
        <v>800</v>
      </c>
      <c r="BA203" cm="1">
        <f t="array" aca="1" ref="BA203" ca="1">INDEX($J$3:$J$10001,MATCH(AZ203,$J$3:$J$10004,0)-1)</f>
        <v>700</v>
      </c>
      <c r="BB203">
        <f t="shared" ca="1" si="67"/>
        <v>210</v>
      </c>
      <c r="BC203">
        <f t="shared" ca="1" si="67"/>
        <v>150</v>
      </c>
      <c r="BD203">
        <f t="shared" ca="1" si="66"/>
        <v>60</v>
      </c>
      <c r="BE203">
        <f t="shared" ca="1" si="74"/>
        <v>182.43296040000001</v>
      </c>
      <c r="BF203">
        <f t="shared" ca="1" si="78"/>
        <v>177.63755146246109</v>
      </c>
      <c r="BG203">
        <f t="shared" ca="1" si="75"/>
        <v>177.63755146246109</v>
      </c>
      <c r="BH203" cm="1">
        <f t="array" aca="1" ref="BH203" ca="1">_xlfn.LET(_xlpm.rozsah, $J$3:$J$10001,_xlpm.podminka, (_xlpm.rozsah&gt;E203)*(ISNUMBER(_xlpm.rozsah)),_xlpm.indexy, IF(_xlpm.podminka, ROW(_xlpm.rozsah)-MIN(ROW(_xlpm.rozsah))+1),_xlpm.prvni, MIN(_xlpm.indexy),_xlpm.finalni, IF(_xlpm.prvni=1, 2, _xlpm.prvni),INDEX(_xlpm.rozsah, _xlpm.finalni))</f>
        <v>800</v>
      </c>
      <c r="BI203" cm="1">
        <f t="array" aca="1" ref="BI203" ca="1">INDEX($J$3:$J$10001,MATCH(BH203,$J$3:$J$10004,0)-1)</f>
        <v>700</v>
      </c>
      <c r="BJ203">
        <f t="shared" ca="1" si="68"/>
        <v>210</v>
      </c>
      <c r="BK203">
        <f t="shared" ca="1" si="68"/>
        <v>150</v>
      </c>
      <c r="BL203">
        <f t="shared" ca="1" si="79"/>
        <v>60</v>
      </c>
      <c r="BM203">
        <f t="shared" ca="1" si="76"/>
        <v>182.36244853753891</v>
      </c>
    </row>
    <row r="204" spans="1:65" x14ac:dyDescent="0.25">
      <c r="A204" s="64">
        <v>201</v>
      </c>
      <c r="B204" s="64">
        <v>3</v>
      </c>
      <c r="C204" s="64">
        <v>22</v>
      </c>
      <c r="D204" s="18">
        <v>201</v>
      </c>
      <c r="E204" s="21">
        <f t="shared" ca="1" si="69"/>
        <v>746.06258577076846</v>
      </c>
      <c r="F204" s="22">
        <f t="shared" ca="1" si="70"/>
        <v>39.080261321741439</v>
      </c>
      <c r="G204" s="23">
        <v>201</v>
      </c>
      <c r="H204" s="24">
        <f t="shared" ca="1" si="71"/>
        <v>745.945066</v>
      </c>
      <c r="I204" s="25">
        <f t="shared" ca="1" si="72"/>
        <v>39.064748711999997</v>
      </c>
      <c r="J204" s="155"/>
      <c r="K204" s="155"/>
      <c r="L204" s="129">
        <f t="shared" si="77"/>
        <v>0</v>
      </c>
      <c r="AX204">
        <f t="shared" ca="1" si="65"/>
        <v>177.56703959999999</v>
      </c>
      <c r="AY204">
        <f t="shared" ca="1" si="73"/>
        <v>177.56703959999999</v>
      </c>
      <c r="AZ204" cm="1">
        <f t="array" aca="1" ref="AZ204" ca="1">_xlfn.LET(_xlpm.rozsah, $J$3:$J$10001,_xlpm.podminka, (_xlpm.rozsah&gt;H204)*(ISNUMBER(_xlpm.rozsah)),_xlpm.indexy, IF(_xlpm.podminka, ROW(_xlpm.rozsah)-MIN(ROW(_xlpm.rozsah))+1),_xlpm.prvni, MIN(_xlpm.indexy),_xlpm.finalni, IF(_xlpm.prvni=1, 2, _xlpm.prvni),INDEX(_xlpm.rozsah, _xlpm.finalni))</f>
        <v>800</v>
      </c>
      <c r="BA204" cm="1">
        <f t="array" aca="1" ref="BA204" ca="1">INDEX($J$3:$J$10001,MATCH(AZ204,$J$3:$J$10004,0)-1)</f>
        <v>700</v>
      </c>
      <c r="BB204">
        <f t="shared" ca="1" si="67"/>
        <v>210</v>
      </c>
      <c r="BC204">
        <f t="shared" ca="1" si="67"/>
        <v>150</v>
      </c>
      <c r="BD204">
        <f t="shared" ca="1" si="66"/>
        <v>60</v>
      </c>
      <c r="BE204">
        <f t="shared" ca="1" si="74"/>
        <v>182.43296040000001</v>
      </c>
      <c r="BF204">
        <f t="shared" ca="1" si="78"/>
        <v>177.63755146246109</v>
      </c>
      <c r="BG204">
        <f t="shared" ca="1" si="75"/>
        <v>177.63755146246109</v>
      </c>
      <c r="BH204" cm="1">
        <f t="array" aca="1" ref="BH204" ca="1">_xlfn.LET(_xlpm.rozsah, $J$3:$J$10001,_xlpm.podminka, (_xlpm.rozsah&gt;E204)*(ISNUMBER(_xlpm.rozsah)),_xlpm.indexy, IF(_xlpm.podminka, ROW(_xlpm.rozsah)-MIN(ROW(_xlpm.rozsah))+1),_xlpm.prvni, MIN(_xlpm.indexy),_xlpm.finalni, IF(_xlpm.prvni=1, 2, _xlpm.prvni),INDEX(_xlpm.rozsah, _xlpm.finalni))</f>
        <v>800</v>
      </c>
      <c r="BI204" cm="1">
        <f t="array" aca="1" ref="BI204" ca="1">INDEX($J$3:$J$10001,MATCH(BH204,$J$3:$J$10004,0)-1)</f>
        <v>700</v>
      </c>
      <c r="BJ204">
        <f t="shared" ca="1" si="68"/>
        <v>210</v>
      </c>
      <c r="BK204">
        <f t="shared" ca="1" si="68"/>
        <v>150</v>
      </c>
      <c r="BL204">
        <f t="shared" ca="1" si="79"/>
        <v>60</v>
      </c>
      <c r="BM204">
        <f t="shared" ca="1" si="76"/>
        <v>182.36244853753891</v>
      </c>
    </row>
    <row r="205" spans="1:65" x14ac:dyDescent="0.25">
      <c r="A205" s="64">
        <v>202</v>
      </c>
      <c r="B205" s="64">
        <v>12</v>
      </c>
      <c r="C205" s="64">
        <v>20</v>
      </c>
      <c r="D205" s="18">
        <v>202</v>
      </c>
      <c r="E205" s="21">
        <f t="shared" ca="1" si="69"/>
        <v>884.25034308307363</v>
      </c>
      <c r="F205" s="22">
        <f t="shared" ca="1" si="70"/>
        <v>50.425034308307367</v>
      </c>
      <c r="G205" s="28">
        <v>202</v>
      </c>
      <c r="H205" s="24">
        <f t="shared" ca="1" si="71"/>
        <v>883.78026399999999</v>
      </c>
      <c r="I205" s="25">
        <f t="shared" ca="1" si="72"/>
        <v>50.378026399999996</v>
      </c>
      <c r="J205" s="155"/>
      <c r="K205" s="155"/>
      <c r="L205" s="129">
        <f t="shared" si="77"/>
        <v>0</v>
      </c>
      <c r="AX205">
        <f t="shared" ca="1" si="65"/>
        <v>251.89013199999999</v>
      </c>
      <c r="AY205">
        <f t="shared" ca="1" si="73"/>
        <v>251.89013199999999</v>
      </c>
      <c r="AZ205" cm="1">
        <f t="array" aca="1" ref="AZ205" ca="1">_xlfn.LET(_xlpm.rozsah, $J$3:$J$10001,_xlpm.podminka, (_xlpm.rozsah&gt;H205)*(ISNUMBER(_xlpm.rozsah)),_xlpm.indexy, IF(_xlpm.podminka, ROW(_xlpm.rozsah)-MIN(ROW(_xlpm.rozsah))+1),_xlpm.prvni, MIN(_xlpm.indexy),_xlpm.finalni, IF(_xlpm.prvni=1, 2, _xlpm.prvni),INDEX(_xlpm.rozsah, _xlpm.finalni))</f>
        <v>900</v>
      </c>
      <c r="BA205" cm="1">
        <f t="array" aca="1" ref="BA205" ca="1">INDEX($J$3:$J$10001,MATCH(AZ205,$J$3:$J$10004,0)-1)</f>
        <v>800</v>
      </c>
      <c r="BB205">
        <f t="shared" ca="1" si="67"/>
        <v>260</v>
      </c>
      <c r="BC205">
        <f t="shared" ca="1" si="67"/>
        <v>210</v>
      </c>
      <c r="BD205">
        <f t="shared" ca="1" si="66"/>
        <v>50</v>
      </c>
      <c r="BE205">
        <f t="shared" ca="1" si="74"/>
        <v>218.10986800000001</v>
      </c>
      <c r="BF205">
        <f t="shared" ca="1" si="78"/>
        <v>252.12517154153682</v>
      </c>
      <c r="BG205">
        <f t="shared" ca="1" si="75"/>
        <v>252.12517154153682</v>
      </c>
      <c r="BH205" cm="1">
        <f t="array" aca="1" ref="BH205" ca="1">_xlfn.LET(_xlpm.rozsah, $J$3:$J$10001,_xlpm.podminka, (_xlpm.rozsah&gt;E205)*(ISNUMBER(_xlpm.rozsah)),_xlpm.indexy, IF(_xlpm.podminka, ROW(_xlpm.rozsah)-MIN(ROW(_xlpm.rozsah))+1),_xlpm.prvni, MIN(_xlpm.indexy),_xlpm.finalni, IF(_xlpm.prvni=1, 2, _xlpm.prvni),INDEX(_xlpm.rozsah, _xlpm.finalni))</f>
        <v>900</v>
      </c>
      <c r="BI205" cm="1">
        <f t="array" aca="1" ref="BI205" ca="1">INDEX($J$3:$J$10001,MATCH(BH205,$J$3:$J$10004,0)-1)</f>
        <v>800</v>
      </c>
      <c r="BJ205">
        <f t="shared" ca="1" si="68"/>
        <v>260</v>
      </c>
      <c r="BK205">
        <f t="shared" ca="1" si="68"/>
        <v>210</v>
      </c>
      <c r="BL205">
        <f t="shared" ca="1" si="79"/>
        <v>50</v>
      </c>
      <c r="BM205">
        <f t="shared" ca="1" si="76"/>
        <v>217.87482845846318</v>
      </c>
    </row>
    <row r="206" spans="1:65" x14ac:dyDescent="0.25">
      <c r="A206" s="64">
        <v>203</v>
      </c>
      <c r="B206" s="64">
        <v>14</v>
      </c>
      <c r="C206" s="64">
        <v>20</v>
      </c>
      <c r="D206" s="18">
        <v>203</v>
      </c>
      <c r="E206" s="21">
        <f t="shared" ca="1" si="69"/>
        <v>914.95873359691927</v>
      </c>
      <c r="F206" s="22">
        <f t="shared" ca="1" si="70"/>
        <v>52.897524015815158</v>
      </c>
      <c r="G206" s="23">
        <v>203</v>
      </c>
      <c r="H206" s="24">
        <f t="shared" ca="1" si="71"/>
        <v>914.41030799999999</v>
      </c>
      <c r="I206" s="25">
        <f t="shared" ca="1" si="72"/>
        <v>52.864618479999997</v>
      </c>
      <c r="J206" s="155"/>
      <c r="K206" s="155"/>
      <c r="L206" s="129">
        <f t="shared" si="77"/>
        <v>0</v>
      </c>
      <c r="AX206">
        <f t="shared" ca="1" si="65"/>
        <v>264.32309240000001</v>
      </c>
      <c r="AY206">
        <f t="shared" ca="1" si="73"/>
        <v>264.32309240000001</v>
      </c>
      <c r="AZ206" cm="1">
        <f t="array" aca="1" ref="AZ206" ca="1">_xlfn.LET(_xlpm.rozsah, $J$3:$J$10001,_xlpm.podminka, (_xlpm.rozsah&gt;H206)*(ISNUMBER(_xlpm.rozsah)),_xlpm.indexy, IF(_xlpm.podminka, ROW(_xlpm.rozsah)-MIN(ROW(_xlpm.rozsah))+1),_xlpm.prvni, MIN(_xlpm.indexy),_xlpm.finalni, IF(_xlpm.prvni=1, 2, _xlpm.prvni),INDEX(_xlpm.rozsah, _xlpm.finalni))</f>
        <v>1000</v>
      </c>
      <c r="BA206" cm="1">
        <f t="array" aca="1" ref="BA206" ca="1">INDEX($J$3:$J$10001,MATCH(AZ206,$J$3:$J$10004,0)-1)</f>
        <v>900</v>
      </c>
      <c r="BB206">
        <f t="shared" ca="1" si="67"/>
        <v>290</v>
      </c>
      <c r="BC206">
        <f t="shared" ca="1" si="67"/>
        <v>260</v>
      </c>
      <c r="BD206">
        <f t="shared" ca="1" si="66"/>
        <v>30</v>
      </c>
      <c r="BE206">
        <f t="shared" ca="1" si="74"/>
        <v>285.67690759999999</v>
      </c>
      <c r="BF206">
        <f t="shared" ca="1" si="78"/>
        <v>264.48762007907578</v>
      </c>
      <c r="BG206">
        <f t="shared" ca="1" si="75"/>
        <v>264.48762007907578</v>
      </c>
      <c r="BH206" cm="1">
        <f t="array" aca="1" ref="BH206" ca="1">_xlfn.LET(_xlpm.rozsah, $J$3:$J$10001,_xlpm.podminka, (_xlpm.rozsah&gt;E206)*(ISNUMBER(_xlpm.rozsah)),_xlpm.indexy, IF(_xlpm.podminka, ROW(_xlpm.rozsah)-MIN(ROW(_xlpm.rozsah))+1),_xlpm.prvni, MIN(_xlpm.indexy),_xlpm.finalni, IF(_xlpm.prvni=1, 2, _xlpm.prvni),INDEX(_xlpm.rozsah, _xlpm.finalni))</f>
        <v>1000</v>
      </c>
      <c r="BI206" cm="1">
        <f t="array" aca="1" ref="BI206" ca="1">INDEX($J$3:$J$10001,MATCH(BH206,$J$3:$J$10004,0)-1)</f>
        <v>900</v>
      </c>
      <c r="BJ206">
        <f t="shared" ca="1" si="68"/>
        <v>290</v>
      </c>
      <c r="BK206">
        <f t="shared" ca="1" si="68"/>
        <v>260</v>
      </c>
      <c r="BL206">
        <f t="shared" ca="1" si="79"/>
        <v>30</v>
      </c>
      <c r="BM206">
        <f t="shared" ca="1" si="76"/>
        <v>285.51237992092422</v>
      </c>
    </row>
    <row r="207" spans="1:65" x14ac:dyDescent="0.25">
      <c r="A207" s="64">
        <v>204</v>
      </c>
      <c r="B207" s="64">
        <v>16</v>
      </c>
      <c r="C207" s="64">
        <v>17</v>
      </c>
      <c r="D207" s="18">
        <v>204</v>
      </c>
      <c r="E207" s="21">
        <f t="shared" ca="1" si="69"/>
        <v>945.66712411076492</v>
      </c>
      <c r="F207" s="22">
        <f t="shared" ca="1" si="70"/>
        <v>46.529023329649014</v>
      </c>
      <c r="G207" s="28">
        <v>204</v>
      </c>
      <c r="H207" s="24">
        <f t="shared" ca="1" si="71"/>
        <v>945.04035199999998</v>
      </c>
      <c r="I207" s="25">
        <f t="shared" ca="1" si="72"/>
        <v>46.497057951999999</v>
      </c>
      <c r="J207" s="155"/>
      <c r="K207" s="155"/>
      <c r="L207" s="129">
        <f t="shared" si="77"/>
        <v>0</v>
      </c>
      <c r="AX207">
        <f t="shared" ca="1" si="65"/>
        <v>273.51210559999998</v>
      </c>
      <c r="AY207">
        <f t="shared" ca="1" si="73"/>
        <v>273.51210559999998</v>
      </c>
      <c r="AZ207" cm="1">
        <f t="array" aca="1" ref="AZ207" ca="1">_xlfn.LET(_xlpm.rozsah, $J$3:$J$10001,_xlpm.podminka, (_xlpm.rozsah&gt;H207)*(ISNUMBER(_xlpm.rozsah)),_xlpm.indexy, IF(_xlpm.podminka, ROW(_xlpm.rozsah)-MIN(ROW(_xlpm.rozsah))+1),_xlpm.prvni, MIN(_xlpm.indexy),_xlpm.finalni, IF(_xlpm.prvni=1, 2, _xlpm.prvni),INDEX(_xlpm.rozsah, _xlpm.finalni))</f>
        <v>1000</v>
      </c>
      <c r="BA207" cm="1">
        <f t="array" aca="1" ref="BA207" ca="1">INDEX($J$3:$J$10001,MATCH(AZ207,$J$3:$J$10004,0)-1)</f>
        <v>900</v>
      </c>
      <c r="BB207">
        <f t="shared" ca="1" si="67"/>
        <v>290</v>
      </c>
      <c r="BC207">
        <f t="shared" ca="1" si="67"/>
        <v>260</v>
      </c>
      <c r="BD207">
        <f t="shared" ca="1" si="66"/>
        <v>30</v>
      </c>
      <c r="BE207">
        <f t="shared" ca="1" si="74"/>
        <v>276.48789440000002</v>
      </c>
      <c r="BF207">
        <f t="shared" ca="1" si="78"/>
        <v>273.7001372332295</v>
      </c>
      <c r="BG207">
        <f t="shared" ca="1" si="75"/>
        <v>273.7001372332295</v>
      </c>
      <c r="BH207" cm="1">
        <f t="array" aca="1" ref="BH207" ca="1">_xlfn.LET(_xlpm.rozsah, $J$3:$J$10001,_xlpm.podminka, (_xlpm.rozsah&gt;E207)*(ISNUMBER(_xlpm.rozsah)),_xlpm.indexy, IF(_xlpm.podminka, ROW(_xlpm.rozsah)-MIN(ROW(_xlpm.rozsah))+1),_xlpm.prvni, MIN(_xlpm.indexy),_xlpm.finalni, IF(_xlpm.prvni=1, 2, _xlpm.prvni),INDEX(_xlpm.rozsah, _xlpm.finalni))</f>
        <v>1000</v>
      </c>
      <c r="BI207" cm="1">
        <f t="array" aca="1" ref="BI207" ca="1">INDEX($J$3:$J$10001,MATCH(BH207,$J$3:$J$10004,0)-1)</f>
        <v>900</v>
      </c>
      <c r="BJ207">
        <f t="shared" ca="1" si="68"/>
        <v>290</v>
      </c>
      <c r="BK207">
        <f t="shared" ca="1" si="68"/>
        <v>260</v>
      </c>
      <c r="BL207">
        <f t="shared" ca="1" si="79"/>
        <v>30</v>
      </c>
      <c r="BM207">
        <f t="shared" ca="1" si="76"/>
        <v>276.2998627667705</v>
      </c>
    </row>
    <row r="208" spans="1:65" x14ac:dyDescent="0.25">
      <c r="A208" s="64">
        <v>205</v>
      </c>
      <c r="B208" s="64">
        <v>20</v>
      </c>
      <c r="C208" s="64">
        <v>18</v>
      </c>
      <c r="D208" s="18">
        <v>205</v>
      </c>
      <c r="E208" s="21">
        <f t="shared" ca="1" si="69"/>
        <v>1007.0839051384562</v>
      </c>
      <c r="F208" s="22">
        <f t="shared" ca="1" si="70"/>
        <v>52.327510292492214</v>
      </c>
      <c r="G208" s="23">
        <v>205</v>
      </c>
      <c r="H208" s="24">
        <f t="shared" ca="1" si="71"/>
        <v>1006.30044</v>
      </c>
      <c r="I208" s="25">
        <f t="shared" ca="1" si="72"/>
        <v>52.313407920000003</v>
      </c>
      <c r="J208" s="155"/>
      <c r="K208" s="155"/>
      <c r="L208" s="129">
        <f t="shared" si="77"/>
        <v>0</v>
      </c>
      <c r="AX208">
        <f t="shared" ca="1" si="65"/>
        <v>290.630044</v>
      </c>
      <c r="AY208">
        <f t="shared" ca="1" si="73"/>
        <v>290.630044</v>
      </c>
      <c r="AZ208" cm="1">
        <f t="array" aca="1" ref="AZ208" ca="1">_xlfn.LET(_xlpm.rozsah, $J$3:$J$10001,_xlpm.podminka, (_xlpm.rozsah&gt;H208)*(ISNUMBER(_xlpm.rozsah)),_xlpm.indexy, IF(_xlpm.podminka, ROW(_xlpm.rozsah)-MIN(ROW(_xlpm.rozsah))+1),_xlpm.prvni, MIN(_xlpm.indexy),_xlpm.finalni, IF(_xlpm.prvni=1, 2, _xlpm.prvni),INDEX(_xlpm.rozsah, _xlpm.finalni))</f>
        <v>1100</v>
      </c>
      <c r="BA208" cm="1">
        <f t="array" aca="1" ref="BA208" ca="1">INDEX($J$3:$J$10001,MATCH(AZ208,$J$3:$J$10004,0)-1)</f>
        <v>1000</v>
      </c>
      <c r="BB208">
        <f t="shared" ca="1" si="67"/>
        <v>300</v>
      </c>
      <c r="BC208">
        <f t="shared" ca="1" si="67"/>
        <v>290</v>
      </c>
      <c r="BD208">
        <f t="shared" ca="1" si="66"/>
        <v>10</v>
      </c>
      <c r="BE208">
        <f t="shared" ca="1" si="74"/>
        <v>299.369956</v>
      </c>
      <c r="BF208">
        <f t="shared" ca="1" si="78"/>
        <v>290.70839051384564</v>
      </c>
      <c r="BG208">
        <f t="shared" ca="1" si="75"/>
        <v>290.70839051384564</v>
      </c>
      <c r="BH208" cm="1">
        <f t="array" aca="1" ref="BH208" ca="1">_xlfn.LET(_xlpm.rozsah, $J$3:$J$10001,_xlpm.podminka, (_xlpm.rozsah&gt;E208)*(ISNUMBER(_xlpm.rozsah)),_xlpm.indexy, IF(_xlpm.podminka, ROW(_xlpm.rozsah)-MIN(ROW(_xlpm.rozsah))+1),_xlpm.prvni, MIN(_xlpm.indexy),_xlpm.finalni, IF(_xlpm.prvni=1, 2, _xlpm.prvni),INDEX(_xlpm.rozsah, _xlpm.finalni))</f>
        <v>1100</v>
      </c>
      <c r="BI208" cm="1">
        <f t="array" aca="1" ref="BI208" ca="1">INDEX($J$3:$J$10001,MATCH(BH208,$J$3:$J$10004,0)-1)</f>
        <v>1000</v>
      </c>
      <c r="BJ208">
        <f t="shared" ca="1" si="68"/>
        <v>300</v>
      </c>
      <c r="BK208">
        <f t="shared" ca="1" si="68"/>
        <v>290</v>
      </c>
      <c r="BL208">
        <f t="shared" ca="1" si="79"/>
        <v>10</v>
      </c>
      <c r="BM208">
        <f t="shared" ca="1" si="76"/>
        <v>299.29160948615436</v>
      </c>
    </row>
    <row r="209" spans="1:65" x14ac:dyDescent="0.25">
      <c r="A209" s="64">
        <v>206</v>
      </c>
      <c r="B209" s="64">
        <v>27</v>
      </c>
      <c r="C209" s="64">
        <v>34</v>
      </c>
      <c r="D209" s="18">
        <v>206</v>
      </c>
      <c r="E209" s="21">
        <f t="shared" ca="1" si="69"/>
        <v>1114.563271936916</v>
      </c>
      <c r="F209" s="22">
        <f t="shared" ca="1" si="70"/>
        <v>102.9903024917103</v>
      </c>
      <c r="G209" s="28">
        <v>206</v>
      </c>
      <c r="H209" s="24">
        <f t="shared" ca="1" si="71"/>
        <v>1113.505594</v>
      </c>
      <c r="I209" s="25">
        <f t="shared" ca="1" si="72"/>
        <v>102.918380392</v>
      </c>
      <c r="J209" s="155"/>
      <c r="K209" s="155"/>
      <c r="L209" s="129">
        <f t="shared" si="77"/>
        <v>0</v>
      </c>
      <c r="AX209">
        <f t="shared" ca="1" si="65"/>
        <v>302.70111880000002</v>
      </c>
      <c r="AY209">
        <f t="shared" ca="1" si="73"/>
        <v>302.70111880000002</v>
      </c>
      <c r="AZ209" cm="1">
        <f t="array" aca="1" ref="AZ209" ca="1">_xlfn.LET(_xlpm.rozsah, $J$3:$J$10001,_xlpm.podminka, (_xlpm.rozsah&gt;H209)*(ISNUMBER(_xlpm.rozsah)),_xlpm.indexy, IF(_xlpm.podminka, ROW(_xlpm.rozsah)-MIN(ROW(_xlpm.rozsah))+1),_xlpm.prvni, MIN(_xlpm.indexy),_xlpm.finalni, IF(_xlpm.prvni=1, 2, _xlpm.prvni),INDEX(_xlpm.rozsah, _xlpm.finalni))</f>
        <v>1200</v>
      </c>
      <c r="BA209" cm="1">
        <f t="array" aca="1" ref="BA209" ca="1">INDEX($J$3:$J$10001,MATCH(AZ209,$J$3:$J$10004,0)-1)</f>
        <v>1100</v>
      </c>
      <c r="BB209">
        <f t="shared" ca="1" si="67"/>
        <v>320</v>
      </c>
      <c r="BC209">
        <f t="shared" ca="1" si="67"/>
        <v>300</v>
      </c>
      <c r="BD209">
        <f t="shared" ca="1" si="66"/>
        <v>20</v>
      </c>
      <c r="BE209">
        <f t="shared" ca="1" si="74"/>
        <v>317.29888119999998</v>
      </c>
      <c r="BF209">
        <f t="shared" ca="1" si="78"/>
        <v>302.91265438738321</v>
      </c>
      <c r="BG209">
        <f t="shared" ca="1" si="75"/>
        <v>302.91265438738321</v>
      </c>
      <c r="BH209" cm="1">
        <f t="array" aca="1" ref="BH209" ca="1">_xlfn.LET(_xlpm.rozsah, $J$3:$J$10001,_xlpm.podminka, (_xlpm.rozsah&gt;E209)*(ISNUMBER(_xlpm.rozsah)),_xlpm.indexy, IF(_xlpm.podminka, ROW(_xlpm.rozsah)-MIN(ROW(_xlpm.rozsah))+1),_xlpm.prvni, MIN(_xlpm.indexy),_xlpm.finalni, IF(_xlpm.prvni=1, 2, _xlpm.prvni),INDEX(_xlpm.rozsah, _xlpm.finalni))</f>
        <v>1200</v>
      </c>
      <c r="BI209" cm="1">
        <f t="array" aca="1" ref="BI209" ca="1">INDEX($J$3:$J$10001,MATCH(BH209,$J$3:$J$10004,0)-1)</f>
        <v>1100</v>
      </c>
      <c r="BJ209">
        <f t="shared" ca="1" si="68"/>
        <v>320</v>
      </c>
      <c r="BK209">
        <f t="shared" ca="1" si="68"/>
        <v>300</v>
      </c>
      <c r="BL209">
        <f t="shared" ca="1" si="79"/>
        <v>20</v>
      </c>
      <c r="BM209">
        <f t="shared" ca="1" si="76"/>
        <v>317.08734561261679</v>
      </c>
    </row>
    <row r="210" spans="1:65" x14ac:dyDescent="0.25">
      <c r="A210" s="64">
        <v>207</v>
      </c>
      <c r="B210" s="64">
        <v>32</v>
      </c>
      <c r="C210" s="64">
        <v>33</v>
      </c>
      <c r="D210" s="18">
        <v>207</v>
      </c>
      <c r="E210" s="21">
        <f t="shared" ca="1" si="69"/>
        <v>1191.3342482215298</v>
      </c>
      <c r="F210" s="22">
        <f t="shared" ca="1" si="70"/>
        <v>105.02806038262096</v>
      </c>
      <c r="G210" s="23">
        <v>207</v>
      </c>
      <c r="H210" s="24">
        <f t="shared" ca="1" si="71"/>
        <v>1190.080704</v>
      </c>
      <c r="I210" s="25">
        <f t="shared" ca="1" si="72"/>
        <v>104.945326464</v>
      </c>
      <c r="J210" s="155"/>
      <c r="K210" s="155"/>
      <c r="L210" s="129">
        <f t="shared" si="77"/>
        <v>0</v>
      </c>
      <c r="AX210">
        <f t="shared" ca="1" si="65"/>
        <v>318.01614080000002</v>
      </c>
      <c r="AY210">
        <f t="shared" ca="1" si="73"/>
        <v>318.01614080000002</v>
      </c>
      <c r="AZ210" cm="1">
        <f t="array" aca="1" ref="AZ210" ca="1">_xlfn.LET(_xlpm.rozsah, $J$3:$J$10001,_xlpm.podminka, (_xlpm.rozsah&gt;H210)*(ISNUMBER(_xlpm.rozsah)),_xlpm.indexy, IF(_xlpm.podminka, ROW(_xlpm.rozsah)-MIN(ROW(_xlpm.rozsah))+1),_xlpm.prvni, MIN(_xlpm.indexy),_xlpm.finalni, IF(_xlpm.prvni=1, 2, _xlpm.prvni),INDEX(_xlpm.rozsah, _xlpm.finalni))</f>
        <v>1200</v>
      </c>
      <c r="BA210" cm="1">
        <f t="array" aca="1" ref="BA210" ca="1">INDEX($J$3:$J$10001,MATCH(AZ210,$J$3:$J$10004,0)-1)</f>
        <v>1100</v>
      </c>
      <c r="BB210">
        <f t="shared" ca="1" si="67"/>
        <v>320</v>
      </c>
      <c r="BC210">
        <f t="shared" ca="1" si="67"/>
        <v>300</v>
      </c>
      <c r="BD210">
        <f t="shared" ca="1" si="66"/>
        <v>20</v>
      </c>
      <c r="BE210">
        <f t="shared" ca="1" si="74"/>
        <v>301.98385919999998</v>
      </c>
      <c r="BF210">
        <f t="shared" ca="1" si="78"/>
        <v>318.26684964430598</v>
      </c>
      <c r="BG210">
        <f t="shared" ca="1" si="75"/>
        <v>318.26684964430598</v>
      </c>
      <c r="BH210" cm="1">
        <f t="array" aca="1" ref="BH210" ca="1">_xlfn.LET(_xlpm.rozsah, $J$3:$J$10001,_xlpm.podminka, (_xlpm.rozsah&gt;E210)*(ISNUMBER(_xlpm.rozsah)),_xlpm.indexy, IF(_xlpm.podminka, ROW(_xlpm.rozsah)-MIN(ROW(_xlpm.rozsah))+1),_xlpm.prvni, MIN(_xlpm.indexy),_xlpm.finalni, IF(_xlpm.prvni=1, 2, _xlpm.prvni),INDEX(_xlpm.rozsah, _xlpm.finalni))</f>
        <v>1200</v>
      </c>
      <c r="BI210" cm="1">
        <f t="array" aca="1" ref="BI210" ca="1">INDEX($J$3:$J$10001,MATCH(BH210,$J$3:$J$10004,0)-1)</f>
        <v>1100</v>
      </c>
      <c r="BJ210">
        <f t="shared" ca="1" si="68"/>
        <v>320</v>
      </c>
      <c r="BK210">
        <f t="shared" ca="1" si="68"/>
        <v>300</v>
      </c>
      <c r="BL210">
        <f t="shared" ca="1" si="79"/>
        <v>20</v>
      </c>
      <c r="BM210">
        <f t="shared" ca="1" si="76"/>
        <v>301.73315035569402</v>
      </c>
    </row>
    <row r="211" spans="1:65" x14ac:dyDescent="0.25">
      <c r="A211" s="64">
        <v>208</v>
      </c>
      <c r="B211" s="64">
        <v>41</v>
      </c>
      <c r="C211" s="64">
        <v>31</v>
      </c>
      <c r="D211" s="18">
        <v>208</v>
      </c>
      <c r="E211" s="21">
        <f t="shared" ca="1" si="69"/>
        <v>1329.522005533835</v>
      </c>
      <c r="F211" s="22">
        <f t="shared" ca="1" si="70"/>
        <v>109.41518217154888</v>
      </c>
      <c r="G211" s="28">
        <v>208</v>
      </c>
      <c r="H211" s="24">
        <f t="shared" ca="1" si="71"/>
        <v>1327.915902</v>
      </c>
      <c r="I211" s="25">
        <f t="shared" ca="1" si="72"/>
        <v>109.36539296199999</v>
      </c>
      <c r="J211" s="155"/>
      <c r="K211" s="155"/>
      <c r="L211" s="129">
        <f t="shared" si="77"/>
        <v>0</v>
      </c>
      <c r="AX211">
        <f t="shared" ca="1" si="65"/>
        <v>352.79159019999997</v>
      </c>
      <c r="AY211">
        <f t="shared" ca="1" si="73"/>
        <v>352.79159019999997</v>
      </c>
      <c r="AZ211" cm="1">
        <f t="array" aca="1" ref="AZ211" ca="1">_xlfn.LET(_xlpm.rozsah, $J$3:$J$10001,_xlpm.podminka, (_xlpm.rozsah&gt;H211)*(ISNUMBER(_xlpm.rozsah)),_xlpm.indexy, IF(_xlpm.podminka, ROW(_xlpm.rozsah)-MIN(ROW(_xlpm.rozsah))+1),_xlpm.prvni, MIN(_xlpm.indexy),_xlpm.finalni, IF(_xlpm.prvni=1, 2, _xlpm.prvni),INDEX(_xlpm.rozsah, _xlpm.finalni))</f>
        <v>1400</v>
      </c>
      <c r="BA211" cm="1">
        <f t="array" aca="1" ref="BA211" ca="1">INDEX($J$3:$J$10001,MATCH(AZ211,$J$3:$J$10004,0)-1)</f>
        <v>1300</v>
      </c>
      <c r="BB211">
        <f t="shared" ca="1" si="67"/>
        <v>360</v>
      </c>
      <c r="BC211">
        <f t="shared" ca="1" si="67"/>
        <v>350</v>
      </c>
      <c r="BD211">
        <f t="shared" ca="1" si="66"/>
        <v>10</v>
      </c>
      <c r="BE211">
        <f t="shared" ca="1" si="74"/>
        <v>357.20840980000003</v>
      </c>
      <c r="BF211">
        <f t="shared" ca="1" si="78"/>
        <v>352.95220055338348</v>
      </c>
      <c r="BG211">
        <f t="shared" ca="1" si="75"/>
        <v>352.95220055338348</v>
      </c>
      <c r="BH211" cm="1">
        <f t="array" aca="1" ref="BH211" ca="1">_xlfn.LET(_xlpm.rozsah, $J$3:$J$10001,_xlpm.podminka, (_xlpm.rozsah&gt;E211)*(ISNUMBER(_xlpm.rozsah)),_xlpm.indexy, IF(_xlpm.podminka, ROW(_xlpm.rozsah)-MIN(ROW(_xlpm.rozsah))+1),_xlpm.prvni, MIN(_xlpm.indexy),_xlpm.finalni, IF(_xlpm.prvni=1, 2, _xlpm.prvni),INDEX(_xlpm.rozsah, _xlpm.finalni))</f>
        <v>1400</v>
      </c>
      <c r="BI211" cm="1">
        <f t="array" aca="1" ref="BI211" ca="1">INDEX($J$3:$J$10001,MATCH(BH211,$J$3:$J$10004,0)-1)</f>
        <v>1300</v>
      </c>
      <c r="BJ211">
        <f t="shared" ca="1" si="68"/>
        <v>360</v>
      </c>
      <c r="BK211">
        <f t="shared" ca="1" si="68"/>
        <v>350</v>
      </c>
      <c r="BL211">
        <f t="shared" ca="1" si="79"/>
        <v>10</v>
      </c>
      <c r="BM211">
        <f t="shared" ca="1" si="76"/>
        <v>357.04779944661652</v>
      </c>
    </row>
    <row r="212" spans="1:65" x14ac:dyDescent="0.25">
      <c r="A212" s="64">
        <v>209</v>
      </c>
      <c r="B212" s="64">
        <v>43</v>
      </c>
      <c r="C212" s="64">
        <v>31</v>
      </c>
      <c r="D212" s="18">
        <v>209</v>
      </c>
      <c r="E212" s="21">
        <f t="shared" ca="1" si="69"/>
        <v>1360.2303960476806</v>
      </c>
      <c r="F212" s="22">
        <f t="shared" ca="1" si="70"/>
        <v>110.36714227747811</v>
      </c>
      <c r="G212" s="23">
        <v>209</v>
      </c>
      <c r="H212" s="24">
        <f t="shared" ca="1" si="71"/>
        <v>1358.545946</v>
      </c>
      <c r="I212" s="25">
        <f t="shared" ca="1" si="72"/>
        <v>110.314924326</v>
      </c>
      <c r="J212" s="155"/>
      <c r="K212" s="155"/>
      <c r="L212" s="129">
        <f t="shared" si="77"/>
        <v>0</v>
      </c>
      <c r="AX212">
        <f t="shared" ca="1" si="65"/>
        <v>355.85459459999998</v>
      </c>
      <c r="AY212">
        <f t="shared" ca="1" si="73"/>
        <v>355.85459459999998</v>
      </c>
      <c r="AZ212" cm="1">
        <f t="array" aca="1" ref="AZ212" ca="1">_xlfn.LET(_xlpm.rozsah, $J$3:$J$10001,_xlpm.podminka, (_xlpm.rozsah&gt;H212)*(ISNUMBER(_xlpm.rozsah)),_xlpm.indexy, IF(_xlpm.podminka, ROW(_xlpm.rozsah)-MIN(ROW(_xlpm.rozsah))+1),_xlpm.prvni, MIN(_xlpm.indexy),_xlpm.finalni, IF(_xlpm.prvni=1, 2, _xlpm.prvni),INDEX(_xlpm.rozsah, _xlpm.finalni))</f>
        <v>1400</v>
      </c>
      <c r="BA212" cm="1">
        <f t="array" aca="1" ref="BA212" ca="1">INDEX($J$3:$J$10001,MATCH(AZ212,$J$3:$J$10004,0)-1)</f>
        <v>1300</v>
      </c>
      <c r="BB212">
        <f t="shared" ca="1" si="67"/>
        <v>360</v>
      </c>
      <c r="BC212">
        <f t="shared" ca="1" si="67"/>
        <v>350</v>
      </c>
      <c r="BD212">
        <f t="shared" ca="1" si="66"/>
        <v>10</v>
      </c>
      <c r="BE212">
        <f t="shared" ca="1" si="74"/>
        <v>354.14540540000002</v>
      </c>
      <c r="BF212">
        <f t="shared" ca="1" si="78"/>
        <v>356.02303960476809</v>
      </c>
      <c r="BG212">
        <f t="shared" ca="1" si="75"/>
        <v>356.02303960476809</v>
      </c>
      <c r="BH212" cm="1">
        <f t="array" aca="1" ref="BH212" ca="1">_xlfn.LET(_xlpm.rozsah, $J$3:$J$10001,_xlpm.podminka, (_xlpm.rozsah&gt;E212)*(ISNUMBER(_xlpm.rozsah)),_xlpm.indexy, IF(_xlpm.podminka, ROW(_xlpm.rozsah)-MIN(ROW(_xlpm.rozsah))+1),_xlpm.prvni, MIN(_xlpm.indexy),_xlpm.finalni, IF(_xlpm.prvni=1, 2, _xlpm.prvni),INDEX(_xlpm.rozsah, _xlpm.finalni))</f>
        <v>1400</v>
      </c>
      <c r="BI212" cm="1">
        <f t="array" aca="1" ref="BI212" ca="1">INDEX($J$3:$J$10001,MATCH(BH212,$J$3:$J$10004,0)-1)</f>
        <v>1300</v>
      </c>
      <c r="BJ212">
        <f t="shared" ca="1" si="68"/>
        <v>360</v>
      </c>
      <c r="BK212">
        <f t="shared" ca="1" si="68"/>
        <v>350</v>
      </c>
      <c r="BL212">
        <f t="shared" ca="1" si="79"/>
        <v>10</v>
      </c>
      <c r="BM212">
        <f t="shared" ca="1" si="76"/>
        <v>353.97696039523191</v>
      </c>
    </row>
    <row r="213" spans="1:65" x14ac:dyDescent="0.25">
      <c r="A213" s="64">
        <v>210</v>
      </c>
      <c r="B213" s="64">
        <v>37</v>
      </c>
      <c r="C213" s="64">
        <v>33</v>
      </c>
      <c r="D213" s="18">
        <v>210</v>
      </c>
      <c r="E213" s="21">
        <f t="shared" ca="1" si="69"/>
        <v>1268.1052245061439</v>
      </c>
      <c r="F213" s="22">
        <f t="shared" ca="1" si="70"/>
        <v>112.34241722610824</v>
      </c>
      <c r="G213" s="28">
        <v>210</v>
      </c>
      <c r="H213" s="24">
        <f t="shared" ca="1" si="71"/>
        <v>1266.655814</v>
      </c>
      <c r="I213" s="25">
        <f t="shared" ca="1" si="72"/>
        <v>112.19892558599999</v>
      </c>
      <c r="J213" s="155"/>
      <c r="K213" s="155"/>
      <c r="L213" s="129">
        <f t="shared" si="77"/>
        <v>0</v>
      </c>
      <c r="AX213">
        <f t="shared" ca="1" si="65"/>
        <v>339.99674419999997</v>
      </c>
      <c r="AY213">
        <f t="shared" ca="1" si="73"/>
        <v>339.99674419999997</v>
      </c>
      <c r="AZ213" cm="1">
        <f t="array" aca="1" ref="AZ213" ca="1">_xlfn.LET(_xlpm.rozsah, $J$3:$J$10001,_xlpm.podminka, (_xlpm.rozsah&gt;H213)*(ISNUMBER(_xlpm.rozsah)),_xlpm.indexy, IF(_xlpm.podminka, ROW(_xlpm.rozsah)-MIN(ROW(_xlpm.rozsah))+1),_xlpm.prvni, MIN(_xlpm.indexy),_xlpm.finalni, IF(_xlpm.prvni=1, 2, _xlpm.prvni),INDEX(_xlpm.rozsah, _xlpm.finalni))</f>
        <v>1300</v>
      </c>
      <c r="BA213" cm="1">
        <f t="array" aca="1" ref="BA213" ca="1">INDEX($J$3:$J$10001,MATCH(AZ213,$J$3:$J$10004,0)-1)</f>
        <v>1200</v>
      </c>
      <c r="BB213">
        <f t="shared" ca="1" si="67"/>
        <v>350</v>
      </c>
      <c r="BC213">
        <f t="shared" ca="1" si="67"/>
        <v>320</v>
      </c>
      <c r="BD213">
        <f t="shared" ca="1" si="66"/>
        <v>30</v>
      </c>
      <c r="BE213">
        <f t="shared" ca="1" si="74"/>
        <v>330.00325580000003</v>
      </c>
      <c r="BF213">
        <f t="shared" ca="1" si="78"/>
        <v>340.43156735184317</v>
      </c>
      <c r="BG213">
        <f t="shared" ca="1" si="75"/>
        <v>340.43156735184317</v>
      </c>
      <c r="BH213" cm="1">
        <f t="array" aca="1" ref="BH213" ca="1">_xlfn.LET(_xlpm.rozsah, $J$3:$J$10001,_xlpm.podminka, (_xlpm.rozsah&gt;E213)*(ISNUMBER(_xlpm.rozsah)),_xlpm.indexy, IF(_xlpm.podminka, ROW(_xlpm.rozsah)-MIN(ROW(_xlpm.rozsah))+1),_xlpm.prvni, MIN(_xlpm.indexy),_xlpm.finalni, IF(_xlpm.prvni=1, 2, _xlpm.prvni),INDEX(_xlpm.rozsah, _xlpm.finalni))</f>
        <v>1300</v>
      </c>
      <c r="BI213" cm="1">
        <f t="array" aca="1" ref="BI213" ca="1">INDEX($J$3:$J$10001,MATCH(BH213,$J$3:$J$10004,0)-1)</f>
        <v>1200</v>
      </c>
      <c r="BJ213">
        <f t="shared" ca="1" si="68"/>
        <v>350</v>
      </c>
      <c r="BK213">
        <f t="shared" ca="1" si="68"/>
        <v>320</v>
      </c>
      <c r="BL213">
        <f t="shared" ca="1" si="79"/>
        <v>30</v>
      </c>
      <c r="BM213">
        <f t="shared" ca="1" si="76"/>
        <v>329.56843264815683</v>
      </c>
    </row>
    <row r="214" spans="1:65" x14ac:dyDescent="0.25">
      <c r="A214" s="64">
        <v>211</v>
      </c>
      <c r="B214" s="64">
        <v>26</v>
      </c>
      <c r="C214" s="64">
        <v>18</v>
      </c>
      <c r="D214" s="18">
        <v>211</v>
      </c>
      <c r="E214" s="21">
        <f t="shared" ca="1" si="69"/>
        <v>1099.2090766799929</v>
      </c>
      <c r="F214" s="22">
        <f t="shared" ca="1" si="70"/>
        <v>53.985763380239881</v>
      </c>
      <c r="G214" s="23">
        <v>211</v>
      </c>
      <c r="H214" s="24">
        <f t="shared" ca="1" si="71"/>
        <v>1098.190572</v>
      </c>
      <c r="I214" s="25">
        <f t="shared" ca="1" si="72"/>
        <v>53.967430295999996</v>
      </c>
      <c r="J214" s="155"/>
      <c r="K214" s="155"/>
      <c r="L214" s="129">
        <f t="shared" si="77"/>
        <v>0</v>
      </c>
      <c r="AX214">
        <f t="shared" ca="1" si="65"/>
        <v>299.81905719999997</v>
      </c>
      <c r="AY214">
        <f t="shared" ca="1" si="73"/>
        <v>299.81905719999997</v>
      </c>
      <c r="AZ214" cm="1">
        <f t="array" aca="1" ref="AZ214" ca="1">_xlfn.LET(_xlpm.rozsah, $J$3:$J$10001,_xlpm.podminka, (_xlpm.rozsah&gt;H214)*(ISNUMBER(_xlpm.rozsah)),_xlpm.indexy, IF(_xlpm.podminka, ROW(_xlpm.rozsah)-MIN(ROW(_xlpm.rozsah))+1),_xlpm.prvni, MIN(_xlpm.indexy),_xlpm.finalni, IF(_xlpm.prvni=1, 2, _xlpm.prvni),INDEX(_xlpm.rozsah, _xlpm.finalni))</f>
        <v>1100</v>
      </c>
      <c r="BA214" cm="1">
        <f t="array" aca="1" ref="BA214" ca="1">INDEX($J$3:$J$10001,MATCH(AZ214,$J$3:$J$10004,0)-1)</f>
        <v>1000</v>
      </c>
      <c r="BB214">
        <f t="shared" ca="1" si="67"/>
        <v>300</v>
      </c>
      <c r="BC214">
        <f t="shared" ca="1" si="67"/>
        <v>290</v>
      </c>
      <c r="BD214">
        <f t="shared" ca="1" si="66"/>
        <v>10</v>
      </c>
      <c r="BE214">
        <f t="shared" ca="1" si="74"/>
        <v>290.18094280000003</v>
      </c>
      <c r="BF214">
        <f t="shared" ca="1" si="78"/>
        <v>299.9209076679993</v>
      </c>
      <c r="BG214">
        <f t="shared" ca="1" si="75"/>
        <v>299.9209076679993</v>
      </c>
      <c r="BH214" cm="1">
        <f t="array" aca="1" ref="BH214" ca="1">_xlfn.LET(_xlpm.rozsah, $J$3:$J$10001,_xlpm.podminka, (_xlpm.rozsah&gt;E214)*(ISNUMBER(_xlpm.rozsah)),_xlpm.indexy, IF(_xlpm.podminka, ROW(_xlpm.rozsah)-MIN(ROW(_xlpm.rozsah))+1),_xlpm.prvni, MIN(_xlpm.indexy),_xlpm.finalni, IF(_xlpm.prvni=1, 2, _xlpm.prvni),INDEX(_xlpm.rozsah, _xlpm.finalni))</f>
        <v>1100</v>
      </c>
      <c r="BI214" cm="1">
        <f t="array" aca="1" ref="BI214" ca="1">INDEX($J$3:$J$10001,MATCH(BH214,$J$3:$J$10004,0)-1)</f>
        <v>1000</v>
      </c>
      <c r="BJ214">
        <f t="shared" ca="1" si="68"/>
        <v>300</v>
      </c>
      <c r="BK214">
        <f t="shared" ca="1" si="68"/>
        <v>290</v>
      </c>
      <c r="BL214">
        <f t="shared" ca="1" si="79"/>
        <v>10</v>
      </c>
      <c r="BM214">
        <f t="shared" ca="1" si="76"/>
        <v>290.0790923320007</v>
      </c>
    </row>
    <row r="215" spans="1:65" x14ac:dyDescent="0.25">
      <c r="A215" s="64">
        <v>212</v>
      </c>
      <c r="B215" s="64">
        <v>18</v>
      </c>
      <c r="C215" s="64">
        <v>29</v>
      </c>
      <c r="D215" s="18">
        <v>212</v>
      </c>
      <c r="E215" s="21">
        <f t="shared" ca="1" si="69"/>
        <v>976.37551462461056</v>
      </c>
      <c r="F215" s="22">
        <f t="shared" ca="1" si="70"/>
        <v>82.044669772341109</v>
      </c>
      <c r="G215" s="28">
        <v>212</v>
      </c>
      <c r="H215" s="24">
        <f t="shared" ca="1" si="71"/>
        <v>975.67039599999998</v>
      </c>
      <c r="I215" s="25">
        <f t="shared" ca="1" si="72"/>
        <v>81.983324451999991</v>
      </c>
      <c r="J215" s="155"/>
      <c r="K215" s="155"/>
      <c r="L215" s="129">
        <f t="shared" si="77"/>
        <v>0</v>
      </c>
      <c r="AX215">
        <f t="shared" ca="1" si="65"/>
        <v>282.70111880000002</v>
      </c>
      <c r="AY215">
        <f t="shared" ca="1" si="73"/>
        <v>282.70111880000002</v>
      </c>
      <c r="AZ215" cm="1">
        <f t="array" aca="1" ref="AZ215" ca="1">_xlfn.LET(_xlpm.rozsah, $J$3:$J$10001,_xlpm.podminka, (_xlpm.rozsah&gt;H215)*(ISNUMBER(_xlpm.rozsah)),_xlpm.indexy, IF(_xlpm.podminka, ROW(_xlpm.rozsah)-MIN(ROW(_xlpm.rozsah))+1),_xlpm.prvni, MIN(_xlpm.indexy),_xlpm.finalni, IF(_xlpm.prvni=1, 2, _xlpm.prvni),INDEX(_xlpm.rozsah, _xlpm.finalni))</f>
        <v>1000</v>
      </c>
      <c r="BA215" cm="1">
        <f t="array" aca="1" ref="BA215" ca="1">INDEX($J$3:$J$10001,MATCH(AZ215,$J$3:$J$10004,0)-1)</f>
        <v>900</v>
      </c>
      <c r="BB215">
        <f t="shared" ca="1" si="67"/>
        <v>290</v>
      </c>
      <c r="BC215">
        <f t="shared" ca="1" si="67"/>
        <v>260</v>
      </c>
      <c r="BD215">
        <f t="shared" ca="1" si="66"/>
        <v>30</v>
      </c>
      <c r="BE215">
        <f t="shared" ca="1" si="74"/>
        <v>267.29888119999998</v>
      </c>
      <c r="BF215">
        <f t="shared" ca="1" si="78"/>
        <v>282.91265438738316</v>
      </c>
      <c r="BG215">
        <f t="shared" ca="1" si="75"/>
        <v>282.91265438738316</v>
      </c>
      <c r="BH215" cm="1">
        <f t="array" aca="1" ref="BH215" ca="1">_xlfn.LET(_xlpm.rozsah, $J$3:$J$10001,_xlpm.podminka, (_xlpm.rozsah&gt;E215)*(ISNUMBER(_xlpm.rozsah)),_xlpm.indexy, IF(_xlpm.podminka, ROW(_xlpm.rozsah)-MIN(ROW(_xlpm.rozsah))+1),_xlpm.prvni, MIN(_xlpm.indexy),_xlpm.finalni, IF(_xlpm.prvni=1, 2, _xlpm.prvni),INDEX(_xlpm.rozsah, _xlpm.finalni))</f>
        <v>1000</v>
      </c>
      <c r="BI215" cm="1">
        <f t="array" aca="1" ref="BI215" ca="1">INDEX($J$3:$J$10001,MATCH(BH215,$J$3:$J$10004,0)-1)</f>
        <v>900</v>
      </c>
      <c r="BJ215">
        <f t="shared" ca="1" si="68"/>
        <v>290</v>
      </c>
      <c r="BK215">
        <f t="shared" ca="1" si="68"/>
        <v>260</v>
      </c>
      <c r="BL215">
        <f t="shared" ca="1" si="79"/>
        <v>30</v>
      </c>
      <c r="BM215">
        <f t="shared" ca="1" si="76"/>
        <v>267.08734561261684</v>
      </c>
    </row>
    <row r="216" spans="1:65" x14ac:dyDescent="0.25">
      <c r="A216" s="64">
        <v>213</v>
      </c>
      <c r="B216" s="64">
        <v>14</v>
      </c>
      <c r="C216" s="64">
        <v>51</v>
      </c>
      <c r="D216" s="18">
        <v>213</v>
      </c>
      <c r="E216" s="21">
        <f t="shared" ca="1" si="69"/>
        <v>914.95873359691927</v>
      </c>
      <c r="F216" s="22">
        <f t="shared" ca="1" si="70"/>
        <v>134.88868624032864</v>
      </c>
      <c r="G216" s="23">
        <v>213</v>
      </c>
      <c r="H216" s="24">
        <f t="shared" ca="1" si="71"/>
        <v>914.41030799999999</v>
      </c>
      <c r="I216" s="25">
        <f t="shared" ca="1" si="72"/>
        <v>134.804777124</v>
      </c>
      <c r="J216" s="155"/>
      <c r="K216" s="155"/>
      <c r="L216" s="129">
        <f t="shared" si="77"/>
        <v>0</v>
      </c>
      <c r="AX216">
        <f t="shared" ca="1" si="65"/>
        <v>264.32309240000001</v>
      </c>
      <c r="AY216">
        <f t="shared" ca="1" si="73"/>
        <v>264.32309240000001</v>
      </c>
      <c r="AZ216" cm="1">
        <f t="array" aca="1" ref="AZ216" ca="1">_xlfn.LET(_xlpm.rozsah, $J$3:$J$10001,_xlpm.podminka, (_xlpm.rozsah&gt;H216)*(ISNUMBER(_xlpm.rozsah)),_xlpm.indexy, IF(_xlpm.podminka, ROW(_xlpm.rozsah)-MIN(ROW(_xlpm.rozsah))+1),_xlpm.prvni, MIN(_xlpm.indexy),_xlpm.finalni, IF(_xlpm.prvni=1, 2, _xlpm.prvni),INDEX(_xlpm.rozsah, _xlpm.finalni))</f>
        <v>1000</v>
      </c>
      <c r="BA216" cm="1">
        <f t="array" aca="1" ref="BA216" ca="1">INDEX($J$3:$J$10001,MATCH(AZ216,$J$3:$J$10004,0)-1)</f>
        <v>900</v>
      </c>
      <c r="BB216">
        <f t="shared" ca="1" si="67"/>
        <v>290</v>
      </c>
      <c r="BC216">
        <f t="shared" ca="1" si="67"/>
        <v>260</v>
      </c>
      <c r="BD216">
        <f t="shared" ca="1" si="66"/>
        <v>30</v>
      </c>
      <c r="BE216">
        <f t="shared" ca="1" si="74"/>
        <v>285.67690759999999</v>
      </c>
      <c r="BF216">
        <f t="shared" ca="1" si="78"/>
        <v>264.48762007907578</v>
      </c>
      <c r="BG216">
        <f t="shared" ca="1" si="75"/>
        <v>264.48762007907578</v>
      </c>
      <c r="BH216" cm="1">
        <f t="array" aca="1" ref="BH216" ca="1">_xlfn.LET(_xlpm.rozsah, $J$3:$J$10001,_xlpm.podminka, (_xlpm.rozsah&gt;E216)*(ISNUMBER(_xlpm.rozsah)),_xlpm.indexy, IF(_xlpm.podminka, ROW(_xlpm.rozsah)-MIN(ROW(_xlpm.rozsah))+1),_xlpm.prvni, MIN(_xlpm.indexy),_xlpm.finalni, IF(_xlpm.prvni=1, 2, _xlpm.prvni),INDEX(_xlpm.rozsah, _xlpm.finalni))</f>
        <v>1000</v>
      </c>
      <c r="BI216" cm="1">
        <f t="array" aca="1" ref="BI216" ca="1">INDEX($J$3:$J$10001,MATCH(BH216,$J$3:$J$10004,0)-1)</f>
        <v>900</v>
      </c>
      <c r="BJ216">
        <f t="shared" ca="1" si="68"/>
        <v>290</v>
      </c>
      <c r="BK216">
        <f t="shared" ca="1" si="68"/>
        <v>260</v>
      </c>
      <c r="BL216">
        <f t="shared" ca="1" si="79"/>
        <v>30</v>
      </c>
      <c r="BM216">
        <f t="shared" ca="1" si="76"/>
        <v>285.51237992092422</v>
      </c>
    </row>
    <row r="217" spans="1:65" x14ac:dyDescent="0.25">
      <c r="A217" s="64">
        <v>214</v>
      </c>
      <c r="B217" s="64">
        <v>13</v>
      </c>
      <c r="C217" s="64">
        <v>11</v>
      </c>
      <c r="D217" s="18">
        <v>214</v>
      </c>
      <c r="E217" s="21">
        <f t="shared" ca="1" si="69"/>
        <v>899.60453833999645</v>
      </c>
      <c r="F217" s="22">
        <f t="shared" ca="1" si="70"/>
        <v>28.578249608699807</v>
      </c>
      <c r="G217" s="28">
        <v>214</v>
      </c>
      <c r="H217" s="24">
        <f t="shared" ca="1" si="71"/>
        <v>899.09528599999999</v>
      </c>
      <c r="I217" s="25">
        <f t="shared" ca="1" si="72"/>
        <v>28.550240729999999</v>
      </c>
      <c r="J217" s="155"/>
      <c r="K217" s="155"/>
      <c r="L217" s="129">
        <f t="shared" si="77"/>
        <v>0</v>
      </c>
      <c r="AX217">
        <f t="shared" ca="1" si="65"/>
        <v>259.54764299999999</v>
      </c>
      <c r="AY217">
        <f t="shared" ca="1" si="73"/>
        <v>259.54764299999999</v>
      </c>
      <c r="AZ217" cm="1">
        <f t="array" aca="1" ref="AZ217" ca="1">_xlfn.LET(_xlpm.rozsah, $J$3:$J$10001,_xlpm.podminka, (_xlpm.rozsah&gt;H217)*(ISNUMBER(_xlpm.rozsah)),_xlpm.indexy, IF(_xlpm.podminka, ROW(_xlpm.rozsah)-MIN(ROW(_xlpm.rozsah))+1),_xlpm.prvni, MIN(_xlpm.indexy),_xlpm.finalni, IF(_xlpm.prvni=1, 2, _xlpm.prvni),INDEX(_xlpm.rozsah, _xlpm.finalni))</f>
        <v>900</v>
      </c>
      <c r="BA217" cm="1">
        <f t="array" aca="1" ref="BA217" ca="1">INDEX($J$3:$J$10001,MATCH(AZ217,$J$3:$J$10004,0)-1)</f>
        <v>800</v>
      </c>
      <c r="BB217">
        <f t="shared" ca="1" si="67"/>
        <v>260</v>
      </c>
      <c r="BC217">
        <f t="shared" ca="1" si="67"/>
        <v>210</v>
      </c>
      <c r="BD217">
        <f t="shared" ca="1" si="66"/>
        <v>50</v>
      </c>
      <c r="BE217">
        <f t="shared" ca="1" si="74"/>
        <v>210.45235700000001</v>
      </c>
      <c r="BF217">
        <f t="shared" ca="1" si="78"/>
        <v>259.80226916999823</v>
      </c>
      <c r="BG217">
        <f t="shared" ca="1" si="75"/>
        <v>259.80226916999823</v>
      </c>
      <c r="BH217" cm="1">
        <f t="array" aca="1" ref="BH217" ca="1">_xlfn.LET(_xlpm.rozsah, $J$3:$J$10001,_xlpm.podminka, (_xlpm.rozsah&gt;E217)*(ISNUMBER(_xlpm.rozsah)),_xlpm.indexy, IF(_xlpm.podminka, ROW(_xlpm.rozsah)-MIN(ROW(_xlpm.rozsah))+1),_xlpm.prvni, MIN(_xlpm.indexy),_xlpm.finalni, IF(_xlpm.prvni=1, 2, _xlpm.prvni),INDEX(_xlpm.rozsah, _xlpm.finalni))</f>
        <v>900</v>
      </c>
      <c r="BI217" cm="1">
        <f t="array" aca="1" ref="BI217" ca="1">INDEX($J$3:$J$10001,MATCH(BH217,$J$3:$J$10004,0)-1)</f>
        <v>800</v>
      </c>
      <c r="BJ217">
        <f t="shared" ca="1" si="68"/>
        <v>260</v>
      </c>
      <c r="BK217">
        <f t="shared" ca="1" si="68"/>
        <v>210</v>
      </c>
      <c r="BL217">
        <f t="shared" ca="1" si="79"/>
        <v>50</v>
      </c>
      <c r="BM217">
        <f t="shared" ca="1" si="76"/>
        <v>210.19773083000177</v>
      </c>
    </row>
    <row r="218" spans="1:65" x14ac:dyDescent="0.25">
      <c r="A218" s="64">
        <v>215</v>
      </c>
      <c r="B218" s="64">
        <v>12</v>
      </c>
      <c r="C218" s="64">
        <v>9</v>
      </c>
      <c r="D218" s="18">
        <v>215</v>
      </c>
      <c r="E218" s="21">
        <f t="shared" ca="1" si="69"/>
        <v>884.25034308307363</v>
      </c>
      <c r="F218" s="22">
        <f t="shared" ca="1" si="70"/>
        <v>22.691265438738313</v>
      </c>
      <c r="G218" s="23">
        <v>215</v>
      </c>
      <c r="H218" s="24">
        <f t="shared" ca="1" si="71"/>
        <v>883.78026399999999</v>
      </c>
      <c r="I218" s="25">
        <f t="shared" ca="1" si="72"/>
        <v>22.67011188</v>
      </c>
      <c r="J218" s="155"/>
      <c r="K218" s="155"/>
      <c r="L218" s="129">
        <f t="shared" si="77"/>
        <v>0</v>
      </c>
      <c r="AX218">
        <f t="shared" ca="1" si="65"/>
        <v>251.89013199999999</v>
      </c>
      <c r="AY218">
        <f t="shared" ca="1" si="73"/>
        <v>251.89013199999999</v>
      </c>
      <c r="AZ218" cm="1">
        <f t="array" aca="1" ref="AZ218" ca="1">_xlfn.LET(_xlpm.rozsah, $J$3:$J$10001,_xlpm.podminka, (_xlpm.rozsah&gt;H218)*(ISNUMBER(_xlpm.rozsah)),_xlpm.indexy, IF(_xlpm.podminka, ROW(_xlpm.rozsah)-MIN(ROW(_xlpm.rozsah))+1),_xlpm.prvni, MIN(_xlpm.indexy),_xlpm.finalni, IF(_xlpm.prvni=1, 2, _xlpm.prvni),INDEX(_xlpm.rozsah, _xlpm.finalni))</f>
        <v>900</v>
      </c>
      <c r="BA218" cm="1">
        <f t="array" aca="1" ref="BA218" ca="1">INDEX($J$3:$J$10001,MATCH(AZ218,$J$3:$J$10004,0)-1)</f>
        <v>800</v>
      </c>
      <c r="BB218">
        <f t="shared" ca="1" si="67"/>
        <v>260</v>
      </c>
      <c r="BC218">
        <f t="shared" ca="1" si="67"/>
        <v>210</v>
      </c>
      <c r="BD218">
        <f t="shared" ca="1" si="66"/>
        <v>50</v>
      </c>
      <c r="BE218">
        <f t="shared" ca="1" si="74"/>
        <v>218.10986800000001</v>
      </c>
      <c r="BF218">
        <f t="shared" ca="1" si="78"/>
        <v>252.12517154153682</v>
      </c>
      <c r="BG218">
        <f t="shared" ca="1" si="75"/>
        <v>252.12517154153682</v>
      </c>
      <c r="BH218" cm="1">
        <f t="array" aca="1" ref="BH218" ca="1">_xlfn.LET(_xlpm.rozsah, $J$3:$J$10001,_xlpm.podminka, (_xlpm.rozsah&gt;E218)*(ISNUMBER(_xlpm.rozsah)),_xlpm.indexy, IF(_xlpm.podminka, ROW(_xlpm.rozsah)-MIN(ROW(_xlpm.rozsah))+1),_xlpm.prvni, MIN(_xlpm.indexy),_xlpm.finalni, IF(_xlpm.prvni=1, 2, _xlpm.prvni),INDEX(_xlpm.rozsah, _xlpm.finalni))</f>
        <v>900</v>
      </c>
      <c r="BI218" cm="1">
        <f t="array" aca="1" ref="BI218" ca="1">INDEX($J$3:$J$10001,MATCH(BH218,$J$3:$J$10004,0)-1)</f>
        <v>800</v>
      </c>
      <c r="BJ218">
        <f t="shared" ca="1" si="68"/>
        <v>260</v>
      </c>
      <c r="BK218">
        <f t="shared" ca="1" si="68"/>
        <v>210</v>
      </c>
      <c r="BL218">
        <f t="shared" ca="1" si="79"/>
        <v>50</v>
      </c>
      <c r="BM218">
        <f t="shared" ca="1" si="76"/>
        <v>217.87482845846318</v>
      </c>
    </row>
    <row r="219" spans="1:65" x14ac:dyDescent="0.25">
      <c r="A219" s="64">
        <v>216</v>
      </c>
      <c r="B219" s="64">
        <v>15</v>
      </c>
      <c r="C219" s="64">
        <v>33</v>
      </c>
      <c r="D219" s="18">
        <v>216</v>
      </c>
      <c r="E219" s="21">
        <f t="shared" ca="1" si="69"/>
        <v>930.3129288538421</v>
      </c>
      <c r="F219" s="22">
        <f t="shared" ca="1" si="70"/>
        <v>88.800979956530369</v>
      </c>
      <c r="G219" s="28">
        <v>216</v>
      </c>
      <c r="H219" s="24">
        <f t="shared" ca="1" si="71"/>
        <v>929.72532999999999</v>
      </c>
      <c r="I219" s="25">
        <f t="shared" ca="1" si="72"/>
        <v>88.742807670000005</v>
      </c>
      <c r="J219" s="155"/>
      <c r="K219" s="155"/>
      <c r="L219" s="129">
        <f t="shared" si="77"/>
        <v>0</v>
      </c>
      <c r="AX219">
        <f t="shared" ca="1" si="65"/>
        <v>268.917599</v>
      </c>
      <c r="AY219">
        <f t="shared" ca="1" si="73"/>
        <v>268.917599</v>
      </c>
      <c r="AZ219" cm="1">
        <f t="array" aca="1" ref="AZ219" ca="1">_xlfn.LET(_xlpm.rozsah, $J$3:$J$10001,_xlpm.podminka, (_xlpm.rozsah&gt;H219)*(ISNUMBER(_xlpm.rozsah)),_xlpm.indexy, IF(_xlpm.podminka, ROW(_xlpm.rozsah)-MIN(ROW(_xlpm.rozsah))+1),_xlpm.prvni, MIN(_xlpm.indexy),_xlpm.finalni, IF(_xlpm.prvni=1, 2, _xlpm.prvni),INDEX(_xlpm.rozsah, _xlpm.finalni))</f>
        <v>1000</v>
      </c>
      <c r="BA219" cm="1">
        <f t="array" aca="1" ref="BA219" ca="1">INDEX($J$3:$J$10001,MATCH(AZ219,$J$3:$J$10004,0)-1)</f>
        <v>900</v>
      </c>
      <c r="BB219">
        <f t="shared" ca="1" si="67"/>
        <v>290</v>
      </c>
      <c r="BC219">
        <f t="shared" ca="1" si="67"/>
        <v>260</v>
      </c>
      <c r="BD219">
        <f t="shared" ca="1" si="66"/>
        <v>30</v>
      </c>
      <c r="BE219">
        <f t="shared" ca="1" si="74"/>
        <v>281.082401</v>
      </c>
      <c r="BF219">
        <f t="shared" ca="1" si="78"/>
        <v>269.09387865615264</v>
      </c>
      <c r="BG219">
        <f t="shared" ca="1" si="75"/>
        <v>269.09387865615264</v>
      </c>
      <c r="BH219" cm="1">
        <f t="array" aca="1" ref="BH219" ca="1">_xlfn.LET(_xlpm.rozsah, $J$3:$J$10001,_xlpm.podminka, (_xlpm.rozsah&gt;E219)*(ISNUMBER(_xlpm.rozsah)),_xlpm.indexy, IF(_xlpm.podminka, ROW(_xlpm.rozsah)-MIN(ROW(_xlpm.rozsah))+1),_xlpm.prvni, MIN(_xlpm.indexy),_xlpm.finalni, IF(_xlpm.prvni=1, 2, _xlpm.prvni),INDEX(_xlpm.rozsah, _xlpm.finalni))</f>
        <v>1000</v>
      </c>
      <c r="BI219" cm="1">
        <f t="array" aca="1" ref="BI219" ca="1">INDEX($J$3:$J$10001,MATCH(BH219,$J$3:$J$10004,0)-1)</f>
        <v>900</v>
      </c>
      <c r="BJ219">
        <f t="shared" ca="1" si="68"/>
        <v>290</v>
      </c>
      <c r="BK219">
        <f t="shared" ca="1" si="68"/>
        <v>260</v>
      </c>
      <c r="BL219">
        <f t="shared" ca="1" si="79"/>
        <v>30</v>
      </c>
      <c r="BM219">
        <f t="shared" ca="1" si="76"/>
        <v>280.90612134384736</v>
      </c>
    </row>
    <row r="220" spans="1:65" x14ac:dyDescent="0.25">
      <c r="A220" s="64">
        <v>217</v>
      </c>
      <c r="B220" s="64">
        <v>20</v>
      </c>
      <c r="C220" s="64">
        <v>25</v>
      </c>
      <c r="D220" s="18">
        <v>217</v>
      </c>
      <c r="E220" s="21">
        <f t="shared" ca="1" si="69"/>
        <v>1007.0839051384562</v>
      </c>
      <c r="F220" s="22">
        <f t="shared" ca="1" si="70"/>
        <v>72.677097628461411</v>
      </c>
      <c r="G220" s="23">
        <v>217</v>
      </c>
      <c r="H220" s="24">
        <f t="shared" ca="1" si="71"/>
        <v>1006.30044</v>
      </c>
      <c r="I220" s="25">
        <f t="shared" ca="1" si="72"/>
        <v>72.657511</v>
      </c>
      <c r="J220" s="155"/>
      <c r="K220" s="155"/>
      <c r="L220" s="129">
        <f t="shared" si="77"/>
        <v>0</v>
      </c>
      <c r="AX220">
        <f t="shared" ref="AX220:AX283" ca="1" si="80">IF(BD220&lt;0, BE220, AY220)</f>
        <v>290.630044</v>
      </c>
      <c r="AY220">
        <f t="shared" ca="1" si="73"/>
        <v>290.630044</v>
      </c>
      <c r="AZ220" cm="1">
        <f t="array" aca="1" ref="AZ220" ca="1">_xlfn.LET(_xlpm.rozsah, $J$3:$J$10001,_xlpm.podminka, (_xlpm.rozsah&gt;H220)*(ISNUMBER(_xlpm.rozsah)),_xlpm.indexy, IF(_xlpm.podminka, ROW(_xlpm.rozsah)-MIN(ROW(_xlpm.rozsah))+1),_xlpm.prvni, MIN(_xlpm.indexy),_xlpm.finalni, IF(_xlpm.prvni=1, 2, _xlpm.prvni),INDEX(_xlpm.rozsah, _xlpm.finalni))</f>
        <v>1100</v>
      </c>
      <c r="BA220" cm="1">
        <f t="array" aca="1" ref="BA220" ca="1">INDEX($J$3:$J$10001,MATCH(AZ220,$J$3:$J$10004,0)-1)</f>
        <v>1000</v>
      </c>
      <c r="BB220">
        <f t="shared" ca="1" si="67"/>
        <v>300</v>
      </c>
      <c r="BC220">
        <f t="shared" ca="1" si="67"/>
        <v>290</v>
      </c>
      <c r="BD220">
        <f t="shared" ref="BD220:BD283" ca="1" si="81">BB220-BC220</f>
        <v>10</v>
      </c>
      <c r="BE220">
        <f t="shared" ca="1" si="74"/>
        <v>299.369956</v>
      </c>
      <c r="BF220">
        <f t="shared" ca="1" si="78"/>
        <v>290.70839051384564</v>
      </c>
      <c r="BG220">
        <f t="shared" ca="1" si="75"/>
        <v>290.70839051384564</v>
      </c>
      <c r="BH220" cm="1">
        <f t="array" aca="1" ref="BH220" ca="1">_xlfn.LET(_xlpm.rozsah, $J$3:$J$10001,_xlpm.podminka, (_xlpm.rozsah&gt;E220)*(ISNUMBER(_xlpm.rozsah)),_xlpm.indexy, IF(_xlpm.podminka, ROW(_xlpm.rozsah)-MIN(ROW(_xlpm.rozsah))+1),_xlpm.prvni, MIN(_xlpm.indexy),_xlpm.finalni, IF(_xlpm.prvni=1, 2, _xlpm.prvni),INDEX(_xlpm.rozsah, _xlpm.finalni))</f>
        <v>1100</v>
      </c>
      <c r="BI220" cm="1">
        <f t="array" aca="1" ref="BI220" ca="1">INDEX($J$3:$J$10001,MATCH(BH220,$J$3:$J$10004,0)-1)</f>
        <v>1000</v>
      </c>
      <c r="BJ220">
        <f t="shared" ca="1" si="68"/>
        <v>300</v>
      </c>
      <c r="BK220">
        <f t="shared" ca="1" si="68"/>
        <v>290</v>
      </c>
      <c r="BL220">
        <f t="shared" ca="1" si="79"/>
        <v>10</v>
      </c>
      <c r="BM220">
        <f t="shared" ca="1" si="76"/>
        <v>299.29160948615436</v>
      </c>
    </row>
    <row r="221" spans="1:65" x14ac:dyDescent="0.25">
      <c r="A221" s="64">
        <v>218</v>
      </c>
      <c r="B221" s="64">
        <v>25</v>
      </c>
      <c r="C221" s="64">
        <v>17</v>
      </c>
      <c r="D221" s="18">
        <v>218</v>
      </c>
      <c r="E221" s="21">
        <f t="shared" ca="1" si="69"/>
        <v>1083.8548814230703</v>
      </c>
      <c r="F221" s="22">
        <f t="shared" ca="1" si="70"/>
        <v>50.725532984192199</v>
      </c>
      <c r="G221" s="28">
        <v>218</v>
      </c>
      <c r="H221" s="24">
        <f t="shared" ca="1" si="71"/>
        <v>1082.87555</v>
      </c>
      <c r="I221" s="25">
        <f t="shared" ca="1" si="72"/>
        <v>50.708884349999998</v>
      </c>
      <c r="J221" s="155"/>
      <c r="K221" s="155"/>
      <c r="L221" s="129">
        <f t="shared" si="77"/>
        <v>0</v>
      </c>
      <c r="AX221">
        <f t="shared" ca="1" si="80"/>
        <v>298.287555</v>
      </c>
      <c r="AY221">
        <f t="shared" ca="1" si="73"/>
        <v>298.287555</v>
      </c>
      <c r="AZ221" cm="1">
        <f t="array" aca="1" ref="AZ221" ca="1">_xlfn.LET(_xlpm.rozsah, $J$3:$J$10001,_xlpm.podminka, (_xlpm.rozsah&gt;H221)*(ISNUMBER(_xlpm.rozsah)),_xlpm.indexy, IF(_xlpm.podminka, ROW(_xlpm.rozsah)-MIN(ROW(_xlpm.rozsah))+1),_xlpm.prvni, MIN(_xlpm.indexy),_xlpm.finalni, IF(_xlpm.prvni=1, 2, _xlpm.prvni),INDEX(_xlpm.rozsah, _xlpm.finalni))</f>
        <v>1100</v>
      </c>
      <c r="BA221" cm="1">
        <f t="array" aca="1" ref="BA221" ca="1">INDEX($J$3:$J$10001,MATCH(AZ221,$J$3:$J$10004,0)-1)</f>
        <v>1000</v>
      </c>
      <c r="BB221">
        <f t="shared" ca="1" si="67"/>
        <v>300</v>
      </c>
      <c r="BC221">
        <f t="shared" ca="1" si="67"/>
        <v>290</v>
      </c>
      <c r="BD221">
        <f t="shared" ca="1" si="81"/>
        <v>10</v>
      </c>
      <c r="BE221">
        <f t="shared" ca="1" si="74"/>
        <v>291.712445</v>
      </c>
      <c r="BF221">
        <f t="shared" ca="1" si="78"/>
        <v>298.38548814230705</v>
      </c>
      <c r="BG221">
        <f t="shared" ca="1" si="75"/>
        <v>298.38548814230705</v>
      </c>
      <c r="BH221" cm="1">
        <f t="array" aca="1" ref="BH221" ca="1">_xlfn.LET(_xlpm.rozsah, $J$3:$J$10001,_xlpm.podminka, (_xlpm.rozsah&gt;E221)*(ISNUMBER(_xlpm.rozsah)),_xlpm.indexy, IF(_xlpm.podminka, ROW(_xlpm.rozsah)-MIN(ROW(_xlpm.rozsah))+1),_xlpm.prvni, MIN(_xlpm.indexy),_xlpm.finalni, IF(_xlpm.prvni=1, 2, _xlpm.prvni),INDEX(_xlpm.rozsah, _xlpm.finalni))</f>
        <v>1100</v>
      </c>
      <c r="BI221" cm="1">
        <f t="array" aca="1" ref="BI221" ca="1">INDEX($J$3:$J$10001,MATCH(BH221,$J$3:$J$10004,0)-1)</f>
        <v>1000</v>
      </c>
      <c r="BJ221">
        <f t="shared" ca="1" si="68"/>
        <v>300</v>
      </c>
      <c r="BK221">
        <f t="shared" ca="1" si="68"/>
        <v>290</v>
      </c>
      <c r="BL221">
        <f t="shared" ca="1" si="79"/>
        <v>10</v>
      </c>
      <c r="BM221">
        <f t="shared" ca="1" si="76"/>
        <v>291.61451185769295</v>
      </c>
    </row>
    <row r="222" spans="1:65" x14ac:dyDescent="0.25">
      <c r="A222" s="64">
        <v>219</v>
      </c>
      <c r="B222" s="64">
        <v>31</v>
      </c>
      <c r="C222" s="64">
        <v>29</v>
      </c>
      <c r="D222" s="18">
        <v>219</v>
      </c>
      <c r="E222" s="21">
        <f t="shared" ca="1" si="69"/>
        <v>1175.980052964607</v>
      </c>
      <c r="F222" s="22">
        <f t="shared" ca="1" si="70"/>
        <v>91.406843071947208</v>
      </c>
      <c r="G222" s="23">
        <v>219</v>
      </c>
      <c r="H222" s="24">
        <f t="shared" ca="1" si="71"/>
        <v>1174.765682</v>
      </c>
      <c r="I222" s="25">
        <f t="shared" ca="1" si="72"/>
        <v>91.336409555999992</v>
      </c>
      <c r="J222" s="155"/>
      <c r="K222" s="155"/>
      <c r="L222" s="129">
        <f t="shared" si="77"/>
        <v>0</v>
      </c>
      <c r="AX222">
        <f t="shared" ca="1" si="80"/>
        <v>314.95313640000001</v>
      </c>
      <c r="AY222">
        <f t="shared" ca="1" si="73"/>
        <v>314.95313640000001</v>
      </c>
      <c r="AZ222" cm="1">
        <f t="array" aca="1" ref="AZ222" ca="1">_xlfn.LET(_xlpm.rozsah, $J$3:$J$10001,_xlpm.podminka, (_xlpm.rozsah&gt;H222)*(ISNUMBER(_xlpm.rozsah)),_xlpm.indexy, IF(_xlpm.podminka, ROW(_xlpm.rozsah)-MIN(ROW(_xlpm.rozsah))+1),_xlpm.prvni, MIN(_xlpm.indexy),_xlpm.finalni, IF(_xlpm.prvni=1, 2, _xlpm.prvni),INDEX(_xlpm.rozsah, _xlpm.finalni))</f>
        <v>1200</v>
      </c>
      <c r="BA222" cm="1">
        <f t="array" aca="1" ref="BA222" ca="1">INDEX($J$3:$J$10001,MATCH(AZ222,$J$3:$J$10004,0)-1)</f>
        <v>1100</v>
      </c>
      <c r="BB222">
        <f t="shared" ca="1" si="67"/>
        <v>320</v>
      </c>
      <c r="BC222">
        <f t="shared" ca="1" si="67"/>
        <v>300</v>
      </c>
      <c r="BD222">
        <f t="shared" ca="1" si="81"/>
        <v>20</v>
      </c>
      <c r="BE222">
        <f t="shared" ca="1" si="74"/>
        <v>305.04686359999999</v>
      </c>
      <c r="BF222">
        <f t="shared" ca="1" si="78"/>
        <v>315.19601059292143</v>
      </c>
      <c r="BG222">
        <f t="shared" ca="1" si="75"/>
        <v>315.19601059292143</v>
      </c>
      <c r="BH222" cm="1">
        <f t="array" aca="1" ref="BH222" ca="1">_xlfn.LET(_xlpm.rozsah, $J$3:$J$10001,_xlpm.podminka, (_xlpm.rozsah&gt;E222)*(ISNUMBER(_xlpm.rozsah)),_xlpm.indexy, IF(_xlpm.podminka, ROW(_xlpm.rozsah)-MIN(ROW(_xlpm.rozsah))+1),_xlpm.prvni, MIN(_xlpm.indexy),_xlpm.finalni, IF(_xlpm.prvni=1, 2, _xlpm.prvni),INDEX(_xlpm.rozsah, _xlpm.finalni))</f>
        <v>1200</v>
      </c>
      <c r="BI222" cm="1">
        <f t="array" aca="1" ref="BI222" ca="1">INDEX($J$3:$J$10001,MATCH(BH222,$J$3:$J$10004,0)-1)</f>
        <v>1100</v>
      </c>
      <c r="BJ222">
        <f t="shared" ca="1" si="68"/>
        <v>320</v>
      </c>
      <c r="BK222">
        <f t="shared" ca="1" si="68"/>
        <v>300</v>
      </c>
      <c r="BL222">
        <f t="shared" ca="1" si="79"/>
        <v>20</v>
      </c>
      <c r="BM222">
        <f t="shared" ca="1" si="76"/>
        <v>304.80398940707857</v>
      </c>
    </row>
    <row r="223" spans="1:65" x14ac:dyDescent="0.25">
      <c r="A223" s="64">
        <v>220</v>
      </c>
      <c r="B223" s="64">
        <v>36</v>
      </c>
      <c r="C223" s="64">
        <v>66</v>
      </c>
      <c r="D223" s="18">
        <v>220</v>
      </c>
      <c r="E223" s="21">
        <f t="shared" ca="1" si="69"/>
        <v>1252.7510292492211</v>
      </c>
      <c r="F223" s="22">
        <f t="shared" ca="1" si="70"/>
        <v>221.64470379134579</v>
      </c>
      <c r="G223" s="28">
        <v>220</v>
      </c>
      <c r="H223" s="24">
        <f t="shared" ca="1" si="71"/>
        <v>1251.340792</v>
      </c>
      <c r="I223" s="25">
        <f t="shared" ca="1" si="72"/>
        <v>221.36547681599998</v>
      </c>
      <c r="J223" s="155"/>
      <c r="K223" s="155"/>
      <c r="L223" s="129">
        <f t="shared" si="77"/>
        <v>0</v>
      </c>
      <c r="AX223">
        <f t="shared" ca="1" si="80"/>
        <v>335.40223759999998</v>
      </c>
      <c r="AY223">
        <f t="shared" ca="1" si="73"/>
        <v>335.40223759999998</v>
      </c>
      <c r="AZ223" cm="1">
        <f t="array" aca="1" ref="AZ223" ca="1">_xlfn.LET(_xlpm.rozsah, $J$3:$J$10001,_xlpm.podminka, (_xlpm.rozsah&gt;H223)*(ISNUMBER(_xlpm.rozsah)),_xlpm.indexy, IF(_xlpm.podminka, ROW(_xlpm.rozsah)-MIN(ROW(_xlpm.rozsah))+1),_xlpm.prvni, MIN(_xlpm.indexy),_xlpm.finalni, IF(_xlpm.prvni=1, 2, _xlpm.prvni),INDEX(_xlpm.rozsah, _xlpm.finalni))</f>
        <v>1300</v>
      </c>
      <c r="BA223" cm="1">
        <f t="array" aca="1" ref="BA223" ca="1">INDEX($J$3:$J$10001,MATCH(AZ223,$J$3:$J$10004,0)-1)</f>
        <v>1200</v>
      </c>
      <c r="BB223">
        <f t="shared" ca="1" si="67"/>
        <v>350</v>
      </c>
      <c r="BC223">
        <f t="shared" ca="1" si="67"/>
        <v>320</v>
      </c>
      <c r="BD223">
        <f t="shared" ca="1" si="81"/>
        <v>30</v>
      </c>
      <c r="BE223">
        <f t="shared" ca="1" si="74"/>
        <v>334.59776240000002</v>
      </c>
      <c r="BF223">
        <f t="shared" ca="1" si="78"/>
        <v>335.82530877476631</v>
      </c>
      <c r="BG223">
        <f t="shared" ca="1" si="75"/>
        <v>335.82530877476631</v>
      </c>
      <c r="BH223" cm="1">
        <f t="array" aca="1" ref="BH223" ca="1">_xlfn.LET(_xlpm.rozsah, $J$3:$J$10001,_xlpm.podminka, (_xlpm.rozsah&gt;E223)*(ISNUMBER(_xlpm.rozsah)),_xlpm.indexy, IF(_xlpm.podminka, ROW(_xlpm.rozsah)-MIN(ROW(_xlpm.rozsah))+1),_xlpm.prvni, MIN(_xlpm.indexy),_xlpm.finalni, IF(_xlpm.prvni=1, 2, _xlpm.prvni),INDEX(_xlpm.rozsah, _xlpm.finalni))</f>
        <v>1300</v>
      </c>
      <c r="BI223" cm="1">
        <f t="array" aca="1" ref="BI223" ca="1">INDEX($J$3:$J$10001,MATCH(BH223,$J$3:$J$10004,0)-1)</f>
        <v>1200</v>
      </c>
      <c r="BJ223">
        <f t="shared" ca="1" si="68"/>
        <v>350</v>
      </c>
      <c r="BK223">
        <f t="shared" ca="1" si="68"/>
        <v>320</v>
      </c>
      <c r="BL223">
        <f t="shared" ca="1" si="79"/>
        <v>30</v>
      </c>
      <c r="BM223">
        <f t="shared" ca="1" si="76"/>
        <v>334.17469122523369</v>
      </c>
    </row>
    <row r="224" spans="1:65" x14ac:dyDescent="0.25">
      <c r="A224" s="64">
        <v>221</v>
      </c>
      <c r="B224" s="64">
        <v>66</v>
      </c>
      <c r="C224" s="64">
        <v>40</v>
      </c>
      <c r="D224" s="18">
        <v>221</v>
      </c>
      <c r="E224" s="21">
        <f t="shared" ca="1" si="69"/>
        <v>1713.3768869569053</v>
      </c>
      <c r="F224" s="22">
        <f t="shared" ca="1" si="70"/>
        <v>139.09037168693044</v>
      </c>
      <c r="G224" s="23">
        <v>221</v>
      </c>
      <c r="H224" s="24">
        <f t="shared" ca="1" si="71"/>
        <v>1710.7914519999999</v>
      </c>
      <c r="I224" s="25">
        <f t="shared" ca="1" si="72"/>
        <v>139.26618126400001</v>
      </c>
      <c r="J224" s="155"/>
      <c r="K224" s="155"/>
      <c r="L224" s="129">
        <f t="shared" si="77"/>
        <v>0</v>
      </c>
      <c r="AX224">
        <f t="shared" ca="1" si="80"/>
        <v>348.16545316000003</v>
      </c>
      <c r="AY224">
        <f t="shared" ca="1" si="73"/>
        <v>334.83454683999997</v>
      </c>
      <c r="AZ224" cm="1">
        <f t="array" aca="1" ref="AZ224" ca="1">_xlfn.LET(_xlpm.rozsah, $J$3:$J$10001,_xlpm.podminka, (_xlpm.rozsah&gt;H224)*(ISNUMBER(_xlpm.rozsah)),_xlpm.indexy, IF(_xlpm.podminka, ROW(_xlpm.rozsah)-MIN(ROW(_xlpm.rozsah))+1),_xlpm.prvni, MIN(_xlpm.indexy),_xlpm.finalni, IF(_xlpm.prvni=1, 2, _xlpm.prvni),INDEX(_xlpm.rozsah, _xlpm.finalni))</f>
        <v>1800</v>
      </c>
      <c r="BA224" cm="1">
        <f t="array" aca="1" ref="BA224" ca="1">INDEX($J$3:$J$10001,MATCH(AZ224,$J$3:$J$10004,0)-1)</f>
        <v>1700</v>
      </c>
      <c r="BB224">
        <f t="shared" ca="1" si="67"/>
        <v>333</v>
      </c>
      <c r="BC224">
        <f t="shared" ca="1" si="67"/>
        <v>350</v>
      </c>
      <c r="BD224">
        <f t="shared" ca="1" si="81"/>
        <v>-17</v>
      </c>
      <c r="BE224">
        <f t="shared" ca="1" si="74"/>
        <v>348.16545316000003</v>
      </c>
      <c r="BF224">
        <f t="shared" ca="1" si="78"/>
        <v>347.7259292173261</v>
      </c>
      <c r="BG224">
        <f t="shared" ca="1" si="75"/>
        <v>335.2740707826739</v>
      </c>
      <c r="BH224" cm="1">
        <f t="array" aca="1" ref="BH224" ca="1">_xlfn.LET(_xlpm.rozsah, $J$3:$J$10001,_xlpm.podminka, (_xlpm.rozsah&gt;E224)*(ISNUMBER(_xlpm.rozsah)),_xlpm.indexy, IF(_xlpm.podminka, ROW(_xlpm.rozsah)-MIN(ROW(_xlpm.rozsah))+1),_xlpm.prvni, MIN(_xlpm.indexy),_xlpm.finalni, IF(_xlpm.prvni=1, 2, _xlpm.prvni),INDEX(_xlpm.rozsah, _xlpm.finalni))</f>
        <v>1800</v>
      </c>
      <c r="BI224" cm="1">
        <f t="array" aca="1" ref="BI224" ca="1">INDEX($J$3:$J$10001,MATCH(BH224,$J$3:$J$10004,0)-1)</f>
        <v>1700</v>
      </c>
      <c r="BJ224">
        <f t="shared" ca="1" si="68"/>
        <v>333</v>
      </c>
      <c r="BK224">
        <f t="shared" ca="1" si="68"/>
        <v>350</v>
      </c>
      <c r="BL224">
        <f t="shared" ca="1" si="79"/>
        <v>-17</v>
      </c>
      <c r="BM224">
        <f t="shared" ca="1" si="76"/>
        <v>347.7259292173261</v>
      </c>
    </row>
    <row r="225" spans="1:65" x14ac:dyDescent="0.25">
      <c r="A225" s="64">
        <v>222</v>
      </c>
      <c r="B225" s="64">
        <v>50</v>
      </c>
      <c r="C225" s="64">
        <v>13</v>
      </c>
      <c r="D225" s="18">
        <v>222</v>
      </c>
      <c r="E225" s="21">
        <f t="shared" ca="1" si="69"/>
        <v>1467.7097628461404</v>
      </c>
      <c r="F225" s="22">
        <f t="shared" ca="1" si="70"/>
        <v>46.8</v>
      </c>
      <c r="G225" s="28">
        <v>222</v>
      </c>
      <c r="H225" s="24">
        <f t="shared" ca="1" si="71"/>
        <v>1465.7511</v>
      </c>
      <c r="I225" s="25">
        <f t="shared" ca="1" si="72"/>
        <v>46.8</v>
      </c>
      <c r="J225" s="155"/>
      <c r="K225" s="155"/>
      <c r="L225" s="129">
        <f t="shared" si="77"/>
        <v>0</v>
      </c>
      <c r="AX225">
        <f t="shared" ca="1" si="80"/>
        <v>360</v>
      </c>
      <c r="AY225">
        <f t="shared" ca="1" si="73"/>
        <v>360</v>
      </c>
      <c r="AZ225" cm="1">
        <f t="array" aca="1" ref="AZ225" ca="1">_xlfn.LET(_xlpm.rozsah, $J$3:$J$10001,_xlpm.podminka, (_xlpm.rozsah&gt;H225)*(ISNUMBER(_xlpm.rozsah)),_xlpm.indexy, IF(_xlpm.podminka, ROW(_xlpm.rozsah)-MIN(ROW(_xlpm.rozsah))+1),_xlpm.prvni, MIN(_xlpm.indexy),_xlpm.finalni, IF(_xlpm.prvni=1, 2, _xlpm.prvni),INDEX(_xlpm.rozsah, _xlpm.finalni))</f>
        <v>1500</v>
      </c>
      <c r="BA225" cm="1">
        <f t="array" aca="1" ref="BA225" ca="1">INDEX($J$3:$J$10001,MATCH(AZ225,$J$3:$J$10004,0)-1)</f>
        <v>1400</v>
      </c>
      <c r="BB225">
        <f t="shared" ref="BB225:BC288" ca="1" si="82">IF(ISERROR(MATCH(AZ225,$J$1:$J$10000,0)), 0, INDEX($K$1:$K$10000, MATCH(AZ225,$J$1:$J$10000,0)))</f>
        <v>360</v>
      </c>
      <c r="BC225">
        <f t="shared" ca="1" si="82"/>
        <v>360</v>
      </c>
      <c r="BD225">
        <f t="shared" ca="1" si="81"/>
        <v>0</v>
      </c>
      <c r="BE225">
        <f t="shared" ca="1" si="74"/>
        <v>360</v>
      </c>
      <c r="BF225">
        <f t="shared" ca="1" si="78"/>
        <v>360</v>
      </c>
      <c r="BG225">
        <f t="shared" ca="1" si="75"/>
        <v>360</v>
      </c>
      <c r="BH225" cm="1">
        <f t="array" aca="1" ref="BH225" ca="1">_xlfn.LET(_xlpm.rozsah, $J$3:$J$10001,_xlpm.podminka, (_xlpm.rozsah&gt;E225)*(ISNUMBER(_xlpm.rozsah)),_xlpm.indexy, IF(_xlpm.podminka, ROW(_xlpm.rozsah)-MIN(ROW(_xlpm.rozsah))+1),_xlpm.prvni, MIN(_xlpm.indexy),_xlpm.finalni, IF(_xlpm.prvni=1, 2, _xlpm.prvni),INDEX(_xlpm.rozsah, _xlpm.finalni))</f>
        <v>1500</v>
      </c>
      <c r="BI225" cm="1">
        <f t="array" aca="1" ref="BI225" ca="1">INDEX($J$3:$J$10001,MATCH(BH225,$J$3:$J$10004,0)-1)</f>
        <v>1400</v>
      </c>
      <c r="BJ225">
        <f t="shared" ca="1" si="68"/>
        <v>360</v>
      </c>
      <c r="BK225">
        <f t="shared" ca="1" si="68"/>
        <v>360</v>
      </c>
      <c r="BL225">
        <f t="shared" ca="1" si="79"/>
        <v>0</v>
      </c>
      <c r="BM225">
        <f t="shared" ca="1" si="76"/>
        <v>360</v>
      </c>
    </row>
    <row r="226" spans="1:65" x14ac:dyDescent="0.25">
      <c r="A226" s="64">
        <v>223</v>
      </c>
      <c r="B226" s="64">
        <v>16</v>
      </c>
      <c r="C226" s="64">
        <v>24</v>
      </c>
      <c r="D226" s="18">
        <v>223</v>
      </c>
      <c r="E226" s="21">
        <f t="shared" ca="1" si="69"/>
        <v>945.66712411076492</v>
      </c>
      <c r="F226" s="22">
        <f t="shared" ca="1" si="70"/>
        <v>65.688032935975073</v>
      </c>
      <c r="G226" s="23">
        <v>223</v>
      </c>
      <c r="H226" s="24">
        <f t="shared" ca="1" si="71"/>
        <v>945.04035199999998</v>
      </c>
      <c r="I226" s="25">
        <f t="shared" ca="1" si="72"/>
        <v>65.642905343999985</v>
      </c>
      <c r="J226" s="155"/>
      <c r="K226" s="155"/>
      <c r="L226" s="129">
        <f t="shared" si="77"/>
        <v>0</v>
      </c>
      <c r="AX226">
        <f t="shared" ca="1" si="80"/>
        <v>273.51210559999998</v>
      </c>
      <c r="AY226">
        <f t="shared" ca="1" si="73"/>
        <v>273.51210559999998</v>
      </c>
      <c r="AZ226" cm="1">
        <f t="array" aca="1" ref="AZ226" ca="1">_xlfn.LET(_xlpm.rozsah, $J$3:$J$10001,_xlpm.podminka, (_xlpm.rozsah&gt;H226)*(ISNUMBER(_xlpm.rozsah)),_xlpm.indexy, IF(_xlpm.podminka, ROW(_xlpm.rozsah)-MIN(ROW(_xlpm.rozsah))+1),_xlpm.prvni, MIN(_xlpm.indexy),_xlpm.finalni, IF(_xlpm.prvni=1, 2, _xlpm.prvni),INDEX(_xlpm.rozsah, _xlpm.finalni))</f>
        <v>1000</v>
      </c>
      <c r="BA226" cm="1">
        <f t="array" aca="1" ref="BA226" ca="1">INDEX($J$3:$J$10001,MATCH(AZ226,$J$3:$J$10004,0)-1)</f>
        <v>900</v>
      </c>
      <c r="BB226">
        <f t="shared" ca="1" si="82"/>
        <v>290</v>
      </c>
      <c r="BC226">
        <f t="shared" ca="1" si="82"/>
        <v>260</v>
      </c>
      <c r="BD226">
        <f t="shared" ca="1" si="81"/>
        <v>30</v>
      </c>
      <c r="BE226">
        <f t="shared" ca="1" si="74"/>
        <v>276.48789440000002</v>
      </c>
      <c r="BF226">
        <f t="shared" ca="1" si="78"/>
        <v>273.7001372332295</v>
      </c>
      <c r="BG226">
        <f t="shared" ca="1" si="75"/>
        <v>273.7001372332295</v>
      </c>
      <c r="BH226" cm="1">
        <f t="array" aca="1" ref="BH226" ca="1">_xlfn.LET(_xlpm.rozsah, $J$3:$J$10001,_xlpm.podminka, (_xlpm.rozsah&gt;E226)*(ISNUMBER(_xlpm.rozsah)),_xlpm.indexy, IF(_xlpm.podminka, ROW(_xlpm.rozsah)-MIN(ROW(_xlpm.rozsah))+1),_xlpm.prvni, MIN(_xlpm.indexy),_xlpm.finalni, IF(_xlpm.prvni=1, 2, _xlpm.prvni),INDEX(_xlpm.rozsah, _xlpm.finalni))</f>
        <v>1000</v>
      </c>
      <c r="BI226" cm="1">
        <f t="array" aca="1" ref="BI226" ca="1">INDEX($J$3:$J$10001,MATCH(BH226,$J$3:$J$10004,0)-1)</f>
        <v>900</v>
      </c>
      <c r="BJ226">
        <f t="shared" ca="1" si="68"/>
        <v>290</v>
      </c>
      <c r="BK226">
        <f t="shared" ca="1" si="68"/>
        <v>260</v>
      </c>
      <c r="BL226">
        <f t="shared" ca="1" si="79"/>
        <v>30</v>
      </c>
      <c r="BM226">
        <f t="shared" ca="1" si="76"/>
        <v>276.2998627667705</v>
      </c>
    </row>
    <row r="227" spans="1:65" x14ac:dyDescent="0.25">
      <c r="A227" s="64">
        <v>224</v>
      </c>
      <c r="B227" s="64">
        <v>26</v>
      </c>
      <c r="C227" s="64">
        <v>50</v>
      </c>
      <c r="D227" s="18">
        <v>224</v>
      </c>
      <c r="E227" s="21">
        <f t="shared" ca="1" si="69"/>
        <v>1099.2090766799929</v>
      </c>
      <c r="F227" s="22">
        <f t="shared" ca="1" si="70"/>
        <v>149.96045383399965</v>
      </c>
      <c r="G227" s="28">
        <v>224</v>
      </c>
      <c r="H227" s="24">
        <f t="shared" ca="1" si="71"/>
        <v>1098.190572</v>
      </c>
      <c r="I227" s="25">
        <f t="shared" ca="1" si="72"/>
        <v>149.90952859999999</v>
      </c>
      <c r="J227" s="155"/>
      <c r="K227" s="155"/>
      <c r="L227" s="129">
        <f t="shared" si="77"/>
        <v>0</v>
      </c>
      <c r="AX227">
        <f t="shared" ca="1" si="80"/>
        <v>299.81905719999997</v>
      </c>
      <c r="AY227">
        <f t="shared" ca="1" si="73"/>
        <v>299.81905719999997</v>
      </c>
      <c r="AZ227" cm="1">
        <f t="array" aca="1" ref="AZ227" ca="1">_xlfn.LET(_xlpm.rozsah, $J$3:$J$10001,_xlpm.podminka, (_xlpm.rozsah&gt;H227)*(ISNUMBER(_xlpm.rozsah)),_xlpm.indexy, IF(_xlpm.podminka, ROW(_xlpm.rozsah)-MIN(ROW(_xlpm.rozsah))+1),_xlpm.prvni, MIN(_xlpm.indexy),_xlpm.finalni, IF(_xlpm.prvni=1, 2, _xlpm.prvni),INDEX(_xlpm.rozsah, _xlpm.finalni))</f>
        <v>1100</v>
      </c>
      <c r="BA227" cm="1">
        <f t="array" aca="1" ref="BA227" ca="1">INDEX($J$3:$J$10001,MATCH(AZ227,$J$3:$J$10004,0)-1)</f>
        <v>1000</v>
      </c>
      <c r="BB227">
        <f t="shared" ca="1" si="82"/>
        <v>300</v>
      </c>
      <c r="BC227">
        <f t="shared" ca="1" si="82"/>
        <v>290</v>
      </c>
      <c r="BD227">
        <f t="shared" ca="1" si="81"/>
        <v>10</v>
      </c>
      <c r="BE227">
        <f t="shared" ca="1" si="74"/>
        <v>290.18094280000003</v>
      </c>
      <c r="BF227">
        <f t="shared" ca="1" si="78"/>
        <v>299.9209076679993</v>
      </c>
      <c r="BG227">
        <f t="shared" ca="1" si="75"/>
        <v>299.9209076679993</v>
      </c>
      <c r="BH227" cm="1">
        <f t="array" aca="1" ref="BH227" ca="1">_xlfn.LET(_xlpm.rozsah, $J$3:$J$10001,_xlpm.podminka, (_xlpm.rozsah&gt;E227)*(ISNUMBER(_xlpm.rozsah)),_xlpm.indexy, IF(_xlpm.podminka, ROW(_xlpm.rozsah)-MIN(ROW(_xlpm.rozsah))+1),_xlpm.prvni, MIN(_xlpm.indexy),_xlpm.finalni, IF(_xlpm.prvni=1, 2, _xlpm.prvni),INDEX(_xlpm.rozsah, _xlpm.finalni))</f>
        <v>1100</v>
      </c>
      <c r="BI227" cm="1">
        <f t="array" aca="1" ref="BI227" ca="1">INDEX($J$3:$J$10001,MATCH(BH227,$J$3:$J$10004,0)-1)</f>
        <v>1000</v>
      </c>
      <c r="BJ227">
        <f t="shared" ca="1" si="68"/>
        <v>300</v>
      </c>
      <c r="BK227">
        <f t="shared" ca="1" si="68"/>
        <v>290</v>
      </c>
      <c r="BL227">
        <f t="shared" ca="1" si="79"/>
        <v>10</v>
      </c>
      <c r="BM227">
        <f t="shared" ca="1" si="76"/>
        <v>290.0790923320007</v>
      </c>
    </row>
    <row r="228" spans="1:65" x14ac:dyDescent="0.25">
      <c r="A228" s="64">
        <v>225</v>
      </c>
      <c r="B228" s="64">
        <v>64</v>
      </c>
      <c r="C228" s="64">
        <v>23</v>
      </c>
      <c r="D228" s="18">
        <v>225</v>
      </c>
      <c r="E228" s="21">
        <f t="shared" ca="1" si="69"/>
        <v>1682.6684964430597</v>
      </c>
      <c r="F228" s="22">
        <f t="shared" ca="1" si="70"/>
        <v>80.818899665447702</v>
      </c>
      <c r="G228" s="23">
        <v>225</v>
      </c>
      <c r="H228" s="24">
        <f t="shared" ca="1" si="71"/>
        <v>1680.1614079999999</v>
      </c>
      <c r="I228" s="25">
        <f t="shared" ca="1" si="72"/>
        <v>80.865030092799998</v>
      </c>
      <c r="J228" s="155"/>
      <c r="K228" s="155"/>
      <c r="L228" s="129">
        <f t="shared" si="77"/>
        <v>0</v>
      </c>
      <c r="AX228">
        <f t="shared" ca="1" si="80"/>
        <v>351.58708736</v>
      </c>
      <c r="AY228">
        <f t="shared" ca="1" si="73"/>
        <v>356.41291264</v>
      </c>
      <c r="AZ228" cm="1">
        <f t="array" aca="1" ref="AZ228" ca="1">_xlfn.LET(_xlpm.rozsah, $J$3:$J$10001,_xlpm.podminka, (_xlpm.rozsah&gt;H228)*(ISNUMBER(_xlpm.rozsah)),_xlpm.indexy, IF(_xlpm.podminka, ROW(_xlpm.rozsah)-MIN(ROW(_xlpm.rozsah))+1),_xlpm.prvni, MIN(_xlpm.indexy),_xlpm.finalni, IF(_xlpm.prvni=1, 2, _xlpm.prvni),INDEX(_xlpm.rozsah, _xlpm.finalni))</f>
        <v>1700</v>
      </c>
      <c r="BA228" cm="1">
        <f t="array" aca="1" ref="BA228" ca="1">INDEX($J$3:$J$10001,MATCH(AZ228,$J$3:$J$10004,0)-1)</f>
        <v>1600</v>
      </c>
      <c r="BB228">
        <f t="shared" ca="1" si="82"/>
        <v>350</v>
      </c>
      <c r="BC228">
        <f t="shared" ca="1" si="82"/>
        <v>358</v>
      </c>
      <c r="BD228">
        <f t="shared" ca="1" si="81"/>
        <v>-8</v>
      </c>
      <c r="BE228">
        <f t="shared" ca="1" si="74"/>
        <v>351.58708736</v>
      </c>
      <c r="BF228">
        <f t="shared" ca="1" si="78"/>
        <v>351.38652028455522</v>
      </c>
      <c r="BG228">
        <f t="shared" ca="1" si="75"/>
        <v>356.61347971544478</v>
      </c>
      <c r="BH228" cm="1">
        <f t="array" aca="1" ref="BH228" ca="1">_xlfn.LET(_xlpm.rozsah, $J$3:$J$10001,_xlpm.podminka, (_xlpm.rozsah&gt;E228)*(ISNUMBER(_xlpm.rozsah)),_xlpm.indexy, IF(_xlpm.podminka, ROW(_xlpm.rozsah)-MIN(ROW(_xlpm.rozsah))+1),_xlpm.prvni, MIN(_xlpm.indexy),_xlpm.finalni, IF(_xlpm.prvni=1, 2, _xlpm.prvni),INDEX(_xlpm.rozsah, _xlpm.finalni))</f>
        <v>1700</v>
      </c>
      <c r="BI228" cm="1">
        <f t="array" aca="1" ref="BI228" ca="1">INDEX($J$3:$J$10001,MATCH(BH228,$J$3:$J$10004,0)-1)</f>
        <v>1600</v>
      </c>
      <c r="BJ228">
        <f t="shared" ca="1" si="68"/>
        <v>350</v>
      </c>
      <c r="BK228">
        <f t="shared" ca="1" si="68"/>
        <v>358</v>
      </c>
      <c r="BL228">
        <f t="shared" ca="1" si="79"/>
        <v>-8</v>
      </c>
      <c r="BM228">
        <f t="shared" ca="1" si="76"/>
        <v>351.38652028455522</v>
      </c>
    </row>
    <row r="229" spans="1:65" x14ac:dyDescent="0.25">
      <c r="A229" s="64">
        <v>226</v>
      </c>
      <c r="B229" s="64">
        <v>81</v>
      </c>
      <c r="C229" s="64">
        <v>20</v>
      </c>
      <c r="D229" s="18">
        <v>226</v>
      </c>
      <c r="E229" s="21">
        <f t="shared" ca="1" si="69"/>
        <v>1943.6898158107474</v>
      </c>
      <c r="F229" s="22">
        <f t="shared" ca="1" si="70"/>
        <v>61.801925894056076</v>
      </c>
      <c r="G229" s="28">
        <v>226</v>
      </c>
      <c r="H229" s="24">
        <f t="shared" ca="1" si="71"/>
        <v>1940.5167819999999</v>
      </c>
      <c r="I229" s="25">
        <f t="shared" ca="1" si="72"/>
        <v>61.903462976</v>
      </c>
      <c r="J229" s="155"/>
      <c r="K229" s="155"/>
      <c r="L229" s="129">
        <f t="shared" si="77"/>
        <v>0</v>
      </c>
      <c r="AX229">
        <f t="shared" ca="1" si="80"/>
        <v>309.51731488000001</v>
      </c>
      <c r="AY229">
        <f t="shared" ca="1" si="73"/>
        <v>306.48268511999999</v>
      </c>
      <c r="AZ229" cm="1">
        <f t="array" aca="1" ref="AZ229" ca="1">_xlfn.LET(_xlpm.rozsah, $J$3:$J$10001,_xlpm.podminka, (_xlpm.rozsah&gt;H229)*(ISNUMBER(_xlpm.rozsah)),_xlpm.indexy, IF(_xlpm.podminka, ROW(_xlpm.rozsah)-MIN(ROW(_xlpm.rozsah))+1),_xlpm.prvni, MIN(_xlpm.indexy),_xlpm.finalni, IF(_xlpm.prvni=1, 2, _xlpm.prvni),INDEX(_xlpm.rozsah, _xlpm.finalni))</f>
        <v>2000</v>
      </c>
      <c r="BA229" cm="1">
        <f t="array" aca="1" ref="BA229" ca="1">INDEX($J$3:$J$10001,MATCH(AZ229,$J$3:$J$10004,0)-1)</f>
        <v>1900</v>
      </c>
      <c r="BB229">
        <f t="shared" ca="1" si="82"/>
        <v>300</v>
      </c>
      <c r="BC229">
        <f t="shared" ca="1" si="82"/>
        <v>316</v>
      </c>
      <c r="BD229">
        <f t="shared" ca="1" si="81"/>
        <v>-16</v>
      </c>
      <c r="BE229">
        <f t="shared" ca="1" si="74"/>
        <v>309.51731488000001</v>
      </c>
      <c r="BF229">
        <f t="shared" ca="1" si="78"/>
        <v>309.0096294702804</v>
      </c>
      <c r="BG229">
        <f t="shared" ca="1" si="75"/>
        <v>306.9903705297196</v>
      </c>
      <c r="BH229" cm="1">
        <f t="array" aca="1" ref="BH229" ca="1">_xlfn.LET(_xlpm.rozsah, $J$3:$J$10001,_xlpm.podminka, (_xlpm.rozsah&gt;E229)*(ISNUMBER(_xlpm.rozsah)),_xlpm.indexy, IF(_xlpm.podminka, ROW(_xlpm.rozsah)-MIN(ROW(_xlpm.rozsah))+1),_xlpm.prvni, MIN(_xlpm.indexy),_xlpm.finalni, IF(_xlpm.prvni=1, 2, _xlpm.prvni),INDEX(_xlpm.rozsah, _xlpm.finalni))</f>
        <v>2000</v>
      </c>
      <c r="BI229" cm="1">
        <f t="array" aca="1" ref="BI229" ca="1">INDEX($J$3:$J$10001,MATCH(BH229,$J$3:$J$10004,0)-1)</f>
        <v>1900</v>
      </c>
      <c r="BJ229">
        <f t="shared" ca="1" si="68"/>
        <v>300</v>
      </c>
      <c r="BK229">
        <f t="shared" ca="1" si="68"/>
        <v>316</v>
      </c>
      <c r="BL229">
        <f t="shared" ca="1" si="79"/>
        <v>-16</v>
      </c>
      <c r="BM229">
        <f t="shared" ca="1" si="76"/>
        <v>309.0096294702804</v>
      </c>
    </row>
    <row r="230" spans="1:65" x14ac:dyDescent="0.25">
      <c r="A230" s="64">
        <v>227</v>
      </c>
      <c r="B230" s="64">
        <v>83</v>
      </c>
      <c r="C230" s="64">
        <v>11</v>
      </c>
      <c r="D230" s="18">
        <v>227</v>
      </c>
      <c r="E230" s="21">
        <f t="shared" ca="1" si="69"/>
        <v>1974.398206324593</v>
      </c>
      <c r="F230" s="22">
        <f t="shared" ca="1" si="70"/>
        <v>33.450591568687166</v>
      </c>
      <c r="G230" s="23">
        <v>227</v>
      </c>
      <c r="H230" s="24">
        <f t="shared" ca="1" si="71"/>
        <v>1971.1468259999999</v>
      </c>
      <c r="I230" s="25">
        <f t="shared" ca="1" si="72"/>
        <v>33.507815862400001</v>
      </c>
      <c r="J230" s="155"/>
      <c r="K230" s="155"/>
      <c r="L230" s="129">
        <f t="shared" si="77"/>
        <v>0</v>
      </c>
      <c r="AX230">
        <f t="shared" ca="1" si="80"/>
        <v>304.61650784</v>
      </c>
      <c r="AY230">
        <f t="shared" ca="1" si="73"/>
        <v>311.38349216</v>
      </c>
      <c r="AZ230" cm="1">
        <f t="array" aca="1" ref="AZ230" ca="1">_xlfn.LET(_xlpm.rozsah, $J$3:$J$10001,_xlpm.podminka, (_xlpm.rozsah&gt;H230)*(ISNUMBER(_xlpm.rozsah)),_xlpm.indexy, IF(_xlpm.podminka, ROW(_xlpm.rozsah)-MIN(ROW(_xlpm.rozsah))+1),_xlpm.prvni, MIN(_xlpm.indexy),_xlpm.finalni, IF(_xlpm.prvni=1, 2, _xlpm.prvni),INDEX(_xlpm.rozsah, _xlpm.finalni))</f>
        <v>2000</v>
      </c>
      <c r="BA230" cm="1">
        <f t="array" aca="1" ref="BA230" ca="1">INDEX($J$3:$J$10001,MATCH(AZ230,$J$3:$J$10004,0)-1)</f>
        <v>1900</v>
      </c>
      <c r="BB230">
        <f t="shared" ca="1" si="82"/>
        <v>300</v>
      </c>
      <c r="BC230">
        <f t="shared" ca="1" si="82"/>
        <v>316</v>
      </c>
      <c r="BD230">
        <f t="shared" ca="1" si="81"/>
        <v>-16</v>
      </c>
      <c r="BE230">
        <f t="shared" ca="1" si="74"/>
        <v>304.61650784</v>
      </c>
      <c r="BF230">
        <f t="shared" ca="1" si="78"/>
        <v>304.09628698806512</v>
      </c>
      <c r="BG230">
        <f t="shared" ca="1" si="75"/>
        <v>311.90371301193488</v>
      </c>
      <c r="BH230" cm="1">
        <f t="array" aca="1" ref="BH230" ca="1">_xlfn.LET(_xlpm.rozsah, $J$3:$J$10001,_xlpm.podminka, (_xlpm.rozsah&gt;E230)*(ISNUMBER(_xlpm.rozsah)),_xlpm.indexy, IF(_xlpm.podminka, ROW(_xlpm.rozsah)-MIN(ROW(_xlpm.rozsah))+1),_xlpm.prvni, MIN(_xlpm.indexy),_xlpm.finalni, IF(_xlpm.prvni=1, 2, _xlpm.prvni),INDEX(_xlpm.rozsah, _xlpm.finalni))</f>
        <v>2000</v>
      </c>
      <c r="BI230" cm="1">
        <f t="array" aca="1" ref="BI230" ca="1">INDEX($J$3:$J$10001,MATCH(BH230,$J$3:$J$10004,0)-1)</f>
        <v>1900</v>
      </c>
      <c r="BJ230">
        <f t="shared" ca="1" si="68"/>
        <v>300</v>
      </c>
      <c r="BK230">
        <f t="shared" ca="1" si="68"/>
        <v>316</v>
      </c>
      <c r="BL230">
        <f t="shared" ca="1" si="79"/>
        <v>-16</v>
      </c>
      <c r="BM230">
        <f t="shared" ca="1" si="76"/>
        <v>304.09628698806512</v>
      </c>
    </row>
    <row r="231" spans="1:65" x14ac:dyDescent="0.25">
      <c r="A231" s="64">
        <v>228</v>
      </c>
      <c r="B231" s="64">
        <v>79</v>
      </c>
      <c r="C231" s="64">
        <v>23</v>
      </c>
      <c r="D231" s="18">
        <v>228</v>
      </c>
      <c r="E231" s="21">
        <f t="shared" ca="1" si="69"/>
        <v>1912.9814252969018</v>
      </c>
      <c r="F231" s="22">
        <f t="shared" ca="1" si="70"/>
        <v>72.202283549074025</v>
      </c>
      <c r="G231" s="28">
        <v>228</v>
      </c>
      <c r="H231" s="24">
        <f t="shared" ca="1" si="71"/>
        <v>1909.8867379999999</v>
      </c>
      <c r="I231" s="25">
        <f t="shared" ca="1" si="72"/>
        <v>72.316168041600008</v>
      </c>
      <c r="J231" s="155"/>
      <c r="K231" s="155"/>
      <c r="L231" s="129">
        <f t="shared" si="77"/>
        <v>0</v>
      </c>
      <c r="AX231">
        <f t="shared" ca="1" si="80"/>
        <v>314.41812192000003</v>
      </c>
      <c r="AY231">
        <f t="shared" ca="1" si="73"/>
        <v>301.58187807999997</v>
      </c>
      <c r="AZ231" cm="1">
        <f t="array" aca="1" ref="AZ231" ca="1">_xlfn.LET(_xlpm.rozsah, $J$3:$J$10001,_xlpm.podminka, (_xlpm.rozsah&gt;H231)*(ISNUMBER(_xlpm.rozsah)),_xlpm.indexy, IF(_xlpm.podminka, ROW(_xlpm.rozsah)-MIN(ROW(_xlpm.rozsah))+1),_xlpm.prvni, MIN(_xlpm.indexy),_xlpm.finalni, IF(_xlpm.prvni=1, 2, _xlpm.prvni),INDEX(_xlpm.rozsah, _xlpm.finalni))</f>
        <v>2000</v>
      </c>
      <c r="BA231" cm="1">
        <f t="array" aca="1" ref="BA231" ca="1">INDEX($J$3:$J$10001,MATCH(AZ231,$J$3:$J$10004,0)-1)</f>
        <v>1900</v>
      </c>
      <c r="BB231">
        <f t="shared" ca="1" si="82"/>
        <v>300</v>
      </c>
      <c r="BC231">
        <f t="shared" ca="1" si="82"/>
        <v>316</v>
      </c>
      <c r="BD231">
        <f t="shared" ca="1" si="81"/>
        <v>-16</v>
      </c>
      <c r="BE231">
        <f t="shared" ca="1" si="74"/>
        <v>314.41812192000003</v>
      </c>
      <c r="BF231">
        <f t="shared" ca="1" si="78"/>
        <v>313.92297195249574</v>
      </c>
      <c r="BG231">
        <f t="shared" ca="1" si="75"/>
        <v>302.07702804750426</v>
      </c>
      <c r="BH231" cm="1">
        <f t="array" aca="1" ref="BH231" ca="1">_xlfn.LET(_xlpm.rozsah, $J$3:$J$10001,_xlpm.podminka, (_xlpm.rozsah&gt;E231)*(ISNUMBER(_xlpm.rozsah)),_xlpm.indexy, IF(_xlpm.podminka, ROW(_xlpm.rozsah)-MIN(ROW(_xlpm.rozsah))+1),_xlpm.prvni, MIN(_xlpm.indexy),_xlpm.finalni, IF(_xlpm.prvni=1, 2, _xlpm.prvni),INDEX(_xlpm.rozsah, _xlpm.finalni))</f>
        <v>2000</v>
      </c>
      <c r="BI231" cm="1">
        <f t="array" aca="1" ref="BI231" ca="1">INDEX($J$3:$J$10001,MATCH(BH231,$J$3:$J$10004,0)-1)</f>
        <v>1900</v>
      </c>
      <c r="BJ231">
        <f t="shared" ca="1" si="68"/>
        <v>300</v>
      </c>
      <c r="BK231">
        <f t="shared" ca="1" si="68"/>
        <v>316</v>
      </c>
      <c r="BL231">
        <f t="shared" ca="1" si="79"/>
        <v>-16</v>
      </c>
      <c r="BM231">
        <f t="shared" ca="1" si="76"/>
        <v>313.92297195249574</v>
      </c>
    </row>
    <row r="232" spans="1:65" x14ac:dyDescent="0.25">
      <c r="A232" s="64">
        <v>229</v>
      </c>
      <c r="B232" s="64">
        <v>76</v>
      </c>
      <c r="C232" s="64">
        <v>31</v>
      </c>
      <c r="D232" s="18">
        <v>229</v>
      </c>
      <c r="E232" s="21">
        <f t="shared" ca="1" si="69"/>
        <v>1866.9188395261335</v>
      </c>
      <c r="F232" s="22">
        <f t="shared" ca="1" si="70"/>
        <v>99.703377156972763</v>
      </c>
      <c r="G232" s="23">
        <v>229</v>
      </c>
      <c r="H232" s="24">
        <f t="shared" ca="1" si="71"/>
        <v>1863.9416719999999</v>
      </c>
      <c r="I232" s="25">
        <f t="shared" ca="1" si="72"/>
        <v>99.860273885599995</v>
      </c>
      <c r="J232" s="155"/>
      <c r="K232" s="155"/>
      <c r="L232" s="129">
        <f t="shared" si="77"/>
        <v>0</v>
      </c>
      <c r="AX232">
        <f t="shared" ca="1" si="80"/>
        <v>322.12991576000002</v>
      </c>
      <c r="AY232">
        <f t="shared" ca="1" si="73"/>
        <v>326.87008423999998</v>
      </c>
      <c r="AZ232" cm="1">
        <f t="array" aca="1" ref="AZ232" ca="1">_xlfn.LET(_xlpm.rozsah, $J$3:$J$10001,_xlpm.podminka, (_xlpm.rozsah&gt;H232)*(ISNUMBER(_xlpm.rozsah)),_xlpm.indexy, IF(_xlpm.podminka, ROW(_xlpm.rozsah)-MIN(ROW(_xlpm.rozsah))+1),_xlpm.prvni, MIN(_xlpm.indexy),_xlpm.finalni, IF(_xlpm.prvni=1, 2, _xlpm.prvni),INDEX(_xlpm.rozsah, _xlpm.finalni))</f>
        <v>1900</v>
      </c>
      <c r="BA232" cm="1">
        <f t="array" aca="1" ref="BA232" ca="1">INDEX($J$3:$J$10001,MATCH(AZ232,$J$3:$J$10004,0)-1)</f>
        <v>1800</v>
      </c>
      <c r="BB232">
        <f t="shared" ca="1" si="82"/>
        <v>316</v>
      </c>
      <c r="BC232">
        <f t="shared" ca="1" si="82"/>
        <v>333</v>
      </c>
      <c r="BD232">
        <f t="shared" ca="1" si="81"/>
        <v>-17</v>
      </c>
      <c r="BE232">
        <f t="shared" ca="1" si="74"/>
        <v>322.12991576000002</v>
      </c>
      <c r="BF232">
        <f t="shared" ca="1" si="78"/>
        <v>321.62379728055731</v>
      </c>
      <c r="BG232">
        <f t="shared" ca="1" si="75"/>
        <v>327.37620271944269</v>
      </c>
      <c r="BH232" cm="1">
        <f t="array" aca="1" ref="BH232" ca="1">_xlfn.LET(_xlpm.rozsah, $J$3:$J$10001,_xlpm.podminka, (_xlpm.rozsah&gt;E232)*(ISNUMBER(_xlpm.rozsah)),_xlpm.indexy, IF(_xlpm.podminka, ROW(_xlpm.rozsah)-MIN(ROW(_xlpm.rozsah))+1),_xlpm.prvni, MIN(_xlpm.indexy),_xlpm.finalni, IF(_xlpm.prvni=1, 2, _xlpm.prvni),INDEX(_xlpm.rozsah, _xlpm.finalni))</f>
        <v>1900</v>
      </c>
      <c r="BI232" cm="1">
        <f t="array" aca="1" ref="BI232" ca="1">INDEX($J$3:$J$10001,MATCH(BH232,$J$3:$J$10004,0)-1)</f>
        <v>1800</v>
      </c>
      <c r="BJ232">
        <f t="shared" ca="1" si="68"/>
        <v>316</v>
      </c>
      <c r="BK232">
        <f t="shared" ca="1" si="68"/>
        <v>333</v>
      </c>
      <c r="BL232">
        <f t="shared" ca="1" si="79"/>
        <v>-17</v>
      </c>
      <c r="BM232">
        <f t="shared" ca="1" si="76"/>
        <v>321.62379728055731</v>
      </c>
    </row>
    <row r="233" spans="1:65" x14ac:dyDescent="0.25">
      <c r="A233" s="64">
        <v>230</v>
      </c>
      <c r="B233" s="64">
        <v>68</v>
      </c>
      <c r="C233" s="64">
        <v>24</v>
      </c>
      <c r="D233" s="18">
        <v>230</v>
      </c>
      <c r="E233" s="21">
        <f t="shared" ca="1" si="69"/>
        <v>1744.085277470751</v>
      </c>
      <c r="F233" s="22">
        <f t="shared" ca="1" si="70"/>
        <v>82.201320679193358</v>
      </c>
      <c r="G233" s="28">
        <v>230</v>
      </c>
      <c r="H233" s="24">
        <f t="shared" ca="1" si="71"/>
        <v>1741.4214959999999</v>
      </c>
      <c r="I233" s="25">
        <f t="shared" ca="1" si="72"/>
        <v>82.310002963200006</v>
      </c>
      <c r="J233" s="155"/>
      <c r="K233" s="155"/>
      <c r="L233" s="129">
        <f t="shared" si="77"/>
        <v>0</v>
      </c>
      <c r="AX233">
        <f t="shared" ca="1" si="80"/>
        <v>342.95834568000004</v>
      </c>
      <c r="AY233">
        <f t="shared" ca="1" si="73"/>
        <v>340.04165431999996</v>
      </c>
      <c r="AZ233" cm="1">
        <f t="array" aca="1" ref="AZ233" ca="1">_xlfn.LET(_xlpm.rozsah, $J$3:$J$10001,_xlpm.podminka, (_xlpm.rozsah&gt;H233)*(ISNUMBER(_xlpm.rozsah)),_xlpm.indexy, IF(_xlpm.podminka, ROW(_xlpm.rozsah)-MIN(ROW(_xlpm.rozsah))+1),_xlpm.prvni, MIN(_xlpm.indexy),_xlpm.finalni, IF(_xlpm.prvni=1, 2, _xlpm.prvni),INDEX(_xlpm.rozsah, _xlpm.finalni))</f>
        <v>1800</v>
      </c>
      <c r="BA233" cm="1">
        <f t="array" aca="1" ref="BA233" ca="1">INDEX($J$3:$J$10001,MATCH(AZ233,$J$3:$J$10004,0)-1)</f>
        <v>1700</v>
      </c>
      <c r="BB233">
        <f t="shared" ca="1" si="82"/>
        <v>333</v>
      </c>
      <c r="BC233">
        <f t="shared" ca="1" si="82"/>
        <v>350</v>
      </c>
      <c r="BD233">
        <f t="shared" ca="1" si="81"/>
        <v>-17</v>
      </c>
      <c r="BE233">
        <f t="shared" ca="1" si="74"/>
        <v>342.95834568000004</v>
      </c>
      <c r="BF233">
        <f t="shared" ca="1" si="78"/>
        <v>342.50550282997233</v>
      </c>
      <c r="BG233">
        <f t="shared" ca="1" si="75"/>
        <v>340.49449717002767</v>
      </c>
      <c r="BH233" cm="1">
        <f t="array" aca="1" ref="BH233" ca="1">_xlfn.LET(_xlpm.rozsah, $J$3:$J$10001,_xlpm.podminka, (_xlpm.rozsah&gt;E233)*(ISNUMBER(_xlpm.rozsah)),_xlpm.indexy, IF(_xlpm.podminka, ROW(_xlpm.rozsah)-MIN(ROW(_xlpm.rozsah))+1),_xlpm.prvni, MIN(_xlpm.indexy),_xlpm.finalni, IF(_xlpm.prvni=1, 2, _xlpm.prvni),INDEX(_xlpm.rozsah, _xlpm.finalni))</f>
        <v>1800</v>
      </c>
      <c r="BI233" cm="1">
        <f t="array" aca="1" ref="BI233" ca="1">INDEX($J$3:$J$10001,MATCH(BH233,$J$3:$J$10004,0)-1)</f>
        <v>1700</v>
      </c>
      <c r="BJ233">
        <f t="shared" ca="1" si="68"/>
        <v>333</v>
      </c>
      <c r="BK233">
        <f t="shared" ca="1" si="68"/>
        <v>350</v>
      </c>
      <c r="BL233">
        <f t="shared" ca="1" si="79"/>
        <v>-17</v>
      </c>
      <c r="BM233">
        <f t="shared" ca="1" si="76"/>
        <v>342.50550282997233</v>
      </c>
    </row>
    <row r="234" spans="1:65" x14ac:dyDescent="0.25">
      <c r="A234" s="64">
        <v>231</v>
      </c>
      <c r="B234" s="64">
        <v>59</v>
      </c>
      <c r="C234" s="64">
        <v>33</v>
      </c>
      <c r="D234" s="18">
        <v>231</v>
      </c>
      <c r="E234" s="21">
        <f t="shared" ca="1" si="69"/>
        <v>1605.8975201584456</v>
      </c>
      <c r="F234" s="22">
        <f t="shared" ca="1" si="70"/>
        <v>117.98430546781705</v>
      </c>
      <c r="G234" s="23">
        <v>231</v>
      </c>
      <c r="H234" s="24">
        <f t="shared" ca="1" si="71"/>
        <v>1603.5862979999999</v>
      </c>
      <c r="I234" s="25">
        <f t="shared" ca="1" si="72"/>
        <v>118.04532173280001</v>
      </c>
      <c r="J234" s="155"/>
      <c r="K234" s="155"/>
      <c r="L234" s="129">
        <f t="shared" si="77"/>
        <v>0</v>
      </c>
      <c r="AX234">
        <f t="shared" ca="1" si="80"/>
        <v>357.71309616000002</v>
      </c>
      <c r="AY234">
        <f t="shared" ca="1" si="73"/>
        <v>350.28690383999998</v>
      </c>
      <c r="AZ234" cm="1">
        <f t="array" aca="1" ref="AZ234" ca="1">_xlfn.LET(_xlpm.rozsah, $J$3:$J$10001,_xlpm.podminka, (_xlpm.rozsah&gt;H234)*(ISNUMBER(_xlpm.rozsah)),_xlpm.indexy, IF(_xlpm.podminka, ROW(_xlpm.rozsah)-MIN(ROW(_xlpm.rozsah))+1),_xlpm.prvni, MIN(_xlpm.indexy),_xlpm.finalni, IF(_xlpm.prvni=1, 2, _xlpm.prvni),INDEX(_xlpm.rozsah, _xlpm.finalni))</f>
        <v>1700</v>
      </c>
      <c r="BA234" cm="1">
        <f t="array" aca="1" ref="BA234" ca="1">INDEX($J$3:$J$10001,MATCH(AZ234,$J$3:$J$10004,0)-1)</f>
        <v>1600</v>
      </c>
      <c r="BB234">
        <f t="shared" ca="1" si="82"/>
        <v>350</v>
      </c>
      <c r="BC234">
        <f t="shared" ca="1" si="82"/>
        <v>358</v>
      </c>
      <c r="BD234">
        <f t="shared" ca="1" si="81"/>
        <v>-8</v>
      </c>
      <c r="BE234">
        <f t="shared" ca="1" si="74"/>
        <v>357.71309616000002</v>
      </c>
      <c r="BF234">
        <f t="shared" ca="1" si="78"/>
        <v>357.52819838732438</v>
      </c>
      <c r="BG234">
        <f t="shared" ca="1" si="75"/>
        <v>350.47180161267562</v>
      </c>
      <c r="BH234" cm="1">
        <f t="array" aca="1" ref="BH234" ca="1">_xlfn.LET(_xlpm.rozsah, $J$3:$J$10001,_xlpm.podminka, (_xlpm.rozsah&gt;E234)*(ISNUMBER(_xlpm.rozsah)),_xlpm.indexy, IF(_xlpm.podminka, ROW(_xlpm.rozsah)-MIN(ROW(_xlpm.rozsah))+1),_xlpm.prvni, MIN(_xlpm.indexy),_xlpm.finalni, IF(_xlpm.prvni=1, 2, _xlpm.prvni),INDEX(_xlpm.rozsah, _xlpm.finalni))</f>
        <v>1700</v>
      </c>
      <c r="BI234" cm="1">
        <f t="array" aca="1" ref="BI234" ca="1">INDEX($J$3:$J$10001,MATCH(BH234,$J$3:$J$10004,0)-1)</f>
        <v>1600</v>
      </c>
      <c r="BJ234">
        <f t="shared" ca="1" si="68"/>
        <v>350</v>
      </c>
      <c r="BK234">
        <f t="shared" ca="1" si="68"/>
        <v>358</v>
      </c>
      <c r="BL234">
        <f t="shared" ca="1" si="79"/>
        <v>-8</v>
      </c>
      <c r="BM234">
        <f t="shared" ca="1" si="76"/>
        <v>357.52819838732438</v>
      </c>
    </row>
    <row r="235" spans="1:65" x14ac:dyDescent="0.25">
      <c r="A235" s="64">
        <v>232</v>
      </c>
      <c r="B235" s="64">
        <v>59</v>
      </c>
      <c r="C235" s="64">
        <v>3</v>
      </c>
      <c r="D235" s="18">
        <v>232</v>
      </c>
      <c r="E235" s="21">
        <f t="shared" ca="1" si="69"/>
        <v>1605.8975201584456</v>
      </c>
      <c r="F235" s="22">
        <f t="shared" ca="1" si="70"/>
        <v>10.72584595161973</v>
      </c>
      <c r="G235" s="28">
        <v>232</v>
      </c>
      <c r="H235" s="24">
        <f t="shared" ca="1" si="71"/>
        <v>1603.5862979999999</v>
      </c>
      <c r="I235" s="25">
        <f t="shared" ca="1" si="72"/>
        <v>10.7313928848</v>
      </c>
      <c r="J235" s="155"/>
      <c r="K235" s="155"/>
      <c r="L235" s="129">
        <f t="shared" si="77"/>
        <v>0</v>
      </c>
      <c r="AX235">
        <f t="shared" ca="1" si="80"/>
        <v>357.71309616000002</v>
      </c>
      <c r="AY235">
        <f t="shared" ca="1" si="73"/>
        <v>350.28690383999998</v>
      </c>
      <c r="AZ235" cm="1">
        <f t="array" aca="1" ref="AZ235" ca="1">_xlfn.LET(_xlpm.rozsah, $J$3:$J$10001,_xlpm.podminka, (_xlpm.rozsah&gt;H235)*(ISNUMBER(_xlpm.rozsah)),_xlpm.indexy, IF(_xlpm.podminka, ROW(_xlpm.rozsah)-MIN(ROW(_xlpm.rozsah))+1),_xlpm.prvni, MIN(_xlpm.indexy),_xlpm.finalni, IF(_xlpm.prvni=1, 2, _xlpm.prvni),INDEX(_xlpm.rozsah, _xlpm.finalni))</f>
        <v>1700</v>
      </c>
      <c r="BA235" cm="1">
        <f t="array" aca="1" ref="BA235" ca="1">INDEX($J$3:$J$10001,MATCH(AZ235,$J$3:$J$10004,0)-1)</f>
        <v>1600</v>
      </c>
      <c r="BB235">
        <f t="shared" ca="1" si="82"/>
        <v>350</v>
      </c>
      <c r="BC235">
        <f t="shared" ca="1" si="82"/>
        <v>358</v>
      </c>
      <c r="BD235">
        <f t="shared" ca="1" si="81"/>
        <v>-8</v>
      </c>
      <c r="BE235">
        <f t="shared" ca="1" si="74"/>
        <v>357.71309616000002</v>
      </c>
      <c r="BF235">
        <f t="shared" ca="1" si="78"/>
        <v>357.52819838732438</v>
      </c>
      <c r="BG235">
        <f t="shared" ca="1" si="75"/>
        <v>350.47180161267562</v>
      </c>
      <c r="BH235" cm="1">
        <f t="array" aca="1" ref="BH235" ca="1">_xlfn.LET(_xlpm.rozsah, $J$3:$J$10001,_xlpm.podminka, (_xlpm.rozsah&gt;E235)*(ISNUMBER(_xlpm.rozsah)),_xlpm.indexy, IF(_xlpm.podminka, ROW(_xlpm.rozsah)-MIN(ROW(_xlpm.rozsah))+1),_xlpm.prvni, MIN(_xlpm.indexy),_xlpm.finalni, IF(_xlpm.prvni=1, 2, _xlpm.prvni),INDEX(_xlpm.rozsah, _xlpm.finalni))</f>
        <v>1700</v>
      </c>
      <c r="BI235" cm="1">
        <f t="array" aca="1" ref="BI235" ca="1">INDEX($J$3:$J$10001,MATCH(BH235,$J$3:$J$10004,0)-1)</f>
        <v>1600</v>
      </c>
      <c r="BJ235">
        <f t="shared" ca="1" si="68"/>
        <v>350</v>
      </c>
      <c r="BK235">
        <f t="shared" ca="1" si="68"/>
        <v>358</v>
      </c>
      <c r="BL235">
        <f t="shared" ca="1" si="79"/>
        <v>-8</v>
      </c>
      <c r="BM235">
        <f t="shared" ca="1" si="76"/>
        <v>357.52819838732438</v>
      </c>
    </row>
    <row r="236" spans="1:65" x14ac:dyDescent="0.25">
      <c r="A236" s="64">
        <v>233</v>
      </c>
      <c r="B236" s="64">
        <v>25</v>
      </c>
      <c r="C236" s="64">
        <v>7</v>
      </c>
      <c r="D236" s="18">
        <v>233</v>
      </c>
      <c r="E236" s="21">
        <f t="shared" ca="1" si="69"/>
        <v>1083.8548814230703</v>
      </c>
      <c r="F236" s="22">
        <f t="shared" ca="1" si="70"/>
        <v>20.886984169961494</v>
      </c>
      <c r="G236" s="23">
        <v>233</v>
      </c>
      <c r="H236" s="24">
        <f t="shared" ca="1" si="71"/>
        <v>1082.87555</v>
      </c>
      <c r="I236" s="25">
        <f t="shared" ca="1" si="72"/>
        <v>20.880128850000002</v>
      </c>
      <c r="J236" s="155"/>
      <c r="K236" s="155"/>
      <c r="L236" s="129">
        <f t="shared" si="77"/>
        <v>0</v>
      </c>
      <c r="AX236">
        <f t="shared" ca="1" si="80"/>
        <v>298.287555</v>
      </c>
      <c r="AY236">
        <f t="shared" ca="1" si="73"/>
        <v>298.287555</v>
      </c>
      <c r="AZ236" cm="1">
        <f t="array" aca="1" ref="AZ236" ca="1">_xlfn.LET(_xlpm.rozsah, $J$3:$J$10001,_xlpm.podminka, (_xlpm.rozsah&gt;H236)*(ISNUMBER(_xlpm.rozsah)),_xlpm.indexy, IF(_xlpm.podminka, ROW(_xlpm.rozsah)-MIN(ROW(_xlpm.rozsah))+1),_xlpm.prvni, MIN(_xlpm.indexy),_xlpm.finalni, IF(_xlpm.prvni=1, 2, _xlpm.prvni),INDEX(_xlpm.rozsah, _xlpm.finalni))</f>
        <v>1100</v>
      </c>
      <c r="BA236" cm="1">
        <f t="array" aca="1" ref="BA236" ca="1">INDEX($J$3:$J$10001,MATCH(AZ236,$J$3:$J$10004,0)-1)</f>
        <v>1000</v>
      </c>
      <c r="BB236">
        <f t="shared" ca="1" si="82"/>
        <v>300</v>
      </c>
      <c r="BC236">
        <f t="shared" ca="1" si="82"/>
        <v>290</v>
      </c>
      <c r="BD236">
        <f t="shared" ca="1" si="81"/>
        <v>10</v>
      </c>
      <c r="BE236">
        <f t="shared" ca="1" si="74"/>
        <v>291.712445</v>
      </c>
      <c r="BF236">
        <f t="shared" ca="1" si="78"/>
        <v>298.38548814230705</v>
      </c>
      <c r="BG236">
        <f t="shared" ca="1" si="75"/>
        <v>298.38548814230705</v>
      </c>
      <c r="BH236" cm="1">
        <f t="array" aca="1" ref="BH236" ca="1">_xlfn.LET(_xlpm.rozsah, $J$3:$J$10001,_xlpm.podminka, (_xlpm.rozsah&gt;E236)*(ISNUMBER(_xlpm.rozsah)),_xlpm.indexy, IF(_xlpm.podminka, ROW(_xlpm.rozsah)-MIN(ROW(_xlpm.rozsah))+1),_xlpm.prvni, MIN(_xlpm.indexy),_xlpm.finalni, IF(_xlpm.prvni=1, 2, _xlpm.prvni),INDEX(_xlpm.rozsah, _xlpm.finalni))</f>
        <v>1100</v>
      </c>
      <c r="BI236" cm="1">
        <f t="array" aca="1" ref="BI236" ca="1">INDEX($J$3:$J$10001,MATCH(BH236,$J$3:$J$10004,0)-1)</f>
        <v>1000</v>
      </c>
      <c r="BJ236">
        <f t="shared" ca="1" si="68"/>
        <v>300</v>
      </c>
      <c r="BK236">
        <f t="shared" ca="1" si="68"/>
        <v>290</v>
      </c>
      <c r="BL236">
        <f t="shared" ca="1" si="79"/>
        <v>10</v>
      </c>
      <c r="BM236">
        <f t="shared" ca="1" si="76"/>
        <v>291.61451185769295</v>
      </c>
    </row>
    <row r="237" spans="1:65" x14ac:dyDescent="0.25">
      <c r="A237" s="64">
        <v>234</v>
      </c>
      <c r="B237" s="64">
        <v>21</v>
      </c>
      <c r="C237" s="64">
        <v>10</v>
      </c>
      <c r="D237" s="18">
        <v>234</v>
      </c>
      <c r="E237" s="21">
        <f t="shared" ca="1" si="69"/>
        <v>1022.438100395379</v>
      </c>
      <c r="F237" s="22">
        <f t="shared" ca="1" si="70"/>
        <v>29.224381003953791</v>
      </c>
      <c r="G237" s="28">
        <v>234</v>
      </c>
      <c r="H237" s="24">
        <f t="shared" ca="1" si="71"/>
        <v>1021.615462</v>
      </c>
      <c r="I237" s="25">
        <f t="shared" ca="1" si="72"/>
        <v>29.216154619999998</v>
      </c>
      <c r="J237" s="155"/>
      <c r="K237" s="155"/>
      <c r="L237" s="129">
        <f t="shared" si="77"/>
        <v>0</v>
      </c>
      <c r="AX237">
        <f t="shared" ca="1" si="80"/>
        <v>292.16154619999998</v>
      </c>
      <c r="AY237">
        <f t="shared" ca="1" si="73"/>
        <v>292.16154619999998</v>
      </c>
      <c r="AZ237" cm="1">
        <f t="array" aca="1" ref="AZ237" ca="1">_xlfn.LET(_xlpm.rozsah, $J$3:$J$10001,_xlpm.podminka, (_xlpm.rozsah&gt;H237)*(ISNUMBER(_xlpm.rozsah)),_xlpm.indexy, IF(_xlpm.podminka, ROW(_xlpm.rozsah)-MIN(ROW(_xlpm.rozsah))+1),_xlpm.prvni, MIN(_xlpm.indexy),_xlpm.finalni, IF(_xlpm.prvni=1, 2, _xlpm.prvni),INDEX(_xlpm.rozsah, _xlpm.finalni))</f>
        <v>1100</v>
      </c>
      <c r="BA237" cm="1">
        <f t="array" aca="1" ref="BA237" ca="1">INDEX($J$3:$J$10001,MATCH(AZ237,$J$3:$J$10004,0)-1)</f>
        <v>1000</v>
      </c>
      <c r="BB237">
        <f t="shared" ca="1" si="82"/>
        <v>300</v>
      </c>
      <c r="BC237">
        <f t="shared" ca="1" si="82"/>
        <v>290</v>
      </c>
      <c r="BD237">
        <f t="shared" ca="1" si="81"/>
        <v>10</v>
      </c>
      <c r="BE237">
        <f t="shared" ca="1" si="74"/>
        <v>297.83845380000002</v>
      </c>
      <c r="BF237">
        <f t="shared" ca="1" si="78"/>
        <v>292.24381003953789</v>
      </c>
      <c r="BG237">
        <f t="shared" ca="1" si="75"/>
        <v>292.24381003953789</v>
      </c>
      <c r="BH237" cm="1">
        <f t="array" aca="1" ref="BH237" ca="1">_xlfn.LET(_xlpm.rozsah, $J$3:$J$10001,_xlpm.podminka, (_xlpm.rozsah&gt;E237)*(ISNUMBER(_xlpm.rozsah)),_xlpm.indexy, IF(_xlpm.podminka, ROW(_xlpm.rozsah)-MIN(ROW(_xlpm.rozsah))+1),_xlpm.prvni, MIN(_xlpm.indexy),_xlpm.finalni, IF(_xlpm.prvni=1, 2, _xlpm.prvni),INDEX(_xlpm.rozsah, _xlpm.finalni))</f>
        <v>1100</v>
      </c>
      <c r="BI237" cm="1">
        <f t="array" aca="1" ref="BI237" ca="1">INDEX($J$3:$J$10001,MATCH(BH237,$J$3:$J$10004,0)-1)</f>
        <v>1000</v>
      </c>
      <c r="BJ237">
        <f t="shared" ca="1" si="68"/>
        <v>300</v>
      </c>
      <c r="BK237">
        <f t="shared" ca="1" si="68"/>
        <v>290</v>
      </c>
      <c r="BL237">
        <f t="shared" ca="1" si="79"/>
        <v>10</v>
      </c>
      <c r="BM237">
        <f t="shared" ca="1" si="76"/>
        <v>297.75618996046211</v>
      </c>
    </row>
    <row r="238" spans="1:65" x14ac:dyDescent="0.25">
      <c r="A238" s="64">
        <v>235</v>
      </c>
      <c r="B238" s="64">
        <v>20</v>
      </c>
      <c r="C238" s="64">
        <v>19</v>
      </c>
      <c r="D238" s="18">
        <v>235</v>
      </c>
      <c r="E238" s="21">
        <f t="shared" ca="1" si="69"/>
        <v>1007.0839051384562</v>
      </c>
      <c r="F238" s="22">
        <f t="shared" ca="1" si="70"/>
        <v>55.23459419763067</v>
      </c>
      <c r="G238" s="23">
        <v>235</v>
      </c>
      <c r="H238" s="24">
        <f t="shared" ca="1" si="71"/>
        <v>1006.30044</v>
      </c>
      <c r="I238" s="25">
        <f t="shared" ca="1" si="72"/>
        <v>55.219708360000006</v>
      </c>
      <c r="J238" s="155"/>
      <c r="K238" s="155"/>
      <c r="L238" s="129">
        <f t="shared" si="77"/>
        <v>0</v>
      </c>
      <c r="AX238">
        <f t="shared" ca="1" si="80"/>
        <v>290.630044</v>
      </c>
      <c r="AY238">
        <f t="shared" ca="1" si="73"/>
        <v>290.630044</v>
      </c>
      <c r="AZ238" cm="1">
        <f t="array" aca="1" ref="AZ238" ca="1">_xlfn.LET(_xlpm.rozsah, $J$3:$J$10001,_xlpm.podminka, (_xlpm.rozsah&gt;H238)*(ISNUMBER(_xlpm.rozsah)),_xlpm.indexy, IF(_xlpm.podminka, ROW(_xlpm.rozsah)-MIN(ROW(_xlpm.rozsah))+1),_xlpm.prvni, MIN(_xlpm.indexy),_xlpm.finalni, IF(_xlpm.prvni=1, 2, _xlpm.prvni),INDEX(_xlpm.rozsah, _xlpm.finalni))</f>
        <v>1100</v>
      </c>
      <c r="BA238" cm="1">
        <f t="array" aca="1" ref="BA238" ca="1">INDEX($J$3:$J$10001,MATCH(AZ238,$J$3:$J$10004,0)-1)</f>
        <v>1000</v>
      </c>
      <c r="BB238">
        <f t="shared" ca="1" si="82"/>
        <v>300</v>
      </c>
      <c r="BC238">
        <f t="shared" ca="1" si="82"/>
        <v>290</v>
      </c>
      <c r="BD238">
        <f t="shared" ca="1" si="81"/>
        <v>10</v>
      </c>
      <c r="BE238">
        <f t="shared" ca="1" si="74"/>
        <v>299.369956</v>
      </c>
      <c r="BF238">
        <f t="shared" ca="1" si="78"/>
        <v>290.70839051384564</v>
      </c>
      <c r="BG238">
        <f t="shared" ca="1" si="75"/>
        <v>290.70839051384564</v>
      </c>
      <c r="BH238" cm="1">
        <f t="array" aca="1" ref="BH238" ca="1">_xlfn.LET(_xlpm.rozsah, $J$3:$J$10001,_xlpm.podminka, (_xlpm.rozsah&gt;E238)*(ISNUMBER(_xlpm.rozsah)),_xlpm.indexy, IF(_xlpm.podminka, ROW(_xlpm.rozsah)-MIN(ROW(_xlpm.rozsah))+1),_xlpm.prvni, MIN(_xlpm.indexy),_xlpm.finalni, IF(_xlpm.prvni=1, 2, _xlpm.prvni),INDEX(_xlpm.rozsah, _xlpm.finalni))</f>
        <v>1100</v>
      </c>
      <c r="BI238" cm="1">
        <f t="array" aca="1" ref="BI238" ca="1">INDEX($J$3:$J$10001,MATCH(BH238,$J$3:$J$10004,0)-1)</f>
        <v>1000</v>
      </c>
      <c r="BJ238">
        <f t="shared" ref="BJ238:BK301" ca="1" si="83">IF(ISERROR(MATCH(BH238,$J$1:$J$10000,0)), 0, INDEX($K$1:$K$10000, MATCH(BH238,$J$1:$J$10000,0)))</f>
        <v>300</v>
      </c>
      <c r="BK238">
        <f t="shared" ca="1" si="83"/>
        <v>290</v>
      </c>
      <c r="BL238">
        <f t="shared" ca="1" si="79"/>
        <v>10</v>
      </c>
      <c r="BM238">
        <f t="shared" ca="1" si="76"/>
        <v>299.29160948615436</v>
      </c>
    </row>
    <row r="239" spans="1:65" x14ac:dyDescent="0.25">
      <c r="A239" s="64">
        <v>236</v>
      </c>
      <c r="B239" s="64">
        <v>4</v>
      </c>
      <c r="C239" s="64">
        <v>10</v>
      </c>
      <c r="D239" s="18">
        <v>236</v>
      </c>
      <c r="E239" s="21">
        <f t="shared" ca="1" si="69"/>
        <v>761.41678102769129</v>
      </c>
      <c r="F239" s="22">
        <f t="shared" ca="1" si="70"/>
        <v>18.685006861661478</v>
      </c>
      <c r="G239" s="28">
        <v>236</v>
      </c>
      <c r="H239" s="24">
        <f t="shared" ca="1" si="71"/>
        <v>761.260088</v>
      </c>
      <c r="I239" s="25">
        <f t="shared" ca="1" si="72"/>
        <v>18.675605279999999</v>
      </c>
      <c r="J239" s="155"/>
      <c r="K239" s="155"/>
      <c r="L239" s="129">
        <f t="shared" si="77"/>
        <v>0</v>
      </c>
      <c r="AX239">
        <f t="shared" ca="1" si="80"/>
        <v>186.75605279999999</v>
      </c>
      <c r="AY239">
        <f t="shared" ca="1" si="73"/>
        <v>186.75605279999999</v>
      </c>
      <c r="AZ239" cm="1">
        <f t="array" aca="1" ref="AZ239" ca="1">_xlfn.LET(_xlpm.rozsah, $J$3:$J$10001,_xlpm.podminka, (_xlpm.rozsah&gt;H239)*(ISNUMBER(_xlpm.rozsah)),_xlpm.indexy, IF(_xlpm.podminka, ROW(_xlpm.rozsah)-MIN(ROW(_xlpm.rozsah))+1),_xlpm.prvni, MIN(_xlpm.indexy),_xlpm.finalni, IF(_xlpm.prvni=1, 2, _xlpm.prvni),INDEX(_xlpm.rozsah, _xlpm.finalni))</f>
        <v>800</v>
      </c>
      <c r="BA239" cm="1">
        <f t="array" aca="1" ref="BA239" ca="1">INDEX($J$3:$J$10001,MATCH(AZ239,$J$3:$J$10004,0)-1)</f>
        <v>700</v>
      </c>
      <c r="BB239">
        <f t="shared" ca="1" si="82"/>
        <v>210</v>
      </c>
      <c r="BC239">
        <f t="shared" ca="1" si="82"/>
        <v>150</v>
      </c>
      <c r="BD239">
        <f t="shared" ca="1" si="81"/>
        <v>60</v>
      </c>
      <c r="BE239">
        <f t="shared" ca="1" si="74"/>
        <v>173.24394720000001</v>
      </c>
      <c r="BF239">
        <f t="shared" ca="1" si="78"/>
        <v>186.85006861661478</v>
      </c>
      <c r="BG239">
        <f t="shared" ca="1" si="75"/>
        <v>186.85006861661478</v>
      </c>
      <c r="BH239" cm="1">
        <f t="array" aca="1" ref="BH239" ca="1">_xlfn.LET(_xlpm.rozsah, $J$3:$J$10001,_xlpm.podminka, (_xlpm.rozsah&gt;E239)*(ISNUMBER(_xlpm.rozsah)),_xlpm.indexy, IF(_xlpm.podminka, ROW(_xlpm.rozsah)-MIN(ROW(_xlpm.rozsah))+1),_xlpm.prvni, MIN(_xlpm.indexy),_xlpm.finalni, IF(_xlpm.prvni=1, 2, _xlpm.prvni),INDEX(_xlpm.rozsah, _xlpm.finalni))</f>
        <v>800</v>
      </c>
      <c r="BI239" cm="1">
        <f t="array" aca="1" ref="BI239" ca="1">INDEX($J$3:$J$10001,MATCH(BH239,$J$3:$J$10004,0)-1)</f>
        <v>700</v>
      </c>
      <c r="BJ239">
        <f t="shared" ca="1" si="83"/>
        <v>210</v>
      </c>
      <c r="BK239">
        <f t="shared" ca="1" si="83"/>
        <v>150</v>
      </c>
      <c r="BL239">
        <f t="shared" ca="1" si="79"/>
        <v>60</v>
      </c>
      <c r="BM239">
        <f t="shared" ca="1" si="76"/>
        <v>173.14993138338522</v>
      </c>
    </row>
    <row r="240" spans="1:65" x14ac:dyDescent="0.25">
      <c r="A240" s="64">
        <v>237</v>
      </c>
      <c r="B240" s="64">
        <v>5</v>
      </c>
      <c r="C240" s="64">
        <v>7</v>
      </c>
      <c r="D240" s="18">
        <v>237</v>
      </c>
      <c r="E240" s="21">
        <f t="shared" ca="1" si="69"/>
        <v>776.77097628461411</v>
      </c>
      <c r="F240" s="22">
        <f t="shared" ca="1" si="70"/>
        <v>13.724381003953793</v>
      </c>
      <c r="G240" s="23">
        <v>237</v>
      </c>
      <c r="H240" s="24">
        <f t="shared" ca="1" si="71"/>
        <v>776.57511</v>
      </c>
      <c r="I240" s="25">
        <f t="shared" ca="1" si="72"/>
        <v>13.716154619999999</v>
      </c>
      <c r="J240" s="155"/>
      <c r="K240" s="155"/>
      <c r="L240" s="129">
        <f t="shared" si="77"/>
        <v>0</v>
      </c>
      <c r="AX240">
        <f t="shared" ca="1" si="80"/>
        <v>195.945066</v>
      </c>
      <c r="AY240">
        <f t="shared" ca="1" si="73"/>
        <v>195.945066</v>
      </c>
      <c r="AZ240" cm="1">
        <f t="array" aca="1" ref="AZ240" ca="1">_xlfn.LET(_xlpm.rozsah, $J$3:$J$10001,_xlpm.podminka, (_xlpm.rozsah&gt;H240)*(ISNUMBER(_xlpm.rozsah)),_xlpm.indexy, IF(_xlpm.podminka, ROW(_xlpm.rozsah)-MIN(ROW(_xlpm.rozsah))+1),_xlpm.prvni, MIN(_xlpm.indexy),_xlpm.finalni, IF(_xlpm.prvni=1, 2, _xlpm.prvni),INDEX(_xlpm.rozsah, _xlpm.finalni))</f>
        <v>800</v>
      </c>
      <c r="BA240" cm="1">
        <f t="array" aca="1" ref="BA240" ca="1">INDEX($J$3:$J$10001,MATCH(AZ240,$J$3:$J$10004,0)-1)</f>
        <v>700</v>
      </c>
      <c r="BB240">
        <f t="shared" ca="1" si="82"/>
        <v>210</v>
      </c>
      <c r="BC240">
        <f t="shared" ca="1" si="82"/>
        <v>150</v>
      </c>
      <c r="BD240">
        <f t="shared" ca="1" si="81"/>
        <v>60</v>
      </c>
      <c r="BE240">
        <f t="shared" ca="1" si="74"/>
        <v>164.054934</v>
      </c>
      <c r="BF240">
        <f t="shared" ca="1" si="78"/>
        <v>196.06258577076846</v>
      </c>
      <c r="BG240">
        <f t="shared" ca="1" si="75"/>
        <v>196.06258577076846</v>
      </c>
      <c r="BH240" cm="1">
        <f t="array" aca="1" ref="BH240" ca="1">_xlfn.LET(_xlpm.rozsah, $J$3:$J$10001,_xlpm.podminka, (_xlpm.rozsah&gt;E240)*(ISNUMBER(_xlpm.rozsah)),_xlpm.indexy, IF(_xlpm.podminka, ROW(_xlpm.rozsah)-MIN(ROW(_xlpm.rozsah))+1),_xlpm.prvni, MIN(_xlpm.indexy),_xlpm.finalni, IF(_xlpm.prvni=1, 2, _xlpm.prvni),INDEX(_xlpm.rozsah, _xlpm.finalni))</f>
        <v>800</v>
      </c>
      <c r="BI240" cm="1">
        <f t="array" aca="1" ref="BI240" ca="1">INDEX($J$3:$J$10001,MATCH(BH240,$J$3:$J$10004,0)-1)</f>
        <v>700</v>
      </c>
      <c r="BJ240">
        <f t="shared" ca="1" si="83"/>
        <v>210</v>
      </c>
      <c r="BK240">
        <f t="shared" ca="1" si="83"/>
        <v>150</v>
      </c>
      <c r="BL240">
        <f t="shared" ca="1" si="79"/>
        <v>60</v>
      </c>
      <c r="BM240">
        <f t="shared" ca="1" si="76"/>
        <v>163.93741422923154</v>
      </c>
    </row>
    <row r="241" spans="1:65" x14ac:dyDescent="0.25">
      <c r="A241" s="64">
        <v>238</v>
      </c>
      <c r="B241" s="64">
        <v>4</v>
      </c>
      <c r="C241" s="64">
        <v>5</v>
      </c>
      <c r="D241" s="18">
        <v>238</v>
      </c>
      <c r="E241" s="21">
        <f t="shared" ca="1" si="69"/>
        <v>761.41678102769129</v>
      </c>
      <c r="F241" s="22">
        <f t="shared" ca="1" si="70"/>
        <v>9.3425034308307389</v>
      </c>
      <c r="G241" s="28">
        <v>238</v>
      </c>
      <c r="H241" s="24">
        <f t="shared" ca="1" si="71"/>
        <v>761.260088</v>
      </c>
      <c r="I241" s="25">
        <f t="shared" ca="1" si="72"/>
        <v>9.3378026399999996</v>
      </c>
      <c r="J241" s="155"/>
      <c r="K241" s="155"/>
      <c r="L241" s="129">
        <f t="shared" si="77"/>
        <v>0</v>
      </c>
      <c r="AX241">
        <f t="shared" ca="1" si="80"/>
        <v>186.75605279999999</v>
      </c>
      <c r="AY241">
        <f t="shared" ca="1" si="73"/>
        <v>186.75605279999999</v>
      </c>
      <c r="AZ241" cm="1">
        <f t="array" aca="1" ref="AZ241" ca="1">_xlfn.LET(_xlpm.rozsah, $J$3:$J$10001,_xlpm.podminka, (_xlpm.rozsah&gt;H241)*(ISNUMBER(_xlpm.rozsah)),_xlpm.indexy, IF(_xlpm.podminka, ROW(_xlpm.rozsah)-MIN(ROW(_xlpm.rozsah))+1),_xlpm.prvni, MIN(_xlpm.indexy),_xlpm.finalni, IF(_xlpm.prvni=1, 2, _xlpm.prvni),INDEX(_xlpm.rozsah, _xlpm.finalni))</f>
        <v>800</v>
      </c>
      <c r="BA241" cm="1">
        <f t="array" aca="1" ref="BA241" ca="1">INDEX($J$3:$J$10001,MATCH(AZ241,$J$3:$J$10004,0)-1)</f>
        <v>700</v>
      </c>
      <c r="BB241">
        <f t="shared" ca="1" si="82"/>
        <v>210</v>
      </c>
      <c r="BC241">
        <f t="shared" ca="1" si="82"/>
        <v>150</v>
      </c>
      <c r="BD241">
        <f t="shared" ca="1" si="81"/>
        <v>60</v>
      </c>
      <c r="BE241">
        <f t="shared" ca="1" si="74"/>
        <v>173.24394720000001</v>
      </c>
      <c r="BF241">
        <f t="shared" ca="1" si="78"/>
        <v>186.85006861661478</v>
      </c>
      <c r="BG241">
        <f t="shared" ca="1" si="75"/>
        <v>186.85006861661478</v>
      </c>
      <c r="BH241" cm="1">
        <f t="array" aca="1" ref="BH241" ca="1">_xlfn.LET(_xlpm.rozsah, $J$3:$J$10001,_xlpm.podminka, (_xlpm.rozsah&gt;E241)*(ISNUMBER(_xlpm.rozsah)),_xlpm.indexy, IF(_xlpm.podminka, ROW(_xlpm.rozsah)-MIN(ROW(_xlpm.rozsah))+1),_xlpm.prvni, MIN(_xlpm.indexy),_xlpm.finalni, IF(_xlpm.prvni=1, 2, _xlpm.prvni),INDEX(_xlpm.rozsah, _xlpm.finalni))</f>
        <v>800</v>
      </c>
      <c r="BI241" cm="1">
        <f t="array" aca="1" ref="BI241" ca="1">INDEX($J$3:$J$10001,MATCH(BH241,$J$3:$J$10004,0)-1)</f>
        <v>700</v>
      </c>
      <c r="BJ241">
        <f t="shared" ca="1" si="83"/>
        <v>210</v>
      </c>
      <c r="BK241">
        <f t="shared" ca="1" si="83"/>
        <v>150</v>
      </c>
      <c r="BL241">
        <f t="shared" ca="1" si="79"/>
        <v>60</v>
      </c>
      <c r="BM241">
        <f t="shared" ca="1" si="76"/>
        <v>173.14993138338522</v>
      </c>
    </row>
    <row r="242" spans="1:65" x14ac:dyDescent="0.25">
      <c r="A242" s="64">
        <v>239</v>
      </c>
      <c r="B242" s="64">
        <v>4</v>
      </c>
      <c r="C242" s="64">
        <v>6</v>
      </c>
      <c r="D242" s="18">
        <v>239</v>
      </c>
      <c r="E242" s="21">
        <f t="shared" ca="1" si="69"/>
        <v>761.41678102769129</v>
      </c>
      <c r="F242" s="22">
        <f t="shared" ca="1" si="70"/>
        <v>11.211004116996888</v>
      </c>
      <c r="G242" s="23">
        <v>239</v>
      </c>
      <c r="H242" s="24">
        <f t="shared" ca="1" si="71"/>
        <v>761.260088</v>
      </c>
      <c r="I242" s="25">
        <f t="shared" ca="1" si="72"/>
        <v>11.205363167999998</v>
      </c>
      <c r="J242" s="155"/>
      <c r="K242" s="155"/>
      <c r="L242" s="129">
        <f t="shared" si="77"/>
        <v>0</v>
      </c>
      <c r="AX242">
        <f t="shared" ca="1" si="80"/>
        <v>186.75605279999999</v>
      </c>
      <c r="AY242">
        <f t="shared" ca="1" si="73"/>
        <v>186.75605279999999</v>
      </c>
      <c r="AZ242" cm="1">
        <f t="array" aca="1" ref="AZ242" ca="1">_xlfn.LET(_xlpm.rozsah, $J$3:$J$10001,_xlpm.podminka, (_xlpm.rozsah&gt;H242)*(ISNUMBER(_xlpm.rozsah)),_xlpm.indexy, IF(_xlpm.podminka, ROW(_xlpm.rozsah)-MIN(ROW(_xlpm.rozsah))+1),_xlpm.prvni, MIN(_xlpm.indexy),_xlpm.finalni, IF(_xlpm.prvni=1, 2, _xlpm.prvni),INDEX(_xlpm.rozsah, _xlpm.finalni))</f>
        <v>800</v>
      </c>
      <c r="BA242" cm="1">
        <f t="array" aca="1" ref="BA242" ca="1">INDEX($J$3:$J$10001,MATCH(AZ242,$J$3:$J$10004,0)-1)</f>
        <v>700</v>
      </c>
      <c r="BB242">
        <f t="shared" ca="1" si="82"/>
        <v>210</v>
      </c>
      <c r="BC242">
        <f t="shared" ca="1" si="82"/>
        <v>150</v>
      </c>
      <c r="BD242">
        <f t="shared" ca="1" si="81"/>
        <v>60</v>
      </c>
      <c r="BE242">
        <f t="shared" ca="1" si="74"/>
        <v>173.24394720000001</v>
      </c>
      <c r="BF242">
        <f t="shared" ca="1" si="78"/>
        <v>186.85006861661478</v>
      </c>
      <c r="BG242">
        <f t="shared" ca="1" si="75"/>
        <v>186.85006861661478</v>
      </c>
      <c r="BH242" cm="1">
        <f t="array" aca="1" ref="BH242" ca="1">_xlfn.LET(_xlpm.rozsah, $J$3:$J$10001,_xlpm.podminka, (_xlpm.rozsah&gt;E242)*(ISNUMBER(_xlpm.rozsah)),_xlpm.indexy, IF(_xlpm.podminka, ROW(_xlpm.rozsah)-MIN(ROW(_xlpm.rozsah))+1),_xlpm.prvni, MIN(_xlpm.indexy),_xlpm.finalni, IF(_xlpm.prvni=1, 2, _xlpm.prvni),INDEX(_xlpm.rozsah, _xlpm.finalni))</f>
        <v>800</v>
      </c>
      <c r="BI242" cm="1">
        <f t="array" aca="1" ref="BI242" ca="1">INDEX($J$3:$J$10001,MATCH(BH242,$J$3:$J$10004,0)-1)</f>
        <v>700</v>
      </c>
      <c r="BJ242">
        <f t="shared" ca="1" si="83"/>
        <v>210</v>
      </c>
      <c r="BK242">
        <f t="shared" ca="1" si="83"/>
        <v>150</v>
      </c>
      <c r="BL242">
        <f t="shared" ca="1" si="79"/>
        <v>60</v>
      </c>
      <c r="BM242">
        <f t="shared" ca="1" si="76"/>
        <v>173.14993138338522</v>
      </c>
    </row>
    <row r="243" spans="1:65" x14ac:dyDescent="0.25">
      <c r="A243" s="64">
        <v>240</v>
      </c>
      <c r="B243" s="64">
        <v>4</v>
      </c>
      <c r="C243" s="64">
        <v>6</v>
      </c>
      <c r="D243" s="18">
        <v>240</v>
      </c>
      <c r="E243" s="21">
        <f t="shared" ca="1" si="69"/>
        <v>761.41678102769129</v>
      </c>
      <c r="F243" s="22">
        <f t="shared" ca="1" si="70"/>
        <v>11.211004116996888</v>
      </c>
      <c r="G243" s="28">
        <v>240</v>
      </c>
      <c r="H243" s="24">
        <f t="shared" ca="1" si="71"/>
        <v>761.260088</v>
      </c>
      <c r="I243" s="25">
        <f t="shared" ca="1" si="72"/>
        <v>11.205363167999998</v>
      </c>
      <c r="J243" s="155"/>
      <c r="K243" s="155"/>
      <c r="L243" s="129">
        <f t="shared" si="77"/>
        <v>0</v>
      </c>
      <c r="AX243">
        <f t="shared" ca="1" si="80"/>
        <v>186.75605279999999</v>
      </c>
      <c r="AY243">
        <f t="shared" ca="1" si="73"/>
        <v>186.75605279999999</v>
      </c>
      <c r="AZ243" cm="1">
        <f t="array" aca="1" ref="AZ243" ca="1">_xlfn.LET(_xlpm.rozsah, $J$3:$J$10001,_xlpm.podminka, (_xlpm.rozsah&gt;H243)*(ISNUMBER(_xlpm.rozsah)),_xlpm.indexy, IF(_xlpm.podminka, ROW(_xlpm.rozsah)-MIN(ROW(_xlpm.rozsah))+1),_xlpm.prvni, MIN(_xlpm.indexy),_xlpm.finalni, IF(_xlpm.prvni=1, 2, _xlpm.prvni),INDEX(_xlpm.rozsah, _xlpm.finalni))</f>
        <v>800</v>
      </c>
      <c r="BA243" cm="1">
        <f t="array" aca="1" ref="BA243" ca="1">INDEX($J$3:$J$10001,MATCH(AZ243,$J$3:$J$10004,0)-1)</f>
        <v>700</v>
      </c>
      <c r="BB243">
        <f t="shared" ca="1" si="82"/>
        <v>210</v>
      </c>
      <c r="BC243">
        <f t="shared" ca="1" si="82"/>
        <v>150</v>
      </c>
      <c r="BD243">
        <f t="shared" ca="1" si="81"/>
        <v>60</v>
      </c>
      <c r="BE243">
        <f t="shared" ca="1" si="74"/>
        <v>173.24394720000001</v>
      </c>
      <c r="BF243">
        <f t="shared" ca="1" si="78"/>
        <v>186.85006861661478</v>
      </c>
      <c r="BG243">
        <f t="shared" ca="1" si="75"/>
        <v>186.85006861661478</v>
      </c>
      <c r="BH243" cm="1">
        <f t="array" aca="1" ref="BH243" ca="1">_xlfn.LET(_xlpm.rozsah, $J$3:$J$10001,_xlpm.podminka, (_xlpm.rozsah&gt;E243)*(ISNUMBER(_xlpm.rozsah)),_xlpm.indexy, IF(_xlpm.podminka, ROW(_xlpm.rozsah)-MIN(ROW(_xlpm.rozsah))+1),_xlpm.prvni, MIN(_xlpm.indexy),_xlpm.finalni, IF(_xlpm.prvni=1, 2, _xlpm.prvni),INDEX(_xlpm.rozsah, _xlpm.finalni))</f>
        <v>800</v>
      </c>
      <c r="BI243" cm="1">
        <f t="array" aca="1" ref="BI243" ca="1">INDEX($J$3:$J$10001,MATCH(BH243,$J$3:$J$10004,0)-1)</f>
        <v>700</v>
      </c>
      <c r="BJ243">
        <f t="shared" ca="1" si="83"/>
        <v>210</v>
      </c>
      <c r="BK243">
        <f t="shared" ca="1" si="83"/>
        <v>150</v>
      </c>
      <c r="BL243">
        <f t="shared" ca="1" si="79"/>
        <v>60</v>
      </c>
      <c r="BM243">
        <f t="shared" ca="1" si="76"/>
        <v>173.14993138338522</v>
      </c>
    </row>
    <row r="244" spans="1:65" x14ac:dyDescent="0.25">
      <c r="A244" s="64">
        <v>241</v>
      </c>
      <c r="B244" s="64">
        <v>4</v>
      </c>
      <c r="C244" s="64">
        <v>5</v>
      </c>
      <c r="D244" s="18">
        <v>241</v>
      </c>
      <c r="E244" s="21">
        <f t="shared" ca="1" si="69"/>
        <v>761.41678102769129</v>
      </c>
      <c r="F244" s="22">
        <f t="shared" ca="1" si="70"/>
        <v>9.3425034308307389</v>
      </c>
      <c r="G244" s="23">
        <v>241</v>
      </c>
      <c r="H244" s="24">
        <f t="shared" ca="1" si="71"/>
        <v>761.260088</v>
      </c>
      <c r="I244" s="25">
        <f t="shared" ca="1" si="72"/>
        <v>9.3378026399999996</v>
      </c>
      <c r="J244" s="155"/>
      <c r="K244" s="155"/>
      <c r="L244" s="129">
        <f t="shared" si="77"/>
        <v>0</v>
      </c>
      <c r="AX244">
        <f t="shared" ca="1" si="80"/>
        <v>186.75605279999999</v>
      </c>
      <c r="AY244">
        <f t="shared" ca="1" si="73"/>
        <v>186.75605279999999</v>
      </c>
      <c r="AZ244" cm="1">
        <f t="array" aca="1" ref="AZ244" ca="1">_xlfn.LET(_xlpm.rozsah, $J$3:$J$10001,_xlpm.podminka, (_xlpm.rozsah&gt;H244)*(ISNUMBER(_xlpm.rozsah)),_xlpm.indexy, IF(_xlpm.podminka, ROW(_xlpm.rozsah)-MIN(ROW(_xlpm.rozsah))+1),_xlpm.prvni, MIN(_xlpm.indexy),_xlpm.finalni, IF(_xlpm.prvni=1, 2, _xlpm.prvni),INDEX(_xlpm.rozsah, _xlpm.finalni))</f>
        <v>800</v>
      </c>
      <c r="BA244" cm="1">
        <f t="array" aca="1" ref="BA244" ca="1">INDEX($J$3:$J$10001,MATCH(AZ244,$J$3:$J$10004,0)-1)</f>
        <v>700</v>
      </c>
      <c r="BB244">
        <f t="shared" ca="1" si="82"/>
        <v>210</v>
      </c>
      <c r="BC244">
        <f t="shared" ca="1" si="82"/>
        <v>150</v>
      </c>
      <c r="BD244">
        <f t="shared" ca="1" si="81"/>
        <v>60</v>
      </c>
      <c r="BE244">
        <f t="shared" ca="1" si="74"/>
        <v>173.24394720000001</v>
      </c>
      <c r="BF244">
        <f t="shared" ca="1" si="78"/>
        <v>186.85006861661478</v>
      </c>
      <c r="BG244">
        <f t="shared" ca="1" si="75"/>
        <v>186.85006861661478</v>
      </c>
      <c r="BH244" cm="1">
        <f t="array" aca="1" ref="BH244" ca="1">_xlfn.LET(_xlpm.rozsah, $J$3:$J$10001,_xlpm.podminka, (_xlpm.rozsah&gt;E244)*(ISNUMBER(_xlpm.rozsah)),_xlpm.indexy, IF(_xlpm.podminka, ROW(_xlpm.rozsah)-MIN(ROW(_xlpm.rozsah))+1),_xlpm.prvni, MIN(_xlpm.indexy),_xlpm.finalni, IF(_xlpm.prvni=1, 2, _xlpm.prvni),INDEX(_xlpm.rozsah, _xlpm.finalni))</f>
        <v>800</v>
      </c>
      <c r="BI244" cm="1">
        <f t="array" aca="1" ref="BI244" ca="1">INDEX($J$3:$J$10001,MATCH(BH244,$J$3:$J$10004,0)-1)</f>
        <v>700</v>
      </c>
      <c r="BJ244">
        <f t="shared" ca="1" si="83"/>
        <v>210</v>
      </c>
      <c r="BK244">
        <f t="shared" ca="1" si="83"/>
        <v>150</v>
      </c>
      <c r="BL244">
        <f t="shared" ca="1" si="79"/>
        <v>60</v>
      </c>
      <c r="BM244">
        <f t="shared" ca="1" si="76"/>
        <v>173.14993138338522</v>
      </c>
    </row>
    <row r="245" spans="1:65" x14ac:dyDescent="0.25">
      <c r="A245" s="64">
        <v>242</v>
      </c>
      <c r="B245" s="64">
        <v>7</v>
      </c>
      <c r="C245" s="64">
        <v>5</v>
      </c>
      <c r="D245" s="18">
        <v>242</v>
      </c>
      <c r="E245" s="21">
        <f t="shared" ca="1" si="69"/>
        <v>807.47936679845964</v>
      </c>
      <c r="F245" s="22">
        <f t="shared" ca="1" si="70"/>
        <v>10.686984169961491</v>
      </c>
      <c r="G245" s="28">
        <v>242</v>
      </c>
      <c r="H245" s="24">
        <f t="shared" ca="1" si="71"/>
        <v>807.20515399999999</v>
      </c>
      <c r="I245" s="25">
        <f t="shared" ca="1" si="72"/>
        <v>10.680128850000001</v>
      </c>
      <c r="J245" s="155"/>
      <c r="K245" s="155"/>
      <c r="L245" s="129">
        <f t="shared" si="77"/>
        <v>0</v>
      </c>
      <c r="AX245">
        <f t="shared" ca="1" si="80"/>
        <v>213.602577</v>
      </c>
      <c r="AY245">
        <f t="shared" ca="1" si="73"/>
        <v>213.602577</v>
      </c>
      <c r="AZ245" cm="1">
        <f t="array" aca="1" ref="AZ245" ca="1">_xlfn.LET(_xlpm.rozsah, $J$3:$J$10001,_xlpm.podminka, (_xlpm.rozsah&gt;H245)*(ISNUMBER(_xlpm.rozsah)),_xlpm.indexy, IF(_xlpm.podminka, ROW(_xlpm.rozsah)-MIN(ROW(_xlpm.rozsah))+1),_xlpm.prvni, MIN(_xlpm.indexy),_xlpm.finalni, IF(_xlpm.prvni=1, 2, _xlpm.prvni),INDEX(_xlpm.rozsah, _xlpm.finalni))</f>
        <v>900</v>
      </c>
      <c r="BA245" cm="1">
        <f t="array" aca="1" ref="BA245" ca="1">INDEX($J$3:$J$10001,MATCH(AZ245,$J$3:$J$10004,0)-1)</f>
        <v>800</v>
      </c>
      <c r="BB245">
        <f t="shared" ca="1" si="82"/>
        <v>260</v>
      </c>
      <c r="BC245">
        <f t="shared" ca="1" si="82"/>
        <v>210</v>
      </c>
      <c r="BD245">
        <f t="shared" ca="1" si="81"/>
        <v>50</v>
      </c>
      <c r="BE245">
        <f t="shared" ca="1" si="74"/>
        <v>256.397423</v>
      </c>
      <c r="BF245">
        <f t="shared" ca="1" si="78"/>
        <v>213.73968339922982</v>
      </c>
      <c r="BG245">
        <f t="shared" ca="1" si="75"/>
        <v>213.73968339922982</v>
      </c>
      <c r="BH245" cm="1">
        <f t="array" aca="1" ref="BH245" ca="1">_xlfn.LET(_xlpm.rozsah, $J$3:$J$10001,_xlpm.podminka, (_xlpm.rozsah&gt;E245)*(ISNUMBER(_xlpm.rozsah)),_xlpm.indexy, IF(_xlpm.podminka, ROW(_xlpm.rozsah)-MIN(ROW(_xlpm.rozsah))+1),_xlpm.prvni, MIN(_xlpm.indexy),_xlpm.finalni, IF(_xlpm.prvni=1, 2, _xlpm.prvni),INDEX(_xlpm.rozsah, _xlpm.finalni))</f>
        <v>900</v>
      </c>
      <c r="BI245" cm="1">
        <f t="array" aca="1" ref="BI245" ca="1">INDEX($J$3:$J$10001,MATCH(BH245,$J$3:$J$10004,0)-1)</f>
        <v>800</v>
      </c>
      <c r="BJ245">
        <f t="shared" ca="1" si="83"/>
        <v>260</v>
      </c>
      <c r="BK245">
        <f t="shared" ca="1" si="83"/>
        <v>210</v>
      </c>
      <c r="BL245">
        <f t="shared" ca="1" si="79"/>
        <v>50</v>
      </c>
      <c r="BM245">
        <f t="shared" ca="1" si="76"/>
        <v>256.26031660077018</v>
      </c>
    </row>
    <row r="246" spans="1:65" x14ac:dyDescent="0.25">
      <c r="A246" s="64">
        <v>243</v>
      </c>
      <c r="B246" s="64">
        <v>16</v>
      </c>
      <c r="C246" s="64">
        <v>28</v>
      </c>
      <c r="D246" s="18">
        <v>243</v>
      </c>
      <c r="E246" s="21">
        <f t="shared" ca="1" si="69"/>
        <v>945.66712411076492</v>
      </c>
      <c r="F246" s="22">
        <f t="shared" ca="1" si="70"/>
        <v>76.636038425304264</v>
      </c>
      <c r="G246" s="23">
        <v>243</v>
      </c>
      <c r="H246" s="24">
        <f t="shared" ca="1" si="71"/>
        <v>945.04035199999998</v>
      </c>
      <c r="I246" s="25">
        <f t="shared" ca="1" si="72"/>
        <v>76.583389567999987</v>
      </c>
      <c r="J246" s="155"/>
      <c r="K246" s="155"/>
      <c r="L246" s="129">
        <f t="shared" si="77"/>
        <v>0</v>
      </c>
      <c r="AX246">
        <f t="shared" ca="1" si="80"/>
        <v>273.51210559999998</v>
      </c>
      <c r="AY246">
        <f t="shared" ca="1" si="73"/>
        <v>273.51210559999998</v>
      </c>
      <c r="AZ246" cm="1">
        <f t="array" aca="1" ref="AZ246" ca="1">_xlfn.LET(_xlpm.rozsah, $J$3:$J$10001,_xlpm.podminka, (_xlpm.rozsah&gt;H246)*(ISNUMBER(_xlpm.rozsah)),_xlpm.indexy, IF(_xlpm.podminka, ROW(_xlpm.rozsah)-MIN(ROW(_xlpm.rozsah))+1),_xlpm.prvni, MIN(_xlpm.indexy),_xlpm.finalni, IF(_xlpm.prvni=1, 2, _xlpm.prvni),INDEX(_xlpm.rozsah, _xlpm.finalni))</f>
        <v>1000</v>
      </c>
      <c r="BA246" cm="1">
        <f t="array" aca="1" ref="BA246" ca="1">INDEX($J$3:$J$10001,MATCH(AZ246,$J$3:$J$10004,0)-1)</f>
        <v>900</v>
      </c>
      <c r="BB246">
        <f t="shared" ca="1" si="82"/>
        <v>290</v>
      </c>
      <c r="BC246">
        <f t="shared" ca="1" si="82"/>
        <v>260</v>
      </c>
      <c r="BD246">
        <f t="shared" ca="1" si="81"/>
        <v>30</v>
      </c>
      <c r="BE246">
        <f t="shared" ca="1" si="74"/>
        <v>276.48789440000002</v>
      </c>
      <c r="BF246">
        <f t="shared" ca="1" si="78"/>
        <v>273.7001372332295</v>
      </c>
      <c r="BG246">
        <f t="shared" ca="1" si="75"/>
        <v>273.7001372332295</v>
      </c>
      <c r="BH246" cm="1">
        <f t="array" aca="1" ref="BH246" ca="1">_xlfn.LET(_xlpm.rozsah, $J$3:$J$10001,_xlpm.podminka, (_xlpm.rozsah&gt;E246)*(ISNUMBER(_xlpm.rozsah)),_xlpm.indexy, IF(_xlpm.podminka, ROW(_xlpm.rozsah)-MIN(ROW(_xlpm.rozsah))+1),_xlpm.prvni, MIN(_xlpm.indexy),_xlpm.finalni, IF(_xlpm.prvni=1, 2, _xlpm.prvni),INDEX(_xlpm.rozsah, _xlpm.finalni))</f>
        <v>1000</v>
      </c>
      <c r="BI246" cm="1">
        <f t="array" aca="1" ref="BI246" ca="1">INDEX($J$3:$J$10001,MATCH(BH246,$J$3:$J$10004,0)-1)</f>
        <v>900</v>
      </c>
      <c r="BJ246">
        <f t="shared" ca="1" si="83"/>
        <v>290</v>
      </c>
      <c r="BK246">
        <f t="shared" ca="1" si="83"/>
        <v>260</v>
      </c>
      <c r="BL246">
        <f t="shared" ca="1" si="79"/>
        <v>30</v>
      </c>
      <c r="BM246">
        <f t="shared" ca="1" si="76"/>
        <v>276.2998627667705</v>
      </c>
    </row>
    <row r="247" spans="1:65" x14ac:dyDescent="0.25">
      <c r="A247" s="64">
        <v>244</v>
      </c>
      <c r="B247" s="64">
        <v>28</v>
      </c>
      <c r="C247" s="64">
        <v>25</v>
      </c>
      <c r="D247" s="18">
        <v>244</v>
      </c>
      <c r="E247" s="21">
        <f t="shared" ca="1" si="69"/>
        <v>1129.9174671938385</v>
      </c>
      <c r="F247" s="22">
        <f t="shared" ca="1" si="70"/>
        <v>76.495873359691927</v>
      </c>
      <c r="G247" s="28">
        <v>244</v>
      </c>
      <c r="H247" s="24">
        <f t="shared" ca="1" si="71"/>
        <v>1128.820616</v>
      </c>
      <c r="I247" s="25">
        <f t="shared" ca="1" si="72"/>
        <v>76.441030799999993</v>
      </c>
      <c r="J247" s="155"/>
      <c r="K247" s="155"/>
      <c r="L247" s="129">
        <f t="shared" si="77"/>
        <v>0</v>
      </c>
      <c r="AX247">
        <f t="shared" ca="1" si="80"/>
        <v>305.76412319999997</v>
      </c>
      <c r="AY247">
        <f t="shared" ca="1" si="73"/>
        <v>305.76412319999997</v>
      </c>
      <c r="AZ247" cm="1">
        <f t="array" aca="1" ref="AZ247" ca="1">_xlfn.LET(_xlpm.rozsah, $J$3:$J$10001,_xlpm.podminka, (_xlpm.rozsah&gt;H247)*(ISNUMBER(_xlpm.rozsah)),_xlpm.indexy, IF(_xlpm.podminka, ROW(_xlpm.rozsah)-MIN(ROW(_xlpm.rozsah))+1),_xlpm.prvni, MIN(_xlpm.indexy),_xlpm.finalni, IF(_xlpm.prvni=1, 2, _xlpm.prvni),INDEX(_xlpm.rozsah, _xlpm.finalni))</f>
        <v>1200</v>
      </c>
      <c r="BA247" cm="1">
        <f t="array" aca="1" ref="BA247" ca="1">INDEX($J$3:$J$10001,MATCH(AZ247,$J$3:$J$10004,0)-1)</f>
        <v>1100</v>
      </c>
      <c r="BB247">
        <f t="shared" ca="1" si="82"/>
        <v>320</v>
      </c>
      <c r="BC247">
        <f t="shared" ca="1" si="82"/>
        <v>300</v>
      </c>
      <c r="BD247">
        <f t="shared" ca="1" si="81"/>
        <v>20</v>
      </c>
      <c r="BE247">
        <f t="shared" ca="1" si="74"/>
        <v>314.23587680000003</v>
      </c>
      <c r="BF247">
        <f t="shared" ca="1" si="78"/>
        <v>305.98349343876771</v>
      </c>
      <c r="BG247">
        <f t="shared" ca="1" si="75"/>
        <v>305.98349343876771</v>
      </c>
      <c r="BH247" cm="1">
        <f t="array" aca="1" ref="BH247" ca="1">_xlfn.LET(_xlpm.rozsah, $J$3:$J$10001,_xlpm.podminka, (_xlpm.rozsah&gt;E247)*(ISNUMBER(_xlpm.rozsah)),_xlpm.indexy, IF(_xlpm.podminka, ROW(_xlpm.rozsah)-MIN(ROW(_xlpm.rozsah))+1),_xlpm.prvni, MIN(_xlpm.indexy),_xlpm.finalni, IF(_xlpm.prvni=1, 2, _xlpm.prvni),INDEX(_xlpm.rozsah, _xlpm.finalni))</f>
        <v>1200</v>
      </c>
      <c r="BI247" cm="1">
        <f t="array" aca="1" ref="BI247" ca="1">INDEX($J$3:$J$10001,MATCH(BH247,$J$3:$J$10004,0)-1)</f>
        <v>1100</v>
      </c>
      <c r="BJ247">
        <f t="shared" ca="1" si="83"/>
        <v>320</v>
      </c>
      <c r="BK247">
        <f t="shared" ca="1" si="83"/>
        <v>300</v>
      </c>
      <c r="BL247">
        <f t="shared" ca="1" si="79"/>
        <v>20</v>
      </c>
      <c r="BM247">
        <f t="shared" ca="1" si="76"/>
        <v>314.01650656123229</v>
      </c>
    </row>
    <row r="248" spans="1:65" x14ac:dyDescent="0.25">
      <c r="A248" s="64">
        <v>245</v>
      </c>
      <c r="B248" s="64">
        <v>52</v>
      </c>
      <c r="C248" s="64">
        <v>53</v>
      </c>
      <c r="D248" s="18">
        <v>245</v>
      </c>
      <c r="E248" s="21">
        <f t="shared" ca="1" si="69"/>
        <v>1498.418153359986</v>
      </c>
      <c r="F248" s="22">
        <f t="shared" ca="1" si="70"/>
        <v>190.8</v>
      </c>
      <c r="G248" s="23">
        <v>245</v>
      </c>
      <c r="H248" s="24">
        <f t="shared" ca="1" si="71"/>
        <v>1496.3811439999999</v>
      </c>
      <c r="I248" s="25">
        <f t="shared" ca="1" si="72"/>
        <v>190.8</v>
      </c>
      <c r="J248" s="155"/>
      <c r="K248" s="155"/>
      <c r="L248" s="129">
        <f t="shared" si="77"/>
        <v>0</v>
      </c>
      <c r="AX248">
        <f t="shared" ca="1" si="80"/>
        <v>360</v>
      </c>
      <c r="AY248">
        <f t="shared" ca="1" si="73"/>
        <v>360</v>
      </c>
      <c r="AZ248" cm="1">
        <f t="array" aca="1" ref="AZ248" ca="1">_xlfn.LET(_xlpm.rozsah, $J$3:$J$10001,_xlpm.podminka, (_xlpm.rozsah&gt;H248)*(ISNUMBER(_xlpm.rozsah)),_xlpm.indexy, IF(_xlpm.podminka, ROW(_xlpm.rozsah)-MIN(ROW(_xlpm.rozsah))+1),_xlpm.prvni, MIN(_xlpm.indexy),_xlpm.finalni, IF(_xlpm.prvni=1, 2, _xlpm.prvni),INDEX(_xlpm.rozsah, _xlpm.finalni))</f>
        <v>1500</v>
      </c>
      <c r="BA248" cm="1">
        <f t="array" aca="1" ref="BA248" ca="1">INDEX($J$3:$J$10001,MATCH(AZ248,$J$3:$J$10004,0)-1)</f>
        <v>1400</v>
      </c>
      <c r="BB248">
        <f t="shared" ca="1" si="82"/>
        <v>360</v>
      </c>
      <c r="BC248">
        <f t="shared" ca="1" si="82"/>
        <v>360</v>
      </c>
      <c r="BD248">
        <f t="shared" ca="1" si="81"/>
        <v>0</v>
      </c>
      <c r="BE248">
        <f t="shared" ca="1" si="74"/>
        <v>360</v>
      </c>
      <c r="BF248">
        <f t="shared" ca="1" si="78"/>
        <v>360</v>
      </c>
      <c r="BG248">
        <f t="shared" ca="1" si="75"/>
        <v>360</v>
      </c>
      <c r="BH248" cm="1">
        <f t="array" aca="1" ref="BH248" ca="1">_xlfn.LET(_xlpm.rozsah, $J$3:$J$10001,_xlpm.podminka, (_xlpm.rozsah&gt;E248)*(ISNUMBER(_xlpm.rozsah)),_xlpm.indexy, IF(_xlpm.podminka, ROW(_xlpm.rozsah)-MIN(ROW(_xlpm.rozsah))+1),_xlpm.prvni, MIN(_xlpm.indexy),_xlpm.finalni, IF(_xlpm.prvni=1, 2, _xlpm.prvni),INDEX(_xlpm.rozsah, _xlpm.finalni))</f>
        <v>1500</v>
      </c>
      <c r="BI248" cm="1">
        <f t="array" aca="1" ref="BI248" ca="1">INDEX($J$3:$J$10001,MATCH(BH248,$J$3:$J$10004,0)-1)</f>
        <v>1400</v>
      </c>
      <c r="BJ248">
        <f t="shared" ca="1" si="83"/>
        <v>360</v>
      </c>
      <c r="BK248">
        <f t="shared" ca="1" si="83"/>
        <v>360</v>
      </c>
      <c r="BL248">
        <f t="shared" ca="1" si="79"/>
        <v>0</v>
      </c>
      <c r="BM248">
        <f t="shared" ca="1" si="76"/>
        <v>360</v>
      </c>
    </row>
    <row r="249" spans="1:65" x14ac:dyDescent="0.25">
      <c r="A249" s="64">
        <v>246</v>
      </c>
      <c r="B249" s="64">
        <v>50</v>
      </c>
      <c r="C249" s="64">
        <v>8</v>
      </c>
      <c r="D249" s="18">
        <v>246</v>
      </c>
      <c r="E249" s="21">
        <f t="shared" ca="1" si="69"/>
        <v>1467.7097628461404</v>
      </c>
      <c r="F249" s="22">
        <f t="shared" ca="1" si="70"/>
        <v>28.8</v>
      </c>
      <c r="G249" s="28">
        <v>246</v>
      </c>
      <c r="H249" s="24">
        <f t="shared" ca="1" si="71"/>
        <v>1465.7511</v>
      </c>
      <c r="I249" s="25">
        <f t="shared" ca="1" si="72"/>
        <v>28.8</v>
      </c>
      <c r="J249" s="155"/>
      <c r="K249" s="155"/>
      <c r="L249" s="129">
        <f t="shared" si="77"/>
        <v>0</v>
      </c>
      <c r="AX249">
        <f t="shared" ca="1" si="80"/>
        <v>360</v>
      </c>
      <c r="AY249">
        <f t="shared" ca="1" si="73"/>
        <v>360</v>
      </c>
      <c r="AZ249" cm="1">
        <f t="array" aca="1" ref="AZ249" ca="1">_xlfn.LET(_xlpm.rozsah, $J$3:$J$10001,_xlpm.podminka, (_xlpm.rozsah&gt;H249)*(ISNUMBER(_xlpm.rozsah)),_xlpm.indexy, IF(_xlpm.podminka, ROW(_xlpm.rozsah)-MIN(ROW(_xlpm.rozsah))+1),_xlpm.prvni, MIN(_xlpm.indexy),_xlpm.finalni, IF(_xlpm.prvni=1, 2, _xlpm.prvni),INDEX(_xlpm.rozsah, _xlpm.finalni))</f>
        <v>1500</v>
      </c>
      <c r="BA249" cm="1">
        <f t="array" aca="1" ref="BA249" ca="1">INDEX($J$3:$J$10001,MATCH(AZ249,$J$3:$J$10004,0)-1)</f>
        <v>1400</v>
      </c>
      <c r="BB249">
        <f t="shared" ca="1" si="82"/>
        <v>360</v>
      </c>
      <c r="BC249">
        <f t="shared" ca="1" si="82"/>
        <v>360</v>
      </c>
      <c r="BD249">
        <f t="shared" ca="1" si="81"/>
        <v>0</v>
      </c>
      <c r="BE249">
        <f t="shared" ca="1" si="74"/>
        <v>360</v>
      </c>
      <c r="BF249">
        <f t="shared" ca="1" si="78"/>
        <v>360</v>
      </c>
      <c r="BG249">
        <f t="shared" ca="1" si="75"/>
        <v>360</v>
      </c>
      <c r="BH249" cm="1">
        <f t="array" aca="1" ref="BH249" ca="1">_xlfn.LET(_xlpm.rozsah, $J$3:$J$10001,_xlpm.podminka, (_xlpm.rozsah&gt;E249)*(ISNUMBER(_xlpm.rozsah)),_xlpm.indexy, IF(_xlpm.podminka, ROW(_xlpm.rozsah)-MIN(ROW(_xlpm.rozsah))+1),_xlpm.prvni, MIN(_xlpm.indexy),_xlpm.finalni, IF(_xlpm.prvni=1, 2, _xlpm.prvni),INDEX(_xlpm.rozsah, _xlpm.finalni))</f>
        <v>1500</v>
      </c>
      <c r="BI249" cm="1">
        <f t="array" aca="1" ref="BI249" ca="1">INDEX($J$3:$J$10001,MATCH(BH249,$J$3:$J$10004,0)-1)</f>
        <v>1400</v>
      </c>
      <c r="BJ249">
        <f t="shared" ca="1" si="83"/>
        <v>360</v>
      </c>
      <c r="BK249">
        <f t="shared" ca="1" si="83"/>
        <v>360</v>
      </c>
      <c r="BL249">
        <f t="shared" ca="1" si="79"/>
        <v>0</v>
      </c>
      <c r="BM249">
        <f t="shared" ca="1" si="76"/>
        <v>360</v>
      </c>
    </row>
    <row r="250" spans="1:65" x14ac:dyDescent="0.25">
      <c r="A250" s="64">
        <v>247</v>
      </c>
      <c r="B250" s="64">
        <v>26</v>
      </c>
      <c r="C250" s="64">
        <v>40</v>
      </c>
      <c r="D250" s="18">
        <v>247</v>
      </c>
      <c r="E250" s="21">
        <f t="shared" ca="1" si="69"/>
        <v>1099.2090766799929</v>
      </c>
      <c r="F250" s="22">
        <f t="shared" ca="1" si="70"/>
        <v>119.96836306719972</v>
      </c>
      <c r="G250" s="23">
        <v>247</v>
      </c>
      <c r="H250" s="24">
        <f t="shared" ca="1" si="71"/>
        <v>1098.190572</v>
      </c>
      <c r="I250" s="25">
        <f t="shared" ca="1" si="72"/>
        <v>119.92762287999999</v>
      </c>
      <c r="J250" s="155"/>
      <c r="K250" s="155"/>
      <c r="L250" s="129">
        <f t="shared" si="77"/>
        <v>0</v>
      </c>
      <c r="AX250">
        <f t="shared" ca="1" si="80"/>
        <v>299.81905719999997</v>
      </c>
      <c r="AY250">
        <f t="shared" ca="1" si="73"/>
        <v>299.81905719999997</v>
      </c>
      <c r="AZ250" cm="1">
        <f t="array" aca="1" ref="AZ250" ca="1">_xlfn.LET(_xlpm.rozsah, $J$3:$J$10001,_xlpm.podminka, (_xlpm.rozsah&gt;H250)*(ISNUMBER(_xlpm.rozsah)),_xlpm.indexy, IF(_xlpm.podminka, ROW(_xlpm.rozsah)-MIN(ROW(_xlpm.rozsah))+1),_xlpm.prvni, MIN(_xlpm.indexy),_xlpm.finalni, IF(_xlpm.prvni=1, 2, _xlpm.prvni),INDEX(_xlpm.rozsah, _xlpm.finalni))</f>
        <v>1100</v>
      </c>
      <c r="BA250" cm="1">
        <f t="array" aca="1" ref="BA250" ca="1">INDEX($J$3:$J$10001,MATCH(AZ250,$J$3:$J$10004,0)-1)</f>
        <v>1000</v>
      </c>
      <c r="BB250">
        <f t="shared" ca="1" si="82"/>
        <v>300</v>
      </c>
      <c r="BC250">
        <f t="shared" ca="1" si="82"/>
        <v>290</v>
      </c>
      <c r="BD250">
        <f t="shared" ca="1" si="81"/>
        <v>10</v>
      </c>
      <c r="BE250">
        <f t="shared" ca="1" si="74"/>
        <v>290.18094280000003</v>
      </c>
      <c r="BF250">
        <f t="shared" ca="1" si="78"/>
        <v>299.9209076679993</v>
      </c>
      <c r="BG250">
        <f t="shared" ca="1" si="75"/>
        <v>299.9209076679993</v>
      </c>
      <c r="BH250" cm="1">
        <f t="array" aca="1" ref="BH250" ca="1">_xlfn.LET(_xlpm.rozsah, $J$3:$J$10001,_xlpm.podminka, (_xlpm.rozsah&gt;E250)*(ISNUMBER(_xlpm.rozsah)),_xlpm.indexy, IF(_xlpm.podminka, ROW(_xlpm.rozsah)-MIN(ROW(_xlpm.rozsah))+1),_xlpm.prvni, MIN(_xlpm.indexy),_xlpm.finalni, IF(_xlpm.prvni=1, 2, _xlpm.prvni),INDEX(_xlpm.rozsah, _xlpm.finalni))</f>
        <v>1100</v>
      </c>
      <c r="BI250" cm="1">
        <f t="array" aca="1" ref="BI250" ca="1">INDEX($J$3:$J$10001,MATCH(BH250,$J$3:$J$10004,0)-1)</f>
        <v>1000</v>
      </c>
      <c r="BJ250">
        <f t="shared" ca="1" si="83"/>
        <v>300</v>
      </c>
      <c r="BK250">
        <f t="shared" ca="1" si="83"/>
        <v>290</v>
      </c>
      <c r="BL250">
        <f t="shared" ca="1" si="79"/>
        <v>10</v>
      </c>
      <c r="BM250">
        <f t="shared" ca="1" si="76"/>
        <v>290.0790923320007</v>
      </c>
    </row>
    <row r="251" spans="1:65" x14ac:dyDescent="0.25">
      <c r="A251" s="64">
        <v>248</v>
      </c>
      <c r="B251" s="64">
        <v>48</v>
      </c>
      <c r="C251" s="64">
        <v>29</v>
      </c>
      <c r="D251" s="18">
        <v>248</v>
      </c>
      <c r="E251" s="21">
        <f t="shared" ca="1" si="69"/>
        <v>1437.0013723322947</v>
      </c>
      <c r="F251" s="22">
        <f t="shared" ca="1" si="70"/>
        <v>104.4</v>
      </c>
      <c r="G251" s="28">
        <v>248</v>
      </c>
      <c r="H251" s="24">
        <f t="shared" ca="1" si="71"/>
        <v>1435.121056</v>
      </c>
      <c r="I251" s="25">
        <f t="shared" ca="1" si="72"/>
        <v>104.4</v>
      </c>
      <c r="J251" s="155"/>
      <c r="K251" s="155"/>
      <c r="L251" s="129">
        <f t="shared" si="77"/>
        <v>0</v>
      </c>
      <c r="AX251">
        <f t="shared" ca="1" si="80"/>
        <v>360</v>
      </c>
      <c r="AY251">
        <f t="shared" ca="1" si="73"/>
        <v>360</v>
      </c>
      <c r="AZ251" cm="1">
        <f t="array" aca="1" ref="AZ251" ca="1">_xlfn.LET(_xlpm.rozsah, $J$3:$J$10001,_xlpm.podminka, (_xlpm.rozsah&gt;H251)*(ISNUMBER(_xlpm.rozsah)),_xlpm.indexy, IF(_xlpm.podminka, ROW(_xlpm.rozsah)-MIN(ROW(_xlpm.rozsah))+1),_xlpm.prvni, MIN(_xlpm.indexy),_xlpm.finalni, IF(_xlpm.prvni=1, 2, _xlpm.prvni),INDEX(_xlpm.rozsah, _xlpm.finalni))</f>
        <v>1500</v>
      </c>
      <c r="BA251" cm="1">
        <f t="array" aca="1" ref="BA251" ca="1">INDEX($J$3:$J$10001,MATCH(AZ251,$J$3:$J$10004,0)-1)</f>
        <v>1400</v>
      </c>
      <c r="BB251">
        <f t="shared" ca="1" si="82"/>
        <v>360</v>
      </c>
      <c r="BC251">
        <f t="shared" ca="1" si="82"/>
        <v>360</v>
      </c>
      <c r="BD251">
        <f t="shared" ca="1" si="81"/>
        <v>0</v>
      </c>
      <c r="BE251">
        <f t="shared" ca="1" si="74"/>
        <v>360</v>
      </c>
      <c r="BF251">
        <f t="shared" ca="1" si="78"/>
        <v>360</v>
      </c>
      <c r="BG251">
        <f t="shared" ca="1" si="75"/>
        <v>360</v>
      </c>
      <c r="BH251" cm="1">
        <f t="array" aca="1" ref="BH251" ca="1">_xlfn.LET(_xlpm.rozsah, $J$3:$J$10001,_xlpm.podminka, (_xlpm.rozsah&gt;E251)*(ISNUMBER(_xlpm.rozsah)),_xlpm.indexy, IF(_xlpm.podminka, ROW(_xlpm.rozsah)-MIN(ROW(_xlpm.rozsah))+1),_xlpm.prvni, MIN(_xlpm.indexy),_xlpm.finalni, IF(_xlpm.prvni=1, 2, _xlpm.prvni),INDEX(_xlpm.rozsah, _xlpm.finalni))</f>
        <v>1500</v>
      </c>
      <c r="BI251" cm="1">
        <f t="array" aca="1" ref="BI251" ca="1">INDEX($J$3:$J$10001,MATCH(BH251,$J$3:$J$10004,0)-1)</f>
        <v>1400</v>
      </c>
      <c r="BJ251">
        <f t="shared" ca="1" si="83"/>
        <v>360</v>
      </c>
      <c r="BK251">
        <f t="shared" ca="1" si="83"/>
        <v>360</v>
      </c>
      <c r="BL251">
        <f t="shared" ca="1" si="79"/>
        <v>0</v>
      </c>
      <c r="BM251">
        <f t="shared" ca="1" si="76"/>
        <v>360</v>
      </c>
    </row>
    <row r="252" spans="1:65" x14ac:dyDescent="0.25">
      <c r="A252" s="64">
        <v>249</v>
      </c>
      <c r="B252" s="64">
        <v>54</v>
      </c>
      <c r="C252" s="64">
        <v>39</v>
      </c>
      <c r="D252" s="18">
        <v>249</v>
      </c>
      <c r="E252" s="21">
        <f t="shared" ca="1" si="69"/>
        <v>1529.1265438738317</v>
      </c>
      <c r="F252" s="22">
        <f t="shared" ca="1" si="70"/>
        <v>140.17281295778412</v>
      </c>
      <c r="G252" s="23">
        <v>249</v>
      </c>
      <c r="H252" s="24">
        <f t="shared" ca="1" si="71"/>
        <v>1527.0111879999999</v>
      </c>
      <c r="I252" s="25">
        <f t="shared" ca="1" si="72"/>
        <v>140.18931273359999</v>
      </c>
      <c r="J252" s="155"/>
      <c r="K252" s="155"/>
      <c r="L252" s="129">
        <f t="shared" si="77"/>
        <v>0</v>
      </c>
      <c r="AX252">
        <f t="shared" ca="1" si="80"/>
        <v>359.45977624</v>
      </c>
      <c r="AY252">
        <f t="shared" ca="1" si="73"/>
        <v>358.54022376</v>
      </c>
      <c r="AZ252" cm="1">
        <f t="array" aca="1" ref="AZ252" ca="1">_xlfn.LET(_xlpm.rozsah, $J$3:$J$10001,_xlpm.podminka, (_xlpm.rozsah&gt;H252)*(ISNUMBER(_xlpm.rozsah)),_xlpm.indexy, IF(_xlpm.podminka, ROW(_xlpm.rozsah)-MIN(ROW(_xlpm.rozsah))+1),_xlpm.prvni, MIN(_xlpm.indexy),_xlpm.finalni, IF(_xlpm.prvni=1, 2, _xlpm.prvni),INDEX(_xlpm.rozsah, _xlpm.finalni))</f>
        <v>1600</v>
      </c>
      <c r="BA252" cm="1">
        <f t="array" aca="1" ref="BA252" ca="1">INDEX($J$3:$J$10001,MATCH(AZ252,$J$3:$J$10004,0)-1)</f>
        <v>1500</v>
      </c>
      <c r="BB252">
        <f t="shared" ca="1" si="82"/>
        <v>358</v>
      </c>
      <c r="BC252">
        <f t="shared" ca="1" si="82"/>
        <v>360</v>
      </c>
      <c r="BD252">
        <f t="shared" ca="1" si="81"/>
        <v>-2</v>
      </c>
      <c r="BE252">
        <f t="shared" ca="1" si="74"/>
        <v>359.45977624</v>
      </c>
      <c r="BF252">
        <f t="shared" ca="1" si="78"/>
        <v>359.41746912252336</v>
      </c>
      <c r="BG252">
        <f t="shared" ca="1" si="75"/>
        <v>358.58253087747664</v>
      </c>
      <c r="BH252" cm="1">
        <f t="array" aca="1" ref="BH252" ca="1">_xlfn.LET(_xlpm.rozsah, $J$3:$J$10001,_xlpm.podminka, (_xlpm.rozsah&gt;E252)*(ISNUMBER(_xlpm.rozsah)),_xlpm.indexy, IF(_xlpm.podminka, ROW(_xlpm.rozsah)-MIN(ROW(_xlpm.rozsah))+1),_xlpm.prvni, MIN(_xlpm.indexy),_xlpm.finalni, IF(_xlpm.prvni=1, 2, _xlpm.prvni),INDEX(_xlpm.rozsah, _xlpm.finalni))</f>
        <v>1600</v>
      </c>
      <c r="BI252" cm="1">
        <f t="array" aca="1" ref="BI252" ca="1">INDEX($J$3:$J$10001,MATCH(BH252,$J$3:$J$10004,0)-1)</f>
        <v>1500</v>
      </c>
      <c r="BJ252">
        <f t="shared" ca="1" si="83"/>
        <v>358</v>
      </c>
      <c r="BK252">
        <f t="shared" ca="1" si="83"/>
        <v>360</v>
      </c>
      <c r="BL252">
        <f t="shared" ca="1" si="79"/>
        <v>-2</v>
      </c>
      <c r="BM252">
        <f t="shared" ca="1" si="76"/>
        <v>359.41746912252336</v>
      </c>
    </row>
    <row r="253" spans="1:65" x14ac:dyDescent="0.25">
      <c r="A253" s="64">
        <v>250</v>
      </c>
      <c r="B253" s="64">
        <v>60</v>
      </c>
      <c r="C253" s="64">
        <v>42</v>
      </c>
      <c r="D253" s="18">
        <v>250</v>
      </c>
      <c r="E253" s="21">
        <f t="shared" ca="1" si="69"/>
        <v>1621.2517154153684</v>
      </c>
      <c r="F253" s="22">
        <f t="shared" ca="1" si="70"/>
        <v>149.6459423620436</v>
      </c>
      <c r="G253" s="28">
        <v>250</v>
      </c>
      <c r="H253" s="24">
        <f t="shared" ca="1" si="71"/>
        <v>1618.9013199999999</v>
      </c>
      <c r="I253" s="25">
        <f t="shared" ca="1" si="72"/>
        <v>149.72491564800001</v>
      </c>
      <c r="J253" s="155"/>
      <c r="K253" s="155"/>
      <c r="L253" s="129">
        <f t="shared" si="77"/>
        <v>0</v>
      </c>
      <c r="AX253">
        <f t="shared" ca="1" si="80"/>
        <v>356.48789440000002</v>
      </c>
      <c r="AY253">
        <f t="shared" ca="1" si="73"/>
        <v>351.51210559999998</v>
      </c>
      <c r="AZ253" cm="1">
        <f t="array" aca="1" ref="AZ253" ca="1">_xlfn.LET(_xlpm.rozsah, $J$3:$J$10001,_xlpm.podminka, (_xlpm.rozsah&gt;H253)*(ISNUMBER(_xlpm.rozsah)),_xlpm.indexy, IF(_xlpm.podminka, ROW(_xlpm.rozsah)-MIN(ROW(_xlpm.rozsah))+1),_xlpm.prvni, MIN(_xlpm.indexy),_xlpm.finalni, IF(_xlpm.prvni=1, 2, _xlpm.prvni),INDEX(_xlpm.rozsah, _xlpm.finalni))</f>
        <v>1700</v>
      </c>
      <c r="BA253" cm="1">
        <f t="array" aca="1" ref="BA253" ca="1">INDEX($J$3:$J$10001,MATCH(AZ253,$J$3:$J$10004,0)-1)</f>
        <v>1600</v>
      </c>
      <c r="BB253">
        <f t="shared" ca="1" si="82"/>
        <v>350</v>
      </c>
      <c r="BC253">
        <f t="shared" ca="1" si="82"/>
        <v>358</v>
      </c>
      <c r="BD253">
        <f t="shared" ca="1" si="81"/>
        <v>-8</v>
      </c>
      <c r="BE253">
        <f t="shared" ca="1" si="74"/>
        <v>356.48789440000002</v>
      </c>
      <c r="BF253">
        <f t="shared" ca="1" si="78"/>
        <v>356.2998627667705</v>
      </c>
      <c r="BG253">
        <f t="shared" ca="1" si="75"/>
        <v>351.7001372332295</v>
      </c>
      <c r="BH253" cm="1">
        <f t="array" aca="1" ref="BH253" ca="1">_xlfn.LET(_xlpm.rozsah, $J$3:$J$10001,_xlpm.podminka, (_xlpm.rozsah&gt;E253)*(ISNUMBER(_xlpm.rozsah)),_xlpm.indexy, IF(_xlpm.podminka, ROW(_xlpm.rozsah)-MIN(ROW(_xlpm.rozsah))+1),_xlpm.prvni, MIN(_xlpm.indexy),_xlpm.finalni, IF(_xlpm.prvni=1, 2, _xlpm.prvni),INDEX(_xlpm.rozsah, _xlpm.finalni))</f>
        <v>1700</v>
      </c>
      <c r="BI253" cm="1">
        <f t="array" aca="1" ref="BI253" ca="1">INDEX($J$3:$J$10001,MATCH(BH253,$J$3:$J$10004,0)-1)</f>
        <v>1600</v>
      </c>
      <c r="BJ253">
        <f t="shared" ca="1" si="83"/>
        <v>350</v>
      </c>
      <c r="BK253">
        <f t="shared" ca="1" si="83"/>
        <v>358</v>
      </c>
      <c r="BL253">
        <f t="shared" ca="1" si="79"/>
        <v>-8</v>
      </c>
      <c r="BM253">
        <f t="shared" ca="1" si="76"/>
        <v>356.2998627667705</v>
      </c>
    </row>
    <row r="254" spans="1:65" x14ac:dyDescent="0.25">
      <c r="A254" s="64">
        <v>251</v>
      </c>
      <c r="B254" s="64">
        <v>48</v>
      </c>
      <c r="C254" s="64">
        <v>18</v>
      </c>
      <c r="D254" s="18">
        <v>251</v>
      </c>
      <c r="E254" s="21">
        <f t="shared" ca="1" si="69"/>
        <v>1437.0013723322947</v>
      </c>
      <c r="F254" s="22">
        <f t="shared" ca="1" si="70"/>
        <v>64.8</v>
      </c>
      <c r="G254" s="23">
        <v>251</v>
      </c>
      <c r="H254" s="24">
        <f t="shared" ca="1" si="71"/>
        <v>1435.121056</v>
      </c>
      <c r="I254" s="25">
        <f t="shared" ca="1" si="72"/>
        <v>64.8</v>
      </c>
      <c r="J254" s="155"/>
      <c r="K254" s="155"/>
      <c r="L254" s="129">
        <f t="shared" si="77"/>
        <v>0</v>
      </c>
      <c r="AX254">
        <f t="shared" ca="1" si="80"/>
        <v>360</v>
      </c>
      <c r="AY254">
        <f t="shared" ca="1" si="73"/>
        <v>360</v>
      </c>
      <c r="AZ254" cm="1">
        <f t="array" aca="1" ref="AZ254" ca="1">_xlfn.LET(_xlpm.rozsah, $J$3:$J$10001,_xlpm.podminka, (_xlpm.rozsah&gt;H254)*(ISNUMBER(_xlpm.rozsah)),_xlpm.indexy, IF(_xlpm.podminka, ROW(_xlpm.rozsah)-MIN(ROW(_xlpm.rozsah))+1),_xlpm.prvni, MIN(_xlpm.indexy),_xlpm.finalni, IF(_xlpm.prvni=1, 2, _xlpm.prvni),INDEX(_xlpm.rozsah, _xlpm.finalni))</f>
        <v>1500</v>
      </c>
      <c r="BA254" cm="1">
        <f t="array" aca="1" ref="BA254" ca="1">INDEX($J$3:$J$10001,MATCH(AZ254,$J$3:$J$10004,0)-1)</f>
        <v>1400</v>
      </c>
      <c r="BB254">
        <f t="shared" ca="1" si="82"/>
        <v>360</v>
      </c>
      <c r="BC254">
        <f t="shared" ca="1" si="82"/>
        <v>360</v>
      </c>
      <c r="BD254">
        <f t="shared" ca="1" si="81"/>
        <v>0</v>
      </c>
      <c r="BE254">
        <f t="shared" ca="1" si="74"/>
        <v>360</v>
      </c>
      <c r="BF254">
        <f t="shared" ca="1" si="78"/>
        <v>360</v>
      </c>
      <c r="BG254">
        <f t="shared" ca="1" si="75"/>
        <v>360</v>
      </c>
      <c r="BH254" cm="1">
        <f t="array" aca="1" ref="BH254" ca="1">_xlfn.LET(_xlpm.rozsah, $J$3:$J$10001,_xlpm.podminka, (_xlpm.rozsah&gt;E254)*(ISNUMBER(_xlpm.rozsah)),_xlpm.indexy, IF(_xlpm.podminka, ROW(_xlpm.rozsah)-MIN(ROW(_xlpm.rozsah))+1),_xlpm.prvni, MIN(_xlpm.indexy),_xlpm.finalni, IF(_xlpm.prvni=1, 2, _xlpm.prvni),INDEX(_xlpm.rozsah, _xlpm.finalni))</f>
        <v>1500</v>
      </c>
      <c r="BI254" cm="1">
        <f t="array" aca="1" ref="BI254" ca="1">INDEX($J$3:$J$10001,MATCH(BH254,$J$3:$J$10004,0)-1)</f>
        <v>1400</v>
      </c>
      <c r="BJ254">
        <f t="shared" ca="1" si="83"/>
        <v>360</v>
      </c>
      <c r="BK254">
        <f t="shared" ca="1" si="83"/>
        <v>360</v>
      </c>
      <c r="BL254">
        <f t="shared" ca="1" si="79"/>
        <v>0</v>
      </c>
      <c r="BM254">
        <f t="shared" ca="1" si="76"/>
        <v>360</v>
      </c>
    </row>
    <row r="255" spans="1:65" x14ac:dyDescent="0.25">
      <c r="A255" s="64">
        <v>252</v>
      </c>
      <c r="B255" s="64">
        <v>54</v>
      </c>
      <c r="C255" s="64">
        <v>51</v>
      </c>
      <c r="D255" s="18">
        <v>252</v>
      </c>
      <c r="E255" s="21">
        <f t="shared" ca="1" si="69"/>
        <v>1529.1265438738317</v>
      </c>
      <c r="F255" s="22">
        <f t="shared" ca="1" si="70"/>
        <v>183.3029092524869</v>
      </c>
      <c r="G255" s="28">
        <v>252</v>
      </c>
      <c r="H255" s="24">
        <f t="shared" ca="1" si="71"/>
        <v>1527.0111879999999</v>
      </c>
      <c r="I255" s="25">
        <f t="shared" ca="1" si="72"/>
        <v>183.32448588240001</v>
      </c>
      <c r="J255" s="155"/>
      <c r="K255" s="155"/>
      <c r="L255" s="129">
        <f t="shared" si="77"/>
        <v>0</v>
      </c>
      <c r="AX255">
        <f t="shared" ca="1" si="80"/>
        <v>359.45977624</v>
      </c>
      <c r="AY255">
        <f t="shared" ca="1" si="73"/>
        <v>358.54022376</v>
      </c>
      <c r="AZ255" cm="1">
        <f t="array" aca="1" ref="AZ255" ca="1">_xlfn.LET(_xlpm.rozsah, $J$3:$J$10001,_xlpm.podminka, (_xlpm.rozsah&gt;H255)*(ISNUMBER(_xlpm.rozsah)),_xlpm.indexy, IF(_xlpm.podminka, ROW(_xlpm.rozsah)-MIN(ROW(_xlpm.rozsah))+1),_xlpm.prvni, MIN(_xlpm.indexy),_xlpm.finalni, IF(_xlpm.prvni=1, 2, _xlpm.prvni),INDEX(_xlpm.rozsah, _xlpm.finalni))</f>
        <v>1600</v>
      </c>
      <c r="BA255" cm="1">
        <f t="array" aca="1" ref="BA255" ca="1">INDEX($J$3:$J$10001,MATCH(AZ255,$J$3:$J$10004,0)-1)</f>
        <v>1500</v>
      </c>
      <c r="BB255">
        <f t="shared" ca="1" si="82"/>
        <v>358</v>
      </c>
      <c r="BC255">
        <f t="shared" ca="1" si="82"/>
        <v>360</v>
      </c>
      <c r="BD255">
        <f t="shared" ca="1" si="81"/>
        <v>-2</v>
      </c>
      <c r="BE255">
        <f t="shared" ca="1" si="74"/>
        <v>359.45977624</v>
      </c>
      <c r="BF255">
        <f t="shared" ca="1" si="78"/>
        <v>359.41746912252336</v>
      </c>
      <c r="BG255">
        <f t="shared" ca="1" si="75"/>
        <v>358.58253087747664</v>
      </c>
      <c r="BH255" cm="1">
        <f t="array" aca="1" ref="BH255" ca="1">_xlfn.LET(_xlpm.rozsah, $J$3:$J$10001,_xlpm.podminka, (_xlpm.rozsah&gt;E255)*(ISNUMBER(_xlpm.rozsah)),_xlpm.indexy, IF(_xlpm.podminka, ROW(_xlpm.rozsah)-MIN(ROW(_xlpm.rozsah))+1),_xlpm.prvni, MIN(_xlpm.indexy),_xlpm.finalni, IF(_xlpm.prvni=1, 2, _xlpm.prvni),INDEX(_xlpm.rozsah, _xlpm.finalni))</f>
        <v>1600</v>
      </c>
      <c r="BI255" cm="1">
        <f t="array" aca="1" ref="BI255" ca="1">INDEX($J$3:$J$10001,MATCH(BH255,$J$3:$J$10004,0)-1)</f>
        <v>1500</v>
      </c>
      <c r="BJ255">
        <f t="shared" ca="1" si="83"/>
        <v>358</v>
      </c>
      <c r="BK255">
        <f t="shared" ca="1" si="83"/>
        <v>360</v>
      </c>
      <c r="BL255">
        <f t="shared" ca="1" si="79"/>
        <v>-2</v>
      </c>
      <c r="BM255">
        <f t="shared" ca="1" si="76"/>
        <v>359.41746912252336</v>
      </c>
    </row>
    <row r="256" spans="1:65" x14ac:dyDescent="0.25">
      <c r="A256" s="64">
        <v>253</v>
      </c>
      <c r="B256" s="64">
        <v>88</v>
      </c>
      <c r="C256" s="64">
        <v>90</v>
      </c>
      <c r="D256" s="18">
        <v>253</v>
      </c>
      <c r="E256" s="21">
        <f t="shared" ca="1" si="69"/>
        <v>2051.1691826092074</v>
      </c>
      <c r="F256" s="22">
        <f t="shared" ca="1" si="70"/>
        <v>260.78954713034267</v>
      </c>
      <c r="G256" s="23">
        <v>253</v>
      </c>
      <c r="H256" s="24">
        <f t="shared" ca="1" si="71"/>
        <v>2047.7219359999999</v>
      </c>
      <c r="I256" s="25">
        <f t="shared" ca="1" si="72"/>
        <v>261.41005152000002</v>
      </c>
      <c r="J256" s="155"/>
      <c r="K256" s="155"/>
      <c r="L256" s="129">
        <f t="shared" si="77"/>
        <v>0</v>
      </c>
      <c r="AX256">
        <f t="shared" ca="1" si="80"/>
        <v>290.45561280000004</v>
      </c>
      <c r="AY256">
        <f t="shared" ca="1" si="73"/>
        <v>289.54438719999996</v>
      </c>
      <c r="AZ256" cm="1">
        <f t="array" aca="1" ref="AZ256" ca="1">_xlfn.LET(_xlpm.rozsah, $J$3:$J$10001,_xlpm.podminka, (_xlpm.rozsah&gt;H256)*(ISNUMBER(_xlpm.rozsah)),_xlpm.indexy, IF(_xlpm.podminka, ROW(_xlpm.rozsah)-MIN(ROW(_xlpm.rozsah))+1),_xlpm.prvni, MIN(_xlpm.indexy),_xlpm.finalni, IF(_xlpm.prvni=1, 2, _xlpm.prvni),INDEX(_xlpm.rozsah, _xlpm.finalni))</f>
        <v>2100</v>
      </c>
      <c r="BA256" cm="1">
        <f t="array" aca="1" ref="BA256" ca="1">INDEX($J$3:$J$10001,MATCH(AZ256,$J$3:$J$10004,0)-1)</f>
        <v>2000</v>
      </c>
      <c r="BB256">
        <f t="shared" ca="1" si="82"/>
        <v>280</v>
      </c>
      <c r="BC256">
        <f t="shared" ca="1" si="82"/>
        <v>300</v>
      </c>
      <c r="BD256">
        <f t="shared" ca="1" si="81"/>
        <v>-20</v>
      </c>
      <c r="BE256">
        <f t="shared" ca="1" si="74"/>
        <v>290.45561280000004</v>
      </c>
      <c r="BF256">
        <f t="shared" ca="1" si="78"/>
        <v>289.76616347815855</v>
      </c>
      <c r="BG256">
        <f t="shared" ca="1" si="75"/>
        <v>290.23383652184145</v>
      </c>
      <c r="BH256" cm="1">
        <f t="array" aca="1" ref="BH256" ca="1">_xlfn.LET(_xlpm.rozsah, $J$3:$J$10001,_xlpm.podminka, (_xlpm.rozsah&gt;E256)*(ISNUMBER(_xlpm.rozsah)),_xlpm.indexy, IF(_xlpm.podminka, ROW(_xlpm.rozsah)-MIN(ROW(_xlpm.rozsah))+1),_xlpm.prvni, MIN(_xlpm.indexy),_xlpm.finalni, IF(_xlpm.prvni=1, 2, _xlpm.prvni),INDEX(_xlpm.rozsah, _xlpm.finalni))</f>
        <v>2100</v>
      </c>
      <c r="BI256" cm="1">
        <f t="array" aca="1" ref="BI256" ca="1">INDEX($J$3:$J$10001,MATCH(BH256,$J$3:$J$10004,0)-1)</f>
        <v>2000</v>
      </c>
      <c r="BJ256">
        <f t="shared" ca="1" si="83"/>
        <v>280</v>
      </c>
      <c r="BK256">
        <f t="shared" ca="1" si="83"/>
        <v>300</v>
      </c>
      <c r="BL256">
        <f t="shared" ca="1" si="79"/>
        <v>-20</v>
      </c>
      <c r="BM256">
        <f t="shared" ca="1" si="76"/>
        <v>289.76616347815855</v>
      </c>
    </row>
    <row r="257" spans="1:65" x14ac:dyDescent="0.25">
      <c r="A257" s="64">
        <v>254</v>
      </c>
      <c r="B257" s="64">
        <v>103</v>
      </c>
      <c r="C257" s="64">
        <v>84</v>
      </c>
      <c r="D257" s="18">
        <v>254</v>
      </c>
      <c r="E257" s="21">
        <f t="shared" ca="1" si="69"/>
        <v>2281.4821114630495</v>
      </c>
      <c r="F257" s="22">
        <f t="shared" ca="1" si="70"/>
        <v>161.31076714117501</v>
      </c>
      <c r="G257" s="28">
        <v>254</v>
      </c>
      <c r="H257" s="24">
        <f t="shared" ca="1" si="71"/>
        <v>2277.4472660000001</v>
      </c>
      <c r="I257" s="25">
        <f t="shared" ca="1" si="72"/>
        <v>163.51379276399993</v>
      </c>
      <c r="J257" s="155"/>
      <c r="K257" s="155"/>
      <c r="L257" s="129">
        <f t="shared" si="77"/>
        <v>0</v>
      </c>
      <c r="AX257">
        <f t="shared" ca="1" si="80"/>
        <v>194.65927709999991</v>
      </c>
      <c r="AY257">
        <f t="shared" ca="1" si="73"/>
        <v>230.34072290000009</v>
      </c>
      <c r="AZ257" cm="1">
        <f t="array" aca="1" ref="AZ257" ca="1">_xlfn.LET(_xlpm.rozsah, $J$3:$J$10001,_xlpm.podminka, (_xlpm.rozsah&gt;H257)*(ISNUMBER(_xlpm.rozsah)),_xlpm.indexy, IF(_xlpm.podminka, ROW(_xlpm.rozsah)-MIN(ROW(_xlpm.rozsah))+1),_xlpm.prvni, MIN(_xlpm.indexy),_xlpm.finalni, IF(_xlpm.prvni=1, 2, _xlpm.prvni),INDEX(_xlpm.rozsah, _xlpm.finalni))</f>
        <v>2300</v>
      </c>
      <c r="BA257" cm="1">
        <f t="array" aca="1" ref="BA257" ca="1">INDEX($J$3:$J$10001,MATCH(AZ257,$J$3:$J$10004,0)-1)</f>
        <v>2200</v>
      </c>
      <c r="BB257">
        <f t="shared" ca="1" si="82"/>
        <v>180</v>
      </c>
      <c r="BC257">
        <f t="shared" ca="1" si="82"/>
        <v>245</v>
      </c>
      <c r="BD257">
        <f t="shared" ca="1" si="81"/>
        <v>-65</v>
      </c>
      <c r="BE257">
        <f t="shared" ca="1" si="74"/>
        <v>194.65927709999991</v>
      </c>
      <c r="BF257">
        <f t="shared" ca="1" si="78"/>
        <v>192.03662754901785</v>
      </c>
      <c r="BG257">
        <f t="shared" ca="1" si="75"/>
        <v>232.96337245098215</v>
      </c>
      <c r="BH257" cm="1">
        <f t="array" aca="1" ref="BH257" ca="1">_xlfn.LET(_xlpm.rozsah, $J$3:$J$10001,_xlpm.podminka, (_xlpm.rozsah&gt;E257)*(ISNUMBER(_xlpm.rozsah)),_xlpm.indexy, IF(_xlpm.podminka, ROW(_xlpm.rozsah)-MIN(ROW(_xlpm.rozsah))+1),_xlpm.prvni, MIN(_xlpm.indexy),_xlpm.finalni, IF(_xlpm.prvni=1, 2, _xlpm.prvni),INDEX(_xlpm.rozsah, _xlpm.finalni))</f>
        <v>2300</v>
      </c>
      <c r="BI257" cm="1">
        <f t="array" aca="1" ref="BI257" ca="1">INDEX($J$3:$J$10001,MATCH(BH257,$J$3:$J$10004,0)-1)</f>
        <v>2200</v>
      </c>
      <c r="BJ257">
        <f t="shared" ca="1" si="83"/>
        <v>180</v>
      </c>
      <c r="BK257">
        <f t="shared" ca="1" si="83"/>
        <v>245</v>
      </c>
      <c r="BL257">
        <f t="shared" ca="1" si="79"/>
        <v>-65</v>
      </c>
      <c r="BM257">
        <f t="shared" ca="1" si="76"/>
        <v>192.03662754901785</v>
      </c>
    </row>
    <row r="258" spans="1:65" x14ac:dyDescent="0.25">
      <c r="A258" s="64">
        <v>255</v>
      </c>
      <c r="B258" s="64">
        <v>103</v>
      </c>
      <c r="C258" s="64">
        <v>85</v>
      </c>
      <c r="D258" s="18">
        <v>255</v>
      </c>
      <c r="E258" s="21">
        <f t="shared" ca="1" si="69"/>
        <v>2281.4821114630495</v>
      </c>
      <c r="F258" s="22">
        <f t="shared" ca="1" si="70"/>
        <v>163.23113341666519</v>
      </c>
      <c r="G258" s="23">
        <v>255</v>
      </c>
      <c r="H258" s="24">
        <f t="shared" ca="1" si="71"/>
        <v>2277.4472660000001</v>
      </c>
      <c r="I258" s="25">
        <f t="shared" ca="1" si="72"/>
        <v>165.46038553499992</v>
      </c>
      <c r="J258" s="155"/>
      <c r="K258" s="155"/>
      <c r="L258" s="129">
        <f t="shared" si="77"/>
        <v>0</v>
      </c>
      <c r="AX258">
        <f t="shared" ca="1" si="80"/>
        <v>194.65927709999991</v>
      </c>
      <c r="AY258">
        <f t="shared" ca="1" si="73"/>
        <v>230.34072290000009</v>
      </c>
      <c r="AZ258" cm="1">
        <f t="array" aca="1" ref="AZ258" ca="1">_xlfn.LET(_xlpm.rozsah, $J$3:$J$10001,_xlpm.podminka, (_xlpm.rozsah&gt;H258)*(ISNUMBER(_xlpm.rozsah)),_xlpm.indexy, IF(_xlpm.podminka, ROW(_xlpm.rozsah)-MIN(ROW(_xlpm.rozsah))+1),_xlpm.prvni, MIN(_xlpm.indexy),_xlpm.finalni, IF(_xlpm.prvni=1, 2, _xlpm.prvni),INDEX(_xlpm.rozsah, _xlpm.finalni))</f>
        <v>2300</v>
      </c>
      <c r="BA258" cm="1">
        <f t="array" aca="1" ref="BA258" ca="1">INDEX($J$3:$J$10001,MATCH(AZ258,$J$3:$J$10004,0)-1)</f>
        <v>2200</v>
      </c>
      <c r="BB258">
        <f t="shared" ca="1" si="82"/>
        <v>180</v>
      </c>
      <c r="BC258">
        <f t="shared" ca="1" si="82"/>
        <v>245</v>
      </c>
      <c r="BD258">
        <f t="shared" ca="1" si="81"/>
        <v>-65</v>
      </c>
      <c r="BE258">
        <f t="shared" ca="1" si="74"/>
        <v>194.65927709999991</v>
      </c>
      <c r="BF258">
        <f t="shared" ca="1" si="78"/>
        <v>192.03662754901785</v>
      </c>
      <c r="BG258">
        <f t="shared" ca="1" si="75"/>
        <v>232.96337245098215</v>
      </c>
      <c r="BH258" cm="1">
        <f t="array" aca="1" ref="BH258" ca="1">_xlfn.LET(_xlpm.rozsah, $J$3:$J$10001,_xlpm.podminka, (_xlpm.rozsah&gt;E258)*(ISNUMBER(_xlpm.rozsah)),_xlpm.indexy, IF(_xlpm.podminka, ROW(_xlpm.rozsah)-MIN(ROW(_xlpm.rozsah))+1),_xlpm.prvni, MIN(_xlpm.indexy),_xlpm.finalni, IF(_xlpm.prvni=1, 2, _xlpm.prvni),INDEX(_xlpm.rozsah, _xlpm.finalni))</f>
        <v>2300</v>
      </c>
      <c r="BI258" cm="1">
        <f t="array" aca="1" ref="BI258" ca="1">INDEX($J$3:$J$10001,MATCH(BH258,$J$3:$J$10004,0)-1)</f>
        <v>2200</v>
      </c>
      <c r="BJ258">
        <f t="shared" ca="1" si="83"/>
        <v>180</v>
      </c>
      <c r="BK258">
        <f t="shared" ca="1" si="83"/>
        <v>245</v>
      </c>
      <c r="BL258">
        <f t="shared" ca="1" si="79"/>
        <v>-65</v>
      </c>
      <c r="BM258">
        <f t="shared" ca="1" si="76"/>
        <v>192.03662754901785</v>
      </c>
    </row>
    <row r="259" spans="1:65" x14ac:dyDescent="0.25">
      <c r="A259" s="64">
        <v>256</v>
      </c>
      <c r="B259" s="64">
        <v>102</v>
      </c>
      <c r="C259" s="64">
        <v>84</v>
      </c>
      <c r="D259" s="18">
        <v>256</v>
      </c>
      <c r="E259" s="21">
        <f t="shared" ca="1" si="69"/>
        <v>2266.1279162061264</v>
      </c>
      <c r="F259" s="22">
        <f t="shared" ca="1" si="70"/>
        <v>169.69415775145498</v>
      </c>
      <c r="G259" s="28">
        <v>256</v>
      </c>
      <c r="H259" s="24">
        <f t="shared" ca="1" si="71"/>
        <v>2262.1322439999999</v>
      </c>
      <c r="I259" s="25">
        <f t="shared" ca="1" si="72"/>
        <v>171.87579477600008</v>
      </c>
      <c r="J259" s="155"/>
      <c r="K259" s="155"/>
      <c r="L259" s="129">
        <f t="shared" si="77"/>
        <v>0</v>
      </c>
      <c r="AX259">
        <f t="shared" ca="1" si="80"/>
        <v>204.61404140000008</v>
      </c>
      <c r="AY259">
        <f t="shared" ca="1" si="73"/>
        <v>220.38595859999992</v>
      </c>
      <c r="AZ259" cm="1">
        <f t="array" aca="1" ref="AZ259" ca="1">_xlfn.LET(_xlpm.rozsah, $J$3:$J$10001,_xlpm.podminka, (_xlpm.rozsah&gt;H259)*(ISNUMBER(_xlpm.rozsah)),_xlpm.indexy, IF(_xlpm.podminka, ROW(_xlpm.rozsah)-MIN(ROW(_xlpm.rozsah))+1),_xlpm.prvni, MIN(_xlpm.indexy),_xlpm.finalni, IF(_xlpm.prvni=1, 2, _xlpm.prvni),INDEX(_xlpm.rozsah, _xlpm.finalni))</f>
        <v>2300</v>
      </c>
      <c r="BA259" cm="1">
        <f t="array" aca="1" ref="BA259" ca="1">INDEX($J$3:$J$10001,MATCH(AZ259,$J$3:$J$10004,0)-1)</f>
        <v>2200</v>
      </c>
      <c r="BB259">
        <f t="shared" ca="1" si="82"/>
        <v>180</v>
      </c>
      <c r="BC259">
        <f t="shared" ca="1" si="82"/>
        <v>245</v>
      </c>
      <c r="BD259">
        <f t="shared" ca="1" si="81"/>
        <v>-65</v>
      </c>
      <c r="BE259">
        <f t="shared" ca="1" si="74"/>
        <v>204.61404140000008</v>
      </c>
      <c r="BF259">
        <f t="shared" ca="1" si="78"/>
        <v>202.01685446601783</v>
      </c>
      <c r="BG259">
        <f t="shared" ca="1" si="75"/>
        <v>222.98314553398217</v>
      </c>
      <c r="BH259" cm="1">
        <f t="array" aca="1" ref="BH259" ca="1">_xlfn.LET(_xlpm.rozsah, $J$3:$J$10001,_xlpm.podminka, (_xlpm.rozsah&gt;E259)*(ISNUMBER(_xlpm.rozsah)),_xlpm.indexy, IF(_xlpm.podminka, ROW(_xlpm.rozsah)-MIN(ROW(_xlpm.rozsah))+1),_xlpm.prvni, MIN(_xlpm.indexy),_xlpm.finalni, IF(_xlpm.prvni=1, 2, _xlpm.prvni),INDEX(_xlpm.rozsah, _xlpm.finalni))</f>
        <v>2300</v>
      </c>
      <c r="BI259" cm="1">
        <f t="array" aca="1" ref="BI259" ca="1">INDEX($J$3:$J$10001,MATCH(BH259,$J$3:$J$10004,0)-1)</f>
        <v>2200</v>
      </c>
      <c r="BJ259">
        <f t="shared" ca="1" si="83"/>
        <v>180</v>
      </c>
      <c r="BK259">
        <f t="shared" ca="1" si="83"/>
        <v>245</v>
      </c>
      <c r="BL259">
        <f t="shared" ca="1" si="79"/>
        <v>-65</v>
      </c>
      <c r="BM259">
        <f t="shared" ca="1" si="76"/>
        <v>202.01685446601783</v>
      </c>
    </row>
    <row r="260" spans="1:65" x14ac:dyDescent="0.25">
      <c r="A260" s="64">
        <v>257</v>
      </c>
      <c r="B260" s="64">
        <v>58</v>
      </c>
      <c r="C260" s="64">
        <v>66</v>
      </c>
      <c r="D260" s="18">
        <v>257</v>
      </c>
      <c r="E260" s="21">
        <f t="shared" ref="E260:E323" ca="1" si="84">(B260/100)*($AC$8 - $AC$11)+$AC$11</f>
        <v>1590.5433249015227</v>
      </c>
      <c r="F260" s="22">
        <f t="shared" ref="F260:F323" ca="1" si="85">(C260*BF260)/100</f>
        <v>236.40482811129991</v>
      </c>
      <c r="G260" s="23">
        <v>257</v>
      </c>
      <c r="H260" s="24">
        <f t="shared" ref="H260:H323" ca="1" si="86">(B260/100)*($AF$8 - $AF$11)+$AF$11</f>
        <v>1588.2712759999999</v>
      </c>
      <c r="I260" s="25">
        <f t="shared" ref="I260:I323" ca="1" si="87">(C260*AX260)/100</f>
        <v>236.43481915680002</v>
      </c>
      <c r="J260" s="155"/>
      <c r="K260" s="155"/>
      <c r="L260" s="129">
        <f t="shared" si="77"/>
        <v>0</v>
      </c>
      <c r="AX260">
        <f t="shared" ca="1" si="80"/>
        <v>358.23457447999999</v>
      </c>
      <c r="AY260">
        <f t="shared" ref="AY260:AY323" ca="1" si="88">MIN(BB260:BC260)+((H260-MIN(AZ260:BA260))/(MAX(AZ260:BA260)-MIN(AZ260:BA260)))*(MAX(BB260:BC260)-MIN(BB260:BC260))</f>
        <v>359.76542552000001</v>
      </c>
      <c r="AZ260" cm="1">
        <f t="array" aca="1" ref="AZ260" ca="1">_xlfn.LET(_xlpm.rozsah, $J$3:$J$10001,_xlpm.podminka, (_xlpm.rozsah&gt;H260)*(ISNUMBER(_xlpm.rozsah)),_xlpm.indexy, IF(_xlpm.podminka, ROW(_xlpm.rozsah)-MIN(ROW(_xlpm.rozsah))+1),_xlpm.prvni, MIN(_xlpm.indexy),_xlpm.finalni, IF(_xlpm.prvni=1, 2, _xlpm.prvni),INDEX(_xlpm.rozsah, _xlpm.finalni))</f>
        <v>1600</v>
      </c>
      <c r="BA260" cm="1">
        <f t="array" aca="1" ref="BA260" ca="1">INDEX($J$3:$J$10001,MATCH(AZ260,$J$3:$J$10004,0)-1)</f>
        <v>1500</v>
      </c>
      <c r="BB260">
        <f t="shared" ca="1" si="82"/>
        <v>358</v>
      </c>
      <c r="BC260">
        <f t="shared" ca="1" si="82"/>
        <v>360</v>
      </c>
      <c r="BD260">
        <f t="shared" ca="1" si="81"/>
        <v>-2</v>
      </c>
      <c r="BE260">
        <f t="shared" ref="BE260:BE323" ca="1" si="89">MIN(BB260:BC260)+((MAX(AZ260:BA260)-H260)/(MAX(AZ260:BA260)-MIN(AZ260:BA260)))*(MAX(BB260:BC260)-MIN(BB260:BC260))</f>
        <v>358.23457447999999</v>
      </c>
      <c r="BF260">
        <f t="shared" ca="1" si="78"/>
        <v>358.18913350196954</v>
      </c>
      <c r="BG260">
        <f t="shared" ref="BG260:BG323" ca="1" si="90">MIN(BJ260:BK260)+((E260-MIN(BH260:BI260))/(MAX(BH260:BI260)-MIN(BH260:BI260)))*(MAX(BJ260:BK260)-MIN(BJ260:BK260))</f>
        <v>359.81086649803046</v>
      </c>
      <c r="BH260" cm="1">
        <f t="array" aca="1" ref="BH260" ca="1">_xlfn.LET(_xlpm.rozsah, $J$3:$J$10001,_xlpm.podminka, (_xlpm.rozsah&gt;E260)*(ISNUMBER(_xlpm.rozsah)),_xlpm.indexy, IF(_xlpm.podminka, ROW(_xlpm.rozsah)-MIN(ROW(_xlpm.rozsah))+1),_xlpm.prvni, MIN(_xlpm.indexy),_xlpm.finalni, IF(_xlpm.prvni=1, 2, _xlpm.prvni),INDEX(_xlpm.rozsah, _xlpm.finalni))</f>
        <v>1600</v>
      </c>
      <c r="BI260" cm="1">
        <f t="array" aca="1" ref="BI260" ca="1">INDEX($J$3:$J$10001,MATCH(BH260,$J$3:$J$10004,0)-1)</f>
        <v>1500</v>
      </c>
      <c r="BJ260">
        <f t="shared" ca="1" si="83"/>
        <v>358</v>
      </c>
      <c r="BK260">
        <f t="shared" ca="1" si="83"/>
        <v>360</v>
      </c>
      <c r="BL260">
        <f t="shared" ca="1" si="79"/>
        <v>-2</v>
      </c>
      <c r="BM260">
        <f t="shared" ref="BM260:BM323" ca="1" si="91">MIN(BJ260:BK260)+((MAX(BH260:BI260)-E260)/(MAX(BH260:BI260)-MIN(BH260:BI260)))*(MAX(BJ260:BK260)-MIN(BJ260:BK260))</f>
        <v>358.18913350196954</v>
      </c>
    </row>
    <row r="261" spans="1:65" x14ac:dyDescent="0.25">
      <c r="A261" s="64">
        <v>258</v>
      </c>
      <c r="B261" s="64">
        <v>64</v>
      </c>
      <c r="C261" s="64">
        <v>97</v>
      </c>
      <c r="D261" s="18">
        <v>258</v>
      </c>
      <c r="E261" s="21">
        <f t="shared" ca="1" si="84"/>
        <v>1682.6684964430597</v>
      </c>
      <c r="F261" s="22">
        <f t="shared" ca="1" si="85"/>
        <v>340.84492467601854</v>
      </c>
      <c r="G261" s="28">
        <v>258</v>
      </c>
      <c r="H261" s="24">
        <f t="shared" ca="1" si="86"/>
        <v>1680.1614079999999</v>
      </c>
      <c r="I261" s="25">
        <f t="shared" ca="1" si="87"/>
        <v>341.03947473919999</v>
      </c>
      <c r="J261" s="155"/>
      <c r="K261" s="155"/>
      <c r="L261" s="129">
        <f t="shared" ref="L261:L324" si="92">K261*2*PI()*J261/60*0.001</f>
        <v>0</v>
      </c>
      <c r="AX261">
        <f t="shared" ca="1" si="80"/>
        <v>351.58708736</v>
      </c>
      <c r="AY261">
        <f t="shared" ca="1" si="88"/>
        <v>356.41291264</v>
      </c>
      <c r="AZ261" cm="1">
        <f t="array" aca="1" ref="AZ261" ca="1">_xlfn.LET(_xlpm.rozsah, $J$3:$J$10001,_xlpm.podminka, (_xlpm.rozsah&gt;H261)*(ISNUMBER(_xlpm.rozsah)),_xlpm.indexy, IF(_xlpm.podminka, ROW(_xlpm.rozsah)-MIN(ROW(_xlpm.rozsah))+1),_xlpm.prvni, MIN(_xlpm.indexy),_xlpm.finalni, IF(_xlpm.prvni=1, 2, _xlpm.prvni),INDEX(_xlpm.rozsah, _xlpm.finalni))</f>
        <v>1700</v>
      </c>
      <c r="BA261" cm="1">
        <f t="array" aca="1" ref="BA261" ca="1">INDEX($J$3:$J$10001,MATCH(AZ261,$J$3:$J$10004,0)-1)</f>
        <v>1600</v>
      </c>
      <c r="BB261">
        <f t="shared" ca="1" si="82"/>
        <v>350</v>
      </c>
      <c r="BC261">
        <f t="shared" ca="1" si="82"/>
        <v>358</v>
      </c>
      <c r="BD261">
        <f t="shared" ca="1" si="81"/>
        <v>-8</v>
      </c>
      <c r="BE261">
        <f t="shared" ca="1" si="89"/>
        <v>351.58708736</v>
      </c>
      <c r="BF261">
        <f t="shared" ref="BF261:BF324" ca="1" si="93">IF(BL261&lt;0, BM261,BG261)</f>
        <v>351.38652028455522</v>
      </c>
      <c r="BG261">
        <f t="shared" ca="1" si="90"/>
        <v>356.61347971544478</v>
      </c>
      <c r="BH261" cm="1">
        <f t="array" aca="1" ref="BH261" ca="1">_xlfn.LET(_xlpm.rozsah, $J$3:$J$10001,_xlpm.podminka, (_xlpm.rozsah&gt;E261)*(ISNUMBER(_xlpm.rozsah)),_xlpm.indexy, IF(_xlpm.podminka, ROW(_xlpm.rozsah)-MIN(ROW(_xlpm.rozsah))+1),_xlpm.prvni, MIN(_xlpm.indexy),_xlpm.finalni, IF(_xlpm.prvni=1, 2, _xlpm.prvni),INDEX(_xlpm.rozsah, _xlpm.finalni))</f>
        <v>1700</v>
      </c>
      <c r="BI261" cm="1">
        <f t="array" aca="1" ref="BI261" ca="1">INDEX($J$3:$J$10001,MATCH(BH261,$J$3:$J$10004,0)-1)</f>
        <v>1600</v>
      </c>
      <c r="BJ261">
        <f t="shared" ca="1" si="83"/>
        <v>350</v>
      </c>
      <c r="BK261">
        <f t="shared" ca="1" si="83"/>
        <v>358</v>
      </c>
      <c r="BL261">
        <f t="shared" ref="BL261:BL324" ca="1" si="94">BJ261-BK261</f>
        <v>-8</v>
      </c>
      <c r="BM261">
        <f t="shared" ca="1" si="91"/>
        <v>351.38652028455522</v>
      </c>
    </row>
    <row r="262" spans="1:65" x14ac:dyDescent="0.25">
      <c r="A262" s="64">
        <v>259</v>
      </c>
      <c r="B262" s="64">
        <v>56</v>
      </c>
      <c r="C262" s="64">
        <v>80</v>
      </c>
      <c r="D262" s="18">
        <v>259</v>
      </c>
      <c r="E262" s="21">
        <f t="shared" ca="1" si="84"/>
        <v>1559.8349343876773</v>
      </c>
      <c r="F262" s="22">
        <f t="shared" ca="1" si="85"/>
        <v>287.04264104979717</v>
      </c>
      <c r="G262" s="23">
        <v>259</v>
      </c>
      <c r="H262" s="24">
        <f t="shared" ca="1" si="86"/>
        <v>1557.6412319999999</v>
      </c>
      <c r="I262" s="25">
        <f t="shared" ca="1" si="87"/>
        <v>287.07774028799997</v>
      </c>
      <c r="J262" s="155"/>
      <c r="K262" s="155"/>
      <c r="L262" s="129">
        <f t="shared" si="92"/>
        <v>0</v>
      </c>
      <c r="AX262">
        <f t="shared" ca="1" si="80"/>
        <v>358.84717535999999</v>
      </c>
      <c r="AY262">
        <f t="shared" ca="1" si="88"/>
        <v>359.15282464000001</v>
      </c>
      <c r="AZ262" cm="1">
        <f t="array" aca="1" ref="AZ262" ca="1">_xlfn.LET(_xlpm.rozsah, $J$3:$J$10001,_xlpm.podminka, (_xlpm.rozsah&gt;H262)*(ISNUMBER(_xlpm.rozsah)),_xlpm.indexy, IF(_xlpm.podminka, ROW(_xlpm.rozsah)-MIN(ROW(_xlpm.rozsah))+1),_xlpm.prvni, MIN(_xlpm.indexy),_xlpm.finalni, IF(_xlpm.prvni=1, 2, _xlpm.prvni),INDEX(_xlpm.rozsah, _xlpm.finalni))</f>
        <v>1600</v>
      </c>
      <c r="BA262" cm="1">
        <f t="array" aca="1" ref="BA262" ca="1">INDEX($J$3:$J$10001,MATCH(AZ262,$J$3:$J$10004,0)-1)</f>
        <v>1500</v>
      </c>
      <c r="BB262">
        <f t="shared" ca="1" si="82"/>
        <v>358</v>
      </c>
      <c r="BC262">
        <f t="shared" ca="1" si="82"/>
        <v>360</v>
      </c>
      <c r="BD262">
        <f t="shared" ca="1" si="81"/>
        <v>-2</v>
      </c>
      <c r="BE262">
        <f t="shared" ca="1" si="89"/>
        <v>358.84717535999999</v>
      </c>
      <c r="BF262">
        <f t="shared" ca="1" si="93"/>
        <v>358.80330131224645</v>
      </c>
      <c r="BG262">
        <f t="shared" ca="1" si="90"/>
        <v>359.19669868775355</v>
      </c>
      <c r="BH262" cm="1">
        <f t="array" aca="1" ref="BH262" ca="1">_xlfn.LET(_xlpm.rozsah, $J$3:$J$10001,_xlpm.podminka, (_xlpm.rozsah&gt;E262)*(ISNUMBER(_xlpm.rozsah)),_xlpm.indexy, IF(_xlpm.podminka, ROW(_xlpm.rozsah)-MIN(ROW(_xlpm.rozsah))+1),_xlpm.prvni, MIN(_xlpm.indexy),_xlpm.finalni, IF(_xlpm.prvni=1, 2, _xlpm.prvni),INDEX(_xlpm.rozsah, _xlpm.finalni))</f>
        <v>1600</v>
      </c>
      <c r="BI262" cm="1">
        <f t="array" aca="1" ref="BI262" ca="1">INDEX($J$3:$J$10001,MATCH(BH262,$J$3:$J$10004,0)-1)</f>
        <v>1500</v>
      </c>
      <c r="BJ262">
        <f t="shared" ca="1" si="83"/>
        <v>358</v>
      </c>
      <c r="BK262">
        <f t="shared" ca="1" si="83"/>
        <v>360</v>
      </c>
      <c r="BL262">
        <f t="shared" ca="1" si="94"/>
        <v>-2</v>
      </c>
      <c r="BM262">
        <f t="shared" ca="1" si="91"/>
        <v>358.80330131224645</v>
      </c>
    </row>
    <row r="263" spans="1:65" x14ac:dyDescent="0.25">
      <c r="A263" s="64">
        <v>260</v>
      </c>
      <c r="B263" s="64">
        <v>51</v>
      </c>
      <c r="C263" s="64">
        <v>67</v>
      </c>
      <c r="D263" s="18">
        <v>260</v>
      </c>
      <c r="E263" s="21">
        <f t="shared" ca="1" si="84"/>
        <v>1483.0639581030632</v>
      </c>
      <c r="F263" s="22">
        <f t="shared" ca="1" si="85"/>
        <v>241.2</v>
      </c>
      <c r="G263" s="28">
        <v>260</v>
      </c>
      <c r="H263" s="24">
        <f t="shared" ca="1" si="86"/>
        <v>1481.066122</v>
      </c>
      <c r="I263" s="25">
        <f t="shared" ca="1" si="87"/>
        <v>241.2</v>
      </c>
      <c r="J263" s="155"/>
      <c r="K263" s="155"/>
      <c r="L263" s="129">
        <f t="shared" si="92"/>
        <v>0</v>
      </c>
      <c r="AX263">
        <f t="shared" ca="1" si="80"/>
        <v>360</v>
      </c>
      <c r="AY263">
        <f t="shared" ca="1" si="88"/>
        <v>360</v>
      </c>
      <c r="AZ263" cm="1">
        <f t="array" aca="1" ref="AZ263" ca="1">_xlfn.LET(_xlpm.rozsah, $J$3:$J$10001,_xlpm.podminka, (_xlpm.rozsah&gt;H263)*(ISNUMBER(_xlpm.rozsah)),_xlpm.indexy, IF(_xlpm.podminka, ROW(_xlpm.rozsah)-MIN(ROW(_xlpm.rozsah))+1),_xlpm.prvni, MIN(_xlpm.indexy),_xlpm.finalni, IF(_xlpm.prvni=1, 2, _xlpm.prvni),INDEX(_xlpm.rozsah, _xlpm.finalni))</f>
        <v>1500</v>
      </c>
      <c r="BA263" cm="1">
        <f t="array" aca="1" ref="BA263" ca="1">INDEX($J$3:$J$10001,MATCH(AZ263,$J$3:$J$10004,0)-1)</f>
        <v>1400</v>
      </c>
      <c r="BB263">
        <f t="shared" ca="1" si="82"/>
        <v>360</v>
      </c>
      <c r="BC263">
        <f t="shared" ca="1" si="82"/>
        <v>360</v>
      </c>
      <c r="BD263">
        <f t="shared" ca="1" si="81"/>
        <v>0</v>
      </c>
      <c r="BE263">
        <f t="shared" ca="1" si="89"/>
        <v>360</v>
      </c>
      <c r="BF263">
        <f t="shared" ca="1" si="93"/>
        <v>360</v>
      </c>
      <c r="BG263">
        <f t="shared" ca="1" si="90"/>
        <v>360</v>
      </c>
      <c r="BH263" cm="1">
        <f t="array" aca="1" ref="BH263" ca="1">_xlfn.LET(_xlpm.rozsah, $J$3:$J$10001,_xlpm.podminka, (_xlpm.rozsah&gt;E263)*(ISNUMBER(_xlpm.rozsah)),_xlpm.indexy, IF(_xlpm.podminka, ROW(_xlpm.rozsah)-MIN(ROW(_xlpm.rozsah))+1),_xlpm.prvni, MIN(_xlpm.indexy),_xlpm.finalni, IF(_xlpm.prvni=1, 2, _xlpm.prvni),INDEX(_xlpm.rozsah, _xlpm.finalni))</f>
        <v>1500</v>
      </c>
      <c r="BI263" cm="1">
        <f t="array" aca="1" ref="BI263" ca="1">INDEX($J$3:$J$10001,MATCH(BH263,$J$3:$J$10004,0)-1)</f>
        <v>1400</v>
      </c>
      <c r="BJ263">
        <f t="shared" ca="1" si="83"/>
        <v>360</v>
      </c>
      <c r="BK263">
        <f t="shared" ca="1" si="83"/>
        <v>360</v>
      </c>
      <c r="BL263">
        <f t="shared" ca="1" si="94"/>
        <v>0</v>
      </c>
      <c r="BM263">
        <f t="shared" ca="1" si="91"/>
        <v>360</v>
      </c>
    </row>
    <row r="264" spans="1:65" x14ac:dyDescent="0.25">
      <c r="A264" s="64">
        <v>261</v>
      </c>
      <c r="B264" s="64">
        <v>52</v>
      </c>
      <c r="C264" s="64">
        <v>96</v>
      </c>
      <c r="D264" s="18">
        <v>261</v>
      </c>
      <c r="E264" s="21">
        <f t="shared" ca="1" si="84"/>
        <v>1498.418153359986</v>
      </c>
      <c r="F264" s="22">
        <f t="shared" ca="1" si="85"/>
        <v>345.6</v>
      </c>
      <c r="G264" s="23">
        <v>261</v>
      </c>
      <c r="H264" s="24">
        <f t="shared" ca="1" si="86"/>
        <v>1496.3811439999999</v>
      </c>
      <c r="I264" s="25">
        <f t="shared" ca="1" si="87"/>
        <v>345.6</v>
      </c>
      <c r="J264" s="155"/>
      <c r="K264" s="155"/>
      <c r="L264" s="129">
        <f t="shared" si="92"/>
        <v>0</v>
      </c>
      <c r="AX264">
        <f t="shared" ca="1" si="80"/>
        <v>360</v>
      </c>
      <c r="AY264">
        <f t="shared" ca="1" si="88"/>
        <v>360</v>
      </c>
      <c r="AZ264" cm="1">
        <f t="array" aca="1" ref="AZ264" ca="1">_xlfn.LET(_xlpm.rozsah, $J$3:$J$10001,_xlpm.podminka, (_xlpm.rozsah&gt;H264)*(ISNUMBER(_xlpm.rozsah)),_xlpm.indexy, IF(_xlpm.podminka, ROW(_xlpm.rozsah)-MIN(ROW(_xlpm.rozsah))+1),_xlpm.prvni, MIN(_xlpm.indexy),_xlpm.finalni, IF(_xlpm.prvni=1, 2, _xlpm.prvni),INDEX(_xlpm.rozsah, _xlpm.finalni))</f>
        <v>1500</v>
      </c>
      <c r="BA264" cm="1">
        <f t="array" aca="1" ref="BA264" ca="1">INDEX($J$3:$J$10001,MATCH(AZ264,$J$3:$J$10004,0)-1)</f>
        <v>1400</v>
      </c>
      <c r="BB264">
        <f t="shared" ca="1" si="82"/>
        <v>360</v>
      </c>
      <c r="BC264">
        <f t="shared" ca="1" si="82"/>
        <v>360</v>
      </c>
      <c r="BD264">
        <f t="shared" ca="1" si="81"/>
        <v>0</v>
      </c>
      <c r="BE264">
        <f t="shared" ca="1" si="89"/>
        <v>360</v>
      </c>
      <c r="BF264">
        <f t="shared" ca="1" si="93"/>
        <v>360</v>
      </c>
      <c r="BG264">
        <f t="shared" ca="1" si="90"/>
        <v>360</v>
      </c>
      <c r="BH264" cm="1">
        <f t="array" aca="1" ref="BH264" ca="1">_xlfn.LET(_xlpm.rozsah, $J$3:$J$10001,_xlpm.podminka, (_xlpm.rozsah&gt;E264)*(ISNUMBER(_xlpm.rozsah)),_xlpm.indexy, IF(_xlpm.podminka, ROW(_xlpm.rozsah)-MIN(ROW(_xlpm.rozsah))+1),_xlpm.prvni, MIN(_xlpm.indexy),_xlpm.finalni, IF(_xlpm.prvni=1, 2, _xlpm.prvni),INDEX(_xlpm.rozsah, _xlpm.finalni))</f>
        <v>1500</v>
      </c>
      <c r="BI264" cm="1">
        <f t="array" aca="1" ref="BI264" ca="1">INDEX($J$3:$J$10001,MATCH(BH264,$J$3:$J$10004,0)-1)</f>
        <v>1400</v>
      </c>
      <c r="BJ264">
        <f t="shared" ca="1" si="83"/>
        <v>360</v>
      </c>
      <c r="BK264">
        <f t="shared" ca="1" si="83"/>
        <v>360</v>
      </c>
      <c r="BL264">
        <f t="shared" ca="1" si="94"/>
        <v>0</v>
      </c>
      <c r="BM264">
        <f t="shared" ca="1" si="91"/>
        <v>360</v>
      </c>
    </row>
    <row r="265" spans="1:65" x14ac:dyDescent="0.25">
      <c r="A265" s="64">
        <v>262</v>
      </c>
      <c r="B265" s="64">
        <v>63</v>
      </c>
      <c r="C265" s="64">
        <v>62</v>
      </c>
      <c r="D265" s="18">
        <v>262</v>
      </c>
      <c r="E265" s="21">
        <f t="shared" ca="1" si="84"/>
        <v>1667.3143011861368</v>
      </c>
      <c r="F265" s="22">
        <f t="shared" ca="1" si="85"/>
        <v>218.62121066116759</v>
      </c>
      <c r="G265" s="28">
        <v>262</v>
      </c>
      <c r="H265" s="24">
        <f t="shared" ca="1" si="86"/>
        <v>1664.8463859999999</v>
      </c>
      <c r="I265" s="25">
        <f t="shared" ca="1" si="87"/>
        <v>218.74361925439999</v>
      </c>
      <c r="J265" s="155"/>
      <c r="K265" s="155"/>
      <c r="L265" s="129">
        <f t="shared" si="92"/>
        <v>0</v>
      </c>
      <c r="AX265">
        <f t="shared" ca="1" si="80"/>
        <v>352.81228912</v>
      </c>
      <c r="AY265">
        <f t="shared" ca="1" si="88"/>
        <v>355.18771088</v>
      </c>
      <c r="AZ265" cm="1">
        <f t="array" aca="1" ref="AZ265" ca="1">_xlfn.LET(_xlpm.rozsah, $J$3:$J$10001,_xlpm.podminka, (_xlpm.rozsah&gt;H265)*(ISNUMBER(_xlpm.rozsah)),_xlpm.indexy, IF(_xlpm.podminka, ROW(_xlpm.rozsah)-MIN(ROW(_xlpm.rozsah))+1),_xlpm.prvni, MIN(_xlpm.indexy),_xlpm.finalni, IF(_xlpm.prvni=1, 2, _xlpm.prvni),INDEX(_xlpm.rozsah, _xlpm.finalni))</f>
        <v>1700</v>
      </c>
      <c r="BA265" cm="1">
        <f t="array" aca="1" ref="BA265" ca="1">INDEX($J$3:$J$10001,MATCH(AZ265,$J$3:$J$10004,0)-1)</f>
        <v>1600</v>
      </c>
      <c r="BB265">
        <f t="shared" ca="1" si="82"/>
        <v>350</v>
      </c>
      <c r="BC265">
        <f t="shared" ca="1" si="82"/>
        <v>358</v>
      </c>
      <c r="BD265">
        <f t="shared" ca="1" si="81"/>
        <v>-8</v>
      </c>
      <c r="BE265">
        <f t="shared" ca="1" si="89"/>
        <v>352.81228912</v>
      </c>
      <c r="BF265">
        <f t="shared" ca="1" si="93"/>
        <v>352.61485590510904</v>
      </c>
      <c r="BG265">
        <f t="shared" ca="1" si="90"/>
        <v>355.38514409489096</v>
      </c>
      <c r="BH265" cm="1">
        <f t="array" aca="1" ref="BH265" ca="1">_xlfn.LET(_xlpm.rozsah, $J$3:$J$10001,_xlpm.podminka, (_xlpm.rozsah&gt;E265)*(ISNUMBER(_xlpm.rozsah)),_xlpm.indexy, IF(_xlpm.podminka, ROW(_xlpm.rozsah)-MIN(ROW(_xlpm.rozsah))+1),_xlpm.prvni, MIN(_xlpm.indexy),_xlpm.finalni, IF(_xlpm.prvni=1, 2, _xlpm.prvni),INDEX(_xlpm.rozsah, _xlpm.finalni))</f>
        <v>1700</v>
      </c>
      <c r="BI265" cm="1">
        <f t="array" aca="1" ref="BI265" ca="1">INDEX($J$3:$J$10001,MATCH(BH265,$J$3:$J$10004,0)-1)</f>
        <v>1600</v>
      </c>
      <c r="BJ265">
        <f t="shared" ca="1" si="83"/>
        <v>350</v>
      </c>
      <c r="BK265">
        <f t="shared" ca="1" si="83"/>
        <v>358</v>
      </c>
      <c r="BL265">
        <f t="shared" ca="1" si="94"/>
        <v>-8</v>
      </c>
      <c r="BM265">
        <f t="shared" ca="1" si="91"/>
        <v>352.61485590510904</v>
      </c>
    </row>
    <row r="266" spans="1:65" x14ac:dyDescent="0.25">
      <c r="A266" s="64">
        <v>263</v>
      </c>
      <c r="B266" s="64">
        <v>71</v>
      </c>
      <c r="C266" s="64">
        <v>6</v>
      </c>
      <c r="D266" s="18">
        <v>263</v>
      </c>
      <c r="E266" s="21">
        <f t="shared" ca="1" si="84"/>
        <v>1790.1478632415192</v>
      </c>
      <c r="F266" s="22">
        <f t="shared" ca="1" si="85"/>
        <v>20.080491794936503</v>
      </c>
      <c r="G266" s="23">
        <v>263</v>
      </c>
      <c r="H266" s="24">
        <f t="shared" ca="1" si="86"/>
        <v>1787.3665619999999</v>
      </c>
      <c r="I266" s="25">
        <f t="shared" ca="1" si="87"/>
        <v>20.108861067599999</v>
      </c>
      <c r="J266" s="155"/>
      <c r="K266" s="155"/>
      <c r="L266" s="129">
        <f t="shared" si="92"/>
        <v>0</v>
      </c>
      <c r="AX266">
        <f t="shared" ca="1" si="80"/>
        <v>335.14768445999999</v>
      </c>
      <c r="AY266">
        <f t="shared" ca="1" si="88"/>
        <v>347.85231554000001</v>
      </c>
      <c r="AZ266" cm="1">
        <f t="array" aca="1" ref="AZ266" ca="1">_xlfn.LET(_xlpm.rozsah, $J$3:$J$10001,_xlpm.podminka, (_xlpm.rozsah&gt;H266)*(ISNUMBER(_xlpm.rozsah)),_xlpm.indexy, IF(_xlpm.podminka, ROW(_xlpm.rozsah)-MIN(ROW(_xlpm.rozsah))+1),_xlpm.prvni, MIN(_xlpm.indexy),_xlpm.finalni, IF(_xlpm.prvni=1, 2, _xlpm.prvni),INDEX(_xlpm.rozsah, _xlpm.finalni))</f>
        <v>1800</v>
      </c>
      <c r="BA266" cm="1">
        <f t="array" aca="1" ref="BA266" ca="1">INDEX($J$3:$J$10001,MATCH(AZ266,$J$3:$J$10004,0)-1)</f>
        <v>1700</v>
      </c>
      <c r="BB266">
        <f t="shared" ca="1" si="82"/>
        <v>333</v>
      </c>
      <c r="BC266">
        <f t="shared" ca="1" si="82"/>
        <v>350</v>
      </c>
      <c r="BD266">
        <f t="shared" ca="1" si="81"/>
        <v>-17</v>
      </c>
      <c r="BE266">
        <f t="shared" ca="1" si="89"/>
        <v>335.14768445999999</v>
      </c>
      <c r="BF266">
        <f t="shared" ca="1" si="93"/>
        <v>334.67486324894173</v>
      </c>
      <c r="BG266">
        <f t="shared" ca="1" si="90"/>
        <v>348.32513675105827</v>
      </c>
      <c r="BH266" cm="1">
        <f t="array" aca="1" ref="BH266" ca="1">_xlfn.LET(_xlpm.rozsah, $J$3:$J$10001,_xlpm.podminka, (_xlpm.rozsah&gt;E266)*(ISNUMBER(_xlpm.rozsah)),_xlpm.indexy, IF(_xlpm.podminka, ROW(_xlpm.rozsah)-MIN(ROW(_xlpm.rozsah))+1),_xlpm.prvni, MIN(_xlpm.indexy),_xlpm.finalni, IF(_xlpm.prvni=1, 2, _xlpm.prvni),INDEX(_xlpm.rozsah, _xlpm.finalni))</f>
        <v>1800</v>
      </c>
      <c r="BI266" cm="1">
        <f t="array" aca="1" ref="BI266" ca="1">INDEX($J$3:$J$10001,MATCH(BH266,$J$3:$J$10004,0)-1)</f>
        <v>1700</v>
      </c>
      <c r="BJ266">
        <f t="shared" ca="1" si="83"/>
        <v>333</v>
      </c>
      <c r="BK266">
        <f t="shared" ca="1" si="83"/>
        <v>350</v>
      </c>
      <c r="BL266">
        <f t="shared" ca="1" si="94"/>
        <v>-17</v>
      </c>
      <c r="BM266">
        <f t="shared" ca="1" si="91"/>
        <v>334.67486324894173</v>
      </c>
    </row>
    <row r="267" spans="1:65" x14ac:dyDescent="0.25">
      <c r="A267" s="64">
        <v>264</v>
      </c>
      <c r="B267" s="64">
        <v>33</v>
      </c>
      <c r="C267" s="64">
        <v>16</v>
      </c>
      <c r="D267" s="18">
        <v>264</v>
      </c>
      <c r="E267" s="21">
        <f t="shared" ca="1" si="84"/>
        <v>1206.6884434784527</v>
      </c>
      <c r="F267" s="22">
        <f t="shared" ca="1" si="85"/>
        <v>51.52104528696573</v>
      </c>
      <c r="G267" s="28">
        <v>264</v>
      </c>
      <c r="H267" s="24">
        <f t="shared" ca="1" si="86"/>
        <v>1205.395726</v>
      </c>
      <c r="I267" s="25">
        <f t="shared" ca="1" si="87"/>
        <v>51.458994848000003</v>
      </c>
      <c r="J267" s="155"/>
      <c r="K267" s="155"/>
      <c r="L267" s="129">
        <f t="shared" si="92"/>
        <v>0</v>
      </c>
      <c r="AX267">
        <f t="shared" ca="1" si="80"/>
        <v>321.61871780000001</v>
      </c>
      <c r="AY267">
        <f t="shared" ca="1" si="88"/>
        <v>321.61871780000001</v>
      </c>
      <c r="AZ267" cm="1">
        <f t="array" aca="1" ref="AZ267" ca="1">_xlfn.LET(_xlpm.rozsah, $J$3:$J$10001,_xlpm.podminka, (_xlpm.rozsah&gt;H267)*(ISNUMBER(_xlpm.rozsah)),_xlpm.indexy, IF(_xlpm.podminka, ROW(_xlpm.rozsah)-MIN(ROW(_xlpm.rozsah))+1),_xlpm.prvni, MIN(_xlpm.indexy),_xlpm.finalni, IF(_xlpm.prvni=1, 2, _xlpm.prvni),INDEX(_xlpm.rozsah, _xlpm.finalni))</f>
        <v>1300</v>
      </c>
      <c r="BA267" cm="1">
        <f t="array" aca="1" ref="BA267" ca="1">INDEX($J$3:$J$10001,MATCH(AZ267,$J$3:$J$10004,0)-1)</f>
        <v>1200</v>
      </c>
      <c r="BB267">
        <f t="shared" ca="1" si="82"/>
        <v>350</v>
      </c>
      <c r="BC267">
        <f t="shared" ca="1" si="82"/>
        <v>320</v>
      </c>
      <c r="BD267">
        <f t="shared" ca="1" si="81"/>
        <v>30</v>
      </c>
      <c r="BE267">
        <f t="shared" ca="1" si="89"/>
        <v>348.38128219999999</v>
      </c>
      <c r="BF267">
        <f t="shared" ca="1" si="93"/>
        <v>322.0065330435358</v>
      </c>
      <c r="BG267">
        <f t="shared" ca="1" si="90"/>
        <v>322.0065330435358</v>
      </c>
      <c r="BH267" cm="1">
        <f t="array" aca="1" ref="BH267" ca="1">_xlfn.LET(_xlpm.rozsah, $J$3:$J$10001,_xlpm.podminka, (_xlpm.rozsah&gt;E267)*(ISNUMBER(_xlpm.rozsah)),_xlpm.indexy, IF(_xlpm.podminka, ROW(_xlpm.rozsah)-MIN(ROW(_xlpm.rozsah))+1),_xlpm.prvni, MIN(_xlpm.indexy),_xlpm.finalni, IF(_xlpm.prvni=1, 2, _xlpm.prvni),INDEX(_xlpm.rozsah, _xlpm.finalni))</f>
        <v>1300</v>
      </c>
      <c r="BI267" cm="1">
        <f t="array" aca="1" ref="BI267" ca="1">INDEX($J$3:$J$10001,MATCH(BH267,$J$3:$J$10004,0)-1)</f>
        <v>1200</v>
      </c>
      <c r="BJ267">
        <f t="shared" ca="1" si="83"/>
        <v>350</v>
      </c>
      <c r="BK267">
        <f t="shared" ca="1" si="83"/>
        <v>320</v>
      </c>
      <c r="BL267">
        <f t="shared" ca="1" si="94"/>
        <v>30</v>
      </c>
      <c r="BM267">
        <f t="shared" ca="1" si="91"/>
        <v>347.9934669564642</v>
      </c>
    </row>
    <row r="268" spans="1:65" x14ac:dyDescent="0.25">
      <c r="A268" s="64">
        <v>265</v>
      </c>
      <c r="B268" s="64">
        <v>47</v>
      </c>
      <c r="C268" s="64">
        <v>45</v>
      </c>
      <c r="D268" s="18">
        <v>265</v>
      </c>
      <c r="E268" s="21">
        <f t="shared" ca="1" si="84"/>
        <v>1421.6471770753719</v>
      </c>
      <c r="F268" s="22">
        <f t="shared" ca="1" si="85"/>
        <v>162</v>
      </c>
      <c r="G268" s="23">
        <v>265</v>
      </c>
      <c r="H268" s="24">
        <f t="shared" ca="1" si="86"/>
        <v>1419.806034</v>
      </c>
      <c r="I268" s="25">
        <f t="shared" ca="1" si="87"/>
        <v>162</v>
      </c>
      <c r="J268" s="155"/>
      <c r="K268" s="155"/>
      <c r="L268" s="129">
        <f t="shared" si="92"/>
        <v>0</v>
      </c>
      <c r="AX268">
        <f t="shared" ca="1" si="80"/>
        <v>360</v>
      </c>
      <c r="AY268">
        <f t="shared" ca="1" si="88"/>
        <v>360</v>
      </c>
      <c r="AZ268" cm="1">
        <f t="array" aca="1" ref="AZ268" ca="1">_xlfn.LET(_xlpm.rozsah, $J$3:$J$10001,_xlpm.podminka, (_xlpm.rozsah&gt;H268)*(ISNUMBER(_xlpm.rozsah)),_xlpm.indexy, IF(_xlpm.podminka, ROW(_xlpm.rozsah)-MIN(ROW(_xlpm.rozsah))+1),_xlpm.prvni, MIN(_xlpm.indexy),_xlpm.finalni, IF(_xlpm.prvni=1, 2, _xlpm.prvni),INDEX(_xlpm.rozsah, _xlpm.finalni))</f>
        <v>1500</v>
      </c>
      <c r="BA268" cm="1">
        <f t="array" aca="1" ref="BA268" ca="1">INDEX($J$3:$J$10001,MATCH(AZ268,$J$3:$J$10004,0)-1)</f>
        <v>1400</v>
      </c>
      <c r="BB268">
        <f t="shared" ca="1" si="82"/>
        <v>360</v>
      </c>
      <c r="BC268">
        <f t="shared" ca="1" si="82"/>
        <v>360</v>
      </c>
      <c r="BD268">
        <f t="shared" ca="1" si="81"/>
        <v>0</v>
      </c>
      <c r="BE268">
        <f t="shared" ca="1" si="89"/>
        <v>360</v>
      </c>
      <c r="BF268">
        <f t="shared" ca="1" si="93"/>
        <v>360</v>
      </c>
      <c r="BG268">
        <f t="shared" ca="1" si="90"/>
        <v>360</v>
      </c>
      <c r="BH268" cm="1">
        <f t="array" aca="1" ref="BH268" ca="1">_xlfn.LET(_xlpm.rozsah, $J$3:$J$10001,_xlpm.podminka, (_xlpm.rozsah&gt;E268)*(ISNUMBER(_xlpm.rozsah)),_xlpm.indexy, IF(_xlpm.podminka, ROW(_xlpm.rozsah)-MIN(ROW(_xlpm.rozsah))+1),_xlpm.prvni, MIN(_xlpm.indexy),_xlpm.finalni, IF(_xlpm.prvni=1, 2, _xlpm.prvni),INDEX(_xlpm.rozsah, _xlpm.finalni))</f>
        <v>1500</v>
      </c>
      <c r="BI268" cm="1">
        <f t="array" aca="1" ref="BI268" ca="1">INDEX($J$3:$J$10001,MATCH(BH268,$J$3:$J$10004,0)-1)</f>
        <v>1400</v>
      </c>
      <c r="BJ268">
        <f t="shared" ca="1" si="83"/>
        <v>360</v>
      </c>
      <c r="BK268">
        <f t="shared" ca="1" si="83"/>
        <v>360</v>
      </c>
      <c r="BL268">
        <f t="shared" ca="1" si="94"/>
        <v>0</v>
      </c>
      <c r="BM268">
        <f t="shared" ca="1" si="91"/>
        <v>360</v>
      </c>
    </row>
    <row r="269" spans="1:65" x14ac:dyDescent="0.25">
      <c r="A269" s="64">
        <v>266</v>
      </c>
      <c r="B269" s="64">
        <v>43</v>
      </c>
      <c r="C269" s="64">
        <v>56</v>
      </c>
      <c r="D269" s="18">
        <v>266</v>
      </c>
      <c r="E269" s="21">
        <f t="shared" ca="1" si="84"/>
        <v>1360.2303960476806</v>
      </c>
      <c r="F269" s="22">
        <f t="shared" ca="1" si="85"/>
        <v>199.37290217867013</v>
      </c>
      <c r="G269" s="28">
        <v>266</v>
      </c>
      <c r="H269" s="24">
        <f t="shared" ca="1" si="86"/>
        <v>1358.545946</v>
      </c>
      <c r="I269" s="25">
        <f t="shared" ca="1" si="87"/>
        <v>199.27857297599999</v>
      </c>
      <c r="J269" s="155"/>
      <c r="K269" s="155"/>
      <c r="L269" s="129">
        <f t="shared" si="92"/>
        <v>0</v>
      </c>
      <c r="AX269">
        <f t="shared" ca="1" si="80"/>
        <v>355.85459459999998</v>
      </c>
      <c r="AY269">
        <f t="shared" ca="1" si="88"/>
        <v>355.85459459999998</v>
      </c>
      <c r="AZ269" cm="1">
        <f t="array" aca="1" ref="AZ269" ca="1">_xlfn.LET(_xlpm.rozsah, $J$3:$J$10001,_xlpm.podminka, (_xlpm.rozsah&gt;H269)*(ISNUMBER(_xlpm.rozsah)),_xlpm.indexy, IF(_xlpm.podminka, ROW(_xlpm.rozsah)-MIN(ROW(_xlpm.rozsah))+1),_xlpm.prvni, MIN(_xlpm.indexy),_xlpm.finalni, IF(_xlpm.prvni=1, 2, _xlpm.prvni),INDEX(_xlpm.rozsah, _xlpm.finalni))</f>
        <v>1400</v>
      </c>
      <c r="BA269" cm="1">
        <f t="array" aca="1" ref="BA269" ca="1">INDEX($J$3:$J$10001,MATCH(AZ269,$J$3:$J$10004,0)-1)</f>
        <v>1300</v>
      </c>
      <c r="BB269">
        <f t="shared" ca="1" si="82"/>
        <v>360</v>
      </c>
      <c r="BC269">
        <f t="shared" ca="1" si="82"/>
        <v>350</v>
      </c>
      <c r="BD269">
        <f t="shared" ca="1" si="81"/>
        <v>10</v>
      </c>
      <c r="BE269">
        <f t="shared" ca="1" si="89"/>
        <v>354.14540540000002</v>
      </c>
      <c r="BF269">
        <f t="shared" ca="1" si="93"/>
        <v>356.02303960476809</v>
      </c>
      <c r="BG269">
        <f t="shared" ca="1" si="90"/>
        <v>356.02303960476809</v>
      </c>
      <c r="BH269" cm="1">
        <f t="array" aca="1" ref="BH269" ca="1">_xlfn.LET(_xlpm.rozsah, $J$3:$J$10001,_xlpm.podminka, (_xlpm.rozsah&gt;E269)*(ISNUMBER(_xlpm.rozsah)),_xlpm.indexy, IF(_xlpm.podminka, ROW(_xlpm.rozsah)-MIN(ROW(_xlpm.rozsah))+1),_xlpm.prvni, MIN(_xlpm.indexy),_xlpm.finalni, IF(_xlpm.prvni=1, 2, _xlpm.prvni),INDEX(_xlpm.rozsah, _xlpm.finalni))</f>
        <v>1400</v>
      </c>
      <c r="BI269" cm="1">
        <f t="array" aca="1" ref="BI269" ca="1">INDEX($J$3:$J$10001,MATCH(BH269,$J$3:$J$10004,0)-1)</f>
        <v>1300</v>
      </c>
      <c r="BJ269">
        <f t="shared" ca="1" si="83"/>
        <v>360</v>
      </c>
      <c r="BK269">
        <f t="shared" ca="1" si="83"/>
        <v>350</v>
      </c>
      <c r="BL269">
        <f t="shared" ca="1" si="94"/>
        <v>10</v>
      </c>
      <c r="BM269">
        <f t="shared" ca="1" si="91"/>
        <v>353.97696039523191</v>
      </c>
    </row>
    <row r="270" spans="1:65" x14ac:dyDescent="0.25">
      <c r="A270" s="64">
        <v>267</v>
      </c>
      <c r="B270" s="64">
        <v>42</v>
      </c>
      <c r="C270" s="64">
        <v>27</v>
      </c>
      <c r="D270" s="18">
        <v>267</v>
      </c>
      <c r="E270" s="21">
        <f t="shared" ca="1" si="84"/>
        <v>1344.876200790758</v>
      </c>
      <c r="F270" s="22">
        <f t="shared" ca="1" si="85"/>
        <v>95.711657421350466</v>
      </c>
      <c r="G270" s="23">
        <v>267</v>
      </c>
      <c r="H270" s="24">
        <f t="shared" ca="1" si="86"/>
        <v>1343.230924</v>
      </c>
      <c r="I270" s="25">
        <f t="shared" ca="1" si="87"/>
        <v>95.667234948000001</v>
      </c>
      <c r="J270" s="155"/>
      <c r="K270" s="155"/>
      <c r="L270" s="129">
        <f t="shared" si="92"/>
        <v>0</v>
      </c>
      <c r="AX270">
        <f t="shared" ca="1" si="80"/>
        <v>354.32309240000001</v>
      </c>
      <c r="AY270">
        <f t="shared" ca="1" si="88"/>
        <v>354.32309240000001</v>
      </c>
      <c r="AZ270" cm="1">
        <f t="array" aca="1" ref="AZ270" ca="1">_xlfn.LET(_xlpm.rozsah, $J$3:$J$10001,_xlpm.podminka, (_xlpm.rozsah&gt;H270)*(ISNUMBER(_xlpm.rozsah)),_xlpm.indexy, IF(_xlpm.podminka, ROW(_xlpm.rozsah)-MIN(ROW(_xlpm.rozsah))+1),_xlpm.prvni, MIN(_xlpm.indexy),_xlpm.finalni, IF(_xlpm.prvni=1, 2, _xlpm.prvni),INDEX(_xlpm.rozsah, _xlpm.finalni))</f>
        <v>1400</v>
      </c>
      <c r="BA270" cm="1">
        <f t="array" aca="1" ref="BA270" ca="1">INDEX($J$3:$J$10001,MATCH(AZ270,$J$3:$J$10004,0)-1)</f>
        <v>1300</v>
      </c>
      <c r="BB270">
        <f t="shared" ca="1" si="82"/>
        <v>360</v>
      </c>
      <c r="BC270">
        <f t="shared" ca="1" si="82"/>
        <v>350</v>
      </c>
      <c r="BD270">
        <f t="shared" ca="1" si="81"/>
        <v>10</v>
      </c>
      <c r="BE270">
        <f t="shared" ca="1" si="89"/>
        <v>355.67690759999999</v>
      </c>
      <c r="BF270">
        <f t="shared" ca="1" si="93"/>
        <v>354.48762007907578</v>
      </c>
      <c r="BG270">
        <f t="shared" ca="1" si="90"/>
        <v>354.48762007907578</v>
      </c>
      <c r="BH270" cm="1">
        <f t="array" aca="1" ref="BH270" ca="1">_xlfn.LET(_xlpm.rozsah, $J$3:$J$10001,_xlpm.podminka, (_xlpm.rozsah&gt;E270)*(ISNUMBER(_xlpm.rozsah)),_xlpm.indexy, IF(_xlpm.podminka, ROW(_xlpm.rozsah)-MIN(ROW(_xlpm.rozsah))+1),_xlpm.prvni, MIN(_xlpm.indexy),_xlpm.finalni, IF(_xlpm.prvni=1, 2, _xlpm.prvni),INDEX(_xlpm.rozsah, _xlpm.finalni))</f>
        <v>1400</v>
      </c>
      <c r="BI270" cm="1">
        <f t="array" aca="1" ref="BI270" ca="1">INDEX($J$3:$J$10001,MATCH(BH270,$J$3:$J$10004,0)-1)</f>
        <v>1300</v>
      </c>
      <c r="BJ270">
        <f t="shared" ca="1" si="83"/>
        <v>360</v>
      </c>
      <c r="BK270">
        <f t="shared" ca="1" si="83"/>
        <v>350</v>
      </c>
      <c r="BL270">
        <f t="shared" ca="1" si="94"/>
        <v>10</v>
      </c>
      <c r="BM270">
        <f t="shared" ca="1" si="91"/>
        <v>355.51237992092422</v>
      </c>
    </row>
    <row r="271" spans="1:65" x14ac:dyDescent="0.25">
      <c r="A271" s="64">
        <v>268</v>
      </c>
      <c r="B271" s="64">
        <v>42</v>
      </c>
      <c r="C271" s="64">
        <v>64</v>
      </c>
      <c r="D271" s="18">
        <v>268</v>
      </c>
      <c r="E271" s="21">
        <f t="shared" ca="1" si="84"/>
        <v>1344.876200790758</v>
      </c>
      <c r="F271" s="22">
        <f t="shared" ca="1" si="85"/>
        <v>226.87207685060849</v>
      </c>
      <c r="G271" s="28">
        <v>268</v>
      </c>
      <c r="H271" s="24">
        <f t="shared" ca="1" si="86"/>
        <v>1343.230924</v>
      </c>
      <c r="I271" s="25">
        <f t="shared" ca="1" si="87"/>
        <v>226.766779136</v>
      </c>
      <c r="J271" s="155"/>
      <c r="K271" s="155"/>
      <c r="L271" s="129">
        <f t="shared" si="92"/>
        <v>0</v>
      </c>
      <c r="AX271">
        <f t="shared" ca="1" si="80"/>
        <v>354.32309240000001</v>
      </c>
      <c r="AY271">
        <f t="shared" ca="1" si="88"/>
        <v>354.32309240000001</v>
      </c>
      <c r="AZ271" cm="1">
        <f t="array" aca="1" ref="AZ271" ca="1">_xlfn.LET(_xlpm.rozsah, $J$3:$J$10001,_xlpm.podminka, (_xlpm.rozsah&gt;H271)*(ISNUMBER(_xlpm.rozsah)),_xlpm.indexy, IF(_xlpm.podminka, ROW(_xlpm.rozsah)-MIN(ROW(_xlpm.rozsah))+1),_xlpm.prvni, MIN(_xlpm.indexy),_xlpm.finalni, IF(_xlpm.prvni=1, 2, _xlpm.prvni),INDEX(_xlpm.rozsah, _xlpm.finalni))</f>
        <v>1400</v>
      </c>
      <c r="BA271" cm="1">
        <f t="array" aca="1" ref="BA271" ca="1">INDEX($J$3:$J$10001,MATCH(AZ271,$J$3:$J$10004,0)-1)</f>
        <v>1300</v>
      </c>
      <c r="BB271">
        <f t="shared" ca="1" si="82"/>
        <v>360</v>
      </c>
      <c r="BC271">
        <f t="shared" ca="1" si="82"/>
        <v>350</v>
      </c>
      <c r="BD271">
        <f t="shared" ca="1" si="81"/>
        <v>10</v>
      </c>
      <c r="BE271">
        <f t="shared" ca="1" si="89"/>
        <v>355.67690759999999</v>
      </c>
      <c r="BF271">
        <f t="shared" ca="1" si="93"/>
        <v>354.48762007907578</v>
      </c>
      <c r="BG271">
        <f t="shared" ca="1" si="90"/>
        <v>354.48762007907578</v>
      </c>
      <c r="BH271" cm="1">
        <f t="array" aca="1" ref="BH271" ca="1">_xlfn.LET(_xlpm.rozsah, $J$3:$J$10001,_xlpm.podminka, (_xlpm.rozsah&gt;E271)*(ISNUMBER(_xlpm.rozsah)),_xlpm.indexy, IF(_xlpm.podminka, ROW(_xlpm.rozsah)-MIN(ROW(_xlpm.rozsah))+1),_xlpm.prvni, MIN(_xlpm.indexy),_xlpm.finalni, IF(_xlpm.prvni=1, 2, _xlpm.prvni),INDEX(_xlpm.rozsah, _xlpm.finalni))</f>
        <v>1400</v>
      </c>
      <c r="BI271" cm="1">
        <f t="array" aca="1" ref="BI271" ca="1">INDEX($J$3:$J$10001,MATCH(BH271,$J$3:$J$10004,0)-1)</f>
        <v>1300</v>
      </c>
      <c r="BJ271">
        <f t="shared" ca="1" si="83"/>
        <v>360</v>
      </c>
      <c r="BK271">
        <f t="shared" ca="1" si="83"/>
        <v>350</v>
      </c>
      <c r="BL271">
        <f t="shared" ca="1" si="94"/>
        <v>10</v>
      </c>
      <c r="BM271">
        <f t="shared" ca="1" si="91"/>
        <v>355.51237992092422</v>
      </c>
    </row>
    <row r="272" spans="1:65" x14ac:dyDescent="0.25">
      <c r="A272" s="64">
        <v>269</v>
      </c>
      <c r="B272" s="64">
        <v>75</v>
      </c>
      <c r="C272" s="64">
        <v>74</v>
      </c>
      <c r="D272" s="18">
        <v>269</v>
      </c>
      <c r="E272" s="21">
        <f t="shared" ca="1" si="84"/>
        <v>1851.5646442692105</v>
      </c>
      <c r="F272" s="22">
        <f t="shared" ca="1" si="85"/>
        <v>239.93316775093331</v>
      </c>
      <c r="G272" s="23">
        <v>269</v>
      </c>
      <c r="H272" s="24">
        <f t="shared" ca="1" si="86"/>
        <v>1848.6266499999999</v>
      </c>
      <c r="I272" s="25">
        <f t="shared" ca="1" si="87"/>
        <v>240.30276743000002</v>
      </c>
      <c r="J272" s="155"/>
      <c r="K272" s="155"/>
      <c r="L272" s="129">
        <f t="shared" si="92"/>
        <v>0</v>
      </c>
      <c r="AX272">
        <f t="shared" ca="1" si="80"/>
        <v>324.73346950000001</v>
      </c>
      <c r="AY272">
        <f t="shared" ca="1" si="88"/>
        <v>324.26653049999999</v>
      </c>
      <c r="AZ272" cm="1">
        <f t="array" aca="1" ref="AZ272" ca="1">_xlfn.LET(_xlpm.rozsah, $J$3:$J$10001,_xlpm.podminka, (_xlpm.rozsah&gt;H272)*(ISNUMBER(_xlpm.rozsah)),_xlpm.indexy, IF(_xlpm.podminka, ROW(_xlpm.rozsah)-MIN(ROW(_xlpm.rozsah))+1),_xlpm.prvni, MIN(_xlpm.indexy),_xlpm.finalni, IF(_xlpm.prvni=1, 2, _xlpm.prvni),INDEX(_xlpm.rozsah, _xlpm.finalni))</f>
        <v>1900</v>
      </c>
      <c r="BA272" cm="1">
        <f t="array" aca="1" ref="BA272" ca="1">INDEX($J$3:$J$10001,MATCH(AZ272,$J$3:$J$10004,0)-1)</f>
        <v>1800</v>
      </c>
      <c r="BB272">
        <f t="shared" ca="1" si="82"/>
        <v>316</v>
      </c>
      <c r="BC272">
        <f t="shared" ca="1" si="82"/>
        <v>333</v>
      </c>
      <c r="BD272">
        <f t="shared" ca="1" si="81"/>
        <v>-17</v>
      </c>
      <c r="BE272">
        <f t="shared" ca="1" si="89"/>
        <v>324.73346950000001</v>
      </c>
      <c r="BF272">
        <f t="shared" ca="1" si="93"/>
        <v>324.2340104742342</v>
      </c>
      <c r="BG272">
        <f t="shared" ca="1" si="90"/>
        <v>324.7659895257658</v>
      </c>
      <c r="BH272" cm="1">
        <f t="array" aca="1" ref="BH272" ca="1">_xlfn.LET(_xlpm.rozsah, $J$3:$J$10001,_xlpm.podminka, (_xlpm.rozsah&gt;E272)*(ISNUMBER(_xlpm.rozsah)),_xlpm.indexy, IF(_xlpm.podminka, ROW(_xlpm.rozsah)-MIN(ROW(_xlpm.rozsah))+1),_xlpm.prvni, MIN(_xlpm.indexy),_xlpm.finalni, IF(_xlpm.prvni=1, 2, _xlpm.prvni),INDEX(_xlpm.rozsah, _xlpm.finalni))</f>
        <v>1900</v>
      </c>
      <c r="BI272" cm="1">
        <f t="array" aca="1" ref="BI272" ca="1">INDEX($J$3:$J$10001,MATCH(BH272,$J$3:$J$10004,0)-1)</f>
        <v>1800</v>
      </c>
      <c r="BJ272">
        <f t="shared" ca="1" si="83"/>
        <v>316</v>
      </c>
      <c r="BK272">
        <f t="shared" ca="1" si="83"/>
        <v>333</v>
      </c>
      <c r="BL272">
        <f t="shared" ca="1" si="94"/>
        <v>-17</v>
      </c>
      <c r="BM272">
        <f t="shared" ca="1" si="91"/>
        <v>324.2340104742342</v>
      </c>
    </row>
    <row r="273" spans="1:65" x14ac:dyDescent="0.25">
      <c r="A273" s="64">
        <v>270</v>
      </c>
      <c r="B273" s="64">
        <v>68</v>
      </c>
      <c r="C273" s="64">
        <v>96</v>
      </c>
      <c r="D273" s="18">
        <v>270</v>
      </c>
      <c r="E273" s="21">
        <f t="shared" ca="1" si="84"/>
        <v>1744.085277470751</v>
      </c>
      <c r="F273" s="22">
        <f t="shared" ca="1" si="85"/>
        <v>328.80528271677343</v>
      </c>
      <c r="G273" s="28">
        <v>270</v>
      </c>
      <c r="H273" s="24">
        <f t="shared" ca="1" si="86"/>
        <v>1741.4214959999999</v>
      </c>
      <c r="I273" s="25">
        <f t="shared" ca="1" si="87"/>
        <v>329.24001185280002</v>
      </c>
      <c r="J273" s="155"/>
      <c r="K273" s="155"/>
      <c r="L273" s="129">
        <f t="shared" si="92"/>
        <v>0</v>
      </c>
      <c r="AX273">
        <f t="shared" ca="1" si="80"/>
        <v>342.95834568000004</v>
      </c>
      <c r="AY273">
        <f t="shared" ca="1" si="88"/>
        <v>340.04165431999996</v>
      </c>
      <c r="AZ273" cm="1">
        <f t="array" aca="1" ref="AZ273" ca="1">_xlfn.LET(_xlpm.rozsah, $J$3:$J$10001,_xlpm.podminka, (_xlpm.rozsah&gt;H273)*(ISNUMBER(_xlpm.rozsah)),_xlpm.indexy, IF(_xlpm.podminka, ROW(_xlpm.rozsah)-MIN(ROW(_xlpm.rozsah))+1),_xlpm.prvni, MIN(_xlpm.indexy),_xlpm.finalni, IF(_xlpm.prvni=1, 2, _xlpm.prvni),INDEX(_xlpm.rozsah, _xlpm.finalni))</f>
        <v>1800</v>
      </c>
      <c r="BA273" cm="1">
        <f t="array" aca="1" ref="BA273" ca="1">INDEX($J$3:$J$10001,MATCH(AZ273,$J$3:$J$10004,0)-1)</f>
        <v>1700</v>
      </c>
      <c r="BB273">
        <f t="shared" ca="1" si="82"/>
        <v>333</v>
      </c>
      <c r="BC273">
        <f t="shared" ca="1" si="82"/>
        <v>350</v>
      </c>
      <c r="BD273">
        <f t="shared" ca="1" si="81"/>
        <v>-17</v>
      </c>
      <c r="BE273">
        <f t="shared" ca="1" si="89"/>
        <v>342.95834568000004</v>
      </c>
      <c r="BF273">
        <f t="shared" ca="1" si="93"/>
        <v>342.50550282997233</v>
      </c>
      <c r="BG273">
        <f t="shared" ca="1" si="90"/>
        <v>340.49449717002767</v>
      </c>
      <c r="BH273" cm="1">
        <f t="array" aca="1" ref="BH273" ca="1">_xlfn.LET(_xlpm.rozsah, $J$3:$J$10001,_xlpm.podminka, (_xlpm.rozsah&gt;E273)*(ISNUMBER(_xlpm.rozsah)),_xlpm.indexy, IF(_xlpm.podminka, ROW(_xlpm.rozsah)-MIN(ROW(_xlpm.rozsah))+1),_xlpm.prvni, MIN(_xlpm.indexy),_xlpm.finalni, IF(_xlpm.prvni=1, 2, _xlpm.prvni),INDEX(_xlpm.rozsah, _xlpm.finalni))</f>
        <v>1800</v>
      </c>
      <c r="BI273" cm="1">
        <f t="array" aca="1" ref="BI273" ca="1">INDEX($J$3:$J$10001,MATCH(BH273,$J$3:$J$10004,0)-1)</f>
        <v>1700</v>
      </c>
      <c r="BJ273">
        <f t="shared" ca="1" si="83"/>
        <v>333</v>
      </c>
      <c r="BK273">
        <f t="shared" ca="1" si="83"/>
        <v>350</v>
      </c>
      <c r="BL273">
        <f t="shared" ca="1" si="94"/>
        <v>-17</v>
      </c>
      <c r="BM273">
        <f t="shared" ca="1" si="91"/>
        <v>342.50550282997233</v>
      </c>
    </row>
    <row r="274" spans="1:65" x14ac:dyDescent="0.25">
      <c r="A274" s="64">
        <v>271</v>
      </c>
      <c r="B274" s="64">
        <v>86</v>
      </c>
      <c r="C274" s="64">
        <v>61</v>
      </c>
      <c r="D274" s="18">
        <v>271</v>
      </c>
      <c r="E274" s="21">
        <f t="shared" ca="1" si="84"/>
        <v>2020.4607920953615</v>
      </c>
      <c r="F274" s="22">
        <f t="shared" ca="1" si="85"/>
        <v>180.50378336436592</v>
      </c>
      <c r="G274" s="23">
        <v>271</v>
      </c>
      <c r="H274" s="24">
        <f t="shared" ca="1" si="86"/>
        <v>2017.0918919999999</v>
      </c>
      <c r="I274" s="25">
        <f t="shared" ca="1" si="87"/>
        <v>180.914789176</v>
      </c>
      <c r="J274" s="155"/>
      <c r="K274" s="155"/>
      <c r="L274" s="129">
        <f t="shared" si="92"/>
        <v>0</v>
      </c>
      <c r="AX274">
        <f t="shared" ca="1" si="80"/>
        <v>296.58162160000001</v>
      </c>
      <c r="AY274">
        <f t="shared" ca="1" si="88"/>
        <v>283.41837839999999</v>
      </c>
      <c r="AZ274" cm="1">
        <f t="array" aca="1" ref="AZ274" ca="1">_xlfn.LET(_xlpm.rozsah, $J$3:$J$10001,_xlpm.podminka, (_xlpm.rozsah&gt;H274)*(ISNUMBER(_xlpm.rozsah)),_xlpm.indexy, IF(_xlpm.podminka, ROW(_xlpm.rozsah)-MIN(ROW(_xlpm.rozsah))+1),_xlpm.prvni, MIN(_xlpm.indexy),_xlpm.finalni, IF(_xlpm.prvni=1, 2, _xlpm.prvni),INDEX(_xlpm.rozsah, _xlpm.finalni))</f>
        <v>2100</v>
      </c>
      <c r="BA274" cm="1">
        <f t="array" aca="1" ref="BA274" ca="1">INDEX($J$3:$J$10001,MATCH(AZ274,$J$3:$J$10004,0)-1)</f>
        <v>2000</v>
      </c>
      <c r="BB274">
        <f t="shared" ca="1" si="82"/>
        <v>280</v>
      </c>
      <c r="BC274">
        <f t="shared" ca="1" si="82"/>
        <v>300</v>
      </c>
      <c r="BD274">
        <f t="shared" ca="1" si="81"/>
        <v>-20</v>
      </c>
      <c r="BE274">
        <f t="shared" ca="1" si="89"/>
        <v>296.58162160000001</v>
      </c>
      <c r="BF274">
        <f t="shared" ca="1" si="93"/>
        <v>295.90784158092771</v>
      </c>
      <c r="BG274">
        <f t="shared" ca="1" si="90"/>
        <v>284.09215841907229</v>
      </c>
      <c r="BH274" cm="1">
        <f t="array" aca="1" ref="BH274" ca="1">_xlfn.LET(_xlpm.rozsah, $J$3:$J$10001,_xlpm.podminka, (_xlpm.rozsah&gt;E274)*(ISNUMBER(_xlpm.rozsah)),_xlpm.indexy, IF(_xlpm.podminka, ROW(_xlpm.rozsah)-MIN(ROW(_xlpm.rozsah))+1),_xlpm.prvni, MIN(_xlpm.indexy),_xlpm.finalni, IF(_xlpm.prvni=1, 2, _xlpm.prvni),INDEX(_xlpm.rozsah, _xlpm.finalni))</f>
        <v>2100</v>
      </c>
      <c r="BI274" cm="1">
        <f t="array" aca="1" ref="BI274" ca="1">INDEX($J$3:$J$10001,MATCH(BH274,$J$3:$J$10004,0)-1)</f>
        <v>2000</v>
      </c>
      <c r="BJ274">
        <f t="shared" ca="1" si="83"/>
        <v>280</v>
      </c>
      <c r="BK274">
        <f t="shared" ca="1" si="83"/>
        <v>300</v>
      </c>
      <c r="BL274">
        <f t="shared" ca="1" si="94"/>
        <v>-20</v>
      </c>
      <c r="BM274">
        <f t="shared" ca="1" si="91"/>
        <v>295.90784158092771</v>
      </c>
    </row>
    <row r="275" spans="1:65" x14ac:dyDescent="0.25">
      <c r="A275" s="64">
        <v>272</v>
      </c>
      <c r="B275" s="64">
        <v>66</v>
      </c>
      <c r="C275" s="64">
        <v>0</v>
      </c>
      <c r="D275" s="18">
        <v>272</v>
      </c>
      <c r="E275" s="21">
        <f t="shared" ca="1" si="84"/>
        <v>1713.3768869569053</v>
      </c>
      <c r="F275" s="22">
        <f t="shared" ca="1" si="85"/>
        <v>0</v>
      </c>
      <c r="G275" s="28">
        <v>272</v>
      </c>
      <c r="H275" s="24">
        <f t="shared" ca="1" si="86"/>
        <v>1710.7914519999999</v>
      </c>
      <c r="I275" s="25">
        <f t="shared" ca="1" si="87"/>
        <v>0</v>
      </c>
      <c r="J275" s="155"/>
      <c r="K275" s="155"/>
      <c r="L275" s="129">
        <f t="shared" si="92"/>
        <v>0</v>
      </c>
      <c r="AX275">
        <f t="shared" ca="1" si="80"/>
        <v>348.16545316000003</v>
      </c>
      <c r="AY275">
        <f t="shared" ca="1" si="88"/>
        <v>334.83454683999997</v>
      </c>
      <c r="AZ275" cm="1">
        <f t="array" aca="1" ref="AZ275" ca="1">_xlfn.LET(_xlpm.rozsah, $J$3:$J$10001,_xlpm.podminka, (_xlpm.rozsah&gt;H275)*(ISNUMBER(_xlpm.rozsah)),_xlpm.indexy, IF(_xlpm.podminka, ROW(_xlpm.rozsah)-MIN(ROW(_xlpm.rozsah))+1),_xlpm.prvni, MIN(_xlpm.indexy),_xlpm.finalni, IF(_xlpm.prvni=1, 2, _xlpm.prvni),INDEX(_xlpm.rozsah, _xlpm.finalni))</f>
        <v>1800</v>
      </c>
      <c r="BA275" cm="1">
        <f t="array" aca="1" ref="BA275" ca="1">INDEX($J$3:$J$10001,MATCH(AZ275,$J$3:$J$10004,0)-1)</f>
        <v>1700</v>
      </c>
      <c r="BB275">
        <f t="shared" ca="1" si="82"/>
        <v>333</v>
      </c>
      <c r="BC275">
        <f t="shared" ca="1" si="82"/>
        <v>350</v>
      </c>
      <c r="BD275">
        <f t="shared" ca="1" si="81"/>
        <v>-17</v>
      </c>
      <c r="BE275">
        <f t="shared" ca="1" si="89"/>
        <v>348.16545316000003</v>
      </c>
      <c r="BF275">
        <f t="shared" ca="1" si="93"/>
        <v>347.7259292173261</v>
      </c>
      <c r="BG275">
        <f t="shared" ca="1" si="90"/>
        <v>335.2740707826739</v>
      </c>
      <c r="BH275" cm="1">
        <f t="array" aca="1" ref="BH275" ca="1">_xlfn.LET(_xlpm.rozsah, $J$3:$J$10001,_xlpm.podminka, (_xlpm.rozsah&gt;E275)*(ISNUMBER(_xlpm.rozsah)),_xlpm.indexy, IF(_xlpm.podminka, ROW(_xlpm.rozsah)-MIN(ROW(_xlpm.rozsah))+1),_xlpm.prvni, MIN(_xlpm.indexy),_xlpm.finalni, IF(_xlpm.prvni=1, 2, _xlpm.prvni),INDEX(_xlpm.rozsah, _xlpm.finalni))</f>
        <v>1800</v>
      </c>
      <c r="BI275" cm="1">
        <f t="array" aca="1" ref="BI275" ca="1">INDEX($J$3:$J$10001,MATCH(BH275,$J$3:$J$10004,0)-1)</f>
        <v>1700</v>
      </c>
      <c r="BJ275">
        <f t="shared" ca="1" si="83"/>
        <v>333</v>
      </c>
      <c r="BK275">
        <f t="shared" ca="1" si="83"/>
        <v>350</v>
      </c>
      <c r="BL275">
        <f t="shared" ca="1" si="94"/>
        <v>-17</v>
      </c>
      <c r="BM275">
        <f t="shared" ca="1" si="91"/>
        <v>347.7259292173261</v>
      </c>
    </row>
    <row r="276" spans="1:65" x14ac:dyDescent="0.25">
      <c r="A276" s="64">
        <v>273</v>
      </c>
      <c r="B276" s="64">
        <v>37</v>
      </c>
      <c r="C276" s="64">
        <v>0</v>
      </c>
      <c r="D276" s="18">
        <v>273</v>
      </c>
      <c r="E276" s="21">
        <f t="shared" ca="1" si="84"/>
        <v>1268.1052245061439</v>
      </c>
      <c r="F276" s="22">
        <f t="shared" ca="1" si="85"/>
        <v>0</v>
      </c>
      <c r="G276" s="23">
        <v>273</v>
      </c>
      <c r="H276" s="24">
        <f t="shared" ca="1" si="86"/>
        <v>1266.655814</v>
      </c>
      <c r="I276" s="25">
        <f t="shared" ca="1" si="87"/>
        <v>0</v>
      </c>
      <c r="J276" s="155"/>
      <c r="K276" s="155"/>
      <c r="L276" s="129">
        <f t="shared" si="92"/>
        <v>0</v>
      </c>
      <c r="AX276">
        <f t="shared" ca="1" si="80"/>
        <v>339.99674419999997</v>
      </c>
      <c r="AY276">
        <f t="shared" ca="1" si="88"/>
        <v>339.99674419999997</v>
      </c>
      <c r="AZ276" cm="1">
        <f t="array" aca="1" ref="AZ276" ca="1">_xlfn.LET(_xlpm.rozsah, $J$3:$J$10001,_xlpm.podminka, (_xlpm.rozsah&gt;H276)*(ISNUMBER(_xlpm.rozsah)),_xlpm.indexy, IF(_xlpm.podminka, ROW(_xlpm.rozsah)-MIN(ROW(_xlpm.rozsah))+1),_xlpm.prvni, MIN(_xlpm.indexy),_xlpm.finalni, IF(_xlpm.prvni=1, 2, _xlpm.prvni),INDEX(_xlpm.rozsah, _xlpm.finalni))</f>
        <v>1300</v>
      </c>
      <c r="BA276" cm="1">
        <f t="array" aca="1" ref="BA276" ca="1">INDEX($J$3:$J$10001,MATCH(AZ276,$J$3:$J$10004,0)-1)</f>
        <v>1200</v>
      </c>
      <c r="BB276">
        <f t="shared" ca="1" si="82"/>
        <v>350</v>
      </c>
      <c r="BC276">
        <f t="shared" ca="1" si="82"/>
        <v>320</v>
      </c>
      <c r="BD276">
        <f t="shared" ca="1" si="81"/>
        <v>30</v>
      </c>
      <c r="BE276">
        <f t="shared" ca="1" si="89"/>
        <v>330.00325580000003</v>
      </c>
      <c r="BF276">
        <f t="shared" ca="1" si="93"/>
        <v>340.43156735184317</v>
      </c>
      <c r="BG276">
        <f t="shared" ca="1" si="90"/>
        <v>340.43156735184317</v>
      </c>
      <c r="BH276" cm="1">
        <f t="array" aca="1" ref="BH276" ca="1">_xlfn.LET(_xlpm.rozsah, $J$3:$J$10001,_xlpm.podminka, (_xlpm.rozsah&gt;E276)*(ISNUMBER(_xlpm.rozsah)),_xlpm.indexy, IF(_xlpm.podminka, ROW(_xlpm.rozsah)-MIN(ROW(_xlpm.rozsah))+1),_xlpm.prvni, MIN(_xlpm.indexy),_xlpm.finalni, IF(_xlpm.prvni=1, 2, _xlpm.prvni),INDEX(_xlpm.rozsah, _xlpm.finalni))</f>
        <v>1300</v>
      </c>
      <c r="BI276" cm="1">
        <f t="array" aca="1" ref="BI276" ca="1">INDEX($J$3:$J$10001,MATCH(BH276,$J$3:$J$10004,0)-1)</f>
        <v>1200</v>
      </c>
      <c r="BJ276">
        <f t="shared" ca="1" si="83"/>
        <v>350</v>
      </c>
      <c r="BK276">
        <f t="shared" ca="1" si="83"/>
        <v>320</v>
      </c>
      <c r="BL276">
        <f t="shared" ca="1" si="94"/>
        <v>30</v>
      </c>
      <c r="BM276">
        <f t="shared" ca="1" si="91"/>
        <v>329.56843264815683</v>
      </c>
    </row>
    <row r="277" spans="1:65" x14ac:dyDescent="0.25">
      <c r="A277" s="64">
        <v>274</v>
      </c>
      <c r="B277" s="64">
        <v>45</v>
      </c>
      <c r="C277" s="64">
        <v>37</v>
      </c>
      <c r="D277" s="18">
        <v>274</v>
      </c>
      <c r="E277" s="21">
        <f t="shared" ca="1" si="84"/>
        <v>1390.9387865615263</v>
      </c>
      <c r="F277" s="22">
        <f t="shared" ca="1" si="85"/>
        <v>132.86473510277648</v>
      </c>
      <c r="G277" s="28">
        <v>274</v>
      </c>
      <c r="H277" s="24">
        <f t="shared" ca="1" si="86"/>
        <v>1389.17599</v>
      </c>
      <c r="I277" s="25">
        <f t="shared" ca="1" si="87"/>
        <v>132.79951162999998</v>
      </c>
      <c r="J277" s="155"/>
      <c r="K277" s="155"/>
      <c r="L277" s="129">
        <f t="shared" si="92"/>
        <v>0</v>
      </c>
      <c r="AX277">
        <f t="shared" ca="1" si="80"/>
        <v>358.917599</v>
      </c>
      <c r="AY277">
        <f t="shared" ca="1" si="88"/>
        <v>358.917599</v>
      </c>
      <c r="AZ277" cm="1">
        <f t="array" aca="1" ref="AZ277" ca="1">_xlfn.LET(_xlpm.rozsah, $J$3:$J$10001,_xlpm.podminka, (_xlpm.rozsah&gt;H277)*(ISNUMBER(_xlpm.rozsah)),_xlpm.indexy, IF(_xlpm.podminka, ROW(_xlpm.rozsah)-MIN(ROW(_xlpm.rozsah))+1),_xlpm.prvni, MIN(_xlpm.indexy),_xlpm.finalni, IF(_xlpm.prvni=1, 2, _xlpm.prvni),INDEX(_xlpm.rozsah, _xlpm.finalni))</f>
        <v>1400</v>
      </c>
      <c r="BA277" cm="1">
        <f t="array" aca="1" ref="BA277" ca="1">INDEX($J$3:$J$10001,MATCH(AZ277,$J$3:$J$10004,0)-1)</f>
        <v>1300</v>
      </c>
      <c r="BB277">
        <f t="shared" ca="1" si="82"/>
        <v>360</v>
      </c>
      <c r="BC277">
        <f t="shared" ca="1" si="82"/>
        <v>350</v>
      </c>
      <c r="BD277">
        <f t="shared" ca="1" si="81"/>
        <v>10</v>
      </c>
      <c r="BE277">
        <f t="shared" ca="1" si="89"/>
        <v>351.082401</v>
      </c>
      <c r="BF277">
        <f t="shared" ca="1" si="93"/>
        <v>359.09387865615264</v>
      </c>
      <c r="BG277">
        <f t="shared" ca="1" si="90"/>
        <v>359.09387865615264</v>
      </c>
      <c r="BH277" cm="1">
        <f t="array" aca="1" ref="BH277" ca="1">_xlfn.LET(_xlpm.rozsah, $J$3:$J$10001,_xlpm.podminka, (_xlpm.rozsah&gt;E277)*(ISNUMBER(_xlpm.rozsah)),_xlpm.indexy, IF(_xlpm.podminka, ROW(_xlpm.rozsah)-MIN(ROW(_xlpm.rozsah))+1),_xlpm.prvni, MIN(_xlpm.indexy),_xlpm.finalni, IF(_xlpm.prvni=1, 2, _xlpm.prvni),INDEX(_xlpm.rozsah, _xlpm.finalni))</f>
        <v>1400</v>
      </c>
      <c r="BI277" cm="1">
        <f t="array" aca="1" ref="BI277" ca="1">INDEX($J$3:$J$10001,MATCH(BH277,$J$3:$J$10004,0)-1)</f>
        <v>1300</v>
      </c>
      <c r="BJ277">
        <f t="shared" ca="1" si="83"/>
        <v>360</v>
      </c>
      <c r="BK277">
        <f t="shared" ca="1" si="83"/>
        <v>350</v>
      </c>
      <c r="BL277">
        <f t="shared" ca="1" si="94"/>
        <v>10</v>
      </c>
      <c r="BM277">
        <f t="shared" ca="1" si="91"/>
        <v>350.90612134384736</v>
      </c>
    </row>
    <row r="278" spans="1:65" x14ac:dyDescent="0.25">
      <c r="A278" s="64">
        <v>275</v>
      </c>
      <c r="B278" s="64">
        <v>68</v>
      </c>
      <c r="C278" s="64">
        <v>96</v>
      </c>
      <c r="D278" s="18">
        <v>275</v>
      </c>
      <c r="E278" s="21">
        <f t="shared" ca="1" si="84"/>
        <v>1744.085277470751</v>
      </c>
      <c r="F278" s="22">
        <f t="shared" ca="1" si="85"/>
        <v>328.80528271677343</v>
      </c>
      <c r="G278" s="23">
        <v>275</v>
      </c>
      <c r="H278" s="24">
        <f t="shared" ca="1" si="86"/>
        <v>1741.4214959999999</v>
      </c>
      <c r="I278" s="25">
        <f t="shared" ca="1" si="87"/>
        <v>329.24001185280002</v>
      </c>
      <c r="J278" s="155"/>
      <c r="K278" s="155"/>
      <c r="L278" s="129">
        <f t="shared" si="92"/>
        <v>0</v>
      </c>
      <c r="AX278">
        <f t="shared" ca="1" si="80"/>
        <v>342.95834568000004</v>
      </c>
      <c r="AY278">
        <f t="shared" ca="1" si="88"/>
        <v>340.04165431999996</v>
      </c>
      <c r="AZ278" cm="1">
        <f t="array" aca="1" ref="AZ278" ca="1">_xlfn.LET(_xlpm.rozsah, $J$3:$J$10001,_xlpm.podminka, (_xlpm.rozsah&gt;H278)*(ISNUMBER(_xlpm.rozsah)),_xlpm.indexy, IF(_xlpm.podminka, ROW(_xlpm.rozsah)-MIN(ROW(_xlpm.rozsah))+1),_xlpm.prvni, MIN(_xlpm.indexy),_xlpm.finalni, IF(_xlpm.prvni=1, 2, _xlpm.prvni),INDEX(_xlpm.rozsah, _xlpm.finalni))</f>
        <v>1800</v>
      </c>
      <c r="BA278" cm="1">
        <f t="array" aca="1" ref="BA278" ca="1">INDEX($J$3:$J$10001,MATCH(AZ278,$J$3:$J$10004,0)-1)</f>
        <v>1700</v>
      </c>
      <c r="BB278">
        <f t="shared" ca="1" si="82"/>
        <v>333</v>
      </c>
      <c r="BC278">
        <f t="shared" ca="1" si="82"/>
        <v>350</v>
      </c>
      <c r="BD278">
        <f t="shared" ca="1" si="81"/>
        <v>-17</v>
      </c>
      <c r="BE278">
        <f t="shared" ca="1" si="89"/>
        <v>342.95834568000004</v>
      </c>
      <c r="BF278">
        <f t="shared" ca="1" si="93"/>
        <v>342.50550282997233</v>
      </c>
      <c r="BG278">
        <f t="shared" ca="1" si="90"/>
        <v>340.49449717002767</v>
      </c>
      <c r="BH278" cm="1">
        <f t="array" aca="1" ref="BH278" ca="1">_xlfn.LET(_xlpm.rozsah, $J$3:$J$10001,_xlpm.podminka, (_xlpm.rozsah&gt;E278)*(ISNUMBER(_xlpm.rozsah)),_xlpm.indexy, IF(_xlpm.podminka, ROW(_xlpm.rozsah)-MIN(ROW(_xlpm.rozsah))+1),_xlpm.prvni, MIN(_xlpm.indexy),_xlpm.finalni, IF(_xlpm.prvni=1, 2, _xlpm.prvni),INDEX(_xlpm.rozsah, _xlpm.finalni))</f>
        <v>1800</v>
      </c>
      <c r="BI278" cm="1">
        <f t="array" aca="1" ref="BI278" ca="1">INDEX($J$3:$J$10001,MATCH(BH278,$J$3:$J$10004,0)-1)</f>
        <v>1700</v>
      </c>
      <c r="BJ278">
        <f t="shared" ca="1" si="83"/>
        <v>333</v>
      </c>
      <c r="BK278">
        <f t="shared" ca="1" si="83"/>
        <v>350</v>
      </c>
      <c r="BL278">
        <f t="shared" ca="1" si="94"/>
        <v>-17</v>
      </c>
      <c r="BM278">
        <f t="shared" ca="1" si="91"/>
        <v>342.50550282997233</v>
      </c>
    </row>
    <row r="279" spans="1:65" x14ac:dyDescent="0.25">
      <c r="A279" s="64">
        <v>276</v>
      </c>
      <c r="B279" s="64">
        <v>80</v>
      </c>
      <c r="C279" s="64">
        <v>97</v>
      </c>
      <c r="D279" s="18">
        <v>276</v>
      </c>
      <c r="E279" s="21">
        <f t="shared" ca="1" si="84"/>
        <v>1928.3356205538248</v>
      </c>
      <c r="F279" s="22">
        <f t="shared" ca="1" si="85"/>
        <v>302.12231169004639</v>
      </c>
      <c r="G279" s="28">
        <v>276</v>
      </c>
      <c r="H279" s="24">
        <f t="shared" ca="1" si="86"/>
        <v>1925.2017599999999</v>
      </c>
      <c r="I279" s="25">
        <f t="shared" ca="1" si="87"/>
        <v>302.60868684800005</v>
      </c>
      <c r="J279" s="155"/>
      <c r="K279" s="155"/>
      <c r="L279" s="129">
        <f t="shared" si="92"/>
        <v>0</v>
      </c>
      <c r="AX279">
        <f t="shared" ca="1" si="80"/>
        <v>311.96771840000002</v>
      </c>
      <c r="AY279">
        <f t="shared" ca="1" si="88"/>
        <v>304.03228159999998</v>
      </c>
      <c r="AZ279" cm="1">
        <f t="array" aca="1" ref="AZ279" ca="1">_xlfn.LET(_xlpm.rozsah, $J$3:$J$10001,_xlpm.podminka, (_xlpm.rozsah&gt;H279)*(ISNUMBER(_xlpm.rozsah)),_xlpm.indexy, IF(_xlpm.podminka, ROW(_xlpm.rozsah)-MIN(ROW(_xlpm.rozsah))+1),_xlpm.prvni, MIN(_xlpm.indexy),_xlpm.finalni, IF(_xlpm.prvni=1, 2, _xlpm.prvni),INDEX(_xlpm.rozsah, _xlpm.finalni))</f>
        <v>2000</v>
      </c>
      <c r="BA279" cm="1">
        <f t="array" aca="1" ref="BA279" ca="1">INDEX($J$3:$J$10001,MATCH(AZ279,$J$3:$J$10004,0)-1)</f>
        <v>1900</v>
      </c>
      <c r="BB279">
        <f t="shared" ca="1" si="82"/>
        <v>300</v>
      </c>
      <c r="BC279">
        <f t="shared" ca="1" si="82"/>
        <v>316</v>
      </c>
      <c r="BD279">
        <f t="shared" ca="1" si="81"/>
        <v>-16</v>
      </c>
      <c r="BE279">
        <f t="shared" ca="1" si="89"/>
        <v>311.96771840000002</v>
      </c>
      <c r="BF279">
        <f t="shared" ca="1" si="93"/>
        <v>311.46630071138804</v>
      </c>
      <c r="BG279">
        <f t="shared" ca="1" si="90"/>
        <v>304.53369928861196</v>
      </c>
      <c r="BH279" cm="1">
        <f t="array" aca="1" ref="BH279" ca="1">_xlfn.LET(_xlpm.rozsah, $J$3:$J$10001,_xlpm.podminka, (_xlpm.rozsah&gt;E279)*(ISNUMBER(_xlpm.rozsah)),_xlpm.indexy, IF(_xlpm.podminka, ROW(_xlpm.rozsah)-MIN(ROW(_xlpm.rozsah))+1),_xlpm.prvni, MIN(_xlpm.indexy),_xlpm.finalni, IF(_xlpm.prvni=1, 2, _xlpm.prvni),INDEX(_xlpm.rozsah, _xlpm.finalni))</f>
        <v>2000</v>
      </c>
      <c r="BI279" cm="1">
        <f t="array" aca="1" ref="BI279" ca="1">INDEX($J$3:$J$10001,MATCH(BH279,$J$3:$J$10004,0)-1)</f>
        <v>1900</v>
      </c>
      <c r="BJ279">
        <f t="shared" ca="1" si="83"/>
        <v>300</v>
      </c>
      <c r="BK279">
        <f t="shared" ca="1" si="83"/>
        <v>316</v>
      </c>
      <c r="BL279">
        <f t="shared" ca="1" si="94"/>
        <v>-16</v>
      </c>
      <c r="BM279">
        <f t="shared" ca="1" si="91"/>
        <v>311.46630071138804</v>
      </c>
    </row>
    <row r="280" spans="1:65" x14ac:dyDescent="0.25">
      <c r="A280" s="64">
        <v>277</v>
      </c>
      <c r="B280" s="64">
        <v>92</v>
      </c>
      <c r="C280" s="64">
        <v>96</v>
      </c>
      <c r="D280" s="18">
        <v>277</v>
      </c>
      <c r="E280" s="21">
        <f t="shared" ca="1" si="84"/>
        <v>2112.5859636368987</v>
      </c>
      <c r="F280" s="22">
        <f t="shared" ca="1" si="85"/>
        <v>264.57111621800203</v>
      </c>
      <c r="G280" s="23">
        <v>277</v>
      </c>
      <c r="H280" s="24">
        <f t="shared" ca="1" si="86"/>
        <v>2108.9820239999999</v>
      </c>
      <c r="I280" s="25">
        <f t="shared" ca="1" si="87"/>
        <v>265.78203993599999</v>
      </c>
      <c r="J280" s="155"/>
      <c r="K280" s="155"/>
      <c r="L280" s="129">
        <f t="shared" si="92"/>
        <v>0</v>
      </c>
      <c r="AX280">
        <f t="shared" ca="1" si="80"/>
        <v>276.85629160000002</v>
      </c>
      <c r="AY280">
        <f t="shared" ca="1" si="88"/>
        <v>248.14370839999998</v>
      </c>
      <c r="AZ280" cm="1">
        <f t="array" aca="1" ref="AZ280" ca="1">_xlfn.LET(_xlpm.rozsah, $J$3:$J$10001,_xlpm.podminka, (_xlpm.rozsah&gt;H280)*(ISNUMBER(_xlpm.rozsah)),_xlpm.indexy, IF(_xlpm.podminka, ROW(_xlpm.rozsah)-MIN(ROW(_xlpm.rozsah))+1),_xlpm.prvni, MIN(_xlpm.indexy),_xlpm.finalni, IF(_xlpm.prvni=1, 2, _xlpm.prvni),INDEX(_xlpm.rozsah, _xlpm.finalni))</f>
        <v>2200</v>
      </c>
      <c r="BA280" cm="1">
        <f t="array" aca="1" ref="BA280" ca="1">INDEX($J$3:$J$10001,MATCH(AZ280,$J$3:$J$10004,0)-1)</f>
        <v>2100</v>
      </c>
      <c r="BB280">
        <f t="shared" ca="1" si="82"/>
        <v>245</v>
      </c>
      <c r="BC280">
        <f t="shared" ca="1" si="82"/>
        <v>280</v>
      </c>
      <c r="BD280">
        <f t="shared" ca="1" si="81"/>
        <v>-35</v>
      </c>
      <c r="BE280">
        <f t="shared" ca="1" si="89"/>
        <v>276.85629160000002</v>
      </c>
      <c r="BF280">
        <f t="shared" ca="1" si="93"/>
        <v>275.59491272708544</v>
      </c>
      <c r="BG280">
        <f t="shared" ca="1" si="90"/>
        <v>249.40508727291453</v>
      </c>
      <c r="BH280" cm="1">
        <f t="array" aca="1" ref="BH280" ca="1">_xlfn.LET(_xlpm.rozsah, $J$3:$J$10001,_xlpm.podminka, (_xlpm.rozsah&gt;E280)*(ISNUMBER(_xlpm.rozsah)),_xlpm.indexy, IF(_xlpm.podminka, ROW(_xlpm.rozsah)-MIN(ROW(_xlpm.rozsah))+1),_xlpm.prvni, MIN(_xlpm.indexy),_xlpm.finalni, IF(_xlpm.prvni=1, 2, _xlpm.prvni),INDEX(_xlpm.rozsah, _xlpm.finalni))</f>
        <v>2200</v>
      </c>
      <c r="BI280" cm="1">
        <f t="array" aca="1" ref="BI280" ca="1">INDEX($J$3:$J$10001,MATCH(BH280,$J$3:$J$10004,0)-1)</f>
        <v>2100</v>
      </c>
      <c r="BJ280">
        <f t="shared" ca="1" si="83"/>
        <v>245</v>
      </c>
      <c r="BK280">
        <f t="shared" ca="1" si="83"/>
        <v>280</v>
      </c>
      <c r="BL280">
        <f t="shared" ca="1" si="94"/>
        <v>-35</v>
      </c>
      <c r="BM280">
        <f t="shared" ca="1" si="91"/>
        <v>275.59491272708544</v>
      </c>
    </row>
    <row r="281" spans="1:65" x14ac:dyDescent="0.25">
      <c r="A281" s="64">
        <v>278</v>
      </c>
      <c r="B281" s="64">
        <v>90</v>
      </c>
      <c r="C281" s="64">
        <v>97</v>
      </c>
      <c r="D281" s="18">
        <v>278</v>
      </c>
      <c r="E281" s="21">
        <f t="shared" ca="1" si="84"/>
        <v>2081.8775731230526</v>
      </c>
      <c r="F281" s="22">
        <f t="shared" ca="1" si="85"/>
        <v>275.11575081412781</v>
      </c>
      <c r="G281" s="28">
        <v>278</v>
      </c>
      <c r="H281" s="24">
        <f t="shared" ca="1" si="86"/>
        <v>2078.3519799999999</v>
      </c>
      <c r="I281" s="25">
        <f t="shared" ca="1" si="87"/>
        <v>275.79971588000001</v>
      </c>
      <c r="J281" s="155"/>
      <c r="K281" s="155"/>
      <c r="L281" s="129">
        <f t="shared" si="92"/>
        <v>0</v>
      </c>
      <c r="AX281">
        <f t="shared" ca="1" si="80"/>
        <v>284.32960400000002</v>
      </c>
      <c r="AY281">
        <f t="shared" ca="1" si="88"/>
        <v>295.67039599999998</v>
      </c>
      <c r="AZ281" cm="1">
        <f t="array" aca="1" ref="AZ281" ca="1">_xlfn.LET(_xlpm.rozsah, $J$3:$J$10001,_xlpm.podminka, (_xlpm.rozsah&gt;H281)*(ISNUMBER(_xlpm.rozsah)),_xlpm.indexy, IF(_xlpm.podminka, ROW(_xlpm.rozsah)-MIN(ROW(_xlpm.rozsah))+1),_xlpm.prvni, MIN(_xlpm.indexy),_xlpm.finalni, IF(_xlpm.prvni=1, 2, _xlpm.prvni),INDEX(_xlpm.rozsah, _xlpm.finalni))</f>
        <v>2100</v>
      </c>
      <c r="BA281" cm="1">
        <f t="array" aca="1" ref="BA281" ca="1">INDEX($J$3:$J$10001,MATCH(AZ281,$J$3:$J$10004,0)-1)</f>
        <v>2000</v>
      </c>
      <c r="BB281">
        <f t="shared" ca="1" si="82"/>
        <v>280</v>
      </c>
      <c r="BC281">
        <f t="shared" ca="1" si="82"/>
        <v>300</v>
      </c>
      <c r="BD281">
        <f t="shared" ca="1" si="81"/>
        <v>-20</v>
      </c>
      <c r="BE281">
        <f t="shared" ca="1" si="89"/>
        <v>284.32960400000002</v>
      </c>
      <c r="BF281">
        <f t="shared" ca="1" si="93"/>
        <v>283.6244853753895</v>
      </c>
      <c r="BG281">
        <f t="shared" ca="1" si="90"/>
        <v>296.3755146246105</v>
      </c>
      <c r="BH281" cm="1">
        <f t="array" aca="1" ref="BH281" ca="1">_xlfn.LET(_xlpm.rozsah, $J$3:$J$10001,_xlpm.podminka, (_xlpm.rozsah&gt;E281)*(ISNUMBER(_xlpm.rozsah)),_xlpm.indexy, IF(_xlpm.podminka, ROW(_xlpm.rozsah)-MIN(ROW(_xlpm.rozsah))+1),_xlpm.prvni, MIN(_xlpm.indexy),_xlpm.finalni, IF(_xlpm.prvni=1, 2, _xlpm.prvni),INDEX(_xlpm.rozsah, _xlpm.finalni))</f>
        <v>2100</v>
      </c>
      <c r="BI281" cm="1">
        <f t="array" aca="1" ref="BI281" ca="1">INDEX($J$3:$J$10001,MATCH(BH281,$J$3:$J$10004,0)-1)</f>
        <v>2000</v>
      </c>
      <c r="BJ281">
        <f t="shared" ca="1" si="83"/>
        <v>280</v>
      </c>
      <c r="BK281">
        <f t="shared" ca="1" si="83"/>
        <v>300</v>
      </c>
      <c r="BL281">
        <f t="shared" ca="1" si="94"/>
        <v>-20</v>
      </c>
      <c r="BM281">
        <f t="shared" ca="1" si="91"/>
        <v>283.6244853753895</v>
      </c>
    </row>
    <row r="282" spans="1:65" x14ac:dyDescent="0.25">
      <c r="A282" s="64">
        <v>279</v>
      </c>
      <c r="B282" s="64">
        <v>82</v>
      </c>
      <c r="C282" s="64">
        <v>96</v>
      </c>
      <c r="D282" s="18">
        <v>279</v>
      </c>
      <c r="E282" s="21">
        <f t="shared" ca="1" si="84"/>
        <v>1959.0440110676702</v>
      </c>
      <c r="F282" s="22">
        <f t="shared" ca="1" si="85"/>
        <v>294.29083990000584</v>
      </c>
      <c r="G282" s="23">
        <v>279</v>
      </c>
      <c r="H282" s="24">
        <f t="shared" ca="1" si="86"/>
        <v>1955.8318039999999</v>
      </c>
      <c r="I282" s="25">
        <f t="shared" ca="1" si="87"/>
        <v>294.78423490560004</v>
      </c>
      <c r="J282" s="155"/>
      <c r="K282" s="155"/>
      <c r="L282" s="129">
        <f t="shared" si="92"/>
        <v>0</v>
      </c>
      <c r="AX282">
        <f t="shared" ca="1" si="80"/>
        <v>307.06691136000001</v>
      </c>
      <c r="AY282">
        <f t="shared" ca="1" si="88"/>
        <v>308.93308863999999</v>
      </c>
      <c r="AZ282" cm="1">
        <f t="array" aca="1" ref="AZ282" ca="1">_xlfn.LET(_xlpm.rozsah, $J$3:$J$10001,_xlpm.podminka, (_xlpm.rozsah&gt;H282)*(ISNUMBER(_xlpm.rozsah)),_xlpm.indexy, IF(_xlpm.podminka, ROW(_xlpm.rozsah)-MIN(ROW(_xlpm.rozsah))+1),_xlpm.prvni, MIN(_xlpm.indexy),_xlpm.finalni, IF(_xlpm.prvni=1, 2, _xlpm.prvni),INDEX(_xlpm.rozsah, _xlpm.finalni))</f>
        <v>2000</v>
      </c>
      <c r="BA282" cm="1">
        <f t="array" aca="1" ref="BA282" ca="1">INDEX($J$3:$J$10001,MATCH(AZ282,$J$3:$J$10004,0)-1)</f>
        <v>1900</v>
      </c>
      <c r="BB282">
        <f t="shared" ca="1" si="82"/>
        <v>300</v>
      </c>
      <c r="BC282">
        <f t="shared" ca="1" si="82"/>
        <v>316</v>
      </c>
      <c r="BD282">
        <f t="shared" ca="1" si="81"/>
        <v>-16</v>
      </c>
      <c r="BE282">
        <f t="shared" ca="1" si="89"/>
        <v>307.06691136000001</v>
      </c>
      <c r="BF282">
        <f t="shared" ca="1" si="93"/>
        <v>306.55295822917276</v>
      </c>
      <c r="BG282">
        <f t="shared" ca="1" si="90"/>
        <v>309.44704177082724</v>
      </c>
      <c r="BH282" cm="1">
        <f t="array" aca="1" ref="BH282" ca="1">_xlfn.LET(_xlpm.rozsah, $J$3:$J$10001,_xlpm.podminka, (_xlpm.rozsah&gt;E282)*(ISNUMBER(_xlpm.rozsah)),_xlpm.indexy, IF(_xlpm.podminka, ROW(_xlpm.rozsah)-MIN(ROW(_xlpm.rozsah))+1),_xlpm.prvni, MIN(_xlpm.indexy),_xlpm.finalni, IF(_xlpm.prvni=1, 2, _xlpm.prvni),INDEX(_xlpm.rozsah, _xlpm.finalni))</f>
        <v>2000</v>
      </c>
      <c r="BI282" cm="1">
        <f t="array" aca="1" ref="BI282" ca="1">INDEX($J$3:$J$10001,MATCH(BH282,$J$3:$J$10004,0)-1)</f>
        <v>1900</v>
      </c>
      <c r="BJ282">
        <f t="shared" ca="1" si="83"/>
        <v>300</v>
      </c>
      <c r="BK282">
        <f t="shared" ca="1" si="83"/>
        <v>316</v>
      </c>
      <c r="BL282">
        <f t="shared" ca="1" si="94"/>
        <v>-16</v>
      </c>
      <c r="BM282">
        <f t="shared" ca="1" si="91"/>
        <v>306.55295822917276</v>
      </c>
    </row>
    <row r="283" spans="1:65" x14ac:dyDescent="0.25">
      <c r="A283" s="64">
        <v>280</v>
      </c>
      <c r="B283" s="64">
        <v>94</v>
      </c>
      <c r="C283" s="64">
        <v>81</v>
      </c>
      <c r="D283" s="18">
        <v>280</v>
      </c>
      <c r="E283" s="21">
        <f t="shared" ca="1" si="84"/>
        <v>2143.2943541507439</v>
      </c>
      <c r="F283" s="22">
        <f t="shared" ca="1" si="85"/>
        <v>214.52605059826411</v>
      </c>
      <c r="G283" s="28">
        <v>280</v>
      </c>
      <c r="H283" s="24">
        <f t="shared" ca="1" si="86"/>
        <v>2139.6120679999999</v>
      </c>
      <c r="I283" s="25">
        <f t="shared" ca="1" si="87"/>
        <v>215.569978722</v>
      </c>
      <c r="J283" s="155"/>
      <c r="K283" s="155"/>
      <c r="L283" s="129">
        <f t="shared" si="92"/>
        <v>0</v>
      </c>
      <c r="AX283">
        <f t="shared" ca="1" si="80"/>
        <v>266.13577620000001</v>
      </c>
      <c r="AY283">
        <f t="shared" ca="1" si="88"/>
        <v>258.86422379999999</v>
      </c>
      <c r="AZ283" cm="1">
        <f t="array" aca="1" ref="AZ283" ca="1">_xlfn.LET(_xlpm.rozsah, $J$3:$J$10001,_xlpm.podminka, (_xlpm.rozsah&gt;H283)*(ISNUMBER(_xlpm.rozsah)),_xlpm.indexy, IF(_xlpm.podminka, ROW(_xlpm.rozsah)-MIN(ROW(_xlpm.rozsah))+1),_xlpm.prvni, MIN(_xlpm.indexy),_xlpm.finalni, IF(_xlpm.prvni=1, 2, _xlpm.prvni),INDEX(_xlpm.rozsah, _xlpm.finalni))</f>
        <v>2200</v>
      </c>
      <c r="BA283" cm="1">
        <f t="array" aca="1" ref="BA283" ca="1">INDEX($J$3:$J$10001,MATCH(AZ283,$J$3:$J$10004,0)-1)</f>
        <v>2100</v>
      </c>
      <c r="BB283">
        <f t="shared" ca="1" si="82"/>
        <v>245</v>
      </c>
      <c r="BC283">
        <f t="shared" ca="1" si="82"/>
        <v>280</v>
      </c>
      <c r="BD283">
        <f t="shared" ca="1" si="81"/>
        <v>-35</v>
      </c>
      <c r="BE283">
        <f t="shared" ca="1" si="89"/>
        <v>266.13577620000001</v>
      </c>
      <c r="BF283">
        <f t="shared" ca="1" si="93"/>
        <v>264.84697604723965</v>
      </c>
      <c r="BG283">
        <f t="shared" ca="1" si="90"/>
        <v>260.15302395276035</v>
      </c>
      <c r="BH283" cm="1">
        <f t="array" aca="1" ref="BH283" ca="1">_xlfn.LET(_xlpm.rozsah, $J$3:$J$10001,_xlpm.podminka, (_xlpm.rozsah&gt;E283)*(ISNUMBER(_xlpm.rozsah)),_xlpm.indexy, IF(_xlpm.podminka, ROW(_xlpm.rozsah)-MIN(ROW(_xlpm.rozsah))+1),_xlpm.prvni, MIN(_xlpm.indexy),_xlpm.finalni, IF(_xlpm.prvni=1, 2, _xlpm.prvni),INDEX(_xlpm.rozsah, _xlpm.finalni))</f>
        <v>2200</v>
      </c>
      <c r="BI283" cm="1">
        <f t="array" aca="1" ref="BI283" ca="1">INDEX($J$3:$J$10001,MATCH(BH283,$J$3:$J$10004,0)-1)</f>
        <v>2100</v>
      </c>
      <c r="BJ283">
        <f t="shared" ca="1" si="83"/>
        <v>245</v>
      </c>
      <c r="BK283">
        <f t="shared" ca="1" si="83"/>
        <v>280</v>
      </c>
      <c r="BL283">
        <f t="shared" ca="1" si="94"/>
        <v>-35</v>
      </c>
      <c r="BM283">
        <f t="shared" ca="1" si="91"/>
        <v>264.84697604723965</v>
      </c>
    </row>
    <row r="284" spans="1:65" x14ac:dyDescent="0.25">
      <c r="A284" s="64">
        <v>281</v>
      </c>
      <c r="B284" s="64">
        <v>90</v>
      </c>
      <c r="C284" s="64">
        <v>85</v>
      </c>
      <c r="D284" s="18">
        <v>281</v>
      </c>
      <c r="E284" s="21">
        <f t="shared" ca="1" si="84"/>
        <v>2081.8775731230526</v>
      </c>
      <c r="F284" s="22">
        <f t="shared" ca="1" si="85"/>
        <v>241.08081256908108</v>
      </c>
      <c r="G284" s="23">
        <v>281</v>
      </c>
      <c r="H284" s="24">
        <f t="shared" ca="1" si="86"/>
        <v>2078.3519799999999</v>
      </c>
      <c r="I284" s="25">
        <f t="shared" ca="1" si="87"/>
        <v>241.68016340000003</v>
      </c>
      <c r="J284" s="155"/>
      <c r="K284" s="155"/>
      <c r="L284" s="129">
        <f t="shared" si="92"/>
        <v>0</v>
      </c>
      <c r="AX284">
        <f t="shared" ref="AX284:AX347" ca="1" si="95">IF(BD284&lt;0, BE284, AY284)</f>
        <v>284.32960400000002</v>
      </c>
      <c r="AY284">
        <f t="shared" ca="1" si="88"/>
        <v>295.67039599999998</v>
      </c>
      <c r="AZ284" cm="1">
        <f t="array" aca="1" ref="AZ284" ca="1">_xlfn.LET(_xlpm.rozsah, $J$3:$J$10001,_xlpm.podminka, (_xlpm.rozsah&gt;H284)*(ISNUMBER(_xlpm.rozsah)),_xlpm.indexy, IF(_xlpm.podminka, ROW(_xlpm.rozsah)-MIN(ROW(_xlpm.rozsah))+1),_xlpm.prvni, MIN(_xlpm.indexy),_xlpm.finalni, IF(_xlpm.prvni=1, 2, _xlpm.prvni),INDEX(_xlpm.rozsah, _xlpm.finalni))</f>
        <v>2100</v>
      </c>
      <c r="BA284" cm="1">
        <f t="array" aca="1" ref="BA284" ca="1">INDEX($J$3:$J$10001,MATCH(AZ284,$J$3:$J$10004,0)-1)</f>
        <v>2000</v>
      </c>
      <c r="BB284">
        <f t="shared" ca="1" si="82"/>
        <v>280</v>
      </c>
      <c r="BC284">
        <f t="shared" ca="1" si="82"/>
        <v>300</v>
      </c>
      <c r="BD284">
        <f t="shared" ref="BD284:BD347" ca="1" si="96">BB284-BC284</f>
        <v>-20</v>
      </c>
      <c r="BE284">
        <f t="shared" ca="1" si="89"/>
        <v>284.32960400000002</v>
      </c>
      <c r="BF284">
        <f t="shared" ca="1" si="93"/>
        <v>283.6244853753895</v>
      </c>
      <c r="BG284">
        <f t="shared" ca="1" si="90"/>
        <v>296.3755146246105</v>
      </c>
      <c r="BH284" cm="1">
        <f t="array" aca="1" ref="BH284" ca="1">_xlfn.LET(_xlpm.rozsah, $J$3:$J$10001,_xlpm.podminka, (_xlpm.rozsah&gt;E284)*(ISNUMBER(_xlpm.rozsah)),_xlpm.indexy, IF(_xlpm.podminka, ROW(_xlpm.rozsah)-MIN(ROW(_xlpm.rozsah))+1),_xlpm.prvni, MIN(_xlpm.indexy),_xlpm.finalni, IF(_xlpm.prvni=1, 2, _xlpm.prvni),INDEX(_xlpm.rozsah, _xlpm.finalni))</f>
        <v>2100</v>
      </c>
      <c r="BI284" cm="1">
        <f t="array" aca="1" ref="BI284" ca="1">INDEX($J$3:$J$10001,MATCH(BH284,$J$3:$J$10004,0)-1)</f>
        <v>2000</v>
      </c>
      <c r="BJ284">
        <f t="shared" ca="1" si="83"/>
        <v>280</v>
      </c>
      <c r="BK284">
        <f t="shared" ca="1" si="83"/>
        <v>300</v>
      </c>
      <c r="BL284">
        <f t="shared" ca="1" si="94"/>
        <v>-20</v>
      </c>
      <c r="BM284">
        <f t="shared" ca="1" si="91"/>
        <v>283.6244853753895</v>
      </c>
    </row>
    <row r="285" spans="1:65" x14ac:dyDescent="0.25">
      <c r="A285" s="64">
        <v>282</v>
      </c>
      <c r="B285" s="64">
        <v>96</v>
      </c>
      <c r="C285" s="64">
        <v>65</v>
      </c>
      <c r="D285" s="18">
        <v>282</v>
      </c>
      <c r="E285" s="21">
        <f t="shared" ca="1" si="84"/>
        <v>2174.0027446645895</v>
      </c>
      <c r="F285" s="22">
        <f t="shared" ca="1" si="85"/>
        <v>165.16437558880588</v>
      </c>
      <c r="G285" s="28">
        <v>282</v>
      </c>
      <c r="H285" s="24">
        <f t="shared" ca="1" si="86"/>
        <v>2170.2421119999999</v>
      </c>
      <c r="I285" s="25">
        <f t="shared" ca="1" si="87"/>
        <v>166.01991952</v>
      </c>
      <c r="J285" s="155"/>
      <c r="K285" s="155"/>
      <c r="L285" s="129">
        <f t="shared" si="92"/>
        <v>0</v>
      </c>
      <c r="AX285">
        <f t="shared" ca="1" si="95"/>
        <v>255.41526080000003</v>
      </c>
      <c r="AY285">
        <f t="shared" ca="1" si="88"/>
        <v>269.58473919999994</v>
      </c>
      <c r="AZ285" cm="1">
        <f t="array" aca="1" ref="AZ285" ca="1">_xlfn.LET(_xlpm.rozsah, $J$3:$J$10001,_xlpm.podminka, (_xlpm.rozsah&gt;H285)*(ISNUMBER(_xlpm.rozsah)),_xlpm.indexy, IF(_xlpm.podminka, ROW(_xlpm.rozsah)-MIN(ROW(_xlpm.rozsah))+1),_xlpm.prvni, MIN(_xlpm.indexy),_xlpm.finalni, IF(_xlpm.prvni=1, 2, _xlpm.prvni),INDEX(_xlpm.rozsah, _xlpm.finalni))</f>
        <v>2200</v>
      </c>
      <c r="BA285" cm="1">
        <f t="array" aca="1" ref="BA285" ca="1">INDEX($J$3:$J$10001,MATCH(AZ285,$J$3:$J$10004,0)-1)</f>
        <v>2100</v>
      </c>
      <c r="BB285">
        <f t="shared" ca="1" si="82"/>
        <v>245</v>
      </c>
      <c r="BC285">
        <f t="shared" ca="1" si="82"/>
        <v>280</v>
      </c>
      <c r="BD285">
        <f t="shared" ca="1" si="96"/>
        <v>-35</v>
      </c>
      <c r="BE285">
        <f t="shared" ca="1" si="89"/>
        <v>255.41526080000003</v>
      </c>
      <c r="BF285">
        <f t="shared" ca="1" si="93"/>
        <v>254.09903936739369</v>
      </c>
      <c r="BG285">
        <f t="shared" ca="1" si="90"/>
        <v>270.90096063260631</v>
      </c>
      <c r="BH285" cm="1">
        <f t="array" aca="1" ref="BH285" ca="1">_xlfn.LET(_xlpm.rozsah, $J$3:$J$10001,_xlpm.podminka, (_xlpm.rozsah&gt;E285)*(ISNUMBER(_xlpm.rozsah)),_xlpm.indexy, IF(_xlpm.podminka, ROW(_xlpm.rozsah)-MIN(ROW(_xlpm.rozsah))+1),_xlpm.prvni, MIN(_xlpm.indexy),_xlpm.finalni, IF(_xlpm.prvni=1, 2, _xlpm.prvni),INDEX(_xlpm.rozsah, _xlpm.finalni))</f>
        <v>2200</v>
      </c>
      <c r="BI285" cm="1">
        <f t="array" aca="1" ref="BI285" ca="1">INDEX($J$3:$J$10001,MATCH(BH285,$J$3:$J$10004,0)-1)</f>
        <v>2100</v>
      </c>
      <c r="BJ285">
        <f t="shared" ca="1" si="83"/>
        <v>245</v>
      </c>
      <c r="BK285">
        <f t="shared" ca="1" si="83"/>
        <v>280</v>
      </c>
      <c r="BL285">
        <f t="shared" ca="1" si="94"/>
        <v>-35</v>
      </c>
      <c r="BM285">
        <f t="shared" ca="1" si="91"/>
        <v>254.09903936739369</v>
      </c>
    </row>
    <row r="286" spans="1:65" x14ac:dyDescent="0.25">
      <c r="A286" s="64">
        <v>283</v>
      </c>
      <c r="B286" s="64">
        <v>70</v>
      </c>
      <c r="C286" s="64">
        <v>96</v>
      </c>
      <c r="D286" s="18">
        <v>283</v>
      </c>
      <c r="E286" s="21">
        <f t="shared" ca="1" si="84"/>
        <v>1774.7936679845966</v>
      </c>
      <c r="F286" s="22">
        <f t="shared" ca="1" si="85"/>
        <v>323.7936733849138</v>
      </c>
      <c r="G286" s="23">
        <v>283</v>
      </c>
      <c r="H286" s="24">
        <f t="shared" ca="1" si="86"/>
        <v>1772.0515399999999</v>
      </c>
      <c r="I286" s="25">
        <f t="shared" ca="1" si="87"/>
        <v>324.24118867199996</v>
      </c>
      <c r="J286" s="155"/>
      <c r="K286" s="155"/>
      <c r="L286" s="129">
        <f t="shared" si="92"/>
        <v>0</v>
      </c>
      <c r="AX286">
        <f t="shared" ca="1" si="95"/>
        <v>337.75123819999999</v>
      </c>
      <c r="AY286">
        <f t="shared" ca="1" si="88"/>
        <v>345.24876180000001</v>
      </c>
      <c r="AZ286" cm="1">
        <f t="array" aca="1" ref="AZ286" ca="1">_xlfn.LET(_xlpm.rozsah, $J$3:$J$10001,_xlpm.podminka, (_xlpm.rozsah&gt;H286)*(ISNUMBER(_xlpm.rozsah)),_xlpm.indexy, IF(_xlpm.podminka, ROW(_xlpm.rozsah)-MIN(ROW(_xlpm.rozsah))+1),_xlpm.prvni, MIN(_xlpm.indexy),_xlpm.finalni, IF(_xlpm.prvni=1, 2, _xlpm.prvni),INDEX(_xlpm.rozsah, _xlpm.finalni))</f>
        <v>1800</v>
      </c>
      <c r="BA286" cm="1">
        <f t="array" aca="1" ref="BA286" ca="1">INDEX($J$3:$J$10001,MATCH(AZ286,$J$3:$J$10004,0)-1)</f>
        <v>1700</v>
      </c>
      <c r="BB286">
        <f t="shared" ca="1" si="82"/>
        <v>333</v>
      </c>
      <c r="BC286">
        <f t="shared" ca="1" si="82"/>
        <v>350</v>
      </c>
      <c r="BD286">
        <f t="shared" ca="1" si="96"/>
        <v>-17</v>
      </c>
      <c r="BE286">
        <f t="shared" ca="1" si="89"/>
        <v>337.75123819999999</v>
      </c>
      <c r="BF286">
        <f t="shared" ca="1" si="93"/>
        <v>337.28507644261856</v>
      </c>
      <c r="BG286">
        <f t="shared" ca="1" si="90"/>
        <v>345.71492355738144</v>
      </c>
      <c r="BH286" cm="1">
        <f t="array" aca="1" ref="BH286" ca="1">_xlfn.LET(_xlpm.rozsah, $J$3:$J$10001,_xlpm.podminka, (_xlpm.rozsah&gt;E286)*(ISNUMBER(_xlpm.rozsah)),_xlpm.indexy, IF(_xlpm.podminka, ROW(_xlpm.rozsah)-MIN(ROW(_xlpm.rozsah))+1),_xlpm.prvni, MIN(_xlpm.indexy),_xlpm.finalni, IF(_xlpm.prvni=1, 2, _xlpm.prvni),INDEX(_xlpm.rozsah, _xlpm.finalni))</f>
        <v>1800</v>
      </c>
      <c r="BI286" cm="1">
        <f t="array" aca="1" ref="BI286" ca="1">INDEX($J$3:$J$10001,MATCH(BH286,$J$3:$J$10004,0)-1)</f>
        <v>1700</v>
      </c>
      <c r="BJ286">
        <f t="shared" ca="1" si="83"/>
        <v>333</v>
      </c>
      <c r="BK286">
        <f t="shared" ca="1" si="83"/>
        <v>350</v>
      </c>
      <c r="BL286">
        <f t="shared" ca="1" si="94"/>
        <v>-17</v>
      </c>
      <c r="BM286">
        <f t="shared" ca="1" si="91"/>
        <v>337.28507644261856</v>
      </c>
    </row>
    <row r="287" spans="1:65" x14ac:dyDescent="0.25">
      <c r="A287" s="64">
        <v>284</v>
      </c>
      <c r="B287" s="64">
        <v>55</v>
      </c>
      <c r="C287" s="64">
        <v>95</v>
      </c>
      <c r="D287" s="18">
        <v>284</v>
      </c>
      <c r="E287" s="21">
        <f t="shared" ca="1" si="84"/>
        <v>1544.4807391307545</v>
      </c>
      <c r="F287" s="22">
        <f t="shared" ca="1" si="85"/>
        <v>341.15486595651572</v>
      </c>
      <c r="G287" s="28">
        <v>284</v>
      </c>
      <c r="H287" s="24">
        <f t="shared" ca="1" si="86"/>
        <v>1542.3262100000002</v>
      </c>
      <c r="I287" s="25">
        <f t="shared" ca="1" si="87"/>
        <v>341.19580201000002</v>
      </c>
      <c r="J287" s="155"/>
      <c r="K287" s="155"/>
      <c r="L287" s="129">
        <f t="shared" si="92"/>
        <v>0</v>
      </c>
      <c r="AX287">
        <f t="shared" ca="1" si="95"/>
        <v>359.15347580000002</v>
      </c>
      <c r="AY287">
        <f t="shared" ca="1" si="88"/>
        <v>358.84652419999998</v>
      </c>
      <c r="AZ287" cm="1">
        <f t="array" aca="1" ref="AZ287" ca="1">_xlfn.LET(_xlpm.rozsah, $J$3:$J$10001,_xlpm.podminka, (_xlpm.rozsah&gt;H287)*(ISNUMBER(_xlpm.rozsah)),_xlpm.indexy, IF(_xlpm.podminka, ROW(_xlpm.rozsah)-MIN(ROW(_xlpm.rozsah))+1),_xlpm.prvni, MIN(_xlpm.indexy),_xlpm.finalni, IF(_xlpm.prvni=1, 2, _xlpm.prvni),INDEX(_xlpm.rozsah, _xlpm.finalni))</f>
        <v>1600</v>
      </c>
      <c r="BA287" cm="1">
        <f t="array" aca="1" ref="BA287" ca="1">INDEX($J$3:$J$10001,MATCH(AZ287,$J$3:$J$10004,0)-1)</f>
        <v>1500</v>
      </c>
      <c r="BB287">
        <f t="shared" ca="1" si="82"/>
        <v>358</v>
      </c>
      <c r="BC287">
        <f t="shared" ca="1" si="82"/>
        <v>360</v>
      </c>
      <c r="BD287">
        <f t="shared" ca="1" si="96"/>
        <v>-2</v>
      </c>
      <c r="BE287">
        <f t="shared" ca="1" si="89"/>
        <v>359.15347580000002</v>
      </c>
      <c r="BF287">
        <f t="shared" ca="1" si="93"/>
        <v>359.11038521738493</v>
      </c>
      <c r="BG287">
        <f t="shared" ca="1" si="90"/>
        <v>358.88961478261507</v>
      </c>
      <c r="BH287" cm="1">
        <f t="array" aca="1" ref="BH287" ca="1">_xlfn.LET(_xlpm.rozsah, $J$3:$J$10001,_xlpm.podminka, (_xlpm.rozsah&gt;E287)*(ISNUMBER(_xlpm.rozsah)),_xlpm.indexy, IF(_xlpm.podminka, ROW(_xlpm.rozsah)-MIN(ROW(_xlpm.rozsah))+1),_xlpm.prvni, MIN(_xlpm.indexy),_xlpm.finalni, IF(_xlpm.prvni=1, 2, _xlpm.prvni),INDEX(_xlpm.rozsah, _xlpm.finalni))</f>
        <v>1600</v>
      </c>
      <c r="BI287" cm="1">
        <f t="array" aca="1" ref="BI287" ca="1">INDEX($J$3:$J$10001,MATCH(BH287,$J$3:$J$10004,0)-1)</f>
        <v>1500</v>
      </c>
      <c r="BJ287">
        <f t="shared" ca="1" si="83"/>
        <v>358</v>
      </c>
      <c r="BK287">
        <f t="shared" ca="1" si="83"/>
        <v>360</v>
      </c>
      <c r="BL287">
        <f t="shared" ca="1" si="94"/>
        <v>-2</v>
      </c>
      <c r="BM287">
        <f t="shared" ca="1" si="91"/>
        <v>359.11038521738493</v>
      </c>
    </row>
    <row r="288" spans="1:65" x14ac:dyDescent="0.25">
      <c r="A288" s="64">
        <v>285</v>
      </c>
      <c r="B288" s="64">
        <v>70</v>
      </c>
      <c r="C288" s="64">
        <v>96</v>
      </c>
      <c r="D288" s="18">
        <v>285</v>
      </c>
      <c r="E288" s="21">
        <f t="shared" ca="1" si="84"/>
        <v>1774.7936679845966</v>
      </c>
      <c r="F288" s="22">
        <f t="shared" ca="1" si="85"/>
        <v>323.7936733849138</v>
      </c>
      <c r="G288" s="23">
        <v>285</v>
      </c>
      <c r="H288" s="24">
        <f t="shared" ca="1" si="86"/>
        <v>1772.0515399999999</v>
      </c>
      <c r="I288" s="25">
        <f t="shared" ca="1" si="87"/>
        <v>324.24118867199996</v>
      </c>
      <c r="J288" s="155"/>
      <c r="K288" s="155"/>
      <c r="L288" s="129">
        <f t="shared" si="92"/>
        <v>0</v>
      </c>
      <c r="AX288">
        <f t="shared" ca="1" si="95"/>
        <v>337.75123819999999</v>
      </c>
      <c r="AY288">
        <f t="shared" ca="1" si="88"/>
        <v>345.24876180000001</v>
      </c>
      <c r="AZ288" cm="1">
        <f t="array" aca="1" ref="AZ288" ca="1">_xlfn.LET(_xlpm.rozsah, $J$3:$J$10001,_xlpm.podminka, (_xlpm.rozsah&gt;H288)*(ISNUMBER(_xlpm.rozsah)),_xlpm.indexy, IF(_xlpm.podminka, ROW(_xlpm.rozsah)-MIN(ROW(_xlpm.rozsah))+1),_xlpm.prvni, MIN(_xlpm.indexy),_xlpm.finalni, IF(_xlpm.prvni=1, 2, _xlpm.prvni),INDEX(_xlpm.rozsah, _xlpm.finalni))</f>
        <v>1800</v>
      </c>
      <c r="BA288" cm="1">
        <f t="array" aca="1" ref="BA288" ca="1">INDEX($J$3:$J$10001,MATCH(AZ288,$J$3:$J$10004,0)-1)</f>
        <v>1700</v>
      </c>
      <c r="BB288">
        <f t="shared" ca="1" si="82"/>
        <v>333</v>
      </c>
      <c r="BC288">
        <f t="shared" ca="1" si="82"/>
        <v>350</v>
      </c>
      <c r="BD288">
        <f t="shared" ca="1" si="96"/>
        <v>-17</v>
      </c>
      <c r="BE288">
        <f t="shared" ca="1" si="89"/>
        <v>337.75123819999999</v>
      </c>
      <c r="BF288">
        <f t="shared" ca="1" si="93"/>
        <v>337.28507644261856</v>
      </c>
      <c r="BG288">
        <f t="shared" ca="1" si="90"/>
        <v>345.71492355738144</v>
      </c>
      <c r="BH288" cm="1">
        <f t="array" aca="1" ref="BH288" ca="1">_xlfn.LET(_xlpm.rozsah, $J$3:$J$10001,_xlpm.podminka, (_xlpm.rozsah&gt;E288)*(ISNUMBER(_xlpm.rozsah)),_xlpm.indexy, IF(_xlpm.podminka, ROW(_xlpm.rozsah)-MIN(ROW(_xlpm.rozsah))+1),_xlpm.prvni, MIN(_xlpm.indexy),_xlpm.finalni, IF(_xlpm.prvni=1, 2, _xlpm.prvni),INDEX(_xlpm.rozsah, _xlpm.finalni))</f>
        <v>1800</v>
      </c>
      <c r="BI288" cm="1">
        <f t="array" aca="1" ref="BI288" ca="1">INDEX($J$3:$J$10001,MATCH(BH288,$J$3:$J$10004,0)-1)</f>
        <v>1700</v>
      </c>
      <c r="BJ288">
        <f t="shared" ca="1" si="83"/>
        <v>333</v>
      </c>
      <c r="BK288">
        <f t="shared" ca="1" si="83"/>
        <v>350</v>
      </c>
      <c r="BL288">
        <f t="shared" ca="1" si="94"/>
        <v>-17</v>
      </c>
      <c r="BM288">
        <f t="shared" ca="1" si="91"/>
        <v>337.28507644261856</v>
      </c>
    </row>
    <row r="289" spans="1:65" x14ac:dyDescent="0.25">
      <c r="A289" s="64">
        <v>286</v>
      </c>
      <c r="B289" s="64">
        <v>79</v>
      </c>
      <c r="C289" s="64">
        <v>96</v>
      </c>
      <c r="D289" s="18">
        <v>286</v>
      </c>
      <c r="E289" s="21">
        <f t="shared" ca="1" si="84"/>
        <v>1912.9814252969018</v>
      </c>
      <c r="F289" s="22">
        <f t="shared" ca="1" si="85"/>
        <v>301.36605307439589</v>
      </c>
      <c r="G289" s="28">
        <v>286</v>
      </c>
      <c r="H289" s="24">
        <f t="shared" ca="1" si="86"/>
        <v>1909.8867379999999</v>
      </c>
      <c r="I289" s="25">
        <f t="shared" ca="1" si="87"/>
        <v>301.84139704320006</v>
      </c>
      <c r="J289" s="155"/>
      <c r="K289" s="155"/>
      <c r="L289" s="129">
        <f t="shared" si="92"/>
        <v>0</v>
      </c>
      <c r="AX289">
        <f t="shared" ca="1" si="95"/>
        <v>314.41812192000003</v>
      </c>
      <c r="AY289">
        <f t="shared" ca="1" si="88"/>
        <v>301.58187807999997</v>
      </c>
      <c r="AZ289" cm="1">
        <f t="array" aca="1" ref="AZ289" ca="1">_xlfn.LET(_xlpm.rozsah, $J$3:$J$10001,_xlpm.podminka, (_xlpm.rozsah&gt;H289)*(ISNUMBER(_xlpm.rozsah)),_xlpm.indexy, IF(_xlpm.podminka, ROW(_xlpm.rozsah)-MIN(ROW(_xlpm.rozsah))+1),_xlpm.prvni, MIN(_xlpm.indexy),_xlpm.finalni, IF(_xlpm.prvni=1, 2, _xlpm.prvni),INDEX(_xlpm.rozsah, _xlpm.finalni))</f>
        <v>2000</v>
      </c>
      <c r="BA289" cm="1">
        <f t="array" aca="1" ref="BA289" ca="1">INDEX($J$3:$J$10001,MATCH(AZ289,$J$3:$J$10004,0)-1)</f>
        <v>1900</v>
      </c>
      <c r="BB289">
        <f t="shared" ref="BB289:BC352" ca="1" si="97">IF(ISERROR(MATCH(AZ289,$J$1:$J$10000,0)), 0, INDEX($K$1:$K$10000, MATCH(AZ289,$J$1:$J$10000,0)))</f>
        <v>300</v>
      </c>
      <c r="BC289">
        <f t="shared" ca="1" si="97"/>
        <v>316</v>
      </c>
      <c r="BD289">
        <f t="shared" ca="1" si="96"/>
        <v>-16</v>
      </c>
      <c r="BE289">
        <f t="shared" ca="1" si="89"/>
        <v>314.41812192000003</v>
      </c>
      <c r="BF289">
        <f t="shared" ca="1" si="93"/>
        <v>313.92297195249574</v>
      </c>
      <c r="BG289">
        <f t="shared" ca="1" si="90"/>
        <v>302.07702804750426</v>
      </c>
      <c r="BH289" cm="1">
        <f t="array" aca="1" ref="BH289" ca="1">_xlfn.LET(_xlpm.rozsah, $J$3:$J$10001,_xlpm.podminka, (_xlpm.rozsah&gt;E289)*(ISNUMBER(_xlpm.rozsah)),_xlpm.indexy, IF(_xlpm.podminka, ROW(_xlpm.rozsah)-MIN(ROW(_xlpm.rozsah))+1),_xlpm.prvni, MIN(_xlpm.indexy),_xlpm.finalni, IF(_xlpm.prvni=1, 2, _xlpm.prvni),INDEX(_xlpm.rozsah, _xlpm.finalni))</f>
        <v>2000</v>
      </c>
      <c r="BI289" cm="1">
        <f t="array" aca="1" ref="BI289" ca="1">INDEX($J$3:$J$10001,MATCH(BH289,$J$3:$J$10004,0)-1)</f>
        <v>1900</v>
      </c>
      <c r="BJ289">
        <f t="shared" ca="1" si="83"/>
        <v>300</v>
      </c>
      <c r="BK289">
        <f t="shared" ca="1" si="83"/>
        <v>316</v>
      </c>
      <c r="BL289">
        <f t="shared" ca="1" si="94"/>
        <v>-16</v>
      </c>
      <c r="BM289">
        <f t="shared" ca="1" si="91"/>
        <v>313.92297195249574</v>
      </c>
    </row>
    <row r="290" spans="1:65" x14ac:dyDescent="0.25">
      <c r="A290" s="64">
        <v>287</v>
      </c>
      <c r="B290" s="64">
        <v>81</v>
      </c>
      <c r="C290" s="64">
        <v>71</v>
      </c>
      <c r="D290" s="18">
        <v>287</v>
      </c>
      <c r="E290" s="21">
        <f t="shared" ca="1" si="84"/>
        <v>1943.6898158107474</v>
      </c>
      <c r="F290" s="22">
        <f t="shared" ca="1" si="85"/>
        <v>219.39683692389909</v>
      </c>
      <c r="G290" s="23">
        <v>287</v>
      </c>
      <c r="H290" s="24">
        <f t="shared" ca="1" si="86"/>
        <v>1940.5167819999999</v>
      </c>
      <c r="I290" s="25">
        <f t="shared" ca="1" si="87"/>
        <v>219.75729356480002</v>
      </c>
      <c r="J290" s="155"/>
      <c r="K290" s="155"/>
      <c r="L290" s="129">
        <f t="shared" si="92"/>
        <v>0</v>
      </c>
      <c r="AX290">
        <f t="shared" ca="1" si="95"/>
        <v>309.51731488000001</v>
      </c>
      <c r="AY290">
        <f t="shared" ca="1" si="88"/>
        <v>306.48268511999999</v>
      </c>
      <c r="AZ290" cm="1">
        <f t="array" aca="1" ref="AZ290" ca="1">_xlfn.LET(_xlpm.rozsah, $J$3:$J$10001,_xlpm.podminka, (_xlpm.rozsah&gt;H290)*(ISNUMBER(_xlpm.rozsah)),_xlpm.indexy, IF(_xlpm.podminka, ROW(_xlpm.rozsah)-MIN(ROW(_xlpm.rozsah))+1),_xlpm.prvni, MIN(_xlpm.indexy),_xlpm.finalni, IF(_xlpm.prvni=1, 2, _xlpm.prvni),INDEX(_xlpm.rozsah, _xlpm.finalni))</f>
        <v>2000</v>
      </c>
      <c r="BA290" cm="1">
        <f t="array" aca="1" ref="BA290" ca="1">INDEX($J$3:$J$10001,MATCH(AZ290,$J$3:$J$10004,0)-1)</f>
        <v>1900</v>
      </c>
      <c r="BB290">
        <f t="shared" ca="1" si="97"/>
        <v>300</v>
      </c>
      <c r="BC290">
        <f t="shared" ca="1" si="97"/>
        <v>316</v>
      </c>
      <c r="BD290">
        <f t="shared" ca="1" si="96"/>
        <v>-16</v>
      </c>
      <c r="BE290">
        <f t="shared" ca="1" si="89"/>
        <v>309.51731488000001</v>
      </c>
      <c r="BF290">
        <f t="shared" ca="1" si="93"/>
        <v>309.0096294702804</v>
      </c>
      <c r="BG290">
        <f t="shared" ca="1" si="90"/>
        <v>306.9903705297196</v>
      </c>
      <c r="BH290" cm="1">
        <f t="array" aca="1" ref="BH290" ca="1">_xlfn.LET(_xlpm.rozsah, $J$3:$J$10001,_xlpm.podminka, (_xlpm.rozsah&gt;E290)*(ISNUMBER(_xlpm.rozsah)),_xlpm.indexy, IF(_xlpm.podminka, ROW(_xlpm.rozsah)-MIN(ROW(_xlpm.rozsah))+1),_xlpm.prvni, MIN(_xlpm.indexy),_xlpm.finalni, IF(_xlpm.prvni=1, 2, _xlpm.prvni),INDEX(_xlpm.rozsah, _xlpm.finalni))</f>
        <v>2000</v>
      </c>
      <c r="BI290" cm="1">
        <f t="array" aca="1" ref="BI290" ca="1">INDEX($J$3:$J$10001,MATCH(BH290,$J$3:$J$10004,0)-1)</f>
        <v>1900</v>
      </c>
      <c r="BJ290">
        <f t="shared" ca="1" si="83"/>
        <v>300</v>
      </c>
      <c r="BK290">
        <f t="shared" ca="1" si="83"/>
        <v>316</v>
      </c>
      <c r="BL290">
        <f t="shared" ca="1" si="94"/>
        <v>-16</v>
      </c>
      <c r="BM290">
        <f t="shared" ca="1" si="91"/>
        <v>309.0096294702804</v>
      </c>
    </row>
    <row r="291" spans="1:65" x14ac:dyDescent="0.25">
      <c r="A291" s="64">
        <v>288</v>
      </c>
      <c r="B291" s="64">
        <v>71</v>
      </c>
      <c r="C291" s="64">
        <v>60</v>
      </c>
      <c r="D291" s="18">
        <v>288</v>
      </c>
      <c r="E291" s="21">
        <f t="shared" ca="1" si="84"/>
        <v>1790.1478632415192</v>
      </c>
      <c r="F291" s="22">
        <f t="shared" ca="1" si="85"/>
        <v>200.80491794936503</v>
      </c>
      <c r="G291" s="28">
        <v>288</v>
      </c>
      <c r="H291" s="24">
        <f t="shared" ca="1" si="86"/>
        <v>1787.3665619999999</v>
      </c>
      <c r="I291" s="25">
        <f t="shared" ca="1" si="87"/>
        <v>201.088610676</v>
      </c>
      <c r="J291" s="155"/>
      <c r="K291" s="155"/>
      <c r="L291" s="129">
        <f t="shared" si="92"/>
        <v>0</v>
      </c>
      <c r="AX291">
        <f t="shared" ca="1" si="95"/>
        <v>335.14768445999999</v>
      </c>
      <c r="AY291">
        <f t="shared" ca="1" si="88"/>
        <v>347.85231554000001</v>
      </c>
      <c r="AZ291" cm="1">
        <f t="array" aca="1" ref="AZ291" ca="1">_xlfn.LET(_xlpm.rozsah, $J$3:$J$10001,_xlpm.podminka, (_xlpm.rozsah&gt;H291)*(ISNUMBER(_xlpm.rozsah)),_xlpm.indexy, IF(_xlpm.podminka, ROW(_xlpm.rozsah)-MIN(ROW(_xlpm.rozsah))+1),_xlpm.prvni, MIN(_xlpm.indexy),_xlpm.finalni, IF(_xlpm.prvni=1, 2, _xlpm.prvni),INDEX(_xlpm.rozsah, _xlpm.finalni))</f>
        <v>1800</v>
      </c>
      <c r="BA291" cm="1">
        <f t="array" aca="1" ref="BA291" ca="1">INDEX($J$3:$J$10001,MATCH(AZ291,$J$3:$J$10004,0)-1)</f>
        <v>1700</v>
      </c>
      <c r="BB291">
        <f t="shared" ca="1" si="97"/>
        <v>333</v>
      </c>
      <c r="BC291">
        <f t="shared" ca="1" si="97"/>
        <v>350</v>
      </c>
      <c r="BD291">
        <f t="shared" ca="1" si="96"/>
        <v>-17</v>
      </c>
      <c r="BE291">
        <f t="shared" ca="1" si="89"/>
        <v>335.14768445999999</v>
      </c>
      <c r="BF291">
        <f t="shared" ca="1" si="93"/>
        <v>334.67486324894173</v>
      </c>
      <c r="BG291">
        <f t="shared" ca="1" si="90"/>
        <v>348.32513675105827</v>
      </c>
      <c r="BH291" cm="1">
        <f t="array" aca="1" ref="BH291" ca="1">_xlfn.LET(_xlpm.rozsah, $J$3:$J$10001,_xlpm.podminka, (_xlpm.rozsah&gt;E291)*(ISNUMBER(_xlpm.rozsah)),_xlpm.indexy, IF(_xlpm.podminka, ROW(_xlpm.rozsah)-MIN(ROW(_xlpm.rozsah))+1),_xlpm.prvni, MIN(_xlpm.indexy),_xlpm.finalni, IF(_xlpm.prvni=1, 2, _xlpm.prvni),INDEX(_xlpm.rozsah, _xlpm.finalni))</f>
        <v>1800</v>
      </c>
      <c r="BI291" cm="1">
        <f t="array" aca="1" ref="BI291" ca="1">INDEX($J$3:$J$10001,MATCH(BH291,$J$3:$J$10004,0)-1)</f>
        <v>1700</v>
      </c>
      <c r="BJ291">
        <f t="shared" ca="1" si="83"/>
        <v>333</v>
      </c>
      <c r="BK291">
        <f t="shared" ca="1" si="83"/>
        <v>350</v>
      </c>
      <c r="BL291">
        <f t="shared" ca="1" si="94"/>
        <v>-17</v>
      </c>
      <c r="BM291">
        <f t="shared" ca="1" si="91"/>
        <v>334.67486324894173</v>
      </c>
    </row>
    <row r="292" spans="1:65" x14ac:dyDescent="0.25">
      <c r="A292" s="64">
        <v>289</v>
      </c>
      <c r="B292" s="64">
        <v>92</v>
      </c>
      <c r="C292" s="64">
        <v>65</v>
      </c>
      <c r="D292" s="18">
        <v>289</v>
      </c>
      <c r="E292" s="21">
        <f t="shared" ca="1" si="84"/>
        <v>2112.5859636368987</v>
      </c>
      <c r="F292" s="22">
        <f t="shared" ca="1" si="85"/>
        <v>179.13669327260556</v>
      </c>
      <c r="G292" s="23">
        <v>289</v>
      </c>
      <c r="H292" s="24">
        <f t="shared" ca="1" si="86"/>
        <v>2108.9820239999999</v>
      </c>
      <c r="I292" s="25">
        <f t="shared" ca="1" si="87"/>
        <v>179.95658954000001</v>
      </c>
      <c r="J292" s="155"/>
      <c r="K292" s="155"/>
      <c r="L292" s="129">
        <f t="shared" si="92"/>
        <v>0</v>
      </c>
      <c r="AX292">
        <f t="shared" ca="1" si="95"/>
        <v>276.85629160000002</v>
      </c>
      <c r="AY292">
        <f t="shared" ca="1" si="88"/>
        <v>248.14370839999998</v>
      </c>
      <c r="AZ292" cm="1">
        <f t="array" aca="1" ref="AZ292" ca="1">_xlfn.LET(_xlpm.rozsah, $J$3:$J$10001,_xlpm.podminka, (_xlpm.rozsah&gt;H292)*(ISNUMBER(_xlpm.rozsah)),_xlpm.indexy, IF(_xlpm.podminka, ROW(_xlpm.rozsah)-MIN(ROW(_xlpm.rozsah))+1),_xlpm.prvni, MIN(_xlpm.indexy),_xlpm.finalni, IF(_xlpm.prvni=1, 2, _xlpm.prvni),INDEX(_xlpm.rozsah, _xlpm.finalni))</f>
        <v>2200</v>
      </c>
      <c r="BA292" cm="1">
        <f t="array" aca="1" ref="BA292" ca="1">INDEX($J$3:$J$10001,MATCH(AZ292,$J$3:$J$10004,0)-1)</f>
        <v>2100</v>
      </c>
      <c r="BB292">
        <f t="shared" ca="1" si="97"/>
        <v>245</v>
      </c>
      <c r="BC292">
        <f t="shared" ca="1" si="97"/>
        <v>280</v>
      </c>
      <c r="BD292">
        <f t="shared" ca="1" si="96"/>
        <v>-35</v>
      </c>
      <c r="BE292">
        <f t="shared" ca="1" si="89"/>
        <v>276.85629160000002</v>
      </c>
      <c r="BF292">
        <f t="shared" ca="1" si="93"/>
        <v>275.59491272708544</v>
      </c>
      <c r="BG292">
        <f t="shared" ca="1" si="90"/>
        <v>249.40508727291453</v>
      </c>
      <c r="BH292" cm="1">
        <f t="array" aca="1" ref="BH292" ca="1">_xlfn.LET(_xlpm.rozsah, $J$3:$J$10001,_xlpm.podminka, (_xlpm.rozsah&gt;E292)*(ISNUMBER(_xlpm.rozsah)),_xlpm.indexy, IF(_xlpm.podminka, ROW(_xlpm.rozsah)-MIN(ROW(_xlpm.rozsah))+1),_xlpm.prvni, MIN(_xlpm.indexy),_xlpm.finalni, IF(_xlpm.prvni=1, 2, _xlpm.prvni),INDEX(_xlpm.rozsah, _xlpm.finalni))</f>
        <v>2200</v>
      </c>
      <c r="BI292" cm="1">
        <f t="array" aca="1" ref="BI292" ca="1">INDEX($J$3:$J$10001,MATCH(BH292,$J$3:$J$10004,0)-1)</f>
        <v>2100</v>
      </c>
      <c r="BJ292">
        <f t="shared" ca="1" si="83"/>
        <v>245</v>
      </c>
      <c r="BK292">
        <f t="shared" ca="1" si="83"/>
        <v>280</v>
      </c>
      <c r="BL292">
        <f t="shared" ca="1" si="94"/>
        <v>-35</v>
      </c>
      <c r="BM292">
        <f t="shared" ca="1" si="91"/>
        <v>275.59491272708544</v>
      </c>
    </row>
    <row r="293" spans="1:65" x14ac:dyDescent="0.25">
      <c r="A293" s="64">
        <v>290</v>
      </c>
      <c r="B293" s="64">
        <v>82</v>
      </c>
      <c r="C293" s="64">
        <v>63</v>
      </c>
      <c r="D293" s="18">
        <v>290</v>
      </c>
      <c r="E293" s="21">
        <f t="shared" ca="1" si="84"/>
        <v>1959.0440110676702</v>
      </c>
      <c r="F293" s="22">
        <f t="shared" ca="1" si="85"/>
        <v>193.12836368437885</v>
      </c>
      <c r="G293" s="28">
        <v>290</v>
      </c>
      <c r="H293" s="24">
        <f t="shared" ca="1" si="86"/>
        <v>1955.8318039999999</v>
      </c>
      <c r="I293" s="25">
        <f t="shared" ca="1" si="87"/>
        <v>193.45215415679999</v>
      </c>
      <c r="J293" s="155"/>
      <c r="K293" s="155"/>
      <c r="L293" s="129">
        <f t="shared" si="92"/>
        <v>0</v>
      </c>
      <c r="AX293">
        <f t="shared" ca="1" si="95"/>
        <v>307.06691136000001</v>
      </c>
      <c r="AY293">
        <f t="shared" ca="1" si="88"/>
        <v>308.93308863999999</v>
      </c>
      <c r="AZ293" cm="1">
        <f t="array" aca="1" ref="AZ293" ca="1">_xlfn.LET(_xlpm.rozsah, $J$3:$J$10001,_xlpm.podminka, (_xlpm.rozsah&gt;H293)*(ISNUMBER(_xlpm.rozsah)),_xlpm.indexy, IF(_xlpm.podminka, ROW(_xlpm.rozsah)-MIN(ROW(_xlpm.rozsah))+1),_xlpm.prvni, MIN(_xlpm.indexy),_xlpm.finalni, IF(_xlpm.prvni=1, 2, _xlpm.prvni),INDEX(_xlpm.rozsah, _xlpm.finalni))</f>
        <v>2000</v>
      </c>
      <c r="BA293" cm="1">
        <f t="array" aca="1" ref="BA293" ca="1">INDEX($J$3:$J$10001,MATCH(AZ293,$J$3:$J$10004,0)-1)</f>
        <v>1900</v>
      </c>
      <c r="BB293">
        <f t="shared" ca="1" si="97"/>
        <v>300</v>
      </c>
      <c r="BC293">
        <f t="shared" ca="1" si="97"/>
        <v>316</v>
      </c>
      <c r="BD293">
        <f t="shared" ca="1" si="96"/>
        <v>-16</v>
      </c>
      <c r="BE293">
        <f t="shared" ca="1" si="89"/>
        <v>307.06691136000001</v>
      </c>
      <c r="BF293">
        <f t="shared" ca="1" si="93"/>
        <v>306.55295822917276</v>
      </c>
      <c r="BG293">
        <f t="shared" ca="1" si="90"/>
        <v>309.44704177082724</v>
      </c>
      <c r="BH293" cm="1">
        <f t="array" aca="1" ref="BH293" ca="1">_xlfn.LET(_xlpm.rozsah, $J$3:$J$10001,_xlpm.podminka, (_xlpm.rozsah&gt;E293)*(ISNUMBER(_xlpm.rozsah)),_xlpm.indexy, IF(_xlpm.podminka, ROW(_xlpm.rozsah)-MIN(ROW(_xlpm.rozsah))+1),_xlpm.prvni, MIN(_xlpm.indexy),_xlpm.finalni, IF(_xlpm.prvni=1, 2, _xlpm.prvni),INDEX(_xlpm.rozsah, _xlpm.finalni))</f>
        <v>2000</v>
      </c>
      <c r="BI293" cm="1">
        <f t="array" aca="1" ref="BI293" ca="1">INDEX($J$3:$J$10001,MATCH(BH293,$J$3:$J$10004,0)-1)</f>
        <v>1900</v>
      </c>
      <c r="BJ293">
        <f t="shared" ca="1" si="83"/>
        <v>300</v>
      </c>
      <c r="BK293">
        <f t="shared" ca="1" si="83"/>
        <v>316</v>
      </c>
      <c r="BL293">
        <f t="shared" ca="1" si="94"/>
        <v>-16</v>
      </c>
      <c r="BM293">
        <f t="shared" ca="1" si="91"/>
        <v>306.55295822917276</v>
      </c>
    </row>
    <row r="294" spans="1:65" x14ac:dyDescent="0.25">
      <c r="A294" s="64">
        <v>291</v>
      </c>
      <c r="B294" s="64">
        <v>61</v>
      </c>
      <c r="C294" s="64">
        <v>47</v>
      </c>
      <c r="D294" s="18">
        <v>291</v>
      </c>
      <c r="E294" s="21">
        <f t="shared" ca="1" si="84"/>
        <v>1636.6059106722912</v>
      </c>
      <c r="F294" s="22">
        <f t="shared" ca="1" si="85"/>
        <v>166.88361775872184</v>
      </c>
      <c r="G294" s="23">
        <v>291</v>
      </c>
      <c r="H294" s="24">
        <f t="shared" ca="1" si="86"/>
        <v>1634.2163419999999</v>
      </c>
      <c r="I294" s="25">
        <f t="shared" ca="1" si="87"/>
        <v>166.97346554079999</v>
      </c>
      <c r="J294" s="155"/>
      <c r="K294" s="155"/>
      <c r="L294" s="129">
        <f t="shared" si="92"/>
        <v>0</v>
      </c>
      <c r="AX294">
        <f t="shared" ca="1" si="95"/>
        <v>355.26269264000001</v>
      </c>
      <c r="AY294">
        <f t="shared" ca="1" si="88"/>
        <v>352.73730735999999</v>
      </c>
      <c r="AZ294" cm="1">
        <f t="array" aca="1" ref="AZ294" ca="1">_xlfn.LET(_xlpm.rozsah, $J$3:$J$10001,_xlpm.podminka, (_xlpm.rozsah&gt;H294)*(ISNUMBER(_xlpm.rozsah)),_xlpm.indexy, IF(_xlpm.podminka, ROW(_xlpm.rozsah)-MIN(ROW(_xlpm.rozsah))+1),_xlpm.prvni, MIN(_xlpm.indexy),_xlpm.finalni, IF(_xlpm.prvni=1, 2, _xlpm.prvni),INDEX(_xlpm.rozsah, _xlpm.finalni))</f>
        <v>1700</v>
      </c>
      <c r="BA294" cm="1">
        <f t="array" aca="1" ref="BA294" ca="1">INDEX($J$3:$J$10001,MATCH(AZ294,$J$3:$J$10004,0)-1)</f>
        <v>1600</v>
      </c>
      <c r="BB294">
        <f t="shared" ca="1" si="97"/>
        <v>350</v>
      </c>
      <c r="BC294">
        <f t="shared" ca="1" si="97"/>
        <v>358</v>
      </c>
      <c r="BD294">
        <f t="shared" ca="1" si="96"/>
        <v>-8</v>
      </c>
      <c r="BE294">
        <f t="shared" ca="1" si="89"/>
        <v>355.26269264000001</v>
      </c>
      <c r="BF294">
        <f t="shared" ca="1" si="93"/>
        <v>355.07152714621668</v>
      </c>
      <c r="BG294">
        <f t="shared" ca="1" si="90"/>
        <v>352.92847285378332</v>
      </c>
      <c r="BH294" cm="1">
        <f t="array" aca="1" ref="BH294" ca="1">_xlfn.LET(_xlpm.rozsah, $J$3:$J$10001,_xlpm.podminka, (_xlpm.rozsah&gt;E294)*(ISNUMBER(_xlpm.rozsah)),_xlpm.indexy, IF(_xlpm.podminka, ROW(_xlpm.rozsah)-MIN(ROW(_xlpm.rozsah))+1),_xlpm.prvni, MIN(_xlpm.indexy),_xlpm.finalni, IF(_xlpm.prvni=1, 2, _xlpm.prvni),INDEX(_xlpm.rozsah, _xlpm.finalni))</f>
        <v>1700</v>
      </c>
      <c r="BI294" cm="1">
        <f t="array" aca="1" ref="BI294" ca="1">INDEX($J$3:$J$10001,MATCH(BH294,$J$3:$J$10004,0)-1)</f>
        <v>1600</v>
      </c>
      <c r="BJ294">
        <f t="shared" ca="1" si="83"/>
        <v>350</v>
      </c>
      <c r="BK294">
        <f t="shared" ca="1" si="83"/>
        <v>358</v>
      </c>
      <c r="BL294">
        <f t="shared" ca="1" si="94"/>
        <v>-8</v>
      </c>
      <c r="BM294">
        <f t="shared" ca="1" si="91"/>
        <v>355.07152714621668</v>
      </c>
    </row>
    <row r="295" spans="1:65" x14ac:dyDescent="0.25">
      <c r="A295" s="64">
        <v>292</v>
      </c>
      <c r="B295" s="64">
        <v>52</v>
      </c>
      <c r="C295" s="64">
        <v>37</v>
      </c>
      <c r="D295" s="18">
        <v>292</v>
      </c>
      <c r="E295" s="21">
        <f t="shared" ca="1" si="84"/>
        <v>1498.418153359986</v>
      </c>
      <c r="F295" s="22">
        <f t="shared" ca="1" si="85"/>
        <v>133.19999999999999</v>
      </c>
      <c r="G295" s="28">
        <v>292</v>
      </c>
      <c r="H295" s="24">
        <f t="shared" ca="1" si="86"/>
        <v>1496.3811439999999</v>
      </c>
      <c r="I295" s="25">
        <f t="shared" ca="1" si="87"/>
        <v>133.19999999999999</v>
      </c>
      <c r="J295" s="155"/>
      <c r="K295" s="155"/>
      <c r="L295" s="129">
        <f t="shared" si="92"/>
        <v>0</v>
      </c>
      <c r="AX295">
        <f t="shared" ca="1" si="95"/>
        <v>360</v>
      </c>
      <c r="AY295">
        <f t="shared" ca="1" si="88"/>
        <v>360</v>
      </c>
      <c r="AZ295" cm="1">
        <f t="array" aca="1" ref="AZ295" ca="1">_xlfn.LET(_xlpm.rozsah, $J$3:$J$10001,_xlpm.podminka, (_xlpm.rozsah&gt;H295)*(ISNUMBER(_xlpm.rozsah)),_xlpm.indexy, IF(_xlpm.podminka, ROW(_xlpm.rozsah)-MIN(ROW(_xlpm.rozsah))+1),_xlpm.prvni, MIN(_xlpm.indexy),_xlpm.finalni, IF(_xlpm.prvni=1, 2, _xlpm.prvni),INDEX(_xlpm.rozsah, _xlpm.finalni))</f>
        <v>1500</v>
      </c>
      <c r="BA295" cm="1">
        <f t="array" aca="1" ref="BA295" ca="1">INDEX($J$3:$J$10001,MATCH(AZ295,$J$3:$J$10004,0)-1)</f>
        <v>1400</v>
      </c>
      <c r="BB295">
        <f t="shared" ca="1" si="97"/>
        <v>360</v>
      </c>
      <c r="BC295">
        <f t="shared" ca="1" si="97"/>
        <v>360</v>
      </c>
      <c r="BD295">
        <f t="shared" ca="1" si="96"/>
        <v>0</v>
      </c>
      <c r="BE295">
        <f t="shared" ca="1" si="89"/>
        <v>360</v>
      </c>
      <c r="BF295">
        <f t="shared" ca="1" si="93"/>
        <v>360</v>
      </c>
      <c r="BG295">
        <f t="shared" ca="1" si="90"/>
        <v>360</v>
      </c>
      <c r="BH295" cm="1">
        <f t="array" aca="1" ref="BH295" ca="1">_xlfn.LET(_xlpm.rozsah, $J$3:$J$10001,_xlpm.podminka, (_xlpm.rozsah&gt;E295)*(ISNUMBER(_xlpm.rozsah)),_xlpm.indexy, IF(_xlpm.podminka, ROW(_xlpm.rozsah)-MIN(ROW(_xlpm.rozsah))+1),_xlpm.prvni, MIN(_xlpm.indexy),_xlpm.finalni, IF(_xlpm.prvni=1, 2, _xlpm.prvni),INDEX(_xlpm.rozsah, _xlpm.finalni))</f>
        <v>1500</v>
      </c>
      <c r="BI295" cm="1">
        <f t="array" aca="1" ref="BI295" ca="1">INDEX($J$3:$J$10001,MATCH(BH295,$J$3:$J$10004,0)-1)</f>
        <v>1400</v>
      </c>
      <c r="BJ295">
        <f t="shared" ca="1" si="83"/>
        <v>360</v>
      </c>
      <c r="BK295">
        <f t="shared" ca="1" si="83"/>
        <v>360</v>
      </c>
      <c r="BL295">
        <f t="shared" ca="1" si="94"/>
        <v>0</v>
      </c>
      <c r="BM295">
        <f t="shared" ca="1" si="91"/>
        <v>360</v>
      </c>
    </row>
    <row r="296" spans="1:65" x14ac:dyDescent="0.25">
      <c r="A296" s="64">
        <v>293</v>
      </c>
      <c r="B296" s="64">
        <v>24</v>
      </c>
      <c r="C296" s="64">
        <v>0</v>
      </c>
      <c r="D296" s="18">
        <v>293</v>
      </c>
      <c r="E296" s="21">
        <f t="shared" ca="1" si="84"/>
        <v>1068.5006861661473</v>
      </c>
      <c r="F296" s="22">
        <f t="shared" ca="1" si="85"/>
        <v>0</v>
      </c>
      <c r="G296" s="23">
        <v>293</v>
      </c>
      <c r="H296" s="24">
        <f t="shared" ca="1" si="86"/>
        <v>1067.560528</v>
      </c>
      <c r="I296" s="25">
        <f t="shared" ca="1" si="87"/>
        <v>0</v>
      </c>
      <c r="J296" s="155"/>
      <c r="K296" s="155"/>
      <c r="L296" s="129">
        <f t="shared" si="92"/>
        <v>0</v>
      </c>
      <c r="AX296">
        <f t="shared" ca="1" si="95"/>
        <v>296.75605280000002</v>
      </c>
      <c r="AY296">
        <f t="shared" ca="1" si="88"/>
        <v>296.75605280000002</v>
      </c>
      <c r="AZ296" cm="1">
        <f t="array" aca="1" ref="AZ296" ca="1">_xlfn.LET(_xlpm.rozsah, $J$3:$J$10001,_xlpm.podminka, (_xlpm.rozsah&gt;H296)*(ISNUMBER(_xlpm.rozsah)),_xlpm.indexy, IF(_xlpm.podminka, ROW(_xlpm.rozsah)-MIN(ROW(_xlpm.rozsah))+1),_xlpm.prvni, MIN(_xlpm.indexy),_xlpm.finalni, IF(_xlpm.prvni=1, 2, _xlpm.prvni),INDEX(_xlpm.rozsah, _xlpm.finalni))</f>
        <v>1100</v>
      </c>
      <c r="BA296" cm="1">
        <f t="array" aca="1" ref="BA296" ca="1">INDEX($J$3:$J$10001,MATCH(AZ296,$J$3:$J$10004,0)-1)</f>
        <v>1000</v>
      </c>
      <c r="BB296">
        <f t="shared" ca="1" si="97"/>
        <v>300</v>
      </c>
      <c r="BC296">
        <f t="shared" ca="1" si="97"/>
        <v>290</v>
      </c>
      <c r="BD296">
        <f t="shared" ca="1" si="96"/>
        <v>10</v>
      </c>
      <c r="BE296">
        <f t="shared" ca="1" si="89"/>
        <v>293.24394719999998</v>
      </c>
      <c r="BF296">
        <f t="shared" ca="1" si="93"/>
        <v>296.85006861661475</v>
      </c>
      <c r="BG296">
        <f t="shared" ca="1" si="90"/>
        <v>296.85006861661475</v>
      </c>
      <c r="BH296" cm="1">
        <f t="array" aca="1" ref="BH296" ca="1">_xlfn.LET(_xlpm.rozsah, $J$3:$J$10001,_xlpm.podminka, (_xlpm.rozsah&gt;E296)*(ISNUMBER(_xlpm.rozsah)),_xlpm.indexy, IF(_xlpm.podminka, ROW(_xlpm.rozsah)-MIN(ROW(_xlpm.rozsah))+1),_xlpm.prvni, MIN(_xlpm.indexy),_xlpm.finalni, IF(_xlpm.prvni=1, 2, _xlpm.prvni),INDEX(_xlpm.rozsah, _xlpm.finalni))</f>
        <v>1100</v>
      </c>
      <c r="BI296" cm="1">
        <f t="array" aca="1" ref="BI296" ca="1">INDEX($J$3:$J$10001,MATCH(BH296,$J$3:$J$10004,0)-1)</f>
        <v>1000</v>
      </c>
      <c r="BJ296">
        <f t="shared" ca="1" si="83"/>
        <v>300</v>
      </c>
      <c r="BK296">
        <f t="shared" ca="1" si="83"/>
        <v>290</v>
      </c>
      <c r="BL296">
        <f t="shared" ca="1" si="94"/>
        <v>10</v>
      </c>
      <c r="BM296">
        <f t="shared" ca="1" si="91"/>
        <v>293.14993138338525</v>
      </c>
    </row>
    <row r="297" spans="1:65" x14ac:dyDescent="0.25">
      <c r="A297" s="64">
        <v>294</v>
      </c>
      <c r="B297" s="64">
        <v>20</v>
      </c>
      <c r="C297" s="64">
        <v>7</v>
      </c>
      <c r="D297" s="18">
        <v>294</v>
      </c>
      <c r="E297" s="21">
        <f t="shared" ca="1" si="84"/>
        <v>1007.0839051384562</v>
      </c>
      <c r="F297" s="22">
        <f t="shared" ca="1" si="85"/>
        <v>20.349587335969193</v>
      </c>
      <c r="G297" s="28">
        <v>294</v>
      </c>
      <c r="H297" s="24">
        <f t="shared" ca="1" si="86"/>
        <v>1006.30044</v>
      </c>
      <c r="I297" s="25">
        <f t="shared" ca="1" si="87"/>
        <v>20.34410308</v>
      </c>
      <c r="J297" s="155"/>
      <c r="K297" s="155"/>
      <c r="L297" s="129">
        <f t="shared" si="92"/>
        <v>0</v>
      </c>
      <c r="AX297">
        <f t="shared" ca="1" si="95"/>
        <v>290.630044</v>
      </c>
      <c r="AY297">
        <f t="shared" ca="1" si="88"/>
        <v>290.630044</v>
      </c>
      <c r="AZ297" cm="1">
        <f t="array" aca="1" ref="AZ297" ca="1">_xlfn.LET(_xlpm.rozsah, $J$3:$J$10001,_xlpm.podminka, (_xlpm.rozsah&gt;H297)*(ISNUMBER(_xlpm.rozsah)),_xlpm.indexy, IF(_xlpm.podminka, ROW(_xlpm.rozsah)-MIN(ROW(_xlpm.rozsah))+1),_xlpm.prvni, MIN(_xlpm.indexy),_xlpm.finalni, IF(_xlpm.prvni=1, 2, _xlpm.prvni),INDEX(_xlpm.rozsah, _xlpm.finalni))</f>
        <v>1100</v>
      </c>
      <c r="BA297" cm="1">
        <f t="array" aca="1" ref="BA297" ca="1">INDEX($J$3:$J$10001,MATCH(AZ297,$J$3:$J$10004,0)-1)</f>
        <v>1000</v>
      </c>
      <c r="BB297">
        <f t="shared" ca="1" si="97"/>
        <v>300</v>
      </c>
      <c r="BC297">
        <f t="shared" ca="1" si="97"/>
        <v>290</v>
      </c>
      <c r="BD297">
        <f t="shared" ca="1" si="96"/>
        <v>10</v>
      </c>
      <c r="BE297">
        <f t="shared" ca="1" si="89"/>
        <v>299.369956</v>
      </c>
      <c r="BF297">
        <f t="shared" ca="1" si="93"/>
        <v>290.70839051384564</v>
      </c>
      <c r="BG297">
        <f t="shared" ca="1" si="90"/>
        <v>290.70839051384564</v>
      </c>
      <c r="BH297" cm="1">
        <f t="array" aca="1" ref="BH297" ca="1">_xlfn.LET(_xlpm.rozsah, $J$3:$J$10001,_xlpm.podminka, (_xlpm.rozsah&gt;E297)*(ISNUMBER(_xlpm.rozsah)),_xlpm.indexy, IF(_xlpm.podminka, ROW(_xlpm.rozsah)-MIN(ROW(_xlpm.rozsah))+1),_xlpm.prvni, MIN(_xlpm.indexy),_xlpm.finalni, IF(_xlpm.prvni=1, 2, _xlpm.prvni),INDEX(_xlpm.rozsah, _xlpm.finalni))</f>
        <v>1100</v>
      </c>
      <c r="BI297" cm="1">
        <f t="array" aca="1" ref="BI297" ca="1">INDEX($J$3:$J$10001,MATCH(BH297,$J$3:$J$10004,0)-1)</f>
        <v>1000</v>
      </c>
      <c r="BJ297">
        <f t="shared" ca="1" si="83"/>
        <v>300</v>
      </c>
      <c r="BK297">
        <f t="shared" ca="1" si="83"/>
        <v>290</v>
      </c>
      <c r="BL297">
        <f t="shared" ca="1" si="94"/>
        <v>10</v>
      </c>
      <c r="BM297">
        <f t="shared" ca="1" si="91"/>
        <v>299.29160948615436</v>
      </c>
    </row>
    <row r="298" spans="1:65" x14ac:dyDescent="0.25">
      <c r="A298" s="64">
        <v>295</v>
      </c>
      <c r="B298" s="64">
        <v>39</v>
      </c>
      <c r="C298" s="64">
        <v>48</v>
      </c>
      <c r="D298" s="18">
        <v>295</v>
      </c>
      <c r="E298" s="21">
        <f t="shared" ca="1" si="84"/>
        <v>1298.8136150199896</v>
      </c>
      <c r="F298" s="22">
        <f t="shared" ca="1" si="85"/>
        <v>167.82916056287849</v>
      </c>
      <c r="G298" s="23">
        <v>295</v>
      </c>
      <c r="H298" s="24">
        <f t="shared" ca="1" si="86"/>
        <v>1297.285858</v>
      </c>
      <c r="I298" s="25">
        <f t="shared" ca="1" si="87"/>
        <v>167.60916355199998</v>
      </c>
      <c r="J298" s="155"/>
      <c r="K298" s="155"/>
      <c r="L298" s="129">
        <f t="shared" si="92"/>
        <v>0</v>
      </c>
      <c r="AX298">
        <f t="shared" ca="1" si="95"/>
        <v>349.1857574</v>
      </c>
      <c r="AY298">
        <f t="shared" ca="1" si="88"/>
        <v>349.1857574</v>
      </c>
      <c r="AZ298" cm="1">
        <f t="array" aca="1" ref="AZ298" ca="1">_xlfn.LET(_xlpm.rozsah, $J$3:$J$10001,_xlpm.podminka, (_xlpm.rozsah&gt;H298)*(ISNUMBER(_xlpm.rozsah)),_xlpm.indexy, IF(_xlpm.podminka, ROW(_xlpm.rozsah)-MIN(ROW(_xlpm.rozsah))+1),_xlpm.prvni, MIN(_xlpm.indexy),_xlpm.finalni, IF(_xlpm.prvni=1, 2, _xlpm.prvni),INDEX(_xlpm.rozsah, _xlpm.finalni))</f>
        <v>1300</v>
      </c>
      <c r="BA298" cm="1">
        <f t="array" aca="1" ref="BA298" ca="1">INDEX($J$3:$J$10001,MATCH(AZ298,$J$3:$J$10004,0)-1)</f>
        <v>1200</v>
      </c>
      <c r="BB298">
        <f t="shared" ca="1" si="97"/>
        <v>350</v>
      </c>
      <c r="BC298">
        <f t="shared" ca="1" si="97"/>
        <v>320</v>
      </c>
      <c r="BD298">
        <f t="shared" ca="1" si="96"/>
        <v>30</v>
      </c>
      <c r="BE298">
        <f t="shared" ca="1" si="89"/>
        <v>320.8142426</v>
      </c>
      <c r="BF298">
        <f t="shared" ca="1" si="93"/>
        <v>349.64408450599689</v>
      </c>
      <c r="BG298">
        <f t="shared" ca="1" si="90"/>
        <v>349.64408450599689</v>
      </c>
      <c r="BH298" cm="1">
        <f t="array" aca="1" ref="BH298" ca="1">_xlfn.LET(_xlpm.rozsah, $J$3:$J$10001,_xlpm.podminka, (_xlpm.rozsah&gt;E298)*(ISNUMBER(_xlpm.rozsah)),_xlpm.indexy, IF(_xlpm.podminka, ROW(_xlpm.rozsah)-MIN(ROW(_xlpm.rozsah))+1),_xlpm.prvni, MIN(_xlpm.indexy),_xlpm.finalni, IF(_xlpm.prvni=1, 2, _xlpm.prvni),INDEX(_xlpm.rozsah, _xlpm.finalni))</f>
        <v>1300</v>
      </c>
      <c r="BI298" cm="1">
        <f t="array" aca="1" ref="BI298" ca="1">INDEX($J$3:$J$10001,MATCH(BH298,$J$3:$J$10004,0)-1)</f>
        <v>1200</v>
      </c>
      <c r="BJ298">
        <f t="shared" ca="1" si="83"/>
        <v>350</v>
      </c>
      <c r="BK298">
        <f t="shared" ca="1" si="83"/>
        <v>320</v>
      </c>
      <c r="BL298">
        <f t="shared" ca="1" si="94"/>
        <v>30</v>
      </c>
      <c r="BM298">
        <f t="shared" ca="1" si="91"/>
        <v>320.35591549400311</v>
      </c>
    </row>
    <row r="299" spans="1:65" x14ac:dyDescent="0.25">
      <c r="A299" s="64">
        <v>296</v>
      </c>
      <c r="B299" s="64">
        <v>39</v>
      </c>
      <c r="C299" s="64">
        <v>54</v>
      </c>
      <c r="D299" s="18">
        <v>296</v>
      </c>
      <c r="E299" s="21">
        <f t="shared" ca="1" si="84"/>
        <v>1298.8136150199896</v>
      </c>
      <c r="F299" s="22">
        <f t="shared" ca="1" si="85"/>
        <v>188.8078056332383</v>
      </c>
      <c r="G299" s="28">
        <v>296</v>
      </c>
      <c r="H299" s="24">
        <f t="shared" ca="1" si="86"/>
        <v>1297.285858</v>
      </c>
      <c r="I299" s="25">
        <f t="shared" ca="1" si="87"/>
        <v>188.56030899599997</v>
      </c>
      <c r="J299" s="155"/>
      <c r="K299" s="155"/>
      <c r="L299" s="129">
        <f t="shared" si="92"/>
        <v>0</v>
      </c>
      <c r="AX299">
        <f t="shared" ca="1" si="95"/>
        <v>349.1857574</v>
      </c>
      <c r="AY299">
        <f t="shared" ca="1" si="88"/>
        <v>349.1857574</v>
      </c>
      <c r="AZ299" cm="1">
        <f t="array" aca="1" ref="AZ299" ca="1">_xlfn.LET(_xlpm.rozsah, $J$3:$J$10001,_xlpm.podminka, (_xlpm.rozsah&gt;H299)*(ISNUMBER(_xlpm.rozsah)),_xlpm.indexy, IF(_xlpm.podminka, ROW(_xlpm.rozsah)-MIN(ROW(_xlpm.rozsah))+1),_xlpm.prvni, MIN(_xlpm.indexy),_xlpm.finalni, IF(_xlpm.prvni=1, 2, _xlpm.prvni),INDEX(_xlpm.rozsah, _xlpm.finalni))</f>
        <v>1300</v>
      </c>
      <c r="BA299" cm="1">
        <f t="array" aca="1" ref="BA299" ca="1">INDEX($J$3:$J$10001,MATCH(AZ299,$J$3:$J$10004,0)-1)</f>
        <v>1200</v>
      </c>
      <c r="BB299">
        <f t="shared" ca="1" si="97"/>
        <v>350</v>
      </c>
      <c r="BC299">
        <f t="shared" ca="1" si="97"/>
        <v>320</v>
      </c>
      <c r="BD299">
        <f t="shared" ca="1" si="96"/>
        <v>30</v>
      </c>
      <c r="BE299">
        <f t="shared" ca="1" si="89"/>
        <v>320.8142426</v>
      </c>
      <c r="BF299">
        <f t="shared" ca="1" si="93"/>
        <v>349.64408450599689</v>
      </c>
      <c r="BG299">
        <f t="shared" ca="1" si="90"/>
        <v>349.64408450599689</v>
      </c>
      <c r="BH299" cm="1">
        <f t="array" aca="1" ref="BH299" ca="1">_xlfn.LET(_xlpm.rozsah, $J$3:$J$10001,_xlpm.podminka, (_xlpm.rozsah&gt;E299)*(ISNUMBER(_xlpm.rozsah)),_xlpm.indexy, IF(_xlpm.podminka, ROW(_xlpm.rozsah)-MIN(ROW(_xlpm.rozsah))+1),_xlpm.prvni, MIN(_xlpm.indexy),_xlpm.finalni, IF(_xlpm.prvni=1, 2, _xlpm.prvni),INDEX(_xlpm.rozsah, _xlpm.finalni))</f>
        <v>1300</v>
      </c>
      <c r="BI299" cm="1">
        <f t="array" aca="1" ref="BI299" ca="1">INDEX($J$3:$J$10001,MATCH(BH299,$J$3:$J$10004,0)-1)</f>
        <v>1200</v>
      </c>
      <c r="BJ299">
        <f t="shared" ca="1" si="83"/>
        <v>350</v>
      </c>
      <c r="BK299">
        <f t="shared" ca="1" si="83"/>
        <v>320</v>
      </c>
      <c r="BL299">
        <f t="shared" ca="1" si="94"/>
        <v>30</v>
      </c>
      <c r="BM299">
        <f t="shared" ca="1" si="91"/>
        <v>320.35591549400311</v>
      </c>
    </row>
    <row r="300" spans="1:65" x14ac:dyDescent="0.25">
      <c r="A300" s="64">
        <v>297</v>
      </c>
      <c r="B300" s="64">
        <v>63</v>
      </c>
      <c r="C300" s="64">
        <v>58</v>
      </c>
      <c r="D300" s="18">
        <v>297</v>
      </c>
      <c r="E300" s="21">
        <f t="shared" ca="1" si="84"/>
        <v>1667.3143011861368</v>
      </c>
      <c r="F300" s="22">
        <f t="shared" ca="1" si="85"/>
        <v>204.51661642496325</v>
      </c>
      <c r="G300" s="23">
        <v>297</v>
      </c>
      <c r="H300" s="24">
        <f t="shared" ca="1" si="86"/>
        <v>1664.8463859999999</v>
      </c>
      <c r="I300" s="25">
        <f t="shared" ca="1" si="87"/>
        <v>204.63112768959999</v>
      </c>
      <c r="J300" s="155"/>
      <c r="K300" s="155"/>
      <c r="L300" s="129">
        <f t="shared" si="92"/>
        <v>0</v>
      </c>
      <c r="AX300">
        <f t="shared" ca="1" si="95"/>
        <v>352.81228912</v>
      </c>
      <c r="AY300">
        <f t="shared" ca="1" si="88"/>
        <v>355.18771088</v>
      </c>
      <c r="AZ300" cm="1">
        <f t="array" aca="1" ref="AZ300" ca="1">_xlfn.LET(_xlpm.rozsah, $J$3:$J$10001,_xlpm.podminka, (_xlpm.rozsah&gt;H300)*(ISNUMBER(_xlpm.rozsah)),_xlpm.indexy, IF(_xlpm.podminka, ROW(_xlpm.rozsah)-MIN(ROW(_xlpm.rozsah))+1),_xlpm.prvni, MIN(_xlpm.indexy),_xlpm.finalni, IF(_xlpm.prvni=1, 2, _xlpm.prvni),INDEX(_xlpm.rozsah, _xlpm.finalni))</f>
        <v>1700</v>
      </c>
      <c r="BA300" cm="1">
        <f t="array" aca="1" ref="BA300" ca="1">INDEX($J$3:$J$10001,MATCH(AZ300,$J$3:$J$10004,0)-1)</f>
        <v>1600</v>
      </c>
      <c r="BB300">
        <f t="shared" ca="1" si="97"/>
        <v>350</v>
      </c>
      <c r="BC300">
        <f t="shared" ca="1" si="97"/>
        <v>358</v>
      </c>
      <c r="BD300">
        <f t="shared" ca="1" si="96"/>
        <v>-8</v>
      </c>
      <c r="BE300">
        <f t="shared" ca="1" si="89"/>
        <v>352.81228912</v>
      </c>
      <c r="BF300">
        <f t="shared" ca="1" si="93"/>
        <v>352.61485590510904</v>
      </c>
      <c r="BG300">
        <f t="shared" ca="1" si="90"/>
        <v>355.38514409489096</v>
      </c>
      <c r="BH300" cm="1">
        <f t="array" aca="1" ref="BH300" ca="1">_xlfn.LET(_xlpm.rozsah, $J$3:$J$10001,_xlpm.podminka, (_xlpm.rozsah&gt;E300)*(ISNUMBER(_xlpm.rozsah)),_xlpm.indexy, IF(_xlpm.podminka, ROW(_xlpm.rozsah)-MIN(ROW(_xlpm.rozsah))+1),_xlpm.prvni, MIN(_xlpm.indexy),_xlpm.finalni, IF(_xlpm.prvni=1, 2, _xlpm.prvni),INDEX(_xlpm.rozsah, _xlpm.finalni))</f>
        <v>1700</v>
      </c>
      <c r="BI300" cm="1">
        <f t="array" aca="1" ref="BI300" ca="1">INDEX($J$3:$J$10001,MATCH(BH300,$J$3:$J$10004,0)-1)</f>
        <v>1600</v>
      </c>
      <c r="BJ300">
        <f t="shared" ca="1" si="83"/>
        <v>350</v>
      </c>
      <c r="BK300">
        <f t="shared" ca="1" si="83"/>
        <v>358</v>
      </c>
      <c r="BL300">
        <f t="shared" ca="1" si="94"/>
        <v>-8</v>
      </c>
      <c r="BM300">
        <f t="shared" ca="1" si="91"/>
        <v>352.61485590510904</v>
      </c>
    </row>
    <row r="301" spans="1:65" x14ac:dyDescent="0.25">
      <c r="A301" s="64">
        <v>298</v>
      </c>
      <c r="B301" s="64">
        <v>53</v>
      </c>
      <c r="C301" s="64">
        <v>31</v>
      </c>
      <c r="D301" s="18">
        <v>298</v>
      </c>
      <c r="E301" s="21">
        <f t="shared" ca="1" si="84"/>
        <v>1513.7723486169089</v>
      </c>
      <c r="F301" s="22">
        <f t="shared" ca="1" si="85"/>
        <v>111.51461143857517</v>
      </c>
      <c r="G301" s="28">
        <v>298</v>
      </c>
      <c r="H301" s="24">
        <f t="shared" ca="1" si="86"/>
        <v>1511.6961659999999</v>
      </c>
      <c r="I301" s="25">
        <f t="shared" ca="1" si="87"/>
        <v>111.5274837708</v>
      </c>
      <c r="J301" s="155"/>
      <c r="K301" s="155"/>
      <c r="L301" s="129">
        <f t="shared" si="92"/>
        <v>0</v>
      </c>
      <c r="AX301">
        <f t="shared" ca="1" si="95"/>
        <v>359.76607668000003</v>
      </c>
      <c r="AY301">
        <f t="shared" ca="1" si="88"/>
        <v>358.23392331999997</v>
      </c>
      <c r="AZ301" cm="1">
        <f t="array" aca="1" ref="AZ301" ca="1">_xlfn.LET(_xlpm.rozsah, $J$3:$J$10001,_xlpm.podminka, (_xlpm.rozsah&gt;H301)*(ISNUMBER(_xlpm.rozsah)),_xlpm.indexy, IF(_xlpm.podminka, ROW(_xlpm.rozsah)-MIN(ROW(_xlpm.rozsah))+1),_xlpm.prvni, MIN(_xlpm.indexy),_xlpm.finalni, IF(_xlpm.prvni=1, 2, _xlpm.prvni),INDEX(_xlpm.rozsah, _xlpm.finalni))</f>
        <v>1600</v>
      </c>
      <c r="BA301" cm="1">
        <f t="array" aca="1" ref="BA301" ca="1">INDEX($J$3:$J$10001,MATCH(AZ301,$J$3:$J$10004,0)-1)</f>
        <v>1500</v>
      </c>
      <c r="BB301">
        <f t="shared" ca="1" si="97"/>
        <v>358</v>
      </c>
      <c r="BC301">
        <f t="shared" ca="1" si="97"/>
        <v>360</v>
      </c>
      <c r="BD301">
        <f t="shared" ca="1" si="96"/>
        <v>-2</v>
      </c>
      <c r="BE301">
        <f t="shared" ca="1" si="89"/>
        <v>359.76607668000003</v>
      </c>
      <c r="BF301">
        <f t="shared" ca="1" si="93"/>
        <v>359.72455302766184</v>
      </c>
      <c r="BG301">
        <f t="shared" ca="1" si="90"/>
        <v>358.27544697233816</v>
      </c>
      <c r="BH301" cm="1">
        <f t="array" aca="1" ref="BH301" ca="1">_xlfn.LET(_xlpm.rozsah, $J$3:$J$10001,_xlpm.podminka, (_xlpm.rozsah&gt;E301)*(ISNUMBER(_xlpm.rozsah)),_xlpm.indexy, IF(_xlpm.podminka, ROW(_xlpm.rozsah)-MIN(ROW(_xlpm.rozsah))+1),_xlpm.prvni, MIN(_xlpm.indexy),_xlpm.finalni, IF(_xlpm.prvni=1, 2, _xlpm.prvni),INDEX(_xlpm.rozsah, _xlpm.finalni))</f>
        <v>1600</v>
      </c>
      <c r="BI301" cm="1">
        <f t="array" aca="1" ref="BI301" ca="1">INDEX($J$3:$J$10001,MATCH(BH301,$J$3:$J$10004,0)-1)</f>
        <v>1500</v>
      </c>
      <c r="BJ301">
        <f t="shared" ca="1" si="83"/>
        <v>358</v>
      </c>
      <c r="BK301">
        <f t="shared" ca="1" si="83"/>
        <v>360</v>
      </c>
      <c r="BL301">
        <f t="shared" ca="1" si="94"/>
        <v>-2</v>
      </c>
      <c r="BM301">
        <f t="shared" ca="1" si="91"/>
        <v>359.72455302766184</v>
      </c>
    </row>
    <row r="302" spans="1:65" x14ac:dyDescent="0.25">
      <c r="A302" s="64">
        <v>299</v>
      </c>
      <c r="B302" s="64">
        <v>51</v>
      </c>
      <c r="C302" s="64">
        <v>24</v>
      </c>
      <c r="D302" s="18">
        <v>299</v>
      </c>
      <c r="E302" s="21">
        <f t="shared" ca="1" si="84"/>
        <v>1483.0639581030632</v>
      </c>
      <c r="F302" s="22">
        <f t="shared" ca="1" si="85"/>
        <v>86.4</v>
      </c>
      <c r="G302" s="23">
        <v>299</v>
      </c>
      <c r="H302" s="24">
        <f t="shared" ca="1" si="86"/>
        <v>1481.066122</v>
      </c>
      <c r="I302" s="25">
        <f t="shared" ca="1" si="87"/>
        <v>86.4</v>
      </c>
      <c r="J302" s="155"/>
      <c r="K302" s="155"/>
      <c r="L302" s="129">
        <f t="shared" si="92"/>
        <v>0</v>
      </c>
      <c r="AX302">
        <f t="shared" ca="1" si="95"/>
        <v>360</v>
      </c>
      <c r="AY302">
        <f t="shared" ca="1" si="88"/>
        <v>360</v>
      </c>
      <c r="AZ302" cm="1">
        <f t="array" aca="1" ref="AZ302" ca="1">_xlfn.LET(_xlpm.rozsah, $J$3:$J$10001,_xlpm.podminka, (_xlpm.rozsah&gt;H302)*(ISNUMBER(_xlpm.rozsah)),_xlpm.indexy, IF(_xlpm.podminka, ROW(_xlpm.rozsah)-MIN(ROW(_xlpm.rozsah))+1),_xlpm.prvni, MIN(_xlpm.indexy),_xlpm.finalni, IF(_xlpm.prvni=1, 2, _xlpm.prvni),INDEX(_xlpm.rozsah, _xlpm.finalni))</f>
        <v>1500</v>
      </c>
      <c r="BA302" cm="1">
        <f t="array" aca="1" ref="BA302" ca="1">INDEX($J$3:$J$10001,MATCH(AZ302,$J$3:$J$10004,0)-1)</f>
        <v>1400</v>
      </c>
      <c r="BB302">
        <f t="shared" ca="1" si="97"/>
        <v>360</v>
      </c>
      <c r="BC302">
        <f t="shared" ca="1" si="97"/>
        <v>360</v>
      </c>
      <c r="BD302">
        <f t="shared" ca="1" si="96"/>
        <v>0</v>
      </c>
      <c r="BE302">
        <f t="shared" ca="1" si="89"/>
        <v>360</v>
      </c>
      <c r="BF302">
        <f t="shared" ca="1" si="93"/>
        <v>360</v>
      </c>
      <c r="BG302">
        <f t="shared" ca="1" si="90"/>
        <v>360</v>
      </c>
      <c r="BH302" cm="1">
        <f t="array" aca="1" ref="BH302" ca="1">_xlfn.LET(_xlpm.rozsah, $J$3:$J$10001,_xlpm.podminka, (_xlpm.rozsah&gt;E302)*(ISNUMBER(_xlpm.rozsah)),_xlpm.indexy, IF(_xlpm.podminka, ROW(_xlpm.rozsah)-MIN(ROW(_xlpm.rozsah))+1),_xlpm.prvni, MIN(_xlpm.indexy),_xlpm.finalni, IF(_xlpm.prvni=1, 2, _xlpm.prvni),INDEX(_xlpm.rozsah, _xlpm.finalni))</f>
        <v>1500</v>
      </c>
      <c r="BI302" cm="1">
        <f t="array" aca="1" ref="BI302" ca="1">INDEX($J$3:$J$10001,MATCH(BH302,$J$3:$J$10004,0)-1)</f>
        <v>1400</v>
      </c>
      <c r="BJ302">
        <f t="shared" ref="BJ302:BK365" ca="1" si="98">IF(ISERROR(MATCH(BH302,$J$1:$J$10000,0)), 0, INDEX($K$1:$K$10000, MATCH(BH302,$J$1:$J$10000,0)))</f>
        <v>360</v>
      </c>
      <c r="BK302">
        <f t="shared" ca="1" si="98"/>
        <v>360</v>
      </c>
      <c r="BL302">
        <f t="shared" ca="1" si="94"/>
        <v>0</v>
      </c>
      <c r="BM302">
        <f t="shared" ca="1" si="91"/>
        <v>360</v>
      </c>
    </row>
    <row r="303" spans="1:65" x14ac:dyDescent="0.25">
      <c r="A303" s="64">
        <v>300</v>
      </c>
      <c r="B303" s="64">
        <v>48</v>
      </c>
      <c r="C303" s="64">
        <v>40</v>
      </c>
      <c r="D303" s="18">
        <v>300</v>
      </c>
      <c r="E303" s="21">
        <f t="shared" ca="1" si="84"/>
        <v>1437.0013723322947</v>
      </c>
      <c r="F303" s="22">
        <f t="shared" ca="1" si="85"/>
        <v>144</v>
      </c>
      <c r="G303" s="28">
        <v>300</v>
      </c>
      <c r="H303" s="24">
        <f t="shared" ca="1" si="86"/>
        <v>1435.121056</v>
      </c>
      <c r="I303" s="25">
        <f t="shared" ca="1" si="87"/>
        <v>144</v>
      </c>
      <c r="J303" s="155"/>
      <c r="K303" s="155"/>
      <c r="L303" s="129">
        <f t="shared" si="92"/>
        <v>0</v>
      </c>
      <c r="AX303">
        <f t="shared" ca="1" si="95"/>
        <v>360</v>
      </c>
      <c r="AY303">
        <f t="shared" ca="1" si="88"/>
        <v>360</v>
      </c>
      <c r="AZ303" cm="1">
        <f t="array" aca="1" ref="AZ303" ca="1">_xlfn.LET(_xlpm.rozsah, $J$3:$J$10001,_xlpm.podminka, (_xlpm.rozsah&gt;H303)*(ISNUMBER(_xlpm.rozsah)),_xlpm.indexy, IF(_xlpm.podminka, ROW(_xlpm.rozsah)-MIN(ROW(_xlpm.rozsah))+1),_xlpm.prvni, MIN(_xlpm.indexy),_xlpm.finalni, IF(_xlpm.prvni=1, 2, _xlpm.prvni),INDEX(_xlpm.rozsah, _xlpm.finalni))</f>
        <v>1500</v>
      </c>
      <c r="BA303" cm="1">
        <f t="array" aca="1" ref="BA303" ca="1">INDEX($J$3:$J$10001,MATCH(AZ303,$J$3:$J$10004,0)-1)</f>
        <v>1400</v>
      </c>
      <c r="BB303">
        <f t="shared" ca="1" si="97"/>
        <v>360</v>
      </c>
      <c r="BC303">
        <f t="shared" ca="1" si="97"/>
        <v>360</v>
      </c>
      <c r="BD303">
        <f t="shared" ca="1" si="96"/>
        <v>0</v>
      </c>
      <c r="BE303">
        <f t="shared" ca="1" si="89"/>
        <v>360</v>
      </c>
      <c r="BF303">
        <f t="shared" ca="1" si="93"/>
        <v>360</v>
      </c>
      <c r="BG303">
        <f t="shared" ca="1" si="90"/>
        <v>360</v>
      </c>
      <c r="BH303" cm="1">
        <f t="array" aca="1" ref="BH303" ca="1">_xlfn.LET(_xlpm.rozsah, $J$3:$J$10001,_xlpm.podminka, (_xlpm.rozsah&gt;E303)*(ISNUMBER(_xlpm.rozsah)),_xlpm.indexy, IF(_xlpm.podminka, ROW(_xlpm.rozsah)-MIN(ROW(_xlpm.rozsah))+1),_xlpm.prvni, MIN(_xlpm.indexy),_xlpm.finalni, IF(_xlpm.prvni=1, 2, _xlpm.prvni),INDEX(_xlpm.rozsah, _xlpm.finalni))</f>
        <v>1500</v>
      </c>
      <c r="BI303" cm="1">
        <f t="array" aca="1" ref="BI303" ca="1">INDEX($J$3:$J$10001,MATCH(BH303,$J$3:$J$10004,0)-1)</f>
        <v>1400</v>
      </c>
      <c r="BJ303">
        <f t="shared" ca="1" si="98"/>
        <v>360</v>
      </c>
      <c r="BK303">
        <f t="shared" ca="1" si="98"/>
        <v>360</v>
      </c>
      <c r="BL303">
        <f t="shared" ca="1" si="94"/>
        <v>0</v>
      </c>
      <c r="BM303">
        <f t="shared" ca="1" si="91"/>
        <v>360</v>
      </c>
    </row>
    <row r="304" spans="1:65" x14ac:dyDescent="0.25">
      <c r="A304" s="64">
        <v>301</v>
      </c>
      <c r="B304" s="64">
        <v>39</v>
      </c>
      <c r="C304" s="64">
        <v>0</v>
      </c>
      <c r="D304" s="18">
        <v>301</v>
      </c>
      <c r="E304" s="21">
        <f t="shared" ca="1" si="84"/>
        <v>1298.8136150199896</v>
      </c>
      <c r="F304" s="22">
        <f t="shared" ca="1" si="85"/>
        <v>0</v>
      </c>
      <c r="G304" s="23">
        <v>301</v>
      </c>
      <c r="H304" s="24">
        <f t="shared" ca="1" si="86"/>
        <v>1297.285858</v>
      </c>
      <c r="I304" s="25">
        <f t="shared" ca="1" si="87"/>
        <v>0</v>
      </c>
      <c r="J304" s="155"/>
      <c r="K304" s="155"/>
      <c r="L304" s="129">
        <f t="shared" si="92"/>
        <v>0</v>
      </c>
      <c r="AX304">
        <f t="shared" ca="1" si="95"/>
        <v>349.1857574</v>
      </c>
      <c r="AY304">
        <f t="shared" ca="1" si="88"/>
        <v>349.1857574</v>
      </c>
      <c r="AZ304" cm="1">
        <f t="array" aca="1" ref="AZ304" ca="1">_xlfn.LET(_xlpm.rozsah, $J$3:$J$10001,_xlpm.podminka, (_xlpm.rozsah&gt;H304)*(ISNUMBER(_xlpm.rozsah)),_xlpm.indexy, IF(_xlpm.podminka, ROW(_xlpm.rozsah)-MIN(ROW(_xlpm.rozsah))+1),_xlpm.prvni, MIN(_xlpm.indexy),_xlpm.finalni, IF(_xlpm.prvni=1, 2, _xlpm.prvni),INDEX(_xlpm.rozsah, _xlpm.finalni))</f>
        <v>1300</v>
      </c>
      <c r="BA304" cm="1">
        <f t="array" aca="1" ref="BA304" ca="1">INDEX($J$3:$J$10001,MATCH(AZ304,$J$3:$J$10004,0)-1)</f>
        <v>1200</v>
      </c>
      <c r="BB304">
        <f t="shared" ca="1" si="97"/>
        <v>350</v>
      </c>
      <c r="BC304">
        <f t="shared" ca="1" si="97"/>
        <v>320</v>
      </c>
      <c r="BD304">
        <f t="shared" ca="1" si="96"/>
        <v>30</v>
      </c>
      <c r="BE304">
        <f t="shared" ca="1" si="89"/>
        <v>320.8142426</v>
      </c>
      <c r="BF304">
        <f t="shared" ca="1" si="93"/>
        <v>349.64408450599689</v>
      </c>
      <c r="BG304">
        <f t="shared" ca="1" si="90"/>
        <v>349.64408450599689</v>
      </c>
      <c r="BH304" cm="1">
        <f t="array" aca="1" ref="BH304" ca="1">_xlfn.LET(_xlpm.rozsah, $J$3:$J$10001,_xlpm.podminka, (_xlpm.rozsah&gt;E304)*(ISNUMBER(_xlpm.rozsah)),_xlpm.indexy, IF(_xlpm.podminka, ROW(_xlpm.rozsah)-MIN(ROW(_xlpm.rozsah))+1),_xlpm.prvni, MIN(_xlpm.indexy),_xlpm.finalni, IF(_xlpm.prvni=1, 2, _xlpm.prvni),INDEX(_xlpm.rozsah, _xlpm.finalni))</f>
        <v>1300</v>
      </c>
      <c r="BI304" cm="1">
        <f t="array" aca="1" ref="BI304" ca="1">INDEX($J$3:$J$10001,MATCH(BH304,$J$3:$J$10004,0)-1)</f>
        <v>1200</v>
      </c>
      <c r="BJ304">
        <f t="shared" ca="1" si="98"/>
        <v>350</v>
      </c>
      <c r="BK304">
        <f t="shared" ca="1" si="98"/>
        <v>320</v>
      </c>
      <c r="BL304">
        <f t="shared" ca="1" si="94"/>
        <v>30</v>
      </c>
      <c r="BM304">
        <f t="shared" ca="1" si="91"/>
        <v>320.35591549400311</v>
      </c>
    </row>
    <row r="305" spans="1:65" x14ac:dyDescent="0.25">
      <c r="A305" s="64">
        <v>302</v>
      </c>
      <c r="B305" s="64">
        <v>35</v>
      </c>
      <c r="C305" s="64">
        <v>18</v>
      </c>
      <c r="D305" s="18">
        <v>302</v>
      </c>
      <c r="E305" s="21">
        <f t="shared" ca="1" si="84"/>
        <v>1237.3968339922983</v>
      </c>
      <c r="F305" s="22">
        <f t="shared" ca="1" si="85"/>
        <v>59.619429035584105</v>
      </c>
      <c r="G305" s="28">
        <v>302</v>
      </c>
      <c r="H305" s="24">
        <f t="shared" ca="1" si="86"/>
        <v>1236.02577</v>
      </c>
      <c r="I305" s="25">
        <f t="shared" ca="1" si="87"/>
        <v>59.545391579999993</v>
      </c>
      <c r="J305" s="155"/>
      <c r="K305" s="155"/>
      <c r="L305" s="129">
        <f t="shared" si="92"/>
        <v>0</v>
      </c>
      <c r="AX305">
        <f t="shared" ca="1" si="95"/>
        <v>330.80773099999999</v>
      </c>
      <c r="AY305">
        <f t="shared" ca="1" si="88"/>
        <v>330.80773099999999</v>
      </c>
      <c r="AZ305" cm="1">
        <f t="array" aca="1" ref="AZ305" ca="1">_xlfn.LET(_xlpm.rozsah, $J$3:$J$10001,_xlpm.podminka, (_xlpm.rozsah&gt;H305)*(ISNUMBER(_xlpm.rozsah)),_xlpm.indexy, IF(_xlpm.podminka, ROW(_xlpm.rozsah)-MIN(ROW(_xlpm.rozsah))+1),_xlpm.prvni, MIN(_xlpm.indexy),_xlpm.finalni, IF(_xlpm.prvni=1, 2, _xlpm.prvni),INDEX(_xlpm.rozsah, _xlpm.finalni))</f>
        <v>1300</v>
      </c>
      <c r="BA305" cm="1">
        <f t="array" aca="1" ref="BA305" ca="1">INDEX($J$3:$J$10001,MATCH(AZ305,$J$3:$J$10004,0)-1)</f>
        <v>1200</v>
      </c>
      <c r="BB305">
        <f t="shared" ca="1" si="97"/>
        <v>350</v>
      </c>
      <c r="BC305">
        <f t="shared" ca="1" si="97"/>
        <v>320</v>
      </c>
      <c r="BD305">
        <f t="shared" ca="1" si="96"/>
        <v>30</v>
      </c>
      <c r="BE305">
        <f t="shared" ca="1" si="89"/>
        <v>339.19226900000001</v>
      </c>
      <c r="BF305">
        <f t="shared" ca="1" si="93"/>
        <v>331.21905019768951</v>
      </c>
      <c r="BG305">
        <f t="shared" ca="1" si="90"/>
        <v>331.21905019768951</v>
      </c>
      <c r="BH305" cm="1">
        <f t="array" aca="1" ref="BH305" ca="1">_xlfn.LET(_xlpm.rozsah, $J$3:$J$10001,_xlpm.podminka, (_xlpm.rozsah&gt;E305)*(ISNUMBER(_xlpm.rozsah)),_xlpm.indexy, IF(_xlpm.podminka, ROW(_xlpm.rozsah)-MIN(ROW(_xlpm.rozsah))+1),_xlpm.prvni, MIN(_xlpm.indexy),_xlpm.finalni, IF(_xlpm.prvni=1, 2, _xlpm.prvni),INDEX(_xlpm.rozsah, _xlpm.finalni))</f>
        <v>1300</v>
      </c>
      <c r="BI305" cm="1">
        <f t="array" aca="1" ref="BI305" ca="1">INDEX($J$3:$J$10001,MATCH(BH305,$J$3:$J$10004,0)-1)</f>
        <v>1200</v>
      </c>
      <c r="BJ305">
        <f t="shared" ca="1" si="98"/>
        <v>350</v>
      </c>
      <c r="BK305">
        <f t="shared" ca="1" si="98"/>
        <v>320</v>
      </c>
      <c r="BL305">
        <f t="shared" ca="1" si="94"/>
        <v>30</v>
      </c>
      <c r="BM305">
        <f t="shared" ca="1" si="91"/>
        <v>338.78094980231049</v>
      </c>
    </row>
    <row r="306" spans="1:65" x14ac:dyDescent="0.25">
      <c r="A306" s="64">
        <v>303</v>
      </c>
      <c r="B306" s="64">
        <v>36</v>
      </c>
      <c r="C306" s="64">
        <v>16</v>
      </c>
      <c r="D306" s="18">
        <v>303</v>
      </c>
      <c r="E306" s="21">
        <f t="shared" ca="1" si="84"/>
        <v>1252.7510292492211</v>
      </c>
      <c r="F306" s="22">
        <f t="shared" ca="1" si="85"/>
        <v>53.732049403962613</v>
      </c>
      <c r="G306" s="23">
        <v>303</v>
      </c>
      <c r="H306" s="24">
        <f t="shared" ca="1" si="86"/>
        <v>1251.340792</v>
      </c>
      <c r="I306" s="25">
        <f t="shared" ca="1" si="87"/>
        <v>53.664358015999994</v>
      </c>
      <c r="J306" s="155"/>
      <c r="K306" s="155"/>
      <c r="L306" s="129">
        <f t="shared" si="92"/>
        <v>0</v>
      </c>
      <c r="AX306">
        <f t="shared" ca="1" si="95"/>
        <v>335.40223759999998</v>
      </c>
      <c r="AY306">
        <f t="shared" ca="1" si="88"/>
        <v>335.40223759999998</v>
      </c>
      <c r="AZ306" cm="1">
        <f t="array" aca="1" ref="AZ306" ca="1">_xlfn.LET(_xlpm.rozsah, $J$3:$J$10001,_xlpm.podminka, (_xlpm.rozsah&gt;H306)*(ISNUMBER(_xlpm.rozsah)),_xlpm.indexy, IF(_xlpm.podminka, ROW(_xlpm.rozsah)-MIN(ROW(_xlpm.rozsah))+1),_xlpm.prvni, MIN(_xlpm.indexy),_xlpm.finalni, IF(_xlpm.prvni=1, 2, _xlpm.prvni),INDEX(_xlpm.rozsah, _xlpm.finalni))</f>
        <v>1300</v>
      </c>
      <c r="BA306" cm="1">
        <f t="array" aca="1" ref="BA306" ca="1">INDEX($J$3:$J$10001,MATCH(AZ306,$J$3:$J$10004,0)-1)</f>
        <v>1200</v>
      </c>
      <c r="BB306">
        <f t="shared" ca="1" si="97"/>
        <v>350</v>
      </c>
      <c r="BC306">
        <f t="shared" ca="1" si="97"/>
        <v>320</v>
      </c>
      <c r="BD306">
        <f t="shared" ca="1" si="96"/>
        <v>30</v>
      </c>
      <c r="BE306">
        <f t="shared" ca="1" si="89"/>
        <v>334.59776240000002</v>
      </c>
      <c r="BF306">
        <f t="shared" ca="1" si="93"/>
        <v>335.82530877476631</v>
      </c>
      <c r="BG306">
        <f t="shared" ca="1" si="90"/>
        <v>335.82530877476631</v>
      </c>
      <c r="BH306" cm="1">
        <f t="array" aca="1" ref="BH306" ca="1">_xlfn.LET(_xlpm.rozsah, $J$3:$J$10001,_xlpm.podminka, (_xlpm.rozsah&gt;E306)*(ISNUMBER(_xlpm.rozsah)),_xlpm.indexy, IF(_xlpm.podminka, ROW(_xlpm.rozsah)-MIN(ROW(_xlpm.rozsah))+1),_xlpm.prvni, MIN(_xlpm.indexy),_xlpm.finalni, IF(_xlpm.prvni=1, 2, _xlpm.prvni),INDEX(_xlpm.rozsah, _xlpm.finalni))</f>
        <v>1300</v>
      </c>
      <c r="BI306" cm="1">
        <f t="array" aca="1" ref="BI306" ca="1">INDEX($J$3:$J$10001,MATCH(BH306,$J$3:$J$10004,0)-1)</f>
        <v>1200</v>
      </c>
      <c r="BJ306">
        <f t="shared" ca="1" si="98"/>
        <v>350</v>
      </c>
      <c r="BK306">
        <f t="shared" ca="1" si="98"/>
        <v>320</v>
      </c>
      <c r="BL306">
        <f t="shared" ca="1" si="94"/>
        <v>30</v>
      </c>
      <c r="BM306">
        <f t="shared" ca="1" si="91"/>
        <v>334.17469122523369</v>
      </c>
    </row>
    <row r="307" spans="1:65" x14ac:dyDescent="0.25">
      <c r="A307" s="64">
        <v>304</v>
      </c>
      <c r="B307" s="64">
        <v>29</v>
      </c>
      <c r="C307" s="64">
        <v>17</v>
      </c>
      <c r="D307" s="18">
        <v>304</v>
      </c>
      <c r="E307" s="21">
        <f t="shared" ca="1" si="84"/>
        <v>1145.2716624507614</v>
      </c>
      <c r="F307" s="22">
        <f t="shared" ca="1" si="85"/>
        <v>52.539236523325883</v>
      </c>
      <c r="G307" s="28">
        <v>304</v>
      </c>
      <c r="H307" s="24">
        <f t="shared" ca="1" si="86"/>
        <v>1144.135638</v>
      </c>
      <c r="I307" s="25">
        <f t="shared" ca="1" si="87"/>
        <v>52.500611691999993</v>
      </c>
      <c r="J307" s="155"/>
      <c r="K307" s="155"/>
      <c r="L307" s="129">
        <f t="shared" si="92"/>
        <v>0</v>
      </c>
      <c r="AX307">
        <f t="shared" ca="1" si="95"/>
        <v>308.82712759999998</v>
      </c>
      <c r="AY307">
        <f t="shared" ca="1" si="88"/>
        <v>308.82712759999998</v>
      </c>
      <c r="AZ307" cm="1">
        <f t="array" aca="1" ref="AZ307" ca="1">_xlfn.LET(_xlpm.rozsah, $J$3:$J$10001,_xlpm.podminka, (_xlpm.rozsah&gt;H307)*(ISNUMBER(_xlpm.rozsah)),_xlpm.indexy, IF(_xlpm.podminka, ROW(_xlpm.rozsah)-MIN(ROW(_xlpm.rozsah))+1),_xlpm.prvni, MIN(_xlpm.indexy),_xlpm.finalni, IF(_xlpm.prvni=1, 2, _xlpm.prvni),INDEX(_xlpm.rozsah, _xlpm.finalni))</f>
        <v>1200</v>
      </c>
      <c r="BA307" cm="1">
        <f t="array" aca="1" ref="BA307" ca="1">INDEX($J$3:$J$10001,MATCH(AZ307,$J$3:$J$10004,0)-1)</f>
        <v>1100</v>
      </c>
      <c r="BB307">
        <f t="shared" ca="1" si="97"/>
        <v>320</v>
      </c>
      <c r="BC307">
        <f t="shared" ca="1" si="97"/>
        <v>300</v>
      </c>
      <c r="BD307">
        <f t="shared" ca="1" si="96"/>
        <v>20</v>
      </c>
      <c r="BE307">
        <f t="shared" ca="1" si="89"/>
        <v>311.17287240000002</v>
      </c>
      <c r="BF307">
        <f t="shared" ca="1" si="93"/>
        <v>309.05433249015226</v>
      </c>
      <c r="BG307">
        <f t="shared" ca="1" si="90"/>
        <v>309.05433249015226</v>
      </c>
      <c r="BH307" cm="1">
        <f t="array" aca="1" ref="BH307" ca="1">_xlfn.LET(_xlpm.rozsah, $J$3:$J$10001,_xlpm.podminka, (_xlpm.rozsah&gt;E307)*(ISNUMBER(_xlpm.rozsah)),_xlpm.indexy, IF(_xlpm.podminka, ROW(_xlpm.rozsah)-MIN(ROW(_xlpm.rozsah))+1),_xlpm.prvni, MIN(_xlpm.indexy),_xlpm.finalni, IF(_xlpm.prvni=1, 2, _xlpm.prvni),INDEX(_xlpm.rozsah, _xlpm.finalni))</f>
        <v>1200</v>
      </c>
      <c r="BI307" cm="1">
        <f t="array" aca="1" ref="BI307" ca="1">INDEX($J$3:$J$10001,MATCH(BH307,$J$3:$J$10004,0)-1)</f>
        <v>1100</v>
      </c>
      <c r="BJ307">
        <f t="shared" ca="1" si="98"/>
        <v>320</v>
      </c>
      <c r="BK307">
        <f t="shared" ca="1" si="98"/>
        <v>300</v>
      </c>
      <c r="BL307">
        <f t="shared" ca="1" si="94"/>
        <v>20</v>
      </c>
      <c r="BM307">
        <f t="shared" ca="1" si="91"/>
        <v>310.94566750984774</v>
      </c>
    </row>
    <row r="308" spans="1:65" x14ac:dyDescent="0.25">
      <c r="A308" s="64">
        <v>305</v>
      </c>
      <c r="B308" s="64">
        <v>28</v>
      </c>
      <c r="C308" s="64">
        <v>21</v>
      </c>
      <c r="D308" s="18">
        <v>305</v>
      </c>
      <c r="E308" s="21">
        <f t="shared" ca="1" si="84"/>
        <v>1129.9174671938385</v>
      </c>
      <c r="F308" s="22">
        <f t="shared" ca="1" si="85"/>
        <v>64.25653362214122</v>
      </c>
      <c r="G308" s="23">
        <v>305</v>
      </c>
      <c r="H308" s="24">
        <f t="shared" ca="1" si="86"/>
        <v>1128.820616</v>
      </c>
      <c r="I308" s="25">
        <f t="shared" ca="1" si="87"/>
        <v>64.210465872</v>
      </c>
      <c r="J308" s="155"/>
      <c r="K308" s="155"/>
      <c r="L308" s="129">
        <f t="shared" si="92"/>
        <v>0</v>
      </c>
      <c r="AX308">
        <f t="shared" ca="1" si="95"/>
        <v>305.76412319999997</v>
      </c>
      <c r="AY308">
        <f t="shared" ca="1" si="88"/>
        <v>305.76412319999997</v>
      </c>
      <c r="AZ308" cm="1">
        <f t="array" aca="1" ref="AZ308" ca="1">_xlfn.LET(_xlpm.rozsah, $J$3:$J$10001,_xlpm.podminka, (_xlpm.rozsah&gt;H308)*(ISNUMBER(_xlpm.rozsah)),_xlpm.indexy, IF(_xlpm.podminka, ROW(_xlpm.rozsah)-MIN(ROW(_xlpm.rozsah))+1),_xlpm.prvni, MIN(_xlpm.indexy),_xlpm.finalni, IF(_xlpm.prvni=1, 2, _xlpm.prvni),INDEX(_xlpm.rozsah, _xlpm.finalni))</f>
        <v>1200</v>
      </c>
      <c r="BA308" cm="1">
        <f t="array" aca="1" ref="BA308" ca="1">INDEX($J$3:$J$10001,MATCH(AZ308,$J$3:$J$10004,0)-1)</f>
        <v>1100</v>
      </c>
      <c r="BB308">
        <f t="shared" ca="1" si="97"/>
        <v>320</v>
      </c>
      <c r="BC308">
        <f t="shared" ca="1" si="97"/>
        <v>300</v>
      </c>
      <c r="BD308">
        <f t="shared" ca="1" si="96"/>
        <v>20</v>
      </c>
      <c r="BE308">
        <f t="shared" ca="1" si="89"/>
        <v>314.23587680000003</v>
      </c>
      <c r="BF308">
        <f t="shared" ca="1" si="93"/>
        <v>305.98349343876771</v>
      </c>
      <c r="BG308">
        <f t="shared" ca="1" si="90"/>
        <v>305.98349343876771</v>
      </c>
      <c r="BH308" cm="1">
        <f t="array" aca="1" ref="BH308" ca="1">_xlfn.LET(_xlpm.rozsah, $J$3:$J$10001,_xlpm.podminka, (_xlpm.rozsah&gt;E308)*(ISNUMBER(_xlpm.rozsah)),_xlpm.indexy, IF(_xlpm.podminka, ROW(_xlpm.rozsah)-MIN(ROW(_xlpm.rozsah))+1),_xlpm.prvni, MIN(_xlpm.indexy),_xlpm.finalni, IF(_xlpm.prvni=1, 2, _xlpm.prvni),INDEX(_xlpm.rozsah, _xlpm.finalni))</f>
        <v>1200</v>
      </c>
      <c r="BI308" cm="1">
        <f t="array" aca="1" ref="BI308" ca="1">INDEX($J$3:$J$10001,MATCH(BH308,$J$3:$J$10004,0)-1)</f>
        <v>1100</v>
      </c>
      <c r="BJ308">
        <f t="shared" ca="1" si="98"/>
        <v>320</v>
      </c>
      <c r="BK308">
        <f t="shared" ca="1" si="98"/>
        <v>300</v>
      </c>
      <c r="BL308">
        <f t="shared" ca="1" si="94"/>
        <v>20</v>
      </c>
      <c r="BM308">
        <f t="shared" ca="1" si="91"/>
        <v>314.01650656123229</v>
      </c>
    </row>
    <row r="309" spans="1:65" x14ac:dyDescent="0.25">
      <c r="A309" s="64">
        <v>306</v>
      </c>
      <c r="B309" s="64">
        <v>31</v>
      </c>
      <c r="C309" s="64">
        <v>15</v>
      </c>
      <c r="D309" s="18">
        <v>306</v>
      </c>
      <c r="E309" s="21">
        <f t="shared" ca="1" si="84"/>
        <v>1175.980052964607</v>
      </c>
      <c r="F309" s="22">
        <f t="shared" ca="1" si="85"/>
        <v>47.279401588938214</v>
      </c>
      <c r="G309" s="28">
        <v>306</v>
      </c>
      <c r="H309" s="24">
        <f t="shared" ca="1" si="86"/>
        <v>1174.765682</v>
      </c>
      <c r="I309" s="25">
        <f t="shared" ca="1" si="87"/>
        <v>47.242970459999995</v>
      </c>
      <c r="J309" s="155"/>
      <c r="K309" s="155"/>
      <c r="L309" s="129">
        <f t="shared" si="92"/>
        <v>0</v>
      </c>
      <c r="AX309">
        <f t="shared" ca="1" si="95"/>
        <v>314.95313640000001</v>
      </c>
      <c r="AY309">
        <f t="shared" ca="1" si="88"/>
        <v>314.95313640000001</v>
      </c>
      <c r="AZ309" cm="1">
        <f t="array" aca="1" ref="AZ309" ca="1">_xlfn.LET(_xlpm.rozsah, $J$3:$J$10001,_xlpm.podminka, (_xlpm.rozsah&gt;H309)*(ISNUMBER(_xlpm.rozsah)),_xlpm.indexy, IF(_xlpm.podminka, ROW(_xlpm.rozsah)-MIN(ROW(_xlpm.rozsah))+1),_xlpm.prvni, MIN(_xlpm.indexy),_xlpm.finalni, IF(_xlpm.prvni=1, 2, _xlpm.prvni),INDEX(_xlpm.rozsah, _xlpm.finalni))</f>
        <v>1200</v>
      </c>
      <c r="BA309" cm="1">
        <f t="array" aca="1" ref="BA309" ca="1">INDEX($J$3:$J$10001,MATCH(AZ309,$J$3:$J$10004,0)-1)</f>
        <v>1100</v>
      </c>
      <c r="BB309">
        <f t="shared" ca="1" si="97"/>
        <v>320</v>
      </c>
      <c r="BC309">
        <f t="shared" ca="1" si="97"/>
        <v>300</v>
      </c>
      <c r="BD309">
        <f t="shared" ca="1" si="96"/>
        <v>20</v>
      </c>
      <c r="BE309">
        <f t="shared" ca="1" si="89"/>
        <v>305.04686359999999</v>
      </c>
      <c r="BF309">
        <f t="shared" ca="1" si="93"/>
        <v>315.19601059292143</v>
      </c>
      <c r="BG309">
        <f t="shared" ca="1" si="90"/>
        <v>315.19601059292143</v>
      </c>
      <c r="BH309" cm="1">
        <f t="array" aca="1" ref="BH309" ca="1">_xlfn.LET(_xlpm.rozsah, $J$3:$J$10001,_xlpm.podminka, (_xlpm.rozsah&gt;E309)*(ISNUMBER(_xlpm.rozsah)),_xlpm.indexy, IF(_xlpm.podminka, ROW(_xlpm.rozsah)-MIN(ROW(_xlpm.rozsah))+1),_xlpm.prvni, MIN(_xlpm.indexy),_xlpm.finalni, IF(_xlpm.prvni=1, 2, _xlpm.prvni),INDEX(_xlpm.rozsah, _xlpm.finalni))</f>
        <v>1200</v>
      </c>
      <c r="BI309" cm="1">
        <f t="array" aca="1" ref="BI309" ca="1">INDEX($J$3:$J$10001,MATCH(BH309,$J$3:$J$10004,0)-1)</f>
        <v>1100</v>
      </c>
      <c r="BJ309">
        <f t="shared" ca="1" si="98"/>
        <v>320</v>
      </c>
      <c r="BK309">
        <f t="shared" ca="1" si="98"/>
        <v>300</v>
      </c>
      <c r="BL309">
        <f t="shared" ca="1" si="94"/>
        <v>20</v>
      </c>
      <c r="BM309">
        <f t="shared" ca="1" si="91"/>
        <v>304.80398940707857</v>
      </c>
    </row>
    <row r="310" spans="1:65" x14ac:dyDescent="0.25">
      <c r="A310" s="64">
        <v>307</v>
      </c>
      <c r="B310" s="64">
        <v>31</v>
      </c>
      <c r="C310" s="64">
        <v>10</v>
      </c>
      <c r="D310" s="18">
        <v>307</v>
      </c>
      <c r="E310" s="21">
        <f t="shared" ca="1" si="84"/>
        <v>1175.980052964607</v>
      </c>
      <c r="F310" s="22">
        <f t="shared" ca="1" si="85"/>
        <v>31.519601059292146</v>
      </c>
      <c r="G310" s="23">
        <v>307</v>
      </c>
      <c r="H310" s="24">
        <f t="shared" ca="1" si="86"/>
        <v>1174.765682</v>
      </c>
      <c r="I310" s="25">
        <f t="shared" ca="1" si="87"/>
        <v>31.495313639999999</v>
      </c>
      <c r="J310" s="155"/>
      <c r="K310" s="155"/>
      <c r="L310" s="129">
        <f t="shared" si="92"/>
        <v>0</v>
      </c>
      <c r="AX310">
        <f t="shared" ca="1" si="95"/>
        <v>314.95313640000001</v>
      </c>
      <c r="AY310">
        <f t="shared" ca="1" si="88"/>
        <v>314.95313640000001</v>
      </c>
      <c r="AZ310" cm="1">
        <f t="array" aca="1" ref="AZ310" ca="1">_xlfn.LET(_xlpm.rozsah, $J$3:$J$10001,_xlpm.podminka, (_xlpm.rozsah&gt;H310)*(ISNUMBER(_xlpm.rozsah)),_xlpm.indexy, IF(_xlpm.podminka, ROW(_xlpm.rozsah)-MIN(ROW(_xlpm.rozsah))+1),_xlpm.prvni, MIN(_xlpm.indexy),_xlpm.finalni, IF(_xlpm.prvni=1, 2, _xlpm.prvni),INDEX(_xlpm.rozsah, _xlpm.finalni))</f>
        <v>1200</v>
      </c>
      <c r="BA310" cm="1">
        <f t="array" aca="1" ref="BA310" ca="1">INDEX($J$3:$J$10001,MATCH(AZ310,$J$3:$J$10004,0)-1)</f>
        <v>1100</v>
      </c>
      <c r="BB310">
        <f t="shared" ca="1" si="97"/>
        <v>320</v>
      </c>
      <c r="BC310">
        <f t="shared" ca="1" si="97"/>
        <v>300</v>
      </c>
      <c r="BD310">
        <f t="shared" ca="1" si="96"/>
        <v>20</v>
      </c>
      <c r="BE310">
        <f t="shared" ca="1" si="89"/>
        <v>305.04686359999999</v>
      </c>
      <c r="BF310">
        <f t="shared" ca="1" si="93"/>
        <v>315.19601059292143</v>
      </c>
      <c r="BG310">
        <f t="shared" ca="1" si="90"/>
        <v>315.19601059292143</v>
      </c>
      <c r="BH310" cm="1">
        <f t="array" aca="1" ref="BH310" ca="1">_xlfn.LET(_xlpm.rozsah, $J$3:$J$10001,_xlpm.podminka, (_xlpm.rozsah&gt;E310)*(ISNUMBER(_xlpm.rozsah)),_xlpm.indexy, IF(_xlpm.podminka, ROW(_xlpm.rozsah)-MIN(ROW(_xlpm.rozsah))+1),_xlpm.prvni, MIN(_xlpm.indexy),_xlpm.finalni, IF(_xlpm.prvni=1, 2, _xlpm.prvni),INDEX(_xlpm.rozsah, _xlpm.finalni))</f>
        <v>1200</v>
      </c>
      <c r="BI310" cm="1">
        <f t="array" aca="1" ref="BI310" ca="1">INDEX($J$3:$J$10001,MATCH(BH310,$J$3:$J$10004,0)-1)</f>
        <v>1100</v>
      </c>
      <c r="BJ310">
        <f t="shared" ca="1" si="98"/>
        <v>320</v>
      </c>
      <c r="BK310">
        <f t="shared" ca="1" si="98"/>
        <v>300</v>
      </c>
      <c r="BL310">
        <f t="shared" ca="1" si="94"/>
        <v>20</v>
      </c>
      <c r="BM310">
        <f t="shared" ca="1" si="91"/>
        <v>304.80398940707857</v>
      </c>
    </row>
    <row r="311" spans="1:65" x14ac:dyDescent="0.25">
      <c r="A311" s="64">
        <v>308</v>
      </c>
      <c r="B311" s="64">
        <v>43</v>
      </c>
      <c r="C311" s="64">
        <v>19</v>
      </c>
      <c r="D311" s="18">
        <v>308</v>
      </c>
      <c r="E311" s="21">
        <f t="shared" ca="1" si="84"/>
        <v>1360.2303960476806</v>
      </c>
      <c r="F311" s="22">
        <f t="shared" ca="1" si="85"/>
        <v>67.644377524905934</v>
      </c>
      <c r="G311" s="28">
        <v>308</v>
      </c>
      <c r="H311" s="24">
        <f t="shared" ca="1" si="86"/>
        <v>1358.545946</v>
      </c>
      <c r="I311" s="25">
        <f t="shared" ca="1" si="87"/>
        <v>67.612372973999996</v>
      </c>
      <c r="J311" s="155"/>
      <c r="K311" s="155"/>
      <c r="L311" s="129">
        <f t="shared" si="92"/>
        <v>0</v>
      </c>
      <c r="AX311">
        <f t="shared" ca="1" si="95"/>
        <v>355.85459459999998</v>
      </c>
      <c r="AY311">
        <f t="shared" ca="1" si="88"/>
        <v>355.85459459999998</v>
      </c>
      <c r="AZ311" cm="1">
        <f t="array" aca="1" ref="AZ311" ca="1">_xlfn.LET(_xlpm.rozsah, $J$3:$J$10001,_xlpm.podminka, (_xlpm.rozsah&gt;H311)*(ISNUMBER(_xlpm.rozsah)),_xlpm.indexy, IF(_xlpm.podminka, ROW(_xlpm.rozsah)-MIN(ROW(_xlpm.rozsah))+1),_xlpm.prvni, MIN(_xlpm.indexy),_xlpm.finalni, IF(_xlpm.prvni=1, 2, _xlpm.prvni),INDEX(_xlpm.rozsah, _xlpm.finalni))</f>
        <v>1400</v>
      </c>
      <c r="BA311" cm="1">
        <f t="array" aca="1" ref="BA311" ca="1">INDEX($J$3:$J$10001,MATCH(AZ311,$J$3:$J$10004,0)-1)</f>
        <v>1300</v>
      </c>
      <c r="BB311">
        <f t="shared" ca="1" si="97"/>
        <v>360</v>
      </c>
      <c r="BC311">
        <f t="shared" ca="1" si="97"/>
        <v>350</v>
      </c>
      <c r="BD311">
        <f t="shared" ca="1" si="96"/>
        <v>10</v>
      </c>
      <c r="BE311">
        <f t="shared" ca="1" si="89"/>
        <v>354.14540540000002</v>
      </c>
      <c r="BF311">
        <f t="shared" ca="1" si="93"/>
        <v>356.02303960476809</v>
      </c>
      <c r="BG311">
        <f t="shared" ca="1" si="90"/>
        <v>356.02303960476809</v>
      </c>
      <c r="BH311" cm="1">
        <f t="array" aca="1" ref="BH311" ca="1">_xlfn.LET(_xlpm.rozsah, $J$3:$J$10001,_xlpm.podminka, (_xlpm.rozsah&gt;E311)*(ISNUMBER(_xlpm.rozsah)),_xlpm.indexy, IF(_xlpm.podminka, ROW(_xlpm.rozsah)-MIN(ROW(_xlpm.rozsah))+1),_xlpm.prvni, MIN(_xlpm.indexy),_xlpm.finalni, IF(_xlpm.prvni=1, 2, _xlpm.prvni),INDEX(_xlpm.rozsah, _xlpm.finalni))</f>
        <v>1400</v>
      </c>
      <c r="BI311" cm="1">
        <f t="array" aca="1" ref="BI311" ca="1">INDEX($J$3:$J$10001,MATCH(BH311,$J$3:$J$10004,0)-1)</f>
        <v>1300</v>
      </c>
      <c r="BJ311">
        <f t="shared" ca="1" si="98"/>
        <v>360</v>
      </c>
      <c r="BK311">
        <f t="shared" ca="1" si="98"/>
        <v>350</v>
      </c>
      <c r="BL311">
        <f t="shared" ca="1" si="94"/>
        <v>10</v>
      </c>
      <c r="BM311">
        <f t="shared" ca="1" si="91"/>
        <v>353.97696039523191</v>
      </c>
    </row>
    <row r="312" spans="1:65" x14ac:dyDescent="0.25">
      <c r="A312" s="64">
        <v>309</v>
      </c>
      <c r="B312" s="64">
        <v>49</v>
      </c>
      <c r="C312" s="64">
        <v>63</v>
      </c>
      <c r="D312" s="18">
        <v>309</v>
      </c>
      <c r="E312" s="21">
        <f t="shared" ca="1" si="84"/>
        <v>1452.3555675892176</v>
      </c>
      <c r="F312" s="22">
        <f t="shared" ca="1" si="85"/>
        <v>226.8</v>
      </c>
      <c r="G312" s="23">
        <v>309</v>
      </c>
      <c r="H312" s="24">
        <f t="shared" ca="1" si="86"/>
        <v>1450.436078</v>
      </c>
      <c r="I312" s="25">
        <f t="shared" ca="1" si="87"/>
        <v>226.8</v>
      </c>
      <c r="J312" s="155"/>
      <c r="K312" s="155"/>
      <c r="L312" s="129">
        <f t="shared" si="92"/>
        <v>0</v>
      </c>
      <c r="AX312">
        <f t="shared" ca="1" si="95"/>
        <v>360</v>
      </c>
      <c r="AY312">
        <f t="shared" ca="1" si="88"/>
        <v>360</v>
      </c>
      <c r="AZ312" cm="1">
        <f t="array" aca="1" ref="AZ312" ca="1">_xlfn.LET(_xlpm.rozsah, $J$3:$J$10001,_xlpm.podminka, (_xlpm.rozsah&gt;H312)*(ISNUMBER(_xlpm.rozsah)),_xlpm.indexy, IF(_xlpm.podminka, ROW(_xlpm.rozsah)-MIN(ROW(_xlpm.rozsah))+1),_xlpm.prvni, MIN(_xlpm.indexy),_xlpm.finalni, IF(_xlpm.prvni=1, 2, _xlpm.prvni),INDEX(_xlpm.rozsah, _xlpm.finalni))</f>
        <v>1500</v>
      </c>
      <c r="BA312" cm="1">
        <f t="array" aca="1" ref="BA312" ca="1">INDEX($J$3:$J$10001,MATCH(AZ312,$J$3:$J$10004,0)-1)</f>
        <v>1400</v>
      </c>
      <c r="BB312">
        <f t="shared" ca="1" si="97"/>
        <v>360</v>
      </c>
      <c r="BC312">
        <f t="shared" ca="1" si="97"/>
        <v>360</v>
      </c>
      <c r="BD312">
        <f t="shared" ca="1" si="96"/>
        <v>0</v>
      </c>
      <c r="BE312">
        <f t="shared" ca="1" si="89"/>
        <v>360</v>
      </c>
      <c r="BF312">
        <f t="shared" ca="1" si="93"/>
        <v>360</v>
      </c>
      <c r="BG312">
        <f t="shared" ca="1" si="90"/>
        <v>360</v>
      </c>
      <c r="BH312" cm="1">
        <f t="array" aca="1" ref="BH312" ca="1">_xlfn.LET(_xlpm.rozsah, $J$3:$J$10001,_xlpm.podminka, (_xlpm.rozsah&gt;E312)*(ISNUMBER(_xlpm.rozsah)),_xlpm.indexy, IF(_xlpm.podminka, ROW(_xlpm.rozsah)-MIN(ROW(_xlpm.rozsah))+1),_xlpm.prvni, MIN(_xlpm.indexy),_xlpm.finalni, IF(_xlpm.prvni=1, 2, _xlpm.prvni),INDEX(_xlpm.rozsah, _xlpm.finalni))</f>
        <v>1500</v>
      </c>
      <c r="BI312" cm="1">
        <f t="array" aca="1" ref="BI312" ca="1">INDEX($J$3:$J$10001,MATCH(BH312,$J$3:$J$10004,0)-1)</f>
        <v>1400</v>
      </c>
      <c r="BJ312">
        <f t="shared" ca="1" si="98"/>
        <v>360</v>
      </c>
      <c r="BK312">
        <f t="shared" ca="1" si="98"/>
        <v>360</v>
      </c>
      <c r="BL312">
        <f t="shared" ca="1" si="94"/>
        <v>0</v>
      </c>
      <c r="BM312">
        <f t="shared" ca="1" si="91"/>
        <v>360</v>
      </c>
    </row>
    <row r="313" spans="1:65" x14ac:dyDescent="0.25">
      <c r="A313" s="64">
        <v>310</v>
      </c>
      <c r="B313" s="64">
        <v>78</v>
      </c>
      <c r="C313" s="64">
        <v>61</v>
      </c>
      <c r="D313" s="18">
        <v>310</v>
      </c>
      <c r="E313" s="21">
        <f t="shared" ca="1" si="84"/>
        <v>1897.6272300399792</v>
      </c>
      <c r="F313" s="22">
        <f t="shared" ca="1" si="85"/>
        <v>193.00605624485416</v>
      </c>
      <c r="G313" s="28">
        <v>310</v>
      </c>
      <c r="H313" s="24">
        <f t="shared" ca="1" si="86"/>
        <v>1894.5717159999999</v>
      </c>
      <c r="I313" s="25">
        <f t="shared" ca="1" si="87"/>
        <v>193.32291305080003</v>
      </c>
      <c r="J313" s="155"/>
      <c r="K313" s="155"/>
      <c r="L313" s="129">
        <f t="shared" si="92"/>
        <v>0</v>
      </c>
      <c r="AX313">
        <f t="shared" ca="1" si="95"/>
        <v>316.92280828000003</v>
      </c>
      <c r="AY313">
        <f t="shared" ca="1" si="88"/>
        <v>332.07719171999997</v>
      </c>
      <c r="AZ313" cm="1">
        <f t="array" aca="1" ref="AZ313" ca="1">_xlfn.LET(_xlpm.rozsah, $J$3:$J$10001,_xlpm.podminka, (_xlpm.rozsah&gt;H313)*(ISNUMBER(_xlpm.rozsah)),_xlpm.indexy, IF(_xlpm.podminka, ROW(_xlpm.rozsah)-MIN(ROW(_xlpm.rozsah))+1),_xlpm.prvni, MIN(_xlpm.indexy),_xlpm.finalni, IF(_xlpm.prvni=1, 2, _xlpm.prvni),INDEX(_xlpm.rozsah, _xlpm.finalni))</f>
        <v>1900</v>
      </c>
      <c r="BA313" cm="1">
        <f t="array" aca="1" ref="BA313" ca="1">INDEX($J$3:$J$10001,MATCH(AZ313,$J$3:$J$10004,0)-1)</f>
        <v>1800</v>
      </c>
      <c r="BB313">
        <f t="shared" ca="1" si="97"/>
        <v>316</v>
      </c>
      <c r="BC313">
        <f t="shared" ca="1" si="97"/>
        <v>333</v>
      </c>
      <c r="BD313">
        <f t="shared" ca="1" si="96"/>
        <v>-17</v>
      </c>
      <c r="BE313">
        <f t="shared" ca="1" si="89"/>
        <v>316.92280828000003</v>
      </c>
      <c r="BF313">
        <f t="shared" ca="1" si="93"/>
        <v>316.40337089320354</v>
      </c>
      <c r="BG313">
        <f t="shared" ca="1" si="90"/>
        <v>332.59662910679646</v>
      </c>
      <c r="BH313" cm="1">
        <f t="array" aca="1" ref="BH313" ca="1">_xlfn.LET(_xlpm.rozsah, $J$3:$J$10001,_xlpm.podminka, (_xlpm.rozsah&gt;E313)*(ISNUMBER(_xlpm.rozsah)),_xlpm.indexy, IF(_xlpm.podminka, ROW(_xlpm.rozsah)-MIN(ROW(_xlpm.rozsah))+1),_xlpm.prvni, MIN(_xlpm.indexy),_xlpm.finalni, IF(_xlpm.prvni=1, 2, _xlpm.prvni),INDEX(_xlpm.rozsah, _xlpm.finalni))</f>
        <v>1900</v>
      </c>
      <c r="BI313" cm="1">
        <f t="array" aca="1" ref="BI313" ca="1">INDEX($J$3:$J$10001,MATCH(BH313,$J$3:$J$10004,0)-1)</f>
        <v>1800</v>
      </c>
      <c r="BJ313">
        <f t="shared" ca="1" si="98"/>
        <v>316</v>
      </c>
      <c r="BK313">
        <f t="shared" ca="1" si="98"/>
        <v>333</v>
      </c>
      <c r="BL313">
        <f t="shared" ca="1" si="94"/>
        <v>-17</v>
      </c>
      <c r="BM313">
        <f t="shared" ca="1" si="91"/>
        <v>316.40337089320354</v>
      </c>
    </row>
    <row r="314" spans="1:65" x14ac:dyDescent="0.25">
      <c r="A314" s="64">
        <v>311</v>
      </c>
      <c r="B314" s="64">
        <v>78</v>
      </c>
      <c r="C314" s="64">
        <v>46</v>
      </c>
      <c r="D314" s="18">
        <v>311</v>
      </c>
      <c r="E314" s="21">
        <f t="shared" ca="1" si="84"/>
        <v>1897.6272300399792</v>
      </c>
      <c r="F314" s="22">
        <f t="shared" ca="1" si="85"/>
        <v>145.54555061087365</v>
      </c>
      <c r="G314" s="23">
        <v>311</v>
      </c>
      <c r="H314" s="24">
        <f t="shared" ca="1" si="86"/>
        <v>1894.5717159999999</v>
      </c>
      <c r="I314" s="25">
        <f t="shared" ca="1" si="87"/>
        <v>145.7844918088</v>
      </c>
      <c r="J314" s="155"/>
      <c r="K314" s="155"/>
      <c r="L314" s="129">
        <f t="shared" si="92"/>
        <v>0</v>
      </c>
      <c r="AX314">
        <f t="shared" ca="1" si="95"/>
        <v>316.92280828000003</v>
      </c>
      <c r="AY314">
        <f t="shared" ca="1" si="88"/>
        <v>332.07719171999997</v>
      </c>
      <c r="AZ314" cm="1">
        <f t="array" aca="1" ref="AZ314" ca="1">_xlfn.LET(_xlpm.rozsah, $J$3:$J$10001,_xlpm.podminka, (_xlpm.rozsah&gt;H314)*(ISNUMBER(_xlpm.rozsah)),_xlpm.indexy, IF(_xlpm.podminka, ROW(_xlpm.rozsah)-MIN(ROW(_xlpm.rozsah))+1),_xlpm.prvni, MIN(_xlpm.indexy),_xlpm.finalni, IF(_xlpm.prvni=1, 2, _xlpm.prvni),INDEX(_xlpm.rozsah, _xlpm.finalni))</f>
        <v>1900</v>
      </c>
      <c r="BA314" cm="1">
        <f t="array" aca="1" ref="BA314" ca="1">INDEX($J$3:$J$10001,MATCH(AZ314,$J$3:$J$10004,0)-1)</f>
        <v>1800</v>
      </c>
      <c r="BB314">
        <f t="shared" ca="1" si="97"/>
        <v>316</v>
      </c>
      <c r="BC314">
        <f t="shared" ca="1" si="97"/>
        <v>333</v>
      </c>
      <c r="BD314">
        <f t="shared" ca="1" si="96"/>
        <v>-17</v>
      </c>
      <c r="BE314">
        <f t="shared" ca="1" si="89"/>
        <v>316.92280828000003</v>
      </c>
      <c r="BF314">
        <f t="shared" ca="1" si="93"/>
        <v>316.40337089320354</v>
      </c>
      <c r="BG314">
        <f t="shared" ca="1" si="90"/>
        <v>332.59662910679646</v>
      </c>
      <c r="BH314" cm="1">
        <f t="array" aca="1" ref="BH314" ca="1">_xlfn.LET(_xlpm.rozsah, $J$3:$J$10001,_xlpm.podminka, (_xlpm.rozsah&gt;E314)*(ISNUMBER(_xlpm.rozsah)),_xlpm.indexy, IF(_xlpm.podminka, ROW(_xlpm.rozsah)-MIN(ROW(_xlpm.rozsah))+1),_xlpm.prvni, MIN(_xlpm.indexy),_xlpm.finalni, IF(_xlpm.prvni=1, 2, _xlpm.prvni),INDEX(_xlpm.rozsah, _xlpm.finalni))</f>
        <v>1900</v>
      </c>
      <c r="BI314" cm="1">
        <f t="array" aca="1" ref="BI314" ca="1">INDEX($J$3:$J$10001,MATCH(BH314,$J$3:$J$10004,0)-1)</f>
        <v>1800</v>
      </c>
      <c r="BJ314">
        <f t="shared" ca="1" si="98"/>
        <v>316</v>
      </c>
      <c r="BK314">
        <f t="shared" ca="1" si="98"/>
        <v>333</v>
      </c>
      <c r="BL314">
        <f t="shared" ca="1" si="94"/>
        <v>-17</v>
      </c>
      <c r="BM314">
        <f t="shared" ca="1" si="91"/>
        <v>316.40337089320354</v>
      </c>
    </row>
    <row r="315" spans="1:65" x14ac:dyDescent="0.25">
      <c r="A315" s="64">
        <v>312</v>
      </c>
      <c r="B315" s="64">
        <v>66</v>
      </c>
      <c r="C315" s="64">
        <v>65</v>
      </c>
      <c r="D315" s="18">
        <v>312</v>
      </c>
      <c r="E315" s="21">
        <f t="shared" ca="1" si="84"/>
        <v>1713.3768869569053</v>
      </c>
      <c r="F315" s="22">
        <f t="shared" ca="1" si="85"/>
        <v>226.02185399126196</v>
      </c>
      <c r="G315" s="28">
        <v>312</v>
      </c>
      <c r="H315" s="24">
        <f t="shared" ca="1" si="86"/>
        <v>1710.7914519999999</v>
      </c>
      <c r="I315" s="25">
        <f t="shared" ca="1" si="87"/>
        <v>226.307544554</v>
      </c>
      <c r="J315" s="155"/>
      <c r="K315" s="155"/>
      <c r="L315" s="129">
        <f t="shared" si="92"/>
        <v>0</v>
      </c>
      <c r="AX315">
        <f t="shared" ca="1" si="95"/>
        <v>348.16545316000003</v>
      </c>
      <c r="AY315">
        <f t="shared" ca="1" si="88"/>
        <v>334.83454683999997</v>
      </c>
      <c r="AZ315" cm="1">
        <f t="array" aca="1" ref="AZ315" ca="1">_xlfn.LET(_xlpm.rozsah, $J$3:$J$10001,_xlpm.podminka, (_xlpm.rozsah&gt;H315)*(ISNUMBER(_xlpm.rozsah)),_xlpm.indexy, IF(_xlpm.podminka, ROW(_xlpm.rozsah)-MIN(ROW(_xlpm.rozsah))+1),_xlpm.prvni, MIN(_xlpm.indexy),_xlpm.finalni, IF(_xlpm.prvni=1, 2, _xlpm.prvni),INDEX(_xlpm.rozsah, _xlpm.finalni))</f>
        <v>1800</v>
      </c>
      <c r="BA315" cm="1">
        <f t="array" aca="1" ref="BA315" ca="1">INDEX($J$3:$J$10001,MATCH(AZ315,$J$3:$J$10004,0)-1)</f>
        <v>1700</v>
      </c>
      <c r="BB315">
        <f t="shared" ca="1" si="97"/>
        <v>333</v>
      </c>
      <c r="BC315">
        <f t="shared" ca="1" si="97"/>
        <v>350</v>
      </c>
      <c r="BD315">
        <f t="shared" ca="1" si="96"/>
        <v>-17</v>
      </c>
      <c r="BE315">
        <f t="shared" ca="1" si="89"/>
        <v>348.16545316000003</v>
      </c>
      <c r="BF315">
        <f t="shared" ca="1" si="93"/>
        <v>347.7259292173261</v>
      </c>
      <c r="BG315">
        <f t="shared" ca="1" si="90"/>
        <v>335.2740707826739</v>
      </c>
      <c r="BH315" cm="1">
        <f t="array" aca="1" ref="BH315" ca="1">_xlfn.LET(_xlpm.rozsah, $J$3:$J$10001,_xlpm.podminka, (_xlpm.rozsah&gt;E315)*(ISNUMBER(_xlpm.rozsah)),_xlpm.indexy, IF(_xlpm.podminka, ROW(_xlpm.rozsah)-MIN(ROW(_xlpm.rozsah))+1),_xlpm.prvni, MIN(_xlpm.indexy),_xlpm.finalni, IF(_xlpm.prvni=1, 2, _xlpm.prvni),INDEX(_xlpm.rozsah, _xlpm.finalni))</f>
        <v>1800</v>
      </c>
      <c r="BI315" cm="1">
        <f t="array" aca="1" ref="BI315" ca="1">INDEX($J$3:$J$10001,MATCH(BH315,$J$3:$J$10004,0)-1)</f>
        <v>1700</v>
      </c>
      <c r="BJ315">
        <f t="shared" ca="1" si="98"/>
        <v>333</v>
      </c>
      <c r="BK315">
        <f t="shared" ca="1" si="98"/>
        <v>350</v>
      </c>
      <c r="BL315">
        <f t="shared" ca="1" si="94"/>
        <v>-17</v>
      </c>
      <c r="BM315">
        <f t="shared" ca="1" si="91"/>
        <v>347.7259292173261</v>
      </c>
    </row>
    <row r="316" spans="1:65" x14ac:dyDescent="0.25">
      <c r="A316" s="64">
        <v>313</v>
      </c>
      <c r="B316" s="64">
        <v>78</v>
      </c>
      <c r="C316" s="64">
        <v>97</v>
      </c>
      <c r="D316" s="18">
        <v>313</v>
      </c>
      <c r="E316" s="21">
        <f t="shared" ca="1" si="84"/>
        <v>1897.6272300399792</v>
      </c>
      <c r="F316" s="22">
        <f t="shared" ca="1" si="85"/>
        <v>306.91126976640743</v>
      </c>
      <c r="G316" s="23">
        <v>313</v>
      </c>
      <c r="H316" s="24">
        <f t="shared" ca="1" si="86"/>
        <v>1894.5717159999999</v>
      </c>
      <c r="I316" s="25">
        <f t="shared" ca="1" si="87"/>
        <v>307.41512403160004</v>
      </c>
      <c r="J316" s="155"/>
      <c r="K316" s="155"/>
      <c r="L316" s="129">
        <f t="shared" si="92"/>
        <v>0</v>
      </c>
      <c r="AX316">
        <f t="shared" ca="1" si="95"/>
        <v>316.92280828000003</v>
      </c>
      <c r="AY316">
        <f t="shared" ca="1" si="88"/>
        <v>332.07719171999997</v>
      </c>
      <c r="AZ316" cm="1">
        <f t="array" aca="1" ref="AZ316" ca="1">_xlfn.LET(_xlpm.rozsah, $J$3:$J$10001,_xlpm.podminka, (_xlpm.rozsah&gt;H316)*(ISNUMBER(_xlpm.rozsah)),_xlpm.indexy, IF(_xlpm.podminka, ROW(_xlpm.rozsah)-MIN(ROW(_xlpm.rozsah))+1),_xlpm.prvni, MIN(_xlpm.indexy),_xlpm.finalni, IF(_xlpm.prvni=1, 2, _xlpm.prvni),INDEX(_xlpm.rozsah, _xlpm.finalni))</f>
        <v>1900</v>
      </c>
      <c r="BA316" cm="1">
        <f t="array" aca="1" ref="BA316" ca="1">INDEX($J$3:$J$10001,MATCH(AZ316,$J$3:$J$10004,0)-1)</f>
        <v>1800</v>
      </c>
      <c r="BB316">
        <f t="shared" ca="1" si="97"/>
        <v>316</v>
      </c>
      <c r="BC316">
        <f t="shared" ca="1" si="97"/>
        <v>333</v>
      </c>
      <c r="BD316">
        <f t="shared" ca="1" si="96"/>
        <v>-17</v>
      </c>
      <c r="BE316">
        <f t="shared" ca="1" si="89"/>
        <v>316.92280828000003</v>
      </c>
      <c r="BF316">
        <f t="shared" ca="1" si="93"/>
        <v>316.40337089320354</v>
      </c>
      <c r="BG316">
        <f t="shared" ca="1" si="90"/>
        <v>332.59662910679646</v>
      </c>
      <c r="BH316" cm="1">
        <f t="array" aca="1" ref="BH316" ca="1">_xlfn.LET(_xlpm.rozsah, $J$3:$J$10001,_xlpm.podminka, (_xlpm.rozsah&gt;E316)*(ISNUMBER(_xlpm.rozsah)),_xlpm.indexy, IF(_xlpm.podminka, ROW(_xlpm.rozsah)-MIN(ROW(_xlpm.rozsah))+1),_xlpm.prvni, MIN(_xlpm.indexy),_xlpm.finalni, IF(_xlpm.prvni=1, 2, _xlpm.prvni),INDEX(_xlpm.rozsah, _xlpm.finalni))</f>
        <v>1900</v>
      </c>
      <c r="BI316" cm="1">
        <f t="array" aca="1" ref="BI316" ca="1">INDEX($J$3:$J$10001,MATCH(BH316,$J$3:$J$10004,0)-1)</f>
        <v>1800</v>
      </c>
      <c r="BJ316">
        <f t="shared" ca="1" si="98"/>
        <v>316</v>
      </c>
      <c r="BK316">
        <f t="shared" ca="1" si="98"/>
        <v>333</v>
      </c>
      <c r="BL316">
        <f t="shared" ca="1" si="94"/>
        <v>-17</v>
      </c>
      <c r="BM316">
        <f t="shared" ca="1" si="91"/>
        <v>316.40337089320354</v>
      </c>
    </row>
    <row r="317" spans="1:65" x14ac:dyDescent="0.25">
      <c r="A317" s="64">
        <v>314</v>
      </c>
      <c r="B317" s="64">
        <v>84</v>
      </c>
      <c r="C317" s="64">
        <v>63</v>
      </c>
      <c r="D317" s="18">
        <v>314</v>
      </c>
      <c r="E317" s="21">
        <f t="shared" ca="1" si="84"/>
        <v>1989.7524015815159</v>
      </c>
      <c r="F317" s="22">
        <f t="shared" ca="1" si="85"/>
        <v>190.03295792058321</v>
      </c>
      <c r="G317" s="28">
        <v>314</v>
      </c>
      <c r="H317" s="24">
        <f t="shared" ca="1" si="86"/>
        <v>1986.4618479999999</v>
      </c>
      <c r="I317" s="25">
        <f t="shared" ca="1" si="87"/>
        <v>190.3646457216</v>
      </c>
      <c r="J317" s="155"/>
      <c r="K317" s="155"/>
      <c r="L317" s="129">
        <f t="shared" si="92"/>
        <v>0</v>
      </c>
      <c r="AX317">
        <f t="shared" ca="1" si="95"/>
        <v>302.16610431999999</v>
      </c>
      <c r="AY317">
        <f t="shared" ca="1" si="88"/>
        <v>313.83389568000001</v>
      </c>
      <c r="AZ317" cm="1">
        <f t="array" aca="1" ref="AZ317" ca="1">_xlfn.LET(_xlpm.rozsah, $J$3:$J$10001,_xlpm.podminka, (_xlpm.rozsah&gt;H317)*(ISNUMBER(_xlpm.rozsah)),_xlpm.indexy, IF(_xlpm.podminka, ROW(_xlpm.rozsah)-MIN(ROW(_xlpm.rozsah))+1),_xlpm.prvni, MIN(_xlpm.indexy),_xlpm.finalni, IF(_xlpm.prvni=1, 2, _xlpm.prvni),INDEX(_xlpm.rozsah, _xlpm.finalni))</f>
        <v>2000</v>
      </c>
      <c r="BA317" cm="1">
        <f t="array" aca="1" ref="BA317" ca="1">INDEX($J$3:$J$10001,MATCH(AZ317,$J$3:$J$10004,0)-1)</f>
        <v>1900</v>
      </c>
      <c r="BB317">
        <f t="shared" ca="1" si="97"/>
        <v>300</v>
      </c>
      <c r="BC317">
        <f t="shared" ca="1" si="97"/>
        <v>316</v>
      </c>
      <c r="BD317">
        <f t="shared" ca="1" si="96"/>
        <v>-16</v>
      </c>
      <c r="BE317">
        <f t="shared" ca="1" si="89"/>
        <v>302.16610431999999</v>
      </c>
      <c r="BF317">
        <f t="shared" ca="1" si="93"/>
        <v>301.63961574695747</v>
      </c>
      <c r="BG317">
        <f t="shared" ca="1" si="90"/>
        <v>314.36038425304253</v>
      </c>
      <c r="BH317" cm="1">
        <f t="array" aca="1" ref="BH317" ca="1">_xlfn.LET(_xlpm.rozsah, $J$3:$J$10001,_xlpm.podminka, (_xlpm.rozsah&gt;E317)*(ISNUMBER(_xlpm.rozsah)),_xlpm.indexy, IF(_xlpm.podminka, ROW(_xlpm.rozsah)-MIN(ROW(_xlpm.rozsah))+1),_xlpm.prvni, MIN(_xlpm.indexy),_xlpm.finalni, IF(_xlpm.prvni=1, 2, _xlpm.prvni),INDEX(_xlpm.rozsah, _xlpm.finalni))</f>
        <v>2000</v>
      </c>
      <c r="BI317" cm="1">
        <f t="array" aca="1" ref="BI317" ca="1">INDEX($J$3:$J$10001,MATCH(BH317,$J$3:$J$10004,0)-1)</f>
        <v>1900</v>
      </c>
      <c r="BJ317">
        <f t="shared" ca="1" si="98"/>
        <v>300</v>
      </c>
      <c r="BK317">
        <f t="shared" ca="1" si="98"/>
        <v>316</v>
      </c>
      <c r="BL317">
        <f t="shared" ca="1" si="94"/>
        <v>-16</v>
      </c>
      <c r="BM317">
        <f t="shared" ca="1" si="91"/>
        <v>301.63961574695747</v>
      </c>
    </row>
    <row r="318" spans="1:65" x14ac:dyDescent="0.25">
      <c r="A318" s="64">
        <v>315</v>
      </c>
      <c r="B318" s="64">
        <v>57</v>
      </c>
      <c r="C318" s="64">
        <v>26</v>
      </c>
      <c r="D318" s="18">
        <v>315</v>
      </c>
      <c r="E318" s="21">
        <f t="shared" ca="1" si="84"/>
        <v>1575.1891296446001</v>
      </c>
      <c r="F318" s="22">
        <f t="shared" ca="1" si="85"/>
        <v>93.209016525848085</v>
      </c>
      <c r="G318" s="23">
        <v>315</v>
      </c>
      <c r="H318" s="24">
        <f t="shared" ca="1" si="86"/>
        <v>1572.9562539999997</v>
      </c>
      <c r="I318" s="25">
        <f t="shared" ca="1" si="87"/>
        <v>93.220627479200004</v>
      </c>
      <c r="J318" s="155"/>
      <c r="K318" s="155"/>
      <c r="L318" s="129">
        <f t="shared" si="92"/>
        <v>0</v>
      </c>
      <c r="AX318">
        <f t="shared" ca="1" si="95"/>
        <v>358.54087492000002</v>
      </c>
      <c r="AY318">
        <f t="shared" ca="1" si="88"/>
        <v>359.45912507999998</v>
      </c>
      <c r="AZ318" cm="1">
        <f t="array" aca="1" ref="AZ318" ca="1">_xlfn.LET(_xlpm.rozsah, $J$3:$J$10001,_xlpm.podminka, (_xlpm.rozsah&gt;H318)*(ISNUMBER(_xlpm.rozsah)),_xlpm.indexy, IF(_xlpm.podminka, ROW(_xlpm.rozsah)-MIN(ROW(_xlpm.rozsah))+1),_xlpm.prvni, MIN(_xlpm.indexy),_xlpm.finalni, IF(_xlpm.prvni=1, 2, _xlpm.prvni),INDEX(_xlpm.rozsah, _xlpm.finalni))</f>
        <v>1600</v>
      </c>
      <c r="BA318" cm="1">
        <f t="array" aca="1" ref="BA318" ca="1">INDEX($J$3:$J$10001,MATCH(AZ318,$J$3:$J$10004,0)-1)</f>
        <v>1500</v>
      </c>
      <c r="BB318">
        <f t="shared" ca="1" si="97"/>
        <v>358</v>
      </c>
      <c r="BC318">
        <f t="shared" ca="1" si="97"/>
        <v>360</v>
      </c>
      <c r="BD318">
        <f t="shared" ca="1" si="96"/>
        <v>-2</v>
      </c>
      <c r="BE318">
        <f t="shared" ca="1" si="89"/>
        <v>358.54087492000002</v>
      </c>
      <c r="BF318">
        <f t="shared" ca="1" si="93"/>
        <v>358.49621740710802</v>
      </c>
      <c r="BG318">
        <f t="shared" ca="1" si="90"/>
        <v>359.50378259289198</v>
      </c>
      <c r="BH318" cm="1">
        <f t="array" aca="1" ref="BH318" ca="1">_xlfn.LET(_xlpm.rozsah, $J$3:$J$10001,_xlpm.podminka, (_xlpm.rozsah&gt;E318)*(ISNUMBER(_xlpm.rozsah)),_xlpm.indexy, IF(_xlpm.podminka, ROW(_xlpm.rozsah)-MIN(ROW(_xlpm.rozsah))+1),_xlpm.prvni, MIN(_xlpm.indexy),_xlpm.finalni, IF(_xlpm.prvni=1, 2, _xlpm.prvni),INDEX(_xlpm.rozsah, _xlpm.finalni))</f>
        <v>1600</v>
      </c>
      <c r="BI318" cm="1">
        <f t="array" aca="1" ref="BI318" ca="1">INDEX($J$3:$J$10001,MATCH(BH318,$J$3:$J$10004,0)-1)</f>
        <v>1500</v>
      </c>
      <c r="BJ318">
        <f t="shared" ca="1" si="98"/>
        <v>358</v>
      </c>
      <c r="BK318">
        <f t="shared" ca="1" si="98"/>
        <v>360</v>
      </c>
      <c r="BL318">
        <f t="shared" ca="1" si="94"/>
        <v>-2</v>
      </c>
      <c r="BM318">
        <f t="shared" ca="1" si="91"/>
        <v>358.49621740710802</v>
      </c>
    </row>
    <row r="319" spans="1:65" x14ac:dyDescent="0.25">
      <c r="A319" s="64">
        <v>316</v>
      </c>
      <c r="B319" s="64">
        <v>36</v>
      </c>
      <c r="C319" s="64">
        <v>22</v>
      </c>
      <c r="D319" s="18">
        <v>316</v>
      </c>
      <c r="E319" s="21">
        <f t="shared" ca="1" si="84"/>
        <v>1252.7510292492211</v>
      </c>
      <c r="F319" s="22">
        <f t="shared" ca="1" si="85"/>
        <v>73.881567930448597</v>
      </c>
      <c r="G319" s="28">
        <v>316</v>
      </c>
      <c r="H319" s="24">
        <f t="shared" ca="1" si="86"/>
        <v>1251.340792</v>
      </c>
      <c r="I319" s="25">
        <f t="shared" ca="1" si="87"/>
        <v>73.788492271999999</v>
      </c>
      <c r="J319" s="155"/>
      <c r="K319" s="155"/>
      <c r="L319" s="129">
        <f t="shared" si="92"/>
        <v>0</v>
      </c>
      <c r="AX319">
        <f t="shared" ca="1" si="95"/>
        <v>335.40223759999998</v>
      </c>
      <c r="AY319">
        <f t="shared" ca="1" si="88"/>
        <v>335.40223759999998</v>
      </c>
      <c r="AZ319" cm="1">
        <f t="array" aca="1" ref="AZ319" ca="1">_xlfn.LET(_xlpm.rozsah, $J$3:$J$10001,_xlpm.podminka, (_xlpm.rozsah&gt;H319)*(ISNUMBER(_xlpm.rozsah)),_xlpm.indexy, IF(_xlpm.podminka, ROW(_xlpm.rozsah)-MIN(ROW(_xlpm.rozsah))+1),_xlpm.prvni, MIN(_xlpm.indexy),_xlpm.finalni, IF(_xlpm.prvni=1, 2, _xlpm.prvni),INDEX(_xlpm.rozsah, _xlpm.finalni))</f>
        <v>1300</v>
      </c>
      <c r="BA319" cm="1">
        <f t="array" aca="1" ref="BA319" ca="1">INDEX($J$3:$J$10001,MATCH(AZ319,$J$3:$J$10004,0)-1)</f>
        <v>1200</v>
      </c>
      <c r="BB319">
        <f t="shared" ca="1" si="97"/>
        <v>350</v>
      </c>
      <c r="BC319">
        <f t="shared" ca="1" si="97"/>
        <v>320</v>
      </c>
      <c r="BD319">
        <f t="shared" ca="1" si="96"/>
        <v>30</v>
      </c>
      <c r="BE319">
        <f t="shared" ca="1" si="89"/>
        <v>334.59776240000002</v>
      </c>
      <c r="BF319">
        <f t="shared" ca="1" si="93"/>
        <v>335.82530877476631</v>
      </c>
      <c r="BG319">
        <f t="shared" ca="1" si="90"/>
        <v>335.82530877476631</v>
      </c>
      <c r="BH319" cm="1">
        <f t="array" aca="1" ref="BH319" ca="1">_xlfn.LET(_xlpm.rozsah, $J$3:$J$10001,_xlpm.podminka, (_xlpm.rozsah&gt;E319)*(ISNUMBER(_xlpm.rozsah)),_xlpm.indexy, IF(_xlpm.podminka, ROW(_xlpm.rozsah)-MIN(ROW(_xlpm.rozsah))+1),_xlpm.prvni, MIN(_xlpm.indexy),_xlpm.finalni, IF(_xlpm.prvni=1, 2, _xlpm.prvni),INDEX(_xlpm.rozsah, _xlpm.finalni))</f>
        <v>1300</v>
      </c>
      <c r="BI319" cm="1">
        <f t="array" aca="1" ref="BI319" ca="1">INDEX($J$3:$J$10001,MATCH(BH319,$J$3:$J$10004,0)-1)</f>
        <v>1200</v>
      </c>
      <c r="BJ319">
        <f t="shared" ca="1" si="98"/>
        <v>350</v>
      </c>
      <c r="BK319">
        <f t="shared" ca="1" si="98"/>
        <v>320</v>
      </c>
      <c r="BL319">
        <f t="shared" ca="1" si="94"/>
        <v>30</v>
      </c>
      <c r="BM319">
        <f t="shared" ca="1" si="91"/>
        <v>334.17469122523369</v>
      </c>
    </row>
    <row r="320" spans="1:65" x14ac:dyDescent="0.25">
      <c r="A320" s="64">
        <v>317</v>
      </c>
      <c r="B320" s="64">
        <v>20</v>
      </c>
      <c r="C320" s="64">
        <v>34</v>
      </c>
      <c r="D320" s="18">
        <v>317</v>
      </c>
      <c r="E320" s="21">
        <f t="shared" ca="1" si="84"/>
        <v>1007.0839051384562</v>
      </c>
      <c r="F320" s="22">
        <f t="shared" ca="1" si="85"/>
        <v>98.840852774707528</v>
      </c>
      <c r="G320" s="23">
        <v>317</v>
      </c>
      <c r="H320" s="24">
        <f t="shared" ca="1" si="86"/>
        <v>1006.30044</v>
      </c>
      <c r="I320" s="25">
        <f t="shared" ca="1" si="87"/>
        <v>98.814214959999987</v>
      </c>
      <c r="J320" s="155"/>
      <c r="K320" s="155"/>
      <c r="L320" s="129">
        <f t="shared" si="92"/>
        <v>0</v>
      </c>
      <c r="AX320">
        <f t="shared" ca="1" si="95"/>
        <v>290.630044</v>
      </c>
      <c r="AY320">
        <f t="shared" ca="1" si="88"/>
        <v>290.630044</v>
      </c>
      <c r="AZ320" cm="1">
        <f t="array" aca="1" ref="AZ320" ca="1">_xlfn.LET(_xlpm.rozsah, $J$3:$J$10001,_xlpm.podminka, (_xlpm.rozsah&gt;H320)*(ISNUMBER(_xlpm.rozsah)),_xlpm.indexy, IF(_xlpm.podminka, ROW(_xlpm.rozsah)-MIN(ROW(_xlpm.rozsah))+1),_xlpm.prvni, MIN(_xlpm.indexy),_xlpm.finalni, IF(_xlpm.prvni=1, 2, _xlpm.prvni),INDEX(_xlpm.rozsah, _xlpm.finalni))</f>
        <v>1100</v>
      </c>
      <c r="BA320" cm="1">
        <f t="array" aca="1" ref="BA320" ca="1">INDEX($J$3:$J$10001,MATCH(AZ320,$J$3:$J$10004,0)-1)</f>
        <v>1000</v>
      </c>
      <c r="BB320">
        <f t="shared" ca="1" si="97"/>
        <v>300</v>
      </c>
      <c r="BC320">
        <f t="shared" ca="1" si="97"/>
        <v>290</v>
      </c>
      <c r="BD320">
        <f t="shared" ca="1" si="96"/>
        <v>10</v>
      </c>
      <c r="BE320">
        <f t="shared" ca="1" si="89"/>
        <v>299.369956</v>
      </c>
      <c r="BF320">
        <f t="shared" ca="1" si="93"/>
        <v>290.70839051384564</v>
      </c>
      <c r="BG320">
        <f t="shared" ca="1" si="90"/>
        <v>290.70839051384564</v>
      </c>
      <c r="BH320" cm="1">
        <f t="array" aca="1" ref="BH320" ca="1">_xlfn.LET(_xlpm.rozsah, $J$3:$J$10001,_xlpm.podminka, (_xlpm.rozsah&gt;E320)*(ISNUMBER(_xlpm.rozsah)),_xlpm.indexy, IF(_xlpm.podminka, ROW(_xlpm.rozsah)-MIN(ROW(_xlpm.rozsah))+1),_xlpm.prvni, MIN(_xlpm.indexy),_xlpm.finalni, IF(_xlpm.prvni=1, 2, _xlpm.prvni),INDEX(_xlpm.rozsah, _xlpm.finalni))</f>
        <v>1100</v>
      </c>
      <c r="BI320" cm="1">
        <f t="array" aca="1" ref="BI320" ca="1">INDEX($J$3:$J$10001,MATCH(BH320,$J$3:$J$10004,0)-1)</f>
        <v>1000</v>
      </c>
      <c r="BJ320">
        <f t="shared" ca="1" si="98"/>
        <v>300</v>
      </c>
      <c r="BK320">
        <f t="shared" ca="1" si="98"/>
        <v>290</v>
      </c>
      <c r="BL320">
        <f t="shared" ca="1" si="94"/>
        <v>10</v>
      </c>
      <c r="BM320">
        <f t="shared" ca="1" si="91"/>
        <v>299.29160948615436</v>
      </c>
    </row>
    <row r="321" spans="1:65" x14ac:dyDescent="0.25">
      <c r="A321" s="64">
        <v>318</v>
      </c>
      <c r="B321" s="64">
        <v>19</v>
      </c>
      <c r="C321" s="64">
        <v>8</v>
      </c>
      <c r="D321" s="18">
        <v>318</v>
      </c>
      <c r="E321" s="21">
        <f t="shared" ca="1" si="84"/>
        <v>991.72970988153338</v>
      </c>
      <c r="F321" s="22">
        <f t="shared" ca="1" si="85"/>
        <v>23.001513037156801</v>
      </c>
      <c r="G321" s="28">
        <v>318</v>
      </c>
      <c r="H321" s="24">
        <f t="shared" ca="1" si="86"/>
        <v>990.98541799999998</v>
      </c>
      <c r="I321" s="25">
        <f t="shared" ca="1" si="87"/>
        <v>22.983650032</v>
      </c>
      <c r="J321" s="155"/>
      <c r="K321" s="155"/>
      <c r="L321" s="129">
        <f t="shared" si="92"/>
        <v>0</v>
      </c>
      <c r="AX321">
        <f t="shared" ca="1" si="95"/>
        <v>287.29562540000001</v>
      </c>
      <c r="AY321">
        <f t="shared" ca="1" si="88"/>
        <v>287.29562540000001</v>
      </c>
      <c r="AZ321" cm="1">
        <f t="array" aca="1" ref="AZ321" ca="1">_xlfn.LET(_xlpm.rozsah, $J$3:$J$10001,_xlpm.podminka, (_xlpm.rozsah&gt;H321)*(ISNUMBER(_xlpm.rozsah)),_xlpm.indexy, IF(_xlpm.podminka, ROW(_xlpm.rozsah)-MIN(ROW(_xlpm.rozsah))+1),_xlpm.prvni, MIN(_xlpm.indexy),_xlpm.finalni, IF(_xlpm.prvni=1, 2, _xlpm.prvni),INDEX(_xlpm.rozsah, _xlpm.finalni))</f>
        <v>1000</v>
      </c>
      <c r="BA321" cm="1">
        <f t="array" aca="1" ref="BA321" ca="1">INDEX($J$3:$J$10001,MATCH(AZ321,$J$3:$J$10004,0)-1)</f>
        <v>900</v>
      </c>
      <c r="BB321">
        <f t="shared" ca="1" si="97"/>
        <v>290</v>
      </c>
      <c r="BC321">
        <f t="shared" ca="1" si="97"/>
        <v>260</v>
      </c>
      <c r="BD321">
        <f t="shared" ca="1" si="96"/>
        <v>30</v>
      </c>
      <c r="BE321">
        <f t="shared" ca="1" si="89"/>
        <v>262.70437459999999</v>
      </c>
      <c r="BF321">
        <f t="shared" ca="1" si="93"/>
        <v>287.51891296446001</v>
      </c>
      <c r="BG321">
        <f t="shared" ca="1" si="90"/>
        <v>287.51891296446001</v>
      </c>
      <c r="BH321" cm="1">
        <f t="array" aca="1" ref="BH321" ca="1">_xlfn.LET(_xlpm.rozsah, $J$3:$J$10001,_xlpm.podminka, (_xlpm.rozsah&gt;E321)*(ISNUMBER(_xlpm.rozsah)),_xlpm.indexy, IF(_xlpm.podminka, ROW(_xlpm.rozsah)-MIN(ROW(_xlpm.rozsah))+1),_xlpm.prvni, MIN(_xlpm.indexy),_xlpm.finalni, IF(_xlpm.prvni=1, 2, _xlpm.prvni),INDEX(_xlpm.rozsah, _xlpm.finalni))</f>
        <v>1000</v>
      </c>
      <c r="BI321" cm="1">
        <f t="array" aca="1" ref="BI321" ca="1">INDEX($J$3:$J$10001,MATCH(BH321,$J$3:$J$10004,0)-1)</f>
        <v>900</v>
      </c>
      <c r="BJ321">
        <f t="shared" ca="1" si="98"/>
        <v>290</v>
      </c>
      <c r="BK321">
        <f t="shared" ca="1" si="98"/>
        <v>260</v>
      </c>
      <c r="BL321">
        <f t="shared" ca="1" si="94"/>
        <v>30</v>
      </c>
      <c r="BM321">
        <f t="shared" ca="1" si="91"/>
        <v>262.48108703553999</v>
      </c>
    </row>
    <row r="322" spans="1:65" x14ac:dyDescent="0.25">
      <c r="A322" s="64">
        <v>319</v>
      </c>
      <c r="B322" s="64">
        <v>9</v>
      </c>
      <c r="C322" s="64">
        <v>10</v>
      </c>
      <c r="D322" s="18">
        <v>319</v>
      </c>
      <c r="E322" s="21">
        <f t="shared" ca="1" si="84"/>
        <v>838.18775731230528</v>
      </c>
      <c r="F322" s="22">
        <f t="shared" ca="1" si="85"/>
        <v>22.909387865615262</v>
      </c>
      <c r="G322" s="23">
        <v>319</v>
      </c>
      <c r="H322" s="24">
        <f t="shared" ca="1" si="86"/>
        <v>837.83519799999999</v>
      </c>
      <c r="I322" s="25">
        <f t="shared" ca="1" si="87"/>
        <v>22.891759899999997</v>
      </c>
      <c r="J322" s="155"/>
      <c r="K322" s="155"/>
      <c r="L322" s="129">
        <f t="shared" si="92"/>
        <v>0</v>
      </c>
      <c r="AX322">
        <f t="shared" ca="1" si="95"/>
        <v>228.917599</v>
      </c>
      <c r="AY322">
        <f t="shared" ca="1" si="88"/>
        <v>228.917599</v>
      </c>
      <c r="AZ322" cm="1">
        <f t="array" aca="1" ref="AZ322" ca="1">_xlfn.LET(_xlpm.rozsah, $J$3:$J$10001,_xlpm.podminka, (_xlpm.rozsah&gt;H322)*(ISNUMBER(_xlpm.rozsah)),_xlpm.indexy, IF(_xlpm.podminka, ROW(_xlpm.rozsah)-MIN(ROW(_xlpm.rozsah))+1),_xlpm.prvni, MIN(_xlpm.indexy),_xlpm.finalni, IF(_xlpm.prvni=1, 2, _xlpm.prvni),INDEX(_xlpm.rozsah, _xlpm.finalni))</f>
        <v>900</v>
      </c>
      <c r="BA322" cm="1">
        <f t="array" aca="1" ref="BA322" ca="1">INDEX($J$3:$J$10001,MATCH(AZ322,$J$3:$J$10004,0)-1)</f>
        <v>800</v>
      </c>
      <c r="BB322">
        <f t="shared" ca="1" si="97"/>
        <v>260</v>
      </c>
      <c r="BC322">
        <f t="shared" ca="1" si="97"/>
        <v>210</v>
      </c>
      <c r="BD322">
        <f t="shared" ca="1" si="96"/>
        <v>50</v>
      </c>
      <c r="BE322">
        <f t="shared" ca="1" si="89"/>
        <v>241.082401</v>
      </c>
      <c r="BF322">
        <f t="shared" ca="1" si="93"/>
        <v>229.09387865615264</v>
      </c>
      <c r="BG322">
        <f t="shared" ca="1" si="90"/>
        <v>229.09387865615264</v>
      </c>
      <c r="BH322" cm="1">
        <f t="array" aca="1" ref="BH322" ca="1">_xlfn.LET(_xlpm.rozsah, $J$3:$J$10001,_xlpm.podminka, (_xlpm.rozsah&gt;E322)*(ISNUMBER(_xlpm.rozsah)),_xlpm.indexy, IF(_xlpm.podminka, ROW(_xlpm.rozsah)-MIN(ROW(_xlpm.rozsah))+1),_xlpm.prvni, MIN(_xlpm.indexy),_xlpm.finalni, IF(_xlpm.prvni=1, 2, _xlpm.prvni),INDEX(_xlpm.rozsah, _xlpm.finalni))</f>
        <v>900</v>
      </c>
      <c r="BI322" cm="1">
        <f t="array" aca="1" ref="BI322" ca="1">INDEX($J$3:$J$10001,MATCH(BH322,$J$3:$J$10004,0)-1)</f>
        <v>800</v>
      </c>
      <c r="BJ322">
        <f t="shared" ca="1" si="98"/>
        <v>260</v>
      </c>
      <c r="BK322">
        <f t="shared" ca="1" si="98"/>
        <v>210</v>
      </c>
      <c r="BL322">
        <f t="shared" ca="1" si="94"/>
        <v>50</v>
      </c>
      <c r="BM322">
        <f t="shared" ca="1" si="91"/>
        <v>240.90612134384736</v>
      </c>
    </row>
    <row r="323" spans="1:65" x14ac:dyDescent="0.25">
      <c r="A323" s="64">
        <v>320</v>
      </c>
      <c r="B323" s="64">
        <v>5</v>
      </c>
      <c r="C323" s="64">
        <v>5</v>
      </c>
      <c r="D323" s="18">
        <v>320</v>
      </c>
      <c r="E323" s="21">
        <f t="shared" ca="1" si="84"/>
        <v>776.77097628461411</v>
      </c>
      <c r="F323" s="22">
        <f t="shared" ca="1" si="85"/>
        <v>9.8031292885384236</v>
      </c>
      <c r="G323" s="28">
        <v>320</v>
      </c>
      <c r="H323" s="24">
        <f t="shared" ca="1" si="86"/>
        <v>776.57511</v>
      </c>
      <c r="I323" s="25">
        <f t="shared" ca="1" si="87"/>
        <v>9.7972532999999995</v>
      </c>
      <c r="J323" s="155"/>
      <c r="K323" s="155"/>
      <c r="L323" s="129">
        <f t="shared" si="92"/>
        <v>0</v>
      </c>
      <c r="AX323">
        <f t="shared" ca="1" si="95"/>
        <v>195.945066</v>
      </c>
      <c r="AY323">
        <f t="shared" ca="1" si="88"/>
        <v>195.945066</v>
      </c>
      <c r="AZ323" cm="1">
        <f t="array" aca="1" ref="AZ323" ca="1">_xlfn.LET(_xlpm.rozsah, $J$3:$J$10001,_xlpm.podminka, (_xlpm.rozsah&gt;H323)*(ISNUMBER(_xlpm.rozsah)),_xlpm.indexy, IF(_xlpm.podminka, ROW(_xlpm.rozsah)-MIN(ROW(_xlpm.rozsah))+1),_xlpm.prvni, MIN(_xlpm.indexy),_xlpm.finalni, IF(_xlpm.prvni=1, 2, _xlpm.prvni),INDEX(_xlpm.rozsah, _xlpm.finalni))</f>
        <v>800</v>
      </c>
      <c r="BA323" cm="1">
        <f t="array" aca="1" ref="BA323" ca="1">INDEX($J$3:$J$10001,MATCH(AZ323,$J$3:$J$10004,0)-1)</f>
        <v>700</v>
      </c>
      <c r="BB323">
        <f t="shared" ca="1" si="97"/>
        <v>210</v>
      </c>
      <c r="BC323">
        <f t="shared" ca="1" si="97"/>
        <v>150</v>
      </c>
      <c r="BD323">
        <f t="shared" ca="1" si="96"/>
        <v>60</v>
      </c>
      <c r="BE323">
        <f t="shared" ca="1" si="89"/>
        <v>164.054934</v>
      </c>
      <c r="BF323">
        <f t="shared" ca="1" si="93"/>
        <v>196.06258577076846</v>
      </c>
      <c r="BG323">
        <f t="shared" ca="1" si="90"/>
        <v>196.06258577076846</v>
      </c>
      <c r="BH323" cm="1">
        <f t="array" aca="1" ref="BH323" ca="1">_xlfn.LET(_xlpm.rozsah, $J$3:$J$10001,_xlpm.podminka, (_xlpm.rozsah&gt;E323)*(ISNUMBER(_xlpm.rozsah)),_xlpm.indexy, IF(_xlpm.podminka, ROW(_xlpm.rozsah)-MIN(ROW(_xlpm.rozsah))+1),_xlpm.prvni, MIN(_xlpm.indexy),_xlpm.finalni, IF(_xlpm.prvni=1, 2, _xlpm.prvni),INDEX(_xlpm.rozsah, _xlpm.finalni))</f>
        <v>800</v>
      </c>
      <c r="BI323" cm="1">
        <f t="array" aca="1" ref="BI323" ca="1">INDEX($J$3:$J$10001,MATCH(BH323,$J$3:$J$10004,0)-1)</f>
        <v>700</v>
      </c>
      <c r="BJ323">
        <f t="shared" ca="1" si="98"/>
        <v>210</v>
      </c>
      <c r="BK323">
        <f t="shared" ca="1" si="98"/>
        <v>150</v>
      </c>
      <c r="BL323">
        <f t="shared" ca="1" si="94"/>
        <v>60</v>
      </c>
      <c r="BM323">
        <f t="shared" ca="1" si="91"/>
        <v>163.93741422923154</v>
      </c>
    </row>
    <row r="324" spans="1:65" x14ac:dyDescent="0.25">
      <c r="A324" s="64">
        <v>321</v>
      </c>
      <c r="B324" s="64">
        <v>7</v>
      </c>
      <c r="C324" s="64">
        <v>11</v>
      </c>
      <c r="D324" s="18">
        <v>321</v>
      </c>
      <c r="E324" s="21">
        <f t="shared" ref="E324:E387" ca="1" si="99">(B324/100)*($AC$8 - $AC$11)+$AC$11</f>
        <v>807.47936679845964</v>
      </c>
      <c r="F324" s="22">
        <f t="shared" ref="F324:F387" ca="1" si="100">(C324*BF324)/100</f>
        <v>23.51136517391528</v>
      </c>
      <c r="G324" s="23">
        <v>321</v>
      </c>
      <c r="H324" s="24">
        <f t="shared" ref="H324:H387" ca="1" si="101">(B324/100)*($AF$8 - $AF$11)+$AF$11</f>
        <v>807.20515399999999</v>
      </c>
      <c r="I324" s="25">
        <f t="shared" ref="I324:I387" ca="1" si="102">(C324*AX324)/100</f>
        <v>23.496283469999998</v>
      </c>
      <c r="J324" s="155"/>
      <c r="K324" s="155"/>
      <c r="L324" s="129">
        <f t="shared" si="92"/>
        <v>0</v>
      </c>
      <c r="AX324">
        <f t="shared" ca="1" si="95"/>
        <v>213.602577</v>
      </c>
      <c r="AY324">
        <f t="shared" ref="AY324:AY387" ca="1" si="103">MIN(BB324:BC324)+((H324-MIN(AZ324:BA324))/(MAX(AZ324:BA324)-MIN(AZ324:BA324)))*(MAX(BB324:BC324)-MIN(BB324:BC324))</f>
        <v>213.602577</v>
      </c>
      <c r="AZ324" cm="1">
        <f t="array" aca="1" ref="AZ324" ca="1">_xlfn.LET(_xlpm.rozsah, $J$3:$J$10001,_xlpm.podminka, (_xlpm.rozsah&gt;H324)*(ISNUMBER(_xlpm.rozsah)),_xlpm.indexy, IF(_xlpm.podminka, ROW(_xlpm.rozsah)-MIN(ROW(_xlpm.rozsah))+1),_xlpm.prvni, MIN(_xlpm.indexy),_xlpm.finalni, IF(_xlpm.prvni=1, 2, _xlpm.prvni),INDEX(_xlpm.rozsah, _xlpm.finalni))</f>
        <v>900</v>
      </c>
      <c r="BA324" cm="1">
        <f t="array" aca="1" ref="BA324" ca="1">INDEX($J$3:$J$10001,MATCH(AZ324,$J$3:$J$10004,0)-1)</f>
        <v>800</v>
      </c>
      <c r="BB324">
        <f t="shared" ca="1" si="97"/>
        <v>260</v>
      </c>
      <c r="BC324">
        <f t="shared" ca="1" si="97"/>
        <v>210</v>
      </c>
      <c r="BD324">
        <f t="shared" ca="1" si="96"/>
        <v>50</v>
      </c>
      <c r="BE324">
        <f t="shared" ref="BE324:BE387" ca="1" si="104">MIN(BB324:BC324)+((MAX(AZ324:BA324)-H324)/(MAX(AZ324:BA324)-MIN(AZ324:BA324)))*(MAX(BB324:BC324)-MIN(BB324:BC324))</f>
        <v>256.397423</v>
      </c>
      <c r="BF324">
        <f t="shared" ca="1" si="93"/>
        <v>213.73968339922982</v>
      </c>
      <c r="BG324">
        <f t="shared" ref="BG324:BG387" ca="1" si="105">MIN(BJ324:BK324)+((E324-MIN(BH324:BI324))/(MAX(BH324:BI324)-MIN(BH324:BI324)))*(MAX(BJ324:BK324)-MIN(BJ324:BK324))</f>
        <v>213.73968339922982</v>
      </c>
      <c r="BH324" cm="1">
        <f t="array" aca="1" ref="BH324" ca="1">_xlfn.LET(_xlpm.rozsah, $J$3:$J$10001,_xlpm.podminka, (_xlpm.rozsah&gt;E324)*(ISNUMBER(_xlpm.rozsah)),_xlpm.indexy, IF(_xlpm.podminka, ROW(_xlpm.rozsah)-MIN(ROW(_xlpm.rozsah))+1),_xlpm.prvni, MIN(_xlpm.indexy),_xlpm.finalni, IF(_xlpm.prvni=1, 2, _xlpm.prvni),INDEX(_xlpm.rozsah, _xlpm.finalni))</f>
        <v>900</v>
      </c>
      <c r="BI324" cm="1">
        <f t="array" aca="1" ref="BI324" ca="1">INDEX($J$3:$J$10001,MATCH(BH324,$J$3:$J$10004,0)-1)</f>
        <v>800</v>
      </c>
      <c r="BJ324">
        <f t="shared" ca="1" si="98"/>
        <v>260</v>
      </c>
      <c r="BK324">
        <f t="shared" ca="1" si="98"/>
        <v>210</v>
      </c>
      <c r="BL324">
        <f t="shared" ca="1" si="94"/>
        <v>50</v>
      </c>
      <c r="BM324">
        <f t="shared" ref="BM324:BM387" ca="1" si="106">MIN(BJ324:BK324)+((MAX(BH324:BI324)-E324)/(MAX(BH324:BI324)-MIN(BH324:BI324)))*(MAX(BJ324:BK324)-MIN(BJ324:BK324))</f>
        <v>256.26031660077018</v>
      </c>
    </row>
    <row r="325" spans="1:65" x14ac:dyDescent="0.25">
      <c r="A325" s="64">
        <v>322</v>
      </c>
      <c r="B325" s="64">
        <v>15</v>
      </c>
      <c r="C325" s="64">
        <v>15</v>
      </c>
      <c r="D325" s="18">
        <v>322</v>
      </c>
      <c r="E325" s="21">
        <f t="shared" ca="1" si="99"/>
        <v>930.3129288538421</v>
      </c>
      <c r="F325" s="22">
        <f t="shared" ca="1" si="100"/>
        <v>40.364081798422895</v>
      </c>
      <c r="G325" s="28">
        <v>322</v>
      </c>
      <c r="H325" s="24">
        <f t="shared" ca="1" si="101"/>
        <v>929.72532999999999</v>
      </c>
      <c r="I325" s="25">
        <f t="shared" ca="1" si="102"/>
        <v>40.337639850000002</v>
      </c>
      <c r="J325" s="155"/>
      <c r="K325" s="155"/>
      <c r="L325" s="129">
        <f t="shared" ref="L325:L388" si="107">K325*2*PI()*J325/60*0.001</f>
        <v>0</v>
      </c>
      <c r="AX325">
        <f t="shared" ca="1" si="95"/>
        <v>268.917599</v>
      </c>
      <c r="AY325">
        <f t="shared" ca="1" si="103"/>
        <v>268.917599</v>
      </c>
      <c r="AZ325" cm="1">
        <f t="array" aca="1" ref="AZ325" ca="1">_xlfn.LET(_xlpm.rozsah, $J$3:$J$10001,_xlpm.podminka, (_xlpm.rozsah&gt;H325)*(ISNUMBER(_xlpm.rozsah)),_xlpm.indexy, IF(_xlpm.podminka, ROW(_xlpm.rozsah)-MIN(ROW(_xlpm.rozsah))+1),_xlpm.prvni, MIN(_xlpm.indexy),_xlpm.finalni, IF(_xlpm.prvni=1, 2, _xlpm.prvni),INDEX(_xlpm.rozsah, _xlpm.finalni))</f>
        <v>1000</v>
      </c>
      <c r="BA325" cm="1">
        <f t="array" aca="1" ref="BA325" ca="1">INDEX($J$3:$J$10001,MATCH(AZ325,$J$3:$J$10004,0)-1)</f>
        <v>900</v>
      </c>
      <c r="BB325">
        <f t="shared" ca="1" si="97"/>
        <v>290</v>
      </c>
      <c r="BC325">
        <f t="shared" ca="1" si="97"/>
        <v>260</v>
      </c>
      <c r="BD325">
        <f t="shared" ca="1" si="96"/>
        <v>30</v>
      </c>
      <c r="BE325">
        <f t="shared" ca="1" si="104"/>
        <v>281.082401</v>
      </c>
      <c r="BF325">
        <f t="shared" ref="BF325:BF388" ca="1" si="108">IF(BL325&lt;0, BM325,BG325)</f>
        <v>269.09387865615264</v>
      </c>
      <c r="BG325">
        <f t="shared" ca="1" si="105"/>
        <v>269.09387865615264</v>
      </c>
      <c r="BH325" cm="1">
        <f t="array" aca="1" ref="BH325" ca="1">_xlfn.LET(_xlpm.rozsah, $J$3:$J$10001,_xlpm.podminka, (_xlpm.rozsah&gt;E325)*(ISNUMBER(_xlpm.rozsah)),_xlpm.indexy, IF(_xlpm.podminka, ROW(_xlpm.rozsah)-MIN(ROW(_xlpm.rozsah))+1),_xlpm.prvni, MIN(_xlpm.indexy),_xlpm.finalni, IF(_xlpm.prvni=1, 2, _xlpm.prvni),INDEX(_xlpm.rozsah, _xlpm.finalni))</f>
        <v>1000</v>
      </c>
      <c r="BI325" cm="1">
        <f t="array" aca="1" ref="BI325" ca="1">INDEX($J$3:$J$10001,MATCH(BH325,$J$3:$J$10004,0)-1)</f>
        <v>900</v>
      </c>
      <c r="BJ325">
        <f t="shared" ca="1" si="98"/>
        <v>290</v>
      </c>
      <c r="BK325">
        <f t="shared" ca="1" si="98"/>
        <v>260</v>
      </c>
      <c r="BL325">
        <f t="shared" ref="BL325:BL388" ca="1" si="109">BJ325-BK325</f>
        <v>30</v>
      </c>
      <c r="BM325">
        <f t="shared" ca="1" si="106"/>
        <v>280.90612134384736</v>
      </c>
    </row>
    <row r="326" spans="1:65" x14ac:dyDescent="0.25">
      <c r="A326" s="64">
        <v>323</v>
      </c>
      <c r="B326" s="64">
        <v>12</v>
      </c>
      <c r="C326" s="64">
        <v>9</v>
      </c>
      <c r="D326" s="18">
        <v>323</v>
      </c>
      <c r="E326" s="21">
        <f t="shared" ca="1" si="99"/>
        <v>884.25034308307363</v>
      </c>
      <c r="F326" s="22">
        <f t="shared" ca="1" si="100"/>
        <v>22.691265438738313</v>
      </c>
      <c r="G326" s="23">
        <v>323</v>
      </c>
      <c r="H326" s="24">
        <f t="shared" ca="1" si="101"/>
        <v>883.78026399999999</v>
      </c>
      <c r="I326" s="25">
        <f t="shared" ca="1" si="102"/>
        <v>22.67011188</v>
      </c>
      <c r="J326" s="155"/>
      <c r="K326" s="155"/>
      <c r="L326" s="129">
        <f t="shared" si="107"/>
        <v>0</v>
      </c>
      <c r="AX326">
        <f t="shared" ca="1" si="95"/>
        <v>251.89013199999999</v>
      </c>
      <c r="AY326">
        <f t="shared" ca="1" si="103"/>
        <v>251.89013199999999</v>
      </c>
      <c r="AZ326" cm="1">
        <f t="array" aca="1" ref="AZ326" ca="1">_xlfn.LET(_xlpm.rozsah, $J$3:$J$10001,_xlpm.podminka, (_xlpm.rozsah&gt;H326)*(ISNUMBER(_xlpm.rozsah)),_xlpm.indexy, IF(_xlpm.podminka, ROW(_xlpm.rozsah)-MIN(ROW(_xlpm.rozsah))+1),_xlpm.prvni, MIN(_xlpm.indexy),_xlpm.finalni, IF(_xlpm.prvni=1, 2, _xlpm.prvni),INDEX(_xlpm.rozsah, _xlpm.finalni))</f>
        <v>900</v>
      </c>
      <c r="BA326" cm="1">
        <f t="array" aca="1" ref="BA326" ca="1">INDEX($J$3:$J$10001,MATCH(AZ326,$J$3:$J$10004,0)-1)</f>
        <v>800</v>
      </c>
      <c r="BB326">
        <f t="shared" ca="1" si="97"/>
        <v>260</v>
      </c>
      <c r="BC326">
        <f t="shared" ca="1" si="97"/>
        <v>210</v>
      </c>
      <c r="BD326">
        <f t="shared" ca="1" si="96"/>
        <v>50</v>
      </c>
      <c r="BE326">
        <f t="shared" ca="1" si="104"/>
        <v>218.10986800000001</v>
      </c>
      <c r="BF326">
        <f t="shared" ca="1" si="108"/>
        <v>252.12517154153682</v>
      </c>
      <c r="BG326">
        <f t="shared" ca="1" si="105"/>
        <v>252.12517154153682</v>
      </c>
      <c r="BH326" cm="1">
        <f t="array" aca="1" ref="BH326" ca="1">_xlfn.LET(_xlpm.rozsah, $J$3:$J$10001,_xlpm.podminka, (_xlpm.rozsah&gt;E326)*(ISNUMBER(_xlpm.rozsah)),_xlpm.indexy, IF(_xlpm.podminka, ROW(_xlpm.rozsah)-MIN(ROW(_xlpm.rozsah))+1),_xlpm.prvni, MIN(_xlpm.indexy),_xlpm.finalni, IF(_xlpm.prvni=1, 2, _xlpm.prvni),INDEX(_xlpm.rozsah, _xlpm.finalni))</f>
        <v>900</v>
      </c>
      <c r="BI326" cm="1">
        <f t="array" aca="1" ref="BI326" ca="1">INDEX($J$3:$J$10001,MATCH(BH326,$J$3:$J$10004,0)-1)</f>
        <v>800</v>
      </c>
      <c r="BJ326">
        <f t="shared" ca="1" si="98"/>
        <v>260</v>
      </c>
      <c r="BK326">
        <f t="shared" ca="1" si="98"/>
        <v>210</v>
      </c>
      <c r="BL326">
        <f t="shared" ca="1" si="109"/>
        <v>50</v>
      </c>
      <c r="BM326">
        <f t="shared" ca="1" si="106"/>
        <v>217.87482845846318</v>
      </c>
    </row>
    <row r="327" spans="1:65" x14ac:dyDescent="0.25">
      <c r="A327" s="64">
        <v>324</v>
      </c>
      <c r="B327" s="64">
        <v>13</v>
      </c>
      <c r="C327" s="64">
        <v>27</v>
      </c>
      <c r="D327" s="18">
        <v>324</v>
      </c>
      <c r="E327" s="21">
        <f t="shared" ca="1" si="99"/>
        <v>899.60453833999645</v>
      </c>
      <c r="F327" s="22">
        <f t="shared" ca="1" si="100"/>
        <v>70.146612675899519</v>
      </c>
      <c r="G327" s="28">
        <v>324</v>
      </c>
      <c r="H327" s="24">
        <f t="shared" ca="1" si="101"/>
        <v>899.09528599999999</v>
      </c>
      <c r="I327" s="25">
        <f t="shared" ca="1" si="102"/>
        <v>70.077863609999994</v>
      </c>
      <c r="J327" s="155"/>
      <c r="K327" s="155"/>
      <c r="L327" s="129">
        <f t="shared" si="107"/>
        <v>0</v>
      </c>
      <c r="AX327">
        <f t="shared" ca="1" si="95"/>
        <v>259.54764299999999</v>
      </c>
      <c r="AY327">
        <f t="shared" ca="1" si="103"/>
        <v>259.54764299999999</v>
      </c>
      <c r="AZ327" cm="1">
        <f t="array" aca="1" ref="AZ327" ca="1">_xlfn.LET(_xlpm.rozsah, $J$3:$J$10001,_xlpm.podminka, (_xlpm.rozsah&gt;H327)*(ISNUMBER(_xlpm.rozsah)),_xlpm.indexy, IF(_xlpm.podminka, ROW(_xlpm.rozsah)-MIN(ROW(_xlpm.rozsah))+1),_xlpm.prvni, MIN(_xlpm.indexy),_xlpm.finalni, IF(_xlpm.prvni=1, 2, _xlpm.prvni),INDEX(_xlpm.rozsah, _xlpm.finalni))</f>
        <v>900</v>
      </c>
      <c r="BA327" cm="1">
        <f t="array" aca="1" ref="BA327" ca="1">INDEX($J$3:$J$10001,MATCH(AZ327,$J$3:$J$10004,0)-1)</f>
        <v>800</v>
      </c>
      <c r="BB327">
        <f t="shared" ca="1" si="97"/>
        <v>260</v>
      </c>
      <c r="BC327">
        <f t="shared" ca="1" si="97"/>
        <v>210</v>
      </c>
      <c r="BD327">
        <f t="shared" ca="1" si="96"/>
        <v>50</v>
      </c>
      <c r="BE327">
        <f t="shared" ca="1" si="104"/>
        <v>210.45235700000001</v>
      </c>
      <c r="BF327">
        <f t="shared" ca="1" si="108"/>
        <v>259.80226916999823</v>
      </c>
      <c r="BG327">
        <f t="shared" ca="1" si="105"/>
        <v>259.80226916999823</v>
      </c>
      <c r="BH327" cm="1">
        <f t="array" aca="1" ref="BH327" ca="1">_xlfn.LET(_xlpm.rozsah, $J$3:$J$10001,_xlpm.podminka, (_xlpm.rozsah&gt;E327)*(ISNUMBER(_xlpm.rozsah)),_xlpm.indexy, IF(_xlpm.podminka, ROW(_xlpm.rozsah)-MIN(ROW(_xlpm.rozsah))+1),_xlpm.prvni, MIN(_xlpm.indexy),_xlpm.finalni, IF(_xlpm.prvni=1, 2, _xlpm.prvni),INDEX(_xlpm.rozsah, _xlpm.finalni))</f>
        <v>900</v>
      </c>
      <c r="BI327" cm="1">
        <f t="array" aca="1" ref="BI327" ca="1">INDEX($J$3:$J$10001,MATCH(BH327,$J$3:$J$10004,0)-1)</f>
        <v>800</v>
      </c>
      <c r="BJ327">
        <f t="shared" ca="1" si="98"/>
        <v>260</v>
      </c>
      <c r="BK327">
        <f t="shared" ca="1" si="98"/>
        <v>210</v>
      </c>
      <c r="BL327">
        <f t="shared" ca="1" si="109"/>
        <v>50</v>
      </c>
      <c r="BM327">
        <f t="shared" ca="1" si="106"/>
        <v>210.19773083000177</v>
      </c>
    </row>
    <row r="328" spans="1:65" x14ac:dyDescent="0.25">
      <c r="A328" s="64">
        <v>325</v>
      </c>
      <c r="B328" s="64">
        <v>15</v>
      </c>
      <c r="C328" s="64">
        <v>28</v>
      </c>
      <c r="D328" s="18">
        <v>325</v>
      </c>
      <c r="E328" s="21">
        <f t="shared" ca="1" si="99"/>
        <v>930.3129288538421</v>
      </c>
      <c r="F328" s="22">
        <f t="shared" ca="1" si="100"/>
        <v>75.34628602372274</v>
      </c>
      <c r="G328" s="23">
        <v>325</v>
      </c>
      <c r="H328" s="24">
        <f t="shared" ca="1" si="101"/>
        <v>929.72532999999999</v>
      </c>
      <c r="I328" s="25">
        <f t="shared" ca="1" si="102"/>
        <v>75.296927719999999</v>
      </c>
      <c r="J328" s="155"/>
      <c r="K328" s="155"/>
      <c r="L328" s="129">
        <f t="shared" si="107"/>
        <v>0</v>
      </c>
      <c r="AX328">
        <f t="shared" ca="1" si="95"/>
        <v>268.917599</v>
      </c>
      <c r="AY328">
        <f t="shared" ca="1" si="103"/>
        <v>268.917599</v>
      </c>
      <c r="AZ328" cm="1">
        <f t="array" aca="1" ref="AZ328" ca="1">_xlfn.LET(_xlpm.rozsah, $J$3:$J$10001,_xlpm.podminka, (_xlpm.rozsah&gt;H328)*(ISNUMBER(_xlpm.rozsah)),_xlpm.indexy, IF(_xlpm.podminka, ROW(_xlpm.rozsah)-MIN(ROW(_xlpm.rozsah))+1),_xlpm.prvni, MIN(_xlpm.indexy),_xlpm.finalni, IF(_xlpm.prvni=1, 2, _xlpm.prvni),INDEX(_xlpm.rozsah, _xlpm.finalni))</f>
        <v>1000</v>
      </c>
      <c r="BA328" cm="1">
        <f t="array" aca="1" ref="BA328" ca="1">INDEX($J$3:$J$10001,MATCH(AZ328,$J$3:$J$10004,0)-1)</f>
        <v>900</v>
      </c>
      <c r="BB328">
        <f t="shared" ca="1" si="97"/>
        <v>290</v>
      </c>
      <c r="BC328">
        <f t="shared" ca="1" si="97"/>
        <v>260</v>
      </c>
      <c r="BD328">
        <f t="shared" ca="1" si="96"/>
        <v>30</v>
      </c>
      <c r="BE328">
        <f t="shared" ca="1" si="104"/>
        <v>281.082401</v>
      </c>
      <c r="BF328">
        <f t="shared" ca="1" si="108"/>
        <v>269.09387865615264</v>
      </c>
      <c r="BG328">
        <f t="shared" ca="1" si="105"/>
        <v>269.09387865615264</v>
      </c>
      <c r="BH328" cm="1">
        <f t="array" aca="1" ref="BH328" ca="1">_xlfn.LET(_xlpm.rozsah, $J$3:$J$10001,_xlpm.podminka, (_xlpm.rozsah&gt;E328)*(ISNUMBER(_xlpm.rozsah)),_xlpm.indexy, IF(_xlpm.podminka, ROW(_xlpm.rozsah)-MIN(ROW(_xlpm.rozsah))+1),_xlpm.prvni, MIN(_xlpm.indexy),_xlpm.finalni, IF(_xlpm.prvni=1, 2, _xlpm.prvni),INDEX(_xlpm.rozsah, _xlpm.finalni))</f>
        <v>1000</v>
      </c>
      <c r="BI328" cm="1">
        <f t="array" aca="1" ref="BI328" ca="1">INDEX($J$3:$J$10001,MATCH(BH328,$J$3:$J$10004,0)-1)</f>
        <v>900</v>
      </c>
      <c r="BJ328">
        <f t="shared" ca="1" si="98"/>
        <v>290</v>
      </c>
      <c r="BK328">
        <f t="shared" ca="1" si="98"/>
        <v>260</v>
      </c>
      <c r="BL328">
        <f t="shared" ca="1" si="109"/>
        <v>30</v>
      </c>
      <c r="BM328">
        <f t="shared" ca="1" si="106"/>
        <v>280.90612134384736</v>
      </c>
    </row>
    <row r="329" spans="1:65" x14ac:dyDescent="0.25">
      <c r="A329" s="64">
        <v>326</v>
      </c>
      <c r="B329" s="64">
        <v>16</v>
      </c>
      <c r="C329" s="64">
        <v>28</v>
      </c>
      <c r="D329" s="18">
        <v>326</v>
      </c>
      <c r="E329" s="21">
        <f t="shared" ca="1" si="99"/>
        <v>945.66712411076492</v>
      </c>
      <c r="F329" s="22">
        <f t="shared" ca="1" si="100"/>
        <v>76.636038425304264</v>
      </c>
      <c r="G329" s="28">
        <v>326</v>
      </c>
      <c r="H329" s="24">
        <f t="shared" ca="1" si="101"/>
        <v>945.04035199999998</v>
      </c>
      <c r="I329" s="25">
        <f t="shared" ca="1" si="102"/>
        <v>76.583389567999987</v>
      </c>
      <c r="J329" s="155"/>
      <c r="K329" s="155"/>
      <c r="L329" s="129">
        <f t="shared" si="107"/>
        <v>0</v>
      </c>
      <c r="AX329">
        <f t="shared" ca="1" si="95"/>
        <v>273.51210559999998</v>
      </c>
      <c r="AY329">
        <f t="shared" ca="1" si="103"/>
        <v>273.51210559999998</v>
      </c>
      <c r="AZ329" cm="1">
        <f t="array" aca="1" ref="AZ329" ca="1">_xlfn.LET(_xlpm.rozsah, $J$3:$J$10001,_xlpm.podminka, (_xlpm.rozsah&gt;H329)*(ISNUMBER(_xlpm.rozsah)),_xlpm.indexy, IF(_xlpm.podminka, ROW(_xlpm.rozsah)-MIN(ROW(_xlpm.rozsah))+1),_xlpm.prvni, MIN(_xlpm.indexy),_xlpm.finalni, IF(_xlpm.prvni=1, 2, _xlpm.prvni),INDEX(_xlpm.rozsah, _xlpm.finalni))</f>
        <v>1000</v>
      </c>
      <c r="BA329" cm="1">
        <f t="array" aca="1" ref="BA329" ca="1">INDEX($J$3:$J$10001,MATCH(AZ329,$J$3:$J$10004,0)-1)</f>
        <v>900</v>
      </c>
      <c r="BB329">
        <f t="shared" ca="1" si="97"/>
        <v>290</v>
      </c>
      <c r="BC329">
        <f t="shared" ca="1" si="97"/>
        <v>260</v>
      </c>
      <c r="BD329">
        <f t="shared" ca="1" si="96"/>
        <v>30</v>
      </c>
      <c r="BE329">
        <f t="shared" ca="1" si="104"/>
        <v>276.48789440000002</v>
      </c>
      <c r="BF329">
        <f t="shared" ca="1" si="108"/>
        <v>273.7001372332295</v>
      </c>
      <c r="BG329">
        <f t="shared" ca="1" si="105"/>
        <v>273.7001372332295</v>
      </c>
      <c r="BH329" cm="1">
        <f t="array" aca="1" ref="BH329" ca="1">_xlfn.LET(_xlpm.rozsah, $J$3:$J$10001,_xlpm.podminka, (_xlpm.rozsah&gt;E329)*(ISNUMBER(_xlpm.rozsah)),_xlpm.indexy, IF(_xlpm.podminka, ROW(_xlpm.rozsah)-MIN(ROW(_xlpm.rozsah))+1),_xlpm.prvni, MIN(_xlpm.indexy),_xlpm.finalni, IF(_xlpm.prvni=1, 2, _xlpm.prvni),INDEX(_xlpm.rozsah, _xlpm.finalni))</f>
        <v>1000</v>
      </c>
      <c r="BI329" cm="1">
        <f t="array" aca="1" ref="BI329" ca="1">INDEX($J$3:$J$10001,MATCH(BH329,$J$3:$J$10004,0)-1)</f>
        <v>900</v>
      </c>
      <c r="BJ329">
        <f t="shared" ca="1" si="98"/>
        <v>290</v>
      </c>
      <c r="BK329">
        <f t="shared" ca="1" si="98"/>
        <v>260</v>
      </c>
      <c r="BL329">
        <f t="shared" ca="1" si="109"/>
        <v>30</v>
      </c>
      <c r="BM329">
        <f t="shared" ca="1" si="106"/>
        <v>276.2998627667705</v>
      </c>
    </row>
    <row r="330" spans="1:65" x14ac:dyDescent="0.25">
      <c r="A330" s="64">
        <v>327</v>
      </c>
      <c r="B330" s="64">
        <v>16</v>
      </c>
      <c r="C330" s="64">
        <v>31</v>
      </c>
      <c r="D330" s="18">
        <v>327</v>
      </c>
      <c r="E330" s="21">
        <f t="shared" ca="1" si="99"/>
        <v>945.66712411076492</v>
      </c>
      <c r="F330" s="22">
        <f t="shared" ca="1" si="100"/>
        <v>84.847042542301153</v>
      </c>
      <c r="G330" s="23">
        <v>327</v>
      </c>
      <c r="H330" s="24">
        <f t="shared" ca="1" si="101"/>
        <v>945.04035199999998</v>
      </c>
      <c r="I330" s="25">
        <f t="shared" ca="1" si="102"/>
        <v>84.788752735999992</v>
      </c>
      <c r="J330" s="155"/>
      <c r="K330" s="155"/>
      <c r="L330" s="129">
        <f t="shared" si="107"/>
        <v>0</v>
      </c>
      <c r="AX330">
        <f t="shared" ca="1" si="95"/>
        <v>273.51210559999998</v>
      </c>
      <c r="AY330">
        <f t="shared" ca="1" si="103"/>
        <v>273.51210559999998</v>
      </c>
      <c r="AZ330" cm="1">
        <f t="array" aca="1" ref="AZ330" ca="1">_xlfn.LET(_xlpm.rozsah, $J$3:$J$10001,_xlpm.podminka, (_xlpm.rozsah&gt;H330)*(ISNUMBER(_xlpm.rozsah)),_xlpm.indexy, IF(_xlpm.podminka, ROW(_xlpm.rozsah)-MIN(ROW(_xlpm.rozsah))+1),_xlpm.prvni, MIN(_xlpm.indexy),_xlpm.finalni, IF(_xlpm.prvni=1, 2, _xlpm.prvni),INDEX(_xlpm.rozsah, _xlpm.finalni))</f>
        <v>1000</v>
      </c>
      <c r="BA330" cm="1">
        <f t="array" aca="1" ref="BA330" ca="1">INDEX($J$3:$J$10001,MATCH(AZ330,$J$3:$J$10004,0)-1)</f>
        <v>900</v>
      </c>
      <c r="BB330">
        <f t="shared" ca="1" si="97"/>
        <v>290</v>
      </c>
      <c r="BC330">
        <f t="shared" ca="1" si="97"/>
        <v>260</v>
      </c>
      <c r="BD330">
        <f t="shared" ca="1" si="96"/>
        <v>30</v>
      </c>
      <c r="BE330">
        <f t="shared" ca="1" si="104"/>
        <v>276.48789440000002</v>
      </c>
      <c r="BF330">
        <f t="shared" ca="1" si="108"/>
        <v>273.7001372332295</v>
      </c>
      <c r="BG330">
        <f t="shared" ca="1" si="105"/>
        <v>273.7001372332295</v>
      </c>
      <c r="BH330" cm="1">
        <f t="array" aca="1" ref="BH330" ca="1">_xlfn.LET(_xlpm.rozsah, $J$3:$J$10001,_xlpm.podminka, (_xlpm.rozsah&gt;E330)*(ISNUMBER(_xlpm.rozsah)),_xlpm.indexy, IF(_xlpm.podminka, ROW(_xlpm.rozsah)-MIN(ROW(_xlpm.rozsah))+1),_xlpm.prvni, MIN(_xlpm.indexy),_xlpm.finalni, IF(_xlpm.prvni=1, 2, _xlpm.prvni),INDEX(_xlpm.rozsah, _xlpm.finalni))</f>
        <v>1000</v>
      </c>
      <c r="BI330" cm="1">
        <f t="array" aca="1" ref="BI330" ca="1">INDEX($J$3:$J$10001,MATCH(BH330,$J$3:$J$10004,0)-1)</f>
        <v>900</v>
      </c>
      <c r="BJ330">
        <f t="shared" ca="1" si="98"/>
        <v>290</v>
      </c>
      <c r="BK330">
        <f t="shared" ca="1" si="98"/>
        <v>260</v>
      </c>
      <c r="BL330">
        <f t="shared" ca="1" si="109"/>
        <v>30</v>
      </c>
      <c r="BM330">
        <f t="shared" ca="1" si="106"/>
        <v>276.2998627667705</v>
      </c>
    </row>
    <row r="331" spans="1:65" x14ac:dyDescent="0.25">
      <c r="A331" s="64">
        <v>328</v>
      </c>
      <c r="B331" s="64">
        <v>15</v>
      </c>
      <c r="C331" s="64">
        <v>20</v>
      </c>
      <c r="D331" s="18">
        <v>328</v>
      </c>
      <c r="E331" s="21">
        <f t="shared" ca="1" si="99"/>
        <v>930.3129288538421</v>
      </c>
      <c r="F331" s="22">
        <f t="shared" ca="1" si="100"/>
        <v>53.818775731230524</v>
      </c>
      <c r="G331" s="28">
        <v>328</v>
      </c>
      <c r="H331" s="24">
        <f t="shared" ca="1" si="101"/>
        <v>929.72532999999999</v>
      </c>
      <c r="I331" s="25">
        <f t="shared" ca="1" si="102"/>
        <v>53.783519799999993</v>
      </c>
      <c r="J331" s="155"/>
      <c r="K331" s="155"/>
      <c r="L331" s="129">
        <f t="shared" si="107"/>
        <v>0</v>
      </c>
      <c r="AX331">
        <f t="shared" ca="1" si="95"/>
        <v>268.917599</v>
      </c>
      <c r="AY331">
        <f t="shared" ca="1" si="103"/>
        <v>268.917599</v>
      </c>
      <c r="AZ331" cm="1">
        <f t="array" aca="1" ref="AZ331" ca="1">_xlfn.LET(_xlpm.rozsah, $J$3:$J$10001,_xlpm.podminka, (_xlpm.rozsah&gt;H331)*(ISNUMBER(_xlpm.rozsah)),_xlpm.indexy, IF(_xlpm.podminka, ROW(_xlpm.rozsah)-MIN(ROW(_xlpm.rozsah))+1),_xlpm.prvni, MIN(_xlpm.indexy),_xlpm.finalni, IF(_xlpm.prvni=1, 2, _xlpm.prvni),INDEX(_xlpm.rozsah, _xlpm.finalni))</f>
        <v>1000</v>
      </c>
      <c r="BA331" cm="1">
        <f t="array" aca="1" ref="BA331" ca="1">INDEX($J$3:$J$10001,MATCH(AZ331,$J$3:$J$10004,0)-1)</f>
        <v>900</v>
      </c>
      <c r="BB331">
        <f t="shared" ca="1" si="97"/>
        <v>290</v>
      </c>
      <c r="BC331">
        <f t="shared" ca="1" si="97"/>
        <v>260</v>
      </c>
      <c r="BD331">
        <f t="shared" ca="1" si="96"/>
        <v>30</v>
      </c>
      <c r="BE331">
        <f t="shared" ca="1" si="104"/>
        <v>281.082401</v>
      </c>
      <c r="BF331">
        <f t="shared" ca="1" si="108"/>
        <v>269.09387865615264</v>
      </c>
      <c r="BG331">
        <f t="shared" ca="1" si="105"/>
        <v>269.09387865615264</v>
      </c>
      <c r="BH331" cm="1">
        <f t="array" aca="1" ref="BH331" ca="1">_xlfn.LET(_xlpm.rozsah, $J$3:$J$10001,_xlpm.podminka, (_xlpm.rozsah&gt;E331)*(ISNUMBER(_xlpm.rozsah)),_xlpm.indexy, IF(_xlpm.podminka, ROW(_xlpm.rozsah)-MIN(ROW(_xlpm.rozsah))+1),_xlpm.prvni, MIN(_xlpm.indexy),_xlpm.finalni, IF(_xlpm.prvni=1, 2, _xlpm.prvni),INDEX(_xlpm.rozsah, _xlpm.finalni))</f>
        <v>1000</v>
      </c>
      <c r="BI331" cm="1">
        <f t="array" aca="1" ref="BI331" ca="1">INDEX($J$3:$J$10001,MATCH(BH331,$J$3:$J$10004,0)-1)</f>
        <v>900</v>
      </c>
      <c r="BJ331">
        <f t="shared" ca="1" si="98"/>
        <v>290</v>
      </c>
      <c r="BK331">
        <f t="shared" ca="1" si="98"/>
        <v>260</v>
      </c>
      <c r="BL331">
        <f t="shared" ca="1" si="109"/>
        <v>30</v>
      </c>
      <c r="BM331">
        <f t="shared" ca="1" si="106"/>
        <v>280.90612134384736</v>
      </c>
    </row>
    <row r="332" spans="1:65" x14ac:dyDescent="0.25">
      <c r="A332" s="64">
        <v>329</v>
      </c>
      <c r="B332" s="64">
        <v>17</v>
      </c>
      <c r="C332" s="64">
        <v>0</v>
      </c>
      <c r="D332" s="18">
        <v>329</v>
      </c>
      <c r="E332" s="21">
        <f t="shared" ca="1" si="99"/>
        <v>961.02131936768774</v>
      </c>
      <c r="F332" s="22">
        <f t="shared" ca="1" si="100"/>
        <v>0</v>
      </c>
      <c r="G332" s="23">
        <v>329</v>
      </c>
      <c r="H332" s="24">
        <f t="shared" ca="1" si="101"/>
        <v>960.35537399999998</v>
      </c>
      <c r="I332" s="25">
        <f t="shared" ca="1" si="102"/>
        <v>0</v>
      </c>
      <c r="J332" s="155"/>
      <c r="K332" s="155"/>
      <c r="L332" s="129">
        <f t="shared" si="107"/>
        <v>0</v>
      </c>
      <c r="AX332">
        <f t="shared" ca="1" si="95"/>
        <v>278.10661219999997</v>
      </c>
      <c r="AY332">
        <f t="shared" ca="1" si="103"/>
        <v>278.10661219999997</v>
      </c>
      <c r="AZ332" cm="1">
        <f t="array" aca="1" ref="AZ332" ca="1">_xlfn.LET(_xlpm.rozsah, $J$3:$J$10001,_xlpm.podminka, (_xlpm.rozsah&gt;H332)*(ISNUMBER(_xlpm.rozsah)),_xlpm.indexy, IF(_xlpm.podminka, ROW(_xlpm.rozsah)-MIN(ROW(_xlpm.rozsah))+1),_xlpm.prvni, MIN(_xlpm.indexy),_xlpm.finalni, IF(_xlpm.prvni=1, 2, _xlpm.prvni),INDEX(_xlpm.rozsah, _xlpm.finalni))</f>
        <v>1000</v>
      </c>
      <c r="BA332" cm="1">
        <f t="array" aca="1" ref="BA332" ca="1">INDEX($J$3:$J$10001,MATCH(AZ332,$J$3:$J$10004,0)-1)</f>
        <v>900</v>
      </c>
      <c r="BB332">
        <f t="shared" ca="1" si="97"/>
        <v>290</v>
      </c>
      <c r="BC332">
        <f t="shared" ca="1" si="97"/>
        <v>260</v>
      </c>
      <c r="BD332">
        <f t="shared" ca="1" si="96"/>
        <v>30</v>
      </c>
      <c r="BE332">
        <f t="shared" ca="1" si="104"/>
        <v>271.89338780000003</v>
      </c>
      <c r="BF332">
        <f t="shared" ca="1" si="108"/>
        <v>278.3063958103063</v>
      </c>
      <c r="BG332">
        <f t="shared" ca="1" si="105"/>
        <v>278.3063958103063</v>
      </c>
      <c r="BH332" cm="1">
        <f t="array" aca="1" ref="BH332" ca="1">_xlfn.LET(_xlpm.rozsah, $J$3:$J$10001,_xlpm.podminka, (_xlpm.rozsah&gt;E332)*(ISNUMBER(_xlpm.rozsah)),_xlpm.indexy, IF(_xlpm.podminka, ROW(_xlpm.rozsah)-MIN(ROW(_xlpm.rozsah))+1),_xlpm.prvni, MIN(_xlpm.indexy),_xlpm.finalni, IF(_xlpm.prvni=1, 2, _xlpm.prvni),INDEX(_xlpm.rozsah, _xlpm.finalni))</f>
        <v>1000</v>
      </c>
      <c r="BI332" cm="1">
        <f t="array" aca="1" ref="BI332" ca="1">INDEX($J$3:$J$10001,MATCH(BH332,$J$3:$J$10004,0)-1)</f>
        <v>900</v>
      </c>
      <c r="BJ332">
        <f t="shared" ca="1" si="98"/>
        <v>290</v>
      </c>
      <c r="BK332">
        <f t="shared" ca="1" si="98"/>
        <v>260</v>
      </c>
      <c r="BL332">
        <f t="shared" ca="1" si="109"/>
        <v>30</v>
      </c>
      <c r="BM332">
        <f t="shared" ca="1" si="106"/>
        <v>271.6936041896937</v>
      </c>
    </row>
    <row r="333" spans="1:65" x14ac:dyDescent="0.25">
      <c r="A333" s="64">
        <v>330</v>
      </c>
      <c r="B333" s="64">
        <v>20</v>
      </c>
      <c r="C333" s="64">
        <v>34</v>
      </c>
      <c r="D333" s="18">
        <v>330</v>
      </c>
      <c r="E333" s="21">
        <f t="shared" ca="1" si="99"/>
        <v>1007.0839051384562</v>
      </c>
      <c r="F333" s="22">
        <f t="shared" ca="1" si="100"/>
        <v>98.840852774707528</v>
      </c>
      <c r="G333" s="28">
        <v>330</v>
      </c>
      <c r="H333" s="24">
        <f t="shared" ca="1" si="101"/>
        <v>1006.30044</v>
      </c>
      <c r="I333" s="25">
        <f t="shared" ca="1" si="102"/>
        <v>98.814214959999987</v>
      </c>
      <c r="J333" s="155"/>
      <c r="K333" s="155"/>
      <c r="L333" s="129">
        <f t="shared" si="107"/>
        <v>0</v>
      </c>
      <c r="AX333">
        <f t="shared" ca="1" si="95"/>
        <v>290.630044</v>
      </c>
      <c r="AY333">
        <f t="shared" ca="1" si="103"/>
        <v>290.630044</v>
      </c>
      <c r="AZ333" cm="1">
        <f t="array" aca="1" ref="AZ333" ca="1">_xlfn.LET(_xlpm.rozsah, $J$3:$J$10001,_xlpm.podminka, (_xlpm.rozsah&gt;H333)*(ISNUMBER(_xlpm.rozsah)),_xlpm.indexy, IF(_xlpm.podminka, ROW(_xlpm.rozsah)-MIN(ROW(_xlpm.rozsah))+1),_xlpm.prvni, MIN(_xlpm.indexy),_xlpm.finalni, IF(_xlpm.prvni=1, 2, _xlpm.prvni),INDEX(_xlpm.rozsah, _xlpm.finalni))</f>
        <v>1100</v>
      </c>
      <c r="BA333" cm="1">
        <f t="array" aca="1" ref="BA333" ca="1">INDEX($J$3:$J$10001,MATCH(AZ333,$J$3:$J$10004,0)-1)</f>
        <v>1000</v>
      </c>
      <c r="BB333">
        <f t="shared" ca="1" si="97"/>
        <v>300</v>
      </c>
      <c r="BC333">
        <f t="shared" ca="1" si="97"/>
        <v>290</v>
      </c>
      <c r="BD333">
        <f t="shared" ca="1" si="96"/>
        <v>10</v>
      </c>
      <c r="BE333">
        <f t="shared" ca="1" si="104"/>
        <v>299.369956</v>
      </c>
      <c r="BF333">
        <f t="shared" ca="1" si="108"/>
        <v>290.70839051384564</v>
      </c>
      <c r="BG333">
        <f t="shared" ca="1" si="105"/>
        <v>290.70839051384564</v>
      </c>
      <c r="BH333" cm="1">
        <f t="array" aca="1" ref="BH333" ca="1">_xlfn.LET(_xlpm.rozsah, $J$3:$J$10001,_xlpm.podminka, (_xlpm.rozsah&gt;E333)*(ISNUMBER(_xlpm.rozsah)),_xlpm.indexy, IF(_xlpm.podminka, ROW(_xlpm.rozsah)-MIN(ROW(_xlpm.rozsah))+1),_xlpm.prvni, MIN(_xlpm.indexy),_xlpm.finalni, IF(_xlpm.prvni=1, 2, _xlpm.prvni),INDEX(_xlpm.rozsah, _xlpm.finalni))</f>
        <v>1100</v>
      </c>
      <c r="BI333" cm="1">
        <f t="array" aca="1" ref="BI333" ca="1">INDEX($J$3:$J$10001,MATCH(BH333,$J$3:$J$10004,0)-1)</f>
        <v>1000</v>
      </c>
      <c r="BJ333">
        <f t="shared" ca="1" si="98"/>
        <v>300</v>
      </c>
      <c r="BK333">
        <f t="shared" ca="1" si="98"/>
        <v>290</v>
      </c>
      <c r="BL333">
        <f t="shared" ca="1" si="109"/>
        <v>10</v>
      </c>
      <c r="BM333">
        <f t="shared" ca="1" si="106"/>
        <v>299.29160948615436</v>
      </c>
    </row>
    <row r="334" spans="1:65" x14ac:dyDescent="0.25">
      <c r="A334" s="64">
        <v>331</v>
      </c>
      <c r="B334" s="64">
        <v>21</v>
      </c>
      <c r="C334" s="64">
        <v>25</v>
      </c>
      <c r="D334" s="18">
        <v>331</v>
      </c>
      <c r="E334" s="21">
        <f t="shared" ca="1" si="99"/>
        <v>1022.438100395379</v>
      </c>
      <c r="F334" s="22">
        <f t="shared" ca="1" si="100"/>
        <v>73.060952509884473</v>
      </c>
      <c r="G334" s="23">
        <v>331</v>
      </c>
      <c r="H334" s="24">
        <f t="shared" ca="1" si="101"/>
        <v>1021.615462</v>
      </c>
      <c r="I334" s="25">
        <f t="shared" ca="1" si="102"/>
        <v>73.040386549999994</v>
      </c>
      <c r="J334" s="155"/>
      <c r="K334" s="155"/>
      <c r="L334" s="129">
        <f t="shared" si="107"/>
        <v>0</v>
      </c>
      <c r="AX334">
        <f t="shared" ca="1" si="95"/>
        <v>292.16154619999998</v>
      </c>
      <c r="AY334">
        <f t="shared" ca="1" si="103"/>
        <v>292.16154619999998</v>
      </c>
      <c r="AZ334" cm="1">
        <f t="array" aca="1" ref="AZ334" ca="1">_xlfn.LET(_xlpm.rozsah, $J$3:$J$10001,_xlpm.podminka, (_xlpm.rozsah&gt;H334)*(ISNUMBER(_xlpm.rozsah)),_xlpm.indexy, IF(_xlpm.podminka, ROW(_xlpm.rozsah)-MIN(ROW(_xlpm.rozsah))+1),_xlpm.prvni, MIN(_xlpm.indexy),_xlpm.finalni, IF(_xlpm.prvni=1, 2, _xlpm.prvni),INDEX(_xlpm.rozsah, _xlpm.finalni))</f>
        <v>1100</v>
      </c>
      <c r="BA334" cm="1">
        <f t="array" aca="1" ref="BA334" ca="1">INDEX($J$3:$J$10001,MATCH(AZ334,$J$3:$J$10004,0)-1)</f>
        <v>1000</v>
      </c>
      <c r="BB334">
        <f t="shared" ca="1" si="97"/>
        <v>300</v>
      </c>
      <c r="BC334">
        <f t="shared" ca="1" si="97"/>
        <v>290</v>
      </c>
      <c r="BD334">
        <f t="shared" ca="1" si="96"/>
        <v>10</v>
      </c>
      <c r="BE334">
        <f t="shared" ca="1" si="104"/>
        <v>297.83845380000002</v>
      </c>
      <c r="BF334">
        <f t="shared" ca="1" si="108"/>
        <v>292.24381003953789</v>
      </c>
      <c r="BG334">
        <f t="shared" ca="1" si="105"/>
        <v>292.24381003953789</v>
      </c>
      <c r="BH334" cm="1">
        <f t="array" aca="1" ref="BH334" ca="1">_xlfn.LET(_xlpm.rozsah, $J$3:$J$10001,_xlpm.podminka, (_xlpm.rozsah&gt;E334)*(ISNUMBER(_xlpm.rozsah)),_xlpm.indexy, IF(_xlpm.podminka, ROW(_xlpm.rozsah)-MIN(ROW(_xlpm.rozsah))+1),_xlpm.prvni, MIN(_xlpm.indexy),_xlpm.finalni, IF(_xlpm.prvni=1, 2, _xlpm.prvni),INDEX(_xlpm.rozsah, _xlpm.finalni))</f>
        <v>1100</v>
      </c>
      <c r="BI334" cm="1">
        <f t="array" aca="1" ref="BI334" ca="1">INDEX($J$3:$J$10001,MATCH(BH334,$J$3:$J$10004,0)-1)</f>
        <v>1000</v>
      </c>
      <c r="BJ334">
        <f t="shared" ca="1" si="98"/>
        <v>300</v>
      </c>
      <c r="BK334">
        <f t="shared" ca="1" si="98"/>
        <v>290</v>
      </c>
      <c r="BL334">
        <f t="shared" ca="1" si="109"/>
        <v>10</v>
      </c>
      <c r="BM334">
        <f t="shared" ca="1" si="106"/>
        <v>297.75618996046211</v>
      </c>
    </row>
    <row r="335" spans="1:65" x14ac:dyDescent="0.25">
      <c r="A335" s="64">
        <v>332</v>
      </c>
      <c r="B335" s="64">
        <v>20</v>
      </c>
      <c r="C335" s="64">
        <v>0</v>
      </c>
      <c r="D335" s="18">
        <v>332</v>
      </c>
      <c r="E335" s="21">
        <f t="shared" ca="1" si="99"/>
        <v>1007.0839051384562</v>
      </c>
      <c r="F335" s="22">
        <f t="shared" ca="1" si="100"/>
        <v>0</v>
      </c>
      <c r="G335" s="28">
        <v>332</v>
      </c>
      <c r="H335" s="24">
        <f t="shared" ca="1" si="101"/>
        <v>1006.30044</v>
      </c>
      <c r="I335" s="25">
        <f t="shared" ca="1" si="102"/>
        <v>0</v>
      </c>
      <c r="J335" s="155"/>
      <c r="K335" s="155"/>
      <c r="L335" s="129">
        <f t="shared" si="107"/>
        <v>0</v>
      </c>
      <c r="AX335">
        <f t="shared" ca="1" si="95"/>
        <v>290.630044</v>
      </c>
      <c r="AY335">
        <f t="shared" ca="1" si="103"/>
        <v>290.630044</v>
      </c>
      <c r="AZ335" cm="1">
        <f t="array" aca="1" ref="AZ335" ca="1">_xlfn.LET(_xlpm.rozsah, $J$3:$J$10001,_xlpm.podminka, (_xlpm.rozsah&gt;H335)*(ISNUMBER(_xlpm.rozsah)),_xlpm.indexy, IF(_xlpm.podminka, ROW(_xlpm.rozsah)-MIN(ROW(_xlpm.rozsah))+1),_xlpm.prvni, MIN(_xlpm.indexy),_xlpm.finalni, IF(_xlpm.prvni=1, 2, _xlpm.prvni),INDEX(_xlpm.rozsah, _xlpm.finalni))</f>
        <v>1100</v>
      </c>
      <c r="BA335" cm="1">
        <f t="array" aca="1" ref="BA335" ca="1">INDEX($J$3:$J$10001,MATCH(AZ335,$J$3:$J$10004,0)-1)</f>
        <v>1000</v>
      </c>
      <c r="BB335">
        <f t="shared" ca="1" si="97"/>
        <v>300</v>
      </c>
      <c r="BC335">
        <f t="shared" ca="1" si="97"/>
        <v>290</v>
      </c>
      <c r="BD335">
        <f t="shared" ca="1" si="96"/>
        <v>10</v>
      </c>
      <c r="BE335">
        <f t="shared" ca="1" si="104"/>
        <v>299.369956</v>
      </c>
      <c r="BF335">
        <f t="shared" ca="1" si="108"/>
        <v>290.70839051384564</v>
      </c>
      <c r="BG335">
        <f t="shared" ca="1" si="105"/>
        <v>290.70839051384564</v>
      </c>
      <c r="BH335" cm="1">
        <f t="array" aca="1" ref="BH335" ca="1">_xlfn.LET(_xlpm.rozsah, $J$3:$J$10001,_xlpm.podminka, (_xlpm.rozsah&gt;E335)*(ISNUMBER(_xlpm.rozsah)),_xlpm.indexy, IF(_xlpm.podminka, ROW(_xlpm.rozsah)-MIN(ROW(_xlpm.rozsah))+1),_xlpm.prvni, MIN(_xlpm.indexy),_xlpm.finalni, IF(_xlpm.prvni=1, 2, _xlpm.prvni),INDEX(_xlpm.rozsah, _xlpm.finalni))</f>
        <v>1100</v>
      </c>
      <c r="BI335" cm="1">
        <f t="array" aca="1" ref="BI335" ca="1">INDEX($J$3:$J$10001,MATCH(BH335,$J$3:$J$10004,0)-1)</f>
        <v>1000</v>
      </c>
      <c r="BJ335">
        <f t="shared" ca="1" si="98"/>
        <v>300</v>
      </c>
      <c r="BK335">
        <f t="shared" ca="1" si="98"/>
        <v>290</v>
      </c>
      <c r="BL335">
        <f t="shared" ca="1" si="109"/>
        <v>10</v>
      </c>
      <c r="BM335">
        <f t="shared" ca="1" si="106"/>
        <v>299.29160948615436</v>
      </c>
    </row>
    <row r="336" spans="1:65" x14ac:dyDescent="0.25">
      <c r="A336" s="64">
        <v>333</v>
      </c>
      <c r="B336" s="64">
        <v>23</v>
      </c>
      <c r="C336" s="64">
        <v>25</v>
      </c>
      <c r="D336" s="18">
        <v>333</v>
      </c>
      <c r="E336" s="21">
        <f t="shared" ca="1" si="99"/>
        <v>1053.1464909092247</v>
      </c>
      <c r="F336" s="22">
        <f t="shared" ca="1" si="100"/>
        <v>73.828662272730611</v>
      </c>
      <c r="G336" s="23">
        <v>333</v>
      </c>
      <c r="H336" s="24">
        <f t="shared" ca="1" si="101"/>
        <v>1052.245506</v>
      </c>
      <c r="I336" s="25">
        <f t="shared" ca="1" si="102"/>
        <v>73.806137649999997</v>
      </c>
      <c r="J336" s="155"/>
      <c r="K336" s="155"/>
      <c r="L336" s="129">
        <f t="shared" si="107"/>
        <v>0</v>
      </c>
      <c r="AX336">
        <f t="shared" ca="1" si="95"/>
        <v>295.22455059999999</v>
      </c>
      <c r="AY336">
        <f t="shared" ca="1" si="103"/>
        <v>295.22455059999999</v>
      </c>
      <c r="AZ336" cm="1">
        <f t="array" aca="1" ref="AZ336" ca="1">_xlfn.LET(_xlpm.rozsah, $J$3:$J$10001,_xlpm.podminka, (_xlpm.rozsah&gt;H336)*(ISNUMBER(_xlpm.rozsah)),_xlpm.indexy, IF(_xlpm.podminka, ROW(_xlpm.rozsah)-MIN(ROW(_xlpm.rozsah))+1),_xlpm.prvni, MIN(_xlpm.indexy),_xlpm.finalni, IF(_xlpm.prvni=1, 2, _xlpm.prvni),INDEX(_xlpm.rozsah, _xlpm.finalni))</f>
        <v>1100</v>
      </c>
      <c r="BA336" cm="1">
        <f t="array" aca="1" ref="BA336" ca="1">INDEX($J$3:$J$10001,MATCH(AZ336,$J$3:$J$10004,0)-1)</f>
        <v>1000</v>
      </c>
      <c r="BB336">
        <f t="shared" ca="1" si="97"/>
        <v>300</v>
      </c>
      <c r="BC336">
        <f t="shared" ca="1" si="97"/>
        <v>290</v>
      </c>
      <c r="BD336">
        <f t="shared" ca="1" si="96"/>
        <v>10</v>
      </c>
      <c r="BE336">
        <f t="shared" ca="1" si="104"/>
        <v>294.77544940000001</v>
      </c>
      <c r="BF336">
        <f t="shared" ca="1" si="108"/>
        <v>295.31464909092244</v>
      </c>
      <c r="BG336">
        <f t="shared" ca="1" si="105"/>
        <v>295.31464909092244</v>
      </c>
      <c r="BH336" cm="1">
        <f t="array" aca="1" ref="BH336" ca="1">_xlfn.LET(_xlpm.rozsah, $J$3:$J$10001,_xlpm.podminka, (_xlpm.rozsah&gt;E336)*(ISNUMBER(_xlpm.rozsah)),_xlpm.indexy, IF(_xlpm.podminka, ROW(_xlpm.rozsah)-MIN(ROW(_xlpm.rozsah))+1),_xlpm.prvni, MIN(_xlpm.indexy),_xlpm.finalni, IF(_xlpm.prvni=1, 2, _xlpm.prvni),INDEX(_xlpm.rozsah, _xlpm.finalni))</f>
        <v>1100</v>
      </c>
      <c r="BI336" cm="1">
        <f t="array" aca="1" ref="BI336" ca="1">INDEX($J$3:$J$10001,MATCH(BH336,$J$3:$J$10004,0)-1)</f>
        <v>1000</v>
      </c>
      <c r="BJ336">
        <f t="shared" ca="1" si="98"/>
        <v>300</v>
      </c>
      <c r="BK336">
        <f t="shared" ca="1" si="98"/>
        <v>290</v>
      </c>
      <c r="BL336">
        <f t="shared" ca="1" si="109"/>
        <v>10</v>
      </c>
      <c r="BM336">
        <f t="shared" ca="1" si="106"/>
        <v>294.68535090907756</v>
      </c>
    </row>
    <row r="337" spans="1:65" x14ac:dyDescent="0.25">
      <c r="A337" s="64">
        <v>334</v>
      </c>
      <c r="B337" s="64">
        <v>30</v>
      </c>
      <c r="C337" s="64">
        <v>58</v>
      </c>
      <c r="D337" s="18">
        <v>334</v>
      </c>
      <c r="E337" s="21">
        <f t="shared" ca="1" si="99"/>
        <v>1160.6258577076842</v>
      </c>
      <c r="F337" s="22">
        <f t="shared" ca="1" si="100"/>
        <v>181.03259949409133</v>
      </c>
      <c r="G337" s="28">
        <v>334</v>
      </c>
      <c r="H337" s="24">
        <f t="shared" ca="1" si="101"/>
        <v>1159.45066</v>
      </c>
      <c r="I337" s="25">
        <f t="shared" ca="1" si="102"/>
        <v>180.89627656000002</v>
      </c>
      <c r="J337" s="155"/>
      <c r="K337" s="155"/>
      <c r="L337" s="129">
        <f t="shared" si="107"/>
        <v>0</v>
      </c>
      <c r="AX337">
        <f t="shared" ca="1" si="95"/>
        <v>311.89013199999999</v>
      </c>
      <c r="AY337">
        <f t="shared" ca="1" si="103"/>
        <v>311.89013199999999</v>
      </c>
      <c r="AZ337" cm="1">
        <f t="array" aca="1" ref="AZ337" ca="1">_xlfn.LET(_xlpm.rozsah, $J$3:$J$10001,_xlpm.podminka, (_xlpm.rozsah&gt;H337)*(ISNUMBER(_xlpm.rozsah)),_xlpm.indexy, IF(_xlpm.podminka, ROW(_xlpm.rozsah)-MIN(ROW(_xlpm.rozsah))+1),_xlpm.prvni, MIN(_xlpm.indexy),_xlpm.finalni, IF(_xlpm.prvni=1, 2, _xlpm.prvni),INDEX(_xlpm.rozsah, _xlpm.finalni))</f>
        <v>1200</v>
      </c>
      <c r="BA337" cm="1">
        <f t="array" aca="1" ref="BA337" ca="1">INDEX($J$3:$J$10001,MATCH(AZ337,$J$3:$J$10004,0)-1)</f>
        <v>1100</v>
      </c>
      <c r="BB337">
        <f t="shared" ca="1" si="97"/>
        <v>320</v>
      </c>
      <c r="BC337">
        <f t="shared" ca="1" si="97"/>
        <v>300</v>
      </c>
      <c r="BD337">
        <f t="shared" ca="1" si="96"/>
        <v>20</v>
      </c>
      <c r="BE337">
        <f t="shared" ca="1" si="104"/>
        <v>308.10986800000001</v>
      </c>
      <c r="BF337">
        <f t="shared" ca="1" si="108"/>
        <v>312.12517154153682</v>
      </c>
      <c r="BG337">
        <f t="shared" ca="1" si="105"/>
        <v>312.12517154153682</v>
      </c>
      <c r="BH337" cm="1">
        <f t="array" aca="1" ref="BH337" ca="1">_xlfn.LET(_xlpm.rozsah, $J$3:$J$10001,_xlpm.podminka, (_xlpm.rozsah&gt;E337)*(ISNUMBER(_xlpm.rozsah)),_xlpm.indexy, IF(_xlpm.podminka, ROW(_xlpm.rozsah)-MIN(ROW(_xlpm.rozsah))+1),_xlpm.prvni, MIN(_xlpm.indexy),_xlpm.finalni, IF(_xlpm.prvni=1, 2, _xlpm.prvni),INDEX(_xlpm.rozsah, _xlpm.finalni))</f>
        <v>1200</v>
      </c>
      <c r="BI337" cm="1">
        <f t="array" aca="1" ref="BI337" ca="1">INDEX($J$3:$J$10001,MATCH(BH337,$J$3:$J$10004,0)-1)</f>
        <v>1100</v>
      </c>
      <c r="BJ337">
        <f t="shared" ca="1" si="98"/>
        <v>320</v>
      </c>
      <c r="BK337">
        <f t="shared" ca="1" si="98"/>
        <v>300</v>
      </c>
      <c r="BL337">
        <f t="shared" ca="1" si="109"/>
        <v>20</v>
      </c>
      <c r="BM337">
        <f t="shared" ca="1" si="106"/>
        <v>307.87482845846318</v>
      </c>
    </row>
    <row r="338" spans="1:65" x14ac:dyDescent="0.25">
      <c r="A338" s="64">
        <v>335</v>
      </c>
      <c r="B338" s="64">
        <v>63</v>
      </c>
      <c r="C338" s="64">
        <v>96</v>
      </c>
      <c r="D338" s="18">
        <v>335</v>
      </c>
      <c r="E338" s="21">
        <f t="shared" ca="1" si="99"/>
        <v>1667.3143011861368</v>
      </c>
      <c r="F338" s="22">
        <f t="shared" ca="1" si="100"/>
        <v>338.51026166890472</v>
      </c>
      <c r="G338" s="23">
        <v>335</v>
      </c>
      <c r="H338" s="24">
        <f t="shared" ca="1" si="101"/>
        <v>1664.8463859999999</v>
      </c>
      <c r="I338" s="25">
        <f t="shared" ca="1" si="102"/>
        <v>338.69979755520001</v>
      </c>
      <c r="J338" s="155"/>
      <c r="K338" s="155"/>
      <c r="L338" s="129">
        <f t="shared" si="107"/>
        <v>0</v>
      </c>
      <c r="AX338">
        <f t="shared" ca="1" si="95"/>
        <v>352.81228912</v>
      </c>
      <c r="AY338">
        <f t="shared" ca="1" si="103"/>
        <v>355.18771088</v>
      </c>
      <c r="AZ338" cm="1">
        <f t="array" aca="1" ref="AZ338" ca="1">_xlfn.LET(_xlpm.rozsah, $J$3:$J$10001,_xlpm.podminka, (_xlpm.rozsah&gt;H338)*(ISNUMBER(_xlpm.rozsah)),_xlpm.indexy, IF(_xlpm.podminka, ROW(_xlpm.rozsah)-MIN(ROW(_xlpm.rozsah))+1),_xlpm.prvni, MIN(_xlpm.indexy),_xlpm.finalni, IF(_xlpm.prvni=1, 2, _xlpm.prvni),INDEX(_xlpm.rozsah, _xlpm.finalni))</f>
        <v>1700</v>
      </c>
      <c r="BA338" cm="1">
        <f t="array" aca="1" ref="BA338" ca="1">INDEX($J$3:$J$10001,MATCH(AZ338,$J$3:$J$10004,0)-1)</f>
        <v>1600</v>
      </c>
      <c r="BB338">
        <f t="shared" ca="1" si="97"/>
        <v>350</v>
      </c>
      <c r="BC338">
        <f t="shared" ca="1" si="97"/>
        <v>358</v>
      </c>
      <c r="BD338">
        <f t="shared" ca="1" si="96"/>
        <v>-8</v>
      </c>
      <c r="BE338">
        <f t="shared" ca="1" si="104"/>
        <v>352.81228912</v>
      </c>
      <c r="BF338">
        <f t="shared" ca="1" si="108"/>
        <v>352.61485590510904</v>
      </c>
      <c r="BG338">
        <f t="shared" ca="1" si="105"/>
        <v>355.38514409489096</v>
      </c>
      <c r="BH338" cm="1">
        <f t="array" aca="1" ref="BH338" ca="1">_xlfn.LET(_xlpm.rozsah, $J$3:$J$10001,_xlpm.podminka, (_xlpm.rozsah&gt;E338)*(ISNUMBER(_xlpm.rozsah)),_xlpm.indexy, IF(_xlpm.podminka, ROW(_xlpm.rozsah)-MIN(ROW(_xlpm.rozsah))+1),_xlpm.prvni, MIN(_xlpm.indexy),_xlpm.finalni, IF(_xlpm.prvni=1, 2, _xlpm.prvni),INDEX(_xlpm.rozsah, _xlpm.finalni))</f>
        <v>1700</v>
      </c>
      <c r="BI338" cm="1">
        <f t="array" aca="1" ref="BI338" ca="1">INDEX($J$3:$J$10001,MATCH(BH338,$J$3:$J$10004,0)-1)</f>
        <v>1600</v>
      </c>
      <c r="BJ338">
        <f t="shared" ca="1" si="98"/>
        <v>350</v>
      </c>
      <c r="BK338">
        <f t="shared" ca="1" si="98"/>
        <v>358</v>
      </c>
      <c r="BL338">
        <f t="shared" ca="1" si="109"/>
        <v>-8</v>
      </c>
      <c r="BM338">
        <f t="shared" ca="1" si="106"/>
        <v>352.61485590510904</v>
      </c>
    </row>
    <row r="339" spans="1:65" x14ac:dyDescent="0.25">
      <c r="A339" s="64">
        <v>336</v>
      </c>
      <c r="B339" s="64">
        <v>83</v>
      </c>
      <c r="C339" s="64">
        <v>60</v>
      </c>
      <c r="D339" s="18">
        <v>336</v>
      </c>
      <c r="E339" s="21">
        <f t="shared" ca="1" si="99"/>
        <v>1974.398206324593</v>
      </c>
      <c r="F339" s="22">
        <f t="shared" ca="1" si="100"/>
        <v>182.45777219283909</v>
      </c>
      <c r="G339" s="28">
        <v>336</v>
      </c>
      <c r="H339" s="24">
        <f t="shared" ca="1" si="101"/>
        <v>1971.1468259999999</v>
      </c>
      <c r="I339" s="25">
        <f t="shared" ca="1" si="102"/>
        <v>182.769904704</v>
      </c>
      <c r="J339" s="155"/>
      <c r="K339" s="155"/>
      <c r="L339" s="129">
        <f t="shared" si="107"/>
        <v>0</v>
      </c>
      <c r="AX339">
        <f t="shared" ca="1" si="95"/>
        <v>304.61650784</v>
      </c>
      <c r="AY339">
        <f t="shared" ca="1" si="103"/>
        <v>311.38349216</v>
      </c>
      <c r="AZ339" cm="1">
        <f t="array" aca="1" ref="AZ339" ca="1">_xlfn.LET(_xlpm.rozsah, $J$3:$J$10001,_xlpm.podminka, (_xlpm.rozsah&gt;H339)*(ISNUMBER(_xlpm.rozsah)),_xlpm.indexy, IF(_xlpm.podminka, ROW(_xlpm.rozsah)-MIN(ROW(_xlpm.rozsah))+1),_xlpm.prvni, MIN(_xlpm.indexy),_xlpm.finalni, IF(_xlpm.prvni=1, 2, _xlpm.prvni),INDEX(_xlpm.rozsah, _xlpm.finalni))</f>
        <v>2000</v>
      </c>
      <c r="BA339" cm="1">
        <f t="array" aca="1" ref="BA339" ca="1">INDEX($J$3:$J$10001,MATCH(AZ339,$J$3:$J$10004,0)-1)</f>
        <v>1900</v>
      </c>
      <c r="BB339">
        <f t="shared" ca="1" si="97"/>
        <v>300</v>
      </c>
      <c r="BC339">
        <f t="shared" ca="1" si="97"/>
        <v>316</v>
      </c>
      <c r="BD339">
        <f t="shared" ca="1" si="96"/>
        <v>-16</v>
      </c>
      <c r="BE339">
        <f t="shared" ca="1" si="104"/>
        <v>304.61650784</v>
      </c>
      <c r="BF339">
        <f t="shared" ca="1" si="108"/>
        <v>304.09628698806512</v>
      </c>
      <c r="BG339">
        <f t="shared" ca="1" si="105"/>
        <v>311.90371301193488</v>
      </c>
      <c r="BH339" cm="1">
        <f t="array" aca="1" ref="BH339" ca="1">_xlfn.LET(_xlpm.rozsah, $J$3:$J$10001,_xlpm.podminka, (_xlpm.rozsah&gt;E339)*(ISNUMBER(_xlpm.rozsah)),_xlpm.indexy, IF(_xlpm.podminka, ROW(_xlpm.rozsah)-MIN(ROW(_xlpm.rozsah))+1),_xlpm.prvni, MIN(_xlpm.indexy),_xlpm.finalni, IF(_xlpm.prvni=1, 2, _xlpm.prvni),INDEX(_xlpm.rozsah, _xlpm.finalni))</f>
        <v>2000</v>
      </c>
      <c r="BI339" cm="1">
        <f t="array" aca="1" ref="BI339" ca="1">INDEX($J$3:$J$10001,MATCH(BH339,$J$3:$J$10004,0)-1)</f>
        <v>1900</v>
      </c>
      <c r="BJ339">
        <f t="shared" ca="1" si="98"/>
        <v>300</v>
      </c>
      <c r="BK339">
        <f t="shared" ca="1" si="98"/>
        <v>316</v>
      </c>
      <c r="BL339">
        <f t="shared" ca="1" si="109"/>
        <v>-16</v>
      </c>
      <c r="BM339">
        <f t="shared" ca="1" si="106"/>
        <v>304.09628698806512</v>
      </c>
    </row>
    <row r="340" spans="1:65" x14ac:dyDescent="0.25">
      <c r="A340" s="64">
        <v>337</v>
      </c>
      <c r="B340" s="64">
        <v>61</v>
      </c>
      <c r="C340" s="64">
        <v>0</v>
      </c>
      <c r="D340" s="18">
        <v>337</v>
      </c>
      <c r="E340" s="21">
        <f t="shared" ca="1" si="99"/>
        <v>1636.6059106722912</v>
      </c>
      <c r="F340" s="22">
        <f t="shared" ca="1" si="100"/>
        <v>0</v>
      </c>
      <c r="G340" s="23">
        <v>337</v>
      </c>
      <c r="H340" s="24">
        <f t="shared" ca="1" si="101"/>
        <v>1634.2163419999999</v>
      </c>
      <c r="I340" s="25">
        <f t="shared" ca="1" si="102"/>
        <v>0</v>
      </c>
      <c r="J340" s="155"/>
      <c r="K340" s="155"/>
      <c r="L340" s="129">
        <f t="shared" si="107"/>
        <v>0</v>
      </c>
      <c r="AX340">
        <f t="shared" ca="1" si="95"/>
        <v>355.26269264000001</v>
      </c>
      <c r="AY340">
        <f t="shared" ca="1" si="103"/>
        <v>352.73730735999999</v>
      </c>
      <c r="AZ340" cm="1">
        <f t="array" aca="1" ref="AZ340" ca="1">_xlfn.LET(_xlpm.rozsah, $J$3:$J$10001,_xlpm.podminka, (_xlpm.rozsah&gt;H340)*(ISNUMBER(_xlpm.rozsah)),_xlpm.indexy, IF(_xlpm.podminka, ROW(_xlpm.rozsah)-MIN(ROW(_xlpm.rozsah))+1),_xlpm.prvni, MIN(_xlpm.indexy),_xlpm.finalni, IF(_xlpm.prvni=1, 2, _xlpm.prvni),INDEX(_xlpm.rozsah, _xlpm.finalni))</f>
        <v>1700</v>
      </c>
      <c r="BA340" cm="1">
        <f t="array" aca="1" ref="BA340" ca="1">INDEX($J$3:$J$10001,MATCH(AZ340,$J$3:$J$10004,0)-1)</f>
        <v>1600</v>
      </c>
      <c r="BB340">
        <f t="shared" ca="1" si="97"/>
        <v>350</v>
      </c>
      <c r="BC340">
        <f t="shared" ca="1" si="97"/>
        <v>358</v>
      </c>
      <c r="BD340">
        <f t="shared" ca="1" si="96"/>
        <v>-8</v>
      </c>
      <c r="BE340">
        <f t="shared" ca="1" si="104"/>
        <v>355.26269264000001</v>
      </c>
      <c r="BF340">
        <f t="shared" ca="1" si="108"/>
        <v>355.07152714621668</v>
      </c>
      <c r="BG340">
        <f t="shared" ca="1" si="105"/>
        <v>352.92847285378332</v>
      </c>
      <c r="BH340" cm="1">
        <f t="array" aca="1" ref="BH340" ca="1">_xlfn.LET(_xlpm.rozsah, $J$3:$J$10001,_xlpm.podminka, (_xlpm.rozsah&gt;E340)*(ISNUMBER(_xlpm.rozsah)),_xlpm.indexy, IF(_xlpm.podminka, ROW(_xlpm.rozsah)-MIN(ROW(_xlpm.rozsah))+1),_xlpm.prvni, MIN(_xlpm.indexy),_xlpm.finalni, IF(_xlpm.prvni=1, 2, _xlpm.prvni),INDEX(_xlpm.rozsah, _xlpm.finalni))</f>
        <v>1700</v>
      </c>
      <c r="BI340" cm="1">
        <f t="array" aca="1" ref="BI340" ca="1">INDEX($J$3:$J$10001,MATCH(BH340,$J$3:$J$10004,0)-1)</f>
        <v>1600</v>
      </c>
      <c r="BJ340">
        <f t="shared" ca="1" si="98"/>
        <v>350</v>
      </c>
      <c r="BK340">
        <f t="shared" ca="1" si="98"/>
        <v>358</v>
      </c>
      <c r="BL340">
        <f t="shared" ca="1" si="109"/>
        <v>-8</v>
      </c>
      <c r="BM340">
        <f t="shared" ca="1" si="106"/>
        <v>355.07152714621668</v>
      </c>
    </row>
    <row r="341" spans="1:65" x14ac:dyDescent="0.25">
      <c r="A341" s="64">
        <v>338</v>
      </c>
      <c r="B341" s="64">
        <v>26</v>
      </c>
      <c r="C341" s="64">
        <v>0</v>
      </c>
      <c r="D341" s="18">
        <v>338</v>
      </c>
      <c r="E341" s="21">
        <f t="shared" ca="1" si="99"/>
        <v>1099.2090766799929</v>
      </c>
      <c r="F341" s="22">
        <f t="shared" ca="1" si="100"/>
        <v>0</v>
      </c>
      <c r="G341" s="28">
        <v>338</v>
      </c>
      <c r="H341" s="24">
        <f t="shared" ca="1" si="101"/>
        <v>1098.190572</v>
      </c>
      <c r="I341" s="25">
        <f t="shared" ca="1" si="102"/>
        <v>0</v>
      </c>
      <c r="J341" s="155"/>
      <c r="K341" s="155"/>
      <c r="L341" s="129">
        <f t="shared" si="107"/>
        <v>0</v>
      </c>
      <c r="AX341">
        <f t="shared" ca="1" si="95"/>
        <v>299.81905719999997</v>
      </c>
      <c r="AY341">
        <f t="shared" ca="1" si="103"/>
        <v>299.81905719999997</v>
      </c>
      <c r="AZ341" cm="1">
        <f t="array" aca="1" ref="AZ341" ca="1">_xlfn.LET(_xlpm.rozsah, $J$3:$J$10001,_xlpm.podminka, (_xlpm.rozsah&gt;H341)*(ISNUMBER(_xlpm.rozsah)),_xlpm.indexy, IF(_xlpm.podminka, ROW(_xlpm.rozsah)-MIN(ROW(_xlpm.rozsah))+1),_xlpm.prvni, MIN(_xlpm.indexy),_xlpm.finalni, IF(_xlpm.prvni=1, 2, _xlpm.prvni),INDEX(_xlpm.rozsah, _xlpm.finalni))</f>
        <v>1100</v>
      </c>
      <c r="BA341" cm="1">
        <f t="array" aca="1" ref="BA341" ca="1">INDEX($J$3:$J$10001,MATCH(AZ341,$J$3:$J$10004,0)-1)</f>
        <v>1000</v>
      </c>
      <c r="BB341">
        <f t="shared" ca="1" si="97"/>
        <v>300</v>
      </c>
      <c r="BC341">
        <f t="shared" ca="1" si="97"/>
        <v>290</v>
      </c>
      <c r="BD341">
        <f t="shared" ca="1" si="96"/>
        <v>10</v>
      </c>
      <c r="BE341">
        <f t="shared" ca="1" si="104"/>
        <v>290.18094280000003</v>
      </c>
      <c r="BF341">
        <f t="shared" ca="1" si="108"/>
        <v>299.9209076679993</v>
      </c>
      <c r="BG341">
        <f t="shared" ca="1" si="105"/>
        <v>299.9209076679993</v>
      </c>
      <c r="BH341" cm="1">
        <f t="array" aca="1" ref="BH341" ca="1">_xlfn.LET(_xlpm.rozsah, $J$3:$J$10001,_xlpm.podminka, (_xlpm.rozsah&gt;E341)*(ISNUMBER(_xlpm.rozsah)),_xlpm.indexy, IF(_xlpm.podminka, ROW(_xlpm.rozsah)-MIN(ROW(_xlpm.rozsah))+1),_xlpm.prvni, MIN(_xlpm.indexy),_xlpm.finalni, IF(_xlpm.prvni=1, 2, _xlpm.prvni),INDEX(_xlpm.rozsah, _xlpm.finalni))</f>
        <v>1100</v>
      </c>
      <c r="BI341" cm="1">
        <f t="array" aca="1" ref="BI341" ca="1">INDEX($J$3:$J$10001,MATCH(BH341,$J$3:$J$10004,0)-1)</f>
        <v>1000</v>
      </c>
      <c r="BJ341">
        <f t="shared" ca="1" si="98"/>
        <v>300</v>
      </c>
      <c r="BK341">
        <f t="shared" ca="1" si="98"/>
        <v>290</v>
      </c>
      <c r="BL341">
        <f t="shared" ca="1" si="109"/>
        <v>10</v>
      </c>
      <c r="BM341">
        <f t="shared" ca="1" si="106"/>
        <v>290.0790923320007</v>
      </c>
    </row>
    <row r="342" spans="1:65" x14ac:dyDescent="0.25">
      <c r="A342" s="64">
        <v>339</v>
      </c>
      <c r="B342" s="64">
        <v>29</v>
      </c>
      <c r="C342" s="64">
        <v>44</v>
      </c>
      <c r="D342" s="18">
        <v>339</v>
      </c>
      <c r="E342" s="21">
        <f t="shared" ca="1" si="99"/>
        <v>1145.2716624507614</v>
      </c>
      <c r="F342" s="22">
        <f t="shared" ca="1" si="100"/>
        <v>135.983906295667</v>
      </c>
      <c r="G342" s="23">
        <v>339</v>
      </c>
      <c r="H342" s="24">
        <f t="shared" ca="1" si="101"/>
        <v>1144.135638</v>
      </c>
      <c r="I342" s="25">
        <f t="shared" ca="1" si="102"/>
        <v>135.88393614399999</v>
      </c>
      <c r="J342" s="155"/>
      <c r="K342" s="155"/>
      <c r="L342" s="129">
        <f t="shared" si="107"/>
        <v>0</v>
      </c>
      <c r="AX342">
        <f t="shared" ca="1" si="95"/>
        <v>308.82712759999998</v>
      </c>
      <c r="AY342">
        <f t="shared" ca="1" si="103"/>
        <v>308.82712759999998</v>
      </c>
      <c r="AZ342" cm="1">
        <f t="array" aca="1" ref="AZ342" ca="1">_xlfn.LET(_xlpm.rozsah, $J$3:$J$10001,_xlpm.podminka, (_xlpm.rozsah&gt;H342)*(ISNUMBER(_xlpm.rozsah)),_xlpm.indexy, IF(_xlpm.podminka, ROW(_xlpm.rozsah)-MIN(ROW(_xlpm.rozsah))+1),_xlpm.prvni, MIN(_xlpm.indexy),_xlpm.finalni, IF(_xlpm.prvni=1, 2, _xlpm.prvni),INDEX(_xlpm.rozsah, _xlpm.finalni))</f>
        <v>1200</v>
      </c>
      <c r="BA342" cm="1">
        <f t="array" aca="1" ref="BA342" ca="1">INDEX($J$3:$J$10001,MATCH(AZ342,$J$3:$J$10004,0)-1)</f>
        <v>1100</v>
      </c>
      <c r="BB342">
        <f t="shared" ca="1" si="97"/>
        <v>320</v>
      </c>
      <c r="BC342">
        <f t="shared" ca="1" si="97"/>
        <v>300</v>
      </c>
      <c r="BD342">
        <f t="shared" ca="1" si="96"/>
        <v>20</v>
      </c>
      <c r="BE342">
        <f t="shared" ca="1" si="104"/>
        <v>311.17287240000002</v>
      </c>
      <c r="BF342">
        <f t="shared" ca="1" si="108"/>
        <v>309.05433249015226</v>
      </c>
      <c r="BG342">
        <f t="shared" ca="1" si="105"/>
        <v>309.05433249015226</v>
      </c>
      <c r="BH342" cm="1">
        <f t="array" aca="1" ref="BH342" ca="1">_xlfn.LET(_xlpm.rozsah, $J$3:$J$10001,_xlpm.podminka, (_xlpm.rozsah&gt;E342)*(ISNUMBER(_xlpm.rozsah)),_xlpm.indexy, IF(_xlpm.podminka, ROW(_xlpm.rozsah)-MIN(ROW(_xlpm.rozsah))+1),_xlpm.prvni, MIN(_xlpm.indexy),_xlpm.finalni, IF(_xlpm.prvni=1, 2, _xlpm.prvni),INDEX(_xlpm.rozsah, _xlpm.finalni))</f>
        <v>1200</v>
      </c>
      <c r="BI342" cm="1">
        <f t="array" aca="1" ref="BI342" ca="1">INDEX($J$3:$J$10001,MATCH(BH342,$J$3:$J$10004,0)-1)</f>
        <v>1100</v>
      </c>
      <c r="BJ342">
        <f t="shared" ca="1" si="98"/>
        <v>320</v>
      </c>
      <c r="BK342">
        <f t="shared" ca="1" si="98"/>
        <v>300</v>
      </c>
      <c r="BL342">
        <f t="shared" ca="1" si="109"/>
        <v>20</v>
      </c>
      <c r="BM342">
        <f t="shared" ca="1" si="106"/>
        <v>310.94566750984774</v>
      </c>
    </row>
    <row r="343" spans="1:65" x14ac:dyDescent="0.25">
      <c r="A343" s="64">
        <v>340</v>
      </c>
      <c r="B343" s="64">
        <v>68</v>
      </c>
      <c r="C343" s="64">
        <v>97</v>
      </c>
      <c r="D343" s="18">
        <v>340</v>
      </c>
      <c r="E343" s="21">
        <f t="shared" ca="1" si="99"/>
        <v>1744.085277470751</v>
      </c>
      <c r="F343" s="22">
        <f t="shared" ca="1" si="100"/>
        <v>332.2303377450732</v>
      </c>
      <c r="G343" s="28">
        <v>340</v>
      </c>
      <c r="H343" s="24">
        <f t="shared" ca="1" si="101"/>
        <v>1741.4214959999999</v>
      </c>
      <c r="I343" s="25">
        <f t="shared" ca="1" si="102"/>
        <v>332.66959530960003</v>
      </c>
      <c r="J343" s="155"/>
      <c r="K343" s="155"/>
      <c r="L343" s="129">
        <f t="shared" si="107"/>
        <v>0</v>
      </c>
      <c r="AX343">
        <f t="shared" ca="1" si="95"/>
        <v>342.95834568000004</v>
      </c>
      <c r="AY343">
        <f t="shared" ca="1" si="103"/>
        <v>340.04165431999996</v>
      </c>
      <c r="AZ343" cm="1">
        <f t="array" aca="1" ref="AZ343" ca="1">_xlfn.LET(_xlpm.rozsah, $J$3:$J$10001,_xlpm.podminka, (_xlpm.rozsah&gt;H343)*(ISNUMBER(_xlpm.rozsah)),_xlpm.indexy, IF(_xlpm.podminka, ROW(_xlpm.rozsah)-MIN(ROW(_xlpm.rozsah))+1),_xlpm.prvni, MIN(_xlpm.indexy),_xlpm.finalni, IF(_xlpm.prvni=1, 2, _xlpm.prvni),INDEX(_xlpm.rozsah, _xlpm.finalni))</f>
        <v>1800</v>
      </c>
      <c r="BA343" cm="1">
        <f t="array" aca="1" ref="BA343" ca="1">INDEX($J$3:$J$10001,MATCH(AZ343,$J$3:$J$10004,0)-1)</f>
        <v>1700</v>
      </c>
      <c r="BB343">
        <f t="shared" ca="1" si="97"/>
        <v>333</v>
      </c>
      <c r="BC343">
        <f t="shared" ca="1" si="97"/>
        <v>350</v>
      </c>
      <c r="BD343">
        <f t="shared" ca="1" si="96"/>
        <v>-17</v>
      </c>
      <c r="BE343">
        <f t="shared" ca="1" si="104"/>
        <v>342.95834568000004</v>
      </c>
      <c r="BF343">
        <f t="shared" ca="1" si="108"/>
        <v>342.50550282997233</v>
      </c>
      <c r="BG343">
        <f t="shared" ca="1" si="105"/>
        <v>340.49449717002767</v>
      </c>
      <c r="BH343" cm="1">
        <f t="array" aca="1" ref="BH343" ca="1">_xlfn.LET(_xlpm.rozsah, $J$3:$J$10001,_xlpm.podminka, (_xlpm.rozsah&gt;E343)*(ISNUMBER(_xlpm.rozsah)),_xlpm.indexy, IF(_xlpm.podminka, ROW(_xlpm.rozsah)-MIN(ROW(_xlpm.rozsah))+1),_xlpm.prvni, MIN(_xlpm.indexy),_xlpm.finalni, IF(_xlpm.prvni=1, 2, _xlpm.prvni),INDEX(_xlpm.rozsah, _xlpm.finalni))</f>
        <v>1800</v>
      </c>
      <c r="BI343" cm="1">
        <f t="array" aca="1" ref="BI343" ca="1">INDEX($J$3:$J$10001,MATCH(BH343,$J$3:$J$10004,0)-1)</f>
        <v>1700</v>
      </c>
      <c r="BJ343">
        <f t="shared" ca="1" si="98"/>
        <v>333</v>
      </c>
      <c r="BK343">
        <f t="shared" ca="1" si="98"/>
        <v>350</v>
      </c>
      <c r="BL343">
        <f t="shared" ca="1" si="109"/>
        <v>-17</v>
      </c>
      <c r="BM343">
        <f t="shared" ca="1" si="106"/>
        <v>342.50550282997233</v>
      </c>
    </row>
    <row r="344" spans="1:65" x14ac:dyDescent="0.25">
      <c r="A344" s="64">
        <v>341</v>
      </c>
      <c r="B344" s="64">
        <v>80</v>
      </c>
      <c r="C344" s="64">
        <v>97</v>
      </c>
      <c r="D344" s="18">
        <v>341</v>
      </c>
      <c r="E344" s="21">
        <f t="shared" ca="1" si="99"/>
        <v>1928.3356205538248</v>
      </c>
      <c r="F344" s="22">
        <f t="shared" ca="1" si="100"/>
        <v>302.12231169004639</v>
      </c>
      <c r="G344" s="23">
        <v>341</v>
      </c>
      <c r="H344" s="24">
        <f t="shared" ca="1" si="101"/>
        <v>1925.2017599999999</v>
      </c>
      <c r="I344" s="25">
        <f t="shared" ca="1" si="102"/>
        <v>302.60868684800005</v>
      </c>
      <c r="J344" s="155"/>
      <c r="K344" s="155"/>
      <c r="L344" s="129">
        <f t="shared" si="107"/>
        <v>0</v>
      </c>
      <c r="AX344">
        <f t="shared" ca="1" si="95"/>
        <v>311.96771840000002</v>
      </c>
      <c r="AY344">
        <f t="shared" ca="1" si="103"/>
        <v>304.03228159999998</v>
      </c>
      <c r="AZ344" cm="1">
        <f t="array" aca="1" ref="AZ344" ca="1">_xlfn.LET(_xlpm.rozsah, $J$3:$J$10001,_xlpm.podminka, (_xlpm.rozsah&gt;H344)*(ISNUMBER(_xlpm.rozsah)),_xlpm.indexy, IF(_xlpm.podminka, ROW(_xlpm.rozsah)-MIN(ROW(_xlpm.rozsah))+1),_xlpm.prvni, MIN(_xlpm.indexy),_xlpm.finalni, IF(_xlpm.prvni=1, 2, _xlpm.prvni),INDEX(_xlpm.rozsah, _xlpm.finalni))</f>
        <v>2000</v>
      </c>
      <c r="BA344" cm="1">
        <f t="array" aca="1" ref="BA344" ca="1">INDEX($J$3:$J$10001,MATCH(AZ344,$J$3:$J$10004,0)-1)</f>
        <v>1900</v>
      </c>
      <c r="BB344">
        <f t="shared" ca="1" si="97"/>
        <v>300</v>
      </c>
      <c r="BC344">
        <f t="shared" ca="1" si="97"/>
        <v>316</v>
      </c>
      <c r="BD344">
        <f t="shared" ca="1" si="96"/>
        <v>-16</v>
      </c>
      <c r="BE344">
        <f t="shared" ca="1" si="104"/>
        <v>311.96771840000002</v>
      </c>
      <c r="BF344">
        <f t="shared" ca="1" si="108"/>
        <v>311.46630071138804</v>
      </c>
      <c r="BG344">
        <f t="shared" ca="1" si="105"/>
        <v>304.53369928861196</v>
      </c>
      <c r="BH344" cm="1">
        <f t="array" aca="1" ref="BH344" ca="1">_xlfn.LET(_xlpm.rozsah, $J$3:$J$10001,_xlpm.podminka, (_xlpm.rozsah&gt;E344)*(ISNUMBER(_xlpm.rozsah)),_xlpm.indexy, IF(_xlpm.podminka, ROW(_xlpm.rozsah)-MIN(ROW(_xlpm.rozsah))+1),_xlpm.prvni, MIN(_xlpm.indexy),_xlpm.finalni, IF(_xlpm.prvni=1, 2, _xlpm.prvni),INDEX(_xlpm.rozsah, _xlpm.finalni))</f>
        <v>2000</v>
      </c>
      <c r="BI344" cm="1">
        <f t="array" aca="1" ref="BI344" ca="1">INDEX($J$3:$J$10001,MATCH(BH344,$J$3:$J$10004,0)-1)</f>
        <v>1900</v>
      </c>
      <c r="BJ344">
        <f t="shared" ca="1" si="98"/>
        <v>300</v>
      </c>
      <c r="BK344">
        <f t="shared" ca="1" si="98"/>
        <v>316</v>
      </c>
      <c r="BL344">
        <f t="shared" ca="1" si="109"/>
        <v>-16</v>
      </c>
      <c r="BM344">
        <f t="shared" ca="1" si="106"/>
        <v>311.46630071138804</v>
      </c>
    </row>
    <row r="345" spans="1:65" x14ac:dyDescent="0.25">
      <c r="A345" s="64">
        <v>342</v>
      </c>
      <c r="B345" s="64">
        <v>88</v>
      </c>
      <c r="C345" s="64">
        <v>97</v>
      </c>
      <c r="D345" s="18">
        <v>342</v>
      </c>
      <c r="E345" s="21">
        <f t="shared" ca="1" si="99"/>
        <v>2051.1691826092074</v>
      </c>
      <c r="F345" s="22">
        <f t="shared" ca="1" si="100"/>
        <v>281.07317857381378</v>
      </c>
      <c r="G345" s="28">
        <v>342</v>
      </c>
      <c r="H345" s="24">
        <f t="shared" ca="1" si="101"/>
        <v>2047.7219359999999</v>
      </c>
      <c r="I345" s="25">
        <f t="shared" ca="1" si="102"/>
        <v>281.74194441600002</v>
      </c>
      <c r="J345" s="155"/>
      <c r="K345" s="155"/>
      <c r="L345" s="129">
        <f t="shared" si="107"/>
        <v>0</v>
      </c>
      <c r="AX345">
        <f t="shared" ca="1" si="95"/>
        <v>290.45561280000004</v>
      </c>
      <c r="AY345">
        <f t="shared" ca="1" si="103"/>
        <v>289.54438719999996</v>
      </c>
      <c r="AZ345" cm="1">
        <f t="array" aca="1" ref="AZ345" ca="1">_xlfn.LET(_xlpm.rozsah, $J$3:$J$10001,_xlpm.podminka, (_xlpm.rozsah&gt;H345)*(ISNUMBER(_xlpm.rozsah)),_xlpm.indexy, IF(_xlpm.podminka, ROW(_xlpm.rozsah)-MIN(ROW(_xlpm.rozsah))+1),_xlpm.prvni, MIN(_xlpm.indexy),_xlpm.finalni, IF(_xlpm.prvni=1, 2, _xlpm.prvni),INDEX(_xlpm.rozsah, _xlpm.finalni))</f>
        <v>2100</v>
      </c>
      <c r="BA345" cm="1">
        <f t="array" aca="1" ref="BA345" ca="1">INDEX($J$3:$J$10001,MATCH(AZ345,$J$3:$J$10004,0)-1)</f>
        <v>2000</v>
      </c>
      <c r="BB345">
        <f t="shared" ca="1" si="97"/>
        <v>280</v>
      </c>
      <c r="BC345">
        <f t="shared" ca="1" si="97"/>
        <v>300</v>
      </c>
      <c r="BD345">
        <f t="shared" ca="1" si="96"/>
        <v>-20</v>
      </c>
      <c r="BE345">
        <f t="shared" ca="1" si="104"/>
        <v>290.45561280000004</v>
      </c>
      <c r="BF345">
        <f t="shared" ca="1" si="108"/>
        <v>289.76616347815855</v>
      </c>
      <c r="BG345">
        <f t="shared" ca="1" si="105"/>
        <v>290.23383652184145</v>
      </c>
      <c r="BH345" cm="1">
        <f t="array" aca="1" ref="BH345" ca="1">_xlfn.LET(_xlpm.rozsah, $J$3:$J$10001,_xlpm.podminka, (_xlpm.rozsah&gt;E345)*(ISNUMBER(_xlpm.rozsah)),_xlpm.indexy, IF(_xlpm.podminka, ROW(_xlpm.rozsah)-MIN(ROW(_xlpm.rozsah))+1),_xlpm.prvni, MIN(_xlpm.indexy),_xlpm.finalni, IF(_xlpm.prvni=1, 2, _xlpm.prvni),INDEX(_xlpm.rozsah, _xlpm.finalni))</f>
        <v>2100</v>
      </c>
      <c r="BI345" cm="1">
        <f t="array" aca="1" ref="BI345" ca="1">INDEX($J$3:$J$10001,MATCH(BH345,$J$3:$J$10004,0)-1)</f>
        <v>2000</v>
      </c>
      <c r="BJ345">
        <f t="shared" ca="1" si="98"/>
        <v>280</v>
      </c>
      <c r="BK345">
        <f t="shared" ca="1" si="98"/>
        <v>300</v>
      </c>
      <c r="BL345">
        <f t="shared" ca="1" si="109"/>
        <v>-20</v>
      </c>
      <c r="BM345">
        <f t="shared" ca="1" si="106"/>
        <v>289.76616347815855</v>
      </c>
    </row>
    <row r="346" spans="1:65" x14ac:dyDescent="0.25">
      <c r="A346" s="64">
        <v>343</v>
      </c>
      <c r="B346" s="64">
        <v>99</v>
      </c>
      <c r="C346" s="64">
        <v>88</v>
      </c>
      <c r="D346" s="18">
        <v>343</v>
      </c>
      <c r="E346" s="21">
        <f t="shared" ca="1" si="99"/>
        <v>2220.0653304353582</v>
      </c>
      <c r="F346" s="22">
        <f t="shared" ca="1" si="100"/>
        <v>204.12263099097513</v>
      </c>
      <c r="G346" s="23">
        <v>343</v>
      </c>
      <c r="H346" s="24">
        <f t="shared" ca="1" si="101"/>
        <v>2216.1871780000001</v>
      </c>
      <c r="I346" s="25">
        <f t="shared" ca="1" si="102"/>
        <v>206.34093418399993</v>
      </c>
      <c r="J346" s="155"/>
      <c r="K346" s="155"/>
      <c r="L346" s="129">
        <f t="shared" si="107"/>
        <v>0</v>
      </c>
      <c r="AX346">
        <f t="shared" ca="1" si="95"/>
        <v>234.47833429999991</v>
      </c>
      <c r="AY346">
        <f t="shared" ca="1" si="103"/>
        <v>190.52166570000009</v>
      </c>
      <c r="AZ346" cm="1">
        <f t="array" aca="1" ref="AZ346" ca="1">_xlfn.LET(_xlpm.rozsah, $J$3:$J$10001,_xlpm.podminka, (_xlpm.rozsah&gt;H346)*(ISNUMBER(_xlpm.rozsah)),_xlpm.indexy, IF(_xlpm.podminka, ROW(_xlpm.rozsah)-MIN(ROW(_xlpm.rozsah))+1),_xlpm.prvni, MIN(_xlpm.indexy),_xlpm.finalni, IF(_xlpm.prvni=1, 2, _xlpm.prvni),INDEX(_xlpm.rozsah, _xlpm.finalni))</f>
        <v>2300</v>
      </c>
      <c r="BA346" cm="1">
        <f t="array" aca="1" ref="BA346" ca="1">INDEX($J$3:$J$10001,MATCH(AZ346,$J$3:$J$10004,0)-1)</f>
        <v>2200</v>
      </c>
      <c r="BB346">
        <f t="shared" ca="1" si="97"/>
        <v>180</v>
      </c>
      <c r="BC346">
        <f t="shared" ca="1" si="97"/>
        <v>245</v>
      </c>
      <c r="BD346">
        <f t="shared" ca="1" si="96"/>
        <v>-65</v>
      </c>
      <c r="BE346">
        <f t="shared" ca="1" si="104"/>
        <v>234.47833429999991</v>
      </c>
      <c r="BF346">
        <f t="shared" ca="1" si="108"/>
        <v>231.95753521701718</v>
      </c>
      <c r="BG346">
        <f t="shared" ca="1" si="105"/>
        <v>193.04246478298282</v>
      </c>
      <c r="BH346" cm="1">
        <f t="array" aca="1" ref="BH346" ca="1">_xlfn.LET(_xlpm.rozsah, $J$3:$J$10001,_xlpm.podminka, (_xlpm.rozsah&gt;E346)*(ISNUMBER(_xlpm.rozsah)),_xlpm.indexy, IF(_xlpm.podminka, ROW(_xlpm.rozsah)-MIN(ROW(_xlpm.rozsah))+1),_xlpm.prvni, MIN(_xlpm.indexy),_xlpm.finalni, IF(_xlpm.prvni=1, 2, _xlpm.prvni),INDEX(_xlpm.rozsah, _xlpm.finalni))</f>
        <v>2300</v>
      </c>
      <c r="BI346" cm="1">
        <f t="array" aca="1" ref="BI346" ca="1">INDEX($J$3:$J$10001,MATCH(BH346,$J$3:$J$10004,0)-1)</f>
        <v>2200</v>
      </c>
      <c r="BJ346">
        <f t="shared" ca="1" si="98"/>
        <v>180</v>
      </c>
      <c r="BK346">
        <f t="shared" ca="1" si="98"/>
        <v>245</v>
      </c>
      <c r="BL346">
        <f t="shared" ca="1" si="109"/>
        <v>-65</v>
      </c>
      <c r="BM346">
        <f t="shared" ca="1" si="106"/>
        <v>231.95753521701718</v>
      </c>
    </row>
    <row r="347" spans="1:65" x14ac:dyDescent="0.25">
      <c r="A347" s="64">
        <v>344</v>
      </c>
      <c r="B347" s="64">
        <v>102</v>
      </c>
      <c r="C347" s="64">
        <v>86</v>
      </c>
      <c r="D347" s="18">
        <v>344</v>
      </c>
      <c r="E347" s="21">
        <f t="shared" ca="1" si="99"/>
        <v>2266.1279162061264</v>
      </c>
      <c r="F347" s="22">
        <f t="shared" ca="1" si="100"/>
        <v>173.73449484077534</v>
      </c>
      <c r="G347" s="28">
        <v>344</v>
      </c>
      <c r="H347" s="24">
        <f t="shared" ca="1" si="101"/>
        <v>2262.1322439999999</v>
      </c>
      <c r="I347" s="25">
        <f t="shared" ca="1" si="102"/>
        <v>175.96807560400009</v>
      </c>
      <c r="J347" s="155"/>
      <c r="K347" s="155"/>
      <c r="L347" s="129">
        <f t="shared" si="107"/>
        <v>0</v>
      </c>
      <c r="AX347">
        <f t="shared" ca="1" si="95"/>
        <v>204.61404140000008</v>
      </c>
      <c r="AY347">
        <f t="shared" ca="1" si="103"/>
        <v>220.38595859999992</v>
      </c>
      <c r="AZ347" cm="1">
        <f t="array" aca="1" ref="AZ347" ca="1">_xlfn.LET(_xlpm.rozsah, $J$3:$J$10001,_xlpm.podminka, (_xlpm.rozsah&gt;H347)*(ISNUMBER(_xlpm.rozsah)),_xlpm.indexy, IF(_xlpm.podminka, ROW(_xlpm.rozsah)-MIN(ROW(_xlpm.rozsah))+1),_xlpm.prvni, MIN(_xlpm.indexy),_xlpm.finalni, IF(_xlpm.prvni=1, 2, _xlpm.prvni),INDEX(_xlpm.rozsah, _xlpm.finalni))</f>
        <v>2300</v>
      </c>
      <c r="BA347" cm="1">
        <f t="array" aca="1" ref="BA347" ca="1">INDEX($J$3:$J$10001,MATCH(AZ347,$J$3:$J$10004,0)-1)</f>
        <v>2200</v>
      </c>
      <c r="BB347">
        <f t="shared" ca="1" si="97"/>
        <v>180</v>
      </c>
      <c r="BC347">
        <f t="shared" ca="1" si="97"/>
        <v>245</v>
      </c>
      <c r="BD347">
        <f t="shared" ca="1" si="96"/>
        <v>-65</v>
      </c>
      <c r="BE347">
        <f t="shared" ca="1" si="104"/>
        <v>204.61404140000008</v>
      </c>
      <c r="BF347">
        <f t="shared" ca="1" si="108"/>
        <v>202.01685446601783</v>
      </c>
      <c r="BG347">
        <f t="shared" ca="1" si="105"/>
        <v>222.98314553398217</v>
      </c>
      <c r="BH347" cm="1">
        <f t="array" aca="1" ref="BH347" ca="1">_xlfn.LET(_xlpm.rozsah, $J$3:$J$10001,_xlpm.podminka, (_xlpm.rozsah&gt;E347)*(ISNUMBER(_xlpm.rozsah)),_xlpm.indexy, IF(_xlpm.podminka, ROW(_xlpm.rozsah)-MIN(ROW(_xlpm.rozsah))+1),_xlpm.prvni, MIN(_xlpm.indexy),_xlpm.finalni, IF(_xlpm.prvni=1, 2, _xlpm.prvni),INDEX(_xlpm.rozsah, _xlpm.finalni))</f>
        <v>2300</v>
      </c>
      <c r="BI347" cm="1">
        <f t="array" aca="1" ref="BI347" ca="1">INDEX($J$3:$J$10001,MATCH(BH347,$J$3:$J$10004,0)-1)</f>
        <v>2200</v>
      </c>
      <c r="BJ347">
        <f t="shared" ca="1" si="98"/>
        <v>180</v>
      </c>
      <c r="BK347">
        <f t="shared" ca="1" si="98"/>
        <v>245</v>
      </c>
      <c r="BL347">
        <f t="shared" ca="1" si="109"/>
        <v>-65</v>
      </c>
      <c r="BM347">
        <f t="shared" ca="1" si="106"/>
        <v>202.01685446601783</v>
      </c>
    </row>
    <row r="348" spans="1:65" x14ac:dyDescent="0.25">
      <c r="A348" s="64">
        <v>345</v>
      </c>
      <c r="B348" s="64">
        <v>100</v>
      </c>
      <c r="C348" s="64">
        <v>82</v>
      </c>
      <c r="D348" s="18">
        <v>345</v>
      </c>
      <c r="E348" s="21">
        <f t="shared" ca="1" si="99"/>
        <v>2235.4195256922808</v>
      </c>
      <c r="F348" s="22">
        <f t="shared" ca="1" si="100"/>
        <v>182.02139280601435</v>
      </c>
      <c r="G348" s="23">
        <v>345</v>
      </c>
      <c r="H348" s="24">
        <f t="shared" ca="1" si="101"/>
        <v>2231.5021999999999</v>
      </c>
      <c r="I348" s="25">
        <f t="shared" ca="1" si="102"/>
        <v>184.10932740000004</v>
      </c>
      <c r="J348" s="155"/>
      <c r="K348" s="155"/>
      <c r="L348" s="129">
        <f t="shared" si="107"/>
        <v>0</v>
      </c>
      <c r="AX348">
        <f t="shared" ref="AX348:AX411" ca="1" si="110">IF(BD348&lt;0, BE348, AY348)</f>
        <v>224.52357000000006</v>
      </c>
      <c r="AY348">
        <f t="shared" ca="1" si="103"/>
        <v>200.47642999999994</v>
      </c>
      <c r="AZ348" cm="1">
        <f t="array" aca="1" ref="AZ348" ca="1">_xlfn.LET(_xlpm.rozsah, $J$3:$J$10001,_xlpm.podminka, (_xlpm.rozsah&gt;H348)*(ISNUMBER(_xlpm.rozsah)),_xlpm.indexy, IF(_xlpm.podminka, ROW(_xlpm.rozsah)-MIN(ROW(_xlpm.rozsah))+1),_xlpm.prvni, MIN(_xlpm.indexy),_xlpm.finalni, IF(_xlpm.prvni=1, 2, _xlpm.prvni),INDEX(_xlpm.rozsah, _xlpm.finalni))</f>
        <v>2300</v>
      </c>
      <c r="BA348" cm="1">
        <f t="array" aca="1" ref="BA348" ca="1">INDEX($J$3:$J$10001,MATCH(AZ348,$J$3:$J$10004,0)-1)</f>
        <v>2200</v>
      </c>
      <c r="BB348">
        <f t="shared" ca="1" si="97"/>
        <v>180</v>
      </c>
      <c r="BC348">
        <f t="shared" ca="1" si="97"/>
        <v>245</v>
      </c>
      <c r="BD348">
        <f t="shared" ref="BD348:BD411" ca="1" si="111">BB348-BC348</f>
        <v>-65</v>
      </c>
      <c r="BE348">
        <f t="shared" ca="1" si="104"/>
        <v>224.52357000000006</v>
      </c>
      <c r="BF348">
        <f t="shared" ca="1" si="108"/>
        <v>221.97730830001748</v>
      </c>
      <c r="BG348">
        <f t="shared" ca="1" si="105"/>
        <v>203.02269169998252</v>
      </c>
      <c r="BH348" cm="1">
        <f t="array" aca="1" ref="BH348" ca="1">_xlfn.LET(_xlpm.rozsah, $J$3:$J$10001,_xlpm.podminka, (_xlpm.rozsah&gt;E348)*(ISNUMBER(_xlpm.rozsah)),_xlpm.indexy, IF(_xlpm.podminka, ROW(_xlpm.rozsah)-MIN(ROW(_xlpm.rozsah))+1),_xlpm.prvni, MIN(_xlpm.indexy),_xlpm.finalni, IF(_xlpm.prvni=1, 2, _xlpm.prvni),INDEX(_xlpm.rozsah, _xlpm.finalni))</f>
        <v>2300</v>
      </c>
      <c r="BI348" cm="1">
        <f t="array" aca="1" ref="BI348" ca="1">INDEX($J$3:$J$10001,MATCH(BH348,$J$3:$J$10004,0)-1)</f>
        <v>2200</v>
      </c>
      <c r="BJ348">
        <f t="shared" ca="1" si="98"/>
        <v>180</v>
      </c>
      <c r="BK348">
        <f t="shared" ca="1" si="98"/>
        <v>245</v>
      </c>
      <c r="BL348">
        <f t="shared" ca="1" si="109"/>
        <v>-65</v>
      </c>
      <c r="BM348">
        <f t="shared" ca="1" si="106"/>
        <v>221.97730830001748</v>
      </c>
    </row>
    <row r="349" spans="1:65" x14ac:dyDescent="0.25">
      <c r="A349" s="64">
        <v>346</v>
      </c>
      <c r="B349" s="64">
        <v>74</v>
      </c>
      <c r="C349" s="64">
        <v>79</v>
      </c>
      <c r="D349" s="18">
        <v>346</v>
      </c>
      <c r="E349" s="21">
        <f t="shared" ca="1" si="99"/>
        <v>1836.2104490122879</v>
      </c>
      <c r="F349" s="22">
        <f t="shared" ca="1" si="100"/>
        <v>258.20693669764978</v>
      </c>
      <c r="G349" s="28">
        <v>346</v>
      </c>
      <c r="H349" s="24">
        <f t="shared" ca="1" si="101"/>
        <v>1833.3116279999999</v>
      </c>
      <c r="I349" s="25">
        <f t="shared" ca="1" si="102"/>
        <v>258.5962483596</v>
      </c>
      <c r="J349" s="155"/>
      <c r="K349" s="155"/>
      <c r="L349" s="129">
        <f t="shared" si="107"/>
        <v>0</v>
      </c>
      <c r="AX349">
        <f t="shared" ca="1" si="110"/>
        <v>327.33702324000001</v>
      </c>
      <c r="AY349">
        <f t="shared" ca="1" si="103"/>
        <v>321.66297675999999</v>
      </c>
      <c r="AZ349" cm="1">
        <f t="array" aca="1" ref="AZ349" ca="1">_xlfn.LET(_xlpm.rozsah, $J$3:$J$10001,_xlpm.podminka, (_xlpm.rozsah&gt;H349)*(ISNUMBER(_xlpm.rozsah)),_xlpm.indexy, IF(_xlpm.podminka, ROW(_xlpm.rozsah)-MIN(ROW(_xlpm.rozsah))+1),_xlpm.prvni, MIN(_xlpm.indexy),_xlpm.finalni, IF(_xlpm.prvni=1, 2, _xlpm.prvni),INDEX(_xlpm.rozsah, _xlpm.finalni))</f>
        <v>1900</v>
      </c>
      <c r="BA349" cm="1">
        <f t="array" aca="1" ref="BA349" ca="1">INDEX($J$3:$J$10001,MATCH(AZ349,$J$3:$J$10004,0)-1)</f>
        <v>1800</v>
      </c>
      <c r="BB349">
        <f t="shared" ca="1" si="97"/>
        <v>316</v>
      </c>
      <c r="BC349">
        <f t="shared" ca="1" si="97"/>
        <v>333</v>
      </c>
      <c r="BD349">
        <f t="shared" ca="1" si="111"/>
        <v>-17</v>
      </c>
      <c r="BE349">
        <f t="shared" ca="1" si="104"/>
        <v>327.33702324000001</v>
      </c>
      <c r="BF349">
        <f t="shared" ca="1" si="108"/>
        <v>326.84422366791108</v>
      </c>
      <c r="BG349">
        <f t="shared" ca="1" si="105"/>
        <v>322.15577633208892</v>
      </c>
      <c r="BH349" cm="1">
        <f t="array" aca="1" ref="BH349" ca="1">_xlfn.LET(_xlpm.rozsah, $J$3:$J$10001,_xlpm.podminka, (_xlpm.rozsah&gt;E349)*(ISNUMBER(_xlpm.rozsah)),_xlpm.indexy, IF(_xlpm.podminka, ROW(_xlpm.rozsah)-MIN(ROW(_xlpm.rozsah))+1),_xlpm.prvni, MIN(_xlpm.indexy),_xlpm.finalni, IF(_xlpm.prvni=1, 2, _xlpm.prvni),INDEX(_xlpm.rozsah, _xlpm.finalni))</f>
        <v>1900</v>
      </c>
      <c r="BI349" cm="1">
        <f t="array" aca="1" ref="BI349" ca="1">INDEX($J$3:$J$10001,MATCH(BH349,$J$3:$J$10004,0)-1)</f>
        <v>1800</v>
      </c>
      <c r="BJ349">
        <f t="shared" ca="1" si="98"/>
        <v>316</v>
      </c>
      <c r="BK349">
        <f t="shared" ca="1" si="98"/>
        <v>333</v>
      </c>
      <c r="BL349">
        <f t="shared" ca="1" si="109"/>
        <v>-17</v>
      </c>
      <c r="BM349">
        <f t="shared" ca="1" si="106"/>
        <v>326.84422366791108</v>
      </c>
    </row>
    <row r="350" spans="1:65" x14ac:dyDescent="0.25">
      <c r="A350" s="64">
        <v>347</v>
      </c>
      <c r="B350" s="64">
        <v>57</v>
      </c>
      <c r="C350" s="64">
        <v>79</v>
      </c>
      <c r="D350" s="18">
        <v>347</v>
      </c>
      <c r="E350" s="21">
        <f t="shared" ca="1" si="99"/>
        <v>1575.1891296446001</v>
      </c>
      <c r="F350" s="22">
        <f t="shared" ca="1" si="100"/>
        <v>283.21201175161531</v>
      </c>
      <c r="G350" s="23">
        <v>347</v>
      </c>
      <c r="H350" s="24">
        <f t="shared" ca="1" si="101"/>
        <v>1572.9562539999997</v>
      </c>
      <c r="I350" s="25">
        <f t="shared" ca="1" si="102"/>
        <v>283.24729118680006</v>
      </c>
      <c r="J350" s="155"/>
      <c r="K350" s="155"/>
      <c r="L350" s="129">
        <f t="shared" si="107"/>
        <v>0</v>
      </c>
      <c r="AX350">
        <f t="shared" ca="1" si="110"/>
        <v>358.54087492000002</v>
      </c>
      <c r="AY350">
        <f t="shared" ca="1" si="103"/>
        <v>359.45912507999998</v>
      </c>
      <c r="AZ350" cm="1">
        <f t="array" aca="1" ref="AZ350" ca="1">_xlfn.LET(_xlpm.rozsah, $J$3:$J$10001,_xlpm.podminka, (_xlpm.rozsah&gt;H350)*(ISNUMBER(_xlpm.rozsah)),_xlpm.indexy, IF(_xlpm.podminka, ROW(_xlpm.rozsah)-MIN(ROW(_xlpm.rozsah))+1),_xlpm.prvni, MIN(_xlpm.indexy),_xlpm.finalni, IF(_xlpm.prvni=1, 2, _xlpm.prvni),INDEX(_xlpm.rozsah, _xlpm.finalni))</f>
        <v>1600</v>
      </c>
      <c r="BA350" cm="1">
        <f t="array" aca="1" ref="BA350" ca="1">INDEX($J$3:$J$10001,MATCH(AZ350,$J$3:$J$10004,0)-1)</f>
        <v>1500</v>
      </c>
      <c r="BB350">
        <f t="shared" ca="1" si="97"/>
        <v>358</v>
      </c>
      <c r="BC350">
        <f t="shared" ca="1" si="97"/>
        <v>360</v>
      </c>
      <c r="BD350">
        <f t="shared" ca="1" si="111"/>
        <v>-2</v>
      </c>
      <c r="BE350">
        <f t="shared" ca="1" si="104"/>
        <v>358.54087492000002</v>
      </c>
      <c r="BF350">
        <f t="shared" ca="1" si="108"/>
        <v>358.49621740710802</v>
      </c>
      <c r="BG350">
        <f t="shared" ca="1" si="105"/>
        <v>359.50378259289198</v>
      </c>
      <c r="BH350" cm="1">
        <f t="array" aca="1" ref="BH350" ca="1">_xlfn.LET(_xlpm.rozsah, $J$3:$J$10001,_xlpm.podminka, (_xlpm.rozsah&gt;E350)*(ISNUMBER(_xlpm.rozsah)),_xlpm.indexy, IF(_xlpm.podminka, ROW(_xlpm.rozsah)-MIN(ROW(_xlpm.rozsah))+1),_xlpm.prvni, MIN(_xlpm.indexy),_xlpm.finalni, IF(_xlpm.prvni=1, 2, _xlpm.prvni),INDEX(_xlpm.rozsah, _xlpm.finalni))</f>
        <v>1600</v>
      </c>
      <c r="BI350" cm="1">
        <f t="array" aca="1" ref="BI350" ca="1">INDEX($J$3:$J$10001,MATCH(BH350,$J$3:$J$10004,0)-1)</f>
        <v>1500</v>
      </c>
      <c r="BJ350">
        <f t="shared" ca="1" si="98"/>
        <v>358</v>
      </c>
      <c r="BK350">
        <f t="shared" ca="1" si="98"/>
        <v>360</v>
      </c>
      <c r="BL350">
        <f t="shared" ca="1" si="109"/>
        <v>-2</v>
      </c>
      <c r="BM350">
        <f t="shared" ca="1" si="106"/>
        <v>358.49621740710802</v>
      </c>
    </row>
    <row r="351" spans="1:65" x14ac:dyDescent="0.25">
      <c r="A351" s="64">
        <v>348</v>
      </c>
      <c r="B351" s="64">
        <v>76</v>
      </c>
      <c r="C351" s="64">
        <v>97</v>
      </c>
      <c r="D351" s="18">
        <v>348</v>
      </c>
      <c r="E351" s="21">
        <f t="shared" ca="1" si="99"/>
        <v>1866.9188395261335</v>
      </c>
      <c r="F351" s="22">
        <f t="shared" ca="1" si="100"/>
        <v>311.97508336214059</v>
      </c>
      <c r="G351" s="28">
        <v>348</v>
      </c>
      <c r="H351" s="24">
        <f t="shared" ca="1" si="101"/>
        <v>1863.9416719999999</v>
      </c>
      <c r="I351" s="25">
        <f t="shared" ca="1" si="102"/>
        <v>312.46601828720003</v>
      </c>
      <c r="J351" s="155"/>
      <c r="K351" s="155"/>
      <c r="L351" s="129">
        <f t="shared" si="107"/>
        <v>0</v>
      </c>
      <c r="AX351">
        <f t="shared" ca="1" si="110"/>
        <v>322.12991576000002</v>
      </c>
      <c r="AY351">
        <f t="shared" ca="1" si="103"/>
        <v>326.87008423999998</v>
      </c>
      <c r="AZ351" cm="1">
        <f t="array" aca="1" ref="AZ351" ca="1">_xlfn.LET(_xlpm.rozsah, $J$3:$J$10001,_xlpm.podminka, (_xlpm.rozsah&gt;H351)*(ISNUMBER(_xlpm.rozsah)),_xlpm.indexy, IF(_xlpm.podminka, ROW(_xlpm.rozsah)-MIN(ROW(_xlpm.rozsah))+1),_xlpm.prvni, MIN(_xlpm.indexy),_xlpm.finalni, IF(_xlpm.prvni=1, 2, _xlpm.prvni),INDEX(_xlpm.rozsah, _xlpm.finalni))</f>
        <v>1900</v>
      </c>
      <c r="BA351" cm="1">
        <f t="array" aca="1" ref="BA351" ca="1">INDEX($J$3:$J$10001,MATCH(AZ351,$J$3:$J$10004,0)-1)</f>
        <v>1800</v>
      </c>
      <c r="BB351">
        <f t="shared" ca="1" si="97"/>
        <v>316</v>
      </c>
      <c r="BC351">
        <f t="shared" ca="1" si="97"/>
        <v>333</v>
      </c>
      <c r="BD351">
        <f t="shared" ca="1" si="111"/>
        <v>-17</v>
      </c>
      <c r="BE351">
        <f t="shared" ca="1" si="104"/>
        <v>322.12991576000002</v>
      </c>
      <c r="BF351">
        <f t="shared" ca="1" si="108"/>
        <v>321.62379728055731</v>
      </c>
      <c r="BG351">
        <f t="shared" ca="1" si="105"/>
        <v>327.37620271944269</v>
      </c>
      <c r="BH351" cm="1">
        <f t="array" aca="1" ref="BH351" ca="1">_xlfn.LET(_xlpm.rozsah, $J$3:$J$10001,_xlpm.podminka, (_xlpm.rozsah&gt;E351)*(ISNUMBER(_xlpm.rozsah)),_xlpm.indexy, IF(_xlpm.podminka, ROW(_xlpm.rozsah)-MIN(ROW(_xlpm.rozsah))+1),_xlpm.prvni, MIN(_xlpm.indexy),_xlpm.finalni, IF(_xlpm.prvni=1, 2, _xlpm.prvni),INDEX(_xlpm.rozsah, _xlpm.finalni))</f>
        <v>1900</v>
      </c>
      <c r="BI351" cm="1">
        <f t="array" aca="1" ref="BI351" ca="1">INDEX($J$3:$J$10001,MATCH(BH351,$J$3:$J$10004,0)-1)</f>
        <v>1800</v>
      </c>
      <c r="BJ351">
        <f t="shared" ca="1" si="98"/>
        <v>316</v>
      </c>
      <c r="BK351">
        <f t="shared" ca="1" si="98"/>
        <v>333</v>
      </c>
      <c r="BL351">
        <f t="shared" ca="1" si="109"/>
        <v>-17</v>
      </c>
      <c r="BM351">
        <f t="shared" ca="1" si="106"/>
        <v>321.62379728055731</v>
      </c>
    </row>
    <row r="352" spans="1:65" x14ac:dyDescent="0.25">
      <c r="A352" s="64">
        <v>349</v>
      </c>
      <c r="B352" s="64">
        <v>84</v>
      </c>
      <c r="C352" s="64">
        <v>97</v>
      </c>
      <c r="D352" s="18">
        <v>349</v>
      </c>
      <c r="E352" s="21">
        <f t="shared" ca="1" si="99"/>
        <v>1989.7524015815159</v>
      </c>
      <c r="F352" s="22">
        <f t="shared" ca="1" si="100"/>
        <v>292.59042727454874</v>
      </c>
      <c r="G352" s="23">
        <v>349</v>
      </c>
      <c r="H352" s="24">
        <f t="shared" ca="1" si="101"/>
        <v>1986.4618479999999</v>
      </c>
      <c r="I352" s="25">
        <f t="shared" ca="1" si="102"/>
        <v>293.10112119039997</v>
      </c>
      <c r="J352" s="155"/>
      <c r="K352" s="155"/>
      <c r="L352" s="129">
        <f t="shared" si="107"/>
        <v>0</v>
      </c>
      <c r="AX352">
        <f t="shared" ca="1" si="110"/>
        <v>302.16610431999999</v>
      </c>
      <c r="AY352">
        <f t="shared" ca="1" si="103"/>
        <v>313.83389568000001</v>
      </c>
      <c r="AZ352" cm="1">
        <f t="array" aca="1" ref="AZ352" ca="1">_xlfn.LET(_xlpm.rozsah, $J$3:$J$10001,_xlpm.podminka, (_xlpm.rozsah&gt;H352)*(ISNUMBER(_xlpm.rozsah)),_xlpm.indexy, IF(_xlpm.podminka, ROW(_xlpm.rozsah)-MIN(ROW(_xlpm.rozsah))+1),_xlpm.prvni, MIN(_xlpm.indexy),_xlpm.finalni, IF(_xlpm.prvni=1, 2, _xlpm.prvni),INDEX(_xlpm.rozsah, _xlpm.finalni))</f>
        <v>2000</v>
      </c>
      <c r="BA352" cm="1">
        <f t="array" aca="1" ref="BA352" ca="1">INDEX($J$3:$J$10001,MATCH(AZ352,$J$3:$J$10004,0)-1)</f>
        <v>1900</v>
      </c>
      <c r="BB352">
        <f t="shared" ca="1" si="97"/>
        <v>300</v>
      </c>
      <c r="BC352">
        <f t="shared" ca="1" si="97"/>
        <v>316</v>
      </c>
      <c r="BD352">
        <f t="shared" ca="1" si="111"/>
        <v>-16</v>
      </c>
      <c r="BE352">
        <f t="shared" ca="1" si="104"/>
        <v>302.16610431999999</v>
      </c>
      <c r="BF352">
        <f t="shared" ca="1" si="108"/>
        <v>301.63961574695747</v>
      </c>
      <c r="BG352">
        <f t="shared" ca="1" si="105"/>
        <v>314.36038425304253</v>
      </c>
      <c r="BH352" cm="1">
        <f t="array" aca="1" ref="BH352" ca="1">_xlfn.LET(_xlpm.rozsah, $J$3:$J$10001,_xlpm.podminka, (_xlpm.rozsah&gt;E352)*(ISNUMBER(_xlpm.rozsah)),_xlpm.indexy, IF(_xlpm.podminka, ROW(_xlpm.rozsah)-MIN(ROW(_xlpm.rozsah))+1),_xlpm.prvni, MIN(_xlpm.indexy),_xlpm.finalni, IF(_xlpm.prvni=1, 2, _xlpm.prvni),INDEX(_xlpm.rozsah, _xlpm.finalni))</f>
        <v>2000</v>
      </c>
      <c r="BI352" cm="1">
        <f t="array" aca="1" ref="BI352" ca="1">INDEX($J$3:$J$10001,MATCH(BH352,$J$3:$J$10004,0)-1)</f>
        <v>1900</v>
      </c>
      <c r="BJ352">
        <f t="shared" ca="1" si="98"/>
        <v>300</v>
      </c>
      <c r="BK352">
        <f t="shared" ca="1" si="98"/>
        <v>316</v>
      </c>
      <c r="BL352">
        <f t="shared" ca="1" si="109"/>
        <v>-16</v>
      </c>
      <c r="BM352">
        <f t="shared" ca="1" si="106"/>
        <v>301.63961574695747</v>
      </c>
    </row>
    <row r="353" spans="1:65" x14ac:dyDescent="0.25">
      <c r="A353" s="64">
        <v>350</v>
      </c>
      <c r="B353" s="64">
        <v>86</v>
      </c>
      <c r="C353" s="64">
        <v>97</v>
      </c>
      <c r="D353" s="18">
        <v>350</v>
      </c>
      <c r="E353" s="21">
        <f t="shared" ca="1" si="99"/>
        <v>2020.4607920953615</v>
      </c>
      <c r="F353" s="22">
        <f t="shared" ca="1" si="100"/>
        <v>287.03060633349992</v>
      </c>
      <c r="G353" s="28">
        <v>350</v>
      </c>
      <c r="H353" s="24">
        <f t="shared" ca="1" si="101"/>
        <v>2017.0918919999999</v>
      </c>
      <c r="I353" s="25">
        <f t="shared" ca="1" si="102"/>
        <v>287.68417295199998</v>
      </c>
      <c r="J353" s="155"/>
      <c r="K353" s="155"/>
      <c r="L353" s="129">
        <f t="shared" si="107"/>
        <v>0</v>
      </c>
      <c r="AX353">
        <f t="shared" ca="1" si="110"/>
        <v>296.58162160000001</v>
      </c>
      <c r="AY353">
        <f t="shared" ca="1" si="103"/>
        <v>283.41837839999999</v>
      </c>
      <c r="AZ353" cm="1">
        <f t="array" aca="1" ref="AZ353" ca="1">_xlfn.LET(_xlpm.rozsah, $J$3:$J$10001,_xlpm.podminka, (_xlpm.rozsah&gt;H353)*(ISNUMBER(_xlpm.rozsah)),_xlpm.indexy, IF(_xlpm.podminka, ROW(_xlpm.rozsah)-MIN(ROW(_xlpm.rozsah))+1),_xlpm.prvni, MIN(_xlpm.indexy),_xlpm.finalni, IF(_xlpm.prvni=1, 2, _xlpm.prvni),INDEX(_xlpm.rozsah, _xlpm.finalni))</f>
        <v>2100</v>
      </c>
      <c r="BA353" cm="1">
        <f t="array" aca="1" ref="BA353" ca="1">INDEX($J$3:$J$10001,MATCH(AZ353,$J$3:$J$10004,0)-1)</f>
        <v>2000</v>
      </c>
      <c r="BB353">
        <f t="shared" ref="BB353:BC416" ca="1" si="112">IF(ISERROR(MATCH(AZ353,$J$1:$J$10000,0)), 0, INDEX($K$1:$K$10000, MATCH(AZ353,$J$1:$J$10000,0)))</f>
        <v>280</v>
      </c>
      <c r="BC353">
        <f t="shared" ca="1" si="112"/>
        <v>300</v>
      </c>
      <c r="BD353">
        <f t="shared" ca="1" si="111"/>
        <v>-20</v>
      </c>
      <c r="BE353">
        <f t="shared" ca="1" si="104"/>
        <v>296.58162160000001</v>
      </c>
      <c r="BF353">
        <f t="shared" ca="1" si="108"/>
        <v>295.90784158092771</v>
      </c>
      <c r="BG353">
        <f t="shared" ca="1" si="105"/>
        <v>284.09215841907229</v>
      </c>
      <c r="BH353" cm="1">
        <f t="array" aca="1" ref="BH353" ca="1">_xlfn.LET(_xlpm.rozsah, $J$3:$J$10001,_xlpm.podminka, (_xlpm.rozsah&gt;E353)*(ISNUMBER(_xlpm.rozsah)),_xlpm.indexy, IF(_xlpm.podminka, ROW(_xlpm.rozsah)-MIN(ROW(_xlpm.rozsah))+1),_xlpm.prvni, MIN(_xlpm.indexy),_xlpm.finalni, IF(_xlpm.prvni=1, 2, _xlpm.prvni),INDEX(_xlpm.rozsah, _xlpm.finalni))</f>
        <v>2100</v>
      </c>
      <c r="BI353" cm="1">
        <f t="array" aca="1" ref="BI353" ca="1">INDEX($J$3:$J$10001,MATCH(BH353,$J$3:$J$10004,0)-1)</f>
        <v>2000</v>
      </c>
      <c r="BJ353">
        <f t="shared" ca="1" si="98"/>
        <v>280</v>
      </c>
      <c r="BK353">
        <f t="shared" ca="1" si="98"/>
        <v>300</v>
      </c>
      <c r="BL353">
        <f t="shared" ca="1" si="109"/>
        <v>-20</v>
      </c>
      <c r="BM353">
        <f t="shared" ca="1" si="106"/>
        <v>295.90784158092771</v>
      </c>
    </row>
    <row r="354" spans="1:65" x14ac:dyDescent="0.25">
      <c r="A354" s="64">
        <v>351</v>
      </c>
      <c r="B354" s="64">
        <v>81</v>
      </c>
      <c r="C354" s="64">
        <v>98</v>
      </c>
      <c r="D354" s="18">
        <v>351</v>
      </c>
      <c r="E354" s="21">
        <f t="shared" ca="1" si="99"/>
        <v>1943.6898158107474</v>
      </c>
      <c r="F354" s="22">
        <f t="shared" ca="1" si="100"/>
        <v>302.82943688087477</v>
      </c>
      <c r="G354" s="23">
        <v>351</v>
      </c>
      <c r="H354" s="24">
        <f t="shared" ca="1" si="101"/>
        <v>1940.5167819999999</v>
      </c>
      <c r="I354" s="25">
        <f t="shared" ca="1" si="102"/>
        <v>303.32696858240001</v>
      </c>
      <c r="J354" s="155"/>
      <c r="K354" s="155"/>
      <c r="L354" s="129">
        <f t="shared" si="107"/>
        <v>0</v>
      </c>
      <c r="AX354">
        <f t="shared" ca="1" si="110"/>
        <v>309.51731488000001</v>
      </c>
      <c r="AY354">
        <f t="shared" ca="1" si="103"/>
        <v>306.48268511999999</v>
      </c>
      <c r="AZ354" cm="1">
        <f t="array" aca="1" ref="AZ354" ca="1">_xlfn.LET(_xlpm.rozsah, $J$3:$J$10001,_xlpm.podminka, (_xlpm.rozsah&gt;H354)*(ISNUMBER(_xlpm.rozsah)),_xlpm.indexy, IF(_xlpm.podminka, ROW(_xlpm.rozsah)-MIN(ROW(_xlpm.rozsah))+1),_xlpm.prvni, MIN(_xlpm.indexy),_xlpm.finalni, IF(_xlpm.prvni=1, 2, _xlpm.prvni),INDEX(_xlpm.rozsah, _xlpm.finalni))</f>
        <v>2000</v>
      </c>
      <c r="BA354" cm="1">
        <f t="array" aca="1" ref="BA354" ca="1">INDEX($J$3:$J$10001,MATCH(AZ354,$J$3:$J$10004,0)-1)</f>
        <v>1900</v>
      </c>
      <c r="BB354">
        <f t="shared" ca="1" si="112"/>
        <v>300</v>
      </c>
      <c r="BC354">
        <f t="shared" ca="1" si="112"/>
        <v>316</v>
      </c>
      <c r="BD354">
        <f t="shared" ca="1" si="111"/>
        <v>-16</v>
      </c>
      <c r="BE354">
        <f t="shared" ca="1" si="104"/>
        <v>309.51731488000001</v>
      </c>
      <c r="BF354">
        <f t="shared" ca="1" si="108"/>
        <v>309.0096294702804</v>
      </c>
      <c r="BG354">
        <f t="shared" ca="1" si="105"/>
        <v>306.9903705297196</v>
      </c>
      <c r="BH354" cm="1">
        <f t="array" aca="1" ref="BH354" ca="1">_xlfn.LET(_xlpm.rozsah, $J$3:$J$10001,_xlpm.podminka, (_xlpm.rozsah&gt;E354)*(ISNUMBER(_xlpm.rozsah)),_xlpm.indexy, IF(_xlpm.podminka, ROW(_xlpm.rozsah)-MIN(ROW(_xlpm.rozsah))+1),_xlpm.prvni, MIN(_xlpm.indexy),_xlpm.finalni, IF(_xlpm.prvni=1, 2, _xlpm.prvni),INDEX(_xlpm.rozsah, _xlpm.finalni))</f>
        <v>2000</v>
      </c>
      <c r="BI354" cm="1">
        <f t="array" aca="1" ref="BI354" ca="1">INDEX($J$3:$J$10001,MATCH(BH354,$J$3:$J$10004,0)-1)</f>
        <v>1900</v>
      </c>
      <c r="BJ354">
        <f t="shared" ca="1" si="98"/>
        <v>300</v>
      </c>
      <c r="BK354">
        <f t="shared" ca="1" si="98"/>
        <v>316</v>
      </c>
      <c r="BL354">
        <f t="shared" ca="1" si="109"/>
        <v>-16</v>
      </c>
      <c r="BM354">
        <f t="shared" ca="1" si="106"/>
        <v>309.0096294702804</v>
      </c>
    </row>
    <row r="355" spans="1:65" x14ac:dyDescent="0.25">
      <c r="A355" s="64">
        <v>352</v>
      </c>
      <c r="B355" s="64">
        <v>83</v>
      </c>
      <c r="C355" s="64">
        <v>83</v>
      </c>
      <c r="D355" s="18">
        <v>352</v>
      </c>
      <c r="E355" s="21">
        <f t="shared" ca="1" si="99"/>
        <v>1974.398206324593</v>
      </c>
      <c r="F355" s="22">
        <f t="shared" ca="1" si="100"/>
        <v>252.39991820009402</v>
      </c>
      <c r="G355" s="28">
        <v>352</v>
      </c>
      <c r="H355" s="24">
        <f t="shared" ca="1" si="101"/>
        <v>1971.1468259999999</v>
      </c>
      <c r="I355" s="25">
        <f t="shared" ca="1" si="102"/>
        <v>252.83170150720002</v>
      </c>
      <c r="J355" s="155"/>
      <c r="K355" s="155"/>
      <c r="L355" s="129">
        <f t="shared" si="107"/>
        <v>0</v>
      </c>
      <c r="AX355">
        <f t="shared" ca="1" si="110"/>
        <v>304.61650784</v>
      </c>
      <c r="AY355">
        <f t="shared" ca="1" si="103"/>
        <v>311.38349216</v>
      </c>
      <c r="AZ355" cm="1">
        <f t="array" aca="1" ref="AZ355" ca="1">_xlfn.LET(_xlpm.rozsah, $J$3:$J$10001,_xlpm.podminka, (_xlpm.rozsah&gt;H355)*(ISNUMBER(_xlpm.rozsah)),_xlpm.indexy, IF(_xlpm.podminka, ROW(_xlpm.rozsah)-MIN(ROW(_xlpm.rozsah))+1),_xlpm.prvni, MIN(_xlpm.indexy),_xlpm.finalni, IF(_xlpm.prvni=1, 2, _xlpm.prvni),INDEX(_xlpm.rozsah, _xlpm.finalni))</f>
        <v>2000</v>
      </c>
      <c r="BA355" cm="1">
        <f t="array" aca="1" ref="BA355" ca="1">INDEX($J$3:$J$10001,MATCH(AZ355,$J$3:$J$10004,0)-1)</f>
        <v>1900</v>
      </c>
      <c r="BB355">
        <f t="shared" ca="1" si="112"/>
        <v>300</v>
      </c>
      <c r="BC355">
        <f t="shared" ca="1" si="112"/>
        <v>316</v>
      </c>
      <c r="BD355">
        <f t="shared" ca="1" si="111"/>
        <v>-16</v>
      </c>
      <c r="BE355">
        <f t="shared" ca="1" si="104"/>
        <v>304.61650784</v>
      </c>
      <c r="BF355">
        <f t="shared" ca="1" si="108"/>
        <v>304.09628698806512</v>
      </c>
      <c r="BG355">
        <f t="shared" ca="1" si="105"/>
        <v>311.90371301193488</v>
      </c>
      <c r="BH355" cm="1">
        <f t="array" aca="1" ref="BH355" ca="1">_xlfn.LET(_xlpm.rozsah, $J$3:$J$10001,_xlpm.podminka, (_xlpm.rozsah&gt;E355)*(ISNUMBER(_xlpm.rozsah)),_xlpm.indexy, IF(_xlpm.podminka, ROW(_xlpm.rozsah)-MIN(ROW(_xlpm.rozsah))+1),_xlpm.prvni, MIN(_xlpm.indexy),_xlpm.finalni, IF(_xlpm.prvni=1, 2, _xlpm.prvni),INDEX(_xlpm.rozsah, _xlpm.finalni))</f>
        <v>2000</v>
      </c>
      <c r="BI355" cm="1">
        <f t="array" aca="1" ref="BI355" ca="1">INDEX($J$3:$J$10001,MATCH(BH355,$J$3:$J$10004,0)-1)</f>
        <v>1900</v>
      </c>
      <c r="BJ355">
        <f t="shared" ca="1" si="98"/>
        <v>300</v>
      </c>
      <c r="BK355">
        <f t="shared" ca="1" si="98"/>
        <v>316</v>
      </c>
      <c r="BL355">
        <f t="shared" ca="1" si="109"/>
        <v>-16</v>
      </c>
      <c r="BM355">
        <f t="shared" ca="1" si="106"/>
        <v>304.09628698806512</v>
      </c>
    </row>
    <row r="356" spans="1:65" x14ac:dyDescent="0.25">
      <c r="A356" s="64">
        <v>353</v>
      </c>
      <c r="B356" s="64">
        <v>65</v>
      </c>
      <c r="C356" s="64">
        <v>96</v>
      </c>
      <c r="D356" s="18">
        <v>353</v>
      </c>
      <c r="E356" s="21">
        <f t="shared" ca="1" si="99"/>
        <v>1698.0226916999825</v>
      </c>
      <c r="F356" s="22">
        <f t="shared" ca="1" si="100"/>
        <v>336.15185727744131</v>
      </c>
      <c r="G356" s="23">
        <v>353</v>
      </c>
      <c r="H356" s="24">
        <f t="shared" ca="1" si="101"/>
        <v>1695.4764299999999</v>
      </c>
      <c r="I356" s="25">
        <f t="shared" ca="1" si="102"/>
        <v>336.34741017599998</v>
      </c>
      <c r="J356" s="155"/>
      <c r="K356" s="155"/>
      <c r="L356" s="129">
        <f t="shared" si="107"/>
        <v>0</v>
      </c>
      <c r="AX356">
        <f t="shared" ca="1" si="110"/>
        <v>350.36188559999999</v>
      </c>
      <c r="AY356">
        <f t="shared" ca="1" si="103"/>
        <v>357.63811440000001</v>
      </c>
      <c r="AZ356" cm="1">
        <f t="array" aca="1" ref="AZ356" ca="1">_xlfn.LET(_xlpm.rozsah, $J$3:$J$10001,_xlpm.podminka, (_xlpm.rozsah&gt;H356)*(ISNUMBER(_xlpm.rozsah)),_xlpm.indexy, IF(_xlpm.podminka, ROW(_xlpm.rozsah)-MIN(ROW(_xlpm.rozsah))+1),_xlpm.prvni, MIN(_xlpm.indexy),_xlpm.finalni, IF(_xlpm.prvni=1, 2, _xlpm.prvni),INDEX(_xlpm.rozsah, _xlpm.finalni))</f>
        <v>1700</v>
      </c>
      <c r="BA356" cm="1">
        <f t="array" aca="1" ref="BA356" ca="1">INDEX($J$3:$J$10001,MATCH(AZ356,$J$3:$J$10004,0)-1)</f>
        <v>1600</v>
      </c>
      <c r="BB356">
        <f t="shared" ca="1" si="112"/>
        <v>350</v>
      </c>
      <c r="BC356">
        <f t="shared" ca="1" si="112"/>
        <v>358</v>
      </c>
      <c r="BD356">
        <f t="shared" ca="1" si="111"/>
        <v>-8</v>
      </c>
      <c r="BE356">
        <f t="shared" ca="1" si="104"/>
        <v>350.36188559999999</v>
      </c>
      <c r="BF356">
        <f t="shared" ca="1" si="108"/>
        <v>350.1581846640014</v>
      </c>
      <c r="BG356">
        <f t="shared" ca="1" si="105"/>
        <v>357.8418153359986</v>
      </c>
      <c r="BH356" cm="1">
        <f t="array" aca="1" ref="BH356" ca="1">_xlfn.LET(_xlpm.rozsah, $J$3:$J$10001,_xlpm.podminka, (_xlpm.rozsah&gt;E356)*(ISNUMBER(_xlpm.rozsah)),_xlpm.indexy, IF(_xlpm.podminka, ROW(_xlpm.rozsah)-MIN(ROW(_xlpm.rozsah))+1),_xlpm.prvni, MIN(_xlpm.indexy),_xlpm.finalni, IF(_xlpm.prvni=1, 2, _xlpm.prvni),INDEX(_xlpm.rozsah, _xlpm.finalni))</f>
        <v>1700</v>
      </c>
      <c r="BI356" cm="1">
        <f t="array" aca="1" ref="BI356" ca="1">INDEX($J$3:$J$10001,MATCH(BH356,$J$3:$J$10004,0)-1)</f>
        <v>1600</v>
      </c>
      <c r="BJ356">
        <f t="shared" ca="1" si="98"/>
        <v>350</v>
      </c>
      <c r="BK356">
        <f t="shared" ca="1" si="98"/>
        <v>358</v>
      </c>
      <c r="BL356">
        <f t="shared" ca="1" si="109"/>
        <v>-8</v>
      </c>
      <c r="BM356">
        <f t="shared" ca="1" si="106"/>
        <v>350.1581846640014</v>
      </c>
    </row>
    <row r="357" spans="1:65" x14ac:dyDescent="0.25">
      <c r="A357" s="64">
        <v>354</v>
      </c>
      <c r="B357" s="64">
        <v>93</v>
      </c>
      <c r="C357" s="64">
        <v>72</v>
      </c>
      <c r="D357" s="18">
        <v>354</v>
      </c>
      <c r="E357" s="21">
        <f t="shared" ca="1" si="99"/>
        <v>2127.9401588938213</v>
      </c>
      <c r="F357" s="22">
        <f t="shared" ca="1" si="100"/>
        <v>194.55907995875702</v>
      </c>
      <c r="G357" s="28">
        <v>354</v>
      </c>
      <c r="H357" s="24">
        <f t="shared" ca="1" si="101"/>
        <v>2124.2970459999997</v>
      </c>
      <c r="I357" s="25">
        <f t="shared" ca="1" si="102"/>
        <v>195.47714440800007</v>
      </c>
      <c r="J357" s="155"/>
      <c r="K357" s="155"/>
      <c r="L357" s="129">
        <f t="shared" si="107"/>
        <v>0</v>
      </c>
      <c r="AX357">
        <f t="shared" ca="1" si="110"/>
        <v>271.4960339000001</v>
      </c>
      <c r="AY357">
        <f t="shared" ca="1" si="103"/>
        <v>253.5039660999999</v>
      </c>
      <c r="AZ357" cm="1">
        <f t="array" aca="1" ref="AZ357" ca="1">_xlfn.LET(_xlpm.rozsah, $J$3:$J$10001,_xlpm.podminka, (_xlpm.rozsah&gt;H357)*(ISNUMBER(_xlpm.rozsah)),_xlpm.indexy, IF(_xlpm.podminka, ROW(_xlpm.rozsah)-MIN(ROW(_xlpm.rozsah))+1),_xlpm.prvni, MIN(_xlpm.indexy),_xlpm.finalni, IF(_xlpm.prvni=1, 2, _xlpm.prvni),INDEX(_xlpm.rozsah, _xlpm.finalni))</f>
        <v>2200</v>
      </c>
      <c r="BA357" cm="1">
        <f t="array" aca="1" ref="BA357" ca="1">INDEX($J$3:$J$10001,MATCH(AZ357,$J$3:$J$10004,0)-1)</f>
        <v>2100</v>
      </c>
      <c r="BB357">
        <f t="shared" ca="1" si="112"/>
        <v>245</v>
      </c>
      <c r="BC357">
        <f t="shared" ca="1" si="112"/>
        <v>280</v>
      </c>
      <c r="BD357">
        <f t="shared" ca="1" si="111"/>
        <v>-35</v>
      </c>
      <c r="BE357">
        <f t="shared" ca="1" si="104"/>
        <v>271.4960339000001</v>
      </c>
      <c r="BF357">
        <f t="shared" ca="1" si="108"/>
        <v>270.22094438716255</v>
      </c>
      <c r="BG357">
        <f t="shared" ca="1" si="105"/>
        <v>254.77905561283745</v>
      </c>
      <c r="BH357" cm="1">
        <f t="array" aca="1" ref="BH357" ca="1">_xlfn.LET(_xlpm.rozsah, $J$3:$J$10001,_xlpm.podminka, (_xlpm.rozsah&gt;E357)*(ISNUMBER(_xlpm.rozsah)),_xlpm.indexy, IF(_xlpm.podminka, ROW(_xlpm.rozsah)-MIN(ROW(_xlpm.rozsah))+1),_xlpm.prvni, MIN(_xlpm.indexy),_xlpm.finalni, IF(_xlpm.prvni=1, 2, _xlpm.prvni),INDEX(_xlpm.rozsah, _xlpm.finalni))</f>
        <v>2200</v>
      </c>
      <c r="BI357" cm="1">
        <f t="array" aca="1" ref="BI357" ca="1">INDEX($J$3:$J$10001,MATCH(BH357,$J$3:$J$10004,0)-1)</f>
        <v>2100</v>
      </c>
      <c r="BJ357">
        <f t="shared" ca="1" si="98"/>
        <v>245</v>
      </c>
      <c r="BK357">
        <f t="shared" ca="1" si="98"/>
        <v>280</v>
      </c>
      <c r="BL357">
        <f t="shared" ca="1" si="109"/>
        <v>-35</v>
      </c>
      <c r="BM357">
        <f t="shared" ca="1" si="106"/>
        <v>270.22094438716255</v>
      </c>
    </row>
    <row r="358" spans="1:65" x14ac:dyDescent="0.25">
      <c r="A358" s="64">
        <v>355</v>
      </c>
      <c r="B358" s="64">
        <v>63</v>
      </c>
      <c r="C358" s="64">
        <v>60</v>
      </c>
      <c r="D358" s="18">
        <v>355</v>
      </c>
      <c r="E358" s="21">
        <f t="shared" ca="1" si="99"/>
        <v>1667.3143011861368</v>
      </c>
      <c r="F358" s="22">
        <f t="shared" ca="1" si="100"/>
        <v>211.56891354306543</v>
      </c>
      <c r="G358" s="23">
        <v>355</v>
      </c>
      <c r="H358" s="24">
        <f t="shared" ca="1" si="101"/>
        <v>1664.8463859999999</v>
      </c>
      <c r="I358" s="25">
        <f t="shared" ca="1" si="102"/>
        <v>211.68737347199999</v>
      </c>
      <c r="J358" s="155"/>
      <c r="K358" s="155"/>
      <c r="L358" s="129">
        <f t="shared" si="107"/>
        <v>0</v>
      </c>
      <c r="AX358">
        <f t="shared" ca="1" si="110"/>
        <v>352.81228912</v>
      </c>
      <c r="AY358">
        <f t="shared" ca="1" si="103"/>
        <v>355.18771088</v>
      </c>
      <c r="AZ358" cm="1">
        <f t="array" aca="1" ref="AZ358" ca="1">_xlfn.LET(_xlpm.rozsah, $J$3:$J$10001,_xlpm.podminka, (_xlpm.rozsah&gt;H358)*(ISNUMBER(_xlpm.rozsah)),_xlpm.indexy, IF(_xlpm.podminka, ROW(_xlpm.rozsah)-MIN(ROW(_xlpm.rozsah))+1),_xlpm.prvni, MIN(_xlpm.indexy),_xlpm.finalni, IF(_xlpm.prvni=1, 2, _xlpm.prvni),INDEX(_xlpm.rozsah, _xlpm.finalni))</f>
        <v>1700</v>
      </c>
      <c r="BA358" cm="1">
        <f t="array" aca="1" ref="BA358" ca="1">INDEX($J$3:$J$10001,MATCH(AZ358,$J$3:$J$10004,0)-1)</f>
        <v>1600</v>
      </c>
      <c r="BB358">
        <f t="shared" ca="1" si="112"/>
        <v>350</v>
      </c>
      <c r="BC358">
        <f t="shared" ca="1" si="112"/>
        <v>358</v>
      </c>
      <c r="BD358">
        <f t="shared" ca="1" si="111"/>
        <v>-8</v>
      </c>
      <c r="BE358">
        <f t="shared" ca="1" si="104"/>
        <v>352.81228912</v>
      </c>
      <c r="BF358">
        <f t="shared" ca="1" si="108"/>
        <v>352.61485590510904</v>
      </c>
      <c r="BG358">
        <f t="shared" ca="1" si="105"/>
        <v>355.38514409489096</v>
      </c>
      <c r="BH358" cm="1">
        <f t="array" aca="1" ref="BH358" ca="1">_xlfn.LET(_xlpm.rozsah, $J$3:$J$10001,_xlpm.podminka, (_xlpm.rozsah&gt;E358)*(ISNUMBER(_xlpm.rozsah)),_xlpm.indexy, IF(_xlpm.podminka, ROW(_xlpm.rozsah)-MIN(ROW(_xlpm.rozsah))+1),_xlpm.prvni, MIN(_xlpm.indexy),_xlpm.finalni, IF(_xlpm.prvni=1, 2, _xlpm.prvni),INDEX(_xlpm.rozsah, _xlpm.finalni))</f>
        <v>1700</v>
      </c>
      <c r="BI358" cm="1">
        <f t="array" aca="1" ref="BI358" ca="1">INDEX($J$3:$J$10001,MATCH(BH358,$J$3:$J$10004,0)-1)</f>
        <v>1600</v>
      </c>
      <c r="BJ358">
        <f t="shared" ca="1" si="98"/>
        <v>350</v>
      </c>
      <c r="BK358">
        <f t="shared" ca="1" si="98"/>
        <v>358</v>
      </c>
      <c r="BL358">
        <f t="shared" ca="1" si="109"/>
        <v>-8</v>
      </c>
      <c r="BM358">
        <f t="shared" ca="1" si="106"/>
        <v>352.61485590510904</v>
      </c>
    </row>
    <row r="359" spans="1:65" x14ac:dyDescent="0.25">
      <c r="A359" s="64">
        <v>356</v>
      </c>
      <c r="B359" s="64">
        <v>72</v>
      </c>
      <c r="C359" s="64">
        <v>49</v>
      </c>
      <c r="D359" s="18">
        <v>356</v>
      </c>
      <c r="E359" s="21">
        <f t="shared" ca="1" si="99"/>
        <v>1805.5020584984422</v>
      </c>
      <c r="F359" s="22">
        <f t="shared" ca="1" si="100"/>
        <v>162.71167852707975</v>
      </c>
      <c r="G359" s="28">
        <v>356</v>
      </c>
      <c r="H359" s="24">
        <f t="shared" ca="1" si="101"/>
        <v>1802.6815839999999</v>
      </c>
      <c r="I359" s="25">
        <f t="shared" ca="1" si="102"/>
        <v>162.94662405279999</v>
      </c>
      <c r="J359" s="155"/>
      <c r="K359" s="155"/>
      <c r="L359" s="129">
        <f t="shared" si="107"/>
        <v>0</v>
      </c>
      <c r="AX359">
        <f t="shared" ca="1" si="110"/>
        <v>332.54413072</v>
      </c>
      <c r="AY359">
        <f t="shared" ca="1" si="103"/>
        <v>316.45586928</v>
      </c>
      <c r="AZ359" cm="1">
        <f t="array" aca="1" ref="AZ359" ca="1">_xlfn.LET(_xlpm.rozsah, $J$3:$J$10001,_xlpm.podminka, (_xlpm.rozsah&gt;H359)*(ISNUMBER(_xlpm.rozsah)),_xlpm.indexy, IF(_xlpm.podminka, ROW(_xlpm.rozsah)-MIN(ROW(_xlpm.rozsah))+1),_xlpm.prvni, MIN(_xlpm.indexy),_xlpm.finalni, IF(_xlpm.prvni=1, 2, _xlpm.prvni),INDEX(_xlpm.rozsah, _xlpm.finalni))</f>
        <v>1900</v>
      </c>
      <c r="BA359" cm="1">
        <f t="array" aca="1" ref="BA359" ca="1">INDEX($J$3:$J$10001,MATCH(AZ359,$J$3:$J$10004,0)-1)</f>
        <v>1800</v>
      </c>
      <c r="BB359">
        <f t="shared" ca="1" si="112"/>
        <v>316</v>
      </c>
      <c r="BC359">
        <f t="shared" ca="1" si="112"/>
        <v>333</v>
      </c>
      <c r="BD359">
        <f t="shared" ca="1" si="111"/>
        <v>-17</v>
      </c>
      <c r="BE359">
        <f t="shared" ca="1" si="104"/>
        <v>332.54413072</v>
      </c>
      <c r="BF359">
        <f t="shared" ca="1" si="108"/>
        <v>332.06465005526479</v>
      </c>
      <c r="BG359">
        <f t="shared" ca="1" si="105"/>
        <v>316.93534994473521</v>
      </c>
      <c r="BH359" cm="1">
        <f t="array" aca="1" ref="BH359" ca="1">_xlfn.LET(_xlpm.rozsah, $J$3:$J$10001,_xlpm.podminka, (_xlpm.rozsah&gt;E359)*(ISNUMBER(_xlpm.rozsah)),_xlpm.indexy, IF(_xlpm.podminka, ROW(_xlpm.rozsah)-MIN(ROW(_xlpm.rozsah))+1),_xlpm.prvni, MIN(_xlpm.indexy),_xlpm.finalni, IF(_xlpm.prvni=1, 2, _xlpm.prvni),INDEX(_xlpm.rozsah, _xlpm.finalni))</f>
        <v>1900</v>
      </c>
      <c r="BI359" cm="1">
        <f t="array" aca="1" ref="BI359" ca="1">INDEX($J$3:$J$10001,MATCH(BH359,$J$3:$J$10004,0)-1)</f>
        <v>1800</v>
      </c>
      <c r="BJ359">
        <f t="shared" ca="1" si="98"/>
        <v>316</v>
      </c>
      <c r="BK359">
        <f t="shared" ca="1" si="98"/>
        <v>333</v>
      </c>
      <c r="BL359">
        <f t="shared" ca="1" si="109"/>
        <v>-17</v>
      </c>
      <c r="BM359">
        <f t="shared" ca="1" si="106"/>
        <v>332.06465005526479</v>
      </c>
    </row>
    <row r="360" spans="1:65" x14ac:dyDescent="0.25">
      <c r="A360" s="64">
        <v>357</v>
      </c>
      <c r="B360" s="64">
        <v>56</v>
      </c>
      <c r="C360" s="64">
        <v>27</v>
      </c>
      <c r="D360" s="18">
        <v>357</v>
      </c>
      <c r="E360" s="21">
        <f t="shared" ca="1" si="99"/>
        <v>1559.8349343876773</v>
      </c>
      <c r="F360" s="22">
        <f t="shared" ca="1" si="100"/>
        <v>96.876891354306537</v>
      </c>
      <c r="G360" s="23">
        <v>357</v>
      </c>
      <c r="H360" s="24">
        <f t="shared" ca="1" si="101"/>
        <v>1557.6412319999999</v>
      </c>
      <c r="I360" s="25">
        <f t="shared" ca="1" si="102"/>
        <v>96.888737347200006</v>
      </c>
      <c r="J360" s="155"/>
      <c r="K360" s="155"/>
      <c r="L360" s="129">
        <f t="shared" si="107"/>
        <v>0</v>
      </c>
      <c r="AX360">
        <f t="shared" ca="1" si="110"/>
        <v>358.84717535999999</v>
      </c>
      <c r="AY360">
        <f t="shared" ca="1" si="103"/>
        <v>359.15282464000001</v>
      </c>
      <c r="AZ360" cm="1">
        <f t="array" aca="1" ref="AZ360" ca="1">_xlfn.LET(_xlpm.rozsah, $J$3:$J$10001,_xlpm.podminka, (_xlpm.rozsah&gt;H360)*(ISNUMBER(_xlpm.rozsah)),_xlpm.indexy, IF(_xlpm.podminka, ROW(_xlpm.rozsah)-MIN(ROW(_xlpm.rozsah))+1),_xlpm.prvni, MIN(_xlpm.indexy),_xlpm.finalni, IF(_xlpm.prvni=1, 2, _xlpm.prvni),INDEX(_xlpm.rozsah, _xlpm.finalni))</f>
        <v>1600</v>
      </c>
      <c r="BA360" cm="1">
        <f t="array" aca="1" ref="BA360" ca="1">INDEX($J$3:$J$10001,MATCH(AZ360,$J$3:$J$10004,0)-1)</f>
        <v>1500</v>
      </c>
      <c r="BB360">
        <f t="shared" ca="1" si="112"/>
        <v>358</v>
      </c>
      <c r="BC360">
        <f t="shared" ca="1" si="112"/>
        <v>360</v>
      </c>
      <c r="BD360">
        <f t="shared" ca="1" si="111"/>
        <v>-2</v>
      </c>
      <c r="BE360">
        <f t="shared" ca="1" si="104"/>
        <v>358.84717535999999</v>
      </c>
      <c r="BF360">
        <f t="shared" ca="1" si="108"/>
        <v>358.80330131224645</v>
      </c>
      <c r="BG360">
        <f t="shared" ca="1" si="105"/>
        <v>359.19669868775355</v>
      </c>
      <c r="BH360" cm="1">
        <f t="array" aca="1" ref="BH360" ca="1">_xlfn.LET(_xlpm.rozsah, $J$3:$J$10001,_xlpm.podminka, (_xlpm.rozsah&gt;E360)*(ISNUMBER(_xlpm.rozsah)),_xlpm.indexy, IF(_xlpm.podminka, ROW(_xlpm.rozsah)-MIN(ROW(_xlpm.rozsah))+1),_xlpm.prvni, MIN(_xlpm.indexy),_xlpm.finalni, IF(_xlpm.prvni=1, 2, _xlpm.prvni),INDEX(_xlpm.rozsah, _xlpm.finalni))</f>
        <v>1600</v>
      </c>
      <c r="BI360" cm="1">
        <f t="array" aca="1" ref="BI360" ca="1">INDEX($J$3:$J$10001,MATCH(BH360,$J$3:$J$10004,0)-1)</f>
        <v>1500</v>
      </c>
      <c r="BJ360">
        <f t="shared" ca="1" si="98"/>
        <v>358</v>
      </c>
      <c r="BK360">
        <f t="shared" ca="1" si="98"/>
        <v>360</v>
      </c>
      <c r="BL360">
        <f t="shared" ca="1" si="109"/>
        <v>-2</v>
      </c>
      <c r="BM360">
        <f t="shared" ca="1" si="106"/>
        <v>358.80330131224645</v>
      </c>
    </row>
    <row r="361" spans="1:65" x14ac:dyDescent="0.25">
      <c r="A361" s="64">
        <v>358</v>
      </c>
      <c r="B361" s="64">
        <v>29</v>
      </c>
      <c r="C361" s="64">
        <v>0</v>
      </c>
      <c r="D361" s="18">
        <v>358</v>
      </c>
      <c r="E361" s="21">
        <f t="shared" ca="1" si="99"/>
        <v>1145.2716624507614</v>
      </c>
      <c r="F361" s="22">
        <f t="shared" ca="1" si="100"/>
        <v>0</v>
      </c>
      <c r="G361" s="28">
        <v>358</v>
      </c>
      <c r="H361" s="24">
        <f t="shared" ca="1" si="101"/>
        <v>1144.135638</v>
      </c>
      <c r="I361" s="25">
        <f t="shared" ca="1" si="102"/>
        <v>0</v>
      </c>
      <c r="J361" s="155"/>
      <c r="K361" s="155"/>
      <c r="L361" s="129">
        <f t="shared" si="107"/>
        <v>0</v>
      </c>
      <c r="AX361">
        <f t="shared" ca="1" si="110"/>
        <v>308.82712759999998</v>
      </c>
      <c r="AY361">
        <f t="shared" ca="1" si="103"/>
        <v>308.82712759999998</v>
      </c>
      <c r="AZ361" cm="1">
        <f t="array" aca="1" ref="AZ361" ca="1">_xlfn.LET(_xlpm.rozsah, $J$3:$J$10001,_xlpm.podminka, (_xlpm.rozsah&gt;H361)*(ISNUMBER(_xlpm.rozsah)),_xlpm.indexy, IF(_xlpm.podminka, ROW(_xlpm.rozsah)-MIN(ROW(_xlpm.rozsah))+1),_xlpm.prvni, MIN(_xlpm.indexy),_xlpm.finalni, IF(_xlpm.prvni=1, 2, _xlpm.prvni),INDEX(_xlpm.rozsah, _xlpm.finalni))</f>
        <v>1200</v>
      </c>
      <c r="BA361" cm="1">
        <f t="array" aca="1" ref="BA361" ca="1">INDEX($J$3:$J$10001,MATCH(AZ361,$J$3:$J$10004,0)-1)</f>
        <v>1100</v>
      </c>
      <c r="BB361">
        <f t="shared" ca="1" si="112"/>
        <v>320</v>
      </c>
      <c r="BC361">
        <f t="shared" ca="1" si="112"/>
        <v>300</v>
      </c>
      <c r="BD361">
        <f t="shared" ca="1" si="111"/>
        <v>20</v>
      </c>
      <c r="BE361">
        <f t="shared" ca="1" si="104"/>
        <v>311.17287240000002</v>
      </c>
      <c r="BF361">
        <f t="shared" ca="1" si="108"/>
        <v>309.05433249015226</v>
      </c>
      <c r="BG361">
        <f t="shared" ca="1" si="105"/>
        <v>309.05433249015226</v>
      </c>
      <c r="BH361" cm="1">
        <f t="array" aca="1" ref="BH361" ca="1">_xlfn.LET(_xlpm.rozsah, $J$3:$J$10001,_xlpm.podminka, (_xlpm.rozsah&gt;E361)*(ISNUMBER(_xlpm.rozsah)),_xlpm.indexy, IF(_xlpm.podminka, ROW(_xlpm.rozsah)-MIN(ROW(_xlpm.rozsah))+1),_xlpm.prvni, MIN(_xlpm.indexy),_xlpm.finalni, IF(_xlpm.prvni=1, 2, _xlpm.prvni),INDEX(_xlpm.rozsah, _xlpm.finalni))</f>
        <v>1200</v>
      </c>
      <c r="BI361" cm="1">
        <f t="array" aca="1" ref="BI361" ca="1">INDEX($J$3:$J$10001,MATCH(BH361,$J$3:$J$10004,0)-1)</f>
        <v>1100</v>
      </c>
      <c r="BJ361">
        <f t="shared" ca="1" si="98"/>
        <v>320</v>
      </c>
      <c r="BK361">
        <f t="shared" ca="1" si="98"/>
        <v>300</v>
      </c>
      <c r="BL361">
        <f t="shared" ca="1" si="109"/>
        <v>20</v>
      </c>
      <c r="BM361">
        <f t="shared" ca="1" si="106"/>
        <v>310.94566750984774</v>
      </c>
    </row>
    <row r="362" spans="1:65" x14ac:dyDescent="0.25">
      <c r="A362" s="64">
        <v>359</v>
      </c>
      <c r="B362" s="64">
        <v>18</v>
      </c>
      <c r="C362" s="64">
        <v>13</v>
      </c>
      <c r="D362" s="18">
        <v>359</v>
      </c>
      <c r="E362" s="21">
        <f t="shared" ca="1" si="99"/>
        <v>976.37551462461056</v>
      </c>
      <c r="F362" s="22">
        <f t="shared" ca="1" si="100"/>
        <v>36.778645070359815</v>
      </c>
      <c r="G362" s="23">
        <v>359</v>
      </c>
      <c r="H362" s="24">
        <f t="shared" ca="1" si="101"/>
        <v>975.67039599999998</v>
      </c>
      <c r="I362" s="25">
        <f t="shared" ca="1" si="102"/>
        <v>36.751145444000002</v>
      </c>
      <c r="J362" s="155"/>
      <c r="K362" s="155"/>
      <c r="L362" s="129">
        <f t="shared" si="107"/>
        <v>0</v>
      </c>
      <c r="AX362">
        <f t="shared" ca="1" si="110"/>
        <v>282.70111880000002</v>
      </c>
      <c r="AY362">
        <f t="shared" ca="1" si="103"/>
        <v>282.70111880000002</v>
      </c>
      <c r="AZ362" cm="1">
        <f t="array" aca="1" ref="AZ362" ca="1">_xlfn.LET(_xlpm.rozsah, $J$3:$J$10001,_xlpm.podminka, (_xlpm.rozsah&gt;H362)*(ISNUMBER(_xlpm.rozsah)),_xlpm.indexy, IF(_xlpm.podminka, ROW(_xlpm.rozsah)-MIN(ROW(_xlpm.rozsah))+1),_xlpm.prvni, MIN(_xlpm.indexy),_xlpm.finalni, IF(_xlpm.prvni=1, 2, _xlpm.prvni),INDEX(_xlpm.rozsah, _xlpm.finalni))</f>
        <v>1000</v>
      </c>
      <c r="BA362" cm="1">
        <f t="array" aca="1" ref="BA362" ca="1">INDEX($J$3:$J$10001,MATCH(AZ362,$J$3:$J$10004,0)-1)</f>
        <v>900</v>
      </c>
      <c r="BB362">
        <f t="shared" ca="1" si="112"/>
        <v>290</v>
      </c>
      <c r="BC362">
        <f t="shared" ca="1" si="112"/>
        <v>260</v>
      </c>
      <c r="BD362">
        <f t="shared" ca="1" si="111"/>
        <v>30</v>
      </c>
      <c r="BE362">
        <f t="shared" ca="1" si="104"/>
        <v>267.29888119999998</v>
      </c>
      <c r="BF362">
        <f t="shared" ca="1" si="108"/>
        <v>282.91265438738316</v>
      </c>
      <c r="BG362">
        <f t="shared" ca="1" si="105"/>
        <v>282.91265438738316</v>
      </c>
      <c r="BH362" cm="1">
        <f t="array" aca="1" ref="BH362" ca="1">_xlfn.LET(_xlpm.rozsah, $J$3:$J$10001,_xlpm.podminka, (_xlpm.rozsah&gt;E362)*(ISNUMBER(_xlpm.rozsah)),_xlpm.indexy, IF(_xlpm.podminka, ROW(_xlpm.rozsah)-MIN(ROW(_xlpm.rozsah))+1),_xlpm.prvni, MIN(_xlpm.indexy),_xlpm.finalni, IF(_xlpm.prvni=1, 2, _xlpm.prvni),INDEX(_xlpm.rozsah, _xlpm.finalni))</f>
        <v>1000</v>
      </c>
      <c r="BI362" cm="1">
        <f t="array" aca="1" ref="BI362" ca="1">INDEX($J$3:$J$10001,MATCH(BH362,$J$3:$J$10004,0)-1)</f>
        <v>900</v>
      </c>
      <c r="BJ362">
        <f t="shared" ca="1" si="98"/>
        <v>290</v>
      </c>
      <c r="BK362">
        <f t="shared" ca="1" si="98"/>
        <v>260</v>
      </c>
      <c r="BL362">
        <f t="shared" ca="1" si="109"/>
        <v>30</v>
      </c>
      <c r="BM362">
        <f t="shared" ca="1" si="106"/>
        <v>267.08734561261684</v>
      </c>
    </row>
    <row r="363" spans="1:65" x14ac:dyDescent="0.25">
      <c r="A363" s="64">
        <v>360</v>
      </c>
      <c r="B363" s="64">
        <v>25</v>
      </c>
      <c r="C363" s="64">
        <v>11</v>
      </c>
      <c r="D363" s="18">
        <v>360</v>
      </c>
      <c r="E363" s="21">
        <f t="shared" ca="1" si="99"/>
        <v>1083.8548814230703</v>
      </c>
      <c r="F363" s="22">
        <f t="shared" ca="1" si="100"/>
        <v>32.822403695653776</v>
      </c>
      <c r="G363" s="28">
        <v>360</v>
      </c>
      <c r="H363" s="24">
        <f t="shared" ca="1" si="101"/>
        <v>1082.87555</v>
      </c>
      <c r="I363" s="25">
        <f t="shared" ca="1" si="102"/>
        <v>32.811631050000003</v>
      </c>
      <c r="J363" s="155"/>
      <c r="K363" s="155"/>
      <c r="L363" s="129">
        <f t="shared" si="107"/>
        <v>0</v>
      </c>
      <c r="AX363">
        <f t="shared" ca="1" si="110"/>
        <v>298.287555</v>
      </c>
      <c r="AY363">
        <f t="shared" ca="1" si="103"/>
        <v>298.287555</v>
      </c>
      <c r="AZ363" cm="1">
        <f t="array" aca="1" ref="AZ363" ca="1">_xlfn.LET(_xlpm.rozsah, $J$3:$J$10001,_xlpm.podminka, (_xlpm.rozsah&gt;H363)*(ISNUMBER(_xlpm.rozsah)),_xlpm.indexy, IF(_xlpm.podminka, ROW(_xlpm.rozsah)-MIN(ROW(_xlpm.rozsah))+1),_xlpm.prvni, MIN(_xlpm.indexy),_xlpm.finalni, IF(_xlpm.prvni=1, 2, _xlpm.prvni),INDEX(_xlpm.rozsah, _xlpm.finalni))</f>
        <v>1100</v>
      </c>
      <c r="BA363" cm="1">
        <f t="array" aca="1" ref="BA363" ca="1">INDEX($J$3:$J$10001,MATCH(AZ363,$J$3:$J$10004,0)-1)</f>
        <v>1000</v>
      </c>
      <c r="BB363">
        <f t="shared" ca="1" si="112"/>
        <v>300</v>
      </c>
      <c r="BC363">
        <f t="shared" ca="1" si="112"/>
        <v>290</v>
      </c>
      <c r="BD363">
        <f t="shared" ca="1" si="111"/>
        <v>10</v>
      </c>
      <c r="BE363">
        <f t="shared" ca="1" si="104"/>
        <v>291.712445</v>
      </c>
      <c r="BF363">
        <f t="shared" ca="1" si="108"/>
        <v>298.38548814230705</v>
      </c>
      <c r="BG363">
        <f t="shared" ca="1" si="105"/>
        <v>298.38548814230705</v>
      </c>
      <c r="BH363" cm="1">
        <f t="array" aca="1" ref="BH363" ca="1">_xlfn.LET(_xlpm.rozsah, $J$3:$J$10001,_xlpm.podminka, (_xlpm.rozsah&gt;E363)*(ISNUMBER(_xlpm.rozsah)),_xlpm.indexy, IF(_xlpm.podminka, ROW(_xlpm.rozsah)-MIN(ROW(_xlpm.rozsah))+1),_xlpm.prvni, MIN(_xlpm.indexy),_xlpm.finalni, IF(_xlpm.prvni=1, 2, _xlpm.prvni),INDEX(_xlpm.rozsah, _xlpm.finalni))</f>
        <v>1100</v>
      </c>
      <c r="BI363" cm="1">
        <f t="array" aca="1" ref="BI363" ca="1">INDEX($J$3:$J$10001,MATCH(BH363,$J$3:$J$10004,0)-1)</f>
        <v>1000</v>
      </c>
      <c r="BJ363">
        <f t="shared" ca="1" si="98"/>
        <v>300</v>
      </c>
      <c r="BK363">
        <f t="shared" ca="1" si="98"/>
        <v>290</v>
      </c>
      <c r="BL363">
        <f t="shared" ca="1" si="109"/>
        <v>10</v>
      </c>
      <c r="BM363">
        <f t="shared" ca="1" si="106"/>
        <v>291.61451185769295</v>
      </c>
    </row>
    <row r="364" spans="1:65" x14ac:dyDescent="0.25">
      <c r="A364" s="64">
        <v>361</v>
      </c>
      <c r="B364" s="64">
        <v>28</v>
      </c>
      <c r="C364" s="64">
        <v>24</v>
      </c>
      <c r="D364" s="18">
        <v>361</v>
      </c>
      <c r="E364" s="21">
        <f t="shared" ca="1" si="99"/>
        <v>1129.9174671938385</v>
      </c>
      <c r="F364" s="22">
        <f t="shared" ca="1" si="100"/>
        <v>73.436038425304247</v>
      </c>
      <c r="G364" s="23">
        <v>361</v>
      </c>
      <c r="H364" s="24">
        <f t="shared" ca="1" si="101"/>
        <v>1128.820616</v>
      </c>
      <c r="I364" s="25">
        <f t="shared" ca="1" si="102"/>
        <v>73.383389567999998</v>
      </c>
      <c r="J364" s="155"/>
      <c r="K364" s="155"/>
      <c r="L364" s="129">
        <f t="shared" si="107"/>
        <v>0</v>
      </c>
      <c r="AX364">
        <f t="shared" ca="1" si="110"/>
        <v>305.76412319999997</v>
      </c>
      <c r="AY364">
        <f t="shared" ca="1" si="103"/>
        <v>305.76412319999997</v>
      </c>
      <c r="AZ364" cm="1">
        <f t="array" aca="1" ref="AZ364" ca="1">_xlfn.LET(_xlpm.rozsah, $J$3:$J$10001,_xlpm.podminka, (_xlpm.rozsah&gt;H364)*(ISNUMBER(_xlpm.rozsah)),_xlpm.indexy, IF(_xlpm.podminka, ROW(_xlpm.rozsah)-MIN(ROW(_xlpm.rozsah))+1),_xlpm.prvni, MIN(_xlpm.indexy),_xlpm.finalni, IF(_xlpm.prvni=1, 2, _xlpm.prvni),INDEX(_xlpm.rozsah, _xlpm.finalni))</f>
        <v>1200</v>
      </c>
      <c r="BA364" cm="1">
        <f t="array" aca="1" ref="BA364" ca="1">INDEX($J$3:$J$10001,MATCH(AZ364,$J$3:$J$10004,0)-1)</f>
        <v>1100</v>
      </c>
      <c r="BB364">
        <f t="shared" ca="1" si="112"/>
        <v>320</v>
      </c>
      <c r="BC364">
        <f t="shared" ca="1" si="112"/>
        <v>300</v>
      </c>
      <c r="BD364">
        <f t="shared" ca="1" si="111"/>
        <v>20</v>
      </c>
      <c r="BE364">
        <f t="shared" ca="1" si="104"/>
        <v>314.23587680000003</v>
      </c>
      <c r="BF364">
        <f t="shared" ca="1" si="108"/>
        <v>305.98349343876771</v>
      </c>
      <c r="BG364">
        <f t="shared" ca="1" si="105"/>
        <v>305.98349343876771</v>
      </c>
      <c r="BH364" cm="1">
        <f t="array" aca="1" ref="BH364" ca="1">_xlfn.LET(_xlpm.rozsah, $J$3:$J$10001,_xlpm.podminka, (_xlpm.rozsah&gt;E364)*(ISNUMBER(_xlpm.rozsah)),_xlpm.indexy, IF(_xlpm.podminka, ROW(_xlpm.rozsah)-MIN(ROW(_xlpm.rozsah))+1),_xlpm.prvni, MIN(_xlpm.indexy),_xlpm.finalni, IF(_xlpm.prvni=1, 2, _xlpm.prvni),INDEX(_xlpm.rozsah, _xlpm.finalni))</f>
        <v>1200</v>
      </c>
      <c r="BI364" cm="1">
        <f t="array" aca="1" ref="BI364" ca="1">INDEX($J$3:$J$10001,MATCH(BH364,$J$3:$J$10004,0)-1)</f>
        <v>1100</v>
      </c>
      <c r="BJ364">
        <f t="shared" ca="1" si="98"/>
        <v>320</v>
      </c>
      <c r="BK364">
        <f t="shared" ca="1" si="98"/>
        <v>300</v>
      </c>
      <c r="BL364">
        <f t="shared" ca="1" si="109"/>
        <v>20</v>
      </c>
      <c r="BM364">
        <f t="shared" ca="1" si="106"/>
        <v>314.01650656123229</v>
      </c>
    </row>
    <row r="365" spans="1:65" x14ac:dyDescent="0.25">
      <c r="A365" s="64">
        <v>362</v>
      </c>
      <c r="B365" s="64">
        <v>34</v>
      </c>
      <c r="C365" s="64">
        <v>53</v>
      </c>
      <c r="D365" s="18">
        <v>362</v>
      </c>
      <c r="E365" s="21">
        <f t="shared" ca="1" si="99"/>
        <v>1222.0426387353755</v>
      </c>
      <c r="F365" s="22">
        <f t="shared" ca="1" si="100"/>
        <v>173.10477955892472</v>
      </c>
      <c r="G365" s="28">
        <v>362</v>
      </c>
      <c r="H365" s="24">
        <f t="shared" ca="1" si="101"/>
        <v>1220.710748</v>
      </c>
      <c r="I365" s="25">
        <f t="shared" ca="1" si="102"/>
        <v>172.89300893200001</v>
      </c>
      <c r="J365" s="155"/>
      <c r="K365" s="155"/>
      <c r="L365" s="129">
        <f t="shared" si="107"/>
        <v>0</v>
      </c>
      <c r="AX365">
        <f t="shared" ca="1" si="110"/>
        <v>326.2132244</v>
      </c>
      <c r="AY365">
        <f t="shared" ca="1" si="103"/>
        <v>326.2132244</v>
      </c>
      <c r="AZ365" cm="1">
        <f t="array" aca="1" ref="AZ365" ca="1">_xlfn.LET(_xlpm.rozsah, $J$3:$J$10001,_xlpm.podminka, (_xlpm.rozsah&gt;H365)*(ISNUMBER(_xlpm.rozsah)),_xlpm.indexy, IF(_xlpm.podminka, ROW(_xlpm.rozsah)-MIN(ROW(_xlpm.rozsah))+1),_xlpm.prvni, MIN(_xlpm.indexy),_xlpm.finalni, IF(_xlpm.prvni=1, 2, _xlpm.prvni),INDEX(_xlpm.rozsah, _xlpm.finalni))</f>
        <v>1300</v>
      </c>
      <c r="BA365" cm="1">
        <f t="array" aca="1" ref="BA365" ca="1">INDEX($J$3:$J$10001,MATCH(AZ365,$J$3:$J$10004,0)-1)</f>
        <v>1200</v>
      </c>
      <c r="BB365">
        <f t="shared" ca="1" si="112"/>
        <v>350</v>
      </c>
      <c r="BC365">
        <f t="shared" ca="1" si="112"/>
        <v>320</v>
      </c>
      <c r="BD365">
        <f t="shared" ca="1" si="111"/>
        <v>30</v>
      </c>
      <c r="BE365">
        <f t="shared" ca="1" si="104"/>
        <v>343.7867756</v>
      </c>
      <c r="BF365">
        <f t="shared" ca="1" si="108"/>
        <v>326.61279162061265</v>
      </c>
      <c r="BG365">
        <f t="shared" ca="1" si="105"/>
        <v>326.61279162061265</v>
      </c>
      <c r="BH365" cm="1">
        <f t="array" aca="1" ref="BH365" ca="1">_xlfn.LET(_xlpm.rozsah, $J$3:$J$10001,_xlpm.podminka, (_xlpm.rozsah&gt;E365)*(ISNUMBER(_xlpm.rozsah)),_xlpm.indexy, IF(_xlpm.podminka, ROW(_xlpm.rozsah)-MIN(ROW(_xlpm.rozsah))+1),_xlpm.prvni, MIN(_xlpm.indexy),_xlpm.finalni, IF(_xlpm.prvni=1, 2, _xlpm.prvni),INDEX(_xlpm.rozsah, _xlpm.finalni))</f>
        <v>1300</v>
      </c>
      <c r="BI365" cm="1">
        <f t="array" aca="1" ref="BI365" ca="1">INDEX($J$3:$J$10001,MATCH(BH365,$J$3:$J$10004,0)-1)</f>
        <v>1200</v>
      </c>
      <c r="BJ365">
        <f t="shared" ca="1" si="98"/>
        <v>350</v>
      </c>
      <c r="BK365">
        <f t="shared" ca="1" si="98"/>
        <v>320</v>
      </c>
      <c r="BL365">
        <f t="shared" ca="1" si="109"/>
        <v>30</v>
      </c>
      <c r="BM365">
        <f t="shared" ca="1" si="106"/>
        <v>343.38720837938735</v>
      </c>
    </row>
    <row r="366" spans="1:65" x14ac:dyDescent="0.25">
      <c r="A366" s="64">
        <v>363</v>
      </c>
      <c r="B366" s="64">
        <v>65</v>
      </c>
      <c r="C366" s="64">
        <v>83</v>
      </c>
      <c r="D366" s="18">
        <v>363</v>
      </c>
      <c r="E366" s="21">
        <f t="shared" ca="1" si="99"/>
        <v>1698.0226916999825</v>
      </c>
      <c r="F366" s="22">
        <f t="shared" ca="1" si="100"/>
        <v>290.63129327112119</v>
      </c>
      <c r="G366" s="23">
        <v>363</v>
      </c>
      <c r="H366" s="24">
        <f t="shared" ca="1" si="101"/>
        <v>1695.4764299999999</v>
      </c>
      <c r="I366" s="25">
        <f t="shared" ca="1" si="102"/>
        <v>290.800365048</v>
      </c>
      <c r="J366" s="155"/>
      <c r="K366" s="155"/>
      <c r="L366" s="129">
        <f t="shared" si="107"/>
        <v>0</v>
      </c>
      <c r="AX366">
        <f t="shared" ca="1" si="110"/>
        <v>350.36188559999999</v>
      </c>
      <c r="AY366">
        <f t="shared" ca="1" si="103"/>
        <v>357.63811440000001</v>
      </c>
      <c r="AZ366" cm="1">
        <f t="array" aca="1" ref="AZ366" ca="1">_xlfn.LET(_xlpm.rozsah, $J$3:$J$10001,_xlpm.podminka, (_xlpm.rozsah&gt;H366)*(ISNUMBER(_xlpm.rozsah)),_xlpm.indexy, IF(_xlpm.podminka, ROW(_xlpm.rozsah)-MIN(ROW(_xlpm.rozsah))+1),_xlpm.prvni, MIN(_xlpm.indexy),_xlpm.finalni, IF(_xlpm.prvni=1, 2, _xlpm.prvni),INDEX(_xlpm.rozsah, _xlpm.finalni))</f>
        <v>1700</v>
      </c>
      <c r="BA366" cm="1">
        <f t="array" aca="1" ref="BA366" ca="1">INDEX($J$3:$J$10001,MATCH(AZ366,$J$3:$J$10004,0)-1)</f>
        <v>1600</v>
      </c>
      <c r="BB366">
        <f t="shared" ca="1" si="112"/>
        <v>350</v>
      </c>
      <c r="BC366">
        <f t="shared" ca="1" si="112"/>
        <v>358</v>
      </c>
      <c r="BD366">
        <f t="shared" ca="1" si="111"/>
        <v>-8</v>
      </c>
      <c r="BE366">
        <f t="shared" ca="1" si="104"/>
        <v>350.36188559999999</v>
      </c>
      <c r="BF366">
        <f t="shared" ca="1" si="108"/>
        <v>350.1581846640014</v>
      </c>
      <c r="BG366">
        <f t="shared" ca="1" si="105"/>
        <v>357.8418153359986</v>
      </c>
      <c r="BH366" cm="1">
        <f t="array" aca="1" ref="BH366" ca="1">_xlfn.LET(_xlpm.rozsah, $J$3:$J$10001,_xlpm.podminka, (_xlpm.rozsah&gt;E366)*(ISNUMBER(_xlpm.rozsah)),_xlpm.indexy, IF(_xlpm.podminka, ROW(_xlpm.rozsah)-MIN(ROW(_xlpm.rozsah))+1),_xlpm.prvni, MIN(_xlpm.indexy),_xlpm.finalni, IF(_xlpm.prvni=1, 2, _xlpm.prvni),INDEX(_xlpm.rozsah, _xlpm.finalni))</f>
        <v>1700</v>
      </c>
      <c r="BI366" cm="1">
        <f t="array" aca="1" ref="BI366" ca="1">INDEX($J$3:$J$10001,MATCH(BH366,$J$3:$J$10004,0)-1)</f>
        <v>1600</v>
      </c>
      <c r="BJ366">
        <f t="shared" ref="BJ366:BK429" ca="1" si="113">IF(ISERROR(MATCH(BH366,$J$1:$J$10000,0)), 0, INDEX($K$1:$K$10000, MATCH(BH366,$J$1:$J$10000,0)))</f>
        <v>350</v>
      </c>
      <c r="BK366">
        <f t="shared" ca="1" si="113"/>
        <v>358</v>
      </c>
      <c r="BL366">
        <f t="shared" ca="1" si="109"/>
        <v>-8</v>
      </c>
      <c r="BM366">
        <f t="shared" ca="1" si="106"/>
        <v>350.1581846640014</v>
      </c>
    </row>
    <row r="367" spans="1:65" x14ac:dyDescent="0.25">
      <c r="A367" s="64">
        <v>364</v>
      </c>
      <c r="B367" s="64">
        <v>80</v>
      </c>
      <c r="C367" s="64">
        <v>44</v>
      </c>
      <c r="D367" s="18">
        <v>364</v>
      </c>
      <c r="E367" s="21">
        <f t="shared" ca="1" si="99"/>
        <v>1928.3356205538248</v>
      </c>
      <c r="F367" s="22">
        <f t="shared" ca="1" si="100"/>
        <v>137.04517231301074</v>
      </c>
      <c r="G367" s="28">
        <v>364</v>
      </c>
      <c r="H367" s="24">
        <f t="shared" ca="1" si="101"/>
        <v>1925.2017599999999</v>
      </c>
      <c r="I367" s="25">
        <f t="shared" ca="1" si="102"/>
        <v>137.265796096</v>
      </c>
      <c r="J367" s="155"/>
      <c r="K367" s="155"/>
      <c r="L367" s="129">
        <f t="shared" si="107"/>
        <v>0</v>
      </c>
      <c r="AX367">
        <f t="shared" ca="1" si="110"/>
        <v>311.96771840000002</v>
      </c>
      <c r="AY367">
        <f t="shared" ca="1" si="103"/>
        <v>304.03228159999998</v>
      </c>
      <c r="AZ367" cm="1">
        <f t="array" aca="1" ref="AZ367" ca="1">_xlfn.LET(_xlpm.rozsah, $J$3:$J$10001,_xlpm.podminka, (_xlpm.rozsah&gt;H367)*(ISNUMBER(_xlpm.rozsah)),_xlpm.indexy, IF(_xlpm.podminka, ROW(_xlpm.rozsah)-MIN(ROW(_xlpm.rozsah))+1),_xlpm.prvni, MIN(_xlpm.indexy),_xlpm.finalni, IF(_xlpm.prvni=1, 2, _xlpm.prvni),INDEX(_xlpm.rozsah, _xlpm.finalni))</f>
        <v>2000</v>
      </c>
      <c r="BA367" cm="1">
        <f t="array" aca="1" ref="BA367" ca="1">INDEX($J$3:$J$10001,MATCH(AZ367,$J$3:$J$10004,0)-1)</f>
        <v>1900</v>
      </c>
      <c r="BB367">
        <f t="shared" ca="1" si="112"/>
        <v>300</v>
      </c>
      <c r="BC367">
        <f t="shared" ca="1" si="112"/>
        <v>316</v>
      </c>
      <c r="BD367">
        <f t="shared" ca="1" si="111"/>
        <v>-16</v>
      </c>
      <c r="BE367">
        <f t="shared" ca="1" si="104"/>
        <v>311.96771840000002</v>
      </c>
      <c r="BF367">
        <f t="shared" ca="1" si="108"/>
        <v>311.46630071138804</v>
      </c>
      <c r="BG367">
        <f t="shared" ca="1" si="105"/>
        <v>304.53369928861196</v>
      </c>
      <c r="BH367" cm="1">
        <f t="array" aca="1" ref="BH367" ca="1">_xlfn.LET(_xlpm.rozsah, $J$3:$J$10001,_xlpm.podminka, (_xlpm.rozsah&gt;E367)*(ISNUMBER(_xlpm.rozsah)),_xlpm.indexy, IF(_xlpm.podminka, ROW(_xlpm.rozsah)-MIN(ROW(_xlpm.rozsah))+1),_xlpm.prvni, MIN(_xlpm.indexy),_xlpm.finalni, IF(_xlpm.prvni=1, 2, _xlpm.prvni),INDEX(_xlpm.rozsah, _xlpm.finalni))</f>
        <v>2000</v>
      </c>
      <c r="BI367" cm="1">
        <f t="array" aca="1" ref="BI367" ca="1">INDEX($J$3:$J$10001,MATCH(BH367,$J$3:$J$10004,0)-1)</f>
        <v>1900</v>
      </c>
      <c r="BJ367">
        <f t="shared" ca="1" si="113"/>
        <v>300</v>
      </c>
      <c r="BK367">
        <f t="shared" ca="1" si="113"/>
        <v>316</v>
      </c>
      <c r="BL367">
        <f t="shared" ca="1" si="109"/>
        <v>-16</v>
      </c>
      <c r="BM367">
        <f t="shared" ca="1" si="106"/>
        <v>311.46630071138804</v>
      </c>
    </row>
    <row r="368" spans="1:65" x14ac:dyDescent="0.25">
      <c r="A368" s="64">
        <v>365</v>
      </c>
      <c r="B368" s="64">
        <v>77</v>
      </c>
      <c r="C368" s="64">
        <v>46</v>
      </c>
      <c r="D368" s="18">
        <v>365</v>
      </c>
      <c r="E368" s="21">
        <f t="shared" ca="1" si="99"/>
        <v>1882.2730347830561</v>
      </c>
      <c r="F368" s="22">
        <f t="shared" ca="1" si="100"/>
        <v>146.74624867996502</v>
      </c>
      <c r="G368" s="23">
        <v>365</v>
      </c>
      <c r="H368" s="24">
        <f t="shared" ca="1" si="101"/>
        <v>1879.2566939999999</v>
      </c>
      <c r="I368" s="25">
        <f t="shared" ca="1" si="102"/>
        <v>146.9821265292</v>
      </c>
      <c r="J368" s="155"/>
      <c r="K368" s="155"/>
      <c r="L368" s="129">
        <f t="shared" si="107"/>
        <v>0</v>
      </c>
      <c r="AX368">
        <f t="shared" ca="1" si="110"/>
        <v>319.52636202000002</v>
      </c>
      <c r="AY368">
        <f t="shared" ca="1" si="103"/>
        <v>329.47363797999998</v>
      </c>
      <c r="AZ368" cm="1">
        <f t="array" aca="1" ref="AZ368" ca="1">_xlfn.LET(_xlpm.rozsah, $J$3:$J$10001,_xlpm.podminka, (_xlpm.rozsah&gt;H368)*(ISNUMBER(_xlpm.rozsah)),_xlpm.indexy, IF(_xlpm.podminka, ROW(_xlpm.rozsah)-MIN(ROW(_xlpm.rozsah))+1),_xlpm.prvni, MIN(_xlpm.indexy),_xlpm.finalni, IF(_xlpm.prvni=1, 2, _xlpm.prvni),INDEX(_xlpm.rozsah, _xlpm.finalni))</f>
        <v>1900</v>
      </c>
      <c r="BA368" cm="1">
        <f t="array" aca="1" ref="BA368" ca="1">INDEX($J$3:$J$10001,MATCH(AZ368,$J$3:$J$10004,0)-1)</f>
        <v>1800</v>
      </c>
      <c r="BB368">
        <f t="shared" ca="1" si="112"/>
        <v>316</v>
      </c>
      <c r="BC368">
        <f t="shared" ca="1" si="112"/>
        <v>333</v>
      </c>
      <c r="BD368">
        <f t="shared" ca="1" si="111"/>
        <v>-17</v>
      </c>
      <c r="BE368">
        <f t="shared" ca="1" si="104"/>
        <v>319.52636202000002</v>
      </c>
      <c r="BF368">
        <f t="shared" ca="1" si="108"/>
        <v>319.01358408688048</v>
      </c>
      <c r="BG368">
        <f t="shared" ca="1" si="105"/>
        <v>329.98641591311952</v>
      </c>
      <c r="BH368" cm="1">
        <f t="array" aca="1" ref="BH368" ca="1">_xlfn.LET(_xlpm.rozsah, $J$3:$J$10001,_xlpm.podminka, (_xlpm.rozsah&gt;E368)*(ISNUMBER(_xlpm.rozsah)),_xlpm.indexy, IF(_xlpm.podminka, ROW(_xlpm.rozsah)-MIN(ROW(_xlpm.rozsah))+1),_xlpm.prvni, MIN(_xlpm.indexy),_xlpm.finalni, IF(_xlpm.prvni=1, 2, _xlpm.prvni),INDEX(_xlpm.rozsah, _xlpm.finalni))</f>
        <v>1900</v>
      </c>
      <c r="BI368" cm="1">
        <f t="array" aca="1" ref="BI368" ca="1">INDEX($J$3:$J$10001,MATCH(BH368,$J$3:$J$10004,0)-1)</f>
        <v>1800</v>
      </c>
      <c r="BJ368">
        <f t="shared" ca="1" si="113"/>
        <v>316</v>
      </c>
      <c r="BK368">
        <f t="shared" ca="1" si="113"/>
        <v>333</v>
      </c>
      <c r="BL368">
        <f t="shared" ca="1" si="109"/>
        <v>-17</v>
      </c>
      <c r="BM368">
        <f t="shared" ca="1" si="106"/>
        <v>319.01358408688048</v>
      </c>
    </row>
    <row r="369" spans="1:65" x14ac:dyDescent="0.25">
      <c r="A369" s="64">
        <v>366</v>
      </c>
      <c r="B369" s="64">
        <v>76</v>
      </c>
      <c r="C369" s="64">
        <v>50</v>
      </c>
      <c r="D369" s="18">
        <v>366</v>
      </c>
      <c r="E369" s="21">
        <f t="shared" ca="1" si="99"/>
        <v>1866.9188395261335</v>
      </c>
      <c r="F369" s="22">
        <f t="shared" ca="1" si="100"/>
        <v>160.81189864027866</v>
      </c>
      <c r="G369" s="28">
        <v>366</v>
      </c>
      <c r="H369" s="24">
        <f t="shared" ca="1" si="101"/>
        <v>1863.9416719999999</v>
      </c>
      <c r="I369" s="25">
        <f t="shared" ca="1" si="102"/>
        <v>161.06495788000001</v>
      </c>
      <c r="J369" s="155"/>
      <c r="K369" s="155"/>
      <c r="L369" s="129">
        <f t="shared" si="107"/>
        <v>0</v>
      </c>
      <c r="AX369">
        <f t="shared" ca="1" si="110"/>
        <v>322.12991576000002</v>
      </c>
      <c r="AY369">
        <f t="shared" ca="1" si="103"/>
        <v>326.87008423999998</v>
      </c>
      <c r="AZ369" cm="1">
        <f t="array" aca="1" ref="AZ369" ca="1">_xlfn.LET(_xlpm.rozsah, $J$3:$J$10001,_xlpm.podminka, (_xlpm.rozsah&gt;H369)*(ISNUMBER(_xlpm.rozsah)),_xlpm.indexy, IF(_xlpm.podminka, ROW(_xlpm.rozsah)-MIN(ROW(_xlpm.rozsah))+1),_xlpm.prvni, MIN(_xlpm.indexy),_xlpm.finalni, IF(_xlpm.prvni=1, 2, _xlpm.prvni),INDEX(_xlpm.rozsah, _xlpm.finalni))</f>
        <v>1900</v>
      </c>
      <c r="BA369" cm="1">
        <f t="array" aca="1" ref="BA369" ca="1">INDEX($J$3:$J$10001,MATCH(AZ369,$J$3:$J$10004,0)-1)</f>
        <v>1800</v>
      </c>
      <c r="BB369">
        <f t="shared" ca="1" si="112"/>
        <v>316</v>
      </c>
      <c r="BC369">
        <f t="shared" ca="1" si="112"/>
        <v>333</v>
      </c>
      <c r="BD369">
        <f t="shared" ca="1" si="111"/>
        <v>-17</v>
      </c>
      <c r="BE369">
        <f t="shared" ca="1" si="104"/>
        <v>322.12991576000002</v>
      </c>
      <c r="BF369">
        <f t="shared" ca="1" si="108"/>
        <v>321.62379728055731</v>
      </c>
      <c r="BG369">
        <f t="shared" ca="1" si="105"/>
        <v>327.37620271944269</v>
      </c>
      <c r="BH369" cm="1">
        <f t="array" aca="1" ref="BH369" ca="1">_xlfn.LET(_xlpm.rozsah, $J$3:$J$10001,_xlpm.podminka, (_xlpm.rozsah&gt;E369)*(ISNUMBER(_xlpm.rozsah)),_xlpm.indexy, IF(_xlpm.podminka, ROW(_xlpm.rozsah)-MIN(ROW(_xlpm.rozsah))+1),_xlpm.prvni, MIN(_xlpm.indexy),_xlpm.finalni, IF(_xlpm.prvni=1, 2, _xlpm.prvni),INDEX(_xlpm.rozsah, _xlpm.finalni))</f>
        <v>1900</v>
      </c>
      <c r="BI369" cm="1">
        <f t="array" aca="1" ref="BI369" ca="1">INDEX($J$3:$J$10001,MATCH(BH369,$J$3:$J$10004,0)-1)</f>
        <v>1800</v>
      </c>
      <c r="BJ369">
        <f t="shared" ca="1" si="113"/>
        <v>316</v>
      </c>
      <c r="BK369">
        <f t="shared" ca="1" si="113"/>
        <v>333</v>
      </c>
      <c r="BL369">
        <f t="shared" ca="1" si="109"/>
        <v>-17</v>
      </c>
      <c r="BM369">
        <f t="shared" ca="1" si="106"/>
        <v>321.62379728055731</v>
      </c>
    </row>
    <row r="370" spans="1:65" x14ac:dyDescent="0.25">
      <c r="A370" s="64">
        <v>367</v>
      </c>
      <c r="B370" s="64">
        <v>45</v>
      </c>
      <c r="C370" s="64">
        <v>52</v>
      </c>
      <c r="D370" s="18">
        <v>367</v>
      </c>
      <c r="E370" s="21">
        <f t="shared" ca="1" si="99"/>
        <v>1390.9387865615263</v>
      </c>
      <c r="F370" s="22">
        <f t="shared" ca="1" si="100"/>
        <v>186.72881690119939</v>
      </c>
      <c r="G370" s="23">
        <v>367</v>
      </c>
      <c r="H370" s="24">
        <f t="shared" ca="1" si="101"/>
        <v>1389.17599</v>
      </c>
      <c r="I370" s="25">
        <f t="shared" ca="1" si="102"/>
        <v>186.63715148</v>
      </c>
      <c r="J370" s="155"/>
      <c r="K370" s="155"/>
      <c r="L370" s="129">
        <f t="shared" si="107"/>
        <v>0</v>
      </c>
      <c r="AX370">
        <f t="shared" ca="1" si="110"/>
        <v>358.917599</v>
      </c>
      <c r="AY370">
        <f t="shared" ca="1" si="103"/>
        <v>358.917599</v>
      </c>
      <c r="AZ370" cm="1">
        <f t="array" aca="1" ref="AZ370" ca="1">_xlfn.LET(_xlpm.rozsah, $J$3:$J$10001,_xlpm.podminka, (_xlpm.rozsah&gt;H370)*(ISNUMBER(_xlpm.rozsah)),_xlpm.indexy, IF(_xlpm.podminka, ROW(_xlpm.rozsah)-MIN(ROW(_xlpm.rozsah))+1),_xlpm.prvni, MIN(_xlpm.indexy),_xlpm.finalni, IF(_xlpm.prvni=1, 2, _xlpm.prvni),INDEX(_xlpm.rozsah, _xlpm.finalni))</f>
        <v>1400</v>
      </c>
      <c r="BA370" cm="1">
        <f t="array" aca="1" ref="BA370" ca="1">INDEX($J$3:$J$10001,MATCH(AZ370,$J$3:$J$10004,0)-1)</f>
        <v>1300</v>
      </c>
      <c r="BB370">
        <f t="shared" ca="1" si="112"/>
        <v>360</v>
      </c>
      <c r="BC370">
        <f t="shared" ca="1" si="112"/>
        <v>350</v>
      </c>
      <c r="BD370">
        <f t="shared" ca="1" si="111"/>
        <v>10</v>
      </c>
      <c r="BE370">
        <f t="shared" ca="1" si="104"/>
        <v>351.082401</v>
      </c>
      <c r="BF370">
        <f t="shared" ca="1" si="108"/>
        <v>359.09387865615264</v>
      </c>
      <c r="BG370">
        <f t="shared" ca="1" si="105"/>
        <v>359.09387865615264</v>
      </c>
      <c r="BH370" cm="1">
        <f t="array" aca="1" ref="BH370" ca="1">_xlfn.LET(_xlpm.rozsah, $J$3:$J$10001,_xlpm.podminka, (_xlpm.rozsah&gt;E370)*(ISNUMBER(_xlpm.rozsah)),_xlpm.indexy, IF(_xlpm.podminka, ROW(_xlpm.rozsah)-MIN(ROW(_xlpm.rozsah))+1),_xlpm.prvni, MIN(_xlpm.indexy),_xlpm.finalni, IF(_xlpm.prvni=1, 2, _xlpm.prvni),INDEX(_xlpm.rozsah, _xlpm.finalni))</f>
        <v>1400</v>
      </c>
      <c r="BI370" cm="1">
        <f t="array" aca="1" ref="BI370" ca="1">INDEX($J$3:$J$10001,MATCH(BH370,$J$3:$J$10004,0)-1)</f>
        <v>1300</v>
      </c>
      <c r="BJ370">
        <f t="shared" ca="1" si="113"/>
        <v>360</v>
      </c>
      <c r="BK370">
        <f t="shared" ca="1" si="113"/>
        <v>350</v>
      </c>
      <c r="BL370">
        <f t="shared" ca="1" si="109"/>
        <v>10</v>
      </c>
      <c r="BM370">
        <f t="shared" ca="1" si="106"/>
        <v>350.90612134384736</v>
      </c>
    </row>
    <row r="371" spans="1:65" x14ac:dyDescent="0.25">
      <c r="A371" s="64">
        <v>368</v>
      </c>
      <c r="B371" s="64">
        <v>61</v>
      </c>
      <c r="C371" s="64">
        <v>98</v>
      </c>
      <c r="D371" s="18">
        <v>368</v>
      </c>
      <c r="E371" s="21">
        <f t="shared" ca="1" si="99"/>
        <v>1636.6059106722912</v>
      </c>
      <c r="F371" s="22">
        <f t="shared" ca="1" si="100"/>
        <v>347.97009660329235</v>
      </c>
      <c r="G371" s="28">
        <v>368</v>
      </c>
      <c r="H371" s="24">
        <f t="shared" ca="1" si="101"/>
        <v>1634.2163419999999</v>
      </c>
      <c r="I371" s="25">
        <f t="shared" ca="1" si="102"/>
        <v>348.15743878720002</v>
      </c>
      <c r="J371" s="155"/>
      <c r="K371" s="155"/>
      <c r="L371" s="129">
        <f t="shared" si="107"/>
        <v>0</v>
      </c>
      <c r="AX371">
        <f t="shared" ca="1" si="110"/>
        <v>355.26269264000001</v>
      </c>
      <c r="AY371">
        <f t="shared" ca="1" si="103"/>
        <v>352.73730735999999</v>
      </c>
      <c r="AZ371" cm="1">
        <f t="array" aca="1" ref="AZ371" ca="1">_xlfn.LET(_xlpm.rozsah, $J$3:$J$10001,_xlpm.podminka, (_xlpm.rozsah&gt;H371)*(ISNUMBER(_xlpm.rozsah)),_xlpm.indexy, IF(_xlpm.podminka, ROW(_xlpm.rozsah)-MIN(ROW(_xlpm.rozsah))+1),_xlpm.prvni, MIN(_xlpm.indexy),_xlpm.finalni, IF(_xlpm.prvni=1, 2, _xlpm.prvni),INDEX(_xlpm.rozsah, _xlpm.finalni))</f>
        <v>1700</v>
      </c>
      <c r="BA371" cm="1">
        <f t="array" aca="1" ref="BA371" ca="1">INDEX($J$3:$J$10001,MATCH(AZ371,$J$3:$J$10004,0)-1)</f>
        <v>1600</v>
      </c>
      <c r="BB371">
        <f t="shared" ca="1" si="112"/>
        <v>350</v>
      </c>
      <c r="BC371">
        <f t="shared" ca="1" si="112"/>
        <v>358</v>
      </c>
      <c r="BD371">
        <f t="shared" ca="1" si="111"/>
        <v>-8</v>
      </c>
      <c r="BE371">
        <f t="shared" ca="1" si="104"/>
        <v>355.26269264000001</v>
      </c>
      <c r="BF371">
        <f t="shared" ca="1" si="108"/>
        <v>355.07152714621668</v>
      </c>
      <c r="BG371">
        <f t="shared" ca="1" si="105"/>
        <v>352.92847285378332</v>
      </c>
      <c r="BH371" cm="1">
        <f t="array" aca="1" ref="BH371" ca="1">_xlfn.LET(_xlpm.rozsah, $J$3:$J$10001,_xlpm.podminka, (_xlpm.rozsah&gt;E371)*(ISNUMBER(_xlpm.rozsah)),_xlpm.indexy, IF(_xlpm.podminka, ROW(_xlpm.rozsah)-MIN(ROW(_xlpm.rozsah))+1),_xlpm.prvni, MIN(_xlpm.indexy),_xlpm.finalni, IF(_xlpm.prvni=1, 2, _xlpm.prvni),INDEX(_xlpm.rozsah, _xlpm.finalni))</f>
        <v>1700</v>
      </c>
      <c r="BI371" cm="1">
        <f t="array" aca="1" ref="BI371" ca="1">INDEX($J$3:$J$10001,MATCH(BH371,$J$3:$J$10004,0)-1)</f>
        <v>1600</v>
      </c>
      <c r="BJ371">
        <f t="shared" ca="1" si="113"/>
        <v>350</v>
      </c>
      <c r="BK371">
        <f t="shared" ca="1" si="113"/>
        <v>358</v>
      </c>
      <c r="BL371">
        <f t="shared" ca="1" si="109"/>
        <v>-8</v>
      </c>
      <c r="BM371">
        <f t="shared" ca="1" si="106"/>
        <v>355.07152714621668</v>
      </c>
    </row>
    <row r="372" spans="1:65" x14ac:dyDescent="0.25">
      <c r="A372" s="64">
        <v>369</v>
      </c>
      <c r="B372" s="64">
        <v>61</v>
      </c>
      <c r="C372" s="64">
        <v>69</v>
      </c>
      <c r="D372" s="18">
        <v>369</v>
      </c>
      <c r="E372" s="21">
        <f t="shared" ca="1" si="99"/>
        <v>1636.6059106722912</v>
      </c>
      <c r="F372" s="22">
        <f t="shared" ca="1" si="100"/>
        <v>244.99935373088954</v>
      </c>
      <c r="G372" s="23">
        <v>369</v>
      </c>
      <c r="H372" s="24">
        <f t="shared" ca="1" si="101"/>
        <v>1634.2163419999999</v>
      </c>
      <c r="I372" s="25">
        <f t="shared" ca="1" si="102"/>
        <v>245.1312579216</v>
      </c>
      <c r="J372" s="155"/>
      <c r="K372" s="155"/>
      <c r="L372" s="129">
        <f t="shared" si="107"/>
        <v>0</v>
      </c>
      <c r="AX372">
        <f t="shared" ca="1" si="110"/>
        <v>355.26269264000001</v>
      </c>
      <c r="AY372">
        <f t="shared" ca="1" si="103"/>
        <v>352.73730735999999</v>
      </c>
      <c r="AZ372" cm="1">
        <f t="array" aca="1" ref="AZ372" ca="1">_xlfn.LET(_xlpm.rozsah, $J$3:$J$10001,_xlpm.podminka, (_xlpm.rozsah&gt;H372)*(ISNUMBER(_xlpm.rozsah)),_xlpm.indexy, IF(_xlpm.podminka, ROW(_xlpm.rozsah)-MIN(ROW(_xlpm.rozsah))+1),_xlpm.prvni, MIN(_xlpm.indexy),_xlpm.finalni, IF(_xlpm.prvni=1, 2, _xlpm.prvni),INDEX(_xlpm.rozsah, _xlpm.finalni))</f>
        <v>1700</v>
      </c>
      <c r="BA372" cm="1">
        <f t="array" aca="1" ref="BA372" ca="1">INDEX($J$3:$J$10001,MATCH(AZ372,$J$3:$J$10004,0)-1)</f>
        <v>1600</v>
      </c>
      <c r="BB372">
        <f t="shared" ca="1" si="112"/>
        <v>350</v>
      </c>
      <c r="BC372">
        <f t="shared" ca="1" si="112"/>
        <v>358</v>
      </c>
      <c r="BD372">
        <f t="shared" ca="1" si="111"/>
        <v>-8</v>
      </c>
      <c r="BE372">
        <f t="shared" ca="1" si="104"/>
        <v>355.26269264000001</v>
      </c>
      <c r="BF372">
        <f t="shared" ca="1" si="108"/>
        <v>355.07152714621668</v>
      </c>
      <c r="BG372">
        <f t="shared" ca="1" si="105"/>
        <v>352.92847285378332</v>
      </c>
      <c r="BH372" cm="1">
        <f t="array" aca="1" ref="BH372" ca="1">_xlfn.LET(_xlpm.rozsah, $J$3:$J$10001,_xlpm.podminka, (_xlpm.rozsah&gt;E372)*(ISNUMBER(_xlpm.rozsah)),_xlpm.indexy, IF(_xlpm.podminka, ROW(_xlpm.rozsah)-MIN(ROW(_xlpm.rozsah))+1),_xlpm.prvni, MIN(_xlpm.indexy),_xlpm.finalni, IF(_xlpm.prvni=1, 2, _xlpm.prvni),INDEX(_xlpm.rozsah, _xlpm.finalni))</f>
        <v>1700</v>
      </c>
      <c r="BI372" cm="1">
        <f t="array" aca="1" ref="BI372" ca="1">INDEX($J$3:$J$10001,MATCH(BH372,$J$3:$J$10004,0)-1)</f>
        <v>1600</v>
      </c>
      <c r="BJ372">
        <f t="shared" ca="1" si="113"/>
        <v>350</v>
      </c>
      <c r="BK372">
        <f t="shared" ca="1" si="113"/>
        <v>358</v>
      </c>
      <c r="BL372">
        <f t="shared" ca="1" si="109"/>
        <v>-8</v>
      </c>
      <c r="BM372">
        <f t="shared" ca="1" si="106"/>
        <v>355.07152714621668</v>
      </c>
    </row>
    <row r="373" spans="1:65" x14ac:dyDescent="0.25">
      <c r="A373" s="64">
        <v>370</v>
      </c>
      <c r="B373" s="64">
        <v>63</v>
      </c>
      <c r="C373" s="64">
        <v>49</v>
      </c>
      <c r="D373" s="18">
        <v>370</v>
      </c>
      <c r="E373" s="21">
        <f t="shared" ca="1" si="99"/>
        <v>1667.3143011861368</v>
      </c>
      <c r="F373" s="22">
        <f t="shared" ca="1" si="100"/>
        <v>172.78127939350344</v>
      </c>
      <c r="G373" s="28">
        <v>370</v>
      </c>
      <c r="H373" s="24">
        <f t="shared" ca="1" si="101"/>
        <v>1664.8463859999999</v>
      </c>
      <c r="I373" s="25">
        <f t="shared" ca="1" si="102"/>
        <v>172.87802166879999</v>
      </c>
      <c r="J373" s="155"/>
      <c r="K373" s="155"/>
      <c r="L373" s="129">
        <f t="shared" si="107"/>
        <v>0</v>
      </c>
      <c r="AX373">
        <f t="shared" ca="1" si="110"/>
        <v>352.81228912</v>
      </c>
      <c r="AY373">
        <f t="shared" ca="1" si="103"/>
        <v>355.18771088</v>
      </c>
      <c r="AZ373" cm="1">
        <f t="array" aca="1" ref="AZ373" ca="1">_xlfn.LET(_xlpm.rozsah, $J$3:$J$10001,_xlpm.podminka, (_xlpm.rozsah&gt;H373)*(ISNUMBER(_xlpm.rozsah)),_xlpm.indexy, IF(_xlpm.podminka, ROW(_xlpm.rozsah)-MIN(ROW(_xlpm.rozsah))+1),_xlpm.prvni, MIN(_xlpm.indexy),_xlpm.finalni, IF(_xlpm.prvni=1, 2, _xlpm.prvni),INDEX(_xlpm.rozsah, _xlpm.finalni))</f>
        <v>1700</v>
      </c>
      <c r="BA373" cm="1">
        <f t="array" aca="1" ref="BA373" ca="1">INDEX($J$3:$J$10001,MATCH(AZ373,$J$3:$J$10004,0)-1)</f>
        <v>1600</v>
      </c>
      <c r="BB373">
        <f t="shared" ca="1" si="112"/>
        <v>350</v>
      </c>
      <c r="BC373">
        <f t="shared" ca="1" si="112"/>
        <v>358</v>
      </c>
      <c r="BD373">
        <f t="shared" ca="1" si="111"/>
        <v>-8</v>
      </c>
      <c r="BE373">
        <f t="shared" ca="1" si="104"/>
        <v>352.81228912</v>
      </c>
      <c r="BF373">
        <f t="shared" ca="1" si="108"/>
        <v>352.61485590510904</v>
      </c>
      <c r="BG373">
        <f t="shared" ca="1" si="105"/>
        <v>355.38514409489096</v>
      </c>
      <c r="BH373" cm="1">
        <f t="array" aca="1" ref="BH373" ca="1">_xlfn.LET(_xlpm.rozsah, $J$3:$J$10001,_xlpm.podminka, (_xlpm.rozsah&gt;E373)*(ISNUMBER(_xlpm.rozsah)),_xlpm.indexy, IF(_xlpm.podminka, ROW(_xlpm.rozsah)-MIN(ROW(_xlpm.rozsah))+1),_xlpm.prvni, MIN(_xlpm.indexy),_xlpm.finalni, IF(_xlpm.prvni=1, 2, _xlpm.prvni),INDEX(_xlpm.rozsah, _xlpm.finalni))</f>
        <v>1700</v>
      </c>
      <c r="BI373" cm="1">
        <f t="array" aca="1" ref="BI373" ca="1">INDEX($J$3:$J$10001,MATCH(BH373,$J$3:$J$10004,0)-1)</f>
        <v>1600</v>
      </c>
      <c r="BJ373">
        <f t="shared" ca="1" si="113"/>
        <v>350</v>
      </c>
      <c r="BK373">
        <f t="shared" ca="1" si="113"/>
        <v>358</v>
      </c>
      <c r="BL373">
        <f t="shared" ca="1" si="109"/>
        <v>-8</v>
      </c>
      <c r="BM373">
        <f t="shared" ca="1" si="106"/>
        <v>352.61485590510904</v>
      </c>
    </row>
    <row r="374" spans="1:65" x14ac:dyDescent="0.25">
      <c r="A374" s="64">
        <v>371</v>
      </c>
      <c r="B374" s="64">
        <v>32</v>
      </c>
      <c r="C374" s="64">
        <v>0</v>
      </c>
      <c r="D374" s="18">
        <v>371</v>
      </c>
      <c r="E374" s="21">
        <f t="shared" ca="1" si="99"/>
        <v>1191.3342482215298</v>
      </c>
      <c r="F374" s="22">
        <f t="shared" ca="1" si="100"/>
        <v>0</v>
      </c>
      <c r="G374" s="23">
        <v>371</v>
      </c>
      <c r="H374" s="24">
        <f t="shared" ca="1" si="101"/>
        <v>1190.080704</v>
      </c>
      <c r="I374" s="25">
        <f t="shared" ca="1" si="102"/>
        <v>0</v>
      </c>
      <c r="J374" s="155"/>
      <c r="K374" s="155"/>
      <c r="L374" s="129">
        <f t="shared" si="107"/>
        <v>0</v>
      </c>
      <c r="AX374">
        <f t="shared" ca="1" si="110"/>
        <v>318.01614080000002</v>
      </c>
      <c r="AY374">
        <f t="shared" ca="1" si="103"/>
        <v>318.01614080000002</v>
      </c>
      <c r="AZ374" cm="1">
        <f t="array" aca="1" ref="AZ374" ca="1">_xlfn.LET(_xlpm.rozsah, $J$3:$J$10001,_xlpm.podminka, (_xlpm.rozsah&gt;H374)*(ISNUMBER(_xlpm.rozsah)),_xlpm.indexy, IF(_xlpm.podminka, ROW(_xlpm.rozsah)-MIN(ROW(_xlpm.rozsah))+1),_xlpm.prvni, MIN(_xlpm.indexy),_xlpm.finalni, IF(_xlpm.prvni=1, 2, _xlpm.prvni),INDEX(_xlpm.rozsah, _xlpm.finalni))</f>
        <v>1200</v>
      </c>
      <c r="BA374" cm="1">
        <f t="array" aca="1" ref="BA374" ca="1">INDEX($J$3:$J$10001,MATCH(AZ374,$J$3:$J$10004,0)-1)</f>
        <v>1100</v>
      </c>
      <c r="BB374">
        <f t="shared" ca="1" si="112"/>
        <v>320</v>
      </c>
      <c r="BC374">
        <f t="shared" ca="1" si="112"/>
        <v>300</v>
      </c>
      <c r="BD374">
        <f t="shared" ca="1" si="111"/>
        <v>20</v>
      </c>
      <c r="BE374">
        <f t="shared" ca="1" si="104"/>
        <v>301.98385919999998</v>
      </c>
      <c r="BF374">
        <f t="shared" ca="1" si="108"/>
        <v>318.26684964430598</v>
      </c>
      <c r="BG374">
        <f t="shared" ca="1" si="105"/>
        <v>318.26684964430598</v>
      </c>
      <c r="BH374" cm="1">
        <f t="array" aca="1" ref="BH374" ca="1">_xlfn.LET(_xlpm.rozsah, $J$3:$J$10001,_xlpm.podminka, (_xlpm.rozsah&gt;E374)*(ISNUMBER(_xlpm.rozsah)),_xlpm.indexy, IF(_xlpm.podminka, ROW(_xlpm.rozsah)-MIN(ROW(_xlpm.rozsah))+1),_xlpm.prvni, MIN(_xlpm.indexy),_xlpm.finalni, IF(_xlpm.prvni=1, 2, _xlpm.prvni),INDEX(_xlpm.rozsah, _xlpm.finalni))</f>
        <v>1200</v>
      </c>
      <c r="BI374" cm="1">
        <f t="array" aca="1" ref="BI374" ca="1">INDEX($J$3:$J$10001,MATCH(BH374,$J$3:$J$10004,0)-1)</f>
        <v>1100</v>
      </c>
      <c r="BJ374">
        <f t="shared" ca="1" si="113"/>
        <v>320</v>
      </c>
      <c r="BK374">
        <f t="shared" ca="1" si="113"/>
        <v>300</v>
      </c>
      <c r="BL374">
        <f t="shared" ca="1" si="109"/>
        <v>20</v>
      </c>
      <c r="BM374">
        <f t="shared" ca="1" si="106"/>
        <v>301.73315035569402</v>
      </c>
    </row>
    <row r="375" spans="1:65" x14ac:dyDescent="0.25">
      <c r="A375" s="64">
        <v>372</v>
      </c>
      <c r="B375" s="64">
        <v>10</v>
      </c>
      <c r="C375" s="64">
        <v>8</v>
      </c>
      <c r="D375" s="18">
        <v>372</v>
      </c>
      <c r="E375" s="21">
        <f t="shared" ca="1" si="99"/>
        <v>853.5419525692281</v>
      </c>
      <c r="F375" s="22">
        <f t="shared" ca="1" si="100"/>
        <v>18.941678102769124</v>
      </c>
      <c r="G375" s="28">
        <v>372</v>
      </c>
      <c r="H375" s="24">
        <f t="shared" ca="1" si="101"/>
        <v>853.15021999999999</v>
      </c>
      <c r="I375" s="25">
        <f t="shared" ca="1" si="102"/>
        <v>18.926008799999998</v>
      </c>
      <c r="J375" s="155"/>
      <c r="K375" s="155"/>
      <c r="L375" s="129">
        <f t="shared" si="107"/>
        <v>0</v>
      </c>
      <c r="AX375">
        <f t="shared" ca="1" si="110"/>
        <v>236.57511</v>
      </c>
      <c r="AY375">
        <f t="shared" ca="1" si="103"/>
        <v>236.57511</v>
      </c>
      <c r="AZ375" cm="1">
        <f t="array" aca="1" ref="AZ375" ca="1">_xlfn.LET(_xlpm.rozsah, $J$3:$J$10001,_xlpm.podminka, (_xlpm.rozsah&gt;H375)*(ISNUMBER(_xlpm.rozsah)),_xlpm.indexy, IF(_xlpm.podminka, ROW(_xlpm.rozsah)-MIN(ROW(_xlpm.rozsah))+1),_xlpm.prvni, MIN(_xlpm.indexy),_xlpm.finalni, IF(_xlpm.prvni=1, 2, _xlpm.prvni),INDEX(_xlpm.rozsah, _xlpm.finalni))</f>
        <v>900</v>
      </c>
      <c r="BA375" cm="1">
        <f t="array" aca="1" ref="BA375" ca="1">INDEX($J$3:$J$10001,MATCH(AZ375,$J$3:$J$10004,0)-1)</f>
        <v>800</v>
      </c>
      <c r="BB375">
        <f t="shared" ca="1" si="112"/>
        <v>260</v>
      </c>
      <c r="BC375">
        <f t="shared" ca="1" si="112"/>
        <v>210</v>
      </c>
      <c r="BD375">
        <f t="shared" ca="1" si="111"/>
        <v>50</v>
      </c>
      <c r="BE375">
        <f t="shared" ca="1" si="104"/>
        <v>233.42489</v>
      </c>
      <c r="BF375">
        <f t="shared" ca="1" si="108"/>
        <v>236.77097628461405</v>
      </c>
      <c r="BG375">
        <f t="shared" ca="1" si="105"/>
        <v>236.77097628461405</v>
      </c>
      <c r="BH375" cm="1">
        <f t="array" aca="1" ref="BH375" ca="1">_xlfn.LET(_xlpm.rozsah, $J$3:$J$10001,_xlpm.podminka, (_xlpm.rozsah&gt;E375)*(ISNUMBER(_xlpm.rozsah)),_xlpm.indexy, IF(_xlpm.podminka, ROW(_xlpm.rozsah)-MIN(ROW(_xlpm.rozsah))+1),_xlpm.prvni, MIN(_xlpm.indexy),_xlpm.finalni, IF(_xlpm.prvni=1, 2, _xlpm.prvni),INDEX(_xlpm.rozsah, _xlpm.finalni))</f>
        <v>900</v>
      </c>
      <c r="BI375" cm="1">
        <f t="array" aca="1" ref="BI375" ca="1">INDEX($J$3:$J$10001,MATCH(BH375,$J$3:$J$10004,0)-1)</f>
        <v>800</v>
      </c>
      <c r="BJ375">
        <f t="shared" ca="1" si="113"/>
        <v>260</v>
      </c>
      <c r="BK375">
        <f t="shared" ca="1" si="113"/>
        <v>210</v>
      </c>
      <c r="BL375">
        <f t="shared" ca="1" si="109"/>
        <v>50</v>
      </c>
      <c r="BM375">
        <f t="shared" ca="1" si="106"/>
        <v>233.22902371538595</v>
      </c>
    </row>
    <row r="376" spans="1:65" x14ac:dyDescent="0.25">
      <c r="A376" s="64">
        <v>373</v>
      </c>
      <c r="B376" s="64">
        <v>17</v>
      </c>
      <c r="C376" s="64">
        <v>7</v>
      </c>
      <c r="D376" s="18">
        <v>373</v>
      </c>
      <c r="E376" s="21">
        <f t="shared" ca="1" si="99"/>
        <v>961.02131936768774</v>
      </c>
      <c r="F376" s="22">
        <f t="shared" ca="1" si="100"/>
        <v>19.481447706721443</v>
      </c>
      <c r="G376" s="23">
        <v>373</v>
      </c>
      <c r="H376" s="24">
        <f t="shared" ca="1" si="101"/>
        <v>960.35537399999998</v>
      </c>
      <c r="I376" s="25">
        <f t="shared" ca="1" si="102"/>
        <v>19.467462853999997</v>
      </c>
      <c r="J376" s="155"/>
      <c r="K376" s="155"/>
      <c r="L376" s="129">
        <f t="shared" si="107"/>
        <v>0</v>
      </c>
      <c r="AX376">
        <f t="shared" ca="1" si="110"/>
        <v>278.10661219999997</v>
      </c>
      <c r="AY376">
        <f t="shared" ca="1" si="103"/>
        <v>278.10661219999997</v>
      </c>
      <c r="AZ376" cm="1">
        <f t="array" aca="1" ref="AZ376" ca="1">_xlfn.LET(_xlpm.rozsah, $J$3:$J$10001,_xlpm.podminka, (_xlpm.rozsah&gt;H376)*(ISNUMBER(_xlpm.rozsah)),_xlpm.indexy, IF(_xlpm.podminka, ROW(_xlpm.rozsah)-MIN(ROW(_xlpm.rozsah))+1),_xlpm.prvni, MIN(_xlpm.indexy),_xlpm.finalni, IF(_xlpm.prvni=1, 2, _xlpm.prvni),INDEX(_xlpm.rozsah, _xlpm.finalni))</f>
        <v>1000</v>
      </c>
      <c r="BA376" cm="1">
        <f t="array" aca="1" ref="BA376" ca="1">INDEX($J$3:$J$10001,MATCH(AZ376,$J$3:$J$10004,0)-1)</f>
        <v>900</v>
      </c>
      <c r="BB376">
        <f t="shared" ca="1" si="112"/>
        <v>290</v>
      </c>
      <c r="BC376">
        <f t="shared" ca="1" si="112"/>
        <v>260</v>
      </c>
      <c r="BD376">
        <f t="shared" ca="1" si="111"/>
        <v>30</v>
      </c>
      <c r="BE376">
        <f t="shared" ca="1" si="104"/>
        <v>271.89338780000003</v>
      </c>
      <c r="BF376">
        <f t="shared" ca="1" si="108"/>
        <v>278.3063958103063</v>
      </c>
      <c r="BG376">
        <f t="shared" ca="1" si="105"/>
        <v>278.3063958103063</v>
      </c>
      <c r="BH376" cm="1">
        <f t="array" aca="1" ref="BH376" ca="1">_xlfn.LET(_xlpm.rozsah, $J$3:$J$10001,_xlpm.podminka, (_xlpm.rozsah&gt;E376)*(ISNUMBER(_xlpm.rozsah)),_xlpm.indexy, IF(_xlpm.podminka, ROW(_xlpm.rozsah)-MIN(ROW(_xlpm.rozsah))+1),_xlpm.prvni, MIN(_xlpm.indexy),_xlpm.finalni, IF(_xlpm.prvni=1, 2, _xlpm.prvni),INDEX(_xlpm.rozsah, _xlpm.finalni))</f>
        <v>1000</v>
      </c>
      <c r="BI376" cm="1">
        <f t="array" aca="1" ref="BI376" ca="1">INDEX($J$3:$J$10001,MATCH(BH376,$J$3:$J$10004,0)-1)</f>
        <v>900</v>
      </c>
      <c r="BJ376">
        <f t="shared" ca="1" si="113"/>
        <v>290</v>
      </c>
      <c r="BK376">
        <f t="shared" ca="1" si="113"/>
        <v>260</v>
      </c>
      <c r="BL376">
        <f t="shared" ca="1" si="109"/>
        <v>30</v>
      </c>
      <c r="BM376">
        <f t="shared" ca="1" si="106"/>
        <v>271.6936041896937</v>
      </c>
    </row>
    <row r="377" spans="1:65" x14ac:dyDescent="0.25">
      <c r="A377" s="64">
        <v>374</v>
      </c>
      <c r="B377" s="64">
        <v>16</v>
      </c>
      <c r="C377" s="64">
        <v>13</v>
      </c>
      <c r="D377" s="18">
        <v>374</v>
      </c>
      <c r="E377" s="21">
        <f t="shared" ca="1" si="99"/>
        <v>945.66712411076492</v>
      </c>
      <c r="F377" s="22">
        <f t="shared" ca="1" si="100"/>
        <v>35.581017840319838</v>
      </c>
      <c r="G377" s="28">
        <v>374</v>
      </c>
      <c r="H377" s="24">
        <f t="shared" ca="1" si="101"/>
        <v>945.04035199999998</v>
      </c>
      <c r="I377" s="25">
        <f t="shared" ca="1" si="102"/>
        <v>35.556573727999996</v>
      </c>
      <c r="J377" s="155"/>
      <c r="K377" s="155"/>
      <c r="L377" s="129">
        <f t="shared" si="107"/>
        <v>0</v>
      </c>
      <c r="AX377">
        <f t="shared" ca="1" si="110"/>
        <v>273.51210559999998</v>
      </c>
      <c r="AY377">
        <f t="shared" ca="1" si="103"/>
        <v>273.51210559999998</v>
      </c>
      <c r="AZ377" cm="1">
        <f t="array" aca="1" ref="AZ377" ca="1">_xlfn.LET(_xlpm.rozsah, $J$3:$J$10001,_xlpm.podminka, (_xlpm.rozsah&gt;H377)*(ISNUMBER(_xlpm.rozsah)),_xlpm.indexy, IF(_xlpm.podminka, ROW(_xlpm.rozsah)-MIN(ROW(_xlpm.rozsah))+1),_xlpm.prvni, MIN(_xlpm.indexy),_xlpm.finalni, IF(_xlpm.prvni=1, 2, _xlpm.prvni),INDEX(_xlpm.rozsah, _xlpm.finalni))</f>
        <v>1000</v>
      </c>
      <c r="BA377" cm="1">
        <f t="array" aca="1" ref="BA377" ca="1">INDEX($J$3:$J$10001,MATCH(AZ377,$J$3:$J$10004,0)-1)</f>
        <v>900</v>
      </c>
      <c r="BB377">
        <f t="shared" ca="1" si="112"/>
        <v>290</v>
      </c>
      <c r="BC377">
        <f t="shared" ca="1" si="112"/>
        <v>260</v>
      </c>
      <c r="BD377">
        <f t="shared" ca="1" si="111"/>
        <v>30</v>
      </c>
      <c r="BE377">
        <f t="shared" ca="1" si="104"/>
        <v>276.48789440000002</v>
      </c>
      <c r="BF377">
        <f t="shared" ca="1" si="108"/>
        <v>273.7001372332295</v>
      </c>
      <c r="BG377">
        <f t="shared" ca="1" si="105"/>
        <v>273.7001372332295</v>
      </c>
      <c r="BH377" cm="1">
        <f t="array" aca="1" ref="BH377" ca="1">_xlfn.LET(_xlpm.rozsah, $J$3:$J$10001,_xlpm.podminka, (_xlpm.rozsah&gt;E377)*(ISNUMBER(_xlpm.rozsah)),_xlpm.indexy, IF(_xlpm.podminka, ROW(_xlpm.rozsah)-MIN(ROW(_xlpm.rozsah))+1),_xlpm.prvni, MIN(_xlpm.indexy),_xlpm.finalni, IF(_xlpm.prvni=1, 2, _xlpm.prvni),INDEX(_xlpm.rozsah, _xlpm.finalni))</f>
        <v>1000</v>
      </c>
      <c r="BI377" cm="1">
        <f t="array" aca="1" ref="BI377" ca="1">INDEX($J$3:$J$10001,MATCH(BH377,$J$3:$J$10004,0)-1)</f>
        <v>900</v>
      </c>
      <c r="BJ377">
        <f t="shared" ca="1" si="113"/>
        <v>290</v>
      </c>
      <c r="BK377">
        <f t="shared" ca="1" si="113"/>
        <v>260</v>
      </c>
      <c r="BL377">
        <f t="shared" ca="1" si="109"/>
        <v>30</v>
      </c>
      <c r="BM377">
        <f t="shared" ca="1" si="106"/>
        <v>276.2998627667705</v>
      </c>
    </row>
    <row r="378" spans="1:65" x14ac:dyDescent="0.25">
      <c r="A378" s="64">
        <v>375</v>
      </c>
      <c r="B378" s="64">
        <v>11</v>
      </c>
      <c r="C378" s="64">
        <v>6</v>
      </c>
      <c r="D378" s="18">
        <v>375</v>
      </c>
      <c r="E378" s="21">
        <f t="shared" ca="1" si="99"/>
        <v>868.89614782615092</v>
      </c>
      <c r="F378" s="22">
        <f t="shared" ca="1" si="100"/>
        <v>14.666884434784528</v>
      </c>
      <c r="G378" s="23">
        <v>375</v>
      </c>
      <c r="H378" s="24">
        <f t="shared" ca="1" si="101"/>
        <v>868.46524199999999</v>
      </c>
      <c r="I378" s="25">
        <f t="shared" ca="1" si="102"/>
        <v>14.65395726</v>
      </c>
      <c r="J378" s="155"/>
      <c r="K378" s="155"/>
      <c r="L378" s="129">
        <f t="shared" si="107"/>
        <v>0</v>
      </c>
      <c r="AX378">
        <f t="shared" ca="1" si="110"/>
        <v>244.23262099999999</v>
      </c>
      <c r="AY378">
        <f t="shared" ca="1" si="103"/>
        <v>244.23262099999999</v>
      </c>
      <c r="AZ378" cm="1">
        <f t="array" aca="1" ref="AZ378" ca="1">_xlfn.LET(_xlpm.rozsah, $J$3:$J$10001,_xlpm.podminka, (_xlpm.rozsah&gt;H378)*(ISNUMBER(_xlpm.rozsah)),_xlpm.indexy, IF(_xlpm.podminka, ROW(_xlpm.rozsah)-MIN(ROW(_xlpm.rozsah))+1),_xlpm.prvni, MIN(_xlpm.indexy),_xlpm.finalni, IF(_xlpm.prvni=1, 2, _xlpm.prvni),INDEX(_xlpm.rozsah, _xlpm.finalni))</f>
        <v>900</v>
      </c>
      <c r="BA378" cm="1">
        <f t="array" aca="1" ref="BA378" ca="1">INDEX($J$3:$J$10001,MATCH(AZ378,$J$3:$J$10004,0)-1)</f>
        <v>800</v>
      </c>
      <c r="BB378">
        <f t="shared" ca="1" si="112"/>
        <v>260</v>
      </c>
      <c r="BC378">
        <f t="shared" ca="1" si="112"/>
        <v>210</v>
      </c>
      <c r="BD378">
        <f t="shared" ca="1" si="111"/>
        <v>50</v>
      </c>
      <c r="BE378">
        <f t="shared" ca="1" si="104"/>
        <v>225.76737900000001</v>
      </c>
      <c r="BF378">
        <f t="shared" ca="1" si="108"/>
        <v>244.44807391307546</v>
      </c>
      <c r="BG378">
        <f t="shared" ca="1" si="105"/>
        <v>244.44807391307546</v>
      </c>
      <c r="BH378" cm="1">
        <f t="array" aca="1" ref="BH378" ca="1">_xlfn.LET(_xlpm.rozsah, $J$3:$J$10001,_xlpm.podminka, (_xlpm.rozsah&gt;E378)*(ISNUMBER(_xlpm.rozsah)),_xlpm.indexy, IF(_xlpm.podminka, ROW(_xlpm.rozsah)-MIN(ROW(_xlpm.rozsah))+1),_xlpm.prvni, MIN(_xlpm.indexy),_xlpm.finalni, IF(_xlpm.prvni=1, 2, _xlpm.prvni),INDEX(_xlpm.rozsah, _xlpm.finalni))</f>
        <v>900</v>
      </c>
      <c r="BI378" cm="1">
        <f t="array" aca="1" ref="BI378" ca="1">INDEX($J$3:$J$10001,MATCH(BH378,$J$3:$J$10004,0)-1)</f>
        <v>800</v>
      </c>
      <c r="BJ378">
        <f t="shared" ca="1" si="113"/>
        <v>260</v>
      </c>
      <c r="BK378">
        <f t="shared" ca="1" si="113"/>
        <v>210</v>
      </c>
      <c r="BL378">
        <f t="shared" ca="1" si="109"/>
        <v>50</v>
      </c>
      <c r="BM378">
        <f t="shared" ca="1" si="106"/>
        <v>225.55192608692454</v>
      </c>
    </row>
    <row r="379" spans="1:65" x14ac:dyDescent="0.25">
      <c r="A379" s="64">
        <v>376</v>
      </c>
      <c r="B379" s="64">
        <v>9</v>
      </c>
      <c r="C379" s="64">
        <v>5</v>
      </c>
      <c r="D379" s="18">
        <v>376</v>
      </c>
      <c r="E379" s="21">
        <f t="shared" ca="1" si="99"/>
        <v>838.18775731230528</v>
      </c>
      <c r="F379" s="22">
        <f t="shared" ca="1" si="100"/>
        <v>11.454693932807631</v>
      </c>
      <c r="G379" s="28">
        <v>376</v>
      </c>
      <c r="H379" s="24">
        <f t="shared" ca="1" si="101"/>
        <v>837.83519799999999</v>
      </c>
      <c r="I379" s="25">
        <f t="shared" ca="1" si="102"/>
        <v>11.445879949999998</v>
      </c>
      <c r="J379" s="155"/>
      <c r="K379" s="155"/>
      <c r="L379" s="129">
        <f t="shared" si="107"/>
        <v>0</v>
      </c>
      <c r="AX379">
        <f t="shared" ca="1" si="110"/>
        <v>228.917599</v>
      </c>
      <c r="AY379">
        <f t="shared" ca="1" si="103"/>
        <v>228.917599</v>
      </c>
      <c r="AZ379" cm="1">
        <f t="array" aca="1" ref="AZ379" ca="1">_xlfn.LET(_xlpm.rozsah, $J$3:$J$10001,_xlpm.podminka, (_xlpm.rozsah&gt;H379)*(ISNUMBER(_xlpm.rozsah)),_xlpm.indexy, IF(_xlpm.podminka, ROW(_xlpm.rozsah)-MIN(ROW(_xlpm.rozsah))+1),_xlpm.prvni, MIN(_xlpm.indexy),_xlpm.finalni, IF(_xlpm.prvni=1, 2, _xlpm.prvni),INDEX(_xlpm.rozsah, _xlpm.finalni))</f>
        <v>900</v>
      </c>
      <c r="BA379" cm="1">
        <f t="array" aca="1" ref="BA379" ca="1">INDEX($J$3:$J$10001,MATCH(AZ379,$J$3:$J$10004,0)-1)</f>
        <v>800</v>
      </c>
      <c r="BB379">
        <f t="shared" ca="1" si="112"/>
        <v>260</v>
      </c>
      <c r="BC379">
        <f t="shared" ca="1" si="112"/>
        <v>210</v>
      </c>
      <c r="BD379">
        <f t="shared" ca="1" si="111"/>
        <v>50</v>
      </c>
      <c r="BE379">
        <f t="shared" ca="1" si="104"/>
        <v>241.082401</v>
      </c>
      <c r="BF379">
        <f t="shared" ca="1" si="108"/>
        <v>229.09387865615264</v>
      </c>
      <c r="BG379">
        <f t="shared" ca="1" si="105"/>
        <v>229.09387865615264</v>
      </c>
      <c r="BH379" cm="1">
        <f t="array" aca="1" ref="BH379" ca="1">_xlfn.LET(_xlpm.rozsah, $J$3:$J$10001,_xlpm.podminka, (_xlpm.rozsah&gt;E379)*(ISNUMBER(_xlpm.rozsah)),_xlpm.indexy, IF(_xlpm.podminka, ROW(_xlpm.rozsah)-MIN(ROW(_xlpm.rozsah))+1),_xlpm.prvni, MIN(_xlpm.indexy),_xlpm.finalni, IF(_xlpm.prvni=1, 2, _xlpm.prvni),INDEX(_xlpm.rozsah, _xlpm.finalni))</f>
        <v>900</v>
      </c>
      <c r="BI379" cm="1">
        <f t="array" aca="1" ref="BI379" ca="1">INDEX($J$3:$J$10001,MATCH(BH379,$J$3:$J$10004,0)-1)</f>
        <v>800</v>
      </c>
      <c r="BJ379">
        <f t="shared" ca="1" si="113"/>
        <v>260</v>
      </c>
      <c r="BK379">
        <f t="shared" ca="1" si="113"/>
        <v>210</v>
      </c>
      <c r="BL379">
        <f t="shared" ca="1" si="109"/>
        <v>50</v>
      </c>
      <c r="BM379">
        <f t="shared" ca="1" si="106"/>
        <v>240.90612134384736</v>
      </c>
    </row>
    <row r="380" spans="1:65" x14ac:dyDescent="0.25">
      <c r="A380" s="64">
        <v>377</v>
      </c>
      <c r="B380" s="64">
        <v>9</v>
      </c>
      <c r="C380" s="64">
        <v>12</v>
      </c>
      <c r="D380" s="18">
        <v>377</v>
      </c>
      <c r="E380" s="21">
        <f t="shared" ca="1" si="99"/>
        <v>838.18775731230528</v>
      </c>
      <c r="F380" s="22">
        <f t="shared" ca="1" si="100"/>
        <v>27.491265438738321</v>
      </c>
      <c r="G380" s="23">
        <v>377</v>
      </c>
      <c r="H380" s="24">
        <f t="shared" ca="1" si="101"/>
        <v>837.83519799999999</v>
      </c>
      <c r="I380" s="25">
        <f t="shared" ca="1" si="102"/>
        <v>27.470111880000001</v>
      </c>
      <c r="J380" s="155"/>
      <c r="K380" s="155"/>
      <c r="L380" s="129">
        <f t="shared" si="107"/>
        <v>0</v>
      </c>
      <c r="AX380">
        <f t="shared" ca="1" si="110"/>
        <v>228.917599</v>
      </c>
      <c r="AY380">
        <f t="shared" ca="1" si="103"/>
        <v>228.917599</v>
      </c>
      <c r="AZ380" cm="1">
        <f t="array" aca="1" ref="AZ380" ca="1">_xlfn.LET(_xlpm.rozsah, $J$3:$J$10001,_xlpm.podminka, (_xlpm.rozsah&gt;H380)*(ISNUMBER(_xlpm.rozsah)),_xlpm.indexy, IF(_xlpm.podminka, ROW(_xlpm.rozsah)-MIN(ROW(_xlpm.rozsah))+1),_xlpm.prvni, MIN(_xlpm.indexy),_xlpm.finalni, IF(_xlpm.prvni=1, 2, _xlpm.prvni),INDEX(_xlpm.rozsah, _xlpm.finalni))</f>
        <v>900</v>
      </c>
      <c r="BA380" cm="1">
        <f t="array" aca="1" ref="BA380" ca="1">INDEX($J$3:$J$10001,MATCH(AZ380,$J$3:$J$10004,0)-1)</f>
        <v>800</v>
      </c>
      <c r="BB380">
        <f t="shared" ca="1" si="112"/>
        <v>260</v>
      </c>
      <c r="BC380">
        <f t="shared" ca="1" si="112"/>
        <v>210</v>
      </c>
      <c r="BD380">
        <f t="shared" ca="1" si="111"/>
        <v>50</v>
      </c>
      <c r="BE380">
        <f t="shared" ca="1" si="104"/>
        <v>241.082401</v>
      </c>
      <c r="BF380">
        <f t="shared" ca="1" si="108"/>
        <v>229.09387865615264</v>
      </c>
      <c r="BG380">
        <f t="shared" ca="1" si="105"/>
        <v>229.09387865615264</v>
      </c>
      <c r="BH380" cm="1">
        <f t="array" aca="1" ref="BH380" ca="1">_xlfn.LET(_xlpm.rozsah, $J$3:$J$10001,_xlpm.podminka, (_xlpm.rozsah&gt;E380)*(ISNUMBER(_xlpm.rozsah)),_xlpm.indexy, IF(_xlpm.podminka, ROW(_xlpm.rozsah)-MIN(ROW(_xlpm.rozsah))+1),_xlpm.prvni, MIN(_xlpm.indexy),_xlpm.finalni, IF(_xlpm.prvni=1, 2, _xlpm.prvni),INDEX(_xlpm.rozsah, _xlpm.finalni))</f>
        <v>900</v>
      </c>
      <c r="BI380" cm="1">
        <f t="array" aca="1" ref="BI380" ca="1">INDEX($J$3:$J$10001,MATCH(BH380,$J$3:$J$10004,0)-1)</f>
        <v>800</v>
      </c>
      <c r="BJ380">
        <f t="shared" ca="1" si="113"/>
        <v>260</v>
      </c>
      <c r="BK380">
        <f t="shared" ca="1" si="113"/>
        <v>210</v>
      </c>
      <c r="BL380">
        <f t="shared" ca="1" si="109"/>
        <v>50</v>
      </c>
      <c r="BM380">
        <f t="shared" ca="1" si="106"/>
        <v>240.90612134384736</v>
      </c>
    </row>
    <row r="381" spans="1:65" x14ac:dyDescent="0.25">
      <c r="A381" s="64">
        <v>378</v>
      </c>
      <c r="B381" s="64">
        <v>12</v>
      </c>
      <c r="C381" s="64">
        <v>46</v>
      </c>
      <c r="D381" s="18">
        <v>378</v>
      </c>
      <c r="E381" s="21">
        <f t="shared" ca="1" si="99"/>
        <v>884.25034308307363</v>
      </c>
      <c r="F381" s="22">
        <f t="shared" ca="1" si="100"/>
        <v>115.97757890910694</v>
      </c>
      <c r="G381" s="28">
        <v>378</v>
      </c>
      <c r="H381" s="24">
        <f t="shared" ca="1" si="101"/>
        <v>883.78026399999999</v>
      </c>
      <c r="I381" s="25">
        <f t="shared" ca="1" si="102"/>
        <v>115.86946071999999</v>
      </c>
      <c r="J381" s="155"/>
      <c r="K381" s="155"/>
      <c r="L381" s="129">
        <f t="shared" si="107"/>
        <v>0</v>
      </c>
      <c r="AX381">
        <f t="shared" ca="1" si="110"/>
        <v>251.89013199999999</v>
      </c>
      <c r="AY381">
        <f t="shared" ca="1" si="103"/>
        <v>251.89013199999999</v>
      </c>
      <c r="AZ381" cm="1">
        <f t="array" aca="1" ref="AZ381" ca="1">_xlfn.LET(_xlpm.rozsah, $J$3:$J$10001,_xlpm.podminka, (_xlpm.rozsah&gt;H381)*(ISNUMBER(_xlpm.rozsah)),_xlpm.indexy, IF(_xlpm.podminka, ROW(_xlpm.rozsah)-MIN(ROW(_xlpm.rozsah))+1),_xlpm.prvni, MIN(_xlpm.indexy),_xlpm.finalni, IF(_xlpm.prvni=1, 2, _xlpm.prvni),INDEX(_xlpm.rozsah, _xlpm.finalni))</f>
        <v>900</v>
      </c>
      <c r="BA381" cm="1">
        <f t="array" aca="1" ref="BA381" ca="1">INDEX($J$3:$J$10001,MATCH(AZ381,$J$3:$J$10004,0)-1)</f>
        <v>800</v>
      </c>
      <c r="BB381">
        <f t="shared" ca="1" si="112"/>
        <v>260</v>
      </c>
      <c r="BC381">
        <f t="shared" ca="1" si="112"/>
        <v>210</v>
      </c>
      <c r="BD381">
        <f t="shared" ca="1" si="111"/>
        <v>50</v>
      </c>
      <c r="BE381">
        <f t="shared" ca="1" si="104"/>
        <v>218.10986800000001</v>
      </c>
      <c r="BF381">
        <f t="shared" ca="1" si="108"/>
        <v>252.12517154153682</v>
      </c>
      <c r="BG381">
        <f t="shared" ca="1" si="105"/>
        <v>252.12517154153682</v>
      </c>
      <c r="BH381" cm="1">
        <f t="array" aca="1" ref="BH381" ca="1">_xlfn.LET(_xlpm.rozsah, $J$3:$J$10001,_xlpm.podminka, (_xlpm.rozsah&gt;E381)*(ISNUMBER(_xlpm.rozsah)),_xlpm.indexy, IF(_xlpm.podminka, ROW(_xlpm.rozsah)-MIN(ROW(_xlpm.rozsah))+1),_xlpm.prvni, MIN(_xlpm.indexy),_xlpm.finalni, IF(_xlpm.prvni=1, 2, _xlpm.prvni),INDEX(_xlpm.rozsah, _xlpm.finalni))</f>
        <v>900</v>
      </c>
      <c r="BI381" cm="1">
        <f t="array" aca="1" ref="BI381" ca="1">INDEX($J$3:$J$10001,MATCH(BH381,$J$3:$J$10004,0)-1)</f>
        <v>800</v>
      </c>
      <c r="BJ381">
        <f t="shared" ca="1" si="113"/>
        <v>260</v>
      </c>
      <c r="BK381">
        <f t="shared" ca="1" si="113"/>
        <v>210</v>
      </c>
      <c r="BL381">
        <f t="shared" ca="1" si="109"/>
        <v>50</v>
      </c>
      <c r="BM381">
        <f t="shared" ca="1" si="106"/>
        <v>217.87482845846318</v>
      </c>
    </row>
    <row r="382" spans="1:65" x14ac:dyDescent="0.25">
      <c r="A382" s="64">
        <v>379</v>
      </c>
      <c r="B382" s="64">
        <v>15</v>
      </c>
      <c r="C382" s="64">
        <v>30</v>
      </c>
      <c r="D382" s="18">
        <v>379</v>
      </c>
      <c r="E382" s="21">
        <f t="shared" ca="1" si="99"/>
        <v>930.3129288538421</v>
      </c>
      <c r="F382" s="22">
        <f t="shared" ca="1" si="100"/>
        <v>80.728163596845789</v>
      </c>
      <c r="G382" s="23">
        <v>379</v>
      </c>
      <c r="H382" s="24">
        <f t="shared" ca="1" si="101"/>
        <v>929.72532999999999</v>
      </c>
      <c r="I382" s="25">
        <f t="shared" ca="1" si="102"/>
        <v>80.675279700000004</v>
      </c>
      <c r="J382" s="155"/>
      <c r="K382" s="155"/>
      <c r="L382" s="129">
        <f t="shared" si="107"/>
        <v>0</v>
      </c>
      <c r="AX382">
        <f t="shared" ca="1" si="110"/>
        <v>268.917599</v>
      </c>
      <c r="AY382">
        <f t="shared" ca="1" si="103"/>
        <v>268.917599</v>
      </c>
      <c r="AZ382" cm="1">
        <f t="array" aca="1" ref="AZ382" ca="1">_xlfn.LET(_xlpm.rozsah, $J$3:$J$10001,_xlpm.podminka, (_xlpm.rozsah&gt;H382)*(ISNUMBER(_xlpm.rozsah)),_xlpm.indexy, IF(_xlpm.podminka, ROW(_xlpm.rozsah)-MIN(ROW(_xlpm.rozsah))+1),_xlpm.prvni, MIN(_xlpm.indexy),_xlpm.finalni, IF(_xlpm.prvni=1, 2, _xlpm.prvni),INDEX(_xlpm.rozsah, _xlpm.finalni))</f>
        <v>1000</v>
      </c>
      <c r="BA382" cm="1">
        <f t="array" aca="1" ref="BA382" ca="1">INDEX($J$3:$J$10001,MATCH(AZ382,$J$3:$J$10004,0)-1)</f>
        <v>900</v>
      </c>
      <c r="BB382">
        <f t="shared" ca="1" si="112"/>
        <v>290</v>
      </c>
      <c r="BC382">
        <f t="shared" ca="1" si="112"/>
        <v>260</v>
      </c>
      <c r="BD382">
        <f t="shared" ca="1" si="111"/>
        <v>30</v>
      </c>
      <c r="BE382">
        <f t="shared" ca="1" si="104"/>
        <v>281.082401</v>
      </c>
      <c r="BF382">
        <f t="shared" ca="1" si="108"/>
        <v>269.09387865615264</v>
      </c>
      <c r="BG382">
        <f t="shared" ca="1" si="105"/>
        <v>269.09387865615264</v>
      </c>
      <c r="BH382" cm="1">
        <f t="array" aca="1" ref="BH382" ca="1">_xlfn.LET(_xlpm.rozsah, $J$3:$J$10001,_xlpm.podminka, (_xlpm.rozsah&gt;E382)*(ISNUMBER(_xlpm.rozsah)),_xlpm.indexy, IF(_xlpm.podminka, ROW(_xlpm.rozsah)-MIN(ROW(_xlpm.rozsah))+1),_xlpm.prvni, MIN(_xlpm.indexy),_xlpm.finalni, IF(_xlpm.prvni=1, 2, _xlpm.prvni),INDEX(_xlpm.rozsah, _xlpm.finalni))</f>
        <v>1000</v>
      </c>
      <c r="BI382" cm="1">
        <f t="array" aca="1" ref="BI382" ca="1">INDEX($J$3:$J$10001,MATCH(BH382,$J$3:$J$10004,0)-1)</f>
        <v>900</v>
      </c>
      <c r="BJ382">
        <f t="shared" ca="1" si="113"/>
        <v>290</v>
      </c>
      <c r="BK382">
        <f t="shared" ca="1" si="113"/>
        <v>260</v>
      </c>
      <c r="BL382">
        <f t="shared" ca="1" si="109"/>
        <v>30</v>
      </c>
      <c r="BM382">
        <f t="shared" ca="1" si="106"/>
        <v>280.90612134384736</v>
      </c>
    </row>
    <row r="383" spans="1:65" x14ac:dyDescent="0.25">
      <c r="A383" s="64">
        <v>380</v>
      </c>
      <c r="B383" s="64">
        <v>26</v>
      </c>
      <c r="C383" s="64">
        <v>28</v>
      </c>
      <c r="D383" s="18">
        <v>380</v>
      </c>
      <c r="E383" s="21">
        <f t="shared" ca="1" si="99"/>
        <v>1099.2090766799929</v>
      </c>
      <c r="F383" s="22">
        <f t="shared" ca="1" si="100"/>
        <v>83.977854147039793</v>
      </c>
      <c r="G383" s="28">
        <v>380</v>
      </c>
      <c r="H383" s="24">
        <f t="shared" ca="1" si="101"/>
        <v>1098.190572</v>
      </c>
      <c r="I383" s="25">
        <f t="shared" ca="1" si="102"/>
        <v>83.949336016000004</v>
      </c>
      <c r="J383" s="155"/>
      <c r="K383" s="155"/>
      <c r="L383" s="129">
        <f t="shared" si="107"/>
        <v>0</v>
      </c>
      <c r="AX383">
        <f t="shared" ca="1" si="110"/>
        <v>299.81905719999997</v>
      </c>
      <c r="AY383">
        <f t="shared" ca="1" si="103"/>
        <v>299.81905719999997</v>
      </c>
      <c r="AZ383" cm="1">
        <f t="array" aca="1" ref="AZ383" ca="1">_xlfn.LET(_xlpm.rozsah, $J$3:$J$10001,_xlpm.podminka, (_xlpm.rozsah&gt;H383)*(ISNUMBER(_xlpm.rozsah)),_xlpm.indexy, IF(_xlpm.podminka, ROW(_xlpm.rozsah)-MIN(ROW(_xlpm.rozsah))+1),_xlpm.prvni, MIN(_xlpm.indexy),_xlpm.finalni, IF(_xlpm.prvni=1, 2, _xlpm.prvni),INDEX(_xlpm.rozsah, _xlpm.finalni))</f>
        <v>1100</v>
      </c>
      <c r="BA383" cm="1">
        <f t="array" aca="1" ref="BA383" ca="1">INDEX($J$3:$J$10001,MATCH(AZ383,$J$3:$J$10004,0)-1)</f>
        <v>1000</v>
      </c>
      <c r="BB383">
        <f t="shared" ca="1" si="112"/>
        <v>300</v>
      </c>
      <c r="BC383">
        <f t="shared" ca="1" si="112"/>
        <v>290</v>
      </c>
      <c r="BD383">
        <f t="shared" ca="1" si="111"/>
        <v>10</v>
      </c>
      <c r="BE383">
        <f t="shared" ca="1" si="104"/>
        <v>290.18094280000003</v>
      </c>
      <c r="BF383">
        <f t="shared" ca="1" si="108"/>
        <v>299.9209076679993</v>
      </c>
      <c r="BG383">
        <f t="shared" ca="1" si="105"/>
        <v>299.9209076679993</v>
      </c>
      <c r="BH383" cm="1">
        <f t="array" aca="1" ref="BH383" ca="1">_xlfn.LET(_xlpm.rozsah, $J$3:$J$10001,_xlpm.podminka, (_xlpm.rozsah&gt;E383)*(ISNUMBER(_xlpm.rozsah)),_xlpm.indexy, IF(_xlpm.podminka, ROW(_xlpm.rozsah)-MIN(ROW(_xlpm.rozsah))+1),_xlpm.prvni, MIN(_xlpm.indexy),_xlpm.finalni, IF(_xlpm.prvni=1, 2, _xlpm.prvni),INDEX(_xlpm.rozsah, _xlpm.finalni))</f>
        <v>1100</v>
      </c>
      <c r="BI383" cm="1">
        <f t="array" aca="1" ref="BI383" ca="1">INDEX($J$3:$J$10001,MATCH(BH383,$J$3:$J$10004,0)-1)</f>
        <v>1000</v>
      </c>
      <c r="BJ383">
        <f t="shared" ca="1" si="113"/>
        <v>300</v>
      </c>
      <c r="BK383">
        <f t="shared" ca="1" si="113"/>
        <v>290</v>
      </c>
      <c r="BL383">
        <f t="shared" ca="1" si="109"/>
        <v>10</v>
      </c>
      <c r="BM383">
        <f t="shared" ca="1" si="106"/>
        <v>290.0790923320007</v>
      </c>
    </row>
    <row r="384" spans="1:65" x14ac:dyDescent="0.25">
      <c r="A384" s="64">
        <v>381</v>
      </c>
      <c r="B384" s="64">
        <v>13</v>
      </c>
      <c r="C384" s="64">
        <v>9</v>
      </c>
      <c r="D384" s="18">
        <v>381</v>
      </c>
      <c r="E384" s="21">
        <f t="shared" ca="1" si="99"/>
        <v>899.60453833999645</v>
      </c>
      <c r="F384" s="22">
        <f t="shared" ca="1" si="100"/>
        <v>23.382204225299837</v>
      </c>
      <c r="G384" s="23">
        <v>381</v>
      </c>
      <c r="H384" s="24">
        <f t="shared" ca="1" si="101"/>
        <v>899.09528599999999</v>
      </c>
      <c r="I384" s="25">
        <f t="shared" ca="1" si="102"/>
        <v>23.359287869999999</v>
      </c>
      <c r="J384" s="155"/>
      <c r="K384" s="155"/>
      <c r="L384" s="129">
        <f t="shared" si="107"/>
        <v>0</v>
      </c>
      <c r="AX384">
        <f t="shared" ca="1" si="110"/>
        <v>259.54764299999999</v>
      </c>
      <c r="AY384">
        <f t="shared" ca="1" si="103"/>
        <v>259.54764299999999</v>
      </c>
      <c r="AZ384" cm="1">
        <f t="array" aca="1" ref="AZ384" ca="1">_xlfn.LET(_xlpm.rozsah, $J$3:$J$10001,_xlpm.podminka, (_xlpm.rozsah&gt;H384)*(ISNUMBER(_xlpm.rozsah)),_xlpm.indexy, IF(_xlpm.podminka, ROW(_xlpm.rozsah)-MIN(ROW(_xlpm.rozsah))+1),_xlpm.prvni, MIN(_xlpm.indexy),_xlpm.finalni, IF(_xlpm.prvni=1, 2, _xlpm.prvni),INDEX(_xlpm.rozsah, _xlpm.finalni))</f>
        <v>900</v>
      </c>
      <c r="BA384" cm="1">
        <f t="array" aca="1" ref="BA384" ca="1">INDEX($J$3:$J$10001,MATCH(AZ384,$J$3:$J$10004,0)-1)</f>
        <v>800</v>
      </c>
      <c r="BB384">
        <f t="shared" ca="1" si="112"/>
        <v>260</v>
      </c>
      <c r="BC384">
        <f t="shared" ca="1" si="112"/>
        <v>210</v>
      </c>
      <c r="BD384">
        <f t="shared" ca="1" si="111"/>
        <v>50</v>
      </c>
      <c r="BE384">
        <f t="shared" ca="1" si="104"/>
        <v>210.45235700000001</v>
      </c>
      <c r="BF384">
        <f t="shared" ca="1" si="108"/>
        <v>259.80226916999823</v>
      </c>
      <c r="BG384">
        <f t="shared" ca="1" si="105"/>
        <v>259.80226916999823</v>
      </c>
      <c r="BH384" cm="1">
        <f t="array" aca="1" ref="BH384" ca="1">_xlfn.LET(_xlpm.rozsah, $J$3:$J$10001,_xlpm.podminka, (_xlpm.rozsah&gt;E384)*(ISNUMBER(_xlpm.rozsah)),_xlpm.indexy, IF(_xlpm.podminka, ROW(_xlpm.rozsah)-MIN(ROW(_xlpm.rozsah))+1),_xlpm.prvni, MIN(_xlpm.indexy),_xlpm.finalni, IF(_xlpm.prvni=1, 2, _xlpm.prvni),INDEX(_xlpm.rozsah, _xlpm.finalni))</f>
        <v>900</v>
      </c>
      <c r="BI384" cm="1">
        <f t="array" aca="1" ref="BI384" ca="1">INDEX($J$3:$J$10001,MATCH(BH384,$J$3:$J$10004,0)-1)</f>
        <v>800</v>
      </c>
      <c r="BJ384">
        <f t="shared" ca="1" si="113"/>
        <v>260</v>
      </c>
      <c r="BK384">
        <f t="shared" ca="1" si="113"/>
        <v>210</v>
      </c>
      <c r="BL384">
        <f t="shared" ca="1" si="109"/>
        <v>50</v>
      </c>
      <c r="BM384">
        <f t="shared" ca="1" si="106"/>
        <v>210.19773083000177</v>
      </c>
    </row>
    <row r="385" spans="1:65" x14ac:dyDescent="0.25">
      <c r="A385" s="64">
        <v>382</v>
      </c>
      <c r="B385" s="64">
        <v>16</v>
      </c>
      <c r="C385" s="64">
        <v>21</v>
      </c>
      <c r="D385" s="18">
        <v>382</v>
      </c>
      <c r="E385" s="21">
        <f t="shared" ca="1" si="99"/>
        <v>945.66712411076492</v>
      </c>
      <c r="F385" s="22">
        <f t="shared" ca="1" si="100"/>
        <v>57.477028818978198</v>
      </c>
      <c r="G385" s="28">
        <v>382</v>
      </c>
      <c r="H385" s="24">
        <f t="shared" ca="1" si="101"/>
        <v>945.04035199999998</v>
      </c>
      <c r="I385" s="25">
        <f t="shared" ca="1" si="102"/>
        <v>57.437542175999994</v>
      </c>
      <c r="J385" s="155"/>
      <c r="K385" s="155"/>
      <c r="L385" s="129">
        <f t="shared" si="107"/>
        <v>0</v>
      </c>
      <c r="AX385">
        <f t="shared" ca="1" si="110"/>
        <v>273.51210559999998</v>
      </c>
      <c r="AY385">
        <f t="shared" ca="1" si="103"/>
        <v>273.51210559999998</v>
      </c>
      <c r="AZ385" cm="1">
        <f t="array" aca="1" ref="AZ385" ca="1">_xlfn.LET(_xlpm.rozsah, $J$3:$J$10001,_xlpm.podminka, (_xlpm.rozsah&gt;H385)*(ISNUMBER(_xlpm.rozsah)),_xlpm.indexy, IF(_xlpm.podminka, ROW(_xlpm.rozsah)-MIN(ROW(_xlpm.rozsah))+1),_xlpm.prvni, MIN(_xlpm.indexy),_xlpm.finalni, IF(_xlpm.prvni=1, 2, _xlpm.prvni),INDEX(_xlpm.rozsah, _xlpm.finalni))</f>
        <v>1000</v>
      </c>
      <c r="BA385" cm="1">
        <f t="array" aca="1" ref="BA385" ca="1">INDEX($J$3:$J$10001,MATCH(AZ385,$J$3:$J$10004,0)-1)</f>
        <v>900</v>
      </c>
      <c r="BB385">
        <f t="shared" ca="1" si="112"/>
        <v>290</v>
      </c>
      <c r="BC385">
        <f t="shared" ca="1" si="112"/>
        <v>260</v>
      </c>
      <c r="BD385">
        <f t="shared" ca="1" si="111"/>
        <v>30</v>
      </c>
      <c r="BE385">
        <f t="shared" ca="1" si="104"/>
        <v>276.48789440000002</v>
      </c>
      <c r="BF385">
        <f t="shared" ca="1" si="108"/>
        <v>273.7001372332295</v>
      </c>
      <c r="BG385">
        <f t="shared" ca="1" si="105"/>
        <v>273.7001372332295</v>
      </c>
      <c r="BH385" cm="1">
        <f t="array" aca="1" ref="BH385" ca="1">_xlfn.LET(_xlpm.rozsah, $J$3:$J$10001,_xlpm.podminka, (_xlpm.rozsah&gt;E385)*(ISNUMBER(_xlpm.rozsah)),_xlpm.indexy, IF(_xlpm.podminka, ROW(_xlpm.rozsah)-MIN(ROW(_xlpm.rozsah))+1),_xlpm.prvni, MIN(_xlpm.indexy),_xlpm.finalni, IF(_xlpm.prvni=1, 2, _xlpm.prvni),INDEX(_xlpm.rozsah, _xlpm.finalni))</f>
        <v>1000</v>
      </c>
      <c r="BI385" cm="1">
        <f t="array" aca="1" ref="BI385" ca="1">INDEX($J$3:$J$10001,MATCH(BH385,$J$3:$J$10004,0)-1)</f>
        <v>900</v>
      </c>
      <c r="BJ385">
        <f t="shared" ca="1" si="113"/>
        <v>290</v>
      </c>
      <c r="BK385">
        <f t="shared" ca="1" si="113"/>
        <v>260</v>
      </c>
      <c r="BL385">
        <f t="shared" ca="1" si="109"/>
        <v>30</v>
      </c>
      <c r="BM385">
        <f t="shared" ca="1" si="106"/>
        <v>276.2998627667705</v>
      </c>
    </row>
    <row r="386" spans="1:65" x14ac:dyDescent="0.25">
      <c r="A386" s="64">
        <v>383</v>
      </c>
      <c r="B386" s="64">
        <v>24</v>
      </c>
      <c r="C386" s="64">
        <v>4</v>
      </c>
      <c r="D386" s="18">
        <v>383</v>
      </c>
      <c r="E386" s="21">
        <f t="shared" ca="1" si="99"/>
        <v>1068.5006861661473</v>
      </c>
      <c r="F386" s="22">
        <f t="shared" ca="1" si="100"/>
        <v>11.87400274466459</v>
      </c>
      <c r="G386" s="23">
        <v>383</v>
      </c>
      <c r="H386" s="24">
        <f t="shared" ca="1" si="101"/>
        <v>1067.560528</v>
      </c>
      <c r="I386" s="25">
        <f t="shared" ca="1" si="102"/>
        <v>11.870242112000001</v>
      </c>
      <c r="J386" s="155"/>
      <c r="K386" s="155"/>
      <c r="L386" s="129">
        <f t="shared" si="107"/>
        <v>0</v>
      </c>
      <c r="AX386">
        <f t="shared" ca="1" si="110"/>
        <v>296.75605280000002</v>
      </c>
      <c r="AY386">
        <f t="shared" ca="1" si="103"/>
        <v>296.75605280000002</v>
      </c>
      <c r="AZ386" cm="1">
        <f t="array" aca="1" ref="AZ386" ca="1">_xlfn.LET(_xlpm.rozsah, $J$3:$J$10001,_xlpm.podminka, (_xlpm.rozsah&gt;H386)*(ISNUMBER(_xlpm.rozsah)),_xlpm.indexy, IF(_xlpm.podminka, ROW(_xlpm.rozsah)-MIN(ROW(_xlpm.rozsah))+1),_xlpm.prvni, MIN(_xlpm.indexy),_xlpm.finalni, IF(_xlpm.prvni=1, 2, _xlpm.prvni),INDEX(_xlpm.rozsah, _xlpm.finalni))</f>
        <v>1100</v>
      </c>
      <c r="BA386" cm="1">
        <f t="array" aca="1" ref="BA386" ca="1">INDEX($J$3:$J$10001,MATCH(AZ386,$J$3:$J$10004,0)-1)</f>
        <v>1000</v>
      </c>
      <c r="BB386">
        <f t="shared" ca="1" si="112"/>
        <v>300</v>
      </c>
      <c r="BC386">
        <f t="shared" ca="1" si="112"/>
        <v>290</v>
      </c>
      <c r="BD386">
        <f t="shared" ca="1" si="111"/>
        <v>10</v>
      </c>
      <c r="BE386">
        <f t="shared" ca="1" si="104"/>
        <v>293.24394719999998</v>
      </c>
      <c r="BF386">
        <f t="shared" ca="1" si="108"/>
        <v>296.85006861661475</v>
      </c>
      <c r="BG386">
        <f t="shared" ca="1" si="105"/>
        <v>296.85006861661475</v>
      </c>
      <c r="BH386" cm="1">
        <f t="array" aca="1" ref="BH386" ca="1">_xlfn.LET(_xlpm.rozsah, $J$3:$J$10001,_xlpm.podminka, (_xlpm.rozsah&gt;E386)*(ISNUMBER(_xlpm.rozsah)),_xlpm.indexy, IF(_xlpm.podminka, ROW(_xlpm.rozsah)-MIN(ROW(_xlpm.rozsah))+1),_xlpm.prvni, MIN(_xlpm.indexy),_xlpm.finalni, IF(_xlpm.prvni=1, 2, _xlpm.prvni),INDEX(_xlpm.rozsah, _xlpm.finalni))</f>
        <v>1100</v>
      </c>
      <c r="BI386" cm="1">
        <f t="array" aca="1" ref="BI386" ca="1">INDEX($J$3:$J$10001,MATCH(BH386,$J$3:$J$10004,0)-1)</f>
        <v>1000</v>
      </c>
      <c r="BJ386">
        <f t="shared" ca="1" si="113"/>
        <v>300</v>
      </c>
      <c r="BK386">
        <f t="shared" ca="1" si="113"/>
        <v>290</v>
      </c>
      <c r="BL386">
        <f t="shared" ca="1" si="109"/>
        <v>10</v>
      </c>
      <c r="BM386">
        <f t="shared" ca="1" si="106"/>
        <v>293.14993138338525</v>
      </c>
    </row>
    <row r="387" spans="1:65" x14ac:dyDescent="0.25">
      <c r="A387" s="64">
        <v>384</v>
      </c>
      <c r="B387" s="64">
        <v>36</v>
      </c>
      <c r="C387" s="64">
        <v>43</v>
      </c>
      <c r="D387" s="18">
        <v>384</v>
      </c>
      <c r="E387" s="21">
        <f t="shared" ca="1" si="99"/>
        <v>1252.7510292492211</v>
      </c>
      <c r="F387" s="22">
        <f t="shared" ca="1" si="100"/>
        <v>144.40488277314952</v>
      </c>
      <c r="G387" s="28">
        <v>384</v>
      </c>
      <c r="H387" s="24">
        <f t="shared" ca="1" si="101"/>
        <v>1251.340792</v>
      </c>
      <c r="I387" s="25">
        <f t="shared" ca="1" si="102"/>
        <v>144.22296216799998</v>
      </c>
      <c r="J387" s="155"/>
      <c r="K387" s="155"/>
      <c r="L387" s="129">
        <f t="shared" si="107"/>
        <v>0</v>
      </c>
      <c r="AX387">
        <f t="shared" ca="1" si="110"/>
        <v>335.40223759999998</v>
      </c>
      <c r="AY387">
        <f t="shared" ca="1" si="103"/>
        <v>335.40223759999998</v>
      </c>
      <c r="AZ387" cm="1">
        <f t="array" aca="1" ref="AZ387" ca="1">_xlfn.LET(_xlpm.rozsah, $J$3:$J$10001,_xlpm.podminka, (_xlpm.rozsah&gt;H387)*(ISNUMBER(_xlpm.rozsah)),_xlpm.indexy, IF(_xlpm.podminka, ROW(_xlpm.rozsah)-MIN(ROW(_xlpm.rozsah))+1),_xlpm.prvni, MIN(_xlpm.indexy),_xlpm.finalni, IF(_xlpm.prvni=1, 2, _xlpm.prvni),INDEX(_xlpm.rozsah, _xlpm.finalni))</f>
        <v>1300</v>
      </c>
      <c r="BA387" cm="1">
        <f t="array" aca="1" ref="BA387" ca="1">INDEX($J$3:$J$10001,MATCH(AZ387,$J$3:$J$10004,0)-1)</f>
        <v>1200</v>
      </c>
      <c r="BB387">
        <f t="shared" ca="1" si="112"/>
        <v>350</v>
      </c>
      <c r="BC387">
        <f t="shared" ca="1" si="112"/>
        <v>320</v>
      </c>
      <c r="BD387">
        <f t="shared" ca="1" si="111"/>
        <v>30</v>
      </c>
      <c r="BE387">
        <f t="shared" ca="1" si="104"/>
        <v>334.59776240000002</v>
      </c>
      <c r="BF387">
        <f t="shared" ca="1" si="108"/>
        <v>335.82530877476631</v>
      </c>
      <c r="BG387">
        <f t="shared" ca="1" si="105"/>
        <v>335.82530877476631</v>
      </c>
      <c r="BH387" cm="1">
        <f t="array" aca="1" ref="BH387" ca="1">_xlfn.LET(_xlpm.rozsah, $J$3:$J$10001,_xlpm.podminka, (_xlpm.rozsah&gt;E387)*(ISNUMBER(_xlpm.rozsah)),_xlpm.indexy, IF(_xlpm.podminka, ROW(_xlpm.rozsah)-MIN(ROW(_xlpm.rozsah))+1),_xlpm.prvni, MIN(_xlpm.indexy),_xlpm.finalni, IF(_xlpm.prvni=1, 2, _xlpm.prvni),INDEX(_xlpm.rozsah, _xlpm.finalni))</f>
        <v>1300</v>
      </c>
      <c r="BI387" cm="1">
        <f t="array" aca="1" ref="BI387" ca="1">INDEX($J$3:$J$10001,MATCH(BH387,$J$3:$J$10004,0)-1)</f>
        <v>1200</v>
      </c>
      <c r="BJ387">
        <f t="shared" ca="1" si="113"/>
        <v>350</v>
      </c>
      <c r="BK387">
        <f t="shared" ca="1" si="113"/>
        <v>320</v>
      </c>
      <c r="BL387">
        <f t="shared" ca="1" si="109"/>
        <v>30</v>
      </c>
      <c r="BM387">
        <f t="shared" ca="1" si="106"/>
        <v>334.17469122523369</v>
      </c>
    </row>
    <row r="388" spans="1:65" x14ac:dyDescent="0.25">
      <c r="A388" s="64">
        <v>385</v>
      </c>
      <c r="B388" s="64">
        <v>65</v>
      </c>
      <c r="C388" s="64">
        <v>85</v>
      </c>
      <c r="D388" s="18">
        <v>385</v>
      </c>
      <c r="E388" s="21">
        <f t="shared" ref="E388:E451" ca="1" si="114">(B388/100)*($AC$8 - $AC$11)+$AC$11</f>
        <v>1698.0226916999825</v>
      </c>
      <c r="F388" s="22">
        <f t="shared" ref="F388:F451" ca="1" si="115">(C388*BF388)/100</f>
        <v>297.63445696440118</v>
      </c>
      <c r="G388" s="23">
        <v>385</v>
      </c>
      <c r="H388" s="24">
        <f t="shared" ref="H388:H451" ca="1" si="116">(B388/100)*($AF$8 - $AF$11)+$AF$11</f>
        <v>1695.4764299999999</v>
      </c>
      <c r="I388" s="25">
        <f t="shared" ref="I388:I451" ca="1" si="117">(C388*AX388)/100</f>
        <v>297.80760276000001</v>
      </c>
      <c r="J388" s="155"/>
      <c r="K388" s="155"/>
      <c r="L388" s="129">
        <f t="shared" si="107"/>
        <v>0</v>
      </c>
      <c r="AX388">
        <f t="shared" ca="1" si="110"/>
        <v>350.36188559999999</v>
      </c>
      <c r="AY388">
        <f t="shared" ref="AY388:AY451" ca="1" si="118">MIN(BB388:BC388)+((H388-MIN(AZ388:BA388))/(MAX(AZ388:BA388)-MIN(AZ388:BA388)))*(MAX(BB388:BC388)-MIN(BB388:BC388))</f>
        <v>357.63811440000001</v>
      </c>
      <c r="AZ388" cm="1">
        <f t="array" aca="1" ref="AZ388" ca="1">_xlfn.LET(_xlpm.rozsah, $J$3:$J$10001,_xlpm.podminka, (_xlpm.rozsah&gt;H388)*(ISNUMBER(_xlpm.rozsah)),_xlpm.indexy, IF(_xlpm.podminka, ROW(_xlpm.rozsah)-MIN(ROW(_xlpm.rozsah))+1),_xlpm.prvni, MIN(_xlpm.indexy),_xlpm.finalni, IF(_xlpm.prvni=1, 2, _xlpm.prvni),INDEX(_xlpm.rozsah, _xlpm.finalni))</f>
        <v>1700</v>
      </c>
      <c r="BA388" cm="1">
        <f t="array" aca="1" ref="BA388" ca="1">INDEX($J$3:$J$10001,MATCH(AZ388,$J$3:$J$10004,0)-1)</f>
        <v>1600</v>
      </c>
      <c r="BB388">
        <f t="shared" ca="1" si="112"/>
        <v>350</v>
      </c>
      <c r="BC388">
        <f t="shared" ca="1" si="112"/>
        <v>358</v>
      </c>
      <c r="BD388">
        <f t="shared" ca="1" si="111"/>
        <v>-8</v>
      </c>
      <c r="BE388">
        <f t="shared" ref="BE388:BE451" ca="1" si="119">MIN(BB388:BC388)+((MAX(AZ388:BA388)-H388)/(MAX(AZ388:BA388)-MIN(AZ388:BA388)))*(MAX(BB388:BC388)-MIN(BB388:BC388))</f>
        <v>350.36188559999999</v>
      </c>
      <c r="BF388">
        <f t="shared" ca="1" si="108"/>
        <v>350.1581846640014</v>
      </c>
      <c r="BG388">
        <f t="shared" ref="BG388:BG451" ca="1" si="120">MIN(BJ388:BK388)+((E388-MIN(BH388:BI388))/(MAX(BH388:BI388)-MIN(BH388:BI388)))*(MAX(BJ388:BK388)-MIN(BJ388:BK388))</f>
        <v>357.8418153359986</v>
      </c>
      <c r="BH388" cm="1">
        <f t="array" aca="1" ref="BH388" ca="1">_xlfn.LET(_xlpm.rozsah, $J$3:$J$10001,_xlpm.podminka, (_xlpm.rozsah&gt;E388)*(ISNUMBER(_xlpm.rozsah)),_xlpm.indexy, IF(_xlpm.podminka, ROW(_xlpm.rozsah)-MIN(ROW(_xlpm.rozsah))+1),_xlpm.prvni, MIN(_xlpm.indexy),_xlpm.finalni, IF(_xlpm.prvni=1, 2, _xlpm.prvni),INDEX(_xlpm.rozsah, _xlpm.finalni))</f>
        <v>1700</v>
      </c>
      <c r="BI388" cm="1">
        <f t="array" aca="1" ref="BI388" ca="1">INDEX($J$3:$J$10001,MATCH(BH388,$J$3:$J$10004,0)-1)</f>
        <v>1600</v>
      </c>
      <c r="BJ388">
        <f t="shared" ca="1" si="113"/>
        <v>350</v>
      </c>
      <c r="BK388">
        <f t="shared" ca="1" si="113"/>
        <v>358</v>
      </c>
      <c r="BL388">
        <f t="shared" ca="1" si="109"/>
        <v>-8</v>
      </c>
      <c r="BM388">
        <f t="shared" ref="BM388:BM451" ca="1" si="121">MIN(BJ388:BK388)+((MAX(BH388:BI388)-E388)/(MAX(BH388:BI388)-MIN(BH388:BI388)))*(MAX(BJ388:BK388)-MIN(BJ388:BK388))</f>
        <v>350.1581846640014</v>
      </c>
    </row>
    <row r="389" spans="1:65" x14ac:dyDescent="0.25">
      <c r="A389" s="64">
        <v>386</v>
      </c>
      <c r="B389" s="64">
        <v>78</v>
      </c>
      <c r="C389" s="64">
        <v>66</v>
      </c>
      <c r="D389" s="18">
        <v>386</v>
      </c>
      <c r="E389" s="21">
        <f t="shared" ca="1" si="114"/>
        <v>1897.6272300399792</v>
      </c>
      <c r="F389" s="22">
        <f t="shared" ca="1" si="115"/>
        <v>208.82622478951436</v>
      </c>
      <c r="G389" s="28">
        <v>386</v>
      </c>
      <c r="H389" s="24">
        <f t="shared" ca="1" si="116"/>
        <v>1894.5717159999999</v>
      </c>
      <c r="I389" s="25">
        <f t="shared" ca="1" si="117"/>
        <v>209.16905346480002</v>
      </c>
      <c r="J389" s="155"/>
      <c r="K389" s="155"/>
      <c r="L389" s="129">
        <f t="shared" ref="L389:L452" si="122">K389*2*PI()*J389/60*0.001</f>
        <v>0</v>
      </c>
      <c r="AX389">
        <f t="shared" ca="1" si="110"/>
        <v>316.92280828000003</v>
      </c>
      <c r="AY389">
        <f t="shared" ca="1" si="118"/>
        <v>332.07719171999997</v>
      </c>
      <c r="AZ389" cm="1">
        <f t="array" aca="1" ref="AZ389" ca="1">_xlfn.LET(_xlpm.rozsah, $J$3:$J$10001,_xlpm.podminka, (_xlpm.rozsah&gt;H389)*(ISNUMBER(_xlpm.rozsah)),_xlpm.indexy, IF(_xlpm.podminka, ROW(_xlpm.rozsah)-MIN(ROW(_xlpm.rozsah))+1),_xlpm.prvni, MIN(_xlpm.indexy),_xlpm.finalni, IF(_xlpm.prvni=1, 2, _xlpm.prvni),INDEX(_xlpm.rozsah, _xlpm.finalni))</f>
        <v>1900</v>
      </c>
      <c r="BA389" cm="1">
        <f t="array" aca="1" ref="BA389" ca="1">INDEX($J$3:$J$10001,MATCH(AZ389,$J$3:$J$10004,0)-1)</f>
        <v>1800</v>
      </c>
      <c r="BB389">
        <f t="shared" ca="1" si="112"/>
        <v>316</v>
      </c>
      <c r="BC389">
        <f t="shared" ca="1" si="112"/>
        <v>333</v>
      </c>
      <c r="BD389">
        <f t="shared" ca="1" si="111"/>
        <v>-17</v>
      </c>
      <c r="BE389">
        <f t="shared" ca="1" si="119"/>
        <v>316.92280828000003</v>
      </c>
      <c r="BF389">
        <f t="shared" ref="BF389:BF452" ca="1" si="123">IF(BL389&lt;0, BM389,BG389)</f>
        <v>316.40337089320354</v>
      </c>
      <c r="BG389">
        <f t="shared" ca="1" si="120"/>
        <v>332.59662910679646</v>
      </c>
      <c r="BH389" cm="1">
        <f t="array" aca="1" ref="BH389" ca="1">_xlfn.LET(_xlpm.rozsah, $J$3:$J$10001,_xlpm.podminka, (_xlpm.rozsah&gt;E389)*(ISNUMBER(_xlpm.rozsah)),_xlpm.indexy, IF(_xlpm.podminka, ROW(_xlpm.rozsah)-MIN(ROW(_xlpm.rozsah))+1),_xlpm.prvni, MIN(_xlpm.indexy),_xlpm.finalni, IF(_xlpm.prvni=1, 2, _xlpm.prvni),INDEX(_xlpm.rozsah, _xlpm.finalni))</f>
        <v>1900</v>
      </c>
      <c r="BI389" cm="1">
        <f t="array" aca="1" ref="BI389" ca="1">INDEX($J$3:$J$10001,MATCH(BH389,$J$3:$J$10004,0)-1)</f>
        <v>1800</v>
      </c>
      <c r="BJ389">
        <f t="shared" ca="1" si="113"/>
        <v>316</v>
      </c>
      <c r="BK389">
        <f t="shared" ca="1" si="113"/>
        <v>333</v>
      </c>
      <c r="BL389">
        <f t="shared" ref="BL389:BL452" ca="1" si="124">BJ389-BK389</f>
        <v>-17</v>
      </c>
      <c r="BM389">
        <f t="shared" ca="1" si="121"/>
        <v>316.40337089320354</v>
      </c>
    </row>
    <row r="390" spans="1:65" x14ac:dyDescent="0.25">
      <c r="A390" s="64">
        <v>387</v>
      </c>
      <c r="B390" s="64">
        <v>63</v>
      </c>
      <c r="C390" s="64">
        <v>39</v>
      </c>
      <c r="D390" s="18">
        <v>387</v>
      </c>
      <c r="E390" s="21">
        <f t="shared" ca="1" si="114"/>
        <v>1667.3143011861368</v>
      </c>
      <c r="F390" s="22">
        <f t="shared" ca="1" si="115"/>
        <v>137.51979380299252</v>
      </c>
      <c r="G390" s="23">
        <v>387</v>
      </c>
      <c r="H390" s="24">
        <f t="shared" ca="1" si="116"/>
        <v>1664.8463859999999</v>
      </c>
      <c r="I390" s="25">
        <f t="shared" ca="1" si="117"/>
        <v>137.5967927568</v>
      </c>
      <c r="J390" s="155"/>
      <c r="K390" s="155"/>
      <c r="L390" s="129">
        <f t="shared" si="122"/>
        <v>0</v>
      </c>
      <c r="AX390">
        <f t="shared" ca="1" si="110"/>
        <v>352.81228912</v>
      </c>
      <c r="AY390">
        <f t="shared" ca="1" si="118"/>
        <v>355.18771088</v>
      </c>
      <c r="AZ390" cm="1">
        <f t="array" aca="1" ref="AZ390" ca="1">_xlfn.LET(_xlpm.rozsah, $J$3:$J$10001,_xlpm.podminka, (_xlpm.rozsah&gt;H390)*(ISNUMBER(_xlpm.rozsah)),_xlpm.indexy, IF(_xlpm.podminka, ROW(_xlpm.rozsah)-MIN(ROW(_xlpm.rozsah))+1),_xlpm.prvni, MIN(_xlpm.indexy),_xlpm.finalni, IF(_xlpm.prvni=1, 2, _xlpm.prvni),INDEX(_xlpm.rozsah, _xlpm.finalni))</f>
        <v>1700</v>
      </c>
      <c r="BA390" cm="1">
        <f t="array" aca="1" ref="BA390" ca="1">INDEX($J$3:$J$10001,MATCH(AZ390,$J$3:$J$10004,0)-1)</f>
        <v>1600</v>
      </c>
      <c r="BB390">
        <f t="shared" ca="1" si="112"/>
        <v>350</v>
      </c>
      <c r="BC390">
        <f t="shared" ca="1" si="112"/>
        <v>358</v>
      </c>
      <c r="BD390">
        <f t="shared" ca="1" si="111"/>
        <v>-8</v>
      </c>
      <c r="BE390">
        <f t="shared" ca="1" si="119"/>
        <v>352.81228912</v>
      </c>
      <c r="BF390">
        <f t="shared" ca="1" si="123"/>
        <v>352.61485590510904</v>
      </c>
      <c r="BG390">
        <f t="shared" ca="1" si="120"/>
        <v>355.38514409489096</v>
      </c>
      <c r="BH390" cm="1">
        <f t="array" aca="1" ref="BH390" ca="1">_xlfn.LET(_xlpm.rozsah, $J$3:$J$10001,_xlpm.podminka, (_xlpm.rozsah&gt;E390)*(ISNUMBER(_xlpm.rozsah)),_xlpm.indexy, IF(_xlpm.podminka, ROW(_xlpm.rozsah)-MIN(ROW(_xlpm.rozsah))+1),_xlpm.prvni, MIN(_xlpm.indexy),_xlpm.finalni, IF(_xlpm.prvni=1, 2, _xlpm.prvni),INDEX(_xlpm.rozsah, _xlpm.finalni))</f>
        <v>1700</v>
      </c>
      <c r="BI390" cm="1">
        <f t="array" aca="1" ref="BI390" ca="1">INDEX($J$3:$J$10001,MATCH(BH390,$J$3:$J$10004,0)-1)</f>
        <v>1600</v>
      </c>
      <c r="BJ390">
        <f t="shared" ca="1" si="113"/>
        <v>350</v>
      </c>
      <c r="BK390">
        <f t="shared" ca="1" si="113"/>
        <v>358</v>
      </c>
      <c r="BL390">
        <f t="shared" ca="1" si="124"/>
        <v>-8</v>
      </c>
      <c r="BM390">
        <f t="shared" ca="1" si="121"/>
        <v>352.61485590510904</v>
      </c>
    </row>
    <row r="391" spans="1:65" x14ac:dyDescent="0.25">
      <c r="A391" s="64">
        <v>388</v>
      </c>
      <c r="B391" s="64">
        <v>32</v>
      </c>
      <c r="C391" s="64">
        <v>34</v>
      </c>
      <c r="D391" s="18">
        <v>388</v>
      </c>
      <c r="E391" s="21">
        <f t="shared" ca="1" si="114"/>
        <v>1191.3342482215298</v>
      </c>
      <c r="F391" s="22">
        <f t="shared" ca="1" si="115"/>
        <v>108.21072887906402</v>
      </c>
      <c r="G391" s="28">
        <v>388</v>
      </c>
      <c r="H391" s="24">
        <f t="shared" ca="1" si="116"/>
        <v>1190.080704</v>
      </c>
      <c r="I391" s="25">
        <f t="shared" ca="1" si="117"/>
        <v>108.12548787200001</v>
      </c>
      <c r="J391" s="155"/>
      <c r="K391" s="155"/>
      <c r="L391" s="129">
        <f t="shared" si="122"/>
        <v>0</v>
      </c>
      <c r="AX391">
        <f t="shared" ca="1" si="110"/>
        <v>318.01614080000002</v>
      </c>
      <c r="AY391">
        <f t="shared" ca="1" si="118"/>
        <v>318.01614080000002</v>
      </c>
      <c r="AZ391" cm="1">
        <f t="array" aca="1" ref="AZ391" ca="1">_xlfn.LET(_xlpm.rozsah, $J$3:$J$10001,_xlpm.podminka, (_xlpm.rozsah&gt;H391)*(ISNUMBER(_xlpm.rozsah)),_xlpm.indexy, IF(_xlpm.podminka, ROW(_xlpm.rozsah)-MIN(ROW(_xlpm.rozsah))+1),_xlpm.prvni, MIN(_xlpm.indexy),_xlpm.finalni, IF(_xlpm.prvni=1, 2, _xlpm.prvni),INDEX(_xlpm.rozsah, _xlpm.finalni))</f>
        <v>1200</v>
      </c>
      <c r="BA391" cm="1">
        <f t="array" aca="1" ref="BA391" ca="1">INDEX($J$3:$J$10001,MATCH(AZ391,$J$3:$J$10004,0)-1)</f>
        <v>1100</v>
      </c>
      <c r="BB391">
        <f t="shared" ca="1" si="112"/>
        <v>320</v>
      </c>
      <c r="BC391">
        <f t="shared" ca="1" si="112"/>
        <v>300</v>
      </c>
      <c r="BD391">
        <f t="shared" ca="1" si="111"/>
        <v>20</v>
      </c>
      <c r="BE391">
        <f t="shared" ca="1" si="119"/>
        <v>301.98385919999998</v>
      </c>
      <c r="BF391">
        <f t="shared" ca="1" si="123"/>
        <v>318.26684964430598</v>
      </c>
      <c r="BG391">
        <f t="shared" ca="1" si="120"/>
        <v>318.26684964430598</v>
      </c>
      <c r="BH391" cm="1">
        <f t="array" aca="1" ref="BH391" ca="1">_xlfn.LET(_xlpm.rozsah, $J$3:$J$10001,_xlpm.podminka, (_xlpm.rozsah&gt;E391)*(ISNUMBER(_xlpm.rozsah)),_xlpm.indexy, IF(_xlpm.podminka, ROW(_xlpm.rozsah)-MIN(ROW(_xlpm.rozsah))+1),_xlpm.prvni, MIN(_xlpm.indexy),_xlpm.finalni, IF(_xlpm.prvni=1, 2, _xlpm.prvni),INDEX(_xlpm.rozsah, _xlpm.finalni))</f>
        <v>1200</v>
      </c>
      <c r="BI391" cm="1">
        <f t="array" aca="1" ref="BI391" ca="1">INDEX($J$3:$J$10001,MATCH(BH391,$J$3:$J$10004,0)-1)</f>
        <v>1100</v>
      </c>
      <c r="BJ391">
        <f t="shared" ca="1" si="113"/>
        <v>320</v>
      </c>
      <c r="BK391">
        <f t="shared" ca="1" si="113"/>
        <v>300</v>
      </c>
      <c r="BL391">
        <f t="shared" ca="1" si="124"/>
        <v>20</v>
      </c>
      <c r="BM391">
        <f t="shared" ca="1" si="121"/>
        <v>301.73315035569402</v>
      </c>
    </row>
    <row r="392" spans="1:65" x14ac:dyDescent="0.25">
      <c r="A392" s="64">
        <v>389</v>
      </c>
      <c r="B392" s="64">
        <v>46</v>
      </c>
      <c r="C392" s="64">
        <v>55</v>
      </c>
      <c r="D392" s="18">
        <v>389</v>
      </c>
      <c r="E392" s="21">
        <f t="shared" ca="1" si="114"/>
        <v>1406.2929818184493</v>
      </c>
      <c r="F392" s="22">
        <f t="shared" ca="1" si="115"/>
        <v>198</v>
      </c>
      <c r="G392" s="23">
        <v>389</v>
      </c>
      <c r="H392" s="24">
        <f t="shared" ca="1" si="116"/>
        <v>1404.491012</v>
      </c>
      <c r="I392" s="25">
        <f t="shared" ca="1" si="117"/>
        <v>198</v>
      </c>
      <c r="J392" s="155"/>
      <c r="K392" s="155"/>
      <c r="L392" s="129">
        <f t="shared" si="122"/>
        <v>0</v>
      </c>
      <c r="AX392">
        <f t="shared" ca="1" si="110"/>
        <v>360</v>
      </c>
      <c r="AY392">
        <f t="shared" ca="1" si="118"/>
        <v>360</v>
      </c>
      <c r="AZ392" cm="1">
        <f t="array" aca="1" ref="AZ392" ca="1">_xlfn.LET(_xlpm.rozsah, $J$3:$J$10001,_xlpm.podminka, (_xlpm.rozsah&gt;H392)*(ISNUMBER(_xlpm.rozsah)),_xlpm.indexy, IF(_xlpm.podminka, ROW(_xlpm.rozsah)-MIN(ROW(_xlpm.rozsah))+1),_xlpm.prvni, MIN(_xlpm.indexy),_xlpm.finalni, IF(_xlpm.prvni=1, 2, _xlpm.prvni),INDEX(_xlpm.rozsah, _xlpm.finalni))</f>
        <v>1500</v>
      </c>
      <c r="BA392" cm="1">
        <f t="array" aca="1" ref="BA392" ca="1">INDEX($J$3:$J$10001,MATCH(AZ392,$J$3:$J$10004,0)-1)</f>
        <v>1400</v>
      </c>
      <c r="BB392">
        <f t="shared" ca="1" si="112"/>
        <v>360</v>
      </c>
      <c r="BC392">
        <f t="shared" ca="1" si="112"/>
        <v>360</v>
      </c>
      <c r="BD392">
        <f t="shared" ca="1" si="111"/>
        <v>0</v>
      </c>
      <c r="BE392">
        <f t="shared" ca="1" si="119"/>
        <v>360</v>
      </c>
      <c r="BF392">
        <f t="shared" ca="1" si="123"/>
        <v>360</v>
      </c>
      <c r="BG392">
        <f t="shared" ca="1" si="120"/>
        <v>360</v>
      </c>
      <c r="BH392" cm="1">
        <f t="array" aca="1" ref="BH392" ca="1">_xlfn.LET(_xlpm.rozsah, $J$3:$J$10001,_xlpm.podminka, (_xlpm.rozsah&gt;E392)*(ISNUMBER(_xlpm.rozsah)),_xlpm.indexy, IF(_xlpm.podminka, ROW(_xlpm.rozsah)-MIN(ROW(_xlpm.rozsah))+1),_xlpm.prvni, MIN(_xlpm.indexy),_xlpm.finalni, IF(_xlpm.prvni=1, 2, _xlpm.prvni),INDEX(_xlpm.rozsah, _xlpm.finalni))</f>
        <v>1500</v>
      </c>
      <c r="BI392" cm="1">
        <f t="array" aca="1" ref="BI392" ca="1">INDEX($J$3:$J$10001,MATCH(BH392,$J$3:$J$10004,0)-1)</f>
        <v>1400</v>
      </c>
      <c r="BJ392">
        <f t="shared" ca="1" si="113"/>
        <v>360</v>
      </c>
      <c r="BK392">
        <f t="shared" ca="1" si="113"/>
        <v>360</v>
      </c>
      <c r="BL392">
        <f t="shared" ca="1" si="124"/>
        <v>0</v>
      </c>
      <c r="BM392">
        <f t="shared" ca="1" si="121"/>
        <v>360</v>
      </c>
    </row>
    <row r="393" spans="1:65" x14ac:dyDescent="0.25">
      <c r="A393" s="64">
        <v>390</v>
      </c>
      <c r="B393" s="64">
        <v>47</v>
      </c>
      <c r="C393" s="64">
        <v>42</v>
      </c>
      <c r="D393" s="18">
        <v>390</v>
      </c>
      <c r="E393" s="21">
        <f t="shared" ca="1" si="114"/>
        <v>1421.6471770753719</v>
      </c>
      <c r="F393" s="22">
        <f t="shared" ca="1" si="115"/>
        <v>151.19999999999999</v>
      </c>
      <c r="G393" s="28">
        <v>390</v>
      </c>
      <c r="H393" s="24">
        <f t="shared" ca="1" si="116"/>
        <v>1419.806034</v>
      </c>
      <c r="I393" s="25">
        <f t="shared" ca="1" si="117"/>
        <v>151.19999999999999</v>
      </c>
      <c r="J393" s="155"/>
      <c r="K393" s="155"/>
      <c r="L393" s="129">
        <f t="shared" si="122"/>
        <v>0</v>
      </c>
      <c r="AX393">
        <f t="shared" ca="1" si="110"/>
        <v>360</v>
      </c>
      <c r="AY393">
        <f t="shared" ca="1" si="118"/>
        <v>360</v>
      </c>
      <c r="AZ393" cm="1">
        <f t="array" aca="1" ref="AZ393" ca="1">_xlfn.LET(_xlpm.rozsah, $J$3:$J$10001,_xlpm.podminka, (_xlpm.rozsah&gt;H393)*(ISNUMBER(_xlpm.rozsah)),_xlpm.indexy, IF(_xlpm.podminka, ROW(_xlpm.rozsah)-MIN(ROW(_xlpm.rozsah))+1),_xlpm.prvni, MIN(_xlpm.indexy),_xlpm.finalni, IF(_xlpm.prvni=1, 2, _xlpm.prvni),INDEX(_xlpm.rozsah, _xlpm.finalni))</f>
        <v>1500</v>
      </c>
      <c r="BA393" cm="1">
        <f t="array" aca="1" ref="BA393" ca="1">INDEX($J$3:$J$10001,MATCH(AZ393,$J$3:$J$10004,0)-1)</f>
        <v>1400</v>
      </c>
      <c r="BB393">
        <f t="shared" ca="1" si="112"/>
        <v>360</v>
      </c>
      <c r="BC393">
        <f t="shared" ca="1" si="112"/>
        <v>360</v>
      </c>
      <c r="BD393">
        <f t="shared" ca="1" si="111"/>
        <v>0</v>
      </c>
      <c r="BE393">
        <f t="shared" ca="1" si="119"/>
        <v>360</v>
      </c>
      <c r="BF393">
        <f t="shared" ca="1" si="123"/>
        <v>360</v>
      </c>
      <c r="BG393">
        <f t="shared" ca="1" si="120"/>
        <v>360</v>
      </c>
      <c r="BH393" cm="1">
        <f t="array" aca="1" ref="BH393" ca="1">_xlfn.LET(_xlpm.rozsah, $J$3:$J$10001,_xlpm.podminka, (_xlpm.rozsah&gt;E393)*(ISNUMBER(_xlpm.rozsah)),_xlpm.indexy, IF(_xlpm.podminka, ROW(_xlpm.rozsah)-MIN(ROW(_xlpm.rozsah))+1),_xlpm.prvni, MIN(_xlpm.indexy),_xlpm.finalni, IF(_xlpm.prvni=1, 2, _xlpm.prvni),INDEX(_xlpm.rozsah, _xlpm.finalni))</f>
        <v>1500</v>
      </c>
      <c r="BI393" cm="1">
        <f t="array" aca="1" ref="BI393" ca="1">INDEX($J$3:$J$10001,MATCH(BH393,$J$3:$J$10004,0)-1)</f>
        <v>1400</v>
      </c>
      <c r="BJ393">
        <f t="shared" ca="1" si="113"/>
        <v>360</v>
      </c>
      <c r="BK393">
        <f t="shared" ca="1" si="113"/>
        <v>360</v>
      </c>
      <c r="BL393">
        <f t="shared" ca="1" si="124"/>
        <v>0</v>
      </c>
      <c r="BM393">
        <f t="shared" ca="1" si="121"/>
        <v>360</v>
      </c>
    </row>
    <row r="394" spans="1:65" x14ac:dyDescent="0.25">
      <c r="A394" s="64">
        <v>391</v>
      </c>
      <c r="B394" s="64">
        <v>42</v>
      </c>
      <c r="C394" s="64">
        <v>39</v>
      </c>
      <c r="D394" s="18">
        <v>391</v>
      </c>
      <c r="E394" s="21">
        <f t="shared" ca="1" si="114"/>
        <v>1344.876200790758</v>
      </c>
      <c r="F394" s="22">
        <f t="shared" ca="1" si="115"/>
        <v>138.25017183083955</v>
      </c>
      <c r="G394" s="23">
        <v>391</v>
      </c>
      <c r="H394" s="24">
        <f t="shared" ca="1" si="116"/>
        <v>1343.230924</v>
      </c>
      <c r="I394" s="25">
        <f t="shared" ca="1" si="117"/>
        <v>138.18600603600001</v>
      </c>
      <c r="J394" s="155"/>
      <c r="K394" s="155"/>
      <c r="L394" s="129">
        <f t="shared" si="122"/>
        <v>0</v>
      </c>
      <c r="AX394">
        <f t="shared" ca="1" si="110"/>
        <v>354.32309240000001</v>
      </c>
      <c r="AY394">
        <f t="shared" ca="1" si="118"/>
        <v>354.32309240000001</v>
      </c>
      <c r="AZ394" cm="1">
        <f t="array" aca="1" ref="AZ394" ca="1">_xlfn.LET(_xlpm.rozsah, $J$3:$J$10001,_xlpm.podminka, (_xlpm.rozsah&gt;H394)*(ISNUMBER(_xlpm.rozsah)),_xlpm.indexy, IF(_xlpm.podminka, ROW(_xlpm.rozsah)-MIN(ROW(_xlpm.rozsah))+1),_xlpm.prvni, MIN(_xlpm.indexy),_xlpm.finalni, IF(_xlpm.prvni=1, 2, _xlpm.prvni),INDEX(_xlpm.rozsah, _xlpm.finalni))</f>
        <v>1400</v>
      </c>
      <c r="BA394" cm="1">
        <f t="array" aca="1" ref="BA394" ca="1">INDEX($J$3:$J$10001,MATCH(AZ394,$J$3:$J$10004,0)-1)</f>
        <v>1300</v>
      </c>
      <c r="BB394">
        <f t="shared" ca="1" si="112"/>
        <v>360</v>
      </c>
      <c r="BC394">
        <f t="shared" ca="1" si="112"/>
        <v>350</v>
      </c>
      <c r="BD394">
        <f t="shared" ca="1" si="111"/>
        <v>10</v>
      </c>
      <c r="BE394">
        <f t="shared" ca="1" si="119"/>
        <v>355.67690759999999</v>
      </c>
      <c r="BF394">
        <f t="shared" ca="1" si="123"/>
        <v>354.48762007907578</v>
      </c>
      <c r="BG394">
        <f t="shared" ca="1" si="120"/>
        <v>354.48762007907578</v>
      </c>
      <c r="BH394" cm="1">
        <f t="array" aca="1" ref="BH394" ca="1">_xlfn.LET(_xlpm.rozsah, $J$3:$J$10001,_xlpm.podminka, (_xlpm.rozsah&gt;E394)*(ISNUMBER(_xlpm.rozsah)),_xlpm.indexy, IF(_xlpm.podminka, ROW(_xlpm.rozsah)-MIN(ROW(_xlpm.rozsah))+1),_xlpm.prvni, MIN(_xlpm.indexy),_xlpm.finalni, IF(_xlpm.prvni=1, 2, _xlpm.prvni),INDEX(_xlpm.rozsah, _xlpm.finalni))</f>
        <v>1400</v>
      </c>
      <c r="BI394" cm="1">
        <f t="array" aca="1" ref="BI394" ca="1">INDEX($J$3:$J$10001,MATCH(BH394,$J$3:$J$10004,0)-1)</f>
        <v>1300</v>
      </c>
      <c r="BJ394">
        <f t="shared" ca="1" si="113"/>
        <v>360</v>
      </c>
      <c r="BK394">
        <f t="shared" ca="1" si="113"/>
        <v>350</v>
      </c>
      <c r="BL394">
        <f t="shared" ca="1" si="124"/>
        <v>10</v>
      </c>
      <c r="BM394">
        <f t="shared" ca="1" si="121"/>
        <v>355.51237992092422</v>
      </c>
    </row>
    <row r="395" spans="1:65" x14ac:dyDescent="0.25">
      <c r="A395" s="64">
        <v>392</v>
      </c>
      <c r="B395" s="64">
        <v>27</v>
      </c>
      <c r="C395" s="64">
        <v>0</v>
      </c>
      <c r="D395" s="18">
        <v>392</v>
      </c>
      <c r="E395" s="21">
        <f t="shared" ca="1" si="114"/>
        <v>1114.563271936916</v>
      </c>
      <c r="F395" s="22">
        <f t="shared" ca="1" si="115"/>
        <v>0</v>
      </c>
      <c r="G395" s="28">
        <v>392</v>
      </c>
      <c r="H395" s="24">
        <f t="shared" ca="1" si="116"/>
        <v>1113.505594</v>
      </c>
      <c r="I395" s="25">
        <f t="shared" ca="1" si="117"/>
        <v>0</v>
      </c>
      <c r="J395" s="155"/>
      <c r="K395" s="155"/>
      <c r="L395" s="129">
        <f t="shared" si="122"/>
        <v>0</v>
      </c>
      <c r="AX395">
        <f t="shared" ca="1" si="110"/>
        <v>302.70111880000002</v>
      </c>
      <c r="AY395">
        <f t="shared" ca="1" si="118"/>
        <v>302.70111880000002</v>
      </c>
      <c r="AZ395" cm="1">
        <f t="array" aca="1" ref="AZ395" ca="1">_xlfn.LET(_xlpm.rozsah, $J$3:$J$10001,_xlpm.podminka, (_xlpm.rozsah&gt;H395)*(ISNUMBER(_xlpm.rozsah)),_xlpm.indexy, IF(_xlpm.podminka, ROW(_xlpm.rozsah)-MIN(ROW(_xlpm.rozsah))+1),_xlpm.prvni, MIN(_xlpm.indexy),_xlpm.finalni, IF(_xlpm.prvni=1, 2, _xlpm.prvni),INDEX(_xlpm.rozsah, _xlpm.finalni))</f>
        <v>1200</v>
      </c>
      <c r="BA395" cm="1">
        <f t="array" aca="1" ref="BA395" ca="1">INDEX($J$3:$J$10001,MATCH(AZ395,$J$3:$J$10004,0)-1)</f>
        <v>1100</v>
      </c>
      <c r="BB395">
        <f t="shared" ca="1" si="112"/>
        <v>320</v>
      </c>
      <c r="BC395">
        <f t="shared" ca="1" si="112"/>
        <v>300</v>
      </c>
      <c r="BD395">
        <f t="shared" ca="1" si="111"/>
        <v>20</v>
      </c>
      <c r="BE395">
        <f t="shared" ca="1" si="119"/>
        <v>317.29888119999998</v>
      </c>
      <c r="BF395">
        <f t="shared" ca="1" si="123"/>
        <v>302.91265438738321</v>
      </c>
      <c r="BG395">
        <f t="shared" ca="1" si="120"/>
        <v>302.91265438738321</v>
      </c>
      <c r="BH395" cm="1">
        <f t="array" aca="1" ref="BH395" ca="1">_xlfn.LET(_xlpm.rozsah, $J$3:$J$10001,_xlpm.podminka, (_xlpm.rozsah&gt;E395)*(ISNUMBER(_xlpm.rozsah)),_xlpm.indexy, IF(_xlpm.podminka, ROW(_xlpm.rozsah)-MIN(ROW(_xlpm.rozsah))+1),_xlpm.prvni, MIN(_xlpm.indexy),_xlpm.finalni, IF(_xlpm.prvni=1, 2, _xlpm.prvni),INDEX(_xlpm.rozsah, _xlpm.finalni))</f>
        <v>1200</v>
      </c>
      <c r="BI395" cm="1">
        <f t="array" aca="1" ref="BI395" ca="1">INDEX($J$3:$J$10001,MATCH(BH395,$J$3:$J$10004,0)-1)</f>
        <v>1100</v>
      </c>
      <c r="BJ395">
        <f t="shared" ca="1" si="113"/>
        <v>320</v>
      </c>
      <c r="BK395">
        <f t="shared" ca="1" si="113"/>
        <v>300</v>
      </c>
      <c r="BL395">
        <f t="shared" ca="1" si="124"/>
        <v>20</v>
      </c>
      <c r="BM395">
        <f t="shared" ca="1" si="121"/>
        <v>317.08734561261679</v>
      </c>
    </row>
    <row r="396" spans="1:65" x14ac:dyDescent="0.25">
      <c r="A396" s="64">
        <v>393</v>
      </c>
      <c r="B396" s="64">
        <v>14</v>
      </c>
      <c r="C396" s="64">
        <v>5</v>
      </c>
      <c r="D396" s="18">
        <v>393</v>
      </c>
      <c r="E396" s="21">
        <f t="shared" ca="1" si="114"/>
        <v>914.95873359691927</v>
      </c>
      <c r="F396" s="22">
        <f t="shared" ca="1" si="115"/>
        <v>13.224381003953789</v>
      </c>
      <c r="G396" s="23">
        <v>393</v>
      </c>
      <c r="H396" s="24">
        <f t="shared" ca="1" si="116"/>
        <v>914.41030799999999</v>
      </c>
      <c r="I396" s="25">
        <f t="shared" ca="1" si="117"/>
        <v>13.216154619999999</v>
      </c>
      <c r="J396" s="155"/>
      <c r="K396" s="155"/>
      <c r="L396" s="129">
        <f t="shared" si="122"/>
        <v>0</v>
      </c>
      <c r="AX396">
        <f t="shared" ca="1" si="110"/>
        <v>264.32309240000001</v>
      </c>
      <c r="AY396">
        <f t="shared" ca="1" si="118"/>
        <v>264.32309240000001</v>
      </c>
      <c r="AZ396" cm="1">
        <f t="array" aca="1" ref="AZ396" ca="1">_xlfn.LET(_xlpm.rozsah, $J$3:$J$10001,_xlpm.podminka, (_xlpm.rozsah&gt;H396)*(ISNUMBER(_xlpm.rozsah)),_xlpm.indexy, IF(_xlpm.podminka, ROW(_xlpm.rozsah)-MIN(ROW(_xlpm.rozsah))+1),_xlpm.prvni, MIN(_xlpm.indexy),_xlpm.finalni, IF(_xlpm.prvni=1, 2, _xlpm.prvni),INDEX(_xlpm.rozsah, _xlpm.finalni))</f>
        <v>1000</v>
      </c>
      <c r="BA396" cm="1">
        <f t="array" aca="1" ref="BA396" ca="1">INDEX($J$3:$J$10001,MATCH(AZ396,$J$3:$J$10004,0)-1)</f>
        <v>900</v>
      </c>
      <c r="BB396">
        <f t="shared" ca="1" si="112"/>
        <v>290</v>
      </c>
      <c r="BC396">
        <f t="shared" ca="1" si="112"/>
        <v>260</v>
      </c>
      <c r="BD396">
        <f t="shared" ca="1" si="111"/>
        <v>30</v>
      </c>
      <c r="BE396">
        <f t="shared" ca="1" si="119"/>
        <v>285.67690759999999</v>
      </c>
      <c r="BF396">
        <f t="shared" ca="1" si="123"/>
        <v>264.48762007907578</v>
      </c>
      <c r="BG396">
        <f t="shared" ca="1" si="120"/>
        <v>264.48762007907578</v>
      </c>
      <c r="BH396" cm="1">
        <f t="array" aca="1" ref="BH396" ca="1">_xlfn.LET(_xlpm.rozsah, $J$3:$J$10001,_xlpm.podminka, (_xlpm.rozsah&gt;E396)*(ISNUMBER(_xlpm.rozsah)),_xlpm.indexy, IF(_xlpm.podminka, ROW(_xlpm.rozsah)-MIN(ROW(_xlpm.rozsah))+1),_xlpm.prvni, MIN(_xlpm.indexy),_xlpm.finalni, IF(_xlpm.prvni=1, 2, _xlpm.prvni),INDEX(_xlpm.rozsah, _xlpm.finalni))</f>
        <v>1000</v>
      </c>
      <c r="BI396" cm="1">
        <f t="array" aca="1" ref="BI396" ca="1">INDEX($J$3:$J$10001,MATCH(BH396,$J$3:$J$10004,0)-1)</f>
        <v>900</v>
      </c>
      <c r="BJ396">
        <f t="shared" ca="1" si="113"/>
        <v>290</v>
      </c>
      <c r="BK396">
        <f t="shared" ca="1" si="113"/>
        <v>260</v>
      </c>
      <c r="BL396">
        <f t="shared" ca="1" si="124"/>
        <v>30</v>
      </c>
      <c r="BM396">
        <f t="shared" ca="1" si="121"/>
        <v>285.51237992092422</v>
      </c>
    </row>
    <row r="397" spans="1:65" x14ac:dyDescent="0.25">
      <c r="A397" s="64">
        <v>394</v>
      </c>
      <c r="B397" s="64">
        <v>14</v>
      </c>
      <c r="C397" s="64">
        <v>14</v>
      </c>
      <c r="D397" s="18">
        <v>394</v>
      </c>
      <c r="E397" s="21">
        <f t="shared" ca="1" si="114"/>
        <v>914.95873359691927</v>
      </c>
      <c r="F397" s="22">
        <f t="shared" ca="1" si="115"/>
        <v>37.028266811070608</v>
      </c>
      <c r="G397" s="28">
        <v>394</v>
      </c>
      <c r="H397" s="24">
        <f t="shared" ca="1" si="116"/>
        <v>914.41030799999999</v>
      </c>
      <c r="I397" s="25">
        <f t="shared" ca="1" si="117"/>
        <v>37.005232935999999</v>
      </c>
      <c r="J397" s="155"/>
      <c r="K397" s="155"/>
      <c r="L397" s="129">
        <f t="shared" si="122"/>
        <v>0</v>
      </c>
      <c r="AX397">
        <f t="shared" ca="1" si="110"/>
        <v>264.32309240000001</v>
      </c>
      <c r="AY397">
        <f t="shared" ca="1" si="118"/>
        <v>264.32309240000001</v>
      </c>
      <c r="AZ397" cm="1">
        <f t="array" aca="1" ref="AZ397" ca="1">_xlfn.LET(_xlpm.rozsah, $J$3:$J$10001,_xlpm.podminka, (_xlpm.rozsah&gt;H397)*(ISNUMBER(_xlpm.rozsah)),_xlpm.indexy, IF(_xlpm.podminka, ROW(_xlpm.rozsah)-MIN(ROW(_xlpm.rozsah))+1),_xlpm.prvni, MIN(_xlpm.indexy),_xlpm.finalni, IF(_xlpm.prvni=1, 2, _xlpm.prvni),INDEX(_xlpm.rozsah, _xlpm.finalni))</f>
        <v>1000</v>
      </c>
      <c r="BA397" cm="1">
        <f t="array" aca="1" ref="BA397" ca="1">INDEX($J$3:$J$10001,MATCH(AZ397,$J$3:$J$10004,0)-1)</f>
        <v>900</v>
      </c>
      <c r="BB397">
        <f t="shared" ca="1" si="112"/>
        <v>290</v>
      </c>
      <c r="BC397">
        <f t="shared" ca="1" si="112"/>
        <v>260</v>
      </c>
      <c r="BD397">
        <f t="shared" ca="1" si="111"/>
        <v>30</v>
      </c>
      <c r="BE397">
        <f t="shared" ca="1" si="119"/>
        <v>285.67690759999999</v>
      </c>
      <c r="BF397">
        <f t="shared" ca="1" si="123"/>
        <v>264.48762007907578</v>
      </c>
      <c r="BG397">
        <f t="shared" ca="1" si="120"/>
        <v>264.48762007907578</v>
      </c>
      <c r="BH397" cm="1">
        <f t="array" aca="1" ref="BH397" ca="1">_xlfn.LET(_xlpm.rozsah, $J$3:$J$10001,_xlpm.podminka, (_xlpm.rozsah&gt;E397)*(ISNUMBER(_xlpm.rozsah)),_xlpm.indexy, IF(_xlpm.podminka, ROW(_xlpm.rozsah)-MIN(ROW(_xlpm.rozsah))+1),_xlpm.prvni, MIN(_xlpm.indexy),_xlpm.finalni, IF(_xlpm.prvni=1, 2, _xlpm.prvni),INDEX(_xlpm.rozsah, _xlpm.finalni))</f>
        <v>1000</v>
      </c>
      <c r="BI397" cm="1">
        <f t="array" aca="1" ref="BI397" ca="1">INDEX($J$3:$J$10001,MATCH(BH397,$J$3:$J$10004,0)-1)</f>
        <v>900</v>
      </c>
      <c r="BJ397">
        <f t="shared" ca="1" si="113"/>
        <v>290</v>
      </c>
      <c r="BK397">
        <f t="shared" ca="1" si="113"/>
        <v>260</v>
      </c>
      <c r="BL397">
        <f t="shared" ca="1" si="124"/>
        <v>30</v>
      </c>
      <c r="BM397">
        <f t="shared" ca="1" si="121"/>
        <v>285.51237992092422</v>
      </c>
    </row>
    <row r="398" spans="1:65" x14ac:dyDescent="0.25">
      <c r="A398" s="64">
        <v>395</v>
      </c>
      <c r="B398" s="64">
        <v>24</v>
      </c>
      <c r="C398" s="64">
        <v>54</v>
      </c>
      <c r="D398" s="18">
        <v>395</v>
      </c>
      <c r="E398" s="21">
        <f t="shared" ca="1" si="114"/>
        <v>1068.5006861661473</v>
      </c>
      <c r="F398" s="22">
        <f t="shared" ca="1" si="115"/>
        <v>160.29903705297195</v>
      </c>
      <c r="G398" s="23">
        <v>395</v>
      </c>
      <c r="H398" s="24">
        <f t="shared" ca="1" si="116"/>
        <v>1067.560528</v>
      </c>
      <c r="I398" s="25">
        <f t="shared" ca="1" si="117"/>
        <v>160.24826851200001</v>
      </c>
      <c r="J398" s="155"/>
      <c r="K398" s="155"/>
      <c r="L398" s="129">
        <f t="shared" si="122"/>
        <v>0</v>
      </c>
      <c r="AX398">
        <f t="shared" ca="1" si="110"/>
        <v>296.75605280000002</v>
      </c>
      <c r="AY398">
        <f t="shared" ca="1" si="118"/>
        <v>296.75605280000002</v>
      </c>
      <c r="AZ398" cm="1">
        <f t="array" aca="1" ref="AZ398" ca="1">_xlfn.LET(_xlpm.rozsah, $J$3:$J$10001,_xlpm.podminka, (_xlpm.rozsah&gt;H398)*(ISNUMBER(_xlpm.rozsah)),_xlpm.indexy, IF(_xlpm.podminka, ROW(_xlpm.rozsah)-MIN(ROW(_xlpm.rozsah))+1),_xlpm.prvni, MIN(_xlpm.indexy),_xlpm.finalni, IF(_xlpm.prvni=1, 2, _xlpm.prvni),INDEX(_xlpm.rozsah, _xlpm.finalni))</f>
        <v>1100</v>
      </c>
      <c r="BA398" cm="1">
        <f t="array" aca="1" ref="BA398" ca="1">INDEX($J$3:$J$10001,MATCH(AZ398,$J$3:$J$10004,0)-1)</f>
        <v>1000</v>
      </c>
      <c r="BB398">
        <f t="shared" ca="1" si="112"/>
        <v>300</v>
      </c>
      <c r="BC398">
        <f t="shared" ca="1" si="112"/>
        <v>290</v>
      </c>
      <c r="BD398">
        <f t="shared" ca="1" si="111"/>
        <v>10</v>
      </c>
      <c r="BE398">
        <f t="shared" ca="1" si="119"/>
        <v>293.24394719999998</v>
      </c>
      <c r="BF398">
        <f t="shared" ca="1" si="123"/>
        <v>296.85006861661475</v>
      </c>
      <c r="BG398">
        <f t="shared" ca="1" si="120"/>
        <v>296.85006861661475</v>
      </c>
      <c r="BH398" cm="1">
        <f t="array" aca="1" ref="BH398" ca="1">_xlfn.LET(_xlpm.rozsah, $J$3:$J$10001,_xlpm.podminka, (_xlpm.rozsah&gt;E398)*(ISNUMBER(_xlpm.rozsah)),_xlpm.indexy, IF(_xlpm.podminka, ROW(_xlpm.rozsah)-MIN(ROW(_xlpm.rozsah))+1),_xlpm.prvni, MIN(_xlpm.indexy),_xlpm.finalni, IF(_xlpm.prvni=1, 2, _xlpm.prvni),INDEX(_xlpm.rozsah, _xlpm.finalni))</f>
        <v>1100</v>
      </c>
      <c r="BI398" cm="1">
        <f t="array" aca="1" ref="BI398" ca="1">INDEX($J$3:$J$10001,MATCH(BH398,$J$3:$J$10004,0)-1)</f>
        <v>1000</v>
      </c>
      <c r="BJ398">
        <f t="shared" ca="1" si="113"/>
        <v>300</v>
      </c>
      <c r="BK398">
        <f t="shared" ca="1" si="113"/>
        <v>290</v>
      </c>
      <c r="BL398">
        <f t="shared" ca="1" si="124"/>
        <v>10</v>
      </c>
      <c r="BM398">
        <f t="shared" ca="1" si="121"/>
        <v>293.14993138338525</v>
      </c>
    </row>
    <row r="399" spans="1:65" x14ac:dyDescent="0.25">
      <c r="A399" s="64">
        <v>396</v>
      </c>
      <c r="B399" s="64">
        <v>60</v>
      </c>
      <c r="C399" s="64">
        <v>90</v>
      </c>
      <c r="D399" s="18">
        <v>396</v>
      </c>
      <c r="E399" s="21">
        <f t="shared" ca="1" si="114"/>
        <v>1621.2517154153684</v>
      </c>
      <c r="F399" s="22">
        <f t="shared" ca="1" si="115"/>
        <v>320.66987649009343</v>
      </c>
      <c r="G399" s="28">
        <v>396</v>
      </c>
      <c r="H399" s="24">
        <f t="shared" ca="1" si="116"/>
        <v>1618.9013199999999</v>
      </c>
      <c r="I399" s="25">
        <f t="shared" ca="1" si="117"/>
        <v>320.83910495999999</v>
      </c>
      <c r="J399" s="155"/>
      <c r="K399" s="155"/>
      <c r="L399" s="129">
        <f t="shared" si="122"/>
        <v>0</v>
      </c>
      <c r="AX399">
        <f t="shared" ca="1" si="110"/>
        <v>356.48789440000002</v>
      </c>
      <c r="AY399">
        <f t="shared" ca="1" si="118"/>
        <v>351.51210559999998</v>
      </c>
      <c r="AZ399" cm="1">
        <f t="array" aca="1" ref="AZ399" ca="1">_xlfn.LET(_xlpm.rozsah, $J$3:$J$10001,_xlpm.podminka, (_xlpm.rozsah&gt;H399)*(ISNUMBER(_xlpm.rozsah)),_xlpm.indexy, IF(_xlpm.podminka, ROW(_xlpm.rozsah)-MIN(ROW(_xlpm.rozsah))+1),_xlpm.prvni, MIN(_xlpm.indexy),_xlpm.finalni, IF(_xlpm.prvni=1, 2, _xlpm.prvni),INDEX(_xlpm.rozsah, _xlpm.finalni))</f>
        <v>1700</v>
      </c>
      <c r="BA399" cm="1">
        <f t="array" aca="1" ref="BA399" ca="1">INDEX($J$3:$J$10001,MATCH(AZ399,$J$3:$J$10004,0)-1)</f>
        <v>1600</v>
      </c>
      <c r="BB399">
        <f t="shared" ca="1" si="112"/>
        <v>350</v>
      </c>
      <c r="BC399">
        <f t="shared" ca="1" si="112"/>
        <v>358</v>
      </c>
      <c r="BD399">
        <f t="shared" ca="1" si="111"/>
        <v>-8</v>
      </c>
      <c r="BE399">
        <f t="shared" ca="1" si="119"/>
        <v>356.48789440000002</v>
      </c>
      <c r="BF399">
        <f t="shared" ca="1" si="123"/>
        <v>356.2998627667705</v>
      </c>
      <c r="BG399">
        <f t="shared" ca="1" si="120"/>
        <v>351.7001372332295</v>
      </c>
      <c r="BH399" cm="1">
        <f t="array" aca="1" ref="BH399" ca="1">_xlfn.LET(_xlpm.rozsah, $J$3:$J$10001,_xlpm.podminka, (_xlpm.rozsah&gt;E399)*(ISNUMBER(_xlpm.rozsah)),_xlpm.indexy, IF(_xlpm.podminka, ROW(_xlpm.rozsah)-MIN(ROW(_xlpm.rozsah))+1),_xlpm.prvni, MIN(_xlpm.indexy),_xlpm.finalni, IF(_xlpm.prvni=1, 2, _xlpm.prvni),INDEX(_xlpm.rozsah, _xlpm.finalni))</f>
        <v>1700</v>
      </c>
      <c r="BI399" cm="1">
        <f t="array" aca="1" ref="BI399" ca="1">INDEX($J$3:$J$10001,MATCH(BH399,$J$3:$J$10004,0)-1)</f>
        <v>1600</v>
      </c>
      <c r="BJ399">
        <f t="shared" ca="1" si="113"/>
        <v>350</v>
      </c>
      <c r="BK399">
        <f t="shared" ca="1" si="113"/>
        <v>358</v>
      </c>
      <c r="BL399">
        <f t="shared" ca="1" si="124"/>
        <v>-8</v>
      </c>
      <c r="BM399">
        <f t="shared" ca="1" si="121"/>
        <v>356.2998627667705</v>
      </c>
    </row>
    <row r="400" spans="1:65" x14ac:dyDescent="0.25">
      <c r="A400" s="64">
        <v>397</v>
      </c>
      <c r="B400" s="64">
        <v>53</v>
      </c>
      <c r="C400" s="64">
        <v>66</v>
      </c>
      <c r="D400" s="18">
        <v>397</v>
      </c>
      <c r="E400" s="21">
        <f t="shared" ca="1" si="114"/>
        <v>1513.7723486169089</v>
      </c>
      <c r="F400" s="22">
        <f t="shared" ca="1" si="115"/>
        <v>237.41820499825681</v>
      </c>
      <c r="G400" s="23">
        <v>397</v>
      </c>
      <c r="H400" s="24">
        <f t="shared" ca="1" si="116"/>
        <v>1511.6961659999999</v>
      </c>
      <c r="I400" s="25">
        <f t="shared" ca="1" si="117"/>
        <v>237.44561060880002</v>
      </c>
      <c r="J400" s="155"/>
      <c r="K400" s="155"/>
      <c r="L400" s="129">
        <f t="shared" si="122"/>
        <v>0</v>
      </c>
      <c r="AX400">
        <f t="shared" ca="1" si="110"/>
        <v>359.76607668000003</v>
      </c>
      <c r="AY400">
        <f t="shared" ca="1" si="118"/>
        <v>358.23392331999997</v>
      </c>
      <c r="AZ400" cm="1">
        <f t="array" aca="1" ref="AZ400" ca="1">_xlfn.LET(_xlpm.rozsah, $J$3:$J$10001,_xlpm.podminka, (_xlpm.rozsah&gt;H400)*(ISNUMBER(_xlpm.rozsah)),_xlpm.indexy, IF(_xlpm.podminka, ROW(_xlpm.rozsah)-MIN(ROW(_xlpm.rozsah))+1),_xlpm.prvni, MIN(_xlpm.indexy),_xlpm.finalni, IF(_xlpm.prvni=1, 2, _xlpm.prvni),INDEX(_xlpm.rozsah, _xlpm.finalni))</f>
        <v>1600</v>
      </c>
      <c r="BA400" cm="1">
        <f t="array" aca="1" ref="BA400" ca="1">INDEX($J$3:$J$10001,MATCH(AZ400,$J$3:$J$10004,0)-1)</f>
        <v>1500</v>
      </c>
      <c r="BB400">
        <f t="shared" ca="1" si="112"/>
        <v>358</v>
      </c>
      <c r="BC400">
        <f t="shared" ca="1" si="112"/>
        <v>360</v>
      </c>
      <c r="BD400">
        <f t="shared" ca="1" si="111"/>
        <v>-2</v>
      </c>
      <c r="BE400">
        <f t="shared" ca="1" si="119"/>
        <v>359.76607668000003</v>
      </c>
      <c r="BF400">
        <f t="shared" ca="1" si="123"/>
        <v>359.72455302766184</v>
      </c>
      <c r="BG400">
        <f t="shared" ca="1" si="120"/>
        <v>358.27544697233816</v>
      </c>
      <c r="BH400" cm="1">
        <f t="array" aca="1" ref="BH400" ca="1">_xlfn.LET(_xlpm.rozsah, $J$3:$J$10001,_xlpm.podminka, (_xlpm.rozsah&gt;E400)*(ISNUMBER(_xlpm.rozsah)),_xlpm.indexy, IF(_xlpm.podminka, ROW(_xlpm.rozsah)-MIN(ROW(_xlpm.rozsah))+1),_xlpm.prvni, MIN(_xlpm.indexy),_xlpm.finalni, IF(_xlpm.prvni=1, 2, _xlpm.prvni),INDEX(_xlpm.rozsah, _xlpm.finalni))</f>
        <v>1600</v>
      </c>
      <c r="BI400" cm="1">
        <f t="array" aca="1" ref="BI400" ca="1">INDEX($J$3:$J$10001,MATCH(BH400,$J$3:$J$10004,0)-1)</f>
        <v>1500</v>
      </c>
      <c r="BJ400">
        <f t="shared" ca="1" si="113"/>
        <v>358</v>
      </c>
      <c r="BK400">
        <f t="shared" ca="1" si="113"/>
        <v>360</v>
      </c>
      <c r="BL400">
        <f t="shared" ca="1" si="124"/>
        <v>-2</v>
      </c>
      <c r="BM400">
        <f t="shared" ca="1" si="121"/>
        <v>359.72455302766184</v>
      </c>
    </row>
    <row r="401" spans="1:65" x14ac:dyDescent="0.25">
      <c r="A401" s="64">
        <v>398</v>
      </c>
      <c r="B401" s="64">
        <v>70</v>
      </c>
      <c r="C401" s="64">
        <v>48</v>
      </c>
      <c r="D401" s="18">
        <v>398</v>
      </c>
      <c r="E401" s="21">
        <f t="shared" ca="1" si="114"/>
        <v>1774.7936679845966</v>
      </c>
      <c r="F401" s="22">
        <f t="shared" ca="1" si="115"/>
        <v>161.8968366924569</v>
      </c>
      <c r="G401" s="28">
        <v>398</v>
      </c>
      <c r="H401" s="24">
        <f t="shared" ca="1" si="116"/>
        <v>1772.0515399999999</v>
      </c>
      <c r="I401" s="25">
        <f t="shared" ca="1" si="117"/>
        <v>162.12059433599998</v>
      </c>
      <c r="J401" s="155"/>
      <c r="K401" s="155"/>
      <c r="L401" s="129">
        <f t="shared" si="122"/>
        <v>0</v>
      </c>
      <c r="AX401">
        <f t="shared" ca="1" si="110"/>
        <v>337.75123819999999</v>
      </c>
      <c r="AY401">
        <f t="shared" ca="1" si="118"/>
        <v>345.24876180000001</v>
      </c>
      <c r="AZ401" cm="1">
        <f t="array" aca="1" ref="AZ401" ca="1">_xlfn.LET(_xlpm.rozsah, $J$3:$J$10001,_xlpm.podminka, (_xlpm.rozsah&gt;H401)*(ISNUMBER(_xlpm.rozsah)),_xlpm.indexy, IF(_xlpm.podminka, ROW(_xlpm.rozsah)-MIN(ROW(_xlpm.rozsah))+1),_xlpm.prvni, MIN(_xlpm.indexy),_xlpm.finalni, IF(_xlpm.prvni=1, 2, _xlpm.prvni),INDEX(_xlpm.rozsah, _xlpm.finalni))</f>
        <v>1800</v>
      </c>
      <c r="BA401" cm="1">
        <f t="array" aca="1" ref="BA401" ca="1">INDEX($J$3:$J$10001,MATCH(AZ401,$J$3:$J$10004,0)-1)</f>
        <v>1700</v>
      </c>
      <c r="BB401">
        <f t="shared" ca="1" si="112"/>
        <v>333</v>
      </c>
      <c r="BC401">
        <f t="shared" ca="1" si="112"/>
        <v>350</v>
      </c>
      <c r="BD401">
        <f t="shared" ca="1" si="111"/>
        <v>-17</v>
      </c>
      <c r="BE401">
        <f t="shared" ca="1" si="119"/>
        <v>337.75123819999999</v>
      </c>
      <c r="BF401">
        <f t="shared" ca="1" si="123"/>
        <v>337.28507644261856</v>
      </c>
      <c r="BG401">
        <f t="shared" ca="1" si="120"/>
        <v>345.71492355738144</v>
      </c>
      <c r="BH401" cm="1">
        <f t="array" aca="1" ref="BH401" ca="1">_xlfn.LET(_xlpm.rozsah, $J$3:$J$10001,_xlpm.podminka, (_xlpm.rozsah&gt;E401)*(ISNUMBER(_xlpm.rozsah)),_xlpm.indexy, IF(_xlpm.podminka, ROW(_xlpm.rozsah)-MIN(ROW(_xlpm.rozsah))+1),_xlpm.prvni, MIN(_xlpm.indexy),_xlpm.finalni, IF(_xlpm.prvni=1, 2, _xlpm.prvni),INDEX(_xlpm.rozsah, _xlpm.finalni))</f>
        <v>1800</v>
      </c>
      <c r="BI401" cm="1">
        <f t="array" aca="1" ref="BI401" ca="1">INDEX($J$3:$J$10001,MATCH(BH401,$J$3:$J$10004,0)-1)</f>
        <v>1700</v>
      </c>
      <c r="BJ401">
        <f t="shared" ca="1" si="113"/>
        <v>333</v>
      </c>
      <c r="BK401">
        <f t="shared" ca="1" si="113"/>
        <v>350</v>
      </c>
      <c r="BL401">
        <f t="shared" ca="1" si="124"/>
        <v>-17</v>
      </c>
      <c r="BM401">
        <f t="shared" ca="1" si="121"/>
        <v>337.28507644261856</v>
      </c>
    </row>
    <row r="402" spans="1:65" x14ac:dyDescent="0.25">
      <c r="A402" s="64">
        <v>399</v>
      </c>
      <c r="B402" s="64">
        <v>77</v>
      </c>
      <c r="C402" s="64">
        <v>93</v>
      </c>
      <c r="D402" s="18">
        <v>399</v>
      </c>
      <c r="E402" s="21">
        <f t="shared" ca="1" si="114"/>
        <v>1882.2730347830561</v>
      </c>
      <c r="F402" s="22">
        <f t="shared" ca="1" si="115"/>
        <v>296.68263320079882</v>
      </c>
      <c r="G402" s="23">
        <v>399</v>
      </c>
      <c r="H402" s="24">
        <f t="shared" ca="1" si="116"/>
        <v>1879.2566939999999</v>
      </c>
      <c r="I402" s="25">
        <f t="shared" ca="1" si="117"/>
        <v>297.15951667860003</v>
      </c>
      <c r="J402" s="155"/>
      <c r="K402" s="155"/>
      <c r="L402" s="129">
        <f t="shared" si="122"/>
        <v>0</v>
      </c>
      <c r="AX402">
        <f t="shared" ca="1" si="110"/>
        <v>319.52636202000002</v>
      </c>
      <c r="AY402">
        <f t="shared" ca="1" si="118"/>
        <v>329.47363797999998</v>
      </c>
      <c r="AZ402" cm="1">
        <f t="array" aca="1" ref="AZ402" ca="1">_xlfn.LET(_xlpm.rozsah, $J$3:$J$10001,_xlpm.podminka, (_xlpm.rozsah&gt;H402)*(ISNUMBER(_xlpm.rozsah)),_xlpm.indexy, IF(_xlpm.podminka, ROW(_xlpm.rozsah)-MIN(ROW(_xlpm.rozsah))+1),_xlpm.prvni, MIN(_xlpm.indexy),_xlpm.finalni, IF(_xlpm.prvni=1, 2, _xlpm.prvni),INDEX(_xlpm.rozsah, _xlpm.finalni))</f>
        <v>1900</v>
      </c>
      <c r="BA402" cm="1">
        <f t="array" aca="1" ref="BA402" ca="1">INDEX($J$3:$J$10001,MATCH(AZ402,$J$3:$J$10004,0)-1)</f>
        <v>1800</v>
      </c>
      <c r="BB402">
        <f t="shared" ca="1" si="112"/>
        <v>316</v>
      </c>
      <c r="BC402">
        <f t="shared" ca="1" si="112"/>
        <v>333</v>
      </c>
      <c r="BD402">
        <f t="shared" ca="1" si="111"/>
        <v>-17</v>
      </c>
      <c r="BE402">
        <f t="shared" ca="1" si="119"/>
        <v>319.52636202000002</v>
      </c>
      <c r="BF402">
        <f t="shared" ca="1" si="123"/>
        <v>319.01358408688048</v>
      </c>
      <c r="BG402">
        <f t="shared" ca="1" si="120"/>
        <v>329.98641591311952</v>
      </c>
      <c r="BH402" cm="1">
        <f t="array" aca="1" ref="BH402" ca="1">_xlfn.LET(_xlpm.rozsah, $J$3:$J$10001,_xlpm.podminka, (_xlpm.rozsah&gt;E402)*(ISNUMBER(_xlpm.rozsah)),_xlpm.indexy, IF(_xlpm.podminka, ROW(_xlpm.rozsah)-MIN(ROW(_xlpm.rozsah))+1),_xlpm.prvni, MIN(_xlpm.indexy),_xlpm.finalni, IF(_xlpm.prvni=1, 2, _xlpm.prvni),INDEX(_xlpm.rozsah, _xlpm.finalni))</f>
        <v>1900</v>
      </c>
      <c r="BI402" cm="1">
        <f t="array" aca="1" ref="BI402" ca="1">INDEX($J$3:$J$10001,MATCH(BH402,$J$3:$J$10004,0)-1)</f>
        <v>1800</v>
      </c>
      <c r="BJ402">
        <f t="shared" ca="1" si="113"/>
        <v>316</v>
      </c>
      <c r="BK402">
        <f t="shared" ca="1" si="113"/>
        <v>333</v>
      </c>
      <c r="BL402">
        <f t="shared" ca="1" si="124"/>
        <v>-17</v>
      </c>
      <c r="BM402">
        <f t="shared" ca="1" si="121"/>
        <v>319.01358408688048</v>
      </c>
    </row>
    <row r="403" spans="1:65" x14ac:dyDescent="0.25">
      <c r="A403" s="64">
        <v>400</v>
      </c>
      <c r="B403" s="64">
        <v>79</v>
      </c>
      <c r="C403" s="64">
        <v>67</v>
      </c>
      <c r="D403" s="18">
        <v>400</v>
      </c>
      <c r="E403" s="21">
        <f t="shared" ca="1" si="114"/>
        <v>1912.9814252969018</v>
      </c>
      <c r="F403" s="22">
        <f t="shared" ca="1" si="115"/>
        <v>210.32839120817215</v>
      </c>
      <c r="G403" s="28">
        <v>400</v>
      </c>
      <c r="H403" s="24">
        <f t="shared" ca="1" si="116"/>
        <v>1909.8867379999999</v>
      </c>
      <c r="I403" s="25">
        <f t="shared" ca="1" si="117"/>
        <v>210.66014168640001</v>
      </c>
      <c r="J403" s="155"/>
      <c r="K403" s="155"/>
      <c r="L403" s="129">
        <f t="shared" si="122"/>
        <v>0</v>
      </c>
      <c r="AX403">
        <f t="shared" ca="1" si="110"/>
        <v>314.41812192000003</v>
      </c>
      <c r="AY403">
        <f t="shared" ca="1" si="118"/>
        <v>301.58187807999997</v>
      </c>
      <c r="AZ403" cm="1">
        <f t="array" aca="1" ref="AZ403" ca="1">_xlfn.LET(_xlpm.rozsah, $J$3:$J$10001,_xlpm.podminka, (_xlpm.rozsah&gt;H403)*(ISNUMBER(_xlpm.rozsah)),_xlpm.indexy, IF(_xlpm.podminka, ROW(_xlpm.rozsah)-MIN(ROW(_xlpm.rozsah))+1),_xlpm.prvni, MIN(_xlpm.indexy),_xlpm.finalni, IF(_xlpm.prvni=1, 2, _xlpm.prvni),INDEX(_xlpm.rozsah, _xlpm.finalni))</f>
        <v>2000</v>
      </c>
      <c r="BA403" cm="1">
        <f t="array" aca="1" ref="BA403" ca="1">INDEX($J$3:$J$10001,MATCH(AZ403,$J$3:$J$10004,0)-1)</f>
        <v>1900</v>
      </c>
      <c r="BB403">
        <f t="shared" ca="1" si="112"/>
        <v>300</v>
      </c>
      <c r="BC403">
        <f t="shared" ca="1" si="112"/>
        <v>316</v>
      </c>
      <c r="BD403">
        <f t="shared" ca="1" si="111"/>
        <v>-16</v>
      </c>
      <c r="BE403">
        <f t="shared" ca="1" si="119"/>
        <v>314.41812192000003</v>
      </c>
      <c r="BF403">
        <f t="shared" ca="1" si="123"/>
        <v>313.92297195249574</v>
      </c>
      <c r="BG403">
        <f t="shared" ca="1" si="120"/>
        <v>302.07702804750426</v>
      </c>
      <c r="BH403" cm="1">
        <f t="array" aca="1" ref="BH403" ca="1">_xlfn.LET(_xlpm.rozsah, $J$3:$J$10001,_xlpm.podminka, (_xlpm.rozsah&gt;E403)*(ISNUMBER(_xlpm.rozsah)),_xlpm.indexy, IF(_xlpm.podminka, ROW(_xlpm.rozsah)-MIN(ROW(_xlpm.rozsah))+1),_xlpm.prvni, MIN(_xlpm.indexy),_xlpm.finalni, IF(_xlpm.prvni=1, 2, _xlpm.prvni),INDEX(_xlpm.rozsah, _xlpm.finalni))</f>
        <v>2000</v>
      </c>
      <c r="BI403" cm="1">
        <f t="array" aca="1" ref="BI403" ca="1">INDEX($J$3:$J$10001,MATCH(BH403,$J$3:$J$10004,0)-1)</f>
        <v>1900</v>
      </c>
      <c r="BJ403">
        <f t="shared" ca="1" si="113"/>
        <v>300</v>
      </c>
      <c r="BK403">
        <f t="shared" ca="1" si="113"/>
        <v>316</v>
      </c>
      <c r="BL403">
        <f t="shared" ca="1" si="124"/>
        <v>-16</v>
      </c>
      <c r="BM403">
        <f t="shared" ca="1" si="121"/>
        <v>313.92297195249574</v>
      </c>
    </row>
    <row r="404" spans="1:65" x14ac:dyDescent="0.25">
      <c r="A404" s="64">
        <v>401</v>
      </c>
      <c r="B404" s="64">
        <v>46</v>
      </c>
      <c r="C404" s="64">
        <v>65</v>
      </c>
      <c r="D404" s="18">
        <v>401</v>
      </c>
      <c r="E404" s="21">
        <f t="shared" ca="1" si="114"/>
        <v>1406.2929818184493</v>
      </c>
      <c r="F404" s="22">
        <f t="shared" ca="1" si="115"/>
        <v>234</v>
      </c>
      <c r="G404" s="23">
        <v>401</v>
      </c>
      <c r="H404" s="24">
        <f t="shared" ca="1" si="116"/>
        <v>1404.491012</v>
      </c>
      <c r="I404" s="25">
        <f t="shared" ca="1" si="117"/>
        <v>234</v>
      </c>
      <c r="J404" s="155"/>
      <c r="K404" s="155"/>
      <c r="L404" s="129">
        <f t="shared" si="122"/>
        <v>0</v>
      </c>
      <c r="AX404">
        <f t="shared" ca="1" si="110"/>
        <v>360</v>
      </c>
      <c r="AY404">
        <f t="shared" ca="1" si="118"/>
        <v>360</v>
      </c>
      <c r="AZ404" cm="1">
        <f t="array" aca="1" ref="AZ404" ca="1">_xlfn.LET(_xlpm.rozsah, $J$3:$J$10001,_xlpm.podminka, (_xlpm.rozsah&gt;H404)*(ISNUMBER(_xlpm.rozsah)),_xlpm.indexy, IF(_xlpm.podminka, ROW(_xlpm.rozsah)-MIN(ROW(_xlpm.rozsah))+1),_xlpm.prvni, MIN(_xlpm.indexy),_xlpm.finalni, IF(_xlpm.prvni=1, 2, _xlpm.prvni),INDEX(_xlpm.rozsah, _xlpm.finalni))</f>
        <v>1500</v>
      </c>
      <c r="BA404" cm="1">
        <f t="array" aca="1" ref="BA404" ca="1">INDEX($J$3:$J$10001,MATCH(AZ404,$J$3:$J$10004,0)-1)</f>
        <v>1400</v>
      </c>
      <c r="BB404">
        <f t="shared" ca="1" si="112"/>
        <v>360</v>
      </c>
      <c r="BC404">
        <f t="shared" ca="1" si="112"/>
        <v>360</v>
      </c>
      <c r="BD404">
        <f t="shared" ca="1" si="111"/>
        <v>0</v>
      </c>
      <c r="BE404">
        <f t="shared" ca="1" si="119"/>
        <v>360</v>
      </c>
      <c r="BF404">
        <f t="shared" ca="1" si="123"/>
        <v>360</v>
      </c>
      <c r="BG404">
        <f t="shared" ca="1" si="120"/>
        <v>360</v>
      </c>
      <c r="BH404" cm="1">
        <f t="array" aca="1" ref="BH404" ca="1">_xlfn.LET(_xlpm.rozsah, $J$3:$J$10001,_xlpm.podminka, (_xlpm.rozsah&gt;E404)*(ISNUMBER(_xlpm.rozsah)),_xlpm.indexy, IF(_xlpm.podminka, ROW(_xlpm.rozsah)-MIN(ROW(_xlpm.rozsah))+1),_xlpm.prvni, MIN(_xlpm.indexy),_xlpm.finalni, IF(_xlpm.prvni=1, 2, _xlpm.prvni),INDEX(_xlpm.rozsah, _xlpm.finalni))</f>
        <v>1500</v>
      </c>
      <c r="BI404" cm="1">
        <f t="array" aca="1" ref="BI404" ca="1">INDEX($J$3:$J$10001,MATCH(BH404,$J$3:$J$10004,0)-1)</f>
        <v>1400</v>
      </c>
      <c r="BJ404">
        <f t="shared" ca="1" si="113"/>
        <v>360</v>
      </c>
      <c r="BK404">
        <f t="shared" ca="1" si="113"/>
        <v>360</v>
      </c>
      <c r="BL404">
        <f t="shared" ca="1" si="124"/>
        <v>0</v>
      </c>
      <c r="BM404">
        <f t="shared" ca="1" si="121"/>
        <v>360</v>
      </c>
    </row>
    <row r="405" spans="1:65" x14ac:dyDescent="0.25">
      <c r="A405" s="64">
        <v>402</v>
      </c>
      <c r="B405" s="64">
        <v>69</v>
      </c>
      <c r="C405" s="64">
        <v>98</v>
      </c>
      <c r="D405" s="18">
        <v>402</v>
      </c>
      <c r="E405" s="21">
        <f t="shared" ca="1" si="114"/>
        <v>1759.4394727276735</v>
      </c>
      <c r="F405" s="22">
        <f t="shared" ca="1" si="115"/>
        <v>333.09738384356962</v>
      </c>
      <c r="G405" s="28">
        <v>402</v>
      </c>
      <c r="H405" s="24">
        <f t="shared" ca="1" si="116"/>
        <v>1756.7365179999999</v>
      </c>
      <c r="I405" s="25">
        <f t="shared" ca="1" si="117"/>
        <v>333.54769610119996</v>
      </c>
      <c r="J405" s="155"/>
      <c r="K405" s="155"/>
      <c r="L405" s="129">
        <f t="shared" si="122"/>
        <v>0</v>
      </c>
      <c r="AX405">
        <f t="shared" ca="1" si="110"/>
        <v>340.35479193999998</v>
      </c>
      <c r="AY405">
        <f t="shared" ca="1" si="118"/>
        <v>342.64520806000002</v>
      </c>
      <c r="AZ405" cm="1">
        <f t="array" aca="1" ref="AZ405" ca="1">_xlfn.LET(_xlpm.rozsah, $J$3:$J$10001,_xlpm.podminka, (_xlpm.rozsah&gt;H405)*(ISNUMBER(_xlpm.rozsah)),_xlpm.indexy, IF(_xlpm.podminka, ROW(_xlpm.rozsah)-MIN(ROW(_xlpm.rozsah))+1),_xlpm.prvni, MIN(_xlpm.indexy),_xlpm.finalni, IF(_xlpm.prvni=1, 2, _xlpm.prvni),INDEX(_xlpm.rozsah, _xlpm.finalni))</f>
        <v>1800</v>
      </c>
      <c r="BA405" cm="1">
        <f t="array" aca="1" ref="BA405" ca="1">INDEX($J$3:$J$10001,MATCH(AZ405,$J$3:$J$10004,0)-1)</f>
        <v>1700</v>
      </c>
      <c r="BB405">
        <f t="shared" ca="1" si="112"/>
        <v>333</v>
      </c>
      <c r="BC405">
        <f t="shared" ca="1" si="112"/>
        <v>350</v>
      </c>
      <c r="BD405">
        <f t="shared" ca="1" si="111"/>
        <v>-17</v>
      </c>
      <c r="BE405">
        <f t="shared" ca="1" si="119"/>
        <v>340.35479193999998</v>
      </c>
      <c r="BF405">
        <f t="shared" ca="1" si="123"/>
        <v>339.8952896362955</v>
      </c>
      <c r="BG405">
        <f t="shared" ca="1" si="120"/>
        <v>343.1047103637045</v>
      </c>
      <c r="BH405" cm="1">
        <f t="array" aca="1" ref="BH405" ca="1">_xlfn.LET(_xlpm.rozsah, $J$3:$J$10001,_xlpm.podminka, (_xlpm.rozsah&gt;E405)*(ISNUMBER(_xlpm.rozsah)),_xlpm.indexy, IF(_xlpm.podminka, ROW(_xlpm.rozsah)-MIN(ROW(_xlpm.rozsah))+1),_xlpm.prvni, MIN(_xlpm.indexy),_xlpm.finalni, IF(_xlpm.prvni=1, 2, _xlpm.prvni),INDEX(_xlpm.rozsah, _xlpm.finalni))</f>
        <v>1800</v>
      </c>
      <c r="BI405" cm="1">
        <f t="array" aca="1" ref="BI405" ca="1">INDEX($J$3:$J$10001,MATCH(BH405,$J$3:$J$10004,0)-1)</f>
        <v>1700</v>
      </c>
      <c r="BJ405">
        <f t="shared" ca="1" si="113"/>
        <v>333</v>
      </c>
      <c r="BK405">
        <f t="shared" ca="1" si="113"/>
        <v>350</v>
      </c>
      <c r="BL405">
        <f t="shared" ca="1" si="124"/>
        <v>-17</v>
      </c>
      <c r="BM405">
        <f t="shared" ca="1" si="121"/>
        <v>339.8952896362955</v>
      </c>
    </row>
    <row r="406" spans="1:65" x14ac:dyDescent="0.25">
      <c r="A406" s="64">
        <v>403</v>
      </c>
      <c r="B406" s="64">
        <v>80</v>
      </c>
      <c r="C406" s="64">
        <v>97</v>
      </c>
      <c r="D406" s="18">
        <v>403</v>
      </c>
      <c r="E406" s="21">
        <f t="shared" ca="1" si="114"/>
        <v>1928.3356205538248</v>
      </c>
      <c r="F406" s="22">
        <f t="shared" ca="1" si="115"/>
        <v>302.12231169004639</v>
      </c>
      <c r="G406" s="23">
        <v>403</v>
      </c>
      <c r="H406" s="24">
        <f t="shared" ca="1" si="116"/>
        <v>1925.2017599999999</v>
      </c>
      <c r="I406" s="25">
        <f t="shared" ca="1" si="117"/>
        <v>302.60868684800005</v>
      </c>
      <c r="J406" s="155"/>
      <c r="K406" s="155"/>
      <c r="L406" s="129">
        <f t="shared" si="122"/>
        <v>0</v>
      </c>
      <c r="AX406">
        <f t="shared" ca="1" si="110"/>
        <v>311.96771840000002</v>
      </c>
      <c r="AY406">
        <f t="shared" ca="1" si="118"/>
        <v>304.03228159999998</v>
      </c>
      <c r="AZ406" cm="1">
        <f t="array" aca="1" ref="AZ406" ca="1">_xlfn.LET(_xlpm.rozsah, $J$3:$J$10001,_xlpm.podminka, (_xlpm.rozsah&gt;H406)*(ISNUMBER(_xlpm.rozsah)),_xlpm.indexy, IF(_xlpm.podminka, ROW(_xlpm.rozsah)-MIN(ROW(_xlpm.rozsah))+1),_xlpm.prvni, MIN(_xlpm.indexy),_xlpm.finalni, IF(_xlpm.prvni=1, 2, _xlpm.prvni),INDEX(_xlpm.rozsah, _xlpm.finalni))</f>
        <v>2000</v>
      </c>
      <c r="BA406" cm="1">
        <f t="array" aca="1" ref="BA406" ca="1">INDEX($J$3:$J$10001,MATCH(AZ406,$J$3:$J$10004,0)-1)</f>
        <v>1900</v>
      </c>
      <c r="BB406">
        <f t="shared" ca="1" si="112"/>
        <v>300</v>
      </c>
      <c r="BC406">
        <f t="shared" ca="1" si="112"/>
        <v>316</v>
      </c>
      <c r="BD406">
        <f t="shared" ca="1" si="111"/>
        <v>-16</v>
      </c>
      <c r="BE406">
        <f t="shared" ca="1" si="119"/>
        <v>311.96771840000002</v>
      </c>
      <c r="BF406">
        <f t="shared" ca="1" si="123"/>
        <v>311.46630071138804</v>
      </c>
      <c r="BG406">
        <f t="shared" ca="1" si="120"/>
        <v>304.53369928861196</v>
      </c>
      <c r="BH406" cm="1">
        <f t="array" aca="1" ref="BH406" ca="1">_xlfn.LET(_xlpm.rozsah, $J$3:$J$10001,_xlpm.podminka, (_xlpm.rozsah&gt;E406)*(ISNUMBER(_xlpm.rozsah)),_xlpm.indexy, IF(_xlpm.podminka, ROW(_xlpm.rozsah)-MIN(ROW(_xlpm.rozsah))+1),_xlpm.prvni, MIN(_xlpm.indexy),_xlpm.finalni, IF(_xlpm.prvni=1, 2, _xlpm.prvni),INDEX(_xlpm.rozsah, _xlpm.finalni))</f>
        <v>2000</v>
      </c>
      <c r="BI406" cm="1">
        <f t="array" aca="1" ref="BI406" ca="1">INDEX($J$3:$J$10001,MATCH(BH406,$J$3:$J$10004,0)-1)</f>
        <v>1900</v>
      </c>
      <c r="BJ406">
        <f t="shared" ca="1" si="113"/>
        <v>300</v>
      </c>
      <c r="BK406">
        <f t="shared" ca="1" si="113"/>
        <v>316</v>
      </c>
      <c r="BL406">
        <f t="shared" ca="1" si="124"/>
        <v>-16</v>
      </c>
      <c r="BM406">
        <f t="shared" ca="1" si="121"/>
        <v>311.46630071138804</v>
      </c>
    </row>
    <row r="407" spans="1:65" x14ac:dyDescent="0.25">
      <c r="A407" s="64">
        <v>404</v>
      </c>
      <c r="B407" s="64">
        <v>74</v>
      </c>
      <c r="C407" s="64">
        <v>97</v>
      </c>
      <c r="D407" s="18">
        <v>404</v>
      </c>
      <c r="E407" s="21">
        <f t="shared" ca="1" si="114"/>
        <v>1836.2104490122879</v>
      </c>
      <c r="F407" s="22">
        <f t="shared" ca="1" si="115"/>
        <v>317.0388969578737</v>
      </c>
      <c r="G407" s="28">
        <v>404</v>
      </c>
      <c r="H407" s="24">
        <f t="shared" ca="1" si="116"/>
        <v>1833.3116279999999</v>
      </c>
      <c r="I407" s="25">
        <f t="shared" ca="1" si="117"/>
        <v>317.51691254280001</v>
      </c>
      <c r="J407" s="155"/>
      <c r="K407" s="155"/>
      <c r="L407" s="129">
        <f t="shared" si="122"/>
        <v>0</v>
      </c>
      <c r="AX407">
        <f t="shared" ca="1" si="110"/>
        <v>327.33702324000001</v>
      </c>
      <c r="AY407">
        <f t="shared" ca="1" si="118"/>
        <v>321.66297675999999</v>
      </c>
      <c r="AZ407" cm="1">
        <f t="array" aca="1" ref="AZ407" ca="1">_xlfn.LET(_xlpm.rozsah, $J$3:$J$10001,_xlpm.podminka, (_xlpm.rozsah&gt;H407)*(ISNUMBER(_xlpm.rozsah)),_xlpm.indexy, IF(_xlpm.podminka, ROW(_xlpm.rozsah)-MIN(ROW(_xlpm.rozsah))+1),_xlpm.prvni, MIN(_xlpm.indexy),_xlpm.finalni, IF(_xlpm.prvni=1, 2, _xlpm.prvni),INDEX(_xlpm.rozsah, _xlpm.finalni))</f>
        <v>1900</v>
      </c>
      <c r="BA407" cm="1">
        <f t="array" aca="1" ref="BA407" ca="1">INDEX($J$3:$J$10001,MATCH(AZ407,$J$3:$J$10004,0)-1)</f>
        <v>1800</v>
      </c>
      <c r="BB407">
        <f t="shared" ca="1" si="112"/>
        <v>316</v>
      </c>
      <c r="BC407">
        <f t="shared" ca="1" si="112"/>
        <v>333</v>
      </c>
      <c r="BD407">
        <f t="shared" ca="1" si="111"/>
        <v>-17</v>
      </c>
      <c r="BE407">
        <f t="shared" ca="1" si="119"/>
        <v>327.33702324000001</v>
      </c>
      <c r="BF407">
        <f t="shared" ca="1" si="123"/>
        <v>326.84422366791108</v>
      </c>
      <c r="BG407">
        <f t="shared" ca="1" si="120"/>
        <v>322.15577633208892</v>
      </c>
      <c r="BH407" cm="1">
        <f t="array" aca="1" ref="BH407" ca="1">_xlfn.LET(_xlpm.rozsah, $J$3:$J$10001,_xlpm.podminka, (_xlpm.rozsah&gt;E407)*(ISNUMBER(_xlpm.rozsah)),_xlpm.indexy, IF(_xlpm.podminka, ROW(_xlpm.rozsah)-MIN(ROW(_xlpm.rozsah))+1),_xlpm.prvni, MIN(_xlpm.indexy),_xlpm.finalni, IF(_xlpm.prvni=1, 2, _xlpm.prvni),INDEX(_xlpm.rozsah, _xlpm.finalni))</f>
        <v>1900</v>
      </c>
      <c r="BI407" cm="1">
        <f t="array" aca="1" ref="BI407" ca="1">INDEX($J$3:$J$10001,MATCH(BH407,$J$3:$J$10004,0)-1)</f>
        <v>1800</v>
      </c>
      <c r="BJ407">
        <f t="shared" ca="1" si="113"/>
        <v>316</v>
      </c>
      <c r="BK407">
        <f t="shared" ca="1" si="113"/>
        <v>333</v>
      </c>
      <c r="BL407">
        <f t="shared" ca="1" si="124"/>
        <v>-17</v>
      </c>
      <c r="BM407">
        <f t="shared" ca="1" si="121"/>
        <v>326.84422366791108</v>
      </c>
    </row>
    <row r="408" spans="1:65" x14ac:dyDescent="0.25">
      <c r="A408" s="64">
        <v>405</v>
      </c>
      <c r="B408" s="64">
        <v>75</v>
      </c>
      <c r="C408" s="64">
        <v>98</v>
      </c>
      <c r="D408" s="18">
        <v>405</v>
      </c>
      <c r="E408" s="21">
        <f t="shared" ca="1" si="114"/>
        <v>1851.5646442692105</v>
      </c>
      <c r="F408" s="22">
        <f t="shared" ca="1" si="115"/>
        <v>317.74933026474952</v>
      </c>
      <c r="G408" s="23">
        <v>405</v>
      </c>
      <c r="H408" s="24">
        <f t="shared" ca="1" si="116"/>
        <v>1848.6266499999999</v>
      </c>
      <c r="I408" s="25">
        <f t="shared" ca="1" si="117"/>
        <v>318.23880011</v>
      </c>
      <c r="J408" s="155"/>
      <c r="K408" s="155"/>
      <c r="L408" s="129">
        <f t="shared" si="122"/>
        <v>0</v>
      </c>
      <c r="AX408">
        <f t="shared" ca="1" si="110"/>
        <v>324.73346950000001</v>
      </c>
      <c r="AY408">
        <f t="shared" ca="1" si="118"/>
        <v>324.26653049999999</v>
      </c>
      <c r="AZ408" cm="1">
        <f t="array" aca="1" ref="AZ408" ca="1">_xlfn.LET(_xlpm.rozsah, $J$3:$J$10001,_xlpm.podminka, (_xlpm.rozsah&gt;H408)*(ISNUMBER(_xlpm.rozsah)),_xlpm.indexy, IF(_xlpm.podminka, ROW(_xlpm.rozsah)-MIN(ROW(_xlpm.rozsah))+1),_xlpm.prvni, MIN(_xlpm.indexy),_xlpm.finalni, IF(_xlpm.prvni=1, 2, _xlpm.prvni),INDEX(_xlpm.rozsah, _xlpm.finalni))</f>
        <v>1900</v>
      </c>
      <c r="BA408" cm="1">
        <f t="array" aca="1" ref="BA408" ca="1">INDEX($J$3:$J$10001,MATCH(AZ408,$J$3:$J$10004,0)-1)</f>
        <v>1800</v>
      </c>
      <c r="BB408">
        <f t="shared" ca="1" si="112"/>
        <v>316</v>
      </c>
      <c r="BC408">
        <f t="shared" ca="1" si="112"/>
        <v>333</v>
      </c>
      <c r="BD408">
        <f t="shared" ca="1" si="111"/>
        <v>-17</v>
      </c>
      <c r="BE408">
        <f t="shared" ca="1" si="119"/>
        <v>324.73346950000001</v>
      </c>
      <c r="BF408">
        <f t="shared" ca="1" si="123"/>
        <v>324.2340104742342</v>
      </c>
      <c r="BG408">
        <f t="shared" ca="1" si="120"/>
        <v>324.7659895257658</v>
      </c>
      <c r="BH408" cm="1">
        <f t="array" aca="1" ref="BH408" ca="1">_xlfn.LET(_xlpm.rozsah, $J$3:$J$10001,_xlpm.podminka, (_xlpm.rozsah&gt;E408)*(ISNUMBER(_xlpm.rozsah)),_xlpm.indexy, IF(_xlpm.podminka, ROW(_xlpm.rozsah)-MIN(ROW(_xlpm.rozsah))+1),_xlpm.prvni, MIN(_xlpm.indexy),_xlpm.finalni, IF(_xlpm.prvni=1, 2, _xlpm.prvni),INDEX(_xlpm.rozsah, _xlpm.finalni))</f>
        <v>1900</v>
      </c>
      <c r="BI408" cm="1">
        <f t="array" aca="1" ref="BI408" ca="1">INDEX($J$3:$J$10001,MATCH(BH408,$J$3:$J$10004,0)-1)</f>
        <v>1800</v>
      </c>
      <c r="BJ408">
        <f t="shared" ca="1" si="113"/>
        <v>316</v>
      </c>
      <c r="BK408">
        <f t="shared" ca="1" si="113"/>
        <v>333</v>
      </c>
      <c r="BL408">
        <f t="shared" ca="1" si="124"/>
        <v>-17</v>
      </c>
      <c r="BM408">
        <f t="shared" ca="1" si="121"/>
        <v>324.2340104742342</v>
      </c>
    </row>
    <row r="409" spans="1:65" x14ac:dyDescent="0.25">
      <c r="A409" s="64">
        <v>406</v>
      </c>
      <c r="B409" s="64">
        <v>56</v>
      </c>
      <c r="C409" s="64">
        <v>61</v>
      </c>
      <c r="D409" s="18">
        <v>406</v>
      </c>
      <c r="E409" s="21">
        <f t="shared" ca="1" si="114"/>
        <v>1559.8349343876773</v>
      </c>
      <c r="F409" s="22">
        <f t="shared" ca="1" si="115"/>
        <v>218.87001380047033</v>
      </c>
      <c r="G409" s="28">
        <v>406</v>
      </c>
      <c r="H409" s="24">
        <f t="shared" ca="1" si="116"/>
        <v>1557.6412319999999</v>
      </c>
      <c r="I409" s="25">
        <f t="shared" ca="1" si="117"/>
        <v>218.89677696959998</v>
      </c>
      <c r="J409" s="155"/>
      <c r="K409" s="155"/>
      <c r="L409" s="129">
        <f t="shared" si="122"/>
        <v>0</v>
      </c>
      <c r="AX409">
        <f t="shared" ca="1" si="110"/>
        <v>358.84717535999999</v>
      </c>
      <c r="AY409">
        <f t="shared" ca="1" si="118"/>
        <v>359.15282464000001</v>
      </c>
      <c r="AZ409" cm="1">
        <f t="array" aca="1" ref="AZ409" ca="1">_xlfn.LET(_xlpm.rozsah, $J$3:$J$10001,_xlpm.podminka, (_xlpm.rozsah&gt;H409)*(ISNUMBER(_xlpm.rozsah)),_xlpm.indexy, IF(_xlpm.podminka, ROW(_xlpm.rozsah)-MIN(ROW(_xlpm.rozsah))+1),_xlpm.prvni, MIN(_xlpm.indexy),_xlpm.finalni, IF(_xlpm.prvni=1, 2, _xlpm.prvni),INDEX(_xlpm.rozsah, _xlpm.finalni))</f>
        <v>1600</v>
      </c>
      <c r="BA409" cm="1">
        <f t="array" aca="1" ref="BA409" ca="1">INDEX($J$3:$J$10001,MATCH(AZ409,$J$3:$J$10004,0)-1)</f>
        <v>1500</v>
      </c>
      <c r="BB409">
        <f t="shared" ca="1" si="112"/>
        <v>358</v>
      </c>
      <c r="BC409">
        <f t="shared" ca="1" si="112"/>
        <v>360</v>
      </c>
      <c r="BD409">
        <f t="shared" ca="1" si="111"/>
        <v>-2</v>
      </c>
      <c r="BE409">
        <f t="shared" ca="1" si="119"/>
        <v>358.84717535999999</v>
      </c>
      <c r="BF409">
        <f t="shared" ca="1" si="123"/>
        <v>358.80330131224645</v>
      </c>
      <c r="BG409">
        <f t="shared" ca="1" si="120"/>
        <v>359.19669868775355</v>
      </c>
      <c r="BH409" cm="1">
        <f t="array" aca="1" ref="BH409" ca="1">_xlfn.LET(_xlpm.rozsah, $J$3:$J$10001,_xlpm.podminka, (_xlpm.rozsah&gt;E409)*(ISNUMBER(_xlpm.rozsah)),_xlpm.indexy, IF(_xlpm.podminka, ROW(_xlpm.rozsah)-MIN(ROW(_xlpm.rozsah))+1),_xlpm.prvni, MIN(_xlpm.indexy),_xlpm.finalni, IF(_xlpm.prvni=1, 2, _xlpm.prvni),INDEX(_xlpm.rozsah, _xlpm.finalni))</f>
        <v>1600</v>
      </c>
      <c r="BI409" cm="1">
        <f t="array" aca="1" ref="BI409" ca="1">INDEX($J$3:$J$10001,MATCH(BH409,$J$3:$J$10004,0)-1)</f>
        <v>1500</v>
      </c>
      <c r="BJ409">
        <f t="shared" ca="1" si="113"/>
        <v>358</v>
      </c>
      <c r="BK409">
        <f t="shared" ca="1" si="113"/>
        <v>360</v>
      </c>
      <c r="BL409">
        <f t="shared" ca="1" si="124"/>
        <v>-2</v>
      </c>
      <c r="BM409">
        <f t="shared" ca="1" si="121"/>
        <v>358.80330131224645</v>
      </c>
    </row>
    <row r="410" spans="1:65" x14ac:dyDescent="0.25">
      <c r="A410" s="64">
        <v>407</v>
      </c>
      <c r="B410" s="64">
        <v>42</v>
      </c>
      <c r="C410" s="64">
        <v>0</v>
      </c>
      <c r="D410" s="18">
        <v>407</v>
      </c>
      <c r="E410" s="21">
        <f t="shared" ca="1" si="114"/>
        <v>1344.876200790758</v>
      </c>
      <c r="F410" s="22">
        <f t="shared" ca="1" si="115"/>
        <v>0</v>
      </c>
      <c r="G410" s="23">
        <v>407</v>
      </c>
      <c r="H410" s="24">
        <f t="shared" ca="1" si="116"/>
        <v>1343.230924</v>
      </c>
      <c r="I410" s="25">
        <f t="shared" ca="1" si="117"/>
        <v>0</v>
      </c>
      <c r="J410" s="155"/>
      <c r="K410" s="155"/>
      <c r="L410" s="129">
        <f t="shared" si="122"/>
        <v>0</v>
      </c>
      <c r="AX410">
        <f t="shared" ca="1" si="110"/>
        <v>354.32309240000001</v>
      </c>
      <c r="AY410">
        <f t="shared" ca="1" si="118"/>
        <v>354.32309240000001</v>
      </c>
      <c r="AZ410" cm="1">
        <f t="array" aca="1" ref="AZ410" ca="1">_xlfn.LET(_xlpm.rozsah, $J$3:$J$10001,_xlpm.podminka, (_xlpm.rozsah&gt;H410)*(ISNUMBER(_xlpm.rozsah)),_xlpm.indexy, IF(_xlpm.podminka, ROW(_xlpm.rozsah)-MIN(ROW(_xlpm.rozsah))+1),_xlpm.prvni, MIN(_xlpm.indexy),_xlpm.finalni, IF(_xlpm.prvni=1, 2, _xlpm.prvni),INDEX(_xlpm.rozsah, _xlpm.finalni))</f>
        <v>1400</v>
      </c>
      <c r="BA410" cm="1">
        <f t="array" aca="1" ref="BA410" ca="1">INDEX($J$3:$J$10001,MATCH(AZ410,$J$3:$J$10004,0)-1)</f>
        <v>1300</v>
      </c>
      <c r="BB410">
        <f t="shared" ca="1" si="112"/>
        <v>360</v>
      </c>
      <c r="BC410">
        <f t="shared" ca="1" si="112"/>
        <v>350</v>
      </c>
      <c r="BD410">
        <f t="shared" ca="1" si="111"/>
        <v>10</v>
      </c>
      <c r="BE410">
        <f t="shared" ca="1" si="119"/>
        <v>355.67690759999999</v>
      </c>
      <c r="BF410">
        <f t="shared" ca="1" si="123"/>
        <v>354.48762007907578</v>
      </c>
      <c r="BG410">
        <f t="shared" ca="1" si="120"/>
        <v>354.48762007907578</v>
      </c>
      <c r="BH410" cm="1">
        <f t="array" aca="1" ref="BH410" ca="1">_xlfn.LET(_xlpm.rozsah, $J$3:$J$10001,_xlpm.podminka, (_xlpm.rozsah&gt;E410)*(ISNUMBER(_xlpm.rozsah)),_xlpm.indexy, IF(_xlpm.podminka, ROW(_xlpm.rozsah)-MIN(ROW(_xlpm.rozsah))+1),_xlpm.prvni, MIN(_xlpm.indexy),_xlpm.finalni, IF(_xlpm.prvni=1, 2, _xlpm.prvni),INDEX(_xlpm.rozsah, _xlpm.finalni))</f>
        <v>1400</v>
      </c>
      <c r="BI410" cm="1">
        <f t="array" aca="1" ref="BI410" ca="1">INDEX($J$3:$J$10001,MATCH(BH410,$J$3:$J$10004,0)-1)</f>
        <v>1300</v>
      </c>
      <c r="BJ410">
        <f t="shared" ca="1" si="113"/>
        <v>360</v>
      </c>
      <c r="BK410">
        <f t="shared" ca="1" si="113"/>
        <v>350</v>
      </c>
      <c r="BL410">
        <f t="shared" ca="1" si="124"/>
        <v>10</v>
      </c>
      <c r="BM410">
        <f t="shared" ca="1" si="121"/>
        <v>355.51237992092422</v>
      </c>
    </row>
    <row r="411" spans="1:65" x14ac:dyDescent="0.25">
      <c r="A411" s="64">
        <v>408</v>
      </c>
      <c r="B411" s="64">
        <v>36</v>
      </c>
      <c r="C411" s="64">
        <v>32</v>
      </c>
      <c r="D411" s="18">
        <v>408</v>
      </c>
      <c r="E411" s="21">
        <f t="shared" ca="1" si="114"/>
        <v>1252.7510292492211</v>
      </c>
      <c r="F411" s="22">
        <f t="shared" ca="1" si="115"/>
        <v>107.46409880792523</v>
      </c>
      <c r="G411" s="28">
        <v>408</v>
      </c>
      <c r="H411" s="24">
        <f t="shared" ca="1" si="116"/>
        <v>1251.340792</v>
      </c>
      <c r="I411" s="25">
        <f t="shared" ca="1" si="117"/>
        <v>107.32871603199999</v>
      </c>
      <c r="J411" s="155"/>
      <c r="K411" s="155"/>
      <c r="L411" s="129">
        <f t="shared" si="122"/>
        <v>0</v>
      </c>
      <c r="AX411">
        <f t="shared" ca="1" si="110"/>
        <v>335.40223759999998</v>
      </c>
      <c r="AY411">
        <f t="shared" ca="1" si="118"/>
        <v>335.40223759999998</v>
      </c>
      <c r="AZ411" cm="1">
        <f t="array" aca="1" ref="AZ411" ca="1">_xlfn.LET(_xlpm.rozsah, $J$3:$J$10001,_xlpm.podminka, (_xlpm.rozsah&gt;H411)*(ISNUMBER(_xlpm.rozsah)),_xlpm.indexy, IF(_xlpm.podminka, ROW(_xlpm.rozsah)-MIN(ROW(_xlpm.rozsah))+1),_xlpm.prvni, MIN(_xlpm.indexy),_xlpm.finalni, IF(_xlpm.prvni=1, 2, _xlpm.prvni),INDEX(_xlpm.rozsah, _xlpm.finalni))</f>
        <v>1300</v>
      </c>
      <c r="BA411" cm="1">
        <f t="array" aca="1" ref="BA411" ca="1">INDEX($J$3:$J$10001,MATCH(AZ411,$J$3:$J$10004,0)-1)</f>
        <v>1200</v>
      </c>
      <c r="BB411">
        <f t="shared" ca="1" si="112"/>
        <v>350</v>
      </c>
      <c r="BC411">
        <f t="shared" ca="1" si="112"/>
        <v>320</v>
      </c>
      <c r="BD411">
        <f t="shared" ca="1" si="111"/>
        <v>30</v>
      </c>
      <c r="BE411">
        <f t="shared" ca="1" si="119"/>
        <v>334.59776240000002</v>
      </c>
      <c r="BF411">
        <f t="shared" ca="1" si="123"/>
        <v>335.82530877476631</v>
      </c>
      <c r="BG411">
        <f t="shared" ca="1" si="120"/>
        <v>335.82530877476631</v>
      </c>
      <c r="BH411" cm="1">
        <f t="array" aca="1" ref="BH411" ca="1">_xlfn.LET(_xlpm.rozsah, $J$3:$J$10001,_xlpm.podminka, (_xlpm.rozsah&gt;E411)*(ISNUMBER(_xlpm.rozsah)),_xlpm.indexy, IF(_xlpm.podminka, ROW(_xlpm.rozsah)-MIN(ROW(_xlpm.rozsah))+1),_xlpm.prvni, MIN(_xlpm.indexy),_xlpm.finalni, IF(_xlpm.prvni=1, 2, _xlpm.prvni),INDEX(_xlpm.rozsah, _xlpm.finalni))</f>
        <v>1300</v>
      </c>
      <c r="BI411" cm="1">
        <f t="array" aca="1" ref="BI411" ca="1">INDEX($J$3:$J$10001,MATCH(BH411,$J$3:$J$10004,0)-1)</f>
        <v>1200</v>
      </c>
      <c r="BJ411">
        <f t="shared" ca="1" si="113"/>
        <v>350</v>
      </c>
      <c r="BK411">
        <f t="shared" ca="1" si="113"/>
        <v>320</v>
      </c>
      <c r="BL411">
        <f t="shared" ca="1" si="124"/>
        <v>30</v>
      </c>
      <c r="BM411">
        <f t="shared" ca="1" si="121"/>
        <v>334.17469122523369</v>
      </c>
    </row>
    <row r="412" spans="1:65" x14ac:dyDescent="0.25">
      <c r="A412" s="64">
        <v>409</v>
      </c>
      <c r="B412" s="64">
        <v>34</v>
      </c>
      <c r="C412" s="64">
        <v>43</v>
      </c>
      <c r="D412" s="18">
        <v>409</v>
      </c>
      <c r="E412" s="21">
        <f t="shared" ca="1" si="114"/>
        <v>1222.0426387353755</v>
      </c>
      <c r="F412" s="22">
        <f t="shared" ca="1" si="115"/>
        <v>140.44350039686344</v>
      </c>
      <c r="G412" s="23">
        <v>409</v>
      </c>
      <c r="H412" s="24">
        <f t="shared" ca="1" si="116"/>
        <v>1220.710748</v>
      </c>
      <c r="I412" s="25">
        <f t="shared" ca="1" si="117"/>
        <v>140.27168649200001</v>
      </c>
      <c r="J412" s="155"/>
      <c r="K412" s="155"/>
      <c r="L412" s="129">
        <f t="shared" si="122"/>
        <v>0</v>
      </c>
      <c r="AX412">
        <f t="shared" ref="AX412:AX475" ca="1" si="125">IF(BD412&lt;0, BE412, AY412)</f>
        <v>326.2132244</v>
      </c>
      <c r="AY412">
        <f t="shared" ca="1" si="118"/>
        <v>326.2132244</v>
      </c>
      <c r="AZ412" cm="1">
        <f t="array" aca="1" ref="AZ412" ca="1">_xlfn.LET(_xlpm.rozsah, $J$3:$J$10001,_xlpm.podminka, (_xlpm.rozsah&gt;H412)*(ISNUMBER(_xlpm.rozsah)),_xlpm.indexy, IF(_xlpm.podminka, ROW(_xlpm.rozsah)-MIN(ROW(_xlpm.rozsah))+1),_xlpm.prvni, MIN(_xlpm.indexy),_xlpm.finalni, IF(_xlpm.prvni=1, 2, _xlpm.prvni),INDEX(_xlpm.rozsah, _xlpm.finalni))</f>
        <v>1300</v>
      </c>
      <c r="BA412" cm="1">
        <f t="array" aca="1" ref="BA412" ca="1">INDEX($J$3:$J$10001,MATCH(AZ412,$J$3:$J$10004,0)-1)</f>
        <v>1200</v>
      </c>
      <c r="BB412">
        <f t="shared" ca="1" si="112"/>
        <v>350</v>
      </c>
      <c r="BC412">
        <f t="shared" ca="1" si="112"/>
        <v>320</v>
      </c>
      <c r="BD412">
        <f t="shared" ref="BD412:BD475" ca="1" si="126">BB412-BC412</f>
        <v>30</v>
      </c>
      <c r="BE412">
        <f t="shared" ca="1" si="119"/>
        <v>343.7867756</v>
      </c>
      <c r="BF412">
        <f t="shared" ca="1" si="123"/>
        <v>326.61279162061265</v>
      </c>
      <c r="BG412">
        <f t="shared" ca="1" si="120"/>
        <v>326.61279162061265</v>
      </c>
      <c r="BH412" cm="1">
        <f t="array" aca="1" ref="BH412" ca="1">_xlfn.LET(_xlpm.rozsah, $J$3:$J$10001,_xlpm.podminka, (_xlpm.rozsah&gt;E412)*(ISNUMBER(_xlpm.rozsah)),_xlpm.indexy, IF(_xlpm.podminka, ROW(_xlpm.rozsah)-MIN(ROW(_xlpm.rozsah))+1),_xlpm.prvni, MIN(_xlpm.indexy),_xlpm.finalni, IF(_xlpm.prvni=1, 2, _xlpm.prvni),INDEX(_xlpm.rozsah, _xlpm.finalni))</f>
        <v>1300</v>
      </c>
      <c r="BI412" cm="1">
        <f t="array" aca="1" ref="BI412" ca="1">INDEX($J$3:$J$10001,MATCH(BH412,$J$3:$J$10004,0)-1)</f>
        <v>1200</v>
      </c>
      <c r="BJ412">
        <f t="shared" ca="1" si="113"/>
        <v>350</v>
      </c>
      <c r="BK412">
        <f t="shared" ca="1" si="113"/>
        <v>320</v>
      </c>
      <c r="BL412">
        <f t="shared" ca="1" si="124"/>
        <v>30</v>
      </c>
      <c r="BM412">
        <f t="shared" ca="1" si="121"/>
        <v>343.38720837938735</v>
      </c>
    </row>
    <row r="413" spans="1:65" x14ac:dyDescent="0.25">
      <c r="A413" s="64">
        <v>410</v>
      </c>
      <c r="B413" s="64">
        <v>68</v>
      </c>
      <c r="C413" s="64">
        <v>83</v>
      </c>
      <c r="D413" s="18">
        <v>410</v>
      </c>
      <c r="E413" s="21">
        <f t="shared" ca="1" si="114"/>
        <v>1744.085277470751</v>
      </c>
      <c r="F413" s="22">
        <f t="shared" ca="1" si="115"/>
        <v>284.27956734887704</v>
      </c>
      <c r="G413" s="28">
        <v>410</v>
      </c>
      <c r="H413" s="24">
        <f t="shared" ca="1" si="116"/>
        <v>1741.4214959999999</v>
      </c>
      <c r="I413" s="25">
        <f t="shared" ca="1" si="117"/>
        <v>284.65542691440004</v>
      </c>
      <c r="J413" s="155"/>
      <c r="K413" s="155"/>
      <c r="L413" s="129">
        <f t="shared" si="122"/>
        <v>0</v>
      </c>
      <c r="AX413">
        <f t="shared" ca="1" si="125"/>
        <v>342.95834568000004</v>
      </c>
      <c r="AY413">
        <f t="shared" ca="1" si="118"/>
        <v>340.04165431999996</v>
      </c>
      <c r="AZ413" cm="1">
        <f t="array" aca="1" ref="AZ413" ca="1">_xlfn.LET(_xlpm.rozsah, $J$3:$J$10001,_xlpm.podminka, (_xlpm.rozsah&gt;H413)*(ISNUMBER(_xlpm.rozsah)),_xlpm.indexy, IF(_xlpm.podminka, ROW(_xlpm.rozsah)-MIN(ROW(_xlpm.rozsah))+1),_xlpm.prvni, MIN(_xlpm.indexy),_xlpm.finalni, IF(_xlpm.prvni=1, 2, _xlpm.prvni),INDEX(_xlpm.rozsah, _xlpm.finalni))</f>
        <v>1800</v>
      </c>
      <c r="BA413" cm="1">
        <f t="array" aca="1" ref="BA413" ca="1">INDEX($J$3:$J$10001,MATCH(AZ413,$J$3:$J$10004,0)-1)</f>
        <v>1700</v>
      </c>
      <c r="BB413">
        <f t="shared" ca="1" si="112"/>
        <v>333</v>
      </c>
      <c r="BC413">
        <f t="shared" ca="1" si="112"/>
        <v>350</v>
      </c>
      <c r="BD413">
        <f t="shared" ca="1" si="126"/>
        <v>-17</v>
      </c>
      <c r="BE413">
        <f t="shared" ca="1" si="119"/>
        <v>342.95834568000004</v>
      </c>
      <c r="BF413">
        <f t="shared" ca="1" si="123"/>
        <v>342.50550282997233</v>
      </c>
      <c r="BG413">
        <f t="shared" ca="1" si="120"/>
        <v>340.49449717002767</v>
      </c>
      <c r="BH413" cm="1">
        <f t="array" aca="1" ref="BH413" ca="1">_xlfn.LET(_xlpm.rozsah, $J$3:$J$10001,_xlpm.podminka, (_xlpm.rozsah&gt;E413)*(ISNUMBER(_xlpm.rozsah)),_xlpm.indexy, IF(_xlpm.podminka, ROW(_xlpm.rozsah)-MIN(ROW(_xlpm.rozsah))+1),_xlpm.prvni, MIN(_xlpm.indexy),_xlpm.finalni, IF(_xlpm.prvni=1, 2, _xlpm.prvni),INDEX(_xlpm.rozsah, _xlpm.finalni))</f>
        <v>1800</v>
      </c>
      <c r="BI413" cm="1">
        <f t="array" aca="1" ref="BI413" ca="1">INDEX($J$3:$J$10001,MATCH(BH413,$J$3:$J$10004,0)-1)</f>
        <v>1700</v>
      </c>
      <c r="BJ413">
        <f t="shared" ca="1" si="113"/>
        <v>333</v>
      </c>
      <c r="BK413">
        <f t="shared" ca="1" si="113"/>
        <v>350</v>
      </c>
      <c r="BL413">
        <f t="shared" ca="1" si="124"/>
        <v>-17</v>
      </c>
      <c r="BM413">
        <f t="shared" ca="1" si="121"/>
        <v>342.50550282997233</v>
      </c>
    </row>
    <row r="414" spans="1:65" x14ac:dyDescent="0.25">
      <c r="A414" s="64">
        <v>411</v>
      </c>
      <c r="B414" s="64">
        <v>102</v>
      </c>
      <c r="C414" s="64">
        <v>48</v>
      </c>
      <c r="D414" s="18">
        <v>411</v>
      </c>
      <c r="E414" s="21">
        <f t="shared" ca="1" si="114"/>
        <v>2266.1279162061264</v>
      </c>
      <c r="F414" s="22">
        <f t="shared" ca="1" si="115"/>
        <v>96.96809014368857</v>
      </c>
      <c r="G414" s="23">
        <v>411</v>
      </c>
      <c r="H414" s="24">
        <f t="shared" ca="1" si="116"/>
        <v>2262.1322439999999</v>
      </c>
      <c r="I414" s="25">
        <f t="shared" ca="1" si="117"/>
        <v>98.214739872000024</v>
      </c>
      <c r="J414" s="155"/>
      <c r="K414" s="155"/>
      <c r="L414" s="129">
        <f t="shared" si="122"/>
        <v>0</v>
      </c>
      <c r="AX414">
        <f t="shared" ca="1" si="125"/>
        <v>204.61404140000008</v>
      </c>
      <c r="AY414">
        <f t="shared" ca="1" si="118"/>
        <v>220.38595859999992</v>
      </c>
      <c r="AZ414" cm="1">
        <f t="array" aca="1" ref="AZ414" ca="1">_xlfn.LET(_xlpm.rozsah, $J$3:$J$10001,_xlpm.podminka, (_xlpm.rozsah&gt;H414)*(ISNUMBER(_xlpm.rozsah)),_xlpm.indexy, IF(_xlpm.podminka, ROW(_xlpm.rozsah)-MIN(ROW(_xlpm.rozsah))+1),_xlpm.prvni, MIN(_xlpm.indexy),_xlpm.finalni, IF(_xlpm.prvni=1, 2, _xlpm.prvni),INDEX(_xlpm.rozsah, _xlpm.finalni))</f>
        <v>2300</v>
      </c>
      <c r="BA414" cm="1">
        <f t="array" aca="1" ref="BA414" ca="1">INDEX($J$3:$J$10001,MATCH(AZ414,$J$3:$J$10004,0)-1)</f>
        <v>2200</v>
      </c>
      <c r="BB414">
        <f t="shared" ca="1" si="112"/>
        <v>180</v>
      </c>
      <c r="BC414">
        <f t="shared" ca="1" si="112"/>
        <v>245</v>
      </c>
      <c r="BD414">
        <f t="shared" ca="1" si="126"/>
        <v>-65</v>
      </c>
      <c r="BE414">
        <f t="shared" ca="1" si="119"/>
        <v>204.61404140000008</v>
      </c>
      <c r="BF414">
        <f t="shared" ca="1" si="123"/>
        <v>202.01685446601783</v>
      </c>
      <c r="BG414">
        <f t="shared" ca="1" si="120"/>
        <v>222.98314553398217</v>
      </c>
      <c r="BH414" cm="1">
        <f t="array" aca="1" ref="BH414" ca="1">_xlfn.LET(_xlpm.rozsah, $J$3:$J$10001,_xlpm.podminka, (_xlpm.rozsah&gt;E414)*(ISNUMBER(_xlpm.rozsah)),_xlpm.indexy, IF(_xlpm.podminka, ROW(_xlpm.rozsah)-MIN(ROW(_xlpm.rozsah))+1),_xlpm.prvni, MIN(_xlpm.indexy),_xlpm.finalni, IF(_xlpm.prvni=1, 2, _xlpm.prvni),INDEX(_xlpm.rozsah, _xlpm.finalni))</f>
        <v>2300</v>
      </c>
      <c r="BI414" cm="1">
        <f t="array" aca="1" ref="BI414" ca="1">INDEX($J$3:$J$10001,MATCH(BH414,$J$3:$J$10004,0)-1)</f>
        <v>2200</v>
      </c>
      <c r="BJ414">
        <f t="shared" ca="1" si="113"/>
        <v>180</v>
      </c>
      <c r="BK414">
        <f t="shared" ca="1" si="113"/>
        <v>245</v>
      </c>
      <c r="BL414">
        <f t="shared" ca="1" si="124"/>
        <v>-65</v>
      </c>
      <c r="BM414">
        <f t="shared" ca="1" si="121"/>
        <v>202.01685446601783</v>
      </c>
    </row>
    <row r="415" spans="1:65" x14ac:dyDescent="0.25">
      <c r="A415" s="64">
        <v>412</v>
      </c>
      <c r="B415" s="64">
        <v>62</v>
      </c>
      <c r="C415" s="64">
        <v>0</v>
      </c>
      <c r="D415" s="18">
        <v>412</v>
      </c>
      <c r="E415" s="21">
        <f t="shared" ca="1" si="114"/>
        <v>1651.960105929214</v>
      </c>
      <c r="F415" s="22">
        <f t="shared" ca="1" si="115"/>
        <v>0</v>
      </c>
      <c r="G415" s="28">
        <v>412</v>
      </c>
      <c r="H415" s="24">
        <f t="shared" ca="1" si="116"/>
        <v>1649.5313639999999</v>
      </c>
      <c r="I415" s="25">
        <f t="shared" ca="1" si="117"/>
        <v>0</v>
      </c>
      <c r="J415" s="155"/>
      <c r="K415" s="155"/>
      <c r="L415" s="129">
        <f t="shared" si="122"/>
        <v>0</v>
      </c>
      <c r="AX415">
        <f t="shared" ca="1" si="125"/>
        <v>354.03749088000001</v>
      </c>
      <c r="AY415">
        <f t="shared" ca="1" si="118"/>
        <v>353.96250911999999</v>
      </c>
      <c r="AZ415" cm="1">
        <f t="array" aca="1" ref="AZ415" ca="1">_xlfn.LET(_xlpm.rozsah, $J$3:$J$10001,_xlpm.podminka, (_xlpm.rozsah&gt;H415)*(ISNUMBER(_xlpm.rozsah)),_xlpm.indexy, IF(_xlpm.podminka, ROW(_xlpm.rozsah)-MIN(ROW(_xlpm.rozsah))+1),_xlpm.prvni, MIN(_xlpm.indexy),_xlpm.finalni, IF(_xlpm.prvni=1, 2, _xlpm.prvni),INDEX(_xlpm.rozsah, _xlpm.finalni))</f>
        <v>1700</v>
      </c>
      <c r="BA415" cm="1">
        <f t="array" aca="1" ref="BA415" ca="1">INDEX($J$3:$J$10001,MATCH(AZ415,$J$3:$J$10004,0)-1)</f>
        <v>1600</v>
      </c>
      <c r="BB415">
        <f t="shared" ca="1" si="112"/>
        <v>350</v>
      </c>
      <c r="BC415">
        <f t="shared" ca="1" si="112"/>
        <v>358</v>
      </c>
      <c r="BD415">
        <f t="shared" ca="1" si="126"/>
        <v>-8</v>
      </c>
      <c r="BE415">
        <f t="shared" ca="1" si="119"/>
        <v>354.03749088000001</v>
      </c>
      <c r="BF415">
        <f t="shared" ca="1" si="123"/>
        <v>353.84319152566286</v>
      </c>
      <c r="BG415">
        <f t="shared" ca="1" si="120"/>
        <v>354.15680847433714</v>
      </c>
      <c r="BH415" cm="1">
        <f t="array" aca="1" ref="BH415" ca="1">_xlfn.LET(_xlpm.rozsah, $J$3:$J$10001,_xlpm.podminka, (_xlpm.rozsah&gt;E415)*(ISNUMBER(_xlpm.rozsah)),_xlpm.indexy, IF(_xlpm.podminka, ROW(_xlpm.rozsah)-MIN(ROW(_xlpm.rozsah))+1),_xlpm.prvni, MIN(_xlpm.indexy),_xlpm.finalni, IF(_xlpm.prvni=1, 2, _xlpm.prvni),INDEX(_xlpm.rozsah, _xlpm.finalni))</f>
        <v>1700</v>
      </c>
      <c r="BI415" cm="1">
        <f t="array" aca="1" ref="BI415" ca="1">INDEX($J$3:$J$10001,MATCH(BH415,$J$3:$J$10004,0)-1)</f>
        <v>1600</v>
      </c>
      <c r="BJ415">
        <f t="shared" ca="1" si="113"/>
        <v>350</v>
      </c>
      <c r="BK415">
        <f t="shared" ca="1" si="113"/>
        <v>358</v>
      </c>
      <c r="BL415">
        <f t="shared" ca="1" si="124"/>
        <v>-8</v>
      </c>
      <c r="BM415">
        <f t="shared" ca="1" si="121"/>
        <v>353.84319152566286</v>
      </c>
    </row>
    <row r="416" spans="1:65" x14ac:dyDescent="0.25">
      <c r="A416" s="64">
        <v>413</v>
      </c>
      <c r="B416" s="64">
        <v>41</v>
      </c>
      <c r="C416" s="64">
        <v>39</v>
      </c>
      <c r="D416" s="18">
        <v>413</v>
      </c>
      <c r="E416" s="21">
        <f t="shared" ca="1" si="114"/>
        <v>1329.522005533835</v>
      </c>
      <c r="F416" s="22">
        <f t="shared" ca="1" si="115"/>
        <v>137.65135821581956</v>
      </c>
      <c r="G416" s="23">
        <v>413</v>
      </c>
      <c r="H416" s="24">
        <f t="shared" ca="1" si="116"/>
        <v>1327.915902</v>
      </c>
      <c r="I416" s="25">
        <f t="shared" ca="1" si="117"/>
        <v>137.58872017799999</v>
      </c>
      <c r="J416" s="155"/>
      <c r="K416" s="155"/>
      <c r="L416" s="129">
        <f t="shared" si="122"/>
        <v>0</v>
      </c>
      <c r="AX416">
        <f t="shared" ca="1" si="125"/>
        <v>352.79159019999997</v>
      </c>
      <c r="AY416">
        <f t="shared" ca="1" si="118"/>
        <v>352.79159019999997</v>
      </c>
      <c r="AZ416" cm="1">
        <f t="array" aca="1" ref="AZ416" ca="1">_xlfn.LET(_xlpm.rozsah, $J$3:$J$10001,_xlpm.podminka, (_xlpm.rozsah&gt;H416)*(ISNUMBER(_xlpm.rozsah)),_xlpm.indexy, IF(_xlpm.podminka, ROW(_xlpm.rozsah)-MIN(ROW(_xlpm.rozsah))+1),_xlpm.prvni, MIN(_xlpm.indexy),_xlpm.finalni, IF(_xlpm.prvni=1, 2, _xlpm.prvni),INDEX(_xlpm.rozsah, _xlpm.finalni))</f>
        <v>1400</v>
      </c>
      <c r="BA416" cm="1">
        <f t="array" aca="1" ref="BA416" ca="1">INDEX($J$3:$J$10001,MATCH(AZ416,$J$3:$J$10004,0)-1)</f>
        <v>1300</v>
      </c>
      <c r="BB416">
        <f t="shared" ca="1" si="112"/>
        <v>360</v>
      </c>
      <c r="BC416">
        <f t="shared" ca="1" si="112"/>
        <v>350</v>
      </c>
      <c r="BD416">
        <f t="shared" ca="1" si="126"/>
        <v>10</v>
      </c>
      <c r="BE416">
        <f t="shared" ca="1" si="119"/>
        <v>357.20840980000003</v>
      </c>
      <c r="BF416">
        <f t="shared" ca="1" si="123"/>
        <v>352.95220055338348</v>
      </c>
      <c r="BG416">
        <f t="shared" ca="1" si="120"/>
        <v>352.95220055338348</v>
      </c>
      <c r="BH416" cm="1">
        <f t="array" aca="1" ref="BH416" ca="1">_xlfn.LET(_xlpm.rozsah, $J$3:$J$10001,_xlpm.podminka, (_xlpm.rozsah&gt;E416)*(ISNUMBER(_xlpm.rozsah)),_xlpm.indexy, IF(_xlpm.podminka, ROW(_xlpm.rozsah)-MIN(ROW(_xlpm.rozsah))+1),_xlpm.prvni, MIN(_xlpm.indexy),_xlpm.finalni, IF(_xlpm.prvni=1, 2, _xlpm.prvni),INDEX(_xlpm.rozsah, _xlpm.finalni))</f>
        <v>1400</v>
      </c>
      <c r="BI416" cm="1">
        <f t="array" aca="1" ref="BI416" ca="1">INDEX($J$3:$J$10001,MATCH(BH416,$J$3:$J$10004,0)-1)</f>
        <v>1300</v>
      </c>
      <c r="BJ416">
        <f t="shared" ca="1" si="113"/>
        <v>360</v>
      </c>
      <c r="BK416">
        <f t="shared" ca="1" si="113"/>
        <v>350</v>
      </c>
      <c r="BL416">
        <f t="shared" ca="1" si="124"/>
        <v>10</v>
      </c>
      <c r="BM416">
        <f t="shared" ca="1" si="121"/>
        <v>357.04779944661652</v>
      </c>
    </row>
    <row r="417" spans="1:65" x14ac:dyDescent="0.25">
      <c r="A417" s="64">
        <v>414</v>
      </c>
      <c r="B417" s="64">
        <v>71</v>
      </c>
      <c r="C417" s="64">
        <v>86</v>
      </c>
      <c r="D417" s="18">
        <v>414</v>
      </c>
      <c r="E417" s="21">
        <f t="shared" ca="1" si="114"/>
        <v>1790.1478632415192</v>
      </c>
      <c r="F417" s="22">
        <f t="shared" ca="1" si="115"/>
        <v>287.8203823940899</v>
      </c>
      <c r="G417" s="28">
        <v>414</v>
      </c>
      <c r="H417" s="24">
        <f t="shared" ca="1" si="116"/>
        <v>1787.3665619999999</v>
      </c>
      <c r="I417" s="25">
        <f t="shared" ca="1" si="117"/>
        <v>288.22700863559999</v>
      </c>
      <c r="J417" s="155"/>
      <c r="K417" s="155"/>
      <c r="L417" s="129">
        <f t="shared" si="122"/>
        <v>0</v>
      </c>
      <c r="AX417">
        <f t="shared" ca="1" si="125"/>
        <v>335.14768445999999</v>
      </c>
      <c r="AY417">
        <f t="shared" ca="1" si="118"/>
        <v>347.85231554000001</v>
      </c>
      <c r="AZ417" cm="1">
        <f t="array" aca="1" ref="AZ417" ca="1">_xlfn.LET(_xlpm.rozsah, $J$3:$J$10001,_xlpm.podminka, (_xlpm.rozsah&gt;H417)*(ISNUMBER(_xlpm.rozsah)),_xlpm.indexy, IF(_xlpm.podminka, ROW(_xlpm.rozsah)-MIN(ROW(_xlpm.rozsah))+1),_xlpm.prvni, MIN(_xlpm.indexy),_xlpm.finalni, IF(_xlpm.prvni=1, 2, _xlpm.prvni),INDEX(_xlpm.rozsah, _xlpm.finalni))</f>
        <v>1800</v>
      </c>
      <c r="BA417" cm="1">
        <f t="array" aca="1" ref="BA417" ca="1">INDEX($J$3:$J$10001,MATCH(AZ417,$J$3:$J$10004,0)-1)</f>
        <v>1700</v>
      </c>
      <c r="BB417">
        <f t="shared" ref="BB417:BC480" ca="1" si="127">IF(ISERROR(MATCH(AZ417,$J$1:$J$10000,0)), 0, INDEX($K$1:$K$10000, MATCH(AZ417,$J$1:$J$10000,0)))</f>
        <v>333</v>
      </c>
      <c r="BC417">
        <f t="shared" ca="1" si="127"/>
        <v>350</v>
      </c>
      <c r="BD417">
        <f t="shared" ca="1" si="126"/>
        <v>-17</v>
      </c>
      <c r="BE417">
        <f t="shared" ca="1" si="119"/>
        <v>335.14768445999999</v>
      </c>
      <c r="BF417">
        <f t="shared" ca="1" si="123"/>
        <v>334.67486324894173</v>
      </c>
      <c r="BG417">
        <f t="shared" ca="1" si="120"/>
        <v>348.32513675105827</v>
      </c>
      <c r="BH417" cm="1">
        <f t="array" aca="1" ref="BH417" ca="1">_xlfn.LET(_xlpm.rozsah, $J$3:$J$10001,_xlpm.podminka, (_xlpm.rozsah&gt;E417)*(ISNUMBER(_xlpm.rozsah)),_xlpm.indexy, IF(_xlpm.podminka, ROW(_xlpm.rozsah)-MIN(ROW(_xlpm.rozsah))+1),_xlpm.prvni, MIN(_xlpm.indexy),_xlpm.finalni, IF(_xlpm.prvni=1, 2, _xlpm.prvni),INDEX(_xlpm.rozsah, _xlpm.finalni))</f>
        <v>1800</v>
      </c>
      <c r="BI417" cm="1">
        <f t="array" aca="1" ref="BI417" ca="1">INDEX($J$3:$J$10001,MATCH(BH417,$J$3:$J$10004,0)-1)</f>
        <v>1700</v>
      </c>
      <c r="BJ417">
        <f t="shared" ca="1" si="113"/>
        <v>333</v>
      </c>
      <c r="BK417">
        <f t="shared" ca="1" si="113"/>
        <v>350</v>
      </c>
      <c r="BL417">
        <f t="shared" ca="1" si="124"/>
        <v>-17</v>
      </c>
      <c r="BM417">
        <f t="shared" ca="1" si="121"/>
        <v>334.67486324894173</v>
      </c>
    </row>
    <row r="418" spans="1:65" x14ac:dyDescent="0.25">
      <c r="A418" s="64">
        <v>415</v>
      </c>
      <c r="B418" s="64">
        <v>91</v>
      </c>
      <c r="C418" s="64">
        <v>52</v>
      </c>
      <c r="D418" s="18">
        <v>415</v>
      </c>
      <c r="E418" s="21">
        <f t="shared" ca="1" si="114"/>
        <v>2097.2317683799756</v>
      </c>
      <c r="F418" s="22">
        <f t="shared" ca="1" si="115"/>
        <v>145.88789608848253</v>
      </c>
      <c r="G418" s="23">
        <v>415</v>
      </c>
      <c r="H418" s="24">
        <f t="shared" ca="1" si="116"/>
        <v>2093.6670020000001</v>
      </c>
      <c r="I418" s="25">
        <f t="shared" ca="1" si="117"/>
        <v>146.25863179199999</v>
      </c>
      <c r="J418" s="155"/>
      <c r="K418" s="155"/>
      <c r="L418" s="129">
        <f t="shared" si="122"/>
        <v>0</v>
      </c>
      <c r="AX418">
        <f t="shared" ca="1" si="125"/>
        <v>281.26659959999995</v>
      </c>
      <c r="AY418">
        <f t="shared" ca="1" si="118"/>
        <v>298.73340040000005</v>
      </c>
      <c r="AZ418" cm="1">
        <f t="array" aca="1" ref="AZ418" ca="1">_xlfn.LET(_xlpm.rozsah, $J$3:$J$10001,_xlpm.podminka, (_xlpm.rozsah&gt;H418)*(ISNUMBER(_xlpm.rozsah)),_xlpm.indexy, IF(_xlpm.podminka, ROW(_xlpm.rozsah)-MIN(ROW(_xlpm.rozsah))+1),_xlpm.prvni, MIN(_xlpm.indexy),_xlpm.finalni, IF(_xlpm.prvni=1, 2, _xlpm.prvni),INDEX(_xlpm.rozsah, _xlpm.finalni))</f>
        <v>2100</v>
      </c>
      <c r="BA418" cm="1">
        <f t="array" aca="1" ref="BA418" ca="1">INDEX($J$3:$J$10001,MATCH(AZ418,$J$3:$J$10004,0)-1)</f>
        <v>2000</v>
      </c>
      <c r="BB418">
        <f t="shared" ca="1" si="127"/>
        <v>280</v>
      </c>
      <c r="BC418">
        <f t="shared" ca="1" si="127"/>
        <v>300</v>
      </c>
      <c r="BD418">
        <f t="shared" ca="1" si="126"/>
        <v>-20</v>
      </c>
      <c r="BE418">
        <f t="shared" ca="1" si="119"/>
        <v>281.26659959999995</v>
      </c>
      <c r="BF418">
        <f t="shared" ca="1" si="123"/>
        <v>280.55364632400489</v>
      </c>
      <c r="BG418">
        <f t="shared" ca="1" si="120"/>
        <v>299.44635367599511</v>
      </c>
      <c r="BH418" cm="1">
        <f t="array" aca="1" ref="BH418" ca="1">_xlfn.LET(_xlpm.rozsah, $J$3:$J$10001,_xlpm.podminka, (_xlpm.rozsah&gt;E418)*(ISNUMBER(_xlpm.rozsah)),_xlpm.indexy, IF(_xlpm.podminka, ROW(_xlpm.rozsah)-MIN(ROW(_xlpm.rozsah))+1),_xlpm.prvni, MIN(_xlpm.indexy),_xlpm.finalni, IF(_xlpm.prvni=1, 2, _xlpm.prvni),INDEX(_xlpm.rozsah, _xlpm.finalni))</f>
        <v>2100</v>
      </c>
      <c r="BI418" cm="1">
        <f t="array" aca="1" ref="BI418" ca="1">INDEX($J$3:$J$10001,MATCH(BH418,$J$3:$J$10004,0)-1)</f>
        <v>2000</v>
      </c>
      <c r="BJ418">
        <f t="shared" ca="1" si="113"/>
        <v>280</v>
      </c>
      <c r="BK418">
        <f t="shared" ca="1" si="113"/>
        <v>300</v>
      </c>
      <c r="BL418">
        <f t="shared" ca="1" si="124"/>
        <v>-20</v>
      </c>
      <c r="BM418">
        <f t="shared" ca="1" si="121"/>
        <v>280.55364632400489</v>
      </c>
    </row>
    <row r="419" spans="1:65" x14ac:dyDescent="0.25">
      <c r="A419" s="64">
        <v>416</v>
      </c>
      <c r="B419" s="64">
        <v>89</v>
      </c>
      <c r="C419" s="64">
        <v>55</v>
      </c>
      <c r="D419" s="18">
        <v>416</v>
      </c>
      <c r="E419" s="21">
        <f t="shared" ca="1" si="114"/>
        <v>2066.52337786613</v>
      </c>
      <c r="F419" s="22">
        <f t="shared" ca="1" si="115"/>
        <v>157.68242843472569</v>
      </c>
      <c r="G419" s="28">
        <v>416</v>
      </c>
      <c r="H419" s="24">
        <f t="shared" ca="1" si="116"/>
        <v>2063.0369579999997</v>
      </c>
      <c r="I419" s="25">
        <f t="shared" ca="1" si="117"/>
        <v>158.06593462000004</v>
      </c>
      <c r="J419" s="155"/>
      <c r="K419" s="155"/>
      <c r="L419" s="129">
        <f t="shared" si="122"/>
        <v>0</v>
      </c>
      <c r="AX419">
        <f t="shared" ca="1" si="125"/>
        <v>287.39260840000009</v>
      </c>
      <c r="AY419">
        <f t="shared" ca="1" si="118"/>
        <v>292.60739159999991</v>
      </c>
      <c r="AZ419" cm="1">
        <f t="array" aca="1" ref="AZ419" ca="1">_xlfn.LET(_xlpm.rozsah, $J$3:$J$10001,_xlpm.podminka, (_xlpm.rozsah&gt;H419)*(ISNUMBER(_xlpm.rozsah)),_xlpm.indexy, IF(_xlpm.podminka, ROW(_xlpm.rozsah)-MIN(ROW(_xlpm.rozsah))+1),_xlpm.prvni, MIN(_xlpm.indexy),_xlpm.finalni, IF(_xlpm.prvni=1, 2, _xlpm.prvni),INDEX(_xlpm.rozsah, _xlpm.finalni))</f>
        <v>2100</v>
      </c>
      <c r="BA419" cm="1">
        <f t="array" aca="1" ref="BA419" ca="1">INDEX($J$3:$J$10001,MATCH(AZ419,$J$3:$J$10004,0)-1)</f>
        <v>2000</v>
      </c>
      <c r="BB419">
        <f t="shared" ca="1" si="127"/>
        <v>280</v>
      </c>
      <c r="BC419">
        <f t="shared" ca="1" si="127"/>
        <v>300</v>
      </c>
      <c r="BD419">
        <f t="shared" ca="1" si="126"/>
        <v>-20</v>
      </c>
      <c r="BE419">
        <f t="shared" ca="1" si="119"/>
        <v>287.39260840000009</v>
      </c>
      <c r="BF419">
        <f t="shared" ca="1" si="123"/>
        <v>286.69532442677399</v>
      </c>
      <c r="BG419">
        <f t="shared" ca="1" si="120"/>
        <v>293.30467557322601</v>
      </c>
      <c r="BH419" cm="1">
        <f t="array" aca="1" ref="BH419" ca="1">_xlfn.LET(_xlpm.rozsah, $J$3:$J$10001,_xlpm.podminka, (_xlpm.rozsah&gt;E419)*(ISNUMBER(_xlpm.rozsah)),_xlpm.indexy, IF(_xlpm.podminka, ROW(_xlpm.rozsah)-MIN(ROW(_xlpm.rozsah))+1),_xlpm.prvni, MIN(_xlpm.indexy),_xlpm.finalni, IF(_xlpm.prvni=1, 2, _xlpm.prvni),INDEX(_xlpm.rozsah, _xlpm.finalni))</f>
        <v>2100</v>
      </c>
      <c r="BI419" cm="1">
        <f t="array" aca="1" ref="BI419" ca="1">INDEX($J$3:$J$10001,MATCH(BH419,$J$3:$J$10004,0)-1)</f>
        <v>2000</v>
      </c>
      <c r="BJ419">
        <f t="shared" ca="1" si="113"/>
        <v>280</v>
      </c>
      <c r="BK419">
        <f t="shared" ca="1" si="113"/>
        <v>300</v>
      </c>
      <c r="BL419">
        <f t="shared" ca="1" si="124"/>
        <v>-20</v>
      </c>
      <c r="BM419">
        <f t="shared" ca="1" si="121"/>
        <v>286.69532442677399</v>
      </c>
    </row>
    <row r="420" spans="1:65" x14ac:dyDescent="0.25">
      <c r="A420" s="64">
        <v>417</v>
      </c>
      <c r="B420" s="64">
        <v>89</v>
      </c>
      <c r="C420" s="64">
        <v>56</v>
      </c>
      <c r="D420" s="18">
        <v>417</v>
      </c>
      <c r="E420" s="21">
        <f t="shared" ca="1" si="114"/>
        <v>2066.52337786613</v>
      </c>
      <c r="F420" s="22">
        <f t="shared" ca="1" si="115"/>
        <v>160.54938167899343</v>
      </c>
      <c r="G420" s="23">
        <v>417</v>
      </c>
      <c r="H420" s="24">
        <f t="shared" ca="1" si="116"/>
        <v>2063.0369579999997</v>
      </c>
      <c r="I420" s="25">
        <f t="shared" ca="1" si="117"/>
        <v>160.93986070400007</v>
      </c>
      <c r="J420" s="155"/>
      <c r="K420" s="155"/>
      <c r="L420" s="129">
        <f t="shared" si="122"/>
        <v>0</v>
      </c>
      <c r="AX420">
        <f t="shared" ca="1" si="125"/>
        <v>287.39260840000009</v>
      </c>
      <c r="AY420">
        <f t="shared" ca="1" si="118"/>
        <v>292.60739159999991</v>
      </c>
      <c r="AZ420" cm="1">
        <f t="array" aca="1" ref="AZ420" ca="1">_xlfn.LET(_xlpm.rozsah, $J$3:$J$10001,_xlpm.podminka, (_xlpm.rozsah&gt;H420)*(ISNUMBER(_xlpm.rozsah)),_xlpm.indexy, IF(_xlpm.podminka, ROW(_xlpm.rozsah)-MIN(ROW(_xlpm.rozsah))+1),_xlpm.prvni, MIN(_xlpm.indexy),_xlpm.finalni, IF(_xlpm.prvni=1, 2, _xlpm.prvni),INDEX(_xlpm.rozsah, _xlpm.finalni))</f>
        <v>2100</v>
      </c>
      <c r="BA420" cm="1">
        <f t="array" aca="1" ref="BA420" ca="1">INDEX($J$3:$J$10001,MATCH(AZ420,$J$3:$J$10004,0)-1)</f>
        <v>2000</v>
      </c>
      <c r="BB420">
        <f t="shared" ca="1" si="127"/>
        <v>280</v>
      </c>
      <c r="BC420">
        <f t="shared" ca="1" si="127"/>
        <v>300</v>
      </c>
      <c r="BD420">
        <f t="shared" ca="1" si="126"/>
        <v>-20</v>
      </c>
      <c r="BE420">
        <f t="shared" ca="1" si="119"/>
        <v>287.39260840000009</v>
      </c>
      <c r="BF420">
        <f t="shared" ca="1" si="123"/>
        <v>286.69532442677399</v>
      </c>
      <c r="BG420">
        <f t="shared" ca="1" si="120"/>
        <v>293.30467557322601</v>
      </c>
      <c r="BH420" cm="1">
        <f t="array" aca="1" ref="BH420" ca="1">_xlfn.LET(_xlpm.rozsah, $J$3:$J$10001,_xlpm.podminka, (_xlpm.rozsah&gt;E420)*(ISNUMBER(_xlpm.rozsah)),_xlpm.indexy, IF(_xlpm.podminka, ROW(_xlpm.rozsah)-MIN(ROW(_xlpm.rozsah))+1),_xlpm.prvni, MIN(_xlpm.indexy),_xlpm.finalni, IF(_xlpm.prvni=1, 2, _xlpm.prvni),INDEX(_xlpm.rozsah, _xlpm.finalni))</f>
        <v>2100</v>
      </c>
      <c r="BI420" cm="1">
        <f t="array" aca="1" ref="BI420" ca="1">INDEX($J$3:$J$10001,MATCH(BH420,$J$3:$J$10004,0)-1)</f>
        <v>2000</v>
      </c>
      <c r="BJ420">
        <f t="shared" ca="1" si="113"/>
        <v>280</v>
      </c>
      <c r="BK420">
        <f t="shared" ca="1" si="113"/>
        <v>300</v>
      </c>
      <c r="BL420">
        <f t="shared" ca="1" si="124"/>
        <v>-20</v>
      </c>
      <c r="BM420">
        <f t="shared" ca="1" si="121"/>
        <v>286.69532442677399</v>
      </c>
    </row>
    <row r="421" spans="1:65" x14ac:dyDescent="0.25">
      <c r="A421" s="64">
        <v>418</v>
      </c>
      <c r="B421" s="64">
        <v>88</v>
      </c>
      <c r="C421" s="64">
        <v>58</v>
      </c>
      <c r="D421" s="18">
        <v>418</v>
      </c>
      <c r="E421" s="21">
        <f t="shared" ca="1" si="114"/>
        <v>2051.1691826092074</v>
      </c>
      <c r="F421" s="22">
        <f t="shared" ca="1" si="115"/>
        <v>168.06437481733195</v>
      </c>
      <c r="G421" s="28">
        <v>418</v>
      </c>
      <c r="H421" s="24">
        <f t="shared" ca="1" si="116"/>
        <v>2047.7219359999999</v>
      </c>
      <c r="I421" s="25">
        <f t="shared" ca="1" si="117"/>
        <v>168.46425542400004</v>
      </c>
      <c r="J421" s="155"/>
      <c r="K421" s="155"/>
      <c r="L421" s="129">
        <f t="shared" si="122"/>
        <v>0</v>
      </c>
      <c r="AX421">
        <f t="shared" ca="1" si="125"/>
        <v>290.45561280000004</v>
      </c>
      <c r="AY421">
        <f t="shared" ca="1" si="118"/>
        <v>289.54438719999996</v>
      </c>
      <c r="AZ421" cm="1">
        <f t="array" aca="1" ref="AZ421" ca="1">_xlfn.LET(_xlpm.rozsah, $J$3:$J$10001,_xlpm.podminka, (_xlpm.rozsah&gt;H421)*(ISNUMBER(_xlpm.rozsah)),_xlpm.indexy, IF(_xlpm.podminka, ROW(_xlpm.rozsah)-MIN(ROW(_xlpm.rozsah))+1),_xlpm.prvni, MIN(_xlpm.indexy),_xlpm.finalni, IF(_xlpm.prvni=1, 2, _xlpm.prvni),INDEX(_xlpm.rozsah, _xlpm.finalni))</f>
        <v>2100</v>
      </c>
      <c r="BA421" cm="1">
        <f t="array" aca="1" ref="BA421" ca="1">INDEX($J$3:$J$10001,MATCH(AZ421,$J$3:$J$10004,0)-1)</f>
        <v>2000</v>
      </c>
      <c r="BB421">
        <f t="shared" ca="1" si="127"/>
        <v>280</v>
      </c>
      <c r="BC421">
        <f t="shared" ca="1" si="127"/>
        <v>300</v>
      </c>
      <c r="BD421">
        <f t="shared" ca="1" si="126"/>
        <v>-20</v>
      </c>
      <c r="BE421">
        <f t="shared" ca="1" si="119"/>
        <v>290.45561280000004</v>
      </c>
      <c r="BF421">
        <f t="shared" ca="1" si="123"/>
        <v>289.76616347815855</v>
      </c>
      <c r="BG421">
        <f t="shared" ca="1" si="120"/>
        <v>290.23383652184145</v>
      </c>
      <c r="BH421" cm="1">
        <f t="array" aca="1" ref="BH421" ca="1">_xlfn.LET(_xlpm.rozsah, $J$3:$J$10001,_xlpm.podminka, (_xlpm.rozsah&gt;E421)*(ISNUMBER(_xlpm.rozsah)),_xlpm.indexy, IF(_xlpm.podminka, ROW(_xlpm.rozsah)-MIN(ROW(_xlpm.rozsah))+1),_xlpm.prvni, MIN(_xlpm.indexy),_xlpm.finalni, IF(_xlpm.prvni=1, 2, _xlpm.prvni),INDEX(_xlpm.rozsah, _xlpm.finalni))</f>
        <v>2100</v>
      </c>
      <c r="BI421" cm="1">
        <f t="array" aca="1" ref="BI421" ca="1">INDEX($J$3:$J$10001,MATCH(BH421,$J$3:$J$10004,0)-1)</f>
        <v>2000</v>
      </c>
      <c r="BJ421">
        <f t="shared" ca="1" si="113"/>
        <v>280</v>
      </c>
      <c r="BK421">
        <f t="shared" ca="1" si="113"/>
        <v>300</v>
      </c>
      <c r="BL421">
        <f t="shared" ca="1" si="124"/>
        <v>-20</v>
      </c>
      <c r="BM421">
        <f t="shared" ca="1" si="121"/>
        <v>289.76616347815855</v>
      </c>
    </row>
    <row r="422" spans="1:65" x14ac:dyDescent="0.25">
      <c r="A422" s="64">
        <v>419</v>
      </c>
      <c r="B422" s="64">
        <v>78</v>
      </c>
      <c r="C422" s="64">
        <v>69</v>
      </c>
      <c r="D422" s="18">
        <v>419</v>
      </c>
      <c r="E422" s="21">
        <f t="shared" ca="1" si="114"/>
        <v>1897.6272300399792</v>
      </c>
      <c r="F422" s="22">
        <f t="shared" ca="1" si="115"/>
        <v>218.31832591631047</v>
      </c>
      <c r="G422" s="23">
        <v>419</v>
      </c>
      <c r="H422" s="24">
        <f t="shared" ca="1" si="116"/>
        <v>1894.5717159999999</v>
      </c>
      <c r="I422" s="25">
        <f t="shared" ca="1" si="117"/>
        <v>218.67673771320003</v>
      </c>
      <c r="J422" s="155"/>
      <c r="K422" s="155"/>
      <c r="L422" s="129">
        <f t="shared" si="122"/>
        <v>0</v>
      </c>
      <c r="AX422">
        <f t="shared" ca="1" si="125"/>
        <v>316.92280828000003</v>
      </c>
      <c r="AY422">
        <f t="shared" ca="1" si="118"/>
        <v>332.07719171999997</v>
      </c>
      <c r="AZ422" cm="1">
        <f t="array" aca="1" ref="AZ422" ca="1">_xlfn.LET(_xlpm.rozsah, $J$3:$J$10001,_xlpm.podminka, (_xlpm.rozsah&gt;H422)*(ISNUMBER(_xlpm.rozsah)),_xlpm.indexy, IF(_xlpm.podminka, ROW(_xlpm.rozsah)-MIN(ROW(_xlpm.rozsah))+1),_xlpm.prvni, MIN(_xlpm.indexy),_xlpm.finalni, IF(_xlpm.prvni=1, 2, _xlpm.prvni),INDEX(_xlpm.rozsah, _xlpm.finalni))</f>
        <v>1900</v>
      </c>
      <c r="BA422" cm="1">
        <f t="array" aca="1" ref="BA422" ca="1">INDEX($J$3:$J$10001,MATCH(AZ422,$J$3:$J$10004,0)-1)</f>
        <v>1800</v>
      </c>
      <c r="BB422">
        <f t="shared" ca="1" si="127"/>
        <v>316</v>
      </c>
      <c r="BC422">
        <f t="shared" ca="1" si="127"/>
        <v>333</v>
      </c>
      <c r="BD422">
        <f t="shared" ca="1" si="126"/>
        <v>-17</v>
      </c>
      <c r="BE422">
        <f t="shared" ca="1" si="119"/>
        <v>316.92280828000003</v>
      </c>
      <c r="BF422">
        <f t="shared" ca="1" si="123"/>
        <v>316.40337089320354</v>
      </c>
      <c r="BG422">
        <f t="shared" ca="1" si="120"/>
        <v>332.59662910679646</v>
      </c>
      <c r="BH422" cm="1">
        <f t="array" aca="1" ref="BH422" ca="1">_xlfn.LET(_xlpm.rozsah, $J$3:$J$10001,_xlpm.podminka, (_xlpm.rozsah&gt;E422)*(ISNUMBER(_xlpm.rozsah)),_xlpm.indexy, IF(_xlpm.podminka, ROW(_xlpm.rozsah)-MIN(ROW(_xlpm.rozsah))+1),_xlpm.prvni, MIN(_xlpm.indexy),_xlpm.finalni, IF(_xlpm.prvni=1, 2, _xlpm.prvni),INDEX(_xlpm.rozsah, _xlpm.finalni))</f>
        <v>1900</v>
      </c>
      <c r="BI422" cm="1">
        <f t="array" aca="1" ref="BI422" ca="1">INDEX($J$3:$J$10001,MATCH(BH422,$J$3:$J$10004,0)-1)</f>
        <v>1800</v>
      </c>
      <c r="BJ422">
        <f t="shared" ca="1" si="113"/>
        <v>316</v>
      </c>
      <c r="BK422">
        <f t="shared" ca="1" si="113"/>
        <v>333</v>
      </c>
      <c r="BL422">
        <f t="shared" ca="1" si="124"/>
        <v>-17</v>
      </c>
      <c r="BM422">
        <f t="shared" ca="1" si="121"/>
        <v>316.40337089320354</v>
      </c>
    </row>
    <row r="423" spans="1:65" x14ac:dyDescent="0.25">
      <c r="A423" s="64">
        <v>420</v>
      </c>
      <c r="B423" s="64">
        <v>98</v>
      </c>
      <c r="C423" s="64">
        <v>39</v>
      </c>
      <c r="D423" s="18">
        <v>420</v>
      </c>
      <c r="E423" s="21">
        <f t="shared" ca="1" si="114"/>
        <v>2204.7111351784351</v>
      </c>
      <c r="F423" s="22">
        <f t="shared" ca="1" si="115"/>
        <v>94.355727232266688</v>
      </c>
      <c r="G423" s="28">
        <v>420</v>
      </c>
      <c r="H423" s="24">
        <f t="shared" ca="1" si="116"/>
        <v>2200.8721559999999</v>
      </c>
      <c r="I423" s="25">
        <f t="shared" ca="1" si="117"/>
        <v>95.328908454000015</v>
      </c>
      <c r="J423" s="155"/>
      <c r="K423" s="155"/>
      <c r="L423" s="129">
        <f t="shared" si="122"/>
        <v>0</v>
      </c>
      <c r="AX423">
        <f t="shared" ca="1" si="125"/>
        <v>244.43309860000005</v>
      </c>
      <c r="AY423">
        <f t="shared" ca="1" si="118"/>
        <v>180.56690139999995</v>
      </c>
      <c r="AZ423" cm="1">
        <f t="array" aca="1" ref="AZ423" ca="1">_xlfn.LET(_xlpm.rozsah, $J$3:$J$10001,_xlpm.podminka, (_xlpm.rozsah&gt;H423)*(ISNUMBER(_xlpm.rozsah)),_xlpm.indexy, IF(_xlpm.podminka, ROW(_xlpm.rozsah)-MIN(ROW(_xlpm.rozsah))+1),_xlpm.prvni, MIN(_xlpm.indexy),_xlpm.finalni, IF(_xlpm.prvni=1, 2, _xlpm.prvni),INDEX(_xlpm.rozsah, _xlpm.finalni))</f>
        <v>2300</v>
      </c>
      <c r="BA423" cm="1">
        <f t="array" aca="1" ref="BA423" ca="1">INDEX($J$3:$J$10001,MATCH(AZ423,$J$3:$J$10004,0)-1)</f>
        <v>2200</v>
      </c>
      <c r="BB423">
        <f t="shared" ca="1" si="127"/>
        <v>180</v>
      </c>
      <c r="BC423">
        <f t="shared" ca="1" si="127"/>
        <v>245</v>
      </c>
      <c r="BD423">
        <f t="shared" ca="1" si="126"/>
        <v>-65</v>
      </c>
      <c r="BE423">
        <f t="shared" ca="1" si="119"/>
        <v>244.43309860000005</v>
      </c>
      <c r="BF423">
        <f t="shared" ca="1" si="123"/>
        <v>241.93776213401716</v>
      </c>
      <c r="BG423">
        <f t="shared" ca="1" si="120"/>
        <v>183.06223786598284</v>
      </c>
      <c r="BH423" cm="1">
        <f t="array" aca="1" ref="BH423" ca="1">_xlfn.LET(_xlpm.rozsah, $J$3:$J$10001,_xlpm.podminka, (_xlpm.rozsah&gt;E423)*(ISNUMBER(_xlpm.rozsah)),_xlpm.indexy, IF(_xlpm.podminka, ROW(_xlpm.rozsah)-MIN(ROW(_xlpm.rozsah))+1),_xlpm.prvni, MIN(_xlpm.indexy),_xlpm.finalni, IF(_xlpm.prvni=1, 2, _xlpm.prvni),INDEX(_xlpm.rozsah, _xlpm.finalni))</f>
        <v>2300</v>
      </c>
      <c r="BI423" cm="1">
        <f t="array" aca="1" ref="BI423" ca="1">INDEX($J$3:$J$10001,MATCH(BH423,$J$3:$J$10004,0)-1)</f>
        <v>2200</v>
      </c>
      <c r="BJ423">
        <f t="shared" ca="1" si="113"/>
        <v>180</v>
      </c>
      <c r="BK423">
        <f t="shared" ca="1" si="113"/>
        <v>245</v>
      </c>
      <c r="BL423">
        <f t="shared" ca="1" si="124"/>
        <v>-65</v>
      </c>
      <c r="BM423">
        <f t="shared" ca="1" si="121"/>
        <v>241.93776213401716</v>
      </c>
    </row>
    <row r="424" spans="1:65" x14ac:dyDescent="0.25">
      <c r="A424" s="64">
        <v>421</v>
      </c>
      <c r="B424" s="64">
        <v>64</v>
      </c>
      <c r="C424" s="64">
        <v>61</v>
      </c>
      <c r="D424" s="18">
        <v>421</v>
      </c>
      <c r="E424" s="21">
        <f t="shared" ca="1" si="114"/>
        <v>1682.6684964430597</v>
      </c>
      <c r="F424" s="22">
        <f t="shared" ca="1" si="115"/>
        <v>214.34577737357867</v>
      </c>
      <c r="G424" s="23">
        <v>421</v>
      </c>
      <c r="H424" s="24">
        <f t="shared" ca="1" si="116"/>
        <v>1680.1614079999999</v>
      </c>
      <c r="I424" s="25">
        <f t="shared" ca="1" si="117"/>
        <v>214.46812328960002</v>
      </c>
      <c r="J424" s="155"/>
      <c r="K424" s="155"/>
      <c r="L424" s="129">
        <f t="shared" si="122"/>
        <v>0</v>
      </c>
      <c r="AX424">
        <f t="shared" ca="1" si="125"/>
        <v>351.58708736</v>
      </c>
      <c r="AY424">
        <f t="shared" ca="1" si="118"/>
        <v>356.41291264</v>
      </c>
      <c r="AZ424" cm="1">
        <f t="array" aca="1" ref="AZ424" ca="1">_xlfn.LET(_xlpm.rozsah, $J$3:$J$10001,_xlpm.podminka, (_xlpm.rozsah&gt;H424)*(ISNUMBER(_xlpm.rozsah)),_xlpm.indexy, IF(_xlpm.podminka, ROW(_xlpm.rozsah)-MIN(ROW(_xlpm.rozsah))+1),_xlpm.prvni, MIN(_xlpm.indexy),_xlpm.finalni, IF(_xlpm.prvni=1, 2, _xlpm.prvni),INDEX(_xlpm.rozsah, _xlpm.finalni))</f>
        <v>1700</v>
      </c>
      <c r="BA424" cm="1">
        <f t="array" aca="1" ref="BA424" ca="1">INDEX($J$3:$J$10001,MATCH(AZ424,$J$3:$J$10004,0)-1)</f>
        <v>1600</v>
      </c>
      <c r="BB424">
        <f t="shared" ca="1" si="127"/>
        <v>350</v>
      </c>
      <c r="BC424">
        <f t="shared" ca="1" si="127"/>
        <v>358</v>
      </c>
      <c r="BD424">
        <f t="shared" ca="1" si="126"/>
        <v>-8</v>
      </c>
      <c r="BE424">
        <f t="shared" ca="1" si="119"/>
        <v>351.58708736</v>
      </c>
      <c r="BF424">
        <f t="shared" ca="1" si="123"/>
        <v>351.38652028455522</v>
      </c>
      <c r="BG424">
        <f t="shared" ca="1" si="120"/>
        <v>356.61347971544478</v>
      </c>
      <c r="BH424" cm="1">
        <f t="array" aca="1" ref="BH424" ca="1">_xlfn.LET(_xlpm.rozsah, $J$3:$J$10001,_xlpm.podminka, (_xlpm.rozsah&gt;E424)*(ISNUMBER(_xlpm.rozsah)),_xlpm.indexy, IF(_xlpm.podminka, ROW(_xlpm.rozsah)-MIN(ROW(_xlpm.rozsah))+1),_xlpm.prvni, MIN(_xlpm.indexy),_xlpm.finalni, IF(_xlpm.prvni=1, 2, _xlpm.prvni),INDEX(_xlpm.rozsah, _xlpm.finalni))</f>
        <v>1700</v>
      </c>
      <c r="BI424" cm="1">
        <f t="array" aca="1" ref="BI424" ca="1">INDEX($J$3:$J$10001,MATCH(BH424,$J$3:$J$10004,0)-1)</f>
        <v>1600</v>
      </c>
      <c r="BJ424">
        <f t="shared" ca="1" si="113"/>
        <v>350</v>
      </c>
      <c r="BK424">
        <f t="shared" ca="1" si="113"/>
        <v>358</v>
      </c>
      <c r="BL424">
        <f t="shared" ca="1" si="124"/>
        <v>-8</v>
      </c>
      <c r="BM424">
        <f t="shared" ca="1" si="121"/>
        <v>351.38652028455522</v>
      </c>
    </row>
    <row r="425" spans="1:65" x14ac:dyDescent="0.25">
      <c r="A425" s="64">
        <v>422</v>
      </c>
      <c r="B425" s="64">
        <v>90</v>
      </c>
      <c r="C425" s="64">
        <v>34</v>
      </c>
      <c r="D425" s="18">
        <v>422</v>
      </c>
      <c r="E425" s="21">
        <f t="shared" ca="1" si="114"/>
        <v>2081.8775731230526</v>
      </c>
      <c r="F425" s="22">
        <f t="shared" ca="1" si="115"/>
        <v>96.43232502763243</v>
      </c>
      <c r="G425" s="28">
        <v>422</v>
      </c>
      <c r="H425" s="24">
        <f t="shared" ca="1" si="116"/>
        <v>2078.3519799999999</v>
      </c>
      <c r="I425" s="25">
        <f t="shared" ca="1" si="117"/>
        <v>96.672065360000019</v>
      </c>
      <c r="J425" s="155"/>
      <c r="K425" s="155"/>
      <c r="L425" s="129">
        <f t="shared" si="122"/>
        <v>0</v>
      </c>
      <c r="AX425">
        <f t="shared" ca="1" si="125"/>
        <v>284.32960400000002</v>
      </c>
      <c r="AY425">
        <f t="shared" ca="1" si="118"/>
        <v>295.67039599999998</v>
      </c>
      <c r="AZ425" cm="1">
        <f t="array" aca="1" ref="AZ425" ca="1">_xlfn.LET(_xlpm.rozsah, $J$3:$J$10001,_xlpm.podminka, (_xlpm.rozsah&gt;H425)*(ISNUMBER(_xlpm.rozsah)),_xlpm.indexy, IF(_xlpm.podminka, ROW(_xlpm.rozsah)-MIN(ROW(_xlpm.rozsah))+1),_xlpm.prvni, MIN(_xlpm.indexy),_xlpm.finalni, IF(_xlpm.prvni=1, 2, _xlpm.prvni),INDEX(_xlpm.rozsah, _xlpm.finalni))</f>
        <v>2100</v>
      </c>
      <c r="BA425" cm="1">
        <f t="array" aca="1" ref="BA425" ca="1">INDEX($J$3:$J$10001,MATCH(AZ425,$J$3:$J$10004,0)-1)</f>
        <v>2000</v>
      </c>
      <c r="BB425">
        <f t="shared" ca="1" si="127"/>
        <v>280</v>
      </c>
      <c r="BC425">
        <f t="shared" ca="1" si="127"/>
        <v>300</v>
      </c>
      <c r="BD425">
        <f t="shared" ca="1" si="126"/>
        <v>-20</v>
      </c>
      <c r="BE425">
        <f t="shared" ca="1" si="119"/>
        <v>284.32960400000002</v>
      </c>
      <c r="BF425">
        <f t="shared" ca="1" si="123"/>
        <v>283.6244853753895</v>
      </c>
      <c r="BG425">
        <f t="shared" ca="1" si="120"/>
        <v>296.3755146246105</v>
      </c>
      <c r="BH425" cm="1">
        <f t="array" aca="1" ref="BH425" ca="1">_xlfn.LET(_xlpm.rozsah, $J$3:$J$10001,_xlpm.podminka, (_xlpm.rozsah&gt;E425)*(ISNUMBER(_xlpm.rozsah)),_xlpm.indexy, IF(_xlpm.podminka, ROW(_xlpm.rozsah)-MIN(ROW(_xlpm.rozsah))+1),_xlpm.prvni, MIN(_xlpm.indexy),_xlpm.finalni, IF(_xlpm.prvni=1, 2, _xlpm.prvni),INDEX(_xlpm.rozsah, _xlpm.finalni))</f>
        <v>2100</v>
      </c>
      <c r="BI425" cm="1">
        <f t="array" aca="1" ref="BI425" ca="1">INDEX($J$3:$J$10001,MATCH(BH425,$J$3:$J$10004,0)-1)</f>
        <v>2000</v>
      </c>
      <c r="BJ425">
        <f t="shared" ca="1" si="113"/>
        <v>280</v>
      </c>
      <c r="BK425">
        <f t="shared" ca="1" si="113"/>
        <v>300</v>
      </c>
      <c r="BL425">
        <f t="shared" ca="1" si="124"/>
        <v>-20</v>
      </c>
      <c r="BM425">
        <f t="shared" ca="1" si="121"/>
        <v>283.6244853753895</v>
      </c>
    </row>
    <row r="426" spans="1:65" x14ac:dyDescent="0.25">
      <c r="A426" s="64">
        <v>423</v>
      </c>
      <c r="B426" s="64">
        <v>88</v>
      </c>
      <c r="C426" s="64">
        <v>38</v>
      </c>
      <c r="D426" s="18">
        <v>423</v>
      </c>
      <c r="E426" s="21">
        <f t="shared" ca="1" si="114"/>
        <v>2051.1691826092074</v>
      </c>
      <c r="F426" s="22">
        <f t="shared" ca="1" si="115"/>
        <v>110.11114212170025</v>
      </c>
      <c r="G426" s="23">
        <v>423</v>
      </c>
      <c r="H426" s="24">
        <f t="shared" ca="1" si="116"/>
        <v>2047.7219359999999</v>
      </c>
      <c r="I426" s="25">
        <f t="shared" ca="1" si="117"/>
        <v>110.37313286400001</v>
      </c>
      <c r="J426" s="155"/>
      <c r="K426" s="155"/>
      <c r="L426" s="129">
        <f t="shared" si="122"/>
        <v>0</v>
      </c>
      <c r="AX426">
        <f t="shared" ca="1" si="125"/>
        <v>290.45561280000004</v>
      </c>
      <c r="AY426">
        <f t="shared" ca="1" si="118"/>
        <v>289.54438719999996</v>
      </c>
      <c r="AZ426" cm="1">
        <f t="array" aca="1" ref="AZ426" ca="1">_xlfn.LET(_xlpm.rozsah, $J$3:$J$10001,_xlpm.podminka, (_xlpm.rozsah&gt;H426)*(ISNUMBER(_xlpm.rozsah)),_xlpm.indexy, IF(_xlpm.podminka, ROW(_xlpm.rozsah)-MIN(ROW(_xlpm.rozsah))+1),_xlpm.prvni, MIN(_xlpm.indexy),_xlpm.finalni, IF(_xlpm.prvni=1, 2, _xlpm.prvni),INDEX(_xlpm.rozsah, _xlpm.finalni))</f>
        <v>2100</v>
      </c>
      <c r="BA426" cm="1">
        <f t="array" aca="1" ref="BA426" ca="1">INDEX($J$3:$J$10001,MATCH(AZ426,$J$3:$J$10004,0)-1)</f>
        <v>2000</v>
      </c>
      <c r="BB426">
        <f t="shared" ca="1" si="127"/>
        <v>280</v>
      </c>
      <c r="BC426">
        <f t="shared" ca="1" si="127"/>
        <v>300</v>
      </c>
      <c r="BD426">
        <f t="shared" ca="1" si="126"/>
        <v>-20</v>
      </c>
      <c r="BE426">
        <f t="shared" ca="1" si="119"/>
        <v>290.45561280000004</v>
      </c>
      <c r="BF426">
        <f t="shared" ca="1" si="123"/>
        <v>289.76616347815855</v>
      </c>
      <c r="BG426">
        <f t="shared" ca="1" si="120"/>
        <v>290.23383652184145</v>
      </c>
      <c r="BH426" cm="1">
        <f t="array" aca="1" ref="BH426" ca="1">_xlfn.LET(_xlpm.rozsah, $J$3:$J$10001,_xlpm.podminka, (_xlpm.rozsah&gt;E426)*(ISNUMBER(_xlpm.rozsah)),_xlpm.indexy, IF(_xlpm.podminka, ROW(_xlpm.rozsah)-MIN(ROW(_xlpm.rozsah))+1),_xlpm.prvni, MIN(_xlpm.indexy),_xlpm.finalni, IF(_xlpm.prvni=1, 2, _xlpm.prvni),INDEX(_xlpm.rozsah, _xlpm.finalni))</f>
        <v>2100</v>
      </c>
      <c r="BI426" cm="1">
        <f t="array" aca="1" ref="BI426" ca="1">INDEX($J$3:$J$10001,MATCH(BH426,$J$3:$J$10004,0)-1)</f>
        <v>2000</v>
      </c>
      <c r="BJ426">
        <f t="shared" ca="1" si="113"/>
        <v>280</v>
      </c>
      <c r="BK426">
        <f t="shared" ca="1" si="113"/>
        <v>300</v>
      </c>
      <c r="BL426">
        <f t="shared" ca="1" si="124"/>
        <v>-20</v>
      </c>
      <c r="BM426">
        <f t="shared" ca="1" si="121"/>
        <v>289.76616347815855</v>
      </c>
    </row>
    <row r="427" spans="1:65" x14ac:dyDescent="0.25">
      <c r="A427" s="64">
        <v>424</v>
      </c>
      <c r="B427" s="64">
        <v>97</v>
      </c>
      <c r="C427" s="64">
        <v>62</v>
      </c>
      <c r="D427" s="18">
        <v>424</v>
      </c>
      <c r="E427" s="21">
        <f t="shared" ca="1" si="114"/>
        <v>2189.3569399215121</v>
      </c>
      <c r="F427" s="22">
        <f t="shared" ca="1" si="115"/>
        <v>154.20954403703186</v>
      </c>
      <c r="G427" s="28">
        <v>424</v>
      </c>
      <c r="H427" s="24">
        <f t="shared" ca="1" si="116"/>
        <v>2185.5571339999997</v>
      </c>
      <c r="I427" s="25">
        <f t="shared" ca="1" si="117"/>
        <v>155.03410192200008</v>
      </c>
      <c r="J427" s="155"/>
      <c r="K427" s="155"/>
      <c r="L427" s="129">
        <f t="shared" si="122"/>
        <v>0</v>
      </c>
      <c r="AX427">
        <f t="shared" ca="1" si="125"/>
        <v>250.05500310000011</v>
      </c>
      <c r="AY427">
        <f t="shared" ca="1" si="118"/>
        <v>274.94499689999986</v>
      </c>
      <c r="AZ427" cm="1">
        <f t="array" aca="1" ref="AZ427" ca="1">_xlfn.LET(_xlpm.rozsah, $J$3:$J$10001,_xlpm.podminka, (_xlpm.rozsah&gt;H427)*(ISNUMBER(_xlpm.rozsah)),_xlpm.indexy, IF(_xlpm.podminka, ROW(_xlpm.rozsah)-MIN(ROW(_xlpm.rozsah))+1),_xlpm.prvni, MIN(_xlpm.indexy),_xlpm.finalni, IF(_xlpm.prvni=1, 2, _xlpm.prvni),INDEX(_xlpm.rozsah, _xlpm.finalni))</f>
        <v>2200</v>
      </c>
      <c r="BA427" cm="1">
        <f t="array" aca="1" ref="BA427" ca="1">INDEX($J$3:$J$10001,MATCH(AZ427,$J$3:$J$10004,0)-1)</f>
        <v>2100</v>
      </c>
      <c r="BB427">
        <f t="shared" ca="1" si="127"/>
        <v>245</v>
      </c>
      <c r="BC427">
        <f t="shared" ca="1" si="127"/>
        <v>280</v>
      </c>
      <c r="BD427">
        <f t="shared" ca="1" si="126"/>
        <v>-35</v>
      </c>
      <c r="BE427">
        <f t="shared" ca="1" si="119"/>
        <v>250.05500310000011</v>
      </c>
      <c r="BF427">
        <f t="shared" ca="1" si="123"/>
        <v>248.72507102747076</v>
      </c>
      <c r="BG427">
        <f t="shared" ca="1" si="120"/>
        <v>276.27492897252921</v>
      </c>
      <c r="BH427" cm="1">
        <f t="array" aca="1" ref="BH427" ca="1">_xlfn.LET(_xlpm.rozsah, $J$3:$J$10001,_xlpm.podminka, (_xlpm.rozsah&gt;E427)*(ISNUMBER(_xlpm.rozsah)),_xlpm.indexy, IF(_xlpm.podminka, ROW(_xlpm.rozsah)-MIN(ROW(_xlpm.rozsah))+1),_xlpm.prvni, MIN(_xlpm.indexy),_xlpm.finalni, IF(_xlpm.prvni=1, 2, _xlpm.prvni),INDEX(_xlpm.rozsah, _xlpm.finalni))</f>
        <v>2200</v>
      </c>
      <c r="BI427" cm="1">
        <f t="array" aca="1" ref="BI427" ca="1">INDEX($J$3:$J$10001,MATCH(BH427,$J$3:$J$10004,0)-1)</f>
        <v>2100</v>
      </c>
      <c r="BJ427">
        <f t="shared" ca="1" si="113"/>
        <v>245</v>
      </c>
      <c r="BK427">
        <f t="shared" ca="1" si="113"/>
        <v>280</v>
      </c>
      <c r="BL427">
        <f t="shared" ca="1" si="124"/>
        <v>-35</v>
      </c>
      <c r="BM427">
        <f t="shared" ca="1" si="121"/>
        <v>248.72507102747076</v>
      </c>
    </row>
    <row r="428" spans="1:65" x14ac:dyDescent="0.25">
      <c r="A428" s="64">
        <v>425</v>
      </c>
      <c r="B428" s="64">
        <v>100</v>
      </c>
      <c r="C428" s="64">
        <v>53</v>
      </c>
      <c r="D428" s="18">
        <v>425</v>
      </c>
      <c r="E428" s="21">
        <f t="shared" ca="1" si="114"/>
        <v>2235.4195256922808</v>
      </c>
      <c r="F428" s="22">
        <f t="shared" ca="1" si="115"/>
        <v>117.64797339900926</v>
      </c>
      <c r="G428" s="23">
        <v>425</v>
      </c>
      <c r="H428" s="24">
        <f t="shared" ca="1" si="116"/>
        <v>2231.5021999999999</v>
      </c>
      <c r="I428" s="25">
        <f t="shared" ca="1" si="117"/>
        <v>118.99749210000003</v>
      </c>
      <c r="J428" s="155"/>
      <c r="K428" s="155"/>
      <c r="L428" s="129">
        <f t="shared" si="122"/>
        <v>0</v>
      </c>
      <c r="AX428">
        <f t="shared" ca="1" si="125"/>
        <v>224.52357000000006</v>
      </c>
      <c r="AY428">
        <f t="shared" ca="1" si="118"/>
        <v>200.47642999999994</v>
      </c>
      <c r="AZ428" cm="1">
        <f t="array" aca="1" ref="AZ428" ca="1">_xlfn.LET(_xlpm.rozsah, $J$3:$J$10001,_xlpm.podminka, (_xlpm.rozsah&gt;H428)*(ISNUMBER(_xlpm.rozsah)),_xlpm.indexy, IF(_xlpm.podminka, ROW(_xlpm.rozsah)-MIN(ROW(_xlpm.rozsah))+1),_xlpm.prvni, MIN(_xlpm.indexy),_xlpm.finalni, IF(_xlpm.prvni=1, 2, _xlpm.prvni),INDEX(_xlpm.rozsah, _xlpm.finalni))</f>
        <v>2300</v>
      </c>
      <c r="BA428" cm="1">
        <f t="array" aca="1" ref="BA428" ca="1">INDEX($J$3:$J$10001,MATCH(AZ428,$J$3:$J$10004,0)-1)</f>
        <v>2200</v>
      </c>
      <c r="BB428">
        <f t="shared" ca="1" si="127"/>
        <v>180</v>
      </c>
      <c r="BC428">
        <f t="shared" ca="1" si="127"/>
        <v>245</v>
      </c>
      <c r="BD428">
        <f t="shared" ca="1" si="126"/>
        <v>-65</v>
      </c>
      <c r="BE428">
        <f t="shared" ca="1" si="119"/>
        <v>224.52357000000006</v>
      </c>
      <c r="BF428">
        <f t="shared" ca="1" si="123"/>
        <v>221.97730830001748</v>
      </c>
      <c r="BG428">
        <f t="shared" ca="1" si="120"/>
        <v>203.02269169998252</v>
      </c>
      <c r="BH428" cm="1">
        <f t="array" aca="1" ref="BH428" ca="1">_xlfn.LET(_xlpm.rozsah, $J$3:$J$10001,_xlpm.podminka, (_xlpm.rozsah&gt;E428)*(ISNUMBER(_xlpm.rozsah)),_xlpm.indexy, IF(_xlpm.podminka, ROW(_xlpm.rozsah)-MIN(ROW(_xlpm.rozsah))+1),_xlpm.prvni, MIN(_xlpm.indexy),_xlpm.finalni, IF(_xlpm.prvni=1, 2, _xlpm.prvni),INDEX(_xlpm.rozsah, _xlpm.finalni))</f>
        <v>2300</v>
      </c>
      <c r="BI428" cm="1">
        <f t="array" aca="1" ref="BI428" ca="1">INDEX($J$3:$J$10001,MATCH(BH428,$J$3:$J$10004,0)-1)</f>
        <v>2200</v>
      </c>
      <c r="BJ428">
        <f t="shared" ca="1" si="113"/>
        <v>180</v>
      </c>
      <c r="BK428">
        <f t="shared" ca="1" si="113"/>
        <v>245</v>
      </c>
      <c r="BL428">
        <f t="shared" ca="1" si="124"/>
        <v>-65</v>
      </c>
      <c r="BM428">
        <f t="shared" ca="1" si="121"/>
        <v>221.97730830001748</v>
      </c>
    </row>
    <row r="429" spans="1:65" x14ac:dyDescent="0.25">
      <c r="A429" s="64">
        <v>426</v>
      </c>
      <c r="B429" s="64">
        <v>81</v>
      </c>
      <c r="C429" s="64">
        <v>58</v>
      </c>
      <c r="D429" s="18">
        <v>426</v>
      </c>
      <c r="E429" s="21">
        <f t="shared" ca="1" si="114"/>
        <v>1943.6898158107474</v>
      </c>
      <c r="F429" s="22">
        <f t="shared" ca="1" si="115"/>
        <v>179.22558509276263</v>
      </c>
      <c r="G429" s="28">
        <v>426</v>
      </c>
      <c r="H429" s="24">
        <f t="shared" ca="1" si="116"/>
        <v>1940.5167819999999</v>
      </c>
      <c r="I429" s="25">
        <f t="shared" ca="1" si="117"/>
        <v>179.52004263040001</v>
      </c>
      <c r="J429" s="155"/>
      <c r="K429" s="155"/>
      <c r="L429" s="129">
        <f t="shared" si="122"/>
        <v>0</v>
      </c>
      <c r="AX429">
        <f t="shared" ca="1" si="125"/>
        <v>309.51731488000001</v>
      </c>
      <c r="AY429">
        <f t="shared" ca="1" si="118"/>
        <v>306.48268511999999</v>
      </c>
      <c r="AZ429" cm="1">
        <f t="array" aca="1" ref="AZ429" ca="1">_xlfn.LET(_xlpm.rozsah, $J$3:$J$10001,_xlpm.podminka, (_xlpm.rozsah&gt;H429)*(ISNUMBER(_xlpm.rozsah)),_xlpm.indexy, IF(_xlpm.podminka, ROW(_xlpm.rozsah)-MIN(ROW(_xlpm.rozsah))+1),_xlpm.prvni, MIN(_xlpm.indexy),_xlpm.finalni, IF(_xlpm.prvni=1, 2, _xlpm.prvni),INDEX(_xlpm.rozsah, _xlpm.finalni))</f>
        <v>2000</v>
      </c>
      <c r="BA429" cm="1">
        <f t="array" aca="1" ref="BA429" ca="1">INDEX($J$3:$J$10001,MATCH(AZ429,$J$3:$J$10004,0)-1)</f>
        <v>1900</v>
      </c>
      <c r="BB429">
        <f t="shared" ca="1" si="127"/>
        <v>300</v>
      </c>
      <c r="BC429">
        <f t="shared" ca="1" si="127"/>
        <v>316</v>
      </c>
      <c r="BD429">
        <f t="shared" ca="1" si="126"/>
        <v>-16</v>
      </c>
      <c r="BE429">
        <f t="shared" ca="1" si="119"/>
        <v>309.51731488000001</v>
      </c>
      <c r="BF429">
        <f t="shared" ca="1" si="123"/>
        <v>309.0096294702804</v>
      </c>
      <c r="BG429">
        <f t="shared" ca="1" si="120"/>
        <v>306.9903705297196</v>
      </c>
      <c r="BH429" cm="1">
        <f t="array" aca="1" ref="BH429" ca="1">_xlfn.LET(_xlpm.rozsah, $J$3:$J$10001,_xlpm.podminka, (_xlpm.rozsah&gt;E429)*(ISNUMBER(_xlpm.rozsah)),_xlpm.indexy, IF(_xlpm.podminka, ROW(_xlpm.rozsah)-MIN(ROW(_xlpm.rozsah))+1),_xlpm.prvni, MIN(_xlpm.indexy),_xlpm.finalni, IF(_xlpm.prvni=1, 2, _xlpm.prvni),INDEX(_xlpm.rozsah, _xlpm.finalni))</f>
        <v>2000</v>
      </c>
      <c r="BI429" cm="1">
        <f t="array" aca="1" ref="BI429" ca="1">INDEX($J$3:$J$10001,MATCH(BH429,$J$3:$J$10004,0)-1)</f>
        <v>1900</v>
      </c>
      <c r="BJ429">
        <f t="shared" ca="1" si="113"/>
        <v>300</v>
      </c>
      <c r="BK429">
        <f t="shared" ca="1" si="113"/>
        <v>316</v>
      </c>
      <c r="BL429">
        <f t="shared" ca="1" si="124"/>
        <v>-16</v>
      </c>
      <c r="BM429">
        <f t="shared" ca="1" si="121"/>
        <v>309.0096294702804</v>
      </c>
    </row>
    <row r="430" spans="1:65" x14ac:dyDescent="0.25">
      <c r="A430" s="64">
        <v>427</v>
      </c>
      <c r="B430" s="64">
        <v>74</v>
      </c>
      <c r="C430" s="64">
        <v>51</v>
      </c>
      <c r="D430" s="18">
        <v>427</v>
      </c>
      <c r="E430" s="21">
        <f t="shared" ca="1" si="114"/>
        <v>1836.2104490122879</v>
      </c>
      <c r="F430" s="22">
        <f t="shared" ca="1" si="115"/>
        <v>166.69055407063465</v>
      </c>
      <c r="G430" s="23">
        <v>427</v>
      </c>
      <c r="H430" s="24">
        <f t="shared" ca="1" si="116"/>
        <v>1833.3116279999999</v>
      </c>
      <c r="I430" s="25">
        <f t="shared" ca="1" si="117"/>
        <v>166.9418818524</v>
      </c>
      <c r="J430" s="155"/>
      <c r="K430" s="155"/>
      <c r="L430" s="129">
        <f t="shared" si="122"/>
        <v>0</v>
      </c>
      <c r="AX430">
        <f t="shared" ca="1" si="125"/>
        <v>327.33702324000001</v>
      </c>
      <c r="AY430">
        <f t="shared" ca="1" si="118"/>
        <v>321.66297675999999</v>
      </c>
      <c r="AZ430" cm="1">
        <f t="array" aca="1" ref="AZ430" ca="1">_xlfn.LET(_xlpm.rozsah, $J$3:$J$10001,_xlpm.podminka, (_xlpm.rozsah&gt;H430)*(ISNUMBER(_xlpm.rozsah)),_xlpm.indexy, IF(_xlpm.podminka, ROW(_xlpm.rozsah)-MIN(ROW(_xlpm.rozsah))+1),_xlpm.prvni, MIN(_xlpm.indexy),_xlpm.finalni, IF(_xlpm.prvni=1, 2, _xlpm.prvni),INDEX(_xlpm.rozsah, _xlpm.finalni))</f>
        <v>1900</v>
      </c>
      <c r="BA430" cm="1">
        <f t="array" aca="1" ref="BA430" ca="1">INDEX($J$3:$J$10001,MATCH(AZ430,$J$3:$J$10004,0)-1)</f>
        <v>1800</v>
      </c>
      <c r="BB430">
        <f t="shared" ca="1" si="127"/>
        <v>316</v>
      </c>
      <c r="BC430">
        <f t="shared" ca="1" si="127"/>
        <v>333</v>
      </c>
      <c r="BD430">
        <f t="shared" ca="1" si="126"/>
        <v>-17</v>
      </c>
      <c r="BE430">
        <f t="shared" ca="1" si="119"/>
        <v>327.33702324000001</v>
      </c>
      <c r="BF430">
        <f t="shared" ca="1" si="123"/>
        <v>326.84422366791108</v>
      </c>
      <c r="BG430">
        <f t="shared" ca="1" si="120"/>
        <v>322.15577633208892</v>
      </c>
      <c r="BH430" cm="1">
        <f t="array" aca="1" ref="BH430" ca="1">_xlfn.LET(_xlpm.rozsah, $J$3:$J$10001,_xlpm.podminka, (_xlpm.rozsah&gt;E430)*(ISNUMBER(_xlpm.rozsah)),_xlpm.indexy, IF(_xlpm.podminka, ROW(_xlpm.rozsah)-MIN(ROW(_xlpm.rozsah))+1),_xlpm.prvni, MIN(_xlpm.indexy),_xlpm.finalni, IF(_xlpm.prvni=1, 2, _xlpm.prvni),INDEX(_xlpm.rozsah, _xlpm.finalni))</f>
        <v>1900</v>
      </c>
      <c r="BI430" cm="1">
        <f t="array" aca="1" ref="BI430" ca="1">INDEX($J$3:$J$10001,MATCH(BH430,$J$3:$J$10004,0)-1)</f>
        <v>1800</v>
      </c>
      <c r="BJ430">
        <f t="shared" ref="BJ430:BK493" ca="1" si="128">IF(ISERROR(MATCH(BH430,$J$1:$J$10000,0)), 0, INDEX($K$1:$K$10000, MATCH(BH430,$J$1:$J$10000,0)))</f>
        <v>316</v>
      </c>
      <c r="BK430">
        <f t="shared" ca="1" si="128"/>
        <v>333</v>
      </c>
      <c r="BL430">
        <f t="shared" ca="1" si="124"/>
        <v>-17</v>
      </c>
      <c r="BM430">
        <f t="shared" ca="1" si="121"/>
        <v>326.84422366791108</v>
      </c>
    </row>
    <row r="431" spans="1:65" x14ac:dyDescent="0.25">
      <c r="A431" s="64">
        <v>428</v>
      </c>
      <c r="B431" s="64">
        <v>76</v>
      </c>
      <c r="C431" s="64">
        <v>57</v>
      </c>
      <c r="D431" s="18">
        <v>428</v>
      </c>
      <c r="E431" s="21">
        <f t="shared" ca="1" si="114"/>
        <v>1866.9188395261335</v>
      </c>
      <c r="F431" s="22">
        <f t="shared" ca="1" si="115"/>
        <v>183.32556444991766</v>
      </c>
      <c r="G431" s="28">
        <v>428</v>
      </c>
      <c r="H431" s="24">
        <f t="shared" ca="1" si="116"/>
        <v>1863.9416719999999</v>
      </c>
      <c r="I431" s="25">
        <f t="shared" ca="1" si="117"/>
        <v>183.6140519832</v>
      </c>
      <c r="J431" s="155"/>
      <c r="K431" s="155"/>
      <c r="L431" s="129">
        <f t="shared" si="122"/>
        <v>0</v>
      </c>
      <c r="AX431">
        <f t="shared" ca="1" si="125"/>
        <v>322.12991576000002</v>
      </c>
      <c r="AY431">
        <f t="shared" ca="1" si="118"/>
        <v>326.87008423999998</v>
      </c>
      <c r="AZ431" cm="1">
        <f t="array" aca="1" ref="AZ431" ca="1">_xlfn.LET(_xlpm.rozsah, $J$3:$J$10001,_xlpm.podminka, (_xlpm.rozsah&gt;H431)*(ISNUMBER(_xlpm.rozsah)),_xlpm.indexy, IF(_xlpm.podminka, ROW(_xlpm.rozsah)-MIN(ROW(_xlpm.rozsah))+1),_xlpm.prvni, MIN(_xlpm.indexy),_xlpm.finalni, IF(_xlpm.prvni=1, 2, _xlpm.prvni),INDEX(_xlpm.rozsah, _xlpm.finalni))</f>
        <v>1900</v>
      </c>
      <c r="BA431" cm="1">
        <f t="array" aca="1" ref="BA431" ca="1">INDEX($J$3:$J$10001,MATCH(AZ431,$J$3:$J$10004,0)-1)</f>
        <v>1800</v>
      </c>
      <c r="BB431">
        <f t="shared" ca="1" si="127"/>
        <v>316</v>
      </c>
      <c r="BC431">
        <f t="shared" ca="1" si="127"/>
        <v>333</v>
      </c>
      <c r="BD431">
        <f t="shared" ca="1" si="126"/>
        <v>-17</v>
      </c>
      <c r="BE431">
        <f t="shared" ca="1" si="119"/>
        <v>322.12991576000002</v>
      </c>
      <c r="BF431">
        <f t="shared" ca="1" si="123"/>
        <v>321.62379728055731</v>
      </c>
      <c r="BG431">
        <f t="shared" ca="1" si="120"/>
        <v>327.37620271944269</v>
      </c>
      <c r="BH431" cm="1">
        <f t="array" aca="1" ref="BH431" ca="1">_xlfn.LET(_xlpm.rozsah, $J$3:$J$10001,_xlpm.podminka, (_xlpm.rozsah&gt;E431)*(ISNUMBER(_xlpm.rozsah)),_xlpm.indexy, IF(_xlpm.podminka, ROW(_xlpm.rozsah)-MIN(ROW(_xlpm.rozsah))+1),_xlpm.prvni, MIN(_xlpm.indexy),_xlpm.finalni, IF(_xlpm.prvni=1, 2, _xlpm.prvni),INDEX(_xlpm.rozsah, _xlpm.finalni))</f>
        <v>1900</v>
      </c>
      <c r="BI431" cm="1">
        <f t="array" aca="1" ref="BI431" ca="1">INDEX($J$3:$J$10001,MATCH(BH431,$J$3:$J$10004,0)-1)</f>
        <v>1800</v>
      </c>
      <c r="BJ431">
        <f t="shared" ca="1" si="128"/>
        <v>316</v>
      </c>
      <c r="BK431">
        <f t="shared" ca="1" si="128"/>
        <v>333</v>
      </c>
      <c r="BL431">
        <f t="shared" ca="1" si="124"/>
        <v>-17</v>
      </c>
      <c r="BM431">
        <f t="shared" ca="1" si="121"/>
        <v>321.62379728055731</v>
      </c>
    </row>
    <row r="432" spans="1:65" x14ac:dyDescent="0.25">
      <c r="A432" s="64">
        <v>429</v>
      </c>
      <c r="B432" s="64">
        <v>76</v>
      </c>
      <c r="C432" s="64">
        <v>72</v>
      </c>
      <c r="D432" s="18">
        <v>429</v>
      </c>
      <c r="E432" s="21">
        <f t="shared" ca="1" si="114"/>
        <v>1866.9188395261335</v>
      </c>
      <c r="F432" s="22">
        <f t="shared" ca="1" si="115"/>
        <v>231.56913404200128</v>
      </c>
      <c r="G432" s="23">
        <v>429</v>
      </c>
      <c r="H432" s="24">
        <f t="shared" ca="1" si="116"/>
        <v>1863.9416719999999</v>
      </c>
      <c r="I432" s="25">
        <f t="shared" ca="1" si="117"/>
        <v>231.93353934720002</v>
      </c>
      <c r="J432" s="155"/>
      <c r="K432" s="155"/>
      <c r="L432" s="129">
        <f t="shared" si="122"/>
        <v>0</v>
      </c>
      <c r="AX432">
        <f t="shared" ca="1" si="125"/>
        <v>322.12991576000002</v>
      </c>
      <c r="AY432">
        <f t="shared" ca="1" si="118"/>
        <v>326.87008423999998</v>
      </c>
      <c r="AZ432" cm="1">
        <f t="array" aca="1" ref="AZ432" ca="1">_xlfn.LET(_xlpm.rozsah, $J$3:$J$10001,_xlpm.podminka, (_xlpm.rozsah&gt;H432)*(ISNUMBER(_xlpm.rozsah)),_xlpm.indexy, IF(_xlpm.podminka, ROW(_xlpm.rozsah)-MIN(ROW(_xlpm.rozsah))+1),_xlpm.prvni, MIN(_xlpm.indexy),_xlpm.finalni, IF(_xlpm.prvni=1, 2, _xlpm.prvni),INDEX(_xlpm.rozsah, _xlpm.finalni))</f>
        <v>1900</v>
      </c>
      <c r="BA432" cm="1">
        <f t="array" aca="1" ref="BA432" ca="1">INDEX($J$3:$J$10001,MATCH(AZ432,$J$3:$J$10004,0)-1)</f>
        <v>1800</v>
      </c>
      <c r="BB432">
        <f t="shared" ca="1" si="127"/>
        <v>316</v>
      </c>
      <c r="BC432">
        <f t="shared" ca="1" si="127"/>
        <v>333</v>
      </c>
      <c r="BD432">
        <f t="shared" ca="1" si="126"/>
        <v>-17</v>
      </c>
      <c r="BE432">
        <f t="shared" ca="1" si="119"/>
        <v>322.12991576000002</v>
      </c>
      <c r="BF432">
        <f t="shared" ca="1" si="123"/>
        <v>321.62379728055731</v>
      </c>
      <c r="BG432">
        <f t="shared" ca="1" si="120"/>
        <v>327.37620271944269</v>
      </c>
      <c r="BH432" cm="1">
        <f t="array" aca="1" ref="BH432" ca="1">_xlfn.LET(_xlpm.rozsah, $J$3:$J$10001,_xlpm.podminka, (_xlpm.rozsah&gt;E432)*(ISNUMBER(_xlpm.rozsah)),_xlpm.indexy, IF(_xlpm.podminka, ROW(_xlpm.rozsah)-MIN(ROW(_xlpm.rozsah))+1),_xlpm.prvni, MIN(_xlpm.indexy),_xlpm.finalni, IF(_xlpm.prvni=1, 2, _xlpm.prvni),INDEX(_xlpm.rozsah, _xlpm.finalni))</f>
        <v>1900</v>
      </c>
      <c r="BI432" cm="1">
        <f t="array" aca="1" ref="BI432" ca="1">INDEX($J$3:$J$10001,MATCH(BH432,$J$3:$J$10004,0)-1)</f>
        <v>1800</v>
      </c>
      <c r="BJ432">
        <f t="shared" ca="1" si="128"/>
        <v>316</v>
      </c>
      <c r="BK432">
        <f t="shared" ca="1" si="128"/>
        <v>333</v>
      </c>
      <c r="BL432">
        <f t="shared" ca="1" si="124"/>
        <v>-17</v>
      </c>
      <c r="BM432">
        <f t="shared" ca="1" si="121"/>
        <v>321.62379728055731</v>
      </c>
    </row>
    <row r="433" spans="1:65" x14ac:dyDescent="0.25">
      <c r="A433" s="64">
        <v>430</v>
      </c>
      <c r="B433" s="64">
        <v>85</v>
      </c>
      <c r="C433" s="64">
        <v>72</v>
      </c>
      <c r="D433" s="18">
        <v>430</v>
      </c>
      <c r="E433" s="21">
        <f t="shared" ca="1" si="114"/>
        <v>2005.1065968384387</v>
      </c>
      <c r="F433" s="22">
        <f t="shared" ca="1" si="115"/>
        <v>215.26465005526484</v>
      </c>
      <c r="G433" s="28">
        <v>430</v>
      </c>
      <c r="H433" s="24">
        <f t="shared" ca="1" si="116"/>
        <v>2001.7768699999999</v>
      </c>
      <c r="I433" s="25">
        <f t="shared" ca="1" si="117"/>
        <v>215.74413072000004</v>
      </c>
      <c r="J433" s="155"/>
      <c r="K433" s="155"/>
      <c r="L433" s="129">
        <f t="shared" si="122"/>
        <v>0</v>
      </c>
      <c r="AX433">
        <f t="shared" ca="1" si="125"/>
        <v>299.64462600000002</v>
      </c>
      <c r="AY433">
        <f t="shared" ca="1" si="118"/>
        <v>280.35537399999998</v>
      </c>
      <c r="AZ433" cm="1">
        <f t="array" aca="1" ref="AZ433" ca="1">_xlfn.LET(_xlpm.rozsah, $J$3:$J$10001,_xlpm.podminka, (_xlpm.rozsah&gt;H433)*(ISNUMBER(_xlpm.rozsah)),_xlpm.indexy, IF(_xlpm.podminka, ROW(_xlpm.rozsah)-MIN(ROW(_xlpm.rozsah))+1),_xlpm.prvni, MIN(_xlpm.indexy),_xlpm.finalni, IF(_xlpm.prvni=1, 2, _xlpm.prvni),INDEX(_xlpm.rozsah, _xlpm.finalni))</f>
        <v>2100</v>
      </c>
      <c r="BA433" cm="1">
        <f t="array" aca="1" ref="BA433" ca="1">INDEX($J$3:$J$10001,MATCH(AZ433,$J$3:$J$10004,0)-1)</f>
        <v>2000</v>
      </c>
      <c r="BB433">
        <f t="shared" ca="1" si="127"/>
        <v>280</v>
      </c>
      <c r="BC433">
        <f t="shared" ca="1" si="127"/>
        <v>300</v>
      </c>
      <c r="BD433">
        <f t="shared" ca="1" si="126"/>
        <v>-20</v>
      </c>
      <c r="BE433">
        <f t="shared" ca="1" si="119"/>
        <v>299.64462600000002</v>
      </c>
      <c r="BF433">
        <f t="shared" ca="1" si="123"/>
        <v>298.97868063231226</v>
      </c>
      <c r="BG433">
        <f t="shared" ca="1" si="120"/>
        <v>281.02131936768774</v>
      </c>
      <c r="BH433" cm="1">
        <f t="array" aca="1" ref="BH433" ca="1">_xlfn.LET(_xlpm.rozsah, $J$3:$J$10001,_xlpm.podminka, (_xlpm.rozsah&gt;E433)*(ISNUMBER(_xlpm.rozsah)),_xlpm.indexy, IF(_xlpm.podminka, ROW(_xlpm.rozsah)-MIN(ROW(_xlpm.rozsah))+1),_xlpm.prvni, MIN(_xlpm.indexy),_xlpm.finalni, IF(_xlpm.prvni=1, 2, _xlpm.prvni),INDEX(_xlpm.rozsah, _xlpm.finalni))</f>
        <v>2100</v>
      </c>
      <c r="BI433" cm="1">
        <f t="array" aca="1" ref="BI433" ca="1">INDEX($J$3:$J$10001,MATCH(BH433,$J$3:$J$10004,0)-1)</f>
        <v>2000</v>
      </c>
      <c r="BJ433">
        <f t="shared" ca="1" si="128"/>
        <v>280</v>
      </c>
      <c r="BK433">
        <f t="shared" ca="1" si="128"/>
        <v>300</v>
      </c>
      <c r="BL433">
        <f t="shared" ca="1" si="124"/>
        <v>-20</v>
      </c>
      <c r="BM433">
        <f t="shared" ca="1" si="121"/>
        <v>298.97868063231226</v>
      </c>
    </row>
    <row r="434" spans="1:65" x14ac:dyDescent="0.25">
      <c r="A434" s="64">
        <v>431</v>
      </c>
      <c r="B434" s="64">
        <v>84</v>
      </c>
      <c r="C434" s="64">
        <v>60</v>
      </c>
      <c r="D434" s="18">
        <v>431</v>
      </c>
      <c r="E434" s="21">
        <f t="shared" ca="1" si="114"/>
        <v>1989.7524015815159</v>
      </c>
      <c r="F434" s="22">
        <f t="shared" ca="1" si="115"/>
        <v>180.98376944817448</v>
      </c>
      <c r="G434" s="23">
        <v>431</v>
      </c>
      <c r="H434" s="24">
        <f t="shared" ca="1" si="116"/>
        <v>1986.4618479999999</v>
      </c>
      <c r="I434" s="25">
        <f t="shared" ca="1" si="117"/>
        <v>181.29966259199998</v>
      </c>
      <c r="J434" s="155"/>
      <c r="K434" s="155"/>
      <c r="L434" s="129">
        <f t="shared" si="122"/>
        <v>0</v>
      </c>
      <c r="AX434">
        <f t="shared" ca="1" si="125"/>
        <v>302.16610431999999</v>
      </c>
      <c r="AY434">
        <f t="shared" ca="1" si="118"/>
        <v>313.83389568000001</v>
      </c>
      <c r="AZ434" cm="1">
        <f t="array" aca="1" ref="AZ434" ca="1">_xlfn.LET(_xlpm.rozsah, $J$3:$J$10001,_xlpm.podminka, (_xlpm.rozsah&gt;H434)*(ISNUMBER(_xlpm.rozsah)),_xlpm.indexy, IF(_xlpm.podminka, ROW(_xlpm.rozsah)-MIN(ROW(_xlpm.rozsah))+1),_xlpm.prvni, MIN(_xlpm.indexy),_xlpm.finalni, IF(_xlpm.prvni=1, 2, _xlpm.prvni),INDEX(_xlpm.rozsah, _xlpm.finalni))</f>
        <v>2000</v>
      </c>
      <c r="BA434" cm="1">
        <f t="array" aca="1" ref="BA434" ca="1">INDEX($J$3:$J$10001,MATCH(AZ434,$J$3:$J$10004,0)-1)</f>
        <v>1900</v>
      </c>
      <c r="BB434">
        <f t="shared" ca="1" si="127"/>
        <v>300</v>
      </c>
      <c r="BC434">
        <f t="shared" ca="1" si="127"/>
        <v>316</v>
      </c>
      <c r="BD434">
        <f t="shared" ca="1" si="126"/>
        <v>-16</v>
      </c>
      <c r="BE434">
        <f t="shared" ca="1" si="119"/>
        <v>302.16610431999999</v>
      </c>
      <c r="BF434">
        <f t="shared" ca="1" si="123"/>
        <v>301.63961574695747</v>
      </c>
      <c r="BG434">
        <f t="shared" ca="1" si="120"/>
        <v>314.36038425304253</v>
      </c>
      <c r="BH434" cm="1">
        <f t="array" aca="1" ref="BH434" ca="1">_xlfn.LET(_xlpm.rozsah, $J$3:$J$10001,_xlpm.podminka, (_xlpm.rozsah&gt;E434)*(ISNUMBER(_xlpm.rozsah)),_xlpm.indexy, IF(_xlpm.podminka, ROW(_xlpm.rozsah)-MIN(ROW(_xlpm.rozsah))+1),_xlpm.prvni, MIN(_xlpm.indexy),_xlpm.finalni, IF(_xlpm.prvni=1, 2, _xlpm.prvni),INDEX(_xlpm.rozsah, _xlpm.finalni))</f>
        <v>2000</v>
      </c>
      <c r="BI434" cm="1">
        <f t="array" aca="1" ref="BI434" ca="1">INDEX($J$3:$J$10001,MATCH(BH434,$J$3:$J$10004,0)-1)</f>
        <v>1900</v>
      </c>
      <c r="BJ434">
        <f t="shared" ca="1" si="128"/>
        <v>300</v>
      </c>
      <c r="BK434">
        <f t="shared" ca="1" si="128"/>
        <v>316</v>
      </c>
      <c r="BL434">
        <f t="shared" ca="1" si="124"/>
        <v>-16</v>
      </c>
      <c r="BM434">
        <f t="shared" ca="1" si="121"/>
        <v>301.63961574695747</v>
      </c>
    </row>
    <row r="435" spans="1:65" x14ac:dyDescent="0.25">
      <c r="A435" s="64">
        <v>432</v>
      </c>
      <c r="B435" s="64">
        <v>83</v>
      </c>
      <c r="C435" s="64">
        <v>72</v>
      </c>
      <c r="D435" s="18">
        <v>432</v>
      </c>
      <c r="E435" s="21">
        <f t="shared" ca="1" si="114"/>
        <v>1974.398206324593</v>
      </c>
      <c r="F435" s="22">
        <f t="shared" ca="1" si="115"/>
        <v>218.94932663140688</v>
      </c>
      <c r="G435" s="28">
        <v>432</v>
      </c>
      <c r="H435" s="24">
        <f t="shared" ca="1" si="116"/>
        <v>1971.1468259999999</v>
      </c>
      <c r="I435" s="25">
        <f t="shared" ca="1" si="117"/>
        <v>219.32388564479999</v>
      </c>
      <c r="J435" s="155"/>
      <c r="K435" s="155"/>
      <c r="L435" s="129">
        <f t="shared" si="122"/>
        <v>0</v>
      </c>
      <c r="AX435">
        <f t="shared" ca="1" si="125"/>
        <v>304.61650784</v>
      </c>
      <c r="AY435">
        <f t="shared" ca="1" si="118"/>
        <v>311.38349216</v>
      </c>
      <c r="AZ435" cm="1">
        <f t="array" aca="1" ref="AZ435" ca="1">_xlfn.LET(_xlpm.rozsah, $J$3:$J$10001,_xlpm.podminka, (_xlpm.rozsah&gt;H435)*(ISNUMBER(_xlpm.rozsah)),_xlpm.indexy, IF(_xlpm.podminka, ROW(_xlpm.rozsah)-MIN(ROW(_xlpm.rozsah))+1),_xlpm.prvni, MIN(_xlpm.indexy),_xlpm.finalni, IF(_xlpm.prvni=1, 2, _xlpm.prvni),INDEX(_xlpm.rozsah, _xlpm.finalni))</f>
        <v>2000</v>
      </c>
      <c r="BA435" cm="1">
        <f t="array" aca="1" ref="BA435" ca="1">INDEX($J$3:$J$10001,MATCH(AZ435,$J$3:$J$10004,0)-1)</f>
        <v>1900</v>
      </c>
      <c r="BB435">
        <f t="shared" ca="1" si="127"/>
        <v>300</v>
      </c>
      <c r="BC435">
        <f t="shared" ca="1" si="127"/>
        <v>316</v>
      </c>
      <c r="BD435">
        <f t="shared" ca="1" si="126"/>
        <v>-16</v>
      </c>
      <c r="BE435">
        <f t="shared" ca="1" si="119"/>
        <v>304.61650784</v>
      </c>
      <c r="BF435">
        <f t="shared" ca="1" si="123"/>
        <v>304.09628698806512</v>
      </c>
      <c r="BG435">
        <f t="shared" ca="1" si="120"/>
        <v>311.90371301193488</v>
      </c>
      <c r="BH435" cm="1">
        <f t="array" aca="1" ref="BH435" ca="1">_xlfn.LET(_xlpm.rozsah, $J$3:$J$10001,_xlpm.podminka, (_xlpm.rozsah&gt;E435)*(ISNUMBER(_xlpm.rozsah)),_xlpm.indexy, IF(_xlpm.podminka, ROW(_xlpm.rozsah)-MIN(ROW(_xlpm.rozsah))+1),_xlpm.prvni, MIN(_xlpm.indexy),_xlpm.finalni, IF(_xlpm.prvni=1, 2, _xlpm.prvni),INDEX(_xlpm.rozsah, _xlpm.finalni))</f>
        <v>2000</v>
      </c>
      <c r="BI435" cm="1">
        <f t="array" aca="1" ref="BI435" ca="1">INDEX($J$3:$J$10001,MATCH(BH435,$J$3:$J$10004,0)-1)</f>
        <v>1900</v>
      </c>
      <c r="BJ435">
        <f t="shared" ca="1" si="128"/>
        <v>300</v>
      </c>
      <c r="BK435">
        <f t="shared" ca="1" si="128"/>
        <v>316</v>
      </c>
      <c r="BL435">
        <f t="shared" ca="1" si="124"/>
        <v>-16</v>
      </c>
      <c r="BM435">
        <f t="shared" ca="1" si="121"/>
        <v>304.09628698806512</v>
      </c>
    </row>
    <row r="436" spans="1:65" x14ac:dyDescent="0.25">
      <c r="A436" s="64">
        <v>433</v>
      </c>
      <c r="B436" s="64">
        <v>83</v>
      </c>
      <c r="C436" s="64">
        <v>72</v>
      </c>
      <c r="D436" s="18">
        <v>433</v>
      </c>
      <c r="E436" s="21">
        <f t="shared" ca="1" si="114"/>
        <v>1974.398206324593</v>
      </c>
      <c r="F436" s="22">
        <f t="shared" ca="1" si="115"/>
        <v>218.94932663140688</v>
      </c>
      <c r="G436" s="23">
        <v>433</v>
      </c>
      <c r="H436" s="24">
        <f t="shared" ca="1" si="116"/>
        <v>1971.1468259999999</v>
      </c>
      <c r="I436" s="25">
        <f t="shared" ca="1" si="117"/>
        <v>219.32388564479999</v>
      </c>
      <c r="J436" s="155"/>
      <c r="K436" s="155"/>
      <c r="L436" s="129">
        <f t="shared" si="122"/>
        <v>0</v>
      </c>
      <c r="AX436">
        <f t="shared" ca="1" si="125"/>
        <v>304.61650784</v>
      </c>
      <c r="AY436">
        <f t="shared" ca="1" si="118"/>
        <v>311.38349216</v>
      </c>
      <c r="AZ436" cm="1">
        <f t="array" aca="1" ref="AZ436" ca="1">_xlfn.LET(_xlpm.rozsah, $J$3:$J$10001,_xlpm.podminka, (_xlpm.rozsah&gt;H436)*(ISNUMBER(_xlpm.rozsah)),_xlpm.indexy, IF(_xlpm.podminka, ROW(_xlpm.rozsah)-MIN(ROW(_xlpm.rozsah))+1),_xlpm.prvni, MIN(_xlpm.indexy),_xlpm.finalni, IF(_xlpm.prvni=1, 2, _xlpm.prvni),INDEX(_xlpm.rozsah, _xlpm.finalni))</f>
        <v>2000</v>
      </c>
      <c r="BA436" cm="1">
        <f t="array" aca="1" ref="BA436" ca="1">INDEX($J$3:$J$10001,MATCH(AZ436,$J$3:$J$10004,0)-1)</f>
        <v>1900</v>
      </c>
      <c r="BB436">
        <f t="shared" ca="1" si="127"/>
        <v>300</v>
      </c>
      <c r="BC436">
        <f t="shared" ca="1" si="127"/>
        <v>316</v>
      </c>
      <c r="BD436">
        <f t="shared" ca="1" si="126"/>
        <v>-16</v>
      </c>
      <c r="BE436">
        <f t="shared" ca="1" si="119"/>
        <v>304.61650784</v>
      </c>
      <c r="BF436">
        <f t="shared" ca="1" si="123"/>
        <v>304.09628698806512</v>
      </c>
      <c r="BG436">
        <f t="shared" ca="1" si="120"/>
        <v>311.90371301193488</v>
      </c>
      <c r="BH436" cm="1">
        <f t="array" aca="1" ref="BH436" ca="1">_xlfn.LET(_xlpm.rozsah, $J$3:$J$10001,_xlpm.podminka, (_xlpm.rozsah&gt;E436)*(ISNUMBER(_xlpm.rozsah)),_xlpm.indexy, IF(_xlpm.podminka, ROW(_xlpm.rozsah)-MIN(ROW(_xlpm.rozsah))+1),_xlpm.prvni, MIN(_xlpm.indexy),_xlpm.finalni, IF(_xlpm.prvni=1, 2, _xlpm.prvni),INDEX(_xlpm.rozsah, _xlpm.finalni))</f>
        <v>2000</v>
      </c>
      <c r="BI436" cm="1">
        <f t="array" aca="1" ref="BI436" ca="1">INDEX($J$3:$J$10001,MATCH(BH436,$J$3:$J$10004,0)-1)</f>
        <v>1900</v>
      </c>
      <c r="BJ436">
        <f t="shared" ca="1" si="128"/>
        <v>300</v>
      </c>
      <c r="BK436">
        <f t="shared" ca="1" si="128"/>
        <v>316</v>
      </c>
      <c r="BL436">
        <f t="shared" ca="1" si="124"/>
        <v>-16</v>
      </c>
      <c r="BM436">
        <f t="shared" ca="1" si="121"/>
        <v>304.09628698806512</v>
      </c>
    </row>
    <row r="437" spans="1:65" x14ac:dyDescent="0.25">
      <c r="A437" s="64">
        <v>434</v>
      </c>
      <c r="B437" s="64">
        <v>86</v>
      </c>
      <c r="C437" s="64">
        <v>72</v>
      </c>
      <c r="D437" s="18">
        <v>434</v>
      </c>
      <c r="E437" s="21">
        <f t="shared" ca="1" si="114"/>
        <v>2020.4607920953615</v>
      </c>
      <c r="F437" s="22">
        <f t="shared" ca="1" si="115"/>
        <v>213.05364593826795</v>
      </c>
      <c r="G437" s="28">
        <v>434</v>
      </c>
      <c r="H437" s="24">
        <f t="shared" ca="1" si="116"/>
        <v>2017.0918919999999</v>
      </c>
      <c r="I437" s="25">
        <f t="shared" ca="1" si="117"/>
        <v>213.538767552</v>
      </c>
      <c r="J437" s="155"/>
      <c r="K437" s="155"/>
      <c r="L437" s="129">
        <f t="shared" si="122"/>
        <v>0</v>
      </c>
      <c r="AX437">
        <f t="shared" ca="1" si="125"/>
        <v>296.58162160000001</v>
      </c>
      <c r="AY437">
        <f t="shared" ca="1" si="118"/>
        <v>283.41837839999999</v>
      </c>
      <c r="AZ437" cm="1">
        <f t="array" aca="1" ref="AZ437" ca="1">_xlfn.LET(_xlpm.rozsah, $J$3:$J$10001,_xlpm.podminka, (_xlpm.rozsah&gt;H437)*(ISNUMBER(_xlpm.rozsah)),_xlpm.indexy, IF(_xlpm.podminka, ROW(_xlpm.rozsah)-MIN(ROW(_xlpm.rozsah))+1),_xlpm.prvni, MIN(_xlpm.indexy),_xlpm.finalni, IF(_xlpm.prvni=1, 2, _xlpm.prvni),INDEX(_xlpm.rozsah, _xlpm.finalni))</f>
        <v>2100</v>
      </c>
      <c r="BA437" cm="1">
        <f t="array" aca="1" ref="BA437" ca="1">INDEX($J$3:$J$10001,MATCH(AZ437,$J$3:$J$10004,0)-1)</f>
        <v>2000</v>
      </c>
      <c r="BB437">
        <f t="shared" ca="1" si="127"/>
        <v>280</v>
      </c>
      <c r="BC437">
        <f t="shared" ca="1" si="127"/>
        <v>300</v>
      </c>
      <c r="BD437">
        <f t="shared" ca="1" si="126"/>
        <v>-20</v>
      </c>
      <c r="BE437">
        <f t="shared" ca="1" si="119"/>
        <v>296.58162160000001</v>
      </c>
      <c r="BF437">
        <f t="shared" ca="1" si="123"/>
        <v>295.90784158092771</v>
      </c>
      <c r="BG437">
        <f t="shared" ca="1" si="120"/>
        <v>284.09215841907229</v>
      </c>
      <c r="BH437" cm="1">
        <f t="array" aca="1" ref="BH437" ca="1">_xlfn.LET(_xlpm.rozsah, $J$3:$J$10001,_xlpm.podminka, (_xlpm.rozsah&gt;E437)*(ISNUMBER(_xlpm.rozsah)),_xlpm.indexy, IF(_xlpm.podminka, ROW(_xlpm.rozsah)-MIN(ROW(_xlpm.rozsah))+1),_xlpm.prvni, MIN(_xlpm.indexy),_xlpm.finalni, IF(_xlpm.prvni=1, 2, _xlpm.prvni),INDEX(_xlpm.rozsah, _xlpm.finalni))</f>
        <v>2100</v>
      </c>
      <c r="BI437" cm="1">
        <f t="array" aca="1" ref="BI437" ca="1">INDEX($J$3:$J$10001,MATCH(BH437,$J$3:$J$10004,0)-1)</f>
        <v>2000</v>
      </c>
      <c r="BJ437">
        <f t="shared" ca="1" si="128"/>
        <v>280</v>
      </c>
      <c r="BK437">
        <f t="shared" ca="1" si="128"/>
        <v>300</v>
      </c>
      <c r="BL437">
        <f t="shared" ca="1" si="124"/>
        <v>-20</v>
      </c>
      <c r="BM437">
        <f t="shared" ca="1" si="121"/>
        <v>295.90784158092771</v>
      </c>
    </row>
    <row r="438" spans="1:65" x14ac:dyDescent="0.25">
      <c r="A438" s="64">
        <v>435</v>
      </c>
      <c r="B438" s="64">
        <v>89</v>
      </c>
      <c r="C438" s="64">
        <v>72</v>
      </c>
      <c r="D438" s="18">
        <v>435</v>
      </c>
      <c r="E438" s="21">
        <f t="shared" ca="1" si="114"/>
        <v>2066.52337786613</v>
      </c>
      <c r="F438" s="22">
        <f t="shared" ca="1" si="115"/>
        <v>206.42063358727725</v>
      </c>
      <c r="G438" s="23">
        <v>435</v>
      </c>
      <c r="H438" s="24">
        <f t="shared" ca="1" si="116"/>
        <v>2063.0369579999997</v>
      </c>
      <c r="I438" s="25">
        <f t="shared" ca="1" si="117"/>
        <v>206.92267804800005</v>
      </c>
      <c r="J438" s="155"/>
      <c r="K438" s="155"/>
      <c r="L438" s="129">
        <f t="shared" si="122"/>
        <v>0</v>
      </c>
      <c r="AX438">
        <f t="shared" ca="1" si="125"/>
        <v>287.39260840000009</v>
      </c>
      <c r="AY438">
        <f t="shared" ca="1" si="118"/>
        <v>292.60739159999991</v>
      </c>
      <c r="AZ438" cm="1">
        <f t="array" aca="1" ref="AZ438" ca="1">_xlfn.LET(_xlpm.rozsah, $J$3:$J$10001,_xlpm.podminka, (_xlpm.rozsah&gt;H438)*(ISNUMBER(_xlpm.rozsah)),_xlpm.indexy, IF(_xlpm.podminka, ROW(_xlpm.rozsah)-MIN(ROW(_xlpm.rozsah))+1),_xlpm.prvni, MIN(_xlpm.indexy),_xlpm.finalni, IF(_xlpm.prvni=1, 2, _xlpm.prvni),INDEX(_xlpm.rozsah, _xlpm.finalni))</f>
        <v>2100</v>
      </c>
      <c r="BA438" cm="1">
        <f t="array" aca="1" ref="BA438" ca="1">INDEX($J$3:$J$10001,MATCH(AZ438,$J$3:$J$10004,0)-1)</f>
        <v>2000</v>
      </c>
      <c r="BB438">
        <f t="shared" ca="1" si="127"/>
        <v>280</v>
      </c>
      <c r="BC438">
        <f t="shared" ca="1" si="127"/>
        <v>300</v>
      </c>
      <c r="BD438">
        <f t="shared" ca="1" si="126"/>
        <v>-20</v>
      </c>
      <c r="BE438">
        <f t="shared" ca="1" si="119"/>
        <v>287.39260840000009</v>
      </c>
      <c r="BF438">
        <f t="shared" ca="1" si="123"/>
        <v>286.69532442677399</v>
      </c>
      <c r="BG438">
        <f t="shared" ca="1" si="120"/>
        <v>293.30467557322601</v>
      </c>
      <c r="BH438" cm="1">
        <f t="array" aca="1" ref="BH438" ca="1">_xlfn.LET(_xlpm.rozsah, $J$3:$J$10001,_xlpm.podminka, (_xlpm.rozsah&gt;E438)*(ISNUMBER(_xlpm.rozsah)),_xlpm.indexy, IF(_xlpm.podminka, ROW(_xlpm.rozsah)-MIN(ROW(_xlpm.rozsah))+1),_xlpm.prvni, MIN(_xlpm.indexy),_xlpm.finalni, IF(_xlpm.prvni=1, 2, _xlpm.prvni),INDEX(_xlpm.rozsah, _xlpm.finalni))</f>
        <v>2100</v>
      </c>
      <c r="BI438" cm="1">
        <f t="array" aca="1" ref="BI438" ca="1">INDEX($J$3:$J$10001,MATCH(BH438,$J$3:$J$10004,0)-1)</f>
        <v>2000</v>
      </c>
      <c r="BJ438">
        <f t="shared" ca="1" si="128"/>
        <v>280</v>
      </c>
      <c r="BK438">
        <f t="shared" ca="1" si="128"/>
        <v>300</v>
      </c>
      <c r="BL438">
        <f t="shared" ca="1" si="124"/>
        <v>-20</v>
      </c>
      <c r="BM438">
        <f t="shared" ca="1" si="121"/>
        <v>286.69532442677399</v>
      </c>
    </row>
    <row r="439" spans="1:65" x14ac:dyDescent="0.25">
      <c r="A439" s="64">
        <v>436</v>
      </c>
      <c r="B439" s="64">
        <v>86</v>
      </c>
      <c r="C439" s="64">
        <v>72</v>
      </c>
      <c r="D439" s="18">
        <v>436</v>
      </c>
      <c r="E439" s="21">
        <f t="shared" ca="1" si="114"/>
        <v>2020.4607920953615</v>
      </c>
      <c r="F439" s="22">
        <f t="shared" ca="1" si="115"/>
        <v>213.05364593826795</v>
      </c>
      <c r="G439" s="28">
        <v>436</v>
      </c>
      <c r="H439" s="24">
        <f t="shared" ca="1" si="116"/>
        <v>2017.0918919999999</v>
      </c>
      <c r="I439" s="25">
        <f t="shared" ca="1" si="117"/>
        <v>213.538767552</v>
      </c>
      <c r="J439" s="155"/>
      <c r="K439" s="155"/>
      <c r="L439" s="129">
        <f t="shared" si="122"/>
        <v>0</v>
      </c>
      <c r="AX439">
        <f t="shared" ca="1" si="125"/>
        <v>296.58162160000001</v>
      </c>
      <c r="AY439">
        <f t="shared" ca="1" si="118"/>
        <v>283.41837839999999</v>
      </c>
      <c r="AZ439" cm="1">
        <f t="array" aca="1" ref="AZ439" ca="1">_xlfn.LET(_xlpm.rozsah, $J$3:$J$10001,_xlpm.podminka, (_xlpm.rozsah&gt;H439)*(ISNUMBER(_xlpm.rozsah)),_xlpm.indexy, IF(_xlpm.podminka, ROW(_xlpm.rozsah)-MIN(ROW(_xlpm.rozsah))+1),_xlpm.prvni, MIN(_xlpm.indexy),_xlpm.finalni, IF(_xlpm.prvni=1, 2, _xlpm.prvni),INDEX(_xlpm.rozsah, _xlpm.finalni))</f>
        <v>2100</v>
      </c>
      <c r="BA439" cm="1">
        <f t="array" aca="1" ref="BA439" ca="1">INDEX($J$3:$J$10001,MATCH(AZ439,$J$3:$J$10004,0)-1)</f>
        <v>2000</v>
      </c>
      <c r="BB439">
        <f t="shared" ca="1" si="127"/>
        <v>280</v>
      </c>
      <c r="BC439">
        <f t="shared" ca="1" si="127"/>
        <v>300</v>
      </c>
      <c r="BD439">
        <f t="shared" ca="1" si="126"/>
        <v>-20</v>
      </c>
      <c r="BE439">
        <f t="shared" ca="1" si="119"/>
        <v>296.58162160000001</v>
      </c>
      <c r="BF439">
        <f t="shared" ca="1" si="123"/>
        <v>295.90784158092771</v>
      </c>
      <c r="BG439">
        <f t="shared" ca="1" si="120"/>
        <v>284.09215841907229</v>
      </c>
      <c r="BH439" cm="1">
        <f t="array" aca="1" ref="BH439" ca="1">_xlfn.LET(_xlpm.rozsah, $J$3:$J$10001,_xlpm.podminka, (_xlpm.rozsah&gt;E439)*(ISNUMBER(_xlpm.rozsah)),_xlpm.indexy, IF(_xlpm.podminka, ROW(_xlpm.rozsah)-MIN(ROW(_xlpm.rozsah))+1),_xlpm.prvni, MIN(_xlpm.indexy),_xlpm.finalni, IF(_xlpm.prvni=1, 2, _xlpm.prvni),INDEX(_xlpm.rozsah, _xlpm.finalni))</f>
        <v>2100</v>
      </c>
      <c r="BI439" cm="1">
        <f t="array" aca="1" ref="BI439" ca="1">INDEX($J$3:$J$10001,MATCH(BH439,$J$3:$J$10004,0)-1)</f>
        <v>2000</v>
      </c>
      <c r="BJ439">
        <f t="shared" ca="1" si="128"/>
        <v>280</v>
      </c>
      <c r="BK439">
        <f t="shared" ca="1" si="128"/>
        <v>300</v>
      </c>
      <c r="BL439">
        <f t="shared" ca="1" si="124"/>
        <v>-20</v>
      </c>
      <c r="BM439">
        <f t="shared" ca="1" si="121"/>
        <v>295.90784158092771</v>
      </c>
    </row>
    <row r="440" spans="1:65" x14ac:dyDescent="0.25">
      <c r="A440" s="64">
        <v>437</v>
      </c>
      <c r="B440" s="64">
        <v>87</v>
      </c>
      <c r="C440" s="64">
        <v>72</v>
      </c>
      <c r="D440" s="18">
        <v>437</v>
      </c>
      <c r="E440" s="21">
        <f t="shared" ca="1" si="114"/>
        <v>2035.8149873522843</v>
      </c>
      <c r="F440" s="22">
        <f t="shared" ca="1" si="115"/>
        <v>210.84264182127106</v>
      </c>
      <c r="G440" s="23">
        <v>437</v>
      </c>
      <c r="H440" s="24">
        <f t="shared" ca="1" si="116"/>
        <v>2032.4069139999999</v>
      </c>
      <c r="I440" s="25">
        <f t="shared" ca="1" si="117"/>
        <v>211.33340438399998</v>
      </c>
      <c r="J440" s="155"/>
      <c r="K440" s="155"/>
      <c r="L440" s="129">
        <f t="shared" si="122"/>
        <v>0</v>
      </c>
      <c r="AX440">
        <f t="shared" ca="1" si="125"/>
        <v>293.51861719999999</v>
      </c>
      <c r="AY440">
        <f t="shared" ca="1" si="118"/>
        <v>286.48138280000001</v>
      </c>
      <c r="AZ440" cm="1">
        <f t="array" aca="1" ref="AZ440" ca="1">_xlfn.LET(_xlpm.rozsah, $J$3:$J$10001,_xlpm.podminka, (_xlpm.rozsah&gt;H440)*(ISNUMBER(_xlpm.rozsah)),_xlpm.indexy, IF(_xlpm.podminka, ROW(_xlpm.rozsah)-MIN(ROW(_xlpm.rozsah))+1),_xlpm.prvni, MIN(_xlpm.indexy),_xlpm.finalni, IF(_xlpm.prvni=1, 2, _xlpm.prvni),INDEX(_xlpm.rozsah, _xlpm.finalni))</f>
        <v>2100</v>
      </c>
      <c r="BA440" cm="1">
        <f t="array" aca="1" ref="BA440" ca="1">INDEX($J$3:$J$10001,MATCH(AZ440,$J$3:$J$10004,0)-1)</f>
        <v>2000</v>
      </c>
      <c r="BB440">
        <f t="shared" ca="1" si="127"/>
        <v>280</v>
      </c>
      <c r="BC440">
        <f t="shared" ca="1" si="127"/>
        <v>300</v>
      </c>
      <c r="BD440">
        <f t="shared" ca="1" si="126"/>
        <v>-20</v>
      </c>
      <c r="BE440">
        <f t="shared" ca="1" si="119"/>
        <v>293.51861719999999</v>
      </c>
      <c r="BF440">
        <f t="shared" ca="1" si="123"/>
        <v>292.83700252954316</v>
      </c>
      <c r="BG440">
        <f t="shared" ca="1" si="120"/>
        <v>287.16299747045684</v>
      </c>
      <c r="BH440" cm="1">
        <f t="array" aca="1" ref="BH440" ca="1">_xlfn.LET(_xlpm.rozsah, $J$3:$J$10001,_xlpm.podminka, (_xlpm.rozsah&gt;E440)*(ISNUMBER(_xlpm.rozsah)),_xlpm.indexy, IF(_xlpm.podminka, ROW(_xlpm.rozsah)-MIN(ROW(_xlpm.rozsah))+1),_xlpm.prvni, MIN(_xlpm.indexy),_xlpm.finalni, IF(_xlpm.prvni=1, 2, _xlpm.prvni),INDEX(_xlpm.rozsah, _xlpm.finalni))</f>
        <v>2100</v>
      </c>
      <c r="BI440" cm="1">
        <f t="array" aca="1" ref="BI440" ca="1">INDEX($J$3:$J$10001,MATCH(BH440,$J$3:$J$10004,0)-1)</f>
        <v>2000</v>
      </c>
      <c r="BJ440">
        <f t="shared" ca="1" si="128"/>
        <v>280</v>
      </c>
      <c r="BK440">
        <f t="shared" ca="1" si="128"/>
        <v>300</v>
      </c>
      <c r="BL440">
        <f t="shared" ca="1" si="124"/>
        <v>-20</v>
      </c>
      <c r="BM440">
        <f t="shared" ca="1" si="121"/>
        <v>292.83700252954316</v>
      </c>
    </row>
    <row r="441" spans="1:65" x14ac:dyDescent="0.25">
      <c r="A441" s="64">
        <v>438</v>
      </c>
      <c r="B441" s="64">
        <v>88</v>
      </c>
      <c r="C441" s="64">
        <v>72</v>
      </c>
      <c r="D441" s="18">
        <v>438</v>
      </c>
      <c r="E441" s="21">
        <f t="shared" ca="1" si="114"/>
        <v>2051.1691826092074</v>
      </c>
      <c r="F441" s="22">
        <f t="shared" ca="1" si="115"/>
        <v>208.63163770427414</v>
      </c>
      <c r="G441" s="28">
        <v>438</v>
      </c>
      <c r="H441" s="24">
        <f t="shared" ca="1" si="116"/>
        <v>2047.7219359999999</v>
      </c>
      <c r="I441" s="25">
        <f t="shared" ca="1" si="117"/>
        <v>209.12804121600001</v>
      </c>
      <c r="J441" s="155"/>
      <c r="K441" s="155"/>
      <c r="L441" s="129">
        <f t="shared" si="122"/>
        <v>0</v>
      </c>
      <c r="AX441">
        <f t="shared" ca="1" si="125"/>
        <v>290.45561280000004</v>
      </c>
      <c r="AY441">
        <f t="shared" ca="1" si="118"/>
        <v>289.54438719999996</v>
      </c>
      <c r="AZ441" cm="1">
        <f t="array" aca="1" ref="AZ441" ca="1">_xlfn.LET(_xlpm.rozsah, $J$3:$J$10001,_xlpm.podminka, (_xlpm.rozsah&gt;H441)*(ISNUMBER(_xlpm.rozsah)),_xlpm.indexy, IF(_xlpm.podminka, ROW(_xlpm.rozsah)-MIN(ROW(_xlpm.rozsah))+1),_xlpm.prvni, MIN(_xlpm.indexy),_xlpm.finalni, IF(_xlpm.prvni=1, 2, _xlpm.prvni),INDEX(_xlpm.rozsah, _xlpm.finalni))</f>
        <v>2100</v>
      </c>
      <c r="BA441" cm="1">
        <f t="array" aca="1" ref="BA441" ca="1">INDEX($J$3:$J$10001,MATCH(AZ441,$J$3:$J$10004,0)-1)</f>
        <v>2000</v>
      </c>
      <c r="BB441">
        <f t="shared" ca="1" si="127"/>
        <v>280</v>
      </c>
      <c r="BC441">
        <f t="shared" ca="1" si="127"/>
        <v>300</v>
      </c>
      <c r="BD441">
        <f t="shared" ca="1" si="126"/>
        <v>-20</v>
      </c>
      <c r="BE441">
        <f t="shared" ca="1" si="119"/>
        <v>290.45561280000004</v>
      </c>
      <c r="BF441">
        <f t="shared" ca="1" si="123"/>
        <v>289.76616347815855</v>
      </c>
      <c r="BG441">
        <f t="shared" ca="1" si="120"/>
        <v>290.23383652184145</v>
      </c>
      <c r="BH441" cm="1">
        <f t="array" aca="1" ref="BH441" ca="1">_xlfn.LET(_xlpm.rozsah, $J$3:$J$10001,_xlpm.podminka, (_xlpm.rozsah&gt;E441)*(ISNUMBER(_xlpm.rozsah)),_xlpm.indexy, IF(_xlpm.podminka, ROW(_xlpm.rozsah)-MIN(ROW(_xlpm.rozsah))+1),_xlpm.prvni, MIN(_xlpm.indexy),_xlpm.finalni, IF(_xlpm.prvni=1, 2, _xlpm.prvni),INDEX(_xlpm.rozsah, _xlpm.finalni))</f>
        <v>2100</v>
      </c>
      <c r="BI441" cm="1">
        <f t="array" aca="1" ref="BI441" ca="1">INDEX($J$3:$J$10001,MATCH(BH441,$J$3:$J$10004,0)-1)</f>
        <v>2000</v>
      </c>
      <c r="BJ441">
        <f t="shared" ca="1" si="128"/>
        <v>280</v>
      </c>
      <c r="BK441">
        <f t="shared" ca="1" si="128"/>
        <v>300</v>
      </c>
      <c r="BL441">
        <f t="shared" ca="1" si="124"/>
        <v>-20</v>
      </c>
      <c r="BM441">
        <f t="shared" ca="1" si="121"/>
        <v>289.76616347815855</v>
      </c>
    </row>
    <row r="442" spans="1:65" x14ac:dyDescent="0.25">
      <c r="A442" s="64">
        <v>439</v>
      </c>
      <c r="B442" s="64">
        <v>88</v>
      </c>
      <c r="C442" s="64">
        <v>71</v>
      </c>
      <c r="D442" s="18">
        <v>439</v>
      </c>
      <c r="E442" s="21">
        <f t="shared" ca="1" si="114"/>
        <v>2051.1691826092074</v>
      </c>
      <c r="F442" s="22">
        <f t="shared" ca="1" si="115"/>
        <v>205.73397606949257</v>
      </c>
      <c r="G442" s="23">
        <v>439</v>
      </c>
      <c r="H442" s="24">
        <f t="shared" ca="1" si="116"/>
        <v>2047.7219359999999</v>
      </c>
      <c r="I442" s="25">
        <f t="shared" ca="1" si="117"/>
        <v>206.22348508800002</v>
      </c>
      <c r="J442" s="155"/>
      <c r="K442" s="155"/>
      <c r="L442" s="129">
        <f t="shared" si="122"/>
        <v>0</v>
      </c>
      <c r="AX442">
        <f t="shared" ca="1" si="125"/>
        <v>290.45561280000004</v>
      </c>
      <c r="AY442">
        <f t="shared" ca="1" si="118"/>
        <v>289.54438719999996</v>
      </c>
      <c r="AZ442" cm="1">
        <f t="array" aca="1" ref="AZ442" ca="1">_xlfn.LET(_xlpm.rozsah, $J$3:$J$10001,_xlpm.podminka, (_xlpm.rozsah&gt;H442)*(ISNUMBER(_xlpm.rozsah)),_xlpm.indexy, IF(_xlpm.podminka, ROW(_xlpm.rozsah)-MIN(ROW(_xlpm.rozsah))+1),_xlpm.prvni, MIN(_xlpm.indexy),_xlpm.finalni, IF(_xlpm.prvni=1, 2, _xlpm.prvni),INDEX(_xlpm.rozsah, _xlpm.finalni))</f>
        <v>2100</v>
      </c>
      <c r="BA442" cm="1">
        <f t="array" aca="1" ref="BA442" ca="1">INDEX($J$3:$J$10001,MATCH(AZ442,$J$3:$J$10004,0)-1)</f>
        <v>2000</v>
      </c>
      <c r="BB442">
        <f t="shared" ca="1" si="127"/>
        <v>280</v>
      </c>
      <c r="BC442">
        <f t="shared" ca="1" si="127"/>
        <v>300</v>
      </c>
      <c r="BD442">
        <f t="shared" ca="1" si="126"/>
        <v>-20</v>
      </c>
      <c r="BE442">
        <f t="shared" ca="1" si="119"/>
        <v>290.45561280000004</v>
      </c>
      <c r="BF442">
        <f t="shared" ca="1" si="123"/>
        <v>289.76616347815855</v>
      </c>
      <c r="BG442">
        <f t="shared" ca="1" si="120"/>
        <v>290.23383652184145</v>
      </c>
      <c r="BH442" cm="1">
        <f t="array" aca="1" ref="BH442" ca="1">_xlfn.LET(_xlpm.rozsah, $J$3:$J$10001,_xlpm.podminka, (_xlpm.rozsah&gt;E442)*(ISNUMBER(_xlpm.rozsah)),_xlpm.indexy, IF(_xlpm.podminka, ROW(_xlpm.rozsah)-MIN(ROW(_xlpm.rozsah))+1),_xlpm.prvni, MIN(_xlpm.indexy),_xlpm.finalni, IF(_xlpm.prvni=1, 2, _xlpm.prvni),INDEX(_xlpm.rozsah, _xlpm.finalni))</f>
        <v>2100</v>
      </c>
      <c r="BI442" cm="1">
        <f t="array" aca="1" ref="BI442" ca="1">INDEX($J$3:$J$10001,MATCH(BH442,$J$3:$J$10004,0)-1)</f>
        <v>2000</v>
      </c>
      <c r="BJ442">
        <f t="shared" ca="1" si="128"/>
        <v>280</v>
      </c>
      <c r="BK442">
        <f t="shared" ca="1" si="128"/>
        <v>300</v>
      </c>
      <c r="BL442">
        <f t="shared" ca="1" si="124"/>
        <v>-20</v>
      </c>
      <c r="BM442">
        <f t="shared" ca="1" si="121"/>
        <v>289.76616347815855</v>
      </c>
    </row>
    <row r="443" spans="1:65" x14ac:dyDescent="0.25">
      <c r="A443" s="64">
        <v>440</v>
      </c>
      <c r="B443" s="64">
        <v>87</v>
      </c>
      <c r="C443" s="64">
        <v>72</v>
      </c>
      <c r="D443" s="18">
        <v>440</v>
      </c>
      <c r="E443" s="21">
        <f t="shared" ca="1" si="114"/>
        <v>2035.8149873522843</v>
      </c>
      <c r="F443" s="22">
        <f t="shared" ca="1" si="115"/>
        <v>210.84264182127106</v>
      </c>
      <c r="G443" s="28">
        <v>440</v>
      </c>
      <c r="H443" s="24">
        <f t="shared" ca="1" si="116"/>
        <v>2032.4069139999999</v>
      </c>
      <c r="I443" s="25">
        <f t="shared" ca="1" si="117"/>
        <v>211.33340438399998</v>
      </c>
      <c r="J443" s="155"/>
      <c r="K443" s="155"/>
      <c r="L443" s="129">
        <f t="shared" si="122"/>
        <v>0</v>
      </c>
      <c r="AX443">
        <f t="shared" ca="1" si="125"/>
        <v>293.51861719999999</v>
      </c>
      <c r="AY443">
        <f t="shared" ca="1" si="118"/>
        <v>286.48138280000001</v>
      </c>
      <c r="AZ443" cm="1">
        <f t="array" aca="1" ref="AZ443" ca="1">_xlfn.LET(_xlpm.rozsah, $J$3:$J$10001,_xlpm.podminka, (_xlpm.rozsah&gt;H443)*(ISNUMBER(_xlpm.rozsah)),_xlpm.indexy, IF(_xlpm.podminka, ROW(_xlpm.rozsah)-MIN(ROW(_xlpm.rozsah))+1),_xlpm.prvni, MIN(_xlpm.indexy),_xlpm.finalni, IF(_xlpm.prvni=1, 2, _xlpm.prvni),INDEX(_xlpm.rozsah, _xlpm.finalni))</f>
        <v>2100</v>
      </c>
      <c r="BA443" cm="1">
        <f t="array" aca="1" ref="BA443" ca="1">INDEX($J$3:$J$10001,MATCH(AZ443,$J$3:$J$10004,0)-1)</f>
        <v>2000</v>
      </c>
      <c r="BB443">
        <f t="shared" ca="1" si="127"/>
        <v>280</v>
      </c>
      <c r="BC443">
        <f t="shared" ca="1" si="127"/>
        <v>300</v>
      </c>
      <c r="BD443">
        <f t="shared" ca="1" si="126"/>
        <v>-20</v>
      </c>
      <c r="BE443">
        <f t="shared" ca="1" si="119"/>
        <v>293.51861719999999</v>
      </c>
      <c r="BF443">
        <f t="shared" ca="1" si="123"/>
        <v>292.83700252954316</v>
      </c>
      <c r="BG443">
        <f t="shared" ca="1" si="120"/>
        <v>287.16299747045684</v>
      </c>
      <c r="BH443" cm="1">
        <f t="array" aca="1" ref="BH443" ca="1">_xlfn.LET(_xlpm.rozsah, $J$3:$J$10001,_xlpm.podminka, (_xlpm.rozsah&gt;E443)*(ISNUMBER(_xlpm.rozsah)),_xlpm.indexy, IF(_xlpm.podminka, ROW(_xlpm.rozsah)-MIN(ROW(_xlpm.rozsah))+1),_xlpm.prvni, MIN(_xlpm.indexy),_xlpm.finalni, IF(_xlpm.prvni=1, 2, _xlpm.prvni),INDEX(_xlpm.rozsah, _xlpm.finalni))</f>
        <v>2100</v>
      </c>
      <c r="BI443" cm="1">
        <f t="array" aca="1" ref="BI443" ca="1">INDEX($J$3:$J$10001,MATCH(BH443,$J$3:$J$10004,0)-1)</f>
        <v>2000</v>
      </c>
      <c r="BJ443">
        <f t="shared" ca="1" si="128"/>
        <v>280</v>
      </c>
      <c r="BK443">
        <f t="shared" ca="1" si="128"/>
        <v>300</v>
      </c>
      <c r="BL443">
        <f t="shared" ca="1" si="124"/>
        <v>-20</v>
      </c>
      <c r="BM443">
        <f t="shared" ca="1" si="121"/>
        <v>292.83700252954316</v>
      </c>
    </row>
    <row r="444" spans="1:65" x14ac:dyDescent="0.25">
      <c r="A444" s="64">
        <v>441</v>
      </c>
      <c r="B444" s="64">
        <v>85</v>
      </c>
      <c r="C444" s="64">
        <v>71</v>
      </c>
      <c r="D444" s="18">
        <v>441</v>
      </c>
      <c r="E444" s="21">
        <f t="shared" ca="1" si="114"/>
        <v>2005.1065968384387</v>
      </c>
      <c r="F444" s="22">
        <f t="shared" ca="1" si="115"/>
        <v>212.2748632489417</v>
      </c>
      <c r="G444" s="23">
        <v>441</v>
      </c>
      <c r="H444" s="24">
        <f t="shared" ca="1" si="116"/>
        <v>2001.7768699999999</v>
      </c>
      <c r="I444" s="25">
        <f t="shared" ca="1" si="117"/>
        <v>212.74768446000002</v>
      </c>
      <c r="J444" s="155"/>
      <c r="K444" s="155"/>
      <c r="L444" s="129">
        <f t="shared" si="122"/>
        <v>0</v>
      </c>
      <c r="AX444">
        <f t="shared" ca="1" si="125"/>
        <v>299.64462600000002</v>
      </c>
      <c r="AY444">
        <f t="shared" ca="1" si="118"/>
        <v>280.35537399999998</v>
      </c>
      <c r="AZ444" cm="1">
        <f t="array" aca="1" ref="AZ444" ca="1">_xlfn.LET(_xlpm.rozsah, $J$3:$J$10001,_xlpm.podminka, (_xlpm.rozsah&gt;H444)*(ISNUMBER(_xlpm.rozsah)),_xlpm.indexy, IF(_xlpm.podminka, ROW(_xlpm.rozsah)-MIN(ROW(_xlpm.rozsah))+1),_xlpm.prvni, MIN(_xlpm.indexy),_xlpm.finalni, IF(_xlpm.prvni=1, 2, _xlpm.prvni),INDEX(_xlpm.rozsah, _xlpm.finalni))</f>
        <v>2100</v>
      </c>
      <c r="BA444" cm="1">
        <f t="array" aca="1" ref="BA444" ca="1">INDEX($J$3:$J$10001,MATCH(AZ444,$J$3:$J$10004,0)-1)</f>
        <v>2000</v>
      </c>
      <c r="BB444">
        <f t="shared" ca="1" si="127"/>
        <v>280</v>
      </c>
      <c r="BC444">
        <f t="shared" ca="1" si="127"/>
        <v>300</v>
      </c>
      <c r="BD444">
        <f t="shared" ca="1" si="126"/>
        <v>-20</v>
      </c>
      <c r="BE444">
        <f t="shared" ca="1" si="119"/>
        <v>299.64462600000002</v>
      </c>
      <c r="BF444">
        <f t="shared" ca="1" si="123"/>
        <v>298.97868063231226</v>
      </c>
      <c r="BG444">
        <f t="shared" ca="1" si="120"/>
        <v>281.02131936768774</v>
      </c>
      <c r="BH444" cm="1">
        <f t="array" aca="1" ref="BH444" ca="1">_xlfn.LET(_xlpm.rozsah, $J$3:$J$10001,_xlpm.podminka, (_xlpm.rozsah&gt;E444)*(ISNUMBER(_xlpm.rozsah)),_xlpm.indexy, IF(_xlpm.podminka, ROW(_xlpm.rozsah)-MIN(ROW(_xlpm.rozsah))+1),_xlpm.prvni, MIN(_xlpm.indexy),_xlpm.finalni, IF(_xlpm.prvni=1, 2, _xlpm.prvni),INDEX(_xlpm.rozsah, _xlpm.finalni))</f>
        <v>2100</v>
      </c>
      <c r="BI444" cm="1">
        <f t="array" aca="1" ref="BI444" ca="1">INDEX($J$3:$J$10001,MATCH(BH444,$J$3:$J$10004,0)-1)</f>
        <v>2000</v>
      </c>
      <c r="BJ444">
        <f t="shared" ca="1" si="128"/>
        <v>280</v>
      </c>
      <c r="BK444">
        <f t="shared" ca="1" si="128"/>
        <v>300</v>
      </c>
      <c r="BL444">
        <f t="shared" ca="1" si="124"/>
        <v>-20</v>
      </c>
      <c r="BM444">
        <f t="shared" ca="1" si="121"/>
        <v>298.97868063231226</v>
      </c>
    </row>
    <row r="445" spans="1:65" x14ac:dyDescent="0.25">
      <c r="A445" s="64">
        <v>442</v>
      </c>
      <c r="B445" s="64">
        <v>88</v>
      </c>
      <c r="C445" s="64">
        <v>72</v>
      </c>
      <c r="D445" s="18">
        <v>442</v>
      </c>
      <c r="E445" s="21">
        <f t="shared" ca="1" si="114"/>
        <v>2051.1691826092074</v>
      </c>
      <c r="F445" s="22">
        <f t="shared" ca="1" si="115"/>
        <v>208.63163770427414</v>
      </c>
      <c r="G445" s="28">
        <v>442</v>
      </c>
      <c r="H445" s="24">
        <f t="shared" ca="1" si="116"/>
        <v>2047.7219359999999</v>
      </c>
      <c r="I445" s="25">
        <f t="shared" ca="1" si="117"/>
        <v>209.12804121600001</v>
      </c>
      <c r="J445" s="155"/>
      <c r="K445" s="155"/>
      <c r="L445" s="129">
        <f t="shared" si="122"/>
        <v>0</v>
      </c>
      <c r="AX445">
        <f t="shared" ca="1" si="125"/>
        <v>290.45561280000004</v>
      </c>
      <c r="AY445">
        <f t="shared" ca="1" si="118"/>
        <v>289.54438719999996</v>
      </c>
      <c r="AZ445" cm="1">
        <f t="array" aca="1" ref="AZ445" ca="1">_xlfn.LET(_xlpm.rozsah, $J$3:$J$10001,_xlpm.podminka, (_xlpm.rozsah&gt;H445)*(ISNUMBER(_xlpm.rozsah)),_xlpm.indexy, IF(_xlpm.podminka, ROW(_xlpm.rozsah)-MIN(ROW(_xlpm.rozsah))+1),_xlpm.prvni, MIN(_xlpm.indexy),_xlpm.finalni, IF(_xlpm.prvni=1, 2, _xlpm.prvni),INDEX(_xlpm.rozsah, _xlpm.finalni))</f>
        <v>2100</v>
      </c>
      <c r="BA445" cm="1">
        <f t="array" aca="1" ref="BA445" ca="1">INDEX($J$3:$J$10001,MATCH(AZ445,$J$3:$J$10004,0)-1)</f>
        <v>2000</v>
      </c>
      <c r="BB445">
        <f t="shared" ca="1" si="127"/>
        <v>280</v>
      </c>
      <c r="BC445">
        <f t="shared" ca="1" si="127"/>
        <v>300</v>
      </c>
      <c r="BD445">
        <f t="shared" ca="1" si="126"/>
        <v>-20</v>
      </c>
      <c r="BE445">
        <f t="shared" ca="1" si="119"/>
        <v>290.45561280000004</v>
      </c>
      <c r="BF445">
        <f t="shared" ca="1" si="123"/>
        <v>289.76616347815855</v>
      </c>
      <c r="BG445">
        <f t="shared" ca="1" si="120"/>
        <v>290.23383652184145</v>
      </c>
      <c r="BH445" cm="1">
        <f t="array" aca="1" ref="BH445" ca="1">_xlfn.LET(_xlpm.rozsah, $J$3:$J$10001,_xlpm.podminka, (_xlpm.rozsah&gt;E445)*(ISNUMBER(_xlpm.rozsah)),_xlpm.indexy, IF(_xlpm.podminka, ROW(_xlpm.rozsah)-MIN(ROW(_xlpm.rozsah))+1),_xlpm.prvni, MIN(_xlpm.indexy),_xlpm.finalni, IF(_xlpm.prvni=1, 2, _xlpm.prvni),INDEX(_xlpm.rozsah, _xlpm.finalni))</f>
        <v>2100</v>
      </c>
      <c r="BI445" cm="1">
        <f t="array" aca="1" ref="BI445" ca="1">INDEX($J$3:$J$10001,MATCH(BH445,$J$3:$J$10004,0)-1)</f>
        <v>2000</v>
      </c>
      <c r="BJ445">
        <f t="shared" ca="1" si="128"/>
        <v>280</v>
      </c>
      <c r="BK445">
        <f t="shared" ca="1" si="128"/>
        <v>300</v>
      </c>
      <c r="BL445">
        <f t="shared" ca="1" si="124"/>
        <v>-20</v>
      </c>
      <c r="BM445">
        <f t="shared" ca="1" si="121"/>
        <v>289.76616347815855</v>
      </c>
    </row>
    <row r="446" spans="1:65" x14ac:dyDescent="0.25">
      <c r="A446" s="64">
        <v>443</v>
      </c>
      <c r="B446" s="64">
        <v>88</v>
      </c>
      <c r="C446" s="64">
        <v>72</v>
      </c>
      <c r="D446" s="18">
        <v>443</v>
      </c>
      <c r="E446" s="21">
        <f t="shared" ca="1" si="114"/>
        <v>2051.1691826092074</v>
      </c>
      <c r="F446" s="22">
        <f t="shared" ca="1" si="115"/>
        <v>208.63163770427414</v>
      </c>
      <c r="G446" s="23">
        <v>443</v>
      </c>
      <c r="H446" s="24">
        <f t="shared" ca="1" si="116"/>
        <v>2047.7219359999999</v>
      </c>
      <c r="I446" s="25">
        <f t="shared" ca="1" si="117"/>
        <v>209.12804121600001</v>
      </c>
      <c r="J446" s="155"/>
      <c r="K446" s="155"/>
      <c r="L446" s="129">
        <f t="shared" si="122"/>
        <v>0</v>
      </c>
      <c r="AX446">
        <f t="shared" ca="1" si="125"/>
        <v>290.45561280000004</v>
      </c>
      <c r="AY446">
        <f t="shared" ca="1" si="118"/>
        <v>289.54438719999996</v>
      </c>
      <c r="AZ446" cm="1">
        <f t="array" aca="1" ref="AZ446" ca="1">_xlfn.LET(_xlpm.rozsah, $J$3:$J$10001,_xlpm.podminka, (_xlpm.rozsah&gt;H446)*(ISNUMBER(_xlpm.rozsah)),_xlpm.indexy, IF(_xlpm.podminka, ROW(_xlpm.rozsah)-MIN(ROW(_xlpm.rozsah))+1),_xlpm.prvni, MIN(_xlpm.indexy),_xlpm.finalni, IF(_xlpm.prvni=1, 2, _xlpm.prvni),INDEX(_xlpm.rozsah, _xlpm.finalni))</f>
        <v>2100</v>
      </c>
      <c r="BA446" cm="1">
        <f t="array" aca="1" ref="BA446" ca="1">INDEX($J$3:$J$10001,MATCH(AZ446,$J$3:$J$10004,0)-1)</f>
        <v>2000</v>
      </c>
      <c r="BB446">
        <f t="shared" ca="1" si="127"/>
        <v>280</v>
      </c>
      <c r="BC446">
        <f t="shared" ca="1" si="127"/>
        <v>300</v>
      </c>
      <c r="BD446">
        <f t="shared" ca="1" si="126"/>
        <v>-20</v>
      </c>
      <c r="BE446">
        <f t="shared" ca="1" si="119"/>
        <v>290.45561280000004</v>
      </c>
      <c r="BF446">
        <f t="shared" ca="1" si="123"/>
        <v>289.76616347815855</v>
      </c>
      <c r="BG446">
        <f t="shared" ca="1" si="120"/>
        <v>290.23383652184145</v>
      </c>
      <c r="BH446" cm="1">
        <f t="array" aca="1" ref="BH446" ca="1">_xlfn.LET(_xlpm.rozsah, $J$3:$J$10001,_xlpm.podminka, (_xlpm.rozsah&gt;E446)*(ISNUMBER(_xlpm.rozsah)),_xlpm.indexy, IF(_xlpm.podminka, ROW(_xlpm.rozsah)-MIN(ROW(_xlpm.rozsah))+1),_xlpm.prvni, MIN(_xlpm.indexy),_xlpm.finalni, IF(_xlpm.prvni=1, 2, _xlpm.prvni),INDEX(_xlpm.rozsah, _xlpm.finalni))</f>
        <v>2100</v>
      </c>
      <c r="BI446" cm="1">
        <f t="array" aca="1" ref="BI446" ca="1">INDEX($J$3:$J$10001,MATCH(BH446,$J$3:$J$10004,0)-1)</f>
        <v>2000</v>
      </c>
      <c r="BJ446">
        <f t="shared" ca="1" si="128"/>
        <v>280</v>
      </c>
      <c r="BK446">
        <f t="shared" ca="1" si="128"/>
        <v>300</v>
      </c>
      <c r="BL446">
        <f t="shared" ca="1" si="124"/>
        <v>-20</v>
      </c>
      <c r="BM446">
        <f t="shared" ca="1" si="121"/>
        <v>289.76616347815855</v>
      </c>
    </row>
    <row r="447" spans="1:65" x14ac:dyDescent="0.25">
      <c r="A447" s="64">
        <v>444</v>
      </c>
      <c r="B447" s="64">
        <v>84</v>
      </c>
      <c r="C447" s="64">
        <v>72</v>
      </c>
      <c r="D447" s="18">
        <v>444</v>
      </c>
      <c r="E447" s="21">
        <f t="shared" ca="1" si="114"/>
        <v>1989.7524015815159</v>
      </c>
      <c r="F447" s="22">
        <f t="shared" ca="1" si="115"/>
        <v>217.1805233378094</v>
      </c>
      <c r="G447" s="28">
        <v>444</v>
      </c>
      <c r="H447" s="24">
        <f t="shared" ca="1" si="116"/>
        <v>1986.4618479999999</v>
      </c>
      <c r="I447" s="25">
        <f t="shared" ca="1" si="117"/>
        <v>217.55959511040001</v>
      </c>
      <c r="J447" s="155"/>
      <c r="K447" s="155"/>
      <c r="L447" s="129">
        <f t="shared" si="122"/>
        <v>0</v>
      </c>
      <c r="AX447">
        <f t="shared" ca="1" si="125"/>
        <v>302.16610431999999</v>
      </c>
      <c r="AY447">
        <f t="shared" ca="1" si="118"/>
        <v>313.83389568000001</v>
      </c>
      <c r="AZ447" cm="1">
        <f t="array" aca="1" ref="AZ447" ca="1">_xlfn.LET(_xlpm.rozsah, $J$3:$J$10001,_xlpm.podminka, (_xlpm.rozsah&gt;H447)*(ISNUMBER(_xlpm.rozsah)),_xlpm.indexy, IF(_xlpm.podminka, ROW(_xlpm.rozsah)-MIN(ROW(_xlpm.rozsah))+1),_xlpm.prvni, MIN(_xlpm.indexy),_xlpm.finalni, IF(_xlpm.prvni=1, 2, _xlpm.prvni),INDEX(_xlpm.rozsah, _xlpm.finalni))</f>
        <v>2000</v>
      </c>
      <c r="BA447" cm="1">
        <f t="array" aca="1" ref="BA447" ca="1">INDEX($J$3:$J$10001,MATCH(AZ447,$J$3:$J$10004,0)-1)</f>
        <v>1900</v>
      </c>
      <c r="BB447">
        <f t="shared" ca="1" si="127"/>
        <v>300</v>
      </c>
      <c r="BC447">
        <f t="shared" ca="1" si="127"/>
        <v>316</v>
      </c>
      <c r="BD447">
        <f t="shared" ca="1" si="126"/>
        <v>-16</v>
      </c>
      <c r="BE447">
        <f t="shared" ca="1" si="119"/>
        <v>302.16610431999999</v>
      </c>
      <c r="BF447">
        <f t="shared" ca="1" si="123"/>
        <v>301.63961574695747</v>
      </c>
      <c r="BG447">
        <f t="shared" ca="1" si="120"/>
        <v>314.36038425304253</v>
      </c>
      <c r="BH447" cm="1">
        <f t="array" aca="1" ref="BH447" ca="1">_xlfn.LET(_xlpm.rozsah, $J$3:$J$10001,_xlpm.podminka, (_xlpm.rozsah&gt;E447)*(ISNUMBER(_xlpm.rozsah)),_xlpm.indexy, IF(_xlpm.podminka, ROW(_xlpm.rozsah)-MIN(ROW(_xlpm.rozsah))+1),_xlpm.prvni, MIN(_xlpm.indexy),_xlpm.finalni, IF(_xlpm.prvni=1, 2, _xlpm.prvni),INDEX(_xlpm.rozsah, _xlpm.finalni))</f>
        <v>2000</v>
      </c>
      <c r="BI447" cm="1">
        <f t="array" aca="1" ref="BI447" ca="1">INDEX($J$3:$J$10001,MATCH(BH447,$J$3:$J$10004,0)-1)</f>
        <v>1900</v>
      </c>
      <c r="BJ447">
        <f t="shared" ca="1" si="128"/>
        <v>300</v>
      </c>
      <c r="BK447">
        <f t="shared" ca="1" si="128"/>
        <v>316</v>
      </c>
      <c r="BL447">
        <f t="shared" ca="1" si="124"/>
        <v>-16</v>
      </c>
      <c r="BM447">
        <f t="shared" ca="1" si="121"/>
        <v>301.63961574695747</v>
      </c>
    </row>
    <row r="448" spans="1:65" x14ac:dyDescent="0.25">
      <c r="A448" s="64">
        <v>445</v>
      </c>
      <c r="B448" s="64">
        <v>83</v>
      </c>
      <c r="C448" s="64">
        <v>73</v>
      </c>
      <c r="D448" s="18">
        <v>445</v>
      </c>
      <c r="E448" s="21">
        <f t="shared" ca="1" si="114"/>
        <v>1974.398206324593</v>
      </c>
      <c r="F448" s="22">
        <f t="shared" ca="1" si="115"/>
        <v>221.99028950128755</v>
      </c>
      <c r="G448" s="23">
        <v>445</v>
      </c>
      <c r="H448" s="24">
        <f t="shared" ca="1" si="116"/>
        <v>1971.1468259999999</v>
      </c>
      <c r="I448" s="25">
        <f t="shared" ca="1" si="117"/>
        <v>222.37005072319999</v>
      </c>
      <c r="J448" s="155"/>
      <c r="K448" s="155"/>
      <c r="L448" s="129">
        <f t="shared" si="122"/>
        <v>0</v>
      </c>
      <c r="AX448">
        <f t="shared" ca="1" si="125"/>
        <v>304.61650784</v>
      </c>
      <c r="AY448">
        <f t="shared" ca="1" si="118"/>
        <v>311.38349216</v>
      </c>
      <c r="AZ448" cm="1">
        <f t="array" aca="1" ref="AZ448" ca="1">_xlfn.LET(_xlpm.rozsah, $J$3:$J$10001,_xlpm.podminka, (_xlpm.rozsah&gt;H448)*(ISNUMBER(_xlpm.rozsah)),_xlpm.indexy, IF(_xlpm.podminka, ROW(_xlpm.rozsah)-MIN(ROW(_xlpm.rozsah))+1),_xlpm.prvni, MIN(_xlpm.indexy),_xlpm.finalni, IF(_xlpm.prvni=1, 2, _xlpm.prvni),INDEX(_xlpm.rozsah, _xlpm.finalni))</f>
        <v>2000</v>
      </c>
      <c r="BA448" cm="1">
        <f t="array" aca="1" ref="BA448" ca="1">INDEX($J$3:$J$10001,MATCH(AZ448,$J$3:$J$10004,0)-1)</f>
        <v>1900</v>
      </c>
      <c r="BB448">
        <f t="shared" ca="1" si="127"/>
        <v>300</v>
      </c>
      <c r="BC448">
        <f t="shared" ca="1" si="127"/>
        <v>316</v>
      </c>
      <c r="BD448">
        <f t="shared" ca="1" si="126"/>
        <v>-16</v>
      </c>
      <c r="BE448">
        <f t="shared" ca="1" si="119"/>
        <v>304.61650784</v>
      </c>
      <c r="BF448">
        <f t="shared" ca="1" si="123"/>
        <v>304.09628698806512</v>
      </c>
      <c r="BG448">
        <f t="shared" ca="1" si="120"/>
        <v>311.90371301193488</v>
      </c>
      <c r="BH448" cm="1">
        <f t="array" aca="1" ref="BH448" ca="1">_xlfn.LET(_xlpm.rozsah, $J$3:$J$10001,_xlpm.podminka, (_xlpm.rozsah&gt;E448)*(ISNUMBER(_xlpm.rozsah)),_xlpm.indexy, IF(_xlpm.podminka, ROW(_xlpm.rozsah)-MIN(ROW(_xlpm.rozsah))+1),_xlpm.prvni, MIN(_xlpm.indexy),_xlpm.finalni, IF(_xlpm.prvni=1, 2, _xlpm.prvni),INDEX(_xlpm.rozsah, _xlpm.finalni))</f>
        <v>2000</v>
      </c>
      <c r="BI448" cm="1">
        <f t="array" aca="1" ref="BI448" ca="1">INDEX($J$3:$J$10001,MATCH(BH448,$J$3:$J$10004,0)-1)</f>
        <v>1900</v>
      </c>
      <c r="BJ448">
        <f t="shared" ca="1" si="128"/>
        <v>300</v>
      </c>
      <c r="BK448">
        <f t="shared" ca="1" si="128"/>
        <v>316</v>
      </c>
      <c r="BL448">
        <f t="shared" ca="1" si="124"/>
        <v>-16</v>
      </c>
      <c r="BM448">
        <f t="shared" ca="1" si="121"/>
        <v>304.09628698806512</v>
      </c>
    </row>
    <row r="449" spans="1:65" x14ac:dyDescent="0.25">
      <c r="A449" s="64">
        <v>446</v>
      </c>
      <c r="B449" s="64">
        <v>77</v>
      </c>
      <c r="C449" s="64">
        <v>73</v>
      </c>
      <c r="D449" s="18">
        <v>446</v>
      </c>
      <c r="E449" s="21">
        <f t="shared" ca="1" si="114"/>
        <v>1882.2730347830561</v>
      </c>
      <c r="F449" s="22">
        <f t="shared" ca="1" si="115"/>
        <v>232.87991638342274</v>
      </c>
      <c r="G449" s="28">
        <v>446</v>
      </c>
      <c r="H449" s="24">
        <f t="shared" ca="1" si="116"/>
        <v>1879.2566939999999</v>
      </c>
      <c r="I449" s="25">
        <f t="shared" ca="1" si="117"/>
        <v>233.25424427460001</v>
      </c>
      <c r="J449" s="155"/>
      <c r="K449" s="155"/>
      <c r="L449" s="129">
        <f t="shared" si="122"/>
        <v>0</v>
      </c>
      <c r="AX449">
        <f t="shared" ca="1" si="125"/>
        <v>319.52636202000002</v>
      </c>
      <c r="AY449">
        <f t="shared" ca="1" si="118"/>
        <v>329.47363797999998</v>
      </c>
      <c r="AZ449" cm="1">
        <f t="array" aca="1" ref="AZ449" ca="1">_xlfn.LET(_xlpm.rozsah, $J$3:$J$10001,_xlpm.podminka, (_xlpm.rozsah&gt;H449)*(ISNUMBER(_xlpm.rozsah)),_xlpm.indexy, IF(_xlpm.podminka, ROW(_xlpm.rozsah)-MIN(ROW(_xlpm.rozsah))+1),_xlpm.prvni, MIN(_xlpm.indexy),_xlpm.finalni, IF(_xlpm.prvni=1, 2, _xlpm.prvni),INDEX(_xlpm.rozsah, _xlpm.finalni))</f>
        <v>1900</v>
      </c>
      <c r="BA449" cm="1">
        <f t="array" aca="1" ref="BA449" ca="1">INDEX($J$3:$J$10001,MATCH(AZ449,$J$3:$J$10004,0)-1)</f>
        <v>1800</v>
      </c>
      <c r="BB449">
        <f t="shared" ca="1" si="127"/>
        <v>316</v>
      </c>
      <c r="BC449">
        <f t="shared" ca="1" si="127"/>
        <v>333</v>
      </c>
      <c r="BD449">
        <f t="shared" ca="1" si="126"/>
        <v>-17</v>
      </c>
      <c r="BE449">
        <f t="shared" ca="1" si="119"/>
        <v>319.52636202000002</v>
      </c>
      <c r="BF449">
        <f t="shared" ca="1" si="123"/>
        <v>319.01358408688048</v>
      </c>
      <c r="BG449">
        <f t="shared" ca="1" si="120"/>
        <v>329.98641591311952</v>
      </c>
      <c r="BH449" cm="1">
        <f t="array" aca="1" ref="BH449" ca="1">_xlfn.LET(_xlpm.rozsah, $J$3:$J$10001,_xlpm.podminka, (_xlpm.rozsah&gt;E449)*(ISNUMBER(_xlpm.rozsah)),_xlpm.indexy, IF(_xlpm.podminka, ROW(_xlpm.rozsah)-MIN(ROW(_xlpm.rozsah))+1),_xlpm.prvni, MIN(_xlpm.indexy),_xlpm.finalni, IF(_xlpm.prvni=1, 2, _xlpm.prvni),INDEX(_xlpm.rozsah, _xlpm.finalni))</f>
        <v>1900</v>
      </c>
      <c r="BI449" cm="1">
        <f t="array" aca="1" ref="BI449" ca="1">INDEX($J$3:$J$10001,MATCH(BH449,$J$3:$J$10004,0)-1)</f>
        <v>1800</v>
      </c>
      <c r="BJ449">
        <f t="shared" ca="1" si="128"/>
        <v>316</v>
      </c>
      <c r="BK449">
        <f t="shared" ca="1" si="128"/>
        <v>333</v>
      </c>
      <c r="BL449">
        <f t="shared" ca="1" si="124"/>
        <v>-17</v>
      </c>
      <c r="BM449">
        <f t="shared" ca="1" si="121"/>
        <v>319.01358408688048</v>
      </c>
    </row>
    <row r="450" spans="1:65" x14ac:dyDescent="0.25">
      <c r="A450" s="64">
        <v>447</v>
      </c>
      <c r="B450" s="64">
        <v>74</v>
      </c>
      <c r="C450" s="64">
        <v>73</v>
      </c>
      <c r="D450" s="18">
        <v>447</v>
      </c>
      <c r="E450" s="21">
        <f t="shared" ca="1" si="114"/>
        <v>1836.2104490122879</v>
      </c>
      <c r="F450" s="22">
        <f t="shared" ca="1" si="115"/>
        <v>238.59628327757508</v>
      </c>
      <c r="G450" s="23">
        <v>447</v>
      </c>
      <c r="H450" s="24">
        <f t="shared" ca="1" si="116"/>
        <v>1833.3116279999999</v>
      </c>
      <c r="I450" s="25">
        <f t="shared" ca="1" si="117"/>
        <v>238.95602696520001</v>
      </c>
      <c r="J450" s="155"/>
      <c r="K450" s="155"/>
      <c r="L450" s="129">
        <f t="shared" si="122"/>
        <v>0</v>
      </c>
      <c r="AX450">
        <f t="shared" ca="1" si="125"/>
        <v>327.33702324000001</v>
      </c>
      <c r="AY450">
        <f t="shared" ca="1" si="118"/>
        <v>321.66297675999999</v>
      </c>
      <c r="AZ450" cm="1">
        <f t="array" aca="1" ref="AZ450" ca="1">_xlfn.LET(_xlpm.rozsah, $J$3:$J$10001,_xlpm.podminka, (_xlpm.rozsah&gt;H450)*(ISNUMBER(_xlpm.rozsah)),_xlpm.indexy, IF(_xlpm.podminka, ROW(_xlpm.rozsah)-MIN(ROW(_xlpm.rozsah))+1),_xlpm.prvni, MIN(_xlpm.indexy),_xlpm.finalni, IF(_xlpm.prvni=1, 2, _xlpm.prvni),INDEX(_xlpm.rozsah, _xlpm.finalni))</f>
        <v>1900</v>
      </c>
      <c r="BA450" cm="1">
        <f t="array" aca="1" ref="BA450" ca="1">INDEX($J$3:$J$10001,MATCH(AZ450,$J$3:$J$10004,0)-1)</f>
        <v>1800</v>
      </c>
      <c r="BB450">
        <f t="shared" ca="1" si="127"/>
        <v>316</v>
      </c>
      <c r="BC450">
        <f t="shared" ca="1" si="127"/>
        <v>333</v>
      </c>
      <c r="BD450">
        <f t="shared" ca="1" si="126"/>
        <v>-17</v>
      </c>
      <c r="BE450">
        <f t="shared" ca="1" si="119"/>
        <v>327.33702324000001</v>
      </c>
      <c r="BF450">
        <f t="shared" ca="1" si="123"/>
        <v>326.84422366791108</v>
      </c>
      <c r="BG450">
        <f t="shared" ca="1" si="120"/>
        <v>322.15577633208892</v>
      </c>
      <c r="BH450" cm="1">
        <f t="array" aca="1" ref="BH450" ca="1">_xlfn.LET(_xlpm.rozsah, $J$3:$J$10001,_xlpm.podminka, (_xlpm.rozsah&gt;E450)*(ISNUMBER(_xlpm.rozsah)),_xlpm.indexy, IF(_xlpm.podminka, ROW(_xlpm.rozsah)-MIN(ROW(_xlpm.rozsah))+1),_xlpm.prvni, MIN(_xlpm.indexy),_xlpm.finalni, IF(_xlpm.prvni=1, 2, _xlpm.prvni),INDEX(_xlpm.rozsah, _xlpm.finalni))</f>
        <v>1900</v>
      </c>
      <c r="BI450" cm="1">
        <f t="array" aca="1" ref="BI450" ca="1">INDEX($J$3:$J$10001,MATCH(BH450,$J$3:$J$10004,0)-1)</f>
        <v>1800</v>
      </c>
      <c r="BJ450">
        <f t="shared" ca="1" si="128"/>
        <v>316</v>
      </c>
      <c r="BK450">
        <f t="shared" ca="1" si="128"/>
        <v>333</v>
      </c>
      <c r="BL450">
        <f t="shared" ca="1" si="124"/>
        <v>-17</v>
      </c>
      <c r="BM450">
        <f t="shared" ca="1" si="121"/>
        <v>326.84422366791108</v>
      </c>
    </row>
    <row r="451" spans="1:65" x14ac:dyDescent="0.25">
      <c r="A451" s="64">
        <v>448</v>
      </c>
      <c r="B451" s="64">
        <v>76</v>
      </c>
      <c r="C451" s="64">
        <v>72</v>
      </c>
      <c r="D451" s="18">
        <v>448</v>
      </c>
      <c r="E451" s="21">
        <f t="shared" ca="1" si="114"/>
        <v>1866.9188395261335</v>
      </c>
      <c r="F451" s="22">
        <f t="shared" ca="1" si="115"/>
        <v>231.56913404200128</v>
      </c>
      <c r="G451" s="28">
        <v>448</v>
      </c>
      <c r="H451" s="24">
        <f t="shared" ca="1" si="116"/>
        <v>1863.9416719999999</v>
      </c>
      <c r="I451" s="25">
        <f t="shared" ca="1" si="117"/>
        <v>231.93353934720002</v>
      </c>
      <c r="J451" s="155"/>
      <c r="K451" s="155"/>
      <c r="L451" s="129">
        <f t="shared" si="122"/>
        <v>0</v>
      </c>
      <c r="AX451">
        <f t="shared" ca="1" si="125"/>
        <v>322.12991576000002</v>
      </c>
      <c r="AY451">
        <f t="shared" ca="1" si="118"/>
        <v>326.87008423999998</v>
      </c>
      <c r="AZ451" cm="1">
        <f t="array" aca="1" ref="AZ451" ca="1">_xlfn.LET(_xlpm.rozsah, $J$3:$J$10001,_xlpm.podminka, (_xlpm.rozsah&gt;H451)*(ISNUMBER(_xlpm.rozsah)),_xlpm.indexy, IF(_xlpm.podminka, ROW(_xlpm.rozsah)-MIN(ROW(_xlpm.rozsah))+1),_xlpm.prvni, MIN(_xlpm.indexy),_xlpm.finalni, IF(_xlpm.prvni=1, 2, _xlpm.prvni),INDEX(_xlpm.rozsah, _xlpm.finalni))</f>
        <v>1900</v>
      </c>
      <c r="BA451" cm="1">
        <f t="array" aca="1" ref="BA451" ca="1">INDEX($J$3:$J$10001,MATCH(AZ451,$J$3:$J$10004,0)-1)</f>
        <v>1800</v>
      </c>
      <c r="BB451">
        <f t="shared" ca="1" si="127"/>
        <v>316</v>
      </c>
      <c r="BC451">
        <f t="shared" ca="1" si="127"/>
        <v>333</v>
      </c>
      <c r="BD451">
        <f t="shared" ca="1" si="126"/>
        <v>-17</v>
      </c>
      <c r="BE451">
        <f t="shared" ca="1" si="119"/>
        <v>322.12991576000002</v>
      </c>
      <c r="BF451">
        <f t="shared" ca="1" si="123"/>
        <v>321.62379728055731</v>
      </c>
      <c r="BG451">
        <f t="shared" ca="1" si="120"/>
        <v>327.37620271944269</v>
      </c>
      <c r="BH451" cm="1">
        <f t="array" aca="1" ref="BH451" ca="1">_xlfn.LET(_xlpm.rozsah, $J$3:$J$10001,_xlpm.podminka, (_xlpm.rozsah&gt;E451)*(ISNUMBER(_xlpm.rozsah)),_xlpm.indexy, IF(_xlpm.podminka, ROW(_xlpm.rozsah)-MIN(ROW(_xlpm.rozsah))+1),_xlpm.prvni, MIN(_xlpm.indexy),_xlpm.finalni, IF(_xlpm.prvni=1, 2, _xlpm.prvni),INDEX(_xlpm.rozsah, _xlpm.finalni))</f>
        <v>1900</v>
      </c>
      <c r="BI451" cm="1">
        <f t="array" aca="1" ref="BI451" ca="1">INDEX($J$3:$J$10001,MATCH(BH451,$J$3:$J$10004,0)-1)</f>
        <v>1800</v>
      </c>
      <c r="BJ451">
        <f t="shared" ca="1" si="128"/>
        <v>316</v>
      </c>
      <c r="BK451">
        <f t="shared" ca="1" si="128"/>
        <v>333</v>
      </c>
      <c r="BL451">
        <f t="shared" ca="1" si="124"/>
        <v>-17</v>
      </c>
      <c r="BM451">
        <f t="shared" ca="1" si="121"/>
        <v>321.62379728055731</v>
      </c>
    </row>
    <row r="452" spans="1:65" x14ac:dyDescent="0.25">
      <c r="A452" s="64">
        <v>449</v>
      </c>
      <c r="B452" s="64">
        <v>46</v>
      </c>
      <c r="C452" s="64">
        <v>77</v>
      </c>
      <c r="D452" s="18">
        <v>449</v>
      </c>
      <c r="E452" s="21">
        <f t="shared" ref="E452:E515" ca="1" si="129">(B452/100)*($AC$8 - $AC$11)+$AC$11</f>
        <v>1406.2929818184493</v>
      </c>
      <c r="F452" s="22">
        <f t="shared" ref="F452:F515" ca="1" si="130">(C452*BF452)/100</f>
        <v>277.2</v>
      </c>
      <c r="G452" s="23">
        <v>449</v>
      </c>
      <c r="H452" s="24">
        <f t="shared" ref="H452:H515" ca="1" si="131">(B452/100)*($AF$8 - $AF$11)+$AF$11</f>
        <v>1404.491012</v>
      </c>
      <c r="I452" s="25">
        <f t="shared" ref="I452:I515" ca="1" si="132">(C452*AX452)/100</f>
        <v>277.2</v>
      </c>
      <c r="J452" s="155"/>
      <c r="K452" s="155"/>
      <c r="L452" s="129">
        <f t="shared" si="122"/>
        <v>0</v>
      </c>
      <c r="AX452">
        <f t="shared" ca="1" si="125"/>
        <v>360</v>
      </c>
      <c r="AY452">
        <f t="shared" ref="AY452:AY515" ca="1" si="133">MIN(BB452:BC452)+((H452-MIN(AZ452:BA452))/(MAX(AZ452:BA452)-MIN(AZ452:BA452)))*(MAX(BB452:BC452)-MIN(BB452:BC452))</f>
        <v>360</v>
      </c>
      <c r="AZ452" cm="1">
        <f t="array" aca="1" ref="AZ452" ca="1">_xlfn.LET(_xlpm.rozsah, $J$3:$J$10001,_xlpm.podminka, (_xlpm.rozsah&gt;H452)*(ISNUMBER(_xlpm.rozsah)),_xlpm.indexy, IF(_xlpm.podminka, ROW(_xlpm.rozsah)-MIN(ROW(_xlpm.rozsah))+1),_xlpm.prvni, MIN(_xlpm.indexy),_xlpm.finalni, IF(_xlpm.prvni=1, 2, _xlpm.prvni),INDEX(_xlpm.rozsah, _xlpm.finalni))</f>
        <v>1500</v>
      </c>
      <c r="BA452" cm="1">
        <f t="array" aca="1" ref="BA452" ca="1">INDEX($J$3:$J$10001,MATCH(AZ452,$J$3:$J$10004,0)-1)</f>
        <v>1400</v>
      </c>
      <c r="BB452">
        <f t="shared" ca="1" si="127"/>
        <v>360</v>
      </c>
      <c r="BC452">
        <f t="shared" ca="1" si="127"/>
        <v>360</v>
      </c>
      <c r="BD452">
        <f t="shared" ca="1" si="126"/>
        <v>0</v>
      </c>
      <c r="BE452">
        <f t="shared" ref="BE452:BE515" ca="1" si="134">MIN(BB452:BC452)+((MAX(AZ452:BA452)-H452)/(MAX(AZ452:BA452)-MIN(AZ452:BA452)))*(MAX(BB452:BC452)-MIN(BB452:BC452))</f>
        <v>360</v>
      </c>
      <c r="BF452">
        <f t="shared" ca="1" si="123"/>
        <v>360</v>
      </c>
      <c r="BG452">
        <f t="shared" ref="BG452:BG515" ca="1" si="135">MIN(BJ452:BK452)+((E452-MIN(BH452:BI452))/(MAX(BH452:BI452)-MIN(BH452:BI452)))*(MAX(BJ452:BK452)-MIN(BJ452:BK452))</f>
        <v>360</v>
      </c>
      <c r="BH452" cm="1">
        <f t="array" aca="1" ref="BH452" ca="1">_xlfn.LET(_xlpm.rozsah, $J$3:$J$10001,_xlpm.podminka, (_xlpm.rozsah&gt;E452)*(ISNUMBER(_xlpm.rozsah)),_xlpm.indexy, IF(_xlpm.podminka, ROW(_xlpm.rozsah)-MIN(ROW(_xlpm.rozsah))+1),_xlpm.prvni, MIN(_xlpm.indexy),_xlpm.finalni, IF(_xlpm.prvni=1, 2, _xlpm.prvni),INDEX(_xlpm.rozsah, _xlpm.finalni))</f>
        <v>1500</v>
      </c>
      <c r="BI452" cm="1">
        <f t="array" aca="1" ref="BI452" ca="1">INDEX($J$3:$J$10001,MATCH(BH452,$J$3:$J$10004,0)-1)</f>
        <v>1400</v>
      </c>
      <c r="BJ452">
        <f t="shared" ca="1" si="128"/>
        <v>360</v>
      </c>
      <c r="BK452">
        <f t="shared" ca="1" si="128"/>
        <v>360</v>
      </c>
      <c r="BL452">
        <f t="shared" ca="1" si="124"/>
        <v>0</v>
      </c>
      <c r="BM452">
        <f t="shared" ref="BM452:BM515" ca="1" si="136">MIN(BJ452:BK452)+((MAX(BH452:BI452)-E452)/(MAX(BH452:BI452)-MIN(BH452:BI452)))*(MAX(BJ452:BK452)-MIN(BJ452:BK452))</f>
        <v>360</v>
      </c>
    </row>
    <row r="453" spans="1:65" x14ac:dyDescent="0.25">
      <c r="A453" s="64">
        <v>450</v>
      </c>
      <c r="B453" s="64">
        <v>78</v>
      </c>
      <c r="C453" s="64">
        <v>62</v>
      </c>
      <c r="D453" s="18">
        <v>450</v>
      </c>
      <c r="E453" s="21">
        <f t="shared" ca="1" si="129"/>
        <v>1897.6272300399792</v>
      </c>
      <c r="F453" s="22">
        <f t="shared" ca="1" si="130"/>
        <v>196.1700899537862</v>
      </c>
      <c r="G453" s="28">
        <v>450</v>
      </c>
      <c r="H453" s="24">
        <f t="shared" ca="1" si="131"/>
        <v>1894.5717159999999</v>
      </c>
      <c r="I453" s="25">
        <f t="shared" ca="1" si="132"/>
        <v>196.49214113360003</v>
      </c>
      <c r="J453" s="155"/>
      <c r="K453" s="155"/>
      <c r="L453" s="129">
        <f t="shared" ref="L453:L516" si="137">K453*2*PI()*J453/60*0.001</f>
        <v>0</v>
      </c>
      <c r="AX453">
        <f t="shared" ca="1" si="125"/>
        <v>316.92280828000003</v>
      </c>
      <c r="AY453">
        <f t="shared" ca="1" si="133"/>
        <v>332.07719171999997</v>
      </c>
      <c r="AZ453" cm="1">
        <f t="array" aca="1" ref="AZ453" ca="1">_xlfn.LET(_xlpm.rozsah, $J$3:$J$10001,_xlpm.podminka, (_xlpm.rozsah&gt;H453)*(ISNUMBER(_xlpm.rozsah)),_xlpm.indexy, IF(_xlpm.podminka, ROW(_xlpm.rozsah)-MIN(ROW(_xlpm.rozsah))+1),_xlpm.prvni, MIN(_xlpm.indexy),_xlpm.finalni, IF(_xlpm.prvni=1, 2, _xlpm.prvni),INDEX(_xlpm.rozsah, _xlpm.finalni))</f>
        <v>1900</v>
      </c>
      <c r="BA453" cm="1">
        <f t="array" aca="1" ref="BA453" ca="1">INDEX($J$3:$J$10001,MATCH(AZ453,$J$3:$J$10004,0)-1)</f>
        <v>1800</v>
      </c>
      <c r="BB453">
        <f t="shared" ca="1" si="127"/>
        <v>316</v>
      </c>
      <c r="BC453">
        <f t="shared" ca="1" si="127"/>
        <v>333</v>
      </c>
      <c r="BD453">
        <f t="shared" ca="1" si="126"/>
        <v>-17</v>
      </c>
      <c r="BE453">
        <f t="shared" ca="1" si="134"/>
        <v>316.92280828000003</v>
      </c>
      <c r="BF453">
        <f t="shared" ref="BF453:BF516" ca="1" si="138">IF(BL453&lt;0, BM453,BG453)</f>
        <v>316.40337089320354</v>
      </c>
      <c r="BG453">
        <f t="shared" ca="1" si="135"/>
        <v>332.59662910679646</v>
      </c>
      <c r="BH453" cm="1">
        <f t="array" aca="1" ref="BH453" ca="1">_xlfn.LET(_xlpm.rozsah, $J$3:$J$10001,_xlpm.podminka, (_xlpm.rozsah&gt;E453)*(ISNUMBER(_xlpm.rozsah)),_xlpm.indexy, IF(_xlpm.podminka, ROW(_xlpm.rozsah)-MIN(ROW(_xlpm.rozsah))+1),_xlpm.prvni, MIN(_xlpm.indexy),_xlpm.finalni, IF(_xlpm.prvni=1, 2, _xlpm.prvni),INDEX(_xlpm.rozsah, _xlpm.finalni))</f>
        <v>1900</v>
      </c>
      <c r="BI453" cm="1">
        <f t="array" aca="1" ref="BI453" ca="1">INDEX($J$3:$J$10001,MATCH(BH453,$J$3:$J$10004,0)-1)</f>
        <v>1800</v>
      </c>
      <c r="BJ453">
        <f t="shared" ca="1" si="128"/>
        <v>316</v>
      </c>
      <c r="BK453">
        <f t="shared" ca="1" si="128"/>
        <v>333</v>
      </c>
      <c r="BL453">
        <f t="shared" ref="BL453:BL516" ca="1" si="139">BJ453-BK453</f>
        <v>-17</v>
      </c>
      <c r="BM453">
        <f t="shared" ca="1" si="136"/>
        <v>316.40337089320354</v>
      </c>
    </row>
    <row r="454" spans="1:65" x14ac:dyDescent="0.25">
      <c r="A454" s="64">
        <v>451</v>
      </c>
      <c r="B454" s="64">
        <v>79</v>
      </c>
      <c r="C454" s="64">
        <v>35</v>
      </c>
      <c r="D454" s="18">
        <v>451</v>
      </c>
      <c r="E454" s="21">
        <f t="shared" ca="1" si="129"/>
        <v>1912.9814252969018</v>
      </c>
      <c r="F454" s="22">
        <f t="shared" ca="1" si="130"/>
        <v>109.8730401833735</v>
      </c>
      <c r="G454" s="23">
        <v>451</v>
      </c>
      <c r="H454" s="24">
        <f t="shared" ca="1" si="131"/>
        <v>1909.8867379999999</v>
      </c>
      <c r="I454" s="25">
        <f t="shared" ca="1" si="132"/>
        <v>110.04634267200001</v>
      </c>
      <c r="J454" s="155"/>
      <c r="K454" s="155"/>
      <c r="L454" s="129">
        <f t="shared" si="137"/>
        <v>0</v>
      </c>
      <c r="AX454">
        <f t="shared" ca="1" si="125"/>
        <v>314.41812192000003</v>
      </c>
      <c r="AY454">
        <f t="shared" ca="1" si="133"/>
        <v>301.58187807999997</v>
      </c>
      <c r="AZ454" cm="1">
        <f t="array" aca="1" ref="AZ454" ca="1">_xlfn.LET(_xlpm.rozsah, $J$3:$J$10001,_xlpm.podminka, (_xlpm.rozsah&gt;H454)*(ISNUMBER(_xlpm.rozsah)),_xlpm.indexy, IF(_xlpm.podminka, ROW(_xlpm.rozsah)-MIN(ROW(_xlpm.rozsah))+1),_xlpm.prvni, MIN(_xlpm.indexy),_xlpm.finalni, IF(_xlpm.prvni=1, 2, _xlpm.prvni),INDEX(_xlpm.rozsah, _xlpm.finalni))</f>
        <v>2000</v>
      </c>
      <c r="BA454" cm="1">
        <f t="array" aca="1" ref="BA454" ca="1">INDEX($J$3:$J$10001,MATCH(AZ454,$J$3:$J$10004,0)-1)</f>
        <v>1900</v>
      </c>
      <c r="BB454">
        <f t="shared" ca="1" si="127"/>
        <v>300</v>
      </c>
      <c r="BC454">
        <f t="shared" ca="1" si="127"/>
        <v>316</v>
      </c>
      <c r="BD454">
        <f t="shared" ca="1" si="126"/>
        <v>-16</v>
      </c>
      <c r="BE454">
        <f t="shared" ca="1" si="134"/>
        <v>314.41812192000003</v>
      </c>
      <c r="BF454">
        <f t="shared" ca="1" si="138"/>
        <v>313.92297195249574</v>
      </c>
      <c r="BG454">
        <f t="shared" ca="1" si="135"/>
        <v>302.07702804750426</v>
      </c>
      <c r="BH454" cm="1">
        <f t="array" aca="1" ref="BH454" ca="1">_xlfn.LET(_xlpm.rozsah, $J$3:$J$10001,_xlpm.podminka, (_xlpm.rozsah&gt;E454)*(ISNUMBER(_xlpm.rozsah)),_xlpm.indexy, IF(_xlpm.podminka, ROW(_xlpm.rozsah)-MIN(ROW(_xlpm.rozsah))+1),_xlpm.prvni, MIN(_xlpm.indexy),_xlpm.finalni, IF(_xlpm.prvni=1, 2, _xlpm.prvni),INDEX(_xlpm.rozsah, _xlpm.finalni))</f>
        <v>2000</v>
      </c>
      <c r="BI454" cm="1">
        <f t="array" aca="1" ref="BI454" ca="1">INDEX($J$3:$J$10001,MATCH(BH454,$J$3:$J$10004,0)-1)</f>
        <v>1900</v>
      </c>
      <c r="BJ454">
        <f t="shared" ca="1" si="128"/>
        <v>300</v>
      </c>
      <c r="BK454">
        <f t="shared" ca="1" si="128"/>
        <v>316</v>
      </c>
      <c r="BL454">
        <f t="shared" ca="1" si="139"/>
        <v>-16</v>
      </c>
      <c r="BM454">
        <f t="shared" ca="1" si="136"/>
        <v>313.92297195249574</v>
      </c>
    </row>
    <row r="455" spans="1:65" x14ac:dyDescent="0.25">
      <c r="A455" s="64">
        <v>452</v>
      </c>
      <c r="B455" s="64">
        <v>82</v>
      </c>
      <c r="C455" s="64">
        <v>38</v>
      </c>
      <c r="D455" s="18">
        <v>452</v>
      </c>
      <c r="E455" s="21">
        <f t="shared" ca="1" si="129"/>
        <v>1959.0440110676702</v>
      </c>
      <c r="F455" s="22">
        <f t="shared" ca="1" si="130"/>
        <v>116.49012412708565</v>
      </c>
      <c r="G455" s="28">
        <v>452</v>
      </c>
      <c r="H455" s="24">
        <f t="shared" ca="1" si="131"/>
        <v>1955.8318039999999</v>
      </c>
      <c r="I455" s="25">
        <f t="shared" ca="1" si="132"/>
        <v>116.6854263168</v>
      </c>
      <c r="J455" s="155"/>
      <c r="K455" s="155"/>
      <c r="L455" s="129">
        <f t="shared" si="137"/>
        <v>0</v>
      </c>
      <c r="AX455">
        <f t="shared" ca="1" si="125"/>
        <v>307.06691136000001</v>
      </c>
      <c r="AY455">
        <f t="shared" ca="1" si="133"/>
        <v>308.93308863999999</v>
      </c>
      <c r="AZ455" cm="1">
        <f t="array" aca="1" ref="AZ455" ca="1">_xlfn.LET(_xlpm.rozsah, $J$3:$J$10001,_xlpm.podminka, (_xlpm.rozsah&gt;H455)*(ISNUMBER(_xlpm.rozsah)),_xlpm.indexy, IF(_xlpm.podminka, ROW(_xlpm.rozsah)-MIN(ROW(_xlpm.rozsah))+1),_xlpm.prvni, MIN(_xlpm.indexy),_xlpm.finalni, IF(_xlpm.prvni=1, 2, _xlpm.prvni),INDEX(_xlpm.rozsah, _xlpm.finalni))</f>
        <v>2000</v>
      </c>
      <c r="BA455" cm="1">
        <f t="array" aca="1" ref="BA455" ca="1">INDEX($J$3:$J$10001,MATCH(AZ455,$J$3:$J$10004,0)-1)</f>
        <v>1900</v>
      </c>
      <c r="BB455">
        <f t="shared" ca="1" si="127"/>
        <v>300</v>
      </c>
      <c r="BC455">
        <f t="shared" ca="1" si="127"/>
        <v>316</v>
      </c>
      <c r="BD455">
        <f t="shared" ca="1" si="126"/>
        <v>-16</v>
      </c>
      <c r="BE455">
        <f t="shared" ca="1" si="134"/>
        <v>307.06691136000001</v>
      </c>
      <c r="BF455">
        <f t="shared" ca="1" si="138"/>
        <v>306.55295822917276</v>
      </c>
      <c r="BG455">
        <f t="shared" ca="1" si="135"/>
        <v>309.44704177082724</v>
      </c>
      <c r="BH455" cm="1">
        <f t="array" aca="1" ref="BH455" ca="1">_xlfn.LET(_xlpm.rozsah, $J$3:$J$10001,_xlpm.podminka, (_xlpm.rozsah&gt;E455)*(ISNUMBER(_xlpm.rozsah)),_xlpm.indexy, IF(_xlpm.podminka, ROW(_xlpm.rozsah)-MIN(ROW(_xlpm.rozsah))+1),_xlpm.prvni, MIN(_xlpm.indexy),_xlpm.finalni, IF(_xlpm.prvni=1, 2, _xlpm.prvni),INDEX(_xlpm.rozsah, _xlpm.finalni))</f>
        <v>2000</v>
      </c>
      <c r="BI455" cm="1">
        <f t="array" aca="1" ref="BI455" ca="1">INDEX($J$3:$J$10001,MATCH(BH455,$J$3:$J$10004,0)-1)</f>
        <v>1900</v>
      </c>
      <c r="BJ455">
        <f t="shared" ca="1" si="128"/>
        <v>300</v>
      </c>
      <c r="BK455">
        <f t="shared" ca="1" si="128"/>
        <v>316</v>
      </c>
      <c r="BL455">
        <f t="shared" ca="1" si="139"/>
        <v>-16</v>
      </c>
      <c r="BM455">
        <f t="shared" ca="1" si="136"/>
        <v>306.55295822917276</v>
      </c>
    </row>
    <row r="456" spans="1:65" x14ac:dyDescent="0.25">
      <c r="A456" s="64">
        <v>453</v>
      </c>
      <c r="B456" s="64">
        <v>81</v>
      </c>
      <c r="C456" s="64">
        <v>41</v>
      </c>
      <c r="D456" s="18">
        <v>453</v>
      </c>
      <c r="E456" s="21">
        <f t="shared" ca="1" si="129"/>
        <v>1943.6898158107474</v>
      </c>
      <c r="F456" s="22">
        <f t="shared" ca="1" si="130"/>
        <v>126.69394808281497</v>
      </c>
      <c r="G456" s="23">
        <v>453</v>
      </c>
      <c r="H456" s="24">
        <f t="shared" ca="1" si="131"/>
        <v>1940.5167819999999</v>
      </c>
      <c r="I456" s="25">
        <f t="shared" ca="1" si="132"/>
        <v>126.9020991008</v>
      </c>
      <c r="J456" s="155"/>
      <c r="K456" s="155"/>
      <c r="L456" s="129">
        <f t="shared" si="137"/>
        <v>0</v>
      </c>
      <c r="AX456">
        <f t="shared" ca="1" si="125"/>
        <v>309.51731488000001</v>
      </c>
      <c r="AY456">
        <f t="shared" ca="1" si="133"/>
        <v>306.48268511999999</v>
      </c>
      <c r="AZ456" cm="1">
        <f t="array" aca="1" ref="AZ456" ca="1">_xlfn.LET(_xlpm.rozsah, $J$3:$J$10001,_xlpm.podminka, (_xlpm.rozsah&gt;H456)*(ISNUMBER(_xlpm.rozsah)),_xlpm.indexy, IF(_xlpm.podminka, ROW(_xlpm.rozsah)-MIN(ROW(_xlpm.rozsah))+1),_xlpm.prvni, MIN(_xlpm.indexy),_xlpm.finalni, IF(_xlpm.prvni=1, 2, _xlpm.prvni),INDEX(_xlpm.rozsah, _xlpm.finalni))</f>
        <v>2000</v>
      </c>
      <c r="BA456" cm="1">
        <f t="array" aca="1" ref="BA456" ca="1">INDEX($J$3:$J$10001,MATCH(AZ456,$J$3:$J$10004,0)-1)</f>
        <v>1900</v>
      </c>
      <c r="BB456">
        <f t="shared" ca="1" si="127"/>
        <v>300</v>
      </c>
      <c r="BC456">
        <f t="shared" ca="1" si="127"/>
        <v>316</v>
      </c>
      <c r="BD456">
        <f t="shared" ca="1" si="126"/>
        <v>-16</v>
      </c>
      <c r="BE456">
        <f t="shared" ca="1" si="134"/>
        <v>309.51731488000001</v>
      </c>
      <c r="BF456">
        <f t="shared" ca="1" si="138"/>
        <v>309.0096294702804</v>
      </c>
      <c r="BG456">
        <f t="shared" ca="1" si="135"/>
        <v>306.9903705297196</v>
      </c>
      <c r="BH456" cm="1">
        <f t="array" aca="1" ref="BH456" ca="1">_xlfn.LET(_xlpm.rozsah, $J$3:$J$10001,_xlpm.podminka, (_xlpm.rozsah&gt;E456)*(ISNUMBER(_xlpm.rozsah)),_xlpm.indexy, IF(_xlpm.podminka, ROW(_xlpm.rozsah)-MIN(ROW(_xlpm.rozsah))+1),_xlpm.prvni, MIN(_xlpm.indexy),_xlpm.finalni, IF(_xlpm.prvni=1, 2, _xlpm.prvni),INDEX(_xlpm.rozsah, _xlpm.finalni))</f>
        <v>2000</v>
      </c>
      <c r="BI456" cm="1">
        <f t="array" aca="1" ref="BI456" ca="1">INDEX($J$3:$J$10001,MATCH(BH456,$J$3:$J$10004,0)-1)</f>
        <v>1900</v>
      </c>
      <c r="BJ456">
        <f t="shared" ca="1" si="128"/>
        <v>300</v>
      </c>
      <c r="BK456">
        <f t="shared" ca="1" si="128"/>
        <v>316</v>
      </c>
      <c r="BL456">
        <f t="shared" ca="1" si="139"/>
        <v>-16</v>
      </c>
      <c r="BM456">
        <f t="shared" ca="1" si="136"/>
        <v>309.0096294702804</v>
      </c>
    </row>
    <row r="457" spans="1:65" x14ac:dyDescent="0.25">
      <c r="A457" s="64">
        <v>454</v>
      </c>
      <c r="B457" s="64">
        <v>79</v>
      </c>
      <c r="C457" s="64">
        <v>37</v>
      </c>
      <c r="D457" s="18">
        <v>454</v>
      </c>
      <c r="E457" s="21">
        <f t="shared" ca="1" si="129"/>
        <v>1912.9814252969018</v>
      </c>
      <c r="F457" s="22">
        <f t="shared" ca="1" si="130"/>
        <v>116.15149962242342</v>
      </c>
      <c r="G457" s="28">
        <v>454</v>
      </c>
      <c r="H457" s="24">
        <f t="shared" ca="1" si="131"/>
        <v>1909.8867379999999</v>
      </c>
      <c r="I457" s="25">
        <f t="shared" ca="1" si="132"/>
        <v>116.33470511040001</v>
      </c>
      <c r="J457" s="155"/>
      <c r="K457" s="155"/>
      <c r="L457" s="129">
        <f t="shared" si="137"/>
        <v>0</v>
      </c>
      <c r="AX457">
        <f t="shared" ca="1" si="125"/>
        <v>314.41812192000003</v>
      </c>
      <c r="AY457">
        <f t="shared" ca="1" si="133"/>
        <v>301.58187807999997</v>
      </c>
      <c r="AZ457" cm="1">
        <f t="array" aca="1" ref="AZ457" ca="1">_xlfn.LET(_xlpm.rozsah, $J$3:$J$10001,_xlpm.podminka, (_xlpm.rozsah&gt;H457)*(ISNUMBER(_xlpm.rozsah)),_xlpm.indexy, IF(_xlpm.podminka, ROW(_xlpm.rozsah)-MIN(ROW(_xlpm.rozsah))+1),_xlpm.prvni, MIN(_xlpm.indexy),_xlpm.finalni, IF(_xlpm.prvni=1, 2, _xlpm.prvni),INDEX(_xlpm.rozsah, _xlpm.finalni))</f>
        <v>2000</v>
      </c>
      <c r="BA457" cm="1">
        <f t="array" aca="1" ref="BA457" ca="1">INDEX($J$3:$J$10001,MATCH(AZ457,$J$3:$J$10004,0)-1)</f>
        <v>1900</v>
      </c>
      <c r="BB457">
        <f t="shared" ca="1" si="127"/>
        <v>300</v>
      </c>
      <c r="BC457">
        <f t="shared" ca="1" si="127"/>
        <v>316</v>
      </c>
      <c r="BD457">
        <f t="shared" ca="1" si="126"/>
        <v>-16</v>
      </c>
      <c r="BE457">
        <f t="shared" ca="1" si="134"/>
        <v>314.41812192000003</v>
      </c>
      <c r="BF457">
        <f t="shared" ca="1" si="138"/>
        <v>313.92297195249574</v>
      </c>
      <c r="BG457">
        <f t="shared" ca="1" si="135"/>
        <v>302.07702804750426</v>
      </c>
      <c r="BH457" cm="1">
        <f t="array" aca="1" ref="BH457" ca="1">_xlfn.LET(_xlpm.rozsah, $J$3:$J$10001,_xlpm.podminka, (_xlpm.rozsah&gt;E457)*(ISNUMBER(_xlpm.rozsah)),_xlpm.indexy, IF(_xlpm.podminka, ROW(_xlpm.rozsah)-MIN(ROW(_xlpm.rozsah))+1),_xlpm.prvni, MIN(_xlpm.indexy),_xlpm.finalni, IF(_xlpm.prvni=1, 2, _xlpm.prvni),INDEX(_xlpm.rozsah, _xlpm.finalni))</f>
        <v>2000</v>
      </c>
      <c r="BI457" cm="1">
        <f t="array" aca="1" ref="BI457" ca="1">INDEX($J$3:$J$10001,MATCH(BH457,$J$3:$J$10004,0)-1)</f>
        <v>1900</v>
      </c>
      <c r="BJ457">
        <f t="shared" ca="1" si="128"/>
        <v>300</v>
      </c>
      <c r="BK457">
        <f t="shared" ca="1" si="128"/>
        <v>316</v>
      </c>
      <c r="BL457">
        <f t="shared" ca="1" si="139"/>
        <v>-16</v>
      </c>
      <c r="BM457">
        <f t="shared" ca="1" si="136"/>
        <v>313.92297195249574</v>
      </c>
    </row>
    <row r="458" spans="1:65" x14ac:dyDescent="0.25">
      <c r="A458" s="64">
        <v>455</v>
      </c>
      <c r="B458" s="64">
        <v>78</v>
      </c>
      <c r="C458" s="64">
        <v>35</v>
      </c>
      <c r="D458" s="18">
        <v>455</v>
      </c>
      <c r="E458" s="21">
        <f t="shared" ca="1" si="129"/>
        <v>1897.6272300399792</v>
      </c>
      <c r="F458" s="22">
        <f t="shared" ca="1" si="130"/>
        <v>110.74117981262125</v>
      </c>
      <c r="G458" s="23">
        <v>455</v>
      </c>
      <c r="H458" s="24">
        <f t="shared" ca="1" si="131"/>
        <v>1894.5717159999999</v>
      </c>
      <c r="I458" s="25">
        <f t="shared" ca="1" si="132"/>
        <v>110.92298289800001</v>
      </c>
      <c r="J458" s="155"/>
      <c r="K458" s="155"/>
      <c r="L458" s="129">
        <f t="shared" si="137"/>
        <v>0</v>
      </c>
      <c r="AX458">
        <f t="shared" ca="1" si="125"/>
        <v>316.92280828000003</v>
      </c>
      <c r="AY458">
        <f t="shared" ca="1" si="133"/>
        <v>332.07719171999997</v>
      </c>
      <c r="AZ458" cm="1">
        <f t="array" aca="1" ref="AZ458" ca="1">_xlfn.LET(_xlpm.rozsah, $J$3:$J$10001,_xlpm.podminka, (_xlpm.rozsah&gt;H458)*(ISNUMBER(_xlpm.rozsah)),_xlpm.indexy, IF(_xlpm.podminka, ROW(_xlpm.rozsah)-MIN(ROW(_xlpm.rozsah))+1),_xlpm.prvni, MIN(_xlpm.indexy),_xlpm.finalni, IF(_xlpm.prvni=1, 2, _xlpm.prvni),INDEX(_xlpm.rozsah, _xlpm.finalni))</f>
        <v>1900</v>
      </c>
      <c r="BA458" cm="1">
        <f t="array" aca="1" ref="BA458" ca="1">INDEX($J$3:$J$10001,MATCH(AZ458,$J$3:$J$10004,0)-1)</f>
        <v>1800</v>
      </c>
      <c r="BB458">
        <f t="shared" ca="1" si="127"/>
        <v>316</v>
      </c>
      <c r="BC458">
        <f t="shared" ca="1" si="127"/>
        <v>333</v>
      </c>
      <c r="BD458">
        <f t="shared" ca="1" si="126"/>
        <v>-17</v>
      </c>
      <c r="BE458">
        <f t="shared" ca="1" si="134"/>
        <v>316.92280828000003</v>
      </c>
      <c r="BF458">
        <f t="shared" ca="1" si="138"/>
        <v>316.40337089320354</v>
      </c>
      <c r="BG458">
        <f t="shared" ca="1" si="135"/>
        <v>332.59662910679646</v>
      </c>
      <c r="BH458" cm="1">
        <f t="array" aca="1" ref="BH458" ca="1">_xlfn.LET(_xlpm.rozsah, $J$3:$J$10001,_xlpm.podminka, (_xlpm.rozsah&gt;E458)*(ISNUMBER(_xlpm.rozsah)),_xlpm.indexy, IF(_xlpm.podminka, ROW(_xlpm.rozsah)-MIN(ROW(_xlpm.rozsah))+1),_xlpm.prvni, MIN(_xlpm.indexy),_xlpm.finalni, IF(_xlpm.prvni=1, 2, _xlpm.prvni),INDEX(_xlpm.rozsah, _xlpm.finalni))</f>
        <v>1900</v>
      </c>
      <c r="BI458" cm="1">
        <f t="array" aca="1" ref="BI458" ca="1">INDEX($J$3:$J$10001,MATCH(BH458,$J$3:$J$10004,0)-1)</f>
        <v>1800</v>
      </c>
      <c r="BJ458">
        <f t="shared" ca="1" si="128"/>
        <v>316</v>
      </c>
      <c r="BK458">
        <f t="shared" ca="1" si="128"/>
        <v>333</v>
      </c>
      <c r="BL458">
        <f t="shared" ca="1" si="139"/>
        <v>-17</v>
      </c>
      <c r="BM458">
        <f t="shared" ca="1" si="136"/>
        <v>316.40337089320354</v>
      </c>
    </row>
    <row r="459" spans="1:65" x14ac:dyDescent="0.25">
      <c r="A459" s="64">
        <v>456</v>
      </c>
      <c r="B459" s="64">
        <v>78</v>
      </c>
      <c r="C459" s="64">
        <v>38</v>
      </c>
      <c r="D459" s="18">
        <v>456</v>
      </c>
      <c r="E459" s="21">
        <f t="shared" ca="1" si="129"/>
        <v>1897.6272300399792</v>
      </c>
      <c r="F459" s="22">
        <f t="shared" ca="1" si="130"/>
        <v>120.23328093941734</v>
      </c>
      <c r="G459" s="28">
        <v>456</v>
      </c>
      <c r="H459" s="24">
        <f t="shared" ca="1" si="131"/>
        <v>1894.5717159999999</v>
      </c>
      <c r="I459" s="25">
        <f t="shared" ca="1" si="132"/>
        <v>120.43066714640001</v>
      </c>
      <c r="J459" s="155"/>
      <c r="K459" s="155"/>
      <c r="L459" s="129">
        <f t="shared" si="137"/>
        <v>0</v>
      </c>
      <c r="AX459">
        <f t="shared" ca="1" si="125"/>
        <v>316.92280828000003</v>
      </c>
      <c r="AY459">
        <f t="shared" ca="1" si="133"/>
        <v>332.07719171999997</v>
      </c>
      <c r="AZ459" cm="1">
        <f t="array" aca="1" ref="AZ459" ca="1">_xlfn.LET(_xlpm.rozsah, $J$3:$J$10001,_xlpm.podminka, (_xlpm.rozsah&gt;H459)*(ISNUMBER(_xlpm.rozsah)),_xlpm.indexy, IF(_xlpm.podminka, ROW(_xlpm.rozsah)-MIN(ROW(_xlpm.rozsah))+1),_xlpm.prvni, MIN(_xlpm.indexy),_xlpm.finalni, IF(_xlpm.prvni=1, 2, _xlpm.prvni),INDEX(_xlpm.rozsah, _xlpm.finalni))</f>
        <v>1900</v>
      </c>
      <c r="BA459" cm="1">
        <f t="array" aca="1" ref="BA459" ca="1">INDEX($J$3:$J$10001,MATCH(AZ459,$J$3:$J$10004,0)-1)</f>
        <v>1800</v>
      </c>
      <c r="BB459">
        <f t="shared" ca="1" si="127"/>
        <v>316</v>
      </c>
      <c r="BC459">
        <f t="shared" ca="1" si="127"/>
        <v>333</v>
      </c>
      <c r="BD459">
        <f t="shared" ca="1" si="126"/>
        <v>-17</v>
      </c>
      <c r="BE459">
        <f t="shared" ca="1" si="134"/>
        <v>316.92280828000003</v>
      </c>
      <c r="BF459">
        <f t="shared" ca="1" si="138"/>
        <v>316.40337089320354</v>
      </c>
      <c r="BG459">
        <f t="shared" ca="1" si="135"/>
        <v>332.59662910679646</v>
      </c>
      <c r="BH459" cm="1">
        <f t="array" aca="1" ref="BH459" ca="1">_xlfn.LET(_xlpm.rozsah, $J$3:$J$10001,_xlpm.podminka, (_xlpm.rozsah&gt;E459)*(ISNUMBER(_xlpm.rozsah)),_xlpm.indexy, IF(_xlpm.podminka, ROW(_xlpm.rozsah)-MIN(ROW(_xlpm.rozsah))+1),_xlpm.prvni, MIN(_xlpm.indexy),_xlpm.finalni, IF(_xlpm.prvni=1, 2, _xlpm.prvni),INDEX(_xlpm.rozsah, _xlpm.finalni))</f>
        <v>1900</v>
      </c>
      <c r="BI459" cm="1">
        <f t="array" aca="1" ref="BI459" ca="1">INDEX($J$3:$J$10001,MATCH(BH459,$J$3:$J$10004,0)-1)</f>
        <v>1800</v>
      </c>
      <c r="BJ459">
        <f t="shared" ca="1" si="128"/>
        <v>316</v>
      </c>
      <c r="BK459">
        <f t="shared" ca="1" si="128"/>
        <v>333</v>
      </c>
      <c r="BL459">
        <f t="shared" ca="1" si="139"/>
        <v>-17</v>
      </c>
      <c r="BM459">
        <f t="shared" ca="1" si="136"/>
        <v>316.40337089320354</v>
      </c>
    </row>
    <row r="460" spans="1:65" x14ac:dyDescent="0.25">
      <c r="A460" s="64">
        <v>457</v>
      </c>
      <c r="B460" s="64">
        <v>78</v>
      </c>
      <c r="C460" s="64">
        <v>46</v>
      </c>
      <c r="D460" s="18">
        <v>457</v>
      </c>
      <c r="E460" s="21">
        <f t="shared" ca="1" si="129"/>
        <v>1897.6272300399792</v>
      </c>
      <c r="F460" s="22">
        <f t="shared" ca="1" si="130"/>
        <v>145.54555061087365</v>
      </c>
      <c r="G460" s="23">
        <v>457</v>
      </c>
      <c r="H460" s="24">
        <f t="shared" ca="1" si="131"/>
        <v>1894.5717159999999</v>
      </c>
      <c r="I460" s="25">
        <f t="shared" ca="1" si="132"/>
        <v>145.7844918088</v>
      </c>
      <c r="J460" s="155"/>
      <c r="K460" s="155"/>
      <c r="L460" s="129">
        <f t="shared" si="137"/>
        <v>0</v>
      </c>
      <c r="AX460">
        <f t="shared" ca="1" si="125"/>
        <v>316.92280828000003</v>
      </c>
      <c r="AY460">
        <f t="shared" ca="1" si="133"/>
        <v>332.07719171999997</v>
      </c>
      <c r="AZ460" cm="1">
        <f t="array" aca="1" ref="AZ460" ca="1">_xlfn.LET(_xlpm.rozsah, $J$3:$J$10001,_xlpm.podminka, (_xlpm.rozsah&gt;H460)*(ISNUMBER(_xlpm.rozsah)),_xlpm.indexy, IF(_xlpm.podminka, ROW(_xlpm.rozsah)-MIN(ROW(_xlpm.rozsah))+1),_xlpm.prvni, MIN(_xlpm.indexy),_xlpm.finalni, IF(_xlpm.prvni=1, 2, _xlpm.prvni),INDEX(_xlpm.rozsah, _xlpm.finalni))</f>
        <v>1900</v>
      </c>
      <c r="BA460" cm="1">
        <f t="array" aca="1" ref="BA460" ca="1">INDEX($J$3:$J$10001,MATCH(AZ460,$J$3:$J$10004,0)-1)</f>
        <v>1800</v>
      </c>
      <c r="BB460">
        <f t="shared" ca="1" si="127"/>
        <v>316</v>
      </c>
      <c r="BC460">
        <f t="shared" ca="1" si="127"/>
        <v>333</v>
      </c>
      <c r="BD460">
        <f t="shared" ca="1" si="126"/>
        <v>-17</v>
      </c>
      <c r="BE460">
        <f t="shared" ca="1" si="134"/>
        <v>316.92280828000003</v>
      </c>
      <c r="BF460">
        <f t="shared" ca="1" si="138"/>
        <v>316.40337089320354</v>
      </c>
      <c r="BG460">
        <f t="shared" ca="1" si="135"/>
        <v>332.59662910679646</v>
      </c>
      <c r="BH460" cm="1">
        <f t="array" aca="1" ref="BH460" ca="1">_xlfn.LET(_xlpm.rozsah, $J$3:$J$10001,_xlpm.podminka, (_xlpm.rozsah&gt;E460)*(ISNUMBER(_xlpm.rozsah)),_xlpm.indexy, IF(_xlpm.podminka, ROW(_xlpm.rozsah)-MIN(ROW(_xlpm.rozsah))+1),_xlpm.prvni, MIN(_xlpm.indexy),_xlpm.finalni, IF(_xlpm.prvni=1, 2, _xlpm.prvni),INDEX(_xlpm.rozsah, _xlpm.finalni))</f>
        <v>1900</v>
      </c>
      <c r="BI460" cm="1">
        <f t="array" aca="1" ref="BI460" ca="1">INDEX($J$3:$J$10001,MATCH(BH460,$J$3:$J$10004,0)-1)</f>
        <v>1800</v>
      </c>
      <c r="BJ460">
        <f t="shared" ca="1" si="128"/>
        <v>316</v>
      </c>
      <c r="BK460">
        <f t="shared" ca="1" si="128"/>
        <v>333</v>
      </c>
      <c r="BL460">
        <f t="shared" ca="1" si="139"/>
        <v>-17</v>
      </c>
      <c r="BM460">
        <f t="shared" ca="1" si="136"/>
        <v>316.40337089320354</v>
      </c>
    </row>
    <row r="461" spans="1:65" x14ac:dyDescent="0.25">
      <c r="A461" s="64">
        <v>458</v>
      </c>
      <c r="B461" s="64">
        <v>75</v>
      </c>
      <c r="C461" s="64">
        <v>49</v>
      </c>
      <c r="D461" s="18">
        <v>458</v>
      </c>
      <c r="E461" s="21">
        <f t="shared" ca="1" si="129"/>
        <v>1851.5646442692105</v>
      </c>
      <c r="F461" s="22">
        <f t="shared" ca="1" si="130"/>
        <v>158.87466513237476</v>
      </c>
      <c r="G461" s="28">
        <v>458</v>
      </c>
      <c r="H461" s="24">
        <f t="shared" ca="1" si="131"/>
        <v>1848.6266499999999</v>
      </c>
      <c r="I461" s="25">
        <f t="shared" ca="1" si="132"/>
        <v>159.119400055</v>
      </c>
      <c r="J461" s="155"/>
      <c r="K461" s="155"/>
      <c r="L461" s="129">
        <f t="shared" si="137"/>
        <v>0</v>
      </c>
      <c r="AX461">
        <f t="shared" ca="1" si="125"/>
        <v>324.73346950000001</v>
      </c>
      <c r="AY461">
        <f t="shared" ca="1" si="133"/>
        <v>324.26653049999999</v>
      </c>
      <c r="AZ461" cm="1">
        <f t="array" aca="1" ref="AZ461" ca="1">_xlfn.LET(_xlpm.rozsah, $J$3:$J$10001,_xlpm.podminka, (_xlpm.rozsah&gt;H461)*(ISNUMBER(_xlpm.rozsah)),_xlpm.indexy, IF(_xlpm.podminka, ROW(_xlpm.rozsah)-MIN(ROW(_xlpm.rozsah))+1),_xlpm.prvni, MIN(_xlpm.indexy),_xlpm.finalni, IF(_xlpm.prvni=1, 2, _xlpm.prvni),INDEX(_xlpm.rozsah, _xlpm.finalni))</f>
        <v>1900</v>
      </c>
      <c r="BA461" cm="1">
        <f t="array" aca="1" ref="BA461" ca="1">INDEX($J$3:$J$10001,MATCH(AZ461,$J$3:$J$10004,0)-1)</f>
        <v>1800</v>
      </c>
      <c r="BB461">
        <f t="shared" ca="1" si="127"/>
        <v>316</v>
      </c>
      <c r="BC461">
        <f t="shared" ca="1" si="127"/>
        <v>333</v>
      </c>
      <c r="BD461">
        <f t="shared" ca="1" si="126"/>
        <v>-17</v>
      </c>
      <c r="BE461">
        <f t="shared" ca="1" si="134"/>
        <v>324.73346950000001</v>
      </c>
      <c r="BF461">
        <f t="shared" ca="1" si="138"/>
        <v>324.2340104742342</v>
      </c>
      <c r="BG461">
        <f t="shared" ca="1" si="135"/>
        <v>324.7659895257658</v>
      </c>
      <c r="BH461" cm="1">
        <f t="array" aca="1" ref="BH461" ca="1">_xlfn.LET(_xlpm.rozsah, $J$3:$J$10001,_xlpm.podminka, (_xlpm.rozsah&gt;E461)*(ISNUMBER(_xlpm.rozsah)),_xlpm.indexy, IF(_xlpm.podminka, ROW(_xlpm.rozsah)-MIN(ROW(_xlpm.rozsah))+1),_xlpm.prvni, MIN(_xlpm.indexy),_xlpm.finalni, IF(_xlpm.prvni=1, 2, _xlpm.prvni),INDEX(_xlpm.rozsah, _xlpm.finalni))</f>
        <v>1900</v>
      </c>
      <c r="BI461" cm="1">
        <f t="array" aca="1" ref="BI461" ca="1">INDEX($J$3:$J$10001,MATCH(BH461,$J$3:$J$10004,0)-1)</f>
        <v>1800</v>
      </c>
      <c r="BJ461">
        <f t="shared" ca="1" si="128"/>
        <v>316</v>
      </c>
      <c r="BK461">
        <f t="shared" ca="1" si="128"/>
        <v>333</v>
      </c>
      <c r="BL461">
        <f t="shared" ca="1" si="139"/>
        <v>-17</v>
      </c>
      <c r="BM461">
        <f t="shared" ca="1" si="136"/>
        <v>324.2340104742342</v>
      </c>
    </row>
    <row r="462" spans="1:65" x14ac:dyDescent="0.25">
      <c r="A462" s="64">
        <v>459</v>
      </c>
      <c r="B462" s="64">
        <v>73</v>
      </c>
      <c r="C462" s="64">
        <v>50</v>
      </c>
      <c r="D462" s="18">
        <v>459</v>
      </c>
      <c r="E462" s="21">
        <f t="shared" ca="1" si="129"/>
        <v>1820.8562537553648</v>
      </c>
      <c r="F462" s="22">
        <f t="shared" ca="1" si="130"/>
        <v>164.72721843079398</v>
      </c>
      <c r="G462" s="23">
        <v>459</v>
      </c>
      <c r="H462" s="24">
        <f t="shared" ca="1" si="131"/>
        <v>1817.9966059999999</v>
      </c>
      <c r="I462" s="25">
        <f t="shared" ca="1" si="132"/>
        <v>164.97028848999997</v>
      </c>
      <c r="J462" s="155"/>
      <c r="K462" s="155"/>
      <c r="L462" s="129">
        <f t="shared" si="137"/>
        <v>0</v>
      </c>
      <c r="AX462">
        <f t="shared" ca="1" si="125"/>
        <v>329.94057698</v>
      </c>
      <c r="AY462">
        <f t="shared" ca="1" si="133"/>
        <v>319.05942302</v>
      </c>
      <c r="AZ462" cm="1">
        <f t="array" aca="1" ref="AZ462" ca="1">_xlfn.LET(_xlpm.rozsah, $J$3:$J$10001,_xlpm.podminka, (_xlpm.rozsah&gt;H462)*(ISNUMBER(_xlpm.rozsah)),_xlpm.indexy, IF(_xlpm.podminka, ROW(_xlpm.rozsah)-MIN(ROW(_xlpm.rozsah))+1),_xlpm.prvni, MIN(_xlpm.indexy),_xlpm.finalni, IF(_xlpm.prvni=1, 2, _xlpm.prvni),INDEX(_xlpm.rozsah, _xlpm.finalni))</f>
        <v>1900</v>
      </c>
      <c r="BA462" cm="1">
        <f t="array" aca="1" ref="BA462" ca="1">INDEX($J$3:$J$10001,MATCH(AZ462,$J$3:$J$10004,0)-1)</f>
        <v>1800</v>
      </c>
      <c r="BB462">
        <f t="shared" ca="1" si="127"/>
        <v>316</v>
      </c>
      <c r="BC462">
        <f t="shared" ca="1" si="127"/>
        <v>333</v>
      </c>
      <c r="BD462">
        <f t="shared" ca="1" si="126"/>
        <v>-17</v>
      </c>
      <c r="BE462">
        <f t="shared" ca="1" si="134"/>
        <v>329.94057698</v>
      </c>
      <c r="BF462">
        <f t="shared" ca="1" si="138"/>
        <v>329.45443686158796</v>
      </c>
      <c r="BG462">
        <f t="shared" ca="1" si="135"/>
        <v>319.54556313841204</v>
      </c>
      <c r="BH462" cm="1">
        <f t="array" aca="1" ref="BH462" ca="1">_xlfn.LET(_xlpm.rozsah, $J$3:$J$10001,_xlpm.podminka, (_xlpm.rozsah&gt;E462)*(ISNUMBER(_xlpm.rozsah)),_xlpm.indexy, IF(_xlpm.podminka, ROW(_xlpm.rozsah)-MIN(ROW(_xlpm.rozsah))+1),_xlpm.prvni, MIN(_xlpm.indexy),_xlpm.finalni, IF(_xlpm.prvni=1, 2, _xlpm.prvni),INDEX(_xlpm.rozsah, _xlpm.finalni))</f>
        <v>1900</v>
      </c>
      <c r="BI462" cm="1">
        <f t="array" aca="1" ref="BI462" ca="1">INDEX($J$3:$J$10001,MATCH(BH462,$J$3:$J$10004,0)-1)</f>
        <v>1800</v>
      </c>
      <c r="BJ462">
        <f t="shared" ca="1" si="128"/>
        <v>316</v>
      </c>
      <c r="BK462">
        <f t="shared" ca="1" si="128"/>
        <v>333</v>
      </c>
      <c r="BL462">
        <f t="shared" ca="1" si="139"/>
        <v>-17</v>
      </c>
      <c r="BM462">
        <f t="shared" ca="1" si="136"/>
        <v>329.45443686158796</v>
      </c>
    </row>
    <row r="463" spans="1:65" x14ac:dyDescent="0.25">
      <c r="A463" s="64">
        <v>460</v>
      </c>
      <c r="B463" s="64">
        <v>79</v>
      </c>
      <c r="C463" s="64">
        <v>58</v>
      </c>
      <c r="D463" s="18">
        <v>460</v>
      </c>
      <c r="E463" s="21">
        <f t="shared" ca="1" si="129"/>
        <v>1912.9814252969018</v>
      </c>
      <c r="F463" s="22">
        <f t="shared" ca="1" si="130"/>
        <v>182.07532373244754</v>
      </c>
      <c r="G463" s="28">
        <v>460</v>
      </c>
      <c r="H463" s="24">
        <f t="shared" ca="1" si="131"/>
        <v>1909.8867379999999</v>
      </c>
      <c r="I463" s="25">
        <f t="shared" ca="1" si="132"/>
        <v>182.36251071360002</v>
      </c>
      <c r="J463" s="155"/>
      <c r="K463" s="155"/>
      <c r="L463" s="129">
        <f t="shared" si="137"/>
        <v>0</v>
      </c>
      <c r="AX463">
        <f t="shared" ca="1" si="125"/>
        <v>314.41812192000003</v>
      </c>
      <c r="AY463">
        <f t="shared" ca="1" si="133"/>
        <v>301.58187807999997</v>
      </c>
      <c r="AZ463" cm="1">
        <f t="array" aca="1" ref="AZ463" ca="1">_xlfn.LET(_xlpm.rozsah, $J$3:$J$10001,_xlpm.podminka, (_xlpm.rozsah&gt;H463)*(ISNUMBER(_xlpm.rozsah)),_xlpm.indexy, IF(_xlpm.podminka, ROW(_xlpm.rozsah)-MIN(ROW(_xlpm.rozsah))+1),_xlpm.prvni, MIN(_xlpm.indexy),_xlpm.finalni, IF(_xlpm.prvni=1, 2, _xlpm.prvni),INDEX(_xlpm.rozsah, _xlpm.finalni))</f>
        <v>2000</v>
      </c>
      <c r="BA463" cm="1">
        <f t="array" aca="1" ref="BA463" ca="1">INDEX($J$3:$J$10001,MATCH(AZ463,$J$3:$J$10004,0)-1)</f>
        <v>1900</v>
      </c>
      <c r="BB463">
        <f t="shared" ca="1" si="127"/>
        <v>300</v>
      </c>
      <c r="BC463">
        <f t="shared" ca="1" si="127"/>
        <v>316</v>
      </c>
      <c r="BD463">
        <f t="shared" ca="1" si="126"/>
        <v>-16</v>
      </c>
      <c r="BE463">
        <f t="shared" ca="1" si="134"/>
        <v>314.41812192000003</v>
      </c>
      <c r="BF463">
        <f t="shared" ca="1" si="138"/>
        <v>313.92297195249574</v>
      </c>
      <c r="BG463">
        <f t="shared" ca="1" si="135"/>
        <v>302.07702804750426</v>
      </c>
      <c r="BH463" cm="1">
        <f t="array" aca="1" ref="BH463" ca="1">_xlfn.LET(_xlpm.rozsah, $J$3:$J$10001,_xlpm.podminka, (_xlpm.rozsah&gt;E463)*(ISNUMBER(_xlpm.rozsah)),_xlpm.indexy, IF(_xlpm.podminka, ROW(_xlpm.rozsah)-MIN(ROW(_xlpm.rozsah))+1),_xlpm.prvni, MIN(_xlpm.indexy),_xlpm.finalni, IF(_xlpm.prvni=1, 2, _xlpm.prvni),INDEX(_xlpm.rozsah, _xlpm.finalni))</f>
        <v>2000</v>
      </c>
      <c r="BI463" cm="1">
        <f t="array" aca="1" ref="BI463" ca="1">INDEX($J$3:$J$10001,MATCH(BH463,$J$3:$J$10004,0)-1)</f>
        <v>1900</v>
      </c>
      <c r="BJ463">
        <f t="shared" ca="1" si="128"/>
        <v>300</v>
      </c>
      <c r="BK463">
        <f t="shared" ca="1" si="128"/>
        <v>316</v>
      </c>
      <c r="BL463">
        <f t="shared" ca="1" si="139"/>
        <v>-16</v>
      </c>
      <c r="BM463">
        <f t="shared" ca="1" si="136"/>
        <v>313.92297195249574</v>
      </c>
    </row>
    <row r="464" spans="1:65" x14ac:dyDescent="0.25">
      <c r="A464" s="64">
        <v>461</v>
      </c>
      <c r="B464" s="64">
        <v>79</v>
      </c>
      <c r="C464" s="64">
        <v>71</v>
      </c>
      <c r="D464" s="18">
        <v>461</v>
      </c>
      <c r="E464" s="21">
        <f t="shared" ca="1" si="129"/>
        <v>1912.9814252969018</v>
      </c>
      <c r="F464" s="22">
        <f t="shared" ca="1" si="130"/>
        <v>222.88531008627197</v>
      </c>
      <c r="G464" s="23">
        <v>461</v>
      </c>
      <c r="H464" s="24">
        <f t="shared" ca="1" si="131"/>
        <v>1909.8867379999999</v>
      </c>
      <c r="I464" s="25">
        <f t="shared" ca="1" si="132"/>
        <v>223.23686656320001</v>
      </c>
      <c r="J464" s="155"/>
      <c r="K464" s="155"/>
      <c r="L464" s="129">
        <f t="shared" si="137"/>
        <v>0</v>
      </c>
      <c r="AX464">
        <f t="shared" ca="1" si="125"/>
        <v>314.41812192000003</v>
      </c>
      <c r="AY464">
        <f t="shared" ca="1" si="133"/>
        <v>301.58187807999997</v>
      </c>
      <c r="AZ464" cm="1">
        <f t="array" aca="1" ref="AZ464" ca="1">_xlfn.LET(_xlpm.rozsah, $J$3:$J$10001,_xlpm.podminka, (_xlpm.rozsah&gt;H464)*(ISNUMBER(_xlpm.rozsah)),_xlpm.indexy, IF(_xlpm.podminka, ROW(_xlpm.rozsah)-MIN(ROW(_xlpm.rozsah))+1),_xlpm.prvni, MIN(_xlpm.indexy),_xlpm.finalni, IF(_xlpm.prvni=1, 2, _xlpm.prvni),INDEX(_xlpm.rozsah, _xlpm.finalni))</f>
        <v>2000</v>
      </c>
      <c r="BA464" cm="1">
        <f t="array" aca="1" ref="BA464" ca="1">INDEX($J$3:$J$10001,MATCH(AZ464,$J$3:$J$10004,0)-1)</f>
        <v>1900</v>
      </c>
      <c r="BB464">
        <f t="shared" ca="1" si="127"/>
        <v>300</v>
      </c>
      <c r="BC464">
        <f t="shared" ca="1" si="127"/>
        <v>316</v>
      </c>
      <c r="BD464">
        <f t="shared" ca="1" si="126"/>
        <v>-16</v>
      </c>
      <c r="BE464">
        <f t="shared" ca="1" si="134"/>
        <v>314.41812192000003</v>
      </c>
      <c r="BF464">
        <f t="shared" ca="1" si="138"/>
        <v>313.92297195249574</v>
      </c>
      <c r="BG464">
        <f t="shared" ca="1" si="135"/>
        <v>302.07702804750426</v>
      </c>
      <c r="BH464" cm="1">
        <f t="array" aca="1" ref="BH464" ca="1">_xlfn.LET(_xlpm.rozsah, $J$3:$J$10001,_xlpm.podminka, (_xlpm.rozsah&gt;E464)*(ISNUMBER(_xlpm.rozsah)),_xlpm.indexy, IF(_xlpm.podminka, ROW(_xlpm.rozsah)-MIN(ROW(_xlpm.rozsah))+1),_xlpm.prvni, MIN(_xlpm.indexy),_xlpm.finalni, IF(_xlpm.prvni=1, 2, _xlpm.prvni),INDEX(_xlpm.rozsah, _xlpm.finalni))</f>
        <v>2000</v>
      </c>
      <c r="BI464" cm="1">
        <f t="array" aca="1" ref="BI464" ca="1">INDEX($J$3:$J$10001,MATCH(BH464,$J$3:$J$10004,0)-1)</f>
        <v>1900</v>
      </c>
      <c r="BJ464">
        <f t="shared" ca="1" si="128"/>
        <v>300</v>
      </c>
      <c r="BK464">
        <f t="shared" ca="1" si="128"/>
        <v>316</v>
      </c>
      <c r="BL464">
        <f t="shared" ca="1" si="139"/>
        <v>-16</v>
      </c>
      <c r="BM464">
        <f t="shared" ca="1" si="136"/>
        <v>313.92297195249574</v>
      </c>
    </row>
    <row r="465" spans="1:65" x14ac:dyDescent="0.25">
      <c r="A465" s="64">
        <v>462</v>
      </c>
      <c r="B465" s="64">
        <v>83</v>
      </c>
      <c r="C465" s="64">
        <v>44</v>
      </c>
      <c r="D465" s="18">
        <v>462</v>
      </c>
      <c r="E465" s="21">
        <f t="shared" ca="1" si="129"/>
        <v>1974.398206324593</v>
      </c>
      <c r="F465" s="22">
        <f t="shared" ca="1" si="130"/>
        <v>133.80236627474866</v>
      </c>
      <c r="G465" s="28">
        <v>462</v>
      </c>
      <c r="H465" s="24">
        <f t="shared" ca="1" si="131"/>
        <v>1971.1468259999999</v>
      </c>
      <c r="I465" s="25">
        <f t="shared" ca="1" si="132"/>
        <v>134.0312634496</v>
      </c>
      <c r="J465" s="155"/>
      <c r="K465" s="155"/>
      <c r="L465" s="129">
        <f t="shared" si="137"/>
        <v>0</v>
      </c>
      <c r="AX465">
        <f t="shared" ca="1" si="125"/>
        <v>304.61650784</v>
      </c>
      <c r="AY465">
        <f t="shared" ca="1" si="133"/>
        <v>311.38349216</v>
      </c>
      <c r="AZ465" cm="1">
        <f t="array" aca="1" ref="AZ465" ca="1">_xlfn.LET(_xlpm.rozsah, $J$3:$J$10001,_xlpm.podminka, (_xlpm.rozsah&gt;H465)*(ISNUMBER(_xlpm.rozsah)),_xlpm.indexy, IF(_xlpm.podminka, ROW(_xlpm.rozsah)-MIN(ROW(_xlpm.rozsah))+1),_xlpm.prvni, MIN(_xlpm.indexy),_xlpm.finalni, IF(_xlpm.prvni=1, 2, _xlpm.prvni),INDEX(_xlpm.rozsah, _xlpm.finalni))</f>
        <v>2000</v>
      </c>
      <c r="BA465" cm="1">
        <f t="array" aca="1" ref="BA465" ca="1">INDEX($J$3:$J$10001,MATCH(AZ465,$J$3:$J$10004,0)-1)</f>
        <v>1900</v>
      </c>
      <c r="BB465">
        <f t="shared" ca="1" si="127"/>
        <v>300</v>
      </c>
      <c r="BC465">
        <f t="shared" ca="1" si="127"/>
        <v>316</v>
      </c>
      <c r="BD465">
        <f t="shared" ca="1" si="126"/>
        <v>-16</v>
      </c>
      <c r="BE465">
        <f t="shared" ca="1" si="134"/>
        <v>304.61650784</v>
      </c>
      <c r="BF465">
        <f t="shared" ca="1" si="138"/>
        <v>304.09628698806512</v>
      </c>
      <c r="BG465">
        <f t="shared" ca="1" si="135"/>
        <v>311.90371301193488</v>
      </c>
      <c r="BH465" cm="1">
        <f t="array" aca="1" ref="BH465" ca="1">_xlfn.LET(_xlpm.rozsah, $J$3:$J$10001,_xlpm.podminka, (_xlpm.rozsah&gt;E465)*(ISNUMBER(_xlpm.rozsah)),_xlpm.indexy, IF(_xlpm.podminka, ROW(_xlpm.rozsah)-MIN(ROW(_xlpm.rozsah))+1),_xlpm.prvni, MIN(_xlpm.indexy),_xlpm.finalni, IF(_xlpm.prvni=1, 2, _xlpm.prvni),INDEX(_xlpm.rozsah, _xlpm.finalni))</f>
        <v>2000</v>
      </c>
      <c r="BI465" cm="1">
        <f t="array" aca="1" ref="BI465" ca="1">INDEX($J$3:$J$10001,MATCH(BH465,$J$3:$J$10004,0)-1)</f>
        <v>1900</v>
      </c>
      <c r="BJ465">
        <f t="shared" ca="1" si="128"/>
        <v>300</v>
      </c>
      <c r="BK465">
        <f t="shared" ca="1" si="128"/>
        <v>316</v>
      </c>
      <c r="BL465">
        <f t="shared" ca="1" si="139"/>
        <v>-16</v>
      </c>
      <c r="BM465">
        <f t="shared" ca="1" si="136"/>
        <v>304.09628698806512</v>
      </c>
    </row>
    <row r="466" spans="1:65" x14ac:dyDescent="0.25">
      <c r="A466" s="64">
        <v>463</v>
      </c>
      <c r="B466" s="64">
        <v>53</v>
      </c>
      <c r="C466" s="64">
        <v>48</v>
      </c>
      <c r="D466" s="18">
        <v>463</v>
      </c>
      <c r="E466" s="21">
        <f t="shared" ca="1" si="129"/>
        <v>1513.7723486169089</v>
      </c>
      <c r="F466" s="22">
        <f t="shared" ca="1" si="130"/>
        <v>172.66778545327767</v>
      </c>
      <c r="G466" s="23">
        <v>463</v>
      </c>
      <c r="H466" s="24">
        <f t="shared" ca="1" si="131"/>
        <v>1511.6961659999999</v>
      </c>
      <c r="I466" s="25">
        <f t="shared" ca="1" si="132"/>
        <v>172.68771680640003</v>
      </c>
      <c r="J466" s="155"/>
      <c r="K466" s="155"/>
      <c r="L466" s="129">
        <f t="shared" si="137"/>
        <v>0</v>
      </c>
      <c r="AX466">
        <f t="shared" ca="1" si="125"/>
        <v>359.76607668000003</v>
      </c>
      <c r="AY466">
        <f t="shared" ca="1" si="133"/>
        <v>358.23392331999997</v>
      </c>
      <c r="AZ466" cm="1">
        <f t="array" aca="1" ref="AZ466" ca="1">_xlfn.LET(_xlpm.rozsah, $J$3:$J$10001,_xlpm.podminka, (_xlpm.rozsah&gt;H466)*(ISNUMBER(_xlpm.rozsah)),_xlpm.indexy, IF(_xlpm.podminka, ROW(_xlpm.rozsah)-MIN(ROW(_xlpm.rozsah))+1),_xlpm.prvni, MIN(_xlpm.indexy),_xlpm.finalni, IF(_xlpm.prvni=1, 2, _xlpm.prvni),INDEX(_xlpm.rozsah, _xlpm.finalni))</f>
        <v>1600</v>
      </c>
      <c r="BA466" cm="1">
        <f t="array" aca="1" ref="BA466" ca="1">INDEX($J$3:$J$10001,MATCH(AZ466,$J$3:$J$10004,0)-1)</f>
        <v>1500</v>
      </c>
      <c r="BB466">
        <f t="shared" ca="1" si="127"/>
        <v>358</v>
      </c>
      <c r="BC466">
        <f t="shared" ca="1" si="127"/>
        <v>360</v>
      </c>
      <c r="BD466">
        <f t="shared" ca="1" si="126"/>
        <v>-2</v>
      </c>
      <c r="BE466">
        <f t="shared" ca="1" si="134"/>
        <v>359.76607668000003</v>
      </c>
      <c r="BF466">
        <f t="shared" ca="1" si="138"/>
        <v>359.72455302766184</v>
      </c>
      <c r="BG466">
        <f t="shared" ca="1" si="135"/>
        <v>358.27544697233816</v>
      </c>
      <c r="BH466" cm="1">
        <f t="array" aca="1" ref="BH466" ca="1">_xlfn.LET(_xlpm.rozsah, $J$3:$J$10001,_xlpm.podminka, (_xlpm.rozsah&gt;E466)*(ISNUMBER(_xlpm.rozsah)),_xlpm.indexy, IF(_xlpm.podminka, ROW(_xlpm.rozsah)-MIN(ROW(_xlpm.rozsah))+1),_xlpm.prvni, MIN(_xlpm.indexy),_xlpm.finalni, IF(_xlpm.prvni=1, 2, _xlpm.prvni),INDEX(_xlpm.rozsah, _xlpm.finalni))</f>
        <v>1600</v>
      </c>
      <c r="BI466" cm="1">
        <f t="array" aca="1" ref="BI466" ca="1">INDEX($J$3:$J$10001,MATCH(BH466,$J$3:$J$10004,0)-1)</f>
        <v>1500</v>
      </c>
      <c r="BJ466">
        <f t="shared" ca="1" si="128"/>
        <v>358</v>
      </c>
      <c r="BK466">
        <f t="shared" ca="1" si="128"/>
        <v>360</v>
      </c>
      <c r="BL466">
        <f t="shared" ca="1" si="139"/>
        <v>-2</v>
      </c>
      <c r="BM466">
        <f t="shared" ca="1" si="136"/>
        <v>359.72455302766184</v>
      </c>
    </row>
    <row r="467" spans="1:65" x14ac:dyDescent="0.25">
      <c r="A467" s="64">
        <v>464</v>
      </c>
      <c r="B467" s="64">
        <v>40</v>
      </c>
      <c r="C467" s="64">
        <v>48</v>
      </c>
      <c r="D467" s="18">
        <v>464</v>
      </c>
      <c r="E467" s="21">
        <f t="shared" ca="1" si="129"/>
        <v>1314.1678102769124</v>
      </c>
      <c r="F467" s="22">
        <f t="shared" ca="1" si="130"/>
        <v>168.68005489329178</v>
      </c>
      <c r="G467" s="28">
        <v>464</v>
      </c>
      <c r="H467" s="24">
        <f t="shared" ca="1" si="131"/>
        <v>1312.60088</v>
      </c>
      <c r="I467" s="25">
        <f t="shared" ca="1" si="132"/>
        <v>168.60484224000001</v>
      </c>
      <c r="J467" s="155"/>
      <c r="K467" s="155"/>
      <c r="L467" s="129">
        <f t="shared" si="137"/>
        <v>0</v>
      </c>
      <c r="AX467">
        <f t="shared" ca="1" si="125"/>
        <v>351.260088</v>
      </c>
      <c r="AY467">
        <f t="shared" ca="1" si="133"/>
        <v>351.260088</v>
      </c>
      <c r="AZ467" cm="1">
        <f t="array" aca="1" ref="AZ467" ca="1">_xlfn.LET(_xlpm.rozsah, $J$3:$J$10001,_xlpm.podminka, (_xlpm.rozsah&gt;H467)*(ISNUMBER(_xlpm.rozsah)),_xlpm.indexy, IF(_xlpm.podminka, ROW(_xlpm.rozsah)-MIN(ROW(_xlpm.rozsah))+1),_xlpm.prvni, MIN(_xlpm.indexy),_xlpm.finalni, IF(_xlpm.prvni=1, 2, _xlpm.prvni),INDEX(_xlpm.rozsah, _xlpm.finalni))</f>
        <v>1400</v>
      </c>
      <c r="BA467" cm="1">
        <f t="array" aca="1" ref="BA467" ca="1">INDEX($J$3:$J$10001,MATCH(AZ467,$J$3:$J$10004,0)-1)</f>
        <v>1300</v>
      </c>
      <c r="BB467">
        <f t="shared" ca="1" si="127"/>
        <v>360</v>
      </c>
      <c r="BC467">
        <f t="shared" ca="1" si="127"/>
        <v>350</v>
      </c>
      <c r="BD467">
        <f t="shared" ca="1" si="126"/>
        <v>10</v>
      </c>
      <c r="BE467">
        <f t="shared" ca="1" si="134"/>
        <v>358.739912</v>
      </c>
      <c r="BF467">
        <f t="shared" ca="1" si="138"/>
        <v>351.41678102769123</v>
      </c>
      <c r="BG467">
        <f t="shared" ca="1" si="135"/>
        <v>351.41678102769123</v>
      </c>
      <c r="BH467" cm="1">
        <f t="array" aca="1" ref="BH467" ca="1">_xlfn.LET(_xlpm.rozsah, $J$3:$J$10001,_xlpm.podminka, (_xlpm.rozsah&gt;E467)*(ISNUMBER(_xlpm.rozsah)),_xlpm.indexy, IF(_xlpm.podminka, ROW(_xlpm.rozsah)-MIN(ROW(_xlpm.rozsah))+1),_xlpm.prvni, MIN(_xlpm.indexy),_xlpm.finalni, IF(_xlpm.prvni=1, 2, _xlpm.prvni),INDEX(_xlpm.rozsah, _xlpm.finalni))</f>
        <v>1400</v>
      </c>
      <c r="BI467" cm="1">
        <f t="array" aca="1" ref="BI467" ca="1">INDEX($J$3:$J$10001,MATCH(BH467,$J$3:$J$10004,0)-1)</f>
        <v>1300</v>
      </c>
      <c r="BJ467">
        <f t="shared" ca="1" si="128"/>
        <v>360</v>
      </c>
      <c r="BK467">
        <f t="shared" ca="1" si="128"/>
        <v>350</v>
      </c>
      <c r="BL467">
        <f t="shared" ca="1" si="139"/>
        <v>10</v>
      </c>
      <c r="BM467">
        <f t="shared" ca="1" si="136"/>
        <v>358.58321897230877</v>
      </c>
    </row>
    <row r="468" spans="1:65" x14ac:dyDescent="0.25">
      <c r="A468" s="64">
        <v>465</v>
      </c>
      <c r="B468" s="64">
        <v>51</v>
      </c>
      <c r="C468" s="64">
        <v>75</v>
      </c>
      <c r="D468" s="18">
        <v>465</v>
      </c>
      <c r="E468" s="21">
        <f t="shared" ca="1" si="129"/>
        <v>1483.0639581030632</v>
      </c>
      <c r="F468" s="22">
        <f t="shared" ca="1" si="130"/>
        <v>270</v>
      </c>
      <c r="G468" s="23">
        <v>465</v>
      </c>
      <c r="H468" s="24">
        <f t="shared" ca="1" si="131"/>
        <v>1481.066122</v>
      </c>
      <c r="I468" s="25">
        <f t="shared" ca="1" si="132"/>
        <v>270</v>
      </c>
      <c r="J468" s="155"/>
      <c r="K468" s="155"/>
      <c r="L468" s="129">
        <f t="shared" si="137"/>
        <v>0</v>
      </c>
      <c r="AX468">
        <f t="shared" ca="1" si="125"/>
        <v>360</v>
      </c>
      <c r="AY468">
        <f t="shared" ca="1" si="133"/>
        <v>360</v>
      </c>
      <c r="AZ468" cm="1">
        <f t="array" aca="1" ref="AZ468" ca="1">_xlfn.LET(_xlpm.rozsah, $J$3:$J$10001,_xlpm.podminka, (_xlpm.rozsah&gt;H468)*(ISNUMBER(_xlpm.rozsah)),_xlpm.indexy, IF(_xlpm.podminka, ROW(_xlpm.rozsah)-MIN(ROW(_xlpm.rozsah))+1),_xlpm.prvni, MIN(_xlpm.indexy),_xlpm.finalni, IF(_xlpm.prvni=1, 2, _xlpm.prvni),INDEX(_xlpm.rozsah, _xlpm.finalni))</f>
        <v>1500</v>
      </c>
      <c r="BA468" cm="1">
        <f t="array" aca="1" ref="BA468" ca="1">INDEX($J$3:$J$10001,MATCH(AZ468,$J$3:$J$10004,0)-1)</f>
        <v>1400</v>
      </c>
      <c r="BB468">
        <f t="shared" ca="1" si="127"/>
        <v>360</v>
      </c>
      <c r="BC468">
        <f t="shared" ca="1" si="127"/>
        <v>360</v>
      </c>
      <c r="BD468">
        <f t="shared" ca="1" si="126"/>
        <v>0</v>
      </c>
      <c r="BE468">
        <f t="shared" ca="1" si="134"/>
        <v>360</v>
      </c>
      <c r="BF468">
        <f t="shared" ca="1" si="138"/>
        <v>360</v>
      </c>
      <c r="BG468">
        <f t="shared" ca="1" si="135"/>
        <v>360</v>
      </c>
      <c r="BH468" cm="1">
        <f t="array" aca="1" ref="BH468" ca="1">_xlfn.LET(_xlpm.rozsah, $J$3:$J$10001,_xlpm.podminka, (_xlpm.rozsah&gt;E468)*(ISNUMBER(_xlpm.rozsah)),_xlpm.indexy, IF(_xlpm.podminka, ROW(_xlpm.rozsah)-MIN(ROW(_xlpm.rozsah))+1),_xlpm.prvni, MIN(_xlpm.indexy),_xlpm.finalni, IF(_xlpm.prvni=1, 2, _xlpm.prvni),INDEX(_xlpm.rozsah, _xlpm.finalni))</f>
        <v>1500</v>
      </c>
      <c r="BI468" cm="1">
        <f t="array" aca="1" ref="BI468" ca="1">INDEX($J$3:$J$10001,MATCH(BH468,$J$3:$J$10004,0)-1)</f>
        <v>1400</v>
      </c>
      <c r="BJ468">
        <f t="shared" ca="1" si="128"/>
        <v>360</v>
      </c>
      <c r="BK468">
        <f t="shared" ca="1" si="128"/>
        <v>360</v>
      </c>
      <c r="BL468">
        <f t="shared" ca="1" si="139"/>
        <v>0</v>
      </c>
      <c r="BM468">
        <f t="shared" ca="1" si="136"/>
        <v>360</v>
      </c>
    </row>
    <row r="469" spans="1:65" x14ac:dyDescent="0.25">
      <c r="A469" s="64">
        <v>466</v>
      </c>
      <c r="B469" s="64">
        <v>75</v>
      </c>
      <c r="C469" s="64">
        <v>72</v>
      </c>
      <c r="D469" s="18">
        <v>466</v>
      </c>
      <c r="E469" s="21">
        <f t="shared" ca="1" si="129"/>
        <v>1851.5646442692105</v>
      </c>
      <c r="F469" s="22">
        <f t="shared" ca="1" si="130"/>
        <v>233.44848754144863</v>
      </c>
      <c r="G469" s="28">
        <v>466</v>
      </c>
      <c r="H469" s="24">
        <f t="shared" ca="1" si="131"/>
        <v>1848.6266499999999</v>
      </c>
      <c r="I469" s="25">
        <f t="shared" ca="1" si="132"/>
        <v>233.80809804</v>
      </c>
      <c r="J469" s="155"/>
      <c r="K469" s="155"/>
      <c r="L469" s="129">
        <f t="shared" si="137"/>
        <v>0</v>
      </c>
      <c r="AX469">
        <f t="shared" ca="1" si="125"/>
        <v>324.73346950000001</v>
      </c>
      <c r="AY469">
        <f t="shared" ca="1" si="133"/>
        <v>324.26653049999999</v>
      </c>
      <c r="AZ469" cm="1">
        <f t="array" aca="1" ref="AZ469" ca="1">_xlfn.LET(_xlpm.rozsah, $J$3:$J$10001,_xlpm.podminka, (_xlpm.rozsah&gt;H469)*(ISNUMBER(_xlpm.rozsah)),_xlpm.indexy, IF(_xlpm.podminka, ROW(_xlpm.rozsah)-MIN(ROW(_xlpm.rozsah))+1),_xlpm.prvni, MIN(_xlpm.indexy),_xlpm.finalni, IF(_xlpm.prvni=1, 2, _xlpm.prvni),INDEX(_xlpm.rozsah, _xlpm.finalni))</f>
        <v>1900</v>
      </c>
      <c r="BA469" cm="1">
        <f t="array" aca="1" ref="BA469" ca="1">INDEX($J$3:$J$10001,MATCH(AZ469,$J$3:$J$10004,0)-1)</f>
        <v>1800</v>
      </c>
      <c r="BB469">
        <f t="shared" ca="1" si="127"/>
        <v>316</v>
      </c>
      <c r="BC469">
        <f t="shared" ca="1" si="127"/>
        <v>333</v>
      </c>
      <c r="BD469">
        <f t="shared" ca="1" si="126"/>
        <v>-17</v>
      </c>
      <c r="BE469">
        <f t="shared" ca="1" si="134"/>
        <v>324.73346950000001</v>
      </c>
      <c r="BF469">
        <f t="shared" ca="1" si="138"/>
        <v>324.2340104742342</v>
      </c>
      <c r="BG469">
        <f t="shared" ca="1" si="135"/>
        <v>324.7659895257658</v>
      </c>
      <c r="BH469" cm="1">
        <f t="array" aca="1" ref="BH469" ca="1">_xlfn.LET(_xlpm.rozsah, $J$3:$J$10001,_xlpm.podminka, (_xlpm.rozsah&gt;E469)*(ISNUMBER(_xlpm.rozsah)),_xlpm.indexy, IF(_xlpm.podminka, ROW(_xlpm.rozsah)-MIN(ROW(_xlpm.rozsah))+1),_xlpm.prvni, MIN(_xlpm.indexy),_xlpm.finalni, IF(_xlpm.prvni=1, 2, _xlpm.prvni),INDEX(_xlpm.rozsah, _xlpm.finalni))</f>
        <v>1900</v>
      </c>
      <c r="BI469" cm="1">
        <f t="array" aca="1" ref="BI469" ca="1">INDEX($J$3:$J$10001,MATCH(BH469,$J$3:$J$10004,0)-1)</f>
        <v>1800</v>
      </c>
      <c r="BJ469">
        <f t="shared" ca="1" si="128"/>
        <v>316</v>
      </c>
      <c r="BK469">
        <f t="shared" ca="1" si="128"/>
        <v>333</v>
      </c>
      <c r="BL469">
        <f t="shared" ca="1" si="139"/>
        <v>-17</v>
      </c>
      <c r="BM469">
        <f t="shared" ca="1" si="136"/>
        <v>324.2340104742342</v>
      </c>
    </row>
    <row r="470" spans="1:65" x14ac:dyDescent="0.25">
      <c r="A470" s="64">
        <v>467</v>
      </c>
      <c r="B470" s="64">
        <v>89</v>
      </c>
      <c r="C470" s="64">
        <v>67</v>
      </c>
      <c r="D470" s="18">
        <v>467</v>
      </c>
      <c r="E470" s="21">
        <f t="shared" ca="1" si="129"/>
        <v>2066.52337786613</v>
      </c>
      <c r="F470" s="22">
        <f t="shared" ca="1" si="130"/>
        <v>192.08586736593858</v>
      </c>
      <c r="G470" s="23">
        <v>467</v>
      </c>
      <c r="H470" s="24">
        <f t="shared" ca="1" si="131"/>
        <v>2063.0369579999997</v>
      </c>
      <c r="I470" s="25">
        <f t="shared" ca="1" si="132"/>
        <v>192.55304762800006</v>
      </c>
      <c r="J470" s="155"/>
      <c r="K470" s="155"/>
      <c r="L470" s="129">
        <f t="shared" si="137"/>
        <v>0</v>
      </c>
      <c r="AX470">
        <f t="shared" ca="1" si="125"/>
        <v>287.39260840000009</v>
      </c>
      <c r="AY470">
        <f t="shared" ca="1" si="133"/>
        <v>292.60739159999991</v>
      </c>
      <c r="AZ470" cm="1">
        <f t="array" aca="1" ref="AZ470" ca="1">_xlfn.LET(_xlpm.rozsah, $J$3:$J$10001,_xlpm.podminka, (_xlpm.rozsah&gt;H470)*(ISNUMBER(_xlpm.rozsah)),_xlpm.indexy, IF(_xlpm.podminka, ROW(_xlpm.rozsah)-MIN(ROW(_xlpm.rozsah))+1),_xlpm.prvni, MIN(_xlpm.indexy),_xlpm.finalni, IF(_xlpm.prvni=1, 2, _xlpm.prvni),INDEX(_xlpm.rozsah, _xlpm.finalni))</f>
        <v>2100</v>
      </c>
      <c r="BA470" cm="1">
        <f t="array" aca="1" ref="BA470" ca="1">INDEX($J$3:$J$10001,MATCH(AZ470,$J$3:$J$10004,0)-1)</f>
        <v>2000</v>
      </c>
      <c r="BB470">
        <f t="shared" ca="1" si="127"/>
        <v>280</v>
      </c>
      <c r="BC470">
        <f t="shared" ca="1" si="127"/>
        <v>300</v>
      </c>
      <c r="BD470">
        <f t="shared" ca="1" si="126"/>
        <v>-20</v>
      </c>
      <c r="BE470">
        <f t="shared" ca="1" si="134"/>
        <v>287.39260840000009</v>
      </c>
      <c r="BF470">
        <f t="shared" ca="1" si="138"/>
        <v>286.69532442677399</v>
      </c>
      <c r="BG470">
        <f t="shared" ca="1" si="135"/>
        <v>293.30467557322601</v>
      </c>
      <c r="BH470" cm="1">
        <f t="array" aca="1" ref="BH470" ca="1">_xlfn.LET(_xlpm.rozsah, $J$3:$J$10001,_xlpm.podminka, (_xlpm.rozsah&gt;E470)*(ISNUMBER(_xlpm.rozsah)),_xlpm.indexy, IF(_xlpm.podminka, ROW(_xlpm.rozsah)-MIN(ROW(_xlpm.rozsah))+1),_xlpm.prvni, MIN(_xlpm.indexy),_xlpm.finalni, IF(_xlpm.prvni=1, 2, _xlpm.prvni),INDEX(_xlpm.rozsah, _xlpm.finalni))</f>
        <v>2100</v>
      </c>
      <c r="BI470" cm="1">
        <f t="array" aca="1" ref="BI470" ca="1">INDEX($J$3:$J$10001,MATCH(BH470,$J$3:$J$10004,0)-1)</f>
        <v>2000</v>
      </c>
      <c r="BJ470">
        <f t="shared" ca="1" si="128"/>
        <v>280</v>
      </c>
      <c r="BK470">
        <f t="shared" ca="1" si="128"/>
        <v>300</v>
      </c>
      <c r="BL470">
        <f t="shared" ca="1" si="139"/>
        <v>-20</v>
      </c>
      <c r="BM470">
        <f t="shared" ca="1" si="136"/>
        <v>286.69532442677399</v>
      </c>
    </row>
    <row r="471" spans="1:65" x14ac:dyDescent="0.25">
      <c r="A471" s="64">
        <v>468</v>
      </c>
      <c r="B471" s="64">
        <v>93</v>
      </c>
      <c r="C471" s="64">
        <v>60</v>
      </c>
      <c r="D471" s="18">
        <v>468</v>
      </c>
      <c r="E471" s="21">
        <f t="shared" ca="1" si="129"/>
        <v>2127.9401588938213</v>
      </c>
      <c r="F471" s="22">
        <f t="shared" ca="1" si="130"/>
        <v>162.13256663229754</v>
      </c>
      <c r="G471" s="28">
        <v>468</v>
      </c>
      <c r="H471" s="24">
        <f t="shared" ca="1" si="131"/>
        <v>2124.2970459999997</v>
      </c>
      <c r="I471" s="25">
        <f t="shared" ca="1" si="132"/>
        <v>162.89762034000006</v>
      </c>
      <c r="J471" s="155"/>
      <c r="K471" s="155"/>
      <c r="L471" s="129">
        <f t="shared" si="137"/>
        <v>0</v>
      </c>
      <c r="AX471">
        <f t="shared" ca="1" si="125"/>
        <v>271.4960339000001</v>
      </c>
      <c r="AY471">
        <f t="shared" ca="1" si="133"/>
        <v>253.5039660999999</v>
      </c>
      <c r="AZ471" cm="1">
        <f t="array" aca="1" ref="AZ471" ca="1">_xlfn.LET(_xlpm.rozsah, $J$3:$J$10001,_xlpm.podminka, (_xlpm.rozsah&gt;H471)*(ISNUMBER(_xlpm.rozsah)),_xlpm.indexy, IF(_xlpm.podminka, ROW(_xlpm.rozsah)-MIN(ROW(_xlpm.rozsah))+1),_xlpm.prvni, MIN(_xlpm.indexy),_xlpm.finalni, IF(_xlpm.prvni=1, 2, _xlpm.prvni),INDEX(_xlpm.rozsah, _xlpm.finalni))</f>
        <v>2200</v>
      </c>
      <c r="BA471" cm="1">
        <f t="array" aca="1" ref="BA471" ca="1">INDEX($J$3:$J$10001,MATCH(AZ471,$J$3:$J$10004,0)-1)</f>
        <v>2100</v>
      </c>
      <c r="BB471">
        <f t="shared" ca="1" si="127"/>
        <v>245</v>
      </c>
      <c r="BC471">
        <f t="shared" ca="1" si="127"/>
        <v>280</v>
      </c>
      <c r="BD471">
        <f t="shared" ca="1" si="126"/>
        <v>-35</v>
      </c>
      <c r="BE471">
        <f t="shared" ca="1" si="134"/>
        <v>271.4960339000001</v>
      </c>
      <c r="BF471">
        <f t="shared" ca="1" si="138"/>
        <v>270.22094438716255</v>
      </c>
      <c r="BG471">
        <f t="shared" ca="1" si="135"/>
        <v>254.77905561283745</v>
      </c>
      <c r="BH471" cm="1">
        <f t="array" aca="1" ref="BH471" ca="1">_xlfn.LET(_xlpm.rozsah, $J$3:$J$10001,_xlpm.podminka, (_xlpm.rozsah&gt;E471)*(ISNUMBER(_xlpm.rozsah)),_xlpm.indexy, IF(_xlpm.podminka, ROW(_xlpm.rozsah)-MIN(ROW(_xlpm.rozsah))+1),_xlpm.prvni, MIN(_xlpm.indexy),_xlpm.finalni, IF(_xlpm.prvni=1, 2, _xlpm.prvni),INDEX(_xlpm.rozsah, _xlpm.finalni))</f>
        <v>2200</v>
      </c>
      <c r="BI471" cm="1">
        <f t="array" aca="1" ref="BI471" ca="1">INDEX($J$3:$J$10001,MATCH(BH471,$J$3:$J$10004,0)-1)</f>
        <v>2100</v>
      </c>
      <c r="BJ471">
        <f t="shared" ca="1" si="128"/>
        <v>245</v>
      </c>
      <c r="BK471">
        <f t="shared" ca="1" si="128"/>
        <v>280</v>
      </c>
      <c r="BL471">
        <f t="shared" ca="1" si="139"/>
        <v>-35</v>
      </c>
      <c r="BM471">
        <f t="shared" ca="1" si="136"/>
        <v>270.22094438716255</v>
      </c>
    </row>
    <row r="472" spans="1:65" x14ac:dyDescent="0.25">
      <c r="A472" s="64">
        <v>469</v>
      </c>
      <c r="B472" s="64">
        <v>89</v>
      </c>
      <c r="C472" s="64">
        <v>73</v>
      </c>
      <c r="D472" s="18">
        <v>469</v>
      </c>
      <c r="E472" s="21">
        <f t="shared" ca="1" si="129"/>
        <v>2066.52337786613</v>
      </c>
      <c r="F472" s="22">
        <f t="shared" ca="1" si="130"/>
        <v>209.28758683154501</v>
      </c>
      <c r="G472" s="23">
        <v>469</v>
      </c>
      <c r="H472" s="24">
        <f t="shared" ca="1" si="131"/>
        <v>2063.0369579999997</v>
      </c>
      <c r="I472" s="25">
        <f t="shared" ca="1" si="132"/>
        <v>209.79660413200006</v>
      </c>
      <c r="J472" s="155"/>
      <c r="K472" s="155"/>
      <c r="L472" s="129">
        <f t="shared" si="137"/>
        <v>0</v>
      </c>
      <c r="AX472">
        <f t="shared" ca="1" si="125"/>
        <v>287.39260840000009</v>
      </c>
      <c r="AY472">
        <f t="shared" ca="1" si="133"/>
        <v>292.60739159999991</v>
      </c>
      <c r="AZ472" cm="1">
        <f t="array" aca="1" ref="AZ472" ca="1">_xlfn.LET(_xlpm.rozsah, $J$3:$J$10001,_xlpm.podminka, (_xlpm.rozsah&gt;H472)*(ISNUMBER(_xlpm.rozsah)),_xlpm.indexy, IF(_xlpm.podminka, ROW(_xlpm.rozsah)-MIN(ROW(_xlpm.rozsah))+1),_xlpm.prvni, MIN(_xlpm.indexy),_xlpm.finalni, IF(_xlpm.prvni=1, 2, _xlpm.prvni),INDEX(_xlpm.rozsah, _xlpm.finalni))</f>
        <v>2100</v>
      </c>
      <c r="BA472" cm="1">
        <f t="array" aca="1" ref="BA472" ca="1">INDEX($J$3:$J$10001,MATCH(AZ472,$J$3:$J$10004,0)-1)</f>
        <v>2000</v>
      </c>
      <c r="BB472">
        <f t="shared" ca="1" si="127"/>
        <v>280</v>
      </c>
      <c r="BC472">
        <f t="shared" ca="1" si="127"/>
        <v>300</v>
      </c>
      <c r="BD472">
        <f t="shared" ca="1" si="126"/>
        <v>-20</v>
      </c>
      <c r="BE472">
        <f t="shared" ca="1" si="134"/>
        <v>287.39260840000009</v>
      </c>
      <c r="BF472">
        <f t="shared" ca="1" si="138"/>
        <v>286.69532442677399</v>
      </c>
      <c r="BG472">
        <f t="shared" ca="1" si="135"/>
        <v>293.30467557322601</v>
      </c>
      <c r="BH472" cm="1">
        <f t="array" aca="1" ref="BH472" ca="1">_xlfn.LET(_xlpm.rozsah, $J$3:$J$10001,_xlpm.podminka, (_xlpm.rozsah&gt;E472)*(ISNUMBER(_xlpm.rozsah)),_xlpm.indexy, IF(_xlpm.podminka, ROW(_xlpm.rozsah)-MIN(ROW(_xlpm.rozsah))+1),_xlpm.prvni, MIN(_xlpm.indexy),_xlpm.finalni, IF(_xlpm.prvni=1, 2, _xlpm.prvni),INDEX(_xlpm.rozsah, _xlpm.finalni))</f>
        <v>2100</v>
      </c>
      <c r="BI472" cm="1">
        <f t="array" aca="1" ref="BI472" ca="1">INDEX($J$3:$J$10001,MATCH(BH472,$J$3:$J$10004,0)-1)</f>
        <v>2000</v>
      </c>
      <c r="BJ472">
        <f t="shared" ca="1" si="128"/>
        <v>280</v>
      </c>
      <c r="BK472">
        <f t="shared" ca="1" si="128"/>
        <v>300</v>
      </c>
      <c r="BL472">
        <f t="shared" ca="1" si="139"/>
        <v>-20</v>
      </c>
      <c r="BM472">
        <f t="shared" ca="1" si="136"/>
        <v>286.69532442677399</v>
      </c>
    </row>
    <row r="473" spans="1:65" x14ac:dyDescent="0.25">
      <c r="A473" s="64">
        <v>470</v>
      </c>
      <c r="B473" s="64">
        <v>86</v>
      </c>
      <c r="C473" s="64">
        <v>73</v>
      </c>
      <c r="D473" s="18">
        <v>470</v>
      </c>
      <c r="E473" s="21">
        <f t="shared" ca="1" si="129"/>
        <v>2020.4607920953615</v>
      </c>
      <c r="F473" s="22">
        <f t="shared" ca="1" si="130"/>
        <v>216.01272435407722</v>
      </c>
      <c r="G473" s="28">
        <v>470</v>
      </c>
      <c r="H473" s="24">
        <f t="shared" ca="1" si="131"/>
        <v>2017.0918919999999</v>
      </c>
      <c r="I473" s="25">
        <f t="shared" ca="1" si="132"/>
        <v>216.504583768</v>
      </c>
      <c r="J473" s="155"/>
      <c r="K473" s="155"/>
      <c r="L473" s="129">
        <f t="shared" si="137"/>
        <v>0</v>
      </c>
      <c r="AX473">
        <f t="shared" ca="1" si="125"/>
        <v>296.58162160000001</v>
      </c>
      <c r="AY473">
        <f t="shared" ca="1" si="133"/>
        <v>283.41837839999999</v>
      </c>
      <c r="AZ473" cm="1">
        <f t="array" aca="1" ref="AZ473" ca="1">_xlfn.LET(_xlpm.rozsah, $J$3:$J$10001,_xlpm.podminka, (_xlpm.rozsah&gt;H473)*(ISNUMBER(_xlpm.rozsah)),_xlpm.indexy, IF(_xlpm.podminka, ROW(_xlpm.rozsah)-MIN(ROW(_xlpm.rozsah))+1),_xlpm.prvni, MIN(_xlpm.indexy),_xlpm.finalni, IF(_xlpm.prvni=1, 2, _xlpm.prvni),INDEX(_xlpm.rozsah, _xlpm.finalni))</f>
        <v>2100</v>
      </c>
      <c r="BA473" cm="1">
        <f t="array" aca="1" ref="BA473" ca="1">INDEX($J$3:$J$10001,MATCH(AZ473,$J$3:$J$10004,0)-1)</f>
        <v>2000</v>
      </c>
      <c r="BB473">
        <f t="shared" ca="1" si="127"/>
        <v>280</v>
      </c>
      <c r="BC473">
        <f t="shared" ca="1" si="127"/>
        <v>300</v>
      </c>
      <c r="BD473">
        <f t="shared" ca="1" si="126"/>
        <v>-20</v>
      </c>
      <c r="BE473">
        <f t="shared" ca="1" si="134"/>
        <v>296.58162160000001</v>
      </c>
      <c r="BF473">
        <f t="shared" ca="1" si="138"/>
        <v>295.90784158092771</v>
      </c>
      <c r="BG473">
        <f t="shared" ca="1" si="135"/>
        <v>284.09215841907229</v>
      </c>
      <c r="BH473" cm="1">
        <f t="array" aca="1" ref="BH473" ca="1">_xlfn.LET(_xlpm.rozsah, $J$3:$J$10001,_xlpm.podminka, (_xlpm.rozsah&gt;E473)*(ISNUMBER(_xlpm.rozsah)),_xlpm.indexy, IF(_xlpm.podminka, ROW(_xlpm.rozsah)-MIN(ROW(_xlpm.rozsah))+1),_xlpm.prvni, MIN(_xlpm.indexy),_xlpm.finalni, IF(_xlpm.prvni=1, 2, _xlpm.prvni),INDEX(_xlpm.rozsah, _xlpm.finalni))</f>
        <v>2100</v>
      </c>
      <c r="BI473" cm="1">
        <f t="array" aca="1" ref="BI473" ca="1">INDEX($J$3:$J$10001,MATCH(BH473,$J$3:$J$10004,0)-1)</f>
        <v>2000</v>
      </c>
      <c r="BJ473">
        <f t="shared" ca="1" si="128"/>
        <v>280</v>
      </c>
      <c r="BK473">
        <f t="shared" ca="1" si="128"/>
        <v>300</v>
      </c>
      <c r="BL473">
        <f t="shared" ca="1" si="139"/>
        <v>-20</v>
      </c>
      <c r="BM473">
        <f t="shared" ca="1" si="136"/>
        <v>295.90784158092771</v>
      </c>
    </row>
    <row r="474" spans="1:65" x14ac:dyDescent="0.25">
      <c r="A474" s="64">
        <v>471</v>
      </c>
      <c r="B474" s="64">
        <v>81</v>
      </c>
      <c r="C474" s="64">
        <v>73</v>
      </c>
      <c r="D474" s="18">
        <v>471</v>
      </c>
      <c r="E474" s="21">
        <f t="shared" ca="1" si="129"/>
        <v>1943.6898158107474</v>
      </c>
      <c r="F474" s="22">
        <f t="shared" ca="1" si="130"/>
        <v>225.57702951330469</v>
      </c>
      <c r="G474" s="23">
        <v>471</v>
      </c>
      <c r="H474" s="24">
        <f t="shared" ca="1" si="131"/>
        <v>1940.5167819999999</v>
      </c>
      <c r="I474" s="25">
        <f t="shared" ca="1" si="132"/>
        <v>225.94763986240002</v>
      </c>
      <c r="J474" s="155"/>
      <c r="K474" s="155"/>
      <c r="L474" s="129">
        <f t="shared" si="137"/>
        <v>0</v>
      </c>
      <c r="AX474">
        <f t="shared" ca="1" si="125"/>
        <v>309.51731488000001</v>
      </c>
      <c r="AY474">
        <f t="shared" ca="1" si="133"/>
        <v>306.48268511999999</v>
      </c>
      <c r="AZ474" cm="1">
        <f t="array" aca="1" ref="AZ474" ca="1">_xlfn.LET(_xlpm.rozsah, $J$3:$J$10001,_xlpm.podminka, (_xlpm.rozsah&gt;H474)*(ISNUMBER(_xlpm.rozsah)),_xlpm.indexy, IF(_xlpm.podminka, ROW(_xlpm.rozsah)-MIN(ROW(_xlpm.rozsah))+1),_xlpm.prvni, MIN(_xlpm.indexy),_xlpm.finalni, IF(_xlpm.prvni=1, 2, _xlpm.prvni),INDEX(_xlpm.rozsah, _xlpm.finalni))</f>
        <v>2000</v>
      </c>
      <c r="BA474" cm="1">
        <f t="array" aca="1" ref="BA474" ca="1">INDEX($J$3:$J$10001,MATCH(AZ474,$J$3:$J$10004,0)-1)</f>
        <v>1900</v>
      </c>
      <c r="BB474">
        <f t="shared" ca="1" si="127"/>
        <v>300</v>
      </c>
      <c r="BC474">
        <f t="shared" ca="1" si="127"/>
        <v>316</v>
      </c>
      <c r="BD474">
        <f t="shared" ca="1" si="126"/>
        <v>-16</v>
      </c>
      <c r="BE474">
        <f t="shared" ca="1" si="134"/>
        <v>309.51731488000001</v>
      </c>
      <c r="BF474">
        <f t="shared" ca="1" si="138"/>
        <v>309.0096294702804</v>
      </c>
      <c r="BG474">
        <f t="shared" ca="1" si="135"/>
        <v>306.9903705297196</v>
      </c>
      <c r="BH474" cm="1">
        <f t="array" aca="1" ref="BH474" ca="1">_xlfn.LET(_xlpm.rozsah, $J$3:$J$10001,_xlpm.podminka, (_xlpm.rozsah&gt;E474)*(ISNUMBER(_xlpm.rozsah)),_xlpm.indexy, IF(_xlpm.podminka, ROW(_xlpm.rozsah)-MIN(ROW(_xlpm.rozsah))+1),_xlpm.prvni, MIN(_xlpm.indexy),_xlpm.finalni, IF(_xlpm.prvni=1, 2, _xlpm.prvni),INDEX(_xlpm.rozsah, _xlpm.finalni))</f>
        <v>2000</v>
      </c>
      <c r="BI474" cm="1">
        <f t="array" aca="1" ref="BI474" ca="1">INDEX($J$3:$J$10001,MATCH(BH474,$J$3:$J$10004,0)-1)</f>
        <v>1900</v>
      </c>
      <c r="BJ474">
        <f t="shared" ca="1" si="128"/>
        <v>300</v>
      </c>
      <c r="BK474">
        <f t="shared" ca="1" si="128"/>
        <v>316</v>
      </c>
      <c r="BL474">
        <f t="shared" ca="1" si="139"/>
        <v>-16</v>
      </c>
      <c r="BM474">
        <f t="shared" ca="1" si="136"/>
        <v>309.0096294702804</v>
      </c>
    </row>
    <row r="475" spans="1:65" x14ac:dyDescent="0.25">
      <c r="A475" s="64">
        <v>472</v>
      </c>
      <c r="B475" s="64">
        <v>78</v>
      </c>
      <c r="C475" s="64">
        <v>73</v>
      </c>
      <c r="D475" s="18">
        <v>472</v>
      </c>
      <c r="E475" s="21">
        <f t="shared" ca="1" si="129"/>
        <v>1897.6272300399792</v>
      </c>
      <c r="F475" s="22">
        <f t="shared" ca="1" si="130"/>
        <v>230.97446075203857</v>
      </c>
      <c r="G475" s="28">
        <v>472</v>
      </c>
      <c r="H475" s="24">
        <f t="shared" ca="1" si="131"/>
        <v>1894.5717159999999</v>
      </c>
      <c r="I475" s="25">
        <f t="shared" ca="1" si="132"/>
        <v>231.35365004440001</v>
      </c>
      <c r="J475" s="155"/>
      <c r="K475" s="155"/>
      <c r="L475" s="129">
        <f t="shared" si="137"/>
        <v>0</v>
      </c>
      <c r="AX475">
        <f t="shared" ca="1" si="125"/>
        <v>316.92280828000003</v>
      </c>
      <c r="AY475">
        <f t="shared" ca="1" si="133"/>
        <v>332.07719171999997</v>
      </c>
      <c r="AZ475" cm="1">
        <f t="array" aca="1" ref="AZ475" ca="1">_xlfn.LET(_xlpm.rozsah, $J$3:$J$10001,_xlpm.podminka, (_xlpm.rozsah&gt;H475)*(ISNUMBER(_xlpm.rozsah)),_xlpm.indexy, IF(_xlpm.podminka, ROW(_xlpm.rozsah)-MIN(ROW(_xlpm.rozsah))+1),_xlpm.prvni, MIN(_xlpm.indexy),_xlpm.finalni, IF(_xlpm.prvni=1, 2, _xlpm.prvni),INDEX(_xlpm.rozsah, _xlpm.finalni))</f>
        <v>1900</v>
      </c>
      <c r="BA475" cm="1">
        <f t="array" aca="1" ref="BA475" ca="1">INDEX($J$3:$J$10001,MATCH(AZ475,$J$3:$J$10004,0)-1)</f>
        <v>1800</v>
      </c>
      <c r="BB475">
        <f t="shared" ca="1" si="127"/>
        <v>316</v>
      </c>
      <c r="BC475">
        <f t="shared" ca="1" si="127"/>
        <v>333</v>
      </c>
      <c r="BD475">
        <f t="shared" ca="1" si="126"/>
        <v>-17</v>
      </c>
      <c r="BE475">
        <f t="shared" ca="1" si="134"/>
        <v>316.92280828000003</v>
      </c>
      <c r="BF475">
        <f t="shared" ca="1" si="138"/>
        <v>316.40337089320354</v>
      </c>
      <c r="BG475">
        <f t="shared" ca="1" si="135"/>
        <v>332.59662910679646</v>
      </c>
      <c r="BH475" cm="1">
        <f t="array" aca="1" ref="BH475" ca="1">_xlfn.LET(_xlpm.rozsah, $J$3:$J$10001,_xlpm.podminka, (_xlpm.rozsah&gt;E475)*(ISNUMBER(_xlpm.rozsah)),_xlpm.indexy, IF(_xlpm.podminka, ROW(_xlpm.rozsah)-MIN(ROW(_xlpm.rozsah))+1),_xlpm.prvni, MIN(_xlpm.indexy),_xlpm.finalni, IF(_xlpm.prvni=1, 2, _xlpm.prvni),INDEX(_xlpm.rozsah, _xlpm.finalni))</f>
        <v>1900</v>
      </c>
      <c r="BI475" cm="1">
        <f t="array" aca="1" ref="BI475" ca="1">INDEX($J$3:$J$10001,MATCH(BH475,$J$3:$J$10004,0)-1)</f>
        <v>1800</v>
      </c>
      <c r="BJ475">
        <f t="shared" ca="1" si="128"/>
        <v>316</v>
      </c>
      <c r="BK475">
        <f t="shared" ca="1" si="128"/>
        <v>333</v>
      </c>
      <c r="BL475">
        <f t="shared" ca="1" si="139"/>
        <v>-17</v>
      </c>
      <c r="BM475">
        <f t="shared" ca="1" si="136"/>
        <v>316.40337089320354</v>
      </c>
    </row>
    <row r="476" spans="1:65" x14ac:dyDescent="0.25">
      <c r="A476" s="64">
        <v>473</v>
      </c>
      <c r="B476" s="64">
        <v>78</v>
      </c>
      <c r="C476" s="64">
        <v>73</v>
      </c>
      <c r="D476" s="18">
        <v>473</v>
      </c>
      <c r="E476" s="21">
        <f t="shared" ca="1" si="129"/>
        <v>1897.6272300399792</v>
      </c>
      <c r="F476" s="22">
        <f t="shared" ca="1" si="130"/>
        <v>230.97446075203857</v>
      </c>
      <c r="G476" s="23">
        <v>473</v>
      </c>
      <c r="H476" s="24">
        <f t="shared" ca="1" si="131"/>
        <v>1894.5717159999999</v>
      </c>
      <c r="I476" s="25">
        <f t="shared" ca="1" si="132"/>
        <v>231.35365004440001</v>
      </c>
      <c r="J476" s="155"/>
      <c r="K476" s="155"/>
      <c r="L476" s="129">
        <f t="shared" si="137"/>
        <v>0</v>
      </c>
      <c r="AX476">
        <f t="shared" ref="AX476:AX539" ca="1" si="140">IF(BD476&lt;0, BE476, AY476)</f>
        <v>316.92280828000003</v>
      </c>
      <c r="AY476">
        <f t="shared" ca="1" si="133"/>
        <v>332.07719171999997</v>
      </c>
      <c r="AZ476" cm="1">
        <f t="array" aca="1" ref="AZ476" ca="1">_xlfn.LET(_xlpm.rozsah, $J$3:$J$10001,_xlpm.podminka, (_xlpm.rozsah&gt;H476)*(ISNUMBER(_xlpm.rozsah)),_xlpm.indexy, IF(_xlpm.podminka, ROW(_xlpm.rozsah)-MIN(ROW(_xlpm.rozsah))+1),_xlpm.prvni, MIN(_xlpm.indexy),_xlpm.finalni, IF(_xlpm.prvni=1, 2, _xlpm.prvni),INDEX(_xlpm.rozsah, _xlpm.finalni))</f>
        <v>1900</v>
      </c>
      <c r="BA476" cm="1">
        <f t="array" aca="1" ref="BA476" ca="1">INDEX($J$3:$J$10001,MATCH(AZ476,$J$3:$J$10004,0)-1)</f>
        <v>1800</v>
      </c>
      <c r="BB476">
        <f t="shared" ca="1" si="127"/>
        <v>316</v>
      </c>
      <c r="BC476">
        <f t="shared" ca="1" si="127"/>
        <v>333</v>
      </c>
      <c r="BD476">
        <f t="shared" ref="BD476:BD539" ca="1" si="141">BB476-BC476</f>
        <v>-17</v>
      </c>
      <c r="BE476">
        <f t="shared" ca="1" si="134"/>
        <v>316.92280828000003</v>
      </c>
      <c r="BF476">
        <f t="shared" ca="1" si="138"/>
        <v>316.40337089320354</v>
      </c>
      <c r="BG476">
        <f t="shared" ca="1" si="135"/>
        <v>332.59662910679646</v>
      </c>
      <c r="BH476" cm="1">
        <f t="array" aca="1" ref="BH476" ca="1">_xlfn.LET(_xlpm.rozsah, $J$3:$J$10001,_xlpm.podminka, (_xlpm.rozsah&gt;E476)*(ISNUMBER(_xlpm.rozsah)),_xlpm.indexy, IF(_xlpm.podminka, ROW(_xlpm.rozsah)-MIN(ROW(_xlpm.rozsah))+1),_xlpm.prvni, MIN(_xlpm.indexy),_xlpm.finalni, IF(_xlpm.prvni=1, 2, _xlpm.prvni),INDEX(_xlpm.rozsah, _xlpm.finalni))</f>
        <v>1900</v>
      </c>
      <c r="BI476" cm="1">
        <f t="array" aca="1" ref="BI476" ca="1">INDEX($J$3:$J$10001,MATCH(BH476,$J$3:$J$10004,0)-1)</f>
        <v>1800</v>
      </c>
      <c r="BJ476">
        <f t="shared" ca="1" si="128"/>
        <v>316</v>
      </c>
      <c r="BK476">
        <f t="shared" ca="1" si="128"/>
        <v>333</v>
      </c>
      <c r="BL476">
        <f t="shared" ca="1" si="139"/>
        <v>-17</v>
      </c>
      <c r="BM476">
        <f t="shared" ca="1" si="136"/>
        <v>316.40337089320354</v>
      </c>
    </row>
    <row r="477" spans="1:65" x14ac:dyDescent="0.25">
      <c r="A477" s="64">
        <v>474</v>
      </c>
      <c r="B477" s="64">
        <v>76</v>
      </c>
      <c r="C477" s="64">
        <v>73</v>
      </c>
      <c r="D477" s="18">
        <v>474</v>
      </c>
      <c r="E477" s="21">
        <f t="shared" ca="1" si="129"/>
        <v>1866.9188395261335</v>
      </c>
      <c r="F477" s="22">
        <f t="shared" ca="1" si="130"/>
        <v>234.78537201480685</v>
      </c>
      <c r="G477" s="28">
        <v>474</v>
      </c>
      <c r="H477" s="24">
        <f t="shared" ca="1" si="131"/>
        <v>1863.9416719999999</v>
      </c>
      <c r="I477" s="25">
        <f t="shared" ca="1" si="132"/>
        <v>235.15483850480004</v>
      </c>
      <c r="J477" s="155"/>
      <c r="K477" s="155"/>
      <c r="L477" s="129">
        <f t="shared" si="137"/>
        <v>0</v>
      </c>
      <c r="AX477">
        <f t="shared" ca="1" si="140"/>
        <v>322.12991576000002</v>
      </c>
      <c r="AY477">
        <f t="shared" ca="1" si="133"/>
        <v>326.87008423999998</v>
      </c>
      <c r="AZ477" cm="1">
        <f t="array" aca="1" ref="AZ477" ca="1">_xlfn.LET(_xlpm.rozsah, $J$3:$J$10001,_xlpm.podminka, (_xlpm.rozsah&gt;H477)*(ISNUMBER(_xlpm.rozsah)),_xlpm.indexy, IF(_xlpm.podminka, ROW(_xlpm.rozsah)-MIN(ROW(_xlpm.rozsah))+1),_xlpm.prvni, MIN(_xlpm.indexy),_xlpm.finalni, IF(_xlpm.prvni=1, 2, _xlpm.prvni),INDEX(_xlpm.rozsah, _xlpm.finalni))</f>
        <v>1900</v>
      </c>
      <c r="BA477" cm="1">
        <f t="array" aca="1" ref="BA477" ca="1">INDEX($J$3:$J$10001,MATCH(AZ477,$J$3:$J$10004,0)-1)</f>
        <v>1800</v>
      </c>
      <c r="BB477">
        <f t="shared" ca="1" si="127"/>
        <v>316</v>
      </c>
      <c r="BC477">
        <f t="shared" ca="1" si="127"/>
        <v>333</v>
      </c>
      <c r="BD477">
        <f t="shared" ca="1" si="141"/>
        <v>-17</v>
      </c>
      <c r="BE477">
        <f t="shared" ca="1" si="134"/>
        <v>322.12991576000002</v>
      </c>
      <c r="BF477">
        <f t="shared" ca="1" si="138"/>
        <v>321.62379728055731</v>
      </c>
      <c r="BG477">
        <f t="shared" ca="1" si="135"/>
        <v>327.37620271944269</v>
      </c>
      <c r="BH477" cm="1">
        <f t="array" aca="1" ref="BH477" ca="1">_xlfn.LET(_xlpm.rozsah, $J$3:$J$10001,_xlpm.podminka, (_xlpm.rozsah&gt;E477)*(ISNUMBER(_xlpm.rozsah)),_xlpm.indexy, IF(_xlpm.podminka, ROW(_xlpm.rozsah)-MIN(ROW(_xlpm.rozsah))+1),_xlpm.prvni, MIN(_xlpm.indexy),_xlpm.finalni, IF(_xlpm.prvni=1, 2, _xlpm.prvni),INDEX(_xlpm.rozsah, _xlpm.finalni))</f>
        <v>1900</v>
      </c>
      <c r="BI477" cm="1">
        <f t="array" aca="1" ref="BI477" ca="1">INDEX($J$3:$J$10001,MATCH(BH477,$J$3:$J$10004,0)-1)</f>
        <v>1800</v>
      </c>
      <c r="BJ477">
        <f t="shared" ca="1" si="128"/>
        <v>316</v>
      </c>
      <c r="BK477">
        <f t="shared" ca="1" si="128"/>
        <v>333</v>
      </c>
      <c r="BL477">
        <f t="shared" ca="1" si="139"/>
        <v>-17</v>
      </c>
      <c r="BM477">
        <f t="shared" ca="1" si="136"/>
        <v>321.62379728055731</v>
      </c>
    </row>
    <row r="478" spans="1:65" x14ac:dyDescent="0.25">
      <c r="A478" s="64">
        <v>475</v>
      </c>
      <c r="B478" s="64">
        <v>79</v>
      </c>
      <c r="C478" s="64">
        <v>73</v>
      </c>
      <c r="D478" s="18">
        <v>475</v>
      </c>
      <c r="E478" s="21">
        <f t="shared" ca="1" si="129"/>
        <v>1912.9814252969018</v>
      </c>
      <c r="F478" s="22">
        <f t="shared" ca="1" si="130"/>
        <v>229.16376952532187</v>
      </c>
      <c r="G478" s="23">
        <v>475</v>
      </c>
      <c r="H478" s="24">
        <f t="shared" ca="1" si="131"/>
        <v>1909.8867379999999</v>
      </c>
      <c r="I478" s="25">
        <f t="shared" ca="1" si="132"/>
        <v>229.52522900160002</v>
      </c>
      <c r="J478" s="155"/>
      <c r="K478" s="155"/>
      <c r="L478" s="129">
        <f t="shared" si="137"/>
        <v>0</v>
      </c>
      <c r="AX478">
        <f t="shared" ca="1" si="140"/>
        <v>314.41812192000003</v>
      </c>
      <c r="AY478">
        <f t="shared" ca="1" si="133"/>
        <v>301.58187807999997</v>
      </c>
      <c r="AZ478" cm="1">
        <f t="array" aca="1" ref="AZ478" ca="1">_xlfn.LET(_xlpm.rozsah, $J$3:$J$10001,_xlpm.podminka, (_xlpm.rozsah&gt;H478)*(ISNUMBER(_xlpm.rozsah)),_xlpm.indexy, IF(_xlpm.podminka, ROW(_xlpm.rozsah)-MIN(ROW(_xlpm.rozsah))+1),_xlpm.prvni, MIN(_xlpm.indexy),_xlpm.finalni, IF(_xlpm.prvni=1, 2, _xlpm.prvni),INDEX(_xlpm.rozsah, _xlpm.finalni))</f>
        <v>2000</v>
      </c>
      <c r="BA478" cm="1">
        <f t="array" aca="1" ref="BA478" ca="1">INDEX($J$3:$J$10001,MATCH(AZ478,$J$3:$J$10004,0)-1)</f>
        <v>1900</v>
      </c>
      <c r="BB478">
        <f t="shared" ca="1" si="127"/>
        <v>300</v>
      </c>
      <c r="BC478">
        <f t="shared" ca="1" si="127"/>
        <v>316</v>
      </c>
      <c r="BD478">
        <f t="shared" ca="1" si="141"/>
        <v>-16</v>
      </c>
      <c r="BE478">
        <f t="shared" ca="1" si="134"/>
        <v>314.41812192000003</v>
      </c>
      <c r="BF478">
        <f t="shared" ca="1" si="138"/>
        <v>313.92297195249574</v>
      </c>
      <c r="BG478">
        <f t="shared" ca="1" si="135"/>
        <v>302.07702804750426</v>
      </c>
      <c r="BH478" cm="1">
        <f t="array" aca="1" ref="BH478" ca="1">_xlfn.LET(_xlpm.rozsah, $J$3:$J$10001,_xlpm.podminka, (_xlpm.rozsah&gt;E478)*(ISNUMBER(_xlpm.rozsah)),_xlpm.indexy, IF(_xlpm.podminka, ROW(_xlpm.rozsah)-MIN(ROW(_xlpm.rozsah))+1),_xlpm.prvni, MIN(_xlpm.indexy),_xlpm.finalni, IF(_xlpm.prvni=1, 2, _xlpm.prvni),INDEX(_xlpm.rozsah, _xlpm.finalni))</f>
        <v>2000</v>
      </c>
      <c r="BI478" cm="1">
        <f t="array" aca="1" ref="BI478" ca="1">INDEX($J$3:$J$10001,MATCH(BH478,$J$3:$J$10004,0)-1)</f>
        <v>1900</v>
      </c>
      <c r="BJ478">
        <f t="shared" ca="1" si="128"/>
        <v>300</v>
      </c>
      <c r="BK478">
        <f t="shared" ca="1" si="128"/>
        <v>316</v>
      </c>
      <c r="BL478">
        <f t="shared" ca="1" si="139"/>
        <v>-16</v>
      </c>
      <c r="BM478">
        <f t="shared" ca="1" si="136"/>
        <v>313.92297195249574</v>
      </c>
    </row>
    <row r="479" spans="1:65" x14ac:dyDescent="0.25">
      <c r="A479" s="64">
        <v>476</v>
      </c>
      <c r="B479" s="64">
        <v>82</v>
      </c>
      <c r="C479" s="64">
        <v>73</v>
      </c>
      <c r="D479" s="18">
        <v>476</v>
      </c>
      <c r="E479" s="21">
        <f t="shared" ca="1" si="129"/>
        <v>1959.0440110676702</v>
      </c>
      <c r="F479" s="22">
        <f t="shared" ca="1" si="130"/>
        <v>223.78365950729611</v>
      </c>
      <c r="G479" s="28">
        <v>476</v>
      </c>
      <c r="H479" s="24">
        <f t="shared" ca="1" si="131"/>
        <v>1955.8318039999999</v>
      </c>
      <c r="I479" s="25">
        <f t="shared" ca="1" si="132"/>
        <v>224.15884529280001</v>
      </c>
      <c r="J479" s="155"/>
      <c r="K479" s="155"/>
      <c r="L479" s="129">
        <f t="shared" si="137"/>
        <v>0</v>
      </c>
      <c r="AX479">
        <f t="shared" ca="1" si="140"/>
        <v>307.06691136000001</v>
      </c>
      <c r="AY479">
        <f t="shared" ca="1" si="133"/>
        <v>308.93308863999999</v>
      </c>
      <c r="AZ479" cm="1">
        <f t="array" aca="1" ref="AZ479" ca="1">_xlfn.LET(_xlpm.rozsah, $J$3:$J$10001,_xlpm.podminka, (_xlpm.rozsah&gt;H479)*(ISNUMBER(_xlpm.rozsah)),_xlpm.indexy, IF(_xlpm.podminka, ROW(_xlpm.rozsah)-MIN(ROW(_xlpm.rozsah))+1),_xlpm.prvni, MIN(_xlpm.indexy),_xlpm.finalni, IF(_xlpm.prvni=1, 2, _xlpm.prvni),INDEX(_xlpm.rozsah, _xlpm.finalni))</f>
        <v>2000</v>
      </c>
      <c r="BA479" cm="1">
        <f t="array" aca="1" ref="BA479" ca="1">INDEX($J$3:$J$10001,MATCH(AZ479,$J$3:$J$10004,0)-1)</f>
        <v>1900</v>
      </c>
      <c r="BB479">
        <f t="shared" ca="1" si="127"/>
        <v>300</v>
      </c>
      <c r="BC479">
        <f t="shared" ca="1" si="127"/>
        <v>316</v>
      </c>
      <c r="BD479">
        <f t="shared" ca="1" si="141"/>
        <v>-16</v>
      </c>
      <c r="BE479">
        <f t="shared" ca="1" si="134"/>
        <v>307.06691136000001</v>
      </c>
      <c r="BF479">
        <f t="shared" ca="1" si="138"/>
        <v>306.55295822917276</v>
      </c>
      <c r="BG479">
        <f t="shared" ca="1" si="135"/>
        <v>309.44704177082724</v>
      </c>
      <c r="BH479" cm="1">
        <f t="array" aca="1" ref="BH479" ca="1">_xlfn.LET(_xlpm.rozsah, $J$3:$J$10001,_xlpm.podminka, (_xlpm.rozsah&gt;E479)*(ISNUMBER(_xlpm.rozsah)),_xlpm.indexy, IF(_xlpm.podminka, ROW(_xlpm.rozsah)-MIN(ROW(_xlpm.rozsah))+1),_xlpm.prvni, MIN(_xlpm.indexy),_xlpm.finalni, IF(_xlpm.prvni=1, 2, _xlpm.prvni),INDEX(_xlpm.rozsah, _xlpm.finalni))</f>
        <v>2000</v>
      </c>
      <c r="BI479" cm="1">
        <f t="array" aca="1" ref="BI479" ca="1">INDEX($J$3:$J$10001,MATCH(BH479,$J$3:$J$10004,0)-1)</f>
        <v>1900</v>
      </c>
      <c r="BJ479">
        <f t="shared" ca="1" si="128"/>
        <v>300</v>
      </c>
      <c r="BK479">
        <f t="shared" ca="1" si="128"/>
        <v>316</v>
      </c>
      <c r="BL479">
        <f t="shared" ca="1" si="139"/>
        <v>-16</v>
      </c>
      <c r="BM479">
        <f t="shared" ca="1" si="136"/>
        <v>306.55295822917276</v>
      </c>
    </row>
    <row r="480" spans="1:65" x14ac:dyDescent="0.25">
      <c r="A480" s="64">
        <v>477</v>
      </c>
      <c r="B480" s="64">
        <v>86</v>
      </c>
      <c r="C480" s="64">
        <v>73</v>
      </c>
      <c r="D480" s="18">
        <v>477</v>
      </c>
      <c r="E480" s="21">
        <f t="shared" ca="1" si="129"/>
        <v>2020.4607920953615</v>
      </c>
      <c r="F480" s="22">
        <f t="shared" ca="1" si="130"/>
        <v>216.01272435407722</v>
      </c>
      <c r="G480" s="23">
        <v>477</v>
      </c>
      <c r="H480" s="24">
        <f t="shared" ca="1" si="131"/>
        <v>2017.0918919999999</v>
      </c>
      <c r="I480" s="25">
        <f t="shared" ca="1" si="132"/>
        <v>216.504583768</v>
      </c>
      <c r="J480" s="155"/>
      <c r="K480" s="155"/>
      <c r="L480" s="129">
        <f t="shared" si="137"/>
        <v>0</v>
      </c>
      <c r="AX480">
        <f t="shared" ca="1" si="140"/>
        <v>296.58162160000001</v>
      </c>
      <c r="AY480">
        <f t="shared" ca="1" si="133"/>
        <v>283.41837839999999</v>
      </c>
      <c r="AZ480" cm="1">
        <f t="array" aca="1" ref="AZ480" ca="1">_xlfn.LET(_xlpm.rozsah, $J$3:$J$10001,_xlpm.podminka, (_xlpm.rozsah&gt;H480)*(ISNUMBER(_xlpm.rozsah)),_xlpm.indexy, IF(_xlpm.podminka, ROW(_xlpm.rozsah)-MIN(ROW(_xlpm.rozsah))+1),_xlpm.prvni, MIN(_xlpm.indexy),_xlpm.finalni, IF(_xlpm.prvni=1, 2, _xlpm.prvni),INDEX(_xlpm.rozsah, _xlpm.finalni))</f>
        <v>2100</v>
      </c>
      <c r="BA480" cm="1">
        <f t="array" aca="1" ref="BA480" ca="1">INDEX($J$3:$J$10001,MATCH(AZ480,$J$3:$J$10004,0)-1)</f>
        <v>2000</v>
      </c>
      <c r="BB480">
        <f t="shared" ca="1" si="127"/>
        <v>280</v>
      </c>
      <c r="BC480">
        <f t="shared" ca="1" si="127"/>
        <v>300</v>
      </c>
      <c r="BD480">
        <f t="shared" ca="1" si="141"/>
        <v>-20</v>
      </c>
      <c r="BE480">
        <f t="shared" ca="1" si="134"/>
        <v>296.58162160000001</v>
      </c>
      <c r="BF480">
        <f t="shared" ca="1" si="138"/>
        <v>295.90784158092771</v>
      </c>
      <c r="BG480">
        <f t="shared" ca="1" si="135"/>
        <v>284.09215841907229</v>
      </c>
      <c r="BH480" cm="1">
        <f t="array" aca="1" ref="BH480" ca="1">_xlfn.LET(_xlpm.rozsah, $J$3:$J$10001,_xlpm.podminka, (_xlpm.rozsah&gt;E480)*(ISNUMBER(_xlpm.rozsah)),_xlpm.indexy, IF(_xlpm.podminka, ROW(_xlpm.rozsah)-MIN(ROW(_xlpm.rozsah))+1),_xlpm.prvni, MIN(_xlpm.indexy),_xlpm.finalni, IF(_xlpm.prvni=1, 2, _xlpm.prvni),INDEX(_xlpm.rozsah, _xlpm.finalni))</f>
        <v>2100</v>
      </c>
      <c r="BI480" cm="1">
        <f t="array" aca="1" ref="BI480" ca="1">INDEX($J$3:$J$10001,MATCH(BH480,$J$3:$J$10004,0)-1)</f>
        <v>2000</v>
      </c>
      <c r="BJ480">
        <f t="shared" ca="1" si="128"/>
        <v>280</v>
      </c>
      <c r="BK480">
        <f t="shared" ca="1" si="128"/>
        <v>300</v>
      </c>
      <c r="BL480">
        <f t="shared" ca="1" si="139"/>
        <v>-20</v>
      </c>
      <c r="BM480">
        <f t="shared" ca="1" si="136"/>
        <v>295.90784158092771</v>
      </c>
    </row>
    <row r="481" spans="1:65" x14ac:dyDescent="0.25">
      <c r="A481" s="64">
        <v>478</v>
      </c>
      <c r="B481" s="64">
        <v>88</v>
      </c>
      <c r="C481" s="64">
        <v>72</v>
      </c>
      <c r="D481" s="18">
        <v>478</v>
      </c>
      <c r="E481" s="21">
        <f t="shared" ca="1" si="129"/>
        <v>2051.1691826092074</v>
      </c>
      <c r="F481" s="22">
        <f t="shared" ca="1" si="130"/>
        <v>208.63163770427414</v>
      </c>
      <c r="G481" s="28">
        <v>478</v>
      </c>
      <c r="H481" s="24">
        <f t="shared" ca="1" si="131"/>
        <v>2047.7219359999999</v>
      </c>
      <c r="I481" s="25">
        <f t="shared" ca="1" si="132"/>
        <v>209.12804121600001</v>
      </c>
      <c r="J481" s="155"/>
      <c r="K481" s="155"/>
      <c r="L481" s="129">
        <f t="shared" si="137"/>
        <v>0</v>
      </c>
      <c r="AX481">
        <f t="shared" ca="1" si="140"/>
        <v>290.45561280000004</v>
      </c>
      <c r="AY481">
        <f t="shared" ca="1" si="133"/>
        <v>289.54438719999996</v>
      </c>
      <c r="AZ481" cm="1">
        <f t="array" aca="1" ref="AZ481" ca="1">_xlfn.LET(_xlpm.rozsah, $J$3:$J$10001,_xlpm.podminka, (_xlpm.rozsah&gt;H481)*(ISNUMBER(_xlpm.rozsah)),_xlpm.indexy, IF(_xlpm.podminka, ROW(_xlpm.rozsah)-MIN(ROW(_xlpm.rozsah))+1),_xlpm.prvni, MIN(_xlpm.indexy),_xlpm.finalni, IF(_xlpm.prvni=1, 2, _xlpm.prvni),INDEX(_xlpm.rozsah, _xlpm.finalni))</f>
        <v>2100</v>
      </c>
      <c r="BA481" cm="1">
        <f t="array" aca="1" ref="BA481" ca="1">INDEX($J$3:$J$10001,MATCH(AZ481,$J$3:$J$10004,0)-1)</f>
        <v>2000</v>
      </c>
      <c r="BB481">
        <f t="shared" ref="BB481:BC544" ca="1" si="142">IF(ISERROR(MATCH(AZ481,$J$1:$J$10000,0)), 0, INDEX($K$1:$K$10000, MATCH(AZ481,$J$1:$J$10000,0)))</f>
        <v>280</v>
      </c>
      <c r="BC481">
        <f t="shared" ca="1" si="142"/>
        <v>300</v>
      </c>
      <c r="BD481">
        <f t="shared" ca="1" si="141"/>
        <v>-20</v>
      </c>
      <c r="BE481">
        <f t="shared" ca="1" si="134"/>
        <v>290.45561280000004</v>
      </c>
      <c r="BF481">
        <f t="shared" ca="1" si="138"/>
        <v>289.76616347815855</v>
      </c>
      <c r="BG481">
        <f t="shared" ca="1" si="135"/>
        <v>290.23383652184145</v>
      </c>
      <c r="BH481" cm="1">
        <f t="array" aca="1" ref="BH481" ca="1">_xlfn.LET(_xlpm.rozsah, $J$3:$J$10001,_xlpm.podminka, (_xlpm.rozsah&gt;E481)*(ISNUMBER(_xlpm.rozsah)),_xlpm.indexy, IF(_xlpm.podminka, ROW(_xlpm.rozsah)-MIN(ROW(_xlpm.rozsah))+1),_xlpm.prvni, MIN(_xlpm.indexy),_xlpm.finalni, IF(_xlpm.prvni=1, 2, _xlpm.prvni),INDEX(_xlpm.rozsah, _xlpm.finalni))</f>
        <v>2100</v>
      </c>
      <c r="BI481" cm="1">
        <f t="array" aca="1" ref="BI481" ca="1">INDEX($J$3:$J$10001,MATCH(BH481,$J$3:$J$10004,0)-1)</f>
        <v>2000</v>
      </c>
      <c r="BJ481">
        <f t="shared" ca="1" si="128"/>
        <v>280</v>
      </c>
      <c r="BK481">
        <f t="shared" ca="1" si="128"/>
        <v>300</v>
      </c>
      <c r="BL481">
        <f t="shared" ca="1" si="139"/>
        <v>-20</v>
      </c>
      <c r="BM481">
        <f t="shared" ca="1" si="136"/>
        <v>289.76616347815855</v>
      </c>
    </row>
    <row r="482" spans="1:65" x14ac:dyDescent="0.25">
      <c r="A482" s="64">
        <v>479</v>
      </c>
      <c r="B482" s="64">
        <v>92</v>
      </c>
      <c r="C482" s="64">
        <v>71</v>
      </c>
      <c r="D482" s="18">
        <v>479</v>
      </c>
      <c r="E482" s="21">
        <f t="shared" ca="1" si="129"/>
        <v>2112.5859636368987</v>
      </c>
      <c r="F482" s="22">
        <f t="shared" ca="1" si="130"/>
        <v>195.67238803623067</v>
      </c>
      <c r="G482" s="23">
        <v>479</v>
      </c>
      <c r="H482" s="24">
        <f t="shared" ca="1" si="131"/>
        <v>2108.9820239999999</v>
      </c>
      <c r="I482" s="25">
        <f t="shared" ca="1" si="132"/>
        <v>196.567967036</v>
      </c>
      <c r="J482" s="155"/>
      <c r="K482" s="155"/>
      <c r="L482" s="129">
        <f t="shared" si="137"/>
        <v>0</v>
      </c>
      <c r="AX482">
        <f t="shared" ca="1" si="140"/>
        <v>276.85629160000002</v>
      </c>
      <c r="AY482">
        <f t="shared" ca="1" si="133"/>
        <v>248.14370839999998</v>
      </c>
      <c r="AZ482" cm="1">
        <f t="array" aca="1" ref="AZ482" ca="1">_xlfn.LET(_xlpm.rozsah, $J$3:$J$10001,_xlpm.podminka, (_xlpm.rozsah&gt;H482)*(ISNUMBER(_xlpm.rozsah)),_xlpm.indexy, IF(_xlpm.podminka, ROW(_xlpm.rozsah)-MIN(ROW(_xlpm.rozsah))+1),_xlpm.prvni, MIN(_xlpm.indexy),_xlpm.finalni, IF(_xlpm.prvni=1, 2, _xlpm.prvni),INDEX(_xlpm.rozsah, _xlpm.finalni))</f>
        <v>2200</v>
      </c>
      <c r="BA482" cm="1">
        <f t="array" aca="1" ref="BA482" ca="1">INDEX($J$3:$J$10001,MATCH(AZ482,$J$3:$J$10004,0)-1)</f>
        <v>2100</v>
      </c>
      <c r="BB482">
        <f t="shared" ca="1" si="142"/>
        <v>245</v>
      </c>
      <c r="BC482">
        <f t="shared" ca="1" si="142"/>
        <v>280</v>
      </c>
      <c r="BD482">
        <f t="shared" ca="1" si="141"/>
        <v>-35</v>
      </c>
      <c r="BE482">
        <f t="shared" ca="1" si="134"/>
        <v>276.85629160000002</v>
      </c>
      <c r="BF482">
        <f t="shared" ca="1" si="138"/>
        <v>275.59491272708544</v>
      </c>
      <c r="BG482">
        <f t="shared" ca="1" si="135"/>
        <v>249.40508727291453</v>
      </c>
      <c r="BH482" cm="1">
        <f t="array" aca="1" ref="BH482" ca="1">_xlfn.LET(_xlpm.rozsah, $J$3:$J$10001,_xlpm.podminka, (_xlpm.rozsah&gt;E482)*(ISNUMBER(_xlpm.rozsah)),_xlpm.indexy, IF(_xlpm.podminka, ROW(_xlpm.rozsah)-MIN(ROW(_xlpm.rozsah))+1),_xlpm.prvni, MIN(_xlpm.indexy),_xlpm.finalni, IF(_xlpm.prvni=1, 2, _xlpm.prvni),INDEX(_xlpm.rozsah, _xlpm.finalni))</f>
        <v>2200</v>
      </c>
      <c r="BI482" cm="1">
        <f t="array" aca="1" ref="BI482" ca="1">INDEX($J$3:$J$10001,MATCH(BH482,$J$3:$J$10004,0)-1)</f>
        <v>2100</v>
      </c>
      <c r="BJ482">
        <f t="shared" ca="1" si="128"/>
        <v>245</v>
      </c>
      <c r="BK482">
        <f t="shared" ca="1" si="128"/>
        <v>280</v>
      </c>
      <c r="BL482">
        <f t="shared" ca="1" si="139"/>
        <v>-35</v>
      </c>
      <c r="BM482">
        <f t="shared" ca="1" si="136"/>
        <v>275.59491272708544</v>
      </c>
    </row>
    <row r="483" spans="1:65" x14ac:dyDescent="0.25">
      <c r="A483" s="64">
        <v>480</v>
      </c>
      <c r="B483" s="64">
        <v>97</v>
      </c>
      <c r="C483" s="64">
        <v>54</v>
      </c>
      <c r="D483" s="18">
        <v>480</v>
      </c>
      <c r="E483" s="21">
        <f t="shared" ca="1" si="129"/>
        <v>2189.3569399215121</v>
      </c>
      <c r="F483" s="22">
        <f t="shared" ca="1" si="130"/>
        <v>134.3115383548342</v>
      </c>
      <c r="G483" s="28">
        <v>480</v>
      </c>
      <c r="H483" s="24">
        <f t="shared" ca="1" si="131"/>
        <v>2185.5571339999997</v>
      </c>
      <c r="I483" s="25">
        <f t="shared" ca="1" si="132"/>
        <v>135.02970167400005</v>
      </c>
      <c r="J483" s="155"/>
      <c r="K483" s="155"/>
      <c r="L483" s="129">
        <f t="shared" si="137"/>
        <v>0</v>
      </c>
      <c r="AX483">
        <f t="shared" ca="1" si="140"/>
        <v>250.05500310000011</v>
      </c>
      <c r="AY483">
        <f t="shared" ca="1" si="133"/>
        <v>274.94499689999986</v>
      </c>
      <c r="AZ483" cm="1">
        <f t="array" aca="1" ref="AZ483" ca="1">_xlfn.LET(_xlpm.rozsah, $J$3:$J$10001,_xlpm.podminka, (_xlpm.rozsah&gt;H483)*(ISNUMBER(_xlpm.rozsah)),_xlpm.indexy, IF(_xlpm.podminka, ROW(_xlpm.rozsah)-MIN(ROW(_xlpm.rozsah))+1),_xlpm.prvni, MIN(_xlpm.indexy),_xlpm.finalni, IF(_xlpm.prvni=1, 2, _xlpm.prvni),INDEX(_xlpm.rozsah, _xlpm.finalni))</f>
        <v>2200</v>
      </c>
      <c r="BA483" cm="1">
        <f t="array" aca="1" ref="BA483" ca="1">INDEX($J$3:$J$10001,MATCH(AZ483,$J$3:$J$10004,0)-1)</f>
        <v>2100</v>
      </c>
      <c r="BB483">
        <f t="shared" ca="1" si="142"/>
        <v>245</v>
      </c>
      <c r="BC483">
        <f t="shared" ca="1" si="142"/>
        <v>280</v>
      </c>
      <c r="BD483">
        <f t="shared" ca="1" si="141"/>
        <v>-35</v>
      </c>
      <c r="BE483">
        <f t="shared" ca="1" si="134"/>
        <v>250.05500310000011</v>
      </c>
      <c r="BF483">
        <f t="shared" ca="1" si="138"/>
        <v>248.72507102747076</v>
      </c>
      <c r="BG483">
        <f t="shared" ca="1" si="135"/>
        <v>276.27492897252921</v>
      </c>
      <c r="BH483" cm="1">
        <f t="array" aca="1" ref="BH483" ca="1">_xlfn.LET(_xlpm.rozsah, $J$3:$J$10001,_xlpm.podminka, (_xlpm.rozsah&gt;E483)*(ISNUMBER(_xlpm.rozsah)),_xlpm.indexy, IF(_xlpm.podminka, ROW(_xlpm.rozsah)-MIN(ROW(_xlpm.rozsah))+1),_xlpm.prvni, MIN(_xlpm.indexy),_xlpm.finalni, IF(_xlpm.prvni=1, 2, _xlpm.prvni),INDEX(_xlpm.rozsah, _xlpm.finalni))</f>
        <v>2200</v>
      </c>
      <c r="BI483" cm="1">
        <f t="array" aca="1" ref="BI483" ca="1">INDEX($J$3:$J$10001,MATCH(BH483,$J$3:$J$10004,0)-1)</f>
        <v>2100</v>
      </c>
      <c r="BJ483">
        <f t="shared" ca="1" si="128"/>
        <v>245</v>
      </c>
      <c r="BK483">
        <f t="shared" ca="1" si="128"/>
        <v>280</v>
      </c>
      <c r="BL483">
        <f t="shared" ca="1" si="139"/>
        <v>-35</v>
      </c>
      <c r="BM483">
        <f t="shared" ca="1" si="136"/>
        <v>248.72507102747076</v>
      </c>
    </row>
    <row r="484" spans="1:65" x14ac:dyDescent="0.25">
      <c r="A484" s="64">
        <v>481</v>
      </c>
      <c r="B484" s="64">
        <v>73</v>
      </c>
      <c r="C484" s="64">
        <v>43</v>
      </c>
      <c r="D484" s="18">
        <v>481</v>
      </c>
      <c r="E484" s="21">
        <f t="shared" ca="1" si="129"/>
        <v>1820.8562537553648</v>
      </c>
      <c r="F484" s="22">
        <f t="shared" ca="1" si="130"/>
        <v>141.66540785048284</v>
      </c>
      <c r="G484" s="23">
        <v>481</v>
      </c>
      <c r="H484" s="24">
        <f t="shared" ca="1" si="131"/>
        <v>1817.9966059999999</v>
      </c>
      <c r="I484" s="25">
        <f t="shared" ca="1" si="132"/>
        <v>141.87444810139999</v>
      </c>
      <c r="J484" s="155"/>
      <c r="K484" s="155"/>
      <c r="L484" s="129">
        <f t="shared" si="137"/>
        <v>0</v>
      </c>
      <c r="AX484">
        <f t="shared" ca="1" si="140"/>
        <v>329.94057698</v>
      </c>
      <c r="AY484">
        <f t="shared" ca="1" si="133"/>
        <v>319.05942302</v>
      </c>
      <c r="AZ484" cm="1">
        <f t="array" aca="1" ref="AZ484" ca="1">_xlfn.LET(_xlpm.rozsah, $J$3:$J$10001,_xlpm.podminka, (_xlpm.rozsah&gt;H484)*(ISNUMBER(_xlpm.rozsah)),_xlpm.indexy, IF(_xlpm.podminka, ROW(_xlpm.rozsah)-MIN(ROW(_xlpm.rozsah))+1),_xlpm.prvni, MIN(_xlpm.indexy),_xlpm.finalni, IF(_xlpm.prvni=1, 2, _xlpm.prvni),INDEX(_xlpm.rozsah, _xlpm.finalni))</f>
        <v>1900</v>
      </c>
      <c r="BA484" cm="1">
        <f t="array" aca="1" ref="BA484" ca="1">INDEX($J$3:$J$10001,MATCH(AZ484,$J$3:$J$10004,0)-1)</f>
        <v>1800</v>
      </c>
      <c r="BB484">
        <f t="shared" ca="1" si="142"/>
        <v>316</v>
      </c>
      <c r="BC484">
        <f t="shared" ca="1" si="142"/>
        <v>333</v>
      </c>
      <c r="BD484">
        <f t="shared" ca="1" si="141"/>
        <v>-17</v>
      </c>
      <c r="BE484">
        <f t="shared" ca="1" si="134"/>
        <v>329.94057698</v>
      </c>
      <c r="BF484">
        <f t="shared" ca="1" si="138"/>
        <v>329.45443686158796</v>
      </c>
      <c r="BG484">
        <f t="shared" ca="1" si="135"/>
        <v>319.54556313841204</v>
      </c>
      <c r="BH484" cm="1">
        <f t="array" aca="1" ref="BH484" ca="1">_xlfn.LET(_xlpm.rozsah, $J$3:$J$10001,_xlpm.podminka, (_xlpm.rozsah&gt;E484)*(ISNUMBER(_xlpm.rozsah)),_xlpm.indexy, IF(_xlpm.podminka, ROW(_xlpm.rozsah)-MIN(ROW(_xlpm.rozsah))+1),_xlpm.prvni, MIN(_xlpm.indexy),_xlpm.finalni, IF(_xlpm.prvni=1, 2, _xlpm.prvni),INDEX(_xlpm.rozsah, _xlpm.finalni))</f>
        <v>1900</v>
      </c>
      <c r="BI484" cm="1">
        <f t="array" aca="1" ref="BI484" ca="1">INDEX($J$3:$J$10001,MATCH(BH484,$J$3:$J$10004,0)-1)</f>
        <v>1800</v>
      </c>
      <c r="BJ484">
        <f t="shared" ca="1" si="128"/>
        <v>316</v>
      </c>
      <c r="BK484">
        <f t="shared" ca="1" si="128"/>
        <v>333</v>
      </c>
      <c r="BL484">
        <f t="shared" ca="1" si="139"/>
        <v>-17</v>
      </c>
      <c r="BM484">
        <f t="shared" ca="1" si="136"/>
        <v>329.45443686158796</v>
      </c>
    </row>
    <row r="485" spans="1:65" x14ac:dyDescent="0.25">
      <c r="A485" s="64">
        <v>482</v>
      </c>
      <c r="B485" s="64">
        <v>36</v>
      </c>
      <c r="C485" s="64">
        <v>64</v>
      </c>
      <c r="D485" s="18">
        <v>482</v>
      </c>
      <c r="E485" s="21">
        <f t="shared" ca="1" si="129"/>
        <v>1252.7510292492211</v>
      </c>
      <c r="F485" s="22">
        <f t="shared" ca="1" si="130"/>
        <v>214.92819761585045</v>
      </c>
      <c r="G485" s="28">
        <v>482</v>
      </c>
      <c r="H485" s="24">
        <f t="shared" ca="1" si="131"/>
        <v>1251.340792</v>
      </c>
      <c r="I485" s="25">
        <f t="shared" ca="1" si="132"/>
        <v>214.65743206399998</v>
      </c>
      <c r="J485" s="155"/>
      <c r="K485" s="155"/>
      <c r="L485" s="129">
        <f t="shared" si="137"/>
        <v>0</v>
      </c>
      <c r="AX485">
        <f t="shared" ca="1" si="140"/>
        <v>335.40223759999998</v>
      </c>
      <c r="AY485">
        <f t="shared" ca="1" si="133"/>
        <v>335.40223759999998</v>
      </c>
      <c r="AZ485" cm="1">
        <f t="array" aca="1" ref="AZ485" ca="1">_xlfn.LET(_xlpm.rozsah, $J$3:$J$10001,_xlpm.podminka, (_xlpm.rozsah&gt;H485)*(ISNUMBER(_xlpm.rozsah)),_xlpm.indexy, IF(_xlpm.podminka, ROW(_xlpm.rozsah)-MIN(ROW(_xlpm.rozsah))+1),_xlpm.prvni, MIN(_xlpm.indexy),_xlpm.finalni, IF(_xlpm.prvni=1, 2, _xlpm.prvni),INDEX(_xlpm.rozsah, _xlpm.finalni))</f>
        <v>1300</v>
      </c>
      <c r="BA485" cm="1">
        <f t="array" aca="1" ref="BA485" ca="1">INDEX($J$3:$J$10001,MATCH(AZ485,$J$3:$J$10004,0)-1)</f>
        <v>1200</v>
      </c>
      <c r="BB485">
        <f t="shared" ca="1" si="142"/>
        <v>350</v>
      </c>
      <c r="BC485">
        <f t="shared" ca="1" si="142"/>
        <v>320</v>
      </c>
      <c r="BD485">
        <f t="shared" ca="1" si="141"/>
        <v>30</v>
      </c>
      <c r="BE485">
        <f t="shared" ca="1" si="134"/>
        <v>334.59776240000002</v>
      </c>
      <c r="BF485">
        <f t="shared" ca="1" si="138"/>
        <v>335.82530877476631</v>
      </c>
      <c r="BG485">
        <f t="shared" ca="1" si="135"/>
        <v>335.82530877476631</v>
      </c>
      <c r="BH485" cm="1">
        <f t="array" aca="1" ref="BH485" ca="1">_xlfn.LET(_xlpm.rozsah, $J$3:$J$10001,_xlpm.podminka, (_xlpm.rozsah&gt;E485)*(ISNUMBER(_xlpm.rozsah)),_xlpm.indexy, IF(_xlpm.podminka, ROW(_xlpm.rozsah)-MIN(ROW(_xlpm.rozsah))+1),_xlpm.prvni, MIN(_xlpm.indexy),_xlpm.finalni, IF(_xlpm.prvni=1, 2, _xlpm.prvni),INDEX(_xlpm.rozsah, _xlpm.finalni))</f>
        <v>1300</v>
      </c>
      <c r="BI485" cm="1">
        <f t="array" aca="1" ref="BI485" ca="1">INDEX($J$3:$J$10001,MATCH(BH485,$J$3:$J$10004,0)-1)</f>
        <v>1200</v>
      </c>
      <c r="BJ485">
        <f t="shared" ca="1" si="128"/>
        <v>350</v>
      </c>
      <c r="BK485">
        <f t="shared" ca="1" si="128"/>
        <v>320</v>
      </c>
      <c r="BL485">
        <f t="shared" ca="1" si="139"/>
        <v>30</v>
      </c>
      <c r="BM485">
        <f t="shared" ca="1" si="136"/>
        <v>334.17469122523369</v>
      </c>
    </row>
    <row r="486" spans="1:65" x14ac:dyDescent="0.25">
      <c r="A486" s="64">
        <v>483</v>
      </c>
      <c r="B486" s="64">
        <v>63</v>
      </c>
      <c r="C486" s="64">
        <v>31</v>
      </c>
      <c r="D486" s="18">
        <v>483</v>
      </c>
      <c r="E486" s="21">
        <f t="shared" ca="1" si="129"/>
        <v>1667.3143011861368</v>
      </c>
      <c r="F486" s="22">
        <f t="shared" ca="1" si="130"/>
        <v>109.3106053305838</v>
      </c>
      <c r="G486" s="23">
        <v>483</v>
      </c>
      <c r="H486" s="24">
        <f t="shared" ca="1" si="131"/>
        <v>1664.8463859999999</v>
      </c>
      <c r="I486" s="25">
        <f t="shared" ca="1" si="132"/>
        <v>109.37180962719999</v>
      </c>
      <c r="J486" s="155"/>
      <c r="K486" s="155"/>
      <c r="L486" s="129">
        <f t="shared" si="137"/>
        <v>0</v>
      </c>
      <c r="AX486">
        <f t="shared" ca="1" si="140"/>
        <v>352.81228912</v>
      </c>
      <c r="AY486">
        <f t="shared" ca="1" si="133"/>
        <v>355.18771088</v>
      </c>
      <c r="AZ486" cm="1">
        <f t="array" aca="1" ref="AZ486" ca="1">_xlfn.LET(_xlpm.rozsah, $J$3:$J$10001,_xlpm.podminka, (_xlpm.rozsah&gt;H486)*(ISNUMBER(_xlpm.rozsah)),_xlpm.indexy, IF(_xlpm.podminka, ROW(_xlpm.rozsah)-MIN(ROW(_xlpm.rozsah))+1),_xlpm.prvni, MIN(_xlpm.indexy),_xlpm.finalni, IF(_xlpm.prvni=1, 2, _xlpm.prvni),INDEX(_xlpm.rozsah, _xlpm.finalni))</f>
        <v>1700</v>
      </c>
      <c r="BA486" cm="1">
        <f t="array" aca="1" ref="BA486" ca="1">INDEX($J$3:$J$10001,MATCH(AZ486,$J$3:$J$10004,0)-1)</f>
        <v>1600</v>
      </c>
      <c r="BB486">
        <f t="shared" ca="1" si="142"/>
        <v>350</v>
      </c>
      <c r="BC486">
        <f t="shared" ca="1" si="142"/>
        <v>358</v>
      </c>
      <c r="BD486">
        <f t="shared" ca="1" si="141"/>
        <v>-8</v>
      </c>
      <c r="BE486">
        <f t="shared" ca="1" si="134"/>
        <v>352.81228912</v>
      </c>
      <c r="BF486">
        <f t="shared" ca="1" si="138"/>
        <v>352.61485590510904</v>
      </c>
      <c r="BG486">
        <f t="shared" ca="1" si="135"/>
        <v>355.38514409489096</v>
      </c>
      <c r="BH486" cm="1">
        <f t="array" aca="1" ref="BH486" ca="1">_xlfn.LET(_xlpm.rozsah, $J$3:$J$10001,_xlpm.podminka, (_xlpm.rozsah&gt;E486)*(ISNUMBER(_xlpm.rozsah)),_xlpm.indexy, IF(_xlpm.podminka, ROW(_xlpm.rozsah)-MIN(ROW(_xlpm.rozsah))+1),_xlpm.prvni, MIN(_xlpm.indexy),_xlpm.finalni, IF(_xlpm.prvni=1, 2, _xlpm.prvni),INDEX(_xlpm.rozsah, _xlpm.finalni))</f>
        <v>1700</v>
      </c>
      <c r="BI486" cm="1">
        <f t="array" aca="1" ref="BI486" ca="1">INDEX($J$3:$J$10001,MATCH(BH486,$J$3:$J$10004,0)-1)</f>
        <v>1600</v>
      </c>
      <c r="BJ486">
        <f t="shared" ca="1" si="128"/>
        <v>350</v>
      </c>
      <c r="BK486">
        <f t="shared" ca="1" si="128"/>
        <v>358</v>
      </c>
      <c r="BL486">
        <f t="shared" ca="1" si="139"/>
        <v>-8</v>
      </c>
      <c r="BM486">
        <f t="shared" ca="1" si="136"/>
        <v>352.61485590510904</v>
      </c>
    </row>
    <row r="487" spans="1:65" x14ac:dyDescent="0.25">
      <c r="A487" s="64">
        <v>484</v>
      </c>
      <c r="B487" s="64">
        <v>78</v>
      </c>
      <c r="C487" s="64">
        <v>1</v>
      </c>
      <c r="D487" s="18">
        <v>484</v>
      </c>
      <c r="E487" s="21">
        <f t="shared" ca="1" si="129"/>
        <v>1897.6272300399792</v>
      </c>
      <c r="F487" s="22">
        <f t="shared" ca="1" si="130"/>
        <v>3.1640337089320356</v>
      </c>
      <c r="G487" s="28">
        <v>484</v>
      </c>
      <c r="H487" s="24">
        <f t="shared" ca="1" si="131"/>
        <v>1894.5717159999999</v>
      </c>
      <c r="I487" s="25">
        <f t="shared" ca="1" si="132"/>
        <v>3.1692280828000001</v>
      </c>
      <c r="J487" s="155"/>
      <c r="K487" s="155"/>
      <c r="L487" s="129">
        <f t="shared" si="137"/>
        <v>0</v>
      </c>
      <c r="AX487">
        <f t="shared" ca="1" si="140"/>
        <v>316.92280828000003</v>
      </c>
      <c r="AY487">
        <f t="shared" ca="1" si="133"/>
        <v>332.07719171999997</v>
      </c>
      <c r="AZ487" cm="1">
        <f t="array" aca="1" ref="AZ487" ca="1">_xlfn.LET(_xlpm.rozsah, $J$3:$J$10001,_xlpm.podminka, (_xlpm.rozsah&gt;H487)*(ISNUMBER(_xlpm.rozsah)),_xlpm.indexy, IF(_xlpm.podminka, ROW(_xlpm.rozsah)-MIN(ROW(_xlpm.rozsah))+1),_xlpm.prvni, MIN(_xlpm.indexy),_xlpm.finalni, IF(_xlpm.prvni=1, 2, _xlpm.prvni),INDEX(_xlpm.rozsah, _xlpm.finalni))</f>
        <v>1900</v>
      </c>
      <c r="BA487" cm="1">
        <f t="array" aca="1" ref="BA487" ca="1">INDEX($J$3:$J$10001,MATCH(AZ487,$J$3:$J$10004,0)-1)</f>
        <v>1800</v>
      </c>
      <c r="BB487">
        <f t="shared" ca="1" si="142"/>
        <v>316</v>
      </c>
      <c r="BC487">
        <f t="shared" ca="1" si="142"/>
        <v>333</v>
      </c>
      <c r="BD487">
        <f t="shared" ca="1" si="141"/>
        <v>-17</v>
      </c>
      <c r="BE487">
        <f t="shared" ca="1" si="134"/>
        <v>316.92280828000003</v>
      </c>
      <c r="BF487">
        <f t="shared" ca="1" si="138"/>
        <v>316.40337089320354</v>
      </c>
      <c r="BG487">
        <f t="shared" ca="1" si="135"/>
        <v>332.59662910679646</v>
      </c>
      <c r="BH487" cm="1">
        <f t="array" aca="1" ref="BH487" ca="1">_xlfn.LET(_xlpm.rozsah, $J$3:$J$10001,_xlpm.podminka, (_xlpm.rozsah&gt;E487)*(ISNUMBER(_xlpm.rozsah)),_xlpm.indexy, IF(_xlpm.podminka, ROW(_xlpm.rozsah)-MIN(ROW(_xlpm.rozsah))+1),_xlpm.prvni, MIN(_xlpm.indexy),_xlpm.finalni, IF(_xlpm.prvni=1, 2, _xlpm.prvni),INDEX(_xlpm.rozsah, _xlpm.finalni))</f>
        <v>1900</v>
      </c>
      <c r="BI487" cm="1">
        <f t="array" aca="1" ref="BI487" ca="1">INDEX($J$3:$J$10001,MATCH(BH487,$J$3:$J$10004,0)-1)</f>
        <v>1800</v>
      </c>
      <c r="BJ487">
        <f t="shared" ca="1" si="128"/>
        <v>316</v>
      </c>
      <c r="BK487">
        <f t="shared" ca="1" si="128"/>
        <v>333</v>
      </c>
      <c r="BL487">
        <f t="shared" ca="1" si="139"/>
        <v>-17</v>
      </c>
      <c r="BM487">
        <f t="shared" ca="1" si="136"/>
        <v>316.40337089320354</v>
      </c>
    </row>
    <row r="488" spans="1:65" x14ac:dyDescent="0.25">
      <c r="A488" s="64">
        <v>485</v>
      </c>
      <c r="B488" s="64">
        <v>69</v>
      </c>
      <c r="C488" s="64">
        <v>27</v>
      </c>
      <c r="D488" s="18">
        <v>485</v>
      </c>
      <c r="E488" s="21">
        <f t="shared" ca="1" si="129"/>
        <v>1759.4394727276735</v>
      </c>
      <c r="F488" s="22">
        <f t="shared" ca="1" si="130"/>
        <v>91.771728201799775</v>
      </c>
      <c r="G488" s="23">
        <v>485</v>
      </c>
      <c r="H488" s="24">
        <f t="shared" ca="1" si="131"/>
        <v>1756.7365179999999</v>
      </c>
      <c r="I488" s="25">
        <f t="shared" ca="1" si="132"/>
        <v>91.895793823799991</v>
      </c>
      <c r="J488" s="155"/>
      <c r="K488" s="155"/>
      <c r="L488" s="129">
        <f t="shared" si="137"/>
        <v>0</v>
      </c>
      <c r="AX488">
        <f t="shared" ca="1" si="140"/>
        <v>340.35479193999998</v>
      </c>
      <c r="AY488">
        <f t="shared" ca="1" si="133"/>
        <v>342.64520806000002</v>
      </c>
      <c r="AZ488" cm="1">
        <f t="array" aca="1" ref="AZ488" ca="1">_xlfn.LET(_xlpm.rozsah, $J$3:$J$10001,_xlpm.podminka, (_xlpm.rozsah&gt;H488)*(ISNUMBER(_xlpm.rozsah)),_xlpm.indexy, IF(_xlpm.podminka, ROW(_xlpm.rozsah)-MIN(ROW(_xlpm.rozsah))+1),_xlpm.prvni, MIN(_xlpm.indexy),_xlpm.finalni, IF(_xlpm.prvni=1, 2, _xlpm.prvni),INDEX(_xlpm.rozsah, _xlpm.finalni))</f>
        <v>1800</v>
      </c>
      <c r="BA488" cm="1">
        <f t="array" aca="1" ref="BA488" ca="1">INDEX($J$3:$J$10001,MATCH(AZ488,$J$3:$J$10004,0)-1)</f>
        <v>1700</v>
      </c>
      <c r="BB488">
        <f t="shared" ca="1" si="142"/>
        <v>333</v>
      </c>
      <c r="BC488">
        <f t="shared" ca="1" si="142"/>
        <v>350</v>
      </c>
      <c r="BD488">
        <f t="shared" ca="1" si="141"/>
        <v>-17</v>
      </c>
      <c r="BE488">
        <f t="shared" ca="1" si="134"/>
        <v>340.35479193999998</v>
      </c>
      <c r="BF488">
        <f t="shared" ca="1" si="138"/>
        <v>339.8952896362955</v>
      </c>
      <c r="BG488">
        <f t="shared" ca="1" si="135"/>
        <v>343.1047103637045</v>
      </c>
      <c r="BH488" cm="1">
        <f t="array" aca="1" ref="BH488" ca="1">_xlfn.LET(_xlpm.rozsah, $J$3:$J$10001,_xlpm.podminka, (_xlpm.rozsah&gt;E488)*(ISNUMBER(_xlpm.rozsah)),_xlpm.indexy, IF(_xlpm.podminka, ROW(_xlpm.rozsah)-MIN(ROW(_xlpm.rozsah))+1),_xlpm.prvni, MIN(_xlpm.indexy),_xlpm.finalni, IF(_xlpm.prvni=1, 2, _xlpm.prvni),INDEX(_xlpm.rozsah, _xlpm.finalni))</f>
        <v>1800</v>
      </c>
      <c r="BI488" cm="1">
        <f t="array" aca="1" ref="BI488" ca="1">INDEX($J$3:$J$10001,MATCH(BH488,$J$3:$J$10004,0)-1)</f>
        <v>1700</v>
      </c>
      <c r="BJ488">
        <f t="shared" ca="1" si="128"/>
        <v>333</v>
      </c>
      <c r="BK488">
        <f t="shared" ca="1" si="128"/>
        <v>350</v>
      </c>
      <c r="BL488">
        <f t="shared" ca="1" si="139"/>
        <v>-17</v>
      </c>
      <c r="BM488">
        <f t="shared" ca="1" si="136"/>
        <v>339.8952896362955</v>
      </c>
    </row>
    <row r="489" spans="1:65" x14ac:dyDescent="0.25">
      <c r="A489" s="64">
        <v>486</v>
      </c>
      <c r="B489" s="64">
        <v>67</v>
      </c>
      <c r="C489" s="64">
        <v>28</v>
      </c>
      <c r="D489" s="18">
        <v>486</v>
      </c>
      <c r="E489" s="21">
        <f t="shared" ca="1" si="129"/>
        <v>1728.7310822138281</v>
      </c>
      <c r="F489" s="22">
        <f t="shared" ca="1" si="130"/>
        <v>96.632400486621776</v>
      </c>
      <c r="G489" s="28">
        <v>486</v>
      </c>
      <c r="H489" s="24">
        <f t="shared" ca="1" si="131"/>
        <v>1726.1064739999999</v>
      </c>
      <c r="I489" s="25">
        <f t="shared" ca="1" si="132"/>
        <v>96.75733183760002</v>
      </c>
      <c r="J489" s="155"/>
      <c r="K489" s="155"/>
      <c r="L489" s="129">
        <f t="shared" si="137"/>
        <v>0</v>
      </c>
      <c r="AX489">
        <f t="shared" ca="1" si="140"/>
        <v>345.56189942000003</v>
      </c>
      <c r="AY489">
        <f t="shared" ca="1" si="133"/>
        <v>337.43810057999997</v>
      </c>
      <c r="AZ489" cm="1">
        <f t="array" aca="1" ref="AZ489" ca="1">_xlfn.LET(_xlpm.rozsah, $J$3:$J$10001,_xlpm.podminka, (_xlpm.rozsah&gt;H489)*(ISNUMBER(_xlpm.rozsah)),_xlpm.indexy, IF(_xlpm.podminka, ROW(_xlpm.rozsah)-MIN(ROW(_xlpm.rozsah))+1),_xlpm.prvni, MIN(_xlpm.indexy),_xlpm.finalni, IF(_xlpm.prvni=1, 2, _xlpm.prvni),INDEX(_xlpm.rozsah, _xlpm.finalni))</f>
        <v>1800</v>
      </c>
      <c r="BA489" cm="1">
        <f t="array" aca="1" ref="BA489" ca="1">INDEX($J$3:$J$10001,MATCH(AZ489,$J$3:$J$10004,0)-1)</f>
        <v>1700</v>
      </c>
      <c r="BB489">
        <f t="shared" ca="1" si="142"/>
        <v>333</v>
      </c>
      <c r="BC489">
        <f t="shared" ca="1" si="142"/>
        <v>350</v>
      </c>
      <c r="BD489">
        <f t="shared" ca="1" si="141"/>
        <v>-17</v>
      </c>
      <c r="BE489">
        <f t="shared" ca="1" si="134"/>
        <v>345.56189942000003</v>
      </c>
      <c r="BF489">
        <f t="shared" ca="1" si="138"/>
        <v>345.11571602364921</v>
      </c>
      <c r="BG489">
        <f t="shared" ca="1" si="135"/>
        <v>337.88428397635079</v>
      </c>
      <c r="BH489" cm="1">
        <f t="array" aca="1" ref="BH489" ca="1">_xlfn.LET(_xlpm.rozsah, $J$3:$J$10001,_xlpm.podminka, (_xlpm.rozsah&gt;E489)*(ISNUMBER(_xlpm.rozsah)),_xlpm.indexy, IF(_xlpm.podminka, ROW(_xlpm.rozsah)-MIN(ROW(_xlpm.rozsah))+1),_xlpm.prvni, MIN(_xlpm.indexy),_xlpm.finalni, IF(_xlpm.prvni=1, 2, _xlpm.prvni),INDEX(_xlpm.rozsah, _xlpm.finalni))</f>
        <v>1800</v>
      </c>
      <c r="BI489" cm="1">
        <f t="array" aca="1" ref="BI489" ca="1">INDEX($J$3:$J$10001,MATCH(BH489,$J$3:$J$10004,0)-1)</f>
        <v>1700</v>
      </c>
      <c r="BJ489">
        <f t="shared" ca="1" si="128"/>
        <v>333</v>
      </c>
      <c r="BK489">
        <f t="shared" ca="1" si="128"/>
        <v>350</v>
      </c>
      <c r="BL489">
        <f t="shared" ca="1" si="139"/>
        <v>-17</v>
      </c>
      <c r="BM489">
        <f t="shared" ca="1" si="136"/>
        <v>345.11571602364921</v>
      </c>
    </row>
    <row r="490" spans="1:65" x14ac:dyDescent="0.25">
      <c r="A490" s="64">
        <v>487</v>
      </c>
      <c r="B490" s="64">
        <v>72</v>
      </c>
      <c r="C490" s="64">
        <v>9</v>
      </c>
      <c r="D490" s="18">
        <v>487</v>
      </c>
      <c r="E490" s="21">
        <f t="shared" ca="1" si="129"/>
        <v>1805.5020584984422</v>
      </c>
      <c r="F490" s="22">
        <f t="shared" ca="1" si="130"/>
        <v>29.88581850497383</v>
      </c>
      <c r="G490" s="23">
        <v>487</v>
      </c>
      <c r="H490" s="24">
        <f t="shared" ca="1" si="131"/>
        <v>1802.6815839999999</v>
      </c>
      <c r="I490" s="25">
        <f t="shared" ca="1" si="132"/>
        <v>29.9289717648</v>
      </c>
      <c r="J490" s="155"/>
      <c r="K490" s="155"/>
      <c r="L490" s="129">
        <f t="shared" si="137"/>
        <v>0</v>
      </c>
      <c r="AX490">
        <f t="shared" ca="1" si="140"/>
        <v>332.54413072</v>
      </c>
      <c r="AY490">
        <f t="shared" ca="1" si="133"/>
        <v>316.45586928</v>
      </c>
      <c r="AZ490" cm="1">
        <f t="array" aca="1" ref="AZ490" ca="1">_xlfn.LET(_xlpm.rozsah, $J$3:$J$10001,_xlpm.podminka, (_xlpm.rozsah&gt;H490)*(ISNUMBER(_xlpm.rozsah)),_xlpm.indexy, IF(_xlpm.podminka, ROW(_xlpm.rozsah)-MIN(ROW(_xlpm.rozsah))+1),_xlpm.prvni, MIN(_xlpm.indexy),_xlpm.finalni, IF(_xlpm.prvni=1, 2, _xlpm.prvni),INDEX(_xlpm.rozsah, _xlpm.finalni))</f>
        <v>1900</v>
      </c>
      <c r="BA490" cm="1">
        <f t="array" aca="1" ref="BA490" ca="1">INDEX($J$3:$J$10001,MATCH(AZ490,$J$3:$J$10004,0)-1)</f>
        <v>1800</v>
      </c>
      <c r="BB490">
        <f t="shared" ca="1" si="142"/>
        <v>316</v>
      </c>
      <c r="BC490">
        <f t="shared" ca="1" si="142"/>
        <v>333</v>
      </c>
      <c r="BD490">
        <f t="shared" ca="1" si="141"/>
        <v>-17</v>
      </c>
      <c r="BE490">
        <f t="shared" ca="1" si="134"/>
        <v>332.54413072</v>
      </c>
      <c r="BF490">
        <f t="shared" ca="1" si="138"/>
        <v>332.06465005526479</v>
      </c>
      <c r="BG490">
        <f t="shared" ca="1" si="135"/>
        <v>316.93534994473521</v>
      </c>
      <c r="BH490" cm="1">
        <f t="array" aca="1" ref="BH490" ca="1">_xlfn.LET(_xlpm.rozsah, $J$3:$J$10001,_xlpm.podminka, (_xlpm.rozsah&gt;E490)*(ISNUMBER(_xlpm.rozsah)),_xlpm.indexy, IF(_xlpm.podminka, ROW(_xlpm.rozsah)-MIN(ROW(_xlpm.rozsah))+1),_xlpm.prvni, MIN(_xlpm.indexy),_xlpm.finalni, IF(_xlpm.prvni=1, 2, _xlpm.prvni),INDEX(_xlpm.rozsah, _xlpm.finalni))</f>
        <v>1900</v>
      </c>
      <c r="BI490" cm="1">
        <f t="array" aca="1" ref="BI490" ca="1">INDEX($J$3:$J$10001,MATCH(BH490,$J$3:$J$10004,0)-1)</f>
        <v>1800</v>
      </c>
      <c r="BJ490">
        <f t="shared" ca="1" si="128"/>
        <v>316</v>
      </c>
      <c r="BK490">
        <f t="shared" ca="1" si="128"/>
        <v>333</v>
      </c>
      <c r="BL490">
        <f t="shared" ca="1" si="139"/>
        <v>-17</v>
      </c>
      <c r="BM490">
        <f t="shared" ca="1" si="136"/>
        <v>332.06465005526479</v>
      </c>
    </row>
    <row r="491" spans="1:65" x14ac:dyDescent="0.25">
      <c r="A491" s="64">
        <v>488</v>
      </c>
      <c r="B491" s="64">
        <v>71</v>
      </c>
      <c r="C491" s="64">
        <v>9</v>
      </c>
      <c r="D491" s="18">
        <v>488</v>
      </c>
      <c r="E491" s="21">
        <f t="shared" ca="1" si="129"/>
        <v>1790.1478632415192</v>
      </c>
      <c r="F491" s="22">
        <f t="shared" ca="1" si="130"/>
        <v>30.120737692404756</v>
      </c>
      <c r="G491" s="28">
        <v>488</v>
      </c>
      <c r="H491" s="24">
        <f t="shared" ca="1" si="131"/>
        <v>1787.3665619999999</v>
      </c>
      <c r="I491" s="25">
        <f t="shared" ca="1" si="132"/>
        <v>30.163291601400001</v>
      </c>
      <c r="J491" s="155"/>
      <c r="K491" s="155"/>
      <c r="L491" s="129">
        <f t="shared" si="137"/>
        <v>0</v>
      </c>
      <c r="AX491">
        <f t="shared" ca="1" si="140"/>
        <v>335.14768445999999</v>
      </c>
      <c r="AY491">
        <f t="shared" ca="1" si="133"/>
        <v>347.85231554000001</v>
      </c>
      <c r="AZ491" cm="1">
        <f t="array" aca="1" ref="AZ491" ca="1">_xlfn.LET(_xlpm.rozsah, $J$3:$J$10001,_xlpm.podminka, (_xlpm.rozsah&gt;H491)*(ISNUMBER(_xlpm.rozsah)),_xlpm.indexy, IF(_xlpm.podminka, ROW(_xlpm.rozsah)-MIN(ROW(_xlpm.rozsah))+1),_xlpm.prvni, MIN(_xlpm.indexy),_xlpm.finalni, IF(_xlpm.prvni=1, 2, _xlpm.prvni),INDEX(_xlpm.rozsah, _xlpm.finalni))</f>
        <v>1800</v>
      </c>
      <c r="BA491" cm="1">
        <f t="array" aca="1" ref="BA491" ca="1">INDEX($J$3:$J$10001,MATCH(AZ491,$J$3:$J$10004,0)-1)</f>
        <v>1700</v>
      </c>
      <c r="BB491">
        <f t="shared" ca="1" si="142"/>
        <v>333</v>
      </c>
      <c r="BC491">
        <f t="shared" ca="1" si="142"/>
        <v>350</v>
      </c>
      <c r="BD491">
        <f t="shared" ca="1" si="141"/>
        <v>-17</v>
      </c>
      <c r="BE491">
        <f t="shared" ca="1" si="134"/>
        <v>335.14768445999999</v>
      </c>
      <c r="BF491">
        <f t="shared" ca="1" si="138"/>
        <v>334.67486324894173</v>
      </c>
      <c r="BG491">
        <f t="shared" ca="1" si="135"/>
        <v>348.32513675105827</v>
      </c>
      <c r="BH491" cm="1">
        <f t="array" aca="1" ref="BH491" ca="1">_xlfn.LET(_xlpm.rozsah, $J$3:$J$10001,_xlpm.podminka, (_xlpm.rozsah&gt;E491)*(ISNUMBER(_xlpm.rozsah)),_xlpm.indexy, IF(_xlpm.podminka, ROW(_xlpm.rozsah)-MIN(ROW(_xlpm.rozsah))+1),_xlpm.prvni, MIN(_xlpm.indexy),_xlpm.finalni, IF(_xlpm.prvni=1, 2, _xlpm.prvni),INDEX(_xlpm.rozsah, _xlpm.finalni))</f>
        <v>1800</v>
      </c>
      <c r="BI491" cm="1">
        <f t="array" aca="1" ref="BI491" ca="1">INDEX($J$3:$J$10001,MATCH(BH491,$J$3:$J$10004,0)-1)</f>
        <v>1700</v>
      </c>
      <c r="BJ491">
        <f t="shared" ca="1" si="128"/>
        <v>333</v>
      </c>
      <c r="BK491">
        <f t="shared" ca="1" si="128"/>
        <v>350</v>
      </c>
      <c r="BL491">
        <f t="shared" ca="1" si="139"/>
        <v>-17</v>
      </c>
      <c r="BM491">
        <f t="shared" ca="1" si="136"/>
        <v>334.67486324894173</v>
      </c>
    </row>
    <row r="492" spans="1:65" x14ac:dyDescent="0.25">
      <c r="A492" s="64">
        <v>489</v>
      </c>
      <c r="B492" s="64">
        <v>78</v>
      </c>
      <c r="C492" s="64">
        <v>36</v>
      </c>
      <c r="D492" s="18">
        <v>489</v>
      </c>
      <c r="E492" s="21">
        <f t="shared" ca="1" si="129"/>
        <v>1897.6272300399792</v>
      </c>
      <c r="F492" s="22">
        <f t="shared" ca="1" si="130"/>
        <v>113.90521352155326</v>
      </c>
      <c r="G492" s="23">
        <v>489</v>
      </c>
      <c r="H492" s="24">
        <f t="shared" ca="1" si="131"/>
        <v>1894.5717159999999</v>
      </c>
      <c r="I492" s="25">
        <f t="shared" ca="1" si="132"/>
        <v>114.0922109808</v>
      </c>
      <c r="J492" s="155"/>
      <c r="K492" s="155"/>
      <c r="L492" s="129">
        <f t="shared" si="137"/>
        <v>0</v>
      </c>
      <c r="AX492">
        <f t="shared" ca="1" si="140"/>
        <v>316.92280828000003</v>
      </c>
      <c r="AY492">
        <f t="shared" ca="1" si="133"/>
        <v>332.07719171999997</v>
      </c>
      <c r="AZ492" cm="1">
        <f t="array" aca="1" ref="AZ492" ca="1">_xlfn.LET(_xlpm.rozsah, $J$3:$J$10001,_xlpm.podminka, (_xlpm.rozsah&gt;H492)*(ISNUMBER(_xlpm.rozsah)),_xlpm.indexy, IF(_xlpm.podminka, ROW(_xlpm.rozsah)-MIN(ROW(_xlpm.rozsah))+1),_xlpm.prvni, MIN(_xlpm.indexy),_xlpm.finalni, IF(_xlpm.prvni=1, 2, _xlpm.prvni),INDEX(_xlpm.rozsah, _xlpm.finalni))</f>
        <v>1900</v>
      </c>
      <c r="BA492" cm="1">
        <f t="array" aca="1" ref="BA492" ca="1">INDEX($J$3:$J$10001,MATCH(AZ492,$J$3:$J$10004,0)-1)</f>
        <v>1800</v>
      </c>
      <c r="BB492">
        <f t="shared" ca="1" si="142"/>
        <v>316</v>
      </c>
      <c r="BC492">
        <f t="shared" ca="1" si="142"/>
        <v>333</v>
      </c>
      <c r="BD492">
        <f t="shared" ca="1" si="141"/>
        <v>-17</v>
      </c>
      <c r="BE492">
        <f t="shared" ca="1" si="134"/>
        <v>316.92280828000003</v>
      </c>
      <c r="BF492">
        <f t="shared" ca="1" si="138"/>
        <v>316.40337089320354</v>
      </c>
      <c r="BG492">
        <f t="shared" ca="1" si="135"/>
        <v>332.59662910679646</v>
      </c>
      <c r="BH492" cm="1">
        <f t="array" aca="1" ref="BH492" ca="1">_xlfn.LET(_xlpm.rozsah, $J$3:$J$10001,_xlpm.podminka, (_xlpm.rozsah&gt;E492)*(ISNUMBER(_xlpm.rozsah)),_xlpm.indexy, IF(_xlpm.podminka, ROW(_xlpm.rozsah)-MIN(ROW(_xlpm.rozsah))+1),_xlpm.prvni, MIN(_xlpm.indexy),_xlpm.finalni, IF(_xlpm.prvni=1, 2, _xlpm.prvni),INDEX(_xlpm.rozsah, _xlpm.finalni))</f>
        <v>1900</v>
      </c>
      <c r="BI492" cm="1">
        <f t="array" aca="1" ref="BI492" ca="1">INDEX($J$3:$J$10001,MATCH(BH492,$J$3:$J$10004,0)-1)</f>
        <v>1800</v>
      </c>
      <c r="BJ492">
        <f t="shared" ca="1" si="128"/>
        <v>316</v>
      </c>
      <c r="BK492">
        <f t="shared" ca="1" si="128"/>
        <v>333</v>
      </c>
      <c r="BL492">
        <f t="shared" ca="1" si="139"/>
        <v>-17</v>
      </c>
      <c r="BM492">
        <f t="shared" ca="1" si="136"/>
        <v>316.40337089320354</v>
      </c>
    </row>
    <row r="493" spans="1:65" x14ac:dyDescent="0.25">
      <c r="A493" s="64">
        <v>490</v>
      </c>
      <c r="B493" s="64">
        <v>81</v>
      </c>
      <c r="C493" s="64">
        <v>56</v>
      </c>
      <c r="D493" s="18">
        <v>490</v>
      </c>
      <c r="E493" s="21">
        <f t="shared" ca="1" si="129"/>
        <v>1943.6898158107474</v>
      </c>
      <c r="F493" s="22">
        <f t="shared" ca="1" si="130"/>
        <v>173.04539250335702</v>
      </c>
      <c r="G493" s="28">
        <v>490</v>
      </c>
      <c r="H493" s="24">
        <f t="shared" ca="1" si="131"/>
        <v>1940.5167819999999</v>
      </c>
      <c r="I493" s="25">
        <f t="shared" ca="1" si="132"/>
        <v>173.32969633280001</v>
      </c>
      <c r="J493" s="155"/>
      <c r="K493" s="155"/>
      <c r="L493" s="129">
        <f t="shared" si="137"/>
        <v>0</v>
      </c>
      <c r="AX493">
        <f t="shared" ca="1" si="140"/>
        <v>309.51731488000001</v>
      </c>
      <c r="AY493">
        <f t="shared" ca="1" si="133"/>
        <v>306.48268511999999</v>
      </c>
      <c r="AZ493" cm="1">
        <f t="array" aca="1" ref="AZ493" ca="1">_xlfn.LET(_xlpm.rozsah, $J$3:$J$10001,_xlpm.podminka, (_xlpm.rozsah&gt;H493)*(ISNUMBER(_xlpm.rozsah)),_xlpm.indexy, IF(_xlpm.podminka, ROW(_xlpm.rozsah)-MIN(ROW(_xlpm.rozsah))+1),_xlpm.prvni, MIN(_xlpm.indexy),_xlpm.finalni, IF(_xlpm.prvni=1, 2, _xlpm.prvni),INDEX(_xlpm.rozsah, _xlpm.finalni))</f>
        <v>2000</v>
      </c>
      <c r="BA493" cm="1">
        <f t="array" aca="1" ref="BA493" ca="1">INDEX($J$3:$J$10001,MATCH(AZ493,$J$3:$J$10004,0)-1)</f>
        <v>1900</v>
      </c>
      <c r="BB493">
        <f t="shared" ca="1" si="142"/>
        <v>300</v>
      </c>
      <c r="BC493">
        <f t="shared" ca="1" si="142"/>
        <v>316</v>
      </c>
      <c r="BD493">
        <f t="shared" ca="1" si="141"/>
        <v>-16</v>
      </c>
      <c r="BE493">
        <f t="shared" ca="1" si="134"/>
        <v>309.51731488000001</v>
      </c>
      <c r="BF493">
        <f t="shared" ca="1" si="138"/>
        <v>309.0096294702804</v>
      </c>
      <c r="BG493">
        <f t="shared" ca="1" si="135"/>
        <v>306.9903705297196</v>
      </c>
      <c r="BH493" cm="1">
        <f t="array" aca="1" ref="BH493" ca="1">_xlfn.LET(_xlpm.rozsah, $J$3:$J$10001,_xlpm.podminka, (_xlpm.rozsah&gt;E493)*(ISNUMBER(_xlpm.rozsah)),_xlpm.indexy, IF(_xlpm.podminka, ROW(_xlpm.rozsah)-MIN(ROW(_xlpm.rozsah))+1),_xlpm.prvni, MIN(_xlpm.indexy),_xlpm.finalni, IF(_xlpm.prvni=1, 2, _xlpm.prvni),INDEX(_xlpm.rozsah, _xlpm.finalni))</f>
        <v>2000</v>
      </c>
      <c r="BI493" cm="1">
        <f t="array" aca="1" ref="BI493" ca="1">INDEX($J$3:$J$10001,MATCH(BH493,$J$3:$J$10004,0)-1)</f>
        <v>1900</v>
      </c>
      <c r="BJ493">
        <f t="shared" ca="1" si="128"/>
        <v>300</v>
      </c>
      <c r="BK493">
        <f t="shared" ca="1" si="128"/>
        <v>316</v>
      </c>
      <c r="BL493">
        <f t="shared" ca="1" si="139"/>
        <v>-16</v>
      </c>
      <c r="BM493">
        <f t="shared" ca="1" si="136"/>
        <v>309.0096294702804</v>
      </c>
    </row>
    <row r="494" spans="1:65" x14ac:dyDescent="0.25">
      <c r="A494" s="64">
        <v>491</v>
      </c>
      <c r="B494" s="64">
        <v>75</v>
      </c>
      <c r="C494" s="64">
        <v>53</v>
      </c>
      <c r="D494" s="18">
        <v>491</v>
      </c>
      <c r="E494" s="21">
        <f t="shared" ca="1" si="129"/>
        <v>1851.5646442692105</v>
      </c>
      <c r="F494" s="22">
        <f t="shared" ca="1" si="130"/>
        <v>171.84402555134412</v>
      </c>
      <c r="G494" s="23">
        <v>491</v>
      </c>
      <c r="H494" s="24">
        <f t="shared" ca="1" si="131"/>
        <v>1848.6266499999999</v>
      </c>
      <c r="I494" s="25">
        <f t="shared" ca="1" si="132"/>
        <v>172.108738835</v>
      </c>
      <c r="J494" s="155"/>
      <c r="K494" s="155"/>
      <c r="L494" s="129">
        <f t="shared" si="137"/>
        <v>0</v>
      </c>
      <c r="AX494">
        <f t="shared" ca="1" si="140"/>
        <v>324.73346950000001</v>
      </c>
      <c r="AY494">
        <f t="shared" ca="1" si="133"/>
        <v>324.26653049999999</v>
      </c>
      <c r="AZ494" cm="1">
        <f t="array" aca="1" ref="AZ494" ca="1">_xlfn.LET(_xlpm.rozsah, $J$3:$J$10001,_xlpm.podminka, (_xlpm.rozsah&gt;H494)*(ISNUMBER(_xlpm.rozsah)),_xlpm.indexy, IF(_xlpm.podminka, ROW(_xlpm.rozsah)-MIN(ROW(_xlpm.rozsah))+1),_xlpm.prvni, MIN(_xlpm.indexy),_xlpm.finalni, IF(_xlpm.prvni=1, 2, _xlpm.prvni),INDEX(_xlpm.rozsah, _xlpm.finalni))</f>
        <v>1900</v>
      </c>
      <c r="BA494" cm="1">
        <f t="array" aca="1" ref="BA494" ca="1">INDEX($J$3:$J$10001,MATCH(AZ494,$J$3:$J$10004,0)-1)</f>
        <v>1800</v>
      </c>
      <c r="BB494">
        <f t="shared" ca="1" si="142"/>
        <v>316</v>
      </c>
      <c r="BC494">
        <f t="shared" ca="1" si="142"/>
        <v>333</v>
      </c>
      <c r="BD494">
        <f t="shared" ca="1" si="141"/>
        <v>-17</v>
      </c>
      <c r="BE494">
        <f t="shared" ca="1" si="134"/>
        <v>324.73346950000001</v>
      </c>
      <c r="BF494">
        <f t="shared" ca="1" si="138"/>
        <v>324.2340104742342</v>
      </c>
      <c r="BG494">
        <f t="shared" ca="1" si="135"/>
        <v>324.7659895257658</v>
      </c>
      <c r="BH494" cm="1">
        <f t="array" aca="1" ref="BH494" ca="1">_xlfn.LET(_xlpm.rozsah, $J$3:$J$10001,_xlpm.podminka, (_xlpm.rozsah&gt;E494)*(ISNUMBER(_xlpm.rozsah)),_xlpm.indexy, IF(_xlpm.podminka, ROW(_xlpm.rozsah)-MIN(ROW(_xlpm.rozsah))+1),_xlpm.prvni, MIN(_xlpm.indexy),_xlpm.finalni, IF(_xlpm.prvni=1, 2, _xlpm.prvni),INDEX(_xlpm.rozsah, _xlpm.finalni))</f>
        <v>1900</v>
      </c>
      <c r="BI494" cm="1">
        <f t="array" aca="1" ref="BI494" ca="1">INDEX($J$3:$J$10001,MATCH(BH494,$J$3:$J$10004,0)-1)</f>
        <v>1800</v>
      </c>
      <c r="BJ494">
        <f t="shared" ref="BJ494:BK557" ca="1" si="143">IF(ISERROR(MATCH(BH494,$J$1:$J$10000,0)), 0, INDEX($K$1:$K$10000, MATCH(BH494,$J$1:$J$10000,0)))</f>
        <v>316</v>
      </c>
      <c r="BK494">
        <f t="shared" ca="1" si="143"/>
        <v>333</v>
      </c>
      <c r="BL494">
        <f t="shared" ca="1" si="139"/>
        <v>-17</v>
      </c>
      <c r="BM494">
        <f t="shared" ca="1" si="136"/>
        <v>324.2340104742342</v>
      </c>
    </row>
    <row r="495" spans="1:65" x14ac:dyDescent="0.25">
      <c r="A495" s="64">
        <v>492</v>
      </c>
      <c r="B495" s="64">
        <v>60</v>
      </c>
      <c r="C495" s="64">
        <v>45</v>
      </c>
      <c r="D495" s="18">
        <v>492</v>
      </c>
      <c r="E495" s="21">
        <f t="shared" ca="1" si="129"/>
        <v>1621.2517154153684</v>
      </c>
      <c r="F495" s="22">
        <f t="shared" ca="1" si="130"/>
        <v>160.33493824504671</v>
      </c>
      <c r="G495" s="28">
        <v>492</v>
      </c>
      <c r="H495" s="24">
        <f t="shared" ca="1" si="131"/>
        <v>1618.9013199999999</v>
      </c>
      <c r="I495" s="25">
        <f t="shared" ca="1" si="132"/>
        <v>160.41955247999999</v>
      </c>
      <c r="J495" s="155"/>
      <c r="K495" s="155"/>
      <c r="L495" s="129">
        <f t="shared" si="137"/>
        <v>0</v>
      </c>
      <c r="AX495">
        <f t="shared" ca="1" si="140"/>
        <v>356.48789440000002</v>
      </c>
      <c r="AY495">
        <f t="shared" ca="1" si="133"/>
        <v>351.51210559999998</v>
      </c>
      <c r="AZ495" cm="1">
        <f t="array" aca="1" ref="AZ495" ca="1">_xlfn.LET(_xlpm.rozsah, $J$3:$J$10001,_xlpm.podminka, (_xlpm.rozsah&gt;H495)*(ISNUMBER(_xlpm.rozsah)),_xlpm.indexy, IF(_xlpm.podminka, ROW(_xlpm.rozsah)-MIN(ROW(_xlpm.rozsah))+1),_xlpm.prvni, MIN(_xlpm.indexy),_xlpm.finalni, IF(_xlpm.prvni=1, 2, _xlpm.prvni),INDEX(_xlpm.rozsah, _xlpm.finalni))</f>
        <v>1700</v>
      </c>
      <c r="BA495" cm="1">
        <f t="array" aca="1" ref="BA495" ca="1">INDEX($J$3:$J$10001,MATCH(AZ495,$J$3:$J$10004,0)-1)</f>
        <v>1600</v>
      </c>
      <c r="BB495">
        <f t="shared" ca="1" si="142"/>
        <v>350</v>
      </c>
      <c r="BC495">
        <f t="shared" ca="1" si="142"/>
        <v>358</v>
      </c>
      <c r="BD495">
        <f t="shared" ca="1" si="141"/>
        <v>-8</v>
      </c>
      <c r="BE495">
        <f t="shared" ca="1" si="134"/>
        <v>356.48789440000002</v>
      </c>
      <c r="BF495">
        <f t="shared" ca="1" si="138"/>
        <v>356.2998627667705</v>
      </c>
      <c r="BG495">
        <f t="shared" ca="1" si="135"/>
        <v>351.7001372332295</v>
      </c>
      <c r="BH495" cm="1">
        <f t="array" aca="1" ref="BH495" ca="1">_xlfn.LET(_xlpm.rozsah, $J$3:$J$10001,_xlpm.podminka, (_xlpm.rozsah&gt;E495)*(ISNUMBER(_xlpm.rozsah)),_xlpm.indexy, IF(_xlpm.podminka, ROW(_xlpm.rozsah)-MIN(ROW(_xlpm.rozsah))+1),_xlpm.prvni, MIN(_xlpm.indexy),_xlpm.finalni, IF(_xlpm.prvni=1, 2, _xlpm.prvni),INDEX(_xlpm.rozsah, _xlpm.finalni))</f>
        <v>1700</v>
      </c>
      <c r="BI495" cm="1">
        <f t="array" aca="1" ref="BI495" ca="1">INDEX($J$3:$J$10001,MATCH(BH495,$J$3:$J$10004,0)-1)</f>
        <v>1600</v>
      </c>
      <c r="BJ495">
        <f t="shared" ca="1" si="143"/>
        <v>350</v>
      </c>
      <c r="BK495">
        <f t="shared" ca="1" si="143"/>
        <v>358</v>
      </c>
      <c r="BL495">
        <f t="shared" ca="1" si="139"/>
        <v>-8</v>
      </c>
      <c r="BM495">
        <f t="shared" ca="1" si="136"/>
        <v>356.2998627667705</v>
      </c>
    </row>
    <row r="496" spans="1:65" x14ac:dyDescent="0.25">
      <c r="A496" s="64">
        <v>493</v>
      </c>
      <c r="B496" s="64">
        <v>50</v>
      </c>
      <c r="C496" s="64">
        <v>37</v>
      </c>
      <c r="D496" s="18">
        <v>493</v>
      </c>
      <c r="E496" s="21">
        <f t="shared" ca="1" si="129"/>
        <v>1467.7097628461404</v>
      </c>
      <c r="F496" s="22">
        <f t="shared" ca="1" si="130"/>
        <v>133.19999999999999</v>
      </c>
      <c r="G496" s="23">
        <v>493</v>
      </c>
      <c r="H496" s="24">
        <f t="shared" ca="1" si="131"/>
        <v>1465.7511</v>
      </c>
      <c r="I496" s="25">
        <f t="shared" ca="1" si="132"/>
        <v>133.19999999999999</v>
      </c>
      <c r="J496" s="155"/>
      <c r="K496" s="155"/>
      <c r="L496" s="129">
        <f t="shared" si="137"/>
        <v>0</v>
      </c>
      <c r="AX496">
        <f t="shared" ca="1" si="140"/>
        <v>360</v>
      </c>
      <c r="AY496">
        <f t="shared" ca="1" si="133"/>
        <v>360</v>
      </c>
      <c r="AZ496" cm="1">
        <f t="array" aca="1" ref="AZ496" ca="1">_xlfn.LET(_xlpm.rozsah, $J$3:$J$10001,_xlpm.podminka, (_xlpm.rozsah&gt;H496)*(ISNUMBER(_xlpm.rozsah)),_xlpm.indexy, IF(_xlpm.podminka, ROW(_xlpm.rozsah)-MIN(ROW(_xlpm.rozsah))+1),_xlpm.prvni, MIN(_xlpm.indexy),_xlpm.finalni, IF(_xlpm.prvni=1, 2, _xlpm.prvni),INDEX(_xlpm.rozsah, _xlpm.finalni))</f>
        <v>1500</v>
      </c>
      <c r="BA496" cm="1">
        <f t="array" aca="1" ref="BA496" ca="1">INDEX($J$3:$J$10001,MATCH(AZ496,$J$3:$J$10004,0)-1)</f>
        <v>1400</v>
      </c>
      <c r="BB496">
        <f t="shared" ca="1" si="142"/>
        <v>360</v>
      </c>
      <c r="BC496">
        <f t="shared" ca="1" si="142"/>
        <v>360</v>
      </c>
      <c r="BD496">
        <f t="shared" ca="1" si="141"/>
        <v>0</v>
      </c>
      <c r="BE496">
        <f t="shared" ca="1" si="134"/>
        <v>360</v>
      </c>
      <c r="BF496">
        <f t="shared" ca="1" si="138"/>
        <v>360</v>
      </c>
      <c r="BG496">
        <f t="shared" ca="1" si="135"/>
        <v>360</v>
      </c>
      <c r="BH496" cm="1">
        <f t="array" aca="1" ref="BH496" ca="1">_xlfn.LET(_xlpm.rozsah, $J$3:$J$10001,_xlpm.podminka, (_xlpm.rozsah&gt;E496)*(ISNUMBER(_xlpm.rozsah)),_xlpm.indexy, IF(_xlpm.podminka, ROW(_xlpm.rozsah)-MIN(ROW(_xlpm.rozsah))+1),_xlpm.prvni, MIN(_xlpm.indexy),_xlpm.finalni, IF(_xlpm.prvni=1, 2, _xlpm.prvni),INDEX(_xlpm.rozsah, _xlpm.finalni))</f>
        <v>1500</v>
      </c>
      <c r="BI496" cm="1">
        <f t="array" aca="1" ref="BI496" ca="1">INDEX($J$3:$J$10001,MATCH(BH496,$J$3:$J$10004,0)-1)</f>
        <v>1400</v>
      </c>
      <c r="BJ496">
        <f t="shared" ca="1" si="143"/>
        <v>360</v>
      </c>
      <c r="BK496">
        <f t="shared" ca="1" si="143"/>
        <v>360</v>
      </c>
      <c r="BL496">
        <f t="shared" ca="1" si="139"/>
        <v>0</v>
      </c>
      <c r="BM496">
        <f t="shared" ca="1" si="136"/>
        <v>360</v>
      </c>
    </row>
    <row r="497" spans="1:65" x14ac:dyDescent="0.25">
      <c r="A497" s="64">
        <v>494</v>
      </c>
      <c r="B497" s="64">
        <v>66</v>
      </c>
      <c r="C497" s="64">
        <v>41</v>
      </c>
      <c r="D497" s="18">
        <v>494</v>
      </c>
      <c r="E497" s="21">
        <f t="shared" ca="1" si="129"/>
        <v>1713.3768869569053</v>
      </c>
      <c r="F497" s="22">
        <f t="shared" ca="1" si="130"/>
        <v>142.56763097910371</v>
      </c>
      <c r="G497" s="28">
        <v>494</v>
      </c>
      <c r="H497" s="24">
        <f t="shared" ca="1" si="131"/>
        <v>1710.7914519999999</v>
      </c>
      <c r="I497" s="25">
        <f t="shared" ca="1" si="132"/>
        <v>142.7478357956</v>
      </c>
      <c r="J497" s="155"/>
      <c r="K497" s="155"/>
      <c r="L497" s="129">
        <f t="shared" si="137"/>
        <v>0</v>
      </c>
      <c r="AX497">
        <f t="shared" ca="1" si="140"/>
        <v>348.16545316000003</v>
      </c>
      <c r="AY497">
        <f t="shared" ca="1" si="133"/>
        <v>334.83454683999997</v>
      </c>
      <c r="AZ497" cm="1">
        <f t="array" aca="1" ref="AZ497" ca="1">_xlfn.LET(_xlpm.rozsah, $J$3:$J$10001,_xlpm.podminka, (_xlpm.rozsah&gt;H497)*(ISNUMBER(_xlpm.rozsah)),_xlpm.indexy, IF(_xlpm.podminka, ROW(_xlpm.rozsah)-MIN(ROW(_xlpm.rozsah))+1),_xlpm.prvni, MIN(_xlpm.indexy),_xlpm.finalni, IF(_xlpm.prvni=1, 2, _xlpm.prvni),INDEX(_xlpm.rozsah, _xlpm.finalni))</f>
        <v>1800</v>
      </c>
      <c r="BA497" cm="1">
        <f t="array" aca="1" ref="BA497" ca="1">INDEX($J$3:$J$10001,MATCH(AZ497,$J$3:$J$10004,0)-1)</f>
        <v>1700</v>
      </c>
      <c r="BB497">
        <f t="shared" ca="1" si="142"/>
        <v>333</v>
      </c>
      <c r="BC497">
        <f t="shared" ca="1" si="142"/>
        <v>350</v>
      </c>
      <c r="BD497">
        <f t="shared" ca="1" si="141"/>
        <v>-17</v>
      </c>
      <c r="BE497">
        <f t="shared" ca="1" si="134"/>
        <v>348.16545316000003</v>
      </c>
      <c r="BF497">
        <f t="shared" ca="1" si="138"/>
        <v>347.7259292173261</v>
      </c>
      <c r="BG497">
        <f t="shared" ca="1" si="135"/>
        <v>335.2740707826739</v>
      </c>
      <c r="BH497" cm="1">
        <f t="array" aca="1" ref="BH497" ca="1">_xlfn.LET(_xlpm.rozsah, $J$3:$J$10001,_xlpm.podminka, (_xlpm.rozsah&gt;E497)*(ISNUMBER(_xlpm.rozsah)),_xlpm.indexy, IF(_xlpm.podminka, ROW(_xlpm.rozsah)-MIN(ROW(_xlpm.rozsah))+1),_xlpm.prvni, MIN(_xlpm.indexy),_xlpm.finalni, IF(_xlpm.prvni=1, 2, _xlpm.prvni),INDEX(_xlpm.rozsah, _xlpm.finalni))</f>
        <v>1800</v>
      </c>
      <c r="BI497" cm="1">
        <f t="array" aca="1" ref="BI497" ca="1">INDEX($J$3:$J$10001,MATCH(BH497,$J$3:$J$10004,0)-1)</f>
        <v>1700</v>
      </c>
      <c r="BJ497">
        <f t="shared" ca="1" si="143"/>
        <v>333</v>
      </c>
      <c r="BK497">
        <f t="shared" ca="1" si="143"/>
        <v>350</v>
      </c>
      <c r="BL497">
        <f t="shared" ca="1" si="139"/>
        <v>-17</v>
      </c>
      <c r="BM497">
        <f t="shared" ca="1" si="136"/>
        <v>347.7259292173261</v>
      </c>
    </row>
    <row r="498" spans="1:65" x14ac:dyDescent="0.25">
      <c r="A498" s="64">
        <v>495</v>
      </c>
      <c r="B498" s="64">
        <v>51</v>
      </c>
      <c r="C498" s="64">
        <v>61</v>
      </c>
      <c r="D498" s="18">
        <v>495</v>
      </c>
      <c r="E498" s="21">
        <f t="shared" ca="1" si="129"/>
        <v>1483.0639581030632</v>
      </c>
      <c r="F498" s="22">
        <f t="shared" ca="1" si="130"/>
        <v>219.6</v>
      </c>
      <c r="G498" s="23">
        <v>495</v>
      </c>
      <c r="H498" s="24">
        <f t="shared" ca="1" si="131"/>
        <v>1481.066122</v>
      </c>
      <c r="I498" s="25">
        <f t="shared" ca="1" si="132"/>
        <v>219.6</v>
      </c>
      <c r="J498" s="155"/>
      <c r="K498" s="155"/>
      <c r="L498" s="129">
        <f t="shared" si="137"/>
        <v>0</v>
      </c>
      <c r="AX498">
        <f t="shared" ca="1" si="140"/>
        <v>360</v>
      </c>
      <c r="AY498">
        <f t="shared" ca="1" si="133"/>
        <v>360</v>
      </c>
      <c r="AZ498" cm="1">
        <f t="array" aca="1" ref="AZ498" ca="1">_xlfn.LET(_xlpm.rozsah, $J$3:$J$10001,_xlpm.podminka, (_xlpm.rozsah&gt;H498)*(ISNUMBER(_xlpm.rozsah)),_xlpm.indexy, IF(_xlpm.podminka, ROW(_xlpm.rozsah)-MIN(ROW(_xlpm.rozsah))+1),_xlpm.prvni, MIN(_xlpm.indexy),_xlpm.finalni, IF(_xlpm.prvni=1, 2, _xlpm.prvni),INDEX(_xlpm.rozsah, _xlpm.finalni))</f>
        <v>1500</v>
      </c>
      <c r="BA498" cm="1">
        <f t="array" aca="1" ref="BA498" ca="1">INDEX($J$3:$J$10001,MATCH(AZ498,$J$3:$J$10004,0)-1)</f>
        <v>1400</v>
      </c>
      <c r="BB498">
        <f t="shared" ca="1" si="142"/>
        <v>360</v>
      </c>
      <c r="BC498">
        <f t="shared" ca="1" si="142"/>
        <v>360</v>
      </c>
      <c r="BD498">
        <f t="shared" ca="1" si="141"/>
        <v>0</v>
      </c>
      <c r="BE498">
        <f t="shared" ca="1" si="134"/>
        <v>360</v>
      </c>
      <c r="BF498">
        <f t="shared" ca="1" si="138"/>
        <v>360</v>
      </c>
      <c r="BG498">
        <f t="shared" ca="1" si="135"/>
        <v>360</v>
      </c>
      <c r="BH498" cm="1">
        <f t="array" aca="1" ref="BH498" ca="1">_xlfn.LET(_xlpm.rozsah, $J$3:$J$10001,_xlpm.podminka, (_xlpm.rozsah&gt;E498)*(ISNUMBER(_xlpm.rozsah)),_xlpm.indexy, IF(_xlpm.podminka, ROW(_xlpm.rozsah)-MIN(ROW(_xlpm.rozsah))+1),_xlpm.prvni, MIN(_xlpm.indexy),_xlpm.finalni, IF(_xlpm.prvni=1, 2, _xlpm.prvni),INDEX(_xlpm.rozsah, _xlpm.finalni))</f>
        <v>1500</v>
      </c>
      <c r="BI498" cm="1">
        <f t="array" aca="1" ref="BI498" ca="1">INDEX($J$3:$J$10001,MATCH(BH498,$J$3:$J$10004,0)-1)</f>
        <v>1400</v>
      </c>
      <c r="BJ498">
        <f t="shared" ca="1" si="143"/>
        <v>360</v>
      </c>
      <c r="BK498">
        <f t="shared" ca="1" si="143"/>
        <v>360</v>
      </c>
      <c r="BL498">
        <f t="shared" ca="1" si="139"/>
        <v>0</v>
      </c>
      <c r="BM498">
        <f t="shared" ca="1" si="136"/>
        <v>360</v>
      </c>
    </row>
    <row r="499" spans="1:65" x14ac:dyDescent="0.25">
      <c r="A499" s="64">
        <v>496</v>
      </c>
      <c r="B499" s="64">
        <v>68</v>
      </c>
      <c r="C499" s="64">
        <v>47</v>
      </c>
      <c r="D499" s="18">
        <v>496</v>
      </c>
      <c r="E499" s="21">
        <f t="shared" ca="1" si="129"/>
        <v>1744.085277470751</v>
      </c>
      <c r="F499" s="22">
        <f t="shared" ca="1" si="130"/>
        <v>160.97758633008701</v>
      </c>
      <c r="G499" s="28">
        <v>496</v>
      </c>
      <c r="H499" s="24">
        <f t="shared" ca="1" si="131"/>
        <v>1741.4214959999999</v>
      </c>
      <c r="I499" s="25">
        <f t="shared" ca="1" si="132"/>
        <v>161.19042246960001</v>
      </c>
      <c r="J499" s="155"/>
      <c r="K499" s="155"/>
      <c r="L499" s="129">
        <f t="shared" si="137"/>
        <v>0</v>
      </c>
      <c r="AX499">
        <f t="shared" ca="1" si="140"/>
        <v>342.95834568000004</v>
      </c>
      <c r="AY499">
        <f t="shared" ca="1" si="133"/>
        <v>340.04165431999996</v>
      </c>
      <c r="AZ499" cm="1">
        <f t="array" aca="1" ref="AZ499" ca="1">_xlfn.LET(_xlpm.rozsah, $J$3:$J$10001,_xlpm.podminka, (_xlpm.rozsah&gt;H499)*(ISNUMBER(_xlpm.rozsah)),_xlpm.indexy, IF(_xlpm.podminka, ROW(_xlpm.rozsah)-MIN(ROW(_xlpm.rozsah))+1),_xlpm.prvni, MIN(_xlpm.indexy),_xlpm.finalni, IF(_xlpm.prvni=1, 2, _xlpm.prvni),INDEX(_xlpm.rozsah, _xlpm.finalni))</f>
        <v>1800</v>
      </c>
      <c r="BA499" cm="1">
        <f t="array" aca="1" ref="BA499" ca="1">INDEX($J$3:$J$10001,MATCH(AZ499,$J$3:$J$10004,0)-1)</f>
        <v>1700</v>
      </c>
      <c r="BB499">
        <f t="shared" ca="1" si="142"/>
        <v>333</v>
      </c>
      <c r="BC499">
        <f t="shared" ca="1" si="142"/>
        <v>350</v>
      </c>
      <c r="BD499">
        <f t="shared" ca="1" si="141"/>
        <v>-17</v>
      </c>
      <c r="BE499">
        <f t="shared" ca="1" si="134"/>
        <v>342.95834568000004</v>
      </c>
      <c r="BF499">
        <f t="shared" ca="1" si="138"/>
        <v>342.50550282997233</v>
      </c>
      <c r="BG499">
        <f t="shared" ca="1" si="135"/>
        <v>340.49449717002767</v>
      </c>
      <c r="BH499" cm="1">
        <f t="array" aca="1" ref="BH499" ca="1">_xlfn.LET(_xlpm.rozsah, $J$3:$J$10001,_xlpm.podminka, (_xlpm.rozsah&gt;E499)*(ISNUMBER(_xlpm.rozsah)),_xlpm.indexy, IF(_xlpm.podminka, ROW(_xlpm.rozsah)-MIN(ROW(_xlpm.rozsah))+1),_xlpm.prvni, MIN(_xlpm.indexy),_xlpm.finalni, IF(_xlpm.prvni=1, 2, _xlpm.prvni),INDEX(_xlpm.rozsah, _xlpm.finalni))</f>
        <v>1800</v>
      </c>
      <c r="BI499" cm="1">
        <f t="array" aca="1" ref="BI499" ca="1">INDEX($J$3:$J$10001,MATCH(BH499,$J$3:$J$10004,0)-1)</f>
        <v>1700</v>
      </c>
      <c r="BJ499">
        <f t="shared" ca="1" si="143"/>
        <v>333</v>
      </c>
      <c r="BK499">
        <f t="shared" ca="1" si="143"/>
        <v>350</v>
      </c>
      <c r="BL499">
        <f t="shared" ca="1" si="139"/>
        <v>-17</v>
      </c>
      <c r="BM499">
        <f t="shared" ca="1" si="136"/>
        <v>342.50550282997233</v>
      </c>
    </row>
    <row r="500" spans="1:65" x14ac:dyDescent="0.25">
      <c r="A500" s="64">
        <v>497</v>
      </c>
      <c r="B500" s="64">
        <v>29</v>
      </c>
      <c r="C500" s="64">
        <v>42</v>
      </c>
      <c r="D500" s="18">
        <v>497</v>
      </c>
      <c r="E500" s="21">
        <f t="shared" ca="1" si="129"/>
        <v>1145.2716624507614</v>
      </c>
      <c r="F500" s="22">
        <f t="shared" ca="1" si="130"/>
        <v>129.80281964586393</v>
      </c>
      <c r="G500" s="23">
        <v>497</v>
      </c>
      <c r="H500" s="24">
        <f t="shared" ca="1" si="131"/>
        <v>1144.135638</v>
      </c>
      <c r="I500" s="25">
        <f t="shared" ca="1" si="132"/>
        <v>129.70739359199999</v>
      </c>
      <c r="J500" s="155"/>
      <c r="K500" s="155"/>
      <c r="L500" s="129">
        <f t="shared" si="137"/>
        <v>0</v>
      </c>
      <c r="AX500">
        <f t="shared" ca="1" si="140"/>
        <v>308.82712759999998</v>
      </c>
      <c r="AY500">
        <f t="shared" ca="1" si="133"/>
        <v>308.82712759999998</v>
      </c>
      <c r="AZ500" cm="1">
        <f t="array" aca="1" ref="AZ500" ca="1">_xlfn.LET(_xlpm.rozsah, $J$3:$J$10001,_xlpm.podminka, (_xlpm.rozsah&gt;H500)*(ISNUMBER(_xlpm.rozsah)),_xlpm.indexy, IF(_xlpm.podminka, ROW(_xlpm.rozsah)-MIN(ROW(_xlpm.rozsah))+1),_xlpm.prvni, MIN(_xlpm.indexy),_xlpm.finalni, IF(_xlpm.prvni=1, 2, _xlpm.prvni),INDEX(_xlpm.rozsah, _xlpm.finalni))</f>
        <v>1200</v>
      </c>
      <c r="BA500" cm="1">
        <f t="array" aca="1" ref="BA500" ca="1">INDEX($J$3:$J$10001,MATCH(AZ500,$J$3:$J$10004,0)-1)</f>
        <v>1100</v>
      </c>
      <c r="BB500">
        <f t="shared" ca="1" si="142"/>
        <v>320</v>
      </c>
      <c r="BC500">
        <f t="shared" ca="1" si="142"/>
        <v>300</v>
      </c>
      <c r="BD500">
        <f t="shared" ca="1" si="141"/>
        <v>20</v>
      </c>
      <c r="BE500">
        <f t="shared" ca="1" si="134"/>
        <v>311.17287240000002</v>
      </c>
      <c r="BF500">
        <f t="shared" ca="1" si="138"/>
        <v>309.05433249015226</v>
      </c>
      <c r="BG500">
        <f t="shared" ca="1" si="135"/>
        <v>309.05433249015226</v>
      </c>
      <c r="BH500" cm="1">
        <f t="array" aca="1" ref="BH500" ca="1">_xlfn.LET(_xlpm.rozsah, $J$3:$J$10001,_xlpm.podminka, (_xlpm.rozsah&gt;E500)*(ISNUMBER(_xlpm.rozsah)),_xlpm.indexy, IF(_xlpm.podminka, ROW(_xlpm.rozsah)-MIN(ROW(_xlpm.rozsah))+1),_xlpm.prvni, MIN(_xlpm.indexy),_xlpm.finalni, IF(_xlpm.prvni=1, 2, _xlpm.prvni),INDEX(_xlpm.rozsah, _xlpm.finalni))</f>
        <v>1200</v>
      </c>
      <c r="BI500" cm="1">
        <f t="array" aca="1" ref="BI500" ca="1">INDEX($J$3:$J$10001,MATCH(BH500,$J$3:$J$10004,0)-1)</f>
        <v>1100</v>
      </c>
      <c r="BJ500">
        <f t="shared" ca="1" si="143"/>
        <v>320</v>
      </c>
      <c r="BK500">
        <f t="shared" ca="1" si="143"/>
        <v>300</v>
      </c>
      <c r="BL500">
        <f t="shared" ca="1" si="139"/>
        <v>20</v>
      </c>
      <c r="BM500">
        <f t="shared" ca="1" si="136"/>
        <v>310.94566750984774</v>
      </c>
    </row>
    <row r="501" spans="1:65" x14ac:dyDescent="0.25">
      <c r="A501" s="64">
        <v>498</v>
      </c>
      <c r="B501" s="64">
        <v>24</v>
      </c>
      <c r="C501" s="64">
        <v>73</v>
      </c>
      <c r="D501" s="18">
        <v>498</v>
      </c>
      <c r="E501" s="21">
        <f t="shared" ca="1" si="129"/>
        <v>1068.5006861661473</v>
      </c>
      <c r="F501" s="22">
        <f t="shared" ca="1" si="130"/>
        <v>216.70055009012879</v>
      </c>
      <c r="G501" s="28">
        <v>498</v>
      </c>
      <c r="H501" s="24">
        <f t="shared" ca="1" si="131"/>
        <v>1067.560528</v>
      </c>
      <c r="I501" s="25">
        <f t="shared" ca="1" si="132"/>
        <v>216.631918544</v>
      </c>
      <c r="J501" s="155"/>
      <c r="K501" s="155"/>
      <c r="L501" s="129">
        <f t="shared" si="137"/>
        <v>0</v>
      </c>
      <c r="AX501">
        <f t="shared" ca="1" si="140"/>
        <v>296.75605280000002</v>
      </c>
      <c r="AY501">
        <f t="shared" ca="1" si="133"/>
        <v>296.75605280000002</v>
      </c>
      <c r="AZ501" cm="1">
        <f t="array" aca="1" ref="AZ501" ca="1">_xlfn.LET(_xlpm.rozsah, $J$3:$J$10001,_xlpm.podminka, (_xlpm.rozsah&gt;H501)*(ISNUMBER(_xlpm.rozsah)),_xlpm.indexy, IF(_xlpm.podminka, ROW(_xlpm.rozsah)-MIN(ROW(_xlpm.rozsah))+1),_xlpm.prvni, MIN(_xlpm.indexy),_xlpm.finalni, IF(_xlpm.prvni=1, 2, _xlpm.prvni),INDEX(_xlpm.rozsah, _xlpm.finalni))</f>
        <v>1100</v>
      </c>
      <c r="BA501" cm="1">
        <f t="array" aca="1" ref="BA501" ca="1">INDEX($J$3:$J$10001,MATCH(AZ501,$J$3:$J$10004,0)-1)</f>
        <v>1000</v>
      </c>
      <c r="BB501">
        <f t="shared" ca="1" si="142"/>
        <v>300</v>
      </c>
      <c r="BC501">
        <f t="shared" ca="1" si="142"/>
        <v>290</v>
      </c>
      <c r="BD501">
        <f t="shared" ca="1" si="141"/>
        <v>10</v>
      </c>
      <c r="BE501">
        <f t="shared" ca="1" si="134"/>
        <v>293.24394719999998</v>
      </c>
      <c r="BF501">
        <f t="shared" ca="1" si="138"/>
        <v>296.85006861661475</v>
      </c>
      <c r="BG501">
        <f t="shared" ca="1" si="135"/>
        <v>296.85006861661475</v>
      </c>
      <c r="BH501" cm="1">
        <f t="array" aca="1" ref="BH501" ca="1">_xlfn.LET(_xlpm.rozsah, $J$3:$J$10001,_xlpm.podminka, (_xlpm.rozsah&gt;E501)*(ISNUMBER(_xlpm.rozsah)),_xlpm.indexy, IF(_xlpm.podminka, ROW(_xlpm.rozsah)-MIN(ROW(_xlpm.rozsah))+1),_xlpm.prvni, MIN(_xlpm.indexy),_xlpm.finalni, IF(_xlpm.prvni=1, 2, _xlpm.prvni),INDEX(_xlpm.rozsah, _xlpm.finalni))</f>
        <v>1100</v>
      </c>
      <c r="BI501" cm="1">
        <f t="array" aca="1" ref="BI501" ca="1">INDEX($J$3:$J$10001,MATCH(BH501,$J$3:$J$10004,0)-1)</f>
        <v>1000</v>
      </c>
      <c r="BJ501">
        <f t="shared" ca="1" si="143"/>
        <v>300</v>
      </c>
      <c r="BK501">
        <f t="shared" ca="1" si="143"/>
        <v>290</v>
      </c>
      <c r="BL501">
        <f t="shared" ca="1" si="139"/>
        <v>10</v>
      </c>
      <c r="BM501">
        <f t="shared" ca="1" si="136"/>
        <v>293.14993138338525</v>
      </c>
    </row>
    <row r="502" spans="1:65" x14ac:dyDescent="0.25">
      <c r="A502" s="64">
        <v>499</v>
      </c>
      <c r="B502" s="64">
        <v>64</v>
      </c>
      <c r="C502" s="64">
        <v>71</v>
      </c>
      <c r="D502" s="18">
        <v>499</v>
      </c>
      <c r="E502" s="21">
        <f t="shared" ca="1" si="129"/>
        <v>1682.6684964430597</v>
      </c>
      <c r="F502" s="22">
        <f t="shared" ca="1" si="130"/>
        <v>249.48442940203421</v>
      </c>
      <c r="G502" s="23">
        <v>499</v>
      </c>
      <c r="H502" s="24">
        <f t="shared" ca="1" si="131"/>
        <v>1680.1614079999999</v>
      </c>
      <c r="I502" s="25">
        <f t="shared" ca="1" si="132"/>
        <v>249.62683202560001</v>
      </c>
      <c r="J502" s="155"/>
      <c r="K502" s="155"/>
      <c r="L502" s="129">
        <f t="shared" si="137"/>
        <v>0</v>
      </c>
      <c r="AX502">
        <f t="shared" ca="1" si="140"/>
        <v>351.58708736</v>
      </c>
      <c r="AY502">
        <f t="shared" ca="1" si="133"/>
        <v>356.41291264</v>
      </c>
      <c r="AZ502" cm="1">
        <f t="array" aca="1" ref="AZ502" ca="1">_xlfn.LET(_xlpm.rozsah, $J$3:$J$10001,_xlpm.podminka, (_xlpm.rozsah&gt;H502)*(ISNUMBER(_xlpm.rozsah)),_xlpm.indexy, IF(_xlpm.podminka, ROW(_xlpm.rozsah)-MIN(ROW(_xlpm.rozsah))+1),_xlpm.prvni, MIN(_xlpm.indexy),_xlpm.finalni, IF(_xlpm.prvni=1, 2, _xlpm.prvni),INDEX(_xlpm.rozsah, _xlpm.finalni))</f>
        <v>1700</v>
      </c>
      <c r="BA502" cm="1">
        <f t="array" aca="1" ref="BA502" ca="1">INDEX($J$3:$J$10001,MATCH(AZ502,$J$3:$J$10004,0)-1)</f>
        <v>1600</v>
      </c>
      <c r="BB502">
        <f t="shared" ca="1" si="142"/>
        <v>350</v>
      </c>
      <c r="BC502">
        <f t="shared" ca="1" si="142"/>
        <v>358</v>
      </c>
      <c r="BD502">
        <f t="shared" ca="1" si="141"/>
        <v>-8</v>
      </c>
      <c r="BE502">
        <f t="shared" ca="1" si="134"/>
        <v>351.58708736</v>
      </c>
      <c r="BF502">
        <f t="shared" ca="1" si="138"/>
        <v>351.38652028455522</v>
      </c>
      <c r="BG502">
        <f t="shared" ca="1" si="135"/>
        <v>356.61347971544478</v>
      </c>
      <c r="BH502" cm="1">
        <f t="array" aca="1" ref="BH502" ca="1">_xlfn.LET(_xlpm.rozsah, $J$3:$J$10001,_xlpm.podminka, (_xlpm.rozsah&gt;E502)*(ISNUMBER(_xlpm.rozsah)),_xlpm.indexy, IF(_xlpm.podminka, ROW(_xlpm.rozsah)-MIN(ROW(_xlpm.rozsah))+1),_xlpm.prvni, MIN(_xlpm.indexy),_xlpm.finalni, IF(_xlpm.prvni=1, 2, _xlpm.prvni),INDEX(_xlpm.rozsah, _xlpm.finalni))</f>
        <v>1700</v>
      </c>
      <c r="BI502" cm="1">
        <f t="array" aca="1" ref="BI502" ca="1">INDEX($J$3:$J$10001,MATCH(BH502,$J$3:$J$10004,0)-1)</f>
        <v>1600</v>
      </c>
      <c r="BJ502">
        <f t="shared" ca="1" si="143"/>
        <v>350</v>
      </c>
      <c r="BK502">
        <f t="shared" ca="1" si="143"/>
        <v>358</v>
      </c>
      <c r="BL502">
        <f t="shared" ca="1" si="139"/>
        <v>-8</v>
      </c>
      <c r="BM502">
        <f t="shared" ca="1" si="136"/>
        <v>351.38652028455522</v>
      </c>
    </row>
    <row r="503" spans="1:65" x14ac:dyDescent="0.25">
      <c r="A503" s="64">
        <v>500</v>
      </c>
      <c r="B503" s="64">
        <v>90</v>
      </c>
      <c r="C503" s="64">
        <v>71</v>
      </c>
      <c r="D503" s="18">
        <v>500</v>
      </c>
      <c r="E503" s="21">
        <f t="shared" ca="1" si="129"/>
        <v>2081.8775731230526</v>
      </c>
      <c r="F503" s="22">
        <f t="shared" ca="1" si="130"/>
        <v>201.37338461652652</v>
      </c>
      <c r="G503" s="28">
        <v>500</v>
      </c>
      <c r="H503" s="24">
        <f t="shared" ca="1" si="131"/>
        <v>2078.3519799999999</v>
      </c>
      <c r="I503" s="25">
        <f t="shared" ca="1" si="132"/>
        <v>201.87401884000002</v>
      </c>
      <c r="J503" s="155"/>
      <c r="K503" s="155"/>
      <c r="L503" s="129">
        <f t="shared" si="137"/>
        <v>0</v>
      </c>
      <c r="AX503">
        <f t="shared" ca="1" si="140"/>
        <v>284.32960400000002</v>
      </c>
      <c r="AY503">
        <f t="shared" ca="1" si="133"/>
        <v>295.67039599999998</v>
      </c>
      <c r="AZ503" cm="1">
        <f t="array" aca="1" ref="AZ503" ca="1">_xlfn.LET(_xlpm.rozsah, $J$3:$J$10001,_xlpm.podminka, (_xlpm.rozsah&gt;H503)*(ISNUMBER(_xlpm.rozsah)),_xlpm.indexy, IF(_xlpm.podminka, ROW(_xlpm.rozsah)-MIN(ROW(_xlpm.rozsah))+1),_xlpm.prvni, MIN(_xlpm.indexy),_xlpm.finalni, IF(_xlpm.prvni=1, 2, _xlpm.prvni),INDEX(_xlpm.rozsah, _xlpm.finalni))</f>
        <v>2100</v>
      </c>
      <c r="BA503" cm="1">
        <f t="array" aca="1" ref="BA503" ca="1">INDEX($J$3:$J$10001,MATCH(AZ503,$J$3:$J$10004,0)-1)</f>
        <v>2000</v>
      </c>
      <c r="BB503">
        <f t="shared" ca="1" si="142"/>
        <v>280</v>
      </c>
      <c r="BC503">
        <f t="shared" ca="1" si="142"/>
        <v>300</v>
      </c>
      <c r="BD503">
        <f t="shared" ca="1" si="141"/>
        <v>-20</v>
      </c>
      <c r="BE503">
        <f t="shared" ca="1" si="134"/>
        <v>284.32960400000002</v>
      </c>
      <c r="BF503">
        <f t="shared" ca="1" si="138"/>
        <v>283.6244853753895</v>
      </c>
      <c r="BG503">
        <f t="shared" ca="1" si="135"/>
        <v>296.3755146246105</v>
      </c>
      <c r="BH503" cm="1">
        <f t="array" aca="1" ref="BH503" ca="1">_xlfn.LET(_xlpm.rozsah, $J$3:$J$10001,_xlpm.podminka, (_xlpm.rozsah&gt;E503)*(ISNUMBER(_xlpm.rozsah)),_xlpm.indexy, IF(_xlpm.podminka, ROW(_xlpm.rozsah)-MIN(ROW(_xlpm.rozsah))+1),_xlpm.prvni, MIN(_xlpm.indexy),_xlpm.finalni, IF(_xlpm.prvni=1, 2, _xlpm.prvni),INDEX(_xlpm.rozsah, _xlpm.finalni))</f>
        <v>2100</v>
      </c>
      <c r="BI503" cm="1">
        <f t="array" aca="1" ref="BI503" ca="1">INDEX($J$3:$J$10001,MATCH(BH503,$J$3:$J$10004,0)-1)</f>
        <v>2000</v>
      </c>
      <c r="BJ503">
        <f t="shared" ca="1" si="143"/>
        <v>280</v>
      </c>
      <c r="BK503">
        <f t="shared" ca="1" si="143"/>
        <v>300</v>
      </c>
      <c r="BL503">
        <f t="shared" ca="1" si="139"/>
        <v>-20</v>
      </c>
      <c r="BM503">
        <f t="shared" ca="1" si="136"/>
        <v>283.6244853753895</v>
      </c>
    </row>
    <row r="504" spans="1:65" x14ac:dyDescent="0.25">
      <c r="A504" s="64">
        <v>501</v>
      </c>
      <c r="B504" s="64">
        <v>100</v>
      </c>
      <c r="C504" s="64">
        <v>61</v>
      </c>
      <c r="D504" s="18">
        <v>501</v>
      </c>
      <c r="E504" s="21">
        <f t="shared" ca="1" si="129"/>
        <v>2235.4195256922808</v>
      </c>
      <c r="F504" s="22">
        <f t="shared" ca="1" si="130"/>
        <v>135.40615806301065</v>
      </c>
      <c r="G504" s="23">
        <v>501</v>
      </c>
      <c r="H504" s="24">
        <f t="shared" ca="1" si="131"/>
        <v>2231.5021999999999</v>
      </c>
      <c r="I504" s="25">
        <f t="shared" ca="1" si="132"/>
        <v>136.95937770000003</v>
      </c>
      <c r="J504" s="155"/>
      <c r="K504" s="155"/>
      <c r="L504" s="129">
        <f t="shared" si="137"/>
        <v>0</v>
      </c>
      <c r="AX504">
        <f t="shared" ca="1" si="140"/>
        <v>224.52357000000006</v>
      </c>
      <c r="AY504">
        <f t="shared" ca="1" si="133"/>
        <v>200.47642999999994</v>
      </c>
      <c r="AZ504" cm="1">
        <f t="array" aca="1" ref="AZ504" ca="1">_xlfn.LET(_xlpm.rozsah, $J$3:$J$10001,_xlpm.podminka, (_xlpm.rozsah&gt;H504)*(ISNUMBER(_xlpm.rozsah)),_xlpm.indexy, IF(_xlpm.podminka, ROW(_xlpm.rozsah)-MIN(ROW(_xlpm.rozsah))+1),_xlpm.prvni, MIN(_xlpm.indexy),_xlpm.finalni, IF(_xlpm.prvni=1, 2, _xlpm.prvni),INDEX(_xlpm.rozsah, _xlpm.finalni))</f>
        <v>2300</v>
      </c>
      <c r="BA504" cm="1">
        <f t="array" aca="1" ref="BA504" ca="1">INDEX($J$3:$J$10001,MATCH(AZ504,$J$3:$J$10004,0)-1)</f>
        <v>2200</v>
      </c>
      <c r="BB504">
        <f t="shared" ca="1" si="142"/>
        <v>180</v>
      </c>
      <c r="BC504">
        <f t="shared" ca="1" si="142"/>
        <v>245</v>
      </c>
      <c r="BD504">
        <f t="shared" ca="1" si="141"/>
        <v>-65</v>
      </c>
      <c r="BE504">
        <f t="shared" ca="1" si="134"/>
        <v>224.52357000000006</v>
      </c>
      <c r="BF504">
        <f t="shared" ca="1" si="138"/>
        <v>221.97730830001748</v>
      </c>
      <c r="BG504">
        <f t="shared" ca="1" si="135"/>
        <v>203.02269169998252</v>
      </c>
      <c r="BH504" cm="1">
        <f t="array" aca="1" ref="BH504" ca="1">_xlfn.LET(_xlpm.rozsah, $J$3:$J$10001,_xlpm.podminka, (_xlpm.rozsah&gt;E504)*(ISNUMBER(_xlpm.rozsah)),_xlpm.indexy, IF(_xlpm.podminka, ROW(_xlpm.rozsah)-MIN(ROW(_xlpm.rozsah))+1),_xlpm.prvni, MIN(_xlpm.indexy),_xlpm.finalni, IF(_xlpm.prvni=1, 2, _xlpm.prvni),INDEX(_xlpm.rozsah, _xlpm.finalni))</f>
        <v>2300</v>
      </c>
      <c r="BI504" cm="1">
        <f t="array" aca="1" ref="BI504" ca="1">INDEX($J$3:$J$10001,MATCH(BH504,$J$3:$J$10004,0)-1)</f>
        <v>2200</v>
      </c>
      <c r="BJ504">
        <f t="shared" ca="1" si="143"/>
        <v>180</v>
      </c>
      <c r="BK504">
        <f t="shared" ca="1" si="143"/>
        <v>245</v>
      </c>
      <c r="BL504">
        <f t="shared" ca="1" si="139"/>
        <v>-65</v>
      </c>
      <c r="BM504">
        <f t="shared" ca="1" si="136"/>
        <v>221.97730830001748</v>
      </c>
    </row>
    <row r="505" spans="1:65" x14ac:dyDescent="0.25">
      <c r="A505" s="64">
        <v>502</v>
      </c>
      <c r="B505" s="64">
        <v>94</v>
      </c>
      <c r="C505" s="64">
        <v>73</v>
      </c>
      <c r="D505" s="18">
        <v>502</v>
      </c>
      <c r="E505" s="21">
        <f t="shared" ca="1" si="129"/>
        <v>2143.2943541507439</v>
      </c>
      <c r="F505" s="22">
        <f t="shared" ca="1" si="130"/>
        <v>193.33829251448492</v>
      </c>
      <c r="G505" s="28">
        <v>502</v>
      </c>
      <c r="H505" s="24">
        <f t="shared" ca="1" si="131"/>
        <v>2139.6120679999999</v>
      </c>
      <c r="I505" s="25">
        <f t="shared" ca="1" si="132"/>
        <v>194.27911662599999</v>
      </c>
      <c r="J505" s="155"/>
      <c r="K505" s="155"/>
      <c r="L505" s="129">
        <f t="shared" si="137"/>
        <v>0</v>
      </c>
      <c r="AX505">
        <f t="shared" ca="1" si="140"/>
        <v>266.13577620000001</v>
      </c>
      <c r="AY505">
        <f t="shared" ca="1" si="133"/>
        <v>258.86422379999999</v>
      </c>
      <c r="AZ505" cm="1">
        <f t="array" aca="1" ref="AZ505" ca="1">_xlfn.LET(_xlpm.rozsah, $J$3:$J$10001,_xlpm.podminka, (_xlpm.rozsah&gt;H505)*(ISNUMBER(_xlpm.rozsah)),_xlpm.indexy, IF(_xlpm.podminka, ROW(_xlpm.rozsah)-MIN(ROW(_xlpm.rozsah))+1),_xlpm.prvni, MIN(_xlpm.indexy),_xlpm.finalni, IF(_xlpm.prvni=1, 2, _xlpm.prvni),INDEX(_xlpm.rozsah, _xlpm.finalni))</f>
        <v>2200</v>
      </c>
      <c r="BA505" cm="1">
        <f t="array" aca="1" ref="BA505" ca="1">INDEX($J$3:$J$10001,MATCH(AZ505,$J$3:$J$10004,0)-1)</f>
        <v>2100</v>
      </c>
      <c r="BB505">
        <f t="shared" ca="1" si="142"/>
        <v>245</v>
      </c>
      <c r="BC505">
        <f t="shared" ca="1" si="142"/>
        <v>280</v>
      </c>
      <c r="BD505">
        <f t="shared" ca="1" si="141"/>
        <v>-35</v>
      </c>
      <c r="BE505">
        <f t="shared" ca="1" si="134"/>
        <v>266.13577620000001</v>
      </c>
      <c r="BF505">
        <f t="shared" ca="1" si="138"/>
        <v>264.84697604723965</v>
      </c>
      <c r="BG505">
        <f t="shared" ca="1" si="135"/>
        <v>260.15302395276035</v>
      </c>
      <c r="BH505" cm="1">
        <f t="array" aca="1" ref="BH505" ca="1">_xlfn.LET(_xlpm.rozsah, $J$3:$J$10001,_xlpm.podminka, (_xlpm.rozsah&gt;E505)*(ISNUMBER(_xlpm.rozsah)),_xlpm.indexy, IF(_xlpm.podminka, ROW(_xlpm.rozsah)-MIN(ROW(_xlpm.rozsah))+1),_xlpm.prvni, MIN(_xlpm.indexy),_xlpm.finalni, IF(_xlpm.prvni=1, 2, _xlpm.prvni),INDEX(_xlpm.rozsah, _xlpm.finalni))</f>
        <v>2200</v>
      </c>
      <c r="BI505" cm="1">
        <f t="array" aca="1" ref="BI505" ca="1">INDEX($J$3:$J$10001,MATCH(BH505,$J$3:$J$10004,0)-1)</f>
        <v>2100</v>
      </c>
      <c r="BJ505">
        <f t="shared" ca="1" si="143"/>
        <v>245</v>
      </c>
      <c r="BK505">
        <f t="shared" ca="1" si="143"/>
        <v>280</v>
      </c>
      <c r="BL505">
        <f t="shared" ca="1" si="139"/>
        <v>-35</v>
      </c>
      <c r="BM505">
        <f t="shared" ca="1" si="136"/>
        <v>264.84697604723965</v>
      </c>
    </row>
    <row r="506" spans="1:65" x14ac:dyDescent="0.25">
      <c r="A506" s="64">
        <v>503</v>
      </c>
      <c r="B506" s="64">
        <v>84</v>
      </c>
      <c r="C506" s="64">
        <v>73</v>
      </c>
      <c r="D506" s="18">
        <v>503</v>
      </c>
      <c r="E506" s="21">
        <f t="shared" ca="1" si="129"/>
        <v>1989.7524015815159</v>
      </c>
      <c r="F506" s="22">
        <f t="shared" ca="1" si="130"/>
        <v>220.19691949527896</v>
      </c>
      <c r="G506" s="23">
        <v>503</v>
      </c>
      <c r="H506" s="24">
        <f t="shared" ca="1" si="131"/>
        <v>1986.4618479999999</v>
      </c>
      <c r="I506" s="25">
        <f t="shared" ca="1" si="132"/>
        <v>220.58125615360001</v>
      </c>
      <c r="J506" s="155"/>
      <c r="K506" s="155"/>
      <c r="L506" s="129">
        <f t="shared" si="137"/>
        <v>0</v>
      </c>
      <c r="AX506">
        <f t="shared" ca="1" si="140"/>
        <v>302.16610431999999</v>
      </c>
      <c r="AY506">
        <f t="shared" ca="1" si="133"/>
        <v>313.83389568000001</v>
      </c>
      <c r="AZ506" cm="1">
        <f t="array" aca="1" ref="AZ506" ca="1">_xlfn.LET(_xlpm.rozsah, $J$3:$J$10001,_xlpm.podminka, (_xlpm.rozsah&gt;H506)*(ISNUMBER(_xlpm.rozsah)),_xlpm.indexy, IF(_xlpm.podminka, ROW(_xlpm.rozsah)-MIN(ROW(_xlpm.rozsah))+1),_xlpm.prvni, MIN(_xlpm.indexy),_xlpm.finalni, IF(_xlpm.prvni=1, 2, _xlpm.prvni),INDEX(_xlpm.rozsah, _xlpm.finalni))</f>
        <v>2000</v>
      </c>
      <c r="BA506" cm="1">
        <f t="array" aca="1" ref="BA506" ca="1">INDEX($J$3:$J$10001,MATCH(AZ506,$J$3:$J$10004,0)-1)</f>
        <v>1900</v>
      </c>
      <c r="BB506">
        <f t="shared" ca="1" si="142"/>
        <v>300</v>
      </c>
      <c r="BC506">
        <f t="shared" ca="1" si="142"/>
        <v>316</v>
      </c>
      <c r="BD506">
        <f t="shared" ca="1" si="141"/>
        <v>-16</v>
      </c>
      <c r="BE506">
        <f t="shared" ca="1" si="134"/>
        <v>302.16610431999999</v>
      </c>
      <c r="BF506">
        <f t="shared" ca="1" si="138"/>
        <v>301.63961574695747</v>
      </c>
      <c r="BG506">
        <f t="shared" ca="1" si="135"/>
        <v>314.36038425304253</v>
      </c>
      <c r="BH506" cm="1">
        <f t="array" aca="1" ref="BH506" ca="1">_xlfn.LET(_xlpm.rozsah, $J$3:$J$10001,_xlpm.podminka, (_xlpm.rozsah&gt;E506)*(ISNUMBER(_xlpm.rozsah)),_xlpm.indexy, IF(_xlpm.podminka, ROW(_xlpm.rozsah)-MIN(ROW(_xlpm.rozsah))+1),_xlpm.prvni, MIN(_xlpm.indexy),_xlpm.finalni, IF(_xlpm.prvni=1, 2, _xlpm.prvni),INDEX(_xlpm.rozsah, _xlpm.finalni))</f>
        <v>2000</v>
      </c>
      <c r="BI506" cm="1">
        <f t="array" aca="1" ref="BI506" ca="1">INDEX($J$3:$J$10001,MATCH(BH506,$J$3:$J$10004,0)-1)</f>
        <v>1900</v>
      </c>
      <c r="BJ506">
        <f t="shared" ca="1" si="143"/>
        <v>300</v>
      </c>
      <c r="BK506">
        <f t="shared" ca="1" si="143"/>
        <v>316</v>
      </c>
      <c r="BL506">
        <f t="shared" ca="1" si="139"/>
        <v>-16</v>
      </c>
      <c r="BM506">
        <f t="shared" ca="1" si="136"/>
        <v>301.63961574695747</v>
      </c>
    </row>
    <row r="507" spans="1:65" x14ac:dyDescent="0.25">
      <c r="A507" s="64">
        <v>504</v>
      </c>
      <c r="B507" s="64">
        <v>79</v>
      </c>
      <c r="C507" s="64">
        <v>73</v>
      </c>
      <c r="D507" s="18">
        <v>504</v>
      </c>
      <c r="E507" s="21">
        <f t="shared" ca="1" si="129"/>
        <v>1912.9814252969018</v>
      </c>
      <c r="F507" s="22">
        <f t="shared" ca="1" si="130"/>
        <v>229.16376952532187</v>
      </c>
      <c r="G507" s="28">
        <v>504</v>
      </c>
      <c r="H507" s="24">
        <f t="shared" ca="1" si="131"/>
        <v>1909.8867379999999</v>
      </c>
      <c r="I507" s="25">
        <f t="shared" ca="1" si="132"/>
        <v>229.52522900160002</v>
      </c>
      <c r="J507" s="155"/>
      <c r="K507" s="155"/>
      <c r="L507" s="129">
        <f t="shared" si="137"/>
        <v>0</v>
      </c>
      <c r="AX507">
        <f t="shared" ca="1" si="140"/>
        <v>314.41812192000003</v>
      </c>
      <c r="AY507">
        <f t="shared" ca="1" si="133"/>
        <v>301.58187807999997</v>
      </c>
      <c r="AZ507" cm="1">
        <f t="array" aca="1" ref="AZ507" ca="1">_xlfn.LET(_xlpm.rozsah, $J$3:$J$10001,_xlpm.podminka, (_xlpm.rozsah&gt;H507)*(ISNUMBER(_xlpm.rozsah)),_xlpm.indexy, IF(_xlpm.podminka, ROW(_xlpm.rozsah)-MIN(ROW(_xlpm.rozsah))+1),_xlpm.prvni, MIN(_xlpm.indexy),_xlpm.finalni, IF(_xlpm.prvni=1, 2, _xlpm.prvni),INDEX(_xlpm.rozsah, _xlpm.finalni))</f>
        <v>2000</v>
      </c>
      <c r="BA507" cm="1">
        <f t="array" aca="1" ref="BA507" ca="1">INDEX($J$3:$J$10001,MATCH(AZ507,$J$3:$J$10004,0)-1)</f>
        <v>1900</v>
      </c>
      <c r="BB507">
        <f t="shared" ca="1" si="142"/>
        <v>300</v>
      </c>
      <c r="BC507">
        <f t="shared" ca="1" si="142"/>
        <v>316</v>
      </c>
      <c r="BD507">
        <f t="shared" ca="1" si="141"/>
        <v>-16</v>
      </c>
      <c r="BE507">
        <f t="shared" ca="1" si="134"/>
        <v>314.41812192000003</v>
      </c>
      <c r="BF507">
        <f t="shared" ca="1" si="138"/>
        <v>313.92297195249574</v>
      </c>
      <c r="BG507">
        <f t="shared" ca="1" si="135"/>
        <v>302.07702804750426</v>
      </c>
      <c r="BH507" cm="1">
        <f t="array" aca="1" ref="BH507" ca="1">_xlfn.LET(_xlpm.rozsah, $J$3:$J$10001,_xlpm.podminka, (_xlpm.rozsah&gt;E507)*(ISNUMBER(_xlpm.rozsah)),_xlpm.indexy, IF(_xlpm.podminka, ROW(_xlpm.rozsah)-MIN(ROW(_xlpm.rozsah))+1),_xlpm.prvni, MIN(_xlpm.indexy),_xlpm.finalni, IF(_xlpm.prvni=1, 2, _xlpm.prvni),INDEX(_xlpm.rozsah, _xlpm.finalni))</f>
        <v>2000</v>
      </c>
      <c r="BI507" cm="1">
        <f t="array" aca="1" ref="BI507" ca="1">INDEX($J$3:$J$10001,MATCH(BH507,$J$3:$J$10004,0)-1)</f>
        <v>1900</v>
      </c>
      <c r="BJ507">
        <f t="shared" ca="1" si="143"/>
        <v>300</v>
      </c>
      <c r="BK507">
        <f t="shared" ca="1" si="143"/>
        <v>316</v>
      </c>
      <c r="BL507">
        <f t="shared" ca="1" si="139"/>
        <v>-16</v>
      </c>
      <c r="BM507">
        <f t="shared" ca="1" si="136"/>
        <v>313.92297195249574</v>
      </c>
    </row>
    <row r="508" spans="1:65" x14ac:dyDescent="0.25">
      <c r="A508" s="64">
        <v>505</v>
      </c>
      <c r="B508" s="64">
        <v>75</v>
      </c>
      <c r="C508" s="64">
        <v>72</v>
      </c>
      <c r="D508" s="18">
        <v>505</v>
      </c>
      <c r="E508" s="21">
        <f t="shared" ca="1" si="129"/>
        <v>1851.5646442692105</v>
      </c>
      <c r="F508" s="22">
        <f t="shared" ca="1" si="130"/>
        <v>233.44848754144863</v>
      </c>
      <c r="G508" s="23">
        <v>505</v>
      </c>
      <c r="H508" s="24">
        <f t="shared" ca="1" si="131"/>
        <v>1848.6266499999999</v>
      </c>
      <c r="I508" s="25">
        <f t="shared" ca="1" si="132"/>
        <v>233.80809804</v>
      </c>
      <c r="J508" s="155"/>
      <c r="K508" s="155"/>
      <c r="L508" s="129">
        <f t="shared" si="137"/>
        <v>0</v>
      </c>
      <c r="AX508">
        <f t="shared" ca="1" si="140"/>
        <v>324.73346950000001</v>
      </c>
      <c r="AY508">
        <f t="shared" ca="1" si="133"/>
        <v>324.26653049999999</v>
      </c>
      <c r="AZ508" cm="1">
        <f t="array" aca="1" ref="AZ508" ca="1">_xlfn.LET(_xlpm.rozsah, $J$3:$J$10001,_xlpm.podminka, (_xlpm.rozsah&gt;H508)*(ISNUMBER(_xlpm.rozsah)),_xlpm.indexy, IF(_xlpm.podminka, ROW(_xlpm.rozsah)-MIN(ROW(_xlpm.rozsah))+1),_xlpm.prvni, MIN(_xlpm.indexy),_xlpm.finalni, IF(_xlpm.prvni=1, 2, _xlpm.prvni),INDEX(_xlpm.rozsah, _xlpm.finalni))</f>
        <v>1900</v>
      </c>
      <c r="BA508" cm="1">
        <f t="array" aca="1" ref="BA508" ca="1">INDEX($J$3:$J$10001,MATCH(AZ508,$J$3:$J$10004,0)-1)</f>
        <v>1800</v>
      </c>
      <c r="BB508">
        <f t="shared" ca="1" si="142"/>
        <v>316</v>
      </c>
      <c r="BC508">
        <f t="shared" ca="1" si="142"/>
        <v>333</v>
      </c>
      <c r="BD508">
        <f t="shared" ca="1" si="141"/>
        <v>-17</v>
      </c>
      <c r="BE508">
        <f t="shared" ca="1" si="134"/>
        <v>324.73346950000001</v>
      </c>
      <c r="BF508">
        <f t="shared" ca="1" si="138"/>
        <v>324.2340104742342</v>
      </c>
      <c r="BG508">
        <f t="shared" ca="1" si="135"/>
        <v>324.7659895257658</v>
      </c>
      <c r="BH508" cm="1">
        <f t="array" aca="1" ref="BH508" ca="1">_xlfn.LET(_xlpm.rozsah, $J$3:$J$10001,_xlpm.podminka, (_xlpm.rozsah&gt;E508)*(ISNUMBER(_xlpm.rozsah)),_xlpm.indexy, IF(_xlpm.podminka, ROW(_xlpm.rozsah)-MIN(ROW(_xlpm.rozsah))+1),_xlpm.prvni, MIN(_xlpm.indexy),_xlpm.finalni, IF(_xlpm.prvni=1, 2, _xlpm.prvni),INDEX(_xlpm.rozsah, _xlpm.finalni))</f>
        <v>1900</v>
      </c>
      <c r="BI508" cm="1">
        <f t="array" aca="1" ref="BI508" ca="1">INDEX($J$3:$J$10001,MATCH(BH508,$J$3:$J$10004,0)-1)</f>
        <v>1800</v>
      </c>
      <c r="BJ508">
        <f t="shared" ca="1" si="143"/>
        <v>316</v>
      </c>
      <c r="BK508">
        <f t="shared" ca="1" si="143"/>
        <v>333</v>
      </c>
      <c r="BL508">
        <f t="shared" ca="1" si="139"/>
        <v>-17</v>
      </c>
      <c r="BM508">
        <f t="shared" ca="1" si="136"/>
        <v>324.2340104742342</v>
      </c>
    </row>
    <row r="509" spans="1:65" x14ac:dyDescent="0.25">
      <c r="A509" s="64">
        <v>506</v>
      </c>
      <c r="B509" s="64">
        <v>78</v>
      </c>
      <c r="C509" s="64">
        <v>73</v>
      </c>
      <c r="D509" s="18">
        <v>506</v>
      </c>
      <c r="E509" s="21">
        <f t="shared" ca="1" si="129"/>
        <v>1897.6272300399792</v>
      </c>
      <c r="F509" s="22">
        <f t="shared" ca="1" si="130"/>
        <v>230.97446075203857</v>
      </c>
      <c r="G509" s="28">
        <v>506</v>
      </c>
      <c r="H509" s="24">
        <f t="shared" ca="1" si="131"/>
        <v>1894.5717159999999</v>
      </c>
      <c r="I509" s="25">
        <f t="shared" ca="1" si="132"/>
        <v>231.35365004440001</v>
      </c>
      <c r="J509" s="155"/>
      <c r="K509" s="155"/>
      <c r="L509" s="129">
        <f t="shared" si="137"/>
        <v>0</v>
      </c>
      <c r="AX509">
        <f t="shared" ca="1" si="140"/>
        <v>316.92280828000003</v>
      </c>
      <c r="AY509">
        <f t="shared" ca="1" si="133"/>
        <v>332.07719171999997</v>
      </c>
      <c r="AZ509" cm="1">
        <f t="array" aca="1" ref="AZ509" ca="1">_xlfn.LET(_xlpm.rozsah, $J$3:$J$10001,_xlpm.podminka, (_xlpm.rozsah&gt;H509)*(ISNUMBER(_xlpm.rozsah)),_xlpm.indexy, IF(_xlpm.podminka, ROW(_xlpm.rozsah)-MIN(ROW(_xlpm.rozsah))+1),_xlpm.prvni, MIN(_xlpm.indexy),_xlpm.finalni, IF(_xlpm.prvni=1, 2, _xlpm.prvni),INDEX(_xlpm.rozsah, _xlpm.finalni))</f>
        <v>1900</v>
      </c>
      <c r="BA509" cm="1">
        <f t="array" aca="1" ref="BA509" ca="1">INDEX($J$3:$J$10001,MATCH(AZ509,$J$3:$J$10004,0)-1)</f>
        <v>1800</v>
      </c>
      <c r="BB509">
        <f t="shared" ca="1" si="142"/>
        <v>316</v>
      </c>
      <c r="BC509">
        <f t="shared" ca="1" si="142"/>
        <v>333</v>
      </c>
      <c r="BD509">
        <f t="shared" ca="1" si="141"/>
        <v>-17</v>
      </c>
      <c r="BE509">
        <f t="shared" ca="1" si="134"/>
        <v>316.92280828000003</v>
      </c>
      <c r="BF509">
        <f t="shared" ca="1" si="138"/>
        <v>316.40337089320354</v>
      </c>
      <c r="BG509">
        <f t="shared" ca="1" si="135"/>
        <v>332.59662910679646</v>
      </c>
      <c r="BH509" cm="1">
        <f t="array" aca="1" ref="BH509" ca="1">_xlfn.LET(_xlpm.rozsah, $J$3:$J$10001,_xlpm.podminka, (_xlpm.rozsah&gt;E509)*(ISNUMBER(_xlpm.rozsah)),_xlpm.indexy, IF(_xlpm.podminka, ROW(_xlpm.rozsah)-MIN(ROW(_xlpm.rozsah))+1),_xlpm.prvni, MIN(_xlpm.indexy),_xlpm.finalni, IF(_xlpm.prvni=1, 2, _xlpm.prvni),INDEX(_xlpm.rozsah, _xlpm.finalni))</f>
        <v>1900</v>
      </c>
      <c r="BI509" cm="1">
        <f t="array" aca="1" ref="BI509" ca="1">INDEX($J$3:$J$10001,MATCH(BH509,$J$3:$J$10004,0)-1)</f>
        <v>1800</v>
      </c>
      <c r="BJ509">
        <f t="shared" ca="1" si="143"/>
        <v>316</v>
      </c>
      <c r="BK509">
        <f t="shared" ca="1" si="143"/>
        <v>333</v>
      </c>
      <c r="BL509">
        <f t="shared" ca="1" si="139"/>
        <v>-17</v>
      </c>
      <c r="BM509">
        <f t="shared" ca="1" si="136"/>
        <v>316.40337089320354</v>
      </c>
    </row>
    <row r="510" spans="1:65" x14ac:dyDescent="0.25">
      <c r="A510" s="64">
        <v>507</v>
      </c>
      <c r="B510" s="64">
        <v>80</v>
      </c>
      <c r="C510" s="64">
        <v>73</v>
      </c>
      <c r="D510" s="18">
        <v>507</v>
      </c>
      <c r="E510" s="21">
        <f t="shared" ca="1" si="129"/>
        <v>1928.3356205538248</v>
      </c>
      <c r="F510" s="22">
        <f t="shared" ca="1" si="130"/>
        <v>227.37039951931328</v>
      </c>
      <c r="G510" s="23">
        <v>507</v>
      </c>
      <c r="H510" s="24">
        <f t="shared" ca="1" si="131"/>
        <v>1925.2017599999999</v>
      </c>
      <c r="I510" s="25">
        <f t="shared" ca="1" si="132"/>
        <v>227.73643443200001</v>
      </c>
      <c r="J510" s="155"/>
      <c r="K510" s="155"/>
      <c r="L510" s="129">
        <f t="shared" si="137"/>
        <v>0</v>
      </c>
      <c r="AX510">
        <f t="shared" ca="1" si="140"/>
        <v>311.96771840000002</v>
      </c>
      <c r="AY510">
        <f t="shared" ca="1" si="133"/>
        <v>304.03228159999998</v>
      </c>
      <c r="AZ510" cm="1">
        <f t="array" aca="1" ref="AZ510" ca="1">_xlfn.LET(_xlpm.rozsah, $J$3:$J$10001,_xlpm.podminka, (_xlpm.rozsah&gt;H510)*(ISNUMBER(_xlpm.rozsah)),_xlpm.indexy, IF(_xlpm.podminka, ROW(_xlpm.rozsah)-MIN(ROW(_xlpm.rozsah))+1),_xlpm.prvni, MIN(_xlpm.indexy),_xlpm.finalni, IF(_xlpm.prvni=1, 2, _xlpm.prvni),INDEX(_xlpm.rozsah, _xlpm.finalni))</f>
        <v>2000</v>
      </c>
      <c r="BA510" cm="1">
        <f t="array" aca="1" ref="BA510" ca="1">INDEX($J$3:$J$10001,MATCH(AZ510,$J$3:$J$10004,0)-1)</f>
        <v>1900</v>
      </c>
      <c r="BB510">
        <f t="shared" ca="1" si="142"/>
        <v>300</v>
      </c>
      <c r="BC510">
        <f t="shared" ca="1" si="142"/>
        <v>316</v>
      </c>
      <c r="BD510">
        <f t="shared" ca="1" si="141"/>
        <v>-16</v>
      </c>
      <c r="BE510">
        <f t="shared" ca="1" si="134"/>
        <v>311.96771840000002</v>
      </c>
      <c r="BF510">
        <f t="shared" ca="1" si="138"/>
        <v>311.46630071138804</v>
      </c>
      <c r="BG510">
        <f t="shared" ca="1" si="135"/>
        <v>304.53369928861196</v>
      </c>
      <c r="BH510" cm="1">
        <f t="array" aca="1" ref="BH510" ca="1">_xlfn.LET(_xlpm.rozsah, $J$3:$J$10001,_xlpm.podminka, (_xlpm.rozsah&gt;E510)*(ISNUMBER(_xlpm.rozsah)),_xlpm.indexy, IF(_xlpm.podminka, ROW(_xlpm.rozsah)-MIN(ROW(_xlpm.rozsah))+1),_xlpm.prvni, MIN(_xlpm.indexy),_xlpm.finalni, IF(_xlpm.prvni=1, 2, _xlpm.prvni),INDEX(_xlpm.rozsah, _xlpm.finalni))</f>
        <v>2000</v>
      </c>
      <c r="BI510" cm="1">
        <f t="array" aca="1" ref="BI510" ca="1">INDEX($J$3:$J$10001,MATCH(BH510,$J$3:$J$10004,0)-1)</f>
        <v>1900</v>
      </c>
      <c r="BJ510">
        <f t="shared" ca="1" si="143"/>
        <v>300</v>
      </c>
      <c r="BK510">
        <f t="shared" ca="1" si="143"/>
        <v>316</v>
      </c>
      <c r="BL510">
        <f t="shared" ca="1" si="139"/>
        <v>-16</v>
      </c>
      <c r="BM510">
        <f t="shared" ca="1" si="136"/>
        <v>311.46630071138804</v>
      </c>
    </row>
    <row r="511" spans="1:65" x14ac:dyDescent="0.25">
      <c r="A511" s="64">
        <v>508</v>
      </c>
      <c r="B511" s="64">
        <v>81</v>
      </c>
      <c r="C511" s="64">
        <v>73</v>
      </c>
      <c r="D511" s="18">
        <v>508</v>
      </c>
      <c r="E511" s="21">
        <f t="shared" ca="1" si="129"/>
        <v>1943.6898158107474</v>
      </c>
      <c r="F511" s="22">
        <f t="shared" ca="1" si="130"/>
        <v>225.57702951330469</v>
      </c>
      <c r="G511" s="28">
        <v>508</v>
      </c>
      <c r="H511" s="24">
        <f t="shared" ca="1" si="131"/>
        <v>1940.5167819999999</v>
      </c>
      <c r="I511" s="25">
        <f t="shared" ca="1" si="132"/>
        <v>225.94763986240002</v>
      </c>
      <c r="J511" s="155"/>
      <c r="K511" s="155"/>
      <c r="L511" s="129">
        <f t="shared" si="137"/>
        <v>0</v>
      </c>
      <c r="AX511">
        <f t="shared" ca="1" si="140"/>
        <v>309.51731488000001</v>
      </c>
      <c r="AY511">
        <f t="shared" ca="1" si="133"/>
        <v>306.48268511999999</v>
      </c>
      <c r="AZ511" cm="1">
        <f t="array" aca="1" ref="AZ511" ca="1">_xlfn.LET(_xlpm.rozsah, $J$3:$J$10001,_xlpm.podminka, (_xlpm.rozsah&gt;H511)*(ISNUMBER(_xlpm.rozsah)),_xlpm.indexy, IF(_xlpm.podminka, ROW(_xlpm.rozsah)-MIN(ROW(_xlpm.rozsah))+1),_xlpm.prvni, MIN(_xlpm.indexy),_xlpm.finalni, IF(_xlpm.prvni=1, 2, _xlpm.prvni),INDEX(_xlpm.rozsah, _xlpm.finalni))</f>
        <v>2000</v>
      </c>
      <c r="BA511" cm="1">
        <f t="array" aca="1" ref="BA511" ca="1">INDEX($J$3:$J$10001,MATCH(AZ511,$J$3:$J$10004,0)-1)</f>
        <v>1900</v>
      </c>
      <c r="BB511">
        <f t="shared" ca="1" si="142"/>
        <v>300</v>
      </c>
      <c r="BC511">
        <f t="shared" ca="1" si="142"/>
        <v>316</v>
      </c>
      <c r="BD511">
        <f t="shared" ca="1" si="141"/>
        <v>-16</v>
      </c>
      <c r="BE511">
        <f t="shared" ca="1" si="134"/>
        <v>309.51731488000001</v>
      </c>
      <c r="BF511">
        <f t="shared" ca="1" si="138"/>
        <v>309.0096294702804</v>
      </c>
      <c r="BG511">
        <f t="shared" ca="1" si="135"/>
        <v>306.9903705297196</v>
      </c>
      <c r="BH511" cm="1">
        <f t="array" aca="1" ref="BH511" ca="1">_xlfn.LET(_xlpm.rozsah, $J$3:$J$10001,_xlpm.podminka, (_xlpm.rozsah&gt;E511)*(ISNUMBER(_xlpm.rozsah)),_xlpm.indexy, IF(_xlpm.podminka, ROW(_xlpm.rozsah)-MIN(ROW(_xlpm.rozsah))+1),_xlpm.prvni, MIN(_xlpm.indexy),_xlpm.finalni, IF(_xlpm.prvni=1, 2, _xlpm.prvni),INDEX(_xlpm.rozsah, _xlpm.finalni))</f>
        <v>2000</v>
      </c>
      <c r="BI511" cm="1">
        <f t="array" aca="1" ref="BI511" ca="1">INDEX($J$3:$J$10001,MATCH(BH511,$J$3:$J$10004,0)-1)</f>
        <v>1900</v>
      </c>
      <c r="BJ511">
        <f t="shared" ca="1" si="143"/>
        <v>300</v>
      </c>
      <c r="BK511">
        <f t="shared" ca="1" si="143"/>
        <v>316</v>
      </c>
      <c r="BL511">
        <f t="shared" ca="1" si="139"/>
        <v>-16</v>
      </c>
      <c r="BM511">
        <f t="shared" ca="1" si="136"/>
        <v>309.0096294702804</v>
      </c>
    </row>
    <row r="512" spans="1:65" x14ac:dyDescent="0.25">
      <c r="A512" s="64">
        <v>509</v>
      </c>
      <c r="B512" s="64">
        <v>81</v>
      </c>
      <c r="C512" s="64">
        <v>73</v>
      </c>
      <c r="D512" s="18">
        <v>509</v>
      </c>
      <c r="E512" s="21">
        <f t="shared" ca="1" si="129"/>
        <v>1943.6898158107474</v>
      </c>
      <c r="F512" s="22">
        <f t="shared" ca="1" si="130"/>
        <v>225.57702951330469</v>
      </c>
      <c r="G512" s="23">
        <v>509</v>
      </c>
      <c r="H512" s="24">
        <f t="shared" ca="1" si="131"/>
        <v>1940.5167819999999</v>
      </c>
      <c r="I512" s="25">
        <f t="shared" ca="1" si="132"/>
        <v>225.94763986240002</v>
      </c>
      <c r="J512" s="155"/>
      <c r="K512" s="155"/>
      <c r="L512" s="129">
        <f t="shared" si="137"/>
        <v>0</v>
      </c>
      <c r="AX512">
        <f t="shared" ca="1" si="140"/>
        <v>309.51731488000001</v>
      </c>
      <c r="AY512">
        <f t="shared" ca="1" si="133"/>
        <v>306.48268511999999</v>
      </c>
      <c r="AZ512" cm="1">
        <f t="array" aca="1" ref="AZ512" ca="1">_xlfn.LET(_xlpm.rozsah, $J$3:$J$10001,_xlpm.podminka, (_xlpm.rozsah&gt;H512)*(ISNUMBER(_xlpm.rozsah)),_xlpm.indexy, IF(_xlpm.podminka, ROW(_xlpm.rozsah)-MIN(ROW(_xlpm.rozsah))+1),_xlpm.prvni, MIN(_xlpm.indexy),_xlpm.finalni, IF(_xlpm.prvni=1, 2, _xlpm.prvni),INDEX(_xlpm.rozsah, _xlpm.finalni))</f>
        <v>2000</v>
      </c>
      <c r="BA512" cm="1">
        <f t="array" aca="1" ref="BA512" ca="1">INDEX($J$3:$J$10001,MATCH(AZ512,$J$3:$J$10004,0)-1)</f>
        <v>1900</v>
      </c>
      <c r="BB512">
        <f t="shared" ca="1" si="142"/>
        <v>300</v>
      </c>
      <c r="BC512">
        <f t="shared" ca="1" si="142"/>
        <v>316</v>
      </c>
      <c r="BD512">
        <f t="shared" ca="1" si="141"/>
        <v>-16</v>
      </c>
      <c r="BE512">
        <f t="shared" ca="1" si="134"/>
        <v>309.51731488000001</v>
      </c>
      <c r="BF512">
        <f t="shared" ca="1" si="138"/>
        <v>309.0096294702804</v>
      </c>
      <c r="BG512">
        <f t="shared" ca="1" si="135"/>
        <v>306.9903705297196</v>
      </c>
      <c r="BH512" cm="1">
        <f t="array" aca="1" ref="BH512" ca="1">_xlfn.LET(_xlpm.rozsah, $J$3:$J$10001,_xlpm.podminka, (_xlpm.rozsah&gt;E512)*(ISNUMBER(_xlpm.rozsah)),_xlpm.indexy, IF(_xlpm.podminka, ROW(_xlpm.rozsah)-MIN(ROW(_xlpm.rozsah))+1),_xlpm.prvni, MIN(_xlpm.indexy),_xlpm.finalni, IF(_xlpm.prvni=1, 2, _xlpm.prvni),INDEX(_xlpm.rozsah, _xlpm.finalni))</f>
        <v>2000</v>
      </c>
      <c r="BI512" cm="1">
        <f t="array" aca="1" ref="BI512" ca="1">INDEX($J$3:$J$10001,MATCH(BH512,$J$3:$J$10004,0)-1)</f>
        <v>1900</v>
      </c>
      <c r="BJ512">
        <f t="shared" ca="1" si="143"/>
        <v>300</v>
      </c>
      <c r="BK512">
        <f t="shared" ca="1" si="143"/>
        <v>316</v>
      </c>
      <c r="BL512">
        <f t="shared" ca="1" si="139"/>
        <v>-16</v>
      </c>
      <c r="BM512">
        <f t="shared" ca="1" si="136"/>
        <v>309.0096294702804</v>
      </c>
    </row>
    <row r="513" spans="1:65" x14ac:dyDescent="0.25">
      <c r="A513" s="64">
        <v>510</v>
      </c>
      <c r="B513" s="64">
        <v>83</v>
      </c>
      <c r="C513" s="64">
        <v>73</v>
      </c>
      <c r="D513" s="18">
        <v>510</v>
      </c>
      <c r="E513" s="21">
        <f t="shared" ca="1" si="129"/>
        <v>1974.398206324593</v>
      </c>
      <c r="F513" s="22">
        <f t="shared" ca="1" si="130"/>
        <v>221.99028950128755</v>
      </c>
      <c r="G513" s="28">
        <v>510</v>
      </c>
      <c r="H513" s="24">
        <f t="shared" ca="1" si="131"/>
        <v>1971.1468259999999</v>
      </c>
      <c r="I513" s="25">
        <f t="shared" ca="1" si="132"/>
        <v>222.37005072319999</v>
      </c>
      <c r="J513" s="155"/>
      <c r="K513" s="155"/>
      <c r="L513" s="129">
        <f t="shared" si="137"/>
        <v>0</v>
      </c>
      <c r="AX513">
        <f t="shared" ca="1" si="140"/>
        <v>304.61650784</v>
      </c>
      <c r="AY513">
        <f t="shared" ca="1" si="133"/>
        <v>311.38349216</v>
      </c>
      <c r="AZ513" cm="1">
        <f t="array" aca="1" ref="AZ513" ca="1">_xlfn.LET(_xlpm.rozsah, $J$3:$J$10001,_xlpm.podminka, (_xlpm.rozsah&gt;H513)*(ISNUMBER(_xlpm.rozsah)),_xlpm.indexy, IF(_xlpm.podminka, ROW(_xlpm.rozsah)-MIN(ROW(_xlpm.rozsah))+1),_xlpm.prvni, MIN(_xlpm.indexy),_xlpm.finalni, IF(_xlpm.prvni=1, 2, _xlpm.prvni),INDEX(_xlpm.rozsah, _xlpm.finalni))</f>
        <v>2000</v>
      </c>
      <c r="BA513" cm="1">
        <f t="array" aca="1" ref="BA513" ca="1">INDEX($J$3:$J$10001,MATCH(AZ513,$J$3:$J$10004,0)-1)</f>
        <v>1900</v>
      </c>
      <c r="BB513">
        <f t="shared" ca="1" si="142"/>
        <v>300</v>
      </c>
      <c r="BC513">
        <f t="shared" ca="1" si="142"/>
        <v>316</v>
      </c>
      <c r="BD513">
        <f t="shared" ca="1" si="141"/>
        <v>-16</v>
      </c>
      <c r="BE513">
        <f t="shared" ca="1" si="134"/>
        <v>304.61650784</v>
      </c>
      <c r="BF513">
        <f t="shared" ca="1" si="138"/>
        <v>304.09628698806512</v>
      </c>
      <c r="BG513">
        <f t="shared" ca="1" si="135"/>
        <v>311.90371301193488</v>
      </c>
      <c r="BH513" cm="1">
        <f t="array" aca="1" ref="BH513" ca="1">_xlfn.LET(_xlpm.rozsah, $J$3:$J$10001,_xlpm.podminka, (_xlpm.rozsah&gt;E513)*(ISNUMBER(_xlpm.rozsah)),_xlpm.indexy, IF(_xlpm.podminka, ROW(_xlpm.rozsah)-MIN(ROW(_xlpm.rozsah))+1),_xlpm.prvni, MIN(_xlpm.indexy),_xlpm.finalni, IF(_xlpm.prvni=1, 2, _xlpm.prvni),INDEX(_xlpm.rozsah, _xlpm.finalni))</f>
        <v>2000</v>
      </c>
      <c r="BI513" cm="1">
        <f t="array" aca="1" ref="BI513" ca="1">INDEX($J$3:$J$10001,MATCH(BH513,$J$3:$J$10004,0)-1)</f>
        <v>1900</v>
      </c>
      <c r="BJ513">
        <f t="shared" ca="1" si="143"/>
        <v>300</v>
      </c>
      <c r="BK513">
        <f t="shared" ca="1" si="143"/>
        <v>316</v>
      </c>
      <c r="BL513">
        <f t="shared" ca="1" si="139"/>
        <v>-16</v>
      </c>
      <c r="BM513">
        <f t="shared" ca="1" si="136"/>
        <v>304.09628698806512</v>
      </c>
    </row>
    <row r="514" spans="1:65" x14ac:dyDescent="0.25">
      <c r="A514" s="64">
        <v>511</v>
      </c>
      <c r="B514" s="64">
        <v>85</v>
      </c>
      <c r="C514" s="64">
        <v>73</v>
      </c>
      <c r="D514" s="18">
        <v>511</v>
      </c>
      <c r="E514" s="21">
        <f t="shared" ca="1" si="129"/>
        <v>2005.1065968384387</v>
      </c>
      <c r="F514" s="22">
        <f t="shared" ca="1" si="130"/>
        <v>218.25443686158798</v>
      </c>
      <c r="G514" s="23">
        <v>511</v>
      </c>
      <c r="H514" s="24">
        <f t="shared" ca="1" si="131"/>
        <v>2001.7768699999999</v>
      </c>
      <c r="I514" s="25">
        <f t="shared" ca="1" si="132"/>
        <v>218.74057698000001</v>
      </c>
      <c r="J514" s="155"/>
      <c r="K514" s="155"/>
      <c r="L514" s="129">
        <f t="shared" si="137"/>
        <v>0</v>
      </c>
      <c r="AX514">
        <f t="shared" ca="1" si="140"/>
        <v>299.64462600000002</v>
      </c>
      <c r="AY514">
        <f t="shared" ca="1" si="133"/>
        <v>280.35537399999998</v>
      </c>
      <c r="AZ514" cm="1">
        <f t="array" aca="1" ref="AZ514" ca="1">_xlfn.LET(_xlpm.rozsah, $J$3:$J$10001,_xlpm.podminka, (_xlpm.rozsah&gt;H514)*(ISNUMBER(_xlpm.rozsah)),_xlpm.indexy, IF(_xlpm.podminka, ROW(_xlpm.rozsah)-MIN(ROW(_xlpm.rozsah))+1),_xlpm.prvni, MIN(_xlpm.indexy),_xlpm.finalni, IF(_xlpm.prvni=1, 2, _xlpm.prvni),INDEX(_xlpm.rozsah, _xlpm.finalni))</f>
        <v>2100</v>
      </c>
      <c r="BA514" cm="1">
        <f t="array" aca="1" ref="BA514" ca="1">INDEX($J$3:$J$10001,MATCH(AZ514,$J$3:$J$10004,0)-1)</f>
        <v>2000</v>
      </c>
      <c r="BB514">
        <f t="shared" ca="1" si="142"/>
        <v>280</v>
      </c>
      <c r="BC514">
        <f t="shared" ca="1" si="142"/>
        <v>300</v>
      </c>
      <c r="BD514">
        <f t="shared" ca="1" si="141"/>
        <v>-20</v>
      </c>
      <c r="BE514">
        <f t="shared" ca="1" si="134"/>
        <v>299.64462600000002</v>
      </c>
      <c r="BF514">
        <f t="shared" ca="1" si="138"/>
        <v>298.97868063231226</v>
      </c>
      <c r="BG514">
        <f t="shared" ca="1" si="135"/>
        <v>281.02131936768774</v>
      </c>
      <c r="BH514" cm="1">
        <f t="array" aca="1" ref="BH514" ca="1">_xlfn.LET(_xlpm.rozsah, $J$3:$J$10001,_xlpm.podminka, (_xlpm.rozsah&gt;E514)*(ISNUMBER(_xlpm.rozsah)),_xlpm.indexy, IF(_xlpm.podminka, ROW(_xlpm.rozsah)-MIN(ROW(_xlpm.rozsah))+1),_xlpm.prvni, MIN(_xlpm.indexy),_xlpm.finalni, IF(_xlpm.prvni=1, 2, _xlpm.prvni),INDEX(_xlpm.rozsah, _xlpm.finalni))</f>
        <v>2100</v>
      </c>
      <c r="BI514" cm="1">
        <f t="array" aca="1" ref="BI514" ca="1">INDEX($J$3:$J$10001,MATCH(BH514,$J$3:$J$10004,0)-1)</f>
        <v>2000</v>
      </c>
      <c r="BJ514">
        <f t="shared" ca="1" si="143"/>
        <v>280</v>
      </c>
      <c r="BK514">
        <f t="shared" ca="1" si="143"/>
        <v>300</v>
      </c>
      <c r="BL514">
        <f t="shared" ca="1" si="139"/>
        <v>-20</v>
      </c>
      <c r="BM514">
        <f t="shared" ca="1" si="136"/>
        <v>298.97868063231226</v>
      </c>
    </row>
    <row r="515" spans="1:65" x14ac:dyDescent="0.25">
      <c r="A515" s="64">
        <v>512</v>
      </c>
      <c r="B515" s="64">
        <v>84</v>
      </c>
      <c r="C515" s="64">
        <v>73</v>
      </c>
      <c r="D515" s="18">
        <v>512</v>
      </c>
      <c r="E515" s="21">
        <f t="shared" ca="1" si="129"/>
        <v>1989.7524015815159</v>
      </c>
      <c r="F515" s="22">
        <f t="shared" ca="1" si="130"/>
        <v>220.19691949527896</v>
      </c>
      <c r="G515" s="28">
        <v>512</v>
      </c>
      <c r="H515" s="24">
        <f t="shared" ca="1" si="131"/>
        <v>1986.4618479999999</v>
      </c>
      <c r="I515" s="25">
        <f t="shared" ca="1" si="132"/>
        <v>220.58125615360001</v>
      </c>
      <c r="J515" s="155"/>
      <c r="K515" s="155"/>
      <c r="L515" s="129">
        <f t="shared" si="137"/>
        <v>0</v>
      </c>
      <c r="AX515">
        <f t="shared" ca="1" si="140"/>
        <v>302.16610431999999</v>
      </c>
      <c r="AY515">
        <f t="shared" ca="1" si="133"/>
        <v>313.83389568000001</v>
      </c>
      <c r="AZ515" cm="1">
        <f t="array" aca="1" ref="AZ515" ca="1">_xlfn.LET(_xlpm.rozsah, $J$3:$J$10001,_xlpm.podminka, (_xlpm.rozsah&gt;H515)*(ISNUMBER(_xlpm.rozsah)),_xlpm.indexy, IF(_xlpm.podminka, ROW(_xlpm.rozsah)-MIN(ROW(_xlpm.rozsah))+1),_xlpm.prvni, MIN(_xlpm.indexy),_xlpm.finalni, IF(_xlpm.prvni=1, 2, _xlpm.prvni),INDEX(_xlpm.rozsah, _xlpm.finalni))</f>
        <v>2000</v>
      </c>
      <c r="BA515" cm="1">
        <f t="array" aca="1" ref="BA515" ca="1">INDEX($J$3:$J$10001,MATCH(AZ515,$J$3:$J$10004,0)-1)</f>
        <v>1900</v>
      </c>
      <c r="BB515">
        <f t="shared" ca="1" si="142"/>
        <v>300</v>
      </c>
      <c r="BC515">
        <f t="shared" ca="1" si="142"/>
        <v>316</v>
      </c>
      <c r="BD515">
        <f t="shared" ca="1" si="141"/>
        <v>-16</v>
      </c>
      <c r="BE515">
        <f t="shared" ca="1" si="134"/>
        <v>302.16610431999999</v>
      </c>
      <c r="BF515">
        <f t="shared" ca="1" si="138"/>
        <v>301.63961574695747</v>
      </c>
      <c r="BG515">
        <f t="shared" ca="1" si="135"/>
        <v>314.36038425304253</v>
      </c>
      <c r="BH515" cm="1">
        <f t="array" aca="1" ref="BH515" ca="1">_xlfn.LET(_xlpm.rozsah, $J$3:$J$10001,_xlpm.podminka, (_xlpm.rozsah&gt;E515)*(ISNUMBER(_xlpm.rozsah)),_xlpm.indexy, IF(_xlpm.podminka, ROW(_xlpm.rozsah)-MIN(ROW(_xlpm.rozsah))+1),_xlpm.prvni, MIN(_xlpm.indexy),_xlpm.finalni, IF(_xlpm.prvni=1, 2, _xlpm.prvni),INDEX(_xlpm.rozsah, _xlpm.finalni))</f>
        <v>2000</v>
      </c>
      <c r="BI515" cm="1">
        <f t="array" aca="1" ref="BI515" ca="1">INDEX($J$3:$J$10001,MATCH(BH515,$J$3:$J$10004,0)-1)</f>
        <v>1900</v>
      </c>
      <c r="BJ515">
        <f t="shared" ca="1" si="143"/>
        <v>300</v>
      </c>
      <c r="BK515">
        <f t="shared" ca="1" si="143"/>
        <v>316</v>
      </c>
      <c r="BL515">
        <f t="shared" ca="1" si="139"/>
        <v>-16</v>
      </c>
      <c r="BM515">
        <f t="shared" ca="1" si="136"/>
        <v>301.63961574695747</v>
      </c>
    </row>
    <row r="516" spans="1:65" x14ac:dyDescent="0.25">
      <c r="A516" s="64">
        <v>513</v>
      </c>
      <c r="B516" s="64">
        <v>85</v>
      </c>
      <c r="C516" s="64">
        <v>73</v>
      </c>
      <c r="D516" s="18">
        <v>513</v>
      </c>
      <c r="E516" s="21">
        <f t="shared" ref="E516:E579" ca="1" si="144">(B516/100)*($AC$8 - $AC$11)+$AC$11</f>
        <v>2005.1065968384387</v>
      </c>
      <c r="F516" s="22">
        <f t="shared" ref="F516:F579" ca="1" si="145">(C516*BF516)/100</f>
        <v>218.25443686158798</v>
      </c>
      <c r="G516" s="23">
        <v>513</v>
      </c>
      <c r="H516" s="24">
        <f t="shared" ref="H516:H579" ca="1" si="146">(B516/100)*($AF$8 - $AF$11)+$AF$11</f>
        <v>2001.7768699999999</v>
      </c>
      <c r="I516" s="25">
        <f t="shared" ref="I516:I579" ca="1" si="147">(C516*AX516)/100</f>
        <v>218.74057698000001</v>
      </c>
      <c r="J516" s="155"/>
      <c r="K516" s="155"/>
      <c r="L516" s="129">
        <f t="shared" si="137"/>
        <v>0</v>
      </c>
      <c r="AX516">
        <f t="shared" ca="1" si="140"/>
        <v>299.64462600000002</v>
      </c>
      <c r="AY516">
        <f t="shared" ref="AY516:AY579" ca="1" si="148">MIN(BB516:BC516)+((H516-MIN(AZ516:BA516))/(MAX(AZ516:BA516)-MIN(AZ516:BA516)))*(MAX(BB516:BC516)-MIN(BB516:BC516))</f>
        <v>280.35537399999998</v>
      </c>
      <c r="AZ516" cm="1">
        <f t="array" aca="1" ref="AZ516" ca="1">_xlfn.LET(_xlpm.rozsah, $J$3:$J$10001,_xlpm.podminka, (_xlpm.rozsah&gt;H516)*(ISNUMBER(_xlpm.rozsah)),_xlpm.indexy, IF(_xlpm.podminka, ROW(_xlpm.rozsah)-MIN(ROW(_xlpm.rozsah))+1),_xlpm.prvni, MIN(_xlpm.indexy),_xlpm.finalni, IF(_xlpm.prvni=1, 2, _xlpm.prvni),INDEX(_xlpm.rozsah, _xlpm.finalni))</f>
        <v>2100</v>
      </c>
      <c r="BA516" cm="1">
        <f t="array" aca="1" ref="BA516" ca="1">INDEX($J$3:$J$10001,MATCH(AZ516,$J$3:$J$10004,0)-1)</f>
        <v>2000</v>
      </c>
      <c r="BB516">
        <f t="shared" ca="1" si="142"/>
        <v>280</v>
      </c>
      <c r="BC516">
        <f t="shared" ca="1" si="142"/>
        <v>300</v>
      </c>
      <c r="BD516">
        <f t="shared" ca="1" si="141"/>
        <v>-20</v>
      </c>
      <c r="BE516">
        <f t="shared" ref="BE516:BE579" ca="1" si="149">MIN(BB516:BC516)+((MAX(AZ516:BA516)-H516)/(MAX(AZ516:BA516)-MIN(AZ516:BA516)))*(MAX(BB516:BC516)-MIN(BB516:BC516))</f>
        <v>299.64462600000002</v>
      </c>
      <c r="BF516">
        <f t="shared" ca="1" si="138"/>
        <v>298.97868063231226</v>
      </c>
      <c r="BG516">
        <f t="shared" ref="BG516:BG579" ca="1" si="150">MIN(BJ516:BK516)+((E516-MIN(BH516:BI516))/(MAX(BH516:BI516)-MIN(BH516:BI516)))*(MAX(BJ516:BK516)-MIN(BJ516:BK516))</f>
        <v>281.02131936768774</v>
      </c>
      <c r="BH516" cm="1">
        <f t="array" aca="1" ref="BH516" ca="1">_xlfn.LET(_xlpm.rozsah, $J$3:$J$10001,_xlpm.podminka, (_xlpm.rozsah&gt;E516)*(ISNUMBER(_xlpm.rozsah)),_xlpm.indexy, IF(_xlpm.podminka, ROW(_xlpm.rozsah)-MIN(ROW(_xlpm.rozsah))+1),_xlpm.prvni, MIN(_xlpm.indexy),_xlpm.finalni, IF(_xlpm.prvni=1, 2, _xlpm.prvni),INDEX(_xlpm.rozsah, _xlpm.finalni))</f>
        <v>2100</v>
      </c>
      <c r="BI516" cm="1">
        <f t="array" aca="1" ref="BI516" ca="1">INDEX($J$3:$J$10001,MATCH(BH516,$J$3:$J$10004,0)-1)</f>
        <v>2000</v>
      </c>
      <c r="BJ516">
        <f t="shared" ca="1" si="143"/>
        <v>280</v>
      </c>
      <c r="BK516">
        <f t="shared" ca="1" si="143"/>
        <v>300</v>
      </c>
      <c r="BL516">
        <f t="shared" ca="1" si="139"/>
        <v>-20</v>
      </c>
      <c r="BM516">
        <f t="shared" ref="BM516:BM579" ca="1" si="151">MIN(BJ516:BK516)+((MAX(BH516:BI516)-E516)/(MAX(BH516:BI516)-MIN(BH516:BI516)))*(MAX(BJ516:BK516)-MIN(BJ516:BK516))</f>
        <v>298.97868063231226</v>
      </c>
    </row>
    <row r="517" spans="1:65" x14ac:dyDescent="0.25">
      <c r="A517" s="64">
        <v>514</v>
      </c>
      <c r="B517" s="64">
        <v>86</v>
      </c>
      <c r="C517" s="64">
        <v>73</v>
      </c>
      <c r="D517" s="18">
        <v>514</v>
      </c>
      <c r="E517" s="21">
        <f t="shared" ca="1" si="144"/>
        <v>2020.4607920953615</v>
      </c>
      <c r="F517" s="22">
        <f t="shared" ca="1" si="145"/>
        <v>216.01272435407722</v>
      </c>
      <c r="G517" s="28">
        <v>514</v>
      </c>
      <c r="H517" s="24">
        <f t="shared" ca="1" si="146"/>
        <v>2017.0918919999999</v>
      </c>
      <c r="I517" s="25">
        <f t="shared" ca="1" si="147"/>
        <v>216.504583768</v>
      </c>
      <c r="J517" s="155"/>
      <c r="K517" s="155"/>
      <c r="L517" s="129">
        <f t="shared" ref="L517:L580" si="152">K517*2*PI()*J517/60*0.001</f>
        <v>0</v>
      </c>
      <c r="AX517">
        <f t="shared" ca="1" si="140"/>
        <v>296.58162160000001</v>
      </c>
      <c r="AY517">
        <f t="shared" ca="1" si="148"/>
        <v>283.41837839999999</v>
      </c>
      <c r="AZ517" cm="1">
        <f t="array" aca="1" ref="AZ517" ca="1">_xlfn.LET(_xlpm.rozsah, $J$3:$J$10001,_xlpm.podminka, (_xlpm.rozsah&gt;H517)*(ISNUMBER(_xlpm.rozsah)),_xlpm.indexy, IF(_xlpm.podminka, ROW(_xlpm.rozsah)-MIN(ROW(_xlpm.rozsah))+1),_xlpm.prvni, MIN(_xlpm.indexy),_xlpm.finalni, IF(_xlpm.prvni=1, 2, _xlpm.prvni),INDEX(_xlpm.rozsah, _xlpm.finalni))</f>
        <v>2100</v>
      </c>
      <c r="BA517" cm="1">
        <f t="array" aca="1" ref="BA517" ca="1">INDEX($J$3:$J$10001,MATCH(AZ517,$J$3:$J$10004,0)-1)</f>
        <v>2000</v>
      </c>
      <c r="BB517">
        <f t="shared" ca="1" si="142"/>
        <v>280</v>
      </c>
      <c r="BC517">
        <f t="shared" ca="1" si="142"/>
        <v>300</v>
      </c>
      <c r="BD517">
        <f t="shared" ca="1" si="141"/>
        <v>-20</v>
      </c>
      <c r="BE517">
        <f t="shared" ca="1" si="149"/>
        <v>296.58162160000001</v>
      </c>
      <c r="BF517">
        <f t="shared" ref="BF517:BF580" ca="1" si="153">IF(BL517&lt;0, BM517,BG517)</f>
        <v>295.90784158092771</v>
      </c>
      <c r="BG517">
        <f t="shared" ca="1" si="150"/>
        <v>284.09215841907229</v>
      </c>
      <c r="BH517" cm="1">
        <f t="array" aca="1" ref="BH517" ca="1">_xlfn.LET(_xlpm.rozsah, $J$3:$J$10001,_xlpm.podminka, (_xlpm.rozsah&gt;E517)*(ISNUMBER(_xlpm.rozsah)),_xlpm.indexy, IF(_xlpm.podminka, ROW(_xlpm.rozsah)-MIN(ROW(_xlpm.rozsah))+1),_xlpm.prvni, MIN(_xlpm.indexy),_xlpm.finalni, IF(_xlpm.prvni=1, 2, _xlpm.prvni),INDEX(_xlpm.rozsah, _xlpm.finalni))</f>
        <v>2100</v>
      </c>
      <c r="BI517" cm="1">
        <f t="array" aca="1" ref="BI517" ca="1">INDEX($J$3:$J$10001,MATCH(BH517,$J$3:$J$10004,0)-1)</f>
        <v>2000</v>
      </c>
      <c r="BJ517">
        <f t="shared" ca="1" si="143"/>
        <v>280</v>
      </c>
      <c r="BK517">
        <f t="shared" ca="1" si="143"/>
        <v>300</v>
      </c>
      <c r="BL517">
        <f t="shared" ref="BL517:BL580" ca="1" si="154">BJ517-BK517</f>
        <v>-20</v>
      </c>
      <c r="BM517">
        <f t="shared" ca="1" si="151"/>
        <v>295.90784158092771</v>
      </c>
    </row>
    <row r="518" spans="1:65" x14ac:dyDescent="0.25">
      <c r="A518" s="64">
        <v>515</v>
      </c>
      <c r="B518" s="64">
        <v>85</v>
      </c>
      <c r="C518" s="64">
        <v>73</v>
      </c>
      <c r="D518" s="18">
        <v>515</v>
      </c>
      <c r="E518" s="21">
        <f t="shared" ca="1" si="144"/>
        <v>2005.1065968384387</v>
      </c>
      <c r="F518" s="22">
        <f t="shared" ca="1" si="145"/>
        <v>218.25443686158798</v>
      </c>
      <c r="G518" s="23">
        <v>515</v>
      </c>
      <c r="H518" s="24">
        <f t="shared" ca="1" si="146"/>
        <v>2001.7768699999999</v>
      </c>
      <c r="I518" s="25">
        <f t="shared" ca="1" si="147"/>
        <v>218.74057698000001</v>
      </c>
      <c r="J518" s="155"/>
      <c r="K518" s="155"/>
      <c r="L518" s="129">
        <f t="shared" si="152"/>
        <v>0</v>
      </c>
      <c r="AX518">
        <f t="shared" ca="1" si="140"/>
        <v>299.64462600000002</v>
      </c>
      <c r="AY518">
        <f t="shared" ca="1" si="148"/>
        <v>280.35537399999998</v>
      </c>
      <c r="AZ518" cm="1">
        <f t="array" aca="1" ref="AZ518" ca="1">_xlfn.LET(_xlpm.rozsah, $J$3:$J$10001,_xlpm.podminka, (_xlpm.rozsah&gt;H518)*(ISNUMBER(_xlpm.rozsah)),_xlpm.indexy, IF(_xlpm.podminka, ROW(_xlpm.rozsah)-MIN(ROW(_xlpm.rozsah))+1),_xlpm.prvni, MIN(_xlpm.indexy),_xlpm.finalni, IF(_xlpm.prvni=1, 2, _xlpm.prvni),INDEX(_xlpm.rozsah, _xlpm.finalni))</f>
        <v>2100</v>
      </c>
      <c r="BA518" cm="1">
        <f t="array" aca="1" ref="BA518" ca="1">INDEX($J$3:$J$10001,MATCH(AZ518,$J$3:$J$10004,0)-1)</f>
        <v>2000</v>
      </c>
      <c r="BB518">
        <f t="shared" ca="1" si="142"/>
        <v>280</v>
      </c>
      <c r="BC518">
        <f t="shared" ca="1" si="142"/>
        <v>300</v>
      </c>
      <c r="BD518">
        <f t="shared" ca="1" si="141"/>
        <v>-20</v>
      </c>
      <c r="BE518">
        <f t="shared" ca="1" si="149"/>
        <v>299.64462600000002</v>
      </c>
      <c r="BF518">
        <f t="shared" ca="1" si="153"/>
        <v>298.97868063231226</v>
      </c>
      <c r="BG518">
        <f t="shared" ca="1" si="150"/>
        <v>281.02131936768774</v>
      </c>
      <c r="BH518" cm="1">
        <f t="array" aca="1" ref="BH518" ca="1">_xlfn.LET(_xlpm.rozsah, $J$3:$J$10001,_xlpm.podminka, (_xlpm.rozsah&gt;E518)*(ISNUMBER(_xlpm.rozsah)),_xlpm.indexy, IF(_xlpm.podminka, ROW(_xlpm.rozsah)-MIN(ROW(_xlpm.rozsah))+1),_xlpm.prvni, MIN(_xlpm.indexy),_xlpm.finalni, IF(_xlpm.prvni=1, 2, _xlpm.prvni),INDEX(_xlpm.rozsah, _xlpm.finalni))</f>
        <v>2100</v>
      </c>
      <c r="BI518" cm="1">
        <f t="array" aca="1" ref="BI518" ca="1">INDEX($J$3:$J$10001,MATCH(BH518,$J$3:$J$10004,0)-1)</f>
        <v>2000</v>
      </c>
      <c r="BJ518">
        <f t="shared" ca="1" si="143"/>
        <v>280</v>
      </c>
      <c r="BK518">
        <f t="shared" ca="1" si="143"/>
        <v>300</v>
      </c>
      <c r="BL518">
        <f t="shared" ca="1" si="154"/>
        <v>-20</v>
      </c>
      <c r="BM518">
        <f t="shared" ca="1" si="151"/>
        <v>298.97868063231226</v>
      </c>
    </row>
    <row r="519" spans="1:65" x14ac:dyDescent="0.25">
      <c r="A519" s="64">
        <v>516</v>
      </c>
      <c r="B519" s="64">
        <v>85</v>
      </c>
      <c r="C519" s="64">
        <v>73</v>
      </c>
      <c r="D519" s="18">
        <v>516</v>
      </c>
      <c r="E519" s="21">
        <f t="shared" ca="1" si="144"/>
        <v>2005.1065968384387</v>
      </c>
      <c r="F519" s="22">
        <f t="shared" ca="1" si="145"/>
        <v>218.25443686158798</v>
      </c>
      <c r="G519" s="28">
        <v>516</v>
      </c>
      <c r="H519" s="24">
        <f t="shared" ca="1" si="146"/>
        <v>2001.7768699999999</v>
      </c>
      <c r="I519" s="25">
        <f t="shared" ca="1" si="147"/>
        <v>218.74057698000001</v>
      </c>
      <c r="J519" s="155"/>
      <c r="K519" s="155"/>
      <c r="L519" s="129">
        <f t="shared" si="152"/>
        <v>0</v>
      </c>
      <c r="AX519">
        <f t="shared" ca="1" si="140"/>
        <v>299.64462600000002</v>
      </c>
      <c r="AY519">
        <f t="shared" ca="1" si="148"/>
        <v>280.35537399999998</v>
      </c>
      <c r="AZ519" cm="1">
        <f t="array" aca="1" ref="AZ519" ca="1">_xlfn.LET(_xlpm.rozsah, $J$3:$J$10001,_xlpm.podminka, (_xlpm.rozsah&gt;H519)*(ISNUMBER(_xlpm.rozsah)),_xlpm.indexy, IF(_xlpm.podminka, ROW(_xlpm.rozsah)-MIN(ROW(_xlpm.rozsah))+1),_xlpm.prvni, MIN(_xlpm.indexy),_xlpm.finalni, IF(_xlpm.prvni=1, 2, _xlpm.prvni),INDEX(_xlpm.rozsah, _xlpm.finalni))</f>
        <v>2100</v>
      </c>
      <c r="BA519" cm="1">
        <f t="array" aca="1" ref="BA519" ca="1">INDEX($J$3:$J$10001,MATCH(AZ519,$J$3:$J$10004,0)-1)</f>
        <v>2000</v>
      </c>
      <c r="BB519">
        <f t="shared" ca="1" si="142"/>
        <v>280</v>
      </c>
      <c r="BC519">
        <f t="shared" ca="1" si="142"/>
        <v>300</v>
      </c>
      <c r="BD519">
        <f t="shared" ca="1" si="141"/>
        <v>-20</v>
      </c>
      <c r="BE519">
        <f t="shared" ca="1" si="149"/>
        <v>299.64462600000002</v>
      </c>
      <c r="BF519">
        <f t="shared" ca="1" si="153"/>
        <v>298.97868063231226</v>
      </c>
      <c r="BG519">
        <f t="shared" ca="1" si="150"/>
        <v>281.02131936768774</v>
      </c>
      <c r="BH519" cm="1">
        <f t="array" aca="1" ref="BH519" ca="1">_xlfn.LET(_xlpm.rozsah, $J$3:$J$10001,_xlpm.podminka, (_xlpm.rozsah&gt;E519)*(ISNUMBER(_xlpm.rozsah)),_xlpm.indexy, IF(_xlpm.podminka, ROW(_xlpm.rozsah)-MIN(ROW(_xlpm.rozsah))+1),_xlpm.prvni, MIN(_xlpm.indexy),_xlpm.finalni, IF(_xlpm.prvni=1, 2, _xlpm.prvni),INDEX(_xlpm.rozsah, _xlpm.finalni))</f>
        <v>2100</v>
      </c>
      <c r="BI519" cm="1">
        <f t="array" aca="1" ref="BI519" ca="1">INDEX($J$3:$J$10001,MATCH(BH519,$J$3:$J$10004,0)-1)</f>
        <v>2000</v>
      </c>
      <c r="BJ519">
        <f t="shared" ca="1" si="143"/>
        <v>280</v>
      </c>
      <c r="BK519">
        <f t="shared" ca="1" si="143"/>
        <v>300</v>
      </c>
      <c r="BL519">
        <f t="shared" ca="1" si="154"/>
        <v>-20</v>
      </c>
      <c r="BM519">
        <f t="shared" ca="1" si="151"/>
        <v>298.97868063231226</v>
      </c>
    </row>
    <row r="520" spans="1:65" x14ac:dyDescent="0.25">
      <c r="A520" s="64">
        <v>517</v>
      </c>
      <c r="B520" s="64">
        <v>85</v>
      </c>
      <c r="C520" s="64">
        <v>72</v>
      </c>
      <c r="D520" s="18">
        <v>517</v>
      </c>
      <c r="E520" s="21">
        <f t="shared" ca="1" si="144"/>
        <v>2005.1065968384387</v>
      </c>
      <c r="F520" s="22">
        <f t="shared" ca="1" si="145"/>
        <v>215.26465005526484</v>
      </c>
      <c r="G520" s="23">
        <v>517</v>
      </c>
      <c r="H520" s="24">
        <f t="shared" ca="1" si="146"/>
        <v>2001.7768699999999</v>
      </c>
      <c r="I520" s="25">
        <f t="shared" ca="1" si="147"/>
        <v>215.74413072000004</v>
      </c>
      <c r="J520" s="155"/>
      <c r="K520" s="155"/>
      <c r="L520" s="129">
        <f t="shared" si="152"/>
        <v>0</v>
      </c>
      <c r="AX520">
        <f t="shared" ca="1" si="140"/>
        <v>299.64462600000002</v>
      </c>
      <c r="AY520">
        <f t="shared" ca="1" si="148"/>
        <v>280.35537399999998</v>
      </c>
      <c r="AZ520" cm="1">
        <f t="array" aca="1" ref="AZ520" ca="1">_xlfn.LET(_xlpm.rozsah, $J$3:$J$10001,_xlpm.podminka, (_xlpm.rozsah&gt;H520)*(ISNUMBER(_xlpm.rozsah)),_xlpm.indexy, IF(_xlpm.podminka, ROW(_xlpm.rozsah)-MIN(ROW(_xlpm.rozsah))+1),_xlpm.prvni, MIN(_xlpm.indexy),_xlpm.finalni, IF(_xlpm.prvni=1, 2, _xlpm.prvni),INDEX(_xlpm.rozsah, _xlpm.finalni))</f>
        <v>2100</v>
      </c>
      <c r="BA520" cm="1">
        <f t="array" aca="1" ref="BA520" ca="1">INDEX($J$3:$J$10001,MATCH(AZ520,$J$3:$J$10004,0)-1)</f>
        <v>2000</v>
      </c>
      <c r="BB520">
        <f t="shared" ca="1" si="142"/>
        <v>280</v>
      </c>
      <c r="BC520">
        <f t="shared" ca="1" si="142"/>
        <v>300</v>
      </c>
      <c r="BD520">
        <f t="shared" ca="1" si="141"/>
        <v>-20</v>
      </c>
      <c r="BE520">
        <f t="shared" ca="1" si="149"/>
        <v>299.64462600000002</v>
      </c>
      <c r="BF520">
        <f t="shared" ca="1" si="153"/>
        <v>298.97868063231226</v>
      </c>
      <c r="BG520">
        <f t="shared" ca="1" si="150"/>
        <v>281.02131936768774</v>
      </c>
      <c r="BH520" cm="1">
        <f t="array" aca="1" ref="BH520" ca="1">_xlfn.LET(_xlpm.rozsah, $J$3:$J$10001,_xlpm.podminka, (_xlpm.rozsah&gt;E520)*(ISNUMBER(_xlpm.rozsah)),_xlpm.indexy, IF(_xlpm.podminka, ROW(_xlpm.rozsah)-MIN(ROW(_xlpm.rozsah))+1),_xlpm.prvni, MIN(_xlpm.indexy),_xlpm.finalni, IF(_xlpm.prvni=1, 2, _xlpm.prvni),INDEX(_xlpm.rozsah, _xlpm.finalni))</f>
        <v>2100</v>
      </c>
      <c r="BI520" cm="1">
        <f t="array" aca="1" ref="BI520" ca="1">INDEX($J$3:$J$10001,MATCH(BH520,$J$3:$J$10004,0)-1)</f>
        <v>2000</v>
      </c>
      <c r="BJ520">
        <f t="shared" ca="1" si="143"/>
        <v>280</v>
      </c>
      <c r="BK520">
        <f t="shared" ca="1" si="143"/>
        <v>300</v>
      </c>
      <c r="BL520">
        <f t="shared" ca="1" si="154"/>
        <v>-20</v>
      </c>
      <c r="BM520">
        <f t="shared" ca="1" si="151"/>
        <v>298.97868063231226</v>
      </c>
    </row>
    <row r="521" spans="1:65" x14ac:dyDescent="0.25">
      <c r="A521" s="64">
        <v>518</v>
      </c>
      <c r="B521" s="64">
        <v>85</v>
      </c>
      <c r="C521" s="64">
        <v>73</v>
      </c>
      <c r="D521" s="18">
        <v>518</v>
      </c>
      <c r="E521" s="21">
        <f t="shared" ca="1" si="144"/>
        <v>2005.1065968384387</v>
      </c>
      <c r="F521" s="22">
        <f t="shared" ca="1" si="145"/>
        <v>218.25443686158798</v>
      </c>
      <c r="G521" s="28">
        <v>518</v>
      </c>
      <c r="H521" s="24">
        <f t="shared" ca="1" si="146"/>
        <v>2001.7768699999999</v>
      </c>
      <c r="I521" s="25">
        <f t="shared" ca="1" si="147"/>
        <v>218.74057698000001</v>
      </c>
      <c r="J521" s="155"/>
      <c r="K521" s="155"/>
      <c r="L521" s="129">
        <f t="shared" si="152"/>
        <v>0</v>
      </c>
      <c r="AX521">
        <f t="shared" ca="1" si="140"/>
        <v>299.64462600000002</v>
      </c>
      <c r="AY521">
        <f t="shared" ca="1" si="148"/>
        <v>280.35537399999998</v>
      </c>
      <c r="AZ521" cm="1">
        <f t="array" aca="1" ref="AZ521" ca="1">_xlfn.LET(_xlpm.rozsah, $J$3:$J$10001,_xlpm.podminka, (_xlpm.rozsah&gt;H521)*(ISNUMBER(_xlpm.rozsah)),_xlpm.indexy, IF(_xlpm.podminka, ROW(_xlpm.rozsah)-MIN(ROW(_xlpm.rozsah))+1),_xlpm.prvni, MIN(_xlpm.indexy),_xlpm.finalni, IF(_xlpm.prvni=1, 2, _xlpm.prvni),INDEX(_xlpm.rozsah, _xlpm.finalni))</f>
        <v>2100</v>
      </c>
      <c r="BA521" cm="1">
        <f t="array" aca="1" ref="BA521" ca="1">INDEX($J$3:$J$10001,MATCH(AZ521,$J$3:$J$10004,0)-1)</f>
        <v>2000</v>
      </c>
      <c r="BB521">
        <f t="shared" ca="1" si="142"/>
        <v>280</v>
      </c>
      <c r="BC521">
        <f t="shared" ca="1" si="142"/>
        <v>300</v>
      </c>
      <c r="BD521">
        <f t="shared" ca="1" si="141"/>
        <v>-20</v>
      </c>
      <c r="BE521">
        <f t="shared" ca="1" si="149"/>
        <v>299.64462600000002</v>
      </c>
      <c r="BF521">
        <f t="shared" ca="1" si="153"/>
        <v>298.97868063231226</v>
      </c>
      <c r="BG521">
        <f t="shared" ca="1" si="150"/>
        <v>281.02131936768774</v>
      </c>
      <c r="BH521" cm="1">
        <f t="array" aca="1" ref="BH521" ca="1">_xlfn.LET(_xlpm.rozsah, $J$3:$J$10001,_xlpm.podminka, (_xlpm.rozsah&gt;E521)*(ISNUMBER(_xlpm.rozsah)),_xlpm.indexy, IF(_xlpm.podminka, ROW(_xlpm.rozsah)-MIN(ROW(_xlpm.rozsah))+1),_xlpm.prvni, MIN(_xlpm.indexy),_xlpm.finalni, IF(_xlpm.prvni=1, 2, _xlpm.prvni),INDEX(_xlpm.rozsah, _xlpm.finalni))</f>
        <v>2100</v>
      </c>
      <c r="BI521" cm="1">
        <f t="array" aca="1" ref="BI521" ca="1">INDEX($J$3:$J$10001,MATCH(BH521,$J$3:$J$10004,0)-1)</f>
        <v>2000</v>
      </c>
      <c r="BJ521">
        <f t="shared" ca="1" si="143"/>
        <v>280</v>
      </c>
      <c r="BK521">
        <f t="shared" ca="1" si="143"/>
        <v>300</v>
      </c>
      <c r="BL521">
        <f t="shared" ca="1" si="154"/>
        <v>-20</v>
      </c>
      <c r="BM521">
        <f t="shared" ca="1" si="151"/>
        <v>298.97868063231226</v>
      </c>
    </row>
    <row r="522" spans="1:65" x14ac:dyDescent="0.25">
      <c r="A522" s="64">
        <v>519</v>
      </c>
      <c r="B522" s="64">
        <v>83</v>
      </c>
      <c r="C522" s="64">
        <v>73</v>
      </c>
      <c r="D522" s="18">
        <v>519</v>
      </c>
      <c r="E522" s="21">
        <f t="shared" ca="1" si="144"/>
        <v>1974.398206324593</v>
      </c>
      <c r="F522" s="22">
        <f t="shared" ca="1" si="145"/>
        <v>221.99028950128755</v>
      </c>
      <c r="G522" s="23">
        <v>519</v>
      </c>
      <c r="H522" s="24">
        <f t="shared" ca="1" si="146"/>
        <v>1971.1468259999999</v>
      </c>
      <c r="I522" s="25">
        <f t="shared" ca="1" si="147"/>
        <v>222.37005072319999</v>
      </c>
      <c r="J522" s="155"/>
      <c r="K522" s="155"/>
      <c r="L522" s="129">
        <f t="shared" si="152"/>
        <v>0</v>
      </c>
      <c r="AX522">
        <f t="shared" ca="1" si="140"/>
        <v>304.61650784</v>
      </c>
      <c r="AY522">
        <f t="shared" ca="1" si="148"/>
        <v>311.38349216</v>
      </c>
      <c r="AZ522" cm="1">
        <f t="array" aca="1" ref="AZ522" ca="1">_xlfn.LET(_xlpm.rozsah, $J$3:$J$10001,_xlpm.podminka, (_xlpm.rozsah&gt;H522)*(ISNUMBER(_xlpm.rozsah)),_xlpm.indexy, IF(_xlpm.podminka, ROW(_xlpm.rozsah)-MIN(ROW(_xlpm.rozsah))+1),_xlpm.prvni, MIN(_xlpm.indexy),_xlpm.finalni, IF(_xlpm.prvni=1, 2, _xlpm.prvni),INDEX(_xlpm.rozsah, _xlpm.finalni))</f>
        <v>2000</v>
      </c>
      <c r="BA522" cm="1">
        <f t="array" aca="1" ref="BA522" ca="1">INDEX($J$3:$J$10001,MATCH(AZ522,$J$3:$J$10004,0)-1)</f>
        <v>1900</v>
      </c>
      <c r="BB522">
        <f t="shared" ca="1" si="142"/>
        <v>300</v>
      </c>
      <c r="BC522">
        <f t="shared" ca="1" si="142"/>
        <v>316</v>
      </c>
      <c r="BD522">
        <f t="shared" ca="1" si="141"/>
        <v>-16</v>
      </c>
      <c r="BE522">
        <f t="shared" ca="1" si="149"/>
        <v>304.61650784</v>
      </c>
      <c r="BF522">
        <f t="shared" ca="1" si="153"/>
        <v>304.09628698806512</v>
      </c>
      <c r="BG522">
        <f t="shared" ca="1" si="150"/>
        <v>311.90371301193488</v>
      </c>
      <c r="BH522" cm="1">
        <f t="array" aca="1" ref="BH522" ca="1">_xlfn.LET(_xlpm.rozsah, $J$3:$J$10001,_xlpm.podminka, (_xlpm.rozsah&gt;E522)*(ISNUMBER(_xlpm.rozsah)),_xlpm.indexy, IF(_xlpm.podminka, ROW(_xlpm.rozsah)-MIN(ROW(_xlpm.rozsah))+1),_xlpm.prvni, MIN(_xlpm.indexy),_xlpm.finalni, IF(_xlpm.prvni=1, 2, _xlpm.prvni),INDEX(_xlpm.rozsah, _xlpm.finalni))</f>
        <v>2000</v>
      </c>
      <c r="BI522" cm="1">
        <f t="array" aca="1" ref="BI522" ca="1">INDEX($J$3:$J$10001,MATCH(BH522,$J$3:$J$10004,0)-1)</f>
        <v>1900</v>
      </c>
      <c r="BJ522">
        <f t="shared" ca="1" si="143"/>
        <v>300</v>
      </c>
      <c r="BK522">
        <f t="shared" ca="1" si="143"/>
        <v>316</v>
      </c>
      <c r="BL522">
        <f t="shared" ca="1" si="154"/>
        <v>-16</v>
      </c>
      <c r="BM522">
        <f t="shared" ca="1" si="151"/>
        <v>304.09628698806512</v>
      </c>
    </row>
    <row r="523" spans="1:65" x14ac:dyDescent="0.25">
      <c r="A523" s="64">
        <v>520</v>
      </c>
      <c r="B523" s="64">
        <v>79</v>
      </c>
      <c r="C523" s="64">
        <v>73</v>
      </c>
      <c r="D523" s="18">
        <v>520</v>
      </c>
      <c r="E523" s="21">
        <f t="shared" ca="1" si="144"/>
        <v>1912.9814252969018</v>
      </c>
      <c r="F523" s="22">
        <f t="shared" ca="1" si="145"/>
        <v>229.16376952532187</v>
      </c>
      <c r="G523" s="28">
        <v>520</v>
      </c>
      <c r="H523" s="24">
        <f t="shared" ca="1" si="146"/>
        <v>1909.8867379999999</v>
      </c>
      <c r="I523" s="25">
        <f t="shared" ca="1" si="147"/>
        <v>229.52522900160002</v>
      </c>
      <c r="J523" s="155"/>
      <c r="K523" s="155"/>
      <c r="L523" s="129">
        <f t="shared" si="152"/>
        <v>0</v>
      </c>
      <c r="AX523">
        <f t="shared" ca="1" si="140"/>
        <v>314.41812192000003</v>
      </c>
      <c r="AY523">
        <f t="shared" ca="1" si="148"/>
        <v>301.58187807999997</v>
      </c>
      <c r="AZ523" cm="1">
        <f t="array" aca="1" ref="AZ523" ca="1">_xlfn.LET(_xlpm.rozsah, $J$3:$J$10001,_xlpm.podminka, (_xlpm.rozsah&gt;H523)*(ISNUMBER(_xlpm.rozsah)),_xlpm.indexy, IF(_xlpm.podminka, ROW(_xlpm.rozsah)-MIN(ROW(_xlpm.rozsah))+1),_xlpm.prvni, MIN(_xlpm.indexy),_xlpm.finalni, IF(_xlpm.prvni=1, 2, _xlpm.prvni),INDEX(_xlpm.rozsah, _xlpm.finalni))</f>
        <v>2000</v>
      </c>
      <c r="BA523" cm="1">
        <f t="array" aca="1" ref="BA523" ca="1">INDEX($J$3:$J$10001,MATCH(AZ523,$J$3:$J$10004,0)-1)</f>
        <v>1900</v>
      </c>
      <c r="BB523">
        <f t="shared" ca="1" si="142"/>
        <v>300</v>
      </c>
      <c r="BC523">
        <f t="shared" ca="1" si="142"/>
        <v>316</v>
      </c>
      <c r="BD523">
        <f t="shared" ca="1" si="141"/>
        <v>-16</v>
      </c>
      <c r="BE523">
        <f t="shared" ca="1" si="149"/>
        <v>314.41812192000003</v>
      </c>
      <c r="BF523">
        <f t="shared" ca="1" si="153"/>
        <v>313.92297195249574</v>
      </c>
      <c r="BG523">
        <f t="shared" ca="1" si="150"/>
        <v>302.07702804750426</v>
      </c>
      <c r="BH523" cm="1">
        <f t="array" aca="1" ref="BH523" ca="1">_xlfn.LET(_xlpm.rozsah, $J$3:$J$10001,_xlpm.podminka, (_xlpm.rozsah&gt;E523)*(ISNUMBER(_xlpm.rozsah)),_xlpm.indexy, IF(_xlpm.podminka, ROW(_xlpm.rozsah)-MIN(ROW(_xlpm.rozsah))+1),_xlpm.prvni, MIN(_xlpm.indexy),_xlpm.finalni, IF(_xlpm.prvni=1, 2, _xlpm.prvni),INDEX(_xlpm.rozsah, _xlpm.finalni))</f>
        <v>2000</v>
      </c>
      <c r="BI523" cm="1">
        <f t="array" aca="1" ref="BI523" ca="1">INDEX($J$3:$J$10001,MATCH(BH523,$J$3:$J$10004,0)-1)</f>
        <v>1900</v>
      </c>
      <c r="BJ523">
        <f t="shared" ca="1" si="143"/>
        <v>300</v>
      </c>
      <c r="BK523">
        <f t="shared" ca="1" si="143"/>
        <v>316</v>
      </c>
      <c r="BL523">
        <f t="shared" ca="1" si="154"/>
        <v>-16</v>
      </c>
      <c r="BM523">
        <f t="shared" ca="1" si="151"/>
        <v>313.92297195249574</v>
      </c>
    </row>
    <row r="524" spans="1:65" x14ac:dyDescent="0.25">
      <c r="A524" s="64">
        <v>521</v>
      </c>
      <c r="B524" s="64">
        <v>78</v>
      </c>
      <c r="C524" s="64">
        <v>73</v>
      </c>
      <c r="D524" s="18">
        <v>521</v>
      </c>
      <c r="E524" s="21">
        <f t="shared" ca="1" si="144"/>
        <v>1897.6272300399792</v>
      </c>
      <c r="F524" s="22">
        <f t="shared" ca="1" si="145"/>
        <v>230.97446075203857</v>
      </c>
      <c r="G524" s="23">
        <v>521</v>
      </c>
      <c r="H524" s="24">
        <f t="shared" ca="1" si="146"/>
        <v>1894.5717159999999</v>
      </c>
      <c r="I524" s="25">
        <f t="shared" ca="1" si="147"/>
        <v>231.35365004440001</v>
      </c>
      <c r="J524" s="155"/>
      <c r="K524" s="155"/>
      <c r="L524" s="129">
        <f t="shared" si="152"/>
        <v>0</v>
      </c>
      <c r="AX524">
        <f t="shared" ca="1" si="140"/>
        <v>316.92280828000003</v>
      </c>
      <c r="AY524">
        <f t="shared" ca="1" si="148"/>
        <v>332.07719171999997</v>
      </c>
      <c r="AZ524" cm="1">
        <f t="array" aca="1" ref="AZ524" ca="1">_xlfn.LET(_xlpm.rozsah, $J$3:$J$10001,_xlpm.podminka, (_xlpm.rozsah&gt;H524)*(ISNUMBER(_xlpm.rozsah)),_xlpm.indexy, IF(_xlpm.podminka, ROW(_xlpm.rozsah)-MIN(ROW(_xlpm.rozsah))+1),_xlpm.prvni, MIN(_xlpm.indexy),_xlpm.finalni, IF(_xlpm.prvni=1, 2, _xlpm.prvni),INDEX(_xlpm.rozsah, _xlpm.finalni))</f>
        <v>1900</v>
      </c>
      <c r="BA524" cm="1">
        <f t="array" aca="1" ref="BA524" ca="1">INDEX($J$3:$J$10001,MATCH(AZ524,$J$3:$J$10004,0)-1)</f>
        <v>1800</v>
      </c>
      <c r="BB524">
        <f t="shared" ca="1" si="142"/>
        <v>316</v>
      </c>
      <c r="BC524">
        <f t="shared" ca="1" si="142"/>
        <v>333</v>
      </c>
      <c r="BD524">
        <f t="shared" ca="1" si="141"/>
        <v>-17</v>
      </c>
      <c r="BE524">
        <f t="shared" ca="1" si="149"/>
        <v>316.92280828000003</v>
      </c>
      <c r="BF524">
        <f t="shared" ca="1" si="153"/>
        <v>316.40337089320354</v>
      </c>
      <c r="BG524">
        <f t="shared" ca="1" si="150"/>
        <v>332.59662910679646</v>
      </c>
      <c r="BH524" cm="1">
        <f t="array" aca="1" ref="BH524" ca="1">_xlfn.LET(_xlpm.rozsah, $J$3:$J$10001,_xlpm.podminka, (_xlpm.rozsah&gt;E524)*(ISNUMBER(_xlpm.rozsah)),_xlpm.indexy, IF(_xlpm.podminka, ROW(_xlpm.rozsah)-MIN(ROW(_xlpm.rozsah))+1),_xlpm.prvni, MIN(_xlpm.indexy),_xlpm.finalni, IF(_xlpm.prvni=1, 2, _xlpm.prvni),INDEX(_xlpm.rozsah, _xlpm.finalni))</f>
        <v>1900</v>
      </c>
      <c r="BI524" cm="1">
        <f t="array" aca="1" ref="BI524" ca="1">INDEX($J$3:$J$10001,MATCH(BH524,$J$3:$J$10004,0)-1)</f>
        <v>1800</v>
      </c>
      <c r="BJ524">
        <f t="shared" ca="1" si="143"/>
        <v>316</v>
      </c>
      <c r="BK524">
        <f t="shared" ca="1" si="143"/>
        <v>333</v>
      </c>
      <c r="BL524">
        <f t="shared" ca="1" si="154"/>
        <v>-17</v>
      </c>
      <c r="BM524">
        <f t="shared" ca="1" si="151"/>
        <v>316.40337089320354</v>
      </c>
    </row>
    <row r="525" spans="1:65" x14ac:dyDescent="0.25">
      <c r="A525" s="64">
        <v>522</v>
      </c>
      <c r="B525" s="64">
        <v>81</v>
      </c>
      <c r="C525" s="64">
        <v>73</v>
      </c>
      <c r="D525" s="18">
        <v>522</v>
      </c>
      <c r="E525" s="21">
        <f t="shared" ca="1" si="144"/>
        <v>1943.6898158107474</v>
      </c>
      <c r="F525" s="22">
        <f t="shared" ca="1" si="145"/>
        <v>225.57702951330469</v>
      </c>
      <c r="G525" s="28">
        <v>522</v>
      </c>
      <c r="H525" s="24">
        <f t="shared" ca="1" si="146"/>
        <v>1940.5167819999999</v>
      </c>
      <c r="I525" s="25">
        <f t="shared" ca="1" si="147"/>
        <v>225.94763986240002</v>
      </c>
      <c r="J525" s="155"/>
      <c r="K525" s="155"/>
      <c r="L525" s="129">
        <f t="shared" si="152"/>
        <v>0</v>
      </c>
      <c r="AX525">
        <f t="shared" ca="1" si="140"/>
        <v>309.51731488000001</v>
      </c>
      <c r="AY525">
        <f t="shared" ca="1" si="148"/>
        <v>306.48268511999999</v>
      </c>
      <c r="AZ525" cm="1">
        <f t="array" aca="1" ref="AZ525" ca="1">_xlfn.LET(_xlpm.rozsah, $J$3:$J$10001,_xlpm.podminka, (_xlpm.rozsah&gt;H525)*(ISNUMBER(_xlpm.rozsah)),_xlpm.indexy, IF(_xlpm.podminka, ROW(_xlpm.rozsah)-MIN(ROW(_xlpm.rozsah))+1),_xlpm.prvni, MIN(_xlpm.indexy),_xlpm.finalni, IF(_xlpm.prvni=1, 2, _xlpm.prvni),INDEX(_xlpm.rozsah, _xlpm.finalni))</f>
        <v>2000</v>
      </c>
      <c r="BA525" cm="1">
        <f t="array" aca="1" ref="BA525" ca="1">INDEX($J$3:$J$10001,MATCH(AZ525,$J$3:$J$10004,0)-1)</f>
        <v>1900</v>
      </c>
      <c r="BB525">
        <f t="shared" ca="1" si="142"/>
        <v>300</v>
      </c>
      <c r="BC525">
        <f t="shared" ca="1" si="142"/>
        <v>316</v>
      </c>
      <c r="BD525">
        <f t="shared" ca="1" si="141"/>
        <v>-16</v>
      </c>
      <c r="BE525">
        <f t="shared" ca="1" si="149"/>
        <v>309.51731488000001</v>
      </c>
      <c r="BF525">
        <f t="shared" ca="1" si="153"/>
        <v>309.0096294702804</v>
      </c>
      <c r="BG525">
        <f t="shared" ca="1" si="150"/>
        <v>306.9903705297196</v>
      </c>
      <c r="BH525" cm="1">
        <f t="array" aca="1" ref="BH525" ca="1">_xlfn.LET(_xlpm.rozsah, $J$3:$J$10001,_xlpm.podminka, (_xlpm.rozsah&gt;E525)*(ISNUMBER(_xlpm.rozsah)),_xlpm.indexy, IF(_xlpm.podminka, ROW(_xlpm.rozsah)-MIN(ROW(_xlpm.rozsah))+1),_xlpm.prvni, MIN(_xlpm.indexy),_xlpm.finalni, IF(_xlpm.prvni=1, 2, _xlpm.prvni),INDEX(_xlpm.rozsah, _xlpm.finalni))</f>
        <v>2000</v>
      </c>
      <c r="BI525" cm="1">
        <f t="array" aca="1" ref="BI525" ca="1">INDEX($J$3:$J$10001,MATCH(BH525,$J$3:$J$10004,0)-1)</f>
        <v>1900</v>
      </c>
      <c r="BJ525">
        <f t="shared" ca="1" si="143"/>
        <v>300</v>
      </c>
      <c r="BK525">
        <f t="shared" ca="1" si="143"/>
        <v>316</v>
      </c>
      <c r="BL525">
        <f t="shared" ca="1" si="154"/>
        <v>-16</v>
      </c>
      <c r="BM525">
        <f t="shared" ca="1" si="151"/>
        <v>309.0096294702804</v>
      </c>
    </row>
    <row r="526" spans="1:65" x14ac:dyDescent="0.25">
      <c r="A526" s="64">
        <v>523</v>
      </c>
      <c r="B526" s="64">
        <v>82</v>
      </c>
      <c r="C526" s="64">
        <v>72</v>
      </c>
      <c r="D526" s="18">
        <v>523</v>
      </c>
      <c r="E526" s="21">
        <f t="shared" ca="1" si="144"/>
        <v>1959.0440110676702</v>
      </c>
      <c r="F526" s="22">
        <f t="shared" ca="1" si="145"/>
        <v>220.7181299250044</v>
      </c>
      <c r="G526" s="23">
        <v>523</v>
      </c>
      <c r="H526" s="24">
        <f t="shared" ca="1" si="146"/>
        <v>1955.8318039999999</v>
      </c>
      <c r="I526" s="25">
        <f t="shared" ca="1" si="147"/>
        <v>221.08817617920002</v>
      </c>
      <c r="J526" s="155"/>
      <c r="K526" s="155"/>
      <c r="L526" s="129">
        <f t="shared" si="152"/>
        <v>0</v>
      </c>
      <c r="AX526">
        <f t="shared" ca="1" si="140"/>
        <v>307.06691136000001</v>
      </c>
      <c r="AY526">
        <f t="shared" ca="1" si="148"/>
        <v>308.93308863999999</v>
      </c>
      <c r="AZ526" cm="1">
        <f t="array" aca="1" ref="AZ526" ca="1">_xlfn.LET(_xlpm.rozsah, $J$3:$J$10001,_xlpm.podminka, (_xlpm.rozsah&gt;H526)*(ISNUMBER(_xlpm.rozsah)),_xlpm.indexy, IF(_xlpm.podminka, ROW(_xlpm.rozsah)-MIN(ROW(_xlpm.rozsah))+1),_xlpm.prvni, MIN(_xlpm.indexy),_xlpm.finalni, IF(_xlpm.prvni=1, 2, _xlpm.prvni),INDEX(_xlpm.rozsah, _xlpm.finalni))</f>
        <v>2000</v>
      </c>
      <c r="BA526" cm="1">
        <f t="array" aca="1" ref="BA526" ca="1">INDEX($J$3:$J$10001,MATCH(AZ526,$J$3:$J$10004,0)-1)</f>
        <v>1900</v>
      </c>
      <c r="BB526">
        <f t="shared" ca="1" si="142"/>
        <v>300</v>
      </c>
      <c r="BC526">
        <f t="shared" ca="1" si="142"/>
        <v>316</v>
      </c>
      <c r="BD526">
        <f t="shared" ca="1" si="141"/>
        <v>-16</v>
      </c>
      <c r="BE526">
        <f t="shared" ca="1" si="149"/>
        <v>307.06691136000001</v>
      </c>
      <c r="BF526">
        <f t="shared" ca="1" si="153"/>
        <v>306.55295822917276</v>
      </c>
      <c r="BG526">
        <f t="shared" ca="1" si="150"/>
        <v>309.44704177082724</v>
      </c>
      <c r="BH526" cm="1">
        <f t="array" aca="1" ref="BH526" ca="1">_xlfn.LET(_xlpm.rozsah, $J$3:$J$10001,_xlpm.podminka, (_xlpm.rozsah&gt;E526)*(ISNUMBER(_xlpm.rozsah)),_xlpm.indexy, IF(_xlpm.podminka, ROW(_xlpm.rozsah)-MIN(ROW(_xlpm.rozsah))+1),_xlpm.prvni, MIN(_xlpm.indexy),_xlpm.finalni, IF(_xlpm.prvni=1, 2, _xlpm.prvni),INDEX(_xlpm.rozsah, _xlpm.finalni))</f>
        <v>2000</v>
      </c>
      <c r="BI526" cm="1">
        <f t="array" aca="1" ref="BI526" ca="1">INDEX($J$3:$J$10001,MATCH(BH526,$J$3:$J$10004,0)-1)</f>
        <v>1900</v>
      </c>
      <c r="BJ526">
        <f t="shared" ca="1" si="143"/>
        <v>300</v>
      </c>
      <c r="BK526">
        <f t="shared" ca="1" si="143"/>
        <v>316</v>
      </c>
      <c r="BL526">
        <f t="shared" ca="1" si="154"/>
        <v>-16</v>
      </c>
      <c r="BM526">
        <f t="shared" ca="1" si="151"/>
        <v>306.55295822917276</v>
      </c>
    </row>
    <row r="527" spans="1:65" x14ac:dyDescent="0.25">
      <c r="A527" s="64">
        <v>524</v>
      </c>
      <c r="B527" s="64">
        <v>94</v>
      </c>
      <c r="C527" s="64">
        <v>56</v>
      </c>
      <c r="D527" s="18">
        <v>524</v>
      </c>
      <c r="E527" s="21">
        <f t="shared" ca="1" si="144"/>
        <v>2143.2943541507439</v>
      </c>
      <c r="F527" s="22">
        <f t="shared" ca="1" si="145"/>
        <v>148.31430658645419</v>
      </c>
      <c r="G527" s="28">
        <v>524</v>
      </c>
      <c r="H527" s="24">
        <f t="shared" ca="1" si="146"/>
        <v>2139.6120679999999</v>
      </c>
      <c r="I527" s="25">
        <f t="shared" ca="1" si="147"/>
        <v>149.036034672</v>
      </c>
      <c r="J527" s="155"/>
      <c r="K527" s="155"/>
      <c r="L527" s="129">
        <f t="shared" si="152"/>
        <v>0</v>
      </c>
      <c r="AX527">
        <f t="shared" ca="1" si="140"/>
        <v>266.13577620000001</v>
      </c>
      <c r="AY527">
        <f t="shared" ca="1" si="148"/>
        <v>258.86422379999999</v>
      </c>
      <c r="AZ527" cm="1">
        <f t="array" aca="1" ref="AZ527" ca="1">_xlfn.LET(_xlpm.rozsah, $J$3:$J$10001,_xlpm.podminka, (_xlpm.rozsah&gt;H527)*(ISNUMBER(_xlpm.rozsah)),_xlpm.indexy, IF(_xlpm.podminka, ROW(_xlpm.rozsah)-MIN(ROW(_xlpm.rozsah))+1),_xlpm.prvni, MIN(_xlpm.indexy),_xlpm.finalni, IF(_xlpm.prvni=1, 2, _xlpm.prvni),INDEX(_xlpm.rozsah, _xlpm.finalni))</f>
        <v>2200</v>
      </c>
      <c r="BA527" cm="1">
        <f t="array" aca="1" ref="BA527" ca="1">INDEX($J$3:$J$10001,MATCH(AZ527,$J$3:$J$10004,0)-1)</f>
        <v>2100</v>
      </c>
      <c r="BB527">
        <f t="shared" ca="1" si="142"/>
        <v>245</v>
      </c>
      <c r="BC527">
        <f t="shared" ca="1" si="142"/>
        <v>280</v>
      </c>
      <c r="BD527">
        <f t="shared" ca="1" si="141"/>
        <v>-35</v>
      </c>
      <c r="BE527">
        <f t="shared" ca="1" si="149"/>
        <v>266.13577620000001</v>
      </c>
      <c r="BF527">
        <f t="shared" ca="1" si="153"/>
        <v>264.84697604723965</v>
      </c>
      <c r="BG527">
        <f t="shared" ca="1" si="150"/>
        <v>260.15302395276035</v>
      </c>
      <c r="BH527" cm="1">
        <f t="array" aca="1" ref="BH527" ca="1">_xlfn.LET(_xlpm.rozsah, $J$3:$J$10001,_xlpm.podminka, (_xlpm.rozsah&gt;E527)*(ISNUMBER(_xlpm.rozsah)),_xlpm.indexy, IF(_xlpm.podminka, ROW(_xlpm.rozsah)-MIN(ROW(_xlpm.rozsah))+1),_xlpm.prvni, MIN(_xlpm.indexy),_xlpm.finalni, IF(_xlpm.prvni=1, 2, _xlpm.prvni),INDEX(_xlpm.rozsah, _xlpm.finalni))</f>
        <v>2200</v>
      </c>
      <c r="BI527" cm="1">
        <f t="array" aca="1" ref="BI527" ca="1">INDEX($J$3:$J$10001,MATCH(BH527,$J$3:$J$10004,0)-1)</f>
        <v>2100</v>
      </c>
      <c r="BJ527">
        <f t="shared" ca="1" si="143"/>
        <v>245</v>
      </c>
      <c r="BK527">
        <f t="shared" ca="1" si="143"/>
        <v>280</v>
      </c>
      <c r="BL527">
        <f t="shared" ca="1" si="154"/>
        <v>-35</v>
      </c>
      <c r="BM527">
        <f t="shared" ca="1" si="151"/>
        <v>264.84697604723965</v>
      </c>
    </row>
    <row r="528" spans="1:65" x14ac:dyDescent="0.25">
      <c r="A528" s="64">
        <v>525</v>
      </c>
      <c r="B528" s="64">
        <v>66</v>
      </c>
      <c r="C528" s="64">
        <v>48</v>
      </c>
      <c r="D528" s="18">
        <v>525</v>
      </c>
      <c r="E528" s="21">
        <f t="shared" ca="1" si="144"/>
        <v>1713.3768869569053</v>
      </c>
      <c r="F528" s="22">
        <f t="shared" ca="1" si="145"/>
        <v>166.9084460243165</v>
      </c>
      <c r="G528" s="23">
        <v>525</v>
      </c>
      <c r="H528" s="24">
        <f t="shared" ca="1" si="146"/>
        <v>1710.7914519999999</v>
      </c>
      <c r="I528" s="25">
        <f t="shared" ca="1" si="147"/>
        <v>167.11941751680001</v>
      </c>
      <c r="J528" s="155"/>
      <c r="K528" s="155"/>
      <c r="L528" s="129">
        <f t="shared" si="152"/>
        <v>0</v>
      </c>
      <c r="AX528">
        <f t="shared" ca="1" si="140"/>
        <v>348.16545316000003</v>
      </c>
      <c r="AY528">
        <f t="shared" ca="1" si="148"/>
        <v>334.83454683999997</v>
      </c>
      <c r="AZ528" cm="1">
        <f t="array" aca="1" ref="AZ528" ca="1">_xlfn.LET(_xlpm.rozsah, $J$3:$J$10001,_xlpm.podminka, (_xlpm.rozsah&gt;H528)*(ISNUMBER(_xlpm.rozsah)),_xlpm.indexy, IF(_xlpm.podminka, ROW(_xlpm.rozsah)-MIN(ROW(_xlpm.rozsah))+1),_xlpm.prvni, MIN(_xlpm.indexy),_xlpm.finalni, IF(_xlpm.prvni=1, 2, _xlpm.prvni),INDEX(_xlpm.rozsah, _xlpm.finalni))</f>
        <v>1800</v>
      </c>
      <c r="BA528" cm="1">
        <f t="array" aca="1" ref="BA528" ca="1">INDEX($J$3:$J$10001,MATCH(AZ528,$J$3:$J$10004,0)-1)</f>
        <v>1700</v>
      </c>
      <c r="BB528">
        <f t="shared" ca="1" si="142"/>
        <v>333</v>
      </c>
      <c r="BC528">
        <f t="shared" ca="1" si="142"/>
        <v>350</v>
      </c>
      <c r="BD528">
        <f t="shared" ca="1" si="141"/>
        <v>-17</v>
      </c>
      <c r="BE528">
        <f t="shared" ca="1" si="149"/>
        <v>348.16545316000003</v>
      </c>
      <c r="BF528">
        <f t="shared" ca="1" si="153"/>
        <v>347.7259292173261</v>
      </c>
      <c r="BG528">
        <f t="shared" ca="1" si="150"/>
        <v>335.2740707826739</v>
      </c>
      <c r="BH528" cm="1">
        <f t="array" aca="1" ref="BH528" ca="1">_xlfn.LET(_xlpm.rozsah, $J$3:$J$10001,_xlpm.podminka, (_xlpm.rozsah&gt;E528)*(ISNUMBER(_xlpm.rozsah)),_xlpm.indexy, IF(_xlpm.podminka, ROW(_xlpm.rozsah)-MIN(ROW(_xlpm.rozsah))+1),_xlpm.prvni, MIN(_xlpm.indexy),_xlpm.finalni, IF(_xlpm.prvni=1, 2, _xlpm.prvni),INDEX(_xlpm.rozsah, _xlpm.finalni))</f>
        <v>1800</v>
      </c>
      <c r="BI528" cm="1">
        <f t="array" aca="1" ref="BI528" ca="1">INDEX($J$3:$J$10001,MATCH(BH528,$J$3:$J$10004,0)-1)</f>
        <v>1700</v>
      </c>
      <c r="BJ528">
        <f t="shared" ca="1" si="143"/>
        <v>333</v>
      </c>
      <c r="BK528">
        <f t="shared" ca="1" si="143"/>
        <v>350</v>
      </c>
      <c r="BL528">
        <f t="shared" ca="1" si="154"/>
        <v>-17</v>
      </c>
      <c r="BM528">
        <f t="shared" ca="1" si="151"/>
        <v>347.7259292173261</v>
      </c>
    </row>
    <row r="529" spans="1:65" x14ac:dyDescent="0.25">
      <c r="A529" s="64">
        <v>526</v>
      </c>
      <c r="B529" s="64">
        <v>35</v>
      </c>
      <c r="C529" s="64">
        <v>71</v>
      </c>
      <c r="D529" s="18">
        <v>526</v>
      </c>
      <c r="E529" s="21">
        <f t="shared" ca="1" si="144"/>
        <v>1237.3968339922983</v>
      </c>
      <c r="F529" s="22">
        <f t="shared" ca="1" si="145"/>
        <v>235.16552564035956</v>
      </c>
      <c r="G529" s="28">
        <v>526</v>
      </c>
      <c r="H529" s="24">
        <f t="shared" ca="1" si="146"/>
        <v>1236.02577</v>
      </c>
      <c r="I529" s="25">
        <f t="shared" ca="1" si="147"/>
        <v>234.87348900999999</v>
      </c>
      <c r="J529" s="155"/>
      <c r="K529" s="155"/>
      <c r="L529" s="129">
        <f t="shared" si="152"/>
        <v>0</v>
      </c>
      <c r="AX529">
        <f t="shared" ca="1" si="140"/>
        <v>330.80773099999999</v>
      </c>
      <c r="AY529">
        <f t="shared" ca="1" si="148"/>
        <v>330.80773099999999</v>
      </c>
      <c r="AZ529" cm="1">
        <f t="array" aca="1" ref="AZ529" ca="1">_xlfn.LET(_xlpm.rozsah, $J$3:$J$10001,_xlpm.podminka, (_xlpm.rozsah&gt;H529)*(ISNUMBER(_xlpm.rozsah)),_xlpm.indexy, IF(_xlpm.podminka, ROW(_xlpm.rozsah)-MIN(ROW(_xlpm.rozsah))+1),_xlpm.prvni, MIN(_xlpm.indexy),_xlpm.finalni, IF(_xlpm.prvni=1, 2, _xlpm.prvni),INDEX(_xlpm.rozsah, _xlpm.finalni))</f>
        <v>1300</v>
      </c>
      <c r="BA529" cm="1">
        <f t="array" aca="1" ref="BA529" ca="1">INDEX($J$3:$J$10001,MATCH(AZ529,$J$3:$J$10004,0)-1)</f>
        <v>1200</v>
      </c>
      <c r="BB529">
        <f t="shared" ca="1" si="142"/>
        <v>350</v>
      </c>
      <c r="BC529">
        <f t="shared" ca="1" si="142"/>
        <v>320</v>
      </c>
      <c r="BD529">
        <f t="shared" ca="1" si="141"/>
        <v>30</v>
      </c>
      <c r="BE529">
        <f t="shared" ca="1" si="149"/>
        <v>339.19226900000001</v>
      </c>
      <c r="BF529">
        <f t="shared" ca="1" si="153"/>
        <v>331.21905019768951</v>
      </c>
      <c r="BG529">
        <f t="shared" ca="1" si="150"/>
        <v>331.21905019768951</v>
      </c>
      <c r="BH529" cm="1">
        <f t="array" aca="1" ref="BH529" ca="1">_xlfn.LET(_xlpm.rozsah, $J$3:$J$10001,_xlpm.podminka, (_xlpm.rozsah&gt;E529)*(ISNUMBER(_xlpm.rozsah)),_xlpm.indexy, IF(_xlpm.podminka, ROW(_xlpm.rozsah)-MIN(ROW(_xlpm.rozsah))+1),_xlpm.prvni, MIN(_xlpm.indexy),_xlpm.finalni, IF(_xlpm.prvni=1, 2, _xlpm.prvni),INDEX(_xlpm.rozsah, _xlpm.finalni))</f>
        <v>1300</v>
      </c>
      <c r="BI529" cm="1">
        <f t="array" aca="1" ref="BI529" ca="1">INDEX($J$3:$J$10001,MATCH(BH529,$J$3:$J$10004,0)-1)</f>
        <v>1200</v>
      </c>
      <c r="BJ529">
        <f t="shared" ca="1" si="143"/>
        <v>350</v>
      </c>
      <c r="BK529">
        <f t="shared" ca="1" si="143"/>
        <v>320</v>
      </c>
      <c r="BL529">
        <f t="shared" ca="1" si="154"/>
        <v>30</v>
      </c>
      <c r="BM529">
        <f t="shared" ca="1" si="151"/>
        <v>338.78094980231049</v>
      </c>
    </row>
    <row r="530" spans="1:65" x14ac:dyDescent="0.25">
      <c r="A530" s="64">
        <v>527</v>
      </c>
      <c r="B530" s="64">
        <v>51</v>
      </c>
      <c r="C530" s="64">
        <v>44</v>
      </c>
      <c r="D530" s="18">
        <v>527</v>
      </c>
      <c r="E530" s="21">
        <f t="shared" ca="1" si="144"/>
        <v>1483.0639581030632</v>
      </c>
      <c r="F530" s="22">
        <f t="shared" ca="1" si="145"/>
        <v>158.4</v>
      </c>
      <c r="G530" s="23">
        <v>527</v>
      </c>
      <c r="H530" s="24">
        <f t="shared" ca="1" si="146"/>
        <v>1481.066122</v>
      </c>
      <c r="I530" s="25">
        <f t="shared" ca="1" si="147"/>
        <v>158.4</v>
      </c>
      <c r="J530" s="155"/>
      <c r="K530" s="155"/>
      <c r="L530" s="129">
        <f t="shared" si="152"/>
        <v>0</v>
      </c>
      <c r="AX530">
        <f t="shared" ca="1" si="140"/>
        <v>360</v>
      </c>
      <c r="AY530">
        <f t="shared" ca="1" si="148"/>
        <v>360</v>
      </c>
      <c r="AZ530" cm="1">
        <f t="array" aca="1" ref="AZ530" ca="1">_xlfn.LET(_xlpm.rozsah, $J$3:$J$10001,_xlpm.podminka, (_xlpm.rozsah&gt;H530)*(ISNUMBER(_xlpm.rozsah)),_xlpm.indexy, IF(_xlpm.podminka, ROW(_xlpm.rozsah)-MIN(ROW(_xlpm.rozsah))+1),_xlpm.prvni, MIN(_xlpm.indexy),_xlpm.finalni, IF(_xlpm.prvni=1, 2, _xlpm.prvni),INDEX(_xlpm.rozsah, _xlpm.finalni))</f>
        <v>1500</v>
      </c>
      <c r="BA530" cm="1">
        <f t="array" aca="1" ref="BA530" ca="1">INDEX($J$3:$J$10001,MATCH(AZ530,$J$3:$J$10004,0)-1)</f>
        <v>1400</v>
      </c>
      <c r="BB530">
        <f t="shared" ca="1" si="142"/>
        <v>360</v>
      </c>
      <c r="BC530">
        <f t="shared" ca="1" si="142"/>
        <v>360</v>
      </c>
      <c r="BD530">
        <f t="shared" ca="1" si="141"/>
        <v>0</v>
      </c>
      <c r="BE530">
        <f t="shared" ca="1" si="149"/>
        <v>360</v>
      </c>
      <c r="BF530">
        <f t="shared" ca="1" si="153"/>
        <v>360</v>
      </c>
      <c r="BG530">
        <f t="shared" ca="1" si="150"/>
        <v>360</v>
      </c>
      <c r="BH530" cm="1">
        <f t="array" aca="1" ref="BH530" ca="1">_xlfn.LET(_xlpm.rozsah, $J$3:$J$10001,_xlpm.podminka, (_xlpm.rozsah&gt;E530)*(ISNUMBER(_xlpm.rozsah)),_xlpm.indexy, IF(_xlpm.podminka, ROW(_xlpm.rozsah)-MIN(ROW(_xlpm.rozsah))+1),_xlpm.prvni, MIN(_xlpm.indexy),_xlpm.finalni, IF(_xlpm.prvni=1, 2, _xlpm.prvni),INDEX(_xlpm.rozsah, _xlpm.finalni))</f>
        <v>1500</v>
      </c>
      <c r="BI530" cm="1">
        <f t="array" aca="1" ref="BI530" ca="1">INDEX($J$3:$J$10001,MATCH(BH530,$J$3:$J$10004,0)-1)</f>
        <v>1400</v>
      </c>
      <c r="BJ530">
        <f t="shared" ca="1" si="143"/>
        <v>360</v>
      </c>
      <c r="BK530">
        <f t="shared" ca="1" si="143"/>
        <v>360</v>
      </c>
      <c r="BL530">
        <f t="shared" ca="1" si="154"/>
        <v>0</v>
      </c>
      <c r="BM530">
        <f t="shared" ca="1" si="151"/>
        <v>360</v>
      </c>
    </row>
    <row r="531" spans="1:65" x14ac:dyDescent="0.25">
      <c r="A531" s="64">
        <v>528</v>
      </c>
      <c r="B531" s="64">
        <v>60</v>
      </c>
      <c r="C531" s="64">
        <v>23</v>
      </c>
      <c r="D531" s="18">
        <v>528</v>
      </c>
      <c r="E531" s="21">
        <f t="shared" ca="1" si="144"/>
        <v>1621.2517154153684</v>
      </c>
      <c r="F531" s="22">
        <f t="shared" ca="1" si="145"/>
        <v>81.948968436357205</v>
      </c>
      <c r="G531" s="28">
        <v>528</v>
      </c>
      <c r="H531" s="24">
        <f t="shared" ca="1" si="146"/>
        <v>1618.9013199999999</v>
      </c>
      <c r="I531" s="25">
        <f t="shared" ca="1" si="147"/>
        <v>81.992215712000004</v>
      </c>
      <c r="J531" s="155"/>
      <c r="K531" s="155"/>
      <c r="L531" s="129">
        <f t="shared" si="152"/>
        <v>0</v>
      </c>
      <c r="AX531">
        <f t="shared" ca="1" si="140"/>
        <v>356.48789440000002</v>
      </c>
      <c r="AY531">
        <f t="shared" ca="1" si="148"/>
        <v>351.51210559999998</v>
      </c>
      <c r="AZ531" cm="1">
        <f t="array" aca="1" ref="AZ531" ca="1">_xlfn.LET(_xlpm.rozsah, $J$3:$J$10001,_xlpm.podminka, (_xlpm.rozsah&gt;H531)*(ISNUMBER(_xlpm.rozsah)),_xlpm.indexy, IF(_xlpm.podminka, ROW(_xlpm.rozsah)-MIN(ROW(_xlpm.rozsah))+1),_xlpm.prvni, MIN(_xlpm.indexy),_xlpm.finalni, IF(_xlpm.prvni=1, 2, _xlpm.prvni),INDEX(_xlpm.rozsah, _xlpm.finalni))</f>
        <v>1700</v>
      </c>
      <c r="BA531" cm="1">
        <f t="array" aca="1" ref="BA531" ca="1">INDEX($J$3:$J$10001,MATCH(AZ531,$J$3:$J$10004,0)-1)</f>
        <v>1600</v>
      </c>
      <c r="BB531">
        <f t="shared" ca="1" si="142"/>
        <v>350</v>
      </c>
      <c r="BC531">
        <f t="shared" ca="1" si="142"/>
        <v>358</v>
      </c>
      <c r="BD531">
        <f t="shared" ca="1" si="141"/>
        <v>-8</v>
      </c>
      <c r="BE531">
        <f t="shared" ca="1" si="149"/>
        <v>356.48789440000002</v>
      </c>
      <c r="BF531">
        <f t="shared" ca="1" si="153"/>
        <v>356.2998627667705</v>
      </c>
      <c r="BG531">
        <f t="shared" ca="1" si="150"/>
        <v>351.7001372332295</v>
      </c>
      <c r="BH531" cm="1">
        <f t="array" aca="1" ref="BH531" ca="1">_xlfn.LET(_xlpm.rozsah, $J$3:$J$10001,_xlpm.podminka, (_xlpm.rozsah&gt;E531)*(ISNUMBER(_xlpm.rozsah)),_xlpm.indexy, IF(_xlpm.podminka, ROW(_xlpm.rozsah)-MIN(ROW(_xlpm.rozsah))+1),_xlpm.prvni, MIN(_xlpm.indexy),_xlpm.finalni, IF(_xlpm.prvni=1, 2, _xlpm.prvni),INDEX(_xlpm.rozsah, _xlpm.finalni))</f>
        <v>1700</v>
      </c>
      <c r="BI531" cm="1">
        <f t="array" aca="1" ref="BI531" ca="1">INDEX($J$3:$J$10001,MATCH(BH531,$J$3:$J$10004,0)-1)</f>
        <v>1600</v>
      </c>
      <c r="BJ531">
        <f t="shared" ca="1" si="143"/>
        <v>350</v>
      </c>
      <c r="BK531">
        <f t="shared" ca="1" si="143"/>
        <v>358</v>
      </c>
      <c r="BL531">
        <f t="shared" ca="1" si="154"/>
        <v>-8</v>
      </c>
      <c r="BM531">
        <f t="shared" ca="1" si="151"/>
        <v>356.2998627667705</v>
      </c>
    </row>
    <row r="532" spans="1:65" x14ac:dyDescent="0.25">
      <c r="A532" s="64">
        <v>529</v>
      </c>
      <c r="B532" s="64">
        <v>64</v>
      </c>
      <c r="C532" s="64">
        <v>10</v>
      </c>
      <c r="D532" s="18">
        <v>529</v>
      </c>
      <c r="E532" s="21">
        <f t="shared" ca="1" si="144"/>
        <v>1682.6684964430597</v>
      </c>
      <c r="F532" s="22">
        <f t="shared" ca="1" si="145"/>
        <v>35.138652028455525</v>
      </c>
      <c r="G532" s="23">
        <v>529</v>
      </c>
      <c r="H532" s="24">
        <f t="shared" ca="1" si="146"/>
        <v>1680.1614079999999</v>
      </c>
      <c r="I532" s="25">
        <f t="shared" ca="1" si="147"/>
        <v>35.158708736000001</v>
      </c>
      <c r="J532" s="155"/>
      <c r="K532" s="155"/>
      <c r="L532" s="129">
        <f t="shared" si="152"/>
        <v>0</v>
      </c>
      <c r="AX532">
        <f t="shared" ca="1" si="140"/>
        <v>351.58708736</v>
      </c>
      <c r="AY532">
        <f t="shared" ca="1" si="148"/>
        <v>356.41291264</v>
      </c>
      <c r="AZ532" cm="1">
        <f t="array" aca="1" ref="AZ532" ca="1">_xlfn.LET(_xlpm.rozsah, $J$3:$J$10001,_xlpm.podminka, (_xlpm.rozsah&gt;H532)*(ISNUMBER(_xlpm.rozsah)),_xlpm.indexy, IF(_xlpm.podminka, ROW(_xlpm.rozsah)-MIN(ROW(_xlpm.rozsah))+1),_xlpm.prvni, MIN(_xlpm.indexy),_xlpm.finalni, IF(_xlpm.prvni=1, 2, _xlpm.prvni),INDEX(_xlpm.rozsah, _xlpm.finalni))</f>
        <v>1700</v>
      </c>
      <c r="BA532" cm="1">
        <f t="array" aca="1" ref="BA532" ca="1">INDEX($J$3:$J$10001,MATCH(AZ532,$J$3:$J$10004,0)-1)</f>
        <v>1600</v>
      </c>
      <c r="BB532">
        <f t="shared" ca="1" si="142"/>
        <v>350</v>
      </c>
      <c r="BC532">
        <f t="shared" ca="1" si="142"/>
        <v>358</v>
      </c>
      <c r="BD532">
        <f t="shared" ca="1" si="141"/>
        <v>-8</v>
      </c>
      <c r="BE532">
        <f t="shared" ca="1" si="149"/>
        <v>351.58708736</v>
      </c>
      <c r="BF532">
        <f t="shared" ca="1" si="153"/>
        <v>351.38652028455522</v>
      </c>
      <c r="BG532">
        <f t="shared" ca="1" si="150"/>
        <v>356.61347971544478</v>
      </c>
      <c r="BH532" cm="1">
        <f t="array" aca="1" ref="BH532" ca="1">_xlfn.LET(_xlpm.rozsah, $J$3:$J$10001,_xlpm.podminka, (_xlpm.rozsah&gt;E532)*(ISNUMBER(_xlpm.rozsah)),_xlpm.indexy, IF(_xlpm.podminka, ROW(_xlpm.rozsah)-MIN(ROW(_xlpm.rozsah))+1),_xlpm.prvni, MIN(_xlpm.indexy),_xlpm.finalni, IF(_xlpm.prvni=1, 2, _xlpm.prvni),INDEX(_xlpm.rozsah, _xlpm.finalni))</f>
        <v>1700</v>
      </c>
      <c r="BI532" cm="1">
        <f t="array" aca="1" ref="BI532" ca="1">INDEX($J$3:$J$10001,MATCH(BH532,$J$3:$J$10004,0)-1)</f>
        <v>1600</v>
      </c>
      <c r="BJ532">
        <f t="shared" ca="1" si="143"/>
        <v>350</v>
      </c>
      <c r="BK532">
        <f t="shared" ca="1" si="143"/>
        <v>358</v>
      </c>
      <c r="BL532">
        <f t="shared" ca="1" si="154"/>
        <v>-8</v>
      </c>
      <c r="BM532">
        <f t="shared" ca="1" si="151"/>
        <v>351.38652028455522</v>
      </c>
    </row>
    <row r="533" spans="1:65" x14ac:dyDescent="0.25">
      <c r="A533" s="64">
        <v>530</v>
      </c>
      <c r="B533" s="64">
        <v>63</v>
      </c>
      <c r="C533" s="64">
        <v>14</v>
      </c>
      <c r="D533" s="18">
        <v>530</v>
      </c>
      <c r="E533" s="21">
        <f t="shared" ca="1" si="144"/>
        <v>1667.3143011861368</v>
      </c>
      <c r="F533" s="22">
        <f t="shared" ca="1" si="145"/>
        <v>49.366079826715264</v>
      </c>
      <c r="G533" s="28">
        <v>530</v>
      </c>
      <c r="H533" s="24">
        <f t="shared" ca="1" si="146"/>
        <v>1664.8463859999999</v>
      </c>
      <c r="I533" s="25">
        <f t="shared" ca="1" si="147"/>
        <v>49.393720476799999</v>
      </c>
      <c r="J533" s="155"/>
      <c r="K533" s="155"/>
      <c r="L533" s="129">
        <f t="shared" si="152"/>
        <v>0</v>
      </c>
      <c r="AX533">
        <f t="shared" ca="1" si="140"/>
        <v>352.81228912</v>
      </c>
      <c r="AY533">
        <f t="shared" ca="1" si="148"/>
        <v>355.18771088</v>
      </c>
      <c r="AZ533" cm="1">
        <f t="array" aca="1" ref="AZ533" ca="1">_xlfn.LET(_xlpm.rozsah, $J$3:$J$10001,_xlpm.podminka, (_xlpm.rozsah&gt;H533)*(ISNUMBER(_xlpm.rozsah)),_xlpm.indexy, IF(_xlpm.podminka, ROW(_xlpm.rozsah)-MIN(ROW(_xlpm.rozsah))+1),_xlpm.prvni, MIN(_xlpm.indexy),_xlpm.finalni, IF(_xlpm.prvni=1, 2, _xlpm.prvni),INDEX(_xlpm.rozsah, _xlpm.finalni))</f>
        <v>1700</v>
      </c>
      <c r="BA533" cm="1">
        <f t="array" aca="1" ref="BA533" ca="1">INDEX($J$3:$J$10001,MATCH(AZ533,$J$3:$J$10004,0)-1)</f>
        <v>1600</v>
      </c>
      <c r="BB533">
        <f t="shared" ca="1" si="142"/>
        <v>350</v>
      </c>
      <c r="BC533">
        <f t="shared" ca="1" si="142"/>
        <v>358</v>
      </c>
      <c r="BD533">
        <f t="shared" ca="1" si="141"/>
        <v>-8</v>
      </c>
      <c r="BE533">
        <f t="shared" ca="1" si="149"/>
        <v>352.81228912</v>
      </c>
      <c r="BF533">
        <f t="shared" ca="1" si="153"/>
        <v>352.61485590510904</v>
      </c>
      <c r="BG533">
        <f t="shared" ca="1" si="150"/>
        <v>355.38514409489096</v>
      </c>
      <c r="BH533" cm="1">
        <f t="array" aca="1" ref="BH533" ca="1">_xlfn.LET(_xlpm.rozsah, $J$3:$J$10001,_xlpm.podminka, (_xlpm.rozsah&gt;E533)*(ISNUMBER(_xlpm.rozsah)),_xlpm.indexy, IF(_xlpm.podminka, ROW(_xlpm.rozsah)-MIN(ROW(_xlpm.rozsah))+1),_xlpm.prvni, MIN(_xlpm.indexy),_xlpm.finalni, IF(_xlpm.prvni=1, 2, _xlpm.prvni),INDEX(_xlpm.rozsah, _xlpm.finalni))</f>
        <v>1700</v>
      </c>
      <c r="BI533" cm="1">
        <f t="array" aca="1" ref="BI533" ca="1">INDEX($J$3:$J$10001,MATCH(BH533,$J$3:$J$10004,0)-1)</f>
        <v>1600</v>
      </c>
      <c r="BJ533">
        <f t="shared" ca="1" si="143"/>
        <v>350</v>
      </c>
      <c r="BK533">
        <f t="shared" ca="1" si="143"/>
        <v>358</v>
      </c>
      <c r="BL533">
        <f t="shared" ca="1" si="154"/>
        <v>-8</v>
      </c>
      <c r="BM533">
        <f t="shared" ca="1" si="151"/>
        <v>352.61485590510904</v>
      </c>
    </row>
    <row r="534" spans="1:65" x14ac:dyDescent="0.25">
      <c r="A534" s="64">
        <v>531</v>
      </c>
      <c r="B534" s="64">
        <v>70</v>
      </c>
      <c r="C534" s="64">
        <v>37</v>
      </c>
      <c r="D534" s="18">
        <v>531</v>
      </c>
      <c r="E534" s="21">
        <f t="shared" ca="1" si="144"/>
        <v>1774.7936679845966</v>
      </c>
      <c r="F534" s="22">
        <f t="shared" ca="1" si="145"/>
        <v>124.79547828376886</v>
      </c>
      <c r="G534" s="23">
        <v>531</v>
      </c>
      <c r="H534" s="24">
        <f t="shared" ca="1" si="146"/>
        <v>1772.0515399999999</v>
      </c>
      <c r="I534" s="25">
        <f t="shared" ca="1" si="147"/>
        <v>124.967958134</v>
      </c>
      <c r="J534" s="155"/>
      <c r="K534" s="155"/>
      <c r="L534" s="129">
        <f t="shared" si="152"/>
        <v>0</v>
      </c>
      <c r="AX534">
        <f t="shared" ca="1" si="140"/>
        <v>337.75123819999999</v>
      </c>
      <c r="AY534">
        <f t="shared" ca="1" si="148"/>
        <v>345.24876180000001</v>
      </c>
      <c r="AZ534" cm="1">
        <f t="array" aca="1" ref="AZ534" ca="1">_xlfn.LET(_xlpm.rozsah, $J$3:$J$10001,_xlpm.podminka, (_xlpm.rozsah&gt;H534)*(ISNUMBER(_xlpm.rozsah)),_xlpm.indexy, IF(_xlpm.podminka, ROW(_xlpm.rozsah)-MIN(ROW(_xlpm.rozsah))+1),_xlpm.prvni, MIN(_xlpm.indexy),_xlpm.finalni, IF(_xlpm.prvni=1, 2, _xlpm.prvni),INDEX(_xlpm.rozsah, _xlpm.finalni))</f>
        <v>1800</v>
      </c>
      <c r="BA534" cm="1">
        <f t="array" aca="1" ref="BA534" ca="1">INDEX($J$3:$J$10001,MATCH(AZ534,$J$3:$J$10004,0)-1)</f>
        <v>1700</v>
      </c>
      <c r="BB534">
        <f t="shared" ca="1" si="142"/>
        <v>333</v>
      </c>
      <c r="BC534">
        <f t="shared" ca="1" si="142"/>
        <v>350</v>
      </c>
      <c r="BD534">
        <f t="shared" ca="1" si="141"/>
        <v>-17</v>
      </c>
      <c r="BE534">
        <f t="shared" ca="1" si="149"/>
        <v>337.75123819999999</v>
      </c>
      <c r="BF534">
        <f t="shared" ca="1" si="153"/>
        <v>337.28507644261856</v>
      </c>
      <c r="BG534">
        <f t="shared" ca="1" si="150"/>
        <v>345.71492355738144</v>
      </c>
      <c r="BH534" cm="1">
        <f t="array" aca="1" ref="BH534" ca="1">_xlfn.LET(_xlpm.rozsah, $J$3:$J$10001,_xlpm.podminka, (_xlpm.rozsah&gt;E534)*(ISNUMBER(_xlpm.rozsah)),_xlpm.indexy, IF(_xlpm.podminka, ROW(_xlpm.rozsah)-MIN(ROW(_xlpm.rozsah))+1),_xlpm.prvni, MIN(_xlpm.indexy),_xlpm.finalni, IF(_xlpm.prvni=1, 2, _xlpm.prvni),INDEX(_xlpm.rozsah, _xlpm.finalni))</f>
        <v>1800</v>
      </c>
      <c r="BI534" cm="1">
        <f t="array" aca="1" ref="BI534" ca="1">INDEX($J$3:$J$10001,MATCH(BH534,$J$3:$J$10004,0)-1)</f>
        <v>1700</v>
      </c>
      <c r="BJ534">
        <f t="shared" ca="1" si="143"/>
        <v>333</v>
      </c>
      <c r="BK534">
        <f t="shared" ca="1" si="143"/>
        <v>350</v>
      </c>
      <c r="BL534">
        <f t="shared" ca="1" si="154"/>
        <v>-17</v>
      </c>
      <c r="BM534">
        <f t="shared" ca="1" si="151"/>
        <v>337.28507644261856</v>
      </c>
    </row>
    <row r="535" spans="1:65" x14ac:dyDescent="0.25">
      <c r="A535" s="64">
        <v>532</v>
      </c>
      <c r="B535" s="64">
        <v>76</v>
      </c>
      <c r="C535" s="64">
        <v>45</v>
      </c>
      <c r="D535" s="18">
        <v>532</v>
      </c>
      <c r="E535" s="21">
        <f t="shared" ca="1" si="144"/>
        <v>1866.9188395261335</v>
      </c>
      <c r="F535" s="22">
        <f t="shared" ca="1" si="145"/>
        <v>144.73070877625079</v>
      </c>
      <c r="G535" s="28">
        <v>532</v>
      </c>
      <c r="H535" s="24">
        <f t="shared" ca="1" si="146"/>
        <v>1863.9416719999999</v>
      </c>
      <c r="I535" s="25">
        <f t="shared" ca="1" si="147"/>
        <v>144.95846209200002</v>
      </c>
      <c r="J535" s="155"/>
      <c r="K535" s="155"/>
      <c r="L535" s="129">
        <f t="shared" si="152"/>
        <v>0</v>
      </c>
      <c r="AX535">
        <f t="shared" ca="1" si="140"/>
        <v>322.12991576000002</v>
      </c>
      <c r="AY535">
        <f t="shared" ca="1" si="148"/>
        <v>326.87008423999998</v>
      </c>
      <c r="AZ535" cm="1">
        <f t="array" aca="1" ref="AZ535" ca="1">_xlfn.LET(_xlpm.rozsah, $J$3:$J$10001,_xlpm.podminka, (_xlpm.rozsah&gt;H535)*(ISNUMBER(_xlpm.rozsah)),_xlpm.indexy, IF(_xlpm.podminka, ROW(_xlpm.rozsah)-MIN(ROW(_xlpm.rozsah))+1),_xlpm.prvni, MIN(_xlpm.indexy),_xlpm.finalni, IF(_xlpm.prvni=1, 2, _xlpm.prvni),INDEX(_xlpm.rozsah, _xlpm.finalni))</f>
        <v>1900</v>
      </c>
      <c r="BA535" cm="1">
        <f t="array" aca="1" ref="BA535" ca="1">INDEX($J$3:$J$10001,MATCH(AZ535,$J$3:$J$10004,0)-1)</f>
        <v>1800</v>
      </c>
      <c r="BB535">
        <f t="shared" ca="1" si="142"/>
        <v>316</v>
      </c>
      <c r="BC535">
        <f t="shared" ca="1" si="142"/>
        <v>333</v>
      </c>
      <c r="BD535">
        <f t="shared" ca="1" si="141"/>
        <v>-17</v>
      </c>
      <c r="BE535">
        <f t="shared" ca="1" si="149"/>
        <v>322.12991576000002</v>
      </c>
      <c r="BF535">
        <f t="shared" ca="1" si="153"/>
        <v>321.62379728055731</v>
      </c>
      <c r="BG535">
        <f t="shared" ca="1" si="150"/>
        <v>327.37620271944269</v>
      </c>
      <c r="BH535" cm="1">
        <f t="array" aca="1" ref="BH535" ca="1">_xlfn.LET(_xlpm.rozsah, $J$3:$J$10001,_xlpm.podminka, (_xlpm.rozsah&gt;E535)*(ISNUMBER(_xlpm.rozsah)),_xlpm.indexy, IF(_xlpm.podminka, ROW(_xlpm.rozsah)-MIN(ROW(_xlpm.rozsah))+1),_xlpm.prvni, MIN(_xlpm.indexy),_xlpm.finalni, IF(_xlpm.prvni=1, 2, _xlpm.prvni),INDEX(_xlpm.rozsah, _xlpm.finalni))</f>
        <v>1900</v>
      </c>
      <c r="BI535" cm="1">
        <f t="array" aca="1" ref="BI535" ca="1">INDEX($J$3:$J$10001,MATCH(BH535,$J$3:$J$10004,0)-1)</f>
        <v>1800</v>
      </c>
      <c r="BJ535">
        <f t="shared" ca="1" si="143"/>
        <v>316</v>
      </c>
      <c r="BK535">
        <f t="shared" ca="1" si="143"/>
        <v>333</v>
      </c>
      <c r="BL535">
        <f t="shared" ca="1" si="154"/>
        <v>-17</v>
      </c>
      <c r="BM535">
        <f t="shared" ca="1" si="151"/>
        <v>321.62379728055731</v>
      </c>
    </row>
    <row r="536" spans="1:65" x14ac:dyDescent="0.25">
      <c r="A536" s="64">
        <v>533</v>
      </c>
      <c r="B536" s="64">
        <v>78</v>
      </c>
      <c r="C536" s="64">
        <v>18</v>
      </c>
      <c r="D536" s="18">
        <v>533</v>
      </c>
      <c r="E536" s="21">
        <f t="shared" ca="1" si="144"/>
        <v>1897.6272300399792</v>
      </c>
      <c r="F536" s="22">
        <f t="shared" ca="1" si="145"/>
        <v>56.952606760776632</v>
      </c>
      <c r="G536" s="23">
        <v>533</v>
      </c>
      <c r="H536" s="24">
        <f t="shared" ca="1" si="146"/>
        <v>1894.5717159999999</v>
      </c>
      <c r="I536" s="25">
        <f t="shared" ca="1" si="147"/>
        <v>57.046105490400002</v>
      </c>
      <c r="J536" s="155"/>
      <c r="K536" s="155"/>
      <c r="L536" s="129">
        <f t="shared" si="152"/>
        <v>0</v>
      </c>
      <c r="AX536">
        <f t="shared" ca="1" si="140"/>
        <v>316.92280828000003</v>
      </c>
      <c r="AY536">
        <f t="shared" ca="1" si="148"/>
        <v>332.07719171999997</v>
      </c>
      <c r="AZ536" cm="1">
        <f t="array" aca="1" ref="AZ536" ca="1">_xlfn.LET(_xlpm.rozsah, $J$3:$J$10001,_xlpm.podminka, (_xlpm.rozsah&gt;H536)*(ISNUMBER(_xlpm.rozsah)),_xlpm.indexy, IF(_xlpm.podminka, ROW(_xlpm.rozsah)-MIN(ROW(_xlpm.rozsah))+1),_xlpm.prvni, MIN(_xlpm.indexy),_xlpm.finalni, IF(_xlpm.prvni=1, 2, _xlpm.prvni),INDEX(_xlpm.rozsah, _xlpm.finalni))</f>
        <v>1900</v>
      </c>
      <c r="BA536" cm="1">
        <f t="array" aca="1" ref="BA536" ca="1">INDEX($J$3:$J$10001,MATCH(AZ536,$J$3:$J$10004,0)-1)</f>
        <v>1800</v>
      </c>
      <c r="BB536">
        <f t="shared" ca="1" si="142"/>
        <v>316</v>
      </c>
      <c r="BC536">
        <f t="shared" ca="1" si="142"/>
        <v>333</v>
      </c>
      <c r="BD536">
        <f t="shared" ca="1" si="141"/>
        <v>-17</v>
      </c>
      <c r="BE536">
        <f t="shared" ca="1" si="149"/>
        <v>316.92280828000003</v>
      </c>
      <c r="BF536">
        <f t="shared" ca="1" si="153"/>
        <v>316.40337089320354</v>
      </c>
      <c r="BG536">
        <f t="shared" ca="1" si="150"/>
        <v>332.59662910679646</v>
      </c>
      <c r="BH536" cm="1">
        <f t="array" aca="1" ref="BH536" ca="1">_xlfn.LET(_xlpm.rozsah, $J$3:$J$10001,_xlpm.podminka, (_xlpm.rozsah&gt;E536)*(ISNUMBER(_xlpm.rozsah)),_xlpm.indexy, IF(_xlpm.podminka, ROW(_xlpm.rozsah)-MIN(ROW(_xlpm.rozsah))+1),_xlpm.prvni, MIN(_xlpm.indexy),_xlpm.finalni, IF(_xlpm.prvni=1, 2, _xlpm.prvni),INDEX(_xlpm.rozsah, _xlpm.finalni))</f>
        <v>1900</v>
      </c>
      <c r="BI536" cm="1">
        <f t="array" aca="1" ref="BI536" ca="1">INDEX($J$3:$J$10001,MATCH(BH536,$J$3:$J$10004,0)-1)</f>
        <v>1800</v>
      </c>
      <c r="BJ536">
        <f t="shared" ca="1" si="143"/>
        <v>316</v>
      </c>
      <c r="BK536">
        <f t="shared" ca="1" si="143"/>
        <v>333</v>
      </c>
      <c r="BL536">
        <f t="shared" ca="1" si="154"/>
        <v>-17</v>
      </c>
      <c r="BM536">
        <f t="shared" ca="1" si="151"/>
        <v>316.40337089320354</v>
      </c>
    </row>
    <row r="537" spans="1:65" x14ac:dyDescent="0.25">
      <c r="A537" s="64">
        <v>534</v>
      </c>
      <c r="B537" s="64">
        <v>76</v>
      </c>
      <c r="C537" s="64">
        <v>51</v>
      </c>
      <c r="D537" s="18">
        <v>534</v>
      </c>
      <c r="E537" s="21">
        <f t="shared" ca="1" si="144"/>
        <v>1866.9188395261335</v>
      </c>
      <c r="F537" s="22">
        <f t="shared" ca="1" si="145"/>
        <v>164.02813661308426</v>
      </c>
      <c r="G537" s="28">
        <v>534</v>
      </c>
      <c r="H537" s="24">
        <f t="shared" ca="1" si="146"/>
        <v>1863.9416719999999</v>
      </c>
      <c r="I537" s="25">
        <f t="shared" ca="1" si="147"/>
        <v>164.2862570376</v>
      </c>
      <c r="J537" s="155"/>
      <c r="K537" s="155"/>
      <c r="L537" s="129">
        <f t="shared" si="152"/>
        <v>0</v>
      </c>
      <c r="AX537">
        <f t="shared" ca="1" si="140"/>
        <v>322.12991576000002</v>
      </c>
      <c r="AY537">
        <f t="shared" ca="1" si="148"/>
        <v>326.87008423999998</v>
      </c>
      <c r="AZ537" cm="1">
        <f t="array" aca="1" ref="AZ537" ca="1">_xlfn.LET(_xlpm.rozsah, $J$3:$J$10001,_xlpm.podminka, (_xlpm.rozsah&gt;H537)*(ISNUMBER(_xlpm.rozsah)),_xlpm.indexy, IF(_xlpm.podminka, ROW(_xlpm.rozsah)-MIN(ROW(_xlpm.rozsah))+1),_xlpm.prvni, MIN(_xlpm.indexy),_xlpm.finalni, IF(_xlpm.prvni=1, 2, _xlpm.prvni),INDEX(_xlpm.rozsah, _xlpm.finalni))</f>
        <v>1900</v>
      </c>
      <c r="BA537" cm="1">
        <f t="array" aca="1" ref="BA537" ca="1">INDEX($J$3:$J$10001,MATCH(AZ537,$J$3:$J$10004,0)-1)</f>
        <v>1800</v>
      </c>
      <c r="BB537">
        <f t="shared" ca="1" si="142"/>
        <v>316</v>
      </c>
      <c r="BC537">
        <f t="shared" ca="1" si="142"/>
        <v>333</v>
      </c>
      <c r="BD537">
        <f t="shared" ca="1" si="141"/>
        <v>-17</v>
      </c>
      <c r="BE537">
        <f t="shared" ca="1" si="149"/>
        <v>322.12991576000002</v>
      </c>
      <c r="BF537">
        <f t="shared" ca="1" si="153"/>
        <v>321.62379728055731</v>
      </c>
      <c r="BG537">
        <f t="shared" ca="1" si="150"/>
        <v>327.37620271944269</v>
      </c>
      <c r="BH537" cm="1">
        <f t="array" aca="1" ref="BH537" ca="1">_xlfn.LET(_xlpm.rozsah, $J$3:$J$10001,_xlpm.podminka, (_xlpm.rozsah&gt;E537)*(ISNUMBER(_xlpm.rozsah)),_xlpm.indexy, IF(_xlpm.podminka, ROW(_xlpm.rozsah)-MIN(ROW(_xlpm.rozsah))+1),_xlpm.prvni, MIN(_xlpm.indexy),_xlpm.finalni, IF(_xlpm.prvni=1, 2, _xlpm.prvni),INDEX(_xlpm.rozsah, _xlpm.finalni))</f>
        <v>1900</v>
      </c>
      <c r="BI537" cm="1">
        <f t="array" aca="1" ref="BI537" ca="1">INDEX($J$3:$J$10001,MATCH(BH537,$J$3:$J$10004,0)-1)</f>
        <v>1800</v>
      </c>
      <c r="BJ537">
        <f t="shared" ca="1" si="143"/>
        <v>316</v>
      </c>
      <c r="BK537">
        <f t="shared" ca="1" si="143"/>
        <v>333</v>
      </c>
      <c r="BL537">
        <f t="shared" ca="1" si="154"/>
        <v>-17</v>
      </c>
      <c r="BM537">
        <f t="shared" ca="1" si="151"/>
        <v>321.62379728055731</v>
      </c>
    </row>
    <row r="538" spans="1:65" x14ac:dyDescent="0.25">
      <c r="A538" s="64">
        <v>535</v>
      </c>
      <c r="B538" s="64">
        <v>75</v>
      </c>
      <c r="C538" s="64">
        <v>33</v>
      </c>
      <c r="D538" s="18">
        <v>535</v>
      </c>
      <c r="E538" s="21">
        <f t="shared" ca="1" si="144"/>
        <v>1851.5646442692105</v>
      </c>
      <c r="F538" s="22">
        <f t="shared" ca="1" si="145"/>
        <v>106.99722345649728</v>
      </c>
      <c r="G538" s="23">
        <v>535</v>
      </c>
      <c r="H538" s="24">
        <f t="shared" ca="1" si="146"/>
        <v>1848.6266499999999</v>
      </c>
      <c r="I538" s="25">
        <f t="shared" ca="1" si="147"/>
        <v>107.16204493500001</v>
      </c>
      <c r="J538" s="155"/>
      <c r="K538" s="155"/>
      <c r="L538" s="129">
        <f t="shared" si="152"/>
        <v>0</v>
      </c>
      <c r="AX538">
        <f t="shared" ca="1" si="140"/>
        <v>324.73346950000001</v>
      </c>
      <c r="AY538">
        <f t="shared" ca="1" si="148"/>
        <v>324.26653049999999</v>
      </c>
      <c r="AZ538" cm="1">
        <f t="array" aca="1" ref="AZ538" ca="1">_xlfn.LET(_xlpm.rozsah, $J$3:$J$10001,_xlpm.podminka, (_xlpm.rozsah&gt;H538)*(ISNUMBER(_xlpm.rozsah)),_xlpm.indexy, IF(_xlpm.podminka, ROW(_xlpm.rozsah)-MIN(ROW(_xlpm.rozsah))+1),_xlpm.prvni, MIN(_xlpm.indexy),_xlpm.finalni, IF(_xlpm.prvni=1, 2, _xlpm.prvni),INDEX(_xlpm.rozsah, _xlpm.finalni))</f>
        <v>1900</v>
      </c>
      <c r="BA538" cm="1">
        <f t="array" aca="1" ref="BA538" ca="1">INDEX($J$3:$J$10001,MATCH(AZ538,$J$3:$J$10004,0)-1)</f>
        <v>1800</v>
      </c>
      <c r="BB538">
        <f t="shared" ca="1" si="142"/>
        <v>316</v>
      </c>
      <c r="BC538">
        <f t="shared" ca="1" si="142"/>
        <v>333</v>
      </c>
      <c r="BD538">
        <f t="shared" ca="1" si="141"/>
        <v>-17</v>
      </c>
      <c r="BE538">
        <f t="shared" ca="1" si="149"/>
        <v>324.73346950000001</v>
      </c>
      <c r="BF538">
        <f t="shared" ca="1" si="153"/>
        <v>324.2340104742342</v>
      </c>
      <c r="BG538">
        <f t="shared" ca="1" si="150"/>
        <v>324.7659895257658</v>
      </c>
      <c r="BH538" cm="1">
        <f t="array" aca="1" ref="BH538" ca="1">_xlfn.LET(_xlpm.rozsah, $J$3:$J$10001,_xlpm.podminka, (_xlpm.rozsah&gt;E538)*(ISNUMBER(_xlpm.rozsah)),_xlpm.indexy, IF(_xlpm.podminka, ROW(_xlpm.rozsah)-MIN(ROW(_xlpm.rozsah))+1),_xlpm.prvni, MIN(_xlpm.indexy),_xlpm.finalni, IF(_xlpm.prvni=1, 2, _xlpm.prvni),INDEX(_xlpm.rozsah, _xlpm.finalni))</f>
        <v>1900</v>
      </c>
      <c r="BI538" cm="1">
        <f t="array" aca="1" ref="BI538" ca="1">INDEX($J$3:$J$10001,MATCH(BH538,$J$3:$J$10004,0)-1)</f>
        <v>1800</v>
      </c>
      <c r="BJ538">
        <f t="shared" ca="1" si="143"/>
        <v>316</v>
      </c>
      <c r="BK538">
        <f t="shared" ca="1" si="143"/>
        <v>333</v>
      </c>
      <c r="BL538">
        <f t="shared" ca="1" si="154"/>
        <v>-17</v>
      </c>
      <c r="BM538">
        <f t="shared" ca="1" si="151"/>
        <v>324.2340104742342</v>
      </c>
    </row>
    <row r="539" spans="1:65" x14ac:dyDescent="0.25">
      <c r="A539" s="64">
        <v>536</v>
      </c>
      <c r="B539" s="64">
        <v>81</v>
      </c>
      <c r="C539" s="64">
        <v>17</v>
      </c>
      <c r="D539" s="18">
        <v>536</v>
      </c>
      <c r="E539" s="21">
        <f t="shared" ca="1" si="144"/>
        <v>1943.6898158107474</v>
      </c>
      <c r="F539" s="22">
        <f t="shared" ca="1" si="145"/>
        <v>52.531637009947673</v>
      </c>
      <c r="G539" s="28">
        <v>536</v>
      </c>
      <c r="H539" s="24">
        <f t="shared" ca="1" si="146"/>
        <v>1940.5167819999999</v>
      </c>
      <c r="I539" s="25">
        <f t="shared" ca="1" si="147"/>
        <v>52.617943529600005</v>
      </c>
      <c r="J539" s="155"/>
      <c r="K539" s="155"/>
      <c r="L539" s="129">
        <f t="shared" si="152"/>
        <v>0</v>
      </c>
      <c r="AX539">
        <f t="shared" ca="1" si="140"/>
        <v>309.51731488000001</v>
      </c>
      <c r="AY539">
        <f t="shared" ca="1" si="148"/>
        <v>306.48268511999999</v>
      </c>
      <c r="AZ539" cm="1">
        <f t="array" aca="1" ref="AZ539" ca="1">_xlfn.LET(_xlpm.rozsah, $J$3:$J$10001,_xlpm.podminka, (_xlpm.rozsah&gt;H539)*(ISNUMBER(_xlpm.rozsah)),_xlpm.indexy, IF(_xlpm.podminka, ROW(_xlpm.rozsah)-MIN(ROW(_xlpm.rozsah))+1),_xlpm.prvni, MIN(_xlpm.indexy),_xlpm.finalni, IF(_xlpm.prvni=1, 2, _xlpm.prvni),INDEX(_xlpm.rozsah, _xlpm.finalni))</f>
        <v>2000</v>
      </c>
      <c r="BA539" cm="1">
        <f t="array" aca="1" ref="BA539" ca="1">INDEX($J$3:$J$10001,MATCH(AZ539,$J$3:$J$10004,0)-1)</f>
        <v>1900</v>
      </c>
      <c r="BB539">
        <f t="shared" ca="1" si="142"/>
        <v>300</v>
      </c>
      <c r="BC539">
        <f t="shared" ca="1" si="142"/>
        <v>316</v>
      </c>
      <c r="BD539">
        <f t="shared" ca="1" si="141"/>
        <v>-16</v>
      </c>
      <c r="BE539">
        <f t="shared" ca="1" si="149"/>
        <v>309.51731488000001</v>
      </c>
      <c r="BF539">
        <f t="shared" ca="1" si="153"/>
        <v>309.0096294702804</v>
      </c>
      <c r="BG539">
        <f t="shared" ca="1" si="150"/>
        <v>306.9903705297196</v>
      </c>
      <c r="BH539" cm="1">
        <f t="array" aca="1" ref="BH539" ca="1">_xlfn.LET(_xlpm.rozsah, $J$3:$J$10001,_xlpm.podminka, (_xlpm.rozsah&gt;E539)*(ISNUMBER(_xlpm.rozsah)),_xlpm.indexy, IF(_xlpm.podminka, ROW(_xlpm.rozsah)-MIN(ROW(_xlpm.rozsah))+1),_xlpm.prvni, MIN(_xlpm.indexy),_xlpm.finalni, IF(_xlpm.prvni=1, 2, _xlpm.prvni),INDEX(_xlpm.rozsah, _xlpm.finalni))</f>
        <v>2000</v>
      </c>
      <c r="BI539" cm="1">
        <f t="array" aca="1" ref="BI539" ca="1">INDEX($J$3:$J$10001,MATCH(BH539,$J$3:$J$10004,0)-1)</f>
        <v>1900</v>
      </c>
      <c r="BJ539">
        <f t="shared" ca="1" si="143"/>
        <v>300</v>
      </c>
      <c r="BK539">
        <f t="shared" ca="1" si="143"/>
        <v>316</v>
      </c>
      <c r="BL539">
        <f t="shared" ca="1" si="154"/>
        <v>-16</v>
      </c>
      <c r="BM539">
        <f t="shared" ca="1" si="151"/>
        <v>309.0096294702804</v>
      </c>
    </row>
    <row r="540" spans="1:65" x14ac:dyDescent="0.25">
      <c r="A540" s="64">
        <v>537</v>
      </c>
      <c r="B540" s="64">
        <v>76</v>
      </c>
      <c r="C540" s="64">
        <v>45</v>
      </c>
      <c r="D540" s="18">
        <v>537</v>
      </c>
      <c r="E540" s="21">
        <f t="shared" ca="1" si="144"/>
        <v>1866.9188395261335</v>
      </c>
      <c r="F540" s="22">
        <f t="shared" ca="1" si="145"/>
        <v>144.73070877625079</v>
      </c>
      <c r="G540" s="23">
        <v>537</v>
      </c>
      <c r="H540" s="24">
        <f t="shared" ca="1" si="146"/>
        <v>1863.9416719999999</v>
      </c>
      <c r="I540" s="25">
        <f t="shared" ca="1" si="147"/>
        <v>144.95846209200002</v>
      </c>
      <c r="J540" s="155"/>
      <c r="K540" s="155"/>
      <c r="L540" s="129">
        <f t="shared" si="152"/>
        <v>0</v>
      </c>
      <c r="AX540">
        <f t="shared" ref="AX540:AX603" ca="1" si="155">IF(BD540&lt;0, BE540, AY540)</f>
        <v>322.12991576000002</v>
      </c>
      <c r="AY540">
        <f t="shared" ca="1" si="148"/>
        <v>326.87008423999998</v>
      </c>
      <c r="AZ540" cm="1">
        <f t="array" aca="1" ref="AZ540" ca="1">_xlfn.LET(_xlpm.rozsah, $J$3:$J$10001,_xlpm.podminka, (_xlpm.rozsah&gt;H540)*(ISNUMBER(_xlpm.rozsah)),_xlpm.indexy, IF(_xlpm.podminka, ROW(_xlpm.rozsah)-MIN(ROW(_xlpm.rozsah))+1),_xlpm.prvni, MIN(_xlpm.indexy),_xlpm.finalni, IF(_xlpm.prvni=1, 2, _xlpm.prvni),INDEX(_xlpm.rozsah, _xlpm.finalni))</f>
        <v>1900</v>
      </c>
      <c r="BA540" cm="1">
        <f t="array" aca="1" ref="BA540" ca="1">INDEX($J$3:$J$10001,MATCH(AZ540,$J$3:$J$10004,0)-1)</f>
        <v>1800</v>
      </c>
      <c r="BB540">
        <f t="shared" ca="1" si="142"/>
        <v>316</v>
      </c>
      <c r="BC540">
        <f t="shared" ca="1" si="142"/>
        <v>333</v>
      </c>
      <c r="BD540">
        <f t="shared" ref="BD540:BD603" ca="1" si="156">BB540-BC540</f>
        <v>-17</v>
      </c>
      <c r="BE540">
        <f t="shared" ca="1" si="149"/>
        <v>322.12991576000002</v>
      </c>
      <c r="BF540">
        <f t="shared" ca="1" si="153"/>
        <v>321.62379728055731</v>
      </c>
      <c r="BG540">
        <f t="shared" ca="1" si="150"/>
        <v>327.37620271944269</v>
      </c>
      <c r="BH540" cm="1">
        <f t="array" aca="1" ref="BH540" ca="1">_xlfn.LET(_xlpm.rozsah, $J$3:$J$10001,_xlpm.podminka, (_xlpm.rozsah&gt;E540)*(ISNUMBER(_xlpm.rozsah)),_xlpm.indexy, IF(_xlpm.podminka, ROW(_xlpm.rozsah)-MIN(ROW(_xlpm.rozsah))+1),_xlpm.prvni, MIN(_xlpm.indexy),_xlpm.finalni, IF(_xlpm.prvni=1, 2, _xlpm.prvni),INDEX(_xlpm.rozsah, _xlpm.finalni))</f>
        <v>1900</v>
      </c>
      <c r="BI540" cm="1">
        <f t="array" aca="1" ref="BI540" ca="1">INDEX($J$3:$J$10001,MATCH(BH540,$J$3:$J$10004,0)-1)</f>
        <v>1800</v>
      </c>
      <c r="BJ540">
        <f t="shared" ca="1" si="143"/>
        <v>316</v>
      </c>
      <c r="BK540">
        <f t="shared" ca="1" si="143"/>
        <v>333</v>
      </c>
      <c r="BL540">
        <f t="shared" ca="1" si="154"/>
        <v>-17</v>
      </c>
      <c r="BM540">
        <f t="shared" ca="1" si="151"/>
        <v>321.62379728055731</v>
      </c>
    </row>
    <row r="541" spans="1:65" x14ac:dyDescent="0.25">
      <c r="A541" s="64">
        <v>538</v>
      </c>
      <c r="B541" s="64">
        <v>76</v>
      </c>
      <c r="C541" s="64">
        <v>30</v>
      </c>
      <c r="D541" s="18">
        <v>538</v>
      </c>
      <c r="E541" s="21">
        <f t="shared" ca="1" si="144"/>
        <v>1866.9188395261335</v>
      </c>
      <c r="F541" s="22">
        <f t="shared" ca="1" si="145"/>
        <v>96.487139184167191</v>
      </c>
      <c r="G541" s="28">
        <v>538</v>
      </c>
      <c r="H541" s="24">
        <f t="shared" ca="1" si="146"/>
        <v>1863.9416719999999</v>
      </c>
      <c r="I541" s="25">
        <f t="shared" ca="1" si="147"/>
        <v>96.638974728000008</v>
      </c>
      <c r="J541" s="155"/>
      <c r="K541" s="155"/>
      <c r="L541" s="129">
        <f t="shared" si="152"/>
        <v>0</v>
      </c>
      <c r="AX541">
        <f t="shared" ca="1" si="155"/>
        <v>322.12991576000002</v>
      </c>
      <c r="AY541">
        <f t="shared" ca="1" si="148"/>
        <v>326.87008423999998</v>
      </c>
      <c r="AZ541" cm="1">
        <f t="array" aca="1" ref="AZ541" ca="1">_xlfn.LET(_xlpm.rozsah, $J$3:$J$10001,_xlpm.podminka, (_xlpm.rozsah&gt;H541)*(ISNUMBER(_xlpm.rozsah)),_xlpm.indexy, IF(_xlpm.podminka, ROW(_xlpm.rozsah)-MIN(ROW(_xlpm.rozsah))+1),_xlpm.prvni, MIN(_xlpm.indexy),_xlpm.finalni, IF(_xlpm.prvni=1, 2, _xlpm.prvni),INDEX(_xlpm.rozsah, _xlpm.finalni))</f>
        <v>1900</v>
      </c>
      <c r="BA541" cm="1">
        <f t="array" aca="1" ref="BA541" ca="1">INDEX($J$3:$J$10001,MATCH(AZ541,$J$3:$J$10004,0)-1)</f>
        <v>1800</v>
      </c>
      <c r="BB541">
        <f t="shared" ca="1" si="142"/>
        <v>316</v>
      </c>
      <c r="BC541">
        <f t="shared" ca="1" si="142"/>
        <v>333</v>
      </c>
      <c r="BD541">
        <f t="shared" ca="1" si="156"/>
        <v>-17</v>
      </c>
      <c r="BE541">
        <f t="shared" ca="1" si="149"/>
        <v>322.12991576000002</v>
      </c>
      <c r="BF541">
        <f t="shared" ca="1" si="153"/>
        <v>321.62379728055731</v>
      </c>
      <c r="BG541">
        <f t="shared" ca="1" si="150"/>
        <v>327.37620271944269</v>
      </c>
      <c r="BH541" cm="1">
        <f t="array" aca="1" ref="BH541" ca="1">_xlfn.LET(_xlpm.rozsah, $J$3:$J$10001,_xlpm.podminka, (_xlpm.rozsah&gt;E541)*(ISNUMBER(_xlpm.rozsah)),_xlpm.indexy, IF(_xlpm.podminka, ROW(_xlpm.rozsah)-MIN(ROW(_xlpm.rozsah))+1),_xlpm.prvni, MIN(_xlpm.indexy),_xlpm.finalni, IF(_xlpm.prvni=1, 2, _xlpm.prvni),INDEX(_xlpm.rozsah, _xlpm.finalni))</f>
        <v>1900</v>
      </c>
      <c r="BI541" cm="1">
        <f t="array" aca="1" ref="BI541" ca="1">INDEX($J$3:$J$10001,MATCH(BH541,$J$3:$J$10004,0)-1)</f>
        <v>1800</v>
      </c>
      <c r="BJ541">
        <f t="shared" ca="1" si="143"/>
        <v>316</v>
      </c>
      <c r="BK541">
        <f t="shared" ca="1" si="143"/>
        <v>333</v>
      </c>
      <c r="BL541">
        <f t="shared" ca="1" si="154"/>
        <v>-17</v>
      </c>
      <c r="BM541">
        <f t="shared" ca="1" si="151"/>
        <v>321.62379728055731</v>
      </c>
    </row>
    <row r="542" spans="1:65" x14ac:dyDescent="0.25">
      <c r="A542" s="64">
        <v>539</v>
      </c>
      <c r="B542" s="64">
        <v>80</v>
      </c>
      <c r="C542" s="64">
        <v>14</v>
      </c>
      <c r="D542" s="18">
        <v>539</v>
      </c>
      <c r="E542" s="21">
        <f t="shared" ca="1" si="144"/>
        <v>1928.3356205538248</v>
      </c>
      <c r="F542" s="22">
        <f t="shared" ca="1" si="145"/>
        <v>43.605282099594326</v>
      </c>
      <c r="G542" s="23">
        <v>539</v>
      </c>
      <c r="H542" s="24">
        <f t="shared" ca="1" si="146"/>
        <v>1925.2017599999999</v>
      </c>
      <c r="I542" s="25">
        <f t="shared" ca="1" si="147"/>
        <v>43.675480575999998</v>
      </c>
      <c r="J542" s="155"/>
      <c r="K542" s="155"/>
      <c r="L542" s="129">
        <f t="shared" si="152"/>
        <v>0</v>
      </c>
      <c r="AX542">
        <f t="shared" ca="1" si="155"/>
        <v>311.96771840000002</v>
      </c>
      <c r="AY542">
        <f t="shared" ca="1" si="148"/>
        <v>304.03228159999998</v>
      </c>
      <c r="AZ542" cm="1">
        <f t="array" aca="1" ref="AZ542" ca="1">_xlfn.LET(_xlpm.rozsah, $J$3:$J$10001,_xlpm.podminka, (_xlpm.rozsah&gt;H542)*(ISNUMBER(_xlpm.rozsah)),_xlpm.indexy, IF(_xlpm.podminka, ROW(_xlpm.rozsah)-MIN(ROW(_xlpm.rozsah))+1),_xlpm.prvni, MIN(_xlpm.indexy),_xlpm.finalni, IF(_xlpm.prvni=1, 2, _xlpm.prvni),INDEX(_xlpm.rozsah, _xlpm.finalni))</f>
        <v>2000</v>
      </c>
      <c r="BA542" cm="1">
        <f t="array" aca="1" ref="BA542" ca="1">INDEX($J$3:$J$10001,MATCH(AZ542,$J$3:$J$10004,0)-1)</f>
        <v>1900</v>
      </c>
      <c r="BB542">
        <f t="shared" ca="1" si="142"/>
        <v>300</v>
      </c>
      <c r="BC542">
        <f t="shared" ca="1" si="142"/>
        <v>316</v>
      </c>
      <c r="BD542">
        <f t="shared" ca="1" si="156"/>
        <v>-16</v>
      </c>
      <c r="BE542">
        <f t="shared" ca="1" si="149"/>
        <v>311.96771840000002</v>
      </c>
      <c r="BF542">
        <f t="shared" ca="1" si="153"/>
        <v>311.46630071138804</v>
      </c>
      <c r="BG542">
        <f t="shared" ca="1" si="150"/>
        <v>304.53369928861196</v>
      </c>
      <c r="BH542" cm="1">
        <f t="array" aca="1" ref="BH542" ca="1">_xlfn.LET(_xlpm.rozsah, $J$3:$J$10001,_xlpm.podminka, (_xlpm.rozsah&gt;E542)*(ISNUMBER(_xlpm.rozsah)),_xlpm.indexy, IF(_xlpm.podminka, ROW(_xlpm.rozsah)-MIN(ROW(_xlpm.rozsah))+1),_xlpm.prvni, MIN(_xlpm.indexy),_xlpm.finalni, IF(_xlpm.prvni=1, 2, _xlpm.prvni),INDEX(_xlpm.rozsah, _xlpm.finalni))</f>
        <v>2000</v>
      </c>
      <c r="BI542" cm="1">
        <f t="array" aca="1" ref="BI542" ca="1">INDEX($J$3:$J$10001,MATCH(BH542,$J$3:$J$10004,0)-1)</f>
        <v>1900</v>
      </c>
      <c r="BJ542">
        <f t="shared" ca="1" si="143"/>
        <v>300</v>
      </c>
      <c r="BK542">
        <f t="shared" ca="1" si="143"/>
        <v>316</v>
      </c>
      <c r="BL542">
        <f t="shared" ca="1" si="154"/>
        <v>-16</v>
      </c>
      <c r="BM542">
        <f t="shared" ca="1" si="151"/>
        <v>311.46630071138804</v>
      </c>
    </row>
    <row r="543" spans="1:65" x14ac:dyDescent="0.25">
      <c r="A543" s="64">
        <v>540</v>
      </c>
      <c r="B543" s="64">
        <v>71</v>
      </c>
      <c r="C543" s="64">
        <v>18</v>
      </c>
      <c r="D543" s="18">
        <v>540</v>
      </c>
      <c r="E543" s="21">
        <f t="shared" ca="1" si="144"/>
        <v>1790.1478632415192</v>
      </c>
      <c r="F543" s="22">
        <f t="shared" ca="1" si="145"/>
        <v>60.241475384809512</v>
      </c>
      <c r="G543" s="28">
        <v>540</v>
      </c>
      <c r="H543" s="24">
        <f t="shared" ca="1" si="146"/>
        <v>1787.3665619999999</v>
      </c>
      <c r="I543" s="25">
        <f t="shared" ca="1" si="147"/>
        <v>60.326583202800002</v>
      </c>
      <c r="J543" s="155"/>
      <c r="K543" s="155"/>
      <c r="L543" s="129">
        <f t="shared" si="152"/>
        <v>0</v>
      </c>
      <c r="AX543">
        <f t="shared" ca="1" si="155"/>
        <v>335.14768445999999</v>
      </c>
      <c r="AY543">
        <f t="shared" ca="1" si="148"/>
        <v>347.85231554000001</v>
      </c>
      <c r="AZ543" cm="1">
        <f t="array" aca="1" ref="AZ543" ca="1">_xlfn.LET(_xlpm.rozsah, $J$3:$J$10001,_xlpm.podminka, (_xlpm.rozsah&gt;H543)*(ISNUMBER(_xlpm.rozsah)),_xlpm.indexy, IF(_xlpm.podminka, ROW(_xlpm.rozsah)-MIN(ROW(_xlpm.rozsah))+1),_xlpm.prvni, MIN(_xlpm.indexy),_xlpm.finalni, IF(_xlpm.prvni=1, 2, _xlpm.prvni),INDEX(_xlpm.rozsah, _xlpm.finalni))</f>
        <v>1800</v>
      </c>
      <c r="BA543" cm="1">
        <f t="array" aca="1" ref="BA543" ca="1">INDEX($J$3:$J$10001,MATCH(AZ543,$J$3:$J$10004,0)-1)</f>
        <v>1700</v>
      </c>
      <c r="BB543">
        <f t="shared" ca="1" si="142"/>
        <v>333</v>
      </c>
      <c r="BC543">
        <f t="shared" ca="1" si="142"/>
        <v>350</v>
      </c>
      <c r="BD543">
        <f t="shared" ca="1" si="156"/>
        <v>-17</v>
      </c>
      <c r="BE543">
        <f t="shared" ca="1" si="149"/>
        <v>335.14768445999999</v>
      </c>
      <c r="BF543">
        <f t="shared" ca="1" si="153"/>
        <v>334.67486324894173</v>
      </c>
      <c r="BG543">
        <f t="shared" ca="1" si="150"/>
        <v>348.32513675105827</v>
      </c>
      <c r="BH543" cm="1">
        <f t="array" aca="1" ref="BH543" ca="1">_xlfn.LET(_xlpm.rozsah, $J$3:$J$10001,_xlpm.podminka, (_xlpm.rozsah&gt;E543)*(ISNUMBER(_xlpm.rozsah)),_xlpm.indexy, IF(_xlpm.podminka, ROW(_xlpm.rozsah)-MIN(ROW(_xlpm.rozsah))+1),_xlpm.prvni, MIN(_xlpm.indexy),_xlpm.finalni, IF(_xlpm.prvni=1, 2, _xlpm.prvni),INDEX(_xlpm.rozsah, _xlpm.finalni))</f>
        <v>1800</v>
      </c>
      <c r="BI543" cm="1">
        <f t="array" aca="1" ref="BI543" ca="1">INDEX($J$3:$J$10001,MATCH(BH543,$J$3:$J$10004,0)-1)</f>
        <v>1700</v>
      </c>
      <c r="BJ543">
        <f t="shared" ca="1" si="143"/>
        <v>333</v>
      </c>
      <c r="BK543">
        <f t="shared" ca="1" si="143"/>
        <v>350</v>
      </c>
      <c r="BL543">
        <f t="shared" ca="1" si="154"/>
        <v>-17</v>
      </c>
      <c r="BM543">
        <f t="shared" ca="1" si="151"/>
        <v>334.67486324894173</v>
      </c>
    </row>
    <row r="544" spans="1:65" x14ac:dyDescent="0.25">
      <c r="A544" s="64">
        <v>541</v>
      </c>
      <c r="B544" s="64">
        <v>71</v>
      </c>
      <c r="C544" s="64">
        <v>14</v>
      </c>
      <c r="D544" s="18">
        <v>541</v>
      </c>
      <c r="E544" s="21">
        <f t="shared" ca="1" si="144"/>
        <v>1790.1478632415192</v>
      </c>
      <c r="F544" s="22">
        <f t="shared" ca="1" si="145"/>
        <v>46.854480854851843</v>
      </c>
      <c r="G544" s="23">
        <v>541</v>
      </c>
      <c r="H544" s="24">
        <f t="shared" ca="1" si="146"/>
        <v>1787.3665619999999</v>
      </c>
      <c r="I544" s="25">
        <f t="shared" ca="1" si="147"/>
        <v>46.920675824399993</v>
      </c>
      <c r="J544" s="155"/>
      <c r="K544" s="155"/>
      <c r="L544" s="129">
        <f t="shared" si="152"/>
        <v>0</v>
      </c>
      <c r="AX544">
        <f t="shared" ca="1" si="155"/>
        <v>335.14768445999999</v>
      </c>
      <c r="AY544">
        <f t="shared" ca="1" si="148"/>
        <v>347.85231554000001</v>
      </c>
      <c r="AZ544" cm="1">
        <f t="array" aca="1" ref="AZ544" ca="1">_xlfn.LET(_xlpm.rozsah, $J$3:$J$10001,_xlpm.podminka, (_xlpm.rozsah&gt;H544)*(ISNUMBER(_xlpm.rozsah)),_xlpm.indexy, IF(_xlpm.podminka, ROW(_xlpm.rozsah)-MIN(ROW(_xlpm.rozsah))+1),_xlpm.prvni, MIN(_xlpm.indexy),_xlpm.finalni, IF(_xlpm.prvni=1, 2, _xlpm.prvni),INDEX(_xlpm.rozsah, _xlpm.finalni))</f>
        <v>1800</v>
      </c>
      <c r="BA544" cm="1">
        <f t="array" aca="1" ref="BA544" ca="1">INDEX($J$3:$J$10001,MATCH(AZ544,$J$3:$J$10004,0)-1)</f>
        <v>1700</v>
      </c>
      <c r="BB544">
        <f t="shared" ca="1" si="142"/>
        <v>333</v>
      </c>
      <c r="BC544">
        <f t="shared" ca="1" si="142"/>
        <v>350</v>
      </c>
      <c r="BD544">
        <f t="shared" ca="1" si="156"/>
        <v>-17</v>
      </c>
      <c r="BE544">
        <f t="shared" ca="1" si="149"/>
        <v>335.14768445999999</v>
      </c>
      <c r="BF544">
        <f t="shared" ca="1" si="153"/>
        <v>334.67486324894173</v>
      </c>
      <c r="BG544">
        <f t="shared" ca="1" si="150"/>
        <v>348.32513675105827</v>
      </c>
      <c r="BH544" cm="1">
        <f t="array" aca="1" ref="BH544" ca="1">_xlfn.LET(_xlpm.rozsah, $J$3:$J$10001,_xlpm.podminka, (_xlpm.rozsah&gt;E544)*(ISNUMBER(_xlpm.rozsah)),_xlpm.indexy, IF(_xlpm.podminka, ROW(_xlpm.rozsah)-MIN(ROW(_xlpm.rozsah))+1),_xlpm.prvni, MIN(_xlpm.indexy),_xlpm.finalni, IF(_xlpm.prvni=1, 2, _xlpm.prvni),INDEX(_xlpm.rozsah, _xlpm.finalni))</f>
        <v>1800</v>
      </c>
      <c r="BI544" cm="1">
        <f t="array" aca="1" ref="BI544" ca="1">INDEX($J$3:$J$10001,MATCH(BH544,$J$3:$J$10004,0)-1)</f>
        <v>1700</v>
      </c>
      <c r="BJ544">
        <f t="shared" ca="1" si="143"/>
        <v>333</v>
      </c>
      <c r="BK544">
        <f t="shared" ca="1" si="143"/>
        <v>350</v>
      </c>
      <c r="BL544">
        <f t="shared" ca="1" si="154"/>
        <v>-17</v>
      </c>
      <c r="BM544">
        <f t="shared" ca="1" si="151"/>
        <v>334.67486324894173</v>
      </c>
    </row>
    <row r="545" spans="1:65" x14ac:dyDescent="0.25">
      <c r="A545" s="64">
        <v>542</v>
      </c>
      <c r="B545" s="64">
        <v>71</v>
      </c>
      <c r="C545" s="64">
        <v>11</v>
      </c>
      <c r="D545" s="18">
        <v>542</v>
      </c>
      <c r="E545" s="21">
        <f t="shared" ca="1" si="144"/>
        <v>1790.1478632415192</v>
      </c>
      <c r="F545" s="22">
        <f t="shared" ca="1" si="145"/>
        <v>36.81423495738359</v>
      </c>
      <c r="G545" s="28">
        <v>542</v>
      </c>
      <c r="H545" s="24">
        <f t="shared" ca="1" si="146"/>
        <v>1787.3665619999999</v>
      </c>
      <c r="I545" s="25">
        <f t="shared" ca="1" si="147"/>
        <v>36.866245290599998</v>
      </c>
      <c r="J545" s="155"/>
      <c r="K545" s="155"/>
      <c r="L545" s="129">
        <f t="shared" si="152"/>
        <v>0</v>
      </c>
      <c r="AX545">
        <f t="shared" ca="1" si="155"/>
        <v>335.14768445999999</v>
      </c>
      <c r="AY545">
        <f t="shared" ca="1" si="148"/>
        <v>347.85231554000001</v>
      </c>
      <c r="AZ545" cm="1">
        <f t="array" aca="1" ref="AZ545" ca="1">_xlfn.LET(_xlpm.rozsah, $J$3:$J$10001,_xlpm.podminka, (_xlpm.rozsah&gt;H545)*(ISNUMBER(_xlpm.rozsah)),_xlpm.indexy, IF(_xlpm.podminka, ROW(_xlpm.rozsah)-MIN(ROW(_xlpm.rozsah))+1),_xlpm.prvni, MIN(_xlpm.indexy),_xlpm.finalni, IF(_xlpm.prvni=1, 2, _xlpm.prvni),INDEX(_xlpm.rozsah, _xlpm.finalni))</f>
        <v>1800</v>
      </c>
      <c r="BA545" cm="1">
        <f t="array" aca="1" ref="BA545" ca="1">INDEX($J$3:$J$10001,MATCH(AZ545,$J$3:$J$10004,0)-1)</f>
        <v>1700</v>
      </c>
      <c r="BB545">
        <f t="shared" ref="BB545:BC608" ca="1" si="157">IF(ISERROR(MATCH(AZ545,$J$1:$J$10000,0)), 0, INDEX($K$1:$K$10000, MATCH(AZ545,$J$1:$J$10000,0)))</f>
        <v>333</v>
      </c>
      <c r="BC545">
        <f t="shared" ca="1" si="157"/>
        <v>350</v>
      </c>
      <c r="BD545">
        <f t="shared" ca="1" si="156"/>
        <v>-17</v>
      </c>
      <c r="BE545">
        <f t="shared" ca="1" si="149"/>
        <v>335.14768445999999</v>
      </c>
      <c r="BF545">
        <f t="shared" ca="1" si="153"/>
        <v>334.67486324894173</v>
      </c>
      <c r="BG545">
        <f t="shared" ca="1" si="150"/>
        <v>348.32513675105827</v>
      </c>
      <c r="BH545" cm="1">
        <f t="array" aca="1" ref="BH545" ca="1">_xlfn.LET(_xlpm.rozsah, $J$3:$J$10001,_xlpm.podminka, (_xlpm.rozsah&gt;E545)*(ISNUMBER(_xlpm.rozsah)),_xlpm.indexy, IF(_xlpm.podminka, ROW(_xlpm.rozsah)-MIN(ROW(_xlpm.rozsah))+1),_xlpm.prvni, MIN(_xlpm.indexy),_xlpm.finalni, IF(_xlpm.prvni=1, 2, _xlpm.prvni),INDEX(_xlpm.rozsah, _xlpm.finalni))</f>
        <v>1800</v>
      </c>
      <c r="BI545" cm="1">
        <f t="array" aca="1" ref="BI545" ca="1">INDEX($J$3:$J$10001,MATCH(BH545,$J$3:$J$10004,0)-1)</f>
        <v>1700</v>
      </c>
      <c r="BJ545">
        <f t="shared" ca="1" si="143"/>
        <v>333</v>
      </c>
      <c r="BK545">
        <f t="shared" ca="1" si="143"/>
        <v>350</v>
      </c>
      <c r="BL545">
        <f t="shared" ca="1" si="154"/>
        <v>-17</v>
      </c>
      <c r="BM545">
        <f t="shared" ca="1" si="151"/>
        <v>334.67486324894173</v>
      </c>
    </row>
    <row r="546" spans="1:65" x14ac:dyDescent="0.25">
      <c r="A546" s="64">
        <v>543</v>
      </c>
      <c r="B546" s="64">
        <v>65</v>
      </c>
      <c r="C546" s="64">
        <v>2</v>
      </c>
      <c r="D546" s="18">
        <v>543</v>
      </c>
      <c r="E546" s="21">
        <f t="shared" ca="1" si="144"/>
        <v>1698.0226916999825</v>
      </c>
      <c r="F546" s="22">
        <f t="shared" ca="1" si="145"/>
        <v>7.0031636932800279</v>
      </c>
      <c r="G546" s="23">
        <v>543</v>
      </c>
      <c r="H546" s="24">
        <f t="shared" ca="1" si="146"/>
        <v>1695.4764299999999</v>
      </c>
      <c r="I546" s="25">
        <f t="shared" ca="1" si="147"/>
        <v>7.0072377120000002</v>
      </c>
      <c r="J546" s="155"/>
      <c r="K546" s="155"/>
      <c r="L546" s="129">
        <f t="shared" si="152"/>
        <v>0</v>
      </c>
      <c r="AX546">
        <f t="shared" ca="1" si="155"/>
        <v>350.36188559999999</v>
      </c>
      <c r="AY546">
        <f t="shared" ca="1" si="148"/>
        <v>357.63811440000001</v>
      </c>
      <c r="AZ546" cm="1">
        <f t="array" aca="1" ref="AZ546" ca="1">_xlfn.LET(_xlpm.rozsah, $J$3:$J$10001,_xlpm.podminka, (_xlpm.rozsah&gt;H546)*(ISNUMBER(_xlpm.rozsah)),_xlpm.indexy, IF(_xlpm.podminka, ROW(_xlpm.rozsah)-MIN(ROW(_xlpm.rozsah))+1),_xlpm.prvni, MIN(_xlpm.indexy),_xlpm.finalni, IF(_xlpm.prvni=1, 2, _xlpm.prvni),INDEX(_xlpm.rozsah, _xlpm.finalni))</f>
        <v>1700</v>
      </c>
      <c r="BA546" cm="1">
        <f t="array" aca="1" ref="BA546" ca="1">INDEX($J$3:$J$10001,MATCH(AZ546,$J$3:$J$10004,0)-1)</f>
        <v>1600</v>
      </c>
      <c r="BB546">
        <f t="shared" ca="1" si="157"/>
        <v>350</v>
      </c>
      <c r="BC546">
        <f t="shared" ca="1" si="157"/>
        <v>358</v>
      </c>
      <c r="BD546">
        <f t="shared" ca="1" si="156"/>
        <v>-8</v>
      </c>
      <c r="BE546">
        <f t="shared" ca="1" si="149"/>
        <v>350.36188559999999</v>
      </c>
      <c r="BF546">
        <f t="shared" ca="1" si="153"/>
        <v>350.1581846640014</v>
      </c>
      <c r="BG546">
        <f t="shared" ca="1" si="150"/>
        <v>357.8418153359986</v>
      </c>
      <c r="BH546" cm="1">
        <f t="array" aca="1" ref="BH546" ca="1">_xlfn.LET(_xlpm.rozsah, $J$3:$J$10001,_xlpm.podminka, (_xlpm.rozsah&gt;E546)*(ISNUMBER(_xlpm.rozsah)),_xlpm.indexy, IF(_xlpm.podminka, ROW(_xlpm.rozsah)-MIN(ROW(_xlpm.rozsah))+1),_xlpm.prvni, MIN(_xlpm.indexy),_xlpm.finalni, IF(_xlpm.prvni=1, 2, _xlpm.prvni),INDEX(_xlpm.rozsah, _xlpm.finalni))</f>
        <v>1700</v>
      </c>
      <c r="BI546" cm="1">
        <f t="array" aca="1" ref="BI546" ca="1">INDEX($J$3:$J$10001,MATCH(BH546,$J$3:$J$10004,0)-1)</f>
        <v>1600</v>
      </c>
      <c r="BJ546">
        <f t="shared" ca="1" si="143"/>
        <v>350</v>
      </c>
      <c r="BK546">
        <f t="shared" ca="1" si="143"/>
        <v>358</v>
      </c>
      <c r="BL546">
        <f t="shared" ca="1" si="154"/>
        <v>-8</v>
      </c>
      <c r="BM546">
        <f t="shared" ca="1" si="151"/>
        <v>350.1581846640014</v>
      </c>
    </row>
    <row r="547" spans="1:65" x14ac:dyDescent="0.25">
      <c r="A547" s="64">
        <v>544</v>
      </c>
      <c r="B547" s="64">
        <v>31</v>
      </c>
      <c r="C547" s="64">
        <v>26</v>
      </c>
      <c r="D547" s="18">
        <v>544</v>
      </c>
      <c r="E547" s="21">
        <f t="shared" ca="1" si="144"/>
        <v>1175.980052964607</v>
      </c>
      <c r="F547" s="22">
        <f t="shared" ca="1" si="145"/>
        <v>81.950962754159576</v>
      </c>
      <c r="G547" s="28">
        <v>544</v>
      </c>
      <c r="H547" s="24">
        <f t="shared" ca="1" si="146"/>
        <v>1174.765682</v>
      </c>
      <c r="I547" s="25">
        <f t="shared" ca="1" si="147"/>
        <v>81.887815463999999</v>
      </c>
      <c r="J547" s="155"/>
      <c r="K547" s="155"/>
      <c r="L547" s="129">
        <f t="shared" si="152"/>
        <v>0</v>
      </c>
      <c r="AX547">
        <f t="shared" ca="1" si="155"/>
        <v>314.95313640000001</v>
      </c>
      <c r="AY547">
        <f t="shared" ca="1" si="148"/>
        <v>314.95313640000001</v>
      </c>
      <c r="AZ547" cm="1">
        <f t="array" aca="1" ref="AZ547" ca="1">_xlfn.LET(_xlpm.rozsah, $J$3:$J$10001,_xlpm.podminka, (_xlpm.rozsah&gt;H547)*(ISNUMBER(_xlpm.rozsah)),_xlpm.indexy, IF(_xlpm.podminka, ROW(_xlpm.rozsah)-MIN(ROW(_xlpm.rozsah))+1),_xlpm.prvni, MIN(_xlpm.indexy),_xlpm.finalni, IF(_xlpm.prvni=1, 2, _xlpm.prvni),INDEX(_xlpm.rozsah, _xlpm.finalni))</f>
        <v>1200</v>
      </c>
      <c r="BA547" cm="1">
        <f t="array" aca="1" ref="BA547" ca="1">INDEX($J$3:$J$10001,MATCH(AZ547,$J$3:$J$10004,0)-1)</f>
        <v>1100</v>
      </c>
      <c r="BB547">
        <f t="shared" ca="1" si="157"/>
        <v>320</v>
      </c>
      <c r="BC547">
        <f t="shared" ca="1" si="157"/>
        <v>300</v>
      </c>
      <c r="BD547">
        <f t="shared" ca="1" si="156"/>
        <v>20</v>
      </c>
      <c r="BE547">
        <f t="shared" ca="1" si="149"/>
        <v>305.04686359999999</v>
      </c>
      <c r="BF547">
        <f t="shared" ca="1" si="153"/>
        <v>315.19601059292143</v>
      </c>
      <c r="BG547">
        <f t="shared" ca="1" si="150"/>
        <v>315.19601059292143</v>
      </c>
      <c r="BH547" cm="1">
        <f t="array" aca="1" ref="BH547" ca="1">_xlfn.LET(_xlpm.rozsah, $J$3:$J$10001,_xlpm.podminka, (_xlpm.rozsah&gt;E547)*(ISNUMBER(_xlpm.rozsah)),_xlpm.indexy, IF(_xlpm.podminka, ROW(_xlpm.rozsah)-MIN(ROW(_xlpm.rozsah))+1),_xlpm.prvni, MIN(_xlpm.indexy),_xlpm.finalni, IF(_xlpm.prvni=1, 2, _xlpm.prvni),INDEX(_xlpm.rozsah, _xlpm.finalni))</f>
        <v>1200</v>
      </c>
      <c r="BI547" cm="1">
        <f t="array" aca="1" ref="BI547" ca="1">INDEX($J$3:$J$10001,MATCH(BH547,$J$3:$J$10004,0)-1)</f>
        <v>1100</v>
      </c>
      <c r="BJ547">
        <f t="shared" ca="1" si="143"/>
        <v>320</v>
      </c>
      <c r="BK547">
        <f t="shared" ca="1" si="143"/>
        <v>300</v>
      </c>
      <c r="BL547">
        <f t="shared" ca="1" si="154"/>
        <v>20</v>
      </c>
      <c r="BM547">
        <f t="shared" ca="1" si="151"/>
        <v>304.80398940707857</v>
      </c>
    </row>
    <row r="548" spans="1:65" x14ac:dyDescent="0.25">
      <c r="A548" s="64">
        <v>545</v>
      </c>
      <c r="B548" s="64">
        <v>24</v>
      </c>
      <c r="C548" s="64">
        <v>72</v>
      </c>
      <c r="D548" s="18">
        <v>545</v>
      </c>
      <c r="E548" s="21">
        <f t="shared" ca="1" si="144"/>
        <v>1068.5006861661473</v>
      </c>
      <c r="F548" s="22">
        <f t="shared" ca="1" si="145"/>
        <v>213.73204940396263</v>
      </c>
      <c r="G548" s="23">
        <v>545</v>
      </c>
      <c r="H548" s="24">
        <f t="shared" ca="1" si="146"/>
        <v>1067.560528</v>
      </c>
      <c r="I548" s="25">
        <f t="shared" ca="1" si="147"/>
        <v>213.66435801599999</v>
      </c>
      <c r="J548" s="155"/>
      <c r="K548" s="155"/>
      <c r="L548" s="129">
        <f t="shared" si="152"/>
        <v>0</v>
      </c>
      <c r="AX548">
        <f t="shared" ca="1" si="155"/>
        <v>296.75605280000002</v>
      </c>
      <c r="AY548">
        <f t="shared" ca="1" si="148"/>
        <v>296.75605280000002</v>
      </c>
      <c r="AZ548" cm="1">
        <f t="array" aca="1" ref="AZ548" ca="1">_xlfn.LET(_xlpm.rozsah, $J$3:$J$10001,_xlpm.podminka, (_xlpm.rozsah&gt;H548)*(ISNUMBER(_xlpm.rozsah)),_xlpm.indexy, IF(_xlpm.podminka, ROW(_xlpm.rozsah)-MIN(ROW(_xlpm.rozsah))+1),_xlpm.prvni, MIN(_xlpm.indexy),_xlpm.finalni, IF(_xlpm.prvni=1, 2, _xlpm.prvni),INDEX(_xlpm.rozsah, _xlpm.finalni))</f>
        <v>1100</v>
      </c>
      <c r="BA548" cm="1">
        <f t="array" aca="1" ref="BA548" ca="1">INDEX($J$3:$J$10001,MATCH(AZ548,$J$3:$J$10004,0)-1)</f>
        <v>1000</v>
      </c>
      <c r="BB548">
        <f t="shared" ca="1" si="157"/>
        <v>300</v>
      </c>
      <c r="BC548">
        <f t="shared" ca="1" si="157"/>
        <v>290</v>
      </c>
      <c r="BD548">
        <f t="shared" ca="1" si="156"/>
        <v>10</v>
      </c>
      <c r="BE548">
        <f t="shared" ca="1" si="149"/>
        <v>293.24394719999998</v>
      </c>
      <c r="BF548">
        <f t="shared" ca="1" si="153"/>
        <v>296.85006861661475</v>
      </c>
      <c r="BG548">
        <f t="shared" ca="1" si="150"/>
        <v>296.85006861661475</v>
      </c>
      <c r="BH548" cm="1">
        <f t="array" aca="1" ref="BH548" ca="1">_xlfn.LET(_xlpm.rozsah, $J$3:$J$10001,_xlpm.podminka, (_xlpm.rozsah&gt;E548)*(ISNUMBER(_xlpm.rozsah)),_xlpm.indexy, IF(_xlpm.podminka, ROW(_xlpm.rozsah)-MIN(ROW(_xlpm.rozsah))+1),_xlpm.prvni, MIN(_xlpm.indexy),_xlpm.finalni, IF(_xlpm.prvni=1, 2, _xlpm.prvni),INDEX(_xlpm.rozsah, _xlpm.finalni))</f>
        <v>1100</v>
      </c>
      <c r="BI548" cm="1">
        <f t="array" aca="1" ref="BI548" ca="1">INDEX($J$3:$J$10001,MATCH(BH548,$J$3:$J$10004,0)-1)</f>
        <v>1000</v>
      </c>
      <c r="BJ548">
        <f t="shared" ca="1" si="143"/>
        <v>300</v>
      </c>
      <c r="BK548">
        <f t="shared" ca="1" si="143"/>
        <v>290</v>
      </c>
      <c r="BL548">
        <f t="shared" ca="1" si="154"/>
        <v>10</v>
      </c>
      <c r="BM548">
        <f t="shared" ca="1" si="151"/>
        <v>293.14993138338525</v>
      </c>
    </row>
    <row r="549" spans="1:65" x14ac:dyDescent="0.25">
      <c r="A549" s="64">
        <v>546</v>
      </c>
      <c r="B549" s="64">
        <v>64</v>
      </c>
      <c r="C549" s="64">
        <v>70</v>
      </c>
      <c r="D549" s="18">
        <v>546</v>
      </c>
      <c r="E549" s="21">
        <f t="shared" ca="1" si="144"/>
        <v>1682.6684964430597</v>
      </c>
      <c r="F549" s="22">
        <f t="shared" ca="1" si="145"/>
        <v>245.97056419918866</v>
      </c>
      <c r="G549" s="28">
        <v>546</v>
      </c>
      <c r="H549" s="24">
        <f t="shared" ca="1" si="146"/>
        <v>1680.1614079999999</v>
      </c>
      <c r="I549" s="25">
        <f t="shared" ca="1" si="147"/>
        <v>246.11096115199999</v>
      </c>
      <c r="J549" s="155"/>
      <c r="K549" s="155"/>
      <c r="L549" s="129">
        <f t="shared" si="152"/>
        <v>0</v>
      </c>
      <c r="AX549">
        <f t="shared" ca="1" si="155"/>
        <v>351.58708736</v>
      </c>
      <c r="AY549">
        <f t="shared" ca="1" si="148"/>
        <v>356.41291264</v>
      </c>
      <c r="AZ549" cm="1">
        <f t="array" aca="1" ref="AZ549" ca="1">_xlfn.LET(_xlpm.rozsah, $J$3:$J$10001,_xlpm.podminka, (_xlpm.rozsah&gt;H549)*(ISNUMBER(_xlpm.rozsah)),_xlpm.indexy, IF(_xlpm.podminka, ROW(_xlpm.rozsah)-MIN(ROW(_xlpm.rozsah))+1),_xlpm.prvni, MIN(_xlpm.indexy),_xlpm.finalni, IF(_xlpm.prvni=1, 2, _xlpm.prvni),INDEX(_xlpm.rozsah, _xlpm.finalni))</f>
        <v>1700</v>
      </c>
      <c r="BA549" cm="1">
        <f t="array" aca="1" ref="BA549" ca="1">INDEX($J$3:$J$10001,MATCH(AZ549,$J$3:$J$10004,0)-1)</f>
        <v>1600</v>
      </c>
      <c r="BB549">
        <f t="shared" ca="1" si="157"/>
        <v>350</v>
      </c>
      <c r="BC549">
        <f t="shared" ca="1" si="157"/>
        <v>358</v>
      </c>
      <c r="BD549">
        <f t="shared" ca="1" si="156"/>
        <v>-8</v>
      </c>
      <c r="BE549">
        <f t="shared" ca="1" si="149"/>
        <v>351.58708736</v>
      </c>
      <c r="BF549">
        <f t="shared" ca="1" si="153"/>
        <v>351.38652028455522</v>
      </c>
      <c r="BG549">
        <f t="shared" ca="1" si="150"/>
        <v>356.61347971544478</v>
      </c>
      <c r="BH549" cm="1">
        <f t="array" aca="1" ref="BH549" ca="1">_xlfn.LET(_xlpm.rozsah, $J$3:$J$10001,_xlpm.podminka, (_xlpm.rozsah&gt;E549)*(ISNUMBER(_xlpm.rozsah)),_xlpm.indexy, IF(_xlpm.podminka, ROW(_xlpm.rozsah)-MIN(ROW(_xlpm.rozsah))+1),_xlpm.prvni, MIN(_xlpm.indexy),_xlpm.finalni, IF(_xlpm.prvni=1, 2, _xlpm.prvni),INDEX(_xlpm.rozsah, _xlpm.finalni))</f>
        <v>1700</v>
      </c>
      <c r="BI549" cm="1">
        <f t="array" aca="1" ref="BI549" ca="1">INDEX($J$3:$J$10001,MATCH(BH549,$J$3:$J$10004,0)-1)</f>
        <v>1600</v>
      </c>
      <c r="BJ549">
        <f t="shared" ca="1" si="143"/>
        <v>350</v>
      </c>
      <c r="BK549">
        <f t="shared" ca="1" si="143"/>
        <v>358</v>
      </c>
      <c r="BL549">
        <f t="shared" ca="1" si="154"/>
        <v>-8</v>
      </c>
      <c r="BM549">
        <f t="shared" ca="1" si="151"/>
        <v>351.38652028455522</v>
      </c>
    </row>
    <row r="550" spans="1:65" x14ac:dyDescent="0.25">
      <c r="A550" s="64">
        <v>547</v>
      </c>
      <c r="B550" s="64">
        <v>77</v>
      </c>
      <c r="C550" s="64">
        <v>62</v>
      </c>
      <c r="D550" s="18">
        <v>547</v>
      </c>
      <c r="E550" s="21">
        <f t="shared" ca="1" si="144"/>
        <v>1882.2730347830561</v>
      </c>
      <c r="F550" s="22">
        <f t="shared" ca="1" si="145"/>
        <v>197.78842213386591</v>
      </c>
      <c r="G550" s="23">
        <v>547</v>
      </c>
      <c r="H550" s="24">
        <f t="shared" ca="1" si="146"/>
        <v>1879.2566939999999</v>
      </c>
      <c r="I550" s="25">
        <f t="shared" ca="1" si="147"/>
        <v>198.10634445240001</v>
      </c>
      <c r="J550" s="155"/>
      <c r="K550" s="155"/>
      <c r="L550" s="129">
        <f t="shared" si="152"/>
        <v>0</v>
      </c>
      <c r="AX550">
        <f t="shared" ca="1" si="155"/>
        <v>319.52636202000002</v>
      </c>
      <c r="AY550">
        <f t="shared" ca="1" si="148"/>
        <v>329.47363797999998</v>
      </c>
      <c r="AZ550" cm="1">
        <f t="array" aca="1" ref="AZ550" ca="1">_xlfn.LET(_xlpm.rozsah, $J$3:$J$10001,_xlpm.podminka, (_xlpm.rozsah&gt;H550)*(ISNUMBER(_xlpm.rozsah)),_xlpm.indexy, IF(_xlpm.podminka, ROW(_xlpm.rozsah)-MIN(ROW(_xlpm.rozsah))+1),_xlpm.prvni, MIN(_xlpm.indexy),_xlpm.finalni, IF(_xlpm.prvni=1, 2, _xlpm.prvni),INDEX(_xlpm.rozsah, _xlpm.finalni))</f>
        <v>1900</v>
      </c>
      <c r="BA550" cm="1">
        <f t="array" aca="1" ref="BA550" ca="1">INDEX($J$3:$J$10001,MATCH(AZ550,$J$3:$J$10004,0)-1)</f>
        <v>1800</v>
      </c>
      <c r="BB550">
        <f t="shared" ca="1" si="157"/>
        <v>316</v>
      </c>
      <c r="BC550">
        <f t="shared" ca="1" si="157"/>
        <v>333</v>
      </c>
      <c r="BD550">
        <f t="shared" ca="1" si="156"/>
        <v>-17</v>
      </c>
      <c r="BE550">
        <f t="shared" ca="1" si="149"/>
        <v>319.52636202000002</v>
      </c>
      <c r="BF550">
        <f t="shared" ca="1" si="153"/>
        <v>319.01358408688048</v>
      </c>
      <c r="BG550">
        <f t="shared" ca="1" si="150"/>
        <v>329.98641591311952</v>
      </c>
      <c r="BH550" cm="1">
        <f t="array" aca="1" ref="BH550" ca="1">_xlfn.LET(_xlpm.rozsah, $J$3:$J$10001,_xlpm.podminka, (_xlpm.rozsah&gt;E550)*(ISNUMBER(_xlpm.rozsah)),_xlpm.indexy, IF(_xlpm.podminka, ROW(_xlpm.rozsah)-MIN(ROW(_xlpm.rozsah))+1),_xlpm.prvni, MIN(_xlpm.indexy),_xlpm.finalni, IF(_xlpm.prvni=1, 2, _xlpm.prvni),INDEX(_xlpm.rozsah, _xlpm.finalni))</f>
        <v>1900</v>
      </c>
      <c r="BI550" cm="1">
        <f t="array" aca="1" ref="BI550" ca="1">INDEX($J$3:$J$10001,MATCH(BH550,$J$3:$J$10004,0)-1)</f>
        <v>1800</v>
      </c>
      <c r="BJ550">
        <f t="shared" ca="1" si="143"/>
        <v>316</v>
      </c>
      <c r="BK550">
        <f t="shared" ca="1" si="143"/>
        <v>333</v>
      </c>
      <c r="BL550">
        <f t="shared" ca="1" si="154"/>
        <v>-17</v>
      </c>
      <c r="BM550">
        <f t="shared" ca="1" si="151"/>
        <v>319.01358408688048</v>
      </c>
    </row>
    <row r="551" spans="1:65" x14ac:dyDescent="0.25">
      <c r="A551" s="64">
        <v>548</v>
      </c>
      <c r="B551" s="64">
        <v>80</v>
      </c>
      <c r="C551" s="64">
        <v>68</v>
      </c>
      <c r="D551" s="18">
        <v>548</v>
      </c>
      <c r="E551" s="21">
        <f t="shared" ca="1" si="144"/>
        <v>1928.3356205538248</v>
      </c>
      <c r="F551" s="22">
        <f t="shared" ca="1" si="145"/>
        <v>211.79708448374384</v>
      </c>
      <c r="G551" s="28">
        <v>548</v>
      </c>
      <c r="H551" s="24">
        <f t="shared" ca="1" si="146"/>
        <v>1925.2017599999999</v>
      </c>
      <c r="I551" s="25">
        <f t="shared" ca="1" si="147"/>
        <v>212.13804851200001</v>
      </c>
      <c r="J551" s="155"/>
      <c r="K551" s="155"/>
      <c r="L551" s="129">
        <f t="shared" si="152"/>
        <v>0</v>
      </c>
      <c r="AX551">
        <f t="shared" ca="1" si="155"/>
        <v>311.96771840000002</v>
      </c>
      <c r="AY551">
        <f t="shared" ca="1" si="148"/>
        <v>304.03228159999998</v>
      </c>
      <c r="AZ551" cm="1">
        <f t="array" aca="1" ref="AZ551" ca="1">_xlfn.LET(_xlpm.rozsah, $J$3:$J$10001,_xlpm.podminka, (_xlpm.rozsah&gt;H551)*(ISNUMBER(_xlpm.rozsah)),_xlpm.indexy, IF(_xlpm.podminka, ROW(_xlpm.rozsah)-MIN(ROW(_xlpm.rozsah))+1),_xlpm.prvni, MIN(_xlpm.indexy),_xlpm.finalni, IF(_xlpm.prvni=1, 2, _xlpm.prvni),INDEX(_xlpm.rozsah, _xlpm.finalni))</f>
        <v>2000</v>
      </c>
      <c r="BA551" cm="1">
        <f t="array" aca="1" ref="BA551" ca="1">INDEX($J$3:$J$10001,MATCH(AZ551,$J$3:$J$10004,0)-1)</f>
        <v>1900</v>
      </c>
      <c r="BB551">
        <f t="shared" ca="1" si="157"/>
        <v>300</v>
      </c>
      <c r="BC551">
        <f t="shared" ca="1" si="157"/>
        <v>316</v>
      </c>
      <c r="BD551">
        <f t="shared" ca="1" si="156"/>
        <v>-16</v>
      </c>
      <c r="BE551">
        <f t="shared" ca="1" si="149"/>
        <v>311.96771840000002</v>
      </c>
      <c r="BF551">
        <f t="shared" ca="1" si="153"/>
        <v>311.46630071138804</v>
      </c>
      <c r="BG551">
        <f t="shared" ca="1" si="150"/>
        <v>304.53369928861196</v>
      </c>
      <c r="BH551" cm="1">
        <f t="array" aca="1" ref="BH551" ca="1">_xlfn.LET(_xlpm.rozsah, $J$3:$J$10001,_xlpm.podminka, (_xlpm.rozsah&gt;E551)*(ISNUMBER(_xlpm.rozsah)),_xlpm.indexy, IF(_xlpm.podminka, ROW(_xlpm.rozsah)-MIN(ROW(_xlpm.rozsah))+1),_xlpm.prvni, MIN(_xlpm.indexy),_xlpm.finalni, IF(_xlpm.prvni=1, 2, _xlpm.prvni),INDEX(_xlpm.rozsah, _xlpm.finalni))</f>
        <v>2000</v>
      </c>
      <c r="BI551" cm="1">
        <f t="array" aca="1" ref="BI551" ca="1">INDEX($J$3:$J$10001,MATCH(BH551,$J$3:$J$10004,0)-1)</f>
        <v>1900</v>
      </c>
      <c r="BJ551">
        <f t="shared" ca="1" si="143"/>
        <v>300</v>
      </c>
      <c r="BK551">
        <f t="shared" ca="1" si="143"/>
        <v>316</v>
      </c>
      <c r="BL551">
        <f t="shared" ca="1" si="154"/>
        <v>-16</v>
      </c>
      <c r="BM551">
        <f t="shared" ca="1" si="151"/>
        <v>311.46630071138804</v>
      </c>
    </row>
    <row r="552" spans="1:65" x14ac:dyDescent="0.25">
      <c r="A552" s="64">
        <v>549</v>
      </c>
      <c r="B552" s="64">
        <v>83</v>
      </c>
      <c r="C552" s="64">
        <v>53</v>
      </c>
      <c r="D552" s="18">
        <v>549</v>
      </c>
      <c r="E552" s="21">
        <f t="shared" ca="1" si="144"/>
        <v>1974.398206324593</v>
      </c>
      <c r="F552" s="22">
        <f t="shared" ca="1" si="145"/>
        <v>161.17103210367452</v>
      </c>
      <c r="G552" s="23">
        <v>549</v>
      </c>
      <c r="H552" s="24">
        <f t="shared" ca="1" si="146"/>
        <v>1971.1468259999999</v>
      </c>
      <c r="I552" s="25">
        <f t="shared" ca="1" si="147"/>
        <v>161.4467491552</v>
      </c>
      <c r="J552" s="155"/>
      <c r="K552" s="155"/>
      <c r="L552" s="129">
        <f t="shared" si="152"/>
        <v>0</v>
      </c>
      <c r="AX552">
        <f t="shared" ca="1" si="155"/>
        <v>304.61650784</v>
      </c>
      <c r="AY552">
        <f t="shared" ca="1" si="148"/>
        <v>311.38349216</v>
      </c>
      <c r="AZ552" cm="1">
        <f t="array" aca="1" ref="AZ552" ca="1">_xlfn.LET(_xlpm.rozsah, $J$3:$J$10001,_xlpm.podminka, (_xlpm.rozsah&gt;H552)*(ISNUMBER(_xlpm.rozsah)),_xlpm.indexy, IF(_xlpm.podminka, ROW(_xlpm.rozsah)-MIN(ROW(_xlpm.rozsah))+1),_xlpm.prvni, MIN(_xlpm.indexy),_xlpm.finalni, IF(_xlpm.prvni=1, 2, _xlpm.prvni),INDEX(_xlpm.rozsah, _xlpm.finalni))</f>
        <v>2000</v>
      </c>
      <c r="BA552" cm="1">
        <f t="array" aca="1" ref="BA552" ca="1">INDEX($J$3:$J$10001,MATCH(AZ552,$J$3:$J$10004,0)-1)</f>
        <v>1900</v>
      </c>
      <c r="BB552">
        <f t="shared" ca="1" si="157"/>
        <v>300</v>
      </c>
      <c r="BC552">
        <f t="shared" ca="1" si="157"/>
        <v>316</v>
      </c>
      <c r="BD552">
        <f t="shared" ca="1" si="156"/>
        <v>-16</v>
      </c>
      <c r="BE552">
        <f t="shared" ca="1" si="149"/>
        <v>304.61650784</v>
      </c>
      <c r="BF552">
        <f t="shared" ca="1" si="153"/>
        <v>304.09628698806512</v>
      </c>
      <c r="BG552">
        <f t="shared" ca="1" si="150"/>
        <v>311.90371301193488</v>
      </c>
      <c r="BH552" cm="1">
        <f t="array" aca="1" ref="BH552" ca="1">_xlfn.LET(_xlpm.rozsah, $J$3:$J$10001,_xlpm.podminka, (_xlpm.rozsah&gt;E552)*(ISNUMBER(_xlpm.rozsah)),_xlpm.indexy, IF(_xlpm.podminka, ROW(_xlpm.rozsah)-MIN(ROW(_xlpm.rozsah))+1),_xlpm.prvni, MIN(_xlpm.indexy),_xlpm.finalni, IF(_xlpm.prvni=1, 2, _xlpm.prvni),INDEX(_xlpm.rozsah, _xlpm.finalni))</f>
        <v>2000</v>
      </c>
      <c r="BI552" cm="1">
        <f t="array" aca="1" ref="BI552" ca="1">INDEX($J$3:$J$10001,MATCH(BH552,$J$3:$J$10004,0)-1)</f>
        <v>1900</v>
      </c>
      <c r="BJ552">
        <f t="shared" ca="1" si="143"/>
        <v>300</v>
      </c>
      <c r="BK552">
        <f t="shared" ca="1" si="143"/>
        <v>316</v>
      </c>
      <c r="BL552">
        <f t="shared" ca="1" si="154"/>
        <v>-16</v>
      </c>
      <c r="BM552">
        <f t="shared" ca="1" si="151"/>
        <v>304.09628698806512</v>
      </c>
    </row>
    <row r="553" spans="1:65" x14ac:dyDescent="0.25">
      <c r="A553" s="64">
        <v>550</v>
      </c>
      <c r="B553" s="64">
        <v>83</v>
      </c>
      <c r="C553" s="64">
        <v>50</v>
      </c>
      <c r="D553" s="18">
        <v>550</v>
      </c>
      <c r="E553" s="21">
        <f t="shared" ca="1" si="144"/>
        <v>1974.398206324593</v>
      </c>
      <c r="F553" s="22">
        <f t="shared" ca="1" si="145"/>
        <v>152.04814349403256</v>
      </c>
      <c r="G553" s="28">
        <v>550</v>
      </c>
      <c r="H553" s="24">
        <f t="shared" ca="1" si="146"/>
        <v>1971.1468259999999</v>
      </c>
      <c r="I553" s="25">
        <f t="shared" ca="1" si="147"/>
        <v>152.30825392</v>
      </c>
      <c r="J553" s="155"/>
      <c r="K553" s="155"/>
      <c r="L553" s="129">
        <f t="shared" si="152"/>
        <v>0</v>
      </c>
      <c r="AX553">
        <f t="shared" ca="1" si="155"/>
        <v>304.61650784</v>
      </c>
      <c r="AY553">
        <f t="shared" ca="1" si="148"/>
        <v>311.38349216</v>
      </c>
      <c r="AZ553" cm="1">
        <f t="array" aca="1" ref="AZ553" ca="1">_xlfn.LET(_xlpm.rozsah, $J$3:$J$10001,_xlpm.podminka, (_xlpm.rozsah&gt;H553)*(ISNUMBER(_xlpm.rozsah)),_xlpm.indexy, IF(_xlpm.podminka, ROW(_xlpm.rozsah)-MIN(ROW(_xlpm.rozsah))+1),_xlpm.prvni, MIN(_xlpm.indexy),_xlpm.finalni, IF(_xlpm.prvni=1, 2, _xlpm.prvni),INDEX(_xlpm.rozsah, _xlpm.finalni))</f>
        <v>2000</v>
      </c>
      <c r="BA553" cm="1">
        <f t="array" aca="1" ref="BA553" ca="1">INDEX($J$3:$J$10001,MATCH(AZ553,$J$3:$J$10004,0)-1)</f>
        <v>1900</v>
      </c>
      <c r="BB553">
        <f t="shared" ca="1" si="157"/>
        <v>300</v>
      </c>
      <c r="BC553">
        <f t="shared" ca="1" si="157"/>
        <v>316</v>
      </c>
      <c r="BD553">
        <f t="shared" ca="1" si="156"/>
        <v>-16</v>
      </c>
      <c r="BE553">
        <f t="shared" ca="1" si="149"/>
        <v>304.61650784</v>
      </c>
      <c r="BF553">
        <f t="shared" ca="1" si="153"/>
        <v>304.09628698806512</v>
      </c>
      <c r="BG553">
        <f t="shared" ca="1" si="150"/>
        <v>311.90371301193488</v>
      </c>
      <c r="BH553" cm="1">
        <f t="array" aca="1" ref="BH553" ca="1">_xlfn.LET(_xlpm.rozsah, $J$3:$J$10001,_xlpm.podminka, (_xlpm.rozsah&gt;E553)*(ISNUMBER(_xlpm.rozsah)),_xlpm.indexy, IF(_xlpm.podminka, ROW(_xlpm.rozsah)-MIN(ROW(_xlpm.rozsah))+1),_xlpm.prvni, MIN(_xlpm.indexy),_xlpm.finalni, IF(_xlpm.prvni=1, 2, _xlpm.prvni),INDEX(_xlpm.rozsah, _xlpm.finalni))</f>
        <v>2000</v>
      </c>
      <c r="BI553" cm="1">
        <f t="array" aca="1" ref="BI553" ca="1">INDEX($J$3:$J$10001,MATCH(BH553,$J$3:$J$10004,0)-1)</f>
        <v>1900</v>
      </c>
      <c r="BJ553">
        <f t="shared" ca="1" si="143"/>
        <v>300</v>
      </c>
      <c r="BK553">
        <f t="shared" ca="1" si="143"/>
        <v>316</v>
      </c>
      <c r="BL553">
        <f t="shared" ca="1" si="154"/>
        <v>-16</v>
      </c>
      <c r="BM553">
        <f t="shared" ca="1" si="151"/>
        <v>304.09628698806512</v>
      </c>
    </row>
    <row r="554" spans="1:65" x14ac:dyDescent="0.25">
      <c r="A554" s="64">
        <v>551</v>
      </c>
      <c r="B554" s="64">
        <v>83</v>
      </c>
      <c r="C554" s="64">
        <v>50</v>
      </c>
      <c r="D554" s="18">
        <v>551</v>
      </c>
      <c r="E554" s="21">
        <f t="shared" ca="1" si="144"/>
        <v>1974.398206324593</v>
      </c>
      <c r="F554" s="22">
        <f t="shared" ca="1" si="145"/>
        <v>152.04814349403256</v>
      </c>
      <c r="G554" s="23">
        <v>551</v>
      </c>
      <c r="H554" s="24">
        <f t="shared" ca="1" si="146"/>
        <v>1971.1468259999999</v>
      </c>
      <c r="I554" s="25">
        <f t="shared" ca="1" si="147"/>
        <v>152.30825392</v>
      </c>
      <c r="J554" s="155"/>
      <c r="K554" s="155"/>
      <c r="L554" s="129">
        <f t="shared" si="152"/>
        <v>0</v>
      </c>
      <c r="AX554">
        <f t="shared" ca="1" si="155"/>
        <v>304.61650784</v>
      </c>
      <c r="AY554">
        <f t="shared" ca="1" si="148"/>
        <v>311.38349216</v>
      </c>
      <c r="AZ554" cm="1">
        <f t="array" aca="1" ref="AZ554" ca="1">_xlfn.LET(_xlpm.rozsah, $J$3:$J$10001,_xlpm.podminka, (_xlpm.rozsah&gt;H554)*(ISNUMBER(_xlpm.rozsah)),_xlpm.indexy, IF(_xlpm.podminka, ROW(_xlpm.rozsah)-MIN(ROW(_xlpm.rozsah))+1),_xlpm.prvni, MIN(_xlpm.indexy),_xlpm.finalni, IF(_xlpm.prvni=1, 2, _xlpm.prvni),INDEX(_xlpm.rozsah, _xlpm.finalni))</f>
        <v>2000</v>
      </c>
      <c r="BA554" cm="1">
        <f t="array" aca="1" ref="BA554" ca="1">INDEX($J$3:$J$10001,MATCH(AZ554,$J$3:$J$10004,0)-1)</f>
        <v>1900</v>
      </c>
      <c r="BB554">
        <f t="shared" ca="1" si="157"/>
        <v>300</v>
      </c>
      <c r="BC554">
        <f t="shared" ca="1" si="157"/>
        <v>316</v>
      </c>
      <c r="BD554">
        <f t="shared" ca="1" si="156"/>
        <v>-16</v>
      </c>
      <c r="BE554">
        <f t="shared" ca="1" si="149"/>
        <v>304.61650784</v>
      </c>
      <c r="BF554">
        <f t="shared" ca="1" si="153"/>
        <v>304.09628698806512</v>
      </c>
      <c r="BG554">
        <f t="shared" ca="1" si="150"/>
        <v>311.90371301193488</v>
      </c>
      <c r="BH554" cm="1">
        <f t="array" aca="1" ref="BH554" ca="1">_xlfn.LET(_xlpm.rozsah, $J$3:$J$10001,_xlpm.podminka, (_xlpm.rozsah&gt;E554)*(ISNUMBER(_xlpm.rozsah)),_xlpm.indexy, IF(_xlpm.podminka, ROW(_xlpm.rozsah)-MIN(ROW(_xlpm.rozsah))+1),_xlpm.prvni, MIN(_xlpm.indexy),_xlpm.finalni, IF(_xlpm.prvni=1, 2, _xlpm.prvni),INDEX(_xlpm.rozsah, _xlpm.finalni))</f>
        <v>2000</v>
      </c>
      <c r="BI554" cm="1">
        <f t="array" aca="1" ref="BI554" ca="1">INDEX($J$3:$J$10001,MATCH(BH554,$J$3:$J$10004,0)-1)</f>
        <v>1900</v>
      </c>
      <c r="BJ554">
        <f t="shared" ca="1" si="143"/>
        <v>300</v>
      </c>
      <c r="BK554">
        <f t="shared" ca="1" si="143"/>
        <v>316</v>
      </c>
      <c r="BL554">
        <f t="shared" ca="1" si="154"/>
        <v>-16</v>
      </c>
      <c r="BM554">
        <f t="shared" ca="1" si="151"/>
        <v>304.09628698806512</v>
      </c>
    </row>
    <row r="555" spans="1:65" x14ac:dyDescent="0.25">
      <c r="A555" s="64">
        <v>552</v>
      </c>
      <c r="B555" s="64">
        <v>85</v>
      </c>
      <c r="C555" s="64">
        <v>43</v>
      </c>
      <c r="D555" s="18">
        <v>552</v>
      </c>
      <c r="E555" s="21">
        <f t="shared" ca="1" si="144"/>
        <v>2005.1065968384387</v>
      </c>
      <c r="F555" s="22">
        <f t="shared" ca="1" si="145"/>
        <v>128.56083267189427</v>
      </c>
      <c r="G555" s="28">
        <v>552</v>
      </c>
      <c r="H555" s="24">
        <f t="shared" ca="1" si="146"/>
        <v>2001.7768699999999</v>
      </c>
      <c r="I555" s="25">
        <f t="shared" ca="1" si="147"/>
        <v>128.84718918000002</v>
      </c>
      <c r="J555" s="155"/>
      <c r="K555" s="155"/>
      <c r="L555" s="129">
        <f t="shared" si="152"/>
        <v>0</v>
      </c>
      <c r="AX555">
        <f t="shared" ca="1" si="155"/>
        <v>299.64462600000002</v>
      </c>
      <c r="AY555">
        <f t="shared" ca="1" si="148"/>
        <v>280.35537399999998</v>
      </c>
      <c r="AZ555" cm="1">
        <f t="array" aca="1" ref="AZ555" ca="1">_xlfn.LET(_xlpm.rozsah, $J$3:$J$10001,_xlpm.podminka, (_xlpm.rozsah&gt;H555)*(ISNUMBER(_xlpm.rozsah)),_xlpm.indexy, IF(_xlpm.podminka, ROW(_xlpm.rozsah)-MIN(ROW(_xlpm.rozsah))+1),_xlpm.prvni, MIN(_xlpm.indexy),_xlpm.finalni, IF(_xlpm.prvni=1, 2, _xlpm.prvni),INDEX(_xlpm.rozsah, _xlpm.finalni))</f>
        <v>2100</v>
      </c>
      <c r="BA555" cm="1">
        <f t="array" aca="1" ref="BA555" ca="1">INDEX($J$3:$J$10001,MATCH(AZ555,$J$3:$J$10004,0)-1)</f>
        <v>2000</v>
      </c>
      <c r="BB555">
        <f t="shared" ca="1" si="157"/>
        <v>280</v>
      </c>
      <c r="BC555">
        <f t="shared" ca="1" si="157"/>
        <v>300</v>
      </c>
      <c r="BD555">
        <f t="shared" ca="1" si="156"/>
        <v>-20</v>
      </c>
      <c r="BE555">
        <f t="shared" ca="1" si="149"/>
        <v>299.64462600000002</v>
      </c>
      <c r="BF555">
        <f t="shared" ca="1" si="153"/>
        <v>298.97868063231226</v>
      </c>
      <c r="BG555">
        <f t="shared" ca="1" si="150"/>
        <v>281.02131936768774</v>
      </c>
      <c r="BH555" cm="1">
        <f t="array" aca="1" ref="BH555" ca="1">_xlfn.LET(_xlpm.rozsah, $J$3:$J$10001,_xlpm.podminka, (_xlpm.rozsah&gt;E555)*(ISNUMBER(_xlpm.rozsah)),_xlpm.indexy, IF(_xlpm.podminka, ROW(_xlpm.rozsah)-MIN(ROW(_xlpm.rozsah))+1),_xlpm.prvni, MIN(_xlpm.indexy),_xlpm.finalni, IF(_xlpm.prvni=1, 2, _xlpm.prvni),INDEX(_xlpm.rozsah, _xlpm.finalni))</f>
        <v>2100</v>
      </c>
      <c r="BI555" cm="1">
        <f t="array" aca="1" ref="BI555" ca="1">INDEX($J$3:$J$10001,MATCH(BH555,$J$3:$J$10004,0)-1)</f>
        <v>2000</v>
      </c>
      <c r="BJ555">
        <f t="shared" ca="1" si="143"/>
        <v>280</v>
      </c>
      <c r="BK555">
        <f t="shared" ca="1" si="143"/>
        <v>300</v>
      </c>
      <c r="BL555">
        <f t="shared" ca="1" si="154"/>
        <v>-20</v>
      </c>
      <c r="BM555">
        <f t="shared" ca="1" si="151"/>
        <v>298.97868063231226</v>
      </c>
    </row>
    <row r="556" spans="1:65" x14ac:dyDescent="0.25">
      <c r="A556" s="64">
        <v>553</v>
      </c>
      <c r="B556" s="64">
        <v>86</v>
      </c>
      <c r="C556" s="64">
        <v>45</v>
      </c>
      <c r="D556" s="18">
        <v>553</v>
      </c>
      <c r="E556" s="21">
        <f t="shared" ca="1" si="144"/>
        <v>2020.4607920953615</v>
      </c>
      <c r="F556" s="22">
        <f t="shared" ca="1" si="145"/>
        <v>133.15852871141749</v>
      </c>
      <c r="G556" s="23">
        <v>553</v>
      </c>
      <c r="H556" s="24">
        <f t="shared" ca="1" si="146"/>
        <v>2017.0918919999999</v>
      </c>
      <c r="I556" s="25">
        <f t="shared" ca="1" si="147"/>
        <v>133.46172971999999</v>
      </c>
      <c r="J556" s="155"/>
      <c r="K556" s="155"/>
      <c r="L556" s="129">
        <f t="shared" si="152"/>
        <v>0</v>
      </c>
      <c r="AX556">
        <f t="shared" ca="1" si="155"/>
        <v>296.58162160000001</v>
      </c>
      <c r="AY556">
        <f t="shared" ca="1" si="148"/>
        <v>283.41837839999999</v>
      </c>
      <c r="AZ556" cm="1">
        <f t="array" aca="1" ref="AZ556" ca="1">_xlfn.LET(_xlpm.rozsah, $J$3:$J$10001,_xlpm.podminka, (_xlpm.rozsah&gt;H556)*(ISNUMBER(_xlpm.rozsah)),_xlpm.indexy, IF(_xlpm.podminka, ROW(_xlpm.rozsah)-MIN(ROW(_xlpm.rozsah))+1),_xlpm.prvni, MIN(_xlpm.indexy),_xlpm.finalni, IF(_xlpm.prvni=1, 2, _xlpm.prvni),INDEX(_xlpm.rozsah, _xlpm.finalni))</f>
        <v>2100</v>
      </c>
      <c r="BA556" cm="1">
        <f t="array" aca="1" ref="BA556" ca="1">INDEX($J$3:$J$10001,MATCH(AZ556,$J$3:$J$10004,0)-1)</f>
        <v>2000</v>
      </c>
      <c r="BB556">
        <f t="shared" ca="1" si="157"/>
        <v>280</v>
      </c>
      <c r="BC556">
        <f t="shared" ca="1" si="157"/>
        <v>300</v>
      </c>
      <c r="BD556">
        <f t="shared" ca="1" si="156"/>
        <v>-20</v>
      </c>
      <c r="BE556">
        <f t="shared" ca="1" si="149"/>
        <v>296.58162160000001</v>
      </c>
      <c r="BF556">
        <f t="shared" ca="1" si="153"/>
        <v>295.90784158092771</v>
      </c>
      <c r="BG556">
        <f t="shared" ca="1" si="150"/>
        <v>284.09215841907229</v>
      </c>
      <c r="BH556" cm="1">
        <f t="array" aca="1" ref="BH556" ca="1">_xlfn.LET(_xlpm.rozsah, $J$3:$J$10001,_xlpm.podminka, (_xlpm.rozsah&gt;E556)*(ISNUMBER(_xlpm.rozsah)),_xlpm.indexy, IF(_xlpm.podminka, ROW(_xlpm.rozsah)-MIN(ROW(_xlpm.rozsah))+1),_xlpm.prvni, MIN(_xlpm.indexy),_xlpm.finalni, IF(_xlpm.prvni=1, 2, _xlpm.prvni),INDEX(_xlpm.rozsah, _xlpm.finalni))</f>
        <v>2100</v>
      </c>
      <c r="BI556" cm="1">
        <f t="array" aca="1" ref="BI556" ca="1">INDEX($J$3:$J$10001,MATCH(BH556,$J$3:$J$10004,0)-1)</f>
        <v>2000</v>
      </c>
      <c r="BJ556">
        <f t="shared" ca="1" si="143"/>
        <v>280</v>
      </c>
      <c r="BK556">
        <f t="shared" ca="1" si="143"/>
        <v>300</v>
      </c>
      <c r="BL556">
        <f t="shared" ca="1" si="154"/>
        <v>-20</v>
      </c>
      <c r="BM556">
        <f t="shared" ca="1" si="151"/>
        <v>295.90784158092771</v>
      </c>
    </row>
    <row r="557" spans="1:65" x14ac:dyDescent="0.25">
      <c r="A557" s="64">
        <v>554</v>
      </c>
      <c r="B557" s="64">
        <v>89</v>
      </c>
      <c r="C557" s="64">
        <v>35</v>
      </c>
      <c r="D557" s="18">
        <v>554</v>
      </c>
      <c r="E557" s="21">
        <f t="shared" ca="1" si="144"/>
        <v>2066.52337786613</v>
      </c>
      <c r="F557" s="22">
        <f t="shared" ca="1" si="145"/>
        <v>100.34336354937089</v>
      </c>
      <c r="G557" s="28">
        <v>554</v>
      </c>
      <c r="H557" s="24">
        <f t="shared" ca="1" si="146"/>
        <v>2063.0369579999997</v>
      </c>
      <c r="I557" s="25">
        <f t="shared" ca="1" si="147"/>
        <v>100.58741294000004</v>
      </c>
      <c r="J557" s="155"/>
      <c r="K557" s="155"/>
      <c r="L557" s="129">
        <f t="shared" si="152"/>
        <v>0</v>
      </c>
      <c r="AX557">
        <f t="shared" ca="1" si="155"/>
        <v>287.39260840000009</v>
      </c>
      <c r="AY557">
        <f t="shared" ca="1" si="148"/>
        <v>292.60739159999991</v>
      </c>
      <c r="AZ557" cm="1">
        <f t="array" aca="1" ref="AZ557" ca="1">_xlfn.LET(_xlpm.rozsah, $J$3:$J$10001,_xlpm.podminka, (_xlpm.rozsah&gt;H557)*(ISNUMBER(_xlpm.rozsah)),_xlpm.indexy, IF(_xlpm.podminka, ROW(_xlpm.rozsah)-MIN(ROW(_xlpm.rozsah))+1),_xlpm.prvni, MIN(_xlpm.indexy),_xlpm.finalni, IF(_xlpm.prvni=1, 2, _xlpm.prvni),INDEX(_xlpm.rozsah, _xlpm.finalni))</f>
        <v>2100</v>
      </c>
      <c r="BA557" cm="1">
        <f t="array" aca="1" ref="BA557" ca="1">INDEX($J$3:$J$10001,MATCH(AZ557,$J$3:$J$10004,0)-1)</f>
        <v>2000</v>
      </c>
      <c r="BB557">
        <f t="shared" ca="1" si="157"/>
        <v>280</v>
      </c>
      <c r="BC557">
        <f t="shared" ca="1" si="157"/>
        <v>300</v>
      </c>
      <c r="BD557">
        <f t="shared" ca="1" si="156"/>
        <v>-20</v>
      </c>
      <c r="BE557">
        <f t="shared" ca="1" si="149"/>
        <v>287.39260840000009</v>
      </c>
      <c r="BF557">
        <f t="shared" ca="1" si="153"/>
        <v>286.69532442677399</v>
      </c>
      <c r="BG557">
        <f t="shared" ca="1" si="150"/>
        <v>293.30467557322601</v>
      </c>
      <c r="BH557" cm="1">
        <f t="array" aca="1" ref="BH557" ca="1">_xlfn.LET(_xlpm.rozsah, $J$3:$J$10001,_xlpm.podminka, (_xlpm.rozsah&gt;E557)*(ISNUMBER(_xlpm.rozsah)),_xlpm.indexy, IF(_xlpm.podminka, ROW(_xlpm.rozsah)-MIN(ROW(_xlpm.rozsah))+1),_xlpm.prvni, MIN(_xlpm.indexy),_xlpm.finalni, IF(_xlpm.prvni=1, 2, _xlpm.prvni),INDEX(_xlpm.rozsah, _xlpm.finalni))</f>
        <v>2100</v>
      </c>
      <c r="BI557" cm="1">
        <f t="array" aca="1" ref="BI557" ca="1">INDEX($J$3:$J$10001,MATCH(BH557,$J$3:$J$10004,0)-1)</f>
        <v>2000</v>
      </c>
      <c r="BJ557">
        <f t="shared" ca="1" si="143"/>
        <v>280</v>
      </c>
      <c r="BK557">
        <f t="shared" ca="1" si="143"/>
        <v>300</v>
      </c>
      <c r="BL557">
        <f t="shared" ca="1" si="154"/>
        <v>-20</v>
      </c>
      <c r="BM557">
        <f t="shared" ca="1" si="151"/>
        <v>286.69532442677399</v>
      </c>
    </row>
    <row r="558" spans="1:65" x14ac:dyDescent="0.25">
      <c r="A558" s="64">
        <v>555</v>
      </c>
      <c r="B558" s="64">
        <v>82</v>
      </c>
      <c r="C558" s="64">
        <v>61</v>
      </c>
      <c r="D558" s="18">
        <v>555</v>
      </c>
      <c r="E558" s="21">
        <f t="shared" ca="1" si="144"/>
        <v>1959.0440110676702</v>
      </c>
      <c r="F558" s="22">
        <f t="shared" ca="1" si="145"/>
        <v>186.99730451979539</v>
      </c>
      <c r="G558" s="23">
        <v>555</v>
      </c>
      <c r="H558" s="24">
        <f t="shared" ca="1" si="146"/>
        <v>1955.8318039999999</v>
      </c>
      <c r="I558" s="25">
        <f t="shared" ca="1" si="147"/>
        <v>187.31081592959998</v>
      </c>
      <c r="J558" s="155"/>
      <c r="K558" s="155"/>
      <c r="L558" s="129">
        <f t="shared" si="152"/>
        <v>0</v>
      </c>
      <c r="AX558">
        <f t="shared" ca="1" si="155"/>
        <v>307.06691136000001</v>
      </c>
      <c r="AY558">
        <f t="shared" ca="1" si="148"/>
        <v>308.93308863999999</v>
      </c>
      <c r="AZ558" cm="1">
        <f t="array" aca="1" ref="AZ558" ca="1">_xlfn.LET(_xlpm.rozsah, $J$3:$J$10001,_xlpm.podminka, (_xlpm.rozsah&gt;H558)*(ISNUMBER(_xlpm.rozsah)),_xlpm.indexy, IF(_xlpm.podminka, ROW(_xlpm.rozsah)-MIN(ROW(_xlpm.rozsah))+1),_xlpm.prvni, MIN(_xlpm.indexy),_xlpm.finalni, IF(_xlpm.prvni=1, 2, _xlpm.prvni),INDEX(_xlpm.rozsah, _xlpm.finalni))</f>
        <v>2000</v>
      </c>
      <c r="BA558" cm="1">
        <f t="array" aca="1" ref="BA558" ca="1">INDEX($J$3:$J$10001,MATCH(AZ558,$J$3:$J$10004,0)-1)</f>
        <v>1900</v>
      </c>
      <c r="BB558">
        <f t="shared" ca="1" si="157"/>
        <v>300</v>
      </c>
      <c r="BC558">
        <f t="shared" ca="1" si="157"/>
        <v>316</v>
      </c>
      <c r="BD558">
        <f t="shared" ca="1" si="156"/>
        <v>-16</v>
      </c>
      <c r="BE558">
        <f t="shared" ca="1" si="149"/>
        <v>307.06691136000001</v>
      </c>
      <c r="BF558">
        <f t="shared" ca="1" si="153"/>
        <v>306.55295822917276</v>
      </c>
      <c r="BG558">
        <f t="shared" ca="1" si="150"/>
        <v>309.44704177082724</v>
      </c>
      <c r="BH558" cm="1">
        <f t="array" aca="1" ref="BH558" ca="1">_xlfn.LET(_xlpm.rozsah, $J$3:$J$10001,_xlpm.podminka, (_xlpm.rozsah&gt;E558)*(ISNUMBER(_xlpm.rozsah)),_xlpm.indexy, IF(_xlpm.podminka, ROW(_xlpm.rozsah)-MIN(ROW(_xlpm.rozsah))+1),_xlpm.prvni, MIN(_xlpm.indexy),_xlpm.finalni, IF(_xlpm.prvni=1, 2, _xlpm.prvni),INDEX(_xlpm.rozsah, _xlpm.finalni))</f>
        <v>2000</v>
      </c>
      <c r="BI558" cm="1">
        <f t="array" aca="1" ref="BI558" ca="1">INDEX($J$3:$J$10001,MATCH(BH558,$J$3:$J$10004,0)-1)</f>
        <v>1900</v>
      </c>
      <c r="BJ558">
        <f t="shared" ref="BJ558:BK621" ca="1" si="158">IF(ISERROR(MATCH(BH558,$J$1:$J$10000,0)), 0, INDEX($K$1:$K$10000, MATCH(BH558,$J$1:$J$10000,0)))</f>
        <v>300</v>
      </c>
      <c r="BK558">
        <f t="shared" ca="1" si="158"/>
        <v>316</v>
      </c>
      <c r="BL558">
        <f t="shared" ca="1" si="154"/>
        <v>-16</v>
      </c>
      <c r="BM558">
        <f t="shared" ca="1" si="151"/>
        <v>306.55295822917276</v>
      </c>
    </row>
    <row r="559" spans="1:65" x14ac:dyDescent="0.25">
      <c r="A559" s="64">
        <v>556</v>
      </c>
      <c r="B559" s="64">
        <v>87</v>
      </c>
      <c r="C559" s="64">
        <v>50</v>
      </c>
      <c r="D559" s="18">
        <v>556</v>
      </c>
      <c r="E559" s="21">
        <f t="shared" ca="1" si="144"/>
        <v>2035.8149873522843</v>
      </c>
      <c r="F559" s="22">
        <f t="shared" ca="1" si="145"/>
        <v>146.41850126477158</v>
      </c>
      <c r="G559" s="28">
        <v>556</v>
      </c>
      <c r="H559" s="24">
        <f t="shared" ca="1" si="146"/>
        <v>2032.4069139999999</v>
      </c>
      <c r="I559" s="25">
        <f t="shared" ca="1" si="147"/>
        <v>146.7593086</v>
      </c>
      <c r="J559" s="155"/>
      <c r="K559" s="155"/>
      <c r="L559" s="129">
        <f t="shared" si="152"/>
        <v>0</v>
      </c>
      <c r="AX559">
        <f t="shared" ca="1" si="155"/>
        <v>293.51861719999999</v>
      </c>
      <c r="AY559">
        <f t="shared" ca="1" si="148"/>
        <v>286.48138280000001</v>
      </c>
      <c r="AZ559" cm="1">
        <f t="array" aca="1" ref="AZ559" ca="1">_xlfn.LET(_xlpm.rozsah, $J$3:$J$10001,_xlpm.podminka, (_xlpm.rozsah&gt;H559)*(ISNUMBER(_xlpm.rozsah)),_xlpm.indexy, IF(_xlpm.podminka, ROW(_xlpm.rozsah)-MIN(ROW(_xlpm.rozsah))+1),_xlpm.prvni, MIN(_xlpm.indexy),_xlpm.finalni, IF(_xlpm.prvni=1, 2, _xlpm.prvni),INDEX(_xlpm.rozsah, _xlpm.finalni))</f>
        <v>2100</v>
      </c>
      <c r="BA559" cm="1">
        <f t="array" aca="1" ref="BA559" ca="1">INDEX($J$3:$J$10001,MATCH(AZ559,$J$3:$J$10004,0)-1)</f>
        <v>2000</v>
      </c>
      <c r="BB559">
        <f t="shared" ca="1" si="157"/>
        <v>280</v>
      </c>
      <c r="BC559">
        <f t="shared" ca="1" si="157"/>
        <v>300</v>
      </c>
      <c r="BD559">
        <f t="shared" ca="1" si="156"/>
        <v>-20</v>
      </c>
      <c r="BE559">
        <f t="shared" ca="1" si="149"/>
        <v>293.51861719999999</v>
      </c>
      <c r="BF559">
        <f t="shared" ca="1" si="153"/>
        <v>292.83700252954316</v>
      </c>
      <c r="BG559">
        <f t="shared" ca="1" si="150"/>
        <v>287.16299747045684</v>
      </c>
      <c r="BH559" cm="1">
        <f t="array" aca="1" ref="BH559" ca="1">_xlfn.LET(_xlpm.rozsah, $J$3:$J$10001,_xlpm.podminka, (_xlpm.rozsah&gt;E559)*(ISNUMBER(_xlpm.rozsah)),_xlpm.indexy, IF(_xlpm.podminka, ROW(_xlpm.rozsah)-MIN(ROW(_xlpm.rozsah))+1),_xlpm.prvni, MIN(_xlpm.indexy),_xlpm.finalni, IF(_xlpm.prvni=1, 2, _xlpm.prvni),INDEX(_xlpm.rozsah, _xlpm.finalni))</f>
        <v>2100</v>
      </c>
      <c r="BI559" cm="1">
        <f t="array" aca="1" ref="BI559" ca="1">INDEX($J$3:$J$10001,MATCH(BH559,$J$3:$J$10004,0)-1)</f>
        <v>2000</v>
      </c>
      <c r="BJ559">
        <f t="shared" ca="1" si="158"/>
        <v>280</v>
      </c>
      <c r="BK559">
        <f t="shared" ca="1" si="158"/>
        <v>300</v>
      </c>
      <c r="BL559">
        <f t="shared" ca="1" si="154"/>
        <v>-20</v>
      </c>
      <c r="BM559">
        <f t="shared" ca="1" si="151"/>
        <v>292.83700252954316</v>
      </c>
    </row>
    <row r="560" spans="1:65" x14ac:dyDescent="0.25">
      <c r="A560" s="64">
        <v>557</v>
      </c>
      <c r="B560" s="64">
        <v>85</v>
      </c>
      <c r="C560" s="64">
        <v>55</v>
      </c>
      <c r="D560" s="18">
        <v>557</v>
      </c>
      <c r="E560" s="21">
        <f t="shared" ca="1" si="144"/>
        <v>2005.1065968384387</v>
      </c>
      <c r="F560" s="22">
        <f t="shared" ca="1" si="145"/>
        <v>164.43827434777174</v>
      </c>
      <c r="G560" s="23">
        <v>557</v>
      </c>
      <c r="H560" s="24">
        <f t="shared" ca="1" si="146"/>
        <v>2001.7768699999999</v>
      </c>
      <c r="I560" s="25">
        <f t="shared" ca="1" si="147"/>
        <v>164.8045443</v>
      </c>
      <c r="J560" s="155"/>
      <c r="K560" s="155"/>
      <c r="L560" s="129">
        <f t="shared" si="152"/>
        <v>0</v>
      </c>
      <c r="AX560">
        <f t="shared" ca="1" si="155"/>
        <v>299.64462600000002</v>
      </c>
      <c r="AY560">
        <f t="shared" ca="1" si="148"/>
        <v>280.35537399999998</v>
      </c>
      <c r="AZ560" cm="1">
        <f t="array" aca="1" ref="AZ560" ca="1">_xlfn.LET(_xlpm.rozsah, $J$3:$J$10001,_xlpm.podminka, (_xlpm.rozsah&gt;H560)*(ISNUMBER(_xlpm.rozsah)),_xlpm.indexy, IF(_xlpm.podminka, ROW(_xlpm.rozsah)-MIN(ROW(_xlpm.rozsah))+1),_xlpm.prvni, MIN(_xlpm.indexy),_xlpm.finalni, IF(_xlpm.prvni=1, 2, _xlpm.prvni),INDEX(_xlpm.rozsah, _xlpm.finalni))</f>
        <v>2100</v>
      </c>
      <c r="BA560" cm="1">
        <f t="array" aca="1" ref="BA560" ca="1">INDEX($J$3:$J$10001,MATCH(AZ560,$J$3:$J$10004,0)-1)</f>
        <v>2000</v>
      </c>
      <c r="BB560">
        <f t="shared" ca="1" si="157"/>
        <v>280</v>
      </c>
      <c r="BC560">
        <f t="shared" ca="1" si="157"/>
        <v>300</v>
      </c>
      <c r="BD560">
        <f t="shared" ca="1" si="156"/>
        <v>-20</v>
      </c>
      <c r="BE560">
        <f t="shared" ca="1" si="149"/>
        <v>299.64462600000002</v>
      </c>
      <c r="BF560">
        <f t="shared" ca="1" si="153"/>
        <v>298.97868063231226</v>
      </c>
      <c r="BG560">
        <f t="shared" ca="1" si="150"/>
        <v>281.02131936768774</v>
      </c>
      <c r="BH560" cm="1">
        <f t="array" aca="1" ref="BH560" ca="1">_xlfn.LET(_xlpm.rozsah, $J$3:$J$10001,_xlpm.podminka, (_xlpm.rozsah&gt;E560)*(ISNUMBER(_xlpm.rozsah)),_xlpm.indexy, IF(_xlpm.podminka, ROW(_xlpm.rozsah)-MIN(ROW(_xlpm.rozsah))+1),_xlpm.prvni, MIN(_xlpm.indexy),_xlpm.finalni, IF(_xlpm.prvni=1, 2, _xlpm.prvni),INDEX(_xlpm.rozsah, _xlpm.finalni))</f>
        <v>2100</v>
      </c>
      <c r="BI560" cm="1">
        <f t="array" aca="1" ref="BI560" ca="1">INDEX($J$3:$J$10001,MATCH(BH560,$J$3:$J$10004,0)-1)</f>
        <v>2000</v>
      </c>
      <c r="BJ560">
        <f t="shared" ca="1" si="158"/>
        <v>280</v>
      </c>
      <c r="BK560">
        <f t="shared" ca="1" si="158"/>
        <v>300</v>
      </c>
      <c r="BL560">
        <f t="shared" ca="1" si="154"/>
        <v>-20</v>
      </c>
      <c r="BM560">
        <f t="shared" ca="1" si="151"/>
        <v>298.97868063231226</v>
      </c>
    </row>
    <row r="561" spans="1:65" x14ac:dyDescent="0.25">
      <c r="A561" s="64">
        <v>558</v>
      </c>
      <c r="B561" s="64">
        <v>89</v>
      </c>
      <c r="C561" s="64">
        <v>49</v>
      </c>
      <c r="D561" s="18">
        <v>558</v>
      </c>
      <c r="E561" s="21">
        <f t="shared" ca="1" si="144"/>
        <v>2066.52337786613</v>
      </c>
      <c r="F561" s="22">
        <f t="shared" ca="1" si="145"/>
        <v>140.48070896911926</v>
      </c>
      <c r="G561" s="28">
        <v>558</v>
      </c>
      <c r="H561" s="24">
        <f t="shared" ca="1" si="146"/>
        <v>2063.0369579999997</v>
      </c>
      <c r="I561" s="25">
        <f t="shared" ca="1" si="147"/>
        <v>140.82237811600004</v>
      </c>
      <c r="J561" s="155"/>
      <c r="K561" s="155"/>
      <c r="L561" s="129">
        <f t="shared" si="152"/>
        <v>0</v>
      </c>
      <c r="AX561">
        <f t="shared" ca="1" si="155"/>
        <v>287.39260840000009</v>
      </c>
      <c r="AY561">
        <f t="shared" ca="1" si="148"/>
        <v>292.60739159999991</v>
      </c>
      <c r="AZ561" cm="1">
        <f t="array" aca="1" ref="AZ561" ca="1">_xlfn.LET(_xlpm.rozsah, $J$3:$J$10001,_xlpm.podminka, (_xlpm.rozsah&gt;H561)*(ISNUMBER(_xlpm.rozsah)),_xlpm.indexy, IF(_xlpm.podminka, ROW(_xlpm.rozsah)-MIN(ROW(_xlpm.rozsah))+1),_xlpm.prvni, MIN(_xlpm.indexy),_xlpm.finalni, IF(_xlpm.prvni=1, 2, _xlpm.prvni),INDEX(_xlpm.rozsah, _xlpm.finalni))</f>
        <v>2100</v>
      </c>
      <c r="BA561" cm="1">
        <f t="array" aca="1" ref="BA561" ca="1">INDEX($J$3:$J$10001,MATCH(AZ561,$J$3:$J$10004,0)-1)</f>
        <v>2000</v>
      </c>
      <c r="BB561">
        <f t="shared" ca="1" si="157"/>
        <v>280</v>
      </c>
      <c r="BC561">
        <f t="shared" ca="1" si="157"/>
        <v>300</v>
      </c>
      <c r="BD561">
        <f t="shared" ca="1" si="156"/>
        <v>-20</v>
      </c>
      <c r="BE561">
        <f t="shared" ca="1" si="149"/>
        <v>287.39260840000009</v>
      </c>
      <c r="BF561">
        <f t="shared" ca="1" si="153"/>
        <v>286.69532442677399</v>
      </c>
      <c r="BG561">
        <f t="shared" ca="1" si="150"/>
        <v>293.30467557322601</v>
      </c>
      <c r="BH561" cm="1">
        <f t="array" aca="1" ref="BH561" ca="1">_xlfn.LET(_xlpm.rozsah, $J$3:$J$10001,_xlpm.podminka, (_xlpm.rozsah&gt;E561)*(ISNUMBER(_xlpm.rozsah)),_xlpm.indexy, IF(_xlpm.podminka, ROW(_xlpm.rozsah)-MIN(ROW(_xlpm.rozsah))+1),_xlpm.prvni, MIN(_xlpm.indexy),_xlpm.finalni, IF(_xlpm.prvni=1, 2, _xlpm.prvni),INDEX(_xlpm.rozsah, _xlpm.finalni))</f>
        <v>2100</v>
      </c>
      <c r="BI561" cm="1">
        <f t="array" aca="1" ref="BI561" ca="1">INDEX($J$3:$J$10001,MATCH(BH561,$J$3:$J$10004,0)-1)</f>
        <v>2000</v>
      </c>
      <c r="BJ561">
        <f t="shared" ca="1" si="158"/>
        <v>280</v>
      </c>
      <c r="BK561">
        <f t="shared" ca="1" si="158"/>
        <v>300</v>
      </c>
      <c r="BL561">
        <f t="shared" ca="1" si="154"/>
        <v>-20</v>
      </c>
      <c r="BM561">
        <f t="shared" ca="1" si="151"/>
        <v>286.69532442677399</v>
      </c>
    </row>
    <row r="562" spans="1:65" x14ac:dyDescent="0.25">
      <c r="A562" s="64">
        <v>559</v>
      </c>
      <c r="B562" s="64">
        <v>87</v>
      </c>
      <c r="C562" s="64">
        <v>70</v>
      </c>
      <c r="D562" s="18">
        <v>559</v>
      </c>
      <c r="E562" s="21">
        <f t="shared" ca="1" si="144"/>
        <v>2035.8149873522843</v>
      </c>
      <c r="F562" s="22">
        <f t="shared" ca="1" si="145"/>
        <v>204.98590177068021</v>
      </c>
      <c r="G562" s="23">
        <v>559</v>
      </c>
      <c r="H562" s="24">
        <f t="shared" ca="1" si="146"/>
        <v>2032.4069139999999</v>
      </c>
      <c r="I562" s="25">
        <f t="shared" ca="1" si="147"/>
        <v>205.46303204</v>
      </c>
      <c r="J562" s="155"/>
      <c r="K562" s="155"/>
      <c r="L562" s="129">
        <f t="shared" si="152"/>
        <v>0</v>
      </c>
      <c r="AX562">
        <f t="shared" ca="1" si="155"/>
        <v>293.51861719999999</v>
      </c>
      <c r="AY562">
        <f t="shared" ca="1" si="148"/>
        <v>286.48138280000001</v>
      </c>
      <c r="AZ562" cm="1">
        <f t="array" aca="1" ref="AZ562" ca="1">_xlfn.LET(_xlpm.rozsah, $J$3:$J$10001,_xlpm.podminka, (_xlpm.rozsah&gt;H562)*(ISNUMBER(_xlpm.rozsah)),_xlpm.indexy, IF(_xlpm.podminka, ROW(_xlpm.rozsah)-MIN(ROW(_xlpm.rozsah))+1),_xlpm.prvni, MIN(_xlpm.indexy),_xlpm.finalni, IF(_xlpm.prvni=1, 2, _xlpm.prvni),INDEX(_xlpm.rozsah, _xlpm.finalni))</f>
        <v>2100</v>
      </c>
      <c r="BA562" cm="1">
        <f t="array" aca="1" ref="BA562" ca="1">INDEX($J$3:$J$10001,MATCH(AZ562,$J$3:$J$10004,0)-1)</f>
        <v>2000</v>
      </c>
      <c r="BB562">
        <f t="shared" ca="1" si="157"/>
        <v>280</v>
      </c>
      <c r="BC562">
        <f t="shared" ca="1" si="157"/>
        <v>300</v>
      </c>
      <c r="BD562">
        <f t="shared" ca="1" si="156"/>
        <v>-20</v>
      </c>
      <c r="BE562">
        <f t="shared" ca="1" si="149"/>
        <v>293.51861719999999</v>
      </c>
      <c r="BF562">
        <f t="shared" ca="1" si="153"/>
        <v>292.83700252954316</v>
      </c>
      <c r="BG562">
        <f t="shared" ca="1" si="150"/>
        <v>287.16299747045684</v>
      </c>
      <c r="BH562" cm="1">
        <f t="array" aca="1" ref="BH562" ca="1">_xlfn.LET(_xlpm.rozsah, $J$3:$J$10001,_xlpm.podminka, (_xlpm.rozsah&gt;E562)*(ISNUMBER(_xlpm.rozsah)),_xlpm.indexy, IF(_xlpm.podminka, ROW(_xlpm.rozsah)-MIN(ROW(_xlpm.rozsah))+1),_xlpm.prvni, MIN(_xlpm.indexy),_xlpm.finalni, IF(_xlpm.prvni=1, 2, _xlpm.prvni),INDEX(_xlpm.rozsah, _xlpm.finalni))</f>
        <v>2100</v>
      </c>
      <c r="BI562" cm="1">
        <f t="array" aca="1" ref="BI562" ca="1">INDEX($J$3:$J$10001,MATCH(BH562,$J$3:$J$10004,0)-1)</f>
        <v>2000</v>
      </c>
      <c r="BJ562">
        <f t="shared" ca="1" si="158"/>
        <v>280</v>
      </c>
      <c r="BK562">
        <f t="shared" ca="1" si="158"/>
        <v>300</v>
      </c>
      <c r="BL562">
        <f t="shared" ca="1" si="154"/>
        <v>-20</v>
      </c>
      <c r="BM562">
        <f t="shared" ca="1" si="151"/>
        <v>292.83700252954316</v>
      </c>
    </row>
    <row r="563" spans="1:65" x14ac:dyDescent="0.25">
      <c r="A563" s="64">
        <v>560</v>
      </c>
      <c r="B563" s="64">
        <v>91</v>
      </c>
      <c r="C563" s="64">
        <v>39</v>
      </c>
      <c r="D563" s="18">
        <v>560</v>
      </c>
      <c r="E563" s="21">
        <f t="shared" ca="1" si="144"/>
        <v>2097.2317683799756</v>
      </c>
      <c r="F563" s="22">
        <f t="shared" ca="1" si="145"/>
        <v>109.41592206636192</v>
      </c>
      <c r="G563" s="28">
        <v>560</v>
      </c>
      <c r="H563" s="24">
        <f t="shared" ca="1" si="146"/>
        <v>2093.6670020000001</v>
      </c>
      <c r="I563" s="25">
        <f t="shared" ca="1" si="147"/>
        <v>109.69397384399997</v>
      </c>
      <c r="J563" s="155"/>
      <c r="K563" s="155"/>
      <c r="L563" s="129">
        <f t="shared" si="152"/>
        <v>0</v>
      </c>
      <c r="AX563">
        <f t="shared" ca="1" si="155"/>
        <v>281.26659959999995</v>
      </c>
      <c r="AY563">
        <f t="shared" ca="1" si="148"/>
        <v>298.73340040000005</v>
      </c>
      <c r="AZ563" cm="1">
        <f t="array" aca="1" ref="AZ563" ca="1">_xlfn.LET(_xlpm.rozsah, $J$3:$J$10001,_xlpm.podminka, (_xlpm.rozsah&gt;H563)*(ISNUMBER(_xlpm.rozsah)),_xlpm.indexy, IF(_xlpm.podminka, ROW(_xlpm.rozsah)-MIN(ROW(_xlpm.rozsah))+1),_xlpm.prvni, MIN(_xlpm.indexy),_xlpm.finalni, IF(_xlpm.prvni=1, 2, _xlpm.prvni),INDEX(_xlpm.rozsah, _xlpm.finalni))</f>
        <v>2100</v>
      </c>
      <c r="BA563" cm="1">
        <f t="array" aca="1" ref="BA563" ca="1">INDEX($J$3:$J$10001,MATCH(AZ563,$J$3:$J$10004,0)-1)</f>
        <v>2000</v>
      </c>
      <c r="BB563">
        <f t="shared" ca="1" si="157"/>
        <v>280</v>
      </c>
      <c r="BC563">
        <f t="shared" ca="1" si="157"/>
        <v>300</v>
      </c>
      <c r="BD563">
        <f t="shared" ca="1" si="156"/>
        <v>-20</v>
      </c>
      <c r="BE563">
        <f t="shared" ca="1" si="149"/>
        <v>281.26659959999995</v>
      </c>
      <c r="BF563">
        <f t="shared" ca="1" si="153"/>
        <v>280.55364632400489</v>
      </c>
      <c r="BG563">
        <f t="shared" ca="1" si="150"/>
        <v>299.44635367599511</v>
      </c>
      <c r="BH563" cm="1">
        <f t="array" aca="1" ref="BH563" ca="1">_xlfn.LET(_xlpm.rozsah, $J$3:$J$10001,_xlpm.podminka, (_xlpm.rozsah&gt;E563)*(ISNUMBER(_xlpm.rozsah)),_xlpm.indexy, IF(_xlpm.podminka, ROW(_xlpm.rozsah)-MIN(ROW(_xlpm.rozsah))+1),_xlpm.prvni, MIN(_xlpm.indexy),_xlpm.finalni, IF(_xlpm.prvni=1, 2, _xlpm.prvni),INDEX(_xlpm.rozsah, _xlpm.finalni))</f>
        <v>2100</v>
      </c>
      <c r="BI563" cm="1">
        <f t="array" aca="1" ref="BI563" ca="1">INDEX($J$3:$J$10001,MATCH(BH563,$J$3:$J$10004,0)-1)</f>
        <v>2000</v>
      </c>
      <c r="BJ563">
        <f t="shared" ca="1" si="158"/>
        <v>280</v>
      </c>
      <c r="BK563">
        <f t="shared" ca="1" si="158"/>
        <v>300</v>
      </c>
      <c r="BL563">
        <f t="shared" ca="1" si="154"/>
        <v>-20</v>
      </c>
      <c r="BM563">
        <f t="shared" ca="1" si="151"/>
        <v>280.55364632400489</v>
      </c>
    </row>
    <row r="564" spans="1:65" x14ac:dyDescent="0.25">
      <c r="A564" s="64">
        <v>561</v>
      </c>
      <c r="B564" s="64">
        <v>72</v>
      </c>
      <c r="C564" s="64">
        <v>3</v>
      </c>
      <c r="D564" s="18">
        <v>561</v>
      </c>
      <c r="E564" s="21">
        <f t="shared" ca="1" si="144"/>
        <v>1805.5020584984422</v>
      </c>
      <c r="F564" s="22">
        <f t="shared" ca="1" si="145"/>
        <v>9.9619395016579446</v>
      </c>
      <c r="G564" s="23">
        <v>561</v>
      </c>
      <c r="H564" s="24">
        <f t="shared" ca="1" si="146"/>
        <v>1802.6815839999999</v>
      </c>
      <c r="I564" s="25">
        <f t="shared" ca="1" si="147"/>
        <v>9.9763239216000006</v>
      </c>
      <c r="J564" s="155"/>
      <c r="K564" s="155"/>
      <c r="L564" s="129">
        <f t="shared" si="152"/>
        <v>0</v>
      </c>
      <c r="AX564">
        <f t="shared" ca="1" si="155"/>
        <v>332.54413072</v>
      </c>
      <c r="AY564">
        <f t="shared" ca="1" si="148"/>
        <v>316.45586928</v>
      </c>
      <c r="AZ564" cm="1">
        <f t="array" aca="1" ref="AZ564" ca="1">_xlfn.LET(_xlpm.rozsah, $J$3:$J$10001,_xlpm.podminka, (_xlpm.rozsah&gt;H564)*(ISNUMBER(_xlpm.rozsah)),_xlpm.indexy, IF(_xlpm.podminka, ROW(_xlpm.rozsah)-MIN(ROW(_xlpm.rozsah))+1),_xlpm.prvni, MIN(_xlpm.indexy),_xlpm.finalni, IF(_xlpm.prvni=1, 2, _xlpm.prvni),INDEX(_xlpm.rozsah, _xlpm.finalni))</f>
        <v>1900</v>
      </c>
      <c r="BA564" cm="1">
        <f t="array" aca="1" ref="BA564" ca="1">INDEX($J$3:$J$10001,MATCH(AZ564,$J$3:$J$10004,0)-1)</f>
        <v>1800</v>
      </c>
      <c r="BB564">
        <f t="shared" ca="1" si="157"/>
        <v>316</v>
      </c>
      <c r="BC564">
        <f t="shared" ca="1" si="157"/>
        <v>333</v>
      </c>
      <c r="BD564">
        <f t="shared" ca="1" si="156"/>
        <v>-17</v>
      </c>
      <c r="BE564">
        <f t="shared" ca="1" si="149"/>
        <v>332.54413072</v>
      </c>
      <c r="BF564">
        <f t="shared" ca="1" si="153"/>
        <v>332.06465005526479</v>
      </c>
      <c r="BG564">
        <f t="shared" ca="1" si="150"/>
        <v>316.93534994473521</v>
      </c>
      <c r="BH564" cm="1">
        <f t="array" aca="1" ref="BH564" ca="1">_xlfn.LET(_xlpm.rozsah, $J$3:$J$10001,_xlpm.podminka, (_xlpm.rozsah&gt;E564)*(ISNUMBER(_xlpm.rozsah)),_xlpm.indexy, IF(_xlpm.podminka, ROW(_xlpm.rozsah)-MIN(ROW(_xlpm.rozsah))+1),_xlpm.prvni, MIN(_xlpm.indexy),_xlpm.finalni, IF(_xlpm.prvni=1, 2, _xlpm.prvni),INDEX(_xlpm.rozsah, _xlpm.finalni))</f>
        <v>1900</v>
      </c>
      <c r="BI564" cm="1">
        <f t="array" aca="1" ref="BI564" ca="1">INDEX($J$3:$J$10001,MATCH(BH564,$J$3:$J$10004,0)-1)</f>
        <v>1800</v>
      </c>
      <c r="BJ564">
        <f t="shared" ca="1" si="158"/>
        <v>316</v>
      </c>
      <c r="BK564">
        <f t="shared" ca="1" si="158"/>
        <v>333</v>
      </c>
      <c r="BL564">
        <f t="shared" ca="1" si="154"/>
        <v>-17</v>
      </c>
      <c r="BM564">
        <f t="shared" ca="1" si="151"/>
        <v>332.06465005526479</v>
      </c>
    </row>
    <row r="565" spans="1:65" x14ac:dyDescent="0.25">
      <c r="A565" s="64">
        <v>562</v>
      </c>
      <c r="B565" s="64">
        <v>43</v>
      </c>
      <c r="C565" s="64">
        <v>25</v>
      </c>
      <c r="D565" s="18">
        <v>562</v>
      </c>
      <c r="E565" s="21">
        <f t="shared" ca="1" si="144"/>
        <v>1360.2303960476806</v>
      </c>
      <c r="F565" s="22">
        <f t="shared" ca="1" si="145"/>
        <v>89.005759901192008</v>
      </c>
      <c r="G565" s="28">
        <v>562</v>
      </c>
      <c r="H565" s="24">
        <f t="shared" ca="1" si="146"/>
        <v>1358.545946</v>
      </c>
      <c r="I565" s="25">
        <f t="shared" ca="1" si="147"/>
        <v>88.963648649999996</v>
      </c>
      <c r="J565" s="155"/>
      <c r="K565" s="155"/>
      <c r="L565" s="129">
        <f t="shared" si="152"/>
        <v>0</v>
      </c>
      <c r="AX565">
        <f t="shared" ca="1" si="155"/>
        <v>355.85459459999998</v>
      </c>
      <c r="AY565">
        <f t="shared" ca="1" si="148"/>
        <v>355.85459459999998</v>
      </c>
      <c r="AZ565" cm="1">
        <f t="array" aca="1" ref="AZ565" ca="1">_xlfn.LET(_xlpm.rozsah, $J$3:$J$10001,_xlpm.podminka, (_xlpm.rozsah&gt;H565)*(ISNUMBER(_xlpm.rozsah)),_xlpm.indexy, IF(_xlpm.podminka, ROW(_xlpm.rozsah)-MIN(ROW(_xlpm.rozsah))+1),_xlpm.prvni, MIN(_xlpm.indexy),_xlpm.finalni, IF(_xlpm.prvni=1, 2, _xlpm.prvni),INDEX(_xlpm.rozsah, _xlpm.finalni))</f>
        <v>1400</v>
      </c>
      <c r="BA565" cm="1">
        <f t="array" aca="1" ref="BA565" ca="1">INDEX($J$3:$J$10001,MATCH(AZ565,$J$3:$J$10004,0)-1)</f>
        <v>1300</v>
      </c>
      <c r="BB565">
        <f t="shared" ca="1" si="157"/>
        <v>360</v>
      </c>
      <c r="BC565">
        <f t="shared" ca="1" si="157"/>
        <v>350</v>
      </c>
      <c r="BD565">
        <f t="shared" ca="1" si="156"/>
        <v>10</v>
      </c>
      <c r="BE565">
        <f t="shared" ca="1" si="149"/>
        <v>354.14540540000002</v>
      </c>
      <c r="BF565">
        <f t="shared" ca="1" si="153"/>
        <v>356.02303960476809</v>
      </c>
      <c r="BG565">
        <f t="shared" ca="1" si="150"/>
        <v>356.02303960476809</v>
      </c>
      <c r="BH565" cm="1">
        <f t="array" aca="1" ref="BH565" ca="1">_xlfn.LET(_xlpm.rozsah, $J$3:$J$10001,_xlpm.podminka, (_xlpm.rozsah&gt;E565)*(ISNUMBER(_xlpm.rozsah)),_xlpm.indexy, IF(_xlpm.podminka, ROW(_xlpm.rozsah)-MIN(ROW(_xlpm.rozsah))+1),_xlpm.prvni, MIN(_xlpm.indexy),_xlpm.finalni, IF(_xlpm.prvni=1, 2, _xlpm.prvni),INDEX(_xlpm.rozsah, _xlpm.finalni))</f>
        <v>1400</v>
      </c>
      <c r="BI565" cm="1">
        <f t="array" aca="1" ref="BI565" ca="1">INDEX($J$3:$J$10001,MATCH(BH565,$J$3:$J$10004,0)-1)</f>
        <v>1300</v>
      </c>
      <c r="BJ565">
        <f t="shared" ca="1" si="158"/>
        <v>360</v>
      </c>
      <c r="BK565">
        <f t="shared" ca="1" si="158"/>
        <v>350</v>
      </c>
      <c r="BL565">
        <f t="shared" ca="1" si="154"/>
        <v>10</v>
      </c>
      <c r="BM565">
        <f t="shared" ca="1" si="151"/>
        <v>353.97696039523191</v>
      </c>
    </row>
    <row r="566" spans="1:65" x14ac:dyDescent="0.25">
      <c r="A566" s="64">
        <v>563</v>
      </c>
      <c r="B566" s="64">
        <v>30</v>
      </c>
      <c r="C566" s="64">
        <v>60</v>
      </c>
      <c r="D566" s="18">
        <v>563</v>
      </c>
      <c r="E566" s="21">
        <f t="shared" ca="1" si="144"/>
        <v>1160.6258577076842</v>
      </c>
      <c r="F566" s="22">
        <f t="shared" ca="1" si="145"/>
        <v>187.27510292492209</v>
      </c>
      <c r="G566" s="23">
        <v>563</v>
      </c>
      <c r="H566" s="24">
        <f t="shared" ca="1" si="146"/>
        <v>1159.45066</v>
      </c>
      <c r="I566" s="25">
        <f t="shared" ca="1" si="147"/>
        <v>187.13407919999997</v>
      </c>
      <c r="J566" s="155"/>
      <c r="K566" s="155"/>
      <c r="L566" s="129">
        <f t="shared" si="152"/>
        <v>0</v>
      </c>
      <c r="AX566">
        <f t="shared" ca="1" si="155"/>
        <v>311.89013199999999</v>
      </c>
      <c r="AY566">
        <f t="shared" ca="1" si="148"/>
        <v>311.89013199999999</v>
      </c>
      <c r="AZ566" cm="1">
        <f t="array" aca="1" ref="AZ566" ca="1">_xlfn.LET(_xlpm.rozsah, $J$3:$J$10001,_xlpm.podminka, (_xlpm.rozsah&gt;H566)*(ISNUMBER(_xlpm.rozsah)),_xlpm.indexy, IF(_xlpm.podminka, ROW(_xlpm.rozsah)-MIN(ROW(_xlpm.rozsah))+1),_xlpm.prvni, MIN(_xlpm.indexy),_xlpm.finalni, IF(_xlpm.prvni=1, 2, _xlpm.prvni),INDEX(_xlpm.rozsah, _xlpm.finalni))</f>
        <v>1200</v>
      </c>
      <c r="BA566" cm="1">
        <f t="array" aca="1" ref="BA566" ca="1">INDEX($J$3:$J$10001,MATCH(AZ566,$J$3:$J$10004,0)-1)</f>
        <v>1100</v>
      </c>
      <c r="BB566">
        <f t="shared" ca="1" si="157"/>
        <v>320</v>
      </c>
      <c r="BC566">
        <f t="shared" ca="1" si="157"/>
        <v>300</v>
      </c>
      <c r="BD566">
        <f t="shared" ca="1" si="156"/>
        <v>20</v>
      </c>
      <c r="BE566">
        <f t="shared" ca="1" si="149"/>
        <v>308.10986800000001</v>
      </c>
      <c r="BF566">
        <f t="shared" ca="1" si="153"/>
        <v>312.12517154153682</v>
      </c>
      <c r="BG566">
        <f t="shared" ca="1" si="150"/>
        <v>312.12517154153682</v>
      </c>
      <c r="BH566" cm="1">
        <f t="array" aca="1" ref="BH566" ca="1">_xlfn.LET(_xlpm.rozsah, $J$3:$J$10001,_xlpm.podminka, (_xlpm.rozsah&gt;E566)*(ISNUMBER(_xlpm.rozsah)),_xlpm.indexy, IF(_xlpm.podminka, ROW(_xlpm.rozsah)-MIN(ROW(_xlpm.rozsah))+1),_xlpm.prvni, MIN(_xlpm.indexy),_xlpm.finalni, IF(_xlpm.prvni=1, 2, _xlpm.prvni),INDEX(_xlpm.rozsah, _xlpm.finalni))</f>
        <v>1200</v>
      </c>
      <c r="BI566" cm="1">
        <f t="array" aca="1" ref="BI566" ca="1">INDEX($J$3:$J$10001,MATCH(BH566,$J$3:$J$10004,0)-1)</f>
        <v>1100</v>
      </c>
      <c r="BJ566">
        <f t="shared" ca="1" si="158"/>
        <v>320</v>
      </c>
      <c r="BK566">
        <f t="shared" ca="1" si="158"/>
        <v>300</v>
      </c>
      <c r="BL566">
        <f t="shared" ca="1" si="154"/>
        <v>20</v>
      </c>
      <c r="BM566">
        <f t="shared" ca="1" si="151"/>
        <v>307.87482845846318</v>
      </c>
    </row>
    <row r="567" spans="1:65" x14ac:dyDescent="0.25">
      <c r="A567" s="64">
        <v>564</v>
      </c>
      <c r="B567" s="64">
        <v>40</v>
      </c>
      <c r="C567" s="64">
        <v>45</v>
      </c>
      <c r="D567" s="18">
        <v>564</v>
      </c>
      <c r="E567" s="21">
        <f t="shared" ca="1" si="144"/>
        <v>1314.1678102769124</v>
      </c>
      <c r="F567" s="22">
        <f t="shared" ca="1" si="145"/>
        <v>158.13755146246106</v>
      </c>
      <c r="G567" s="28">
        <v>564</v>
      </c>
      <c r="H567" s="24">
        <f t="shared" ca="1" si="146"/>
        <v>1312.60088</v>
      </c>
      <c r="I567" s="25">
        <f t="shared" ca="1" si="147"/>
        <v>158.06703959999999</v>
      </c>
      <c r="J567" s="155"/>
      <c r="K567" s="155"/>
      <c r="L567" s="129">
        <f t="shared" si="152"/>
        <v>0</v>
      </c>
      <c r="AX567">
        <f t="shared" ca="1" si="155"/>
        <v>351.260088</v>
      </c>
      <c r="AY567">
        <f t="shared" ca="1" si="148"/>
        <v>351.260088</v>
      </c>
      <c r="AZ567" cm="1">
        <f t="array" aca="1" ref="AZ567" ca="1">_xlfn.LET(_xlpm.rozsah, $J$3:$J$10001,_xlpm.podminka, (_xlpm.rozsah&gt;H567)*(ISNUMBER(_xlpm.rozsah)),_xlpm.indexy, IF(_xlpm.podminka, ROW(_xlpm.rozsah)-MIN(ROW(_xlpm.rozsah))+1),_xlpm.prvni, MIN(_xlpm.indexy),_xlpm.finalni, IF(_xlpm.prvni=1, 2, _xlpm.prvni),INDEX(_xlpm.rozsah, _xlpm.finalni))</f>
        <v>1400</v>
      </c>
      <c r="BA567" cm="1">
        <f t="array" aca="1" ref="BA567" ca="1">INDEX($J$3:$J$10001,MATCH(AZ567,$J$3:$J$10004,0)-1)</f>
        <v>1300</v>
      </c>
      <c r="BB567">
        <f t="shared" ca="1" si="157"/>
        <v>360</v>
      </c>
      <c r="BC567">
        <f t="shared" ca="1" si="157"/>
        <v>350</v>
      </c>
      <c r="BD567">
        <f t="shared" ca="1" si="156"/>
        <v>10</v>
      </c>
      <c r="BE567">
        <f t="shared" ca="1" si="149"/>
        <v>358.739912</v>
      </c>
      <c r="BF567">
        <f t="shared" ca="1" si="153"/>
        <v>351.41678102769123</v>
      </c>
      <c r="BG567">
        <f t="shared" ca="1" si="150"/>
        <v>351.41678102769123</v>
      </c>
      <c r="BH567" cm="1">
        <f t="array" aca="1" ref="BH567" ca="1">_xlfn.LET(_xlpm.rozsah, $J$3:$J$10001,_xlpm.podminka, (_xlpm.rozsah&gt;E567)*(ISNUMBER(_xlpm.rozsah)),_xlpm.indexy, IF(_xlpm.podminka, ROW(_xlpm.rozsah)-MIN(ROW(_xlpm.rozsah))+1),_xlpm.prvni, MIN(_xlpm.indexy),_xlpm.finalni, IF(_xlpm.prvni=1, 2, _xlpm.prvni),INDEX(_xlpm.rozsah, _xlpm.finalni))</f>
        <v>1400</v>
      </c>
      <c r="BI567" cm="1">
        <f t="array" aca="1" ref="BI567" ca="1">INDEX($J$3:$J$10001,MATCH(BH567,$J$3:$J$10004,0)-1)</f>
        <v>1300</v>
      </c>
      <c r="BJ567">
        <f t="shared" ca="1" si="158"/>
        <v>360</v>
      </c>
      <c r="BK567">
        <f t="shared" ca="1" si="158"/>
        <v>350</v>
      </c>
      <c r="BL567">
        <f t="shared" ca="1" si="154"/>
        <v>10</v>
      </c>
      <c r="BM567">
        <f t="shared" ca="1" si="151"/>
        <v>358.58321897230877</v>
      </c>
    </row>
    <row r="568" spans="1:65" x14ac:dyDescent="0.25">
      <c r="A568" s="64">
        <v>565</v>
      </c>
      <c r="B568" s="64">
        <v>37</v>
      </c>
      <c r="C568" s="64">
        <v>32</v>
      </c>
      <c r="D568" s="18">
        <v>565</v>
      </c>
      <c r="E568" s="21">
        <f t="shared" ca="1" si="144"/>
        <v>1268.1052245061439</v>
      </c>
      <c r="F568" s="22">
        <f t="shared" ca="1" si="145"/>
        <v>108.93810155258981</v>
      </c>
      <c r="G568" s="23">
        <v>565</v>
      </c>
      <c r="H568" s="24">
        <f t="shared" ca="1" si="146"/>
        <v>1266.655814</v>
      </c>
      <c r="I568" s="25">
        <f t="shared" ca="1" si="147"/>
        <v>108.79895814399998</v>
      </c>
      <c r="J568" s="155"/>
      <c r="K568" s="155"/>
      <c r="L568" s="129">
        <f t="shared" si="152"/>
        <v>0</v>
      </c>
      <c r="AX568">
        <f t="shared" ca="1" si="155"/>
        <v>339.99674419999997</v>
      </c>
      <c r="AY568">
        <f t="shared" ca="1" si="148"/>
        <v>339.99674419999997</v>
      </c>
      <c r="AZ568" cm="1">
        <f t="array" aca="1" ref="AZ568" ca="1">_xlfn.LET(_xlpm.rozsah, $J$3:$J$10001,_xlpm.podminka, (_xlpm.rozsah&gt;H568)*(ISNUMBER(_xlpm.rozsah)),_xlpm.indexy, IF(_xlpm.podminka, ROW(_xlpm.rozsah)-MIN(ROW(_xlpm.rozsah))+1),_xlpm.prvni, MIN(_xlpm.indexy),_xlpm.finalni, IF(_xlpm.prvni=1, 2, _xlpm.prvni),INDEX(_xlpm.rozsah, _xlpm.finalni))</f>
        <v>1300</v>
      </c>
      <c r="BA568" cm="1">
        <f t="array" aca="1" ref="BA568" ca="1">INDEX($J$3:$J$10001,MATCH(AZ568,$J$3:$J$10004,0)-1)</f>
        <v>1200</v>
      </c>
      <c r="BB568">
        <f t="shared" ca="1" si="157"/>
        <v>350</v>
      </c>
      <c r="BC568">
        <f t="shared" ca="1" si="157"/>
        <v>320</v>
      </c>
      <c r="BD568">
        <f t="shared" ca="1" si="156"/>
        <v>30</v>
      </c>
      <c r="BE568">
        <f t="shared" ca="1" si="149"/>
        <v>330.00325580000003</v>
      </c>
      <c r="BF568">
        <f t="shared" ca="1" si="153"/>
        <v>340.43156735184317</v>
      </c>
      <c r="BG568">
        <f t="shared" ca="1" si="150"/>
        <v>340.43156735184317</v>
      </c>
      <c r="BH568" cm="1">
        <f t="array" aca="1" ref="BH568" ca="1">_xlfn.LET(_xlpm.rozsah, $J$3:$J$10001,_xlpm.podminka, (_xlpm.rozsah&gt;E568)*(ISNUMBER(_xlpm.rozsah)),_xlpm.indexy, IF(_xlpm.podminka, ROW(_xlpm.rozsah)-MIN(ROW(_xlpm.rozsah))+1),_xlpm.prvni, MIN(_xlpm.indexy),_xlpm.finalni, IF(_xlpm.prvni=1, 2, _xlpm.prvni),INDEX(_xlpm.rozsah, _xlpm.finalni))</f>
        <v>1300</v>
      </c>
      <c r="BI568" cm="1">
        <f t="array" aca="1" ref="BI568" ca="1">INDEX($J$3:$J$10001,MATCH(BH568,$J$3:$J$10004,0)-1)</f>
        <v>1200</v>
      </c>
      <c r="BJ568">
        <f t="shared" ca="1" si="158"/>
        <v>350</v>
      </c>
      <c r="BK568">
        <f t="shared" ca="1" si="158"/>
        <v>320</v>
      </c>
      <c r="BL568">
        <f t="shared" ca="1" si="154"/>
        <v>30</v>
      </c>
      <c r="BM568">
        <f t="shared" ca="1" si="151"/>
        <v>329.56843264815683</v>
      </c>
    </row>
    <row r="569" spans="1:65" x14ac:dyDescent="0.25">
      <c r="A569" s="64">
        <v>566</v>
      </c>
      <c r="B569" s="64">
        <v>37</v>
      </c>
      <c r="C569" s="64">
        <v>32</v>
      </c>
      <c r="D569" s="18">
        <v>566</v>
      </c>
      <c r="E569" s="21">
        <f t="shared" ca="1" si="144"/>
        <v>1268.1052245061439</v>
      </c>
      <c r="F569" s="22">
        <f t="shared" ca="1" si="145"/>
        <v>108.93810155258981</v>
      </c>
      <c r="G569" s="28">
        <v>566</v>
      </c>
      <c r="H569" s="24">
        <f t="shared" ca="1" si="146"/>
        <v>1266.655814</v>
      </c>
      <c r="I569" s="25">
        <f t="shared" ca="1" si="147"/>
        <v>108.79895814399998</v>
      </c>
      <c r="J569" s="155"/>
      <c r="K569" s="155"/>
      <c r="L569" s="129">
        <f t="shared" si="152"/>
        <v>0</v>
      </c>
      <c r="AX569">
        <f t="shared" ca="1" si="155"/>
        <v>339.99674419999997</v>
      </c>
      <c r="AY569">
        <f t="shared" ca="1" si="148"/>
        <v>339.99674419999997</v>
      </c>
      <c r="AZ569" cm="1">
        <f t="array" aca="1" ref="AZ569" ca="1">_xlfn.LET(_xlpm.rozsah, $J$3:$J$10001,_xlpm.podminka, (_xlpm.rozsah&gt;H569)*(ISNUMBER(_xlpm.rozsah)),_xlpm.indexy, IF(_xlpm.podminka, ROW(_xlpm.rozsah)-MIN(ROW(_xlpm.rozsah))+1),_xlpm.prvni, MIN(_xlpm.indexy),_xlpm.finalni, IF(_xlpm.prvni=1, 2, _xlpm.prvni),INDEX(_xlpm.rozsah, _xlpm.finalni))</f>
        <v>1300</v>
      </c>
      <c r="BA569" cm="1">
        <f t="array" aca="1" ref="BA569" ca="1">INDEX($J$3:$J$10001,MATCH(AZ569,$J$3:$J$10004,0)-1)</f>
        <v>1200</v>
      </c>
      <c r="BB569">
        <f t="shared" ca="1" si="157"/>
        <v>350</v>
      </c>
      <c r="BC569">
        <f t="shared" ca="1" si="157"/>
        <v>320</v>
      </c>
      <c r="BD569">
        <f t="shared" ca="1" si="156"/>
        <v>30</v>
      </c>
      <c r="BE569">
        <f t="shared" ca="1" si="149"/>
        <v>330.00325580000003</v>
      </c>
      <c r="BF569">
        <f t="shared" ca="1" si="153"/>
        <v>340.43156735184317</v>
      </c>
      <c r="BG569">
        <f t="shared" ca="1" si="150"/>
        <v>340.43156735184317</v>
      </c>
      <c r="BH569" cm="1">
        <f t="array" aca="1" ref="BH569" ca="1">_xlfn.LET(_xlpm.rozsah, $J$3:$J$10001,_xlpm.podminka, (_xlpm.rozsah&gt;E569)*(ISNUMBER(_xlpm.rozsah)),_xlpm.indexy, IF(_xlpm.podminka, ROW(_xlpm.rozsah)-MIN(ROW(_xlpm.rozsah))+1),_xlpm.prvni, MIN(_xlpm.indexy),_xlpm.finalni, IF(_xlpm.prvni=1, 2, _xlpm.prvni),INDEX(_xlpm.rozsah, _xlpm.finalni))</f>
        <v>1300</v>
      </c>
      <c r="BI569" cm="1">
        <f t="array" aca="1" ref="BI569" ca="1">INDEX($J$3:$J$10001,MATCH(BH569,$J$3:$J$10004,0)-1)</f>
        <v>1200</v>
      </c>
      <c r="BJ569">
        <f t="shared" ca="1" si="158"/>
        <v>350</v>
      </c>
      <c r="BK569">
        <f t="shared" ca="1" si="158"/>
        <v>320</v>
      </c>
      <c r="BL569">
        <f t="shared" ca="1" si="154"/>
        <v>30</v>
      </c>
      <c r="BM569">
        <f t="shared" ca="1" si="151"/>
        <v>329.56843264815683</v>
      </c>
    </row>
    <row r="570" spans="1:65" x14ac:dyDescent="0.25">
      <c r="A570" s="64">
        <v>567</v>
      </c>
      <c r="B570" s="64">
        <v>43</v>
      </c>
      <c r="C570" s="64">
        <v>70</v>
      </c>
      <c r="D570" s="18">
        <v>567</v>
      </c>
      <c r="E570" s="21">
        <f t="shared" ca="1" si="144"/>
        <v>1360.2303960476806</v>
      </c>
      <c r="F570" s="22">
        <f t="shared" ca="1" si="145"/>
        <v>249.21612772333768</v>
      </c>
      <c r="G570" s="23">
        <v>567</v>
      </c>
      <c r="H570" s="24">
        <f t="shared" ca="1" si="146"/>
        <v>1358.545946</v>
      </c>
      <c r="I570" s="25">
        <f t="shared" ca="1" si="147"/>
        <v>249.09821621999998</v>
      </c>
      <c r="J570" s="155"/>
      <c r="K570" s="155"/>
      <c r="L570" s="129">
        <f t="shared" si="152"/>
        <v>0</v>
      </c>
      <c r="AX570">
        <f t="shared" ca="1" si="155"/>
        <v>355.85459459999998</v>
      </c>
      <c r="AY570">
        <f t="shared" ca="1" si="148"/>
        <v>355.85459459999998</v>
      </c>
      <c r="AZ570" cm="1">
        <f t="array" aca="1" ref="AZ570" ca="1">_xlfn.LET(_xlpm.rozsah, $J$3:$J$10001,_xlpm.podminka, (_xlpm.rozsah&gt;H570)*(ISNUMBER(_xlpm.rozsah)),_xlpm.indexy, IF(_xlpm.podminka, ROW(_xlpm.rozsah)-MIN(ROW(_xlpm.rozsah))+1),_xlpm.prvni, MIN(_xlpm.indexy),_xlpm.finalni, IF(_xlpm.prvni=1, 2, _xlpm.prvni),INDEX(_xlpm.rozsah, _xlpm.finalni))</f>
        <v>1400</v>
      </c>
      <c r="BA570" cm="1">
        <f t="array" aca="1" ref="BA570" ca="1">INDEX($J$3:$J$10001,MATCH(AZ570,$J$3:$J$10004,0)-1)</f>
        <v>1300</v>
      </c>
      <c r="BB570">
        <f t="shared" ca="1" si="157"/>
        <v>360</v>
      </c>
      <c r="BC570">
        <f t="shared" ca="1" si="157"/>
        <v>350</v>
      </c>
      <c r="BD570">
        <f t="shared" ca="1" si="156"/>
        <v>10</v>
      </c>
      <c r="BE570">
        <f t="shared" ca="1" si="149"/>
        <v>354.14540540000002</v>
      </c>
      <c r="BF570">
        <f t="shared" ca="1" si="153"/>
        <v>356.02303960476809</v>
      </c>
      <c r="BG570">
        <f t="shared" ca="1" si="150"/>
        <v>356.02303960476809</v>
      </c>
      <c r="BH570" cm="1">
        <f t="array" aca="1" ref="BH570" ca="1">_xlfn.LET(_xlpm.rozsah, $J$3:$J$10001,_xlpm.podminka, (_xlpm.rozsah&gt;E570)*(ISNUMBER(_xlpm.rozsah)),_xlpm.indexy, IF(_xlpm.podminka, ROW(_xlpm.rozsah)-MIN(ROW(_xlpm.rozsah))+1),_xlpm.prvni, MIN(_xlpm.indexy),_xlpm.finalni, IF(_xlpm.prvni=1, 2, _xlpm.prvni),INDEX(_xlpm.rozsah, _xlpm.finalni))</f>
        <v>1400</v>
      </c>
      <c r="BI570" cm="1">
        <f t="array" aca="1" ref="BI570" ca="1">INDEX($J$3:$J$10001,MATCH(BH570,$J$3:$J$10004,0)-1)</f>
        <v>1300</v>
      </c>
      <c r="BJ570">
        <f t="shared" ca="1" si="158"/>
        <v>360</v>
      </c>
      <c r="BK570">
        <f t="shared" ca="1" si="158"/>
        <v>350</v>
      </c>
      <c r="BL570">
        <f t="shared" ca="1" si="154"/>
        <v>10</v>
      </c>
      <c r="BM570">
        <f t="shared" ca="1" si="151"/>
        <v>353.97696039523191</v>
      </c>
    </row>
    <row r="571" spans="1:65" x14ac:dyDescent="0.25">
      <c r="A571" s="64">
        <v>568</v>
      </c>
      <c r="B571" s="64">
        <v>70</v>
      </c>
      <c r="C571" s="64">
        <v>54</v>
      </c>
      <c r="D571" s="18">
        <v>568</v>
      </c>
      <c r="E571" s="21">
        <f t="shared" ca="1" si="144"/>
        <v>1774.7936679845966</v>
      </c>
      <c r="F571" s="22">
        <f t="shared" ca="1" si="145"/>
        <v>182.13394127901404</v>
      </c>
      <c r="G571" s="28">
        <v>568</v>
      </c>
      <c r="H571" s="24">
        <f t="shared" ca="1" si="146"/>
        <v>1772.0515399999999</v>
      </c>
      <c r="I571" s="25">
        <f t="shared" ca="1" si="147"/>
        <v>182.38566862799999</v>
      </c>
      <c r="J571" s="155"/>
      <c r="K571" s="155"/>
      <c r="L571" s="129">
        <f t="shared" si="152"/>
        <v>0</v>
      </c>
      <c r="AX571">
        <f t="shared" ca="1" si="155"/>
        <v>337.75123819999999</v>
      </c>
      <c r="AY571">
        <f t="shared" ca="1" si="148"/>
        <v>345.24876180000001</v>
      </c>
      <c r="AZ571" cm="1">
        <f t="array" aca="1" ref="AZ571" ca="1">_xlfn.LET(_xlpm.rozsah, $J$3:$J$10001,_xlpm.podminka, (_xlpm.rozsah&gt;H571)*(ISNUMBER(_xlpm.rozsah)),_xlpm.indexy, IF(_xlpm.podminka, ROW(_xlpm.rozsah)-MIN(ROW(_xlpm.rozsah))+1),_xlpm.prvni, MIN(_xlpm.indexy),_xlpm.finalni, IF(_xlpm.prvni=1, 2, _xlpm.prvni),INDEX(_xlpm.rozsah, _xlpm.finalni))</f>
        <v>1800</v>
      </c>
      <c r="BA571" cm="1">
        <f t="array" aca="1" ref="BA571" ca="1">INDEX($J$3:$J$10001,MATCH(AZ571,$J$3:$J$10004,0)-1)</f>
        <v>1700</v>
      </c>
      <c r="BB571">
        <f t="shared" ca="1" si="157"/>
        <v>333</v>
      </c>
      <c r="BC571">
        <f t="shared" ca="1" si="157"/>
        <v>350</v>
      </c>
      <c r="BD571">
        <f t="shared" ca="1" si="156"/>
        <v>-17</v>
      </c>
      <c r="BE571">
        <f t="shared" ca="1" si="149"/>
        <v>337.75123819999999</v>
      </c>
      <c r="BF571">
        <f t="shared" ca="1" si="153"/>
        <v>337.28507644261856</v>
      </c>
      <c r="BG571">
        <f t="shared" ca="1" si="150"/>
        <v>345.71492355738144</v>
      </c>
      <c r="BH571" cm="1">
        <f t="array" aca="1" ref="BH571" ca="1">_xlfn.LET(_xlpm.rozsah, $J$3:$J$10001,_xlpm.podminka, (_xlpm.rozsah&gt;E571)*(ISNUMBER(_xlpm.rozsah)),_xlpm.indexy, IF(_xlpm.podminka, ROW(_xlpm.rozsah)-MIN(ROW(_xlpm.rozsah))+1),_xlpm.prvni, MIN(_xlpm.indexy),_xlpm.finalni, IF(_xlpm.prvni=1, 2, _xlpm.prvni),INDEX(_xlpm.rozsah, _xlpm.finalni))</f>
        <v>1800</v>
      </c>
      <c r="BI571" cm="1">
        <f t="array" aca="1" ref="BI571" ca="1">INDEX($J$3:$J$10001,MATCH(BH571,$J$3:$J$10004,0)-1)</f>
        <v>1700</v>
      </c>
      <c r="BJ571">
        <f t="shared" ca="1" si="158"/>
        <v>333</v>
      </c>
      <c r="BK571">
        <f t="shared" ca="1" si="158"/>
        <v>350</v>
      </c>
      <c r="BL571">
        <f t="shared" ca="1" si="154"/>
        <v>-17</v>
      </c>
      <c r="BM571">
        <f t="shared" ca="1" si="151"/>
        <v>337.28507644261856</v>
      </c>
    </row>
    <row r="572" spans="1:65" x14ac:dyDescent="0.25">
      <c r="A572" s="64">
        <v>569</v>
      </c>
      <c r="B572" s="64">
        <v>77</v>
      </c>
      <c r="C572" s="64">
        <v>47</v>
      </c>
      <c r="D572" s="18">
        <v>569</v>
      </c>
      <c r="E572" s="21">
        <f t="shared" ca="1" si="144"/>
        <v>1882.2730347830561</v>
      </c>
      <c r="F572" s="22">
        <f t="shared" ca="1" si="145"/>
        <v>149.93638452083383</v>
      </c>
      <c r="G572" s="23">
        <v>569</v>
      </c>
      <c r="H572" s="24">
        <f t="shared" ca="1" si="146"/>
        <v>1879.2566939999999</v>
      </c>
      <c r="I572" s="25">
        <f t="shared" ca="1" si="147"/>
        <v>150.17739014940003</v>
      </c>
      <c r="J572" s="155"/>
      <c r="K572" s="155"/>
      <c r="L572" s="129">
        <f t="shared" si="152"/>
        <v>0</v>
      </c>
      <c r="AX572">
        <f t="shared" ca="1" si="155"/>
        <v>319.52636202000002</v>
      </c>
      <c r="AY572">
        <f t="shared" ca="1" si="148"/>
        <v>329.47363797999998</v>
      </c>
      <c r="AZ572" cm="1">
        <f t="array" aca="1" ref="AZ572" ca="1">_xlfn.LET(_xlpm.rozsah, $J$3:$J$10001,_xlpm.podminka, (_xlpm.rozsah&gt;H572)*(ISNUMBER(_xlpm.rozsah)),_xlpm.indexy, IF(_xlpm.podminka, ROW(_xlpm.rozsah)-MIN(ROW(_xlpm.rozsah))+1),_xlpm.prvni, MIN(_xlpm.indexy),_xlpm.finalni, IF(_xlpm.prvni=1, 2, _xlpm.prvni),INDEX(_xlpm.rozsah, _xlpm.finalni))</f>
        <v>1900</v>
      </c>
      <c r="BA572" cm="1">
        <f t="array" aca="1" ref="BA572" ca="1">INDEX($J$3:$J$10001,MATCH(AZ572,$J$3:$J$10004,0)-1)</f>
        <v>1800</v>
      </c>
      <c r="BB572">
        <f t="shared" ca="1" si="157"/>
        <v>316</v>
      </c>
      <c r="BC572">
        <f t="shared" ca="1" si="157"/>
        <v>333</v>
      </c>
      <c r="BD572">
        <f t="shared" ca="1" si="156"/>
        <v>-17</v>
      </c>
      <c r="BE572">
        <f t="shared" ca="1" si="149"/>
        <v>319.52636202000002</v>
      </c>
      <c r="BF572">
        <f t="shared" ca="1" si="153"/>
        <v>319.01358408688048</v>
      </c>
      <c r="BG572">
        <f t="shared" ca="1" si="150"/>
        <v>329.98641591311952</v>
      </c>
      <c r="BH572" cm="1">
        <f t="array" aca="1" ref="BH572" ca="1">_xlfn.LET(_xlpm.rozsah, $J$3:$J$10001,_xlpm.podminka, (_xlpm.rozsah&gt;E572)*(ISNUMBER(_xlpm.rozsah)),_xlpm.indexy, IF(_xlpm.podminka, ROW(_xlpm.rozsah)-MIN(ROW(_xlpm.rozsah))+1),_xlpm.prvni, MIN(_xlpm.indexy),_xlpm.finalni, IF(_xlpm.prvni=1, 2, _xlpm.prvni),INDEX(_xlpm.rozsah, _xlpm.finalni))</f>
        <v>1900</v>
      </c>
      <c r="BI572" cm="1">
        <f t="array" aca="1" ref="BI572" ca="1">INDEX($J$3:$J$10001,MATCH(BH572,$J$3:$J$10004,0)-1)</f>
        <v>1800</v>
      </c>
      <c r="BJ572">
        <f t="shared" ca="1" si="158"/>
        <v>316</v>
      </c>
      <c r="BK572">
        <f t="shared" ca="1" si="158"/>
        <v>333</v>
      </c>
      <c r="BL572">
        <f t="shared" ca="1" si="154"/>
        <v>-17</v>
      </c>
      <c r="BM572">
        <f t="shared" ca="1" si="151"/>
        <v>319.01358408688048</v>
      </c>
    </row>
    <row r="573" spans="1:65" x14ac:dyDescent="0.25">
      <c r="A573" s="64">
        <v>570</v>
      </c>
      <c r="B573" s="64">
        <v>79</v>
      </c>
      <c r="C573" s="64">
        <v>66</v>
      </c>
      <c r="D573" s="18">
        <v>570</v>
      </c>
      <c r="E573" s="21">
        <f t="shared" ca="1" si="144"/>
        <v>1912.9814252969018</v>
      </c>
      <c r="F573" s="22">
        <f t="shared" ca="1" si="145"/>
        <v>207.18916148864719</v>
      </c>
      <c r="G573" s="28">
        <v>570</v>
      </c>
      <c r="H573" s="24">
        <f t="shared" ca="1" si="146"/>
        <v>1909.8867379999999</v>
      </c>
      <c r="I573" s="25">
        <f t="shared" ca="1" si="147"/>
        <v>207.51596046720002</v>
      </c>
      <c r="J573" s="155"/>
      <c r="K573" s="155"/>
      <c r="L573" s="129">
        <f t="shared" si="152"/>
        <v>0</v>
      </c>
      <c r="AX573">
        <f t="shared" ca="1" si="155"/>
        <v>314.41812192000003</v>
      </c>
      <c r="AY573">
        <f t="shared" ca="1" si="148"/>
        <v>301.58187807999997</v>
      </c>
      <c r="AZ573" cm="1">
        <f t="array" aca="1" ref="AZ573" ca="1">_xlfn.LET(_xlpm.rozsah, $J$3:$J$10001,_xlpm.podminka, (_xlpm.rozsah&gt;H573)*(ISNUMBER(_xlpm.rozsah)),_xlpm.indexy, IF(_xlpm.podminka, ROW(_xlpm.rozsah)-MIN(ROW(_xlpm.rozsah))+1),_xlpm.prvni, MIN(_xlpm.indexy),_xlpm.finalni, IF(_xlpm.prvni=1, 2, _xlpm.prvni),INDEX(_xlpm.rozsah, _xlpm.finalni))</f>
        <v>2000</v>
      </c>
      <c r="BA573" cm="1">
        <f t="array" aca="1" ref="BA573" ca="1">INDEX($J$3:$J$10001,MATCH(AZ573,$J$3:$J$10004,0)-1)</f>
        <v>1900</v>
      </c>
      <c r="BB573">
        <f t="shared" ca="1" si="157"/>
        <v>300</v>
      </c>
      <c r="BC573">
        <f t="shared" ca="1" si="157"/>
        <v>316</v>
      </c>
      <c r="BD573">
        <f t="shared" ca="1" si="156"/>
        <v>-16</v>
      </c>
      <c r="BE573">
        <f t="shared" ca="1" si="149"/>
        <v>314.41812192000003</v>
      </c>
      <c r="BF573">
        <f t="shared" ca="1" si="153"/>
        <v>313.92297195249574</v>
      </c>
      <c r="BG573">
        <f t="shared" ca="1" si="150"/>
        <v>302.07702804750426</v>
      </c>
      <c r="BH573" cm="1">
        <f t="array" aca="1" ref="BH573" ca="1">_xlfn.LET(_xlpm.rozsah, $J$3:$J$10001,_xlpm.podminka, (_xlpm.rozsah&gt;E573)*(ISNUMBER(_xlpm.rozsah)),_xlpm.indexy, IF(_xlpm.podminka, ROW(_xlpm.rozsah)-MIN(ROW(_xlpm.rozsah))+1),_xlpm.prvni, MIN(_xlpm.indexy),_xlpm.finalni, IF(_xlpm.prvni=1, 2, _xlpm.prvni),INDEX(_xlpm.rozsah, _xlpm.finalni))</f>
        <v>2000</v>
      </c>
      <c r="BI573" cm="1">
        <f t="array" aca="1" ref="BI573" ca="1">INDEX($J$3:$J$10001,MATCH(BH573,$J$3:$J$10004,0)-1)</f>
        <v>1900</v>
      </c>
      <c r="BJ573">
        <f t="shared" ca="1" si="158"/>
        <v>300</v>
      </c>
      <c r="BK573">
        <f t="shared" ca="1" si="158"/>
        <v>316</v>
      </c>
      <c r="BL573">
        <f t="shared" ca="1" si="154"/>
        <v>-16</v>
      </c>
      <c r="BM573">
        <f t="shared" ca="1" si="151"/>
        <v>313.92297195249574</v>
      </c>
    </row>
    <row r="574" spans="1:65" x14ac:dyDescent="0.25">
      <c r="A574" s="64">
        <v>571</v>
      </c>
      <c r="B574" s="64">
        <v>85</v>
      </c>
      <c r="C574" s="64">
        <v>53</v>
      </c>
      <c r="D574" s="18">
        <v>571</v>
      </c>
      <c r="E574" s="21">
        <f t="shared" ca="1" si="144"/>
        <v>2005.1065968384387</v>
      </c>
      <c r="F574" s="22">
        <f t="shared" ca="1" si="145"/>
        <v>158.45870073512549</v>
      </c>
      <c r="G574" s="23">
        <v>571</v>
      </c>
      <c r="H574" s="24">
        <f t="shared" ca="1" si="146"/>
        <v>2001.7768699999999</v>
      </c>
      <c r="I574" s="25">
        <f t="shared" ca="1" si="147"/>
        <v>158.81165178000001</v>
      </c>
      <c r="J574" s="155"/>
      <c r="K574" s="155"/>
      <c r="L574" s="129">
        <f t="shared" si="152"/>
        <v>0</v>
      </c>
      <c r="AX574">
        <f t="shared" ca="1" si="155"/>
        <v>299.64462600000002</v>
      </c>
      <c r="AY574">
        <f t="shared" ca="1" si="148"/>
        <v>280.35537399999998</v>
      </c>
      <c r="AZ574" cm="1">
        <f t="array" aca="1" ref="AZ574" ca="1">_xlfn.LET(_xlpm.rozsah, $J$3:$J$10001,_xlpm.podminka, (_xlpm.rozsah&gt;H574)*(ISNUMBER(_xlpm.rozsah)),_xlpm.indexy, IF(_xlpm.podminka, ROW(_xlpm.rozsah)-MIN(ROW(_xlpm.rozsah))+1),_xlpm.prvni, MIN(_xlpm.indexy),_xlpm.finalni, IF(_xlpm.prvni=1, 2, _xlpm.prvni),INDEX(_xlpm.rozsah, _xlpm.finalni))</f>
        <v>2100</v>
      </c>
      <c r="BA574" cm="1">
        <f t="array" aca="1" ref="BA574" ca="1">INDEX($J$3:$J$10001,MATCH(AZ574,$J$3:$J$10004,0)-1)</f>
        <v>2000</v>
      </c>
      <c r="BB574">
        <f t="shared" ca="1" si="157"/>
        <v>280</v>
      </c>
      <c r="BC574">
        <f t="shared" ca="1" si="157"/>
        <v>300</v>
      </c>
      <c r="BD574">
        <f t="shared" ca="1" si="156"/>
        <v>-20</v>
      </c>
      <c r="BE574">
        <f t="shared" ca="1" si="149"/>
        <v>299.64462600000002</v>
      </c>
      <c r="BF574">
        <f t="shared" ca="1" si="153"/>
        <v>298.97868063231226</v>
      </c>
      <c r="BG574">
        <f t="shared" ca="1" si="150"/>
        <v>281.02131936768774</v>
      </c>
      <c r="BH574" cm="1">
        <f t="array" aca="1" ref="BH574" ca="1">_xlfn.LET(_xlpm.rozsah, $J$3:$J$10001,_xlpm.podminka, (_xlpm.rozsah&gt;E574)*(ISNUMBER(_xlpm.rozsah)),_xlpm.indexy, IF(_xlpm.podminka, ROW(_xlpm.rozsah)-MIN(ROW(_xlpm.rozsah))+1),_xlpm.prvni, MIN(_xlpm.indexy),_xlpm.finalni, IF(_xlpm.prvni=1, 2, _xlpm.prvni),INDEX(_xlpm.rozsah, _xlpm.finalni))</f>
        <v>2100</v>
      </c>
      <c r="BI574" cm="1">
        <f t="array" aca="1" ref="BI574" ca="1">INDEX($J$3:$J$10001,MATCH(BH574,$J$3:$J$10004,0)-1)</f>
        <v>2000</v>
      </c>
      <c r="BJ574">
        <f t="shared" ca="1" si="158"/>
        <v>280</v>
      </c>
      <c r="BK574">
        <f t="shared" ca="1" si="158"/>
        <v>300</v>
      </c>
      <c r="BL574">
        <f t="shared" ca="1" si="154"/>
        <v>-20</v>
      </c>
      <c r="BM574">
        <f t="shared" ca="1" si="151"/>
        <v>298.97868063231226</v>
      </c>
    </row>
    <row r="575" spans="1:65" x14ac:dyDescent="0.25">
      <c r="A575" s="64">
        <v>572</v>
      </c>
      <c r="B575" s="64">
        <v>83</v>
      </c>
      <c r="C575" s="64">
        <v>57</v>
      </c>
      <c r="D575" s="18">
        <v>572</v>
      </c>
      <c r="E575" s="21">
        <f t="shared" ca="1" si="144"/>
        <v>1974.398206324593</v>
      </c>
      <c r="F575" s="22">
        <f t="shared" ca="1" si="145"/>
        <v>173.33488358319713</v>
      </c>
      <c r="G575" s="28">
        <v>572</v>
      </c>
      <c r="H575" s="24">
        <f t="shared" ca="1" si="146"/>
        <v>1971.1468259999999</v>
      </c>
      <c r="I575" s="25">
        <f t="shared" ca="1" si="147"/>
        <v>173.6314094688</v>
      </c>
      <c r="J575" s="155"/>
      <c r="K575" s="155"/>
      <c r="L575" s="129">
        <f t="shared" si="152"/>
        <v>0</v>
      </c>
      <c r="AX575">
        <f t="shared" ca="1" si="155"/>
        <v>304.61650784</v>
      </c>
      <c r="AY575">
        <f t="shared" ca="1" si="148"/>
        <v>311.38349216</v>
      </c>
      <c r="AZ575" cm="1">
        <f t="array" aca="1" ref="AZ575" ca="1">_xlfn.LET(_xlpm.rozsah, $J$3:$J$10001,_xlpm.podminka, (_xlpm.rozsah&gt;H575)*(ISNUMBER(_xlpm.rozsah)),_xlpm.indexy, IF(_xlpm.podminka, ROW(_xlpm.rozsah)-MIN(ROW(_xlpm.rozsah))+1),_xlpm.prvni, MIN(_xlpm.indexy),_xlpm.finalni, IF(_xlpm.prvni=1, 2, _xlpm.prvni),INDEX(_xlpm.rozsah, _xlpm.finalni))</f>
        <v>2000</v>
      </c>
      <c r="BA575" cm="1">
        <f t="array" aca="1" ref="BA575" ca="1">INDEX($J$3:$J$10001,MATCH(AZ575,$J$3:$J$10004,0)-1)</f>
        <v>1900</v>
      </c>
      <c r="BB575">
        <f t="shared" ca="1" si="157"/>
        <v>300</v>
      </c>
      <c r="BC575">
        <f t="shared" ca="1" si="157"/>
        <v>316</v>
      </c>
      <c r="BD575">
        <f t="shared" ca="1" si="156"/>
        <v>-16</v>
      </c>
      <c r="BE575">
        <f t="shared" ca="1" si="149"/>
        <v>304.61650784</v>
      </c>
      <c r="BF575">
        <f t="shared" ca="1" si="153"/>
        <v>304.09628698806512</v>
      </c>
      <c r="BG575">
        <f t="shared" ca="1" si="150"/>
        <v>311.90371301193488</v>
      </c>
      <c r="BH575" cm="1">
        <f t="array" aca="1" ref="BH575" ca="1">_xlfn.LET(_xlpm.rozsah, $J$3:$J$10001,_xlpm.podminka, (_xlpm.rozsah&gt;E575)*(ISNUMBER(_xlpm.rozsah)),_xlpm.indexy, IF(_xlpm.podminka, ROW(_xlpm.rozsah)-MIN(ROW(_xlpm.rozsah))+1),_xlpm.prvni, MIN(_xlpm.indexy),_xlpm.finalni, IF(_xlpm.prvni=1, 2, _xlpm.prvni),INDEX(_xlpm.rozsah, _xlpm.finalni))</f>
        <v>2000</v>
      </c>
      <c r="BI575" cm="1">
        <f t="array" aca="1" ref="BI575" ca="1">INDEX($J$3:$J$10001,MATCH(BH575,$J$3:$J$10004,0)-1)</f>
        <v>1900</v>
      </c>
      <c r="BJ575">
        <f t="shared" ca="1" si="158"/>
        <v>300</v>
      </c>
      <c r="BK575">
        <f t="shared" ca="1" si="158"/>
        <v>316</v>
      </c>
      <c r="BL575">
        <f t="shared" ca="1" si="154"/>
        <v>-16</v>
      </c>
      <c r="BM575">
        <f t="shared" ca="1" si="151"/>
        <v>304.09628698806512</v>
      </c>
    </row>
    <row r="576" spans="1:65" x14ac:dyDescent="0.25">
      <c r="A576" s="64">
        <v>573</v>
      </c>
      <c r="B576" s="64">
        <v>86</v>
      </c>
      <c r="C576" s="64">
        <v>52</v>
      </c>
      <c r="D576" s="18">
        <v>573</v>
      </c>
      <c r="E576" s="21">
        <f t="shared" ca="1" si="144"/>
        <v>2020.4607920953615</v>
      </c>
      <c r="F576" s="22">
        <f t="shared" ca="1" si="145"/>
        <v>153.87207762208243</v>
      </c>
      <c r="G576" s="23">
        <v>573</v>
      </c>
      <c r="H576" s="24">
        <f t="shared" ca="1" si="146"/>
        <v>2017.0918919999999</v>
      </c>
      <c r="I576" s="25">
        <f t="shared" ca="1" si="147"/>
        <v>154.22244323200002</v>
      </c>
      <c r="J576" s="155"/>
      <c r="K576" s="155"/>
      <c r="L576" s="129">
        <f t="shared" si="152"/>
        <v>0</v>
      </c>
      <c r="AX576">
        <f t="shared" ca="1" si="155"/>
        <v>296.58162160000001</v>
      </c>
      <c r="AY576">
        <f t="shared" ca="1" si="148"/>
        <v>283.41837839999999</v>
      </c>
      <c r="AZ576" cm="1">
        <f t="array" aca="1" ref="AZ576" ca="1">_xlfn.LET(_xlpm.rozsah, $J$3:$J$10001,_xlpm.podminka, (_xlpm.rozsah&gt;H576)*(ISNUMBER(_xlpm.rozsah)),_xlpm.indexy, IF(_xlpm.podminka, ROW(_xlpm.rozsah)-MIN(ROW(_xlpm.rozsah))+1),_xlpm.prvni, MIN(_xlpm.indexy),_xlpm.finalni, IF(_xlpm.prvni=1, 2, _xlpm.prvni),INDEX(_xlpm.rozsah, _xlpm.finalni))</f>
        <v>2100</v>
      </c>
      <c r="BA576" cm="1">
        <f t="array" aca="1" ref="BA576" ca="1">INDEX($J$3:$J$10001,MATCH(AZ576,$J$3:$J$10004,0)-1)</f>
        <v>2000</v>
      </c>
      <c r="BB576">
        <f t="shared" ca="1" si="157"/>
        <v>280</v>
      </c>
      <c r="BC576">
        <f t="shared" ca="1" si="157"/>
        <v>300</v>
      </c>
      <c r="BD576">
        <f t="shared" ca="1" si="156"/>
        <v>-20</v>
      </c>
      <c r="BE576">
        <f t="shared" ca="1" si="149"/>
        <v>296.58162160000001</v>
      </c>
      <c r="BF576">
        <f t="shared" ca="1" si="153"/>
        <v>295.90784158092771</v>
      </c>
      <c r="BG576">
        <f t="shared" ca="1" si="150"/>
        <v>284.09215841907229</v>
      </c>
      <c r="BH576" cm="1">
        <f t="array" aca="1" ref="BH576" ca="1">_xlfn.LET(_xlpm.rozsah, $J$3:$J$10001,_xlpm.podminka, (_xlpm.rozsah&gt;E576)*(ISNUMBER(_xlpm.rozsah)),_xlpm.indexy, IF(_xlpm.podminka, ROW(_xlpm.rozsah)-MIN(ROW(_xlpm.rozsah))+1),_xlpm.prvni, MIN(_xlpm.indexy),_xlpm.finalni, IF(_xlpm.prvni=1, 2, _xlpm.prvni),INDEX(_xlpm.rozsah, _xlpm.finalni))</f>
        <v>2100</v>
      </c>
      <c r="BI576" cm="1">
        <f t="array" aca="1" ref="BI576" ca="1">INDEX($J$3:$J$10001,MATCH(BH576,$J$3:$J$10004,0)-1)</f>
        <v>2000</v>
      </c>
      <c r="BJ576">
        <f t="shared" ca="1" si="158"/>
        <v>280</v>
      </c>
      <c r="BK576">
        <f t="shared" ca="1" si="158"/>
        <v>300</v>
      </c>
      <c r="BL576">
        <f t="shared" ca="1" si="154"/>
        <v>-20</v>
      </c>
      <c r="BM576">
        <f t="shared" ca="1" si="151"/>
        <v>295.90784158092771</v>
      </c>
    </row>
    <row r="577" spans="1:65" x14ac:dyDescent="0.25">
      <c r="A577" s="64">
        <v>574</v>
      </c>
      <c r="B577" s="64">
        <v>85</v>
      </c>
      <c r="C577" s="64">
        <v>51</v>
      </c>
      <c r="D577" s="18">
        <v>574</v>
      </c>
      <c r="E577" s="21">
        <f t="shared" ca="1" si="144"/>
        <v>2005.1065968384387</v>
      </c>
      <c r="F577" s="22">
        <f t="shared" ca="1" si="145"/>
        <v>152.47912712247927</v>
      </c>
      <c r="G577" s="28">
        <v>574</v>
      </c>
      <c r="H577" s="24">
        <f t="shared" ca="1" si="146"/>
        <v>2001.7768699999999</v>
      </c>
      <c r="I577" s="25">
        <f t="shared" ca="1" si="147"/>
        <v>152.81875926000001</v>
      </c>
      <c r="J577" s="155"/>
      <c r="K577" s="155"/>
      <c r="L577" s="129">
        <f t="shared" si="152"/>
        <v>0</v>
      </c>
      <c r="AX577">
        <f t="shared" ca="1" si="155"/>
        <v>299.64462600000002</v>
      </c>
      <c r="AY577">
        <f t="shared" ca="1" si="148"/>
        <v>280.35537399999998</v>
      </c>
      <c r="AZ577" cm="1">
        <f t="array" aca="1" ref="AZ577" ca="1">_xlfn.LET(_xlpm.rozsah, $J$3:$J$10001,_xlpm.podminka, (_xlpm.rozsah&gt;H577)*(ISNUMBER(_xlpm.rozsah)),_xlpm.indexy, IF(_xlpm.podminka, ROW(_xlpm.rozsah)-MIN(ROW(_xlpm.rozsah))+1),_xlpm.prvni, MIN(_xlpm.indexy),_xlpm.finalni, IF(_xlpm.prvni=1, 2, _xlpm.prvni),INDEX(_xlpm.rozsah, _xlpm.finalni))</f>
        <v>2100</v>
      </c>
      <c r="BA577" cm="1">
        <f t="array" aca="1" ref="BA577" ca="1">INDEX($J$3:$J$10001,MATCH(AZ577,$J$3:$J$10004,0)-1)</f>
        <v>2000</v>
      </c>
      <c r="BB577">
        <f t="shared" ca="1" si="157"/>
        <v>280</v>
      </c>
      <c r="BC577">
        <f t="shared" ca="1" si="157"/>
        <v>300</v>
      </c>
      <c r="BD577">
        <f t="shared" ca="1" si="156"/>
        <v>-20</v>
      </c>
      <c r="BE577">
        <f t="shared" ca="1" si="149"/>
        <v>299.64462600000002</v>
      </c>
      <c r="BF577">
        <f t="shared" ca="1" si="153"/>
        <v>298.97868063231226</v>
      </c>
      <c r="BG577">
        <f t="shared" ca="1" si="150"/>
        <v>281.02131936768774</v>
      </c>
      <c r="BH577" cm="1">
        <f t="array" aca="1" ref="BH577" ca="1">_xlfn.LET(_xlpm.rozsah, $J$3:$J$10001,_xlpm.podminka, (_xlpm.rozsah&gt;E577)*(ISNUMBER(_xlpm.rozsah)),_xlpm.indexy, IF(_xlpm.podminka, ROW(_xlpm.rozsah)-MIN(ROW(_xlpm.rozsah))+1),_xlpm.prvni, MIN(_xlpm.indexy),_xlpm.finalni, IF(_xlpm.prvni=1, 2, _xlpm.prvni),INDEX(_xlpm.rozsah, _xlpm.finalni))</f>
        <v>2100</v>
      </c>
      <c r="BI577" cm="1">
        <f t="array" aca="1" ref="BI577" ca="1">INDEX($J$3:$J$10001,MATCH(BH577,$J$3:$J$10004,0)-1)</f>
        <v>2000</v>
      </c>
      <c r="BJ577">
        <f t="shared" ca="1" si="158"/>
        <v>280</v>
      </c>
      <c r="BK577">
        <f t="shared" ca="1" si="158"/>
        <v>300</v>
      </c>
      <c r="BL577">
        <f t="shared" ca="1" si="154"/>
        <v>-20</v>
      </c>
      <c r="BM577">
        <f t="shared" ca="1" si="151"/>
        <v>298.97868063231226</v>
      </c>
    </row>
    <row r="578" spans="1:65" x14ac:dyDescent="0.25">
      <c r="A578" s="64">
        <v>575</v>
      </c>
      <c r="B578" s="64">
        <v>70</v>
      </c>
      <c r="C578" s="64">
        <v>39</v>
      </c>
      <c r="D578" s="18">
        <v>575</v>
      </c>
      <c r="E578" s="21">
        <f t="shared" ca="1" si="144"/>
        <v>1774.7936679845966</v>
      </c>
      <c r="F578" s="22">
        <f t="shared" ca="1" si="145"/>
        <v>131.54117981262124</v>
      </c>
      <c r="G578" s="23">
        <v>575</v>
      </c>
      <c r="H578" s="24">
        <f t="shared" ca="1" si="146"/>
        <v>1772.0515399999999</v>
      </c>
      <c r="I578" s="25">
        <f t="shared" ca="1" si="147"/>
        <v>131.722982898</v>
      </c>
      <c r="J578" s="155"/>
      <c r="K578" s="155"/>
      <c r="L578" s="129">
        <f t="shared" si="152"/>
        <v>0</v>
      </c>
      <c r="AX578">
        <f t="shared" ca="1" si="155"/>
        <v>337.75123819999999</v>
      </c>
      <c r="AY578">
        <f t="shared" ca="1" si="148"/>
        <v>345.24876180000001</v>
      </c>
      <c r="AZ578" cm="1">
        <f t="array" aca="1" ref="AZ578" ca="1">_xlfn.LET(_xlpm.rozsah, $J$3:$J$10001,_xlpm.podminka, (_xlpm.rozsah&gt;H578)*(ISNUMBER(_xlpm.rozsah)),_xlpm.indexy, IF(_xlpm.podminka, ROW(_xlpm.rozsah)-MIN(ROW(_xlpm.rozsah))+1),_xlpm.prvni, MIN(_xlpm.indexy),_xlpm.finalni, IF(_xlpm.prvni=1, 2, _xlpm.prvni),INDEX(_xlpm.rozsah, _xlpm.finalni))</f>
        <v>1800</v>
      </c>
      <c r="BA578" cm="1">
        <f t="array" aca="1" ref="BA578" ca="1">INDEX($J$3:$J$10001,MATCH(AZ578,$J$3:$J$10004,0)-1)</f>
        <v>1700</v>
      </c>
      <c r="BB578">
        <f t="shared" ca="1" si="157"/>
        <v>333</v>
      </c>
      <c r="BC578">
        <f t="shared" ca="1" si="157"/>
        <v>350</v>
      </c>
      <c r="BD578">
        <f t="shared" ca="1" si="156"/>
        <v>-17</v>
      </c>
      <c r="BE578">
        <f t="shared" ca="1" si="149"/>
        <v>337.75123819999999</v>
      </c>
      <c r="BF578">
        <f t="shared" ca="1" si="153"/>
        <v>337.28507644261856</v>
      </c>
      <c r="BG578">
        <f t="shared" ca="1" si="150"/>
        <v>345.71492355738144</v>
      </c>
      <c r="BH578" cm="1">
        <f t="array" aca="1" ref="BH578" ca="1">_xlfn.LET(_xlpm.rozsah, $J$3:$J$10001,_xlpm.podminka, (_xlpm.rozsah&gt;E578)*(ISNUMBER(_xlpm.rozsah)),_xlpm.indexy, IF(_xlpm.podminka, ROW(_xlpm.rozsah)-MIN(ROW(_xlpm.rozsah))+1),_xlpm.prvni, MIN(_xlpm.indexy),_xlpm.finalni, IF(_xlpm.prvni=1, 2, _xlpm.prvni),INDEX(_xlpm.rozsah, _xlpm.finalni))</f>
        <v>1800</v>
      </c>
      <c r="BI578" cm="1">
        <f t="array" aca="1" ref="BI578" ca="1">INDEX($J$3:$J$10001,MATCH(BH578,$J$3:$J$10004,0)-1)</f>
        <v>1700</v>
      </c>
      <c r="BJ578">
        <f t="shared" ca="1" si="158"/>
        <v>333</v>
      </c>
      <c r="BK578">
        <f t="shared" ca="1" si="158"/>
        <v>350</v>
      </c>
      <c r="BL578">
        <f t="shared" ca="1" si="154"/>
        <v>-17</v>
      </c>
      <c r="BM578">
        <f t="shared" ca="1" si="151"/>
        <v>337.28507644261856</v>
      </c>
    </row>
    <row r="579" spans="1:65" x14ac:dyDescent="0.25">
      <c r="A579" s="64">
        <v>576</v>
      </c>
      <c r="B579" s="64">
        <v>50</v>
      </c>
      <c r="C579" s="64">
        <v>5</v>
      </c>
      <c r="D579" s="18">
        <v>576</v>
      </c>
      <c r="E579" s="21">
        <f t="shared" ca="1" si="144"/>
        <v>1467.7097628461404</v>
      </c>
      <c r="F579" s="22">
        <f t="shared" ca="1" si="145"/>
        <v>18</v>
      </c>
      <c r="G579" s="28">
        <v>576</v>
      </c>
      <c r="H579" s="24">
        <f t="shared" ca="1" si="146"/>
        <v>1465.7511</v>
      </c>
      <c r="I579" s="25">
        <f t="shared" ca="1" si="147"/>
        <v>18</v>
      </c>
      <c r="J579" s="155"/>
      <c r="K579" s="155"/>
      <c r="L579" s="129">
        <f t="shared" si="152"/>
        <v>0</v>
      </c>
      <c r="AX579">
        <f t="shared" ca="1" si="155"/>
        <v>360</v>
      </c>
      <c r="AY579">
        <f t="shared" ca="1" si="148"/>
        <v>360</v>
      </c>
      <c r="AZ579" cm="1">
        <f t="array" aca="1" ref="AZ579" ca="1">_xlfn.LET(_xlpm.rozsah, $J$3:$J$10001,_xlpm.podminka, (_xlpm.rozsah&gt;H579)*(ISNUMBER(_xlpm.rozsah)),_xlpm.indexy, IF(_xlpm.podminka, ROW(_xlpm.rozsah)-MIN(ROW(_xlpm.rozsah))+1),_xlpm.prvni, MIN(_xlpm.indexy),_xlpm.finalni, IF(_xlpm.prvni=1, 2, _xlpm.prvni),INDEX(_xlpm.rozsah, _xlpm.finalni))</f>
        <v>1500</v>
      </c>
      <c r="BA579" cm="1">
        <f t="array" aca="1" ref="BA579" ca="1">INDEX($J$3:$J$10001,MATCH(AZ579,$J$3:$J$10004,0)-1)</f>
        <v>1400</v>
      </c>
      <c r="BB579">
        <f t="shared" ca="1" si="157"/>
        <v>360</v>
      </c>
      <c r="BC579">
        <f t="shared" ca="1" si="157"/>
        <v>360</v>
      </c>
      <c r="BD579">
        <f t="shared" ca="1" si="156"/>
        <v>0</v>
      </c>
      <c r="BE579">
        <f t="shared" ca="1" si="149"/>
        <v>360</v>
      </c>
      <c r="BF579">
        <f t="shared" ca="1" si="153"/>
        <v>360</v>
      </c>
      <c r="BG579">
        <f t="shared" ca="1" si="150"/>
        <v>360</v>
      </c>
      <c r="BH579" cm="1">
        <f t="array" aca="1" ref="BH579" ca="1">_xlfn.LET(_xlpm.rozsah, $J$3:$J$10001,_xlpm.podminka, (_xlpm.rozsah&gt;E579)*(ISNUMBER(_xlpm.rozsah)),_xlpm.indexy, IF(_xlpm.podminka, ROW(_xlpm.rozsah)-MIN(ROW(_xlpm.rozsah))+1),_xlpm.prvni, MIN(_xlpm.indexy),_xlpm.finalni, IF(_xlpm.prvni=1, 2, _xlpm.prvni),INDEX(_xlpm.rozsah, _xlpm.finalni))</f>
        <v>1500</v>
      </c>
      <c r="BI579" cm="1">
        <f t="array" aca="1" ref="BI579" ca="1">INDEX($J$3:$J$10001,MATCH(BH579,$J$3:$J$10004,0)-1)</f>
        <v>1400</v>
      </c>
      <c r="BJ579">
        <f t="shared" ca="1" si="158"/>
        <v>360</v>
      </c>
      <c r="BK579">
        <f t="shared" ca="1" si="158"/>
        <v>360</v>
      </c>
      <c r="BL579">
        <f t="shared" ca="1" si="154"/>
        <v>0</v>
      </c>
      <c r="BM579">
        <f t="shared" ca="1" si="151"/>
        <v>360</v>
      </c>
    </row>
    <row r="580" spans="1:65" x14ac:dyDescent="0.25">
      <c r="A580" s="64">
        <v>577</v>
      </c>
      <c r="B580" s="64">
        <v>38</v>
      </c>
      <c r="C580" s="64">
        <v>36</v>
      </c>
      <c r="D580" s="18">
        <v>577</v>
      </c>
      <c r="E580" s="21">
        <f t="shared" ref="E580:E643" ca="1" si="159">(B580/100)*($AC$8 - $AC$11)+$AC$11</f>
        <v>1283.4594197630668</v>
      </c>
      <c r="F580" s="22">
        <f t="shared" ref="F580:F643" ca="1" si="160">(C580*BF580)/100</f>
        <v>124.21361733441121</v>
      </c>
      <c r="G580" s="23">
        <v>577</v>
      </c>
      <c r="H580" s="24">
        <f t="shared" ref="H580:H643" ca="1" si="161">(B580/100)*($AF$8 - $AF$11)+$AF$11</f>
        <v>1281.970836</v>
      </c>
      <c r="I580" s="25">
        <f t="shared" ref="I580:I643" ca="1" si="162">(C580*AX580)/100</f>
        <v>124.052850288</v>
      </c>
      <c r="J580" s="155"/>
      <c r="K580" s="155"/>
      <c r="L580" s="129">
        <f t="shared" si="152"/>
        <v>0</v>
      </c>
      <c r="AX580">
        <f t="shared" ca="1" si="155"/>
        <v>344.59125080000001</v>
      </c>
      <c r="AY580">
        <f t="shared" ref="AY580:AY643" ca="1" si="163">MIN(BB580:BC580)+((H580-MIN(AZ580:BA580))/(MAX(AZ580:BA580)-MIN(AZ580:BA580)))*(MAX(BB580:BC580)-MIN(BB580:BC580))</f>
        <v>344.59125080000001</v>
      </c>
      <c r="AZ580" cm="1">
        <f t="array" aca="1" ref="AZ580" ca="1">_xlfn.LET(_xlpm.rozsah, $J$3:$J$10001,_xlpm.podminka, (_xlpm.rozsah&gt;H580)*(ISNUMBER(_xlpm.rozsah)),_xlpm.indexy, IF(_xlpm.podminka, ROW(_xlpm.rozsah)-MIN(ROW(_xlpm.rozsah))+1),_xlpm.prvni, MIN(_xlpm.indexy),_xlpm.finalni, IF(_xlpm.prvni=1, 2, _xlpm.prvni),INDEX(_xlpm.rozsah, _xlpm.finalni))</f>
        <v>1300</v>
      </c>
      <c r="BA580" cm="1">
        <f t="array" aca="1" ref="BA580" ca="1">INDEX($J$3:$J$10001,MATCH(AZ580,$J$3:$J$10004,0)-1)</f>
        <v>1200</v>
      </c>
      <c r="BB580">
        <f t="shared" ca="1" si="157"/>
        <v>350</v>
      </c>
      <c r="BC580">
        <f t="shared" ca="1" si="157"/>
        <v>320</v>
      </c>
      <c r="BD580">
        <f t="shared" ca="1" si="156"/>
        <v>30</v>
      </c>
      <c r="BE580">
        <f t="shared" ref="BE580:BE643" ca="1" si="164">MIN(BB580:BC580)+((MAX(AZ580:BA580)-H580)/(MAX(AZ580:BA580)-MIN(AZ580:BA580)))*(MAX(BB580:BC580)-MIN(BB580:BC580))</f>
        <v>325.40874919999999</v>
      </c>
      <c r="BF580">
        <f t="shared" ca="1" si="153"/>
        <v>345.03782592892003</v>
      </c>
      <c r="BG580">
        <f t="shared" ref="BG580:BG643" ca="1" si="165">MIN(BJ580:BK580)+((E580-MIN(BH580:BI580))/(MAX(BH580:BI580)-MIN(BH580:BI580)))*(MAX(BJ580:BK580)-MIN(BJ580:BK580))</f>
        <v>345.03782592892003</v>
      </c>
      <c r="BH580" cm="1">
        <f t="array" aca="1" ref="BH580" ca="1">_xlfn.LET(_xlpm.rozsah, $J$3:$J$10001,_xlpm.podminka, (_xlpm.rozsah&gt;E580)*(ISNUMBER(_xlpm.rozsah)),_xlpm.indexy, IF(_xlpm.podminka, ROW(_xlpm.rozsah)-MIN(ROW(_xlpm.rozsah))+1),_xlpm.prvni, MIN(_xlpm.indexy),_xlpm.finalni, IF(_xlpm.prvni=1, 2, _xlpm.prvni),INDEX(_xlpm.rozsah, _xlpm.finalni))</f>
        <v>1300</v>
      </c>
      <c r="BI580" cm="1">
        <f t="array" aca="1" ref="BI580" ca="1">INDEX($J$3:$J$10001,MATCH(BH580,$J$3:$J$10004,0)-1)</f>
        <v>1200</v>
      </c>
      <c r="BJ580">
        <f t="shared" ca="1" si="158"/>
        <v>350</v>
      </c>
      <c r="BK580">
        <f t="shared" ca="1" si="158"/>
        <v>320</v>
      </c>
      <c r="BL580">
        <f t="shared" ca="1" si="154"/>
        <v>30</v>
      </c>
      <c r="BM580">
        <f t="shared" ref="BM580:BM643" ca="1" si="166">MIN(BJ580:BK580)+((MAX(BH580:BI580)-E580)/(MAX(BH580:BI580)-MIN(BH580:BI580)))*(MAX(BJ580:BK580)-MIN(BJ580:BK580))</f>
        <v>324.96217407107997</v>
      </c>
    </row>
    <row r="581" spans="1:65" x14ac:dyDescent="0.25">
      <c r="A581" s="64">
        <v>578</v>
      </c>
      <c r="B581" s="64">
        <v>30</v>
      </c>
      <c r="C581" s="64">
        <v>71</v>
      </c>
      <c r="D581" s="18">
        <v>578</v>
      </c>
      <c r="E581" s="21">
        <f t="shared" ca="1" si="159"/>
        <v>1160.6258577076842</v>
      </c>
      <c r="F581" s="22">
        <f t="shared" ca="1" si="160"/>
        <v>221.60887179449114</v>
      </c>
      <c r="G581" s="28">
        <v>578</v>
      </c>
      <c r="H581" s="24">
        <f t="shared" ca="1" si="161"/>
        <v>1159.45066</v>
      </c>
      <c r="I581" s="25">
        <f t="shared" ca="1" si="162"/>
        <v>221.44199372</v>
      </c>
      <c r="J581" s="155"/>
      <c r="K581" s="155"/>
      <c r="L581" s="129">
        <f t="shared" ref="L581:L644" si="167">K581*2*PI()*J581/60*0.001</f>
        <v>0</v>
      </c>
      <c r="AX581">
        <f t="shared" ca="1" si="155"/>
        <v>311.89013199999999</v>
      </c>
      <c r="AY581">
        <f t="shared" ca="1" si="163"/>
        <v>311.89013199999999</v>
      </c>
      <c r="AZ581" cm="1">
        <f t="array" aca="1" ref="AZ581" ca="1">_xlfn.LET(_xlpm.rozsah, $J$3:$J$10001,_xlpm.podminka, (_xlpm.rozsah&gt;H581)*(ISNUMBER(_xlpm.rozsah)),_xlpm.indexy, IF(_xlpm.podminka, ROW(_xlpm.rozsah)-MIN(ROW(_xlpm.rozsah))+1),_xlpm.prvni, MIN(_xlpm.indexy),_xlpm.finalni, IF(_xlpm.prvni=1, 2, _xlpm.prvni),INDEX(_xlpm.rozsah, _xlpm.finalni))</f>
        <v>1200</v>
      </c>
      <c r="BA581" cm="1">
        <f t="array" aca="1" ref="BA581" ca="1">INDEX($J$3:$J$10001,MATCH(AZ581,$J$3:$J$10004,0)-1)</f>
        <v>1100</v>
      </c>
      <c r="BB581">
        <f t="shared" ca="1" si="157"/>
        <v>320</v>
      </c>
      <c r="BC581">
        <f t="shared" ca="1" si="157"/>
        <v>300</v>
      </c>
      <c r="BD581">
        <f t="shared" ca="1" si="156"/>
        <v>20</v>
      </c>
      <c r="BE581">
        <f t="shared" ca="1" si="164"/>
        <v>308.10986800000001</v>
      </c>
      <c r="BF581">
        <f t="shared" ref="BF581:BF644" ca="1" si="168">IF(BL581&lt;0, BM581,BG581)</f>
        <v>312.12517154153682</v>
      </c>
      <c r="BG581">
        <f t="shared" ca="1" si="165"/>
        <v>312.12517154153682</v>
      </c>
      <c r="BH581" cm="1">
        <f t="array" aca="1" ref="BH581" ca="1">_xlfn.LET(_xlpm.rozsah, $J$3:$J$10001,_xlpm.podminka, (_xlpm.rozsah&gt;E581)*(ISNUMBER(_xlpm.rozsah)),_xlpm.indexy, IF(_xlpm.podminka, ROW(_xlpm.rozsah)-MIN(ROW(_xlpm.rozsah))+1),_xlpm.prvni, MIN(_xlpm.indexy),_xlpm.finalni, IF(_xlpm.prvni=1, 2, _xlpm.prvni),INDEX(_xlpm.rozsah, _xlpm.finalni))</f>
        <v>1200</v>
      </c>
      <c r="BI581" cm="1">
        <f t="array" aca="1" ref="BI581" ca="1">INDEX($J$3:$J$10001,MATCH(BH581,$J$3:$J$10004,0)-1)</f>
        <v>1100</v>
      </c>
      <c r="BJ581">
        <f t="shared" ca="1" si="158"/>
        <v>320</v>
      </c>
      <c r="BK581">
        <f t="shared" ca="1" si="158"/>
        <v>300</v>
      </c>
      <c r="BL581">
        <f t="shared" ref="BL581:BL644" ca="1" si="169">BJ581-BK581</f>
        <v>20</v>
      </c>
      <c r="BM581">
        <f t="shared" ca="1" si="166"/>
        <v>307.87482845846318</v>
      </c>
    </row>
    <row r="582" spans="1:65" x14ac:dyDescent="0.25">
      <c r="A582" s="64">
        <v>579</v>
      </c>
      <c r="B582" s="64">
        <v>75</v>
      </c>
      <c r="C582" s="64">
        <v>53</v>
      </c>
      <c r="D582" s="18">
        <v>579</v>
      </c>
      <c r="E582" s="21">
        <f t="shared" ca="1" si="159"/>
        <v>1851.5646442692105</v>
      </c>
      <c r="F582" s="22">
        <f t="shared" ca="1" si="160"/>
        <v>171.84402555134412</v>
      </c>
      <c r="G582" s="23">
        <v>579</v>
      </c>
      <c r="H582" s="24">
        <f t="shared" ca="1" si="161"/>
        <v>1848.6266499999999</v>
      </c>
      <c r="I582" s="25">
        <f t="shared" ca="1" si="162"/>
        <v>172.108738835</v>
      </c>
      <c r="J582" s="155"/>
      <c r="K582" s="155"/>
      <c r="L582" s="129">
        <f t="shared" si="167"/>
        <v>0</v>
      </c>
      <c r="AX582">
        <f t="shared" ca="1" si="155"/>
        <v>324.73346950000001</v>
      </c>
      <c r="AY582">
        <f t="shared" ca="1" si="163"/>
        <v>324.26653049999999</v>
      </c>
      <c r="AZ582" cm="1">
        <f t="array" aca="1" ref="AZ582" ca="1">_xlfn.LET(_xlpm.rozsah, $J$3:$J$10001,_xlpm.podminka, (_xlpm.rozsah&gt;H582)*(ISNUMBER(_xlpm.rozsah)),_xlpm.indexy, IF(_xlpm.podminka, ROW(_xlpm.rozsah)-MIN(ROW(_xlpm.rozsah))+1),_xlpm.prvni, MIN(_xlpm.indexy),_xlpm.finalni, IF(_xlpm.prvni=1, 2, _xlpm.prvni),INDEX(_xlpm.rozsah, _xlpm.finalni))</f>
        <v>1900</v>
      </c>
      <c r="BA582" cm="1">
        <f t="array" aca="1" ref="BA582" ca="1">INDEX($J$3:$J$10001,MATCH(AZ582,$J$3:$J$10004,0)-1)</f>
        <v>1800</v>
      </c>
      <c r="BB582">
        <f t="shared" ca="1" si="157"/>
        <v>316</v>
      </c>
      <c r="BC582">
        <f t="shared" ca="1" si="157"/>
        <v>333</v>
      </c>
      <c r="BD582">
        <f t="shared" ca="1" si="156"/>
        <v>-17</v>
      </c>
      <c r="BE582">
        <f t="shared" ca="1" si="164"/>
        <v>324.73346950000001</v>
      </c>
      <c r="BF582">
        <f t="shared" ca="1" si="168"/>
        <v>324.2340104742342</v>
      </c>
      <c r="BG582">
        <f t="shared" ca="1" si="165"/>
        <v>324.7659895257658</v>
      </c>
      <c r="BH582" cm="1">
        <f t="array" aca="1" ref="BH582" ca="1">_xlfn.LET(_xlpm.rozsah, $J$3:$J$10001,_xlpm.podminka, (_xlpm.rozsah&gt;E582)*(ISNUMBER(_xlpm.rozsah)),_xlpm.indexy, IF(_xlpm.podminka, ROW(_xlpm.rozsah)-MIN(ROW(_xlpm.rozsah))+1),_xlpm.prvni, MIN(_xlpm.indexy),_xlpm.finalni, IF(_xlpm.prvni=1, 2, _xlpm.prvni),INDEX(_xlpm.rozsah, _xlpm.finalni))</f>
        <v>1900</v>
      </c>
      <c r="BI582" cm="1">
        <f t="array" aca="1" ref="BI582" ca="1">INDEX($J$3:$J$10001,MATCH(BH582,$J$3:$J$10004,0)-1)</f>
        <v>1800</v>
      </c>
      <c r="BJ582">
        <f t="shared" ca="1" si="158"/>
        <v>316</v>
      </c>
      <c r="BK582">
        <f t="shared" ca="1" si="158"/>
        <v>333</v>
      </c>
      <c r="BL582">
        <f t="shared" ca="1" si="169"/>
        <v>-17</v>
      </c>
      <c r="BM582">
        <f t="shared" ca="1" si="166"/>
        <v>324.2340104742342</v>
      </c>
    </row>
    <row r="583" spans="1:65" x14ac:dyDescent="0.25">
      <c r="A583" s="64">
        <v>580</v>
      </c>
      <c r="B583" s="64">
        <v>84</v>
      </c>
      <c r="C583" s="64">
        <v>40</v>
      </c>
      <c r="D583" s="18">
        <v>580</v>
      </c>
      <c r="E583" s="21">
        <f t="shared" ca="1" si="159"/>
        <v>1989.7524015815159</v>
      </c>
      <c r="F583" s="22">
        <f t="shared" ca="1" si="160"/>
        <v>120.655846298783</v>
      </c>
      <c r="G583" s="28">
        <v>580</v>
      </c>
      <c r="H583" s="24">
        <f t="shared" ca="1" si="161"/>
        <v>1986.4618479999999</v>
      </c>
      <c r="I583" s="25">
        <f t="shared" ca="1" si="162"/>
        <v>120.86644172799998</v>
      </c>
      <c r="J583" s="155"/>
      <c r="K583" s="155"/>
      <c r="L583" s="129">
        <f t="shared" si="167"/>
        <v>0</v>
      </c>
      <c r="AX583">
        <f t="shared" ca="1" si="155"/>
        <v>302.16610431999999</v>
      </c>
      <c r="AY583">
        <f t="shared" ca="1" si="163"/>
        <v>313.83389568000001</v>
      </c>
      <c r="AZ583" cm="1">
        <f t="array" aca="1" ref="AZ583" ca="1">_xlfn.LET(_xlpm.rozsah, $J$3:$J$10001,_xlpm.podminka, (_xlpm.rozsah&gt;H583)*(ISNUMBER(_xlpm.rozsah)),_xlpm.indexy, IF(_xlpm.podminka, ROW(_xlpm.rozsah)-MIN(ROW(_xlpm.rozsah))+1),_xlpm.prvni, MIN(_xlpm.indexy),_xlpm.finalni, IF(_xlpm.prvni=1, 2, _xlpm.prvni),INDEX(_xlpm.rozsah, _xlpm.finalni))</f>
        <v>2000</v>
      </c>
      <c r="BA583" cm="1">
        <f t="array" aca="1" ref="BA583" ca="1">INDEX($J$3:$J$10001,MATCH(AZ583,$J$3:$J$10004,0)-1)</f>
        <v>1900</v>
      </c>
      <c r="BB583">
        <f t="shared" ca="1" si="157"/>
        <v>300</v>
      </c>
      <c r="BC583">
        <f t="shared" ca="1" si="157"/>
        <v>316</v>
      </c>
      <c r="BD583">
        <f t="shared" ca="1" si="156"/>
        <v>-16</v>
      </c>
      <c r="BE583">
        <f t="shared" ca="1" si="164"/>
        <v>302.16610431999999</v>
      </c>
      <c r="BF583">
        <f t="shared" ca="1" si="168"/>
        <v>301.63961574695747</v>
      </c>
      <c r="BG583">
        <f t="shared" ca="1" si="165"/>
        <v>314.36038425304253</v>
      </c>
      <c r="BH583" cm="1">
        <f t="array" aca="1" ref="BH583" ca="1">_xlfn.LET(_xlpm.rozsah, $J$3:$J$10001,_xlpm.podminka, (_xlpm.rozsah&gt;E583)*(ISNUMBER(_xlpm.rozsah)),_xlpm.indexy, IF(_xlpm.podminka, ROW(_xlpm.rozsah)-MIN(ROW(_xlpm.rozsah))+1),_xlpm.prvni, MIN(_xlpm.indexy),_xlpm.finalni, IF(_xlpm.prvni=1, 2, _xlpm.prvni),INDEX(_xlpm.rozsah, _xlpm.finalni))</f>
        <v>2000</v>
      </c>
      <c r="BI583" cm="1">
        <f t="array" aca="1" ref="BI583" ca="1">INDEX($J$3:$J$10001,MATCH(BH583,$J$3:$J$10004,0)-1)</f>
        <v>1900</v>
      </c>
      <c r="BJ583">
        <f t="shared" ca="1" si="158"/>
        <v>300</v>
      </c>
      <c r="BK583">
        <f t="shared" ca="1" si="158"/>
        <v>316</v>
      </c>
      <c r="BL583">
        <f t="shared" ca="1" si="169"/>
        <v>-16</v>
      </c>
      <c r="BM583">
        <f t="shared" ca="1" si="166"/>
        <v>301.63961574695747</v>
      </c>
    </row>
    <row r="584" spans="1:65" x14ac:dyDescent="0.25">
      <c r="A584" s="64">
        <v>581</v>
      </c>
      <c r="B584" s="64">
        <v>85</v>
      </c>
      <c r="C584" s="64">
        <v>42</v>
      </c>
      <c r="D584" s="18">
        <v>581</v>
      </c>
      <c r="E584" s="21">
        <f t="shared" ca="1" si="159"/>
        <v>2005.1065968384387</v>
      </c>
      <c r="F584" s="22">
        <f t="shared" ca="1" si="160"/>
        <v>125.57104586557114</v>
      </c>
      <c r="G584" s="23">
        <v>581</v>
      </c>
      <c r="H584" s="24">
        <f t="shared" ca="1" si="161"/>
        <v>2001.7768699999999</v>
      </c>
      <c r="I584" s="25">
        <f t="shared" ca="1" si="162"/>
        <v>125.85074292000002</v>
      </c>
      <c r="J584" s="155"/>
      <c r="K584" s="155"/>
      <c r="L584" s="129">
        <f t="shared" si="167"/>
        <v>0</v>
      </c>
      <c r="AX584">
        <f t="shared" ca="1" si="155"/>
        <v>299.64462600000002</v>
      </c>
      <c r="AY584">
        <f t="shared" ca="1" si="163"/>
        <v>280.35537399999998</v>
      </c>
      <c r="AZ584" cm="1">
        <f t="array" aca="1" ref="AZ584" ca="1">_xlfn.LET(_xlpm.rozsah, $J$3:$J$10001,_xlpm.podminka, (_xlpm.rozsah&gt;H584)*(ISNUMBER(_xlpm.rozsah)),_xlpm.indexy, IF(_xlpm.podminka, ROW(_xlpm.rozsah)-MIN(ROW(_xlpm.rozsah))+1),_xlpm.prvni, MIN(_xlpm.indexy),_xlpm.finalni, IF(_xlpm.prvni=1, 2, _xlpm.prvni),INDEX(_xlpm.rozsah, _xlpm.finalni))</f>
        <v>2100</v>
      </c>
      <c r="BA584" cm="1">
        <f t="array" aca="1" ref="BA584" ca="1">INDEX($J$3:$J$10001,MATCH(AZ584,$J$3:$J$10004,0)-1)</f>
        <v>2000</v>
      </c>
      <c r="BB584">
        <f t="shared" ca="1" si="157"/>
        <v>280</v>
      </c>
      <c r="BC584">
        <f t="shared" ca="1" si="157"/>
        <v>300</v>
      </c>
      <c r="BD584">
        <f t="shared" ca="1" si="156"/>
        <v>-20</v>
      </c>
      <c r="BE584">
        <f t="shared" ca="1" si="164"/>
        <v>299.64462600000002</v>
      </c>
      <c r="BF584">
        <f t="shared" ca="1" si="168"/>
        <v>298.97868063231226</v>
      </c>
      <c r="BG584">
        <f t="shared" ca="1" si="165"/>
        <v>281.02131936768774</v>
      </c>
      <c r="BH584" cm="1">
        <f t="array" aca="1" ref="BH584" ca="1">_xlfn.LET(_xlpm.rozsah, $J$3:$J$10001,_xlpm.podminka, (_xlpm.rozsah&gt;E584)*(ISNUMBER(_xlpm.rozsah)),_xlpm.indexy, IF(_xlpm.podminka, ROW(_xlpm.rozsah)-MIN(ROW(_xlpm.rozsah))+1),_xlpm.prvni, MIN(_xlpm.indexy),_xlpm.finalni, IF(_xlpm.prvni=1, 2, _xlpm.prvni),INDEX(_xlpm.rozsah, _xlpm.finalni))</f>
        <v>2100</v>
      </c>
      <c r="BI584" cm="1">
        <f t="array" aca="1" ref="BI584" ca="1">INDEX($J$3:$J$10001,MATCH(BH584,$J$3:$J$10004,0)-1)</f>
        <v>2000</v>
      </c>
      <c r="BJ584">
        <f t="shared" ca="1" si="158"/>
        <v>280</v>
      </c>
      <c r="BK584">
        <f t="shared" ca="1" si="158"/>
        <v>300</v>
      </c>
      <c r="BL584">
        <f t="shared" ca="1" si="169"/>
        <v>-20</v>
      </c>
      <c r="BM584">
        <f t="shared" ca="1" si="166"/>
        <v>298.97868063231226</v>
      </c>
    </row>
    <row r="585" spans="1:65" x14ac:dyDescent="0.25">
      <c r="A585" s="64">
        <v>582</v>
      </c>
      <c r="B585" s="64">
        <v>86</v>
      </c>
      <c r="C585" s="64">
        <v>49</v>
      </c>
      <c r="D585" s="18">
        <v>582</v>
      </c>
      <c r="E585" s="21">
        <f t="shared" ca="1" si="159"/>
        <v>2020.4607920953615</v>
      </c>
      <c r="F585" s="22">
        <f t="shared" ca="1" si="160"/>
        <v>144.99484237465458</v>
      </c>
      <c r="G585" s="28">
        <v>582</v>
      </c>
      <c r="H585" s="24">
        <f t="shared" ca="1" si="161"/>
        <v>2017.0918919999999</v>
      </c>
      <c r="I585" s="25">
        <f t="shared" ca="1" si="162"/>
        <v>145.324994584</v>
      </c>
      <c r="J585" s="155"/>
      <c r="K585" s="155"/>
      <c r="L585" s="129">
        <f t="shared" si="167"/>
        <v>0</v>
      </c>
      <c r="AX585">
        <f t="shared" ca="1" si="155"/>
        <v>296.58162160000001</v>
      </c>
      <c r="AY585">
        <f t="shared" ca="1" si="163"/>
        <v>283.41837839999999</v>
      </c>
      <c r="AZ585" cm="1">
        <f t="array" aca="1" ref="AZ585" ca="1">_xlfn.LET(_xlpm.rozsah, $J$3:$J$10001,_xlpm.podminka, (_xlpm.rozsah&gt;H585)*(ISNUMBER(_xlpm.rozsah)),_xlpm.indexy, IF(_xlpm.podminka, ROW(_xlpm.rozsah)-MIN(ROW(_xlpm.rozsah))+1),_xlpm.prvni, MIN(_xlpm.indexy),_xlpm.finalni, IF(_xlpm.prvni=1, 2, _xlpm.prvni),INDEX(_xlpm.rozsah, _xlpm.finalni))</f>
        <v>2100</v>
      </c>
      <c r="BA585" cm="1">
        <f t="array" aca="1" ref="BA585" ca="1">INDEX($J$3:$J$10001,MATCH(AZ585,$J$3:$J$10004,0)-1)</f>
        <v>2000</v>
      </c>
      <c r="BB585">
        <f t="shared" ca="1" si="157"/>
        <v>280</v>
      </c>
      <c r="BC585">
        <f t="shared" ca="1" si="157"/>
        <v>300</v>
      </c>
      <c r="BD585">
        <f t="shared" ca="1" si="156"/>
        <v>-20</v>
      </c>
      <c r="BE585">
        <f t="shared" ca="1" si="164"/>
        <v>296.58162160000001</v>
      </c>
      <c r="BF585">
        <f t="shared" ca="1" si="168"/>
        <v>295.90784158092771</v>
      </c>
      <c r="BG585">
        <f t="shared" ca="1" si="165"/>
        <v>284.09215841907229</v>
      </c>
      <c r="BH585" cm="1">
        <f t="array" aca="1" ref="BH585" ca="1">_xlfn.LET(_xlpm.rozsah, $J$3:$J$10001,_xlpm.podminka, (_xlpm.rozsah&gt;E585)*(ISNUMBER(_xlpm.rozsah)),_xlpm.indexy, IF(_xlpm.podminka, ROW(_xlpm.rozsah)-MIN(ROW(_xlpm.rozsah))+1),_xlpm.prvni, MIN(_xlpm.indexy),_xlpm.finalni, IF(_xlpm.prvni=1, 2, _xlpm.prvni),INDEX(_xlpm.rozsah, _xlpm.finalni))</f>
        <v>2100</v>
      </c>
      <c r="BI585" cm="1">
        <f t="array" aca="1" ref="BI585" ca="1">INDEX($J$3:$J$10001,MATCH(BH585,$J$3:$J$10004,0)-1)</f>
        <v>2000</v>
      </c>
      <c r="BJ585">
        <f t="shared" ca="1" si="158"/>
        <v>280</v>
      </c>
      <c r="BK585">
        <f t="shared" ca="1" si="158"/>
        <v>300</v>
      </c>
      <c r="BL585">
        <f t="shared" ca="1" si="169"/>
        <v>-20</v>
      </c>
      <c r="BM585">
        <f t="shared" ca="1" si="166"/>
        <v>295.90784158092771</v>
      </c>
    </row>
    <row r="586" spans="1:65" x14ac:dyDescent="0.25">
      <c r="A586" s="64">
        <v>583</v>
      </c>
      <c r="B586" s="64">
        <v>86</v>
      </c>
      <c r="C586" s="64">
        <v>57</v>
      </c>
      <c r="D586" s="18">
        <v>583</v>
      </c>
      <c r="E586" s="21">
        <f t="shared" ca="1" si="159"/>
        <v>2020.4607920953615</v>
      </c>
      <c r="F586" s="22">
        <f t="shared" ca="1" si="160"/>
        <v>168.66746970112879</v>
      </c>
      <c r="G586" s="23">
        <v>583</v>
      </c>
      <c r="H586" s="24">
        <f t="shared" ca="1" si="161"/>
        <v>2017.0918919999999</v>
      </c>
      <c r="I586" s="25">
        <f t="shared" ca="1" si="162"/>
        <v>169.051524312</v>
      </c>
      <c r="J586" s="155"/>
      <c r="K586" s="155"/>
      <c r="L586" s="129">
        <f t="shared" si="167"/>
        <v>0</v>
      </c>
      <c r="AX586">
        <f t="shared" ca="1" si="155"/>
        <v>296.58162160000001</v>
      </c>
      <c r="AY586">
        <f t="shared" ca="1" si="163"/>
        <v>283.41837839999999</v>
      </c>
      <c r="AZ586" cm="1">
        <f t="array" aca="1" ref="AZ586" ca="1">_xlfn.LET(_xlpm.rozsah, $J$3:$J$10001,_xlpm.podminka, (_xlpm.rozsah&gt;H586)*(ISNUMBER(_xlpm.rozsah)),_xlpm.indexy, IF(_xlpm.podminka, ROW(_xlpm.rozsah)-MIN(ROW(_xlpm.rozsah))+1),_xlpm.prvni, MIN(_xlpm.indexy),_xlpm.finalni, IF(_xlpm.prvni=1, 2, _xlpm.prvni),INDEX(_xlpm.rozsah, _xlpm.finalni))</f>
        <v>2100</v>
      </c>
      <c r="BA586" cm="1">
        <f t="array" aca="1" ref="BA586" ca="1">INDEX($J$3:$J$10001,MATCH(AZ586,$J$3:$J$10004,0)-1)</f>
        <v>2000</v>
      </c>
      <c r="BB586">
        <f t="shared" ca="1" si="157"/>
        <v>280</v>
      </c>
      <c r="BC586">
        <f t="shared" ca="1" si="157"/>
        <v>300</v>
      </c>
      <c r="BD586">
        <f t="shared" ca="1" si="156"/>
        <v>-20</v>
      </c>
      <c r="BE586">
        <f t="shared" ca="1" si="164"/>
        <v>296.58162160000001</v>
      </c>
      <c r="BF586">
        <f t="shared" ca="1" si="168"/>
        <v>295.90784158092771</v>
      </c>
      <c r="BG586">
        <f t="shared" ca="1" si="165"/>
        <v>284.09215841907229</v>
      </c>
      <c r="BH586" cm="1">
        <f t="array" aca="1" ref="BH586" ca="1">_xlfn.LET(_xlpm.rozsah, $J$3:$J$10001,_xlpm.podminka, (_xlpm.rozsah&gt;E586)*(ISNUMBER(_xlpm.rozsah)),_xlpm.indexy, IF(_xlpm.podminka, ROW(_xlpm.rozsah)-MIN(ROW(_xlpm.rozsah))+1),_xlpm.prvni, MIN(_xlpm.indexy),_xlpm.finalni, IF(_xlpm.prvni=1, 2, _xlpm.prvni),INDEX(_xlpm.rozsah, _xlpm.finalni))</f>
        <v>2100</v>
      </c>
      <c r="BI586" cm="1">
        <f t="array" aca="1" ref="BI586" ca="1">INDEX($J$3:$J$10001,MATCH(BH586,$J$3:$J$10004,0)-1)</f>
        <v>2000</v>
      </c>
      <c r="BJ586">
        <f t="shared" ca="1" si="158"/>
        <v>280</v>
      </c>
      <c r="BK586">
        <f t="shared" ca="1" si="158"/>
        <v>300</v>
      </c>
      <c r="BL586">
        <f t="shared" ca="1" si="169"/>
        <v>-20</v>
      </c>
      <c r="BM586">
        <f t="shared" ca="1" si="166"/>
        <v>295.90784158092771</v>
      </c>
    </row>
    <row r="587" spans="1:65" x14ac:dyDescent="0.25">
      <c r="A587" s="64">
        <v>584</v>
      </c>
      <c r="B587" s="64">
        <v>89</v>
      </c>
      <c r="C587" s="64">
        <v>68</v>
      </c>
      <c r="D587" s="18">
        <v>584</v>
      </c>
      <c r="E587" s="21">
        <f t="shared" ca="1" si="159"/>
        <v>2066.52337786613</v>
      </c>
      <c r="F587" s="22">
        <f t="shared" ca="1" si="160"/>
        <v>194.95282061020632</v>
      </c>
      <c r="G587" s="28">
        <v>584</v>
      </c>
      <c r="H587" s="24">
        <f t="shared" ca="1" si="161"/>
        <v>2063.0369579999997</v>
      </c>
      <c r="I587" s="25">
        <f t="shared" ca="1" si="162"/>
        <v>195.42697371200006</v>
      </c>
      <c r="J587" s="155"/>
      <c r="K587" s="155"/>
      <c r="L587" s="129">
        <f t="shared" si="167"/>
        <v>0</v>
      </c>
      <c r="AX587">
        <f t="shared" ca="1" si="155"/>
        <v>287.39260840000009</v>
      </c>
      <c r="AY587">
        <f t="shared" ca="1" si="163"/>
        <v>292.60739159999991</v>
      </c>
      <c r="AZ587" cm="1">
        <f t="array" aca="1" ref="AZ587" ca="1">_xlfn.LET(_xlpm.rozsah, $J$3:$J$10001,_xlpm.podminka, (_xlpm.rozsah&gt;H587)*(ISNUMBER(_xlpm.rozsah)),_xlpm.indexy, IF(_xlpm.podminka, ROW(_xlpm.rozsah)-MIN(ROW(_xlpm.rozsah))+1),_xlpm.prvni, MIN(_xlpm.indexy),_xlpm.finalni, IF(_xlpm.prvni=1, 2, _xlpm.prvni),INDEX(_xlpm.rozsah, _xlpm.finalni))</f>
        <v>2100</v>
      </c>
      <c r="BA587" cm="1">
        <f t="array" aca="1" ref="BA587" ca="1">INDEX($J$3:$J$10001,MATCH(AZ587,$J$3:$J$10004,0)-1)</f>
        <v>2000</v>
      </c>
      <c r="BB587">
        <f t="shared" ca="1" si="157"/>
        <v>280</v>
      </c>
      <c r="BC587">
        <f t="shared" ca="1" si="157"/>
        <v>300</v>
      </c>
      <c r="BD587">
        <f t="shared" ca="1" si="156"/>
        <v>-20</v>
      </c>
      <c r="BE587">
        <f t="shared" ca="1" si="164"/>
        <v>287.39260840000009</v>
      </c>
      <c r="BF587">
        <f t="shared" ca="1" si="168"/>
        <v>286.69532442677399</v>
      </c>
      <c r="BG587">
        <f t="shared" ca="1" si="165"/>
        <v>293.30467557322601</v>
      </c>
      <c r="BH587" cm="1">
        <f t="array" aca="1" ref="BH587" ca="1">_xlfn.LET(_xlpm.rozsah, $J$3:$J$10001,_xlpm.podminka, (_xlpm.rozsah&gt;E587)*(ISNUMBER(_xlpm.rozsah)),_xlpm.indexy, IF(_xlpm.podminka, ROW(_xlpm.rozsah)-MIN(ROW(_xlpm.rozsah))+1),_xlpm.prvni, MIN(_xlpm.indexy),_xlpm.finalni, IF(_xlpm.prvni=1, 2, _xlpm.prvni),INDEX(_xlpm.rozsah, _xlpm.finalni))</f>
        <v>2100</v>
      </c>
      <c r="BI587" cm="1">
        <f t="array" aca="1" ref="BI587" ca="1">INDEX($J$3:$J$10001,MATCH(BH587,$J$3:$J$10004,0)-1)</f>
        <v>2000</v>
      </c>
      <c r="BJ587">
        <f t="shared" ca="1" si="158"/>
        <v>280</v>
      </c>
      <c r="BK587">
        <f t="shared" ca="1" si="158"/>
        <v>300</v>
      </c>
      <c r="BL587">
        <f t="shared" ca="1" si="169"/>
        <v>-20</v>
      </c>
      <c r="BM587">
        <f t="shared" ca="1" si="166"/>
        <v>286.69532442677399</v>
      </c>
    </row>
    <row r="588" spans="1:65" x14ac:dyDescent="0.25">
      <c r="A588" s="64">
        <v>585</v>
      </c>
      <c r="B588" s="64">
        <v>99</v>
      </c>
      <c r="C588" s="64">
        <v>61</v>
      </c>
      <c r="D588" s="18">
        <v>585</v>
      </c>
      <c r="E588" s="21">
        <f t="shared" ca="1" si="159"/>
        <v>2220.0653304353582</v>
      </c>
      <c r="F588" s="22">
        <f t="shared" ca="1" si="160"/>
        <v>141.49409648238048</v>
      </c>
      <c r="G588" s="23">
        <v>585</v>
      </c>
      <c r="H588" s="24">
        <f t="shared" ca="1" si="161"/>
        <v>2216.1871780000001</v>
      </c>
      <c r="I588" s="25">
        <f t="shared" ca="1" si="162"/>
        <v>143.03178392299995</v>
      </c>
      <c r="J588" s="155"/>
      <c r="K588" s="155"/>
      <c r="L588" s="129">
        <f t="shared" si="167"/>
        <v>0</v>
      </c>
      <c r="AX588">
        <f t="shared" ca="1" si="155"/>
        <v>234.47833429999991</v>
      </c>
      <c r="AY588">
        <f t="shared" ca="1" si="163"/>
        <v>190.52166570000009</v>
      </c>
      <c r="AZ588" cm="1">
        <f t="array" aca="1" ref="AZ588" ca="1">_xlfn.LET(_xlpm.rozsah, $J$3:$J$10001,_xlpm.podminka, (_xlpm.rozsah&gt;H588)*(ISNUMBER(_xlpm.rozsah)),_xlpm.indexy, IF(_xlpm.podminka, ROW(_xlpm.rozsah)-MIN(ROW(_xlpm.rozsah))+1),_xlpm.prvni, MIN(_xlpm.indexy),_xlpm.finalni, IF(_xlpm.prvni=1, 2, _xlpm.prvni),INDEX(_xlpm.rozsah, _xlpm.finalni))</f>
        <v>2300</v>
      </c>
      <c r="BA588" cm="1">
        <f t="array" aca="1" ref="BA588" ca="1">INDEX($J$3:$J$10001,MATCH(AZ588,$J$3:$J$10004,0)-1)</f>
        <v>2200</v>
      </c>
      <c r="BB588">
        <f t="shared" ca="1" si="157"/>
        <v>180</v>
      </c>
      <c r="BC588">
        <f t="shared" ca="1" si="157"/>
        <v>245</v>
      </c>
      <c r="BD588">
        <f t="shared" ca="1" si="156"/>
        <v>-65</v>
      </c>
      <c r="BE588">
        <f t="shared" ca="1" si="164"/>
        <v>234.47833429999991</v>
      </c>
      <c r="BF588">
        <f t="shared" ca="1" si="168"/>
        <v>231.95753521701718</v>
      </c>
      <c r="BG588">
        <f t="shared" ca="1" si="165"/>
        <v>193.04246478298282</v>
      </c>
      <c r="BH588" cm="1">
        <f t="array" aca="1" ref="BH588" ca="1">_xlfn.LET(_xlpm.rozsah, $J$3:$J$10001,_xlpm.podminka, (_xlpm.rozsah&gt;E588)*(ISNUMBER(_xlpm.rozsah)),_xlpm.indexy, IF(_xlpm.podminka, ROW(_xlpm.rozsah)-MIN(ROW(_xlpm.rozsah))+1),_xlpm.prvni, MIN(_xlpm.indexy),_xlpm.finalni, IF(_xlpm.prvni=1, 2, _xlpm.prvni),INDEX(_xlpm.rozsah, _xlpm.finalni))</f>
        <v>2300</v>
      </c>
      <c r="BI588" cm="1">
        <f t="array" aca="1" ref="BI588" ca="1">INDEX($J$3:$J$10001,MATCH(BH588,$J$3:$J$10004,0)-1)</f>
        <v>2200</v>
      </c>
      <c r="BJ588">
        <f t="shared" ca="1" si="158"/>
        <v>180</v>
      </c>
      <c r="BK588">
        <f t="shared" ca="1" si="158"/>
        <v>245</v>
      </c>
      <c r="BL588">
        <f t="shared" ca="1" si="169"/>
        <v>-65</v>
      </c>
      <c r="BM588">
        <f t="shared" ca="1" si="166"/>
        <v>231.95753521701718</v>
      </c>
    </row>
    <row r="589" spans="1:65" x14ac:dyDescent="0.25">
      <c r="A589" s="64">
        <v>586</v>
      </c>
      <c r="B589" s="64">
        <v>77</v>
      </c>
      <c r="C589" s="64">
        <v>29</v>
      </c>
      <c r="D589" s="18">
        <v>586</v>
      </c>
      <c r="E589" s="21">
        <f t="shared" ca="1" si="159"/>
        <v>1882.2730347830561</v>
      </c>
      <c r="F589" s="22">
        <f t="shared" ca="1" si="160"/>
        <v>92.513939385195329</v>
      </c>
      <c r="G589" s="28">
        <v>586</v>
      </c>
      <c r="H589" s="24">
        <f t="shared" ca="1" si="161"/>
        <v>1879.2566939999999</v>
      </c>
      <c r="I589" s="25">
        <f t="shared" ca="1" si="162"/>
        <v>92.6626449858</v>
      </c>
      <c r="J589" s="155"/>
      <c r="K589" s="155"/>
      <c r="L589" s="129">
        <f t="shared" si="167"/>
        <v>0</v>
      </c>
      <c r="AX589">
        <f t="shared" ca="1" si="155"/>
        <v>319.52636202000002</v>
      </c>
      <c r="AY589">
        <f t="shared" ca="1" si="163"/>
        <v>329.47363797999998</v>
      </c>
      <c r="AZ589" cm="1">
        <f t="array" aca="1" ref="AZ589" ca="1">_xlfn.LET(_xlpm.rozsah, $J$3:$J$10001,_xlpm.podminka, (_xlpm.rozsah&gt;H589)*(ISNUMBER(_xlpm.rozsah)),_xlpm.indexy, IF(_xlpm.podminka, ROW(_xlpm.rozsah)-MIN(ROW(_xlpm.rozsah))+1),_xlpm.prvni, MIN(_xlpm.indexy),_xlpm.finalni, IF(_xlpm.prvni=1, 2, _xlpm.prvni),INDEX(_xlpm.rozsah, _xlpm.finalni))</f>
        <v>1900</v>
      </c>
      <c r="BA589" cm="1">
        <f t="array" aca="1" ref="BA589" ca="1">INDEX($J$3:$J$10001,MATCH(AZ589,$J$3:$J$10004,0)-1)</f>
        <v>1800</v>
      </c>
      <c r="BB589">
        <f t="shared" ca="1" si="157"/>
        <v>316</v>
      </c>
      <c r="BC589">
        <f t="shared" ca="1" si="157"/>
        <v>333</v>
      </c>
      <c r="BD589">
        <f t="shared" ca="1" si="156"/>
        <v>-17</v>
      </c>
      <c r="BE589">
        <f t="shared" ca="1" si="164"/>
        <v>319.52636202000002</v>
      </c>
      <c r="BF589">
        <f t="shared" ca="1" si="168"/>
        <v>319.01358408688048</v>
      </c>
      <c r="BG589">
        <f t="shared" ca="1" si="165"/>
        <v>329.98641591311952</v>
      </c>
      <c r="BH589" cm="1">
        <f t="array" aca="1" ref="BH589" ca="1">_xlfn.LET(_xlpm.rozsah, $J$3:$J$10001,_xlpm.podminka, (_xlpm.rozsah&gt;E589)*(ISNUMBER(_xlpm.rozsah)),_xlpm.indexy, IF(_xlpm.podminka, ROW(_xlpm.rozsah)-MIN(ROW(_xlpm.rozsah))+1),_xlpm.prvni, MIN(_xlpm.indexy),_xlpm.finalni, IF(_xlpm.prvni=1, 2, _xlpm.prvni),INDEX(_xlpm.rozsah, _xlpm.finalni))</f>
        <v>1900</v>
      </c>
      <c r="BI589" cm="1">
        <f t="array" aca="1" ref="BI589" ca="1">INDEX($J$3:$J$10001,MATCH(BH589,$J$3:$J$10004,0)-1)</f>
        <v>1800</v>
      </c>
      <c r="BJ589">
        <f t="shared" ca="1" si="158"/>
        <v>316</v>
      </c>
      <c r="BK589">
        <f t="shared" ca="1" si="158"/>
        <v>333</v>
      </c>
      <c r="BL589">
        <f t="shared" ca="1" si="169"/>
        <v>-17</v>
      </c>
      <c r="BM589">
        <f t="shared" ca="1" si="166"/>
        <v>319.01358408688048</v>
      </c>
    </row>
    <row r="590" spans="1:65" x14ac:dyDescent="0.25">
      <c r="A590" s="64">
        <v>587</v>
      </c>
      <c r="B590" s="64">
        <v>81</v>
      </c>
      <c r="C590" s="64">
        <v>72</v>
      </c>
      <c r="D590" s="18">
        <v>587</v>
      </c>
      <c r="E590" s="21">
        <f t="shared" ca="1" si="159"/>
        <v>1943.6898158107474</v>
      </c>
      <c r="F590" s="22">
        <f t="shared" ca="1" si="160"/>
        <v>222.48693321860188</v>
      </c>
      <c r="G590" s="23">
        <v>587</v>
      </c>
      <c r="H590" s="24">
        <f t="shared" ca="1" si="161"/>
        <v>1940.5167819999999</v>
      </c>
      <c r="I590" s="25">
        <f t="shared" ca="1" si="162"/>
        <v>222.85246671359999</v>
      </c>
      <c r="J590" s="155"/>
      <c r="K590" s="155"/>
      <c r="L590" s="129">
        <f t="shared" si="167"/>
        <v>0</v>
      </c>
      <c r="AX590">
        <f t="shared" ca="1" si="155"/>
        <v>309.51731488000001</v>
      </c>
      <c r="AY590">
        <f t="shared" ca="1" si="163"/>
        <v>306.48268511999999</v>
      </c>
      <c r="AZ590" cm="1">
        <f t="array" aca="1" ref="AZ590" ca="1">_xlfn.LET(_xlpm.rozsah, $J$3:$J$10001,_xlpm.podminka, (_xlpm.rozsah&gt;H590)*(ISNUMBER(_xlpm.rozsah)),_xlpm.indexy, IF(_xlpm.podminka, ROW(_xlpm.rozsah)-MIN(ROW(_xlpm.rozsah))+1),_xlpm.prvni, MIN(_xlpm.indexy),_xlpm.finalni, IF(_xlpm.prvni=1, 2, _xlpm.prvni),INDEX(_xlpm.rozsah, _xlpm.finalni))</f>
        <v>2000</v>
      </c>
      <c r="BA590" cm="1">
        <f t="array" aca="1" ref="BA590" ca="1">INDEX($J$3:$J$10001,MATCH(AZ590,$J$3:$J$10004,0)-1)</f>
        <v>1900</v>
      </c>
      <c r="BB590">
        <f t="shared" ca="1" si="157"/>
        <v>300</v>
      </c>
      <c r="BC590">
        <f t="shared" ca="1" si="157"/>
        <v>316</v>
      </c>
      <c r="BD590">
        <f t="shared" ca="1" si="156"/>
        <v>-16</v>
      </c>
      <c r="BE590">
        <f t="shared" ca="1" si="164"/>
        <v>309.51731488000001</v>
      </c>
      <c r="BF590">
        <f t="shared" ca="1" si="168"/>
        <v>309.0096294702804</v>
      </c>
      <c r="BG590">
        <f t="shared" ca="1" si="165"/>
        <v>306.9903705297196</v>
      </c>
      <c r="BH590" cm="1">
        <f t="array" aca="1" ref="BH590" ca="1">_xlfn.LET(_xlpm.rozsah, $J$3:$J$10001,_xlpm.podminka, (_xlpm.rozsah&gt;E590)*(ISNUMBER(_xlpm.rozsah)),_xlpm.indexy, IF(_xlpm.podminka, ROW(_xlpm.rozsah)-MIN(ROW(_xlpm.rozsah))+1),_xlpm.prvni, MIN(_xlpm.indexy),_xlpm.finalni, IF(_xlpm.prvni=1, 2, _xlpm.prvni),INDEX(_xlpm.rozsah, _xlpm.finalni))</f>
        <v>2000</v>
      </c>
      <c r="BI590" cm="1">
        <f t="array" aca="1" ref="BI590" ca="1">INDEX($J$3:$J$10001,MATCH(BH590,$J$3:$J$10004,0)-1)</f>
        <v>1900</v>
      </c>
      <c r="BJ590">
        <f t="shared" ca="1" si="158"/>
        <v>300</v>
      </c>
      <c r="BK590">
        <f t="shared" ca="1" si="158"/>
        <v>316</v>
      </c>
      <c r="BL590">
        <f t="shared" ca="1" si="169"/>
        <v>-16</v>
      </c>
      <c r="BM590">
        <f t="shared" ca="1" si="166"/>
        <v>309.0096294702804</v>
      </c>
    </row>
    <row r="591" spans="1:65" x14ac:dyDescent="0.25">
      <c r="A591" s="64">
        <v>588</v>
      </c>
      <c r="B591" s="64">
        <v>89</v>
      </c>
      <c r="C591" s="64">
        <v>69</v>
      </c>
      <c r="D591" s="18">
        <v>588</v>
      </c>
      <c r="E591" s="21">
        <f t="shared" ca="1" si="159"/>
        <v>2066.52337786613</v>
      </c>
      <c r="F591" s="22">
        <f t="shared" ca="1" si="160"/>
        <v>197.81977385447405</v>
      </c>
      <c r="G591" s="28">
        <v>588</v>
      </c>
      <c r="H591" s="24">
        <f t="shared" ca="1" si="161"/>
        <v>2063.0369579999997</v>
      </c>
      <c r="I591" s="25">
        <f t="shared" ca="1" si="162"/>
        <v>198.30089979600004</v>
      </c>
      <c r="J591" s="155"/>
      <c r="K591" s="155"/>
      <c r="L591" s="129">
        <f t="shared" si="167"/>
        <v>0</v>
      </c>
      <c r="AX591">
        <f t="shared" ca="1" si="155"/>
        <v>287.39260840000009</v>
      </c>
      <c r="AY591">
        <f t="shared" ca="1" si="163"/>
        <v>292.60739159999991</v>
      </c>
      <c r="AZ591" cm="1">
        <f t="array" aca="1" ref="AZ591" ca="1">_xlfn.LET(_xlpm.rozsah, $J$3:$J$10001,_xlpm.podminka, (_xlpm.rozsah&gt;H591)*(ISNUMBER(_xlpm.rozsah)),_xlpm.indexy, IF(_xlpm.podminka, ROW(_xlpm.rozsah)-MIN(ROW(_xlpm.rozsah))+1),_xlpm.prvni, MIN(_xlpm.indexy),_xlpm.finalni, IF(_xlpm.prvni=1, 2, _xlpm.prvni),INDEX(_xlpm.rozsah, _xlpm.finalni))</f>
        <v>2100</v>
      </c>
      <c r="BA591" cm="1">
        <f t="array" aca="1" ref="BA591" ca="1">INDEX($J$3:$J$10001,MATCH(AZ591,$J$3:$J$10004,0)-1)</f>
        <v>2000</v>
      </c>
      <c r="BB591">
        <f t="shared" ca="1" si="157"/>
        <v>280</v>
      </c>
      <c r="BC591">
        <f t="shared" ca="1" si="157"/>
        <v>300</v>
      </c>
      <c r="BD591">
        <f t="shared" ca="1" si="156"/>
        <v>-20</v>
      </c>
      <c r="BE591">
        <f t="shared" ca="1" si="164"/>
        <v>287.39260840000009</v>
      </c>
      <c r="BF591">
        <f t="shared" ca="1" si="168"/>
        <v>286.69532442677399</v>
      </c>
      <c r="BG591">
        <f t="shared" ca="1" si="165"/>
        <v>293.30467557322601</v>
      </c>
      <c r="BH591" cm="1">
        <f t="array" aca="1" ref="BH591" ca="1">_xlfn.LET(_xlpm.rozsah, $J$3:$J$10001,_xlpm.podminka, (_xlpm.rozsah&gt;E591)*(ISNUMBER(_xlpm.rozsah)),_xlpm.indexy, IF(_xlpm.podminka, ROW(_xlpm.rozsah)-MIN(ROW(_xlpm.rozsah))+1),_xlpm.prvni, MIN(_xlpm.indexy),_xlpm.finalni, IF(_xlpm.prvni=1, 2, _xlpm.prvni),INDEX(_xlpm.rozsah, _xlpm.finalni))</f>
        <v>2100</v>
      </c>
      <c r="BI591" cm="1">
        <f t="array" aca="1" ref="BI591" ca="1">INDEX($J$3:$J$10001,MATCH(BH591,$J$3:$J$10004,0)-1)</f>
        <v>2000</v>
      </c>
      <c r="BJ591">
        <f t="shared" ca="1" si="158"/>
        <v>280</v>
      </c>
      <c r="BK591">
        <f t="shared" ca="1" si="158"/>
        <v>300</v>
      </c>
      <c r="BL591">
        <f t="shared" ca="1" si="169"/>
        <v>-20</v>
      </c>
      <c r="BM591">
        <f t="shared" ca="1" si="166"/>
        <v>286.69532442677399</v>
      </c>
    </row>
    <row r="592" spans="1:65" x14ac:dyDescent="0.25">
      <c r="A592" s="64">
        <v>589</v>
      </c>
      <c r="B592" s="64">
        <v>49</v>
      </c>
      <c r="C592" s="64">
        <v>56</v>
      </c>
      <c r="D592" s="18">
        <v>589</v>
      </c>
      <c r="E592" s="21">
        <f t="shared" ca="1" si="159"/>
        <v>1452.3555675892176</v>
      </c>
      <c r="F592" s="22">
        <f t="shared" ca="1" si="160"/>
        <v>201.6</v>
      </c>
      <c r="G592" s="23">
        <v>589</v>
      </c>
      <c r="H592" s="24">
        <f t="shared" ca="1" si="161"/>
        <v>1450.436078</v>
      </c>
      <c r="I592" s="25">
        <f t="shared" ca="1" si="162"/>
        <v>201.6</v>
      </c>
      <c r="J592" s="155"/>
      <c r="K592" s="155"/>
      <c r="L592" s="129">
        <f t="shared" si="167"/>
        <v>0</v>
      </c>
      <c r="AX592">
        <f t="shared" ca="1" si="155"/>
        <v>360</v>
      </c>
      <c r="AY592">
        <f t="shared" ca="1" si="163"/>
        <v>360</v>
      </c>
      <c r="AZ592" cm="1">
        <f t="array" aca="1" ref="AZ592" ca="1">_xlfn.LET(_xlpm.rozsah, $J$3:$J$10001,_xlpm.podminka, (_xlpm.rozsah&gt;H592)*(ISNUMBER(_xlpm.rozsah)),_xlpm.indexy, IF(_xlpm.podminka, ROW(_xlpm.rozsah)-MIN(ROW(_xlpm.rozsah))+1),_xlpm.prvni, MIN(_xlpm.indexy),_xlpm.finalni, IF(_xlpm.prvni=1, 2, _xlpm.prvni),INDEX(_xlpm.rozsah, _xlpm.finalni))</f>
        <v>1500</v>
      </c>
      <c r="BA592" cm="1">
        <f t="array" aca="1" ref="BA592" ca="1">INDEX($J$3:$J$10001,MATCH(AZ592,$J$3:$J$10004,0)-1)</f>
        <v>1400</v>
      </c>
      <c r="BB592">
        <f t="shared" ca="1" si="157"/>
        <v>360</v>
      </c>
      <c r="BC592">
        <f t="shared" ca="1" si="157"/>
        <v>360</v>
      </c>
      <c r="BD592">
        <f t="shared" ca="1" si="156"/>
        <v>0</v>
      </c>
      <c r="BE592">
        <f t="shared" ca="1" si="164"/>
        <v>360</v>
      </c>
      <c r="BF592">
        <f t="shared" ca="1" si="168"/>
        <v>360</v>
      </c>
      <c r="BG592">
        <f t="shared" ca="1" si="165"/>
        <v>360</v>
      </c>
      <c r="BH592" cm="1">
        <f t="array" aca="1" ref="BH592" ca="1">_xlfn.LET(_xlpm.rozsah, $J$3:$J$10001,_xlpm.podminka, (_xlpm.rozsah&gt;E592)*(ISNUMBER(_xlpm.rozsah)),_xlpm.indexy, IF(_xlpm.podminka, ROW(_xlpm.rozsah)-MIN(ROW(_xlpm.rozsah))+1),_xlpm.prvni, MIN(_xlpm.indexy),_xlpm.finalni, IF(_xlpm.prvni=1, 2, _xlpm.prvni),INDEX(_xlpm.rozsah, _xlpm.finalni))</f>
        <v>1500</v>
      </c>
      <c r="BI592" cm="1">
        <f t="array" aca="1" ref="BI592" ca="1">INDEX($J$3:$J$10001,MATCH(BH592,$J$3:$J$10004,0)-1)</f>
        <v>1400</v>
      </c>
      <c r="BJ592">
        <f t="shared" ca="1" si="158"/>
        <v>360</v>
      </c>
      <c r="BK592">
        <f t="shared" ca="1" si="158"/>
        <v>360</v>
      </c>
      <c r="BL592">
        <f t="shared" ca="1" si="169"/>
        <v>0</v>
      </c>
      <c r="BM592">
        <f t="shared" ca="1" si="166"/>
        <v>360</v>
      </c>
    </row>
    <row r="593" spans="1:65" x14ac:dyDescent="0.25">
      <c r="A593" s="64">
        <v>590</v>
      </c>
      <c r="B593" s="64">
        <v>79</v>
      </c>
      <c r="C593" s="64">
        <v>70</v>
      </c>
      <c r="D593" s="18">
        <v>590</v>
      </c>
      <c r="E593" s="21">
        <f t="shared" ca="1" si="159"/>
        <v>1912.9814252969018</v>
      </c>
      <c r="F593" s="22">
        <f t="shared" ca="1" si="160"/>
        <v>219.74608036674701</v>
      </c>
      <c r="G593" s="28">
        <v>590</v>
      </c>
      <c r="H593" s="24">
        <f t="shared" ca="1" si="161"/>
        <v>1909.8867379999999</v>
      </c>
      <c r="I593" s="25">
        <f t="shared" ca="1" si="162"/>
        <v>220.09268534400002</v>
      </c>
      <c r="J593" s="155"/>
      <c r="K593" s="155"/>
      <c r="L593" s="129">
        <f t="shared" si="167"/>
        <v>0</v>
      </c>
      <c r="AX593">
        <f t="shared" ca="1" si="155"/>
        <v>314.41812192000003</v>
      </c>
      <c r="AY593">
        <f t="shared" ca="1" si="163"/>
        <v>301.58187807999997</v>
      </c>
      <c r="AZ593" cm="1">
        <f t="array" aca="1" ref="AZ593" ca="1">_xlfn.LET(_xlpm.rozsah, $J$3:$J$10001,_xlpm.podminka, (_xlpm.rozsah&gt;H593)*(ISNUMBER(_xlpm.rozsah)),_xlpm.indexy, IF(_xlpm.podminka, ROW(_xlpm.rozsah)-MIN(ROW(_xlpm.rozsah))+1),_xlpm.prvni, MIN(_xlpm.indexy),_xlpm.finalni, IF(_xlpm.prvni=1, 2, _xlpm.prvni),INDEX(_xlpm.rozsah, _xlpm.finalni))</f>
        <v>2000</v>
      </c>
      <c r="BA593" cm="1">
        <f t="array" aca="1" ref="BA593" ca="1">INDEX($J$3:$J$10001,MATCH(AZ593,$J$3:$J$10004,0)-1)</f>
        <v>1900</v>
      </c>
      <c r="BB593">
        <f t="shared" ca="1" si="157"/>
        <v>300</v>
      </c>
      <c r="BC593">
        <f t="shared" ca="1" si="157"/>
        <v>316</v>
      </c>
      <c r="BD593">
        <f t="shared" ca="1" si="156"/>
        <v>-16</v>
      </c>
      <c r="BE593">
        <f t="shared" ca="1" si="164"/>
        <v>314.41812192000003</v>
      </c>
      <c r="BF593">
        <f t="shared" ca="1" si="168"/>
        <v>313.92297195249574</v>
      </c>
      <c r="BG593">
        <f t="shared" ca="1" si="165"/>
        <v>302.07702804750426</v>
      </c>
      <c r="BH593" cm="1">
        <f t="array" aca="1" ref="BH593" ca="1">_xlfn.LET(_xlpm.rozsah, $J$3:$J$10001,_xlpm.podminka, (_xlpm.rozsah&gt;E593)*(ISNUMBER(_xlpm.rozsah)),_xlpm.indexy, IF(_xlpm.podminka, ROW(_xlpm.rozsah)-MIN(ROW(_xlpm.rozsah))+1),_xlpm.prvni, MIN(_xlpm.indexy),_xlpm.finalni, IF(_xlpm.prvni=1, 2, _xlpm.prvni),INDEX(_xlpm.rozsah, _xlpm.finalni))</f>
        <v>2000</v>
      </c>
      <c r="BI593" cm="1">
        <f t="array" aca="1" ref="BI593" ca="1">INDEX($J$3:$J$10001,MATCH(BH593,$J$3:$J$10004,0)-1)</f>
        <v>1900</v>
      </c>
      <c r="BJ593">
        <f t="shared" ca="1" si="158"/>
        <v>300</v>
      </c>
      <c r="BK593">
        <f t="shared" ca="1" si="158"/>
        <v>316</v>
      </c>
      <c r="BL593">
        <f t="shared" ca="1" si="169"/>
        <v>-16</v>
      </c>
      <c r="BM593">
        <f t="shared" ca="1" si="166"/>
        <v>313.92297195249574</v>
      </c>
    </row>
    <row r="594" spans="1:65" x14ac:dyDescent="0.25">
      <c r="A594" s="64">
        <v>591</v>
      </c>
      <c r="B594" s="64">
        <v>104</v>
      </c>
      <c r="C594" s="64">
        <v>59</v>
      </c>
      <c r="D594" s="18">
        <v>591</v>
      </c>
      <c r="E594" s="21">
        <f t="shared" ca="1" si="159"/>
        <v>2296.8363067199721</v>
      </c>
      <c r="F594" s="22">
        <f t="shared" ca="1" si="160"/>
        <v>107.41327637289071</v>
      </c>
      <c r="G594" s="23">
        <v>591</v>
      </c>
      <c r="H594" s="24">
        <f t="shared" ca="1" si="161"/>
        <v>2292.7622879999999</v>
      </c>
      <c r="I594" s="25">
        <f t="shared" ca="1" si="162"/>
        <v>108.97566255200003</v>
      </c>
      <c r="J594" s="155"/>
      <c r="K594" s="155"/>
      <c r="L594" s="129">
        <f t="shared" si="167"/>
        <v>0</v>
      </c>
      <c r="AX594">
        <f t="shared" ca="1" si="155"/>
        <v>184.70451280000006</v>
      </c>
      <c r="AY594">
        <f t="shared" ca="1" si="163"/>
        <v>240.29548719999994</v>
      </c>
      <c r="AZ594" cm="1">
        <f t="array" aca="1" ref="AZ594" ca="1">_xlfn.LET(_xlpm.rozsah, $J$3:$J$10001,_xlpm.podminka, (_xlpm.rozsah&gt;H594)*(ISNUMBER(_xlpm.rozsah)),_xlpm.indexy, IF(_xlpm.podminka, ROW(_xlpm.rozsah)-MIN(ROW(_xlpm.rozsah))+1),_xlpm.prvni, MIN(_xlpm.indexy),_xlpm.finalni, IF(_xlpm.prvni=1, 2, _xlpm.prvni),INDEX(_xlpm.rozsah, _xlpm.finalni))</f>
        <v>2300</v>
      </c>
      <c r="BA594" cm="1">
        <f t="array" aca="1" ref="BA594" ca="1">INDEX($J$3:$J$10001,MATCH(AZ594,$J$3:$J$10004,0)-1)</f>
        <v>2200</v>
      </c>
      <c r="BB594">
        <f t="shared" ca="1" si="157"/>
        <v>180</v>
      </c>
      <c r="BC594">
        <f t="shared" ca="1" si="157"/>
        <v>245</v>
      </c>
      <c r="BD594">
        <f t="shared" ca="1" si="156"/>
        <v>-65</v>
      </c>
      <c r="BE594">
        <f t="shared" ca="1" si="164"/>
        <v>184.70451280000006</v>
      </c>
      <c r="BF594">
        <f t="shared" ca="1" si="168"/>
        <v>182.05640063201815</v>
      </c>
      <c r="BG594">
        <f t="shared" ca="1" si="165"/>
        <v>242.94359936798185</v>
      </c>
      <c r="BH594" cm="1">
        <f t="array" aca="1" ref="BH594" ca="1">_xlfn.LET(_xlpm.rozsah, $J$3:$J$10001,_xlpm.podminka, (_xlpm.rozsah&gt;E594)*(ISNUMBER(_xlpm.rozsah)),_xlpm.indexy, IF(_xlpm.podminka, ROW(_xlpm.rozsah)-MIN(ROW(_xlpm.rozsah))+1),_xlpm.prvni, MIN(_xlpm.indexy),_xlpm.finalni, IF(_xlpm.prvni=1, 2, _xlpm.prvni),INDEX(_xlpm.rozsah, _xlpm.finalni))</f>
        <v>2300</v>
      </c>
      <c r="BI594" cm="1">
        <f t="array" aca="1" ref="BI594" ca="1">INDEX($J$3:$J$10001,MATCH(BH594,$J$3:$J$10004,0)-1)</f>
        <v>2200</v>
      </c>
      <c r="BJ594">
        <f t="shared" ca="1" si="158"/>
        <v>180</v>
      </c>
      <c r="BK594">
        <f t="shared" ca="1" si="158"/>
        <v>245</v>
      </c>
      <c r="BL594">
        <f t="shared" ca="1" si="169"/>
        <v>-65</v>
      </c>
      <c r="BM594">
        <f t="shared" ca="1" si="166"/>
        <v>182.05640063201815</v>
      </c>
    </row>
    <row r="595" spans="1:65" x14ac:dyDescent="0.25">
      <c r="A595" s="64">
        <v>592</v>
      </c>
      <c r="B595" s="64">
        <v>103</v>
      </c>
      <c r="C595" s="64">
        <v>54</v>
      </c>
      <c r="D595" s="18">
        <v>592</v>
      </c>
      <c r="E595" s="21">
        <f t="shared" ca="1" si="159"/>
        <v>2281.4821114630495</v>
      </c>
      <c r="F595" s="22">
        <f t="shared" ca="1" si="160"/>
        <v>103.69977887646965</v>
      </c>
      <c r="G595" s="28">
        <v>592</v>
      </c>
      <c r="H595" s="24">
        <f t="shared" ca="1" si="161"/>
        <v>2277.4472660000001</v>
      </c>
      <c r="I595" s="25">
        <f t="shared" ca="1" si="162"/>
        <v>105.11600963399995</v>
      </c>
      <c r="J595" s="155"/>
      <c r="K595" s="155"/>
      <c r="L595" s="129">
        <f t="shared" si="167"/>
        <v>0</v>
      </c>
      <c r="AX595">
        <f t="shared" ca="1" si="155"/>
        <v>194.65927709999991</v>
      </c>
      <c r="AY595">
        <f t="shared" ca="1" si="163"/>
        <v>230.34072290000009</v>
      </c>
      <c r="AZ595" cm="1">
        <f t="array" aca="1" ref="AZ595" ca="1">_xlfn.LET(_xlpm.rozsah, $J$3:$J$10001,_xlpm.podminka, (_xlpm.rozsah&gt;H595)*(ISNUMBER(_xlpm.rozsah)),_xlpm.indexy, IF(_xlpm.podminka, ROW(_xlpm.rozsah)-MIN(ROW(_xlpm.rozsah))+1),_xlpm.prvni, MIN(_xlpm.indexy),_xlpm.finalni, IF(_xlpm.prvni=1, 2, _xlpm.prvni),INDEX(_xlpm.rozsah, _xlpm.finalni))</f>
        <v>2300</v>
      </c>
      <c r="BA595" cm="1">
        <f t="array" aca="1" ref="BA595" ca="1">INDEX($J$3:$J$10001,MATCH(AZ595,$J$3:$J$10004,0)-1)</f>
        <v>2200</v>
      </c>
      <c r="BB595">
        <f t="shared" ca="1" si="157"/>
        <v>180</v>
      </c>
      <c r="BC595">
        <f t="shared" ca="1" si="157"/>
        <v>245</v>
      </c>
      <c r="BD595">
        <f t="shared" ca="1" si="156"/>
        <v>-65</v>
      </c>
      <c r="BE595">
        <f t="shared" ca="1" si="164"/>
        <v>194.65927709999991</v>
      </c>
      <c r="BF595">
        <f t="shared" ca="1" si="168"/>
        <v>192.03662754901785</v>
      </c>
      <c r="BG595">
        <f t="shared" ca="1" si="165"/>
        <v>232.96337245098215</v>
      </c>
      <c r="BH595" cm="1">
        <f t="array" aca="1" ref="BH595" ca="1">_xlfn.LET(_xlpm.rozsah, $J$3:$J$10001,_xlpm.podminka, (_xlpm.rozsah&gt;E595)*(ISNUMBER(_xlpm.rozsah)),_xlpm.indexy, IF(_xlpm.podminka, ROW(_xlpm.rozsah)-MIN(ROW(_xlpm.rozsah))+1),_xlpm.prvni, MIN(_xlpm.indexy),_xlpm.finalni, IF(_xlpm.prvni=1, 2, _xlpm.prvni),INDEX(_xlpm.rozsah, _xlpm.finalni))</f>
        <v>2300</v>
      </c>
      <c r="BI595" cm="1">
        <f t="array" aca="1" ref="BI595" ca="1">INDEX($J$3:$J$10001,MATCH(BH595,$J$3:$J$10004,0)-1)</f>
        <v>2200</v>
      </c>
      <c r="BJ595">
        <f t="shared" ca="1" si="158"/>
        <v>180</v>
      </c>
      <c r="BK595">
        <f t="shared" ca="1" si="158"/>
        <v>245</v>
      </c>
      <c r="BL595">
        <f t="shared" ca="1" si="169"/>
        <v>-65</v>
      </c>
      <c r="BM595">
        <f t="shared" ca="1" si="166"/>
        <v>192.03662754901785</v>
      </c>
    </row>
    <row r="596" spans="1:65" x14ac:dyDescent="0.25">
      <c r="A596" s="64">
        <v>593</v>
      </c>
      <c r="B596" s="64">
        <v>102</v>
      </c>
      <c r="C596" s="64">
        <v>56</v>
      </c>
      <c r="D596" s="18">
        <v>593</v>
      </c>
      <c r="E596" s="21">
        <f t="shared" ca="1" si="159"/>
        <v>2266.1279162061264</v>
      </c>
      <c r="F596" s="22">
        <f t="shared" ca="1" si="160"/>
        <v>113.12943850097</v>
      </c>
      <c r="G596" s="23">
        <v>593</v>
      </c>
      <c r="H596" s="24">
        <f t="shared" ca="1" si="161"/>
        <v>2262.1322439999999</v>
      </c>
      <c r="I596" s="25">
        <f t="shared" ca="1" si="162"/>
        <v>114.58386318400004</v>
      </c>
      <c r="J596" s="155"/>
      <c r="K596" s="155"/>
      <c r="L596" s="129">
        <f t="shared" si="167"/>
        <v>0</v>
      </c>
      <c r="AX596">
        <f t="shared" ca="1" si="155"/>
        <v>204.61404140000008</v>
      </c>
      <c r="AY596">
        <f t="shared" ca="1" si="163"/>
        <v>220.38595859999992</v>
      </c>
      <c r="AZ596" cm="1">
        <f t="array" aca="1" ref="AZ596" ca="1">_xlfn.LET(_xlpm.rozsah, $J$3:$J$10001,_xlpm.podminka, (_xlpm.rozsah&gt;H596)*(ISNUMBER(_xlpm.rozsah)),_xlpm.indexy, IF(_xlpm.podminka, ROW(_xlpm.rozsah)-MIN(ROW(_xlpm.rozsah))+1),_xlpm.prvni, MIN(_xlpm.indexy),_xlpm.finalni, IF(_xlpm.prvni=1, 2, _xlpm.prvni),INDEX(_xlpm.rozsah, _xlpm.finalni))</f>
        <v>2300</v>
      </c>
      <c r="BA596" cm="1">
        <f t="array" aca="1" ref="BA596" ca="1">INDEX($J$3:$J$10001,MATCH(AZ596,$J$3:$J$10004,0)-1)</f>
        <v>2200</v>
      </c>
      <c r="BB596">
        <f t="shared" ca="1" si="157"/>
        <v>180</v>
      </c>
      <c r="BC596">
        <f t="shared" ca="1" si="157"/>
        <v>245</v>
      </c>
      <c r="BD596">
        <f t="shared" ca="1" si="156"/>
        <v>-65</v>
      </c>
      <c r="BE596">
        <f t="shared" ca="1" si="164"/>
        <v>204.61404140000008</v>
      </c>
      <c r="BF596">
        <f t="shared" ca="1" si="168"/>
        <v>202.01685446601783</v>
      </c>
      <c r="BG596">
        <f t="shared" ca="1" si="165"/>
        <v>222.98314553398217</v>
      </c>
      <c r="BH596" cm="1">
        <f t="array" aca="1" ref="BH596" ca="1">_xlfn.LET(_xlpm.rozsah, $J$3:$J$10001,_xlpm.podminka, (_xlpm.rozsah&gt;E596)*(ISNUMBER(_xlpm.rozsah)),_xlpm.indexy, IF(_xlpm.podminka, ROW(_xlpm.rozsah)-MIN(ROW(_xlpm.rozsah))+1),_xlpm.prvni, MIN(_xlpm.indexy),_xlpm.finalni, IF(_xlpm.prvni=1, 2, _xlpm.prvni),INDEX(_xlpm.rozsah, _xlpm.finalni))</f>
        <v>2300</v>
      </c>
      <c r="BI596" cm="1">
        <f t="array" aca="1" ref="BI596" ca="1">INDEX($J$3:$J$10001,MATCH(BH596,$J$3:$J$10004,0)-1)</f>
        <v>2200</v>
      </c>
      <c r="BJ596">
        <f t="shared" ca="1" si="158"/>
        <v>180</v>
      </c>
      <c r="BK596">
        <f t="shared" ca="1" si="158"/>
        <v>245</v>
      </c>
      <c r="BL596">
        <f t="shared" ca="1" si="169"/>
        <v>-65</v>
      </c>
      <c r="BM596">
        <f t="shared" ca="1" si="166"/>
        <v>202.01685446601783</v>
      </c>
    </row>
    <row r="597" spans="1:65" x14ac:dyDescent="0.25">
      <c r="A597" s="64">
        <v>594</v>
      </c>
      <c r="B597" s="64">
        <v>102</v>
      </c>
      <c r="C597" s="64">
        <v>56</v>
      </c>
      <c r="D597" s="18">
        <v>594</v>
      </c>
      <c r="E597" s="21">
        <f t="shared" ca="1" si="159"/>
        <v>2266.1279162061264</v>
      </c>
      <c r="F597" s="22">
        <f t="shared" ca="1" si="160"/>
        <v>113.12943850097</v>
      </c>
      <c r="G597" s="28">
        <v>594</v>
      </c>
      <c r="H597" s="24">
        <f t="shared" ca="1" si="161"/>
        <v>2262.1322439999999</v>
      </c>
      <c r="I597" s="25">
        <f t="shared" ca="1" si="162"/>
        <v>114.58386318400004</v>
      </c>
      <c r="J597" s="155"/>
      <c r="K597" s="155"/>
      <c r="L597" s="129">
        <f t="shared" si="167"/>
        <v>0</v>
      </c>
      <c r="AX597">
        <f t="shared" ca="1" si="155"/>
        <v>204.61404140000008</v>
      </c>
      <c r="AY597">
        <f t="shared" ca="1" si="163"/>
        <v>220.38595859999992</v>
      </c>
      <c r="AZ597" cm="1">
        <f t="array" aca="1" ref="AZ597" ca="1">_xlfn.LET(_xlpm.rozsah, $J$3:$J$10001,_xlpm.podminka, (_xlpm.rozsah&gt;H597)*(ISNUMBER(_xlpm.rozsah)),_xlpm.indexy, IF(_xlpm.podminka, ROW(_xlpm.rozsah)-MIN(ROW(_xlpm.rozsah))+1),_xlpm.prvni, MIN(_xlpm.indexy),_xlpm.finalni, IF(_xlpm.prvni=1, 2, _xlpm.prvni),INDEX(_xlpm.rozsah, _xlpm.finalni))</f>
        <v>2300</v>
      </c>
      <c r="BA597" cm="1">
        <f t="array" aca="1" ref="BA597" ca="1">INDEX($J$3:$J$10001,MATCH(AZ597,$J$3:$J$10004,0)-1)</f>
        <v>2200</v>
      </c>
      <c r="BB597">
        <f t="shared" ca="1" si="157"/>
        <v>180</v>
      </c>
      <c r="BC597">
        <f t="shared" ca="1" si="157"/>
        <v>245</v>
      </c>
      <c r="BD597">
        <f t="shared" ca="1" si="156"/>
        <v>-65</v>
      </c>
      <c r="BE597">
        <f t="shared" ca="1" si="164"/>
        <v>204.61404140000008</v>
      </c>
      <c r="BF597">
        <f t="shared" ca="1" si="168"/>
        <v>202.01685446601783</v>
      </c>
      <c r="BG597">
        <f t="shared" ca="1" si="165"/>
        <v>222.98314553398217</v>
      </c>
      <c r="BH597" cm="1">
        <f t="array" aca="1" ref="BH597" ca="1">_xlfn.LET(_xlpm.rozsah, $J$3:$J$10001,_xlpm.podminka, (_xlpm.rozsah&gt;E597)*(ISNUMBER(_xlpm.rozsah)),_xlpm.indexy, IF(_xlpm.podminka, ROW(_xlpm.rozsah)-MIN(ROW(_xlpm.rozsah))+1),_xlpm.prvni, MIN(_xlpm.indexy),_xlpm.finalni, IF(_xlpm.prvni=1, 2, _xlpm.prvni),INDEX(_xlpm.rozsah, _xlpm.finalni))</f>
        <v>2300</v>
      </c>
      <c r="BI597" cm="1">
        <f t="array" aca="1" ref="BI597" ca="1">INDEX($J$3:$J$10001,MATCH(BH597,$J$3:$J$10004,0)-1)</f>
        <v>2200</v>
      </c>
      <c r="BJ597">
        <f t="shared" ca="1" si="158"/>
        <v>180</v>
      </c>
      <c r="BK597">
        <f t="shared" ca="1" si="158"/>
        <v>245</v>
      </c>
      <c r="BL597">
        <f t="shared" ca="1" si="169"/>
        <v>-65</v>
      </c>
      <c r="BM597">
        <f t="shared" ca="1" si="166"/>
        <v>202.01685446601783</v>
      </c>
    </row>
    <row r="598" spans="1:65" x14ac:dyDescent="0.25">
      <c r="A598" s="64">
        <v>595</v>
      </c>
      <c r="B598" s="64">
        <v>103</v>
      </c>
      <c r="C598" s="64">
        <v>61</v>
      </c>
      <c r="D598" s="18">
        <v>595</v>
      </c>
      <c r="E598" s="21">
        <f t="shared" ca="1" si="159"/>
        <v>2281.4821114630495</v>
      </c>
      <c r="F598" s="22">
        <f t="shared" ca="1" si="160"/>
        <v>117.14234280490089</v>
      </c>
      <c r="G598" s="23">
        <v>595</v>
      </c>
      <c r="H598" s="24">
        <f t="shared" ca="1" si="161"/>
        <v>2277.4472660000001</v>
      </c>
      <c r="I598" s="25">
        <f t="shared" ca="1" si="162"/>
        <v>118.74215903099994</v>
      </c>
      <c r="J598" s="155"/>
      <c r="K598" s="155"/>
      <c r="L598" s="129">
        <f t="shared" si="167"/>
        <v>0</v>
      </c>
      <c r="AX598">
        <f t="shared" ca="1" si="155"/>
        <v>194.65927709999991</v>
      </c>
      <c r="AY598">
        <f t="shared" ca="1" si="163"/>
        <v>230.34072290000009</v>
      </c>
      <c r="AZ598" cm="1">
        <f t="array" aca="1" ref="AZ598" ca="1">_xlfn.LET(_xlpm.rozsah, $J$3:$J$10001,_xlpm.podminka, (_xlpm.rozsah&gt;H598)*(ISNUMBER(_xlpm.rozsah)),_xlpm.indexy, IF(_xlpm.podminka, ROW(_xlpm.rozsah)-MIN(ROW(_xlpm.rozsah))+1),_xlpm.prvni, MIN(_xlpm.indexy),_xlpm.finalni, IF(_xlpm.prvni=1, 2, _xlpm.prvni),INDEX(_xlpm.rozsah, _xlpm.finalni))</f>
        <v>2300</v>
      </c>
      <c r="BA598" cm="1">
        <f t="array" aca="1" ref="BA598" ca="1">INDEX($J$3:$J$10001,MATCH(AZ598,$J$3:$J$10004,0)-1)</f>
        <v>2200</v>
      </c>
      <c r="BB598">
        <f t="shared" ca="1" si="157"/>
        <v>180</v>
      </c>
      <c r="BC598">
        <f t="shared" ca="1" si="157"/>
        <v>245</v>
      </c>
      <c r="BD598">
        <f t="shared" ca="1" si="156"/>
        <v>-65</v>
      </c>
      <c r="BE598">
        <f t="shared" ca="1" si="164"/>
        <v>194.65927709999991</v>
      </c>
      <c r="BF598">
        <f t="shared" ca="1" si="168"/>
        <v>192.03662754901785</v>
      </c>
      <c r="BG598">
        <f t="shared" ca="1" si="165"/>
        <v>232.96337245098215</v>
      </c>
      <c r="BH598" cm="1">
        <f t="array" aca="1" ref="BH598" ca="1">_xlfn.LET(_xlpm.rozsah, $J$3:$J$10001,_xlpm.podminka, (_xlpm.rozsah&gt;E598)*(ISNUMBER(_xlpm.rozsah)),_xlpm.indexy, IF(_xlpm.podminka, ROW(_xlpm.rozsah)-MIN(ROW(_xlpm.rozsah))+1),_xlpm.prvni, MIN(_xlpm.indexy),_xlpm.finalni, IF(_xlpm.prvni=1, 2, _xlpm.prvni),INDEX(_xlpm.rozsah, _xlpm.finalni))</f>
        <v>2300</v>
      </c>
      <c r="BI598" cm="1">
        <f t="array" aca="1" ref="BI598" ca="1">INDEX($J$3:$J$10001,MATCH(BH598,$J$3:$J$10004,0)-1)</f>
        <v>2200</v>
      </c>
      <c r="BJ598">
        <f t="shared" ca="1" si="158"/>
        <v>180</v>
      </c>
      <c r="BK598">
        <f t="shared" ca="1" si="158"/>
        <v>245</v>
      </c>
      <c r="BL598">
        <f t="shared" ca="1" si="169"/>
        <v>-65</v>
      </c>
      <c r="BM598">
        <f t="shared" ca="1" si="166"/>
        <v>192.03662754901785</v>
      </c>
    </row>
    <row r="599" spans="1:65" x14ac:dyDescent="0.25">
      <c r="A599" s="64">
        <v>596</v>
      </c>
      <c r="B599" s="64">
        <v>102</v>
      </c>
      <c r="C599" s="64">
        <v>64</v>
      </c>
      <c r="D599" s="18">
        <v>596</v>
      </c>
      <c r="E599" s="21">
        <f t="shared" ca="1" si="159"/>
        <v>2266.1279162061264</v>
      </c>
      <c r="F599" s="22">
        <f t="shared" ca="1" si="160"/>
        <v>129.29078685825141</v>
      </c>
      <c r="G599" s="28">
        <v>596</v>
      </c>
      <c r="H599" s="24">
        <f t="shared" ca="1" si="161"/>
        <v>2262.1322439999999</v>
      </c>
      <c r="I599" s="25">
        <f t="shared" ca="1" si="162"/>
        <v>130.95298649600005</v>
      </c>
      <c r="J599" s="155"/>
      <c r="K599" s="155"/>
      <c r="L599" s="129">
        <f t="shared" si="167"/>
        <v>0</v>
      </c>
      <c r="AX599">
        <f t="shared" ca="1" si="155"/>
        <v>204.61404140000008</v>
      </c>
      <c r="AY599">
        <f t="shared" ca="1" si="163"/>
        <v>220.38595859999992</v>
      </c>
      <c r="AZ599" cm="1">
        <f t="array" aca="1" ref="AZ599" ca="1">_xlfn.LET(_xlpm.rozsah, $J$3:$J$10001,_xlpm.podminka, (_xlpm.rozsah&gt;H599)*(ISNUMBER(_xlpm.rozsah)),_xlpm.indexy, IF(_xlpm.podminka, ROW(_xlpm.rozsah)-MIN(ROW(_xlpm.rozsah))+1),_xlpm.prvni, MIN(_xlpm.indexy),_xlpm.finalni, IF(_xlpm.prvni=1, 2, _xlpm.prvni),INDEX(_xlpm.rozsah, _xlpm.finalni))</f>
        <v>2300</v>
      </c>
      <c r="BA599" cm="1">
        <f t="array" aca="1" ref="BA599" ca="1">INDEX($J$3:$J$10001,MATCH(AZ599,$J$3:$J$10004,0)-1)</f>
        <v>2200</v>
      </c>
      <c r="BB599">
        <f t="shared" ca="1" si="157"/>
        <v>180</v>
      </c>
      <c r="BC599">
        <f t="shared" ca="1" si="157"/>
        <v>245</v>
      </c>
      <c r="BD599">
        <f t="shared" ca="1" si="156"/>
        <v>-65</v>
      </c>
      <c r="BE599">
        <f t="shared" ca="1" si="164"/>
        <v>204.61404140000008</v>
      </c>
      <c r="BF599">
        <f t="shared" ca="1" si="168"/>
        <v>202.01685446601783</v>
      </c>
      <c r="BG599">
        <f t="shared" ca="1" si="165"/>
        <v>222.98314553398217</v>
      </c>
      <c r="BH599" cm="1">
        <f t="array" aca="1" ref="BH599" ca="1">_xlfn.LET(_xlpm.rozsah, $J$3:$J$10001,_xlpm.podminka, (_xlpm.rozsah&gt;E599)*(ISNUMBER(_xlpm.rozsah)),_xlpm.indexy, IF(_xlpm.podminka, ROW(_xlpm.rozsah)-MIN(ROW(_xlpm.rozsah))+1),_xlpm.prvni, MIN(_xlpm.indexy),_xlpm.finalni, IF(_xlpm.prvni=1, 2, _xlpm.prvni),INDEX(_xlpm.rozsah, _xlpm.finalni))</f>
        <v>2300</v>
      </c>
      <c r="BI599" cm="1">
        <f t="array" aca="1" ref="BI599" ca="1">INDEX($J$3:$J$10001,MATCH(BH599,$J$3:$J$10004,0)-1)</f>
        <v>2200</v>
      </c>
      <c r="BJ599">
        <f t="shared" ca="1" si="158"/>
        <v>180</v>
      </c>
      <c r="BK599">
        <f t="shared" ca="1" si="158"/>
        <v>245</v>
      </c>
      <c r="BL599">
        <f t="shared" ca="1" si="169"/>
        <v>-65</v>
      </c>
      <c r="BM599">
        <f t="shared" ca="1" si="166"/>
        <v>202.01685446601783</v>
      </c>
    </row>
    <row r="600" spans="1:65" x14ac:dyDescent="0.25">
      <c r="A600" s="64">
        <v>597</v>
      </c>
      <c r="B600" s="64">
        <v>103</v>
      </c>
      <c r="C600" s="64">
        <v>60</v>
      </c>
      <c r="D600" s="18">
        <v>597</v>
      </c>
      <c r="E600" s="21">
        <f t="shared" ca="1" si="159"/>
        <v>2281.4821114630495</v>
      </c>
      <c r="F600" s="22">
        <f t="shared" ca="1" si="160"/>
        <v>115.22197652941071</v>
      </c>
      <c r="G600" s="23">
        <v>597</v>
      </c>
      <c r="H600" s="24">
        <f t="shared" ca="1" si="161"/>
        <v>2277.4472660000001</v>
      </c>
      <c r="I600" s="25">
        <f t="shared" ca="1" si="162"/>
        <v>116.79556625999994</v>
      </c>
      <c r="J600" s="155"/>
      <c r="K600" s="155"/>
      <c r="L600" s="129">
        <f t="shared" si="167"/>
        <v>0</v>
      </c>
      <c r="AX600">
        <f t="shared" ca="1" si="155"/>
        <v>194.65927709999991</v>
      </c>
      <c r="AY600">
        <f t="shared" ca="1" si="163"/>
        <v>230.34072290000009</v>
      </c>
      <c r="AZ600" cm="1">
        <f t="array" aca="1" ref="AZ600" ca="1">_xlfn.LET(_xlpm.rozsah, $J$3:$J$10001,_xlpm.podminka, (_xlpm.rozsah&gt;H600)*(ISNUMBER(_xlpm.rozsah)),_xlpm.indexy, IF(_xlpm.podminka, ROW(_xlpm.rozsah)-MIN(ROW(_xlpm.rozsah))+1),_xlpm.prvni, MIN(_xlpm.indexy),_xlpm.finalni, IF(_xlpm.prvni=1, 2, _xlpm.prvni),INDEX(_xlpm.rozsah, _xlpm.finalni))</f>
        <v>2300</v>
      </c>
      <c r="BA600" cm="1">
        <f t="array" aca="1" ref="BA600" ca="1">INDEX($J$3:$J$10001,MATCH(AZ600,$J$3:$J$10004,0)-1)</f>
        <v>2200</v>
      </c>
      <c r="BB600">
        <f t="shared" ca="1" si="157"/>
        <v>180</v>
      </c>
      <c r="BC600">
        <f t="shared" ca="1" si="157"/>
        <v>245</v>
      </c>
      <c r="BD600">
        <f t="shared" ca="1" si="156"/>
        <v>-65</v>
      </c>
      <c r="BE600">
        <f t="shared" ca="1" si="164"/>
        <v>194.65927709999991</v>
      </c>
      <c r="BF600">
        <f t="shared" ca="1" si="168"/>
        <v>192.03662754901785</v>
      </c>
      <c r="BG600">
        <f t="shared" ca="1" si="165"/>
        <v>232.96337245098215</v>
      </c>
      <c r="BH600" cm="1">
        <f t="array" aca="1" ref="BH600" ca="1">_xlfn.LET(_xlpm.rozsah, $J$3:$J$10001,_xlpm.podminka, (_xlpm.rozsah&gt;E600)*(ISNUMBER(_xlpm.rozsah)),_xlpm.indexy, IF(_xlpm.podminka, ROW(_xlpm.rozsah)-MIN(ROW(_xlpm.rozsah))+1),_xlpm.prvni, MIN(_xlpm.indexy),_xlpm.finalni, IF(_xlpm.prvni=1, 2, _xlpm.prvni),INDEX(_xlpm.rozsah, _xlpm.finalni))</f>
        <v>2300</v>
      </c>
      <c r="BI600" cm="1">
        <f t="array" aca="1" ref="BI600" ca="1">INDEX($J$3:$J$10001,MATCH(BH600,$J$3:$J$10004,0)-1)</f>
        <v>2200</v>
      </c>
      <c r="BJ600">
        <f t="shared" ca="1" si="158"/>
        <v>180</v>
      </c>
      <c r="BK600">
        <f t="shared" ca="1" si="158"/>
        <v>245</v>
      </c>
      <c r="BL600">
        <f t="shared" ca="1" si="169"/>
        <v>-65</v>
      </c>
      <c r="BM600">
        <f t="shared" ca="1" si="166"/>
        <v>192.03662754901785</v>
      </c>
    </row>
    <row r="601" spans="1:65" x14ac:dyDescent="0.25">
      <c r="A601" s="64">
        <v>598</v>
      </c>
      <c r="B601" s="64">
        <v>93</v>
      </c>
      <c r="C601" s="64">
        <v>72</v>
      </c>
      <c r="D601" s="18">
        <v>598</v>
      </c>
      <c r="E601" s="21">
        <f t="shared" ca="1" si="159"/>
        <v>2127.9401588938213</v>
      </c>
      <c r="F601" s="22">
        <f t="shared" ca="1" si="160"/>
        <v>194.55907995875702</v>
      </c>
      <c r="G601" s="28">
        <v>598</v>
      </c>
      <c r="H601" s="24">
        <f t="shared" ca="1" si="161"/>
        <v>2124.2970459999997</v>
      </c>
      <c r="I601" s="25">
        <f t="shared" ca="1" si="162"/>
        <v>195.47714440800007</v>
      </c>
      <c r="J601" s="155"/>
      <c r="K601" s="155"/>
      <c r="L601" s="129">
        <f t="shared" si="167"/>
        <v>0</v>
      </c>
      <c r="AX601">
        <f t="shared" ca="1" si="155"/>
        <v>271.4960339000001</v>
      </c>
      <c r="AY601">
        <f t="shared" ca="1" si="163"/>
        <v>253.5039660999999</v>
      </c>
      <c r="AZ601" cm="1">
        <f t="array" aca="1" ref="AZ601" ca="1">_xlfn.LET(_xlpm.rozsah, $J$3:$J$10001,_xlpm.podminka, (_xlpm.rozsah&gt;H601)*(ISNUMBER(_xlpm.rozsah)),_xlpm.indexy, IF(_xlpm.podminka, ROW(_xlpm.rozsah)-MIN(ROW(_xlpm.rozsah))+1),_xlpm.prvni, MIN(_xlpm.indexy),_xlpm.finalni, IF(_xlpm.prvni=1, 2, _xlpm.prvni),INDEX(_xlpm.rozsah, _xlpm.finalni))</f>
        <v>2200</v>
      </c>
      <c r="BA601" cm="1">
        <f t="array" aca="1" ref="BA601" ca="1">INDEX($J$3:$J$10001,MATCH(AZ601,$J$3:$J$10004,0)-1)</f>
        <v>2100</v>
      </c>
      <c r="BB601">
        <f t="shared" ca="1" si="157"/>
        <v>245</v>
      </c>
      <c r="BC601">
        <f t="shared" ca="1" si="157"/>
        <v>280</v>
      </c>
      <c r="BD601">
        <f t="shared" ca="1" si="156"/>
        <v>-35</v>
      </c>
      <c r="BE601">
        <f t="shared" ca="1" si="164"/>
        <v>271.4960339000001</v>
      </c>
      <c r="BF601">
        <f t="shared" ca="1" si="168"/>
        <v>270.22094438716255</v>
      </c>
      <c r="BG601">
        <f t="shared" ca="1" si="165"/>
        <v>254.77905561283745</v>
      </c>
      <c r="BH601" cm="1">
        <f t="array" aca="1" ref="BH601" ca="1">_xlfn.LET(_xlpm.rozsah, $J$3:$J$10001,_xlpm.podminka, (_xlpm.rozsah&gt;E601)*(ISNUMBER(_xlpm.rozsah)),_xlpm.indexy, IF(_xlpm.podminka, ROW(_xlpm.rozsah)-MIN(ROW(_xlpm.rozsah))+1),_xlpm.prvni, MIN(_xlpm.indexy),_xlpm.finalni, IF(_xlpm.prvni=1, 2, _xlpm.prvni),INDEX(_xlpm.rozsah, _xlpm.finalni))</f>
        <v>2200</v>
      </c>
      <c r="BI601" cm="1">
        <f t="array" aca="1" ref="BI601" ca="1">INDEX($J$3:$J$10001,MATCH(BH601,$J$3:$J$10004,0)-1)</f>
        <v>2100</v>
      </c>
      <c r="BJ601">
        <f t="shared" ca="1" si="158"/>
        <v>245</v>
      </c>
      <c r="BK601">
        <f t="shared" ca="1" si="158"/>
        <v>280</v>
      </c>
      <c r="BL601">
        <f t="shared" ca="1" si="169"/>
        <v>-35</v>
      </c>
      <c r="BM601">
        <f t="shared" ca="1" si="166"/>
        <v>270.22094438716255</v>
      </c>
    </row>
    <row r="602" spans="1:65" x14ac:dyDescent="0.25">
      <c r="A602" s="64">
        <v>599</v>
      </c>
      <c r="B602" s="64">
        <v>86</v>
      </c>
      <c r="C602" s="64">
        <v>73</v>
      </c>
      <c r="D602" s="18">
        <v>599</v>
      </c>
      <c r="E602" s="21">
        <f t="shared" ca="1" si="159"/>
        <v>2020.4607920953615</v>
      </c>
      <c r="F602" s="22">
        <f t="shared" ca="1" si="160"/>
        <v>216.01272435407722</v>
      </c>
      <c r="G602" s="23">
        <v>599</v>
      </c>
      <c r="H602" s="24">
        <f t="shared" ca="1" si="161"/>
        <v>2017.0918919999999</v>
      </c>
      <c r="I602" s="25">
        <f t="shared" ca="1" si="162"/>
        <v>216.504583768</v>
      </c>
      <c r="J602" s="155"/>
      <c r="K602" s="155"/>
      <c r="L602" s="129">
        <f t="shared" si="167"/>
        <v>0</v>
      </c>
      <c r="AX602">
        <f t="shared" ca="1" si="155"/>
        <v>296.58162160000001</v>
      </c>
      <c r="AY602">
        <f t="shared" ca="1" si="163"/>
        <v>283.41837839999999</v>
      </c>
      <c r="AZ602" cm="1">
        <f t="array" aca="1" ref="AZ602" ca="1">_xlfn.LET(_xlpm.rozsah, $J$3:$J$10001,_xlpm.podminka, (_xlpm.rozsah&gt;H602)*(ISNUMBER(_xlpm.rozsah)),_xlpm.indexy, IF(_xlpm.podminka, ROW(_xlpm.rozsah)-MIN(ROW(_xlpm.rozsah))+1),_xlpm.prvni, MIN(_xlpm.indexy),_xlpm.finalni, IF(_xlpm.prvni=1, 2, _xlpm.prvni),INDEX(_xlpm.rozsah, _xlpm.finalni))</f>
        <v>2100</v>
      </c>
      <c r="BA602" cm="1">
        <f t="array" aca="1" ref="BA602" ca="1">INDEX($J$3:$J$10001,MATCH(AZ602,$J$3:$J$10004,0)-1)</f>
        <v>2000</v>
      </c>
      <c r="BB602">
        <f t="shared" ca="1" si="157"/>
        <v>280</v>
      </c>
      <c r="BC602">
        <f t="shared" ca="1" si="157"/>
        <v>300</v>
      </c>
      <c r="BD602">
        <f t="shared" ca="1" si="156"/>
        <v>-20</v>
      </c>
      <c r="BE602">
        <f t="shared" ca="1" si="164"/>
        <v>296.58162160000001</v>
      </c>
      <c r="BF602">
        <f t="shared" ca="1" si="168"/>
        <v>295.90784158092771</v>
      </c>
      <c r="BG602">
        <f t="shared" ca="1" si="165"/>
        <v>284.09215841907229</v>
      </c>
      <c r="BH602" cm="1">
        <f t="array" aca="1" ref="BH602" ca="1">_xlfn.LET(_xlpm.rozsah, $J$3:$J$10001,_xlpm.podminka, (_xlpm.rozsah&gt;E602)*(ISNUMBER(_xlpm.rozsah)),_xlpm.indexy, IF(_xlpm.podminka, ROW(_xlpm.rozsah)-MIN(ROW(_xlpm.rozsah))+1),_xlpm.prvni, MIN(_xlpm.indexy),_xlpm.finalni, IF(_xlpm.prvni=1, 2, _xlpm.prvni),INDEX(_xlpm.rozsah, _xlpm.finalni))</f>
        <v>2100</v>
      </c>
      <c r="BI602" cm="1">
        <f t="array" aca="1" ref="BI602" ca="1">INDEX($J$3:$J$10001,MATCH(BH602,$J$3:$J$10004,0)-1)</f>
        <v>2000</v>
      </c>
      <c r="BJ602">
        <f t="shared" ca="1" si="158"/>
        <v>280</v>
      </c>
      <c r="BK602">
        <f t="shared" ca="1" si="158"/>
        <v>300</v>
      </c>
      <c r="BL602">
        <f t="shared" ca="1" si="169"/>
        <v>-20</v>
      </c>
      <c r="BM602">
        <f t="shared" ca="1" si="166"/>
        <v>295.90784158092771</v>
      </c>
    </row>
    <row r="603" spans="1:65" x14ac:dyDescent="0.25">
      <c r="A603" s="64">
        <v>600</v>
      </c>
      <c r="B603" s="64">
        <v>76</v>
      </c>
      <c r="C603" s="64">
        <v>73</v>
      </c>
      <c r="D603" s="18">
        <v>600</v>
      </c>
      <c r="E603" s="21">
        <f t="shared" ca="1" si="159"/>
        <v>1866.9188395261335</v>
      </c>
      <c r="F603" s="22">
        <f t="shared" ca="1" si="160"/>
        <v>234.78537201480685</v>
      </c>
      <c r="G603" s="28">
        <v>600</v>
      </c>
      <c r="H603" s="24">
        <f t="shared" ca="1" si="161"/>
        <v>1863.9416719999999</v>
      </c>
      <c r="I603" s="25">
        <f t="shared" ca="1" si="162"/>
        <v>235.15483850480004</v>
      </c>
      <c r="J603" s="155"/>
      <c r="K603" s="155"/>
      <c r="L603" s="129">
        <f t="shared" si="167"/>
        <v>0</v>
      </c>
      <c r="AX603">
        <f t="shared" ca="1" si="155"/>
        <v>322.12991576000002</v>
      </c>
      <c r="AY603">
        <f t="shared" ca="1" si="163"/>
        <v>326.87008423999998</v>
      </c>
      <c r="AZ603" cm="1">
        <f t="array" aca="1" ref="AZ603" ca="1">_xlfn.LET(_xlpm.rozsah, $J$3:$J$10001,_xlpm.podminka, (_xlpm.rozsah&gt;H603)*(ISNUMBER(_xlpm.rozsah)),_xlpm.indexy, IF(_xlpm.podminka, ROW(_xlpm.rozsah)-MIN(ROW(_xlpm.rozsah))+1),_xlpm.prvni, MIN(_xlpm.indexy),_xlpm.finalni, IF(_xlpm.prvni=1, 2, _xlpm.prvni),INDEX(_xlpm.rozsah, _xlpm.finalni))</f>
        <v>1900</v>
      </c>
      <c r="BA603" cm="1">
        <f t="array" aca="1" ref="BA603" ca="1">INDEX($J$3:$J$10001,MATCH(AZ603,$J$3:$J$10004,0)-1)</f>
        <v>1800</v>
      </c>
      <c r="BB603">
        <f t="shared" ca="1" si="157"/>
        <v>316</v>
      </c>
      <c r="BC603">
        <f t="shared" ca="1" si="157"/>
        <v>333</v>
      </c>
      <c r="BD603">
        <f t="shared" ca="1" si="156"/>
        <v>-17</v>
      </c>
      <c r="BE603">
        <f t="shared" ca="1" si="164"/>
        <v>322.12991576000002</v>
      </c>
      <c r="BF603">
        <f t="shared" ca="1" si="168"/>
        <v>321.62379728055731</v>
      </c>
      <c r="BG603">
        <f t="shared" ca="1" si="165"/>
        <v>327.37620271944269</v>
      </c>
      <c r="BH603" cm="1">
        <f t="array" aca="1" ref="BH603" ca="1">_xlfn.LET(_xlpm.rozsah, $J$3:$J$10001,_xlpm.podminka, (_xlpm.rozsah&gt;E603)*(ISNUMBER(_xlpm.rozsah)),_xlpm.indexy, IF(_xlpm.podminka, ROW(_xlpm.rozsah)-MIN(ROW(_xlpm.rozsah))+1),_xlpm.prvni, MIN(_xlpm.indexy),_xlpm.finalni, IF(_xlpm.prvni=1, 2, _xlpm.prvni),INDEX(_xlpm.rozsah, _xlpm.finalni))</f>
        <v>1900</v>
      </c>
      <c r="BI603" cm="1">
        <f t="array" aca="1" ref="BI603" ca="1">INDEX($J$3:$J$10001,MATCH(BH603,$J$3:$J$10004,0)-1)</f>
        <v>1800</v>
      </c>
      <c r="BJ603">
        <f t="shared" ca="1" si="158"/>
        <v>316</v>
      </c>
      <c r="BK603">
        <f t="shared" ca="1" si="158"/>
        <v>333</v>
      </c>
      <c r="BL603">
        <f t="shared" ca="1" si="169"/>
        <v>-17</v>
      </c>
      <c r="BM603">
        <f t="shared" ca="1" si="166"/>
        <v>321.62379728055731</v>
      </c>
    </row>
    <row r="604" spans="1:65" x14ac:dyDescent="0.25">
      <c r="A604" s="64">
        <v>601</v>
      </c>
      <c r="B604" s="64">
        <v>59</v>
      </c>
      <c r="C604" s="64">
        <v>49</v>
      </c>
      <c r="D604" s="18">
        <v>601</v>
      </c>
      <c r="E604" s="21">
        <f t="shared" ca="1" si="159"/>
        <v>1605.8975201584456</v>
      </c>
      <c r="F604" s="22">
        <f t="shared" ca="1" si="160"/>
        <v>175.18881720978894</v>
      </c>
      <c r="G604" s="23">
        <v>601</v>
      </c>
      <c r="H604" s="24">
        <f t="shared" ca="1" si="161"/>
        <v>1603.5862979999999</v>
      </c>
      <c r="I604" s="25">
        <f t="shared" ca="1" si="162"/>
        <v>175.2794171184</v>
      </c>
      <c r="J604" s="155"/>
      <c r="K604" s="155"/>
      <c r="L604" s="129">
        <f t="shared" si="167"/>
        <v>0</v>
      </c>
      <c r="AX604">
        <f t="shared" ref="AX604:AX667" ca="1" si="170">IF(BD604&lt;0, BE604, AY604)</f>
        <v>357.71309616000002</v>
      </c>
      <c r="AY604">
        <f t="shared" ca="1" si="163"/>
        <v>350.28690383999998</v>
      </c>
      <c r="AZ604" cm="1">
        <f t="array" aca="1" ref="AZ604" ca="1">_xlfn.LET(_xlpm.rozsah, $J$3:$J$10001,_xlpm.podminka, (_xlpm.rozsah&gt;H604)*(ISNUMBER(_xlpm.rozsah)),_xlpm.indexy, IF(_xlpm.podminka, ROW(_xlpm.rozsah)-MIN(ROW(_xlpm.rozsah))+1),_xlpm.prvni, MIN(_xlpm.indexy),_xlpm.finalni, IF(_xlpm.prvni=1, 2, _xlpm.prvni),INDEX(_xlpm.rozsah, _xlpm.finalni))</f>
        <v>1700</v>
      </c>
      <c r="BA604" cm="1">
        <f t="array" aca="1" ref="BA604" ca="1">INDEX($J$3:$J$10001,MATCH(AZ604,$J$3:$J$10004,0)-1)</f>
        <v>1600</v>
      </c>
      <c r="BB604">
        <f t="shared" ca="1" si="157"/>
        <v>350</v>
      </c>
      <c r="BC604">
        <f t="shared" ca="1" si="157"/>
        <v>358</v>
      </c>
      <c r="BD604">
        <f t="shared" ref="BD604:BD667" ca="1" si="171">BB604-BC604</f>
        <v>-8</v>
      </c>
      <c r="BE604">
        <f t="shared" ca="1" si="164"/>
        <v>357.71309616000002</v>
      </c>
      <c r="BF604">
        <f t="shared" ca="1" si="168"/>
        <v>357.52819838732438</v>
      </c>
      <c r="BG604">
        <f t="shared" ca="1" si="165"/>
        <v>350.47180161267562</v>
      </c>
      <c r="BH604" cm="1">
        <f t="array" aca="1" ref="BH604" ca="1">_xlfn.LET(_xlpm.rozsah, $J$3:$J$10001,_xlpm.podminka, (_xlpm.rozsah&gt;E604)*(ISNUMBER(_xlpm.rozsah)),_xlpm.indexy, IF(_xlpm.podminka, ROW(_xlpm.rozsah)-MIN(ROW(_xlpm.rozsah))+1),_xlpm.prvni, MIN(_xlpm.indexy),_xlpm.finalni, IF(_xlpm.prvni=1, 2, _xlpm.prvni),INDEX(_xlpm.rozsah, _xlpm.finalni))</f>
        <v>1700</v>
      </c>
      <c r="BI604" cm="1">
        <f t="array" aca="1" ref="BI604" ca="1">INDEX($J$3:$J$10001,MATCH(BH604,$J$3:$J$10004,0)-1)</f>
        <v>1600</v>
      </c>
      <c r="BJ604">
        <f t="shared" ca="1" si="158"/>
        <v>350</v>
      </c>
      <c r="BK604">
        <f t="shared" ca="1" si="158"/>
        <v>358</v>
      </c>
      <c r="BL604">
        <f t="shared" ca="1" si="169"/>
        <v>-8</v>
      </c>
      <c r="BM604">
        <f t="shared" ca="1" si="166"/>
        <v>357.52819838732438</v>
      </c>
    </row>
    <row r="605" spans="1:65" x14ac:dyDescent="0.25">
      <c r="A605" s="64">
        <v>602</v>
      </c>
      <c r="B605" s="64">
        <v>46</v>
      </c>
      <c r="C605" s="64">
        <v>22</v>
      </c>
      <c r="D605" s="18">
        <v>602</v>
      </c>
      <c r="E605" s="21">
        <f t="shared" ca="1" si="159"/>
        <v>1406.2929818184493</v>
      </c>
      <c r="F605" s="22">
        <f t="shared" ca="1" si="160"/>
        <v>79.2</v>
      </c>
      <c r="G605" s="28">
        <v>602</v>
      </c>
      <c r="H605" s="24">
        <f t="shared" ca="1" si="161"/>
        <v>1404.491012</v>
      </c>
      <c r="I605" s="25">
        <f t="shared" ca="1" si="162"/>
        <v>79.2</v>
      </c>
      <c r="J605" s="155"/>
      <c r="K605" s="155"/>
      <c r="L605" s="129">
        <f t="shared" si="167"/>
        <v>0</v>
      </c>
      <c r="AX605">
        <f t="shared" ca="1" si="170"/>
        <v>360</v>
      </c>
      <c r="AY605">
        <f t="shared" ca="1" si="163"/>
        <v>360</v>
      </c>
      <c r="AZ605" cm="1">
        <f t="array" aca="1" ref="AZ605" ca="1">_xlfn.LET(_xlpm.rozsah, $J$3:$J$10001,_xlpm.podminka, (_xlpm.rozsah&gt;H605)*(ISNUMBER(_xlpm.rozsah)),_xlpm.indexy, IF(_xlpm.podminka, ROW(_xlpm.rozsah)-MIN(ROW(_xlpm.rozsah))+1),_xlpm.prvni, MIN(_xlpm.indexy),_xlpm.finalni, IF(_xlpm.prvni=1, 2, _xlpm.prvni),INDEX(_xlpm.rozsah, _xlpm.finalni))</f>
        <v>1500</v>
      </c>
      <c r="BA605" cm="1">
        <f t="array" aca="1" ref="BA605" ca="1">INDEX($J$3:$J$10001,MATCH(AZ605,$J$3:$J$10004,0)-1)</f>
        <v>1400</v>
      </c>
      <c r="BB605">
        <f t="shared" ca="1" si="157"/>
        <v>360</v>
      </c>
      <c r="BC605">
        <f t="shared" ca="1" si="157"/>
        <v>360</v>
      </c>
      <c r="BD605">
        <f t="shared" ca="1" si="171"/>
        <v>0</v>
      </c>
      <c r="BE605">
        <f t="shared" ca="1" si="164"/>
        <v>360</v>
      </c>
      <c r="BF605">
        <f t="shared" ca="1" si="168"/>
        <v>360</v>
      </c>
      <c r="BG605">
        <f t="shared" ca="1" si="165"/>
        <v>360</v>
      </c>
      <c r="BH605" cm="1">
        <f t="array" aca="1" ref="BH605" ca="1">_xlfn.LET(_xlpm.rozsah, $J$3:$J$10001,_xlpm.podminka, (_xlpm.rozsah&gt;E605)*(ISNUMBER(_xlpm.rozsah)),_xlpm.indexy, IF(_xlpm.podminka, ROW(_xlpm.rozsah)-MIN(ROW(_xlpm.rozsah))+1),_xlpm.prvni, MIN(_xlpm.indexy),_xlpm.finalni, IF(_xlpm.prvni=1, 2, _xlpm.prvni),INDEX(_xlpm.rozsah, _xlpm.finalni))</f>
        <v>1500</v>
      </c>
      <c r="BI605" cm="1">
        <f t="array" aca="1" ref="BI605" ca="1">INDEX($J$3:$J$10001,MATCH(BH605,$J$3:$J$10004,0)-1)</f>
        <v>1400</v>
      </c>
      <c r="BJ605">
        <f t="shared" ca="1" si="158"/>
        <v>360</v>
      </c>
      <c r="BK605">
        <f t="shared" ca="1" si="158"/>
        <v>360</v>
      </c>
      <c r="BL605">
        <f t="shared" ca="1" si="169"/>
        <v>0</v>
      </c>
      <c r="BM605">
        <f t="shared" ca="1" si="166"/>
        <v>360</v>
      </c>
    </row>
    <row r="606" spans="1:65" x14ac:dyDescent="0.25">
      <c r="A606" s="64">
        <v>603</v>
      </c>
      <c r="B606" s="64">
        <v>40</v>
      </c>
      <c r="C606" s="64">
        <v>65</v>
      </c>
      <c r="D606" s="18">
        <v>603</v>
      </c>
      <c r="E606" s="21">
        <f t="shared" ca="1" si="159"/>
        <v>1314.1678102769124</v>
      </c>
      <c r="F606" s="22">
        <f t="shared" ca="1" si="160"/>
        <v>228.4209076679993</v>
      </c>
      <c r="G606" s="23">
        <v>603</v>
      </c>
      <c r="H606" s="24">
        <f t="shared" ca="1" si="161"/>
        <v>1312.60088</v>
      </c>
      <c r="I606" s="25">
        <f t="shared" ca="1" si="162"/>
        <v>228.31905719999997</v>
      </c>
      <c r="J606" s="155"/>
      <c r="K606" s="155"/>
      <c r="L606" s="129">
        <f t="shared" si="167"/>
        <v>0</v>
      </c>
      <c r="AX606">
        <f t="shared" ca="1" si="170"/>
        <v>351.260088</v>
      </c>
      <c r="AY606">
        <f t="shared" ca="1" si="163"/>
        <v>351.260088</v>
      </c>
      <c r="AZ606" cm="1">
        <f t="array" aca="1" ref="AZ606" ca="1">_xlfn.LET(_xlpm.rozsah, $J$3:$J$10001,_xlpm.podminka, (_xlpm.rozsah&gt;H606)*(ISNUMBER(_xlpm.rozsah)),_xlpm.indexy, IF(_xlpm.podminka, ROW(_xlpm.rozsah)-MIN(ROW(_xlpm.rozsah))+1),_xlpm.prvni, MIN(_xlpm.indexy),_xlpm.finalni, IF(_xlpm.prvni=1, 2, _xlpm.prvni),INDEX(_xlpm.rozsah, _xlpm.finalni))</f>
        <v>1400</v>
      </c>
      <c r="BA606" cm="1">
        <f t="array" aca="1" ref="BA606" ca="1">INDEX($J$3:$J$10001,MATCH(AZ606,$J$3:$J$10004,0)-1)</f>
        <v>1300</v>
      </c>
      <c r="BB606">
        <f t="shared" ca="1" si="157"/>
        <v>360</v>
      </c>
      <c r="BC606">
        <f t="shared" ca="1" si="157"/>
        <v>350</v>
      </c>
      <c r="BD606">
        <f t="shared" ca="1" si="171"/>
        <v>10</v>
      </c>
      <c r="BE606">
        <f t="shared" ca="1" si="164"/>
        <v>358.739912</v>
      </c>
      <c r="BF606">
        <f t="shared" ca="1" si="168"/>
        <v>351.41678102769123</v>
      </c>
      <c r="BG606">
        <f t="shared" ca="1" si="165"/>
        <v>351.41678102769123</v>
      </c>
      <c r="BH606" cm="1">
        <f t="array" aca="1" ref="BH606" ca="1">_xlfn.LET(_xlpm.rozsah, $J$3:$J$10001,_xlpm.podminka, (_xlpm.rozsah&gt;E606)*(ISNUMBER(_xlpm.rozsah)),_xlpm.indexy, IF(_xlpm.podminka, ROW(_xlpm.rozsah)-MIN(ROW(_xlpm.rozsah))+1),_xlpm.prvni, MIN(_xlpm.indexy),_xlpm.finalni, IF(_xlpm.prvni=1, 2, _xlpm.prvni),INDEX(_xlpm.rozsah, _xlpm.finalni))</f>
        <v>1400</v>
      </c>
      <c r="BI606" cm="1">
        <f t="array" aca="1" ref="BI606" ca="1">INDEX($J$3:$J$10001,MATCH(BH606,$J$3:$J$10004,0)-1)</f>
        <v>1300</v>
      </c>
      <c r="BJ606">
        <f t="shared" ca="1" si="158"/>
        <v>360</v>
      </c>
      <c r="BK606">
        <f t="shared" ca="1" si="158"/>
        <v>350</v>
      </c>
      <c r="BL606">
        <f t="shared" ca="1" si="169"/>
        <v>10</v>
      </c>
      <c r="BM606">
        <f t="shared" ca="1" si="166"/>
        <v>358.58321897230877</v>
      </c>
    </row>
    <row r="607" spans="1:65" x14ac:dyDescent="0.25">
      <c r="A607" s="64">
        <v>604</v>
      </c>
      <c r="B607" s="64">
        <v>72</v>
      </c>
      <c r="C607" s="64">
        <v>31</v>
      </c>
      <c r="D607" s="18">
        <v>604</v>
      </c>
      <c r="E607" s="21">
        <f t="shared" ca="1" si="159"/>
        <v>1805.5020584984422</v>
      </c>
      <c r="F607" s="22">
        <f t="shared" ca="1" si="160"/>
        <v>102.94004151713209</v>
      </c>
      <c r="G607" s="28">
        <v>604</v>
      </c>
      <c r="H607" s="24">
        <f t="shared" ca="1" si="161"/>
        <v>1802.6815839999999</v>
      </c>
      <c r="I607" s="25">
        <f t="shared" ca="1" si="162"/>
        <v>103.0886805232</v>
      </c>
      <c r="J607" s="155"/>
      <c r="K607" s="155"/>
      <c r="L607" s="129">
        <f t="shared" si="167"/>
        <v>0</v>
      </c>
      <c r="AX607">
        <f t="shared" ca="1" si="170"/>
        <v>332.54413072</v>
      </c>
      <c r="AY607">
        <f t="shared" ca="1" si="163"/>
        <v>316.45586928</v>
      </c>
      <c r="AZ607" cm="1">
        <f t="array" aca="1" ref="AZ607" ca="1">_xlfn.LET(_xlpm.rozsah, $J$3:$J$10001,_xlpm.podminka, (_xlpm.rozsah&gt;H607)*(ISNUMBER(_xlpm.rozsah)),_xlpm.indexy, IF(_xlpm.podminka, ROW(_xlpm.rozsah)-MIN(ROW(_xlpm.rozsah))+1),_xlpm.prvni, MIN(_xlpm.indexy),_xlpm.finalni, IF(_xlpm.prvni=1, 2, _xlpm.prvni),INDEX(_xlpm.rozsah, _xlpm.finalni))</f>
        <v>1900</v>
      </c>
      <c r="BA607" cm="1">
        <f t="array" aca="1" ref="BA607" ca="1">INDEX($J$3:$J$10001,MATCH(AZ607,$J$3:$J$10004,0)-1)</f>
        <v>1800</v>
      </c>
      <c r="BB607">
        <f t="shared" ca="1" si="157"/>
        <v>316</v>
      </c>
      <c r="BC607">
        <f t="shared" ca="1" si="157"/>
        <v>333</v>
      </c>
      <c r="BD607">
        <f t="shared" ca="1" si="171"/>
        <v>-17</v>
      </c>
      <c r="BE607">
        <f t="shared" ca="1" si="164"/>
        <v>332.54413072</v>
      </c>
      <c r="BF607">
        <f t="shared" ca="1" si="168"/>
        <v>332.06465005526479</v>
      </c>
      <c r="BG607">
        <f t="shared" ca="1" si="165"/>
        <v>316.93534994473521</v>
      </c>
      <c r="BH607" cm="1">
        <f t="array" aca="1" ref="BH607" ca="1">_xlfn.LET(_xlpm.rozsah, $J$3:$J$10001,_xlpm.podminka, (_xlpm.rozsah&gt;E607)*(ISNUMBER(_xlpm.rozsah)),_xlpm.indexy, IF(_xlpm.podminka, ROW(_xlpm.rozsah)-MIN(ROW(_xlpm.rozsah))+1),_xlpm.prvni, MIN(_xlpm.indexy),_xlpm.finalni, IF(_xlpm.prvni=1, 2, _xlpm.prvni),INDEX(_xlpm.rozsah, _xlpm.finalni))</f>
        <v>1900</v>
      </c>
      <c r="BI607" cm="1">
        <f t="array" aca="1" ref="BI607" ca="1">INDEX($J$3:$J$10001,MATCH(BH607,$J$3:$J$10004,0)-1)</f>
        <v>1800</v>
      </c>
      <c r="BJ607">
        <f t="shared" ca="1" si="158"/>
        <v>316</v>
      </c>
      <c r="BK607">
        <f t="shared" ca="1" si="158"/>
        <v>333</v>
      </c>
      <c r="BL607">
        <f t="shared" ca="1" si="169"/>
        <v>-17</v>
      </c>
      <c r="BM607">
        <f t="shared" ca="1" si="166"/>
        <v>332.06465005526479</v>
      </c>
    </row>
    <row r="608" spans="1:65" x14ac:dyDescent="0.25">
      <c r="A608" s="64">
        <v>605</v>
      </c>
      <c r="B608" s="64">
        <v>72</v>
      </c>
      <c r="C608" s="64">
        <v>27</v>
      </c>
      <c r="D608" s="18">
        <v>605</v>
      </c>
      <c r="E608" s="21">
        <f t="shared" ca="1" si="159"/>
        <v>1805.5020584984422</v>
      </c>
      <c r="F608" s="22">
        <f t="shared" ca="1" si="160"/>
        <v>89.657455514921494</v>
      </c>
      <c r="G608" s="23">
        <v>605</v>
      </c>
      <c r="H608" s="24">
        <f t="shared" ca="1" si="161"/>
        <v>1802.6815839999999</v>
      </c>
      <c r="I608" s="25">
        <f t="shared" ca="1" si="162"/>
        <v>89.786915294400004</v>
      </c>
      <c r="J608" s="155"/>
      <c r="K608" s="155"/>
      <c r="L608" s="129">
        <f t="shared" si="167"/>
        <v>0</v>
      </c>
      <c r="AX608">
        <f t="shared" ca="1" si="170"/>
        <v>332.54413072</v>
      </c>
      <c r="AY608">
        <f t="shared" ca="1" si="163"/>
        <v>316.45586928</v>
      </c>
      <c r="AZ608" cm="1">
        <f t="array" aca="1" ref="AZ608" ca="1">_xlfn.LET(_xlpm.rozsah, $J$3:$J$10001,_xlpm.podminka, (_xlpm.rozsah&gt;H608)*(ISNUMBER(_xlpm.rozsah)),_xlpm.indexy, IF(_xlpm.podminka, ROW(_xlpm.rozsah)-MIN(ROW(_xlpm.rozsah))+1),_xlpm.prvni, MIN(_xlpm.indexy),_xlpm.finalni, IF(_xlpm.prvni=1, 2, _xlpm.prvni),INDEX(_xlpm.rozsah, _xlpm.finalni))</f>
        <v>1900</v>
      </c>
      <c r="BA608" cm="1">
        <f t="array" aca="1" ref="BA608" ca="1">INDEX($J$3:$J$10001,MATCH(AZ608,$J$3:$J$10004,0)-1)</f>
        <v>1800</v>
      </c>
      <c r="BB608">
        <f t="shared" ca="1" si="157"/>
        <v>316</v>
      </c>
      <c r="BC608">
        <f t="shared" ca="1" si="157"/>
        <v>333</v>
      </c>
      <c r="BD608">
        <f t="shared" ca="1" si="171"/>
        <v>-17</v>
      </c>
      <c r="BE608">
        <f t="shared" ca="1" si="164"/>
        <v>332.54413072</v>
      </c>
      <c r="BF608">
        <f t="shared" ca="1" si="168"/>
        <v>332.06465005526479</v>
      </c>
      <c r="BG608">
        <f t="shared" ca="1" si="165"/>
        <v>316.93534994473521</v>
      </c>
      <c r="BH608" cm="1">
        <f t="array" aca="1" ref="BH608" ca="1">_xlfn.LET(_xlpm.rozsah, $J$3:$J$10001,_xlpm.podminka, (_xlpm.rozsah&gt;E608)*(ISNUMBER(_xlpm.rozsah)),_xlpm.indexy, IF(_xlpm.podminka, ROW(_xlpm.rozsah)-MIN(ROW(_xlpm.rozsah))+1),_xlpm.prvni, MIN(_xlpm.indexy),_xlpm.finalni, IF(_xlpm.prvni=1, 2, _xlpm.prvni),INDEX(_xlpm.rozsah, _xlpm.finalni))</f>
        <v>1900</v>
      </c>
      <c r="BI608" cm="1">
        <f t="array" aca="1" ref="BI608" ca="1">INDEX($J$3:$J$10001,MATCH(BH608,$J$3:$J$10004,0)-1)</f>
        <v>1800</v>
      </c>
      <c r="BJ608">
        <f t="shared" ca="1" si="158"/>
        <v>316</v>
      </c>
      <c r="BK608">
        <f t="shared" ca="1" si="158"/>
        <v>333</v>
      </c>
      <c r="BL608">
        <f t="shared" ca="1" si="169"/>
        <v>-17</v>
      </c>
      <c r="BM608">
        <f t="shared" ca="1" si="166"/>
        <v>332.06465005526479</v>
      </c>
    </row>
    <row r="609" spans="1:65" x14ac:dyDescent="0.25">
      <c r="A609" s="64">
        <v>606</v>
      </c>
      <c r="B609" s="64">
        <v>67</v>
      </c>
      <c r="C609" s="64">
        <v>44</v>
      </c>
      <c r="D609" s="18">
        <v>606</v>
      </c>
      <c r="E609" s="21">
        <f t="shared" ca="1" si="159"/>
        <v>1728.7310822138281</v>
      </c>
      <c r="F609" s="22">
        <f t="shared" ca="1" si="160"/>
        <v>151.85091505040566</v>
      </c>
      <c r="G609" s="28">
        <v>606</v>
      </c>
      <c r="H609" s="24">
        <f t="shared" ca="1" si="161"/>
        <v>1726.1064739999999</v>
      </c>
      <c r="I609" s="25">
        <f t="shared" ca="1" si="162"/>
        <v>152.04723574480002</v>
      </c>
      <c r="J609" s="155"/>
      <c r="K609" s="155"/>
      <c r="L609" s="129">
        <f t="shared" si="167"/>
        <v>0</v>
      </c>
      <c r="AX609">
        <f t="shared" ca="1" si="170"/>
        <v>345.56189942000003</v>
      </c>
      <c r="AY609">
        <f t="shared" ca="1" si="163"/>
        <v>337.43810057999997</v>
      </c>
      <c r="AZ609" cm="1">
        <f t="array" aca="1" ref="AZ609" ca="1">_xlfn.LET(_xlpm.rozsah, $J$3:$J$10001,_xlpm.podminka, (_xlpm.rozsah&gt;H609)*(ISNUMBER(_xlpm.rozsah)),_xlpm.indexy, IF(_xlpm.podminka, ROW(_xlpm.rozsah)-MIN(ROW(_xlpm.rozsah))+1),_xlpm.prvni, MIN(_xlpm.indexy),_xlpm.finalni, IF(_xlpm.prvni=1, 2, _xlpm.prvni),INDEX(_xlpm.rozsah, _xlpm.finalni))</f>
        <v>1800</v>
      </c>
      <c r="BA609" cm="1">
        <f t="array" aca="1" ref="BA609" ca="1">INDEX($J$3:$J$10001,MATCH(AZ609,$J$3:$J$10004,0)-1)</f>
        <v>1700</v>
      </c>
      <c r="BB609">
        <f t="shared" ref="BB609:BC672" ca="1" si="172">IF(ISERROR(MATCH(AZ609,$J$1:$J$10000,0)), 0, INDEX($K$1:$K$10000, MATCH(AZ609,$J$1:$J$10000,0)))</f>
        <v>333</v>
      </c>
      <c r="BC609">
        <f t="shared" ca="1" si="172"/>
        <v>350</v>
      </c>
      <c r="BD609">
        <f t="shared" ca="1" si="171"/>
        <v>-17</v>
      </c>
      <c r="BE609">
        <f t="shared" ca="1" si="164"/>
        <v>345.56189942000003</v>
      </c>
      <c r="BF609">
        <f t="shared" ca="1" si="168"/>
        <v>345.11571602364921</v>
      </c>
      <c r="BG609">
        <f t="shared" ca="1" si="165"/>
        <v>337.88428397635079</v>
      </c>
      <c r="BH609" cm="1">
        <f t="array" aca="1" ref="BH609" ca="1">_xlfn.LET(_xlpm.rozsah, $J$3:$J$10001,_xlpm.podminka, (_xlpm.rozsah&gt;E609)*(ISNUMBER(_xlpm.rozsah)),_xlpm.indexy, IF(_xlpm.podminka, ROW(_xlpm.rozsah)-MIN(ROW(_xlpm.rozsah))+1),_xlpm.prvni, MIN(_xlpm.indexy),_xlpm.finalni, IF(_xlpm.prvni=1, 2, _xlpm.prvni),INDEX(_xlpm.rozsah, _xlpm.finalni))</f>
        <v>1800</v>
      </c>
      <c r="BI609" cm="1">
        <f t="array" aca="1" ref="BI609" ca="1">INDEX($J$3:$J$10001,MATCH(BH609,$J$3:$J$10004,0)-1)</f>
        <v>1700</v>
      </c>
      <c r="BJ609">
        <f t="shared" ca="1" si="158"/>
        <v>333</v>
      </c>
      <c r="BK609">
        <f t="shared" ca="1" si="158"/>
        <v>350</v>
      </c>
      <c r="BL609">
        <f t="shared" ca="1" si="169"/>
        <v>-17</v>
      </c>
      <c r="BM609">
        <f t="shared" ca="1" si="166"/>
        <v>345.11571602364921</v>
      </c>
    </row>
    <row r="610" spans="1:65" x14ac:dyDescent="0.25">
      <c r="A610" s="64">
        <v>607</v>
      </c>
      <c r="B610" s="64">
        <v>68</v>
      </c>
      <c r="C610" s="64">
        <v>37</v>
      </c>
      <c r="D610" s="18">
        <v>607</v>
      </c>
      <c r="E610" s="21">
        <f t="shared" ca="1" si="159"/>
        <v>1744.085277470751</v>
      </c>
      <c r="F610" s="22">
        <f t="shared" ca="1" si="160"/>
        <v>126.72703604708977</v>
      </c>
      <c r="G610" s="23">
        <v>607</v>
      </c>
      <c r="H610" s="24">
        <f t="shared" ca="1" si="161"/>
        <v>1741.4214959999999</v>
      </c>
      <c r="I610" s="25">
        <f t="shared" ca="1" si="162"/>
        <v>126.8945879016</v>
      </c>
      <c r="J610" s="155"/>
      <c r="K610" s="155"/>
      <c r="L610" s="129">
        <f t="shared" si="167"/>
        <v>0</v>
      </c>
      <c r="AX610">
        <f t="shared" ca="1" si="170"/>
        <v>342.95834568000004</v>
      </c>
      <c r="AY610">
        <f t="shared" ca="1" si="163"/>
        <v>340.04165431999996</v>
      </c>
      <c r="AZ610" cm="1">
        <f t="array" aca="1" ref="AZ610" ca="1">_xlfn.LET(_xlpm.rozsah, $J$3:$J$10001,_xlpm.podminka, (_xlpm.rozsah&gt;H610)*(ISNUMBER(_xlpm.rozsah)),_xlpm.indexy, IF(_xlpm.podminka, ROW(_xlpm.rozsah)-MIN(ROW(_xlpm.rozsah))+1),_xlpm.prvni, MIN(_xlpm.indexy),_xlpm.finalni, IF(_xlpm.prvni=1, 2, _xlpm.prvni),INDEX(_xlpm.rozsah, _xlpm.finalni))</f>
        <v>1800</v>
      </c>
      <c r="BA610" cm="1">
        <f t="array" aca="1" ref="BA610" ca="1">INDEX($J$3:$J$10001,MATCH(AZ610,$J$3:$J$10004,0)-1)</f>
        <v>1700</v>
      </c>
      <c r="BB610">
        <f t="shared" ca="1" si="172"/>
        <v>333</v>
      </c>
      <c r="BC610">
        <f t="shared" ca="1" si="172"/>
        <v>350</v>
      </c>
      <c r="BD610">
        <f t="shared" ca="1" si="171"/>
        <v>-17</v>
      </c>
      <c r="BE610">
        <f t="shared" ca="1" si="164"/>
        <v>342.95834568000004</v>
      </c>
      <c r="BF610">
        <f t="shared" ca="1" si="168"/>
        <v>342.50550282997233</v>
      </c>
      <c r="BG610">
        <f t="shared" ca="1" si="165"/>
        <v>340.49449717002767</v>
      </c>
      <c r="BH610" cm="1">
        <f t="array" aca="1" ref="BH610" ca="1">_xlfn.LET(_xlpm.rozsah, $J$3:$J$10001,_xlpm.podminka, (_xlpm.rozsah&gt;E610)*(ISNUMBER(_xlpm.rozsah)),_xlpm.indexy, IF(_xlpm.podminka, ROW(_xlpm.rozsah)-MIN(ROW(_xlpm.rozsah))+1),_xlpm.prvni, MIN(_xlpm.indexy),_xlpm.finalni, IF(_xlpm.prvni=1, 2, _xlpm.prvni),INDEX(_xlpm.rozsah, _xlpm.finalni))</f>
        <v>1800</v>
      </c>
      <c r="BI610" cm="1">
        <f t="array" aca="1" ref="BI610" ca="1">INDEX($J$3:$J$10001,MATCH(BH610,$J$3:$J$10004,0)-1)</f>
        <v>1700</v>
      </c>
      <c r="BJ610">
        <f t="shared" ca="1" si="158"/>
        <v>333</v>
      </c>
      <c r="BK610">
        <f t="shared" ca="1" si="158"/>
        <v>350</v>
      </c>
      <c r="BL610">
        <f t="shared" ca="1" si="169"/>
        <v>-17</v>
      </c>
      <c r="BM610">
        <f t="shared" ca="1" si="166"/>
        <v>342.50550282997233</v>
      </c>
    </row>
    <row r="611" spans="1:65" x14ac:dyDescent="0.25">
      <c r="A611" s="64">
        <v>608</v>
      </c>
      <c r="B611" s="64">
        <v>67</v>
      </c>
      <c r="C611" s="64">
        <v>42</v>
      </c>
      <c r="D611" s="18">
        <v>608</v>
      </c>
      <c r="E611" s="21">
        <f t="shared" ca="1" si="159"/>
        <v>1728.7310822138281</v>
      </c>
      <c r="F611" s="22">
        <f t="shared" ca="1" si="160"/>
        <v>144.94860072993268</v>
      </c>
      <c r="G611" s="28">
        <v>608</v>
      </c>
      <c r="H611" s="24">
        <f t="shared" ca="1" si="161"/>
        <v>1726.1064739999999</v>
      </c>
      <c r="I611" s="25">
        <f t="shared" ca="1" si="162"/>
        <v>145.1359977564</v>
      </c>
      <c r="J611" s="155"/>
      <c r="K611" s="155"/>
      <c r="L611" s="129">
        <f t="shared" si="167"/>
        <v>0</v>
      </c>
      <c r="AX611">
        <f t="shared" ca="1" si="170"/>
        <v>345.56189942000003</v>
      </c>
      <c r="AY611">
        <f t="shared" ca="1" si="163"/>
        <v>337.43810057999997</v>
      </c>
      <c r="AZ611" cm="1">
        <f t="array" aca="1" ref="AZ611" ca="1">_xlfn.LET(_xlpm.rozsah, $J$3:$J$10001,_xlpm.podminka, (_xlpm.rozsah&gt;H611)*(ISNUMBER(_xlpm.rozsah)),_xlpm.indexy, IF(_xlpm.podminka, ROW(_xlpm.rozsah)-MIN(ROW(_xlpm.rozsah))+1),_xlpm.prvni, MIN(_xlpm.indexy),_xlpm.finalni, IF(_xlpm.prvni=1, 2, _xlpm.prvni),INDEX(_xlpm.rozsah, _xlpm.finalni))</f>
        <v>1800</v>
      </c>
      <c r="BA611" cm="1">
        <f t="array" aca="1" ref="BA611" ca="1">INDEX($J$3:$J$10001,MATCH(AZ611,$J$3:$J$10004,0)-1)</f>
        <v>1700</v>
      </c>
      <c r="BB611">
        <f t="shared" ca="1" si="172"/>
        <v>333</v>
      </c>
      <c r="BC611">
        <f t="shared" ca="1" si="172"/>
        <v>350</v>
      </c>
      <c r="BD611">
        <f t="shared" ca="1" si="171"/>
        <v>-17</v>
      </c>
      <c r="BE611">
        <f t="shared" ca="1" si="164"/>
        <v>345.56189942000003</v>
      </c>
      <c r="BF611">
        <f t="shared" ca="1" si="168"/>
        <v>345.11571602364921</v>
      </c>
      <c r="BG611">
        <f t="shared" ca="1" si="165"/>
        <v>337.88428397635079</v>
      </c>
      <c r="BH611" cm="1">
        <f t="array" aca="1" ref="BH611" ca="1">_xlfn.LET(_xlpm.rozsah, $J$3:$J$10001,_xlpm.podminka, (_xlpm.rozsah&gt;E611)*(ISNUMBER(_xlpm.rozsah)),_xlpm.indexy, IF(_xlpm.podminka, ROW(_xlpm.rozsah)-MIN(ROW(_xlpm.rozsah))+1),_xlpm.prvni, MIN(_xlpm.indexy),_xlpm.finalni, IF(_xlpm.prvni=1, 2, _xlpm.prvni),INDEX(_xlpm.rozsah, _xlpm.finalni))</f>
        <v>1800</v>
      </c>
      <c r="BI611" cm="1">
        <f t="array" aca="1" ref="BI611" ca="1">INDEX($J$3:$J$10001,MATCH(BH611,$J$3:$J$10004,0)-1)</f>
        <v>1700</v>
      </c>
      <c r="BJ611">
        <f t="shared" ca="1" si="158"/>
        <v>333</v>
      </c>
      <c r="BK611">
        <f t="shared" ca="1" si="158"/>
        <v>350</v>
      </c>
      <c r="BL611">
        <f t="shared" ca="1" si="169"/>
        <v>-17</v>
      </c>
      <c r="BM611">
        <f t="shared" ca="1" si="166"/>
        <v>345.11571602364921</v>
      </c>
    </row>
    <row r="612" spans="1:65" x14ac:dyDescent="0.25">
      <c r="A612" s="64">
        <v>609</v>
      </c>
      <c r="B612" s="64">
        <v>68</v>
      </c>
      <c r="C612" s="64">
        <v>50</v>
      </c>
      <c r="D612" s="18">
        <v>609</v>
      </c>
      <c r="E612" s="21">
        <f t="shared" ca="1" si="159"/>
        <v>1744.085277470751</v>
      </c>
      <c r="F612" s="22">
        <f t="shared" ca="1" si="160"/>
        <v>171.25275141498616</v>
      </c>
      <c r="G612" s="23">
        <v>609</v>
      </c>
      <c r="H612" s="24">
        <f t="shared" ca="1" si="161"/>
        <v>1741.4214959999999</v>
      </c>
      <c r="I612" s="25">
        <f t="shared" ca="1" si="162"/>
        <v>171.47917284000002</v>
      </c>
      <c r="J612" s="155"/>
      <c r="K612" s="155"/>
      <c r="L612" s="129">
        <f t="shared" si="167"/>
        <v>0</v>
      </c>
      <c r="AX612">
        <f t="shared" ca="1" si="170"/>
        <v>342.95834568000004</v>
      </c>
      <c r="AY612">
        <f t="shared" ca="1" si="163"/>
        <v>340.04165431999996</v>
      </c>
      <c r="AZ612" cm="1">
        <f t="array" aca="1" ref="AZ612" ca="1">_xlfn.LET(_xlpm.rozsah, $J$3:$J$10001,_xlpm.podminka, (_xlpm.rozsah&gt;H612)*(ISNUMBER(_xlpm.rozsah)),_xlpm.indexy, IF(_xlpm.podminka, ROW(_xlpm.rozsah)-MIN(ROW(_xlpm.rozsah))+1),_xlpm.prvni, MIN(_xlpm.indexy),_xlpm.finalni, IF(_xlpm.prvni=1, 2, _xlpm.prvni),INDEX(_xlpm.rozsah, _xlpm.finalni))</f>
        <v>1800</v>
      </c>
      <c r="BA612" cm="1">
        <f t="array" aca="1" ref="BA612" ca="1">INDEX($J$3:$J$10001,MATCH(AZ612,$J$3:$J$10004,0)-1)</f>
        <v>1700</v>
      </c>
      <c r="BB612">
        <f t="shared" ca="1" si="172"/>
        <v>333</v>
      </c>
      <c r="BC612">
        <f t="shared" ca="1" si="172"/>
        <v>350</v>
      </c>
      <c r="BD612">
        <f t="shared" ca="1" si="171"/>
        <v>-17</v>
      </c>
      <c r="BE612">
        <f t="shared" ca="1" si="164"/>
        <v>342.95834568000004</v>
      </c>
      <c r="BF612">
        <f t="shared" ca="1" si="168"/>
        <v>342.50550282997233</v>
      </c>
      <c r="BG612">
        <f t="shared" ca="1" si="165"/>
        <v>340.49449717002767</v>
      </c>
      <c r="BH612" cm="1">
        <f t="array" aca="1" ref="BH612" ca="1">_xlfn.LET(_xlpm.rozsah, $J$3:$J$10001,_xlpm.podminka, (_xlpm.rozsah&gt;E612)*(ISNUMBER(_xlpm.rozsah)),_xlpm.indexy, IF(_xlpm.podminka, ROW(_xlpm.rozsah)-MIN(ROW(_xlpm.rozsah))+1),_xlpm.prvni, MIN(_xlpm.indexy),_xlpm.finalni, IF(_xlpm.prvni=1, 2, _xlpm.prvni),INDEX(_xlpm.rozsah, _xlpm.finalni))</f>
        <v>1800</v>
      </c>
      <c r="BI612" cm="1">
        <f t="array" aca="1" ref="BI612" ca="1">INDEX($J$3:$J$10001,MATCH(BH612,$J$3:$J$10004,0)-1)</f>
        <v>1700</v>
      </c>
      <c r="BJ612">
        <f t="shared" ca="1" si="158"/>
        <v>333</v>
      </c>
      <c r="BK612">
        <f t="shared" ca="1" si="158"/>
        <v>350</v>
      </c>
      <c r="BL612">
        <f t="shared" ca="1" si="169"/>
        <v>-17</v>
      </c>
      <c r="BM612">
        <f t="shared" ca="1" si="166"/>
        <v>342.50550282997233</v>
      </c>
    </row>
    <row r="613" spans="1:65" x14ac:dyDescent="0.25">
      <c r="A613" s="64">
        <v>610</v>
      </c>
      <c r="B613" s="64">
        <v>77</v>
      </c>
      <c r="C613" s="64">
        <v>43</v>
      </c>
      <c r="D613" s="18">
        <v>610</v>
      </c>
      <c r="E613" s="21">
        <f t="shared" ca="1" si="159"/>
        <v>1882.2730347830561</v>
      </c>
      <c r="F613" s="22">
        <f t="shared" ca="1" si="160"/>
        <v>137.1758411573586</v>
      </c>
      <c r="G613" s="28">
        <v>610</v>
      </c>
      <c r="H613" s="24">
        <f t="shared" ca="1" si="161"/>
        <v>1879.2566939999999</v>
      </c>
      <c r="I613" s="25">
        <f t="shared" ca="1" si="162"/>
        <v>137.39633566860002</v>
      </c>
      <c r="J613" s="155"/>
      <c r="K613" s="155"/>
      <c r="L613" s="129">
        <f t="shared" si="167"/>
        <v>0</v>
      </c>
      <c r="AX613">
        <f t="shared" ca="1" si="170"/>
        <v>319.52636202000002</v>
      </c>
      <c r="AY613">
        <f t="shared" ca="1" si="163"/>
        <v>329.47363797999998</v>
      </c>
      <c r="AZ613" cm="1">
        <f t="array" aca="1" ref="AZ613" ca="1">_xlfn.LET(_xlpm.rozsah, $J$3:$J$10001,_xlpm.podminka, (_xlpm.rozsah&gt;H613)*(ISNUMBER(_xlpm.rozsah)),_xlpm.indexy, IF(_xlpm.podminka, ROW(_xlpm.rozsah)-MIN(ROW(_xlpm.rozsah))+1),_xlpm.prvni, MIN(_xlpm.indexy),_xlpm.finalni, IF(_xlpm.prvni=1, 2, _xlpm.prvni),INDEX(_xlpm.rozsah, _xlpm.finalni))</f>
        <v>1900</v>
      </c>
      <c r="BA613" cm="1">
        <f t="array" aca="1" ref="BA613" ca="1">INDEX($J$3:$J$10001,MATCH(AZ613,$J$3:$J$10004,0)-1)</f>
        <v>1800</v>
      </c>
      <c r="BB613">
        <f t="shared" ca="1" si="172"/>
        <v>316</v>
      </c>
      <c r="BC613">
        <f t="shared" ca="1" si="172"/>
        <v>333</v>
      </c>
      <c r="BD613">
        <f t="shared" ca="1" si="171"/>
        <v>-17</v>
      </c>
      <c r="BE613">
        <f t="shared" ca="1" si="164"/>
        <v>319.52636202000002</v>
      </c>
      <c r="BF613">
        <f t="shared" ca="1" si="168"/>
        <v>319.01358408688048</v>
      </c>
      <c r="BG613">
        <f t="shared" ca="1" si="165"/>
        <v>329.98641591311952</v>
      </c>
      <c r="BH613" cm="1">
        <f t="array" aca="1" ref="BH613" ca="1">_xlfn.LET(_xlpm.rozsah, $J$3:$J$10001,_xlpm.podminka, (_xlpm.rozsah&gt;E613)*(ISNUMBER(_xlpm.rozsah)),_xlpm.indexy, IF(_xlpm.podminka, ROW(_xlpm.rozsah)-MIN(ROW(_xlpm.rozsah))+1),_xlpm.prvni, MIN(_xlpm.indexy),_xlpm.finalni, IF(_xlpm.prvni=1, 2, _xlpm.prvni),INDEX(_xlpm.rozsah, _xlpm.finalni))</f>
        <v>1900</v>
      </c>
      <c r="BI613" cm="1">
        <f t="array" aca="1" ref="BI613" ca="1">INDEX($J$3:$J$10001,MATCH(BH613,$J$3:$J$10004,0)-1)</f>
        <v>1800</v>
      </c>
      <c r="BJ613">
        <f t="shared" ca="1" si="158"/>
        <v>316</v>
      </c>
      <c r="BK613">
        <f t="shared" ca="1" si="158"/>
        <v>333</v>
      </c>
      <c r="BL613">
        <f t="shared" ca="1" si="169"/>
        <v>-17</v>
      </c>
      <c r="BM613">
        <f t="shared" ca="1" si="166"/>
        <v>319.01358408688048</v>
      </c>
    </row>
    <row r="614" spans="1:65" x14ac:dyDescent="0.25">
      <c r="A614" s="64">
        <v>611</v>
      </c>
      <c r="B614" s="64">
        <v>58</v>
      </c>
      <c r="C614" s="64">
        <v>4</v>
      </c>
      <c r="D614" s="18">
        <v>611</v>
      </c>
      <c r="E614" s="21">
        <f t="shared" ca="1" si="159"/>
        <v>1590.5433249015227</v>
      </c>
      <c r="F614" s="22">
        <f t="shared" ca="1" si="160"/>
        <v>14.327565340078781</v>
      </c>
      <c r="G614" s="23">
        <v>611</v>
      </c>
      <c r="H614" s="24">
        <f t="shared" ca="1" si="161"/>
        <v>1588.2712759999999</v>
      </c>
      <c r="I614" s="25">
        <f t="shared" ca="1" si="162"/>
        <v>14.3293829792</v>
      </c>
      <c r="J614" s="155"/>
      <c r="K614" s="155"/>
      <c r="L614" s="129">
        <f t="shared" si="167"/>
        <v>0</v>
      </c>
      <c r="AX614">
        <f t="shared" ca="1" si="170"/>
        <v>358.23457447999999</v>
      </c>
      <c r="AY614">
        <f t="shared" ca="1" si="163"/>
        <v>359.76542552000001</v>
      </c>
      <c r="AZ614" cm="1">
        <f t="array" aca="1" ref="AZ614" ca="1">_xlfn.LET(_xlpm.rozsah, $J$3:$J$10001,_xlpm.podminka, (_xlpm.rozsah&gt;H614)*(ISNUMBER(_xlpm.rozsah)),_xlpm.indexy, IF(_xlpm.podminka, ROW(_xlpm.rozsah)-MIN(ROW(_xlpm.rozsah))+1),_xlpm.prvni, MIN(_xlpm.indexy),_xlpm.finalni, IF(_xlpm.prvni=1, 2, _xlpm.prvni),INDEX(_xlpm.rozsah, _xlpm.finalni))</f>
        <v>1600</v>
      </c>
      <c r="BA614" cm="1">
        <f t="array" aca="1" ref="BA614" ca="1">INDEX($J$3:$J$10001,MATCH(AZ614,$J$3:$J$10004,0)-1)</f>
        <v>1500</v>
      </c>
      <c r="BB614">
        <f t="shared" ca="1" si="172"/>
        <v>358</v>
      </c>
      <c r="BC614">
        <f t="shared" ca="1" si="172"/>
        <v>360</v>
      </c>
      <c r="BD614">
        <f t="shared" ca="1" si="171"/>
        <v>-2</v>
      </c>
      <c r="BE614">
        <f t="shared" ca="1" si="164"/>
        <v>358.23457447999999</v>
      </c>
      <c r="BF614">
        <f t="shared" ca="1" si="168"/>
        <v>358.18913350196954</v>
      </c>
      <c r="BG614">
        <f t="shared" ca="1" si="165"/>
        <v>359.81086649803046</v>
      </c>
      <c r="BH614" cm="1">
        <f t="array" aca="1" ref="BH614" ca="1">_xlfn.LET(_xlpm.rozsah, $J$3:$J$10001,_xlpm.podminka, (_xlpm.rozsah&gt;E614)*(ISNUMBER(_xlpm.rozsah)),_xlpm.indexy, IF(_xlpm.podminka, ROW(_xlpm.rozsah)-MIN(ROW(_xlpm.rozsah))+1),_xlpm.prvni, MIN(_xlpm.indexy),_xlpm.finalni, IF(_xlpm.prvni=1, 2, _xlpm.prvni),INDEX(_xlpm.rozsah, _xlpm.finalni))</f>
        <v>1600</v>
      </c>
      <c r="BI614" cm="1">
        <f t="array" aca="1" ref="BI614" ca="1">INDEX($J$3:$J$10001,MATCH(BH614,$J$3:$J$10004,0)-1)</f>
        <v>1500</v>
      </c>
      <c r="BJ614">
        <f t="shared" ca="1" si="158"/>
        <v>358</v>
      </c>
      <c r="BK614">
        <f t="shared" ca="1" si="158"/>
        <v>360</v>
      </c>
      <c r="BL614">
        <f t="shared" ca="1" si="169"/>
        <v>-2</v>
      </c>
      <c r="BM614">
        <f t="shared" ca="1" si="166"/>
        <v>358.18913350196954</v>
      </c>
    </row>
    <row r="615" spans="1:65" x14ac:dyDescent="0.25">
      <c r="A615" s="64">
        <v>612</v>
      </c>
      <c r="B615" s="64">
        <v>22</v>
      </c>
      <c r="C615" s="64">
        <v>37</v>
      </c>
      <c r="D615" s="18">
        <v>612</v>
      </c>
      <c r="E615" s="21">
        <f t="shared" ca="1" si="159"/>
        <v>1037.7922956523018</v>
      </c>
      <c r="F615" s="22">
        <f t="shared" ca="1" si="160"/>
        <v>108.69831493913517</v>
      </c>
      <c r="G615" s="28">
        <v>612</v>
      </c>
      <c r="H615" s="24">
        <f t="shared" ca="1" si="161"/>
        <v>1036.930484</v>
      </c>
      <c r="I615" s="25">
        <f t="shared" ca="1" si="162"/>
        <v>108.666427908</v>
      </c>
      <c r="J615" s="155"/>
      <c r="K615" s="155"/>
      <c r="L615" s="129">
        <f t="shared" si="167"/>
        <v>0</v>
      </c>
      <c r="AX615">
        <f t="shared" ca="1" si="170"/>
        <v>293.69304840000001</v>
      </c>
      <c r="AY615">
        <f t="shared" ca="1" si="163"/>
        <v>293.69304840000001</v>
      </c>
      <c r="AZ615" cm="1">
        <f t="array" aca="1" ref="AZ615" ca="1">_xlfn.LET(_xlpm.rozsah, $J$3:$J$10001,_xlpm.podminka, (_xlpm.rozsah&gt;H615)*(ISNUMBER(_xlpm.rozsah)),_xlpm.indexy, IF(_xlpm.podminka, ROW(_xlpm.rozsah)-MIN(ROW(_xlpm.rozsah))+1),_xlpm.prvni, MIN(_xlpm.indexy),_xlpm.finalni, IF(_xlpm.prvni=1, 2, _xlpm.prvni),INDEX(_xlpm.rozsah, _xlpm.finalni))</f>
        <v>1100</v>
      </c>
      <c r="BA615" cm="1">
        <f t="array" aca="1" ref="BA615" ca="1">INDEX($J$3:$J$10001,MATCH(AZ615,$J$3:$J$10004,0)-1)</f>
        <v>1000</v>
      </c>
      <c r="BB615">
        <f t="shared" ca="1" si="172"/>
        <v>300</v>
      </c>
      <c r="BC615">
        <f t="shared" ca="1" si="172"/>
        <v>290</v>
      </c>
      <c r="BD615">
        <f t="shared" ca="1" si="171"/>
        <v>10</v>
      </c>
      <c r="BE615">
        <f t="shared" ca="1" si="164"/>
        <v>296.30695159999999</v>
      </c>
      <c r="BF615">
        <f t="shared" ca="1" si="168"/>
        <v>293.7792295652302</v>
      </c>
      <c r="BG615">
        <f t="shared" ca="1" si="165"/>
        <v>293.7792295652302</v>
      </c>
      <c r="BH615" cm="1">
        <f t="array" aca="1" ref="BH615" ca="1">_xlfn.LET(_xlpm.rozsah, $J$3:$J$10001,_xlpm.podminka, (_xlpm.rozsah&gt;E615)*(ISNUMBER(_xlpm.rozsah)),_xlpm.indexy, IF(_xlpm.podminka, ROW(_xlpm.rozsah)-MIN(ROW(_xlpm.rozsah))+1),_xlpm.prvni, MIN(_xlpm.indexy),_xlpm.finalni, IF(_xlpm.prvni=1, 2, _xlpm.prvni),INDEX(_xlpm.rozsah, _xlpm.finalni))</f>
        <v>1100</v>
      </c>
      <c r="BI615" cm="1">
        <f t="array" aca="1" ref="BI615" ca="1">INDEX($J$3:$J$10001,MATCH(BH615,$J$3:$J$10004,0)-1)</f>
        <v>1000</v>
      </c>
      <c r="BJ615">
        <f t="shared" ca="1" si="158"/>
        <v>300</v>
      </c>
      <c r="BK615">
        <f t="shared" ca="1" si="158"/>
        <v>290</v>
      </c>
      <c r="BL615">
        <f t="shared" ca="1" si="169"/>
        <v>10</v>
      </c>
      <c r="BM615">
        <f t="shared" ca="1" si="166"/>
        <v>296.2207704347698</v>
      </c>
    </row>
    <row r="616" spans="1:65" x14ac:dyDescent="0.25">
      <c r="A616" s="64">
        <v>613</v>
      </c>
      <c r="B616" s="64">
        <v>57</v>
      </c>
      <c r="C616" s="64">
        <v>69</v>
      </c>
      <c r="D616" s="18">
        <v>613</v>
      </c>
      <c r="E616" s="21">
        <f t="shared" ca="1" si="159"/>
        <v>1575.1891296446001</v>
      </c>
      <c r="F616" s="22">
        <f t="shared" ca="1" si="160"/>
        <v>247.36239001090453</v>
      </c>
      <c r="G616" s="23">
        <v>613</v>
      </c>
      <c r="H616" s="24">
        <f t="shared" ca="1" si="161"/>
        <v>1572.9562539999997</v>
      </c>
      <c r="I616" s="25">
        <f t="shared" ca="1" si="162"/>
        <v>247.39320369480004</v>
      </c>
      <c r="J616" s="155"/>
      <c r="K616" s="155"/>
      <c r="L616" s="129">
        <f t="shared" si="167"/>
        <v>0</v>
      </c>
      <c r="AX616">
        <f t="shared" ca="1" si="170"/>
        <v>358.54087492000002</v>
      </c>
      <c r="AY616">
        <f t="shared" ca="1" si="163"/>
        <v>359.45912507999998</v>
      </c>
      <c r="AZ616" cm="1">
        <f t="array" aca="1" ref="AZ616" ca="1">_xlfn.LET(_xlpm.rozsah, $J$3:$J$10001,_xlpm.podminka, (_xlpm.rozsah&gt;H616)*(ISNUMBER(_xlpm.rozsah)),_xlpm.indexy, IF(_xlpm.podminka, ROW(_xlpm.rozsah)-MIN(ROW(_xlpm.rozsah))+1),_xlpm.prvni, MIN(_xlpm.indexy),_xlpm.finalni, IF(_xlpm.prvni=1, 2, _xlpm.prvni),INDEX(_xlpm.rozsah, _xlpm.finalni))</f>
        <v>1600</v>
      </c>
      <c r="BA616" cm="1">
        <f t="array" aca="1" ref="BA616" ca="1">INDEX($J$3:$J$10001,MATCH(AZ616,$J$3:$J$10004,0)-1)</f>
        <v>1500</v>
      </c>
      <c r="BB616">
        <f t="shared" ca="1" si="172"/>
        <v>358</v>
      </c>
      <c r="BC616">
        <f t="shared" ca="1" si="172"/>
        <v>360</v>
      </c>
      <c r="BD616">
        <f t="shared" ca="1" si="171"/>
        <v>-2</v>
      </c>
      <c r="BE616">
        <f t="shared" ca="1" si="164"/>
        <v>358.54087492000002</v>
      </c>
      <c r="BF616">
        <f t="shared" ca="1" si="168"/>
        <v>358.49621740710802</v>
      </c>
      <c r="BG616">
        <f t="shared" ca="1" si="165"/>
        <v>359.50378259289198</v>
      </c>
      <c r="BH616" cm="1">
        <f t="array" aca="1" ref="BH616" ca="1">_xlfn.LET(_xlpm.rozsah, $J$3:$J$10001,_xlpm.podminka, (_xlpm.rozsah&gt;E616)*(ISNUMBER(_xlpm.rozsah)),_xlpm.indexy, IF(_xlpm.podminka, ROW(_xlpm.rozsah)-MIN(ROW(_xlpm.rozsah))+1),_xlpm.prvni, MIN(_xlpm.indexy),_xlpm.finalni, IF(_xlpm.prvni=1, 2, _xlpm.prvni),INDEX(_xlpm.rozsah, _xlpm.finalni))</f>
        <v>1600</v>
      </c>
      <c r="BI616" cm="1">
        <f t="array" aca="1" ref="BI616" ca="1">INDEX($J$3:$J$10001,MATCH(BH616,$J$3:$J$10004,0)-1)</f>
        <v>1500</v>
      </c>
      <c r="BJ616">
        <f t="shared" ca="1" si="158"/>
        <v>358</v>
      </c>
      <c r="BK616">
        <f t="shared" ca="1" si="158"/>
        <v>360</v>
      </c>
      <c r="BL616">
        <f t="shared" ca="1" si="169"/>
        <v>-2</v>
      </c>
      <c r="BM616">
        <f t="shared" ca="1" si="166"/>
        <v>358.49621740710802</v>
      </c>
    </row>
    <row r="617" spans="1:65" x14ac:dyDescent="0.25">
      <c r="A617" s="64">
        <v>614</v>
      </c>
      <c r="B617" s="64">
        <v>68</v>
      </c>
      <c r="C617" s="64">
        <v>38</v>
      </c>
      <c r="D617" s="18">
        <v>614</v>
      </c>
      <c r="E617" s="21">
        <f t="shared" ca="1" si="159"/>
        <v>1744.085277470751</v>
      </c>
      <c r="F617" s="22">
        <f t="shared" ca="1" si="160"/>
        <v>130.15209107538948</v>
      </c>
      <c r="G617" s="28">
        <v>614</v>
      </c>
      <c r="H617" s="24">
        <f t="shared" ca="1" si="161"/>
        <v>1741.4214959999999</v>
      </c>
      <c r="I617" s="25">
        <f t="shared" ca="1" si="162"/>
        <v>130.32417135840001</v>
      </c>
      <c r="J617" s="155"/>
      <c r="K617" s="155"/>
      <c r="L617" s="129">
        <f t="shared" si="167"/>
        <v>0</v>
      </c>
      <c r="AX617">
        <f t="shared" ca="1" si="170"/>
        <v>342.95834568000004</v>
      </c>
      <c r="AY617">
        <f t="shared" ca="1" si="163"/>
        <v>340.04165431999996</v>
      </c>
      <c r="AZ617" cm="1">
        <f t="array" aca="1" ref="AZ617" ca="1">_xlfn.LET(_xlpm.rozsah, $J$3:$J$10001,_xlpm.podminka, (_xlpm.rozsah&gt;H617)*(ISNUMBER(_xlpm.rozsah)),_xlpm.indexy, IF(_xlpm.podminka, ROW(_xlpm.rozsah)-MIN(ROW(_xlpm.rozsah))+1),_xlpm.prvni, MIN(_xlpm.indexy),_xlpm.finalni, IF(_xlpm.prvni=1, 2, _xlpm.prvni),INDEX(_xlpm.rozsah, _xlpm.finalni))</f>
        <v>1800</v>
      </c>
      <c r="BA617" cm="1">
        <f t="array" aca="1" ref="BA617" ca="1">INDEX($J$3:$J$10001,MATCH(AZ617,$J$3:$J$10004,0)-1)</f>
        <v>1700</v>
      </c>
      <c r="BB617">
        <f t="shared" ca="1" si="172"/>
        <v>333</v>
      </c>
      <c r="BC617">
        <f t="shared" ca="1" si="172"/>
        <v>350</v>
      </c>
      <c r="BD617">
        <f t="shared" ca="1" si="171"/>
        <v>-17</v>
      </c>
      <c r="BE617">
        <f t="shared" ca="1" si="164"/>
        <v>342.95834568000004</v>
      </c>
      <c r="BF617">
        <f t="shared" ca="1" si="168"/>
        <v>342.50550282997233</v>
      </c>
      <c r="BG617">
        <f t="shared" ca="1" si="165"/>
        <v>340.49449717002767</v>
      </c>
      <c r="BH617" cm="1">
        <f t="array" aca="1" ref="BH617" ca="1">_xlfn.LET(_xlpm.rozsah, $J$3:$J$10001,_xlpm.podminka, (_xlpm.rozsah&gt;E617)*(ISNUMBER(_xlpm.rozsah)),_xlpm.indexy, IF(_xlpm.podminka, ROW(_xlpm.rozsah)-MIN(ROW(_xlpm.rozsah))+1),_xlpm.prvni, MIN(_xlpm.indexy),_xlpm.finalni, IF(_xlpm.prvni=1, 2, _xlpm.prvni),INDEX(_xlpm.rozsah, _xlpm.finalni))</f>
        <v>1800</v>
      </c>
      <c r="BI617" cm="1">
        <f t="array" aca="1" ref="BI617" ca="1">INDEX($J$3:$J$10001,MATCH(BH617,$J$3:$J$10004,0)-1)</f>
        <v>1700</v>
      </c>
      <c r="BJ617">
        <f t="shared" ca="1" si="158"/>
        <v>333</v>
      </c>
      <c r="BK617">
        <f t="shared" ca="1" si="158"/>
        <v>350</v>
      </c>
      <c r="BL617">
        <f t="shared" ca="1" si="169"/>
        <v>-17</v>
      </c>
      <c r="BM617">
        <f t="shared" ca="1" si="166"/>
        <v>342.50550282997233</v>
      </c>
    </row>
    <row r="618" spans="1:65" x14ac:dyDescent="0.25">
      <c r="A618" s="64">
        <v>615</v>
      </c>
      <c r="B618" s="64">
        <v>73</v>
      </c>
      <c r="C618" s="64">
        <v>2</v>
      </c>
      <c r="D618" s="18">
        <v>615</v>
      </c>
      <c r="E618" s="21">
        <f t="shared" ca="1" si="159"/>
        <v>1820.8562537553648</v>
      </c>
      <c r="F618" s="22">
        <f t="shared" ca="1" si="160"/>
        <v>6.5890887372317595</v>
      </c>
      <c r="G618" s="23">
        <v>615</v>
      </c>
      <c r="H618" s="24">
        <f t="shared" ca="1" si="161"/>
        <v>1817.9966059999999</v>
      </c>
      <c r="I618" s="25">
        <f t="shared" ca="1" si="162"/>
        <v>6.5988115395999998</v>
      </c>
      <c r="J618" s="155"/>
      <c r="K618" s="155"/>
      <c r="L618" s="129">
        <f t="shared" si="167"/>
        <v>0</v>
      </c>
      <c r="AX618">
        <f t="shared" ca="1" si="170"/>
        <v>329.94057698</v>
      </c>
      <c r="AY618">
        <f t="shared" ca="1" si="163"/>
        <v>319.05942302</v>
      </c>
      <c r="AZ618" cm="1">
        <f t="array" aca="1" ref="AZ618" ca="1">_xlfn.LET(_xlpm.rozsah, $J$3:$J$10001,_xlpm.podminka, (_xlpm.rozsah&gt;H618)*(ISNUMBER(_xlpm.rozsah)),_xlpm.indexy, IF(_xlpm.podminka, ROW(_xlpm.rozsah)-MIN(ROW(_xlpm.rozsah))+1),_xlpm.prvni, MIN(_xlpm.indexy),_xlpm.finalni, IF(_xlpm.prvni=1, 2, _xlpm.prvni),INDEX(_xlpm.rozsah, _xlpm.finalni))</f>
        <v>1900</v>
      </c>
      <c r="BA618" cm="1">
        <f t="array" aca="1" ref="BA618" ca="1">INDEX($J$3:$J$10001,MATCH(AZ618,$J$3:$J$10004,0)-1)</f>
        <v>1800</v>
      </c>
      <c r="BB618">
        <f t="shared" ca="1" si="172"/>
        <v>316</v>
      </c>
      <c r="BC618">
        <f t="shared" ca="1" si="172"/>
        <v>333</v>
      </c>
      <c r="BD618">
        <f t="shared" ca="1" si="171"/>
        <v>-17</v>
      </c>
      <c r="BE618">
        <f t="shared" ca="1" si="164"/>
        <v>329.94057698</v>
      </c>
      <c r="BF618">
        <f t="shared" ca="1" si="168"/>
        <v>329.45443686158796</v>
      </c>
      <c r="BG618">
        <f t="shared" ca="1" si="165"/>
        <v>319.54556313841204</v>
      </c>
      <c r="BH618" cm="1">
        <f t="array" aca="1" ref="BH618" ca="1">_xlfn.LET(_xlpm.rozsah, $J$3:$J$10001,_xlpm.podminka, (_xlpm.rozsah&gt;E618)*(ISNUMBER(_xlpm.rozsah)),_xlpm.indexy, IF(_xlpm.podminka, ROW(_xlpm.rozsah)-MIN(ROW(_xlpm.rozsah))+1),_xlpm.prvni, MIN(_xlpm.indexy),_xlpm.finalni, IF(_xlpm.prvni=1, 2, _xlpm.prvni),INDEX(_xlpm.rozsah, _xlpm.finalni))</f>
        <v>1900</v>
      </c>
      <c r="BI618" cm="1">
        <f t="array" aca="1" ref="BI618" ca="1">INDEX($J$3:$J$10001,MATCH(BH618,$J$3:$J$10004,0)-1)</f>
        <v>1800</v>
      </c>
      <c r="BJ618">
        <f t="shared" ca="1" si="158"/>
        <v>316</v>
      </c>
      <c r="BK618">
        <f t="shared" ca="1" si="158"/>
        <v>333</v>
      </c>
      <c r="BL618">
        <f t="shared" ca="1" si="169"/>
        <v>-17</v>
      </c>
      <c r="BM618">
        <f t="shared" ca="1" si="166"/>
        <v>329.45443686158796</v>
      </c>
    </row>
    <row r="619" spans="1:65" x14ac:dyDescent="0.25">
      <c r="A619" s="64">
        <v>616</v>
      </c>
      <c r="B619" s="64">
        <v>40</v>
      </c>
      <c r="C619" s="64">
        <v>14</v>
      </c>
      <c r="D619" s="18">
        <v>616</v>
      </c>
      <c r="E619" s="21">
        <f t="shared" ca="1" si="159"/>
        <v>1314.1678102769124</v>
      </c>
      <c r="F619" s="22">
        <f t="shared" ca="1" si="160"/>
        <v>49.198349343876771</v>
      </c>
      <c r="G619" s="28">
        <v>616</v>
      </c>
      <c r="H619" s="24">
        <f t="shared" ca="1" si="161"/>
        <v>1312.60088</v>
      </c>
      <c r="I619" s="25">
        <f t="shared" ca="1" si="162"/>
        <v>49.176412319999997</v>
      </c>
      <c r="J619" s="155"/>
      <c r="K619" s="155"/>
      <c r="L619" s="129">
        <f t="shared" si="167"/>
        <v>0</v>
      </c>
      <c r="AX619">
        <f t="shared" ca="1" si="170"/>
        <v>351.260088</v>
      </c>
      <c r="AY619">
        <f t="shared" ca="1" si="163"/>
        <v>351.260088</v>
      </c>
      <c r="AZ619" cm="1">
        <f t="array" aca="1" ref="AZ619" ca="1">_xlfn.LET(_xlpm.rozsah, $J$3:$J$10001,_xlpm.podminka, (_xlpm.rozsah&gt;H619)*(ISNUMBER(_xlpm.rozsah)),_xlpm.indexy, IF(_xlpm.podminka, ROW(_xlpm.rozsah)-MIN(ROW(_xlpm.rozsah))+1),_xlpm.prvni, MIN(_xlpm.indexy),_xlpm.finalni, IF(_xlpm.prvni=1, 2, _xlpm.prvni),INDEX(_xlpm.rozsah, _xlpm.finalni))</f>
        <v>1400</v>
      </c>
      <c r="BA619" cm="1">
        <f t="array" aca="1" ref="BA619" ca="1">INDEX($J$3:$J$10001,MATCH(AZ619,$J$3:$J$10004,0)-1)</f>
        <v>1300</v>
      </c>
      <c r="BB619">
        <f t="shared" ca="1" si="172"/>
        <v>360</v>
      </c>
      <c r="BC619">
        <f t="shared" ca="1" si="172"/>
        <v>350</v>
      </c>
      <c r="BD619">
        <f t="shared" ca="1" si="171"/>
        <v>10</v>
      </c>
      <c r="BE619">
        <f t="shared" ca="1" si="164"/>
        <v>358.739912</v>
      </c>
      <c r="BF619">
        <f t="shared" ca="1" si="168"/>
        <v>351.41678102769123</v>
      </c>
      <c r="BG619">
        <f t="shared" ca="1" si="165"/>
        <v>351.41678102769123</v>
      </c>
      <c r="BH619" cm="1">
        <f t="array" aca="1" ref="BH619" ca="1">_xlfn.LET(_xlpm.rozsah, $J$3:$J$10001,_xlpm.podminka, (_xlpm.rozsah&gt;E619)*(ISNUMBER(_xlpm.rozsah)),_xlpm.indexy, IF(_xlpm.podminka, ROW(_xlpm.rozsah)-MIN(ROW(_xlpm.rozsah))+1),_xlpm.prvni, MIN(_xlpm.indexy),_xlpm.finalni, IF(_xlpm.prvni=1, 2, _xlpm.prvni),INDEX(_xlpm.rozsah, _xlpm.finalni))</f>
        <v>1400</v>
      </c>
      <c r="BI619" cm="1">
        <f t="array" aca="1" ref="BI619" ca="1">INDEX($J$3:$J$10001,MATCH(BH619,$J$3:$J$10004,0)-1)</f>
        <v>1300</v>
      </c>
      <c r="BJ619">
        <f t="shared" ca="1" si="158"/>
        <v>360</v>
      </c>
      <c r="BK619">
        <f t="shared" ca="1" si="158"/>
        <v>350</v>
      </c>
      <c r="BL619">
        <f t="shared" ca="1" si="169"/>
        <v>10</v>
      </c>
      <c r="BM619">
        <f t="shared" ca="1" si="166"/>
        <v>358.58321897230877</v>
      </c>
    </row>
    <row r="620" spans="1:65" x14ac:dyDescent="0.25">
      <c r="A620" s="64">
        <v>617</v>
      </c>
      <c r="B620" s="64">
        <v>42</v>
      </c>
      <c r="C620" s="64">
        <v>38</v>
      </c>
      <c r="D620" s="18">
        <v>617</v>
      </c>
      <c r="E620" s="21">
        <f t="shared" ca="1" si="159"/>
        <v>1344.876200790758</v>
      </c>
      <c r="F620" s="22">
        <f t="shared" ca="1" si="160"/>
        <v>134.70529563004879</v>
      </c>
      <c r="G620" s="23">
        <v>617</v>
      </c>
      <c r="H620" s="24">
        <f t="shared" ca="1" si="161"/>
        <v>1343.230924</v>
      </c>
      <c r="I620" s="25">
        <f t="shared" ca="1" si="162"/>
        <v>134.64277511200001</v>
      </c>
      <c r="J620" s="155"/>
      <c r="K620" s="155"/>
      <c r="L620" s="129">
        <f t="shared" si="167"/>
        <v>0</v>
      </c>
      <c r="AX620">
        <f t="shared" ca="1" si="170"/>
        <v>354.32309240000001</v>
      </c>
      <c r="AY620">
        <f t="shared" ca="1" si="163"/>
        <v>354.32309240000001</v>
      </c>
      <c r="AZ620" cm="1">
        <f t="array" aca="1" ref="AZ620" ca="1">_xlfn.LET(_xlpm.rozsah, $J$3:$J$10001,_xlpm.podminka, (_xlpm.rozsah&gt;H620)*(ISNUMBER(_xlpm.rozsah)),_xlpm.indexy, IF(_xlpm.podminka, ROW(_xlpm.rozsah)-MIN(ROW(_xlpm.rozsah))+1),_xlpm.prvni, MIN(_xlpm.indexy),_xlpm.finalni, IF(_xlpm.prvni=1, 2, _xlpm.prvni),INDEX(_xlpm.rozsah, _xlpm.finalni))</f>
        <v>1400</v>
      </c>
      <c r="BA620" cm="1">
        <f t="array" aca="1" ref="BA620" ca="1">INDEX($J$3:$J$10001,MATCH(AZ620,$J$3:$J$10004,0)-1)</f>
        <v>1300</v>
      </c>
      <c r="BB620">
        <f t="shared" ca="1" si="172"/>
        <v>360</v>
      </c>
      <c r="BC620">
        <f t="shared" ca="1" si="172"/>
        <v>350</v>
      </c>
      <c r="BD620">
        <f t="shared" ca="1" si="171"/>
        <v>10</v>
      </c>
      <c r="BE620">
        <f t="shared" ca="1" si="164"/>
        <v>355.67690759999999</v>
      </c>
      <c r="BF620">
        <f t="shared" ca="1" si="168"/>
        <v>354.48762007907578</v>
      </c>
      <c r="BG620">
        <f t="shared" ca="1" si="165"/>
        <v>354.48762007907578</v>
      </c>
      <c r="BH620" cm="1">
        <f t="array" aca="1" ref="BH620" ca="1">_xlfn.LET(_xlpm.rozsah, $J$3:$J$10001,_xlpm.podminka, (_xlpm.rozsah&gt;E620)*(ISNUMBER(_xlpm.rozsah)),_xlpm.indexy, IF(_xlpm.podminka, ROW(_xlpm.rozsah)-MIN(ROW(_xlpm.rozsah))+1),_xlpm.prvni, MIN(_xlpm.indexy),_xlpm.finalni, IF(_xlpm.prvni=1, 2, _xlpm.prvni),INDEX(_xlpm.rozsah, _xlpm.finalni))</f>
        <v>1400</v>
      </c>
      <c r="BI620" cm="1">
        <f t="array" aca="1" ref="BI620" ca="1">INDEX($J$3:$J$10001,MATCH(BH620,$J$3:$J$10004,0)-1)</f>
        <v>1300</v>
      </c>
      <c r="BJ620">
        <f t="shared" ca="1" si="158"/>
        <v>360</v>
      </c>
      <c r="BK620">
        <f t="shared" ca="1" si="158"/>
        <v>350</v>
      </c>
      <c r="BL620">
        <f t="shared" ca="1" si="169"/>
        <v>10</v>
      </c>
      <c r="BM620">
        <f t="shared" ca="1" si="166"/>
        <v>355.51237992092422</v>
      </c>
    </row>
    <row r="621" spans="1:65" x14ac:dyDescent="0.25">
      <c r="A621" s="64">
        <v>618</v>
      </c>
      <c r="B621" s="64">
        <v>64</v>
      </c>
      <c r="C621" s="64">
        <v>69</v>
      </c>
      <c r="D621" s="18">
        <v>618</v>
      </c>
      <c r="E621" s="21">
        <f t="shared" ca="1" si="159"/>
        <v>1682.6684964430597</v>
      </c>
      <c r="F621" s="22">
        <f t="shared" ca="1" si="160"/>
        <v>242.45669899634311</v>
      </c>
      <c r="G621" s="28">
        <v>618</v>
      </c>
      <c r="H621" s="24">
        <f t="shared" ca="1" si="161"/>
        <v>1680.1614079999999</v>
      </c>
      <c r="I621" s="25">
        <f t="shared" ca="1" si="162"/>
        <v>242.59509027839999</v>
      </c>
      <c r="J621" s="155"/>
      <c r="K621" s="155"/>
      <c r="L621" s="129">
        <f t="shared" si="167"/>
        <v>0</v>
      </c>
      <c r="AX621">
        <f t="shared" ca="1" si="170"/>
        <v>351.58708736</v>
      </c>
      <c r="AY621">
        <f t="shared" ca="1" si="163"/>
        <v>356.41291264</v>
      </c>
      <c r="AZ621" cm="1">
        <f t="array" aca="1" ref="AZ621" ca="1">_xlfn.LET(_xlpm.rozsah, $J$3:$J$10001,_xlpm.podminka, (_xlpm.rozsah&gt;H621)*(ISNUMBER(_xlpm.rozsah)),_xlpm.indexy, IF(_xlpm.podminka, ROW(_xlpm.rozsah)-MIN(ROW(_xlpm.rozsah))+1),_xlpm.prvni, MIN(_xlpm.indexy),_xlpm.finalni, IF(_xlpm.prvni=1, 2, _xlpm.prvni),INDEX(_xlpm.rozsah, _xlpm.finalni))</f>
        <v>1700</v>
      </c>
      <c r="BA621" cm="1">
        <f t="array" aca="1" ref="BA621" ca="1">INDEX($J$3:$J$10001,MATCH(AZ621,$J$3:$J$10004,0)-1)</f>
        <v>1600</v>
      </c>
      <c r="BB621">
        <f t="shared" ca="1" si="172"/>
        <v>350</v>
      </c>
      <c r="BC621">
        <f t="shared" ca="1" si="172"/>
        <v>358</v>
      </c>
      <c r="BD621">
        <f t="shared" ca="1" si="171"/>
        <v>-8</v>
      </c>
      <c r="BE621">
        <f t="shared" ca="1" si="164"/>
        <v>351.58708736</v>
      </c>
      <c r="BF621">
        <f t="shared" ca="1" si="168"/>
        <v>351.38652028455522</v>
      </c>
      <c r="BG621">
        <f t="shared" ca="1" si="165"/>
        <v>356.61347971544478</v>
      </c>
      <c r="BH621" cm="1">
        <f t="array" aca="1" ref="BH621" ca="1">_xlfn.LET(_xlpm.rozsah, $J$3:$J$10001,_xlpm.podminka, (_xlpm.rozsah&gt;E621)*(ISNUMBER(_xlpm.rozsah)),_xlpm.indexy, IF(_xlpm.podminka, ROW(_xlpm.rozsah)-MIN(ROW(_xlpm.rozsah))+1),_xlpm.prvni, MIN(_xlpm.indexy),_xlpm.finalni, IF(_xlpm.prvni=1, 2, _xlpm.prvni),INDEX(_xlpm.rozsah, _xlpm.finalni))</f>
        <v>1700</v>
      </c>
      <c r="BI621" cm="1">
        <f t="array" aca="1" ref="BI621" ca="1">INDEX($J$3:$J$10001,MATCH(BH621,$J$3:$J$10004,0)-1)</f>
        <v>1600</v>
      </c>
      <c r="BJ621">
        <f t="shared" ca="1" si="158"/>
        <v>350</v>
      </c>
      <c r="BK621">
        <f t="shared" ca="1" si="158"/>
        <v>358</v>
      </c>
      <c r="BL621">
        <f t="shared" ca="1" si="169"/>
        <v>-8</v>
      </c>
      <c r="BM621">
        <f t="shared" ca="1" si="166"/>
        <v>351.38652028455522</v>
      </c>
    </row>
    <row r="622" spans="1:65" x14ac:dyDescent="0.25">
      <c r="A622" s="64">
        <v>619</v>
      </c>
      <c r="B622" s="64">
        <v>64</v>
      </c>
      <c r="C622" s="64">
        <v>74</v>
      </c>
      <c r="D622" s="18">
        <v>619</v>
      </c>
      <c r="E622" s="21">
        <f t="shared" ca="1" si="159"/>
        <v>1682.6684964430597</v>
      </c>
      <c r="F622" s="22">
        <f t="shared" ca="1" si="160"/>
        <v>260.02602501057083</v>
      </c>
      <c r="G622" s="23">
        <v>619</v>
      </c>
      <c r="H622" s="24">
        <f t="shared" ca="1" si="161"/>
        <v>1680.1614079999999</v>
      </c>
      <c r="I622" s="25">
        <f t="shared" ca="1" si="162"/>
        <v>260.17444464639999</v>
      </c>
      <c r="J622" s="155"/>
      <c r="K622" s="155"/>
      <c r="L622" s="129">
        <f t="shared" si="167"/>
        <v>0</v>
      </c>
      <c r="AX622">
        <f t="shared" ca="1" si="170"/>
        <v>351.58708736</v>
      </c>
      <c r="AY622">
        <f t="shared" ca="1" si="163"/>
        <v>356.41291264</v>
      </c>
      <c r="AZ622" cm="1">
        <f t="array" aca="1" ref="AZ622" ca="1">_xlfn.LET(_xlpm.rozsah, $J$3:$J$10001,_xlpm.podminka, (_xlpm.rozsah&gt;H622)*(ISNUMBER(_xlpm.rozsah)),_xlpm.indexy, IF(_xlpm.podminka, ROW(_xlpm.rozsah)-MIN(ROW(_xlpm.rozsah))+1),_xlpm.prvni, MIN(_xlpm.indexy),_xlpm.finalni, IF(_xlpm.prvni=1, 2, _xlpm.prvni),INDEX(_xlpm.rozsah, _xlpm.finalni))</f>
        <v>1700</v>
      </c>
      <c r="BA622" cm="1">
        <f t="array" aca="1" ref="BA622" ca="1">INDEX($J$3:$J$10001,MATCH(AZ622,$J$3:$J$10004,0)-1)</f>
        <v>1600</v>
      </c>
      <c r="BB622">
        <f t="shared" ca="1" si="172"/>
        <v>350</v>
      </c>
      <c r="BC622">
        <f t="shared" ca="1" si="172"/>
        <v>358</v>
      </c>
      <c r="BD622">
        <f t="shared" ca="1" si="171"/>
        <v>-8</v>
      </c>
      <c r="BE622">
        <f t="shared" ca="1" si="164"/>
        <v>351.58708736</v>
      </c>
      <c r="BF622">
        <f t="shared" ca="1" si="168"/>
        <v>351.38652028455522</v>
      </c>
      <c r="BG622">
        <f t="shared" ca="1" si="165"/>
        <v>356.61347971544478</v>
      </c>
      <c r="BH622" cm="1">
        <f t="array" aca="1" ref="BH622" ca="1">_xlfn.LET(_xlpm.rozsah, $J$3:$J$10001,_xlpm.podminka, (_xlpm.rozsah&gt;E622)*(ISNUMBER(_xlpm.rozsah)),_xlpm.indexy, IF(_xlpm.podminka, ROW(_xlpm.rozsah)-MIN(ROW(_xlpm.rozsah))+1),_xlpm.prvni, MIN(_xlpm.indexy),_xlpm.finalni, IF(_xlpm.prvni=1, 2, _xlpm.prvni),INDEX(_xlpm.rozsah, _xlpm.finalni))</f>
        <v>1700</v>
      </c>
      <c r="BI622" cm="1">
        <f t="array" aca="1" ref="BI622" ca="1">INDEX($J$3:$J$10001,MATCH(BH622,$J$3:$J$10004,0)-1)</f>
        <v>1600</v>
      </c>
      <c r="BJ622">
        <f t="shared" ref="BJ622:BK685" ca="1" si="173">IF(ISERROR(MATCH(BH622,$J$1:$J$10000,0)), 0, INDEX($K$1:$K$10000, MATCH(BH622,$J$1:$J$10000,0)))</f>
        <v>350</v>
      </c>
      <c r="BK622">
        <f t="shared" ca="1" si="173"/>
        <v>358</v>
      </c>
      <c r="BL622">
        <f t="shared" ca="1" si="169"/>
        <v>-8</v>
      </c>
      <c r="BM622">
        <f t="shared" ca="1" si="166"/>
        <v>351.38652028455522</v>
      </c>
    </row>
    <row r="623" spans="1:65" x14ac:dyDescent="0.25">
      <c r="A623" s="64">
        <v>620</v>
      </c>
      <c r="B623" s="64">
        <v>67</v>
      </c>
      <c r="C623" s="64">
        <v>73</v>
      </c>
      <c r="D623" s="18">
        <v>620</v>
      </c>
      <c r="E623" s="21">
        <f t="shared" ca="1" si="159"/>
        <v>1728.7310822138281</v>
      </c>
      <c r="F623" s="22">
        <f t="shared" ca="1" si="160"/>
        <v>251.93447269726391</v>
      </c>
      <c r="G623" s="28">
        <v>620</v>
      </c>
      <c r="H623" s="24">
        <f t="shared" ca="1" si="161"/>
        <v>1726.1064739999999</v>
      </c>
      <c r="I623" s="25">
        <f t="shared" ca="1" si="162"/>
        <v>252.26018657660003</v>
      </c>
      <c r="J623" s="155"/>
      <c r="K623" s="155"/>
      <c r="L623" s="129">
        <f t="shared" si="167"/>
        <v>0</v>
      </c>
      <c r="AX623">
        <f t="shared" ca="1" si="170"/>
        <v>345.56189942000003</v>
      </c>
      <c r="AY623">
        <f t="shared" ca="1" si="163"/>
        <v>337.43810057999997</v>
      </c>
      <c r="AZ623" cm="1">
        <f t="array" aca="1" ref="AZ623" ca="1">_xlfn.LET(_xlpm.rozsah, $J$3:$J$10001,_xlpm.podminka, (_xlpm.rozsah&gt;H623)*(ISNUMBER(_xlpm.rozsah)),_xlpm.indexy, IF(_xlpm.podminka, ROW(_xlpm.rozsah)-MIN(ROW(_xlpm.rozsah))+1),_xlpm.prvni, MIN(_xlpm.indexy),_xlpm.finalni, IF(_xlpm.prvni=1, 2, _xlpm.prvni),INDEX(_xlpm.rozsah, _xlpm.finalni))</f>
        <v>1800</v>
      </c>
      <c r="BA623" cm="1">
        <f t="array" aca="1" ref="BA623" ca="1">INDEX($J$3:$J$10001,MATCH(AZ623,$J$3:$J$10004,0)-1)</f>
        <v>1700</v>
      </c>
      <c r="BB623">
        <f t="shared" ca="1" si="172"/>
        <v>333</v>
      </c>
      <c r="BC623">
        <f t="shared" ca="1" si="172"/>
        <v>350</v>
      </c>
      <c r="BD623">
        <f t="shared" ca="1" si="171"/>
        <v>-17</v>
      </c>
      <c r="BE623">
        <f t="shared" ca="1" si="164"/>
        <v>345.56189942000003</v>
      </c>
      <c r="BF623">
        <f t="shared" ca="1" si="168"/>
        <v>345.11571602364921</v>
      </c>
      <c r="BG623">
        <f t="shared" ca="1" si="165"/>
        <v>337.88428397635079</v>
      </c>
      <c r="BH623" cm="1">
        <f t="array" aca="1" ref="BH623" ca="1">_xlfn.LET(_xlpm.rozsah, $J$3:$J$10001,_xlpm.podminka, (_xlpm.rozsah&gt;E623)*(ISNUMBER(_xlpm.rozsah)),_xlpm.indexy, IF(_xlpm.podminka, ROW(_xlpm.rozsah)-MIN(ROW(_xlpm.rozsah))+1),_xlpm.prvni, MIN(_xlpm.indexy),_xlpm.finalni, IF(_xlpm.prvni=1, 2, _xlpm.prvni),INDEX(_xlpm.rozsah, _xlpm.finalni))</f>
        <v>1800</v>
      </c>
      <c r="BI623" cm="1">
        <f t="array" aca="1" ref="BI623" ca="1">INDEX($J$3:$J$10001,MATCH(BH623,$J$3:$J$10004,0)-1)</f>
        <v>1700</v>
      </c>
      <c r="BJ623">
        <f t="shared" ca="1" si="173"/>
        <v>333</v>
      </c>
      <c r="BK623">
        <f t="shared" ca="1" si="173"/>
        <v>350</v>
      </c>
      <c r="BL623">
        <f t="shared" ca="1" si="169"/>
        <v>-17</v>
      </c>
      <c r="BM623">
        <f t="shared" ca="1" si="166"/>
        <v>345.11571602364921</v>
      </c>
    </row>
    <row r="624" spans="1:65" x14ac:dyDescent="0.25">
      <c r="A624" s="64">
        <v>621</v>
      </c>
      <c r="B624" s="64">
        <v>65</v>
      </c>
      <c r="C624" s="64">
        <v>73</v>
      </c>
      <c r="D624" s="18">
        <v>621</v>
      </c>
      <c r="E624" s="21">
        <f t="shared" ca="1" si="159"/>
        <v>1698.0226916999825</v>
      </c>
      <c r="F624" s="22">
        <f t="shared" ca="1" si="160"/>
        <v>255.615474804721</v>
      </c>
      <c r="G624" s="23">
        <v>621</v>
      </c>
      <c r="H624" s="24">
        <f t="shared" ca="1" si="161"/>
        <v>1695.4764299999999</v>
      </c>
      <c r="I624" s="25">
        <f t="shared" ca="1" si="162"/>
        <v>255.764176488</v>
      </c>
      <c r="J624" s="155"/>
      <c r="K624" s="155"/>
      <c r="L624" s="129">
        <f t="shared" si="167"/>
        <v>0</v>
      </c>
      <c r="AX624">
        <f t="shared" ca="1" si="170"/>
        <v>350.36188559999999</v>
      </c>
      <c r="AY624">
        <f t="shared" ca="1" si="163"/>
        <v>357.63811440000001</v>
      </c>
      <c r="AZ624" cm="1">
        <f t="array" aca="1" ref="AZ624" ca="1">_xlfn.LET(_xlpm.rozsah, $J$3:$J$10001,_xlpm.podminka, (_xlpm.rozsah&gt;H624)*(ISNUMBER(_xlpm.rozsah)),_xlpm.indexy, IF(_xlpm.podminka, ROW(_xlpm.rozsah)-MIN(ROW(_xlpm.rozsah))+1),_xlpm.prvni, MIN(_xlpm.indexy),_xlpm.finalni, IF(_xlpm.prvni=1, 2, _xlpm.prvni),INDEX(_xlpm.rozsah, _xlpm.finalni))</f>
        <v>1700</v>
      </c>
      <c r="BA624" cm="1">
        <f t="array" aca="1" ref="BA624" ca="1">INDEX($J$3:$J$10001,MATCH(AZ624,$J$3:$J$10004,0)-1)</f>
        <v>1600</v>
      </c>
      <c r="BB624">
        <f t="shared" ca="1" si="172"/>
        <v>350</v>
      </c>
      <c r="BC624">
        <f t="shared" ca="1" si="172"/>
        <v>358</v>
      </c>
      <c r="BD624">
        <f t="shared" ca="1" si="171"/>
        <v>-8</v>
      </c>
      <c r="BE624">
        <f t="shared" ca="1" si="164"/>
        <v>350.36188559999999</v>
      </c>
      <c r="BF624">
        <f t="shared" ca="1" si="168"/>
        <v>350.1581846640014</v>
      </c>
      <c r="BG624">
        <f t="shared" ca="1" si="165"/>
        <v>357.8418153359986</v>
      </c>
      <c r="BH624" cm="1">
        <f t="array" aca="1" ref="BH624" ca="1">_xlfn.LET(_xlpm.rozsah, $J$3:$J$10001,_xlpm.podminka, (_xlpm.rozsah&gt;E624)*(ISNUMBER(_xlpm.rozsah)),_xlpm.indexy, IF(_xlpm.podminka, ROW(_xlpm.rozsah)-MIN(ROW(_xlpm.rozsah))+1),_xlpm.prvni, MIN(_xlpm.indexy),_xlpm.finalni, IF(_xlpm.prvni=1, 2, _xlpm.prvni),INDEX(_xlpm.rozsah, _xlpm.finalni))</f>
        <v>1700</v>
      </c>
      <c r="BI624" cm="1">
        <f t="array" aca="1" ref="BI624" ca="1">INDEX($J$3:$J$10001,MATCH(BH624,$J$3:$J$10004,0)-1)</f>
        <v>1600</v>
      </c>
      <c r="BJ624">
        <f t="shared" ca="1" si="173"/>
        <v>350</v>
      </c>
      <c r="BK624">
        <f t="shared" ca="1" si="173"/>
        <v>358</v>
      </c>
      <c r="BL624">
        <f t="shared" ca="1" si="169"/>
        <v>-8</v>
      </c>
      <c r="BM624">
        <f t="shared" ca="1" si="166"/>
        <v>350.1581846640014</v>
      </c>
    </row>
    <row r="625" spans="1:65" x14ac:dyDescent="0.25">
      <c r="A625" s="64">
        <v>622</v>
      </c>
      <c r="B625" s="64">
        <v>68</v>
      </c>
      <c r="C625" s="64">
        <v>73</v>
      </c>
      <c r="D625" s="18">
        <v>622</v>
      </c>
      <c r="E625" s="21">
        <f t="shared" ca="1" si="159"/>
        <v>1744.085277470751</v>
      </c>
      <c r="F625" s="22">
        <f t="shared" ca="1" si="160"/>
        <v>250.02901706587983</v>
      </c>
      <c r="G625" s="28">
        <v>622</v>
      </c>
      <c r="H625" s="24">
        <f t="shared" ca="1" si="161"/>
        <v>1741.4214959999999</v>
      </c>
      <c r="I625" s="25">
        <f t="shared" ca="1" si="162"/>
        <v>250.35959234640004</v>
      </c>
      <c r="J625" s="155"/>
      <c r="K625" s="155"/>
      <c r="L625" s="129">
        <f t="shared" si="167"/>
        <v>0</v>
      </c>
      <c r="AX625">
        <f t="shared" ca="1" si="170"/>
        <v>342.95834568000004</v>
      </c>
      <c r="AY625">
        <f t="shared" ca="1" si="163"/>
        <v>340.04165431999996</v>
      </c>
      <c r="AZ625" cm="1">
        <f t="array" aca="1" ref="AZ625" ca="1">_xlfn.LET(_xlpm.rozsah, $J$3:$J$10001,_xlpm.podminka, (_xlpm.rozsah&gt;H625)*(ISNUMBER(_xlpm.rozsah)),_xlpm.indexy, IF(_xlpm.podminka, ROW(_xlpm.rozsah)-MIN(ROW(_xlpm.rozsah))+1),_xlpm.prvni, MIN(_xlpm.indexy),_xlpm.finalni, IF(_xlpm.prvni=1, 2, _xlpm.prvni),INDEX(_xlpm.rozsah, _xlpm.finalni))</f>
        <v>1800</v>
      </c>
      <c r="BA625" cm="1">
        <f t="array" aca="1" ref="BA625" ca="1">INDEX($J$3:$J$10001,MATCH(AZ625,$J$3:$J$10004,0)-1)</f>
        <v>1700</v>
      </c>
      <c r="BB625">
        <f t="shared" ca="1" si="172"/>
        <v>333</v>
      </c>
      <c r="BC625">
        <f t="shared" ca="1" si="172"/>
        <v>350</v>
      </c>
      <c r="BD625">
        <f t="shared" ca="1" si="171"/>
        <v>-17</v>
      </c>
      <c r="BE625">
        <f t="shared" ca="1" si="164"/>
        <v>342.95834568000004</v>
      </c>
      <c r="BF625">
        <f t="shared" ca="1" si="168"/>
        <v>342.50550282997233</v>
      </c>
      <c r="BG625">
        <f t="shared" ca="1" si="165"/>
        <v>340.49449717002767</v>
      </c>
      <c r="BH625" cm="1">
        <f t="array" aca="1" ref="BH625" ca="1">_xlfn.LET(_xlpm.rozsah, $J$3:$J$10001,_xlpm.podminka, (_xlpm.rozsah&gt;E625)*(ISNUMBER(_xlpm.rozsah)),_xlpm.indexy, IF(_xlpm.podminka, ROW(_xlpm.rozsah)-MIN(ROW(_xlpm.rozsah))+1),_xlpm.prvni, MIN(_xlpm.indexy),_xlpm.finalni, IF(_xlpm.prvni=1, 2, _xlpm.prvni),INDEX(_xlpm.rozsah, _xlpm.finalni))</f>
        <v>1800</v>
      </c>
      <c r="BI625" cm="1">
        <f t="array" aca="1" ref="BI625" ca="1">INDEX($J$3:$J$10001,MATCH(BH625,$J$3:$J$10004,0)-1)</f>
        <v>1700</v>
      </c>
      <c r="BJ625">
        <f t="shared" ca="1" si="173"/>
        <v>333</v>
      </c>
      <c r="BK625">
        <f t="shared" ca="1" si="173"/>
        <v>350</v>
      </c>
      <c r="BL625">
        <f t="shared" ca="1" si="169"/>
        <v>-17</v>
      </c>
      <c r="BM625">
        <f t="shared" ca="1" si="166"/>
        <v>342.50550282997233</v>
      </c>
    </row>
    <row r="626" spans="1:65" x14ac:dyDescent="0.25">
      <c r="A626" s="64">
        <v>623</v>
      </c>
      <c r="B626" s="64">
        <v>65</v>
      </c>
      <c r="C626" s="64">
        <v>49</v>
      </c>
      <c r="D626" s="18">
        <v>623</v>
      </c>
      <c r="E626" s="21">
        <f t="shared" ca="1" si="159"/>
        <v>1698.0226916999825</v>
      </c>
      <c r="F626" s="22">
        <f t="shared" ca="1" si="160"/>
        <v>171.57751048536068</v>
      </c>
      <c r="G626" s="23">
        <v>623</v>
      </c>
      <c r="H626" s="24">
        <f t="shared" ca="1" si="161"/>
        <v>1695.4764299999999</v>
      </c>
      <c r="I626" s="25">
        <f t="shared" ca="1" si="162"/>
        <v>171.67732394399999</v>
      </c>
      <c r="J626" s="155"/>
      <c r="K626" s="155"/>
      <c r="L626" s="129">
        <f t="shared" si="167"/>
        <v>0</v>
      </c>
      <c r="AX626">
        <f t="shared" ca="1" si="170"/>
        <v>350.36188559999999</v>
      </c>
      <c r="AY626">
        <f t="shared" ca="1" si="163"/>
        <v>357.63811440000001</v>
      </c>
      <c r="AZ626" cm="1">
        <f t="array" aca="1" ref="AZ626" ca="1">_xlfn.LET(_xlpm.rozsah, $J$3:$J$10001,_xlpm.podminka, (_xlpm.rozsah&gt;H626)*(ISNUMBER(_xlpm.rozsah)),_xlpm.indexy, IF(_xlpm.podminka, ROW(_xlpm.rozsah)-MIN(ROW(_xlpm.rozsah))+1),_xlpm.prvni, MIN(_xlpm.indexy),_xlpm.finalni, IF(_xlpm.prvni=1, 2, _xlpm.prvni),INDEX(_xlpm.rozsah, _xlpm.finalni))</f>
        <v>1700</v>
      </c>
      <c r="BA626" cm="1">
        <f t="array" aca="1" ref="BA626" ca="1">INDEX($J$3:$J$10001,MATCH(AZ626,$J$3:$J$10004,0)-1)</f>
        <v>1600</v>
      </c>
      <c r="BB626">
        <f t="shared" ca="1" si="172"/>
        <v>350</v>
      </c>
      <c r="BC626">
        <f t="shared" ca="1" si="172"/>
        <v>358</v>
      </c>
      <c r="BD626">
        <f t="shared" ca="1" si="171"/>
        <v>-8</v>
      </c>
      <c r="BE626">
        <f t="shared" ca="1" si="164"/>
        <v>350.36188559999999</v>
      </c>
      <c r="BF626">
        <f t="shared" ca="1" si="168"/>
        <v>350.1581846640014</v>
      </c>
      <c r="BG626">
        <f t="shared" ca="1" si="165"/>
        <v>357.8418153359986</v>
      </c>
      <c r="BH626" cm="1">
        <f t="array" aca="1" ref="BH626" ca="1">_xlfn.LET(_xlpm.rozsah, $J$3:$J$10001,_xlpm.podminka, (_xlpm.rozsah&gt;E626)*(ISNUMBER(_xlpm.rozsah)),_xlpm.indexy, IF(_xlpm.podminka, ROW(_xlpm.rozsah)-MIN(ROW(_xlpm.rozsah))+1),_xlpm.prvni, MIN(_xlpm.indexy),_xlpm.finalni, IF(_xlpm.prvni=1, 2, _xlpm.prvni),INDEX(_xlpm.rozsah, _xlpm.finalni))</f>
        <v>1700</v>
      </c>
      <c r="BI626" cm="1">
        <f t="array" aca="1" ref="BI626" ca="1">INDEX($J$3:$J$10001,MATCH(BH626,$J$3:$J$10004,0)-1)</f>
        <v>1600</v>
      </c>
      <c r="BJ626">
        <f t="shared" ca="1" si="173"/>
        <v>350</v>
      </c>
      <c r="BK626">
        <f t="shared" ca="1" si="173"/>
        <v>358</v>
      </c>
      <c r="BL626">
        <f t="shared" ca="1" si="169"/>
        <v>-8</v>
      </c>
      <c r="BM626">
        <f t="shared" ca="1" si="166"/>
        <v>350.1581846640014</v>
      </c>
    </row>
    <row r="627" spans="1:65" x14ac:dyDescent="0.25">
      <c r="A627" s="64">
        <v>624</v>
      </c>
      <c r="B627" s="64">
        <v>81</v>
      </c>
      <c r="C627" s="64">
        <v>0</v>
      </c>
      <c r="D627" s="18">
        <v>624</v>
      </c>
      <c r="E627" s="21">
        <f t="shared" ca="1" si="159"/>
        <v>1943.6898158107474</v>
      </c>
      <c r="F627" s="22">
        <f t="shared" ca="1" si="160"/>
        <v>0</v>
      </c>
      <c r="G627" s="28">
        <v>624</v>
      </c>
      <c r="H627" s="24">
        <f t="shared" ca="1" si="161"/>
        <v>1940.5167819999999</v>
      </c>
      <c r="I627" s="25">
        <f t="shared" ca="1" si="162"/>
        <v>0</v>
      </c>
      <c r="J627" s="155"/>
      <c r="K627" s="155"/>
      <c r="L627" s="129">
        <f t="shared" si="167"/>
        <v>0</v>
      </c>
      <c r="AX627">
        <f t="shared" ca="1" si="170"/>
        <v>309.51731488000001</v>
      </c>
      <c r="AY627">
        <f t="shared" ca="1" si="163"/>
        <v>306.48268511999999</v>
      </c>
      <c r="AZ627" cm="1">
        <f t="array" aca="1" ref="AZ627" ca="1">_xlfn.LET(_xlpm.rozsah, $J$3:$J$10001,_xlpm.podminka, (_xlpm.rozsah&gt;H627)*(ISNUMBER(_xlpm.rozsah)),_xlpm.indexy, IF(_xlpm.podminka, ROW(_xlpm.rozsah)-MIN(ROW(_xlpm.rozsah))+1),_xlpm.prvni, MIN(_xlpm.indexy),_xlpm.finalni, IF(_xlpm.prvni=1, 2, _xlpm.prvni),INDEX(_xlpm.rozsah, _xlpm.finalni))</f>
        <v>2000</v>
      </c>
      <c r="BA627" cm="1">
        <f t="array" aca="1" ref="BA627" ca="1">INDEX($J$3:$J$10001,MATCH(AZ627,$J$3:$J$10004,0)-1)</f>
        <v>1900</v>
      </c>
      <c r="BB627">
        <f t="shared" ca="1" si="172"/>
        <v>300</v>
      </c>
      <c r="BC627">
        <f t="shared" ca="1" si="172"/>
        <v>316</v>
      </c>
      <c r="BD627">
        <f t="shared" ca="1" si="171"/>
        <v>-16</v>
      </c>
      <c r="BE627">
        <f t="shared" ca="1" si="164"/>
        <v>309.51731488000001</v>
      </c>
      <c r="BF627">
        <f t="shared" ca="1" si="168"/>
        <v>309.0096294702804</v>
      </c>
      <c r="BG627">
        <f t="shared" ca="1" si="165"/>
        <v>306.9903705297196</v>
      </c>
      <c r="BH627" cm="1">
        <f t="array" aca="1" ref="BH627" ca="1">_xlfn.LET(_xlpm.rozsah, $J$3:$J$10001,_xlpm.podminka, (_xlpm.rozsah&gt;E627)*(ISNUMBER(_xlpm.rozsah)),_xlpm.indexy, IF(_xlpm.podminka, ROW(_xlpm.rozsah)-MIN(ROW(_xlpm.rozsah))+1),_xlpm.prvni, MIN(_xlpm.indexy),_xlpm.finalni, IF(_xlpm.prvni=1, 2, _xlpm.prvni),INDEX(_xlpm.rozsah, _xlpm.finalni))</f>
        <v>2000</v>
      </c>
      <c r="BI627" cm="1">
        <f t="array" aca="1" ref="BI627" ca="1">INDEX($J$3:$J$10001,MATCH(BH627,$J$3:$J$10004,0)-1)</f>
        <v>1900</v>
      </c>
      <c r="BJ627">
        <f t="shared" ca="1" si="173"/>
        <v>300</v>
      </c>
      <c r="BK627">
        <f t="shared" ca="1" si="173"/>
        <v>316</v>
      </c>
      <c r="BL627">
        <f t="shared" ca="1" si="169"/>
        <v>-16</v>
      </c>
      <c r="BM627">
        <f t="shared" ca="1" si="166"/>
        <v>309.0096294702804</v>
      </c>
    </row>
    <row r="628" spans="1:65" x14ac:dyDescent="0.25">
      <c r="A628" s="64">
        <v>625</v>
      </c>
      <c r="B628" s="64">
        <v>37</v>
      </c>
      <c r="C628" s="64">
        <v>25</v>
      </c>
      <c r="D628" s="18">
        <v>625</v>
      </c>
      <c r="E628" s="21">
        <f t="shared" ca="1" si="159"/>
        <v>1268.1052245061439</v>
      </c>
      <c r="F628" s="22">
        <f t="shared" ca="1" si="160"/>
        <v>85.107891837960793</v>
      </c>
      <c r="G628" s="23">
        <v>625</v>
      </c>
      <c r="H628" s="24">
        <f t="shared" ca="1" si="161"/>
        <v>1266.655814</v>
      </c>
      <c r="I628" s="25">
        <f t="shared" ca="1" si="162"/>
        <v>84.999186049999992</v>
      </c>
      <c r="J628" s="155"/>
      <c r="K628" s="155"/>
      <c r="L628" s="129">
        <f t="shared" si="167"/>
        <v>0</v>
      </c>
      <c r="AX628">
        <f t="shared" ca="1" si="170"/>
        <v>339.99674419999997</v>
      </c>
      <c r="AY628">
        <f t="shared" ca="1" si="163"/>
        <v>339.99674419999997</v>
      </c>
      <c r="AZ628" cm="1">
        <f t="array" aca="1" ref="AZ628" ca="1">_xlfn.LET(_xlpm.rozsah, $J$3:$J$10001,_xlpm.podminka, (_xlpm.rozsah&gt;H628)*(ISNUMBER(_xlpm.rozsah)),_xlpm.indexy, IF(_xlpm.podminka, ROW(_xlpm.rozsah)-MIN(ROW(_xlpm.rozsah))+1),_xlpm.prvni, MIN(_xlpm.indexy),_xlpm.finalni, IF(_xlpm.prvni=1, 2, _xlpm.prvni),INDEX(_xlpm.rozsah, _xlpm.finalni))</f>
        <v>1300</v>
      </c>
      <c r="BA628" cm="1">
        <f t="array" aca="1" ref="BA628" ca="1">INDEX($J$3:$J$10001,MATCH(AZ628,$J$3:$J$10004,0)-1)</f>
        <v>1200</v>
      </c>
      <c r="BB628">
        <f t="shared" ca="1" si="172"/>
        <v>350</v>
      </c>
      <c r="BC628">
        <f t="shared" ca="1" si="172"/>
        <v>320</v>
      </c>
      <c r="BD628">
        <f t="shared" ca="1" si="171"/>
        <v>30</v>
      </c>
      <c r="BE628">
        <f t="shared" ca="1" si="164"/>
        <v>330.00325580000003</v>
      </c>
      <c r="BF628">
        <f t="shared" ca="1" si="168"/>
        <v>340.43156735184317</v>
      </c>
      <c r="BG628">
        <f t="shared" ca="1" si="165"/>
        <v>340.43156735184317</v>
      </c>
      <c r="BH628" cm="1">
        <f t="array" aca="1" ref="BH628" ca="1">_xlfn.LET(_xlpm.rozsah, $J$3:$J$10001,_xlpm.podminka, (_xlpm.rozsah&gt;E628)*(ISNUMBER(_xlpm.rozsah)),_xlpm.indexy, IF(_xlpm.podminka, ROW(_xlpm.rozsah)-MIN(ROW(_xlpm.rozsah))+1),_xlpm.prvni, MIN(_xlpm.indexy),_xlpm.finalni, IF(_xlpm.prvni=1, 2, _xlpm.prvni),INDEX(_xlpm.rozsah, _xlpm.finalni))</f>
        <v>1300</v>
      </c>
      <c r="BI628" cm="1">
        <f t="array" aca="1" ref="BI628" ca="1">INDEX($J$3:$J$10001,MATCH(BH628,$J$3:$J$10004,0)-1)</f>
        <v>1200</v>
      </c>
      <c r="BJ628">
        <f t="shared" ca="1" si="173"/>
        <v>350</v>
      </c>
      <c r="BK628">
        <f t="shared" ca="1" si="173"/>
        <v>320</v>
      </c>
      <c r="BL628">
        <f t="shared" ca="1" si="169"/>
        <v>30</v>
      </c>
      <c r="BM628">
        <f t="shared" ca="1" si="166"/>
        <v>329.56843264815683</v>
      </c>
    </row>
    <row r="629" spans="1:65" x14ac:dyDescent="0.25">
      <c r="A629" s="64">
        <v>626</v>
      </c>
      <c r="B629" s="64">
        <v>24</v>
      </c>
      <c r="C629" s="64">
        <v>69</v>
      </c>
      <c r="D629" s="18">
        <v>626</v>
      </c>
      <c r="E629" s="21">
        <f t="shared" ca="1" si="159"/>
        <v>1068.5006861661473</v>
      </c>
      <c r="F629" s="22">
        <f t="shared" ca="1" si="160"/>
        <v>204.82654734546418</v>
      </c>
      <c r="G629" s="28">
        <v>626</v>
      </c>
      <c r="H629" s="24">
        <f t="shared" ca="1" si="161"/>
        <v>1067.560528</v>
      </c>
      <c r="I629" s="25">
        <f t="shared" ca="1" si="162"/>
        <v>204.76167643200003</v>
      </c>
      <c r="J629" s="155"/>
      <c r="K629" s="155"/>
      <c r="L629" s="129">
        <f t="shared" si="167"/>
        <v>0</v>
      </c>
      <c r="AX629">
        <f t="shared" ca="1" si="170"/>
        <v>296.75605280000002</v>
      </c>
      <c r="AY629">
        <f t="shared" ca="1" si="163"/>
        <v>296.75605280000002</v>
      </c>
      <c r="AZ629" cm="1">
        <f t="array" aca="1" ref="AZ629" ca="1">_xlfn.LET(_xlpm.rozsah, $J$3:$J$10001,_xlpm.podminka, (_xlpm.rozsah&gt;H629)*(ISNUMBER(_xlpm.rozsah)),_xlpm.indexy, IF(_xlpm.podminka, ROW(_xlpm.rozsah)-MIN(ROW(_xlpm.rozsah))+1),_xlpm.prvni, MIN(_xlpm.indexy),_xlpm.finalni, IF(_xlpm.prvni=1, 2, _xlpm.prvni),INDEX(_xlpm.rozsah, _xlpm.finalni))</f>
        <v>1100</v>
      </c>
      <c r="BA629" cm="1">
        <f t="array" aca="1" ref="BA629" ca="1">INDEX($J$3:$J$10001,MATCH(AZ629,$J$3:$J$10004,0)-1)</f>
        <v>1000</v>
      </c>
      <c r="BB629">
        <f t="shared" ca="1" si="172"/>
        <v>300</v>
      </c>
      <c r="BC629">
        <f t="shared" ca="1" si="172"/>
        <v>290</v>
      </c>
      <c r="BD629">
        <f t="shared" ca="1" si="171"/>
        <v>10</v>
      </c>
      <c r="BE629">
        <f t="shared" ca="1" si="164"/>
        <v>293.24394719999998</v>
      </c>
      <c r="BF629">
        <f t="shared" ca="1" si="168"/>
        <v>296.85006861661475</v>
      </c>
      <c r="BG629">
        <f t="shared" ca="1" si="165"/>
        <v>296.85006861661475</v>
      </c>
      <c r="BH629" cm="1">
        <f t="array" aca="1" ref="BH629" ca="1">_xlfn.LET(_xlpm.rozsah, $J$3:$J$10001,_xlpm.podminka, (_xlpm.rozsah&gt;E629)*(ISNUMBER(_xlpm.rozsah)),_xlpm.indexy, IF(_xlpm.podminka, ROW(_xlpm.rozsah)-MIN(ROW(_xlpm.rozsah))+1),_xlpm.prvni, MIN(_xlpm.indexy),_xlpm.finalni, IF(_xlpm.prvni=1, 2, _xlpm.prvni),INDEX(_xlpm.rozsah, _xlpm.finalni))</f>
        <v>1100</v>
      </c>
      <c r="BI629" cm="1">
        <f t="array" aca="1" ref="BI629" ca="1">INDEX($J$3:$J$10001,MATCH(BH629,$J$3:$J$10004,0)-1)</f>
        <v>1000</v>
      </c>
      <c r="BJ629">
        <f t="shared" ca="1" si="173"/>
        <v>300</v>
      </c>
      <c r="BK629">
        <f t="shared" ca="1" si="173"/>
        <v>290</v>
      </c>
      <c r="BL629">
        <f t="shared" ca="1" si="169"/>
        <v>10</v>
      </c>
      <c r="BM629">
        <f t="shared" ca="1" si="166"/>
        <v>293.14993138338525</v>
      </c>
    </row>
    <row r="630" spans="1:65" x14ac:dyDescent="0.25">
      <c r="A630" s="64">
        <v>627</v>
      </c>
      <c r="B630" s="64">
        <v>68</v>
      </c>
      <c r="C630" s="64">
        <v>71</v>
      </c>
      <c r="D630" s="18">
        <v>627</v>
      </c>
      <c r="E630" s="21">
        <f t="shared" ca="1" si="159"/>
        <v>1744.085277470751</v>
      </c>
      <c r="F630" s="22">
        <f t="shared" ca="1" si="160"/>
        <v>243.17890700928035</v>
      </c>
      <c r="G630" s="23">
        <v>627</v>
      </c>
      <c r="H630" s="24">
        <f t="shared" ca="1" si="161"/>
        <v>1741.4214959999999</v>
      </c>
      <c r="I630" s="25">
        <f t="shared" ca="1" si="162"/>
        <v>243.50042543280003</v>
      </c>
      <c r="J630" s="155"/>
      <c r="K630" s="155"/>
      <c r="L630" s="129">
        <f t="shared" si="167"/>
        <v>0</v>
      </c>
      <c r="AX630">
        <f t="shared" ca="1" si="170"/>
        <v>342.95834568000004</v>
      </c>
      <c r="AY630">
        <f t="shared" ca="1" si="163"/>
        <v>340.04165431999996</v>
      </c>
      <c r="AZ630" cm="1">
        <f t="array" aca="1" ref="AZ630" ca="1">_xlfn.LET(_xlpm.rozsah, $J$3:$J$10001,_xlpm.podminka, (_xlpm.rozsah&gt;H630)*(ISNUMBER(_xlpm.rozsah)),_xlpm.indexy, IF(_xlpm.podminka, ROW(_xlpm.rozsah)-MIN(ROW(_xlpm.rozsah))+1),_xlpm.prvni, MIN(_xlpm.indexy),_xlpm.finalni, IF(_xlpm.prvni=1, 2, _xlpm.prvni),INDEX(_xlpm.rozsah, _xlpm.finalni))</f>
        <v>1800</v>
      </c>
      <c r="BA630" cm="1">
        <f t="array" aca="1" ref="BA630" ca="1">INDEX($J$3:$J$10001,MATCH(AZ630,$J$3:$J$10004,0)-1)</f>
        <v>1700</v>
      </c>
      <c r="BB630">
        <f t="shared" ca="1" si="172"/>
        <v>333</v>
      </c>
      <c r="BC630">
        <f t="shared" ca="1" si="172"/>
        <v>350</v>
      </c>
      <c r="BD630">
        <f t="shared" ca="1" si="171"/>
        <v>-17</v>
      </c>
      <c r="BE630">
        <f t="shared" ca="1" si="164"/>
        <v>342.95834568000004</v>
      </c>
      <c r="BF630">
        <f t="shared" ca="1" si="168"/>
        <v>342.50550282997233</v>
      </c>
      <c r="BG630">
        <f t="shared" ca="1" si="165"/>
        <v>340.49449717002767</v>
      </c>
      <c r="BH630" cm="1">
        <f t="array" aca="1" ref="BH630" ca="1">_xlfn.LET(_xlpm.rozsah, $J$3:$J$10001,_xlpm.podminka, (_xlpm.rozsah&gt;E630)*(ISNUMBER(_xlpm.rozsah)),_xlpm.indexy, IF(_xlpm.podminka, ROW(_xlpm.rozsah)-MIN(ROW(_xlpm.rozsah))+1),_xlpm.prvni, MIN(_xlpm.indexy),_xlpm.finalni, IF(_xlpm.prvni=1, 2, _xlpm.prvni),INDEX(_xlpm.rozsah, _xlpm.finalni))</f>
        <v>1800</v>
      </c>
      <c r="BI630" cm="1">
        <f t="array" aca="1" ref="BI630" ca="1">INDEX($J$3:$J$10001,MATCH(BH630,$J$3:$J$10004,0)-1)</f>
        <v>1700</v>
      </c>
      <c r="BJ630">
        <f t="shared" ca="1" si="173"/>
        <v>333</v>
      </c>
      <c r="BK630">
        <f t="shared" ca="1" si="173"/>
        <v>350</v>
      </c>
      <c r="BL630">
        <f t="shared" ca="1" si="169"/>
        <v>-17</v>
      </c>
      <c r="BM630">
        <f t="shared" ca="1" si="166"/>
        <v>342.50550282997233</v>
      </c>
    </row>
    <row r="631" spans="1:65" x14ac:dyDescent="0.25">
      <c r="A631" s="64">
        <v>628</v>
      </c>
      <c r="B631" s="64">
        <v>70</v>
      </c>
      <c r="C631" s="64">
        <v>71</v>
      </c>
      <c r="D631" s="18">
        <v>628</v>
      </c>
      <c r="E631" s="21">
        <f t="shared" ca="1" si="159"/>
        <v>1774.7936679845966</v>
      </c>
      <c r="F631" s="22">
        <f t="shared" ca="1" si="160"/>
        <v>239.47240427425916</v>
      </c>
      <c r="G631" s="28">
        <v>628</v>
      </c>
      <c r="H631" s="24">
        <f t="shared" ca="1" si="161"/>
        <v>1772.0515399999999</v>
      </c>
      <c r="I631" s="25">
        <f t="shared" ca="1" si="162"/>
        <v>239.803379122</v>
      </c>
      <c r="J631" s="155"/>
      <c r="K631" s="155"/>
      <c r="L631" s="129">
        <f t="shared" si="167"/>
        <v>0</v>
      </c>
      <c r="AX631">
        <f t="shared" ca="1" si="170"/>
        <v>337.75123819999999</v>
      </c>
      <c r="AY631">
        <f t="shared" ca="1" si="163"/>
        <v>345.24876180000001</v>
      </c>
      <c r="AZ631" cm="1">
        <f t="array" aca="1" ref="AZ631" ca="1">_xlfn.LET(_xlpm.rozsah, $J$3:$J$10001,_xlpm.podminka, (_xlpm.rozsah&gt;H631)*(ISNUMBER(_xlpm.rozsah)),_xlpm.indexy, IF(_xlpm.podminka, ROW(_xlpm.rozsah)-MIN(ROW(_xlpm.rozsah))+1),_xlpm.prvni, MIN(_xlpm.indexy),_xlpm.finalni, IF(_xlpm.prvni=1, 2, _xlpm.prvni),INDEX(_xlpm.rozsah, _xlpm.finalni))</f>
        <v>1800</v>
      </c>
      <c r="BA631" cm="1">
        <f t="array" aca="1" ref="BA631" ca="1">INDEX($J$3:$J$10001,MATCH(AZ631,$J$3:$J$10004,0)-1)</f>
        <v>1700</v>
      </c>
      <c r="BB631">
        <f t="shared" ca="1" si="172"/>
        <v>333</v>
      </c>
      <c r="BC631">
        <f t="shared" ca="1" si="172"/>
        <v>350</v>
      </c>
      <c r="BD631">
        <f t="shared" ca="1" si="171"/>
        <v>-17</v>
      </c>
      <c r="BE631">
        <f t="shared" ca="1" si="164"/>
        <v>337.75123819999999</v>
      </c>
      <c r="BF631">
        <f t="shared" ca="1" si="168"/>
        <v>337.28507644261856</v>
      </c>
      <c r="BG631">
        <f t="shared" ca="1" si="165"/>
        <v>345.71492355738144</v>
      </c>
      <c r="BH631" cm="1">
        <f t="array" aca="1" ref="BH631" ca="1">_xlfn.LET(_xlpm.rozsah, $J$3:$J$10001,_xlpm.podminka, (_xlpm.rozsah&gt;E631)*(ISNUMBER(_xlpm.rozsah)),_xlpm.indexy, IF(_xlpm.podminka, ROW(_xlpm.rozsah)-MIN(ROW(_xlpm.rozsah))+1),_xlpm.prvni, MIN(_xlpm.indexy),_xlpm.finalni, IF(_xlpm.prvni=1, 2, _xlpm.prvni),INDEX(_xlpm.rozsah, _xlpm.finalni))</f>
        <v>1800</v>
      </c>
      <c r="BI631" cm="1">
        <f t="array" aca="1" ref="BI631" ca="1">INDEX($J$3:$J$10001,MATCH(BH631,$J$3:$J$10004,0)-1)</f>
        <v>1700</v>
      </c>
      <c r="BJ631">
        <f t="shared" ca="1" si="173"/>
        <v>333</v>
      </c>
      <c r="BK631">
        <f t="shared" ca="1" si="173"/>
        <v>350</v>
      </c>
      <c r="BL631">
        <f t="shared" ca="1" si="169"/>
        <v>-17</v>
      </c>
      <c r="BM631">
        <f t="shared" ca="1" si="166"/>
        <v>337.28507644261856</v>
      </c>
    </row>
    <row r="632" spans="1:65" x14ac:dyDescent="0.25">
      <c r="A632" s="64">
        <v>629</v>
      </c>
      <c r="B632" s="64">
        <v>76</v>
      </c>
      <c r="C632" s="64">
        <v>70</v>
      </c>
      <c r="D632" s="18">
        <v>629</v>
      </c>
      <c r="E632" s="21">
        <f t="shared" ca="1" si="159"/>
        <v>1866.9188395261335</v>
      </c>
      <c r="F632" s="22">
        <f t="shared" ca="1" si="160"/>
        <v>225.13665809639014</v>
      </c>
      <c r="G632" s="23">
        <v>629</v>
      </c>
      <c r="H632" s="24">
        <f t="shared" ca="1" si="161"/>
        <v>1863.9416719999999</v>
      </c>
      <c r="I632" s="25">
        <f t="shared" ca="1" si="162"/>
        <v>225.49094103200002</v>
      </c>
      <c r="J632" s="155"/>
      <c r="K632" s="155"/>
      <c r="L632" s="129">
        <f t="shared" si="167"/>
        <v>0</v>
      </c>
      <c r="AX632">
        <f t="shared" ca="1" si="170"/>
        <v>322.12991576000002</v>
      </c>
      <c r="AY632">
        <f t="shared" ca="1" si="163"/>
        <v>326.87008423999998</v>
      </c>
      <c r="AZ632" cm="1">
        <f t="array" aca="1" ref="AZ632" ca="1">_xlfn.LET(_xlpm.rozsah, $J$3:$J$10001,_xlpm.podminka, (_xlpm.rozsah&gt;H632)*(ISNUMBER(_xlpm.rozsah)),_xlpm.indexy, IF(_xlpm.podminka, ROW(_xlpm.rozsah)-MIN(ROW(_xlpm.rozsah))+1),_xlpm.prvni, MIN(_xlpm.indexy),_xlpm.finalni, IF(_xlpm.prvni=1, 2, _xlpm.prvni),INDEX(_xlpm.rozsah, _xlpm.finalni))</f>
        <v>1900</v>
      </c>
      <c r="BA632" cm="1">
        <f t="array" aca="1" ref="BA632" ca="1">INDEX($J$3:$J$10001,MATCH(AZ632,$J$3:$J$10004,0)-1)</f>
        <v>1800</v>
      </c>
      <c r="BB632">
        <f t="shared" ca="1" si="172"/>
        <v>316</v>
      </c>
      <c r="BC632">
        <f t="shared" ca="1" si="172"/>
        <v>333</v>
      </c>
      <c r="BD632">
        <f t="shared" ca="1" si="171"/>
        <v>-17</v>
      </c>
      <c r="BE632">
        <f t="shared" ca="1" si="164"/>
        <v>322.12991576000002</v>
      </c>
      <c r="BF632">
        <f t="shared" ca="1" si="168"/>
        <v>321.62379728055731</v>
      </c>
      <c r="BG632">
        <f t="shared" ca="1" si="165"/>
        <v>327.37620271944269</v>
      </c>
      <c r="BH632" cm="1">
        <f t="array" aca="1" ref="BH632" ca="1">_xlfn.LET(_xlpm.rozsah, $J$3:$J$10001,_xlpm.podminka, (_xlpm.rozsah&gt;E632)*(ISNUMBER(_xlpm.rozsah)),_xlpm.indexy, IF(_xlpm.podminka, ROW(_xlpm.rozsah)-MIN(ROW(_xlpm.rozsah))+1),_xlpm.prvni, MIN(_xlpm.indexy),_xlpm.finalni, IF(_xlpm.prvni=1, 2, _xlpm.prvni),INDEX(_xlpm.rozsah, _xlpm.finalni))</f>
        <v>1900</v>
      </c>
      <c r="BI632" cm="1">
        <f t="array" aca="1" ref="BI632" ca="1">INDEX($J$3:$J$10001,MATCH(BH632,$J$3:$J$10004,0)-1)</f>
        <v>1800</v>
      </c>
      <c r="BJ632">
        <f t="shared" ca="1" si="173"/>
        <v>316</v>
      </c>
      <c r="BK632">
        <f t="shared" ca="1" si="173"/>
        <v>333</v>
      </c>
      <c r="BL632">
        <f t="shared" ca="1" si="169"/>
        <v>-17</v>
      </c>
      <c r="BM632">
        <f t="shared" ca="1" si="166"/>
        <v>321.62379728055731</v>
      </c>
    </row>
    <row r="633" spans="1:65" x14ac:dyDescent="0.25">
      <c r="A633" s="64">
        <v>630</v>
      </c>
      <c r="B633" s="64">
        <v>71</v>
      </c>
      <c r="C633" s="64">
        <v>72</v>
      </c>
      <c r="D633" s="18">
        <v>630</v>
      </c>
      <c r="E633" s="21">
        <f t="shared" ca="1" si="159"/>
        <v>1790.1478632415192</v>
      </c>
      <c r="F633" s="22">
        <f t="shared" ca="1" si="160"/>
        <v>240.96590153923805</v>
      </c>
      <c r="G633" s="28">
        <v>630</v>
      </c>
      <c r="H633" s="24">
        <f t="shared" ca="1" si="161"/>
        <v>1787.3665619999999</v>
      </c>
      <c r="I633" s="25">
        <f t="shared" ca="1" si="162"/>
        <v>241.30633281120001</v>
      </c>
      <c r="J633" s="155"/>
      <c r="K633" s="155"/>
      <c r="L633" s="129">
        <f t="shared" si="167"/>
        <v>0</v>
      </c>
      <c r="AX633">
        <f t="shared" ca="1" si="170"/>
        <v>335.14768445999999</v>
      </c>
      <c r="AY633">
        <f t="shared" ca="1" si="163"/>
        <v>347.85231554000001</v>
      </c>
      <c r="AZ633" cm="1">
        <f t="array" aca="1" ref="AZ633" ca="1">_xlfn.LET(_xlpm.rozsah, $J$3:$J$10001,_xlpm.podminka, (_xlpm.rozsah&gt;H633)*(ISNUMBER(_xlpm.rozsah)),_xlpm.indexy, IF(_xlpm.podminka, ROW(_xlpm.rozsah)-MIN(ROW(_xlpm.rozsah))+1),_xlpm.prvni, MIN(_xlpm.indexy),_xlpm.finalni, IF(_xlpm.prvni=1, 2, _xlpm.prvni),INDEX(_xlpm.rozsah, _xlpm.finalni))</f>
        <v>1800</v>
      </c>
      <c r="BA633" cm="1">
        <f t="array" aca="1" ref="BA633" ca="1">INDEX($J$3:$J$10001,MATCH(AZ633,$J$3:$J$10004,0)-1)</f>
        <v>1700</v>
      </c>
      <c r="BB633">
        <f t="shared" ca="1" si="172"/>
        <v>333</v>
      </c>
      <c r="BC633">
        <f t="shared" ca="1" si="172"/>
        <v>350</v>
      </c>
      <c r="BD633">
        <f t="shared" ca="1" si="171"/>
        <v>-17</v>
      </c>
      <c r="BE633">
        <f t="shared" ca="1" si="164"/>
        <v>335.14768445999999</v>
      </c>
      <c r="BF633">
        <f t="shared" ca="1" si="168"/>
        <v>334.67486324894173</v>
      </c>
      <c r="BG633">
        <f t="shared" ca="1" si="165"/>
        <v>348.32513675105827</v>
      </c>
      <c r="BH633" cm="1">
        <f t="array" aca="1" ref="BH633" ca="1">_xlfn.LET(_xlpm.rozsah, $J$3:$J$10001,_xlpm.podminka, (_xlpm.rozsah&gt;E633)*(ISNUMBER(_xlpm.rozsah)),_xlpm.indexy, IF(_xlpm.podminka, ROW(_xlpm.rozsah)-MIN(ROW(_xlpm.rozsah))+1),_xlpm.prvni, MIN(_xlpm.indexy),_xlpm.finalni, IF(_xlpm.prvni=1, 2, _xlpm.prvni),INDEX(_xlpm.rozsah, _xlpm.finalni))</f>
        <v>1800</v>
      </c>
      <c r="BI633" cm="1">
        <f t="array" aca="1" ref="BI633" ca="1">INDEX($J$3:$J$10001,MATCH(BH633,$J$3:$J$10004,0)-1)</f>
        <v>1700</v>
      </c>
      <c r="BJ633">
        <f t="shared" ca="1" si="173"/>
        <v>333</v>
      </c>
      <c r="BK633">
        <f t="shared" ca="1" si="173"/>
        <v>350</v>
      </c>
      <c r="BL633">
        <f t="shared" ca="1" si="169"/>
        <v>-17</v>
      </c>
      <c r="BM633">
        <f t="shared" ca="1" si="166"/>
        <v>334.67486324894173</v>
      </c>
    </row>
    <row r="634" spans="1:65" x14ac:dyDescent="0.25">
      <c r="A634" s="64">
        <v>631</v>
      </c>
      <c r="B634" s="64">
        <v>73</v>
      </c>
      <c r="C634" s="64">
        <v>69</v>
      </c>
      <c r="D634" s="18">
        <v>631</v>
      </c>
      <c r="E634" s="21">
        <f t="shared" ca="1" si="159"/>
        <v>1820.8562537553648</v>
      </c>
      <c r="F634" s="22">
        <f t="shared" ca="1" si="160"/>
        <v>227.3235614344957</v>
      </c>
      <c r="G634" s="23">
        <v>631</v>
      </c>
      <c r="H634" s="24">
        <f t="shared" ca="1" si="161"/>
        <v>1817.9966059999999</v>
      </c>
      <c r="I634" s="25">
        <f t="shared" ca="1" si="162"/>
        <v>227.65899811620002</v>
      </c>
      <c r="J634" s="155"/>
      <c r="K634" s="155"/>
      <c r="L634" s="129">
        <f t="shared" si="167"/>
        <v>0</v>
      </c>
      <c r="AX634">
        <f t="shared" ca="1" si="170"/>
        <v>329.94057698</v>
      </c>
      <c r="AY634">
        <f t="shared" ca="1" si="163"/>
        <v>319.05942302</v>
      </c>
      <c r="AZ634" cm="1">
        <f t="array" aca="1" ref="AZ634" ca="1">_xlfn.LET(_xlpm.rozsah, $J$3:$J$10001,_xlpm.podminka, (_xlpm.rozsah&gt;H634)*(ISNUMBER(_xlpm.rozsah)),_xlpm.indexy, IF(_xlpm.podminka, ROW(_xlpm.rozsah)-MIN(ROW(_xlpm.rozsah))+1),_xlpm.prvni, MIN(_xlpm.indexy),_xlpm.finalni, IF(_xlpm.prvni=1, 2, _xlpm.prvni),INDEX(_xlpm.rozsah, _xlpm.finalni))</f>
        <v>1900</v>
      </c>
      <c r="BA634" cm="1">
        <f t="array" aca="1" ref="BA634" ca="1">INDEX($J$3:$J$10001,MATCH(AZ634,$J$3:$J$10004,0)-1)</f>
        <v>1800</v>
      </c>
      <c r="BB634">
        <f t="shared" ca="1" si="172"/>
        <v>316</v>
      </c>
      <c r="BC634">
        <f t="shared" ca="1" si="172"/>
        <v>333</v>
      </c>
      <c r="BD634">
        <f t="shared" ca="1" si="171"/>
        <v>-17</v>
      </c>
      <c r="BE634">
        <f t="shared" ca="1" si="164"/>
        <v>329.94057698</v>
      </c>
      <c r="BF634">
        <f t="shared" ca="1" si="168"/>
        <v>329.45443686158796</v>
      </c>
      <c r="BG634">
        <f t="shared" ca="1" si="165"/>
        <v>319.54556313841204</v>
      </c>
      <c r="BH634" cm="1">
        <f t="array" aca="1" ref="BH634" ca="1">_xlfn.LET(_xlpm.rozsah, $J$3:$J$10001,_xlpm.podminka, (_xlpm.rozsah&gt;E634)*(ISNUMBER(_xlpm.rozsah)),_xlpm.indexy, IF(_xlpm.podminka, ROW(_xlpm.rozsah)-MIN(ROW(_xlpm.rozsah))+1),_xlpm.prvni, MIN(_xlpm.indexy),_xlpm.finalni, IF(_xlpm.prvni=1, 2, _xlpm.prvni),INDEX(_xlpm.rozsah, _xlpm.finalni))</f>
        <v>1900</v>
      </c>
      <c r="BI634" cm="1">
        <f t="array" aca="1" ref="BI634" ca="1">INDEX($J$3:$J$10001,MATCH(BH634,$J$3:$J$10004,0)-1)</f>
        <v>1800</v>
      </c>
      <c r="BJ634">
        <f t="shared" ca="1" si="173"/>
        <v>316</v>
      </c>
      <c r="BK634">
        <f t="shared" ca="1" si="173"/>
        <v>333</v>
      </c>
      <c r="BL634">
        <f t="shared" ca="1" si="169"/>
        <v>-17</v>
      </c>
      <c r="BM634">
        <f t="shared" ca="1" si="166"/>
        <v>329.45443686158796</v>
      </c>
    </row>
    <row r="635" spans="1:65" x14ac:dyDescent="0.25">
      <c r="A635" s="64">
        <v>632</v>
      </c>
      <c r="B635" s="64">
        <v>76</v>
      </c>
      <c r="C635" s="64">
        <v>70</v>
      </c>
      <c r="D635" s="18">
        <v>632</v>
      </c>
      <c r="E635" s="21">
        <f t="shared" ca="1" si="159"/>
        <v>1866.9188395261335</v>
      </c>
      <c r="F635" s="22">
        <f t="shared" ca="1" si="160"/>
        <v>225.13665809639014</v>
      </c>
      <c r="G635" s="28">
        <v>632</v>
      </c>
      <c r="H635" s="24">
        <f t="shared" ca="1" si="161"/>
        <v>1863.9416719999999</v>
      </c>
      <c r="I635" s="25">
        <f t="shared" ca="1" si="162"/>
        <v>225.49094103200002</v>
      </c>
      <c r="J635" s="155"/>
      <c r="K635" s="155"/>
      <c r="L635" s="129">
        <f t="shared" si="167"/>
        <v>0</v>
      </c>
      <c r="AX635">
        <f t="shared" ca="1" si="170"/>
        <v>322.12991576000002</v>
      </c>
      <c r="AY635">
        <f t="shared" ca="1" si="163"/>
        <v>326.87008423999998</v>
      </c>
      <c r="AZ635" cm="1">
        <f t="array" aca="1" ref="AZ635" ca="1">_xlfn.LET(_xlpm.rozsah, $J$3:$J$10001,_xlpm.podminka, (_xlpm.rozsah&gt;H635)*(ISNUMBER(_xlpm.rozsah)),_xlpm.indexy, IF(_xlpm.podminka, ROW(_xlpm.rozsah)-MIN(ROW(_xlpm.rozsah))+1),_xlpm.prvni, MIN(_xlpm.indexy),_xlpm.finalni, IF(_xlpm.prvni=1, 2, _xlpm.prvni),INDEX(_xlpm.rozsah, _xlpm.finalni))</f>
        <v>1900</v>
      </c>
      <c r="BA635" cm="1">
        <f t="array" aca="1" ref="BA635" ca="1">INDEX($J$3:$J$10001,MATCH(AZ635,$J$3:$J$10004,0)-1)</f>
        <v>1800</v>
      </c>
      <c r="BB635">
        <f t="shared" ca="1" si="172"/>
        <v>316</v>
      </c>
      <c r="BC635">
        <f t="shared" ca="1" si="172"/>
        <v>333</v>
      </c>
      <c r="BD635">
        <f t="shared" ca="1" si="171"/>
        <v>-17</v>
      </c>
      <c r="BE635">
        <f t="shared" ca="1" si="164"/>
        <v>322.12991576000002</v>
      </c>
      <c r="BF635">
        <f t="shared" ca="1" si="168"/>
        <v>321.62379728055731</v>
      </c>
      <c r="BG635">
        <f t="shared" ca="1" si="165"/>
        <v>327.37620271944269</v>
      </c>
      <c r="BH635" cm="1">
        <f t="array" aca="1" ref="BH635" ca="1">_xlfn.LET(_xlpm.rozsah, $J$3:$J$10001,_xlpm.podminka, (_xlpm.rozsah&gt;E635)*(ISNUMBER(_xlpm.rozsah)),_xlpm.indexy, IF(_xlpm.podminka, ROW(_xlpm.rozsah)-MIN(ROW(_xlpm.rozsah))+1),_xlpm.prvni, MIN(_xlpm.indexy),_xlpm.finalni, IF(_xlpm.prvni=1, 2, _xlpm.prvni),INDEX(_xlpm.rozsah, _xlpm.finalni))</f>
        <v>1900</v>
      </c>
      <c r="BI635" cm="1">
        <f t="array" aca="1" ref="BI635" ca="1">INDEX($J$3:$J$10001,MATCH(BH635,$J$3:$J$10004,0)-1)</f>
        <v>1800</v>
      </c>
      <c r="BJ635">
        <f t="shared" ca="1" si="173"/>
        <v>316</v>
      </c>
      <c r="BK635">
        <f t="shared" ca="1" si="173"/>
        <v>333</v>
      </c>
      <c r="BL635">
        <f t="shared" ca="1" si="169"/>
        <v>-17</v>
      </c>
      <c r="BM635">
        <f t="shared" ca="1" si="166"/>
        <v>321.62379728055731</v>
      </c>
    </row>
    <row r="636" spans="1:65" x14ac:dyDescent="0.25">
      <c r="A636" s="64">
        <v>633</v>
      </c>
      <c r="B636" s="64">
        <v>77</v>
      </c>
      <c r="C636" s="64">
        <v>72</v>
      </c>
      <c r="D636" s="18">
        <v>633</v>
      </c>
      <c r="E636" s="21">
        <f t="shared" ca="1" si="159"/>
        <v>1882.2730347830561</v>
      </c>
      <c r="F636" s="22">
        <f t="shared" ca="1" si="160"/>
        <v>229.68978054255396</v>
      </c>
      <c r="G636" s="23">
        <v>633</v>
      </c>
      <c r="H636" s="24">
        <f t="shared" ca="1" si="161"/>
        <v>1879.2566939999999</v>
      </c>
      <c r="I636" s="25">
        <f t="shared" ca="1" si="162"/>
        <v>230.05898065439999</v>
      </c>
      <c r="J636" s="155"/>
      <c r="K636" s="155"/>
      <c r="L636" s="129">
        <f t="shared" si="167"/>
        <v>0</v>
      </c>
      <c r="AX636">
        <f t="shared" ca="1" si="170"/>
        <v>319.52636202000002</v>
      </c>
      <c r="AY636">
        <f t="shared" ca="1" si="163"/>
        <v>329.47363797999998</v>
      </c>
      <c r="AZ636" cm="1">
        <f t="array" aca="1" ref="AZ636" ca="1">_xlfn.LET(_xlpm.rozsah, $J$3:$J$10001,_xlpm.podminka, (_xlpm.rozsah&gt;H636)*(ISNUMBER(_xlpm.rozsah)),_xlpm.indexy, IF(_xlpm.podminka, ROW(_xlpm.rozsah)-MIN(ROW(_xlpm.rozsah))+1),_xlpm.prvni, MIN(_xlpm.indexy),_xlpm.finalni, IF(_xlpm.prvni=1, 2, _xlpm.prvni),INDEX(_xlpm.rozsah, _xlpm.finalni))</f>
        <v>1900</v>
      </c>
      <c r="BA636" cm="1">
        <f t="array" aca="1" ref="BA636" ca="1">INDEX($J$3:$J$10001,MATCH(AZ636,$J$3:$J$10004,0)-1)</f>
        <v>1800</v>
      </c>
      <c r="BB636">
        <f t="shared" ca="1" si="172"/>
        <v>316</v>
      </c>
      <c r="BC636">
        <f t="shared" ca="1" si="172"/>
        <v>333</v>
      </c>
      <c r="BD636">
        <f t="shared" ca="1" si="171"/>
        <v>-17</v>
      </c>
      <c r="BE636">
        <f t="shared" ca="1" si="164"/>
        <v>319.52636202000002</v>
      </c>
      <c r="BF636">
        <f t="shared" ca="1" si="168"/>
        <v>319.01358408688048</v>
      </c>
      <c r="BG636">
        <f t="shared" ca="1" si="165"/>
        <v>329.98641591311952</v>
      </c>
      <c r="BH636" cm="1">
        <f t="array" aca="1" ref="BH636" ca="1">_xlfn.LET(_xlpm.rozsah, $J$3:$J$10001,_xlpm.podminka, (_xlpm.rozsah&gt;E636)*(ISNUMBER(_xlpm.rozsah)),_xlpm.indexy, IF(_xlpm.podminka, ROW(_xlpm.rozsah)-MIN(ROW(_xlpm.rozsah))+1),_xlpm.prvni, MIN(_xlpm.indexy),_xlpm.finalni, IF(_xlpm.prvni=1, 2, _xlpm.prvni),INDEX(_xlpm.rozsah, _xlpm.finalni))</f>
        <v>1900</v>
      </c>
      <c r="BI636" cm="1">
        <f t="array" aca="1" ref="BI636" ca="1">INDEX($J$3:$J$10001,MATCH(BH636,$J$3:$J$10004,0)-1)</f>
        <v>1800</v>
      </c>
      <c r="BJ636">
        <f t="shared" ca="1" si="173"/>
        <v>316</v>
      </c>
      <c r="BK636">
        <f t="shared" ca="1" si="173"/>
        <v>333</v>
      </c>
      <c r="BL636">
        <f t="shared" ca="1" si="169"/>
        <v>-17</v>
      </c>
      <c r="BM636">
        <f t="shared" ca="1" si="166"/>
        <v>319.01358408688048</v>
      </c>
    </row>
    <row r="637" spans="1:65" x14ac:dyDescent="0.25">
      <c r="A637" s="64">
        <v>634</v>
      </c>
      <c r="B637" s="64">
        <v>77</v>
      </c>
      <c r="C637" s="64">
        <v>72</v>
      </c>
      <c r="D637" s="18">
        <v>634</v>
      </c>
      <c r="E637" s="21">
        <f t="shared" ca="1" si="159"/>
        <v>1882.2730347830561</v>
      </c>
      <c r="F637" s="22">
        <f t="shared" ca="1" si="160"/>
        <v>229.68978054255396</v>
      </c>
      <c r="G637" s="28">
        <v>634</v>
      </c>
      <c r="H637" s="24">
        <f t="shared" ca="1" si="161"/>
        <v>1879.2566939999999</v>
      </c>
      <c r="I637" s="25">
        <f t="shared" ca="1" si="162"/>
        <v>230.05898065439999</v>
      </c>
      <c r="J637" s="155"/>
      <c r="K637" s="155"/>
      <c r="L637" s="129">
        <f t="shared" si="167"/>
        <v>0</v>
      </c>
      <c r="AX637">
        <f t="shared" ca="1" si="170"/>
        <v>319.52636202000002</v>
      </c>
      <c r="AY637">
        <f t="shared" ca="1" si="163"/>
        <v>329.47363797999998</v>
      </c>
      <c r="AZ637" cm="1">
        <f t="array" aca="1" ref="AZ637" ca="1">_xlfn.LET(_xlpm.rozsah, $J$3:$J$10001,_xlpm.podminka, (_xlpm.rozsah&gt;H637)*(ISNUMBER(_xlpm.rozsah)),_xlpm.indexy, IF(_xlpm.podminka, ROW(_xlpm.rozsah)-MIN(ROW(_xlpm.rozsah))+1),_xlpm.prvni, MIN(_xlpm.indexy),_xlpm.finalni, IF(_xlpm.prvni=1, 2, _xlpm.prvni),INDEX(_xlpm.rozsah, _xlpm.finalni))</f>
        <v>1900</v>
      </c>
      <c r="BA637" cm="1">
        <f t="array" aca="1" ref="BA637" ca="1">INDEX($J$3:$J$10001,MATCH(AZ637,$J$3:$J$10004,0)-1)</f>
        <v>1800</v>
      </c>
      <c r="BB637">
        <f t="shared" ca="1" si="172"/>
        <v>316</v>
      </c>
      <c r="BC637">
        <f t="shared" ca="1" si="172"/>
        <v>333</v>
      </c>
      <c r="BD637">
        <f t="shared" ca="1" si="171"/>
        <v>-17</v>
      </c>
      <c r="BE637">
        <f t="shared" ca="1" si="164"/>
        <v>319.52636202000002</v>
      </c>
      <c r="BF637">
        <f t="shared" ca="1" si="168"/>
        <v>319.01358408688048</v>
      </c>
      <c r="BG637">
        <f t="shared" ca="1" si="165"/>
        <v>329.98641591311952</v>
      </c>
      <c r="BH637" cm="1">
        <f t="array" aca="1" ref="BH637" ca="1">_xlfn.LET(_xlpm.rozsah, $J$3:$J$10001,_xlpm.podminka, (_xlpm.rozsah&gt;E637)*(ISNUMBER(_xlpm.rozsah)),_xlpm.indexy, IF(_xlpm.podminka, ROW(_xlpm.rozsah)-MIN(ROW(_xlpm.rozsah))+1),_xlpm.prvni, MIN(_xlpm.indexy),_xlpm.finalni, IF(_xlpm.prvni=1, 2, _xlpm.prvni),INDEX(_xlpm.rozsah, _xlpm.finalni))</f>
        <v>1900</v>
      </c>
      <c r="BI637" cm="1">
        <f t="array" aca="1" ref="BI637" ca="1">INDEX($J$3:$J$10001,MATCH(BH637,$J$3:$J$10004,0)-1)</f>
        <v>1800</v>
      </c>
      <c r="BJ637">
        <f t="shared" ca="1" si="173"/>
        <v>316</v>
      </c>
      <c r="BK637">
        <f t="shared" ca="1" si="173"/>
        <v>333</v>
      </c>
      <c r="BL637">
        <f t="shared" ca="1" si="169"/>
        <v>-17</v>
      </c>
      <c r="BM637">
        <f t="shared" ca="1" si="166"/>
        <v>319.01358408688048</v>
      </c>
    </row>
    <row r="638" spans="1:65" x14ac:dyDescent="0.25">
      <c r="A638" s="64">
        <v>635</v>
      </c>
      <c r="B638" s="64">
        <v>77</v>
      </c>
      <c r="C638" s="64">
        <v>72</v>
      </c>
      <c r="D638" s="18">
        <v>635</v>
      </c>
      <c r="E638" s="21">
        <f t="shared" ca="1" si="159"/>
        <v>1882.2730347830561</v>
      </c>
      <c r="F638" s="22">
        <f t="shared" ca="1" si="160"/>
        <v>229.68978054255396</v>
      </c>
      <c r="G638" s="23">
        <v>635</v>
      </c>
      <c r="H638" s="24">
        <f t="shared" ca="1" si="161"/>
        <v>1879.2566939999999</v>
      </c>
      <c r="I638" s="25">
        <f t="shared" ca="1" si="162"/>
        <v>230.05898065439999</v>
      </c>
      <c r="J638" s="155"/>
      <c r="K638" s="155"/>
      <c r="L638" s="129">
        <f t="shared" si="167"/>
        <v>0</v>
      </c>
      <c r="AX638">
        <f t="shared" ca="1" si="170"/>
        <v>319.52636202000002</v>
      </c>
      <c r="AY638">
        <f t="shared" ca="1" si="163"/>
        <v>329.47363797999998</v>
      </c>
      <c r="AZ638" cm="1">
        <f t="array" aca="1" ref="AZ638" ca="1">_xlfn.LET(_xlpm.rozsah, $J$3:$J$10001,_xlpm.podminka, (_xlpm.rozsah&gt;H638)*(ISNUMBER(_xlpm.rozsah)),_xlpm.indexy, IF(_xlpm.podminka, ROW(_xlpm.rozsah)-MIN(ROW(_xlpm.rozsah))+1),_xlpm.prvni, MIN(_xlpm.indexy),_xlpm.finalni, IF(_xlpm.prvni=1, 2, _xlpm.prvni),INDEX(_xlpm.rozsah, _xlpm.finalni))</f>
        <v>1900</v>
      </c>
      <c r="BA638" cm="1">
        <f t="array" aca="1" ref="BA638" ca="1">INDEX($J$3:$J$10001,MATCH(AZ638,$J$3:$J$10004,0)-1)</f>
        <v>1800</v>
      </c>
      <c r="BB638">
        <f t="shared" ca="1" si="172"/>
        <v>316</v>
      </c>
      <c r="BC638">
        <f t="shared" ca="1" si="172"/>
        <v>333</v>
      </c>
      <c r="BD638">
        <f t="shared" ca="1" si="171"/>
        <v>-17</v>
      </c>
      <c r="BE638">
        <f t="shared" ca="1" si="164"/>
        <v>319.52636202000002</v>
      </c>
      <c r="BF638">
        <f t="shared" ca="1" si="168"/>
        <v>319.01358408688048</v>
      </c>
      <c r="BG638">
        <f t="shared" ca="1" si="165"/>
        <v>329.98641591311952</v>
      </c>
      <c r="BH638" cm="1">
        <f t="array" aca="1" ref="BH638" ca="1">_xlfn.LET(_xlpm.rozsah, $J$3:$J$10001,_xlpm.podminka, (_xlpm.rozsah&gt;E638)*(ISNUMBER(_xlpm.rozsah)),_xlpm.indexy, IF(_xlpm.podminka, ROW(_xlpm.rozsah)-MIN(ROW(_xlpm.rozsah))+1),_xlpm.prvni, MIN(_xlpm.indexy),_xlpm.finalni, IF(_xlpm.prvni=1, 2, _xlpm.prvni),INDEX(_xlpm.rozsah, _xlpm.finalni))</f>
        <v>1900</v>
      </c>
      <c r="BI638" cm="1">
        <f t="array" aca="1" ref="BI638" ca="1">INDEX($J$3:$J$10001,MATCH(BH638,$J$3:$J$10004,0)-1)</f>
        <v>1800</v>
      </c>
      <c r="BJ638">
        <f t="shared" ca="1" si="173"/>
        <v>316</v>
      </c>
      <c r="BK638">
        <f t="shared" ca="1" si="173"/>
        <v>333</v>
      </c>
      <c r="BL638">
        <f t="shared" ca="1" si="169"/>
        <v>-17</v>
      </c>
      <c r="BM638">
        <f t="shared" ca="1" si="166"/>
        <v>319.01358408688048</v>
      </c>
    </row>
    <row r="639" spans="1:65" x14ac:dyDescent="0.25">
      <c r="A639" s="64">
        <v>636</v>
      </c>
      <c r="B639" s="64">
        <v>77</v>
      </c>
      <c r="C639" s="64">
        <v>70</v>
      </c>
      <c r="D639" s="18">
        <v>636</v>
      </c>
      <c r="E639" s="21">
        <f t="shared" ca="1" si="159"/>
        <v>1882.2730347830561</v>
      </c>
      <c r="F639" s="22">
        <f t="shared" ca="1" si="160"/>
        <v>223.30950886081635</v>
      </c>
      <c r="G639" s="28">
        <v>636</v>
      </c>
      <c r="H639" s="24">
        <f t="shared" ca="1" si="161"/>
        <v>1879.2566939999999</v>
      </c>
      <c r="I639" s="25">
        <f t="shared" ca="1" si="162"/>
        <v>223.66845341400003</v>
      </c>
      <c r="J639" s="155"/>
      <c r="K639" s="155"/>
      <c r="L639" s="129">
        <f t="shared" si="167"/>
        <v>0</v>
      </c>
      <c r="AX639">
        <f t="shared" ca="1" si="170"/>
        <v>319.52636202000002</v>
      </c>
      <c r="AY639">
        <f t="shared" ca="1" si="163"/>
        <v>329.47363797999998</v>
      </c>
      <c r="AZ639" cm="1">
        <f t="array" aca="1" ref="AZ639" ca="1">_xlfn.LET(_xlpm.rozsah, $J$3:$J$10001,_xlpm.podminka, (_xlpm.rozsah&gt;H639)*(ISNUMBER(_xlpm.rozsah)),_xlpm.indexy, IF(_xlpm.podminka, ROW(_xlpm.rozsah)-MIN(ROW(_xlpm.rozsah))+1),_xlpm.prvni, MIN(_xlpm.indexy),_xlpm.finalni, IF(_xlpm.prvni=1, 2, _xlpm.prvni),INDEX(_xlpm.rozsah, _xlpm.finalni))</f>
        <v>1900</v>
      </c>
      <c r="BA639" cm="1">
        <f t="array" aca="1" ref="BA639" ca="1">INDEX($J$3:$J$10001,MATCH(AZ639,$J$3:$J$10004,0)-1)</f>
        <v>1800</v>
      </c>
      <c r="BB639">
        <f t="shared" ca="1" si="172"/>
        <v>316</v>
      </c>
      <c r="BC639">
        <f t="shared" ca="1" si="172"/>
        <v>333</v>
      </c>
      <c r="BD639">
        <f t="shared" ca="1" si="171"/>
        <v>-17</v>
      </c>
      <c r="BE639">
        <f t="shared" ca="1" si="164"/>
        <v>319.52636202000002</v>
      </c>
      <c r="BF639">
        <f t="shared" ca="1" si="168"/>
        <v>319.01358408688048</v>
      </c>
      <c r="BG639">
        <f t="shared" ca="1" si="165"/>
        <v>329.98641591311952</v>
      </c>
      <c r="BH639" cm="1">
        <f t="array" aca="1" ref="BH639" ca="1">_xlfn.LET(_xlpm.rozsah, $J$3:$J$10001,_xlpm.podminka, (_xlpm.rozsah&gt;E639)*(ISNUMBER(_xlpm.rozsah)),_xlpm.indexy, IF(_xlpm.podminka, ROW(_xlpm.rozsah)-MIN(ROW(_xlpm.rozsah))+1),_xlpm.prvni, MIN(_xlpm.indexy),_xlpm.finalni, IF(_xlpm.prvni=1, 2, _xlpm.prvni),INDEX(_xlpm.rozsah, _xlpm.finalni))</f>
        <v>1900</v>
      </c>
      <c r="BI639" cm="1">
        <f t="array" aca="1" ref="BI639" ca="1">INDEX($J$3:$J$10001,MATCH(BH639,$J$3:$J$10004,0)-1)</f>
        <v>1800</v>
      </c>
      <c r="BJ639">
        <f t="shared" ca="1" si="173"/>
        <v>316</v>
      </c>
      <c r="BK639">
        <f t="shared" ca="1" si="173"/>
        <v>333</v>
      </c>
      <c r="BL639">
        <f t="shared" ca="1" si="169"/>
        <v>-17</v>
      </c>
      <c r="BM639">
        <f t="shared" ca="1" si="166"/>
        <v>319.01358408688048</v>
      </c>
    </row>
    <row r="640" spans="1:65" x14ac:dyDescent="0.25">
      <c r="A640" s="64">
        <v>637</v>
      </c>
      <c r="B640" s="64">
        <v>76</v>
      </c>
      <c r="C640" s="64">
        <v>71</v>
      </c>
      <c r="D640" s="18">
        <v>637</v>
      </c>
      <c r="E640" s="21">
        <f t="shared" ca="1" si="159"/>
        <v>1866.9188395261335</v>
      </c>
      <c r="F640" s="22">
        <f t="shared" ca="1" si="160"/>
        <v>228.35289606919571</v>
      </c>
      <c r="G640" s="23">
        <v>637</v>
      </c>
      <c r="H640" s="24">
        <f t="shared" ca="1" si="161"/>
        <v>1863.9416719999999</v>
      </c>
      <c r="I640" s="25">
        <f t="shared" ca="1" si="162"/>
        <v>228.71224018960001</v>
      </c>
      <c r="J640" s="155"/>
      <c r="K640" s="155"/>
      <c r="L640" s="129">
        <f t="shared" si="167"/>
        <v>0</v>
      </c>
      <c r="AX640">
        <f t="shared" ca="1" si="170"/>
        <v>322.12991576000002</v>
      </c>
      <c r="AY640">
        <f t="shared" ca="1" si="163"/>
        <v>326.87008423999998</v>
      </c>
      <c r="AZ640" cm="1">
        <f t="array" aca="1" ref="AZ640" ca="1">_xlfn.LET(_xlpm.rozsah, $J$3:$J$10001,_xlpm.podminka, (_xlpm.rozsah&gt;H640)*(ISNUMBER(_xlpm.rozsah)),_xlpm.indexy, IF(_xlpm.podminka, ROW(_xlpm.rozsah)-MIN(ROW(_xlpm.rozsah))+1),_xlpm.prvni, MIN(_xlpm.indexy),_xlpm.finalni, IF(_xlpm.prvni=1, 2, _xlpm.prvni),INDEX(_xlpm.rozsah, _xlpm.finalni))</f>
        <v>1900</v>
      </c>
      <c r="BA640" cm="1">
        <f t="array" aca="1" ref="BA640" ca="1">INDEX($J$3:$J$10001,MATCH(AZ640,$J$3:$J$10004,0)-1)</f>
        <v>1800</v>
      </c>
      <c r="BB640">
        <f t="shared" ca="1" si="172"/>
        <v>316</v>
      </c>
      <c r="BC640">
        <f t="shared" ca="1" si="172"/>
        <v>333</v>
      </c>
      <c r="BD640">
        <f t="shared" ca="1" si="171"/>
        <v>-17</v>
      </c>
      <c r="BE640">
        <f t="shared" ca="1" si="164"/>
        <v>322.12991576000002</v>
      </c>
      <c r="BF640">
        <f t="shared" ca="1" si="168"/>
        <v>321.62379728055731</v>
      </c>
      <c r="BG640">
        <f t="shared" ca="1" si="165"/>
        <v>327.37620271944269</v>
      </c>
      <c r="BH640" cm="1">
        <f t="array" aca="1" ref="BH640" ca="1">_xlfn.LET(_xlpm.rozsah, $J$3:$J$10001,_xlpm.podminka, (_xlpm.rozsah&gt;E640)*(ISNUMBER(_xlpm.rozsah)),_xlpm.indexy, IF(_xlpm.podminka, ROW(_xlpm.rozsah)-MIN(ROW(_xlpm.rozsah))+1),_xlpm.prvni, MIN(_xlpm.indexy),_xlpm.finalni, IF(_xlpm.prvni=1, 2, _xlpm.prvni),INDEX(_xlpm.rozsah, _xlpm.finalni))</f>
        <v>1900</v>
      </c>
      <c r="BI640" cm="1">
        <f t="array" aca="1" ref="BI640" ca="1">INDEX($J$3:$J$10001,MATCH(BH640,$J$3:$J$10004,0)-1)</f>
        <v>1800</v>
      </c>
      <c r="BJ640">
        <f t="shared" ca="1" si="173"/>
        <v>316</v>
      </c>
      <c r="BK640">
        <f t="shared" ca="1" si="173"/>
        <v>333</v>
      </c>
      <c r="BL640">
        <f t="shared" ca="1" si="169"/>
        <v>-17</v>
      </c>
      <c r="BM640">
        <f t="shared" ca="1" si="166"/>
        <v>321.62379728055731</v>
      </c>
    </row>
    <row r="641" spans="1:65" x14ac:dyDescent="0.25">
      <c r="A641" s="64">
        <v>638</v>
      </c>
      <c r="B641" s="64">
        <v>76</v>
      </c>
      <c r="C641" s="64">
        <v>71</v>
      </c>
      <c r="D641" s="18">
        <v>638</v>
      </c>
      <c r="E641" s="21">
        <f t="shared" ca="1" si="159"/>
        <v>1866.9188395261335</v>
      </c>
      <c r="F641" s="22">
        <f t="shared" ca="1" si="160"/>
        <v>228.35289606919571</v>
      </c>
      <c r="G641" s="28">
        <v>638</v>
      </c>
      <c r="H641" s="24">
        <f t="shared" ca="1" si="161"/>
        <v>1863.9416719999999</v>
      </c>
      <c r="I641" s="25">
        <f t="shared" ca="1" si="162"/>
        <v>228.71224018960001</v>
      </c>
      <c r="J641" s="155"/>
      <c r="K641" s="155"/>
      <c r="L641" s="129">
        <f t="shared" si="167"/>
        <v>0</v>
      </c>
      <c r="AX641">
        <f t="shared" ca="1" si="170"/>
        <v>322.12991576000002</v>
      </c>
      <c r="AY641">
        <f t="shared" ca="1" si="163"/>
        <v>326.87008423999998</v>
      </c>
      <c r="AZ641" cm="1">
        <f t="array" aca="1" ref="AZ641" ca="1">_xlfn.LET(_xlpm.rozsah, $J$3:$J$10001,_xlpm.podminka, (_xlpm.rozsah&gt;H641)*(ISNUMBER(_xlpm.rozsah)),_xlpm.indexy, IF(_xlpm.podminka, ROW(_xlpm.rozsah)-MIN(ROW(_xlpm.rozsah))+1),_xlpm.prvni, MIN(_xlpm.indexy),_xlpm.finalni, IF(_xlpm.prvni=1, 2, _xlpm.prvni),INDEX(_xlpm.rozsah, _xlpm.finalni))</f>
        <v>1900</v>
      </c>
      <c r="BA641" cm="1">
        <f t="array" aca="1" ref="BA641" ca="1">INDEX($J$3:$J$10001,MATCH(AZ641,$J$3:$J$10004,0)-1)</f>
        <v>1800</v>
      </c>
      <c r="BB641">
        <f t="shared" ca="1" si="172"/>
        <v>316</v>
      </c>
      <c r="BC641">
        <f t="shared" ca="1" si="172"/>
        <v>333</v>
      </c>
      <c r="BD641">
        <f t="shared" ca="1" si="171"/>
        <v>-17</v>
      </c>
      <c r="BE641">
        <f t="shared" ca="1" si="164"/>
        <v>322.12991576000002</v>
      </c>
      <c r="BF641">
        <f t="shared" ca="1" si="168"/>
        <v>321.62379728055731</v>
      </c>
      <c r="BG641">
        <f t="shared" ca="1" si="165"/>
        <v>327.37620271944269</v>
      </c>
      <c r="BH641" cm="1">
        <f t="array" aca="1" ref="BH641" ca="1">_xlfn.LET(_xlpm.rozsah, $J$3:$J$10001,_xlpm.podminka, (_xlpm.rozsah&gt;E641)*(ISNUMBER(_xlpm.rozsah)),_xlpm.indexy, IF(_xlpm.podminka, ROW(_xlpm.rozsah)-MIN(ROW(_xlpm.rozsah))+1),_xlpm.prvni, MIN(_xlpm.indexy),_xlpm.finalni, IF(_xlpm.prvni=1, 2, _xlpm.prvni),INDEX(_xlpm.rozsah, _xlpm.finalni))</f>
        <v>1900</v>
      </c>
      <c r="BI641" cm="1">
        <f t="array" aca="1" ref="BI641" ca="1">INDEX($J$3:$J$10001,MATCH(BH641,$J$3:$J$10004,0)-1)</f>
        <v>1800</v>
      </c>
      <c r="BJ641">
        <f t="shared" ca="1" si="173"/>
        <v>316</v>
      </c>
      <c r="BK641">
        <f t="shared" ca="1" si="173"/>
        <v>333</v>
      </c>
      <c r="BL641">
        <f t="shared" ca="1" si="169"/>
        <v>-17</v>
      </c>
      <c r="BM641">
        <f t="shared" ca="1" si="166"/>
        <v>321.62379728055731</v>
      </c>
    </row>
    <row r="642" spans="1:65" x14ac:dyDescent="0.25">
      <c r="A642" s="64">
        <v>639</v>
      </c>
      <c r="B642" s="64">
        <v>77</v>
      </c>
      <c r="C642" s="64">
        <v>71</v>
      </c>
      <c r="D642" s="18">
        <v>639</v>
      </c>
      <c r="E642" s="21">
        <f t="shared" ca="1" si="159"/>
        <v>1882.2730347830561</v>
      </c>
      <c r="F642" s="22">
        <f t="shared" ca="1" si="160"/>
        <v>226.49964470168513</v>
      </c>
      <c r="G642" s="23">
        <v>639</v>
      </c>
      <c r="H642" s="24">
        <f t="shared" ca="1" si="161"/>
        <v>1879.2566939999999</v>
      </c>
      <c r="I642" s="25">
        <f t="shared" ca="1" si="162"/>
        <v>226.86371703420002</v>
      </c>
      <c r="J642" s="155"/>
      <c r="K642" s="155"/>
      <c r="L642" s="129">
        <f t="shared" si="167"/>
        <v>0</v>
      </c>
      <c r="AX642">
        <f t="shared" ca="1" si="170"/>
        <v>319.52636202000002</v>
      </c>
      <c r="AY642">
        <f t="shared" ca="1" si="163"/>
        <v>329.47363797999998</v>
      </c>
      <c r="AZ642" cm="1">
        <f t="array" aca="1" ref="AZ642" ca="1">_xlfn.LET(_xlpm.rozsah, $J$3:$J$10001,_xlpm.podminka, (_xlpm.rozsah&gt;H642)*(ISNUMBER(_xlpm.rozsah)),_xlpm.indexy, IF(_xlpm.podminka, ROW(_xlpm.rozsah)-MIN(ROW(_xlpm.rozsah))+1),_xlpm.prvni, MIN(_xlpm.indexy),_xlpm.finalni, IF(_xlpm.prvni=1, 2, _xlpm.prvni),INDEX(_xlpm.rozsah, _xlpm.finalni))</f>
        <v>1900</v>
      </c>
      <c r="BA642" cm="1">
        <f t="array" aca="1" ref="BA642" ca="1">INDEX($J$3:$J$10001,MATCH(AZ642,$J$3:$J$10004,0)-1)</f>
        <v>1800</v>
      </c>
      <c r="BB642">
        <f t="shared" ca="1" si="172"/>
        <v>316</v>
      </c>
      <c r="BC642">
        <f t="shared" ca="1" si="172"/>
        <v>333</v>
      </c>
      <c r="BD642">
        <f t="shared" ca="1" si="171"/>
        <v>-17</v>
      </c>
      <c r="BE642">
        <f t="shared" ca="1" si="164"/>
        <v>319.52636202000002</v>
      </c>
      <c r="BF642">
        <f t="shared" ca="1" si="168"/>
        <v>319.01358408688048</v>
      </c>
      <c r="BG642">
        <f t="shared" ca="1" si="165"/>
        <v>329.98641591311952</v>
      </c>
      <c r="BH642" cm="1">
        <f t="array" aca="1" ref="BH642" ca="1">_xlfn.LET(_xlpm.rozsah, $J$3:$J$10001,_xlpm.podminka, (_xlpm.rozsah&gt;E642)*(ISNUMBER(_xlpm.rozsah)),_xlpm.indexy, IF(_xlpm.podminka, ROW(_xlpm.rozsah)-MIN(ROW(_xlpm.rozsah))+1),_xlpm.prvni, MIN(_xlpm.indexy),_xlpm.finalni, IF(_xlpm.prvni=1, 2, _xlpm.prvni),INDEX(_xlpm.rozsah, _xlpm.finalni))</f>
        <v>1900</v>
      </c>
      <c r="BI642" cm="1">
        <f t="array" aca="1" ref="BI642" ca="1">INDEX($J$3:$J$10001,MATCH(BH642,$J$3:$J$10004,0)-1)</f>
        <v>1800</v>
      </c>
      <c r="BJ642">
        <f t="shared" ca="1" si="173"/>
        <v>316</v>
      </c>
      <c r="BK642">
        <f t="shared" ca="1" si="173"/>
        <v>333</v>
      </c>
      <c r="BL642">
        <f t="shared" ca="1" si="169"/>
        <v>-17</v>
      </c>
      <c r="BM642">
        <f t="shared" ca="1" si="166"/>
        <v>319.01358408688048</v>
      </c>
    </row>
    <row r="643" spans="1:65" x14ac:dyDescent="0.25">
      <c r="A643" s="64">
        <v>640</v>
      </c>
      <c r="B643" s="64">
        <v>77</v>
      </c>
      <c r="C643" s="64">
        <v>71</v>
      </c>
      <c r="D643" s="18">
        <v>640</v>
      </c>
      <c r="E643" s="21">
        <f t="shared" ca="1" si="159"/>
        <v>1882.2730347830561</v>
      </c>
      <c r="F643" s="22">
        <f t="shared" ca="1" si="160"/>
        <v>226.49964470168513</v>
      </c>
      <c r="G643" s="28">
        <v>640</v>
      </c>
      <c r="H643" s="24">
        <f t="shared" ca="1" si="161"/>
        <v>1879.2566939999999</v>
      </c>
      <c r="I643" s="25">
        <f t="shared" ca="1" si="162"/>
        <v>226.86371703420002</v>
      </c>
      <c r="J643" s="155"/>
      <c r="K643" s="155"/>
      <c r="L643" s="129">
        <f t="shared" si="167"/>
        <v>0</v>
      </c>
      <c r="AX643">
        <f t="shared" ca="1" si="170"/>
        <v>319.52636202000002</v>
      </c>
      <c r="AY643">
        <f t="shared" ca="1" si="163"/>
        <v>329.47363797999998</v>
      </c>
      <c r="AZ643" cm="1">
        <f t="array" aca="1" ref="AZ643" ca="1">_xlfn.LET(_xlpm.rozsah, $J$3:$J$10001,_xlpm.podminka, (_xlpm.rozsah&gt;H643)*(ISNUMBER(_xlpm.rozsah)),_xlpm.indexy, IF(_xlpm.podminka, ROW(_xlpm.rozsah)-MIN(ROW(_xlpm.rozsah))+1),_xlpm.prvni, MIN(_xlpm.indexy),_xlpm.finalni, IF(_xlpm.prvni=1, 2, _xlpm.prvni),INDEX(_xlpm.rozsah, _xlpm.finalni))</f>
        <v>1900</v>
      </c>
      <c r="BA643" cm="1">
        <f t="array" aca="1" ref="BA643" ca="1">INDEX($J$3:$J$10001,MATCH(AZ643,$J$3:$J$10004,0)-1)</f>
        <v>1800</v>
      </c>
      <c r="BB643">
        <f t="shared" ca="1" si="172"/>
        <v>316</v>
      </c>
      <c r="BC643">
        <f t="shared" ca="1" si="172"/>
        <v>333</v>
      </c>
      <c r="BD643">
        <f t="shared" ca="1" si="171"/>
        <v>-17</v>
      </c>
      <c r="BE643">
        <f t="shared" ca="1" si="164"/>
        <v>319.52636202000002</v>
      </c>
      <c r="BF643">
        <f t="shared" ca="1" si="168"/>
        <v>319.01358408688048</v>
      </c>
      <c r="BG643">
        <f t="shared" ca="1" si="165"/>
        <v>329.98641591311952</v>
      </c>
      <c r="BH643" cm="1">
        <f t="array" aca="1" ref="BH643" ca="1">_xlfn.LET(_xlpm.rozsah, $J$3:$J$10001,_xlpm.podminka, (_xlpm.rozsah&gt;E643)*(ISNUMBER(_xlpm.rozsah)),_xlpm.indexy, IF(_xlpm.podminka, ROW(_xlpm.rozsah)-MIN(ROW(_xlpm.rozsah))+1),_xlpm.prvni, MIN(_xlpm.indexy),_xlpm.finalni, IF(_xlpm.prvni=1, 2, _xlpm.prvni),INDEX(_xlpm.rozsah, _xlpm.finalni))</f>
        <v>1900</v>
      </c>
      <c r="BI643" cm="1">
        <f t="array" aca="1" ref="BI643" ca="1">INDEX($J$3:$J$10001,MATCH(BH643,$J$3:$J$10004,0)-1)</f>
        <v>1800</v>
      </c>
      <c r="BJ643">
        <f t="shared" ca="1" si="173"/>
        <v>316</v>
      </c>
      <c r="BK643">
        <f t="shared" ca="1" si="173"/>
        <v>333</v>
      </c>
      <c r="BL643">
        <f t="shared" ca="1" si="169"/>
        <v>-17</v>
      </c>
      <c r="BM643">
        <f t="shared" ca="1" si="166"/>
        <v>319.01358408688048</v>
      </c>
    </row>
    <row r="644" spans="1:65" x14ac:dyDescent="0.25">
      <c r="A644" s="64">
        <v>641</v>
      </c>
      <c r="B644" s="64">
        <v>78</v>
      </c>
      <c r="C644" s="64">
        <v>70</v>
      </c>
      <c r="D644" s="18">
        <v>641</v>
      </c>
      <c r="E644" s="21">
        <f t="shared" ref="E644:E707" ca="1" si="174">(B644/100)*($AC$8 - $AC$11)+$AC$11</f>
        <v>1897.6272300399792</v>
      </c>
      <c r="F644" s="22">
        <f t="shared" ref="F644:F707" ca="1" si="175">(C644*BF644)/100</f>
        <v>221.48235962524251</v>
      </c>
      <c r="G644" s="23">
        <v>641</v>
      </c>
      <c r="H644" s="24">
        <f t="shared" ref="H644:H707" ca="1" si="176">(B644/100)*($AF$8 - $AF$11)+$AF$11</f>
        <v>1894.5717159999999</v>
      </c>
      <c r="I644" s="25">
        <f t="shared" ref="I644:I707" ca="1" si="177">(C644*AX644)/100</f>
        <v>221.84596579600003</v>
      </c>
      <c r="J644" s="155"/>
      <c r="K644" s="155"/>
      <c r="L644" s="129">
        <f t="shared" si="167"/>
        <v>0</v>
      </c>
      <c r="AX644">
        <f t="shared" ca="1" si="170"/>
        <v>316.92280828000003</v>
      </c>
      <c r="AY644">
        <f t="shared" ref="AY644:AY707" ca="1" si="178">MIN(BB644:BC644)+((H644-MIN(AZ644:BA644))/(MAX(AZ644:BA644)-MIN(AZ644:BA644)))*(MAX(BB644:BC644)-MIN(BB644:BC644))</f>
        <v>332.07719171999997</v>
      </c>
      <c r="AZ644" cm="1">
        <f t="array" aca="1" ref="AZ644" ca="1">_xlfn.LET(_xlpm.rozsah, $J$3:$J$10001,_xlpm.podminka, (_xlpm.rozsah&gt;H644)*(ISNUMBER(_xlpm.rozsah)),_xlpm.indexy, IF(_xlpm.podminka, ROW(_xlpm.rozsah)-MIN(ROW(_xlpm.rozsah))+1),_xlpm.prvni, MIN(_xlpm.indexy),_xlpm.finalni, IF(_xlpm.prvni=1, 2, _xlpm.prvni),INDEX(_xlpm.rozsah, _xlpm.finalni))</f>
        <v>1900</v>
      </c>
      <c r="BA644" cm="1">
        <f t="array" aca="1" ref="BA644" ca="1">INDEX($J$3:$J$10001,MATCH(AZ644,$J$3:$J$10004,0)-1)</f>
        <v>1800</v>
      </c>
      <c r="BB644">
        <f t="shared" ca="1" si="172"/>
        <v>316</v>
      </c>
      <c r="BC644">
        <f t="shared" ca="1" si="172"/>
        <v>333</v>
      </c>
      <c r="BD644">
        <f t="shared" ca="1" si="171"/>
        <v>-17</v>
      </c>
      <c r="BE644">
        <f t="shared" ref="BE644:BE707" ca="1" si="179">MIN(BB644:BC644)+((MAX(AZ644:BA644)-H644)/(MAX(AZ644:BA644)-MIN(AZ644:BA644)))*(MAX(BB644:BC644)-MIN(BB644:BC644))</f>
        <v>316.92280828000003</v>
      </c>
      <c r="BF644">
        <f t="shared" ca="1" si="168"/>
        <v>316.40337089320354</v>
      </c>
      <c r="BG644">
        <f t="shared" ref="BG644:BG707" ca="1" si="180">MIN(BJ644:BK644)+((E644-MIN(BH644:BI644))/(MAX(BH644:BI644)-MIN(BH644:BI644)))*(MAX(BJ644:BK644)-MIN(BJ644:BK644))</f>
        <v>332.59662910679646</v>
      </c>
      <c r="BH644" cm="1">
        <f t="array" aca="1" ref="BH644" ca="1">_xlfn.LET(_xlpm.rozsah, $J$3:$J$10001,_xlpm.podminka, (_xlpm.rozsah&gt;E644)*(ISNUMBER(_xlpm.rozsah)),_xlpm.indexy, IF(_xlpm.podminka, ROW(_xlpm.rozsah)-MIN(ROW(_xlpm.rozsah))+1),_xlpm.prvni, MIN(_xlpm.indexy),_xlpm.finalni, IF(_xlpm.prvni=1, 2, _xlpm.prvni),INDEX(_xlpm.rozsah, _xlpm.finalni))</f>
        <v>1900</v>
      </c>
      <c r="BI644" cm="1">
        <f t="array" aca="1" ref="BI644" ca="1">INDEX($J$3:$J$10001,MATCH(BH644,$J$3:$J$10004,0)-1)</f>
        <v>1800</v>
      </c>
      <c r="BJ644">
        <f t="shared" ca="1" si="173"/>
        <v>316</v>
      </c>
      <c r="BK644">
        <f t="shared" ca="1" si="173"/>
        <v>333</v>
      </c>
      <c r="BL644">
        <f t="shared" ca="1" si="169"/>
        <v>-17</v>
      </c>
      <c r="BM644">
        <f t="shared" ref="BM644:BM707" ca="1" si="181">MIN(BJ644:BK644)+((MAX(BH644:BI644)-E644)/(MAX(BH644:BI644)-MIN(BH644:BI644)))*(MAX(BJ644:BK644)-MIN(BJ644:BK644))</f>
        <v>316.40337089320354</v>
      </c>
    </row>
    <row r="645" spans="1:65" x14ac:dyDescent="0.25">
      <c r="A645" s="64">
        <v>642</v>
      </c>
      <c r="B645" s="64">
        <v>77</v>
      </c>
      <c r="C645" s="64">
        <v>70</v>
      </c>
      <c r="D645" s="18">
        <v>642</v>
      </c>
      <c r="E645" s="21">
        <f t="shared" ca="1" si="174"/>
        <v>1882.2730347830561</v>
      </c>
      <c r="F645" s="22">
        <f t="shared" ca="1" si="175"/>
        <v>223.30950886081635</v>
      </c>
      <c r="G645" s="28">
        <v>642</v>
      </c>
      <c r="H645" s="24">
        <f t="shared" ca="1" si="176"/>
        <v>1879.2566939999999</v>
      </c>
      <c r="I645" s="25">
        <f t="shared" ca="1" si="177"/>
        <v>223.66845341400003</v>
      </c>
      <c r="J645" s="155"/>
      <c r="K645" s="155"/>
      <c r="L645" s="129">
        <f t="shared" ref="L645:L708" si="182">K645*2*PI()*J645/60*0.001</f>
        <v>0</v>
      </c>
      <c r="AX645">
        <f t="shared" ca="1" si="170"/>
        <v>319.52636202000002</v>
      </c>
      <c r="AY645">
        <f t="shared" ca="1" si="178"/>
        <v>329.47363797999998</v>
      </c>
      <c r="AZ645" cm="1">
        <f t="array" aca="1" ref="AZ645" ca="1">_xlfn.LET(_xlpm.rozsah, $J$3:$J$10001,_xlpm.podminka, (_xlpm.rozsah&gt;H645)*(ISNUMBER(_xlpm.rozsah)),_xlpm.indexy, IF(_xlpm.podminka, ROW(_xlpm.rozsah)-MIN(ROW(_xlpm.rozsah))+1),_xlpm.prvni, MIN(_xlpm.indexy),_xlpm.finalni, IF(_xlpm.prvni=1, 2, _xlpm.prvni),INDEX(_xlpm.rozsah, _xlpm.finalni))</f>
        <v>1900</v>
      </c>
      <c r="BA645" cm="1">
        <f t="array" aca="1" ref="BA645" ca="1">INDEX($J$3:$J$10001,MATCH(AZ645,$J$3:$J$10004,0)-1)</f>
        <v>1800</v>
      </c>
      <c r="BB645">
        <f t="shared" ca="1" si="172"/>
        <v>316</v>
      </c>
      <c r="BC645">
        <f t="shared" ca="1" si="172"/>
        <v>333</v>
      </c>
      <c r="BD645">
        <f t="shared" ca="1" si="171"/>
        <v>-17</v>
      </c>
      <c r="BE645">
        <f t="shared" ca="1" si="179"/>
        <v>319.52636202000002</v>
      </c>
      <c r="BF645">
        <f t="shared" ref="BF645:BF708" ca="1" si="183">IF(BL645&lt;0, BM645,BG645)</f>
        <v>319.01358408688048</v>
      </c>
      <c r="BG645">
        <f t="shared" ca="1" si="180"/>
        <v>329.98641591311952</v>
      </c>
      <c r="BH645" cm="1">
        <f t="array" aca="1" ref="BH645" ca="1">_xlfn.LET(_xlpm.rozsah, $J$3:$J$10001,_xlpm.podminka, (_xlpm.rozsah&gt;E645)*(ISNUMBER(_xlpm.rozsah)),_xlpm.indexy, IF(_xlpm.podminka, ROW(_xlpm.rozsah)-MIN(ROW(_xlpm.rozsah))+1),_xlpm.prvni, MIN(_xlpm.indexy),_xlpm.finalni, IF(_xlpm.prvni=1, 2, _xlpm.prvni),INDEX(_xlpm.rozsah, _xlpm.finalni))</f>
        <v>1900</v>
      </c>
      <c r="BI645" cm="1">
        <f t="array" aca="1" ref="BI645" ca="1">INDEX($J$3:$J$10001,MATCH(BH645,$J$3:$J$10004,0)-1)</f>
        <v>1800</v>
      </c>
      <c r="BJ645">
        <f t="shared" ca="1" si="173"/>
        <v>316</v>
      </c>
      <c r="BK645">
        <f t="shared" ca="1" si="173"/>
        <v>333</v>
      </c>
      <c r="BL645">
        <f t="shared" ref="BL645:BL708" ca="1" si="184">BJ645-BK645</f>
        <v>-17</v>
      </c>
      <c r="BM645">
        <f t="shared" ca="1" si="181"/>
        <v>319.01358408688048</v>
      </c>
    </row>
    <row r="646" spans="1:65" x14ac:dyDescent="0.25">
      <c r="A646" s="64">
        <v>643</v>
      </c>
      <c r="B646" s="64">
        <v>77</v>
      </c>
      <c r="C646" s="64">
        <v>71</v>
      </c>
      <c r="D646" s="18">
        <v>643</v>
      </c>
      <c r="E646" s="21">
        <f t="shared" ca="1" si="174"/>
        <v>1882.2730347830561</v>
      </c>
      <c r="F646" s="22">
        <f t="shared" ca="1" si="175"/>
        <v>226.49964470168513</v>
      </c>
      <c r="G646" s="23">
        <v>643</v>
      </c>
      <c r="H646" s="24">
        <f t="shared" ca="1" si="176"/>
        <v>1879.2566939999999</v>
      </c>
      <c r="I646" s="25">
        <f t="shared" ca="1" si="177"/>
        <v>226.86371703420002</v>
      </c>
      <c r="J646" s="155"/>
      <c r="K646" s="155"/>
      <c r="L646" s="129">
        <f t="shared" si="182"/>
        <v>0</v>
      </c>
      <c r="AX646">
        <f t="shared" ca="1" si="170"/>
        <v>319.52636202000002</v>
      </c>
      <c r="AY646">
        <f t="shared" ca="1" si="178"/>
        <v>329.47363797999998</v>
      </c>
      <c r="AZ646" cm="1">
        <f t="array" aca="1" ref="AZ646" ca="1">_xlfn.LET(_xlpm.rozsah, $J$3:$J$10001,_xlpm.podminka, (_xlpm.rozsah&gt;H646)*(ISNUMBER(_xlpm.rozsah)),_xlpm.indexy, IF(_xlpm.podminka, ROW(_xlpm.rozsah)-MIN(ROW(_xlpm.rozsah))+1),_xlpm.prvni, MIN(_xlpm.indexy),_xlpm.finalni, IF(_xlpm.prvni=1, 2, _xlpm.prvni),INDEX(_xlpm.rozsah, _xlpm.finalni))</f>
        <v>1900</v>
      </c>
      <c r="BA646" cm="1">
        <f t="array" aca="1" ref="BA646" ca="1">INDEX($J$3:$J$10001,MATCH(AZ646,$J$3:$J$10004,0)-1)</f>
        <v>1800</v>
      </c>
      <c r="BB646">
        <f t="shared" ca="1" si="172"/>
        <v>316</v>
      </c>
      <c r="BC646">
        <f t="shared" ca="1" si="172"/>
        <v>333</v>
      </c>
      <c r="BD646">
        <f t="shared" ca="1" si="171"/>
        <v>-17</v>
      </c>
      <c r="BE646">
        <f t="shared" ca="1" si="179"/>
        <v>319.52636202000002</v>
      </c>
      <c r="BF646">
        <f t="shared" ca="1" si="183"/>
        <v>319.01358408688048</v>
      </c>
      <c r="BG646">
        <f t="shared" ca="1" si="180"/>
        <v>329.98641591311952</v>
      </c>
      <c r="BH646" cm="1">
        <f t="array" aca="1" ref="BH646" ca="1">_xlfn.LET(_xlpm.rozsah, $J$3:$J$10001,_xlpm.podminka, (_xlpm.rozsah&gt;E646)*(ISNUMBER(_xlpm.rozsah)),_xlpm.indexy, IF(_xlpm.podminka, ROW(_xlpm.rozsah)-MIN(ROW(_xlpm.rozsah))+1),_xlpm.prvni, MIN(_xlpm.indexy),_xlpm.finalni, IF(_xlpm.prvni=1, 2, _xlpm.prvni),INDEX(_xlpm.rozsah, _xlpm.finalni))</f>
        <v>1900</v>
      </c>
      <c r="BI646" cm="1">
        <f t="array" aca="1" ref="BI646" ca="1">INDEX($J$3:$J$10001,MATCH(BH646,$J$3:$J$10004,0)-1)</f>
        <v>1800</v>
      </c>
      <c r="BJ646">
        <f t="shared" ca="1" si="173"/>
        <v>316</v>
      </c>
      <c r="BK646">
        <f t="shared" ca="1" si="173"/>
        <v>333</v>
      </c>
      <c r="BL646">
        <f t="shared" ca="1" si="184"/>
        <v>-17</v>
      </c>
      <c r="BM646">
        <f t="shared" ca="1" si="181"/>
        <v>319.01358408688048</v>
      </c>
    </row>
    <row r="647" spans="1:65" x14ac:dyDescent="0.25">
      <c r="A647" s="64">
        <v>644</v>
      </c>
      <c r="B647" s="64">
        <v>79</v>
      </c>
      <c r="C647" s="64">
        <v>72</v>
      </c>
      <c r="D647" s="18">
        <v>644</v>
      </c>
      <c r="E647" s="21">
        <f t="shared" ca="1" si="174"/>
        <v>1912.9814252969018</v>
      </c>
      <c r="F647" s="22">
        <f t="shared" ca="1" si="175"/>
        <v>226.02453980579693</v>
      </c>
      <c r="G647" s="28">
        <v>644</v>
      </c>
      <c r="H647" s="24">
        <f t="shared" ca="1" si="176"/>
        <v>1909.8867379999999</v>
      </c>
      <c r="I647" s="25">
        <f t="shared" ca="1" si="177"/>
        <v>226.38104778240003</v>
      </c>
      <c r="J647" s="155"/>
      <c r="K647" s="155"/>
      <c r="L647" s="129">
        <f t="shared" si="182"/>
        <v>0</v>
      </c>
      <c r="AX647">
        <f t="shared" ca="1" si="170"/>
        <v>314.41812192000003</v>
      </c>
      <c r="AY647">
        <f t="shared" ca="1" si="178"/>
        <v>301.58187807999997</v>
      </c>
      <c r="AZ647" cm="1">
        <f t="array" aca="1" ref="AZ647" ca="1">_xlfn.LET(_xlpm.rozsah, $J$3:$J$10001,_xlpm.podminka, (_xlpm.rozsah&gt;H647)*(ISNUMBER(_xlpm.rozsah)),_xlpm.indexy, IF(_xlpm.podminka, ROW(_xlpm.rozsah)-MIN(ROW(_xlpm.rozsah))+1),_xlpm.prvni, MIN(_xlpm.indexy),_xlpm.finalni, IF(_xlpm.prvni=1, 2, _xlpm.prvni),INDEX(_xlpm.rozsah, _xlpm.finalni))</f>
        <v>2000</v>
      </c>
      <c r="BA647" cm="1">
        <f t="array" aca="1" ref="BA647" ca="1">INDEX($J$3:$J$10001,MATCH(AZ647,$J$3:$J$10004,0)-1)</f>
        <v>1900</v>
      </c>
      <c r="BB647">
        <f t="shared" ca="1" si="172"/>
        <v>300</v>
      </c>
      <c r="BC647">
        <f t="shared" ca="1" si="172"/>
        <v>316</v>
      </c>
      <c r="BD647">
        <f t="shared" ca="1" si="171"/>
        <v>-16</v>
      </c>
      <c r="BE647">
        <f t="shared" ca="1" si="179"/>
        <v>314.41812192000003</v>
      </c>
      <c r="BF647">
        <f t="shared" ca="1" si="183"/>
        <v>313.92297195249574</v>
      </c>
      <c r="BG647">
        <f t="shared" ca="1" si="180"/>
        <v>302.07702804750426</v>
      </c>
      <c r="BH647" cm="1">
        <f t="array" aca="1" ref="BH647" ca="1">_xlfn.LET(_xlpm.rozsah, $J$3:$J$10001,_xlpm.podminka, (_xlpm.rozsah&gt;E647)*(ISNUMBER(_xlpm.rozsah)),_xlpm.indexy, IF(_xlpm.podminka, ROW(_xlpm.rozsah)-MIN(ROW(_xlpm.rozsah))+1),_xlpm.prvni, MIN(_xlpm.indexy),_xlpm.finalni, IF(_xlpm.prvni=1, 2, _xlpm.prvni),INDEX(_xlpm.rozsah, _xlpm.finalni))</f>
        <v>2000</v>
      </c>
      <c r="BI647" cm="1">
        <f t="array" aca="1" ref="BI647" ca="1">INDEX($J$3:$J$10001,MATCH(BH647,$J$3:$J$10004,0)-1)</f>
        <v>1900</v>
      </c>
      <c r="BJ647">
        <f t="shared" ca="1" si="173"/>
        <v>300</v>
      </c>
      <c r="BK647">
        <f t="shared" ca="1" si="173"/>
        <v>316</v>
      </c>
      <c r="BL647">
        <f t="shared" ca="1" si="184"/>
        <v>-16</v>
      </c>
      <c r="BM647">
        <f t="shared" ca="1" si="181"/>
        <v>313.92297195249574</v>
      </c>
    </row>
    <row r="648" spans="1:65" x14ac:dyDescent="0.25">
      <c r="A648" s="64">
        <v>645</v>
      </c>
      <c r="B648" s="64">
        <v>78</v>
      </c>
      <c r="C648" s="64">
        <v>70</v>
      </c>
      <c r="D648" s="18">
        <v>645</v>
      </c>
      <c r="E648" s="21">
        <f t="shared" ca="1" si="174"/>
        <v>1897.6272300399792</v>
      </c>
      <c r="F648" s="22">
        <f t="shared" ca="1" si="175"/>
        <v>221.48235962524251</v>
      </c>
      <c r="G648" s="23">
        <v>645</v>
      </c>
      <c r="H648" s="24">
        <f t="shared" ca="1" si="176"/>
        <v>1894.5717159999999</v>
      </c>
      <c r="I648" s="25">
        <f t="shared" ca="1" si="177"/>
        <v>221.84596579600003</v>
      </c>
      <c r="J648" s="155"/>
      <c r="K648" s="155"/>
      <c r="L648" s="129">
        <f t="shared" si="182"/>
        <v>0</v>
      </c>
      <c r="AX648">
        <f t="shared" ca="1" si="170"/>
        <v>316.92280828000003</v>
      </c>
      <c r="AY648">
        <f t="shared" ca="1" si="178"/>
        <v>332.07719171999997</v>
      </c>
      <c r="AZ648" cm="1">
        <f t="array" aca="1" ref="AZ648" ca="1">_xlfn.LET(_xlpm.rozsah, $J$3:$J$10001,_xlpm.podminka, (_xlpm.rozsah&gt;H648)*(ISNUMBER(_xlpm.rozsah)),_xlpm.indexy, IF(_xlpm.podminka, ROW(_xlpm.rozsah)-MIN(ROW(_xlpm.rozsah))+1),_xlpm.prvni, MIN(_xlpm.indexy),_xlpm.finalni, IF(_xlpm.prvni=1, 2, _xlpm.prvni),INDEX(_xlpm.rozsah, _xlpm.finalni))</f>
        <v>1900</v>
      </c>
      <c r="BA648" cm="1">
        <f t="array" aca="1" ref="BA648" ca="1">INDEX($J$3:$J$10001,MATCH(AZ648,$J$3:$J$10004,0)-1)</f>
        <v>1800</v>
      </c>
      <c r="BB648">
        <f t="shared" ca="1" si="172"/>
        <v>316</v>
      </c>
      <c r="BC648">
        <f t="shared" ca="1" si="172"/>
        <v>333</v>
      </c>
      <c r="BD648">
        <f t="shared" ca="1" si="171"/>
        <v>-17</v>
      </c>
      <c r="BE648">
        <f t="shared" ca="1" si="179"/>
        <v>316.92280828000003</v>
      </c>
      <c r="BF648">
        <f t="shared" ca="1" si="183"/>
        <v>316.40337089320354</v>
      </c>
      <c r="BG648">
        <f t="shared" ca="1" si="180"/>
        <v>332.59662910679646</v>
      </c>
      <c r="BH648" cm="1">
        <f t="array" aca="1" ref="BH648" ca="1">_xlfn.LET(_xlpm.rozsah, $J$3:$J$10001,_xlpm.podminka, (_xlpm.rozsah&gt;E648)*(ISNUMBER(_xlpm.rozsah)),_xlpm.indexy, IF(_xlpm.podminka, ROW(_xlpm.rozsah)-MIN(ROW(_xlpm.rozsah))+1),_xlpm.prvni, MIN(_xlpm.indexy),_xlpm.finalni, IF(_xlpm.prvni=1, 2, _xlpm.prvni),INDEX(_xlpm.rozsah, _xlpm.finalni))</f>
        <v>1900</v>
      </c>
      <c r="BI648" cm="1">
        <f t="array" aca="1" ref="BI648" ca="1">INDEX($J$3:$J$10001,MATCH(BH648,$J$3:$J$10004,0)-1)</f>
        <v>1800</v>
      </c>
      <c r="BJ648">
        <f t="shared" ca="1" si="173"/>
        <v>316</v>
      </c>
      <c r="BK648">
        <f t="shared" ca="1" si="173"/>
        <v>333</v>
      </c>
      <c r="BL648">
        <f t="shared" ca="1" si="184"/>
        <v>-17</v>
      </c>
      <c r="BM648">
        <f t="shared" ca="1" si="181"/>
        <v>316.40337089320354</v>
      </c>
    </row>
    <row r="649" spans="1:65" x14ac:dyDescent="0.25">
      <c r="A649" s="64">
        <v>646</v>
      </c>
      <c r="B649" s="64">
        <v>80</v>
      </c>
      <c r="C649" s="64">
        <v>70</v>
      </c>
      <c r="D649" s="18">
        <v>646</v>
      </c>
      <c r="E649" s="21">
        <f t="shared" ca="1" si="174"/>
        <v>1928.3356205538248</v>
      </c>
      <c r="F649" s="22">
        <f t="shared" ca="1" si="175"/>
        <v>218.02641049797163</v>
      </c>
      <c r="G649" s="28">
        <v>646</v>
      </c>
      <c r="H649" s="24">
        <f t="shared" ca="1" si="176"/>
        <v>1925.2017599999999</v>
      </c>
      <c r="I649" s="25">
        <f t="shared" ca="1" si="177"/>
        <v>218.37740288000001</v>
      </c>
      <c r="J649" s="155"/>
      <c r="K649" s="155"/>
      <c r="L649" s="129">
        <f t="shared" si="182"/>
        <v>0</v>
      </c>
      <c r="AX649">
        <f t="shared" ca="1" si="170"/>
        <v>311.96771840000002</v>
      </c>
      <c r="AY649">
        <f t="shared" ca="1" si="178"/>
        <v>304.03228159999998</v>
      </c>
      <c r="AZ649" cm="1">
        <f t="array" aca="1" ref="AZ649" ca="1">_xlfn.LET(_xlpm.rozsah, $J$3:$J$10001,_xlpm.podminka, (_xlpm.rozsah&gt;H649)*(ISNUMBER(_xlpm.rozsah)),_xlpm.indexy, IF(_xlpm.podminka, ROW(_xlpm.rozsah)-MIN(ROW(_xlpm.rozsah))+1),_xlpm.prvni, MIN(_xlpm.indexy),_xlpm.finalni, IF(_xlpm.prvni=1, 2, _xlpm.prvni),INDEX(_xlpm.rozsah, _xlpm.finalni))</f>
        <v>2000</v>
      </c>
      <c r="BA649" cm="1">
        <f t="array" aca="1" ref="BA649" ca="1">INDEX($J$3:$J$10001,MATCH(AZ649,$J$3:$J$10004,0)-1)</f>
        <v>1900</v>
      </c>
      <c r="BB649">
        <f t="shared" ca="1" si="172"/>
        <v>300</v>
      </c>
      <c r="BC649">
        <f t="shared" ca="1" si="172"/>
        <v>316</v>
      </c>
      <c r="BD649">
        <f t="shared" ca="1" si="171"/>
        <v>-16</v>
      </c>
      <c r="BE649">
        <f t="shared" ca="1" si="179"/>
        <v>311.96771840000002</v>
      </c>
      <c r="BF649">
        <f t="shared" ca="1" si="183"/>
        <v>311.46630071138804</v>
      </c>
      <c r="BG649">
        <f t="shared" ca="1" si="180"/>
        <v>304.53369928861196</v>
      </c>
      <c r="BH649" cm="1">
        <f t="array" aca="1" ref="BH649" ca="1">_xlfn.LET(_xlpm.rozsah, $J$3:$J$10001,_xlpm.podminka, (_xlpm.rozsah&gt;E649)*(ISNUMBER(_xlpm.rozsah)),_xlpm.indexy, IF(_xlpm.podminka, ROW(_xlpm.rozsah)-MIN(ROW(_xlpm.rozsah))+1),_xlpm.prvni, MIN(_xlpm.indexy),_xlpm.finalni, IF(_xlpm.prvni=1, 2, _xlpm.prvni),INDEX(_xlpm.rozsah, _xlpm.finalni))</f>
        <v>2000</v>
      </c>
      <c r="BI649" cm="1">
        <f t="array" aca="1" ref="BI649" ca="1">INDEX($J$3:$J$10001,MATCH(BH649,$J$3:$J$10004,0)-1)</f>
        <v>1900</v>
      </c>
      <c r="BJ649">
        <f t="shared" ca="1" si="173"/>
        <v>300</v>
      </c>
      <c r="BK649">
        <f t="shared" ca="1" si="173"/>
        <v>316</v>
      </c>
      <c r="BL649">
        <f t="shared" ca="1" si="184"/>
        <v>-16</v>
      </c>
      <c r="BM649">
        <f t="shared" ca="1" si="181"/>
        <v>311.46630071138804</v>
      </c>
    </row>
    <row r="650" spans="1:65" x14ac:dyDescent="0.25">
      <c r="A650" s="64">
        <v>647</v>
      </c>
      <c r="B650" s="64">
        <v>82</v>
      </c>
      <c r="C650" s="64">
        <v>71</v>
      </c>
      <c r="D650" s="18">
        <v>647</v>
      </c>
      <c r="E650" s="21">
        <f t="shared" ca="1" si="174"/>
        <v>1959.0440110676702</v>
      </c>
      <c r="F650" s="22">
        <f t="shared" ca="1" si="175"/>
        <v>217.65260034271265</v>
      </c>
      <c r="G650" s="23">
        <v>647</v>
      </c>
      <c r="H650" s="24">
        <f t="shared" ca="1" si="176"/>
        <v>1955.8318039999999</v>
      </c>
      <c r="I650" s="25">
        <f t="shared" ca="1" si="177"/>
        <v>218.0175070656</v>
      </c>
      <c r="J650" s="155"/>
      <c r="K650" s="155"/>
      <c r="L650" s="129">
        <f t="shared" si="182"/>
        <v>0</v>
      </c>
      <c r="AX650">
        <f t="shared" ca="1" si="170"/>
        <v>307.06691136000001</v>
      </c>
      <c r="AY650">
        <f t="shared" ca="1" si="178"/>
        <v>308.93308863999999</v>
      </c>
      <c r="AZ650" cm="1">
        <f t="array" aca="1" ref="AZ650" ca="1">_xlfn.LET(_xlpm.rozsah, $J$3:$J$10001,_xlpm.podminka, (_xlpm.rozsah&gt;H650)*(ISNUMBER(_xlpm.rozsah)),_xlpm.indexy, IF(_xlpm.podminka, ROW(_xlpm.rozsah)-MIN(ROW(_xlpm.rozsah))+1),_xlpm.prvni, MIN(_xlpm.indexy),_xlpm.finalni, IF(_xlpm.prvni=1, 2, _xlpm.prvni),INDEX(_xlpm.rozsah, _xlpm.finalni))</f>
        <v>2000</v>
      </c>
      <c r="BA650" cm="1">
        <f t="array" aca="1" ref="BA650" ca="1">INDEX($J$3:$J$10001,MATCH(AZ650,$J$3:$J$10004,0)-1)</f>
        <v>1900</v>
      </c>
      <c r="BB650">
        <f t="shared" ca="1" si="172"/>
        <v>300</v>
      </c>
      <c r="BC650">
        <f t="shared" ca="1" si="172"/>
        <v>316</v>
      </c>
      <c r="BD650">
        <f t="shared" ca="1" si="171"/>
        <v>-16</v>
      </c>
      <c r="BE650">
        <f t="shared" ca="1" si="179"/>
        <v>307.06691136000001</v>
      </c>
      <c r="BF650">
        <f t="shared" ca="1" si="183"/>
        <v>306.55295822917276</v>
      </c>
      <c r="BG650">
        <f t="shared" ca="1" si="180"/>
        <v>309.44704177082724</v>
      </c>
      <c r="BH650" cm="1">
        <f t="array" aca="1" ref="BH650" ca="1">_xlfn.LET(_xlpm.rozsah, $J$3:$J$10001,_xlpm.podminka, (_xlpm.rozsah&gt;E650)*(ISNUMBER(_xlpm.rozsah)),_xlpm.indexy, IF(_xlpm.podminka, ROW(_xlpm.rozsah)-MIN(ROW(_xlpm.rozsah))+1),_xlpm.prvni, MIN(_xlpm.indexy),_xlpm.finalni, IF(_xlpm.prvni=1, 2, _xlpm.prvni),INDEX(_xlpm.rozsah, _xlpm.finalni))</f>
        <v>2000</v>
      </c>
      <c r="BI650" cm="1">
        <f t="array" aca="1" ref="BI650" ca="1">INDEX($J$3:$J$10001,MATCH(BH650,$J$3:$J$10004,0)-1)</f>
        <v>1900</v>
      </c>
      <c r="BJ650">
        <f t="shared" ca="1" si="173"/>
        <v>300</v>
      </c>
      <c r="BK650">
        <f t="shared" ca="1" si="173"/>
        <v>316</v>
      </c>
      <c r="BL650">
        <f t="shared" ca="1" si="184"/>
        <v>-16</v>
      </c>
      <c r="BM650">
        <f t="shared" ca="1" si="181"/>
        <v>306.55295822917276</v>
      </c>
    </row>
    <row r="651" spans="1:65" x14ac:dyDescent="0.25">
      <c r="A651" s="64">
        <v>648</v>
      </c>
      <c r="B651" s="64">
        <v>84</v>
      </c>
      <c r="C651" s="64">
        <v>71</v>
      </c>
      <c r="D651" s="18">
        <v>648</v>
      </c>
      <c r="E651" s="21">
        <f t="shared" ca="1" si="174"/>
        <v>1989.7524015815159</v>
      </c>
      <c r="F651" s="22">
        <f t="shared" ca="1" si="175"/>
        <v>214.16412718033982</v>
      </c>
      <c r="G651" s="28">
        <v>648</v>
      </c>
      <c r="H651" s="24">
        <f t="shared" ca="1" si="176"/>
        <v>1986.4618479999999</v>
      </c>
      <c r="I651" s="25">
        <f t="shared" ca="1" si="177"/>
        <v>214.53793406720001</v>
      </c>
      <c r="J651" s="155"/>
      <c r="K651" s="155"/>
      <c r="L651" s="129">
        <f t="shared" si="182"/>
        <v>0</v>
      </c>
      <c r="AX651">
        <f t="shared" ca="1" si="170"/>
        <v>302.16610431999999</v>
      </c>
      <c r="AY651">
        <f t="shared" ca="1" si="178"/>
        <v>313.83389568000001</v>
      </c>
      <c r="AZ651" cm="1">
        <f t="array" aca="1" ref="AZ651" ca="1">_xlfn.LET(_xlpm.rozsah, $J$3:$J$10001,_xlpm.podminka, (_xlpm.rozsah&gt;H651)*(ISNUMBER(_xlpm.rozsah)),_xlpm.indexy, IF(_xlpm.podminka, ROW(_xlpm.rozsah)-MIN(ROW(_xlpm.rozsah))+1),_xlpm.prvni, MIN(_xlpm.indexy),_xlpm.finalni, IF(_xlpm.prvni=1, 2, _xlpm.prvni),INDEX(_xlpm.rozsah, _xlpm.finalni))</f>
        <v>2000</v>
      </c>
      <c r="BA651" cm="1">
        <f t="array" aca="1" ref="BA651" ca="1">INDEX($J$3:$J$10001,MATCH(AZ651,$J$3:$J$10004,0)-1)</f>
        <v>1900</v>
      </c>
      <c r="BB651">
        <f t="shared" ca="1" si="172"/>
        <v>300</v>
      </c>
      <c r="BC651">
        <f t="shared" ca="1" si="172"/>
        <v>316</v>
      </c>
      <c r="BD651">
        <f t="shared" ca="1" si="171"/>
        <v>-16</v>
      </c>
      <c r="BE651">
        <f t="shared" ca="1" si="179"/>
        <v>302.16610431999999</v>
      </c>
      <c r="BF651">
        <f t="shared" ca="1" si="183"/>
        <v>301.63961574695747</v>
      </c>
      <c r="BG651">
        <f t="shared" ca="1" si="180"/>
        <v>314.36038425304253</v>
      </c>
      <c r="BH651" cm="1">
        <f t="array" aca="1" ref="BH651" ca="1">_xlfn.LET(_xlpm.rozsah, $J$3:$J$10001,_xlpm.podminka, (_xlpm.rozsah&gt;E651)*(ISNUMBER(_xlpm.rozsah)),_xlpm.indexy, IF(_xlpm.podminka, ROW(_xlpm.rozsah)-MIN(ROW(_xlpm.rozsah))+1),_xlpm.prvni, MIN(_xlpm.indexy),_xlpm.finalni, IF(_xlpm.prvni=1, 2, _xlpm.prvni),INDEX(_xlpm.rozsah, _xlpm.finalni))</f>
        <v>2000</v>
      </c>
      <c r="BI651" cm="1">
        <f t="array" aca="1" ref="BI651" ca="1">INDEX($J$3:$J$10001,MATCH(BH651,$J$3:$J$10004,0)-1)</f>
        <v>1900</v>
      </c>
      <c r="BJ651">
        <f t="shared" ca="1" si="173"/>
        <v>300</v>
      </c>
      <c r="BK651">
        <f t="shared" ca="1" si="173"/>
        <v>316</v>
      </c>
      <c r="BL651">
        <f t="shared" ca="1" si="184"/>
        <v>-16</v>
      </c>
      <c r="BM651">
        <f t="shared" ca="1" si="181"/>
        <v>301.63961574695747</v>
      </c>
    </row>
    <row r="652" spans="1:65" x14ac:dyDescent="0.25">
      <c r="A652" s="64">
        <v>649</v>
      </c>
      <c r="B652" s="64">
        <v>83</v>
      </c>
      <c r="C652" s="64">
        <v>71</v>
      </c>
      <c r="D652" s="18">
        <v>649</v>
      </c>
      <c r="E652" s="21">
        <f t="shared" ca="1" si="174"/>
        <v>1974.398206324593</v>
      </c>
      <c r="F652" s="22">
        <f t="shared" ca="1" si="175"/>
        <v>215.90836376152623</v>
      </c>
      <c r="G652" s="23">
        <v>649</v>
      </c>
      <c r="H652" s="24">
        <f t="shared" ca="1" si="176"/>
        <v>1971.1468259999999</v>
      </c>
      <c r="I652" s="25">
        <f t="shared" ca="1" si="177"/>
        <v>216.27772056639998</v>
      </c>
      <c r="J652" s="155"/>
      <c r="K652" s="155"/>
      <c r="L652" s="129">
        <f t="shared" si="182"/>
        <v>0</v>
      </c>
      <c r="AX652">
        <f t="shared" ca="1" si="170"/>
        <v>304.61650784</v>
      </c>
      <c r="AY652">
        <f t="shared" ca="1" si="178"/>
        <v>311.38349216</v>
      </c>
      <c r="AZ652" cm="1">
        <f t="array" aca="1" ref="AZ652" ca="1">_xlfn.LET(_xlpm.rozsah, $J$3:$J$10001,_xlpm.podminka, (_xlpm.rozsah&gt;H652)*(ISNUMBER(_xlpm.rozsah)),_xlpm.indexy, IF(_xlpm.podminka, ROW(_xlpm.rozsah)-MIN(ROW(_xlpm.rozsah))+1),_xlpm.prvni, MIN(_xlpm.indexy),_xlpm.finalni, IF(_xlpm.prvni=1, 2, _xlpm.prvni),INDEX(_xlpm.rozsah, _xlpm.finalni))</f>
        <v>2000</v>
      </c>
      <c r="BA652" cm="1">
        <f t="array" aca="1" ref="BA652" ca="1">INDEX($J$3:$J$10001,MATCH(AZ652,$J$3:$J$10004,0)-1)</f>
        <v>1900</v>
      </c>
      <c r="BB652">
        <f t="shared" ca="1" si="172"/>
        <v>300</v>
      </c>
      <c r="BC652">
        <f t="shared" ca="1" si="172"/>
        <v>316</v>
      </c>
      <c r="BD652">
        <f t="shared" ca="1" si="171"/>
        <v>-16</v>
      </c>
      <c r="BE652">
        <f t="shared" ca="1" si="179"/>
        <v>304.61650784</v>
      </c>
      <c r="BF652">
        <f t="shared" ca="1" si="183"/>
        <v>304.09628698806512</v>
      </c>
      <c r="BG652">
        <f t="shared" ca="1" si="180"/>
        <v>311.90371301193488</v>
      </c>
      <c r="BH652" cm="1">
        <f t="array" aca="1" ref="BH652" ca="1">_xlfn.LET(_xlpm.rozsah, $J$3:$J$10001,_xlpm.podminka, (_xlpm.rozsah&gt;E652)*(ISNUMBER(_xlpm.rozsah)),_xlpm.indexy, IF(_xlpm.podminka, ROW(_xlpm.rozsah)-MIN(ROW(_xlpm.rozsah))+1),_xlpm.prvni, MIN(_xlpm.indexy),_xlpm.finalni, IF(_xlpm.prvni=1, 2, _xlpm.prvni),INDEX(_xlpm.rozsah, _xlpm.finalni))</f>
        <v>2000</v>
      </c>
      <c r="BI652" cm="1">
        <f t="array" aca="1" ref="BI652" ca="1">INDEX($J$3:$J$10001,MATCH(BH652,$J$3:$J$10004,0)-1)</f>
        <v>1900</v>
      </c>
      <c r="BJ652">
        <f t="shared" ca="1" si="173"/>
        <v>300</v>
      </c>
      <c r="BK652">
        <f t="shared" ca="1" si="173"/>
        <v>316</v>
      </c>
      <c r="BL652">
        <f t="shared" ca="1" si="184"/>
        <v>-16</v>
      </c>
      <c r="BM652">
        <f t="shared" ca="1" si="181"/>
        <v>304.09628698806512</v>
      </c>
    </row>
    <row r="653" spans="1:65" x14ac:dyDescent="0.25">
      <c r="A653" s="64">
        <v>650</v>
      </c>
      <c r="B653" s="64">
        <v>83</v>
      </c>
      <c r="C653" s="64">
        <v>73</v>
      </c>
      <c r="D653" s="18">
        <v>650</v>
      </c>
      <c r="E653" s="21">
        <f t="shared" ca="1" si="174"/>
        <v>1974.398206324593</v>
      </c>
      <c r="F653" s="22">
        <f t="shared" ca="1" si="175"/>
        <v>221.99028950128755</v>
      </c>
      <c r="G653" s="28">
        <v>650</v>
      </c>
      <c r="H653" s="24">
        <f t="shared" ca="1" si="176"/>
        <v>1971.1468259999999</v>
      </c>
      <c r="I653" s="25">
        <f t="shared" ca="1" si="177"/>
        <v>222.37005072319999</v>
      </c>
      <c r="J653" s="155"/>
      <c r="K653" s="155"/>
      <c r="L653" s="129">
        <f t="shared" si="182"/>
        <v>0</v>
      </c>
      <c r="AX653">
        <f t="shared" ca="1" si="170"/>
        <v>304.61650784</v>
      </c>
      <c r="AY653">
        <f t="shared" ca="1" si="178"/>
        <v>311.38349216</v>
      </c>
      <c r="AZ653" cm="1">
        <f t="array" aca="1" ref="AZ653" ca="1">_xlfn.LET(_xlpm.rozsah, $J$3:$J$10001,_xlpm.podminka, (_xlpm.rozsah&gt;H653)*(ISNUMBER(_xlpm.rozsah)),_xlpm.indexy, IF(_xlpm.podminka, ROW(_xlpm.rozsah)-MIN(ROW(_xlpm.rozsah))+1),_xlpm.prvni, MIN(_xlpm.indexy),_xlpm.finalni, IF(_xlpm.prvni=1, 2, _xlpm.prvni),INDEX(_xlpm.rozsah, _xlpm.finalni))</f>
        <v>2000</v>
      </c>
      <c r="BA653" cm="1">
        <f t="array" aca="1" ref="BA653" ca="1">INDEX($J$3:$J$10001,MATCH(AZ653,$J$3:$J$10004,0)-1)</f>
        <v>1900</v>
      </c>
      <c r="BB653">
        <f t="shared" ca="1" si="172"/>
        <v>300</v>
      </c>
      <c r="BC653">
        <f t="shared" ca="1" si="172"/>
        <v>316</v>
      </c>
      <c r="BD653">
        <f t="shared" ca="1" si="171"/>
        <v>-16</v>
      </c>
      <c r="BE653">
        <f t="shared" ca="1" si="179"/>
        <v>304.61650784</v>
      </c>
      <c r="BF653">
        <f t="shared" ca="1" si="183"/>
        <v>304.09628698806512</v>
      </c>
      <c r="BG653">
        <f t="shared" ca="1" si="180"/>
        <v>311.90371301193488</v>
      </c>
      <c r="BH653" cm="1">
        <f t="array" aca="1" ref="BH653" ca="1">_xlfn.LET(_xlpm.rozsah, $J$3:$J$10001,_xlpm.podminka, (_xlpm.rozsah&gt;E653)*(ISNUMBER(_xlpm.rozsah)),_xlpm.indexy, IF(_xlpm.podminka, ROW(_xlpm.rozsah)-MIN(ROW(_xlpm.rozsah))+1),_xlpm.prvni, MIN(_xlpm.indexy),_xlpm.finalni, IF(_xlpm.prvni=1, 2, _xlpm.prvni),INDEX(_xlpm.rozsah, _xlpm.finalni))</f>
        <v>2000</v>
      </c>
      <c r="BI653" cm="1">
        <f t="array" aca="1" ref="BI653" ca="1">INDEX($J$3:$J$10001,MATCH(BH653,$J$3:$J$10004,0)-1)</f>
        <v>1900</v>
      </c>
      <c r="BJ653">
        <f t="shared" ca="1" si="173"/>
        <v>300</v>
      </c>
      <c r="BK653">
        <f t="shared" ca="1" si="173"/>
        <v>316</v>
      </c>
      <c r="BL653">
        <f t="shared" ca="1" si="184"/>
        <v>-16</v>
      </c>
      <c r="BM653">
        <f t="shared" ca="1" si="181"/>
        <v>304.09628698806512</v>
      </c>
    </row>
    <row r="654" spans="1:65" x14ac:dyDescent="0.25">
      <c r="A654" s="64">
        <v>651</v>
      </c>
      <c r="B654" s="64">
        <v>81</v>
      </c>
      <c r="C654" s="64">
        <v>70</v>
      </c>
      <c r="D654" s="18">
        <v>651</v>
      </c>
      <c r="E654" s="21">
        <f t="shared" ca="1" si="174"/>
        <v>1943.6898158107474</v>
      </c>
      <c r="F654" s="22">
        <f t="shared" ca="1" si="175"/>
        <v>216.30674062919627</v>
      </c>
      <c r="G654" s="23">
        <v>651</v>
      </c>
      <c r="H654" s="24">
        <f t="shared" ca="1" si="176"/>
        <v>1940.5167819999999</v>
      </c>
      <c r="I654" s="25">
        <f t="shared" ca="1" si="177"/>
        <v>216.66212041599999</v>
      </c>
      <c r="J654" s="155"/>
      <c r="K654" s="155"/>
      <c r="L654" s="129">
        <f t="shared" si="182"/>
        <v>0</v>
      </c>
      <c r="AX654">
        <f t="shared" ca="1" si="170"/>
        <v>309.51731488000001</v>
      </c>
      <c r="AY654">
        <f t="shared" ca="1" si="178"/>
        <v>306.48268511999999</v>
      </c>
      <c r="AZ654" cm="1">
        <f t="array" aca="1" ref="AZ654" ca="1">_xlfn.LET(_xlpm.rozsah, $J$3:$J$10001,_xlpm.podminka, (_xlpm.rozsah&gt;H654)*(ISNUMBER(_xlpm.rozsah)),_xlpm.indexy, IF(_xlpm.podminka, ROW(_xlpm.rozsah)-MIN(ROW(_xlpm.rozsah))+1),_xlpm.prvni, MIN(_xlpm.indexy),_xlpm.finalni, IF(_xlpm.prvni=1, 2, _xlpm.prvni),INDEX(_xlpm.rozsah, _xlpm.finalni))</f>
        <v>2000</v>
      </c>
      <c r="BA654" cm="1">
        <f t="array" aca="1" ref="BA654" ca="1">INDEX($J$3:$J$10001,MATCH(AZ654,$J$3:$J$10004,0)-1)</f>
        <v>1900</v>
      </c>
      <c r="BB654">
        <f t="shared" ca="1" si="172"/>
        <v>300</v>
      </c>
      <c r="BC654">
        <f t="shared" ca="1" si="172"/>
        <v>316</v>
      </c>
      <c r="BD654">
        <f t="shared" ca="1" si="171"/>
        <v>-16</v>
      </c>
      <c r="BE654">
        <f t="shared" ca="1" si="179"/>
        <v>309.51731488000001</v>
      </c>
      <c r="BF654">
        <f t="shared" ca="1" si="183"/>
        <v>309.0096294702804</v>
      </c>
      <c r="BG654">
        <f t="shared" ca="1" si="180"/>
        <v>306.9903705297196</v>
      </c>
      <c r="BH654" cm="1">
        <f t="array" aca="1" ref="BH654" ca="1">_xlfn.LET(_xlpm.rozsah, $J$3:$J$10001,_xlpm.podminka, (_xlpm.rozsah&gt;E654)*(ISNUMBER(_xlpm.rozsah)),_xlpm.indexy, IF(_xlpm.podminka, ROW(_xlpm.rozsah)-MIN(ROW(_xlpm.rozsah))+1),_xlpm.prvni, MIN(_xlpm.indexy),_xlpm.finalni, IF(_xlpm.prvni=1, 2, _xlpm.prvni),INDEX(_xlpm.rozsah, _xlpm.finalni))</f>
        <v>2000</v>
      </c>
      <c r="BI654" cm="1">
        <f t="array" aca="1" ref="BI654" ca="1">INDEX($J$3:$J$10001,MATCH(BH654,$J$3:$J$10004,0)-1)</f>
        <v>1900</v>
      </c>
      <c r="BJ654">
        <f t="shared" ca="1" si="173"/>
        <v>300</v>
      </c>
      <c r="BK654">
        <f t="shared" ca="1" si="173"/>
        <v>316</v>
      </c>
      <c r="BL654">
        <f t="shared" ca="1" si="184"/>
        <v>-16</v>
      </c>
      <c r="BM654">
        <f t="shared" ca="1" si="181"/>
        <v>309.0096294702804</v>
      </c>
    </row>
    <row r="655" spans="1:65" x14ac:dyDescent="0.25">
      <c r="A655" s="64">
        <v>652</v>
      </c>
      <c r="B655" s="64">
        <v>80</v>
      </c>
      <c r="C655" s="64">
        <v>71</v>
      </c>
      <c r="D655" s="18">
        <v>652</v>
      </c>
      <c r="E655" s="21">
        <f t="shared" ca="1" si="174"/>
        <v>1928.3356205538248</v>
      </c>
      <c r="F655" s="22">
        <f t="shared" ca="1" si="175"/>
        <v>221.1410735050855</v>
      </c>
      <c r="G655" s="28">
        <v>652</v>
      </c>
      <c r="H655" s="24">
        <f t="shared" ca="1" si="176"/>
        <v>1925.2017599999999</v>
      </c>
      <c r="I655" s="25">
        <f t="shared" ca="1" si="177"/>
        <v>221.49708006399999</v>
      </c>
      <c r="J655" s="155"/>
      <c r="K655" s="155"/>
      <c r="L655" s="129">
        <f t="shared" si="182"/>
        <v>0</v>
      </c>
      <c r="AX655">
        <f t="shared" ca="1" si="170"/>
        <v>311.96771840000002</v>
      </c>
      <c r="AY655">
        <f t="shared" ca="1" si="178"/>
        <v>304.03228159999998</v>
      </c>
      <c r="AZ655" cm="1">
        <f t="array" aca="1" ref="AZ655" ca="1">_xlfn.LET(_xlpm.rozsah, $J$3:$J$10001,_xlpm.podminka, (_xlpm.rozsah&gt;H655)*(ISNUMBER(_xlpm.rozsah)),_xlpm.indexy, IF(_xlpm.podminka, ROW(_xlpm.rozsah)-MIN(ROW(_xlpm.rozsah))+1),_xlpm.prvni, MIN(_xlpm.indexy),_xlpm.finalni, IF(_xlpm.prvni=1, 2, _xlpm.prvni),INDEX(_xlpm.rozsah, _xlpm.finalni))</f>
        <v>2000</v>
      </c>
      <c r="BA655" cm="1">
        <f t="array" aca="1" ref="BA655" ca="1">INDEX($J$3:$J$10001,MATCH(AZ655,$J$3:$J$10004,0)-1)</f>
        <v>1900</v>
      </c>
      <c r="BB655">
        <f t="shared" ca="1" si="172"/>
        <v>300</v>
      </c>
      <c r="BC655">
        <f t="shared" ca="1" si="172"/>
        <v>316</v>
      </c>
      <c r="BD655">
        <f t="shared" ca="1" si="171"/>
        <v>-16</v>
      </c>
      <c r="BE655">
        <f t="shared" ca="1" si="179"/>
        <v>311.96771840000002</v>
      </c>
      <c r="BF655">
        <f t="shared" ca="1" si="183"/>
        <v>311.46630071138804</v>
      </c>
      <c r="BG655">
        <f t="shared" ca="1" si="180"/>
        <v>304.53369928861196</v>
      </c>
      <c r="BH655" cm="1">
        <f t="array" aca="1" ref="BH655" ca="1">_xlfn.LET(_xlpm.rozsah, $J$3:$J$10001,_xlpm.podminka, (_xlpm.rozsah&gt;E655)*(ISNUMBER(_xlpm.rozsah)),_xlpm.indexy, IF(_xlpm.podminka, ROW(_xlpm.rozsah)-MIN(ROW(_xlpm.rozsah))+1),_xlpm.prvni, MIN(_xlpm.indexy),_xlpm.finalni, IF(_xlpm.prvni=1, 2, _xlpm.prvni),INDEX(_xlpm.rozsah, _xlpm.finalni))</f>
        <v>2000</v>
      </c>
      <c r="BI655" cm="1">
        <f t="array" aca="1" ref="BI655" ca="1">INDEX($J$3:$J$10001,MATCH(BH655,$J$3:$J$10004,0)-1)</f>
        <v>1900</v>
      </c>
      <c r="BJ655">
        <f t="shared" ca="1" si="173"/>
        <v>300</v>
      </c>
      <c r="BK655">
        <f t="shared" ca="1" si="173"/>
        <v>316</v>
      </c>
      <c r="BL655">
        <f t="shared" ca="1" si="184"/>
        <v>-16</v>
      </c>
      <c r="BM655">
        <f t="shared" ca="1" si="181"/>
        <v>311.46630071138804</v>
      </c>
    </row>
    <row r="656" spans="1:65" x14ac:dyDescent="0.25">
      <c r="A656" s="64">
        <v>653</v>
      </c>
      <c r="B656" s="64">
        <v>78</v>
      </c>
      <c r="C656" s="64">
        <v>71</v>
      </c>
      <c r="D656" s="18">
        <v>653</v>
      </c>
      <c r="E656" s="21">
        <f t="shared" ca="1" si="174"/>
        <v>1897.6272300399792</v>
      </c>
      <c r="F656" s="22">
        <f t="shared" ca="1" si="175"/>
        <v>224.64639333417449</v>
      </c>
      <c r="G656" s="23">
        <v>653</v>
      </c>
      <c r="H656" s="24">
        <f t="shared" ca="1" si="176"/>
        <v>1894.5717159999999</v>
      </c>
      <c r="I656" s="25">
        <f t="shared" ca="1" si="177"/>
        <v>225.01519387880001</v>
      </c>
      <c r="J656" s="155"/>
      <c r="K656" s="155"/>
      <c r="L656" s="129">
        <f t="shared" si="182"/>
        <v>0</v>
      </c>
      <c r="AX656">
        <f t="shared" ca="1" si="170"/>
        <v>316.92280828000003</v>
      </c>
      <c r="AY656">
        <f t="shared" ca="1" si="178"/>
        <v>332.07719171999997</v>
      </c>
      <c r="AZ656" cm="1">
        <f t="array" aca="1" ref="AZ656" ca="1">_xlfn.LET(_xlpm.rozsah, $J$3:$J$10001,_xlpm.podminka, (_xlpm.rozsah&gt;H656)*(ISNUMBER(_xlpm.rozsah)),_xlpm.indexy, IF(_xlpm.podminka, ROW(_xlpm.rozsah)-MIN(ROW(_xlpm.rozsah))+1),_xlpm.prvni, MIN(_xlpm.indexy),_xlpm.finalni, IF(_xlpm.prvni=1, 2, _xlpm.prvni),INDEX(_xlpm.rozsah, _xlpm.finalni))</f>
        <v>1900</v>
      </c>
      <c r="BA656" cm="1">
        <f t="array" aca="1" ref="BA656" ca="1">INDEX($J$3:$J$10001,MATCH(AZ656,$J$3:$J$10004,0)-1)</f>
        <v>1800</v>
      </c>
      <c r="BB656">
        <f t="shared" ca="1" si="172"/>
        <v>316</v>
      </c>
      <c r="BC656">
        <f t="shared" ca="1" si="172"/>
        <v>333</v>
      </c>
      <c r="BD656">
        <f t="shared" ca="1" si="171"/>
        <v>-17</v>
      </c>
      <c r="BE656">
        <f t="shared" ca="1" si="179"/>
        <v>316.92280828000003</v>
      </c>
      <c r="BF656">
        <f t="shared" ca="1" si="183"/>
        <v>316.40337089320354</v>
      </c>
      <c r="BG656">
        <f t="shared" ca="1" si="180"/>
        <v>332.59662910679646</v>
      </c>
      <c r="BH656" cm="1">
        <f t="array" aca="1" ref="BH656" ca="1">_xlfn.LET(_xlpm.rozsah, $J$3:$J$10001,_xlpm.podminka, (_xlpm.rozsah&gt;E656)*(ISNUMBER(_xlpm.rozsah)),_xlpm.indexy, IF(_xlpm.podminka, ROW(_xlpm.rozsah)-MIN(ROW(_xlpm.rozsah))+1),_xlpm.prvni, MIN(_xlpm.indexy),_xlpm.finalni, IF(_xlpm.prvni=1, 2, _xlpm.prvni),INDEX(_xlpm.rozsah, _xlpm.finalni))</f>
        <v>1900</v>
      </c>
      <c r="BI656" cm="1">
        <f t="array" aca="1" ref="BI656" ca="1">INDEX($J$3:$J$10001,MATCH(BH656,$J$3:$J$10004,0)-1)</f>
        <v>1800</v>
      </c>
      <c r="BJ656">
        <f t="shared" ca="1" si="173"/>
        <v>316</v>
      </c>
      <c r="BK656">
        <f t="shared" ca="1" si="173"/>
        <v>333</v>
      </c>
      <c r="BL656">
        <f t="shared" ca="1" si="184"/>
        <v>-17</v>
      </c>
      <c r="BM656">
        <f t="shared" ca="1" si="181"/>
        <v>316.40337089320354</v>
      </c>
    </row>
    <row r="657" spans="1:65" x14ac:dyDescent="0.25">
      <c r="A657" s="64">
        <v>654</v>
      </c>
      <c r="B657" s="64">
        <v>76</v>
      </c>
      <c r="C657" s="64">
        <v>70</v>
      </c>
      <c r="D657" s="18">
        <v>654</v>
      </c>
      <c r="E657" s="21">
        <f t="shared" ca="1" si="174"/>
        <v>1866.9188395261335</v>
      </c>
      <c r="F657" s="22">
        <f t="shared" ca="1" si="175"/>
        <v>225.13665809639014</v>
      </c>
      <c r="G657" s="28">
        <v>654</v>
      </c>
      <c r="H657" s="24">
        <f t="shared" ca="1" si="176"/>
        <v>1863.9416719999999</v>
      </c>
      <c r="I657" s="25">
        <f t="shared" ca="1" si="177"/>
        <v>225.49094103200002</v>
      </c>
      <c r="J657" s="155"/>
      <c r="K657" s="155"/>
      <c r="L657" s="129">
        <f t="shared" si="182"/>
        <v>0</v>
      </c>
      <c r="AX657">
        <f t="shared" ca="1" si="170"/>
        <v>322.12991576000002</v>
      </c>
      <c r="AY657">
        <f t="shared" ca="1" si="178"/>
        <v>326.87008423999998</v>
      </c>
      <c r="AZ657" cm="1">
        <f t="array" aca="1" ref="AZ657" ca="1">_xlfn.LET(_xlpm.rozsah, $J$3:$J$10001,_xlpm.podminka, (_xlpm.rozsah&gt;H657)*(ISNUMBER(_xlpm.rozsah)),_xlpm.indexy, IF(_xlpm.podminka, ROW(_xlpm.rozsah)-MIN(ROW(_xlpm.rozsah))+1),_xlpm.prvni, MIN(_xlpm.indexy),_xlpm.finalni, IF(_xlpm.prvni=1, 2, _xlpm.prvni),INDEX(_xlpm.rozsah, _xlpm.finalni))</f>
        <v>1900</v>
      </c>
      <c r="BA657" cm="1">
        <f t="array" aca="1" ref="BA657" ca="1">INDEX($J$3:$J$10001,MATCH(AZ657,$J$3:$J$10004,0)-1)</f>
        <v>1800</v>
      </c>
      <c r="BB657">
        <f t="shared" ca="1" si="172"/>
        <v>316</v>
      </c>
      <c r="BC657">
        <f t="shared" ca="1" si="172"/>
        <v>333</v>
      </c>
      <c r="BD657">
        <f t="shared" ca="1" si="171"/>
        <v>-17</v>
      </c>
      <c r="BE657">
        <f t="shared" ca="1" si="179"/>
        <v>322.12991576000002</v>
      </c>
      <c r="BF657">
        <f t="shared" ca="1" si="183"/>
        <v>321.62379728055731</v>
      </c>
      <c r="BG657">
        <f t="shared" ca="1" si="180"/>
        <v>327.37620271944269</v>
      </c>
      <c r="BH657" cm="1">
        <f t="array" aca="1" ref="BH657" ca="1">_xlfn.LET(_xlpm.rozsah, $J$3:$J$10001,_xlpm.podminka, (_xlpm.rozsah&gt;E657)*(ISNUMBER(_xlpm.rozsah)),_xlpm.indexy, IF(_xlpm.podminka, ROW(_xlpm.rozsah)-MIN(ROW(_xlpm.rozsah))+1),_xlpm.prvni, MIN(_xlpm.indexy),_xlpm.finalni, IF(_xlpm.prvni=1, 2, _xlpm.prvni),INDEX(_xlpm.rozsah, _xlpm.finalni))</f>
        <v>1900</v>
      </c>
      <c r="BI657" cm="1">
        <f t="array" aca="1" ref="BI657" ca="1">INDEX($J$3:$J$10001,MATCH(BH657,$J$3:$J$10004,0)-1)</f>
        <v>1800</v>
      </c>
      <c r="BJ657">
        <f t="shared" ca="1" si="173"/>
        <v>316</v>
      </c>
      <c r="BK657">
        <f t="shared" ca="1" si="173"/>
        <v>333</v>
      </c>
      <c r="BL657">
        <f t="shared" ca="1" si="184"/>
        <v>-17</v>
      </c>
      <c r="BM657">
        <f t="shared" ca="1" si="181"/>
        <v>321.62379728055731</v>
      </c>
    </row>
    <row r="658" spans="1:65" x14ac:dyDescent="0.25">
      <c r="A658" s="64">
        <v>655</v>
      </c>
      <c r="B658" s="64">
        <v>76</v>
      </c>
      <c r="C658" s="64">
        <v>70</v>
      </c>
      <c r="D658" s="18">
        <v>655</v>
      </c>
      <c r="E658" s="21">
        <f t="shared" ca="1" si="174"/>
        <v>1866.9188395261335</v>
      </c>
      <c r="F658" s="22">
        <f t="shared" ca="1" si="175"/>
        <v>225.13665809639014</v>
      </c>
      <c r="G658" s="23">
        <v>655</v>
      </c>
      <c r="H658" s="24">
        <f t="shared" ca="1" si="176"/>
        <v>1863.9416719999999</v>
      </c>
      <c r="I658" s="25">
        <f t="shared" ca="1" si="177"/>
        <v>225.49094103200002</v>
      </c>
      <c r="J658" s="155"/>
      <c r="K658" s="155"/>
      <c r="L658" s="129">
        <f t="shared" si="182"/>
        <v>0</v>
      </c>
      <c r="AX658">
        <f t="shared" ca="1" si="170"/>
        <v>322.12991576000002</v>
      </c>
      <c r="AY658">
        <f t="shared" ca="1" si="178"/>
        <v>326.87008423999998</v>
      </c>
      <c r="AZ658" cm="1">
        <f t="array" aca="1" ref="AZ658" ca="1">_xlfn.LET(_xlpm.rozsah, $J$3:$J$10001,_xlpm.podminka, (_xlpm.rozsah&gt;H658)*(ISNUMBER(_xlpm.rozsah)),_xlpm.indexy, IF(_xlpm.podminka, ROW(_xlpm.rozsah)-MIN(ROW(_xlpm.rozsah))+1),_xlpm.prvni, MIN(_xlpm.indexy),_xlpm.finalni, IF(_xlpm.prvni=1, 2, _xlpm.prvni),INDEX(_xlpm.rozsah, _xlpm.finalni))</f>
        <v>1900</v>
      </c>
      <c r="BA658" cm="1">
        <f t="array" aca="1" ref="BA658" ca="1">INDEX($J$3:$J$10001,MATCH(AZ658,$J$3:$J$10004,0)-1)</f>
        <v>1800</v>
      </c>
      <c r="BB658">
        <f t="shared" ca="1" si="172"/>
        <v>316</v>
      </c>
      <c r="BC658">
        <f t="shared" ca="1" si="172"/>
        <v>333</v>
      </c>
      <c r="BD658">
        <f t="shared" ca="1" si="171"/>
        <v>-17</v>
      </c>
      <c r="BE658">
        <f t="shared" ca="1" si="179"/>
        <v>322.12991576000002</v>
      </c>
      <c r="BF658">
        <f t="shared" ca="1" si="183"/>
        <v>321.62379728055731</v>
      </c>
      <c r="BG658">
        <f t="shared" ca="1" si="180"/>
        <v>327.37620271944269</v>
      </c>
      <c r="BH658" cm="1">
        <f t="array" aca="1" ref="BH658" ca="1">_xlfn.LET(_xlpm.rozsah, $J$3:$J$10001,_xlpm.podminka, (_xlpm.rozsah&gt;E658)*(ISNUMBER(_xlpm.rozsah)),_xlpm.indexy, IF(_xlpm.podminka, ROW(_xlpm.rozsah)-MIN(ROW(_xlpm.rozsah))+1),_xlpm.prvni, MIN(_xlpm.indexy),_xlpm.finalni, IF(_xlpm.prvni=1, 2, _xlpm.prvni),INDEX(_xlpm.rozsah, _xlpm.finalni))</f>
        <v>1900</v>
      </c>
      <c r="BI658" cm="1">
        <f t="array" aca="1" ref="BI658" ca="1">INDEX($J$3:$J$10001,MATCH(BH658,$J$3:$J$10004,0)-1)</f>
        <v>1800</v>
      </c>
      <c r="BJ658">
        <f t="shared" ca="1" si="173"/>
        <v>316</v>
      </c>
      <c r="BK658">
        <f t="shared" ca="1" si="173"/>
        <v>333</v>
      </c>
      <c r="BL658">
        <f t="shared" ca="1" si="184"/>
        <v>-17</v>
      </c>
      <c r="BM658">
        <f t="shared" ca="1" si="181"/>
        <v>321.62379728055731</v>
      </c>
    </row>
    <row r="659" spans="1:65" x14ac:dyDescent="0.25">
      <c r="A659" s="64">
        <v>656</v>
      </c>
      <c r="B659" s="64">
        <v>76</v>
      </c>
      <c r="C659" s="64">
        <v>71</v>
      </c>
      <c r="D659" s="18">
        <v>656</v>
      </c>
      <c r="E659" s="21">
        <f t="shared" ca="1" si="174"/>
        <v>1866.9188395261335</v>
      </c>
      <c r="F659" s="22">
        <f t="shared" ca="1" si="175"/>
        <v>228.35289606919571</v>
      </c>
      <c r="G659" s="28">
        <v>656</v>
      </c>
      <c r="H659" s="24">
        <f t="shared" ca="1" si="176"/>
        <v>1863.9416719999999</v>
      </c>
      <c r="I659" s="25">
        <f t="shared" ca="1" si="177"/>
        <v>228.71224018960001</v>
      </c>
      <c r="J659" s="155"/>
      <c r="K659" s="155"/>
      <c r="L659" s="129">
        <f t="shared" si="182"/>
        <v>0</v>
      </c>
      <c r="AX659">
        <f t="shared" ca="1" si="170"/>
        <v>322.12991576000002</v>
      </c>
      <c r="AY659">
        <f t="shared" ca="1" si="178"/>
        <v>326.87008423999998</v>
      </c>
      <c r="AZ659" cm="1">
        <f t="array" aca="1" ref="AZ659" ca="1">_xlfn.LET(_xlpm.rozsah, $J$3:$J$10001,_xlpm.podminka, (_xlpm.rozsah&gt;H659)*(ISNUMBER(_xlpm.rozsah)),_xlpm.indexy, IF(_xlpm.podminka, ROW(_xlpm.rozsah)-MIN(ROW(_xlpm.rozsah))+1),_xlpm.prvni, MIN(_xlpm.indexy),_xlpm.finalni, IF(_xlpm.prvni=1, 2, _xlpm.prvni),INDEX(_xlpm.rozsah, _xlpm.finalni))</f>
        <v>1900</v>
      </c>
      <c r="BA659" cm="1">
        <f t="array" aca="1" ref="BA659" ca="1">INDEX($J$3:$J$10001,MATCH(AZ659,$J$3:$J$10004,0)-1)</f>
        <v>1800</v>
      </c>
      <c r="BB659">
        <f t="shared" ca="1" si="172"/>
        <v>316</v>
      </c>
      <c r="BC659">
        <f t="shared" ca="1" si="172"/>
        <v>333</v>
      </c>
      <c r="BD659">
        <f t="shared" ca="1" si="171"/>
        <v>-17</v>
      </c>
      <c r="BE659">
        <f t="shared" ca="1" si="179"/>
        <v>322.12991576000002</v>
      </c>
      <c r="BF659">
        <f t="shared" ca="1" si="183"/>
        <v>321.62379728055731</v>
      </c>
      <c r="BG659">
        <f t="shared" ca="1" si="180"/>
        <v>327.37620271944269</v>
      </c>
      <c r="BH659" cm="1">
        <f t="array" aca="1" ref="BH659" ca="1">_xlfn.LET(_xlpm.rozsah, $J$3:$J$10001,_xlpm.podminka, (_xlpm.rozsah&gt;E659)*(ISNUMBER(_xlpm.rozsah)),_xlpm.indexy, IF(_xlpm.podminka, ROW(_xlpm.rozsah)-MIN(ROW(_xlpm.rozsah))+1),_xlpm.prvni, MIN(_xlpm.indexy),_xlpm.finalni, IF(_xlpm.prvni=1, 2, _xlpm.prvni),INDEX(_xlpm.rozsah, _xlpm.finalni))</f>
        <v>1900</v>
      </c>
      <c r="BI659" cm="1">
        <f t="array" aca="1" ref="BI659" ca="1">INDEX($J$3:$J$10001,MATCH(BH659,$J$3:$J$10004,0)-1)</f>
        <v>1800</v>
      </c>
      <c r="BJ659">
        <f t="shared" ca="1" si="173"/>
        <v>316</v>
      </c>
      <c r="BK659">
        <f t="shared" ca="1" si="173"/>
        <v>333</v>
      </c>
      <c r="BL659">
        <f t="shared" ca="1" si="184"/>
        <v>-17</v>
      </c>
      <c r="BM659">
        <f t="shared" ca="1" si="181"/>
        <v>321.62379728055731</v>
      </c>
    </row>
    <row r="660" spans="1:65" x14ac:dyDescent="0.25">
      <c r="A660" s="64">
        <v>657</v>
      </c>
      <c r="B660" s="64">
        <v>79</v>
      </c>
      <c r="C660" s="64">
        <v>71</v>
      </c>
      <c r="D660" s="18">
        <v>657</v>
      </c>
      <c r="E660" s="21">
        <f t="shared" ca="1" si="174"/>
        <v>1912.9814252969018</v>
      </c>
      <c r="F660" s="22">
        <f t="shared" ca="1" si="175"/>
        <v>222.88531008627197</v>
      </c>
      <c r="G660" s="23">
        <v>657</v>
      </c>
      <c r="H660" s="24">
        <f t="shared" ca="1" si="176"/>
        <v>1909.8867379999999</v>
      </c>
      <c r="I660" s="25">
        <f t="shared" ca="1" si="177"/>
        <v>223.23686656320001</v>
      </c>
      <c r="J660" s="155"/>
      <c r="K660" s="155"/>
      <c r="L660" s="129">
        <f t="shared" si="182"/>
        <v>0</v>
      </c>
      <c r="AX660">
        <f t="shared" ca="1" si="170"/>
        <v>314.41812192000003</v>
      </c>
      <c r="AY660">
        <f t="shared" ca="1" si="178"/>
        <v>301.58187807999997</v>
      </c>
      <c r="AZ660" cm="1">
        <f t="array" aca="1" ref="AZ660" ca="1">_xlfn.LET(_xlpm.rozsah, $J$3:$J$10001,_xlpm.podminka, (_xlpm.rozsah&gt;H660)*(ISNUMBER(_xlpm.rozsah)),_xlpm.indexy, IF(_xlpm.podminka, ROW(_xlpm.rozsah)-MIN(ROW(_xlpm.rozsah))+1),_xlpm.prvni, MIN(_xlpm.indexy),_xlpm.finalni, IF(_xlpm.prvni=1, 2, _xlpm.prvni),INDEX(_xlpm.rozsah, _xlpm.finalni))</f>
        <v>2000</v>
      </c>
      <c r="BA660" cm="1">
        <f t="array" aca="1" ref="BA660" ca="1">INDEX($J$3:$J$10001,MATCH(AZ660,$J$3:$J$10004,0)-1)</f>
        <v>1900</v>
      </c>
      <c r="BB660">
        <f t="shared" ca="1" si="172"/>
        <v>300</v>
      </c>
      <c r="BC660">
        <f t="shared" ca="1" si="172"/>
        <v>316</v>
      </c>
      <c r="BD660">
        <f t="shared" ca="1" si="171"/>
        <v>-16</v>
      </c>
      <c r="BE660">
        <f t="shared" ca="1" si="179"/>
        <v>314.41812192000003</v>
      </c>
      <c r="BF660">
        <f t="shared" ca="1" si="183"/>
        <v>313.92297195249574</v>
      </c>
      <c r="BG660">
        <f t="shared" ca="1" si="180"/>
        <v>302.07702804750426</v>
      </c>
      <c r="BH660" cm="1">
        <f t="array" aca="1" ref="BH660" ca="1">_xlfn.LET(_xlpm.rozsah, $J$3:$J$10001,_xlpm.podminka, (_xlpm.rozsah&gt;E660)*(ISNUMBER(_xlpm.rozsah)),_xlpm.indexy, IF(_xlpm.podminka, ROW(_xlpm.rozsah)-MIN(ROW(_xlpm.rozsah))+1),_xlpm.prvni, MIN(_xlpm.indexy),_xlpm.finalni, IF(_xlpm.prvni=1, 2, _xlpm.prvni),INDEX(_xlpm.rozsah, _xlpm.finalni))</f>
        <v>2000</v>
      </c>
      <c r="BI660" cm="1">
        <f t="array" aca="1" ref="BI660" ca="1">INDEX($J$3:$J$10001,MATCH(BH660,$J$3:$J$10004,0)-1)</f>
        <v>1900</v>
      </c>
      <c r="BJ660">
        <f t="shared" ca="1" si="173"/>
        <v>300</v>
      </c>
      <c r="BK660">
        <f t="shared" ca="1" si="173"/>
        <v>316</v>
      </c>
      <c r="BL660">
        <f t="shared" ca="1" si="184"/>
        <v>-16</v>
      </c>
      <c r="BM660">
        <f t="shared" ca="1" si="181"/>
        <v>313.92297195249574</v>
      </c>
    </row>
    <row r="661" spans="1:65" x14ac:dyDescent="0.25">
      <c r="A661" s="64">
        <v>658</v>
      </c>
      <c r="B661" s="64">
        <v>78</v>
      </c>
      <c r="C661" s="64">
        <v>71</v>
      </c>
      <c r="D661" s="18">
        <v>658</v>
      </c>
      <c r="E661" s="21">
        <f t="shared" ca="1" si="174"/>
        <v>1897.6272300399792</v>
      </c>
      <c r="F661" s="22">
        <f t="shared" ca="1" si="175"/>
        <v>224.64639333417449</v>
      </c>
      <c r="G661" s="28">
        <v>658</v>
      </c>
      <c r="H661" s="24">
        <f t="shared" ca="1" si="176"/>
        <v>1894.5717159999999</v>
      </c>
      <c r="I661" s="25">
        <f t="shared" ca="1" si="177"/>
        <v>225.01519387880001</v>
      </c>
      <c r="J661" s="155"/>
      <c r="K661" s="155"/>
      <c r="L661" s="129">
        <f t="shared" si="182"/>
        <v>0</v>
      </c>
      <c r="AX661">
        <f t="shared" ca="1" si="170"/>
        <v>316.92280828000003</v>
      </c>
      <c r="AY661">
        <f t="shared" ca="1" si="178"/>
        <v>332.07719171999997</v>
      </c>
      <c r="AZ661" cm="1">
        <f t="array" aca="1" ref="AZ661" ca="1">_xlfn.LET(_xlpm.rozsah, $J$3:$J$10001,_xlpm.podminka, (_xlpm.rozsah&gt;H661)*(ISNUMBER(_xlpm.rozsah)),_xlpm.indexy, IF(_xlpm.podminka, ROW(_xlpm.rozsah)-MIN(ROW(_xlpm.rozsah))+1),_xlpm.prvni, MIN(_xlpm.indexy),_xlpm.finalni, IF(_xlpm.prvni=1, 2, _xlpm.prvni),INDEX(_xlpm.rozsah, _xlpm.finalni))</f>
        <v>1900</v>
      </c>
      <c r="BA661" cm="1">
        <f t="array" aca="1" ref="BA661" ca="1">INDEX($J$3:$J$10001,MATCH(AZ661,$J$3:$J$10004,0)-1)</f>
        <v>1800</v>
      </c>
      <c r="BB661">
        <f t="shared" ca="1" si="172"/>
        <v>316</v>
      </c>
      <c r="BC661">
        <f t="shared" ca="1" si="172"/>
        <v>333</v>
      </c>
      <c r="BD661">
        <f t="shared" ca="1" si="171"/>
        <v>-17</v>
      </c>
      <c r="BE661">
        <f t="shared" ca="1" si="179"/>
        <v>316.92280828000003</v>
      </c>
      <c r="BF661">
        <f t="shared" ca="1" si="183"/>
        <v>316.40337089320354</v>
      </c>
      <c r="BG661">
        <f t="shared" ca="1" si="180"/>
        <v>332.59662910679646</v>
      </c>
      <c r="BH661" cm="1">
        <f t="array" aca="1" ref="BH661" ca="1">_xlfn.LET(_xlpm.rozsah, $J$3:$J$10001,_xlpm.podminka, (_xlpm.rozsah&gt;E661)*(ISNUMBER(_xlpm.rozsah)),_xlpm.indexy, IF(_xlpm.podminka, ROW(_xlpm.rozsah)-MIN(ROW(_xlpm.rozsah))+1),_xlpm.prvni, MIN(_xlpm.indexy),_xlpm.finalni, IF(_xlpm.prvni=1, 2, _xlpm.prvni),INDEX(_xlpm.rozsah, _xlpm.finalni))</f>
        <v>1900</v>
      </c>
      <c r="BI661" cm="1">
        <f t="array" aca="1" ref="BI661" ca="1">INDEX($J$3:$J$10001,MATCH(BH661,$J$3:$J$10004,0)-1)</f>
        <v>1800</v>
      </c>
      <c r="BJ661">
        <f t="shared" ca="1" si="173"/>
        <v>316</v>
      </c>
      <c r="BK661">
        <f t="shared" ca="1" si="173"/>
        <v>333</v>
      </c>
      <c r="BL661">
        <f t="shared" ca="1" si="184"/>
        <v>-17</v>
      </c>
      <c r="BM661">
        <f t="shared" ca="1" si="181"/>
        <v>316.40337089320354</v>
      </c>
    </row>
    <row r="662" spans="1:65" x14ac:dyDescent="0.25">
      <c r="A662" s="64">
        <v>659</v>
      </c>
      <c r="B662" s="64">
        <v>81</v>
      </c>
      <c r="C662" s="64">
        <v>70</v>
      </c>
      <c r="D662" s="18">
        <v>659</v>
      </c>
      <c r="E662" s="21">
        <f t="shared" ca="1" si="174"/>
        <v>1943.6898158107474</v>
      </c>
      <c r="F662" s="22">
        <f t="shared" ca="1" si="175"/>
        <v>216.30674062919627</v>
      </c>
      <c r="G662" s="23">
        <v>659</v>
      </c>
      <c r="H662" s="24">
        <f t="shared" ca="1" si="176"/>
        <v>1940.5167819999999</v>
      </c>
      <c r="I662" s="25">
        <f t="shared" ca="1" si="177"/>
        <v>216.66212041599999</v>
      </c>
      <c r="J662" s="155"/>
      <c r="K662" s="155"/>
      <c r="L662" s="129">
        <f t="shared" si="182"/>
        <v>0</v>
      </c>
      <c r="AX662">
        <f t="shared" ca="1" si="170"/>
        <v>309.51731488000001</v>
      </c>
      <c r="AY662">
        <f t="shared" ca="1" si="178"/>
        <v>306.48268511999999</v>
      </c>
      <c r="AZ662" cm="1">
        <f t="array" aca="1" ref="AZ662" ca="1">_xlfn.LET(_xlpm.rozsah, $J$3:$J$10001,_xlpm.podminka, (_xlpm.rozsah&gt;H662)*(ISNUMBER(_xlpm.rozsah)),_xlpm.indexy, IF(_xlpm.podminka, ROW(_xlpm.rozsah)-MIN(ROW(_xlpm.rozsah))+1),_xlpm.prvni, MIN(_xlpm.indexy),_xlpm.finalni, IF(_xlpm.prvni=1, 2, _xlpm.prvni),INDEX(_xlpm.rozsah, _xlpm.finalni))</f>
        <v>2000</v>
      </c>
      <c r="BA662" cm="1">
        <f t="array" aca="1" ref="BA662" ca="1">INDEX($J$3:$J$10001,MATCH(AZ662,$J$3:$J$10004,0)-1)</f>
        <v>1900</v>
      </c>
      <c r="BB662">
        <f t="shared" ca="1" si="172"/>
        <v>300</v>
      </c>
      <c r="BC662">
        <f t="shared" ca="1" si="172"/>
        <v>316</v>
      </c>
      <c r="BD662">
        <f t="shared" ca="1" si="171"/>
        <v>-16</v>
      </c>
      <c r="BE662">
        <f t="shared" ca="1" si="179"/>
        <v>309.51731488000001</v>
      </c>
      <c r="BF662">
        <f t="shared" ca="1" si="183"/>
        <v>309.0096294702804</v>
      </c>
      <c r="BG662">
        <f t="shared" ca="1" si="180"/>
        <v>306.9903705297196</v>
      </c>
      <c r="BH662" cm="1">
        <f t="array" aca="1" ref="BH662" ca="1">_xlfn.LET(_xlpm.rozsah, $J$3:$J$10001,_xlpm.podminka, (_xlpm.rozsah&gt;E662)*(ISNUMBER(_xlpm.rozsah)),_xlpm.indexy, IF(_xlpm.podminka, ROW(_xlpm.rozsah)-MIN(ROW(_xlpm.rozsah))+1),_xlpm.prvni, MIN(_xlpm.indexy),_xlpm.finalni, IF(_xlpm.prvni=1, 2, _xlpm.prvni),INDEX(_xlpm.rozsah, _xlpm.finalni))</f>
        <v>2000</v>
      </c>
      <c r="BI662" cm="1">
        <f t="array" aca="1" ref="BI662" ca="1">INDEX($J$3:$J$10001,MATCH(BH662,$J$3:$J$10004,0)-1)</f>
        <v>1900</v>
      </c>
      <c r="BJ662">
        <f t="shared" ca="1" si="173"/>
        <v>300</v>
      </c>
      <c r="BK662">
        <f t="shared" ca="1" si="173"/>
        <v>316</v>
      </c>
      <c r="BL662">
        <f t="shared" ca="1" si="184"/>
        <v>-16</v>
      </c>
      <c r="BM662">
        <f t="shared" ca="1" si="181"/>
        <v>309.0096294702804</v>
      </c>
    </row>
    <row r="663" spans="1:65" x14ac:dyDescent="0.25">
      <c r="A663" s="64">
        <v>660</v>
      </c>
      <c r="B663" s="64">
        <v>83</v>
      </c>
      <c r="C663" s="64">
        <v>72</v>
      </c>
      <c r="D663" s="18">
        <v>660</v>
      </c>
      <c r="E663" s="21">
        <f t="shared" ca="1" si="174"/>
        <v>1974.398206324593</v>
      </c>
      <c r="F663" s="22">
        <f t="shared" ca="1" si="175"/>
        <v>218.94932663140688</v>
      </c>
      <c r="G663" s="28">
        <v>660</v>
      </c>
      <c r="H663" s="24">
        <f t="shared" ca="1" si="176"/>
        <v>1971.1468259999999</v>
      </c>
      <c r="I663" s="25">
        <f t="shared" ca="1" si="177"/>
        <v>219.32388564479999</v>
      </c>
      <c r="J663" s="155"/>
      <c r="K663" s="155"/>
      <c r="L663" s="129">
        <f t="shared" si="182"/>
        <v>0</v>
      </c>
      <c r="AX663">
        <f t="shared" ca="1" si="170"/>
        <v>304.61650784</v>
      </c>
      <c r="AY663">
        <f t="shared" ca="1" si="178"/>
        <v>311.38349216</v>
      </c>
      <c r="AZ663" cm="1">
        <f t="array" aca="1" ref="AZ663" ca="1">_xlfn.LET(_xlpm.rozsah, $J$3:$J$10001,_xlpm.podminka, (_xlpm.rozsah&gt;H663)*(ISNUMBER(_xlpm.rozsah)),_xlpm.indexy, IF(_xlpm.podminka, ROW(_xlpm.rozsah)-MIN(ROW(_xlpm.rozsah))+1),_xlpm.prvni, MIN(_xlpm.indexy),_xlpm.finalni, IF(_xlpm.prvni=1, 2, _xlpm.prvni),INDEX(_xlpm.rozsah, _xlpm.finalni))</f>
        <v>2000</v>
      </c>
      <c r="BA663" cm="1">
        <f t="array" aca="1" ref="BA663" ca="1">INDEX($J$3:$J$10001,MATCH(AZ663,$J$3:$J$10004,0)-1)</f>
        <v>1900</v>
      </c>
      <c r="BB663">
        <f t="shared" ca="1" si="172"/>
        <v>300</v>
      </c>
      <c r="BC663">
        <f t="shared" ca="1" si="172"/>
        <v>316</v>
      </c>
      <c r="BD663">
        <f t="shared" ca="1" si="171"/>
        <v>-16</v>
      </c>
      <c r="BE663">
        <f t="shared" ca="1" si="179"/>
        <v>304.61650784</v>
      </c>
      <c r="BF663">
        <f t="shared" ca="1" si="183"/>
        <v>304.09628698806512</v>
      </c>
      <c r="BG663">
        <f t="shared" ca="1" si="180"/>
        <v>311.90371301193488</v>
      </c>
      <c r="BH663" cm="1">
        <f t="array" aca="1" ref="BH663" ca="1">_xlfn.LET(_xlpm.rozsah, $J$3:$J$10001,_xlpm.podminka, (_xlpm.rozsah&gt;E663)*(ISNUMBER(_xlpm.rozsah)),_xlpm.indexy, IF(_xlpm.podminka, ROW(_xlpm.rozsah)-MIN(ROW(_xlpm.rozsah))+1),_xlpm.prvni, MIN(_xlpm.indexy),_xlpm.finalni, IF(_xlpm.prvni=1, 2, _xlpm.prvni),INDEX(_xlpm.rozsah, _xlpm.finalni))</f>
        <v>2000</v>
      </c>
      <c r="BI663" cm="1">
        <f t="array" aca="1" ref="BI663" ca="1">INDEX($J$3:$J$10001,MATCH(BH663,$J$3:$J$10004,0)-1)</f>
        <v>1900</v>
      </c>
      <c r="BJ663">
        <f t="shared" ca="1" si="173"/>
        <v>300</v>
      </c>
      <c r="BK663">
        <f t="shared" ca="1" si="173"/>
        <v>316</v>
      </c>
      <c r="BL663">
        <f t="shared" ca="1" si="184"/>
        <v>-16</v>
      </c>
      <c r="BM663">
        <f t="shared" ca="1" si="181"/>
        <v>304.09628698806512</v>
      </c>
    </row>
    <row r="664" spans="1:65" x14ac:dyDescent="0.25">
      <c r="A664" s="64">
        <v>661</v>
      </c>
      <c r="B664" s="64">
        <v>84</v>
      </c>
      <c r="C664" s="64">
        <v>71</v>
      </c>
      <c r="D664" s="18">
        <v>661</v>
      </c>
      <c r="E664" s="21">
        <f t="shared" ca="1" si="174"/>
        <v>1989.7524015815159</v>
      </c>
      <c r="F664" s="22">
        <f t="shared" ca="1" si="175"/>
        <v>214.16412718033982</v>
      </c>
      <c r="G664" s="23">
        <v>661</v>
      </c>
      <c r="H664" s="24">
        <f t="shared" ca="1" si="176"/>
        <v>1986.4618479999999</v>
      </c>
      <c r="I664" s="25">
        <f t="shared" ca="1" si="177"/>
        <v>214.53793406720001</v>
      </c>
      <c r="J664" s="155"/>
      <c r="K664" s="155"/>
      <c r="L664" s="129">
        <f t="shared" si="182"/>
        <v>0</v>
      </c>
      <c r="AX664">
        <f t="shared" ca="1" si="170"/>
        <v>302.16610431999999</v>
      </c>
      <c r="AY664">
        <f t="shared" ca="1" si="178"/>
        <v>313.83389568000001</v>
      </c>
      <c r="AZ664" cm="1">
        <f t="array" aca="1" ref="AZ664" ca="1">_xlfn.LET(_xlpm.rozsah, $J$3:$J$10001,_xlpm.podminka, (_xlpm.rozsah&gt;H664)*(ISNUMBER(_xlpm.rozsah)),_xlpm.indexy, IF(_xlpm.podminka, ROW(_xlpm.rozsah)-MIN(ROW(_xlpm.rozsah))+1),_xlpm.prvni, MIN(_xlpm.indexy),_xlpm.finalni, IF(_xlpm.prvni=1, 2, _xlpm.prvni),INDEX(_xlpm.rozsah, _xlpm.finalni))</f>
        <v>2000</v>
      </c>
      <c r="BA664" cm="1">
        <f t="array" aca="1" ref="BA664" ca="1">INDEX($J$3:$J$10001,MATCH(AZ664,$J$3:$J$10004,0)-1)</f>
        <v>1900</v>
      </c>
      <c r="BB664">
        <f t="shared" ca="1" si="172"/>
        <v>300</v>
      </c>
      <c r="BC664">
        <f t="shared" ca="1" si="172"/>
        <v>316</v>
      </c>
      <c r="BD664">
        <f t="shared" ca="1" si="171"/>
        <v>-16</v>
      </c>
      <c r="BE664">
        <f t="shared" ca="1" si="179"/>
        <v>302.16610431999999</v>
      </c>
      <c r="BF664">
        <f t="shared" ca="1" si="183"/>
        <v>301.63961574695747</v>
      </c>
      <c r="BG664">
        <f t="shared" ca="1" si="180"/>
        <v>314.36038425304253</v>
      </c>
      <c r="BH664" cm="1">
        <f t="array" aca="1" ref="BH664" ca="1">_xlfn.LET(_xlpm.rozsah, $J$3:$J$10001,_xlpm.podminka, (_xlpm.rozsah&gt;E664)*(ISNUMBER(_xlpm.rozsah)),_xlpm.indexy, IF(_xlpm.podminka, ROW(_xlpm.rozsah)-MIN(ROW(_xlpm.rozsah))+1),_xlpm.prvni, MIN(_xlpm.indexy),_xlpm.finalni, IF(_xlpm.prvni=1, 2, _xlpm.prvni),INDEX(_xlpm.rozsah, _xlpm.finalni))</f>
        <v>2000</v>
      </c>
      <c r="BI664" cm="1">
        <f t="array" aca="1" ref="BI664" ca="1">INDEX($J$3:$J$10001,MATCH(BH664,$J$3:$J$10004,0)-1)</f>
        <v>1900</v>
      </c>
      <c r="BJ664">
        <f t="shared" ca="1" si="173"/>
        <v>300</v>
      </c>
      <c r="BK664">
        <f t="shared" ca="1" si="173"/>
        <v>316</v>
      </c>
      <c r="BL664">
        <f t="shared" ca="1" si="184"/>
        <v>-16</v>
      </c>
      <c r="BM664">
        <f t="shared" ca="1" si="181"/>
        <v>301.63961574695747</v>
      </c>
    </row>
    <row r="665" spans="1:65" x14ac:dyDescent="0.25">
      <c r="A665" s="64">
        <v>662</v>
      </c>
      <c r="B665" s="64">
        <v>86</v>
      </c>
      <c r="C665" s="64">
        <v>71</v>
      </c>
      <c r="D665" s="18">
        <v>662</v>
      </c>
      <c r="E665" s="21">
        <f t="shared" ca="1" si="174"/>
        <v>2020.4607920953615</v>
      </c>
      <c r="F665" s="22">
        <f t="shared" ca="1" si="175"/>
        <v>210.09456752245868</v>
      </c>
      <c r="G665" s="28">
        <v>662</v>
      </c>
      <c r="H665" s="24">
        <f t="shared" ca="1" si="176"/>
        <v>2017.0918919999999</v>
      </c>
      <c r="I665" s="25">
        <f t="shared" ca="1" si="177"/>
        <v>210.57295133600002</v>
      </c>
      <c r="J665" s="155"/>
      <c r="K665" s="155"/>
      <c r="L665" s="129">
        <f t="shared" si="182"/>
        <v>0</v>
      </c>
      <c r="AX665">
        <f t="shared" ca="1" si="170"/>
        <v>296.58162160000001</v>
      </c>
      <c r="AY665">
        <f t="shared" ca="1" si="178"/>
        <v>283.41837839999999</v>
      </c>
      <c r="AZ665" cm="1">
        <f t="array" aca="1" ref="AZ665" ca="1">_xlfn.LET(_xlpm.rozsah, $J$3:$J$10001,_xlpm.podminka, (_xlpm.rozsah&gt;H665)*(ISNUMBER(_xlpm.rozsah)),_xlpm.indexy, IF(_xlpm.podminka, ROW(_xlpm.rozsah)-MIN(ROW(_xlpm.rozsah))+1),_xlpm.prvni, MIN(_xlpm.indexy),_xlpm.finalni, IF(_xlpm.prvni=1, 2, _xlpm.prvni),INDEX(_xlpm.rozsah, _xlpm.finalni))</f>
        <v>2100</v>
      </c>
      <c r="BA665" cm="1">
        <f t="array" aca="1" ref="BA665" ca="1">INDEX($J$3:$J$10001,MATCH(AZ665,$J$3:$J$10004,0)-1)</f>
        <v>2000</v>
      </c>
      <c r="BB665">
        <f t="shared" ca="1" si="172"/>
        <v>280</v>
      </c>
      <c r="BC665">
        <f t="shared" ca="1" si="172"/>
        <v>300</v>
      </c>
      <c r="BD665">
        <f t="shared" ca="1" si="171"/>
        <v>-20</v>
      </c>
      <c r="BE665">
        <f t="shared" ca="1" si="179"/>
        <v>296.58162160000001</v>
      </c>
      <c r="BF665">
        <f t="shared" ca="1" si="183"/>
        <v>295.90784158092771</v>
      </c>
      <c r="BG665">
        <f t="shared" ca="1" si="180"/>
        <v>284.09215841907229</v>
      </c>
      <c r="BH665" cm="1">
        <f t="array" aca="1" ref="BH665" ca="1">_xlfn.LET(_xlpm.rozsah, $J$3:$J$10001,_xlpm.podminka, (_xlpm.rozsah&gt;E665)*(ISNUMBER(_xlpm.rozsah)),_xlpm.indexy, IF(_xlpm.podminka, ROW(_xlpm.rozsah)-MIN(ROW(_xlpm.rozsah))+1),_xlpm.prvni, MIN(_xlpm.indexy),_xlpm.finalni, IF(_xlpm.prvni=1, 2, _xlpm.prvni),INDEX(_xlpm.rozsah, _xlpm.finalni))</f>
        <v>2100</v>
      </c>
      <c r="BI665" cm="1">
        <f t="array" aca="1" ref="BI665" ca="1">INDEX($J$3:$J$10001,MATCH(BH665,$J$3:$J$10004,0)-1)</f>
        <v>2000</v>
      </c>
      <c r="BJ665">
        <f t="shared" ca="1" si="173"/>
        <v>280</v>
      </c>
      <c r="BK665">
        <f t="shared" ca="1" si="173"/>
        <v>300</v>
      </c>
      <c r="BL665">
        <f t="shared" ca="1" si="184"/>
        <v>-20</v>
      </c>
      <c r="BM665">
        <f t="shared" ca="1" si="181"/>
        <v>295.90784158092771</v>
      </c>
    </row>
    <row r="666" spans="1:65" x14ac:dyDescent="0.25">
      <c r="A666" s="64">
        <v>663</v>
      </c>
      <c r="B666" s="64">
        <v>87</v>
      </c>
      <c r="C666" s="64">
        <v>71</v>
      </c>
      <c r="D666" s="18">
        <v>663</v>
      </c>
      <c r="E666" s="21">
        <f t="shared" ca="1" si="174"/>
        <v>2035.8149873522843</v>
      </c>
      <c r="F666" s="22">
        <f t="shared" ca="1" si="175"/>
        <v>207.91427179597565</v>
      </c>
      <c r="G666" s="23">
        <v>663</v>
      </c>
      <c r="H666" s="24">
        <f t="shared" ca="1" si="176"/>
        <v>2032.4069139999999</v>
      </c>
      <c r="I666" s="25">
        <f t="shared" ca="1" si="177"/>
        <v>208.39821821199999</v>
      </c>
      <c r="J666" s="155"/>
      <c r="K666" s="155"/>
      <c r="L666" s="129">
        <f t="shared" si="182"/>
        <v>0</v>
      </c>
      <c r="AX666">
        <f t="shared" ca="1" si="170"/>
        <v>293.51861719999999</v>
      </c>
      <c r="AY666">
        <f t="shared" ca="1" si="178"/>
        <v>286.48138280000001</v>
      </c>
      <c r="AZ666" cm="1">
        <f t="array" aca="1" ref="AZ666" ca="1">_xlfn.LET(_xlpm.rozsah, $J$3:$J$10001,_xlpm.podminka, (_xlpm.rozsah&gt;H666)*(ISNUMBER(_xlpm.rozsah)),_xlpm.indexy, IF(_xlpm.podminka, ROW(_xlpm.rozsah)-MIN(ROW(_xlpm.rozsah))+1),_xlpm.prvni, MIN(_xlpm.indexy),_xlpm.finalni, IF(_xlpm.prvni=1, 2, _xlpm.prvni),INDEX(_xlpm.rozsah, _xlpm.finalni))</f>
        <v>2100</v>
      </c>
      <c r="BA666" cm="1">
        <f t="array" aca="1" ref="BA666" ca="1">INDEX($J$3:$J$10001,MATCH(AZ666,$J$3:$J$10004,0)-1)</f>
        <v>2000</v>
      </c>
      <c r="BB666">
        <f t="shared" ca="1" si="172"/>
        <v>280</v>
      </c>
      <c r="BC666">
        <f t="shared" ca="1" si="172"/>
        <v>300</v>
      </c>
      <c r="BD666">
        <f t="shared" ca="1" si="171"/>
        <v>-20</v>
      </c>
      <c r="BE666">
        <f t="shared" ca="1" si="179"/>
        <v>293.51861719999999</v>
      </c>
      <c r="BF666">
        <f t="shared" ca="1" si="183"/>
        <v>292.83700252954316</v>
      </c>
      <c r="BG666">
        <f t="shared" ca="1" si="180"/>
        <v>287.16299747045684</v>
      </c>
      <c r="BH666" cm="1">
        <f t="array" aca="1" ref="BH666" ca="1">_xlfn.LET(_xlpm.rozsah, $J$3:$J$10001,_xlpm.podminka, (_xlpm.rozsah&gt;E666)*(ISNUMBER(_xlpm.rozsah)),_xlpm.indexy, IF(_xlpm.podminka, ROW(_xlpm.rozsah)-MIN(ROW(_xlpm.rozsah))+1),_xlpm.prvni, MIN(_xlpm.indexy),_xlpm.finalni, IF(_xlpm.prvni=1, 2, _xlpm.prvni),INDEX(_xlpm.rozsah, _xlpm.finalni))</f>
        <v>2100</v>
      </c>
      <c r="BI666" cm="1">
        <f t="array" aca="1" ref="BI666" ca="1">INDEX($J$3:$J$10001,MATCH(BH666,$J$3:$J$10004,0)-1)</f>
        <v>2000</v>
      </c>
      <c r="BJ666">
        <f t="shared" ca="1" si="173"/>
        <v>280</v>
      </c>
      <c r="BK666">
        <f t="shared" ca="1" si="173"/>
        <v>300</v>
      </c>
      <c r="BL666">
        <f t="shared" ca="1" si="184"/>
        <v>-20</v>
      </c>
      <c r="BM666">
        <f t="shared" ca="1" si="181"/>
        <v>292.83700252954316</v>
      </c>
    </row>
    <row r="667" spans="1:65" x14ac:dyDescent="0.25">
      <c r="A667" s="64">
        <v>664</v>
      </c>
      <c r="B667" s="64">
        <v>92</v>
      </c>
      <c r="C667" s="64">
        <v>72</v>
      </c>
      <c r="D667" s="18">
        <v>664</v>
      </c>
      <c r="E667" s="21">
        <f t="shared" ca="1" si="174"/>
        <v>2112.5859636368987</v>
      </c>
      <c r="F667" s="22">
        <f t="shared" ca="1" si="175"/>
        <v>198.42833716350154</v>
      </c>
      <c r="G667" s="28">
        <v>664</v>
      </c>
      <c r="H667" s="24">
        <f t="shared" ca="1" si="176"/>
        <v>2108.9820239999999</v>
      </c>
      <c r="I667" s="25">
        <f t="shared" ca="1" si="177"/>
        <v>199.33652995200001</v>
      </c>
      <c r="J667" s="155"/>
      <c r="K667" s="155"/>
      <c r="L667" s="129">
        <f t="shared" si="182"/>
        <v>0</v>
      </c>
      <c r="AX667">
        <f t="shared" ca="1" si="170"/>
        <v>276.85629160000002</v>
      </c>
      <c r="AY667">
        <f t="shared" ca="1" si="178"/>
        <v>248.14370839999998</v>
      </c>
      <c r="AZ667" cm="1">
        <f t="array" aca="1" ref="AZ667" ca="1">_xlfn.LET(_xlpm.rozsah, $J$3:$J$10001,_xlpm.podminka, (_xlpm.rozsah&gt;H667)*(ISNUMBER(_xlpm.rozsah)),_xlpm.indexy, IF(_xlpm.podminka, ROW(_xlpm.rozsah)-MIN(ROW(_xlpm.rozsah))+1),_xlpm.prvni, MIN(_xlpm.indexy),_xlpm.finalni, IF(_xlpm.prvni=1, 2, _xlpm.prvni),INDEX(_xlpm.rozsah, _xlpm.finalni))</f>
        <v>2200</v>
      </c>
      <c r="BA667" cm="1">
        <f t="array" aca="1" ref="BA667" ca="1">INDEX($J$3:$J$10001,MATCH(AZ667,$J$3:$J$10004,0)-1)</f>
        <v>2100</v>
      </c>
      <c r="BB667">
        <f t="shared" ca="1" si="172"/>
        <v>245</v>
      </c>
      <c r="BC667">
        <f t="shared" ca="1" si="172"/>
        <v>280</v>
      </c>
      <c r="BD667">
        <f t="shared" ca="1" si="171"/>
        <v>-35</v>
      </c>
      <c r="BE667">
        <f t="shared" ca="1" si="179"/>
        <v>276.85629160000002</v>
      </c>
      <c r="BF667">
        <f t="shared" ca="1" si="183"/>
        <v>275.59491272708544</v>
      </c>
      <c r="BG667">
        <f t="shared" ca="1" si="180"/>
        <v>249.40508727291453</v>
      </c>
      <c r="BH667" cm="1">
        <f t="array" aca="1" ref="BH667" ca="1">_xlfn.LET(_xlpm.rozsah, $J$3:$J$10001,_xlpm.podminka, (_xlpm.rozsah&gt;E667)*(ISNUMBER(_xlpm.rozsah)),_xlpm.indexy, IF(_xlpm.podminka, ROW(_xlpm.rozsah)-MIN(ROW(_xlpm.rozsah))+1),_xlpm.prvni, MIN(_xlpm.indexy),_xlpm.finalni, IF(_xlpm.prvni=1, 2, _xlpm.prvni),INDEX(_xlpm.rozsah, _xlpm.finalni))</f>
        <v>2200</v>
      </c>
      <c r="BI667" cm="1">
        <f t="array" aca="1" ref="BI667" ca="1">INDEX($J$3:$J$10001,MATCH(BH667,$J$3:$J$10004,0)-1)</f>
        <v>2100</v>
      </c>
      <c r="BJ667">
        <f t="shared" ca="1" si="173"/>
        <v>245</v>
      </c>
      <c r="BK667">
        <f t="shared" ca="1" si="173"/>
        <v>280</v>
      </c>
      <c r="BL667">
        <f t="shared" ca="1" si="184"/>
        <v>-35</v>
      </c>
      <c r="BM667">
        <f t="shared" ca="1" si="181"/>
        <v>275.59491272708544</v>
      </c>
    </row>
    <row r="668" spans="1:65" x14ac:dyDescent="0.25">
      <c r="A668" s="64">
        <v>665</v>
      </c>
      <c r="B668" s="64">
        <v>91</v>
      </c>
      <c r="C668" s="64">
        <v>72</v>
      </c>
      <c r="D668" s="18">
        <v>665</v>
      </c>
      <c r="E668" s="21">
        <f t="shared" ca="1" si="174"/>
        <v>2097.2317683799756</v>
      </c>
      <c r="F668" s="22">
        <f t="shared" ca="1" si="175"/>
        <v>201.99862535328353</v>
      </c>
      <c r="G668" s="23">
        <v>665</v>
      </c>
      <c r="H668" s="24">
        <f t="shared" ca="1" si="176"/>
        <v>2093.6670020000001</v>
      </c>
      <c r="I668" s="25">
        <f t="shared" ca="1" si="177"/>
        <v>202.51195171199998</v>
      </c>
      <c r="J668" s="155"/>
      <c r="K668" s="155"/>
      <c r="L668" s="129">
        <f t="shared" si="182"/>
        <v>0</v>
      </c>
      <c r="AX668">
        <f t="shared" ref="AX668:AX731" ca="1" si="185">IF(BD668&lt;0, BE668, AY668)</f>
        <v>281.26659959999995</v>
      </c>
      <c r="AY668">
        <f t="shared" ca="1" si="178"/>
        <v>298.73340040000005</v>
      </c>
      <c r="AZ668" cm="1">
        <f t="array" aca="1" ref="AZ668" ca="1">_xlfn.LET(_xlpm.rozsah, $J$3:$J$10001,_xlpm.podminka, (_xlpm.rozsah&gt;H668)*(ISNUMBER(_xlpm.rozsah)),_xlpm.indexy, IF(_xlpm.podminka, ROW(_xlpm.rozsah)-MIN(ROW(_xlpm.rozsah))+1),_xlpm.prvni, MIN(_xlpm.indexy),_xlpm.finalni, IF(_xlpm.prvni=1, 2, _xlpm.prvni),INDEX(_xlpm.rozsah, _xlpm.finalni))</f>
        <v>2100</v>
      </c>
      <c r="BA668" cm="1">
        <f t="array" aca="1" ref="BA668" ca="1">INDEX($J$3:$J$10001,MATCH(AZ668,$J$3:$J$10004,0)-1)</f>
        <v>2000</v>
      </c>
      <c r="BB668">
        <f t="shared" ca="1" si="172"/>
        <v>280</v>
      </c>
      <c r="BC668">
        <f t="shared" ca="1" si="172"/>
        <v>300</v>
      </c>
      <c r="BD668">
        <f t="shared" ref="BD668:BD731" ca="1" si="186">BB668-BC668</f>
        <v>-20</v>
      </c>
      <c r="BE668">
        <f t="shared" ca="1" si="179"/>
        <v>281.26659959999995</v>
      </c>
      <c r="BF668">
        <f t="shared" ca="1" si="183"/>
        <v>280.55364632400489</v>
      </c>
      <c r="BG668">
        <f t="shared" ca="1" si="180"/>
        <v>299.44635367599511</v>
      </c>
      <c r="BH668" cm="1">
        <f t="array" aca="1" ref="BH668" ca="1">_xlfn.LET(_xlpm.rozsah, $J$3:$J$10001,_xlpm.podminka, (_xlpm.rozsah&gt;E668)*(ISNUMBER(_xlpm.rozsah)),_xlpm.indexy, IF(_xlpm.podminka, ROW(_xlpm.rozsah)-MIN(ROW(_xlpm.rozsah))+1),_xlpm.prvni, MIN(_xlpm.indexy),_xlpm.finalni, IF(_xlpm.prvni=1, 2, _xlpm.prvni),INDEX(_xlpm.rozsah, _xlpm.finalni))</f>
        <v>2100</v>
      </c>
      <c r="BI668" cm="1">
        <f t="array" aca="1" ref="BI668" ca="1">INDEX($J$3:$J$10001,MATCH(BH668,$J$3:$J$10004,0)-1)</f>
        <v>2000</v>
      </c>
      <c r="BJ668">
        <f t="shared" ca="1" si="173"/>
        <v>280</v>
      </c>
      <c r="BK668">
        <f t="shared" ca="1" si="173"/>
        <v>300</v>
      </c>
      <c r="BL668">
        <f t="shared" ca="1" si="184"/>
        <v>-20</v>
      </c>
      <c r="BM668">
        <f t="shared" ca="1" si="181"/>
        <v>280.55364632400489</v>
      </c>
    </row>
    <row r="669" spans="1:65" x14ac:dyDescent="0.25">
      <c r="A669" s="64">
        <v>666</v>
      </c>
      <c r="B669" s="64">
        <v>90</v>
      </c>
      <c r="C669" s="64">
        <v>71</v>
      </c>
      <c r="D669" s="18">
        <v>666</v>
      </c>
      <c r="E669" s="21">
        <f t="shared" ca="1" si="174"/>
        <v>2081.8775731230526</v>
      </c>
      <c r="F669" s="22">
        <f t="shared" ca="1" si="175"/>
        <v>201.37338461652652</v>
      </c>
      <c r="G669" s="28">
        <v>666</v>
      </c>
      <c r="H669" s="24">
        <f t="shared" ca="1" si="176"/>
        <v>2078.3519799999999</v>
      </c>
      <c r="I669" s="25">
        <f t="shared" ca="1" si="177"/>
        <v>201.87401884000002</v>
      </c>
      <c r="J669" s="155"/>
      <c r="K669" s="155"/>
      <c r="L669" s="129">
        <f t="shared" si="182"/>
        <v>0</v>
      </c>
      <c r="AX669">
        <f t="shared" ca="1" si="185"/>
        <v>284.32960400000002</v>
      </c>
      <c r="AY669">
        <f t="shared" ca="1" si="178"/>
        <v>295.67039599999998</v>
      </c>
      <c r="AZ669" cm="1">
        <f t="array" aca="1" ref="AZ669" ca="1">_xlfn.LET(_xlpm.rozsah, $J$3:$J$10001,_xlpm.podminka, (_xlpm.rozsah&gt;H669)*(ISNUMBER(_xlpm.rozsah)),_xlpm.indexy, IF(_xlpm.podminka, ROW(_xlpm.rozsah)-MIN(ROW(_xlpm.rozsah))+1),_xlpm.prvni, MIN(_xlpm.indexy),_xlpm.finalni, IF(_xlpm.prvni=1, 2, _xlpm.prvni),INDEX(_xlpm.rozsah, _xlpm.finalni))</f>
        <v>2100</v>
      </c>
      <c r="BA669" cm="1">
        <f t="array" aca="1" ref="BA669" ca="1">INDEX($J$3:$J$10001,MATCH(AZ669,$J$3:$J$10004,0)-1)</f>
        <v>2000</v>
      </c>
      <c r="BB669">
        <f t="shared" ca="1" si="172"/>
        <v>280</v>
      </c>
      <c r="BC669">
        <f t="shared" ca="1" si="172"/>
        <v>300</v>
      </c>
      <c r="BD669">
        <f t="shared" ca="1" si="186"/>
        <v>-20</v>
      </c>
      <c r="BE669">
        <f t="shared" ca="1" si="179"/>
        <v>284.32960400000002</v>
      </c>
      <c r="BF669">
        <f t="shared" ca="1" si="183"/>
        <v>283.6244853753895</v>
      </c>
      <c r="BG669">
        <f t="shared" ca="1" si="180"/>
        <v>296.3755146246105</v>
      </c>
      <c r="BH669" cm="1">
        <f t="array" aca="1" ref="BH669" ca="1">_xlfn.LET(_xlpm.rozsah, $J$3:$J$10001,_xlpm.podminka, (_xlpm.rozsah&gt;E669)*(ISNUMBER(_xlpm.rozsah)),_xlpm.indexy, IF(_xlpm.podminka, ROW(_xlpm.rozsah)-MIN(ROW(_xlpm.rozsah))+1),_xlpm.prvni, MIN(_xlpm.indexy),_xlpm.finalni, IF(_xlpm.prvni=1, 2, _xlpm.prvni),INDEX(_xlpm.rozsah, _xlpm.finalni))</f>
        <v>2100</v>
      </c>
      <c r="BI669" cm="1">
        <f t="array" aca="1" ref="BI669" ca="1">INDEX($J$3:$J$10001,MATCH(BH669,$J$3:$J$10004,0)-1)</f>
        <v>2000</v>
      </c>
      <c r="BJ669">
        <f t="shared" ca="1" si="173"/>
        <v>280</v>
      </c>
      <c r="BK669">
        <f t="shared" ca="1" si="173"/>
        <v>300</v>
      </c>
      <c r="BL669">
        <f t="shared" ca="1" si="184"/>
        <v>-20</v>
      </c>
      <c r="BM669">
        <f t="shared" ca="1" si="181"/>
        <v>283.6244853753895</v>
      </c>
    </row>
    <row r="670" spans="1:65" x14ac:dyDescent="0.25">
      <c r="A670" s="64">
        <v>667</v>
      </c>
      <c r="B670" s="64">
        <v>90</v>
      </c>
      <c r="C670" s="64">
        <v>71</v>
      </c>
      <c r="D670" s="18">
        <v>667</v>
      </c>
      <c r="E670" s="21">
        <f t="shared" ca="1" si="174"/>
        <v>2081.8775731230526</v>
      </c>
      <c r="F670" s="22">
        <f t="shared" ca="1" si="175"/>
        <v>201.37338461652652</v>
      </c>
      <c r="G670" s="23">
        <v>667</v>
      </c>
      <c r="H670" s="24">
        <f t="shared" ca="1" si="176"/>
        <v>2078.3519799999999</v>
      </c>
      <c r="I670" s="25">
        <f t="shared" ca="1" si="177"/>
        <v>201.87401884000002</v>
      </c>
      <c r="J670" s="155"/>
      <c r="K670" s="155"/>
      <c r="L670" s="129">
        <f t="shared" si="182"/>
        <v>0</v>
      </c>
      <c r="AX670">
        <f t="shared" ca="1" si="185"/>
        <v>284.32960400000002</v>
      </c>
      <c r="AY670">
        <f t="shared" ca="1" si="178"/>
        <v>295.67039599999998</v>
      </c>
      <c r="AZ670" cm="1">
        <f t="array" aca="1" ref="AZ670" ca="1">_xlfn.LET(_xlpm.rozsah, $J$3:$J$10001,_xlpm.podminka, (_xlpm.rozsah&gt;H670)*(ISNUMBER(_xlpm.rozsah)),_xlpm.indexy, IF(_xlpm.podminka, ROW(_xlpm.rozsah)-MIN(ROW(_xlpm.rozsah))+1),_xlpm.prvni, MIN(_xlpm.indexy),_xlpm.finalni, IF(_xlpm.prvni=1, 2, _xlpm.prvni),INDEX(_xlpm.rozsah, _xlpm.finalni))</f>
        <v>2100</v>
      </c>
      <c r="BA670" cm="1">
        <f t="array" aca="1" ref="BA670" ca="1">INDEX($J$3:$J$10001,MATCH(AZ670,$J$3:$J$10004,0)-1)</f>
        <v>2000</v>
      </c>
      <c r="BB670">
        <f t="shared" ca="1" si="172"/>
        <v>280</v>
      </c>
      <c r="BC670">
        <f t="shared" ca="1" si="172"/>
        <v>300</v>
      </c>
      <c r="BD670">
        <f t="shared" ca="1" si="186"/>
        <v>-20</v>
      </c>
      <c r="BE670">
        <f t="shared" ca="1" si="179"/>
        <v>284.32960400000002</v>
      </c>
      <c r="BF670">
        <f t="shared" ca="1" si="183"/>
        <v>283.6244853753895</v>
      </c>
      <c r="BG670">
        <f t="shared" ca="1" si="180"/>
        <v>296.3755146246105</v>
      </c>
      <c r="BH670" cm="1">
        <f t="array" aca="1" ref="BH670" ca="1">_xlfn.LET(_xlpm.rozsah, $J$3:$J$10001,_xlpm.podminka, (_xlpm.rozsah&gt;E670)*(ISNUMBER(_xlpm.rozsah)),_xlpm.indexy, IF(_xlpm.podminka, ROW(_xlpm.rozsah)-MIN(ROW(_xlpm.rozsah))+1),_xlpm.prvni, MIN(_xlpm.indexy),_xlpm.finalni, IF(_xlpm.prvni=1, 2, _xlpm.prvni),INDEX(_xlpm.rozsah, _xlpm.finalni))</f>
        <v>2100</v>
      </c>
      <c r="BI670" cm="1">
        <f t="array" aca="1" ref="BI670" ca="1">INDEX($J$3:$J$10001,MATCH(BH670,$J$3:$J$10004,0)-1)</f>
        <v>2000</v>
      </c>
      <c r="BJ670">
        <f t="shared" ca="1" si="173"/>
        <v>280</v>
      </c>
      <c r="BK670">
        <f t="shared" ca="1" si="173"/>
        <v>300</v>
      </c>
      <c r="BL670">
        <f t="shared" ca="1" si="184"/>
        <v>-20</v>
      </c>
      <c r="BM670">
        <f t="shared" ca="1" si="181"/>
        <v>283.6244853753895</v>
      </c>
    </row>
    <row r="671" spans="1:65" x14ac:dyDescent="0.25">
      <c r="A671" s="64">
        <v>668</v>
      </c>
      <c r="B671" s="64">
        <v>91</v>
      </c>
      <c r="C671" s="64">
        <v>71</v>
      </c>
      <c r="D671" s="18">
        <v>668</v>
      </c>
      <c r="E671" s="21">
        <f t="shared" ca="1" si="174"/>
        <v>2097.2317683799756</v>
      </c>
      <c r="F671" s="22">
        <f t="shared" ca="1" si="175"/>
        <v>199.19308889004347</v>
      </c>
      <c r="G671" s="28">
        <v>668</v>
      </c>
      <c r="H671" s="24">
        <f t="shared" ca="1" si="176"/>
        <v>2093.6670020000001</v>
      </c>
      <c r="I671" s="25">
        <f t="shared" ca="1" si="177"/>
        <v>199.69928571599996</v>
      </c>
      <c r="J671" s="155"/>
      <c r="K671" s="155"/>
      <c r="L671" s="129">
        <f t="shared" si="182"/>
        <v>0</v>
      </c>
      <c r="AX671">
        <f t="shared" ca="1" si="185"/>
        <v>281.26659959999995</v>
      </c>
      <c r="AY671">
        <f t="shared" ca="1" si="178"/>
        <v>298.73340040000005</v>
      </c>
      <c r="AZ671" cm="1">
        <f t="array" aca="1" ref="AZ671" ca="1">_xlfn.LET(_xlpm.rozsah, $J$3:$J$10001,_xlpm.podminka, (_xlpm.rozsah&gt;H671)*(ISNUMBER(_xlpm.rozsah)),_xlpm.indexy, IF(_xlpm.podminka, ROW(_xlpm.rozsah)-MIN(ROW(_xlpm.rozsah))+1),_xlpm.prvni, MIN(_xlpm.indexy),_xlpm.finalni, IF(_xlpm.prvni=1, 2, _xlpm.prvni),INDEX(_xlpm.rozsah, _xlpm.finalni))</f>
        <v>2100</v>
      </c>
      <c r="BA671" cm="1">
        <f t="array" aca="1" ref="BA671" ca="1">INDEX($J$3:$J$10001,MATCH(AZ671,$J$3:$J$10004,0)-1)</f>
        <v>2000</v>
      </c>
      <c r="BB671">
        <f t="shared" ca="1" si="172"/>
        <v>280</v>
      </c>
      <c r="BC671">
        <f t="shared" ca="1" si="172"/>
        <v>300</v>
      </c>
      <c r="BD671">
        <f t="shared" ca="1" si="186"/>
        <v>-20</v>
      </c>
      <c r="BE671">
        <f t="shared" ca="1" si="179"/>
        <v>281.26659959999995</v>
      </c>
      <c r="BF671">
        <f t="shared" ca="1" si="183"/>
        <v>280.55364632400489</v>
      </c>
      <c r="BG671">
        <f t="shared" ca="1" si="180"/>
        <v>299.44635367599511</v>
      </c>
      <c r="BH671" cm="1">
        <f t="array" aca="1" ref="BH671" ca="1">_xlfn.LET(_xlpm.rozsah, $J$3:$J$10001,_xlpm.podminka, (_xlpm.rozsah&gt;E671)*(ISNUMBER(_xlpm.rozsah)),_xlpm.indexy, IF(_xlpm.podminka, ROW(_xlpm.rozsah)-MIN(ROW(_xlpm.rozsah))+1),_xlpm.prvni, MIN(_xlpm.indexy),_xlpm.finalni, IF(_xlpm.prvni=1, 2, _xlpm.prvni),INDEX(_xlpm.rozsah, _xlpm.finalni))</f>
        <v>2100</v>
      </c>
      <c r="BI671" cm="1">
        <f t="array" aca="1" ref="BI671" ca="1">INDEX($J$3:$J$10001,MATCH(BH671,$J$3:$J$10004,0)-1)</f>
        <v>2000</v>
      </c>
      <c r="BJ671">
        <f t="shared" ca="1" si="173"/>
        <v>280</v>
      </c>
      <c r="BK671">
        <f t="shared" ca="1" si="173"/>
        <v>300</v>
      </c>
      <c r="BL671">
        <f t="shared" ca="1" si="184"/>
        <v>-20</v>
      </c>
      <c r="BM671">
        <f t="shared" ca="1" si="181"/>
        <v>280.55364632400489</v>
      </c>
    </row>
    <row r="672" spans="1:65" x14ac:dyDescent="0.25">
      <c r="A672" s="64">
        <v>669</v>
      </c>
      <c r="B672" s="64">
        <v>90</v>
      </c>
      <c r="C672" s="64">
        <v>70</v>
      </c>
      <c r="D672" s="18">
        <v>669</v>
      </c>
      <c r="E672" s="21">
        <f t="shared" ca="1" si="174"/>
        <v>2081.8775731230526</v>
      </c>
      <c r="F672" s="22">
        <f t="shared" ca="1" si="175"/>
        <v>198.53713976277265</v>
      </c>
      <c r="G672" s="23">
        <v>669</v>
      </c>
      <c r="H672" s="24">
        <f t="shared" ca="1" si="176"/>
        <v>2078.3519799999999</v>
      </c>
      <c r="I672" s="25">
        <f t="shared" ca="1" si="177"/>
        <v>199.03072280000001</v>
      </c>
      <c r="J672" s="155"/>
      <c r="K672" s="155"/>
      <c r="L672" s="129">
        <f t="shared" si="182"/>
        <v>0</v>
      </c>
      <c r="AX672">
        <f t="shared" ca="1" si="185"/>
        <v>284.32960400000002</v>
      </c>
      <c r="AY672">
        <f t="shared" ca="1" si="178"/>
        <v>295.67039599999998</v>
      </c>
      <c r="AZ672" cm="1">
        <f t="array" aca="1" ref="AZ672" ca="1">_xlfn.LET(_xlpm.rozsah, $J$3:$J$10001,_xlpm.podminka, (_xlpm.rozsah&gt;H672)*(ISNUMBER(_xlpm.rozsah)),_xlpm.indexy, IF(_xlpm.podminka, ROW(_xlpm.rozsah)-MIN(ROW(_xlpm.rozsah))+1),_xlpm.prvni, MIN(_xlpm.indexy),_xlpm.finalni, IF(_xlpm.prvni=1, 2, _xlpm.prvni),INDEX(_xlpm.rozsah, _xlpm.finalni))</f>
        <v>2100</v>
      </c>
      <c r="BA672" cm="1">
        <f t="array" aca="1" ref="BA672" ca="1">INDEX($J$3:$J$10001,MATCH(AZ672,$J$3:$J$10004,0)-1)</f>
        <v>2000</v>
      </c>
      <c r="BB672">
        <f t="shared" ca="1" si="172"/>
        <v>280</v>
      </c>
      <c r="BC672">
        <f t="shared" ca="1" si="172"/>
        <v>300</v>
      </c>
      <c r="BD672">
        <f t="shared" ca="1" si="186"/>
        <v>-20</v>
      </c>
      <c r="BE672">
        <f t="shared" ca="1" si="179"/>
        <v>284.32960400000002</v>
      </c>
      <c r="BF672">
        <f t="shared" ca="1" si="183"/>
        <v>283.6244853753895</v>
      </c>
      <c r="BG672">
        <f t="shared" ca="1" si="180"/>
        <v>296.3755146246105</v>
      </c>
      <c r="BH672" cm="1">
        <f t="array" aca="1" ref="BH672" ca="1">_xlfn.LET(_xlpm.rozsah, $J$3:$J$10001,_xlpm.podminka, (_xlpm.rozsah&gt;E672)*(ISNUMBER(_xlpm.rozsah)),_xlpm.indexy, IF(_xlpm.podminka, ROW(_xlpm.rozsah)-MIN(ROW(_xlpm.rozsah))+1),_xlpm.prvni, MIN(_xlpm.indexy),_xlpm.finalni, IF(_xlpm.prvni=1, 2, _xlpm.prvni),INDEX(_xlpm.rozsah, _xlpm.finalni))</f>
        <v>2100</v>
      </c>
      <c r="BI672" cm="1">
        <f t="array" aca="1" ref="BI672" ca="1">INDEX($J$3:$J$10001,MATCH(BH672,$J$3:$J$10004,0)-1)</f>
        <v>2000</v>
      </c>
      <c r="BJ672">
        <f t="shared" ca="1" si="173"/>
        <v>280</v>
      </c>
      <c r="BK672">
        <f t="shared" ca="1" si="173"/>
        <v>300</v>
      </c>
      <c r="BL672">
        <f t="shared" ca="1" si="184"/>
        <v>-20</v>
      </c>
      <c r="BM672">
        <f t="shared" ca="1" si="181"/>
        <v>283.6244853753895</v>
      </c>
    </row>
    <row r="673" spans="1:65" x14ac:dyDescent="0.25">
      <c r="A673" s="64">
        <v>670</v>
      </c>
      <c r="B673" s="64">
        <v>90</v>
      </c>
      <c r="C673" s="64">
        <v>72</v>
      </c>
      <c r="D673" s="18">
        <v>670</v>
      </c>
      <c r="E673" s="21">
        <f t="shared" ca="1" si="174"/>
        <v>2081.8775731230526</v>
      </c>
      <c r="F673" s="22">
        <f t="shared" ca="1" si="175"/>
        <v>204.20962947028045</v>
      </c>
      <c r="G673" s="28">
        <v>670</v>
      </c>
      <c r="H673" s="24">
        <f t="shared" ca="1" si="176"/>
        <v>2078.3519799999999</v>
      </c>
      <c r="I673" s="25">
        <f t="shared" ca="1" si="177"/>
        <v>204.71731488</v>
      </c>
      <c r="J673" s="155"/>
      <c r="K673" s="155"/>
      <c r="L673" s="129">
        <f t="shared" si="182"/>
        <v>0</v>
      </c>
      <c r="AX673">
        <f t="shared" ca="1" si="185"/>
        <v>284.32960400000002</v>
      </c>
      <c r="AY673">
        <f t="shared" ca="1" si="178"/>
        <v>295.67039599999998</v>
      </c>
      <c r="AZ673" cm="1">
        <f t="array" aca="1" ref="AZ673" ca="1">_xlfn.LET(_xlpm.rozsah, $J$3:$J$10001,_xlpm.podminka, (_xlpm.rozsah&gt;H673)*(ISNUMBER(_xlpm.rozsah)),_xlpm.indexy, IF(_xlpm.podminka, ROW(_xlpm.rozsah)-MIN(ROW(_xlpm.rozsah))+1),_xlpm.prvni, MIN(_xlpm.indexy),_xlpm.finalni, IF(_xlpm.prvni=1, 2, _xlpm.prvni),INDEX(_xlpm.rozsah, _xlpm.finalni))</f>
        <v>2100</v>
      </c>
      <c r="BA673" cm="1">
        <f t="array" aca="1" ref="BA673" ca="1">INDEX($J$3:$J$10001,MATCH(AZ673,$J$3:$J$10004,0)-1)</f>
        <v>2000</v>
      </c>
      <c r="BB673">
        <f t="shared" ref="BB673:BC736" ca="1" si="187">IF(ISERROR(MATCH(AZ673,$J$1:$J$10000,0)), 0, INDEX($K$1:$K$10000, MATCH(AZ673,$J$1:$J$10000,0)))</f>
        <v>280</v>
      </c>
      <c r="BC673">
        <f t="shared" ca="1" si="187"/>
        <v>300</v>
      </c>
      <c r="BD673">
        <f t="shared" ca="1" si="186"/>
        <v>-20</v>
      </c>
      <c r="BE673">
        <f t="shared" ca="1" si="179"/>
        <v>284.32960400000002</v>
      </c>
      <c r="BF673">
        <f t="shared" ca="1" si="183"/>
        <v>283.6244853753895</v>
      </c>
      <c r="BG673">
        <f t="shared" ca="1" si="180"/>
        <v>296.3755146246105</v>
      </c>
      <c r="BH673" cm="1">
        <f t="array" aca="1" ref="BH673" ca="1">_xlfn.LET(_xlpm.rozsah, $J$3:$J$10001,_xlpm.podminka, (_xlpm.rozsah&gt;E673)*(ISNUMBER(_xlpm.rozsah)),_xlpm.indexy, IF(_xlpm.podminka, ROW(_xlpm.rozsah)-MIN(ROW(_xlpm.rozsah))+1),_xlpm.prvni, MIN(_xlpm.indexy),_xlpm.finalni, IF(_xlpm.prvni=1, 2, _xlpm.prvni),INDEX(_xlpm.rozsah, _xlpm.finalni))</f>
        <v>2100</v>
      </c>
      <c r="BI673" cm="1">
        <f t="array" aca="1" ref="BI673" ca="1">INDEX($J$3:$J$10001,MATCH(BH673,$J$3:$J$10004,0)-1)</f>
        <v>2000</v>
      </c>
      <c r="BJ673">
        <f t="shared" ca="1" si="173"/>
        <v>280</v>
      </c>
      <c r="BK673">
        <f t="shared" ca="1" si="173"/>
        <v>300</v>
      </c>
      <c r="BL673">
        <f t="shared" ca="1" si="184"/>
        <v>-20</v>
      </c>
      <c r="BM673">
        <f t="shared" ca="1" si="181"/>
        <v>283.6244853753895</v>
      </c>
    </row>
    <row r="674" spans="1:65" x14ac:dyDescent="0.25">
      <c r="A674" s="64">
        <v>671</v>
      </c>
      <c r="B674" s="64">
        <v>91</v>
      </c>
      <c r="C674" s="64">
        <v>71</v>
      </c>
      <c r="D674" s="18">
        <v>671</v>
      </c>
      <c r="E674" s="21">
        <f t="shared" ca="1" si="174"/>
        <v>2097.2317683799756</v>
      </c>
      <c r="F674" s="22">
        <f t="shared" ca="1" si="175"/>
        <v>199.19308889004347</v>
      </c>
      <c r="G674" s="23">
        <v>671</v>
      </c>
      <c r="H674" s="24">
        <f t="shared" ca="1" si="176"/>
        <v>2093.6670020000001</v>
      </c>
      <c r="I674" s="25">
        <f t="shared" ca="1" si="177"/>
        <v>199.69928571599996</v>
      </c>
      <c r="J674" s="155"/>
      <c r="K674" s="155"/>
      <c r="L674" s="129">
        <f t="shared" si="182"/>
        <v>0</v>
      </c>
      <c r="AX674">
        <f t="shared" ca="1" si="185"/>
        <v>281.26659959999995</v>
      </c>
      <c r="AY674">
        <f t="shared" ca="1" si="178"/>
        <v>298.73340040000005</v>
      </c>
      <c r="AZ674" cm="1">
        <f t="array" aca="1" ref="AZ674" ca="1">_xlfn.LET(_xlpm.rozsah, $J$3:$J$10001,_xlpm.podminka, (_xlpm.rozsah&gt;H674)*(ISNUMBER(_xlpm.rozsah)),_xlpm.indexy, IF(_xlpm.podminka, ROW(_xlpm.rozsah)-MIN(ROW(_xlpm.rozsah))+1),_xlpm.prvni, MIN(_xlpm.indexy),_xlpm.finalni, IF(_xlpm.prvni=1, 2, _xlpm.prvni),INDEX(_xlpm.rozsah, _xlpm.finalni))</f>
        <v>2100</v>
      </c>
      <c r="BA674" cm="1">
        <f t="array" aca="1" ref="BA674" ca="1">INDEX($J$3:$J$10001,MATCH(AZ674,$J$3:$J$10004,0)-1)</f>
        <v>2000</v>
      </c>
      <c r="BB674">
        <f t="shared" ca="1" si="187"/>
        <v>280</v>
      </c>
      <c r="BC674">
        <f t="shared" ca="1" si="187"/>
        <v>300</v>
      </c>
      <c r="BD674">
        <f t="shared" ca="1" si="186"/>
        <v>-20</v>
      </c>
      <c r="BE674">
        <f t="shared" ca="1" si="179"/>
        <v>281.26659959999995</v>
      </c>
      <c r="BF674">
        <f t="shared" ca="1" si="183"/>
        <v>280.55364632400489</v>
      </c>
      <c r="BG674">
        <f t="shared" ca="1" si="180"/>
        <v>299.44635367599511</v>
      </c>
      <c r="BH674" cm="1">
        <f t="array" aca="1" ref="BH674" ca="1">_xlfn.LET(_xlpm.rozsah, $J$3:$J$10001,_xlpm.podminka, (_xlpm.rozsah&gt;E674)*(ISNUMBER(_xlpm.rozsah)),_xlpm.indexy, IF(_xlpm.podminka, ROW(_xlpm.rozsah)-MIN(ROW(_xlpm.rozsah))+1),_xlpm.prvni, MIN(_xlpm.indexy),_xlpm.finalni, IF(_xlpm.prvni=1, 2, _xlpm.prvni),INDEX(_xlpm.rozsah, _xlpm.finalni))</f>
        <v>2100</v>
      </c>
      <c r="BI674" cm="1">
        <f t="array" aca="1" ref="BI674" ca="1">INDEX($J$3:$J$10001,MATCH(BH674,$J$3:$J$10004,0)-1)</f>
        <v>2000</v>
      </c>
      <c r="BJ674">
        <f t="shared" ca="1" si="173"/>
        <v>280</v>
      </c>
      <c r="BK674">
        <f t="shared" ca="1" si="173"/>
        <v>300</v>
      </c>
      <c r="BL674">
        <f t="shared" ca="1" si="184"/>
        <v>-20</v>
      </c>
      <c r="BM674">
        <f t="shared" ca="1" si="181"/>
        <v>280.55364632400489</v>
      </c>
    </row>
    <row r="675" spans="1:65" x14ac:dyDescent="0.25">
      <c r="A675" s="64">
        <v>672</v>
      </c>
      <c r="B675" s="64">
        <v>90</v>
      </c>
      <c r="C675" s="64">
        <v>71</v>
      </c>
      <c r="D675" s="18">
        <v>672</v>
      </c>
      <c r="E675" s="21">
        <f t="shared" ca="1" si="174"/>
        <v>2081.8775731230526</v>
      </c>
      <c r="F675" s="22">
        <f t="shared" ca="1" si="175"/>
        <v>201.37338461652652</v>
      </c>
      <c r="G675" s="28">
        <v>672</v>
      </c>
      <c r="H675" s="24">
        <f t="shared" ca="1" si="176"/>
        <v>2078.3519799999999</v>
      </c>
      <c r="I675" s="25">
        <f t="shared" ca="1" si="177"/>
        <v>201.87401884000002</v>
      </c>
      <c r="J675" s="155"/>
      <c r="K675" s="155"/>
      <c r="L675" s="129">
        <f t="shared" si="182"/>
        <v>0</v>
      </c>
      <c r="AX675">
        <f t="shared" ca="1" si="185"/>
        <v>284.32960400000002</v>
      </c>
      <c r="AY675">
        <f t="shared" ca="1" si="178"/>
        <v>295.67039599999998</v>
      </c>
      <c r="AZ675" cm="1">
        <f t="array" aca="1" ref="AZ675" ca="1">_xlfn.LET(_xlpm.rozsah, $J$3:$J$10001,_xlpm.podminka, (_xlpm.rozsah&gt;H675)*(ISNUMBER(_xlpm.rozsah)),_xlpm.indexy, IF(_xlpm.podminka, ROW(_xlpm.rozsah)-MIN(ROW(_xlpm.rozsah))+1),_xlpm.prvni, MIN(_xlpm.indexy),_xlpm.finalni, IF(_xlpm.prvni=1, 2, _xlpm.prvni),INDEX(_xlpm.rozsah, _xlpm.finalni))</f>
        <v>2100</v>
      </c>
      <c r="BA675" cm="1">
        <f t="array" aca="1" ref="BA675" ca="1">INDEX($J$3:$J$10001,MATCH(AZ675,$J$3:$J$10004,0)-1)</f>
        <v>2000</v>
      </c>
      <c r="BB675">
        <f t="shared" ca="1" si="187"/>
        <v>280</v>
      </c>
      <c r="BC675">
        <f t="shared" ca="1" si="187"/>
        <v>300</v>
      </c>
      <c r="BD675">
        <f t="shared" ca="1" si="186"/>
        <v>-20</v>
      </c>
      <c r="BE675">
        <f t="shared" ca="1" si="179"/>
        <v>284.32960400000002</v>
      </c>
      <c r="BF675">
        <f t="shared" ca="1" si="183"/>
        <v>283.6244853753895</v>
      </c>
      <c r="BG675">
        <f t="shared" ca="1" si="180"/>
        <v>296.3755146246105</v>
      </c>
      <c r="BH675" cm="1">
        <f t="array" aca="1" ref="BH675" ca="1">_xlfn.LET(_xlpm.rozsah, $J$3:$J$10001,_xlpm.podminka, (_xlpm.rozsah&gt;E675)*(ISNUMBER(_xlpm.rozsah)),_xlpm.indexy, IF(_xlpm.podminka, ROW(_xlpm.rozsah)-MIN(ROW(_xlpm.rozsah))+1),_xlpm.prvni, MIN(_xlpm.indexy),_xlpm.finalni, IF(_xlpm.prvni=1, 2, _xlpm.prvni),INDEX(_xlpm.rozsah, _xlpm.finalni))</f>
        <v>2100</v>
      </c>
      <c r="BI675" cm="1">
        <f t="array" aca="1" ref="BI675" ca="1">INDEX($J$3:$J$10001,MATCH(BH675,$J$3:$J$10004,0)-1)</f>
        <v>2000</v>
      </c>
      <c r="BJ675">
        <f t="shared" ca="1" si="173"/>
        <v>280</v>
      </c>
      <c r="BK675">
        <f t="shared" ca="1" si="173"/>
        <v>300</v>
      </c>
      <c r="BL675">
        <f t="shared" ca="1" si="184"/>
        <v>-20</v>
      </c>
      <c r="BM675">
        <f t="shared" ca="1" si="181"/>
        <v>283.6244853753895</v>
      </c>
    </row>
    <row r="676" spans="1:65" x14ac:dyDescent="0.25">
      <c r="A676" s="64">
        <v>673</v>
      </c>
      <c r="B676" s="64">
        <v>90</v>
      </c>
      <c r="C676" s="64">
        <v>71</v>
      </c>
      <c r="D676" s="18">
        <v>673</v>
      </c>
      <c r="E676" s="21">
        <f t="shared" ca="1" si="174"/>
        <v>2081.8775731230526</v>
      </c>
      <c r="F676" s="22">
        <f t="shared" ca="1" si="175"/>
        <v>201.37338461652652</v>
      </c>
      <c r="G676" s="23">
        <v>673</v>
      </c>
      <c r="H676" s="24">
        <f t="shared" ca="1" si="176"/>
        <v>2078.3519799999999</v>
      </c>
      <c r="I676" s="25">
        <f t="shared" ca="1" si="177"/>
        <v>201.87401884000002</v>
      </c>
      <c r="J676" s="155"/>
      <c r="K676" s="155"/>
      <c r="L676" s="129">
        <f t="shared" si="182"/>
        <v>0</v>
      </c>
      <c r="AX676">
        <f t="shared" ca="1" si="185"/>
        <v>284.32960400000002</v>
      </c>
      <c r="AY676">
        <f t="shared" ca="1" si="178"/>
        <v>295.67039599999998</v>
      </c>
      <c r="AZ676" cm="1">
        <f t="array" aca="1" ref="AZ676" ca="1">_xlfn.LET(_xlpm.rozsah, $J$3:$J$10001,_xlpm.podminka, (_xlpm.rozsah&gt;H676)*(ISNUMBER(_xlpm.rozsah)),_xlpm.indexy, IF(_xlpm.podminka, ROW(_xlpm.rozsah)-MIN(ROW(_xlpm.rozsah))+1),_xlpm.prvni, MIN(_xlpm.indexy),_xlpm.finalni, IF(_xlpm.prvni=1, 2, _xlpm.prvni),INDEX(_xlpm.rozsah, _xlpm.finalni))</f>
        <v>2100</v>
      </c>
      <c r="BA676" cm="1">
        <f t="array" aca="1" ref="BA676" ca="1">INDEX($J$3:$J$10001,MATCH(AZ676,$J$3:$J$10004,0)-1)</f>
        <v>2000</v>
      </c>
      <c r="BB676">
        <f t="shared" ca="1" si="187"/>
        <v>280</v>
      </c>
      <c r="BC676">
        <f t="shared" ca="1" si="187"/>
        <v>300</v>
      </c>
      <c r="BD676">
        <f t="shared" ca="1" si="186"/>
        <v>-20</v>
      </c>
      <c r="BE676">
        <f t="shared" ca="1" si="179"/>
        <v>284.32960400000002</v>
      </c>
      <c r="BF676">
        <f t="shared" ca="1" si="183"/>
        <v>283.6244853753895</v>
      </c>
      <c r="BG676">
        <f t="shared" ca="1" si="180"/>
        <v>296.3755146246105</v>
      </c>
      <c r="BH676" cm="1">
        <f t="array" aca="1" ref="BH676" ca="1">_xlfn.LET(_xlpm.rozsah, $J$3:$J$10001,_xlpm.podminka, (_xlpm.rozsah&gt;E676)*(ISNUMBER(_xlpm.rozsah)),_xlpm.indexy, IF(_xlpm.podminka, ROW(_xlpm.rozsah)-MIN(ROW(_xlpm.rozsah))+1),_xlpm.prvni, MIN(_xlpm.indexy),_xlpm.finalni, IF(_xlpm.prvni=1, 2, _xlpm.prvni),INDEX(_xlpm.rozsah, _xlpm.finalni))</f>
        <v>2100</v>
      </c>
      <c r="BI676" cm="1">
        <f t="array" aca="1" ref="BI676" ca="1">INDEX($J$3:$J$10001,MATCH(BH676,$J$3:$J$10004,0)-1)</f>
        <v>2000</v>
      </c>
      <c r="BJ676">
        <f t="shared" ca="1" si="173"/>
        <v>280</v>
      </c>
      <c r="BK676">
        <f t="shared" ca="1" si="173"/>
        <v>300</v>
      </c>
      <c r="BL676">
        <f t="shared" ca="1" si="184"/>
        <v>-20</v>
      </c>
      <c r="BM676">
        <f t="shared" ca="1" si="181"/>
        <v>283.6244853753895</v>
      </c>
    </row>
    <row r="677" spans="1:65" x14ac:dyDescent="0.25">
      <c r="A677" s="64">
        <v>674</v>
      </c>
      <c r="B677" s="64">
        <v>92</v>
      </c>
      <c r="C677" s="64">
        <v>72</v>
      </c>
      <c r="D677" s="18">
        <v>674</v>
      </c>
      <c r="E677" s="21">
        <f t="shared" ca="1" si="174"/>
        <v>2112.5859636368987</v>
      </c>
      <c r="F677" s="22">
        <f t="shared" ca="1" si="175"/>
        <v>198.42833716350154</v>
      </c>
      <c r="G677" s="28">
        <v>674</v>
      </c>
      <c r="H677" s="24">
        <f t="shared" ca="1" si="176"/>
        <v>2108.9820239999999</v>
      </c>
      <c r="I677" s="25">
        <f t="shared" ca="1" si="177"/>
        <v>199.33652995200001</v>
      </c>
      <c r="J677" s="155"/>
      <c r="K677" s="155"/>
      <c r="L677" s="129">
        <f t="shared" si="182"/>
        <v>0</v>
      </c>
      <c r="AX677">
        <f t="shared" ca="1" si="185"/>
        <v>276.85629160000002</v>
      </c>
      <c r="AY677">
        <f t="shared" ca="1" si="178"/>
        <v>248.14370839999998</v>
      </c>
      <c r="AZ677" cm="1">
        <f t="array" aca="1" ref="AZ677" ca="1">_xlfn.LET(_xlpm.rozsah, $J$3:$J$10001,_xlpm.podminka, (_xlpm.rozsah&gt;H677)*(ISNUMBER(_xlpm.rozsah)),_xlpm.indexy, IF(_xlpm.podminka, ROW(_xlpm.rozsah)-MIN(ROW(_xlpm.rozsah))+1),_xlpm.prvni, MIN(_xlpm.indexy),_xlpm.finalni, IF(_xlpm.prvni=1, 2, _xlpm.prvni),INDEX(_xlpm.rozsah, _xlpm.finalni))</f>
        <v>2200</v>
      </c>
      <c r="BA677" cm="1">
        <f t="array" aca="1" ref="BA677" ca="1">INDEX($J$3:$J$10001,MATCH(AZ677,$J$3:$J$10004,0)-1)</f>
        <v>2100</v>
      </c>
      <c r="BB677">
        <f t="shared" ca="1" si="187"/>
        <v>245</v>
      </c>
      <c r="BC677">
        <f t="shared" ca="1" si="187"/>
        <v>280</v>
      </c>
      <c r="BD677">
        <f t="shared" ca="1" si="186"/>
        <v>-35</v>
      </c>
      <c r="BE677">
        <f t="shared" ca="1" si="179"/>
        <v>276.85629160000002</v>
      </c>
      <c r="BF677">
        <f t="shared" ca="1" si="183"/>
        <v>275.59491272708544</v>
      </c>
      <c r="BG677">
        <f t="shared" ca="1" si="180"/>
        <v>249.40508727291453</v>
      </c>
      <c r="BH677" cm="1">
        <f t="array" aca="1" ref="BH677" ca="1">_xlfn.LET(_xlpm.rozsah, $J$3:$J$10001,_xlpm.podminka, (_xlpm.rozsah&gt;E677)*(ISNUMBER(_xlpm.rozsah)),_xlpm.indexy, IF(_xlpm.podminka, ROW(_xlpm.rozsah)-MIN(ROW(_xlpm.rozsah))+1),_xlpm.prvni, MIN(_xlpm.indexy),_xlpm.finalni, IF(_xlpm.prvni=1, 2, _xlpm.prvni),INDEX(_xlpm.rozsah, _xlpm.finalni))</f>
        <v>2200</v>
      </c>
      <c r="BI677" cm="1">
        <f t="array" aca="1" ref="BI677" ca="1">INDEX($J$3:$J$10001,MATCH(BH677,$J$3:$J$10004,0)-1)</f>
        <v>2100</v>
      </c>
      <c r="BJ677">
        <f t="shared" ca="1" si="173"/>
        <v>245</v>
      </c>
      <c r="BK677">
        <f t="shared" ca="1" si="173"/>
        <v>280</v>
      </c>
      <c r="BL677">
        <f t="shared" ca="1" si="184"/>
        <v>-35</v>
      </c>
      <c r="BM677">
        <f t="shared" ca="1" si="181"/>
        <v>275.59491272708544</v>
      </c>
    </row>
    <row r="678" spans="1:65" x14ac:dyDescent="0.25">
      <c r="A678" s="64">
        <v>675</v>
      </c>
      <c r="B678" s="64">
        <v>93</v>
      </c>
      <c r="C678" s="64">
        <v>69</v>
      </c>
      <c r="D678" s="18">
        <v>675</v>
      </c>
      <c r="E678" s="21">
        <f t="shared" ca="1" si="174"/>
        <v>2127.9401588938213</v>
      </c>
      <c r="F678" s="22">
        <f t="shared" ca="1" si="175"/>
        <v>186.45245162714215</v>
      </c>
      <c r="G678" s="23">
        <v>675</v>
      </c>
      <c r="H678" s="24">
        <f t="shared" ca="1" si="176"/>
        <v>2124.2970459999997</v>
      </c>
      <c r="I678" s="25">
        <f t="shared" ca="1" si="177"/>
        <v>187.33226339100005</v>
      </c>
      <c r="J678" s="155"/>
      <c r="K678" s="155"/>
      <c r="L678" s="129">
        <f t="shared" si="182"/>
        <v>0</v>
      </c>
      <c r="AX678">
        <f t="shared" ca="1" si="185"/>
        <v>271.4960339000001</v>
      </c>
      <c r="AY678">
        <f t="shared" ca="1" si="178"/>
        <v>253.5039660999999</v>
      </c>
      <c r="AZ678" cm="1">
        <f t="array" aca="1" ref="AZ678" ca="1">_xlfn.LET(_xlpm.rozsah, $J$3:$J$10001,_xlpm.podminka, (_xlpm.rozsah&gt;H678)*(ISNUMBER(_xlpm.rozsah)),_xlpm.indexy, IF(_xlpm.podminka, ROW(_xlpm.rozsah)-MIN(ROW(_xlpm.rozsah))+1),_xlpm.prvni, MIN(_xlpm.indexy),_xlpm.finalni, IF(_xlpm.prvni=1, 2, _xlpm.prvni),INDEX(_xlpm.rozsah, _xlpm.finalni))</f>
        <v>2200</v>
      </c>
      <c r="BA678" cm="1">
        <f t="array" aca="1" ref="BA678" ca="1">INDEX($J$3:$J$10001,MATCH(AZ678,$J$3:$J$10004,0)-1)</f>
        <v>2100</v>
      </c>
      <c r="BB678">
        <f t="shared" ca="1" si="187"/>
        <v>245</v>
      </c>
      <c r="BC678">
        <f t="shared" ca="1" si="187"/>
        <v>280</v>
      </c>
      <c r="BD678">
        <f t="shared" ca="1" si="186"/>
        <v>-35</v>
      </c>
      <c r="BE678">
        <f t="shared" ca="1" si="179"/>
        <v>271.4960339000001</v>
      </c>
      <c r="BF678">
        <f t="shared" ca="1" si="183"/>
        <v>270.22094438716255</v>
      </c>
      <c r="BG678">
        <f t="shared" ca="1" si="180"/>
        <v>254.77905561283745</v>
      </c>
      <c r="BH678" cm="1">
        <f t="array" aca="1" ref="BH678" ca="1">_xlfn.LET(_xlpm.rozsah, $J$3:$J$10001,_xlpm.podminka, (_xlpm.rozsah&gt;E678)*(ISNUMBER(_xlpm.rozsah)),_xlpm.indexy, IF(_xlpm.podminka, ROW(_xlpm.rozsah)-MIN(ROW(_xlpm.rozsah))+1),_xlpm.prvni, MIN(_xlpm.indexy),_xlpm.finalni, IF(_xlpm.prvni=1, 2, _xlpm.prvni),INDEX(_xlpm.rozsah, _xlpm.finalni))</f>
        <v>2200</v>
      </c>
      <c r="BI678" cm="1">
        <f t="array" aca="1" ref="BI678" ca="1">INDEX($J$3:$J$10001,MATCH(BH678,$J$3:$J$10004,0)-1)</f>
        <v>2100</v>
      </c>
      <c r="BJ678">
        <f t="shared" ca="1" si="173"/>
        <v>245</v>
      </c>
      <c r="BK678">
        <f t="shared" ca="1" si="173"/>
        <v>280</v>
      </c>
      <c r="BL678">
        <f t="shared" ca="1" si="184"/>
        <v>-35</v>
      </c>
      <c r="BM678">
        <f t="shared" ca="1" si="181"/>
        <v>270.22094438716255</v>
      </c>
    </row>
    <row r="679" spans="1:65" x14ac:dyDescent="0.25">
      <c r="A679" s="64">
        <v>676</v>
      </c>
      <c r="B679" s="64">
        <v>90</v>
      </c>
      <c r="C679" s="64">
        <v>70</v>
      </c>
      <c r="D679" s="18">
        <v>676</v>
      </c>
      <c r="E679" s="21">
        <f t="shared" ca="1" si="174"/>
        <v>2081.8775731230526</v>
      </c>
      <c r="F679" s="22">
        <f t="shared" ca="1" si="175"/>
        <v>198.53713976277265</v>
      </c>
      <c r="G679" s="28">
        <v>676</v>
      </c>
      <c r="H679" s="24">
        <f t="shared" ca="1" si="176"/>
        <v>2078.3519799999999</v>
      </c>
      <c r="I679" s="25">
        <f t="shared" ca="1" si="177"/>
        <v>199.03072280000001</v>
      </c>
      <c r="J679" s="155"/>
      <c r="K679" s="155"/>
      <c r="L679" s="129">
        <f t="shared" si="182"/>
        <v>0</v>
      </c>
      <c r="AX679">
        <f t="shared" ca="1" si="185"/>
        <v>284.32960400000002</v>
      </c>
      <c r="AY679">
        <f t="shared" ca="1" si="178"/>
        <v>295.67039599999998</v>
      </c>
      <c r="AZ679" cm="1">
        <f t="array" aca="1" ref="AZ679" ca="1">_xlfn.LET(_xlpm.rozsah, $J$3:$J$10001,_xlpm.podminka, (_xlpm.rozsah&gt;H679)*(ISNUMBER(_xlpm.rozsah)),_xlpm.indexy, IF(_xlpm.podminka, ROW(_xlpm.rozsah)-MIN(ROW(_xlpm.rozsah))+1),_xlpm.prvni, MIN(_xlpm.indexy),_xlpm.finalni, IF(_xlpm.prvni=1, 2, _xlpm.prvni),INDEX(_xlpm.rozsah, _xlpm.finalni))</f>
        <v>2100</v>
      </c>
      <c r="BA679" cm="1">
        <f t="array" aca="1" ref="BA679" ca="1">INDEX($J$3:$J$10001,MATCH(AZ679,$J$3:$J$10004,0)-1)</f>
        <v>2000</v>
      </c>
      <c r="BB679">
        <f t="shared" ca="1" si="187"/>
        <v>280</v>
      </c>
      <c r="BC679">
        <f t="shared" ca="1" si="187"/>
        <v>300</v>
      </c>
      <c r="BD679">
        <f t="shared" ca="1" si="186"/>
        <v>-20</v>
      </c>
      <c r="BE679">
        <f t="shared" ca="1" si="179"/>
        <v>284.32960400000002</v>
      </c>
      <c r="BF679">
        <f t="shared" ca="1" si="183"/>
        <v>283.6244853753895</v>
      </c>
      <c r="BG679">
        <f t="shared" ca="1" si="180"/>
        <v>296.3755146246105</v>
      </c>
      <c r="BH679" cm="1">
        <f t="array" aca="1" ref="BH679" ca="1">_xlfn.LET(_xlpm.rozsah, $J$3:$J$10001,_xlpm.podminka, (_xlpm.rozsah&gt;E679)*(ISNUMBER(_xlpm.rozsah)),_xlpm.indexy, IF(_xlpm.podminka, ROW(_xlpm.rozsah)-MIN(ROW(_xlpm.rozsah))+1),_xlpm.prvni, MIN(_xlpm.indexy),_xlpm.finalni, IF(_xlpm.prvni=1, 2, _xlpm.prvni),INDEX(_xlpm.rozsah, _xlpm.finalni))</f>
        <v>2100</v>
      </c>
      <c r="BI679" cm="1">
        <f t="array" aca="1" ref="BI679" ca="1">INDEX($J$3:$J$10001,MATCH(BH679,$J$3:$J$10004,0)-1)</f>
        <v>2000</v>
      </c>
      <c r="BJ679">
        <f t="shared" ca="1" si="173"/>
        <v>280</v>
      </c>
      <c r="BK679">
        <f t="shared" ca="1" si="173"/>
        <v>300</v>
      </c>
      <c r="BL679">
        <f t="shared" ca="1" si="184"/>
        <v>-20</v>
      </c>
      <c r="BM679">
        <f t="shared" ca="1" si="181"/>
        <v>283.6244853753895</v>
      </c>
    </row>
    <row r="680" spans="1:65" x14ac:dyDescent="0.25">
      <c r="A680" s="64">
        <v>677</v>
      </c>
      <c r="B680" s="64">
        <v>93</v>
      </c>
      <c r="C680" s="64">
        <v>72</v>
      </c>
      <c r="D680" s="18">
        <v>677</v>
      </c>
      <c r="E680" s="21">
        <f t="shared" ca="1" si="174"/>
        <v>2127.9401588938213</v>
      </c>
      <c r="F680" s="22">
        <f t="shared" ca="1" si="175"/>
        <v>194.55907995875702</v>
      </c>
      <c r="G680" s="23">
        <v>677</v>
      </c>
      <c r="H680" s="24">
        <f t="shared" ca="1" si="176"/>
        <v>2124.2970459999997</v>
      </c>
      <c r="I680" s="25">
        <f t="shared" ca="1" si="177"/>
        <v>195.47714440800007</v>
      </c>
      <c r="J680" s="155"/>
      <c r="K680" s="155"/>
      <c r="L680" s="129">
        <f t="shared" si="182"/>
        <v>0</v>
      </c>
      <c r="AX680">
        <f t="shared" ca="1" si="185"/>
        <v>271.4960339000001</v>
      </c>
      <c r="AY680">
        <f t="shared" ca="1" si="178"/>
        <v>253.5039660999999</v>
      </c>
      <c r="AZ680" cm="1">
        <f t="array" aca="1" ref="AZ680" ca="1">_xlfn.LET(_xlpm.rozsah, $J$3:$J$10001,_xlpm.podminka, (_xlpm.rozsah&gt;H680)*(ISNUMBER(_xlpm.rozsah)),_xlpm.indexy, IF(_xlpm.podminka, ROW(_xlpm.rozsah)-MIN(ROW(_xlpm.rozsah))+1),_xlpm.prvni, MIN(_xlpm.indexy),_xlpm.finalni, IF(_xlpm.prvni=1, 2, _xlpm.prvni),INDEX(_xlpm.rozsah, _xlpm.finalni))</f>
        <v>2200</v>
      </c>
      <c r="BA680" cm="1">
        <f t="array" aca="1" ref="BA680" ca="1">INDEX($J$3:$J$10001,MATCH(AZ680,$J$3:$J$10004,0)-1)</f>
        <v>2100</v>
      </c>
      <c r="BB680">
        <f t="shared" ca="1" si="187"/>
        <v>245</v>
      </c>
      <c r="BC680">
        <f t="shared" ca="1" si="187"/>
        <v>280</v>
      </c>
      <c r="BD680">
        <f t="shared" ca="1" si="186"/>
        <v>-35</v>
      </c>
      <c r="BE680">
        <f t="shared" ca="1" si="179"/>
        <v>271.4960339000001</v>
      </c>
      <c r="BF680">
        <f t="shared" ca="1" si="183"/>
        <v>270.22094438716255</v>
      </c>
      <c r="BG680">
        <f t="shared" ca="1" si="180"/>
        <v>254.77905561283745</v>
      </c>
      <c r="BH680" cm="1">
        <f t="array" aca="1" ref="BH680" ca="1">_xlfn.LET(_xlpm.rozsah, $J$3:$J$10001,_xlpm.podminka, (_xlpm.rozsah&gt;E680)*(ISNUMBER(_xlpm.rozsah)),_xlpm.indexy, IF(_xlpm.podminka, ROW(_xlpm.rozsah)-MIN(ROW(_xlpm.rozsah))+1),_xlpm.prvni, MIN(_xlpm.indexy),_xlpm.finalni, IF(_xlpm.prvni=1, 2, _xlpm.prvni),INDEX(_xlpm.rozsah, _xlpm.finalni))</f>
        <v>2200</v>
      </c>
      <c r="BI680" cm="1">
        <f t="array" aca="1" ref="BI680" ca="1">INDEX($J$3:$J$10001,MATCH(BH680,$J$3:$J$10004,0)-1)</f>
        <v>2100</v>
      </c>
      <c r="BJ680">
        <f t="shared" ca="1" si="173"/>
        <v>245</v>
      </c>
      <c r="BK680">
        <f t="shared" ca="1" si="173"/>
        <v>280</v>
      </c>
      <c r="BL680">
        <f t="shared" ca="1" si="184"/>
        <v>-35</v>
      </c>
      <c r="BM680">
        <f t="shared" ca="1" si="181"/>
        <v>270.22094438716255</v>
      </c>
    </row>
    <row r="681" spans="1:65" x14ac:dyDescent="0.25">
      <c r="A681" s="64">
        <v>678</v>
      </c>
      <c r="B681" s="64">
        <v>91</v>
      </c>
      <c r="C681" s="64">
        <v>70</v>
      </c>
      <c r="D681" s="18">
        <v>678</v>
      </c>
      <c r="E681" s="21">
        <f t="shared" ca="1" si="174"/>
        <v>2097.2317683799756</v>
      </c>
      <c r="F681" s="22">
        <f t="shared" ca="1" si="175"/>
        <v>196.38755242680341</v>
      </c>
      <c r="G681" s="28">
        <v>678</v>
      </c>
      <c r="H681" s="24">
        <f t="shared" ca="1" si="176"/>
        <v>2093.6670020000001</v>
      </c>
      <c r="I681" s="25">
        <f t="shared" ca="1" si="177"/>
        <v>196.88661971999997</v>
      </c>
      <c r="J681" s="155"/>
      <c r="K681" s="155"/>
      <c r="L681" s="129">
        <f t="shared" si="182"/>
        <v>0</v>
      </c>
      <c r="AX681">
        <f t="shared" ca="1" si="185"/>
        <v>281.26659959999995</v>
      </c>
      <c r="AY681">
        <f t="shared" ca="1" si="178"/>
        <v>298.73340040000005</v>
      </c>
      <c r="AZ681" cm="1">
        <f t="array" aca="1" ref="AZ681" ca="1">_xlfn.LET(_xlpm.rozsah, $J$3:$J$10001,_xlpm.podminka, (_xlpm.rozsah&gt;H681)*(ISNUMBER(_xlpm.rozsah)),_xlpm.indexy, IF(_xlpm.podminka, ROW(_xlpm.rozsah)-MIN(ROW(_xlpm.rozsah))+1),_xlpm.prvni, MIN(_xlpm.indexy),_xlpm.finalni, IF(_xlpm.prvni=1, 2, _xlpm.prvni),INDEX(_xlpm.rozsah, _xlpm.finalni))</f>
        <v>2100</v>
      </c>
      <c r="BA681" cm="1">
        <f t="array" aca="1" ref="BA681" ca="1">INDEX($J$3:$J$10001,MATCH(AZ681,$J$3:$J$10004,0)-1)</f>
        <v>2000</v>
      </c>
      <c r="BB681">
        <f t="shared" ca="1" si="187"/>
        <v>280</v>
      </c>
      <c r="BC681">
        <f t="shared" ca="1" si="187"/>
        <v>300</v>
      </c>
      <c r="BD681">
        <f t="shared" ca="1" si="186"/>
        <v>-20</v>
      </c>
      <c r="BE681">
        <f t="shared" ca="1" si="179"/>
        <v>281.26659959999995</v>
      </c>
      <c r="BF681">
        <f t="shared" ca="1" si="183"/>
        <v>280.55364632400489</v>
      </c>
      <c r="BG681">
        <f t="shared" ca="1" si="180"/>
        <v>299.44635367599511</v>
      </c>
      <c r="BH681" cm="1">
        <f t="array" aca="1" ref="BH681" ca="1">_xlfn.LET(_xlpm.rozsah, $J$3:$J$10001,_xlpm.podminka, (_xlpm.rozsah&gt;E681)*(ISNUMBER(_xlpm.rozsah)),_xlpm.indexy, IF(_xlpm.podminka, ROW(_xlpm.rozsah)-MIN(ROW(_xlpm.rozsah))+1),_xlpm.prvni, MIN(_xlpm.indexy),_xlpm.finalni, IF(_xlpm.prvni=1, 2, _xlpm.prvni),INDEX(_xlpm.rozsah, _xlpm.finalni))</f>
        <v>2100</v>
      </c>
      <c r="BI681" cm="1">
        <f t="array" aca="1" ref="BI681" ca="1">INDEX($J$3:$J$10001,MATCH(BH681,$J$3:$J$10004,0)-1)</f>
        <v>2000</v>
      </c>
      <c r="BJ681">
        <f t="shared" ca="1" si="173"/>
        <v>280</v>
      </c>
      <c r="BK681">
        <f t="shared" ca="1" si="173"/>
        <v>300</v>
      </c>
      <c r="BL681">
        <f t="shared" ca="1" si="184"/>
        <v>-20</v>
      </c>
      <c r="BM681">
        <f t="shared" ca="1" si="181"/>
        <v>280.55364632400489</v>
      </c>
    </row>
    <row r="682" spans="1:65" x14ac:dyDescent="0.25">
      <c r="A682" s="64">
        <v>679</v>
      </c>
      <c r="B682" s="64">
        <v>89</v>
      </c>
      <c r="C682" s="64">
        <v>71</v>
      </c>
      <c r="D682" s="18">
        <v>679</v>
      </c>
      <c r="E682" s="21">
        <f t="shared" ca="1" si="174"/>
        <v>2066.52337786613</v>
      </c>
      <c r="F682" s="22">
        <f t="shared" ca="1" si="175"/>
        <v>203.55368034300955</v>
      </c>
      <c r="G682" s="23">
        <v>679</v>
      </c>
      <c r="H682" s="24">
        <f t="shared" ca="1" si="176"/>
        <v>2063.0369579999997</v>
      </c>
      <c r="I682" s="25">
        <f t="shared" ca="1" si="177"/>
        <v>204.04875196400008</v>
      </c>
      <c r="J682" s="155"/>
      <c r="K682" s="155"/>
      <c r="L682" s="129">
        <f t="shared" si="182"/>
        <v>0</v>
      </c>
      <c r="AX682">
        <f t="shared" ca="1" si="185"/>
        <v>287.39260840000009</v>
      </c>
      <c r="AY682">
        <f t="shared" ca="1" si="178"/>
        <v>292.60739159999991</v>
      </c>
      <c r="AZ682" cm="1">
        <f t="array" aca="1" ref="AZ682" ca="1">_xlfn.LET(_xlpm.rozsah, $J$3:$J$10001,_xlpm.podminka, (_xlpm.rozsah&gt;H682)*(ISNUMBER(_xlpm.rozsah)),_xlpm.indexy, IF(_xlpm.podminka, ROW(_xlpm.rozsah)-MIN(ROW(_xlpm.rozsah))+1),_xlpm.prvni, MIN(_xlpm.indexy),_xlpm.finalni, IF(_xlpm.prvni=1, 2, _xlpm.prvni),INDEX(_xlpm.rozsah, _xlpm.finalni))</f>
        <v>2100</v>
      </c>
      <c r="BA682" cm="1">
        <f t="array" aca="1" ref="BA682" ca="1">INDEX($J$3:$J$10001,MATCH(AZ682,$J$3:$J$10004,0)-1)</f>
        <v>2000</v>
      </c>
      <c r="BB682">
        <f t="shared" ca="1" si="187"/>
        <v>280</v>
      </c>
      <c r="BC682">
        <f t="shared" ca="1" si="187"/>
        <v>300</v>
      </c>
      <c r="BD682">
        <f t="shared" ca="1" si="186"/>
        <v>-20</v>
      </c>
      <c r="BE682">
        <f t="shared" ca="1" si="179"/>
        <v>287.39260840000009</v>
      </c>
      <c r="BF682">
        <f t="shared" ca="1" si="183"/>
        <v>286.69532442677399</v>
      </c>
      <c r="BG682">
        <f t="shared" ca="1" si="180"/>
        <v>293.30467557322601</v>
      </c>
      <c r="BH682" cm="1">
        <f t="array" aca="1" ref="BH682" ca="1">_xlfn.LET(_xlpm.rozsah, $J$3:$J$10001,_xlpm.podminka, (_xlpm.rozsah&gt;E682)*(ISNUMBER(_xlpm.rozsah)),_xlpm.indexy, IF(_xlpm.podminka, ROW(_xlpm.rozsah)-MIN(ROW(_xlpm.rozsah))+1),_xlpm.prvni, MIN(_xlpm.indexy),_xlpm.finalni, IF(_xlpm.prvni=1, 2, _xlpm.prvni),INDEX(_xlpm.rozsah, _xlpm.finalni))</f>
        <v>2100</v>
      </c>
      <c r="BI682" cm="1">
        <f t="array" aca="1" ref="BI682" ca="1">INDEX($J$3:$J$10001,MATCH(BH682,$J$3:$J$10004,0)-1)</f>
        <v>2000</v>
      </c>
      <c r="BJ682">
        <f t="shared" ca="1" si="173"/>
        <v>280</v>
      </c>
      <c r="BK682">
        <f t="shared" ca="1" si="173"/>
        <v>300</v>
      </c>
      <c r="BL682">
        <f t="shared" ca="1" si="184"/>
        <v>-20</v>
      </c>
      <c r="BM682">
        <f t="shared" ca="1" si="181"/>
        <v>286.69532442677399</v>
      </c>
    </row>
    <row r="683" spans="1:65" x14ac:dyDescent="0.25">
      <c r="A683" s="64">
        <v>680</v>
      </c>
      <c r="B683" s="64">
        <v>91</v>
      </c>
      <c r="C683" s="64">
        <v>71</v>
      </c>
      <c r="D683" s="18">
        <v>680</v>
      </c>
      <c r="E683" s="21">
        <f t="shared" ca="1" si="174"/>
        <v>2097.2317683799756</v>
      </c>
      <c r="F683" s="22">
        <f t="shared" ca="1" si="175"/>
        <v>199.19308889004347</v>
      </c>
      <c r="G683" s="28">
        <v>680</v>
      </c>
      <c r="H683" s="24">
        <f t="shared" ca="1" si="176"/>
        <v>2093.6670020000001</v>
      </c>
      <c r="I683" s="25">
        <f t="shared" ca="1" si="177"/>
        <v>199.69928571599996</v>
      </c>
      <c r="J683" s="155"/>
      <c r="K683" s="155"/>
      <c r="L683" s="129">
        <f t="shared" si="182"/>
        <v>0</v>
      </c>
      <c r="AX683">
        <f t="shared" ca="1" si="185"/>
        <v>281.26659959999995</v>
      </c>
      <c r="AY683">
        <f t="shared" ca="1" si="178"/>
        <v>298.73340040000005</v>
      </c>
      <c r="AZ683" cm="1">
        <f t="array" aca="1" ref="AZ683" ca="1">_xlfn.LET(_xlpm.rozsah, $J$3:$J$10001,_xlpm.podminka, (_xlpm.rozsah&gt;H683)*(ISNUMBER(_xlpm.rozsah)),_xlpm.indexy, IF(_xlpm.podminka, ROW(_xlpm.rozsah)-MIN(ROW(_xlpm.rozsah))+1),_xlpm.prvni, MIN(_xlpm.indexy),_xlpm.finalni, IF(_xlpm.prvni=1, 2, _xlpm.prvni),INDEX(_xlpm.rozsah, _xlpm.finalni))</f>
        <v>2100</v>
      </c>
      <c r="BA683" cm="1">
        <f t="array" aca="1" ref="BA683" ca="1">INDEX($J$3:$J$10001,MATCH(AZ683,$J$3:$J$10004,0)-1)</f>
        <v>2000</v>
      </c>
      <c r="BB683">
        <f t="shared" ca="1" si="187"/>
        <v>280</v>
      </c>
      <c r="BC683">
        <f t="shared" ca="1" si="187"/>
        <v>300</v>
      </c>
      <c r="BD683">
        <f t="shared" ca="1" si="186"/>
        <v>-20</v>
      </c>
      <c r="BE683">
        <f t="shared" ca="1" si="179"/>
        <v>281.26659959999995</v>
      </c>
      <c r="BF683">
        <f t="shared" ca="1" si="183"/>
        <v>280.55364632400489</v>
      </c>
      <c r="BG683">
        <f t="shared" ca="1" si="180"/>
        <v>299.44635367599511</v>
      </c>
      <c r="BH683" cm="1">
        <f t="array" aca="1" ref="BH683" ca="1">_xlfn.LET(_xlpm.rozsah, $J$3:$J$10001,_xlpm.podminka, (_xlpm.rozsah&gt;E683)*(ISNUMBER(_xlpm.rozsah)),_xlpm.indexy, IF(_xlpm.podminka, ROW(_xlpm.rozsah)-MIN(ROW(_xlpm.rozsah))+1),_xlpm.prvni, MIN(_xlpm.indexy),_xlpm.finalni, IF(_xlpm.prvni=1, 2, _xlpm.prvni),INDEX(_xlpm.rozsah, _xlpm.finalni))</f>
        <v>2100</v>
      </c>
      <c r="BI683" cm="1">
        <f t="array" aca="1" ref="BI683" ca="1">INDEX($J$3:$J$10001,MATCH(BH683,$J$3:$J$10004,0)-1)</f>
        <v>2000</v>
      </c>
      <c r="BJ683">
        <f t="shared" ca="1" si="173"/>
        <v>280</v>
      </c>
      <c r="BK683">
        <f t="shared" ca="1" si="173"/>
        <v>300</v>
      </c>
      <c r="BL683">
        <f t="shared" ca="1" si="184"/>
        <v>-20</v>
      </c>
      <c r="BM683">
        <f t="shared" ca="1" si="181"/>
        <v>280.55364632400489</v>
      </c>
    </row>
    <row r="684" spans="1:65" x14ac:dyDescent="0.25">
      <c r="A684" s="64">
        <v>681</v>
      </c>
      <c r="B684" s="64">
        <v>90</v>
      </c>
      <c r="C684" s="64">
        <v>71</v>
      </c>
      <c r="D684" s="18">
        <v>681</v>
      </c>
      <c r="E684" s="21">
        <f t="shared" ca="1" si="174"/>
        <v>2081.8775731230526</v>
      </c>
      <c r="F684" s="22">
        <f t="shared" ca="1" si="175"/>
        <v>201.37338461652652</v>
      </c>
      <c r="G684" s="23">
        <v>681</v>
      </c>
      <c r="H684" s="24">
        <f t="shared" ca="1" si="176"/>
        <v>2078.3519799999999</v>
      </c>
      <c r="I684" s="25">
        <f t="shared" ca="1" si="177"/>
        <v>201.87401884000002</v>
      </c>
      <c r="J684" s="155"/>
      <c r="K684" s="155"/>
      <c r="L684" s="129">
        <f t="shared" si="182"/>
        <v>0</v>
      </c>
      <c r="AX684">
        <f t="shared" ca="1" si="185"/>
        <v>284.32960400000002</v>
      </c>
      <c r="AY684">
        <f t="shared" ca="1" si="178"/>
        <v>295.67039599999998</v>
      </c>
      <c r="AZ684" cm="1">
        <f t="array" aca="1" ref="AZ684" ca="1">_xlfn.LET(_xlpm.rozsah, $J$3:$J$10001,_xlpm.podminka, (_xlpm.rozsah&gt;H684)*(ISNUMBER(_xlpm.rozsah)),_xlpm.indexy, IF(_xlpm.podminka, ROW(_xlpm.rozsah)-MIN(ROW(_xlpm.rozsah))+1),_xlpm.prvni, MIN(_xlpm.indexy),_xlpm.finalni, IF(_xlpm.prvni=1, 2, _xlpm.prvni),INDEX(_xlpm.rozsah, _xlpm.finalni))</f>
        <v>2100</v>
      </c>
      <c r="BA684" cm="1">
        <f t="array" aca="1" ref="BA684" ca="1">INDEX($J$3:$J$10001,MATCH(AZ684,$J$3:$J$10004,0)-1)</f>
        <v>2000</v>
      </c>
      <c r="BB684">
        <f t="shared" ca="1" si="187"/>
        <v>280</v>
      </c>
      <c r="BC684">
        <f t="shared" ca="1" si="187"/>
        <v>300</v>
      </c>
      <c r="BD684">
        <f t="shared" ca="1" si="186"/>
        <v>-20</v>
      </c>
      <c r="BE684">
        <f t="shared" ca="1" si="179"/>
        <v>284.32960400000002</v>
      </c>
      <c r="BF684">
        <f t="shared" ca="1" si="183"/>
        <v>283.6244853753895</v>
      </c>
      <c r="BG684">
        <f t="shared" ca="1" si="180"/>
        <v>296.3755146246105</v>
      </c>
      <c r="BH684" cm="1">
        <f t="array" aca="1" ref="BH684" ca="1">_xlfn.LET(_xlpm.rozsah, $J$3:$J$10001,_xlpm.podminka, (_xlpm.rozsah&gt;E684)*(ISNUMBER(_xlpm.rozsah)),_xlpm.indexy, IF(_xlpm.podminka, ROW(_xlpm.rozsah)-MIN(ROW(_xlpm.rozsah))+1),_xlpm.prvni, MIN(_xlpm.indexy),_xlpm.finalni, IF(_xlpm.prvni=1, 2, _xlpm.prvni),INDEX(_xlpm.rozsah, _xlpm.finalni))</f>
        <v>2100</v>
      </c>
      <c r="BI684" cm="1">
        <f t="array" aca="1" ref="BI684" ca="1">INDEX($J$3:$J$10001,MATCH(BH684,$J$3:$J$10004,0)-1)</f>
        <v>2000</v>
      </c>
      <c r="BJ684">
        <f t="shared" ca="1" si="173"/>
        <v>280</v>
      </c>
      <c r="BK684">
        <f t="shared" ca="1" si="173"/>
        <v>300</v>
      </c>
      <c r="BL684">
        <f t="shared" ca="1" si="184"/>
        <v>-20</v>
      </c>
      <c r="BM684">
        <f t="shared" ca="1" si="181"/>
        <v>283.6244853753895</v>
      </c>
    </row>
    <row r="685" spans="1:65" x14ac:dyDescent="0.25">
      <c r="A685" s="64">
        <v>682</v>
      </c>
      <c r="B685" s="64">
        <v>90</v>
      </c>
      <c r="C685" s="64">
        <v>71</v>
      </c>
      <c r="D685" s="18">
        <v>682</v>
      </c>
      <c r="E685" s="21">
        <f t="shared" ca="1" si="174"/>
        <v>2081.8775731230526</v>
      </c>
      <c r="F685" s="22">
        <f t="shared" ca="1" si="175"/>
        <v>201.37338461652652</v>
      </c>
      <c r="G685" s="28">
        <v>682</v>
      </c>
      <c r="H685" s="24">
        <f t="shared" ca="1" si="176"/>
        <v>2078.3519799999999</v>
      </c>
      <c r="I685" s="25">
        <f t="shared" ca="1" si="177"/>
        <v>201.87401884000002</v>
      </c>
      <c r="J685" s="155"/>
      <c r="K685" s="155"/>
      <c r="L685" s="129">
        <f t="shared" si="182"/>
        <v>0</v>
      </c>
      <c r="AX685">
        <f t="shared" ca="1" si="185"/>
        <v>284.32960400000002</v>
      </c>
      <c r="AY685">
        <f t="shared" ca="1" si="178"/>
        <v>295.67039599999998</v>
      </c>
      <c r="AZ685" cm="1">
        <f t="array" aca="1" ref="AZ685" ca="1">_xlfn.LET(_xlpm.rozsah, $J$3:$J$10001,_xlpm.podminka, (_xlpm.rozsah&gt;H685)*(ISNUMBER(_xlpm.rozsah)),_xlpm.indexy, IF(_xlpm.podminka, ROW(_xlpm.rozsah)-MIN(ROW(_xlpm.rozsah))+1),_xlpm.prvni, MIN(_xlpm.indexy),_xlpm.finalni, IF(_xlpm.prvni=1, 2, _xlpm.prvni),INDEX(_xlpm.rozsah, _xlpm.finalni))</f>
        <v>2100</v>
      </c>
      <c r="BA685" cm="1">
        <f t="array" aca="1" ref="BA685" ca="1">INDEX($J$3:$J$10001,MATCH(AZ685,$J$3:$J$10004,0)-1)</f>
        <v>2000</v>
      </c>
      <c r="BB685">
        <f t="shared" ca="1" si="187"/>
        <v>280</v>
      </c>
      <c r="BC685">
        <f t="shared" ca="1" si="187"/>
        <v>300</v>
      </c>
      <c r="BD685">
        <f t="shared" ca="1" si="186"/>
        <v>-20</v>
      </c>
      <c r="BE685">
        <f t="shared" ca="1" si="179"/>
        <v>284.32960400000002</v>
      </c>
      <c r="BF685">
        <f t="shared" ca="1" si="183"/>
        <v>283.6244853753895</v>
      </c>
      <c r="BG685">
        <f t="shared" ca="1" si="180"/>
        <v>296.3755146246105</v>
      </c>
      <c r="BH685" cm="1">
        <f t="array" aca="1" ref="BH685" ca="1">_xlfn.LET(_xlpm.rozsah, $J$3:$J$10001,_xlpm.podminka, (_xlpm.rozsah&gt;E685)*(ISNUMBER(_xlpm.rozsah)),_xlpm.indexy, IF(_xlpm.podminka, ROW(_xlpm.rozsah)-MIN(ROW(_xlpm.rozsah))+1),_xlpm.prvni, MIN(_xlpm.indexy),_xlpm.finalni, IF(_xlpm.prvni=1, 2, _xlpm.prvni),INDEX(_xlpm.rozsah, _xlpm.finalni))</f>
        <v>2100</v>
      </c>
      <c r="BI685" cm="1">
        <f t="array" aca="1" ref="BI685" ca="1">INDEX($J$3:$J$10001,MATCH(BH685,$J$3:$J$10004,0)-1)</f>
        <v>2000</v>
      </c>
      <c r="BJ685">
        <f t="shared" ca="1" si="173"/>
        <v>280</v>
      </c>
      <c r="BK685">
        <f t="shared" ca="1" si="173"/>
        <v>300</v>
      </c>
      <c r="BL685">
        <f t="shared" ca="1" si="184"/>
        <v>-20</v>
      </c>
      <c r="BM685">
        <f t="shared" ca="1" si="181"/>
        <v>283.6244853753895</v>
      </c>
    </row>
    <row r="686" spans="1:65" x14ac:dyDescent="0.25">
      <c r="A686" s="64">
        <v>683</v>
      </c>
      <c r="B686" s="64">
        <v>92</v>
      </c>
      <c r="C686" s="64">
        <v>71</v>
      </c>
      <c r="D686" s="18">
        <v>683</v>
      </c>
      <c r="E686" s="21">
        <f t="shared" ca="1" si="174"/>
        <v>2112.5859636368987</v>
      </c>
      <c r="F686" s="22">
        <f t="shared" ca="1" si="175"/>
        <v>195.67238803623067</v>
      </c>
      <c r="G686" s="23">
        <v>683</v>
      </c>
      <c r="H686" s="24">
        <f t="shared" ca="1" si="176"/>
        <v>2108.9820239999999</v>
      </c>
      <c r="I686" s="25">
        <f t="shared" ca="1" si="177"/>
        <v>196.567967036</v>
      </c>
      <c r="J686" s="155"/>
      <c r="K686" s="155"/>
      <c r="L686" s="129">
        <f t="shared" si="182"/>
        <v>0</v>
      </c>
      <c r="AX686">
        <f t="shared" ca="1" si="185"/>
        <v>276.85629160000002</v>
      </c>
      <c r="AY686">
        <f t="shared" ca="1" si="178"/>
        <v>248.14370839999998</v>
      </c>
      <c r="AZ686" cm="1">
        <f t="array" aca="1" ref="AZ686" ca="1">_xlfn.LET(_xlpm.rozsah, $J$3:$J$10001,_xlpm.podminka, (_xlpm.rozsah&gt;H686)*(ISNUMBER(_xlpm.rozsah)),_xlpm.indexy, IF(_xlpm.podminka, ROW(_xlpm.rozsah)-MIN(ROW(_xlpm.rozsah))+1),_xlpm.prvni, MIN(_xlpm.indexy),_xlpm.finalni, IF(_xlpm.prvni=1, 2, _xlpm.prvni),INDEX(_xlpm.rozsah, _xlpm.finalni))</f>
        <v>2200</v>
      </c>
      <c r="BA686" cm="1">
        <f t="array" aca="1" ref="BA686" ca="1">INDEX($J$3:$J$10001,MATCH(AZ686,$J$3:$J$10004,0)-1)</f>
        <v>2100</v>
      </c>
      <c r="BB686">
        <f t="shared" ca="1" si="187"/>
        <v>245</v>
      </c>
      <c r="BC686">
        <f t="shared" ca="1" si="187"/>
        <v>280</v>
      </c>
      <c r="BD686">
        <f t="shared" ca="1" si="186"/>
        <v>-35</v>
      </c>
      <c r="BE686">
        <f t="shared" ca="1" si="179"/>
        <v>276.85629160000002</v>
      </c>
      <c r="BF686">
        <f t="shared" ca="1" si="183"/>
        <v>275.59491272708544</v>
      </c>
      <c r="BG686">
        <f t="shared" ca="1" si="180"/>
        <v>249.40508727291453</v>
      </c>
      <c r="BH686" cm="1">
        <f t="array" aca="1" ref="BH686" ca="1">_xlfn.LET(_xlpm.rozsah, $J$3:$J$10001,_xlpm.podminka, (_xlpm.rozsah&gt;E686)*(ISNUMBER(_xlpm.rozsah)),_xlpm.indexy, IF(_xlpm.podminka, ROW(_xlpm.rozsah)-MIN(ROW(_xlpm.rozsah))+1),_xlpm.prvni, MIN(_xlpm.indexy),_xlpm.finalni, IF(_xlpm.prvni=1, 2, _xlpm.prvni),INDEX(_xlpm.rozsah, _xlpm.finalni))</f>
        <v>2200</v>
      </c>
      <c r="BI686" cm="1">
        <f t="array" aca="1" ref="BI686" ca="1">INDEX($J$3:$J$10001,MATCH(BH686,$J$3:$J$10004,0)-1)</f>
        <v>2100</v>
      </c>
      <c r="BJ686">
        <f t="shared" ref="BJ686:BK749" ca="1" si="188">IF(ISERROR(MATCH(BH686,$J$1:$J$10000,0)), 0, INDEX($K$1:$K$10000, MATCH(BH686,$J$1:$J$10000,0)))</f>
        <v>245</v>
      </c>
      <c r="BK686">
        <f t="shared" ca="1" si="188"/>
        <v>280</v>
      </c>
      <c r="BL686">
        <f t="shared" ca="1" si="184"/>
        <v>-35</v>
      </c>
      <c r="BM686">
        <f t="shared" ca="1" si="181"/>
        <v>275.59491272708544</v>
      </c>
    </row>
    <row r="687" spans="1:65" x14ac:dyDescent="0.25">
      <c r="A687" s="64">
        <v>684</v>
      </c>
      <c r="B687" s="64">
        <v>91</v>
      </c>
      <c r="C687" s="64">
        <v>71</v>
      </c>
      <c r="D687" s="18">
        <v>684</v>
      </c>
      <c r="E687" s="21">
        <f t="shared" ca="1" si="174"/>
        <v>2097.2317683799756</v>
      </c>
      <c r="F687" s="22">
        <f t="shared" ca="1" si="175"/>
        <v>199.19308889004347</v>
      </c>
      <c r="G687" s="28">
        <v>684</v>
      </c>
      <c r="H687" s="24">
        <f t="shared" ca="1" si="176"/>
        <v>2093.6670020000001</v>
      </c>
      <c r="I687" s="25">
        <f t="shared" ca="1" si="177"/>
        <v>199.69928571599996</v>
      </c>
      <c r="J687" s="155"/>
      <c r="K687" s="155"/>
      <c r="L687" s="129">
        <f t="shared" si="182"/>
        <v>0</v>
      </c>
      <c r="AX687">
        <f t="shared" ca="1" si="185"/>
        <v>281.26659959999995</v>
      </c>
      <c r="AY687">
        <f t="shared" ca="1" si="178"/>
        <v>298.73340040000005</v>
      </c>
      <c r="AZ687" cm="1">
        <f t="array" aca="1" ref="AZ687" ca="1">_xlfn.LET(_xlpm.rozsah, $J$3:$J$10001,_xlpm.podminka, (_xlpm.rozsah&gt;H687)*(ISNUMBER(_xlpm.rozsah)),_xlpm.indexy, IF(_xlpm.podminka, ROW(_xlpm.rozsah)-MIN(ROW(_xlpm.rozsah))+1),_xlpm.prvni, MIN(_xlpm.indexy),_xlpm.finalni, IF(_xlpm.prvni=1, 2, _xlpm.prvni),INDEX(_xlpm.rozsah, _xlpm.finalni))</f>
        <v>2100</v>
      </c>
      <c r="BA687" cm="1">
        <f t="array" aca="1" ref="BA687" ca="1">INDEX($J$3:$J$10001,MATCH(AZ687,$J$3:$J$10004,0)-1)</f>
        <v>2000</v>
      </c>
      <c r="BB687">
        <f t="shared" ca="1" si="187"/>
        <v>280</v>
      </c>
      <c r="BC687">
        <f t="shared" ca="1" si="187"/>
        <v>300</v>
      </c>
      <c r="BD687">
        <f t="shared" ca="1" si="186"/>
        <v>-20</v>
      </c>
      <c r="BE687">
        <f t="shared" ca="1" si="179"/>
        <v>281.26659959999995</v>
      </c>
      <c r="BF687">
        <f t="shared" ca="1" si="183"/>
        <v>280.55364632400489</v>
      </c>
      <c r="BG687">
        <f t="shared" ca="1" si="180"/>
        <v>299.44635367599511</v>
      </c>
      <c r="BH687" cm="1">
        <f t="array" aca="1" ref="BH687" ca="1">_xlfn.LET(_xlpm.rozsah, $J$3:$J$10001,_xlpm.podminka, (_xlpm.rozsah&gt;E687)*(ISNUMBER(_xlpm.rozsah)),_xlpm.indexy, IF(_xlpm.podminka, ROW(_xlpm.rozsah)-MIN(ROW(_xlpm.rozsah))+1),_xlpm.prvni, MIN(_xlpm.indexy),_xlpm.finalni, IF(_xlpm.prvni=1, 2, _xlpm.prvni),INDEX(_xlpm.rozsah, _xlpm.finalni))</f>
        <v>2100</v>
      </c>
      <c r="BI687" cm="1">
        <f t="array" aca="1" ref="BI687" ca="1">INDEX($J$3:$J$10001,MATCH(BH687,$J$3:$J$10004,0)-1)</f>
        <v>2000</v>
      </c>
      <c r="BJ687">
        <f t="shared" ca="1" si="188"/>
        <v>280</v>
      </c>
      <c r="BK687">
        <f t="shared" ca="1" si="188"/>
        <v>300</v>
      </c>
      <c r="BL687">
        <f t="shared" ca="1" si="184"/>
        <v>-20</v>
      </c>
      <c r="BM687">
        <f t="shared" ca="1" si="181"/>
        <v>280.55364632400489</v>
      </c>
    </row>
    <row r="688" spans="1:65" x14ac:dyDescent="0.25">
      <c r="A688" s="64">
        <v>685</v>
      </c>
      <c r="B688" s="64">
        <v>93</v>
      </c>
      <c r="C688" s="64">
        <v>71</v>
      </c>
      <c r="D688" s="18">
        <v>685</v>
      </c>
      <c r="E688" s="21">
        <f t="shared" ca="1" si="174"/>
        <v>2127.9401588938213</v>
      </c>
      <c r="F688" s="22">
        <f t="shared" ca="1" si="175"/>
        <v>191.8568705148854</v>
      </c>
      <c r="G688" s="23">
        <v>685</v>
      </c>
      <c r="H688" s="24">
        <f t="shared" ca="1" si="176"/>
        <v>2124.2970459999997</v>
      </c>
      <c r="I688" s="25">
        <f t="shared" ca="1" si="177"/>
        <v>192.76218406900006</v>
      </c>
      <c r="J688" s="155"/>
      <c r="K688" s="155"/>
      <c r="L688" s="129">
        <f t="shared" si="182"/>
        <v>0</v>
      </c>
      <c r="AX688">
        <f t="shared" ca="1" si="185"/>
        <v>271.4960339000001</v>
      </c>
      <c r="AY688">
        <f t="shared" ca="1" si="178"/>
        <v>253.5039660999999</v>
      </c>
      <c r="AZ688" cm="1">
        <f t="array" aca="1" ref="AZ688" ca="1">_xlfn.LET(_xlpm.rozsah, $J$3:$J$10001,_xlpm.podminka, (_xlpm.rozsah&gt;H688)*(ISNUMBER(_xlpm.rozsah)),_xlpm.indexy, IF(_xlpm.podminka, ROW(_xlpm.rozsah)-MIN(ROW(_xlpm.rozsah))+1),_xlpm.prvni, MIN(_xlpm.indexy),_xlpm.finalni, IF(_xlpm.prvni=1, 2, _xlpm.prvni),INDEX(_xlpm.rozsah, _xlpm.finalni))</f>
        <v>2200</v>
      </c>
      <c r="BA688" cm="1">
        <f t="array" aca="1" ref="BA688" ca="1">INDEX($J$3:$J$10001,MATCH(AZ688,$J$3:$J$10004,0)-1)</f>
        <v>2100</v>
      </c>
      <c r="BB688">
        <f t="shared" ca="1" si="187"/>
        <v>245</v>
      </c>
      <c r="BC688">
        <f t="shared" ca="1" si="187"/>
        <v>280</v>
      </c>
      <c r="BD688">
        <f t="shared" ca="1" si="186"/>
        <v>-35</v>
      </c>
      <c r="BE688">
        <f t="shared" ca="1" si="179"/>
        <v>271.4960339000001</v>
      </c>
      <c r="BF688">
        <f t="shared" ca="1" si="183"/>
        <v>270.22094438716255</v>
      </c>
      <c r="BG688">
        <f t="shared" ca="1" si="180"/>
        <v>254.77905561283745</v>
      </c>
      <c r="BH688" cm="1">
        <f t="array" aca="1" ref="BH688" ca="1">_xlfn.LET(_xlpm.rozsah, $J$3:$J$10001,_xlpm.podminka, (_xlpm.rozsah&gt;E688)*(ISNUMBER(_xlpm.rozsah)),_xlpm.indexy, IF(_xlpm.podminka, ROW(_xlpm.rozsah)-MIN(ROW(_xlpm.rozsah))+1),_xlpm.prvni, MIN(_xlpm.indexy),_xlpm.finalni, IF(_xlpm.prvni=1, 2, _xlpm.prvni),INDEX(_xlpm.rozsah, _xlpm.finalni))</f>
        <v>2200</v>
      </c>
      <c r="BI688" cm="1">
        <f t="array" aca="1" ref="BI688" ca="1">INDEX($J$3:$J$10001,MATCH(BH688,$J$3:$J$10004,0)-1)</f>
        <v>2100</v>
      </c>
      <c r="BJ688">
        <f t="shared" ca="1" si="188"/>
        <v>245</v>
      </c>
      <c r="BK688">
        <f t="shared" ca="1" si="188"/>
        <v>280</v>
      </c>
      <c r="BL688">
        <f t="shared" ca="1" si="184"/>
        <v>-35</v>
      </c>
      <c r="BM688">
        <f t="shared" ca="1" si="181"/>
        <v>270.22094438716255</v>
      </c>
    </row>
    <row r="689" spans="1:65" x14ac:dyDescent="0.25">
      <c r="A689" s="64">
        <v>686</v>
      </c>
      <c r="B689" s="64">
        <v>93</v>
      </c>
      <c r="C689" s="64">
        <v>68</v>
      </c>
      <c r="D689" s="18">
        <v>686</v>
      </c>
      <c r="E689" s="21">
        <f t="shared" ca="1" si="174"/>
        <v>2127.9401588938213</v>
      </c>
      <c r="F689" s="22">
        <f t="shared" ca="1" si="175"/>
        <v>183.75024218327053</v>
      </c>
      <c r="G689" s="28">
        <v>686</v>
      </c>
      <c r="H689" s="24">
        <f t="shared" ca="1" si="176"/>
        <v>2124.2970459999997</v>
      </c>
      <c r="I689" s="25">
        <f t="shared" ca="1" si="177"/>
        <v>184.61730305200007</v>
      </c>
      <c r="J689" s="155"/>
      <c r="K689" s="155"/>
      <c r="L689" s="129">
        <f t="shared" si="182"/>
        <v>0</v>
      </c>
      <c r="AX689">
        <f t="shared" ca="1" si="185"/>
        <v>271.4960339000001</v>
      </c>
      <c r="AY689">
        <f t="shared" ca="1" si="178"/>
        <v>253.5039660999999</v>
      </c>
      <c r="AZ689" cm="1">
        <f t="array" aca="1" ref="AZ689" ca="1">_xlfn.LET(_xlpm.rozsah, $J$3:$J$10001,_xlpm.podminka, (_xlpm.rozsah&gt;H689)*(ISNUMBER(_xlpm.rozsah)),_xlpm.indexy, IF(_xlpm.podminka, ROW(_xlpm.rozsah)-MIN(ROW(_xlpm.rozsah))+1),_xlpm.prvni, MIN(_xlpm.indexy),_xlpm.finalni, IF(_xlpm.prvni=1, 2, _xlpm.prvni),INDEX(_xlpm.rozsah, _xlpm.finalni))</f>
        <v>2200</v>
      </c>
      <c r="BA689" cm="1">
        <f t="array" aca="1" ref="BA689" ca="1">INDEX($J$3:$J$10001,MATCH(AZ689,$J$3:$J$10004,0)-1)</f>
        <v>2100</v>
      </c>
      <c r="BB689">
        <f t="shared" ca="1" si="187"/>
        <v>245</v>
      </c>
      <c r="BC689">
        <f t="shared" ca="1" si="187"/>
        <v>280</v>
      </c>
      <c r="BD689">
        <f t="shared" ca="1" si="186"/>
        <v>-35</v>
      </c>
      <c r="BE689">
        <f t="shared" ca="1" si="179"/>
        <v>271.4960339000001</v>
      </c>
      <c r="BF689">
        <f t="shared" ca="1" si="183"/>
        <v>270.22094438716255</v>
      </c>
      <c r="BG689">
        <f t="shared" ca="1" si="180"/>
        <v>254.77905561283745</v>
      </c>
      <c r="BH689" cm="1">
        <f t="array" aca="1" ref="BH689" ca="1">_xlfn.LET(_xlpm.rozsah, $J$3:$J$10001,_xlpm.podminka, (_xlpm.rozsah&gt;E689)*(ISNUMBER(_xlpm.rozsah)),_xlpm.indexy, IF(_xlpm.podminka, ROW(_xlpm.rozsah)-MIN(ROW(_xlpm.rozsah))+1),_xlpm.prvni, MIN(_xlpm.indexy),_xlpm.finalni, IF(_xlpm.prvni=1, 2, _xlpm.prvni),INDEX(_xlpm.rozsah, _xlpm.finalni))</f>
        <v>2200</v>
      </c>
      <c r="BI689" cm="1">
        <f t="array" aca="1" ref="BI689" ca="1">INDEX($J$3:$J$10001,MATCH(BH689,$J$3:$J$10004,0)-1)</f>
        <v>2100</v>
      </c>
      <c r="BJ689">
        <f t="shared" ca="1" si="188"/>
        <v>245</v>
      </c>
      <c r="BK689">
        <f t="shared" ca="1" si="188"/>
        <v>280</v>
      </c>
      <c r="BL689">
        <f t="shared" ca="1" si="184"/>
        <v>-35</v>
      </c>
      <c r="BM689">
        <f t="shared" ca="1" si="181"/>
        <v>270.22094438716255</v>
      </c>
    </row>
    <row r="690" spans="1:65" x14ac:dyDescent="0.25">
      <c r="A690" s="64">
        <v>687</v>
      </c>
      <c r="B690" s="64">
        <v>98</v>
      </c>
      <c r="C690" s="64">
        <v>68</v>
      </c>
      <c r="D690" s="18">
        <v>687</v>
      </c>
      <c r="E690" s="21">
        <f t="shared" ca="1" si="174"/>
        <v>2204.7111351784351</v>
      </c>
      <c r="F690" s="22">
        <f t="shared" ca="1" si="175"/>
        <v>164.51767825113166</v>
      </c>
      <c r="G690" s="23">
        <v>687</v>
      </c>
      <c r="H690" s="24">
        <f t="shared" ca="1" si="176"/>
        <v>2200.8721559999999</v>
      </c>
      <c r="I690" s="25">
        <f t="shared" ca="1" si="177"/>
        <v>166.21450704800006</v>
      </c>
      <c r="J690" s="155"/>
      <c r="K690" s="155"/>
      <c r="L690" s="129">
        <f t="shared" si="182"/>
        <v>0</v>
      </c>
      <c r="AX690">
        <f t="shared" ca="1" si="185"/>
        <v>244.43309860000005</v>
      </c>
      <c r="AY690">
        <f t="shared" ca="1" si="178"/>
        <v>180.56690139999995</v>
      </c>
      <c r="AZ690" cm="1">
        <f t="array" aca="1" ref="AZ690" ca="1">_xlfn.LET(_xlpm.rozsah, $J$3:$J$10001,_xlpm.podminka, (_xlpm.rozsah&gt;H690)*(ISNUMBER(_xlpm.rozsah)),_xlpm.indexy, IF(_xlpm.podminka, ROW(_xlpm.rozsah)-MIN(ROW(_xlpm.rozsah))+1),_xlpm.prvni, MIN(_xlpm.indexy),_xlpm.finalni, IF(_xlpm.prvni=1, 2, _xlpm.prvni),INDEX(_xlpm.rozsah, _xlpm.finalni))</f>
        <v>2300</v>
      </c>
      <c r="BA690" cm="1">
        <f t="array" aca="1" ref="BA690" ca="1">INDEX($J$3:$J$10001,MATCH(AZ690,$J$3:$J$10004,0)-1)</f>
        <v>2200</v>
      </c>
      <c r="BB690">
        <f t="shared" ca="1" si="187"/>
        <v>180</v>
      </c>
      <c r="BC690">
        <f t="shared" ca="1" si="187"/>
        <v>245</v>
      </c>
      <c r="BD690">
        <f t="shared" ca="1" si="186"/>
        <v>-65</v>
      </c>
      <c r="BE690">
        <f t="shared" ca="1" si="179"/>
        <v>244.43309860000005</v>
      </c>
      <c r="BF690">
        <f t="shared" ca="1" si="183"/>
        <v>241.93776213401716</v>
      </c>
      <c r="BG690">
        <f t="shared" ca="1" si="180"/>
        <v>183.06223786598284</v>
      </c>
      <c r="BH690" cm="1">
        <f t="array" aca="1" ref="BH690" ca="1">_xlfn.LET(_xlpm.rozsah, $J$3:$J$10001,_xlpm.podminka, (_xlpm.rozsah&gt;E690)*(ISNUMBER(_xlpm.rozsah)),_xlpm.indexy, IF(_xlpm.podminka, ROW(_xlpm.rozsah)-MIN(ROW(_xlpm.rozsah))+1),_xlpm.prvni, MIN(_xlpm.indexy),_xlpm.finalni, IF(_xlpm.prvni=1, 2, _xlpm.prvni),INDEX(_xlpm.rozsah, _xlpm.finalni))</f>
        <v>2300</v>
      </c>
      <c r="BI690" cm="1">
        <f t="array" aca="1" ref="BI690" ca="1">INDEX($J$3:$J$10001,MATCH(BH690,$J$3:$J$10004,0)-1)</f>
        <v>2200</v>
      </c>
      <c r="BJ690">
        <f t="shared" ca="1" si="188"/>
        <v>180</v>
      </c>
      <c r="BK690">
        <f t="shared" ca="1" si="188"/>
        <v>245</v>
      </c>
      <c r="BL690">
        <f t="shared" ca="1" si="184"/>
        <v>-65</v>
      </c>
      <c r="BM690">
        <f t="shared" ca="1" si="181"/>
        <v>241.93776213401716</v>
      </c>
    </row>
    <row r="691" spans="1:65" x14ac:dyDescent="0.25">
      <c r="A691" s="64">
        <v>688</v>
      </c>
      <c r="B691" s="64">
        <v>98</v>
      </c>
      <c r="C691" s="64">
        <v>67</v>
      </c>
      <c r="D691" s="18">
        <v>688</v>
      </c>
      <c r="E691" s="21">
        <f t="shared" ca="1" si="174"/>
        <v>2204.7111351784351</v>
      </c>
      <c r="F691" s="22">
        <f t="shared" ca="1" si="175"/>
        <v>162.09830062979151</v>
      </c>
      <c r="G691" s="28">
        <v>688</v>
      </c>
      <c r="H691" s="24">
        <f t="shared" ca="1" si="176"/>
        <v>2200.8721559999999</v>
      </c>
      <c r="I691" s="25">
        <f t="shared" ca="1" si="177"/>
        <v>163.77017606200002</v>
      </c>
      <c r="J691" s="155"/>
      <c r="K691" s="155"/>
      <c r="L691" s="129">
        <f t="shared" si="182"/>
        <v>0</v>
      </c>
      <c r="AX691">
        <f t="shared" ca="1" si="185"/>
        <v>244.43309860000005</v>
      </c>
      <c r="AY691">
        <f t="shared" ca="1" si="178"/>
        <v>180.56690139999995</v>
      </c>
      <c r="AZ691" cm="1">
        <f t="array" aca="1" ref="AZ691" ca="1">_xlfn.LET(_xlpm.rozsah, $J$3:$J$10001,_xlpm.podminka, (_xlpm.rozsah&gt;H691)*(ISNUMBER(_xlpm.rozsah)),_xlpm.indexy, IF(_xlpm.podminka, ROW(_xlpm.rozsah)-MIN(ROW(_xlpm.rozsah))+1),_xlpm.prvni, MIN(_xlpm.indexy),_xlpm.finalni, IF(_xlpm.prvni=1, 2, _xlpm.prvni),INDEX(_xlpm.rozsah, _xlpm.finalni))</f>
        <v>2300</v>
      </c>
      <c r="BA691" cm="1">
        <f t="array" aca="1" ref="BA691" ca="1">INDEX($J$3:$J$10001,MATCH(AZ691,$J$3:$J$10004,0)-1)</f>
        <v>2200</v>
      </c>
      <c r="BB691">
        <f t="shared" ca="1" si="187"/>
        <v>180</v>
      </c>
      <c r="BC691">
        <f t="shared" ca="1" si="187"/>
        <v>245</v>
      </c>
      <c r="BD691">
        <f t="shared" ca="1" si="186"/>
        <v>-65</v>
      </c>
      <c r="BE691">
        <f t="shared" ca="1" si="179"/>
        <v>244.43309860000005</v>
      </c>
      <c r="BF691">
        <f t="shared" ca="1" si="183"/>
        <v>241.93776213401716</v>
      </c>
      <c r="BG691">
        <f t="shared" ca="1" si="180"/>
        <v>183.06223786598284</v>
      </c>
      <c r="BH691" cm="1">
        <f t="array" aca="1" ref="BH691" ca="1">_xlfn.LET(_xlpm.rozsah, $J$3:$J$10001,_xlpm.podminka, (_xlpm.rozsah&gt;E691)*(ISNUMBER(_xlpm.rozsah)),_xlpm.indexy, IF(_xlpm.podminka, ROW(_xlpm.rozsah)-MIN(ROW(_xlpm.rozsah))+1),_xlpm.prvni, MIN(_xlpm.indexy),_xlpm.finalni, IF(_xlpm.prvni=1, 2, _xlpm.prvni),INDEX(_xlpm.rozsah, _xlpm.finalni))</f>
        <v>2300</v>
      </c>
      <c r="BI691" cm="1">
        <f t="array" aca="1" ref="BI691" ca="1">INDEX($J$3:$J$10001,MATCH(BH691,$J$3:$J$10004,0)-1)</f>
        <v>2200</v>
      </c>
      <c r="BJ691">
        <f t="shared" ca="1" si="188"/>
        <v>180</v>
      </c>
      <c r="BK691">
        <f t="shared" ca="1" si="188"/>
        <v>245</v>
      </c>
      <c r="BL691">
        <f t="shared" ca="1" si="184"/>
        <v>-65</v>
      </c>
      <c r="BM691">
        <f t="shared" ca="1" si="181"/>
        <v>241.93776213401716</v>
      </c>
    </row>
    <row r="692" spans="1:65" x14ac:dyDescent="0.25">
      <c r="A692" s="64">
        <v>689</v>
      </c>
      <c r="B692" s="64">
        <v>100</v>
      </c>
      <c r="C692" s="64">
        <v>69</v>
      </c>
      <c r="D692" s="18">
        <v>689</v>
      </c>
      <c r="E692" s="21">
        <f t="shared" ca="1" si="174"/>
        <v>2235.4195256922808</v>
      </c>
      <c r="F692" s="22">
        <f t="shared" ca="1" si="175"/>
        <v>153.16434272701207</v>
      </c>
      <c r="G692" s="23">
        <v>689</v>
      </c>
      <c r="H692" s="24">
        <f t="shared" ca="1" si="176"/>
        <v>2231.5021999999999</v>
      </c>
      <c r="I692" s="25">
        <f t="shared" ca="1" si="177"/>
        <v>154.92126330000005</v>
      </c>
      <c r="J692" s="155"/>
      <c r="K692" s="155"/>
      <c r="L692" s="129">
        <f t="shared" si="182"/>
        <v>0</v>
      </c>
      <c r="AX692">
        <f t="shared" ca="1" si="185"/>
        <v>224.52357000000006</v>
      </c>
      <c r="AY692">
        <f t="shared" ca="1" si="178"/>
        <v>200.47642999999994</v>
      </c>
      <c r="AZ692" cm="1">
        <f t="array" aca="1" ref="AZ692" ca="1">_xlfn.LET(_xlpm.rozsah, $J$3:$J$10001,_xlpm.podminka, (_xlpm.rozsah&gt;H692)*(ISNUMBER(_xlpm.rozsah)),_xlpm.indexy, IF(_xlpm.podminka, ROW(_xlpm.rozsah)-MIN(ROW(_xlpm.rozsah))+1),_xlpm.prvni, MIN(_xlpm.indexy),_xlpm.finalni, IF(_xlpm.prvni=1, 2, _xlpm.prvni),INDEX(_xlpm.rozsah, _xlpm.finalni))</f>
        <v>2300</v>
      </c>
      <c r="BA692" cm="1">
        <f t="array" aca="1" ref="BA692" ca="1">INDEX($J$3:$J$10001,MATCH(AZ692,$J$3:$J$10004,0)-1)</f>
        <v>2200</v>
      </c>
      <c r="BB692">
        <f t="shared" ca="1" si="187"/>
        <v>180</v>
      </c>
      <c r="BC692">
        <f t="shared" ca="1" si="187"/>
        <v>245</v>
      </c>
      <c r="BD692">
        <f t="shared" ca="1" si="186"/>
        <v>-65</v>
      </c>
      <c r="BE692">
        <f t="shared" ca="1" si="179"/>
        <v>224.52357000000006</v>
      </c>
      <c r="BF692">
        <f t="shared" ca="1" si="183"/>
        <v>221.97730830001748</v>
      </c>
      <c r="BG692">
        <f t="shared" ca="1" si="180"/>
        <v>203.02269169998252</v>
      </c>
      <c r="BH692" cm="1">
        <f t="array" aca="1" ref="BH692" ca="1">_xlfn.LET(_xlpm.rozsah, $J$3:$J$10001,_xlpm.podminka, (_xlpm.rozsah&gt;E692)*(ISNUMBER(_xlpm.rozsah)),_xlpm.indexy, IF(_xlpm.podminka, ROW(_xlpm.rozsah)-MIN(ROW(_xlpm.rozsah))+1),_xlpm.prvni, MIN(_xlpm.indexy),_xlpm.finalni, IF(_xlpm.prvni=1, 2, _xlpm.prvni),INDEX(_xlpm.rozsah, _xlpm.finalni))</f>
        <v>2300</v>
      </c>
      <c r="BI692" cm="1">
        <f t="array" aca="1" ref="BI692" ca="1">INDEX($J$3:$J$10001,MATCH(BH692,$J$3:$J$10004,0)-1)</f>
        <v>2200</v>
      </c>
      <c r="BJ692">
        <f t="shared" ca="1" si="188"/>
        <v>180</v>
      </c>
      <c r="BK692">
        <f t="shared" ca="1" si="188"/>
        <v>245</v>
      </c>
      <c r="BL692">
        <f t="shared" ca="1" si="184"/>
        <v>-65</v>
      </c>
      <c r="BM692">
        <f t="shared" ca="1" si="181"/>
        <v>221.97730830001748</v>
      </c>
    </row>
    <row r="693" spans="1:65" x14ac:dyDescent="0.25">
      <c r="A693" s="64">
        <v>690</v>
      </c>
      <c r="B693" s="64">
        <v>99</v>
      </c>
      <c r="C693" s="64">
        <v>68</v>
      </c>
      <c r="D693" s="18">
        <v>690</v>
      </c>
      <c r="E693" s="21">
        <f t="shared" ca="1" si="174"/>
        <v>2220.0653304353582</v>
      </c>
      <c r="F693" s="22">
        <f t="shared" ca="1" si="175"/>
        <v>157.73112394757169</v>
      </c>
      <c r="G693" s="28">
        <v>690</v>
      </c>
      <c r="H693" s="24">
        <f t="shared" ca="1" si="176"/>
        <v>2216.1871780000001</v>
      </c>
      <c r="I693" s="25">
        <f t="shared" ca="1" si="177"/>
        <v>159.44526732399993</v>
      </c>
      <c r="J693" s="155"/>
      <c r="K693" s="155"/>
      <c r="L693" s="129">
        <f t="shared" si="182"/>
        <v>0</v>
      </c>
      <c r="AX693">
        <f t="shared" ca="1" si="185"/>
        <v>234.47833429999991</v>
      </c>
      <c r="AY693">
        <f t="shared" ca="1" si="178"/>
        <v>190.52166570000009</v>
      </c>
      <c r="AZ693" cm="1">
        <f t="array" aca="1" ref="AZ693" ca="1">_xlfn.LET(_xlpm.rozsah, $J$3:$J$10001,_xlpm.podminka, (_xlpm.rozsah&gt;H693)*(ISNUMBER(_xlpm.rozsah)),_xlpm.indexy, IF(_xlpm.podminka, ROW(_xlpm.rozsah)-MIN(ROW(_xlpm.rozsah))+1),_xlpm.prvni, MIN(_xlpm.indexy),_xlpm.finalni, IF(_xlpm.prvni=1, 2, _xlpm.prvni),INDEX(_xlpm.rozsah, _xlpm.finalni))</f>
        <v>2300</v>
      </c>
      <c r="BA693" cm="1">
        <f t="array" aca="1" ref="BA693" ca="1">INDEX($J$3:$J$10001,MATCH(AZ693,$J$3:$J$10004,0)-1)</f>
        <v>2200</v>
      </c>
      <c r="BB693">
        <f t="shared" ca="1" si="187"/>
        <v>180</v>
      </c>
      <c r="BC693">
        <f t="shared" ca="1" si="187"/>
        <v>245</v>
      </c>
      <c r="BD693">
        <f t="shared" ca="1" si="186"/>
        <v>-65</v>
      </c>
      <c r="BE693">
        <f t="shared" ca="1" si="179"/>
        <v>234.47833429999991</v>
      </c>
      <c r="BF693">
        <f t="shared" ca="1" si="183"/>
        <v>231.95753521701718</v>
      </c>
      <c r="BG693">
        <f t="shared" ca="1" si="180"/>
        <v>193.04246478298282</v>
      </c>
      <c r="BH693" cm="1">
        <f t="array" aca="1" ref="BH693" ca="1">_xlfn.LET(_xlpm.rozsah, $J$3:$J$10001,_xlpm.podminka, (_xlpm.rozsah&gt;E693)*(ISNUMBER(_xlpm.rozsah)),_xlpm.indexy, IF(_xlpm.podminka, ROW(_xlpm.rozsah)-MIN(ROW(_xlpm.rozsah))+1),_xlpm.prvni, MIN(_xlpm.indexy),_xlpm.finalni, IF(_xlpm.prvni=1, 2, _xlpm.prvni),INDEX(_xlpm.rozsah, _xlpm.finalni))</f>
        <v>2300</v>
      </c>
      <c r="BI693" cm="1">
        <f t="array" aca="1" ref="BI693" ca="1">INDEX($J$3:$J$10001,MATCH(BH693,$J$3:$J$10004,0)-1)</f>
        <v>2200</v>
      </c>
      <c r="BJ693">
        <f t="shared" ca="1" si="188"/>
        <v>180</v>
      </c>
      <c r="BK693">
        <f t="shared" ca="1" si="188"/>
        <v>245</v>
      </c>
      <c r="BL693">
        <f t="shared" ca="1" si="184"/>
        <v>-65</v>
      </c>
      <c r="BM693">
        <f t="shared" ca="1" si="181"/>
        <v>231.95753521701718</v>
      </c>
    </row>
    <row r="694" spans="1:65" x14ac:dyDescent="0.25">
      <c r="A694" s="64">
        <v>691</v>
      </c>
      <c r="B694" s="64">
        <v>100</v>
      </c>
      <c r="C694" s="64">
        <v>71</v>
      </c>
      <c r="D694" s="18">
        <v>691</v>
      </c>
      <c r="E694" s="21">
        <f t="shared" ca="1" si="174"/>
        <v>2235.4195256922808</v>
      </c>
      <c r="F694" s="22">
        <f t="shared" ca="1" si="175"/>
        <v>157.6038888930124</v>
      </c>
      <c r="G694" s="23">
        <v>691</v>
      </c>
      <c r="H694" s="24">
        <f t="shared" ca="1" si="176"/>
        <v>2231.5021999999999</v>
      </c>
      <c r="I694" s="25">
        <f t="shared" ca="1" si="177"/>
        <v>159.41173470000004</v>
      </c>
      <c r="J694" s="155"/>
      <c r="K694" s="155"/>
      <c r="L694" s="129">
        <f t="shared" si="182"/>
        <v>0</v>
      </c>
      <c r="AX694">
        <f t="shared" ca="1" si="185"/>
        <v>224.52357000000006</v>
      </c>
      <c r="AY694">
        <f t="shared" ca="1" si="178"/>
        <v>200.47642999999994</v>
      </c>
      <c r="AZ694" cm="1">
        <f t="array" aca="1" ref="AZ694" ca="1">_xlfn.LET(_xlpm.rozsah, $J$3:$J$10001,_xlpm.podminka, (_xlpm.rozsah&gt;H694)*(ISNUMBER(_xlpm.rozsah)),_xlpm.indexy, IF(_xlpm.podminka, ROW(_xlpm.rozsah)-MIN(ROW(_xlpm.rozsah))+1),_xlpm.prvni, MIN(_xlpm.indexy),_xlpm.finalni, IF(_xlpm.prvni=1, 2, _xlpm.prvni),INDEX(_xlpm.rozsah, _xlpm.finalni))</f>
        <v>2300</v>
      </c>
      <c r="BA694" cm="1">
        <f t="array" aca="1" ref="BA694" ca="1">INDEX($J$3:$J$10001,MATCH(AZ694,$J$3:$J$10004,0)-1)</f>
        <v>2200</v>
      </c>
      <c r="BB694">
        <f t="shared" ca="1" si="187"/>
        <v>180</v>
      </c>
      <c r="BC694">
        <f t="shared" ca="1" si="187"/>
        <v>245</v>
      </c>
      <c r="BD694">
        <f t="shared" ca="1" si="186"/>
        <v>-65</v>
      </c>
      <c r="BE694">
        <f t="shared" ca="1" si="179"/>
        <v>224.52357000000006</v>
      </c>
      <c r="BF694">
        <f t="shared" ca="1" si="183"/>
        <v>221.97730830001748</v>
      </c>
      <c r="BG694">
        <f t="shared" ca="1" si="180"/>
        <v>203.02269169998252</v>
      </c>
      <c r="BH694" cm="1">
        <f t="array" aca="1" ref="BH694" ca="1">_xlfn.LET(_xlpm.rozsah, $J$3:$J$10001,_xlpm.podminka, (_xlpm.rozsah&gt;E694)*(ISNUMBER(_xlpm.rozsah)),_xlpm.indexy, IF(_xlpm.podminka, ROW(_xlpm.rozsah)-MIN(ROW(_xlpm.rozsah))+1),_xlpm.prvni, MIN(_xlpm.indexy),_xlpm.finalni, IF(_xlpm.prvni=1, 2, _xlpm.prvni),INDEX(_xlpm.rozsah, _xlpm.finalni))</f>
        <v>2300</v>
      </c>
      <c r="BI694" cm="1">
        <f t="array" aca="1" ref="BI694" ca="1">INDEX($J$3:$J$10001,MATCH(BH694,$J$3:$J$10004,0)-1)</f>
        <v>2200</v>
      </c>
      <c r="BJ694">
        <f t="shared" ca="1" si="188"/>
        <v>180</v>
      </c>
      <c r="BK694">
        <f t="shared" ca="1" si="188"/>
        <v>245</v>
      </c>
      <c r="BL694">
        <f t="shared" ca="1" si="184"/>
        <v>-65</v>
      </c>
      <c r="BM694">
        <f t="shared" ca="1" si="181"/>
        <v>221.97730830001748</v>
      </c>
    </row>
    <row r="695" spans="1:65" x14ac:dyDescent="0.25">
      <c r="A695" s="64">
        <v>692</v>
      </c>
      <c r="B695" s="64">
        <v>99</v>
      </c>
      <c r="C695" s="64">
        <v>68</v>
      </c>
      <c r="D695" s="18">
        <v>692</v>
      </c>
      <c r="E695" s="21">
        <f t="shared" ca="1" si="174"/>
        <v>2220.0653304353582</v>
      </c>
      <c r="F695" s="22">
        <f t="shared" ca="1" si="175"/>
        <v>157.73112394757169</v>
      </c>
      <c r="G695" s="28">
        <v>692</v>
      </c>
      <c r="H695" s="24">
        <f t="shared" ca="1" si="176"/>
        <v>2216.1871780000001</v>
      </c>
      <c r="I695" s="25">
        <f t="shared" ca="1" si="177"/>
        <v>159.44526732399993</v>
      </c>
      <c r="J695" s="155"/>
      <c r="K695" s="155"/>
      <c r="L695" s="129">
        <f t="shared" si="182"/>
        <v>0</v>
      </c>
      <c r="AX695">
        <f t="shared" ca="1" si="185"/>
        <v>234.47833429999991</v>
      </c>
      <c r="AY695">
        <f t="shared" ca="1" si="178"/>
        <v>190.52166570000009</v>
      </c>
      <c r="AZ695" cm="1">
        <f t="array" aca="1" ref="AZ695" ca="1">_xlfn.LET(_xlpm.rozsah, $J$3:$J$10001,_xlpm.podminka, (_xlpm.rozsah&gt;H695)*(ISNUMBER(_xlpm.rozsah)),_xlpm.indexy, IF(_xlpm.podminka, ROW(_xlpm.rozsah)-MIN(ROW(_xlpm.rozsah))+1),_xlpm.prvni, MIN(_xlpm.indexy),_xlpm.finalni, IF(_xlpm.prvni=1, 2, _xlpm.prvni),INDEX(_xlpm.rozsah, _xlpm.finalni))</f>
        <v>2300</v>
      </c>
      <c r="BA695" cm="1">
        <f t="array" aca="1" ref="BA695" ca="1">INDEX($J$3:$J$10001,MATCH(AZ695,$J$3:$J$10004,0)-1)</f>
        <v>2200</v>
      </c>
      <c r="BB695">
        <f t="shared" ca="1" si="187"/>
        <v>180</v>
      </c>
      <c r="BC695">
        <f t="shared" ca="1" si="187"/>
        <v>245</v>
      </c>
      <c r="BD695">
        <f t="shared" ca="1" si="186"/>
        <v>-65</v>
      </c>
      <c r="BE695">
        <f t="shared" ca="1" si="179"/>
        <v>234.47833429999991</v>
      </c>
      <c r="BF695">
        <f t="shared" ca="1" si="183"/>
        <v>231.95753521701718</v>
      </c>
      <c r="BG695">
        <f t="shared" ca="1" si="180"/>
        <v>193.04246478298282</v>
      </c>
      <c r="BH695" cm="1">
        <f t="array" aca="1" ref="BH695" ca="1">_xlfn.LET(_xlpm.rozsah, $J$3:$J$10001,_xlpm.podminka, (_xlpm.rozsah&gt;E695)*(ISNUMBER(_xlpm.rozsah)),_xlpm.indexy, IF(_xlpm.podminka, ROW(_xlpm.rozsah)-MIN(ROW(_xlpm.rozsah))+1),_xlpm.prvni, MIN(_xlpm.indexy),_xlpm.finalni, IF(_xlpm.prvni=1, 2, _xlpm.prvni),INDEX(_xlpm.rozsah, _xlpm.finalni))</f>
        <v>2300</v>
      </c>
      <c r="BI695" cm="1">
        <f t="array" aca="1" ref="BI695" ca="1">INDEX($J$3:$J$10001,MATCH(BH695,$J$3:$J$10004,0)-1)</f>
        <v>2200</v>
      </c>
      <c r="BJ695">
        <f t="shared" ca="1" si="188"/>
        <v>180</v>
      </c>
      <c r="BK695">
        <f t="shared" ca="1" si="188"/>
        <v>245</v>
      </c>
      <c r="BL695">
        <f t="shared" ca="1" si="184"/>
        <v>-65</v>
      </c>
      <c r="BM695">
        <f t="shared" ca="1" si="181"/>
        <v>231.95753521701718</v>
      </c>
    </row>
    <row r="696" spans="1:65" x14ac:dyDescent="0.25">
      <c r="A696" s="64">
        <v>693</v>
      </c>
      <c r="B696" s="64">
        <v>100</v>
      </c>
      <c r="C696" s="64">
        <v>69</v>
      </c>
      <c r="D696" s="18">
        <v>693</v>
      </c>
      <c r="E696" s="21">
        <f t="shared" ca="1" si="174"/>
        <v>2235.4195256922808</v>
      </c>
      <c r="F696" s="22">
        <f t="shared" ca="1" si="175"/>
        <v>153.16434272701207</v>
      </c>
      <c r="G696" s="23">
        <v>693</v>
      </c>
      <c r="H696" s="24">
        <f t="shared" ca="1" si="176"/>
        <v>2231.5021999999999</v>
      </c>
      <c r="I696" s="25">
        <f t="shared" ca="1" si="177"/>
        <v>154.92126330000005</v>
      </c>
      <c r="J696" s="155"/>
      <c r="K696" s="155"/>
      <c r="L696" s="129">
        <f t="shared" si="182"/>
        <v>0</v>
      </c>
      <c r="AX696">
        <f t="shared" ca="1" si="185"/>
        <v>224.52357000000006</v>
      </c>
      <c r="AY696">
        <f t="shared" ca="1" si="178"/>
        <v>200.47642999999994</v>
      </c>
      <c r="AZ696" cm="1">
        <f t="array" aca="1" ref="AZ696" ca="1">_xlfn.LET(_xlpm.rozsah, $J$3:$J$10001,_xlpm.podminka, (_xlpm.rozsah&gt;H696)*(ISNUMBER(_xlpm.rozsah)),_xlpm.indexy, IF(_xlpm.podminka, ROW(_xlpm.rozsah)-MIN(ROW(_xlpm.rozsah))+1),_xlpm.prvni, MIN(_xlpm.indexy),_xlpm.finalni, IF(_xlpm.prvni=1, 2, _xlpm.prvni),INDEX(_xlpm.rozsah, _xlpm.finalni))</f>
        <v>2300</v>
      </c>
      <c r="BA696" cm="1">
        <f t="array" aca="1" ref="BA696" ca="1">INDEX($J$3:$J$10001,MATCH(AZ696,$J$3:$J$10004,0)-1)</f>
        <v>2200</v>
      </c>
      <c r="BB696">
        <f t="shared" ca="1" si="187"/>
        <v>180</v>
      </c>
      <c r="BC696">
        <f t="shared" ca="1" si="187"/>
        <v>245</v>
      </c>
      <c r="BD696">
        <f t="shared" ca="1" si="186"/>
        <v>-65</v>
      </c>
      <c r="BE696">
        <f t="shared" ca="1" si="179"/>
        <v>224.52357000000006</v>
      </c>
      <c r="BF696">
        <f t="shared" ca="1" si="183"/>
        <v>221.97730830001748</v>
      </c>
      <c r="BG696">
        <f t="shared" ca="1" si="180"/>
        <v>203.02269169998252</v>
      </c>
      <c r="BH696" cm="1">
        <f t="array" aca="1" ref="BH696" ca="1">_xlfn.LET(_xlpm.rozsah, $J$3:$J$10001,_xlpm.podminka, (_xlpm.rozsah&gt;E696)*(ISNUMBER(_xlpm.rozsah)),_xlpm.indexy, IF(_xlpm.podminka, ROW(_xlpm.rozsah)-MIN(ROW(_xlpm.rozsah))+1),_xlpm.prvni, MIN(_xlpm.indexy),_xlpm.finalni, IF(_xlpm.prvni=1, 2, _xlpm.prvni),INDEX(_xlpm.rozsah, _xlpm.finalni))</f>
        <v>2300</v>
      </c>
      <c r="BI696" cm="1">
        <f t="array" aca="1" ref="BI696" ca="1">INDEX($J$3:$J$10001,MATCH(BH696,$J$3:$J$10004,0)-1)</f>
        <v>2200</v>
      </c>
      <c r="BJ696">
        <f t="shared" ca="1" si="188"/>
        <v>180</v>
      </c>
      <c r="BK696">
        <f t="shared" ca="1" si="188"/>
        <v>245</v>
      </c>
      <c r="BL696">
        <f t="shared" ca="1" si="184"/>
        <v>-65</v>
      </c>
      <c r="BM696">
        <f t="shared" ca="1" si="181"/>
        <v>221.97730830001748</v>
      </c>
    </row>
    <row r="697" spans="1:65" x14ac:dyDescent="0.25">
      <c r="A697" s="64">
        <v>694</v>
      </c>
      <c r="B697" s="64">
        <v>102</v>
      </c>
      <c r="C697" s="64">
        <v>72</v>
      </c>
      <c r="D697" s="18">
        <v>694</v>
      </c>
      <c r="E697" s="21">
        <f t="shared" ca="1" si="174"/>
        <v>2266.1279162061264</v>
      </c>
      <c r="F697" s="22">
        <f t="shared" ca="1" si="175"/>
        <v>145.45213521553285</v>
      </c>
      <c r="G697" s="28">
        <v>694</v>
      </c>
      <c r="H697" s="24">
        <f t="shared" ca="1" si="176"/>
        <v>2262.1322439999999</v>
      </c>
      <c r="I697" s="25">
        <f t="shared" ca="1" si="177"/>
        <v>147.32210980800005</v>
      </c>
      <c r="J697" s="155"/>
      <c r="K697" s="155"/>
      <c r="L697" s="129">
        <f t="shared" si="182"/>
        <v>0</v>
      </c>
      <c r="AX697">
        <f t="shared" ca="1" si="185"/>
        <v>204.61404140000008</v>
      </c>
      <c r="AY697">
        <f t="shared" ca="1" si="178"/>
        <v>220.38595859999992</v>
      </c>
      <c r="AZ697" cm="1">
        <f t="array" aca="1" ref="AZ697" ca="1">_xlfn.LET(_xlpm.rozsah, $J$3:$J$10001,_xlpm.podminka, (_xlpm.rozsah&gt;H697)*(ISNUMBER(_xlpm.rozsah)),_xlpm.indexy, IF(_xlpm.podminka, ROW(_xlpm.rozsah)-MIN(ROW(_xlpm.rozsah))+1),_xlpm.prvni, MIN(_xlpm.indexy),_xlpm.finalni, IF(_xlpm.prvni=1, 2, _xlpm.prvni),INDEX(_xlpm.rozsah, _xlpm.finalni))</f>
        <v>2300</v>
      </c>
      <c r="BA697" cm="1">
        <f t="array" aca="1" ref="BA697" ca="1">INDEX($J$3:$J$10001,MATCH(AZ697,$J$3:$J$10004,0)-1)</f>
        <v>2200</v>
      </c>
      <c r="BB697">
        <f t="shared" ca="1" si="187"/>
        <v>180</v>
      </c>
      <c r="BC697">
        <f t="shared" ca="1" si="187"/>
        <v>245</v>
      </c>
      <c r="BD697">
        <f t="shared" ca="1" si="186"/>
        <v>-65</v>
      </c>
      <c r="BE697">
        <f t="shared" ca="1" si="179"/>
        <v>204.61404140000008</v>
      </c>
      <c r="BF697">
        <f t="shared" ca="1" si="183"/>
        <v>202.01685446601783</v>
      </c>
      <c r="BG697">
        <f t="shared" ca="1" si="180"/>
        <v>222.98314553398217</v>
      </c>
      <c r="BH697" cm="1">
        <f t="array" aca="1" ref="BH697" ca="1">_xlfn.LET(_xlpm.rozsah, $J$3:$J$10001,_xlpm.podminka, (_xlpm.rozsah&gt;E697)*(ISNUMBER(_xlpm.rozsah)),_xlpm.indexy, IF(_xlpm.podminka, ROW(_xlpm.rozsah)-MIN(ROW(_xlpm.rozsah))+1),_xlpm.prvni, MIN(_xlpm.indexy),_xlpm.finalni, IF(_xlpm.prvni=1, 2, _xlpm.prvni),INDEX(_xlpm.rozsah, _xlpm.finalni))</f>
        <v>2300</v>
      </c>
      <c r="BI697" cm="1">
        <f t="array" aca="1" ref="BI697" ca="1">INDEX($J$3:$J$10001,MATCH(BH697,$J$3:$J$10004,0)-1)</f>
        <v>2200</v>
      </c>
      <c r="BJ697">
        <f t="shared" ca="1" si="188"/>
        <v>180</v>
      </c>
      <c r="BK697">
        <f t="shared" ca="1" si="188"/>
        <v>245</v>
      </c>
      <c r="BL697">
        <f t="shared" ca="1" si="184"/>
        <v>-65</v>
      </c>
      <c r="BM697">
        <f t="shared" ca="1" si="181"/>
        <v>202.01685446601783</v>
      </c>
    </row>
    <row r="698" spans="1:65" x14ac:dyDescent="0.25">
      <c r="A698" s="64">
        <v>695</v>
      </c>
      <c r="B698" s="64">
        <v>101</v>
      </c>
      <c r="C698" s="64">
        <v>69</v>
      </c>
      <c r="D698" s="18">
        <v>695</v>
      </c>
      <c r="E698" s="21">
        <f t="shared" ca="1" si="174"/>
        <v>2250.7737209492034</v>
      </c>
      <c r="F698" s="22">
        <f t="shared" ca="1" si="175"/>
        <v>146.2779861542823</v>
      </c>
      <c r="G698" s="23">
        <v>695</v>
      </c>
      <c r="H698" s="24">
        <f t="shared" ca="1" si="176"/>
        <v>2246.8172219999997</v>
      </c>
      <c r="I698" s="25">
        <f t="shared" ca="1" si="177"/>
        <v>148.05247593300015</v>
      </c>
      <c r="J698" s="155"/>
      <c r="K698" s="155"/>
      <c r="L698" s="129">
        <f t="shared" si="182"/>
        <v>0</v>
      </c>
      <c r="AX698">
        <f t="shared" ca="1" si="185"/>
        <v>214.56880570000021</v>
      </c>
      <c r="AY698">
        <f t="shared" ca="1" si="178"/>
        <v>210.43119429999979</v>
      </c>
      <c r="AZ698" cm="1">
        <f t="array" aca="1" ref="AZ698" ca="1">_xlfn.LET(_xlpm.rozsah, $J$3:$J$10001,_xlpm.podminka, (_xlpm.rozsah&gt;H698)*(ISNUMBER(_xlpm.rozsah)),_xlpm.indexy, IF(_xlpm.podminka, ROW(_xlpm.rozsah)-MIN(ROW(_xlpm.rozsah))+1),_xlpm.prvni, MIN(_xlpm.indexy),_xlpm.finalni, IF(_xlpm.prvni=1, 2, _xlpm.prvni),INDEX(_xlpm.rozsah, _xlpm.finalni))</f>
        <v>2300</v>
      </c>
      <c r="BA698" cm="1">
        <f t="array" aca="1" ref="BA698" ca="1">INDEX($J$3:$J$10001,MATCH(AZ698,$J$3:$J$10004,0)-1)</f>
        <v>2200</v>
      </c>
      <c r="BB698">
        <f t="shared" ca="1" si="187"/>
        <v>180</v>
      </c>
      <c r="BC698">
        <f t="shared" ca="1" si="187"/>
        <v>245</v>
      </c>
      <c r="BD698">
        <f t="shared" ca="1" si="186"/>
        <v>-65</v>
      </c>
      <c r="BE698">
        <f t="shared" ca="1" si="179"/>
        <v>214.56880570000021</v>
      </c>
      <c r="BF698">
        <f t="shared" ca="1" si="183"/>
        <v>211.99708138301781</v>
      </c>
      <c r="BG698">
        <f t="shared" ca="1" si="180"/>
        <v>213.00291861698219</v>
      </c>
      <c r="BH698" cm="1">
        <f t="array" aca="1" ref="BH698" ca="1">_xlfn.LET(_xlpm.rozsah, $J$3:$J$10001,_xlpm.podminka, (_xlpm.rozsah&gt;E698)*(ISNUMBER(_xlpm.rozsah)),_xlpm.indexy, IF(_xlpm.podminka, ROW(_xlpm.rozsah)-MIN(ROW(_xlpm.rozsah))+1),_xlpm.prvni, MIN(_xlpm.indexy),_xlpm.finalni, IF(_xlpm.prvni=1, 2, _xlpm.prvni),INDEX(_xlpm.rozsah, _xlpm.finalni))</f>
        <v>2300</v>
      </c>
      <c r="BI698" cm="1">
        <f t="array" aca="1" ref="BI698" ca="1">INDEX($J$3:$J$10001,MATCH(BH698,$J$3:$J$10004,0)-1)</f>
        <v>2200</v>
      </c>
      <c r="BJ698">
        <f t="shared" ca="1" si="188"/>
        <v>180</v>
      </c>
      <c r="BK698">
        <f t="shared" ca="1" si="188"/>
        <v>245</v>
      </c>
      <c r="BL698">
        <f t="shared" ca="1" si="184"/>
        <v>-65</v>
      </c>
      <c r="BM698">
        <f t="shared" ca="1" si="181"/>
        <v>211.99708138301781</v>
      </c>
    </row>
    <row r="699" spans="1:65" x14ac:dyDescent="0.25">
      <c r="A699" s="64">
        <v>696</v>
      </c>
      <c r="B699" s="64">
        <v>100</v>
      </c>
      <c r="C699" s="64">
        <v>69</v>
      </c>
      <c r="D699" s="18">
        <v>696</v>
      </c>
      <c r="E699" s="21">
        <f t="shared" ca="1" si="174"/>
        <v>2235.4195256922808</v>
      </c>
      <c r="F699" s="22">
        <f t="shared" ca="1" si="175"/>
        <v>153.16434272701207</v>
      </c>
      <c r="G699" s="28">
        <v>696</v>
      </c>
      <c r="H699" s="24">
        <f t="shared" ca="1" si="176"/>
        <v>2231.5021999999999</v>
      </c>
      <c r="I699" s="25">
        <f t="shared" ca="1" si="177"/>
        <v>154.92126330000005</v>
      </c>
      <c r="J699" s="155"/>
      <c r="K699" s="155"/>
      <c r="L699" s="129">
        <f t="shared" si="182"/>
        <v>0</v>
      </c>
      <c r="AX699">
        <f t="shared" ca="1" si="185"/>
        <v>224.52357000000006</v>
      </c>
      <c r="AY699">
        <f t="shared" ca="1" si="178"/>
        <v>200.47642999999994</v>
      </c>
      <c r="AZ699" cm="1">
        <f t="array" aca="1" ref="AZ699" ca="1">_xlfn.LET(_xlpm.rozsah, $J$3:$J$10001,_xlpm.podminka, (_xlpm.rozsah&gt;H699)*(ISNUMBER(_xlpm.rozsah)),_xlpm.indexy, IF(_xlpm.podminka, ROW(_xlpm.rozsah)-MIN(ROW(_xlpm.rozsah))+1),_xlpm.prvni, MIN(_xlpm.indexy),_xlpm.finalni, IF(_xlpm.prvni=1, 2, _xlpm.prvni),INDEX(_xlpm.rozsah, _xlpm.finalni))</f>
        <v>2300</v>
      </c>
      <c r="BA699" cm="1">
        <f t="array" aca="1" ref="BA699" ca="1">INDEX($J$3:$J$10001,MATCH(AZ699,$J$3:$J$10004,0)-1)</f>
        <v>2200</v>
      </c>
      <c r="BB699">
        <f t="shared" ca="1" si="187"/>
        <v>180</v>
      </c>
      <c r="BC699">
        <f t="shared" ca="1" si="187"/>
        <v>245</v>
      </c>
      <c r="BD699">
        <f t="shared" ca="1" si="186"/>
        <v>-65</v>
      </c>
      <c r="BE699">
        <f t="shared" ca="1" si="179"/>
        <v>224.52357000000006</v>
      </c>
      <c r="BF699">
        <f t="shared" ca="1" si="183"/>
        <v>221.97730830001748</v>
      </c>
      <c r="BG699">
        <f t="shared" ca="1" si="180"/>
        <v>203.02269169998252</v>
      </c>
      <c r="BH699" cm="1">
        <f t="array" aca="1" ref="BH699" ca="1">_xlfn.LET(_xlpm.rozsah, $J$3:$J$10001,_xlpm.podminka, (_xlpm.rozsah&gt;E699)*(ISNUMBER(_xlpm.rozsah)),_xlpm.indexy, IF(_xlpm.podminka, ROW(_xlpm.rozsah)-MIN(ROW(_xlpm.rozsah))+1),_xlpm.prvni, MIN(_xlpm.indexy),_xlpm.finalni, IF(_xlpm.prvni=1, 2, _xlpm.prvni),INDEX(_xlpm.rozsah, _xlpm.finalni))</f>
        <v>2300</v>
      </c>
      <c r="BI699" cm="1">
        <f t="array" aca="1" ref="BI699" ca="1">INDEX($J$3:$J$10001,MATCH(BH699,$J$3:$J$10004,0)-1)</f>
        <v>2200</v>
      </c>
      <c r="BJ699">
        <f t="shared" ca="1" si="188"/>
        <v>180</v>
      </c>
      <c r="BK699">
        <f t="shared" ca="1" si="188"/>
        <v>245</v>
      </c>
      <c r="BL699">
        <f t="shared" ca="1" si="184"/>
        <v>-65</v>
      </c>
      <c r="BM699">
        <f t="shared" ca="1" si="181"/>
        <v>221.97730830001748</v>
      </c>
    </row>
    <row r="700" spans="1:65" x14ac:dyDescent="0.25">
      <c r="A700" s="64">
        <v>697</v>
      </c>
      <c r="B700" s="64">
        <v>102</v>
      </c>
      <c r="C700" s="64">
        <v>71</v>
      </c>
      <c r="D700" s="18">
        <v>697</v>
      </c>
      <c r="E700" s="21">
        <f t="shared" ca="1" si="174"/>
        <v>2266.1279162061264</v>
      </c>
      <c r="F700" s="22">
        <f t="shared" ca="1" si="175"/>
        <v>143.43196667087267</v>
      </c>
      <c r="G700" s="23">
        <v>697</v>
      </c>
      <c r="H700" s="24">
        <f t="shared" ca="1" si="176"/>
        <v>2262.1322439999999</v>
      </c>
      <c r="I700" s="25">
        <f t="shared" ca="1" si="177"/>
        <v>145.27596939400007</v>
      </c>
      <c r="J700" s="155"/>
      <c r="K700" s="155"/>
      <c r="L700" s="129">
        <f t="shared" si="182"/>
        <v>0</v>
      </c>
      <c r="AX700">
        <f t="shared" ca="1" si="185"/>
        <v>204.61404140000008</v>
      </c>
      <c r="AY700">
        <f t="shared" ca="1" si="178"/>
        <v>220.38595859999992</v>
      </c>
      <c r="AZ700" cm="1">
        <f t="array" aca="1" ref="AZ700" ca="1">_xlfn.LET(_xlpm.rozsah, $J$3:$J$10001,_xlpm.podminka, (_xlpm.rozsah&gt;H700)*(ISNUMBER(_xlpm.rozsah)),_xlpm.indexy, IF(_xlpm.podminka, ROW(_xlpm.rozsah)-MIN(ROW(_xlpm.rozsah))+1),_xlpm.prvni, MIN(_xlpm.indexy),_xlpm.finalni, IF(_xlpm.prvni=1, 2, _xlpm.prvni),INDEX(_xlpm.rozsah, _xlpm.finalni))</f>
        <v>2300</v>
      </c>
      <c r="BA700" cm="1">
        <f t="array" aca="1" ref="BA700" ca="1">INDEX($J$3:$J$10001,MATCH(AZ700,$J$3:$J$10004,0)-1)</f>
        <v>2200</v>
      </c>
      <c r="BB700">
        <f t="shared" ca="1" si="187"/>
        <v>180</v>
      </c>
      <c r="BC700">
        <f t="shared" ca="1" si="187"/>
        <v>245</v>
      </c>
      <c r="BD700">
        <f t="shared" ca="1" si="186"/>
        <v>-65</v>
      </c>
      <c r="BE700">
        <f t="shared" ca="1" si="179"/>
        <v>204.61404140000008</v>
      </c>
      <c r="BF700">
        <f t="shared" ca="1" si="183"/>
        <v>202.01685446601783</v>
      </c>
      <c r="BG700">
        <f t="shared" ca="1" si="180"/>
        <v>222.98314553398217</v>
      </c>
      <c r="BH700" cm="1">
        <f t="array" aca="1" ref="BH700" ca="1">_xlfn.LET(_xlpm.rozsah, $J$3:$J$10001,_xlpm.podminka, (_xlpm.rozsah&gt;E700)*(ISNUMBER(_xlpm.rozsah)),_xlpm.indexy, IF(_xlpm.podminka, ROW(_xlpm.rozsah)-MIN(ROW(_xlpm.rozsah))+1),_xlpm.prvni, MIN(_xlpm.indexy),_xlpm.finalni, IF(_xlpm.prvni=1, 2, _xlpm.prvni),INDEX(_xlpm.rozsah, _xlpm.finalni))</f>
        <v>2300</v>
      </c>
      <c r="BI700" cm="1">
        <f t="array" aca="1" ref="BI700" ca="1">INDEX($J$3:$J$10001,MATCH(BH700,$J$3:$J$10004,0)-1)</f>
        <v>2200</v>
      </c>
      <c r="BJ700">
        <f t="shared" ca="1" si="188"/>
        <v>180</v>
      </c>
      <c r="BK700">
        <f t="shared" ca="1" si="188"/>
        <v>245</v>
      </c>
      <c r="BL700">
        <f t="shared" ca="1" si="184"/>
        <v>-65</v>
      </c>
      <c r="BM700">
        <f t="shared" ca="1" si="181"/>
        <v>202.01685446601783</v>
      </c>
    </row>
    <row r="701" spans="1:65" x14ac:dyDescent="0.25">
      <c r="A701" s="64">
        <v>698</v>
      </c>
      <c r="B701" s="64">
        <v>102</v>
      </c>
      <c r="C701" s="64">
        <v>71</v>
      </c>
      <c r="D701" s="18">
        <v>698</v>
      </c>
      <c r="E701" s="21">
        <f t="shared" ca="1" si="174"/>
        <v>2266.1279162061264</v>
      </c>
      <c r="F701" s="22">
        <f t="shared" ca="1" si="175"/>
        <v>143.43196667087267</v>
      </c>
      <c r="G701" s="28">
        <v>698</v>
      </c>
      <c r="H701" s="24">
        <f t="shared" ca="1" si="176"/>
        <v>2262.1322439999999</v>
      </c>
      <c r="I701" s="25">
        <f t="shared" ca="1" si="177"/>
        <v>145.27596939400007</v>
      </c>
      <c r="J701" s="155"/>
      <c r="K701" s="155"/>
      <c r="L701" s="129">
        <f t="shared" si="182"/>
        <v>0</v>
      </c>
      <c r="AX701">
        <f t="shared" ca="1" si="185"/>
        <v>204.61404140000008</v>
      </c>
      <c r="AY701">
        <f t="shared" ca="1" si="178"/>
        <v>220.38595859999992</v>
      </c>
      <c r="AZ701" cm="1">
        <f t="array" aca="1" ref="AZ701" ca="1">_xlfn.LET(_xlpm.rozsah, $J$3:$J$10001,_xlpm.podminka, (_xlpm.rozsah&gt;H701)*(ISNUMBER(_xlpm.rozsah)),_xlpm.indexy, IF(_xlpm.podminka, ROW(_xlpm.rozsah)-MIN(ROW(_xlpm.rozsah))+1),_xlpm.prvni, MIN(_xlpm.indexy),_xlpm.finalni, IF(_xlpm.prvni=1, 2, _xlpm.prvni),INDEX(_xlpm.rozsah, _xlpm.finalni))</f>
        <v>2300</v>
      </c>
      <c r="BA701" cm="1">
        <f t="array" aca="1" ref="BA701" ca="1">INDEX($J$3:$J$10001,MATCH(AZ701,$J$3:$J$10004,0)-1)</f>
        <v>2200</v>
      </c>
      <c r="BB701">
        <f t="shared" ca="1" si="187"/>
        <v>180</v>
      </c>
      <c r="BC701">
        <f t="shared" ca="1" si="187"/>
        <v>245</v>
      </c>
      <c r="BD701">
        <f t="shared" ca="1" si="186"/>
        <v>-65</v>
      </c>
      <c r="BE701">
        <f t="shared" ca="1" si="179"/>
        <v>204.61404140000008</v>
      </c>
      <c r="BF701">
        <f t="shared" ca="1" si="183"/>
        <v>202.01685446601783</v>
      </c>
      <c r="BG701">
        <f t="shared" ca="1" si="180"/>
        <v>222.98314553398217</v>
      </c>
      <c r="BH701" cm="1">
        <f t="array" aca="1" ref="BH701" ca="1">_xlfn.LET(_xlpm.rozsah, $J$3:$J$10001,_xlpm.podminka, (_xlpm.rozsah&gt;E701)*(ISNUMBER(_xlpm.rozsah)),_xlpm.indexy, IF(_xlpm.podminka, ROW(_xlpm.rozsah)-MIN(ROW(_xlpm.rozsah))+1),_xlpm.prvni, MIN(_xlpm.indexy),_xlpm.finalni, IF(_xlpm.prvni=1, 2, _xlpm.prvni),INDEX(_xlpm.rozsah, _xlpm.finalni))</f>
        <v>2300</v>
      </c>
      <c r="BI701" cm="1">
        <f t="array" aca="1" ref="BI701" ca="1">INDEX($J$3:$J$10001,MATCH(BH701,$J$3:$J$10004,0)-1)</f>
        <v>2200</v>
      </c>
      <c r="BJ701">
        <f t="shared" ca="1" si="188"/>
        <v>180</v>
      </c>
      <c r="BK701">
        <f t="shared" ca="1" si="188"/>
        <v>245</v>
      </c>
      <c r="BL701">
        <f t="shared" ca="1" si="184"/>
        <v>-65</v>
      </c>
      <c r="BM701">
        <f t="shared" ca="1" si="181"/>
        <v>202.01685446601783</v>
      </c>
    </row>
    <row r="702" spans="1:65" x14ac:dyDescent="0.25">
      <c r="A702" s="64">
        <v>699</v>
      </c>
      <c r="B702" s="64">
        <v>102</v>
      </c>
      <c r="C702" s="64">
        <v>69</v>
      </c>
      <c r="D702" s="18">
        <v>699</v>
      </c>
      <c r="E702" s="21">
        <f t="shared" ca="1" si="174"/>
        <v>2266.1279162061264</v>
      </c>
      <c r="F702" s="22">
        <f t="shared" ca="1" si="175"/>
        <v>139.39162958155231</v>
      </c>
      <c r="G702" s="23">
        <v>699</v>
      </c>
      <c r="H702" s="24">
        <f t="shared" ca="1" si="176"/>
        <v>2262.1322439999999</v>
      </c>
      <c r="I702" s="25">
        <f t="shared" ca="1" si="177"/>
        <v>141.18368856600006</v>
      </c>
      <c r="J702" s="155"/>
      <c r="K702" s="155"/>
      <c r="L702" s="129">
        <f t="shared" si="182"/>
        <v>0</v>
      </c>
      <c r="AX702">
        <f t="shared" ca="1" si="185"/>
        <v>204.61404140000008</v>
      </c>
      <c r="AY702">
        <f t="shared" ca="1" si="178"/>
        <v>220.38595859999992</v>
      </c>
      <c r="AZ702" cm="1">
        <f t="array" aca="1" ref="AZ702" ca="1">_xlfn.LET(_xlpm.rozsah, $J$3:$J$10001,_xlpm.podminka, (_xlpm.rozsah&gt;H702)*(ISNUMBER(_xlpm.rozsah)),_xlpm.indexy, IF(_xlpm.podminka, ROW(_xlpm.rozsah)-MIN(ROW(_xlpm.rozsah))+1),_xlpm.prvni, MIN(_xlpm.indexy),_xlpm.finalni, IF(_xlpm.prvni=1, 2, _xlpm.prvni),INDEX(_xlpm.rozsah, _xlpm.finalni))</f>
        <v>2300</v>
      </c>
      <c r="BA702" cm="1">
        <f t="array" aca="1" ref="BA702" ca="1">INDEX($J$3:$J$10001,MATCH(AZ702,$J$3:$J$10004,0)-1)</f>
        <v>2200</v>
      </c>
      <c r="BB702">
        <f t="shared" ca="1" si="187"/>
        <v>180</v>
      </c>
      <c r="BC702">
        <f t="shared" ca="1" si="187"/>
        <v>245</v>
      </c>
      <c r="BD702">
        <f t="shared" ca="1" si="186"/>
        <v>-65</v>
      </c>
      <c r="BE702">
        <f t="shared" ca="1" si="179"/>
        <v>204.61404140000008</v>
      </c>
      <c r="BF702">
        <f t="shared" ca="1" si="183"/>
        <v>202.01685446601783</v>
      </c>
      <c r="BG702">
        <f t="shared" ca="1" si="180"/>
        <v>222.98314553398217</v>
      </c>
      <c r="BH702" cm="1">
        <f t="array" aca="1" ref="BH702" ca="1">_xlfn.LET(_xlpm.rozsah, $J$3:$J$10001,_xlpm.podminka, (_xlpm.rozsah&gt;E702)*(ISNUMBER(_xlpm.rozsah)),_xlpm.indexy, IF(_xlpm.podminka, ROW(_xlpm.rozsah)-MIN(ROW(_xlpm.rozsah))+1),_xlpm.prvni, MIN(_xlpm.indexy),_xlpm.finalni, IF(_xlpm.prvni=1, 2, _xlpm.prvni),INDEX(_xlpm.rozsah, _xlpm.finalni))</f>
        <v>2300</v>
      </c>
      <c r="BI702" cm="1">
        <f t="array" aca="1" ref="BI702" ca="1">INDEX($J$3:$J$10001,MATCH(BH702,$J$3:$J$10004,0)-1)</f>
        <v>2200</v>
      </c>
      <c r="BJ702">
        <f t="shared" ca="1" si="188"/>
        <v>180</v>
      </c>
      <c r="BK702">
        <f t="shared" ca="1" si="188"/>
        <v>245</v>
      </c>
      <c r="BL702">
        <f t="shared" ca="1" si="184"/>
        <v>-65</v>
      </c>
      <c r="BM702">
        <f t="shared" ca="1" si="181"/>
        <v>202.01685446601783</v>
      </c>
    </row>
    <row r="703" spans="1:65" x14ac:dyDescent="0.25">
      <c r="A703" s="64">
        <v>700</v>
      </c>
      <c r="B703" s="64">
        <v>102</v>
      </c>
      <c r="C703" s="64">
        <v>71</v>
      </c>
      <c r="D703" s="18">
        <v>700</v>
      </c>
      <c r="E703" s="21">
        <f t="shared" ca="1" si="174"/>
        <v>2266.1279162061264</v>
      </c>
      <c r="F703" s="22">
        <f t="shared" ca="1" si="175"/>
        <v>143.43196667087267</v>
      </c>
      <c r="G703" s="28">
        <v>700</v>
      </c>
      <c r="H703" s="24">
        <f t="shared" ca="1" si="176"/>
        <v>2262.1322439999999</v>
      </c>
      <c r="I703" s="25">
        <f t="shared" ca="1" si="177"/>
        <v>145.27596939400007</v>
      </c>
      <c r="J703" s="155"/>
      <c r="K703" s="155"/>
      <c r="L703" s="129">
        <f t="shared" si="182"/>
        <v>0</v>
      </c>
      <c r="AX703">
        <f t="shared" ca="1" si="185"/>
        <v>204.61404140000008</v>
      </c>
      <c r="AY703">
        <f t="shared" ca="1" si="178"/>
        <v>220.38595859999992</v>
      </c>
      <c r="AZ703" cm="1">
        <f t="array" aca="1" ref="AZ703" ca="1">_xlfn.LET(_xlpm.rozsah, $J$3:$J$10001,_xlpm.podminka, (_xlpm.rozsah&gt;H703)*(ISNUMBER(_xlpm.rozsah)),_xlpm.indexy, IF(_xlpm.podminka, ROW(_xlpm.rozsah)-MIN(ROW(_xlpm.rozsah))+1),_xlpm.prvni, MIN(_xlpm.indexy),_xlpm.finalni, IF(_xlpm.prvni=1, 2, _xlpm.prvni),INDEX(_xlpm.rozsah, _xlpm.finalni))</f>
        <v>2300</v>
      </c>
      <c r="BA703" cm="1">
        <f t="array" aca="1" ref="BA703" ca="1">INDEX($J$3:$J$10001,MATCH(AZ703,$J$3:$J$10004,0)-1)</f>
        <v>2200</v>
      </c>
      <c r="BB703">
        <f t="shared" ca="1" si="187"/>
        <v>180</v>
      </c>
      <c r="BC703">
        <f t="shared" ca="1" si="187"/>
        <v>245</v>
      </c>
      <c r="BD703">
        <f t="shared" ca="1" si="186"/>
        <v>-65</v>
      </c>
      <c r="BE703">
        <f t="shared" ca="1" si="179"/>
        <v>204.61404140000008</v>
      </c>
      <c r="BF703">
        <f t="shared" ca="1" si="183"/>
        <v>202.01685446601783</v>
      </c>
      <c r="BG703">
        <f t="shared" ca="1" si="180"/>
        <v>222.98314553398217</v>
      </c>
      <c r="BH703" cm="1">
        <f t="array" aca="1" ref="BH703" ca="1">_xlfn.LET(_xlpm.rozsah, $J$3:$J$10001,_xlpm.podminka, (_xlpm.rozsah&gt;E703)*(ISNUMBER(_xlpm.rozsah)),_xlpm.indexy, IF(_xlpm.podminka, ROW(_xlpm.rozsah)-MIN(ROW(_xlpm.rozsah))+1),_xlpm.prvni, MIN(_xlpm.indexy),_xlpm.finalni, IF(_xlpm.prvni=1, 2, _xlpm.prvni),INDEX(_xlpm.rozsah, _xlpm.finalni))</f>
        <v>2300</v>
      </c>
      <c r="BI703" cm="1">
        <f t="array" aca="1" ref="BI703" ca="1">INDEX($J$3:$J$10001,MATCH(BH703,$J$3:$J$10004,0)-1)</f>
        <v>2200</v>
      </c>
      <c r="BJ703">
        <f t="shared" ca="1" si="188"/>
        <v>180</v>
      </c>
      <c r="BK703">
        <f t="shared" ca="1" si="188"/>
        <v>245</v>
      </c>
      <c r="BL703">
        <f t="shared" ca="1" si="184"/>
        <v>-65</v>
      </c>
      <c r="BM703">
        <f t="shared" ca="1" si="181"/>
        <v>202.01685446601783</v>
      </c>
    </row>
    <row r="704" spans="1:65" x14ac:dyDescent="0.25">
      <c r="A704" s="64">
        <v>701</v>
      </c>
      <c r="B704" s="64">
        <v>102</v>
      </c>
      <c r="C704" s="64">
        <v>68</v>
      </c>
      <c r="D704" s="18">
        <v>701</v>
      </c>
      <c r="E704" s="21">
        <f t="shared" ca="1" si="174"/>
        <v>2266.1279162061264</v>
      </c>
      <c r="F704" s="22">
        <f t="shared" ca="1" si="175"/>
        <v>137.37146103689213</v>
      </c>
      <c r="G704" s="23">
        <v>701</v>
      </c>
      <c r="H704" s="24">
        <f t="shared" ca="1" si="176"/>
        <v>2262.1322439999999</v>
      </c>
      <c r="I704" s="25">
        <f t="shared" ca="1" si="177"/>
        <v>139.13754815200005</v>
      </c>
      <c r="J704" s="155"/>
      <c r="K704" s="155"/>
      <c r="L704" s="129">
        <f t="shared" si="182"/>
        <v>0</v>
      </c>
      <c r="AX704">
        <f t="shared" ca="1" si="185"/>
        <v>204.61404140000008</v>
      </c>
      <c r="AY704">
        <f t="shared" ca="1" si="178"/>
        <v>220.38595859999992</v>
      </c>
      <c r="AZ704" cm="1">
        <f t="array" aca="1" ref="AZ704" ca="1">_xlfn.LET(_xlpm.rozsah, $J$3:$J$10001,_xlpm.podminka, (_xlpm.rozsah&gt;H704)*(ISNUMBER(_xlpm.rozsah)),_xlpm.indexy, IF(_xlpm.podminka, ROW(_xlpm.rozsah)-MIN(ROW(_xlpm.rozsah))+1),_xlpm.prvni, MIN(_xlpm.indexy),_xlpm.finalni, IF(_xlpm.prvni=1, 2, _xlpm.prvni),INDEX(_xlpm.rozsah, _xlpm.finalni))</f>
        <v>2300</v>
      </c>
      <c r="BA704" cm="1">
        <f t="array" aca="1" ref="BA704" ca="1">INDEX($J$3:$J$10001,MATCH(AZ704,$J$3:$J$10004,0)-1)</f>
        <v>2200</v>
      </c>
      <c r="BB704">
        <f t="shared" ca="1" si="187"/>
        <v>180</v>
      </c>
      <c r="BC704">
        <f t="shared" ca="1" si="187"/>
        <v>245</v>
      </c>
      <c r="BD704">
        <f t="shared" ca="1" si="186"/>
        <v>-65</v>
      </c>
      <c r="BE704">
        <f t="shared" ca="1" si="179"/>
        <v>204.61404140000008</v>
      </c>
      <c r="BF704">
        <f t="shared" ca="1" si="183"/>
        <v>202.01685446601783</v>
      </c>
      <c r="BG704">
        <f t="shared" ca="1" si="180"/>
        <v>222.98314553398217</v>
      </c>
      <c r="BH704" cm="1">
        <f t="array" aca="1" ref="BH704" ca="1">_xlfn.LET(_xlpm.rozsah, $J$3:$J$10001,_xlpm.podminka, (_xlpm.rozsah&gt;E704)*(ISNUMBER(_xlpm.rozsah)),_xlpm.indexy, IF(_xlpm.podminka, ROW(_xlpm.rozsah)-MIN(ROW(_xlpm.rozsah))+1),_xlpm.prvni, MIN(_xlpm.indexy),_xlpm.finalni, IF(_xlpm.prvni=1, 2, _xlpm.prvni),INDEX(_xlpm.rozsah, _xlpm.finalni))</f>
        <v>2300</v>
      </c>
      <c r="BI704" cm="1">
        <f t="array" aca="1" ref="BI704" ca="1">INDEX($J$3:$J$10001,MATCH(BH704,$J$3:$J$10004,0)-1)</f>
        <v>2200</v>
      </c>
      <c r="BJ704">
        <f t="shared" ca="1" si="188"/>
        <v>180</v>
      </c>
      <c r="BK704">
        <f t="shared" ca="1" si="188"/>
        <v>245</v>
      </c>
      <c r="BL704">
        <f t="shared" ca="1" si="184"/>
        <v>-65</v>
      </c>
      <c r="BM704">
        <f t="shared" ca="1" si="181"/>
        <v>202.01685446601783</v>
      </c>
    </row>
    <row r="705" spans="1:65" x14ac:dyDescent="0.25">
      <c r="A705" s="64">
        <v>702</v>
      </c>
      <c r="B705" s="64">
        <v>100</v>
      </c>
      <c r="C705" s="64">
        <v>69</v>
      </c>
      <c r="D705" s="18">
        <v>702</v>
      </c>
      <c r="E705" s="21">
        <f t="shared" ca="1" si="174"/>
        <v>2235.4195256922808</v>
      </c>
      <c r="F705" s="22">
        <f t="shared" ca="1" si="175"/>
        <v>153.16434272701207</v>
      </c>
      <c r="G705" s="28">
        <v>702</v>
      </c>
      <c r="H705" s="24">
        <f t="shared" ca="1" si="176"/>
        <v>2231.5021999999999</v>
      </c>
      <c r="I705" s="25">
        <f t="shared" ca="1" si="177"/>
        <v>154.92126330000005</v>
      </c>
      <c r="J705" s="155"/>
      <c r="K705" s="155"/>
      <c r="L705" s="129">
        <f t="shared" si="182"/>
        <v>0</v>
      </c>
      <c r="AX705">
        <f t="shared" ca="1" si="185"/>
        <v>224.52357000000006</v>
      </c>
      <c r="AY705">
        <f t="shared" ca="1" si="178"/>
        <v>200.47642999999994</v>
      </c>
      <c r="AZ705" cm="1">
        <f t="array" aca="1" ref="AZ705" ca="1">_xlfn.LET(_xlpm.rozsah, $J$3:$J$10001,_xlpm.podminka, (_xlpm.rozsah&gt;H705)*(ISNUMBER(_xlpm.rozsah)),_xlpm.indexy, IF(_xlpm.podminka, ROW(_xlpm.rozsah)-MIN(ROW(_xlpm.rozsah))+1),_xlpm.prvni, MIN(_xlpm.indexy),_xlpm.finalni, IF(_xlpm.prvni=1, 2, _xlpm.prvni),INDEX(_xlpm.rozsah, _xlpm.finalni))</f>
        <v>2300</v>
      </c>
      <c r="BA705" cm="1">
        <f t="array" aca="1" ref="BA705" ca="1">INDEX($J$3:$J$10001,MATCH(AZ705,$J$3:$J$10004,0)-1)</f>
        <v>2200</v>
      </c>
      <c r="BB705">
        <f t="shared" ca="1" si="187"/>
        <v>180</v>
      </c>
      <c r="BC705">
        <f t="shared" ca="1" si="187"/>
        <v>245</v>
      </c>
      <c r="BD705">
        <f t="shared" ca="1" si="186"/>
        <v>-65</v>
      </c>
      <c r="BE705">
        <f t="shared" ca="1" si="179"/>
        <v>224.52357000000006</v>
      </c>
      <c r="BF705">
        <f t="shared" ca="1" si="183"/>
        <v>221.97730830001748</v>
      </c>
      <c r="BG705">
        <f t="shared" ca="1" si="180"/>
        <v>203.02269169998252</v>
      </c>
      <c r="BH705" cm="1">
        <f t="array" aca="1" ref="BH705" ca="1">_xlfn.LET(_xlpm.rozsah, $J$3:$J$10001,_xlpm.podminka, (_xlpm.rozsah&gt;E705)*(ISNUMBER(_xlpm.rozsah)),_xlpm.indexy, IF(_xlpm.podminka, ROW(_xlpm.rozsah)-MIN(ROW(_xlpm.rozsah))+1),_xlpm.prvni, MIN(_xlpm.indexy),_xlpm.finalni, IF(_xlpm.prvni=1, 2, _xlpm.prvni),INDEX(_xlpm.rozsah, _xlpm.finalni))</f>
        <v>2300</v>
      </c>
      <c r="BI705" cm="1">
        <f t="array" aca="1" ref="BI705" ca="1">INDEX($J$3:$J$10001,MATCH(BH705,$J$3:$J$10004,0)-1)</f>
        <v>2200</v>
      </c>
      <c r="BJ705">
        <f t="shared" ca="1" si="188"/>
        <v>180</v>
      </c>
      <c r="BK705">
        <f t="shared" ca="1" si="188"/>
        <v>245</v>
      </c>
      <c r="BL705">
        <f t="shared" ca="1" si="184"/>
        <v>-65</v>
      </c>
      <c r="BM705">
        <f t="shared" ca="1" si="181"/>
        <v>221.97730830001748</v>
      </c>
    </row>
    <row r="706" spans="1:65" x14ac:dyDescent="0.25">
      <c r="A706" s="64">
        <v>703</v>
      </c>
      <c r="B706" s="64">
        <v>102</v>
      </c>
      <c r="C706" s="64">
        <v>70</v>
      </c>
      <c r="D706" s="18">
        <v>703</v>
      </c>
      <c r="E706" s="21">
        <f t="shared" ca="1" si="174"/>
        <v>2266.1279162061264</v>
      </c>
      <c r="F706" s="22">
        <f t="shared" ca="1" si="175"/>
        <v>141.41179812621249</v>
      </c>
      <c r="G706" s="23">
        <v>703</v>
      </c>
      <c r="H706" s="24">
        <f t="shared" ca="1" si="176"/>
        <v>2262.1322439999999</v>
      </c>
      <c r="I706" s="25">
        <f t="shared" ca="1" si="177"/>
        <v>143.22982898000006</v>
      </c>
      <c r="J706" s="155"/>
      <c r="K706" s="155"/>
      <c r="L706" s="129">
        <f t="shared" si="182"/>
        <v>0</v>
      </c>
      <c r="AX706">
        <f t="shared" ca="1" si="185"/>
        <v>204.61404140000008</v>
      </c>
      <c r="AY706">
        <f t="shared" ca="1" si="178"/>
        <v>220.38595859999992</v>
      </c>
      <c r="AZ706" cm="1">
        <f t="array" aca="1" ref="AZ706" ca="1">_xlfn.LET(_xlpm.rozsah, $J$3:$J$10001,_xlpm.podminka, (_xlpm.rozsah&gt;H706)*(ISNUMBER(_xlpm.rozsah)),_xlpm.indexy, IF(_xlpm.podminka, ROW(_xlpm.rozsah)-MIN(ROW(_xlpm.rozsah))+1),_xlpm.prvni, MIN(_xlpm.indexy),_xlpm.finalni, IF(_xlpm.prvni=1, 2, _xlpm.prvni),INDEX(_xlpm.rozsah, _xlpm.finalni))</f>
        <v>2300</v>
      </c>
      <c r="BA706" cm="1">
        <f t="array" aca="1" ref="BA706" ca="1">INDEX($J$3:$J$10001,MATCH(AZ706,$J$3:$J$10004,0)-1)</f>
        <v>2200</v>
      </c>
      <c r="BB706">
        <f t="shared" ca="1" si="187"/>
        <v>180</v>
      </c>
      <c r="BC706">
        <f t="shared" ca="1" si="187"/>
        <v>245</v>
      </c>
      <c r="BD706">
        <f t="shared" ca="1" si="186"/>
        <v>-65</v>
      </c>
      <c r="BE706">
        <f t="shared" ca="1" si="179"/>
        <v>204.61404140000008</v>
      </c>
      <c r="BF706">
        <f t="shared" ca="1" si="183"/>
        <v>202.01685446601783</v>
      </c>
      <c r="BG706">
        <f t="shared" ca="1" si="180"/>
        <v>222.98314553398217</v>
      </c>
      <c r="BH706" cm="1">
        <f t="array" aca="1" ref="BH706" ca="1">_xlfn.LET(_xlpm.rozsah, $J$3:$J$10001,_xlpm.podminka, (_xlpm.rozsah&gt;E706)*(ISNUMBER(_xlpm.rozsah)),_xlpm.indexy, IF(_xlpm.podminka, ROW(_xlpm.rozsah)-MIN(ROW(_xlpm.rozsah))+1),_xlpm.prvni, MIN(_xlpm.indexy),_xlpm.finalni, IF(_xlpm.prvni=1, 2, _xlpm.prvni),INDEX(_xlpm.rozsah, _xlpm.finalni))</f>
        <v>2300</v>
      </c>
      <c r="BI706" cm="1">
        <f t="array" aca="1" ref="BI706" ca="1">INDEX($J$3:$J$10001,MATCH(BH706,$J$3:$J$10004,0)-1)</f>
        <v>2200</v>
      </c>
      <c r="BJ706">
        <f t="shared" ca="1" si="188"/>
        <v>180</v>
      </c>
      <c r="BK706">
        <f t="shared" ca="1" si="188"/>
        <v>245</v>
      </c>
      <c r="BL706">
        <f t="shared" ca="1" si="184"/>
        <v>-65</v>
      </c>
      <c r="BM706">
        <f t="shared" ca="1" si="181"/>
        <v>202.01685446601783</v>
      </c>
    </row>
    <row r="707" spans="1:65" x14ac:dyDescent="0.25">
      <c r="A707" s="64">
        <v>704</v>
      </c>
      <c r="B707" s="64">
        <v>102</v>
      </c>
      <c r="C707" s="64">
        <v>68</v>
      </c>
      <c r="D707" s="18">
        <v>704</v>
      </c>
      <c r="E707" s="21">
        <f t="shared" ca="1" si="174"/>
        <v>2266.1279162061264</v>
      </c>
      <c r="F707" s="22">
        <f t="shared" ca="1" si="175"/>
        <v>137.37146103689213</v>
      </c>
      <c r="G707" s="28">
        <v>704</v>
      </c>
      <c r="H707" s="24">
        <f t="shared" ca="1" si="176"/>
        <v>2262.1322439999999</v>
      </c>
      <c r="I707" s="25">
        <f t="shared" ca="1" si="177"/>
        <v>139.13754815200005</v>
      </c>
      <c r="J707" s="155"/>
      <c r="K707" s="155"/>
      <c r="L707" s="129">
        <f t="shared" si="182"/>
        <v>0</v>
      </c>
      <c r="AX707">
        <f t="shared" ca="1" si="185"/>
        <v>204.61404140000008</v>
      </c>
      <c r="AY707">
        <f t="shared" ca="1" si="178"/>
        <v>220.38595859999992</v>
      </c>
      <c r="AZ707" cm="1">
        <f t="array" aca="1" ref="AZ707" ca="1">_xlfn.LET(_xlpm.rozsah, $J$3:$J$10001,_xlpm.podminka, (_xlpm.rozsah&gt;H707)*(ISNUMBER(_xlpm.rozsah)),_xlpm.indexy, IF(_xlpm.podminka, ROW(_xlpm.rozsah)-MIN(ROW(_xlpm.rozsah))+1),_xlpm.prvni, MIN(_xlpm.indexy),_xlpm.finalni, IF(_xlpm.prvni=1, 2, _xlpm.prvni),INDEX(_xlpm.rozsah, _xlpm.finalni))</f>
        <v>2300</v>
      </c>
      <c r="BA707" cm="1">
        <f t="array" aca="1" ref="BA707" ca="1">INDEX($J$3:$J$10001,MATCH(AZ707,$J$3:$J$10004,0)-1)</f>
        <v>2200</v>
      </c>
      <c r="BB707">
        <f t="shared" ca="1" si="187"/>
        <v>180</v>
      </c>
      <c r="BC707">
        <f t="shared" ca="1" si="187"/>
        <v>245</v>
      </c>
      <c r="BD707">
        <f t="shared" ca="1" si="186"/>
        <v>-65</v>
      </c>
      <c r="BE707">
        <f t="shared" ca="1" si="179"/>
        <v>204.61404140000008</v>
      </c>
      <c r="BF707">
        <f t="shared" ca="1" si="183"/>
        <v>202.01685446601783</v>
      </c>
      <c r="BG707">
        <f t="shared" ca="1" si="180"/>
        <v>222.98314553398217</v>
      </c>
      <c r="BH707" cm="1">
        <f t="array" aca="1" ref="BH707" ca="1">_xlfn.LET(_xlpm.rozsah, $J$3:$J$10001,_xlpm.podminka, (_xlpm.rozsah&gt;E707)*(ISNUMBER(_xlpm.rozsah)),_xlpm.indexy, IF(_xlpm.podminka, ROW(_xlpm.rozsah)-MIN(ROW(_xlpm.rozsah))+1),_xlpm.prvni, MIN(_xlpm.indexy),_xlpm.finalni, IF(_xlpm.prvni=1, 2, _xlpm.prvni),INDEX(_xlpm.rozsah, _xlpm.finalni))</f>
        <v>2300</v>
      </c>
      <c r="BI707" cm="1">
        <f t="array" aca="1" ref="BI707" ca="1">INDEX($J$3:$J$10001,MATCH(BH707,$J$3:$J$10004,0)-1)</f>
        <v>2200</v>
      </c>
      <c r="BJ707">
        <f t="shared" ca="1" si="188"/>
        <v>180</v>
      </c>
      <c r="BK707">
        <f t="shared" ca="1" si="188"/>
        <v>245</v>
      </c>
      <c r="BL707">
        <f t="shared" ca="1" si="184"/>
        <v>-65</v>
      </c>
      <c r="BM707">
        <f t="shared" ca="1" si="181"/>
        <v>202.01685446601783</v>
      </c>
    </row>
    <row r="708" spans="1:65" x14ac:dyDescent="0.25">
      <c r="A708" s="64">
        <v>705</v>
      </c>
      <c r="B708" s="64">
        <v>102</v>
      </c>
      <c r="C708" s="64">
        <v>70</v>
      </c>
      <c r="D708" s="18">
        <v>705</v>
      </c>
      <c r="E708" s="21">
        <f t="shared" ref="E708:E771" ca="1" si="189">(B708/100)*($AC$8 - $AC$11)+$AC$11</f>
        <v>2266.1279162061264</v>
      </c>
      <c r="F708" s="22">
        <f t="shared" ref="F708:F771" ca="1" si="190">(C708*BF708)/100</f>
        <v>141.41179812621249</v>
      </c>
      <c r="G708" s="23">
        <v>705</v>
      </c>
      <c r="H708" s="24">
        <f t="shared" ref="H708:H771" ca="1" si="191">(B708/100)*($AF$8 - $AF$11)+$AF$11</f>
        <v>2262.1322439999999</v>
      </c>
      <c r="I708" s="25">
        <f t="shared" ref="I708:I771" ca="1" si="192">(C708*AX708)/100</f>
        <v>143.22982898000006</v>
      </c>
      <c r="J708" s="155"/>
      <c r="K708" s="155"/>
      <c r="L708" s="129">
        <f t="shared" si="182"/>
        <v>0</v>
      </c>
      <c r="AX708">
        <f t="shared" ca="1" si="185"/>
        <v>204.61404140000008</v>
      </c>
      <c r="AY708">
        <f t="shared" ref="AY708:AY771" ca="1" si="193">MIN(BB708:BC708)+((H708-MIN(AZ708:BA708))/(MAX(AZ708:BA708)-MIN(AZ708:BA708)))*(MAX(BB708:BC708)-MIN(BB708:BC708))</f>
        <v>220.38595859999992</v>
      </c>
      <c r="AZ708" cm="1">
        <f t="array" aca="1" ref="AZ708" ca="1">_xlfn.LET(_xlpm.rozsah, $J$3:$J$10001,_xlpm.podminka, (_xlpm.rozsah&gt;H708)*(ISNUMBER(_xlpm.rozsah)),_xlpm.indexy, IF(_xlpm.podminka, ROW(_xlpm.rozsah)-MIN(ROW(_xlpm.rozsah))+1),_xlpm.prvni, MIN(_xlpm.indexy),_xlpm.finalni, IF(_xlpm.prvni=1, 2, _xlpm.prvni),INDEX(_xlpm.rozsah, _xlpm.finalni))</f>
        <v>2300</v>
      </c>
      <c r="BA708" cm="1">
        <f t="array" aca="1" ref="BA708" ca="1">INDEX($J$3:$J$10001,MATCH(AZ708,$J$3:$J$10004,0)-1)</f>
        <v>2200</v>
      </c>
      <c r="BB708">
        <f t="shared" ca="1" si="187"/>
        <v>180</v>
      </c>
      <c r="BC708">
        <f t="shared" ca="1" si="187"/>
        <v>245</v>
      </c>
      <c r="BD708">
        <f t="shared" ca="1" si="186"/>
        <v>-65</v>
      </c>
      <c r="BE708">
        <f t="shared" ref="BE708:BE771" ca="1" si="194">MIN(BB708:BC708)+((MAX(AZ708:BA708)-H708)/(MAX(AZ708:BA708)-MIN(AZ708:BA708)))*(MAX(BB708:BC708)-MIN(BB708:BC708))</f>
        <v>204.61404140000008</v>
      </c>
      <c r="BF708">
        <f t="shared" ca="1" si="183"/>
        <v>202.01685446601783</v>
      </c>
      <c r="BG708">
        <f t="shared" ref="BG708:BG771" ca="1" si="195">MIN(BJ708:BK708)+((E708-MIN(BH708:BI708))/(MAX(BH708:BI708)-MIN(BH708:BI708)))*(MAX(BJ708:BK708)-MIN(BJ708:BK708))</f>
        <v>222.98314553398217</v>
      </c>
      <c r="BH708" cm="1">
        <f t="array" aca="1" ref="BH708" ca="1">_xlfn.LET(_xlpm.rozsah, $J$3:$J$10001,_xlpm.podminka, (_xlpm.rozsah&gt;E708)*(ISNUMBER(_xlpm.rozsah)),_xlpm.indexy, IF(_xlpm.podminka, ROW(_xlpm.rozsah)-MIN(ROW(_xlpm.rozsah))+1),_xlpm.prvni, MIN(_xlpm.indexy),_xlpm.finalni, IF(_xlpm.prvni=1, 2, _xlpm.prvni),INDEX(_xlpm.rozsah, _xlpm.finalni))</f>
        <v>2300</v>
      </c>
      <c r="BI708" cm="1">
        <f t="array" aca="1" ref="BI708" ca="1">INDEX($J$3:$J$10001,MATCH(BH708,$J$3:$J$10004,0)-1)</f>
        <v>2200</v>
      </c>
      <c r="BJ708">
        <f t="shared" ca="1" si="188"/>
        <v>180</v>
      </c>
      <c r="BK708">
        <f t="shared" ca="1" si="188"/>
        <v>245</v>
      </c>
      <c r="BL708">
        <f t="shared" ca="1" si="184"/>
        <v>-65</v>
      </c>
      <c r="BM708">
        <f t="shared" ref="BM708:BM771" ca="1" si="196">MIN(BJ708:BK708)+((MAX(BH708:BI708)-E708)/(MAX(BH708:BI708)-MIN(BH708:BI708)))*(MAX(BJ708:BK708)-MIN(BJ708:BK708))</f>
        <v>202.01685446601783</v>
      </c>
    </row>
    <row r="709" spans="1:65" x14ac:dyDescent="0.25">
      <c r="A709" s="64">
        <v>706</v>
      </c>
      <c r="B709" s="64">
        <v>102</v>
      </c>
      <c r="C709" s="64">
        <v>72</v>
      </c>
      <c r="D709" s="18">
        <v>706</v>
      </c>
      <c r="E709" s="21">
        <f t="shared" ca="1" si="189"/>
        <v>2266.1279162061264</v>
      </c>
      <c r="F709" s="22">
        <f t="shared" ca="1" si="190"/>
        <v>145.45213521553285</v>
      </c>
      <c r="G709" s="28">
        <v>706</v>
      </c>
      <c r="H709" s="24">
        <f t="shared" ca="1" si="191"/>
        <v>2262.1322439999999</v>
      </c>
      <c r="I709" s="25">
        <f t="shared" ca="1" si="192"/>
        <v>147.32210980800005</v>
      </c>
      <c r="J709" s="155"/>
      <c r="K709" s="155"/>
      <c r="L709" s="129">
        <f t="shared" ref="L709:L711" si="197">K709*2*PI()*J709/60*0.001</f>
        <v>0</v>
      </c>
      <c r="AX709">
        <f t="shared" ca="1" si="185"/>
        <v>204.61404140000008</v>
      </c>
      <c r="AY709">
        <f t="shared" ca="1" si="193"/>
        <v>220.38595859999992</v>
      </c>
      <c r="AZ709" cm="1">
        <f t="array" aca="1" ref="AZ709" ca="1">_xlfn.LET(_xlpm.rozsah, $J$3:$J$10001,_xlpm.podminka, (_xlpm.rozsah&gt;H709)*(ISNUMBER(_xlpm.rozsah)),_xlpm.indexy, IF(_xlpm.podminka, ROW(_xlpm.rozsah)-MIN(ROW(_xlpm.rozsah))+1),_xlpm.prvni, MIN(_xlpm.indexy),_xlpm.finalni, IF(_xlpm.prvni=1, 2, _xlpm.prvni),INDEX(_xlpm.rozsah, _xlpm.finalni))</f>
        <v>2300</v>
      </c>
      <c r="BA709" cm="1">
        <f t="array" aca="1" ref="BA709" ca="1">INDEX($J$3:$J$10001,MATCH(AZ709,$J$3:$J$10004,0)-1)</f>
        <v>2200</v>
      </c>
      <c r="BB709">
        <f t="shared" ca="1" si="187"/>
        <v>180</v>
      </c>
      <c r="BC709">
        <f t="shared" ca="1" si="187"/>
        <v>245</v>
      </c>
      <c r="BD709">
        <f t="shared" ca="1" si="186"/>
        <v>-65</v>
      </c>
      <c r="BE709">
        <f t="shared" ca="1" si="194"/>
        <v>204.61404140000008</v>
      </c>
      <c r="BF709">
        <f t="shared" ref="BF709:BF772" ca="1" si="198">IF(BL709&lt;0, BM709,BG709)</f>
        <v>202.01685446601783</v>
      </c>
      <c r="BG709">
        <f t="shared" ca="1" si="195"/>
        <v>222.98314553398217</v>
      </c>
      <c r="BH709" cm="1">
        <f t="array" aca="1" ref="BH709" ca="1">_xlfn.LET(_xlpm.rozsah, $J$3:$J$10001,_xlpm.podminka, (_xlpm.rozsah&gt;E709)*(ISNUMBER(_xlpm.rozsah)),_xlpm.indexy, IF(_xlpm.podminka, ROW(_xlpm.rozsah)-MIN(ROW(_xlpm.rozsah))+1),_xlpm.prvni, MIN(_xlpm.indexy),_xlpm.finalni, IF(_xlpm.prvni=1, 2, _xlpm.prvni),INDEX(_xlpm.rozsah, _xlpm.finalni))</f>
        <v>2300</v>
      </c>
      <c r="BI709" cm="1">
        <f t="array" aca="1" ref="BI709" ca="1">INDEX($J$3:$J$10001,MATCH(BH709,$J$3:$J$10004,0)-1)</f>
        <v>2200</v>
      </c>
      <c r="BJ709">
        <f t="shared" ca="1" si="188"/>
        <v>180</v>
      </c>
      <c r="BK709">
        <f t="shared" ca="1" si="188"/>
        <v>245</v>
      </c>
      <c r="BL709">
        <f t="shared" ref="BL709:BL772" ca="1" si="199">BJ709-BK709</f>
        <v>-65</v>
      </c>
      <c r="BM709">
        <f t="shared" ca="1" si="196"/>
        <v>202.01685446601783</v>
      </c>
    </row>
    <row r="710" spans="1:65" x14ac:dyDescent="0.25">
      <c r="A710" s="64">
        <v>707</v>
      </c>
      <c r="B710" s="64">
        <v>102</v>
      </c>
      <c r="C710" s="64">
        <v>68</v>
      </c>
      <c r="D710" s="18">
        <v>707</v>
      </c>
      <c r="E710" s="21">
        <f t="shared" ca="1" si="189"/>
        <v>2266.1279162061264</v>
      </c>
      <c r="F710" s="22">
        <f t="shared" ca="1" si="190"/>
        <v>137.37146103689213</v>
      </c>
      <c r="G710" s="23">
        <v>707</v>
      </c>
      <c r="H710" s="24">
        <f t="shared" ca="1" si="191"/>
        <v>2262.1322439999999</v>
      </c>
      <c r="I710" s="25">
        <f t="shared" ca="1" si="192"/>
        <v>139.13754815200005</v>
      </c>
      <c r="J710" s="155"/>
      <c r="K710" s="155"/>
      <c r="L710" s="129">
        <f t="shared" si="197"/>
        <v>0</v>
      </c>
      <c r="AX710">
        <f t="shared" ca="1" si="185"/>
        <v>204.61404140000008</v>
      </c>
      <c r="AY710">
        <f t="shared" ca="1" si="193"/>
        <v>220.38595859999992</v>
      </c>
      <c r="AZ710" cm="1">
        <f t="array" aca="1" ref="AZ710" ca="1">_xlfn.LET(_xlpm.rozsah, $J$3:$J$10001,_xlpm.podminka, (_xlpm.rozsah&gt;H710)*(ISNUMBER(_xlpm.rozsah)),_xlpm.indexy, IF(_xlpm.podminka, ROW(_xlpm.rozsah)-MIN(ROW(_xlpm.rozsah))+1),_xlpm.prvni, MIN(_xlpm.indexy),_xlpm.finalni, IF(_xlpm.prvni=1, 2, _xlpm.prvni),INDEX(_xlpm.rozsah, _xlpm.finalni))</f>
        <v>2300</v>
      </c>
      <c r="BA710" cm="1">
        <f t="array" aca="1" ref="BA710" ca="1">INDEX($J$3:$J$10001,MATCH(AZ710,$J$3:$J$10004,0)-1)</f>
        <v>2200</v>
      </c>
      <c r="BB710">
        <f t="shared" ca="1" si="187"/>
        <v>180</v>
      </c>
      <c r="BC710">
        <f t="shared" ca="1" si="187"/>
        <v>245</v>
      </c>
      <c r="BD710">
        <f t="shared" ca="1" si="186"/>
        <v>-65</v>
      </c>
      <c r="BE710">
        <f t="shared" ca="1" si="194"/>
        <v>204.61404140000008</v>
      </c>
      <c r="BF710">
        <f t="shared" ca="1" si="198"/>
        <v>202.01685446601783</v>
      </c>
      <c r="BG710">
        <f t="shared" ca="1" si="195"/>
        <v>222.98314553398217</v>
      </c>
      <c r="BH710" cm="1">
        <f t="array" aca="1" ref="BH710" ca="1">_xlfn.LET(_xlpm.rozsah, $J$3:$J$10001,_xlpm.podminka, (_xlpm.rozsah&gt;E710)*(ISNUMBER(_xlpm.rozsah)),_xlpm.indexy, IF(_xlpm.podminka, ROW(_xlpm.rozsah)-MIN(ROW(_xlpm.rozsah))+1),_xlpm.prvni, MIN(_xlpm.indexy),_xlpm.finalni, IF(_xlpm.prvni=1, 2, _xlpm.prvni),INDEX(_xlpm.rozsah, _xlpm.finalni))</f>
        <v>2300</v>
      </c>
      <c r="BI710" cm="1">
        <f t="array" aca="1" ref="BI710" ca="1">INDEX($J$3:$J$10001,MATCH(BH710,$J$3:$J$10004,0)-1)</f>
        <v>2200</v>
      </c>
      <c r="BJ710">
        <f t="shared" ca="1" si="188"/>
        <v>180</v>
      </c>
      <c r="BK710">
        <f t="shared" ca="1" si="188"/>
        <v>245</v>
      </c>
      <c r="BL710">
        <f t="shared" ca="1" si="199"/>
        <v>-65</v>
      </c>
      <c r="BM710">
        <f t="shared" ca="1" si="196"/>
        <v>202.01685446601783</v>
      </c>
    </row>
    <row r="711" spans="1:65" x14ac:dyDescent="0.25">
      <c r="A711" s="64">
        <v>708</v>
      </c>
      <c r="B711" s="64">
        <v>102</v>
      </c>
      <c r="C711" s="64">
        <v>69</v>
      </c>
      <c r="D711" s="18">
        <v>708</v>
      </c>
      <c r="E711" s="21">
        <f t="shared" ca="1" si="189"/>
        <v>2266.1279162061264</v>
      </c>
      <c r="F711" s="22">
        <f t="shared" ca="1" si="190"/>
        <v>139.39162958155231</v>
      </c>
      <c r="G711" s="28">
        <v>708</v>
      </c>
      <c r="H711" s="24">
        <f t="shared" ca="1" si="191"/>
        <v>2262.1322439999999</v>
      </c>
      <c r="I711" s="25">
        <f t="shared" ca="1" si="192"/>
        <v>141.18368856600006</v>
      </c>
      <c r="J711" s="155"/>
      <c r="K711" s="155"/>
      <c r="L711" s="129">
        <f t="shared" si="197"/>
        <v>0</v>
      </c>
      <c r="AX711">
        <f t="shared" ca="1" si="185"/>
        <v>204.61404140000008</v>
      </c>
      <c r="AY711">
        <f t="shared" ca="1" si="193"/>
        <v>220.38595859999992</v>
      </c>
      <c r="AZ711" cm="1">
        <f t="array" aca="1" ref="AZ711" ca="1">_xlfn.LET(_xlpm.rozsah, $J$3:$J$10001,_xlpm.podminka, (_xlpm.rozsah&gt;H711)*(ISNUMBER(_xlpm.rozsah)),_xlpm.indexy, IF(_xlpm.podminka, ROW(_xlpm.rozsah)-MIN(ROW(_xlpm.rozsah))+1),_xlpm.prvni, MIN(_xlpm.indexy),_xlpm.finalni, IF(_xlpm.prvni=1, 2, _xlpm.prvni),INDEX(_xlpm.rozsah, _xlpm.finalni))</f>
        <v>2300</v>
      </c>
      <c r="BA711" cm="1">
        <f t="array" aca="1" ref="BA711" ca="1">INDEX($J$3:$J$10001,MATCH(AZ711,$J$3:$J$10004,0)-1)</f>
        <v>2200</v>
      </c>
      <c r="BB711">
        <f t="shared" ca="1" si="187"/>
        <v>180</v>
      </c>
      <c r="BC711">
        <f t="shared" ca="1" si="187"/>
        <v>245</v>
      </c>
      <c r="BD711">
        <f t="shared" ca="1" si="186"/>
        <v>-65</v>
      </c>
      <c r="BE711">
        <f t="shared" ca="1" si="194"/>
        <v>204.61404140000008</v>
      </c>
      <c r="BF711">
        <f t="shared" ca="1" si="198"/>
        <v>202.01685446601783</v>
      </c>
      <c r="BG711">
        <f t="shared" ca="1" si="195"/>
        <v>222.98314553398217</v>
      </c>
      <c r="BH711" cm="1">
        <f t="array" aca="1" ref="BH711" ca="1">_xlfn.LET(_xlpm.rozsah, $J$3:$J$10001,_xlpm.podminka, (_xlpm.rozsah&gt;E711)*(ISNUMBER(_xlpm.rozsah)),_xlpm.indexy, IF(_xlpm.podminka, ROW(_xlpm.rozsah)-MIN(ROW(_xlpm.rozsah))+1),_xlpm.prvni, MIN(_xlpm.indexy),_xlpm.finalni, IF(_xlpm.prvni=1, 2, _xlpm.prvni),INDEX(_xlpm.rozsah, _xlpm.finalni))</f>
        <v>2300</v>
      </c>
      <c r="BI711" cm="1">
        <f t="array" aca="1" ref="BI711" ca="1">INDEX($J$3:$J$10001,MATCH(BH711,$J$3:$J$10004,0)-1)</f>
        <v>2200</v>
      </c>
      <c r="BJ711">
        <f t="shared" ca="1" si="188"/>
        <v>180</v>
      </c>
      <c r="BK711">
        <f t="shared" ca="1" si="188"/>
        <v>245</v>
      </c>
      <c r="BL711">
        <f t="shared" ca="1" si="199"/>
        <v>-65</v>
      </c>
      <c r="BM711">
        <f t="shared" ca="1" si="196"/>
        <v>202.01685446601783</v>
      </c>
    </row>
    <row r="712" spans="1:65" x14ac:dyDescent="0.25">
      <c r="A712" s="64">
        <v>709</v>
      </c>
      <c r="B712" s="64">
        <v>100</v>
      </c>
      <c r="C712" s="64">
        <v>68</v>
      </c>
      <c r="D712" s="18">
        <v>709</v>
      </c>
      <c r="E712" s="21">
        <f t="shared" ca="1" si="189"/>
        <v>2235.4195256922808</v>
      </c>
      <c r="F712" s="22">
        <f t="shared" ca="1" si="190"/>
        <v>150.94456964401189</v>
      </c>
      <c r="G712" s="23">
        <v>709</v>
      </c>
      <c r="H712" s="24">
        <f t="shared" ca="1" si="191"/>
        <v>2231.5021999999999</v>
      </c>
      <c r="I712" s="25">
        <f t="shared" ca="1" si="192"/>
        <v>152.67602760000005</v>
      </c>
      <c r="J712" s="155"/>
      <c r="K712" s="155"/>
      <c r="AX712">
        <f t="shared" ca="1" si="185"/>
        <v>224.52357000000006</v>
      </c>
      <c r="AY712">
        <f t="shared" ca="1" si="193"/>
        <v>200.47642999999994</v>
      </c>
      <c r="AZ712" cm="1">
        <f t="array" aca="1" ref="AZ712" ca="1">_xlfn.LET(_xlpm.rozsah, $J$3:$J$10001,_xlpm.podminka, (_xlpm.rozsah&gt;H712)*(ISNUMBER(_xlpm.rozsah)),_xlpm.indexy, IF(_xlpm.podminka, ROW(_xlpm.rozsah)-MIN(ROW(_xlpm.rozsah))+1),_xlpm.prvni, MIN(_xlpm.indexy),_xlpm.finalni, IF(_xlpm.prvni=1, 2, _xlpm.prvni),INDEX(_xlpm.rozsah, _xlpm.finalni))</f>
        <v>2300</v>
      </c>
      <c r="BA712" cm="1">
        <f t="array" aca="1" ref="BA712" ca="1">INDEX($J$3:$J$10001,MATCH(AZ712,$J$3:$J$10004,0)-1)</f>
        <v>2200</v>
      </c>
      <c r="BB712">
        <f t="shared" ca="1" si="187"/>
        <v>180</v>
      </c>
      <c r="BC712">
        <f t="shared" ca="1" si="187"/>
        <v>245</v>
      </c>
      <c r="BD712">
        <f t="shared" ca="1" si="186"/>
        <v>-65</v>
      </c>
      <c r="BE712">
        <f t="shared" ca="1" si="194"/>
        <v>224.52357000000006</v>
      </c>
      <c r="BF712">
        <f t="shared" ca="1" si="198"/>
        <v>221.97730830001748</v>
      </c>
      <c r="BG712">
        <f t="shared" ca="1" si="195"/>
        <v>203.02269169998252</v>
      </c>
      <c r="BH712" cm="1">
        <f t="array" aca="1" ref="BH712" ca="1">_xlfn.LET(_xlpm.rozsah, $J$3:$J$10001,_xlpm.podminka, (_xlpm.rozsah&gt;E712)*(ISNUMBER(_xlpm.rozsah)),_xlpm.indexy, IF(_xlpm.podminka, ROW(_xlpm.rozsah)-MIN(ROW(_xlpm.rozsah))+1),_xlpm.prvni, MIN(_xlpm.indexy),_xlpm.finalni, IF(_xlpm.prvni=1, 2, _xlpm.prvni),INDEX(_xlpm.rozsah, _xlpm.finalni))</f>
        <v>2300</v>
      </c>
      <c r="BI712" cm="1">
        <f t="array" aca="1" ref="BI712" ca="1">INDEX($J$3:$J$10001,MATCH(BH712,$J$3:$J$10004,0)-1)</f>
        <v>2200</v>
      </c>
      <c r="BJ712">
        <f t="shared" ca="1" si="188"/>
        <v>180</v>
      </c>
      <c r="BK712">
        <f t="shared" ca="1" si="188"/>
        <v>245</v>
      </c>
      <c r="BL712">
        <f t="shared" ca="1" si="199"/>
        <v>-65</v>
      </c>
      <c r="BM712">
        <f t="shared" ca="1" si="196"/>
        <v>221.97730830001748</v>
      </c>
    </row>
    <row r="713" spans="1:65" x14ac:dyDescent="0.25">
      <c r="A713" s="64">
        <v>710</v>
      </c>
      <c r="B713" s="64">
        <v>102</v>
      </c>
      <c r="C713" s="64">
        <v>71</v>
      </c>
      <c r="D713" s="18">
        <v>710</v>
      </c>
      <c r="E713" s="21">
        <f t="shared" ca="1" si="189"/>
        <v>2266.1279162061264</v>
      </c>
      <c r="F713" s="22">
        <f t="shared" ca="1" si="190"/>
        <v>143.43196667087267</v>
      </c>
      <c r="G713" s="28">
        <v>710</v>
      </c>
      <c r="H713" s="24">
        <f t="shared" ca="1" si="191"/>
        <v>2262.1322439999999</v>
      </c>
      <c r="I713" s="25">
        <f t="shared" ca="1" si="192"/>
        <v>145.27596939400007</v>
      </c>
      <c r="J713" s="155"/>
      <c r="K713" s="155"/>
      <c r="AX713">
        <f t="shared" ca="1" si="185"/>
        <v>204.61404140000008</v>
      </c>
      <c r="AY713">
        <f t="shared" ca="1" si="193"/>
        <v>220.38595859999992</v>
      </c>
      <c r="AZ713" cm="1">
        <f t="array" aca="1" ref="AZ713" ca="1">_xlfn.LET(_xlpm.rozsah, $J$3:$J$10001,_xlpm.podminka, (_xlpm.rozsah&gt;H713)*(ISNUMBER(_xlpm.rozsah)),_xlpm.indexy, IF(_xlpm.podminka, ROW(_xlpm.rozsah)-MIN(ROW(_xlpm.rozsah))+1),_xlpm.prvni, MIN(_xlpm.indexy),_xlpm.finalni, IF(_xlpm.prvni=1, 2, _xlpm.prvni),INDEX(_xlpm.rozsah, _xlpm.finalni))</f>
        <v>2300</v>
      </c>
      <c r="BA713" cm="1">
        <f t="array" aca="1" ref="BA713" ca="1">INDEX($J$3:$J$10001,MATCH(AZ713,$J$3:$J$10004,0)-1)</f>
        <v>2200</v>
      </c>
      <c r="BB713">
        <f t="shared" ca="1" si="187"/>
        <v>180</v>
      </c>
      <c r="BC713">
        <f t="shared" ca="1" si="187"/>
        <v>245</v>
      </c>
      <c r="BD713">
        <f t="shared" ca="1" si="186"/>
        <v>-65</v>
      </c>
      <c r="BE713">
        <f t="shared" ca="1" si="194"/>
        <v>204.61404140000008</v>
      </c>
      <c r="BF713">
        <f t="shared" ca="1" si="198"/>
        <v>202.01685446601783</v>
      </c>
      <c r="BG713">
        <f t="shared" ca="1" si="195"/>
        <v>222.98314553398217</v>
      </c>
      <c r="BH713" cm="1">
        <f t="array" aca="1" ref="BH713" ca="1">_xlfn.LET(_xlpm.rozsah, $J$3:$J$10001,_xlpm.podminka, (_xlpm.rozsah&gt;E713)*(ISNUMBER(_xlpm.rozsah)),_xlpm.indexy, IF(_xlpm.podminka, ROW(_xlpm.rozsah)-MIN(ROW(_xlpm.rozsah))+1),_xlpm.prvni, MIN(_xlpm.indexy),_xlpm.finalni, IF(_xlpm.prvni=1, 2, _xlpm.prvni),INDEX(_xlpm.rozsah, _xlpm.finalni))</f>
        <v>2300</v>
      </c>
      <c r="BI713" cm="1">
        <f t="array" aca="1" ref="BI713" ca="1">INDEX($J$3:$J$10001,MATCH(BH713,$J$3:$J$10004,0)-1)</f>
        <v>2200</v>
      </c>
      <c r="BJ713">
        <f t="shared" ca="1" si="188"/>
        <v>180</v>
      </c>
      <c r="BK713">
        <f t="shared" ca="1" si="188"/>
        <v>245</v>
      </c>
      <c r="BL713">
        <f t="shared" ca="1" si="199"/>
        <v>-65</v>
      </c>
      <c r="BM713">
        <f t="shared" ca="1" si="196"/>
        <v>202.01685446601783</v>
      </c>
    </row>
    <row r="714" spans="1:65" x14ac:dyDescent="0.25">
      <c r="A714" s="64">
        <v>711</v>
      </c>
      <c r="B714" s="64">
        <v>101</v>
      </c>
      <c r="C714" s="64">
        <v>64</v>
      </c>
      <c r="D714" s="18">
        <v>711</v>
      </c>
      <c r="E714" s="21">
        <f t="shared" ca="1" si="189"/>
        <v>2250.7737209492034</v>
      </c>
      <c r="F714" s="22">
        <f t="shared" ca="1" si="190"/>
        <v>135.67813208513141</v>
      </c>
      <c r="G714" s="23">
        <v>711</v>
      </c>
      <c r="H714" s="24">
        <f t="shared" ca="1" si="191"/>
        <v>2246.8172219999997</v>
      </c>
      <c r="I714" s="25">
        <f t="shared" ca="1" si="192"/>
        <v>137.32403564800015</v>
      </c>
      <c r="J714" s="155"/>
      <c r="K714" s="155"/>
      <c r="AX714">
        <f t="shared" ca="1" si="185"/>
        <v>214.56880570000021</v>
      </c>
      <c r="AY714">
        <f t="shared" ca="1" si="193"/>
        <v>210.43119429999979</v>
      </c>
      <c r="AZ714" cm="1">
        <f t="array" aca="1" ref="AZ714" ca="1">_xlfn.LET(_xlpm.rozsah, $J$3:$J$10001,_xlpm.podminka, (_xlpm.rozsah&gt;H714)*(ISNUMBER(_xlpm.rozsah)),_xlpm.indexy, IF(_xlpm.podminka, ROW(_xlpm.rozsah)-MIN(ROW(_xlpm.rozsah))+1),_xlpm.prvni, MIN(_xlpm.indexy),_xlpm.finalni, IF(_xlpm.prvni=1, 2, _xlpm.prvni),INDEX(_xlpm.rozsah, _xlpm.finalni))</f>
        <v>2300</v>
      </c>
      <c r="BA714" cm="1">
        <f t="array" aca="1" ref="BA714" ca="1">INDEX($J$3:$J$10001,MATCH(AZ714,$J$3:$J$10004,0)-1)</f>
        <v>2200</v>
      </c>
      <c r="BB714">
        <f t="shared" ca="1" si="187"/>
        <v>180</v>
      </c>
      <c r="BC714">
        <f t="shared" ca="1" si="187"/>
        <v>245</v>
      </c>
      <c r="BD714">
        <f t="shared" ca="1" si="186"/>
        <v>-65</v>
      </c>
      <c r="BE714">
        <f t="shared" ca="1" si="194"/>
        <v>214.56880570000021</v>
      </c>
      <c r="BF714">
        <f t="shared" ca="1" si="198"/>
        <v>211.99708138301781</v>
      </c>
      <c r="BG714">
        <f t="shared" ca="1" si="195"/>
        <v>213.00291861698219</v>
      </c>
      <c r="BH714" cm="1">
        <f t="array" aca="1" ref="BH714" ca="1">_xlfn.LET(_xlpm.rozsah, $J$3:$J$10001,_xlpm.podminka, (_xlpm.rozsah&gt;E714)*(ISNUMBER(_xlpm.rozsah)),_xlpm.indexy, IF(_xlpm.podminka, ROW(_xlpm.rozsah)-MIN(ROW(_xlpm.rozsah))+1),_xlpm.prvni, MIN(_xlpm.indexy),_xlpm.finalni, IF(_xlpm.prvni=1, 2, _xlpm.prvni),INDEX(_xlpm.rozsah, _xlpm.finalni))</f>
        <v>2300</v>
      </c>
      <c r="BI714" cm="1">
        <f t="array" aca="1" ref="BI714" ca="1">INDEX($J$3:$J$10001,MATCH(BH714,$J$3:$J$10004,0)-1)</f>
        <v>2200</v>
      </c>
      <c r="BJ714">
        <f t="shared" ca="1" si="188"/>
        <v>180</v>
      </c>
      <c r="BK714">
        <f t="shared" ca="1" si="188"/>
        <v>245</v>
      </c>
      <c r="BL714">
        <f t="shared" ca="1" si="199"/>
        <v>-65</v>
      </c>
      <c r="BM714">
        <f t="shared" ca="1" si="196"/>
        <v>211.99708138301781</v>
      </c>
    </row>
    <row r="715" spans="1:65" x14ac:dyDescent="0.25">
      <c r="A715" s="64">
        <v>712</v>
      </c>
      <c r="B715" s="64">
        <v>102</v>
      </c>
      <c r="C715" s="64">
        <v>69</v>
      </c>
      <c r="D715" s="18">
        <v>712</v>
      </c>
      <c r="E715" s="21">
        <f t="shared" ca="1" si="189"/>
        <v>2266.1279162061264</v>
      </c>
      <c r="F715" s="22">
        <f t="shared" ca="1" si="190"/>
        <v>139.39162958155231</v>
      </c>
      <c r="G715" s="28">
        <v>712</v>
      </c>
      <c r="H715" s="24">
        <f t="shared" ca="1" si="191"/>
        <v>2262.1322439999999</v>
      </c>
      <c r="I715" s="25">
        <f t="shared" ca="1" si="192"/>
        <v>141.18368856600006</v>
      </c>
      <c r="J715" s="155"/>
      <c r="K715" s="155"/>
      <c r="AX715">
        <f t="shared" ca="1" si="185"/>
        <v>204.61404140000008</v>
      </c>
      <c r="AY715">
        <f t="shared" ca="1" si="193"/>
        <v>220.38595859999992</v>
      </c>
      <c r="AZ715" cm="1">
        <f t="array" aca="1" ref="AZ715" ca="1">_xlfn.LET(_xlpm.rozsah, $J$3:$J$10001,_xlpm.podminka, (_xlpm.rozsah&gt;H715)*(ISNUMBER(_xlpm.rozsah)),_xlpm.indexy, IF(_xlpm.podminka, ROW(_xlpm.rozsah)-MIN(ROW(_xlpm.rozsah))+1),_xlpm.prvni, MIN(_xlpm.indexy),_xlpm.finalni, IF(_xlpm.prvni=1, 2, _xlpm.prvni),INDEX(_xlpm.rozsah, _xlpm.finalni))</f>
        <v>2300</v>
      </c>
      <c r="BA715" cm="1">
        <f t="array" aca="1" ref="BA715" ca="1">INDEX($J$3:$J$10001,MATCH(AZ715,$J$3:$J$10004,0)-1)</f>
        <v>2200</v>
      </c>
      <c r="BB715">
        <f t="shared" ca="1" si="187"/>
        <v>180</v>
      </c>
      <c r="BC715">
        <f t="shared" ca="1" si="187"/>
        <v>245</v>
      </c>
      <c r="BD715">
        <f t="shared" ca="1" si="186"/>
        <v>-65</v>
      </c>
      <c r="BE715">
        <f t="shared" ca="1" si="194"/>
        <v>204.61404140000008</v>
      </c>
      <c r="BF715">
        <f t="shared" ca="1" si="198"/>
        <v>202.01685446601783</v>
      </c>
      <c r="BG715">
        <f t="shared" ca="1" si="195"/>
        <v>222.98314553398217</v>
      </c>
      <c r="BH715" cm="1">
        <f t="array" aca="1" ref="BH715" ca="1">_xlfn.LET(_xlpm.rozsah, $J$3:$J$10001,_xlpm.podminka, (_xlpm.rozsah&gt;E715)*(ISNUMBER(_xlpm.rozsah)),_xlpm.indexy, IF(_xlpm.podminka, ROW(_xlpm.rozsah)-MIN(ROW(_xlpm.rozsah))+1),_xlpm.prvni, MIN(_xlpm.indexy),_xlpm.finalni, IF(_xlpm.prvni=1, 2, _xlpm.prvni),INDEX(_xlpm.rozsah, _xlpm.finalni))</f>
        <v>2300</v>
      </c>
      <c r="BI715" cm="1">
        <f t="array" aca="1" ref="BI715" ca="1">INDEX($J$3:$J$10001,MATCH(BH715,$J$3:$J$10004,0)-1)</f>
        <v>2200</v>
      </c>
      <c r="BJ715">
        <f t="shared" ca="1" si="188"/>
        <v>180</v>
      </c>
      <c r="BK715">
        <f t="shared" ca="1" si="188"/>
        <v>245</v>
      </c>
      <c r="BL715">
        <f t="shared" ca="1" si="199"/>
        <v>-65</v>
      </c>
      <c r="BM715">
        <f t="shared" ca="1" si="196"/>
        <v>202.01685446601783</v>
      </c>
    </row>
    <row r="716" spans="1:65" x14ac:dyDescent="0.25">
      <c r="A716" s="64">
        <v>713</v>
      </c>
      <c r="B716" s="64">
        <v>102</v>
      </c>
      <c r="C716" s="64">
        <v>69</v>
      </c>
      <c r="D716" s="18">
        <v>713</v>
      </c>
      <c r="E716" s="21">
        <f t="shared" ca="1" si="189"/>
        <v>2266.1279162061264</v>
      </c>
      <c r="F716" s="22">
        <f t="shared" ca="1" si="190"/>
        <v>139.39162958155231</v>
      </c>
      <c r="G716" s="23">
        <v>713</v>
      </c>
      <c r="H716" s="24">
        <f t="shared" ca="1" si="191"/>
        <v>2262.1322439999999</v>
      </c>
      <c r="I716" s="25">
        <f t="shared" ca="1" si="192"/>
        <v>141.18368856600006</v>
      </c>
      <c r="J716" s="155"/>
      <c r="K716" s="155"/>
      <c r="AX716">
        <f t="shared" ca="1" si="185"/>
        <v>204.61404140000008</v>
      </c>
      <c r="AY716">
        <f t="shared" ca="1" si="193"/>
        <v>220.38595859999992</v>
      </c>
      <c r="AZ716" cm="1">
        <f t="array" aca="1" ref="AZ716" ca="1">_xlfn.LET(_xlpm.rozsah, $J$3:$J$10001,_xlpm.podminka, (_xlpm.rozsah&gt;H716)*(ISNUMBER(_xlpm.rozsah)),_xlpm.indexy, IF(_xlpm.podminka, ROW(_xlpm.rozsah)-MIN(ROW(_xlpm.rozsah))+1),_xlpm.prvni, MIN(_xlpm.indexy),_xlpm.finalni, IF(_xlpm.prvni=1, 2, _xlpm.prvni),INDEX(_xlpm.rozsah, _xlpm.finalni))</f>
        <v>2300</v>
      </c>
      <c r="BA716" cm="1">
        <f t="array" aca="1" ref="BA716" ca="1">INDEX($J$3:$J$10001,MATCH(AZ716,$J$3:$J$10004,0)-1)</f>
        <v>2200</v>
      </c>
      <c r="BB716">
        <f t="shared" ca="1" si="187"/>
        <v>180</v>
      </c>
      <c r="BC716">
        <f t="shared" ca="1" si="187"/>
        <v>245</v>
      </c>
      <c r="BD716">
        <f t="shared" ca="1" si="186"/>
        <v>-65</v>
      </c>
      <c r="BE716">
        <f t="shared" ca="1" si="194"/>
        <v>204.61404140000008</v>
      </c>
      <c r="BF716">
        <f t="shared" ca="1" si="198"/>
        <v>202.01685446601783</v>
      </c>
      <c r="BG716">
        <f t="shared" ca="1" si="195"/>
        <v>222.98314553398217</v>
      </c>
      <c r="BH716" cm="1">
        <f t="array" aca="1" ref="BH716" ca="1">_xlfn.LET(_xlpm.rozsah, $J$3:$J$10001,_xlpm.podminka, (_xlpm.rozsah&gt;E716)*(ISNUMBER(_xlpm.rozsah)),_xlpm.indexy, IF(_xlpm.podminka, ROW(_xlpm.rozsah)-MIN(ROW(_xlpm.rozsah))+1),_xlpm.prvni, MIN(_xlpm.indexy),_xlpm.finalni, IF(_xlpm.prvni=1, 2, _xlpm.prvni),INDEX(_xlpm.rozsah, _xlpm.finalni))</f>
        <v>2300</v>
      </c>
      <c r="BI716" cm="1">
        <f t="array" aca="1" ref="BI716" ca="1">INDEX($J$3:$J$10001,MATCH(BH716,$J$3:$J$10004,0)-1)</f>
        <v>2200</v>
      </c>
      <c r="BJ716">
        <f t="shared" ca="1" si="188"/>
        <v>180</v>
      </c>
      <c r="BK716">
        <f t="shared" ca="1" si="188"/>
        <v>245</v>
      </c>
      <c r="BL716">
        <f t="shared" ca="1" si="199"/>
        <v>-65</v>
      </c>
      <c r="BM716">
        <f t="shared" ca="1" si="196"/>
        <v>202.01685446601783</v>
      </c>
    </row>
    <row r="717" spans="1:65" x14ac:dyDescent="0.25">
      <c r="A717" s="64">
        <v>714</v>
      </c>
      <c r="B717" s="64">
        <v>101</v>
      </c>
      <c r="C717" s="64">
        <v>69</v>
      </c>
      <c r="D717" s="18">
        <v>714</v>
      </c>
      <c r="E717" s="21">
        <f t="shared" ca="1" si="189"/>
        <v>2250.7737209492034</v>
      </c>
      <c r="F717" s="22">
        <f t="shared" ca="1" si="190"/>
        <v>146.2779861542823</v>
      </c>
      <c r="G717" s="28">
        <v>714</v>
      </c>
      <c r="H717" s="24">
        <f t="shared" ca="1" si="191"/>
        <v>2246.8172219999997</v>
      </c>
      <c r="I717" s="25">
        <f t="shared" ca="1" si="192"/>
        <v>148.05247593300015</v>
      </c>
      <c r="J717" s="155"/>
      <c r="K717" s="155"/>
      <c r="AX717">
        <f t="shared" ca="1" si="185"/>
        <v>214.56880570000021</v>
      </c>
      <c r="AY717">
        <f t="shared" ca="1" si="193"/>
        <v>210.43119429999979</v>
      </c>
      <c r="AZ717" cm="1">
        <f t="array" aca="1" ref="AZ717" ca="1">_xlfn.LET(_xlpm.rozsah, $J$3:$J$10001,_xlpm.podminka, (_xlpm.rozsah&gt;H717)*(ISNUMBER(_xlpm.rozsah)),_xlpm.indexy, IF(_xlpm.podminka, ROW(_xlpm.rozsah)-MIN(ROW(_xlpm.rozsah))+1),_xlpm.prvni, MIN(_xlpm.indexy),_xlpm.finalni, IF(_xlpm.prvni=1, 2, _xlpm.prvni),INDEX(_xlpm.rozsah, _xlpm.finalni))</f>
        <v>2300</v>
      </c>
      <c r="BA717" cm="1">
        <f t="array" aca="1" ref="BA717" ca="1">INDEX($J$3:$J$10001,MATCH(AZ717,$J$3:$J$10004,0)-1)</f>
        <v>2200</v>
      </c>
      <c r="BB717">
        <f t="shared" ca="1" si="187"/>
        <v>180</v>
      </c>
      <c r="BC717">
        <f t="shared" ca="1" si="187"/>
        <v>245</v>
      </c>
      <c r="BD717">
        <f t="shared" ca="1" si="186"/>
        <v>-65</v>
      </c>
      <c r="BE717">
        <f t="shared" ca="1" si="194"/>
        <v>214.56880570000021</v>
      </c>
      <c r="BF717">
        <f t="shared" ca="1" si="198"/>
        <v>211.99708138301781</v>
      </c>
      <c r="BG717">
        <f t="shared" ca="1" si="195"/>
        <v>213.00291861698219</v>
      </c>
      <c r="BH717" cm="1">
        <f t="array" aca="1" ref="BH717" ca="1">_xlfn.LET(_xlpm.rozsah, $J$3:$J$10001,_xlpm.podminka, (_xlpm.rozsah&gt;E717)*(ISNUMBER(_xlpm.rozsah)),_xlpm.indexy, IF(_xlpm.podminka, ROW(_xlpm.rozsah)-MIN(ROW(_xlpm.rozsah))+1),_xlpm.prvni, MIN(_xlpm.indexy),_xlpm.finalni, IF(_xlpm.prvni=1, 2, _xlpm.prvni),INDEX(_xlpm.rozsah, _xlpm.finalni))</f>
        <v>2300</v>
      </c>
      <c r="BI717" cm="1">
        <f t="array" aca="1" ref="BI717" ca="1">INDEX($J$3:$J$10001,MATCH(BH717,$J$3:$J$10004,0)-1)</f>
        <v>2200</v>
      </c>
      <c r="BJ717">
        <f t="shared" ca="1" si="188"/>
        <v>180</v>
      </c>
      <c r="BK717">
        <f t="shared" ca="1" si="188"/>
        <v>245</v>
      </c>
      <c r="BL717">
        <f t="shared" ca="1" si="199"/>
        <v>-65</v>
      </c>
      <c r="BM717">
        <f t="shared" ca="1" si="196"/>
        <v>211.99708138301781</v>
      </c>
    </row>
    <row r="718" spans="1:65" x14ac:dyDescent="0.25">
      <c r="A718" s="64">
        <v>715</v>
      </c>
      <c r="B718" s="64">
        <v>102</v>
      </c>
      <c r="C718" s="64">
        <v>64</v>
      </c>
      <c r="D718" s="18">
        <v>715</v>
      </c>
      <c r="E718" s="21">
        <f t="shared" ca="1" si="189"/>
        <v>2266.1279162061264</v>
      </c>
      <c r="F718" s="22">
        <f t="shared" ca="1" si="190"/>
        <v>129.29078685825141</v>
      </c>
      <c r="G718" s="23">
        <v>715</v>
      </c>
      <c r="H718" s="24">
        <f t="shared" ca="1" si="191"/>
        <v>2262.1322439999999</v>
      </c>
      <c r="I718" s="25">
        <f t="shared" ca="1" si="192"/>
        <v>130.95298649600005</v>
      </c>
      <c r="J718" s="155"/>
      <c r="K718" s="155"/>
      <c r="AX718">
        <f t="shared" ca="1" si="185"/>
        <v>204.61404140000008</v>
      </c>
      <c r="AY718">
        <f t="shared" ca="1" si="193"/>
        <v>220.38595859999992</v>
      </c>
      <c r="AZ718" cm="1">
        <f t="array" aca="1" ref="AZ718" ca="1">_xlfn.LET(_xlpm.rozsah, $J$3:$J$10001,_xlpm.podminka, (_xlpm.rozsah&gt;H718)*(ISNUMBER(_xlpm.rozsah)),_xlpm.indexy, IF(_xlpm.podminka, ROW(_xlpm.rozsah)-MIN(ROW(_xlpm.rozsah))+1),_xlpm.prvni, MIN(_xlpm.indexy),_xlpm.finalni, IF(_xlpm.prvni=1, 2, _xlpm.prvni),INDEX(_xlpm.rozsah, _xlpm.finalni))</f>
        <v>2300</v>
      </c>
      <c r="BA718" cm="1">
        <f t="array" aca="1" ref="BA718" ca="1">INDEX($J$3:$J$10001,MATCH(AZ718,$J$3:$J$10004,0)-1)</f>
        <v>2200</v>
      </c>
      <c r="BB718">
        <f t="shared" ca="1" si="187"/>
        <v>180</v>
      </c>
      <c r="BC718">
        <f t="shared" ca="1" si="187"/>
        <v>245</v>
      </c>
      <c r="BD718">
        <f t="shared" ca="1" si="186"/>
        <v>-65</v>
      </c>
      <c r="BE718">
        <f t="shared" ca="1" si="194"/>
        <v>204.61404140000008</v>
      </c>
      <c r="BF718">
        <f t="shared" ca="1" si="198"/>
        <v>202.01685446601783</v>
      </c>
      <c r="BG718">
        <f t="shared" ca="1" si="195"/>
        <v>222.98314553398217</v>
      </c>
      <c r="BH718" cm="1">
        <f t="array" aca="1" ref="BH718" ca="1">_xlfn.LET(_xlpm.rozsah, $J$3:$J$10001,_xlpm.podminka, (_xlpm.rozsah&gt;E718)*(ISNUMBER(_xlpm.rozsah)),_xlpm.indexy, IF(_xlpm.podminka, ROW(_xlpm.rozsah)-MIN(ROW(_xlpm.rozsah))+1),_xlpm.prvni, MIN(_xlpm.indexy),_xlpm.finalni, IF(_xlpm.prvni=1, 2, _xlpm.prvni),INDEX(_xlpm.rozsah, _xlpm.finalni))</f>
        <v>2300</v>
      </c>
      <c r="BI718" cm="1">
        <f t="array" aca="1" ref="BI718" ca="1">INDEX($J$3:$J$10001,MATCH(BH718,$J$3:$J$10004,0)-1)</f>
        <v>2200</v>
      </c>
      <c r="BJ718">
        <f t="shared" ca="1" si="188"/>
        <v>180</v>
      </c>
      <c r="BK718">
        <f t="shared" ca="1" si="188"/>
        <v>245</v>
      </c>
      <c r="BL718">
        <f t="shared" ca="1" si="199"/>
        <v>-65</v>
      </c>
      <c r="BM718">
        <f t="shared" ca="1" si="196"/>
        <v>202.01685446601783</v>
      </c>
    </row>
    <row r="719" spans="1:65" x14ac:dyDescent="0.25">
      <c r="A719" s="64">
        <v>716</v>
      </c>
      <c r="B719" s="64">
        <v>102</v>
      </c>
      <c r="C719" s="64">
        <v>69</v>
      </c>
      <c r="D719" s="18">
        <v>716</v>
      </c>
      <c r="E719" s="21">
        <f t="shared" ca="1" si="189"/>
        <v>2266.1279162061264</v>
      </c>
      <c r="F719" s="22">
        <f t="shared" ca="1" si="190"/>
        <v>139.39162958155231</v>
      </c>
      <c r="G719" s="28">
        <v>716</v>
      </c>
      <c r="H719" s="24">
        <f t="shared" ca="1" si="191"/>
        <v>2262.1322439999999</v>
      </c>
      <c r="I719" s="25">
        <f t="shared" ca="1" si="192"/>
        <v>141.18368856600006</v>
      </c>
      <c r="J719" s="155"/>
      <c r="K719" s="155"/>
      <c r="AX719">
        <f t="shared" ca="1" si="185"/>
        <v>204.61404140000008</v>
      </c>
      <c r="AY719">
        <f t="shared" ca="1" si="193"/>
        <v>220.38595859999992</v>
      </c>
      <c r="AZ719" cm="1">
        <f t="array" aca="1" ref="AZ719" ca="1">_xlfn.LET(_xlpm.rozsah, $J$3:$J$10001,_xlpm.podminka, (_xlpm.rozsah&gt;H719)*(ISNUMBER(_xlpm.rozsah)),_xlpm.indexy, IF(_xlpm.podminka, ROW(_xlpm.rozsah)-MIN(ROW(_xlpm.rozsah))+1),_xlpm.prvni, MIN(_xlpm.indexy),_xlpm.finalni, IF(_xlpm.prvni=1, 2, _xlpm.prvni),INDEX(_xlpm.rozsah, _xlpm.finalni))</f>
        <v>2300</v>
      </c>
      <c r="BA719" cm="1">
        <f t="array" aca="1" ref="BA719" ca="1">INDEX($J$3:$J$10001,MATCH(AZ719,$J$3:$J$10004,0)-1)</f>
        <v>2200</v>
      </c>
      <c r="BB719">
        <f t="shared" ca="1" si="187"/>
        <v>180</v>
      </c>
      <c r="BC719">
        <f t="shared" ca="1" si="187"/>
        <v>245</v>
      </c>
      <c r="BD719">
        <f t="shared" ca="1" si="186"/>
        <v>-65</v>
      </c>
      <c r="BE719">
        <f t="shared" ca="1" si="194"/>
        <v>204.61404140000008</v>
      </c>
      <c r="BF719">
        <f t="shared" ca="1" si="198"/>
        <v>202.01685446601783</v>
      </c>
      <c r="BG719">
        <f t="shared" ca="1" si="195"/>
        <v>222.98314553398217</v>
      </c>
      <c r="BH719" cm="1">
        <f t="array" aca="1" ref="BH719" ca="1">_xlfn.LET(_xlpm.rozsah, $J$3:$J$10001,_xlpm.podminka, (_xlpm.rozsah&gt;E719)*(ISNUMBER(_xlpm.rozsah)),_xlpm.indexy, IF(_xlpm.podminka, ROW(_xlpm.rozsah)-MIN(ROW(_xlpm.rozsah))+1),_xlpm.prvni, MIN(_xlpm.indexy),_xlpm.finalni, IF(_xlpm.prvni=1, 2, _xlpm.prvni),INDEX(_xlpm.rozsah, _xlpm.finalni))</f>
        <v>2300</v>
      </c>
      <c r="BI719" cm="1">
        <f t="array" aca="1" ref="BI719" ca="1">INDEX($J$3:$J$10001,MATCH(BH719,$J$3:$J$10004,0)-1)</f>
        <v>2200</v>
      </c>
      <c r="BJ719">
        <f t="shared" ca="1" si="188"/>
        <v>180</v>
      </c>
      <c r="BK719">
        <f t="shared" ca="1" si="188"/>
        <v>245</v>
      </c>
      <c r="BL719">
        <f t="shared" ca="1" si="199"/>
        <v>-65</v>
      </c>
      <c r="BM719">
        <f t="shared" ca="1" si="196"/>
        <v>202.01685446601783</v>
      </c>
    </row>
    <row r="720" spans="1:65" x14ac:dyDescent="0.25">
      <c r="A720" s="64">
        <v>717</v>
      </c>
      <c r="B720" s="64">
        <v>102</v>
      </c>
      <c r="C720" s="64">
        <v>68</v>
      </c>
      <c r="D720" s="18">
        <v>717</v>
      </c>
      <c r="E720" s="21">
        <f t="shared" ca="1" si="189"/>
        <v>2266.1279162061264</v>
      </c>
      <c r="F720" s="22">
        <f t="shared" ca="1" si="190"/>
        <v>137.37146103689213</v>
      </c>
      <c r="G720" s="23">
        <v>717</v>
      </c>
      <c r="H720" s="24">
        <f t="shared" ca="1" si="191"/>
        <v>2262.1322439999999</v>
      </c>
      <c r="I720" s="25">
        <f t="shared" ca="1" si="192"/>
        <v>139.13754815200005</v>
      </c>
      <c r="J720" s="155"/>
      <c r="K720" s="155"/>
      <c r="AX720">
        <f t="shared" ca="1" si="185"/>
        <v>204.61404140000008</v>
      </c>
      <c r="AY720">
        <f t="shared" ca="1" si="193"/>
        <v>220.38595859999992</v>
      </c>
      <c r="AZ720" cm="1">
        <f t="array" aca="1" ref="AZ720" ca="1">_xlfn.LET(_xlpm.rozsah, $J$3:$J$10001,_xlpm.podminka, (_xlpm.rozsah&gt;H720)*(ISNUMBER(_xlpm.rozsah)),_xlpm.indexy, IF(_xlpm.podminka, ROW(_xlpm.rozsah)-MIN(ROW(_xlpm.rozsah))+1),_xlpm.prvni, MIN(_xlpm.indexy),_xlpm.finalni, IF(_xlpm.prvni=1, 2, _xlpm.prvni),INDEX(_xlpm.rozsah, _xlpm.finalni))</f>
        <v>2300</v>
      </c>
      <c r="BA720" cm="1">
        <f t="array" aca="1" ref="BA720" ca="1">INDEX($J$3:$J$10001,MATCH(AZ720,$J$3:$J$10004,0)-1)</f>
        <v>2200</v>
      </c>
      <c r="BB720">
        <f t="shared" ca="1" si="187"/>
        <v>180</v>
      </c>
      <c r="BC720">
        <f t="shared" ca="1" si="187"/>
        <v>245</v>
      </c>
      <c r="BD720">
        <f t="shared" ca="1" si="186"/>
        <v>-65</v>
      </c>
      <c r="BE720">
        <f t="shared" ca="1" si="194"/>
        <v>204.61404140000008</v>
      </c>
      <c r="BF720">
        <f t="shared" ca="1" si="198"/>
        <v>202.01685446601783</v>
      </c>
      <c r="BG720">
        <f t="shared" ca="1" si="195"/>
        <v>222.98314553398217</v>
      </c>
      <c r="BH720" cm="1">
        <f t="array" aca="1" ref="BH720" ca="1">_xlfn.LET(_xlpm.rozsah, $J$3:$J$10001,_xlpm.podminka, (_xlpm.rozsah&gt;E720)*(ISNUMBER(_xlpm.rozsah)),_xlpm.indexy, IF(_xlpm.podminka, ROW(_xlpm.rozsah)-MIN(ROW(_xlpm.rozsah))+1),_xlpm.prvni, MIN(_xlpm.indexy),_xlpm.finalni, IF(_xlpm.prvni=1, 2, _xlpm.prvni),INDEX(_xlpm.rozsah, _xlpm.finalni))</f>
        <v>2300</v>
      </c>
      <c r="BI720" cm="1">
        <f t="array" aca="1" ref="BI720" ca="1">INDEX($J$3:$J$10001,MATCH(BH720,$J$3:$J$10004,0)-1)</f>
        <v>2200</v>
      </c>
      <c r="BJ720">
        <f t="shared" ca="1" si="188"/>
        <v>180</v>
      </c>
      <c r="BK720">
        <f t="shared" ca="1" si="188"/>
        <v>245</v>
      </c>
      <c r="BL720">
        <f t="shared" ca="1" si="199"/>
        <v>-65</v>
      </c>
      <c r="BM720">
        <f t="shared" ca="1" si="196"/>
        <v>202.01685446601783</v>
      </c>
    </row>
    <row r="721" spans="1:65" x14ac:dyDescent="0.25">
      <c r="A721" s="64">
        <v>718</v>
      </c>
      <c r="B721" s="64">
        <v>102</v>
      </c>
      <c r="C721" s="64">
        <v>70</v>
      </c>
      <c r="D721" s="18">
        <v>718</v>
      </c>
      <c r="E721" s="21">
        <f t="shared" ca="1" si="189"/>
        <v>2266.1279162061264</v>
      </c>
      <c r="F721" s="22">
        <f t="shared" ca="1" si="190"/>
        <v>141.41179812621249</v>
      </c>
      <c r="G721" s="28">
        <v>718</v>
      </c>
      <c r="H721" s="24">
        <f t="shared" ca="1" si="191"/>
        <v>2262.1322439999999</v>
      </c>
      <c r="I721" s="25">
        <f t="shared" ca="1" si="192"/>
        <v>143.22982898000006</v>
      </c>
      <c r="J721" s="155"/>
      <c r="K721" s="155"/>
      <c r="AX721">
        <f t="shared" ca="1" si="185"/>
        <v>204.61404140000008</v>
      </c>
      <c r="AY721">
        <f t="shared" ca="1" si="193"/>
        <v>220.38595859999992</v>
      </c>
      <c r="AZ721" cm="1">
        <f t="array" aca="1" ref="AZ721" ca="1">_xlfn.LET(_xlpm.rozsah, $J$3:$J$10001,_xlpm.podminka, (_xlpm.rozsah&gt;H721)*(ISNUMBER(_xlpm.rozsah)),_xlpm.indexy, IF(_xlpm.podminka, ROW(_xlpm.rozsah)-MIN(ROW(_xlpm.rozsah))+1),_xlpm.prvni, MIN(_xlpm.indexy),_xlpm.finalni, IF(_xlpm.prvni=1, 2, _xlpm.prvni),INDEX(_xlpm.rozsah, _xlpm.finalni))</f>
        <v>2300</v>
      </c>
      <c r="BA721" cm="1">
        <f t="array" aca="1" ref="BA721" ca="1">INDEX($J$3:$J$10001,MATCH(AZ721,$J$3:$J$10004,0)-1)</f>
        <v>2200</v>
      </c>
      <c r="BB721">
        <f t="shared" ca="1" si="187"/>
        <v>180</v>
      </c>
      <c r="BC721">
        <f t="shared" ca="1" si="187"/>
        <v>245</v>
      </c>
      <c r="BD721">
        <f t="shared" ca="1" si="186"/>
        <v>-65</v>
      </c>
      <c r="BE721">
        <f t="shared" ca="1" si="194"/>
        <v>204.61404140000008</v>
      </c>
      <c r="BF721">
        <f t="shared" ca="1" si="198"/>
        <v>202.01685446601783</v>
      </c>
      <c r="BG721">
        <f t="shared" ca="1" si="195"/>
        <v>222.98314553398217</v>
      </c>
      <c r="BH721" cm="1">
        <f t="array" aca="1" ref="BH721" ca="1">_xlfn.LET(_xlpm.rozsah, $J$3:$J$10001,_xlpm.podminka, (_xlpm.rozsah&gt;E721)*(ISNUMBER(_xlpm.rozsah)),_xlpm.indexy, IF(_xlpm.podminka, ROW(_xlpm.rozsah)-MIN(ROW(_xlpm.rozsah))+1),_xlpm.prvni, MIN(_xlpm.indexy),_xlpm.finalni, IF(_xlpm.prvni=1, 2, _xlpm.prvni),INDEX(_xlpm.rozsah, _xlpm.finalni))</f>
        <v>2300</v>
      </c>
      <c r="BI721" cm="1">
        <f t="array" aca="1" ref="BI721" ca="1">INDEX($J$3:$J$10001,MATCH(BH721,$J$3:$J$10004,0)-1)</f>
        <v>2200</v>
      </c>
      <c r="BJ721">
        <f t="shared" ca="1" si="188"/>
        <v>180</v>
      </c>
      <c r="BK721">
        <f t="shared" ca="1" si="188"/>
        <v>245</v>
      </c>
      <c r="BL721">
        <f t="shared" ca="1" si="199"/>
        <v>-65</v>
      </c>
      <c r="BM721">
        <f t="shared" ca="1" si="196"/>
        <v>202.01685446601783</v>
      </c>
    </row>
    <row r="722" spans="1:65" x14ac:dyDescent="0.25">
      <c r="A722" s="64">
        <v>719</v>
      </c>
      <c r="B722" s="64">
        <v>102</v>
      </c>
      <c r="C722" s="64">
        <v>69</v>
      </c>
      <c r="D722" s="18">
        <v>719</v>
      </c>
      <c r="E722" s="21">
        <f t="shared" ca="1" si="189"/>
        <v>2266.1279162061264</v>
      </c>
      <c r="F722" s="22">
        <f t="shared" ca="1" si="190"/>
        <v>139.39162958155231</v>
      </c>
      <c r="G722" s="23">
        <v>719</v>
      </c>
      <c r="H722" s="24">
        <f t="shared" ca="1" si="191"/>
        <v>2262.1322439999999</v>
      </c>
      <c r="I722" s="25">
        <f t="shared" ca="1" si="192"/>
        <v>141.18368856600006</v>
      </c>
      <c r="J722" s="155"/>
      <c r="K722" s="155"/>
      <c r="AX722">
        <f t="shared" ca="1" si="185"/>
        <v>204.61404140000008</v>
      </c>
      <c r="AY722">
        <f t="shared" ca="1" si="193"/>
        <v>220.38595859999992</v>
      </c>
      <c r="AZ722" cm="1">
        <f t="array" aca="1" ref="AZ722" ca="1">_xlfn.LET(_xlpm.rozsah, $J$3:$J$10001,_xlpm.podminka, (_xlpm.rozsah&gt;H722)*(ISNUMBER(_xlpm.rozsah)),_xlpm.indexy, IF(_xlpm.podminka, ROW(_xlpm.rozsah)-MIN(ROW(_xlpm.rozsah))+1),_xlpm.prvni, MIN(_xlpm.indexy),_xlpm.finalni, IF(_xlpm.prvni=1, 2, _xlpm.prvni),INDEX(_xlpm.rozsah, _xlpm.finalni))</f>
        <v>2300</v>
      </c>
      <c r="BA722" cm="1">
        <f t="array" aca="1" ref="BA722" ca="1">INDEX($J$3:$J$10001,MATCH(AZ722,$J$3:$J$10004,0)-1)</f>
        <v>2200</v>
      </c>
      <c r="BB722">
        <f t="shared" ca="1" si="187"/>
        <v>180</v>
      </c>
      <c r="BC722">
        <f t="shared" ca="1" si="187"/>
        <v>245</v>
      </c>
      <c r="BD722">
        <f t="shared" ca="1" si="186"/>
        <v>-65</v>
      </c>
      <c r="BE722">
        <f t="shared" ca="1" si="194"/>
        <v>204.61404140000008</v>
      </c>
      <c r="BF722">
        <f t="shared" ca="1" si="198"/>
        <v>202.01685446601783</v>
      </c>
      <c r="BG722">
        <f t="shared" ca="1" si="195"/>
        <v>222.98314553398217</v>
      </c>
      <c r="BH722" cm="1">
        <f t="array" aca="1" ref="BH722" ca="1">_xlfn.LET(_xlpm.rozsah, $J$3:$J$10001,_xlpm.podminka, (_xlpm.rozsah&gt;E722)*(ISNUMBER(_xlpm.rozsah)),_xlpm.indexy, IF(_xlpm.podminka, ROW(_xlpm.rozsah)-MIN(ROW(_xlpm.rozsah))+1),_xlpm.prvni, MIN(_xlpm.indexy),_xlpm.finalni, IF(_xlpm.prvni=1, 2, _xlpm.prvni),INDEX(_xlpm.rozsah, _xlpm.finalni))</f>
        <v>2300</v>
      </c>
      <c r="BI722" cm="1">
        <f t="array" aca="1" ref="BI722" ca="1">INDEX($J$3:$J$10001,MATCH(BH722,$J$3:$J$10004,0)-1)</f>
        <v>2200</v>
      </c>
      <c r="BJ722">
        <f t="shared" ca="1" si="188"/>
        <v>180</v>
      </c>
      <c r="BK722">
        <f t="shared" ca="1" si="188"/>
        <v>245</v>
      </c>
      <c r="BL722">
        <f t="shared" ca="1" si="199"/>
        <v>-65</v>
      </c>
      <c r="BM722">
        <f t="shared" ca="1" si="196"/>
        <v>202.01685446601783</v>
      </c>
    </row>
    <row r="723" spans="1:65" x14ac:dyDescent="0.25">
      <c r="A723" s="64">
        <v>720</v>
      </c>
      <c r="B723" s="64">
        <v>102</v>
      </c>
      <c r="C723" s="64">
        <v>70</v>
      </c>
      <c r="D723" s="18">
        <v>720</v>
      </c>
      <c r="E723" s="21">
        <f t="shared" ca="1" si="189"/>
        <v>2266.1279162061264</v>
      </c>
      <c r="F723" s="22">
        <f t="shared" ca="1" si="190"/>
        <v>141.41179812621249</v>
      </c>
      <c r="G723" s="28">
        <v>720</v>
      </c>
      <c r="H723" s="24">
        <f t="shared" ca="1" si="191"/>
        <v>2262.1322439999999</v>
      </c>
      <c r="I723" s="25">
        <f t="shared" ca="1" si="192"/>
        <v>143.22982898000006</v>
      </c>
      <c r="J723" s="155"/>
      <c r="K723" s="155"/>
      <c r="AX723">
        <f t="shared" ca="1" si="185"/>
        <v>204.61404140000008</v>
      </c>
      <c r="AY723">
        <f t="shared" ca="1" si="193"/>
        <v>220.38595859999992</v>
      </c>
      <c r="AZ723" cm="1">
        <f t="array" aca="1" ref="AZ723" ca="1">_xlfn.LET(_xlpm.rozsah, $J$3:$J$10001,_xlpm.podminka, (_xlpm.rozsah&gt;H723)*(ISNUMBER(_xlpm.rozsah)),_xlpm.indexy, IF(_xlpm.podminka, ROW(_xlpm.rozsah)-MIN(ROW(_xlpm.rozsah))+1),_xlpm.prvni, MIN(_xlpm.indexy),_xlpm.finalni, IF(_xlpm.prvni=1, 2, _xlpm.prvni),INDEX(_xlpm.rozsah, _xlpm.finalni))</f>
        <v>2300</v>
      </c>
      <c r="BA723" cm="1">
        <f t="array" aca="1" ref="BA723" ca="1">INDEX($J$3:$J$10001,MATCH(AZ723,$J$3:$J$10004,0)-1)</f>
        <v>2200</v>
      </c>
      <c r="BB723">
        <f t="shared" ca="1" si="187"/>
        <v>180</v>
      </c>
      <c r="BC723">
        <f t="shared" ca="1" si="187"/>
        <v>245</v>
      </c>
      <c r="BD723">
        <f t="shared" ca="1" si="186"/>
        <v>-65</v>
      </c>
      <c r="BE723">
        <f t="shared" ca="1" si="194"/>
        <v>204.61404140000008</v>
      </c>
      <c r="BF723">
        <f t="shared" ca="1" si="198"/>
        <v>202.01685446601783</v>
      </c>
      <c r="BG723">
        <f t="shared" ca="1" si="195"/>
        <v>222.98314553398217</v>
      </c>
      <c r="BH723" cm="1">
        <f t="array" aca="1" ref="BH723" ca="1">_xlfn.LET(_xlpm.rozsah, $J$3:$J$10001,_xlpm.podminka, (_xlpm.rozsah&gt;E723)*(ISNUMBER(_xlpm.rozsah)),_xlpm.indexy, IF(_xlpm.podminka, ROW(_xlpm.rozsah)-MIN(ROW(_xlpm.rozsah))+1),_xlpm.prvni, MIN(_xlpm.indexy),_xlpm.finalni, IF(_xlpm.prvni=1, 2, _xlpm.prvni),INDEX(_xlpm.rozsah, _xlpm.finalni))</f>
        <v>2300</v>
      </c>
      <c r="BI723" cm="1">
        <f t="array" aca="1" ref="BI723" ca="1">INDEX($J$3:$J$10001,MATCH(BH723,$J$3:$J$10004,0)-1)</f>
        <v>2200</v>
      </c>
      <c r="BJ723">
        <f t="shared" ca="1" si="188"/>
        <v>180</v>
      </c>
      <c r="BK723">
        <f t="shared" ca="1" si="188"/>
        <v>245</v>
      </c>
      <c r="BL723">
        <f t="shared" ca="1" si="199"/>
        <v>-65</v>
      </c>
      <c r="BM723">
        <f t="shared" ca="1" si="196"/>
        <v>202.01685446601783</v>
      </c>
    </row>
    <row r="724" spans="1:65" x14ac:dyDescent="0.25">
      <c r="A724" s="64">
        <v>721</v>
      </c>
      <c r="B724" s="64">
        <v>102</v>
      </c>
      <c r="C724" s="64">
        <v>70</v>
      </c>
      <c r="D724" s="18">
        <v>721</v>
      </c>
      <c r="E724" s="21">
        <f t="shared" ca="1" si="189"/>
        <v>2266.1279162061264</v>
      </c>
      <c r="F724" s="22">
        <f t="shared" ca="1" si="190"/>
        <v>141.41179812621249</v>
      </c>
      <c r="G724" s="23">
        <v>721</v>
      </c>
      <c r="H724" s="24">
        <f t="shared" ca="1" si="191"/>
        <v>2262.1322439999999</v>
      </c>
      <c r="I724" s="25">
        <f t="shared" ca="1" si="192"/>
        <v>143.22982898000006</v>
      </c>
      <c r="J724" s="155"/>
      <c r="K724" s="155"/>
      <c r="AX724">
        <f t="shared" ca="1" si="185"/>
        <v>204.61404140000008</v>
      </c>
      <c r="AY724">
        <f t="shared" ca="1" si="193"/>
        <v>220.38595859999992</v>
      </c>
      <c r="AZ724" cm="1">
        <f t="array" aca="1" ref="AZ724" ca="1">_xlfn.LET(_xlpm.rozsah, $J$3:$J$10001,_xlpm.podminka, (_xlpm.rozsah&gt;H724)*(ISNUMBER(_xlpm.rozsah)),_xlpm.indexy, IF(_xlpm.podminka, ROW(_xlpm.rozsah)-MIN(ROW(_xlpm.rozsah))+1),_xlpm.prvni, MIN(_xlpm.indexy),_xlpm.finalni, IF(_xlpm.prvni=1, 2, _xlpm.prvni),INDEX(_xlpm.rozsah, _xlpm.finalni))</f>
        <v>2300</v>
      </c>
      <c r="BA724" cm="1">
        <f t="array" aca="1" ref="BA724" ca="1">INDEX($J$3:$J$10001,MATCH(AZ724,$J$3:$J$10004,0)-1)</f>
        <v>2200</v>
      </c>
      <c r="BB724">
        <f t="shared" ca="1" si="187"/>
        <v>180</v>
      </c>
      <c r="BC724">
        <f t="shared" ca="1" si="187"/>
        <v>245</v>
      </c>
      <c r="BD724">
        <f t="shared" ca="1" si="186"/>
        <v>-65</v>
      </c>
      <c r="BE724">
        <f t="shared" ca="1" si="194"/>
        <v>204.61404140000008</v>
      </c>
      <c r="BF724">
        <f t="shared" ca="1" si="198"/>
        <v>202.01685446601783</v>
      </c>
      <c r="BG724">
        <f t="shared" ca="1" si="195"/>
        <v>222.98314553398217</v>
      </c>
      <c r="BH724" cm="1">
        <f t="array" aca="1" ref="BH724" ca="1">_xlfn.LET(_xlpm.rozsah, $J$3:$J$10001,_xlpm.podminka, (_xlpm.rozsah&gt;E724)*(ISNUMBER(_xlpm.rozsah)),_xlpm.indexy, IF(_xlpm.podminka, ROW(_xlpm.rozsah)-MIN(ROW(_xlpm.rozsah))+1),_xlpm.prvni, MIN(_xlpm.indexy),_xlpm.finalni, IF(_xlpm.prvni=1, 2, _xlpm.prvni),INDEX(_xlpm.rozsah, _xlpm.finalni))</f>
        <v>2300</v>
      </c>
      <c r="BI724" cm="1">
        <f t="array" aca="1" ref="BI724" ca="1">INDEX($J$3:$J$10001,MATCH(BH724,$J$3:$J$10004,0)-1)</f>
        <v>2200</v>
      </c>
      <c r="BJ724">
        <f t="shared" ca="1" si="188"/>
        <v>180</v>
      </c>
      <c r="BK724">
        <f t="shared" ca="1" si="188"/>
        <v>245</v>
      </c>
      <c r="BL724">
        <f t="shared" ca="1" si="199"/>
        <v>-65</v>
      </c>
      <c r="BM724">
        <f t="shared" ca="1" si="196"/>
        <v>202.01685446601783</v>
      </c>
    </row>
    <row r="725" spans="1:65" x14ac:dyDescent="0.25">
      <c r="A725" s="64">
        <v>722</v>
      </c>
      <c r="B725" s="64">
        <v>102</v>
      </c>
      <c r="C725" s="64">
        <v>62</v>
      </c>
      <c r="D725" s="18">
        <v>722</v>
      </c>
      <c r="E725" s="21">
        <f t="shared" ca="1" si="189"/>
        <v>2266.1279162061264</v>
      </c>
      <c r="F725" s="22">
        <f t="shared" ca="1" si="190"/>
        <v>125.25044976893105</v>
      </c>
      <c r="G725" s="28">
        <v>722</v>
      </c>
      <c r="H725" s="24">
        <f t="shared" ca="1" si="191"/>
        <v>2262.1322439999999</v>
      </c>
      <c r="I725" s="25">
        <f t="shared" ca="1" si="192"/>
        <v>126.86070566800005</v>
      </c>
      <c r="J725" s="155"/>
      <c r="K725" s="155"/>
      <c r="AX725">
        <f t="shared" ca="1" si="185"/>
        <v>204.61404140000008</v>
      </c>
      <c r="AY725">
        <f t="shared" ca="1" si="193"/>
        <v>220.38595859999992</v>
      </c>
      <c r="AZ725" cm="1">
        <f t="array" aca="1" ref="AZ725" ca="1">_xlfn.LET(_xlpm.rozsah, $J$3:$J$10001,_xlpm.podminka, (_xlpm.rozsah&gt;H725)*(ISNUMBER(_xlpm.rozsah)),_xlpm.indexy, IF(_xlpm.podminka, ROW(_xlpm.rozsah)-MIN(ROW(_xlpm.rozsah))+1),_xlpm.prvni, MIN(_xlpm.indexy),_xlpm.finalni, IF(_xlpm.prvni=1, 2, _xlpm.prvni),INDEX(_xlpm.rozsah, _xlpm.finalni))</f>
        <v>2300</v>
      </c>
      <c r="BA725" cm="1">
        <f t="array" aca="1" ref="BA725" ca="1">INDEX($J$3:$J$10001,MATCH(AZ725,$J$3:$J$10004,0)-1)</f>
        <v>2200</v>
      </c>
      <c r="BB725">
        <f t="shared" ca="1" si="187"/>
        <v>180</v>
      </c>
      <c r="BC725">
        <f t="shared" ca="1" si="187"/>
        <v>245</v>
      </c>
      <c r="BD725">
        <f t="shared" ca="1" si="186"/>
        <v>-65</v>
      </c>
      <c r="BE725">
        <f t="shared" ca="1" si="194"/>
        <v>204.61404140000008</v>
      </c>
      <c r="BF725">
        <f t="shared" ca="1" si="198"/>
        <v>202.01685446601783</v>
      </c>
      <c r="BG725">
        <f t="shared" ca="1" si="195"/>
        <v>222.98314553398217</v>
      </c>
      <c r="BH725" cm="1">
        <f t="array" aca="1" ref="BH725" ca="1">_xlfn.LET(_xlpm.rozsah, $J$3:$J$10001,_xlpm.podminka, (_xlpm.rozsah&gt;E725)*(ISNUMBER(_xlpm.rozsah)),_xlpm.indexy, IF(_xlpm.podminka, ROW(_xlpm.rozsah)-MIN(ROW(_xlpm.rozsah))+1),_xlpm.prvni, MIN(_xlpm.indexy),_xlpm.finalni, IF(_xlpm.prvni=1, 2, _xlpm.prvni),INDEX(_xlpm.rozsah, _xlpm.finalni))</f>
        <v>2300</v>
      </c>
      <c r="BI725" cm="1">
        <f t="array" aca="1" ref="BI725" ca="1">INDEX($J$3:$J$10001,MATCH(BH725,$J$3:$J$10004,0)-1)</f>
        <v>2200</v>
      </c>
      <c r="BJ725">
        <f t="shared" ca="1" si="188"/>
        <v>180</v>
      </c>
      <c r="BK725">
        <f t="shared" ca="1" si="188"/>
        <v>245</v>
      </c>
      <c r="BL725">
        <f t="shared" ca="1" si="199"/>
        <v>-65</v>
      </c>
      <c r="BM725">
        <f t="shared" ca="1" si="196"/>
        <v>202.01685446601783</v>
      </c>
    </row>
    <row r="726" spans="1:65" x14ac:dyDescent="0.25">
      <c r="A726" s="64">
        <v>723</v>
      </c>
      <c r="B726" s="64">
        <v>104</v>
      </c>
      <c r="C726" s="64">
        <v>38</v>
      </c>
      <c r="D726" s="18">
        <v>723</v>
      </c>
      <c r="E726" s="21">
        <f t="shared" ca="1" si="189"/>
        <v>2296.8363067199721</v>
      </c>
      <c r="F726" s="22">
        <f t="shared" ca="1" si="190"/>
        <v>69.181432240166899</v>
      </c>
      <c r="G726" s="23">
        <v>723</v>
      </c>
      <c r="H726" s="24">
        <f t="shared" ca="1" si="191"/>
        <v>2292.7622879999999</v>
      </c>
      <c r="I726" s="25">
        <f t="shared" ca="1" si="192"/>
        <v>70.187714864000029</v>
      </c>
      <c r="J726" s="155"/>
      <c r="K726" s="155"/>
      <c r="AX726">
        <f t="shared" ca="1" si="185"/>
        <v>184.70451280000006</v>
      </c>
      <c r="AY726">
        <f t="shared" ca="1" si="193"/>
        <v>240.29548719999994</v>
      </c>
      <c r="AZ726" cm="1">
        <f t="array" aca="1" ref="AZ726" ca="1">_xlfn.LET(_xlpm.rozsah, $J$3:$J$10001,_xlpm.podminka, (_xlpm.rozsah&gt;H726)*(ISNUMBER(_xlpm.rozsah)),_xlpm.indexy, IF(_xlpm.podminka, ROW(_xlpm.rozsah)-MIN(ROW(_xlpm.rozsah))+1),_xlpm.prvni, MIN(_xlpm.indexy),_xlpm.finalni, IF(_xlpm.prvni=1, 2, _xlpm.prvni),INDEX(_xlpm.rozsah, _xlpm.finalni))</f>
        <v>2300</v>
      </c>
      <c r="BA726" cm="1">
        <f t="array" aca="1" ref="BA726" ca="1">INDEX($J$3:$J$10001,MATCH(AZ726,$J$3:$J$10004,0)-1)</f>
        <v>2200</v>
      </c>
      <c r="BB726">
        <f t="shared" ca="1" si="187"/>
        <v>180</v>
      </c>
      <c r="BC726">
        <f t="shared" ca="1" si="187"/>
        <v>245</v>
      </c>
      <c r="BD726">
        <f t="shared" ca="1" si="186"/>
        <v>-65</v>
      </c>
      <c r="BE726">
        <f t="shared" ca="1" si="194"/>
        <v>184.70451280000006</v>
      </c>
      <c r="BF726">
        <f t="shared" ca="1" si="198"/>
        <v>182.05640063201815</v>
      </c>
      <c r="BG726">
        <f t="shared" ca="1" si="195"/>
        <v>242.94359936798185</v>
      </c>
      <c r="BH726" cm="1">
        <f t="array" aca="1" ref="BH726" ca="1">_xlfn.LET(_xlpm.rozsah, $J$3:$J$10001,_xlpm.podminka, (_xlpm.rozsah&gt;E726)*(ISNUMBER(_xlpm.rozsah)),_xlpm.indexy, IF(_xlpm.podminka, ROW(_xlpm.rozsah)-MIN(ROW(_xlpm.rozsah))+1),_xlpm.prvni, MIN(_xlpm.indexy),_xlpm.finalni, IF(_xlpm.prvni=1, 2, _xlpm.prvni),INDEX(_xlpm.rozsah, _xlpm.finalni))</f>
        <v>2300</v>
      </c>
      <c r="BI726" cm="1">
        <f t="array" aca="1" ref="BI726" ca="1">INDEX($J$3:$J$10001,MATCH(BH726,$J$3:$J$10004,0)-1)</f>
        <v>2200</v>
      </c>
      <c r="BJ726">
        <f t="shared" ca="1" si="188"/>
        <v>180</v>
      </c>
      <c r="BK726">
        <f t="shared" ca="1" si="188"/>
        <v>245</v>
      </c>
      <c r="BL726">
        <f t="shared" ca="1" si="199"/>
        <v>-65</v>
      </c>
      <c r="BM726">
        <f t="shared" ca="1" si="196"/>
        <v>182.05640063201815</v>
      </c>
    </row>
    <row r="727" spans="1:65" x14ac:dyDescent="0.25">
      <c r="A727" s="64">
        <v>724</v>
      </c>
      <c r="B727" s="64">
        <v>104</v>
      </c>
      <c r="C727" s="64">
        <v>15</v>
      </c>
      <c r="D727" s="18">
        <v>724</v>
      </c>
      <c r="E727" s="21">
        <f t="shared" ca="1" si="189"/>
        <v>2296.8363067199721</v>
      </c>
      <c r="F727" s="22">
        <f t="shared" ca="1" si="190"/>
        <v>27.308460094802722</v>
      </c>
      <c r="G727" s="28">
        <v>724</v>
      </c>
      <c r="H727" s="24">
        <f t="shared" ca="1" si="191"/>
        <v>2292.7622879999999</v>
      </c>
      <c r="I727" s="25">
        <f t="shared" ca="1" si="192"/>
        <v>27.705676920000009</v>
      </c>
      <c r="J727" s="155"/>
      <c r="K727" s="155"/>
      <c r="AX727">
        <f t="shared" ca="1" si="185"/>
        <v>184.70451280000006</v>
      </c>
      <c r="AY727">
        <f t="shared" ca="1" si="193"/>
        <v>240.29548719999994</v>
      </c>
      <c r="AZ727" cm="1">
        <f t="array" aca="1" ref="AZ727" ca="1">_xlfn.LET(_xlpm.rozsah, $J$3:$J$10001,_xlpm.podminka, (_xlpm.rozsah&gt;H727)*(ISNUMBER(_xlpm.rozsah)),_xlpm.indexy, IF(_xlpm.podminka, ROW(_xlpm.rozsah)-MIN(ROW(_xlpm.rozsah))+1),_xlpm.prvni, MIN(_xlpm.indexy),_xlpm.finalni, IF(_xlpm.prvni=1, 2, _xlpm.prvni),INDEX(_xlpm.rozsah, _xlpm.finalni))</f>
        <v>2300</v>
      </c>
      <c r="BA727" cm="1">
        <f t="array" aca="1" ref="BA727" ca="1">INDEX($J$3:$J$10001,MATCH(AZ727,$J$3:$J$10004,0)-1)</f>
        <v>2200</v>
      </c>
      <c r="BB727">
        <f t="shared" ca="1" si="187"/>
        <v>180</v>
      </c>
      <c r="BC727">
        <f t="shared" ca="1" si="187"/>
        <v>245</v>
      </c>
      <c r="BD727">
        <f t="shared" ca="1" si="186"/>
        <v>-65</v>
      </c>
      <c r="BE727">
        <f t="shared" ca="1" si="194"/>
        <v>184.70451280000006</v>
      </c>
      <c r="BF727">
        <f t="shared" ca="1" si="198"/>
        <v>182.05640063201815</v>
      </c>
      <c r="BG727">
        <f t="shared" ca="1" si="195"/>
        <v>242.94359936798185</v>
      </c>
      <c r="BH727" cm="1">
        <f t="array" aca="1" ref="BH727" ca="1">_xlfn.LET(_xlpm.rozsah, $J$3:$J$10001,_xlpm.podminka, (_xlpm.rozsah&gt;E727)*(ISNUMBER(_xlpm.rozsah)),_xlpm.indexy, IF(_xlpm.podminka, ROW(_xlpm.rozsah)-MIN(ROW(_xlpm.rozsah))+1),_xlpm.prvni, MIN(_xlpm.indexy),_xlpm.finalni, IF(_xlpm.prvni=1, 2, _xlpm.prvni),INDEX(_xlpm.rozsah, _xlpm.finalni))</f>
        <v>2300</v>
      </c>
      <c r="BI727" cm="1">
        <f t="array" aca="1" ref="BI727" ca="1">INDEX($J$3:$J$10001,MATCH(BH727,$J$3:$J$10004,0)-1)</f>
        <v>2200</v>
      </c>
      <c r="BJ727">
        <f t="shared" ca="1" si="188"/>
        <v>180</v>
      </c>
      <c r="BK727">
        <f t="shared" ca="1" si="188"/>
        <v>245</v>
      </c>
      <c r="BL727">
        <f t="shared" ca="1" si="199"/>
        <v>-65</v>
      </c>
      <c r="BM727">
        <f t="shared" ca="1" si="196"/>
        <v>182.05640063201815</v>
      </c>
    </row>
    <row r="728" spans="1:65" x14ac:dyDescent="0.25">
      <c r="A728" s="64">
        <v>725</v>
      </c>
      <c r="B728" s="64">
        <v>102</v>
      </c>
      <c r="C728" s="64">
        <v>24</v>
      </c>
      <c r="D728" s="18">
        <v>725</v>
      </c>
      <c r="E728" s="21">
        <f t="shared" ca="1" si="189"/>
        <v>2266.1279162061264</v>
      </c>
      <c r="F728" s="22">
        <f t="shared" ca="1" si="190"/>
        <v>48.484045071844285</v>
      </c>
      <c r="G728" s="23">
        <v>725</v>
      </c>
      <c r="H728" s="24">
        <f t="shared" ca="1" si="191"/>
        <v>2262.1322439999999</v>
      </c>
      <c r="I728" s="25">
        <f t="shared" ca="1" si="192"/>
        <v>49.107369936000012</v>
      </c>
      <c r="J728" s="155"/>
      <c r="K728" s="155"/>
      <c r="AX728">
        <f t="shared" ca="1" si="185"/>
        <v>204.61404140000008</v>
      </c>
      <c r="AY728">
        <f t="shared" ca="1" si="193"/>
        <v>220.38595859999992</v>
      </c>
      <c r="AZ728" cm="1">
        <f t="array" aca="1" ref="AZ728" ca="1">_xlfn.LET(_xlpm.rozsah, $J$3:$J$10001,_xlpm.podminka, (_xlpm.rozsah&gt;H728)*(ISNUMBER(_xlpm.rozsah)),_xlpm.indexy, IF(_xlpm.podminka, ROW(_xlpm.rozsah)-MIN(ROW(_xlpm.rozsah))+1),_xlpm.prvni, MIN(_xlpm.indexy),_xlpm.finalni, IF(_xlpm.prvni=1, 2, _xlpm.prvni),INDEX(_xlpm.rozsah, _xlpm.finalni))</f>
        <v>2300</v>
      </c>
      <c r="BA728" cm="1">
        <f t="array" aca="1" ref="BA728" ca="1">INDEX($J$3:$J$10001,MATCH(AZ728,$J$3:$J$10004,0)-1)</f>
        <v>2200</v>
      </c>
      <c r="BB728">
        <f t="shared" ca="1" si="187"/>
        <v>180</v>
      </c>
      <c r="BC728">
        <f t="shared" ca="1" si="187"/>
        <v>245</v>
      </c>
      <c r="BD728">
        <f t="shared" ca="1" si="186"/>
        <v>-65</v>
      </c>
      <c r="BE728">
        <f t="shared" ca="1" si="194"/>
        <v>204.61404140000008</v>
      </c>
      <c r="BF728">
        <f t="shared" ca="1" si="198"/>
        <v>202.01685446601783</v>
      </c>
      <c r="BG728">
        <f t="shared" ca="1" si="195"/>
        <v>222.98314553398217</v>
      </c>
      <c r="BH728" cm="1">
        <f t="array" aca="1" ref="BH728" ca="1">_xlfn.LET(_xlpm.rozsah, $J$3:$J$10001,_xlpm.podminka, (_xlpm.rozsah&gt;E728)*(ISNUMBER(_xlpm.rozsah)),_xlpm.indexy, IF(_xlpm.podminka, ROW(_xlpm.rozsah)-MIN(ROW(_xlpm.rozsah))+1),_xlpm.prvni, MIN(_xlpm.indexy),_xlpm.finalni, IF(_xlpm.prvni=1, 2, _xlpm.prvni),INDEX(_xlpm.rozsah, _xlpm.finalni))</f>
        <v>2300</v>
      </c>
      <c r="BI728" cm="1">
        <f t="array" aca="1" ref="BI728" ca="1">INDEX($J$3:$J$10001,MATCH(BH728,$J$3:$J$10004,0)-1)</f>
        <v>2200</v>
      </c>
      <c r="BJ728">
        <f t="shared" ca="1" si="188"/>
        <v>180</v>
      </c>
      <c r="BK728">
        <f t="shared" ca="1" si="188"/>
        <v>245</v>
      </c>
      <c r="BL728">
        <f t="shared" ca="1" si="199"/>
        <v>-65</v>
      </c>
      <c r="BM728">
        <f t="shared" ca="1" si="196"/>
        <v>202.01685446601783</v>
      </c>
    </row>
    <row r="729" spans="1:65" x14ac:dyDescent="0.25">
      <c r="A729" s="64">
        <v>726</v>
      </c>
      <c r="B729" s="64">
        <v>102</v>
      </c>
      <c r="C729" s="64">
        <v>45</v>
      </c>
      <c r="D729" s="18">
        <v>726</v>
      </c>
      <c r="E729" s="21">
        <f t="shared" ca="1" si="189"/>
        <v>2266.1279162061264</v>
      </c>
      <c r="F729" s="22">
        <f t="shared" ca="1" si="190"/>
        <v>90.90758450970803</v>
      </c>
      <c r="G729" s="28">
        <v>726</v>
      </c>
      <c r="H729" s="24">
        <f t="shared" ca="1" si="191"/>
        <v>2262.1322439999999</v>
      </c>
      <c r="I729" s="25">
        <f t="shared" ca="1" si="192"/>
        <v>92.076318630000046</v>
      </c>
      <c r="J729" s="155"/>
      <c r="K729" s="155"/>
      <c r="AX729">
        <f t="shared" ca="1" si="185"/>
        <v>204.61404140000008</v>
      </c>
      <c r="AY729">
        <f t="shared" ca="1" si="193"/>
        <v>220.38595859999992</v>
      </c>
      <c r="AZ729" cm="1">
        <f t="array" aca="1" ref="AZ729" ca="1">_xlfn.LET(_xlpm.rozsah, $J$3:$J$10001,_xlpm.podminka, (_xlpm.rozsah&gt;H729)*(ISNUMBER(_xlpm.rozsah)),_xlpm.indexy, IF(_xlpm.podminka, ROW(_xlpm.rozsah)-MIN(ROW(_xlpm.rozsah))+1),_xlpm.prvni, MIN(_xlpm.indexy),_xlpm.finalni, IF(_xlpm.prvni=1, 2, _xlpm.prvni),INDEX(_xlpm.rozsah, _xlpm.finalni))</f>
        <v>2300</v>
      </c>
      <c r="BA729" cm="1">
        <f t="array" aca="1" ref="BA729" ca="1">INDEX($J$3:$J$10001,MATCH(AZ729,$J$3:$J$10004,0)-1)</f>
        <v>2200</v>
      </c>
      <c r="BB729">
        <f t="shared" ca="1" si="187"/>
        <v>180</v>
      </c>
      <c r="BC729">
        <f t="shared" ca="1" si="187"/>
        <v>245</v>
      </c>
      <c r="BD729">
        <f t="shared" ca="1" si="186"/>
        <v>-65</v>
      </c>
      <c r="BE729">
        <f t="shared" ca="1" si="194"/>
        <v>204.61404140000008</v>
      </c>
      <c r="BF729">
        <f t="shared" ca="1" si="198"/>
        <v>202.01685446601783</v>
      </c>
      <c r="BG729">
        <f t="shared" ca="1" si="195"/>
        <v>222.98314553398217</v>
      </c>
      <c r="BH729" cm="1">
        <f t="array" aca="1" ref="BH729" ca="1">_xlfn.LET(_xlpm.rozsah, $J$3:$J$10001,_xlpm.podminka, (_xlpm.rozsah&gt;E729)*(ISNUMBER(_xlpm.rozsah)),_xlpm.indexy, IF(_xlpm.podminka, ROW(_xlpm.rozsah)-MIN(ROW(_xlpm.rozsah))+1),_xlpm.prvni, MIN(_xlpm.indexy),_xlpm.finalni, IF(_xlpm.prvni=1, 2, _xlpm.prvni),INDEX(_xlpm.rozsah, _xlpm.finalni))</f>
        <v>2300</v>
      </c>
      <c r="BI729" cm="1">
        <f t="array" aca="1" ref="BI729" ca="1">INDEX($J$3:$J$10001,MATCH(BH729,$J$3:$J$10004,0)-1)</f>
        <v>2200</v>
      </c>
      <c r="BJ729">
        <f t="shared" ca="1" si="188"/>
        <v>180</v>
      </c>
      <c r="BK729">
        <f t="shared" ca="1" si="188"/>
        <v>245</v>
      </c>
      <c r="BL729">
        <f t="shared" ca="1" si="199"/>
        <v>-65</v>
      </c>
      <c r="BM729">
        <f t="shared" ca="1" si="196"/>
        <v>202.01685446601783</v>
      </c>
    </row>
    <row r="730" spans="1:65" x14ac:dyDescent="0.25">
      <c r="A730" s="64">
        <v>727</v>
      </c>
      <c r="B730" s="64">
        <v>102</v>
      </c>
      <c r="C730" s="64">
        <v>47</v>
      </c>
      <c r="D730" s="18">
        <v>727</v>
      </c>
      <c r="E730" s="21">
        <f t="shared" ca="1" si="189"/>
        <v>2266.1279162061264</v>
      </c>
      <c r="F730" s="22">
        <f t="shared" ca="1" si="190"/>
        <v>94.947921599028376</v>
      </c>
      <c r="G730" s="23">
        <v>727</v>
      </c>
      <c r="H730" s="24">
        <f t="shared" ca="1" si="191"/>
        <v>2262.1322439999999</v>
      </c>
      <c r="I730" s="25">
        <f t="shared" ca="1" si="192"/>
        <v>96.168599458000045</v>
      </c>
      <c r="J730" s="155"/>
      <c r="K730" s="155"/>
      <c r="AX730">
        <f t="shared" ca="1" si="185"/>
        <v>204.61404140000008</v>
      </c>
      <c r="AY730">
        <f t="shared" ca="1" si="193"/>
        <v>220.38595859999992</v>
      </c>
      <c r="AZ730" cm="1">
        <f t="array" aca="1" ref="AZ730" ca="1">_xlfn.LET(_xlpm.rozsah, $J$3:$J$10001,_xlpm.podminka, (_xlpm.rozsah&gt;H730)*(ISNUMBER(_xlpm.rozsah)),_xlpm.indexy, IF(_xlpm.podminka, ROW(_xlpm.rozsah)-MIN(ROW(_xlpm.rozsah))+1),_xlpm.prvni, MIN(_xlpm.indexy),_xlpm.finalni, IF(_xlpm.prvni=1, 2, _xlpm.prvni),INDEX(_xlpm.rozsah, _xlpm.finalni))</f>
        <v>2300</v>
      </c>
      <c r="BA730" cm="1">
        <f t="array" aca="1" ref="BA730" ca="1">INDEX($J$3:$J$10001,MATCH(AZ730,$J$3:$J$10004,0)-1)</f>
        <v>2200</v>
      </c>
      <c r="BB730">
        <f t="shared" ca="1" si="187"/>
        <v>180</v>
      </c>
      <c r="BC730">
        <f t="shared" ca="1" si="187"/>
        <v>245</v>
      </c>
      <c r="BD730">
        <f t="shared" ca="1" si="186"/>
        <v>-65</v>
      </c>
      <c r="BE730">
        <f t="shared" ca="1" si="194"/>
        <v>204.61404140000008</v>
      </c>
      <c r="BF730">
        <f t="shared" ca="1" si="198"/>
        <v>202.01685446601783</v>
      </c>
      <c r="BG730">
        <f t="shared" ca="1" si="195"/>
        <v>222.98314553398217</v>
      </c>
      <c r="BH730" cm="1">
        <f t="array" aca="1" ref="BH730" ca="1">_xlfn.LET(_xlpm.rozsah, $J$3:$J$10001,_xlpm.podminka, (_xlpm.rozsah&gt;E730)*(ISNUMBER(_xlpm.rozsah)),_xlpm.indexy, IF(_xlpm.podminka, ROW(_xlpm.rozsah)-MIN(ROW(_xlpm.rozsah))+1),_xlpm.prvni, MIN(_xlpm.indexy),_xlpm.finalni, IF(_xlpm.prvni=1, 2, _xlpm.prvni),INDEX(_xlpm.rozsah, _xlpm.finalni))</f>
        <v>2300</v>
      </c>
      <c r="BI730" cm="1">
        <f t="array" aca="1" ref="BI730" ca="1">INDEX($J$3:$J$10001,MATCH(BH730,$J$3:$J$10004,0)-1)</f>
        <v>2200</v>
      </c>
      <c r="BJ730">
        <f t="shared" ca="1" si="188"/>
        <v>180</v>
      </c>
      <c r="BK730">
        <f t="shared" ca="1" si="188"/>
        <v>245</v>
      </c>
      <c r="BL730">
        <f t="shared" ca="1" si="199"/>
        <v>-65</v>
      </c>
      <c r="BM730">
        <f t="shared" ca="1" si="196"/>
        <v>202.01685446601783</v>
      </c>
    </row>
    <row r="731" spans="1:65" x14ac:dyDescent="0.25">
      <c r="A731" s="64">
        <v>728</v>
      </c>
      <c r="B731" s="64">
        <v>104</v>
      </c>
      <c r="C731" s="64">
        <v>40</v>
      </c>
      <c r="D731" s="18">
        <v>728</v>
      </c>
      <c r="E731" s="21">
        <f t="shared" ca="1" si="189"/>
        <v>2296.8363067199721</v>
      </c>
      <c r="F731" s="22">
        <f t="shared" ca="1" si="190"/>
        <v>72.822560252807264</v>
      </c>
      <c r="G731" s="28">
        <v>728</v>
      </c>
      <c r="H731" s="24">
        <f t="shared" ca="1" si="191"/>
        <v>2292.7622879999999</v>
      </c>
      <c r="I731" s="25">
        <f t="shared" ca="1" si="192"/>
        <v>73.881805120000024</v>
      </c>
      <c r="J731" s="155"/>
      <c r="K731" s="155"/>
      <c r="AX731">
        <f t="shared" ca="1" si="185"/>
        <v>184.70451280000006</v>
      </c>
      <c r="AY731">
        <f t="shared" ca="1" si="193"/>
        <v>240.29548719999994</v>
      </c>
      <c r="AZ731" cm="1">
        <f t="array" aca="1" ref="AZ731" ca="1">_xlfn.LET(_xlpm.rozsah, $J$3:$J$10001,_xlpm.podminka, (_xlpm.rozsah&gt;H731)*(ISNUMBER(_xlpm.rozsah)),_xlpm.indexy, IF(_xlpm.podminka, ROW(_xlpm.rozsah)-MIN(ROW(_xlpm.rozsah))+1),_xlpm.prvni, MIN(_xlpm.indexy),_xlpm.finalni, IF(_xlpm.prvni=1, 2, _xlpm.prvni),INDEX(_xlpm.rozsah, _xlpm.finalni))</f>
        <v>2300</v>
      </c>
      <c r="BA731" cm="1">
        <f t="array" aca="1" ref="BA731" ca="1">INDEX($J$3:$J$10001,MATCH(AZ731,$J$3:$J$10004,0)-1)</f>
        <v>2200</v>
      </c>
      <c r="BB731">
        <f t="shared" ca="1" si="187"/>
        <v>180</v>
      </c>
      <c r="BC731">
        <f t="shared" ca="1" si="187"/>
        <v>245</v>
      </c>
      <c r="BD731">
        <f t="shared" ca="1" si="186"/>
        <v>-65</v>
      </c>
      <c r="BE731">
        <f t="shared" ca="1" si="194"/>
        <v>184.70451280000006</v>
      </c>
      <c r="BF731">
        <f t="shared" ca="1" si="198"/>
        <v>182.05640063201815</v>
      </c>
      <c r="BG731">
        <f t="shared" ca="1" si="195"/>
        <v>242.94359936798185</v>
      </c>
      <c r="BH731" cm="1">
        <f t="array" aca="1" ref="BH731" ca="1">_xlfn.LET(_xlpm.rozsah, $J$3:$J$10001,_xlpm.podminka, (_xlpm.rozsah&gt;E731)*(ISNUMBER(_xlpm.rozsah)),_xlpm.indexy, IF(_xlpm.podminka, ROW(_xlpm.rozsah)-MIN(ROW(_xlpm.rozsah))+1),_xlpm.prvni, MIN(_xlpm.indexy),_xlpm.finalni, IF(_xlpm.prvni=1, 2, _xlpm.prvni),INDEX(_xlpm.rozsah, _xlpm.finalni))</f>
        <v>2300</v>
      </c>
      <c r="BI731" cm="1">
        <f t="array" aca="1" ref="BI731" ca="1">INDEX($J$3:$J$10001,MATCH(BH731,$J$3:$J$10004,0)-1)</f>
        <v>2200</v>
      </c>
      <c r="BJ731">
        <f t="shared" ca="1" si="188"/>
        <v>180</v>
      </c>
      <c r="BK731">
        <f t="shared" ca="1" si="188"/>
        <v>245</v>
      </c>
      <c r="BL731">
        <f t="shared" ca="1" si="199"/>
        <v>-65</v>
      </c>
      <c r="BM731">
        <f t="shared" ca="1" si="196"/>
        <v>182.05640063201815</v>
      </c>
    </row>
    <row r="732" spans="1:65" x14ac:dyDescent="0.25">
      <c r="A732" s="64">
        <v>729</v>
      </c>
      <c r="B732" s="64">
        <v>101</v>
      </c>
      <c r="C732" s="64">
        <v>52</v>
      </c>
      <c r="D732" s="18">
        <v>729</v>
      </c>
      <c r="E732" s="21">
        <f t="shared" ca="1" si="189"/>
        <v>2250.7737209492034</v>
      </c>
      <c r="F732" s="22">
        <f t="shared" ca="1" si="190"/>
        <v>110.23848231916926</v>
      </c>
      <c r="G732" s="23">
        <v>729</v>
      </c>
      <c r="H732" s="24">
        <f t="shared" ca="1" si="191"/>
        <v>2246.8172219999997</v>
      </c>
      <c r="I732" s="25">
        <f t="shared" ca="1" si="192"/>
        <v>111.57577896400011</v>
      </c>
      <c r="J732" s="155"/>
      <c r="K732" s="155"/>
      <c r="AX732">
        <f t="shared" ref="AX732:AX795" ca="1" si="200">IF(BD732&lt;0, BE732, AY732)</f>
        <v>214.56880570000021</v>
      </c>
      <c r="AY732">
        <f t="shared" ca="1" si="193"/>
        <v>210.43119429999979</v>
      </c>
      <c r="AZ732" cm="1">
        <f t="array" aca="1" ref="AZ732" ca="1">_xlfn.LET(_xlpm.rozsah, $J$3:$J$10001,_xlpm.podminka, (_xlpm.rozsah&gt;H732)*(ISNUMBER(_xlpm.rozsah)),_xlpm.indexy, IF(_xlpm.podminka, ROW(_xlpm.rozsah)-MIN(ROW(_xlpm.rozsah))+1),_xlpm.prvni, MIN(_xlpm.indexy),_xlpm.finalni, IF(_xlpm.prvni=1, 2, _xlpm.prvni),INDEX(_xlpm.rozsah, _xlpm.finalni))</f>
        <v>2300</v>
      </c>
      <c r="BA732" cm="1">
        <f t="array" aca="1" ref="BA732" ca="1">INDEX($J$3:$J$10001,MATCH(AZ732,$J$3:$J$10004,0)-1)</f>
        <v>2200</v>
      </c>
      <c r="BB732">
        <f t="shared" ca="1" si="187"/>
        <v>180</v>
      </c>
      <c r="BC732">
        <f t="shared" ca="1" si="187"/>
        <v>245</v>
      </c>
      <c r="BD732">
        <f t="shared" ref="BD732:BD795" ca="1" si="201">BB732-BC732</f>
        <v>-65</v>
      </c>
      <c r="BE732">
        <f t="shared" ca="1" si="194"/>
        <v>214.56880570000021</v>
      </c>
      <c r="BF732">
        <f t="shared" ca="1" si="198"/>
        <v>211.99708138301781</v>
      </c>
      <c r="BG732">
        <f t="shared" ca="1" si="195"/>
        <v>213.00291861698219</v>
      </c>
      <c r="BH732" cm="1">
        <f t="array" aca="1" ref="BH732" ca="1">_xlfn.LET(_xlpm.rozsah, $J$3:$J$10001,_xlpm.podminka, (_xlpm.rozsah&gt;E732)*(ISNUMBER(_xlpm.rozsah)),_xlpm.indexy, IF(_xlpm.podminka, ROW(_xlpm.rozsah)-MIN(ROW(_xlpm.rozsah))+1),_xlpm.prvni, MIN(_xlpm.indexy),_xlpm.finalni, IF(_xlpm.prvni=1, 2, _xlpm.prvni),INDEX(_xlpm.rozsah, _xlpm.finalni))</f>
        <v>2300</v>
      </c>
      <c r="BI732" cm="1">
        <f t="array" aca="1" ref="BI732" ca="1">INDEX($J$3:$J$10001,MATCH(BH732,$J$3:$J$10004,0)-1)</f>
        <v>2200</v>
      </c>
      <c r="BJ732">
        <f t="shared" ca="1" si="188"/>
        <v>180</v>
      </c>
      <c r="BK732">
        <f t="shared" ca="1" si="188"/>
        <v>245</v>
      </c>
      <c r="BL732">
        <f t="shared" ca="1" si="199"/>
        <v>-65</v>
      </c>
      <c r="BM732">
        <f t="shared" ca="1" si="196"/>
        <v>211.99708138301781</v>
      </c>
    </row>
    <row r="733" spans="1:65" x14ac:dyDescent="0.25">
      <c r="A733" s="64">
        <v>730</v>
      </c>
      <c r="B733" s="64">
        <v>103</v>
      </c>
      <c r="C733" s="64">
        <v>32</v>
      </c>
      <c r="D733" s="18">
        <v>730</v>
      </c>
      <c r="E733" s="21">
        <f t="shared" ca="1" si="189"/>
        <v>2281.4821114630495</v>
      </c>
      <c r="F733" s="22">
        <f t="shared" ca="1" si="190"/>
        <v>61.451720815685711</v>
      </c>
      <c r="G733" s="28">
        <v>730</v>
      </c>
      <c r="H733" s="24">
        <f t="shared" ca="1" si="191"/>
        <v>2277.4472660000001</v>
      </c>
      <c r="I733" s="25">
        <f t="shared" ca="1" si="192"/>
        <v>62.29096867199997</v>
      </c>
      <c r="J733" s="155"/>
      <c r="K733" s="155"/>
      <c r="AX733">
        <f t="shared" ca="1" si="200"/>
        <v>194.65927709999991</v>
      </c>
      <c r="AY733">
        <f t="shared" ca="1" si="193"/>
        <v>230.34072290000009</v>
      </c>
      <c r="AZ733" cm="1">
        <f t="array" aca="1" ref="AZ733" ca="1">_xlfn.LET(_xlpm.rozsah, $J$3:$J$10001,_xlpm.podminka, (_xlpm.rozsah&gt;H733)*(ISNUMBER(_xlpm.rozsah)),_xlpm.indexy, IF(_xlpm.podminka, ROW(_xlpm.rozsah)-MIN(ROW(_xlpm.rozsah))+1),_xlpm.prvni, MIN(_xlpm.indexy),_xlpm.finalni, IF(_xlpm.prvni=1, 2, _xlpm.prvni),INDEX(_xlpm.rozsah, _xlpm.finalni))</f>
        <v>2300</v>
      </c>
      <c r="BA733" cm="1">
        <f t="array" aca="1" ref="BA733" ca="1">INDEX($J$3:$J$10001,MATCH(AZ733,$J$3:$J$10004,0)-1)</f>
        <v>2200</v>
      </c>
      <c r="BB733">
        <f t="shared" ca="1" si="187"/>
        <v>180</v>
      </c>
      <c r="BC733">
        <f t="shared" ca="1" si="187"/>
        <v>245</v>
      </c>
      <c r="BD733">
        <f t="shared" ca="1" si="201"/>
        <v>-65</v>
      </c>
      <c r="BE733">
        <f t="shared" ca="1" si="194"/>
        <v>194.65927709999991</v>
      </c>
      <c r="BF733">
        <f t="shared" ca="1" si="198"/>
        <v>192.03662754901785</v>
      </c>
      <c r="BG733">
        <f t="shared" ca="1" si="195"/>
        <v>232.96337245098215</v>
      </c>
      <c r="BH733" cm="1">
        <f t="array" aca="1" ref="BH733" ca="1">_xlfn.LET(_xlpm.rozsah, $J$3:$J$10001,_xlpm.podminka, (_xlpm.rozsah&gt;E733)*(ISNUMBER(_xlpm.rozsah)),_xlpm.indexy, IF(_xlpm.podminka, ROW(_xlpm.rozsah)-MIN(ROW(_xlpm.rozsah))+1),_xlpm.prvni, MIN(_xlpm.indexy),_xlpm.finalni, IF(_xlpm.prvni=1, 2, _xlpm.prvni),INDEX(_xlpm.rozsah, _xlpm.finalni))</f>
        <v>2300</v>
      </c>
      <c r="BI733" cm="1">
        <f t="array" aca="1" ref="BI733" ca="1">INDEX($J$3:$J$10001,MATCH(BH733,$J$3:$J$10004,0)-1)</f>
        <v>2200</v>
      </c>
      <c r="BJ733">
        <f t="shared" ca="1" si="188"/>
        <v>180</v>
      </c>
      <c r="BK733">
        <f t="shared" ca="1" si="188"/>
        <v>245</v>
      </c>
      <c r="BL733">
        <f t="shared" ca="1" si="199"/>
        <v>-65</v>
      </c>
      <c r="BM733">
        <f t="shared" ca="1" si="196"/>
        <v>192.03662754901785</v>
      </c>
    </row>
    <row r="734" spans="1:65" x14ac:dyDescent="0.25">
      <c r="A734" s="64">
        <v>731</v>
      </c>
      <c r="B734" s="64">
        <v>102</v>
      </c>
      <c r="C734" s="64">
        <v>50</v>
      </c>
      <c r="D734" s="18">
        <v>731</v>
      </c>
      <c r="E734" s="21">
        <f t="shared" ca="1" si="189"/>
        <v>2266.1279162061264</v>
      </c>
      <c r="F734" s="22">
        <f t="shared" ca="1" si="190"/>
        <v>101.00842723300892</v>
      </c>
      <c r="G734" s="23">
        <v>731</v>
      </c>
      <c r="H734" s="24">
        <f t="shared" ca="1" si="191"/>
        <v>2262.1322439999999</v>
      </c>
      <c r="I734" s="25">
        <f t="shared" ca="1" si="192"/>
        <v>102.30702070000002</v>
      </c>
      <c r="J734" s="155"/>
      <c r="K734" s="155"/>
      <c r="AX734">
        <f t="shared" ca="1" si="200"/>
        <v>204.61404140000008</v>
      </c>
      <c r="AY734">
        <f t="shared" ca="1" si="193"/>
        <v>220.38595859999992</v>
      </c>
      <c r="AZ734" cm="1">
        <f t="array" aca="1" ref="AZ734" ca="1">_xlfn.LET(_xlpm.rozsah, $J$3:$J$10001,_xlpm.podminka, (_xlpm.rozsah&gt;H734)*(ISNUMBER(_xlpm.rozsah)),_xlpm.indexy, IF(_xlpm.podminka, ROW(_xlpm.rozsah)-MIN(ROW(_xlpm.rozsah))+1),_xlpm.prvni, MIN(_xlpm.indexy),_xlpm.finalni, IF(_xlpm.prvni=1, 2, _xlpm.prvni),INDEX(_xlpm.rozsah, _xlpm.finalni))</f>
        <v>2300</v>
      </c>
      <c r="BA734" cm="1">
        <f t="array" aca="1" ref="BA734" ca="1">INDEX($J$3:$J$10001,MATCH(AZ734,$J$3:$J$10004,0)-1)</f>
        <v>2200</v>
      </c>
      <c r="BB734">
        <f t="shared" ca="1" si="187"/>
        <v>180</v>
      </c>
      <c r="BC734">
        <f t="shared" ca="1" si="187"/>
        <v>245</v>
      </c>
      <c r="BD734">
        <f t="shared" ca="1" si="201"/>
        <v>-65</v>
      </c>
      <c r="BE734">
        <f t="shared" ca="1" si="194"/>
        <v>204.61404140000008</v>
      </c>
      <c r="BF734">
        <f t="shared" ca="1" si="198"/>
        <v>202.01685446601783</v>
      </c>
      <c r="BG734">
        <f t="shared" ca="1" si="195"/>
        <v>222.98314553398217</v>
      </c>
      <c r="BH734" cm="1">
        <f t="array" aca="1" ref="BH734" ca="1">_xlfn.LET(_xlpm.rozsah, $J$3:$J$10001,_xlpm.podminka, (_xlpm.rozsah&gt;E734)*(ISNUMBER(_xlpm.rozsah)),_xlpm.indexy, IF(_xlpm.podminka, ROW(_xlpm.rozsah)-MIN(ROW(_xlpm.rozsah))+1),_xlpm.prvni, MIN(_xlpm.indexy),_xlpm.finalni, IF(_xlpm.prvni=1, 2, _xlpm.prvni),INDEX(_xlpm.rozsah, _xlpm.finalni))</f>
        <v>2300</v>
      </c>
      <c r="BI734" cm="1">
        <f t="array" aca="1" ref="BI734" ca="1">INDEX($J$3:$J$10001,MATCH(BH734,$J$3:$J$10004,0)-1)</f>
        <v>2200</v>
      </c>
      <c r="BJ734">
        <f t="shared" ca="1" si="188"/>
        <v>180</v>
      </c>
      <c r="BK734">
        <f t="shared" ca="1" si="188"/>
        <v>245</v>
      </c>
      <c r="BL734">
        <f t="shared" ca="1" si="199"/>
        <v>-65</v>
      </c>
      <c r="BM734">
        <f t="shared" ca="1" si="196"/>
        <v>202.01685446601783</v>
      </c>
    </row>
    <row r="735" spans="1:65" x14ac:dyDescent="0.25">
      <c r="A735" s="64">
        <v>732</v>
      </c>
      <c r="B735" s="64">
        <v>103</v>
      </c>
      <c r="C735" s="64">
        <v>30</v>
      </c>
      <c r="D735" s="18">
        <v>732</v>
      </c>
      <c r="E735" s="21">
        <f t="shared" ca="1" si="189"/>
        <v>2281.4821114630495</v>
      </c>
      <c r="F735" s="22">
        <f t="shared" ca="1" si="190"/>
        <v>57.610988264705355</v>
      </c>
      <c r="G735" s="28">
        <v>732</v>
      </c>
      <c r="H735" s="24">
        <f t="shared" ca="1" si="191"/>
        <v>2277.4472660000001</v>
      </c>
      <c r="I735" s="25">
        <f t="shared" ca="1" si="192"/>
        <v>58.397783129999972</v>
      </c>
      <c r="J735" s="155"/>
      <c r="K735" s="155"/>
      <c r="AX735">
        <f t="shared" ca="1" si="200"/>
        <v>194.65927709999991</v>
      </c>
      <c r="AY735">
        <f t="shared" ca="1" si="193"/>
        <v>230.34072290000009</v>
      </c>
      <c r="AZ735" cm="1">
        <f t="array" aca="1" ref="AZ735" ca="1">_xlfn.LET(_xlpm.rozsah, $J$3:$J$10001,_xlpm.podminka, (_xlpm.rozsah&gt;H735)*(ISNUMBER(_xlpm.rozsah)),_xlpm.indexy, IF(_xlpm.podminka, ROW(_xlpm.rozsah)-MIN(ROW(_xlpm.rozsah))+1),_xlpm.prvni, MIN(_xlpm.indexy),_xlpm.finalni, IF(_xlpm.prvni=1, 2, _xlpm.prvni),INDEX(_xlpm.rozsah, _xlpm.finalni))</f>
        <v>2300</v>
      </c>
      <c r="BA735" cm="1">
        <f t="array" aca="1" ref="BA735" ca="1">INDEX($J$3:$J$10001,MATCH(AZ735,$J$3:$J$10004,0)-1)</f>
        <v>2200</v>
      </c>
      <c r="BB735">
        <f t="shared" ca="1" si="187"/>
        <v>180</v>
      </c>
      <c r="BC735">
        <f t="shared" ca="1" si="187"/>
        <v>245</v>
      </c>
      <c r="BD735">
        <f t="shared" ca="1" si="201"/>
        <v>-65</v>
      </c>
      <c r="BE735">
        <f t="shared" ca="1" si="194"/>
        <v>194.65927709999991</v>
      </c>
      <c r="BF735">
        <f t="shared" ca="1" si="198"/>
        <v>192.03662754901785</v>
      </c>
      <c r="BG735">
        <f t="shared" ca="1" si="195"/>
        <v>232.96337245098215</v>
      </c>
      <c r="BH735" cm="1">
        <f t="array" aca="1" ref="BH735" ca="1">_xlfn.LET(_xlpm.rozsah, $J$3:$J$10001,_xlpm.podminka, (_xlpm.rozsah&gt;E735)*(ISNUMBER(_xlpm.rozsah)),_xlpm.indexy, IF(_xlpm.podminka, ROW(_xlpm.rozsah)-MIN(ROW(_xlpm.rozsah))+1),_xlpm.prvni, MIN(_xlpm.indexy),_xlpm.finalni, IF(_xlpm.prvni=1, 2, _xlpm.prvni),INDEX(_xlpm.rozsah, _xlpm.finalni))</f>
        <v>2300</v>
      </c>
      <c r="BI735" cm="1">
        <f t="array" aca="1" ref="BI735" ca="1">INDEX($J$3:$J$10001,MATCH(BH735,$J$3:$J$10004,0)-1)</f>
        <v>2200</v>
      </c>
      <c r="BJ735">
        <f t="shared" ca="1" si="188"/>
        <v>180</v>
      </c>
      <c r="BK735">
        <f t="shared" ca="1" si="188"/>
        <v>245</v>
      </c>
      <c r="BL735">
        <f t="shared" ca="1" si="199"/>
        <v>-65</v>
      </c>
      <c r="BM735">
        <f t="shared" ca="1" si="196"/>
        <v>192.03662754901785</v>
      </c>
    </row>
    <row r="736" spans="1:65" x14ac:dyDescent="0.25">
      <c r="A736" s="64">
        <v>733</v>
      </c>
      <c r="B736" s="64">
        <v>103</v>
      </c>
      <c r="C736" s="64">
        <v>44</v>
      </c>
      <c r="D736" s="18">
        <v>733</v>
      </c>
      <c r="E736" s="21">
        <f t="shared" ca="1" si="189"/>
        <v>2281.4821114630495</v>
      </c>
      <c r="F736" s="22">
        <f t="shared" ca="1" si="190"/>
        <v>84.496116121567852</v>
      </c>
      <c r="G736" s="23">
        <v>733</v>
      </c>
      <c r="H736" s="24">
        <f t="shared" ca="1" si="191"/>
        <v>2277.4472660000001</v>
      </c>
      <c r="I736" s="25">
        <f t="shared" ca="1" si="192"/>
        <v>85.650081923999963</v>
      </c>
      <c r="J736" s="155"/>
      <c r="K736" s="155"/>
      <c r="AX736">
        <f t="shared" ca="1" si="200"/>
        <v>194.65927709999991</v>
      </c>
      <c r="AY736">
        <f t="shared" ca="1" si="193"/>
        <v>230.34072290000009</v>
      </c>
      <c r="AZ736" cm="1">
        <f t="array" aca="1" ref="AZ736" ca="1">_xlfn.LET(_xlpm.rozsah, $J$3:$J$10001,_xlpm.podminka, (_xlpm.rozsah&gt;H736)*(ISNUMBER(_xlpm.rozsah)),_xlpm.indexy, IF(_xlpm.podminka, ROW(_xlpm.rozsah)-MIN(ROW(_xlpm.rozsah))+1),_xlpm.prvni, MIN(_xlpm.indexy),_xlpm.finalni, IF(_xlpm.prvni=1, 2, _xlpm.prvni),INDEX(_xlpm.rozsah, _xlpm.finalni))</f>
        <v>2300</v>
      </c>
      <c r="BA736" cm="1">
        <f t="array" aca="1" ref="BA736" ca="1">INDEX($J$3:$J$10001,MATCH(AZ736,$J$3:$J$10004,0)-1)</f>
        <v>2200</v>
      </c>
      <c r="BB736">
        <f t="shared" ca="1" si="187"/>
        <v>180</v>
      </c>
      <c r="BC736">
        <f t="shared" ca="1" si="187"/>
        <v>245</v>
      </c>
      <c r="BD736">
        <f t="shared" ca="1" si="201"/>
        <v>-65</v>
      </c>
      <c r="BE736">
        <f t="shared" ca="1" si="194"/>
        <v>194.65927709999991</v>
      </c>
      <c r="BF736">
        <f t="shared" ca="1" si="198"/>
        <v>192.03662754901785</v>
      </c>
      <c r="BG736">
        <f t="shared" ca="1" si="195"/>
        <v>232.96337245098215</v>
      </c>
      <c r="BH736" cm="1">
        <f t="array" aca="1" ref="BH736" ca="1">_xlfn.LET(_xlpm.rozsah, $J$3:$J$10001,_xlpm.podminka, (_xlpm.rozsah&gt;E736)*(ISNUMBER(_xlpm.rozsah)),_xlpm.indexy, IF(_xlpm.podminka, ROW(_xlpm.rozsah)-MIN(ROW(_xlpm.rozsah))+1),_xlpm.prvni, MIN(_xlpm.indexy),_xlpm.finalni, IF(_xlpm.prvni=1, 2, _xlpm.prvni),INDEX(_xlpm.rozsah, _xlpm.finalni))</f>
        <v>2300</v>
      </c>
      <c r="BI736" cm="1">
        <f t="array" aca="1" ref="BI736" ca="1">INDEX($J$3:$J$10001,MATCH(BH736,$J$3:$J$10004,0)-1)</f>
        <v>2200</v>
      </c>
      <c r="BJ736">
        <f t="shared" ca="1" si="188"/>
        <v>180</v>
      </c>
      <c r="BK736">
        <f t="shared" ca="1" si="188"/>
        <v>245</v>
      </c>
      <c r="BL736">
        <f t="shared" ca="1" si="199"/>
        <v>-65</v>
      </c>
      <c r="BM736">
        <f t="shared" ca="1" si="196"/>
        <v>192.03662754901785</v>
      </c>
    </row>
    <row r="737" spans="1:65" x14ac:dyDescent="0.25">
      <c r="A737" s="64">
        <v>734</v>
      </c>
      <c r="B737" s="64">
        <v>102</v>
      </c>
      <c r="C737" s="64">
        <v>40</v>
      </c>
      <c r="D737" s="18">
        <v>734</v>
      </c>
      <c r="E737" s="21">
        <f t="shared" ca="1" si="189"/>
        <v>2266.1279162061264</v>
      </c>
      <c r="F737" s="22">
        <f t="shared" ca="1" si="190"/>
        <v>80.80674178640713</v>
      </c>
      <c r="G737" s="28">
        <v>734</v>
      </c>
      <c r="H737" s="24">
        <f t="shared" ca="1" si="191"/>
        <v>2262.1322439999999</v>
      </c>
      <c r="I737" s="25">
        <f t="shared" ca="1" si="192"/>
        <v>81.845616560000039</v>
      </c>
      <c r="J737" s="155"/>
      <c r="K737" s="155"/>
      <c r="AX737">
        <f t="shared" ca="1" si="200"/>
        <v>204.61404140000008</v>
      </c>
      <c r="AY737">
        <f t="shared" ca="1" si="193"/>
        <v>220.38595859999992</v>
      </c>
      <c r="AZ737" cm="1">
        <f t="array" aca="1" ref="AZ737" ca="1">_xlfn.LET(_xlpm.rozsah, $J$3:$J$10001,_xlpm.podminka, (_xlpm.rozsah&gt;H737)*(ISNUMBER(_xlpm.rozsah)),_xlpm.indexy, IF(_xlpm.podminka, ROW(_xlpm.rozsah)-MIN(ROW(_xlpm.rozsah))+1),_xlpm.prvni, MIN(_xlpm.indexy),_xlpm.finalni, IF(_xlpm.prvni=1, 2, _xlpm.prvni),INDEX(_xlpm.rozsah, _xlpm.finalni))</f>
        <v>2300</v>
      </c>
      <c r="BA737" cm="1">
        <f t="array" aca="1" ref="BA737" ca="1">INDEX($J$3:$J$10001,MATCH(AZ737,$J$3:$J$10004,0)-1)</f>
        <v>2200</v>
      </c>
      <c r="BB737">
        <f t="shared" ref="BB737:BC800" ca="1" si="202">IF(ISERROR(MATCH(AZ737,$J$1:$J$10000,0)), 0, INDEX($K$1:$K$10000, MATCH(AZ737,$J$1:$J$10000,0)))</f>
        <v>180</v>
      </c>
      <c r="BC737">
        <f t="shared" ca="1" si="202"/>
        <v>245</v>
      </c>
      <c r="BD737">
        <f t="shared" ca="1" si="201"/>
        <v>-65</v>
      </c>
      <c r="BE737">
        <f t="shared" ca="1" si="194"/>
        <v>204.61404140000008</v>
      </c>
      <c r="BF737">
        <f t="shared" ca="1" si="198"/>
        <v>202.01685446601783</v>
      </c>
      <c r="BG737">
        <f t="shared" ca="1" si="195"/>
        <v>222.98314553398217</v>
      </c>
      <c r="BH737" cm="1">
        <f t="array" aca="1" ref="BH737" ca="1">_xlfn.LET(_xlpm.rozsah, $J$3:$J$10001,_xlpm.podminka, (_xlpm.rozsah&gt;E737)*(ISNUMBER(_xlpm.rozsah)),_xlpm.indexy, IF(_xlpm.podminka, ROW(_xlpm.rozsah)-MIN(ROW(_xlpm.rozsah))+1),_xlpm.prvni, MIN(_xlpm.indexy),_xlpm.finalni, IF(_xlpm.prvni=1, 2, _xlpm.prvni),INDEX(_xlpm.rozsah, _xlpm.finalni))</f>
        <v>2300</v>
      </c>
      <c r="BI737" cm="1">
        <f t="array" aca="1" ref="BI737" ca="1">INDEX($J$3:$J$10001,MATCH(BH737,$J$3:$J$10004,0)-1)</f>
        <v>2200</v>
      </c>
      <c r="BJ737">
        <f t="shared" ca="1" si="188"/>
        <v>180</v>
      </c>
      <c r="BK737">
        <f t="shared" ca="1" si="188"/>
        <v>245</v>
      </c>
      <c r="BL737">
        <f t="shared" ca="1" si="199"/>
        <v>-65</v>
      </c>
      <c r="BM737">
        <f t="shared" ca="1" si="196"/>
        <v>202.01685446601783</v>
      </c>
    </row>
    <row r="738" spans="1:65" x14ac:dyDescent="0.25">
      <c r="A738" s="64">
        <v>735</v>
      </c>
      <c r="B738" s="64">
        <v>103</v>
      </c>
      <c r="C738" s="64">
        <v>43</v>
      </c>
      <c r="D738" s="18">
        <v>735</v>
      </c>
      <c r="E738" s="21">
        <f t="shared" ca="1" si="189"/>
        <v>2281.4821114630495</v>
      </c>
      <c r="F738" s="22">
        <f t="shared" ca="1" si="190"/>
        <v>82.57574984607767</v>
      </c>
      <c r="G738" s="23">
        <v>735</v>
      </c>
      <c r="H738" s="24">
        <f t="shared" ca="1" si="191"/>
        <v>2277.4472660000001</v>
      </c>
      <c r="I738" s="25">
        <f t="shared" ca="1" si="192"/>
        <v>83.70348915299995</v>
      </c>
      <c r="J738" s="155"/>
      <c r="K738" s="155"/>
      <c r="AX738">
        <f t="shared" ca="1" si="200"/>
        <v>194.65927709999991</v>
      </c>
      <c r="AY738">
        <f t="shared" ca="1" si="193"/>
        <v>230.34072290000009</v>
      </c>
      <c r="AZ738" cm="1">
        <f t="array" aca="1" ref="AZ738" ca="1">_xlfn.LET(_xlpm.rozsah, $J$3:$J$10001,_xlpm.podminka, (_xlpm.rozsah&gt;H738)*(ISNUMBER(_xlpm.rozsah)),_xlpm.indexy, IF(_xlpm.podminka, ROW(_xlpm.rozsah)-MIN(ROW(_xlpm.rozsah))+1),_xlpm.prvni, MIN(_xlpm.indexy),_xlpm.finalni, IF(_xlpm.prvni=1, 2, _xlpm.prvni),INDEX(_xlpm.rozsah, _xlpm.finalni))</f>
        <v>2300</v>
      </c>
      <c r="BA738" cm="1">
        <f t="array" aca="1" ref="BA738" ca="1">INDEX($J$3:$J$10001,MATCH(AZ738,$J$3:$J$10004,0)-1)</f>
        <v>2200</v>
      </c>
      <c r="BB738">
        <f t="shared" ca="1" si="202"/>
        <v>180</v>
      </c>
      <c r="BC738">
        <f t="shared" ca="1" si="202"/>
        <v>245</v>
      </c>
      <c r="BD738">
        <f t="shared" ca="1" si="201"/>
        <v>-65</v>
      </c>
      <c r="BE738">
        <f t="shared" ca="1" si="194"/>
        <v>194.65927709999991</v>
      </c>
      <c r="BF738">
        <f t="shared" ca="1" si="198"/>
        <v>192.03662754901785</v>
      </c>
      <c r="BG738">
        <f t="shared" ca="1" si="195"/>
        <v>232.96337245098215</v>
      </c>
      <c r="BH738" cm="1">
        <f t="array" aca="1" ref="BH738" ca="1">_xlfn.LET(_xlpm.rozsah, $J$3:$J$10001,_xlpm.podminka, (_xlpm.rozsah&gt;E738)*(ISNUMBER(_xlpm.rozsah)),_xlpm.indexy, IF(_xlpm.podminka, ROW(_xlpm.rozsah)-MIN(ROW(_xlpm.rozsah))+1),_xlpm.prvni, MIN(_xlpm.indexy),_xlpm.finalni, IF(_xlpm.prvni=1, 2, _xlpm.prvni),INDEX(_xlpm.rozsah, _xlpm.finalni))</f>
        <v>2300</v>
      </c>
      <c r="BI738" cm="1">
        <f t="array" aca="1" ref="BI738" ca="1">INDEX($J$3:$J$10001,MATCH(BH738,$J$3:$J$10004,0)-1)</f>
        <v>2200</v>
      </c>
      <c r="BJ738">
        <f t="shared" ca="1" si="188"/>
        <v>180</v>
      </c>
      <c r="BK738">
        <f t="shared" ca="1" si="188"/>
        <v>245</v>
      </c>
      <c r="BL738">
        <f t="shared" ca="1" si="199"/>
        <v>-65</v>
      </c>
      <c r="BM738">
        <f t="shared" ca="1" si="196"/>
        <v>192.03662754901785</v>
      </c>
    </row>
    <row r="739" spans="1:65" x14ac:dyDescent="0.25">
      <c r="A739" s="64">
        <v>736</v>
      </c>
      <c r="B739" s="64">
        <v>103</v>
      </c>
      <c r="C739" s="64">
        <v>41</v>
      </c>
      <c r="D739" s="18">
        <v>736</v>
      </c>
      <c r="E739" s="21">
        <f t="shared" ca="1" si="189"/>
        <v>2281.4821114630495</v>
      </c>
      <c r="F739" s="22">
        <f t="shared" ca="1" si="190"/>
        <v>78.735017295097322</v>
      </c>
      <c r="G739" s="28">
        <v>736</v>
      </c>
      <c r="H739" s="24">
        <f t="shared" ca="1" si="191"/>
        <v>2277.4472660000001</v>
      </c>
      <c r="I739" s="25">
        <f t="shared" ca="1" si="192"/>
        <v>79.810303610999966</v>
      </c>
      <c r="J739" s="155"/>
      <c r="K739" s="155"/>
      <c r="AX739">
        <f t="shared" ca="1" si="200"/>
        <v>194.65927709999991</v>
      </c>
      <c r="AY739">
        <f t="shared" ca="1" si="193"/>
        <v>230.34072290000009</v>
      </c>
      <c r="AZ739" cm="1">
        <f t="array" aca="1" ref="AZ739" ca="1">_xlfn.LET(_xlpm.rozsah, $J$3:$J$10001,_xlpm.podminka, (_xlpm.rozsah&gt;H739)*(ISNUMBER(_xlpm.rozsah)),_xlpm.indexy, IF(_xlpm.podminka, ROW(_xlpm.rozsah)-MIN(ROW(_xlpm.rozsah))+1),_xlpm.prvni, MIN(_xlpm.indexy),_xlpm.finalni, IF(_xlpm.prvni=1, 2, _xlpm.prvni),INDEX(_xlpm.rozsah, _xlpm.finalni))</f>
        <v>2300</v>
      </c>
      <c r="BA739" cm="1">
        <f t="array" aca="1" ref="BA739" ca="1">INDEX($J$3:$J$10001,MATCH(AZ739,$J$3:$J$10004,0)-1)</f>
        <v>2200</v>
      </c>
      <c r="BB739">
        <f t="shared" ca="1" si="202"/>
        <v>180</v>
      </c>
      <c r="BC739">
        <f t="shared" ca="1" si="202"/>
        <v>245</v>
      </c>
      <c r="BD739">
        <f t="shared" ca="1" si="201"/>
        <v>-65</v>
      </c>
      <c r="BE739">
        <f t="shared" ca="1" si="194"/>
        <v>194.65927709999991</v>
      </c>
      <c r="BF739">
        <f t="shared" ca="1" si="198"/>
        <v>192.03662754901785</v>
      </c>
      <c r="BG739">
        <f t="shared" ca="1" si="195"/>
        <v>232.96337245098215</v>
      </c>
      <c r="BH739" cm="1">
        <f t="array" aca="1" ref="BH739" ca="1">_xlfn.LET(_xlpm.rozsah, $J$3:$J$10001,_xlpm.podminka, (_xlpm.rozsah&gt;E739)*(ISNUMBER(_xlpm.rozsah)),_xlpm.indexy, IF(_xlpm.podminka, ROW(_xlpm.rozsah)-MIN(ROW(_xlpm.rozsah))+1),_xlpm.prvni, MIN(_xlpm.indexy),_xlpm.finalni, IF(_xlpm.prvni=1, 2, _xlpm.prvni),INDEX(_xlpm.rozsah, _xlpm.finalni))</f>
        <v>2300</v>
      </c>
      <c r="BI739" cm="1">
        <f t="array" aca="1" ref="BI739" ca="1">INDEX($J$3:$J$10001,MATCH(BH739,$J$3:$J$10004,0)-1)</f>
        <v>2200</v>
      </c>
      <c r="BJ739">
        <f t="shared" ca="1" si="188"/>
        <v>180</v>
      </c>
      <c r="BK739">
        <f t="shared" ca="1" si="188"/>
        <v>245</v>
      </c>
      <c r="BL739">
        <f t="shared" ca="1" si="199"/>
        <v>-65</v>
      </c>
      <c r="BM739">
        <f t="shared" ca="1" si="196"/>
        <v>192.03662754901785</v>
      </c>
    </row>
    <row r="740" spans="1:65" x14ac:dyDescent="0.25">
      <c r="A740" s="64">
        <v>737</v>
      </c>
      <c r="B740" s="64">
        <v>102</v>
      </c>
      <c r="C740" s="64">
        <v>46</v>
      </c>
      <c r="D740" s="18">
        <v>737</v>
      </c>
      <c r="E740" s="21">
        <f t="shared" ca="1" si="189"/>
        <v>2266.1279162061264</v>
      </c>
      <c r="F740" s="22">
        <f t="shared" ca="1" si="190"/>
        <v>92.92775305436821</v>
      </c>
      <c r="G740" s="23">
        <v>737</v>
      </c>
      <c r="H740" s="24">
        <f t="shared" ca="1" si="191"/>
        <v>2262.1322439999999</v>
      </c>
      <c r="I740" s="25">
        <f t="shared" ca="1" si="192"/>
        <v>94.122459044000038</v>
      </c>
      <c r="J740" s="155"/>
      <c r="K740" s="155"/>
      <c r="AX740">
        <f t="shared" ca="1" si="200"/>
        <v>204.61404140000008</v>
      </c>
      <c r="AY740">
        <f t="shared" ca="1" si="193"/>
        <v>220.38595859999992</v>
      </c>
      <c r="AZ740" cm="1">
        <f t="array" aca="1" ref="AZ740" ca="1">_xlfn.LET(_xlpm.rozsah, $J$3:$J$10001,_xlpm.podminka, (_xlpm.rozsah&gt;H740)*(ISNUMBER(_xlpm.rozsah)),_xlpm.indexy, IF(_xlpm.podminka, ROW(_xlpm.rozsah)-MIN(ROW(_xlpm.rozsah))+1),_xlpm.prvni, MIN(_xlpm.indexy),_xlpm.finalni, IF(_xlpm.prvni=1, 2, _xlpm.prvni),INDEX(_xlpm.rozsah, _xlpm.finalni))</f>
        <v>2300</v>
      </c>
      <c r="BA740" cm="1">
        <f t="array" aca="1" ref="BA740" ca="1">INDEX($J$3:$J$10001,MATCH(AZ740,$J$3:$J$10004,0)-1)</f>
        <v>2200</v>
      </c>
      <c r="BB740">
        <f t="shared" ca="1" si="202"/>
        <v>180</v>
      </c>
      <c r="BC740">
        <f t="shared" ca="1" si="202"/>
        <v>245</v>
      </c>
      <c r="BD740">
        <f t="shared" ca="1" si="201"/>
        <v>-65</v>
      </c>
      <c r="BE740">
        <f t="shared" ca="1" si="194"/>
        <v>204.61404140000008</v>
      </c>
      <c r="BF740">
        <f t="shared" ca="1" si="198"/>
        <v>202.01685446601783</v>
      </c>
      <c r="BG740">
        <f t="shared" ca="1" si="195"/>
        <v>222.98314553398217</v>
      </c>
      <c r="BH740" cm="1">
        <f t="array" aca="1" ref="BH740" ca="1">_xlfn.LET(_xlpm.rozsah, $J$3:$J$10001,_xlpm.podminka, (_xlpm.rozsah&gt;E740)*(ISNUMBER(_xlpm.rozsah)),_xlpm.indexy, IF(_xlpm.podminka, ROW(_xlpm.rozsah)-MIN(ROW(_xlpm.rozsah))+1),_xlpm.prvni, MIN(_xlpm.indexy),_xlpm.finalni, IF(_xlpm.prvni=1, 2, _xlpm.prvni),INDEX(_xlpm.rozsah, _xlpm.finalni))</f>
        <v>2300</v>
      </c>
      <c r="BI740" cm="1">
        <f t="array" aca="1" ref="BI740" ca="1">INDEX($J$3:$J$10001,MATCH(BH740,$J$3:$J$10004,0)-1)</f>
        <v>2200</v>
      </c>
      <c r="BJ740">
        <f t="shared" ca="1" si="188"/>
        <v>180</v>
      </c>
      <c r="BK740">
        <f t="shared" ca="1" si="188"/>
        <v>245</v>
      </c>
      <c r="BL740">
        <f t="shared" ca="1" si="199"/>
        <v>-65</v>
      </c>
      <c r="BM740">
        <f t="shared" ca="1" si="196"/>
        <v>202.01685446601783</v>
      </c>
    </row>
    <row r="741" spans="1:65" x14ac:dyDescent="0.25">
      <c r="A741" s="64">
        <v>738</v>
      </c>
      <c r="B741" s="64">
        <v>103</v>
      </c>
      <c r="C741" s="64">
        <v>39</v>
      </c>
      <c r="D741" s="18">
        <v>738</v>
      </c>
      <c r="E741" s="21">
        <f t="shared" ca="1" si="189"/>
        <v>2281.4821114630495</v>
      </c>
      <c r="F741" s="22">
        <f t="shared" ca="1" si="190"/>
        <v>74.894284744116959</v>
      </c>
      <c r="G741" s="28">
        <v>738</v>
      </c>
      <c r="H741" s="24">
        <f t="shared" ca="1" si="191"/>
        <v>2277.4472660000001</v>
      </c>
      <c r="I741" s="25">
        <f t="shared" ca="1" si="192"/>
        <v>75.917118068999969</v>
      </c>
      <c r="J741" s="155"/>
      <c r="K741" s="155"/>
      <c r="AX741">
        <f t="shared" ca="1" si="200"/>
        <v>194.65927709999991</v>
      </c>
      <c r="AY741">
        <f t="shared" ca="1" si="193"/>
        <v>230.34072290000009</v>
      </c>
      <c r="AZ741" cm="1">
        <f t="array" aca="1" ref="AZ741" ca="1">_xlfn.LET(_xlpm.rozsah, $J$3:$J$10001,_xlpm.podminka, (_xlpm.rozsah&gt;H741)*(ISNUMBER(_xlpm.rozsah)),_xlpm.indexy, IF(_xlpm.podminka, ROW(_xlpm.rozsah)-MIN(ROW(_xlpm.rozsah))+1),_xlpm.prvni, MIN(_xlpm.indexy),_xlpm.finalni, IF(_xlpm.prvni=1, 2, _xlpm.prvni),INDEX(_xlpm.rozsah, _xlpm.finalni))</f>
        <v>2300</v>
      </c>
      <c r="BA741" cm="1">
        <f t="array" aca="1" ref="BA741" ca="1">INDEX($J$3:$J$10001,MATCH(AZ741,$J$3:$J$10004,0)-1)</f>
        <v>2200</v>
      </c>
      <c r="BB741">
        <f t="shared" ca="1" si="202"/>
        <v>180</v>
      </c>
      <c r="BC741">
        <f t="shared" ca="1" si="202"/>
        <v>245</v>
      </c>
      <c r="BD741">
        <f t="shared" ca="1" si="201"/>
        <v>-65</v>
      </c>
      <c r="BE741">
        <f t="shared" ca="1" si="194"/>
        <v>194.65927709999991</v>
      </c>
      <c r="BF741">
        <f t="shared" ca="1" si="198"/>
        <v>192.03662754901785</v>
      </c>
      <c r="BG741">
        <f t="shared" ca="1" si="195"/>
        <v>232.96337245098215</v>
      </c>
      <c r="BH741" cm="1">
        <f t="array" aca="1" ref="BH741" ca="1">_xlfn.LET(_xlpm.rozsah, $J$3:$J$10001,_xlpm.podminka, (_xlpm.rozsah&gt;E741)*(ISNUMBER(_xlpm.rozsah)),_xlpm.indexy, IF(_xlpm.podminka, ROW(_xlpm.rozsah)-MIN(ROW(_xlpm.rozsah))+1),_xlpm.prvni, MIN(_xlpm.indexy),_xlpm.finalni, IF(_xlpm.prvni=1, 2, _xlpm.prvni),INDEX(_xlpm.rozsah, _xlpm.finalni))</f>
        <v>2300</v>
      </c>
      <c r="BI741" cm="1">
        <f t="array" aca="1" ref="BI741" ca="1">INDEX($J$3:$J$10001,MATCH(BH741,$J$3:$J$10004,0)-1)</f>
        <v>2200</v>
      </c>
      <c r="BJ741">
        <f t="shared" ca="1" si="188"/>
        <v>180</v>
      </c>
      <c r="BK741">
        <f t="shared" ca="1" si="188"/>
        <v>245</v>
      </c>
      <c r="BL741">
        <f t="shared" ca="1" si="199"/>
        <v>-65</v>
      </c>
      <c r="BM741">
        <f t="shared" ca="1" si="196"/>
        <v>192.03662754901785</v>
      </c>
    </row>
    <row r="742" spans="1:65" x14ac:dyDescent="0.25">
      <c r="A742" s="64">
        <v>739</v>
      </c>
      <c r="B742" s="64">
        <v>102</v>
      </c>
      <c r="C742" s="64">
        <v>41</v>
      </c>
      <c r="D742" s="18">
        <v>739</v>
      </c>
      <c r="E742" s="21">
        <f t="shared" ca="1" si="189"/>
        <v>2266.1279162061264</v>
      </c>
      <c r="F742" s="22">
        <f t="shared" ca="1" si="190"/>
        <v>82.826910331067324</v>
      </c>
      <c r="G742" s="23">
        <v>739</v>
      </c>
      <c r="H742" s="24">
        <f t="shared" ca="1" si="191"/>
        <v>2262.1322439999999</v>
      </c>
      <c r="I742" s="25">
        <f t="shared" ca="1" si="192"/>
        <v>83.891756974000032</v>
      </c>
      <c r="J742" s="155"/>
      <c r="K742" s="155"/>
      <c r="AX742">
        <f t="shared" ca="1" si="200"/>
        <v>204.61404140000008</v>
      </c>
      <c r="AY742">
        <f t="shared" ca="1" si="193"/>
        <v>220.38595859999992</v>
      </c>
      <c r="AZ742" cm="1">
        <f t="array" aca="1" ref="AZ742" ca="1">_xlfn.LET(_xlpm.rozsah, $J$3:$J$10001,_xlpm.podminka, (_xlpm.rozsah&gt;H742)*(ISNUMBER(_xlpm.rozsah)),_xlpm.indexy, IF(_xlpm.podminka, ROW(_xlpm.rozsah)-MIN(ROW(_xlpm.rozsah))+1),_xlpm.prvni, MIN(_xlpm.indexy),_xlpm.finalni, IF(_xlpm.prvni=1, 2, _xlpm.prvni),INDEX(_xlpm.rozsah, _xlpm.finalni))</f>
        <v>2300</v>
      </c>
      <c r="BA742" cm="1">
        <f t="array" aca="1" ref="BA742" ca="1">INDEX($J$3:$J$10001,MATCH(AZ742,$J$3:$J$10004,0)-1)</f>
        <v>2200</v>
      </c>
      <c r="BB742">
        <f t="shared" ca="1" si="202"/>
        <v>180</v>
      </c>
      <c r="BC742">
        <f t="shared" ca="1" si="202"/>
        <v>245</v>
      </c>
      <c r="BD742">
        <f t="shared" ca="1" si="201"/>
        <v>-65</v>
      </c>
      <c r="BE742">
        <f t="shared" ca="1" si="194"/>
        <v>204.61404140000008</v>
      </c>
      <c r="BF742">
        <f t="shared" ca="1" si="198"/>
        <v>202.01685446601783</v>
      </c>
      <c r="BG742">
        <f t="shared" ca="1" si="195"/>
        <v>222.98314553398217</v>
      </c>
      <c r="BH742" cm="1">
        <f t="array" aca="1" ref="BH742" ca="1">_xlfn.LET(_xlpm.rozsah, $J$3:$J$10001,_xlpm.podminka, (_xlpm.rozsah&gt;E742)*(ISNUMBER(_xlpm.rozsah)),_xlpm.indexy, IF(_xlpm.podminka, ROW(_xlpm.rozsah)-MIN(ROW(_xlpm.rozsah))+1),_xlpm.prvni, MIN(_xlpm.indexy),_xlpm.finalni, IF(_xlpm.prvni=1, 2, _xlpm.prvni),INDEX(_xlpm.rozsah, _xlpm.finalni))</f>
        <v>2300</v>
      </c>
      <c r="BI742" cm="1">
        <f t="array" aca="1" ref="BI742" ca="1">INDEX($J$3:$J$10001,MATCH(BH742,$J$3:$J$10004,0)-1)</f>
        <v>2200</v>
      </c>
      <c r="BJ742">
        <f t="shared" ca="1" si="188"/>
        <v>180</v>
      </c>
      <c r="BK742">
        <f t="shared" ca="1" si="188"/>
        <v>245</v>
      </c>
      <c r="BL742">
        <f t="shared" ca="1" si="199"/>
        <v>-65</v>
      </c>
      <c r="BM742">
        <f t="shared" ca="1" si="196"/>
        <v>202.01685446601783</v>
      </c>
    </row>
    <row r="743" spans="1:65" x14ac:dyDescent="0.25">
      <c r="A743" s="64">
        <v>740</v>
      </c>
      <c r="B743" s="64">
        <v>103</v>
      </c>
      <c r="C743" s="64">
        <v>41</v>
      </c>
      <c r="D743" s="18">
        <v>740</v>
      </c>
      <c r="E743" s="21">
        <f t="shared" ca="1" si="189"/>
        <v>2281.4821114630495</v>
      </c>
      <c r="F743" s="22">
        <f t="shared" ca="1" si="190"/>
        <v>78.735017295097322</v>
      </c>
      <c r="G743" s="28">
        <v>740</v>
      </c>
      <c r="H743" s="24">
        <f t="shared" ca="1" si="191"/>
        <v>2277.4472660000001</v>
      </c>
      <c r="I743" s="25">
        <f t="shared" ca="1" si="192"/>
        <v>79.810303610999966</v>
      </c>
      <c r="J743" s="155"/>
      <c r="K743" s="155"/>
      <c r="AX743">
        <f t="shared" ca="1" si="200"/>
        <v>194.65927709999991</v>
      </c>
      <c r="AY743">
        <f t="shared" ca="1" si="193"/>
        <v>230.34072290000009</v>
      </c>
      <c r="AZ743" cm="1">
        <f t="array" aca="1" ref="AZ743" ca="1">_xlfn.LET(_xlpm.rozsah, $J$3:$J$10001,_xlpm.podminka, (_xlpm.rozsah&gt;H743)*(ISNUMBER(_xlpm.rozsah)),_xlpm.indexy, IF(_xlpm.podminka, ROW(_xlpm.rozsah)-MIN(ROW(_xlpm.rozsah))+1),_xlpm.prvni, MIN(_xlpm.indexy),_xlpm.finalni, IF(_xlpm.prvni=1, 2, _xlpm.prvni),INDEX(_xlpm.rozsah, _xlpm.finalni))</f>
        <v>2300</v>
      </c>
      <c r="BA743" cm="1">
        <f t="array" aca="1" ref="BA743" ca="1">INDEX($J$3:$J$10001,MATCH(AZ743,$J$3:$J$10004,0)-1)</f>
        <v>2200</v>
      </c>
      <c r="BB743">
        <f t="shared" ca="1" si="202"/>
        <v>180</v>
      </c>
      <c r="BC743">
        <f t="shared" ca="1" si="202"/>
        <v>245</v>
      </c>
      <c r="BD743">
        <f t="shared" ca="1" si="201"/>
        <v>-65</v>
      </c>
      <c r="BE743">
        <f t="shared" ca="1" si="194"/>
        <v>194.65927709999991</v>
      </c>
      <c r="BF743">
        <f t="shared" ca="1" si="198"/>
        <v>192.03662754901785</v>
      </c>
      <c r="BG743">
        <f t="shared" ca="1" si="195"/>
        <v>232.96337245098215</v>
      </c>
      <c r="BH743" cm="1">
        <f t="array" aca="1" ref="BH743" ca="1">_xlfn.LET(_xlpm.rozsah, $J$3:$J$10001,_xlpm.podminka, (_xlpm.rozsah&gt;E743)*(ISNUMBER(_xlpm.rozsah)),_xlpm.indexy, IF(_xlpm.podminka, ROW(_xlpm.rozsah)-MIN(ROW(_xlpm.rozsah))+1),_xlpm.prvni, MIN(_xlpm.indexy),_xlpm.finalni, IF(_xlpm.prvni=1, 2, _xlpm.prvni),INDEX(_xlpm.rozsah, _xlpm.finalni))</f>
        <v>2300</v>
      </c>
      <c r="BI743" cm="1">
        <f t="array" aca="1" ref="BI743" ca="1">INDEX($J$3:$J$10001,MATCH(BH743,$J$3:$J$10004,0)-1)</f>
        <v>2200</v>
      </c>
      <c r="BJ743">
        <f t="shared" ca="1" si="188"/>
        <v>180</v>
      </c>
      <c r="BK743">
        <f t="shared" ca="1" si="188"/>
        <v>245</v>
      </c>
      <c r="BL743">
        <f t="shared" ca="1" si="199"/>
        <v>-65</v>
      </c>
      <c r="BM743">
        <f t="shared" ca="1" si="196"/>
        <v>192.03662754901785</v>
      </c>
    </row>
    <row r="744" spans="1:65" x14ac:dyDescent="0.25">
      <c r="A744" s="64">
        <v>741</v>
      </c>
      <c r="B744" s="64">
        <v>102</v>
      </c>
      <c r="C744" s="64">
        <v>38</v>
      </c>
      <c r="D744" s="18">
        <v>741</v>
      </c>
      <c r="E744" s="21">
        <f t="shared" ca="1" si="189"/>
        <v>2266.1279162061264</v>
      </c>
      <c r="F744" s="22">
        <f t="shared" ca="1" si="190"/>
        <v>76.76640469708677</v>
      </c>
      <c r="G744" s="23">
        <v>741</v>
      </c>
      <c r="H744" s="24">
        <f t="shared" ca="1" si="191"/>
        <v>2262.1322439999999</v>
      </c>
      <c r="I744" s="25">
        <f t="shared" ca="1" si="192"/>
        <v>77.753335732000039</v>
      </c>
      <c r="J744" s="155"/>
      <c r="K744" s="155"/>
      <c r="AX744">
        <f t="shared" ca="1" si="200"/>
        <v>204.61404140000008</v>
      </c>
      <c r="AY744">
        <f t="shared" ca="1" si="193"/>
        <v>220.38595859999992</v>
      </c>
      <c r="AZ744" cm="1">
        <f t="array" aca="1" ref="AZ744" ca="1">_xlfn.LET(_xlpm.rozsah, $J$3:$J$10001,_xlpm.podminka, (_xlpm.rozsah&gt;H744)*(ISNUMBER(_xlpm.rozsah)),_xlpm.indexy, IF(_xlpm.podminka, ROW(_xlpm.rozsah)-MIN(ROW(_xlpm.rozsah))+1),_xlpm.prvni, MIN(_xlpm.indexy),_xlpm.finalni, IF(_xlpm.prvni=1, 2, _xlpm.prvni),INDEX(_xlpm.rozsah, _xlpm.finalni))</f>
        <v>2300</v>
      </c>
      <c r="BA744" cm="1">
        <f t="array" aca="1" ref="BA744" ca="1">INDEX($J$3:$J$10001,MATCH(AZ744,$J$3:$J$10004,0)-1)</f>
        <v>2200</v>
      </c>
      <c r="BB744">
        <f t="shared" ca="1" si="202"/>
        <v>180</v>
      </c>
      <c r="BC744">
        <f t="shared" ca="1" si="202"/>
        <v>245</v>
      </c>
      <c r="BD744">
        <f t="shared" ca="1" si="201"/>
        <v>-65</v>
      </c>
      <c r="BE744">
        <f t="shared" ca="1" si="194"/>
        <v>204.61404140000008</v>
      </c>
      <c r="BF744">
        <f t="shared" ca="1" si="198"/>
        <v>202.01685446601783</v>
      </c>
      <c r="BG744">
        <f t="shared" ca="1" si="195"/>
        <v>222.98314553398217</v>
      </c>
      <c r="BH744" cm="1">
        <f t="array" aca="1" ref="BH744" ca="1">_xlfn.LET(_xlpm.rozsah, $J$3:$J$10001,_xlpm.podminka, (_xlpm.rozsah&gt;E744)*(ISNUMBER(_xlpm.rozsah)),_xlpm.indexy, IF(_xlpm.podminka, ROW(_xlpm.rozsah)-MIN(ROW(_xlpm.rozsah))+1),_xlpm.prvni, MIN(_xlpm.indexy),_xlpm.finalni, IF(_xlpm.prvni=1, 2, _xlpm.prvni),INDEX(_xlpm.rozsah, _xlpm.finalni))</f>
        <v>2300</v>
      </c>
      <c r="BI744" cm="1">
        <f t="array" aca="1" ref="BI744" ca="1">INDEX($J$3:$J$10001,MATCH(BH744,$J$3:$J$10004,0)-1)</f>
        <v>2200</v>
      </c>
      <c r="BJ744">
        <f t="shared" ca="1" si="188"/>
        <v>180</v>
      </c>
      <c r="BK744">
        <f t="shared" ca="1" si="188"/>
        <v>245</v>
      </c>
      <c r="BL744">
        <f t="shared" ca="1" si="199"/>
        <v>-65</v>
      </c>
      <c r="BM744">
        <f t="shared" ca="1" si="196"/>
        <v>202.01685446601783</v>
      </c>
    </row>
    <row r="745" spans="1:65" x14ac:dyDescent="0.25">
      <c r="A745" s="64">
        <v>742</v>
      </c>
      <c r="B745" s="64">
        <v>103</v>
      </c>
      <c r="C745" s="64">
        <v>39</v>
      </c>
      <c r="D745" s="18">
        <v>742</v>
      </c>
      <c r="E745" s="21">
        <f t="shared" ca="1" si="189"/>
        <v>2281.4821114630495</v>
      </c>
      <c r="F745" s="22">
        <f t="shared" ca="1" si="190"/>
        <v>74.894284744116959</v>
      </c>
      <c r="G745" s="28">
        <v>742</v>
      </c>
      <c r="H745" s="24">
        <f t="shared" ca="1" si="191"/>
        <v>2277.4472660000001</v>
      </c>
      <c r="I745" s="25">
        <f t="shared" ca="1" si="192"/>
        <v>75.917118068999969</v>
      </c>
      <c r="J745" s="155"/>
      <c r="K745" s="155"/>
      <c r="AX745">
        <f t="shared" ca="1" si="200"/>
        <v>194.65927709999991</v>
      </c>
      <c r="AY745">
        <f t="shared" ca="1" si="193"/>
        <v>230.34072290000009</v>
      </c>
      <c r="AZ745" cm="1">
        <f t="array" aca="1" ref="AZ745" ca="1">_xlfn.LET(_xlpm.rozsah, $J$3:$J$10001,_xlpm.podminka, (_xlpm.rozsah&gt;H745)*(ISNUMBER(_xlpm.rozsah)),_xlpm.indexy, IF(_xlpm.podminka, ROW(_xlpm.rozsah)-MIN(ROW(_xlpm.rozsah))+1),_xlpm.prvni, MIN(_xlpm.indexy),_xlpm.finalni, IF(_xlpm.prvni=1, 2, _xlpm.prvni),INDEX(_xlpm.rozsah, _xlpm.finalni))</f>
        <v>2300</v>
      </c>
      <c r="BA745" cm="1">
        <f t="array" aca="1" ref="BA745" ca="1">INDEX($J$3:$J$10001,MATCH(AZ745,$J$3:$J$10004,0)-1)</f>
        <v>2200</v>
      </c>
      <c r="BB745">
        <f t="shared" ca="1" si="202"/>
        <v>180</v>
      </c>
      <c r="BC745">
        <f t="shared" ca="1" si="202"/>
        <v>245</v>
      </c>
      <c r="BD745">
        <f t="shared" ca="1" si="201"/>
        <v>-65</v>
      </c>
      <c r="BE745">
        <f t="shared" ca="1" si="194"/>
        <v>194.65927709999991</v>
      </c>
      <c r="BF745">
        <f t="shared" ca="1" si="198"/>
        <v>192.03662754901785</v>
      </c>
      <c r="BG745">
        <f t="shared" ca="1" si="195"/>
        <v>232.96337245098215</v>
      </c>
      <c r="BH745" cm="1">
        <f t="array" aca="1" ref="BH745" ca="1">_xlfn.LET(_xlpm.rozsah, $J$3:$J$10001,_xlpm.podminka, (_xlpm.rozsah&gt;E745)*(ISNUMBER(_xlpm.rozsah)),_xlpm.indexy, IF(_xlpm.podminka, ROW(_xlpm.rozsah)-MIN(ROW(_xlpm.rozsah))+1),_xlpm.prvni, MIN(_xlpm.indexy),_xlpm.finalni, IF(_xlpm.prvni=1, 2, _xlpm.prvni),INDEX(_xlpm.rozsah, _xlpm.finalni))</f>
        <v>2300</v>
      </c>
      <c r="BI745" cm="1">
        <f t="array" aca="1" ref="BI745" ca="1">INDEX($J$3:$J$10001,MATCH(BH745,$J$3:$J$10004,0)-1)</f>
        <v>2200</v>
      </c>
      <c r="BJ745">
        <f t="shared" ca="1" si="188"/>
        <v>180</v>
      </c>
      <c r="BK745">
        <f t="shared" ca="1" si="188"/>
        <v>245</v>
      </c>
      <c r="BL745">
        <f t="shared" ca="1" si="199"/>
        <v>-65</v>
      </c>
      <c r="BM745">
        <f t="shared" ca="1" si="196"/>
        <v>192.03662754901785</v>
      </c>
    </row>
    <row r="746" spans="1:65" x14ac:dyDescent="0.25">
      <c r="A746" s="64">
        <v>743</v>
      </c>
      <c r="B746" s="64">
        <v>102</v>
      </c>
      <c r="C746" s="64">
        <v>46</v>
      </c>
      <c r="D746" s="18">
        <v>743</v>
      </c>
      <c r="E746" s="21">
        <f t="shared" ca="1" si="189"/>
        <v>2266.1279162061264</v>
      </c>
      <c r="F746" s="22">
        <f t="shared" ca="1" si="190"/>
        <v>92.92775305436821</v>
      </c>
      <c r="G746" s="23">
        <v>743</v>
      </c>
      <c r="H746" s="24">
        <f t="shared" ca="1" si="191"/>
        <v>2262.1322439999999</v>
      </c>
      <c r="I746" s="25">
        <f t="shared" ca="1" si="192"/>
        <v>94.122459044000038</v>
      </c>
      <c r="J746" s="155"/>
      <c r="K746" s="155"/>
      <c r="AX746">
        <f t="shared" ca="1" si="200"/>
        <v>204.61404140000008</v>
      </c>
      <c r="AY746">
        <f t="shared" ca="1" si="193"/>
        <v>220.38595859999992</v>
      </c>
      <c r="AZ746" cm="1">
        <f t="array" aca="1" ref="AZ746" ca="1">_xlfn.LET(_xlpm.rozsah, $J$3:$J$10001,_xlpm.podminka, (_xlpm.rozsah&gt;H746)*(ISNUMBER(_xlpm.rozsah)),_xlpm.indexy, IF(_xlpm.podminka, ROW(_xlpm.rozsah)-MIN(ROW(_xlpm.rozsah))+1),_xlpm.prvni, MIN(_xlpm.indexy),_xlpm.finalni, IF(_xlpm.prvni=1, 2, _xlpm.prvni),INDEX(_xlpm.rozsah, _xlpm.finalni))</f>
        <v>2300</v>
      </c>
      <c r="BA746" cm="1">
        <f t="array" aca="1" ref="BA746" ca="1">INDEX($J$3:$J$10001,MATCH(AZ746,$J$3:$J$10004,0)-1)</f>
        <v>2200</v>
      </c>
      <c r="BB746">
        <f t="shared" ca="1" si="202"/>
        <v>180</v>
      </c>
      <c r="BC746">
        <f t="shared" ca="1" si="202"/>
        <v>245</v>
      </c>
      <c r="BD746">
        <f t="shared" ca="1" si="201"/>
        <v>-65</v>
      </c>
      <c r="BE746">
        <f t="shared" ca="1" si="194"/>
        <v>204.61404140000008</v>
      </c>
      <c r="BF746">
        <f t="shared" ca="1" si="198"/>
        <v>202.01685446601783</v>
      </c>
      <c r="BG746">
        <f t="shared" ca="1" si="195"/>
        <v>222.98314553398217</v>
      </c>
      <c r="BH746" cm="1">
        <f t="array" aca="1" ref="BH746" ca="1">_xlfn.LET(_xlpm.rozsah, $J$3:$J$10001,_xlpm.podminka, (_xlpm.rozsah&gt;E746)*(ISNUMBER(_xlpm.rozsah)),_xlpm.indexy, IF(_xlpm.podminka, ROW(_xlpm.rozsah)-MIN(ROW(_xlpm.rozsah))+1),_xlpm.prvni, MIN(_xlpm.indexy),_xlpm.finalni, IF(_xlpm.prvni=1, 2, _xlpm.prvni),INDEX(_xlpm.rozsah, _xlpm.finalni))</f>
        <v>2300</v>
      </c>
      <c r="BI746" cm="1">
        <f t="array" aca="1" ref="BI746" ca="1">INDEX($J$3:$J$10001,MATCH(BH746,$J$3:$J$10004,0)-1)</f>
        <v>2200</v>
      </c>
      <c r="BJ746">
        <f t="shared" ca="1" si="188"/>
        <v>180</v>
      </c>
      <c r="BK746">
        <f t="shared" ca="1" si="188"/>
        <v>245</v>
      </c>
      <c r="BL746">
        <f t="shared" ca="1" si="199"/>
        <v>-65</v>
      </c>
      <c r="BM746">
        <f t="shared" ca="1" si="196"/>
        <v>202.01685446601783</v>
      </c>
    </row>
    <row r="747" spans="1:65" x14ac:dyDescent="0.25">
      <c r="A747" s="64">
        <v>744</v>
      </c>
      <c r="B747" s="64">
        <v>104</v>
      </c>
      <c r="C747" s="64">
        <v>46</v>
      </c>
      <c r="D747" s="18">
        <v>744</v>
      </c>
      <c r="E747" s="21">
        <f t="shared" ca="1" si="189"/>
        <v>2296.8363067199721</v>
      </c>
      <c r="F747" s="22">
        <f t="shared" ca="1" si="190"/>
        <v>83.745944290728346</v>
      </c>
      <c r="G747" s="28">
        <v>744</v>
      </c>
      <c r="H747" s="24">
        <f t="shared" ca="1" si="191"/>
        <v>2292.7622879999999</v>
      </c>
      <c r="I747" s="25">
        <f t="shared" ca="1" si="192"/>
        <v>84.964075888000025</v>
      </c>
      <c r="J747" s="155"/>
      <c r="K747" s="155"/>
      <c r="AX747">
        <f t="shared" ca="1" si="200"/>
        <v>184.70451280000006</v>
      </c>
      <c r="AY747">
        <f t="shared" ca="1" si="193"/>
        <v>240.29548719999994</v>
      </c>
      <c r="AZ747" cm="1">
        <f t="array" aca="1" ref="AZ747" ca="1">_xlfn.LET(_xlpm.rozsah, $J$3:$J$10001,_xlpm.podminka, (_xlpm.rozsah&gt;H747)*(ISNUMBER(_xlpm.rozsah)),_xlpm.indexy, IF(_xlpm.podminka, ROW(_xlpm.rozsah)-MIN(ROW(_xlpm.rozsah))+1),_xlpm.prvni, MIN(_xlpm.indexy),_xlpm.finalni, IF(_xlpm.prvni=1, 2, _xlpm.prvni),INDEX(_xlpm.rozsah, _xlpm.finalni))</f>
        <v>2300</v>
      </c>
      <c r="BA747" cm="1">
        <f t="array" aca="1" ref="BA747" ca="1">INDEX($J$3:$J$10001,MATCH(AZ747,$J$3:$J$10004,0)-1)</f>
        <v>2200</v>
      </c>
      <c r="BB747">
        <f t="shared" ca="1" si="202"/>
        <v>180</v>
      </c>
      <c r="BC747">
        <f t="shared" ca="1" si="202"/>
        <v>245</v>
      </c>
      <c r="BD747">
        <f t="shared" ca="1" si="201"/>
        <v>-65</v>
      </c>
      <c r="BE747">
        <f t="shared" ca="1" si="194"/>
        <v>184.70451280000006</v>
      </c>
      <c r="BF747">
        <f t="shared" ca="1" si="198"/>
        <v>182.05640063201815</v>
      </c>
      <c r="BG747">
        <f t="shared" ca="1" si="195"/>
        <v>242.94359936798185</v>
      </c>
      <c r="BH747" cm="1">
        <f t="array" aca="1" ref="BH747" ca="1">_xlfn.LET(_xlpm.rozsah, $J$3:$J$10001,_xlpm.podminka, (_xlpm.rozsah&gt;E747)*(ISNUMBER(_xlpm.rozsah)),_xlpm.indexy, IF(_xlpm.podminka, ROW(_xlpm.rozsah)-MIN(ROW(_xlpm.rozsah))+1),_xlpm.prvni, MIN(_xlpm.indexy),_xlpm.finalni, IF(_xlpm.prvni=1, 2, _xlpm.prvni),INDEX(_xlpm.rozsah, _xlpm.finalni))</f>
        <v>2300</v>
      </c>
      <c r="BI747" cm="1">
        <f t="array" aca="1" ref="BI747" ca="1">INDEX($J$3:$J$10001,MATCH(BH747,$J$3:$J$10004,0)-1)</f>
        <v>2200</v>
      </c>
      <c r="BJ747">
        <f t="shared" ca="1" si="188"/>
        <v>180</v>
      </c>
      <c r="BK747">
        <f t="shared" ca="1" si="188"/>
        <v>245</v>
      </c>
      <c r="BL747">
        <f t="shared" ca="1" si="199"/>
        <v>-65</v>
      </c>
      <c r="BM747">
        <f t="shared" ca="1" si="196"/>
        <v>182.05640063201815</v>
      </c>
    </row>
    <row r="748" spans="1:65" x14ac:dyDescent="0.25">
      <c r="A748" s="64">
        <v>745</v>
      </c>
      <c r="B748" s="64">
        <v>103</v>
      </c>
      <c r="C748" s="64">
        <v>49</v>
      </c>
      <c r="D748" s="18">
        <v>745</v>
      </c>
      <c r="E748" s="21">
        <f t="shared" ca="1" si="189"/>
        <v>2281.4821114630495</v>
      </c>
      <c r="F748" s="22">
        <f t="shared" ca="1" si="190"/>
        <v>94.097947499018758</v>
      </c>
      <c r="G748" s="23">
        <v>745</v>
      </c>
      <c r="H748" s="24">
        <f t="shared" ca="1" si="191"/>
        <v>2277.4472660000001</v>
      </c>
      <c r="I748" s="25">
        <f t="shared" ca="1" si="192"/>
        <v>95.383045778999943</v>
      </c>
      <c r="J748" s="155"/>
      <c r="K748" s="155"/>
      <c r="AX748">
        <f t="shared" ca="1" si="200"/>
        <v>194.65927709999991</v>
      </c>
      <c r="AY748">
        <f t="shared" ca="1" si="193"/>
        <v>230.34072290000009</v>
      </c>
      <c r="AZ748" cm="1">
        <f t="array" aca="1" ref="AZ748" ca="1">_xlfn.LET(_xlpm.rozsah, $J$3:$J$10001,_xlpm.podminka, (_xlpm.rozsah&gt;H748)*(ISNUMBER(_xlpm.rozsah)),_xlpm.indexy, IF(_xlpm.podminka, ROW(_xlpm.rozsah)-MIN(ROW(_xlpm.rozsah))+1),_xlpm.prvni, MIN(_xlpm.indexy),_xlpm.finalni, IF(_xlpm.prvni=1, 2, _xlpm.prvni),INDEX(_xlpm.rozsah, _xlpm.finalni))</f>
        <v>2300</v>
      </c>
      <c r="BA748" cm="1">
        <f t="array" aca="1" ref="BA748" ca="1">INDEX($J$3:$J$10001,MATCH(AZ748,$J$3:$J$10004,0)-1)</f>
        <v>2200</v>
      </c>
      <c r="BB748">
        <f t="shared" ca="1" si="202"/>
        <v>180</v>
      </c>
      <c r="BC748">
        <f t="shared" ca="1" si="202"/>
        <v>245</v>
      </c>
      <c r="BD748">
        <f t="shared" ca="1" si="201"/>
        <v>-65</v>
      </c>
      <c r="BE748">
        <f t="shared" ca="1" si="194"/>
        <v>194.65927709999991</v>
      </c>
      <c r="BF748">
        <f t="shared" ca="1" si="198"/>
        <v>192.03662754901785</v>
      </c>
      <c r="BG748">
        <f t="shared" ca="1" si="195"/>
        <v>232.96337245098215</v>
      </c>
      <c r="BH748" cm="1">
        <f t="array" aca="1" ref="BH748" ca="1">_xlfn.LET(_xlpm.rozsah, $J$3:$J$10001,_xlpm.podminka, (_xlpm.rozsah&gt;E748)*(ISNUMBER(_xlpm.rozsah)),_xlpm.indexy, IF(_xlpm.podminka, ROW(_xlpm.rozsah)-MIN(ROW(_xlpm.rozsah))+1),_xlpm.prvni, MIN(_xlpm.indexy),_xlpm.finalni, IF(_xlpm.prvni=1, 2, _xlpm.prvni),INDEX(_xlpm.rozsah, _xlpm.finalni))</f>
        <v>2300</v>
      </c>
      <c r="BI748" cm="1">
        <f t="array" aca="1" ref="BI748" ca="1">INDEX($J$3:$J$10001,MATCH(BH748,$J$3:$J$10004,0)-1)</f>
        <v>2200</v>
      </c>
      <c r="BJ748">
        <f t="shared" ca="1" si="188"/>
        <v>180</v>
      </c>
      <c r="BK748">
        <f t="shared" ca="1" si="188"/>
        <v>245</v>
      </c>
      <c r="BL748">
        <f t="shared" ca="1" si="199"/>
        <v>-65</v>
      </c>
      <c r="BM748">
        <f t="shared" ca="1" si="196"/>
        <v>192.03662754901785</v>
      </c>
    </row>
    <row r="749" spans="1:65" x14ac:dyDescent="0.25">
      <c r="A749" s="64">
        <v>746</v>
      </c>
      <c r="B749" s="64">
        <v>102</v>
      </c>
      <c r="C749" s="64">
        <v>45</v>
      </c>
      <c r="D749" s="18">
        <v>746</v>
      </c>
      <c r="E749" s="21">
        <f t="shared" ca="1" si="189"/>
        <v>2266.1279162061264</v>
      </c>
      <c r="F749" s="22">
        <f t="shared" ca="1" si="190"/>
        <v>90.90758450970803</v>
      </c>
      <c r="G749" s="28">
        <v>746</v>
      </c>
      <c r="H749" s="24">
        <f t="shared" ca="1" si="191"/>
        <v>2262.1322439999999</v>
      </c>
      <c r="I749" s="25">
        <f t="shared" ca="1" si="192"/>
        <v>92.076318630000046</v>
      </c>
      <c r="J749" s="155"/>
      <c r="K749" s="155"/>
      <c r="AX749">
        <f t="shared" ca="1" si="200"/>
        <v>204.61404140000008</v>
      </c>
      <c r="AY749">
        <f t="shared" ca="1" si="193"/>
        <v>220.38595859999992</v>
      </c>
      <c r="AZ749" cm="1">
        <f t="array" aca="1" ref="AZ749" ca="1">_xlfn.LET(_xlpm.rozsah, $J$3:$J$10001,_xlpm.podminka, (_xlpm.rozsah&gt;H749)*(ISNUMBER(_xlpm.rozsah)),_xlpm.indexy, IF(_xlpm.podminka, ROW(_xlpm.rozsah)-MIN(ROW(_xlpm.rozsah))+1),_xlpm.prvni, MIN(_xlpm.indexy),_xlpm.finalni, IF(_xlpm.prvni=1, 2, _xlpm.prvni),INDEX(_xlpm.rozsah, _xlpm.finalni))</f>
        <v>2300</v>
      </c>
      <c r="BA749" cm="1">
        <f t="array" aca="1" ref="BA749" ca="1">INDEX($J$3:$J$10001,MATCH(AZ749,$J$3:$J$10004,0)-1)</f>
        <v>2200</v>
      </c>
      <c r="BB749">
        <f t="shared" ca="1" si="202"/>
        <v>180</v>
      </c>
      <c r="BC749">
        <f t="shared" ca="1" si="202"/>
        <v>245</v>
      </c>
      <c r="BD749">
        <f t="shared" ca="1" si="201"/>
        <v>-65</v>
      </c>
      <c r="BE749">
        <f t="shared" ca="1" si="194"/>
        <v>204.61404140000008</v>
      </c>
      <c r="BF749">
        <f t="shared" ca="1" si="198"/>
        <v>202.01685446601783</v>
      </c>
      <c r="BG749">
        <f t="shared" ca="1" si="195"/>
        <v>222.98314553398217</v>
      </c>
      <c r="BH749" cm="1">
        <f t="array" aca="1" ref="BH749" ca="1">_xlfn.LET(_xlpm.rozsah, $J$3:$J$10001,_xlpm.podminka, (_xlpm.rozsah&gt;E749)*(ISNUMBER(_xlpm.rozsah)),_xlpm.indexy, IF(_xlpm.podminka, ROW(_xlpm.rozsah)-MIN(ROW(_xlpm.rozsah))+1),_xlpm.prvni, MIN(_xlpm.indexy),_xlpm.finalni, IF(_xlpm.prvni=1, 2, _xlpm.prvni),INDEX(_xlpm.rozsah, _xlpm.finalni))</f>
        <v>2300</v>
      </c>
      <c r="BI749" cm="1">
        <f t="array" aca="1" ref="BI749" ca="1">INDEX($J$3:$J$10001,MATCH(BH749,$J$3:$J$10004,0)-1)</f>
        <v>2200</v>
      </c>
      <c r="BJ749">
        <f t="shared" ca="1" si="188"/>
        <v>180</v>
      </c>
      <c r="BK749">
        <f t="shared" ca="1" si="188"/>
        <v>245</v>
      </c>
      <c r="BL749">
        <f t="shared" ca="1" si="199"/>
        <v>-65</v>
      </c>
      <c r="BM749">
        <f t="shared" ca="1" si="196"/>
        <v>202.01685446601783</v>
      </c>
    </row>
    <row r="750" spans="1:65" x14ac:dyDescent="0.25">
      <c r="A750" s="64">
        <v>747</v>
      </c>
      <c r="B750" s="64">
        <v>103</v>
      </c>
      <c r="C750" s="64">
        <v>42</v>
      </c>
      <c r="D750" s="18">
        <v>747</v>
      </c>
      <c r="E750" s="21">
        <f t="shared" ca="1" si="189"/>
        <v>2281.4821114630495</v>
      </c>
      <c r="F750" s="22">
        <f t="shared" ca="1" si="190"/>
        <v>80.655383570587503</v>
      </c>
      <c r="G750" s="23">
        <v>747</v>
      </c>
      <c r="H750" s="24">
        <f t="shared" ca="1" si="191"/>
        <v>2277.4472660000001</v>
      </c>
      <c r="I750" s="25">
        <f t="shared" ca="1" si="192"/>
        <v>81.756896381999965</v>
      </c>
      <c r="J750" s="155"/>
      <c r="K750" s="155"/>
      <c r="AX750">
        <f t="shared" ca="1" si="200"/>
        <v>194.65927709999991</v>
      </c>
      <c r="AY750">
        <f t="shared" ca="1" si="193"/>
        <v>230.34072290000009</v>
      </c>
      <c r="AZ750" cm="1">
        <f t="array" aca="1" ref="AZ750" ca="1">_xlfn.LET(_xlpm.rozsah, $J$3:$J$10001,_xlpm.podminka, (_xlpm.rozsah&gt;H750)*(ISNUMBER(_xlpm.rozsah)),_xlpm.indexy, IF(_xlpm.podminka, ROW(_xlpm.rozsah)-MIN(ROW(_xlpm.rozsah))+1),_xlpm.prvni, MIN(_xlpm.indexy),_xlpm.finalni, IF(_xlpm.prvni=1, 2, _xlpm.prvni),INDEX(_xlpm.rozsah, _xlpm.finalni))</f>
        <v>2300</v>
      </c>
      <c r="BA750" cm="1">
        <f t="array" aca="1" ref="BA750" ca="1">INDEX($J$3:$J$10001,MATCH(AZ750,$J$3:$J$10004,0)-1)</f>
        <v>2200</v>
      </c>
      <c r="BB750">
        <f t="shared" ca="1" si="202"/>
        <v>180</v>
      </c>
      <c r="BC750">
        <f t="shared" ca="1" si="202"/>
        <v>245</v>
      </c>
      <c r="BD750">
        <f t="shared" ca="1" si="201"/>
        <v>-65</v>
      </c>
      <c r="BE750">
        <f t="shared" ca="1" si="194"/>
        <v>194.65927709999991</v>
      </c>
      <c r="BF750">
        <f t="shared" ca="1" si="198"/>
        <v>192.03662754901785</v>
      </c>
      <c r="BG750">
        <f t="shared" ca="1" si="195"/>
        <v>232.96337245098215</v>
      </c>
      <c r="BH750" cm="1">
        <f t="array" aca="1" ref="BH750" ca="1">_xlfn.LET(_xlpm.rozsah, $J$3:$J$10001,_xlpm.podminka, (_xlpm.rozsah&gt;E750)*(ISNUMBER(_xlpm.rozsah)),_xlpm.indexy, IF(_xlpm.podminka, ROW(_xlpm.rozsah)-MIN(ROW(_xlpm.rozsah))+1),_xlpm.prvni, MIN(_xlpm.indexy),_xlpm.finalni, IF(_xlpm.prvni=1, 2, _xlpm.prvni),INDEX(_xlpm.rozsah, _xlpm.finalni))</f>
        <v>2300</v>
      </c>
      <c r="BI750" cm="1">
        <f t="array" aca="1" ref="BI750" ca="1">INDEX($J$3:$J$10001,MATCH(BH750,$J$3:$J$10004,0)-1)</f>
        <v>2200</v>
      </c>
      <c r="BJ750">
        <f t="shared" ref="BJ750:BK813" ca="1" si="203">IF(ISERROR(MATCH(BH750,$J$1:$J$10000,0)), 0, INDEX($K$1:$K$10000, MATCH(BH750,$J$1:$J$10000,0)))</f>
        <v>180</v>
      </c>
      <c r="BK750">
        <f t="shared" ca="1" si="203"/>
        <v>245</v>
      </c>
      <c r="BL750">
        <f t="shared" ca="1" si="199"/>
        <v>-65</v>
      </c>
      <c r="BM750">
        <f t="shared" ca="1" si="196"/>
        <v>192.03662754901785</v>
      </c>
    </row>
    <row r="751" spans="1:65" x14ac:dyDescent="0.25">
      <c r="A751" s="64">
        <v>748</v>
      </c>
      <c r="B751" s="64">
        <v>103</v>
      </c>
      <c r="C751" s="64">
        <v>46</v>
      </c>
      <c r="D751" s="18">
        <v>748</v>
      </c>
      <c r="E751" s="21">
        <f t="shared" ca="1" si="189"/>
        <v>2281.4821114630495</v>
      </c>
      <c r="F751" s="22">
        <f t="shared" ca="1" si="190"/>
        <v>88.3368486725482</v>
      </c>
      <c r="G751" s="28">
        <v>748</v>
      </c>
      <c r="H751" s="24">
        <f t="shared" ca="1" si="191"/>
        <v>2277.4472660000001</v>
      </c>
      <c r="I751" s="25">
        <f t="shared" ca="1" si="192"/>
        <v>89.543267465999961</v>
      </c>
      <c r="J751" s="155"/>
      <c r="K751" s="155"/>
      <c r="AX751">
        <f t="shared" ca="1" si="200"/>
        <v>194.65927709999991</v>
      </c>
      <c r="AY751">
        <f t="shared" ca="1" si="193"/>
        <v>230.34072290000009</v>
      </c>
      <c r="AZ751" cm="1">
        <f t="array" aca="1" ref="AZ751" ca="1">_xlfn.LET(_xlpm.rozsah, $J$3:$J$10001,_xlpm.podminka, (_xlpm.rozsah&gt;H751)*(ISNUMBER(_xlpm.rozsah)),_xlpm.indexy, IF(_xlpm.podminka, ROW(_xlpm.rozsah)-MIN(ROW(_xlpm.rozsah))+1),_xlpm.prvni, MIN(_xlpm.indexy),_xlpm.finalni, IF(_xlpm.prvni=1, 2, _xlpm.prvni),INDEX(_xlpm.rozsah, _xlpm.finalni))</f>
        <v>2300</v>
      </c>
      <c r="BA751" cm="1">
        <f t="array" aca="1" ref="BA751" ca="1">INDEX($J$3:$J$10001,MATCH(AZ751,$J$3:$J$10004,0)-1)</f>
        <v>2200</v>
      </c>
      <c r="BB751">
        <f t="shared" ca="1" si="202"/>
        <v>180</v>
      </c>
      <c r="BC751">
        <f t="shared" ca="1" si="202"/>
        <v>245</v>
      </c>
      <c r="BD751">
        <f t="shared" ca="1" si="201"/>
        <v>-65</v>
      </c>
      <c r="BE751">
        <f t="shared" ca="1" si="194"/>
        <v>194.65927709999991</v>
      </c>
      <c r="BF751">
        <f t="shared" ca="1" si="198"/>
        <v>192.03662754901785</v>
      </c>
      <c r="BG751">
        <f t="shared" ca="1" si="195"/>
        <v>232.96337245098215</v>
      </c>
      <c r="BH751" cm="1">
        <f t="array" aca="1" ref="BH751" ca="1">_xlfn.LET(_xlpm.rozsah, $J$3:$J$10001,_xlpm.podminka, (_xlpm.rozsah&gt;E751)*(ISNUMBER(_xlpm.rozsah)),_xlpm.indexy, IF(_xlpm.podminka, ROW(_xlpm.rozsah)-MIN(ROW(_xlpm.rozsah))+1),_xlpm.prvni, MIN(_xlpm.indexy),_xlpm.finalni, IF(_xlpm.prvni=1, 2, _xlpm.prvni),INDEX(_xlpm.rozsah, _xlpm.finalni))</f>
        <v>2300</v>
      </c>
      <c r="BI751" cm="1">
        <f t="array" aca="1" ref="BI751" ca="1">INDEX($J$3:$J$10001,MATCH(BH751,$J$3:$J$10004,0)-1)</f>
        <v>2200</v>
      </c>
      <c r="BJ751">
        <f t="shared" ca="1" si="203"/>
        <v>180</v>
      </c>
      <c r="BK751">
        <f t="shared" ca="1" si="203"/>
        <v>245</v>
      </c>
      <c r="BL751">
        <f t="shared" ca="1" si="199"/>
        <v>-65</v>
      </c>
      <c r="BM751">
        <f t="shared" ca="1" si="196"/>
        <v>192.03662754901785</v>
      </c>
    </row>
    <row r="752" spans="1:65" x14ac:dyDescent="0.25">
      <c r="A752" s="64">
        <v>749</v>
      </c>
      <c r="B752" s="64">
        <v>103</v>
      </c>
      <c r="C752" s="64">
        <v>38</v>
      </c>
      <c r="D752" s="18">
        <v>749</v>
      </c>
      <c r="E752" s="21">
        <f t="shared" ca="1" si="189"/>
        <v>2281.4821114630495</v>
      </c>
      <c r="F752" s="22">
        <f t="shared" ca="1" si="190"/>
        <v>72.973918468626778</v>
      </c>
      <c r="G752" s="23">
        <v>749</v>
      </c>
      <c r="H752" s="24">
        <f t="shared" ca="1" si="191"/>
        <v>2277.4472660000001</v>
      </c>
      <c r="I752" s="25">
        <f t="shared" ca="1" si="192"/>
        <v>73.97052529799997</v>
      </c>
      <c r="J752" s="155"/>
      <c r="K752" s="155"/>
      <c r="AX752">
        <f t="shared" ca="1" si="200"/>
        <v>194.65927709999991</v>
      </c>
      <c r="AY752">
        <f t="shared" ca="1" si="193"/>
        <v>230.34072290000009</v>
      </c>
      <c r="AZ752" cm="1">
        <f t="array" aca="1" ref="AZ752" ca="1">_xlfn.LET(_xlpm.rozsah, $J$3:$J$10001,_xlpm.podminka, (_xlpm.rozsah&gt;H752)*(ISNUMBER(_xlpm.rozsah)),_xlpm.indexy, IF(_xlpm.podminka, ROW(_xlpm.rozsah)-MIN(ROW(_xlpm.rozsah))+1),_xlpm.prvni, MIN(_xlpm.indexy),_xlpm.finalni, IF(_xlpm.prvni=1, 2, _xlpm.prvni),INDEX(_xlpm.rozsah, _xlpm.finalni))</f>
        <v>2300</v>
      </c>
      <c r="BA752" cm="1">
        <f t="array" aca="1" ref="BA752" ca="1">INDEX($J$3:$J$10001,MATCH(AZ752,$J$3:$J$10004,0)-1)</f>
        <v>2200</v>
      </c>
      <c r="BB752">
        <f t="shared" ca="1" si="202"/>
        <v>180</v>
      </c>
      <c r="BC752">
        <f t="shared" ca="1" si="202"/>
        <v>245</v>
      </c>
      <c r="BD752">
        <f t="shared" ca="1" si="201"/>
        <v>-65</v>
      </c>
      <c r="BE752">
        <f t="shared" ca="1" si="194"/>
        <v>194.65927709999991</v>
      </c>
      <c r="BF752">
        <f t="shared" ca="1" si="198"/>
        <v>192.03662754901785</v>
      </c>
      <c r="BG752">
        <f t="shared" ca="1" si="195"/>
        <v>232.96337245098215</v>
      </c>
      <c r="BH752" cm="1">
        <f t="array" aca="1" ref="BH752" ca="1">_xlfn.LET(_xlpm.rozsah, $J$3:$J$10001,_xlpm.podminka, (_xlpm.rozsah&gt;E752)*(ISNUMBER(_xlpm.rozsah)),_xlpm.indexy, IF(_xlpm.podminka, ROW(_xlpm.rozsah)-MIN(ROW(_xlpm.rozsah))+1),_xlpm.prvni, MIN(_xlpm.indexy),_xlpm.finalni, IF(_xlpm.prvni=1, 2, _xlpm.prvni),INDEX(_xlpm.rozsah, _xlpm.finalni))</f>
        <v>2300</v>
      </c>
      <c r="BI752" cm="1">
        <f t="array" aca="1" ref="BI752" ca="1">INDEX($J$3:$J$10001,MATCH(BH752,$J$3:$J$10004,0)-1)</f>
        <v>2200</v>
      </c>
      <c r="BJ752">
        <f t="shared" ca="1" si="203"/>
        <v>180</v>
      </c>
      <c r="BK752">
        <f t="shared" ca="1" si="203"/>
        <v>245</v>
      </c>
      <c r="BL752">
        <f t="shared" ca="1" si="199"/>
        <v>-65</v>
      </c>
      <c r="BM752">
        <f t="shared" ca="1" si="196"/>
        <v>192.03662754901785</v>
      </c>
    </row>
    <row r="753" spans="1:65" x14ac:dyDescent="0.25">
      <c r="A753" s="64">
        <v>750</v>
      </c>
      <c r="B753" s="64">
        <v>102</v>
      </c>
      <c r="C753" s="64">
        <v>48</v>
      </c>
      <c r="D753" s="18">
        <v>750</v>
      </c>
      <c r="E753" s="21">
        <f t="shared" ca="1" si="189"/>
        <v>2266.1279162061264</v>
      </c>
      <c r="F753" s="22">
        <f t="shared" ca="1" si="190"/>
        <v>96.96809014368857</v>
      </c>
      <c r="G753" s="28">
        <v>750</v>
      </c>
      <c r="H753" s="24">
        <f t="shared" ca="1" si="191"/>
        <v>2262.1322439999999</v>
      </c>
      <c r="I753" s="25">
        <f t="shared" ca="1" si="192"/>
        <v>98.214739872000024</v>
      </c>
      <c r="J753" s="155"/>
      <c r="K753" s="155"/>
      <c r="AX753">
        <f t="shared" ca="1" si="200"/>
        <v>204.61404140000008</v>
      </c>
      <c r="AY753">
        <f t="shared" ca="1" si="193"/>
        <v>220.38595859999992</v>
      </c>
      <c r="AZ753" cm="1">
        <f t="array" aca="1" ref="AZ753" ca="1">_xlfn.LET(_xlpm.rozsah, $J$3:$J$10001,_xlpm.podminka, (_xlpm.rozsah&gt;H753)*(ISNUMBER(_xlpm.rozsah)),_xlpm.indexy, IF(_xlpm.podminka, ROW(_xlpm.rozsah)-MIN(ROW(_xlpm.rozsah))+1),_xlpm.prvni, MIN(_xlpm.indexy),_xlpm.finalni, IF(_xlpm.prvni=1, 2, _xlpm.prvni),INDEX(_xlpm.rozsah, _xlpm.finalni))</f>
        <v>2300</v>
      </c>
      <c r="BA753" cm="1">
        <f t="array" aca="1" ref="BA753" ca="1">INDEX($J$3:$J$10001,MATCH(AZ753,$J$3:$J$10004,0)-1)</f>
        <v>2200</v>
      </c>
      <c r="BB753">
        <f t="shared" ca="1" si="202"/>
        <v>180</v>
      </c>
      <c r="BC753">
        <f t="shared" ca="1" si="202"/>
        <v>245</v>
      </c>
      <c r="BD753">
        <f t="shared" ca="1" si="201"/>
        <v>-65</v>
      </c>
      <c r="BE753">
        <f t="shared" ca="1" si="194"/>
        <v>204.61404140000008</v>
      </c>
      <c r="BF753">
        <f t="shared" ca="1" si="198"/>
        <v>202.01685446601783</v>
      </c>
      <c r="BG753">
        <f t="shared" ca="1" si="195"/>
        <v>222.98314553398217</v>
      </c>
      <c r="BH753" cm="1">
        <f t="array" aca="1" ref="BH753" ca="1">_xlfn.LET(_xlpm.rozsah, $J$3:$J$10001,_xlpm.podminka, (_xlpm.rozsah&gt;E753)*(ISNUMBER(_xlpm.rozsah)),_xlpm.indexy, IF(_xlpm.podminka, ROW(_xlpm.rozsah)-MIN(ROW(_xlpm.rozsah))+1),_xlpm.prvni, MIN(_xlpm.indexy),_xlpm.finalni, IF(_xlpm.prvni=1, 2, _xlpm.prvni),INDEX(_xlpm.rozsah, _xlpm.finalni))</f>
        <v>2300</v>
      </c>
      <c r="BI753" cm="1">
        <f t="array" aca="1" ref="BI753" ca="1">INDEX($J$3:$J$10001,MATCH(BH753,$J$3:$J$10004,0)-1)</f>
        <v>2200</v>
      </c>
      <c r="BJ753">
        <f t="shared" ca="1" si="203"/>
        <v>180</v>
      </c>
      <c r="BK753">
        <f t="shared" ca="1" si="203"/>
        <v>245</v>
      </c>
      <c r="BL753">
        <f t="shared" ca="1" si="199"/>
        <v>-65</v>
      </c>
      <c r="BM753">
        <f t="shared" ca="1" si="196"/>
        <v>202.01685446601783</v>
      </c>
    </row>
    <row r="754" spans="1:65" x14ac:dyDescent="0.25">
      <c r="A754" s="64">
        <v>751</v>
      </c>
      <c r="B754" s="64">
        <v>103</v>
      </c>
      <c r="C754" s="64">
        <v>35</v>
      </c>
      <c r="D754" s="18">
        <v>751</v>
      </c>
      <c r="E754" s="21">
        <f t="shared" ca="1" si="189"/>
        <v>2281.4821114630495</v>
      </c>
      <c r="F754" s="22">
        <f t="shared" ca="1" si="190"/>
        <v>67.212819642156248</v>
      </c>
      <c r="G754" s="23">
        <v>751</v>
      </c>
      <c r="H754" s="24">
        <f t="shared" ca="1" si="191"/>
        <v>2277.4472660000001</v>
      </c>
      <c r="I754" s="25">
        <f t="shared" ca="1" si="192"/>
        <v>68.130746984999973</v>
      </c>
      <c r="J754" s="155"/>
      <c r="K754" s="155"/>
      <c r="AX754">
        <f t="shared" ca="1" si="200"/>
        <v>194.65927709999991</v>
      </c>
      <c r="AY754">
        <f t="shared" ca="1" si="193"/>
        <v>230.34072290000009</v>
      </c>
      <c r="AZ754" cm="1">
        <f t="array" aca="1" ref="AZ754" ca="1">_xlfn.LET(_xlpm.rozsah, $J$3:$J$10001,_xlpm.podminka, (_xlpm.rozsah&gt;H754)*(ISNUMBER(_xlpm.rozsah)),_xlpm.indexy, IF(_xlpm.podminka, ROW(_xlpm.rozsah)-MIN(ROW(_xlpm.rozsah))+1),_xlpm.prvni, MIN(_xlpm.indexy),_xlpm.finalni, IF(_xlpm.prvni=1, 2, _xlpm.prvni),INDEX(_xlpm.rozsah, _xlpm.finalni))</f>
        <v>2300</v>
      </c>
      <c r="BA754" cm="1">
        <f t="array" aca="1" ref="BA754" ca="1">INDEX($J$3:$J$10001,MATCH(AZ754,$J$3:$J$10004,0)-1)</f>
        <v>2200</v>
      </c>
      <c r="BB754">
        <f t="shared" ca="1" si="202"/>
        <v>180</v>
      </c>
      <c r="BC754">
        <f t="shared" ca="1" si="202"/>
        <v>245</v>
      </c>
      <c r="BD754">
        <f t="shared" ca="1" si="201"/>
        <v>-65</v>
      </c>
      <c r="BE754">
        <f t="shared" ca="1" si="194"/>
        <v>194.65927709999991</v>
      </c>
      <c r="BF754">
        <f t="shared" ca="1" si="198"/>
        <v>192.03662754901785</v>
      </c>
      <c r="BG754">
        <f t="shared" ca="1" si="195"/>
        <v>232.96337245098215</v>
      </c>
      <c r="BH754" cm="1">
        <f t="array" aca="1" ref="BH754" ca="1">_xlfn.LET(_xlpm.rozsah, $J$3:$J$10001,_xlpm.podminka, (_xlpm.rozsah&gt;E754)*(ISNUMBER(_xlpm.rozsah)),_xlpm.indexy, IF(_xlpm.podminka, ROW(_xlpm.rozsah)-MIN(ROW(_xlpm.rozsah))+1),_xlpm.prvni, MIN(_xlpm.indexy),_xlpm.finalni, IF(_xlpm.prvni=1, 2, _xlpm.prvni),INDEX(_xlpm.rozsah, _xlpm.finalni))</f>
        <v>2300</v>
      </c>
      <c r="BI754" cm="1">
        <f t="array" aca="1" ref="BI754" ca="1">INDEX($J$3:$J$10001,MATCH(BH754,$J$3:$J$10004,0)-1)</f>
        <v>2200</v>
      </c>
      <c r="BJ754">
        <f t="shared" ca="1" si="203"/>
        <v>180</v>
      </c>
      <c r="BK754">
        <f t="shared" ca="1" si="203"/>
        <v>245</v>
      </c>
      <c r="BL754">
        <f t="shared" ca="1" si="199"/>
        <v>-65</v>
      </c>
      <c r="BM754">
        <f t="shared" ca="1" si="196"/>
        <v>192.03662754901785</v>
      </c>
    </row>
    <row r="755" spans="1:65" x14ac:dyDescent="0.25">
      <c r="A755" s="64">
        <v>752</v>
      </c>
      <c r="B755" s="64">
        <v>102</v>
      </c>
      <c r="C755" s="64">
        <v>48</v>
      </c>
      <c r="D755" s="18">
        <v>752</v>
      </c>
      <c r="E755" s="21">
        <f t="shared" ca="1" si="189"/>
        <v>2266.1279162061264</v>
      </c>
      <c r="F755" s="22">
        <f t="shared" ca="1" si="190"/>
        <v>96.96809014368857</v>
      </c>
      <c r="G755" s="28">
        <v>752</v>
      </c>
      <c r="H755" s="24">
        <f t="shared" ca="1" si="191"/>
        <v>2262.1322439999999</v>
      </c>
      <c r="I755" s="25">
        <f t="shared" ca="1" si="192"/>
        <v>98.214739872000024</v>
      </c>
      <c r="J755" s="155"/>
      <c r="K755" s="155"/>
      <c r="AX755">
        <f t="shared" ca="1" si="200"/>
        <v>204.61404140000008</v>
      </c>
      <c r="AY755">
        <f t="shared" ca="1" si="193"/>
        <v>220.38595859999992</v>
      </c>
      <c r="AZ755" cm="1">
        <f t="array" aca="1" ref="AZ755" ca="1">_xlfn.LET(_xlpm.rozsah, $J$3:$J$10001,_xlpm.podminka, (_xlpm.rozsah&gt;H755)*(ISNUMBER(_xlpm.rozsah)),_xlpm.indexy, IF(_xlpm.podminka, ROW(_xlpm.rozsah)-MIN(ROW(_xlpm.rozsah))+1),_xlpm.prvni, MIN(_xlpm.indexy),_xlpm.finalni, IF(_xlpm.prvni=1, 2, _xlpm.prvni),INDEX(_xlpm.rozsah, _xlpm.finalni))</f>
        <v>2300</v>
      </c>
      <c r="BA755" cm="1">
        <f t="array" aca="1" ref="BA755" ca="1">INDEX($J$3:$J$10001,MATCH(AZ755,$J$3:$J$10004,0)-1)</f>
        <v>2200</v>
      </c>
      <c r="BB755">
        <f t="shared" ca="1" si="202"/>
        <v>180</v>
      </c>
      <c r="BC755">
        <f t="shared" ca="1" si="202"/>
        <v>245</v>
      </c>
      <c r="BD755">
        <f t="shared" ca="1" si="201"/>
        <v>-65</v>
      </c>
      <c r="BE755">
        <f t="shared" ca="1" si="194"/>
        <v>204.61404140000008</v>
      </c>
      <c r="BF755">
        <f t="shared" ca="1" si="198"/>
        <v>202.01685446601783</v>
      </c>
      <c r="BG755">
        <f t="shared" ca="1" si="195"/>
        <v>222.98314553398217</v>
      </c>
      <c r="BH755" cm="1">
        <f t="array" aca="1" ref="BH755" ca="1">_xlfn.LET(_xlpm.rozsah, $J$3:$J$10001,_xlpm.podminka, (_xlpm.rozsah&gt;E755)*(ISNUMBER(_xlpm.rozsah)),_xlpm.indexy, IF(_xlpm.podminka, ROW(_xlpm.rozsah)-MIN(ROW(_xlpm.rozsah))+1),_xlpm.prvni, MIN(_xlpm.indexy),_xlpm.finalni, IF(_xlpm.prvni=1, 2, _xlpm.prvni),INDEX(_xlpm.rozsah, _xlpm.finalni))</f>
        <v>2300</v>
      </c>
      <c r="BI755" cm="1">
        <f t="array" aca="1" ref="BI755" ca="1">INDEX($J$3:$J$10001,MATCH(BH755,$J$3:$J$10004,0)-1)</f>
        <v>2200</v>
      </c>
      <c r="BJ755">
        <f t="shared" ca="1" si="203"/>
        <v>180</v>
      </c>
      <c r="BK755">
        <f t="shared" ca="1" si="203"/>
        <v>245</v>
      </c>
      <c r="BL755">
        <f t="shared" ca="1" si="199"/>
        <v>-65</v>
      </c>
      <c r="BM755">
        <f t="shared" ca="1" si="196"/>
        <v>202.01685446601783</v>
      </c>
    </row>
    <row r="756" spans="1:65" x14ac:dyDescent="0.25">
      <c r="A756" s="64">
        <v>753</v>
      </c>
      <c r="B756" s="64">
        <v>103</v>
      </c>
      <c r="C756" s="64">
        <v>49</v>
      </c>
      <c r="D756" s="18">
        <v>753</v>
      </c>
      <c r="E756" s="21">
        <f t="shared" ca="1" si="189"/>
        <v>2281.4821114630495</v>
      </c>
      <c r="F756" s="22">
        <f t="shared" ca="1" si="190"/>
        <v>94.097947499018758</v>
      </c>
      <c r="G756" s="23">
        <v>753</v>
      </c>
      <c r="H756" s="24">
        <f t="shared" ca="1" si="191"/>
        <v>2277.4472660000001</v>
      </c>
      <c r="I756" s="25">
        <f t="shared" ca="1" si="192"/>
        <v>95.383045778999943</v>
      </c>
      <c r="J756" s="155"/>
      <c r="K756" s="155"/>
      <c r="AX756">
        <f t="shared" ca="1" si="200"/>
        <v>194.65927709999991</v>
      </c>
      <c r="AY756">
        <f t="shared" ca="1" si="193"/>
        <v>230.34072290000009</v>
      </c>
      <c r="AZ756" cm="1">
        <f t="array" aca="1" ref="AZ756" ca="1">_xlfn.LET(_xlpm.rozsah, $J$3:$J$10001,_xlpm.podminka, (_xlpm.rozsah&gt;H756)*(ISNUMBER(_xlpm.rozsah)),_xlpm.indexy, IF(_xlpm.podminka, ROW(_xlpm.rozsah)-MIN(ROW(_xlpm.rozsah))+1),_xlpm.prvni, MIN(_xlpm.indexy),_xlpm.finalni, IF(_xlpm.prvni=1, 2, _xlpm.prvni),INDEX(_xlpm.rozsah, _xlpm.finalni))</f>
        <v>2300</v>
      </c>
      <c r="BA756" cm="1">
        <f t="array" aca="1" ref="BA756" ca="1">INDEX($J$3:$J$10001,MATCH(AZ756,$J$3:$J$10004,0)-1)</f>
        <v>2200</v>
      </c>
      <c r="BB756">
        <f t="shared" ca="1" si="202"/>
        <v>180</v>
      </c>
      <c r="BC756">
        <f t="shared" ca="1" si="202"/>
        <v>245</v>
      </c>
      <c r="BD756">
        <f t="shared" ca="1" si="201"/>
        <v>-65</v>
      </c>
      <c r="BE756">
        <f t="shared" ca="1" si="194"/>
        <v>194.65927709999991</v>
      </c>
      <c r="BF756">
        <f t="shared" ca="1" si="198"/>
        <v>192.03662754901785</v>
      </c>
      <c r="BG756">
        <f t="shared" ca="1" si="195"/>
        <v>232.96337245098215</v>
      </c>
      <c r="BH756" cm="1">
        <f t="array" aca="1" ref="BH756" ca="1">_xlfn.LET(_xlpm.rozsah, $J$3:$J$10001,_xlpm.podminka, (_xlpm.rozsah&gt;E756)*(ISNUMBER(_xlpm.rozsah)),_xlpm.indexy, IF(_xlpm.podminka, ROW(_xlpm.rozsah)-MIN(ROW(_xlpm.rozsah))+1),_xlpm.prvni, MIN(_xlpm.indexy),_xlpm.finalni, IF(_xlpm.prvni=1, 2, _xlpm.prvni),INDEX(_xlpm.rozsah, _xlpm.finalni))</f>
        <v>2300</v>
      </c>
      <c r="BI756" cm="1">
        <f t="array" aca="1" ref="BI756" ca="1">INDEX($J$3:$J$10001,MATCH(BH756,$J$3:$J$10004,0)-1)</f>
        <v>2200</v>
      </c>
      <c r="BJ756">
        <f t="shared" ca="1" si="203"/>
        <v>180</v>
      </c>
      <c r="BK756">
        <f t="shared" ca="1" si="203"/>
        <v>245</v>
      </c>
      <c r="BL756">
        <f t="shared" ca="1" si="199"/>
        <v>-65</v>
      </c>
      <c r="BM756">
        <f t="shared" ca="1" si="196"/>
        <v>192.03662754901785</v>
      </c>
    </row>
    <row r="757" spans="1:65" x14ac:dyDescent="0.25">
      <c r="A757" s="64">
        <v>754</v>
      </c>
      <c r="B757" s="64">
        <v>102</v>
      </c>
      <c r="C757" s="64">
        <v>48</v>
      </c>
      <c r="D757" s="18">
        <v>754</v>
      </c>
      <c r="E757" s="21">
        <f t="shared" ca="1" si="189"/>
        <v>2266.1279162061264</v>
      </c>
      <c r="F757" s="22">
        <f t="shared" ca="1" si="190"/>
        <v>96.96809014368857</v>
      </c>
      <c r="G757" s="28">
        <v>754</v>
      </c>
      <c r="H757" s="24">
        <f t="shared" ca="1" si="191"/>
        <v>2262.1322439999999</v>
      </c>
      <c r="I757" s="25">
        <f t="shared" ca="1" si="192"/>
        <v>98.214739872000024</v>
      </c>
      <c r="J757" s="155"/>
      <c r="K757" s="155"/>
      <c r="AX757">
        <f t="shared" ca="1" si="200"/>
        <v>204.61404140000008</v>
      </c>
      <c r="AY757">
        <f t="shared" ca="1" si="193"/>
        <v>220.38595859999992</v>
      </c>
      <c r="AZ757" cm="1">
        <f t="array" aca="1" ref="AZ757" ca="1">_xlfn.LET(_xlpm.rozsah, $J$3:$J$10001,_xlpm.podminka, (_xlpm.rozsah&gt;H757)*(ISNUMBER(_xlpm.rozsah)),_xlpm.indexy, IF(_xlpm.podminka, ROW(_xlpm.rozsah)-MIN(ROW(_xlpm.rozsah))+1),_xlpm.prvni, MIN(_xlpm.indexy),_xlpm.finalni, IF(_xlpm.prvni=1, 2, _xlpm.prvni),INDEX(_xlpm.rozsah, _xlpm.finalni))</f>
        <v>2300</v>
      </c>
      <c r="BA757" cm="1">
        <f t="array" aca="1" ref="BA757" ca="1">INDEX($J$3:$J$10001,MATCH(AZ757,$J$3:$J$10004,0)-1)</f>
        <v>2200</v>
      </c>
      <c r="BB757">
        <f t="shared" ca="1" si="202"/>
        <v>180</v>
      </c>
      <c r="BC757">
        <f t="shared" ca="1" si="202"/>
        <v>245</v>
      </c>
      <c r="BD757">
        <f t="shared" ca="1" si="201"/>
        <v>-65</v>
      </c>
      <c r="BE757">
        <f t="shared" ca="1" si="194"/>
        <v>204.61404140000008</v>
      </c>
      <c r="BF757">
        <f t="shared" ca="1" si="198"/>
        <v>202.01685446601783</v>
      </c>
      <c r="BG757">
        <f t="shared" ca="1" si="195"/>
        <v>222.98314553398217</v>
      </c>
      <c r="BH757" cm="1">
        <f t="array" aca="1" ref="BH757" ca="1">_xlfn.LET(_xlpm.rozsah, $J$3:$J$10001,_xlpm.podminka, (_xlpm.rozsah&gt;E757)*(ISNUMBER(_xlpm.rozsah)),_xlpm.indexy, IF(_xlpm.podminka, ROW(_xlpm.rozsah)-MIN(ROW(_xlpm.rozsah))+1),_xlpm.prvni, MIN(_xlpm.indexy),_xlpm.finalni, IF(_xlpm.prvni=1, 2, _xlpm.prvni),INDEX(_xlpm.rozsah, _xlpm.finalni))</f>
        <v>2300</v>
      </c>
      <c r="BI757" cm="1">
        <f t="array" aca="1" ref="BI757" ca="1">INDEX($J$3:$J$10001,MATCH(BH757,$J$3:$J$10004,0)-1)</f>
        <v>2200</v>
      </c>
      <c r="BJ757">
        <f t="shared" ca="1" si="203"/>
        <v>180</v>
      </c>
      <c r="BK757">
        <f t="shared" ca="1" si="203"/>
        <v>245</v>
      </c>
      <c r="BL757">
        <f t="shared" ca="1" si="199"/>
        <v>-65</v>
      </c>
      <c r="BM757">
        <f t="shared" ca="1" si="196"/>
        <v>202.01685446601783</v>
      </c>
    </row>
    <row r="758" spans="1:65" x14ac:dyDescent="0.25">
      <c r="A758" s="64">
        <v>755</v>
      </c>
      <c r="B758" s="64">
        <v>102</v>
      </c>
      <c r="C758" s="64">
        <v>46</v>
      </c>
      <c r="D758" s="18">
        <v>755</v>
      </c>
      <c r="E758" s="21">
        <f t="shared" ca="1" si="189"/>
        <v>2266.1279162061264</v>
      </c>
      <c r="F758" s="22">
        <f t="shared" ca="1" si="190"/>
        <v>92.92775305436821</v>
      </c>
      <c r="G758" s="23">
        <v>755</v>
      </c>
      <c r="H758" s="24">
        <f t="shared" ca="1" si="191"/>
        <v>2262.1322439999999</v>
      </c>
      <c r="I758" s="25">
        <f t="shared" ca="1" si="192"/>
        <v>94.122459044000038</v>
      </c>
      <c r="J758" s="155"/>
      <c r="K758" s="155"/>
      <c r="AX758">
        <f t="shared" ca="1" si="200"/>
        <v>204.61404140000008</v>
      </c>
      <c r="AY758">
        <f t="shared" ca="1" si="193"/>
        <v>220.38595859999992</v>
      </c>
      <c r="AZ758" cm="1">
        <f t="array" aca="1" ref="AZ758" ca="1">_xlfn.LET(_xlpm.rozsah, $J$3:$J$10001,_xlpm.podminka, (_xlpm.rozsah&gt;H758)*(ISNUMBER(_xlpm.rozsah)),_xlpm.indexy, IF(_xlpm.podminka, ROW(_xlpm.rozsah)-MIN(ROW(_xlpm.rozsah))+1),_xlpm.prvni, MIN(_xlpm.indexy),_xlpm.finalni, IF(_xlpm.prvni=1, 2, _xlpm.prvni),INDEX(_xlpm.rozsah, _xlpm.finalni))</f>
        <v>2300</v>
      </c>
      <c r="BA758" cm="1">
        <f t="array" aca="1" ref="BA758" ca="1">INDEX($J$3:$J$10001,MATCH(AZ758,$J$3:$J$10004,0)-1)</f>
        <v>2200</v>
      </c>
      <c r="BB758">
        <f t="shared" ca="1" si="202"/>
        <v>180</v>
      </c>
      <c r="BC758">
        <f t="shared" ca="1" si="202"/>
        <v>245</v>
      </c>
      <c r="BD758">
        <f t="shared" ca="1" si="201"/>
        <v>-65</v>
      </c>
      <c r="BE758">
        <f t="shared" ca="1" si="194"/>
        <v>204.61404140000008</v>
      </c>
      <c r="BF758">
        <f t="shared" ca="1" si="198"/>
        <v>202.01685446601783</v>
      </c>
      <c r="BG758">
        <f t="shared" ca="1" si="195"/>
        <v>222.98314553398217</v>
      </c>
      <c r="BH758" cm="1">
        <f t="array" aca="1" ref="BH758" ca="1">_xlfn.LET(_xlpm.rozsah, $J$3:$J$10001,_xlpm.podminka, (_xlpm.rozsah&gt;E758)*(ISNUMBER(_xlpm.rozsah)),_xlpm.indexy, IF(_xlpm.podminka, ROW(_xlpm.rozsah)-MIN(ROW(_xlpm.rozsah))+1),_xlpm.prvni, MIN(_xlpm.indexy),_xlpm.finalni, IF(_xlpm.prvni=1, 2, _xlpm.prvni),INDEX(_xlpm.rozsah, _xlpm.finalni))</f>
        <v>2300</v>
      </c>
      <c r="BI758" cm="1">
        <f t="array" aca="1" ref="BI758" ca="1">INDEX($J$3:$J$10001,MATCH(BH758,$J$3:$J$10004,0)-1)</f>
        <v>2200</v>
      </c>
      <c r="BJ758">
        <f t="shared" ca="1" si="203"/>
        <v>180</v>
      </c>
      <c r="BK758">
        <f t="shared" ca="1" si="203"/>
        <v>245</v>
      </c>
      <c r="BL758">
        <f t="shared" ca="1" si="199"/>
        <v>-65</v>
      </c>
      <c r="BM758">
        <f t="shared" ca="1" si="196"/>
        <v>202.01685446601783</v>
      </c>
    </row>
    <row r="759" spans="1:65" x14ac:dyDescent="0.25">
      <c r="A759" s="64">
        <v>756</v>
      </c>
      <c r="B759" s="64">
        <v>103</v>
      </c>
      <c r="C759" s="64">
        <v>47</v>
      </c>
      <c r="D759" s="18">
        <v>756</v>
      </c>
      <c r="E759" s="21">
        <f t="shared" ca="1" si="189"/>
        <v>2281.4821114630495</v>
      </c>
      <c r="F759" s="22">
        <f t="shared" ca="1" si="190"/>
        <v>90.257214948038381</v>
      </c>
      <c r="G759" s="28">
        <v>756</v>
      </c>
      <c r="H759" s="24">
        <f t="shared" ca="1" si="191"/>
        <v>2277.4472660000001</v>
      </c>
      <c r="I759" s="25">
        <f t="shared" ca="1" si="192"/>
        <v>91.489860236999959</v>
      </c>
      <c r="J759" s="155"/>
      <c r="K759" s="155"/>
      <c r="AX759">
        <f t="shared" ca="1" si="200"/>
        <v>194.65927709999991</v>
      </c>
      <c r="AY759">
        <f t="shared" ca="1" si="193"/>
        <v>230.34072290000009</v>
      </c>
      <c r="AZ759" cm="1">
        <f t="array" aca="1" ref="AZ759" ca="1">_xlfn.LET(_xlpm.rozsah, $J$3:$J$10001,_xlpm.podminka, (_xlpm.rozsah&gt;H759)*(ISNUMBER(_xlpm.rozsah)),_xlpm.indexy, IF(_xlpm.podminka, ROW(_xlpm.rozsah)-MIN(ROW(_xlpm.rozsah))+1),_xlpm.prvni, MIN(_xlpm.indexy),_xlpm.finalni, IF(_xlpm.prvni=1, 2, _xlpm.prvni),INDEX(_xlpm.rozsah, _xlpm.finalni))</f>
        <v>2300</v>
      </c>
      <c r="BA759" cm="1">
        <f t="array" aca="1" ref="BA759" ca="1">INDEX($J$3:$J$10001,MATCH(AZ759,$J$3:$J$10004,0)-1)</f>
        <v>2200</v>
      </c>
      <c r="BB759">
        <f t="shared" ca="1" si="202"/>
        <v>180</v>
      </c>
      <c r="BC759">
        <f t="shared" ca="1" si="202"/>
        <v>245</v>
      </c>
      <c r="BD759">
        <f t="shared" ca="1" si="201"/>
        <v>-65</v>
      </c>
      <c r="BE759">
        <f t="shared" ca="1" si="194"/>
        <v>194.65927709999991</v>
      </c>
      <c r="BF759">
        <f t="shared" ca="1" si="198"/>
        <v>192.03662754901785</v>
      </c>
      <c r="BG759">
        <f t="shared" ca="1" si="195"/>
        <v>232.96337245098215</v>
      </c>
      <c r="BH759" cm="1">
        <f t="array" aca="1" ref="BH759" ca="1">_xlfn.LET(_xlpm.rozsah, $J$3:$J$10001,_xlpm.podminka, (_xlpm.rozsah&gt;E759)*(ISNUMBER(_xlpm.rozsah)),_xlpm.indexy, IF(_xlpm.podminka, ROW(_xlpm.rozsah)-MIN(ROW(_xlpm.rozsah))+1),_xlpm.prvni, MIN(_xlpm.indexy),_xlpm.finalni, IF(_xlpm.prvni=1, 2, _xlpm.prvni),INDEX(_xlpm.rozsah, _xlpm.finalni))</f>
        <v>2300</v>
      </c>
      <c r="BI759" cm="1">
        <f t="array" aca="1" ref="BI759" ca="1">INDEX($J$3:$J$10001,MATCH(BH759,$J$3:$J$10004,0)-1)</f>
        <v>2200</v>
      </c>
      <c r="BJ759">
        <f t="shared" ca="1" si="203"/>
        <v>180</v>
      </c>
      <c r="BK759">
        <f t="shared" ca="1" si="203"/>
        <v>245</v>
      </c>
      <c r="BL759">
        <f t="shared" ca="1" si="199"/>
        <v>-65</v>
      </c>
      <c r="BM759">
        <f t="shared" ca="1" si="196"/>
        <v>192.03662754901785</v>
      </c>
    </row>
    <row r="760" spans="1:65" x14ac:dyDescent="0.25">
      <c r="A760" s="64">
        <v>757</v>
      </c>
      <c r="B760" s="64">
        <v>102</v>
      </c>
      <c r="C760" s="64">
        <v>49</v>
      </c>
      <c r="D760" s="18">
        <v>757</v>
      </c>
      <c r="E760" s="21">
        <f t="shared" ca="1" si="189"/>
        <v>2266.1279162061264</v>
      </c>
      <c r="F760" s="22">
        <f t="shared" ca="1" si="190"/>
        <v>98.988258688348736</v>
      </c>
      <c r="G760" s="23">
        <v>757</v>
      </c>
      <c r="H760" s="24">
        <f t="shared" ca="1" si="191"/>
        <v>2262.1322439999999</v>
      </c>
      <c r="I760" s="25">
        <f t="shared" ca="1" si="192"/>
        <v>100.26088028600003</v>
      </c>
      <c r="J760" s="155"/>
      <c r="K760" s="155"/>
      <c r="AX760">
        <f t="shared" ca="1" si="200"/>
        <v>204.61404140000008</v>
      </c>
      <c r="AY760">
        <f t="shared" ca="1" si="193"/>
        <v>220.38595859999992</v>
      </c>
      <c r="AZ760" cm="1">
        <f t="array" aca="1" ref="AZ760" ca="1">_xlfn.LET(_xlpm.rozsah, $J$3:$J$10001,_xlpm.podminka, (_xlpm.rozsah&gt;H760)*(ISNUMBER(_xlpm.rozsah)),_xlpm.indexy, IF(_xlpm.podminka, ROW(_xlpm.rozsah)-MIN(ROW(_xlpm.rozsah))+1),_xlpm.prvni, MIN(_xlpm.indexy),_xlpm.finalni, IF(_xlpm.prvni=1, 2, _xlpm.prvni),INDEX(_xlpm.rozsah, _xlpm.finalni))</f>
        <v>2300</v>
      </c>
      <c r="BA760" cm="1">
        <f t="array" aca="1" ref="BA760" ca="1">INDEX($J$3:$J$10001,MATCH(AZ760,$J$3:$J$10004,0)-1)</f>
        <v>2200</v>
      </c>
      <c r="BB760">
        <f t="shared" ca="1" si="202"/>
        <v>180</v>
      </c>
      <c r="BC760">
        <f t="shared" ca="1" si="202"/>
        <v>245</v>
      </c>
      <c r="BD760">
        <f t="shared" ca="1" si="201"/>
        <v>-65</v>
      </c>
      <c r="BE760">
        <f t="shared" ca="1" si="194"/>
        <v>204.61404140000008</v>
      </c>
      <c r="BF760">
        <f t="shared" ca="1" si="198"/>
        <v>202.01685446601783</v>
      </c>
      <c r="BG760">
        <f t="shared" ca="1" si="195"/>
        <v>222.98314553398217</v>
      </c>
      <c r="BH760" cm="1">
        <f t="array" aca="1" ref="BH760" ca="1">_xlfn.LET(_xlpm.rozsah, $J$3:$J$10001,_xlpm.podminka, (_xlpm.rozsah&gt;E760)*(ISNUMBER(_xlpm.rozsah)),_xlpm.indexy, IF(_xlpm.podminka, ROW(_xlpm.rozsah)-MIN(ROW(_xlpm.rozsah))+1),_xlpm.prvni, MIN(_xlpm.indexy),_xlpm.finalni, IF(_xlpm.prvni=1, 2, _xlpm.prvni),INDEX(_xlpm.rozsah, _xlpm.finalni))</f>
        <v>2300</v>
      </c>
      <c r="BI760" cm="1">
        <f t="array" aca="1" ref="BI760" ca="1">INDEX($J$3:$J$10001,MATCH(BH760,$J$3:$J$10004,0)-1)</f>
        <v>2200</v>
      </c>
      <c r="BJ760">
        <f t="shared" ca="1" si="203"/>
        <v>180</v>
      </c>
      <c r="BK760">
        <f t="shared" ca="1" si="203"/>
        <v>245</v>
      </c>
      <c r="BL760">
        <f t="shared" ca="1" si="199"/>
        <v>-65</v>
      </c>
      <c r="BM760">
        <f t="shared" ca="1" si="196"/>
        <v>202.01685446601783</v>
      </c>
    </row>
    <row r="761" spans="1:65" x14ac:dyDescent="0.25">
      <c r="A761" s="64">
        <v>758</v>
      </c>
      <c r="B761" s="64">
        <v>102</v>
      </c>
      <c r="C761" s="64">
        <v>42</v>
      </c>
      <c r="D761" s="18">
        <v>758</v>
      </c>
      <c r="E761" s="21">
        <f t="shared" ca="1" si="189"/>
        <v>2266.1279162061264</v>
      </c>
      <c r="F761" s="22">
        <f t="shared" ca="1" si="190"/>
        <v>84.84707887572749</v>
      </c>
      <c r="G761" s="28">
        <v>758</v>
      </c>
      <c r="H761" s="24">
        <f t="shared" ca="1" si="191"/>
        <v>2262.1322439999999</v>
      </c>
      <c r="I761" s="25">
        <f t="shared" ca="1" si="192"/>
        <v>85.937897388000039</v>
      </c>
      <c r="J761" s="155"/>
      <c r="K761" s="155"/>
      <c r="AX761">
        <f t="shared" ca="1" si="200"/>
        <v>204.61404140000008</v>
      </c>
      <c r="AY761">
        <f t="shared" ca="1" si="193"/>
        <v>220.38595859999992</v>
      </c>
      <c r="AZ761" cm="1">
        <f t="array" aca="1" ref="AZ761" ca="1">_xlfn.LET(_xlpm.rozsah, $J$3:$J$10001,_xlpm.podminka, (_xlpm.rozsah&gt;H761)*(ISNUMBER(_xlpm.rozsah)),_xlpm.indexy, IF(_xlpm.podminka, ROW(_xlpm.rozsah)-MIN(ROW(_xlpm.rozsah))+1),_xlpm.prvni, MIN(_xlpm.indexy),_xlpm.finalni, IF(_xlpm.prvni=1, 2, _xlpm.prvni),INDEX(_xlpm.rozsah, _xlpm.finalni))</f>
        <v>2300</v>
      </c>
      <c r="BA761" cm="1">
        <f t="array" aca="1" ref="BA761" ca="1">INDEX($J$3:$J$10001,MATCH(AZ761,$J$3:$J$10004,0)-1)</f>
        <v>2200</v>
      </c>
      <c r="BB761">
        <f t="shared" ca="1" si="202"/>
        <v>180</v>
      </c>
      <c r="BC761">
        <f t="shared" ca="1" si="202"/>
        <v>245</v>
      </c>
      <c r="BD761">
        <f t="shared" ca="1" si="201"/>
        <v>-65</v>
      </c>
      <c r="BE761">
        <f t="shared" ca="1" si="194"/>
        <v>204.61404140000008</v>
      </c>
      <c r="BF761">
        <f t="shared" ca="1" si="198"/>
        <v>202.01685446601783</v>
      </c>
      <c r="BG761">
        <f t="shared" ca="1" si="195"/>
        <v>222.98314553398217</v>
      </c>
      <c r="BH761" cm="1">
        <f t="array" aca="1" ref="BH761" ca="1">_xlfn.LET(_xlpm.rozsah, $J$3:$J$10001,_xlpm.podminka, (_xlpm.rozsah&gt;E761)*(ISNUMBER(_xlpm.rozsah)),_xlpm.indexy, IF(_xlpm.podminka, ROW(_xlpm.rozsah)-MIN(ROW(_xlpm.rozsah))+1),_xlpm.prvni, MIN(_xlpm.indexy),_xlpm.finalni, IF(_xlpm.prvni=1, 2, _xlpm.prvni),INDEX(_xlpm.rozsah, _xlpm.finalni))</f>
        <v>2300</v>
      </c>
      <c r="BI761" cm="1">
        <f t="array" aca="1" ref="BI761" ca="1">INDEX($J$3:$J$10001,MATCH(BH761,$J$3:$J$10004,0)-1)</f>
        <v>2200</v>
      </c>
      <c r="BJ761">
        <f t="shared" ca="1" si="203"/>
        <v>180</v>
      </c>
      <c r="BK761">
        <f t="shared" ca="1" si="203"/>
        <v>245</v>
      </c>
      <c r="BL761">
        <f t="shared" ca="1" si="199"/>
        <v>-65</v>
      </c>
      <c r="BM761">
        <f t="shared" ca="1" si="196"/>
        <v>202.01685446601783</v>
      </c>
    </row>
    <row r="762" spans="1:65" x14ac:dyDescent="0.25">
      <c r="A762" s="64">
        <v>759</v>
      </c>
      <c r="B762" s="64">
        <v>102</v>
      </c>
      <c r="C762" s="64">
        <v>52</v>
      </c>
      <c r="D762" s="18">
        <v>759</v>
      </c>
      <c r="E762" s="21">
        <f t="shared" ca="1" si="189"/>
        <v>2266.1279162061264</v>
      </c>
      <c r="F762" s="22">
        <f t="shared" ca="1" si="190"/>
        <v>105.04876432232928</v>
      </c>
      <c r="G762" s="23">
        <v>759</v>
      </c>
      <c r="H762" s="24">
        <f t="shared" ca="1" si="191"/>
        <v>2262.1322439999999</v>
      </c>
      <c r="I762" s="25">
        <f t="shared" ca="1" si="192"/>
        <v>106.39930152800004</v>
      </c>
      <c r="J762" s="155"/>
      <c r="K762" s="155"/>
      <c r="AX762">
        <f t="shared" ca="1" si="200"/>
        <v>204.61404140000008</v>
      </c>
      <c r="AY762">
        <f t="shared" ca="1" si="193"/>
        <v>220.38595859999992</v>
      </c>
      <c r="AZ762" cm="1">
        <f t="array" aca="1" ref="AZ762" ca="1">_xlfn.LET(_xlpm.rozsah, $J$3:$J$10001,_xlpm.podminka, (_xlpm.rozsah&gt;H762)*(ISNUMBER(_xlpm.rozsah)),_xlpm.indexy, IF(_xlpm.podminka, ROW(_xlpm.rozsah)-MIN(ROW(_xlpm.rozsah))+1),_xlpm.prvni, MIN(_xlpm.indexy),_xlpm.finalni, IF(_xlpm.prvni=1, 2, _xlpm.prvni),INDEX(_xlpm.rozsah, _xlpm.finalni))</f>
        <v>2300</v>
      </c>
      <c r="BA762" cm="1">
        <f t="array" aca="1" ref="BA762" ca="1">INDEX($J$3:$J$10001,MATCH(AZ762,$J$3:$J$10004,0)-1)</f>
        <v>2200</v>
      </c>
      <c r="BB762">
        <f t="shared" ca="1" si="202"/>
        <v>180</v>
      </c>
      <c r="BC762">
        <f t="shared" ca="1" si="202"/>
        <v>245</v>
      </c>
      <c r="BD762">
        <f t="shared" ca="1" si="201"/>
        <v>-65</v>
      </c>
      <c r="BE762">
        <f t="shared" ca="1" si="194"/>
        <v>204.61404140000008</v>
      </c>
      <c r="BF762">
        <f t="shared" ca="1" si="198"/>
        <v>202.01685446601783</v>
      </c>
      <c r="BG762">
        <f t="shared" ca="1" si="195"/>
        <v>222.98314553398217</v>
      </c>
      <c r="BH762" cm="1">
        <f t="array" aca="1" ref="BH762" ca="1">_xlfn.LET(_xlpm.rozsah, $J$3:$J$10001,_xlpm.podminka, (_xlpm.rozsah&gt;E762)*(ISNUMBER(_xlpm.rozsah)),_xlpm.indexy, IF(_xlpm.podminka, ROW(_xlpm.rozsah)-MIN(ROW(_xlpm.rozsah))+1),_xlpm.prvni, MIN(_xlpm.indexy),_xlpm.finalni, IF(_xlpm.prvni=1, 2, _xlpm.prvni),INDEX(_xlpm.rozsah, _xlpm.finalni))</f>
        <v>2300</v>
      </c>
      <c r="BI762" cm="1">
        <f t="array" aca="1" ref="BI762" ca="1">INDEX($J$3:$J$10001,MATCH(BH762,$J$3:$J$10004,0)-1)</f>
        <v>2200</v>
      </c>
      <c r="BJ762">
        <f t="shared" ca="1" si="203"/>
        <v>180</v>
      </c>
      <c r="BK762">
        <f t="shared" ca="1" si="203"/>
        <v>245</v>
      </c>
      <c r="BL762">
        <f t="shared" ca="1" si="199"/>
        <v>-65</v>
      </c>
      <c r="BM762">
        <f t="shared" ca="1" si="196"/>
        <v>202.01685446601783</v>
      </c>
    </row>
    <row r="763" spans="1:65" x14ac:dyDescent="0.25">
      <c r="A763" s="64">
        <v>760</v>
      </c>
      <c r="B763" s="64">
        <v>102</v>
      </c>
      <c r="C763" s="64">
        <v>57</v>
      </c>
      <c r="D763" s="18">
        <v>760</v>
      </c>
      <c r="E763" s="21">
        <f t="shared" ca="1" si="189"/>
        <v>2266.1279162061264</v>
      </c>
      <c r="F763" s="22">
        <f t="shared" ca="1" si="190"/>
        <v>115.14960704563016</v>
      </c>
      <c r="G763" s="28">
        <v>760</v>
      </c>
      <c r="H763" s="24">
        <f t="shared" ca="1" si="191"/>
        <v>2262.1322439999999</v>
      </c>
      <c r="I763" s="25">
        <f t="shared" ca="1" si="192"/>
        <v>116.63000359800004</v>
      </c>
      <c r="J763" s="155"/>
      <c r="K763" s="155"/>
      <c r="AX763">
        <f t="shared" ca="1" si="200"/>
        <v>204.61404140000008</v>
      </c>
      <c r="AY763">
        <f t="shared" ca="1" si="193"/>
        <v>220.38595859999992</v>
      </c>
      <c r="AZ763" cm="1">
        <f t="array" aca="1" ref="AZ763" ca="1">_xlfn.LET(_xlpm.rozsah, $J$3:$J$10001,_xlpm.podminka, (_xlpm.rozsah&gt;H763)*(ISNUMBER(_xlpm.rozsah)),_xlpm.indexy, IF(_xlpm.podminka, ROW(_xlpm.rozsah)-MIN(ROW(_xlpm.rozsah))+1),_xlpm.prvni, MIN(_xlpm.indexy),_xlpm.finalni, IF(_xlpm.prvni=1, 2, _xlpm.prvni),INDEX(_xlpm.rozsah, _xlpm.finalni))</f>
        <v>2300</v>
      </c>
      <c r="BA763" cm="1">
        <f t="array" aca="1" ref="BA763" ca="1">INDEX($J$3:$J$10001,MATCH(AZ763,$J$3:$J$10004,0)-1)</f>
        <v>2200</v>
      </c>
      <c r="BB763">
        <f t="shared" ca="1" si="202"/>
        <v>180</v>
      </c>
      <c r="BC763">
        <f t="shared" ca="1" si="202"/>
        <v>245</v>
      </c>
      <c r="BD763">
        <f t="shared" ca="1" si="201"/>
        <v>-65</v>
      </c>
      <c r="BE763">
        <f t="shared" ca="1" si="194"/>
        <v>204.61404140000008</v>
      </c>
      <c r="BF763">
        <f t="shared" ca="1" si="198"/>
        <v>202.01685446601783</v>
      </c>
      <c r="BG763">
        <f t="shared" ca="1" si="195"/>
        <v>222.98314553398217</v>
      </c>
      <c r="BH763" cm="1">
        <f t="array" aca="1" ref="BH763" ca="1">_xlfn.LET(_xlpm.rozsah, $J$3:$J$10001,_xlpm.podminka, (_xlpm.rozsah&gt;E763)*(ISNUMBER(_xlpm.rozsah)),_xlpm.indexy, IF(_xlpm.podminka, ROW(_xlpm.rozsah)-MIN(ROW(_xlpm.rozsah))+1),_xlpm.prvni, MIN(_xlpm.indexy),_xlpm.finalni, IF(_xlpm.prvni=1, 2, _xlpm.prvni),INDEX(_xlpm.rozsah, _xlpm.finalni))</f>
        <v>2300</v>
      </c>
      <c r="BI763" cm="1">
        <f t="array" aca="1" ref="BI763" ca="1">INDEX($J$3:$J$10001,MATCH(BH763,$J$3:$J$10004,0)-1)</f>
        <v>2200</v>
      </c>
      <c r="BJ763">
        <f t="shared" ca="1" si="203"/>
        <v>180</v>
      </c>
      <c r="BK763">
        <f t="shared" ca="1" si="203"/>
        <v>245</v>
      </c>
      <c r="BL763">
        <f t="shared" ca="1" si="199"/>
        <v>-65</v>
      </c>
      <c r="BM763">
        <f t="shared" ca="1" si="196"/>
        <v>202.01685446601783</v>
      </c>
    </row>
    <row r="764" spans="1:65" x14ac:dyDescent="0.25">
      <c r="A764" s="64">
        <v>761</v>
      </c>
      <c r="B764" s="64">
        <v>102</v>
      </c>
      <c r="C764" s="64">
        <v>55</v>
      </c>
      <c r="D764" s="18">
        <v>761</v>
      </c>
      <c r="E764" s="21">
        <f t="shared" ca="1" si="189"/>
        <v>2266.1279162061264</v>
      </c>
      <c r="F764" s="22">
        <f t="shared" ca="1" si="190"/>
        <v>111.1092699563098</v>
      </c>
      <c r="G764" s="23">
        <v>761</v>
      </c>
      <c r="H764" s="24">
        <f t="shared" ca="1" si="191"/>
        <v>2262.1322439999999</v>
      </c>
      <c r="I764" s="25">
        <f t="shared" ca="1" si="192"/>
        <v>112.53772277000003</v>
      </c>
      <c r="J764" s="155"/>
      <c r="K764" s="155"/>
      <c r="AX764">
        <f t="shared" ca="1" si="200"/>
        <v>204.61404140000008</v>
      </c>
      <c r="AY764">
        <f t="shared" ca="1" si="193"/>
        <v>220.38595859999992</v>
      </c>
      <c r="AZ764" cm="1">
        <f t="array" aca="1" ref="AZ764" ca="1">_xlfn.LET(_xlpm.rozsah, $J$3:$J$10001,_xlpm.podminka, (_xlpm.rozsah&gt;H764)*(ISNUMBER(_xlpm.rozsah)),_xlpm.indexy, IF(_xlpm.podminka, ROW(_xlpm.rozsah)-MIN(ROW(_xlpm.rozsah))+1),_xlpm.prvni, MIN(_xlpm.indexy),_xlpm.finalni, IF(_xlpm.prvni=1, 2, _xlpm.prvni),INDEX(_xlpm.rozsah, _xlpm.finalni))</f>
        <v>2300</v>
      </c>
      <c r="BA764" cm="1">
        <f t="array" aca="1" ref="BA764" ca="1">INDEX($J$3:$J$10001,MATCH(AZ764,$J$3:$J$10004,0)-1)</f>
        <v>2200</v>
      </c>
      <c r="BB764">
        <f t="shared" ca="1" si="202"/>
        <v>180</v>
      </c>
      <c r="BC764">
        <f t="shared" ca="1" si="202"/>
        <v>245</v>
      </c>
      <c r="BD764">
        <f t="shared" ca="1" si="201"/>
        <v>-65</v>
      </c>
      <c r="BE764">
        <f t="shared" ca="1" si="194"/>
        <v>204.61404140000008</v>
      </c>
      <c r="BF764">
        <f t="shared" ca="1" si="198"/>
        <v>202.01685446601783</v>
      </c>
      <c r="BG764">
        <f t="shared" ca="1" si="195"/>
        <v>222.98314553398217</v>
      </c>
      <c r="BH764" cm="1">
        <f t="array" aca="1" ref="BH764" ca="1">_xlfn.LET(_xlpm.rozsah, $J$3:$J$10001,_xlpm.podminka, (_xlpm.rozsah&gt;E764)*(ISNUMBER(_xlpm.rozsah)),_xlpm.indexy, IF(_xlpm.podminka, ROW(_xlpm.rozsah)-MIN(ROW(_xlpm.rozsah))+1),_xlpm.prvni, MIN(_xlpm.indexy),_xlpm.finalni, IF(_xlpm.prvni=1, 2, _xlpm.prvni),INDEX(_xlpm.rozsah, _xlpm.finalni))</f>
        <v>2300</v>
      </c>
      <c r="BI764" cm="1">
        <f t="array" aca="1" ref="BI764" ca="1">INDEX($J$3:$J$10001,MATCH(BH764,$J$3:$J$10004,0)-1)</f>
        <v>2200</v>
      </c>
      <c r="BJ764">
        <f t="shared" ca="1" si="203"/>
        <v>180</v>
      </c>
      <c r="BK764">
        <f t="shared" ca="1" si="203"/>
        <v>245</v>
      </c>
      <c r="BL764">
        <f t="shared" ca="1" si="199"/>
        <v>-65</v>
      </c>
      <c r="BM764">
        <f t="shared" ca="1" si="196"/>
        <v>202.01685446601783</v>
      </c>
    </row>
    <row r="765" spans="1:65" x14ac:dyDescent="0.25">
      <c r="A765" s="64">
        <v>762</v>
      </c>
      <c r="B765" s="64">
        <v>102</v>
      </c>
      <c r="C765" s="64">
        <v>61</v>
      </c>
      <c r="D765" s="18">
        <v>762</v>
      </c>
      <c r="E765" s="21">
        <f t="shared" ca="1" si="189"/>
        <v>2266.1279162061264</v>
      </c>
      <c r="F765" s="22">
        <f t="shared" ca="1" si="190"/>
        <v>123.23028122427087</v>
      </c>
      <c r="G765" s="28">
        <v>762</v>
      </c>
      <c r="H765" s="24">
        <f t="shared" ca="1" si="191"/>
        <v>2262.1322439999999</v>
      </c>
      <c r="I765" s="25">
        <f t="shared" ca="1" si="192"/>
        <v>124.81456525400004</v>
      </c>
      <c r="J765" s="155"/>
      <c r="K765" s="155"/>
      <c r="AX765">
        <f t="shared" ca="1" si="200"/>
        <v>204.61404140000008</v>
      </c>
      <c r="AY765">
        <f t="shared" ca="1" si="193"/>
        <v>220.38595859999992</v>
      </c>
      <c r="AZ765" cm="1">
        <f t="array" aca="1" ref="AZ765" ca="1">_xlfn.LET(_xlpm.rozsah, $J$3:$J$10001,_xlpm.podminka, (_xlpm.rozsah&gt;H765)*(ISNUMBER(_xlpm.rozsah)),_xlpm.indexy, IF(_xlpm.podminka, ROW(_xlpm.rozsah)-MIN(ROW(_xlpm.rozsah))+1),_xlpm.prvni, MIN(_xlpm.indexy),_xlpm.finalni, IF(_xlpm.prvni=1, 2, _xlpm.prvni),INDEX(_xlpm.rozsah, _xlpm.finalni))</f>
        <v>2300</v>
      </c>
      <c r="BA765" cm="1">
        <f t="array" aca="1" ref="BA765" ca="1">INDEX($J$3:$J$10001,MATCH(AZ765,$J$3:$J$10004,0)-1)</f>
        <v>2200</v>
      </c>
      <c r="BB765">
        <f t="shared" ca="1" si="202"/>
        <v>180</v>
      </c>
      <c r="BC765">
        <f t="shared" ca="1" si="202"/>
        <v>245</v>
      </c>
      <c r="BD765">
        <f t="shared" ca="1" si="201"/>
        <v>-65</v>
      </c>
      <c r="BE765">
        <f t="shared" ca="1" si="194"/>
        <v>204.61404140000008</v>
      </c>
      <c r="BF765">
        <f t="shared" ca="1" si="198"/>
        <v>202.01685446601783</v>
      </c>
      <c r="BG765">
        <f t="shared" ca="1" si="195"/>
        <v>222.98314553398217</v>
      </c>
      <c r="BH765" cm="1">
        <f t="array" aca="1" ref="BH765" ca="1">_xlfn.LET(_xlpm.rozsah, $J$3:$J$10001,_xlpm.podminka, (_xlpm.rozsah&gt;E765)*(ISNUMBER(_xlpm.rozsah)),_xlpm.indexy, IF(_xlpm.podminka, ROW(_xlpm.rozsah)-MIN(ROW(_xlpm.rozsah))+1),_xlpm.prvni, MIN(_xlpm.indexy),_xlpm.finalni, IF(_xlpm.prvni=1, 2, _xlpm.prvni),INDEX(_xlpm.rozsah, _xlpm.finalni))</f>
        <v>2300</v>
      </c>
      <c r="BI765" cm="1">
        <f t="array" aca="1" ref="BI765" ca="1">INDEX($J$3:$J$10001,MATCH(BH765,$J$3:$J$10004,0)-1)</f>
        <v>2200</v>
      </c>
      <c r="BJ765">
        <f t="shared" ca="1" si="203"/>
        <v>180</v>
      </c>
      <c r="BK765">
        <f t="shared" ca="1" si="203"/>
        <v>245</v>
      </c>
      <c r="BL765">
        <f t="shared" ca="1" si="199"/>
        <v>-65</v>
      </c>
      <c r="BM765">
        <f t="shared" ca="1" si="196"/>
        <v>202.01685446601783</v>
      </c>
    </row>
    <row r="766" spans="1:65" x14ac:dyDescent="0.25">
      <c r="A766" s="64">
        <v>763</v>
      </c>
      <c r="B766" s="64">
        <v>102</v>
      </c>
      <c r="C766" s="64">
        <v>61</v>
      </c>
      <c r="D766" s="18">
        <v>763</v>
      </c>
      <c r="E766" s="21">
        <f t="shared" ca="1" si="189"/>
        <v>2266.1279162061264</v>
      </c>
      <c r="F766" s="22">
        <f t="shared" ca="1" si="190"/>
        <v>123.23028122427087</v>
      </c>
      <c r="G766" s="23">
        <v>763</v>
      </c>
      <c r="H766" s="24">
        <f t="shared" ca="1" si="191"/>
        <v>2262.1322439999999</v>
      </c>
      <c r="I766" s="25">
        <f t="shared" ca="1" si="192"/>
        <v>124.81456525400004</v>
      </c>
      <c r="J766" s="155"/>
      <c r="K766" s="155"/>
      <c r="AX766">
        <f t="shared" ca="1" si="200"/>
        <v>204.61404140000008</v>
      </c>
      <c r="AY766">
        <f t="shared" ca="1" si="193"/>
        <v>220.38595859999992</v>
      </c>
      <c r="AZ766" cm="1">
        <f t="array" aca="1" ref="AZ766" ca="1">_xlfn.LET(_xlpm.rozsah, $J$3:$J$10001,_xlpm.podminka, (_xlpm.rozsah&gt;H766)*(ISNUMBER(_xlpm.rozsah)),_xlpm.indexy, IF(_xlpm.podminka, ROW(_xlpm.rozsah)-MIN(ROW(_xlpm.rozsah))+1),_xlpm.prvni, MIN(_xlpm.indexy),_xlpm.finalni, IF(_xlpm.prvni=1, 2, _xlpm.prvni),INDEX(_xlpm.rozsah, _xlpm.finalni))</f>
        <v>2300</v>
      </c>
      <c r="BA766" cm="1">
        <f t="array" aca="1" ref="BA766" ca="1">INDEX($J$3:$J$10001,MATCH(AZ766,$J$3:$J$10004,0)-1)</f>
        <v>2200</v>
      </c>
      <c r="BB766">
        <f t="shared" ca="1" si="202"/>
        <v>180</v>
      </c>
      <c r="BC766">
        <f t="shared" ca="1" si="202"/>
        <v>245</v>
      </c>
      <c r="BD766">
        <f t="shared" ca="1" si="201"/>
        <v>-65</v>
      </c>
      <c r="BE766">
        <f t="shared" ca="1" si="194"/>
        <v>204.61404140000008</v>
      </c>
      <c r="BF766">
        <f t="shared" ca="1" si="198"/>
        <v>202.01685446601783</v>
      </c>
      <c r="BG766">
        <f t="shared" ca="1" si="195"/>
        <v>222.98314553398217</v>
      </c>
      <c r="BH766" cm="1">
        <f t="array" aca="1" ref="BH766" ca="1">_xlfn.LET(_xlpm.rozsah, $J$3:$J$10001,_xlpm.podminka, (_xlpm.rozsah&gt;E766)*(ISNUMBER(_xlpm.rozsah)),_xlpm.indexy, IF(_xlpm.podminka, ROW(_xlpm.rozsah)-MIN(ROW(_xlpm.rozsah))+1),_xlpm.prvni, MIN(_xlpm.indexy),_xlpm.finalni, IF(_xlpm.prvni=1, 2, _xlpm.prvni),INDEX(_xlpm.rozsah, _xlpm.finalni))</f>
        <v>2300</v>
      </c>
      <c r="BI766" cm="1">
        <f t="array" aca="1" ref="BI766" ca="1">INDEX($J$3:$J$10001,MATCH(BH766,$J$3:$J$10004,0)-1)</f>
        <v>2200</v>
      </c>
      <c r="BJ766">
        <f t="shared" ca="1" si="203"/>
        <v>180</v>
      </c>
      <c r="BK766">
        <f t="shared" ca="1" si="203"/>
        <v>245</v>
      </c>
      <c r="BL766">
        <f t="shared" ca="1" si="199"/>
        <v>-65</v>
      </c>
      <c r="BM766">
        <f t="shared" ca="1" si="196"/>
        <v>202.01685446601783</v>
      </c>
    </row>
    <row r="767" spans="1:65" x14ac:dyDescent="0.25">
      <c r="A767" s="64">
        <v>764</v>
      </c>
      <c r="B767" s="64">
        <v>102</v>
      </c>
      <c r="C767" s="64">
        <v>58</v>
      </c>
      <c r="D767" s="18">
        <v>764</v>
      </c>
      <c r="E767" s="21">
        <f t="shared" ca="1" si="189"/>
        <v>2266.1279162061264</v>
      </c>
      <c r="F767" s="22">
        <f t="shared" ca="1" si="190"/>
        <v>117.16977559029034</v>
      </c>
      <c r="G767" s="28">
        <v>764</v>
      </c>
      <c r="H767" s="24">
        <f t="shared" ca="1" si="191"/>
        <v>2262.1322439999999</v>
      </c>
      <c r="I767" s="25">
        <f t="shared" ca="1" si="192"/>
        <v>118.67614401200004</v>
      </c>
      <c r="J767" s="155"/>
      <c r="K767" s="155"/>
      <c r="AX767">
        <f t="shared" ca="1" si="200"/>
        <v>204.61404140000008</v>
      </c>
      <c r="AY767">
        <f t="shared" ca="1" si="193"/>
        <v>220.38595859999992</v>
      </c>
      <c r="AZ767" cm="1">
        <f t="array" aca="1" ref="AZ767" ca="1">_xlfn.LET(_xlpm.rozsah, $J$3:$J$10001,_xlpm.podminka, (_xlpm.rozsah&gt;H767)*(ISNUMBER(_xlpm.rozsah)),_xlpm.indexy, IF(_xlpm.podminka, ROW(_xlpm.rozsah)-MIN(ROW(_xlpm.rozsah))+1),_xlpm.prvni, MIN(_xlpm.indexy),_xlpm.finalni, IF(_xlpm.prvni=1, 2, _xlpm.prvni),INDEX(_xlpm.rozsah, _xlpm.finalni))</f>
        <v>2300</v>
      </c>
      <c r="BA767" cm="1">
        <f t="array" aca="1" ref="BA767" ca="1">INDEX($J$3:$J$10001,MATCH(AZ767,$J$3:$J$10004,0)-1)</f>
        <v>2200</v>
      </c>
      <c r="BB767">
        <f t="shared" ca="1" si="202"/>
        <v>180</v>
      </c>
      <c r="BC767">
        <f t="shared" ca="1" si="202"/>
        <v>245</v>
      </c>
      <c r="BD767">
        <f t="shared" ca="1" si="201"/>
        <v>-65</v>
      </c>
      <c r="BE767">
        <f t="shared" ca="1" si="194"/>
        <v>204.61404140000008</v>
      </c>
      <c r="BF767">
        <f t="shared" ca="1" si="198"/>
        <v>202.01685446601783</v>
      </c>
      <c r="BG767">
        <f t="shared" ca="1" si="195"/>
        <v>222.98314553398217</v>
      </c>
      <c r="BH767" cm="1">
        <f t="array" aca="1" ref="BH767" ca="1">_xlfn.LET(_xlpm.rozsah, $J$3:$J$10001,_xlpm.podminka, (_xlpm.rozsah&gt;E767)*(ISNUMBER(_xlpm.rozsah)),_xlpm.indexy, IF(_xlpm.podminka, ROW(_xlpm.rozsah)-MIN(ROW(_xlpm.rozsah))+1),_xlpm.prvni, MIN(_xlpm.indexy),_xlpm.finalni, IF(_xlpm.prvni=1, 2, _xlpm.prvni),INDEX(_xlpm.rozsah, _xlpm.finalni))</f>
        <v>2300</v>
      </c>
      <c r="BI767" cm="1">
        <f t="array" aca="1" ref="BI767" ca="1">INDEX($J$3:$J$10001,MATCH(BH767,$J$3:$J$10004,0)-1)</f>
        <v>2200</v>
      </c>
      <c r="BJ767">
        <f t="shared" ca="1" si="203"/>
        <v>180</v>
      </c>
      <c r="BK767">
        <f t="shared" ca="1" si="203"/>
        <v>245</v>
      </c>
      <c r="BL767">
        <f t="shared" ca="1" si="199"/>
        <v>-65</v>
      </c>
      <c r="BM767">
        <f t="shared" ca="1" si="196"/>
        <v>202.01685446601783</v>
      </c>
    </row>
    <row r="768" spans="1:65" x14ac:dyDescent="0.25">
      <c r="A768" s="64">
        <v>765</v>
      </c>
      <c r="B768" s="64">
        <v>103</v>
      </c>
      <c r="C768" s="64">
        <v>58</v>
      </c>
      <c r="D768" s="18">
        <v>765</v>
      </c>
      <c r="E768" s="21">
        <f t="shared" ca="1" si="189"/>
        <v>2281.4821114630495</v>
      </c>
      <c r="F768" s="22">
        <f t="shared" ca="1" si="190"/>
        <v>111.38124397843036</v>
      </c>
      <c r="G768" s="23">
        <v>765</v>
      </c>
      <c r="H768" s="24">
        <f t="shared" ca="1" si="191"/>
        <v>2277.4472660000001</v>
      </c>
      <c r="I768" s="25">
        <f t="shared" ca="1" si="192"/>
        <v>112.90238071799995</v>
      </c>
      <c r="J768" s="155"/>
      <c r="K768" s="155"/>
      <c r="AX768">
        <f t="shared" ca="1" si="200"/>
        <v>194.65927709999991</v>
      </c>
      <c r="AY768">
        <f t="shared" ca="1" si="193"/>
        <v>230.34072290000009</v>
      </c>
      <c r="AZ768" cm="1">
        <f t="array" aca="1" ref="AZ768" ca="1">_xlfn.LET(_xlpm.rozsah, $J$3:$J$10001,_xlpm.podminka, (_xlpm.rozsah&gt;H768)*(ISNUMBER(_xlpm.rozsah)),_xlpm.indexy, IF(_xlpm.podminka, ROW(_xlpm.rozsah)-MIN(ROW(_xlpm.rozsah))+1),_xlpm.prvni, MIN(_xlpm.indexy),_xlpm.finalni, IF(_xlpm.prvni=1, 2, _xlpm.prvni),INDEX(_xlpm.rozsah, _xlpm.finalni))</f>
        <v>2300</v>
      </c>
      <c r="BA768" cm="1">
        <f t="array" aca="1" ref="BA768" ca="1">INDEX($J$3:$J$10001,MATCH(AZ768,$J$3:$J$10004,0)-1)</f>
        <v>2200</v>
      </c>
      <c r="BB768">
        <f t="shared" ca="1" si="202"/>
        <v>180</v>
      </c>
      <c r="BC768">
        <f t="shared" ca="1" si="202"/>
        <v>245</v>
      </c>
      <c r="BD768">
        <f t="shared" ca="1" si="201"/>
        <v>-65</v>
      </c>
      <c r="BE768">
        <f t="shared" ca="1" si="194"/>
        <v>194.65927709999991</v>
      </c>
      <c r="BF768">
        <f t="shared" ca="1" si="198"/>
        <v>192.03662754901785</v>
      </c>
      <c r="BG768">
        <f t="shared" ca="1" si="195"/>
        <v>232.96337245098215</v>
      </c>
      <c r="BH768" cm="1">
        <f t="array" aca="1" ref="BH768" ca="1">_xlfn.LET(_xlpm.rozsah, $J$3:$J$10001,_xlpm.podminka, (_xlpm.rozsah&gt;E768)*(ISNUMBER(_xlpm.rozsah)),_xlpm.indexy, IF(_xlpm.podminka, ROW(_xlpm.rozsah)-MIN(ROW(_xlpm.rozsah))+1),_xlpm.prvni, MIN(_xlpm.indexy),_xlpm.finalni, IF(_xlpm.prvni=1, 2, _xlpm.prvni),INDEX(_xlpm.rozsah, _xlpm.finalni))</f>
        <v>2300</v>
      </c>
      <c r="BI768" cm="1">
        <f t="array" aca="1" ref="BI768" ca="1">INDEX($J$3:$J$10001,MATCH(BH768,$J$3:$J$10004,0)-1)</f>
        <v>2200</v>
      </c>
      <c r="BJ768">
        <f t="shared" ca="1" si="203"/>
        <v>180</v>
      </c>
      <c r="BK768">
        <f t="shared" ca="1" si="203"/>
        <v>245</v>
      </c>
      <c r="BL768">
        <f t="shared" ca="1" si="199"/>
        <v>-65</v>
      </c>
      <c r="BM768">
        <f t="shared" ca="1" si="196"/>
        <v>192.03662754901785</v>
      </c>
    </row>
    <row r="769" spans="1:65" x14ac:dyDescent="0.25">
      <c r="A769" s="64">
        <v>766</v>
      </c>
      <c r="B769" s="64">
        <v>102</v>
      </c>
      <c r="C769" s="64">
        <v>59</v>
      </c>
      <c r="D769" s="18">
        <v>766</v>
      </c>
      <c r="E769" s="21">
        <f t="shared" ca="1" si="189"/>
        <v>2266.1279162061264</v>
      </c>
      <c r="F769" s="22">
        <f t="shared" ca="1" si="190"/>
        <v>119.18994413495052</v>
      </c>
      <c r="G769" s="28">
        <v>766</v>
      </c>
      <c r="H769" s="24">
        <f t="shared" ca="1" si="191"/>
        <v>2262.1322439999999</v>
      </c>
      <c r="I769" s="25">
        <f t="shared" ca="1" si="192"/>
        <v>120.72228442600004</v>
      </c>
      <c r="J769" s="155"/>
      <c r="K769" s="155"/>
      <c r="AX769">
        <f t="shared" ca="1" si="200"/>
        <v>204.61404140000008</v>
      </c>
      <c r="AY769">
        <f t="shared" ca="1" si="193"/>
        <v>220.38595859999992</v>
      </c>
      <c r="AZ769" cm="1">
        <f t="array" aca="1" ref="AZ769" ca="1">_xlfn.LET(_xlpm.rozsah, $J$3:$J$10001,_xlpm.podminka, (_xlpm.rozsah&gt;H769)*(ISNUMBER(_xlpm.rozsah)),_xlpm.indexy, IF(_xlpm.podminka, ROW(_xlpm.rozsah)-MIN(ROW(_xlpm.rozsah))+1),_xlpm.prvni, MIN(_xlpm.indexy),_xlpm.finalni, IF(_xlpm.prvni=1, 2, _xlpm.prvni),INDEX(_xlpm.rozsah, _xlpm.finalni))</f>
        <v>2300</v>
      </c>
      <c r="BA769" cm="1">
        <f t="array" aca="1" ref="BA769" ca="1">INDEX($J$3:$J$10001,MATCH(AZ769,$J$3:$J$10004,0)-1)</f>
        <v>2200</v>
      </c>
      <c r="BB769">
        <f t="shared" ca="1" si="202"/>
        <v>180</v>
      </c>
      <c r="BC769">
        <f t="shared" ca="1" si="202"/>
        <v>245</v>
      </c>
      <c r="BD769">
        <f t="shared" ca="1" si="201"/>
        <v>-65</v>
      </c>
      <c r="BE769">
        <f t="shared" ca="1" si="194"/>
        <v>204.61404140000008</v>
      </c>
      <c r="BF769">
        <f t="shared" ca="1" si="198"/>
        <v>202.01685446601783</v>
      </c>
      <c r="BG769">
        <f t="shared" ca="1" si="195"/>
        <v>222.98314553398217</v>
      </c>
      <c r="BH769" cm="1">
        <f t="array" aca="1" ref="BH769" ca="1">_xlfn.LET(_xlpm.rozsah, $J$3:$J$10001,_xlpm.podminka, (_xlpm.rozsah&gt;E769)*(ISNUMBER(_xlpm.rozsah)),_xlpm.indexy, IF(_xlpm.podminka, ROW(_xlpm.rozsah)-MIN(ROW(_xlpm.rozsah))+1),_xlpm.prvni, MIN(_xlpm.indexy),_xlpm.finalni, IF(_xlpm.prvni=1, 2, _xlpm.prvni),INDEX(_xlpm.rozsah, _xlpm.finalni))</f>
        <v>2300</v>
      </c>
      <c r="BI769" cm="1">
        <f t="array" aca="1" ref="BI769" ca="1">INDEX($J$3:$J$10001,MATCH(BH769,$J$3:$J$10004,0)-1)</f>
        <v>2200</v>
      </c>
      <c r="BJ769">
        <f t="shared" ca="1" si="203"/>
        <v>180</v>
      </c>
      <c r="BK769">
        <f t="shared" ca="1" si="203"/>
        <v>245</v>
      </c>
      <c r="BL769">
        <f t="shared" ca="1" si="199"/>
        <v>-65</v>
      </c>
      <c r="BM769">
        <f t="shared" ca="1" si="196"/>
        <v>202.01685446601783</v>
      </c>
    </row>
    <row r="770" spans="1:65" x14ac:dyDescent="0.25">
      <c r="A770" s="64">
        <v>767</v>
      </c>
      <c r="B770" s="64">
        <v>102</v>
      </c>
      <c r="C770" s="64">
        <v>54</v>
      </c>
      <c r="D770" s="18">
        <v>767</v>
      </c>
      <c r="E770" s="21">
        <f t="shared" ca="1" si="189"/>
        <v>2266.1279162061264</v>
      </c>
      <c r="F770" s="22">
        <f t="shared" ca="1" si="190"/>
        <v>109.08910141164962</v>
      </c>
      <c r="G770" s="23">
        <v>767</v>
      </c>
      <c r="H770" s="24">
        <f t="shared" ca="1" si="191"/>
        <v>2262.1322439999999</v>
      </c>
      <c r="I770" s="25">
        <f t="shared" ca="1" si="192"/>
        <v>110.49158235600004</v>
      </c>
      <c r="J770" s="155"/>
      <c r="K770" s="155"/>
      <c r="AX770">
        <f t="shared" ca="1" si="200"/>
        <v>204.61404140000008</v>
      </c>
      <c r="AY770">
        <f t="shared" ca="1" si="193"/>
        <v>220.38595859999992</v>
      </c>
      <c r="AZ770" cm="1">
        <f t="array" aca="1" ref="AZ770" ca="1">_xlfn.LET(_xlpm.rozsah, $J$3:$J$10001,_xlpm.podminka, (_xlpm.rozsah&gt;H770)*(ISNUMBER(_xlpm.rozsah)),_xlpm.indexy, IF(_xlpm.podminka, ROW(_xlpm.rozsah)-MIN(ROW(_xlpm.rozsah))+1),_xlpm.prvni, MIN(_xlpm.indexy),_xlpm.finalni, IF(_xlpm.prvni=1, 2, _xlpm.prvni),INDEX(_xlpm.rozsah, _xlpm.finalni))</f>
        <v>2300</v>
      </c>
      <c r="BA770" cm="1">
        <f t="array" aca="1" ref="BA770" ca="1">INDEX($J$3:$J$10001,MATCH(AZ770,$J$3:$J$10004,0)-1)</f>
        <v>2200</v>
      </c>
      <c r="BB770">
        <f t="shared" ca="1" si="202"/>
        <v>180</v>
      </c>
      <c r="BC770">
        <f t="shared" ca="1" si="202"/>
        <v>245</v>
      </c>
      <c r="BD770">
        <f t="shared" ca="1" si="201"/>
        <v>-65</v>
      </c>
      <c r="BE770">
        <f t="shared" ca="1" si="194"/>
        <v>204.61404140000008</v>
      </c>
      <c r="BF770">
        <f t="shared" ca="1" si="198"/>
        <v>202.01685446601783</v>
      </c>
      <c r="BG770">
        <f t="shared" ca="1" si="195"/>
        <v>222.98314553398217</v>
      </c>
      <c r="BH770" cm="1">
        <f t="array" aca="1" ref="BH770" ca="1">_xlfn.LET(_xlpm.rozsah, $J$3:$J$10001,_xlpm.podminka, (_xlpm.rozsah&gt;E770)*(ISNUMBER(_xlpm.rozsah)),_xlpm.indexy, IF(_xlpm.podminka, ROW(_xlpm.rozsah)-MIN(ROW(_xlpm.rozsah))+1),_xlpm.prvni, MIN(_xlpm.indexy),_xlpm.finalni, IF(_xlpm.prvni=1, 2, _xlpm.prvni),INDEX(_xlpm.rozsah, _xlpm.finalni))</f>
        <v>2300</v>
      </c>
      <c r="BI770" cm="1">
        <f t="array" aca="1" ref="BI770" ca="1">INDEX($J$3:$J$10001,MATCH(BH770,$J$3:$J$10004,0)-1)</f>
        <v>2200</v>
      </c>
      <c r="BJ770">
        <f t="shared" ca="1" si="203"/>
        <v>180</v>
      </c>
      <c r="BK770">
        <f t="shared" ca="1" si="203"/>
        <v>245</v>
      </c>
      <c r="BL770">
        <f t="shared" ca="1" si="199"/>
        <v>-65</v>
      </c>
      <c r="BM770">
        <f t="shared" ca="1" si="196"/>
        <v>202.01685446601783</v>
      </c>
    </row>
    <row r="771" spans="1:65" x14ac:dyDescent="0.25">
      <c r="A771" s="64">
        <v>768</v>
      </c>
      <c r="B771" s="64">
        <v>102</v>
      </c>
      <c r="C771" s="64">
        <v>63</v>
      </c>
      <c r="D771" s="18">
        <v>768</v>
      </c>
      <c r="E771" s="21">
        <f t="shared" ca="1" si="189"/>
        <v>2266.1279162061264</v>
      </c>
      <c r="F771" s="22">
        <f t="shared" ca="1" si="190"/>
        <v>127.27061831359124</v>
      </c>
      <c r="G771" s="28">
        <v>768</v>
      </c>
      <c r="H771" s="24">
        <f t="shared" ca="1" si="191"/>
        <v>2262.1322439999999</v>
      </c>
      <c r="I771" s="25">
        <f t="shared" ca="1" si="192"/>
        <v>128.90684608200004</v>
      </c>
      <c r="J771" s="155"/>
      <c r="K771" s="155"/>
      <c r="AX771">
        <f t="shared" ca="1" si="200"/>
        <v>204.61404140000008</v>
      </c>
      <c r="AY771">
        <f t="shared" ca="1" si="193"/>
        <v>220.38595859999992</v>
      </c>
      <c r="AZ771" cm="1">
        <f t="array" aca="1" ref="AZ771" ca="1">_xlfn.LET(_xlpm.rozsah, $J$3:$J$10001,_xlpm.podminka, (_xlpm.rozsah&gt;H771)*(ISNUMBER(_xlpm.rozsah)),_xlpm.indexy, IF(_xlpm.podminka, ROW(_xlpm.rozsah)-MIN(ROW(_xlpm.rozsah))+1),_xlpm.prvni, MIN(_xlpm.indexy),_xlpm.finalni, IF(_xlpm.prvni=1, 2, _xlpm.prvni),INDEX(_xlpm.rozsah, _xlpm.finalni))</f>
        <v>2300</v>
      </c>
      <c r="BA771" cm="1">
        <f t="array" aca="1" ref="BA771" ca="1">INDEX($J$3:$J$10001,MATCH(AZ771,$J$3:$J$10004,0)-1)</f>
        <v>2200</v>
      </c>
      <c r="BB771">
        <f t="shared" ca="1" si="202"/>
        <v>180</v>
      </c>
      <c r="BC771">
        <f t="shared" ca="1" si="202"/>
        <v>245</v>
      </c>
      <c r="BD771">
        <f t="shared" ca="1" si="201"/>
        <v>-65</v>
      </c>
      <c r="BE771">
        <f t="shared" ca="1" si="194"/>
        <v>204.61404140000008</v>
      </c>
      <c r="BF771">
        <f t="shared" ca="1" si="198"/>
        <v>202.01685446601783</v>
      </c>
      <c r="BG771">
        <f t="shared" ca="1" si="195"/>
        <v>222.98314553398217</v>
      </c>
      <c r="BH771" cm="1">
        <f t="array" aca="1" ref="BH771" ca="1">_xlfn.LET(_xlpm.rozsah, $J$3:$J$10001,_xlpm.podminka, (_xlpm.rozsah&gt;E771)*(ISNUMBER(_xlpm.rozsah)),_xlpm.indexy, IF(_xlpm.podminka, ROW(_xlpm.rozsah)-MIN(ROW(_xlpm.rozsah))+1),_xlpm.prvni, MIN(_xlpm.indexy),_xlpm.finalni, IF(_xlpm.prvni=1, 2, _xlpm.prvni),INDEX(_xlpm.rozsah, _xlpm.finalni))</f>
        <v>2300</v>
      </c>
      <c r="BI771" cm="1">
        <f t="array" aca="1" ref="BI771" ca="1">INDEX($J$3:$J$10001,MATCH(BH771,$J$3:$J$10004,0)-1)</f>
        <v>2200</v>
      </c>
      <c r="BJ771">
        <f t="shared" ca="1" si="203"/>
        <v>180</v>
      </c>
      <c r="BK771">
        <f t="shared" ca="1" si="203"/>
        <v>245</v>
      </c>
      <c r="BL771">
        <f t="shared" ca="1" si="199"/>
        <v>-65</v>
      </c>
      <c r="BM771">
        <f t="shared" ca="1" si="196"/>
        <v>202.01685446601783</v>
      </c>
    </row>
    <row r="772" spans="1:65" x14ac:dyDescent="0.25">
      <c r="A772" s="64">
        <v>769</v>
      </c>
      <c r="B772" s="64">
        <v>102</v>
      </c>
      <c r="C772" s="64">
        <v>61</v>
      </c>
      <c r="D772" s="18">
        <v>769</v>
      </c>
      <c r="E772" s="21">
        <f t="shared" ref="E772:E835" ca="1" si="204">(B772/100)*($AC$8 - $AC$11)+$AC$11</f>
        <v>2266.1279162061264</v>
      </c>
      <c r="F772" s="22">
        <f t="shared" ref="F772:F835" ca="1" si="205">(C772*BF772)/100</f>
        <v>123.23028122427087</v>
      </c>
      <c r="G772" s="23">
        <v>769</v>
      </c>
      <c r="H772" s="24">
        <f t="shared" ref="H772:H835" ca="1" si="206">(B772/100)*($AF$8 - $AF$11)+$AF$11</f>
        <v>2262.1322439999999</v>
      </c>
      <c r="I772" s="25">
        <f t="shared" ref="I772:I835" ca="1" si="207">(C772*AX772)/100</f>
        <v>124.81456525400004</v>
      </c>
      <c r="J772" s="155"/>
      <c r="K772" s="155"/>
      <c r="AX772">
        <f t="shared" ca="1" si="200"/>
        <v>204.61404140000008</v>
      </c>
      <c r="AY772">
        <f t="shared" ref="AY772:AY835" ca="1" si="208">MIN(BB772:BC772)+((H772-MIN(AZ772:BA772))/(MAX(AZ772:BA772)-MIN(AZ772:BA772)))*(MAX(BB772:BC772)-MIN(BB772:BC772))</f>
        <v>220.38595859999992</v>
      </c>
      <c r="AZ772" cm="1">
        <f t="array" aca="1" ref="AZ772" ca="1">_xlfn.LET(_xlpm.rozsah, $J$3:$J$10001,_xlpm.podminka, (_xlpm.rozsah&gt;H772)*(ISNUMBER(_xlpm.rozsah)),_xlpm.indexy, IF(_xlpm.podminka, ROW(_xlpm.rozsah)-MIN(ROW(_xlpm.rozsah))+1),_xlpm.prvni, MIN(_xlpm.indexy),_xlpm.finalni, IF(_xlpm.prvni=1, 2, _xlpm.prvni),INDEX(_xlpm.rozsah, _xlpm.finalni))</f>
        <v>2300</v>
      </c>
      <c r="BA772" cm="1">
        <f t="array" aca="1" ref="BA772" ca="1">INDEX($J$3:$J$10001,MATCH(AZ772,$J$3:$J$10004,0)-1)</f>
        <v>2200</v>
      </c>
      <c r="BB772">
        <f t="shared" ca="1" si="202"/>
        <v>180</v>
      </c>
      <c r="BC772">
        <f t="shared" ca="1" si="202"/>
        <v>245</v>
      </c>
      <c r="BD772">
        <f t="shared" ca="1" si="201"/>
        <v>-65</v>
      </c>
      <c r="BE772">
        <f t="shared" ref="BE772:BE835" ca="1" si="209">MIN(BB772:BC772)+((MAX(AZ772:BA772)-H772)/(MAX(AZ772:BA772)-MIN(AZ772:BA772)))*(MAX(BB772:BC772)-MIN(BB772:BC772))</f>
        <v>204.61404140000008</v>
      </c>
      <c r="BF772">
        <f t="shared" ca="1" si="198"/>
        <v>202.01685446601783</v>
      </c>
      <c r="BG772">
        <f t="shared" ref="BG772:BG835" ca="1" si="210">MIN(BJ772:BK772)+((E772-MIN(BH772:BI772))/(MAX(BH772:BI772)-MIN(BH772:BI772)))*(MAX(BJ772:BK772)-MIN(BJ772:BK772))</f>
        <v>222.98314553398217</v>
      </c>
      <c r="BH772" cm="1">
        <f t="array" aca="1" ref="BH772" ca="1">_xlfn.LET(_xlpm.rozsah, $J$3:$J$10001,_xlpm.podminka, (_xlpm.rozsah&gt;E772)*(ISNUMBER(_xlpm.rozsah)),_xlpm.indexy, IF(_xlpm.podminka, ROW(_xlpm.rozsah)-MIN(ROW(_xlpm.rozsah))+1),_xlpm.prvni, MIN(_xlpm.indexy),_xlpm.finalni, IF(_xlpm.prvni=1, 2, _xlpm.prvni),INDEX(_xlpm.rozsah, _xlpm.finalni))</f>
        <v>2300</v>
      </c>
      <c r="BI772" cm="1">
        <f t="array" aca="1" ref="BI772" ca="1">INDEX($J$3:$J$10001,MATCH(BH772,$J$3:$J$10004,0)-1)</f>
        <v>2200</v>
      </c>
      <c r="BJ772">
        <f t="shared" ca="1" si="203"/>
        <v>180</v>
      </c>
      <c r="BK772">
        <f t="shared" ca="1" si="203"/>
        <v>245</v>
      </c>
      <c r="BL772">
        <f t="shared" ca="1" si="199"/>
        <v>-65</v>
      </c>
      <c r="BM772">
        <f t="shared" ref="BM772:BM835" ca="1" si="211">MIN(BJ772:BK772)+((MAX(BH772:BI772)-E772)/(MAX(BH772:BI772)-MIN(BH772:BI772)))*(MAX(BJ772:BK772)-MIN(BJ772:BK772))</f>
        <v>202.01685446601783</v>
      </c>
    </row>
    <row r="773" spans="1:65" x14ac:dyDescent="0.25">
      <c r="A773" s="64">
        <v>770</v>
      </c>
      <c r="B773" s="64">
        <v>103</v>
      </c>
      <c r="C773" s="64">
        <v>55</v>
      </c>
      <c r="D773" s="18">
        <v>770</v>
      </c>
      <c r="E773" s="21">
        <f t="shared" ca="1" si="204"/>
        <v>2281.4821114630495</v>
      </c>
      <c r="F773" s="22">
        <f t="shared" ca="1" si="205"/>
        <v>105.62014515195982</v>
      </c>
      <c r="G773" s="28">
        <v>770</v>
      </c>
      <c r="H773" s="24">
        <f t="shared" ca="1" si="206"/>
        <v>2277.4472660000001</v>
      </c>
      <c r="I773" s="25">
        <f t="shared" ca="1" si="207"/>
        <v>107.06260240499995</v>
      </c>
      <c r="J773" s="155"/>
      <c r="K773" s="155"/>
      <c r="AX773">
        <f t="shared" ca="1" si="200"/>
        <v>194.65927709999991</v>
      </c>
      <c r="AY773">
        <f t="shared" ca="1" si="208"/>
        <v>230.34072290000009</v>
      </c>
      <c r="AZ773" cm="1">
        <f t="array" aca="1" ref="AZ773" ca="1">_xlfn.LET(_xlpm.rozsah, $J$3:$J$10001,_xlpm.podminka, (_xlpm.rozsah&gt;H773)*(ISNUMBER(_xlpm.rozsah)),_xlpm.indexy, IF(_xlpm.podminka, ROW(_xlpm.rozsah)-MIN(ROW(_xlpm.rozsah))+1),_xlpm.prvni, MIN(_xlpm.indexy),_xlpm.finalni, IF(_xlpm.prvni=1, 2, _xlpm.prvni),INDEX(_xlpm.rozsah, _xlpm.finalni))</f>
        <v>2300</v>
      </c>
      <c r="BA773" cm="1">
        <f t="array" aca="1" ref="BA773" ca="1">INDEX($J$3:$J$10001,MATCH(AZ773,$J$3:$J$10004,0)-1)</f>
        <v>2200</v>
      </c>
      <c r="BB773">
        <f t="shared" ca="1" si="202"/>
        <v>180</v>
      </c>
      <c r="BC773">
        <f t="shared" ca="1" si="202"/>
        <v>245</v>
      </c>
      <c r="BD773">
        <f t="shared" ca="1" si="201"/>
        <v>-65</v>
      </c>
      <c r="BE773">
        <f t="shared" ca="1" si="209"/>
        <v>194.65927709999991</v>
      </c>
      <c r="BF773">
        <f t="shared" ref="BF773:BF836" ca="1" si="212">IF(BL773&lt;0, BM773,BG773)</f>
        <v>192.03662754901785</v>
      </c>
      <c r="BG773">
        <f t="shared" ca="1" si="210"/>
        <v>232.96337245098215</v>
      </c>
      <c r="BH773" cm="1">
        <f t="array" aca="1" ref="BH773" ca="1">_xlfn.LET(_xlpm.rozsah, $J$3:$J$10001,_xlpm.podminka, (_xlpm.rozsah&gt;E773)*(ISNUMBER(_xlpm.rozsah)),_xlpm.indexy, IF(_xlpm.podminka, ROW(_xlpm.rozsah)-MIN(ROW(_xlpm.rozsah))+1),_xlpm.prvni, MIN(_xlpm.indexy),_xlpm.finalni, IF(_xlpm.prvni=1, 2, _xlpm.prvni),INDEX(_xlpm.rozsah, _xlpm.finalni))</f>
        <v>2300</v>
      </c>
      <c r="BI773" cm="1">
        <f t="array" aca="1" ref="BI773" ca="1">INDEX($J$3:$J$10001,MATCH(BH773,$J$3:$J$10004,0)-1)</f>
        <v>2200</v>
      </c>
      <c r="BJ773">
        <f t="shared" ca="1" si="203"/>
        <v>180</v>
      </c>
      <c r="BK773">
        <f t="shared" ca="1" si="203"/>
        <v>245</v>
      </c>
      <c r="BL773">
        <f t="shared" ref="BL773:BL836" ca="1" si="213">BJ773-BK773</f>
        <v>-65</v>
      </c>
      <c r="BM773">
        <f t="shared" ca="1" si="211"/>
        <v>192.03662754901785</v>
      </c>
    </row>
    <row r="774" spans="1:65" x14ac:dyDescent="0.25">
      <c r="A774" s="64">
        <v>771</v>
      </c>
      <c r="B774" s="64">
        <v>102</v>
      </c>
      <c r="C774" s="64">
        <v>60</v>
      </c>
      <c r="D774" s="18">
        <v>771</v>
      </c>
      <c r="E774" s="21">
        <f t="shared" ca="1" si="204"/>
        <v>2266.1279162061264</v>
      </c>
      <c r="F774" s="22">
        <f t="shared" ca="1" si="205"/>
        <v>121.2101126796107</v>
      </c>
      <c r="G774" s="23">
        <v>771</v>
      </c>
      <c r="H774" s="24">
        <f t="shared" ca="1" si="206"/>
        <v>2262.1322439999999</v>
      </c>
      <c r="I774" s="25">
        <f t="shared" ca="1" si="207"/>
        <v>122.76842484000004</v>
      </c>
      <c r="J774" s="155"/>
      <c r="K774" s="155"/>
      <c r="AX774">
        <f t="shared" ca="1" si="200"/>
        <v>204.61404140000008</v>
      </c>
      <c r="AY774">
        <f t="shared" ca="1" si="208"/>
        <v>220.38595859999992</v>
      </c>
      <c r="AZ774" cm="1">
        <f t="array" aca="1" ref="AZ774" ca="1">_xlfn.LET(_xlpm.rozsah, $J$3:$J$10001,_xlpm.podminka, (_xlpm.rozsah&gt;H774)*(ISNUMBER(_xlpm.rozsah)),_xlpm.indexy, IF(_xlpm.podminka, ROW(_xlpm.rozsah)-MIN(ROW(_xlpm.rozsah))+1),_xlpm.prvni, MIN(_xlpm.indexy),_xlpm.finalni, IF(_xlpm.prvni=1, 2, _xlpm.prvni),INDEX(_xlpm.rozsah, _xlpm.finalni))</f>
        <v>2300</v>
      </c>
      <c r="BA774" cm="1">
        <f t="array" aca="1" ref="BA774" ca="1">INDEX($J$3:$J$10001,MATCH(AZ774,$J$3:$J$10004,0)-1)</f>
        <v>2200</v>
      </c>
      <c r="BB774">
        <f t="shared" ca="1" si="202"/>
        <v>180</v>
      </c>
      <c r="BC774">
        <f t="shared" ca="1" si="202"/>
        <v>245</v>
      </c>
      <c r="BD774">
        <f t="shared" ca="1" si="201"/>
        <v>-65</v>
      </c>
      <c r="BE774">
        <f t="shared" ca="1" si="209"/>
        <v>204.61404140000008</v>
      </c>
      <c r="BF774">
        <f t="shared" ca="1" si="212"/>
        <v>202.01685446601783</v>
      </c>
      <c r="BG774">
        <f t="shared" ca="1" si="210"/>
        <v>222.98314553398217</v>
      </c>
      <c r="BH774" cm="1">
        <f t="array" aca="1" ref="BH774" ca="1">_xlfn.LET(_xlpm.rozsah, $J$3:$J$10001,_xlpm.podminka, (_xlpm.rozsah&gt;E774)*(ISNUMBER(_xlpm.rozsah)),_xlpm.indexy, IF(_xlpm.podminka, ROW(_xlpm.rozsah)-MIN(ROW(_xlpm.rozsah))+1),_xlpm.prvni, MIN(_xlpm.indexy),_xlpm.finalni, IF(_xlpm.prvni=1, 2, _xlpm.prvni),INDEX(_xlpm.rozsah, _xlpm.finalni))</f>
        <v>2300</v>
      </c>
      <c r="BI774" cm="1">
        <f t="array" aca="1" ref="BI774" ca="1">INDEX($J$3:$J$10001,MATCH(BH774,$J$3:$J$10004,0)-1)</f>
        <v>2200</v>
      </c>
      <c r="BJ774">
        <f t="shared" ca="1" si="203"/>
        <v>180</v>
      </c>
      <c r="BK774">
        <f t="shared" ca="1" si="203"/>
        <v>245</v>
      </c>
      <c r="BL774">
        <f t="shared" ca="1" si="213"/>
        <v>-65</v>
      </c>
      <c r="BM774">
        <f t="shared" ca="1" si="211"/>
        <v>202.01685446601783</v>
      </c>
    </row>
    <row r="775" spans="1:65" x14ac:dyDescent="0.25">
      <c r="A775" s="64">
        <v>772</v>
      </c>
      <c r="B775" s="64">
        <v>102</v>
      </c>
      <c r="C775" s="64">
        <v>72</v>
      </c>
      <c r="D775" s="18">
        <v>772</v>
      </c>
      <c r="E775" s="21">
        <f t="shared" ca="1" si="204"/>
        <v>2266.1279162061264</v>
      </c>
      <c r="F775" s="22">
        <f t="shared" ca="1" si="205"/>
        <v>145.45213521553285</v>
      </c>
      <c r="G775" s="28">
        <v>772</v>
      </c>
      <c r="H775" s="24">
        <f t="shared" ca="1" si="206"/>
        <v>2262.1322439999999</v>
      </c>
      <c r="I775" s="25">
        <f t="shared" ca="1" si="207"/>
        <v>147.32210980800005</v>
      </c>
      <c r="J775" s="155"/>
      <c r="K775" s="155"/>
      <c r="AX775">
        <f t="shared" ca="1" si="200"/>
        <v>204.61404140000008</v>
      </c>
      <c r="AY775">
        <f t="shared" ca="1" si="208"/>
        <v>220.38595859999992</v>
      </c>
      <c r="AZ775" cm="1">
        <f t="array" aca="1" ref="AZ775" ca="1">_xlfn.LET(_xlpm.rozsah, $J$3:$J$10001,_xlpm.podminka, (_xlpm.rozsah&gt;H775)*(ISNUMBER(_xlpm.rozsah)),_xlpm.indexy, IF(_xlpm.podminka, ROW(_xlpm.rozsah)-MIN(ROW(_xlpm.rozsah))+1),_xlpm.prvni, MIN(_xlpm.indexy),_xlpm.finalni, IF(_xlpm.prvni=1, 2, _xlpm.prvni),INDEX(_xlpm.rozsah, _xlpm.finalni))</f>
        <v>2300</v>
      </c>
      <c r="BA775" cm="1">
        <f t="array" aca="1" ref="BA775" ca="1">INDEX($J$3:$J$10001,MATCH(AZ775,$J$3:$J$10004,0)-1)</f>
        <v>2200</v>
      </c>
      <c r="BB775">
        <f t="shared" ca="1" si="202"/>
        <v>180</v>
      </c>
      <c r="BC775">
        <f t="shared" ca="1" si="202"/>
        <v>245</v>
      </c>
      <c r="BD775">
        <f t="shared" ca="1" si="201"/>
        <v>-65</v>
      </c>
      <c r="BE775">
        <f t="shared" ca="1" si="209"/>
        <v>204.61404140000008</v>
      </c>
      <c r="BF775">
        <f t="shared" ca="1" si="212"/>
        <v>202.01685446601783</v>
      </c>
      <c r="BG775">
        <f t="shared" ca="1" si="210"/>
        <v>222.98314553398217</v>
      </c>
      <c r="BH775" cm="1">
        <f t="array" aca="1" ref="BH775" ca="1">_xlfn.LET(_xlpm.rozsah, $J$3:$J$10001,_xlpm.podminka, (_xlpm.rozsah&gt;E775)*(ISNUMBER(_xlpm.rozsah)),_xlpm.indexy, IF(_xlpm.podminka, ROW(_xlpm.rozsah)-MIN(ROW(_xlpm.rozsah))+1),_xlpm.prvni, MIN(_xlpm.indexy),_xlpm.finalni, IF(_xlpm.prvni=1, 2, _xlpm.prvni),INDEX(_xlpm.rozsah, _xlpm.finalni))</f>
        <v>2300</v>
      </c>
      <c r="BI775" cm="1">
        <f t="array" aca="1" ref="BI775" ca="1">INDEX($J$3:$J$10001,MATCH(BH775,$J$3:$J$10004,0)-1)</f>
        <v>2200</v>
      </c>
      <c r="BJ775">
        <f t="shared" ca="1" si="203"/>
        <v>180</v>
      </c>
      <c r="BK775">
        <f t="shared" ca="1" si="203"/>
        <v>245</v>
      </c>
      <c r="BL775">
        <f t="shared" ca="1" si="213"/>
        <v>-65</v>
      </c>
      <c r="BM775">
        <f t="shared" ca="1" si="211"/>
        <v>202.01685446601783</v>
      </c>
    </row>
    <row r="776" spans="1:65" x14ac:dyDescent="0.25">
      <c r="A776" s="64">
        <v>773</v>
      </c>
      <c r="B776" s="64">
        <v>103</v>
      </c>
      <c r="C776" s="64">
        <v>56</v>
      </c>
      <c r="D776" s="18">
        <v>773</v>
      </c>
      <c r="E776" s="21">
        <f t="shared" ca="1" si="204"/>
        <v>2281.4821114630495</v>
      </c>
      <c r="F776" s="22">
        <f t="shared" ca="1" si="205"/>
        <v>107.54051142745</v>
      </c>
      <c r="G776" s="23">
        <v>773</v>
      </c>
      <c r="H776" s="24">
        <f t="shared" ca="1" si="206"/>
        <v>2277.4472660000001</v>
      </c>
      <c r="I776" s="25">
        <f t="shared" ca="1" si="207"/>
        <v>109.00919517599996</v>
      </c>
      <c r="J776" s="155"/>
      <c r="K776" s="155"/>
      <c r="AX776">
        <f t="shared" ca="1" si="200"/>
        <v>194.65927709999991</v>
      </c>
      <c r="AY776">
        <f t="shared" ca="1" si="208"/>
        <v>230.34072290000009</v>
      </c>
      <c r="AZ776" cm="1">
        <f t="array" aca="1" ref="AZ776" ca="1">_xlfn.LET(_xlpm.rozsah, $J$3:$J$10001,_xlpm.podminka, (_xlpm.rozsah&gt;H776)*(ISNUMBER(_xlpm.rozsah)),_xlpm.indexy, IF(_xlpm.podminka, ROW(_xlpm.rozsah)-MIN(ROW(_xlpm.rozsah))+1),_xlpm.prvni, MIN(_xlpm.indexy),_xlpm.finalni, IF(_xlpm.prvni=1, 2, _xlpm.prvni),INDEX(_xlpm.rozsah, _xlpm.finalni))</f>
        <v>2300</v>
      </c>
      <c r="BA776" cm="1">
        <f t="array" aca="1" ref="BA776" ca="1">INDEX($J$3:$J$10001,MATCH(AZ776,$J$3:$J$10004,0)-1)</f>
        <v>2200</v>
      </c>
      <c r="BB776">
        <f t="shared" ca="1" si="202"/>
        <v>180</v>
      </c>
      <c r="BC776">
        <f t="shared" ca="1" si="202"/>
        <v>245</v>
      </c>
      <c r="BD776">
        <f t="shared" ca="1" si="201"/>
        <v>-65</v>
      </c>
      <c r="BE776">
        <f t="shared" ca="1" si="209"/>
        <v>194.65927709999991</v>
      </c>
      <c r="BF776">
        <f t="shared" ca="1" si="212"/>
        <v>192.03662754901785</v>
      </c>
      <c r="BG776">
        <f t="shared" ca="1" si="210"/>
        <v>232.96337245098215</v>
      </c>
      <c r="BH776" cm="1">
        <f t="array" aca="1" ref="BH776" ca="1">_xlfn.LET(_xlpm.rozsah, $J$3:$J$10001,_xlpm.podminka, (_xlpm.rozsah&gt;E776)*(ISNUMBER(_xlpm.rozsah)),_xlpm.indexy, IF(_xlpm.podminka, ROW(_xlpm.rozsah)-MIN(ROW(_xlpm.rozsah))+1),_xlpm.prvni, MIN(_xlpm.indexy),_xlpm.finalni, IF(_xlpm.prvni=1, 2, _xlpm.prvni),INDEX(_xlpm.rozsah, _xlpm.finalni))</f>
        <v>2300</v>
      </c>
      <c r="BI776" cm="1">
        <f t="array" aca="1" ref="BI776" ca="1">INDEX($J$3:$J$10001,MATCH(BH776,$J$3:$J$10004,0)-1)</f>
        <v>2200</v>
      </c>
      <c r="BJ776">
        <f t="shared" ca="1" si="203"/>
        <v>180</v>
      </c>
      <c r="BK776">
        <f t="shared" ca="1" si="203"/>
        <v>245</v>
      </c>
      <c r="BL776">
        <f t="shared" ca="1" si="213"/>
        <v>-65</v>
      </c>
      <c r="BM776">
        <f t="shared" ca="1" si="211"/>
        <v>192.03662754901785</v>
      </c>
    </row>
    <row r="777" spans="1:65" x14ac:dyDescent="0.25">
      <c r="A777" s="64">
        <v>774</v>
      </c>
      <c r="B777" s="64">
        <v>102</v>
      </c>
      <c r="C777" s="64">
        <v>55</v>
      </c>
      <c r="D777" s="18">
        <v>774</v>
      </c>
      <c r="E777" s="21">
        <f t="shared" ca="1" si="204"/>
        <v>2266.1279162061264</v>
      </c>
      <c r="F777" s="22">
        <f t="shared" ca="1" si="205"/>
        <v>111.1092699563098</v>
      </c>
      <c r="G777" s="28">
        <v>774</v>
      </c>
      <c r="H777" s="24">
        <f t="shared" ca="1" si="206"/>
        <v>2262.1322439999999</v>
      </c>
      <c r="I777" s="25">
        <f t="shared" ca="1" si="207"/>
        <v>112.53772277000003</v>
      </c>
      <c r="J777" s="155"/>
      <c r="K777" s="155"/>
      <c r="AX777">
        <f t="shared" ca="1" si="200"/>
        <v>204.61404140000008</v>
      </c>
      <c r="AY777">
        <f t="shared" ca="1" si="208"/>
        <v>220.38595859999992</v>
      </c>
      <c r="AZ777" cm="1">
        <f t="array" aca="1" ref="AZ777" ca="1">_xlfn.LET(_xlpm.rozsah, $J$3:$J$10001,_xlpm.podminka, (_xlpm.rozsah&gt;H777)*(ISNUMBER(_xlpm.rozsah)),_xlpm.indexy, IF(_xlpm.podminka, ROW(_xlpm.rozsah)-MIN(ROW(_xlpm.rozsah))+1),_xlpm.prvni, MIN(_xlpm.indexy),_xlpm.finalni, IF(_xlpm.prvni=1, 2, _xlpm.prvni),INDEX(_xlpm.rozsah, _xlpm.finalni))</f>
        <v>2300</v>
      </c>
      <c r="BA777" cm="1">
        <f t="array" aca="1" ref="BA777" ca="1">INDEX($J$3:$J$10001,MATCH(AZ777,$J$3:$J$10004,0)-1)</f>
        <v>2200</v>
      </c>
      <c r="BB777">
        <f t="shared" ca="1" si="202"/>
        <v>180</v>
      </c>
      <c r="BC777">
        <f t="shared" ca="1" si="202"/>
        <v>245</v>
      </c>
      <c r="BD777">
        <f t="shared" ca="1" si="201"/>
        <v>-65</v>
      </c>
      <c r="BE777">
        <f t="shared" ca="1" si="209"/>
        <v>204.61404140000008</v>
      </c>
      <c r="BF777">
        <f t="shared" ca="1" si="212"/>
        <v>202.01685446601783</v>
      </c>
      <c r="BG777">
        <f t="shared" ca="1" si="210"/>
        <v>222.98314553398217</v>
      </c>
      <c r="BH777" cm="1">
        <f t="array" aca="1" ref="BH777" ca="1">_xlfn.LET(_xlpm.rozsah, $J$3:$J$10001,_xlpm.podminka, (_xlpm.rozsah&gt;E777)*(ISNUMBER(_xlpm.rozsah)),_xlpm.indexy, IF(_xlpm.podminka, ROW(_xlpm.rozsah)-MIN(ROW(_xlpm.rozsah))+1),_xlpm.prvni, MIN(_xlpm.indexy),_xlpm.finalni, IF(_xlpm.prvni=1, 2, _xlpm.prvni),INDEX(_xlpm.rozsah, _xlpm.finalni))</f>
        <v>2300</v>
      </c>
      <c r="BI777" cm="1">
        <f t="array" aca="1" ref="BI777" ca="1">INDEX($J$3:$J$10001,MATCH(BH777,$J$3:$J$10004,0)-1)</f>
        <v>2200</v>
      </c>
      <c r="BJ777">
        <f t="shared" ca="1" si="203"/>
        <v>180</v>
      </c>
      <c r="BK777">
        <f t="shared" ca="1" si="203"/>
        <v>245</v>
      </c>
      <c r="BL777">
        <f t="shared" ca="1" si="213"/>
        <v>-65</v>
      </c>
      <c r="BM777">
        <f t="shared" ca="1" si="211"/>
        <v>202.01685446601783</v>
      </c>
    </row>
    <row r="778" spans="1:65" x14ac:dyDescent="0.25">
      <c r="A778" s="64">
        <v>775</v>
      </c>
      <c r="B778" s="64">
        <v>102</v>
      </c>
      <c r="C778" s="64">
        <v>67</v>
      </c>
      <c r="D778" s="18">
        <v>775</v>
      </c>
      <c r="E778" s="21">
        <f t="shared" ca="1" si="204"/>
        <v>2266.1279162061264</v>
      </c>
      <c r="F778" s="22">
        <f t="shared" ca="1" si="205"/>
        <v>135.35129249223195</v>
      </c>
      <c r="G778" s="23">
        <v>775</v>
      </c>
      <c r="H778" s="24">
        <f t="shared" ca="1" si="206"/>
        <v>2262.1322439999999</v>
      </c>
      <c r="I778" s="25">
        <f t="shared" ca="1" si="207"/>
        <v>137.09140773800004</v>
      </c>
      <c r="J778" s="155"/>
      <c r="K778" s="155"/>
      <c r="AX778">
        <f t="shared" ca="1" si="200"/>
        <v>204.61404140000008</v>
      </c>
      <c r="AY778">
        <f t="shared" ca="1" si="208"/>
        <v>220.38595859999992</v>
      </c>
      <c r="AZ778" cm="1">
        <f t="array" aca="1" ref="AZ778" ca="1">_xlfn.LET(_xlpm.rozsah, $J$3:$J$10001,_xlpm.podminka, (_xlpm.rozsah&gt;H778)*(ISNUMBER(_xlpm.rozsah)),_xlpm.indexy, IF(_xlpm.podminka, ROW(_xlpm.rozsah)-MIN(ROW(_xlpm.rozsah))+1),_xlpm.prvni, MIN(_xlpm.indexy),_xlpm.finalni, IF(_xlpm.prvni=1, 2, _xlpm.prvni),INDEX(_xlpm.rozsah, _xlpm.finalni))</f>
        <v>2300</v>
      </c>
      <c r="BA778" cm="1">
        <f t="array" aca="1" ref="BA778" ca="1">INDEX($J$3:$J$10001,MATCH(AZ778,$J$3:$J$10004,0)-1)</f>
        <v>2200</v>
      </c>
      <c r="BB778">
        <f t="shared" ca="1" si="202"/>
        <v>180</v>
      </c>
      <c r="BC778">
        <f t="shared" ca="1" si="202"/>
        <v>245</v>
      </c>
      <c r="BD778">
        <f t="shared" ca="1" si="201"/>
        <v>-65</v>
      </c>
      <c r="BE778">
        <f t="shared" ca="1" si="209"/>
        <v>204.61404140000008</v>
      </c>
      <c r="BF778">
        <f t="shared" ca="1" si="212"/>
        <v>202.01685446601783</v>
      </c>
      <c r="BG778">
        <f t="shared" ca="1" si="210"/>
        <v>222.98314553398217</v>
      </c>
      <c r="BH778" cm="1">
        <f t="array" aca="1" ref="BH778" ca="1">_xlfn.LET(_xlpm.rozsah, $J$3:$J$10001,_xlpm.podminka, (_xlpm.rozsah&gt;E778)*(ISNUMBER(_xlpm.rozsah)),_xlpm.indexy, IF(_xlpm.podminka, ROW(_xlpm.rozsah)-MIN(ROW(_xlpm.rozsah))+1),_xlpm.prvni, MIN(_xlpm.indexy),_xlpm.finalni, IF(_xlpm.prvni=1, 2, _xlpm.prvni),INDEX(_xlpm.rozsah, _xlpm.finalni))</f>
        <v>2300</v>
      </c>
      <c r="BI778" cm="1">
        <f t="array" aca="1" ref="BI778" ca="1">INDEX($J$3:$J$10001,MATCH(BH778,$J$3:$J$10004,0)-1)</f>
        <v>2200</v>
      </c>
      <c r="BJ778">
        <f t="shared" ca="1" si="203"/>
        <v>180</v>
      </c>
      <c r="BK778">
        <f t="shared" ca="1" si="203"/>
        <v>245</v>
      </c>
      <c r="BL778">
        <f t="shared" ca="1" si="213"/>
        <v>-65</v>
      </c>
      <c r="BM778">
        <f t="shared" ca="1" si="211"/>
        <v>202.01685446601783</v>
      </c>
    </row>
    <row r="779" spans="1:65" x14ac:dyDescent="0.25">
      <c r="A779" s="64">
        <v>776</v>
      </c>
      <c r="B779" s="64">
        <v>103</v>
      </c>
      <c r="C779" s="64">
        <v>56</v>
      </c>
      <c r="D779" s="18">
        <v>776</v>
      </c>
      <c r="E779" s="21">
        <f t="shared" ca="1" si="204"/>
        <v>2281.4821114630495</v>
      </c>
      <c r="F779" s="22">
        <f t="shared" ca="1" si="205"/>
        <v>107.54051142745</v>
      </c>
      <c r="G779" s="28">
        <v>776</v>
      </c>
      <c r="H779" s="24">
        <f t="shared" ca="1" si="206"/>
        <v>2277.4472660000001</v>
      </c>
      <c r="I779" s="25">
        <f t="shared" ca="1" si="207"/>
        <v>109.00919517599996</v>
      </c>
      <c r="J779" s="155"/>
      <c r="K779" s="155"/>
      <c r="AX779">
        <f t="shared" ca="1" si="200"/>
        <v>194.65927709999991</v>
      </c>
      <c r="AY779">
        <f t="shared" ca="1" si="208"/>
        <v>230.34072290000009</v>
      </c>
      <c r="AZ779" cm="1">
        <f t="array" aca="1" ref="AZ779" ca="1">_xlfn.LET(_xlpm.rozsah, $J$3:$J$10001,_xlpm.podminka, (_xlpm.rozsah&gt;H779)*(ISNUMBER(_xlpm.rozsah)),_xlpm.indexy, IF(_xlpm.podminka, ROW(_xlpm.rozsah)-MIN(ROW(_xlpm.rozsah))+1),_xlpm.prvni, MIN(_xlpm.indexy),_xlpm.finalni, IF(_xlpm.prvni=1, 2, _xlpm.prvni),INDEX(_xlpm.rozsah, _xlpm.finalni))</f>
        <v>2300</v>
      </c>
      <c r="BA779" cm="1">
        <f t="array" aca="1" ref="BA779" ca="1">INDEX($J$3:$J$10001,MATCH(AZ779,$J$3:$J$10004,0)-1)</f>
        <v>2200</v>
      </c>
      <c r="BB779">
        <f t="shared" ca="1" si="202"/>
        <v>180</v>
      </c>
      <c r="BC779">
        <f t="shared" ca="1" si="202"/>
        <v>245</v>
      </c>
      <c r="BD779">
        <f t="shared" ca="1" si="201"/>
        <v>-65</v>
      </c>
      <c r="BE779">
        <f t="shared" ca="1" si="209"/>
        <v>194.65927709999991</v>
      </c>
      <c r="BF779">
        <f t="shared" ca="1" si="212"/>
        <v>192.03662754901785</v>
      </c>
      <c r="BG779">
        <f t="shared" ca="1" si="210"/>
        <v>232.96337245098215</v>
      </c>
      <c r="BH779" cm="1">
        <f t="array" aca="1" ref="BH779" ca="1">_xlfn.LET(_xlpm.rozsah, $J$3:$J$10001,_xlpm.podminka, (_xlpm.rozsah&gt;E779)*(ISNUMBER(_xlpm.rozsah)),_xlpm.indexy, IF(_xlpm.podminka, ROW(_xlpm.rozsah)-MIN(ROW(_xlpm.rozsah))+1),_xlpm.prvni, MIN(_xlpm.indexy),_xlpm.finalni, IF(_xlpm.prvni=1, 2, _xlpm.prvni),INDEX(_xlpm.rozsah, _xlpm.finalni))</f>
        <v>2300</v>
      </c>
      <c r="BI779" cm="1">
        <f t="array" aca="1" ref="BI779" ca="1">INDEX($J$3:$J$10001,MATCH(BH779,$J$3:$J$10004,0)-1)</f>
        <v>2200</v>
      </c>
      <c r="BJ779">
        <f t="shared" ca="1" si="203"/>
        <v>180</v>
      </c>
      <c r="BK779">
        <f t="shared" ca="1" si="203"/>
        <v>245</v>
      </c>
      <c r="BL779">
        <f t="shared" ca="1" si="213"/>
        <v>-65</v>
      </c>
      <c r="BM779">
        <f t="shared" ca="1" si="211"/>
        <v>192.03662754901785</v>
      </c>
    </row>
    <row r="780" spans="1:65" x14ac:dyDescent="0.25">
      <c r="A780" s="64">
        <v>777</v>
      </c>
      <c r="B780" s="64">
        <v>84</v>
      </c>
      <c r="C780" s="64">
        <v>42</v>
      </c>
      <c r="D780" s="18">
        <v>777</v>
      </c>
      <c r="E780" s="21">
        <f t="shared" ca="1" si="204"/>
        <v>1989.7524015815159</v>
      </c>
      <c r="F780" s="22">
        <f t="shared" ca="1" si="205"/>
        <v>126.68863861372215</v>
      </c>
      <c r="G780" s="23">
        <v>777</v>
      </c>
      <c r="H780" s="24">
        <f t="shared" ca="1" si="206"/>
        <v>1986.4618479999999</v>
      </c>
      <c r="I780" s="25">
        <f t="shared" ca="1" si="207"/>
        <v>126.90976381439999</v>
      </c>
      <c r="J780" s="155"/>
      <c r="K780" s="155"/>
      <c r="AX780">
        <f t="shared" ca="1" si="200"/>
        <v>302.16610431999999</v>
      </c>
      <c r="AY780">
        <f t="shared" ca="1" si="208"/>
        <v>313.83389568000001</v>
      </c>
      <c r="AZ780" cm="1">
        <f t="array" aca="1" ref="AZ780" ca="1">_xlfn.LET(_xlpm.rozsah, $J$3:$J$10001,_xlpm.podminka, (_xlpm.rozsah&gt;H780)*(ISNUMBER(_xlpm.rozsah)),_xlpm.indexy, IF(_xlpm.podminka, ROW(_xlpm.rozsah)-MIN(ROW(_xlpm.rozsah))+1),_xlpm.prvni, MIN(_xlpm.indexy),_xlpm.finalni, IF(_xlpm.prvni=1, 2, _xlpm.prvni),INDEX(_xlpm.rozsah, _xlpm.finalni))</f>
        <v>2000</v>
      </c>
      <c r="BA780" cm="1">
        <f t="array" aca="1" ref="BA780" ca="1">INDEX($J$3:$J$10001,MATCH(AZ780,$J$3:$J$10004,0)-1)</f>
        <v>1900</v>
      </c>
      <c r="BB780">
        <f t="shared" ca="1" si="202"/>
        <v>300</v>
      </c>
      <c r="BC780">
        <f t="shared" ca="1" si="202"/>
        <v>316</v>
      </c>
      <c r="BD780">
        <f t="shared" ca="1" si="201"/>
        <v>-16</v>
      </c>
      <c r="BE780">
        <f t="shared" ca="1" si="209"/>
        <v>302.16610431999999</v>
      </c>
      <c r="BF780">
        <f t="shared" ca="1" si="212"/>
        <v>301.63961574695747</v>
      </c>
      <c r="BG780">
        <f t="shared" ca="1" si="210"/>
        <v>314.36038425304253</v>
      </c>
      <c r="BH780" cm="1">
        <f t="array" aca="1" ref="BH780" ca="1">_xlfn.LET(_xlpm.rozsah, $J$3:$J$10001,_xlpm.podminka, (_xlpm.rozsah&gt;E780)*(ISNUMBER(_xlpm.rozsah)),_xlpm.indexy, IF(_xlpm.podminka, ROW(_xlpm.rozsah)-MIN(ROW(_xlpm.rozsah))+1),_xlpm.prvni, MIN(_xlpm.indexy),_xlpm.finalni, IF(_xlpm.prvni=1, 2, _xlpm.prvni),INDEX(_xlpm.rozsah, _xlpm.finalni))</f>
        <v>2000</v>
      </c>
      <c r="BI780" cm="1">
        <f t="array" aca="1" ref="BI780" ca="1">INDEX($J$3:$J$10001,MATCH(BH780,$J$3:$J$10004,0)-1)</f>
        <v>1900</v>
      </c>
      <c r="BJ780">
        <f t="shared" ca="1" si="203"/>
        <v>300</v>
      </c>
      <c r="BK780">
        <f t="shared" ca="1" si="203"/>
        <v>316</v>
      </c>
      <c r="BL780">
        <f t="shared" ca="1" si="213"/>
        <v>-16</v>
      </c>
      <c r="BM780">
        <f t="shared" ca="1" si="211"/>
        <v>301.63961574695747</v>
      </c>
    </row>
    <row r="781" spans="1:65" x14ac:dyDescent="0.25">
      <c r="A781" s="64">
        <v>778</v>
      </c>
      <c r="B781" s="64">
        <v>48</v>
      </c>
      <c r="C781" s="64">
        <v>7</v>
      </c>
      <c r="D781" s="18">
        <v>778</v>
      </c>
      <c r="E781" s="21">
        <f t="shared" ca="1" si="204"/>
        <v>1437.0013723322947</v>
      </c>
      <c r="F781" s="22">
        <f t="shared" ca="1" si="205"/>
        <v>25.2</v>
      </c>
      <c r="G781" s="28">
        <v>778</v>
      </c>
      <c r="H781" s="24">
        <f t="shared" ca="1" si="206"/>
        <v>1435.121056</v>
      </c>
      <c r="I781" s="25">
        <f t="shared" ca="1" si="207"/>
        <v>25.2</v>
      </c>
      <c r="J781" s="155"/>
      <c r="K781" s="155"/>
      <c r="AX781">
        <f t="shared" ca="1" si="200"/>
        <v>360</v>
      </c>
      <c r="AY781">
        <f t="shared" ca="1" si="208"/>
        <v>360</v>
      </c>
      <c r="AZ781" cm="1">
        <f t="array" aca="1" ref="AZ781" ca="1">_xlfn.LET(_xlpm.rozsah, $J$3:$J$10001,_xlpm.podminka, (_xlpm.rozsah&gt;H781)*(ISNUMBER(_xlpm.rozsah)),_xlpm.indexy, IF(_xlpm.podminka, ROW(_xlpm.rozsah)-MIN(ROW(_xlpm.rozsah))+1),_xlpm.prvni, MIN(_xlpm.indexy),_xlpm.finalni, IF(_xlpm.prvni=1, 2, _xlpm.prvni),INDEX(_xlpm.rozsah, _xlpm.finalni))</f>
        <v>1500</v>
      </c>
      <c r="BA781" cm="1">
        <f t="array" aca="1" ref="BA781" ca="1">INDEX($J$3:$J$10001,MATCH(AZ781,$J$3:$J$10004,0)-1)</f>
        <v>1400</v>
      </c>
      <c r="BB781">
        <f t="shared" ca="1" si="202"/>
        <v>360</v>
      </c>
      <c r="BC781">
        <f t="shared" ca="1" si="202"/>
        <v>360</v>
      </c>
      <c r="BD781">
        <f t="shared" ca="1" si="201"/>
        <v>0</v>
      </c>
      <c r="BE781">
        <f t="shared" ca="1" si="209"/>
        <v>360</v>
      </c>
      <c r="BF781">
        <f t="shared" ca="1" si="212"/>
        <v>360</v>
      </c>
      <c r="BG781">
        <f t="shared" ca="1" si="210"/>
        <v>360</v>
      </c>
      <c r="BH781" cm="1">
        <f t="array" aca="1" ref="BH781" ca="1">_xlfn.LET(_xlpm.rozsah, $J$3:$J$10001,_xlpm.podminka, (_xlpm.rozsah&gt;E781)*(ISNUMBER(_xlpm.rozsah)),_xlpm.indexy, IF(_xlpm.podminka, ROW(_xlpm.rozsah)-MIN(ROW(_xlpm.rozsah))+1),_xlpm.prvni, MIN(_xlpm.indexy),_xlpm.finalni, IF(_xlpm.prvni=1, 2, _xlpm.prvni),INDEX(_xlpm.rozsah, _xlpm.finalni))</f>
        <v>1500</v>
      </c>
      <c r="BI781" cm="1">
        <f t="array" aca="1" ref="BI781" ca="1">INDEX($J$3:$J$10001,MATCH(BH781,$J$3:$J$10004,0)-1)</f>
        <v>1400</v>
      </c>
      <c r="BJ781">
        <f t="shared" ca="1" si="203"/>
        <v>360</v>
      </c>
      <c r="BK781">
        <f t="shared" ca="1" si="203"/>
        <v>360</v>
      </c>
      <c r="BL781">
        <f t="shared" ca="1" si="213"/>
        <v>0</v>
      </c>
      <c r="BM781">
        <f t="shared" ca="1" si="211"/>
        <v>360</v>
      </c>
    </row>
    <row r="782" spans="1:65" x14ac:dyDescent="0.25">
      <c r="A782" s="64">
        <v>779</v>
      </c>
      <c r="B782" s="64">
        <v>48</v>
      </c>
      <c r="C782" s="64">
        <v>6</v>
      </c>
      <c r="D782" s="18">
        <v>779</v>
      </c>
      <c r="E782" s="21">
        <f t="shared" ca="1" si="204"/>
        <v>1437.0013723322947</v>
      </c>
      <c r="F782" s="22">
        <f t="shared" ca="1" si="205"/>
        <v>21.6</v>
      </c>
      <c r="G782" s="23">
        <v>779</v>
      </c>
      <c r="H782" s="24">
        <f t="shared" ca="1" si="206"/>
        <v>1435.121056</v>
      </c>
      <c r="I782" s="25">
        <f t="shared" ca="1" si="207"/>
        <v>21.6</v>
      </c>
      <c r="J782" s="155"/>
      <c r="K782" s="155"/>
      <c r="AX782">
        <f t="shared" ca="1" si="200"/>
        <v>360</v>
      </c>
      <c r="AY782">
        <f t="shared" ca="1" si="208"/>
        <v>360</v>
      </c>
      <c r="AZ782" cm="1">
        <f t="array" aca="1" ref="AZ782" ca="1">_xlfn.LET(_xlpm.rozsah, $J$3:$J$10001,_xlpm.podminka, (_xlpm.rozsah&gt;H782)*(ISNUMBER(_xlpm.rozsah)),_xlpm.indexy, IF(_xlpm.podminka, ROW(_xlpm.rozsah)-MIN(ROW(_xlpm.rozsah))+1),_xlpm.prvni, MIN(_xlpm.indexy),_xlpm.finalni, IF(_xlpm.prvni=1, 2, _xlpm.prvni),INDEX(_xlpm.rozsah, _xlpm.finalni))</f>
        <v>1500</v>
      </c>
      <c r="BA782" cm="1">
        <f t="array" aca="1" ref="BA782" ca="1">INDEX($J$3:$J$10001,MATCH(AZ782,$J$3:$J$10004,0)-1)</f>
        <v>1400</v>
      </c>
      <c r="BB782">
        <f t="shared" ca="1" si="202"/>
        <v>360</v>
      </c>
      <c r="BC782">
        <f t="shared" ca="1" si="202"/>
        <v>360</v>
      </c>
      <c r="BD782">
        <f t="shared" ca="1" si="201"/>
        <v>0</v>
      </c>
      <c r="BE782">
        <f t="shared" ca="1" si="209"/>
        <v>360</v>
      </c>
      <c r="BF782">
        <f t="shared" ca="1" si="212"/>
        <v>360</v>
      </c>
      <c r="BG782">
        <f t="shared" ca="1" si="210"/>
        <v>360</v>
      </c>
      <c r="BH782" cm="1">
        <f t="array" aca="1" ref="BH782" ca="1">_xlfn.LET(_xlpm.rozsah, $J$3:$J$10001,_xlpm.podminka, (_xlpm.rozsah&gt;E782)*(ISNUMBER(_xlpm.rozsah)),_xlpm.indexy, IF(_xlpm.podminka, ROW(_xlpm.rozsah)-MIN(ROW(_xlpm.rozsah))+1),_xlpm.prvni, MIN(_xlpm.indexy),_xlpm.finalni, IF(_xlpm.prvni=1, 2, _xlpm.prvni),INDEX(_xlpm.rozsah, _xlpm.finalni))</f>
        <v>1500</v>
      </c>
      <c r="BI782" cm="1">
        <f t="array" aca="1" ref="BI782" ca="1">INDEX($J$3:$J$10001,MATCH(BH782,$J$3:$J$10004,0)-1)</f>
        <v>1400</v>
      </c>
      <c r="BJ782">
        <f t="shared" ca="1" si="203"/>
        <v>360</v>
      </c>
      <c r="BK782">
        <f t="shared" ca="1" si="203"/>
        <v>360</v>
      </c>
      <c r="BL782">
        <f t="shared" ca="1" si="213"/>
        <v>0</v>
      </c>
      <c r="BM782">
        <f t="shared" ca="1" si="211"/>
        <v>360</v>
      </c>
    </row>
    <row r="783" spans="1:65" x14ac:dyDescent="0.25">
      <c r="A783" s="64">
        <v>780</v>
      </c>
      <c r="B783" s="64">
        <v>48</v>
      </c>
      <c r="C783" s="64">
        <v>6</v>
      </c>
      <c r="D783" s="18">
        <v>780</v>
      </c>
      <c r="E783" s="21">
        <f t="shared" ca="1" si="204"/>
        <v>1437.0013723322947</v>
      </c>
      <c r="F783" s="22">
        <f t="shared" ca="1" si="205"/>
        <v>21.6</v>
      </c>
      <c r="G783" s="28">
        <v>780</v>
      </c>
      <c r="H783" s="24">
        <f t="shared" ca="1" si="206"/>
        <v>1435.121056</v>
      </c>
      <c r="I783" s="25">
        <f t="shared" ca="1" si="207"/>
        <v>21.6</v>
      </c>
      <c r="J783" s="155"/>
      <c r="K783" s="155"/>
      <c r="AX783">
        <f t="shared" ca="1" si="200"/>
        <v>360</v>
      </c>
      <c r="AY783">
        <f t="shared" ca="1" si="208"/>
        <v>360</v>
      </c>
      <c r="AZ783" cm="1">
        <f t="array" aca="1" ref="AZ783" ca="1">_xlfn.LET(_xlpm.rozsah, $J$3:$J$10001,_xlpm.podminka, (_xlpm.rozsah&gt;H783)*(ISNUMBER(_xlpm.rozsah)),_xlpm.indexy, IF(_xlpm.podminka, ROW(_xlpm.rozsah)-MIN(ROW(_xlpm.rozsah))+1),_xlpm.prvni, MIN(_xlpm.indexy),_xlpm.finalni, IF(_xlpm.prvni=1, 2, _xlpm.prvni),INDEX(_xlpm.rozsah, _xlpm.finalni))</f>
        <v>1500</v>
      </c>
      <c r="BA783" cm="1">
        <f t="array" aca="1" ref="BA783" ca="1">INDEX($J$3:$J$10001,MATCH(AZ783,$J$3:$J$10004,0)-1)</f>
        <v>1400</v>
      </c>
      <c r="BB783">
        <f t="shared" ca="1" si="202"/>
        <v>360</v>
      </c>
      <c r="BC783">
        <f t="shared" ca="1" si="202"/>
        <v>360</v>
      </c>
      <c r="BD783">
        <f t="shared" ca="1" si="201"/>
        <v>0</v>
      </c>
      <c r="BE783">
        <f t="shared" ca="1" si="209"/>
        <v>360</v>
      </c>
      <c r="BF783">
        <f t="shared" ca="1" si="212"/>
        <v>360</v>
      </c>
      <c r="BG783">
        <f t="shared" ca="1" si="210"/>
        <v>360</v>
      </c>
      <c r="BH783" cm="1">
        <f t="array" aca="1" ref="BH783" ca="1">_xlfn.LET(_xlpm.rozsah, $J$3:$J$10001,_xlpm.podminka, (_xlpm.rozsah&gt;E783)*(ISNUMBER(_xlpm.rozsah)),_xlpm.indexy, IF(_xlpm.podminka, ROW(_xlpm.rozsah)-MIN(ROW(_xlpm.rozsah))+1),_xlpm.prvni, MIN(_xlpm.indexy),_xlpm.finalni, IF(_xlpm.prvni=1, 2, _xlpm.prvni),INDEX(_xlpm.rozsah, _xlpm.finalni))</f>
        <v>1500</v>
      </c>
      <c r="BI783" cm="1">
        <f t="array" aca="1" ref="BI783" ca="1">INDEX($J$3:$J$10001,MATCH(BH783,$J$3:$J$10004,0)-1)</f>
        <v>1400</v>
      </c>
      <c r="BJ783">
        <f t="shared" ca="1" si="203"/>
        <v>360</v>
      </c>
      <c r="BK783">
        <f t="shared" ca="1" si="203"/>
        <v>360</v>
      </c>
      <c r="BL783">
        <f t="shared" ca="1" si="213"/>
        <v>0</v>
      </c>
      <c r="BM783">
        <f t="shared" ca="1" si="211"/>
        <v>360</v>
      </c>
    </row>
    <row r="784" spans="1:65" x14ac:dyDescent="0.25">
      <c r="A784" s="64">
        <v>781</v>
      </c>
      <c r="B784" s="64">
        <v>48</v>
      </c>
      <c r="C784" s="64">
        <v>7</v>
      </c>
      <c r="D784" s="18">
        <v>781</v>
      </c>
      <c r="E784" s="21">
        <f t="shared" ca="1" si="204"/>
        <v>1437.0013723322947</v>
      </c>
      <c r="F784" s="22">
        <f t="shared" ca="1" si="205"/>
        <v>25.2</v>
      </c>
      <c r="G784" s="23">
        <v>781</v>
      </c>
      <c r="H784" s="24">
        <f t="shared" ca="1" si="206"/>
        <v>1435.121056</v>
      </c>
      <c r="I784" s="25">
        <f t="shared" ca="1" si="207"/>
        <v>25.2</v>
      </c>
      <c r="J784" s="155"/>
      <c r="K784" s="155"/>
      <c r="AX784">
        <f t="shared" ca="1" si="200"/>
        <v>360</v>
      </c>
      <c r="AY784">
        <f t="shared" ca="1" si="208"/>
        <v>360</v>
      </c>
      <c r="AZ784" cm="1">
        <f t="array" aca="1" ref="AZ784" ca="1">_xlfn.LET(_xlpm.rozsah, $J$3:$J$10001,_xlpm.podminka, (_xlpm.rozsah&gt;H784)*(ISNUMBER(_xlpm.rozsah)),_xlpm.indexy, IF(_xlpm.podminka, ROW(_xlpm.rozsah)-MIN(ROW(_xlpm.rozsah))+1),_xlpm.prvni, MIN(_xlpm.indexy),_xlpm.finalni, IF(_xlpm.prvni=1, 2, _xlpm.prvni),INDEX(_xlpm.rozsah, _xlpm.finalni))</f>
        <v>1500</v>
      </c>
      <c r="BA784" cm="1">
        <f t="array" aca="1" ref="BA784" ca="1">INDEX($J$3:$J$10001,MATCH(AZ784,$J$3:$J$10004,0)-1)</f>
        <v>1400</v>
      </c>
      <c r="BB784">
        <f t="shared" ca="1" si="202"/>
        <v>360</v>
      </c>
      <c r="BC784">
        <f t="shared" ca="1" si="202"/>
        <v>360</v>
      </c>
      <c r="BD784">
        <f t="shared" ca="1" si="201"/>
        <v>0</v>
      </c>
      <c r="BE784">
        <f t="shared" ca="1" si="209"/>
        <v>360</v>
      </c>
      <c r="BF784">
        <f t="shared" ca="1" si="212"/>
        <v>360</v>
      </c>
      <c r="BG784">
        <f t="shared" ca="1" si="210"/>
        <v>360</v>
      </c>
      <c r="BH784" cm="1">
        <f t="array" aca="1" ref="BH784" ca="1">_xlfn.LET(_xlpm.rozsah, $J$3:$J$10001,_xlpm.podminka, (_xlpm.rozsah&gt;E784)*(ISNUMBER(_xlpm.rozsah)),_xlpm.indexy, IF(_xlpm.podminka, ROW(_xlpm.rozsah)-MIN(ROW(_xlpm.rozsah))+1),_xlpm.prvni, MIN(_xlpm.indexy),_xlpm.finalni, IF(_xlpm.prvni=1, 2, _xlpm.prvni),INDEX(_xlpm.rozsah, _xlpm.finalni))</f>
        <v>1500</v>
      </c>
      <c r="BI784" cm="1">
        <f t="array" aca="1" ref="BI784" ca="1">INDEX($J$3:$J$10001,MATCH(BH784,$J$3:$J$10004,0)-1)</f>
        <v>1400</v>
      </c>
      <c r="BJ784">
        <f t="shared" ca="1" si="203"/>
        <v>360</v>
      </c>
      <c r="BK784">
        <f t="shared" ca="1" si="203"/>
        <v>360</v>
      </c>
      <c r="BL784">
        <f t="shared" ca="1" si="213"/>
        <v>0</v>
      </c>
      <c r="BM784">
        <f t="shared" ca="1" si="211"/>
        <v>360</v>
      </c>
    </row>
    <row r="785" spans="1:65" x14ac:dyDescent="0.25">
      <c r="A785" s="64">
        <v>782</v>
      </c>
      <c r="B785" s="64">
        <v>48</v>
      </c>
      <c r="C785" s="64">
        <v>6</v>
      </c>
      <c r="D785" s="18">
        <v>782</v>
      </c>
      <c r="E785" s="21">
        <f t="shared" ca="1" si="204"/>
        <v>1437.0013723322947</v>
      </c>
      <c r="F785" s="22">
        <f t="shared" ca="1" si="205"/>
        <v>21.6</v>
      </c>
      <c r="G785" s="28">
        <v>782</v>
      </c>
      <c r="H785" s="24">
        <f t="shared" ca="1" si="206"/>
        <v>1435.121056</v>
      </c>
      <c r="I785" s="25">
        <f t="shared" ca="1" si="207"/>
        <v>21.6</v>
      </c>
      <c r="J785" s="155"/>
      <c r="K785" s="155"/>
      <c r="AX785">
        <f t="shared" ca="1" si="200"/>
        <v>360</v>
      </c>
      <c r="AY785">
        <f t="shared" ca="1" si="208"/>
        <v>360</v>
      </c>
      <c r="AZ785" cm="1">
        <f t="array" aca="1" ref="AZ785" ca="1">_xlfn.LET(_xlpm.rozsah, $J$3:$J$10001,_xlpm.podminka, (_xlpm.rozsah&gt;H785)*(ISNUMBER(_xlpm.rozsah)),_xlpm.indexy, IF(_xlpm.podminka, ROW(_xlpm.rozsah)-MIN(ROW(_xlpm.rozsah))+1),_xlpm.prvni, MIN(_xlpm.indexy),_xlpm.finalni, IF(_xlpm.prvni=1, 2, _xlpm.prvni),INDEX(_xlpm.rozsah, _xlpm.finalni))</f>
        <v>1500</v>
      </c>
      <c r="BA785" cm="1">
        <f t="array" aca="1" ref="BA785" ca="1">INDEX($J$3:$J$10001,MATCH(AZ785,$J$3:$J$10004,0)-1)</f>
        <v>1400</v>
      </c>
      <c r="BB785">
        <f t="shared" ca="1" si="202"/>
        <v>360</v>
      </c>
      <c r="BC785">
        <f t="shared" ca="1" si="202"/>
        <v>360</v>
      </c>
      <c r="BD785">
        <f t="shared" ca="1" si="201"/>
        <v>0</v>
      </c>
      <c r="BE785">
        <f t="shared" ca="1" si="209"/>
        <v>360</v>
      </c>
      <c r="BF785">
        <f t="shared" ca="1" si="212"/>
        <v>360</v>
      </c>
      <c r="BG785">
        <f t="shared" ca="1" si="210"/>
        <v>360</v>
      </c>
      <c r="BH785" cm="1">
        <f t="array" aca="1" ref="BH785" ca="1">_xlfn.LET(_xlpm.rozsah, $J$3:$J$10001,_xlpm.podminka, (_xlpm.rozsah&gt;E785)*(ISNUMBER(_xlpm.rozsah)),_xlpm.indexy, IF(_xlpm.podminka, ROW(_xlpm.rozsah)-MIN(ROW(_xlpm.rozsah))+1),_xlpm.prvni, MIN(_xlpm.indexy),_xlpm.finalni, IF(_xlpm.prvni=1, 2, _xlpm.prvni),INDEX(_xlpm.rozsah, _xlpm.finalni))</f>
        <v>1500</v>
      </c>
      <c r="BI785" cm="1">
        <f t="array" aca="1" ref="BI785" ca="1">INDEX($J$3:$J$10001,MATCH(BH785,$J$3:$J$10004,0)-1)</f>
        <v>1400</v>
      </c>
      <c r="BJ785">
        <f t="shared" ca="1" si="203"/>
        <v>360</v>
      </c>
      <c r="BK785">
        <f t="shared" ca="1" si="203"/>
        <v>360</v>
      </c>
      <c r="BL785">
        <f t="shared" ca="1" si="213"/>
        <v>0</v>
      </c>
      <c r="BM785">
        <f t="shared" ca="1" si="211"/>
        <v>360</v>
      </c>
    </row>
    <row r="786" spans="1:65" x14ac:dyDescent="0.25">
      <c r="A786" s="64">
        <v>783</v>
      </c>
      <c r="B786" s="64">
        <v>48</v>
      </c>
      <c r="C786" s="64">
        <v>7</v>
      </c>
      <c r="D786" s="18">
        <v>783</v>
      </c>
      <c r="E786" s="21">
        <f t="shared" ca="1" si="204"/>
        <v>1437.0013723322947</v>
      </c>
      <c r="F786" s="22">
        <f t="shared" ca="1" si="205"/>
        <v>25.2</v>
      </c>
      <c r="G786" s="23">
        <v>783</v>
      </c>
      <c r="H786" s="24">
        <f t="shared" ca="1" si="206"/>
        <v>1435.121056</v>
      </c>
      <c r="I786" s="25">
        <f t="shared" ca="1" si="207"/>
        <v>25.2</v>
      </c>
      <c r="J786" s="155"/>
      <c r="K786" s="155"/>
      <c r="AX786">
        <f t="shared" ca="1" si="200"/>
        <v>360</v>
      </c>
      <c r="AY786">
        <f t="shared" ca="1" si="208"/>
        <v>360</v>
      </c>
      <c r="AZ786" cm="1">
        <f t="array" aca="1" ref="AZ786" ca="1">_xlfn.LET(_xlpm.rozsah, $J$3:$J$10001,_xlpm.podminka, (_xlpm.rozsah&gt;H786)*(ISNUMBER(_xlpm.rozsah)),_xlpm.indexy, IF(_xlpm.podminka, ROW(_xlpm.rozsah)-MIN(ROW(_xlpm.rozsah))+1),_xlpm.prvni, MIN(_xlpm.indexy),_xlpm.finalni, IF(_xlpm.prvni=1, 2, _xlpm.prvni),INDEX(_xlpm.rozsah, _xlpm.finalni))</f>
        <v>1500</v>
      </c>
      <c r="BA786" cm="1">
        <f t="array" aca="1" ref="BA786" ca="1">INDEX($J$3:$J$10001,MATCH(AZ786,$J$3:$J$10004,0)-1)</f>
        <v>1400</v>
      </c>
      <c r="BB786">
        <f t="shared" ca="1" si="202"/>
        <v>360</v>
      </c>
      <c r="BC786">
        <f t="shared" ca="1" si="202"/>
        <v>360</v>
      </c>
      <c r="BD786">
        <f t="shared" ca="1" si="201"/>
        <v>0</v>
      </c>
      <c r="BE786">
        <f t="shared" ca="1" si="209"/>
        <v>360</v>
      </c>
      <c r="BF786">
        <f t="shared" ca="1" si="212"/>
        <v>360</v>
      </c>
      <c r="BG786">
        <f t="shared" ca="1" si="210"/>
        <v>360</v>
      </c>
      <c r="BH786" cm="1">
        <f t="array" aca="1" ref="BH786" ca="1">_xlfn.LET(_xlpm.rozsah, $J$3:$J$10001,_xlpm.podminka, (_xlpm.rozsah&gt;E786)*(ISNUMBER(_xlpm.rozsah)),_xlpm.indexy, IF(_xlpm.podminka, ROW(_xlpm.rozsah)-MIN(ROW(_xlpm.rozsah))+1),_xlpm.prvni, MIN(_xlpm.indexy),_xlpm.finalni, IF(_xlpm.prvni=1, 2, _xlpm.prvni),INDEX(_xlpm.rozsah, _xlpm.finalni))</f>
        <v>1500</v>
      </c>
      <c r="BI786" cm="1">
        <f t="array" aca="1" ref="BI786" ca="1">INDEX($J$3:$J$10001,MATCH(BH786,$J$3:$J$10004,0)-1)</f>
        <v>1400</v>
      </c>
      <c r="BJ786">
        <f t="shared" ca="1" si="203"/>
        <v>360</v>
      </c>
      <c r="BK786">
        <f t="shared" ca="1" si="203"/>
        <v>360</v>
      </c>
      <c r="BL786">
        <f t="shared" ca="1" si="213"/>
        <v>0</v>
      </c>
      <c r="BM786">
        <f t="shared" ca="1" si="211"/>
        <v>360</v>
      </c>
    </row>
    <row r="787" spans="1:65" x14ac:dyDescent="0.25">
      <c r="A787" s="64">
        <v>784</v>
      </c>
      <c r="B787" s="64">
        <v>67</v>
      </c>
      <c r="C787" s="64">
        <v>21</v>
      </c>
      <c r="D787" s="18">
        <v>784</v>
      </c>
      <c r="E787" s="21">
        <f t="shared" ca="1" si="204"/>
        <v>1728.7310822138281</v>
      </c>
      <c r="F787" s="22">
        <f t="shared" ca="1" si="205"/>
        <v>72.474300364966339</v>
      </c>
      <c r="G787" s="28">
        <v>784</v>
      </c>
      <c r="H787" s="24">
        <f t="shared" ca="1" si="206"/>
        <v>1726.1064739999999</v>
      </c>
      <c r="I787" s="25">
        <f t="shared" ca="1" si="207"/>
        <v>72.567998878200001</v>
      </c>
      <c r="J787" s="155"/>
      <c r="K787" s="155"/>
      <c r="AX787">
        <f t="shared" ca="1" si="200"/>
        <v>345.56189942000003</v>
      </c>
      <c r="AY787">
        <f t="shared" ca="1" si="208"/>
        <v>337.43810057999997</v>
      </c>
      <c r="AZ787" cm="1">
        <f t="array" aca="1" ref="AZ787" ca="1">_xlfn.LET(_xlpm.rozsah, $J$3:$J$10001,_xlpm.podminka, (_xlpm.rozsah&gt;H787)*(ISNUMBER(_xlpm.rozsah)),_xlpm.indexy, IF(_xlpm.podminka, ROW(_xlpm.rozsah)-MIN(ROW(_xlpm.rozsah))+1),_xlpm.prvni, MIN(_xlpm.indexy),_xlpm.finalni, IF(_xlpm.prvni=1, 2, _xlpm.prvni),INDEX(_xlpm.rozsah, _xlpm.finalni))</f>
        <v>1800</v>
      </c>
      <c r="BA787" cm="1">
        <f t="array" aca="1" ref="BA787" ca="1">INDEX($J$3:$J$10001,MATCH(AZ787,$J$3:$J$10004,0)-1)</f>
        <v>1700</v>
      </c>
      <c r="BB787">
        <f t="shared" ca="1" si="202"/>
        <v>333</v>
      </c>
      <c r="BC787">
        <f t="shared" ca="1" si="202"/>
        <v>350</v>
      </c>
      <c r="BD787">
        <f t="shared" ca="1" si="201"/>
        <v>-17</v>
      </c>
      <c r="BE787">
        <f t="shared" ca="1" si="209"/>
        <v>345.56189942000003</v>
      </c>
      <c r="BF787">
        <f t="shared" ca="1" si="212"/>
        <v>345.11571602364921</v>
      </c>
      <c r="BG787">
        <f t="shared" ca="1" si="210"/>
        <v>337.88428397635079</v>
      </c>
      <c r="BH787" cm="1">
        <f t="array" aca="1" ref="BH787" ca="1">_xlfn.LET(_xlpm.rozsah, $J$3:$J$10001,_xlpm.podminka, (_xlpm.rozsah&gt;E787)*(ISNUMBER(_xlpm.rozsah)),_xlpm.indexy, IF(_xlpm.podminka, ROW(_xlpm.rozsah)-MIN(ROW(_xlpm.rozsah))+1),_xlpm.prvni, MIN(_xlpm.indexy),_xlpm.finalni, IF(_xlpm.prvni=1, 2, _xlpm.prvni),INDEX(_xlpm.rozsah, _xlpm.finalni))</f>
        <v>1800</v>
      </c>
      <c r="BI787" cm="1">
        <f t="array" aca="1" ref="BI787" ca="1">INDEX($J$3:$J$10001,MATCH(BH787,$J$3:$J$10004,0)-1)</f>
        <v>1700</v>
      </c>
      <c r="BJ787">
        <f t="shared" ca="1" si="203"/>
        <v>333</v>
      </c>
      <c r="BK787">
        <f t="shared" ca="1" si="203"/>
        <v>350</v>
      </c>
      <c r="BL787">
        <f t="shared" ca="1" si="213"/>
        <v>-17</v>
      </c>
      <c r="BM787">
        <f t="shared" ca="1" si="211"/>
        <v>345.11571602364921</v>
      </c>
    </row>
    <row r="788" spans="1:65" x14ac:dyDescent="0.25">
      <c r="A788" s="64">
        <v>785</v>
      </c>
      <c r="B788" s="64">
        <v>105</v>
      </c>
      <c r="C788" s="64">
        <v>59</v>
      </c>
      <c r="D788" s="18">
        <v>785</v>
      </c>
      <c r="E788" s="21">
        <f t="shared" ca="1" si="204"/>
        <v>2312.1905019768947</v>
      </c>
      <c r="F788" s="22">
        <f t="shared" ca="1" si="205"/>
        <v>93.972926517174656</v>
      </c>
      <c r="G788" s="23">
        <v>785</v>
      </c>
      <c r="H788" s="24">
        <f t="shared" ca="1" si="206"/>
        <v>2308.0773099999997</v>
      </c>
      <c r="I788" s="25">
        <f t="shared" ca="1" si="207"/>
        <v>98.098458070000348</v>
      </c>
      <c r="J788" s="155"/>
      <c r="K788" s="155"/>
      <c r="AX788">
        <f t="shared" ca="1" si="200"/>
        <v>166.26857300000057</v>
      </c>
      <c r="AY788">
        <f t="shared" ca="1" si="208"/>
        <v>23.731426999999439</v>
      </c>
      <c r="AZ788" cm="1">
        <f t="array" aca="1" ref="AZ788" ca="1">_xlfn.LET(_xlpm.rozsah, $J$3:$J$10001,_xlpm.podminka, (_xlpm.rozsah&gt;H788)*(ISNUMBER(_xlpm.rozsah)),_xlpm.indexy, IF(_xlpm.podminka, ROW(_xlpm.rozsah)-MIN(ROW(_xlpm.rozsah))+1),_xlpm.prvni, MIN(_xlpm.indexy),_xlpm.finalni, IF(_xlpm.prvni=1, 2, _xlpm.prvni),INDEX(_xlpm.rozsah, _xlpm.finalni))</f>
        <v>2400</v>
      </c>
      <c r="BA788" cm="1">
        <f t="array" aca="1" ref="BA788" ca="1">INDEX($J$3:$J$10001,MATCH(AZ788,$J$3:$J$10004,0)-1)</f>
        <v>2300</v>
      </c>
      <c r="BB788">
        <f t="shared" ca="1" si="202"/>
        <v>10</v>
      </c>
      <c r="BC788">
        <f t="shared" ca="1" si="202"/>
        <v>180</v>
      </c>
      <c r="BD788">
        <f t="shared" ca="1" si="201"/>
        <v>-170</v>
      </c>
      <c r="BE788">
        <f t="shared" ca="1" si="209"/>
        <v>166.26857300000057</v>
      </c>
      <c r="BF788">
        <f t="shared" ca="1" si="212"/>
        <v>159.27614663927906</v>
      </c>
      <c r="BG788">
        <f t="shared" ca="1" si="210"/>
        <v>30.723853360720931</v>
      </c>
      <c r="BH788" cm="1">
        <f t="array" aca="1" ref="BH788" ca="1">_xlfn.LET(_xlpm.rozsah, $J$3:$J$10001,_xlpm.podminka, (_xlpm.rozsah&gt;E788)*(ISNUMBER(_xlpm.rozsah)),_xlpm.indexy, IF(_xlpm.podminka, ROW(_xlpm.rozsah)-MIN(ROW(_xlpm.rozsah))+1),_xlpm.prvni, MIN(_xlpm.indexy),_xlpm.finalni, IF(_xlpm.prvni=1, 2, _xlpm.prvni),INDEX(_xlpm.rozsah, _xlpm.finalni))</f>
        <v>2400</v>
      </c>
      <c r="BI788" cm="1">
        <f t="array" aca="1" ref="BI788" ca="1">INDEX($J$3:$J$10001,MATCH(BH788,$J$3:$J$10004,0)-1)</f>
        <v>2300</v>
      </c>
      <c r="BJ788">
        <f t="shared" ca="1" si="203"/>
        <v>10</v>
      </c>
      <c r="BK788">
        <f t="shared" ca="1" si="203"/>
        <v>180</v>
      </c>
      <c r="BL788">
        <f t="shared" ca="1" si="213"/>
        <v>-170</v>
      </c>
      <c r="BM788">
        <f t="shared" ca="1" si="211"/>
        <v>159.27614663927906</v>
      </c>
    </row>
    <row r="789" spans="1:65" x14ac:dyDescent="0.25">
      <c r="A789" s="64">
        <v>786</v>
      </c>
      <c r="B789" s="64">
        <v>105</v>
      </c>
      <c r="C789" s="64">
        <v>96</v>
      </c>
      <c r="D789" s="18">
        <v>786</v>
      </c>
      <c r="E789" s="21">
        <f t="shared" ca="1" si="204"/>
        <v>2312.1905019768947</v>
      </c>
      <c r="F789" s="22">
        <f t="shared" ca="1" si="205"/>
        <v>152.90510077370789</v>
      </c>
      <c r="G789" s="28">
        <v>786</v>
      </c>
      <c r="H789" s="24">
        <f t="shared" ca="1" si="206"/>
        <v>2308.0773099999997</v>
      </c>
      <c r="I789" s="25">
        <f t="shared" ca="1" si="207"/>
        <v>159.61783008000054</v>
      </c>
      <c r="J789" s="155"/>
      <c r="K789" s="155"/>
      <c r="AX789">
        <f t="shared" ca="1" si="200"/>
        <v>166.26857300000057</v>
      </c>
      <c r="AY789">
        <f t="shared" ca="1" si="208"/>
        <v>23.731426999999439</v>
      </c>
      <c r="AZ789" cm="1">
        <f t="array" aca="1" ref="AZ789" ca="1">_xlfn.LET(_xlpm.rozsah, $J$3:$J$10001,_xlpm.podminka, (_xlpm.rozsah&gt;H789)*(ISNUMBER(_xlpm.rozsah)),_xlpm.indexy, IF(_xlpm.podminka, ROW(_xlpm.rozsah)-MIN(ROW(_xlpm.rozsah))+1),_xlpm.prvni, MIN(_xlpm.indexy),_xlpm.finalni, IF(_xlpm.prvni=1, 2, _xlpm.prvni),INDEX(_xlpm.rozsah, _xlpm.finalni))</f>
        <v>2400</v>
      </c>
      <c r="BA789" cm="1">
        <f t="array" aca="1" ref="BA789" ca="1">INDEX($J$3:$J$10001,MATCH(AZ789,$J$3:$J$10004,0)-1)</f>
        <v>2300</v>
      </c>
      <c r="BB789">
        <f t="shared" ca="1" si="202"/>
        <v>10</v>
      </c>
      <c r="BC789">
        <f t="shared" ca="1" si="202"/>
        <v>180</v>
      </c>
      <c r="BD789">
        <f t="shared" ca="1" si="201"/>
        <v>-170</v>
      </c>
      <c r="BE789">
        <f t="shared" ca="1" si="209"/>
        <v>166.26857300000057</v>
      </c>
      <c r="BF789">
        <f t="shared" ca="1" si="212"/>
        <v>159.27614663927906</v>
      </c>
      <c r="BG789">
        <f t="shared" ca="1" si="210"/>
        <v>30.723853360720931</v>
      </c>
      <c r="BH789" cm="1">
        <f t="array" aca="1" ref="BH789" ca="1">_xlfn.LET(_xlpm.rozsah, $J$3:$J$10001,_xlpm.podminka, (_xlpm.rozsah&gt;E789)*(ISNUMBER(_xlpm.rozsah)),_xlpm.indexy, IF(_xlpm.podminka, ROW(_xlpm.rozsah)-MIN(ROW(_xlpm.rozsah))+1),_xlpm.prvni, MIN(_xlpm.indexy),_xlpm.finalni, IF(_xlpm.prvni=1, 2, _xlpm.prvni),INDEX(_xlpm.rozsah, _xlpm.finalni))</f>
        <v>2400</v>
      </c>
      <c r="BI789" cm="1">
        <f t="array" aca="1" ref="BI789" ca="1">INDEX($J$3:$J$10001,MATCH(BH789,$J$3:$J$10004,0)-1)</f>
        <v>2300</v>
      </c>
      <c r="BJ789">
        <f t="shared" ca="1" si="203"/>
        <v>10</v>
      </c>
      <c r="BK789">
        <f t="shared" ca="1" si="203"/>
        <v>180</v>
      </c>
      <c r="BL789">
        <f t="shared" ca="1" si="213"/>
        <v>-170</v>
      </c>
      <c r="BM789">
        <f t="shared" ca="1" si="211"/>
        <v>159.27614663927906</v>
      </c>
    </row>
    <row r="790" spans="1:65" x14ac:dyDescent="0.25">
      <c r="A790" s="64">
        <v>787</v>
      </c>
      <c r="B790" s="64">
        <v>105</v>
      </c>
      <c r="C790" s="64">
        <v>74</v>
      </c>
      <c r="D790" s="18">
        <v>787</v>
      </c>
      <c r="E790" s="21">
        <f t="shared" ca="1" si="204"/>
        <v>2312.1905019768947</v>
      </c>
      <c r="F790" s="22">
        <f t="shared" ca="1" si="205"/>
        <v>117.8643485130665</v>
      </c>
      <c r="G790" s="23">
        <v>787</v>
      </c>
      <c r="H790" s="24">
        <f t="shared" ca="1" si="206"/>
        <v>2308.0773099999997</v>
      </c>
      <c r="I790" s="25">
        <f t="shared" ca="1" si="207"/>
        <v>123.03874402000044</v>
      </c>
      <c r="J790" s="155"/>
      <c r="K790" s="155"/>
      <c r="AX790">
        <f t="shared" ca="1" si="200"/>
        <v>166.26857300000057</v>
      </c>
      <c r="AY790">
        <f t="shared" ca="1" si="208"/>
        <v>23.731426999999439</v>
      </c>
      <c r="AZ790" cm="1">
        <f t="array" aca="1" ref="AZ790" ca="1">_xlfn.LET(_xlpm.rozsah, $J$3:$J$10001,_xlpm.podminka, (_xlpm.rozsah&gt;H790)*(ISNUMBER(_xlpm.rozsah)),_xlpm.indexy, IF(_xlpm.podminka, ROW(_xlpm.rozsah)-MIN(ROW(_xlpm.rozsah))+1),_xlpm.prvni, MIN(_xlpm.indexy),_xlpm.finalni, IF(_xlpm.prvni=1, 2, _xlpm.prvni),INDEX(_xlpm.rozsah, _xlpm.finalni))</f>
        <v>2400</v>
      </c>
      <c r="BA790" cm="1">
        <f t="array" aca="1" ref="BA790" ca="1">INDEX($J$3:$J$10001,MATCH(AZ790,$J$3:$J$10004,0)-1)</f>
        <v>2300</v>
      </c>
      <c r="BB790">
        <f t="shared" ca="1" si="202"/>
        <v>10</v>
      </c>
      <c r="BC790">
        <f t="shared" ca="1" si="202"/>
        <v>180</v>
      </c>
      <c r="BD790">
        <f t="shared" ca="1" si="201"/>
        <v>-170</v>
      </c>
      <c r="BE790">
        <f t="shared" ca="1" si="209"/>
        <v>166.26857300000057</v>
      </c>
      <c r="BF790">
        <f t="shared" ca="1" si="212"/>
        <v>159.27614663927906</v>
      </c>
      <c r="BG790">
        <f t="shared" ca="1" si="210"/>
        <v>30.723853360720931</v>
      </c>
      <c r="BH790" cm="1">
        <f t="array" aca="1" ref="BH790" ca="1">_xlfn.LET(_xlpm.rozsah, $J$3:$J$10001,_xlpm.podminka, (_xlpm.rozsah&gt;E790)*(ISNUMBER(_xlpm.rozsah)),_xlpm.indexy, IF(_xlpm.podminka, ROW(_xlpm.rozsah)-MIN(ROW(_xlpm.rozsah))+1),_xlpm.prvni, MIN(_xlpm.indexy),_xlpm.finalni, IF(_xlpm.prvni=1, 2, _xlpm.prvni),INDEX(_xlpm.rozsah, _xlpm.finalni))</f>
        <v>2400</v>
      </c>
      <c r="BI790" cm="1">
        <f t="array" aca="1" ref="BI790" ca="1">INDEX($J$3:$J$10001,MATCH(BH790,$J$3:$J$10004,0)-1)</f>
        <v>2300</v>
      </c>
      <c r="BJ790">
        <f t="shared" ca="1" si="203"/>
        <v>10</v>
      </c>
      <c r="BK790">
        <f t="shared" ca="1" si="203"/>
        <v>180</v>
      </c>
      <c r="BL790">
        <f t="shared" ca="1" si="213"/>
        <v>-170</v>
      </c>
      <c r="BM790">
        <f t="shared" ca="1" si="211"/>
        <v>159.27614663927906</v>
      </c>
    </row>
    <row r="791" spans="1:65" x14ac:dyDescent="0.25">
      <c r="A791" s="64">
        <v>788</v>
      </c>
      <c r="B791" s="64">
        <v>105</v>
      </c>
      <c r="C791" s="64">
        <v>66</v>
      </c>
      <c r="D791" s="18">
        <v>788</v>
      </c>
      <c r="E791" s="21">
        <f t="shared" ca="1" si="204"/>
        <v>2312.1905019768947</v>
      </c>
      <c r="F791" s="22">
        <f t="shared" ca="1" si="205"/>
        <v>105.12225678192419</v>
      </c>
      <c r="G791" s="28">
        <v>788</v>
      </c>
      <c r="H791" s="24">
        <f t="shared" ca="1" si="206"/>
        <v>2308.0773099999997</v>
      </c>
      <c r="I791" s="25">
        <f t="shared" ca="1" si="207"/>
        <v>109.73725818000037</v>
      </c>
      <c r="J791" s="155"/>
      <c r="K791" s="155"/>
      <c r="AX791">
        <f t="shared" ca="1" si="200"/>
        <v>166.26857300000057</v>
      </c>
      <c r="AY791">
        <f t="shared" ca="1" si="208"/>
        <v>23.731426999999439</v>
      </c>
      <c r="AZ791" cm="1">
        <f t="array" aca="1" ref="AZ791" ca="1">_xlfn.LET(_xlpm.rozsah, $J$3:$J$10001,_xlpm.podminka, (_xlpm.rozsah&gt;H791)*(ISNUMBER(_xlpm.rozsah)),_xlpm.indexy, IF(_xlpm.podminka, ROW(_xlpm.rozsah)-MIN(ROW(_xlpm.rozsah))+1),_xlpm.prvni, MIN(_xlpm.indexy),_xlpm.finalni, IF(_xlpm.prvni=1, 2, _xlpm.prvni),INDEX(_xlpm.rozsah, _xlpm.finalni))</f>
        <v>2400</v>
      </c>
      <c r="BA791" cm="1">
        <f t="array" aca="1" ref="BA791" ca="1">INDEX($J$3:$J$10001,MATCH(AZ791,$J$3:$J$10004,0)-1)</f>
        <v>2300</v>
      </c>
      <c r="BB791">
        <f t="shared" ca="1" si="202"/>
        <v>10</v>
      </c>
      <c r="BC791">
        <f t="shared" ca="1" si="202"/>
        <v>180</v>
      </c>
      <c r="BD791">
        <f t="shared" ca="1" si="201"/>
        <v>-170</v>
      </c>
      <c r="BE791">
        <f t="shared" ca="1" si="209"/>
        <v>166.26857300000057</v>
      </c>
      <c r="BF791">
        <f t="shared" ca="1" si="212"/>
        <v>159.27614663927906</v>
      </c>
      <c r="BG791">
        <f t="shared" ca="1" si="210"/>
        <v>30.723853360720931</v>
      </c>
      <c r="BH791" cm="1">
        <f t="array" aca="1" ref="BH791" ca="1">_xlfn.LET(_xlpm.rozsah, $J$3:$J$10001,_xlpm.podminka, (_xlpm.rozsah&gt;E791)*(ISNUMBER(_xlpm.rozsah)),_xlpm.indexy, IF(_xlpm.podminka, ROW(_xlpm.rozsah)-MIN(ROW(_xlpm.rozsah))+1),_xlpm.prvni, MIN(_xlpm.indexy),_xlpm.finalni, IF(_xlpm.prvni=1, 2, _xlpm.prvni),INDEX(_xlpm.rozsah, _xlpm.finalni))</f>
        <v>2400</v>
      </c>
      <c r="BI791" cm="1">
        <f t="array" aca="1" ref="BI791" ca="1">INDEX($J$3:$J$10001,MATCH(BH791,$J$3:$J$10004,0)-1)</f>
        <v>2300</v>
      </c>
      <c r="BJ791">
        <f t="shared" ca="1" si="203"/>
        <v>10</v>
      </c>
      <c r="BK791">
        <f t="shared" ca="1" si="203"/>
        <v>180</v>
      </c>
      <c r="BL791">
        <f t="shared" ca="1" si="213"/>
        <v>-170</v>
      </c>
      <c r="BM791">
        <f t="shared" ca="1" si="211"/>
        <v>159.27614663927906</v>
      </c>
    </row>
    <row r="792" spans="1:65" x14ac:dyDescent="0.25">
      <c r="A792" s="64">
        <v>789</v>
      </c>
      <c r="B792" s="64">
        <v>105</v>
      </c>
      <c r="C792" s="64">
        <v>62</v>
      </c>
      <c r="D792" s="18">
        <v>789</v>
      </c>
      <c r="E792" s="21">
        <f t="shared" ca="1" si="204"/>
        <v>2312.1905019768947</v>
      </c>
      <c r="F792" s="22">
        <f t="shared" ca="1" si="205"/>
        <v>98.751210916353017</v>
      </c>
      <c r="G792" s="23">
        <v>789</v>
      </c>
      <c r="H792" s="24">
        <f t="shared" ca="1" si="206"/>
        <v>2308.0773099999997</v>
      </c>
      <c r="I792" s="25">
        <f t="shared" ca="1" si="207"/>
        <v>103.08651526000035</v>
      </c>
      <c r="J792" s="155"/>
      <c r="K792" s="155"/>
      <c r="AX792">
        <f t="shared" ca="1" si="200"/>
        <v>166.26857300000057</v>
      </c>
      <c r="AY792">
        <f t="shared" ca="1" si="208"/>
        <v>23.731426999999439</v>
      </c>
      <c r="AZ792" cm="1">
        <f t="array" aca="1" ref="AZ792" ca="1">_xlfn.LET(_xlpm.rozsah, $J$3:$J$10001,_xlpm.podminka, (_xlpm.rozsah&gt;H792)*(ISNUMBER(_xlpm.rozsah)),_xlpm.indexy, IF(_xlpm.podminka, ROW(_xlpm.rozsah)-MIN(ROW(_xlpm.rozsah))+1),_xlpm.prvni, MIN(_xlpm.indexy),_xlpm.finalni, IF(_xlpm.prvni=1, 2, _xlpm.prvni),INDEX(_xlpm.rozsah, _xlpm.finalni))</f>
        <v>2400</v>
      </c>
      <c r="BA792" cm="1">
        <f t="array" aca="1" ref="BA792" ca="1">INDEX($J$3:$J$10001,MATCH(AZ792,$J$3:$J$10004,0)-1)</f>
        <v>2300</v>
      </c>
      <c r="BB792">
        <f t="shared" ca="1" si="202"/>
        <v>10</v>
      </c>
      <c r="BC792">
        <f t="shared" ca="1" si="202"/>
        <v>180</v>
      </c>
      <c r="BD792">
        <f t="shared" ca="1" si="201"/>
        <v>-170</v>
      </c>
      <c r="BE792">
        <f t="shared" ca="1" si="209"/>
        <v>166.26857300000057</v>
      </c>
      <c r="BF792">
        <f t="shared" ca="1" si="212"/>
        <v>159.27614663927906</v>
      </c>
      <c r="BG792">
        <f t="shared" ca="1" si="210"/>
        <v>30.723853360720931</v>
      </c>
      <c r="BH792" cm="1">
        <f t="array" aca="1" ref="BH792" ca="1">_xlfn.LET(_xlpm.rozsah, $J$3:$J$10001,_xlpm.podminka, (_xlpm.rozsah&gt;E792)*(ISNUMBER(_xlpm.rozsah)),_xlpm.indexy, IF(_xlpm.podminka, ROW(_xlpm.rozsah)-MIN(ROW(_xlpm.rozsah))+1),_xlpm.prvni, MIN(_xlpm.indexy),_xlpm.finalni, IF(_xlpm.prvni=1, 2, _xlpm.prvni),INDEX(_xlpm.rozsah, _xlpm.finalni))</f>
        <v>2400</v>
      </c>
      <c r="BI792" cm="1">
        <f t="array" aca="1" ref="BI792" ca="1">INDEX($J$3:$J$10001,MATCH(BH792,$J$3:$J$10004,0)-1)</f>
        <v>2300</v>
      </c>
      <c r="BJ792">
        <f t="shared" ca="1" si="203"/>
        <v>10</v>
      </c>
      <c r="BK792">
        <f t="shared" ca="1" si="203"/>
        <v>180</v>
      </c>
      <c r="BL792">
        <f t="shared" ca="1" si="213"/>
        <v>-170</v>
      </c>
      <c r="BM792">
        <f t="shared" ca="1" si="211"/>
        <v>159.27614663927906</v>
      </c>
    </row>
    <row r="793" spans="1:65" x14ac:dyDescent="0.25">
      <c r="A793" s="64">
        <v>790</v>
      </c>
      <c r="B793" s="64">
        <v>105</v>
      </c>
      <c r="C793" s="64">
        <v>66</v>
      </c>
      <c r="D793" s="18">
        <v>790</v>
      </c>
      <c r="E793" s="21">
        <f t="shared" ca="1" si="204"/>
        <v>2312.1905019768947</v>
      </c>
      <c r="F793" s="22">
        <f t="shared" ca="1" si="205"/>
        <v>105.12225678192419</v>
      </c>
      <c r="G793" s="28">
        <v>790</v>
      </c>
      <c r="H793" s="24">
        <f t="shared" ca="1" si="206"/>
        <v>2308.0773099999997</v>
      </c>
      <c r="I793" s="25">
        <f t="shared" ca="1" si="207"/>
        <v>109.73725818000037</v>
      </c>
      <c r="J793" s="155"/>
      <c r="K793" s="155"/>
      <c r="AX793">
        <f t="shared" ca="1" si="200"/>
        <v>166.26857300000057</v>
      </c>
      <c r="AY793">
        <f t="shared" ca="1" si="208"/>
        <v>23.731426999999439</v>
      </c>
      <c r="AZ793" cm="1">
        <f t="array" aca="1" ref="AZ793" ca="1">_xlfn.LET(_xlpm.rozsah, $J$3:$J$10001,_xlpm.podminka, (_xlpm.rozsah&gt;H793)*(ISNUMBER(_xlpm.rozsah)),_xlpm.indexy, IF(_xlpm.podminka, ROW(_xlpm.rozsah)-MIN(ROW(_xlpm.rozsah))+1),_xlpm.prvni, MIN(_xlpm.indexy),_xlpm.finalni, IF(_xlpm.prvni=1, 2, _xlpm.prvni),INDEX(_xlpm.rozsah, _xlpm.finalni))</f>
        <v>2400</v>
      </c>
      <c r="BA793" cm="1">
        <f t="array" aca="1" ref="BA793" ca="1">INDEX($J$3:$J$10001,MATCH(AZ793,$J$3:$J$10004,0)-1)</f>
        <v>2300</v>
      </c>
      <c r="BB793">
        <f t="shared" ca="1" si="202"/>
        <v>10</v>
      </c>
      <c r="BC793">
        <f t="shared" ca="1" si="202"/>
        <v>180</v>
      </c>
      <c r="BD793">
        <f t="shared" ca="1" si="201"/>
        <v>-170</v>
      </c>
      <c r="BE793">
        <f t="shared" ca="1" si="209"/>
        <v>166.26857300000057</v>
      </c>
      <c r="BF793">
        <f t="shared" ca="1" si="212"/>
        <v>159.27614663927906</v>
      </c>
      <c r="BG793">
        <f t="shared" ca="1" si="210"/>
        <v>30.723853360720931</v>
      </c>
      <c r="BH793" cm="1">
        <f t="array" aca="1" ref="BH793" ca="1">_xlfn.LET(_xlpm.rozsah, $J$3:$J$10001,_xlpm.podminka, (_xlpm.rozsah&gt;E793)*(ISNUMBER(_xlpm.rozsah)),_xlpm.indexy, IF(_xlpm.podminka, ROW(_xlpm.rozsah)-MIN(ROW(_xlpm.rozsah))+1),_xlpm.prvni, MIN(_xlpm.indexy),_xlpm.finalni, IF(_xlpm.prvni=1, 2, _xlpm.prvni),INDEX(_xlpm.rozsah, _xlpm.finalni))</f>
        <v>2400</v>
      </c>
      <c r="BI793" cm="1">
        <f t="array" aca="1" ref="BI793" ca="1">INDEX($J$3:$J$10001,MATCH(BH793,$J$3:$J$10004,0)-1)</f>
        <v>2300</v>
      </c>
      <c r="BJ793">
        <f t="shared" ca="1" si="203"/>
        <v>10</v>
      </c>
      <c r="BK793">
        <f t="shared" ca="1" si="203"/>
        <v>180</v>
      </c>
      <c r="BL793">
        <f t="shared" ca="1" si="213"/>
        <v>-170</v>
      </c>
      <c r="BM793">
        <f t="shared" ca="1" si="211"/>
        <v>159.27614663927906</v>
      </c>
    </row>
    <row r="794" spans="1:65" x14ac:dyDescent="0.25">
      <c r="A794" s="64">
        <v>791</v>
      </c>
      <c r="B794" s="64">
        <v>89</v>
      </c>
      <c r="C794" s="64">
        <v>41</v>
      </c>
      <c r="D794" s="18">
        <v>791</v>
      </c>
      <c r="E794" s="21">
        <f t="shared" ca="1" si="204"/>
        <v>2066.52337786613</v>
      </c>
      <c r="F794" s="22">
        <f t="shared" ca="1" si="205"/>
        <v>117.54508301497734</v>
      </c>
      <c r="G794" s="23">
        <v>791</v>
      </c>
      <c r="H794" s="24">
        <f t="shared" ca="1" si="206"/>
        <v>2063.0369579999997</v>
      </c>
      <c r="I794" s="25">
        <f t="shared" ca="1" si="207"/>
        <v>117.83096944400003</v>
      </c>
      <c r="J794" s="155"/>
      <c r="K794" s="155"/>
      <c r="AX794">
        <f t="shared" ca="1" si="200"/>
        <v>287.39260840000009</v>
      </c>
      <c r="AY794">
        <f t="shared" ca="1" si="208"/>
        <v>292.60739159999991</v>
      </c>
      <c r="AZ794" cm="1">
        <f t="array" aca="1" ref="AZ794" ca="1">_xlfn.LET(_xlpm.rozsah, $J$3:$J$10001,_xlpm.podminka, (_xlpm.rozsah&gt;H794)*(ISNUMBER(_xlpm.rozsah)),_xlpm.indexy, IF(_xlpm.podminka, ROW(_xlpm.rozsah)-MIN(ROW(_xlpm.rozsah))+1),_xlpm.prvni, MIN(_xlpm.indexy),_xlpm.finalni, IF(_xlpm.prvni=1, 2, _xlpm.prvni),INDEX(_xlpm.rozsah, _xlpm.finalni))</f>
        <v>2100</v>
      </c>
      <c r="BA794" cm="1">
        <f t="array" aca="1" ref="BA794" ca="1">INDEX($J$3:$J$10001,MATCH(AZ794,$J$3:$J$10004,0)-1)</f>
        <v>2000</v>
      </c>
      <c r="BB794">
        <f t="shared" ca="1" si="202"/>
        <v>280</v>
      </c>
      <c r="BC794">
        <f t="shared" ca="1" si="202"/>
        <v>300</v>
      </c>
      <c r="BD794">
        <f t="shared" ca="1" si="201"/>
        <v>-20</v>
      </c>
      <c r="BE794">
        <f t="shared" ca="1" si="209"/>
        <v>287.39260840000009</v>
      </c>
      <c r="BF794">
        <f t="shared" ca="1" si="212"/>
        <v>286.69532442677399</v>
      </c>
      <c r="BG794">
        <f t="shared" ca="1" si="210"/>
        <v>293.30467557322601</v>
      </c>
      <c r="BH794" cm="1">
        <f t="array" aca="1" ref="BH794" ca="1">_xlfn.LET(_xlpm.rozsah, $J$3:$J$10001,_xlpm.podminka, (_xlpm.rozsah&gt;E794)*(ISNUMBER(_xlpm.rozsah)),_xlpm.indexy, IF(_xlpm.podminka, ROW(_xlpm.rozsah)-MIN(ROW(_xlpm.rozsah))+1),_xlpm.prvni, MIN(_xlpm.indexy),_xlpm.finalni, IF(_xlpm.prvni=1, 2, _xlpm.prvni),INDEX(_xlpm.rozsah, _xlpm.finalni))</f>
        <v>2100</v>
      </c>
      <c r="BI794" cm="1">
        <f t="array" aca="1" ref="BI794" ca="1">INDEX($J$3:$J$10001,MATCH(BH794,$J$3:$J$10004,0)-1)</f>
        <v>2000</v>
      </c>
      <c r="BJ794">
        <f t="shared" ca="1" si="203"/>
        <v>280</v>
      </c>
      <c r="BK794">
        <f t="shared" ca="1" si="203"/>
        <v>300</v>
      </c>
      <c r="BL794">
        <f t="shared" ca="1" si="213"/>
        <v>-20</v>
      </c>
      <c r="BM794">
        <f t="shared" ca="1" si="211"/>
        <v>286.69532442677399</v>
      </c>
    </row>
    <row r="795" spans="1:65" x14ac:dyDescent="0.25">
      <c r="A795" s="64">
        <v>792</v>
      </c>
      <c r="B795" s="64">
        <v>52</v>
      </c>
      <c r="C795" s="64">
        <v>5</v>
      </c>
      <c r="D795" s="18">
        <v>792</v>
      </c>
      <c r="E795" s="21">
        <f t="shared" ca="1" si="204"/>
        <v>1498.418153359986</v>
      </c>
      <c r="F795" s="22">
        <f t="shared" ca="1" si="205"/>
        <v>18</v>
      </c>
      <c r="G795" s="28">
        <v>792</v>
      </c>
      <c r="H795" s="24">
        <f t="shared" ca="1" si="206"/>
        <v>1496.3811439999999</v>
      </c>
      <c r="I795" s="25">
        <f t="shared" ca="1" si="207"/>
        <v>18</v>
      </c>
      <c r="J795" s="155"/>
      <c r="K795" s="155"/>
      <c r="AX795">
        <f t="shared" ca="1" si="200"/>
        <v>360</v>
      </c>
      <c r="AY795">
        <f t="shared" ca="1" si="208"/>
        <v>360</v>
      </c>
      <c r="AZ795" cm="1">
        <f t="array" aca="1" ref="AZ795" ca="1">_xlfn.LET(_xlpm.rozsah, $J$3:$J$10001,_xlpm.podminka, (_xlpm.rozsah&gt;H795)*(ISNUMBER(_xlpm.rozsah)),_xlpm.indexy, IF(_xlpm.podminka, ROW(_xlpm.rozsah)-MIN(ROW(_xlpm.rozsah))+1),_xlpm.prvni, MIN(_xlpm.indexy),_xlpm.finalni, IF(_xlpm.prvni=1, 2, _xlpm.prvni),INDEX(_xlpm.rozsah, _xlpm.finalni))</f>
        <v>1500</v>
      </c>
      <c r="BA795" cm="1">
        <f t="array" aca="1" ref="BA795" ca="1">INDEX($J$3:$J$10001,MATCH(AZ795,$J$3:$J$10004,0)-1)</f>
        <v>1400</v>
      </c>
      <c r="BB795">
        <f t="shared" ca="1" si="202"/>
        <v>360</v>
      </c>
      <c r="BC795">
        <f t="shared" ca="1" si="202"/>
        <v>360</v>
      </c>
      <c r="BD795">
        <f t="shared" ca="1" si="201"/>
        <v>0</v>
      </c>
      <c r="BE795">
        <f t="shared" ca="1" si="209"/>
        <v>360</v>
      </c>
      <c r="BF795">
        <f t="shared" ca="1" si="212"/>
        <v>360</v>
      </c>
      <c r="BG795">
        <f t="shared" ca="1" si="210"/>
        <v>360</v>
      </c>
      <c r="BH795" cm="1">
        <f t="array" aca="1" ref="BH795" ca="1">_xlfn.LET(_xlpm.rozsah, $J$3:$J$10001,_xlpm.podminka, (_xlpm.rozsah&gt;E795)*(ISNUMBER(_xlpm.rozsah)),_xlpm.indexy, IF(_xlpm.podminka, ROW(_xlpm.rozsah)-MIN(ROW(_xlpm.rozsah))+1),_xlpm.prvni, MIN(_xlpm.indexy),_xlpm.finalni, IF(_xlpm.prvni=1, 2, _xlpm.prvni),INDEX(_xlpm.rozsah, _xlpm.finalni))</f>
        <v>1500</v>
      </c>
      <c r="BI795" cm="1">
        <f t="array" aca="1" ref="BI795" ca="1">INDEX($J$3:$J$10001,MATCH(BH795,$J$3:$J$10004,0)-1)</f>
        <v>1400</v>
      </c>
      <c r="BJ795">
        <f t="shared" ca="1" si="203"/>
        <v>360</v>
      </c>
      <c r="BK795">
        <f t="shared" ca="1" si="203"/>
        <v>360</v>
      </c>
      <c r="BL795">
        <f t="shared" ca="1" si="213"/>
        <v>0</v>
      </c>
      <c r="BM795">
        <f t="shared" ca="1" si="211"/>
        <v>360</v>
      </c>
    </row>
    <row r="796" spans="1:65" x14ac:dyDescent="0.25">
      <c r="A796" s="64">
        <v>793</v>
      </c>
      <c r="B796" s="64">
        <v>48</v>
      </c>
      <c r="C796" s="64">
        <v>5</v>
      </c>
      <c r="D796" s="18">
        <v>793</v>
      </c>
      <c r="E796" s="21">
        <f t="shared" ca="1" si="204"/>
        <v>1437.0013723322947</v>
      </c>
      <c r="F796" s="22">
        <f t="shared" ca="1" si="205"/>
        <v>18</v>
      </c>
      <c r="G796" s="23">
        <v>793</v>
      </c>
      <c r="H796" s="24">
        <f t="shared" ca="1" si="206"/>
        <v>1435.121056</v>
      </c>
      <c r="I796" s="25">
        <f t="shared" ca="1" si="207"/>
        <v>18</v>
      </c>
      <c r="J796" s="155"/>
      <c r="K796" s="155"/>
      <c r="AX796">
        <f t="shared" ref="AX796:AX859" ca="1" si="214">IF(BD796&lt;0, BE796, AY796)</f>
        <v>360</v>
      </c>
      <c r="AY796">
        <f t="shared" ca="1" si="208"/>
        <v>360</v>
      </c>
      <c r="AZ796" cm="1">
        <f t="array" aca="1" ref="AZ796" ca="1">_xlfn.LET(_xlpm.rozsah, $J$3:$J$10001,_xlpm.podminka, (_xlpm.rozsah&gt;H796)*(ISNUMBER(_xlpm.rozsah)),_xlpm.indexy, IF(_xlpm.podminka, ROW(_xlpm.rozsah)-MIN(ROW(_xlpm.rozsah))+1),_xlpm.prvni, MIN(_xlpm.indexy),_xlpm.finalni, IF(_xlpm.prvni=1, 2, _xlpm.prvni),INDEX(_xlpm.rozsah, _xlpm.finalni))</f>
        <v>1500</v>
      </c>
      <c r="BA796" cm="1">
        <f t="array" aca="1" ref="BA796" ca="1">INDEX($J$3:$J$10001,MATCH(AZ796,$J$3:$J$10004,0)-1)</f>
        <v>1400</v>
      </c>
      <c r="BB796">
        <f t="shared" ca="1" si="202"/>
        <v>360</v>
      </c>
      <c r="BC796">
        <f t="shared" ca="1" si="202"/>
        <v>360</v>
      </c>
      <c r="BD796">
        <f t="shared" ref="BD796:BD859" ca="1" si="215">BB796-BC796</f>
        <v>0</v>
      </c>
      <c r="BE796">
        <f t="shared" ca="1" si="209"/>
        <v>360</v>
      </c>
      <c r="BF796">
        <f t="shared" ca="1" si="212"/>
        <v>360</v>
      </c>
      <c r="BG796">
        <f t="shared" ca="1" si="210"/>
        <v>360</v>
      </c>
      <c r="BH796" cm="1">
        <f t="array" aca="1" ref="BH796" ca="1">_xlfn.LET(_xlpm.rozsah, $J$3:$J$10001,_xlpm.podminka, (_xlpm.rozsah&gt;E796)*(ISNUMBER(_xlpm.rozsah)),_xlpm.indexy, IF(_xlpm.podminka, ROW(_xlpm.rozsah)-MIN(ROW(_xlpm.rozsah))+1),_xlpm.prvni, MIN(_xlpm.indexy),_xlpm.finalni, IF(_xlpm.prvni=1, 2, _xlpm.prvni),INDEX(_xlpm.rozsah, _xlpm.finalni))</f>
        <v>1500</v>
      </c>
      <c r="BI796" cm="1">
        <f t="array" aca="1" ref="BI796" ca="1">INDEX($J$3:$J$10001,MATCH(BH796,$J$3:$J$10004,0)-1)</f>
        <v>1400</v>
      </c>
      <c r="BJ796">
        <f t="shared" ca="1" si="203"/>
        <v>360</v>
      </c>
      <c r="BK796">
        <f t="shared" ca="1" si="203"/>
        <v>360</v>
      </c>
      <c r="BL796">
        <f t="shared" ca="1" si="213"/>
        <v>0</v>
      </c>
      <c r="BM796">
        <f t="shared" ca="1" si="211"/>
        <v>360</v>
      </c>
    </row>
    <row r="797" spans="1:65" x14ac:dyDescent="0.25">
      <c r="A797" s="64">
        <v>794</v>
      </c>
      <c r="B797" s="64">
        <v>48</v>
      </c>
      <c r="C797" s="64">
        <v>7</v>
      </c>
      <c r="D797" s="18">
        <v>794</v>
      </c>
      <c r="E797" s="21">
        <f t="shared" ca="1" si="204"/>
        <v>1437.0013723322947</v>
      </c>
      <c r="F797" s="22">
        <f t="shared" ca="1" si="205"/>
        <v>25.2</v>
      </c>
      <c r="G797" s="28">
        <v>794</v>
      </c>
      <c r="H797" s="24">
        <f t="shared" ca="1" si="206"/>
        <v>1435.121056</v>
      </c>
      <c r="I797" s="25">
        <f t="shared" ca="1" si="207"/>
        <v>25.2</v>
      </c>
      <c r="J797" s="155"/>
      <c r="K797" s="155"/>
      <c r="AX797">
        <f t="shared" ca="1" si="214"/>
        <v>360</v>
      </c>
      <c r="AY797">
        <f t="shared" ca="1" si="208"/>
        <v>360</v>
      </c>
      <c r="AZ797" cm="1">
        <f t="array" aca="1" ref="AZ797" ca="1">_xlfn.LET(_xlpm.rozsah, $J$3:$J$10001,_xlpm.podminka, (_xlpm.rozsah&gt;H797)*(ISNUMBER(_xlpm.rozsah)),_xlpm.indexy, IF(_xlpm.podminka, ROW(_xlpm.rozsah)-MIN(ROW(_xlpm.rozsah))+1),_xlpm.prvni, MIN(_xlpm.indexy),_xlpm.finalni, IF(_xlpm.prvni=1, 2, _xlpm.prvni),INDEX(_xlpm.rozsah, _xlpm.finalni))</f>
        <v>1500</v>
      </c>
      <c r="BA797" cm="1">
        <f t="array" aca="1" ref="BA797" ca="1">INDEX($J$3:$J$10001,MATCH(AZ797,$J$3:$J$10004,0)-1)</f>
        <v>1400</v>
      </c>
      <c r="BB797">
        <f t="shared" ca="1" si="202"/>
        <v>360</v>
      </c>
      <c r="BC797">
        <f t="shared" ca="1" si="202"/>
        <v>360</v>
      </c>
      <c r="BD797">
        <f t="shared" ca="1" si="215"/>
        <v>0</v>
      </c>
      <c r="BE797">
        <f t="shared" ca="1" si="209"/>
        <v>360</v>
      </c>
      <c r="BF797">
        <f t="shared" ca="1" si="212"/>
        <v>360</v>
      </c>
      <c r="BG797">
        <f t="shared" ca="1" si="210"/>
        <v>360</v>
      </c>
      <c r="BH797" cm="1">
        <f t="array" aca="1" ref="BH797" ca="1">_xlfn.LET(_xlpm.rozsah, $J$3:$J$10001,_xlpm.podminka, (_xlpm.rozsah&gt;E797)*(ISNUMBER(_xlpm.rozsah)),_xlpm.indexy, IF(_xlpm.podminka, ROW(_xlpm.rozsah)-MIN(ROW(_xlpm.rozsah))+1),_xlpm.prvni, MIN(_xlpm.indexy),_xlpm.finalni, IF(_xlpm.prvni=1, 2, _xlpm.prvni),INDEX(_xlpm.rozsah, _xlpm.finalni))</f>
        <v>1500</v>
      </c>
      <c r="BI797" cm="1">
        <f t="array" aca="1" ref="BI797" ca="1">INDEX($J$3:$J$10001,MATCH(BH797,$J$3:$J$10004,0)-1)</f>
        <v>1400</v>
      </c>
      <c r="BJ797">
        <f t="shared" ca="1" si="203"/>
        <v>360</v>
      </c>
      <c r="BK797">
        <f t="shared" ca="1" si="203"/>
        <v>360</v>
      </c>
      <c r="BL797">
        <f t="shared" ca="1" si="213"/>
        <v>0</v>
      </c>
      <c r="BM797">
        <f t="shared" ca="1" si="211"/>
        <v>360</v>
      </c>
    </row>
    <row r="798" spans="1:65" x14ac:dyDescent="0.25">
      <c r="A798" s="64">
        <v>795</v>
      </c>
      <c r="B798" s="64">
        <v>48</v>
      </c>
      <c r="C798" s="64">
        <v>5</v>
      </c>
      <c r="D798" s="18">
        <v>795</v>
      </c>
      <c r="E798" s="21">
        <f t="shared" ca="1" si="204"/>
        <v>1437.0013723322947</v>
      </c>
      <c r="F798" s="22">
        <f t="shared" ca="1" si="205"/>
        <v>18</v>
      </c>
      <c r="G798" s="23">
        <v>795</v>
      </c>
      <c r="H798" s="24">
        <f t="shared" ca="1" si="206"/>
        <v>1435.121056</v>
      </c>
      <c r="I798" s="25">
        <f t="shared" ca="1" si="207"/>
        <v>18</v>
      </c>
      <c r="J798" s="155"/>
      <c r="K798" s="155"/>
      <c r="AX798">
        <f t="shared" ca="1" si="214"/>
        <v>360</v>
      </c>
      <c r="AY798">
        <f t="shared" ca="1" si="208"/>
        <v>360</v>
      </c>
      <c r="AZ798" cm="1">
        <f t="array" aca="1" ref="AZ798" ca="1">_xlfn.LET(_xlpm.rozsah, $J$3:$J$10001,_xlpm.podminka, (_xlpm.rozsah&gt;H798)*(ISNUMBER(_xlpm.rozsah)),_xlpm.indexy, IF(_xlpm.podminka, ROW(_xlpm.rozsah)-MIN(ROW(_xlpm.rozsah))+1),_xlpm.prvni, MIN(_xlpm.indexy),_xlpm.finalni, IF(_xlpm.prvni=1, 2, _xlpm.prvni),INDEX(_xlpm.rozsah, _xlpm.finalni))</f>
        <v>1500</v>
      </c>
      <c r="BA798" cm="1">
        <f t="array" aca="1" ref="BA798" ca="1">INDEX($J$3:$J$10001,MATCH(AZ798,$J$3:$J$10004,0)-1)</f>
        <v>1400</v>
      </c>
      <c r="BB798">
        <f t="shared" ca="1" si="202"/>
        <v>360</v>
      </c>
      <c r="BC798">
        <f t="shared" ca="1" si="202"/>
        <v>360</v>
      </c>
      <c r="BD798">
        <f t="shared" ca="1" si="215"/>
        <v>0</v>
      </c>
      <c r="BE798">
        <f t="shared" ca="1" si="209"/>
        <v>360</v>
      </c>
      <c r="BF798">
        <f t="shared" ca="1" si="212"/>
        <v>360</v>
      </c>
      <c r="BG798">
        <f t="shared" ca="1" si="210"/>
        <v>360</v>
      </c>
      <c r="BH798" cm="1">
        <f t="array" aca="1" ref="BH798" ca="1">_xlfn.LET(_xlpm.rozsah, $J$3:$J$10001,_xlpm.podminka, (_xlpm.rozsah&gt;E798)*(ISNUMBER(_xlpm.rozsah)),_xlpm.indexy, IF(_xlpm.podminka, ROW(_xlpm.rozsah)-MIN(ROW(_xlpm.rozsah))+1),_xlpm.prvni, MIN(_xlpm.indexy),_xlpm.finalni, IF(_xlpm.prvni=1, 2, _xlpm.prvni),INDEX(_xlpm.rozsah, _xlpm.finalni))</f>
        <v>1500</v>
      </c>
      <c r="BI798" cm="1">
        <f t="array" aca="1" ref="BI798" ca="1">INDEX($J$3:$J$10001,MATCH(BH798,$J$3:$J$10004,0)-1)</f>
        <v>1400</v>
      </c>
      <c r="BJ798">
        <f t="shared" ca="1" si="203"/>
        <v>360</v>
      </c>
      <c r="BK798">
        <f t="shared" ca="1" si="203"/>
        <v>360</v>
      </c>
      <c r="BL798">
        <f t="shared" ca="1" si="213"/>
        <v>0</v>
      </c>
      <c r="BM798">
        <f t="shared" ca="1" si="211"/>
        <v>360</v>
      </c>
    </row>
    <row r="799" spans="1:65" x14ac:dyDescent="0.25">
      <c r="A799" s="64">
        <v>796</v>
      </c>
      <c r="B799" s="64">
        <v>48</v>
      </c>
      <c r="C799" s="64">
        <v>6</v>
      </c>
      <c r="D799" s="18">
        <v>796</v>
      </c>
      <c r="E799" s="21">
        <f t="shared" ca="1" si="204"/>
        <v>1437.0013723322947</v>
      </c>
      <c r="F799" s="22">
        <f t="shared" ca="1" si="205"/>
        <v>21.6</v>
      </c>
      <c r="G799" s="28">
        <v>796</v>
      </c>
      <c r="H799" s="24">
        <f t="shared" ca="1" si="206"/>
        <v>1435.121056</v>
      </c>
      <c r="I799" s="25">
        <f t="shared" ca="1" si="207"/>
        <v>21.6</v>
      </c>
      <c r="J799" s="155"/>
      <c r="K799" s="155"/>
      <c r="AX799">
        <f t="shared" ca="1" si="214"/>
        <v>360</v>
      </c>
      <c r="AY799">
        <f t="shared" ca="1" si="208"/>
        <v>360</v>
      </c>
      <c r="AZ799" cm="1">
        <f t="array" aca="1" ref="AZ799" ca="1">_xlfn.LET(_xlpm.rozsah, $J$3:$J$10001,_xlpm.podminka, (_xlpm.rozsah&gt;H799)*(ISNUMBER(_xlpm.rozsah)),_xlpm.indexy, IF(_xlpm.podminka, ROW(_xlpm.rozsah)-MIN(ROW(_xlpm.rozsah))+1),_xlpm.prvni, MIN(_xlpm.indexy),_xlpm.finalni, IF(_xlpm.prvni=1, 2, _xlpm.prvni),INDEX(_xlpm.rozsah, _xlpm.finalni))</f>
        <v>1500</v>
      </c>
      <c r="BA799" cm="1">
        <f t="array" aca="1" ref="BA799" ca="1">INDEX($J$3:$J$10001,MATCH(AZ799,$J$3:$J$10004,0)-1)</f>
        <v>1400</v>
      </c>
      <c r="BB799">
        <f t="shared" ca="1" si="202"/>
        <v>360</v>
      </c>
      <c r="BC799">
        <f t="shared" ca="1" si="202"/>
        <v>360</v>
      </c>
      <c r="BD799">
        <f t="shared" ca="1" si="215"/>
        <v>0</v>
      </c>
      <c r="BE799">
        <f t="shared" ca="1" si="209"/>
        <v>360</v>
      </c>
      <c r="BF799">
        <f t="shared" ca="1" si="212"/>
        <v>360</v>
      </c>
      <c r="BG799">
        <f t="shared" ca="1" si="210"/>
        <v>360</v>
      </c>
      <c r="BH799" cm="1">
        <f t="array" aca="1" ref="BH799" ca="1">_xlfn.LET(_xlpm.rozsah, $J$3:$J$10001,_xlpm.podminka, (_xlpm.rozsah&gt;E799)*(ISNUMBER(_xlpm.rozsah)),_xlpm.indexy, IF(_xlpm.podminka, ROW(_xlpm.rozsah)-MIN(ROW(_xlpm.rozsah))+1),_xlpm.prvni, MIN(_xlpm.indexy),_xlpm.finalni, IF(_xlpm.prvni=1, 2, _xlpm.prvni),INDEX(_xlpm.rozsah, _xlpm.finalni))</f>
        <v>1500</v>
      </c>
      <c r="BI799" cm="1">
        <f t="array" aca="1" ref="BI799" ca="1">INDEX($J$3:$J$10001,MATCH(BH799,$J$3:$J$10004,0)-1)</f>
        <v>1400</v>
      </c>
      <c r="BJ799">
        <f t="shared" ca="1" si="203"/>
        <v>360</v>
      </c>
      <c r="BK799">
        <f t="shared" ca="1" si="203"/>
        <v>360</v>
      </c>
      <c r="BL799">
        <f t="shared" ca="1" si="213"/>
        <v>0</v>
      </c>
      <c r="BM799">
        <f t="shared" ca="1" si="211"/>
        <v>360</v>
      </c>
    </row>
    <row r="800" spans="1:65" x14ac:dyDescent="0.25">
      <c r="A800" s="64">
        <v>797</v>
      </c>
      <c r="B800" s="64">
        <v>48</v>
      </c>
      <c r="C800" s="64">
        <v>4</v>
      </c>
      <c r="D800" s="18">
        <v>797</v>
      </c>
      <c r="E800" s="21">
        <f t="shared" ca="1" si="204"/>
        <v>1437.0013723322947</v>
      </c>
      <c r="F800" s="22">
        <f t="shared" ca="1" si="205"/>
        <v>14.4</v>
      </c>
      <c r="G800" s="23">
        <v>797</v>
      </c>
      <c r="H800" s="24">
        <f t="shared" ca="1" si="206"/>
        <v>1435.121056</v>
      </c>
      <c r="I800" s="25">
        <f t="shared" ca="1" si="207"/>
        <v>14.4</v>
      </c>
      <c r="J800" s="155"/>
      <c r="K800" s="155"/>
      <c r="AX800">
        <f t="shared" ca="1" si="214"/>
        <v>360</v>
      </c>
      <c r="AY800">
        <f t="shared" ca="1" si="208"/>
        <v>360</v>
      </c>
      <c r="AZ800" cm="1">
        <f t="array" aca="1" ref="AZ800" ca="1">_xlfn.LET(_xlpm.rozsah, $J$3:$J$10001,_xlpm.podminka, (_xlpm.rozsah&gt;H800)*(ISNUMBER(_xlpm.rozsah)),_xlpm.indexy, IF(_xlpm.podminka, ROW(_xlpm.rozsah)-MIN(ROW(_xlpm.rozsah))+1),_xlpm.prvni, MIN(_xlpm.indexy),_xlpm.finalni, IF(_xlpm.prvni=1, 2, _xlpm.prvni),INDEX(_xlpm.rozsah, _xlpm.finalni))</f>
        <v>1500</v>
      </c>
      <c r="BA800" cm="1">
        <f t="array" aca="1" ref="BA800" ca="1">INDEX($J$3:$J$10001,MATCH(AZ800,$J$3:$J$10004,0)-1)</f>
        <v>1400</v>
      </c>
      <c r="BB800">
        <f t="shared" ca="1" si="202"/>
        <v>360</v>
      </c>
      <c r="BC800">
        <f t="shared" ca="1" si="202"/>
        <v>360</v>
      </c>
      <c r="BD800">
        <f t="shared" ca="1" si="215"/>
        <v>0</v>
      </c>
      <c r="BE800">
        <f t="shared" ca="1" si="209"/>
        <v>360</v>
      </c>
      <c r="BF800">
        <f t="shared" ca="1" si="212"/>
        <v>360</v>
      </c>
      <c r="BG800">
        <f t="shared" ca="1" si="210"/>
        <v>360</v>
      </c>
      <c r="BH800" cm="1">
        <f t="array" aca="1" ref="BH800" ca="1">_xlfn.LET(_xlpm.rozsah, $J$3:$J$10001,_xlpm.podminka, (_xlpm.rozsah&gt;E800)*(ISNUMBER(_xlpm.rozsah)),_xlpm.indexy, IF(_xlpm.podminka, ROW(_xlpm.rozsah)-MIN(ROW(_xlpm.rozsah))+1),_xlpm.prvni, MIN(_xlpm.indexy),_xlpm.finalni, IF(_xlpm.prvni=1, 2, _xlpm.prvni),INDEX(_xlpm.rozsah, _xlpm.finalni))</f>
        <v>1500</v>
      </c>
      <c r="BI800" cm="1">
        <f t="array" aca="1" ref="BI800" ca="1">INDEX($J$3:$J$10001,MATCH(BH800,$J$3:$J$10004,0)-1)</f>
        <v>1400</v>
      </c>
      <c r="BJ800">
        <f t="shared" ca="1" si="203"/>
        <v>360</v>
      </c>
      <c r="BK800">
        <f t="shared" ca="1" si="203"/>
        <v>360</v>
      </c>
      <c r="BL800">
        <f t="shared" ca="1" si="213"/>
        <v>0</v>
      </c>
      <c r="BM800">
        <f t="shared" ca="1" si="211"/>
        <v>360</v>
      </c>
    </row>
    <row r="801" spans="1:65" x14ac:dyDescent="0.25">
      <c r="A801" s="64">
        <v>798</v>
      </c>
      <c r="B801" s="64">
        <v>52</v>
      </c>
      <c r="C801" s="64">
        <v>6</v>
      </c>
      <c r="D801" s="18">
        <v>798</v>
      </c>
      <c r="E801" s="21">
        <f t="shared" ca="1" si="204"/>
        <v>1498.418153359986</v>
      </c>
      <c r="F801" s="22">
        <f t="shared" ca="1" si="205"/>
        <v>21.6</v>
      </c>
      <c r="G801" s="28">
        <v>798</v>
      </c>
      <c r="H801" s="24">
        <f t="shared" ca="1" si="206"/>
        <v>1496.3811439999999</v>
      </c>
      <c r="I801" s="25">
        <f t="shared" ca="1" si="207"/>
        <v>21.6</v>
      </c>
      <c r="J801" s="155"/>
      <c r="K801" s="155"/>
      <c r="AX801">
        <f t="shared" ca="1" si="214"/>
        <v>360</v>
      </c>
      <c r="AY801">
        <f t="shared" ca="1" si="208"/>
        <v>360</v>
      </c>
      <c r="AZ801" cm="1">
        <f t="array" aca="1" ref="AZ801" ca="1">_xlfn.LET(_xlpm.rozsah, $J$3:$J$10001,_xlpm.podminka, (_xlpm.rozsah&gt;H801)*(ISNUMBER(_xlpm.rozsah)),_xlpm.indexy, IF(_xlpm.podminka, ROW(_xlpm.rozsah)-MIN(ROW(_xlpm.rozsah))+1),_xlpm.prvni, MIN(_xlpm.indexy),_xlpm.finalni, IF(_xlpm.prvni=1, 2, _xlpm.prvni),INDEX(_xlpm.rozsah, _xlpm.finalni))</f>
        <v>1500</v>
      </c>
      <c r="BA801" cm="1">
        <f t="array" aca="1" ref="BA801" ca="1">INDEX($J$3:$J$10001,MATCH(AZ801,$J$3:$J$10004,0)-1)</f>
        <v>1400</v>
      </c>
      <c r="BB801">
        <f t="shared" ref="BB801:BC864" ca="1" si="216">IF(ISERROR(MATCH(AZ801,$J$1:$J$10000,0)), 0, INDEX($K$1:$K$10000, MATCH(AZ801,$J$1:$J$10000,0)))</f>
        <v>360</v>
      </c>
      <c r="BC801">
        <f t="shared" ca="1" si="216"/>
        <v>360</v>
      </c>
      <c r="BD801">
        <f t="shared" ca="1" si="215"/>
        <v>0</v>
      </c>
      <c r="BE801">
        <f t="shared" ca="1" si="209"/>
        <v>360</v>
      </c>
      <c r="BF801">
        <f t="shared" ca="1" si="212"/>
        <v>360</v>
      </c>
      <c r="BG801">
        <f t="shared" ca="1" si="210"/>
        <v>360</v>
      </c>
      <c r="BH801" cm="1">
        <f t="array" aca="1" ref="BH801" ca="1">_xlfn.LET(_xlpm.rozsah, $J$3:$J$10001,_xlpm.podminka, (_xlpm.rozsah&gt;E801)*(ISNUMBER(_xlpm.rozsah)),_xlpm.indexy, IF(_xlpm.podminka, ROW(_xlpm.rozsah)-MIN(ROW(_xlpm.rozsah))+1),_xlpm.prvni, MIN(_xlpm.indexy),_xlpm.finalni, IF(_xlpm.prvni=1, 2, _xlpm.prvni),INDEX(_xlpm.rozsah, _xlpm.finalni))</f>
        <v>1500</v>
      </c>
      <c r="BI801" cm="1">
        <f t="array" aca="1" ref="BI801" ca="1">INDEX($J$3:$J$10001,MATCH(BH801,$J$3:$J$10004,0)-1)</f>
        <v>1400</v>
      </c>
      <c r="BJ801">
        <f t="shared" ca="1" si="203"/>
        <v>360</v>
      </c>
      <c r="BK801">
        <f t="shared" ca="1" si="203"/>
        <v>360</v>
      </c>
      <c r="BL801">
        <f t="shared" ca="1" si="213"/>
        <v>0</v>
      </c>
      <c r="BM801">
        <f t="shared" ca="1" si="211"/>
        <v>360</v>
      </c>
    </row>
    <row r="802" spans="1:65" x14ac:dyDescent="0.25">
      <c r="A802" s="64">
        <v>799</v>
      </c>
      <c r="B802" s="64">
        <v>51</v>
      </c>
      <c r="C802" s="64">
        <v>5</v>
      </c>
      <c r="D802" s="18">
        <v>799</v>
      </c>
      <c r="E802" s="21">
        <f t="shared" ca="1" si="204"/>
        <v>1483.0639581030632</v>
      </c>
      <c r="F802" s="22">
        <f t="shared" ca="1" si="205"/>
        <v>18</v>
      </c>
      <c r="G802" s="23">
        <v>799</v>
      </c>
      <c r="H802" s="24">
        <f t="shared" ca="1" si="206"/>
        <v>1481.066122</v>
      </c>
      <c r="I802" s="25">
        <f t="shared" ca="1" si="207"/>
        <v>18</v>
      </c>
      <c r="J802" s="155"/>
      <c r="K802" s="155"/>
      <c r="AX802">
        <f t="shared" ca="1" si="214"/>
        <v>360</v>
      </c>
      <c r="AY802">
        <f t="shared" ca="1" si="208"/>
        <v>360</v>
      </c>
      <c r="AZ802" cm="1">
        <f t="array" aca="1" ref="AZ802" ca="1">_xlfn.LET(_xlpm.rozsah, $J$3:$J$10001,_xlpm.podminka, (_xlpm.rozsah&gt;H802)*(ISNUMBER(_xlpm.rozsah)),_xlpm.indexy, IF(_xlpm.podminka, ROW(_xlpm.rozsah)-MIN(ROW(_xlpm.rozsah))+1),_xlpm.prvni, MIN(_xlpm.indexy),_xlpm.finalni, IF(_xlpm.prvni=1, 2, _xlpm.prvni),INDEX(_xlpm.rozsah, _xlpm.finalni))</f>
        <v>1500</v>
      </c>
      <c r="BA802" cm="1">
        <f t="array" aca="1" ref="BA802" ca="1">INDEX($J$3:$J$10001,MATCH(AZ802,$J$3:$J$10004,0)-1)</f>
        <v>1400</v>
      </c>
      <c r="BB802">
        <f t="shared" ca="1" si="216"/>
        <v>360</v>
      </c>
      <c r="BC802">
        <f t="shared" ca="1" si="216"/>
        <v>360</v>
      </c>
      <c r="BD802">
        <f t="shared" ca="1" si="215"/>
        <v>0</v>
      </c>
      <c r="BE802">
        <f t="shared" ca="1" si="209"/>
        <v>360</v>
      </c>
      <c r="BF802">
        <f t="shared" ca="1" si="212"/>
        <v>360</v>
      </c>
      <c r="BG802">
        <f t="shared" ca="1" si="210"/>
        <v>360</v>
      </c>
      <c r="BH802" cm="1">
        <f t="array" aca="1" ref="BH802" ca="1">_xlfn.LET(_xlpm.rozsah, $J$3:$J$10001,_xlpm.podminka, (_xlpm.rozsah&gt;E802)*(ISNUMBER(_xlpm.rozsah)),_xlpm.indexy, IF(_xlpm.podminka, ROW(_xlpm.rozsah)-MIN(ROW(_xlpm.rozsah))+1),_xlpm.prvni, MIN(_xlpm.indexy),_xlpm.finalni, IF(_xlpm.prvni=1, 2, _xlpm.prvni),INDEX(_xlpm.rozsah, _xlpm.finalni))</f>
        <v>1500</v>
      </c>
      <c r="BI802" cm="1">
        <f t="array" aca="1" ref="BI802" ca="1">INDEX($J$3:$J$10001,MATCH(BH802,$J$3:$J$10004,0)-1)</f>
        <v>1400</v>
      </c>
      <c r="BJ802">
        <f t="shared" ca="1" si="203"/>
        <v>360</v>
      </c>
      <c r="BK802">
        <f t="shared" ca="1" si="203"/>
        <v>360</v>
      </c>
      <c r="BL802">
        <f t="shared" ca="1" si="213"/>
        <v>0</v>
      </c>
      <c r="BM802">
        <f t="shared" ca="1" si="211"/>
        <v>360</v>
      </c>
    </row>
    <row r="803" spans="1:65" x14ac:dyDescent="0.25">
      <c r="A803" s="64">
        <v>800</v>
      </c>
      <c r="B803" s="64">
        <v>51</v>
      </c>
      <c r="C803" s="64">
        <v>6</v>
      </c>
      <c r="D803" s="18">
        <v>800</v>
      </c>
      <c r="E803" s="21">
        <f t="shared" ca="1" si="204"/>
        <v>1483.0639581030632</v>
      </c>
      <c r="F803" s="22">
        <f t="shared" ca="1" si="205"/>
        <v>21.6</v>
      </c>
      <c r="G803" s="28">
        <v>800</v>
      </c>
      <c r="H803" s="24">
        <f t="shared" ca="1" si="206"/>
        <v>1481.066122</v>
      </c>
      <c r="I803" s="25">
        <f t="shared" ca="1" si="207"/>
        <v>21.6</v>
      </c>
      <c r="J803" s="155"/>
      <c r="K803" s="155"/>
      <c r="AX803">
        <f t="shared" ca="1" si="214"/>
        <v>360</v>
      </c>
      <c r="AY803">
        <f t="shared" ca="1" si="208"/>
        <v>360</v>
      </c>
      <c r="AZ803" cm="1">
        <f t="array" aca="1" ref="AZ803" ca="1">_xlfn.LET(_xlpm.rozsah, $J$3:$J$10001,_xlpm.podminka, (_xlpm.rozsah&gt;H803)*(ISNUMBER(_xlpm.rozsah)),_xlpm.indexy, IF(_xlpm.podminka, ROW(_xlpm.rozsah)-MIN(ROW(_xlpm.rozsah))+1),_xlpm.prvni, MIN(_xlpm.indexy),_xlpm.finalni, IF(_xlpm.prvni=1, 2, _xlpm.prvni),INDEX(_xlpm.rozsah, _xlpm.finalni))</f>
        <v>1500</v>
      </c>
      <c r="BA803" cm="1">
        <f t="array" aca="1" ref="BA803" ca="1">INDEX($J$3:$J$10001,MATCH(AZ803,$J$3:$J$10004,0)-1)</f>
        <v>1400</v>
      </c>
      <c r="BB803">
        <f t="shared" ca="1" si="216"/>
        <v>360</v>
      </c>
      <c r="BC803">
        <f t="shared" ca="1" si="216"/>
        <v>360</v>
      </c>
      <c r="BD803">
        <f t="shared" ca="1" si="215"/>
        <v>0</v>
      </c>
      <c r="BE803">
        <f t="shared" ca="1" si="209"/>
        <v>360</v>
      </c>
      <c r="BF803">
        <f t="shared" ca="1" si="212"/>
        <v>360</v>
      </c>
      <c r="BG803">
        <f t="shared" ca="1" si="210"/>
        <v>360</v>
      </c>
      <c r="BH803" cm="1">
        <f t="array" aca="1" ref="BH803" ca="1">_xlfn.LET(_xlpm.rozsah, $J$3:$J$10001,_xlpm.podminka, (_xlpm.rozsah&gt;E803)*(ISNUMBER(_xlpm.rozsah)),_xlpm.indexy, IF(_xlpm.podminka, ROW(_xlpm.rozsah)-MIN(ROW(_xlpm.rozsah))+1),_xlpm.prvni, MIN(_xlpm.indexy),_xlpm.finalni, IF(_xlpm.prvni=1, 2, _xlpm.prvni),INDEX(_xlpm.rozsah, _xlpm.finalni))</f>
        <v>1500</v>
      </c>
      <c r="BI803" cm="1">
        <f t="array" aca="1" ref="BI803" ca="1">INDEX($J$3:$J$10001,MATCH(BH803,$J$3:$J$10004,0)-1)</f>
        <v>1400</v>
      </c>
      <c r="BJ803">
        <f t="shared" ca="1" si="203"/>
        <v>360</v>
      </c>
      <c r="BK803">
        <f t="shared" ca="1" si="203"/>
        <v>360</v>
      </c>
      <c r="BL803">
        <f t="shared" ca="1" si="213"/>
        <v>0</v>
      </c>
      <c r="BM803">
        <f t="shared" ca="1" si="211"/>
        <v>360</v>
      </c>
    </row>
    <row r="804" spans="1:65" x14ac:dyDescent="0.25">
      <c r="A804" s="64">
        <v>801</v>
      </c>
      <c r="B804" s="64">
        <v>51</v>
      </c>
      <c r="C804" s="64">
        <v>6</v>
      </c>
      <c r="D804" s="18">
        <v>801</v>
      </c>
      <c r="E804" s="21">
        <f t="shared" ca="1" si="204"/>
        <v>1483.0639581030632</v>
      </c>
      <c r="F804" s="22">
        <f t="shared" ca="1" si="205"/>
        <v>21.6</v>
      </c>
      <c r="G804" s="23">
        <v>801</v>
      </c>
      <c r="H804" s="24">
        <f t="shared" ca="1" si="206"/>
        <v>1481.066122</v>
      </c>
      <c r="I804" s="25">
        <f t="shared" ca="1" si="207"/>
        <v>21.6</v>
      </c>
      <c r="J804" s="155"/>
      <c r="K804" s="155"/>
      <c r="AX804">
        <f t="shared" ca="1" si="214"/>
        <v>360</v>
      </c>
      <c r="AY804">
        <f t="shared" ca="1" si="208"/>
        <v>360</v>
      </c>
      <c r="AZ804" cm="1">
        <f t="array" aca="1" ref="AZ804" ca="1">_xlfn.LET(_xlpm.rozsah, $J$3:$J$10001,_xlpm.podminka, (_xlpm.rozsah&gt;H804)*(ISNUMBER(_xlpm.rozsah)),_xlpm.indexy, IF(_xlpm.podminka, ROW(_xlpm.rozsah)-MIN(ROW(_xlpm.rozsah))+1),_xlpm.prvni, MIN(_xlpm.indexy),_xlpm.finalni, IF(_xlpm.prvni=1, 2, _xlpm.prvni),INDEX(_xlpm.rozsah, _xlpm.finalni))</f>
        <v>1500</v>
      </c>
      <c r="BA804" cm="1">
        <f t="array" aca="1" ref="BA804" ca="1">INDEX($J$3:$J$10001,MATCH(AZ804,$J$3:$J$10004,0)-1)</f>
        <v>1400</v>
      </c>
      <c r="BB804">
        <f t="shared" ca="1" si="216"/>
        <v>360</v>
      </c>
      <c r="BC804">
        <f t="shared" ca="1" si="216"/>
        <v>360</v>
      </c>
      <c r="BD804">
        <f t="shared" ca="1" si="215"/>
        <v>0</v>
      </c>
      <c r="BE804">
        <f t="shared" ca="1" si="209"/>
        <v>360</v>
      </c>
      <c r="BF804">
        <f t="shared" ca="1" si="212"/>
        <v>360</v>
      </c>
      <c r="BG804">
        <f t="shared" ca="1" si="210"/>
        <v>360</v>
      </c>
      <c r="BH804" cm="1">
        <f t="array" aca="1" ref="BH804" ca="1">_xlfn.LET(_xlpm.rozsah, $J$3:$J$10001,_xlpm.podminka, (_xlpm.rozsah&gt;E804)*(ISNUMBER(_xlpm.rozsah)),_xlpm.indexy, IF(_xlpm.podminka, ROW(_xlpm.rozsah)-MIN(ROW(_xlpm.rozsah))+1),_xlpm.prvni, MIN(_xlpm.indexy),_xlpm.finalni, IF(_xlpm.prvni=1, 2, _xlpm.prvni),INDEX(_xlpm.rozsah, _xlpm.finalni))</f>
        <v>1500</v>
      </c>
      <c r="BI804" cm="1">
        <f t="array" aca="1" ref="BI804" ca="1">INDEX($J$3:$J$10001,MATCH(BH804,$J$3:$J$10004,0)-1)</f>
        <v>1400</v>
      </c>
      <c r="BJ804">
        <f t="shared" ca="1" si="203"/>
        <v>360</v>
      </c>
      <c r="BK804">
        <f t="shared" ca="1" si="203"/>
        <v>360</v>
      </c>
      <c r="BL804">
        <f t="shared" ca="1" si="213"/>
        <v>0</v>
      </c>
      <c r="BM804">
        <f t="shared" ca="1" si="211"/>
        <v>360</v>
      </c>
    </row>
    <row r="805" spans="1:65" x14ac:dyDescent="0.25">
      <c r="A805" s="64">
        <v>802</v>
      </c>
      <c r="B805" s="64">
        <v>52</v>
      </c>
      <c r="C805" s="64">
        <v>5</v>
      </c>
      <c r="D805" s="18">
        <v>802</v>
      </c>
      <c r="E805" s="21">
        <f t="shared" ca="1" si="204"/>
        <v>1498.418153359986</v>
      </c>
      <c r="F805" s="22">
        <f t="shared" ca="1" si="205"/>
        <v>18</v>
      </c>
      <c r="G805" s="28">
        <v>802</v>
      </c>
      <c r="H805" s="24">
        <f t="shared" ca="1" si="206"/>
        <v>1496.3811439999999</v>
      </c>
      <c r="I805" s="25">
        <f t="shared" ca="1" si="207"/>
        <v>18</v>
      </c>
      <c r="J805" s="155"/>
      <c r="K805" s="155"/>
      <c r="AX805">
        <f t="shared" ca="1" si="214"/>
        <v>360</v>
      </c>
      <c r="AY805">
        <f t="shared" ca="1" si="208"/>
        <v>360</v>
      </c>
      <c r="AZ805" cm="1">
        <f t="array" aca="1" ref="AZ805" ca="1">_xlfn.LET(_xlpm.rozsah, $J$3:$J$10001,_xlpm.podminka, (_xlpm.rozsah&gt;H805)*(ISNUMBER(_xlpm.rozsah)),_xlpm.indexy, IF(_xlpm.podminka, ROW(_xlpm.rozsah)-MIN(ROW(_xlpm.rozsah))+1),_xlpm.prvni, MIN(_xlpm.indexy),_xlpm.finalni, IF(_xlpm.prvni=1, 2, _xlpm.prvni),INDEX(_xlpm.rozsah, _xlpm.finalni))</f>
        <v>1500</v>
      </c>
      <c r="BA805" cm="1">
        <f t="array" aca="1" ref="BA805" ca="1">INDEX($J$3:$J$10001,MATCH(AZ805,$J$3:$J$10004,0)-1)</f>
        <v>1400</v>
      </c>
      <c r="BB805">
        <f t="shared" ca="1" si="216"/>
        <v>360</v>
      </c>
      <c r="BC805">
        <f t="shared" ca="1" si="216"/>
        <v>360</v>
      </c>
      <c r="BD805">
        <f t="shared" ca="1" si="215"/>
        <v>0</v>
      </c>
      <c r="BE805">
        <f t="shared" ca="1" si="209"/>
        <v>360</v>
      </c>
      <c r="BF805">
        <f t="shared" ca="1" si="212"/>
        <v>360</v>
      </c>
      <c r="BG805">
        <f t="shared" ca="1" si="210"/>
        <v>360</v>
      </c>
      <c r="BH805" cm="1">
        <f t="array" aca="1" ref="BH805" ca="1">_xlfn.LET(_xlpm.rozsah, $J$3:$J$10001,_xlpm.podminka, (_xlpm.rozsah&gt;E805)*(ISNUMBER(_xlpm.rozsah)),_xlpm.indexy, IF(_xlpm.podminka, ROW(_xlpm.rozsah)-MIN(ROW(_xlpm.rozsah))+1),_xlpm.prvni, MIN(_xlpm.indexy),_xlpm.finalni, IF(_xlpm.prvni=1, 2, _xlpm.prvni),INDEX(_xlpm.rozsah, _xlpm.finalni))</f>
        <v>1500</v>
      </c>
      <c r="BI805" cm="1">
        <f t="array" aca="1" ref="BI805" ca="1">INDEX($J$3:$J$10001,MATCH(BH805,$J$3:$J$10004,0)-1)</f>
        <v>1400</v>
      </c>
      <c r="BJ805">
        <f t="shared" ca="1" si="203"/>
        <v>360</v>
      </c>
      <c r="BK805">
        <f t="shared" ca="1" si="203"/>
        <v>360</v>
      </c>
      <c r="BL805">
        <f t="shared" ca="1" si="213"/>
        <v>0</v>
      </c>
      <c r="BM805">
        <f t="shared" ca="1" si="211"/>
        <v>360</v>
      </c>
    </row>
    <row r="806" spans="1:65" x14ac:dyDescent="0.25">
      <c r="A806" s="64">
        <v>803</v>
      </c>
      <c r="B806" s="64">
        <v>52</v>
      </c>
      <c r="C806" s="64">
        <v>5</v>
      </c>
      <c r="D806" s="18">
        <v>803</v>
      </c>
      <c r="E806" s="21">
        <f t="shared" ca="1" si="204"/>
        <v>1498.418153359986</v>
      </c>
      <c r="F806" s="22">
        <f t="shared" ca="1" si="205"/>
        <v>18</v>
      </c>
      <c r="G806" s="23">
        <v>803</v>
      </c>
      <c r="H806" s="24">
        <f t="shared" ca="1" si="206"/>
        <v>1496.3811439999999</v>
      </c>
      <c r="I806" s="25">
        <f t="shared" ca="1" si="207"/>
        <v>18</v>
      </c>
      <c r="J806" s="155"/>
      <c r="K806" s="155"/>
      <c r="AX806">
        <f t="shared" ca="1" si="214"/>
        <v>360</v>
      </c>
      <c r="AY806">
        <f t="shared" ca="1" si="208"/>
        <v>360</v>
      </c>
      <c r="AZ806" cm="1">
        <f t="array" aca="1" ref="AZ806" ca="1">_xlfn.LET(_xlpm.rozsah, $J$3:$J$10001,_xlpm.podminka, (_xlpm.rozsah&gt;H806)*(ISNUMBER(_xlpm.rozsah)),_xlpm.indexy, IF(_xlpm.podminka, ROW(_xlpm.rozsah)-MIN(ROW(_xlpm.rozsah))+1),_xlpm.prvni, MIN(_xlpm.indexy),_xlpm.finalni, IF(_xlpm.prvni=1, 2, _xlpm.prvni),INDEX(_xlpm.rozsah, _xlpm.finalni))</f>
        <v>1500</v>
      </c>
      <c r="BA806" cm="1">
        <f t="array" aca="1" ref="BA806" ca="1">INDEX($J$3:$J$10001,MATCH(AZ806,$J$3:$J$10004,0)-1)</f>
        <v>1400</v>
      </c>
      <c r="BB806">
        <f t="shared" ca="1" si="216"/>
        <v>360</v>
      </c>
      <c r="BC806">
        <f t="shared" ca="1" si="216"/>
        <v>360</v>
      </c>
      <c r="BD806">
        <f t="shared" ca="1" si="215"/>
        <v>0</v>
      </c>
      <c r="BE806">
        <f t="shared" ca="1" si="209"/>
        <v>360</v>
      </c>
      <c r="BF806">
        <f t="shared" ca="1" si="212"/>
        <v>360</v>
      </c>
      <c r="BG806">
        <f t="shared" ca="1" si="210"/>
        <v>360</v>
      </c>
      <c r="BH806" cm="1">
        <f t="array" aca="1" ref="BH806" ca="1">_xlfn.LET(_xlpm.rozsah, $J$3:$J$10001,_xlpm.podminka, (_xlpm.rozsah&gt;E806)*(ISNUMBER(_xlpm.rozsah)),_xlpm.indexy, IF(_xlpm.podminka, ROW(_xlpm.rozsah)-MIN(ROW(_xlpm.rozsah))+1),_xlpm.prvni, MIN(_xlpm.indexy),_xlpm.finalni, IF(_xlpm.prvni=1, 2, _xlpm.prvni),INDEX(_xlpm.rozsah, _xlpm.finalni))</f>
        <v>1500</v>
      </c>
      <c r="BI806" cm="1">
        <f t="array" aca="1" ref="BI806" ca="1">INDEX($J$3:$J$10001,MATCH(BH806,$J$3:$J$10004,0)-1)</f>
        <v>1400</v>
      </c>
      <c r="BJ806">
        <f t="shared" ca="1" si="203"/>
        <v>360</v>
      </c>
      <c r="BK806">
        <f t="shared" ca="1" si="203"/>
        <v>360</v>
      </c>
      <c r="BL806">
        <f t="shared" ca="1" si="213"/>
        <v>0</v>
      </c>
      <c r="BM806">
        <f t="shared" ca="1" si="211"/>
        <v>360</v>
      </c>
    </row>
    <row r="807" spans="1:65" x14ac:dyDescent="0.25">
      <c r="A807" s="64">
        <v>804</v>
      </c>
      <c r="B807" s="64">
        <v>57</v>
      </c>
      <c r="C807" s="64">
        <v>44</v>
      </c>
      <c r="D807" s="18">
        <v>804</v>
      </c>
      <c r="E807" s="21">
        <f t="shared" ca="1" si="204"/>
        <v>1575.1891296446001</v>
      </c>
      <c r="F807" s="22">
        <f t="shared" ca="1" si="205"/>
        <v>157.73833565912753</v>
      </c>
      <c r="G807" s="28">
        <v>804</v>
      </c>
      <c r="H807" s="24">
        <f t="shared" ca="1" si="206"/>
        <v>1572.9562539999997</v>
      </c>
      <c r="I807" s="25">
        <f t="shared" ca="1" si="207"/>
        <v>157.75798496480002</v>
      </c>
      <c r="J807" s="155"/>
      <c r="K807" s="155"/>
      <c r="AX807">
        <f t="shared" ca="1" si="214"/>
        <v>358.54087492000002</v>
      </c>
      <c r="AY807">
        <f t="shared" ca="1" si="208"/>
        <v>359.45912507999998</v>
      </c>
      <c r="AZ807" cm="1">
        <f t="array" aca="1" ref="AZ807" ca="1">_xlfn.LET(_xlpm.rozsah, $J$3:$J$10001,_xlpm.podminka, (_xlpm.rozsah&gt;H807)*(ISNUMBER(_xlpm.rozsah)),_xlpm.indexy, IF(_xlpm.podminka, ROW(_xlpm.rozsah)-MIN(ROW(_xlpm.rozsah))+1),_xlpm.prvni, MIN(_xlpm.indexy),_xlpm.finalni, IF(_xlpm.prvni=1, 2, _xlpm.prvni),INDEX(_xlpm.rozsah, _xlpm.finalni))</f>
        <v>1600</v>
      </c>
      <c r="BA807" cm="1">
        <f t="array" aca="1" ref="BA807" ca="1">INDEX($J$3:$J$10001,MATCH(AZ807,$J$3:$J$10004,0)-1)</f>
        <v>1500</v>
      </c>
      <c r="BB807">
        <f t="shared" ca="1" si="216"/>
        <v>358</v>
      </c>
      <c r="BC807">
        <f t="shared" ca="1" si="216"/>
        <v>360</v>
      </c>
      <c r="BD807">
        <f t="shared" ca="1" si="215"/>
        <v>-2</v>
      </c>
      <c r="BE807">
        <f t="shared" ca="1" si="209"/>
        <v>358.54087492000002</v>
      </c>
      <c r="BF807">
        <f t="shared" ca="1" si="212"/>
        <v>358.49621740710802</v>
      </c>
      <c r="BG807">
        <f t="shared" ca="1" si="210"/>
        <v>359.50378259289198</v>
      </c>
      <c r="BH807" cm="1">
        <f t="array" aca="1" ref="BH807" ca="1">_xlfn.LET(_xlpm.rozsah, $J$3:$J$10001,_xlpm.podminka, (_xlpm.rozsah&gt;E807)*(ISNUMBER(_xlpm.rozsah)),_xlpm.indexy, IF(_xlpm.podminka, ROW(_xlpm.rozsah)-MIN(ROW(_xlpm.rozsah))+1),_xlpm.prvni, MIN(_xlpm.indexy),_xlpm.finalni, IF(_xlpm.prvni=1, 2, _xlpm.prvni),INDEX(_xlpm.rozsah, _xlpm.finalni))</f>
        <v>1600</v>
      </c>
      <c r="BI807" cm="1">
        <f t="array" aca="1" ref="BI807" ca="1">INDEX($J$3:$J$10001,MATCH(BH807,$J$3:$J$10004,0)-1)</f>
        <v>1500</v>
      </c>
      <c r="BJ807">
        <f t="shared" ca="1" si="203"/>
        <v>358</v>
      </c>
      <c r="BK807">
        <f t="shared" ca="1" si="203"/>
        <v>360</v>
      </c>
      <c r="BL807">
        <f t="shared" ca="1" si="213"/>
        <v>-2</v>
      </c>
      <c r="BM807">
        <f t="shared" ca="1" si="211"/>
        <v>358.49621740710802</v>
      </c>
    </row>
    <row r="808" spans="1:65" x14ac:dyDescent="0.25">
      <c r="A808" s="64">
        <v>805</v>
      </c>
      <c r="B808" s="64">
        <v>98</v>
      </c>
      <c r="C808" s="64">
        <v>90</v>
      </c>
      <c r="D808" s="18">
        <v>805</v>
      </c>
      <c r="E808" s="21">
        <f t="shared" ca="1" si="204"/>
        <v>2204.7111351784351</v>
      </c>
      <c r="F808" s="22">
        <f t="shared" ca="1" si="205"/>
        <v>217.74398592061544</v>
      </c>
      <c r="G808" s="23">
        <v>805</v>
      </c>
      <c r="H808" s="24">
        <f t="shared" ca="1" si="206"/>
        <v>2200.8721559999999</v>
      </c>
      <c r="I808" s="25">
        <f t="shared" ca="1" si="207"/>
        <v>219.98978874000005</v>
      </c>
      <c r="J808" s="155"/>
      <c r="K808" s="155"/>
      <c r="AX808">
        <f t="shared" ca="1" si="214"/>
        <v>244.43309860000005</v>
      </c>
      <c r="AY808">
        <f t="shared" ca="1" si="208"/>
        <v>180.56690139999995</v>
      </c>
      <c r="AZ808" cm="1">
        <f t="array" aca="1" ref="AZ808" ca="1">_xlfn.LET(_xlpm.rozsah, $J$3:$J$10001,_xlpm.podminka, (_xlpm.rozsah&gt;H808)*(ISNUMBER(_xlpm.rozsah)),_xlpm.indexy, IF(_xlpm.podminka, ROW(_xlpm.rozsah)-MIN(ROW(_xlpm.rozsah))+1),_xlpm.prvni, MIN(_xlpm.indexy),_xlpm.finalni, IF(_xlpm.prvni=1, 2, _xlpm.prvni),INDEX(_xlpm.rozsah, _xlpm.finalni))</f>
        <v>2300</v>
      </c>
      <c r="BA808" cm="1">
        <f t="array" aca="1" ref="BA808" ca="1">INDEX($J$3:$J$10001,MATCH(AZ808,$J$3:$J$10004,0)-1)</f>
        <v>2200</v>
      </c>
      <c r="BB808">
        <f t="shared" ca="1" si="216"/>
        <v>180</v>
      </c>
      <c r="BC808">
        <f t="shared" ca="1" si="216"/>
        <v>245</v>
      </c>
      <c r="BD808">
        <f t="shared" ca="1" si="215"/>
        <v>-65</v>
      </c>
      <c r="BE808">
        <f t="shared" ca="1" si="209"/>
        <v>244.43309860000005</v>
      </c>
      <c r="BF808">
        <f t="shared" ca="1" si="212"/>
        <v>241.93776213401716</v>
      </c>
      <c r="BG808">
        <f t="shared" ca="1" si="210"/>
        <v>183.06223786598284</v>
      </c>
      <c r="BH808" cm="1">
        <f t="array" aca="1" ref="BH808" ca="1">_xlfn.LET(_xlpm.rozsah, $J$3:$J$10001,_xlpm.podminka, (_xlpm.rozsah&gt;E808)*(ISNUMBER(_xlpm.rozsah)),_xlpm.indexy, IF(_xlpm.podminka, ROW(_xlpm.rozsah)-MIN(ROW(_xlpm.rozsah))+1),_xlpm.prvni, MIN(_xlpm.indexy),_xlpm.finalni, IF(_xlpm.prvni=1, 2, _xlpm.prvni),INDEX(_xlpm.rozsah, _xlpm.finalni))</f>
        <v>2300</v>
      </c>
      <c r="BI808" cm="1">
        <f t="array" aca="1" ref="BI808" ca="1">INDEX($J$3:$J$10001,MATCH(BH808,$J$3:$J$10004,0)-1)</f>
        <v>2200</v>
      </c>
      <c r="BJ808">
        <f t="shared" ca="1" si="203"/>
        <v>180</v>
      </c>
      <c r="BK808">
        <f t="shared" ca="1" si="203"/>
        <v>245</v>
      </c>
      <c r="BL808">
        <f t="shared" ca="1" si="213"/>
        <v>-65</v>
      </c>
      <c r="BM808">
        <f t="shared" ca="1" si="211"/>
        <v>241.93776213401716</v>
      </c>
    </row>
    <row r="809" spans="1:65" x14ac:dyDescent="0.25">
      <c r="A809" s="64">
        <v>806</v>
      </c>
      <c r="B809" s="64">
        <v>105</v>
      </c>
      <c r="C809" s="64">
        <v>94</v>
      </c>
      <c r="D809" s="18">
        <v>806</v>
      </c>
      <c r="E809" s="21">
        <f t="shared" ca="1" si="204"/>
        <v>2312.1905019768947</v>
      </c>
      <c r="F809" s="22">
        <f t="shared" ca="1" si="205"/>
        <v>149.71957784092231</v>
      </c>
      <c r="G809" s="28">
        <v>806</v>
      </c>
      <c r="H809" s="24">
        <f t="shared" ca="1" si="206"/>
        <v>2308.0773099999997</v>
      </c>
      <c r="I809" s="25">
        <f t="shared" ca="1" si="207"/>
        <v>156.29245862000053</v>
      </c>
      <c r="J809" s="155"/>
      <c r="K809" s="155"/>
      <c r="AX809">
        <f t="shared" ca="1" si="214"/>
        <v>166.26857300000057</v>
      </c>
      <c r="AY809">
        <f t="shared" ca="1" si="208"/>
        <v>23.731426999999439</v>
      </c>
      <c r="AZ809" cm="1">
        <f t="array" aca="1" ref="AZ809" ca="1">_xlfn.LET(_xlpm.rozsah, $J$3:$J$10001,_xlpm.podminka, (_xlpm.rozsah&gt;H809)*(ISNUMBER(_xlpm.rozsah)),_xlpm.indexy, IF(_xlpm.podminka, ROW(_xlpm.rozsah)-MIN(ROW(_xlpm.rozsah))+1),_xlpm.prvni, MIN(_xlpm.indexy),_xlpm.finalni, IF(_xlpm.prvni=1, 2, _xlpm.prvni),INDEX(_xlpm.rozsah, _xlpm.finalni))</f>
        <v>2400</v>
      </c>
      <c r="BA809" cm="1">
        <f t="array" aca="1" ref="BA809" ca="1">INDEX($J$3:$J$10001,MATCH(AZ809,$J$3:$J$10004,0)-1)</f>
        <v>2300</v>
      </c>
      <c r="BB809">
        <f t="shared" ca="1" si="216"/>
        <v>10</v>
      </c>
      <c r="BC809">
        <f t="shared" ca="1" si="216"/>
        <v>180</v>
      </c>
      <c r="BD809">
        <f t="shared" ca="1" si="215"/>
        <v>-170</v>
      </c>
      <c r="BE809">
        <f t="shared" ca="1" si="209"/>
        <v>166.26857300000057</v>
      </c>
      <c r="BF809">
        <f t="shared" ca="1" si="212"/>
        <v>159.27614663927906</v>
      </c>
      <c r="BG809">
        <f t="shared" ca="1" si="210"/>
        <v>30.723853360720931</v>
      </c>
      <c r="BH809" cm="1">
        <f t="array" aca="1" ref="BH809" ca="1">_xlfn.LET(_xlpm.rozsah, $J$3:$J$10001,_xlpm.podminka, (_xlpm.rozsah&gt;E809)*(ISNUMBER(_xlpm.rozsah)),_xlpm.indexy, IF(_xlpm.podminka, ROW(_xlpm.rozsah)-MIN(ROW(_xlpm.rozsah))+1),_xlpm.prvni, MIN(_xlpm.indexy),_xlpm.finalni, IF(_xlpm.prvni=1, 2, _xlpm.prvni),INDEX(_xlpm.rozsah, _xlpm.finalni))</f>
        <v>2400</v>
      </c>
      <c r="BI809" cm="1">
        <f t="array" aca="1" ref="BI809" ca="1">INDEX($J$3:$J$10001,MATCH(BH809,$J$3:$J$10004,0)-1)</f>
        <v>2300</v>
      </c>
      <c r="BJ809">
        <f t="shared" ca="1" si="203"/>
        <v>10</v>
      </c>
      <c r="BK809">
        <f t="shared" ca="1" si="203"/>
        <v>180</v>
      </c>
      <c r="BL809">
        <f t="shared" ca="1" si="213"/>
        <v>-170</v>
      </c>
      <c r="BM809">
        <f t="shared" ca="1" si="211"/>
        <v>159.27614663927906</v>
      </c>
    </row>
    <row r="810" spans="1:65" x14ac:dyDescent="0.25">
      <c r="A810" s="64">
        <v>807</v>
      </c>
      <c r="B810" s="64">
        <v>105</v>
      </c>
      <c r="C810" s="64">
        <v>100</v>
      </c>
      <c r="D810" s="18">
        <v>807</v>
      </c>
      <c r="E810" s="21">
        <f t="shared" ca="1" si="204"/>
        <v>2312.1905019768947</v>
      </c>
      <c r="F810" s="22">
        <f t="shared" ca="1" si="205"/>
        <v>159.27614663927906</v>
      </c>
      <c r="G810" s="23">
        <v>807</v>
      </c>
      <c r="H810" s="24">
        <f t="shared" ca="1" si="206"/>
        <v>2308.0773099999997</v>
      </c>
      <c r="I810" s="25">
        <f t="shared" ca="1" si="207"/>
        <v>166.26857300000057</v>
      </c>
      <c r="J810" s="155"/>
      <c r="K810" s="155"/>
      <c r="AX810">
        <f t="shared" ca="1" si="214"/>
        <v>166.26857300000057</v>
      </c>
      <c r="AY810">
        <f t="shared" ca="1" si="208"/>
        <v>23.731426999999439</v>
      </c>
      <c r="AZ810" cm="1">
        <f t="array" aca="1" ref="AZ810" ca="1">_xlfn.LET(_xlpm.rozsah, $J$3:$J$10001,_xlpm.podminka, (_xlpm.rozsah&gt;H810)*(ISNUMBER(_xlpm.rozsah)),_xlpm.indexy, IF(_xlpm.podminka, ROW(_xlpm.rozsah)-MIN(ROW(_xlpm.rozsah))+1),_xlpm.prvni, MIN(_xlpm.indexy),_xlpm.finalni, IF(_xlpm.prvni=1, 2, _xlpm.prvni),INDEX(_xlpm.rozsah, _xlpm.finalni))</f>
        <v>2400</v>
      </c>
      <c r="BA810" cm="1">
        <f t="array" aca="1" ref="BA810" ca="1">INDEX($J$3:$J$10001,MATCH(AZ810,$J$3:$J$10004,0)-1)</f>
        <v>2300</v>
      </c>
      <c r="BB810">
        <f t="shared" ca="1" si="216"/>
        <v>10</v>
      </c>
      <c r="BC810">
        <f t="shared" ca="1" si="216"/>
        <v>180</v>
      </c>
      <c r="BD810">
        <f t="shared" ca="1" si="215"/>
        <v>-170</v>
      </c>
      <c r="BE810">
        <f t="shared" ca="1" si="209"/>
        <v>166.26857300000057</v>
      </c>
      <c r="BF810">
        <f t="shared" ca="1" si="212"/>
        <v>159.27614663927906</v>
      </c>
      <c r="BG810">
        <f t="shared" ca="1" si="210"/>
        <v>30.723853360720931</v>
      </c>
      <c r="BH810" cm="1">
        <f t="array" aca="1" ref="BH810" ca="1">_xlfn.LET(_xlpm.rozsah, $J$3:$J$10001,_xlpm.podminka, (_xlpm.rozsah&gt;E810)*(ISNUMBER(_xlpm.rozsah)),_xlpm.indexy, IF(_xlpm.podminka, ROW(_xlpm.rozsah)-MIN(ROW(_xlpm.rozsah))+1),_xlpm.prvni, MIN(_xlpm.indexy),_xlpm.finalni, IF(_xlpm.prvni=1, 2, _xlpm.prvni),INDEX(_xlpm.rozsah, _xlpm.finalni))</f>
        <v>2400</v>
      </c>
      <c r="BI810" cm="1">
        <f t="array" aca="1" ref="BI810" ca="1">INDEX($J$3:$J$10001,MATCH(BH810,$J$3:$J$10004,0)-1)</f>
        <v>2300</v>
      </c>
      <c r="BJ810">
        <f t="shared" ca="1" si="203"/>
        <v>10</v>
      </c>
      <c r="BK810">
        <f t="shared" ca="1" si="203"/>
        <v>180</v>
      </c>
      <c r="BL810">
        <f t="shared" ca="1" si="213"/>
        <v>-170</v>
      </c>
      <c r="BM810">
        <f t="shared" ca="1" si="211"/>
        <v>159.27614663927906</v>
      </c>
    </row>
    <row r="811" spans="1:65" x14ac:dyDescent="0.25">
      <c r="A811" s="64">
        <v>808</v>
      </c>
      <c r="B811" s="64">
        <v>105</v>
      </c>
      <c r="C811" s="64">
        <v>98</v>
      </c>
      <c r="D811" s="18">
        <v>808</v>
      </c>
      <c r="E811" s="21">
        <f t="shared" ca="1" si="204"/>
        <v>2312.1905019768947</v>
      </c>
      <c r="F811" s="22">
        <f t="shared" ca="1" si="205"/>
        <v>156.09062370649349</v>
      </c>
      <c r="G811" s="28">
        <v>808</v>
      </c>
      <c r="H811" s="24">
        <f t="shared" ca="1" si="206"/>
        <v>2308.0773099999997</v>
      </c>
      <c r="I811" s="25">
        <f t="shared" ca="1" si="207"/>
        <v>162.94320154000056</v>
      </c>
      <c r="J811" s="155"/>
      <c r="K811" s="155"/>
      <c r="AX811">
        <f t="shared" ca="1" si="214"/>
        <v>166.26857300000057</v>
      </c>
      <c r="AY811">
        <f t="shared" ca="1" si="208"/>
        <v>23.731426999999439</v>
      </c>
      <c r="AZ811" cm="1">
        <f t="array" aca="1" ref="AZ811" ca="1">_xlfn.LET(_xlpm.rozsah, $J$3:$J$10001,_xlpm.podminka, (_xlpm.rozsah&gt;H811)*(ISNUMBER(_xlpm.rozsah)),_xlpm.indexy, IF(_xlpm.podminka, ROW(_xlpm.rozsah)-MIN(ROW(_xlpm.rozsah))+1),_xlpm.prvni, MIN(_xlpm.indexy),_xlpm.finalni, IF(_xlpm.prvni=1, 2, _xlpm.prvni),INDEX(_xlpm.rozsah, _xlpm.finalni))</f>
        <v>2400</v>
      </c>
      <c r="BA811" cm="1">
        <f t="array" aca="1" ref="BA811" ca="1">INDEX($J$3:$J$10001,MATCH(AZ811,$J$3:$J$10004,0)-1)</f>
        <v>2300</v>
      </c>
      <c r="BB811">
        <f t="shared" ca="1" si="216"/>
        <v>10</v>
      </c>
      <c r="BC811">
        <f t="shared" ca="1" si="216"/>
        <v>180</v>
      </c>
      <c r="BD811">
        <f t="shared" ca="1" si="215"/>
        <v>-170</v>
      </c>
      <c r="BE811">
        <f t="shared" ca="1" si="209"/>
        <v>166.26857300000057</v>
      </c>
      <c r="BF811">
        <f t="shared" ca="1" si="212"/>
        <v>159.27614663927906</v>
      </c>
      <c r="BG811">
        <f t="shared" ca="1" si="210"/>
        <v>30.723853360720931</v>
      </c>
      <c r="BH811" cm="1">
        <f t="array" aca="1" ref="BH811" ca="1">_xlfn.LET(_xlpm.rozsah, $J$3:$J$10001,_xlpm.podminka, (_xlpm.rozsah&gt;E811)*(ISNUMBER(_xlpm.rozsah)),_xlpm.indexy, IF(_xlpm.podminka, ROW(_xlpm.rozsah)-MIN(ROW(_xlpm.rozsah))+1),_xlpm.prvni, MIN(_xlpm.indexy),_xlpm.finalni, IF(_xlpm.prvni=1, 2, _xlpm.prvni),INDEX(_xlpm.rozsah, _xlpm.finalni))</f>
        <v>2400</v>
      </c>
      <c r="BI811" cm="1">
        <f t="array" aca="1" ref="BI811" ca="1">INDEX($J$3:$J$10001,MATCH(BH811,$J$3:$J$10004,0)-1)</f>
        <v>2300</v>
      </c>
      <c r="BJ811">
        <f t="shared" ca="1" si="203"/>
        <v>10</v>
      </c>
      <c r="BK811">
        <f t="shared" ca="1" si="203"/>
        <v>180</v>
      </c>
      <c r="BL811">
        <f t="shared" ca="1" si="213"/>
        <v>-170</v>
      </c>
      <c r="BM811">
        <f t="shared" ca="1" si="211"/>
        <v>159.27614663927906</v>
      </c>
    </row>
    <row r="812" spans="1:65" x14ac:dyDescent="0.25">
      <c r="A812" s="64">
        <v>809</v>
      </c>
      <c r="B812" s="64">
        <v>105</v>
      </c>
      <c r="C812" s="64">
        <v>95</v>
      </c>
      <c r="D812" s="18">
        <v>809</v>
      </c>
      <c r="E812" s="21">
        <f t="shared" ca="1" si="204"/>
        <v>2312.1905019768947</v>
      </c>
      <c r="F812" s="22">
        <f t="shared" ca="1" si="205"/>
        <v>151.31233930731511</v>
      </c>
      <c r="G812" s="23">
        <v>809</v>
      </c>
      <c r="H812" s="24">
        <f t="shared" ca="1" si="206"/>
        <v>2308.0773099999997</v>
      </c>
      <c r="I812" s="25">
        <f t="shared" ca="1" si="207"/>
        <v>157.95514435000052</v>
      </c>
      <c r="J812" s="155"/>
      <c r="K812" s="155"/>
      <c r="AX812">
        <f t="shared" ca="1" si="214"/>
        <v>166.26857300000057</v>
      </c>
      <c r="AY812">
        <f t="shared" ca="1" si="208"/>
        <v>23.731426999999439</v>
      </c>
      <c r="AZ812" cm="1">
        <f t="array" aca="1" ref="AZ812" ca="1">_xlfn.LET(_xlpm.rozsah, $J$3:$J$10001,_xlpm.podminka, (_xlpm.rozsah&gt;H812)*(ISNUMBER(_xlpm.rozsah)),_xlpm.indexy, IF(_xlpm.podminka, ROW(_xlpm.rozsah)-MIN(ROW(_xlpm.rozsah))+1),_xlpm.prvni, MIN(_xlpm.indexy),_xlpm.finalni, IF(_xlpm.prvni=1, 2, _xlpm.prvni),INDEX(_xlpm.rozsah, _xlpm.finalni))</f>
        <v>2400</v>
      </c>
      <c r="BA812" cm="1">
        <f t="array" aca="1" ref="BA812" ca="1">INDEX($J$3:$J$10001,MATCH(AZ812,$J$3:$J$10004,0)-1)</f>
        <v>2300</v>
      </c>
      <c r="BB812">
        <f t="shared" ca="1" si="216"/>
        <v>10</v>
      </c>
      <c r="BC812">
        <f t="shared" ca="1" si="216"/>
        <v>180</v>
      </c>
      <c r="BD812">
        <f t="shared" ca="1" si="215"/>
        <v>-170</v>
      </c>
      <c r="BE812">
        <f t="shared" ca="1" si="209"/>
        <v>166.26857300000057</v>
      </c>
      <c r="BF812">
        <f t="shared" ca="1" si="212"/>
        <v>159.27614663927906</v>
      </c>
      <c r="BG812">
        <f t="shared" ca="1" si="210"/>
        <v>30.723853360720931</v>
      </c>
      <c r="BH812" cm="1">
        <f t="array" aca="1" ref="BH812" ca="1">_xlfn.LET(_xlpm.rozsah, $J$3:$J$10001,_xlpm.podminka, (_xlpm.rozsah&gt;E812)*(ISNUMBER(_xlpm.rozsah)),_xlpm.indexy, IF(_xlpm.podminka, ROW(_xlpm.rozsah)-MIN(ROW(_xlpm.rozsah))+1),_xlpm.prvni, MIN(_xlpm.indexy),_xlpm.finalni, IF(_xlpm.prvni=1, 2, _xlpm.prvni),INDEX(_xlpm.rozsah, _xlpm.finalni))</f>
        <v>2400</v>
      </c>
      <c r="BI812" cm="1">
        <f t="array" aca="1" ref="BI812" ca="1">INDEX($J$3:$J$10001,MATCH(BH812,$J$3:$J$10004,0)-1)</f>
        <v>2300</v>
      </c>
      <c r="BJ812">
        <f t="shared" ca="1" si="203"/>
        <v>10</v>
      </c>
      <c r="BK812">
        <f t="shared" ca="1" si="203"/>
        <v>180</v>
      </c>
      <c r="BL812">
        <f t="shared" ca="1" si="213"/>
        <v>-170</v>
      </c>
      <c r="BM812">
        <f t="shared" ca="1" si="211"/>
        <v>159.27614663927906</v>
      </c>
    </row>
    <row r="813" spans="1:65" x14ac:dyDescent="0.25">
      <c r="A813" s="64">
        <v>810</v>
      </c>
      <c r="B813" s="64">
        <v>105</v>
      </c>
      <c r="C813" s="64">
        <v>96</v>
      </c>
      <c r="D813" s="18">
        <v>810</v>
      </c>
      <c r="E813" s="21">
        <f t="shared" ca="1" si="204"/>
        <v>2312.1905019768947</v>
      </c>
      <c r="F813" s="22">
        <f t="shared" ca="1" si="205"/>
        <v>152.90510077370789</v>
      </c>
      <c r="G813" s="28">
        <v>810</v>
      </c>
      <c r="H813" s="24">
        <f t="shared" ca="1" si="206"/>
        <v>2308.0773099999997</v>
      </c>
      <c r="I813" s="25">
        <f t="shared" ca="1" si="207"/>
        <v>159.61783008000054</v>
      </c>
      <c r="J813" s="155"/>
      <c r="K813" s="155"/>
      <c r="AX813">
        <f t="shared" ca="1" si="214"/>
        <v>166.26857300000057</v>
      </c>
      <c r="AY813">
        <f t="shared" ca="1" si="208"/>
        <v>23.731426999999439</v>
      </c>
      <c r="AZ813" cm="1">
        <f t="array" aca="1" ref="AZ813" ca="1">_xlfn.LET(_xlpm.rozsah, $J$3:$J$10001,_xlpm.podminka, (_xlpm.rozsah&gt;H813)*(ISNUMBER(_xlpm.rozsah)),_xlpm.indexy, IF(_xlpm.podminka, ROW(_xlpm.rozsah)-MIN(ROW(_xlpm.rozsah))+1),_xlpm.prvni, MIN(_xlpm.indexy),_xlpm.finalni, IF(_xlpm.prvni=1, 2, _xlpm.prvni),INDEX(_xlpm.rozsah, _xlpm.finalni))</f>
        <v>2400</v>
      </c>
      <c r="BA813" cm="1">
        <f t="array" aca="1" ref="BA813" ca="1">INDEX($J$3:$J$10001,MATCH(AZ813,$J$3:$J$10004,0)-1)</f>
        <v>2300</v>
      </c>
      <c r="BB813">
        <f t="shared" ca="1" si="216"/>
        <v>10</v>
      </c>
      <c r="BC813">
        <f t="shared" ca="1" si="216"/>
        <v>180</v>
      </c>
      <c r="BD813">
        <f t="shared" ca="1" si="215"/>
        <v>-170</v>
      </c>
      <c r="BE813">
        <f t="shared" ca="1" si="209"/>
        <v>166.26857300000057</v>
      </c>
      <c r="BF813">
        <f t="shared" ca="1" si="212"/>
        <v>159.27614663927906</v>
      </c>
      <c r="BG813">
        <f t="shared" ca="1" si="210"/>
        <v>30.723853360720931</v>
      </c>
      <c r="BH813" cm="1">
        <f t="array" aca="1" ref="BH813" ca="1">_xlfn.LET(_xlpm.rozsah, $J$3:$J$10001,_xlpm.podminka, (_xlpm.rozsah&gt;E813)*(ISNUMBER(_xlpm.rozsah)),_xlpm.indexy, IF(_xlpm.podminka, ROW(_xlpm.rozsah)-MIN(ROW(_xlpm.rozsah))+1),_xlpm.prvni, MIN(_xlpm.indexy),_xlpm.finalni, IF(_xlpm.prvni=1, 2, _xlpm.prvni),INDEX(_xlpm.rozsah, _xlpm.finalni))</f>
        <v>2400</v>
      </c>
      <c r="BI813" cm="1">
        <f t="array" aca="1" ref="BI813" ca="1">INDEX($J$3:$J$10001,MATCH(BH813,$J$3:$J$10004,0)-1)</f>
        <v>2300</v>
      </c>
      <c r="BJ813">
        <f t="shared" ca="1" si="203"/>
        <v>10</v>
      </c>
      <c r="BK813">
        <f t="shared" ca="1" si="203"/>
        <v>180</v>
      </c>
      <c r="BL813">
        <f t="shared" ca="1" si="213"/>
        <v>-170</v>
      </c>
      <c r="BM813">
        <f t="shared" ca="1" si="211"/>
        <v>159.27614663927906</v>
      </c>
    </row>
    <row r="814" spans="1:65" x14ac:dyDescent="0.25">
      <c r="A814" s="64">
        <v>811</v>
      </c>
      <c r="B814" s="64">
        <v>105</v>
      </c>
      <c r="C814" s="64">
        <v>92</v>
      </c>
      <c r="D814" s="18">
        <v>811</v>
      </c>
      <c r="E814" s="21">
        <f t="shared" ca="1" si="204"/>
        <v>2312.1905019768947</v>
      </c>
      <c r="F814" s="22">
        <f t="shared" ca="1" si="205"/>
        <v>146.53405490813674</v>
      </c>
      <c r="G814" s="23">
        <v>811</v>
      </c>
      <c r="H814" s="24">
        <f t="shared" ca="1" si="206"/>
        <v>2308.0773099999997</v>
      </c>
      <c r="I814" s="25">
        <f t="shared" ca="1" si="207"/>
        <v>152.96708716000052</v>
      </c>
      <c r="J814" s="155"/>
      <c r="K814" s="155"/>
      <c r="AX814">
        <f t="shared" ca="1" si="214"/>
        <v>166.26857300000057</v>
      </c>
      <c r="AY814">
        <f t="shared" ca="1" si="208"/>
        <v>23.731426999999439</v>
      </c>
      <c r="AZ814" cm="1">
        <f t="array" aca="1" ref="AZ814" ca="1">_xlfn.LET(_xlpm.rozsah, $J$3:$J$10001,_xlpm.podminka, (_xlpm.rozsah&gt;H814)*(ISNUMBER(_xlpm.rozsah)),_xlpm.indexy, IF(_xlpm.podminka, ROW(_xlpm.rozsah)-MIN(ROW(_xlpm.rozsah))+1),_xlpm.prvni, MIN(_xlpm.indexy),_xlpm.finalni, IF(_xlpm.prvni=1, 2, _xlpm.prvni),INDEX(_xlpm.rozsah, _xlpm.finalni))</f>
        <v>2400</v>
      </c>
      <c r="BA814" cm="1">
        <f t="array" aca="1" ref="BA814" ca="1">INDEX($J$3:$J$10001,MATCH(AZ814,$J$3:$J$10004,0)-1)</f>
        <v>2300</v>
      </c>
      <c r="BB814">
        <f t="shared" ca="1" si="216"/>
        <v>10</v>
      </c>
      <c r="BC814">
        <f t="shared" ca="1" si="216"/>
        <v>180</v>
      </c>
      <c r="BD814">
        <f t="shared" ca="1" si="215"/>
        <v>-170</v>
      </c>
      <c r="BE814">
        <f t="shared" ca="1" si="209"/>
        <v>166.26857300000057</v>
      </c>
      <c r="BF814">
        <f t="shared" ca="1" si="212"/>
        <v>159.27614663927906</v>
      </c>
      <c r="BG814">
        <f t="shared" ca="1" si="210"/>
        <v>30.723853360720931</v>
      </c>
      <c r="BH814" cm="1">
        <f t="array" aca="1" ref="BH814" ca="1">_xlfn.LET(_xlpm.rozsah, $J$3:$J$10001,_xlpm.podminka, (_xlpm.rozsah&gt;E814)*(ISNUMBER(_xlpm.rozsah)),_xlpm.indexy, IF(_xlpm.podminka, ROW(_xlpm.rozsah)-MIN(ROW(_xlpm.rozsah))+1),_xlpm.prvni, MIN(_xlpm.indexy),_xlpm.finalni, IF(_xlpm.prvni=1, 2, _xlpm.prvni),INDEX(_xlpm.rozsah, _xlpm.finalni))</f>
        <v>2400</v>
      </c>
      <c r="BI814" cm="1">
        <f t="array" aca="1" ref="BI814" ca="1">INDEX($J$3:$J$10001,MATCH(BH814,$J$3:$J$10004,0)-1)</f>
        <v>2300</v>
      </c>
      <c r="BJ814">
        <f t="shared" ref="BJ814:BK877" ca="1" si="217">IF(ISERROR(MATCH(BH814,$J$1:$J$10000,0)), 0, INDEX($K$1:$K$10000, MATCH(BH814,$J$1:$J$10000,0)))</f>
        <v>10</v>
      </c>
      <c r="BK814">
        <f t="shared" ca="1" si="217"/>
        <v>180</v>
      </c>
      <c r="BL814">
        <f t="shared" ca="1" si="213"/>
        <v>-170</v>
      </c>
      <c r="BM814">
        <f t="shared" ca="1" si="211"/>
        <v>159.27614663927906</v>
      </c>
    </row>
    <row r="815" spans="1:65" x14ac:dyDescent="0.25">
      <c r="A815" s="64">
        <v>812</v>
      </c>
      <c r="B815" s="64">
        <v>104</v>
      </c>
      <c r="C815" s="64">
        <v>97</v>
      </c>
      <c r="D815" s="18">
        <v>812</v>
      </c>
      <c r="E815" s="21">
        <f t="shared" ca="1" si="204"/>
        <v>2296.8363067199721</v>
      </c>
      <c r="F815" s="22">
        <f t="shared" ca="1" si="205"/>
        <v>176.59470861305761</v>
      </c>
      <c r="G815" s="28">
        <v>812</v>
      </c>
      <c r="H815" s="24">
        <f t="shared" ca="1" si="206"/>
        <v>2292.7622879999999</v>
      </c>
      <c r="I815" s="25">
        <f t="shared" ca="1" si="207"/>
        <v>179.16337741600009</v>
      </c>
      <c r="J815" s="155"/>
      <c r="K815" s="155"/>
      <c r="AX815">
        <f t="shared" ca="1" si="214"/>
        <v>184.70451280000006</v>
      </c>
      <c r="AY815">
        <f t="shared" ca="1" si="208"/>
        <v>240.29548719999994</v>
      </c>
      <c r="AZ815" cm="1">
        <f t="array" aca="1" ref="AZ815" ca="1">_xlfn.LET(_xlpm.rozsah, $J$3:$J$10001,_xlpm.podminka, (_xlpm.rozsah&gt;H815)*(ISNUMBER(_xlpm.rozsah)),_xlpm.indexy, IF(_xlpm.podminka, ROW(_xlpm.rozsah)-MIN(ROW(_xlpm.rozsah))+1),_xlpm.prvni, MIN(_xlpm.indexy),_xlpm.finalni, IF(_xlpm.prvni=1, 2, _xlpm.prvni),INDEX(_xlpm.rozsah, _xlpm.finalni))</f>
        <v>2300</v>
      </c>
      <c r="BA815" cm="1">
        <f t="array" aca="1" ref="BA815" ca="1">INDEX($J$3:$J$10001,MATCH(AZ815,$J$3:$J$10004,0)-1)</f>
        <v>2200</v>
      </c>
      <c r="BB815">
        <f t="shared" ca="1" si="216"/>
        <v>180</v>
      </c>
      <c r="BC815">
        <f t="shared" ca="1" si="216"/>
        <v>245</v>
      </c>
      <c r="BD815">
        <f t="shared" ca="1" si="215"/>
        <v>-65</v>
      </c>
      <c r="BE815">
        <f t="shared" ca="1" si="209"/>
        <v>184.70451280000006</v>
      </c>
      <c r="BF815">
        <f t="shared" ca="1" si="212"/>
        <v>182.05640063201815</v>
      </c>
      <c r="BG815">
        <f t="shared" ca="1" si="210"/>
        <v>242.94359936798185</v>
      </c>
      <c r="BH815" cm="1">
        <f t="array" aca="1" ref="BH815" ca="1">_xlfn.LET(_xlpm.rozsah, $J$3:$J$10001,_xlpm.podminka, (_xlpm.rozsah&gt;E815)*(ISNUMBER(_xlpm.rozsah)),_xlpm.indexy, IF(_xlpm.podminka, ROW(_xlpm.rozsah)-MIN(ROW(_xlpm.rozsah))+1),_xlpm.prvni, MIN(_xlpm.indexy),_xlpm.finalni, IF(_xlpm.prvni=1, 2, _xlpm.prvni),INDEX(_xlpm.rozsah, _xlpm.finalni))</f>
        <v>2300</v>
      </c>
      <c r="BI815" cm="1">
        <f t="array" aca="1" ref="BI815" ca="1">INDEX($J$3:$J$10001,MATCH(BH815,$J$3:$J$10004,0)-1)</f>
        <v>2200</v>
      </c>
      <c r="BJ815">
        <f t="shared" ca="1" si="217"/>
        <v>180</v>
      </c>
      <c r="BK815">
        <f t="shared" ca="1" si="217"/>
        <v>245</v>
      </c>
      <c r="BL815">
        <f t="shared" ca="1" si="213"/>
        <v>-65</v>
      </c>
      <c r="BM815">
        <f t="shared" ca="1" si="211"/>
        <v>182.05640063201815</v>
      </c>
    </row>
    <row r="816" spans="1:65" x14ac:dyDescent="0.25">
      <c r="A816" s="64">
        <v>813</v>
      </c>
      <c r="B816" s="64">
        <v>100</v>
      </c>
      <c r="C816" s="64">
        <v>85</v>
      </c>
      <c r="D816" s="18">
        <v>813</v>
      </c>
      <c r="E816" s="21">
        <f t="shared" ca="1" si="204"/>
        <v>2235.4195256922808</v>
      </c>
      <c r="F816" s="22">
        <f t="shared" ca="1" si="205"/>
        <v>188.68071205501485</v>
      </c>
      <c r="G816" s="23">
        <v>813</v>
      </c>
      <c r="H816" s="24">
        <f t="shared" ca="1" si="206"/>
        <v>2231.5021999999999</v>
      </c>
      <c r="I816" s="25">
        <f t="shared" ca="1" si="207"/>
        <v>190.84503450000003</v>
      </c>
      <c r="J816" s="155"/>
      <c r="K816" s="155"/>
      <c r="AX816">
        <f t="shared" ca="1" si="214"/>
        <v>224.52357000000006</v>
      </c>
      <c r="AY816">
        <f t="shared" ca="1" si="208"/>
        <v>200.47642999999994</v>
      </c>
      <c r="AZ816" cm="1">
        <f t="array" aca="1" ref="AZ816" ca="1">_xlfn.LET(_xlpm.rozsah, $J$3:$J$10001,_xlpm.podminka, (_xlpm.rozsah&gt;H816)*(ISNUMBER(_xlpm.rozsah)),_xlpm.indexy, IF(_xlpm.podminka, ROW(_xlpm.rozsah)-MIN(ROW(_xlpm.rozsah))+1),_xlpm.prvni, MIN(_xlpm.indexy),_xlpm.finalni, IF(_xlpm.prvni=1, 2, _xlpm.prvni),INDEX(_xlpm.rozsah, _xlpm.finalni))</f>
        <v>2300</v>
      </c>
      <c r="BA816" cm="1">
        <f t="array" aca="1" ref="BA816" ca="1">INDEX($J$3:$J$10001,MATCH(AZ816,$J$3:$J$10004,0)-1)</f>
        <v>2200</v>
      </c>
      <c r="BB816">
        <f t="shared" ca="1" si="216"/>
        <v>180</v>
      </c>
      <c r="BC816">
        <f t="shared" ca="1" si="216"/>
        <v>245</v>
      </c>
      <c r="BD816">
        <f t="shared" ca="1" si="215"/>
        <v>-65</v>
      </c>
      <c r="BE816">
        <f t="shared" ca="1" si="209"/>
        <v>224.52357000000006</v>
      </c>
      <c r="BF816">
        <f t="shared" ca="1" si="212"/>
        <v>221.97730830001748</v>
      </c>
      <c r="BG816">
        <f t="shared" ca="1" si="210"/>
        <v>203.02269169998252</v>
      </c>
      <c r="BH816" cm="1">
        <f t="array" aca="1" ref="BH816" ca="1">_xlfn.LET(_xlpm.rozsah, $J$3:$J$10001,_xlpm.podminka, (_xlpm.rozsah&gt;E816)*(ISNUMBER(_xlpm.rozsah)),_xlpm.indexy, IF(_xlpm.podminka, ROW(_xlpm.rozsah)-MIN(ROW(_xlpm.rozsah))+1),_xlpm.prvni, MIN(_xlpm.indexy),_xlpm.finalni, IF(_xlpm.prvni=1, 2, _xlpm.prvni),INDEX(_xlpm.rozsah, _xlpm.finalni))</f>
        <v>2300</v>
      </c>
      <c r="BI816" cm="1">
        <f t="array" aca="1" ref="BI816" ca="1">INDEX($J$3:$J$10001,MATCH(BH816,$J$3:$J$10004,0)-1)</f>
        <v>2200</v>
      </c>
      <c r="BJ816">
        <f t="shared" ca="1" si="217"/>
        <v>180</v>
      </c>
      <c r="BK816">
        <f t="shared" ca="1" si="217"/>
        <v>245</v>
      </c>
      <c r="BL816">
        <f t="shared" ca="1" si="213"/>
        <v>-65</v>
      </c>
      <c r="BM816">
        <f t="shared" ca="1" si="211"/>
        <v>221.97730830001748</v>
      </c>
    </row>
    <row r="817" spans="1:65" x14ac:dyDescent="0.25">
      <c r="A817" s="64">
        <v>814</v>
      </c>
      <c r="B817" s="64">
        <v>94</v>
      </c>
      <c r="C817" s="64">
        <v>74</v>
      </c>
      <c r="D817" s="18">
        <v>814</v>
      </c>
      <c r="E817" s="21">
        <f t="shared" ca="1" si="204"/>
        <v>2143.2943541507439</v>
      </c>
      <c r="F817" s="22">
        <f t="shared" ca="1" si="205"/>
        <v>195.98676227495733</v>
      </c>
      <c r="G817" s="28">
        <v>814</v>
      </c>
      <c r="H817" s="24">
        <f t="shared" ca="1" si="206"/>
        <v>2139.6120679999999</v>
      </c>
      <c r="I817" s="25">
        <f t="shared" ca="1" si="207"/>
        <v>196.94047438800001</v>
      </c>
      <c r="J817" s="155"/>
      <c r="K817" s="155"/>
      <c r="AX817">
        <f t="shared" ca="1" si="214"/>
        <v>266.13577620000001</v>
      </c>
      <c r="AY817">
        <f t="shared" ca="1" si="208"/>
        <v>258.86422379999999</v>
      </c>
      <c r="AZ817" cm="1">
        <f t="array" aca="1" ref="AZ817" ca="1">_xlfn.LET(_xlpm.rozsah, $J$3:$J$10001,_xlpm.podminka, (_xlpm.rozsah&gt;H817)*(ISNUMBER(_xlpm.rozsah)),_xlpm.indexy, IF(_xlpm.podminka, ROW(_xlpm.rozsah)-MIN(ROW(_xlpm.rozsah))+1),_xlpm.prvni, MIN(_xlpm.indexy),_xlpm.finalni, IF(_xlpm.prvni=1, 2, _xlpm.prvni),INDEX(_xlpm.rozsah, _xlpm.finalni))</f>
        <v>2200</v>
      </c>
      <c r="BA817" cm="1">
        <f t="array" aca="1" ref="BA817" ca="1">INDEX($J$3:$J$10001,MATCH(AZ817,$J$3:$J$10004,0)-1)</f>
        <v>2100</v>
      </c>
      <c r="BB817">
        <f t="shared" ca="1" si="216"/>
        <v>245</v>
      </c>
      <c r="BC817">
        <f t="shared" ca="1" si="216"/>
        <v>280</v>
      </c>
      <c r="BD817">
        <f t="shared" ca="1" si="215"/>
        <v>-35</v>
      </c>
      <c r="BE817">
        <f t="shared" ca="1" si="209"/>
        <v>266.13577620000001</v>
      </c>
      <c r="BF817">
        <f t="shared" ca="1" si="212"/>
        <v>264.84697604723965</v>
      </c>
      <c r="BG817">
        <f t="shared" ca="1" si="210"/>
        <v>260.15302395276035</v>
      </c>
      <c r="BH817" cm="1">
        <f t="array" aca="1" ref="BH817" ca="1">_xlfn.LET(_xlpm.rozsah, $J$3:$J$10001,_xlpm.podminka, (_xlpm.rozsah&gt;E817)*(ISNUMBER(_xlpm.rozsah)),_xlpm.indexy, IF(_xlpm.podminka, ROW(_xlpm.rozsah)-MIN(ROW(_xlpm.rozsah))+1),_xlpm.prvni, MIN(_xlpm.indexy),_xlpm.finalni, IF(_xlpm.prvni=1, 2, _xlpm.prvni),INDEX(_xlpm.rozsah, _xlpm.finalni))</f>
        <v>2200</v>
      </c>
      <c r="BI817" cm="1">
        <f t="array" aca="1" ref="BI817" ca="1">INDEX($J$3:$J$10001,MATCH(BH817,$J$3:$J$10004,0)-1)</f>
        <v>2100</v>
      </c>
      <c r="BJ817">
        <f t="shared" ca="1" si="217"/>
        <v>245</v>
      </c>
      <c r="BK817">
        <f t="shared" ca="1" si="217"/>
        <v>280</v>
      </c>
      <c r="BL817">
        <f t="shared" ca="1" si="213"/>
        <v>-35</v>
      </c>
      <c r="BM817">
        <f t="shared" ca="1" si="211"/>
        <v>264.84697604723965</v>
      </c>
    </row>
    <row r="818" spans="1:65" x14ac:dyDescent="0.25">
      <c r="A818" s="64">
        <v>815</v>
      </c>
      <c r="B818" s="64">
        <v>87</v>
      </c>
      <c r="C818" s="64">
        <v>62</v>
      </c>
      <c r="D818" s="18">
        <v>815</v>
      </c>
      <c r="E818" s="21">
        <f t="shared" ca="1" si="204"/>
        <v>2035.8149873522843</v>
      </c>
      <c r="F818" s="22">
        <f t="shared" ca="1" si="205"/>
        <v>181.55894156831675</v>
      </c>
      <c r="G818" s="23">
        <v>815</v>
      </c>
      <c r="H818" s="24">
        <f t="shared" ca="1" si="206"/>
        <v>2032.4069139999999</v>
      </c>
      <c r="I818" s="25">
        <f t="shared" ca="1" si="207"/>
        <v>181.98154266400002</v>
      </c>
      <c r="J818" s="155"/>
      <c r="K818" s="155"/>
      <c r="AX818">
        <f t="shared" ca="1" si="214"/>
        <v>293.51861719999999</v>
      </c>
      <c r="AY818">
        <f t="shared" ca="1" si="208"/>
        <v>286.48138280000001</v>
      </c>
      <c r="AZ818" cm="1">
        <f t="array" aca="1" ref="AZ818" ca="1">_xlfn.LET(_xlpm.rozsah, $J$3:$J$10001,_xlpm.podminka, (_xlpm.rozsah&gt;H818)*(ISNUMBER(_xlpm.rozsah)),_xlpm.indexy, IF(_xlpm.podminka, ROW(_xlpm.rozsah)-MIN(ROW(_xlpm.rozsah))+1),_xlpm.prvni, MIN(_xlpm.indexy),_xlpm.finalni, IF(_xlpm.prvni=1, 2, _xlpm.prvni),INDEX(_xlpm.rozsah, _xlpm.finalni))</f>
        <v>2100</v>
      </c>
      <c r="BA818" cm="1">
        <f t="array" aca="1" ref="BA818" ca="1">INDEX($J$3:$J$10001,MATCH(AZ818,$J$3:$J$10004,0)-1)</f>
        <v>2000</v>
      </c>
      <c r="BB818">
        <f t="shared" ca="1" si="216"/>
        <v>280</v>
      </c>
      <c r="BC818">
        <f t="shared" ca="1" si="216"/>
        <v>300</v>
      </c>
      <c r="BD818">
        <f t="shared" ca="1" si="215"/>
        <v>-20</v>
      </c>
      <c r="BE818">
        <f t="shared" ca="1" si="209"/>
        <v>293.51861719999999</v>
      </c>
      <c r="BF818">
        <f t="shared" ca="1" si="212"/>
        <v>292.83700252954316</v>
      </c>
      <c r="BG818">
        <f t="shared" ca="1" si="210"/>
        <v>287.16299747045684</v>
      </c>
      <c r="BH818" cm="1">
        <f t="array" aca="1" ref="BH818" ca="1">_xlfn.LET(_xlpm.rozsah, $J$3:$J$10001,_xlpm.podminka, (_xlpm.rozsah&gt;E818)*(ISNUMBER(_xlpm.rozsah)),_xlpm.indexy, IF(_xlpm.podminka, ROW(_xlpm.rozsah)-MIN(ROW(_xlpm.rozsah))+1),_xlpm.prvni, MIN(_xlpm.indexy),_xlpm.finalni, IF(_xlpm.prvni=1, 2, _xlpm.prvni),INDEX(_xlpm.rozsah, _xlpm.finalni))</f>
        <v>2100</v>
      </c>
      <c r="BI818" cm="1">
        <f t="array" aca="1" ref="BI818" ca="1">INDEX($J$3:$J$10001,MATCH(BH818,$J$3:$J$10004,0)-1)</f>
        <v>2000</v>
      </c>
      <c r="BJ818">
        <f t="shared" ca="1" si="217"/>
        <v>280</v>
      </c>
      <c r="BK818">
        <f t="shared" ca="1" si="217"/>
        <v>300</v>
      </c>
      <c r="BL818">
        <f t="shared" ca="1" si="213"/>
        <v>-20</v>
      </c>
      <c r="BM818">
        <f t="shared" ca="1" si="211"/>
        <v>292.83700252954316</v>
      </c>
    </row>
    <row r="819" spans="1:65" x14ac:dyDescent="0.25">
      <c r="A819" s="64">
        <v>816</v>
      </c>
      <c r="B819" s="64">
        <v>81</v>
      </c>
      <c r="C819" s="64">
        <v>50</v>
      </c>
      <c r="D819" s="18">
        <v>816</v>
      </c>
      <c r="E819" s="21">
        <f t="shared" ca="1" si="204"/>
        <v>1943.6898158107474</v>
      </c>
      <c r="F819" s="22">
        <f t="shared" ca="1" si="205"/>
        <v>154.5048147351402</v>
      </c>
      <c r="G819" s="28">
        <v>816</v>
      </c>
      <c r="H819" s="24">
        <f t="shared" ca="1" si="206"/>
        <v>1940.5167819999999</v>
      </c>
      <c r="I819" s="25">
        <f t="shared" ca="1" si="207"/>
        <v>154.75865744000001</v>
      </c>
      <c r="J819" s="155"/>
      <c r="K819" s="155"/>
      <c r="AX819">
        <f t="shared" ca="1" si="214"/>
        <v>309.51731488000001</v>
      </c>
      <c r="AY819">
        <f t="shared" ca="1" si="208"/>
        <v>306.48268511999999</v>
      </c>
      <c r="AZ819" cm="1">
        <f t="array" aca="1" ref="AZ819" ca="1">_xlfn.LET(_xlpm.rozsah, $J$3:$J$10001,_xlpm.podminka, (_xlpm.rozsah&gt;H819)*(ISNUMBER(_xlpm.rozsah)),_xlpm.indexy, IF(_xlpm.podminka, ROW(_xlpm.rozsah)-MIN(ROW(_xlpm.rozsah))+1),_xlpm.prvni, MIN(_xlpm.indexy),_xlpm.finalni, IF(_xlpm.prvni=1, 2, _xlpm.prvni),INDEX(_xlpm.rozsah, _xlpm.finalni))</f>
        <v>2000</v>
      </c>
      <c r="BA819" cm="1">
        <f t="array" aca="1" ref="BA819" ca="1">INDEX($J$3:$J$10001,MATCH(AZ819,$J$3:$J$10004,0)-1)</f>
        <v>1900</v>
      </c>
      <c r="BB819">
        <f t="shared" ca="1" si="216"/>
        <v>300</v>
      </c>
      <c r="BC819">
        <f t="shared" ca="1" si="216"/>
        <v>316</v>
      </c>
      <c r="BD819">
        <f t="shared" ca="1" si="215"/>
        <v>-16</v>
      </c>
      <c r="BE819">
        <f t="shared" ca="1" si="209"/>
        <v>309.51731488000001</v>
      </c>
      <c r="BF819">
        <f t="shared" ca="1" si="212"/>
        <v>309.0096294702804</v>
      </c>
      <c r="BG819">
        <f t="shared" ca="1" si="210"/>
        <v>306.9903705297196</v>
      </c>
      <c r="BH819" cm="1">
        <f t="array" aca="1" ref="BH819" ca="1">_xlfn.LET(_xlpm.rozsah, $J$3:$J$10001,_xlpm.podminka, (_xlpm.rozsah&gt;E819)*(ISNUMBER(_xlpm.rozsah)),_xlpm.indexy, IF(_xlpm.podminka, ROW(_xlpm.rozsah)-MIN(ROW(_xlpm.rozsah))+1),_xlpm.prvni, MIN(_xlpm.indexy),_xlpm.finalni, IF(_xlpm.prvni=1, 2, _xlpm.prvni),INDEX(_xlpm.rozsah, _xlpm.finalni))</f>
        <v>2000</v>
      </c>
      <c r="BI819" cm="1">
        <f t="array" aca="1" ref="BI819" ca="1">INDEX($J$3:$J$10001,MATCH(BH819,$J$3:$J$10004,0)-1)</f>
        <v>1900</v>
      </c>
      <c r="BJ819">
        <f t="shared" ca="1" si="217"/>
        <v>300</v>
      </c>
      <c r="BK819">
        <f t="shared" ca="1" si="217"/>
        <v>316</v>
      </c>
      <c r="BL819">
        <f t="shared" ca="1" si="213"/>
        <v>-16</v>
      </c>
      <c r="BM819">
        <f t="shared" ca="1" si="211"/>
        <v>309.0096294702804</v>
      </c>
    </row>
    <row r="820" spans="1:65" x14ac:dyDescent="0.25">
      <c r="A820" s="64">
        <v>817</v>
      </c>
      <c r="B820" s="64">
        <v>81</v>
      </c>
      <c r="C820" s="64">
        <v>46</v>
      </c>
      <c r="D820" s="18">
        <v>817</v>
      </c>
      <c r="E820" s="21">
        <f t="shared" ca="1" si="204"/>
        <v>1943.6898158107474</v>
      </c>
      <c r="F820" s="22">
        <f t="shared" ca="1" si="205"/>
        <v>142.14442955632899</v>
      </c>
      <c r="G820" s="23">
        <v>817</v>
      </c>
      <c r="H820" s="24">
        <f t="shared" ca="1" si="206"/>
        <v>1940.5167819999999</v>
      </c>
      <c r="I820" s="25">
        <f t="shared" ca="1" si="207"/>
        <v>142.3779648448</v>
      </c>
      <c r="J820" s="155"/>
      <c r="K820" s="155"/>
      <c r="AX820">
        <f t="shared" ca="1" si="214"/>
        <v>309.51731488000001</v>
      </c>
      <c r="AY820">
        <f t="shared" ca="1" si="208"/>
        <v>306.48268511999999</v>
      </c>
      <c r="AZ820" cm="1">
        <f t="array" aca="1" ref="AZ820" ca="1">_xlfn.LET(_xlpm.rozsah, $J$3:$J$10001,_xlpm.podminka, (_xlpm.rozsah&gt;H820)*(ISNUMBER(_xlpm.rozsah)),_xlpm.indexy, IF(_xlpm.podminka, ROW(_xlpm.rozsah)-MIN(ROW(_xlpm.rozsah))+1),_xlpm.prvni, MIN(_xlpm.indexy),_xlpm.finalni, IF(_xlpm.prvni=1, 2, _xlpm.prvni),INDEX(_xlpm.rozsah, _xlpm.finalni))</f>
        <v>2000</v>
      </c>
      <c r="BA820" cm="1">
        <f t="array" aca="1" ref="BA820" ca="1">INDEX($J$3:$J$10001,MATCH(AZ820,$J$3:$J$10004,0)-1)</f>
        <v>1900</v>
      </c>
      <c r="BB820">
        <f t="shared" ca="1" si="216"/>
        <v>300</v>
      </c>
      <c r="BC820">
        <f t="shared" ca="1" si="216"/>
        <v>316</v>
      </c>
      <c r="BD820">
        <f t="shared" ca="1" si="215"/>
        <v>-16</v>
      </c>
      <c r="BE820">
        <f t="shared" ca="1" si="209"/>
        <v>309.51731488000001</v>
      </c>
      <c r="BF820">
        <f t="shared" ca="1" si="212"/>
        <v>309.0096294702804</v>
      </c>
      <c r="BG820">
        <f t="shared" ca="1" si="210"/>
        <v>306.9903705297196</v>
      </c>
      <c r="BH820" cm="1">
        <f t="array" aca="1" ref="BH820" ca="1">_xlfn.LET(_xlpm.rozsah, $J$3:$J$10001,_xlpm.podminka, (_xlpm.rozsah&gt;E820)*(ISNUMBER(_xlpm.rozsah)),_xlpm.indexy, IF(_xlpm.podminka, ROW(_xlpm.rozsah)-MIN(ROW(_xlpm.rozsah))+1),_xlpm.prvni, MIN(_xlpm.indexy),_xlpm.finalni, IF(_xlpm.prvni=1, 2, _xlpm.prvni),INDEX(_xlpm.rozsah, _xlpm.finalni))</f>
        <v>2000</v>
      </c>
      <c r="BI820" cm="1">
        <f t="array" aca="1" ref="BI820" ca="1">INDEX($J$3:$J$10001,MATCH(BH820,$J$3:$J$10004,0)-1)</f>
        <v>1900</v>
      </c>
      <c r="BJ820">
        <f t="shared" ca="1" si="217"/>
        <v>300</v>
      </c>
      <c r="BK820">
        <f t="shared" ca="1" si="217"/>
        <v>316</v>
      </c>
      <c r="BL820">
        <f t="shared" ca="1" si="213"/>
        <v>-16</v>
      </c>
      <c r="BM820">
        <f t="shared" ca="1" si="211"/>
        <v>309.0096294702804</v>
      </c>
    </row>
    <row r="821" spans="1:65" x14ac:dyDescent="0.25">
      <c r="A821" s="64">
        <v>818</v>
      </c>
      <c r="B821" s="64">
        <v>80</v>
      </c>
      <c r="C821" s="64">
        <v>39</v>
      </c>
      <c r="D821" s="18">
        <v>818</v>
      </c>
      <c r="E821" s="21">
        <f t="shared" ca="1" si="204"/>
        <v>1928.3356205538248</v>
      </c>
      <c r="F821" s="22">
        <f t="shared" ca="1" si="205"/>
        <v>121.47185727744134</v>
      </c>
      <c r="G821" s="28">
        <v>818</v>
      </c>
      <c r="H821" s="24">
        <f t="shared" ca="1" si="206"/>
        <v>1925.2017599999999</v>
      </c>
      <c r="I821" s="25">
        <f t="shared" ca="1" si="207"/>
        <v>121.66741017600002</v>
      </c>
      <c r="J821" s="155"/>
      <c r="K821" s="155"/>
      <c r="AX821">
        <f t="shared" ca="1" si="214"/>
        <v>311.96771840000002</v>
      </c>
      <c r="AY821">
        <f t="shared" ca="1" si="208"/>
        <v>304.03228159999998</v>
      </c>
      <c r="AZ821" cm="1">
        <f t="array" aca="1" ref="AZ821" ca="1">_xlfn.LET(_xlpm.rozsah, $J$3:$J$10001,_xlpm.podminka, (_xlpm.rozsah&gt;H821)*(ISNUMBER(_xlpm.rozsah)),_xlpm.indexy, IF(_xlpm.podminka, ROW(_xlpm.rozsah)-MIN(ROW(_xlpm.rozsah))+1),_xlpm.prvni, MIN(_xlpm.indexy),_xlpm.finalni, IF(_xlpm.prvni=1, 2, _xlpm.prvni),INDEX(_xlpm.rozsah, _xlpm.finalni))</f>
        <v>2000</v>
      </c>
      <c r="BA821" cm="1">
        <f t="array" aca="1" ref="BA821" ca="1">INDEX($J$3:$J$10001,MATCH(AZ821,$J$3:$J$10004,0)-1)</f>
        <v>1900</v>
      </c>
      <c r="BB821">
        <f t="shared" ca="1" si="216"/>
        <v>300</v>
      </c>
      <c r="BC821">
        <f t="shared" ca="1" si="216"/>
        <v>316</v>
      </c>
      <c r="BD821">
        <f t="shared" ca="1" si="215"/>
        <v>-16</v>
      </c>
      <c r="BE821">
        <f t="shared" ca="1" si="209"/>
        <v>311.96771840000002</v>
      </c>
      <c r="BF821">
        <f t="shared" ca="1" si="212"/>
        <v>311.46630071138804</v>
      </c>
      <c r="BG821">
        <f t="shared" ca="1" si="210"/>
        <v>304.53369928861196</v>
      </c>
      <c r="BH821" cm="1">
        <f t="array" aca="1" ref="BH821" ca="1">_xlfn.LET(_xlpm.rozsah, $J$3:$J$10001,_xlpm.podminka, (_xlpm.rozsah&gt;E821)*(ISNUMBER(_xlpm.rozsah)),_xlpm.indexy, IF(_xlpm.podminka, ROW(_xlpm.rozsah)-MIN(ROW(_xlpm.rozsah))+1),_xlpm.prvni, MIN(_xlpm.indexy),_xlpm.finalni, IF(_xlpm.prvni=1, 2, _xlpm.prvni),INDEX(_xlpm.rozsah, _xlpm.finalni))</f>
        <v>2000</v>
      </c>
      <c r="BI821" cm="1">
        <f t="array" aca="1" ref="BI821" ca="1">INDEX($J$3:$J$10001,MATCH(BH821,$J$3:$J$10004,0)-1)</f>
        <v>1900</v>
      </c>
      <c r="BJ821">
        <f t="shared" ca="1" si="217"/>
        <v>300</v>
      </c>
      <c r="BK821">
        <f t="shared" ca="1" si="217"/>
        <v>316</v>
      </c>
      <c r="BL821">
        <f t="shared" ca="1" si="213"/>
        <v>-16</v>
      </c>
      <c r="BM821">
        <f t="shared" ca="1" si="211"/>
        <v>311.46630071138804</v>
      </c>
    </row>
    <row r="822" spans="1:65" x14ac:dyDescent="0.25">
      <c r="A822" s="64">
        <v>819</v>
      </c>
      <c r="B822" s="64">
        <v>80</v>
      </c>
      <c r="C822" s="64">
        <v>32</v>
      </c>
      <c r="D822" s="18">
        <v>819</v>
      </c>
      <c r="E822" s="21">
        <f t="shared" ca="1" si="204"/>
        <v>1928.3356205538248</v>
      </c>
      <c r="F822" s="22">
        <f t="shared" ca="1" si="205"/>
        <v>99.669216227644171</v>
      </c>
      <c r="G822" s="23">
        <v>819</v>
      </c>
      <c r="H822" s="24">
        <f t="shared" ca="1" si="206"/>
        <v>1925.2017599999999</v>
      </c>
      <c r="I822" s="25">
        <f t="shared" ca="1" si="207"/>
        <v>99.829669888000012</v>
      </c>
      <c r="J822" s="155"/>
      <c r="K822" s="155"/>
      <c r="AX822">
        <f t="shared" ca="1" si="214"/>
        <v>311.96771840000002</v>
      </c>
      <c r="AY822">
        <f t="shared" ca="1" si="208"/>
        <v>304.03228159999998</v>
      </c>
      <c r="AZ822" cm="1">
        <f t="array" aca="1" ref="AZ822" ca="1">_xlfn.LET(_xlpm.rozsah, $J$3:$J$10001,_xlpm.podminka, (_xlpm.rozsah&gt;H822)*(ISNUMBER(_xlpm.rozsah)),_xlpm.indexy, IF(_xlpm.podminka, ROW(_xlpm.rozsah)-MIN(ROW(_xlpm.rozsah))+1),_xlpm.prvni, MIN(_xlpm.indexy),_xlpm.finalni, IF(_xlpm.prvni=1, 2, _xlpm.prvni),INDEX(_xlpm.rozsah, _xlpm.finalni))</f>
        <v>2000</v>
      </c>
      <c r="BA822" cm="1">
        <f t="array" aca="1" ref="BA822" ca="1">INDEX($J$3:$J$10001,MATCH(AZ822,$J$3:$J$10004,0)-1)</f>
        <v>1900</v>
      </c>
      <c r="BB822">
        <f t="shared" ca="1" si="216"/>
        <v>300</v>
      </c>
      <c r="BC822">
        <f t="shared" ca="1" si="216"/>
        <v>316</v>
      </c>
      <c r="BD822">
        <f t="shared" ca="1" si="215"/>
        <v>-16</v>
      </c>
      <c r="BE822">
        <f t="shared" ca="1" si="209"/>
        <v>311.96771840000002</v>
      </c>
      <c r="BF822">
        <f t="shared" ca="1" si="212"/>
        <v>311.46630071138804</v>
      </c>
      <c r="BG822">
        <f t="shared" ca="1" si="210"/>
        <v>304.53369928861196</v>
      </c>
      <c r="BH822" cm="1">
        <f t="array" aca="1" ref="BH822" ca="1">_xlfn.LET(_xlpm.rozsah, $J$3:$J$10001,_xlpm.podminka, (_xlpm.rozsah&gt;E822)*(ISNUMBER(_xlpm.rozsah)),_xlpm.indexy, IF(_xlpm.podminka, ROW(_xlpm.rozsah)-MIN(ROW(_xlpm.rozsah))+1),_xlpm.prvni, MIN(_xlpm.indexy),_xlpm.finalni, IF(_xlpm.prvni=1, 2, _xlpm.prvni),INDEX(_xlpm.rozsah, _xlpm.finalni))</f>
        <v>2000</v>
      </c>
      <c r="BI822" cm="1">
        <f t="array" aca="1" ref="BI822" ca="1">INDEX($J$3:$J$10001,MATCH(BH822,$J$3:$J$10004,0)-1)</f>
        <v>1900</v>
      </c>
      <c r="BJ822">
        <f t="shared" ca="1" si="217"/>
        <v>300</v>
      </c>
      <c r="BK822">
        <f t="shared" ca="1" si="217"/>
        <v>316</v>
      </c>
      <c r="BL822">
        <f t="shared" ca="1" si="213"/>
        <v>-16</v>
      </c>
      <c r="BM822">
        <f t="shared" ca="1" si="211"/>
        <v>311.46630071138804</v>
      </c>
    </row>
    <row r="823" spans="1:65" x14ac:dyDescent="0.25">
      <c r="A823" s="64">
        <v>820</v>
      </c>
      <c r="B823" s="64">
        <v>81</v>
      </c>
      <c r="C823" s="64">
        <v>28</v>
      </c>
      <c r="D823" s="18">
        <v>820</v>
      </c>
      <c r="E823" s="21">
        <f t="shared" ca="1" si="204"/>
        <v>1943.6898158107474</v>
      </c>
      <c r="F823" s="22">
        <f t="shared" ca="1" si="205"/>
        <v>86.522696251678511</v>
      </c>
      <c r="G823" s="28">
        <v>820</v>
      </c>
      <c r="H823" s="24">
        <f t="shared" ca="1" si="206"/>
        <v>1940.5167819999999</v>
      </c>
      <c r="I823" s="25">
        <f t="shared" ca="1" si="207"/>
        <v>86.664848166400006</v>
      </c>
      <c r="J823" s="155"/>
      <c r="K823" s="155"/>
      <c r="AX823">
        <f t="shared" ca="1" si="214"/>
        <v>309.51731488000001</v>
      </c>
      <c r="AY823">
        <f t="shared" ca="1" si="208"/>
        <v>306.48268511999999</v>
      </c>
      <c r="AZ823" cm="1">
        <f t="array" aca="1" ref="AZ823" ca="1">_xlfn.LET(_xlpm.rozsah, $J$3:$J$10001,_xlpm.podminka, (_xlpm.rozsah&gt;H823)*(ISNUMBER(_xlpm.rozsah)),_xlpm.indexy, IF(_xlpm.podminka, ROW(_xlpm.rozsah)-MIN(ROW(_xlpm.rozsah))+1),_xlpm.prvni, MIN(_xlpm.indexy),_xlpm.finalni, IF(_xlpm.prvni=1, 2, _xlpm.prvni),INDEX(_xlpm.rozsah, _xlpm.finalni))</f>
        <v>2000</v>
      </c>
      <c r="BA823" cm="1">
        <f t="array" aca="1" ref="BA823" ca="1">INDEX($J$3:$J$10001,MATCH(AZ823,$J$3:$J$10004,0)-1)</f>
        <v>1900</v>
      </c>
      <c r="BB823">
        <f t="shared" ca="1" si="216"/>
        <v>300</v>
      </c>
      <c r="BC823">
        <f t="shared" ca="1" si="216"/>
        <v>316</v>
      </c>
      <c r="BD823">
        <f t="shared" ca="1" si="215"/>
        <v>-16</v>
      </c>
      <c r="BE823">
        <f t="shared" ca="1" si="209"/>
        <v>309.51731488000001</v>
      </c>
      <c r="BF823">
        <f t="shared" ca="1" si="212"/>
        <v>309.0096294702804</v>
      </c>
      <c r="BG823">
        <f t="shared" ca="1" si="210"/>
        <v>306.9903705297196</v>
      </c>
      <c r="BH823" cm="1">
        <f t="array" aca="1" ref="BH823" ca="1">_xlfn.LET(_xlpm.rozsah, $J$3:$J$10001,_xlpm.podminka, (_xlpm.rozsah&gt;E823)*(ISNUMBER(_xlpm.rozsah)),_xlpm.indexy, IF(_xlpm.podminka, ROW(_xlpm.rozsah)-MIN(ROW(_xlpm.rozsah))+1),_xlpm.prvni, MIN(_xlpm.indexy),_xlpm.finalni, IF(_xlpm.prvni=1, 2, _xlpm.prvni),INDEX(_xlpm.rozsah, _xlpm.finalni))</f>
        <v>2000</v>
      </c>
      <c r="BI823" cm="1">
        <f t="array" aca="1" ref="BI823" ca="1">INDEX($J$3:$J$10001,MATCH(BH823,$J$3:$J$10004,0)-1)</f>
        <v>1900</v>
      </c>
      <c r="BJ823">
        <f t="shared" ca="1" si="217"/>
        <v>300</v>
      </c>
      <c r="BK823">
        <f t="shared" ca="1" si="217"/>
        <v>316</v>
      </c>
      <c r="BL823">
        <f t="shared" ca="1" si="213"/>
        <v>-16</v>
      </c>
      <c r="BM823">
        <f t="shared" ca="1" si="211"/>
        <v>309.0096294702804</v>
      </c>
    </row>
    <row r="824" spans="1:65" x14ac:dyDescent="0.25">
      <c r="A824" s="64">
        <v>821</v>
      </c>
      <c r="B824" s="64">
        <v>80</v>
      </c>
      <c r="C824" s="64">
        <v>26</v>
      </c>
      <c r="D824" s="18">
        <v>821</v>
      </c>
      <c r="E824" s="21">
        <f t="shared" ca="1" si="204"/>
        <v>1928.3356205538248</v>
      </c>
      <c r="F824" s="22">
        <f t="shared" ca="1" si="205"/>
        <v>80.981238184960887</v>
      </c>
      <c r="G824" s="23">
        <v>821</v>
      </c>
      <c r="H824" s="24">
        <f t="shared" ca="1" si="206"/>
        <v>1925.2017599999999</v>
      </c>
      <c r="I824" s="25">
        <f t="shared" ca="1" si="207"/>
        <v>81.111606784000003</v>
      </c>
      <c r="J824" s="155"/>
      <c r="K824" s="155"/>
      <c r="AX824">
        <f t="shared" ca="1" si="214"/>
        <v>311.96771840000002</v>
      </c>
      <c r="AY824">
        <f t="shared" ca="1" si="208"/>
        <v>304.03228159999998</v>
      </c>
      <c r="AZ824" cm="1">
        <f t="array" aca="1" ref="AZ824" ca="1">_xlfn.LET(_xlpm.rozsah, $J$3:$J$10001,_xlpm.podminka, (_xlpm.rozsah&gt;H824)*(ISNUMBER(_xlpm.rozsah)),_xlpm.indexy, IF(_xlpm.podminka, ROW(_xlpm.rozsah)-MIN(ROW(_xlpm.rozsah))+1),_xlpm.prvni, MIN(_xlpm.indexy),_xlpm.finalni, IF(_xlpm.prvni=1, 2, _xlpm.prvni),INDEX(_xlpm.rozsah, _xlpm.finalni))</f>
        <v>2000</v>
      </c>
      <c r="BA824" cm="1">
        <f t="array" aca="1" ref="BA824" ca="1">INDEX($J$3:$J$10001,MATCH(AZ824,$J$3:$J$10004,0)-1)</f>
        <v>1900</v>
      </c>
      <c r="BB824">
        <f t="shared" ca="1" si="216"/>
        <v>300</v>
      </c>
      <c r="BC824">
        <f t="shared" ca="1" si="216"/>
        <v>316</v>
      </c>
      <c r="BD824">
        <f t="shared" ca="1" si="215"/>
        <v>-16</v>
      </c>
      <c r="BE824">
        <f t="shared" ca="1" si="209"/>
        <v>311.96771840000002</v>
      </c>
      <c r="BF824">
        <f t="shared" ca="1" si="212"/>
        <v>311.46630071138804</v>
      </c>
      <c r="BG824">
        <f t="shared" ca="1" si="210"/>
        <v>304.53369928861196</v>
      </c>
      <c r="BH824" cm="1">
        <f t="array" aca="1" ref="BH824" ca="1">_xlfn.LET(_xlpm.rozsah, $J$3:$J$10001,_xlpm.podminka, (_xlpm.rozsah&gt;E824)*(ISNUMBER(_xlpm.rozsah)),_xlpm.indexy, IF(_xlpm.podminka, ROW(_xlpm.rozsah)-MIN(ROW(_xlpm.rozsah))+1),_xlpm.prvni, MIN(_xlpm.indexy),_xlpm.finalni, IF(_xlpm.prvni=1, 2, _xlpm.prvni),INDEX(_xlpm.rozsah, _xlpm.finalni))</f>
        <v>2000</v>
      </c>
      <c r="BI824" cm="1">
        <f t="array" aca="1" ref="BI824" ca="1">INDEX($J$3:$J$10001,MATCH(BH824,$J$3:$J$10004,0)-1)</f>
        <v>1900</v>
      </c>
      <c r="BJ824">
        <f t="shared" ca="1" si="217"/>
        <v>300</v>
      </c>
      <c r="BK824">
        <f t="shared" ca="1" si="217"/>
        <v>316</v>
      </c>
      <c r="BL824">
        <f t="shared" ca="1" si="213"/>
        <v>-16</v>
      </c>
      <c r="BM824">
        <f t="shared" ca="1" si="211"/>
        <v>311.46630071138804</v>
      </c>
    </row>
    <row r="825" spans="1:65" x14ac:dyDescent="0.25">
      <c r="A825" s="64">
        <v>822</v>
      </c>
      <c r="B825" s="64">
        <v>80</v>
      </c>
      <c r="C825" s="64">
        <v>23</v>
      </c>
      <c r="D825" s="18">
        <v>822</v>
      </c>
      <c r="E825" s="21">
        <f t="shared" ca="1" si="204"/>
        <v>1928.3356205538248</v>
      </c>
      <c r="F825" s="22">
        <f t="shared" ca="1" si="205"/>
        <v>71.637249163619259</v>
      </c>
      <c r="G825" s="28">
        <v>822</v>
      </c>
      <c r="H825" s="24">
        <f t="shared" ca="1" si="206"/>
        <v>1925.2017599999999</v>
      </c>
      <c r="I825" s="25">
        <f t="shared" ca="1" si="207"/>
        <v>71.752575232000012</v>
      </c>
      <c r="J825" s="155"/>
      <c r="K825" s="155"/>
      <c r="AX825">
        <f t="shared" ca="1" si="214"/>
        <v>311.96771840000002</v>
      </c>
      <c r="AY825">
        <f t="shared" ca="1" si="208"/>
        <v>304.03228159999998</v>
      </c>
      <c r="AZ825" cm="1">
        <f t="array" aca="1" ref="AZ825" ca="1">_xlfn.LET(_xlpm.rozsah, $J$3:$J$10001,_xlpm.podminka, (_xlpm.rozsah&gt;H825)*(ISNUMBER(_xlpm.rozsah)),_xlpm.indexy, IF(_xlpm.podminka, ROW(_xlpm.rozsah)-MIN(ROW(_xlpm.rozsah))+1),_xlpm.prvni, MIN(_xlpm.indexy),_xlpm.finalni, IF(_xlpm.prvni=1, 2, _xlpm.prvni),INDEX(_xlpm.rozsah, _xlpm.finalni))</f>
        <v>2000</v>
      </c>
      <c r="BA825" cm="1">
        <f t="array" aca="1" ref="BA825" ca="1">INDEX($J$3:$J$10001,MATCH(AZ825,$J$3:$J$10004,0)-1)</f>
        <v>1900</v>
      </c>
      <c r="BB825">
        <f t="shared" ca="1" si="216"/>
        <v>300</v>
      </c>
      <c r="BC825">
        <f t="shared" ca="1" si="216"/>
        <v>316</v>
      </c>
      <c r="BD825">
        <f t="shared" ca="1" si="215"/>
        <v>-16</v>
      </c>
      <c r="BE825">
        <f t="shared" ca="1" si="209"/>
        <v>311.96771840000002</v>
      </c>
      <c r="BF825">
        <f t="shared" ca="1" si="212"/>
        <v>311.46630071138804</v>
      </c>
      <c r="BG825">
        <f t="shared" ca="1" si="210"/>
        <v>304.53369928861196</v>
      </c>
      <c r="BH825" cm="1">
        <f t="array" aca="1" ref="BH825" ca="1">_xlfn.LET(_xlpm.rozsah, $J$3:$J$10001,_xlpm.podminka, (_xlpm.rozsah&gt;E825)*(ISNUMBER(_xlpm.rozsah)),_xlpm.indexy, IF(_xlpm.podminka, ROW(_xlpm.rozsah)-MIN(ROW(_xlpm.rozsah))+1),_xlpm.prvni, MIN(_xlpm.indexy),_xlpm.finalni, IF(_xlpm.prvni=1, 2, _xlpm.prvni),INDEX(_xlpm.rozsah, _xlpm.finalni))</f>
        <v>2000</v>
      </c>
      <c r="BI825" cm="1">
        <f t="array" aca="1" ref="BI825" ca="1">INDEX($J$3:$J$10001,MATCH(BH825,$J$3:$J$10004,0)-1)</f>
        <v>1900</v>
      </c>
      <c r="BJ825">
        <f t="shared" ca="1" si="217"/>
        <v>300</v>
      </c>
      <c r="BK825">
        <f t="shared" ca="1" si="217"/>
        <v>316</v>
      </c>
      <c r="BL825">
        <f t="shared" ca="1" si="213"/>
        <v>-16</v>
      </c>
      <c r="BM825">
        <f t="shared" ca="1" si="211"/>
        <v>311.46630071138804</v>
      </c>
    </row>
    <row r="826" spans="1:65" x14ac:dyDescent="0.25">
      <c r="A826" s="64">
        <v>823</v>
      </c>
      <c r="B826" s="64">
        <v>80</v>
      </c>
      <c r="C826" s="64">
        <v>23</v>
      </c>
      <c r="D826" s="18">
        <v>823</v>
      </c>
      <c r="E826" s="21">
        <f t="shared" ca="1" si="204"/>
        <v>1928.3356205538248</v>
      </c>
      <c r="F826" s="22">
        <f t="shared" ca="1" si="205"/>
        <v>71.637249163619259</v>
      </c>
      <c r="G826" s="23">
        <v>823</v>
      </c>
      <c r="H826" s="24">
        <f t="shared" ca="1" si="206"/>
        <v>1925.2017599999999</v>
      </c>
      <c r="I826" s="25">
        <f t="shared" ca="1" si="207"/>
        <v>71.752575232000012</v>
      </c>
      <c r="J826" s="155"/>
      <c r="K826" s="155"/>
      <c r="AX826">
        <f t="shared" ca="1" si="214"/>
        <v>311.96771840000002</v>
      </c>
      <c r="AY826">
        <f t="shared" ca="1" si="208"/>
        <v>304.03228159999998</v>
      </c>
      <c r="AZ826" cm="1">
        <f t="array" aca="1" ref="AZ826" ca="1">_xlfn.LET(_xlpm.rozsah, $J$3:$J$10001,_xlpm.podminka, (_xlpm.rozsah&gt;H826)*(ISNUMBER(_xlpm.rozsah)),_xlpm.indexy, IF(_xlpm.podminka, ROW(_xlpm.rozsah)-MIN(ROW(_xlpm.rozsah))+1),_xlpm.prvni, MIN(_xlpm.indexy),_xlpm.finalni, IF(_xlpm.prvni=1, 2, _xlpm.prvni),INDEX(_xlpm.rozsah, _xlpm.finalni))</f>
        <v>2000</v>
      </c>
      <c r="BA826" cm="1">
        <f t="array" aca="1" ref="BA826" ca="1">INDEX($J$3:$J$10001,MATCH(AZ826,$J$3:$J$10004,0)-1)</f>
        <v>1900</v>
      </c>
      <c r="BB826">
        <f t="shared" ca="1" si="216"/>
        <v>300</v>
      </c>
      <c r="BC826">
        <f t="shared" ca="1" si="216"/>
        <v>316</v>
      </c>
      <c r="BD826">
        <f t="shared" ca="1" si="215"/>
        <v>-16</v>
      </c>
      <c r="BE826">
        <f t="shared" ca="1" si="209"/>
        <v>311.96771840000002</v>
      </c>
      <c r="BF826">
        <f t="shared" ca="1" si="212"/>
        <v>311.46630071138804</v>
      </c>
      <c r="BG826">
        <f t="shared" ca="1" si="210"/>
        <v>304.53369928861196</v>
      </c>
      <c r="BH826" cm="1">
        <f t="array" aca="1" ref="BH826" ca="1">_xlfn.LET(_xlpm.rozsah, $J$3:$J$10001,_xlpm.podminka, (_xlpm.rozsah&gt;E826)*(ISNUMBER(_xlpm.rozsah)),_xlpm.indexy, IF(_xlpm.podminka, ROW(_xlpm.rozsah)-MIN(ROW(_xlpm.rozsah))+1),_xlpm.prvni, MIN(_xlpm.indexy),_xlpm.finalni, IF(_xlpm.prvni=1, 2, _xlpm.prvni),INDEX(_xlpm.rozsah, _xlpm.finalni))</f>
        <v>2000</v>
      </c>
      <c r="BI826" cm="1">
        <f t="array" aca="1" ref="BI826" ca="1">INDEX($J$3:$J$10001,MATCH(BH826,$J$3:$J$10004,0)-1)</f>
        <v>1900</v>
      </c>
      <c r="BJ826">
        <f t="shared" ca="1" si="217"/>
        <v>300</v>
      </c>
      <c r="BK826">
        <f t="shared" ca="1" si="217"/>
        <v>316</v>
      </c>
      <c r="BL826">
        <f t="shared" ca="1" si="213"/>
        <v>-16</v>
      </c>
      <c r="BM826">
        <f t="shared" ca="1" si="211"/>
        <v>311.46630071138804</v>
      </c>
    </row>
    <row r="827" spans="1:65" x14ac:dyDescent="0.25">
      <c r="A827" s="64">
        <v>824</v>
      </c>
      <c r="B827" s="64">
        <v>80</v>
      </c>
      <c r="C827" s="64">
        <v>20</v>
      </c>
      <c r="D827" s="18">
        <v>824</v>
      </c>
      <c r="E827" s="21">
        <f t="shared" ca="1" si="204"/>
        <v>1928.3356205538248</v>
      </c>
      <c r="F827" s="22">
        <f t="shared" ca="1" si="205"/>
        <v>62.29326014227761</v>
      </c>
      <c r="G827" s="28">
        <v>824</v>
      </c>
      <c r="H827" s="24">
        <f t="shared" ca="1" si="206"/>
        <v>1925.2017599999999</v>
      </c>
      <c r="I827" s="25">
        <f t="shared" ca="1" si="207"/>
        <v>62.393543680000001</v>
      </c>
      <c r="J827" s="155"/>
      <c r="K827" s="155"/>
      <c r="AX827">
        <f t="shared" ca="1" si="214"/>
        <v>311.96771840000002</v>
      </c>
      <c r="AY827">
        <f t="shared" ca="1" si="208"/>
        <v>304.03228159999998</v>
      </c>
      <c r="AZ827" cm="1">
        <f t="array" aca="1" ref="AZ827" ca="1">_xlfn.LET(_xlpm.rozsah, $J$3:$J$10001,_xlpm.podminka, (_xlpm.rozsah&gt;H827)*(ISNUMBER(_xlpm.rozsah)),_xlpm.indexy, IF(_xlpm.podminka, ROW(_xlpm.rozsah)-MIN(ROW(_xlpm.rozsah))+1),_xlpm.prvni, MIN(_xlpm.indexy),_xlpm.finalni, IF(_xlpm.prvni=1, 2, _xlpm.prvni),INDEX(_xlpm.rozsah, _xlpm.finalni))</f>
        <v>2000</v>
      </c>
      <c r="BA827" cm="1">
        <f t="array" aca="1" ref="BA827" ca="1">INDEX($J$3:$J$10001,MATCH(AZ827,$J$3:$J$10004,0)-1)</f>
        <v>1900</v>
      </c>
      <c r="BB827">
        <f t="shared" ca="1" si="216"/>
        <v>300</v>
      </c>
      <c r="BC827">
        <f t="shared" ca="1" si="216"/>
        <v>316</v>
      </c>
      <c r="BD827">
        <f t="shared" ca="1" si="215"/>
        <v>-16</v>
      </c>
      <c r="BE827">
        <f t="shared" ca="1" si="209"/>
        <v>311.96771840000002</v>
      </c>
      <c r="BF827">
        <f t="shared" ca="1" si="212"/>
        <v>311.46630071138804</v>
      </c>
      <c r="BG827">
        <f t="shared" ca="1" si="210"/>
        <v>304.53369928861196</v>
      </c>
      <c r="BH827" cm="1">
        <f t="array" aca="1" ref="BH827" ca="1">_xlfn.LET(_xlpm.rozsah, $J$3:$J$10001,_xlpm.podminka, (_xlpm.rozsah&gt;E827)*(ISNUMBER(_xlpm.rozsah)),_xlpm.indexy, IF(_xlpm.podminka, ROW(_xlpm.rozsah)-MIN(ROW(_xlpm.rozsah))+1),_xlpm.prvni, MIN(_xlpm.indexy),_xlpm.finalni, IF(_xlpm.prvni=1, 2, _xlpm.prvni),INDEX(_xlpm.rozsah, _xlpm.finalni))</f>
        <v>2000</v>
      </c>
      <c r="BI827" cm="1">
        <f t="array" aca="1" ref="BI827" ca="1">INDEX($J$3:$J$10001,MATCH(BH827,$J$3:$J$10004,0)-1)</f>
        <v>1900</v>
      </c>
      <c r="BJ827">
        <f t="shared" ca="1" si="217"/>
        <v>300</v>
      </c>
      <c r="BK827">
        <f t="shared" ca="1" si="217"/>
        <v>316</v>
      </c>
      <c r="BL827">
        <f t="shared" ca="1" si="213"/>
        <v>-16</v>
      </c>
      <c r="BM827">
        <f t="shared" ca="1" si="211"/>
        <v>311.46630071138804</v>
      </c>
    </row>
    <row r="828" spans="1:65" x14ac:dyDescent="0.25">
      <c r="A828" s="64">
        <v>825</v>
      </c>
      <c r="B828" s="64">
        <v>81</v>
      </c>
      <c r="C828" s="64">
        <v>19</v>
      </c>
      <c r="D828" s="18">
        <v>825</v>
      </c>
      <c r="E828" s="21">
        <f t="shared" ca="1" si="204"/>
        <v>1943.6898158107474</v>
      </c>
      <c r="F828" s="22">
        <f t="shared" ca="1" si="205"/>
        <v>58.71182959935328</v>
      </c>
      <c r="G828" s="23">
        <v>825</v>
      </c>
      <c r="H828" s="24">
        <f t="shared" ca="1" si="206"/>
        <v>1940.5167819999999</v>
      </c>
      <c r="I828" s="25">
        <f t="shared" ca="1" si="207"/>
        <v>58.808289827200007</v>
      </c>
      <c r="J828" s="155"/>
      <c r="K828" s="155"/>
      <c r="AX828">
        <f t="shared" ca="1" si="214"/>
        <v>309.51731488000001</v>
      </c>
      <c r="AY828">
        <f t="shared" ca="1" si="208"/>
        <v>306.48268511999999</v>
      </c>
      <c r="AZ828" cm="1">
        <f t="array" aca="1" ref="AZ828" ca="1">_xlfn.LET(_xlpm.rozsah, $J$3:$J$10001,_xlpm.podminka, (_xlpm.rozsah&gt;H828)*(ISNUMBER(_xlpm.rozsah)),_xlpm.indexy, IF(_xlpm.podminka, ROW(_xlpm.rozsah)-MIN(ROW(_xlpm.rozsah))+1),_xlpm.prvni, MIN(_xlpm.indexy),_xlpm.finalni, IF(_xlpm.prvni=1, 2, _xlpm.prvni),INDEX(_xlpm.rozsah, _xlpm.finalni))</f>
        <v>2000</v>
      </c>
      <c r="BA828" cm="1">
        <f t="array" aca="1" ref="BA828" ca="1">INDEX($J$3:$J$10001,MATCH(AZ828,$J$3:$J$10004,0)-1)</f>
        <v>1900</v>
      </c>
      <c r="BB828">
        <f t="shared" ca="1" si="216"/>
        <v>300</v>
      </c>
      <c r="BC828">
        <f t="shared" ca="1" si="216"/>
        <v>316</v>
      </c>
      <c r="BD828">
        <f t="shared" ca="1" si="215"/>
        <v>-16</v>
      </c>
      <c r="BE828">
        <f t="shared" ca="1" si="209"/>
        <v>309.51731488000001</v>
      </c>
      <c r="BF828">
        <f t="shared" ca="1" si="212"/>
        <v>309.0096294702804</v>
      </c>
      <c r="BG828">
        <f t="shared" ca="1" si="210"/>
        <v>306.9903705297196</v>
      </c>
      <c r="BH828" cm="1">
        <f t="array" aca="1" ref="BH828" ca="1">_xlfn.LET(_xlpm.rozsah, $J$3:$J$10001,_xlpm.podminka, (_xlpm.rozsah&gt;E828)*(ISNUMBER(_xlpm.rozsah)),_xlpm.indexy, IF(_xlpm.podminka, ROW(_xlpm.rozsah)-MIN(ROW(_xlpm.rozsah))+1),_xlpm.prvni, MIN(_xlpm.indexy),_xlpm.finalni, IF(_xlpm.prvni=1, 2, _xlpm.prvni),INDEX(_xlpm.rozsah, _xlpm.finalni))</f>
        <v>2000</v>
      </c>
      <c r="BI828" cm="1">
        <f t="array" aca="1" ref="BI828" ca="1">INDEX($J$3:$J$10001,MATCH(BH828,$J$3:$J$10004,0)-1)</f>
        <v>1900</v>
      </c>
      <c r="BJ828">
        <f t="shared" ca="1" si="217"/>
        <v>300</v>
      </c>
      <c r="BK828">
        <f t="shared" ca="1" si="217"/>
        <v>316</v>
      </c>
      <c r="BL828">
        <f t="shared" ca="1" si="213"/>
        <v>-16</v>
      </c>
      <c r="BM828">
        <f t="shared" ca="1" si="211"/>
        <v>309.0096294702804</v>
      </c>
    </row>
    <row r="829" spans="1:65" x14ac:dyDescent="0.25">
      <c r="A829" s="64">
        <v>826</v>
      </c>
      <c r="B829" s="64">
        <v>80</v>
      </c>
      <c r="C829" s="64">
        <v>18</v>
      </c>
      <c r="D829" s="18">
        <v>826</v>
      </c>
      <c r="E829" s="21">
        <f t="shared" ca="1" si="204"/>
        <v>1928.3356205538248</v>
      </c>
      <c r="F829" s="22">
        <f t="shared" ca="1" si="205"/>
        <v>56.063934128049851</v>
      </c>
      <c r="G829" s="28">
        <v>826</v>
      </c>
      <c r="H829" s="24">
        <f t="shared" ca="1" si="206"/>
        <v>1925.2017599999999</v>
      </c>
      <c r="I829" s="25">
        <f t="shared" ca="1" si="207"/>
        <v>56.154189312000007</v>
      </c>
      <c r="J829" s="155"/>
      <c r="K829" s="155"/>
      <c r="AX829">
        <f t="shared" ca="1" si="214"/>
        <v>311.96771840000002</v>
      </c>
      <c r="AY829">
        <f t="shared" ca="1" si="208"/>
        <v>304.03228159999998</v>
      </c>
      <c r="AZ829" cm="1">
        <f t="array" aca="1" ref="AZ829" ca="1">_xlfn.LET(_xlpm.rozsah, $J$3:$J$10001,_xlpm.podminka, (_xlpm.rozsah&gt;H829)*(ISNUMBER(_xlpm.rozsah)),_xlpm.indexy, IF(_xlpm.podminka, ROW(_xlpm.rozsah)-MIN(ROW(_xlpm.rozsah))+1),_xlpm.prvni, MIN(_xlpm.indexy),_xlpm.finalni, IF(_xlpm.prvni=1, 2, _xlpm.prvni),INDEX(_xlpm.rozsah, _xlpm.finalni))</f>
        <v>2000</v>
      </c>
      <c r="BA829" cm="1">
        <f t="array" aca="1" ref="BA829" ca="1">INDEX($J$3:$J$10001,MATCH(AZ829,$J$3:$J$10004,0)-1)</f>
        <v>1900</v>
      </c>
      <c r="BB829">
        <f t="shared" ca="1" si="216"/>
        <v>300</v>
      </c>
      <c r="BC829">
        <f t="shared" ca="1" si="216"/>
        <v>316</v>
      </c>
      <c r="BD829">
        <f t="shared" ca="1" si="215"/>
        <v>-16</v>
      </c>
      <c r="BE829">
        <f t="shared" ca="1" si="209"/>
        <v>311.96771840000002</v>
      </c>
      <c r="BF829">
        <f t="shared" ca="1" si="212"/>
        <v>311.46630071138804</v>
      </c>
      <c r="BG829">
        <f t="shared" ca="1" si="210"/>
        <v>304.53369928861196</v>
      </c>
      <c r="BH829" cm="1">
        <f t="array" aca="1" ref="BH829" ca="1">_xlfn.LET(_xlpm.rozsah, $J$3:$J$10001,_xlpm.podminka, (_xlpm.rozsah&gt;E829)*(ISNUMBER(_xlpm.rozsah)),_xlpm.indexy, IF(_xlpm.podminka, ROW(_xlpm.rozsah)-MIN(ROW(_xlpm.rozsah))+1),_xlpm.prvni, MIN(_xlpm.indexy),_xlpm.finalni, IF(_xlpm.prvni=1, 2, _xlpm.prvni),INDEX(_xlpm.rozsah, _xlpm.finalni))</f>
        <v>2000</v>
      </c>
      <c r="BI829" cm="1">
        <f t="array" aca="1" ref="BI829" ca="1">INDEX($J$3:$J$10001,MATCH(BH829,$J$3:$J$10004,0)-1)</f>
        <v>1900</v>
      </c>
      <c r="BJ829">
        <f t="shared" ca="1" si="217"/>
        <v>300</v>
      </c>
      <c r="BK829">
        <f t="shared" ca="1" si="217"/>
        <v>316</v>
      </c>
      <c r="BL829">
        <f t="shared" ca="1" si="213"/>
        <v>-16</v>
      </c>
      <c r="BM829">
        <f t="shared" ca="1" si="211"/>
        <v>311.46630071138804</v>
      </c>
    </row>
    <row r="830" spans="1:65" x14ac:dyDescent="0.25">
      <c r="A830" s="64">
        <v>827</v>
      </c>
      <c r="B830" s="64">
        <v>81</v>
      </c>
      <c r="C830" s="64">
        <v>17</v>
      </c>
      <c r="D830" s="18">
        <v>827</v>
      </c>
      <c r="E830" s="21">
        <f t="shared" ca="1" si="204"/>
        <v>1943.6898158107474</v>
      </c>
      <c r="F830" s="22">
        <f t="shared" ca="1" si="205"/>
        <v>52.531637009947673</v>
      </c>
      <c r="G830" s="23">
        <v>827</v>
      </c>
      <c r="H830" s="24">
        <f t="shared" ca="1" si="206"/>
        <v>1940.5167819999999</v>
      </c>
      <c r="I830" s="25">
        <f t="shared" ca="1" si="207"/>
        <v>52.617943529600005</v>
      </c>
      <c r="J830" s="155"/>
      <c r="K830" s="155"/>
      <c r="AX830">
        <f t="shared" ca="1" si="214"/>
        <v>309.51731488000001</v>
      </c>
      <c r="AY830">
        <f t="shared" ca="1" si="208"/>
        <v>306.48268511999999</v>
      </c>
      <c r="AZ830" cm="1">
        <f t="array" aca="1" ref="AZ830" ca="1">_xlfn.LET(_xlpm.rozsah, $J$3:$J$10001,_xlpm.podminka, (_xlpm.rozsah&gt;H830)*(ISNUMBER(_xlpm.rozsah)),_xlpm.indexy, IF(_xlpm.podminka, ROW(_xlpm.rozsah)-MIN(ROW(_xlpm.rozsah))+1),_xlpm.prvni, MIN(_xlpm.indexy),_xlpm.finalni, IF(_xlpm.prvni=1, 2, _xlpm.prvni),INDEX(_xlpm.rozsah, _xlpm.finalni))</f>
        <v>2000</v>
      </c>
      <c r="BA830" cm="1">
        <f t="array" aca="1" ref="BA830" ca="1">INDEX($J$3:$J$10001,MATCH(AZ830,$J$3:$J$10004,0)-1)</f>
        <v>1900</v>
      </c>
      <c r="BB830">
        <f t="shared" ca="1" si="216"/>
        <v>300</v>
      </c>
      <c r="BC830">
        <f t="shared" ca="1" si="216"/>
        <v>316</v>
      </c>
      <c r="BD830">
        <f t="shared" ca="1" si="215"/>
        <v>-16</v>
      </c>
      <c r="BE830">
        <f t="shared" ca="1" si="209"/>
        <v>309.51731488000001</v>
      </c>
      <c r="BF830">
        <f t="shared" ca="1" si="212"/>
        <v>309.0096294702804</v>
      </c>
      <c r="BG830">
        <f t="shared" ca="1" si="210"/>
        <v>306.9903705297196</v>
      </c>
      <c r="BH830" cm="1">
        <f t="array" aca="1" ref="BH830" ca="1">_xlfn.LET(_xlpm.rozsah, $J$3:$J$10001,_xlpm.podminka, (_xlpm.rozsah&gt;E830)*(ISNUMBER(_xlpm.rozsah)),_xlpm.indexy, IF(_xlpm.podminka, ROW(_xlpm.rozsah)-MIN(ROW(_xlpm.rozsah))+1),_xlpm.prvni, MIN(_xlpm.indexy),_xlpm.finalni, IF(_xlpm.prvni=1, 2, _xlpm.prvni),INDEX(_xlpm.rozsah, _xlpm.finalni))</f>
        <v>2000</v>
      </c>
      <c r="BI830" cm="1">
        <f t="array" aca="1" ref="BI830" ca="1">INDEX($J$3:$J$10001,MATCH(BH830,$J$3:$J$10004,0)-1)</f>
        <v>1900</v>
      </c>
      <c r="BJ830">
        <f t="shared" ca="1" si="217"/>
        <v>300</v>
      </c>
      <c r="BK830">
        <f t="shared" ca="1" si="217"/>
        <v>316</v>
      </c>
      <c r="BL830">
        <f t="shared" ca="1" si="213"/>
        <v>-16</v>
      </c>
      <c r="BM830">
        <f t="shared" ca="1" si="211"/>
        <v>309.0096294702804</v>
      </c>
    </row>
    <row r="831" spans="1:65" x14ac:dyDescent="0.25">
      <c r="A831" s="64">
        <v>828</v>
      </c>
      <c r="B831" s="64">
        <v>80</v>
      </c>
      <c r="C831" s="64">
        <v>20</v>
      </c>
      <c r="D831" s="18">
        <v>828</v>
      </c>
      <c r="E831" s="21">
        <f t="shared" ca="1" si="204"/>
        <v>1928.3356205538248</v>
      </c>
      <c r="F831" s="22">
        <f t="shared" ca="1" si="205"/>
        <v>62.29326014227761</v>
      </c>
      <c r="G831" s="28">
        <v>828</v>
      </c>
      <c r="H831" s="24">
        <f t="shared" ca="1" si="206"/>
        <v>1925.2017599999999</v>
      </c>
      <c r="I831" s="25">
        <f t="shared" ca="1" si="207"/>
        <v>62.393543680000001</v>
      </c>
      <c r="J831" s="155"/>
      <c r="K831" s="155"/>
      <c r="AX831">
        <f t="shared" ca="1" si="214"/>
        <v>311.96771840000002</v>
      </c>
      <c r="AY831">
        <f t="shared" ca="1" si="208"/>
        <v>304.03228159999998</v>
      </c>
      <c r="AZ831" cm="1">
        <f t="array" aca="1" ref="AZ831" ca="1">_xlfn.LET(_xlpm.rozsah, $J$3:$J$10001,_xlpm.podminka, (_xlpm.rozsah&gt;H831)*(ISNUMBER(_xlpm.rozsah)),_xlpm.indexy, IF(_xlpm.podminka, ROW(_xlpm.rozsah)-MIN(ROW(_xlpm.rozsah))+1),_xlpm.prvni, MIN(_xlpm.indexy),_xlpm.finalni, IF(_xlpm.prvni=1, 2, _xlpm.prvni),INDEX(_xlpm.rozsah, _xlpm.finalni))</f>
        <v>2000</v>
      </c>
      <c r="BA831" cm="1">
        <f t="array" aca="1" ref="BA831" ca="1">INDEX($J$3:$J$10001,MATCH(AZ831,$J$3:$J$10004,0)-1)</f>
        <v>1900</v>
      </c>
      <c r="BB831">
        <f t="shared" ca="1" si="216"/>
        <v>300</v>
      </c>
      <c r="BC831">
        <f t="shared" ca="1" si="216"/>
        <v>316</v>
      </c>
      <c r="BD831">
        <f t="shared" ca="1" si="215"/>
        <v>-16</v>
      </c>
      <c r="BE831">
        <f t="shared" ca="1" si="209"/>
        <v>311.96771840000002</v>
      </c>
      <c r="BF831">
        <f t="shared" ca="1" si="212"/>
        <v>311.46630071138804</v>
      </c>
      <c r="BG831">
        <f t="shared" ca="1" si="210"/>
        <v>304.53369928861196</v>
      </c>
      <c r="BH831" cm="1">
        <f t="array" aca="1" ref="BH831" ca="1">_xlfn.LET(_xlpm.rozsah, $J$3:$J$10001,_xlpm.podminka, (_xlpm.rozsah&gt;E831)*(ISNUMBER(_xlpm.rozsah)),_xlpm.indexy, IF(_xlpm.podminka, ROW(_xlpm.rozsah)-MIN(ROW(_xlpm.rozsah))+1),_xlpm.prvni, MIN(_xlpm.indexy),_xlpm.finalni, IF(_xlpm.prvni=1, 2, _xlpm.prvni),INDEX(_xlpm.rozsah, _xlpm.finalni))</f>
        <v>2000</v>
      </c>
      <c r="BI831" cm="1">
        <f t="array" aca="1" ref="BI831" ca="1">INDEX($J$3:$J$10001,MATCH(BH831,$J$3:$J$10004,0)-1)</f>
        <v>1900</v>
      </c>
      <c r="BJ831">
        <f t="shared" ca="1" si="217"/>
        <v>300</v>
      </c>
      <c r="BK831">
        <f t="shared" ca="1" si="217"/>
        <v>316</v>
      </c>
      <c r="BL831">
        <f t="shared" ca="1" si="213"/>
        <v>-16</v>
      </c>
      <c r="BM831">
        <f t="shared" ca="1" si="211"/>
        <v>311.46630071138804</v>
      </c>
    </row>
    <row r="832" spans="1:65" x14ac:dyDescent="0.25">
      <c r="A832" s="64">
        <v>829</v>
      </c>
      <c r="B832" s="64">
        <v>81</v>
      </c>
      <c r="C832" s="64">
        <v>24</v>
      </c>
      <c r="D832" s="18">
        <v>829</v>
      </c>
      <c r="E832" s="21">
        <f t="shared" ca="1" si="204"/>
        <v>1943.6898158107474</v>
      </c>
      <c r="F832" s="22">
        <f t="shared" ca="1" si="205"/>
        <v>74.162311072867297</v>
      </c>
      <c r="G832" s="23">
        <v>829</v>
      </c>
      <c r="H832" s="24">
        <f t="shared" ca="1" si="206"/>
        <v>1940.5167819999999</v>
      </c>
      <c r="I832" s="25">
        <f t="shared" ca="1" si="207"/>
        <v>74.284155571200003</v>
      </c>
      <c r="J832" s="155"/>
      <c r="K832" s="155"/>
      <c r="AX832">
        <f t="shared" ca="1" si="214"/>
        <v>309.51731488000001</v>
      </c>
      <c r="AY832">
        <f t="shared" ca="1" si="208"/>
        <v>306.48268511999999</v>
      </c>
      <c r="AZ832" cm="1">
        <f t="array" aca="1" ref="AZ832" ca="1">_xlfn.LET(_xlpm.rozsah, $J$3:$J$10001,_xlpm.podminka, (_xlpm.rozsah&gt;H832)*(ISNUMBER(_xlpm.rozsah)),_xlpm.indexy, IF(_xlpm.podminka, ROW(_xlpm.rozsah)-MIN(ROW(_xlpm.rozsah))+1),_xlpm.prvni, MIN(_xlpm.indexy),_xlpm.finalni, IF(_xlpm.prvni=1, 2, _xlpm.prvni),INDEX(_xlpm.rozsah, _xlpm.finalni))</f>
        <v>2000</v>
      </c>
      <c r="BA832" cm="1">
        <f t="array" aca="1" ref="BA832" ca="1">INDEX($J$3:$J$10001,MATCH(AZ832,$J$3:$J$10004,0)-1)</f>
        <v>1900</v>
      </c>
      <c r="BB832">
        <f t="shared" ca="1" si="216"/>
        <v>300</v>
      </c>
      <c r="BC832">
        <f t="shared" ca="1" si="216"/>
        <v>316</v>
      </c>
      <c r="BD832">
        <f t="shared" ca="1" si="215"/>
        <v>-16</v>
      </c>
      <c r="BE832">
        <f t="shared" ca="1" si="209"/>
        <v>309.51731488000001</v>
      </c>
      <c r="BF832">
        <f t="shared" ca="1" si="212"/>
        <v>309.0096294702804</v>
      </c>
      <c r="BG832">
        <f t="shared" ca="1" si="210"/>
        <v>306.9903705297196</v>
      </c>
      <c r="BH832" cm="1">
        <f t="array" aca="1" ref="BH832" ca="1">_xlfn.LET(_xlpm.rozsah, $J$3:$J$10001,_xlpm.podminka, (_xlpm.rozsah&gt;E832)*(ISNUMBER(_xlpm.rozsah)),_xlpm.indexy, IF(_xlpm.podminka, ROW(_xlpm.rozsah)-MIN(ROW(_xlpm.rozsah))+1),_xlpm.prvni, MIN(_xlpm.indexy),_xlpm.finalni, IF(_xlpm.prvni=1, 2, _xlpm.prvni),INDEX(_xlpm.rozsah, _xlpm.finalni))</f>
        <v>2000</v>
      </c>
      <c r="BI832" cm="1">
        <f t="array" aca="1" ref="BI832" ca="1">INDEX($J$3:$J$10001,MATCH(BH832,$J$3:$J$10004,0)-1)</f>
        <v>1900</v>
      </c>
      <c r="BJ832">
        <f t="shared" ca="1" si="217"/>
        <v>300</v>
      </c>
      <c r="BK832">
        <f t="shared" ca="1" si="217"/>
        <v>316</v>
      </c>
      <c r="BL832">
        <f t="shared" ca="1" si="213"/>
        <v>-16</v>
      </c>
      <c r="BM832">
        <f t="shared" ca="1" si="211"/>
        <v>309.0096294702804</v>
      </c>
    </row>
    <row r="833" spans="1:65" x14ac:dyDescent="0.25">
      <c r="A833" s="64">
        <v>830</v>
      </c>
      <c r="B833" s="64">
        <v>81</v>
      </c>
      <c r="C833" s="64">
        <v>21</v>
      </c>
      <c r="D833" s="18">
        <v>830</v>
      </c>
      <c r="E833" s="21">
        <f t="shared" ca="1" si="204"/>
        <v>1943.6898158107474</v>
      </c>
      <c r="F833" s="22">
        <f t="shared" ca="1" si="205"/>
        <v>64.892022188758887</v>
      </c>
      <c r="G833" s="28">
        <v>830</v>
      </c>
      <c r="H833" s="24">
        <f t="shared" ca="1" si="206"/>
        <v>1940.5167819999999</v>
      </c>
      <c r="I833" s="25">
        <f t="shared" ca="1" si="207"/>
        <v>64.998636124800001</v>
      </c>
      <c r="J833" s="155"/>
      <c r="K833" s="155"/>
      <c r="AX833">
        <f t="shared" ca="1" si="214"/>
        <v>309.51731488000001</v>
      </c>
      <c r="AY833">
        <f t="shared" ca="1" si="208"/>
        <v>306.48268511999999</v>
      </c>
      <c r="AZ833" cm="1">
        <f t="array" aca="1" ref="AZ833" ca="1">_xlfn.LET(_xlpm.rozsah, $J$3:$J$10001,_xlpm.podminka, (_xlpm.rozsah&gt;H833)*(ISNUMBER(_xlpm.rozsah)),_xlpm.indexy, IF(_xlpm.podminka, ROW(_xlpm.rozsah)-MIN(ROW(_xlpm.rozsah))+1),_xlpm.prvni, MIN(_xlpm.indexy),_xlpm.finalni, IF(_xlpm.prvni=1, 2, _xlpm.prvni),INDEX(_xlpm.rozsah, _xlpm.finalni))</f>
        <v>2000</v>
      </c>
      <c r="BA833" cm="1">
        <f t="array" aca="1" ref="BA833" ca="1">INDEX($J$3:$J$10001,MATCH(AZ833,$J$3:$J$10004,0)-1)</f>
        <v>1900</v>
      </c>
      <c r="BB833">
        <f t="shared" ca="1" si="216"/>
        <v>300</v>
      </c>
      <c r="BC833">
        <f t="shared" ca="1" si="216"/>
        <v>316</v>
      </c>
      <c r="BD833">
        <f t="shared" ca="1" si="215"/>
        <v>-16</v>
      </c>
      <c r="BE833">
        <f t="shared" ca="1" si="209"/>
        <v>309.51731488000001</v>
      </c>
      <c r="BF833">
        <f t="shared" ca="1" si="212"/>
        <v>309.0096294702804</v>
      </c>
      <c r="BG833">
        <f t="shared" ca="1" si="210"/>
        <v>306.9903705297196</v>
      </c>
      <c r="BH833" cm="1">
        <f t="array" aca="1" ref="BH833" ca="1">_xlfn.LET(_xlpm.rozsah, $J$3:$J$10001,_xlpm.podminka, (_xlpm.rozsah&gt;E833)*(ISNUMBER(_xlpm.rozsah)),_xlpm.indexy, IF(_xlpm.podminka, ROW(_xlpm.rozsah)-MIN(ROW(_xlpm.rozsah))+1),_xlpm.prvni, MIN(_xlpm.indexy),_xlpm.finalni, IF(_xlpm.prvni=1, 2, _xlpm.prvni),INDEX(_xlpm.rozsah, _xlpm.finalni))</f>
        <v>2000</v>
      </c>
      <c r="BI833" cm="1">
        <f t="array" aca="1" ref="BI833" ca="1">INDEX($J$3:$J$10001,MATCH(BH833,$J$3:$J$10004,0)-1)</f>
        <v>1900</v>
      </c>
      <c r="BJ833">
        <f t="shared" ca="1" si="217"/>
        <v>300</v>
      </c>
      <c r="BK833">
        <f t="shared" ca="1" si="217"/>
        <v>316</v>
      </c>
      <c r="BL833">
        <f t="shared" ca="1" si="213"/>
        <v>-16</v>
      </c>
      <c r="BM833">
        <f t="shared" ca="1" si="211"/>
        <v>309.0096294702804</v>
      </c>
    </row>
    <row r="834" spans="1:65" x14ac:dyDescent="0.25">
      <c r="A834" s="64">
        <v>831</v>
      </c>
      <c r="B834" s="64">
        <v>80</v>
      </c>
      <c r="C834" s="64">
        <v>26</v>
      </c>
      <c r="D834" s="18">
        <v>831</v>
      </c>
      <c r="E834" s="21">
        <f t="shared" ca="1" si="204"/>
        <v>1928.3356205538248</v>
      </c>
      <c r="F834" s="22">
        <f t="shared" ca="1" si="205"/>
        <v>80.981238184960887</v>
      </c>
      <c r="G834" s="23">
        <v>831</v>
      </c>
      <c r="H834" s="24">
        <f t="shared" ca="1" si="206"/>
        <v>1925.2017599999999</v>
      </c>
      <c r="I834" s="25">
        <f t="shared" ca="1" si="207"/>
        <v>81.111606784000003</v>
      </c>
      <c r="J834" s="155"/>
      <c r="K834" s="155"/>
      <c r="AX834">
        <f t="shared" ca="1" si="214"/>
        <v>311.96771840000002</v>
      </c>
      <c r="AY834">
        <f t="shared" ca="1" si="208"/>
        <v>304.03228159999998</v>
      </c>
      <c r="AZ834" cm="1">
        <f t="array" aca="1" ref="AZ834" ca="1">_xlfn.LET(_xlpm.rozsah, $J$3:$J$10001,_xlpm.podminka, (_xlpm.rozsah&gt;H834)*(ISNUMBER(_xlpm.rozsah)),_xlpm.indexy, IF(_xlpm.podminka, ROW(_xlpm.rozsah)-MIN(ROW(_xlpm.rozsah))+1),_xlpm.prvni, MIN(_xlpm.indexy),_xlpm.finalni, IF(_xlpm.prvni=1, 2, _xlpm.prvni),INDEX(_xlpm.rozsah, _xlpm.finalni))</f>
        <v>2000</v>
      </c>
      <c r="BA834" cm="1">
        <f t="array" aca="1" ref="BA834" ca="1">INDEX($J$3:$J$10001,MATCH(AZ834,$J$3:$J$10004,0)-1)</f>
        <v>1900</v>
      </c>
      <c r="BB834">
        <f t="shared" ca="1" si="216"/>
        <v>300</v>
      </c>
      <c r="BC834">
        <f t="shared" ca="1" si="216"/>
        <v>316</v>
      </c>
      <c r="BD834">
        <f t="shared" ca="1" si="215"/>
        <v>-16</v>
      </c>
      <c r="BE834">
        <f t="shared" ca="1" si="209"/>
        <v>311.96771840000002</v>
      </c>
      <c r="BF834">
        <f t="shared" ca="1" si="212"/>
        <v>311.46630071138804</v>
      </c>
      <c r="BG834">
        <f t="shared" ca="1" si="210"/>
        <v>304.53369928861196</v>
      </c>
      <c r="BH834" cm="1">
        <f t="array" aca="1" ref="BH834" ca="1">_xlfn.LET(_xlpm.rozsah, $J$3:$J$10001,_xlpm.podminka, (_xlpm.rozsah&gt;E834)*(ISNUMBER(_xlpm.rozsah)),_xlpm.indexy, IF(_xlpm.podminka, ROW(_xlpm.rozsah)-MIN(ROW(_xlpm.rozsah))+1),_xlpm.prvni, MIN(_xlpm.indexy),_xlpm.finalni, IF(_xlpm.prvni=1, 2, _xlpm.prvni),INDEX(_xlpm.rozsah, _xlpm.finalni))</f>
        <v>2000</v>
      </c>
      <c r="BI834" cm="1">
        <f t="array" aca="1" ref="BI834" ca="1">INDEX($J$3:$J$10001,MATCH(BH834,$J$3:$J$10004,0)-1)</f>
        <v>1900</v>
      </c>
      <c r="BJ834">
        <f t="shared" ca="1" si="217"/>
        <v>300</v>
      </c>
      <c r="BK834">
        <f t="shared" ca="1" si="217"/>
        <v>316</v>
      </c>
      <c r="BL834">
        <f t="shared" ca="1" si="213"/>
        <v>-16</v>
      </c>
      <c r="BM834">
        <f t="shared" ca="1" si="211"/>
        <v>311.46630071138804</v>
      </c>
    </row>
    <row r="835" spans="1:65" x14ac:dyDescent="0.25">
      <c r="A835" s="64">
        <v>832</v>
      </c>
      <c r="B835" s="64">
        <v>80</v>
      </c>
      <c r="C835" s="64">
        <v>24</v>
      </c>
      <c r="D835" s="18">
        <v>832</v>
      </c>
      <c r="E835" s="21">
        <f t="shared" ca="1" si="204"/>
        <v>1928.3356205538248</v>
      </c>
      <c r="F835" s="22">
        <f t="shared" ca="1" si="205"/>
        <v>74.751912170733135</v>
      </c>
      <c r="G835" s="28">
        <v>832</v>
      </c>
      <c r="H835" s="24">
        <f t="shared" ca="1" si="206"/>
        <v>1925.2017599999999</v>
      </c>
      <c r="I835" s="25">
        <f t="shared" ca="1" si="207"/>
        <v>74.872252416000009</v>
      </c>
      <c r="J835" s="155"/>
      <c r="K835" s="155"/>
      <c r="AX835">
        <f t="shared" ca="1" si="214"/>
        <v>311.96771840000002</v>
      </c>
      <c r="AY835">
        <f t="shared" ca="1" si="208"/>
        <v>304.03228159999998</v>
      </c>
      <c r="AZ835" cm="1">
        <f t="array" aca="1" ref="AZ835" ca="1">_xlfn.LET(_xlpm.rozsah, $J$3:$J$10001,_xlpm.podminka, (_xlpm.rozsah&gt;H835)*(ISNUMBER(_xlpm.rozsah)),_xlpm.indexy, IF(_xlpm.podminka, ROW(_xlpm.rozsah)-MIN(ROW(_xlpm.rozsah))+1),_xlpm.prvni, MIN(_xlpm.indexy),_xlpm.finalni, IF(_xlpm.prvni=1, 2, _xlpm.prvni),INDEX(_xlpm.rozsah, _xlpm.finalni))</f>
        <v>2000</v>
      </c>
      <c r="BA835" cm="1">
        <f t="array" aca="1" ref="BA835" ca="1">INDEX($J$3:$J$10001,MATCH(AZ835,$J$3:$J$10004,0)-1)</f>
        <v>1900</v>
      </c>
      <c r="BB835">
        <f t="shared" ca="1" si="216"/>
        <v>300</v>
      </c>
      <c r="BC835">
        <f t="shared" ca="1" si="216"/>
        <v>316</v>
      </c>
      <c r="BD835">
        <f t="shared" ca="1" si="215"/>
        <v>-16</v>
      </c>
      <c r="BE835">
        <f t="shared" ca="1" si="209"/>
        <v>311.96771840000002</v>
      </c>
      <c r="BF835">
        <f t="shared" ca="1" si="212"/>
        <v>311.46630071138804</v>
      </c>
      <c r="BG835">
        <f t="shared" ca="1" si="210"/>
        <v>304.53369928861196</v>
      </c>
      <c r="BH835" cm="1">
        <f t="array" aca="1" ref="BH835" ca="1">_xlfn.LET(_xlpm.rozsah, $J$3:$J$10001,_xlpm.podminka, (_xlpm.rozsah&gt;E835)*(ISNUMBER(_xlpm.rozsah)),_xlpm.indexy, IF(_xlpm.podminka, ROW(_xlpm.rozsah)-MIN(ROW(_xlpm.rozsah))+1),_xlpm.prvni, MIN(_xlpm.indexy),_xlpm.finalni, IF(_xlpm.prvni=1, 2, _xlpm.prvni),INDEX(_xlpm.rozsah, _xlpm.finalni))</f>
        <v>2000</v>
      </c>
      <c r="BI835" cm="1">
        <f t="array" aca="1" ref="BI835" ca="1">INDEX($J$3:$J$10001,MATCH(BH835,$J$3:$J$10004,0)-1)</f>
        <v>1900</v>
      </c>
      <c r="BJ835">
        <f t="shared" ca="1" si="217"/>
        <v>300</v>
      </c>
      <c r="BK835">
        <f t="shared" ca="1" si="217"/>
        <v>316</v>
      </c>
      <c r="BL835">
        <f t="shared" ca="1" si="213"/>
        <v>-16</v>
      </c>
      <c r="BM835">
        <f t="shared" ca="1" si="211"/>
        <v>311.46630071138804</v>
      </c>
    </row>
    <row r="836" spans="1:65" x14ac:dyDescent="0.25">
      <c r="A836" s="64">
        <v>833</v>
      </c>
      <c r="B836" s="64">
        <v>80</v>
      </c>
      <c r="C836" s="64">
        <v>23</v>
      </c>
      <c r="D836" s="18">
        <v>833</v>
      </c>
      <c r="E836" s="21">
        <f t="shared" ref="E836:E899" ca="1" si="218">(B836/100)*($AC$8 - $AC$11)+$AC$11</f>
        <v>1928.3356205538248</v>
      </c>
      <c r="F836" s="22">
        <f t="shared" ref="F836:F899" ca="1" si="219">(C836*BF836)/100</f>
        <v>71.637249163619259</v>
      </c>
      <c r="G836" s="23">
        <v>833</v>
      </c>
      <c r="H836" s="24">
        <f t="shared" ref="H836:H899" ca="1" si="220">(B836/100)*($AF$8 - $AF$11)+$AF$11</f>
        <v>1925.2017599999999</v>
      </c>
      <c r="I836" s="25">
        <f t="shared" ref="I836:I899" ca="1" si="221">(C836*AX836)/100</f>
        <v>71.752575232000012</v>
      </c>
      <c r="J836" s="155"/>
      <c r="K836" s="155"/>
      <c r="AX836">
        <f t="shared" ca="1" si="214"/>
        <v>311.96771840000002</v>
      </c>
      <c r="AY836">
        <f t="shared" ref="AY836:AY899" ca="1" si="222">MIN(BB836:BC836)+((H836-MIN(AZ836:BA836))/(MAX(AZ836:BA836)-MIN(AZ836:BA836)))*(MAX(BB836:BC836)-MIN(BB836:BC836))</f>
        <v>304.03228159999998</v>
      </c>
      <c r="AZ836" cm="1">
        <f t="array" aca="1" ref="AZ836" ca="1">_xlfn.LET(_xlpm.rozsah, $J$3:$J$10001,_xlpm.podminka, (_xlpm.rozsah&gt;H836)*(ISNUMBER(_xlpm.rozsah)),_xlpm.indexy, IF(_xlpm.podminka, ROW(_xlpm.rozsah)-MIN(ROW(_xlpm.rozsah))+1),_xlpm.prvni, MIN(_xlpm.indexy),_xlpm.finalni, IF(_xlpm.prvni=1, 2, _xlpm.prvni),INDEX(_xlpm.rozsah, _xlpm.finalni))</f>
        <v>2000</v>
      </c>
      <c r="BA836" cm="1">
        <f t="array" aca="1" ref="BA836" ca="1">INDEX($J$3:$J$10001,MATCH(AZ836,$J$3:$J$10004,0)-1)</f>
        <v>1900</v>
      </c>
      <c r="BB836">
        <f t="shared" ca="1" si="216"/>
        <v>300</v>
      </c>
      <c r="BC836">
        <f t="shared" ca="1" si="216"/>
        <v>316</v>
      </c>
      <c r="BD836">
        <f t="shared" ca="1" si="215"/>
        <v>-16</v>
      </c>
      <c r="BE836">
        <f t="shared" ref="BE836:BE899" ca="1" si="223">MIN(BB836:BC836)+((MAX(AZ836:BA836)-H836)/(MAX(AZ836:BA836)-MIN(AZ836:BA836)))*(MAX(BB836:BC836)-MIN(BB836:BC836))</f>
        <v>311.96771840000002</v>
      </c>
      <c r="BF836">
        <f t="shared" ca="1" si="212"/>
        <v>311.46630071138804</v>
      </c>
      <c r="BG836">
        <f t="shared" ref="BG836:BG899" ca="1" si="224">MIN(BJ836:BK836)+((E836-MIN(BH836:BI836))/(MAX(BH836:BI836)-MIN(BH836:BI836)))*(MAX(BJ836:BK836)-MIN(BJ836:BK836))</f>
        <v>304.53369928861196</v>
      </c>
      <c r="BH836" cm="1">
        <f t="array" aca="1" ref="BH836" ca="1">_xlfn.LET(_xlpm.rozsah, $J$3:$J$10001,_xlpm.podminka, (_xlpm.rozsah&gt;E836)*(ISNUMBER(_xlpm.rozsah)),_xlpm.indexy, IF(_xlpm.podminka, ROW(_xlpm.rozsah)-MIN(ROW(_xlpm.rozsah))+1),_xlpm.prvni, MIN(_xlpm.indexy),_xlpm.finalni, IF(_xlpm.prvni=1, 2, _xlpm.prvni),INDEX(_xlpm.rozsah, _xlpm.finalni))</f>
        <v>2000</v>
      </c>
      <c r="BI836" cm="1">
        <f t="array" aca="1" ref="BI836" ca="1">INDEX($J$3:$J$10001,MATCH(BH836,$J$3:$J$10004,0)-1)</f>
        <v>1900</v>
      </c>
      <c r="BJ836">
        <f t="shared" ca="1" si="217"/>
        <v>300</v>
      </c>
      <c r="BK836">
        <f t="shared" ca="1" si="217"/>
        <v>316</v>
      </c>
      <c r="BL836">
        <f t="shared" ca="1" si="213"/>
        <v>-16</v>
      </c>
      <c r="BM836">
        <f t="shared" ref="BM836:BM899" ca="1" si="225">MIN(BJ836:BK836)+((MAX(BH836:BI836)-E836)/(MAX(BH836:BI836)-MIN(BH836:BI836)))*(MAX(BJ836:BK836)-MIN(BJ836:BK836))</f>
        <v>311.46630071138804</v>
      </c>
    </row>
    <row r="837" spans="1:65" x14ac:dyDescent="0.25">
      <c r="A837" s="64">
        <v>834</v>
      </c>
      <c r="B837" s="64">
        <v>80</v>
      </c>
      <c r="C837" s="64">
        <v>22</v>
      </c>
      <c r="D837" s="18">
        <v>834</v>
      </c>
      <c r="E837" s="21">
        <f t="shared" ca="1" si="218"/>
        <v>1928.3356205538248</v>
      </c>
      <c r="F837" s="22">
        <f t="shared" ca="1" si="219"/>
        <v>68.522586156505369</v>
      </c>
      <c r="G837" s="28">
        <v>834</v>
      </c>
      <c r="H837" s="24">
        <f t="shared" ca="1" si="220"/>
        <v>1925.2017599999999</v>
      </c>
      <c r="I837" s="25">
        <f t="shared" ca="1" si="221"/>
        <v>68.632898048000001</v>
      </c>
      <c r="J837" s="155"/>
      <c r="K837" s="155"/>
      <c r="AX837">
        <f t="shared" ca="1" si="214"/>
        <v>311.96771840000002</v>
      </c>
      <c r="AY837">
        <f t="shared" ca="1" si="222"/>
        <v>304.03228159999998</v>
      </c>
      <c r="AZ837" cm="1">
        <f t="array" aca="1" ref="AZ837" ca="1">_xlfn.LET(_xlpm.rozsah, $J$3:$J$10001,_xlpm.podminka, (_xlpm.rozsah&gt;H837)*(ISNUMBER(_xlpm.rozsah)),_xlpm.indexy, IF(_xlpm.podminka, ROW(_xlpm.rozsah)-MIN(ROW(_xlpm.rozsah))+1),_xlpm.prvni, MIN(_xlpm.indexy),_xlpm.finalni, IF(_xlpm.prvni=1, 2, _xlpm.prvni),INDEX(_xlpm.rozsah, _xlpm.finalni))</f>
        <v>2000</v>
      </c>
      <c r="BA837" cm="1">
        <f t="array" aca="1" ref="BA837" ca="1">INDEX($J$3:$J$10001,MATCH(AZ837,$J$3:$J$10004,0)-1)</f>
        <v>1900</v>
      </c>
      <c r="BB837">
        <f t="shared" ca="1" si="216"/>
        <v>300</v>
      </c>
      <c r="BC837">
        <f t="shared" ca="1" si="216"/>
        <v>316</v>
      </c>
      <c r="BD837">
        <f t="shared" ca="1" si="215"/>
        <v>-16</v>
      </c>
      <c r="BE837">
        <f t="shared" ca="1" si="223"/>
        <v>311.96771840000002</v>
      </c>
      <c r="BF837">
        <f t="shared" ref="BF837:BF900" ca="1" si="226">IF(BL837&lt;0, BM837,BG837)</f>
        <v>311.46630071138804</v>
      </c>
      <c r="BG837">
        <f t="shared" ca="1" si="224"/>
        <v>304.53369928861196</v>
      </c>
      <c r="BH837" cm="1">
        <f t="array" aca="1" ref="BH837" ca="1">_xlfn.LET(_xlpm.rozsah, $J$3:$J$10001,_xlpm.podminka, (_xlpm.rozsah&gt;E837)*(ISNUMBER(_xlpm.rozsah)),_xlpm.indexy, IF(_xlpm.podminka, ROW(_xlpm.rozsah)-MIN(ROW(_xlpm.rozsah))+1),_xlpm.prvni, MIN(_xlpm.indexy),_xlpm.finalni, IF(_xlpm.prvni=1, 2, _xlpm.prvni),INDEX(_xlpm.rozsah, _xlpm.finalni))</f>
        <v>2000</v>
      </c>
      <c r="BI837" cm="1">
        <f t="array" aca="1" ref="BI837" ca="1">INDEX($J$3:$J$10001,MATCH(BH837,$J$3:$J$10004,0)-1)</f>
        <v>1900</v>
      </c>
      <c r="BJ837">
        <f t="shared" ca="1" si="217"/>
        <v>300</v>
      </c>
      <c r="BK837">
        <f t="shared" ca="1" si="217"/>
        <v>316</v>
      </c>
      <c r="BL837">
        <f t="shared" ref="BL837:BL900" ca="1" si="227">BJ837-BK837</f>
        <v>-16</v>
      </c>
      <c r="BM837">
        <f t="shared" ca="1" si="225"/>
        <v>311.46630071138804</v>
      </c>
    </row>
    <row r="838" spans="1:65" x14ac:dyDescent="0.25">
      <c r="A838" s="64">
        <v>835</v>
      </c>
      <c r="B838" s="64">
        <v>81</v>
      </c>
      <c r="C838" s="64">
        <v>21</v>
      </c>
      <c r="D838" s="18">
        <v>835</v>
      </c>
      <c r="E838" s="21">
        <f t="shared" ca="1" si="218"/>
        <v>1943.6898158107474</v>
      </c>
      <c r="F838" s="22">
        <f t="shared" ca="1" si="219"/>
        <v>64.892022188758887</v>
      </c>
      <c r="G838" s="23">
        <v>835</v>
      </c>
      <c r="H838" s="24">
        <f t="shared" ca="1" si="220"/>
        <v>1940.5167819999999</v>
      </c>
      <c r="I838" s="25">
        <f t="shared" ca="1" si="221"/>
        <v>64.998636124800001</v>
      </c>
      <c r="J838" s="155"/>
      <c r="K838" s="155"/>
      <c r="AX838">
        <f t="shared" ca="1" si="214"/>
        <v>309.51731488000001</v>
      </c>
      <c r="AY838">
        <f t="shared" ca="1" si="222"/>
        <v>306.48268511999999</v>
      </c>
      <c r="AZ838" cm="1">
        <f t="array" aca="1" ref="AZ838" ca="1">_xlfn.LET(_xlpm.rozsah, $J$3:$J$10001,_xlpm.podminka, (_xlpm.rozsah&gt;H838)*(ISNUMBER(_xlpm.rozsah)),_xlpm.indexy, IF(_xlpm.podminka, ROW(_xlpm.rozsah)-MIN(ROW(_xlpm.rozsah))+1),_xlpm.prvni, MIN(_xlpm.indexy),_xlpm.finalni, IF(_xlpm.prvni=1, 2, _xlpm.prvni),INDEX(_xlpm.rozsah, _xlpm.finalni))</f>
        <v>2000</v>
      </c>
      <c r="BA838" cm="1">
        <f t="array" aca="1" ref="BA838" ca="1">INDEX($J$3:$J$10001,MATCH(AZ838,$J$3:$J$10004,0)-1)</f>
        <v>1900</v>
      </c>
      <c r="BB838">
        <f t="shared" ca="1" si="216"/>
        <v>300</v>
      </c>
      <c r="BC838">
        <f t="shared" ca="1" si="216"/>
        <v>316</v>
      </c>
      <c r="BD838">
        <f t="shared" ca="1" si="215"/>
        <v>-16</v>
      </c>
      <c r="BE838">
        <f t="shared" ca="1" si="223"/>
        <v>309.51731488000001</v>
      </c>
      <c r="BF838">
        <f t="shared" ca="1" si="226"/>
        <v>309.0096294702804</v>
      </c>
      <c r="BG838">
        <f t="shared" ca="1" si="224"/>
        <v>306.9903705297196</v>
      </c>
      <c r="BH838" cm="1">
        <f t="array" aca="1" ref="BH838" ca="1">_xlfn.LET(_xlpm.rozsah, $J$3:$J$10001,_xlpm.podminka, (_xlpm.rozsah&gt;E838)*(ISNUMBER(_xlpm.rozsah)),_xlpm.indexy, IF(_xlpm.podminka, ROW(_xlpm.rozsah)-MIN(ROW(_xlpm.rozsah))+1),_xlpm.prvni, MIN(_xlpm.indexy),_xlpm.finalni, IF(_xlpm.prvni=1, 2, _xlpm.prvni),INDEX(_xlpm.rozsah, _xlpm.finalni))</f>
        <v>2000</v>
      </c>
      <c r="BI838" cm="1">
        <f t="array" aca="1" ref="BI838" ca="1">INDEX($J$3:$J$10001,MATCH(BH838,$J$3:$J$10004,0)-1)</f>
        <v>1900</v>
      </c>
      <c r="BJ838">
        <f t="shared" ca="1" si="217"/>
        <v>300</v>
      </c>
      <c r="BK838">
        <f t="shared" ca="1" si="217"/>
        <v>316</v>
      </c>
      <c r="BL838">
        <f t="shared" ca="1" si="227"/>
        <v>-16</v>
      </c>
      <c r="BM838">
        <f t="shared" ca="1" si="225"/>
        <v>309.0096294702804</v>
      </c>
    </row>
    <row r="839" spans="1:65" x14ac:dyDescent="0.25">
      <c r="A839" s="64">
        <v>836</v>
      </c>
      <c r="B839" s="64">
        <v>81</v>
      </c>
      <c r="C839" s="64">
        <v>24</v>
      </c>
      <c r="D839" s="18">
        <v>836</v>
      </c>
      <c r="E839" s="21">
        <f t="shared" ca="1" si="218"/>
        <v>1943.6898158107474</v>
      </c>
      <c r="F839" s="22">
        <f t="shared" ca="1" si="219"/>
        <v>74.162311072867297</v>
      </c>
      <c r="G839" s="28">
        <v>836</v>
      </c>
      <c r="H839" s="24">
        <f t="shared" ca="1" si="220"/>
        <v>1940.5167819999999</v>
      </c>
      <c r="I839" s="25">
        <f t="shared" ca="1" si="221"/>
        <v>74.284155571200003</v>
      </c>
      <c r="J839" s="155"/>
      <c r="K839" s="155"/>
      <c r="AX839">
        <f t="shared" ca="1" si="214"/>
        <v>309.51731488000001</v>
      </c>
      <c r="AY839">
        <f t="shared" ca="1" si="222"/>
        <v>306.48268511999999</v>
      </c>
      <c r="AZ839" cm="1">
        <f t="array" aca="1" ref="AZ839" ca="1">_xlfn.LET(_xlpm.rozsah, $J$3:$J$10001,_xlpm.podminka, (_xlpm.rozsah&gt;H839)*(ISNUMBER(_xlpm.rozsah)),_xlpm.indexy, IF(_xlpm.podminka, ROW(_xlpm.rozsah)-MIN(ROW(_xlpm.rozsah))+1),_xlpm.prvni, MIN(_xlpm.indexy),_xlpm.finalni, IF(_xlpm.prvni=1, 2, _xlpm.prvni),INDEX(_xlpm.rozsah, _xlpm.finalni))</f>
        <v>2000</v>
      </c>
      <c r="BA839" cm="1">
        <f t="array" aca="1" ref="BA839" ca="1">INDEX($J$3:$J$10001,MATCH(AZ839,$J$3:$J$10004,0)-1)</f>
        <v>1900</v>
      </c>
      <c r="BB839">
        <f t="shared" ca="1" si="216"/>
        <v>300</v>
      </c>
      <c r="BC839">
        <f t="shared" ca="1" si="216"/>
        <v>316</v>
      </c>
      <c r="BD839">
        <f t="shared" ca="1" si="215"/>
        <v>-16</v>
      </c>
      <c r="BE839">
        <f t="shared" ca="1" si="223"/>
        <v>309.51731488000001</v>
      </c>
      <c r="BF839">
        <f t="shared" ca="1" si="226"/>
        <v>309.0096294702804</v>
      </c>
      <c r="BG839">
        <f t="shared" ca="1" si="224"/>
        <v>306.9903705297196</v>
      </c>
      <c r="BH839" cm="1">
        <f t="array" aca="1" ref="BH839" ca="1">_xlfn.LET(_xlpm.rozsah, $J$3:$J$10001,_xlpm.podminka, (_xlpm.rozsah&gt;E839)*(ISNUMBER(_xlpm.rozsah)),_xlpm.indexy, IF(_xlpm.podminka, ROW(_xlpm.rozsah)-MIN(ROW(_xlpm.rozsah))+1),_xlpm.prvni, MIN(_xlpm.indexy),_xlpm.finalni, IF(_xlpm.prvni=1, 2, _xlpm.prvni),INDEX(_xlpm.rozsah, _xlpm.finalni))</f>
        <v>2000</v>
      </c>
      <c r="BI839" cm="1">
        <f t="array" aca="1" ref="BI839" ca="1">INDEX($J$3:$J$10001,MATCH(BH839,$J$3:$J$10004,0)-1)</f>
        <v>1900</v>
      </c>
      <c r="BJ839">
        <f t="shared" ca="1" si="217"/>
        <v>300</v>
      </c>
      <c r="BK839">
        <f t="shared" ca="1" si="217"/>
        <v>316</v>
      </c>
      <c r="BL839">
        <f t="shared" ca="1" si="227"/>
        <v>-16</v>
      </c>
      <c r="BM839">
        <f t="shared" ca="1" si="225"/>
        <v>309.0096294702804</v>
      </c>
    </row>
    <row r="840" spans="1:65" x14ac:dyDescent="0.25">
      <c r="A840" s="64">
        <v>837</v>
      </c>
      <c r="B840" s="64">
        <v>81</v>
      </c>
      <c r="C840" s="64">
        <v>24</v>
      </c>
      <c r="D840" s="18">
        <v>837</v>
      </c>
      <c r="E840" s="21">
        <f t="shared" ca="1" si="218"/>
        <v>1943.6898158107474</v>
      </c>
      <c r="F840" s="22">
        <f t="shared" ca="1" si="219"/>
        <v>74.162311072867297</v>
      </c>
      <c r="G840" s="23">
        <v>837</v>
      </c>
      <c r="H840" s="24">
        <f t="shared" ca="1" si="220"/>
        <v>1940.5167819999999</v>
      </c>
      <c r="I840" s="25">
        <f t="shared" ca="1" si="221"/>
        <v>74.284155571200003</v>
      </c>
      <c r="J840" s="155"/>
      <c r="K840" s="155"/>
      <c r="AX840">
        <f t="shared" ca="1" si="214"/>
        <v>309.51731488000001</v>
      </c>
      <c r="AY840">
        <f t="shared" ca="1" si="222"/>
        <v>306.48268511999999</v>
      </c>
      <c r="AZ840" cm="1">
        <f t="array" aca="1" ref="AZ840" ca="1">_xlfn.LET(_xlpm.rozsah, $J$3:$J$10001,_xlpm.podminka, (_xlpm.rozsah&gt;H840)*(ISNUMBER(_xlpm.rozsah)),_xlpm.indexy, IF(_xlpm.podminka, ROW(_xlpm.rozsah)-MIN(ROW(_xlpm.rozsah))+1),_xlpm.prvni, MIN(_xlpm.indexy),_xlpm.finalni, IF(_xlpm.prvni=1, 2, _xlpm.prvni),INDEX(_xlpm.rozsah, _xlpm.finalni))</f>
        <v>2000</v>
      </c>
      <c r="BA840" cm="1">
        <f t="array" aca="1" ref="BA840" ca="1">INDEX($J$3:$J$10001,MATCH(AZ840,$J$3:$J$10004,0)-1)</f>
        <v>1900</v>
      </c>
      <c r="BB840">
        <f t="shared" ca="1" si="216"/>
        <v>300</v>
      </c>
      <c r="BC840">
        <f t="shared" ca="1" si="216"/>
        <v>316</v>
      </c>
      <c r="BD840">
        <f t="shared" ca="1" si="215"/>
        <v>-16</v>
      </c>
      <c r="BE840">
        <f t="shared" ca="1" si="223"/>
        <v>309.51731488000001</v>
      </c>
      <c r="BF840">
        <f t="shared" ca="1" si="226"/>
        <v>309.0096294702804</v>
      </c>
      <c r="BG840">
        <f t="shared" ca="1" si="224"/>
        <v>306.9903705297196</v>
      </c>
      <c r="BH840" cm="1">
        <f t="array" aca="1" ref="BH840" ca="1">_xlfn.LET(_xlpm.rozsah, $J$3:$J$10001,_xlpm.podminka, (_xlpm.rozsah&gt;E840)*(ISNUMBER(_xlpm.rozsah)),_xlpm.indexy, IF(_xlpm.podminka, ROW(_xlpm.rozsah)-MIN(ROW(_xlpm.rozsah))+1),_xlpm.prvni, MIN(_xlpm.indexy),_xlpm.finalni, IF(_xlpm.prvni=1, 2, _xlpm.prvni),INDEX(_xlpm.rozsah, _xlpm.finalni))</f>
        <v>2000</v>
      </c>
      <c r="BI840" cm="1">
        <f t="array" aca="1" ref="BI840" ca="1">INDEX($J$3:$J$10001,MATCH(BH840,$J$3:$J$10004,0)-1)</f>
        <v>1900</v>
      </c>
      <c r="BJ840">
        <f t="shared" ca="1" si="217"/>
        <v>300</v>
      </c>
      <c r="BK840">
        <f t="shared" ca="1" si="217"/>
        <v>316</v>
      </c>
      <c r="BL840">
        <f t="shared" ca="1" si="227"/>
        <v>-16</v>
      </c>
      <c r="BM840">
        <f t="shared" ca="1" si="225"/>
        <v>309.0096294702804</v>
      </c>
    </row>
    <row r="841" spans="1:65" x14ac:dyDescent="0.25">
      <c r="A841" s="64">
        <v>838</v>
      </c>
      <c r="B841" s="64">
        <v>81</v>
      </c>
      <c r="C841" s="64">
        <v>22</v>
      </c>
      <c r="D841" s="18">
        <v>838</v>
      </c>
      <c r="E841" s="21">
        <f t="shared" ca="1" si="218"/>
        <v>1943.6898158107474</v>
      </c>
      <c r="F841" s="22">
        <f t="shared" ca="1" si="219"/>
        <v>67.98211848346169</v>
      </c>
      <c r="G841" s="28">
        <v>838</v>
      </c>
      <c r="H841" s="24">
        <f t="shared" ca="1" si="220"/>
        <v>1940.5167819999999</v>
      </c>
      <c r="I841" s="25">
        <f t="shared" ca="1" si="221"/>
        <v>68.093809273600002</v>
      </c>
      <c r="J841" s="155"/>
      <c r="K841" s="155"/>
      <c r="AX841">
        <f t="shared" ca="1" si="214"/>
        <v>309.51731488000001</v>
      </c>
      <c r="AY841">
        <f t="shared" ca="1" si="222"/>
        <v>306.48268511999999</v>
      </c>
      <c r="AZ841" cm="1">
        <f t="array" aca="1" ref="AZ841" ca="1">_xlfn.LET(_xlpm.rozsah, $J$3:$J$10001,_xlpm.podminka, (_xlpm.rozsah&gt;H841)*(ISNUMBER(_xlpm.rozsah)),_xlpm.indexy, IF(_xlpm.podminka, ROW(_xlpm.rozsah)-MIN(ROW(_xlpm.rozsah))+1),_xlpm.prvni, MIN(_xlpm.indexy),_xlpm.finalni, IF(_xlpm.prvni=1, 2, _xlpm.prvni),INDEX(_xlpm.rozsah, _xlpm.finalni))</f>
        <v>2000</v>
      </c>
      <c r="BA841" cm="1">
        <f t="array" aca="1" ref="BA841" ca="1">INDEX($J$3:$J$10001,MATCH(AZ841,$J$3:$J$10004,0)-1)</f>
        <v>1900</v>
      </c>
      <c r="BB841">
        <f t="shared" ca="1" si="216"/>
        <v>300</v>
      </c>
      <c r="BC841">
        <f t="shared" ca="1" si="216"/>
        <v>316</v>
      </c>
      <c r="BD841">
        <f t="shared" ca="1" si="215"/>
        <v>-16</v>
      </c>
      <c r="BE841">
        <f t="shared" ca="1" si="223"/>
        <v>309.51731488000001</v>
      </c>
      <c r="BF841">
        <f t="shared" ca="1" si="226"/>
        <v>309.0096294702804</v>
      </c>
      <c r="BG841">
        <f t="shared" ca="1" si="224"/>
        <v>306.9903705297196</v>
      </c>
      <c r="BH841" cm="1">
        <f t="array" aca="1" ref="BH841" ca="1">_xlfn.LET(_xlpm.rozsah, $J$3:$J$10001,_xlpm.podminka, (_xlpm.rozsah&gt;E841)*(ISNUMBER(_xlpm.rozsah)),_xlpm.indexy, IF(_xlpm.podminka, ROW(_xlpm.rozsah)-MIN(ROW(_xlpm.rozsah))+1),_xlpm.prvni, MIN(_xlpm.indexy),_xlpm.finalni, IF(_xlpm.prvni=1, 2, _xlpm.prvni),INDEX(_xlpm.rozsah, _xlpm.finalni))</f>
        <v>2000</v>
      </c>
      <c r="BI841" cm="1">
        <f t="array" aca="1" ref="BI841" ca="1">INDEX($J$3:$J$10001,MATCH(BH841,$J$3:$J$10004,0)-1)</f>
        <v>1900</v>
      </c>
      <c r="BJ841">
        <f t="shared" ca="1" si="217"/>
        <v>300</v>
      </c>
      <c r="BK841">
        <f t="shared" ca="1" si="217"/>
        <v>316</v>
      </c>
      <c r="BL841">
        <f t="shared" ca="1" si="227"/>
        <v>-16</v>
      </c>
      <c r="BM841">
        <f t="shared" ca="1" si="225"/>
        <v>309.0096294702804</v>
      </c>
    </row>
    <row r="842" spans="1:65" x14ac:dyDescent="0.25">
      <c r="A842" s="64">
        <v>839</v>
      </c>
      <c r="B842" s="64">
        <v>81</v>
      </c>
      <c r="C842" s="64">
        <v>22</v>
      </c>
      <c r="D842" s="18">
        <v>839</v>
      </c>
      <c r="E842" s="21">
        <f t="shared" ca="1" si="218"/>
        <v>1943.6898158107474</v>
      </c>
      <c r="F842" s="22">
        <f t="shared" ca="1" si="219"/>
        <v>67.98211848346169</v>
      </c>
      <c r="G842" s="23">
        <v>839</v>
      </c>
      <c r="H842" s="24">
        <f t="shared" ca="1" si="220"/>
        <v>1940.5167819999999</v>
      </c>
      <c r="I842" s="25">
        <f t="shared" ca="1" si="221"/>
        <v>68.093809273600002</v>
      </c>
      <c r="J842" s="155"/>
      <c r="K842" s="155"/>
      <c r="AX842">
        <f t="shared" ca="1" si="214"/>
        <v>309.51731488000001</v>
      </c>
      <c r="AY842">
        <f t="shared" ca="1" si="222"/>
        <v>306.48268511999999</v>
      </c>
      <c r="AZ842" cm="1">
        <f t="array" aca="1" ref="AZ842" ca="1">_xlfn.LET(_xlpm.rozsah, $J$3:$J$10001,_xlpm.podminka, (_xlpm.rozsah&gt;H842)*(ISNUMBER(_xlpm.rozsah)),_xlpm.indexy, IF(_xlpm.podminka, ROW(_xlpm.rozsah)-MIN(ROW(_xlpm.rozsah))+1),_xlpm.prvni, MIN(_xlpm.indexy),_xlpm.finalni, IF(_xlpm.prvni=1, 2, _xlpm.prvni),INDEX(_xlpm.rozsah, _xlpm.finalni))</f>
        <v>2000</v>
      </c>
      <c r="BA842" cm="1">
        <f t="array" aca="1" ref="BA842" ca="1">INDEX($J$3:$J$10001,MATCH(AZ842,$J$3:$J$10004,0)-1)</f>
        <v>1900</v>
      </c>
      <c r="BB842">
        <f t="shared" ca="1" si="216"/>
        <v>300</v>
      </c>
      <c r="BC842">
        <f t="shared" ca="1" si="216"/>
        <v>316</v>
      </c>
      <c r="BD842">
        <f t="shared" ca="1" si="215"/>
        <v>-16</v>
      </c>
      <c r="BE842">
        <f t="shared" ca="1" si="223"/>
        <v>309.51731488000001</v>
      </c>
      <c r="BF842">
        <f t="shared" ca="1" si="226"/>
        <v>309.0096294702804</v>
      </c>
      <c r="BG842">
        <f t="shared" ca="1" si="224"/>
        <v>306.9903705297196</v>
      </c>
      <c r="BH842" cm="1">
        <f t="array" aca="1" ref="BH842" ca="1">_xlfn.LET(_xlpm.rozsah, $J$3:$J$10001,_xlpm.podminka, (_xlpm.rozsah&gt;E842)*(ISNUMBER(_xlpm.rozsah)),_xlpm.indexy, IF(_xlpm.podminka, ROW(_xlpm.rozsah)-MIN(ROW(_xlpm.rozsah))+1),_xlpm.prvni, MIN(_xlpm.indexy),_xlpm.finalni, IF(_xlpm.prvni=1, 2, _xlpm.prvni),INDEX(_xlpm.rozsah, _xlpm.finalni))</f>
        <v>2000</v>
      </c>
      <c r="BI842" cm="1">
        <f t="array" aca="1" ref="BI842" ca="1">INDEX($J$3:$J$10001,MATCH(BH842,$J$3:$J$10004,0)-1)</f>
        <v>1900</v>
      </c>
      <c r="BJ842">
        <f t="shared" ca="1" si="217"/>
        <v>300</v>
      </c>
      <c r="BK842">
        <f t="shared" ca="1" si="217"/>
        <v>316</v>
      </c>
      <c r="BL842">
        <f t="shared" ca="1" si="227"/>
        <v>-16</v>
      </c>
      <c r="BM842">
        <f t="shared" ca="1" si="225"/>
        <v>309.0096294702804</v>
      </c>
    </row>
    <row r="843" spans="1:65" x14ac:dyDescent="0.25">
      <c r="A843" s="64">
        <v>840</v>
      </c>
      <c r="B843" s="64">
        <v>81</v>
      </c>
      <c r="C843" s="64">
        <v>21</v>
      </c>
      <c r="D843" s="18">
        <v>840</v>
      </c>
      <c r="E843" s="21">
        <f t="shared" ca="1" si="218"/>
        <v>1943.6898158107474</v>
      </c>
      <c r="F843" s="22">
        <f t="shared" ca="1" si="219"/>
        <v>64.892022188758887</v>
      </c>
      <c r="G843" s="28">
        <v>840</v>
      </c>
      <c r="H843" s="24">
        <f t="shared" ca="1" si="220"/>
        <v>1940.5167819999999</v>
      </c>
      <c r="I843" s="25">
        <f t="shared" ca="1" si="221"/>
        <v>64.998636124800001</v>
      </c>
      <c r="J843" s="155"/>
      <c r="K843" s="155"/>
      <c r="AX843">
        <f t="shared" ca="1" si="214"/>
        <v>309.51731488000001</v>
      </c>
      <c r="AY843">
        <f t="shared" ca="1" si="222"/>
        <v>306.48268511999999</v>
      </c>
      <c r="AZ843" cm="1">
        <f t="array" aca="1" ref="AZ843" ca="1">_xlfn.LET(_xlpm.rozsah, $J$3:$J$10001,_xlpm.podminka, (_xlpm.rozsah&gt;H843)*(ISNUMBER(_xlpm.rozsah)),_xlpm.indexy, IF(_xlpm.podminka, ROW(_xlpm.rozsah)-MIN(ROW(_xlpm.rozsah))+1),_xlpm.prvni, MIN(_xlpm.indexy),_xlpm.finalni, IF(_xlpm.prvni=1, 2, _xlpm.prvni),INDEX(_xlpm.rozsah, _xlpm.finalni))</f>
        <v>2000</v>
      </c>
      <c r="BA843" cm="1">
        <f t="array" aca="1" ref="BA843" ca="1">INDEX($J$3:$J$10001,MATCH(AZ843,$J$3:$J$10004,0)-1)</f>
        <v>1900</v>
      </c>
      <c r="BB843">
        <f t="shared" ca="1" si="216"/>
        <v>300</v>
      </c>
      <c r="BC843">
        <f t="shared" ca="1" si="216"/>
        <v>316</v>
      </c>
      <c r="BD843">
        <f t="shared" ca="1" si="215"/>
        <v>-16</v>
      </c>
      <c r="BE843">
        <f t="shared" ca="1" si="223"/>
        <v>309.51731488000001</v>
      </c>
      <c r="BF843">
        <f t="shared" ca="1" si="226"/>
        <v>309.0096294702804</v>
      </c>
      <c r="BG843">
        <f t="shared" ca="1" si="224"/>
        <v>306.9903705297196</v>
      </c>
      <c r="BH843" cm="1">
        <f t="array" aca="1" ref="BH843" ca="1">_xlfn.LET(_xlpm.rozsah, $J$3:$J$10001,_xlpm.podminka, (_xlpm.rozsah&gt;E843)*(ISNUMBER(_xlpm.rozsah)),_xlpm.indexy, IF(_xlpm.podminka, ROW(_xlpm.rozsah)-MIN(ROW(_xlpm.rozsah))+1),_xlpm.prvni, MIN(_xlpm.indexy),_xlpm.finalni, IF(_xlpm.prvni=1, 2, _xlpm.prvni),INDEX(_xlpm.rozsah, _xlpm.finalni))</f>
        <v>2000</v>
      </c>
      <c r="BI843" cm="1">
        <f t="array" aca="1" ref="BI843" ca="1">INDEX($J$3:$J$10001,MATCH(BH843,$J$3:$J$10004,0)-1)</f>
        <v>1900</v>
      </c>
      <c r="BJ843">
        <f t="shared" ca="1" si="217"/>
        <v>300</v>
      </c>
      <c r="BK843">
        <f t="shared" ca="1" si="217"/>
        <v>316</v>
      </c>
      <c r="BL843">
        <f t="shared" ca="1" si="227"/>
        <v>-16</v>
      </c>
      <c r="BM843">
        <f t="shared" ca="1" si="225"/>
        <v>309.0096294702804</v>
      </c>
    </row>
    <row r="844" spans="1:65" x14ac:dyDescent="0.25">
      <c r="A844" s="64">
        <v>841</v>
      </c>
      <c r="B844" s="64">
        <v>81</v>
      </c>
      <c r="C844" s="64">
        <v>31</v>
      </c>
      <c r="D844" s="18">
        <v>841</v>
      </c>
      <c r="E844" s="21">
        <f t="shared" ca="1" si="218"/>
        <v>1943.6898158107474</v>
      </c>
      <c r="F844" s="22">
        <f t="shared" ca="1" si="219"/>
        <v>95.792985135786935</v>
      </c>
      <c r="G844" s="23">
        <v>841</v>
      </c>
      <c r="H844" s="24">
        <f t="shared" ca="1" si="220"/>
        <v>1940.5167819999999</v>
      </c>
      <c r="I844" s="25">
        <f t="shared" ca="1" si="221"/>
        <v>95.950367612799994</v>
      </c>
      <c r="J844" s="155"/>
      <c r="K844" s="155"/>
      <c r="AX844">
        <f t="shared" ca="1" si="214"/>
        <v>309.51731488000001</v>
      </c>
      <c r="AY844">
        <f t="shared" ca="1" si="222"/>
        <v>306.48268511999999</v>
      </c>
      <c r="AZ844" cm="1">
        <f t="array" aca="1" ref="AZ844" ca="1">_xlfn.LET(_xlpm.rozsah, $J$3:$J$10001,_xlpm.podminka, (_xlpm.rozsah&gt;H844)*(ISNUMBER(_xlpm.rozsah)),_xlpm.indexy, IF(_xlpm.podminka, ROW(_xlpm.rozsah)-MIN(ROW(_xlpm.rozsah))+1),_xlpm.prvni, MIN(_xlpm.indexy),_xlpm.finalni, IF(_xlpm.prvni=1, 2, _xlpm.prvni),INDEX(_xlpm.rozsah, _xlpm.finalni))</f>
        <v>2000</v>
      </c>
      <c r="BA844" cm="1">
        <f t="array" aca="1" ref="BA844" ca="1">INDEX($J$3:$J$10001,MATCH(AZ844,$J$3:$J$10004,0)-1)</f>
        <v>1900</v>
      </c>
      <c r="BB844">
        <f t="shared" ca="1" si="216"/>
        <v>300</v>
      </c>
      <c r="BC844">
        <f t="shared" ca="1" si="216"/>
        <v>316</v>
      </c>
      <c r="BD844">
        <f t="shared" ca="1" si="215"/>
        <v>-16</v>
      </c>
      <c r="BE844">
        <f t="shared" ca="1" si="223"/>
        <v>309.51731488000001</v>
      </c>
      <c r="BF844">
        <f t="shared" ca="1" si="226"/>
        <v>309.0096294702804</v>
      </c>
      <c r="BG844">
        <f t="shared" ca="1" si="224"/>
        <v>306.9903705297196</v>
      </c>
      <c r="BH844" cm="1">
        <f t="array" aca="1" ref="BH844" ca="1">_xlfn.LET(_xlpm.rozsah, $J$3:$J$10001,_xlpm.podminka, (_xlpm.rozsah&gt;E844)*(ISNUMBER(_xlpm.rozsah)),_xlpm.indexy, IF(_xlpm.podminka, ROW(_xlpm.rozsah)-MIN(ROW(_xlpm.rozsah))+1),_xlpm.prvni, MIN(_xlpm.indexy),_xlpm.finalni, IF(_xlpm.prvni=1, 2, _xlpm.prvni),INDEX(_xlpm.rozsah, _xlpm.finalni))</f>
        <v>2000</v>
      </c>
      <c r="BI844" cm="1">
        <f t="array" aca="1" ref="BI844" ca="1">INDEX($J$3:$J$10001,MATCH(BH844,$J$3:$J$10004,0)-1)</f>
        <v>1900</v>
      </c>
      <c r="BJ844">
        <f t="shared" ca="1" si="217"/>
        <v>300</v>
      </c>
      <c r="BK844">
        <f t="shared" ca="1" si="217"/>
        <v>316</v>
      </c>
      <c r="BL844">
        <f t="shared" ca="1" si="227"/>
        <v>-16</v>
      </c>
      <c r="BM844">
        <f t="shared" ca="1" si="225"/>
        <v>309.0096294702804</v>
      </c>
    </row>
    <row r="845" spans="1:65" x14ac:dyDescent="0.25">
      <c r="A845" s="64">
        <v>842</v>
      </c>
      <c r="B845" s="64">
        <v>81</v>
      </c>
      <c r="C845" s="64">
        <v>27</v>
      </c>
      <c r="D845" s="18">
        <v>842</v>
      </c>
      <c r="E845" s="21">
        <f t="shared" ca="1" si="218"/>
        <v>1943.6898158107474</v>
      </c>
      <c r="F845" s="22">
        <f t="shared" ca="1" si="219"/>
        <v>83.432599956975707</v>
      </c>
      <c r="G845" s="28">
        <v>842</v>
      </c>
      <c r="H845" s="24">
        <f t="shared" ca="1" si="220"/>
        <v>1940.5167819999999</v>
      </c>
      <c r="I845" s="25">
        <f t="shared" ca="1" si="221"/>
        <v>83.569675017600005</v>
      </c>
      <c r="J845" s="155"/>
      <c r="K845" s="155"/>
      <c r="AX845">
        <f t="shared" ca="1" si="214"/>
        <v>309.51731488000001</v>
      </c>
      <c r="AY845">
        <f t="shared" ca="1" si="222"/>
        <v>306.48268511999999</v>
      </c>
      <c r="AZ845" cm="1">
        <f t="array" aca="1" ref="AZ845" ca="1">_xlfn.LET(_xlpm.rozsah, $J$3:$J$10001,_xlpm.podminka, (_xlpm.rozsah&gt;H845)*(ISNUMBER(_xlpm.rozsah)),_xlpm.indexy, IF(_xlpm.podminka, ROW(_xlpm.rozsah)-MIN(ROW(_xlpm.rozsah))+1),_xlpm.prvni, MIN(_xlpm.indexy),_xlpm.finalni, IF(_xlpm.prvni=1, 2, _xlpm.prvni),INDEX(_xlpm.rozsah, _xlpm.finalni))</f>
        <v>2000</v>
      </c>
      <c r="BA845" cm="1">
        <f t="array" aca="1" ref="BA845" ca="1">INDEX($J$3:$J$10001,MATCH(AZ845,$J$3:$J$10004,0)-1)</f>
        <v>1900</v>
      </c>
      <c r="BB845">
        <f t="shared" ca="1" si="216"/>
        <v>300</v>
      </c>
      <c r="BC845">
        <f t="shared" ca="1" si="216"/>
        <v>316</v>
      </c>
      <c r="BD845">
        <f t="shared" ca="1" si="215"/>
        <v>-16</v>
      </c>
      <c r="BE845">
        <f t="shared" ca="1" si="223"/>
        <v>309.51731488000001</v>
      </c>
      <c r="BF845">
        <f t="shared" ca="1" si="226"/>
        <v>309.0096294702804</v>
      </c>
      <c r="BG845">
        <f t="shared" ca="1" si="224"/>
        <v>306.9903705297196</v>
      </c>
      <c r="BH845" cm="1">
        <f t="array" aca="1" ref="BH845" ca="1">_xlfn.LET(_xlpm.rozsah, $J$3:$J$10001,_xlpm.podminka, (_xlpm.rozsah&gt;E845)*(ISNUMBER(_xlpm.rozsah)),_xlpm.indexy, IF(_xlpm.podminka, ROW(_xlpm.rozsah)-MIN(ROW(_xlpm.rozsah))+1),_xlpm.prvni, MIN(_xlpm.indexy),_xlpm.finalni, IF(_xlpm.prvni=1, 2, _xlpm.prvni),INDEX(_xlpm.rozsah, _xlpm.finalni))</f>
        <v>2000</v>
      </c>
      <c r="BI845" cm="1">
        <f t="array" aca="1" ref="BI845" ca="1">INDEX($J$3:$J$10001,MATCH(BH845,$J$3:$J$10004,0)-1)</f>
        <v>1900</v>
      </c>
      <c r="BJ845">
        <f t="shared" ca="1" si="217"/>
        <v>300</v>
      </c>
      <c r="BK845">
        <f t="shared" ca="1" si="217"/>
        <v>316</v>
      </c>
      <c r="BL845">
        <f t="shared" ca="1" si="227"/>
        <v>-16</v>
      </c>
      <c r="BM845">
        <f t="shared" ca="1" si="225"/>
        <v>309.0096294702804</v>
      </c>
    </row>
    <row r="846" spans="1:65" x14ac:dyDescent="0.25">
      <c r="A846" s="64">
        <v>843</v>
      </c>
      <c r="B846" s="64">
        <v>80</v>
      </c>
      <c r="C846" s="64">
        <v>26</v>
      </c>
      <c r="D846" s="18">
        <v>843</v>
      </c>
      <c r="E846" s="21">
        <f t="shared" ca="1" si="218"/>
        <v>1928.3356205538248</v>
      </c>
      <c r="F846" s="22">
        <f t="shared" ca="1" si="219"/>
        <v>80.981238184960887</v>
      </c>
      <c r="G846" s="23">
        <v>843</v>
      </c>
      <c r="H846" s="24">
        <f t="shared" ca="1" si="220"/>
        <v>1925.2017599999999</v>
      </c>
      <c r="I846" s="25">
        <f t="shared" ca="1" si="221"/>
        <v>81.111606784000003</v>
      </c>
      <c r="J846" s="155"/>
      <c r="K846" s="155"/>
      <c r="AX846">
        <f t="shared" ca="1" si="214"/>
        <v>311.96771840000002</v>
      </c>
      <c r="AY846">
        <f t="shared" ca="1" si="222"/>
        <v>304.03228159999998</v>
      </c>
      <c r="AZ846" cm="1">
        <f t="array" aca="1" ref="AZ846" ca="1">_xlfn.LET(_xlpm.rozsah, $J$3:$J$10001,_xlpm.podminka, (_xlpm.rozsah&gt;H846)*(ISNUMBER(_xlpm.rozsah)),_xlpm.indexy, IF(_xlpm.podminka, ROW(_xlpm.rozsah)-MIN(ROW(_xlpm.rozsah))+1),_xlpm.prvni, MIN(_xlpm.indexy),_xlpm.finalni, IF(_xlpm.prvni=1, 2, _xlpm.prvni),INDEX(_xlpm.rozsah, _xlpm.finalni))</f>
        <v>2000</v>
      </c>
      <c r="BA846" cm="1">
        <f t="array" aca="1" ref="BA846" ca="1">INDEX($J$3:$J$10001,MATCH(AZ846,$J$3:$J$10004,0)-1)</f>
        <v>1900</v>
      </c>
      <c r="BB846">
        <f t="shared" ca="1" si="216"/>
        <v>300</v>
      </c>
      <c r="BC846">
        <f t="shared" ca="1" si="216"/>
        <v>316</v>
      </c>
      <c r="BD846">
        <f t="shared" ca="1" si="215"/>
        <v>-16</v>
      </c>
      <c r="BE846">
        <f t="shared" ca="1" si="223"/>
        <v>311.96771840000002</v>
      </c>
      <c r="BF846">
        <f t="shared" ca="1" si="226"/>
        <v>311.46630071138804</v>
      </c>
      <c r="BG846">
        <f t="shared" ca="1" si="224"/>
        <v>304.53369928861196</v>
      </c>
      <c r="BH846" cm="1">
        <f t="array" aca="1" ref="BH846" ca="1">_xlfn.LET(_xlpm.rozsah, $J$3:$J$10001,_xlpm.podminka, (_xlpm.rozsah&gt;E846)*(ISNUMBER(_xlpm.rozsah)),_xlpm.indexy, IF(_xlpm.podminka, ROW(_xlpm.rozsah)-MIN(ROW(_xlpm.rozsah))+1),_xlpm.prvni, MIN(_xlpm.indexy),_xlpm.finalni, IF(_xlpm.prvni=1, 2, _xlpm.prvni),INDEX(_xlpm.rozsah, _xlpm.finalni))</f>
        <v>2000</v>
      </c>
      <c r="BI846" cm="1">
        <f t="array" aca="1" ref="BI846" ca="1">INDEX($J$3:$J$10001,MATCH(BH846,$J$3:$J$10004,0)-1)</f>
        <v>1900</v>
      </c>
      <c r="BJ846">
        <f t="shared" ca="1" si="217"/>
        <v>300</v>
      </c>
      <c r="BK846">
        <f t="shared" ca="1" si="217"/>
        <v>316</v>
      </c>
      <c r="BL846">
        <f t="shared" ca="1" si="227"/>
        <v>-16</v>
      </c>
      <c r="BM846">
        <f t="shared" ca="1" si="225"/>
        <v>311.46630071138804</v>
      </c>
    </row>
    <row r="847" spans="1:65" x14ac:dyDescent="0.25">
      <c r="A847" s="64">
        <v>844</v>
      </c>
      <c r="B847" s="64">
        <v>80</v>
      </c>
      <c r="C847" s="64">
        <v>26</v>
      </c>
      <c r="D847" s="18">
        <v>844</v>
      </c>
      <c r="E847" s="21">
        <f t="shared" ca="1" si="218"/>
        <v>1928.3356205538248</v>
      </c>
      <c r="F847" s="22">
        <f t="shared" ca="1" si="219"/>
        <v>80.981238184960887</v>
      </c>
      <c r="G847" s="28">
        <v>844</v>
      </c>
      <c r="H847" s="24">
        <f t="shared" ca="1" si="220"/>
        <v>1925.2017599999999</v>
      </c>
      <c r="I847" s="25">
        <f t="shared" ca="1" si="221"/>
        <v>81.111606784000003</v>
      </c>
      <c r="J847" s="155"/>
      <c r="K847" s="155"/>
      <c r="AX847">
        <f t="shared" ca="1" si="214"/>
        <v>311.96771840000002</v>
      </c>
      <c r="AY847">
        <f t="shared" ca="1" si="222"/>
        <v>304.03228159999998</v>
      </c>
      <c r="AZ847" cm="1">
        <f t="array" aca="1" ref="AZ847" ca="1">_xlfn.LET(_xlpm.rozsah, $J$3:$J$10001,_xlpm.podminka, (_xlpm.rozsah&gt;H847)*(ISNUMBER(_xlpm.rozsah)),_xlpm.indexy, IF(_xlpm.podminka, ROW(_xlpm.rozsah)-MIN(ROW(_xlpm.rozsah))+1),_xlpm.prvni, MIN(_xlpm.indexy),_xlpm.finalni, IF(_xlpm.prvni=1, 2, _xlpm.prvni),INDEX(_xlpm.rozsah, _xlpm.finalni))</f>
        <v>2000</v>
      </c>
      <c r="BA847" cm="1">
        <f t="array" aca="1" ref="BA847" ca="1">INDEX($J$3:$J$10001,MATCH(AZ847,$J$3:$J$10004,0)-1)</f>
        <v>1900</v>
      </c>
      <c r="BB847">
        <f t="shared" ca="1" si="216"/>
        <v>300</v>
      </c>
      <c r="BC847">
        <f t="shared" ca="1" si="216"/>
        <v>316</v>
      </c>
      <c r="BD847">
        <f t="shared" ca="1" si="215"/>
        <v>-16</v>
      </c>
      <c r="BE847">
        <f t="shared" ca="1" si="223"/>
        <v>311.96771840000002</v>
      </c>
      <c r="BF847">
        <f t="shared" ca="1" si="226"/>
        <v>311.46630071138804</v>
      </c>
      <c r="BG847">
        <f t="shared" ca="1" si="224"/>
        <v>304.53369928861196</v>
      </c>
      <c r="BH847" cm="1">
        <f t="array" aca="1" ref="BH847" ca="1">_xlfn.LET(_xlpm.rozsah, $J$3:$J$10001,_xlpm.podminka, (_xlpm.rozsah&gt;E847)*(ISNUMBER(_xlpm.rozsah)),_xlpm.indexy, IF(_xlpm.podminka, ROW(_xlpm.rozsah)-MIN(ROW(_xlpm.rozsah))+1),_xlpm.prvni, MIN(_xlpm.indexy),_xlpm.finalni, IF(_xlpm.prvni=1, 2, _xlpm.prvni),INDEX(_xlpm.rozsah, _xlpm.finalni))</f>
        <v>2000</v>
      </c>
      <c r="BI847" cm="1">
        <f t="array" aca="1" ref="BI847" ca="1">INDEX($J$3:$J$10001,MATCH(BH847,$J$3:$J$10004,0)-1)</f>
        <v>1900</v>
      </c>
      <c r="BJ847">
        <f t="shared" ca="1" si="217"/>
        <v>300</v>
      </c>
      <c r="BK847">
        <f t="shared" ca="1" si="217"/>
        <v>316</v>
      </c>
      <c r="BL847">
        <f t="shared" ca="1" si="227"/>
        <v>-16</v>
      </c>
      <c r="BM847">
        <f t="shared" ca="1" si="225"/>
        <v>311.46630071138804</v>
      </c>
    </row>
    <row r="848" spans="1:65" x14ac:dyDescent="0.25">
      <c r="A848" s="64">
        <v>845</v>
      </c>
      <c r="B848" s="64">
        <v>81</v>
      </c>
      <c r="C848" s="64">
        <v>25</v>
      </c>
      <c r="D848" s="18">
        <v>845</v>
      </c>
      <c r="E848" s="21">
        <f t="shared" ca="1" si="218"/>
        <v>1943.6898158107474</v>
      </c>
      <c r="F848" s="22">
        <f t="shared" ca="1" si="219"/>
        <v>77.2524073675701</v>
      </c>
      <c r="G848" s="23">
        <v>845</v>
      </c>
      <c r="H848" s="24">
        <f t="shared" ca="1" si="220"/>
        <v>1940.5167819999999</v>
      </c>
      <c r="I848" s="25">
        <f t="shared" ca="1" si="221"/>
        <v>77.379328720000004</v>
      </c>
      <c r="J848" s="155"/>
      <c r="K848" s="155"/>
      <c r="AX848">
        <f t="shared" ca="1" si="214"/>
        <v>309.51731488000001</v>
      </c>
      <c r="AY848">
        <f t="shared" ca="1" si="222"/>
        <v>306.48268511999999</v>
      </c>
      <c r="AZ848" cm="1">
        <f t="array" aca="1" ref="AZ848" ca="1">_xlfn.LET(_xlpm.rozsah, $J$3:$J$10001,_xlpm.podminka, (_xlpm.rozsah&gt;H848)*(ISNUMBER(_xlpm.rozsah)),_xlpm.indexy, IF(_xlpm.podminka, ROW(_xlpm.rozsah)-MIN(ROW(_xlpm.rozsah))+1),_xlpm.prvni, MIN(_xlpm.indexy),_xlpm.finalni, IF(_xlpm.prvni=1, 2, _xlpm.prvni),INDEX(_xlpm.rozsah, _xlpm.finalni))</f>
        <v>2000</v>
      </c>
      <c r="BA848" cm="1">
        <f t="array" aca="1" ref="BA848" ca="1">INDEX($J$3:$J$10001,MATCH(AZ848,$J$3:$J$10004,0)-1)</f>
        <v>1900</v>
      </c>
      <c r="BB848">
        <f t="shared" ca="1" si="216"/>
        <v>300</v>
      </c>
      <c r="BC848">
        <f t="shared" ca="1" si="216"/>
        <v>316</v>
      </c>
      <c r="BD848">
        <f t="shared" ca="1" si="215"/>
        <v>-16</v>
      </c>
      <c r="BE848">
        <f t="shared" ca="1" si="223"/>
        <v>309.51731488000001</v>
      </c>
      <c r="BF848">
        <f t="shared" ca="1" si="226"/>
        <v>309.0096294702804</v>
      </c>
      <c r="BG848">
        <f t="shared" ca="1" si="224"/>
        <v>306.9903705297196</v>
      </c>
      <c r="BH848" cm="1">
        <f t="array" aca="1" ref="BH848" ca="1">_xlfn.LET(_xlpm.rozsah, $J$3:$J$10001,_xlpm.podminka, (_xlpm.rozsah&gt;E848)*(ISNUMBER(_xlpm.rozsah)),_xlpm.indexy, IF(_xlpm.podminka, ROW(_xlpm.rozsah)-MIN(ROW(_xlpm.rozsah))+1),_xlpm.prvni, MIN(_xlpm.indexy),_xlpm.finalni, IF(_xlpm.prvni=1, 2, _xlpm.prvni),INDEX(_xlpm.rozsah, _xlpm.finalni))</f>
        <v>2000</v>
      </c>
      <c r="BI848" cm="1">
        <f t="array" aca="1" ref="BI848" ca="1">INDEX($J$3:$J$10001,MATCH(BH848,$J$3:$J$10004,0)-1)</f>
        <v>1900</v>
      </c>
      <c r="BJ848">
        <f t="shared" ca="1" si="217"/>
        <v>300</v>
      </c>
      <c r="BK848">
        <f t="shared" ca="1" si="217"/>
        <v>316</v>
      </c>
      <c r="BL848">
        <f t="shared" ca="1" si="227"/>
        <v>-16</v>
      </c>
      <c r="BM848">
        <f t="shared" ca="1" si="225"/>
        <v>309.0096294702804</v>
      </c>
    </row>
    <row r="849" spans="1:65" x14ac:dyDescent="0.25">
      <c r="A849" s="64">
        <v>846</v>
      </c>
      <c r="B849" s="64">
        <v>80</v>
      </c>
      <c r="C849" s="64">
        <v>21</v>
      </c>
      <c r="D849" s="18">
        <v>846</v>
      </c>
      <c r="E849" s="21">
        <f t="shared" ca="1" si="218"/>
        <v>1928.3356205538248</v>
      </c>
      <c r="F849" s="22">
        <f t="shared" ca="1" si="219"/>
        <v>65.407923149391493</v>
      </c>
      <c r="G849" s="28">
        <v>846</v>
      </c>
      <c r="H849" s="24">
        <f t="shared" ca="1" si="220"/>
        <v>1925.2017599999999</v>
      </c>
      <c r="I849" s="25">
        <f t="shared" ca="1" si="221"/>
        <v>65.513220864000004</v>
      </c>
      <c r="J849" s="155"/>
      <c r="K849" s="155"/>
      <c r="AX849">
        <f t="shared" ca="1" si="214"/>
        <v>311.96771840000002</v>
      </c>
      <c r="AY849">
        <f t="shared" ca="1" si="222"/>
        <v>304.03228159999998</v>
      </c>
      <c r="AZ849" cm="1">
        <f t="array" aca="1" ref="AZ849" ca="1">_xlfn.LET(_xlpm.rozsah, $J$3:$J$10001,_xlpm.podminka, (_xlpm.rozsah&gt;H849)*(ISNUMBER(_xlpm.rozsah)),_xlpm.indexy, IF(_xlpm.podminka, ROW(_xlpm.rozsah)-MIN(ROW(_xlpm.rozsah))+1),_xlpm.prvni, MIN(_xlpm.indexy),_xlpm.finalni, IF(_xlpm.prvni=1, 2, _xlpm.prvni),INDEX(_xlpm.rozsah, _xlpm.finalni))</f>
        <v>2000</v>
      </c>
      <c r="BA849" cm="1">
        <f t="array" aca="1" ref="BA849" ca="1">INDEX($J$3:$J$10001,MATCH(AZ849,$J$3:$J$10004,0)-1)</f>
        <v>1900</v>
      </c>
      <c r="BB849">
        <f t="shared" ca="1" si="216"/>
        <v>300</v>
      </c>
      <c r="BC849">
        <f t="shared" ca="1" si="216"/>
        <v>316</v>
      </c>
      <c r="BD849">
        <f t="shared" ca="1" si="215"/>
        <v>-16</v>
      </c>
      <c r="BE849">
        <f t="shared" ca="1" si="223"/>
        <v>311.96771840000002</v>
      </c>
      <c r="BF849">
        <f t="shared" ca="1" si="226"/>
        <v>311.46630071138804</v>
      </c>
      <c r="BG849">
        <f t="shared" ca="1" si="224"/>
        <v>304.53369928861196</v>
      </c>
      <c r="BH849" cm="1">
        <f t="array" aca="1" ref="BH849" ca="1">_xlfn.LET(_xlpm.rozsah, $J$3:$J$10001,_xlpm.podminka, (_xlpm.rozsah&gt;E849)*(ISNUMBER(_xlpm.rozsah)),_xlpm.indexy, IF(_xlpm.podminka, ROW(_xlpm.rozsah)-MIN(ROW(_xlpm.rozsah))+1),_xlpm.prvni, MIN(_xlpm.indexy),_xlpm.finalni, IF(_xlpm.prvni=1, 2, _xlpm.prvni),INDEX(_xlpm.rozsah, _xlpm.finalni))</f>
        <v>2000</v>
      </c>
      <c r="BI849" cm="1">
        <f t="array" aca="1" ref="BI849" ca="1">INDEX($J$3:$J$10001,MATCH(BH849,$J$3:$J$10004,0)-1)</f>
        <v>1900</v>
      </c>
      <c r="BJ849">
        <f t="shared" ca="1" si="217"/>
        <v>300</v>
      </c>
      <c r="BK849">
        <f t="shared" ca="1" si="217"/>
        <v>316</v>
      </c>
      <c r="BL849">
        <f t="shared" ca="1" si="227"/>
        <v>-16</v>
      </c>
      <c r="BM849">
        <f t="shared" ca="1" si="225"/>
        <v>311.46630071138804</v>
      </c>
    </row>
    <row r="850" spans="1:65" x14ac:dyDescent="0.25">
      <c r="A850" s="64">
        <v>847</v>
      </c>
      <c r="B850" s="64">
        <v>81</v>
      </c>
      <c r="C850" s="64">
        <v>20</v>
      </c>
      <c r="D850" s="18">
        <v>847</v>
      </c>
      <c r="E850" s="21">
        <f t="shared" ca="1" si="218"/>
        <v>1943.6898158107474</v>
      </c>
      <c r="F850" s="22">
        <f t="shared" ca="1" si="219"/>
        <v>61.801925894056076</v>
      </c>
      <c r="G850" s="23">
        <v>847</v>
      </c>
      <c r="H850" s="24">
        <f t="shared" ca="1" si="220"/>
        <v>1940.5167819999999</v>
      </c>
      <c r="I850" s="25">
        <f t="shared" ca="1" si="221"/>
        <v>61.903462976</v>
      </c>
      <c r="J850" s="155"/>
      <c r="K850" s="155"/>
      <c r="AX850">
        <f t="shared" ca="1" si="214"/>
        <v>309.51731488000001</v>
      </c>
      <c r="AY850">
        <f t="shared" ca="1" si="222"/>
        <v>306.48268511999999</v>
      </c>
      <c r="AZ850" cm="1">
        <f t="array" aca="1" ref="AZ850" ca="1">_xlfn.LET(_xlpm.rozsah, $J$3:$J$10001,_xlpm.podminka, (_xlpm.rozsah&gt;H850)*(ISNUMBER(_xlpm.rozsah)),_xlpm.indexy, IF(_xlpm.podminka, ROW(_xlpm.rozsah)-MIN(ROW(_xlpm.rozsah))+1),_xlpm.prvni, MIN(_xlpm.indexy),_xlpm.finalni, IF(_xlpm.prvni=1, 2, _xlpm.prvni),INDEX(_xlpm.rozsah, _xlpm.finalni))</f>
        <v>2000</v>
      </c>
      <c r="BA850" cm="1">
        <f t="array" aca="1" ref="BA850" ca="1">INDEX($J$3:$J$10001,MATCH(AZ850,$J$3:$J$10004,0)-1)</f>
        <v>1900</v>
      </c>
      <c r="BB850">
        <f t="shared" ca="1" si="216"/>
        <v>300</v>
      </c>
      <c r="BC850">
        <f t="shared" ca="1" si="216"/>
        <v>316</v>
      </c>
      <c r="BD850">
        <f t="shared" ca="1" si="215"/>
        <v>-16</v>
      </c>
      <c r="BE850">
        <f t="shared" ca="1" si="223"/>
        <v>309.51731488000001</v>
      </c>
      <c r="BF850">
        <f t="shared" ca="1" si="226"/>
        <v>309.0096294702804</v>
      </c>
      <c r="BG850">
        <f t="shared" ca="1" si="224"/>
        <v>306.9903705297196</v>
      </c>
      <c r="BH850" cm="1">
        <f t="array" aca="1" ref="BH850" ca="1">_xlfn.LET(_xlpm.rozsah, $J$3:$J$10001,_xlpm.podminka, (_xlpm.rozsah&gt;E850)*(ISNUMBER(_xlpm.rozsah)),_xlpm.indexy, IF(_xlpm.podminka, ROW(_xlpm.rozsah)-MIN(ROW(_xlpm.rozsah))+1),_xlpm.prvni, MIN(_xlpm.indexy),_xlpm.finalni, IF(_xlpm.prvni=1, 2, _xlpm.prvni),INDEX(_xlpm.rozsah, _xlpm.finalni))</f>
        <v>2000</v>
      </c>
      <c r="BI850" cm="1">
        <f t="array" aca="1" ref="BI850" ca="1">INDEX($J$3:$J$10001,MATCH(BH850,$J$3:$J$10004,0)-1)</f>
        <v>1900</v>
      </c>
      <c r="BJ850">
        <f t="shared" ca="1" si="217"/>
        <v>300</v>
      </c>
      <c r="BK850">
        <f t="shared" ca="1" si="217"/>
        <v>316</v>
      </c>
      <c r="BL850">
        <f t="shared" ca="1" si="227"/>
        <v>-16</v>
      </c>
      <c r="BM850">
        <f t="shared" ca="1" si="225"/>
        <v>309.0096294702804</v>
      </c>
    </row>
    <row r="851" spans="1:65" x14ac:dyDescent="0.25">
      <c r="A851" s="64">
        <v>848</v>
      </c>
      <c r="B851" s="64">
        <v>83</v>
      </c>
      <c r="C851" s="64">
        <v>21</v>
      </c>
      <c r="D851" s="18">
        <v>848</v>
      </c>
      <c r="E851" s="21">
        <f t="shared" ca="1" si="218"/>
        <v>1974.398206324593</v>
      </c>
      <c r="F851" s="22">
        <f t="shared" ca="1" si="219"/>
        <v>63.860220267493681</v>
      </c>
      <c r="G851" s="28">
        <v>848</v>
      </c>
      <c r="H851" s="24">
        <f t="shared" ca="1" si="220"/>
        <v>1971.1468259999999</v>
      </c>
      <c r="I851" s="25">
        <f t="shared" ca="1" si="221"/>
        <v>63.969466646399994</v>
      </c>
      <c r="J851" s="155"/>
      <c r="K851" s="155"/>
      <c r="AX851">
        <f t="shared" ca="1" si="214"/>
        <v>304.61650784</v>
      </c>
      <c r="AY851">
        <f t="shared" ca="1" si="222"/>
        <v>311.38349216</v>
      </c>
      <c r="AZ851" cm="1">
        <f t="array" aca="1" ref="AZ851" ca="1">_xlfn.LET(_xlpm.rozsah, $J$3:$J$10001,_xlpm.podminka, (_xlpm.rozsah&gt;H851)*(ISNUMBER(_xlpm.rozsah)),_xlpm.indexy, IF(_xlpm.podminka, ROW(_xlpm.rozsah)-MIN(ROW(_xlpm.rozsah))+1),_xlpm.prvni, MIN(_xlpm.indexy),_xlpm.finalni, IF(_xlpm.prvni=1, 2, _xlpm.prvni),INDEX(_xlpm.rozsah, _xlpm.finalni))</f>
        <v>2000</v>
      </c>
      <c r="BA851" cm="1">
        <f t="array" aca="1" ref="BA851" ca="1">INDEX($J$3:$J$10001,MATCH(AZ851,$J$3:$J$10004,0)-1)</f>
        <v>1900</v>
      </c>
      <c r="BB851">
        <f t="shared" ca="1" si="216"/>
        <v>300</v>
      </c>
      <c r="BC851">
        <f t="shared" ca="1" si="216"/>
        <v>316</v>
      </c>
      <c r="BD851">
        <f t="shared" ca="1" si="215"/>
        <v>-16</v>
      </c>
      <c r="BE851">
        <f t="shared" ca="1" si="223"/>
        <v>304.61650784</v>
      </c>
      <c r="BF851">
        <f t="shared" ca="1" si="226"/>
        <v>304.09628698806512</v>
      </c>
      <c r="BG851">
        <f t="shared" ca="1" si="224"/>
        <v>311.90371301193488</v>
      </c>
      <c r="BH851" cm="1">
        <f t="array" aca="1" ref="BH851" ca="1">_xlfn.LET(_xlpm.rozsah, $J$3:$J$10001,_xlpm.podminka, (_xlpm.rozsah&gt;E851)*(ISNUMBER(_xlpm.rozsah)),_xlpm.indexy, IF(_xlpm.podminka, ROW(_xlpm.rozsah)-MIN(ROW(_xlpm.rozsah))+1),_xlpm.prvni, MIN(_xlpm.indexy),_xlpm.finalni, IF(_xlpm.prvni=1, 2, _xlpm.prvni),INDEX(_xlpm.rozsah, _xlpm.finalni))</f>
        <v>2000</v>
      </c>
      <c r="BI851" cm="1">
        <f t="array" aca="1" ref="BI851" ca="1">INDEX($J$3:$J$10001,MATCH(BH851,$J$3:$J$10004,0)-1)</f>
        <v>1900</v>
      </c>
      <c r="BJ851">
        <f t="shared" ca="1" si="217"/>
        <v>300</v>
      </c>
      <c r="BK851">
        <f t="shared" ca="1" si="217"/>
        <v>316</v>
      </c>
      <c r="BL851">
        <f t="shared" ca="1" si="227"/>
        <v>-16</v>
      </c>
      <c r="BM851">
        <f t="shared" ca="1" si="225"/>
        <v>304.09628698806512</v>
      </c>
    </row>
    <row r="852" spans="1:65" x14ac:dyDescent="0.25">
      <c r="A852" s="64">
        <v>849</v>
      </c>
      <c r="B852" s="64">
        <v>83</v>
      </c>
      <c r="C852" s="64">
        <v>15</v>
      </c>
      <c r="D852" s="18">
        <v>849</v>
      </c>
      <c r="E852" s="21">
        <f t="shared" ca="1" si="218"/>
        <v>1974.398206324593</v>
      </c>
      <c r="F852" s="22">
        <f t="shared" ca="1" si="219"/>
        <v>45.614443048209772</v>
      </c>
      <c r="G852" s="23">
        <v>849</v>
      </c>
      <c r="H852" s="24">
        <f t="shared" ca="1" si="220"/>
        <v>1971.1468259999999</v>
      </c>
      <c r="I852" s="25">
        <f t="shared" ca="1" si="221"/>
        <v>45.692476176</v>
      </c>
      <c r="J852" s="155"/>
      <c r="K852" s="155"/>
      <c r="AX852">
        <f t="shared" ca="1" si="214"/>
        <v>304.61650784</v>
      </c>
      <c r="AY852">
        <f t="shared" ca="1" si="222"/>
        <v>311.38349216</v>
      </c>
      <c r="AZ852" cm="1">
        <f t="array" aca="1" ref="AZ852" ca="1">_xlfn.LET(_xlpm.rozsah, $J$3:$J$10001,_xlpm.podminka, (_xlpm.rozsah&gt;H852)*(ISNUMBER(_xlpm.rozsah)),_xlpm.indexy, IF(_xlpm.podminka, ROW(_xlpm.rozsah)-MIN(ROW(_xlpm.rozsah))+1),_xlpm.prvni, MIN(_xlpm.indexy),_xlpm.finalni, IF(_xlpm.prvni=1, 2, _xlpm.prvni),INDEX(_xlpm.rozsah, _xlpm.finalni))</f>
        <v>2000</v>
      </c>
      <c r="BA852" cm="1">
        <f t="array" aca="1" ref="BA852" ca="1">INDEX($J$3:$J$10001,MATCH(AZ852,$J$3:$J$10004,0)-1)</f>
        <v>1900</v>
      </c>
      <c r="BB852">
        <f t="shared" ca="1" si="216"/>
        <v>300</v>
      </c>
      <c r="BC852">
        <f t="shared" ca="1" si="216"/>
        <v>316</v>
      </c>
      <c r="BD852">
        <f t="shared" ca="1" si="215"/>
        <v>-16</v>
      </c>
      <c r="BE852">
        <f t="shared" ca="1" si="223"/>
        <v>304.61650784</v>
      </c>
      <c r="BF852">
        <f t="shared" ca="1" si="226"/>
        <v>304.09628698806512</v>
      </c>
      <c r="BG852">
        <f t="shared" ca="1" si="224"/>
        <v>311.90371301193488</v>
      </c>
      <c r="BH852" cm="1">
        <f t="array" aca="1" ref="BH852" ca="1">_xlfn.LET(_xlpm.rozsah, $J$3:$J$10001,_xlpm.podminka, (_xlpm.rozsah&gt;E852)*(ISNUMBER(_xlpm.rozsah)),_xlpm.indexy, IF(_xlpm.podminka, ROW(_xlpm.rozsah)-MIN(ROW(_xlpm.rozsah))+1),_xlpm.prvni, MIN(_xlpm.indexy),_xlpm.finalni, IF(_xlpm.prvni=1, 2, _xlpm.prvni),INDEX(_xlpm.rozsah, _xlpm.finalni))</f>
        <v>2000</v>
      </c>
      <c r="BI852" cm="1">
        <f t="array" aca="1" ref="BI852" ca="1">INDEX($J$3:$J$10001,MATCH(BH852,$J$3:$J$10004,0)-1)</f>
        <v>1900</v>
      </c>
      <c r="BJ852">
        <f t="shared" ca="1" si="217"/>
        <v>300</v>
      </c>
      <c r="BK852">
        <f t="shared" ca="1" si="217"/>
        <v>316</v>
      </c>
      <c r="BL852">
        <f t="shared" ca="1" si="227"/>
        <v>-16</v>
      </c>
      <c r="BM852">
        <f t="shared" ca="1" si="225"/>
        <v>304.09628698806512</v>
      </c>
    </row>
    <row r="853" spans="1:65" x14ac:dyDescent="0.25">
      <c r="A853" s="64">
        <v>850</v>
      </c>
      <c r="B853" s="64">
        <v>83</v>
      </c>
      <c r="C853" s="64">
        <v>12</v>
      </c>
      <c r="D853" s="18">
        <v>850</v>
      </c>
      <c r="E853" s="21">
        <f t="shared" ca="1" si="218"/>
        <v>1974.398206324593</v>
      </c>
      <c r="F853" s="22">
        <f t="shared" ca="1" si="219"/>
        <v>36.491554438567817</v>
      </c>
      <c r="G853" s="28">
        <v>850</v>
      </c>
      <c r="H853" s="24">
        <f t="shared" ca="1" si="220"/>
        <v>1971.1468259999999</v>
      </c>
      <c r="I853" s="25">
        <f t="shared" ca="1" si="221"/>
        <v>36.553980940800002</v>
      </c>
      <c r="J853" s="155"/>
      <c r="K853" s="155"/>
      <c r="AX853">
        <f t="shared" ca="1" si="214"/>
        <v>304.61650784</v>
      </c>
      <c r="AY853">
        <f t="shared" ca="1" si="222"/>
        <v>311.38349216</v>
      </c>
      <c r="AZ853" cm="1">
        <f t="array" aca="1" ref="AZ853" ca="1">_xlfn.LET(_xlpm.rozsah, $J$3:$J$10001,_xlpm.podminka, (_xlpm.rozsah&gt;H853)*(ISNUMBER(_xlpm.rozsah)),_xlpm.indexy, IF(_xlpm.podminka, ROW(_xlpm.rozsah)-MIN(ROW(_xlpm.rozsah))+1),_xlpm.prvni, MIN(_xlpm.indexy),_xlpm.finalni, IF(_xlpm.prvni=1, 2, _xlpm.prvni),INDEX(_xlpm.rozsah, _xlpm.finalni))</f>
        <v>2000</v>
      </c>
      <c r="BA853" cm="1">
        <f t="array" aca="1" ref="BA853" ca="1">INDEX($J$3:$J$10001,MATCH(AZ853,$J$3:$J$10004,0)-1)</f>
        <v>1900</v>
      </c>
      <c r="BB853">
        <f t="shared" ca="1" si="216"/>
        <v>300</v>
      </c>
      <c r="BC853">
        <f t="shared" ca="1" si="216"/>
        <v>316</v>
      </c>
      <c r="BD853">
        <f t="shared" ca="1" si="215"/>
        <v>-16</v>
      </c>
      <c r="BE853">
        <f t="shared" ca="1" si="223"/>
        <v>304.61650784</v>
      </c>
      <c r="BF853">
        <f t="shared" ca="1" si="226"/>
        <v>304.09628698806512</v>
      </c>
      <c r="BG853">
        <f t="shared" ca="1" si="224"/>
        <v>311.90371301193488</v>
      </c>
      <c r="BH853" cm="1">
        <f t="array" aca="1" ref="BH853" ca="1">_xlfn.LET(_xlpm.rozsah, $J$3:$J$10001,_xlpm.podminka, (_xlpm.rozsah&gt;E853)*(ISNUMBER(_xlpm.rozsah)),_xlpm.indexy, IF(_xlpm.podminka, ROW(_xlpm.rozsah)-MIN(ROW(_xlpm.rozsah))+1),_xlpm.prvni, MIN(_xlpm.indexy),_xlpm.finalni, IF(_xlpm.prvni=1, 2, _xlpm.prvni),INDEX(_xlpm.rozsah, _xlpm.finalni))</f>
        <v>2000</v>
      </c>
      <c r="BI853" cm="1">
        <f t="array" aca="1" ref="BI853" ca="1">INDEX($J$3:$J$10001,MATCH(BH853,$J$3:$J$10004,0)-1)</f>
        <v>1900</v>
      </c>
      <c r="BJ853">
        <f t="shared" ca="1" si="217"/>
        <v>300</v>
      </c>
      <c r="BK853">
        <f t="shared" ca="1" si="217"/>
        <v>316</v>
      </c>
      <c r="BL853">
        <f t="shared" ca="1" si="227"/>
        <v>-16</v>
      </c>
      <c r="BM853">
        <f t="shared" ca="1" si="225"/>
        <v>304.09628698806512</v>
      </c>
    </row>
    <row r="854" spans="1:65" x14ac:dyDescent="0.25">
      <c r="A854" s="64">
        <v>851</v>
      </c>
      <c r="B854" s="64">
        <v>83</v>
      </c>
      <c r="C854" s="64">
        <v>9</v>
      </c>
      <c r="D854" s="18">
        <v>851</v>
      </c>
      <c r="E854" s="21">
        <f t="shared" ca="1" si="218"/>
        <v>1974.398206324593</v>
      </c>
      <c r="F854" s="22">
        <f t="shared" ca="1" si="219"/>
        <v>27.36866582892586</v>
      </c>
      <c r="G854" s="23">
        <v>851</v>
      </c>
      <c r="H854" s="24">
        <f t="shared" ca="1" si="220"/>
        <v>1971.1468259999999</v>
      </c>
      <c r="I854" s="25">
        <f t="shared" ca="1" si="221"/>
        <v>27.415485705599998</v>
      </c>
      <c r="J854" s="155"/>
      <c r="K854" s="155"/>
      <c r="AX854">
        <f t="shared" ca="1" si="214"/>
        <v>304.61650784</v>
      </c>
      <c r="AY854">
        <f t="shared" ca="1" si="222"/>
        <v>311.38349216</v>
      </c>
      <c r="AZ854" cm="1">
        <f t="array" aca="1" ref="AZ854" ca="1">_xlfn.LET(_xlpm.rozsah, $J$3:$J$10001,_xlpm.podminka, (_xlpm.rozsah&gt;H854)*(ISNUMBER(_xlpm.rozsah)),_xlpm.indexy, IF(_xlpm.podminka, ROW(_xlpm.rozsah)-MIN(ROW(_xlpm.rozsah))+1),_xlpm.prvni, MIN(_xlpm.indexy),_xlpm.finalni, IF(_xlpm.prvni=1, 2, _xlpm.prvni),INDEX(_xlpm.rozsah, _xlpm.finalni))</f>
        <v>2000</v>
      </c>
      <c r="BA854" cm="1">
        <f t="array" aca="1" ref="BA854" ca="1">INDEX($J$3:$J$10001,MATCH(AZ854,$J$3:$J$10004,0)-1)</f>
        <v>1900</v>
      </c>
      <c r="BB854">
        <f t="shared" ca="1" si="216"/>
        <v>300</v>
      </c>
      <c r="BC854">
        <f t="shared" ca="1" si="216"/>
        <v>316</v>
      </c>
      <c r="BD854">
        <f t="shared" ca="1" si="215"/>
        <v>-16</v>
      </c>
      <c r="BE854">
        <f t="shared" ca="1" si="223"/>
        <v>304.61650784</v>
      </c>
      <c r="BF854">
        <f t="shared" ca="1" si="226"/>
        <v>304.09628698806512</v>
      </c>
      <c r="BG854">
        <f t="shared" ca="1" si="224"/>
        <v>311.90371301193488</v>
      </c>
      <c r="BH854" cm="1">
        <f t="array" aca="1" ref="BH854" ca="1">_xlfn.LET(_xlpm.rozsah, $J$3:$J$10001,_xlpm.podminka, (_xlpm.rozsah&gt;E854)*(ISNUMBER(_xlpm.rozsah)),_xlpm.indexy, IF(_xlpm.podminka, ROW(_xlpm.rozsah)-MIN(ROW(_xlpm.rozsah))+1),_xlpm.prvni, MIN(_xlpm.indexy),_xlpm.finalni, IF(_xlpm.prvni=1, 2, _xlpm.prvni),INDEX(_xlpm.rozsah, _xlpm.finalni))</f>
        <v>2000</v>
      </c>
      <c r="BI854" cm="1">
        <f t="array" aca="1" ref="BI854" ca="1">INDEX($J$3:$J$10001,MATCH(BH854,$J$3:$J$10004,0)-1)</f>
        <v>1900</v>
      </c>
      <c r="BJ854">
        <f t="shared" ca="1" si="217"/>
        <v>300</v>
      </c>
      <c r="BK854">
        <f t="shared" ca="1" si="217"/>
        <v>316</v>
      </c>
      <c r="BL854">
        <f t="shared" ca="1" si="227"/>
        <v>-16</v>
      </c>
      <c r="BM854">
        <f t="shared" ca="1" si="225"/>
        <v>304.09628698806512</v>
      </c>
    </row>
    <row r="855" spans="1:65" x14ac:dyDescent="0.25">
      <c r="A855" s="64">
        <v>852</v>
      </c>
      <c r="B855" s="64">
        <v>83</v>
      </c>
      <c r="C855" s="64">
        <v>8</v>
      </c>
      <c r="D855" s="18">
        <v>852</v>
      </c>
      <c r="E855" s="21">
        <f t="shared" ca="1" si="218"/>
        <v>1974.398206324593</v>
      </c>
      <c r="F855" s="22">
        <f t="shared" ca="1" si="219"/>
        <v>24.327702959045208</v>
      </c>
      <c r="G855" s="28">
        <v>852</v>
      </c>
      <c r="H855" s="24">
        <f t="shared" ca="1" si="220"/>
        <v>1971.1468259999999</v>
      </c>
      <c r="I855" s="25">
        <f t="shared" ca="1" si="221"/>
        <v>24.3693206272</v>
      </c>
      <c r="J855" s="155"/>
      <c r="K855" s="155"/>
      <c r="AX855">
        <f t="shared" ca="1" si="214"/>
        <v>304.61650784</v>
      </c>
      <c r="AY855">
        <f t="shared" ca="1" si="222"/>
        <v>311.38349216</v>
      </c>
      <c r="AZ855" cm="1">
        <f t="array" aca="1" ref="AZ855" ca="1">_xlfn.LET(_xlpm.rozsah, $J$3:$J$10001,_xlpm.podminka, (_xlpm.rozsah&gt;H855)*(ISNUMBER(_xlpm.rozsah)),_xlpm.indexy, IF(_xlpm.podminka, ROW(_xlpm.rozsah)-MIN(ROW(_xlpm.rozsah))+1),_xlpm.prvni, MIN(_xlpm.indexy),_xlpm.finalni, IF(_xlpm.prvni=1, 2, _xlpm.prvni),INDEX(_xlpm.rozsah, _xlpm.finalni))</f>
        <v>2000</v>
      </c>
      <c r="BA855" cm="1">
        <f t="array" aca="1" ref="BA855" ca="1">INDEX($J$3:$J$10001,MATCH(AZ855,$J$3:$J$10004,0)-1)</f>
        <v>1900</v>
      </c>
      <c r="BB855">
        <f t="shared" ca="1" si="216"/>
        <v>300</v>
      </c>
      <c r="BC855">
        <f t="shared" ca="1" si="216"/>
        <v>316</v>
      </c>
      <c r="BD855">
        <f t="shared" ca="1" si="215"/>
        <v>-16</v>
      </c>
      <c r="BE855">
        <f t="shared" ca="1" si="223"/>
        <v>304.61650784</v>
      </c>
      <c r="BF855">
        <f t="shared" ca="1" si="226"/>
        <v>304.09628698806512</v>
      </c>
      <c r="BG855">
        <f t="shared" ca="1" si="224"/>
        <v>311.90371301193488</v>
      </c>
      <c r="BH855" cm="1">
        <f t="array" aca="1" ref="BH855" ca="1">_xlfn.LET(_xlpm.rozsah, $J$3:$J$10001,_xlpm.podminka, (_xlpm.rozsah&gt;E855)*(ISNUMBER(_xlpm.rozsah)),_xlpm.indexy, IF(_xlpm.podminka, ROW(_xlpm.rozsah)-MIN(ROW(_xlpm.rozsah))+1),_xlpm.prvni, MIN(_xlpm.indexy),_xlpm.finalni, IF(_xlpm.prvni=1, 2, _xlpm.prvni),INDEX(_xlpm.rozsah, _xlpm.finalni))</f>
        <v>2000</v>
      </c>
      <c r="BI855" cm="1">
        <f t="array" aca="1" ref="BI855" ca="1">INDEX($J$3:$J$10001,MATCH(BH855,$J$3:$J$10004,0)-1)</f>
        <v>1900</v>
      </c>
      <c r="BJ855">
        <f t="shared" ca="1" si="217"/>
        <v>300</v>
      </c>
      <c r="BK855">
        <f t="shared" ca="1" si="217"/>
        <v>316</v>
      </c>
      <c r="BL855">
        <f t="shared" ca="1" si="227"/>
        <v>-16</v>
      </c>
      <c r="BM855">
        <f t="shared" ca="1" si="225"/>
        <v>304.09628698806512</v>
      </c>
    </row>
    <row r="856" spans="1:65" x14ac:dyDescent="0.25">
      <c r="A856" s="64">
        <v>853</v>
      </c>
      <c r="B856" s="64">
        <v>83</v>
      </c>
      <c r="C856" s="64">
        <v>7</v>
      </c>
      <c r="D856" s="18">
        <v>853</v>
      </c>
      <c r="E856" s="21">
        <f t="shared" ca="1" si="218"/>
        <v>1974.398206324593</v>
      </c>
      <c r="F856" s="22">
        <f t="shared" ca="1" si="219"/>
        <v>21.28674008916456</v>
      </c>
      <c r="G856" s="23">
        <v>853</v>
      </c>
      <c r="H856" s="24">
        <f t="shared" ca="1" si="220"/>
        <v>1971.1468259999999</v>
      </c>
      <c r="I856" s="25">
        <f t="shared" ca="1" si="221"/>
        <v>21.323155548799999</v>
      </c>
      <c r="J856" s="155"/>
      <c r="K856" s="155"/>
      <c r="AX856">
        <f t="shared" ca="1" si="214"/>
        <v>304.61650784</v>
      </c>
      <c r="AY856">
        <f t="shared" ca="1" si="222"/>
        <v>311.38349216</v>
      </c>
      <c r="AZ856" cm="1">
        <f t="array" aca="1" ref="AZ856" ca="1">_xlfn.LET(_xlpm.rozsah, $J$3:$J$10001,_xlpm.podminka, (_xlpm.rozsah&gt;H856)*(ISNUMBER(_xlpm.rozsah)),_xlpm.indexy, IF(_xlpm.podminka, ROW(_xlpm.rozsah)-MIN(ROW(_xlpm.rozsah))+1),_xlpm.prvni, MIN(_xlpm.indexy),_xlpm.finalni, IF(_xlpm.prvni=1, 2, _xlpm.prvni),INDEX(_xlpm.rozsah, _xlpm.finalni))</f>
        <v>2000</v>
      </c>
      <c r="BA856" cm="1">
        <f t="array" aca="1" ref="BA856" ca="1">INDEX($J$3:$J$10001,MATCH(AZ856,$J$3:$J$10004,0)-1)</f>
        <v>1900</v>
      </c>
      <c r="BB856">
        <f t="shared" ca="1" si="216"/>
        <v>300</v>
      </c>
      <c r="BC856">
        <f t="shared" ca="1" si="216"/>
        <v>316</v>
      </c>
      <c r="BD856">
        <f t="shared" ca="1" si="215"/>
        <v>-16</v>
      </c>
      <c r="BE856">
        <f t="shared" ca="1" si="223"/>
        <v>304.61650784</v>
      </c>
      <c r="BF856">
        <f t="shared" ca="1" si="226"/>
        <v>304.09628698806512</v>
      </c>
      <c r="BG856">
        <f t="shared" ca="1" si="224"/>
        <v>311.90371301193488</v>
      </c>
      <c r="BH856" cm="1">
        <f t="array" aca="1" ref="BH856" ca="1">_xlfn.LET(_xlpm.rozsah, $J$3:$J$10001,_xlpm.podminka, (_xlpm.rozsah&gt;E856)*(ISNUMBER(_xlpm.rozsah)),_xlpm.indexy, IF(_xlpm.podminka, ROW(_xlpm.rozsah)-MIN(ROW(_xlpm.rozsah))+1),_xlpm.prvni, MIN(_xlpm.indexy),_xlpm.finalni, IF(_xlpm.prvni=1, 2, _xlpm.prvni),INDEX(_xlpm.rozsah, _xlpm.finalni))</f>
        <v>2000</v>
      </c>
      <c r="BI856" cm="1">
        <f t="array" aca="1" ref="BI856" ca="1">INDEX($J$3:$J$10001,MATCH(BH856,$J$3:$J$10004,0)-1)</f>
        <v>1900</v>
      </c>
      <c r="BJ856">
        <f t="shared" ca="1" si="217"/>
        <v>300</v>
      </c>
      <c r="BK856">
        <f t="shared" ca="1" si="217"/>
        <v>316</v>
      </c>
      <c r="BL856">
        <f t="shared" ca="1" si="227"/>
        <v>-16</v>
      </c>
      <c r="BM856">
        <f t="shared" ca="1" si="225"/>
        <v>304.09628698806512</v>
      </c>
    </row>
    <row r="857" spans="1:65" x14ac:dyDescent="0.25">
      <c r="A857" s="64">
        <v>854</v>
      </c>
      <c r="B857" s="64">
        <v>83</v>
      </c>
      <c r="C857" s="64">
        <v>6</v>
      </c>
      <c r="D857" s="18">
        <v>854</v>
      </c>
      <c r="E857" s="21">
        <f t="shared" ca="1" si="218"/>
        <v>1974.398206324593</v>
      </c>
      <c r="F857" s="22">
        <f t="shared" ca="1" si="219"/>
        <v>18.245777219283909</v>
      </c>
      <c r="G857" s="28">
        <v>854</v>
      </c>
      <c r="H857" s="24">
        <f t="shared" ca="1" si="220"/>
        <v>1971.1468259999999</v>
      </c>
      <c r="I857" s="25">
        <f t="shared" ca="1" si="221"/>
        <v>18.276990470400001</v>
      </c>
      <c r="J857" s="155"/>
      <c r="K857" s="155"/>
      <c r="AX857">
        <f t="shared" ca="1" si="214"/>
        <v>304.61650784</v>
      </c>
      <c r="AY857">
        <f t="shared" ca="1" si="222"/>
        <v>311.38349216</v>
      </c>
      <c r="AZ857" cm="1">
        <f t="array" aca="1" ref="AZ857" ca="1">_xlfn.LET(_xlpm.rozsah, $J$3:$J$10001,_xlpm.podminka, (_xlpm.rozsah&gt;H857)*(ISNUMBER(_xlpm.rozsah)),_xlpm.indexy, IF(_xlpm.podminka, ROW(_xlpm.rozsah)-MIN(ROW(_xlpm.rozsah))+1),_xlpm.prvni, MIN(_xlpm.indexy),_xlpm.finalni, IF(_xlpm.prvni=1, 2, _xlpm.prvni),INDEX(_xlpm.rozsah, _xlpm.finalni))</f>
        <v>2000</v>
      </c>
      <c r="BA857" cm="1">
        <f t="array" aca="1" ref="BA857" ca="1">INDEX($J$3:$J$10001,MATCH(AZ857,$J$3:$J$10004,0)-1)</f>
        <v>1900</v>
      </c>
      <c r="BB857">
        <f t="shared" ca="1" si="216"/>
        <v>300</v>
      </c>
      <c r="BC857">
        <f t="shared" ca="1" si="216"/>
        <v>316</v>
      </c>
      <c r="BD857">
        <f t="shared" ca="1" si="215"/>
        <v>-16</v>
      </c>
      <c r="BE857">
        <f t="shared" ca="1" si="223"/>
        <v>304.61650784</v>
      </c>
      <c r="BF857">
        <f t="shared" ca="1" si="226"/>
        <v>304.09628698806512</v>
      </c>
      <c r="BG857">
        <f t="shared" ca="1" si="224"/>
        <v>311.90371301193488</v>
      </c>
      <c r="BH857" cm="1">
        <f t="array" aca="1" ref="BH857" ca="1">_xlfn.LET(_xlpm.rozsah, $J$3:$J$10001,_xlpm.podminka, (_xlpm.rozsah&gt;E857)*(ISNUMBER(_xlpm.rozsah)),_xlpm.indexy, IF(_xlpm.podminka, ROW(_xlpm.rozsah)-MIN(ROW(_xlpm.rozsah))+1),_xlpm.prvni, MIN(_xlpm.indexy),_xlpm.finalni, IF(_xlpm.prvni=1, 2, _xlpm.prvni),INDEX(_xlpm.rozsah, _xlpm.finalni))</f>
        <v>2000</v>
      </c>
      <c r="BI857" cm="1">
        <f t="array" aca="1" ref="BI857" ca="1">INDEX($J$3:$J$10001,MATCH(BH857,$J$3:$J$10004,0)-1)</f>
        <v>1900</v>
      </c>
      <c r="BJ857">
        <f t="shared" ca="1" si="217"/>
        <v>300</v>
      </c>
      <c r="BK857">
        <f t="shared" ca="1" si="217"/>
        <v>316</v>
      </c>
      <c r="BL857">
        <f t="shared" ca="1" si="227"/>
        <v>-16</v>
      </c>
      <c r="BM857">
        <f t="shared" ca="1" si="225"/>
        <v>304.09628698806512</v>
      </c>
    </row>
    <row r="858" spans="1:65" x14ac:dyDescent="0.25">
      <c r="A858" s="64">
        <v>855</v>
      </c>
      <c r="B858" s="64">
        <v>83</v>
      </c>
      <c r="C858" s="64">
        <v>6</v>
      </c>
      <c r="D858" s="18">
        <v>855</v>
      </c>
      <c r="E858" s="21">
        <f t="shared" ca="1" si="218"/>
        <v>1974.398206324593</v>
      </c>
      <c r="F858" s="22">
        <f t="shared" ca="1" si="219"/>
        <v>18.245777219283909</v>
      </c>
      <c r="G858" s="23">
        <v>855</v>
      </c>
      <c r="H858" s="24">
        <f t="shared" ca="1" si="220"/>
        <v>1971.1468259999999</v>
      </c>
      <c r="I858" s="25">
        <f t="shared" ca="1" si="221"/>
        <v>18.276990470400001</v>
      </c>
      <c r="J858" s="155"/>
      <c r="K858" s="155"/>
      <c r="AX858">
        <f t="shared" ca="1" si="214"/>
        <v>304.61650784</v>
      </c>
      <c r="AY858">
        <f t="shared" ca="1" si="222"/>
        <v>311.38349216</v>
      </c>
      <c r="AZ858" cm="1">
        <f t="array" aca="1" ref="AZ858" ca="1">_xlfn.LET(_xlpm.rozsah, $J$3:$J$10001,_xlpm.podminka, (_xlpm.rozsah&gt;H858)*(ISNUMBER(_xlpm.rozsah)),_xlpm.indexy, IF(_xlpm.podminka, ROW(_xlpm.rozsah)-MIN(ROW(_xlpm.rozsah))+1),_xlpm.prvni, MIN(_xlpm.indexy),_xlpm.finalni, IF(_xlpm.prvni=1, 2, _xlpm.prvni),INDEX(_xlpm.rozsah, _xlpm.finalni))</f>
        <v>2000</v>
      </c>
      <c r="BA858" cm="1">
        <f t="array" aca="1" ref="BA858" ca="1">INDEX($J$3:$J$10001,MATCH(AZ858,$J$3:$J$10004,0)-1)</f>
        <v>1900</v>
      </c>
      <c r="BB858">
        <f t="shared" ca="1" si="216"/>
        <v>300</v>
      </c>
      <c r="BC858">
        <f t="shared" ca="1" si="216"/>
        <v>316</v>
      </c>
      <c r="BD858">
        <f t="shared" ca="1" si="215"/>
        <v>-16</v>
      </c>
      <c r="BE858">
        <f t="shared" ca="1" si="223"/>
        <v>304.61650784</v>
      </c>
      <c r="BF858">
        <f t="shared" ca="1" si="226"/>
        <v>304.09628698806512</v>
      </c>
      <c r="BG858">
        <f t="shared" ca="1" si="224"/>
        <v>311.90371301193488</v>
      </c>
      <c r="BH858" cm="1">
        <f t="array" aca="1" ref="BH858" ca="1">_xlfn.LET(_xlpm.rozsah, $J$3:$J$10001,_xlpm.podminka, (_xlpm.rozsah&gt;E858)*(ISNUMBER(_xlpm.rozsah)),_xlpm.indexy, IF(_xlpm.podminka, ROW(_xlpm.rozsah)-MIN(ROW(_xlpm.rozsah))+1),_xlpm.prvni, MIN(_xlpm.indexy),_xlpm.finalni, IF(_xlpm.prvni=1, 2, _xlpm.prvni),INDEX(_xlpm.rozsah, _xlpm.finalni))</f>
        <v>2000</v>
      </c>
      <c r="BI858" cm="1">
        <f t="array" aca="1" ref="BI858" ca="1">INDEX($J$3:$J$10001,MATCH(BH858,$J$3:$J$10004,0)-1)</f>
        <v>1900</v>
      </c>
      <c r="BJ858">
        <f t="shared" ca="1" si="217"/>
        <v>300</v>
      </c>
      <c r="BK858">
        <f t="shared" ca="1" si="217"/>
        <v>316</v>
      </c>
      <c r="BL858">
        <f t="shared" ca="1" si="227"/>
        <v>-16</v>
      </c>
      <c r="BM858">
        <f t="shared" ca="1" si="225"/>
        <v>304.09628698806512</v>
      </c>
    </row>
    <row r="859" spans="1:65" x14ac:dyDescent="0.25">
      <c r="A859" s="64">
        <v>856</v>
      </c>
      <c r="B859" s="64">
        <v>83</v>
      </c>
      <c r="C859" s="64">
        <v>6</v>
      </c>
      <c r="D859" s="18">
        <v>856</v>
      </c>
      <c r="E859" s="21">
        <f t="shared" ca="1" si="218"/>
        <v>1974.398206324593</v>
      </c>
      <c r="F859" s="22">
        <f t="shared" ca="1" si="219"/>
        <v>18.245777219283909</v>
      </c>
      <c r="G859" s="28">
        <v>856</v>
      </c>
      <c r="H859" s="24">
        <f t="shared" ca="1" si="220"/>
        <v>1971.1468259999999</v>
      </c>
      <c r="I859" s="25">
        <f t="shared" ca="1" si="221"/>
        <v>18.276990470400001</v>
      </c>
      <c r="J859" s="155"/>
      <c r="K859" s="155"/>
      <c r="AX859">
        <f t="shared" ca="1" si="214"/>
        <v>304.61650784</v>
      </c>
      <c r="AY859">
        <f t="shared" ca="1" si="222"/>
        <v>311.38349216</v>
      </c>
      <c r="AZ859" cm="1">
        <f t="array" aca="1" ref="AZ859" ca="1">_xlfn.LET(_xlpm.rozsah, $J$3:$J$10001,_xlpm.podminka, (_xlpm.rozsah&gt;H859)*(ISNUMBER(_xlpm.rozsah)),_xlpm.indexy, IF(_xlpm.podminka, ROW(_xlpm.rozsah)-MIN(ROW(_xlpm.rozsah))+1),_xlpm.prvni, MIN(_xlpm.indexy),_xlpm.finalni, IF(_xlpm.prvni=1, 2, _xlpm.prvni),INDEX(_xlpm.rozsah, _xlpm.finalni))</f>
        <v>2000</v>
      </c>
      <c r="BA859" cm="1">
        <f t="array" aca="1" ref="BA859" ca="1">INDEX($J$3:$J$10001,MATCH(AZ859,$J$3:$J$10004,0)-1)</f>
        <v>1900</v>
      </c>
      <c r="BB859">
        <f t="shared" ca="1" si="216"/>
        <v>300</v>
      </c>
      <c r="BC859">
        <f t="shared" ca="1" si="216"/>
        <v>316</v>
      </c>
      <c r="BD859">
        <f t="shared" ca="1" si="215"/>
        <v>-16</v>
      </c>
      <c r="BE859">
        <f t="shared" ca="1" si="223"/>
        <v>304.61650784</v>
      </c>
      <c r="BF859">
        <f t="shared" ca="1" si="226"/>
        <v>304.09628698806512</v>
      </c>
      <c r="BG859">
        <f t="shared" ca="1" si="224"/>
        <v>311.90371301193488</v>
      </c>
      <c r="BH859" cm="1">
        <f t="array" aca="1" ref="BH859" ca="1">_xlfn.LET(_xlpm.rozsah, $J$3:$J$10001,_xlpm.podminka, (_xlpm.rozsah&gt;E859)*(ISNUMBER(_xlpm.rozsah)),_xlpm.indexy, IF(_xlpm.podminka, ROW(_xlpm.rozsah)-MIN(ROW(_xlpm.rozsah))+1),_xlpm.prvni, MIN(_xlpm.indexy),_xlpm.finalni, IF(_xlpm.prvni=1, 2, _xlpm.prvni),INDEX(_xlpm.rozsah, _xlpm.finalni))</f>
        <v>2000</v>
      </c>
      <c r="BI859" cm="1">
        <f t="array" aca="1" ref="BI859" ca="1">INDEX($J$3:$J$10001,MATCH(BH859,$J$3:$J$10004,0)-1)</f>
        <v>1900</v>
      </c>
      <c r="BJ859">
        <f t="shared" ca="1" si="217"/>
        <v>300</v>
      </c>
      <c r="BK859">
        <f t="shared" ca="1" si="217"/>
        <v>316</v>
      </c>
      <c r="BL859">
        <f t="shared" ca="1" si="227"/>
        <v>-16</v>
      </c>
      <c r="BM859">
        <f t="shared" ca="1" si="225"/>
        <v>304.09628698806512</v>
      </c>
    </row>
    <row r="860" spans="1:65" x14ac:dyDescent="0.25">
      <c r="A860" s="64">
        <v>857</v>
      </c>
      <c r="B860" s="64">
        <v>83</v>
      </c>
      <c r="C860" s="64">
        <v>6</v>
      </c>
      <c r="D860" s="18">
        <v>857</v>
      </c>
      <c r="E860" s="21">
        <f t="shared" ca="1" si="218"/>
        <v>1974.398206324593</v>
      </c>
      <c r="F860" s="22">
        <f t="shared" ca="1" si="219"/>
        <v>18.245777219283909</v>
      </c>
      <c r="G860" s="23">
        <v>857</v>
      </c>
      <c r="H860" s="24">
        <f t="shared" ca="1" si="220"/>
        <v>1971.1468259999999</v>
      </c>
      <c r="I860" s="25">
        <f t="shared" ca="1" si="221"/>
        <v>18.276990470400001</v>
      </c>
      <c r="J860" s="155"/>
      <c r="K860" s="155"/>
      <c r="AX860">
        <f t="shared" ref="AX860:AX923" ca="1" si="228">IF(BD860&lt;0, BE860, AY860)</f>
        <v>304.61650784</v>
      </c>
      <c r="AY860">
        <f t="shared" ca="1" si="222"/>
        <v>311.38349216</v>
      </c>
      <c r="AZ860" cm="1">
        <f t="array" aca="1" ref="AZ860" ca="1">_xlfn.LET(_xlpm.rozsah, $J$3:$J$10001,_xlpm.podminka, (_xlpm.rozsah&gt;H860)*(ISNUMBER(_xlpm.rozsah)),_xlpm.indexy, IF(_xlpm.podminka, ROW(_xlpm.rozsah)-MIN(ROW(_xlpm.rozsah))+1),_xlpm.prvni, MIN(_xlpm.indexy),_xlpm.finalni, IF(_xlpm.prvni=1, 2, _xlpm.prvni),INDEX(_xlpm.rozsah, _xlpm.finalni))</f>
        <v>2000</v>
      </c>
      <c r="BA860" cm="1">
        <f t="array" aca="1" ref="BA860" ca="1">INDEX($J$3:$J$10001,MATCH(AZ860,$J$3:$J$10004,0)-1)</f>
        <v>1900</v>
      </c>
      <c r="BB860">
        <f t="shared" ca="1" si="216"/>
        <v>300</v>
      </c>
      <c r="BC860">
        <f t="shared" ca="1" si="216"/>
        <v>316</v>
      </c>
      <c r="BD860">
        <f t="shared" ref="BD860:BD923" ca="1" si="229">BB860-BC860</f>
        <v>-16</v>
      </c>
      <c r="BE860">
        <f t="shared" ca="1" si="223"/>
        <v>304.61650784</v>
      </c>
      <c r="BF860">
        <f t="shared" ca="1" si="226"/>
        <v>304.09628698806512</v>
      </c>
      <c r="BG860">
        <f t="shared" ca="1" si="224"/>
        <v>311.90371301193488</v>
      </c>
      <c r="BH860" cm="1">
        <f t="array" aca="1" ref="BH860" ca="1">_xlfn.LET(_xlpm.rozsah, $J$3:$J$10001,_xlpm.podminka, (_xlpm.rozsah&gt;E860)*(ISNUMBER(_xlpm.rozsah)),_xlpm.indexy, IF(_xlpm.podminka, ROW(_xlpm.rozsah)-MIN(ROW(_xlpm.rozsah))+1),_xlpm.prvni, MIN(_xlpm.indexy),_xlpm.finalni, IF(_xlpm.prvni=1, 2, _xlpm.prvni),INDEX(_xlpm.rozsah, _xlpm.finalni))</f>
        <v>2000</v>
      </c>
      <c r="BI860" cm="1">
        <f t="array" aca="1" ref="BI860" ca="1">INDEX($J$3:$J$10001,MATCH(BH860,$J$3:$J$10004,0)-1)</f>
        <v>1900</v>
      </c>
      <c r="BJ860">
        <f t="shared" ca="1" si="217"/>
        <v>300</v>
      </c>
      <c r="BK860">
        <f t="shared" ca="1" si="217"/>
        <v>316</v>
      </c>
      <c r="BL860">
        <f t="shared" ca="1" si="227"/>
        <v>-16</v>
      </c>
      <c r="BM860">
        <f t="shared" ca="1" si="225"/>
        <v>304.09628698806512</v>
      </c>
    </row>
    <row r="861" spans="1:65" x14ac:dyDescent="0.25">
      <c r="A861" s="64">
        <v>858</v>
      </c>
      <c r="B861" s="64">
        <v>83</v>
      </c>
      <c r="C861" s="64">
        <v>6</v>
      </c>
      <c r="D861" s="18">
        <v>858</v>
      </c>
      <c r="E861" s="21">
        <f t="shared" ca="1" si="218"/>
        <v>1974.398206324593</v>
      </c>
      <c r="F861" s="22">
        <f t="shared" ca="1" si="219"/>
        <v>18.245777219283909</v>
      </c>
      <c r="G861" s="28">
        <v>858</v>
      </c>
      <c r="H861" s="24">
        <f t="shared" ca="1" si="220"/>
        <v>1971.1468259999999</v>
      </c>
      <c r="I861" s="25">
        <f t="shared" ca="1" si="221"/>
        <v>18.276990470400001</v>
      </c>
      <c r="J861" s="155"/>
      <c r="K861" s="155"/>
      <c r="AX861">
        <f t="shared" ca="1" si="228"/>
        <v>304.61650784</v>
      </c>
      <c r="AY861">
        <f t="shared" ca="1" si="222"/>
        <v>311.38349216</v>
      </c>
      <c r="AZ861" cm="1">
        <f t="array" aca="1" ref="AZ861" ca="1">_xlfn.LET(_xlpm.rozsah, $J$3:$J$10001,_xlpm.podminka, (_xlpm.rozsah&gt;H861)*(ISNUMBER(_xlpm.rozsah)),_xlpm.indexy, IF(_xlpm.podminka, ROW(_xlpm.rozsah)-MIN(ROW(_xlpm.rozsah))+1),_xlpm.prvni, MIN(_xlpm.indexy),_xlpm.finalni, IF(_xlpm.prvni=1, 2, _xlpm.prvni),INDEX(_xlpm.rozsah, _xlpm.finalni))</f>
        <v>2000</v>
      </c>
      <c r="BA861" cm="1">
        <f t="array" aca="1" ref="BA861" ca="1">INDEX($J$3:$J$10001,MATCH(AZ861,$J$3:$J$10004,0)-1)</f>
        <v>1900</v>
      </c>
      <c r="BB861">
        <f t="shared" ca="1" si="216"/>
        <v>300</v>
      </c>
      <c r="BC861">
        <f t="shared" ca="1" si="216"/>
        <v>316</v>
      </c>
      <c r="BD861">
        <f t="shared" ca="1" si="229"/>
        <v>-16</v>
      </c>
      <c r="BE861">
        <f t="shared" ca="1" si="223"/>
        <v>304.61650784</v>
      </c>
      <c r="BF861">
        <f t="shared" ca="1" si="226"/>
        <v>304.09628698806512</v>
      </c>
      <c r="BG861">
        <f t="shared" ca="1" si="224"/>
        <v>311.90371301193488</v>
      </c>
      <c r="BH861" cm="1">
        <f t="array" aca="1" ref="BH861" ca="1">_xlfn.LET(_xlpm.rozsah, $J$3:$J$10001,_xlpm.podminka, (_xlpm.rozsah&gt;E861)*(ISNUMBER(_xlpm.rozsah)),_xlpm.indexy, IF(_xlpm.podminka, ROW(_xlpm.rozsah)-MIN(ROW(_xlpm.rozsah))+1),_xlpm.prvni, MIN(_xlpm.indexy),_xlpm.finalni, IF(_xlpm.prvni=1, 2, _xlpm.prvni),INDEX(_xlpm.rozsah, _xlpm.finalni))</f>
        <v>2000</v>
      </c>
      <c r="BI861" cm="1">
        <f t="array" aca="1" ref="BI861" ca="1">INDEX($J$3:$J$10001,MATCH(BH861,$J$3:$J$10004,0)-1)</f>
        <v>1900</v>
      </c>
      <c r="BJ861">
        <f t="shared" ca="1" si="217"/>
        <v>300</v>
      </c>
      <c r="BK861">
        <f t="shared" ca="1" si="217"/>
        <v>316</v>
      </c>
      <c r="BL861">
        <f t="shared" ca="1" si="227"/>
        <v>-16</v>
      </c>
      <c r="BM861">
        <f t="shared" ca="1" si="225"/>
        <v>304.09628698806512</v>
      </c>
    </row>
    <row r="862" spans="1:65" x14ac:dyDescent="0.25">
      <c r="A862" s="64">
        <v>859</v>
      </c>
      <c r="B862" s="64">
        <v>76</v>
      </c>
      <c r="C862" s="64">
        <v>5</v>
      </c>
      <c r="D862" s="18">
        <v>859</v>
      </c>
      <c r="E862" s="21">
        <f t="shared" ca="1" si="218"/>
        <v>1866.9188395261335</v>
      </c>
      <c r="F862" s="22">
        <f t="shared" ca="1" si="219"/>
        <v>16.081189864027866</v>
      </c>
      <c r="G862" s="23">
        <v>859</v>
      </c>
      <c r="H862" s="24">
        <f t="shared" ca="1" si="220"/>
        <v>1863.9416719999999</v>
      </c>
      <c r="I862" s="25">
        <f t="shared" ca="1" si="221"/>
        <v>16.106495788000004</v>
      </c>
      <c r="J862" s="155"/>
      <c r="K862" s="155"/>
      <c r="AX862">
        <f t="shared" ca="1" si="228"/>
        <v>322.12991576000002</v>
      </c>
      <c r="AY862">
        <f t="shared" ca="1" si="222"/>
        <v>326.87008423999998</v>
      </c>
      <c r="AZ862" cm="1">
        <f t="array" aca="1" ref="AZ862" ca="1">_xlfn.LET(_xlpm.rozsah, $J$3:$J$10001,_xlpm.podminka, (_xlpm.rozsah&gt;H862)*(ISNUMBER(_xlpm.rozsah)),_xlpm.indexy, IF(_xlpm.podminka, ROW(_xlpm.rozsah)-MIN(ROW(_xlpm.rozsah))+1),_xlpm.prvni, MIN(_xlpm.indexy),_xlpm.finalni, IF(_xlpm.prvni=1, 2, _xlpm.prvni),INDEX(_xlpm.rozsah, _xlpm.finalni))</f>
        <v>1900</v>
      </c>
      <c r="BA862" cm="1">
        <f t="array" aca="1" ref="BA862" ca="1">INDEX($J$3:$J$10001,MATCH(AZ862,$J$3:$J$10004,0)-1)</f>
        <v>1800</v>
      </c>
      <c r="BB862">
        <f t="shared" ca="1" si="216"/>
        <v>316</v>
      </c>
      <c r="BC862">
        <f t="shared" ca="1" si="216"/>
        <v>333</v>
      </c>
      <c r="BD862">
        <f t="shared" ca="1" si="229"/>
        <v>-17</v>
      </c>
      <c r="BE862">
        <f t="shared" ca="1" si="223"/>
        <v>322.12991576000002</v>
      </c>
      <c r="BF862">
        <f t="shared" ca="1" si="226"/>
        <v>321.62379728055731</v>
      </c>
      <c r="BG862">
        <f t="shared" ca="1" si="224"/>
        <v>327.37620271944269</v>
      </c>
      <c r="BH862" cm="1">
        <f t="array" aca="1" ref="BH862" ca="1">_xlfn.LET(_xlpm.rozsah, $J$3:$J$10001,_xlpm.podminka, (_xlpm.rozsah&gt;E862)*(ISNUMBER(_xlpm.rozsah)),_xlpm.indexy, IF(_xlpm.podminka, ROW(_xlpm.rozsah)-MIN(ROW(_xlpm.rozsah))+1),_xlpm.prvni, MIN(_xlpm.indexy),_xlpm.finalni, IF(_xlpm.prvni=1, 2, _xlpm.prvni),INDEX(_xlpm.rozsah, _xlpm.finalni))</f>
        <v>1900</v>
      </c>
      <c r="BI862" cm="1">
        <f t="array" aca="1" ref="BI862" ca="1">INDEX($J$3:$J$10001,MATCH(BH862,$J$3:$J$10004,0)-1)</f>
        <v>1800</v>
      </c>
      <c r="BJ862">
        <f t="shared" ca="1" si="217"/>
        <v>316</v>
      </c>
      <c r="BK862">
        <f t="shared" ca="1" si="217"/>
        <v>333</v>
      </c>
      <c r="BL862">
        <f t="shared" ca="1" si="227"/>
        <v>-17</v>
      </c>
      <c r="BM862">
        <f t="shared" ca="1" si="225"/>
        <v>321.62379728055731</v>
      </c>
    </row>
    <row r="863" spans="1:65" x14ac:dyDescent="0.25">
      <c r="A863" s="64">
        <v>860</v>
      </c>
      <c r="B863" s="64">
        <v>49</v>
      </c>
      <c r="C863" s="64">
        <v>8</v>
      </c>
      <c r="D863" s="18">
        <v>860</v>
      </c>
      <c r="E863" s="21">
        <f t="shared" ca="1" si="218"/>
        <v>1452.3555675892176</v>
      </c>
      <c r="F863" s="22">
        <f t="shared" ca="1" si="219"/>
        <v>28.8</v>
      </c>
      <c r="G863" s="28">
        <v>860</v>
      </c>
      <c r="H863" s="24">
        <f t="shared" ca="1" si="220"/>
        <v>1450.436078</v>
      </c>
      <c r="I863" s="25">
        <f t="shared" ca="1" si="221"/>
        <v>28.8</v>
      </c>
      <c r="J863" s="155"/>
      <c r="K863" s="155"/>
      <c r="AX863">
        <f t="shared" ca="1" si="228"/>
        <v>360</v>
      </c>
      <c r="AY863">
        <f t="shared" ca="1" si="222"/>
        <v>360</v>
      </c>
      <c r="AZ863" cm="1">
        <f t="array" aca="1" ref="AZ863" ca="1">_xlfn.LET(_xlpm.rozsah, $J$3:$J$10001,_xlpm.podminka, (_xlpm.rozsah&gt;H863)*(ISNUMBER(_xlpm.rozsah)),_xlpm.indexy, IF(_xlpm.podminka, ROW(_xlpm.rozsah)-MIN(ROW(_xlpm.rozsah))+1),_xlpm.prvni, MIN(_xlpm.indexy),_xlpm.finalni, IF(_xlpm.prvni=1, 2, _xlpm.prvni),INDEX(_xlpm.rozsah, _xlpm.finalni))</f>
        <v>1500</v>
      </c>
      <c r="BA863" cm="1">
        <f t="array" aca="1" ref="BA863" ca="1">INDEX($J$3:$J$10001,MATCH(AZ863,$J$3:$J$10004,0)-1)</f>
        <v>1400</v>
      </c>
      <c r="BB863">
        <f t="shared" ca="1" si="216"/>
        <v>360</v>
      </c>
      <c r="BC863">
        <f t="shared" ca="1" si="216"/>
        <v>360</v>
      </c>
      <c r="BD863">
        <f t="shared" ca="1" si="229"/>
        <v>0</v>
      </c>
      <c r="BE863">
        <f t="shared" ca="1" si="223"/>
        <v>360</v>
      </c>
      <c r="BF863">
        <f t="shared" ca="1" si="226"/>
        <v>360</v>
      </c>
      <c r="BG863">
        <f t="shared" ca="1" si="224"/>
        <v>360</v>
      </c>
      <c r="BH863" cm="1">
        <f t="array" aca="1" ref="BH863" ca="1">_xlfn.LET(_xlpm.rozsah, $J$3:$J$10001,_xlpm.podminka, (_xlpm.rozsah&gt;E863)*(ISNUMBER(_xlpm.rozsah)),_xlpm.indexy, IF(_xlpm.podminka, ROW(_xlpm.rozsah)-MIN(ROW(_xlpm.rozsah))+1),_xlpm.prvni, MIN(_xlpm.indexy),_xlpm.finalni, IF(_xlpm.prvni=1, 2, _xlpm.prvni),INDEX(_xlpm.rozsah, _xlpm.finalni))</f>
        <v>1500</v>
      </c>
      <c r="BI863" cm="1">
        <f t="array" aca="1" ref="BI863" ca="1">INDEX($J$3:$J$10001,MATCH(BH863,$J$3:$J$10004,0)-1)</f>
        <v>1400</v>
      </c>
      <c r="BJ863">
        <f t="shared" ca="1" si="217"/>
        <v>360</v>
      </c>
      <c r="BK863">
        <f t="shared" ca="1" si="217"/>
        <v>360</v>
      </c>
      <c r="BL863">
        <f t="shared" ca="1" si="227"/>
        <v>0</v>
      </c>
      <c r="BM863">
        <f t="shared" ca="1" si="225"/>
        <v>360</v>
      </c>
    </row>
    <row r="864" spans="1:65" x14ac:dyDescent="0.25">
      <c r="A864" s="64">
        <v>861</v>
      </c>
      <c r="B864" s="64">
        <v>51</v>
      </c>
      <c r="C864" s="64">
        <v>7</v>
      </c>
      <c r="D864" s="18">
        <v>861</v>
      </c>
      <c r="E864" s="21">
        <f t="shared" ca="1" si="218"/>
        <v>1483.0639581030632</v>
      </c>
      <c r="F864" s="22">
        <f t="shared" ca="1" si="219"/>
        <v>25.2</v>
      </c>
      <c r="G864" s="23">
        <v>861</v>
      </c>
      <c r="H864" s="24">
        <f t="shared" ca="1" si="220"/>
        <v>1481.066122</v>
      </c>
      <c r="I864" s="25">
        <f t="shared" ca="1" si="221"/>
        <v>25.2</v>
      </c>
      <c r="J864" s="155"/>
      <c r="K864" s="155"/>
      <c r="AX864">
        <f t="shared" ca="1" si="228"/>
        <v>360</v>
      </c>
      <c r="AY864">
        <f t="shared" ca="1" si="222"/>
        <v>360</v>
      </c>
      <c r="AZ864" cm="1">
        <f t="array" aca="1" ref="AZ864" ca="1">_xlfn.LET(_xlpm.rozsah, $J$3:$J$10001,_xlpm.podminka, (_xlpm.rozsah&gt;H864)*(ISNUMBER(_xlpm.rozsah)),_xlpm.indexy, IF(_xlpm.podminka, ROW(_xlpm.rozsah)-MIN(ROW(_xlpm.rozsah))+1),_xlpm.prvni, MIN(_xlpm.indexy),_xlpm.finalni, IF(_xlpm.prvni=1, 2, _xlpm.prvni),INDEX(_xlpm.rozsah, _xlpm.finalni))</f>
        <v>1500</v>
      </c>
      <c r="BA864" cm="1">
        <f t="array" aca="1" ref="BA864" ca="1">INDEX($J$3:$J$10001,MATCH(AZ864,$J$3:$J$10004,0)-1)</f>
        <v>1400</v>
      </c>
      <c r="BB864">
        <f t="shared" ca="1" si="216"/>
        <v>360</v>
      </c>
      <c r="BC864">
        <f t="shared" ca="1" si="216"/>
        <v>360</v>
      </c>
      <c r="BD864">
        <f t="shared" ca="1" si="229"/>
        <v>0</v>
      </c>
      <c r="BE864">
        <f t="shared" ca="1" si="223"/>
        <v>360</v>
      </c>
      <c r="BF864">
        <f t="shared" ca="1" si="226"/>
        <v>360</v>
      </c>
      <c r="BG864">
        <f t="shared" ca="1" si="224"/>
        <v>360</v>
      </c>
      <c r="BH864" cm="1">
        <f t="array" aca="1" ref="BH864" ca="1">_xlfn.LET(_xlpm.rozsah, $J$3:$J$10001,_xlpm.podminka, (_xlpm.rozsah&gt;E864)*(ISNUMBER(_xlpm.rozsah)),_xlpm.indexy, IF(_xlpm.podminka, ROW(_xlpm.rozsah)-MIN(ROW(_xlpm.rozsah))+1),_xlpm.prvni, MIN(_xlpm.indexy),_xlpm.finalni, IF(_xlpm.prvni=1, 2, _xlpm.prvni),INDEX(_xlpm.rozsah, _xlpm.finalni))</f>
        <v>1500</v>
      </c>
      <c r="BI864" cm="1">
        <f t="array" aca="1" ref="BI864" ca="1">INDEX($J$3:$J$10001,MATCH(BH864,$J$3:$J$10004,0)-1)</f>
        <v>1400</v>
      </c>
      <c r="BJ864">
        <f t="shared" ca="1" si="217"/>
        <v>360</v>
      </c>
      <c r="BK864">
        <f t="shared" ca="1" si="217"/>
        <v>360</v>
      </c>
      <c r="BL864">
        <f t="shared" ca="1" si="227"/>
        <v>0</v>
      </c>
      <c r="BM864">
        <f t="shared" ca="1" si="225"/>
        <v>360</v>
      </c>
    </row>
    <row r="865" spans="1:65" x14ac:dyDescent="0.25">
      <c r="A865" s="64">
        <v>862</v>
      </c>
      <c r="B865" s="64">
        <v>51</v>
      </c>
      <c r="C865" s="64">
        <v>20</v>
      </c>
      <c r="D865" s="18">
        <v>862</v>
      </c>
      <c r="E865" s="21">
        <f t="shared" ca="1" si="218"/>
        <v>1483.0639581030632</v>
      </c>
      <c r="F865" s="22">
        <f t="shared" ca="1" si="219"/>
        <v>72</v>
      </c>
      <c r="G865" s="28">
        <v>862</v>
      </c>
      <c r="H865" s="24">
        <f t="shared" ca="1" si="220"/>
        <v>1481.066122</v>
      </c>
      <c r="I865" s="25">
        <f t="shared" ca="1" si="221"/>
        <v>72</v>
      </c>
      <c r="J865" s="155"/>
      <c r="K865" s="155"/>
      <c r="AX865">
        <f t="shared" ca="1" si="228"/>
        <v>360</v>
      </c>
      <c r="AY865">
        <f t="shared" ca="1" si="222"/>
        <v>360</v>
      </c>
      <c r="AZ865" cm="1">
        <f t="array" aca="1" ref="AZ865" ca="1">_xlfn.LET(_xlpm.rozsah, $J$3:$J$10001,_xlpm.podminka, (_xlpm.rozsah&gt;H865)*(ISNUMBER(_xlpm.rozsah)),_xlpm.indexy, IF(_xlpm.podminka, ROW(_xlpm.rozsah)-MIN(ROW(_xlpm.rozsah))+1),_xlpm.prvni, MIN(_xlpm.indexy),_xlpm.finalni, IF(_xlpm.prvni=1, 2, _xlpm.prvni),INDEX(_xlpm.rozsah, _xlpm.finalni))</f>
        <v>1500</v>
      </c>
      <c r="BA865" cm="1">
        <f t="array" aca="1" ref="BA865" ca="1">INDEX($J$3:$J$10001,MATCH(AZ865,$J$3:$J$10004,0)-1)</f>
        <v>1400</v>
      </c>
      <c r="BB865">
        <f t="shared" ref="BB865:BC928" ca="1" si="230">IF(ISERROR(MATCH(AZ865,$J$1:$J$10000,0)), 0, INDEX($K$1:$K$10000, MATCH(AZ865,$J$1:$J$10000,0)))</f>
        <v>360</v>
      </c>
      <c r="BC865">
        <f t="shared" ca="1" si="230"/>
        <v>360</v>
      </c>
      <c r="BD865">
        <f t="shared" ca="1" si="229"/>
        <v>0</v>
      </c>
      <c r="BE865">
        <f t="shared" ca="1" si="223"/>
        <v>360</v>
      </c>
      <c r="BF865">
        <f t="shared" ca="1" si="226"/>
        <v>360</v>
      </c>
      <c r="BG865">
        <f t="shared" ca="1" si="224"/>
        <v>360</v>
      </c>
      <c r="BH865" cm="1">
        <f t="array" aca="1" ref="BH865" ca="1">_xlfn.LET(_xlpm.rozsah, $J$3:$J$10001,_xlpm.podminka, (_xlpm.rozsah&gt;E865)*(ISNUMBER(_xlpm.rozsah)),_xlpm.indexy, IF(_xlpm.podminka, ROW(_xlpm.rozsah)-MIN(ROW(_xlpm.rozsah))+1),_xlpm.prvni, MIN(_xlpm.indexy),_xlpm.finalni, IF(_xlpm.prvni=1, 2, _xlpm.prvni),INDEX(_xlpm.rozsah, _xlpm.finalni))</f>
        <v>1500</v>
      </c>
      <c r="BI865" cm="1">
        <f t="array" aca="1" ref="BI865" ca="1">INDEX($J$3:$J$10001,MATCH(BH865,$J$3:$J$10004,0)-1)</f>
        <v>1400</v>
      </c>
      <c r="BJ865">
        <f t="shared" ca="1" si="217"/>
        <v>360</v>
      </c>
      <c r="BK865">
        <f t="shared" ca="1" si="217"/>
        <v>360</v>
      </c>
      <c r="BL865">
        <f t="shared" ca="1" si="227"/>
        <v>0</v>
      </c>
      <c r="BM865">
        <f t="shared" ca="1" si="225"/>
        <v>360</v>
      </c>
    </row>
    <row r="866" spans="1:65" x14ac:dyDescent="0.25">
      <c r="A866" s="64">
        <v>863</v>
      </c>
      <c r="B866" s="64">
        <v>78</v>
      </c>
      <c r="C866" s="64">
        <v>52</v>
      </c>
      <c r="D866" s="18">
        <v>863</v>
      </c>
      <c r="E866" s="21">
        <f t="shared" ca="1" si="218"/>
        <v>1897.6272300399792</v>
      </c>
      <c r="F866" s="22">
        <f t="shared" ca="1" si="219"/>
        <v>164.52975286446585</v>
      </c>
      <c r="G866" s="23">
        <v>863</v>
      </c>
      <c r="H866" s="24">
        <f t="shared" ca="1" si="220"/>
        <v>1894.5717159999999</v>
      </c>
      <c r="I866" s="25">
        <f t="shared" ca="1" si="221"/>
        <v>164.79986030560002</v>
      </c>
      <c r="J866" s="155"/>
      <c r="K866" s="155"/>
      <c r="AX866">
        <f t="shared" ca="1" si="228"/>
        <v>316.92280828000003</v>
      </c>
      <c r="AY866">
        <f t="shared" ca="1" si="222"/>
        <v>332.07719171999997</v>
      </c>
      <c r="AZ866" cm="1">
        <f t="array" aca="1" ref="AZ866" ca="1">_xlfn.LET(_xlpm.rozsah, $J$3:$J$10001,_xlpm.podminka, (_xlpm.rozsah&gt;H866)*(ISNUMBER(_xlpm.rozsah)),_xlpm.indexy, IF(_xlpm.podminka, ROW(_xlpm.rozsah)-MIN(ROW(_xlpm.rozsah))+1),_xlpm.prvni, MIN(_xlpm.indexy),_xlpm.finalni, IF(_xlpm.prvni=1, 2, _xlpm.prvni),INDEX(_xlpm.rozsah, _xlpm.finalni))</f>
        <v>1900</v>
      </c>
      <c r="BA866" cm="1">
        <f t="array" aca="1" ref="BA866" ca="1">INDEX($J$3:$J$10001,MATCH(AZ866,$J$3:$J$10004,0)-1)</f>
        <v>1800</v>
      </c>
      <c r="BB866">
        <f t="shared" ca="1" si="230"/>
        <v>316</v>
      </c>
      <c r="BC866">
        <f t="shared" ca="1" si="230"/>
        <v>333</v>
      </c>
      <c r="BD866">
        <f t="shared" ca="1" si="229"/>
        <v>-17</v>
      </c>
      <c r="BE866">
        <f t="shared" ca="1" si="223"/>
        <v>316.92280828000003</v>
      </c>
      <c r="BF866">
        <f t="shared" ca="1" si="226"/>
        <v>316.40337089320354</v>
      </c>
      <c r="BG866">
        <f t="shared" ca="1" si="224"/>
        <v>332.59662910679646</v>
      </c>
      <c r="BH866" cm="1">
        <f t="array" aca="1" ref="BH866" ca="1">_xlfn.LET(_xlpm.rozsah, $J$3:$J$10001,_xlpm.podminka, (_xlpm.rozsah&gt;E866)*(ISNUMBER(_xlpm.rozsah)),_xlpm.indexy, IF(_xlpm.podminka, ROW(_xlpm.rozsah)-MIN(ROW(_xlpm.rozsah))+1),_xlpm.prvni, MIN(_xlpm.indexy),_xlpm.finalni, IF(_xlpm.prvni=1, 2, _xlpm.prvni),INDEX(_xlpm.rozsah, _xlpm.finalni))</f>
        <v>1900</v>
      </c>
      <c r="BI866" cm="1">
        <f t="array" aca="1" ref="BI866" ca="1">INDEX($J$3:$J$10001,MATCH(BH866,$J$3:$J$10004,0)-1)</f>
        <v>1800</v>
      </c>
      <c r="BJ866">
        <f t="shared" ca="1" si="217"/>
        <v>316</v>
      </c>
      <c r="BK866">
        <f t="shared" ca="1" si="217"/>
        <v>333</v>
      </c>
      <c r="BL866">
        <f t="shared" ca="1" si="227"/>
        <v>-17</v>
      </c>
      <c r="BM866">
        <f t="shared" ca="1" si="225"/>
        <v>316.40337089320354</v>
      </c>
    </row>
    <row r="867" spans="1:65" x14ac:dyDescent="0.25">
      <c r="A867" s="64">
        <v>864</v>
      </c>
      <c r="B867" s="64">
        <v>80</v>
      </c>
      <c r="C867" s="64">
        <v>38</v>
      </c>
      <c r="D867" s="18">
        <v>864</v>
      </c>
      <c r="E867" s="21">
        <f t="shared" ca="1" si="218"/>
        <v>1928.3356205538248</v>
      </c>
      <c r="F867" s="22">
        <f t="shared" ca="1" si="219"/>
        <v>118.35719427032745</v>
      </c>
      <c r="G867" s="28">
        <v>864</v>
      </c>
      <c r="H867" s="24">
        <f t="shared" ca="1" si="220"/>
        <v>1925.2017599999999</v>
      </c>
      <c r="I867" s="25">
        <f t="shared" ca="1" si="221"/>
        <v>118.54773299200001</v>
      </c>
      <c r="J867" s="155"/>
      <c r="K867" s="155"/>
      <c r="AX867">
        <f t="shared" ca="1" si="228"/>
        <v>311.96771840000002</v>
      </c>
      <c r="AY867">
        <f t="shared" ca="1" si="222"/>
        <v>304.03228159999998</v>
      </c>
      <c r="AZ867" cm="1">
        <f t="array" aca="1" ref="AZ867" ca="1">_xlfn.LET(_xlpm.rozsah, $J$3:$J$10001,_xlpm.podminka, (_xlpm.rozsah&gt;H867)*(ISNUMBER(_xlpm.rozsah)),_xlpm.indexy, IF(_xlpm.podminka, ROW(_xlpm.rozsah)-MIN(ROW(_xlpm.rozsah))+1),_xlpm.prvni, MIN(_xlpm.indexy),_xlpm.finalni, IF(_xlpm.prvni=1, 2, _xlpm.prvni),INDEX(_xlpm.rozsah, _xlpm.finalni))</f>
        <v>2000</v>
      </c>
      <c r="BA867" cm="1">
        <f t="array" aca="1" ref="BA867" ca="1">INDEX($J$3:$J$10001,MATCH(AZ867,$J$3:$J$10004,0)-1)</f>
        <v>1900</v>
      </c>
      <c r="BB867">
        <f t="shared" ca="1" si="230"/>
        <v>300</v>
      </c>
      <c r="BC867">
        <f t="shared" ca="1" si="230"/>
        <v>316</v>
      </c>
      <c r="BD867">
        <f t="shared" ca="1" si="229"/>
        <v>-16</v>
      </c>
      <c r="BE867">
        <f t="shared" ca="1" si="223"/>
        <v>311.96771840000002</v>
      </c>
      <c r="BF867">
        <f t="shared" ca="1" si="226"/>
        <v>311.46630071138804</v>
      </c>
      <c r="BG867">
        <f t="shared" ca="1" si="224"/>
        <v>304.53369928861196</v>
      </c>
      <c r="BH867" cm="1">
        <f t="array" aca="1" ref="BH867" ca="1">_xlfn.LET(_xlpm.rozsah, $J$3:$J$10001,_xlpm.podminka, (_xlpm.rozsah&gt;E867)*(ISNUMBER(_xlpm.rozsah)),_xlpm.indexy, IF(_xlpm.podminka, ROW(_xlpm.rozsah)-MIN(ROW(_xlpm.rozsah))+1),_xlpm.prvni, MIN(_xlpm.indexy),_xlpm.finalni, IF(_xlpm.prvni=1, 2, _xlpm.prvni),INDEX(_xlpm.rozsah, _xlpm.finalni))</f>
        <v>2000</v>
      </c>
      <c r="BI867" cm="1">
        <f t="array" aca="1" ref="BI867" ca="1">INDEX($J$3:$J$10001,MATCH(BH867,$J$3:$J$10004,0)-1)</f>
        <v>1900</v>
      </c>
      <c r="BJ867">
        <f t="shared" ca="1" si="217"/>
        <v>300</v>
      </c>
      <c r="BK867">
        <f t="shared" ca="1" si="217"/>
        <v>316</v>
      </c>
      <c r="BL867">
        <f t="shared" ca="1" si="227"/>
        <v>-16</v>
      </c>
      <c r="BM867">
        <f t="shared" ca="1" si="225"/>
        <v>311.46630071138804</v>
      </c>
    </row>
    <row r="868" spans="1:65" x14ac:dyDescent="0.25">
      <c r="A868" s="64">
        <v>865</v>
      </c>
      <c r="B868" s="64">
        <v>81</v>
      </c>
      <c r="C868" s="64">
        <v>33</v>
      </c>
      <c r="D868" s="18">
        <v>865</v>
      </c>
      <c r="E868" s="21">
        <f t="shared" ca="1" si="218"/>
        <v>1943.6898158107474</v>
      </c>
      <c r="F868" s="22">
        <f t="shared" ca="1" si="219"/>
        <v>101.97317772519253</v>
      </c>
      <c r="G868" s="23">
        <v>865</v>
      </c>
      <c r="H868" s="24">
        <f t="shared" ca="1" si="220"/>
        <v>1940.5167819999999</v>
      </c>
      <c r="I868" s="25">
        <f t="shared" ca="1" si="221"/>
        <v>102.14071391040001</v>
      </c>
      <c r="J868" s="155"/>
      <c r="K868" s="155"/>
      <c r="AX868">
        <f t="shared" ca="1" si="228"/>
        <v>309.51731488000001</v>
      </c>
      <c r="AY868">
        <f t="shared" ca="1" si="222"/>
        <v>306.48268511999999</v>
      </c>
      <c r="AZ868" cm="1">
        <f t="array" aca="1" ref="AZ868" ca="1">_xlfn.LET(_xlpm.rozsah, $J$3:$J$10001,_xlpm.podminka, (_xlpm.rozsah&gt;H868)*(ISNUMBER(_xlpm.rozsah)),_xlpm.indexy, IF(_xlpm.podminka, ROW(_xlpm.rozsah)-MIN(ROW(_xlpm.rozsah))+1),_xlpm.prvni, MIN(_xlpm.indexy),_xlpm.finalni, IF(_xlpm.prvni=1, 2, _xlpm.prvni),INDEX(_xlpm.rozsah, _xlpm.finalni))</f>
        <v>2000</v>
      </c>
      <c r="BA868" cm="1">
        <f t="array" aca="1" ref="BA868" ca="1">INDEX($J$3:$J$10001,MATCH(AZ868,$J$3:$J$10004,0)-1)</f>
        <v>1900</v>
      </c>
      <c r="BB868">
        <f t="shared" ca="1" si="230"/>
        <v>300</v>
      </c>
      <c r="BC868">
        <f t="shared" ca="1" si="230"/>
        <v>316</v>
      </c>
      <c r="BD868">
        <f t="shared" ca="1" si="229"/>
        <v>-16</v>
      </c>
      <c r="BE868">
        <f t="shared" ca="1" si="223"/>
        <v>309.51731488000001</v>
      </c>
      <c r="BF868">
        <f t="shared" ca="1" si="226"/>
        <v>309.0096294702804</v>
      </c>
      <c r="BG868">
        <f t="shared" ca="1" si="224"/>
        <v>306.9903705297196</v>
      </c>
      <c r="BH868" cm="1">
        <f t="array" aca="1" ref="BH868" ca="1">_xlfn.LET(_xlpm.rozsah, $J$3:$J$10001,_xlpm.podminka, (_xlpm.rozsah&gt;E868)*(ISNUMBER(_xlpm.rozsah)),_xlpm.indexy, IF(_xlpm.podminka, ROW(_xlpm.rozsah)-MIN(ROW(_xlpm.rozsah))+1),_xlpm.prvni, MIN(_xlpm.indexy),_xlpm.finalni, IF(_xlpm.prvni=1, 2, _xlpm.prvni),INDEX(_xlpm.rozsah, _xlpm.finalni))</f>
        <v>2000</v>
      </c>
      <c r="BI868" cm="1">
        <f t="array" aca="1" ref="BI868" ca="1">INDEX($J$3:$J$10001,MATCH(BH868,$J$3:$J$10004,0)-1)</f>
        <v>1900</v>
      </c>
      <c r="BJ868">
        <f t="shared" ca="1" si="217"/>
        <v>300</v>
      </c>
      <c r="BK868">
        <f t="shared" ca="1" si="217"/>
        <v>316</v>
      </c>
      <c r="BL868">
        <f t="shared" ca="1" si="227"/>
        <v>-16</v>
      </c>
      <c r="BM868">
        <f t="shared" ca="1" si="225"/>
        <v>309.0096294702804</v>
      </c>
    </row>
    <row r="869" spans="1:65" x14ac:dyDescent="0.25">
      <c r="A869" s="64">
        <v>866</v>
      </c>
      <c r="B869" s="64">
        <v>83</v>
      </c>
      <c r="C869" s="64">
        <v>29</v>
      </c>
      <c r="D869" s="18">
        <v>866</v>
      </c>
      <c r="E869" s="21">
        <f t="shared" ca="1" si="218"/>
        <v>1974.398206324593</v>
      </c>
      <c r="F869" s="22">
        <f t="shared" ca="1" si="219"/>
        <v>88.187923226538885</v>
      </c>
      <c r="G869" s="28">
        <v>866</v>
      </c>
      <c r="H869" s="24">
        <f t="shared" ca="1" si="220"/>
        <v>1971.1468259999999</v>
      </c>
      <c r="I869" s="25">
        <f t="shared" ca="1" si="221"/>
        <v>88.338787273599991</v>
      </c>
      <c r="J869" s="155"/>
      <c r="K869" s="155"/>
      <c r="AX869">
        <f t="shared" ca="1" si="228"/>
        <v>304.61650784</v>
      </c>
      <c r="AY869">
        <f t="shared" ca="1" si="222"/>
        <v>311.38349216</v>
      </c>
      <c r="AZ869" cm="1">
        <f t="array" aca="1" ref="AZ869" ca="1">_xlfn.LET(_xlpm.rozsah, $J$3:$J$10001,_xlpm.podminka, (_xlpm.rozsah&gt;H869)*(ISNUMBER(_xlpm.rozsah)),_xlpm.indexy, IF(_xlpm.podminka, ROW(_xlpm.rozsah)-MIN(ROW(_xlpm.rozsah))+1),_xlpm.prvni, MIN(_xlpm.indexy),_xlpm.finalni, IF(_xlpm.prvni=1, 2, _xlpm.prvni),INDEX(_xlpm.rozsah, _xlpm.finalni))</f>
        <v>2000</v>
      </c>
      <c r="BA869" cm="1">
        <f t="array" aca="1" ref="BA869" ca="1">INDEX($J$3:$J$10001,MATCH(AZ869,$J$3:$J$10004,0)-1)</f>
        <v>1900</v>
      </c>
      <c r="BB869">
        <f t="shared" ca="1" si="230"/>
        <v>300</v>
      </c>
      <c r="BC869">
        <f t="shared" ca="1" si="230"/>
        <v>316</v>
      </c>
      <c r="BD869">
        <f t="shared" ca="1" si="229"/>
        <v>-16</v>
      </c>
      <c r="BE869">
        <f t="shared" ca="1" si="223"/>
        <v>304.61650784</v>
      </c>
      <c r="BF869">
        <f t="shared" ca="1" si="226"/>
        <v>304.09628698806512</v>
      </c>
      <c r="BG869">
        <f t="shared" ca="1" si="224"/>
        <v>311.90371301193488</v>
      </c>
      <c r="BH869" cm="1">
        <f t="array" aca="1" ref="BH869" ca="1">_xlfn.LET(_xlpm.rozsah, $J$3:$J$10001,_xlpm.podminka, (_xlpm.rozsah&gt;E869)*(ISNUMBER(_xlpm.rozsah)),_xlpm.indexy, IF(_xlpm.podminka, ROW(_xlpm.rozsah)-MIN(ROW(_xlpm.rozsah))+1),_xlpm.prvni, MIN(_xlpm.indexy),_xlpm.finalni, IF(_xlpm.prvni=1, 2, _xlpm.prvni),INDEX(_xlpm.rozsah, _xlpm.finalni))</f>
        <v>2000</v>
      </c>
      <c r="BI869" cm="1">
        <f t="array" aca="1" ref="BI869" ca="1">INDEX($J$3:$J$10001,MATCH(BH869,$J$3:$J$10004,0)-1)</f>
        <v>1900</v>
      </c>
      <c r="BJ869">
        <f t="shared" ca="1" si="217"/>
        <v>300</v>
      </c>
      <c r="BK869">
        <f t="shared" ca="1" si="217"/>
        <v>316</v>
      </c>
      <c r="BL869">
        <f t="shared" ca="1" si="227"/>
        <v>-16</v>
      </c>
      <c r="BM869">
        <f t="shared" ca="1" si="225"/>
        <v>304.09628698806512</v>
      </c>
    </row>
    <row r="870" spans="1:65" x14ac:dyDescent="0.25">
      <c r="A870" s="64">
        <v>867</v>
      </c>
      <c r="B870" s="64">
        <v>83</v>
      </c>
      <c r="C870" s="64">
        <v>22</v>
      </c>
      <c r="D870" s="18">
        <v>867</v>
      </c>
      <c r="E870" s="21">
        <f t="shared" ca="1" si="218"/>
        <v>1974.398206324593</v>
      </c>
      <c r="F870" s="22">
        <f t="shared" ca="1" si="219"/>
        <v>66.901183137374332</v>
      </c>
      <c r="G870" s="23">
        <v>867</v>
      </c>
      <c r="H870" s="24">
        <f t="shared" ca="1" si="220"/>
        <v>1971.1468259999999</v>
      </c>
      <c r="I870" s="25">
        <f t="shared" ca="1" si="221"/>
        <v>67.015631724800002</v>
      </c>
      <c r="J870" s="155"/>
      <c r="K870" s="155"/>
      <c r="AX870">
        <f t="shared" ca="1" si="228"/>
        <v>304.61650784</v>
      </c>
      <c r="AY870">
        <f t="shared" ca="1" si="222"/>
        <v>311.38349216</v>
      </c>
      <c r="AZ870" cm="1">
        <f t="array" aca="1" ref="AZ870" ca="1">_xlfn.LET(_xlpm.rozsah, $J$3:$J$10001,_xlpm.podminka, (_xlpm.rozsah&gt;H870)*(ISNUMBER(_xlpm.rozsah)),_xlpm.indexy, IF(_xlpm.podminka, ROW(_xlpm.rozsah)-MIN(ROW(_xlpm.rozsah))+1),_xlpm.prvni, MIN(_xlpm.indexy),_xlpm.finalni, IF(_xlpm.prvni=1, 2, _xlpm.prvni),INDEX(_xlpm.rozsah, _xlpm.finalni))</f>
        <v>2000</v>
      </c>
      <c r="BA870" cm="1">
        <f t="array" aca="1" ref="BA870" ca="1">INDEX($J$3:$J$10001,MATCH(AZ870,$J$3:$J$10004,0)-1)</f>
        <v>1900</v>
      </c>
      <c r="BB870">
        <f t="shared" ca="1" si="230"/>
        <v>300</v>
      </c>
      <c r="BC870">
        <f t="shared" ca="1" si="230"/>
        <v>316</v>
      </c>
      <c r="BD870">
        <f t="shared" ca="1" si="229"/>
        <v>-16</v>
      </c>
      <c r="BE870">
        <f t="shared" ca="1" si="223"/>
        <v>304.61650784</v>
      </c>
      <c r="BF870">
        <f t="shared" ca="1" si="226"/>
        <v>304.09628698806512</v>
      </c>
      <c r="BG870">
        <f t="shared" ca="1" si="224"/>
        <v>311.90371301193488</v>
      </c>
      <c r="BH870" cm="1">
        <f t="array" aca="1" ref="BH870" ca="1">_xlfn.LET(_xlpm.rozsah, $J$3:$J$10001,_xlpm.podminka, (_xlpm.rozsah&gt;E870)*(ISNUMBER(_xlpm.rozsah)),_xlpm.indexy, IF(_xlpm.podminka, ROW(_xlpm.rozsah)-MIN(ROW(_xlpm.rozsah))+1),_xlpm.prvni, MIN(_xlpm.indexy),_xlpm.finalni, IF(_xlpm.prvni=1, 2, _xlpm.prvni),INDEX(_xlpm.rozsah, _xlpm.finalni))</f>
        <v>2000</v>
      </c>
      <c r="BI870" cm="1">
        <f t="array" aca="1" ref="BI870" ca="1">INDEX($J$3:$J$10001,MATCH(BH870,$J$3:$J$10004,0)-1)</f>
        <v>1900</v>
      </c>
      <c r="BJ870">
        <f t="shared" ca="1" si="217"/>
        <v>300</v>
      </c>
      <c r="BK870">
        <f t="shared" ca="1" si="217"/>
        <v>316</v>
      </c>
      <c r="BL870">
        <f t="shared" ca="1" si="227"/>
        <v>-16</v>
      </c>
      <c r="BM870">
        <f t="shared" ca="1" si="225"/>
        <v>304.09628698806512</v>
      </c>
    </row>
    <row r="871" spans="1:65" x14ac:dyDescent="0.25">
      <c r="A871" s="64">
        <v>868</v>
      </c>
      <c r="B871" s="64">
        <v>83</v>
      </c>
      <c r="C871" s="64">
        <v>16</v>
      </c>
      <c r="D871" s="18">
        <v>868</v>
      </c>
      <c r="E871" s="21">
        <f t="shared" ca="1" si="218"/>
        <v>1974.398206324593</v>
      </c>
      <c r="F871" s="22">
        <f t="shared" ca="1" si="219"/>
        <v>48.655405918090416</v>
      </c>
      <c r="G871" s="28">
        <v>868</v>
      </c>
      <c r="H871" s="24">
        <f t="shared" ca="1" si="220"/>
        <v>1971.1468259999999</v>
      </c>
      <c r="I871" s="25">
        <f t="shared" ca="1" si="221"/>
        <v>48.738641254400001</v>
      </c>
      <c r="J871" s="155"/>
      <c r="K871" s="155"/>
      <c r="AX871">
        <f t="shared" ca="1" si="228"/>
        <v>304.61650784</v>
      </c>
      <c r="AY871">
        <f t="shared" ca="1" si="222"/>
        <v>311.38349216</v>
      </c>
      <c r="AZ871" cm="1">
        <f t="array" aca="1" ref="AZ871" ca="1">_xlfn.LET(_xlpm.rozsah, $J$3:$J$10001,_xlpm.podminka, (_xlpm.rozsah&gt;H871)*(ISNUMBER(_xlpm.rozsah)),_xlpm.indexy, IF(_xlpm.podminka, ROW(_xlpm.rozsah)-MIN(ROW(_xlpm.rozsah))+1),_xlpm.prvni, MIN(_xlpm.indexy),_xlpm.finalni, IF(_xlpm.prvni=1, 2, _xlpm.prvni),INDEX(_xlpm.rozsah, _xlpm.finalni))</f>
        <v>2000</v>
      </c>
      <c r="BA871" cm="1">
        <f t="array" aca="1" ref="BA871" ca="1">INDEX($J$3:$J$10001,MATCH(AZ871,$J$3:$J$10004,0)-1)</f>
        <v>1900</v>
      </c>
      <c r="BB871">
        <f t="shared" ca="1" si="230"/>
        <v>300</v>
      </c>
      <c r="BC871">
        <f t="shared" ca="1" si="230"/>
        <v>316</v>
      </c>
      <c r="BD871">
        <f t="shared" ca="1" si="229"/>
        <v>-16</v>
      </c>
      <c r="BE871">
        <f t="shared" ca="1" si="223"/>
        <v>304.61650784</v>
      </c>
      <c r="BF871">
        <f t="shared" ca="1" si="226"/>
        <v>304.09628698806512</v>
      </c>
      <c r="BG871">
        <f t="shared" ca="1" si="224"/>
        <v>311.90371301193488</v>
      </c>
      <c r="BH871" cm="1">
        <f t="array" aca="1" ref="BH871" ca="1">_xlfn.LET(_xlpm.rozsah, $J$3:$J$10001,_xlpm.podminka, (_xlpm.rozsah&gt;E871)*(ISNUMBER(_xlpm.rozsah)),_xlpm.indexy, IF(_xlpm.podminka, ROW(_xlpm.rozsah)-MIN(ROW(_xlpm.rozsah))+1),_xlpm.prvni, MIN(_xlpm.indexy),_xlpm.finalni, IF(_xlpm.prvni=1, 2, _xlpm.prvni),INDEX(_xlpm.rozsah, _xlpm.finalni))</f>
        <v>2000</v>
      </c>
      <c r="BI871" cm="1">
        <f t="array" aca="1" ref="BI871" ca="1">INDEX($J$3:$J$10001,MATCH(BH871,$J$3:$J$10004,0)-1)</f>
        <v>1900</v>
      </c>
      <c r="BJ871">
        <f t="shared" ca="1" si="217"/>
        <v>300</v>
      </c>
      <c r="BK871">
        <f t="shared" ca="1" si="217"/>
        <v>316</v>
      </c>
      <c r="BL871">
        <f t="shared" ca="1" si="227"/>
        <v>-16</v>
      </c>
      <c r="BM871">
        <f t="shared" ca="1" si="225"/>
        <v>304.09628698806512</v>
      </c>
    </row>
    <row r="872" spans="1:65" x14ac:dyDescent="0.25">
      <c r="A872" s="64">
        <v>869</v>
      </c>
      <c r="B872" s="64">
        <v>83</v>
      </c>
      <c r="C872" s="64">
        <v>12</v>
      </c>
      <c r="D872" s="18">
        <v>869</v>
      </c>
      <c r="E872" s="21">
        <f t="shared" ca="1" si="218"/>
        <v>1974.398206324593</v>
      </c>
      <c r="F872" s="22">
        <f t="shared" ca="1" si="219"/>
        <v>36.491554438567817</v>
      </c>
      <c r="G872" s="23">
        <v>869</v>
      </c>
      <c r="H872" s="24">
        <f t="shared" ca="1" si="220"/>
        <v>1971.1468259999999</v>
      </c>
      <c r="I872" s="25">
        <f t="shared" ca="1" si="221"/>
        <v>36.553980940800002</v>
      </c>
      <c r="J872" s="155"/>
      <c r="K872" s="155"/>
      <c r="AX872">
        <f t="shared" ca="1" si="228"/>
        <v>304.61650784</v>
      </c>
      <c r="AY872">
        <f t="shared" ca="1" si="222"/>
        <v>311.38349216</v>
      </c>
      <c r="AZ872" cm="1">
        <f t="array" aca="1" ref="AZ872" ca="1">_xlfn.LET(_xlpm.rozsah, $J$3:$J$10001,_xlpm.podminka, (_xlpm.rozsah&gt;H872)*(ISNUMBER(_xlpm.rozsah)),_xlpm.indexy, IF(_xlpm.podminka, ROW(_xlpm.rozsah)-MIN(ROW(_xlpm.rozsah))+1),_xlpm.prvni, MIN(_xlpm.indexy),_xlpm.finalni, IF(_xlpm.prvni=1, 2, _xlpm.prvni),INDEX(_xlpm.rozsah, _xlpm.finalni))</f>
        <v>2000</v>
      </c>
      <c r="BA872" cm="1">
        <f t="array" aca="1" ref="BA872" ca="1">INDEX($J$3:$J$10001,MATCH(AZ872,$J$3:$J$10004,0)-1)</f>
        <v>1900</v>
      </c>
      <c r="BB872">
        <f t="shared" ca="1" si="230"/>
        <v>300</v>
      </c>
      <c r="BC872">
        <f t="shared" ca="1" si="230"/>
        <v>316</v>
      </c>
      <c r="BD872">
        <f t="shared" ca="1" si="229"/>
        <v>-16</v>
      </c>
      <c r="BE872">
        <f t="shared" ca="1" si="223"/>
        <v>304.61650784</v>
      </c>
      <c r="BF872">
        <f t="shared" ca="1" si="226"/>
        <v>304.09628698806512</v>
      </c>
      <c r="BG872">
        <f t="shared" ca="1" si="224"/>
        <v>311.90371301193488</v>
      </c>
      <c r="BH872" cm="1">
        <f t="array" aca="1" ref="BH872" ca="1">_xlfn.LET(_xlpm.rozsah, $J$3:$J$10001,_xlpm.podminka, (_xlpm.rozsah&gt;E872)*(ISNUMBER(_xlpm.rozsah)),_xlpm.indexy, IF(_xlpm.podminka, ROW(_xlpm.rozsah)-MIN(ROW(_xlpm.rozsah))+1),_xlpm.prvni, MIN(_xlpm.indexy),_xlpm.finalni, IF(_xlpm.prvni=1, 2, _xlpm.prvni),INDEX(_xlpm.rozsah, _xlpm.finalni))</f>
        <v>2000</v>
      </c>
      <c r="BI872" cm="1">
        <f t="array" aca="1" ref="BI872" ca="1">INDEX($J$3:$J$10001,MATCH(BH872,$J$3:$J$10004,0)-1)</f>
        <v>1900</v>
      </c>
      <c r="BJ872">
        <f t="shared" ca="1" si="217"/>
        <v>300</v>
      </c>
      <c r="BK872">
        <f t="shared" ca="1" si="217"/>
        <v>316</v>
      </c>
      <c r="BL872">
        <f t="shared" ca="1" si="227"/>
        <v>-16</v>
      </c>
      <c r="BM872">
        <f t="shared" ca="1" si="225"/>
        <v>304.09628698806512</v>
      </c>
    </row>
    <row r="873" spans="1:65" x14ac:dyDescent="0.25">
      <c r="A873" s="64">
        <v>870</v>
      </c>
      <c r="B873" s="64">
        <v>83</v>
      </c>
      <c r="C873" s="64">
        <v>9</v>
      </c>
      <c r="D873" s="18">
        <v>870</v>
      </c>
      <c r="E873" s="21">
        <f t="shared" ca="1" si="218"/>
        <v>1974.398206324593</v>
      </c>
      <c r="F873" s="22">
        <f t="shared" ca="1" si="219"/>
        <v>27.36866582892586</v>
      </c>
      <c r="G873" s="28">
        <v>870</v>
      </c>
      <c r="H873" s="24">
        <f t="shared" ca="1" si="220"/>
        <v>1971.1468259999999</v>
      </c>
      <c r="I873" s="25">
        <f t="shared" ca="1" si="221"/>
        <v>27.415485705599998</v>
      </c>
      <c r="J873" s="155"/>
      <c r="K873" s="155"/>
      <c r="AX873">
        <f t="shared" ca="1" si="228"/>
        <v>304.61650784</v>
      </c>
      <c r="AY873">
        <f t="shared" ca="1" si="222"/>
        <v>311.38349216</v>
      </c>
      <c r="AZ873" cm="1">
        <f t="array" aca="1" ref="AZ873" ca="1">_xlfn.LET(_xlpm.rozsah, $J$3:$J$10001,_xlpm.podminka, (_xlpm.rozsah&gt;H873)*(ISNUMBER(_xlpm.rozsah)),_xlpm.indexy, IF(_xlpm.podminka, ROW(_xlpm.rozsah)-MIN(ROW(_xlpm.rozsah))+1),_xlpm.prvni, MIN(_xlpm.indexy),_xlpm.finalni, IF(_xlpm.prvni=1, 2, _xlpm.prvni),INDEX(_xlpm.rozsah, _xlpm.finalni))</f>
        <v>2000</v>
      </c>
      <c r="BA873" cm="1">
        <f t="array" aca="1" ref="BA873" ca="1">INDEX($J$3:$J$10001,MATCH(AZ873,$J$3:$J$10004,0)-1)</f>
        <v>1900</v>
      </c>
      <c r="BB873">
        <f t="shared" ca="1" si="230"/>
        <v>300</v>
      </c>
      <c r="BC873">
        <f t="shared" ca="1" si="230"/>
        <v>316</v>
      </c>
      <c r="BD873">
        <f t="shared" ca="1" si="229"/>
        <v>-16</v>
      </c>
      <c r="BE873">
        <f t="shared" ca="1" si="223"/>
        <v>304.61650784</v>
      </c>
      <c r="BF873">
        <f t="shared" ca="1" si="226"/>
        <v>304.09628698806512</v>
      </c>
      <c r="BG873">
        <f t="shared" ca="1" si="224"/>
        <v>311.90371301193488</v>
      </c>
      <c r="BH873" cm="1">
        <f t="array" aca="1" ref="BH873" ca="1">_xlfn.LET(_xlpm.rozsah, $J$3:$J$10001,_xlpm.podminka, (_xlpm.rozsah&gt;E873)*(ISNUMBER(_xlpm.rozsah)),_xlpm.indexy, IF(_xlpm.podminka, ROW(_xlpm.rozsah)-MIN(ROW(_xlpm.rozsah))+1),_xlpm.prvni, MIN(_xlpm.indexy),_xlpm.finalni, IF(_xlpm.prvni=1, 2, _xlpm.prvni),INDEX(_xlpm.rozsah, _xlpm.finalni))</f>
        <v>2000</v>
      </c>
      <c r="BI873" cm="1">
        <f t="array" aca="1" ref="BI873" ca="1">INDEX($J$3:$J$10001,MATCH(BH873,$J$3:$J$10004,0)-1)</f>
        <v>1900</v>
      </c>
      <c r="BJ873">
        <f t="shared" ca="1" si="217"/>
        <v>300</v>
      </c>
      <c r="BK873">
        <f t="shared" ca="1" si="217"/>
        <v>316</v>
      </c>
      <c r="BL873">
        <f t="shared" ca="1" si="227"/>
        <v>-16</v>
      </c>
      <c r="BM873">
        <f t="shared" ca="1" si="225"/>
        <v>304.09628698806512</v>
      </c>
    </row>
    <row r="874" spans="1:65" x14ac:dyDescent="0.25">
      <c r="A874" s="64">
        <v>871</v>
      </c>
      <c r="B874" s="64">
        <v>83</v>
      </c>
      <c r="C874" s="64">
        <v>8</v>
      </c>
      <c r="D874" s="18">
        <v>871</v>
      </c>
      <c r="E874" s="21">
        <f t="shared" ca="1" si="218"/>
        <v>1974.398206324593</v>
      </c>
      <c r="F874" s="22">
        <f t="shared" ca="1" si="219"/>
        <v>24.327702959045208</v>
      </c>
      <c r="G874" s="23">
        <v>871</v>
      </c>
      <c r="H874" s="24">
        <f t="shared" ca="1" si="220"/>
        <v>1971.1468259999999</v>
      </c>
      <c r="I874" s="25">
        <f t="shared" ca="1" si="221"/>
        <v>24.3693206272</v>
      </c>
      <c r="J874" s="155"/>
      <c r="K874" s="155"/>
      <c r="AX874">
        <f t="shared" ca="1" si="228"/>
        <v>304.61650784</v>
      </c>
      <c r="AY874">
        <f t="shared" ca="1" si="222"/>
        <v>311.38349216</v>
      </c>
      <c r="AZ874" cm="1">
        <f t="array" aca="1" ref="AZ874" ca="1">_xlfn.LET(_xlpm.rozsah, $J$3:$J$10001,_xlpm.podminka, (_xlpm.rozsah&gt;H874)*(ISNUMBER(_xlpm.rozsah)),_xlpm.indexy, IF(_xlpm.podminka, ROW(_xlpm.rozsah)-MIN(ROW(_xlpm.rozsah))+1),_xlpm.prvni, MIN(_xlpm.indexy),_xlpm.finalni, IF(_xlpm.prvni=1, 2, _xlpm.prvni),INDEX(_xlpm.rozsah, _xlpm.finalni))</f>
        <v>2000</v>
      </c>
      <c r="BA874" cm="1">
        <f t="array" aca="1" ref="BA874" ca="1">INDEX($J$3:$J$10001,MATCH(AZ874,$J$3:$J$10004,0)-1)</f>
        <v>1900</v>
      </c>
      <c r="BB874">
        <f t="shared" ca="1" si="230"/>
        <v>300</v>
      </c>
      <c r="BC874">
        <f t="shared" ca="1" si="230"/>
        <v>316</v>
      </c>
      <c r="BD874">
        <f t="shared" ca="1" si="229"/>
        <v>-16</v>
      </c>
      <c r="BE874">
        <f t="shared" ca="1" si="223"/>
        <v>304.61650784</v>
      </c>
      <c r="BF874">
        <f t="shared" ca="1" si="226"/>
        <v>304.09628698806512</v>
      </c>
      <c r="BG874">
        <f t="shared" ca="1" si="224"/>
        <v>311.90371301193488</v>
      </c>
      <c r="BH874" cm="1">
        <f t="array" aca="1" ref="BH874" ca="1">_xlfn.LET(_xlpm.rozsah, $J$3:$J$10001,_xlpm.podminka, (_xlpm.rozsah&gt;E874)*(ISNUMBER(_xlpm.rozsah)),_xlpm.indexy, IF(_xlpm.podminka, ROW(_xlpm.rozsah)-MIN(ROW(_xlpm.rozsah))+1),_xlpm.prvni, MIN(_xlpm.indexy),_xlpm.finalni, IF(_xlpm.prvni=1, 2, _xlpm.prvni),INDEX(_xlpm.rozsah, _xlpm.finalni))</f>
        <v>2000</v>
      </c>
      <c r="BI874" cm="1">
        <f t="array" aca="1" ref="BI874" ca="1">INDEX($J$3:$J$10001,MATCH(BH874,$J$3:$J$10004,0)-1)</f>
        <v>1900</v>
      </c>
      <c r="BJ874">
        <f t="shared" ca="1" si="217"/>
        <v>300</v>
      </c>
      <c r="BK874">
        <f t="shared" ca="1" si="217"/>
        <v>316</v>
      </c>
      <c r="BL874">
        <f t="shared" ca="1" si="227"/>
        <v>-16</v>
      </c>
      <c r="BM874">
        <f t="shared" ca="1" si="225"/>
        <v>304.09628698806512</v>
      </c>
    </row>
    <row r="875" spans="1:65" x14ac:dyDescent="0.25">
      <c r="A875" s="64">
        <v>872</v>
      </c>
      <c r="B875" s="64">
        <v>83</v>
      </c>
      <c r="C875" s="64">
        <v>7</v>
      </c>
      <c r="D875" s="18">
        <v>872</v>
      </c>
      <c r="E875" s="21">
        <f t="shared" ca="1" si="218"/>
        <v>1974.398206324593</v>
      </c>
      <c r="F875" s="22">
        <f t="shared" ca="1" si="219"/>
        <v>21.28674008916456</v>
      </c>
      <c r="G875" s="28">
        <v>872</v>
      </c>
      <c r="H875" s="24">
        <f t="shared" ca="1" si="220"/>
        <v>1971.1468259999999</v>
      </c>
      <c r="I875" s="25">
        <f t="shared" ca="1" si="221"/>
        <v>21.323155548799999</v>
      </c>
      <c r="J875" s="155"/>
      <c r="K875" s="155"/>
      <c r="AX875">
        <f t="shared" ca="1" si="228"/>
        <v>304.61650784</v>
      </c>
      <c r="AY875">
        <f t="shared" ca="1" si="222"/>
        <v>311.38349216</v>
      </c>
      <c r="AZ875" cm="1">
        <f t="array" aca="1" ref="AZ875" ca="1">_xlfn.LET(_xlpm.rozsah, $J$3:$J$10001,_xlpm.podminka, (_xlpm.rozsah&gt;H875)*(ISNUMBER(_xlpm.rozsah)),_xlpm.indexy, IF(_xlpm.podminka, ROW(_xlpm.rozsah)-MIN(ROW(_xlpm.rozsah))+1),_xlpm.prvni, MIN(_xlpm.indexy),_xlpm.finalni, IF(_xlpm.prvni=1, 2, _xlpm.prvni),INDEX(_xlpm.rozsah, _xlpm.finalni))</f>
        <v>2000</v>
      </c>
      <c r="BA875" cm="1">
        <f t="array" aca="1" ref="BA875" ca="1">INDEX($J$3:$J$10001,MATCH(AZ875,$J$3:$J$10004,0)-1)</f>
        <v>1900</v>
      </c>
      <c r="BB875">
        <f t="shared" ca="1" si="230"/>
        <v>300</v>
      </c>
      <c r="BC875">
        <f t="shared" ca="1" si="230"/>
        <v>316</v>
      </c>
      <c r="BD875">
        <f t="shared" ca="1" si="229"/>
        <v>-16</v>
      </c>
      <c r="BE875">
        <f t="shared" ca="1" si="223"/>
        <v>304.61650784</v>
      </c>
      <c r="BF875">
        <f t="shared" ca="1" si="226"/>
        <v>304.09628698806512</v>
      </c>
      <c r="BG875">
        <f t="shared" ca="1" si="224"/>
        <v>311.90371301193488</v>
      </c>
      <c r="BH875" cm="1">
        <f t="array" aca="1" ref="BH875" ca="1">_xlfn.LET(_xlpm.rozsah, $J$3:$J$10001,_xlpm.podminka, (_xlpm.rozsah&gt;E875)*(ISNUMBER(_xlpm.rozsah)),_xlpm.indexy, IF(_xlpm.podminka, ROW(_xlpm.rozsah)-MIN(ROW(_xlpm.rozsah))+1),_xlpm.prvni, MIN(_xlpm.indexy),_xlpm.finalni, IF(_xlpm.prvni=1, 2, _xlpm.prvni),INDEX(_xlpm.rozsah, _xlpm.finalni))</f>
        <v>2000</v>
      </c>
      <c r="BI875" cm="1">
        <f t="array" aca="1" ref="BI875" ca="1">INDEX($J$3:$J$10001,MATCH(BH875,$J$3:$J$10004,0)-1)</f>
        <v>1900</v>
      </c>
      <c r="BJ875">
        <f t="shared" ca="1" si="217"/>
        <v>300</v>
      </c>
      <c r="BK875">
        <f t="shared" ca="1" si="217"/>
        <v>316</v>
      </c>
      <c r="BL875">
        <f t="shared" ca="1" si="227"/>
        <v>-16</v>
      </c>
      <c r="BM875">
        <f t="shared" ca="1" si="225"/>
        <v>304.09628698806512</v>
      </c>
    </row>
    <row r="876" spans="1:65" x14ac:dyDescent="0.25">
      <c r="A876" s="64">
        <v>873</v>
      </c>
      <c r="B876" s="64">
        <v>83</v>
      </c>
      <c r="C876" s="64">
        <v>6</v>
      </c>
      <c r="D876" s="18">
        <v>873</v>
      </c>
      <c r="E876" s="21">
        <f t="shared" ca="1" si="218"/>
        <v>1974.398206324593</v>
      </c>
      <c r="F876" s="22">
        <f t="shared" ca="1" si="219"/>
        <v>18.245777219283909</v>
      </c>
      <c r="G876" s="23">
        <v>873</v>
      </c>
      <c r="H876" s="24">
        <f t="shared" ca="1" si="220"/>
        <v>1971.1468259999999</v>
      </c>
      <c r="I876" s="25">
        <f t="shared" ca="1" si="221"/>
        <v>18.276990470400001</v>
      </c>
      <c r="J876" s="155"/>
      <c r="K876" s="155"/>
      <c r="AX876">
        <f t="shared" ca="1" si="228"/>
        <v>304.61650784</v>
      </c>
      <c r="AY876">
        <f t="shared" ca="1" si="222"/>
        <v>311.38349216</v>
      </c>
      <c r="AZ876" cm="1">
        <f t="array" aca="1" ref="AZ876" ca="1">_xlfn.LET(_xlpm.rozsah, $J$3:$J$10001,_xlpm.podminka, (_xlpm.rozsah&gt;H876)*(ISNUMBER(_xlpm.rozsah)),_xlpm.indexy, IF(_xlpm.podminka, ROW(_xlpm.rozsah)-MIN(ROW(_xlpm.rozsah))+1),_xlpm.prvni, MIN(_xlpm.indexy),_xlpm.finalni, IF(_xlpm.prvni=1, 2, _xlpm.prvni),INDEX(_xlpm.rozsah, _xlpm.finalni))</f>
        <v>2000</v>
      </c>
      <c r="BA876" cm="1">
        <f t="array" aca="1" ref="BA876" ca="1">INDEX($J$3:$J$10001,MATCH(AZ876,$J$3:$J$10004,0)-1)</f>
        <v>1900</v>
      </c>
      <c r="BB876">
        <f t="shared" ca="1" si="230"/>
        <v>300</v>
      </c>
      <c r="BC876">
        <f t="shared" ca="1" si="230"/>
        <v>316</v>
      </c>
      <c r="BD876">
        <f t="shared" ca="1" si="229"/>
        <v>-16</v>
      </c>
      <c r="BE876">
        <f t="shared" ca="1" si="223"/>
        <v>304.61650784</v>
      </c>
      <c r="BF876">
        <f t="shared" ca="1" si="226"/>
        <v>304.09628698806512</v>
      </c>
      <c r="BG876">
        <f t="shared" ca="1" si="224"/>
        <v>311.90371301193488</v>
      </c>
      <c r="BH876" cm="1">
        <f t="array" aca="1" ref="BH876" ca="1">_xlfn.LET(_xlpm.rozsah, $J$3:$J$10001,_xlpm.podminka, (_xlpm.rozsah&gt;E876)*(ISNUMBER(_xlpm.rozsah)),_xlpm.indexy, IF(_xlpm.podminka, ROW(_xlpm.rozsah)-MIN(ROW(_xlpm.rozsah))+1),_xlpm.prvni, MIN(_xlpm.indexy),_xlpm.finalni, IF(_xlpm.prvni=1, 2, _xlpm.prvni),INDEX(_xlpm.rozsah, _xlpm.finalni))</f>
        <v>2000</v>
      </c>
      <c r="BI876" cm="1">
        <f t="array" aca="1" ref="BI876" ca="1">INDEX($J$3:$J$10001,MATCH(BH876,$J$3:$J$10004,0)-1)</f>
        <v>1900</v>
      </c>
      <c r="BJ876">
        <f t="shared" ca="1" si="217"/>
        <v>300</v>
      </c>
      <c r="BK876">
        <f t="shared" ca="1" si="217"/>
        <v>316</v>
      </c>
      <c r="BL876">
        <f t="shared" ca="1" si="227"/>
        <v>-16</v>
      </c>
      <c r="BM876">
        <f t="shared" ca="1" si="225"/>
        <v>304.09628698806512</v>
      </c>
    </row>
    <row r="877" spans="1:65" x14ac:dyDescent="0.25">
      <c r="A877" s="64">
        <v>874</v>
      </c>
      <c r="B877" s="64">
        <v>83</v>
      </c>
      <c r="C877" s="64">
        <v>6</v>
      </c>
      <c r="D877" s="18">
        <v>874</v>
      </c>
      <c r="E877" s="21">
        <f t="shared" ca="1" si="218"/>
        <v>1974.398206324593</v>
      </c>
      <c r="F877" s="22">
        <f t="shared" ca="1" si="219"/>
        <v>18.245777219283909</v>
      </c>
      <c r="G877" s="28">
        <v>874</v>
      </c>
      <c r="H877" s="24">
        <f t="shared" ca="1" si="220"/>
        <v>1971.1468259999999</v>
      </c>
      <c r="I877" s="25">
        <f t="shared" ca="1" si="221"/>
        <v>18.276990470400001</v>
      </c>
      <c r="J877" s="155"/>
      <c r="K877" s="155"/>
      <c r="AX877">
        <f t="shared" ca="1" si="228"/>
        <v>304.61650784</v>
      </c>
      <c r="AY877">
        <f t="shared" ca="1" si="222"/>
        <v>311.38349216</v>
      </c>
      <c r="AZ877" cm="1">
        <f t="array" aca="1" ref="AZ877" ca="1">_xlfn.LET(_xlpm.rozsah, $J$3:$J$10001,_xlpm.podminka, (_xlpm.rozsah&gt;H877)*(ISNUMBER(_xlpm.rozsah)),_xlpm.indexy, IF(_xlpm.podminka, ROW(_xlpm.rozsah)-MIN(ROW(_xlpm.rozsah))+1),_xlpm.prvni, MIN(_xlpm.indexy),_xlpm.finalni, IF(_xlpm.prvni=1, 2, _xlpm.prvni),INDEX(_xlpm.rozsah, _xlpm.finalni))</f>
        <v>2000</v>
      </c>
      <c r="BA877" cm="1">
        <f t="array" aca="1" ref="BA877" ca="1">INDEX($J$3:$J$10001,MATCH(AZ877,$J$3:$J$10004,0)-1)</f>
        <v>1900</v>
      </c>
      <c r="BB877">
        <f t="shared" ca="1" si="230"/>
        <v>300</v>
      </c>
      <c r="BC877">
        <f t="shared" ca="1" si="230"/>
        <v>316</v>
      </c>
      <c r="BD877">
        <f t="shared" ca="1" si="229"/>
        <v>-16</v>
      </c>
      <c r="BE877">
        <f t="shared" ca="1" si="223"/>
        <v>304.61650784</v>
      </c>
      <c r="BF877">
        <f t="shared" ca="1" si="226"/>
        <v>304.09628698806512</v>
      </c>
      <c r="BG877">
        <f t="shared" ca="1" si="224"/>
        <v>311.90371301193488</v>
      </c>
      <c r="BH877" cm="1">
        <f t="array" aca="1" ref="BH877" ca="1">_xlfn.LET(_xlpm.rozsah, $J$3:$J$10001,_xlpm.podminka, (_xlpm.rozsah&gt;E877)*(ISNUMBER(_xlpm.rozsah)),_xlpm.indexy, IF(_xlpm.podminka, ROW(_xlpm.rozsah)-MIN(ROW(_xlpm.rozsah))+1),_xlpm.prvni, MIN(_xlpm.indexy),_xlpm.finalni, IF(_xlpm.prvni=1, 2, _xlpm.prvni),INDEX(_xlpm.rozsah, _xlpm.finalni))</f>
        <v>2000</v>
      </c>
      <c r="BI877" cm="1">
        <f t="array" aca="1" ref="BI877" ca="1">INDEX($J$3:$J$10001,MATCH(BH877,$J$3:$J$10004,0)-1)</f>
        <v>1900</v>
      </c>
      <c r="BJ877">
        <f t="shared" ca="1" si="217"/>
        <v>300</v>
      </c>
      <c r="BK877">
        <f t="shared" ca="1" si="217"/>
        <v>316</v>
      </c>
      <c r="BL877">
        <f t="shared" ca="1" si="227"/>
        <v>-16</v>
      </c>
      <c r="BM877">
        <f t="shared" ca="1" si="225"/>
        <v>304.09628698806512</v>
      </c>
    </row>
    <row r="878" spans="1:65" x14ac:dyDescent="0.25">
      <c r="A878" s="64">
        <v>875</v>
      </c>
      <c r="B878" s="64">
        <v>83</v>
      </c>
      <c r="C878" s="64">
        <v>6</v>
      </c>
      <c r="D878" s="18">
        <v>875</v>
      </c>
      <c r="E878" s="21">
        <f t="shared" ca="1" si="218"/>
        <v>1974.398206324593</v>
      </c>
      <c r="F878" s="22">
        <f t="shared" ca="1" si="219"/>
        <v>18.245777219283909</v>
      </c>
      <c r="G878" s="23">
        <v>875</v>
      </c>
      <c r="H878" s="24">
        <f t="shared" ca="1" si="220"/>
        <v>1971.1468259999999</v>
      </c>
      <c r="I878" s="25">
        <f t="shared" ca="1" si="221"/>
        <v>18.276990470400001</v>
      </c>
      <c r="J878" s="155"/>
      <c r="K878" s="155"/>
      <c r="AX878">
        <f t="shared" ca="1" si="228"/>
        <v>304.61650784</v>
      </c>
      <c r="AY878">
        <f t="shared" ca="1" si="222"/>
        <v>311.38349216</v>
      </c>
      <c r="AZ878" cm="1">
        <f t="array" aca="1" ref="AZ878" ca="1">_xlfn.LET(_xlpm.rozsah, $J$3:$J$10001,_xlpm.podminka, (_xlpm.rozsah&gt;H878)*(ISNUMBER(_xlpm.rozsah)),_xlpm.indexy, IF(_xlpm.podminka, ROW(_xlpm.rozsah)-MIN(ROW(_xlpm.rozsah))+1),_xlpm.prvni, MIN(_xlpm.indexy),_xlpm.finalni, IF(_xlpm.prvni=1, 2, _xlpm.prvni),INDEX(_xlpm.rozsah, _xlpm.finalni))</f>
        <v>2000</v>
      </c>
      <c r="BA878" cm="1">
        <f t="array" aca="1" ref="BA878" ca="1">INDEX($J$3:$J$10001,MATCH(AZ878,$J$3:$J$10004,0)-1)</f>
        <v>1900</v>
      </c>
      <c r="BB878">
        <f t="shared" ca="1" si="230"/>
        <v>300</v>
      </c>
      <c r="BC878">
        <f t="shared" ca="1" si="230"/>
        <v>316</v>
      </c>
      <c r="BD878">
        <f t="shared" ca="1" si="229"/>
        <v>-16</v>
      </c>
      <c r="BE878">
        <f t="shared" ca="1" si="223"/>
        <v>304.61650784</v>
      </c>
      <c r="BF878">
        <f t="shared" ca="1" si="226"/>
        <v>304.09628698806512</v>
      </c>
      <c r="BG878">
        <f t="shared" ca="1" si="224"/>
        <v>311.90371301193488</v>
      </c>
      <c r="BH878" cm="1">
        <f t="array" aca="1" ref="BH878" ca="1">_xlfn.LET(_xlpm.rozsah, $J$3:$J$10001,_xlpm.podminka, (_xlpm.rozsah&gt;E878)*(ISNUMBER(_xlpm.rozsah)),_xlpm.indexy, IF(_xlpm.podminka, ROW(_xlpm.rozsah)-MIN(ROW(_xlpm.rozsah))+1),_xlpm.prvni, MIN(_xlpm.indexy),_xlpm.finalni, IF(_xlpm.prvni=1, 2, _xlpm.prvni),INDEX(_xlpm.rozsah, _xlpm.finalni))</f>
        <v>2000</v>
      </c>
      <c r="BI878" cm="1">
        <f t="array" aca="1" ref="BI878" ca="1">INDEX($J$3:$J$10001,MATCH(BH878,$J$3:$J$10004,0)-1)</f>
        <v>1900</v>
      </c>
      <c r="BJ878">
        <f t="shared" ref="BJ878:BK941" ca="1" si="231">IF(ISERROR(MATCH(BH878,$J$1:$J$10000,0)), 0, INDEX($K$1:$K$10000, MATCH(BH878,$J$1:$J$10000,0)))</f>
        <v>300</v>
      </c>
      <c r="BK878">
        <f t="shared" ca="1" si="231"/>
        <v>316</v>
      </c>
      <c r="BL878">
        <f t="shared" ca="1" si="227"/>
        <v>-16</v>
      </c>
      <c r="BM878">
        <f t="shared" ca="1" si="225"/>
        <v>304.09628698806512</v>
      </c>
    </row>
    <row r="879" spans="1:65" x14ac:dyDescent="0.25">
      <c r="A879" s="64">
        <v>876</v>
      </c>
      <c r="B879" s="64">
        <v>83</v>
      </c>
      <c r="C879" s="64">
        <v>6</v>
      </c>
      <c r="D879" s="18">
        <v>876</v>
      </c>
      <c r="E879" s="21">
        <f t="shared" ca="1" si="218"/>
        <v>1974.398206324593</v>
      </c>
      <c r="F879" s="22">
        <f t="shared" ca="1" si="219"/>
        <v>18.245777219283909</v>
      </c>
      <c r="G879" s="28">
        <v>876</v>
      </c>
      <c r="H879" s="24">
        <f t="shared" ca="1" si="220"/>
        <v>1971.1468259999999</v>
      </c>
      <c r="I879" s="25">
        <f t="shared" ca="1" si="221"/>
        <v>18.276990470400001</v>
      </c>
      <c r="J879" s="155"/>
      <c r="K879" s="155"/>
      <c r="AX879">
        <f t="shared" ca="1" si="228"/>
        <v>304.61650784</v>
      </c>
      <c r="AY879">
        <f t="shared" ca="1" si="222"/>
        <v>311.38349216</v>
      </c>
      <c r="AZ879" cm="1">
        <f t="array" aca="1" ref="AZ879" ca="1">_xlfn.LET(_xlpm.rozsah, $J$3:$J$10001,_xlpm.podminka, (_xlpm.rozsah&gt;H879)*(ISNUMBER(_xlpm.rozsah)),_xlpm.indexy, IF(_xlpm.podminka, ROW(_xlpm.rozsah)-MIN(ROW(_xlpm.rozsah))+1),_xlpm.prvni, MIN(_xlpm.indexy),_xlpm.finalni, IF(_xlpm.prvni=1, 2, _xlpm.prvni),INDEX(_xlpm.rozsah, _xlpm.finalni))</f>
        <v>2000</v>
      </c>
      <c r="BA879" cm="1">
        <f t="array" aca="1" ref="BA879" ca="1">INDEX($J$3:$J$10001,MATCH(AZ879,$J$3:$J$10004,0)-1)</f>
        <v>1900</v>
      </c>
      <c r="BB879">
        <f t="shared" ca="1" si="230"/>
        <v>300</v>
      </c>
      <c r="BC879">
        <f t="shared" ca="1" si="230"/>
        <v>316</v>
      </c>
      <c r="BD879">
        <f t="shared" ca="1" si="229"/>
        <v>-16</v>
      </c>
      <c r="BE879">
        <f t="shared" ca="1" si="223"/>
        <v>304.61650784</v>
      </c>
      <c r="BF879">
        <f t="shared" ca="1" si="226"/>
        <v>304.09628698806512</v>
      </c>
      <c r="BG879">
        <f t="shared" ca="1" si="224"/>
        <v>311.90371301193488</v>
      </c>
      <c r="BH879" cm="1">
        <f t="array" aca="1" ref="BH879" ca="1">_xlfn.LET(_xlpm.rozsah, $J$3:$J$10001,_xlpm.podminka, (_xlpm.rozsah&gt;E879)*(ISNUMBER(_xlpm.rozsah)),_xlpm.indexy, IF(_xlpm.podminka, ROW(_xlpm.rozsah)-MIN(ROW(_xlpm.rozsah))+1),_xlpm.prvni, MIN(_xlpm.indexy),_xlpm.finalni, IF(_xlpm.prvni=1, 2, _xlpm.prvni),INDEX(_xlpm.rozsah, _xlpm.finalni))</f>
        <v>2000</v>
      </c>
      <c r="BI879" cm="1">
        <f t="array" aca="1" ref="BI879" ca="1">INDEX($J$3:$J$10001,MATCH(BH879,$J$3:$J$10004,0)-1)</f>
        <v>1900</v>
      </c>
      <c r="BJ879">
        <f t="shared" ca="1" si="231"/>
        <v>300</v>
      </c>
      <c r="BK879">
        <f t="shared" ca="1" si="231"/>
        <v>316</v>
      </c>
      <c r="BL879">
        <f t="shared" ca="1" si="227"/>
        <v>-16</v>
      </c>
      <c r="BM879">
        <f t="shared" ca="1" si="225"/>
        <v>304.09628698806512</v>
      </c>
    </row>
    <row r="880" spans="1:65" x14ac:dyDescent="0.25">
      <c r="A880" s="64">
        <v>877</v>
      </c>
      <c r="B880" s="64">
        <v>83</v>
      </c>
      <c r="C880" s="64">
        <v>6</v>
      </c>
      <c r="D880" s="18">
        <v>877</v>
      </c>
      <c r="E880" s="21">
        <f t="shared" ca="1" si="218"/>
        <v>1974.398206324593</v>
      </c>
      <c r="F880" s="22">
        <f t="shared" ca="1" si="219"/>
        <v>18.245777219283909</v>
      </c>
      <c r="G880" s="23">
        <v>877</v>
      </c>
      <c r="H880" s="24">
        <f t="shared" ca="1" si="220"/>
        <v>1971.1468259999999</v>
      </c>
      <c r="I880" s="25">
        <f t="shared" ca="1" si="221"/>
        <v>18.276990470400001</v>
      </c>
      <c r="J880" s="155"/>
      <c r="K880" s="155"/>
      <c r="AX880">
        <f t="shared" ca="1" si="228"/>
        <v>304.61650784</v>
      </c>
      <c r="AY880">
        <f t="shared" ca="1" si="222"/>
        <v>311.38349216</v>
      </c>
      <c r="AZ880" cm="1">
        <f t="array" aca="1" ref="AZ880" ca="1">_xlfn.LET(_xlpm.rozsah, $J$3:$J$10001,_xlpm.podminka, (_xlpm.rozsah&gt;H880)*(ISNUMBER(_xlpm.rozsah)),_xlpm.indexy, IF(_xlpm.podminka, ROW(_xlpm.rozsah)-MIN(ROW(_xlpm.rozsah))+1),_xlpm.prvni, MIN(_xlpm.indexy),_xlpm.finalni, IF(_xlpm.prvni=1, 2, _xlpm.prvni),INDEX(_xlpm.rozsah, _xlpm.finalni))</f>
        <v>2000</v>
      </c>
      <c r="BA880" cm="1">
        <f t="array" aca="1" ref="BA880" ca="1">INDEX($J$3:$J$10001,MATCH(AZ880,$J$3:$J$10004,0)-1)</f>
        <v>1900</v>
      </c>
      <c r="BB880">
        <f t="shared" ca="1" si="230"/>
        <v>300</v>
      </c>
      <c r="BC880">
        <f t="shared" ca="1" si="230"/>
        <v>316</v>
      </c>
      <c r="BD880">
        <f t="shared" ca="1" si="229"/>
        <v>-16</v>
      </c>
      <c r="BE880">
        <f t="shared" ca="1" si="223"/>
        <v>304.61650784</v>
      </c>
      <c r="BF880">
        <f t="shared" ca="1" si="226"/>
        <v>304.09628698806512</v>
      </c>
      <c r="BG880">
        <f t="shared" ca="1" si="224"/>
        <v>311.90371301193488</v>
      </c>
      <c r="BH880" cm="1">
        <f t="array" aca="1" ref="BH880" ca="1">_xlfn.LET(_xlpm.rozsah, $J$3:$J$10001,_xlpm.podminka, (_xlpm.rozsah&gt;E880)*(ISNUMBER(_xlpm.rozsah)),_xlpm.indexy, IF(_xlpm.podminka, ROW(_xlpm.rozsah)-MIN(ROW(_xlpm.rozsah))+1),_xlpm.prvni, MIN(_xlpm.indexy),_xlpm.finalni, IF(_xlpm.prvni=1, 2, _xlpm.prvni),INDEX(_xlpm.rozsah, _xlpm.finalni))</f>
        <v>2000</v>
      </c>
      <c r="BI880" cm="1">
        <f t="array" aca="1" ref="BI880" ca="1">INDEX($J$3:$J$10001,MATCH(BH880,$J$3:$J$10004,0)-1)</f>
        <v>1900</v>
      </c>
      <c r="BJ880">
        <f t="shared" ca="1" si="231"/>
        <v>300</v>
      </c>
      <c r="BK880">
        <f t="shared" ca="1" si="231"/>
        <v>316</v>
      </c>
      <c r="BL880">
        <f t="shared" ca="1" si="227"/>
        <v>-16</v>
      </c>
      <c r="BM880">
        <f t="shared" ca="1" si="225"/>
        <v>304.09628698806512</v>
      </c>
    </row>
    <row r="881" spans="1:65" x14ac:dyDescent="0.25">
      <c r="A881" s="64">
        <v>878</v>
      </c>
      <c r="B881" s="64">
        <v>59</v>
      </c>
      <c r="C881" s="64">
        <v>4</v>
      </c>
      <c r="D881" s="18">
        <v>878</v>
      </c>
      <c r="E881" s="21">
        <f t="shared" ca="1" si="218"/>
        <v>1605.8975201584456</v>
      </c>
      <c r="F881" s="22">
        <f t="shared" ca="1" si="219"/>
        <v>14.301127935492975</v>
      </c>
      <c r="G881" s="28">
        <v>878</v>
      </c>
      <c r="H881" s="24">
        <f t="shared" ca="1" si="220"/>
        <v>1603.5862979999999</v>
      </c>
      <c r="I881" s="25">
        <f t="shared" ca="1" si="221"/>
        <v>14.3085238464</v>
      </c>
      <c r="J881" s="155"/>
      <c r="K881" s="155"/>
      <c r="AX881">
        <f t="shared" ca="1" si="228"/>
        <v>357.71309616000002</v>
      </c>
      <c r="AY881">
        <f t="shared" ca="1" si="222"/>
        <v>350.28690383999998</v>
      </c>
      <c r="AZ881" cm="1">
        <f t="array" aca="1" ref="AZ881" ca="1">_xlfn.LET(_xlpm.rozsah, $J$3:$J$10001,_xlpm.podminka, (_xlpm.rozsah&gt;H881)*(ISNUMBER(_xlpm.rozsah)),_xlpm.indexy, IF(_xlpm.podminka, ROW(_xlpm.rozsah)-MIN(ROW(_xlpm.rozsah))+1),_xlpm.prvni, MIN(_xlpm.indexy),_xlpm.finalni, IF(_xlpm.prvni=1, 2, _xlpm.prvni),INDEX(_xlpm.rozsah, _xlpm.finalni))</f>
        <v>1700</v>
      </c>
      <c r="BA881" cm="1">
        <f t="array" aca="1" ref="BA881" ca="1">INDEX($J$3:$J$10001,MATCH(AZ881,$J$3:$J$10004,0)-1)</f>
        <v>1600</v>
      </c>
      <c r="BB881">
        <f t="shared" ca="1" si="230"/>
        <v>350</v>
      </c>
      <c r="BC881">
        <f t="shared" ca="1" si="230"/>
        <v>358</v>
      </c>
      <c r="BD881">
        <f t="shared" ca="1" si="229"/>
        <v>-8</v>
      </c>
      <c r="BE881">
        <f t="shared" ca="1" si="223"/>
        <v>357.71309616000002</v>
      </c>
      <c r="BF881">
        <f t="shared" ca="1" si="226"/>
        <v>357.52819838732438</v>
      </c>
      <c r="BG881">
        <f t="shared" ca="1" si="224"/>
        <v>350.47180161267562</v>
      </c>
      <c r="BH881" cm="1">
        <f t="array" aca="1" ref="BH881" ca="1">_xlfn.LET(_xlpm.rozsah, $J$3:$J$10001,_xlpm.podminka, (_xlpm.rozsah&gt;E881)*(ISNUMBER(_xlpm.rozsah)),_xlpm.indexy, IF(_xlpm.podminka, ROW(_xlpm.rozsah)-MIN(ROW(_xlpm.rozsah))+1),_xlpm.prvni, MIN(_xlpm.indexy),_xlpm.finalni, IF(_xlpm.prvni=1, 2, _xlpm.prvni),INDEX(_xlpm.rozsah, _xlpm.finalni))</f>
        <v>1700</v>
      </c>
      <c r="BI881" cm="1">
        <f t="array" aca="1" ref="BI881" ca="1">INDEX($J$3:$J$10001,MATCH(BH881,$J$3:$J$10004,0)-1)</f>
        <v>1600</v>
      </c>
      <c r="BJ881">
        <f t="shared" ca="1" si="231"/>
        <v>350</v>
      </c>
      <c r="BK881">
        <f t="shared" ca="1" si="231"/>
        <v>358</v>
      </c>
      <c r="BL881">
        <f t="shared" ca="1" si="227"/>
        <v>-8</v>
      </c>
      <c r="BM881">
        <f t="shared" ca="1" si="225"/>
        <v>357.52819838732438</v>
      </c>
    </row>
    <row r="882" spans="1:65" x14ac:dyDescent="0.25">
      <c r="A882" s="64">
        <v>879</v>
      </c>
      <c r="B882" s="64">
        <v>50</v>
      </c>
      <c r="C882" s="64">
        <v>5</v>
      </c>
      <c r="D882" s="18">
        <v>879</v>
      </c>
      <c r="E882" s="21">
        <f t="shared" ca="1" si="218"/>
        <v>1467.7097628461404</v>
      </c>
      <c r="F882" s="22">
        <f t="shared" ca="1" si="219"/>
        <v>18</v>
      </c>
      <c r="G882" s="23">
        <v>879</v>
      </c>
      <c r="H882" s="24">
        <f t="shared" ca="1" si="220"/>
        <v>1465.7511</v>
      </c>
      <c r="I882" s="25">
        <f t="shared" ca="1" si="221"/>
        <v>18</v>
      </c>
      <c r="J882" s="155"/>
      <c r="K882" s="155"/>
      <c r="AX882">
        <f t="shared" ca="1" si="228"/>
        <v>360</v>
      </c>
      <c r="AY882">
        <f t="shared" ca="1" si="222"/>
        <v>360</v>
      </c>
      <c r="AZ882" cm="1">
        <f t="array" aca="1" ref="AZ882" ca="1">_xlfn.LET(_xlpm.rozsah, $J$3:$J$10001,_xlpm.podminka, (_xlpm.rozsah&gt;H882)*(ISNUMBER(_xlpm.rozsah)),_xlpm.indexy, IF(_xlpm.podminka, ROW(_xlpm.rozsah)-MIN(ROW(_xlpm.rozsah))+1),_xlpm.prvni, MIN(_xlpm.indexy),_xlpm.finalni, IF(_xlpm.prvni=1, 2, _xlpm.prvni),INDEX(_xlpm.rozsah, _xlpm.finalni))</f>
        <v>1500</v>
      </c>
      <c r="BA882" cm="1">
        <f t="array" aca="1" ref="BA882" ca="1">INDEX($J$3:$J$10001,MATCH(AZ882,$J$3:$J$10004,0)-1)</f>
        <v>1400</v>
      </c>
      <c r="BB882">
        <f t="shared" ca="1" si="230"/>
        <v>360</v>
      </c>
      <c r="BC882">
        <f t="shared" ca="1" si="230"/>
        <v>360</v>
      </c>
      <c r="BD882">
        <f t="shared" ca="1" si="229"/>
        <v>0</v>
      </c>
      <c r="BE882">
        <f t="shared" ca="1" si="223"/>
        <v>360</v>
      </c>
      <c r="BF882">
        <f t="shared" ca="1" si="226"/>
        <v>360</v>
      </c>
      <c r="BG882">
        <f t="shared" ca="1" si="224"/>
        <v>360</v>
      </c>
      <c r="BH882" cm="1">
        <f t="array" aca="1" ref="BH882" ca="1">_xlfn.LET(_xlpm.rozsah, $J$3:$J$10001,_xlpm.podminka, (_xlpm.rozsah&gt;E882)*(ISNUMBER(_xlpm.rozsah)),_xlpm.indexy, IF(_xlpm.podminka, ROW(_xlpm.rozsah)-MIN(ROW(_xlpm.rozsah))+1),_xlpm.prvni, MIN(_xlpm.indexy),_xlpm.finalni, IF(_xlpm.prvni=1, 2, _xlpm.prvni),INDEX(_xlpm.rozsah, _xlpm.finalni))</f>
        <v>1500</v>
      </c>
      <c r="BI882" cm="1">
        <f t="array" aca="1" ref="BI882" ca="1">INDEX($J$3:$J$10001,MATCH(BH882,$J$3:$J$10004,0)-1)</f>
        <v>1400</v>
      </c>
      <c r="BJ882">
        <f t="shared" ca="1" si="231"/>
        <v>360</v>
      </c>
      <c r="BK882">
        <f t="shared" ca="1" si="231"/>
        <v>360</v>
      </c>
      <c r="BL882">
        <f t="shared" ca="1" si="227"/>
        <v>0</v>
      </c>
      <c r="BM882">
        <f t="shared" ca="1" si="225"/>
        <v>360</v>
      </c>
    </row>
    <row r="883" spans="1:65" x14ac:dyDescent="0.25">
      <c r="A883" s="64">
        <v>880</v>
      </c>
      <c r="B883" s="64">
        <v>51</v>
      </c>
      <c r="C883" s="64">
        <v>5</v>
      </c>
      <c r="D883" s="18">
        <v>880</v>
      </c>
      <c r="E883" s="21">
        <f t="shared" ca="1" si="218"/>
        <v>1483.0639581030632</v>
      </c>
      <c r="F883" s="22">
        <f t="shared" ca="1" si="219"/>
        <v>18</v>
      </c>
      <c r="G883" s="28">
        <v>880</v>
      </c>
      <c r="H883" s="24">
        <f t="shared" ca="1" si="220"/>
        <v>1481.066122</v>
      </c>
      <c r="I883" s="25">
        <f t="shared" ca="1" si="221"/>
        <v>18</v>
      </c>
      <c r="J883" s="155"/>
      <c r="K883" s="155"/>
      <c r="AX883">
        <f t="shared" ca="1" si="228"/>
        <v>360</v>
      </c>
      <c r="AY883">
        <f t="shared" ca="1" si="222"/>
        <v>360</v>
      </c>
      <c r="AZ883" cm="1">
        <f t="array" aca="1" ref="AZ883" ca="1">_xlfn.LET(_xlpm.rozsah, $J$3:$J$10001,_xlpm.podminka, (_xlpm.rozsah&gt;H883)*(ISNUMBER(_xlpm.rozsah)),_xlpm.indexy, IF(_xlpm.podminka, ROW(_xlpm.rozsah)-MIN(ROW(_xlpm.rozsah))+1),_xlpm.prvni, MIN(_xlpm.indexy),_xlpm.finalni, IF(_xlpm.prvni=1, 2, _xlpm.prvni),INDEX(_xlpm.rozsah, _xlpm.finalni))</f>
        <v>1500</v>
      </c>
      <c r="BA883" cm="1">
        <f t="array" aca="1" ref="BA883" ca="1">INDEX($J$3:$J$10001,MATCH(AZ883,$J$3:$J$10004,0)-1)</f>
        <v>1400</v>
      </c>
      <c r="BB883">
        <f t="shared" ca="1" si="230"/>
        <v>360</v>
      </c>
      <c r="BC883">
        <f t="shared" ca="1" si="230"/>
        <v>360</v>
      </c>
      <c r="BD883">
        <f t="shared" ca="1" si="229"/>
        <v>0</v>
      </c>
      <c r="BE883">
        <f t="shared" ca="1" si="223"/>
        <v>360</v>
      </c>
      <c r="BF883">
        <f t="shared" ca="1" si="226"/>
        <v>360</v>
      </c>
      <c r="BG883">
        <f t="shared" ca="1" si="224"/>
        <v>360</v>
      </c>
      <c r="BH883" cm="1">
        <f t="array" aca="1" ref="BH883" ca="1">_xlfn.LET(_xlpm.rozsah, $J$3:$J$10001,_xlpm.podminka, (_xlpm.rozsah&gt;E883)*(ISNUMBER(_xlpm.rozsah)),_xlpm.indexy, IF(_xlpm.podminka, ROW(_xlpm.rozsah)-MIN(ROW(_xlpm.rozsah))+1),_xlpm.prvni, MIN(_xlpm.indexy),_xlpm.finalni, IF(_xlpm.prvni=1, 2, _xlpm.prvni),INDEX(_xlpm.rozsah, _xlpm.finalni))</f>
        <v>1500</v>
      </c>
      <c r="BI883" cm="1">
        <f t="array" aca="1" ref="BI883" ca="1">INDEX($J$3:$J$10001,MATCH(BH883,$J$3:$J$10004,0)-1)</f>
        <v>1400</v>
      </c>
      <c r="BJ883">
        <f t="shared" ca="1" si="231"/>
        <v>360</v>
      </c>
      <c r="BK883">
        <f t="shared" ca="1" si="231"/>
        <v>360</v>
      </c>
      <c r="BL883">
        <f t="shared" ca="1" si="227"/>
        <v>0</v>
      </c>
      <c r="BM883">
        <f t="shared" ca="1" si="225"/>
        <v>360</v>
      </c>
    </row>
    <row r="884" spans="1:65" x14ac:dyDescent="0.25">
      <c r="A884" s="64">
        <v>881</v>
      </c>
      <c r="B884" s="64">
        <v>51</v>
      </c>
      <c r="C884" s="64">
        <v>5</v>
      </c>
      <c r="D884" s="18">
        <v>881</v>
      </c>
      <c r="E884" s="21">
        <f t="shared" ca="1" si="218"/>
        <v>1483.0639581030632</v>
      </c>
      <c r="F884" s="22">
        <f t="shared" ca="1" si="219"/>
        <v>18</v>
      </c>
      <c r="G884" s="23">
        <v>881</v>
      </c>
      <c r="H884" s="24">
        <f t="shared" ca="1" si="220"/>
        <v>1481.066122</v>
      </c>
      <c r="I884" s="25">
        <f t="shared" ca="1" si="221"/>
        <v>18</v>
      </c>
      <c r="J884" s="155"/>
      <c r="K884" s="155"/>
      <c r="AX884">
        <f t="shared" ca="1" si="228"/>
        <v>360</v>
      </c>
      <c r="AY884">
        <f t="shared" ca="1" si="222"/>
        <v>360</v>
      </c>
      <c r="AZ884" cm="1">
        <f t="array" aca="1" ref="AZ884" ca="1">_xlfn.LET(_xlpm.rozsah, $J$3:$J$10001,_xlpm.podminka, (_xlpm.rozsah&gt;H884)*(ISNUMBER(_xlpm.rozsah)),_xlpm.indexy, IF(_xlpm.podminka, ROW(_xlpm.rozsah)-MIN(ROW(_xlpm.rozsah))+1),_xlpm.prvni, MIN(_xlpm.indexy),_xlpm.finalni, IF(_xlpm.prvni=1, 2, _xlpm.prvni),INDEX(_xlpm.rozsah, _xlpm.finalni))</f>
        <v>1500</v>
      </c>
      <c r="BA884" cm="1">
        <f t="array" aca="1" ref="BA884" ca="1">INDEX($J$3:$J$10001,MATCH(AZ884,$J$3:$J$10004,0)-1)</f>
        <v>1400</v>
      </c>
      <c r="BB884">
        <f t="shared" ca="1" si="230"/>
        <v>360</v>
      </c>
      <c r="BC884">
        <f t="shared" ca="1" si="230"/>
        <v>360</v>
      </c>
      <c r="BD884">
        <f t="shared" ca="1" si="229"/>
        <v>0</v>
      </c>
      <c r="BE884">
        <f t="shared" ca="1" si="223"/>
        <v>360</v>
      </c>
      <c r="BF884">
        <f t="shared" ca="1" si="226"/>
        <v>360</v>
      </c>
      <c r="BG884">
        <f t="shared" ca="1" si="224"/>
        <v>360</v>
      </c>
      <c r="BH884" cm="1">
        <f t="array" aca="1" ref="BH884" ca="1">_xlfn.LET(_xlpm.rozsah, $J$3:$J$10001,_xlpm.podminka, (_xlpm.rozsah&gt;E884)*(ISNUMBER(_xlpm.rozsah)),_xlpm.indexy, IF(_xlpm.podminka, ROW(_xlpm.rozsah)-MIN(ROW(_xlpm.rozsah))+1),_xlpm.prvni, MIN(_xlpm.indexy),_xlpm.finalni, IF(_xlpm.prvni=1, 2, _xlpm.prvni),INDEX(_xlpm.rozsah, _xlpm.finalni))</f>
        <v>1500</v>
      </c>
      <c r="BI884" cm="1">
        <f t="array" aca="1" ref="BI884" ca="1">INDEX($J$3:$J$10001,MATCH(BH884,$J$3:$J$10004,0)-1)</f>
        <v>1400</v>
      </c>
      <c r="BJ884">
        <f t="shared" ca="1" si="231"/>
        <v>360</v>
      </c>
      <c r="BK884">
        <f t="shared" ca="1" si="231"/>
        <v>360</v>
      </c>
      <c r="BL884">
        <f t="shared" ca="1" si="227"/>
        <v>0</v>
      </c>
      <c r="BM884">
        <f t="shared" ca="1" si="225"/>
        <v>360</v>
      </c>
    </row>
    <row r="885" spans="1:65" x14ac:dyDescent="0.25">
      <c r="A885" s="64">
        <v>882</v>
      </c>
      <c r="B885" s="64">
        <v>51</v>
      </c>
      <c r="C885" s="64">
        <v>5</v>
      </c>
      <c r="D885" s="18">
        <v>882</v>
      </c>
      <c r="E885" s="21">
        <f t="shared" ca="1" si="218"/>
        <v>1483.0639581030632</v>
      </c>
      <c r="F885" s="22">
        <f t="shared" ca="1" si="219"/>
        <v>18</v>
      </c>
      <c r="G885" s="28">
        <v>882</v>
      </c>
      <c r="H885" s="24">
        <f t="shared" ca="1" si="220"/>
        <v>1481.066122</v>
      </c>
      <c r="I885" s="25">
        <f t="shared" ca="1" si="221"/>
        <v>18</v>
      </c>
      <c r="J885" s="155"/>
      <c r="K885" s="155"/>
      <c r="AX885">
        <f t="shared" ca="1" si="228"/>
        <v>360</v>
      </c>
      <c r="AY885">
        <f t="shared" ca="1" si="222"/>
        <v>360</v>
      </c>
      <c r="AZ885" cm="1">
        <f t="array" aca="1" ref="AZ885" ca="1">_xlfn.LET(_xlpm.rozsah, $J$3:$J$10001,_xlpm.podminka, (_xlpm.rozsah&gt;H885)*(ISNUMBER(_xlpm.rozsah)),_xlpm.indexy, IF(_xlpm.podminka, ROW(_xlpm.rozsah)-MIN(ROW(_xlpm.rozsah))+1),_xlpm.prvni, MIN(_xlpm.indexy),_xlpm.finalni, IF(_xlpm.prvni=1, 2, _xlpm.prvni),INDEX(_xlpm.rozsah, _xlpm.finalni))</f>
        <v>1500</v>
      </c>
      <c r="BA885" cm="1">
        <f t="array" aca="1" ref="BA885" ca="1">INDEX($J$3:$J$10001,MATCH(AZ885,$J$3:$J$10004,0)-1)</f>
        <v>1400</v>
      </c>
      <c r="BB885">
        <f t="shared" ca="1" si="230"/>
        <v>360</v>
      </c>
      <c r="BC885">
        <f t="shared" ca="1" si="230"/>
        <v>360</v>
      </c>
      <c r="BD885">
        <f t="shared" ca="1" si="229"/>
        <v>0</v>
      </c>
      <c r="BE885">
        <f t="shared" ca="1" si="223"/>
        <v>360</v>
      </c>
      <c r="BF885">
        <f t="shared" ca="1" si="226"/>
        <v>360</v>
      </c>
      <c r="BG885">
        <f t="shared" ca="1" si="224"/>
        <v>360</v>
      </c>
      <c r="BH885" cm="1">
        <f t="array" aca="1" ref="BH885" ca="1">_xlfn.LET(_xlpm.rozsah, $J$3:$J$10001,_xlpm.podminka, (_xlpm.rozsah&gt;E885)*(ISNUMBER(_xlpm.rozsah)),_xlpm.indexy, IF(_xlpm.podminka, ROW(_xlpm.rozsah)-MIN(ROW(_xlpm.rozsah))+1),_xlpm.prvni, MIN(_xlpm.indexy),_xlpm.finalni, IF(_xlpm.prvni=1, 2, _xlpm.prvni),INDEX(_xlpm.rozsah, _xlpm.finalni))</f>
        <v>1500</v>
      </c>
      <c r="BI885" cm="1">
        <f t="array" aca="1" ref="BI885" ca="1">INDEX($J$3:$J$10001,MATCH(BH885,$J$3:$J$10004,0)-1)</f>
        <v>1400</v>
      </c>
      <c r="BJ885">
        <f t="shared" ca="1" si="231"/>
        <v>360</v>
      </c>
      <c r="BK885">
        <f t="shared" ca="1" si="231"/>
        <v>360</v>
      </c>
      <c r="BL885">
        <f t="shared" ca="1" si="227"/>
        <v>0</v>
      </c>
      <c r="BM885">
        <f t="shared" ca="1" si="225"/>
        <v>360</v>
      </c>
    </row>
    <row r="886" spans="1:65" x14ac:dyDescent="0.25">
      <c r="A886" s="64">
        <v>883</v>
      </c>
      <c r="B886" s="64">
        <v>50</v>
      </c>
      <c r="C886" s="64">
        <v>5</v>
      </c>
      <c r="D886" s="18">
        <v>883</v>
      </c>
      <c r="E886" s="21">
        <f t="shared" ca="1" si="218"/>
        <v>1467.7097628461404</v>
      </c>
      <c r="F886" s="22">
        <f t="shared" ca="1" si="219"/>
        <v>18</v>
      </c>
      <c r="G886" s="23">
        <v>883</v>
      </c>
      <c r="H886" s="24">
        <f t="shared" ca="1" si="220"/>
        <v>1465.7511</v>
      </c>
      <c r="I886" s="25">
        <f t="shared" ca="1" si="221"/>
        <v>18</v>
      </c>
      <c r="J886" s="155"/>
      <c r="K886" s="155"/>
      <c r="AX886">
        <f t="shared" ca="1" si="228"/>
        <v>360</v>
      </c>
      <c r="AY886">
        <f t="shared" ca="1" si="222"/>
        <v>360</v>
      </c>
      <c r="AZ886" cm="1">
        <f t="array" aca="1" ref="AZ886" ca="1">_xlfn.LET(_xlpm.rozsah, $J$3:$J$10001,_xlpm.podminka, (_xlpm.rozsah&gt;H886)*(ISNUMBER(_xlpm.rozsah)),_xlpm.indexy, IF(_xlpm.podminka, ROW(_xlpm.rozsah)-MIN(ROW(_xlpm.rozsah))+1),_xlpm.prvni, MIN(_xlpm.indexy),_xlpm.finalni, IF(_xlpm.prvni=1, 2, _xlpm.prvni),INDEX(_xlpm.rozsah, _xlpm.finalni))</f>
        <v>1500</v>
      </c>
      <c r="BA886" cm="1">
        <f t="array" aca="1" ref="BA886" ca="1">INDEX($J$3:$J$10001,MATCH(AZ886,$J$3:$J$10004,0)-1)</f>
        <v>1400</v>
      </c>
      <c r="BB886">
        <f t="shared" ca="1" si="230"/>
        <v>360</v>
      </c>
      <c r="BC886">
        <f t="shared" ca="1" si="230"/>
        <v>360</v>
      </c>
      <c r="BD886">
        <f t="shared" ca="1" si="229"/>
        <v>0</v>
      </c>
      <c r="BE886">
        <f t="shared" ca="1" si="223"/>
        <v>360</v>
      </c>
      <c r="BF886">
        <f t="shared" ca="1" si="226"/>
        <v>360</v>
      </c>
      <c r="BG886">
        <f t="shared" ca="1" si="224"/>
        <v>360</v>
      </c>
      <c r="BH886" cm="1">
        <f t="array" aca="1" ref="BH886" ca="1">_xlfn.LET(_xlpm.rozsah, $J$3:$J$10001,_xlpm.podminka, (_xlpm.rozsah&gt;E886)*(ISNUMBER(_xlpm.rozsah)),_xlpm.indexy, IF(_xlpm.podminka, ROW(_xlpm.rozsah)-MIN(ROW(_xlpm.rozsah))+1),_xlpm.prvni, MIN(_xlpm.indexy),_xlpm.finalni, IF(_xlpm.prvni=1, 2, _xlpm.prvni),INDEX(_xlpm.rozsah, _xlpm.finalni))</f>
        <v>1500</v>
      </c>
      <c r="BI886" cm="1">
        <f t="array" aca="1" ref="BI886" ca="1">INDEX($J$3:$J$10001,MATCH(BH886,$J$3:$J$10004,0)-1)</f>
        <v>1400</v>
      </c>
      <c r="BJ886">
        <f t="shared" ca="1" si="231"/>
        <v>360</v>
      </c>
      <c r="BK886">
        <f t="shared" ca="1" si="231"/>
        <v>360</v>
      </c>
      <c r="BL886">
        <f t="shared" ca="1" si="227"/>
        <v>0</v>
      </c>
      <c r="BM886">
        <f t="shared" ca="1" si="225"/>
        <v>360</v>
      </c>
    </row>
    <row r="887" spans="1:65" x14ac:dyDescent="0.25">
      <c r="A887" s="64">
        <v>884</v>
      </c>
      <c r="B887" s="64">
        <v>50</v>
      </c>
      <c r="C887" s="64">
        <v>5</v>
      </c>
      <c r="D887" s="18">
        <v>884</v>
      </c>
      <c r="E887" s="21">
        <f t="shared" ca="1" si="218"/>
        <v>1467.7097628461404</v>
      </c>
      <c r="F887" s="22">
        <f t="shared" ca="1" si="219"/>
        <v>18</v>
      </c>
      <c r="G887" s="28">
        <v>884</v>
      </c>
      <c r="H887" s="24">
        <f t="shared" ca="1" si="220"/>
        <v>1465.7511</v>
      </c>
      <c r="I887" s="25">
        <f t="shared" ca="1" si="221"/>
        <v>18</v>
      </c>
      <c r="J887" s="155"/>
      <c r="K887" s="155"/>
      <c r="AX887">
        <f t="shared" ca="1" si="228"/>
        <v>360</v>
      </c>
      <c r="AY887">
        <f t="shared" ca="1" si="222"/>
        <v>360</v>
      </c>
      <c r="AZ887" cm="1">
        <f t="array" aca="1" ref="AZ887" ca="1">_xlfn.LET(_xlpm.rozsah, $J$3:$J$10001,_xlpm.podminka, (_xlpm.rozsah&gt;H887)*(ISNUMBER(_xlpm.rozsah)),_xlpm.indexy, IF(_xlpm.podminka, ROW(_xlpm.rozsah)-MIN(ROW(_xlpm.rozsah))+1),_xlpm.prvni, MIN(_xlpm.indexy),_xlpm.finalni, IF(_xlpm.prvni=1, 2, _xlpm.prvni),INDEX(_xlpm.rozsah, _xlpm.finalni))</f>
        <v>1500</v>
      </c>
      <c r="BA887" cm="1">
        <f t="array" aca="1" ref="BA887" ca="1">INDEX($J$3:$J$10001,MATCH(AZ887,$J$3:$J$10004,0)-1)</f>
        <v>1400</v>
      </c>
      <c r="BB887">
        <f t="shared" ca="1" si="230"/>
        <v>360</v>
      </c>
      <c r="BC887">
        <f t="shared" ca="1" si="230"/>
        <v>360</v>
      </c>
      <c r="BD887">
        <f t="shared" ca="1" si="229"/>
        <v>0</v>
      </c>
      <c r="BE887">
        <f t="shared" ca="1" si="223"/>
        <v>360</v>
      </c>
      <c r="BF887">
        <f t="shared" ca="1" si="226"/>
        <v>360</v>
      </c>
      <c r="BG887">
        <f t="shared" ca="1" si="224"/>
        <v>360</v>
      </c>
      <c r="BH887" cm="1">
        <f t="array" aca="1" ref="BH887" ca="1">_xlfn.LET(_xlpm.rozsah, $J$3:$J$10001,_xlpm.podminka, (_xlpm.rozsah&gt;E887)*(ISNUMBER(_xlpm.rozsah)),_xlpm.indexy, IF(_xlpm.podminka, ROW(_xlpm.rozsah)-MIN(ROW(_xlpm.rozsah))+1),_xlpm.prvni, MIN(_xlpm.indexy),_xlpm.finalni, IF(_xlpm.prvni=1, 2, _xlpm.prvni),INDEX(_xlpm.rozsah, _xlpm.finalni))</f>
        <v>1500</v>
      </c>
      <c r="BI887" cm="1">
        <f t="array" aca="1" ref="BI887" ca="1">INDEX($J$3:$J$10001,MATCH(BH887,$J$3:$J$10004,0)-1)</f>
        <v>1400</v>
      </c>
      <c r="BJ887">
        <f t="shared" ca="1" si="231"/>
        <v>360</v>
      </c>
      <c r="BK887">
        <f t="shared" ca="1" si="231"/>
        <v>360</v>
      </c>
      <c r="BL887">
        <f t="shared" ca="1" si="227"/>
        <v>0</v>
      </c>
      <c r="BM887">
        <f t="shared" ca="1" si="225"/>
        <v>360</v>
      </c>
    </row>
    <row r="888" spans="1:65" x14ac:dyDescent="0.25">
      <c r="A888" s="64">
        <v>885</v>
      </c>
      <c r="B888" s="64">
        <v>50</v>
      </c>
      <c r="C888" s="64">
        <v>5</v>
      </c>
      <c r="D888" s="18">
        <v>885</v>
      </c>
      <c r="E888" s="21">
        <f t="shared" ca="1" si="218"/>
        <v>1467.7097628461404</v>
      </c>
      <c r="F888" s="22">
        <f t="shared" ca="1" si="219"/>
        <v>18</v>
      </c>
      <c r="G888" s="23">
        <v>885</v>
      </c>
      <c r="H888" s="24">
        <f t="shared" ca="1" si="220"/>
        <v>1465.7511</v>
      </c>
      <c r="I888" s="25">
        <f t="shared" ca="1" si="221"/>
        <v>18</v>
      </c>
      <c r="J888" s="155"/>
      <c r="K888" s="155"/>
      <c r="AX888">
        <f t="shared" ca="1" si="228"/>
        <v>360</v>
      </c>
      <c r="AY888">
        <f t="shared" ca="1" si="222"/>
        <v>360</v>
      </c>
      <c r="AZ888" cm="1">
        <f t="array" aca="1" ref="AZ888" ca="1">_xlfn.LET(_xlpm.rozsah, $J$3:$J$10001,_xlpm.podminka, (_xlpm.rozsah&gt;H888)*(ISNUMBER(_xlpm.rozsah)),_xlpm.indexy, IF(_xlpm.podminka, ROW(_xlpm.rozsah)-MIN(ROW(_xlpm.rozsah))+1),_xlpm.prvni, MIN(_xlpm.indexy),_xlpm.finalni, IF(_xlpm.prvni=1, 2, _xlpm.prvni),INDEX(_xlpm.rozsah, _xlpm.finalni))</f>
        <v>1500</v>
      </c>
      <c r="BA888" cm="1">
        <f t="array" aca="1" ref="BA888" ca="1">INDEX($J$3:$J$10001,MATCH(AZ888,$J$3:$J$10004,0)-1)</f>
        <v>1400</v>
      </c>
      <c r="BB888">
        <f t="shared" ca="1" si="230"/>
        <v>360</v>
      </c>
      <c r="BC888">
        <f t="shared" ca="1" si="230"/>
        <v>360</v>
      </c>
      <c r="BD888">
        <f t="shared" ca="1" si="229"/>
        <v>0</v>
      </c>
      <c r="BE888">
        <f t="shared" ca="1" si="223"/>
        <v>360</v>
      </c>
      <c r="BF888">
        <f t="shared" ca="1" si="226"/>
        <v>360</v>
      </c>
      <c r="BG888">
        <f t="shared" ca="1" si="224"/>
        <v>360</v>
      </c>
      <c r="BH888" cm="1">
        <f t="array" aca="1" ref="BH888" ca="1">_xlfn.LET(_xlpm.rozsah, $J$3:$J$10001,_xlpm.podminka, (_xlpm.rozsah&gt;E888)*(ISNUMBER(_xlpm.rozsah)),_xlpm.indexy, IF(_xlpm.podminka, ROW(_xlpm.rozsah)-MIN(ROW(_xlpm.rozsah))+1),_xlpm.prvni, MIN(_xlpm.indexy),_xlpm.finalni, IF(_xlpm.prvni=1, 2, _xlpm.prvni),INDEX(_xlpm.rozsah, _xlpm.finalni))</f>
        <v>1500</v>
      </c>
      <c r="BI888" cm="1">
        <f t="array" aca="1" ref="BI888" ca="1">INDEX($J$3:$J$10001,MATCH(BH888,$J$3:$J$10004,0)-1)</f>
        <v>1400</v>
      </c>
      <c r="BJ888">
        <f t="shared" ca="1" si="231"/>
        <v>360</v>
      </c>
      <c r="BK888">
        <f t="shared" ca="1" si="231"/>
        <v>360</v>
      </c>
      <c r="BL888">
        <f t="shared" ca="1" si="227"/>
        <v>0</v>
      </c>
      <c r="BM888">
        <f t="shared" ca="1" si="225"/>
        <v>360</v>
      </c>
    </row>
    <row r="889" spans="1:65" x14ac:dyDescent="0.25">
      <c r="A889" s="64">
        <v>886</v>
      </c>
      <c r="B889" s="64">
        <v>50</v>
      </c>
      <c r="C889" s="64">
        <v>5</v>
      </c>
      <c r="D889" s="18">
        <v>886</v>
      </c>
      <c r="E889" s="21">
        <f t="shared" ca="1" si="218"/>
        <v>1467.7097628461404</v>
      </c>
      <c r="F889" s="22">
        <f t="shared" ca="1" si="219"/>
        <v>18</v>
      </c>
      <c r="G889" s="28">
        <v>886</v>
      </c>
      <c r="H889" s="24">
        <f t="shared" ca="1" si="220"/>
        <v>1465.7511</v>
      </c>
      <c r="I889" s="25">
        <f t="shared" ca="1" si="221"/>
        <v>18</v>
      </c>
      <c r="J889" s="155"/>
      <c r="K889" s="155"/>
      <c r="AX889">
        <f t="shared" ca="1" si="228"/>
        <v>360</v>
      </c>
      <c r="AY889">
        <f t="shared" ca="1" si="222"/>
        <v>360</v>
      </c>
      <c r="AZ889" cm="1">
        <f t="array" aca="1" ref="AZ889" ca="1">_xlfn.LET(_xlpm.rozsah, $J$3:$J$10001,_xlpm.podminka, (_xlpm.rozsah&gt;H889)*(ISNUMBER(_xlpm.rozsah)),_xlpm.indexy, IF(_xlpm.podminka, ROW(_xlpm.rozsah)-MIN(ROW(_xlpm.rozsah))+1),_xlpm.prvni, MIN(_xlpm.indexy),_xlpm.finalni, IF(_xlpm.prvni=1, 2, _xlpm.prvni),INDEX(_xlpm.rozsah, _xlpm.finalni))</f>
        <v>1500</v>
      </c>
      <c r="BA889" cm="1">
        <f t="array" aca="1" ref="BA889" ca="1">INDEX($J$3:$J$10001,MATCH(AZ889,$J$3:$J$10004,0)-1)</f>
        <v>1400</v>
      </c>
      <c r="BB889">
        <f t="shared" ca="1" si="230"/>
        <v>360</v>
      </c>
      <c r="BC889">
        <f t="shared" ca="1" si="230"/>
        <v>360</v>
      </c>
      <c r="BD889">
        <f t="shared" ca="1" si="229"/>
        <v>0</v>
      </c>
      <c r="BE889">
        <f t="shared" ca="1" si="223"/>
        <v>360</v>
      </c>
      <c r="BF889">
        <f t="shared" ca="1" si="226"/>
        <v>360</v>
      </c>
      <c r="BG889">
        <f t="shared" ca="1" si="224"/>
        <v>360</v>
      </c>
      <c r="BH889" cm="1">
        <f t="array" aca="1" ref="BH889" ca="1">_xlfn.LET(_xlpm.rozsah, $J$3:$J$10001,_xlpm.podminka, (_xlpm.rozsah&gt;E889)*(ISNUMBER(_xlpm.rozsah)),_xlpm.indexy, IF(_xlpm.podminka, ROW(_xlpm.rozsah)-MIN(ROW(_xlpm.rozsah))+1),_xlpm.prvni, MIN(_xlpm.indexy),_xlpm.finalni, IF(_xlpm.prvni=1, 2, _xlpm.prvni),INDEX(_xlpm.rozsah, _xlpm.finalni))</f>
        <v>1500</v>
      </c>
      <c r="BI889" cm="1">
        <f t="array" aca="1" ref="BI889" ca="1">INDEX($J$3:$J$10001,MATCH(BH889,$J$3:$J$10004,0)-1)</f>
        <v>1400</v>
      </c>
      <c r="BJ889">
        <f t="shared" ca="1" si="231"/>
        <v>360</v>
      </c>
      <c r="BK889">
        <f t="shared" ca="1" si="231"/>
        <v>360</v>
      </c>
      <c r="BL889">
        <f t="shared" ca="1" si="227"/>
        <v>0</v>
      </c>
      <c r="BM889">
        <f t="shared" ca="1" si="225"/>
        <v>360</v>
      </c>
    </row>
    <row r="890" spans="1:65" x14ac:dyDescent="0.25">
      <c r="A890" s="64">
        <v>887</v>
      </c>
      <c r="B890" s="64">
        <v>50</v>
      </c>
      <c r="C890" s="64">
        <v>5</v>
      </c>
      <c r="D890" s="18">
        <v>887</v>
      </c>
      <c r="E890" s="21">
        <f t="shared" ca="1" si="218"/>
        <v>1467.7097628461404</v>
      </c>
      <c r="F890" s="22">
        <f t="shared" ca="1" si="219"/>
        <v>18</v>
      </c>
      <c r="G890" s="23">
        <v>887</v>
      </c>
      <c r="H890" s="24">
        <f t="shared" ca="1" si="220"/>
        <v>1465.7511</v>
      </c>
      <c r="I890" s="25">
        <f t="shared" ca="1" si="221"/>
        <v>18</v>
      </c>
      <c r="J890" s="155"/>
      <c r="K890" s="155"/>
      <c r="AX890">
        <f t="shared" ca="1" si="228"/>
        <v>360</v>
      </c>
      <c r="AY890">
        <f t="shared" ca="1" si="222"/>
        <v>360</v>
      </c>
      <c r="AZ890" cm="1">
        <f t="array" aca="1" ref="AZ890" ca="1">_xlfn.LET(_xlpm.rozsah, $J$3:$J$10001,_xlpm.podminka, (_xlpm.rozsah&gt;H890)*(ISNUMBER(_xlpm.rozsah)),_xlpm.indexy, IF(_xlpm.podminka, ROW(_xlpm.rozsah)-MIN(ROW(_xlpm.rozsah))+1),_xlpm.prvni, MIN(_xlpm.indexy),_xlpm.finalni, IF(_xlpm.prvni=1, 2, _xlpm.prvni),INDEX(_xlpm.rozsah, _xlpm.finalni))</f>
        <v>1500</v>
      </c>
      <c r="BA890" cm="1">
        <f t="array" aca="1" ref="BA890" ca="1">INDEX($J$3:$J$10001,MATCH(AZ890,$J$3:$J$10004,0)-1)</f>
        <v>1400</v>
      </c>
      <c r="BB890">
        <f t="shared" ca="1" si="230"/>
        <v>360</v>
      </c>
      <c r="BC890">
        <f t="shared" ca="1" si="230"/>
        <v>360</v>
      </c>
      <c r="BD890">
        <f t="shared" ca="1" si="229"/>
        <v>0</v>
      </c>
      <c r="BE890">
        <f t="shared" ca="1" si="223"/>
        <v>360</v>
      </c>
      <c r="BF890">
        <f t="shared" ca="1" si="226"/>
        <v>360</v>
      </c>
      <c r="BG890">
        <f t="shared" ca="1" si="224"/>
        <v>360</v>
      </c>
      <c r="BH890" cm="1">
        <f t="array" aca="1" ref="BH890" ca="1">_xlfn.LET(_xlpm.rozsah, $J$3:$J$10001,_xlpm.podminka, (_xlpm.rozsah&gt;E890)*(ISNUMBER(_xlpm.rozsah)),_xlpm.indexy, IF(_xlpm.podminka, ROW(_xlpm.rozsah)-MIN(ROW(_xlpm.rozsah))+1),_xlpm.prvni, MIN(_xlpm.indexy),_xlpm.finalni, IF(_xlpm.prvni=1, 2, _xlpm.prvni),INDEX(_xlpm.rozsah, _xlpm.finalni))</f>
        <v>1500</v>
      </c>
      <c r="BI890" cm="1">
        <f t="array" aca="1" ref="BI890" ca="1">INDEX($J$3:$J$10001,MATCH(BH890,$J$3:$J$10004,0)-1)</f>
        <v>1400</v>
      </c>
      <c r="BJ890">
        <f t="shared" ca="1" si="231"/>
        <v>360</v>
      </c>
      <c r="BK890">
        <f t="shared" ca="1" si="231"/>
        <v>360</v>
      </c>
      <c r="BL890">
        <f t="shared" ca="1" si="227"/>
        <v>0</v>
      </c>
      <c r="BM890">
        <f t="shared" ca="1" si="225"/>
        <v>360</v>
      </c>
    </row>
    <row r="891" spans="1:65" x14ac:dyDescent="0.25">
      <c r="A891" s="64">
        <v>888</v>
      </c>
      <c r="B891" s="64">
        <v>51</v>
      </c>
      <c r="C891" s="64">
        <v>5</v>
      </c>
      <c r="D891" s="18">
        <v>888</v>
      </c>
      <c r="E891" s="21">
        <f t="shared" ca="1" si="218"/>
        <v>1483.0639581030632</v>
      </c>
      <c r="F891" s="22">
        <f t="shared" ca="1" si="219"/>
        <v>18</v>
      </c>
      <c r="G891" s="28">
        <v>888</v>
      </c>
      <c r="H891" s="24">
        <f t="shared" ca="1" si="220"/>
        <v>1481.066122</v>
      </c>
      <c r="I891" s="25">
        <f t="shared" ca="1" si="221"/>
        <v>18</v>
      </c>
      <c r="J891" s="155"/>
      <c r="K891" s="155"/>
      <c r="AX891">
        <f t="shared" ca="1" si="228"/>
        <v>360</v>
      </c>
      <c r="AY891">
        <f t="shared" ca="1" si="222"/>
        <v>360</v>
      </c>
      <c r="AZ891" cm="1">
        <f t="array" aca="1" ref="AZ891" ca="1">_xlfn.LET(_xlpm.rozsah, $J$3:$J$10001,_xlpm.podminka, (_xlpm.rozsah&gt;H891)*(ISNUMBER(_xlpm.rozsah)),_xlpm.indexy, IF(_xlpm.podminka, ROW(_xlpm.rozsah)-MIN(ROW(_xlpm.rozsah))+1),_xlpm.prvni, MIN(_xlpm.indexy),_xlpm.finalni, IF(_xlpm.prvni=1, 2, _xlpm.prvni),INDEX(_xlpm.rozsah, _xlpm.finalni))</f>
        <v>1500</v>
      </c>
      <c r="BA891" cm="1">
        <f t="array" aca="1" ref="BA891" ca="1">INDEX($J$3:$J$10001,MATCH(AZ891,$J$3:$J$10004,0)-1)</f>
        <v>1400</v>
      </c>
      <c r="BB891">
        <f t="shared" ca="1" si="230"/>
        <v>360</v>
      </c>
      <c r="BC891">
        <f t="shared" ca="1" si="230"/>
        <v>360</v>
      </c>
      <c r="BD891">
        <f t="shared" ca="1" si="229"/>
        <v>0</v>
      </c>
      <c r="BE891">
        <f t="shared" ca="1" si="223"/>
        <v>360</v>
      </c>
      <c r="BF891">
        <f t="shared" ca="1" si="226"/>
        <v>360</v>
      </c>
      <c r="BG891">
        <f t="shared" ca="1" si="224"/>
        <v>360</v>
      </c>
      <c r="BH891" cm="1">
        <f t="array" aca="1" ref="BH891" ca="1">_xlfn.LET(_xlpm.rozsah, $J$3:$J$10001,_xlpm.podminka, (_xlpm.rozsah&gt;E891)*(ISNUMBER(_xlpm.rozsah)),_xlpm.indexy, IF(_xlpm.podminka, ROW(_xlpm.rozsah)-MIN(ROW(_xlpm.rozsah))+1),_xlpm.prvni, MIN(_xlpm.indexy),_xlpm.finalni, IF(_xlpm.prvni=1, 2, _xlpm.prvni),INDEX(_xlpm.rozsah, _xlpm.finalni))</f>
        <v>1500</v>
      </c>
      <c r="BI891" cm="1">
        <f t="array" aca="1" ref="BI891" ca="1">INDEX($J$3:$J$10001,MATCH(BH891,$J$3:$J$10004,0)-1)</f>
        <v>1400</v>
      </c>
      <c r="BJ891">
        <f t="shared" ca="1" si="231"/>
        <v>360</v>
      </c>
      <c r="BK891">
        <f t="shared" ca="1" si="231"/>
        <v>360</v>
      </c>
      <c r="BL891">
        <f t="shared" ca="1" si="227"/>
        <v>0</v>
      </c>
      <c r="BM891">
        <f t="shared" ca="1" si="225"/>
        <v>360</v>
      </c>
    </row>
    <row r="892" spans="1:65" x14ac:dyDescent="0.25">
      <c r="A892" s="64">
        <v>889</v>
      </c>
      <c r="B892" s="64">
        <v>51</v>
      </c>
      <c r="C892" s="64">
        <v>5</v>
      </c>
      <c r="D892" s="18">
        <v>889</v>
      </c>
      <c r="E892" s="21">
        <f t="shared" ca="1" si="218"/>
        <v>1483.0639581030632</v>
      </c>
      <c r="F892" s="22">
        <f t="shared" ca="1" si="219"/>
        <v>18</v>
      </c>
      <c r="G892" s="23">
        <v>889</v>
      </c>
      <c r="H892" s="24">
        <f t="shared" ca="1" si="220"/>
        <v>1481.066122</v>
      </c>
      <c r="I892" s="25">
        <f t="shared" ca="1" si="221"/>
        <v>18</v>
      </c>
      <c r="J892" s="155"/>
      <c r="K892" s="155"/>
      <c r="AX892">
        <f t="shared" ca="1" si="228"/>
        <v>360</v>
      </c>
      <c r="AY892">
        <f t="shared" ca="1" si="222"/>
        <v>360</v>
      </c>
      <c r="AZ892" cm="1">
        <f t="array" aca="1" ref="AZ892" ca="1">_xlfn.LET(_xlpm.rozsah, $J$3:$J$10001,_xlpm.podminka, (_xlpm.rozsah&gt;H892)*(ISNUMBER(_xlpm.rozsah)),_xlpm.indexy, IF(_xlpm.podminka, ROW(_xlpm.rozsah)-MIN(ROW(_xlpm.rozsah))+1),_xlpm.prvni, MIN(_xlpm.indexy),_xlpm.finalni, IF(_xlpm.prvni=1, 2, _xlpm.prvni),INDEX(_xlpm.rozsah, _xlpm.finalni))</f>
        <v>1500</v>
      </c>
      <c r="BA892" cm="1">
        <f t="array" aca="1" ref="BA892" ca="1">INDEX($J$3:$J$10001,MATCH(AZ892,$J$3:$J$10004,0)-1)</f>
        <v>1400</v>
      </c>
      <c r="BB892">
        <f t="shared" ca="1" si="230"/>
        <v>360</v>
      </c>
      <c r="BC892">
        <f t="shared" ca="1" si="230"/>
        <v>360</v>
      </c>
      <c r="BD892">
        <f t="shared" ca="1" si="229"/>
        <v>0</v>
      </c>
      <c r="BE892">
        <f t="shared" ca="1" si="223"/>
        <v>360</v>
      </c>
      <c r="BF892">
        <f t="shared" ca="1" si="226"/>
        <v>360</v>
      </c>
      <c r="BG892">
        <f t="shared" ca="1" si="224"/>
        <v>360</v>
      </c>
      <c r="BH892" cm="1">
        <f t="array" aca="1" ref="BH892" ca="1">_xlfn.LET(_xlpm.rozsah, $J$3:$J$10001,_xlpm.podminka, (_xlpm.rozsah&gt;E892)*(ISNUMBER(_xlpm.rozsah)),_xlpm.indexy, IF(_xlpm.podminka, ROW(_xlpm.rozsah)-MIN(ROW(_xlpm.rozsah))+1),_xlpm.prvni, MIN(_xlpm.indexy),_xlpm.finalni, IF(_xlpm.prvni=1, 2, _xlpm.prvni),INDEX(_xlpm.rozsah, _xlpm.finalni))</f>
        <v>1500</v>
      </c>
      <c r="BI892" cm="1">
        <f t="array" aca="1" ref="BI892" ca="1">INDEX($J$3:$J$10001,MATCH(BH892,$J$3:$J$10004,0)-1)</f>
        <v>1400</v>
      </c>
      <c r="BJ892">
        <f t="shared" ca="1" si="231"/>
        <v>360</v>
      </c>
      <c r="BK892">
        <f t="shared" ca="1" si="231"/>
        <v>360</v>
      </c>
      <c r="BL892">
        <f t="shared" ca="1" si="227"/>
        <v>0</v>
      </c>
      <c r="BM892">
        <f t="shared" ca="1" si="225"/>
        <v>360</v>
      </c>
    </row>
    <row r="893" spans="1:65" x14ac:dyDescent="0.25">
      <c r="A893" s="64">
        <v>890</v>
      </c>
      <c r="B893" s="64">
        <v>51</v>
      </c>
      <c r="C893" s="64">
        <v>5</v>
      </c>
      <c r="D893" s="18">
        <v>890</v>
      </c>
      <c r="E893" s="21">
        <f t="shared" ca="1" si="218"/>
        <v>1483.0639581030632</v>
      </c>
      <c r="F893" s="22">
        <f t="shared" ca="1" si="219"/>
        <v>18</v>
      </c>
      <c r="G893" s="28">
        <v>890</v>
      </c>
      <c r="H893" s="24">
        <f t="shared" ca="1" si="220"/>
        <v>1481.066122</v>
      </c>
      <c r="I893" s="25">
        <f t="shared" ca="1" si="221"/>
        <v>18</v>
      </c>
      <c r="J893" s="155"/>
      <c r="K893" s="155"/>
      <c r="AX893">
        <f t="shared" ca="1" si="228"/>
        <v>360</v>
      </c>
      <c r="AY893">
        <f t="shared" ca="1" si="222"/>
        <v>360</v>
      </c>
      <c r="AZ893" cm="1">
        <f t="array" aca="1" ref="AZ893" ca="1">_xlfn.LET(_xlpm.rozsah, $J$3:$J$10001,_xlpm.podminka, (_xlpm.rozsah&gt;H893)*(ISNUMBER(_xlpm.rozsah)),_xlpm.indexy, IF(_xlpm.podminka, ROW(_xlpm.rozsah)-MIN(ROW(_xlpm.rozsah))+1),_xlpm.prvni, MIN(_xlpm.indexy),_xlpm.finalni, IF(_xlpm.prvni=1, 2, _xlpm.prvni),INDEX(_xlpm.rozsah, _xlpm.finalni))</f>
        <v>1500</v>
      </c>
      <c r="BA893" cm="1">
        <f t="array" aca="1" ref="BA893" ca="1">INDEX($J$3:$J$10001,MATCH(AZ893,$J$3:$J$10004,0)-1)</f>
        <v>1400</v>
      </c>
      <c r="BB893">
        <f t="shared" ca="1" si="230"/>
        <v>360</v>
      </c>
      <c r="BC893">
        <f t="shared" ca="1" si="230"/>
        <v>360</v>
      </c>
      <c r="BD893">
        <f t="shared" ca="1" si="229"/>
        <v>0</v>
      </c>
      <c r="BE893">
        <f t="shared" ca="1" si="223"/>
        <v>360</v>
      </c>
      <c r="BF893">
        <f t="shared" ca="1" si="226"/>
        <v>360</v>
      </c>
      <c r="BG893">
        <f t="shared" ca="1" si="224"/>
        <v>360</v>
      </c>
      <c r="BH893" cm="1">
        <f t="array" aca="1" ref="BH893" ca="1">_xlfn.LET(_xlpm.rozsah, $J$3:$J$10001,_xlpm.podminka, (_xlpm.rozsah&gt;E893)*(ISNUMBER(_xlpm.rozsah)),_xlpm.indexy, IF(_xlpm.podminka, ROW(_xlpm.rozsah)-MIN(ROW(_xlpm.rozsah))+1),_xlpm.prvni, MIN(_xlpm.indexy),_xlpm.finalni, IF(_xlpm.prvni=1, 2, _xlpm.prvni),INDEX(_xlpm.rozsah, _xlpm.finalni))</f>
        <v>1500</v>
      </c>
      <c r="BI893" cm="1">
        <f t="array" aca="1" ref="BI893" ca="1">INDEX($J$3:$J$10001,MATCH(BH893,$J$3:$J$10004,0)-1)</f>
        <v>1400</v>
      </c>
      <c r="BJ893">
        <f t="shared" ca="1" si="231"/>
        <v>360</v>
      </c>
      <c r="BK893">
        <f t="shared" ca="1" si="231"/>
        <v>360</v>
      </c>
      <c r="BL893">
        <f t="shared" ca="1" si="227"/>
        <v>0</v>
      </c>
      <c r="BM893">
        <f t="shared" ca="1" si="225"/>
        <v>360</v>
      </c>
    </row>
    <row r="894" spans="1:65" x14ac:dyDescent="0.25">
      <c r="A894" s="64">
        <v>891</v>
      </c>
      <c r="B894" s="64">
        <v>63</v>
      </c>
      <c r="C894" s="64">
        <v>50</v>
      </c>
      <c r="D894" s="18">
        <v>891</v>
      </c>
      <c r="E894" s="21">
        <f t="shared" ca="1" si="218"/>
        <v>1667.3143011861368</v>
      </c>
      <c r="F894" s="22">
        <f t="shared" ca="1" si="219"/>
        <v>176.30742795255455</v>
      </c>
      <c r="G894" s="23">
        <v>891</v>
      </c>
      <c r="H894" s="24">
        <f t="shared" ca="1" si="220"/>
        <v>1664.8463859999999</v>
      </c>
      <c r="I894" s="25">
        <f t="shared" ca="1" si="221"/>
        <v>176.40614456</v>
      </c>
      <c r="J894" s="155"/>
      <c r="K894" s="155"/>
      <c r="AX894">
        <f t="shared" ca="1" si="228"/>
        <v>352.81228912</v>
      </c>
      <c r="AY894">
        <f t="shared" ca="1" si="222"/>
        <v>355.18771088</v>
      </c>
      <c r="AZ894" cm="1">
        <f t="array" aca="1" ref="AZ894" ca="1">_xlfn.LET(_xlpm.rozsah, $J$3:$J$10001,_xlpm.podminka, (_xlpm.rozsah&gt;H894)*(ISNUMBER(_xlpm.rozsah)),_xlpm.indexy, IF(_xlpm.podminka, ROW(_xlpm.rozsah)-MIN(ROW(_xlpm.rozsah))+1),_xlpm.prvni, MIN(_xlpm.indexy),_xlpm.finalni, IF(_xlpm.prvni=1, 2, _xlpm.prvni),INDEX(_xlpm.rozsah, _xlpm.finalni))</f>
        <v>1700</v>
      </c>
      <c r="BA894" cm="1">
        <f t="array" aca="1" ref="BA894" ca="1">INDEX($J$3:$J$10001,MATCH(AZ894,$J$3:$J$10004,0)-1)</f>
        <v>1600</v>
      </c>
      <c r="BB894">
        <f t="shared" ca="1" si="230"/>
        <v>350</v>
      </c>
      <c r="BC894">
        <f t="shared" ca="1" si="230"/>
        <v>358</v>
      </c>
      <c r="BD894">
        <f t="shared" ca="1" si="229"/>
        <v>-8</v>
      </c>
      <c r="BE894">
        <f t="shared" ca="1" si="223"/>
        <v>352.81228912</v>
      </c>
      <c r="BF894">
        <f t="shared" ca="1" si="226"/>
        <v>352.61485590510904</v>
      </c>
      <c r="BG894">
        <f t="shared" ca="1" si="224"/>
        <v>355.38514409489096</v>
      </c>
      <c r="BH894" cm="1">
        <f t="array" aca="1" ref="BH894" ca="1">_xlfn.LET(_xlpm.rozsah, $J$3:$J$10001,_xlpm.podminka, (_xlpm.rozsah&gt;E894)*(ISNUMBER(_xlpm.rozsah)),_xlpm.indexy, IF(_xlpm.podminka, ROW(_xlpm.rozsah)-MIN(ROW(_xlpm.rozsah))+1),_xlpm.prvni, MIN(_xlpm.indexy),_xlpm.finalni, IF(_xlpm.prvni=1, 2, _xlpm.prvni),INDEX(_xlpm.rozsah, _xlpm.finalni))</f>
        <v>1700</v>
      </c>
      <c r="BI894" cm="1">
        <f t="array" aca="1" ref="BI894" ca="1">INDEX($J$3:$J$10001,MATCH(BH894,$J$3:$J$10004,0)-1)</f>
        <v>1600</v>
      </c>
      <c r="BJ894">
        <f t="shared" ca="1" si="231"/>
        <v>350</v>
      </c>
      <c r="BK894">
        <f t="shared" ca="1" si="231"/>
        <v>358</v>
      </c>
      <c r="BL894">
        <f t="shared" ca="1" si="227"/>
        <v>-8</v>
      </c>
      <c r="BM894">
        <f t="shared" ca="1" si="225"/>
        <v>352.61485590510904</v>
      </c>
    </row>
    <row r="895" spans="1:65" x14ac:dyDescent="0.25">
      <c r="A895" s="64">
        <v>892</v>
      </c>
      <c r="B895" s="64">
        <v>81</v>
      </c>
      <c r="C895" s="64">
        <v>34</v>
      </c>
      <c r="D895" s="18">
        <v>892</v>
      </c>
      <c r="E895" s="21">
        <f t="shared" ca="1" si="218"/>
        <v>1943.6898158107474</v>
      </c>
      <c r="F895" s="22">
        <f t="shared" ca="1" si="219"/>
        <v>105.06327401989535</v>
      </c>
      <c r="G895" s="28">
        <v>892</v>
      </c>
      <c r="H895" s="24">
        <f t="shared" ca="1" si="220"/>
        <v>1940.5167819999999</v>
      </c>
      <c r="I895" s="25">
        <f t="shared" ca="1" si="221"/>
        <v>105.23588705920001</v>
      </c>
      <c r="J895" s="155"/>
      <c r="K895" s="155"/>
      <c r="AX895">
        <f t="shared" ca="1" si="228"/>
        <v>309.51731488000001</v>
      </c>
      <c r="AY895">
        <f t="shared" ca="1" si="222"/>
        <v>306.48268511999999</v>
      </c>
      <c r="AZ895" cm="1">
        <f t="array" aca="1" ref="AZ895" ca="1">_xlfn.LET(_xlpm.rozsah, $J$3:$J$10001,_xlpm.podminka, (_xlpm.rozsah&gt;H895)*(ISNUMBER(_xlpm.rozsah)),_xlpm.indexy, IF(_xlpm.podminka, ROW(_xlpm.rozsah)-MIN(ROW(_xlpm.rozsah))+1),_xlpm.prvni, MIN(_xlpm.indexy),_xlpm.finalni, IF(_xlpm.prvni=1, 2, _xlpm.prvni),INDEX(_xlpm.rozsah, _xlpm.finalni))</f>
        <v>2000</v>
      </c>
      <c r="BA895" cm="1">
        <f t="array" aca="1" ref="BA895" ca="1">INDEX($J$3:$J$10001,MATCH(AZ895,$J$3:$J$10004,0)-1)</f>
        <v>1900</v>
      </c>
      <c r="BB895">
        <f t="shared" ca="1" si="230"/>
        <v>300</v>
      </c>
      <c r="BC895">
        <f t="shared" ca="1" si="230"/>
        <v>316</v>
      </c>
      <c r="BD895">
        <f t="shared" ca="1" si="229"/>
        <v>-16</v>
      </c>
      <c r="BE895">
        <f t="shared" ca="1" si="223"/>
        <v>309.51731488000001</v>
      </c>
      <c r="BF895">
        <f t="shared" ca="1" si="226"/>
        <v>309.0096294702804</v>
      </c>
      <c r="BG895">
        <f t="shared" ca="1" si="224"/>
        <v>306.9903705297196</v>
      </c>
      <c r="BH895" cm="1">
        <f t="array" aca="1" ref="BH895" ca="1">_xlfn.LET(_xlpm.rozsah, $J$3:$J$10001,_xlpm.podminka, (_xlpm.rozsah&gt;E895)*(ISNUMBER(_xlpm.rozsah)),_xlpm.indexy, IF(_xlpm.podminka, ROW(_xlpm.rozsah)-MIN(ROW(_xlpm.rozsah))+1),_xlpm.prvni, MIN(_xlpm.indexy),_xlpm.finalni, IF(_xlpm.prvni=1, 2, _xlpm.prvni),INDEX(_xlpm.rozsah, _xlpm.finalni))</f>
        <v>2000</v>
      </c>
      <c r="BI895" cm="1">
        <f t="array" aca="1" ref="BI895" ca="1">INDEX($J$3:$J$10001,MATCH(BH895,$J$3:$J$10004,0)-1)</f>
        <v>1900</v>
      </c>
      <c r="BJ895">
        <f t="shared" ca="1" si="231"/>
        <v>300</v>
      </c>
      <c r="BK895">
        <f t="shared" ca="1" si="231"/>
        <v>316</v>
      </c>
      <c r="BL895">
        <f t="shared" ca="1" si="227"/>
        <v>-16</v>
      </c>
      <c r="BM895">
        <f t="shared" ca="1" si="225"/>
        <v>309.0096294702804</v>
      </c>
    </row>
    <row r="896" spans="1:65" x14ac:dyDescent="0.25">
      <c r="A896" s="64">
        <v>893</v>
      </c>
      <c r="B896" s="64">
        <v>81</v>
      </c>
      <c r="C896" s="64">
        <v>25</v>
      </c>
      <c r="D896" s="18">
        <v>893</v>
      </c>
      <c r="E896" s="21">
        <f t="shared" ca="1" si="218"/>
        <v>1943.6898158107474</v>
      </c>
      <c r="F896" s="22">
        <f t="shared" ca="1" si="219"/>
        <v>77.2524073675701</v>
      </c>
      <c r="G896" s="23">
        <v>893</v>
      </c>
      <c r="H896" s="24">
        <f t="shared" ca="1" si="220"/>
        <v>1940.5167819999999</v>
      </c>
      <c r="I896" s="25">
        <f t="shared" ca="1" si="221"/>
        <v>77.379328720000004</v>
      </c>
      <c r="J896" s="155"/>
      <c r="K896" s="155"/>
      <c r="AX896">
        <f t="shared" ca="1" si="228"/>
        <v>309.51731488000001</v>
      </c>
      <c r="AY896">
        <f t="shared" ca="1" si="222"/>
        <v>306.48268511999999</v>
      </c>
      <c r="AZ896" cm="1">
        <f t="array" aca="1" ref="AZ896" ca="1">_xlfn.LET(_xlpm.rozsah, $J$3:$J$10001,_xlpm.podminka, (_xlpm.rozsah&gt;H896)*(ISNUMBER(_xlpm.rozsah)),_xlpm.indexy, IF(_xlpm.podminka, ROW(_xlpm.rozsah)-MIN(ROW(_xlpm.rozsah))+1),_xlpm.prvni, MIN(_xlpm.indexy),_xlpm.finalni, IF(_xlpm.prvni=1, 2, _xlpm.prvni),INDEX(_xlpm.rozsah, _xlpm.finalni))</f>
        <v>2000</v>
      </c>
      <c r="BA896" cm="1">
        <f t="array" aca="1" ref="BA896" ca="1">INDEX($J$3:$J$10001,MATCH(AZ896,$J$3:$J$10004,0)-1)</f>
        <v>1900</v>
      </c>
      <c r="BB896">
        <f t="shared" ca="1" si="230"/>
        <v>300</v>
      </c>
      <c r="BC896">
        <f t="shared" ca="1" si="230"/>
        <v>316</v>
      </c>
      <c r="BD896">
        <f t="shared" ca="1" si="229"/>
        <v>-16</v>
      </c>
      <c r="BE896">
        <f t="shared" ca="1" si="223"/>
        <v>309.51731488000001</v>
      </c>
      <c r="BF896">
        <f t="shared" ca="1" si="226"/>
        <v>309.0096294702804</v>
      </c>
      <c r="BG896">
        <f t="shared" ca="1" si="224"/>
        <v>306.9903705297196</v>
      </c>
      <c r="BH896" cm="1">
        <f t="array" aca="1" ref="BH896" ca="1">_xlfn.LET(_xlpm.rozsah, $J$3:$J$10001,_xlpm.podminka, (_xlpm.rozsah&gt;E896)*(ISNUMBER(_xlpm.rozsah)),_xlpm.indexy, IF(_xlpm.podminka, ROW(_xlpm.rozsah)-MIN(ROW(_xlpm.rozsah))+1),_xlpm.prvni, MIN(_xlpm.indexy),_xlpm.finalni, IF(_xlpm.prvni=1, 2, _xlpm.prvni),INDEX(_xlpm.rozsah, _xlpm.finalni))</f>
        <v>2000</v>
      </c>
      <c r="BI896" cm="1">
        <f t="array" aca="1" ref="BI896" ca="1">INDEX($J$3:$J$10001,MATCH(BH896,$J$3:$J$10004,0)-1)</f>
        <v>1900</v>
      </c>
      <c r="BJ896">
        <f t="shared" ca="1" si="231"/>
        <v>300</v>
      </c>
      <c r="BK896">
        <f t="shared" ca="1" si="231"/>
        <v>316</v>
      </c>
      <c r="BL896">
        <f t="shared" ca="1" si="227"/>
        <v>-16</v>
      </c>
      <c r="BM896">
        <f t="shared" ca="1" si="225"/>
        <v>309.0096294702804</v>
      </c>
    </row>
    <row r="897" spans="1:65" x14ac:dyDescent="0.25">
      <c r="A897" s="64">
        <v>894</v>
      </c>
      <c r="B897" s="64">
        <v>81</v>
      </c>
      <c r="C897" s="64">
        <v>29</v>
      </c>
      <c r="D897" s="18">
        <v>894</v>
      </c>
      <c r="E897" s="21">
        <f t="shared" ca="1" si="218"/>
        <v>1943.6898158107474</v>
      </c>
      <c r="F897" s="22">
        <f t="shared" ca="1" si="219"/>
        <v>89.612792546381314</v>
      </c>
      <c r="G897" s="28">
        <v>894</v>
      </c>
      <c r="H897" s="24">
        <f t="shared" ca="1" si="220"/>
        <v>1940.5167819999999</v>
      </c>
      <c r="I897" s="25">
        <f t="shared" ca="1" si="221"/>
        <v>89.760021315200007</v>
      </c>
      <c r="J897" s="155"/>
      <c r="K897" s="155"/>
      <c r="AX897">
        <f t="shared" ca="1" si="228"/>
        <v>309.51731488000001</v>
      </c>
      <c r="AY897">
        <f t="shared" ca="1" si="222"/>
        <v>306.48268511999999</v>
      </c>
      <c r="AZ897" cm="1">
        <f t="array" aca="1" ref="AZ897" ca="1">_xlfn.LET(_xlpm.rozsah, $J$3:$J$10001,_xlpm.podminka, (_xlpm.rozsah&gt;H897)*(ISNUMBER(_xlpm.rozsah)),_xlpm.indexy, IF(_xlpm.podminka, ROW(_xlpm.rozsah)-MIN(ROW(_xlpm.rozsah))+1),_xlpm.prvni, MIN(_xlpm.indexy),_xlpm.finalni, IF(_xlpm.prvni=1, 2, _xlpm.prvni),INDEX(_xlpm.rozsah, _xlpm.finalni))</f>
        <v>2000</v>
      </c>
      <c r="BA897" cm="1">
        <f t="array" aca="1" ref="BA897" ca="1">INDEX($J$3:$J$10001,MATCH(AZ897,$J$3:$J$10004,0)-1)</f>
        <v>1900</v>
      </c>
      <c r="BB897">
        <f t="shared" ca="1" si="230"/>
        <v>300</v>
      </c>
      <c r="BC897">
        <f t="shared" ca="1" si="230"/>
        <v>316</v>
      </c>
      <c r="BD897">
        <f t="shared" ca="1" si="229"/>
        <v>-16</v>
      </c>
      <c r="BE897">
        <f t="shared" ca="1" si="223"/>
        <v>309.51731488000001</v>
      </c>
      <c r="BF897">
        <f t="shared" ca="1" si="226"/>
        <v>309.0096294702804</v>
      </c>
      <c r="BG897">
        <f t="shared" ca="1" si="224"/>
        <v>306.9903705297196</v>
      </c>
      <c r="BH897" cm="1">
        <f t="array" aca="1" ref="BH897" ca="1">_xlfn.LET(_xlpm.rozsah, $J$3:$J$10001,_xlpm.podminka, (_xlpm.rozsah&gt;E897)*(ISNUMBER(_xlpm.rozsah)),_xlpm.indexy, IF(_xlpm.podminka, ROW(_xlpm.rozsah)-MIN(ROW(_xlpm.rozsah))+1),_xlpm.prvni, MIN(_xlpm.indexy),_xlpm.finalni, IF(_xlpm.prvni=1, 2, _xlpm.prvni),INDEX(_xlpm.rozsah, _xlpm.finalni))</f>
        <v>2000</v>
      </c>
      <c r="BI897" cm="1">
        <f t="array" aca="1" ref="BI897" ca="1">INDEX($J$3:$J$10001,MATCH(BH897,$J$3:$J$10004,0)-1)</f>
        <v>1900</v>
      </c>
      <c r="BJ897">
        <f t="shared" ca="1" si="231"/>
        <v>300</v>
      </c>
      <c r="BK897">
        <f t="shared" ca="1" si="231"/>
        <v>316</v>
      </c>
      <c r="BL897">
        <f t="shared" ca="1" si="227"/>
        <v>-16</v>
      </c>
      <c r="BM897">
        <f t="shared" ca="1" si="225"/>
        <v>309.0096294702804</v>
      </c>
    </row>
    <row r="898" spans="1:65" x14ac:dyDescent="0.25">
      <c r="A898" s="64">
        <v>895</v>
      </c>
      <c r="B898" s="64">
        <v>81</v>
      </c>
      <c r="C898" s="64">
        <v>23</v>
      </c>
      <c r="D898" s="18">
        <v>895</v>
      </c>
      <c r="E898" s="21">
        <f t="shared" ca="1" si="218"/>
        <v>1943.6898158107474</v>
      </c>
      <c r="F898" s="22">
        <f t="shared" ca="1" si="219"/>
        <v>71.072214778164494</v>
      </c>
      <c r="G898" s="23">
        <v>895</v>
      </c>
      <c r="H898" s="24">
        <f t="shared" ca="1" si="220"/>
        <v>1940.5167819999999</v>
      </c>
      <c r="I898" s="25">
        <f t="shared" ca="1" si="221"/>
        <v>71.188982422400002</v>
      </c>
      <c r="J898" s="155"/>
      <c r="K898" s="155"/>
      <c r="AX898">
        <f t="shared" ca="1" si="228"/>
        <v>309.51731488000001</v>
      </c>
      <c r="AY898">
        <f t="shared" ca="1" si="222"/>
        <v>306.48268511999999</v>
      </c>
      <c r="AZ898" cm="1">
        <f t="array" aca="1" ref="AZ898" ca="1">_xlfn.LET(_xlpm.rozsah, $J$3:$J$10001,_xlpm.podminka, (_xlpm.rozsah&gt;H898)*(ISNUMBER(_xlpm.rozsah)),_xlpm.indexy, IF(_xlpm.podminka, ROW(_xlpm.rozsah)-MIN(ROW(_xlpm.rozsah))+1),_xlpm.prvni, MIN(_xlpm.indexy),_xlpm.finalni, IF(_xlpm.prvni=1, 2, _xlpm.prvni),INDEX(_xlpm.rozsah, _xlpm.finalni))</f>
        <v>2000</v>
      </c>
      <c r="BA898" cm="1">
        <f t="array" aca="1" ref="BA898" ca="1">INDEX($J$3:$J$10001,MATCH(AZ898,$J$3:$J$10004,0)-1)</f>
        <v>1900</v>
      </c>
      <c r="BB898">
        <f t="shared" ca="1" si="230"/>
        <v>300</v>
      </c>
      <c r="BC898">
        <f t="shared" ca="1" si="230"/>
        <v>316</v>
      </c>
      <c r="BD898">
        <f t="shared" ca="1" si="229"/>
        <v>-16</v>
      </c>
      <c r="BE898">
        <f t="shared" ca="1" si="223"/>
        <v>309.51731488000001</v>
      </c>
      <c r="BF898">
        <f t="shared" ca="1" si="226"/>
        <v>309.0096294702804</v>
      </c>
      <c r="BG898">
        <f t="shared" ca="1" si="224"/>
        <v>306.9903705297196</v>
      </c>
      <c r="BH898" cm="1">
        <f t="array" aca="1" ref="BH898" ca="1">_xlfn.LET(_xlpm.rozsah, $J$3:$J$10001,_xlpm.podminka, (_xlpm.rozsah&gt;E898)*(ISNUMBER(_xlpm.rozsah)),_xlpm.indexy, IF(_xlpm.podminka, ROW(_xlpm.rozsah)-MIN(ROW(_xlpm.rozsah))+1),_xlpm.prvni, MIN(_xlpm.indexy),_xlpm.finalni, IF(_xlpm.prvni=1, 2, _xlpm.prvni),INDEX(_xlpm.rozsah, _xlpm.finalni))</f>
        <v>2000</v>
      </c>
      <c r="BI898" cm="1">
        <f t="array" aca="1" ref="BI898" ca="1">INDEX($J$3:$J$10001,MATCH(BH898,$J$3:$J$10004,0)-1)</f>
        <v>1900</v>
      </c>
      <c r="BJ898">
        <f t="shared" ca="1" si="231"/>
        <v>300</v>
      </c>
      <c r="BK898">
        <f t="shared" ca="1" si="231"/>
        <v>316</v>
      </c>
      <c r="BL898">
        <f t="shared" ca="1" si="227"/>
        <v>-16</v>
      </c>
      <c r="BM898">
        <f t="shared" ca="1" si="225"/>
        <v>309.0096294702804</v>
      </c>
    </row>
    <row r="899" spans="1:65" x14ac:dyDescent="0.25">
      <c r="A899" s="64">
        <v>896</v>
      </c>
      <c r="B899" s="64">
        <v>80</v>
      </c>
      <c r="C899" s="64">
        <v>24</v>
      </c>
      <c r="D899" s="18">
        <v>896</v>
      </c>
      <c r="E899" s="21">
        <f t="shared" ca="1" si="218"/>
        <v>1928.3356205538248</v>
      </c>
      <c r="F899" s="22">
        <f t="shared" ca="1" si="219"/>
        <v>74.751912170733135</v>
      </c>
      <c r="G899" s="28">
        <v>896</v>
      </c>
      <c r="H899" s="24">
        <f t="shared" ca="1" si="220"/>
        <v>1925.2017599999999</v>
      </c>
      <c r="I899" s="25">
        <f t="shared" ca="1" si="221"/>
        <v>74.872252416000009</v>
      </c>
      <c r="J899" s="155"/>
      <c r="K899" s="155"/>
      <c r="AX899">
        <f t="shared" ca="1" si="228"/>
        <v>311.96771840000002</v>
      </c>
      <c r="AY899">
        <f t="shared" ca="1" si="222"/>
        <v>304.03228159999998</v>
      </c>
      <c r="AZ899" cm="1">
        <f t="array" aca="1" ref="AZ899" ca="1">_xlfn.LET(_xlpm.rozsah, $J$3:$J$10001,_xlpm.podminka, (_xlpm.rozsah&gt;H899)*(ISNUMBER(_xlpm.rozsah)),_xlpm.indexy, IF(_xlpm.podminka, ROW(_xlpm.rozsah)-MIN(ROW(_xlpm.rozsah))+1),_xlpm.prvni, MIN(_xlpm.indexy),_xlpm.finalni, IF(_xlpm.prvni=1, 2, _xlpm.prvni),INDEX(_xlpm.rozsah, _xlpm.finalni))</f>
        <v>2000</v>
      </c>
      <c r="BA899" cm="1">
        <f t="array" aca="1" ref="BA899" ca="1">INDEX($J$3:$J$10001,MATCH(AZ899,$J$3:$J$10004,0)-1)</f>
        <v>1900</v>
      </c>
      <c r="BB899">
        <f t="shared" ca="1" si="230"/>
        <v>300</v>
      </c>
      <c r="BC899">
        <f t="shared" ca="1" si="230"/>
        <v>316</v>
      </c>
      <c r="BD899">
        <f t="shared" ca="1" si="229"/>
        <v>-16</v>
      </c>
      <c r="BE899">
        <f t="shared" ca="1" si="223"/>
        <v>311.96771840000002</v>
      </c>
      <c r="BF899">
        <f t="shared" ca="1" si="226"/>
        <v>311.46630071138804</v>
      </c>
      <c r="BG899">
        <f t="shared" ca="1" si="224"/>
        <v>304.53369928861196</v>
      </c>
      <c r="BH899" cm="1">
        <f t="array" aca="1" ref="BH899" ca="1">_xlfn.LET(_xlpm.rozsah, $J$3:$J$10001,_xlpm.podminka, (_xlpm.rozsah&gt;E899)*(ISNUMBER(_xlpm.rozsah)),_xlpm.indexy, IF(_xlpm.podminka, ROW(_xlpm.rozsah)-MIN(ROW(_xlpm.rozsah))+1),_xlpm.prvni, MIN(_xlpm.indexy),_xlpm.finalni, IF(_xlpm.prvni=1, 2, _xlpm.prvni),INDEX(_xlpm.rozsah, _xlpm.finalni))</f>
        <v>2000</v>
      </c>
      <c r="BI899" cm="1">
        <f t="array" aca="1" ref="BI899" ca="1">INDEX($J$3:$J$10001,MATCH(BH899,$J$3:$J$10004,0)-1)</f>
        <v>1900</v>
      </c>
      <c r="BJ899">
        <f t="shared" ca="1" si="231"/>
        <v>300</v>
      </c>
      <c r="BK899">
        <f t="shared" ca="1" si="231"/>
        <v>316</v>
      </c>
      <c r="BL899">
        <f t="shared" ca="1" si="227"/>
        <v>-16</v>
      </c>
      <c r="BM899">
        <f t="shared" ca="1" si="225"/>
        <v>311.46630071138804</v>
      </c>
    </row>
    <row r="900" spans="1:65" x14ac:dyDescent="0.25">
      <c r="A900" s="64">
        <v>897</v>
      </c>
      <c r="B900" s="64">
        <v>81</v>
      </c>
      <c r="C900" s="64">
        <v>24</v>
      </c>
      <c r="D900" s="18">
        <v>897</v>
      </c>
      <c r="E900" s="21">
        <f t="shared" ref="E900:E963" ca="1" si="232">(B900/100)*($AC$8 - $AC$11)+$AC$11</f>
        <v>1943.6898158107474</v>
      </c>
      <c r="F900" s="22">
        <f t="shared" ref="F900:F963" ca="1" si="233">(C900*BF900)/100</f>
        <v>74.162311072867297</v>
      </c>
      <c r="G900" s="23">
        <v>897</v>
      </c>
      <c r="H900" s="24">
        <f t="shared" ref="H900:H963" ca="1" si="234">(B900/100)*($AF$8 - $AF$11)+$AF$11</f>
        <v>1940.5167819999999</v>
      </c>
      <c r="I900" s="25">
        <f t="shared" ref="I900:I963" ca="1" si="235">(C900*AX900)/100</f>
        <v>74.284155571200003</v>
      </c>
      <c r="J900" s="155"/>
      <c r="K900" s="155"/>
      <c r="AX900">
        <f t="shared" ca="1" si="228"/>
        <v>309.51731488000001</v>
      </c>
      <c r="AY900">
        <f t="shared" ref="AY900:AY963" ca="1" si="236">MIN(BB900:BC900)+((H900-MIN(AZ900:BA900))/(MAX(AZ900:BA900)-MIN(AZ900:BA900)))*(MAX(BB900:BC900)-MIN(BB900:BC900))</f>
        <v>306.48268511999999</v>
      </c>
      <c r="AZ900" cm="1">
        <f t="array" aca="1" ref="AZ900" ca="1">_xlfn.LET(_xlpm.rozsah, $J$3:$J$10001,_xlpm.podminka, (_xlpm.rozsah&gt;H900)*(ISNUMBER(_xlpm.rozsah)),_xlpm.indexy, IF(_xlpm.podminka, ROW(_xlpm.rozsah)-MIN(ROW(_xlpm.rozsah))+1),_xlpm.prvni, MIN(_xlpm.indexy),_xlpm.finalni, IF(_xlpm.prvni=1, 2, _xlpm.prvni),INDEX(_xlpm.rozsah, _xlpm.finalni))</f>
        <v>2000</v>
      </c>
      <c r="BA900" cm="1">
        <f t="array" aca="1" ref="BA900" ca="1">INDEX($J$3:$J$10001,MATCH(AZ900,$J$3:$J$10004,0)-1)</f>
        <v>1900</v>
      </c>
      <c r="BB900">
        <f t="shared" ca="1" si="230"/>
        <v>300</v>
      </c>
      <c r="BC900">
        <f t="shared" ca="1" si="230"/>
        <v>316</v>
      </c>
      <c r="BD900">
        <f t="shared" ca="1" si="229"/>
        <v>-16</v>
      </c>
      <c r="BE900">
        <f t="shared" ref="BE900:BE963" ca="1" si="237">MIN(BB900:BC900)+((MAX(AZ900:BA900)-H900)/(MAX(AZ900:BA900)-MIN(AZ900:BA900)))*(MAX(BB900:BC900)-MIN(BB900:BC900))</f>
        <v>309.51731488000001</v>
      </c>
      <c r="BF900">
        <f t="shared" ca="1" si="226"/>
        <v>309.0096294702804</v>
      </c>
      <c r="BG900">
        <f t="shared" ref="BG900:BG963" ca="1" si="238">MIN(BJ900:BK900)+((E900-MIN(BH900:BI900))/(MAX(BH900:BI900)-MIN(BH900:BI900)))*(MAX(BJ900:BK900)-MIN(BJ900:BK900))</f>
        <v>306.9903705297196</v>
      </c>
      <c r="BH900" cm="1">
        <f t="array" aca="1" ref="BH900" ca="1">_xlfn.LET(_xlpm.rozsah, $J$3:$J$10001,_xlpm.podminka, (_xlpm.rozsah&gt;E900)*(ISNUMBER(_xlpm.rozsah)),_xlpm.indexy, IF(_xlpm.podminka, ROW(_xlpm.rozsah)-MIN(ROW(_xlpm.rozsah))+1),_xlpm.prvni, MIN(_xlpm.indexy),_xlpm.finalni, IF(_xlpm.prvni=1, 2, _xlpm.prvni),INDEX(_xlpm.rozsah, _xlpm.finalni))</f>
        <v>2000</v>
      </c>
      <c r="BI900" cm="1">
        <f t="array" aca="1" ref="BI900" ca="1">INDEX($J$3:$J$10001,MATCH(BH900,$J$3:$J$10004,0)-1)</f>
        <v>1900</v>
      </c>
      <c r="BJ900">
        <f t="shared" ca="1" si="231"/>
        <v>300</v>
      </c>
      <c r="BK900">
        <f t="shared" ca="1" si="231"/>
        <v>316</v>
      </c>
      <c r="BL900">
        <f t="shared" ca="1" si="227"/>
        <v>-16</v>
      </c>
      <c r="BM900">
        <f t="shared" ref="BM900:BM963" ca="1" si="239">MIN(BJ900:BK900)+((MAX(BH900:BI900)-E900)/(MAX(BH900:BI900)-MIN(BH900:BI900)))*(MAX(BJ900:BK900)-MIN(BJ900:BK900))</f>
        <v>309.0096294702804</v>
      </c>
    </row>
    <row r="901" spans="1:65" x14ac:dyDescent="0.25">
      <c r="A901" s="64">
        <v>898</v>
      </c>
      <c r="B901" s="64">
        <v>81</v>
      </c>
      <c r="C901" s="64">
        <v>28</v>
      </c>
      <c r="D901" s="18">
        <v>898</v>
      </c>
      <c r="E901" s="21">
        <f t="shared" ca="1" si="232"/>
        <v>1943.6898158107474</v>
      </c>
      <c r="F901" s="22">
        <f t="shared" ca="1" si="233"/>
        <v>86.522696251678511</v>
      </c>
      <c r="G901" s="28">
        <v>898</v>
      </c>
      <c r="H901" s="24">
        <f t="shared" ca="1" si="234"/>
        <v>1940.5167819999999</v>
      </c>
      <c r="I901" s="25">
        <f t="shared" ca="1" si="235"/>
        <v>86.664848166400006</v>
      </c>
      <c r="J901" s="155"/>
      <c r="K901" s="155"/>
      <c r="AX901">
        <f t="shared" ca="1" si="228"/>
        <v>309.51731488000001</v>
      </c>
      <c r="AY901">
        <f t="shared" ca="1" si="236"/>
        <v>306.48268511999999</v>
      </c>
      <c r="AZ901" cm="1">
        <f t="array" aca="1" ref="AZ901" ca="1">_xlfn.LET(_xlpm.rozsah, $J$3:$J$10001,_xlpm.podminka, (_xlpm.rozsah&gt;H901)*(ISNUMBER(_xlpm.rozsah)),_xlpm.indexy, IF(_xlpm.podminka, ROW(_xlpm.rozsah)-MIN(ROW(_xlpm.rozsah))+1),_xlpm.prvni, MIN(_xlpm.indexy),_xlpm.finalni, IF(_xlpm.prvni=1, 2, _xlpm.prvni),INDEX(_xlpm.rozsah, _xlpm.finalni))</f>
        <v>2000</v>
      </c>
      <c r="BA901" cm="1">
        <f t="array" aca="1" ref="BA901" ca="1">INDEX($J$3:$J$10001,MATCH(AZ901,$J$3:$J$10004,0)-1)</f>
        <v>1900</v>
      </c>
      <c r="BB901">
        <f t="shared" ca="1" si="230"/>
        <v>300</v>
      </c>
      <c r="BC901">
        <f t="shared" ca="1" si="230"/>
        <v>316</v>
      </c>
      <c r="BD901">
        <f t="shared" ca="1" si="229"/>
        <v>-16</v>
      </c>
      <c r="BE901">
        <f t="shared" ca="1" si="237"/>
        <v>309.51731488000001</v>
      </c>
      <c r="BF901">
        <f t="shared" ref="BF901:BF964" ca="1" si="240">IF(BL901&lt;0, BM901,BG901)</f>
        <v>309.0096294702804</v>
      </c>
      <c r="BG901">
        <f t="shared" ca="1" si="238"/>
        <v>306.9903705297196</v>
      </c>
      <c r="BH901" cm="1">
        <f t="array" aca="1" ref="BH901" ca="1">_xlfn.LET(_xlpm.rozsah, $J$3:$J$10001,_xlpm.podminka, (_xlpm.rozsah&gt;E901)*(ISNUMBER(_xlpm.rozsah)),_xlpm.indexy, IF(_xlpm.podminka, ROW(_xlpm.rozsah)-MIN(ROW(_xlpm.rozsah))+1),_xlpm.prvni, MIN(_xlpm.indexy),_xlpm.finalni, IF(_xlpm.prvni=1, 2, _xlpm.prvni),INDEX(_xlpm.rozsah, _xlpm.finalni))</f>
        <v>2000</v>
      </c>
      <c r="BI901" cm="1">
        <f t="array" aca="1" ref="BI901" ca="1">INDEX($J$3:$J$10001,MATCH(BH901,$J$3:$J$10004,0)-1)</f>
        <v>1900</v>
      </c>
      <c r="BJ901">
        <f t="shared" ca="1" si="231"/>
        <v>300</v>
      </c>
      <c r="BK901">
        <f t="shared" ca="1" si="231"/>
        <v>316</v>
      </c>
      <c r="BL901">
        <f t="shared" ref="BL901:BL964" ca="1" si="241">BJ901-BK901</f>
        <v>-16</v>
      </c>
      <c r="BM901">
        <f t="shared" ca="1" si="239"/>
        <v>309.0096294702804</v>
      </c>
    </row>
    <row r="902" spans="1:65" x14ac:dyDescent="0.25">
      <c r="A902" s="64">
        <v>899</v>
      </c>
      <c r="B902" s="64">
        <v>81</v>
      </c>
      <c r="C902" s="64">
        <v>27</v>
      </c>
      <c r="D902" s="18">
        <v>899</v>
      </c>
      <c r="E902" s="21">
        <f t="shared" ca="1" si="232"/>
        <v>1943.6898158107474</v>
      </c>
      <c r="F902" s="22">
        <f t="shared" ca="1" si="233"/>
        <v>83.432599956975707</v>
      </c>
      <c r="G902" s="23">
        <v>899</v>
      </c>
      <c r="H902" s="24">
        <f t="shared" ca="1" si="234"/>
        <v>1940.5167819999999</v>
      </c>
      <c r="I902" s="25">
        <f t="shared" ca="1" si="235"/>
        <v>83.569675017600005</v>
      </c>
      <c r="J902" s="155"/>
      <c r="K902" s="155"/>
      <c r="AX902">
        <f t="shared" ca="1" si="228"/>
        <v>309.51731488000001</v>
      </c>
      <c r="AY902">
        <f t="shared" ca="1" si="236"/>
        <v>306.48268511999999</v>
      </c>
      <c r="AZ902" cm="1">
        <f t="array" aca="1" ref="AZ902" ca="1">_xlfn.LET(_xlpm.rozsah, $J$3:$J$10001,_xlpm.podminka, (_xlpm.rozsah&gt;H902)*(ISNUMBER(_xlpm.rozsah)),_xlpm.indexy, IF(_xlpm.podminka, ROW(_xlpm.rozsah)-MIN(ROW(_xlpm.rozsah))+1),_xlpm.prvni, MIN(_xlpm.indexy),_xlpm.finalni, IF(_xlpm.prvni=1, 2, _xlpm.prvni),INDEX(_xlpm.rozsah, _xlpm.finalni))</f>
        <v>2000</v>
      </c>
      <c r="BA902" cm="1">
        <f t="array" aca="1" ref="BA902" ca="1">INDEX($J$3:$J$10001,MATCH(AZ902,$J$3:$J$10004,0)-1)</f>
        <v>1900</v>
      </c>
      <c r="BB902">
        <f t="shared" ca="1" si="230"/>
        <v>300</v>
      </c>
      <c r="BC902">
        <f t="shared" ca="1" si="230"/>
        <v>316</v>
      </c>
      <c r="BD902">
        <f t="shared" ca="1" si="229"/>
        <v>-16</v>
      </c>
      <c r="BE902">
        <f t="shared" ca="1" si="237"/>
        <v>309.51731488000001</v>
      </c>
      <c r="BF902">
        <f t="shared" ca="1" si="240"/>
        <v>309.0096294702804</v>
      </c>
      <c r="BG902">
        <f t="shared" ca="1" si="238"/>
        <v>306.9903705297196</v>
      </c>
      <c r="BH902" cm="1">
        <f t="array" aca="1" ref="BH902" ca="1">_xlfn.LET(_xlpm.rozsah, $J$3:$J$10001,_xlpm.podminka, (_xlpm.rozsah&gt;E902)*(ISNUMBER(_xlpm.rozsah)),_xlpm.indexy, IF(_xlpm.podminka, ROW(_xlpm.rozsah)-MIN(ROW(_xlpm.rozsah))+1),_xlpm.prvni, MIN(_xlpm.indexy),_xlpm.finalni, IF(_xlpm.prvni=1, 2, _xlpm.prvni),INDEX(_xlpm.rozsah, _xlpm.finalni))</f>
        <v>2000</v>
      </c>
      <c r="BI902" cm="1">
        <f t="array" aca="1" ref="BI902" ca="1">INDEX($J$3:$J$10001,MATCH(BH902,$J$3:$J$10004,0)-1)</f>
        <v>1900</v>
      </c>
      <c r="BJ902">
        <f t="shared" ca="1" si="231"/>
        <v>300</v>
      </c>
      <c r="BK902">
        <f t="shared" ca="1" si="231"/>
        <v>316</v>
      </c>
      <c r="BL902">
        <f t="shared" ca="1" si="241"/>
        <v>-16</v>
      </c>
      <c r="BM902">
        <f t="shared" ca="1" si="239"/>
        <v>309.0096294702804</v>
      </c>
    </row>
    <row r="903" spans="1:65" x14ac:dyDescent="0.25">
      <c r="A903" s="64">
        <v>900</v>
      </c>
      <c r="B903" s="64">
        <v>81</v>
      </c>
      <c r="C903" s="64">
        <v>22</v>
      </c>
      <c r="D903" s="18">
        <v>900</v>
      </c>
      <c r="E903" s="21">
        <f t="shared" ca="1" si="232"/>
        <v>1943.6898158107474</v>
      </c>
      <c r="F903" s="22">
        <f t="shared" ca="1" si="233"/>
        <v>67.98211848346169</v>
      </c>
      <c r="G903" s="28">
        <v>900</v>
      </c>
      <c r="H903" s="24">
        <f t="shared" ca="1" si="234"/>
        <v>1940.5167819999999</v>
      </c>
      <c r="I903" s="25">
        <f t="shared" ca="1" si="235"/>
        <v>68.093809273600002</v>
      </c>
      <c r="J903" s="155"/>
      <c r="K903" s="155"/>
      <c r="AX903">
        <f t="shared" ca="1" si="228"/>
        <v>309.51731488000001</v>
      </c>
      <c r="AY903">
        <f t="shared" ca="1" si="236"/>
        <v>306.48268511999999</v>
      </c>
      <c r="AZ903" cm="1">
        <f t="array" aca="1" ref="AZ903" ca="1">_xlfn.LET(_xlpm.rozsah, $J$3:$J$10001,_xlpm.podminka, (_xlpm.rozsah&gt;H903)*(ISNUMBER(_xlpm.rozsah)),_xlpm.indexy, IF(_xlpm.podminka, ROW(_xlpm.rozsah)-MIN(ROW(_xlpm.rozsah))+1),_xlpm.prvni, MIN(_xlpm.indexy),_xlpm.finalni, IF(_xlpm.prvni=1, 2, _xlpm.prvni),INDEX(_xlpm.rozsah, _xlpm.finalni))</f>
        <v>2000</v>
      </c>
      <c r="BA903" cm="1">
        <f t="array" aca="1" ref="BA903" ca="1">INDEX($J$3:$J$10001,MATCH(AZ903,$J$3:$J$10004,0)-1)</f>
        <v>1900</v>
      </c>
      <c r="BB903">
        <f t="shared" ca="1" si="230"/>
        <v>300</v>
      </c>
      <c r="BC903">
        <f t="shared" ca="1" si="230"/>
        <v>316</v>
      </c>
      <c r="BD903">
        <f t="shared" ca="1" si="229"/>
        <v>-16</v>
      </c>
      <c r="BE903">
        <f t="shared" ca="1" si="237"/>
        <v>309.51731488000001</v>
      </c>
      <c r="BF903">
        <f t="shared" ca="1" si="240"/>
        <v>309.0096294702804</v>
      </c>
      <c r="BG903">
        <f t="shared" ca="1" si="238"/>
        <v>306.9903705297196</v>
      </c>
      <c r="BH903" cm="1">
        <f t="array" aca="1" ref="BH903" ca="1">_xlfn.LET(_xlpm.rozsah, $J$3:$J$10001,_xlpm.podminka, (_xlpm.rozsah&gt;E903)*(ISNUMBER(_xlpm.rozsah)),_xlpm.indexy, IF(_xlpm.podminka, ROW(_xlpm.rozsah)-MIN(ROW(_xlpm.rozsah))+1),_xlpm.prvni, MIN(_xlpm.indexy),_xlpm.finalni, IF(_xlpm.prvni=1, 2, _xlpm.prvni),INDEX(_xlpm.rozsah, _xlpm.finalni))</f>
        <v>2000</v>
      </c>
      <c r="BI903" cm="1">
        <f t="array" aca="1" ref="BI903" ca="1">INDEX($J$3:$J$10001,MATCH(BH903,$J$3:$J$10004,0)-1)</f>
        <v>1900</v>
      </c>
      <c r="BJ903">
        <f t="shared" ca="1" si="231"/>
        <v>300</v>
      </c>
      <c r="BK903">
        <f t="shared" ca="1" si="231"/>
        <v>316</v>
      </c>
      <c r="BL903">
        <f t="shared" ca="1" si="241"/>
        <v>-16</v>
      </c>
      <c r="BM903">
        <f t="shared" ca="1" si="239"/>
        <v>309.0096294702804</v>
      </c>
    </row>
    <row r="904" spans="1:65" x14ac:dyDescent="0.25">
      <c r="A904" s="64">
        <v>901</v>
      </c>
      <c r="B904" s="64">
        <v>81</v>
      </c>
      <c r="C904" s="64">
        <v>19</v>
      </c>
      <c r="D904" s="18">
        <v>901</v>
      </c>
      <c r="E904" s="21">
        <f t="shared" ca="1" si="232"/>
        <v>1943.6898158107474</v>
      </c>
      <c r="F904" s="22">
        <f t="shared" ca="1" si="233"/>
        <v>58.71182959935328</v>
      </c>
      <c r="G904" s="23">
        <v>901</v>
      </c>
      <c r="H904" s="24">
        <f t="shared" ca="1" si="234"/>
        <v>1940.5167819999999</v>
      </c>
      <c r="I904" s="25">
        <f t="shared" ca="1" si="235"/>
        <v>58.808289827200007</v>
      </c>
      <c r="J904" s="155"/>
      <c r="K904" s="155"/>
      <c r="AX904">
        <f t="shared" ca="1" si="228"/>
        <v>309.51731488000001</v>
      </c>
      <c r="AY904">
        <f t="shared" ca="1" si="236"/>
        <v>306.48268511999999</v>
      </c>
      <c r="AZ904" cm="1">
        <f t="array" aca="1" ref="AZ904" ca="1">_xlfn.LET(_xlpm.rozsah, $J$3:$J$10001,_xlpm.podminka, (_xlpm.rozsah&gt;H904)*(ISNUMBER(_xlpm.rozsah)),_xlpm.indexy, IF(_xlpm.podminka, ROW(_xlpm.rozsah)-MIN(ROW(_xlpm.rozsah))+1),_xlpm.prvni, MIN(_xlpm.indexy),_xlpm.finalni, IF(_xlpm.prvni=1, 2, _xlpm.prvni),INDEX(_xlpm.rozsah, _xlpm.finalni))</f>
        <v>2000</v>
      </c>
      <c r="BA904" cm="1">
        <f t="array" aca="1" ref="BA904" ca="1">INDEX($J$3:$J$10001,MATCH(AZ904,$J$3:$J$10004,0)-1)</f>
        <v>1900</v>
      </c>
      <c r="BB904">
        <f t="shared" ca="1" si="230"/>
        <v>300</v>
      </c>
      <c r="BC904">
        <f t="shared" ca="1" si="230"/>
        <v>316</v>
      </c>
      <c r="BD904">
        <f t="shared" ca="1" si="229"/>
        <v>-16</v>
      </c>
      <c r="BE904">
        <f t="shared" ca="1" si="237"/>
        <v>309.51731488000001</v>
      </c>
      <c r="BF904">
        <f t="shared" ca="1" si="240"/>
        <v>309.0096294702804</v>
      </c>
      <c r="BG904">
        <f t="shared" ca="1" si="238"/>
        <v>306.9903705297196</v>
      </c>
      <c r="BH904" cm="1">
        <f t="array" aca="1" ref="BH904" ca="1">_xlfn.LET(_xlpm.rozsah, $J$3:$J$10001,_xlpm.podminka, (_xlpm.rozsah&gt;E904)*(ISNUMBER(_xlpm.rozsah)),_xlpm.indexy, IF(_xlpm.podminka, ROW(_xlpm.rozsah)-MIN(ROW(_xlpm.rozsah))+1),_xlpm.prvni, MIN(_xlpm.indexy),_xlpm.finalni, IF(_xlpm.prvni=1, 2, _xlpm.prvni),INDEX(_xlpm.rozsah, _xlpm.finalni))</f>
        <v>2000</v>
      </c>
      <c r="BI904" cm="1">
        <f t="array" aca="1" ref="BI904" ca="1">INDEX($J$3:$J$10001,MATCH(BH904,$J$3:$J$10004,0)-1)</f>
        <v>1900</v>
      </c>
      <c r="BJ904">
        <f t="shared" ca="1" si="231"/>
        <v>300</v>
      </c>
      <c r="BK904">
        <f t="shared" ca="1" si="231"/>
        <v>316</v>
      </c>
      <c r="BL904">
        <f t="shared" ca="1" si="241"/>
        <v>-16</v>
      </c>
      <c r="BM904">
        <f t="shared" ca="1" si="239"/>
        <v>309.0096294702804</v>
      </c>
    </row>
    <row r="905" spans="1:65" x14ac:dyDescent="0.25">
      <c r="A905" s="64">
        <v>902</v>
      </c>
      <c r="B905" s="64">
        <v>81</v>
      </c>
      <c r="C905" s="64">
        <v>17</v>
      </c>
      <c r="D905" s="18">
        <v>902</v>
      </c>
      <c r="E905" s="21">
        <f t="shared" ca="1" si="232"/>
        <v>1943.6898158107474</v>
      </c>
      <c r="F905" s="22">
        <f t="shared" ca="1" si="233"/>
        <v>52.531637009947673</v>
      </c>
      <c r="G905" s="28">
        <v>902</v>
      </c>
      <c r="H905" s="24">
        <f t="shared" ca="1" si="234"/>
        <v>1940.5167819999999</v>
      </c>
      <c r="I905" s="25">
        <f t="shared" ca="1" si="235"/>
        <v>52.617943529600005</v>
      </c>
      <c r="J905" s="155"/>
      <c r="K905" s="155"/>
      <c r="AX905">
        <f t="shared" ca="1" si="228"/>
        <v>309.51731488000001</v>
      </c>
      <c r="AY905">
        <f t="shared" ca="1" si="236"/>
        <v>306.48268511999999</v>
      </c>
      <c r="AZ905" cm="1">
        <f t="array" aca="1" ref="AZ905" ca="1">_xlfn.LET(_xlpm.rozsah, $J$3:$J$10001,_xlpm.podminka, (_xlpm.rozsah&gt;H905)*(ISNUMBER(_xlpm.rozsah)),_xlpm.indexy, IF(_xlpm.podminka, ROW(_xlpm.rozsah)-MIN(ROW(_xlpm.rozsah))+1),_xlpm.prvni, MIN(_xlpm.indexy),_xlpm.finalni, IF(_xlpm.prvni=1, 2, _xlpm.prvni),INDEX(_xlpm.rozsah, _xlpm.finalni))</f>
        <v>2000</v>
      </c>
      <c r="BA905" cm="1">
        <f t="array" aca="1" ref="BA905" ca="1">INDEX($J$3:$J$10001,MATCH(AZ905,$J$3:$J$10004,0)-1)</f>
        <v>1900</v>
      </c>
      <c r="BB905">
        <f t="shared" ca="1" si="230"/>
        <v>300</v>
      </c>
      <c r="BC905">
        <f t="shared" ca="1" si="230"/>
        <v>316</v>
      </c>
      <c r="BD905">
        <f t="shared" ca="1" si="229"/>
        <v>-16</v>
      </c>
      <c r="BE905">
        <f t="shared" ca="1" si="237"/>
        <v>309.51731488000001</v>
      </c>
      <c r="BF905">
        <f t="shared" ca="1" si="240"/>
        <v>309.0096294702804</v>
      </c>
      <c r="BG905">
        <f t="shared" ca="1" si="238"/>
        <v>306.9903705297196</v>
      </c>
      <c r="BH905" cm="1">
        <f t="array" aca="1" ref="BH905" ca="1">_xlfn.LET(_xlpm.rozsah, $J$3:$J$10001,_xlpm.podminka, (_xlpm.rozsah&gt;E905)*(ISNUMBER(_xlpm.rozsah)),_xlpm.indexy, IF(_xlpm.podminka, ROW(_xlpm.rozsah)-MIN(ROW(_xlpm.rozsah))+1),_xlpm.prvni, MIN(_xlpm.indexy),_xlpm.finalni, IF(_xlpm.prvni=1, 2, _xlpm.prvni),INDEX(_xlpm.rozsah, _xlpm.finalni))</f>
        <v>2000</v>
      </c>
      <c r="BI905" cm="1">
        <f t="array" aca="1" ref="BI905" ca="1">INDEX($J$3:$J$10001,MATCH(BH905,$J$3:$J$10004,0)-1)</f>
        <v>1900</v>
      </c>
      <c r="BJ905">
        <f t="shared" ca="1" si="231"/>
        <v>300</v>
      </c>
      <c r="BK905">
        <f t="shared" ca="1" si="231"/>
        <v>316</v>
      </c>
      <c r="BL905">
        <f t="shared" ca="1" si="241"/>
        <v>-16</v>
      </c>
      <c r="BM905">
        <f t="shared" ca="1" si="239"/>
        <v>309.0096294702804</v>
      </c>
    </row>
    <row r="906" spans="1:65" x14ac:dyDescent="0.25">
      <c r="A906" s="64">
        <v>903</v>
      </c>
      <c r="B906" s="64">
        <v>81</v>
      </c>
      <c r="C906" s="64">
        <v>17</v>
      </c>
      <c r="D906" s="18">
        <v>903</v>
      </c>
      <c r="E906" s="21">
        <f t="shared" ca="1" si="232"/>
        <v>1943.6898158107474</v>
      </c>
      <c r="F906" s="22">
        <f t="shared" ca="1" si="233"/>
        <v>52.531637009947673</v>
      </c>
      <c r="G906" s="23">
        <v>903</v>
      </c>
      <c r="H906" s="24">
        <f t="shared" ca="1" si="234"/>
        <v>1940.5167819999999</v>
      </c>
      <c r="I906" s="25">
        <f t="shared" ca="1" si="235"/>
        <v>52.617943529600005</v>
      </c>
      <c r="J906" s="155"/>
      <c r="K906" s="155"/>
      <c r="AX906">
        <f t="shared" ca="1" si="228"/>
        <v>309.51731488000001</v>
      </c>
      <c r="AY906">
        <f t="shared" ca="1" si="236"/>
        <v>306.48268511999999</v>
      </c>
      <c r="AZ906" cm="1">
        <f t="array" aca="1" ref="AZ906" ca="1">_xlfn.LET(_xlpm.rozsah, $J$3:$J$10001,_xlpm.podminka, (_xlpm.rozsah&gt;H906)*(ISNUMBER(_xlpm.rozsah)),_xlpm.indexy, IF(_xlpm.podminka, ROW(_xlpm.rozsah)-MIN(ROW(_xlpm.rozsah))+1),_xlpm.prvni, MIN(_xlpm.indexy),_xlpm.finalni, IF(_xlpm.prvni=1, 2, _xlpm.prvni),INDEX(_xlpm.rozsah, _xlpm.finalni))</f>
        <v>2000</v>
      </c>
      <c r="BA906" cm="1">
        <f t="array" aca="1" ref="BA906" ca="1">INDEX($J$3:$J$10001,MATCH(AZ906,$J$3:$J$10004,0)-1)</f>
        <v>1900</v>
      </c>
      <c r="BB906">
        <f t="shared" ca="1" si="230"/>
        <v>300</v>
      </c>
      <c r="BC906">
        <f t="shared" ca="1" si="230"/>
        <v>316</v>
      </c>
      <c r="BD906">
        <f t="shared" ca="1" si="229"/>
        <v>-16</v>
      </c>
      <c r="BE906">
        <f t="shared" ca="1" si="237"/>
        <v>309.51731488000001</v>
      </c>
      <c r="BF906">
        <f t="shared" ca="1" si="240"/>
        <v>309.0096294702804</v>
      </c>
      <c r="BG906">
        <f t="shared" ca="1" si="238"/>
        <v>306.9903705297196</v>
      </c>
      <c r="BH906" cm="1">
        <f t="array" aca="1" ref="BH906" ca="1">_xlfn.LET(_xlpm.rozsah, $J$3:$J$10001,_xlpm.podminka, (_xlpm.rozsah&gt;E906)*(ISNUMBER(_xlpm.rozsah)),_xlpm.indexy, IF(_xlpm.podminka, ROW(_xlpm.rozsah)-MIN(ROW(_xlpm.rozsah))+1),_xlpm.prvni, MIN(_xlpm.indexy),_xlpm.finalni, IF(_xlpm.prvni=1, 2, _xlpm.prvni),INDEX(_xlpm.rozsah, _xlpm.finalni))</f>
        <v>2000</v>
      </c>
      <c r="BI906" cm="1">
        <f t="array" aca="1" ref="BI906" ca="1">INDEX($J$3:$J$10001,MATCH(BH906,$J$3:$J$10004,0)-1)</f>
        <v>1900</v>
      </c>
      <c r="BJ906">
        <f t="shared" ca="1" si="231"/>
        <v>300</v>
      </c>
      <c r="BK906">
        <f t="shared" ca="1" si="231"/>
        <v>316</v>
      </c>
      <c r="BL906">
        <f t="shared" ca="1" si="241"/>
        <v>-16</v>
      </c>
      <c r="BM906">
        <f t="shared" ca="1" si="239"/>
        <v>309.0096294702804</v>
      </c>
    </row>
    <row r="907" spans="1:65" x14ac:dyDescent="0.25">
      <c r="A907" s="64">
        <v>904</v>
      </c>
      <c r="B907" s="64">
        <v>81</v>
      </c>
      <c r="C907" s="64">
        <v>17</v>
      </c>
      <c r="D907" s="18">
        <v>904</v>
      </c>
      <c r="E907" s="21">
        <f t="shared" ca="1" si="232"/>
        <v>1943.6898158107474</v>
      </c>
      <c r="F907" s="22">
        <f t="shared" ca="1" si="233"/>
        <v>52.531637009947673</v>
      </c>
      <c r="G907" s="28">
        <v>904</v>
      </c>
      <c r="H907" s="24">
        <f t="shared" ca="1" si="234"/>
        <v>1940.5167819999999</v>
      </c>
      <c r="I907" s="25">
        <f t="shared" ca="1" si="235"/>
        <v>52.617943529600005</v>
      </c>
      <c r="J907" s="155"/>
      <c r="K907" s="155"/>
      <c r="AX907">
        <f t="shared" ca="1" si="228"/>
        <v>309.51731488000001</v>
      </c>
      <c r="AY907">
        <f t="shared" ca="1" si="236"/>
        <v>306.48268511999999</v>
      </c>
      <c r="AZ907" cm="1">
        <f t="array" aca="1" ref="AZ907" ca="1">_xlfn.LET(_xlpm.rozsah, $J$3:$J$10001,_xlpm.podminka, (_xlpm.rozsah&gt;H907)*(ISNUMBER(_xlpm.rozsah)),_xlpm.indexy, IF(_xlpm.podminka, ROW(_xlpm.rozsah)-MIN(ROW(_xlpm.rozsah))+1),_xlpm.prvni, MIN(_xlpm.indexy),_xlpm.finalni, IF(_xlpm.prvni=1, 2, _xlpm.prvni),INDEX(_xlpm.rozsah, _xlpm.finalni))</f>
        <v>2000</v>
      </c>
      <c r="BA907" cm="1">
        <f t="array" aca="1" ref="BA907" ca="1">INDEX($J$3:$J$10001,MATCH(AZ907,$J$3:$J$10004,0)-1)</f>
        <v>1900</v>
      </c>
      <c r="BB907">
        <f t="shared" ca="1" si="230"/>
        <v>300</v>
      </c>
      <c r="BC907">
        <f t="shared" ca="1" si="230"/>
        <v>316</v>
      </c>
      <c r="BD907">
        <f t="shared" ca="1" si="229"/>
        <v>-16</v>
      </c>
      <c r="BE907">
        <f t="shared" ca="1" si="237"/>
        <v>309.51731488000001</v>
      </c>
      <c r="BF907">
        <f t="shared" ca="1" si="240"/>
        <v>309.0096294702804</v>
      </c>
      <c r="BG907">
        <f t="shared" ca="1" si="238"/>
        <v>306.9903705297196</v>
      </c>
      <c r="BH907" cm="1">
        <f t="array" aca="1" ref="BH907" ca="1">_xlfn.LET(_xlpm.rozsah, $J$3:$J$10001,_xlpm.podminka, (_xlpm.rozsah&gt;E907)*(ISNUMBER(_xlpm.rozsah)),_xlpm.indexy, IF(_xlpm.podminka, ROW(_xlpm.rozsah)-MIN(ROW(_xlpm.rozsah))+1),_xlpm.prvni, MIN(_xlpm.indexy),_xlpm.finalni, IF(_xlpm.prvni=1, 2, _xlpm.prvni),INDEX(_xlpm.rozsah, _xlpm.finalni))</f>
        <v>2000</v>
      </c>
      <c r="BI907" cm="1">
        <f t="array" aca="1" ref="BI907" ca="1">INDEX($J$3:$J$10001,MATCH(BH907,$J$3:$J$10004,0)-1)</f>
        <v>1900</v>
      </c>
      <c r="BJ907">
        <f t="shared" ca="1" si="231"/>
        <v>300</v>
      </c>
      <c r="BK907">
        <f t="shared" ca="1" si="231"/>
        <v>316</v>
      </c>
      <c r="BL907">
        <f t="shared" ca="1" si="241"/>
        <v>-16</v>
      </c>
      <c r="BM907">
        <f t="shared" ca="1" si="239"/>
        <v>309.0096294702804</v>
      </c>
    </row>
    <row r="908" spans="1:65" x14ac:dyDescent="0.25">
      <c r="A908" s="64">
        <v>905</v>
      </c>
      <c r="B908" s="64">
        <v>81</v>
      </c>
      <c r="C908" s="64">
        <v>15</v>
      </c>
      <c r="D908" s="18">
        <v>905</v>
      </c>
      <c r="E908" s="21">
        <f t="shared" ca="1" si="232"/>
        <v>1943.6898158107474</v>
      </c>
      <c r="F908" s="22">
        <f t="shared" ca="1" si="233"/>
        <v>46.351444420542059</v>
      </c>
      <c r="G908" s="23">
        <v>905</v>
      </c>
      <c r="H908" s="24">
        <f t="shared" ca="1" si="234"/>
        <v>1940.5167819999999</v>
      </c>
      <c r="I908" s="25">
        <f t="shared" ca="1" si="235"/>
        <v>46.427597231999997</v>
      </c>
      <c r="J908" s="155"/>
      <c r="K908" s="155"/>
      <c r="AX908">
        <f t="shared" ca="1" si="228"/>
        <v>309.51731488000001</v>
      </c>
      <c r="AY908">
        <f t="shared" ca="1" si="236"/>
        <v>306.48268511999999</v>
      </c>
      <c r="AZ908" cm="1">
        <f t="array" aca="1" ref="AZ908" ca="1">_xlfn.LET(_xlpm.rozsah, $J$3:$J$10001,_xlpm.podminka, (_xlpm.rozsah&gt;H908)*(ISNUMBER(_xlpm.rozsah)),_xlpm.indexy, IF(_xlpm.podminka, ROW(_xlpm.rozsah)-MIN(ROW(_xlpm.rozsah))+1),_xlpm.prvni, MIN(_xlpm.indexy),_xlpm.finalni, IF(_xlpm.prvni=1, 2, _xlpm.prvni),INDEX(_xlpm.rozsah, _xlpm.finalni))</f>
        <v>2000</v>
      </c>
      <c r="BA908" cm="1">
        <f t="array" aca="1" ref="BA908" ca="1">INDEX($J$3:$J$10001,MATCH(AZ908,$J$3:$J$10004,0)-1)</f>
        <v>1900</v>
      </c>
      <c r="BB908">
        <f t="shared" ca="1" si="230"/>
        <v>300</v>
      </c>
      <c r="BC908">
        <f t="shared" ca="1" si="230"/>
        <v>316</v>
      </c>
      <c r="BD908">
        <f t="shared" ca="1" si="229"/>
        <v>-16</v>
      </c>
      <c r="BE908">
        <f t="shared" ca="1" si="237"/>
        <v>309.51731488000001</v>
      </c>
      <c r="BF908">
        <f t="shared" ca="1" si="240"/>
        <v>309.0096294702804</v>
      </c>
      <c r="BG908">
        <f t="shared" ca="1" si="238"/>
        <v>306.9903705297196</v>
      </c>
      <c r="BH908" cm="1">
        <f t="array" aca="1" ref="BH908" ca="1">_xlfn.LET(_xlpm.rozsah, $J$3:$J$10001,_xlpm.podminka, (_xlpm.rozsah&gt;E908)*(ISNUMBER(_xlpm.rozsah)),_xlpm.indexy, IF(_xlpm.podminka, ROW(_xlpm.rozsah)-MIN(ROW(_xlpm.rozsah))+1),_xlpm.prvni, MIN(_xlpm.indexy),_xlpm.finalni, IF(_xlpm.prvni=1, 2, _xlpm.prvni),INDEX(_xlpm.rozsah, _xlpm.finalni))</f>
        <v>2000</v>
      </c>
      <c r="BI908" cm="1">
        <f t="array" aca="1" ref="BI908" ca="1">INDEX($J$3:$J$10001,MATCH(BH908,$J$3:$J$10004,0)-1)</f>
        <v>1900</v>
      </c>
      <c r="BJ908">
        <f t="shared" ca="1" si="231"/>
        <v>300</v>
      </c>
      <c r="BK908">
        <f t="shared" ca="1" si="231"/>
        <v>316</v>
      </c>
      <c r="BL908">
        <f t="shared" ca="1" si="241"/>
        <v>-16</v>
      </c>
      <c r="BM908">
        <f t="shared" ca="1" si="239"/>
        <v>309.0096294702804</v>
      </c>
    </row>
    <row r="909" spans="1:65" x14ac:dyDescent="0.25">
      <c r="A909" s="64">
        <v>906</v>
      </c>
      <c r="B909" s="64">
        <v>80</v>
      </c>
      <c r="C909" s="64">
        <v>15</v>
      </c>
      <c r="D909" s="18">
        <v>906</v>
      </c>
      <c r="E909" s="21">
        <f t="shared" ca="1" si="232"/>
        <v>1928.3356205538248</v>
      </c>
      <c r="F909" s="22">
        <f t="shared" ca="1" si="233"/>
        <v>46.719945106708209</v>
      </c>
      <c r="G909" s="28">
        <v>906</v>
      </c>
      <c r="H909" s="24">
        <f t="shared" ca="1" si="234"/>
        <v>1925.2017599999999</v>
      </c>
      <c r="I909" s="25">
        <f t="shared" ca="1" si="235"/>
        <v>46.795157760000002</v>
      </c>
      <c r="J909" s="155"/>
      <c r="K909" s="155"/>
      <c r="AX909">
        <f t="shared" ca="1" si="228"/>
        <v>311.96771840000002</v>
      </c>
      <c r="AY909">
        <f t="shared" ca="1" si="236"/>
        <v>304.03228159999998</v>
      </c>
      <c r="AZ909" cm="1">
        <f t="array" aca="1" ref="AZ909" ca="1">_xlfn.LET(_xlpm.rozsah, $J$3:$J$10001,_xlpm.podminka, (_xlpm.rozsah&gt;H909)*(ISNUMBER(_xlpm.rozsah)),_xlpm.indexy, IF(_xlpm.podminka, ROW(_xlpm.rozsah)-MIN(ROW(_xlpm.rozsah))+1),_xlpm.prvni, MIN(_xlpm.indexy),_xlpm.finalni, IF(_xlpm.prvni=1, 2, _xlpm.prvni),INDEX(_xlpm.rozsah, _xlpm.finalni))</f>
        <v>2000</v>
      </c>
      <c r="BA909" cm="1">
        <f t="array" aca="1" ref="BA909" ca="1">INDEX($J$3:$J$10001,MATCH(AZ909,$J$3:$J$10004,0)-1)</f>
        <v>1900</v>
      </c>
      <c r="BB909">
        <f t="shared" ca="1" si="230"/>
        <v>300</v>
      </c>
      <c r="BC909">
        <f t="shared" ca="1" si="230"/>
        <v>316</v>
      </c>
      <c r="BD909">
        <f t="shared" ca="1" si="229"/>
        <v>-16</v>
      </c>
      <c r="BE909">
        <f t="shared" ca="1" si="237"/>
        <v>311.96771840000002</v>
      </c>
      <c r="BF909">
        <f t="shared" ca="1" si="240"/>
        <v>311.46630071138804</v>
      </c>
      <c r="BG909">
        <f t="shared" ca="1" si="238"/>
        <v>304.53369928861196</v>
      </c>
      <c r="BH909" cm="1">
        <f t="array" aca="1" ref="BH909" ca="1">_xlfn.LET(_xlpm.rozsah, $J$3:$J$10001,_xlpm.podminka, (_xlpm.rozsah&gt;E909)*(ISNUMBER(_xlpm.rozsah)),_xlpm.indexy, IF(_xlpm.podminka, ROW(_xlpm.rozsah)-MIN(ROW(_xlpm.rozsah))+1),_xlpm.prvni, MIN(_xlpm.indexy),_xlpm.finalni, IF(_xlpm.prvni=1, 2, _xlpm.prvni),INDEX(_xlpm.rozsah, _xlpm.finalni))</f>
        <v>2000</v>
      </c>
      <c r="BI909" cm="1">
        <f t="array" aca="1" ref="BI909" ca="1">INDEX($J$3:$J$10001,MATCH(BH909,$J$3:$J$10004,0)-1)</f>
        <v>1900</v>
      </c>
      <c r="BJ909">
        <f t="shared" ca="1" si="231"/>
        <v>300</v>
      </c>
      <c r="BK909">
        <f t="shared" ca="1" si="231"/>
        <v>316</v>
      </c>
      <c r="BL909">
        <f t="shared" ca="1" si="241"/>
        <v>-16</v>
      </c>
      <c r="BM909">
        <f t="shared" ca="1" si="239"/>
        <v>311.46630071138804</v>
      </c>
    </row>
    <row r="910" spans="1:65" x14ac:dyDescent="0.25">
      <c r="A910" s="64">
        <v>907</v>
      </c>
      <c r="B910" s="64">
        <v>80</v>
      </c>
      <c r="C910" s="64">
        <v>28</v>
      </c>
      <c r="D910" s="18">
        <v>907</v>
      </c>
      <c r="E910" s="21">
        <f t="shared" ca="1" si="232"/>
        <v>1928.3356205538248</v>
      </c>
      <c r="F910" s="22">
        <f t="shared" ca="1" si="233"/>
        <v>87.210564199188653</v>
      </c>
      <c r="G910" s="23">
        <v>907</v>
      </c>
      <c r="H910" s="24">
        <f t="shared" ca="1" si="234"/>
        <v>1925.2017599999999</v>
      </c>
      <c r="I910" s="25">
        <f t="shared" ca="1" si="235"/>
        <v>87.350961151999996</v>
      </c>
      <c r="J910" s="155"/>
      <c r="K910" s="155"/>
      <c r="AX910">
        <f t="shared" ca="1" si="228"/>
        <v>311.96771840000002</v>
      </c>
      <c r="AY910">
        <f t="shared" ca="1" si="236"/>
        <v>304.03228159999998</v>
      </c>
      <c r="AZ910" cm="1">
        <f t="array" aca="1" ref="AZ910" ca="1">_xlfn.LET(_xlpm.rozsah, $J$3:$J$10001,_xlpm.podminka, (_xlpm.rozsah&gt;H910)*(ISNUMBER(_xlpm.rozsah)),_xlpm.indexy, IF(_xlpm.podminka, ROW(_xlpm.rozsah)-MIN(ROW(_xlpm.rozsah))+1),_xlpm.prvni, MIN(_xlpm.indexy),_xlpm.finalni, IF(_xlpm.prvni=1, 2, _xlpm.prvni),INDEX(_xlpm.rozsah, _xlpm.finalni))</f>
        <v>2000</v>
      </c>
      <c r="BA910" cm="1">
        <f t="array" aca="1" ref="BA910" ca="1">INDEX($J$3:$J$10001,MATCH(AZ910,$J$3:$J$10004,0)-1)</f>
        <v>1900</v>
      </c>
      <c r="BB910">
        <f t="shared" ca="1" si="230"/>
        <v>300</v>
      </c>
      <c r="BC910">
        <f t="shared" ca="1" si="230"/>
        <v>316</v>
      </c>
      <c r="BD910">
        <f t="shared" ca="1" si="229"/>
        <v>-16</v>
      </c>
      <c r="BE910">
        <f t="shared" ca="1" si="237"/>
        <v>311.96771840000002</v>
      </c>
      <c r="BF910">
        <f t="shared" ca="1" si="240"/>
        <v>311.46630071138804</v>
      </c>
      <c r="BG910">
        <f t="shared" ca="1" si="238"/>
        <v>304.53369928861196</v>
      </c>
      <c r="BH910" cm="1">
        <f t="array" aca="1" ref="BH910" ca="1">_xlfn.LET(_xlpm.rozsah, $J$3:$J$10001,_xlpm.podminka, (_xlpm.rozsah&gt;E910)*(ISNUMBER(_xlpm.rozsah)),_xlpm.indexy, IF(_xlpm.podminka, ROW(_xlpm.rozsah)-MIN(ROW(_xlpm.rozsah))+1),_xlpm.prvni, MIN(_xlpm.indexy),_xlpm.finalni, IF(_xlpm.prvni=1, 2, _xlpm.prvni),INDEX(_xlpm.rozsah, _xlpm.finalni))</f>
        <v>2000</v>
      </c>
      <c r="BI910" cm="1">
        <f t="array" aca="1" ref="BI910" ca="1">INDEX($J$3:$J$10001,MATCH(BH910,$J$3:$J$10004,0)-1)</f>
        <v>1900</v>
      </c>
      <c r="BJ910">
        <f t="shared" ca="1" si="231"/>
        <v>300</v>
      </c>
      <c r="BK910">
        <f t="shared" ca="1" si="231"/>
        <v>316</v>
      </c>
      <c r="BL910">
        <f t="shared" ca="1" si="241"/>
        <v>-16</v>
      </c>
      <c r="BM910">
        <f t="shared" ca="1" si="239"/>
        <v>311.46630071138804</v>
      </c>
    </row>
    <row r="911" spans="1:65" x14ac:dyDescent="0.25">
      <c r="A911" s="64">
        <v>908</v>
      </c>
      <c r="B911" s="64">
        <v>81</v>
      </c>
      <c r="C911" s="64">
        <v>22</v>
      </c>
      <c r="D911" s="18">
        <v>908</v>
      </c>
      <c r="E911" s="21">
        <f t="shared" ca="1" si="232"/>
        <v>1943.6898158107474</v>
      </c>
      <c r="F911" s="22">
        <f t="shared" ca="1" si="233"/>
        <v>67.98211848346169</v>
      </c>
      <c r="G911" s="28">
        <v>908</v>
      </c>
      <c r="H911" s="24">
        <f t="shared" ca="1" si="234"/>
        <v>1940.5167819999999</v>
      </c>
      <c r="I911" s="25">
        <f t="shared" ca="1" si="235"/>
        <v>68.093809273600002</v>
      </c>
      <c r="J911" s="155"/>
      <c r="K911" s="155"/>
      <c r="AX911">
        <f t="shared" ca="1" si="228"/>
        <v>309.51731488000001</v>
      </c>
      <c r="AY911">
        <f t="shared" ca="1" si="236"/>
        <v>306.48268511999999</v>
      </c>
      <c r="AZ911" cm="1">
        <f t="array" aca="1" ref="AZ911" ca="1">_xlfn.LET(_xlpm.rozsah, $J$3:$J$10001,_xlpm.podminka, (_xlpm.rozsah&gt;H911)*(ISNUMBER(_xlpm.rozsah)),_xlpm.indexy, IF(_xlpm.podminka, ROW(_xlpm.rozsah)-MIN(ROW(_xlpm.rozsah))+1),_xlpm.prvni, MIN(_xlpm.indexy),_xlpm.finalni, IF(_xlpm.prvni=1, 2, _xlpm.prvni),INDEX(_xlpm.rozsah, _xlpm.finalni))</f>
        <v>2000</v>
      </c>
      <c r="BA911" cm="1">
        <f t="array" aca="1" ref="BA911" ca="1">INDEX($J$3:$J$10001,MATCH(AZ911,$J$3:$J$10004,0)-1)</f>
        <v>1900</v>
      </c>
      <c r="BB911">
        <f t="shared" ca="1" si="230"/>
        <v>300</v>
      </c>
      <c r="BC911">
        <f t="shared" ca="1" si="230"/>
        <v>316</v>
      </c>
      <c r="BD911">
        <f t="shared" ca="1" si="229"/>
        <v>-16</v>
      </c>
      <c r="BE911">
        <f t="shared" ca="1" si="237"/>
        <v>309.51731488000001</v>
      </c>
      <c r="BF911">
        <f t="shared" ca="1" si="240"/>
        <v>309.0096294702804</v>
      </c>
      <c r="BG911">
        <f t="shared" ca="1" si="238"/>
        <v>306.9903705297196</v>
      </c>
      <c r="BH911" cm="1">
        <f t="array" aca="1" ref="BH911" ca="1">_xlfn.LET(_xlpm.rozsah, $J$3:$J$10001,_xlpm.podminka, (_xlpm.rozsah&gt;E911)*(ISNUMBER(_xlpm.rozsah)),_xlpm.indexy, IF(_xlpm.podminka, ROW(_xlpm.rozsah)-MIN(ROW(_xlpm.rozsah))+1),_xlpm.prvni, MIN(_xlpm.indexy),_xlpm.finalni, IF(_xlpm.prvni=1, 2, _xlpm.prvni),INDEX(_xlpm.rozsah, _xlpm.finalni))</f>
        <v>2000</v>
      </c>
      <c r="BI911" cm="1">
        <f t="array" aca="1" ref="BI911" ca="1">INDEX($J$3:$J$10001,MATCH(BH911,$J$3:$J$10004,0)-1)</f>
        <v>1900</v>
      </c>
      <c r="BJ911">
        <f t="shared" ca="1" si="231"/>
        <v>300</v>
      </c>
      <c r="BK911">
        <f t="shared" ca="1" si="231"/>
        <v>316</v>
      </c>
      <c r="BL911">
        <f t="shared" ca="1" si="241"/>
        <v>-16</v>
      </c>
      <c r="BM911">
        <f t="shared" ca="1" si="239"/>
        <v>309.0096294702804</v>
      </c>
    </row>
    <row r="912" spans="1:65" x14ac:dyDescent="0.25">
      <c r="A912" s="64">
        <v>909</v>
      </c>
      <c r="B912" s="64">
        <v>81</v>
      </c>
      <c r="C912" s="64">
        <v>24</v>
      </c>
      <c r="D912" s="18">
        <v>909</v>
      </c>
      <c r="E912" s="21">
        <f t="shared" ca="1" si="232"/>
        <v>1943.6898158107474</v>
      </c>
      <c r="F912" s="22">
        <f t="shared" ca="1" si="233"/>
        <v>74.162311072867297</v>
      </c>
      <c r="G912" s="23">
        <v>909</v>
      </c>
      <c r="H912" s="24">
        <f t="shared" ca="1" si="234"/>
        <v>1940.5167819999999</v>
      </c>
      <c r="I912" s="25">
        <f t="shared" ca="1" si="235"/>
        <v>74.284155571200003</v>
      </c>
      <c r="J912" s="155"/>
      <c r="K912" s="155"/>
      <c r="AX912">
        <f t="shared" ca="1" si="228"/>
        <v>309.51731488000001</v>
      </c>
      <c r="AY912">
        <f t="shared" ca="1" si="236"/>
        <v>306.48268511999999</v>
      </c>
      <c r="AZ912" cm="1">
        <f t="array" aca="1" ref="AZ912" ca="1">_xlfn.LET(_xlpm.rozsah, $J$3:$J$10001,_xlpm.podminka, (_xlpm.rozsah&gt;H912)*(ISNUMBER(_xlpm.rozsah)),_xlpm.indexy, IF(_xlpm.podminka, ROW(_xlpm.rozsah)-MIN(ROW(_xlpm.rozsah))+1),_xlpm.prvni, MIN(_xlpm.indexy),_xlpm.finalni, IF(_xlpm.prvni=1, 2, _xlpm.prvni),INDEX(_xlpm.rozsah, _xlpm.finalni))</f>
        <v>2000</v>
      </c>
      <c r="BA912" cm="1">
        <f t="array" aca="1" ref="BA912" ca="1">INDEX($J$3:$J$10001,MATCH(AZ912,$J$3:$J$10004,0)-1)</f>
        <v>1900</v>
      </c>
      <c r="BB912">
        <f t="shared" ca="1" si="230"/>
        <v>300</v>
      </c>
      <c r="BC912">
        <f t="shared" ca="1" si="230"/>
        <v>316</v>
      </c>
      <c r="BD912">
        <f t="shared" ca="1" si="229"/>
        <v>-16</v>
      </c>
      <c r="BE912">
        <f t="shared" ca="1" si="237"/>
        <v>309.51731488000001</v>
      </c>
      <c r="BF912">
        <f t="shared" ca="1" si="240"/>
        <v>309.0096294702804</v>
      </c>
      <c r="BG912">
        <f t="shared" ca="1" si="238"/>
        <v>306.9903705297196</v>
      </c>
      <c r="BH912" cm="1">
        <f t="array" aca="1" ref="BH912" ca="1">_xlfn.LET(_xlpm.rozsah, $J$3:$J$10001,_xlpm.podminka, (_xlpm.rozsah&gt;E912)*(ISNUMBER(_xlpm.rozsah)),_xlpm.indexy, IF(_xlpm.podminka, ROW(_xlpm.rozsah)-MIN(ROW(_xlpm.rozsah))+1),_xlpm.prvni, MIN(_xlpm.indexy),_xlpm.finalni, IF(_xlpm.prvni=1, 2, _xlpm.prvni),INDEX(_xlpm.rozsah, _xlpm.finalni))</f>
        <v>2000</v>
      </c>
      <c r="BI912" cm="1">
        <f t="array" aca="1" ref="BI912" ca="1">INDEX($J$3:$J$10001,MATCH(BH912,$J$3:$J$10004,0)-1)</f>
        <v>1900</v>
      </c>
      <c r="BJ912">
        <f t="shared" ca="1" si="231"/>
        <v>300</v>
      </c>
      <c r="BK912">
        <f t="shared" ca="1" si="231"/>
        <v>316</v>
      </c>
      <c r="BL912">
        <f t="shared" ca="1" si="241"/>
        <v>-16</v>
      </c>
      <c r="BM912">
        <f t="shared" ca="1" si="239"/>
        <v>309.0096294702804</v>
      </c>
    </row>
    <row r="913" spans="1:65" x14ac:dyDescent="0.25">
      <c r="A913" s="64">
        <v>910</v>
      </c>
      <c r="B913" s="64">
        <v>81</v>
      </c>
      <c r="C913" s="64">
        <v>19</v>
      </c>
      <c r="D913" s="18">
        <v>910</v>
      </c>
      <c r="E913" s="21">
        <f t="shared" ca="1" si="232"/>
        <v>1943.6898158107474</v>
      </c>
      <c r="F913" s="22">
        <f t="shared" ca="1" si="233"/>
        <v>58.71182959935328</v>
      </c>
      <c r="G913" s="28">
        <v>910</v>
      </c>
      <c r="H913" s="24">
        <f t="shared" ca="1" si="234"/>
        <v>1940.5167819999999</v>
      </c>
      <c r="I913" s="25">
        <f t="shared" ca="1" si="235"/>
        <v>58.808289827200007</v>
      </c>
      <c r="J913" s="155"/>
      <c r="K913" s="155"/>
      <c r="AX913">
        <f t="shared" ca="1" si="228"/>
        <v>309.51731488000001</v>
      </c>
      <c r="AY913">
        <f t="shared" ca="1" si="236"/>
        <v>306.48268511999999</v>
      </c>
      <c r="AZ913" cm="1">
        <f t="array" aca="1" ref="AZ913" ca="1">_xlfn.LET(_xlpm.rozsah, $J$3:$J$10001,_xlpm.podminka, (_xlpm.rozsah&gt;H913)*(ISNUMBER(_xlpm.rozsah)),_xlpm.indexy, IF(_xlpm.podminka, ROW(_xlpm.rozsah)-MIN(ROW(_xlpm.rozsah))+1),_xlpm.prvni, MIN(_xlpm.indexy),_xlpm.finalni, IF(_xlpm.prvni=1, 2, _xlpm.prvni),INDEX(_xlpm.rozsah, _xlpm.finalni))</f>
        <v>2000</v>
      </c>
      <c r="BA913" cm="1">
        <f t="array" aca="1" ref="BA913" ca="1">INDEX($J$3:$J$10001,MATCH(AZ913,$J$3:$J$10004,0)-1)</f>
        <v>1900</v>
      </c>
      <c r="BB913">
        <f t="shared" ca="1" si="230"/>
        <v>300</v>
      </c>
      <c r="BC913">
        <f t="shared" ca="1" si="230"/>
        <v>316</v>
      </c>
      <c r="BD913">
        <f t="shared" ca="1" si="229"/>
        <v>-16</v>
      </c>
      <c r="BE913">
        <f t="shared" ca="1" si="237"/>
        <v>309.51731488000001</v>
      </c>
      <c r="BF913">
        <f t="shared" ca="1" si="240"/>
        <v>309.0096294702804</v>
      </c>
      <c r="BG913">
        <f t="shared" ca="1" si="238"/>
        <v>306.9903705297196</v>
      </c>
      <c r="BH913" cm="1">
        <f t="array" aca="1" ref="BH913" ca="1">_xlfn.LET(_xlpm.rozsah, $J$3:$J$10001,_xlpm.podminka, (_xlpm.rozsah&gt;E913)*(ISNUMBER(_xlpm.rozsah)),_xlpm.indexy, IF(_xlpm.podminka, ROW(_xlpm.rozsah)-MIN(ROW(_xlpm.rozsah))+1),_xlpm.prvni, MIN(_xlpm.indexy),_xlpm.finalni, IF(_xlpm.prvni=1, 2, _xlpm.prvni),INDEX(_xlpm.rozsah, _xlpm.finalni))</f>
        <v>2000</v>
      </c>
      <c r="BI913" cm="1">
        <f t="array" aca="1" ref="BI913" ca="1">INDEX($J$3:$J$10001,MATCH(BH913,$J$3:$J$10004,0)-1)</f>
        <v>1900</v>
      </c>
      <c r="BJ913">
        <f t="shared" ca="1" si="231"/>
        <v>300</v>
      </c>
      <c r="BK913">
        <f t="shared" ca="1" si="231"/>
        <v>316</v>
      </c>
      <c r="BL913">
        <f t="shared" ca="1" si="241"/>
        <v>-16</v>
      </c>
      <c r="BM913">
        <f t="shared" ca="1" si="239"/>
        <v>309.0096294702804</v>
      </c>
    </row>
    <row r="914" spans="1:65" x14ac:dyDescent="0.25">
      <c r="A914" s="64">
        <v>911</v>
      </c>
      <c r="B914" s="64">
        <v>81</v>
      </c>
      <c r="C914" s="64">
        <v>21</v>
      </c>
      <c r="D914" s="18">
        <v>911</v>
      </c>
      <c r="E914" s="21">
        <f t="shared" ca="1" si="232"/>
        <v>1943.6898158107474</v>
      </c>
      <c r="F914" s="22">
        <f t="shared" ca="1" si="233"/>
        <v>64.892022188758887</v>
      </c>
      <c r="G914" s="23">
        <v>911</v>
      </c>
      <c r="H914" s="24">
        <f t="shared" ca="1" si="234"/>
        <v>1940.5167819999999</v>
      </c>
      <c r="I914" s="25">
        <f t="shared" ca="1" si="235"/>
        <v>64.998636124800001</v>
      </c>
      <c r="J914" s="155"/>
      <c r="K914" s="155"/>
      <c r="AX914">
        <f t="shared" ca="1" si="228"/>
        <v>309.51731488000001</v>
      </c>
      <c r="AY914">
        <f t="shared" ca="1" si="236"/>
        <v>306.48268511999999</v>
      </c>
      <c r="AZ914" cm="1">
        <f t="array" aca="1" ref="AZ914" ca="1">_xlfn.LET(_xlpm.rozsah, $J$3:$J$10001,_xlpm.podminka, (_xlpm.rozsah&gt;H914)*(ISNUMBER(_xlpm.rozsah)),_xlpm.indexy, IF(_xlpm.podminka, ROW(_xlpm.rozsah)-MIN(ROW(_xlpm.rozsah))+1),_xlpm.prvni, MIN(_xlpm.indexy),_xlpm.finalni, IF(_xlpm.prvni=1, 2, _xlpm.prvni),INDEX(_xlpm.rozsah, _xlpm.finalni))</f>
        <v>2000</v>
      </c>
      <c r="BA914" cm="1">
        <f t="array" aca="1" ref="BA914" ca="1">INDEX($J$3:$J$10001,MATCH(AZ914,$J$3:$J$10004,0)-1)</f>
        <v>1900</v>
      </c>
      <c r="BB914">
        <f t="shared" ca="1" si="230"/>
        <v>300</v>
      </c>
      <c r="BC914">
        <f t="shared" ca="1" si="230"/>
        <v>316</v>
      </c>
      <c r="BD914">
        <f t="shared" ca="1" si="229"/>
        <v>-16</v>
      </c>
      <c r="BE914">
        <f t="shared" ca="1" si="237"/>
        <v>309.51731488000001</v>
      </c>
      <c r="BF914">
        <f t="shared" ca="1" si="240"/>
        <v>309.0096294702804</v>
      </c>
      <c r="BG914">
        <f t="shared" ca="1" si="238"/>
        <v>306.9903705297196</v>
      </c>
      <c r="BH914" cm="1">
        <f t="array" aca="1" ref="BH914" ca="1">_xlfn.LET(_xlpm.rozsah, $J$3:$J$10001,_xlpm.podminka, (_xlpm.rozsah&gt;E914)*(ISNUMBER(_xlpm.rozsah)),_xlpm.indexy, IF(_xlpm.podminka, ROW(_xlpm.rozsah)-MIN(ROW(_xlpm.rozsah))+1),_xlpm.prvni, MIN(_xlpm.indexy),_xlpm.finalni, IF(_xlpm.prvni=1, 2, _xlpm.prvni),INDEX(_xlpm.rozsah, _xlpm.finalni))</f>
        <v>2000</v>
      </c>
      <c r="BI914" cm="1">
        <f t="array" aca="1" ref="BI914" ca="1">INDEX($J$3:$J$10001,MATCH(BH914,$J$3:$J$10004,0)-1)</f>
        <v>1900</v>
      </c>
      <c r="BJ914">
        <f t="shared" ca="1" si="231"/>
        <v>300</v>
      </c>
      <c r="BK914">
        <f t="shared" ca="1" si="231"/>
        <v>316</v>
      </c>
      <c r="BL914">
        <f t="shared" ca="1" si="241"/>
        <v>-16</v>
      </c>
      <c r="BM914">
        <f t="shared" ca="1" si="239"/>
        <v>309.0096294702804</v>
      </c>
    </row>
    <row r="915" spans="1:65" x14ac:dyDescent="0.25">
      <c r="A915" s="64">
        <v>912</v>
      </c>
      <c r="B915" s="64">
        <v>81</v>
      </c>
      <c r="C915" s="64">
        <v>20</v>
      </c>
      <c r="D915" s="18">
        <v>912</v>
      </c>
      <c r="E915" s="21">
        <f t="shared" ca="1" si="232"/>
        <v>1943.6898158107474</v>
      </c>
      <c r="F915" s="22">
        <f t="shared" ca="1" si="233"/>
        <v>61.801925894056076</v>
      </c>
      <c r="G915" s="28">
        <v>912</v>
      </c>
      <c r="H915" s="24">
        <f t="shared" ca="1" si="234"/>
        <v>1940.5167819999999</v>
      </c>
      <c r="I915" s="25">
        <f t="shared" ca="1" si="235"/>
        <v>61.903462976</v>
      </c>
      <c r="J915" s="155"/>
      <c r="K915" s="155"/>
      <c r="AX915">
        <f t="shared" ca="1" si="228"/>
        <v>309.51731488000001</v>
      </c>
      <c r="AY915">
        <f t="shared" ca="1" si="236"/>
        <v>306.48268511999999</v>
      </c>
      <c r="AZ915" cm="1">
        <f t="array" aca="1" ref="AZ915" ca="1">_xlfn.LET(_xlpm.rozsah, $J$3:$J$10001,_xlpm.podminka, (_xlpm.rozsah&gt;H915)*(ISNUMBER(_xlpm.rozsah)),_xlpm.indexy, IF(_xlpm.podminka, ROW(_xlpm.rozsah)-MIN(ROW(_xlpm.rozsah))+1),_xlpm.prvni, MIN(_xlpm.indexy),_xlpm.finalni, IF(_xlpm.prvni=1, 2, _xlpm.prvni),INDEX(_xlpm.rozsah, _xlpm.finalni))</f>
        <v>2000</v>
      </c>
      <c r="BA915" cm="1">
        <f t="array" aca="1" ref="BA915" ca="1">INDEX($J$3:$J$10001,MATCH(AZ915,$J$3:$J$10004,0)-1)</f>
        <v>1900</v>
      </c>
      <c r="BB915">
        <f t="shared" ca="1" si="230"/>
        <v>300</v>
      </c>
      <c r="BC915">
        <f t="shared" ca="1" si="230"/>
        <v>316</v>
      </c>
      <c r="BD915">
        <f t="shared" ca="1" si="229"/>
        <v>-16</v>
      </c>
      <c r="BE915">
        <f t="shared" ca="1" si="237"/>
        <v>309.51731488000001</v>
      </c>
      <c r="BF915">
        <f t="shared" ca="1" si="240"/>
        <v>309.0096294702804</v>
      </c>
      <c r="BG915">
        <f t="shared" ca="1" si="238"/>
        <v>306.9903705297196</v>
      </c>
      <c r="BH915" cm="1">
        <f t="array" aca="1" ref="BH915" ca="1">_xlfn.LET(_xlpm.rozsah, $J$3:$J$10001,_xlpm.podminka, (_xlpm.rozsah&gt;E915)*(ISNUMBER(_xlpm.rozsah)),_xlpm.indexy, IF(_xlpm.podminka, ROW(_xlpm.rozsah)-MIN(ROW(_xlpm.rozsah))+1),_xlpm.prvni, MIN(_xlpm.indexy),_xlpm.finalni, IF(_xlpm.prvni=1, 2, _xlpm.prvni),INDEX(_xlpm.rozsah, _xlpm.finalni))</f>
        <v>2000</v>
      </c>
      <c r="BI915" cm="1">
        <f t="array" aca="1" ref="BI915" ca="1">INDEX($J$3:$J$10001,MATCH(BH915,$J$3:$J$10004,0)-1)</f>
        <v>1900</v>
      </c>
      <c r="BJ915">
        <f t="shared" ca="1" si="231"/>
        <v>300</v>
      </c>
      <c r="BK915">
        <f t="shared" ca="1" si="231"/>
        <v>316</v>
      </c>
      <c r="BL915">
        <f t="shared" ca="1" si="241"/>
        <v>-16</v>
      </c>
      <c r="BM915">
        <f t="shared" ca="1" si="239"/>
        <v>309.0096294702804</v>
      </c>
    </row>
    <row r="916" spans="1:65" x14ac:dyDescent="0.25">
      <c r="A916" s="64">
        <v>913</v>
      </c>
      <c r="B916" s="64">
        <v>83</v>
      </c>
      <c r="C916" s="64">
        <v>26</v>
      </c>
      <c r="D916" s="18">
        <v>913</v>
      </c>
      <c r="E916" s="21">
        <f t="shared" ca="1" si="232"/>
        <v>1974.398206324593</v>
      </c>
      <c r="F916" s="22">
        <f t="shared" ca="1" si="233"/>
        <v>79.065034616896924</v>
      </c>
      <c r="G916" s="23">
        <v>913</v>
      </c>
      <c r="H916" s="24">
        <f t="shared" ca="1" si="234"/>
        <v>1971.1468259999999</v>
      </c>
      <c r="I916" s="25">
        <f t="shared" ca="1" si="235"/>
        <v>79.200292038400008</v>
      </c>
      <c r="J916" s="155"/>
      <c r="K916" s="155"/>
      <c r="AX916">
        <f t="shared" ca="1" si="228"/>
        <v>304.61650784</v>
      </c>
      <c r="AY916">
        <f t="shared" ca="1" si="236"/>
        <v>311.38349216</v>
      </c>
      <c r="AZ916" cm="1">
        <f t="array" aca="1" ref="AZ916" ca="1">_xlfn.LET(_xlpm.rozsah, $J$3:$J$10001,_xlpm.podminka, (_xlpm.rozsah&gt;H916)*(ISNUMBER(_xlpm.rozsah)),_xlpm.indexy, IF(_xlpm.podminka, ROW(_xlpm.rozsah)-MIN(ROW(_xlpm.rozsah))+1),_xlpm.prvni, MIN(_xlpm.indexy),_xlpm.finalni, IF(_xlpm.prvni=1, 2, _xlpm.prvni),INDEX(_xlpm.rozsah, _xlpm.finalni))</f>
        <v>2000</v>
      </c>
      <c r="BA916" cm="1">
        <f t="array" aca="1" ref="BA916" ca="1">INDEX($J$3:$J$10001,MATCH(AZ916,$J$3:$J$10004,0)-1)</f>
        <v>1900</v>
      </c>
      <c r="BB916">
        <f t="shared" ca="1" si="230"/>
        <v>300</v>
      </c>
      <c r="BC916">
        <f t="shared" ca="1" si="230"/>
        <v>316</v>
      </c>
      <c r="BD916">
        <f t="shared" ca="1" si="229"/>
        <v>-16</v>
      </c>
      <c r="BE916">
        <f t="shared" ca="1" si="237"/>
        <v>304.61650784</v>
      </c>
      <c r="BF916">
        <f t="shared" ca="1" si="240"/>
        <v>304.09628698806512</v>
      </c>
      <c r="BG916">
        <f t="shared" ca="1" si="238"/>
        <v>311.90371301193488</v>
      </c>
      <c r="BH916" cm="1">
        <f t="array" aca="1" ref="BH916" ca="1">_xlfn.LET(_xlpm.rozsah, $J$3:$J$10001,_xlpm.podminka, (_xlpm.rozsah&gt;E916)*(ISNUMBER(_xlpm.rozsah)),_xlpm.indexy, IF(_xlpm.podminka, ROW(_xlpm.rozsah)-MIN(ROW(_xlpm.rozsah))+1),_xlpm.prvni, MIN(_xlpm.indexy),_xlpm.finalni, IF(_xlpm.prvni=1, 2, _xlpm.prvni),INDEX(_xlpm.rozsah, _xlpm.finalni))</f>
        <v>2000</v>
      </c>
      <c r="BI916" cm="1">
        <f t="array" aca="1" ref="BI916" ca="1">INDEX($J$3:$J$10001,MATCH(BH916,$J$3:$J$10004,0)-1)</f>
        <v>1900</v>
      </c>
      <c r="BJ916">
        <f t="shared" ca="1" si="231"/>
        <v>300</v>
      </c>
      <c r="BK916">
        <f t="shared" ca="1" si="231"/>
        <v>316</v>
      </c>
      <c r="BL916">
        <f t="shared" ca="1" si="241"/>
        <v>-16</v>
      </c>
      <c r="BM916">
        <f t="shared" ca="1" si="239"/>
        <v>304.09628698806512</v>
      </c>
    </row>
    <row r="917" spans="1:65" x14ac:dyDescent="0.25">
      <c r="A917" s="64">
        <v>914</v>
      </c>
      <c r="B917" s="64">
        <v>80</v>
      </c>
      <c r="C917" s="64">
        <v>63</v>
      </c>
      <c r="D917" s="18">
        <v>914</v>
      </c>
      <c r="E917" s="21">
        <f t="shared" ca="1" si="232"/>
        <v>1928.3356205538248</v>
      </c>
      <c r="F917" s="22">
        <f t="shared" ca="1" si="233"/>
        <v>196.22376944817447</v>
      </c>
      <c r="G917" s="28">
        <v>914</v>
      </c>
      <c r="H917" s="24">
        <f t="shared" ca="1" si="234"/>
        <v>1925.2017599999999</v>
      </c>
      <c r="I917" s="25">
        <f t="shared" ca="1" si="235"/>
        <v>196.53966259200001</v>
      </c>
      <c r="J917" s="155"/>
      <c r="K917" s="155"/>
      <c r="AX917">
        <f t="shared" ca="1" si="228"/>
        <v>311.96771840000002</v>
      </c>
      <c r="AY917">
        <f t="shared" ca="1" si="236"/>
        <v>304.03228159999998</v>
      </c>
      <c r="AZ917" cm="1">
        <f t="array" aca="1" ref="AZ917" ca="1">_xlfn.LET(_xlpm.rozsah, $J$3:$J$10001,_xlpm.podminka, (_xlpm.rozsah&gt;H917)*(ISNUMBER(_xlpm.rozsah)),_xlpm.indexy, IF(_xlpm.podminka, ROW(_xlpm.rozsah)-MIN(ROW(_xlpm.rozsah))+1),_xlpm.prvni, MIN(_xlpm.indexy),_xlpm.finalni, IF(_xlpm.prvni=1, 2, _xlpm.prvni),INDEX(_xlpm.rozsah, _xlpm.finalni))</f>
        <v>2000</v>
      </c>
      <c r="BA917" cm="1">
        <f t="array" aca="1" ref="BA917" ca="1">INDEX($J$3:$J$10001,MATCH(AZ917,$J$3:$J$10004,0)-1)</f>
        <v>1900</v>
      </c>
      <c r="BB917">
        <f t="shared" ca="1" si="230"/>
        <v>300</v>
      </c>
      <c r="BC917">
        <f t="shared" ca="1" si="230"/>
        <v>316</v>
      </c>
      <c r="BD917">
        <f t="shared" ca="1" si="229"/>
        <v>-16</v>
      </c>
      <c r="BE917">
        <f t="shared" ca="1" si="237"/>
        <v>311.96771840000002</v>
      </c>
      <c r="BF917">
        <f t="shared" ca="1" si="240"/>
        <v>311.46630071138804</v>
      </c>
      <c r="BG917">
        <f t="shared" ca="1" si="238"/>
        <v>304.53369928861196</v>
      </c>
      <c r="BH917" cm="1">
        <f t="array" aca="1" ref="BH917" ca="1">_xlfn.LET(_xlpm.rozsah, $J$3:$J$10001,_xlpm.podminka, (_xlpm.rozsah&gt;E917)*(ISNUMBER(_xlpm.rozsah)),_xlpm.indexy, IF(_xlpm.podminka, ROW(_xlpm.rozsah)-MIN(ROW(_xlpm.rozsah))+1),_xlpm.prvni, MIN(_xlpm.indexy),_xlpm.finalni, IF(_xlpm.prvni=1, 2, _xlpm.prvni),INDEX(_xlpm.rozsah, _xlpm.finalni))</f>
        <v>2000</v>
      </c>
      <c r="BI917" cm="1">
        <f t="array" aca="1" ref="BI917" ca="1">INDEX($J$3:$J$10001,MATCH(BH917,$J$3:$J$10004,0)-1)</f>
        <v>1900</v>
      </c>
      <c r="BJ917">
        <f t="shared" ca="1" si="231"/>
        <v>300</v>
      </c>
      <c r="BK917">
        <f t="shared" ca="1" si="231"/>
        <v>316</v>
      </c>
      <c r="BL917">
        <f t="shared" ca="1" si="241"/>
        <v>-16</v>
      </c>
      <c r="BM917">
        <f t="shared" ca="1" si="239"/>
        <v>311.46630071138804</v>
      </c>
    </row>
    <row r="918" spans="1:65" x14ac:dyDescent="0.25">
      <c r="A918" s="64">
        <v>915</v>
      </c>
      <c r="B918" s="64">
        <v>80</v>
      </c>
      <c r="C918" s="64">
        <v>59</v>
      </c>
      <c r="D918" s="18">
        <v>915</v>
      </c>
      <c r="E918" s="21">
        <f t="shared" ca="1" si="232"/>
        <v>1928.3356205538248</v>
      </c>
      <c r="F918" s="22">
        <f t="shared" ca="1" si="233"/>
        <v>183.76511741971896</v>
      </c>
      <c r="G918" s="23">
        <v>915</v>
      </c>
      <c r="H918" s="24">
        <f t="shared" ca="1" si="234"/>
        <v>1925.2017599999999</v>
      </c>
      <c r="I918" s="25">
        <f t="shared" ca="1" si="235"/>
        <v>184.06095385600003</v>
      </c>
      <c r="J918" s="155"/>
      <c r="K918" s="155"/>
      <c r="AX918">
        <f t="shared" ca="1" si="228"/>
        <v>311.96771840000002</v>
      </c>
      <c r="AY918">
        <f t="shared" ca="1" si="236"/>
        <v>304.03228159999998</v>
      </c>
      <c r="AZ918" cm="1">
        <f t="array" aca="1" ref="AZ918" ca="1">_xlfn.LET(_xlpm.rozsah, $J$3:$J$10001,_xlpm.podminka, (_xlpm.rozsah&gt;H918)*(ISNUMBER(_xlpm.rozsah)),_xlpm.indexy, IF(_xlpm.podminka, ROW(_xlpm.rozsah)-MIN(ROW(_xlpm.rozsah))+1),_xlpm.prvni, MIN(_xlpm.indexy),_xlpm.finalni, IF(_xlpm.prvni=1, 2, _xlpm.prvni),INDEX(_xlpm.rozsah, _xlpm.finalni))</f>
        <v>2000</v>
      </c>
      <c r="BA918" cm="1">
        <f t="array" aca="1" ref="BA918" ca="1">INDEX($J$3:$J$10001,MATCH(AZ918,$J$3:$J$10004,0)-1)</f>
        <v>1900</v>
      </c>
      <c r="BB918">
        <f t="shared" ca="1" si="230"/>
        <v>300</v>
      </c>
      <c r="BC918">
        <f t="shared" ca="1" si="230"/>
        <v>316</v>
      </c>
      <c r="BD918">
        <f t="shared" ca="1" si="229"/>
        <v>-16</v>
      </c>
      <c r="BE918">
        <f t="shared" ca="1" si="237"/>
        <v>311.96771840000002</v>
      </c>
      <c r="BF918">
        <f t="shared" ca="1" si="240"/>
        <v>311.46630071138804</v>
      </c>
      <c r="BG918">
        <f t="shared" ca="1" si="238"/>
        <v>304.53369928861196</v>
      </c>
      <c r="BH918" cm="1">
        <f t="array" aca="1" ref="BH918" ca="1">_xlfn.LET(_xlpm.rozsah, $J$3:$J$10001,_xlpm.podminka, (_xlpm.rozsah&gt;E918)*(ISNUMBER(_xlpm.rozsah)),_xlpm.indexy, IF(_xlpm.podminka, ROW(_xlpm.rozsah)-MIN(ROW(_xlpm.rozsah))+1),_xlpm.prvni, MIN(_xlpm.indexy),_xlpm.finalni, IF(_xlpm.prvni=1, 2, _xlpm.prvni),INDEX(_xlpm.rozsah, _xlpm.finalni))</f>
        <v>2000</v>
      </c>
      <c r="BI918" cm="1">
        <f t="array" aca="1" ref="BI918" ca="1">INDEX($J$3:$J$10001,MATCH(BH918,$J$3:$J$10004,0)-1)</f>
        <v>1900</v>
      </c>
      <c r="BJ918">
        <f t="shared" ca="1" si="231"/>
        <v>300</v>
      </c>
      <c r="BK918">
        <f t="shared" ca="1" si="231"/>
        <v>316</v>
      </c>
      <c r="BL918">
        <f t="shared" ca="1" si="241"/>
        <v>-16</v>
      </c>
      <c r="BM918">
        <f t="shared" ca="1" si="239"/>
        <v>311.46630071138804</v>
      </c>
    </row>
    <row r="919" spans="1:65" x14ac:dyDescent="0.25">
      <c r="A919" s="64">
        <v>916</v>
      </c>
      <c r="B919" s="64">
        <v>83</v>
      </c>
      <c r="C919" s="64">
        <v>100</v>
      </c>
      <c r="D919" s="18">
        <v>916</v>
      </c>
      <c r="E919" s="21">
        <f t="shared" ca="1" si="232"/>
        <v>1974.398206324593</v>
      </c>
      <c r="F919" s="22">
        <f t="shared" ca="1" si="233"/>
        <v>304.09628698806512</v>
      </c>
      <c r="G919" s="28">
        <v>916</v>
      </c>
      <c r="H919" s="24">
        <f t="shared" ca="1" si="234"/>
        <v>1971.1468259999999</v>
      </c>
      <c r="I919" s="25">
        <f t="shared" ca="1" si="235"/>
        <v>304.61650784</v>
      </c>
      <c r="J919" s="155"/>
      <c r="K919" s="155"/>
      <c r="AX919">
        <f t="shared" ca="1" si="228"/>
        <v>304.61650784</v>
      </c>
      <c r="AY919">
        <f t="shared" ca="1" si="236"/>
        <v>311.38349216</v>
      </c>
      <c r="AZ919" cm="1">
        <f t="array" aca="1" ref="AZ919" ca="1">_xlfn.LET(_xlpm.rozsah, $J$3:$J$10001,_xlpm.podminka, (_xlpm.rozsah&gt;H919)*(ISNUMBER(_xlpm.rozsah)),_xlpm.indexy, IF(_xlpm.podminka, ROW(_xlpm.rozsah)-MIN(ROW(_xlpm.rozsah))+1),_xlpm.prvni, MIN(_xlpm.indexy),_xlpm.finalni, IF(_xlpm.prvni=1, 2, _xlpm.prvni),INDEX(_xlpm.rozsah, _xlpm.finalni))</f>
        <v>2000</v>
      </c>
      <c r="BA919" cm="1">
        <f t="array" aca="1" ref="BA919" ca="1">INDEX($J$3:$J$10001,MATCH(AZ919,$J$3:$J$10004,0)-1)</f>
        <v>1900</v>
      </c>
      <c r="BB919">
        <f t="shared" ca="1" si="230"/>
        <v>300</v>
      </c>
      <c r="BC919">
        <f t="shared" ca="1" si="230"/>
        <v>316</v>
      </c>
      <c r="BD919">
        <f t="shared" ca="1" si="229"/>
        <v>-16</v>
      </c>
      <c r="BE919">
        <f t="shared" ca="1" si="237"/>
        <v>304.61650784</v>
      </c>
      <c r="BF919">
        <f t="shared" ca="1" si="240"/>
        <v>304.09628698806512</v>
      </c>
      <c r="BG919">
        <f t="shared" ca="1" si="238"/>
        <v>311.90371301193488</v>
      </c>
      <c r="BH919" cm="1">
        <f t="array" aca="1" ref="BH919" ca="1">_xlfn.LET(_xlpm.rozsah, $J$3:$J$10001,_xlpm.podminka, (_xlpm.rozsah&gt;E919)*(ISNUMBER(_xlpm.rozsah)),_xlpm.indexy, IF(_xlpm.podminka, ROW(_xlpm.rozsah)-MIN(ROW(_xlpm.rozsah))+1),_xlpm.prvni, MIN(_xlpm.indexy),_xlpm.finalni, IF(_xlpm.prvni=1, 2, _xlpm.prvni),INDEX(_xlpm.rozsah, _xlpm.finalni))</f>
        <v>2000</v>
      </c>
      <c r="BI919" cm="1">
        <f t="array" aca="1" ref="BI919" ca="1">INDEX($J$3:$J$10001,MATCH(BH919,$J$3:$J$10004,0)-1)</f>
        <v>1900</v>
      </c>
      <c r="BJ919">
        <f t="shared" ca="1" si="231"/>
        <v>300</v>
      </c>
      <c r="BK919">
        <f t="shared" ca="1" si="231"/>
        <v>316</v>
      </c>
      <c r="BL919">
        <f t="shared" ca="1" si="241"/>
        <v>-16</v>
      </c>
      <c r="BM919">
        <f t="shared" ca="1" si="239"/>
        <v>304.09628698806512</v>
      </c>
    </row>
    <row r="920" spans="1:65" x14ac:dyDescent="0.25">
      <c r="A920" s="64">
        <v>917</v>
      </c>
      <c r="B920" s="64">
        <v>81</v>
      </c>
      <c r="C920" s="64">
        <v>73</v>
      </c>
      <c r="D920" s="18">
        <v>917</v>
      </c>
      <c r="E920" s="21">
        <f t="shared" ca="1" si="232"/>
        <v>1943.6898158107474</v>
      </c>
      <c r="F920" s="22">
        <f t="shared" ca="1" si="233"/>
        <v>225.57702951330469</v>
      </c>
      <c r="G920" s="23">
        <v>917</v>
      </c>
      <c r="H920" s="24">
        <f t="shared" ca="1" si="234"/>
        <v>1940.5167819999999</v>
      </c>
      <c r="I920" s="25">
        <f t="shared" ca="1" si="235"/>
        <v>225.94763986240002</v>
      </c>
      <c r="J920" s="155"/>
      <c r="K920" s="155"/>
      <c r="AX920">
        <f t="shared" ca="1" si="228"/>
        <v>309.51731488000001</v>
      </c>
      <c r="AY920">
        <f t="shared" ca="1" si="236"/>
        <v>306.48268511999999</v>
      </c>
      <c r="AZ920" cm="1">
        <f t="array" aca="1" ref="AZ920" ca="1">_xlfn.LET(_xlpm.rozsah, $J$3:$J$10001,_xlpm.podminka, (_xlpm.rozsah&gt;H920)*(ISNUMBER(_xlpm.rozsah)),_xlpm.indexy, IF(_xlpm.podminka, ROW(_xlpm.rozsah)-MIN(ROW(_xlpm.rozsah))+1),_xlpm.prvni, MIN(_xlpm.indexy),_xlpm.finalni, IF(_xlpm.prvni=1, 2, _xlpm.prvni),INDEX(_xlpm.rozsah, _xlpm.finalni))</f>
        <v>2000</v>
      </c>
      <c r="BA920" cm="1">
        <f t="array" aca="1" ref="BA920" ca="1">INDEX($J$3:$J$10001,MATCH(AZ920,$J$3:$J$10004,0)-1)</f>
        <v>1900</v>
      </c>
      <c r="BB920">
        <f t="shared" ca="1" si="230"/>
        <v>300</v>
      </c>
      <c r="BC920">
        <f t="shared" ca="1" si="230"/>
        <v>316</v>
      </c>
      <c r="BD920">
        <f t="shared" ca="1" si="229"/>
        <v>-16</v>
      </c>
      <c r="BE920">
        <f t="shared" ca="1" si="237"/>
        <v>309.51731488000001</v>
      </c>
      <c r="BF920">
        <f t="shared" ca="1" si="240"/>
        <v>309.0096294702804</v>
      </c>
      <c r="BG920">
        <f t="shared" ca="1" si="238"/>
        <v>306.9903705297196</v>
      </c>
      <c r="BH920" cm="1">
        <f t="array" aca="1" ref="BH920" ca="1">_xlfn.LET(_xlpm.rozsah, $J$3:$J$10001,_xlpm.podminka, (_xlpm.rozsah&gt;E920)*(ISNUMBER(_xlpm.rozsah)),_xlpm.indexy, IF(_xlpm.podminka, ROW(_xlpm.rozsah)-MIN(ROW(_xlpm.rozsah))+1),_xlpm.prvni, MIN(_xlpm.indexy),_xlpm.finalni, IF(_xlpm.prvni=1, 2, _xlpm.prvni),INDEX(_xlpm.rozsah, _xlpm.finalni))</f>
        <v>2000</v>
      </c>
      <c r="BI920" cm="1">
        <f t="array" aca="1" ref="BI920" ca="1">INDEX($J$3:$J$10001,MATCH(BH920,$J$3:$J$10004,0)-1)</f>
        <v>1900</v>
      </c>
      <c r="BJ920">
        <f t="shared" ca="1" si="231"/>
        <v>300</v>
      </c>
      <c r="BK920">
        <f t="shared" ca="1" si="231"/>
        <v>316</v>
      </c>
      <c r="BL920">
        <f t="shared" ca="1" si="241"/>
        <v>-16</v>
      </c>
      <c r="BM920">
        <f t="shared" ca="1" si="239"/>
        <v>309.0096294702804</v>
      </c>
    </row>
    <row r="921" spans="1:65" x14ac:dyDescent="0.25">
      <c r="A921" s="64">
        <v>918</v>
      </c>
      <c r="B921" s="64">
        <v>83</v>
      </c>
      <c r="C921" s="64">
        <v>53</v>
      </c>
      <c r="D921" s="18">
        <v>918</v>
      </c>
      <c r="E921" s="21">
        <f t="shared" ca="1" si="232"/>
        <v>1974.398206324593</v>
      </c>
      <c r="F921" s="22">
        <f t="shared" ca="1" si="233"/>
        <v>161.17103210367452</v>
      </c>
      <c r="G921" s="28">
        <v>918</v>
      </c>
      <c r="H921" s="24">
        <f t="shared" ca="1" si="234"/>
        <v>1971.1468259999999</v>
      </c>
      <c r="I921" s="25">
        <f t="shared" ca="1" si="235"/>
        <v>161.4467491552</v>
      </c>
      <c r="J921" s="155"/>
      <c r="K921" s="155"/>
      <c r="AX921">
        <f t="shared" ca="1" si="228"/>
        <v>304.61650784</v>
      </c>
      <c r="AY921">
        <f t="shared" ca="1" si="236"/>
        <v>311.38349216</v>
      </c>
      <c r="AZ921" cm="1">
        <f t="array" aca="1" ref="AZ921" ca="1">_xlfn.LET(_xlpm.rozsah, $J$3:$J$10001,_xlpm.podminka, (_xlpm.rozsah&gt;H921)*(ISNUMBER(_xlpm.rozsah)),_xlpm.indexy, IF(_xlpm.podminka, ROW(_xlpm.rozsah)-MIN(ROW(_xlpm.rozsah))+1),_xlpm.prvni, MIN(_xlpm.indexy),_xlpm.finalni, IF(_xlpm.prvni=1, 2, _xlpm.prvni),INDEX(_xlpm.rozsah, _xlpm.finalni))</f>
        <v>2000</v>
      </c>
      <c r="BA921" cm="1">
        <f t="array" aca="1" ref="BA921" ca="1">INDEX($J$3:$J$10001,MATCH(AZ921,$J$3:$J$10004,0)-1)</f>
        <v>1900</v>
      </c>
      <c r="BB921">
        <f t="shared" ca="1" si="230"/>
        <v>300</v>
      </c>
      <c r="BC921">
        <f t="shared" ca="1" si="230"/>
        <v>316</v>
      </c>
      <c r="BD921">
        <f t="shared" ca="1" si="229"/>
        <v>-16</v>
      </c>
      <c r="BE921">
        <f t="shared" ca="1" si="237"/>
        <v>304.61650784</v>
      </c>
      <c r="BF921">
        <f t="shared" ca="1" si="240"/>
        <v>304.09628698806512</v>
      </c>
      <c r="BG921">
        <f t="shared" ca="1" si="238"/>
        <v>311.90371301193488</v>
      </c>
      <c r="BH921" cm="1">
        <f t="array" aca="1" ref="BH921" ca="1">_xlfn.LET(_xlpm.rozsah, $J$3:$J$10001,_xlpm.podminka, (_xlpm.rozsah&gt;E921)*(ISNUMBER(_xlpm.rozsah)),_xlpm.indexy, IF(_xlpm.podminka, ROW(_xlpm.rozsah)-MIN(ROW(_xlpm.rozsah))+1),_xlpm.prvni, MIN(_xlpm.indexy),_xlpm.finalni, IF(_xlpm.prvni=1, 2, _xlpm.prvni),INDEX(_xlpm.rozsah, _xlpm.finalni))</f>
        <v>2000</v>
      </c>
      <c r="BI921" cm="1">
        <f t="array" aca="1" ref="BI921" ca="1">INDEX($J$3:$J$10001,MATCH(BH921,$J$3:$J$10004,0)-1)</f>
        <v>1900</v>
      </c>
      <c r="BJ921">
        <f t="shared" ca="1" si="231"/>
        <v>300</v>
      </c>
      <c r="BK921">
        <f t="shared" ca="1" si="231"/>
        <v>316</v>
      </c>
      <c r="BL921">
        <f t="shared" ca="1" si="241"/>
        <v>-16</v>
      </c>
      <c r="BM921">
        <f t="shared" ca="1" si="239"/>
        <v>304.09628698806512</v>
      </c>
    </row>
    <row r="922" spans="1:65" x14ac:dyDescent="0.25">
      <c r="A922" s="64">
        <v>919</v>
      </c>
      <c r="B922" s="64">
        <v>80</v>
      </c>
      <c r="C922" s="64">
        <v>76</v>
      </c>
      <c r="D922" s="18">
        <v>919</v>
      </c>
      <c r="E922" s="21">
        <f t="shared" ca="1" si="232"/>
        <v>1928.3356205538248</v>
      </c>
      <c r="F922" s="22">
        <f t="shared" ca="1" si="233"/>
        <v>236.71438854065491</v>
      </c>
      <c r="G922" s="23">
        <v>919</v>
      </c>
      <c r="H922" s="24">
        <f t="shared" ca="1" si="234"/>
        <v>1925.2017599999999</v>
      </c>
      <c r="I922" s="25">
        <f t="shared" ca="1" si="235"/>
        <v>237.09546598400001</v>
      </c>
      <c r="J922" s="155"/>
      <c r="K922" s="155"/>
      <c r="AX922">
        <f t="shared" ca="1" si="228"/>
        <v>311.96771840000002</v>
      </c>
      <c r="AY922">
        <f t="shared" ca="1" si="236"/>
        <v>304.03228159999998</v>
      </c>
      <c r="AZ922" cm="1">
        <f t="array" aca="1" ref="AZ922" ca="1">_xlfn.LET(_xlpm.rozsah, $J$3:$J$10001,_xlpm.podminka, (_xlpm.rozsah&gt;H922)*(ISNUMBER(_xlpm.rozsah)),_xlpm.indexy, IF(_xlpm.podminka, ROW(_xlpm.rozsah)-MIN(ROW(_xlpm.rozsah))+1),_xlpm.prvni, MIN(_xlpm.indexy),_xlpm.finalni, IF(_xlpm.prvni=1, 2, _xlpm.prvni),INDEX(_xlpm.rozsah, _xlpm.finalni))</f>
        <v>2000</v>
      </c>
      <c r="BA922" cm="1">
        <f t="array" aca="1" ref="BA922" ca="1">INDEX($J$3:$J$10001,MATCH(AZ922,$J$3:$J$10004,0)-1)</f>
        <v>1900</v>
      </c>
      <c r="BB922">
        <f t="shared" ca="1" si="230"/>
        <v>300</v>
      </c>
      <c r="BC922">
        <f t="shared" ca="1" si="230"/>
        <v>316</v>
      </c>
      <c r="BD922">
        <f t="shared" ca="1" si="229"/>
        <v>-16</v>
      </c>
      <c r="BE922">
        <f t="shared" ca="1" si="237"/>
        <v>311.96771840000002</v>
      </c>
      <c r="BF922">
        <f t="shared" ca="1" si="240"/>
        <v>311.46630071138804</v>
      </c>
      <c r="BG922">
        <f t="shared" ca="1" si="238"/>
        <v>304.53369928861196</v>
      </c>
      <c r="BH922" cm="1">
        <f t="array" aca="1" ref="BH922" ca="1">_xlfn.LET(_xlpm.rozsah, $J$3:$J$10001,_xlpm.podminka, (_xlpm.rozsah&gt;E922)*(ISNUMBER(_xlpm.rozsah)),_xlpm.indexy, IF(_xlpm.podminka, ROW(_xlpm.rozsah)-MIN(ROW(_xlpm.rozsah))+1),_xlpm.prvni, MIN(_xlpm.indexy),_xlpm.finalni, IF(_xlpm.prvni=1, 2, _xlpm.prvni),INDEX(_xlpm.rozsah, _xlpm.finalni))</f>
        <v>2000</v>
      </c>
      <c r="BI922" cm="1">
        <f t="array" aca="1" ref="BI922" ca="1">INDEX($J$3:$J$10001,MATCH(BH922,$J$3:$J$10004,0)-1)</f>
        <v>1900</v>
      </c>
      <c r="BJ922">
        <f t="shared" ca="1" si="231"/>
        <v>300</v>
      </c>
      <c r="BK922">
        <f t="shared" ca="1" si="231"/>
        <v>316</v>
      </c>
      <c r="BL922">
        <f t="shared" ca="1" si="241"/>
        <v>-16</v>
      </c>
      <c r="BM922">
        <f t="shared" ca="1" si="239"/>
        <v>311.46630071138804</v>
      </c>
    </row>
    <row r="923" spans="1:65" x14ac:dyDescent="0.25">
      <c r="A923" s="64">
        <v>920</v>
      </c>
      <c r="B923" s="64">
        <v>81</v>
      </c>
      <c r="C923" s="64">
        <v>61</v>
      </c>
      <c r="D923" s="18">
        <v>920</v>
      </c>
      <c r="E923" s="21">
        <f t="shared" ca="1" si="232"/>
        <v>1943.6898158107474</v>
      </c>
      <c r="F923" s="22">
        <f t="shared" ca="1" si="233"/>
        <v>188.49587397687105</v>
      </c>
      <c r="G923" s="28">
        <v>920</v>
      </c>
      <c r="H923" s="24">
        <f t="shared" ca="1" si="234"/>
        <v>1940.5167819999999</v>
      </c>
      <c r="I923" s="25">
        <f t="shared" ca="1" si="235"/>
        <v>188.80556207680002</v>
      </c>
      <c r="J923" s="155"/>
      <c r="K923" s="155"/>
      <c r="AX923">
        <f t="shared" ca="1" si="228"/>
        <v>309.51731488000001</v>
      </c>
      <c r="AY923">
        <f t="shared" ca="1" si="236"/>
        <v>306.48268511999999</v>
      </c>
      <c r="AZ923" cm="1">
        <f t="array" aca="1" ref="AZ923" ca="1">_xlfn.LET(_xlpm.rozsah, $J$3:$J$10001,_xlpm.podminka, (_xlpm.rozsah&gt;H923)*(ISNUMBER(_xlpm.rozsah)),_xlpm.indexy, IF(_xlpm.podminka, ROW(_xlpm.rozsah)-MIN(ROW(_xlpm.rozsah))+1),_xlpm.prvni, MIN(_xlpm.indexy),_xlpm.finalni, IF(_xlpm.prvni=1, 2, _xlpm.prvni),INDEX(_xlpm.rozsah, _xlpm.finalni))</f>
        <v>2000</v>
      </c>
      <c r="BA923" cm="1">
        <f t="array" aca="1" ref="BA923" ca="1">INDEX($J$3:$J$10001,MATCH(AZ923,$J$3:$J$10004,0)-1)</f>
        <v>1900</v>
      </c>
      <c r="BB923">
        <f t="shared" ca="1" si="230"/>
        <v>300</v>
      </c>
      <c r="BC923">
        <f t="shared" ca="1" si="230"/>
        <v>316</v>
      </c>
      <c r="BD923">
        <f t="shared" ca="1" si="229"/>
        <v>-16</v>
      </c>
      <c r="BE923">
        <f t="shared" ca="1" si="237"/>
        <v>309.51731488000001</v>
      </c>
      <c r="BF923">
        <f t="shared" ca="1" si="240"/>
        <v>309.0096294702804</v>
      </c>
      <c r="BG923">
        <f t="shared" ca="1" si="238"/>
        <v>306.9903705297196</v>
      </c>
      <c r="BH923" cm="1">
        <f t="array" aca="1" ref="BH923" ca="1">_xlfn.LET(_xlpm.rozsah, $J$3:$J$10001,_xlpm.podminka, (_xlpm.rozsah&gt;E923)*(ISNUMBER(_xlpm.rozsah)),_xlpm.indexy, IF(_xlpm.podminka, ROW(_xlpm.rozsah)-MIN(ROW(_xlpm.rozsah))+1),_xlpm.prvni, MIN(_xlpm.indexy),_xlpm.finalni, IF(_xlpm.prvni=1, 2, _xlpm.prvni),INDEX(_xlpm.rozsah, _xlpm.finalni))</f>
        <v>2000</v>
      </c>
      <c r="BI923" cm="1">
        <f t="array" aca="1" ref="BI923" ca="1">INDEX($J$3:$J$10001,MATCH(BH923,$J$3:$J$10004,0)-1)</f>
        <v>1900</v>
      </c>
      <c r="BJ923">
        <f t="shared" ca="1" si="231"/>
        <v>300</v>
      </c>
      <c r="BK923">
        <f t="shared" ca="1" si="231"/>
        <v>316</v>
      </c>
      <c r="BL923">
        <f t="shared" ca="1" si="241"/>
        <v>-16</v>
      </c>
      <c r="BM923">
        <f t="shared" ca="1" si="239"/>
        <v>309.0096294702804</v>
      </c>
    </row>
    <row r="924" spans="1:65" x14ac:dyDescent="0.25">
      <c r="A924" s="64">
        <v>921</v>
      </c>
      <c r="B924" s="64">
        <v>80</v>
      </c>
      <c r="C924" s="64">
        <v>50</v>
      </c>
      <c r="D924" s="18">
        <v>921</v>
      </c>
      <c r="E924" s="21">
        <f t="shared" ca="1" si="232"/>
        <v>1928.3356205538248</v>
      </c>
      <c r="F924" s="22">
        <f t="shared" ca="1" si="233"/>
        <v>155.73315035569402</v>
      </c>
      <c r="G924" s="23">
        <v>921</v>
      </c>
      <c r="H924" s="24">
        <f t="shared" ca="1" si="234"/>
        <v>1925.2017599999999</v>
      </c>
      <c r="I924" s="25">
        <f t="shared" ca="1" si="235"/>
        <v>155.98385920000001</v>
      </c>
      <c r="J924" s="155"/>
      <c r="K924" s="155"/>
      <c r="AX924">
        <f t="shared" ref="AX924:AX987" ca="1" si="242">IF(BD924&lt;0, BE924, AY924)</f>
        <v>311.96771840000002</v>
      </c>
      <c r="AY924">
        <f t="shared" ca="1" si="236"/>
        <v>304.03228159999998</v>
      </c>
      <c r="AZ924" cm="1">
        <f t="array" aca="1" ref="AZ924" ca="1">_xlfn.LET(_xlpm.rozsah, $J$3:$J$10001,_xlpm.podminka, (_xlpm.rozsah&gt;H924)*(ISNUMBER(_xlpm.rozsah)),_xlpm.indexy, IF(_xlpm.podminka, ROW(_xlpm.rozsah)-MIN(ROW(_xlpm.rozsah))+1),_xlpm.prvni, MIN(_xlpm.indexy),_xlpm.finalni, IF(_xlpm.prvni=1, 2, _xlpm.prvni),INDEX(_xlpm.rozsah, _xlpm.finalni))</f>
        <v>2000</v>
      </c>
      <c r="BA924" cm="1">
        <f t="array" aca="1" ref="BA924" ca="1">INDEX($J$3:$J$10001,MATCH(AZ924,$J$3:$J$10004,0)-1)</f>
        <v>1900</v>
      </c>
      <c r="BB924">
        <f t="shared" ca="1" si="230"/>
        <v>300</v>
      </c>
      <c r="BC924">
        <f t="shared" ca="1" si="230"/>
        <v>316</v>
      </c>
      <c r="BD924">
        <f t="shared" ref="BD924:BD987" ca="1" si="243">BB924-BC924</f>
        <v>-16</v>
      </c>
      <c r="BE924">
        <f t="shared" ca="1" si="237"/>
        <v>311.96771840000002</v>
      </c>
      <c r="BF924">
        <f t="shared" ca="1" si="240"/>
        <v>311.46630071138804</v>
      </c>
      <c r="BG924">
        <f t="shared" ca="1" si="238"/>
        <v>304.53369928861196</v>
      </c>
      <c r="BH924" cm="1">
        <f t="array" aca="1" ref="BH924" ca="1">_xlfn.LET(_xlpm.rozsah, $J$3:$J$10001,_xlpm.podminka, (_xlpm.rozsah&gt;E924)*(ISNUMBER(_xlpm.rozsah)),_xlpm.indexy, IF(_xlpm.podminka, ROW(_xlpm.rozsah)-MIN(ROW(_xlpm.rozsah))+1),_xlpm.prvni, MIN(_xlpm.indexy),_xlpm.finalni, IF(_xlpm.prvni=1, 2, _xlpm.prvni),INDEX(_xlpm.rozsah, _xlpm.finalni))</f>
        <v>2000</v>
      </c>
      <c r="BI924" cm="1">
        <f t="array" aca="1" ref="BI924" ca="1">INDEX($J$3:$J$10001,MATCH(BH924,$J$3:$J$10004,0)-1)</f>
        <v>1900</v>
      </c>
      <c r="BJ924">
        <f t="shared" ca="1" si="231"/>
        <v>300</v>
      </c>
      <c r="BK924">
        <f t="shared" ca="1" si="231"/>
        <v>316</v>
      </c>
      <c r="BL924">
        <f t="shared" ca="1" si="241"/>
        <v>-16</v>
      </c>
      <c r="BM924">
        <f t="shared" ca="1" si="239"/>
        <v>311.46630071138804</v>
      </c>
    </row>
    <row r="925" spans="1:65" x14ac:dyDescent="0.25">
      <c r="A925" s="64">
        <v>922</v>
      </c>
      <c r="B925" s="64">
        <v>81</v>
      </c>
      <c r="C925" s="64">
        <v>37</v>
      </c>
      <c r="D925" s="18">
        <v>922</v>
      </c>
      <c r="E925" s="21">
        <f t="shared" ca="1" si="232"/>
        <v>1943.6898158107474</v>
      </c>
      <c r="F925" s="22">
        <f t="shared" ca="1" si="233"/>
        <v>114.33356290400376</v>
      </c>
      <c r="G925" s="28">
        <v>922</v>
      </c>
      <c r="H925" s="24">
        <f t="shared" ca="1" si="234"/>
        <v>1940.5167819999999</v>
      </c>
      <c r="I925" s="25">
        <f t="shared" ca="1" si="235"/>
        <v>114.52140650560001</v>
      </c>
      <c r="J925" s="155"/>
      <c r="K925" s="155"/>
      <c r="AX925">
        <f t="shared" ca="1" si="242"/>
        <v>309.51731488000001</v>
      </c>
      <c r="AY925">
        <f t="shared" ca="1" si="236"/>
        <v>306.48268511999999</v>
      </c>
      <c r="AZ925" cm="1">
        <f t="array" aca="1" ref="AZ925" ca="1">_xlfn.LET(_xlpm.rozsah, $J$3:$J$10001,_xlpm.podminka, (_xlpm.rozsah&gt;H925)*(ISNUMBER(_xlpm.rozsah)),_xlpm.indexy, IF(_xlpm.podminka, ROW(_xlpm.rozsah)-MIN(ROW(_xlpm.rozsah))+1),_xlpm.prvni, MIN(_xlpm.indexy),_xlpm.finalni, IF(_xlpm.prvni=1, 2, _xlpm.prvni),INDEX(_xlpm.rozsah, _xlpm.finalni))</f>
        <v>2000</v>
      </c>
      <c r="BA925" cm="1">
        <f t="array" aca="1" ref="BA925" ca="1">INDEX($J$3:$J$10001,MATCH(AZ925,$J$3:$J$10004,0)-1)</f>
        <v>1900</v>
      </c>
      <c r="BB925">
        <f t="shared" ca="1" si="230"/>
        <v>300</v>
      </c>
      <c r="BC925">
        <f t="shared" ca="1" si="230"/>
        <v>316</v>
      </c>
      <c r="BD925">
        <f t="shared" ca="1" si="243"/>
        <v>-16</v>
      </c>
      <c r="BE925">
        <f t="shared" ca="1" si="237"/>
        <v>309.51731488000001</v>
      </c>
      <c r="BF925">
        <f t="shared" ca="1" si="240"/>
        <v>309.0096294702804</v>
      </c>
      <c r="BG925">
        <f t="shared" ca="1" si="238"/>
        <v>306.9903705297196</v>
      </c>
      <c r="BH925" cm="1">
        <f t="array" aca="1" ref="BH925" ca="1">_xlfn.LET(_xlpm.rozsah, $J$3:$J$10001,_xlpm.podminka, (_xlpm.rozsah&gt;E925)*(ISNUMBER(_xlpm.rozsah)),_xlpm.indexy, IF(_xlpm.podminka, ROW(_xlpm.rozsah)-MIN(ROW(_xlpm.rozsah))+1),_xlpm.prvni, MIN(_xlpm.indexy),_xlpm.finalni, IF(_xlpm.prvni=1, 2, _xlpm.prvni),INDEX(_xlpm.rozsah, _xlpm.finalni))</f>
        <v>2000</v>
      </c>
      <c r="BI925" cm="1">
        <f t="array" aca="1" ref="BI925" ca="1">INDEX($J$3:$J$10001,MATCH(BH925,$J$3:$J$10004,0)-1)</f>
        <v>1900</v>
      </c>
      <c r="BJ925">
        <f t="shared" ca="1" si="231"/>
        <v>300</v>
      </c>
      <c r="BK925">
        <f t="shared" ca="1" si="231"/>
        <v>316</v>
      </c>
      <c r="BL925">
        <f t="shared" ca="1" si="241"/>
        <v>-16</v>
      </c>
      <c r="BM925">
        <f t="shared" ca="1" si="239"/>
        <v>309.0096294702804</v>
      </c>
    </row>
    <row r="926" spans="1:65" x14ac:dyDescent="0.25">
      <c r="A926" s="64">
        <v>923</v>
      </c>
      <c r="B926" s="64">
        <v>82</v>
      </c>
      <c r="C926" s="64">
        <v>49</v>
      </c>
      <c r="D926" s="18">
        <v>923</v>
      </c>
      <c r="E926" s="21">
        <f t="shared" ca="1" si="232"/>
        <v>1959.0440110676702</v>
      </c>
      <c r="F926" s="22">
        <f t="shared" ca="1" si="233"/>
        <v>150.21094953229465</v>
      </c>
      <c r="G926" s="23">
        <v>923</v>
      </c>
      <c r="H926" s="24">
        <f t="shared" ca="1" si="234"/>
        <v>1955.8318039999999</v>
      </c>
      <c r="I926" s="25">
        <f t="shared" ca="1" si="235"/>
        <v>150.46278656640001</v>
      </c>
      <c r="J926" s="155"/>
      <c r="K926" s="155"/>
      <c r="AX926">
        <f t="shared" ca="1" si="242"/>
        <v>307.06691136000001</v>
      </c>
      <c r="AY926">
        <f t="shared" ca="1" si="236"/>
        <v>308.93308863999999</v>
      </c>
      <c r="AZ926" cm="1">
        <f t="array" aca="1" ref="AZ926" ca="1">_xlfn.LET(_xlpm.rozsah, $J$3:$J$10001,_xlpm.podminka, (_xlpm.rozsah&gt;H926)*(ISNUMBER(_xlpm.rozsah)),_xlpm.indexy, IF(_xlpm.podminka, ROW(_xlpm.rozsah)-MIN(ROW(_xlpm.rozsah))+1),_xlpm.prvni, MIN(_xlpm.indexy),_xlpm.finalni, IF(_xlpm.prvni=1, 2, _xlpm.prvni),INDEX(_xlpm.rozsah, _xlpm.finalni))</f>
        <v>2000</v>
      </c>
      <c r="BA926" cm="1">
        <f t="array" aca="1" ref="BA926" ca="1">INDEX($J$3:$J$10001,MATCH(AZ926,$J$3:$J$10004,0)-1)</f>
        <v>1900</v>
      </c>
      <c r="BB926">
        <f t="shared" ca="1" si="230"/>
        <v>300</v>
      </c>
      <c r="BC926">
        <f t="shared" ca="1" si="230"/>
        <v>316</v>
      </c>
      <c r="BD926">
        <f t="shared" ca="1" si="243"/>
        <v>-16</v>
      </c>
      <c r="BE926">
        <f t="shared" ca="1" si="237"/>
        <v>307.06691136000001</v>
      </c>
      <c r="BF926">
        <f t="shared" ca="1" si="240"/>
        <v>306.55295822917276</v>
      </c>
      <c r="BG926">
        <f t="shared" ca="1" si="238"/>
        <v>309.44704177082724</v>
      </c>
      <c r="BH926" cm="1">
        <f t="array" aca="1" ref="BH926" ca="1">_xlfn.LET(_xlpm.rozsah, $J$3:$J$10001,_xlpm.podminka, (_xlpm.rozsah&gt;E926)*(ISNUMBER(_xlpm.rozsah)),_xlpm.indexy, IF(_xlpm.podminka, ROW(_xlpm.rozsah)-MIN(ROW(_xlpm.rozsah))+1),_xlpm.prvni, MIN(_xlpm.indexy),_xlpm.finalni, IF(_xlpm.prvni=1, 2, _xlpm.prvni),INDEX(_xlpm.rozsah, _xlpm.finalni))</f>
        <v>2000</v>
      </c>
      <c r="BI926" cm="1">
        <f t="array" aca="1" ref="BI926" ca="1">INDEX($J$3:$J$10001,MATCH(BH926,$J$3:$J$10004,0)-1)</f>
        <v>1900</v>
      </c>
      <c r="BJ926">
        <f t="shared" ca="1" si="231"/>
        <v>300</v>
      </c>
      <c r="BK926">
        <f t="shared" ca="1" si="231"/>
        <v>316</v>
      </c>
      <c r="BL926">
        <f t="shared" ca="1" si="241"/>
        <v>-16</v>
      </c>
      <c r="BM926">
        <f t="shared" ca="1" si="239"/>
        <v>306.55295822917276</v>
      </c>
    </row>
    <row r="927" spans="1:65" x14ac:dyDescent="0.25">
      <c r="A927" s="64">
        <v>924</v>
      </c>
      <c r="B927" s="64">
        <v>83</v>
      </c>
      <c r="C927" s="64">
        <v>37</v>
      </c>
      <c r="D927" s="18">
        <v>924</v>
      </c>
      <c r="E927" s="21">
        <f t="shared" ca="1" si="232"/>
        <v>1974.398206324593</v>
      </c>
      <c r="F927" s="22">
        <f t="shared" ca="1" si="233"/>
        <v>112.5156261855841</v>
      </c>
      <c r="G927" s="28">
        <v>924</v>
      </c>
      <c r="H927" s="24">
        <f t="shared" ca="1" si="234"/>
        <v>1971.1468259999999</v>
      </c>
      <c r="I927" s="25">
        <f t="shared" ca="1" si="235"/>
        <v>112.7081079008</v>
      </c>
      <c r="J927" s="155"/>
      <c r="K927" s="155"/>
      <c r="AX927">
        <f t="shared" ca="1" si="242"/>
        <v>304.61650784</v>
      </c>
      <c r="AY927">
        <f t="shared" ca="1" si="236"/>
        <v>311.38349216</v>
      </c>
      <c r="AZ927" cm="1">
        <f t="array" aca="1" ref="AZ927" ca="1">_xlfn.LET(_xlpm.rozsah, $J$3:$J$10001,_xlpm.podminka, (_xlpm.rozsah&gt;H927)*(ISNUMBER(_xlpm.rozsah)),_xlpm.indexy, IF(_xlpm.podminka, ROW(_xlpm.rozsah)-MIN(ROW(_xlpm.rozsah))+1),_xlpm.prvni, MIN(_xlpm.indexy),_xlpm.finalni, IF(_xlpm.prvni=1, 2, _xlpm.prvni),INDEX(_xlpm.rozsah, _xlpm.finalni))</f>
        <v>2000</v>
      </c>
      <c r="BA927" cm="1">
        <f t="array" aca="1" ref="BA927" ca="1">INDEX($J$3:$J$10001,MATCH(AZ927,$J$3:$J$10004,0)-1)</f>
        <v>1900</v>
      </c>
      <c r="BB927">
        <f t="shared" ca="1" si="230"/>
        <v>300</v>
      </c>
      <c r="BC927">
        <f t="shared" ca="1" si="230"/>
        <v>316</v>
      </c>
      <c r="BD927">
        <f t="shared" ca="1" si="243"/>
        <v>-16</v>
      </c>
      <c r="BE927">
        <f t="shared" ca="1" si="237"/>
        <v>304.61650784</v>
      </c>
      <c r="BF927">
        <f t="shared" ca="1" si="240"/>
        <v>304.09628698806512</v>
      </c>
      <c r="BG927">
        <f t="shared" ca="1" si="238"/>
        <v>311.90371301193488</v>
      </c>
      <c r="BH927" cm="1">
        <f t="array" aca="1" ref="BH927" ca="1">_xlfn.LET(_xlpm.rozsah, $J$3:$J$10001,_xlpm.podminka, (_xlpm.rozsah&gt;E927)*(ISNUMBER(_xlpm.rozsah)),_xlpm.indexy, IF(_xlpm.podminka, ROW(_xlpm.rozsah)-MIN(ROW(_xlpm.rozsah))+1),_xlpm.prvni, MIN(_xlpm.indexy),_xlpm.finalni, IF(_xlpm.prvni=1, 2, _xlpm.prvni),INDEX(_xlpm.rozsah, _xlpm.finalni))</f>
        <v>2000</v>
      </c>
      <c r="BI927" cm="1">
        <f t="array" aca="1" ref="BI927" ca="1">INDEX($J$3:$J$10001,MATCH(BH927,$J$3:$J$10004,0)-1)</f>
        <v>1900</v>
      </c>
      <c r="BJ927">
        <f t="shared" ca="1" si="231"/>
        <v>300</v>
      </c>
      <c r="BK927">
        <f t="shared" ca="1" si="231"/>
        <v>316</v>
      </c>
      <c r="BL927">
        <f t="shared" ca="1" si="241"/>
        <v>-16</v>
      </c>
      <c r="BM927">
        <f t="shared" ca="1" si="239"/>
        <v>304.09628698806512</v>
      </c>
    </row>
    <row r="928" spans="1:65" x14ac:dyDescent="0.25">
      <c r="A928" s="64">
        <v>925</v>
      </c>
      <c r="B928" s="64">
        <v>83</v>
      </c>
      <c r="C928" s="64">
        <v>25</v>
      </c>
      <c r="D928" s="18">
        <v>925</v>
      </c>
      <c r="E928" s="21">
        <f t="shared" ca="1" si="232"/>
        <v>1974.398206324593</v>
      </c>
      <c r="F928" s="22">
        <f t="shared" ca="1" si="233"/>
        <v>76.024071747016279</v>
      </c>
      <c r="G928" s="23">
        <v>925</v>
      </c>
      <c r="H928" s="24">
        <f t="shared" ca="1" si="234"/>
        <v>1971.1468259999999</v>
      </c>
      <c r="I928" s="25">
        <f t="shared" ca="1" si="235"/>
        <v>76.154126959999999</v>
      </c>
      <c r="J928" s="155"/>
      <c r="K928" s="155"/>
      <c r="AX928">
        <f t="shared" ca="1" si="242"/>
        <v>304.61650784</v>
      </c>
      <c r="AY928">
        <f t="shared" ca="1" si="236"/>
        <v>311.38349216</v>
      </c>
      <c r="AZ928" cm="1">
        <f t="array" aca="1" ref="AZ928" ca="1">_xlfn.LET(_xlpm.rozsah, $J$3:$J$10001,_xlpm.podminka, (_xlpm.rozsah&gt;H928)*(ISNUMBER(_xlpm.rozsah)),_xlpm.indexy, IF(_xlpm.podminka, ROW(_xlpm.rozsah)-MIN(ROW(_xlpm.rozsah))+1),_xlpm.prvni, MIN(_xlpm.indexy),_xlpm.finalni, IF(_xlpm.prvni=1, 2, _xlpm.prvni),INDEX(_xlpm.rozsah, _xlpm.finalni))</f>
        <v>2000</v>
      </c>
      <c r="BA928" cm="1">
        <f t="array" aca="1" ref="BA928" ca="1">INDEX($J$3:$J$10001,MATCH(AZ928,$J$3:$J$10004,0)-1)</f>
        <v>1900</v>
      </c>
      <c r="BB928">
        <f t="shared" ca="1" si="230"/>
        <v>300</v>
      </c>
      <c r="BC928">
        <f t="shared" ca="1" si="230"/>
        <v>316</v>
      </c>
      <c r="BD928">
        <f t="shared" ca="1" si="243"/>
        <v>-16</v>
      </c>
      <c r="BE928">
        <f t="shared" ca="1" si="237"/>
        <v>304.61650784</v>
      </c>
      <c r="BF928">
        <f t="shared" ca="1" si="240"/>
        <v>304.09628698806512</v>
      </c>
      <c r="BG928">
        <f t="shared" ca="1" si="238"/>
        <v>311.90371301193488</v>
      </c>
      <c r="BH928" cm="1">
        <f t="array" aca="1" ref="BH928" ca="1">_xlfn.LET(_xlpm.rozsah, $J$3:$J$10001,_xlpm.podminka, (_xlpm.rozsah&gt;E928)*(ISNUMBER(_xlpm.rozsah)),_xlpm.indexy, IF(_xlpm.podminka, ROW(_xlpm.rozsah)-MIN(ROW(_xlpm.rozsah))+1),_xlpm.prvni, MIN(_xlpm.indexy),_xlpm.finalni, IF(_xlpm.prvni=1, 2, _xlpm.prvni),INDEX(_xlpm.rozsah, _xlpm.finalni))</f>
        <v>2000</v>
      </c>
      <c r="BI928" cm="1">
        <f t="array" aca="1" ref="BI928" ca="1">INDEX($J$3:$J$10001,MATCH(BH928,$J$3:$J$10004,0)-1)</f>
        <v>1900</v>
      </c>
      <c r="BJ928">
        <f t="shared" ca="1" si="231"/>
        <v>300</v>
      </c>
      <c r="BK928">
        <f t="shared" ca="1" si="231"/>
        <v>316</v>
      </c>
      <c r="BL928">
        <f t="shared" ca="1" si="241"/>
        <v>-16</v>
      </c>
      <c r="BM928">
        <f t="shared" ca="1" si="239"/>
        <v>304.09628698806512</v>
      </c>
    </row>
    <row r="929" spans="1:65" x14ac:dyDescent="0.25">
      <c r="A929" s="64">
        <v>926</v>
      </c>
      <c r="B929" s="64">
        <v>83</v>
      </c>
      <c r="C929" s="64">
        <v>17</v>
      </c>
      <c r="D929" s="18">
        <v>926</v>
      </c>
      <c r="E929" s="21">
        <f t="shared" ca="1" si="232"/>
        <v>1974.398206324593</v>
      </c>
      <c r="F929" s="22">
        <f t="shared" ca="1" si="233"/>
        <v>51.696368787971068</v>
      </c>
      <c r="G929" s="28">
        <v>926</v>
      </c>
      <c r="H929" s="24">
        <f t="shared" ca="1" si="234"/>
        <v>1971.1468259999999</v>
      </c>
      <c r="I929" s="25">
        <f t="shared" ca="1" si="235"/>
        <v>51.784806332800002</v>
      </c>
      <c r="J929" s="155"/>
      <c r="K929" s="155"/>
      <c r="AX929">
        <f t="shared" ca="1" si="242"/>
        <v>304.61650784</v>
      </c>
      <c r="AY929">
        <f t="shared" ca="1" si="236"/>
        <v>311.38349216</v>
      </c>
      <c r="AZ929" cm="1">
        <f t="array" aca="1" ref="AZ929" ca="1">_xlfn.LET(_xlpm.rozsah, $J$3:$J$10001,_xlpm.podminka, (_xlpm.rozsah&gt;H929)*(ISNUMBER(_xlpm.rozsah)),_xlpm.indexy, IF(_xlpm.podminka, ROW(_xlpm.rozsah)-MIN(ROW(_xlpm.rozsah))+1),_xlpm.prvni, MIN(_xlpm.indexy),_xlpm.finalni, IF(_xlpm.prvni=1, 2, _xlpm.prvni),INDEX(_xlpm.rozsah, _xlpm.finalni))</f>
        <v>2000</v>
      </c>
      <c r="BA929" cm="1">
        <f t="array" aca="1" ref="BA929" ca="1">INDEX($J$3:$J$10001,MATCH(AZ929,$J$3:$J$10004,0)-1)</f>
        <v>1900</v>
      </c>
      <c r="BB929">
        <f t="shared" ref="BB929:BC992" ca="1" si="244">IF(ISERROR(MATCH(AZ929,$J$1:$J$10000,0)), 0, INDEX($K$1:$K$10000, MATCH(AZ929,$J$1:$J$10000,0)))</f>
        <v>300</v>
      </c>
      <c r="BC929">
        <f t="shared" ca="1" si="244"/>
        <v>316</v>
      </c>
      <c r="BD929">
        <f t="shared" ca="1" si="243"/>
        <v>-16</v>
      </c>
      <c r="BE929">
        <f t="shared" ca="1" si="237"/>
        <v>304.61650784</v>
      </c>
      <c r="BF929">
        <f t="shared" ca="1" si="240"/>
        <v>304.09628698806512</v>
      </c>
      <c r="BG929">
        <f t="shared" ca="1" si="238"/>
        <v>311.90371301193488</v>
      </c>
      <c r="BH929" cm="1">
        <f t="array" aca="1" ref="BH929" ca="1">_xlfn.LET(_xlpm.rozsah, $J$3:$J$10001,_xlpm.podminka, (_xlpm.rozsah&gt;E929)*(ISNUMBER(_xlpm.rozsah)),_xlpm.indexy, IF(_xlpm.podminka, ROW(_xlpm.rozsah)-MIN(ROW(_xlpm.rozsah))+1),_xlpm.prvni, MIN(_xlpm.indexy),_xlpm.finalni, IF(_xlpm.prvni=1, 2, _xlpm.prvni),INDEX(_xlpm.rozsah, _xlpm.finalni))</f>
        <v>2000</v>
      </c>
      <c r="BI929" cm="1">
        <f t="array" aca="1" ref="BI929" ca="1">INDEX($J$3:$J$10001,MATCH(BH929,$J$3:$J$10004,0)-1)</f>
        <v>1900</v>
      </c>
      <c r="BJ929">
        <f t="shared" ca="1" si="231"/>
        <v>300</v>
      </c>
      <c r="BK929">
        <f t="shared" ca="1" si="231"/>
        <v>316</v>
      </c>
      <c r="BL929">
        <f t="shared" ca="1" si="241"/>
        <v>-16</v>
      </c>
      <c r="BM929">
        <f t="shared" ca="1" si="239"/>
        <v>304.09628698806512</v>
      </c>
    </row>
    <row r="930" spans="1:65" x14ac:dyDescent="0.25">
      <c r="A930" s="64">
        <v>927</v>
      </c>
      <c r="B930" s="64">
        <v>83</v>
      </c>
      <c r="C930" s="64">
        <v>13</v>
      </c>
      <c r="D930" s="18">
        <v>927</v>
      </c>
      <c r="E930" s="21">
        <f t="shared" ca="1" si="232"/>
        <v>1974.398206324593</v>
      </c>
      <c r="F930" s="22">
        <f t="shared" ca="1" si="233"/>
        <v>39.532517308448462</v>
      </c>
      <c r="G930" s="23">
        <v>927</v>
      </c>
      <c r="H930" s="24">
        <f t="shared" ca="1" si="234"/>
        <v>1971.1468259999999</v>
      </c>
      <c r="I930" s="25">
        <f t="shared" ca="1" si="235"/>
        <v>39.600146019200004</v>
      </c>
      <c r="J930" s="155"/>
      <c r="K930" s="155"/>
      <c r="AX930">
        <f t="shared" ca="1" si="242"/>
        <v>304.61650784</v>
      </c>
      <c r="AY930">
        <f t="shared" ca="1" si="236"/>
        <v>311.38349216</v>
      </c>
      <c r="AZ930" cm="1">
        <f t="array" aca="1" ref="AZ930" ca="1">_xlfn.LET(_xlpm.rozsah, $J$3:$J$10001,_xlpm.podminka, (_xlpm.rozsah&gt;H930)*(ISNUMBER(_xlpm.rozsah)),_xlpm.indexy, IF(_xlpm.podminka, ROW(_xlpm.rozsah)-MIN(ROW(_xlpm.rozsah))+1),_xlpm.prvni, MIN(_xlpm.indexy),_xlpm.finalni, IF(_xlpm.prvni=1, 2, _xlpm.prvni),INDEX(_xlpm.rozsah, _xlpm.finalni))</f>
        <v>2000</v>
      </c>
      <c r="BA930" cm="1">
        <f t="array" aca="1" ref="BA930" ca="1">INDEX($J$3:$J$10001,MATCH(AZ930,$J$3:$J$10004,0)-1)</f>
        <v>1900</v>
      </c>
      <c r="BB930">
        <f t="shared" ca="1" si="244"/>
        <v>300</v>
      </c>
      <c r="BC930">
        <f t="shared" ca="1" si="244"/>
        <v>316</v>
      </c>
      <c r="BD930">
        <f t="shared" ca="1" si="243"/>
        <v>-16</v>
      </c>
      <c r="BE930">
        <f t="shared" ca="1" si="237"/>
        <v>304.61650784</v>
      </c>
      <c r="BF930">
        <f t="shared" ca="1" si="240"/>
        <v>304.09628698806512</v>
      </c>
      <c r="BG930">
        <f t="shared" ca="1" si="238"/>
        <v>311.90371301193488</v>
      </c>
      <c r="BH930" cm="1">
        <f t="array" aca="1" ref="BH930" ca="1">_xlfn.LET(_xlpm.rozsah, $J$3:$J$10001,_xlpm.podminka, (_xlpm.rozsah&gt;E930)*(ISNUMBER(_xlpm.rozsah)),_xlpm.indexy, IF(_xlpm.podminka, ROW(_xlpm.rozsah)-MIN(ROW(_xlpm.rozsah))+1),_xlpm.prvni, MIN(_xlpm.indexy),_xlpm.finalni, IF(_xlpm.prvni=1, 2, _xlpm.prvni),INDEX(_xlpm.rozsah, _xlpm.finalni))</f>
        <v>2000</v>
      </c>
      <c r="BI930" cm="1">
        <f t="array" aca="1" ref="BI930" ca="1">INDEX($J$3:$J$10001,MATCH(BH930,$J$3:$J$10004,0)-1)</f>
        <v>1900</v>
      </c>
      <c r="BJ930">
        <f t="shared" ca="1" si="231"/>
        <v>300</v>
      </c>
      <c r="BK930">
        <f t="shared" ca="1" si="231"/>
        <v>316</v>
      </c>
      <c r="BL930">
        <f t="shared" ca="1" si="241"/>
        <v>-16</v>
      </c>
      <c r="BM930">
        <f t="shared" ca="1" si="239"/>
        <v>304.09628698806512</v>
      </c>
    </row>
    <row r="931" spans="1:65" x14ac:dyDescent="0.25">
      <c r="A931" s="64">
        <v>928</v>
      </c>
      <c r="B931" s="64">
        <v>83</v>
      </c>
      <c r="C931" s="64">
        <v>10</v>
      </c>
      <c r="D931" s="18">
        <v>928</v>
      </c>
      <c r="E931" s="21">
        <f t="shared" ca="1" si="232"/>
        <v>1974.398206324593</v>
      </c>
      <c r="F931" s="22">
        <f t="shared" ca="1" si="233"/>
        <v>30.409628698806511</v>
      </c>
      <c r="G931" s="28">
        <v>928</v>
      </c>
      <c r="H931" s="24">
        <f t="shared" ca="1" si="234"/>
        <v>1971.1468259999999</v>
      </c>
      <c r="I931" s="25">
        <f t="shared" ca="1" si="235"/>
        <v>30.461650784</v>
      </c>
      <c r="J931" s="155"/>
      <c r="K931" s="155"/>
      <c r="AX931">
        <f t="shared" ca="1" si="242"/>
        <v>304.61650784</v>
      </c>
      <c r="AY931">
        <f t="shared" ca="1" si="236"/>
        <v>311.38349216</v>
      </c>
      <c r="AZ931" cm="1">
        <f t="array" aca="1" ref="AZ931" ca="1">_xlfn.LET(_xlpm.rozsah, $J$3:$J$10001,_xlpm.podminka, (_xlpm.rozsah&gt;H931)*(ISNUMBER(_xlpm.rozsah)),_xlpm.indexy, IF(_xlpm.podminka, ROW(_xlpm.rozsah)-MIN(ROW(_xlpm.rozsah))+1),_xlpm.prvni, MIN(_xlpm.indexy),_xlpm.finalni, IF(_xlpm.prvni=1, 2, _xlpm.prvni),INDEX(_xlpm.rozsah, _xlpm.finalni))</f>
        <v>2000</v>
      </c>
      <c r="BA931" cm="1">
        <f t="array" aca="1" ref="BA931" ca="1">INDEX($J$3:$J$10001,MATCH(AZ931,$J$3:$J$10004,0)-1)</f>
        <v>1900</v>
      </c>
      <c r="BB931">
        <f t="shared" ca="1" si="244"/>
        <v>300</v>
      </c>
      <c r="BC931">
        <f t="shared" ca="1" si="244"/>
        <v>316</v>
      </c>
      <c r="BD931">
        <f t="shared" ca="1" si="243"/>
        <v>-16</v>
      </c>
      <c r="BE931">
        <f t="shared" ca="1" si="237"/>
        <v>304.61650784</v>
      </c>
      <c r="BF931">
        <f t="shared" ca="1" si="240"/>
        <v>304.09628698806512</v>
      </c>
      <c r="BG931">
        <f t="shared" ca="1" si="238"/>
        <v>311.90371301193488</v>
      </c>
      <c r="BH931" cm="1">
        <f t="array" aca="1" ref="BH931" ca="1">_xlfn.LET(_xlpm.rozsah, $J$3:$J$10001,_xlpm.podminka, (_xlpm.rozsah&gt;E931)*(ISNUMBER(_xlpm.rozsah)),_xlpm.indexy, IF(_xlpm.podminka, ROW(_xlpm.rozsah)-MIN(ROW(_xlpm.rozsah))+1),_xlpm.prvni, MIN(_xlpm.indexy),_xlpm.finalni, IF(_xlpm.prvni=1, 2, _xlpm.prvni),INDEX(_xlpm.rozsah, _xlpm.finalni))</f>
        <v>2000</v>
      </c>
      <c r="BI931" cm="1">
        <f t="array" aca="1" ref="BI931" ca="1">INDEX($J$3:$J$10001,MATCH(BH931,$J$3:$J$10004,0)-1)</f>
        <v>1900</v>
      </c>
      <c r="BJ931">
        <f t="shared" ca="1" si="231"/>
        <v>300</v>
      </c>
      <c r="BK931">
        <f t="shared" ca="1" si="231"/>
        <v>316</v>
      </c>
      <c r="BL931">
        <f t="shared" ca="1" si="241"/>
        <v>-16</v>
      </c>
      <c r="BM931">
        <f t="shared" ca="1" si="239"/>
        <v>304.09628698806512</v>
      </c>
    </row>
    <row r="932" spans="1:65" x14ac:dyDescent="0.25">
      <c r="A932" s="64">
        <v>929</v>
      </c>
      <c r="B932" s="64">
        <v>83</v>
      </c>
      <c r="C932" s="64">
        <v>8</v>
      </c>
      <c r="D932" s="18">
        <v>929</v>
      </c>
      <c r="E932" s="21">
        <f t="shared" ca="1" si="232"/>
        <v>1974.398206324593</v>
      </c>
      <c r="F932" s="22">
        <f t="shared" ca="1" si="233"/>
        <v>24.327702959045208</v>
      </c>
      <c r="G932" s="23">
        <v>929</v>
      </c>
      <c r="H932" s="24">
        <f t="shared" ca="1" si="234"/>
        <v>1971.1468259999999</v>
      </c>
      <c r="I932" s="25">
        <f t="shared" ca="1" si="235"/>
        <v>24.3693206272</v>
      </c>
      <c r="J932" s="155"/>
      <c r="K932" s="155"/>
      <c r="AX932">
        <f t="shared" ca="1" si="242"/>
        <v>304.61650784</v>
      </c>
      <c r="AY932">
        <f t="shared" ca="1" si="236"/>
        <v>311.38349216</v>
      </c>
      <c r="AZ932" cm="1">
        <f t="array" aca="1" ref="AZ932" ca="1">_xlfn.LET(_xlpm.rozsah, $J$3:$J$10001,_xlpm.podminka, (_xlpm.rozsah&gt;H932)*(ISNUMBER(_xlpm.rozsah)),_xlpm.indexy, IF(_xlpm.podminka, ROW(_xlpm.rozsah)-MIN(ROW(_xlpm.rozsah))+1),_xlpm.prvni, MIN(_xlpm.indexy),_xlpm.finalni, IF(_xlpm.prvni=1, 2, _xlpm.prvni),INDEX(_xlpm.rozsah, _xlpm.finalni))</f>
        <v>2000</v>
      </c>
      <c r="BA932" cm="1">
        <f t="array" aca="1" ref="BA932" ca="1">INDEX($J$3:$J$10001,MATCH(AZ932,$J$3:$J$10004,0)-1)</f>
        <v>1900</v>
      </c>
      <c r="BB932">
        <f t="shared" ca="1" si="244"/>
        <v>300</v>
      </c>
      <c r="BC932">
        <f t="shared" ca="1" si="244"/>
        <v>316</v>
      </c>
      <c r="BD932">
        <f t="shared" ca="1" si="243"/>
        <v>-16</v>
      </c>
      <c r="BE932">
        <f t="shared" ca="1" si="237"/>
        <v>304.61650784</v>
      </c>
      <c r="BF932">
        <f t="shared" ca="1" si="240"/>
        <v>304.09628698806512</v>
      </c>
      <c r="BG932">
        <f t="shared" ca="1" si="238"/>
        <v>311.90371301193488</v>
      </c>
      <c r="BH932" cm="1">
        <f t="array" aca="1" ref="BH932" ca="1">_xlfn.LET(_xlpm.rozsah, $J$3:$J$10001,_xlpm.podminka, (_xlpm.rozsah&gt;E932)*(ISNUMBER(_xlpm.rozsah)),_xlpm.indexy, IF(_xlpm.podminka, ROW(_xlpm.rozsah)-MIN(ROW(_xlpm.rozsah))+1),_xlpm.prvni, MIN(_xlpm.indexy),_xlpm.finalni, IF(_xlpm.prvni=1, 2, _xlpm.prvni),INDEX(_xlpm.rozsah, _xlpm.finalni))</f>
        <v>2000</v>
      </c>
      <c r="BI932" cm="1">
        <f t="array" aca="1" ref="BI932" ca="1">INDEX($J$3:$J$10001,MATCH(BH932,$J$3:$J$10004,0)-1)</f>
        <v>1900</v>
      </c>
      <c r="BJ932">
        <f t="shared" ca="1" si="231"/>
        <v>300</v>
      </c>
      <c r="BK932">
        <f t="shared" ca="1" si="231"/>
        <v>316</v>
      </c>
      <c r="BL932">
        <f t="shared" ca="1" si="241"/>
        <v>-16</v>
      </c>
      <c r="BM932">
        <f t="shared" ca="1" si="239"/>
        <v>304.09628698806512</v>
      </c>
    </row>
    <row r="933" spans="1:65" x14ac:dyDescent="0.25">
      <c r="A933" s="64">
        <v>930</v>
      </c>
      <c r="B933" s="64">
        <v>83</v>
      </c>
      <c r="C933" s="64">
        <v>7</v>
      </c>
      <c r="D933" s="18">
        <v>930</v>
      </c>
      <c r="E933" s="21">
        <f t="shared" ca="1" si="232"/>
        <v>1974.398206324593</v>
      </c>
      <c r="F933" s="22">
        <f t="shared" ca="1" si="233"/>
        <v>21.28674008916456</v>
      </c>
      <c r="G933" s="28">
        <v>930</v>
      </c>
      <c r="H933" s="24">
        <f t="shared" ca="1" si="234"/>
        <v>1971.1468259999999</v>
      </c>
      <c r="I933" s="25">
        <f t="shared" ca="1" si="235"/>
        <v>21.323155548799999</v>
      </c>
      <c r="J933" s="155"/>
      <c r="K933" s="155"/>
      <c r="AX933">
        <f t="shared" ca="1" si="242"/>
        <v>304.61650784</v>
      </c>
      <c r="AY933">
        <f t="shared" ca="1" si="236"/>
        <v>311.38349216</v>
      </c>
      <c r="AZ933" cm="1">
        <f t="array" aca="1" ref="AZ933" ca="1">_xlfn.LET(_xlpm.rozsah, $J$3:$J$10001,_xlpm.podminka, (_xlpm.rozsah&gt;H933)*(ISNUMBER(_xlpm.rozsah)),_xlpm.indexy, IF(_xlpm.podminka, ROW(_xlpm.rozsah)-MIN(ROW(_xlpm.rozsah))+1),_xlpm.prvni, MIN(_xlpm.indexy),_xlpm.finalni, IF(_xlpm.prvni=1, 2, _xlpm.prvni),INDEX(_xlpm.rozsah, _xlpm.finalni))</f>
        <v>2000</v>
      </c>
      <c r="BA933" cm="1">
        <f t="array" aca="1" ref="BA933" ca="1">INDEX($J$3:$J$10001,MATCH(AZ933,$J$3:$J$10004,0)-1)</f>
        <v>1900</v>
      </c>
      <c r="BB933">
        <f t="shared" ca="1" si="244"/>
        <v>300</v>
      </c>
      <c r="BC933">
        <f t="shared" ca="1" si="244"/>
        <v>316</v>
      </c>
      <c r="BD933">
        <f t="shared" ca="1" si="243"/>
        <v>-16</v>
      </c>
      <c r="BE933">
        <f t="shared" ca="1" si="237"/>
        <v>304.61650784</v>
      </c>
      <c r="BF933">
        <f t="shared" ca="1" si="240"/>
        <v>304.09628698806512</v>
      </c>
      <c r="BG933">
        <f t="shared" ca="1" si="238"/>
        <v>311.90371301193488</v>
      </c>
      <c r="BH933" cm="1">
        <f t="array" aca="1" ref="BH933" ca="1">_xlfn.LET(_xlpm.rozsah, $J$3:$J$10001,_xlpm.podminka, (_xlpm.rozsah&gt;E933)*(ISNUMBER(_xlpm.rozsah)),_xlpm.indexy, IF(_xlpm.podminka, ROW(_xlpm.rozsah)-MIN(ROW(_xlpm.rozsah))+1),_xlpm.prvni, MIN(_xlpm.indexy),_xlpm.finalni, IF(_xlpm.prvni=1, 2, _xlpm.prvni),INDEX(_xlpm.rozsah, _xlpm.finalni))</f>
        <v>2000</v>
      </c>
      <c r="BI933" cm="1">
        <f t="array" aca="1" ref="BI933" ca="1">INDEX($J$3:$J$10001,MATCH(BH933,$J$3:$J$10004,0)-1)</f>
        <v>1900</v>
      </c>
      <c r="BJ933">
        <f t="shared" ca="1" si="231"/>
        <v>300</v>
      </c>
      <c r="BK933">
        <f t="shared" ca="1" si="231"/>
        <v>316</v>
      </c>
      <c r="BL933">
        <f t="shared" ca="1" si="241"/>
        <v>-16</v>
      </c>
      <c r="BM933">
        <f t="shared" ca="1" si="239"/>
        <v>304.09628698806512</v>
      </c>
    </row>
    <row r="934" spans="1:65" x14ac:dyDescent="0.25">
      <c r="A934" s="64">
        <v>931</v>
      </c>
      <c r="B934" s="64">
        <v>83</v>
      </c>
      <c r="C934" s="64">
        <v>7</v>
      </c>
      <c r="D934" s="18">
        <v>931</v>
      </c>
      <c r="E934" s="21">
        <f t="shared" ca="1" si="232"/>
        <v>1974.398206324593</v>
      </c>
      <c r="F934" s="22">
        <f t="shared" ca="1" si="233"/>
        <v>21.28674008916456</v>
      </c>
      <c r="G934" s="23">
        <v>931</v>
      </c>
      <c r="H934" s="24">
        <f t="shared" ca="1" si="234"/>
        <v>1971.1468259999999</v>
      </c>
      <c r="I934" s="25">
        <f t="shared" ca="1" si="235"/>
        <v>21.323155548799999</v>
      </c>
      <c r="J934" s="155"/>
      <c r="K934" s="155"/>
      <c r="AX934">
        <f t="shared" ca="1" si="242"/>
        <v>304.61650784</v>
      </c>
      <c r="AY934">
        <f t="shared" ca="1" si="236"/>
        <v>311.38349216</v>
      </c>
      <c r="AZ934" cm="1">
        <f t="array" aca="1" ref="AZ934" ca="1">_xlfn.LET(_xlpm.rozsah, $J$3:$J$10001,_xlpm.podminka, (_xlpm.rozsah&gt;H934)*(ISNUMBER(_xlpm.rozsah)),_xlpm.indexy, IF(_xlpm.podminka, ROW(_xlpm.rozsah)-MIN(ROW(_xlpm.rozsah))+1),_xlpm.prvni, MIN(_xlpm.indexy),_xlpm.finalni, IF(_xlpm.prvni=1, 2, _xlpm.prvni),INDEX(_xlpm.rozsah, _xlpm.finalni))</f>
        <v>2000</v>
      </c>
      <c r="BA934" cm="1">
        <f t="array" aca="1" ref="BA934" ca="1">INDEX($J$3:$J$10001,MATCH(AZ934,$J$3:$J$10004,0)-1)</f>
        <v>1900</v>
      </c>
      <c r="BB934">
        <f t="shared" ca="1" si="244"/>
        <v>300</v>
      </c>
      <c r="BC934">
        <f t="shared" ca="1" si="244"/>
        <v>316</v>
      </c>
      <c r="BD934">
        <f t="shared" ca="1" si="243"/>
        <v>-16</v>
      </c>
      <c r="BE934">
        <f t="shared" ca="1" si="237"/>
        <v>304.61650784</v>
      </c>
      <c r="BF934">
        <f t="shared" ca="1" si="240"/>
        <v>304.09628698806512</v>
      </c>
      <c r="BG934">
        <f t="shared" ca="1" si="238"/>
        <v>311.90371301193488</v>
      </c>
      <c r="BH934" cm="1">
        <f t="array" aca="1" ref="BH934" ca="1">_xlfn.LET(_xlpm.rozsah, $J$3:$J$10001,_xlpm.podminka, (_xlpm.rozsah&gt;E934)*(ISNUMBER(_xlpm.rozsah)),_xlpm.indexy, IF(_xlpm.podminka, ROW(_xlpm.rozsah)-MIN(ROW(_xlpm.rozsah))+1),_xlpm.prvni, MIN(_xlpm.indexy),_xlpm.finalni, IF(_xlpm.prvni=1, 2, _xlpm.prvni),INDEX(_xlpm.rozsah, _xlpm.finalni))</f>
        <v>2000</v>
      </c>
      <c r="BI934" cm="1">
        <f t="array" aca="1" ref="BI934" ca="1">INDEX($J$3:$J$10001,MATCH(BH934,$J$3:$J$10004,0)-1)</f>
        <v>1900</v>
      </c>
      <c r="BJ934">
        <f t="shared" ca="1" si="231"/>
        <v>300</v>
      </c>
      <c r="BK934">
        <f t="shared" ca="1" si="231"/>
        <v>316</v>
      </c>
      <c r="BL934">
        <f t="shared" ca="1" si="241"/>
        <v>-16</v>
      </c>
      <c r="BM934">
        <f t="shared" ca="1" si="239"/>
        <v>304.09628698806512</v>
      </c>
    </row>
    <row r="935" spans="1:65" x14ac:dyDescent="0.25">
      <c r="A935" s="64">
        <v>932</v>
      </c>
      <c r="B935" s="64">
        <v>83</v>
      </c>
      <c r="C935" s="64">
        <v>6</v>
      </c>
      <c r="D935" s="18">
        <v>932</v>
      </c>
      <c r="E935" s="21">
        <f t="shared" ca="1" si="232"/>
        <v>1974.398206324593</v>
      </c>
      <c r="F935" s="22">
        <f t="shared" ca="1" si="233"/>
        <v>18.245777219283909</v>
      </c>
      <c r="G935" s="28">
        <v>932</v>
      </c>
      <c r="H935" s="24">
        <f t="shared" ca="1" si="234"/>
        <v>1971.1468259999999</v>
      </c>
      <c r="I935" s="25">
        <f t="shared" ca="1" si="235"/>
        <v>18.276990470400001</v>
      </c>
      <c r="J935" s="155"/>
      <c r="K935" s="155"/>
      <c r="AX935">
        <f t="shared" ca="1" si="242"/>
        <v>304.61650784</v>
      </c>
      <c r="AY935">
        <f t="shared" ca="1" si="236"/>
        <v>311.38349216</v>
      </c>
      <c r="AZ935" cm="1">
        <f t="array" aca="1" ref="AZ935" ca="1">_xlfn.LET(_xlpm.rozsah, $J$3:$J$10001,_xlpm.podminka, (_xlpm.rozsah&gt;H935)*(ISNUMBER(_xlpm.rozsah)),_xlpm.indexy, IF(_xlpm.podminka, ROW(_xlpm.rozsah)-MIN(ROW(_xlpm.rozsah))+1),_xlpm.prvni, MIN(_xlpm.indexy),_xlpm.finalni, IF(_xlpm.prvni=1, 2, _xlpm.prvni),INDEX(_xlpm.rozsah, _xlpm.finalni))</f>
        <v>2000</v>
      </c>
      <c r="BA935" cm="1">
        <f t="array" aca="1" ref="BA935" ca="1">INDEX($J$3:$J$10001,MATCH(AZ935,$J$3:$J$10004,0)-1)</f>
        <v>1900</v>
      </c>
      <c r="BB935">
        <f t="shared" ca="1" si="244"/>
        <v>300</v>
      </c>
      <c r="BC935">
        <f t="shared" ca="1" si="244"/>
        <v>316</v>
      </c>
      <c r="BD935">
        <f t="shared" ca="1" si="243"/>
        <v>-16</v>
      </c>
      <c r="BE935">
        <f t="shared" ca="1" si="237"/>
        <v>304.61650784</v>
      </c>
      <c r="BF935">
        <f t="shared" ca="1" si="240"/>
        <v>304.09628698806512</v>
      </c>
      <c r="BG935">
        <f t="shared" ca="1" si="238"/>
        <v>311.90371301193488</v>
      </c>
      <c r="BH935" cm="1">
        <f t="array" aca="1" ref="BH935" ca="1">_xlfn.LET(_xlpm.rozsah, $J$3:$J$10001,_xlpm.podminka, (_xlpm.rozsah&gt;E935)*(ISNUMBER(_xlpm.rozsah)),_xlpm.indexy, IF(_xlpm.podminka, ROW(_xlpm.rozsah)-MIN(ROW(_xlpm.rozsah))+1),_xlpm.prvni, MIN(_xlpm.indexy),_xlpm.finalni, IF(_xlpm.prvni=1, 2, _xlpm.prvni),INDEX(_xlpm.rozsah, _xlpm.finalni))</f>
        <v>2000</v>
      </c>
      <c r="BI935" cm="1">
        <f t="array" aca="1" ref="BI935" ca="1">INDEX($J$3:$J$10001,MATCH(BH935,$J$3:$J$10004,0)-1)</f>
        <v>1900</v>
      </c>
      <c r="BJ935">
        <f t="shared" ca="1" si="231"/>
        <v>300</v>
      </c>
      <c r="BK935">
        <f t="shared" ca="1" si="231"/>
        <v>316</v>
      </c>
      <c r="BL935">
        <f t="shared" ca="1" si="241"/>
        <v>-16</v>
      </c>
      <c r="BM935">
        <f t="shared" ca="1" si="239"/>
        <v>304.09628698806512</v>
      </c>
    </row>
    <row r="936" spans="1:65" x14ac:dyDescent="0.25">
      <c r="A936" s="64">
        <v>933</v>
      </c>
      <c r="B936" s="64">
        <v>83</v>
      </c>
      <c r="C936" s="64">
        <v>6</v>
      </c>
      <c r="D936" s="18">
        <v>933</v>
      </c>
      <c r="E936" s="21">
        <f t="shared" ca="1" si="232"/>
        <v>1974.398206324593</v>
      </c>
      <c r="F936" s="22">
        <f t="shared" ca="1" si="233"/>
        <v>18.245777219283909</v>
      </c>
      <c r="G936" s="23">
        <v>933</v>
      </c>
      <c r="H936" s="24">
        <f t="shared" ca="1" si="234"/>
        <v>1971.1468259999999</v>
      </c>
      <c r="I936" s="25">
        <f t="shared" ca="1" si="235"/>
        <v>18.276990470400001</v>
      </c>
      <c r="J936" s="155"/>
      <c r="K936" s="155"/>
      <c r="AX936">
        <f t="shared" ca="1" si="242"/>
        <v>304.61650784</v>
      </c>
      <c r="AY936">
        <f t="shared" ca="1" si="236"/>
        <v>311.38349216</v>
      </c>
      <c r="AZ936" cm="1">
        <f t="array" aca="1" ref="AZ936" ca="1">_xlfn.LET(_xlpm.rozsah, $J$3:$J$10001,_xlpm.podminka, (_xlpm.rozsah&gt;H936)*(ISNUMBER(_xlpm.rozsah)),_xlpm.indexy, IF(_xlpm.podminka, ROW(_xlpm.rozsah)-MIN(ROW(_xlpm.rozsah))+1),_xlpm.prvni, MIN(_xlpm.indexy),_xlpm.finalni, IF(_xlpm.prvni=1, 2, _xlpm.prvni),INDEX(_xlpm.rozsah, _xlpm.finalni))</f>
        <v>2000</v>
      </c>
      <c r="BA936" cm="1">
        <f t="array" aca="1" ref="BA936" ca="1">INDEX($J$3:$J$10001,MATCH(AZ936,$J$3:$J$10004,0)-1)</f>
        <v>1900</v>
      </c>
      <c r="BB936">
        <f t="shared" ca="1" si="244"/>
        <v>300</v>
      </c>
      <c r="BC936">
        <f t="shared" ca="1" si="244"/>
        <v>316</v>
      </c>
      <c r="BD936">
        <f t="shared" ca="1" si="243"/>
        <v>-16</v>
      </c>
      <c r="BE936">
        <f t="shared" ca="1" si="237"/>
        <v>304.61650784</v>
      </c>
      <c r="BF936">
        <f t="shared" ca="1" si="240"/>
        <v>304.09628698806512</v>
      </c>
      <c r="BG936">
        <f t="shared" ca="1" si="238"/>
        <v>311.90371301193488</v>
      </c>
      <c r="BH936" cm="1">
        <f t="array" aca="1" ref="BH936" ca="1">_xlfn.LET(_xlpm.rozsah, $J$3:$J$10001,_xlpm.podminka, (_xlpm.rozsah&gt;E936)*(ISNUMBER(_xlpm.rozsah)),_xlpm.indexy, IF(_xlpm.podminka, ROW(_xlpm.rozsah)-MIN(ROW(_xlpm.rozsah))+1),_xlpm.prvni, MIN(_xlpm.indexy),_xlpm.finalni, IF(_xlpm.prvni=1, 2, _xlpm.prvni),INDEX(_xlpm.rozsah, _xlpm.finalni))</f>
        <v>2000</v>
      </c>
      <c r="BI936" cm="1">
        <f t="array" aca="1" ref="BI936" ca="1">INDEX($J$3:$J$10001,MATCH(BH936,$J$3:$J$10004,0)-1)</f>
        <v>1900</v>
      </c>
      <c r="BJ936">
        <f t="shared" ca="1" si="231"/>
        <v>300</v>
      </c>
      <c r="BK936">
        <f t="shared" ca="1" si="231"/>
        <v>316</v>
      </c>
      <c r="BL936">
        <f t="shared" ca="1" si="241"/>
        <v>-16</v>
      </c>
      <c r="BM936">
        <f t="shared" ca="1" si="239"/>
        <v>304.09628698806512</v>
      </c>
    </row>
    <row r="937" spans="1:65" x14ac:dyDescent="0.25">
      <c r="A937" s="64">
        <v>934</v>
      </c>
      <c r="B937" s="64">
        <v>83</v>
      </c>
      <c r="C937" s="64">
        <v>6</v>
      </c>
      <c r="D937" s="18">
        <v>934</v>
      </c>
      <c r="E937" s="21">
        <f t="shared" ca="1" si="232"/>
        <v>1974.398206324593</v>
      </c>
      <c r="F937" s="22">
        <f t="shared" ca="1" si="233"/>
        <v>18.245777219283909</v>
      </c>
      <c r="G937" s="28">
        <v>934</v>
      </c>
      <c r="H937" s="24">
        <f t="shared" ca="1" si="234"/>
        <v>1971.1468259999999</v>
      </c>
      <c r="I937" s="25">
        <f t="shared" ca="1" si="235"/>
        <v>18.276990470400001</v>
      </c>
      <c r="J937" s="155"/>
      <c r="K937" s="155"/>
      <c r="AX937">
        <f t="shared" ca="1" si="242"/>
        <v>304.61650784</v>
      </c>
      <c r="AY937">
        <f t="shared" ca="1" si="236"/>
        <v>311.38349216</v>
      </c>
      <c r="AZ937" cm="1">
        <f t="array" aca="1" ref="AZ937" ca="1">_xlfn.LET(_xlpm.rozsah, $J$3:$J$10001,_xlpm.podminka, (_xlpm.rozsah&gt;H937)*(ISNUMBER(_xlpm.rozsah)),_xlpm.indexy, IF(_xlpm.podminka, ROW(_xlpm.rozsah)-MIN(ROW(_xlpm.rozsah))+1),_xlpm.prvni, MIN(_xlpm.indexy),_xlpm.finalni, IF(_xlpm.prvni=1, 2, _xlpm.prvni),INDEX(_xlpm.rozsah, _xlpm.finalni))</f>
        <v>2000</v>
      </c>
      <c r="BA937" cm="1">
        <f t="array" aca="1" ref="BA937" ca="1">INDEX($J$3:$J$10001,MATCH(AZ937,$J$3:$J$10004,0)-1)</f>
        <v>1900</v>
      </c>
      <c r="BB937">
        <f t="shared" ca="1" si="244"/>
        <v>300</v>
      </c>
      <c r="BC937">
        <f t="shared" ca="1" si="244"/>
        <v>316</v>
      </c>
      <c r="BD937">
        <f t="shared" ca="1" si="243"/>
        <v>-16</v>
      </c>
      <c r="BE937">
        <f t="shared" ca="1" si="237"/>
        <v>304.61650784</v>
      </c>
      <c r="BF937">
        <f t="shared" ca="1" si="240"/>
        <v>304.09628698806512</v>
      </c>
      <c r="BG937">
        <f t="shared" ca="1" si="238"/>
        <v>311.90371301193488</v>
      </c>
      <c r="BH937" cm="1">
        <f t="array" aca="1" ref="BH937" ca="1">_xlfn.LET(_xlpm.rozsah, $J$3:$J$10001,_xlpm.podminka, (_xlpm.rozsah&gt;E937)*(ISNUMBER(_xlpm.rozsah)),_xlpm.indexy, IF(_xlpm.podminka, ROW(_xlpm.rozsah)-MIN(ROW(_xlpm.rozsah))+1),_xlpm.prvni, MIN(_xlpm.indexy),_xlpm.finalni, IF(_xlpm.prvni=1, 2, _xlpm.prvni),INDEX(_xlpm.rozsah, _xlpm.finalni))</f>
        <v>2000</v>
      </c>
      <c r="BI937" cm="1">
        <f t="array" aca="1" ref="BI937" ca="1">INDEX($J$3:$J$10001,MATCH(BH937,$J$3:$J$10004,0)-1)</f>
        <v>1900</v>
      </c>
      <c r="BJ937">
        <f t="shared" ca="1" si="231"/>
        <v>300</v>
      </c>
      <c r="BK937">
        <f t="shared" ca="1" si="231"/>
        <v>316</v>
      </c>
      <c r="BL937">
        <f t="shared" ca="1" si="241"/>
        <v>-16</v>
      </c>
      <c r="BM937">
        <f t="shared" ca="1" si="239"/>
        <v>304.09628698806512</v>
      </c>
    </row>
    <row r="938" spans="1:65" x14ac:dyDescent="0.25">
      <c r="A938" s="64">
        <v>935</v>
      </c>
      <c r="B938" s="64">
        <v>71</v>
      </c>
      <c r="C938" s="64">
        <v>5</v>
      </c>
      <c r="D938" s="18">
        <v>935</v>
      </c>
      <c r="E938" s="21">
        <f t="shared" ca="1" si="232"/>
        <v>1790.1478632415192</v>
      </c>
      <c r="F938" s="22">
        <f t="shared" ca="1" si="233"/>
        <v>16.733743162447084</v>
      </c>
      <c r="G938" s="23">
        <v>935</v>
      </c>
      <c r="H938" s="24">
        <f t="shared" ca="1" si="234"/>
        <v>1787.3665619999999</v>
      </c>
      <c r="I938" s="25">
        <f t="shared" ca="1" si="235"/>
        <v>16.757384222999999</v>
      </c>
      <c r="J938" s="155"/>
      <c r="K938" s="155"/>
      <c r="AX938">
        <f t="shared" ca="1" si="242"/>
        <v>335.14768445999999</v>
      </c>
      <c r="AY938">
        <f t="shared" ca="1" si="236"/>
        <v>347.85231554000001</v>
      </c>
      <c r="AZ938" cm="1">
        <f t="array" aca="1" ref="AZ938" ca="1">_xlfn.LET(_xlpm.rozsah, $J$3:$J$10001,_xlpm.podminka, (_xlpm.rozsah&gt;H938)*(ISNUMBER(_xlpm.rozsah)),_xlpm.indexy, IF(_xlpm.podminka, ROW(_xlpm.rozsah)-MIN(ROW(_xlpm.rozsah))+1),_xlpm.prvni, MIN(_xlpm.indexy),_xlpm.finalni, IF(_xlpm.prvni=1, 2, _xlpm.prvni),INDEX(_xlpm.rozsah, _xlpm.finalni))</f>
        <v>1800</v>
      </c>
      <c r="BA938" cm="1">
        <f t="array" aca="1" ref="BA938" ca="1">INDEX($J$3:$J$10001,MATCH(AZ938,$J$3:$J$10004,0)-1)</f>
        <v>1700</v>
      </c>
      <c r="BB938">
        <f t="shared" ca="1" si="244"/>
        <v>333</v>
      </c>
      <c r="BC938">
        <f t="shared" ca="1" si="244"/>
        <v>350</v>
      </c>
      <c r="BD938">
        <f t="shared" ca="1" si="243"/>
        <v>-17</v>
      </c>
      <c r="BE938">
        <f t="shared" ca="1" si="237"/>
        <v>335.14768445999999</v>
      </c>
      <c r="BF938">
        <f t="shared" ca="1" si="240"/>
        <v>334.67486324894173</v>
      </c>
      <c r="BG938">
        <f t="shared" ca="1" si="238"/>
        <v>348.32513675105827</v>
      </c>
      <c r="BH938" cm="1">
        <f t="array" aca="1" ref="BH938" ca="1">_xlfn.LET(_xlpm.rozsah, $J$3:$J$10001,_xlpm.podminka, (_xlpm.rozsah&gt;E938)*(ISNUMBER(_xlpm.rozsah)),_xlpm.indexy, IF(_xlpm.podminka, ROW(_xlpm.rozsah)-MIN(ROW(_xlpm.rozsah))+1),_xlpm.prvni, MIN(_xlpm.indexy),_xlpm.finalni, IF(_xlpm.prvni=1, 2, _xlpm.prvni),INDEX(_xlpm.rozsah, _xlpm.finalni))</f>
        <v>1800</v>
      </c>
      <c r="BI938" cm="1">
        <f t="array" aca="1" ref="BI938" ca="1">INDEX($J$3:$J$10001,MATCH(BH938,$J$3:$J$10004,0)-1)</f>
        <v>1700</v>
      </c>
      <c r="BJ938">
        <f t="shared" ca="1" si="231"/>
        <v>333</v>
      </c>
      <c r="BK938">
        <f t="shared" ca="1" si="231"/>
        <v>350</v>
      </c>
      <c r="BL938">
        <f t="shared" ca="1" si="241"/>
        <v>-17</v>
      </c>
      <c r="BM938">
        <f t="shared" ca="1" si="239"/>
        <v>334.67486324894173</v>
      </c>
    </row>
    <row r="939" spans="1:65" x14ac:dyDescent="0.25">
      <c r="A939" s="64">
        <v>936</v>
      </c>
      <c r="B939" s="64">
        <v>49</v>
      </c>
      <c r="C939" s="64">
        <v>24</v>
      </c>
      <c r="D939" s="18">
        <v>936</v>
      </c>
      <c r="E939" s="21">
        <f t="shared" ca="1" si="232"/>
        <v>1452.3555675892176</v>
      </c>
      <c r="F939" s="22">
        <f t="shared" ca="1" si="233"/>
        <v>86.4</v>
      </c>
      <c r="G939" s="28">
        <v>936</v>
      </c>
      <c r="H939" s="24">
        <f t="shared" ca="1" si="234"/>
        <v>1450.436078</v>
      </c>
      <c r="I939" s="25">
        <f t="shared" ca="1" si="235"/>
        <v>86.4</v>
      </c>
      <c r="J939" s="155"/>
      <c r="K939" s="155"/>
      <c r="AX939">
        <f t="shared" ca="1" si="242"/>
        <v>360</v>
      </c>
      <c r="AY939">
        <f t="shared" ca="1" si="236"/>
        <v>360</v>
      </c>
      <c r="AZ939" cm="1">
        <f t="array" aca="1" ref="AZ939" ca="1">_xlfn.LET(_xlpm.rozsah, $J$3:$J$10001,_xlpm.podminka, (_xlpm.rozsah&gt;H939)*(ISNUMBER(_xlpm.rozsah)),_xlpm.indexy, IF(_xlpm.podminka, ROW(_xlpm.rozsah)-MIN(ROW(_xlpm.rozsah))+1),_xlpm.prvni, MIN(_xlpm.indexy),_xlpm.finalni, IF(_xlpm.prvni=1, 2, _xlpm.prvni),INDEX(_xlpm.rozsah, _xlpm.finalni))</f>
        <v>1500</v>
      </c>
      <c r="BA939" cm="1">
        <f t="array" aca="1" ref="BA939" ca="1">INDEX($J$3:$J$10001,MATCH(AZ939,$J$3:$J$10004,0)-1)</f>
        <v>1400</v>
      </c>
      <c r="BB939">
        <f t="shared" ca="1" si="244"/>
        <v>360</v>
      </c>
      <c r="BC939">
        <f t="shared" ca="1" si="244"/>
        <v>360</v>
      </c>
      <c r="BD939">
        <f t="shared" ca="1" si="243"/>
        <v>0</v>
      </c>
      <c r="BE939">
        <f t="shared" ca="1" si="237"/>
        <v>360</v>
      </c>
      <c r="BF939">
        <f t="shared" ca="1" si="240"/>
        <v>360</v>
      </c>
      <c r="BG939">
        <f t="shared" ca="1" si="238"/>
        <v>360</v>
      </c>
      <c r="BH939" cm="1">
        <f t="array" aca="1" ref="BH939" ca="1">_xlfn.LET(_xlpm.rozsah, $J$3:$J$10001,_xlpm.podminka, (_xlpm.rozsah&gt;E939)*(ISNUMBER(_xlpm.rozsah)),_xlpm.indexy, IF(_xlpm.podminka, ROW(_xlpm.rozsah)-MIN(ROW(_xlpm.rozsah))+1),_xlpm.prvni, MIN(_xlpm.indexy),_xlpm.finalni, IF(_xlpm.prvni=1, 2, _xlpm.prvni),INDEX(_xlpm.rozsah, _xlpm.finalni))</f>
        <v>1500</v>
      </c>
      <c r="BI939" cm="1">
        <f t="array" aca="1" ref="BI939" ca="1">INDEX($J$3:$J$10001,MATCH(BH939,$J$3:$J$10004,0)-1)</f>
        <v>1400</v>
      </c>
      <c r="BJ939">
        <f t="shared" ca="1" si="231"/>
        <v>360</v>
      </c>
      <c r="BK939">
        <f t="shared" ca="1" si="231"/>
        <v>360</v>
      </c>
      <c r="BL939">
        <f t="shared" ca="1" si="241"/>
        <v>0</v>
      </c>
      <c r="BM939">
        <f t="shared" ca="1" si="239"/>
        <v>360</v>
      </c>
    </row>
    <row r="940" spans="1:65" x14ac:dyDescent="0.25">
      <c r="A940" s="64">
        <v>937</v>
      </c>
      <c r="B940" s="64">
        <v>69</v>
      </c>
      <c r="C940" s="64">
        <v>64</v>
      </c>
      <c r="D940" s="18">
        <v>937</v>
      </c>
      <c r="E940" s="21">
        <f t="shared" ca="1" si="232"/>
        <v>1759.4394727276735</v>
      </c>
      <c r="F940" s="22">
        <f t="shared" ca="1" si="233"/>
        <v>217.53298536722912</v>
      </c>
      <c r="G940" s="23">
        <v>937</v>
      </c>
      <c r="H940" s="24">
        <f t="shared" ca="1" si="234"/>
        <v>1756.7365179999999</v>
      </c>
      <c r="I940" s="25">
        <f t="shared" ca="1" si="235"/>
        <v>217.82706684159999</v>
      </c>
      <c r="J940" s="155"/>
      <c r="K940" s="155"/>
      <c r="AX940">
        <f t="shared" ca="1" si="242"/>
        <v>340.35479193999998</v>
      </c>
      <c r="AY940">
        <f t="shared" ca="1" si="236"/>
        <v>342.64520806000002</v>
      </c>
      <c r="AZ940" cm="1">
        <f t="array" aca="1" ref="AZ940" ca="1">_xlfn.LET(_xlpm.rozsah, $J$3:$J$10001,_xlpm.podminka, (_xlpm.rozsah&gt;H940)*(ISNUMBER(_xlpm.rozsah)),_xlpm.indexy, IF(_xlpm.podminka, ROW(_xlpm.rozsah)-MIN(ROW(_xlpm.rozsah))+1),_xlpm.prvni, MIN(_xlpm.indexy),_xlpm.finalni, IF(_xlpm.prvni=1, 2, _xlpm.prvni),INDEX(_xlpm.rozsah, _xlpm.finalni))</f>
        <v>1800</v>
      </c>
      <c r="BA940" cm="1">
        <f t="array" aca="1" ref="BA940" ca="1">INDEX($J$3:$J$10001,MATCH(AZ940,$J$3:$J$10004,0)-1)</f>
        <v>1700</v>
      </c>
      <c r="BB940">
        <f t="shared" ca="1" si="244"/>
        <v>333</v>
      </c>
      <c r="BC940">
        <f t="shared" ca="1" si="244"/>
        <v>350</v>
      </c>
      <c r="BD940">
        <f t="shared" ca="1" si="243"/>
        <v>-17</v>
      </c>
      <c r="BE940">
        <f t="shared" ca="1" si="237"/>
        <v>340.35479193999998</v>
      </c>
      <c r="BF940">
        <f t="shared" ca="1" si="240"/>
        <v>339.8952896362955</v>
      </c>
      <c r="BG940">
        <f t="shared" ca="1" si="238"/>
        <v>343.1047103637045</v>
      </c>
      <c r="BH940" cm="1">
        <f t="array" aca="1" ref="BH940" ca="1">_xlfn.LET(_xlpm.rozsah, $J$3:$J$10001,_xlpm.podminka, (_xlpm.rozsah&gt;E940)*(ISNUMBER(_xlpm.rozsah)),_xlpm.indexy, IF(_xlpm.podminka, ROW(_xlpm.rozsah)-MIN(ROW(_xlpm.rozsah))+1),_xlpm.prvni, MIN(_xlpm.indexy),_xlpm.finalni, IF(_xlpm.prvni=1, 2, _xlpm.prvni),INDEX(_xlpm.rozsah, _xlpm.finalni))</f>
        <v>1800</v>
      </c>
      <c r="BI940" cm="1">
        <f t="array" aca="1" ref="BI940" ca="1">INDEX($J$3:$J$10001,MATCH(BH940,$J$3:$J$10004,0)-1)</f>
        <v>1700</v>
      </c>
      <c r="BJ940">
        <f t="shared" ca="1" si="231"/>
        <v>333</v>
      </c>
      <c r="BK940">
        <f t="shared" ca="1" si="231"/>
        <v>350</v>
      </c>
      <c r="BL940">
        <f t="shared" ca="1" si="241"/>
        <v>-17</v>
      </c>
      <c r="BM940">
        <f t="shared" ca="1" si="239"/>
        <v>339.8952896362955</v>
      </c>
    </row>
    <row r="941" spans="1:65" x14ac:dyDescent="0.25">
      <c r="A941" s="64">
        <v>938</v>
      </c>
      <c r="B941" s="64">
        <v>81</v>
      </c>
      <c r="C941" s="64">
        <v>50</v>
      </c>
      <c r="D941" s="18">
        <v>938</v>
      </c>
      <c r="E941" s="21">
        <f t="shared" ca="1" si="232"/>
        <v>1943.6898158107474</v>
      </c>
      <c r="F941" s="22">
        <f t="shared" ca="1" si="233"/>
        <v>154.5048147351402</v>
      </c>
      <c r="G941" s="28">
        <v>938</v>
      </c>
      <c r="H941" s="24">
        <f t="shared" ca="1" si="234"/>
        <v>1940.5167819999999</v>
      </c>
      <c r="I941" s="25">
        <f t="shared" ca="1" si="235"/>
        <v>154.75865744000001</v>
      </c>
      <c r="J941" s="155"/>
      <c r="K941" s="155"/>
      <c r="AX941">
        <f t="shared" ca="1" si="242"/>
        <v>309.51731488000001</v>
      </c>
      <c r="AY941">
        <f t="shared" ca="1" si="236"/>
        <v>306.48268511999999</v>
      </c>
      <c r="AZ941" cm="1">
        <f t="array" aca="1" ref="AZ941" ca="1">_xlfn.LET(_xlpm.rozsah, $J$3:$J$10001,_xlpm.podminka, (_xlpm.rozsah&gt;H941)*(ISNUMBER(_xlpm.rozsah)),_xlpm.indexy, IF(_xlpm.podminka, ROW(_xlpm.rozsah)-MIN(ROW(_xlpm.rozsah))+1),_xlpm.prvni, MIN(_xlpm.indexy),_xlpm.finalni, IF(_xlpm.prvni=1, 2, _xlpm.prvni),INDEX(_xlpm.rozsah, _xlpm.finalni))</f>
        <v>2000</v>
      </c>
      <c r="BA941" cm="1">
        <f t="array" aca="1" ref="BA941" ca="1">INDEX($J$3:$J$10001,MATCH(AZ941,$J$3:$J$10004,0)-1)</f>
        <v>1900</v>
      </c>
      <c r="BB941">
        <f t="shared" ca="1" si="244"/>
        <v>300</v>
      </c>
      <c r="BC941">
        <f t="shared" ca="1" si="244"/>
        <v>316</v>
      </c>
      <c r="BD941">
        <f t="shared" ca="1" si="243"/>
        <v>-16</v>
      </c>
      <c r="BE941">
        <f t="shared" ca="1" si="237"/>
        <v>309.51731488000001</v>
      </c>
      <c r="BF941">
        <f t="shared" ca="1" si="240"/>
        <v>309.0096294702804</v>
      </c>
      <c r="BG941">
        <f t="shared" ca="1" si="238"/>
        <v>306.9903705297196</v>
      </c>
      <c r="BH941" cm="1">
        <f t="array" aca="1" ref="BH941" ca="1">_xlfn.LET(_xlpm.rozsah, $J$3:$J$10001,_xlpm.podminka, (_xlpm.rozsah&gt;E941)*(ISNUMBER(_xlpm.rozsah)),_xlpm.indexy, IF(_xlpm.podminka, ROW(_xlpm.rozsah)-MIN(ROW(_xlpm.rozsah))+1),_xlpm.prvni, MIN(_xlpm.indexy),_xlpm.finalni, IF(_xlpm.prvni=1, 2, _xlpm.prvni),INDEX(_xlpm.rozsah, _xlpm.finalni))</f>
        <v>2000</v>
      </c>
      <c r="BI941" cm="1">
        <f t="array" aca="1" ref="BI941" ca="1">INDEX($J$3:$J$10001,MATCH(BH941,$J$3:$J$10004,0)-1)</f>
        <v>1900</v>
      </c>
      <c r="BJ941">
        <f t="shared" ca="1" si="231"/>
        <v>300</v>
      </c>
      <c r="BK941">
        <f t="shared" ca="1" si="231"/>
        <v>316</v>
      </c>
      <c r="BL941">
        <f t="shared" ca="1" si="241"/>
        <v>-16</v>
      </c>
      <c r="BM941">
        <f t="shared" ca="1" si="239"/>
        <v>309.0096294702804</v>
      </c>
    </row>
    <row r="942" spans="1:65" x14ac:dyDescent="0.25">
      <c r="A942" s="64">
        <v>939</v>
      </c>
      <c r="B942" s="64">
        <v>81</v>
      </c>
      <c r="C942" s="64">
        <v>43</v>
      </c>
      <c r="D942" s="18">
        <v>939</v>
      </c>
      <c r="E942" s="21">
        <f t="shared" ca="1" si="232"/>
        <v>1943.6898158107474</v>
      </c>
      <c r="F942" s="22">
        <f t="shared" ca="1" si="233"/>
        <v>132.87414067222056</v>
      </c>
      <c r="G942" s="23">
        <v>939</v>
      </c>
      <c r="H942" s="24">
        <f t="shared" ca="1" si="234"/>
        <v>1940.5167819999999</v>
      </c>
      <c r="I942" s="25">
        <f t="shared" ca="1" si="235"/>
        <v>133.0924453984</v>
      </c>
      <c r="J942" s="155"/>
      <c r="K942" s="155"/>
      <c r="AX942">
        <f t="shared" ca="1" si="242"/>
        <v>309.51731488000001</v>
      </c>
      <c r="AY942">
        <f t="shared" ca="1" si="236"/>
        <v>306.48268511999999</v>
      </c>
      <c r="AZ942" cm="1">
        <f t="array" aca="1" ref="AZ942" ca="1">_xlfn.LET(_xlpm.rozsah, $J$3:$J$10001,_xlpm.podminka, (_xlpm.rozsah&gt;H942)*(ISNUMBER(_xlpm.rozsah)),_xlpm.indexy, IF(_xlpm.podminka, ROW(_xlpm.rozsah)-MIN(ROW(_xlpm.rozsah))+1),_xlpm.prvni, MIN(_xlpm.indexy),_xlpm.finalni, IF(_xlpm.prvni=1, 2, _xlpm.prvni),INDEX(_xlpm.rozsah, _xlpm.finalni))</f>
        <v>2000</v>
      </c>
      <c r="BA942" cm="1">
        <f t="array" aca="1" ref="BA942" ca="1">INDEX($J$3:$J$10001,MATCH(AZ942,$J$3:$J$10004,0)-1)</f>
        <v>1900</v>
      </c>
      <c r="BB942">
        <f t="shared" ca="1" si="244"/>
        <v>300</v>
      </c>
      <c r="BC942">
        <f t="shared" ca="1" si="244"/>
        <v>316</v>
      </c>
      <c r="BD942">
        <f t="shared" ca="1" si="243"/>
        <v>-16</v>
      </c>
      <c r="BE942">
        <f t="shared" ca="1" si="237"/>
        <v>309.51731488000001</v>
      </c>
      <c r="BF942">
        <f t="shared" ca="1" si="240"/>
        <v>309.0096294702804</v>
      </c>
      <c r="BG942">
        <f t="shared" ca="1" si="238"/>
        <v>306.9903705297196</v>
      </c>
      <c r="BH942" cm="1">
        <f t="array" aca="1" ref="BH942" ca="1">_xlfn.LET(_xlpm.rozsah, $J$3:$J$10001,_xlpm.podminka, (_xlpm.rozsah&gt;E942)*(ISNUMBER(_xlpm.rozsah)),_xlpm.indexy, IF(_xlpm.podminka, ROW(_xlpm.rozsah)-MIN(ROW(_xlpm.rozsah))+1),_xlpm.prvni, MIN(_xlpm.indexy),_xlpm.finalni, IF(_xlpm.prvni=1, 2, _xlpm.prvni),INDEX(_xlpm.rozsah, _xlpm.finalni))</f>
        <v>2000</v>
      </c>
      <c r="BI942" cm="1">
        <f t="array" aca="1" ref="BI942" ca="1">INDEX($J$3:$J$10001,MATCH(BH942,$J$3:$J$10004,0)-1)</f>
        <v>1900</v>
      </c>
      <c r="BJ942">
        <f t="shared" ref="BJ942:BK1005" ca="1" si="245">IF(ISERROR(MATCH(BH942,$J$1:$J$10000,0)), 0, INDEX($K$1:$K$10000, MATCH(BH942,$J$1:$J$10000,0)))</f>
        <v>300</v>
      </c>
      <c r="BK942">
        <f t="shared" ca="1" si="245"/>
        <v>316</v>
      </c>
      <c r="BL942">
        <f t="shared" ca="1" si="241"/>
        <v>-16</v>
      </c>
      <c r="BM942">
        <f t="shared" ca="1" si="239"/>
        <v>309.0096294702804</v>
      </c>
    </row>
    <row r="943" spans="1:65" x14ac:dyDescent="0.25">
      <c r="A943" s="64">
        <v>940</v>
      </c>
      <c r="B943" s="64">
        <v>81</v>
      </c>
      <c r="C943" s="64">
        <v>42</v>
      </c>
      <c r="D943" s="18">
        <v>940</v>
      </c>
      <c r="E943" s="21">
        <f t="shared" ca="1" si="232"/>
        <v>1943.6898158107474</v>
      </c>
      <c r="F943" s="22">
        <f t="shared" ca="1" si="233"/>
        <v>129.78404437751777</v>
      </c>
      <c r="G943" s="28">
        <v>940</v>
      </c>
      <c r="H943" s="24">
        <f t="shared" ca="1" si="234"/>
        <v>1940.5167819999999</v>
      </c>
      <c r="I943" s="25">
        <f t="shared" ca="1" si="235"/>
        <v>129.9972722496</v>
      </c>
      <c r="J943" s="155"/>
      <c r="K943" s="155"/>
      <c r="AX943">
        <f t="shared" ca="1" si="242"/>
        <v>309.51731488000001</v>
      </c>
      <c r="AY943">
        <f t="shared" ca="1" si="236"/>
        <v>306.48268511999999</v>
      </c>
      <c r="AZ943" cm="1">
        <f t="array" aca="1" ref="AZ943" ca="1">_xlfn.LET(_xlpm.rozsah, $J$3:$J$10001,_xlpm.podminka, (_xlpm.rozsah&gt;H943)*(ISNUMBER(_xlpm.rozsah)),_xlpm.indexy, IF(_xlpm.podminka, ROW(_xlpm.rozsah)-MIN(ROW(_xlpm.rozsah))+1),_xlpm.prvni, MIN(_xlpm.indexy),_xlpm.finalni, IF(_xlpm.prvni=1, 2, _xlpm.prvni),INDEX(_xlpm.rozsah, _xlpm.finalni))</f>
        <v>2000</v>
      </c>
      <c r="BA943" cm="1">
        <f t="array" aca="1" ref="BA943" ca="1">INDEX($J$3:$J$10001,MATCH(AZ943,$J$3:$J$10004,0)-1)</f>
        <v>1900</v>
      </c>
      <c r="BB943">
        <f t="shared" ca="1" si="244"/>
        <v>300</v>
      </c>
      <c r="BC943">
        <f t="shared" ca="1" si="244"/>
        <v>316</v>
      </c>
      <c r="BD943">
        <f t="shared" ca="1" si="243"/>
        <v>-16</v>
      </c>
      <c r="BE943">
        <f t="shared" ca="1" si="237"/>
        <v>309.51731488000001</v>
      </c>
      <c r="BF943">
        <f t="shared" ca="1" si="240"/>
        <v>309.0096294702804</v>
      </c>
      <c r="BG943">
        <f t="shared" ca="1" si="238"/>
        <v>306.9903705297196</v>
      </c>
      <c r="BH943" cm="1">
        <f t="array" aca="1" ref="BH943" ca="1">_xlfn.LET(_xlpm.rozsah, $J$3:$J$10001,_xlpm.podminka, (_xlpm.rozsah&gt;E943)*(ISNUMBER(_xlpm.rozsah)),_xlpm.indexy, IF(_xlpm.podminka, ROW(_xlpm.rozsah)-MIN(ROW(_xlpm.rozsah))+1),_xlpm.prvni, MIN(_xlpm.indexy),_xlpm.finalni, IF(_xlpm.prvni=1, 2, _xlpm.prvni),INDEX(_xlpm.rozsah, _xlpm.finalni))</f>
        <v>2000</v>
      </c>
      <c r="BI943" cm="1">
        <f t="array" aca="1" ref="BI943" ca="1">INDEX($J$3:$J$10001,MATCH(BH943,$J$3:$J$10004,0)-1)</f>
        <v>1900</v>
      </c>
      <c r="BJ943">
        <f t="shared" ca="1" si="245"/>
        <v>300</v>
      </c>
      <c r="BK943">
        <f t="shared" ca="1" si="245"/>
        <v>316</v>
      </c>
      <c r="BL943">
        <f t="shared" ca="1" si="241"/>
        <v>-16</v>
      </c>
      <c r="BM943">
        <f t="shared" ca="1" si="239"/>
        <v>309.0096294702804</v>
      </c>
    </row>
    <row r="944" spans="1:65" x14ac:dyDescent="0.25">
      <c r="A944" s="64">
        <v>941</v>
      </c>
      <c r="B944" s="64">
        <v>81</v>
      </c>
      <c r="C944" s="64">
        <v>31</v>
      </c>
      <c r="D944" s="18">
        <v>941</v>
      </c>
      <c r="E944" s="21">
        <f t="shared" ca="1" si="232"/>
        <v>1943.6898158107474</v>
      </c>
      <c r="F944" s="22">
        <f t="shared" ca="1" si="233"/>
        <v>95.792985135786935</v>
      </c>
      <c r="G944" s="23">
        <v>941</v>
      </c>
      <c r="H944" s="24">
        <f t="shared" ca="1" si="234"/>
        <v>1940.5167819999999</v>
      </c>
      <c r="I944" s="25">
        <f t="shared" ca="1" si="235"/>
        <v>95.950367612799994</v>
      </c>
      <c r="J944" s="155"/>
      <c r="K944" s="155"/>
      <c r="AX944">
        <f t="shared" ca="1" si="242"/>
        <v>309.51731488000001</v>
      </c>
      <c r="AY944">
        <f t="shared" ca="1" si="236"/>
        <v>306.48268511999999</v>
      </c>
      <c r="AZ944" cm="1">
        <f t="array" aca="1" ref="AZ944" ca="1">_xlfn.LET(_xlpm.rozsah, $J$3:$J$10001,_xlpm.podminka, (_xlpm.rozsah&gt;H944)*(ISNUMBER(_xlpm.rozsah)),_xlpm.indexy, IF(_xlpm.podminka, ROW(_xlpm.rozsah)-MIN(ROW(_xlpm.rozsah))+1),_xlpm.prvni, MIN(_xlpm.indexy),_xlpm.finalni, IF(_xlpm.prvni=1, 2, _xlpm.prvni),INDEX(_xlpm.rozsah, _xlpm.finalni))</f>
        <v>2000</v>
      </c>
      <c r="BA944" cm="1">
        <f t="array" aca="1" ref="BA944" ca="1">INDEX($J$3:$J$10001,MATCH(AZ944,$J$3:$J$10004,0)-1)</f>
        <v>1900</v>
      </c>
      <c r="BB944">
        <f t="shared" ca="1" si="244"/>
        <v>300</v>
      </c>
      <c r="BC944">
        <f t="shared" ca="1" si="244"/>
        <v>316</v>
      </c>
      <c r="BD944">
        <f t="shared" ca="1" si="243"/>
        <v>-16</v>
      </c>
      <c r="BE944">
        <f t="shared" ca="1" si="237"/>
        <v>309.51731488000001</v>
      </c>
      <c r="BF944">
        <f t="shared" ca="1" si="240"/>
        <v>309.0096294702804</v>
      </c>
      <c r="BG944">
        <f t="shared" ca="1" si="238"/>
        <v>306.9903705297196</v>
      </c>
      <c r="BH944" cm="1">
        <f t="array" aca="1" ref="BH944" ca="1">_xlfn.LET(_xlpm.rozsah, $J$3:$J$10001,_xlpm.podminka, (_xlpm.rozsah&gt;E944)*(ISNUMBER(_xlpm.rozsah)),_xlpm.indexy, IF(_xlpm.podminka, ROW(_xlpm.rozsah)-MIN(ROW(_xlpm.rozsah))+1),_xlpm.prvni, MIN(_xlpm.indexy),_xlpm.finalni, IF(_xlpm.prvni=1, 2, _xlpm.prvni),INDEX(_xlpm.rozsah, _xlpm.finalni))</f>
        <v>2000</v>
      </c>
      <c r="BI944" cm="1">
        <f t="array" aca="1" ref="BI944" ca="1">INDEX($J$3:$J$10001,MATCH(BH944,$J$3:$J$10004,0)-1)</f>
        <v>1900</v>
      </c>
      <c r="BJ944">
        <f t="shared" ca="1" si="245"/>
        <v>300</v>
      </c>
      <c r="BK944">
        <f t="shared" ca="1" si="245"/>
        <v>316</v>
      </c>
      <c r="BL944">
        <f t="shared" ca="1" si="241"/>
        <v>-16</v>
      </c>
      <c r="BM944">
        <f t="shared" ca="1" si="239"/>
        <v>309.0096294702804</v>
      </c>
    </row>
    <row r="945" spans="1:65" x14ac:dyDescent="0.25">
      <c r="A945" s="64">
        <v>942</v>
      </c>
      <c r="B945" s="64">
        <v>81</v>
      </c>
      <c r="C945" s="64">
        <v>30</v>
      </c>
      <c r="D945" s="18">
        <v>942</v>
      </c>
      <c r="E945" s="21">
        <f t="shared" ca="1" si="232"/>
        <v>1943.6898158107474</v>
      </c>
      <c r="F945" s="22">
        <f t="shared" ca="1" si="233"/>
        <v>92.702888841084118</v>
      </c>
      <c r="G945" s="28">
        <v>942</v>
      </c>
      <c r="H945" s="24">
        <f t="shared" ca="1" si="234"/>
        <v>1940.5167819999999</v>
      </c>
      <c r="I945" s="25">
        <f t="shared" ca="1" si="235"/>
        <v>92.855194463999993</v>
      </c>
      <c r="J945" s="155"/>
      <c r="K945" s="155"/>
      <c r="AX945">
        <f t="shared" ca="1" si="242"/>
        <v>309.51731488000001</v>
      </c>
      <c r="AY945">
        <f t="shared" ca="1" si="236"/>
        <v>306.48268511999999</v>
      </c>
      <c r="AZ945" cm="1">
        <f t="array" aca="1" ref="AZ945" ca="1">_xlfn.LET(_xlpm.rozsah, $J$3:$J$10001,_xlpm.podminka, (_xlpm.rozsah&gt;H945)*(ISNUMBER(_xlpm.rozsah)),_xlpm.indexy, IF(_xlpm.podminka, ROW(_xlpm.rozsah)-MIN(ROW(_xlpm.rozsah))+1),_xlpm.prvni, MIN(_xlpm.indexy),_xlpm.finalni, IF(_xlpm.prvni=1, 2, _xlpm.prvni),INDEX(_xlpm.rozsah, _xlpm.finalni))</f>
        <v>2000</v>
      </c>
      <c r="BA945" cm="1">
        <f t="array" aca="1" ref="BA945" ca="1">INDEX($J$3:$J$10001,MATCH(AZ945,$J$3:$J$10004,0)-1)</f>
        <v>1900</v>
      </c>
      <c r="BB945">
        <f t="shared" ca="1" si="244"/>
        <v>300</v>
      </c>
      <c r="BC945">
        <f t="shared" ca="1" si="244"/>
        <v>316</v>
      </c>
      <c r="BD945">
        <f t="shared" ca="1" si="243"/>
        <v>-16</v>
      </c>
      <c r="BE945">
        <f t="shared" ca="1" si="237"/>
        <v>309.51731488000001</v>
      </c>
      <c r="BF945">
        <f t="shared" ca="1" si="240"/>
        <v>309.0096294702804</v>
      </c>
      <c r="BG945">
        <f t="shared" ca="1" si="238"/>
        <v>306.9903705297196</v>
      </c>
      <c r="BH945" cm="1">
        <f t="array" aca="1" ref="BH945" ca="1">_xlfn.LET(_xlpm.rozsah, $J$3:$J$10001,_xlpm.podminka, (_xlpm.rozsah&gt;E945)*(ISNUMBER(_xlpm.rozsah)),_xlpm.indexy, IF(_xlpm.podminka, ROW(_xlpm.rozsah)-MIN(ROW(_xlpm.rozsah))+1),_xlpm.prvni, MIN(_xlpm.indexy),_xlpm.finalni, IF(_xlpm.prvni=1, 2, _xlpm.prvni),INDEX(_xlpm.rozsah, _xlpm.finalni))</f>
        <v>2000</v>
      </c>
      <c r="BI945" cm="1">
        <f t="array" aca="1" ref="BI945" ca="1">INDEX($J$3:$J$10001,MATCH(BH945,$J$3:$J$10004,0)-1)</f>
        <v>1900</v>
      </c>
      <c r="BJ945">
        <f t="shared" ca="1" si="245"/>
        <v>300</v>
      </c>
      <c r="BK945">
        <f t="shared" ca="1" si="245"/>
        <v>316</v>
      </c>
      <c r="BL945">
        <f t="shared" ca="1" si="241"/>
        <v>-16</v>
      </c>
      <c r="BM945">
        <f t="shared" ca="1" si="239"/>
        <v>309.0096294702804</v>
      </c>
    </row>
    <row r="946" spans="1:65" x14ac:dyDescent="0.25">
      <c r="A946" s="64">
        <v>943</v>
      </c>
      <c r="B946" s="64">
        <v>81</v>
      </c>
      <c r="C946" s="64">
        <v>35</v>
      </c>
      <c r="D946" s="18">
        <v>943</v>
      </c>
      <c r="E946" s="21">
        <f t="shared" ca="1" si="232"/>
        <v>1943.6898158107474</v>
      </c>
      <c r="F946" s="22">
        <f t="shared" ca="1" si="233"/>
        <v>108.15337031459813</v>
      </c>
      <c r="G946" s="23">
        <v>943</v>
      </c>
      <c r="H946" s="24">
        <f t="shared" ca="1" si="234"/>
        <v>1940.5167819999999</v>
      </c>
      <c r="I946" s="25">
        <f t="shared" ca="1" si="235"/>
        <v>108.331060208</v>
      </c>
      <c r="J946" s="155"/>
      <c r="K946" s="155"/>
      <c r="AX946">
        <f t="shared" ca="1" si="242"/>
        <v>309.51731488000001</v>
      </c>
      <c r="AY946">
        <f t="shared" ca="1" si="236"/>
        <v>306.48268511999999</v>
      </c>
      <c r="AZ946" cm="1">
        <f t="array" aca="1" ref="AZ946" ca="1">_xlfn.LET(_xlpm.rozsah, $J$3:$J$10001,_xlpm.podminka, (_xlpm.rozsah&gt;H946)*(ISNUMBER(_xlpm.rozsah)),_xlpm.indexy, IF(_xlpm.podminka, ROW(_xlpm.rozsah)-MIN(ROW(_xlpm.rozsah))+1),_xlpm.prvni, MIN(_xlpm.indexy),_xlpm.finalni, IF(_xlpm.prvni=1, 2, _xlpm.prvni),INDEX(_xlpm.rozsah, _xlpm.finalni))</f>
        <v>2000</v>
      </c>
      <c r="BA946" cm="1">
        <f t="array" aca="1" ref="BA946" ca="1">INDEX($J$3:$J$10001,MATCH(AZ946,$J$3:$J$10004,0)-1)</f>
        <v>1900</v>
      </c>
      <c r="BB946">
        <f t="shared" ca="1" si="244"/>
        <v>300</v>
      </c>
      <c r="BC946">
        <f t="shared" ca="1" si="244"/>
        <v>316</v>
      </c>
      <c r="BD946">
        <f t="shared" ca="1" si="243"/>
        <v>-16</v>
      </c>
      <c r="BE946">
        <f t="shared" ca="1" si="237"/>
        <v>309.51731488000001</v>
      </c>
      <c r="BF946">
        <f t="shared" ca="1" si="240"/>
        <v>309.0096294702804</v>
      </c>
      <c r="BG946">
        <f t="shared" ca="1" si="238"/>
        <v>306.9903705297196</v>
      </c>
      <c r="BH946" cm="1">
        <f t="array" aca="1" ref="BH946" ca="1">_xlfn.LET(_xlpm.rozsah, $J$3:$J$10001,_xlpm.podminka, (_xlpm.rozsah&gt;E946)*(ISNUMBER(_xlpm.rozsah)),_xlpm.indexy, IF(_xlpm.podminka, ROW(_xlpm.rozsah)-MIN(ROW(_xlpm.rozsah))+1),_xlpm.prvni, MIN(_xlpm.indexy),_xlpm.finalni, IF(_xlpm.prvni=1, 2, _xlpm.prvni),INDEX(_xlpm.rozsah, _xlpm.finalni))</f>
        <v>2000</v>
      </c>
      <c r="BI946" cm="1">
        <f t="array" aca="1" ref="BI946" ca="1">INDEX($J$3:$J$10001,MATCH(BH946,$J$3:$J$10004,0)-1)</f>
        <v>1900</v>
      </c>
      <c r="BJ946">
        <f t="shared" ca="1" si="245"/>
        <v>300</v>
      </c>
      <c r="BK946">
        <f t="shared" ca="1" si="245"/>
        <v>316</v>
      </c>
      <c r="BL946">
        <f t="shared" ca="1" si="241"/>
        <v>-16</v>
      </c>
      <c r="BM946">
        <f t="shared" ca="1" si="239"/>
        <v>309.0096294702804</v>
      </c>
    </row>
    <row r="947" spans="1:65" x14ac:dyDescent="0.25">
      <c r="A947" s="64">
        <v>944</v>
      </c>
      <c r="B947" s="64">
        <v>81</v>
      </c>
      <c r="C947" s="64">
        <v>28</v>
      </c>
      <c r="D947" s="18">
        <v>944</v>
      </c>
      <c r="E947" s="21">
        <f t="shared" ca="1" si="232"/>
        <v>1943.6898158107474</v>
      </c>
      <c r="F947" s="22">
        <f t="shared" ca="1" si="233"/>
        <v>86.522696251678511</v>
      </c>
      <c r="G947" s="28">
        <v>944</v>
      </c>
      <c r="H947" s="24">
        <f t="shared" ca="1" si="234"/>
        <v>1940.5167819999999</v>
      </c>
      <c r="I947" s="25">
        <f t="shared" ca="1" si="235"/>
        <v>86.664848166400006</v>
      </c>
      <c r="J947" s="155"/>
      <c r="K947" s="155"/>
      <c r="AX947">
        <f t="shared" ca="1" si="242"/>
        <v>309.51731488000001</v>
      </c>
      <c r="AY947">
        <f t="shared" ca="1" si="236"/>
        <v>306.48268511999999</v>
      </c>
      <c r="AZ947" cm="1">
        <f t="array" aca="1" ref="AZ947" ca="1">_xlfn.LET(_xlpm.rozsah, $J$3:$J$10001,_xlpm.podminka, (_xlpm.rozsah&gt;H947)*(ISNUMBER(_xlpm.rozsah)),_xlpm.indexy, IF(_xlpm.podminka, ROW(_xlpm.rozsah)-MIN(ROW(_xlpm.rozsah))+1),_xlpm.prvni, MIN(_xlpm.indexy),_xlpm.finalni, IF(_xlpm.prvni=1, 2, _xlpm.prvni),INDEX(_xlpm.rozsah, _xlpm.finalni))</f>
        <v>2000</v>
      </c>
      <c r="BA947" cm="1">
        <f t="array" aca="1" ref="BA947" ca="1">INDEX($J$3:$J$10001,MATCH(AZ947,$J$3:$J$10004,0)-1)</f>
        <v>1900</v>
      </c>
      <c r="BB947">
        <f t="shared" ca="1" si="244"/>
        <v>300</v>
      </c>
      <c r="BC947">
        <f t="shared" ca="1" si="244"/>
        <v>316</v>
      </c>
      <c r="BD947">
        <f t="shared" ca="1" si="243"/>
        <v>-16</v>
      </c>
      <c r="BE947">
        <f t="shared" ca="1" si="237"/>
        <v>309.51731488000001</v>
      </c>
      <c r="BF947">
        <f t="shared" ca="1" si="240"/>
        <v>309.0096294702804</v>
      </c>
      <c r="BG947">
        <f t="shared" ca="1" si="238"/>
        <v>306.9903705297196</v>
      </c>
      <c r="BH947" cm="1">
        <f t="array" aca="1" ref="BH947" ca="1">_xlfn.LET(_xlpm.rozsah, $J$3:$J$10001,_xlpm.podminka, (_xlpm.rozsah&gt;E947)*(ISNUMBER(_xlpm.rozsah)),_xlpm.indexy, IF(_xlpm.podminka, ROW(_xlpm.rozsah)-MIN(ROW(_xlpm.rozsah))+1),_xlpm.prvni, MIN(_xlpm.indexy),_xlpm.finalni, IF(_xlpm.prvni=1, 2, _xlpm.prvni),INDEX(_xlpm.rozsah, _xlpm.finalni))</f>
        <v>2000</v>
      </c>
      <c r="BI947" cm="1">
        <f t="array" aca="1" ref="BI947" ca="1">INDEX($J$3:$J$10001,MATCH(BH947,$J$3:$J$10004,0)-1)</f>
        <v>1900</v>
      </c>
      <c r="BJ947">
        <f t="shared" ca="1" si="245"/>
        <v>300</v>
      </c>
      <c r="BK947">
        <f t="shared" ca="1" si="245"/>
        <v>316</v>
      </c>
      <c r="BL947">
        <f t="shared" ca="1" si="241"/>
        <v>-16</v>
      </c>
      <c r="BM947">
        <f t="shared" ca="1" si="239"/>
        <v>309.0096294702804</v>
      </c>
    </row>
    <row r="948" spans="1:65" x14ac:dyDescent="0.25">
      <c r="A948" s="64">
        <v>945</v>
      </c>
      <c r="B948" s="64">
        <v>81</v>
      </c>
      <c r="C948" s="64">
        <v>27</v>
      </c>
      <c r="D948" s="18">
        <v>945</v>
      </c>
      <c r="E948" s="21">
        <f t="shared" ca="1" si="232"/>
        <v>1943.6898158107474</v>
      </c>
      <c r="F948" s="22">
        <f t="shared" ca="1" si="233"/>
        <v>83.432599956975707</v>
      </c>
      <c r="G948" s="23">
        <v>945</v>
      </c>
      <c r="H948" s="24">
        <f t="shared" ca="1" si="234"/>
        <v>1940.5167819999999</v>
      </c>
      <c r="I948" s="25">
        <f t="shared" ca="1" si="235"/>
        <v>83.569675017600005</v>
      </c>
      <c r="J948" s="155"/>
      <c r="K948" s="155"/>
      <c r="AX948">
        <f t="shared" ca="1" si="242"/>
        <v>309.51731488000001</v>
      </c>
      <c r="AY948">
        <f t="shared" ca="1" si="236"/>
        <v>306.48268511999999</v>
      </c>
      <c r="AZ948" cm="1">
        <f t="array" aca="1" ref="AZ948" ca="1">_xlfn.LET(_xlpm.rozsah, $J$3:$J$10001,_xlpm.podminka, (_xlpm.rozsah&gt;H948)*(ISNUMBER(_xlpm.rozsah)),_xlpm.indexy, IF(_xlpm.podminka, ROW(_xlpm.rozsah)-MIN(ROW(_xlpm.rozsah))+1),_xlpm.prvni, MIN(_xlpm.indexy),_xlpm.finalni, IF(_xlpm.prvni=1, 2, _xlpm.prvni),INDEX(_xlpm.rozsah, _xlpm.finalni))</f>
        <v>2000</v>
      </c>
      <c r="BA948" cm="1">
        <f t="array" aca="1" ref="BA948" ca="1">INDEX($J$3:$J$10001,MATCH(AZ948,$J$3:$J$10004,0)-1)</f>
        <v>1900</v>
      </c>
      <c r="BB948">
        <f t="shared" ca="1" si="244"/>
        <v>300</v>
      </c>
      <c r="BC948">
        <f t="shared" ca="1" si="244"/>
        <v>316</v>
      </c>
      <c r="BD948">
        <f t="shared" ca="1" si="243"/>
        <v>-16</v>
      </c>
      <c r="BE948">
        <f t="shared" ca="1" si="237"/>
        <v>309.51731488000001</v>
      </c>
      <c r="BF948">
        <f t="shared" ca="1" si="240"/>
        <v>309.0096294702804</v>
      </c>
      <c r="BG948">
        <f t="shared" ca="1" si="238"/>
        <v>306.9903705297196</v>
      </c>
      <c r="BH948" cm="1">
        <f t="array" aca="1" ref="BH948" ca="1">_xlfn.LET(_xlpm.rozsah, $J$3:$J$10001,_xlpm.podminka, (_xlpm.rozsah&gt;E948)*(ISNUMBER(_xlpm.rozsah)),_xlpm.indexy, IF(_xlpm.podminka, ROW(_xlpm.rozsah)-MIN(ROW(_xlpm.rozsah))+1),_xlpm.prvni, MIN(_xlpm.indexy),_xlpm.finalni, IF(_xlpm.prvni=1, 2, _xlpm.prvni),INDEX(_xlpm.rozsah, _xlpm.finalni))</f>
        <v>2000</v>
      </c>
      <c r="BI948" cm="1">
        <f t="array" aca="1" ref="BI948" ca="1">INDEX($J$3:$J$10001,MATCH(BH948,$J$3:$J$10004,0)-1)</f>
        <v>1900</v>
      </c>
      <c r="BJ948">
        <f t="shared" ca="1" si="245"/>
        <v>300</v>
      </c>
      <c r="BK948">
        <f t="shared" ca="1" si="245"/>
        <v>316</v>
      </c>
      <c r="BL948">
        <f t="shared" ca="1" si="241"/>
        <v>-16</v>
      </c>
      <c r="BM948">
        <f t="shared" ca="1" si="239"/>
        <v>309.0096294702804</v>
      </c>
    </row>
    <row r="949" spans="1:65" x14ac:dyDescent="0.25">
      <c r="A949" s="64">
        <v>946</v>
      </c>
      <c r="B949" s="64">
        <v>80</v>
      </c>
      <c r="C949" s="64">
        <v>27</v>
      </c>
      <c r="D949" s="18">
        <v>946</v>
      </c>
      <c r="E949" s="21">
        <f t="shared" ca="1" si="232"/>
        <v>1928.3356205538248</v>
      </c>
      <c r="F949" s="22">
        <f t="shared" ca="1" si="233"/>
        <v>84.095901192074777</v>
      </c>
      <c r="G949" s="28">
        <v>946</v>
      </c>
      <c r="H949" s="24">
        <f t="shared" ca="1" si="234"/>
        <v>1925.2017599999999</v>
      </c>
      <c r="I949" s="25">
        <f t="shared" ca="1" si="235"/>
        <v>84.231283968000014</v>
      </c>
      <c r="J949" s="155"/>
      <c r="K949" s="155"/>
      <c r="AX949">
        <f t="shared" ca="1" si="242"/>
        <v>311.96771840000002</v>
      </c>
      <c r="AY949">
        <f t="shared" ca="1" si="236"/>
        <v>304.03228159999998</v>
      </c>
      <c r="AZ949" cm="1">
        <f t="array" aca="1" ref="AZ949" ca="1">_xlfn.LET(_xlpm.rozsah, $J$3:$J$10001,_xlpm.podminka, (_xlpm.rozsah&gt;H949)*(ISNUMBER(_xlpm.rozsah)),_xlpm.indexy, IF(_xlpm.podminka, ROW(_xlpm.rozsah)-MIN(ROW(_xlpm.rozsah))+1),_xlpm.prvni, MIN(_xlpm.indexy),_xlpm.finalni, IF(_xlpm.prvni=1, 2, _xlpm.prvni),INDEX(_xlpm.rozsah, _xlpm.finalni))</f>
        <v>2000</v>
      </c>
      <c r="BA949" cm="1">
        <f t="array" aca="1" ref="BA949" ca="1">INDEX($J$3:$J$10001,MATCH(AZ949,$J$3:$J$10004,0)-1)</f>
        <v>1900</v>
      </c>
      <c r="BB949">
        <f t="shared" ca="1" si="244"/>
        <v>300</v>
      </c>
      <c r="BC949">
        <f t="shared" ca="1" si="244"/>
        <v>316</v>
      </c>
      <c r="BD949">
        <f t="shared" ca="1" si="243"/>
        <v>-16</v>
      </c>
      <c r="BE949">
        <f t="shared" ca="1" si="237"/>
        <v>311.96771840000002</v>
      </c>
      <c r="BF949">
        <f t="shared" ca="1" si="240"/>
        <v>311.46630071138804</v>
      </c>
      <c r="BG949">
        <f t="shared" ca="1" si="238"/>
        <v>304.53369928861196</v>
      </c>
      <c r="BH949" cm="1">
        <f t="array" aca="1" ref="BH949" ca="1">_xlfn.LET(_xlpm.rozsah, $J$3:$J$10001,_xlpm.podminka, (_xlpm.rozsah&gt;E949)*(ISNUMBER(_xlpm.rozsah)),_xlpm.indexy, IF(_xlpm.podminka, ROW(_xlpm.rozsah)-MIN(ROW(_xlpm.rozsah))+1),_xlpm.prvni, MIN(_xlpm.indexy),_xlpm.finalni, IF(_xlpm.prvni=1, 2, _xlpm.prvni),INDEX(_xlpm.rozsah, _xlpm.finalni))</f>
        <v>2000</v>
      </c>
      <c r="BI949" cm="1">
        <f t="array" aca="1" ref="BI949" ca="1">INDEX($J$3:$J$10001,MATCH(BH949,$J$3:$J$10004,0)-1)</f>
        <v>1900</v>
      </c>
      <c r="BJ949">
        <f t="shared" ca="1" si="245"/>
        <v>300</v>
      </c>
      <c r="BK949">
        <f t="shared" ca="1" si="245"/>
        <v>316</v>
      </c>
      <c r="BL949">
        <f t="shared" ca="1" si="241"/>
        <v>-16</v>
      </c>
      <c r="BM949">
        <f t="shared" ca="1" si="239"/>
        <v>311.46630071138804</v>
      </c>
    </row>
    <row r="950" spans="1:65" x14ac:dyDescent="0.25">
      <c r="A950" s="64">
        <v>947</v>
      </c>
      <c r="B950" s="64">
        <v>81</v>
      </c>
      <c r="C950" s="64">
        <v>31</v>
      </c>
      <c r="D950" s="18">
        <v>947</v>
      </c>
      <c r="E950" s="21">
        <f t="shared" ca="1" si="232"/>
        <v>1943.6898158107474</v>
      </c>
      <c r="F950" s="22">
        <f t="shared" ca="1" si="233"/>
        <v>95.792985135786935</v>
      </c>
      <c r="G950" s="23">
        <v>947</v>
      </c>
      <c r="H950" s="24">
        <f t="shared" ca="1" si="234"/>
        <v>1940.5167819999999</v>
      </c>
      <c r="I950" s="25">
        <f t="shared" ca="1" si="235"/>
        <v>95.950367612799994</v>
      </c>
      <c r="J950" s="155"/>
      <c r="K950" s="155"/>
      <c r="AX950">
        <f t="shared" ca="1" si="242"/>
        <v>309.51731488000001</v>
      </c>
      <c r="AY950">
        <f t="shared" ca="1" si="236"/>
        <v>306.48268511999999</v>
      </c>
      <c r="AZ950" cm="1">
        <f t="array" aca="1" ref="AZ950" ca="1">_xlfn.LET(_xlpm.rozsah, $J$3:$J$10001,_xlpm.podminka, (_xlpm.rozsah&gt;H950)*(ISNUMBER(_xlpm.rozsah)),_xlpm.indexy, IF(_xlpm.podminka, ROW(_xlpm.rozsah)-MIN(ROW(_xlpm.rozsah))+1),_xlpm.prvni, MIN(_xlpm.indexy),_xlpm.finalni, IF(_xlpm.prvni=1, 2, _xlpm.prvni),INDEX(_xlpm.rozsah, _xlpm.finalni))</f>
        <v>2000</v>
      </c>
      <c r="BA950" cm="1">
        <f t="array" aca="1" ref="BA950" ca="1">INDEX($J$3:$J$10001,MATCH(AZ950,$J$3:$J$10004,0)-1)</f>
        <v>1900</v>
      </c>
      <c r="BB950">
        <f t="shared" ca="1" si="244"/>
        <v>300</v>
      </c>
      <c r="BC950">
        <f t="shared" ca="1" si="244"/>
        <v>316</v>
      </c>
      <c r="BD950">
        <f t="shared" ca="1" si="243"/>
        <v>-16</v>
      </c>
      <c r="BE950">
        <f t="shared" ca="1" si="237"/>
        <v>309.51731488000001</v>
      </c>
      <c r="BF950">
        <f t="shared" ca="1" si="240"/>
        <v>309.0096294702804</v>
      </c>
      <c r="BG950">
        <f t="shared" ca="1" si="238"/>
        <v>306.9903705297196</v>
      </c>
      <c r="BH950" cm="1">
        <f t="array" aca="1" ref="BH950" ca="1">_xlfn.LET(_xlpm.rozsah, $J$3:$J$10001,_xlpm.podminka, (_xlpm.rozsah&gt;E950)*(ISNUMBER(_xlpm.rozsah)),_xlpm.indexy, IF(_xlpm.podminka, ROW(_xlpm.rozsah)-MIN(ROW(_xlpm.rozsah))+1),_xlpm.prvni, MIN(_xlpm.indexy),_xlpm.finalni, IF(_xlpm.prvni=1, 2, _xlpm.prvni),INDEX(_xlpm.rozsah, _xlpm.finalni))</f>
        <v>2000</v>
      </c>
      <c r="BI950" cm="1">
        <f t="array" aca="1" ref="BI950" ca="1">INDEX($J$3:$J$10001,MATCH(BH950,$J$3:$J$10004,0)-1)</f>
        <v>1900</v>
      </c>
      <c r="BJ950">
        <f t="shared" ca="1" si="245"/>
        <v>300</v>
      </c>
      <c r="BK950">
        <f t="shared" ca="1" si="245"/>
        <v>316</v>
      </c>
      <c r="BL950">
        <f t="shared" ca="1" si="241"/>
        <v>-16</v>
      </c>
      <c r="BM950">
        <f t="shared" ca="1" si="239"/>
        <v>309.0096294702804</v>
      </c>
    </row>
    <row r="951" spans="1:65" x14ac:dyDescent="0.25">
      <c r="A951" s="64">
        <v>948</v>
      </c>
      <c r="B951" s="64">
        <v>81</v>
      </c>
      <c r="C951" s="64">
        <v>41</v>
      </c>
      <c r="D951" s="18">
        <v>948</v>
      </c>
      <c r="E951" s="21">
        <f t="shared" ca="1" si="232"/>
        <v>1943.6898158107474</v>
      </c>
      <c r="F951" s="22">
        <f t="shared" ca="1" si="233"/>
        <v>126.69394808281497</v>
      </c>
      <c r="G951" s="28">
        <v>948</v>
      </c>
      <c r="H951" s="24">
        <f t="shared" ca="1" si="234"/>
        <v>1940.5167819999999</v>
      </c>
      <c r="I951" s="25">
        <f t="shared" ca="1" si="235"/>
        <v>126.9020991008</v>
      </c>
      <c r="J951" s="155"/>
      <c r="K951" s="155"/>
      <c r="AX951">
        <f t="shared" ca="1" si="242"/>
        <v>309.51731488000001</v>
      </c>
      <c r="AY951">
        <f t="shared" ca="1" si="236"/>
        <v>306.48268511999999</v>
      </c>
      <c r="AZ951" cm="1">
        <f t="array" aca="1" ref="AZ951" ca="1">_xlfn.LET(_xlpm.rozsah, $J$3:$J$10001,_xlpm.podminka, (_xlpm.rozsah&gt;H951)*(ISNUMBER(_xlpm.rozsah)),_xlpm.indexy, IF(_xlpm.podminka, ROW(_xlpm.rozsah)-MIN(ROW(_xlpm.rozsah))+1),_xlpm.prvni, MIN(_xlpm.indexy),_xlpm.finalni, IF(_xlpm.prvni=1, 2, _xlpm.prvni),INDEX(_xlpm.rozsah, _xlpm.finalni))</f>
        <v>2000</v>
      </c>
      <c r="BA951" cm="1">
        <f t="array" aca="1" ref="BA951" ca="1">INDEX($J$3:$J$10001,MATCH(AZ951,$J$3:$J$10004,0)-1)</f>
        <v>1900</v>
      </c>
      <c r="BB951">
        <f t="shared" ca="1" si="244"/>
        <v>300</v>
      </c>
      <c r="BC951">
        <f t="shared" ca="1" si="244"/>
        <v>316</v>
      </c>
      <c r="BD951">
        <f t="shared" ca="1" si="243"/>
        <v>-16</v>
      </c>
      <c r="BE951">
        <f t="shared" ca="1" si="237"/>
        <v>309.51731488000001</v>
      </c>
      <c r="BF951">
        <f t="shared" ca="1" si="240"/>
        <v>309.0096294702804</v>
      </c>
      <c r="BG951">
        <f t="shared" ca="1" si="238"/>
        <v>306.9903705297196</v>
      </c>
      <c r="BH951" cm="1">
        <f t="array" aca="1" ref="BH951" ca="1">_xlfn.LET(_xlpm.rozsah, $J$3:$J$10001,_xlpm.podminka, (_xlpm.rozsah&gt;E951)*(ISNUMBER(_xlpm.rozsah)),_xlpm.indexy, IF(_xlpm.podminka, ROW(_xlpm.rozsah)-MIN(ROW(_xlpm.rozsah))+1),_xlpm.prvni, MIN(_xlpm.indexy),_xlpm.finalni, IF(_xlpm.prvni=1, 2, _xlpm.prvni),INDEX(_xlpm.rozsah, _xlpm.finalni))</f>
        <v>2000</v>
      </c>
      <c r="BI951" cm="1">
        <f t="array" aca="1" ref="BI951" ca="1">INDEX($J$3:$J$10001,MATCH(BH951,$J$3:$J$10004,0)-1)</f>
        <v>1900</v>
      </c>
      <c r="BJ951">
        <f t="shared" ca="1" si="245"/>
        <v>300</v>
      </c>
      <c r="BK951">
        <f t="shared" ca="1" si="245"/>
        <v>316</v>
      </c>
      <c r="BL951">
        <f t="shared" ca="1" si="241"/>
        <v>-16</v>
      </c>
      <c r="BM951">
        <f t="shared" ca="1" si="239"/>
        <v>309.0096294702804</v>
      </c>
    </row>
    <row r="952" spans="1:65" x14ac:dyDescent="0.25">
      <c r="A952" s="64">
        <v>949</v>
      </c>
      <c r="B952" s="64">
        <v>81</v>
      </c>
      <c r="C952" s="64">
        <v>41</v>
      </c>
      <c r="D952" s="18">
        <v>949</v>
      </c>
      <c r="E952" s="21">
        <f t="shared" ca="1" si="232"/>
        <v>1943.6898158107474</v>
      </c>
      <c r="F952" s="22">
        <f t="shared" ca="1" si="233"/>
        <v>126.69394808281497</v>
      </c>
      <c r="G952" s="23">
        <v>949</v>
      </c>
      <c r="H952" s="24">
        <f t="shared" ca="1" si="234"/>
        <v>1940.5167819999999</v>
      </c>
      <c r="I952" s="25">
        <f t="shared" ca="1" si="235"/>
        <v>126.9020991008</v>
      </c>
      <c r="J952" s="155"/>
      <c r="K952" s="155"/>
      <c r="AX952">
        <f t="shared" ca="1" si="242"/>
        <v>309.51731488000001</v>
      </c>
      <c r="AY952">
        <f t="shared" ca="1" si="236"/>
        <v>306.48268511999999</v>
      </c>
      <c r="AZ952" cm="1">
        <f t="array" aca="1" ref="AZ952" ca="1">_xlfn.LET(_xlpm.rozsah, $J$3:$J$10001,_xlpm.podminka, (_xlpm.rozsah&gt;H952)*(ISNUMBER(_xlpm.rozsah)),_xlpm.indexy, IF(_xlpm.podminka, ROW(_xlpm.rozsah)-MIN(ROW(_xlpm.rozsah))+1),_xlpm.prvni, MIN(_xlpm.indexy),_xlpm.finalni, IF(_xlpm.prvni=1, 2, _xlpm.prvni),INDEX(_xlpm.rozsah, _xlpm.finalni))</f>
        <v>2000</v>
      </c>
      <c r="BA952" cm="1">
        <f t="array" aca="1" ref="BA952" ca="1">INDEX($J$3:$J$10001,MATCH(AZ952,$J$3:$J$10004,0)-1)</f>
        <v>1900</v>
      </c>
      <c r="BB952">
        <f t="shared" ca="1" si="244"/>
        <v>300</v>
      </c>
      <c r="BC952">
        <f t="shared" ca="1" si="244"/>
        <v>316</v>
      </c>
      <c r="BD952">
        <f t="shared" ca="1" si="243"/>
        <v>-16</v>
      </c>
      <c r="BE952">
        <f t="shared" ca="1" si="237"/>
        <v>309.51731488000001</v>
      </c>
      <c r="BF952">
        <f t="shared" ca="1" si="240"/>
        <v>309.0096294702804</v>
      </c>
      <c r="BG952">
        <f t="shared" ca="1" si="238"/>
        <v>306.9903705297196</v>
      </c>
      <c r="BH952" cm="1">
        <f t="array" aca="1" ref="BH952" ca="1">_xlfn.LET(_xlpm.rozsah, $J$3:$J$10001,_xlpm.podminka, (_xlpm.rozsah&gt;E952)*(ISNUMBER(_xlpm.rozsah)),_xlpm.indexy, IF(_xlpm.podminka, ROW(_xlpm.rozsah)-MIN(ROW(_xlpm.rozsah))+1),_xlpm.prvni, MIN(_xlpm.indexy),_xlpm.finalni, IF(_xlpm.prvni=1, 2, _xlpm.prvni),INDEX(_xlpm.rozsah, _xlpm.finalni))</f>
        <v>2000</v>
      </c>
      <c r="BI952" cm="1">
        <f t="array" aca="1" ref="BI952" ca="1">INDEX($J$3:$J$10001,MATCH(BH952,$J$3:$J$10004,0)-1)</f>
        <v>1900</v>
      </c>
      <c r="BJ952">
        <f t="shared" ca="1" si="245"/>
        <v>300</v>
      </c>
      <c r="BK952">
        <f t="shared" ca="1" si="245"/>
        <v>316</v>
      </c>
      <c r="BL952">
        <f t="shared" ca="1" si="241"/>
        <v>-16</v>
      </c>
      <c r="BM952">
        <f t="shared" ca="1" si="239"/>
        <v>309.0096294702804</v>
      </c>
    </row>
    <row r="953" spans="1:65" x14ac:dyDescent="0.25">
      <c r="A953" s="64">
        <v>950</v>
      </c>
      <c r="B953" s="64">
        <v>81</v>
      </c>
      <c r="C953" s="64">
        <v>37</v>
      </c>
      <c r="D953" s="18">
        <v>950</v>
      </c>
      <c r="E953" s="21">
        <f t="shared" ca="1" si="232"/>
        <v>1943.6898158107474</v>
      </c>
      <c r="F953" s="22">
        <f t="shared" ca="1" si="233"/>
        <v>114.33356290400376</v>
      </c>
      <c r="G953" s="28">
        <v>950</v>
      </c>
      <c r="H953" s="24">
        <f t="shared" ca="1" si="234"/>
        <v>1940.5167819999999</v>
      </c>
      <c r="I953" s="25">
        <f t="shared" ca="1" si="235"/>
        <v>114.52140650560001</v>
      </c>
      <c r="J953" s="155"/>
      <c r="K953" s="155"/>
      <c r="AX953">
        <f t="shared" ca="1" si="242"/>
        <v>309.51731488000001</v>
      </c>
      <c r="AY953">
        <f t="shared" ca="1" si="236"/>
        <v>306.48268511999999</v>
      </c>
      <c r="AZ953" cm="1">
        <f t="array" aca="1" ref="AZ953" ca="1">_xlfn.LET(_xlpm.rozsah, $J$3:$J$10001,_xlpm.podminka, (_xlpm.rozsah&gt;H953)*(ISNUMBER(_xlpm.rozsah)),_xlpm.indexy, IF(_xlpm.podminka, ROW(_xlpm.rozsah)-MIN(ROW(_xlpm.rozsah))+1),_xlpm.prvni, MIN(_xlpm.indexy),_xlpm.finalni, IF(_xlpm.prvni=1, 2, _xlpm.prvni),INDEX(_xlpm.rozsah, _xlpm.finalni))</f>
        <v>2000</v>
      </c>
      <c r="BA953" cm="1">
        <f t="array" aca="1" ref="BA953" ca="1">INDEX($J$3:$J$10001,MATCH(AZ953,$J$3:$J$10004,0)-1)</f>
        <v>1900</v>
      </c>
      <c r="BB953">
        <f t="shared" ca="1" si="244"/>
        <v>300</v>
      </c>
      <c r="BC953">
        <f t="shared" ca="1" si="244"/>
        <v>316</v>
      </c>
      <c r="BD953">
        <f t="shared" ca="1" si="243"/>
        <v>-16</v>
      </c>
      <c r="BE953">
        <f t="shared" ca="1" si="237"/>
        <v>309.51731488000001</v>
      </c>
      <c r="BF953">
        <f t="shared" ca="1" si="240"/>
        <v>309.0096294702804</v>
      </c>
      <c r="BG953">
        <f t="shared" ca="1" si="238"/>
        <v>306.9903705297196</v>
      </c>
      <c r="BH953" cm="1">
        <f t="array" aca="1" ref="BH953" ca="1">_xlfn.LET(_xlpm.rozsah, $J$3:$J$10001,_xlpm.podminka, (_xlpm.rozsah&gt;E953)*(ISNUMBER(_xlpm.rozsah)),_xlpm.indexy, IF(_xlpm.podminka, ROW(_xlpm.rozsah)-MIN(ROW(_xlpm.rozsah))+1),_xlpm.prvni, MIN(_xlpm.indexy),_xlpm.finalni, IF(_xlpm.prvni=1, 2, _xlpm.prvni),INDEX(_xlpm.rozsah, _xlpm.finalni))</f>
        <v>2000</v>
      </c>
      <c r="BI953" cm="1">
        <f t="array" aca="1" ref="BI953" ca="1">INDEX($J$3:$J$10001,MATCH(BH953,$J$3:$J$10004,0)-1)</f>
        <v>1900</v>
      </c>
      <c r="BJ953">
        <f t="shared" ca="1" si="245"/>
        <v>300</v>
      </c>
      <c r="BK953">
        <f t="shared" ca="1" si="245"/>
        <v>316</v>
      </c>
      <c r="BL953">
        <f t="shared" ca="1" si="241"/>
        <v>-16</v>
      </c>
      <c r="BM953">
        <f t="shared" ca="1" si="239"/>
        <v>309.0096294702804</v>
      </c>
    </row>
    <row r="954" spans="1:65" x14ac:dyDescent="0.25">
      <c r="A954" s="64">
        <v>951</v>
      </c>
      <c r="B954" s="64">
        <v>81</v>
      </c>
      <c r="C954" s="64">
        <v>43</v>
      </c>
      <c r="D954" s="18">
        <v>951</v>
      </c>
      <c r="E954" s="21">
        <f t="shared" ca="1" si="232"/>
        <v>1943.6898158107474</v>
      </c>
      <c r="F954" s="22">
        <f t="shared" ca="1" si="233"/>
        <v>132.87414067222056</v>
      </c>
      <c r="G954" s="23">
        <v>951</v>
      </c>
      <c r="H954" s="24">
        <f t="shared" ca="1" si="234"/>
        <v>1940.5167819999999</v>
      </c>
      <c r="I954" s="25">
        <f t="shared" ca="1" si="235"/>
        <v>133.0924453984</v>
      </c>
      <c r="J954" s="155"/>
      <c r="K954" s="155"/>
      <c r="AX954">
        <f t="shared" ca="1" si="242"/>
        <v>309.51731488000001</v>
      </c>
      <c r="AY954">
        <f t="shared" ca="1" si="236"/>
        <v>306.48268511999999</v>
      </c>
      <c r="AZ954" cm="1">
        <f t="array" aca="1" ref="AZ954" ca="1">_xlfn.LET(_xlpm.rozsah, $J$3:$J$10001,_xlpm.podminka, (_xlpm.rozsah&gt;H954)*(ISNUMBER(_xlpm.rozsah)),_xlpm.indexy, IF(_xlpm.podminka, ROW(_xlpm.rozsah)-MIN(ROW(_xlpm.rozsah))+1),_xlpm.prvni, MIN(_xlpm.indexy),_xlpm.finalni, IF(_xlpm.prvni=1, 2, _xlpm.prvni),INDEX(_xlpm.rozsah, _xlpm.finalni))</f>
        <v>2000</v>
      </c>
      <c r="BA954" cm="1">
        <f t="array" aca="1" ref="BA954" ca="1">INDEX($J$3:$J$10001,MATCH(AZ954,$J$3:$J$10004,0)-1)</f>
        <v>1900</v>
      </c>
      <c r="BB954">
        <f t="shared" ca="1" si="244"/>
        <v>300</v>
      </c>
      <c r="BC954">
        <f t="shared" ca="1" si="244"/>
        <v>316</v>
      </c>
      <c r="BD954">
        <f t="shared" ca="1" si="243"/>
        <v>-16</v>
      </c>
      <c r="BE954">
        <f t="shared" ca="1" si="237"/>
        <v>309.51731488000001</v>
      </c>
      <c r="BF954">
        <f t="shared" ca="1" si="240"/>
        <v>309.0096294702804</v>
      </c>
      <c r="BG954">
        <f t="shared" ca="1" si="238"/>
        <v>306.9903705297196</v>
      </c>
      <c r="BH954" cm="1">
        <f t="array" aca="1" ref="BH954" ca="1">_xlfn.LET(_xlpm.rozsah, $J$3:$J$10001,_xlpm.podminka, (_xlpm.rozsah&gt;E954)*(ISNUMBER(_xlpm.rozsah)),_xlpm.indexy, IF(_xlpm.podminka, ROW(_xlpm.rozsah)-MIN(ROW(_xlpm.rozsah))+1),_xlpm.prvni, MIN(_xlpm.indexy),_xlpm.finalni, IF(_xlpm.prvni=1, 2, _xlpm.prvni),INDEX(_xlpm.rozsah, _xlpm.finalni))</f>
        <v>2000</v>
      </c>
      <c r="BI954" cm="1">
        <f t="array" aca="1" ref="BI954" ca="1">INDEX($J$3:$J$10001,MATCH(BH954,$J$3:$J$10004,0)-1)</f>
        <v>1900</v>
      </c>
      <c r="BJ954">
        <f t="shared" ca="1" si="245"/>
        <v>300</v>
      </c>
      <c r="BK954">
        <f t="shared" ca="1" si="245"/>
        <v>316</v>
      </c>
      <c r="BL954">
        <f t="shared" ca="1" si="241"/>
        <v>-16</v>
      </c>
      <c r="BM954">
        <f t="shared" ca="1" si="239"/>
        <v>309.0096294702804</v>
      </c>
    </row>
    <row r="955" spans="1:65" x14ac:dyDescent="0.25">
      <c r="A955" s="64">
        <v>952</v>
      </c>
      <c r="B955" s="64">
        <v>81</v>
      </c>
      <c r="C955" s="64">
        <v>34</v>
      </c>
      <c r="D955" s="18">
        <v>952</v>
      </c>
      <c r="E955" s="21">
        <f t="shared" ca="1" si="232"/>
        <v>1943.6898158107474</v>
      </c>
      <c r="F955" s="22">
        <f t="shared" ca="1" si="233"/>
        <v>105.06327401989535</v>
      </c>
      <c r="G955" s="28">
        <v>952</v>
      </c>
      <c r="H955" s="24">
        <f t="shared" ca="1" si="234"/>
        <v>1940.5167819999999</v>
      </c>
      <c r="I955" s="25">
        <f t="shared" ca="1" si="235"/>
        <v>105.23588705920001</v>
      </c>
      <c r="J955" s="155"/>
      <c r="K955" s="155"/>
      <c r="AX955">
        <f t="shared" ca="1" si="242"/>
        <v>309.51731488000001</v>
      </c>
      <c r="AY955">
        <f t="shared" ca="1" si="236"/>
        <v>306.48268511999999</v>
      </c>
      <c r="AZ955" cm="1">
        <f t="array" aca="1" ref="AZ955" ca="1">_xlfn.LET(_xlpm.rozsah, $J$3:$J$10001,_xlpm.podminka, (_xlpm.rozsah&gt;H955)*(ISNUMBER(_xlpm.rozsah)),_xlpm.indexy, IF(_xlpm.podminka, ROW(_xlpm.rozsah)-MIN(ROW(_xlpm.rozsah))+1),_xlpm.prvni, MIN(_xlpm.indexy),_xlpm.finalni, IF(_xlpm.prvni=1, 2, _xlpm.prvni),INDEX(_xlpm.rozsah, _xlpm.finalni))</f>
        <v>2000</v>
      </c>
      <c r="BA955" cm="1">
        <f t="array" aca="1" ref="BA955" ca="1">INDEX($J$3:$J$10001,MATCH(AZ955,$J$3:$J$10004,0)-1)</f>
        <v>1900</v>
      </c>
      <c r="BB955">
        <f t="shared" ca="1" si="244"/>
        <v>300</v>
      </c>
      <c r="BC955">
        <f t="shared" ca="1" si="244"/>
        <v>316</v>
      </c>
      <c r="BD955">
        <f t="shared" ca="1" si="243"/>
        <v>-16</v>
      </c>
      <c r="BE955">
        <f t="shared" ca="1" si="237"/>
        <v>309.51731488000001</v>
      </c>
      <c r="BF955">
        <f t="shared" ca="1" si="240"/>
        <v>309.0096294702804</v>
      </c>
      <c r="BG955">
        <f t="shared" ca="1" si="238"/>
        <v>306.9903705297196</v>
      </c>
      <c r="BH955" cm="1">
        <f t="array" aca="1" ref="BH955" ca="1">_xlfn.LET(_xlpm.rozsah, $J$3:$J$10001,_xlpm.podminka, (_xlpm.rozsah&gt;E955)*(ISNUMBER(_xlpm.rozsah)),_xlpm.indexy, IF(_xlpm.podminka, ROW(_xlpm.rozsah)-MIN(ROW(_xlpm.rozsah))+1),_xlpm.prvni, MIN(_xlpm.indexy),_xlpm.finalni, IF(_xlpm.prvni=1, 2, _xlpm.prvni),INDEX(_xlpm.rozsah, _xlpm.finalni))</f>
        <v>2000</v>
      </c>
      <c r="BI955" cm="1">
        <f t="array" aca="1" ref="BI955" ca="1">INDEX($J$3:$J$10001,MATCH(BH955,$J$3:$J$10004,0)-1)</f>
        <v>1900</v>
      </c>
      <c r="BJ955">
        <f t="shared" ca="1" si="245"/>
        <v>300</v>
      </c>
      <c r="BK955">
        <f t="shared" ca="1" si="245"/>
        <v>316</v>
      </c>
      <c r="BL955">
        <f t="shared" ca="1" si="241"/>
        <v>-16</v>
      </c>
      <c r="BM955">
        <f t="shared" ca="1" si="239"/>
        <v>309.0096294702804</v>
      </c>
    </row>
    <row r="956" spans="1:65" x14ac:dyDescent="0.25">
      <c r="A956" s="64">
        <v>953</v>
      </c>
      <c r="B956" s="64">
        <v>81</v>
      </c>
      <c r="C956" s="64">
        <v>31</v>
      </c>
      <c r="D956" s="18">
        <v>953</v>
      </c>
      <c r="E956" s="21">
        <f t="shared" ca="1" si="232"/>
        <v>1943.6898158107474</v>
      </c>
      <c r="F956" s="22">
        <f t="shared" ca="1" si="233"/>
        <v>95.792985135786935</v>
      </c>
      <c r="G956" s="23">
        <v>953</v>
      </c>
      <c r="H956" s="24">
        <f t="shared" ca="1" si="234"/>
        <v>1940.5167819999999</v>
      </c>
      <c r="I956" s="25">
        <f t="shared" ca="1" si="235"/>
        <v>95.950367612799994</v>
      </c>
      <c r="J956" s="155"/>
      <c r="K956" s="155"/>
      <c r="AX956">
        <f t="shared" ca="1" si="242"/>
        <v>309.51731488000001</v>
      </c>
      <c r="AY956">
        <f t="shared" ca="1" si="236"/>
        <v>306.48268511999999</v>
      </c>
      <c r="AZ956" cm="1">
        <f t="array" aca="1" ref="AZ956" ca="1">_xlfn.LET(_xlpm.rozsah, $J$3:$J$10001,_xlpm.podminka, (_xlpm.rozsah&gt;H956)*(ISNUMBER(_xlpm.rozsah)),_xlpm.indexy, IF(_xlpm.podminka, ROW(_xlpm.rozsah)-MIN(ROW(_xlpm.rozsah))+1),_xlpm.prvni, MIN(_xlpm.indexy),_xlpm.finalni, IF(_xlpm.prvni=1, 2, _xlpm.prvni),INDEX(_xlpm.rozsah, _xlpm.finalni))</f>
        <v>2000</v>
      </c>
      <c r="BA956" cm="1">
        <f t="array" aca="1" ref="BA956" ca="1">INDEX($J$3:$J$10001,MATCH(AZ956,$J$3:$J$10004,0)-1)</f>
        <v>1900</v>
      </c>
      <c r="BB956">
        <f t="shared" ca="1" si="244"/>
        <v>300</v>
      </c>
      <c r="BC956">
        <f t="shared" ca="1" si="244"/>
        <v>316</v>
      </c>
      <c r="BD956">
        <f t="shared" ca="1" si="243"/>
        <v>-16</v>
      </c>
      <c r="BE956">
        <f t="shared" ca="1" si="237"/>
        <v>309.51731488000001</v>
      </c>
      <c r="BF956">
        <f t="shared" ca="1" si="240"/>
        <v>309.0096294702804</v>
      </c>
      <c r="BG956">
        <f t="shared" ca="1" si="238"/>
        <v>306.9903705297196</v>
      </c>
      <c r="BH956" cm="1">
        <f t="array" aca="1" ref="BH956" ca="1">_xlfn.LET(_xlpm.rozsah, $J$3:$J$10001,_xlpm.podminka, (_xlpm.rozsah&gt;E956)*(ISNUMBER(_xlpm.rozsah)),_xlpm.indexy, IF(_xlpm.podminka, ROW(_xlpm.rozsah)-MIN(ROW(_xlpm.rozsah))+1),_xlpm.prvni, MIN(_xlpm.indexy),_xlpm.finalni, IF(_xlpm.prvni=1, 2, _xlpm.prvni),INDEX(_xlpm.rozsah, _xlpm.finalni))</f>
        <v>2000</v>
      </c>
      <c r="BI956" cm="1">
        <f t="array" aca="1" ref="BI956" ca="1">INDEX($J$3:$J$10001,MATCH(BH956,$J$3:$J$10004,0)-1)</f>
        <v>1900</v>
      </c>
      <c r="BJ956">
        <f t="shared" ca="1" si="245"/>
        <v>300</v>
      </c>
      <c r="BK956">
        <f t="shared" ca="1" si="245"/>
        <v>316</v>
      </c>
      <c r="BL956">
        <f t="shared" ca="1" si="241"/>
        <v>-16</v>
      </c>
      <c r="BM956">
        <f t="shared" ca="1" si="239"/>
        <v>309.0096294702804</v>
      </c>
    </row>
    <row r="957" spans="1:65" x14ac:dyDescent="0.25">
      <c r="A957" s="64">
        <v>954</v>
      </c>
      <c r="B957" s="64">
        <v>81</v>
      </c>
      <c r="C957" s="64">
        <v>26</v>
      </c>
      <c r="D957" s="18">
        <v>954</v>
      </c>
      <c r="E957" s="21">
        <f t="shared" ca="1" si="232"/>
        <v>1943.6898158107474</v>
      </c>
      <c r="F957" s="22">
        <f t="shared" ca="1" si="233"/>
        <v>80.342503662272904</v>
      </c>
      <c r="G957" s="28">
        <v>954</v>
      </c>
      <c r="H957" s="24">
        <f t="shared" ca="1" si="234"/>
        <v>1940.5167819999999</v>
      </c>
      <c r="I957" s="25">
        <f t="shared" ca="1" si="235"/>
        <v>80.474501868800004</v>
      </c>
      <c r="J957" s="155"/>
      <c r="K957" s="155"/>
      <c r="AX957">
        <f t="shared" ca="1" si="242"/>
        <v>309.51731488000001</v>
      </c>
      <c r="AY957">
        <f t="shared" ca="1" si="236"/>
        <v>306.48268511999999</v>
      </c>
      <c r="AZ957" cm="1">
        <f t="array" aca="1" ref="AZ957" ca="1">_xlfn.LET(_xlpm.rozsah, $J$3:$J$10001,_xlpm.podminka, (_xlpm.rozsah&gt;H957)*(ISNUMBER(_xlpm.rozsah)),_xlpm.indexy, IF(_xlpm.podminka, ROW(_xlpm.rozsah)-MIN(ROW(_xlpm.rozsah))+1),_xlpm.prvni, MIN(_xlpm.indexy),_xlpm.finalni, IF(_xlpm.prvni=1, 2, _xlpm.prvni),INDEX(_xlpm.rozsah, _xlpm.finalni))</f>
        <v>2000</v>
      </c>
      <c r="BA957" cm="1">
        <f t="array" aca="1" ref="BA957" ca="1">INDEX($J$3:$J$10001,MATCH(AZ957,$J$3:$J$10004,0)-1)</f>
        <v>1900</v>
      </c>
      <c r="BB957">
        <f t="shared" ca="1" si="244"/>
        <v>300</v>
      </c>
      <c r="BC957">
        <f t="shared" ca="1" si="244"/>
        <v>316</v>
      </c>
      <c r="BD957">
        <f t="shared" ca="1" si="243"/>
        <v>-16</v>
      </c>
      <c r="BE957">
        <f t="shared" ca="1" si="237"/>
        <v>309.51731488000001</v>
      </c>
      <c r="BF957">
        <f t="shared" ca="1" si="240"/>
        <v>309.0096294702804</v>
      </c>
      <c r="BG957">
        <f t="shared" ca="1" si="238"/>
        <v>306.9903705297196</v>
      </c>
      <c r="BH957" cm="1">
        <f t="array" aca="1" ref="BH957" ca="1">_xlfn.LET(_xlpm.rozsah, $J$3:$J$10001,_xlpm.podminka, (_xlpm.rozsah&gt;E957)*(ISNUMBER(_xlpm.rozsah)),_xlpm.indexy, IF(_xlpm.podminka, ROW(_xlpm.rozsah)-MIN(ROW(_xlpm.rozsah))+1),_xlpm.prvni, MIN(_xlpm.indexy),_xlpm.finalni, IF(_xlpm.prvni=1, 2, _xlpm.prvni),INDEX(_xlpm.rozsah, _xlpm.finalni))</f>
        <v>2000</v>
      </c>
      <c r="BI957" cm="1">
        <f t="array" aca="1" ref="BI957" ca="1">INDEX($J$3:$J$10001,MATCH(BH957,$J$3:$J$10004,0)-1)</f>
        <v>1900</v>
      </c>
      <c r="BJ957">
        <f t="shared" ca="1" si="245"/>
        <v>300</v>
      </c>
      <c r="BK957">
        <f t="shared" ca="1" si="245"/>
        <v>316</v>
      </c>
      <c r="BL957">
        <f t="shared" ca="1" si="241"/>
        <v>-16</v>
      </c>
      <c r="BM957">
        <f t="shared" ca="1" si="239"/>
        <v>309.0096294702804</v>
      </c>
    </row>
    <row r="958" spans="1:65" x14ac:dyDescent="0.25">
      <c r="A958" s="64">
        <v>955</v>
      </c>
      <c r="B958" s="64">
        <v>81</v>
      </c>
      <c r="C958" s="64">
        <v>23</v>
      </c>
      <c r="D958" s="18">
        <v>955</v>
      </c>
      <c r="E958" s="21">
        <f t="shared" ca="1" si="232"/>
        <v>1943.6898158107474</v>
      </c>
      <c r="F958" s="22">
        <f t="shared" ca="1" si="233"/>
        <v>71.072214778164494</v>
      </c>
      <c r="G958" s="23">
        <v>955</v>
      </c>
      <c r="H958" s="24">
        <f t="shared" ca="1" si="234"/>
        <v>1940.5167819999999</v>
      </c>
      <c r="I958" s="25">
        <f t="shared" ca="1" si="235"/>
        <v>71.188982422400002</v>
      </c>
      <c r="J958" s="155"/>
      <c r="K958" s="155"/>
      <c r="AX958">
        <f t="shared" ca="1" si="242"/>
        <v>309.51731488000001</v>
      </c>
      <c r="AY958">
        <f t="shared" ca="1" si="236"/>
        <v>306.48268511999999</v>
      </c>
      <c r="AZ958" cm="1">
        <f t="array" aca="1" ref="AZ958" ca="1">_xlfn.LET(_xlpm.rozsah, $J$3:$J$10001,_xlpm.podminka, (_xlpm.rozsah&gt;H958)*(ISNUMBER(_xlpm.rozsah)),_xlpm.indexy, IF(_xlpm.podminka, ROW(_xlpm.rozsah)-MIN(ROW(_xlpm.rozsah))+1),_xlpm.prvni, MIN(_xlpm.indexy),_xlpm.finalni, IF(_xlpm.prvni=1, 2, _xlpm.prvni),INDEX(_xlpm.rozsah, _xlpm.finalni))</f>
        <v>2000</v>
      </c>
      <c r="BA958" cm="1">
        <f t="array" aca="1" ref="BA958" ca="1">INDEX($J$3:$J$10001,MATCH(AZ958,$J$3:$J$10004,0)-1)</f>
        <v>1900</v>
      </c>
      <c r="BB958">
        <f t="shared" ca="1" si="244"/>
        <v>300</v>
      </c>
      <c r="BC958">
        <f t="shared" ca="1" si="244"/>
        <v>316</v>
      </c>
      <c r="BD958">
        <f t="shared" ca="1" si="243"/>
        <v>-16</v>
      </c>
      <c r="BE958">
        <f t="shared" ca="1" si="237"/>
        <v>309.51731488000001</v>
      </c>
      <c r="BF958">
        <f t="shared" ca="1" si="240"/>
        <v>309.0096294702804</v>
      </c>
      <c r="BG958">
        <f t="shared" ca="1" si="238"/>
        <v>306.9903705297196</v>
      </c>
      <c r="BH958" cm="1">
        <f t="array" aca="1" ref="BH958" ca="1">_xlfn.LET(_xlpm.rozsah, $J$3:$J$10001,_xlpm.podminka, (_xlpm.rozsah&gt;E958)*(ISNUMBER(_xlpm.rozsah)),_xlpm.indexy, IF(_xlpm.podminka, ROW(_xlpm.rozsah)-MIN(ROW(_xlpm.rozsah))+1),_xlpm.prvni, MIN(_xlpm.indexy),_xlpm.finalni, IF(_xlpm.prvni=1, 2, _xlpm.prvni),INDEX(_xlpm.rozsah, _xlpm.finalni))</f>
        <v>2000</v>
      </c>
      <c r="BI958" cm="1">
        <f t="array" aca="1" ref="BI958" ca="1">INDEX($J$3:$J$10001,MATCH(BH958,$J$3:$J$10004,0)-1)</f>
        <v>1900</v>
      </c>
      <c r="BJ958">
        <f t="shared" ca="1" si="245"/>
        <v>300</v>
      </c>
      <c r="BK958">
        <f t="shared" ca="1" si="245"/>
        <v>316</v>
      </c>
      <c r="BL958">
        <f t="shared" ca="1" si="241"/>
        <v>-16</v>
      </c>
      <c r="BM958">
        <f t="shared" ca="1" si="239"/>
        <v>309.0096294702804</v>
      </c>
    </row>
    <row r="959" spans="1:65" x14ac:dyDescent="0.25">
      <c r="A959" s="64">
        <v>956</v>
      </c>
      <c r="B959" s="64">
        <v>81</v>
      </c>
      <c r="C959" s="64">
        <v>27</v>
      </c>
      <c r="D959" s="18">
        <v>956</v>
      </c>
      <c r="E959" s="21">
        <f t="shared" ca="1" si="232"/>
        <v>1943.6898158107474</v>
      </c>
      <c r="F959" s="22">
        <f t="shared" ca="1" si="233"/>
        <v>83.432599956975707</v>
      </c>
      <c r="G959" s="28">
        <v>956</v>
      </c>
      <c r="H959" s="24">
        <f t="shared" ca="1" si="234"/>
        <v>1940.5167819999999</v>
      </c>
      <c r="I959" s="25">
        <f t="shared" ca="1" si="235"/>
        <v>83.569675017600005</v>
      </c>
      <c r="J959" s="155"/>
      <c r="K959" s="155"/>
      <c r="AX959">
        <f t="shared" ca="1" si="242"/>
        <v>309.51731488000001</v>
      </c>
      <c r="AY959">
        <f t="shared" ca="1" si="236"/>
        <v>306.48268511999999</v>
      </c>
      <c r="AZ959" cm="1">
        <f t="array" aca="1" ref="AZ959" ca="1">_xlfn.LET(_xlpm.rozsah, $J$3:$J$10001,_xlpm.podminka, (_xlpm.rozsah&gt;H959)*(ISNUMBER(_xlpm.rozsah)),_xlpm.indexy, IF(_xlpm.podminka, ROW(_xlpm.rozsah)-MIN(ROW(_xlpm.rozsah))+1),_xlpm.prvni, MIN(_xlpm.indexy),_xlpm.finalni, IF(_xlpm.prvni=1, 2, _xlpm.prvni),INDEX(_xlpm.rozsah, _xlpm.finalni))</f>
        <v>2000</v>
      </c>
      <c r="BA959" cm="1">
        <f t="array" aca="1" ref="BA959" ca="1">INDEX($J$3:$J$10001,MATCH(AZ959,$J$3:$J$10004,0)-1)</f>
        <v>1900</v>
      </c>
      <c r="BB959">
        <f t="shared" ca="1" si="244"/>
        <v>300</v>
      </c>
      <c r="BC959">
        <f t="shared" ca="1" si="244"/>
        <v>316</v>
      </c>
      <c r="BD959">
        <f t="shared" ca="1" si="243"/>
        <v>-16</v>
      </c>
      <c r="BE959">
        <f t="shared" ca="1" si="237"/>
        <v>309.51731488000001</v>
      </c>
      <c r="BF959">
        <f t="shared" ca="1" si="240"/>
        <v>309.0096294702804</v>
      </c>
      <c r="BG959">
        <f t="shared" ca="1" si="238"/>
        <v>306.9903705297196</v>
      </c>
      <c r="BH959" cm="1">
        <f t="array" aca="1" ref="BH959" ca="1">_xlfn.LET(_xlpm.rozsah, $J$3:$J$10001,_xlpm.podminka, (_xlpm.rozsah&gt;E959)*(ISNUMBER(_xlpm.rozsah)),_xlpm.indexy, IF(_xlpm.podminka, ROW(_xlpm.rozsah)-MIN(ROW(_xlpm.rozsah))+1),_xlpm.prvni, MIN(_xlpm.indexy),_xlpm.finalni, IF(_xlpm.prvni=1, 2, _xlpm.prvni),INDEX(_xlpm.rozsah, _xlpm.finalni))</f>
        <v>2000</v>
      </c>
      <c r="BI959" cm="1">
        <f t="array" aca="1" ref="BI959" ca="1">INDEX($J$3:$J$10001,MATCH(BH959,$J$3:$J$10004,0)-1)</f>
        <v>1900</v>
      </c>
      <c r="BJ959">
        <f t="shared" ca="1" si="245"/>
        <v>300</v>
      </c>
      <c r="BK959">
        <f t="shared" ca="1" si="245"/>
        <v>316</v>
      </c>
      <c r="BL959">
        <f t="shared" ca="1" si="241"/>
        <v>-16</v>
      </c>
      <c r="BM959">
        <f t="shared" ca="1" si="239"/>
        <v>309.0096294702804</v>
      </c>
    </row>
    <row r="960" spans="1:65" x14ac:dyDescent="0.25">
      <c r="A960" s="64">
        <v>957</v>
      </c>
      <c r="B960" s="64">
        <v>81</v>
      </c>
      <c r="C960" s="64">
        <v>38</v>
      </c>
      <c r="D960" s="18">
        <v>957</v>
      </c>
      <c r="E960" s="21">
        <f t="shared" ca="1" si="232"/>
        <v>1943.6898158107474</v>
      </c>
      <c r="F960" s="22">
        <f t="shared" ca="1" si="233"/>
        <v>117.42365919870656</v>
      </c>
      <c r="G960" s="23">
        <v>957</v>
      </c>
      <c r="H960" s="24">
        <f t="shared" ca="1" si="234"/>
        <v>1940.5167819999999</v>
      </c>
      <c r="I960" s="25">
        <f t="shared" ca="1" si="235"/>
        <v>117.61657965440001</v>
      </c>
      <c r="J960" s="155"/>
      <c r="K960" s="155"/>
      <c r="AX960">
        <f t="shared" ca="1" si="242"/>
        <v>309.51731488000001</v>
      </c>
      <c r="AY960">
        <f t="shared" ca="1" si="236"/>
        <v>306.48268511999999</v>
      </c>
      <c r="AZ960" cm="1">
        <f t="array" aca="1" ref="AZ960" ca="1">_xlfn.LET(_xlpm.rozsah, $J$3:$J$10001,_xlpm.podminka, (_xlpm.rozsah&gt;H960)*(ISNUMBER(_xlpm.rozsah)),_xlpm.indexy, IF(_xlpm.podminka, ROW(_xlpm.rozsah)-MIN(ROW(_xlpm.rozsah))+1),_xlpm.prvni, MIN(_xlpm.indexy),_xlpm.finalni, IF(_xlpm.prvni=1, 2, _xlpm.prvni),INDEX(_xlpm.rozsah, _xlpm.finalni))</f>
        <v>2000</v>
      </c>
      <c r="BA960" cm="1">
        <f t="array" aca="1" ref="BA960" ca="1">INDEX($J$3:$J$10001,MATCH(AZ960,$J$3:$J$10004,0)-1)</f>
        <v>1900</v>
      </c>
      <c r="BB960">
        <f t="shared" ca="1" si="244"/>
        <v>300</v>
      </c>
      <c r="BC960">
        <f t="shared" ca="1" si="244"/>
        <v>316</v>
      </c>
      <c r="BD960">
        <f t="shared" ca="1" si="243"/>
        <v>-16</v>
      </c>
      <c r="BE960">
        <f t="shared" ca="1" si="237"/>
        <v>309.51731488000001</v>
      </c>
      <c r="BF960">
        <f t="shared" ca="1" si="240"/>
        <v>309.0096294702804</v>
      </c>
      <c r="BG960">
        <f t="shared" ca="1" si="238"/>
        <v>306.9903705297196</v>
      </c>
      <c r="BH960" cm="1">
        <f t="array" aca="1" ref="BH960" ca="1">_xlfn.LET(_xlpm.rozsah, $J$3:$J$10001,_xlpm.podminka, (_xlpm.rozsah&gt;E960)*(ISNUMBER(_xlpm.rozsah)),_xlpm.indexy, IF(_xlpm.podminka, ROW(_xlpm.rozsah)-MIN(ROW(_xlpm.rozsah))+1),_xlpm.prvni, MIN(_xlpm.indexy),_xlpm.finalni, IF(_xlpm.prvni=1, 2, _xlpm.prvni),INDEX(_xlpm.rozsah, _xlpm.finalni))</f>
        <v>2000</v>
      </c>
      <c r="BI960" cm="1">
        <f t="array" aca="1" ref="BI960" ca="1">INDEX($J$3:$J$10001,MATCH(BH960,$J$3:$J$10004,0)-1)</f>
        <v>1900</v>
      </c>
      <c r="BJ960">
        <f t="shared" ca="1" si="245"/>
        <v>300</v>
      </c>
      <c r="BK960">
        <f t="shared" ca="1" si="245"/>
        <v>316</v>
      </c>
      <c r="BL960">
        <f t="shared" ca="1" si="241"/>
        <v>-16</v>
      </c>
      <c r="BM960">
        <f t="shared" ca="1" si="239"/>
        <v>309.0096294702804</v>
      </c>
    </row>
    <row r="961" spans="1:65" x14ac:dyDescent="0.25">
      <c r="A961" s="64">
        <v>958</v>
      </c>
      <c r="B961" s="64">
        <v>81</v>
      </c>
      <c r="C961" s="64">
        <v>40</v>
      </c>
      <c r="D961" s="18">
        <v>958</v>
      </c>
      <c r="E961" s="21">
        <f t="shared" ca="1" si="232"/>
        <v>1943.6898158107474</v>
      </c>
      <c r="F961" s="22">
        <f t="shared" ca="1" si="233"/>
        <v>123.60385178811215</v>
      </c>
      <c r="G961" s="28">
        <v>958</v>
      </c>
      <c r="H961" s="24">
        <f t="shared" ca="1" si="234"/>
        <v>1940.5167819999999</v>
      </c>
      <c r="I961" s="25">
        <f t="shared" ca="1" si="235"/>
        <v>123.806925952</v>
      </c>
      <c r="J961" s="155"/>
      <c r="K961" s="155"/>
      <c r="AX961">
        <f t="shared" ca="1" si="242"/>
        <v>309.51731488000001</v>
      </c>
      <c r="AY961">
        <f t="shared" ca="1" si="236"/>
        <v>306.48268511999999</v>
      </c>
      <c r="AZ961" cm="1">
        <f t="array" aca="1" ref="AZ961" ca="1">_xlfn.LET(_xlpm.rozsah, $J$3:$J$10001,_xlpm.podminka, (_xlpm.rozsah&gt;H961)*(ISNUMBER(_xlpm.rozsah)),_xlpm.indexy, IF(_xlpm.podminka, ROW(_xlpm.rozsah)-MIN(ROW(_xlpm.rozsah))+1),_xlpm.prvni, MIN(_xlpm.indexy),_xlpm.finalni, IF(_xlpm.prvni=1, 2, _xlpm.prvni),INDEX(_xlpm.rozsah, _xlpm.finalni))</f>
        <v>2000</v>
      </c>
      <c r="BA961" cm="1">
        <f t="array" aca="1" ref="BA961" ca="1">INDEX($J$3:$J$10001,MATCH(AZ961,$J$3:$J$10004,0)-1)</f>
        <v>1900</v>
      </c>
      <c r="BB961">
        <f t="shared" ca="1" si="244"/>
        <v>300</v>
      </c>
      <c r="BC961">
        <f t="shared" ca="1" si="244"/>
        <v>316</v>
      </c>
      <c r="BD961">
        <f t="shared" ca="1" si="243"/>
        <v>-16</v>
      </c>
      <c r="BE961">
        <f t="shared" ca="1" si="237"/>
        <v>309.51731488000001</v>
      </c>
      <c r="BF961">
        <f t="shared" ca="1" si="240"/>
        <v>309.0096294702804</v>
      </c>
      <c r="BG961">
        <f t="shared" ca="1" si="238"/>
        <v>306.9903705297196</v>
      </c>
      <c r="BH961" cm="1">
        <f t="array" aca="1" ref="BH961" ca="1">_xlfn.LET(_xlpm.rozsah, $J$3:$J$10001,_xlpm.podminka, (_xlpm.rozsah&gt;E961)*(ISNUMBER(_xlpm.rozsah)),_xlpm.indexy, IF(_xlpm.podminka, ROW(_xlpm.rozsah)-MIN(ROW(_xlpm.rozsah))+1),_xlpm.prvni, MIN(_xlpm.indexy),_xlpm.finalni, IF(_xlpm.prvni=1, 2, _xlpm.prvni),INDEX(_xlpm.rozsah, _xlpm.finalni))</f>
        <v>2000</v>
      </c>
      <c r="BI961" cm="1">
        <f t="array" aca="1" ref="BI961" ca="1">INDEX($J$3:$J$10001,MATCH(BH961,$J$3:$J$10004,0)-1)</f>
        <v>1900</v>
      </c>
      <c r="BJ961">
        <f t="shared" ca="1" si="245"/>
        <v>300</v>
      </c>
      <c r="BK961">
        <f t="shared" ca="1" si="245"/>
        <v>316</v>
      </c>
      <c r="BL961">
        <f t="shared" ca="1" si="241"/>
        <v>-16</v>
      </c>
      <c r="BM961">
        <f t="shared" ca="1" si="239"/>
        <v>309.0096294702804</v>
      </c>
    </row>
    <row r="962" spans="1:65" x14ac:dyDescent="0.25">
      <c r="A962" s="64">
        <v>959</v>
      </c>
      <c r="B962" s="64">
        <v>81</v>
      </c>
      <c r="C962" s="64">
        <v>39</v>
      </c>
      <c r="D962" s="18">
        <v>959</v>
      </c>
      <c r="E962" s="21">
        <f t="shared" ca="1" si="232"/>
        <v>1943.6898158107474</v>
      </c>
      <c r="F962" s="22">
        <f t="shared" ca="1" si="233"/>
        <v>120.51375549340935</v>
      </c>
      <c r="G962" s="23">
        <v>959</v>
      </c>
      <c r="H962" s="24">
        <f t="shared" ca="1" si="234"/>
        <v>1940.5167819999999</v>
      </c>
      <c r="I962" s="25">
        <f t="shared" ca="1" si="235"/>
        <v>120.7117528032</v>
      </c>
      <c r="J962" s="155"/>
      <c r="K962" s="155"/>
      <c r="AX962">
        <f t="shared" ca="1" si="242"/>
        <v>309.51731488000001</v>
      </c>
      <c r="AY962">
        <f t="shared" ca="1" si="236"/>
        <v>306.48268511999999</v>
      </c>
      <c r="AZ962" cm="1">
        <f t="array" aca="1" ref="AZ962" ca="1">_xlfn.LET(_xlpm.rozsah, $J$3:$J$10001,_xlpm.podminka, (_xlpm.rozsah&gt;H962)*(ISNUMBER(_xlpm.rozsah)),_xlpm.indexy, IF(_xlpm.podminka, ROW(_xlpm.rozsah)-MIN(ROW(_xlpm.rozsah))+1),_xlpm.prvni, MIN(_xlpm.indexy),_xlpm.finalni, IF(_xlpm.prvni=1, 2, _xlpm.prvni),INDEX(_xlpm.rozsah, _xlpm.finalni))</f>
        <v>2000</v>
      </c>
      <c r="BA962" cm="1">
        <f t="array" aca="1" ref="BA962" ca="1">INDEX($J$3:$J$10001,MATCH(AZ962,$J$3:$J$10004,0)-1)</f>
        <v>1900</v>
      </c>
      <c r="BB962">
        <f t="shared" ca="1" si="244"/>
        <v>300</v>
      </c>
      <c r="BC962">
        <f t="shared" ca="1" si="244"/>
        <v>316</v>
      </c>
      <c r="BD962">
        <f t="shared" ca="1" si="243"/>
        <v>-16</v>
      </c>
      <c r="BE962">
        <f t="shared" ca="1" si="237"/>
        <v>309.51731488000001</v>
      </c>
      <c r="BF962">
        <f t="shared" ca="1" si="240"/>
        <v>309.0096294702804</v>
      </c>
      <c r="BG962">
        <f t="shared" ca="1" si="238"/>
        <v>306.9903705297196</v>
      </c>
      <c r="BH962" cm="1">
        <f t="array" aca="1" ref="BH962" ca="1">_xlfn.LET(_xlpm.rozsah, $J$3:$J$10001,_xlpm.podminka, (_xlpm.rozsah&gt;E962)*(ISNUMBER(_xlpm.rozsah)),_xlpm.indexy, IF(_xlpm.podminka, ROW(_xlpm.rozsah)-MIN(ROW(_xlpm.rozsah))+1),_xlpm.prvni, MIN(_xlpm.indexy),_xlpm.finalni, IF(_xlpm.prvni=1, 2, _xlpm.prvni),INDEX(_xlpm.rozsah, _xlpm.finalni))</f>
        <v>2000</v>
      </c>
      <c r="BI962" cm="1">
        <f t="array" aca="1" ref="BI962" ca="1">INDEX($J$3:$J$10001,MATCH(BH962,$J$3:$J$10004,0)-1)</f>
        <v>1900</v>
      </c>
      <c r="BJ962">
        <f t="shared" ca="1" si="245"/>
        <v>300</v>
      </c>
      <c r="BK962">
        <f t="shared" ca="1" si="245"/>
        <v>316</v>
      </c>
      <c r="BL962">
        <f t="shared" ca="1" si="241"/>
        <v>-16</v>
      </c>
      <c r="BM962">
        <f t="shared" ca="1" si="239"/>
        <v>309.0096294702804</v>
      </c>
    </row>
    <row r="963" spans="1:65" x14ac:dyDescent="0.25">
      <c r="A963" s="64">
        <v>960</v>
      </c>
      <c r="B963" s="64">
        <v>81</v>
      </c>
      <c r="C963" s="64">
        <v>27</v>
      </c>
      <c r="D963" s="18">
        <v>960</v>
      </c>
      <c r="E963" s="21">
        <f t="shared" ca="1" si="232"/>
        <v>1943.6898158107474</v>
      </c>
      <c r="F963" s="22">
        <f t="shared" ca="1" si="233"/>
        <v>83.432599956975707</v>
      </c>
      <c r="G963" s="28">
        <v>960</v>
      </c>
      <c r="H963" s="24">
        <f t="shared" ca="1" si="234"/>
        <v>1940.5167819999999</v>
      </c>
      <c r="I963" s="25">
        <f t="shared" ca="1" si="235"/>
        <v>83.569675017600005</v>
      </c>
      <c r="J963" s="155"/>
      <c r="K963" s="155"/>
      <c r="AX963">
        <f t="shared" ca="1" si="242"/>
        <v>309.51731488000001</v>
      </c>
      <c r="AY963">
        <f t="shared" ca="1" si="236"/>
        <v>306.48268511999999</v>
      </c>
      <c r="AZ963" cm="1">
        <f t="array" aca="1" ref="AZ963" ca="1">_xlfn.LET(_xlpm.rozsah, $J$3:$J$10001,_xlpm.podminka, (_xlpm.rozsah&gt;H963)*(ISNUMBER(_xlpm.rozsah)),_xlpm.indexy, IF(_xlpm.podminka, ROW(_xlpm.rozsah)-MIN(ROW(_xlpm.rozsah))+1),_xlpm.prvni, MIN(_xlpm.indexy),_xlpm.finalni, IF(_xlpm.prvni=1, 2, _xlpm.prvni),INDEX(_xlpm.rozsah, _xlpm.finalni))</f>
        <v>2000</v>
      </c>
      <c r="BA963" cm="1">
        <f t="array" aca="1" ref="BA963" ca="1">INDEX($J$3:$J$10001,MATCH(AZ963,$J$3:$J$10004,0)-1)</f>
        <v>1900</v>
      </c>
      <c r="BB963">
        <f t="shared" ca="1" si="244"/>
        <v>300</v>
      </c>
      <c r="BC963">
        <f t="shared" ca="1" si="244"/>
        <v>316</v>
      </c>
      <c r="BD963">
        <f t="shared" ca="1" si="243"/>
        <v>-16</v>
      </c>
      <c r="BE963">
        <f t="shared" ca="1" si="237"/>
        <v>309.51731488000001</v>
      </c>
      <c r="BF963">
        <f t="shared" ca="1" si="240"/>
        <v>309.0096294702804</v>
      </c>
      <c r="BG963">
        <f t="shared" ca="1" si="238"/>
        <v>306.9903705297196</v>
      </c>
      <c r="BH963" cm="1">
        <f t="array" aca="1" ref="BH963" ca="1">_xlfn.LET(_xlpm.rozsah, $J$3:$J$10001,_xlpm.podminka, (_xlpm.rozsah&gt;E963)*(ISNUMBER(_xlpm.rozsah)),_xlpm.indexy, IF(_xlpm.podminka, ROW(_xlpm.rozsah)-MIN(ROW(_xlpm.rozsah))+1),_xlpm.prvni, MIN(_xlpm.indexy),_xlpm.finalni, IF(_xlpm.prvni=1, 2, _xlpm.prvni),INDEX(_xlpm.rozsah, _xlpm.finalni))</f>
        <v>2000</v>
      </c>
      <c r="BI963" cm="1">
        <f t="array" aca="1" ref="BI963" ca="1">INDEX($J$3:$J$10001,MATCH(BH963,$J$3:$J$10004,0)-1)</f>
        <v>1900</v>
      </c>
      <c r="BJ963">
        <f t="shared" ca="1" si="245"/>
        <v>300</v>
      </c>
      <c r="BK963">
        <f t="shared" ca="1" si="245"/>
        <v>316</v>
      </c>
      <c r="BL963">
        <f t="shared" ca="1" si="241"/>
        <v>-16</v>
      </c>
      <c r="BM963">
        <f t="shared" ca="1" si="239"/>
        <v>309.0096294702804</v>
      </c>
    </row>
    <row r="964" spans="1:65" x14ac:dyDescent="0.25">
      <c r="A964" s="64">
        <v>961</v>
      </c>
      <c r="B964" s="64">
        <v>81</v>
      </c>
      <c r="C964" s="64">
        <v>33</v>
      </c>
      <c r="D964" s="18">
        <v>961</v>
      </c>
      <c r="E964" s="21">
        <f t="shared" ref="E964:E1027" ca="1" si="246">(B964/100)*($AC$8 - $AC$11)+$AC$11</f>
        <v>1943.6898158107474</v>
      </c>
      <c r="F964" s="22">
        <f t="shared" ref="F964:F1027" ca="1" si="247">(C964*BF964)/100</f>
        <v>101.97317772519253</v>
      </c>
      <c r="G964" s="23">
        <v>961</v>
      </c>
      <c r="H964" s="24">
        <f t="shared" ref="H964:H1027" ca="1" si="248">(B964/100)*($AF$8 - $AF$11)+$AF$11</f>
        <v>1940.5167819999999</v>
      </c>
      <c r="I964" s="25">
        <f t="shared" ref="I964:I1027" ca="1" si="249">(C964*AX964)/100</f>
        <v>102.14071391040001</v>
      </c>
      <c r="J964" s="155"/>
      <c r="K964" s="155"/>
      <c r="AX964">
        <f t="shared" ca="1" si="242"/>
        <v>309.51731488000001</v>
      </c>
      <c r="AY964">
        <f t="shared" ref="AY964:AY1027" ca="1" si="250">MIN(BB964:BC964)+((H964-MIN(AZ964:BA964))/(MAX(AZ964:BA964)-MIN(AZ964:BA964)))*(MAX(BB964:BC964)-MIN(BB964:BC964))</f>
        <v>306.48268511999999</v>
      </c>
      <c r="AZ964" cm="1">
        <f t="array" aca="1" ref="AZ964" ca="1">_xlfn.LET(_xlpm.rozsah, $J$3:$J$10001,_xlpm.podminka, (_xlpm.rozsah&gt;H964)*(ISNUMBER(_xlpm.rozsah)),_xlpm.indexy, IF(_xlpm.podminka, ROW(_xlpm.rozsah)-MIN(ROW(_xlpm.rozsah))+1),_xlpm.prvni, MIN(_xlpm.indexy),_xlpm.finalni, IF(_xlpm.prvni=1, 2, _xlpm.prvni),INDEX(_xlpm.rozsah, _xlpm.finalni))</f>
        <v>2000</v>
      </c>
      <c r="BA964" cm="1">
        <f t="array" aca="1" ref="BA964" ca="1">INDEX($J$3:$J$10001,MATCH(AZ964,$J$3:$J$10004,0)-1)</f>
        <v>1900</v>
      </c>
      <c r="BB964">
        <f t="shared" ca="1" si="244"/>
        <v>300</v>
      </c>
      <c r="BC964">
        <f t="shared" ca="1" si="244"/>
        <v>316</v>
      </c>
      <c r="BD964">
        <f t="shared" ca="1" si="243"/>
        <v>-16</v>
      </c>
      <c r="BE964">
        <f t="shared" ref="BE964:BE1027" ca="1" si="251">MIN(BB964:BC964)+((MAX(AZ964:BA964)-H964)/(MAX(AZ964:BA964)-MIN(AZ964:BA964)))*(MAX(BB964:BC964)-MIN(BB964:BC964))</f>
        <v>309.51731488000001</v>
      </c>
      <c r="BF964">
        <f t="shared" ca="1" si="240"/>
        <v>309.0096294702804</v>
      </c>
      <c r="BG964">
        <f t="shared" ref="BG964:BG1027" ca="1" si="252">MIN(BJ964:BK964)+((E964-MIN(BH964:BI964))/(MAX(BH964:BI964)-MIN(BH964:BI964)))*(MAX(BJ964:BK964)-MIN(BJ964:BK964))</f>
        <v>306.9903705297196</v>
      </c>
      <c r="BH964" cm="1">
        <f t="array" aca="1" ref="BH964" ca="1">_xlfn.LET(_xlpm.rozsah, $J$3:$J$10001,_xlpm.podminka, (_xlpm.rozsah&gt;E964)*(ISNUMBER(_xlpm.rozsah)),_xlpm.indexy, IF(_xlpm.podminka, ROW(_xlpm.rozsah)-MIN(ROW(_xlpm.rozsah))+1),_xlpm.prvni, MIN(_xlpm.indexy),_xlpm.finalni, IF(_xlpm.prvni=1, 2, _xlpm.prvni),INDEX(_xlpm.rozsah, _xlpm.finalni))</f>
        <v>2000</v>
      </c>
      <c r="BI964" cm="1">
        <f t="array" aca="1" ref="BI964" ca="1">INDEX($J$3:$J$10001,MATCH(BH964,$J$3:$J$10004,0)-1)</f>
        <v>1900</v>
      </c>
      <c r="BJ964">
        <f t="shared" ca="1" si="245"/>
        <v>300</v>
      </c>
      <c r="BK964">
        <f t="shared" ca="1" si="245"/>
        <v>316</v>
      </c>
      <c r="BL964">
        <f t="shared" ca="1" si="241"/>
        <v>-16</v>
      </c>
      <c r="BM964">
        <f t="shared" ref="BM964:BM1027" ca="1" si="253">MIN(BJ964:BK964)+((MAX(BH964:BI964)-E964)/(MAX(BH964:BI964)-MIN(BH964:BI964)))*(MAX(BJ964:BK964)-MIN(BJ964:BK964))</f>
        <v>309.0096294702804</v>
      </c>
    </row>
    <row r="965" spans="1:65" x14ac:dyDescent="0.25">
      <c r="A965" s="64">
        <v>962</v>
      </c>
      <c r="B965" s="64">
        <v>80</v>
      </c>
      <c r="C965" s="64">
        <v>28</v>
      </c>
      <c r="D965" s="18">
        <v>962</v>
      </c>
      <c r="E965" s="21">
        <f t="shared" ca="1" si="246"/>
        <v>1928.3356205538248</v>
      </c>
      <c r="F965" s="22">
        <f t="shared" ca="1" si="247"/>
        <v>87.210564199188653</v>
      </c>
      <c r="G965" s="28">
        <v>962</v>
      </c>
      <c r="H965" s="24">
        <f t="shared" ca="1" si="248"/>
        <v>1925.2017599999999</v>
      </c>
      <c r="I965" s="25">
        <f t="shared" ca="1" si="249"/>
        <v>87.350961151999996</v>
      </c>
      <c r="J965" s="155"/>
      <c r="K965" s="155"/>
      <c r="AX965">
        <f t="shared" ca="1" si="242"/>
        <v>311.96771840000002</v>
      </c>
      <c r="AY965">
        <f t="shared" ca="1" si="250"/>
        <v>304.03228159999998</v>
      </c>
      <c r="AZ965" cm="1">
        <f t="array" aca="1" ref="AZ965" ca="1">_xlfn.LET(_xlpm.rozsah, $J$3:$J$10001,_xlpm.podminka, (_xlpm.rozsah&gt;H965)*(ISNUMBER(_xlpm.rozsah)),_xlpm.indexy, IF(_xlpm.podminka, ROW(_xlpm.rozsah)-MIN(ROW(_xlpm.rozsah))+1),_xlpm.prvni, MIN(_xlpm.indexy),_xlpm.finalni, IF(_xlpm.prvni=1, 2, _xlpm.prvni),INDEX(_xlpm.rozsah, _xlpm.finalni))</f>
        <v>2000</v>
      </c>
      <c r="BA965" cm="1">
        <f t="array" aca="1" ref="BA965" ca="1">INDEX($J$3:$J$10001,MATCH(AZ965,$J$3:$J$10004,0)-1)</f>
        <v>1900</v>
      </c>
      <c r="BB965">
        <f t="shared" ca="1" si="244"/>
        <v>300</v>
      </c>
      <c r="BC965">
        <f t="shared" ca="1" si="244"/>
        <v>316</v>
      </c>
      <c r="BD965">
        <f t="shared" ca="1" si="243"/>
        <v>-16</v>
      </c>
      <c r="BE965">
        <f t="shared" ca="1" si="251"/>
        <v>311.96771840000002</v>
      </c>
      <c r="BF965">
        <f t="shared" ref="BF965:BF1028" ca="1" si="254">IF(BL965&lt;0, BM965,BG965)</f>
        <v>311.46630071138804</v>
      </c>
      <c r="BG965">
        <f t="shared" ca="1" si="252"/>
        <v>304.53369928861196</v>
      </c>
      <c r="BH965" cm="1">
        <f t="array" aca="1" ref="BH965" ca="1">_xlfn.LET(_xlpm.rozsah, $J$3:$J$10001,_xlpm.podminka, (_xlpm.rozsah&gt;E965)*(ISNUMBER(_xlpm.rozsah)),_xlpm.indexy, IF(_xlpm.podminka, ROW(_xlpm.rozsah)-MIN(ROW(_xlpm.rozsah))+1),_xlpm.prvni, MIN(_xlpm.indexy),_xlpm.finalni, IF(_xlpm.prvni=1, 2, _xlpm.prvni),INDEX(_xlpm.rozsah, _xlpm.finalni))</f>
        <v>2000</v>
      </c>
      <c r="BI965" cm="1">
        <f t="array" aca="1" ref="BI965" ca="1">INDEX($J$3:$J$10001,MATCH(BH965,$J$3:$J$10004,0)-1)</f>
        <v>1900</v>
      </c>
      <c r="BJ965">
        <f t="shared" ca="1" si="245"/>
        <v>300</v>
      </c>
      <c r="BK965">
        <f t="shared" ca="1" si="245"/>
        <v>316</v>
      </c>
      <c r="BL965">
        <f t="shared" ref="BL965:BL1028" ca="1" si="255">BJ965-BK965</f>
        <v>-16</v>
      </c>
      <c r="BM965">
        <f t="shared" ca="1" si="253"/>
        <v>311.46630071138804</v>
      </c>
    </row>
    <row r="966" spans="1:65" x14ac:dyDescent="0.25">
      <c r="A966" s="64">
        <v>963</v>
      </c>
      <c r="B966" s="64">
        <v>81</v>
      </c>
      <c r="C966" s="64">
        <v>34</v>
      </c>
      <c r="D966" s="18">
        <v>963</v>
      </c>
      <c r="E966" s="21">
        <f t="shared" ca="1" si="246"/>
        <v>1943.6898158107474</v>
      </c>
      <c r="F966" s="22">
        <f t="shared" ca="1" si="247"/>
        <v>105.06327401989535</v>
      </c>
      <c r="G966" s="23">
        <v>963</v>
      </c>
      <c r="H966" s="24">
        <f t="shared" ca="1" si="248"/>
        <v>1940.5167819999999</v>
      </c>
      <c r="I966" s="25">
        <f t="shared" ca="1" si="249"/>
        <v>105.23588705920001</v>
      </c>
      <c r="J966" s="155"/>
      <c r="K966" s="155"/>
      <c r="AX966">
        <f t="shared" ca="1" si="242"/>
        <v>309.51731488000001</v>
      </c>
      <c r="AY966">
        <f t="shared" ca="1" si="250"/>
        <v>306.48268511999999</v>
      </c>
      <c r="AZ966" cm="1">
        <f t="array" aca="1" ref="AZ966" ca="1">_xlfn.LET(_xlpm.rozsah, $J$3:$J$10001,_xlpm.podminka, (_xlpm.rozsah&gt;H966)*(ISNUMBER(_xlpm.rozsah)),_xlpm.indexy, IF(_xlpm.podminka, ROW(_xlpm.rozsah)-MIN(ROW(_xlpm.rozsah))+1),_xlpm.prvni, MIN(_xlpm.indexy),_xlpm.finalni, IF(_xlpm.prvni=1, 2, _xlpm.prvni),INDEX(_xlpm.rozsah, _xlpm.finalni))</f>
        <v>2000</v>
      </c>
      <c r="BA966" cm="1">
        <f t="array" aca="1" ref="BA966" ca="1">INDEX($J$3:$J$10001,MATCH(AZ966,$J$3:$J$10004,0)-1)</f>
        <v>1900</v>
      </c>
      <c r="BB966">
        <f t="shared" ca="1" si="244"/>
        <v>300</v>
      </c>
      <c r="BC966">
        <f t="shared" ca="1" si="244"/>
        <v>316</v>
      </c>
      <c r="BD966">
        <f t="shared" ca="1" si="243"/>
        <v>-16</v>
      </c>
      <c r="BE966">
        <f t="shared" ca="1" si="251"/>
        <v>309.51731488000001</v>
      </c>
      <c r="BF966">
        <f t="shared" ca="1" si="254"/>
        <v>309.0096294702804</v>
      </c>
      <c r="BG966">
        <f t="shared" ca="1" si="252"/>
        <v>306.9903705297196</v>
      </c>
      <c r="BH966" cm="1">
        <f t="array" aca="1" ref="BH966" ca="1">_xlfn.LET(_xlpm.rozsah, $J$3:$J$10001,_xlpm.podminka, (_xlpm.rozsah&gt;E966)*(ISNUMBER(_xlpm.rozsah)),_xlpm.indexy, IF(_xlpm.podminka, ROW(_xlpm.rozsah)-MIN(ROW(_xlpm.rozsah))+1),_xlpm.prvni, MIN(_xlpm.indexy),_xlpm.finalni, IF(_xlpm.prvni=1, 2, _xlpm.prvni),INDEX(_xlpm.rozsah, _xlpm.finalni))</f>
        <v>2000</v>
      </c>
      <c r="BI966" cm="1">
        <f t="array" aca="1" ref="BI966" ca="1">INDEX($J$3:$J$10001,MATCH(BH966,$J$3:$J$10004,0)-1)</f>
        <v>1900</v>
      </c>
      <c r="BJ966">
        <f t="shared" ca="1" si="245"/>
        <v>300</v>
      </c>
      <c r="BK966">
        <f t="shared" ca="1" si="245"/>
        <v>316</v>
      </c>
      <c r="BL966">
        <f t="shared" ca="1" si="255"/>
        <v>-16</v>
      </c>
      <c r="BM966">
        <f t="shared" ca="1" si="253"/>
        <v>309.0096294702804</v>
      </c>
    </row>
    <row r="967" spans="1:65" x14ac:dyDescent="0.25">
      <c r="A967" s="64">
        <v>964</v>
      </c>
      <c r="B967" s="64">
        <v>83</v>
      </c>
      <c r="C967" s="64">
        <v>72</v>
      </c>
      <c r="D967" s="18">
        <v>964</v>
      </c>
      <c r="E967" s="21">
        <f t="shared" ca="1" si="246"/>
        <v>1974.398206324593</v>
      </c>
      <c r="F967" s="22">
        <f t="shared" ca="1" si="247"/>
        <v>218.94932663140688</v>
      </c>
      <c r="G967" s="28">
        <v>964</v>
      </c>
      <c r="H967" s="24">
        <f t="shared" ca="1" si="248"/>
        <v>1971.1468259999999</v>
      </c>
      <c r="I967" s="25">
        <f t="shared" ca="1" si="249"/>
        <v>219.32388564479999</v>
      </c>
      <c r="J967" s="155"/>
      <c r="K967" s="155"/>
      <c r="AX967">
        <f t="shared" ca="1" si="242"/>
        <v>304.61650784</v>
      </c>
      <c r="AY967">
        <f t="shared" ca="1" si="250"/>
        <v>311.38349216</v>
      </c>
      <c r="AZ967" cm="1">
        <f t="array" aca="1" ref="AZ967" ca="1">_xlfn.LET(_xlpm.rozsah, $J$3:$J$10001,_xlpm.podminka, (_xlpm.rozsah&gt;H967)*(ISNUMBER(_xlpm.rozsah)),_xlpm.indexy, IF(_xlpm.podminka, ROW(_xlpm.rozsah)-MIN(ROW(_xlpm.rozsah))+1),_xlpm.prvni, MIN(_xlpm.indexy),_xlpm.finalni, IF(_xlpm.prvni=1, 2, _xlpm.prvni),INDEX(_xlpm.rozsah, _xlpm.finalni))</f>
        <v>2000</v>
      </c>
      <c r="BA967" cm="1">
        <f t="array" aca="1" ref="BA967" ca="1">INDEX($J$3:$J$10001,MATCH(AZ967,$J$3:$J$10004,0)-1)</f>
        <v>1900</v>
      </c>
      <c r="BB967">
        <f t="shared" ca="1" si="244"/>
        <v>300</v>
      </c>
      <c r="BC967">
        <f t="shared" ca="1" si="244"/>
        <v>316</v>
      </c>
      <c r="BD967">
        <f t="shared" ca="1" si="243"/>
        <v>-16</v>
      </c>
      <c r="BE967">
        <f t="shared" ca="1" si="251"/>
        <v>304.61650784</v>
      </c>
      <c r="BF967">
        <f t="shared" ca="1" si="254"/>
        <v>304.09628698806512</v>
      </c>
      <c r="BG967">
        <f t="shared" ca="1" si="252"/>
        <v>311.90371301193488</v>
      </c>
      <c r="BH967" cm="1">
        <f t="array" aca="1" ref="BH967" ca="1">_xlfn.LET(_xlpm.rozsah, $J$3:$J$10001,_xlpm.podminka, (_xlpm.rozsah&gt;E967)*(ISNUMBER(_xlpm.rozsah)),_xlpm.indexy, IF(_xlpm.podminka, ROW(_xlpm.rozsah)-MIN(ROW(_xlpm.rozsah))+1),_xlpm.prvni, MIN(_xlpm.indexy),_xlpm.finalni, IF(_xlpm.prvni=1, 2, _xlpm.prvni),INDEX(_xlpm.rozsah, _xlpm.finalni))</f>
        <v>2000</v>
      </c>
      <c r="BI967" cm="1">
        <f t="array" aca="1" ref="BI967" ca="1">INDEX($J$3:$J$10001,MATCH(BH967,$J$3:$J$10004,0)-1)</f>
        <v>1900</v>
      </c>
      <c r="BJ967">
        <f t="shared" ca="1" si="245"/>
        <v>300</v>
      </c>
      <c r="BK967">
        <f t="shared" ca="1" si="245"/>
        <v>316</v>
      </c>
      <c r="BL967">
        <f t="shared" ca="1" si="255"/>
        <v>-16</v>
      </c>
      <c r="BM967">
        <f t="shared" ca="1" si="253"/>
        <v>304.09628698806512</v>
      </c>
    </row>
    <row r="968" spans="1:65" x14ac:dyDescent="0.25">
      <c r="A968" s="64">
        <v>965</v>
      </c>
      <c r="B968" s="64">
        <v>81</v>
      </c>
      <c r="C968" s="64">
        <v>49</v>
      </c>
      <c r="D968" s="18">
        <v>965</v>
      </c>
      <c r="E968" s="21">
        <f t="shared" ca="1" si="246"/>
        <v>1943.6898158107474</v>
      </c>
      <c r="F968" s="22">
        <f t="shared" ca="1" si="247"/>
        <v>151.41471844043738</v>
      </c>
      <c r="G968" s="23">
        <v>965</v>
      </c>
      <c r="H968" s="24">
        <f t="shared" ca="1" si="248"/>
        <v>1940.5167819999999</v>
      </c>
      <c r="I968" s="25">
        <f t="shared" ca="1" si="249"/>
        <v>151.66348429120001</v>
      </c>
      <c r="J968" s="155"/>
      <c r="K968" s="155"/>
      <c r="AX968">
        <f t="shared" ca="1" si="242"/>
        <v>309.51731488000001</v>
      </c>
      <c r="AY968">
        <f t="shared" ca="1" si="250"/>
        <v>306.48268511999999</v>
      </c>
      <c r="AZ968" cm="1">
        <f t="array" aca="1" ref="AZ968" ca="1">_xlfn.LET(_xlpm.rozsah, $J$3:$J$10001,_xlpm.podminka, (_xlpm.rozsah&gt;H968)*(ISNUMBER(_xlpm.rozsah)),_xlpm.indexy, IF(_xlpm.podminka, ROW(_xlpm.rozsah)-MIN(ROW(_xlpm.rozsah))+1),_xlpm.prvni, MIN(_xlpm.indexy),_xlpm.finalni, IF(_xlpm.prvni=1, 2, _xlpm.prvni),INDEX(_xlpm.rozsah, _xlpm.finalni))</f>
        <v>2000</v>
      </c>
      <c r="BA968" cm="1">
        <f t="array" aca="1" ref="BA968" ca="1">INDEX($J$3:$J$10001,MATCH(AZ968,$J$3:$J$10004,0)-1)</f>
        <v>1900</v>
      </c>
      <c r="BB968">
        <f t="shared" ca="1" si="244"/>
        <v>300</v>
      </c>
      <c r="BC968">
        <f t="shared" ca="1" si="244"/>
        <v>316</v>
      </c>
      <c r="BD968">
        <f t="shared" ca="1" si="243"/>
        <v>-16</v>
      </c>
      <c r="BE968">
        <f t="shared" ca="1" si="251"/>
        <v>309.51731488000001</v>
      </c>
      <c r="BF968">
        <f t="shared" ca="1" si="254"/>
        <v>309.0096294702804</v>
      </c>
      <c r="BG968">
        <f t="shared" ca="1" si="252"/>
        <v>306.9903705297196</v>
      </c>
      <c r="BH968" cm="1">
        <f t="array" aca="1" ref="BH968" ca="1">_xlfn.LET(_xlpm.rozsah, $J$3:$J$10001,_xlpm.podminka, (_xlpm.rozsah&gt;E968)*(ISNUMBER(_xlpm.rozsah)),_xlpm.indexy, IF(_xlpm.podminka, ROW(_xlpm.rozsah)-MIN(ROW(_xlpm.rozsah))+1),_xlpm.prvni, MIN(_xlpm.indexy),_xlpm.finalni, IF(_xlpm.prvni=1, 2, _xlpm.prvni),INDEX(_xlpm.rozsah, _xlpm.finalni))</f>
        <v>2000</v>
      </c>
      <c r="BI968" cm="1">
        <f t="array" aca="1" ref="BI968" ca="1">INDEX($J$3:$J$10001,MATCH(BH968,$J$3:$J$10004,0)-1)</f>
        <v>1900</v>
      </c>
      <c r="BJ968">
        <f t="shared" ca="1" si="245"/>
        <v>300</v>
      </c>
      <c r="BK968">
        <f t="shared" ca="1" si="245"/>
        <v>316</v>
      </c>
      <c r="BL968">
        <f t="shared" ca="1" si="255"/>
        <v>-16</v>
      </c>
      <c r="BM968">
        <f t="shared" ca="1" si="253"/>
        <v>309.0096294702804</v>
      </c>
    </row>
    <row r="969" spans="1:65" x14ac:dyDescent="0.25">
      <c r="A969" s="64">
        <v>966</v>
      </c>
      <c r="B969" s="64">
        <v>81</v>
      </c>
      <c r="C969" s="64">
        <v>51</v>
      </c>
      <c r="D969" s="18">
        <v>966</v>
      </c>
      <c r="E969" s="21">
        <f t="shared" ca="1" si="246"/>
        <v>1943.6898158107474</v>
      </c>
      <c r="F969" s="22">
        <f t="shared" ca="1" si="247"/>
        <v>157.59491102984302</v>
      </c>
      <c r="G969" s="28">
        <v>966</v>
      </c>
      <c r="H969" s="24">
        <f t="shared" ca="1" si="248"/>
        <v>1940.5167819999999</v>
      </c>
      <c r="I969" s="25">
        <f t="shared" ca="1" si="249"/>
        <v>157.85383058880001</v>
      </c>
      <c r="J969" s="155"/>
      <c r="K969" s="155"/>
      <c r="AX969">
        <f t="shared" ca="1" si="242"/>
        <v>309.51731488000001</v>
      </c>
      <c r="AY969">
        <f t="shared" ca="1" si="250"/>
        <v>306.48268511999999</v>
      </c>
      <c r="AZ969" cm="1">
        <f t="array" aca="1" ref="AZ969" ca="1">_xlfn.LET(_xlpm.rozsah, $J$3:$J$10001,_xlpm.podminka, (_xlpm.rozsah&gt;H969)*(ISNUMBER(_xlpm.rozsah)),_xlpm.indexy, IF(_xlpm.podminka, ROW(_xlpm.rozsah)-MIN(ROW(_xlpm.rozsah))+1),_xlpm.prvni, MIN(_xlpm.indexy),_xlpm.finalni, IF(_xlpm.prvni=1, 2, _xlpm.prvni),INDEX(_xlpm.rozsah, _xlpm.finalni))</f>
        <v>2000</v>
      </c>
      <c r="BA969" cm="1">
        <f t="array" aca="1" ref="BA969" ca="1">INDEX($J$3:$J$10001,MATCH(AZ969,$J$3:$J$10004,0)-1)</f>
        <v>1900</v>
      </c>
      <c r="BB969">
        <f t="shared" ca="1" si="244"/>
        <v>300</v>
      </c>
      <c r="BC969">
        <f t="shared" ca="1" si="244"/>
        <v>316</v>
      </c>
      <c r="BD969">
        <f t="shared" ca="1" si="243"/>
        <v>-16</v>
      </c>
      <c r="BE969">
        <f t="shared" ca="1" si="251"/>
        <v>309.51731488000001</v>
      </c>
      <c r="BF969">
        <f t="shared" ca="1" si="254"/>
        <v>309.0096294702804</v>
      </c>
      <c r="BG969">
        <f t="shared" ca="1" si="252"/>
        <v>306.9903705297196</v>
      </c>
      <c r="BH969" cm="1">
        <f t="array" aca="1" ref="BH969" ca="1">_xlfn.LET(_xlpm.rozsah, $J$3:$J$10001,_xlpm.podminka, (_xlpm.rozsah&gt;E969)*(ISNUMBER(_xlpm.rozsah)),_xlpm.indexy, IF(_xlpm.podminka, ROW(_xlpm.rozsah)-MIN(ROW(_xlpm.rozsah))+1),_xlpm.prvni, MIN(_xlpm.indexy),_xlpm.finalni, IF(_xlpm.prvni=1, 2, _xlpm.prvni),INDEX(_xlpm.rozsah, _xlpm.finalni))</f>
        <v>2000</v>
      </c>
      <c r="BI969" cm="1">
        <f t="array" aca="1" ref="BI969" ca="1">INDEX($J$3:$J$10001,MATCH(BH969,$J$3:$J$10004,0)-1)</f>
        <v>1900</v>
      </c>
      <c r="BJ969">
        <f t="shared" ca="1" si="245"/>
        <v>300</v>
      </c>
      <c r="BK969">
        <f t="shared" ca="1" si="245"/>
        <v>316</v>
      </c>
      <c r="BL969">
        <f t="shared" ca="1" si="255"/>
        <v>-16</v>
      </c>
      <c r="BM969">
        <f t="shared" ca="1" si="253"/>
        <v>309.0096294702804</v>
      </c>
    </row>
    <row r="970" spans="1:65" x14ac:dyDescent="0.25">
      <c r="A970" s="64">
        <v>967</v>
      </c>
      <c r="B970" s="64">
        <v>80</v>
      </c>
      <c r="C970" s="64">
        <v>55</v>
      </c>
      <c r="D970" s="18">
        <v>967</v>
      </c>
      <c r="E970" s="21">
        <f t="shared" ca="1" si="246"/>
        <v>1928.3356205538248</v>
      </c>
      <c r="F970" s="22">
        <f t="shared" ca="1" si="247"/>
        <v>171.3064653912634</v>
      </c>
      <c r="G970" s="23">
        <v>967</v>
      </c>
      <c r="H970" s="24">
        <f t="shared" ca="1" si="248"/>
        <v>1925.2017599999999</v>
      </c>
      <c r="I970" s="25">
        <f t="shared" ca="1" si="249"/>
        <v>171.58224512000001</v>
      </c>
      <c r="J970" s="155"/>
      <c r="K970" s="155"/>
      <c r="AX970">
        <f t="shared" ca="1" si="242"/>
        <v>311.96771840000002</v>
      </c>
      <c r="AY970">
        <f t="shared" ca="1" si="250"/>
        <v>304.03228159999998</v>
      </c>
      <c r="AZ970" cm="1">
        <f t="array" aca="1" ref="AZ970" ca="1">_xlfn.LET(_xlpm.rozsah, $J$3:$J$10001,_xlpm.podminka, (_xlpm.rozsah&gt;H970)*(ISNUMBER(_xlpm.rozsah)),_xlpm.indexy, IF(_xlpm.podminka, ROW(_xlpm.rozsah)-MIN(ROW(_xlpm.rozsah))+1),_xlpm.prvni, MIN(_xlpm.indexy),_xlpm.finalni, IF(_xlpm.prvni=1, 2, _xlpm.prvni),INDEX(_xlpm.rozsah, _xlpm.finalni))</f>
        <v>2000</v>
      </c>
      <c r="BA970" cm="1">
        <f t="array" aca="1" ref="BA970" ca="1">INDEX($J$3:$J$10001,MATCH(AZ970,$J$3:$J$10004,0)-1)</f>
        <v>1900</v>
      </c>
      <c r="BB970">
        <f t="shared" ca="1" si="244"/>
        <v>300</v>
      </c>
      <c r="BC970">
        <f t="shared" ca="1" si="244"/>
        <v>316</v>
      </c>
      <c r="BD970">
        <f t="shared" ca="1" si="243"/>
        <v>-16</v>
      </c>
      <c r="BE970">
        <f t="shared" ca="1" si="251"/>
        <v>311.96771840000002</v>
      </c>
      <c r="BF970">
        <f t="shared" ca="1" si="254"/>
        <v>311.46630071138804</v>
      </c>
      <c r="BG970">
        <f t="shared" ca="1" si="252"/>
        <v>304.53369928861196</v>
      </c>
      <c r="BH970" cm="1">
        <f t="array" aca="1" ref="BH970" ca="1">_xlfn.LET(_xlpm.rozsah, $J$3:$J$10001,_xlpm.podminka, (_xlpm.rozsah&gt;E970)*(ISNUMBER(_xlpm.rozsah)),_xlpm.indexy, IF(_xlpm.podminka, ROW(_xlpm.rozsah)-MIN(ROW(_xlpm.rozsah))+1),_xlpm.prvni, MIN(_xlpm.indexy),_xlpm.finalni, IF(_xlpm.prvni=1, 2, _xlpm.prvni),INDEX(_xlpm.rozsah, _xlpm.finalni))</f>
        <v>2000</v>
      </c>
      <c r="BI970" cm="1">
        <f t="array" aca="1" ref="BI970" ca="1">INDEX($J$3:$J$10001,MATCH(BH970,$J$3:$J$10004,0)-1)</f>
        <v>1900</v>
      </c>
      <c r="BJ970">
        <f t="shared" ca="1" si="245"/>
        <v>300</v>
      </c>
      <c r="BK970">
        <f t="shared" ca="1" si="245"/>
        <v>316</v>
      </c>
      <c r="BL970">
        <f t="shared" ca="1" si="255"/>
        <v>-16</v>
      </c>
      <c r="BM970">
        <f t="shared" ca="1" si="253"/>
        <v>311.46630071138804</v>
      </c>
    </row>
    <row r="971" spans="1:65" x14ac:dyDescent="0.25">
      <c r="A971" s="64">
        <v>968</v>
      </c>
      <c r="B971" s="64">
        <v>81</v>
      </c>
      <c r="C971" s="64">
        <v>48</v>
      </c>
      <c r="D971" s="18">
        <v>968</v>
      </c>
      <c r="E971" s="21">
        <f t="shared" ca="1" si="246"/>
        <v>1943.6898158107474</v>
      </c>
      <c r="F971" s="22">
        <f t="shared" ca="1" si="247"/>
        <v>148.32462214573459</v>
      </c>
      <c r="G971" s="28">
        <v>968</v>
      </c>
      <c r="H971" s="24">
        <f t="shared" ca="1" si="248"/>
        <v>1940.5167819999999</v>
      </c>
      <c r="I971" s="25">
        <f t="shared" ca="1" si="249"/>
        <v>148.56831114240001</v>
      </c>
      <c r="J971" s="155"/>
      <c r="K971" s="155"/>
      <c r="AX971">
        <f t="shared" ca="1" si="242"/>
        <v>309.51731488000001</v>
      </c>
      <c r="AY971">
        <f t="shared" ca="1" si="250"/>
        <v>306.48268511999999</v>
      </c>
      <c r="AZ971" cm="1">
        <f t="array" aca="1" ref="AZ971" ca="1">_xlfn.LET(_xlpm.rozsah, $J$3:$J$10001,_xlpm.podminka, (_xlpm.rozsah&gt;H971)*(ISNUMBER(_xlpm.rozsah)),_xlpm.indexy, IF(_xlpm.podminka, ROW(_xlpm.rozsah)-MIN(ROW(_xlpm.rozsah))+1),_xlpm.prvni, MIN(_xlpm.indexy),_xlpm.finalni, IF(_xlpm.prvni=1, 2, _xlpm.prvni),INDEX(_xlpm.rozsah, _xlpm.finalni))</f>
        <v>2000</v>
      </c>
      <c r="BA971" cm="1">
        <f t="array" aca="1" ref="BA971" ca="1">INDEX($J$3:$J$10001,MATCH(AZ971,$J$3:$J$10004,0)-1)</f>
        <v>1900</v>
      </c>
      <c r="BB971">
        <f t="shared" ca="1" si="244"/>
        <v>300</v>
      </c>
      <c r="BC971">
        <f t="shared" ca="1" si="244"/>
        <v>316</v>
      </c>
      <c r="BD971">
        <f t="shared" ca="1" si="243"/>
        <v>-16</v>
      </c>
      <c r="BE971">
        <f t="shared" ca="1" si="251"/>
        <v>309.51731488000001</v>
      </c>
      <c r="BF971">
        <f t="shared" ca="1" si="254"/>
        <v>309.0096294702804</v>
      </c>
      <c r="BG971">
        <f t="shared" ca="1" si="252"/>
        <v>306.9903705297196</v>
      </c>
      <c r="BH971" cm="1">
        <f t="array" aca="1" ref="BH971" ca="1">_xlfn.LET(_xlpm.rozsah, $J$3:$J$10001,_xlpm.podminka, (_xlpm.rozsah&gt;E971)*(ISNUMBER(_xlpm.rozsah)),_xlpm.indexy, IF(_xlpm.podminka, ROW(_xlpm.rozsah)-MIN(ROW(_xlpm.rozsah))+1),_xlpm.prvni, MIN(_xlpm.indexy),_xlpm.finalni, IF(_xlpm.prvni=1, 2, _xlpm.prvni),INDEX(_xlpm.rozsah, _xlpm.finalni))</f>
        <v>2000</v>
      </c>
      <c r="BI971" cm="1">
        <f t="array" aca="1" ref="BI971" ca="1">INDEX($J$3:$J$10001,MATCH(BH971,$J$3:$J$10004,0)-1)</f>
        <v>1900</v>
      </c>
      <c r="BJ971">
        <f t="shared" ca="1" si="245"/>
        <v>300</v>
      </c>
      <c r="BK971">
        <f t="shared" ca="1" si="245"/>
        <v>316</v>
      </c>
      <c r="BL971">
        <f t="shared" ca="1" si="255"/>
        <v>-16</v>
      </c>
      <c r="BM971">
        <f t="shared" ca="1" si="253"/>
        <v>309.0096294702804</v>
      </c>
    </row>
    <row r="972" spans="1:65" x14ac:dyDescent="0.25">
      <c r="A972" s="64">
        <v>969</v>
      </c>
      <c r="B972" s="64">
        <v>81</v>
      </c>
      <c r="C972" s="64">
        <v>36</v>
      </c>
      <c r="D972" s="18">
        <v>969</v>
      </c>
      <c r="E972" s="21">
        <f t="shared" ca="1" si="246"/>
        <v>1943.6898158107474</v>
      </c>
      <c r="F972" s="22">
        <f t="shared" ca="1" si="247"/>
        <v>111.24346660930094</v>
      </c>
      <c r="G972" s="23">
        <v>969</v>
      </c>
      <c r="H972" s="24">
        <f t="shared" ca="1" si="248"/>
        <v>1940.5167819999999</v>
      </c>
      <c r="I972" s="25">
        <f t="shared" ca="1" si="249"/>
        <v>111.4262333568</v>
      </c>
      <c r="J972" s="155"/>
      <c r="K972" s="155"/>
      <c r="AX972">
        <f t="shared" ca="1" si="242"/>
        <v>309.51731488000001</v>
      </c>
      <c r="AY972">
        <f t="shared" ca="1" si="250"/>
        <v>306.48268511999999</v>
      </c>
      <c r="AZ972" cm="1">
        <f t="array" aca="1" ref="AZ972" ca="1">_xlfn.LET(_xlpm.rozsah, $J$3:$J$10001,_xlpm.podminka, (_xlpm.rozsah&gt;H972)*(ISNUMBER(_xlpm.rozsah)),_xlpm.indexy, IF(_xlpm.podminka, ROW(_xlpm.rozsah)-MIN(ROW(_xlpm.rozsah))+1),_xlpm.prvni, MIN(_xlpm.indexy),_xlpm.finalni, IF(_xlpm.prvni=1, 2, _xlpm.prvni),INDEX(_xlpm.rozsah, _xlpm.finalni))</f>
        <v>2000</v>
      </c>
      <c r="BA972" cm="1">
        <f t="array" aca="1" ref="BA972" ca="1">INDEX($J$3:$J$10001,MATCH(AZ972,$J$3:$J$10004,0)-1)</f>
        <v>1900</v>
      </c>
      <c r="BB972">
        <f t="shared" ca="1" si="244"/>
        <v>300</v>
      </c>
      <c r="BC972">
        <f t="shared" ca="1" si="244"/>
        <v>316</v>
      </c>
      <c r="BD972">
        <f t="shared" ca="1" si="243"/>
        <v>-16</v>
      </c>
      <c r="BE972">
        <f t="shared" ca="1" si="251"/>
        <v>309.51731488000001</v>
      </c>
      <c r="BF972">
        <f t="shared" ca="1" si="254"/>
        <v>309.0096294702804</v>
      </c>
      <c r="BG972">
        <f t="shared" ca="1" si="252"/>
        <v>306.9903705297196</v>
      </c>
      <c r="BH972" cm="1">
        <f t="array" aca="1" ref="BH972" ca="1">_xlfn.LET(_xlpm.rozsah, $J$3:$J$10001,_xlpm.podminka, (_xlpm.rozsah&gt;E972)*(ISNUMBER(_xlpm.rozsah)),_xlpm.indexy, IF(_xlpm.podminka, ROW(_xlpm.rozsah)-MIN(ROW(_xlpm.rozsah))+1),_xlpm.prvni, MIN(_xlpm.indexy),_xlpm.finalni, IF(_xlpm.prvni=1, 2, _xlpm.prvni),INDEX(_xlpm.rozsah, _xlpm.finalni))</f>
        <v>2000</v>
      </c>
      <c r="BI972" cm="1">
        <f t="array" aca="1" ref="BI972" ca="1">INDEX($J$3:$J$10001,MATCH(BH972,$J$3:$J$10004,0)-1)</f>
        <v>1900</v>
      </c>
      <c r="BJ972">
        <f t="shared" ca="1" si="245"/>
        <v>300</v>
      </c>
      <c r="BK972">
        <f t="shared" ca="1" si="245"/>
        <v>316</v>
      </c>
      <c r="BL972">
        <f t="shared" ca="1" si="255"/>
        <v>-16</v>
      </c>
      <c r="BM972">
        <f t="shared" ca="1" si="253"/>
        <v>309.0096294702804</v>
      </c>
    </row>
    <row r="973" spans="1:65" x14ac:dyDescent="0.25">
      <c r="A973" s="64">
        <v>970</v>
      </c>
      <c r="B973" s="64">
        <v>81</v>
      </c>
      <c r="C973" s="64">
        <v>39</v>
      </c>
      <c r="D973" s="18">
        <v>970</v>
      </c>
      <c r="E973" s="21">
        <f t="shared" ca="1" si="246"/>
        <v>1943.6898158107474</v>
      </c>
      <c r="F973" s="22">
        <f t="shared" ca="1" si="247"/>
        <v>120.51375549340935</v>
      </c>
      <c r="G973" s="28">
        <v>970</v>
      </c>
      <c r="H973" s="24">
        <f t="shared" ca="1" si="248"/>
        <v>1940.5167819999999</v>
      </c>
      <c r="I973" s="25">
        <f t="shared" ca="1" si="249"/>
        <v>120.7117528032</v>
      </c>
      <c r="J973" s="155"/>
      <c r="K973" s="155"/>
      <c r="AX973">
        <f t="shared" ca="1" si="242"/>
        <v>309.51731488000001</v>
      </c>
      <c r="AY973">
        <f t="shared" ca="1" si="250"/>
        <v>306.48268511999999</v>
      </c>
      <c r="AZ973" cm="1">
        <f t="array" aca="1" ref="AZ973" ca="1">_xlfn.LET(_xlpm.rozsah, $J$3:$J$10001,_xlpm.podminka, (_xlpm.rozsah&gt;H973)*(ISNUMBER(_xlpm.rozsah)),_xlpm.indexy, IF(_xlpm.podminka, ROW(_xlpm.rozsah)-MIN(ROW(_xlpm.rozsah))+1),_xlpm.prvni, MIN(_xlpm.indexy),_xlpm.finalni, IF(_xlpm.prvni=1, 2, _xlpm.prvni),INDEX(_xlpm.rozsah, _xlpm.finalni))</f>
        <v>2000</v>
      </c>
      <c r="BA973" cm="1">
        <f t="array" aca="1" ref="BA973" ca="1">INDEX($J$3:$J$10001,MATCH(AZ973,$J$3:$J$10004,0)-1)</f>
        <v>1900</v>
      </c>
      <c r="BB973">
        <f t="shared" ca="1" si="244"/>
        <v>300</v>
      </c>
      <c r="BC973">
        <f t="shared" ca="1" si="244"/>
        <v>316</v>
      </c>
      <c r="BD973">
        <f t="shared" ca="1" si="243"/>
        <v>-16</v>
      </c>
      <c r="BE973">
        <f t="shared" ca="1" si="251"/>
        <v>309.51731488000001</v>
      </c>
      <c r="BF973">
        <f t="shared" ca="1" si="254"/>
        <v>309.0096294702804</v>
      </c>
      <c r="BG973">
        <f t="shared" ca="1" si="252"/>
        <v>306.9903705297196</v>
      </c>
      <c r="BH973" cm="1">
        <f t="array" aca="1" ref="BH973" ca="1">_xlfn.LET(_xlpm.rozsah, $J$3:$J$10001,_xlpm.podminka, (_xlpm.rozsah&gt;E973)*(ISNUMBER(_xlpm.rozsah)),_xlpm.indexy, IF(_xlpm.podminka, ROW(_xlpm.rozsah)-MIN(ROW(_xlpm.rozsah))+1),_xlpm.prvni, MIN(_xlpm.indexy),_xlpm.finalni, IF(_xlpm.prvni=1, 2, _xlpm.prvni),INDEX(_xlpm.rozsah, _xlpm.finalni))</f>
        <v>2000</v>
      </c>
      <c r="BI973" cm="1">
        <f t="array" aca="1" ref="BI973" ca="1">INDEX($J$3:$J$10001,MATCH(BH973,$J$3:$J$10004,0)-1)</f>
        <v>1900</v>
      </c>
      <c r="BJ973">
        <f t="shared" ca="1" si="245"/>
        <v>300</v>
      </c>
      <c r="BK973">
        <f t="shared" ca="1" si="245"/>
        <v>316</v>
      </c>
      <c r="BL973">
        <f t="shared" ca="1" si="255"/>
        <v>-16</v>
      </c>
      <c r="BM973">
        <f t="shared" ca="1" si="253"/>
        <v>309.0096294702804</v>
      </c>
    </row>
    <row r="974" spans="1:65" x14ac:dyDescent="0.25">
      <c r="A974" s="64">
        <v>971</v>
      </c>
      <c r="B974" s="64">
        <v>81</v>
      </c>
      <c r="C974" s="64">
        <v>38</v>
      </c>
      <c r="D974" s="18">
        <v>971</v>
      </c>
      <c r="E974" s="21">
        <f t="shared" ca="1" si="246"/>
        <v>1943.6898158107474</v>
      </c>
      <c r="F974" s="22">
        <f t="shared" ca="1" si="247"/>
        <v>117.42365919870656</v>
      </c>
      <c r="G974" s="23">
        <v>971</v>
      </c>
      <c r="H974" s="24">
        <f t="shared" ca="1" si="248"/>
        <v>1940.5167819999999</v>
      </c>
      <c r="I974" s="25">
        <f t="shared" ca="1" si="249"/>
        <v>117.61657965440001</v>
      </c>
      <c r="J974" s="155"/>
      <c r="K974" s="155"/>
      <c r="AX974">
        <f t="shared" ca="1" si="242"/>
        <v>309.51731488000001</v>
      </c>
      <c r="AY974">
        <f t="shared" ca="1" si="250"/>
        <v>306.48268511999999</v>
      </c>
      <c r="AZ974" cm="1">
        <f t="array" aca="1" ref="AZ974" ca="1">_xlfn.LET(_xlpm.rozsah, $J$3:$J$10001,_xlpm.podminka, (_xlpm.rozsah&gt;H974)*(ISNUMBER(_xlpm.rozsah)),_xlpm.indexy, IF(_xlpm.podminka, ROW(_xlpm.rozsah)-MIN(ROW(_xlpm.rozsah))+1),_xlpm.prvni, MIN(_xlpm.indexy),_xlpm.finalni, IF(_xlpm.prvni=1, 2, _xlpm.prvni),INDEX(_xlpm.rozsah, _xlpm.finalni))</f>
        <v>2000</v>
      </c>
      <c r="BA974" cm="1">
        <f t="array" aca="1" ref="BA974" ca="1">INDEX($J$3:$J$10001,MATCH(AZ974,$J$3:$J$10004,0)-1)</f>
        <v>1900</v>
      </c>
      <c r="BB974">
        <f t="shared" ca="1" si="244"/>
        <v>300</v>
      </c>
      <c r="BC974">
        <f t="shared" ca="1" si="244"/>
        <v>316</v>
      </c>
      <c r="BD974">
        <f t="shared" ca="1" si="243"/>
        <v>-16</v>
      </c>
      <c r="BE974">
        <f t="shared" ca="1" si="251"/>
        <v>309.51731488000001</v>
      </c>
      <c r="BF974">
        <f t="shared" ca="1" si="254"/>
        <v>309.0096294702804</v>
      </c>
      <c r="BG974">
        <f t="shared" ca="1" si="252"/>
        <v>306.9903705297196</v>
      </c>
      <c r="BH974" cm="1">
        <f t="array" aca="1" ref="BH974" ca="1">_xlfn.LET(_xlpm.rozsah, $J$3:$J$10001,_xlpm.podminka, (_xlpm.rozsah&gt;E974)*(ISNUMBER(_xlpm.rozsah)),_xlpm.indexy, IF(_xlpm.podminka, ROW(_xlpm.rozsah)-MIN(ROW(_xlpm.rozsah))+1),_xlpm.prvni, MIN(_xlpm.indexy),_xlpm.finalni, IF(_xlpm.prvni=1, 2, _xlpm.prvni),INDEX(_xlpm.rozsah, _xlpm.finalni))</f>
        <v>2000</v>
      </c>
      <c r="BI974" cm="1">
        <f t="array" aca="1" ref="BI974" ca="1">INDEX($J$3:$J$10001,MATCH(BH974,$J$3:$J$10004,0)-1)</f>
        <v>1900</v>
      </c>
      <c r="BJ974">
        <f t="shared" ca="1" si="245"/>
        <v>300</v>
      </c>
      <c r="BK974">
        <f t="shared" ca="1" si="245"/>
        <v>316</v>
      </c>
      <c r="BL974">
        <f t="shared" ca="1" si="255"/>
        <v>-16</v>
      </c>
      <c r="BM974">
        <f t="shared" ca="1" si="253"/>
        <v>309.0096294702804</v>
      </c>
    </row>
    <row r="975" spans="1:65" x14ac:dyDescent="0.25">
      <c r="A975" s="64">
        <v>972</v>
      </c>
      <c r="B975" s="64">
        <v>80</v>
      </c>
      <c r="C975" s="64">
        <v>41</v>
      </c>
      <c r="D975" s="18">
        <v>972</v>
      </c>
      <c r="E975" s="21">
        <f t="shared" ca="1" si="246"/>
        <v>1928.3356205538248</v>
      </c>
      <c r="F975" s="22">
        <f t="shared" ca="1" si="247"/>
        <v>127.7011832916691</v>
      </c>
      <c r="G975" s="28">
        <v>972</v>
      </c>
      <c r="H975" s="24">
        <f t="shared" ca="1" si="248"/>
        <v>1925.2017599999999</v>
      </c>
      <c r="I975" s="25">
        <f t="shared" ca="1" si="249"/>
        <v>127.90676454400001</v>
      </c>
      <c r="J975" s="155"/>
      <c r="K975" s="155"/>
      <c r="AX975">
        <f t="shared" ca="1" si="242"/>
        <v>311.96771840000002</v>
      </c>
      <c r="AY975">
        <f t="shared" ca="1" si="250"/>
        <v>304.03228159999998</v>
      </c>
      <c r="AZ975" cm="1">
        <f t="array" aca="1" ref="AZ975" ca="1">_xlfn.LET(_xlpm.rozsah, $J$3:$J$10001,_xlpm.podminka, (_xlpm.rozsah&gt;H975)*(ISNUMBER(_xlpm.rozsah)),_xlpm.indexy, IF(_xlpm.podminka, ROW(_xlpm.rozsah)-MIN(ROW(_xlpm.rozsah))+1),_xlpm.prvni, MIN(_xlpm.indexy),_xlpm.finalni, IF(_xlpm.prvni=1, 2, _xlpm.prvni),INDEX(_xlpm.rozsah, _xlpm.finalni))</f>
        <v>2000</v>
      </c>
      <c r="BA975" cm="1">
        <f t="array" aca="1" ref="BA975" ca="1">INDEX($J$3:$J$10001,MATCH(AZ975,$J$3:$J$10004,0)-1)</f>
        <v>1900</v>
      </c>
      <c r="BB975">
        <f t="shared" ca="1" si="244"/>
        <v>300</v>
      </c>
      <c r="BC975">
        <f t="shared" ca="1" si="244"/>
        <v>316</v>
      </c>
      <c r="BD975">
        <f t="shared" ca="1" si="243"/>
        <v>-16</v>
      </c>
      <c r="BE975">
        <f t="shared" ca="1" si="251"/>
        <v>311.96771840000002</v>
      </c>
      <c r="BF975">
        <f t="shared" ca="1" si="254"/>
        <v>311.46630071138804</v>
      </c>
      <c r="BG975">
        <f t="shared" ca="1" si="252"/>
        <v>304.53369928861196</v>
      </c>
      <c r="BH975" cm="1">
        <f t="array" aca="1" ref="BH975" ca="1">_xlfn.LET(_xlpm.rozsah, $J$3:$J$10001,_xlpm.podminka, (_xlpm.rozsah&gt;E975)*(ISNUMBER(_xlpm.rozsah)),_xlpm.indexy, IF(_xlpm.podminka, ROW(_xlpm.rozsah)-MIN(ROW(_xlpm.rozsah))+1),_xlpm.prvni, MIN(_xlpm.indexy),_xlpm.finalni, IF(_xlpm.prvni=1, 2, _xlpm.prvni),INDEX(_xlpm.rozsah, _xlpm.finalni))</f>
        <v>2000</v>
      </c>
      <c r="BI975" cm="1">
        <f t="array" aca="1" ref="BI975" ca="1">INDEX($J$3:$J$10001,MATCH(BH975,$J$3:$J$10004,0)-1)</f>
        <v>1900</v>
      </c>
      <c r="BJ975">
        <f t="shared" ca="1" si="245"/>
        <v>300</v>
      </c>
      <c r="BK975">
        <f t="shared" ca="1" si="245"/>
        <v>316</v>
      </c>
      <c r="BL975">
        <f t="shared" ca="1" si="255"/>
        <v>-16</v>
      </c>
      <c r="BM975">
        <f t="shared" ca="1" si="253"/>
        <v>311.46630071138804</v>
      </c>
    </row>
    <row r="976" spans="1:65" x14ac:dyDescent="0.25">
      <c r="A976" s="64">
        <v>973</v>
      </c>
      <c r="B976" s="64">
        <v>81</v>
      </c>
      <c r="C976" s="64">
        <v>30</v>
      </c>
      <c r="D976" s="18">
        <v>973</v>
      </c>
      <c r="E976" s="21">
        <f t="shared" ca="1" si="246"/>
        <v>1943.6898158107474</v>
      </c>
      <c r="F976" s="22">
        <f t="shared" ca="1" si="247"/>
        <v>92.702888841084118</v>
      </c>
      <c r="G976" s="23">
        <v>973</v>
      </c>
      <c r="H976" s="24">
        <f t="shared" ca="1" si="248"/>
        <v>1940.5167819999999</v>
      </c>
      <c r="I976" s="25">
        <f t="shared" ca="1" si="249"/>
        <v>92.855194463999993</v>
      </c>
      <c r="J976" s="155"/>
      <c r="K976" s="155"/>
      <c r="AX976">
        <f t="shared" ca="1" si="242"/>
        <v>309.51731488000001</v>
      </c>
      <c r="AY976">
        <f t="shared" ca="1" si="250"/>
        <v>306.48268511999999</v>
      </c>
      <c r="AZ976" cm="1">
        <f t="array" aca="1" ref="AZ976" ca="1">_xlfn.LET(_xlpm.rozsah, $J$3:$J$10001,_xlpm.podminka, (_xlpm.rozsah&gt;H976)*(ISNUMBER(_xlpm.rozsah)),_xlpm.indexy, IF(_xlpm.podminka, ROW(_xlpm.rozsah)-MIN(ROW(_xlpm.rozsah))+1),_xlpm.prvni, MIN(_xlpm.indexy),_xlpm.finalni, IF(_xlpm.prvni=1, 2, _xlpm.prvni),INDEX(_xlpm.rozsah, _xlpm.finalni))</f>
        <v>2000</v>
      </c>
      <c r="BA976" cm="1">
        <f t="array" aca="1" ref="BA976" ca="1">INDEX($J$3:$J$10001,MATCH(AZ976,$J$3:$J$10004,0)-1)</f>
        <v>1900</v>
      </c>
      <c r="BB976">
        <f t="shared" ca="1" si="244"/>
        <v>300</v>
      </c>
      <c r="BC976">
        <f t="shared" ca="1" si="244"/>
        <v>316</v>
      </c>
      <c r="BD976">
        <f t="shared" ca="1" si="243"/>
        <v>-16</v>
      </c>
      <c r="BE976">
        <f t="shared" ca="1" si="251"/>
        <v>309.51731488000001</v>
      </c>
      <c r="BF976">
        <f t="shared" ca="1" si="254"/>
        <v>309.0096294702804</v>
      </c>
      <c r="BG976">
        <f t="shared" ca="1" si="252"/>
        <v>306.9903705297196</v>
      </c>
      <c r="BH976" cm="1">
        <f t="array" aca="1" ref="BH976" ca="1">_xlfn.LET(_xlpm.rozsah, $J$3:$J$10001,_xlpm.podminka, (_xlpm.rozsah&gt;E976)*(ISNUMBER(_xlpm.rozsah)),_xlpm.indexy, IF(_xlpm.podminka, ROW(_xlpm.rozsah)-MIN(ROW(_xlpm.rozsah))+1),_xlpm.prvni, MIN(_xlpm.indexy),_xlpm.finalni, IF(_xlpm.prvni=1, 2, _xlpm.prvni),INDEX(_xlpm.rozsah, _xlpm.finalni))</f>
        <v>2000</v>
      </c>
      <c r="BI976" cm="1">
        <f t="array" aca="1" ref="BI976" ca="1">INDEX($J$3:$J$10001,MATCH(BH976,$J$3:$J$10004,0)-1)</f>
        <v>1900</v>
      </c>
      <c r="BJ976">
        <f t="shared" ca="1" si="245"/>
        <v>300</v>
      </c>
      <c r="BK976">
        <f t="shared" ca="1" si="245"/>
        <v>316</v>
      </c>
      <c r="BL976">
        <f t="shared" ca="1" si="255"/>
        <v>-16</v>
      </c>
      <c r="BM976">
        <f t="shared" ca="1" si="253"/>
        <v>309.0096294702804</v>
      </c>
    </row>
    <row r="977" spans="1:65" x14ac:dyDescent="0.25">
      <c r="A977" s="64">
        <v>974</v>
      </c>
      <c r="B977" s="64">
        <v>81</v>
      </c>
      <c r="C977" s="64">
        <v>23</v>
      </c>
      <c r="D977" s="18">
        <v>974</v>
      </c>
      <c r="E977" s="21">
        <f t="shared" ca="1" si="246"/>
        <v>1943.6898158107474</v>
      </c>
      <c r="F977" s="22">
        <f t="shared" ca="1" si="247"/>
        <v>71.072214778164494</v>
      </c>
      <c r="G977" s="28">
        <v>974</v>
      </c>
      <c r="H977" s="24">
        <f t="shared" ca="1" si="248"/>
        <v>1940.5167819999999</v>
      </c>
      <c r="I977" s="25">
        <f t="shared" ca="1" si="249"/>
        <v>71.188982422400002</v>
      </c>
      <c r="J977" s="155"/>
      <c r="K977" s="155"/>
      <c r="AX977">
        <f t="shared" ca="1" si="242"/>
        <v>309.51731488000001</v>
      </c>
      <c r="AY977">
        <f t="shared" ca="1" si="250"/>
        <v>306.48268511999999</v>
      </c>
      <c r="AZ977" cm="1">
        <f t="array" aca="1" ref="AZ977" ca="1">_xlfn.LET(_xlpm.rozsah, $J$3:$J$10001,_xlpm.podminka, (_xlpm.rozsah&gt;H977)*(ISNUMBER(_xlpm.rozsah)),_xlpm.indexy, IF(_xlpm.podminka, ROW(_xlpm.rozsah)-MIN(ROW(_xlpm.rozsah))+1),_xlpm.prvni, MIN(_xlpm.indexy),_xlpm.finalni, IF(_xlpm.prvni=1, 2, _xlpm.prvni),INDEX(_xlpm.rozsah, _xlpm.finalni))</f>
        <v>2000</v>
      </c>
      <c r="BA977" cm="1">
        <f t="array" aca="1" ref="BA977" ca="1">INDEX($J$3:$J$10001,MATCH(AZ977,$J$3:$J$10004,0)-1)</f>
        <v>1900</v>
      </c>
      <c r="BB977">
        <f t="shared" ca="1" si="244"/>
        <v>300</v>
      </c>
      <c r="BC977">
        <f t="shared" ca="1" si="244"/>
        <v>316</v>
      </c>
      <c r="BD977">
        <f t="shared" ca="1" si="243"/>
        <v>-16</v>
      </c>
      <c r="BE977">
        <f t="shared" ca="1" si="251"/>
        <v>309.51731488000001</v>
      </c>
      <c r="BF977">
        <f t="shared" ca="1" si="254"/>
        <v>309.0096294702804</v>
      </c>
      <c r="BG977">
        <f t="shared" ca="1" si="252"/>
        <v>306.9903705297196</v>
      </c>
      <c r="BH977" cm="1">
        <f t="array" aca="1" ref="BH977" ca="1">_xlfn.LET(_xlpm.rozsah, $J$3:$J$10001,_xlpm.podminka, (_xlpm.rozsah&gt;E977)*(ISNUMBER(_xlpm.rozsah)),_xlpm.indexy, IF(_xlpm.podminka, ROW(_xlpm.rozsah)-MIN(ROW(_xlpm.rozsah))+1),_xlpm.prvni, MIN(_xlpm.indexy),_xlpm.finalni, IF(_xlpm.prvni=1, 2, _xlpm.prvni),INDEX(_xlpm.rozsah, _xlpm.finalni))</f>
        <v>2000</v>
      </c>
      <c r="BI977" cm="1">
        <f t="array" aca="1" ref="BI977" ca="1">INDEX($J$3:$J$10001,MATCH(BH977,$J$3:$J$10004,0)-1)</f>
        <v>1900</v>
      </c>
      <c r="BJ977">
        <f t="shared" ca="1" si="245"/>
        <v>300</v>
      </c>
      <c r="BK977">
        <f t="shared" ca="1" si="245"/>
        <v>316</v>
      </c>
      <c r="BL977">
        <f t="shared" ca="1" si="255"/>
        <v>-16</v>
      </c>
      <c r="BM977">
        <f t="shared" ca="1" si="253"/>
        <v>309.0096294702804</v>
      </c>
    </row>
    <row r="978" spans="1:65" x14ac:dyDescent="0.25">
      <c r="A978" s="64">
        <v>975</v>
      </c>
      <c r="B978" s="64">
        <v>81</v>
      </c>
      <c r="C978" s="64">
        <v>19</v>
      </c>
      <c r="D978" s="18">
        <v>975</v>
      </c>
      <c r="E978" s="21">
        <f t="shared" ca="1" si="246"/>
        <v>1943.6898158107474</v>
      </c>
      <c r="F978" s="22">
        <f t="shared" ca="1" si="247"/>
        <v>58.71182959935328</v>
      </c>
      <c r="G978" s="23">
        <v>975</v>
      </c>
      <c r="H978" s="24">
        <f t="shared" ca="1" si="248"/>
        <v>1940.5167819999999</v>
      </c>
      <c r="I978" s="25">
        <f t="shared" ca="1" si="249"/>
        <v>58.808289827200007</v>
      </c>
      <c r="J978" s="155"/>
      <c r="K978" s="155"/>
      <c r="AX978">
        <f t="shared" ca="1" si="242"/>
        <v>309.51731488000001</v>
      </c>
      <c r="AY978">
        <f t="shared" ca="1" si="250"/>
        <v>306.48268511999999</v>
      </c>
      <c r="AZ978" cm="1">
        <f t="array" aca="1" ref="AZ978" ca="1">_xlfn.LET(_xlpm.rozsah, $J$3:$J$10001,_xlpm.podminka, (_xlpm.rozsah&gt;H978)*(ISNUMBER(_xlpm.rozsah)),_xlpm.indexy, IF(_xlpm.podminka, ROW(_xlpm.rozsah)-MIN(ROW(_xlpm.rozsah))+1),_xlpm.prvni, MIN(_xlpm.indexy),_xlpm.finalni, IF(_xlpm.prvni=1, 2, _xlpm.prvni),INDEX(_xlpm.rozsah, _xlpm.finalni))</f>
        <v>2000</v>
      </c>
      <c r="BA978" cm="1">
        <f t="array" aca="1" ref="BA978" ca="1">INDEX($J$3:$J$10001,MATCH(AZ978,$J$3:$J$10004,0)-1)</f>
        <v>1900</v>
      </c>
      <c r="BB978">
        <f t="shared" ca="1" si="244"/>
        <v>300</v>
      </c>
      <c r="BC978">
        <f t="shared" ca="1" si="244"/>
        <v>316</v>
      </c>
      <c r="BD978">
        <f t="shared" ca="1" si="243"/>
        <v>-16</v>
      </c>
      <c r="BE978">
        <f t="shared" ca="1" si="251"/>
        <v>309.51731488000001</v>
      </c>
      <c r="BF978">
        <f t="shared" ca="1" si="254"/>
        <v>309.0096294702804</v>
      </c>
      <c r="BG978">
        <f t="shared" ca="1" si="252"/>
        <v>306.9903705297196</v>
      </c>
      <c r="BH978" cm="1">
        <f t="array" aca="1" ref="BH978" ca="1">_xlfn.LET(_xlpm.rozsah, $J$3:$J$10001,_xlpm.podminka, (_xlpm.rozsah&gt;E978)*(ISNUMBER(_xlpm.rozsah)),_xlpm.indexy, IF(_xlpm.podminka, ROW(_xlpm.rozsah)-MIN(ROW(_xlpm.rozsah))+1),_xlpm.prvni, MIN(_xlpm.indexy),_xlpm.finalni, IF(_xlpm.prvni=1, 2, _xlpm.prvni),INDEX(_xlpm.rozsah, _xlpm.finalni))</f>
        <v>2000</v>
      </c>
      <c r="BI978" cm="1">
        <f t="array" aca="1" ref="BI978" ca="1">INDEX($J$3:$J$10001,MATCH(BH978,$J$3:$J$10004,0)-1)</f>
        <v>1900</v>
      </c>
      <c r="BJ978">
        <f t="shared" ca="1" si="245"/>
        <v>300</v>
      </c>
      <c r="BK978">
        <f t="shared" ca="1" si="245"/>
        <v>316</v>
      </c>
      <c r="BL978">
        <f t="shared" ca="1" si="255"/>
        <v>-16</v>
      </c>
      <c r="BM978">
        <f t="shared" ca="1" si="253"/>
        <v>309.0096294702804</v>
      </c>
    </row>
    <row r="979" spans="1:65" x14ac:dyDescent="0.25">
      <c r="A979" s="64">
        <v>976</v>
      </c>
      <c r="B979" s="64">
        <v>81</v>
      </c>
      <c r="C979" s="64">
        <v>25</v>
      </c>
      <c r="D979" s="18">
        <v>976</v>
      </c>
      <c r="E979" s="21">
        <f t="shared" ca="1" si="246"/>
        <v>1943.6898158107474</v>
      </c>
      <c r="F979" s="22">
        <f t="shared" ca="1" si="247"/>
        <v>77.2524073675701</v>
      </c>
      <c r="G979" s="28">
        <v>976</v>
      </c>
      <c r="H979" s="24">
        <f t="shared" ca="1" si="248"/>
        <v>1940.5167819999999</v>
      </c>
      <c r="I979" s="25">
        <f t="shared" ca="1" si="249"/>
        <v>77.379328720000004</v>
      </c>
      <c r="J979" s="155"/>
      <c r="K979" s="155"/>
      <c r="AX979">
        <f t="shared" ca="1" si="242"/>
        <v>309.51731488000001</v>
      </c>
      <c r="AY979">
        <f t="shared" ca="1" si="250"/>
        <v>306.48268511999999</v>
      </c>
      <c r="AZ979" cm="1">
        <f t="array" aca="1" ref="AZ979" ca="1">_xlfn.LET(_xlpm.rozsah, $J$3:$J$10001,_xlpm.podminka, (_xlpm.rozsah&gt;H979)*(ISNUMBER(_xlpm.rozsah)),_xlpm.indexy, IF(_xlpm.podminka, ROW(_xlpm.rozsah)-MIN(ROW(_xlpm.rozsah))+1),_xlpm.prvni, MIN(_xlpm.indexy),_xlpm.finalni, IF(_xlpm.prvni=1, 2, _xlpm.prvni),INDEX(_xlpm.rozsah, _xlpm.finalni))</f>
        <v>2000</v>
      </c>
      <c r="BA979" cm="1">
        <f t="array" aca="1" ref="BA979" ca="1">INDEX($J$3:$J$10001,MATCH(AZ979,$J$3:$J$10004,0)-1)</f>
        <v>1900</v>
      </c>
      <c r="BB979">
        <f t="shared" ca="1" si="244"/>
        <v>300</v>
      </c>
      <c r="BC979">
        <f t="shared" ca="1" si="244"/>
        <v>316</v>
      </c>
      <c r="BD979">
        <f t="shared" ca="1" si="243"/>
        <v>-16</v>
      </c>
      <c r="BE979">
        <f t="shared" ca="1" si="251"/>
        <v>309.51731488000001</v>
      </c>
      <c r="BF979">
        <f t="shared" ca="1" si="254"/>
        <v>309.0096294702804</v>
      </c>
      <c r="BG979">
        <f t="shared" ca="1" si="252"/>
        <v>306.9903705297196</v>
      </c>
      <c r="BH979" cm="1">
        <f t="array" aca="1" ref="BH979" ca="1">_xlfn.LET(_xlpm.rozsah, $J$3:$J$10001,_xlpm.podminka, (_xlpm.rozsah&gt;E979)*(ISNUMBER(_xlpm.rozsah)),_xlpm.indexy, IF(_xlpm.podminka, ROW(_xlpm.rozsah)-MIN(ROW(_xlpm.rozsah))+1),_xlpm.prvni, MIN(_xlpm.indexy),_xlpm.finalni, IF(_xlpm.prvni=1, 2, _xlpm.prvni),INDEX(_xlpm.rozsah, _xlpm.finalni))</f>
        <v>2000</v>
      </c>
      <c r="BI979" cm="1">
        <f t="array" aca="1" ref="BI979" ca="1">INDEX($J$3:$J$10001,MATCH(BH979,$J$3:$J$10004,0)-1)</f>
        <v>1900</v>
      </c>
      <c r="BJ979">
        <f t="shared" ca="1" si="245"/>
        <v>300</v>
      </c>
      <c r="BK979">
        <f t="shared" ca="1" si="245"/>
        <v>316</v>
      </c>
      <c r="BL979">
        <f t="shared" ca="1" si="255"/>
        <v>-16</v>
      </c>
      <c r="BM979">
        <f t="shared" ca="1" si="253"/>
        <v>309.0096294702804</v>
      </c>
    </row>
    <row r="980" spans="1:65" x14ac:dyDescent="0.25">
      <c r="A980" s="64">
        <v>977</v>
      </c>
      <c r="B980" s="64">
        <v>81</v>
      </c>
      <c r="C980" s="64">
        <v>29</v>
      </c>
      <c r="D980" s="18">
        <v>977</v>
      </c>
      <c r="E980" s="21">
        <f t="shared" ca="1" si="246"/>
        <v>1943.6898158107474</v>
      </c>
      <c r="F980" s="22">
        <f t="shared" ca="1" si="247"/>
        <v>89.612792546381314</v>
      </c>
      <c r="G980" s="23">
        <v>977</v>
      </c>
      <c r="H980" s="24">
        <f t="shared" ca="1" si="248"/>
        <v>1940.5167819999999</v>
      </c>
      <c r="I980" s="25">
        <f t="shared" ca="1" si="249"/>
        <v>89.760021315200007</v>
      </c>
      <c r="J980" s="155"/>
      <c r="K980" s="155"/>
      <c r="AX980">
        <f t="shared" ca="1" si="242"/>
        <v>309.51731488000001</v>
      </c>
      <c r="AY980">
        <f t="shared" ca="1" si="250"/>
        <v>306.48268511999999</v>
      </c>
      <c r="AZ980" cm="1">
        <f t="array" aca="1" ref="AZ980" ca="1">_xlfn.LET(_xlpm.rozsah, $J$3:$J$10001,_xlpm.podminka, (_xlpm.rozsah&gt;H980)*(ISNUMBER(_xlpm.rozsah)),_xlpm.indexy, IF(_xlpm.podminka, ROW(_xlpm.rozsah)-MIN(ROW(_xlpm.rozsah))+1),_xlpm.prvni, MIN(_xlpm.indexy),_xlpm.finalni, IF(_xlpm.prvni=1, 2, _xlpm.prvni),INDEX(_xlpm.rozsah, _xlpm.finalni))</f>
        <v>2000</v>
      </c>
      <c r="BA980" cm="1">
        <f t="array" aca="1" ref="BA980" ca="1">INDEX($J$3:$J$10001,MATCH(AZ980,$J$3:$J$10004,0)-1)</f>
        <v>1900</v>
      </c>
      <c r="BB980">
        <f t="shared" ca="1" si="244"/>
        <v>300</v>
      </c>
      <c r="BC980">
        <f t="shared" ca="1" si="244"/>
        <v>316</v>
      </c>
      <c r="BD980">
        <f t="shared" ca="1" si="243"/>
        <v>-16</v>
      </c>
      <c r="BE980">
        <f t="shared" ca="1" si="251"/>
        <v>309.51731488000001</v>
      </c>
      <c r="BF980">
        <f t="shared" ca="1" si="254"/>
        <v>309.0096294702804</v>
      </c>
      <c r="BG980">
        <f t="shared" ca="1" si="252"/>
        <v>306.9903705297196</v>
      </c>
      <c r="BH980" cm="1">
        <f t="array" aca="1" ref="BH980" ca="1">_xlfn.LET(_xlpm.rozsah, $J$3:$J$10001,_xlpm.podminka, (_xlpm.rozsah&gt;E980)*(ISNUMBER(_xlpm.rozsah)),_xlpm.indexy, IF(_xlpm.podminka, ROW(_xlpm.rozsah)-MIN(ROW(_xlpm.rozsah))+1),_xlpm.prvni, MIN(_xlpm.indexy),_xlpm.finalni, IF(_xlpm.prvni=1, 2, _xlpm.prvni),INDEX(_xlpm.rozsah, _xlpm.finalni))</f>
        <v>2000</v>
      </c>
      <c r="BI980" cm="1">
        <f t="array" aca="1" ref="BI980" ca="1">INDEX($J$3:$J$10001,MATCH(BH980,$J$3:$J$10004,0)-1)</f>
        <v>1900</v>
      </c>
      <c r="BJ980">
        <f t="shared" ca="1" si="245"/>
        <v>300</v>
      </c>
      <c r="BK980">
        <f t="shared" ca="1" si="245"/>
        <v>316</v>
      </c>
      <c r="BL980">
        <f t="shared" ca="1" si="255"/>
        <v>-16</v>
      </c>
      <c r="BM980">
        <f t="shared" ca="1" si="253"/>
        <v>309.0096294702804</v>
      </c>
    </row>
    <row r="981" spans="1:65" x14ac:dyDescent="0.25">
      <c r="A981" s="64">
        <v>978</v>
      </c>
      <c r="B981" s="64">
        <v>83</v>
      </c>
      <c r="C981" s="64">
        <v>47</v>
      </c>
      <c r="D981" s="18">
        <v>978</v>
      </c>
      <c r="E981" s="21">
        <f t="shared" ca="1" si="246"/>
        <v>1974.398206324593</v>
      </c>
      <c r="F981" s="22">
        <f t="shared" ca="1" si="247"/>
        <v>142.9252548843906</v>
      </c>
      <c r="G981" s="28">
        <v>978</v>
      </c>
      <c r="H981" s="24">
        <f t="shared" ca="1" si="248"/>
        <v>1971.1468259999999</v>
      </c>
      <c r="I981" s="25">
        <f t="shared" ca="1" si="249"/>
        <v>143.1697586848</v>
      </c>
      <c r="J981" s="155"/>
      <c r="K981" s="155"/>
      <c r="AX981">
        <f t="shared" ca="1" si="242"/>
        <v>304.61650784</v>
      </c>
      <c r="AY981">
        <f t="shared" ca="1" si="250"/>
        <v>311.38349216</v>
      </c>
      <c r="AZ981" cm="1">
        <f t="array" aca="1" ref="AZ981" ca="1">_xlfn.LET(_xlpm.rozsah, $J$3:$J$10001,_xlpm.podminka, (_xlpm.rozsah&gt;H981)*(ISNUMBER(_xlpm.rozsah)),_xlpm.indexy, IF(_xlpm.podminka, ROW(_xlpm.rozsah)-MIN(ROW(_xlpm.rozsah))+1),_xlpm.prvni, MIN(_xlpm.indexy),_xlpm.finalni, IF(_xlpm.prvni=1, 2, _xlpm.prvni),INDEX(_xlpm.rozsah, _xlpm.finalni))</f>
        <v>2000</v>
      </c>
      <c r="BA981" cm="1">
        <f t="array" aca="1" ref="BA981" ca="1">INDEX($J$3:$J$10001,MATCH(AZ981,$J$3:$J$10004,0)-1)</f>
        <v>1900</v>
      </c>
      <c r="BB981">
        <f t="shared" ca="1" si="244"/>
        <v>300</v>
      </c>
      <c r="BC981">
        <f t="shared" ca="1" si="244"/>
        <v>316</v>
      </c>
      <c r="BD981">
        <f t="shared" ca="1" si="243"/>
        <v>-16</v>
      </c>
      <c r="BE981">
        <f t="shared" ca="1" si="251"/>
        <v>304.61650784</v>
      </c>
      <c r="BF981">
        <f t="shared" ca="1" si="254"/>
        <v>304.09628698806512</v>
      </c>
      <c r="BG981">
        <f t="shared" ca="1" si="252"/>
        <v>311.90371301193488</v>
      </c>
      <c r="BH981" cm="1">
        <f t="array" aca="1" ref="BH981" ca="1">_xlfn.LET(_xlpm.rozsah, $J$3:$J$10001,_xlpm.podminka, (_xlpm.rozsah&gt;E981)*(ISNUMBER(_xlpm.rozsah)),_xlpm.indexy, IF(_xlpm.podminka, ROW(_xlpm.rozsah)-MIN(ROW(_xlpm.rozsah))+1),_xlpm.prvni, MIN(_xlpm.indexy),_xlpm.finalni, IF(_xlpm.prvni=1, 2, _xlpm.prvni),INDEX(_xlpm.rozsah, _xlpm.finalni))</f>
        <v>2000</v>
      </c>
      <c r="BI981" cm="1">
        <f t="array" aca="1" ref="BI981" ca="1">INDEX($J$3:$J$10001,MATCH(BH981,$J$3:$J$10004,0)-1)</f>
        <v>1900</v>
      </c>
      <c r="BJ981">
        <f t="shared" ca="1" si="245"/>
        <v>300</v>
      </c>
      <c r="BK981">
        <f t="shared" ca="1" si="245"/>
        <v>316</v>
      </c>
      <c r="BL981">
        <f t="shared" ca="1" si="255"/>
        <v>-16</v>
      </c>
      <c r="BM981">
        <f t="shared" ca="1" si="253"/>
        <v>304.09628698806512</v>
      </c>
    </row>
    <row r="982" spans="1:65" x14ac:dyDescent="0.25">
      <c r="A982" s="64">
        <v>979</v>
      </c>
      <c r="B982" s="64">
        <v>81</v>
      </c>
      <c r="C982" s="64">
        <v>90</v>
      </c>
      <c r="D982" s="18">
        <v>979</v>
      </c>
      <c r="E982" s="21">
        <f t="shared" ca="1" si="246"/>
        <v>1943.6898158107474</v>
      </c>
      <c r="F982" s="22">
        <f t="shared" ca="1" si="247"/>
        <v>278.10866652325234</v>
      </c>
      <c r="G982" s="23">
        <v>979</v>
      </c>
      <c r="H982" s="24">
        <f t="shared" ca="1" si="248"/>
        <v>1940.5167819999999</v>
      </c>
      <c r="I982" s="25">
        <f t="shared" ca="1" si="249"/>
        <v>278.56558339200001</v>
      </c>
      <c r="J982" s="155"/>
      <c r="K982" s="155"/>
      <c r="AX982">
        <f t="shared" ca="1" si="242"/>
        <v>309.51731488000001</v>
      </c>
      <c r="AY982">
        <f t="shared" ca="1" si="250"/>
        <v>306.48268511999999</v>
      </c>
      <c r="AZ982" cm="1">
        <f t="array" aca="1" ref="AZ982" ca="1">_xlfn.LET(_xlpm.rozsah, $J$3:$J$10001,_xlpm.podminka, (_xlpm.rozsah&gt;H982)*(ISNUMBER(_xlpm.rozsah)),_xlpm.indexy, IF(_xlpm.podminka, ROW(_xlpm.rozsah)-MIN(ROW(_xlpm.rozsah))+1),_xlpm.prvni, MIN(_xlpm.indexy),_xlpm.finalni, IF(_xlpm.prvni=1, 2, _xlpm.prvni),INDEX(_xlpm.rozsah, _xlpm.finalni))</f>
        <v>2000</v>
      </c>
      <c r="BA982" cm="1">
        <f t="array" aca="1" ref="BA982" ca="1">INDEX($J$3:$J$10001,MATCH(AZ982,$J$3:$J$10004,0)-1)</f>
        <v>1900</v>
      </c>
      <c r="BB982">
        <f t="shared" ca="1" si="244"/>
        <v>300</v>
      </c>
      <c r="BC982">
        <f t="shared" ca="1" si="244"/>
        <v>316</v>
      </c>
      <c r="BD982">
        <f t="shared" ca="1" si="243"/>
        <v>-16</v>
      </c>
      <c r="BE982">
        <f t="shared" ca="1" si="251"/>
        <v>309.51731488000001</v>
      </c>
      <c r="BF982">
        <f t="shared" ca="1" si="254"/>
        <v>309.0096294702804</v>
      </c>
      <c r="BG982">
        <f t="shared" ca="1" si="252"/>
        <v>306.9903705297196</v>
      </c>
      <c r="BH982" cm="1">
        <f t="array" aca="1" ref="BH982" ca="1">_xlfn.LET(_xlpm.rozsah, $J$3:$J$10001,_xlpm.podminka, (_xlpm.rozsah&gt;E982)*(ISNUMBER(_xlpm.rozsah)),_xlpm.indexy, IF(_xlpm.podminka, ROW(_xlpm.rozsah)-MIN(ROW(_xlpm.rozsah))+1),_xlpm.prvni, MIN(_xlpm.indexy),_xlpm.finalni, IF(_xlpm.prvni=1, 2, _xlpm.prvni),INDEX(_xlpm.rozsah, _xlpm.finalni))</f>
        <v>2000</v>
      </c>
      <c r="BI982" cm="1">
        <f t="array" aca="1" ref="BI982" ca="1">INDEX($J$3:$J$10001,MATCH(BH982,$J$3:$J$10004,0)-1)</f>
        <v>1900</v>
      </c>
      <c r="BJ982">
        <f t="shared" ca="1" si="245"/>
        <v>300</v>
      </c>
      <c r="BK982">
        <f t="shared" ca="1" si="245"/>
        <v>316</v>
      </c>
      <c r="BL982">
        <f t="shared" ca="1" si="255"/>
        <v>-16</v>
      </c>
      <c r="BM982">
        <f t="shared" ca="1" si="253"/>
        <v>309.0096294702804</v>
      </c>
    </row>
    <row r="983" spans="1:65" x14ac:dyDescent="0.25">
      <c r="A983" s="64">
        <v>980</v>
      </c>
      <c r="B983" s="64">
        <v>81</v>
      </c>
      <c r="C983" s="64">
        <v>75</v>
      </c>
      <c r="D983" s="18">
        <v>980</v>
      </c>
      <c r="E983" s="21">
        <f t="shared" ca="1" si="246"/>
        <v>1943.6898158107474</v>
      </c>
      <c r="F983" s="22">
        <f t="shared" ca="1" si="247"/>
        <v>231.7572221027103</v>
      </c>
      <c r="G983" s="28">
        <v>980</v>
      </c>
      <c r="H983" s="24">
        <f t="shared" ca="1" si="248"/>
        <v>1940.5167819999999</v>
      </c>
      <c r="I983" s="25">
        <f t="shared" ca="1" si="249"/>
        <v>232.13798616</v>
      </c>
      <c r="J983" s="155"/>
      <c r="K983" s="155"/>
      <c r="AX983">
        <f t="shared" ca="1" si="242"/>
        <v>309.51731488000001</v>
      </c>
      <c r="AY983">
        <f t="shared" ca="1" si="250"/>
        <v>306.48268511999999</v>
      </c>
      <c r="AZ983" cm="1">
        <f t="array" aca="1" ref="AZ983" ca="1">_xlfn.LET(_xlpm.rozsah, $J$3:$J$10001,_xlpm.podminka, (_xlpm.rozsah&gt;H983)*(ISNUMBER(_xlpm.rozsah)),_xlpm.indexy, IF(_xlpm.podminka, ROW(_xlpm.rozsah)-MIN(ROW(_xlpm.rozsah))+1),_xlpm.prvni, MIN(_xlpm.indexy),_xlpm.finalni, IF(_xlpm.prvni=1, 2, _xlpm.prvni),INDEX(_xlpm.rozsah, _xlpm.finalni))</f>
        <v>2000</v>
      </c>
      <c r="BA983" cm="1">
        <f t="array" aca="1" ref="BA983" ca="1">INDEX($J$3:$J$10001,MATCH(AZ983,$J$3:$J$10004,0)-1)</f>
        <v>1900</v>
      </c>
      <c r="BB983">
        <f t="shared" ca="1" si="244"/>
        <v>300</v>
      </c>
      <c r="BC983">
        <f t="shared" ca="1" si="244"/>
        <v>316</v>
      </c>
      <c r="BD983">
        <f t="shared" ca="1" si="243"/>
        <v>-16</v>
      </c>
      <c r="BE983">
        <f t="shared" ca="1" si="251"/>
        <v>309.51731488000001</v>
      </c>
      <c r="BF983">
        <f t="shared" ca="1" si="254"/>
        <v>309.0096294702804</v>
      </c>
      <c r="BG983">
        <f t="shared" ca="1" si="252"/>
        <v>306.9903705297196</v>
      </c>
      <c r="BH983" cm="1">
        <f t="array" aca="1" ref="BH983" ca="1">_xlfn.LET(_xlpm.rozsah, $J$3:$J$10001,_xlpm.podminka, (_xlpm.rozsah&gt;E983)*(ISNUMBER(_xlpm.rozsah)),_xlpm.indexy, IF(_xlpm.podminka, ROW(_xlpm.rozsah)-MIN(ROW(_xlpm.rozsah))+1),_xlpm.prvni, MIN(_xlpm.indexy),_xlpm.finalni, IF(_xlpm.prvni=1, 2, _xlpm.prvni),INDEX(_xlpm.rozsah, _xlpm.finalni))</f>
        <v>2000</v>
      </c>
      <c r="BI983" cm="1">
        <f t="array" aca="1" ref="BI983" ca="1">INDEX($J$3:$J$10001,MATCH(BH983,$J$3:$J$10004,0)-1)</f>
        <v>1900</v>
      </c>
      <c r="BJ983">
        <f t="shared" ca="1" si="245"/>
        <v>300</v>
      </c>
      <c r="BK983">
        <f t="shared" ca="1" si="245"/>
        <v>316</v>
      </c>
      <c r="BL983">
        <f t="shared" ca="1" si="255"/>
        <v>-16</v>
      </c>
      <c r="BM983">
        <f t="shared" ca="1" si="253"/>
        <v>309.0096294702804</v>
      </c>
    </row>
    <row r="984" spans="1:65" x14ac:dyDescent="0.25">
      <c r="A984" s="64">
        <v>981</v>
      </c>
      <c r="B984" s="64">
        <v>80</v>
      </c>
      <c r="C984" s="64">
        <v>60</v>
      </c>
      <c r="D984" s="18">
        <v>981</v>
      </c>
      <c r="E984" s="21">
        <f t="shared" ca="1" si="246"/>
        <v>1928.3356205538248</v>
      </c>
      <c r="F984" s="22">
        <f t="shared" ca="1" si="247"/>
        <v>186.87978042683284</v>
      </c>
      <c r="G984" s="23">
        <v>981</v>
      </c>
      <c r="H984" s="24">
        <f t="shared" ca="1" si="248"/>
        <v>1925.2017599999999</v>
      </c>
      <c r="I984" s="25">
        <f t="shared" ca="1" si="249"/>
        <v>187.18063104000001</v>
      </c>
      <c r="J984" s="155"/>
      <c r="K984" s="155"/>
      <c r="AX984">
        <f t="shared" ca="1" si="242"/>
        <v>311.96771840000002</v>
      </c>
      <c r="AY984">
        <f t="shared" ca="1" si="250"/>
        <v>304.03228159999998</v>
      </c>
      <c r="AZ984" cm="1">
        <f t="array" aca="1" ref="AZ984" ca="1">_xlfn.LET(_xlpm.rozsah, $J$3:$J$10001,_xlpm.podminka, (_xlpm.rozsah&gt;H984)*(ISNUMBER(_xlpm.rozsah)),_xlpm.indexy, IF(_xlpm.podminka, ROW(_xlpm.rozsah)-MIN(ROW(_xlpm.rozsah))+1),_xlpm.prvni, MIN(_xlpm.indexy),_xlpm.finalni, IF(_xlpm.prvni=1, 2, _xlpm.prvni),INDEX(_xlpm.rozsah, _xlpm.finalni))</f>
        <v>2000</v>
      </c>
      <c r="BA984" cm="1">
        <f t="array" aca="1" ref="BA984" ca="1">INDEX($J$3:$J$10001,MATCH(AZ984,$J$3:$J$10004,0)-1)</f>
        <v>1900</v>
      </c>
      <c r="BB984">
        <f t="shared" ca="1" si="244"/>
        <v>300</v>
      </c>
      <c r="BC984">
        <f t="shared" ca="1" si="244"/>
        <v>316</v>
      </c>
      <c r="BD984">
        <f t="shared" ca="1" si="243"/>
        <v>-16</v>
      </c>
      <c r="BE984">
        <f t="shared" ca="1" si="251"/>
        <v>311.96771840000002</v>
      </c>
      <c r="BF984">
        <f t="shared" ca="1" si="254"/>
        <v>311.46630071138804</v>
      </c>
      <c r="BG984">
        <f t="shared" ca="1" si="252"/>
        <v>304.53369928861196</v>
      </c>
      <c r="BH984" cm="1">
        <f t="array" aca="1" ref="BH984" ca="1">_xlfn.LET(_xlpm.rozsah, $J$3:$J$10001,_xlpm.podminka, (_xlpm.rozsah&gt;E984)*(ISNUMBER(_xlpm.rozsah)),_xlpm.indexy, IF(_xlpm.podminka, ROW(_xlpm.rozsah)-MIN(ROW(_xlpm.rozsah))+1),_xlpm.prvni, MIN(_xlpm.indexy),_xlpm.finalni, IF(_xlpm.prvni=1, 2, _xlpm.prvni),INDEX(_xlpm.rozsah, _xlpm.finalni))</f>
        <v>2000</v>
      </c>
      <c r="BI984" cm="1">
        <f t="array" aca="1" ref="BI984" ca="1">INDEX($J$3:$J$10001,MATCH(BH984,$J$3:$J$10004,0)-1)</f>
        <v>1900</v>
      </c>
      <c r="BJ984">
        <f t="shared" ca="1" si="245"/>
        <v>300</v>
      </c>
      <c r="BK984">
        <f t="shared" ca="1" si="245"/>
        <v>316</v>
      </c>
      <c r="BL984">
        <f t="shared" ca="1" si="255"/>
        <v>-16</v>
      </c>
      <c r="BM984">
        <f t="shared" ca="1" si="253"/>
        <v>311.46630071138804</v>
      </c>
    </row>
    <row r="985" spans="1:65" x14ac:dyDescent="0.25">
      <c r="A985" s="64">
        <v>982</v>
      </c>
      <c r="B985" s="64">
        <v>81</v>
      </c>
      <c r="C985" s="64">
        <v>48</v>
      </c>
      <c r="D985" s="18">
        <v>982</v>
      </c>
      <c r="E985" s="21">
        <f t="shared" ca="1" si="246"/>
        <v>1943.6898158107474</v>
      </c>
      <c r="F985" s="22">
        <f t="shared" ca="1" si="247"/>
        <v>148.32462214573459</v>
      </c>
      <c r="G985" s="28">
        <v>982</v>
      </c>
      <c r="H985" s="24">
        <f t="shared" ca="1" si="248"/>
        <v>1940.5167819999999</v>
      </c>
      <c r="I985" s="25">
        <f t="shared" ca="1" si="249"/>
        <v>148.56831114240001</v>
      </c>
      <c r="J985" s="155"/>
      <c r="K985" s="155"/>
      <c r="AX985">
        <f t="shared" ca="1" si="242"/>
        <v>309.51731488000001</v>
      </c>
      <c r="AY985">
        <f t="shared" ca="1" si="250"/>
        <v>306.48268511999999</v>
      </c>
      <c r="AZ985" cm="1">
        <f t="array" aca="1" ref="AZ985" ca="1">_xlfn.LET(_xlpm.rozsah, $J$3:$J$10001,_xlpm.podminka, (_xlpm.rozsah&gt;H985)*(ISNUMBER(_xlpm.rozsah)),_xlpm.indexy, IF(_xlpm.podminka, ROW(_xlpm.rozsah)-MIN(ROW(_xlpm.rozsah))+1),_xlpm.prvni, MIN(_xlpm.indexy),_xlpm.finalni, IF(_xlpm.prvni=1, 2, _xlpm.prvni),INDEX(_xlpm.rozsah, _xlpm.finalni))</f>
        <v>2000</v>
      </c>
      <c r="BA985" cm="1">
        <f t="array" aca="1" ref="BA985" ca="1">INDEX($J$3:$J$10001,MATCH(AZ985,$J$3:$J$10004,0)-1)</f>
        <v>1900</v>
      </c>
      <c r="BB985">
        <f t="shared" ca="1" si="244"/>
        <v>300</v>
      </c>
      <c r="BC985">
        <f t="shared" ca="1" si="244"/>
        <v>316</v>
      </c>
      <c r="BD985">
        <f t="shared" ca="1" si="243"/>
        <v>-16</v>
      </c>
      <c r="BE985">
        <f t="shared" ca="1" si="251"/>
        <v>309.51731488000001</v>
      </c>
      <c r="BF985">
        <f t="shared" ca="1" si="254"/>
        <v>309.0096294702804</v>
      </c>
      <c r="BG985">
        <f t="shared" ca="1" si="252"/>
        <v>306.9903705297196</v>
      </c>
      <c r="BH985" cm="1">
        <f t="array" aca="1" ref="BH985" ca="1">_xlfn.LET(_xlpm.rozsah, $J$3:$J$10001,_xlpm.podminka, (_xlpm.rozsah&gt;E985)*(ISNUMBER(_xlpm.rozsah)),_xlpm.indexy, IF(_xlpm.podminka, ROW(_xlpm.rozsah)-MIN(ROW(_xlpm.rozsah))+1),_xlpm.prvni, MIN(_xlpm.indexy),_xlpm.finalni, IF(_xlpm.prvni=1, 2, _xlpm.prvni),INDEX(_xlpm.rozsah, _xlpm.finalni))</f>
        <v>2000</v>
      </c>
      <c r="BI985" cm="1">
        <f t="array" aca="1" ref="BI985" ca="1">INDEX($J$3:$J$10001,MATCH(BH985,$J$3:$J$10004,0)-1)</f>
        <v>1900</v>
      </c>
      <c r="BJ985">
        <f t="shared" ca="1" si="245"/>
        <v>300</v>
      </c>
      <c r="BK985">
        <f t="shared" ca="1" si="245"/>
        <v>316</v>
      </c>
      <c r="BL985">
        <f t="shared" ca="1" si="255"/>
        <v>-16</v>
      </c>
      <c r="BM985">
        <f t="shared" ca="1" si="253"/>
        <v>309.0096294702804</v>
      </c>
    </row>
    <row r="986" spans="1:65" x14ac:dyDescent="0.25">
      <c r="A986" s="64">
        <v>983</v>
      </c>
      <c r="B986" s="64">
        <v>81</v>
      </c>
      <c r="C986" s="64">
        <v>41</v>
      </c>
      <c r="D986" s="18">
        <v>983</v>
      </c>
      <c r="E986" s="21">
        <f t="shared" ca="1" si="246"/>
        <v>1943.6898158107474</v>
      </c>
      <c r="F986" s="22">
        <f t="shared" ca="1" si="247"/>
        <v>126.69394808281497</v>
      </c>
      <c r="G986" s="23">
        <v>983</v>
      </c>
      <c r="H986" s="24">
        <f t="shared" ca="1" si="248"/>
        <v>1940.5167819999999</v>
      </c>
      <c r="I986" s="25">
        <f t="shared" ca="1" si="249"/>
        <v>126.9020991008</v>
      </c>
      <c r="J986" s="155"/>
      <c r="K986" s="155"/>
      <c r="AX986">
        <f t="shared" ca="1" si="242"/>
        <v>309.51731488000001</v>
      </c>
      <c r="AY986">
        <f t="shared" ca="1" si="250"/>
        <v>306.48268511999999</v>
      </c>
      <c r="AZ986" cm="1">
        <f t="array" aca="1" ref="AZ986" ca="1">_xlfn.LET(_xlpm.rozsah, $J$3:$J$10001,_xlpm.podminka, (_xlpm.rozsah&gt;H986)*(ISNUMBER(_xlpm.rozsah)),_xlpm.indexy, IF(_xlpm.podminka, ROW(_xlpm.rozsah)-MIN(ROW(_xlpm.rozsah))+1),_xlpm.prvni, MIN(_xlpm.indexy),_xlpm.finalni, IF(_xlpm.prvni=1, 2, _xlpm.prvni),INDEX(_xlpm.rozsah, _xlpm.finalni))</f>
        <v>2000</v>
      </c>
      <c r="BA986" cm="1">
        <f t="array" aca="1" ref="BA986" ca="1">INDEX($J$3:$J$10001,MATCH(AZ986,$J$3:$J$10004,0)-1)</f>
        <v>1900</v>
      </c>
      <c r="BB986">
        <f t="shared" ca="1" si="244"/>
        <v>300</v>
      </c>
      <c r="BC986">
        <f t="shared" ca="1" si="244"/>
        <v>316</v>
      </c>
      <c r="BD986">
        <f t="shared" ca="1" si="243"/>
        <v>-16</v>
      </c>
      <c r="BE986">
        <f t="shared" ca="1" si="251"/>
        <v>309.51731488000001</v>
      </c>
      <c r="BF986">
        <f t="shared" ca="1" si="254"/>
        <v>309.0096294702804</v>
      </c>
      <c r="BG986">
        <f t="shared" ca="1" si="252"/>
        <v>306.9903705297196</v>
      </c>
      <c r="BH986" cm="1">
        <f t="array" aca="1" ref="BH986" ca="1">_xlfn.LET(_xlpm.rozsah, $J$3:$J$10001,_xlpm.podminka, (_xlpm.rozsah&gt;E986)*(ISNUMBER(_xlpm.rozsah)),_xlpm.indexy, IF(_xlpm.podminka, ROW(_xlpm.rozsah)-MIN(ROW(_xlpm.rozsah))+1),_xlpm.prvni, MIN(_xlpm.indexy),_xlpm.finalni, IF(_xlpm.prvni=1, 2, _xlpm.prvni),INDEX(_xlpm.rozsah, _xlpm.finalni))</f>
        <v>2000</v>
      </c>
      <c r="BI986" cm="1">
        <f t="array" aca="1" ref="BI986" ca="1">INDEX($J$3:$J$10001,MATCH(BH986,$J$3:$J$10004,0)-1)</f>
        <v>1900</v>
      </c>
      <c r="BJ986">
        <f t="shared" ca="1" si="245"/>
        <v>300</v>
      </c>
      <c r="BK986">
        <f t="shared" ca="1" si="245"/>
        <v>316</v>
      </c>
      <c r="BL986">
        <f t="shared" ca="1" si="255"/>
        <v>-16</v>
      </c>
      <c r="BM986">
        <f t="shared" ca="1" si="253"/>
        <v>309.0096294702804</v>
      </c>
    </row>
    <row r="987" spans="1:65" x14ac:dyDescent="0.25">
      <c r="A987" s="64">
        <v>984</v>
      </c>
      <c r="B987" s="64">
        <v>81</v>
      </c>
      <c r="C987" s="64">
        <v>30</v>
      </c>
      <c r="D987" s="18">
        <v>984</v>
      </c>
      <c r="E987" s="21">
        <f t="shared" ca="1" si="246"/>
        <v>1943.6898158107474</v>
      </c>
      <c r="F987" s="22">
        <f t="shared" ca="1" si="247"/>
        <v>92.702888841084118</v>
      </c>
      <c r="G987" s="28">
        <v>984</v>
      </c>
      <c r="H987" s="24">
        <f t="shared" ca="1" si="248"/>
        <v>1940.5167819999999</v>
      </c>
      <c r="I987" s="25">
        <f t="shared" ca="1" si="249"/>
        <v>92.855194463999993</v>
      </c>
      <c r="J987" s="155"/>
      <c r="K987" s="155"/>
      <c r="AX987">
        <f t="shared" ca="1" si="242"/>
        <v>309.51731488000001</v>
      </c>
      <c r="AY987">
        <f t="shared" ca="1" si="250"/>
        <v>306.48268511999999</v>
      </c>
      <c r="AZ987" cm="1">
        <f t="array" aca="1" ref="AZ987" ca="1">_xlfn.LET(_xlpm.rozsah, $J$3:$J$10001,_xlpm.podminka, (_xlpm.rozsah&gt;H987)*(ISNUMBER(_xlpm.rozsah)),_xlpm.indexy, IF(_xlpm.podminka, ROW(_xlpm.rozsah)-MIN(ROW(_xlpm.rozsah))+1),_xlpm.prvni, MIN(_xlpm.indexy),_xlpm.finalni, IF(_xlpm.prvni=1, 2, _xlpm.prvni),INDEX(_xlpm.rozsah, _xlpm.finalni))</f>
        <v>2000</v>
      </c>
      <c r="BA987" cm="1">
        <f t="array" aca="1" ref="BA987" ca="1">INDEX($J$3:$J$10001,MATCH(AZ987,$J$3:$J$10004,0)-1)</f>
        <v>1900</v>
      </c>
      <c r="BB987">
        <f t="shared" ca="1" si="244"/>
        <v>300</v>
      </c>
      <c r="BC987">
        <f t="shared" ca="1" si="244"/>
        <v>316</v>
      </c>
      <c r="BD987">
        <f t="shared" ca="1" si="243"/>
        <v>-16</v>
      </c>
      <c r="BE987">
        <f t="shared" ca="1" si="251"/>
        <v>309.51731488000001</v>
      </c>
      <c r="BF987">
        <f t="shared" ca="1" si="254"/>
        <v>309.0096294702804</v>
      </c>
      <c r="BG987">
        <f t="shared" ca="1" si="252"/>
        <v>306.9903705297196</v>
      </c>
      <c r="BH987" cm="1">
        <f t="array" aca="1" ref="BH987" ca="1">_xlfn.LET(_xlpm.rozsah, $J$3:$J$10001,_xlpm.podminka, (_xlpm.rozsah&gt;E987)*(ISNUMBER(_xlpm.rozsah)),_xlpm.indexy, IF(_xlpm.podminka, ROW(_xlpm.rozsah)-MIN(ROW(_xlpm.rozsah))+1),_xlpm.prvni, MIN(_xlpm.indexy),_xlpm.finalni, IF(_xlpm.prvni=1, 2, _xlpm.prvni),INDEX(_xlpm.rozsah, _xlpm.finalni))</f>
        <v>2000</v>
      </c>
      <c r="BI987" cm="1">
        <f t="array" aca="1" ref="BI987" ca="1">INDEX($J$3:$J$10001,MATCH(BH987,$J$3:$J$10004,0)-1)</f>
        <v>1900</v>
      </c>
      <c r="BJ987">
        <f t="shared" ca="1" si="245"/>
        <v>300</v>
      </c>
      <c r="BK987">
        <f t="shared" ca="1" si="245"/>
        <v>316</v>
      </c>
      <c r="BL987">
        <f t="shared" ca="1" si="255"/>
        <v>-16</v>
      </c>
      <c r="BM987">
        <f t="shared" ca="1" si="253"/>
        <v>309.0096294702804</v>
      </c>
    </row>
    <row r="988" spans="1:65" x14ac:dyDescent="0.25">
      <c r="A988" s="64">
        <v>985</v>
      </c>
      <c r="B988" s="64">
        <v>80</v>
      </c>
      <c r="C988" s="64">
        <v>24</v>
      </c>
      <c r="D988" s="18">
        <v>985</v>
      </c>
      <c r="E988" s="21">
        <f t="shared" ca="1" si="246"/>
        <v>1928.3356205538248</v>
      </c>
      <c r="F988" s="22">
        <f t="shared" ca="1" si="247"/>
        <v>74.751912170733135</v>
      </c>
      <c r="G988" s="23">
        <v>985</v>
      </c>
      <c r="H988" s="24">
        <f t="shared" ca="1" si="248"/>
        <v>1925.2017599999999</v>
      </c>
      <c r="I988" s="25">
        <f t="shared" ca="1" si="249"/>
        <v>74.872252416000009</v>
      </c>
      <c r="J988" s="155"/>
      <c r="K988" s="155"/>
      <c r="AX988">
        <f t="shared" ref="AX988:AX1051" ca="1" si="256">IF(BD988&lt;0, BE988, AY988)</f>
        <v>311.96771840000002</v>
      </c>
      <c r="AY988">
        <f t="shared" ca="1" si="250"/>
        <v>304.03228159999998</v>
      </c>
      <c r="AZ988" cm="1">
        <f t="array" aca="1" ref="AZ988" ca="1">_xlfn.LET(_xlpm.rozsah, $J$3:$J$10001,_xlpm.podminka, (_xlpm.rozsah&gt;H988)*(ISNUMBER(_xlpm.rozsah)),_xlpm.indexy, IF(_xlpm.podminka, ROW(_xlpm.rozsah)-MIN(ROW(_xlpm.rozsah))+1),_xlpm.prvni, MIN(_xlpm.indexy),_xlpm.finalni, IF(_xlpm.prvni=1, 2, _xlpm.prvni),INDEX(_xlpm.rozsah, _xlpm.finalni))</f>
        <v>2000</v>
      </c>
      <c r="BA988" cm="1">
        <f t="array" aca="1" ref="BA988" ca="1">INDEX($J$3:$J$10001,MATCH(AZ988,$J$3:$J$10004,0)-1)</f>
        <v>1900</v>
      </c>
      <c r="BB988">
        <f t="shared" ca="1" si="244"/>
        <v>300</v>
      </c>
      <c r="BC988">
        <f t="shared" ca="1" si="244"/>
        <v>316</v>
      </c>
      <c r="BD988">
        <f t="shared" ref="BD988:BD1051" ca="1" si="257">BB988-BC988</f>
        <v>-16</v>
      </c>
      <c r="BE988">
        <f t="shared" ca="1" si="251"/>
        <v>311.96771840000002</v>
      </c>
      <c r="BF988">
        <f t="shared" ca="1" si="254"/>
        <v>311.46630071138804</v>
      </c>
      <c r="BG988">
        <f t="shared" ca="1" si="252"/>
        <v>304.53369928861196</v>
      </c>
      <c r="BH988" cm="1">
        <f t="array" aca="1" ref="BH988" ca="1">_xlfn.LET(_xlpm.rozsah, $J$3:$J$10001,_xlpm.podminka, (_xlpm.rozsah&gt;E988)*(ISNUMBER(_xlpm.rozsah)),_xlpm.indexy, IF(_xlpm.podminka, ROW(_xlpm.rozsah)-MIN(ROW(_xlpm.rozsah))+1),_xlpm.prvni, MIN(_xlpm.indexy),_xlpm.finalni, IF(_xlpm.prvni=1, 2, _xlpm.prvni),INDEX(_xlpm.rozsah, _xlpm.finalni))</f>
        <v>2000</v>
      </c>
      <c r="BI988" cm="1">
        <f t="array" aca="1" ref="BI988" ca="1">INDEX($J$3:$J$10001,MATCH(BH988,$J$3:$J$10004,0)-1)</f>
        <v>1900</v>
      </c>
      <c r="BJ988">
        <f t="shared" ca="1" si="245"/>
        <v>300</v>
      </c>
      <c r="BK988">
        <f t="shared" ca="1" si="245"/>
        <v>316</v>
      </c>
      <c r="BL988">
        <f t="shared" ca="1" si="255"/>
        <v>-16</v>
      </c>
      <c r="BM988">
        <f t="shared" ca="1" si="253"/>
        <v>311.46630071138804</v>
      </c>
    </row>
    <row r="989" spans="1:65" x14ac:dyDescent="0.25">
      <c r="A989" s="64">
        <v>986</v>
      </c>
      <c r="B989" s="64">
        <v>81</v>
      </c>
      <c r="C989" s="64">
        <v>20</v>
      </c>
      <c r="D989" s="18">
        <v>986</v>
      </c>
      <c r="E989" s="21">
        <f t="shared" ca="1" si="246"/>
        <v>1943.6898158107474</v>
      </c>
      <c r="F989" s="22">
        <f t="shared" ca="1" si="247"/>
        <v>61.801925894056076</v>
      </c>
      <c r="G989" s="28">
        <v>986</v>
      </c>
      <c r="H989" s="24">
        <f t="shared" ca="1" si="248"/>
        <v>1940.5167819999999</v>
      </c>
      <c r="I989" s="25">
        <f t="shared" ca="1" si="249"/>
        <v>61.903462976</v>
      </c>
      <c r="J989" s="155"/>
      <c r="K989" s="155"/>
      <c r="AX989">
        <f t="shared" ca="1" si="256"/>
        <v>309.51731488000001</v>
      </c>
      <c r="AY989">
        <f t="shared" ca="1" si="250"/>
        <v>306.48268511999999</v>
      </c>
      <c r="AZ989" cm="1">
        <f t="array" aca="1" ref="AZ989" ca="1">_xlfn.LET(_xlpm.rozsah, $J$3:$J$10001,_xlpm.podminka, (_xlpm.rozsah&gt;H989)*(ISNUMBER(_xlpm.rozsah)),_xlpm.indexy, IF(_xlpm.podminka, ROW(_xlpm.rozsah)-MIN(ROW(_xlpm.rozsah))+1),_xlpm.prvni, MIN(_xlpm.indexy),_xlpm.finalni, IF(_xlpm.prvni=1, 2, _xlpm.prvni),INDEX(_xlpm.rozsah, _xlpm.finalni))</f>
        <v>2000</v>
      </c>
      <c r="BA989" cm="1">
        <f t="array" aca="1" ref="BA989" ca="1">INDEX($J$3:$J$10001,MATCH(AZ989,$J$3:$J$10004,0)-1)</f>
        <v>1900</v>
      </c>
      <c r="BB989">
        <f t="shared" ca="1" si="244"/>
        <v>300</v>
      </c>
      <c r="BC989">
        <f t="shared" ca="1" si="244"/>
        <v>316</v>
      </c>
      <c r="BD989">
        <f t="shared" ca="1" si="257"/>
        <v>-16</v>
      </c>
      <c r="BE989">
        <f t="shared" ca="1" si="251"/>
        <v>309.51731488000001</v>
      </c>
      <c r="BF989">
        <f t="shared" ca="1" si="254"/>
        <v>309.0096294702804</v>
      </c>
      <c r="BG989">
        <f t="shared" ca="1" si="252"/>
        <v>306.9903705297196</v>
      </c>
      <c r="BH989" cm="1">
        <f t="array" aca="1" ref="BH989" ca="1">_xlfn.LET(_xlpm.rozsah, $J$3:$J$10001,_xlpm.podminka, (_xlpm.rozsah&gt;E989)*(ISNUMBER(_xlpm.rozsah)),_xlpm.indexy, IF(_xlpm.podminka, ROW(_xlpm.rozsah)-MIN(ROW(_xlpm.rozsah))+1),_xlpm.prvni, MIN(_xlpm.indexy),_xlpm.finalni, IF(_xlpm.prvni=1, 2, _xlpm.prvni),INDEX(_xlpm.rozsah, _xlpm.finalni))</f>
        <v>2000</v>
      </c>
      <c r="BI989" cm="1">
        <f t="array" aca="1" ref="BI989" ca="1">INDEX($J$3:$J$10001,MATCH(BH989,$J$3:$J$10004,0)-1)</f>
        <v>1900</v>
      </c>
      <c r="BJ989">
        <f t="shared" ca="1" si="245"/>
        <v>300</v>
      </c>
      <c r="BK989">
        <f t="shared" ca="1" si="245"/>
        <v>316</v>
      </c>
      <c r="BL989">
        <f t="shared" ca="1" si="255"/>
        <v>-16</v>
      </c>
      <c r="BM989">
        <f t="shared" ca="1" si="253"/>
        <v>309.0096294702804</v>
      </c>
    </row>
    <row r="990" spans="1:65" x14ac:dyDescent="0.25">
      <c r="A990" s="64">
        <v>987</v>
      </c>
      <c r="B990" s="64">
        <v>81</v>
      </c>
      <c r="C990" s="64">
        <v>21</v>
      </c>
      <c r="D990" s="18">
        <v>987</v>
      </c>
      <c r="E990" s="21">
        <f t="shared" ca="1" si="246"/>
        <v>1943.6898158107474</v>
      </c>
      <c r="F990" s="22">
        <f t="shared" ca="1" si="247"/>
        <v>64.892022188758887</v>
      </c>
      <c r="G990" s="23">
        <v>987</v>
      </c>
      <c r="H990" s="24">
        <f t="shared" ca="1" si="248"/>
        <v>1940.5167819999999</v>
      </c>
      <c r="I990" s="25">
        <f t="shared" ca="1" si="249"/>
        <v>64.998636124800001</v>
      </c>
      <c r="J990" s="155"/>
      <c r="K990" s="155"/>
      <c r="AX990">
        <f t="shared" ca="1" si="256"/>
        <v>309.51731488000001</v>
      </c>
      <c r="AY990">
        <f t="shared" ca="1" si="250"/>
        <v>306.48268511999999</v>
      </c>
      <c r="AZ990" cm="1">
        <f t="array" aca="1" ref="AZ990" ca="1">_xlfn.LET(_xlpm.rozsah, $J$3:$J$10001,_xlpm.podminka, (_xlpm.rozsah&gt;H990)*(ISNUMBER(_xlpm.rozsah)),_xlpm.indexy, IF(_xlpm.podminka, ROW(_xlpm.rozsah)-MIN(ROW(_xlpm.rozsah))+1),_xlpm.prvni, MIN(_xlpm.indexy),_xlpm.finalni, IF(_xlpm.prvni=1, 2, _xlpm.prvni),INDEX(_xlpm.rozsah, _xlpm.finalni))</f>
        <v>2000</v>
      </c>
      <c r="BA990" cm="1">
        <f t="array" aca="1" ref="BA990" ca="1">INDEX($J$3:$J$10001,MATCH(AZ990,$J$3:$J$10004,0)-1)</f>
        <v>1900</v>
      </c>
      <c r="BB990">
        <f t="shared" ca="1" si="244"/>
        <v>300</v>
      </c>
      <c r="BC990">
        <f t="shared" ca="1" si="244"/>
        <v>316</v>
      </c>
      <c r="BD990">
        <f t="shared" ca="1" si="257"/>
        <v>-16</v>
      </c>
      <c r="BE990">
        <f t="shared" ca="1" si="251"/>
        <v>309.51731488000001</v>
      </c>
      <c r="BF990">
        <f t="shared" ca="1" si="254"/>
        <v>309.0096294702804</v>
      </c>
      <c r="BG990">
        <f t="shared" ca="1" si="252"/>
        <v>306.9903705297196</v>
      </c>
      <c r="BH990" cm="1">
        <f t="array" aca="1" ref="BH990" ca="1">_xlfn.LET(_xlpm.rozsah, $J$3:$J$10001,_xlpm.podminka, (_xlpm.rozsah&gt;E990)*(ISNUMBER(_xlpm.rozsah)),_xlpm.indexy, IF(_xlpm.podminka, ROW(_xlpm.rozsah)-MIN(ROW(_xlpm.rozsah))+1),_xlpm.prvni, MIN(_xlpm.indexy),_xlpm.finalni, IF(_xlpm.prvni=1, 2, _xlpm.prvni),INDEX(_xlpm.rozsah, _xlpm.finalni))</f>
        <v>2000</v>
      </c>
      <c r="BI990" cm="1">
        <f t="array" aca="1" ref="BI990" ca="1">INDEX($J$3:$J$10001,MATCH(BH990,$J$3:$J$10004,0)-1)</f>
        <v>1900</v>
      </c>
      <c r="BJ990">
        <f t="shared" ca="1" si="245"/>
        <v>300</v>
      </c>
      <c r="BK990">
        <f t="shared" ca="1" si="245"/>
        <v>316</v>
      </c>
      <c r="BL990">
        <f t="shared" ca="1" si="255"/>
        <v>-16</v>
      </c>
      <c r="BM990">
        <f t="shared" ca="1" si="253"/>
        <v>309.0096294702804</v>
      </c>
    </row>
    <row r="991" spans="1:65" x14ac:dyDescent="0.25">
      <c r="A991" s="64">
        <v>988</v>
      </c>
      <c r="B991" s="64">
        <v>81</v>
      </c>
      <c r="C991" s="64">
        <v>29</v>
      </c>
      <c r="D991" s="18">
        <v>988</v>
      </c>
      <c r="E991" s="21">
        <f t="shared" ca="1" si="246"/>
        <v>1943.6898158107474</v>
      </c>
      <c r="F991" s="22">
        <f t="shared" ca="1" si="247"/>
        <v>89.612792546381314</v>
      </c>
      <c r="G991" s="28">
        <v>988</v>
      </c>
      <c r="H991" s="24">
        <f t="shared" ca="1" si="248"/>
        <v>1940.5167819999999</v>
      </c>
      <c r="I991" s="25">
        <f t="shared" ca="1" si="249"/>
        <v>89.760021315200007</v>
      </c>
      <c r="J991" s="155"/>
      <c r="K991" s="155"/>
      <c r="AX991">
        <f t="shared" ca="1" si="256"/>
        <v>309.51731488000001</v>
      </c>
      <c r="AY991">
        <f t="shared" ca="1" si="250"/>
        <v>306.48268511999999</v>
      </c>
      <c r="AZ991" cm="1">
        <f t="array" aca="1" ref="AZ991" ca="1">_xlfn.LET(_xlpm.rozsah, $J$3:$J$10001,_xlpm.podminka, (_xlpm.rozsah&gt;H991)*(ISNUMBER(_xlpm.rozsah)),_xlpm.indexy, IF(_xlpm.podminka, ROW(_xlpm.rozsah)-MIN(ROW(_xlpm.rozsah))+1),_xlpm.prvni, MIN(_xlpm.indexy),_xlpm.finalni, IF(_xlpm.prvni=1, 2, _xlpm.prvni),INDEX(_xlpm.rozsah, _xlpm.finalni))</f>
        <v>2000</v>
      </c>
      <c r="BA991" cm="1">
        <f t="array" aca="1" ref="BA991" ca="1">INDEX($J$3:$J$10001,MATCH(AZ991,$J$3:$J$10004,0)-1)</f>
        <v>1900</v>
      </c>
      <c r="BB991">
        <f t="shared" ca="1" si="244"/>
        <v>300</v>
      </c>
      <c r="BC991">
        <f t="shared" ca="1" si="244"/>
        <v>316</v>
      </c>
      <c r="BD991">
        <f t="shared" ca="1" si="257"/>
        <v>-16</v>
      </c>
      <c r="BE991">
        <f t="shared" ca="1" si="251"/>
        <v>309.51731488000001</v>
      </c>
      <c r="BF991">
        <f t="shared" ca="1" si="254"/>
        <v>309.0096294702804</v>
      </c>
      <c r="BG991">
        <f t="shared" ca="1" si="252"/>
        <v>306.9903705297196</v>
      </c>
      <c r="BH991" cm="1">
        <f t="array" aca="1" ref="BH991" ca="1">_xlfn.LET(_xlpm.rozsah, $J$3:$J$10001,_xlpm.podminka, (_xlpm.rozsah&gt;E991)*(ISNUMBER(_xlpm.rozsah)),_xlpm.indexy, IF(_xlpm.podminka, ROW(_xlpm.rozsah)-MIN(ROW(_xlpm.rozsah))+1),_xlpm.prvni, MIN(_xlpm.indexy),_xlpm.finalni, IF(_xlpm.prvni=1, 2, _xlpm.prvni),INDEX(_xlpm.rozsah, _xlpm.finalni))</f>
        <v>2000</v>
      </c>
      <c r="BI991" cm="1">
        <f t="array" aca="1" ref="BI991" ca="1">INDEX($J$3:$J$10001,MATCH(BH991,$J$3:$J$10004,0)-1)</f>
        <v>1900</v>
      </c>
      <c r="BJ991">
        <f t="shared" ca="1" si="245"/>
        <v>300</v>
      </c>
      <c r="BK991">
        <f t="shared" ca="1" si="245"/>
        <v>316</v>
      </c>
      <c r="BL991">
        <f t="shared" ca="1" si="255"/>
        <v>-16</v>
      </c>
      <c r="BM991">
        <f t="shared" ca="1" si="253"/>
        <v>309.0096294702804</v>
      </c>
    </row>
    <row r="992" spans="1:65" x14ac:dyDescent="0.25">
      <c r="A992" s="64">
        <v>989</v>
      </c>
      <c r="B992" s="64">
        <v>81</v>
      </c>
      <c r="C992" s="64">
        <v>29</v>
      </c>
      <c r="D992" s="18">
        <v>989</v>
      </c>
      <c r="E992" s="21">
        <f t="shared" ca="1" si="246"/>
        <v>1943.6898158107474</v>
      </c>
      <c r="F992" s="22">
        <f t="shared" ca="1" si="247"/>
        <v>89.612792546381314</v>
      </c>
      <c r="G992" s="23">
        <v>989</v>
      </c>
      <c r="H992" s="24">
        <f t="shared" ca="1" si="248"/>
        <v>1940.5167819999999</v>
      </c>
      <c r="I992" s="25">
        <f t="shared" ca="1" si="249"/>
        <v>89.760021315200007</v>
      </c>
      <c r="J992" s="155"/>
      <c r="K992" s="155"/>
      <c r="AX992">
        <f t="shared" ca="1" si="256"/>
        <v>309.51731488000001</v>
      </c>
      <c r="AY992">
        <f t="shared" ca="1" si="250"/>
        <v>306.48268511999999</v>
      </c>
      <c r="AZ992" cm="1">
        <f t="array" aca="1" ref="AZ992" ca="1">_xlfn.LET(_xlpm.rozsah, $J$3:$J$10001,_xlpm.podminka, (_xlpm.rozsah&gt;H992)*(ISNUMBER(_xlpm.rozsah)),_xlpm.indexy, IF(_xlpm.podminka, ROW(_xlpm.rozsah)-MIN(ROW(_xlpm.rozsah))+1),_xlpm.prvni, MIN(_xlpm.indexy),_xlpm.finalni, IF(_xlpm.prvni=1, 2, _xlpm.prvni),INDEX(_xlpm.rozsah, _xlpm.finalni))</f>
        <v>2000</v>
      </c>
      <c r="BA992" cm="1">
        <f t="array" aca="1" ref="BA992" ca="1">INDEX($J$3:$J$10001,MATCH(AZ992,$J$3:$J$10004,0)-1)</f>
        <v>1900</v>
      </c>
      <c r="BB992">
        <f t="shared" ca="1" si="244"/>
        <v>300</v>
      </c>
      <c r="BC992">
        <f t="shared" ca="1" si="244"/>
        <v>316</v>
      </c>
      <c r="BD992">
        <f t="shared" ca="1" si="257"/>
        <v>-16</v>
      </c>
      <c r="BE992">
        <f t="shared" ca="1" si="251"/>
        <v>309.51731488000001</v>
      </c>
      <c r="BF992">
        <f t="shared" ca="1" si="254"/>
        <v>309.0096294702804</v>
      </c>
      <c r="BG992">
        <f t="shared" ca="1" si="252"/>
        <v>306.9903705297196</v>
      </c>
      <c r="BH992" cm="1">
        <f t="array" aca="1" ref="BH992" ca="1">_xlfn.LET(_xlpm.rozsah, $J$3:$J$10001,_xlpm.podminka, (_xlpm.rozsah&gt;E992)*(ISNUMBER(_xlpm.rozsah)),_xlpm.indexy, IF(_xlpm.podminka, ROW(_xlpm.rozsah)-MIN(ROW(_xlpm.rozsah))+1),_xlpm.prvni, MIN(_xlpm.indexy),_xlpm.finalni, IF(_xlpm.prvni=1, 2, _xlpm.prvni),INDEX(_xlpm.rozsah, _xlpm.finalni))</f>
        <v>2000</v>
      </c>
      <c r="BI992" cm="1">
        <f t="array" aca="1" ref="BI992" ca="1">INDEX($J$3:$J$10001,MATCH(BH992,$J$3:$J$10004,0)-1)</f>
        <v>1900</v>
      </c>
      <c r="BJ992">
        <f t="shared" ca="1" si="245"/>
        <v>300</v>
      </c>
      <c r="BK992">
        <f t="shared" ca="1" si="245"/>
        <v>316</v>
      </c>
      <c r="BL992">
        <f t="shared" ca="1" si="255"/>
        <v>-16</v>
      </c>
      <c r="BM992">
        <f t="shared" ca="1" si="253"/>
        <v>309.0096294702804</v>
      </c>
    </row>
    <row r="993" spans="1:65" x14ac:dyDescent="0.25">
      <c r="A993" s="64">
        <v>990</v>
      </c>
      <c r="B993" s="64">
        <v>81</v>
      </c>
      <c r="C993" s="64">
        <v>27</v>
      </c>
      <c r="D993" s="18">
        <v>990</v>
      </c>
      <c r="E993" s="21">
        <f t="shared" ca="1" si="246"/>
        <v>1943.6898158107474</v>
      </c>
      <c r="F993" s="22">
        <f t="shared" ca="1" si="247"/>
        <v>83.432599956975707</v>
      </c>
      <c r="G993" s="28">
        <v>990</v>
      </c>
      <c r="H993" s="24">
        <f t="shared" ca="1" si="248"/>
        <v>1940.5167819999999</v>
      </c>
      <c r="I993" s="25">
        <f t="shared" ca="1" si="249"/>
        <v>83.569675017600005</v>
      </c>
      <c r="J993" s="155"/>
      <c r="K993" s="155"/>
      <c r="AX993">
        <f t="shared" ca="1" si="256"/>
        <v>309.51731488000001</v>
      </c>
      <c r="AY993">
        <f t="shared" ca="1" si="250"/>
        <v>306.48268511999999</v>
      </c>
      <c r="AZ993" cm="1">
        <f t="array" aca="1" ref="AZ993" ca="1">_xlfn.LET(_xlpm.rozsah, $J$3:$J$10001,_xlpm.podminka, (_xlpm.rozsah&gt;H993)*(ISNUMBER(_xlpm.rozsah)),_xlpm.indexy, IF(_xlpm.podminka, ROW(_xlpm.rozsah)-MIN(ROW(_xlpm.rozsah))+1),_xlpm.prvni, MIN(_xlpm.indexy),_xlpm.finalni, IF(_xlpm.prvni=1, 2, _xlpm.prvni),INDEX(_xlpm.rozsah, _xlpm.finalni))</f>
        <v>2000</v>
      </c>
      <c r="BA993" cm="1">
        <f t="array" aca="1" ref="BA993" ca="1">INDEX($J$3:$J$10001,MATCH(AZ993,$J$3:$J$10004,0)-1)</f>
        <v>1900</v>
      </c>
      <c r="BB993">
        <f t="shared" ref="BB993:BC1056" ca="1" si="258">IF(ISERROR(MATCH(AZ993,$J$1:$J$10000,0)), 0, INDEX($K$1:$K$10000, MATCH(AZ993,$J$1:$J$10000,0)))</f>
        <v>300</v>
      </c>
      <c r="BC993">
        <f t="shared" ca="1" si="258"/>
        <v>316</v>
      </c>
      <c r="BD993">
        <f t="shared" ca="1" si="257"/>
        <v>-16</v>
      </c>
      <c r="BE993">
        <f t="shared" ca="1" si="251"/>
        <v>309.51731488000001</v>
      </c>
      <c r="BF993">
        <f t="shared" ca="1" si="254"/>
        <v>309.0096294702804</v>
      </c>
      <c r="BG993">
        <f t="shared" ca="1" si="252"/>
        <v>306.9903705297196</v>
      </c>
      <c r="BH993" cm="1">
        <f t="array" aca="1" ref="BH993" ca="1">_xlfn.LET(_xlpm.rozsah, $J$3:$J$10001,_xlpm.podminka, (_xlpm.rozsah&gt;E993)*(ISNUMBER(_xlpm.rozsah)),_xlpm.indexy, IF(_xlpm.podminka, ROW(_xlpm.rozsah)-MIN(ROW(_xlpm.rozsah))+1),_xlpm.prvni, MIN(_xlpm.indexy),_xlpm.finalni, IF(_xlpm.prvni=1, 2, _xlpm.prvni),INDEX(_xlpm.rozsah, _xlpm.finalni))</f>
        <v>2000</v>
      </c>
      <c r="BI993" cm="1">
        <f t="array" aca="1" ref="BI993" ca="1">INDEX($J$3:$J$10001,MATCH(BH993,$J$3:$J$10004,0)-1)</f>
        <v>1900</v>
      </c>
      <c r="BJ993">
        <f t="shared" ca="1" si="245"/>
        <v>300</v>
      </c>
      <c r="BK993">
        <f t="shared" ca="1" si="245"/>
        <v>316</v>
      </c>
      <c r="BL993">
        <f t="shared" ca="1" si="255"/>
        <v>-16</v>
      </c>
      <c r="BM993">
        <f t="shared" ca="1" si="253"/>
        <v>309.0096294702804</v>
      </c>
    </row>
    <row r="994" spans="1:65" x14ac:dyDescent="0.25">
      <c r="A994" s="64">
        <v>991</v>
      </c>
      <c r="B994" s="64">
        <v>81</v>
      </c>
      <c r="C994" s="64">
        <v>23</v>
      </c>
      <c r="D994" s="18">
        <v>991</v>
      </c>
      <c r="E994" s="21">
        <f t="shared" ca="1" si="246"/>
        <v>1943.6898158107474</v>
      </c>
      <c r="F994" s="22">
        <f t="shared" ca="1" si="247"/>
        <v>71.072214778164494</v>
      </c>
      <c r="G994" s="23">
        <v>991</v>
      </c>
      <c r="H994" s="24">
        <f t="shared" ca="1" si="248"/>
        <v>1940.5167819999999</v>
      </c>
      <c r="I994" s="25">
        <f t="shared" ca="1" si="249"/>
        <v>71.188982422400002</v>
      </c>
      <c r="J994" s="155"/>
      <c r="K994" s="155"/>
      <c r="AX994">
        <f t="shared" ca="1" si="256"/>
        <v>309.51731488000001</v>
      </c>
      <c r="AY994">
        <f t="shared" ca="1" si="250"/>
        <v>306.48268511999999</v>
      </c>
      <c r="AZ994" cm="1">
        <f t="array" aca="1" ref="AZ994" ca="1">_xlfn.LET(_xlpm.rozsah, $J$3:$J$10001,_xlpm.podminka, (_xlpm.rozsah&gt;H994)*(ISNUMBER(_xlpm.rozsah)),_xlpm.indexy, IF(_xlpm.podminka, ROW(_xlpm.rozsah)-MIN(ROW(_xlpm.rozsah))+1),_xlpm.prvni, MIN(_xlpm.indexy),_xlpm.finalni, IF(_xlpm.prvni=1, 2, _xlpm.prvni),INDEX(_xlpm.rozsah, _xlpm.finalni))</f>
        <v>2000</v>
      </c>
      <c r="BA994" cm="1">
        <f t="array" aca="1" ref="BA994" ca="1">INDEX($J$3:$J$10001,MATCH(AZ994,$J$3:$J$10004,0)-1)</f>
        <v>1900</v>
      </c>
      <c r="BB994">
        <f t="shared" ca="1" si="258"/>
        <v>300</v>
      </c>
      <c r="BC994">
        <f t="shared" ca="1" si="258"/>
        <v>316</v>
      </c>
      <c r="BD994">
        <f t="shared" ca="1" si="257"/>
        <v>-16</v>
      </c>
      <c r="BE994">
        <f t="shared" ca="1" si="251"/>
        <v>309.51731488000001</v>
      </c>
      <c r="BF994">
        <f t="shared" ca="1" si="254"/>
        <v>309.0096294702804</v>
      </c>
      <c r="BG994">
        <f t="shared" ca="1" si="252"/>
        <v>306.9903705297196</v>
      </c>
      <c r="BH994" cm="1">
        <f t="array" aca="1" ref="BH994" ca="1">_xlfn.LET(_xlpm.rozsah, $J$3:$J$10001,_xlpm.podminka, (_xlpm.rozsah&gt;E994)*(ISNUMBER(_xlpm.rozsah)),_xlpm.indexy, IF(_xlpm.podminka, ROW(_xlpm.rozsah)-MIN(ROW(_xlpm.rozsah))+1),_xlpm.prvni, MIN(_xlpm.indexy),_xlpm.finalni, IF(_xlpm.prvni=1, 2, _xlpm.prvni),INDEX(_xlpm.rozsah, _xlpm.finalni))</f>
        <v>2000</v>
      </c>
      <c r="BI994" cm="1">
        <f t="array" aca="1" ref="BI994" ca="1">INDEX($J$3:$J$10001,MATCH(BH994,$J$3:$J$10004,0)-1)</f>
        <v>1900</v>
      </c>
      <c r="BJ994">
        <f t="shared" ca="1" si="245"/>
        <v>300</v>
      </c>
      <c r="BK994">
        <f t="shared" ca="1" si="245"/>
        <v>316</v>
      </c>
      <c r="BL994">
        <f t="shared" ca="1" si="255"/>
        <v>-16</v>
      </c>
      <c r="BM994">
        <f t="shared" ca="1" si="253"/>
        <v>309.0096294702804</v>
      </c>
    </row>
    <row r="995" spans="1:65" x14ac:dyDescent="0.25">
      <c r="A995" s="64">
        <v>992</v>
      </c>
      <c r="B995" s="64">
        <v>81</v>
      </c>
      <c r="C995" s="64">
        <v>25</v>
      </c>
      <c r="D995" s="18">
        <v>992</v>
      </c>
      <c r="E995" s="21">
        <f t="shared" ca="1" si="246"/>
        <v>1943.6898158107474</v>
      </c>
      <c r="F995" s="22">
        <f t="shared" ca="1" si="247"/>
        <v>77.2524073675701</v>
      </c>
      <c r="G995" s="28">
        <v>992</v>
      </c>
      <c r="H995" s="24">
        <f t="shared" ca="1" si="248"/>
        <v>1940.5167819999999</v>
      </c>
      <c r="I995" s="25">
        <f t="shared" ca="1" si="249"/>
        <v>77.379328720000004</v>
      </c>
      <c r="J995" s="155"/>
      <c r="K995" s="155"/>
      <c r="AX995">
        <f t="shared" ca="1" si="256"/>
        <v>309.51731488000001</v>
      </c>
      <c r="AY995">
        <f t="shared" ca="1" si="250"/>
        <v>306.48268511999999</v>
      </c>
      <c r="AZ995" cm="1">
        <f t="array" aca="1" ref="AZ995" ca="1">_xlfn.LET(_xlpm.rozsah, $J$3:$J$10001,_xlpm.podminka, (_xlpm.rozsah&gt;H995)*(ISNUMBER(_xlpm.rozsah)),_xlpm.indexy, IF(_xlpm.podminka, ROW(_xlpm.rozsah)-MIN(ROW(_xlpm.rozsah))+1),_xlpm.prvni, MIN(_xlpm.indexy),_xlpm.finalni, IF(_xlpm.prvni=1, 2, _xlpm.prvni),INDEX(_xlpm.rozsah, _xlpm.finalni))</f>
        <v>2000</v>
      </c>
      <c r="BA995" cm="1">
        <f t="array" aca="1" ref="BA995" ca="1">INDEX($J$3:$J$10001,MATCH(AZ995,$J$3:$J$10004,0)-1)</f>
        <v>1900</v>
      </c>
      <c r="BB995">
        <f t="shared" ca="1" si="258"/>
        <v>300</v>
      </c>
      <c r="BC995">
        <f t="shared" ca="1" si="258"/>
        <v>316</v>
      </c>
      <c r="BD995">
        <f t="shared" ca="1" si="257"/>
        <v>-16</v>
      </c>
      <c r="BE995">
        <f t="shared" ca="1" si="251"/>
        <v>309.51731488000001</v>
      </c>
      <c r="BF995">
        <f t="shared" ca="1" si="254"/>
        <v>309.0096294702804</v>
      </c>
      <c r="BG995">
        <f t="shared" ca="1" si="252"/>
        <v>306.9903705297196</v>
      </c>
      <c r="BH995" cm="1">
        <f t="array" aca="1" ref="BH995" ca="1">_xlfn.LET(_xlpm.rozsah, $J$3:$J$10001,_xlpm.podminka, (_xlpm.rozsah&gt;E995)*(ISNUMBER(_xlpm.rozsah)),_xlpm.indexy, IF(_xlpm.podminka, ROW(_xlpm.rozsah)-MIN(ROW(_xlpm.rozsah))+1),_xlpm.prvni, MIN(_xlpm.indexy),_xlpm.finalni, IF(_xlpm.prvni=1, 2, _xlpm.prvni),INDEX(_xlpm.rozsah, _xlpm.finalni))</f>
        <v>2000</v>
      </c>
      <c r="BI995" cm="1">
        <f t="array" aca="1" ref="BI995" ca="1">INDEX($J$3:$J$10001,MATCH(BH995,$J$3:$J$10004,0)-1)</f>
        <v>1900</v>
      </c>
      <c r="BJ995">
        <f t="shared" ca="1" si="245"/>
        <v>300</v>
      </c>
      <c r="BK995">
        <f t="shared" ca="1" si="245"/>
        <v>316</v>
      </c>
      <c r="BL995">
        <f t="shared" ca="1" si="255"/>
        <v>-16</v>
      </c>
      <c r="BM995">
        <f t="shared" ca="1" si="253"/>
        <v>309.0096294702804</v>
      </c>
    </row>
    <row r="996" spans="1:65" x14ac:dyDescent="0.25">
      <c r="A996" s="64">
        <v>993</v>
      </c>
      <c r="B996" s="64">
        <v>81</v>
      </c>
      <c r="C996" s="64">
        <v>26</v>
      </c>
      <c r="D996" s="18">
        <v>993</v>
      </c>
      <c r="E996" s="21">
        <f t="shared" ca="1" si="246"/>
        <v>1943.6898158107474</v>
      </c>
      <c r="F996" s="22">
        <f t="shared" ca="1" si="247"/>
        <v>80.342503662272904</v>
      </c>
      <c r="G996" s="23">
        <v>993</v>
      </c>
      <c r="H996" s="24">
        <f t="shared" ca="1" si="248"/>
        <v>1940.5167819999999</v>
      </c>
      <c r="I996" s="25">
        <f t="shared" ca="1" si="249"/>
        <v>80.474501868800004</v>
      </c>
      <c r="J996" s="155"/>
      <c r="K996" s="155"/>
      <c r="AX996">
        <f t="shared" ca="1" si="256"/>
        <v>309.51731488000001</v>
      </c>
      <c r="AY996">
        <f t="shared" ca="1" si="250"/>
        <v>306.48268511999999</v>
      </c>
      <c r="AZ996" cm="1">
        <f t="array" aca="1" ref="AZ996" ca="1">_xlfn.LET(_xlpm.rozsah, $J$3:$J$10001,_xlpm.podminka, (_xlpm.rozsah&gt;H996)*(ISNUMBER(_xlpm.rozsah)),_xlpm.indexy, IF(_xlpm.podminka, ROW(_xlpm.rozsah)-MIN(ROW(_xlpm.rozsah))+1),_xlpm.prvni, MIN(_xlpm.indexy),_xlpm.finalni, IF(_xlpm.prvni=1, 2, _xlpm.prvni),INDEX(_xlpm.rozsah, _xlpm.finalni))</f>
        <v>2000</v>
      </c>
      <c r="BA996" cm="1">
        <f t="array" aca="1" ref="BA996" ca="1">INDEX($J$3:$J$10001,MATCH(AZ996,$J$3:$J$10004,0)-1)</f>
        <v>1900</v>
      </c>
      <c r="BB996">
        <f t="shared" ca="1" si="258"/>
        <v>300</v>
      </c>
      <c r="BC996">
        <f t="shared" ca="1" si="258"/>
        <v>316</v>
      </c>
      <c r="BD996">
        <f t="shared" ca="1" si="257"/>
        <v>-16</v>
      </c>
      <c r="BE996">
        <f t="shared" ca="1" si="251"/>
        <v>309.51731488000001</v>
      </c>
      <c r="BF996">
        <f t="shared" ca="1" si="254"/>
        <v>309.0096294702804</v>
      </c>
      <c r="BG996">
        <f t="shared" ca="1" si="252"/>
        <v>306.9903705297196</v>
      </c>
      <c r="BH996" cm="1">
        <f t="array" aca="1" ref="BH996" ca="1">_xlfn.LET(_xlpm.rozsah, $J$3:$J$10001,_xlpm.podminka, (_xlpm.rozsah&gt;E996)*(ISNUMBER(_xlpm.rozsah)),_xlpm.indexy, IF(_xlpm.podminka, ROW(_xlpm.rozsah)-MIN(ROW(_xlpm.rozsah))+1),_xlpm.prvni, MIN(_xlpm.indexy),_xlpm.finalni, IF(_xlpm.prvni=1, 2, _xlpm.prvni),INDEX(_xlpm.rozsah, _xlpm.finalni))</f>
        <v>2000</v>
      </c>
      <c r="BI996" cm="1">
        <f t="array" aca="1" ref="BI996" ca="1">INDEX($J$3:$J$10001,MATCH(BH996,$J$3:$J$10004,0)-1)</f>
        <v>1900</v>
      </c>
      <c r="BJ996">
        <f t="shared" ca="1" si="245"/>
        <v>300</v>
      </c>
      <c r="BK996">
        <f t="shared" ca="1" si="245"/>
        <v>316</v>
      </c>
      <c r="BL996">
        <f t="shared" ca="1" si="255"/>
        <v>-16</v>
      </c>
      <c r="BM996">
        <f t="shared" ca="1" si="253"/>
        <v>309.0096294702804</v>
      </c>
    </row>
    <row r="997" spans="1:65" x14ac:dyDescent="0.25">
      <c r="A997" s="64">
        <v>994</v>
      </c>
      <c r="B997" s="64">
        <v>81</v>
      </c>
      <c r="C997" s="64">
        <v>22</v>
      </c>
      <c r="D997" s="18">
        <v>994</v>
      </c>
      <c r="E997" s="21">
        <f t="shared" ca="1" si="246"/>
        <v>1943.6898158107474</v>
      </c>
      <c r="F997" s="22">
        <f t="shared" ca="1" si="247"/>
        <v>67.98211848346169</v>
      </c>
      <c r="G997" s="28">
        <v>994</v>
      </c>
      <c r="H997" s="24">
        <f t="shared" ca="1" si="248"/>
        <v>1940.5167819999999</v>
      </c>
      <c r="I997" s="25">
        <f t="shared" ca="1" si="249"/>
        <v>68.093809273600002</v>
      </c>
      <c r="J997" s="155"/>
      <c r="K997" s="155"/>
      <c r="AX997">
        <f t="shared" ca="1" si="256"/>
        <v>309.51731488000001</v>
      </c>
      <c r="AY997">
        <f t="shared" ca="1" si="250"/>
        <v>306.48268511999999</v>
      </c>
      <c r="AZ997" cm="1">
        <f t="array" aca="1" ref="AZ997" ca="1">_xlfn.LET(_xlpm.rozsah, $J$3:$J$10001,_xlpm.podminka, (_xlpm.rozsah&gt;H997)*(ISNUMBER(_xlpm.rozsah)),_xlpm.indexy, IF(_xlpm.podminka, ROW(_xlpm.rozsah)-MIN(ROW(_xlpm.rozsah))+1),_xlpm.prvni, MIN(_xlpm.indexy),_xlpm.finalni, IF(_xlpm.prvni=1, 2, _xlpm.prvni),INDEX(_xlpm.rozsah, _xlpm.finalni))</f>
        <v>2000</v>
      </c>
      <c r="BA997" cm="1">
        <f t="array" aca="1" ref="BA997" ca="1">INDEX($J$3:$J$10001,MATCH(AZ997,$J$3:$J$10004,0)-1)</f>
        <v>1900</v>
      </c>
      <c r="BB997">
        <f t="shared" ca="1" si="258"/>
        <v>300</v>
      </c>
      <c r="BC997">
        <f t="shared" ca="1" si="258"/>
        <v>316</v>
      </c>
      <c r="BD997">
        <f t="shared" ca="1" si="257"/>
        <v>-16</v>
      </c>
      <c r="BE997">
        <f t="shared" ca="1" si="251"/>
        <v>309.51731488000001</v>
      </c>
      <c r="BF997">
        <f t="shared" ca="1" si="254"/>
        <v>309.0096294702804</v>
      </c>
      <c r="BG997">
        <f t="shared" ca="1" si="252"/>
        <v>306.9903705297196</v>
      </c>
      <c r="BH997" cm="1">
        <f t="array" aca="1" ref="BH997" ca="1">_xlfn.LET(_xlpm.rozsah, $J$3:$J$10001,_xlpm.podminka, (_xlpm.rozsah&gt;E997)*(ISNUMBER(_xlpm.rozsah)),_xlpm.indexy, IF(_xlpm.podminka, ROW(_xlpm.rozsah)-MIN(ROW(_xlpm.rozsah))+1),_xlpm.prvni, MIN(_xlpm.indexy),_xlpm.finalni, IF(_xlpm.prvni=1, 2, _xlpm.prvni),INDEX(_xlpm.rozsah, _xlpm.finalni))</f>
        <v>2000</v>
      </c>
      <c r="BI997" cm="1">
        <f t="array" aca="1" ref="BI997" ca="1">INDEX($J$3:$J$10001,MATCH(BH997,$J$3:$J$10004,0)-1)</f>
        <v>1900</v>
      </c>
      <c r="BJ997">
        <f t="shared" ca="1" si="245"/>
        <v>300</v>
      </c>
      <c r="BK997">
        <f t="shared" ca="1" si="245"/>
        <v>316</v>
      </c>
      <c r="BL997">
        <f t="shared" ca="1" si="255"/>
        <v>-16</v>
      </c>
      <c r="BM997">
        <f t="shared" ca="1" si="253"/>
        <v>309.0096294702804</v>
      </c>
    </row>
    <row r="998" spans="1:65" x14ac:dyDescent="0.25">
      <c r="A998" s="64">
        <v>995</v>
      </c>
      <c r="B998" s="64">
        <v>81</v>
      </c>
      <c r="C998" s="64">
        <v>20</v>
      </c>
      <c r="D998" s="18">
        <v>995</v>
      </c>
      <c r="E998" s="21">
        <f t="shared" ca="1" si="246"/>
        <v>1943.6898158107474</v>
      </c>
      <c r="F998" s="22">
        <f t="shared" ca="1" si="247"/>
        <v>61.801925894056076</v>
      </c>
      <c r="G998" s="23">
        <v>995</v>
      </c>
      <c r="H998" s="24">
        <f t="shared" ca="1" si="248"/>
        <v>1940.5167819999999</v>
      </c>
      <c r="I998" s="25">
        <f t="shared" ca="1" si="249"/>
        <v>61.903462976</v>
      </c>
      <c r="J998" s="155"/>
      <c r="K998" s="155"/>
      <c r="AX998">
        <f t="shared" ca="1" si="256"/>
        <v>309.51731488000001</v>
      </c>
      <c r="AY998">
        <f t="shared" ca="1" si="250"/>
        <v>306.48268511999999</v>
      </c>
      <c r="AZ998" cm="1">
        <f t="array" aca="1" ref="AZ998" ca="1">_xlfn.LET(_xlpm.rozsah, $J$3:$J$10001,_xlpm.podminka, (_xlpm.rozsah&gt;H998)*(ISNUMBER(_xlpm.rozsah)),_xlpm.indexy, IF(_xlpm.podminka, ROW(_xlpm.rozsah)-MIN(ROW(_xlpm.rozsah))+1),_xlpm.prvni, MIN(_xlpm.indexy),_xlpm.finalni, IF(_xlpm.prvni=1, 2, _xlpm.prvni),INDEX(_xlpm.rozsah, _xlpm.finalni))</f>
        <v>2000</v>
      </c>
      <c r="BA998" cm="1">
        <f t="array" aca="1" ref="BA998" ca="1">INDEX($J$3:$J$10001,MATCH(AZ998,$J$3:$J$10004,0)-1)</f>
        <v>1900</v>
      </c>
      <c r="BB998">
        <f t="shared" ca="1" si="258"/>
        <v>300</v>
      </c>
      <c r="BC998">
        <f t="shared" ca="1" si="258"/>
        <v>316</v>
      </c>
      <c r="BD998">
        <f t="shared" ca="1" si="257"/>
        <v>-16</v>
      </c>
      <c r="BE998">
        <f t="shared" ca="1" si="251"/>
        <v>309.51731488000001</v>
      </c>
      <c r="BF998">
        <f t="shared" ca="1" si="254"/>
        <v>309.0096294702804</v>
      </c>
      <c r="BG998">
        <f t="shared" ca="1" si="252"/>
        <v>306.9903705297196</v>
      </c>
      <c r="BH998" cm="1">
        <f t="array" aca="1" ref="BH998" ca="1">_xlfn.LET(_xlpm.rozsah, $J$3:$J$10001,_xlpm.podminka, (_xlpm.rozsah&gt;E998)*(ISNUMBER(_xlpm.rozsah)),_xlpm.indexy, IF(_xlpm.podminka, ROW(_xlpm.rozsah)-MIN(ROW(_xlpm.rozsah))+1),_xlpm.prvni, MIN(_xlpm.indexy),_xlpm.finalni, IF(_xlpm.prvni=1, 2, _xlpm.prvni),INDEX(_xlpm.rozsah, _xlpm.finalni))</f>
        <v>2000</v>
      </c>
      <c r="BI998" cm="1">
        <f t="array" aca="1" ref="BI998" ca="1">INDEX($J$3:$J$10001,MATCH(BH998,$J$3:$J$10004,0)-1)</f>
        <v>1900</v>
      </c>
      <c r="BJ998">
        <f t="shared" ca="1" si="245"/>
        <v>300</v>
      </c>
      <c r="BK998">
        <f t="shared" ca="1" si="245"/>
        <v>316</v>
      </c>
      <c r="BL998">
        <f t="shared" ca="1" si="255"/>
        <v>-16</v>
      </c>
      <c r="BM998">
        <f t="shared" ca="1" si="253"/>
        <v>309.0096294702804</v>
      </c>
    </row>
    <row r="999" spans="1:65" x14ac:dyDescent="0.25">
      <c r="A999" s="64">
        <v>996</v>
      </c>
      <c r="B999" s="64">
        <v>81</v>
      </c>
      <c r="C999" s="64">
        <v>17</v>
      </c>
      <c r="D999" s="18">
        <v>996</v>
      </c>
      <c r="E999" s="21">
        <f t="shared" ca="1" si="246"/>
        <v>1943.6898158107474</v>
      </c>
      <c r="F999" s="22">
        <f t="shared" ca="1" si="247"/>
        <v>52.531637009947673</v>
      </c>
      <c r="G999" s="28">
        <v>996</v>
      </c>
      <c r="H999" s="24">
        <f t="shared" ca="1" si="248"/>
        <v>1940.5167819999999</v>
      </c>
      <c r="I999" s="25">
        <f t="shared" ca="1" si="249"/>
        <v>52.617943529600005</v>
      </c>
      <c r="J999" s="155"/>
      <c r="K999" s="155"/>
      <c r="AX999">
        <f t="shared" ca="1" si="256"/>
        <v>309.51731488000001</v>
      </c>
      <c r="AY999">
        <f t="shared" ca="1" si="250"/>
        <v>306.48268511999999</v>
      </c>
      <c r="AZ999" cm="1">
        <f t="array" aca="1" ref="AZ999" ca="1">_xlfn.LET(_xlpm.rozsah, $J$3:$J$10001,_xlpm.podminka, (_xlpm.rozsah&gt;H999)*(ISNUMBER(_xlpm.rozsah)),_xlpm.indexy, IF(_xlpm.podminka, ROW(_xlpm.rozsah)-MIN(ROW(_xlpm.rozsah))+1),_xlpm.prvni, MIN(_xlpm.indexy),_xlpm.finalni, IF(_xlpm.prvni=1, 2, _xlpm.prvni),INDEX(_xlpm.rozsah, _xlpm.finalni))</f>
        <v>2000</v>
      </c>
      <c r="BA999" cm="1">
        <f t="array" aca="1" ref="BA999" ca="1">INDEX($J$3:$J$10001,MATCH(AZ999,$J$3:$J$10004,0)-1)</f>
        <v>1900</v>
      </c>
      <c r="BB999">
        <f t="shared" ca="1" si="258"/>
        <v>300</v>
      </c>
      <c r="BC999">
        <f t="shared" ca="1" si="258"/>
        <v>316</v>
      </c>
      <c r="BD999">
        <f t="shared" ca="1" si="257"/>
        <v>-16</v>
      </c>
      <c r="BE999">
        <f t="shared" ca="1" si="251"/>
        <v>309.51731488000001</v>
      </c>
      <c r="BF999">
        <f t="shared" ca="1" si="254"/>
        <v>309.0096294702804</v>
      </c>
      <c r="BG999">
        <f t="shared" ca="1" si="252"/>
        <v>306.9903705297196</v>
      </c>
      <c r="BH999" cm="1">
        <f t="array" aca="1" ref="BH999" ca="1">_xlfn.LET(_xlpm.rozsah, $J$3:$J$10001,_xlpm.podminka, (_xlpm.rozsah&gt;E999)*(ISNUMBER(_xlpm.rozsah)),_xlpm.indexy, IF(_xlpm.podminka, ROW(_xlpm.rozsah)-MIN(ROW(_xlpm.rozsah))+1),_xlpm.prvni, MIN(_xlpm.indexy),_xlpm.finalni, IF(_xlpm.prvni=1, 2, _xlpm.prvni),INDEX(_xlpm.rozsah, _xlpm.finalni))</f>
        <v>2000</v>
      </c>
      <c r="BI999" cm="1">
        <f t="array" aca="1" ref="BI999" ca="1">INDEX($J$3:$J$10001,MATCH(BH999,$J$3:$J$10004,0)-1)</f>
        <v>1900</v>
      </c>
      <c r="BJ999">
        <f t="shared" ca="1" si="245"/>
        <v>300</v>
      </c>
      <c r="BK999">
        <f t="shared" ca="1" si="245"/>
        <v>316</v>
      </c>
      <c r="BL999">
        <f t="shared" ca="1" si="255"/>
        <v>-16</v>
      </c>
      <c r="BM999">
        <f t="shared" ca="1" si="253"/>
        <v>309.0096294702804</v>
      </c>
    </row>
    <row r="1000" spans="1:65" x14ac:dyDescent="0.25">
      <c r="A1000" s="64">
        <v>997</v>
      </c>
      <c r="B1000" s="64">
        <v>81</v>
      </c>
      <c r="C1000" s="64">
        <v>23</v>
      </c>
      <c r="D1000" s="18">
        <v>997</v>
      </c>
      <c r="E1000" s="21">
        <f t="shared" ca="1" si="246"/>
        <v>1943.6898158107474</v>
      </c>
      <c r="F1000" s="22">
        <f t="shared" ca="1" si="247"/>
        <v>71.072214778164494</v>
      </c>
      <c r="G1000" s="23">
        <v>997</v>
      </c>
      <c r="H1000" s="24">
        <f t="shared" ca="1" si="248"/>
        <v>1940.5167819999999</v>
      </c>
      <c r="I1000" s="25">
        <f t="shared" ca="1" si="249"/>
        <v>71.188982422400002</v>
      </c>
      <c r="J1000" s="155"/>
      <c r="K1000" s="155"/>
      <c r="AX1000">
        <f t="shared" ca="1" si="256"/>
        <v>309.51731488000001</v>
      </c>
      <c r="AY1000">
        <f t="shared" ca="1" si="250"/>
        <v>306.48268511999999</v>
      </c>
      <c r="AZ1000" cm="1">
        <f t="array" aca="1" ref="AZ1000" ca="1">_xlfn.LET(_xlpm.rozsah, $J$3:$J$10001,_xlpm.podminka, (_xlpm.rozsah&gt;H1000)*(ISNUMBER(_xlpm.rozsah)),_xlpm.indexy, IF(_xlpm.podminka, ROW(_xlpm.rozsah)-MIN(ROW(_xlpm.rozsah))+1),_xlpm.prvni, MIN(_xlpm.indexy),_xlpm.finalni, IF(_xlpm.prvni=1, 2, _xlpm.prvni),INDEX(_xlpm.rozsah, _xlpm.finalni))</f>
        <v>2000</v>
      </c>
      <c r="BA1000" cm="1">
        <f t="array" aca="1" ref="BA1000" ca="1">INDEX($J$3:$J$10001,MATCH(AZ1000,$J$3:$J$10004,0)-1)</f>
        <v>1900</v>
      </c>
      <c r="BB1000">
        <f t="shared" ca="1" si="258"/>
        <v>300</v>
      </c>
      <c r="BC1000">
        <f t="shared" ca="1" si="258"/>
        <v>316</v>
      </c>
      <c r="BD1000">
        <f t="shared" ca="1" si="257"/>
        <v>-16</v>
      </c>
      <c r="BE1000">
        <f t="shared" ca="1" si="251"/>
        <v>309.51731488000001</v>
      </c>
      <c r="BF1000">
        <f t="shared" ca="1" si="254"/>
        <v>309.0096294702804</v>
      </c>
      <c r="BG1000">
        <f t="shared" ca="1" si="252"/>
        <v>306.9903705297196</v>
      </c>
      <c r="BH1000" cm="1">
        <f t="array" aca="1" ref="BH1000" ca="1">_xlfn.LET(_xlpm.rozsah, $J$3:$J$10001,_xlpm.podminka, (_xlpm.rozsah&gt;E1000)*(ISNUMBER(_xlpm.rozsah)),_xlpm.indexy, IF(_xlpm.podminka, ROW(_xlpm.rozsah)-MIN(ROW(_xlpm.rozsah))+1),_xlpm.prvni, MIN(_xlpm.indexy),_xlpm.finalni, IF(_xlpm.prvni=1, 2, _xlpm.prvni),INDEX(_xlpm.rozsah, _xlpm.finalni))</f>
        <v>2000</v>
      </c>
      <c r="BI1000" cm="1">
        <f t="array" aca="1" ref="BI1000" ca="1">INDEX($J$3:$J$10001,MATCH(BH1000,$J$3:$J$10004,0)-1)</f>
        <v>1900</v>
      </c>
      <c r="BJ1000">
        <f t="shared" ca="1" si="245"/>
        <v>300</v>
      </c>
      <c r="BK1000">
        <f t="shared" ca="1" si="245"/>
        <v>316</v>
      </c>
      <c r="BL1000">
        <f t="shared" ca="1" si="255"/>
        <v>-16</v>
      </c>
      <c r="BM1000">
        <f t="shared" ca="1" si="253"/>
        <v>309.0096294702804</v>
      </c>
    </row>
    <row r="1001" spans="1:65" x14ac:dyDescent="0.25">
      <c r="A1001" s="64">
        <v>998</v>
      </c>
      <c r="B1001" s="64">
        <v>83</v>
      </c>
      <c r="C1001" s="64">
        <v>65</v>
      </c>
      <c r="D1001" s="18">
        <v>998</v>
      </c>
      <c r="E1001" s="21">
        <f t="shared" ca="1" si="246"/>
        <v>1974.398206324593</v>
      </c>
      <c r="F1001" s="22">
        <f t="shared" ca="1" si="247"/>
        <v>197.66258654224231</v>
      </c>
      <c r="G1001" s="28">
        <v>998</v>
      </c>
      <c r="H1001" s="24">
        <f t="shared" ca="1" si="248"/>
        <v>1971.1468259999999</v>
      </c>
      <c r="I1001" s="25">
        <f t="shared" ca="1" si="249"/>
        <v>198.00073009600001</v>
      </c>
      <c r="J1001" s="155"/>
      <c r="K1001" s="155"/>
      <c r="AX1001">
        <f t="shared" ca="1" si="256"/>
        <v>304.61650784</v>
      </c>
      <c r="AY1001">
        <f t="shared" ca="1" si="250"/>
        <v>311.38349216</v>
      </c>
      <c r="AZ1001" cm="1">
        <f t="array" aca="1" ref="AZ1001" ca="1">_xlfn.LET(_xlpm.rozsah, $J$3:$J$10001,_xlpm.podminka, (_xlpm.rozsah&gt;H1001)*(ISNUMBER(_xlpm.rozsah)),_xlpm.indexy, IF(_xlpm.podminka, ROW(_xlpm.rozsah)-MIN(ROW(_xlpm.rozsah))+1),_xlpm.prvni, MIN(_xlpm.indexy),_xlpm.finalni, IF(_xlpm.prvni=1, 2, _xlpm.prvni),INDEX(_xlpm.rozsah, _xlpm.finalni))</f>
        <v>2000</v>
      </c>
      <c r="BA1001" cm="1">
        <f t="array" aca="1" ref="BA1001" ca="1">INDEX($J$3:$J$10001,MATCH(AZ1001,$J$3:$J$10004,0)-1)</f>
        <v>1900</v>
      </c>
      <c r="BB1001">
        <f t="shared" ca="1" si="258"/>
        <v>300</v>
      </c>
      <c r="BC1001">
        <f t="shared" ca="1" si="258"/>
        <v>316</v>
      </c>
      <c r="BD1001">
        <f t="shared" ca="1" si="257"/>
        <v>-16</v>
      </c>
      <c r="BE1001">
        <f t="shared" ca="1" si="251"/>
        <v>304.61650784</v>
      </c>
      <c r="BF1001">
        <f t="shared" ca="1" si="254"/>
        <v>304.09628698806512</v>
      </c>
      <c r="BG1001">
        <f t="shared" ca="1" si="252"/>
        <v>311.90371301193488</v>
      </c>
      <c r="BH1001" cm="1">
        <f t="array" aca="1" ref="BH1001" ca="1">_xlfn.LET(_xlpm.rozsah, $J$3:$J$10001,_xlpm.podminka, (_xlpm.rozsah&gt;E1001)*(ISNUMBER(_xlpm.rozsah)),_xlpm.indexy, IF(_xlpm.podminka, ROW(_xlpm.rozsah)-MIN(ROW(_xlpm.rozsah))+1),_xlpm.prvni, MIN(_xlpm.indexy),_xlpm.finalni, IF(_xlpm.prvni=1, 2, _xlpm.prvni),INDEX(_xlpm.rozsah, _xlpm.finalni))</f>
        <v>2000</v>
      </c>
      <c r="BI1001" cm="1">
        <f t="array" aca="1" ref="BI1001" ca="1">INDEX($J$3:$J$10001,MATCH(BH1001,$J$3:$J$10004,0)-1)</f>
        <v>1900</v>
      </c>
      <c r="BJ1001">
        <f t="shared" ca="1" si="245"/>
        <v>300</v>
      </c>
      <c r="BK1001">
        <f t="shared" ca="1" si="245"/>
        <v>316</v>
      </c>
      <c r="BL1001">
        <f t="shared" ca="1" si="255"/>
        <v>-16</v>
      </c>
      <c r="BM1001">
        <f t="shared" ca="1" si="253"/>
        <v>304.09628698806512</v>
      </c>
    </row>
    <row r="1002" spans="1:65" x14ac:dyDescent="0.25">
      <c r="A1002" s="64">
        <v>999</v>
      </c>
      <c r="B1002" s="64">
        <v>81</v>
      </c>
      <c r="C1002" s="64">
        <v>54</v>
      </c>
      <c r="D1002" s="18">
        <v>999</v>
      </c>
      <c r="E1002" s="21">
        <f t="shared" ca="1" si="246"/>
        <v>1943.6898158107474</v>
      </c>
      <c r="F1002" s="22">
        <f t="shared" ca="1" si="247"/>
        <v>166.86519991395141</v>
      </c>
      <c r="G1002" s="23">
        <v>999</v>
      </c>
      <c r="H1002" s="24">
        <f t="shared" ca="1" si="248"/>
        <v>1940.5167819999999</v>
      </c>
      <c r="I1002" s="25">
        <f t="shared" ca="1" si="249"/>
        <v>167.13935003520001</v>
      </c>
      <c r="J1002" s="155"/>
      <c r="K1002" s="155"/>
      <c r="AX1002">
        <f t="shared" ca="1" si="256"/>
        <v>309.51731488000001</v>
      </c>
      <c r="AY1002">
        <f t="shared" ca="1" si="250"/>
        <v>306.48268511999999</v>
      </c>
      <c r="AZ1002" cm="1">
        <f t="array" aca="1" ref="AZ1002" ca="1">_xlfn.LET(_xlpm.rozsah, $J$3:$J$10001,_xlpm.podminka, (_xlpm.rozsah&gt;H1002)*(ISNUMBER(_xlpm.rozsah)),_xlpm.indexy, IF(_xlpm.podminka, ROW(_xlpm.rozsah)-MIN(ROW(_xlpm.rozsah))+1),_xlpm.prvni, MIN(_xlpm.indexy),_xlpm.finalni, IF(_xlpm.prvni=1, 2, _xlpm.prvni),INDEX(_xlpm.rozsah, _xlpm.finalni))</f>
        <v>2000</v>
      </c>
      <c r="BA1002" cm="1">
        <f t="array" aca="1" ref="BA1002" ca="1">INDEX($J$3:$J$10001,MATCH(AZ1002,$J$3:$J$10004,0)-1)</f>
        <v>1900</v>
      </c>
      <c r="BB1002">
        <f t="shared" ca="1" si="258"/>
        <v>300</v>
      </c>
      <c r="BC1002">
        <f t="shared" ca="1" si="258"/>
        <v>316</v>
      </c>
      <c r="BD1002">
        <f t="shared" ca="1" si="257"/>
        <v>-16</v>
      </c>
      <c r="BE1002">
        <f t="shared" ca="1" si="251"/>
        <v>309.51731488000001</v>
      </c>
      <c r="BF1002">
        <f t="shared" ca="1" si="254"/>
        <v>309.0096294702804</v>
      </c>
      <c r="BG1002">
        <f t="shared" ca="1" si="252"/>
        <v>306.9903705297196</v>
      </c>
      <c r="BH1002" cm="1">
        <f t="array" aca="1" ref="BH1002" ca="1">_xlfn.LET(_xlpm.rozsah, $J$3:$J$10001,_xlpm.podminka, (_xlpm.rozsah&gt;E1002)*(ISNUMBER(_xlpm.rozsah)),_xlpm.indexy, IF(_xlpm.podminka, ROW(_xlpm.rozsah)-MIN(ROW(_xlpm.rozsah))+1),_xlpm.prvni, MIN(_xlpm.indexy),_xlpm.finalni, IF(_xlpm.prvni=1, 2, _xlpm.prvni),INDEX(_xlpm.rozsah, _xlpm.finalni))</f>
        <v>2000</v>
      </c>
      <c r="BI1002" cm="1">
        <f t="array" aca="1" ref="BI1002" ca="1">INDEX($J$3:$J$10001,MATCH(BH1002,$J$3:$J$10004,0)-1)</f>
        <v>1900</v>
      </c>
      <c r="BJ1002">
        <f t="shared" ca="1" si="245"/>
        <v>300</v>
      </c>
      <c r="BK1002">
        <f t="shared" ca="1" si="245"/>
        <v>316</v>
      </c>
      <c r="BL1002">
        <f t="shared" ca="1" si="255"/>
        <v>-16</v>
      </c>
      <c r="BM1002">
        <f t="shared" ca="1" si="253"/>
        <v>309.0096294702804</v>
      </c>
    </row>
    <row r="1003" spans="1:65" x14ac:dyDescent="0.25">
      <c r="A1003" s="64">
        <v>1000</v>
      </c>
      <c r="B1003" s="64">
        <v>81</v>
      </c>
      <c r="C1003" s="64">
        <v>50</v>
      </c>
      <c r="D1003" s="18">
        <v>1000</v>
      </c>
      <c r="E1003" s="21">
        <f t="shared" ca="1" si="246"/>
        <v>1943.6898158107474</v>
      </c>
      <c r="F1003" s="22">
        <f t="shared" ca="1" si="247"/>
        <v>154.5048147351402</v>
      </c>
      <c r="G1003" s="28">
        <v>1000</v>
      </c>
      <c r="H1003" s="24">
        <f t="shared" ca="1" si="248"/>
        <v>1940.5167819999999</v>
      </c>
      <c r="I1003" s="25">
        <f t="shared" ca="1" si="249"/>
        <v>154.75865744000001</v>
      </c>
      <c r="J1003" s="155"/>
      <c r="K1003" s="155"/>
      <c r="AX1003">
        <f t="shared" ca="1" si="256"/>
        <v>309.51731488000001</v>
      </c>
      <c r="AY1003">
        <f t="shared" ca="1" si="250"/>
        <v>306.48268511999999</v>
      </c>
      <c r="AZ1003" cm="1">
        <f t="array" aca="1" ref="AZ1003" ca="1">_xlfn.LET(_xlpm.rozsah, $J$3:$J$10001,_xlpm.podminka, (_xlpm.rozsah&gt;H1003)*(ISNUMBER(_xlpm.rozsah)),_xlpm.indexy, IF(_xlpm.podminka, ROW(_xlpm.rozsah)-MIN(ROW(_xlpm.rozsah))+1),_xlpm.prvni, MIN(_xlpm.indexy),_xlpm.finalni, IF(_xlpm.prvni=1, 2, _xlpm.prvni),INDEX(_xlpm.rozsah, _xlpm.finalni))</f>
        <v>2000</v>
      </c>
      <c r="BA1003" cm="1">
        <f t="array" aca="1" ref="BA1003" ca="1">INDEX($J$3:$J$10001,MATCH(AZ1003,$J$3:$J$10004,0)-1)</f>
        <v>1900</v>
      </c>
      <c r="BB1003">
        <f t="shared" ca="1" si="258"/>
        <v>300</v>
      </c>
      <c r="BC1003">
        <f t="shared" ca="1" si="258"/>
        <v>316</v>
      </c>
      <c r="BD1003">
        <f t="shared" ca="1" si="257"/>
        <v>-16</v>
      </c>
      <c r="BE1003">
        <f t="shared" ca="1" si="251"/>
        <v>309.51731488000001</v>
      </c>
      <c r="BF1003">
        <f t="shared" ca="1" si="254"/>
        <v>309.0096294702804</v>
      </c>
      <c r="BG1003">
        <f t="shared" ca="1" si="252"/>
        <v>306.9903705297196</v>
      </c>
      <c r="BH1003" cm="1">
        <f t="array" aca="1" ref="BH1003" ca="1">_xlfn.LET(_xlpm.rozsah, $J$3:$J$10001,_xlpm.podminka, (_xlpm.rozsah&gt;E1003)*(ISNUMBER(_xlpm.rozsah)),_xlpm.indexy, IF(_xlpm.podminka, ROW(_xlpm.rozsah)-MIN(ROW(_xlpm.rozsah))+1),_xlpm.prvni, MIN(_xlpm.indexy),_xlpm.finalni, IF(_xlpm.prvni=1, 2, _xlpm.prvni),INDEX(_xlpm.rozsah, _xlpm.finalni))</f>
        <v>2000</v>
      </c>
      <c r="BI1003" cm="1">
        <f t="array" aca="1" ref="BI1003" ca="1">INDEX($J$3:$J$10001,MATCH(BH1003,$J$3:$J$10004,0)-1)</f>
        <v>1900</v>
      </c>
      <c r="BJ1003">
        <f t="shared" ca="1" si="245"/>
        <v>300</v>
      </c>
      <c r="BK1003">
        <f t="shared" ca="1" si="245"/>
        <v>316</v>
      </c>
      <c r="BL1003">
        <f t="shared" ca="1" si="255"/>
        <v>-16</v>
      </c>
      <c r="BM1003">
        <f t="shared" ca="1" si="253"/>
        <v>309.0096294702804</v>
      </c>
    </row>
    <row r="1004" spans="1:65" x14ac:dyDescent="0.25">
      <c r="A1004" s="64">
        <v>1001</v>
      </c>
      <c r="B1004" s="64">
        <v>81</v>
      </c>
      <c r="C1004" s="64">
        <v>41</v>
      </c>
      <c r="D1004" s="18">
        <v>1001</v>
      </c>
      <c r="E1004" s="21">
        <f t="shared" ca="1" si="246"/>
        <v>1943.6898158107474</v>
      </c>
      <c r="F1004" s="22">
        <f t="shared" ca="1" si="247"/>
        <v>126.69394808281497</v>
      </c>
      <c r="G1004" s="23">
        <v>1001</v>
      </c>
      <c r="H1004" s="24">
        <f t="shared" ca="1" si="248"/>
        <v>1940.5167819999999</v>
      </c>
      <c r="I1004" s="25">
        <f t="shared" ca="1" si="249"/>
        <v>126.9020991008</v>
      </c>
      <c r="J1004" s="155"/>
      <c r="K1004" s="155"/>
      <c r="AX1004">
        <f t="shared" ca="1" si="256"/>
        <v>309.51731488000001</v>
      </c>
      <c r="AY1004">
        <f t="shared" ca="1" si="250"/>
        <v>306.48268511999999</v>
      </c>
      <c r="AZ1004" cm="1">
        <f t="array" aca="1" ref="AZ1004" ca="1">_xlfn.LET(_xlpm.rozsah, $J$3:$J$10001,_xlpm.podminka, (_xlpm.rozsah&gt;H1004)*(ISNUMBER(_xlpm.rozsah)),_xlpm.indexy, IF(_xlpm.podminka, ROW(_xlpm.rozsah)-MIN(ROW(_xlpm.rozsah))+1),_xlpm.prvni, MIN(_xlpm.indexy),_xlpm.finalni, IF(_xlpm.prvni=1, 2, _xlpm.prvni),INDEX(_xlpm.rozsah, _xlpm.finalni))</f>
        <v>2000</v>
      </c>
      <c r="BA1004" cm="1">
        <f t="array" aca="1" ref="BA1004" ca="1">INDEX($J$3:$J$10001,MATCH(AZ1004,$J$3:$J$10004,0)-1)</f>
        <v>1900</v>
      </c>
      <c r="BB1004">
        <f t="shared" ca="1" si="258"/>
        <v>300</v>
      </c>
      <c r="BC1004">
        <f t="shared" ca="1" si="258"/>
        <v>316</v>
      </c>
      <c r="BD1004">
        <f t="shared" ca="1" si="257"/>
        <v>-16</v>
      </c>
      <c r="BE1004">
        <f t="shared" ca="1" si="251"/>
        <v>309.51731488000001</v>
      </c>
      <c r="BF1004">
        <f t="shared" ca="1" si="254"/>
        <v>309.0096294702804</v>
      </c>
      <c r="BG1004">
        <f t="shared" ca="1" si="252"/>
        <v>306.9903705297196</v>
      </c>
      <c r="BH1004" cm="1">
        <f t="array" aca="1" ref="BH1004" ca="1">_xlfn.LET(_xlpm.rozsah, $J$3:$J$10001,_xlpm.podminka, (_xlpm.rozsah&gt;E1004)*(ISNUMBER(_xlpm.rozsah)),_xlpm.indexy, IF(_xlpm.podminka, ROW(_xlpm.rozsah)-MIN(ROW(_xlpm.rozsah))+1),_xlpm.prvni, MIN(_xlpm.indexy),_xlpm.finalni, IF(_xlpm.prvni=1, 2, _xlpm.prvni),INDEX(_xlpm.rozsah, _xlpm.finalni))</f>
        <v>2000</v>
      </c>
      <c r="BI1004" cm="1">
        <f t="array" aca="1" ref="BI1004" ca="1">INDEX($J$3:$J$10001,MATCH(BH1004,$J$3:$J$10004,0)-1)</f>
        <v>1900</v>
      </c>
      <c r="BJ1004">
        <f t="shared" ca="1" si="245"/>
        <v>300</v>
      </c>
      <c r="BK1004">
        <f t="shared" ca="1" si="245"/>
        <v>316</v>
      </c>
      <c r="BL1004">
        <f t="shared" ca="1" si="255"/>
        <v>-16</v>
      </c>
      <c r="BM1004">
        <f t="shared" ca="1" si="253"/>
        <v>309.0096294702804</v>
      </c>
    </row>
    <row r="1005" spans="1:65" x14ac:dyDescent="0.25">
      <c r="A1005" s="64">
        <v>1002</v>
      </c>
      <c r="B1005" s="64">
        <v>81</v>
      </c>
      <c r="C1005" s="64">
        <v>35</v>
      </c>
      <c r="D1005" s="18">
        <v>1002</v>
      </c>
      <c r="E1005" s="21">
        <f t="shared" ca="1" si="246"/>
        <v>1943.6898158107474</v>
      </c>
      <c r="F1005" s="22">
        <f t="shared" ca="1" si="247"/>
        <v>108.15337031459813</v>
      </c>
      <c r="G1005" s="28">
        <v>1002</v>
      </c>
      <c r="H1005" s="24">
        <f t="shared" ca="1" si="248"/>
        <v>1940.5167819999999</v>
      </c>
      <c r="I1005" s="25">
        <f t="shared" ca="1" si="249"/>
        <v>108.331060208</v>
      </c>
      <c r="J1005" s="155"/>
      <c r="K1005" s="155"/>
      <c r="AX1005">
        <f t="shared" ca="1" si="256"/>
        <v>309.51731488000001</v>
      </c>
      <c r="AY1005">
        <f t="shared" ca="1" si="250"/>
        <v>306.48268511999999</v>
      </c>
      <c r="AZ1005" cm="1">
        <f t="array" aca="1" ref="AZ1005" ca="1">_xlfn.LET(_xlpm.rozsah, $J$3:$J$10001,_xlpm.podminka, (_xlpm.rozsah&gt;H1005)*(ISNUMBER(_xlpm.rozsah)),_xlpm.indexy, IF(_xlpm.podminka, ROW(_xlpm.rozsah)-MIN(ROW(_xlpm.rozsah))+1),_xlpm.prvni, MIN(_xlpm.indexy),_xlpm.finalni, IF(_xlpm.prvni=1, 2, _xlpm.prvni),INDEX(_xlpm.rozsah, _xlpm.finalni))</f>
        <v>2000</v>
      </c>
      <c r="BA1005" cm="1">
        <f t="array" aca="1" ref="BA1005" ca="1">INDEX($J$3:$J$10001,MATCH(AZ1005,$J$3:$J$10004,0)-1)</f>
        <v>1900</v>
      </c>
      <c r="BB1005">
        <f t="shared" ca="1" si="258"/>
        <v>300</v>
      </c>
      <c r="BC1005">
        <f t="shared" ca="1" si="258"/>
        <v>316</v>
      </c>
      <c r="BD1005">
        <f t="shared" ca="1" si="257"/>
        <v>-16</v>
      </c>
      <c r="BE1005">
        <f t="shared" ca="1" si="251"/>
        <v>309.51731488000001</v>
      </c>
      <c r="BF1005">
        <f t="shared" ca="1" si="254"/>
        <v>309.0096294702804</v>
      </c>
      <c r="BG1005">
        <f t="shared" ca="1" si="252"/>
        <v>306.9903705297196</v>
      </c>
      <c r="BH1005" cm="1">
        <f t="array" aca="1" ref="BH1005" ca="1">_xlfn.LET(_xlpm.rozsah, $J$3:$J$10001,_xlpm.podminka, (_xlpm.rozsah&gt;E1005)*(ISNUMBER(_xlpm.rozsah)),_xlpm.indexy, IF(_xlpm.podminka, ROW(_xlpm.rozsah)-MIN(ROW(_xlpm.rozsah))+1),_xlpm.prvni, MIN(_xlpm.indexy),_xlpm.finalni, IF(_xlpm.prvni=1, 2, _xlpm.prvni),INDEX(_xlpm.rozsah, _xlpm.finalni))</f>
        <v>2000</v>
      </c>
      <c r="BI1005" cm="1">
        <f t="array" aca="1" ref="BI1005" ca="1">INDEX($J$3:$J$10001,MATCH(BH1005,$J$3:$J$10004,0)-1)</f>
        <v>1900</v>
      </c>
      <c r="BJ1005">
        <f t="shared" ca="1" si="245"/>
        <v>300</v>
      </c>
      <c r="BK1005">
        <f t="shared" ca="1" si="245"/>
        <v>316</v>
      </c>
      <c r="BL1005">
        <f t="shared" ca="1" si="255"/>
        <v>-16</v>
      </c>
      <c r="BM1005">
        <f t="shared" ca="1" si="253"/>
        <v>309.0096294702804</v>
      </c>
    </row>
    <row r="1006" spans="1:65" x14ac:dyDescent="0.25">
      <c r="A1006" s="64">
        <v>1003</v>
      </c>
      <c r="B1006" s="64">
        <v>81</v>
      </c>
      <c r="C1006" s="64">
        <v>37</v>
      </c>
      <c r="D1006" s="18">
        <v>1003</v>
      </c>
      <c r="E1006" s="21">
        <f t="shared" ca="1" si="246"/>
        <v>1943.6898158107474</v>
      </c>
      <c r="F1006" s="22">
        <f t="shared" ca="1" si="247"/>
        <v>114.33356290400376</v>
      </c>
      <c r="G1006" s="23">
        <v>1003</v>
      </c>
      <c r="H1006" s="24">
        <f t="shared" ca="1" si="248"/>
        <v>1940.5167819999999</v>
      </c>
      <c r="I1006" s="25">
        <f t="shared" ca="1" si="249"/>
        <v>114.52140650560001</v>
      </c>
      <c r="J1006" s="155"/>
      <c r="K1006" s="155"/>
      <c r="AX1006">
        <f t="shared" ca="1" si="256"/>
        <v>309.51731488000001</v>
      </c>
      <c r="AY1006">
        <f t="shared" ca="1" si="250"/>
        <v>306.48268511999999</v>
      </c>
      <c r="AZ1006" cm="1">
        <f t="array" aca="1" ref="AZ1006" ca="1">_xlfn.LET(_xlpm.rozsah, $J$3:$J$10001,_xlpm.podminka, (_xlpm.rozsah&gt;H1006)*(ISNUMBER(_xlpm.rozsah)),_xlpm.indexy, IF(_xlpm.podminka, ROW(_xlpm.rozsah)-MIN(ROW(_xlpm.rozsah))+1),_xlpm.prvni, MIN(_xlpm.indexy),_xlpm.finalni, IF(_xlpm.prvni=1, 2, _xlpm.prvni),INDEX(_xlpm.rozsah, _xlpm.finalni))</f>
        <v>2000</v>
      </c>
      <c r="BA1006" cm="1">
        <f t="array" aca="1" ref="BA1006" ca="1">INDEX($J$3:$J$10001,MATCH(AZ1006,$J$3:$J$10004,0)-1)</f>
        <v>1900</v>
      </c>
      <c r="BB1006">
        <f t="shared" ca="1" si="258"/>
        <v>300</v>
      </c>
      <c r="BC1006">
        <f t="shared" ca="1" si="258"/>
        <v>316</v>
      </c>
      <c r="BD1006">
        <f t="shared" ca="1" si="257"/>
        <v>-16</v>
      </c>
      <c r="BE1006">
        <f t="shared" ca="1" si="251"/>
        <v>309.51731488000001</v>
      </c>
      <c r="BF1006">
        <f t="shared" ca="1" si="254"/>
        <v>309.0096294702804</v>
      </c>
      <c r="BG1006">
        <f t="shared" ca="1" si="252"/>
        <v>306.9903705297196</v>
      </c>
      <c r="BH1006" cm="1">
        <f t="array" aca="1" ref="BH1006" ca="1">_xlfn.LET(_xlpm.rozsah, $J$3:$J$10001,_xlpm.podminka, (_xlpm.rozsah&gt;E1006)*(ISNUMBER(_xlpm.rozsah)),_xlpm.indexy, IF(_xlpm.podminka, ROW(_xlpm.rozsah)-MIN(ROW(_xlpm.rozsah))+1),_xlpm.prvni, MIN(_xlpm.indexy),_xlpm.finalni, IF(_xlpm.prvni=1, 2, _xlpm.prvni),INDEX(_xlpm.rozsah, _xlpm.finalni))</f>
        <v>2000</v>
      </c>
      <c r="BI1006" cm="1">
        <f t="array" aca="1" ref="BI1006" ca="1">INDEX($J$3:$J$10001,MATCH(BH1006,$J$3:$J$10004,0)-1)</f>
        <v>1900</v>
      </c>
      <c r="BJ1006">
        <f t="shared" ref="BJ1006:BK1069" ca="1" si="259">IF(ISERROR(MATCH(BH1006,$J$1:$J$10000,0)), 0, INDEX($K$1:$K$10000, MATCH(BH1006,$J$1:$J$10000,0)))</f>
        <v>300</v>
      </c>
      <c r="BK1006">
        <f t="shared" ca="1" si="259"/>
        <v>316</v>
      </c>
      <c r="BL1006">
        <f t="shared" ca="1" si="255"/>
        <v>-16</v>
      </c>
      <c r="BM1006">
        <f t="shared" ca="1" si="253"/>
        <v>309.0096294702804</v>
      </c>
    </row>
    <row r="1007" spans="1:65" x14ac:dyDescent="0.25">
      <c r="A1007" s="64">
        <v>1004</v>
      </c>
      <c r="B1007" s="64">
        <v>81</v>
      </c>
      <c r="C1007" s="64">
        <v>29</v>
      </c>
      <c r="D1007" s="18">
        <v>1004</v>
      </c>
      <c r="E1007" s="21">
        <f t="shared" ca="1" si="246"/>
        <v>1943.6898158107474</v>
      </c>
      <c r="F1007" s="22">
        <f t="shared" ca="1" si="247"/>
        <v>89.612792546381314</v>
      </c>
      <c r="G1007" s="28">
        <v>1004</v>
      </c>
      <c r="H1007" s="24">
        <f t="shared" ca="1" si="248"/>
        <v>1940.5167819999999</v>
      </c>
      <c r="I1007" s="25">
        <f t="shared" ca="1" si="249"/>
        <v>89.760021315200007</v>
      </c>
      <c r="J1007" s="155"/>
      <c r="K1007" s="155"/>
      <c r="AX1007">
        <f t="shared" ca="1" si="256"/>
        <v>309.51731488000001</v>
      </c>
      <c r="AY1007">
        <f t="shared" ca="1" si="250"/>
        <v>306.48268511999999</v>
      </c>
      <c r="AZ1007" cm="1">
        <f t="array" aca="1" ref="AZ1007" ca="1">_xlfn.LET(_xlpm.rozsah, $J$3:$J$10001,_xlpm.podminka, (_xlpm.rozsah&gt;H1007)*(ISNUMBER(_xlpm.rozsah)),_xlpm.indexy, IF(_xlpm.podminka, ROW(_xlpm.rozsah)-MIN(ROW(_xlpm.rozsah))+1),_xlpm.prvni, MIN(_xlpm.indexy),_xlpm.finalni, IF(_xlpm.prvni=1, 2, _xlpm.prvni),INDEX(_xlpm.rozsah, _xlpm.finalni))</f>
        <v>2000</v>
      </c>
      <c r="BA1007" cm="1">
        <f t="array" aca="1" ref="BA1007" ca="1">INDEX($J$3:$J$10001,MATCH(AZ1007,$J$3:$J$10004,0)-1)</f>
        <v>1900</v>
      </c>
      <c r="BB1007">
        <f t="shared" ca="1" si="258"/>
        <v>300</v>
      </c>
      <c r="BC1007">
        <f t="shared" ca="1" si="258"/>
        <v>316</v>
      </c>
      <c r="BD1007">
        <f t="shared" ca="1" si="257"/>
        <v>-16</v>
      </c>
      <c r="BE1007">
        <f t="shared" ca="1" si="251"/>
        <v>309.51731488000001</v>
      </c>
      <c r="BF1007">
        <f t="shared" ca="1" si="254"/>
        <v>309.0096294702804</v>
      </c>
      <c r="BG1007">
        <f t="shared" ca="1" si="252"/>
        <v>306.9903705297196</v>
      </c>
      <c r="BH1007" cm="1">
        <f t="array" aca="1" ref="BH1007" ca="1">_xlfn.LET(_xlpm.rozsah, $J$3:$J$10001,_xlpm.podminka, (_xlpm.rozsah&gt;E1007)*(ISNUMBER(_xlpm.rozsah)),_xlpm.indexy, IF(_xlpm.podminka, ROW(_xlpm.rozsah)-MIN(ROW(_xlpm.rozsah))+1),_xlpm.prvni, MIN(_xlpm.indexy),_xlpm.finalni, IF(_xlpm.prvni=1, 2, _xlpm.prvni),INDEX(_xlpm.rozsah, _xlpm.finalni))</f>
        <v>2000</v>
      </c>
      <c r="BI1007" cm="1">
        <f t="array" aca="1" ref="BI1007" ca="1">INDEX($J$3:$J$10001,MATCH(BH1007,$J$3:$J$10004,0)-1)</f>
        <v>1900</v>
      </c>
      <c r="BJ1007">
        <f t="shared" ca="1" si="259"/>
        <v>300</v>
      </c>
      <c r="BK1007">
        <f t="shared" ca="1" si="259"/>
        <v>316</v>
      </c>
      <c r="BL1007">
        <f t="shared" ca="1" si="255"/>
        <v>-16</v>
      </c>
      <c r="BM1007">
        <f t="shared" ca="1" si="253"/>
        <v>309.0096294702804</v>
      </c>
    </row>
    <row r="1008" spans="1:65" x14ac:dyDescent="0.25">
      <c r="A1008" s="64">
        <v>1005</v>
      </c>
      <c r="B1008" s="64">
        <v>81</v>
      </c>
      <c r="C1008" s="64">
        <v>28</v>
      </c>
      <c r="D1008" s="18">
        <v>1005</v>
      </c>
      <c r="E1008" s="21">
        <f t="shared" ca="1" si="246"/>
        <v>1943.6898158107474</v>
      </c>
      <c r="F1008" s="22">
        <f t="shared" ca="1" si="247"/>
        <v>86.522696251678511</v>
      </c>
      <c r="G1008" s="23">
        <v>1005</v>
      </c>
      <c r="H1008" s="24">
        <f t="shared" ca="1" si="248"/>
        <v>1940.5167819999999</v>
      </c>
      <c r="I1008" s="25">
        <f t="shared" ca="1" si="249"/>
        <v>86.664848166400006</v>
      </c>
      <c r="J1008" s="155"/>
      <c r="K1008" s="155"/>
      <c r="AX1008">
        <f t="shared" ca="1" si="256"/>
        <v>309.51731488000001</v>
      </c>
      <c r="AY1008">
        <f t="shared" ca="1" si="250"/>
        <v>306.48268511999999</v>
      </c>
      <c r="AZ1008" cm="1">
        <f t="array" aca="1" ref="AZ1008" ca="1">_xlfn.LET(_xlpm.rozsah, $J$3:$J$10001,_xlpm.podminka, (_xlpm.rozsah&gt;H1008)*(ISNUMBER(_xlpm.rozsah)),_xlpm.indexy, IF(_xlpm.podminka, ROW(_xlpm.rozsah)-MIN(ROW(_xlpm.rozsah))+1),_xlpm.prvni, MIN(_xlpm.indexy),_xlpm.finalni, IF(_xlpm.prvni=1, 2, _xlpm.prvni),INDEX(_xlpm.rozsah, _xlpm.finalni))</f>
        <v>2000</v>
      </c>
      <c r="BA1008" cm="1">
        <f t="array" aca="1" ref="BA1008" ca="1">INDEX($J$3:$J$10001,MATCH(AZ1008,$J$3:$J$10004,0)-1)</f>
        <v>1900</v>
      </c>
      <c r="BB1008">
        <f t="shared" ca="1" si="258"/>
        <v>300</v>
      </c>
      <c r="BC1008">
        <f t="shared" ca="1" si="258"/>
        <v>316</v>
      </c>
      <c r="BD1008">
        <f t="shared" ca="1" si="257"/>
        <v>-16</v>
      </c>
      <c r="BE1008">
        <f t="shared" ca="1" si="251"/>
        <v>309.51731488000001</v>
      </c>
      <c r="BF1008">
        <f t="shared" ca="1" si="254"/>
        <v>309.0096294702804</v>
      </c>
      <c r="BG1008">
        <f t="shared" ca="1" si="252"/>
        <v>306.9903705297196</v>
      </c>
      <c r="BH1008" cm="1">
        <f t="array" aca="1" ref="BH1008" ca="1">_xlfn.LET(_xlpm.rozsah, $J$3:$J$10001,_xlpm.podminka, (_xlpm.rozsah&gt;E1008)*(ISNUMBER(_xlpm.rozsah)),_xlpm.indexy, IF(_xlpm.podminka, ROW(_xlpm.rozsah)-MIN(ROW(_xlpm.rozsah))+1),_xlpm.prvni, MIN(_xlpm.indexy),_xlpm.finalni, IF(_xlpm.prvni=1, 2, _xlpm.prvni),INDEX(_xlpm.rozsah, _xlpm.finalni))</f>
        <v>2000</v>
      </c>
      <c r="BI1008" cm="1">
        <f t="array" aca="1" ref="BI1008" ca="1">INDEX($J$3:$J$10001,MATCH(BH1008,$J$3:$J$10004,0)-1)</f>
        <v>1900</v>
      </c>
      <c r="BJ1008">
        <f t="shared" ca="1" si="259"/>
        <v>300</v>
      </c>
      <c r="BK1008">
        <f t="shared" ca="1" si="259"/>
        <v>316</v>
      </c>
      <c r="BL1008">
        <f t="shared" ca="1" si="255"/>
        <v>-16</v>
      </c>
      <c r="BM1008">
        <f t="shared" ca="1" si="253"/>
        <v>309.0096294702804</v>
      </c>
    </row>
    <row r="1009" spans="1:65" x14ac:dyDescent="0.25">
      <c r="A1009" s="64">
        <v>1006</v>
      </c>
      <c r="B1009" s="64">
        <v>81</v>
      </c>
      <c r="C1009" s="64">
        <v>24</v>
      </c>
      <c r="D1009" s="18">
        <v>1006</v>
      </c>
      <c r="E1009" s="21">
        <f t="shared" ca="1" si="246"/>
        <v>1943.6898158107474</v>
      </c>
      <c r="F1009" s="22">
        <f t="shared" ca="1" si="247"/>
        <v>74.162311072867297</v>
      </c>
      <c r="G1009" s="28">
        <v>1006</v>
      </c>
      <c r="H1009" s="24">
        <f t="shared" ca="1" si="248"/>
        <v>1940.5167819999999</v>
      </c>
      <c r="I1009" s="25">
        <f t="shared" ca="1" si="249"/>
        <v>74.284155571200003</v>
      </c>
      <c r="J1009" s="155"/>
      <c r="K1009" s="155"/>
      <c r="AX1009">
        <f t="shared" ca="1" si="256"/>
        <v>309.51731488000001</v>
      </c>
      <c r="AY1009">
        <f t="shared" ca="1" si="250"/>
        <v>306.48268511999999</v>
      </c>
      <c r="AZ1009" cm="1">
        <f t="array" aca="1" ref="AZ1009" ca="1">_xlfn.LET(_xlpm.rozsah, $J$3:$J$10001,_xlpm.podminka, (_xlpm.rozsah&gt;H1009)*(ISNUMBER(_xlpm.rozsah)),_xlpm.indexy, IF(_xlpm.podminka, ROW(_xlpm.rozsah)-MIN(ROW(_xlpm.rozsah))+1),_xlpm.prvni, MIN(_xlpm.indexy),_xlpm.finalni, IF(_xlpm.prvni=1, 2, _xlpm.prvni),INDEX(_xlpm.rozsah, _xlpm.finalni))</f>
        <v>2000</v>
      </c>
      <c r="BA1009" cm="1">
        <f t="array" aca="1" ref="BA1009" ca="1">INDEX($J$3:$J$10001,MATCH(AZ1009,$J$3:$J$10004,0)-1)</f>
        <v>1900</v>
      </c>
      <c r="BB1009">
        <f t="shared" ca="1" si="258"/>
        <v>300</v>
      </c>
      <c r="BC1009">
        <f t="shared" ca="1" si="258"/>
        <v>316</v>
      </c>
      <c r="BD1009">
        <f t="shared" ca="1" si="257"/>
        <v>-16</v>
      </c>
      <c r="BE1009">
        <f t="shared" ca="1" si="251"/>
        <v>309.51731488000001</v>
      </c>
      <c r="BF1009">
        <f t="shared" ca="1" si="254"/>
        <v>309.0096294702804</v>
      </c>
      <c r="BG1009">
        <f t="shared" ca="1" si="252"/>
        <v>306.9903705297196</v>
      </c>
      <c r="BH1009" cm="1">
        <f t="array" aca="1" ref="BH1009" ca="1">_xlfn.LET(_xlpm.rozsah, $J$3:$J$10001,_xlpm.podminka, (_xlpm.rozsah&gt;E1009)*(ISNUMBER(_xlpm.rozsah)),_xlpm.indexy, IF(_xlpm.podminka, ROW(_xlpm.rozsah)-MIN(ROW(_xlpm.rozsah))+1),_xlpm.prvni, MIN(_xlpm.indexy),_xlpm.finalni, IF(_xlpm.prvni=1, 2, _xlpm.prvni),INDEX(_xlpm.rozsah, _xlpm.finalni))</f>
        <v>2000</v>
      </c>
      <c r="BI1009" cm="1">
        <f t="array" aca="1" ref="BI1009" ca="1">INDEX($J$3:$J$10001,MATCH(BH1009,$J$3:$J$10004,0)-1)</f>
        <v>1900</v>
      </c>
      <c r="BJ1009">
        <f t="shared" ca="1" si="259"/>
        <v>300</v>
      </c>
      <c r="BK1009">
        <f t="shared" ca="1" si="259"/>
        <v>316</v>
      </c>
      <c r="BL1009">
        <f t="shared" ca="1" si="255"/>
        <v>-16</v>
      </c>
      <c r="BM1009">
        <f t="shared" ca="1" si="253"/>
        <v>309.0096294702804</v>
      </c>
    </row>
    <row r="1010" spans="1:65" x14ac:dyDescent="0.25">
      <c r="A1010" s="64">
        <v>1007</v>
      </c>
      <c r="B1010" s="64">
        <v>81</v>
      </c>
      <c r="C1010" s="64">
        <v>19</v>
      </c>
      <c r="D1010" s="18">
        <v>1007</v>
      </c>
      <c r="E1010" s="21">
        <f t="shared" ca="1" si="246"/>
        <v>1943.6898158107474</v>
      </c>
      <c r="F1010" s="22">
        <f t="shared" ca="1" si="247"/>
        <v>58.71182959935328</v>
      </c>
      <c r="G1010" s="23">
        <v>1007</v>
      </c>
      <c r="H1010" s="24">
        <f t="shared" ca="1" si="248"/>
        <v>1940.5167819999999</v>
      </c>
      <c r="I1010" s="25">
        <f t="shared" ca="1" si="249"/>
        <v>58.808289827200007</v>
      </c>
      <c r="J1010" s="155"/>
      <c r="K1010" s="155"/>
      <c r="AX1010">
        <f t="shared" ca="1" si="256"/>
        <v>309.51731488000001</v>
      </c>
      <c r="AY1010">
        <f t="shared" ca="1" si="250"/>
        <v>306.48268511999999</v>
      </c>
      <c r="AZ1010" cm="1">
        <f t="array" aca="1" ref="AZ1010" ca="1">_xlfn.LET(_xlpm.rozsah, $J$3:$J$10001,_xlpm.podminka, (_xlpm.rozsah&gt;H1010)*(ISNUMBER(_xlpm.rozsah)),_xlpm.indexy, IF(_xlpm.podminka, ROW(_xlpm.rozsah)-MIN(ROW(_xlpm.rozsah))+1),_xlpm.prvni, MIN(_xlpm.indexy),_xlpm.finalni, IF(_xlpm.prvni=1, 2, _xlpm.prvni),INDEX(_xlpm.rozsah, _xlpm.finalni))</f>
        <v>2000</v>
      </c>
      <c r="BA1010" cm="1">
        <f t="array" aca="1" ref="BA1010" ca="1">INDEX($J$3:$J$10001,MATCH(AZ1010,$J$3:$J$10004,0)-1)</f>
        <v>1900</v>
      </c>
      <c r="BB1010">
        <f t="shared" ca="1" si="258"/>
        <v>300</v>
      </c>
      <c r="BC1010">
        <f t="shared" ca="1" si="258"/>
        <v>316</v>
      </c>
      <c r="BD1010">
        <f t="shared" ca="1" si="257"/>
        <v>-16</v>
      </c>
      <c r="BE1010">
        <f t="shared" ca="1" si="251"/>
        <v>309.51731488000001</v>
      </c>
      <c r="BF1010">
        <f t="shared" ca="1" si="254"/>
        <v>309.0096294702804</v>
      </c>
      <c r="BG1010">
        <f t="shared" ca="1" si="252"/>
        <v>306.9903705297196</v>
      </c>
      <c r="BH1010" cm="1">
        <f t="array" aca="1" ref="BH1010" ca="1">_xlfn.LET(_xlpm.rozsah, $J$3:$J$10001,_xlpm.podminka, (_xlpm.rozsah&gt;E1010)*(ISNUMBER(_xlpm.rozsah)),_xlpm.indexy, IF(_xlpm.podminka, ROW(_xlpm.rozsah)-MIN(ROW(_xlpm.rozsah))+1),_xlpm.prvni, MIN(_xlpm.indexy),_xlpm.finalni, IF(_xlpm.prvni=1, 2, _xlpm.prvni),INDEX(_xlpm.rozsah, _xlpm.finalni))</f>
        <v>2000</v>
      </c>
      <c r="BI1010" cm="1">
        <f t="array" aca="1" ref="BI1010" ca="1">INDEX($J$3:$J$10001,MATCH(BH1010,$J$3:$J$10004,0)-1)</f>
        <v>1900</v>
      </c>
      <c r="BJ1010">
        <f t="shared" ca="1" si="259"/>
        <v>300</v>
      </c>
      <c r="BK1010">
        <f t="shared" ca="1" si="259"/>
        <v>316</v>
      </c>
      <c r="BL1010">
        <f t="shared" ca="1" si="255"/>
        <v>-16</v>
      </c>
      <c r="BM1010">
        <f t="shared" ca="1" si="253"/>
        <v>309.0096294702804</v>
      </c>
    </row>
    <row r="1011" spans="1:65" x14ac:dyDescent="0.25">
      <c r="A1011" s="64">
        <v>1008</v>
      </c>
      <c r="B1011" s="64">
        <v>81</v>
      </c>
      <c r="C1011" s="64">
        <v>16</v>
      </c>
      <c r="D1011" s="18">
        <v>1008</v>
      </c>
      <c r="E1011" s="21">
        <f t="shared" ca="1" si="246"/>
        <v>1943.6898158107474</v>
      </c>
      <c r="F1011" s="22">
        <f t="shared" ca="1" si="247"/>
        <v>49.441540715244862</v>
      </c>
      <c r="G1011" s="28">
        <v>1008</v>
      </c>
      <c r="H1011" s="24">
        <f t="shared" ca="1" si="248"/>
        <v>1940.5167819999999</v>
      </c>
      <c r="I1011" s="25">
        <f t="shared" ca="1" si="249"/>
        <v>49.522770380800004</v>
      </c>
      <c r="J1011" s="155"/>
      <c r="K1011" s="155"/>
      <c r="AX1011">
        <f t="shared" ca="1" si="256"/>
        <v>309.51731488000001</v>
      </c>
      <c r="AY1011">
        <f t="shared" ca="1" si="250"/>
        <v>306.48268511999999</v>
      </c>
      <c r="AZ1011" cm="1">
        <f t="array" aca="1" ref="AZ1011" ca="1">_xlfn.LET(_xlpm.rozsah, $J$3:$J$10001,_xlpm.podminka, (_xlpm.rozsah&gt;H1011)*(ISNUMBER(_xlpm.rozsah)),_xlpm.indexy, IF(_xlpm.podminka, ROW(_xlpm.rozsah)-MIN(ROW(_xlpm.rozsah))+1),_xlpm.prvni, MIN(_xlpm.indexy),_xlpm.finalni, IF(_xlpm.prvni=1, 2, _xlpm.prvni),INDEX(_xlpm.rozsah, _xlpm.finalni))</f>
        <v>2000</v>
      </c>
      <c r="BA1011" cm="1">
        <f t="array" aca="1" ref="BA1011" ca="1">INDEX($J$3:$J$10001,MATCH(AZ1011,$J$3:$J$10004,0)-1)</f>
        <v>1900</v>
      </c>
      <c r="BB1011">
        <f t="shared" ca="1" si="258"/>
        <v>300</v>
      </c>
      <c r="BC1011">
        <f t="shared" ca="1" si="258"/>
        <v>316</v>
      </c>
      <c r="BD1011">
        <f t="shared" ca="1" si="257"/>
        <v>-16</v>
      </c>
      <c r="BE1011">
        <f t="shared" ca="1" si="251"/>
        <v>309.51731488000001</v>
      </c>
      <c r="BF1011">
        <f t="shared" ca="1" si="254"/>
        <v>309.0096294702804</v>
      </c>
      <c r="BG1011">
        <f t="shared" ca="1" si="252"/>
        <v>306.9903705297196</v>
      </c>
      <c r="BH1011" cm="1">
        <f t="array" aca="1" ref="BH1011" ca="1">_xlfn.LET(_xlpm.rozsah, $J$3:$J$10001,_xlpm.podminka, (_xlpm.rozsah&gt;E1011)*(ISNUMBER(_xlpm.rozsah)),_xlpm.indexy, IF(_xlpm.podminka, ROW(_xlpm.rozsah)-MIN(ROW(_xlpm.rozsah))+1),_xlpm.prvni, MIN(_xlpm.indexy),_xlpm.finalni, IF(_xlpm.prvni=1, 2, _xlpm.prvni),INDEX(_xlpm.rozsah, _xlpm.finalni))</f>
        <v>2000</v>
      </c>
      <c r="BI1011" cm="1">
        <f t="array" aca="1" ref="BI1011" ca="1">INDEX($J$3:$J$10001,MATCH(BH1011,$J$3:$J$10004,0)-1)</f>
        <v>1900</v>
      </c>
      <c r="BJ1011">
        <f t="shared" ca="1" si="259"/>
        <v>300</v>
      </c>
      <c r="BK1011">
        <f t="shared" ca="1" si="259"/>
        <v>316</v>
      </c>
      <c r="BL1011">
        <f t="shared" ca="1" si="255"/>
        <v>-16</v>
      </c>
      <c r="BM1011">
        <f t="shared" ca="1" si="253"/>
        <v>309.0096294702804</v>
      </c>
    </row>
    <row r="1012" spans="1:65" x14ac:dyDescent="0.25">
      <c r="A1012" s="64">
        <v>1009</v>
      </c>
      <c r="B1012" s="64">
        <v>80</v>
      </c>
      <c r="C1012" s="64">
        <v>16</v>
      </c>
      <c r="D1012" s="18">
        <v>1009</v>
      </c>
      <c r="E1012" s="21">
        <f t="shared" ca="1" si="246"/>
        <v>1928.3356205538248</v>
      </c>
      <c r="F1012" s="22">
        <f t="shared" ca="1" si="247"/>
        <v>49.834608113822085</v>
      </c>
      <c r="G1012" s="23">
        <v>1009</v>
      </c>
      <c r="H1012" s="24">
        <f t="shared" ca="1" si="248"/>
        <v>1925.2017599999999</v>
      </c>
      <c r="I1012" s="25">
        <f t="shared" ca="1" si="249"/>
        <v>49.914834944000006</v>
      </c>
      <c r="J1012" s="155"/>
      <c r="K1012" s="155"/>
      <c r="AX1012">
        <f t="shared" ca="1" si="256"/>
        <v>311.96771840000002</v>
      </c>
      <c r="AY1012">
        <f t="shared" ca="1" si="250"/>
        <v>304.03228159999998</v>
      </c>
      <c r="AZ1012" cm="1">
        <f t="array" aca="1" ref="AZ1012" ca="1">_xlfn.LET(_xlpm.rozsah, $J$3:$J$10001,_xlpm.podminka, (_xlpm.rozsah&gt;H1012)*(ISNUMBER(_xlpm.rozsah)),_xlpm.indexy, IF(_xlpm.podminka, ROW(_xlpm.rozsah)-MIN(ROW(_xlpm.rozsah))+1),_xlpm.prvni, MIN(_xlpm.indexy),_xlpm.finalni, IF(_xlpm.prvni=1, 2, _xlpm.prvni),INDEX(_xlpm.rozsah, _xlpm.finalni))</f>
        <v>2000</v>
      </c>
      <c r="BA1012" cm="1">
        <f t="array" aca="1" ref="BA1012" ca="1">INDEX($J$3:$J$10001,MATCH(AZ1012,$J$3:$J$10004,0)-1)</f>
        <v>1900</v>
      </c>
      <c r="BB1012">
        <f t="shared" ca="1" si="258"/>
        <v>300</v>
      </c>
      <c r="BC1012">
        <f t="shared" ca="1" si="258"/>
        <v>316</v>
      </c>
      <c r="BD1012">
        <f t="shared" ca="1" si="257"/>
        <v>-16</v>
      </c>
      <c r="BE1012">
        <f t="shared" ca="1" si="251"/>
        <v>311.96771840000002</v>
      </c>
      <c r="BF1012">
        <f t="shared" ca="1" si="254"/>
        <v>311.46630071138804</v>
      </c>
      <c r="BG1012">
        <f t="shared" ca="1" si="252"/>
        <v>304.53369928861196</v>
      </c>
      <c r="BH1012" cm="1">
        <f t="array" aca="1" ref="BH1012" ca="1">_xlfn.LET(_xlpm.rozsah, $J$3:$J$10001,_xlpm.podminka, (_xlpm.rozsah&gt;E1012)*(ISNUMBER(_xlpm.rozsah)),_xlpm.indexy, IF(_xlpm.podminka, ROW(_xlpm.rozsah)-MIN(ROW(_xlpm.rozsah))+1),_xlpm.prvni, MIN(_xlpm.indexy),_xlpm.finalni, IF(_xlpm.prvni=1, 2, _xlpm.prvni),INDEX(_xlpm.rozsah, _xlpm.finalni))</f>
        <v>2000</v>
      </c>
      <c r="BI1012" cm="1">
        <f t="array" aca="1" ref="BI1012" ca="1">INDEX($J$3:$J$10001,MATCH(BH1012,$J$3:$J$10004,0)-1)</f>
        <v>1900</v>
      </c>
      <c r="BJ1012">
        <f t="shared" ca="1" si="259"/>
        <v>300</v>
      </c>
      <c r="BK1012">
        <f t="shared" ca="1" si="259"/>
        <v>316</v>
      </c>
      <c r="BL1012">
        <f t="shared" ca="1" si="255"/>
        <v>-16</v>
      </c>
      <c r="BM1012">
        <f t="shared" ca="1" si="253"/>
        <v>311.46630071138804</v>
      </c>
    </row>
    <row r="1013" spans="1:65" x14ac:dyDescent="0.25">
      <c r="A1013" s="64">
        <v>1010</v>
      </c>
      <c r="B1013" s="64">
        <v>83</v>
      </c>
      <c r="C1013" s="64">
        <v>23</v>
      </c>
      <c r="D1013" s="18">
        <v>1010</v>
      </c>
      <c r="E1013" s="21">
        <f t="shared" ca="1" si="246"/>
        <v>1974.398206324593</v>
      </c>
      <c r="F1013" s="22">
        <f t="shared" ca="1" si="247"/>
        <v>69.942146007254976</v>
      </c>
      <c r="G1013" s="28">
        <v>1010</v>
      </c>
      <c r="H1013" s="24">
        <f t="shared" ca="1" si="248"/>
        <v>1971.1468259999999</v>
      </c>
      <c r="I1013" s="25">
        <f t="shared" ca="1" si="249"/>
        <v>70.061796803199996</v>
      </c>
      <c r="J1013" s="155"/>
      <c r="K1013" s="155"/>
      <c r="AX1013">
        <f t="shared" ca="1" si="256"/>
        <v>304.61650784</v>
      </c>
      <c r="AY1013">
        <f t="shared" ca="1" si="250"/>
        <v>311.38349216</v>
      </c>
      <c r="AZ1013" cm="1">
        <f t="array" aca="1" ref="AZ1013" ca="1">_xlfn.LET(_xlpm.rozsah, $J$3:$J$10001,_xlpm.podminka, (_xlpm.rozsah&gt;H1013)*(ISNUMBER(_xlpm.rozsah)),_xlpm.indexy, IF(_xlpm.podminka, ROW(_xlpm.rozsah)-MIN(ROW(_xlpm.rozsah))+1),_xlpm.prvni, MIN(_xlpm.indexy),_xlpm.finalni, IF(_xlpm.prvni=1, 2, _xlpm.prvni),INDEX(_xlpm.rozsah, _xlpm.finalni))</f>
        <v>2000</v>
      </c>
      <c r="BA1013" cm="1">
        <f t="array" aca="1" ref="BA1013" ca="1">INDEX($J$3:$J$10001,MATCH(AZ1013,$J$3:$J$10004,0)-1)</f>
        <v>1900</v>
      </c>
      <c r="BB1013">
        <f t="shared" ca="1" si="258"/>
        <v>300</v>
      </c>
      <c r="BC1013">
        <f t="shared" ca="1" si="258"/>
        <v>316</v>
      </c>
      <c r="BD1013">
        <f t="shared" ca="1" si="257"/>
        <v>-16</v>
      </c>
      <c r="BE1013">
        <f t="shared" ca="1" si="251"/>
        <v>304.61650784</v>
      </c>
      <c r="BF1013">
        <f t="shared" ca="1" si="254"/>
        <v>304.09628698806512</v>
      </c>
      <c r="BG1013">
        <f t="shared" ca="1" si="252"/>
        <v>311.90371301193488</v>
      </c>
      <c r="BH1013" cm="1">
        <f t="array" aca="1" ref="BH1013" ca="1">_xlfn.LET(_xlpm.rozsah, $J$3:$J$10001,_xlpm.podminka, (_xlpm.rozsah&gt;E1013)*(ISNUMBER(_xlpm.rozsah)),_xlpm.indexy, IF(_xlpm.podminka, ROW(_xlpm.rozsah)-MIN(ROW(_xlpm.rozsah))+1),_xlpm.prvni, MIN(_xlpm.indexy),_xlpm.finalni, IF(_xlpm.prvni=1, 2, _xlpm.prvni),INDEX(_xlpm.rozsah, _xlpm.finalni))</f>
        <v>2000</v>
      </c>
      <c r="BI1013" cm="1">
        <f t="array" aca="1" ref="BI1013" ca="1">INDEX($J$3:$J$10001,MATCH(BH1013,$J$3:$J$10004,0)-1)</f>
        <v>1900</v>
      </c>
      <c r="BJ1013">
        <f t="shared" ca="1" si="259"/>
        <v>300</v>
      </c>
      <c r="BK1013">
        <f t="shared" ca="1" si="259"/>
        <v>316</v>
      </c>
      <c r="BL1013">
        <f t="shared" ca="1" si="255"/>
        <v>-16</v>
      </c>
      <c r="BM1013">
        <f t="shared" ca="1" si="253"/>
        <v>304.09628698806512</v>
      </c>
    </row>
    <row r="1014" spans="1:65" x14ac:dyDescent="0.25">
      <c r="A1014" s="64">
        <v>1011</v>
      </c>
      <c r="B1014" s="64">
        <v>83</v>
      </c>
      <c r="C1014" s="64">
        <v>17</v>
      </c>
      <c r="D1014" s="18">
        <v>1011</v>
      </c>
      <c r="E1014" s="21">
        <f t="shared" ca="1" si="246"/>
        <v>1974.398206324593</v>
      </c>
      <c r="F1014" s="22">
        <f t="shared" ca="1" si="247"/>
        <v>51.696368787971068</v>
      </c>
      <c r="G1014" s="23">
        <v>1011</v>
      </c>
      <c r="H1014" s="24">
        <f t="shared" ca="1" si="248"/>
        <v>1971.1468259999999</v>
      </c>
      <c r="I1014" s="25">
        <f t="shared" ca="1" si="249"/>
        <v>51.784806332800002</v>
      </c>
      <c r="J1014" s="155"/>
      <c r="K1014" s="155"/>
      <c r="AX1014">
        <f t="shared" ca="1" si="256"/>
        <v>304.61650784</v>
      </c>
      <c r="AY1014">
        <f t="shared" ca="1" si="250"/>
        <v>311.38349216</v>
      </c>
      <c r="AZ1014" cm="1">
        <f t="array" aca="1" ref="AZ1014" ca="1">_xlfn.LET(_xlpm.rozsah, $J$3:$J$10001,_xlpm.podminka, (_xlpm.rozsah&gt;H1014)*(ISNUMBER(_xlpm.rozsah)),_xlpm.indexy, IF(_xlpm.podminka, ROW(_xlpm.rozsah)-MIN(ROW(_xlpm.rozsah))+1),_xlpm.prvni, MIN(_xlpm.indexy),_xlpm.finalni, IF(_xlpm.prvni=1, 2, _xlpm.prvni),INDEX(_xlpm.rozsah, _xlpm.finalni))</f>
        <v>2000</v>
      </c>
      <c r="BA1014" cm="1">
        <f t="array" aca="1" ref="BA1014" ca="1">INDEX($J$3:$J$10001,MATCH(AZ1014,$J$3:$J$10004,0)-1)</f>
        <v>1900</v>
      </c>
      <c r="BB1014">
        <f t="shared" ca="1" si="258"/>
        <v>300</v>
      </c>
      <c r="BC1014">
        <f t="shared" ca="1" si="258"/>
        <v>316</v>
      </c>
      <c r="BD1014">
        <f t="shared" ca="1" si="257"/>
        <v>-16</v>
      </c>
      <c r="BE1014">
        <f t="shared" ca="1" si="251"/>
        <v>304.61650784</v>
      </c>
      <c r="BF1014">
        <f t="shared" ca="1" si="254"/>
        <v>304.09628698806512</v>
      </c>
      <c r="BG1014">
        <f t="shared" ca="1" si="252"/>
        <v>311.90371301193488</v>
      </c>
      <c r="BH1014" cm="1">
        <f t="array" aca="1" ref="BH1014" ca="1">_xlfn.LET(_xlpm.rozsah, $J$3:$J$10001,_xlpm.podminka, (_xlpm.rozsah&gt;E1014)*(ISNUMBER(_xlpm.rozsah)),_xlpm.indexy, IF(_xlpm.podminka, ROW(_xlpm.rozsah)-MIN(ROW(_xlpm.rozsah))+1),_xlpm.prvni, MIN(_xlpm.indexy),_xlpm.finalni, IF(_xlpm.prvni=1, 2, _xlpm.prvni),INDEX(_xlpm.rozsah, _xlpm.finalni))</f>
        <v>2000</v>
      </c>
      <c r="BI1014" cm="1">
        <f t="array" aca="1" ref="BI1014" ca="1">INDEX($J$3:$J$10001,MATCH(BH1014,$J$3:$J$10004,0)-1)</f>
        <v>1900</v>
      </c>
      <c r="BJ1014">
        <f t="shared" ca="1" si="259"/>
        <v>300</v>
      </c>
      <c r="BK1014">
        <f t="shared" ca="1" si="259"/>
        <v>316</v>
      </c>
      <c r="BL1014">
        <f t="shared" ca="1" si="255"/>
        <v>-16</v>
      </c>
      <c r="BM1014">
        <f t="shared" ca="1" si="253"/>
        <v>304.09628698806512</v>
      </c>
    </row>
    <row r="1015" spans="1:65" x14ac:dyDescent="0.25">
      <c r="A1015" s="64">
        <v>1012</v>
      </c>
      <c r="B1015" s="64">
        <v>83</v>
      </c>
      <c r="C1015" s="64">
        <v>13</v>
      </c>
      <c r="D1015" s="18">
        <v>1012</v>
      </c>
      <c r="E1015" s="21">
        <f t="shared" ca="1" si="246"/>
        <v>1974.398206324593</v>
      </c>
      <c r="F1015" s="22">
        <f t="shared" ca="1" si="247"/>
        <v>39.532517308448462</v>
      </c>
      <c r="G1015" s="28">
        <v>1012</v>
      </c>
      <c r="H1015" s="24">
        <f t="shared" ca="1" si="248"/>
        <v>1971.1468259999999</v>
      </c>
      <c r="I1015" s="25">
        <f t="shared" ca="1" si="249"/>
        <v>39.600146019200004</v>
      </c>
      <c r="J1015" s="155"/>
      <c r="K1015" s="155"/>
      <c r="AX1015">
        <f t="shared" ca="1" si="256"/>
        <v>304.61650784</v>
      </c>
      <c r="AY1015">
        <f t="shared" ca="1" si="250"/>
        <v>311.38349216</v>
      </c>
      <c r="AZ1015" cm="1">
        <f t="array" aca="1" ref="AZ1015" ca="1">_xlfn.LET(_xlpm.rozsah, $J$3:$J$10001,_xlpm.podminka, (_xlpm.rozsah&gt;H1015)*(ISNUMBER(_xlpm.rozsah)),_xlpm.indexy, IF(_xlpm.podminka, ROW(_xlpm.rozsah)-MIN(ROW(_xlpm.rozsah))+1),_xlpm.prvni, MIN(_xlpm.indexy),_xlpm.finalni, IF(_xlpm.prvni=1, 2, _xlpm.prvni),INDEX(_xlpm.rozsah, _xlpm.finalni))</f>
        <v>2000</v>
      </c>
      <c r="BA1015" cm="1">
        <f t="array" aca="1" ref="BA1015" ca="1">INDEX($J$3:$J$10001,MATCH(AZ1015,$J$3:$J$10004,0)-1)</f>
        <v>1900</v>
      </c>
      <c r="BB1015">
        <f t="shared" ca="1" si="258"/>
        <v>300</v>
      </c>
      <c r="BC1015">
        <f t="shared" ca="1" si="258"/>
        <v>316</v>
      </c>
      <c r="BD1015">
        <f t="shared" ca="1" si="257"/>
        <v>-16</v>
      </c>
      <c r="BE1015">
        <f t="shared" ca="1" si="251"/>
        <v>304.61650784</v>
      </c>
      <c r="BF1015">
        <f t="shared" ca="1" si="254"/>
        <v>304.09628698806512</v>
      </c>
      <c r="BG1015">
        <f t="shared" ca="1" si="252"/>
        <v>311.90371301193488</v>
      </c>
      <c r="BH1015" cm="1">
        <f t="array" aca="1" ref="BH1015" ca="1">_xlfn.LET(_xlpm.rozsah, $J$3:$J$10001,_xlpm.podminka, (_xlpm.rozsah&gt;E1015)*(ISNUMBER(_xlpm.rozsah)),_xlpm.indexy, IF(_xlpm.podminka, ROW(_xlpm.rozsah)-MIN(ROW(_xlpm.rozsah))+1),_xlpm.prvni, MIN(_xlpm.indexy),_xlpm.finalni, IF(_xlpm.prvni=1, 2, _xlpm.prvni),INDEX(_xlpm.rozsah, _xlpm.finalni))</f>
        <v>2000</v>
      </c>
      <c r="BI1015" cm="1">
        <f t="array" aca="1" ref="BI1015" ca="1">INDEX($J$3:$J$10001,MATCH(BH1015,$J$3:$J$10004,0)-1)</f>
        <v>1900</v>
      </c>
      <c r="BJ1015">
        <f t="shared" ca="1" si="259"/>
        <v>300</v>
      </c>
      <c r="BK1015">
        <f t="shared" ca="1" si="259"/>
        <v>316</v>
      </c>
      <c r="BL1015">
        <f t="shared" ca="1" si="255"/>
        <v>-16</v>
      </c>
      <c r="BM1015">
        <f t="shared" ca="1" si="253"/>
        <v>304.09628698806512</v>
      </c>
    </row>
    <row r="1016" spans="1:65" x14ac:dyDescent="0.25">
      <c r="A1016" s="64">
        <v>1013</v>
      </c>
      <c r="B1016" s="64">
        <v>83</v>
      </c>
      <c r="C1016" s="64">
        <v>27</v>
      </c>
      <c r="D1016" s="18">
        <v>1013</v>
      </c>
      <c r="E1016" s="21">
        <f t="shared" ca="1" si="246"/>
        <v>1974.398206324593</v>
      </c>
      <c r="F1016" s="22">
        <f t="shared" ca="1" si="247"/>
        <v>82.105997486777582</v>
      </c>
      <c r="G1016" s="23">
        <v>1013</v>
      </c>
      <c r="H1016" s="24">
        <f t="shared" ca="1" si="248"/>
        <v>1971.1468259999999</v>
      </c>
      <c r="I1016" s="25">
        <f t="shared" ca="1" si="249"/>
        <v>82.246457116799988</v>
      </c>
      <c r="J1016" s="155"/>
      <c r="K1016" s="155"/>
      <c r="AX1016">
        <f t="shared" ca="1" si="256"/>
        <v>304.61650784</v>
      </c>
      <c r="AY1016">
        <f t="shared" ca="1" si="250"/>
        <v>311.38349216</v>
      </c>
      <c r="AZ1016" cm="1">
        <f t="array" aca="1" ref="AZ1016" ca="1">_xlfn.LET(_xlpm.rozsah, $J$3:$J$10001,_xlpm.podminka, (_xlpm.rozsah&gt;H1016)*(ISNUMBER(_xlpm.rozsah)),_xlpm.indexy, IF(_xlpm.podminka, ROW(_xlpm.rozsah)-MIN(ROW(_xlpm.rozsah))+1),_xlpm.prvni, MIN(_xlpm.indexy),_xlpm.finalni, IF(_xlpm.prvni=1, 2, _xlpm.prvni),INDEX(_xlpm.rozsah, _xlpm.finalni))</f>
        <v>2000</v>
      </c>
      <c r="BA1016" cm="1">
        <f t="array" aca="1" ref="BA1016" ca="1">INDEX($J$3:$J$10001,MATCH(AZ1016,$J$3:$J$10004,0)-1)</f>
        <v>1900</v>
      </c>
      <c r="BB1016">
        <f t="shared" ca="1" si="258"/>
        <v>300</v>
      </c>
      <c r="BC1016">
        <f t="shared" ca="1" si="258"/>
        <v>316</v>
      </c>
      <c r="BD1016">
        <f t="shared" ca="1" si="257"/>
        <v>-16</v>
      </c>
      <c r="BE1016">
        <f t="shared" ca="1" si="251"/>
        <v>304.61650784</v>
      </c>
      <c r="BF1016">
        <f t="shared" ca="1" si="254"/>
        <v>304.09628698806512</v>
      </c>
      <c r="BG1016">
        <f t="shared" ca="1" si="252"/>
        <v>311.90371301193488</v>
      </c>
      <c r="BH1016" cm="1">
        <f t="array" aca="1" ref="BH1016" ca="1">_xlfn.LET(_xlpm.rozsah, $J$3:$J$10001,_xlpm.podminka, (_xlpm.rozsah&gt;E1016)*(ISNUMBER(_xlpm.rozsah)),_xlpm.indexy, IF(_xlpm.podminka, ROW(_xlpm.rozsah)-MIN(ROW(_xlpm.rozsah))+1),_xlpm.prvni, MIN(_xlpm.indexy),_xlpm.finalni, IF(_xlpm.prvni=1, 2, _xlpm.prvni),INDEX(_xlpm.rozsah, _xlpm.finalni))</f>
        <v>2000</v>
      </c>
      <c r="BI1016" cm="1">
        <f t="array" aca="1" ref="BI1016" ca="1">INDEX($J$3:$J$10001,MATCH(BH1016,$J$3:$J$10004,0)-1)</f>
        <v>1900</v>
      </c>
      <c r="BJ1016">
        <f t="shared" ca="1" si="259"/>
        <v>300</v>
      </c>
      <c r="BK1016">
        <f t="shared" ca="1" si="259"/>
        <v>316</v>
      </c>
      <c r="BL1016">
        <f t="shared" ca="1" si="255"/>
        <v>-16</v>
      </c>
      <c r="BM1016">
        <f t="shared" ca="1" si="253"/>
        <v>304.09628698806512</v>
      </c>
    </row>
    <row r="1017" spans="1:65" x14ac:dyDescent="0.25">
      <c r="A1017" s="64">
        <v>1014</v>
      </c>
      <c r="B1017" s="64">
        <v>81</v>
      </c>
      <c r="C1017" s="64">
        <v>58</v>
      </c>
      <c r="D1017" s="18">
        <v>1014</v>
      </c>
      <c r="E1017" s="21">
        <f t="shared" ca="1" si="246"/>
        <v>1943.6898158107474</v>
      </c>
      <c r="F1017" s="22">
        <f t="shared" ca="1" si="247"/>
        <v>179.22558509276263</v>
      </c>
      <c r="G1017" s="28">
        <v>1014</v>
      </c>
      <c r="H1017" s="24">
        <f t="shared" ca="1" si="248"/>
        <v>1940.5167819999999</v>
      </c>
      <c r="I1017" s="25">
        <f t="shared" ca="1" si="249"/>
        <v>179.52004263040001</v>
      </c>
      <c r="J1017" s="155"/>
      <c r="K1017" s="155"/>
      <c r="AX1017">
        <f t="shared" ca="1" si="256"/>
        <v>309.51731488000001</v>
      </c>
      <c r="AY1017">
        <f t="shared" ca="1" si="250"/>
        <v>306.48268511999999</v>
      </c>
      <c r="AZ1017" cm="1">
        <f t="array" aca="1" ref="AZ1017" ca="1">_xlfn.LET(_xlpm.rozsah, $J$3:$J$10001,_xlpm.podminka, (_xlpm.rozsah&gt;H1017)*(ISNUMBER(_xlpm.rozsah)),_xlpm.indexy, IF(_xlpm.podminka, ROW(_xlpm.rozsah)-MIN(ROW(_xlpm.rozsah))+1),_xlpm.prvni, MIN(_xlpm.indexy),_xlpm.finalni, IF(_xlpm.prvni=1, 2, _xlpm.prvni),INDEX(_xlpm.rozsah, _xlpm.finalni))</f>
        <v>2000</v>
      </c>
      <c r="BA1017" cm="1">
        <f t="array" aca="1" ref="BA1017" ca="1">INDEX($J$3:$J$10001,MATCH(AZ1017,$J$3:$J$10004,0)-1)</f>
        <v>1900</v>
      </c>
      <c r="BB1017">
        <f t="shared" ca="1" si="258"/>
        <v>300</v>
      </c>
      <c r="BC1017">
        <f t="shared" ca="1" si="258"/>
        <v>316</v>
      </c>
      <c r="BD1017">
        <f t="shared" ca="1" si="257"/>
        <v>-16</v>
      </c>
      <c r="BE1017">
        <f t="shared" ca="1" si="251"/>
        <v>309.51731488000001</v>
      </c>
      <c r="BF1017">
        <f t="shared" ca="1" si="254"/>
        <v>309.0096294702804</v>
      </c>
      <c r="BG1017">
        <f t="shared" ca="1" si="252"/>
        <v>306.9903705297196</v>
      </c>
      <c r="BH1017" cm="1">
        <f t="array" aca="1" ref="BH1017" ca="1">_xlfn.LET(_xlpm.rozsah, $J$3:$J$10001,_xlpm.podminka, (_xlpm.rozsah&gt;E1017)*(ISNUMBER(_xlpm.rozsah)),_xlpm.indexy, IF(_xlpm.podminka, ROW(_xlpm.rozsah)-MIN(ROW(_xlpm.rozsah))+1),_xlpm.prvni, MIN(_xlpm.indexy),_xlpm.finalni, IF(_xlpm.prvni=1, 2, _xlpm.prvni),INDEX(_xlpm.rozsah, _xlpm.finalni))</f>
        <v>2000</v>
      </c>
      <c r="BI1017" cm="1">
        <f t="array" aca="1" ref="BI1017" ca="1">INDEX($J$3:$J$10001,MATCH(BH1017,$J$3:$J$10004,0)-1)</f>
        <v>1900</v>
      </c>
      <c r="BJ1017">
        <f t="shared" ca="1" si="259"/>
        <v>300</v>
      </c>
      <c r="BK1017">
        <f t="shared" ca="1" si="259"/>
        <v>316</v>
      </c>
      <c r="BL1017">
        <f t="shared" ca="1" si="255"/>
        <v>-16</v>
      </c>
      <c r="BM1017">
        <f t="shared" ca="1" si="253"/>
        <v>309.0096294702804</v>
      </c>
    </row>
    <row r="1018" spans="1:65" x14ac:dyDescent="0.25">
      <c r="A1018" s="64">
        <v>1015</v>
      </c>
      <c r="B1018" s="64">
        <v>81</v>
      </c>
      <c r="C1018" s="64">
        <v>60</v>
      </c>
      <c r="D1018" s="18">
        <v>1015</v>
      </c>
      <c r="E1018" s="21">
        <f t="shared" ca="1" si="246"/>
        <v>1943.6898158107474</v>
      </c>
      <c r="F1018" s="22">
        <f t="shared" ca="1" si="247"/>
        <v>185.40577768216824</v>
      </c>
      <c r="G1018" s="23">
        <v>1015</v>
      </c>
      <c r="H1018" s="24">
        <f t="shared" ca="1" si="248"/>
        <v>1940.5167819999999</v>
      </c>
      <c r="I1018" s="25">
        <f t="shared" ca="1" si="249"/>
        <v>185.71038892799999</v>
      </c>
      <c r="J1018" s="155"/>
      <c r="K1018" s="155"/>
      <c r="AX1018">
        <f t="shared" ca="1" si="256"/>
        <v>309.51731488000001</v>
      </c>
      <c r="AY1018">
        <f t="shared" ca="1" si="250"/>
        <v>306.48268511999999</v>
      </c>
      <c r="AZ1018" cm="1">
        <f t="array" aca="1" ref="AZ1018" ca="1">_xlfn.LET(_xlpm.rozsah, $J$3:$J$10001,_xlpm.podminka, (_xlpm.rozsah&gt;H1018)*(ISNUMBER(_xlpm.rozsah)),_xlpm.indexy, IF(_xlpm.podminka, ROW(_xlpm.rozsah)-MIN(ROW(_xlpm.rozsah))+1),_xlpm.prvni, MIN(_xlpm.indexy),_xlpm.finalni, IF(_xlpm.prvni=1, 2, _xlpm.prvni),INDEX(_xlpm.rozsah, _xlpm.finalni))</f>
        <v>2000</v>
      </c>
      <c r="BA1018" cm="1">
        <f t="array" aca="1" ref="BA1018" ca="1">INDEX($J$3:$J$10001,MATCH(AZ1018,$J$3:$J$10004,0)-1)</f>
        <v>1900</v>
      </c>
      <c r="BB1018">
        <f t="shared" ca="1" si="258"/>
        <v>300</v>
      </c>
      <c r="BC1018">
        <f t="shared" ca="1" si="258"/>
        <v>316</v>
      </c>
      <c r="BD1018">
        <f t="shared" ca="1" si="257"/>
        <v>-16</v>
      </c>
      <c r="BE1018">
        <f t="shared" ca="1" si="251"/>
        <v>309.51731488000001</v>
      </c>
      <c r="BF1018">
        <f t="shared" ca="1" si="254"/>
        <v>309.0096294702804</v>
      </c>
      <c r="BG1018">
        <f t="shared" ca="1" si="252"/>
        <v>306.9903705297196</v>
      </c>
      <c r="BH1018" cm="1">
        <f t="array" aca="1" ref="BH1018" ca="1">_xlfn.LET(_xlpm.rozsah, $J$3:$J$10001,_xlpm.podminka, (_xlpm.rozsah&gt;E1018)*(ISNUMBER(_xlpm.rozsah)),_xlpm.indexy, IF(_xlpm.podminka, ROW(_xlpm.rozsah)-MIN(ROW(_xlpm.rozsah))+1),_xlpm.prvni, MIN(_xlpm.indexy),_xlpm.finalni, IF(_xlpm.prvni=1, 2, _xlpm.prvni),INDEX(_xlpm.rozsah, _xlpm.finalni))</f>
        <v>2000</v>
      </c>
      <c r="BI1018" cm="1">
        <f t="array" aca="1" ref="BI1018" ca="1">INDEX($J$3:$J$10001,MATCH(BH1018,$J$3:$J$10004,0)-1)</f>
        <v>1900</v>
      </c>
      <c r="BJ1018">
        <f t="shared" ca="1" si="259"/>
        <v>300</v>
      </c>
      <c r="BK1018">
        <f t="shared" ca="1" si="259"/>
        <v>316</v>
      </c>
      <c r="BL1018">
        <f t="shared" ca="1" si="255"/>
        <v>-16</v>
      </c>
      <c r="BM1018">
        <f t="shared" ca="1" si="253"/>
        <v>309.0096294702804</v>
      </c>
    </row>
    <row r="1019" spans="1:65" x14ac:dyDescent="0.25">
      <c r="A1019" s="64">
        <v>1016</v>
      </c>
      <c r="B1019" s="64">
        <v>81</v>
      </c>
      <c r="C1019" s="64">
        <v>46</v>
      </c>
      <c r="D1019" s="18">
        <v>1016</v>
      </c>
      <c r="E1019" s="21">
        <f t="shared" ca="1" si="246"/>
        <v>1943.6898158107474</v>
      </c>
      <c r="F1019" s="22">
        <f t="shared" ca="1" si="247"/>
        <v>142.14442955632899</v>
      </c>
      <c r="G1019" s="28">
        <v>1016</v>
      </c>
      <c r="H1019" s="24">
        <f t="shared" ca="1" si="248"/>
        <v>1940.5167819999999</v>
      </c>
      <c r="I1019" s="25">
        <f t="shared" ca="1" si="249"/>
        <v>142.3779648448</v>
      </c>
      <c r="J1019" s="155"/>
      <c r="K1019" s="155"/>
      <c r="AX1019">
        <f t="shared" ca="1" si="256"/>
        <v>309.51731488000001</v>
      </c>
      <c r="AY1019">
        <f t="shared" ca="1" si="250"/>
        <v>306.48268511999999</v>
      </c>
      <c r="AZ1019" cm="1">
        <f t="array" aca="1" ref="AZ1019" ca="1">_xlfn.LET(_xlpm.rozsah, $J$3:$J$10001,_xlpm.podminka, (_xlpm.rozsah&gt;H1019)*(ISNUMBER(_xlpm.rozsah)),_xlpm.indexy, IF(_xlpm.podminka, ROW(_xlpm.rozsah)-MIN(ROW(_xlpm.rozsah))+1),_xlpm.prvni, MIN(_xlpm.indexy),_xlpm.finalni, IF(_xlpm.prvni=1, 2, _xlpm.prvni),INDEX(_xlpm.rozsah, _xlpm.finalni))</f>
        <v>2000</v>
      </c>
      <c r="BA1019" cm="1">
        <f t="array" aca="1" ref="BA1019" ca="1">INDEX($J$3:$J$10001,MATCH(AZ1019,$J$3:$J$10004,0)-1)</f>
        <v>1900</v>
      </c>
      <c r="BB1019">
        <f t="shared" ca="1" si="258"/>
        <v>300</v>
      </c>
      <c r="BC1019">
        <f t="shared" ca="1" si="258"/>
        <v>316</v>
      </c>
      <c r="BD1019">
        <f t="shared" ca="1" si="257"/>
        <v>-16</v>
      </c>
      <c r="BE1019">
        <f t="shared" ca="1" si="251"/>
        <v>309.51731488000001</v>
      </c>
      <c r="BF1019">
        <f t="shared" ca="1" si="254"/>
        <v>309.0096294702804</v>
      </c>
      <c r="BG1019">
        <f t="shared" ca="1" si="252"/>
        <v>306.9903705297196</v>
      </c>
      <c r="BH1019" cm="1">
        <f t="array" aca="1" ref="BH1019" ca="1">_xlfn.LET(_xlpm.rozsah, $J$3:$J$10001,_xlpm.podminka, (_xlpm.rozsah&gt;E1019)*(ISNUMBER(_xlpm.rozsah)),_xlpm.indexy, IF(_xlpm.podminka, ROW(_xlpm.rozsah)-MIN(ROW(_xlpm.rozsah))+1),_xlpm.prvni, MIN(_xlpm.indexy),_xlpm.finalni, IF(_xlpm.prvni=1, 2, _xlpm.prvni),INDEX(_xlpm.rozsah, _xlpm.finalni))</f>
        <v>2000</v>
      </c>
      <c r="BI1019" cm="1">
        <f t="array" aca="1" ref="BI1019" ca="1">INDEX($J$3:$J$10001,MATCH(BH1019,$J$3:$J$10004,0)-1)</f>
        <v>1900</v>
      </c>
      <c r="BJ1019">
        <f t="shared" ca="1" si="259"/>
        <v>300</v>
      </c>
      <c r="BK1019">
        <f t="shared" ca="1" si="259"/>
        <v>316</v>
      </c>
      <c r="BL1019">
        <f t="shared" ca="1" si="255"/>
        <v>-16</v>
      </c>
      <c r="BM1019">
        <f t="shared" ca="1" si="253"/>
        <v>309.0096294702804</v>
      </c>
    </row>
    <row r="1020" spans="1:65" x14ac:dyDescent="0.25">
      <c r="A1020" s="64">
        <v>1017</v>
      </c>
      <c r="B1020" s="64">
        <v>80</v>
      </c>
      <c r="C1020" s="64">
        <v>41</v>
      </c>
      <c r="D1020" s="18">
        <v>1017</v>
      </c>
      <c r="E1020" s="21">
        <f t="shared" ca="1" si="246"/>
        <v>1928.3356205538248</v>
      </c>
      <c r="F1020" s="22">
        <f t="shared" ca="1" si="247"/>
        <v>127.7011832916691</v>
      </c>
      <c r="G1020" s="23">
        <v>1017</v>
      </c>
      <c r="H1020" s="24">
        <f t="shared" ca="1" si="248"/>
        <v>1925.2017599999999</v>
      </c>
      <c r="I1020" s="25">
        <f t="shared" ca="1" si="249"/>
        <v>127.90676454400001</v>
      </c>
      <c r="J1020" s="155"/>
      <c r="K1020" s="155"/>
      <c r="AX1020">
        <f t="shared" ca="1" si="256"/>
        <v>311.96771840000002</v>
      </c>
      <c r="AY1020">
        <f t="shared" ca="1" si="250"/>
        <v>304.03228159999998</v>
      </c>
      <c r="AZ1020" cm="1">
        <f t="array" aca="1" ref="AZ1020" ca="1">_xlfn.LET(_xlpm.rozsah, $J$3:$J$10001,_xlpm.podminka, (_xlpm.rozsah&gt;H1020)*(ISNUMBER(_xlpm.rozsah)),_xlpm.indexy, IF(_xlpm.podminka, ROW(_xlpm.rozsah)-MIN(ROW(_xlpm.rozsah))+1),_xlpm.prvni, MIN(_xlpm.indexy),_xlpm.finalni, IF(_xlpm.prvni=1, 2, _xlpm.prvni),INDEX(_xlpm.rozsah, _xlpm.finalni))</f>
        <v>2000</v>
      </c>
      <c r="BA1020" cm="1">
        <f t="array" aca="1" ref="BA1020" ca="1">INDEX($J$3:$J$10001,MATCH(AZ1020,$J$3:$J$10004,0)-1)</f>
        <v>1900</v>
      </c>
      <c r="BB1020">
        <f t="shared" ca="1" si="258"/>
        <v>300</v>
      </c>
      <c r="BC1020">
        <f t="shared" ca="1" si="258"/>
        <v>316</v>
      </c>
      <c r="BD1020">
        <f t="shared" ca="1" si="257"/>
        <v>-16</v>
      </c>
      <c r="BE1020">
        <f t="shared" ca="1" si="251"/>
        <v>311.96771840000002</v>
      </c>
      <c r="BF1020">
        <f t="shared" ca="1" si="254"/>
        <v>311.46630071138804</v>
      </c>
      <c r="BG1020">
        <f t="shared" ca="1" si="252"/>
        <v>304.53369928861196</v>
      </c>
      <c r="BH1020" cm="1">
        <f t="array" aca="1" ref="BH1020" ca="1">_xlfn.LET(_xlpm.rozsah, $J$3:$J$10001,_xlpm.podminka, (_xlpm.rozsah&gt;E1020)*(ISNUMBER(_xlpm.rozsah)),_xlpm.indexy, IF(_xlpm.podminka, ROW(_xlpm.rozsah)-MIN(ROW(_xlpm.rozsah))+1),_xlpm.prvni, MIN(_xlpm.indexy),_xlpm.finalni, IF(_xlpm.prvni=1, 2, _xlpm.prvni),INDEX(_xlpm.rozsah, _xlpm.finalni))</f>
        <v>2000</v>
      </c>
      <c r="BI1020" cm="1">
        <f t="array" aca="1" ref="BI1020" ca="1">INDEX($J$3:$J$10001,MATCH(BH1020,$J$3:$J$10004,0)-1)</f>
        <v>1900</v>
      </c>
      <c r="BJ1020">
        <f t="shared" ca="1" si="259"/>
        <v>300</v>
      </c>
      <c r="BK1020">
        <f t="shared" ca="1" si="259"/>
        <v>316</v>
      </c>
      <c r="BL1020">
        <f t="shared" ca="1" si="255"/>
        <v>-16</v>
      </c>
      <c r="BM1020">
        <f t="shared" ca="1" si="253"/>
        <v>311.46630071138804</v>
      </c>
    </row>
    <row r="1021" spans="1:65" x14ac:dyDescent="0.25">
      <c r="A1021" s="64">
        <v>1018</v>
      </c>
      <c r="B1021" s="64">
        <v>80</v>
      </c>
      <c r="C1021" s="64">
        <v>36</v>
      </c>
      <c r="D1021" s="18">
        <v>1018</v>
      </c>
      <c r="E1021" s="21">
        <f t="shared" ca="1" si="246"/>
        <v>1928.3356205538248</v>
      </c>
      <c r="F1021" s="22">
        <f t="shared" ca="1" si="247"/>
        <v>112.1278682560997</v>
      </c>
      <c r="G1021" s="28">
        <v>1018</v>
      </c>
      <c r="H1021" s="24">
        <f t="shared" ca="1" si="248"/>
        <v>1925.2017599999999</v>
      </c>
      <c r="I1021" s="25">
        <f t="shared" ca="1" si="249"/>
        <v>112.30837862400001</v>
      </c>
      <c r="J1021" s="155"/>
      <c r="K1021" s="155"/>
      <c r="AX1021">
        <f t="shared" ca="1" si="256"/>
        <v>311.96771840000002</v>
      </c>
      <c r="AY1021">
        <f t="shared" ca="1" si="250"/>
        <v>304.03228159999998</v>
      </c>
      <c r="AZ1021" cm="1">
        <f t="array" aca="1" ref="AZ1021" ca="1">_xlfn.LET(_xlpm.rozsah, $J$3:$J$10001,_xlpm.podminka, (_xlpm.rozsah&gt;H1021)*(ISNUMBER(_xlpm.rozsah)),_xlpm.indexy, IF(_xlpm.podminka, ROW(_xlpm.rozsah)-MIN(ROW(_xlpm.rozsah))+1),_xlpm.prvni, MIN(_xlpm.indexy),_xlpm.finalni, IF(_xlpm.prvni=1, 2, _xlpm.prvni),INDEX(_xlpm.rozsah, _xlpm.finalni))</f>
        <v>2000</v>
      </c>
      <c r="BA1021" cm="1">
        <f t="array" aca="1" ref="BA1021" ca="1">INDEX($J$3:$J$10001,MATCH(AZ1021,$J$3:$J$10004,0)-1)</f>
        <v>1900</v>
      </c>
      <c r="BB1021">
        <f t="shared" ca="1" si="258"/>
        <v>300</v>
      </c>
      <c r="BC1021">
        <f t="shared" ca="1" si="258"/>
        <v>316</v>
      </c>
      <c r="BD1021">
        <f t="shared" ca="1" si="257"/>
        <v>-16</v>
      </c>
      <c r="BE1021">
        <f t="shared" ca="1" si="251"/>
        <v>311.96771840000002</v>
      </c>
      <c r="BF1021">
        <f t="shared" ca="1" si="254"/>
        <v>311.46630071138804</v>
      </c>
      <c r="BG1021">
        <f t="shared" ca="1" si="252"/>
        <v>304.53369928861196</v>
      </c>
      <c r="BH1021" cm="1">
        <f t="array" aca="1" ref="BH1021" ca="1">_xlfn.LET(_xlpm.rozsah, $J$3:$J$10001,_xlpm.podminka, (_xlpm.rozsah&gt;E1021)*(ISNUMBER(_xlpm.rozsah)),_xlpm.indexy, IF(_xlpm.podminka, ROW(_xlpm.rozsah)-MIN(ROW(_xlpm.rozsah))+1),_xlpm.prvni, MIN(_xlpm.indexy),_xlpm.finalni, IF(_xlpm.prvni=1, 2, _xlpm.prvni),INDEX(_xlpm.rozsah, _xlpm.finalni))</f>
        <v>2000</v>
      </c>
      <c r="BI1021" cm="1">
        <f t="array" aca="1" ref="BI1021" ca="1">INDEX($J$3:$J$10001,MATCH(BH1021,$J$3:$J$10004,0)-1)</f>
        <v>1900</v>
      </c>
      <c r="BJ1021">
        <f t="shared" ca="1" si="259"/>
        <v>300</v>
      </c>
      <c r="BK1021">
        <f t="shared" ca="1" si="259"/>
        <v>316</v>
      </c>
      <c r="BL1021">
        <f t="shared" ca="1" si="255"/>
        <v>-16</v>
      </c>
      <c r="BM1021">
        <f t="shared" ca="1" si="253"/>
        <v>311.46630071138804</v>
      </c>
    </row>
    <row r="1022" spans="1:65" x14ac:dyDescent="0.25">
      <c r="A1022" s="64">
        <v>1019</v>
      </c>
      <c r="B1022" s="64">
        <v>81</v>
      </c>
      <c r="C1022" s="64">
        <v>26</v>
      </c>
      <c r="D1022" s="18">
        <v>1019</v>
      </c>
      <c r="E1022" s="21">
        <f t="shared" ca="1" si="246"/>
        <v>1943.6898158107474</v>
      </c>
      <c r="F1022" s="22">
        <f t="shared" ca="1" si="247"/>
        <v>80.342503662272904</v>
      </c>
      <c r="G1022" s="23">
        <v>1019</v>
      </c>
      <c r="H1022" s="24">
        <f t="shared" ca="1" si="248"/>
        <v>1940.5167819999999</v>
      </c>
      <c r="I1022" s="25">
        <f t="shared" ca="1" si="249"/>
        <v>80.474501868800004</v>
      </c>
      <c r="J1022" s="155"/>
      <c r="K1022" s="155"/>
      <c r="AX1022">
        <f t="shared" ca="1" si="256"/>
        <v>309.51731488000001</v>
      </c>
      <c r="AY1022">
        <f t="shared" ca="1" si="250"/>
        <v>306.48268511999999</v>
      </c>
      <c r="AZ1022" cm="1">
        <f t="array" aca="1" ref="AZ1022" ca="1">_xlfn.LET(_xlpm.rozsah, $J$3:$J$10001,_xlpm.podminka, (_xlpm.rozsah&gt;H1022)*(ISNUMBER(_xlpm.rozsah)),_xlpm.indexy, IF(_xlpm.podminka, ROW(_xlpm.rozsah)-MIN(ROW(_xlpm.rozsah))+1),_xlpm.prvni, MIN(_xlpm.indexy),_xlpm.finalni, IF(_xlpm.prvni=1, 2, _xlpm.prvni),INDEX(_xlpm.rozsah, _xlpm.finalni))</f>
        <v>2000</v>
      </c>
      <c r="BA1022" cm="1">
        <f t="array" aca="1" ref="BA1022" ca="1">INDEX($J$3:$J$10001,MATCH(AZ1022,$J$3:$J$10004,0)-1)</f>
        <v>1900</v>
      </c>
      <c r="BB1022">
        <f t="shared" ca="1" si="258"/>
        <v>300</v>
      </c>
      <c r="BC1022">
        <f t="shared" ca="1" si="258"/>
        <v>316</v>
      </c>
      <c r="BD1022">
        <f t="shared" ca="1" si="257"/>
        <v>-16</v>
      </c>
      <c r="BE1022">
        <f t="shared" ca="1" si="251"/>
        <v>309.51731488000001</v>
      </c>
      <c r="BF1022">
        <f t="shared" ca="1" si="254"/>
        <v>309.0096294702804</v>
      </c>
      <c r="BG1022">
        <f t="shared" ca="1" si="252"/>
        <v>306.9903705297196</v>
      </c>
      <c r="BH1022" cm="1">
        <f t="array" aca="1" ref="BH1022" ca="1">_xlfn.LET(_xlpm.rozsah, $J$3:$J$10001,_xlpm.podminka, (_xlpm.rozsah&gt;E1022)*(ISNUMBER(_xlpm.rozsah)),_xlpm.indexy, IF(_xlpm.podminka, ROW(_xlpm.rozsah)-MIN(ROW(_xlpm.rozsah))+1),_xlpm.prvni, MIN(_xlpm.indexy),_xlpm.finalni, IF(_xlpm.prvni=1, 2, _xlpm.prvni),INDEX(_xlpm.rozsah, _xlpm.finalni))</f>
        <v>2000</v>
      </c>
      <c r="BI1022" cm="1">
        <f t="array" aca="1" ref="BI1022" ca="1">INDEX($J$3:$J$10001,MATCH(BH1022,$J$3:$J$10004,0)-1)</f>
        <v>1900</v>
      </c>
      <c r="BJ1022">
        <f t="shared" ca="1" si="259"/>
        <v>300</v>
      </c>
      <c r="BK1022">
        <f t="shared" ca="1" si="259"/>
        <v>316</v>
      </c>
      <c r="BL1022">
        <f t="shared" ca="1" si="255"/>
        <v>-16</v>
      </c>
      <c r="BM1022">
        <f t="shared" ca="1" si="253"/>
        <v>309.0096294702804</v>
      </c>
    </row>
    <row r="1023" spans="1:65" x14ac:dyDescent="0.25">
      <c r="A1023" s="64">
        <v>1020</v>
      </c>
      <c r="B1023" s="64">
        <v>86</v>
      </c>
      <c r="C1023" s="64">
        <v>18</v>
      </c>
      <c r="D1023" s="18">
        <v>1020</v>
      </c>
      <c r="E1023" s="21">
        <f t="shared" ca="1" si="246"/>
        <v>2020.4607920953615</v>
      </c>
      <c r="F1023" s="22">
        <f t="shared" ca="1" si="247"/>
        <v>53.263411484566987</v>
      </c>
      <c r="G1023" s="28">
        <v>1020</v>
      </c>
      <c r="H1023" s="24">
        <f t="shared" ca="1" si="248"/>
        <v>2017.0918919999999</v>
      </c>
      <c r="I1023" s="25">
        <f t="shared" ca="1" si="249"/>
        <v>53.384691887999999</v>
      </c>
      <c r="J1023" s="155"/>
      <c r="K1023" s="155"/>
      <c r="AX1023">
        <f t="shared" ca="1" si="256"/>
        <v>296.58162160000001</v>
      </c>
      <c r="AY1023">
        <f t="shared" ca="1" si="250"/>
        <v>283.41837839999999</v>
      </c>
      <c r="AZ1023" cm="1">
        <f t="array" aca="1" ref="AZ1023" ca="1">_xlfn.LET(_xlpm.rozsah, $J$3:$J$10001,_xlpm.podminka, (_xlpm.rozsah&gt;H1023)*(ISNUMBER(_xlpm.rozsah)),_xlpm.indexy, IF(_xlpm.podminka, ROW(_xlpm.rozsah)-MIN(ROW(_xlpm.rozsah))+1),_xlpm.prvni, MIN(_xlpm.indexy),_xlpm.finalni, IF(_xlpm.prvni=1, 2, _xlpm.prvni),INDEX(_xlpm.rozsah, _xlpm.finalni))</f>
        <v>2100</v>
      </c>
      <c r="BA1023" cm="1">
        <f t="array" aca="1" ref="BA1023" ca="1">INDEX($J$3:$J$10001,MATCH(AZ1023,$J$3:$J$10004,0)-1)</f>
        <v>2000</v>
      </c>
      <c r="BB1023">
        <f t="shared" ca="1" si="258"/>
        <v>280</v>
      </c>
      <c r="BC1023">
        <f t="shared" ca="1" si="258"/>
        <v>300</v>
      </c>
      <c r="BD1023">
        <f t="shared" ca="1" si="257"/>
        <v>-20</v>
      </c>
      <c r="BE1023">
        <f t="shared" ca="1" si="251"/>
        <v>296.58162160000001</v>
      </c>
      <c r="BF1023">
        <f t="shared" ca="1" si="254"/>
        <v>295.90784158092771</v>
      </c>
      <c r="BG1023">
        <f t="shared" ca="1" si="252"/>
        <v>284.09215841907229</v>
      </c>
      <c r="BH1023" cm="1">
        <f t="array" aca="1" ref="BH1023" ca="1">_xlfn.LET(_xlpm.rozsah, $J$3:$J$10001,_xlpm.podminka, (_xlpm.rozsah&gt;E1023)*(ISNUMBER(_xlpm.rozsah)),_xlpm.indexy, IF(_xlpm.podminka, ROW(_xlpm.rozsah)-MIN(ROW(_xlpm.rozsah))+1),_xlpm.prvni, MIN(_xlpm.indexy),_xlpm.finalni, IF(_xlpm.prvni=1, 2, _xlpm.prvni),INDEX(_xlpm.rozsah, _xlpm.finalni))</f>
        <v>2100</v>
      </c>
      <c r="BI1023" cm="1">
        <f t="array" aca="1" ref="BI1023" ca="1">INDEX($J$3:$J$10001,MATCH(BH1023,$J$3:$J$10004,0)-1)</f>
        <v>2000</v>
      </c>
      <c r="BJ1023">
        <f t="shared" ca="1" si="259"/>
        <v>280</v>
      </c>
      <c r="BK1023">
        <f t="shared" ca="1" si="259"/>
        <v>300</v>
      </c>
      <c r="BL1023">
        <f t="shared" ca="1" si="255"/>
        <v>-20</v>
      </c>
      <c r="BM1023">
        <f t="shared" ca="1" si="253"/>
        <v>295.90784158092771</v>
      </c>
    </row>
    <row r="1024" spans="1:65" x14ac:dyDescent="0.25">
      <c r="A1024" s="64">
        <v>1021</v>
      </c>
      <c r="B1024" s="64">
        <v>82</v>
      </c>
      <c r="C1024" s="64">
        <v>35</v>
      </c>
      <c r="D1024" s="18">
        <v>1021</v>
      </c>
      <c r="E1024" s="21">
        <f t="shared" ca="1" si="246"/>
        <v>1959.0440110676702</v>
      </c>
      <c r="F1024" s="22">
        <f t="shared" ca="1" si="247"/>
        <v>107.29353538021047</v>
      </c>
      <c r="G1024" s="23">
        <v>1021</v>
      </c>
      <c r="H1024" s="24">
        <f t="shared" ca="1" si="248"/>
        <v>1955.8318039999999</v>
      </c>
      <c r="I1024" s="25">
        <f t="shared" ca="1" si="249"/>
        <v>107.47341897599999</v>
      </c>
      <c r="J1024" s="155"/>
      <c r="K1024" s="155"/>
      <c r="AX1024">
        <f t="shared" ca="1" si="256"/>
        <v>307.06691136000001</v>
      </c>
      <c r="AY1024">
        <f t="shared" ca="1" si="250"/>
        <v>308.93308863999999</v>
      </c>
      <c r="AZ1024" cm="1">
        <f t="array" aca="1" ref="AZ1024" ca="1">_xlfn.LET(_xlpm.rozsah, $J$3:$J$10001,_xlpm.podminka, (_xlpm.rozsah&gt;H1024)*(ISNUMBER(_xlpm.rozsah)),_xlpm.indexy, IF(_xlpm.podminka, ROW(_xlpm.rozsah)-MIN(ROW(_xlpm.rozsah))+1),_xlpm.prvni, MIN(_xlpm.indexy),_xlpm.finalni, IF(_xlpm.prvni=1, 2, _xlpm.prvni),INDEX(_xlpm.rozsah, _xlpm.finalni))</f>
        <v>2000</v>
      </c>
      <c r="BA1024" cm="1">
        <f t="array" aca="1" ref="BA1024" ca="1">INDEX($J$3:$J$10001,MATCH(AZ1024,$J$3:$J$10004,0)-1)</f>
        <v>1900</v>
      </c>
      <c r="BB1024">
        <f t="shared" ca="1" si="258"/>
        <v>300</v>
      </c>
      <c r="BC1024">
        <f t="shared" ca="1" si="258"/>
        <v>316</v>
      </c>
      <c r="BD1024">
        <f t="shared" ca="1" si="257"/>
        <v>-16</v>
      </c>
      <c r="BE1024">
        <f t="shared" ca="1" si="251"/>
        <v>307.06691136000001</v>
      </c>
      <c r="BF1024">
        <f t="shared" ca="1" si="254"/>
        <v>306.55295822917276</v>
      </c>
      <c r="BG1024">
        <f t="shared" ca="1" si="252"/>
        <v>309.44704177082724</v>
      </c>
      <c r="BH1024" cm="1">
        <f t="array" aca="1" ref="BH1024" ca="1">_xlfn.LET(_xlpm.rozsah, $J$3:$J$10001,_xlpm.podminka, (_xlpm.rozsah&gt;E1024)*(ISNUMBER(_xlpm.rozsah)),_xlpm.indexy, IF(_xlpm.podminka, ROW(_xlpm.rozsah)-MIN(ROW(_xlpm.rozsah))+1),_xlpm.prvni, MIN(_xlpm.indexy),_xlpm.finalni, IF(_xlpm.prvni=1, 2, _xlpm.prvni),INDEX(_xlpm.rozsah, _xlpm.finalni))</f>
        <v>2000</v>
      </c>
      <c r="BI1024" cm="1">
        <f t="array" aca="1" ref="BI1024" ca="1">INDEX($J$3:$J$10001,MATCH(BH1024,$J$3:$J$10004,0)-1)</f>
        <v>1900</v>
      </c>
      <c r="BJ1024">
        <f t="shared" ca="1" si="259"/>
        <v>300</v>
      </c>
      <c r="BK1024">
        <f t="shared" ca="1" si="259"/>
        <v>316</v>
      </c>
      <c r="BL1024">
        <f t="shared" ca="1" si="255"/>
        <v>-16</v>
      </c>
      <c r="BM1024">
        <f t="shared" ca="1" si="253"/>
        <v>306.55295822917276</v>
      </c>
    </row>
    <row r="1025" spans="1:65" x14ac:dyDescent="0.25">
      <c r="A1025" s="64">
        <v>1022</v>
      </c>
      <c r="B1025" s="64">
        <v>79</v>
      </c>
      <c r="C1025" s="64">
        <v>53</v>
      </c>
      <c r="D1025" s="18">
        <v>1022</v>
      </c>
      <c r="E1025" s="21">
        <f t="shared" ca="1" si="246"/>
        <v>1912.9814252969018</v>
      </c>
      <c r="F1025" s="22">
        <f t="shared" ca="1" si="247"/>
        <v>166.37917513482273</v>
      </c>
      <c r="G1025" s="28">
        <v>1022</v>
      </c>
      <c r="H1025" s="24">
        <f t="shared" ca="1" si="248"/>
        <v>1909.8867379999999</v>
      </c>
      <c r="I1025" s="25">
        <f t="shared" ca="1" si="249"/>
        <v>166.64160461760002</v>
      </c>
      <c r="J1025" s="155"/>
      <c r="K1025" s="155"/>
      <c r="AX1025">
        <f t="shared" ca="1" si="256"/>
        <v>314.41812192000003</v>
      </c>
      <c r="AY1025">
        <f t="shared" ca="1" si="250"/>
        <v>301.58187807999997</v>
      </c>
      <c r="AZ1025" cm="1">
        <f t="array" aca="1" ref="AZ1025" ca="1">_xlfn.LET(_xlpm.rozsah, $J$3:$J$10001,_xlpm.podminka, (_xlpm.rozsah&gt;H1025)*(ISNUMBER(_xlpm.rozsah)),_xlpm.indexy, IF(_xlpm.podminka, ROW(_xlpm.rozsah)-MIN(ROW(_xlpm.rozsah))+1),_xlpm.prvni, MIN(_xlpm.indexy),_xlpm.finalni, IF(_xlpm.prvni=1, 2, _xlpm.prvni),INDEX(_xlpm.rozsah, _xlpm.finalni))</f>
        <v>2000</v>
      </c>
      <c r="BA1025" cm="1">
        <f t="array" aca="1" ref="BA1025" ca="1">INDEX($J$3:$J$10001,MATCH(AZ1025,$J$3:$J$10004,0)-1)</f>
        <v>1900</v>
      </c>
      <c r="BB1025">
        <f t="shared" ca="1" si="258"/>
        <v>300</v>
      </c>
      <c r="BC1025">
        <f t="shared" ca="1" si="258"/>
        <v>316</v>
      </c>
      <c r="BD1025">
        <f t="shared" ca="1" si="257"/>
        <v>-16</v>
      </c>
      <c r="BE1025">
        <f t="shared" ca="1" si="251"/>
        <v>314.41812192000003</v>
      </c>
      <c r="BF1025">
        <f t="shared" ca="1" si="254"/>
        <v>313.92297195249574</v>
      </c>
      <c r="BG1025">
        <f t="shared" ca="1" si="252"/>
        <v>302.07702804750426</v>
      </c>
      <c r="BH1025" cm="1">
        <f t="array" aca="1" ref="BH1025" ca="1">_xlfn.LET(_xlpm.rozsah, $J$3:$J$10001,_xlpm.podminka, (_xlpm.rozsah&gt;E1025)*(ISNUMBER(_xlpm.rozsah)),_xlpm.indexy, IF(_xlpm.podminka, ROW(_xlpm.rozsah)-MIN(ROW(_xlpm.rozsah))+1),_xlpm.prvni, MIN(_xlpm.indexy),_xlpm.finalni, IF(_xlpm.prvni=1, 2, _xlpm.prvni),INDEX(_xlpm.rozsah, _xlpm.finalni))</f>
        <v>2000</v>
      </c>
      <c r="BI1025" cm="1">
        <f t="array" aca="1" ref="BI1025" ca="1">INDEX($J$3:$J$10001,MATCH(BH1025,$J$3:$J$10004,0)-1)</f>
        <v>1900</v>
      </c>
      <c r="BJ1025">
        <f t="shared" ca="1" si="259"/>
        <v>300</v>
      </c>
      <c r="BK1025">
        <f t="shared" ca="1" si="259"/>
        <v>316</v>
      </c>
      <c r="BL1025">
        <f t="shared" ca="1" si="255"/>
        <v>-16</v>
      </c>
      <c r="BM1025">
        <f t="shared" ca="1" si="253"/>
        <v>313.92297195249574</v>
      </c>
    </row>
    <row r="1026" spans="1:65" x14ac:dyDescent="0.25">
      <c r="A1026" s="64">
        <v>1023</v>
      </c>
      <c r="B1026" s="64">
        <v>82</v>
      </c>
      <c r="C1026" s="64">
        <v>30</v>
      </c>
      <c r="D1026" s="18">
        <v>1023</v>
      </c>
      <c r="E1026" s="21">
        <f t="shared" ca="1" si="246"/>
        <v>1959.0440110676702</v>
      </c>
      <c r="F1026" s="22">
        <f t="shared" ca="1" si="247"/>
        <v>91.965887468751831</v>
      </c>
      <c r="G1026" s="23">
        <v>1023</v>
      </c>
      <c r="H1026" s="24">
        <f t="shared" ca="1" si="248"/>
        <v>1955.8318039999999</v>
      </c>
      <c r="I1026" s="25">
        <f t="shared" ca="1" si="249"/>
        <v>92.12007340800001</v>
      </c>
      <c r="J1026" s="155"/>
      <c r="K1026" s="155"/>
      <c r="AX1026">
        <f t="shared" ca="1" si="256"/>
        <v>307.06691136000001</v>
      </c>
      <c r="AY1026">
        <f t="shared" ca="1" si="250"/>
        <v>308.93308863999999</v>
      </c>
      <c r="AZ1026" cm="1">
        <f t="array" aca="1" ref="AZ1026" ca="1">_xlfn.LET(_xlpm.rozsah, $J$3:$J$10001,_xlpm.podminka, (_xlpm.rozsah&gt;H1026)*(ISNUMBER(_xlpm.rozsah)),_xlpm.indexy, IF(_xlpm.podminka, ROW(_xlpm.rozsah)-MIN(ROW(_xlpm.rozsah))+1),_xlpm.prvni, MIN(_xlpm.indexy),_xlpm.finalni, IF(_xlpm.prvni=1, 2, _xlpm.prvni),INDEX(_xlpm.rozsah, _xlpm.finalni))</f>
        <v>2000</v>
      </c>
      <c r="BA1026" cm="1">
        <f t="array" aca="1" ref="BA1026" ca="1">INDEX($J$3:$J$10001,MATCH(AZ1026,$J$3:$J$10004,0)-1)</f>
        <v>1900</v>
      </c>
      <c r="BB1026">
        <f t="shared" ca="1" si="258"/>
        <v>300</v>
      </c>
      <c r="BC1026">
        <f t="shared" ca="1" si="258"/>
        <v>316</v>
      </c>
      <c r="BD1026">
        <f t="shared" ca="1" si="257"/>
        <v>-16</v>
      </c>
      <c r="BE1026">
        <f t="shared" ca="1" si="251"/>
        <v>307.06691136000001</v>
      </c>
      <c r="BF1026">
        <f t="shared" ca="1" si="254"/>
        <v>306.55295822917276</v>
      </c>
      <c r="BG1026">
        <f t="shared" ca="1" si="252"/>
        <v>309.44704177082724</v>
      </c>
      <c r="BH1026" cm="1">
        <f t="array" aca="1" ref="BH1026" ca="1">_xlfn.LET(_xlpm.rozsah, $J$3:$J$10001,_xlpm.podminka, (_xlpm.rozsah&gt;E1026)*(ISNUMBER(_xlpm.rozsah)),_xlpm.indexy, IF(_xlpm.podminka, ROW(_xlpm.rozsah)-MIN(ROW(_xlpm.rozsah))+1),_xlpm.prvni, MIN(_xlpm.indexy),_xlpm.finalni, IF(_xlpm.prvni=1, 2, _xlpm.prvni),INDEX(_xlpm.rozsah, _xlpm.finalni))</f>
        <v>2000</v>
      </c>
      <c r="BI1026" cm="1">
        <f t="array" aca="1" ref="BI1026" ca="1">INDEX($J$3:$J$10001,MATCH(BH1026,$J$3:$J$10004,0)-1)</f>
        <v>1900</v>
      </c>
      <c r="BJ1026">
        <f t="shared" ca="1" si="259"/>
        <v>300</v>
      </c>
      <c r="BK1026">
        <f t="shared" ca="1" si="259"/>
        <v>316</v>
      </c>
      <c r="BL1026">
        <f t="shared" ca="1" si="255"/>
        <v>-16</v>
      </c>
      <c r="BM1026">
        <f t="shared" ca="1" si="253"/>
        <v>306.55295822917276</v>
      </c>
    </row>
    <row r="1027" spans="1:65" x14ac:dyDescent="0.25">
      <c r="A1027" s="64">
        <v>1024</v>
      </c>
      <c r="B1027" s="64">
        <v>83</v>
      </c>
      <c r="C1027" s="64">
        <v>29</v>
      </c>
      <c r="D1027" s="18">
        <v>1024</v>
      </c>
      <c r="E1027" s="21">
        <f t="shared" ca="1" si="246"/>
        <v>1974.398206324593</v>
      </c>
      <c r="F1027" s="22">
        <f t="shared" ca="1" si="247"/>
        <v>88.187923226538885</v>
      </c>
      <c r="G1027" s="28">
        <v>1024</v>
      </c>
      <c r="H1027" s="24">
        <f t="shared" ca="1" si="248"/>
        <v>1971.1468259999999</v>
      </c>
      <c r="I1027" s="25">
        <f t="shared" ca="1" si="249"/>
        <v>88.338787273599991</v>
      </c>
      <c r="J1027" s="155"/>
      <c r="K1027" s="155"/>
      <c r="AX1027">
        <f t="shared" ca="1" si="256"/>
        <v>304.61650784</v>
      </c>
      <c r="AY1027">
        <f t="shared" ca="1" si="250"/>
        <v>311.38349216</v>
      </c>
      <c r="AZ1027" cm="1">
        <f t="array" aca="1" ref="AZ1027" ca="1">_xlfn.LET(_xlpm.rozsah, $J$3:$J$10001,_xlpm.podminka, (_xlpm.rozsah&gt;H1027)*(ISNUMBER(_xlpm.rozsah)),_xlpm.indexy, IF(_xlpm.podminka, ROW(_xlpm.rozsah)-MIN(ROW(_xlpm.rozsah))+1),_xlpm.prvni, MIN(_xlpm.indexy),_xlpm.finalni, IF(_xlpm.prvni=1, 2, _xlpm.prvni),INDEX(_xlpm.rozsah, _xlpm.finalni))</f>
        <v>2000</v>
      </c>
      <c r="BA1027" cm="1">
        <f t="array" aca="1" ref="BA1027" ca="1">INDEX($J$3:$J$10001,MATCH(AZ1027,$J$3:$J$10004,0)-1)</f>
        <v>1900</v>
      </c>
      <c r="BB1027">
        <f t="shared" ca="1" si="258"/>
        <v>300</v>
      </c>
      <c r="BC1027">
        <f t="shared" ca="1" si="258"/>
        <v>316</v>
      </c>
      <c r="BD1027">
        <f t="shared" ca="1" si="257"/>
        <v>-16</v>
      </c>
      <c r="BE1027">
        <f t="shared" ca="1" si="251"/>
        <v>304.61650784</v>
      </c>
      <c r="BF1027">
        <f t="shared" ca="1" si="254"/>
        <v>304.09628698806512</v>
      </c>
      <c r="BG1027">
        <f t="shared" ca="1" si="252"/>
        <v>311.90371301193488</v>
      </c>
      <c r="BH1027" cm="1">
        <f t="array" aca="1" ref="BH1027" ca="1">_xlfn.LET(_xlpm.rozsah, $J$3:$J$10001,_xlpm.podminka, (_xlpm.rozsah&gt;E1027)*(ISNUMBER(_xlpm.rozsah)),_xlpm.indexy, IF(_xlpm.podminka, ROW(_xlpm.rozsah)-MIN(ROW(_xlpm.rozsah))+1),_xlpm.prvni, MIN(_xlpm.indexy),_xlpm.finalni, IF(_xlpm.prvni=1, 2, _xlpm.prvni),INDEX(_xlpm.rozsah, _xlpm.finalni))</f>
        <v>2000</v>
      </c>
      <c r="BI1027" cm="1">
        <f t="array" aca="1" ref="BI1027" ca="1">INDEX($J$3:$J$10001,MATCH(BH1027,$J$3:$J$10004,0)-1)</f>
        <v>1900</v>
      </c>
      <c r="BJ1027">
        <f t="shared" ca="1" si="259"/>
        <v>300</v>
      </c>
      <c r="BK1027">
        <f t="shared" ca="1" si="259"/>
        <v>316</v>
      </c>
      <c r="BL1027">
        <f t="shared" ca="1" si="255"/>
        <v>-16</v>
      </c>
      <c r="BM1027">
        <f t="shared" ca="1" si="253"/>
        <v>304.09628698806512</v>
      </c>
    </row>
    <row r="1028" spans="1:65" x14ac:dyDescent="0.25">
      <c r="A1028" s="64">
        <v>1025</v>
      </c>
      <c r="B1028" s="64">
        <v>83</v>
      </c>
      <c r="C1028" s="64">
        <v>32</v>
      </c>
      <c r="D1028" s="18">
        <v>1025</v>
      </c>
      <c r="E1028" s="21">
        <f t="shared" ref="E1028:E1091" ca="1" si="260">(B1028/100)*($AC$8 - $AC$11)+$AC$11</f>
        <v>1974.398206324593</v>
      </c>
      <c r="F1028" s="22">
        <f t="shared" ref="F1028:F1091" ca="1" si="261">(C1028*BF1028)/100</f>
        <v>97.310811836180832</v>
      </c>
      <c r="G1028" s="23">
        <v>1025</v>
      </c>
      <c r="H1028" s="24">
        <f t="shared" ref="H1028:H1091" ca="1" si="262">(B1028/100)*($AF$8 - $AF$11)+$AF$11</f>
        <v>1971.1468259999999</v>
      </c>
      <c r="I1028" s="25">
        <f t="shared" ref="I1028:I1091" ca="1" si="263">(C1028*AX1028)/100</f>
        <v>97.477282508800002</v>
      </c>
      <c r="J1028" s="155"/>
      <c r="K1028" s="155"/>
      <c r="AX1028">
        <f t="shared" ca="1" si="256"/>
        <v>304.61650784</v>
      </c>
      <c r="AY1028">
        <f t="shared" ref="AY1028:AY1091" ca="1" si="264">MIN(BB1028:BC1028)+((H1028-MIN(AZ1028:BA1028))/(MAX(AZ1028:BA1028)-MIN(AZ1028:BA1028)))*(MAX(BB1028:BC1028)-MIN(BB1028:BC1028))</f>
        <v>311.38349216</v>
      </c>
      <c r="AZ1028" cm="1">
        <f t="array" aca="1" ref="AZ1028" ca="1">_xlfn.LET(_xlpm.rozsah, $J$3:$J$10001,_xlpm.podminka, (_xlpm.rozsah&gt;H1028)*(ISNUMBER(_xlpm.rozsah)),_xlpm.indexy, IF(_xlpm.podminka, ROW(_xlpm.rozsah)-MIN(ROW(_xlpm.rozsah))+1),_xlpm.prvni, MIN(_xlpm.indexy),_xlpm.finalni, IF(_xlpm.prvni=1, 2, _xlpm.prvni),INDEX(_xlpm.rozsah, _xlpm.finalni))</f>
        <v>2000</v>
      </c>
      <c r="BA1028" cm="1">
        <f t="array" aca="1" ref="BA1028" ca="1">INDEX($J$3:$J$10001,MATCH(AZ1028,$J$3:$J$10004,0)-1)</f>
        <v>1900</v>
      </c>
      <c r="BB1028">
        <f t="shared" ca="1" si="258"/>
        <v>300</v>
      </c>
      <c r="BC1028">
        <f t="shared" ca="1" si="258"/>
        <v>316</v>
      </c>
      <c r="BD1028">
        <f t="shared" ca="1" si="257"/>
        <v>-16</v>
      </c>
      <c r="BE1028">
        <f t="shared" ref="BE1028:BE1091" ca="1" si="265">MIN(BB1028:BC1028)+((MAX(AZ1028:BA1028)-H1028)/(MAX(AZ1028:BA1028)-MIN(AZ1028:BA1028)))*(MAX(BB1028:BC1028)-MIN(BB1028:BC1028))</f>
        <v>304.61650784</v>
      </c>
      <c r="BF1028">
        <f t="shared" ca="1" si="254"/>
        <v>304.09628698806512</v>
      </c>
      <c r="BG1028">
        <f t="shared" ref="BG1028:BG1091" ca="1" si="266">MIN(BJ1028:BK1028)+((E1028-MIN(BH1028:BI1028))/(MAX(BH1028:BI1028)-MIN(BH1028:BI1028)))*(MAX(BJ1028:BK1028)-MIN(BJ1028:BK1028))</f>
        <v>311.90371301193488</v>
      </c>
      <c r="BH1028" cm="1">
        <f t="array" aca="1" ref="BH1028" ca="1">_xlfn.LET(_xlpm.rozsah, $J$3:$J$10001,_xlpm.podminka, (_xlpm.rozsah&gt;E1028)*(ISNUMBER(_xlpm.rozsah)),_xlpm.indexy, IF(_xlpm.podminka, ROW(_xlpm.rozsah)-MIN(ROW(_xlpm.rozsah))+1),_xlpm.prvni, MIN(_xlpm.indexy),_xlpm.finalni, IF(_xlpm.prvni=1, 2, _xlpm.prvni),INDEX(_xlpm.rozsah, _xlpm.finalni))</f>
        <v>2000</v>
      </c>
      <c r="BI1028" cm="1">
        <f t="array" aca="1" ref="BI1028" ca="1">INDEX($J$3:$J$10001,MATCH(BH1028,$J$3:$J$10004,0)-1)</f>
        <v>1900</v>
      </c>
      <c r="BJ1028">
        <f t="shared" ca="1" si="259"/>
        <v>300</v>
      </c>
      <c r="BK1028">
        <f t="shared" ca="1" si="259"/>
        <v>316</v>
      </c>
      <c r="BL1028">
        <f t="shared" ca="1" si="255"/>
        <v>-16</v>
      </c>
      <c r="BM1028">
        <f t="shared" ref="BM1028:BM1091" ca="1" si="267">MIN(BJ1028:BK1028)+((MAX(BH1028:BI1028)-E1028)/(MAX(BH1028:BI1028)-MIN(BH1028:BI1028)))*(MAX(BJ1028:BK1028)-MIN(BJ1028:BK1028))</f>
        <v>304.09628698806512</v>
      </c>
    </row>
    <row r="1029" spans="1:65" x14ac:dyDescent="0.25">
      <c r="A1029" s="64">
        <v>1026</v>
      </c>
      <c r="B1029" s="64">
        <v>83</v>
      </c>
      <c r="C1029" s="64">
        <v>28</v>
      </c>
      <c r="D1029" s="18">
        <v>1026</v>
      </c>
      <c r="E1029" s="21">
        <f t="shared" ca="1" si="260"/>
        <v>1974.398206324593</v>
      </c>
      <c r="F1029" s="22">
        <f t="shared" ca="1" si="261"/>
        <v>85.146960356658241</v>
      </c>
      <c r="G1029" s="28">
        <v>1026</v>
      </c>
      <c r="H1029" s="24">
        <f t="shared" ca="1" si="262"/>
        <v>1971.1468259999999</v>
      </c>
      <c r="I1029" s="25">
        <f t="shared" ca="1" si="263"/>
        <v>85.292622195199996</v>
      </c>
      <c r="J1029" s="155"/>
      <c r="K1029" s="155"/>
      <c r="AX1029">
        <f t="shared" ca="1" si="256"/>
        <v>304.61650784</v>
      </c>
      <c r="AY1029">
        <f t="shared" ca="1" si="264"/>
        <v>311.38349216</v>
      </c>
      <c r="AZ1029" cm="1">
        <f t="array" aca="1" ref="AZ1029" ca="1">_xlfn.LET(_xlpm.rozsah, $J$3:$J$10001,_xlpm.podminka, (_xlpm.rozsah&gt;H1029)*(ISNUMBER(_xlpm.rozsah)),_xlpm.indexy, IF(_xlpm.podminka, ROW(_xlpm.rozsah)-MIN(ROW(_xlpm.rozsah))+1),_xlpm.prvni, MIN(_xlpm.indexy),_xlpm.finalni, IF(_xlpm.prvni=1, 2, _xlpm.prvni),INDEX(_xlpm.rozsah, _xlpm.finalni))</f>
        <v>2000</v>
      </c>
      <c r="BA1029" cm="1">
        <f t="array" aca="1" ref="BA1029" ca="1">INDEX($J$3:$J$10001,MATCH(AZ1029,$J$3:$J$10004,0)-1)</f>
        <v>1900</v>
      </c>
      <c r="BB1029">
        <f t="shared" ca="1" si="258"/>
        <v>300</v>
      </c>
      <c r="BC1029">
        <f t="shared" ca="1" si="258"/>
        <v>316</v>
      </c>
      <c r="BD1029">
        <f t="shared" ca="1" si="257"/>
        <v>-16</v>
      </c>
      <c r="BE1029">
        <f t="shared" ca="1" si="265"/>
        <v>304.61650784</v>
      </c>
      <c r="BF1029">
        <f t="shared" ref="BF1029:BF1092" ca="1" si="268">IF(BL1029&lt;0, BM1029,BG1029)</f>
        <v>304.09628698806512</v>
      </c>
      <c r="BG1029">
        <f t="shared" ca="1" si="266"/>
        <v>311.90371301193488</v>
      </c>
      <c r="BH1029" cm="1">
        <f t="array" aca="1" ref="BH1029" ca="1">_xlfn.LET(_xlpm.rozsah, $J$3:$J$10001,_xlpm.podminka, (_xlpm.rozsah&gt;E1029)*(ISNUMBER(_xlpm.rozsah)),_xlpm.indexy, IF(_xlpm.podminka, ROW(_xlpm.rozsah)-MIN(ROW(_xlpm.rozsah))+1),_xlpm.prvni, MIN(_xlpm.indexy),_xlpm.finalni, IF(_xlpm.prvni=1, 2, _xlpm.prvni),INDEX(_xlpm.rozsah, _xlpm.finalni))</f>
        <v>2000</v>
      </c>
      <c r="BI1029" cm="1">
        <f t="array" aca="1" ref="BI1029" ca="1">INDEX($J$3:$J$10001,MATCH(BH1029,$J$3:$J$10004,0)-1)</f>
        <v>1900</v>
      </c>
      <c r="BJ1029">
        <f t="shared" ca="1" si="259"/>
        <v>300</v>
      </c>
      <c r="BK1029">
        <f t="shared" ca="1" si="259"/>
        <v>316</v>
      </c>
      <c r="BL1029">
        <f t="shared" ref="BL1029:BL1092" ca="1" si="269">BJ1029-BK1029</f>
        <v>-16</v>
      </c>
      <c r="BM1029">
        <f t="shared" ca="1" si="267"/>
        <v>304.09628698806512</v>
      </c>
    </row>
    <row r="1030" spans="1:65" x14ac:dyDescent="0.25">
      <c r="A1030" s="64">
        <v>1027</v>
      </c>
      <c r="B1030" s="64">
        <v>76</v>
      </c>
      <c r="C1030" s="64">
        <v>60</v>
      </c>
      <c r="D1030" s="18">
        <v>1027</v>
      </c>
      <c r="E1030" s="21">
        <f t="shared" ca="1" si="260"/>
        <v>1866.9188395261335</v>
      </c>
      <c r="F1030" s="22">
        <f t="shared" ca="1" si="261"/>
        <v>192.97427836833438</v>
      </c>
      <c r="G1030" s="23">
        <v>1027</v>
      </c>
      <c r="H1030" s="24">
        <f t="shared" ca="1" si="262"/>
        <v>1863.9416719999999</v>
      </c>
      <c r="I1030" s="25">
        <f t="shared" ca="1" si="263"/>
        <v>193.27794945600002</v>
      </c>
      <c r="J1030" s="155"/>
      <c r="K1030" s="155"/>
      <c r="AX1030">
        <f t="shared" ca="1" si="256"/>
        <v>322.12991576000002</v>
      </c>
      <c r="AY1030">
        <f t="shared" ca="1" si="264"/>
        <v>326.87008423999998</v>
      </c>
      <c r="AZ1030" cm="1">
        <f t="array" aca="1" ref="AZ1030" ca="1">_xlfn.LET(_xlpm.rozsah, $J$3:$J$10001,_xlpm.podminka, (_xlpm.rozsah&gt;H1030)*(ISNUMBER(_xlpm.rozsah)),_xlpm.indexy, IF(_xlpm.podminka, ROW(_xlpm.rozsah)-MIN(ROW(_xlpm.rozsah))+1),_xlpm.prvni, MIN(_xlpm.indexy),_xlpm.finalni, IF(_xlpm.prvni=1, 2, _xlpm.prvni),INDEX(_xlpm.rozsah, _xlpm.finalni))</f>
        <v>1900</v>
      </c>
      <c r="BA1030" cm="1">
        <f t="array" aca="1" ref="BA1030" ca="1">INDEX($J$3:$J$10001,MATCH(AZ1030,$J$3:$J$10004,0)-1)</f>
        <v>1800</v>
      </c>
      <c r="BB1030">
        <f t="shared" ca="1" si="258"/>
        <v>316</v>
      </c>
      <c r="BC1030">
        <f t="shared" ca="1" si="258"/>
        <v>333</v>
      </c>
      <c r="BD1030">
        <f t="shared" ca="1" si="257"/>
        <v>-17</v>
      </c>
      <c r="BE1030">
        <f t="shared" ca="1" si="265"/>
        <v>322.12991576000002</v>
      </c>
      <c r="BF1030">
        <f t="shared" ca="1" si="268"/>
        <v>321.62379728055731</v>
      </c>
      <c r="BG1030">
        <f t="shared" ca="1" si="266"/>
        <v>327.37620271944269</v>
      </c>
      <c r="BH1030" cm="1">
        <f t="array" aca="1" ref="BH1030" ca="1">_xlfn.LET(_xlpm.rozsah, $J$3:$J$10001,_xlpm.podminka, (_xlpm.rozsah&gt;E1030)*(ISNUMBER(_xlpm.rozsah)),_xlpm.indexy, IF(_xlpm.podminka, ROW(_xlpm.rozsah)-MIN(ROW(_xlpm.rozsah))+1),_xlpm.prvni, MIN(_xlpm.indexy),_xlpm.finalni, IF(_xlpm.prvni=1, 2, _xlpm.prvni),INDEX(_xlpm.rozsah, _xlpm.finalni))</f>
        <v>1900</v>
      </c>
      <c r="BI1030" cm="1">
        <f t="array" aca="1" ref="BI1030" ca="1">INDEX($J$3:$J$10001,MATCH(BH1030,$J$3:$J$10004,0)-1)</f>
        <v>1800</v>
      </c>
      <c r="BJ1030">
        <f t="shared" ca="1" si="259"/>
        <v>316</v>
      </c>
      <c r="BK1030">
        <f t="shared" ca="1" si="259"/>
        <v>333</v>
      </c>
      <c r="BL1030">
        <f t="shared" ca="1" si="269"/>
        <v>-17</v>
      </c>
      <c r="BM1030">
        <f t="shared" ca="1" si="267"/>
        <v>321.62379728055731</v>
      </c>
    </row>
    <row r="1031" spans="1:65" x14ac:dyDescent="0.25">
      <c r="A1031" s="64">
        <v>1028</v>
      </c>
      <c r="B1031" s="64">
        <v>79</v>
      </c>
      <c r="C1031" s="64">
        <v>51</v>
      </c>
      <c r="D1031" s="18">
        <v>1028</v>
      </c>
      <c r="E1031" s="21">
        <f t="shared" ca="1" si="260"/>
        <v>1912.9814252969018</v>
      </c>
      <c r="F1031" s="22">
        <f t="shared" ca="1" si="261"/>
        <v>160.10071569577283</v>
      </c>
      <c r="G1031" s="28">
        <v>1028</v>
      </c>
      <c r="H1031" s="24">
        <f t="shared" ca="1" si="262"/>
        <v>1909.8867379999999</v>
      </c>
      <c r="I1031" s="25">
        <f t="shared" ca="1" si="263"/>
        <v>160.35324217920004</v>
      </c>
      <c r="J1031" s="155"/>
      <c r="K1031" s="155"/>
      <c r="AX1031">
        <f t="shared" ca="1" si="256"/>
        <v>314.41812192000003</v>
      </c>
      <c r="AY1031">
        <f t="shared" ca="1" si="264"/>
        <v>301.58187807999997</v>
      </c>
      <c r="AZ1031" cm="1">
        <f t="array" aca="1" ref="AZ1031" ca="1">_xlfn.LET(_xlpm.rozsah, $J$3:$J$10001,_xlpm.podminka, (_xlpm.rozsah&gt;H1031)*(ISNUMBER(_xlpm.rozsah)),_xlpm.indexy, IF(_xlpm.podminka, ROW(_xlpm.rozsah)-MIN(ROW(_xlpm.rozsah))+1),_xlpm.prvni, MIN(_xlpm.indexy),_xlpm.finalni, IF(_xlpm.prvni=1, 2, _xlpm.prvni),INDEX(_xlpm.rozsah, _xlpm.finalni))</f>
        <v>2000</v>
      </c>
      <c r="BA1031" cm="1">
        <f t="array" aca="1" ref="BA1031" ca="1">INDEX($J$3:$J$10001,MATCH(AZ1031,$J$3:$J$10004,0)-1)</f>
        <v>1900</v>
      </c>
      <c r="BB1031">
        <f t="shared" ca="1" si="258"/>
        <v>300</v>
      </c>
      <c r="BC1031">
        <f t="shared" ca="1" si="258"/>
        <v>316</v>
      </c>
      <c r="BD1031">
        <f t="shared" ca="1" si="257"/>
        <v>-16</v>
      </c>
      <c r="BE1031">
        <f t="shared" ca="1" si="265"/>
        <v>314.41812192000003</v>
      </c>
      <c r="BF1031">
        <f t="shared" ca="1" si="268"/>
        <v>313.92297195249574</v>
      </c>
      <c r="BG1031">
        <f t="shared" ca="1" si="266"/>
        <v>302.07702804750426</v>
      </c>
      <c r="BH1031" cm="1">
        <f t="array" aca="1" ref="BH1031" ca="1">_xlfn.LET(_xlpm.rozsah, $J$3:$J$10001,_xlpm.podminka, (_xlpm.rozsah&gt;E1031)*(ISNUMBER(_xlpm.rozsah)),_xlpm.indexy, IF(_xlpm.podminka, ROW(_xlpm.rozsah)-MIN(ROW(_xlpm.rozsah))+1),_xlpm.prvni, MIN(_xlpm.indexy),_xlpm.finalni, IF(_xlpm.prvni=1, 2, _xlpm.prvni),INDEX(_xlpm.rozsah, _xlpm.finalni))</f>
        <v>2000</v>
      </c>
      <c r="BI1031" cm="1">
        <f t="array" aca="1" ref="BI1031" ca="1">INDEX($J$3:$J$10001,MATCH(BH1031,$J$3:$J$10004,0)-1)</f>
        <v>1900</v>
      </c>
      <c r="BJ1031">
        <f t="shared" ca="1" si="259"/>
        <v>300</v>
      </c>
      <c r="BK1031">
        <f t="shared" ca="1" si="259"/>
        <v>316</v>
      </c>
      <c r="BL1031">
        <f t="shared" ca="1" si="269"/>
        <v>-16</v>
      </c>
      <c r="BM1031">
        <f t="shared" ca="1" si="267"/>
        <v>313.92297195249574</v>
      </c>
    </row>
    <row r="1032" spans="1:65" x14ac:dyDescent="0.25">
      <c r="A1032" s="64">
        <v>1029</v>
      </c>
      <c r="B1032" s="64">
        <v>86</v>
      </c>
      <c r="C1032" s="64">
        <v>26</v>
      </c>
      <c r="D1032" s="18">
        <v>1029</v>
      </c>
      <c r="E1032" s="21">
        <f t="shared" ca="1" si="260"/>
        <v>2020.4607920953615</v>
      </c>
      <c r="F1032" s="22">
        <f t="shared" ca="1" si="261"/>
        <v>76.936038811041215</v>
      </c>
      <c r="G1032" s="23">
        <v>1029</v>
      </c>
      <c r="H1032" s="24">
        <f t="shared" ca="1" si="262"/>
        <v>2017.0918919999999</v>
      </c>
      <c r="I1032" s="25">
        <f t="shared" ca="1" si="263"/>
        <v>77.111221616000009</v>
      </c>
      <c r="J1032" s="155"/>
      <c r="K1032" s="155"/>
      <c r="AX1032">
        <f t="shared" ca="1" si="256"/>
        <v>296.58162160000001</v>
      </c>
      <c r="AY1032">
        <f t="shared" ca="1" si="264"/>
        <v>283.41837839999999</v>
      </c>
      <c r="AZ1032" cm="1">
        <f t="array" aca="1" ref="AZ1032" ca="1">_xlfn.LET(_xlpm.rozsah, $J$3:$J$10001,_xlpm.podminka, (_xlpm.rozsah&gt;H1032)*(ISNUMBER(_xlpm.rozsah)),_xlpm.indexy, IF(_xlpm.podminka, ROW(_xlpm.rozsah)-MIN(ROW(_xlpm.rozsah))+1),_xlpm.prvni, MIN(_xlpm.indexy),_xlpm.finalni, IF(_xlpm.prvni=1, 2, _xlpm.prvni),INDEX(_xlpm.rozsah, _xlpm.finalni))</f>
        <v>2100</v>
      </c>
      <c r="BA1032" cm="1">
        <f t="array" aca="1" ref="BA1032" ca="1">INDEX($J$3:$J$10001,MATCH(AZ1032,$J$3:$J$10004,0)-1)</f>
        <v>2000</v>
      </c>
      <c r="BB1032">
        <f t="shared" ca="1" si="258"/>
        <v>280</v>
      </c>
      <c r="BC1032">
        <f t="shared" ca="1" si="258"/>
        <v>300</v>
      </c>
      <c r="BD1032">
        <f t="shared" ca="1" si="257"/>
        <v>-20</v>
      </c>
      <c r="BE1032">
        <f t="shared" ca="1" si="265"/>
        <v>296.58162160000001</v>
      </c>
      <c r="BF1032">
        <f t="shared" ca="1" si="268"/>
        <v>295.90784158092771</v>
      </c>
      <c r="BG1032">
        <f t="shared" ca="1" si="266"/>
        <v>284.09215841907229</v>
      </c>
      <c r="BH1032" cm="1">
        <f t="array" aca="1" ref="BH1032" ca="1">_xlfn.LET(_xlpm.rozsah, $J$3:$J$10001,_xlpm.podminka, (_xlpm.rozsah&gt;E1032)*(ISNUMBER(_xlpm.rozsah)),_xlpm.indexy, IF(_xlpm.podminka, ROW(_xlpm.rozsah)-MIN(ROW(_xlpm.rozsah))+1),_xlpm.prvni, MIN(_xlpm.indexy),_xlpm.finalni, IF(_xlpm.prvni=1, 2, _xlpm.prvni),INDEX(_xlpm.rozsah, _xlpm.finalni))</f>
        <v>2100</v>
      </c>
      <c r="BI1032" cm="1">
        <f t="array" aca="1" ref="BI1032" ca="1">INDEX($J$3:$J$10001,MATCH(BH1032,$J$3:$J$10004,0)-1)</f>
        <v>2000</v>
      </c>
      <c r="BJ1032">
        <f t="shared" ca="1" si="259"/>
        <v>280</v>
      </c>
      <c r="BK1032">
        <f t="shared" ca="1" si="259"/>
        <v>300</v>
      </c>
      <c r="BL1032">
        <f t="shared" ca="1" si="269"/>
        <v>-20</v>
      </c>
      <c r="BM1032">
        <f t="shared" ca="1" si="267"/>
        <v>295.90784158092771</v>
      </c>
    </row>
    <row r="1033" spans="1:65" x14ac:dyDescent="0.25">
      <c r="A1033" s="64">
        <v>1030</v>
      </c>
      <c r="B1033" s="64">
        <v>82</v>
      </c>
      <c r="C1033" s="64">
        <v>34</v>
      </c>
      <c r="D1033" s="18">
        <v>1030</v>
      </c>
      <c r="E1033" s="21">
        <f t="shared" ca="1" si="260"/>
        <v>1959.0440110676702</v>
      </c>
      <c r="F1033" s="22">
        <f t="shared" ca="1" si="261"/>
        <v>104.22800579791874</v>
      </c>
      <c r="G1033" s="28">
        <v>1030</v>
      </c>
      <c r="H1033" s="24">
        <f t="shared" ca="1" si="262"/>
        <v>1955.8318039999999</v>
      </c>
      <c r="I1033" s="25">
        <f t="shared" ca="1" si="263"/>
        <v>104.4027498624</v>
      </c>
      <c r="J1033" s="155"/>
      <c r="K1033" s="155"/>
      <c r="AX1033">
        <f t="shared" ca="1" si="256"/>
        <v>307.06691136000001</v>
      </c>
      <c r="AY1033">
        <f t="shared" ca="1" si="264"/>
        <v>308.93308863999999</v>
      </c>
      <c r="AZ1033" cm="1">
        <f t="array" aca="1" ref="AZ1033" ca="1">_xlfn.LET(_xlpm.rozsah, $J$3:$J$10001,_xlpm.podminka, (_xlpm.rozsah&gt;H1033)*(ISNUMBER(_xlpm.rozsah)),_xlpm.indexy, IF(_xlpm.podminka, ROW(_xlpm.rozsah)-MIN(ROW(_xlpm.rozsah))+1),_xlpm.prvni, MIN(_xlpm.indexy),_xlpm.finalni, IF(_xlpm.prvni=1, 2, _xlpm.prvni),INDEX(_xlpm.rozsah, _xlpm.finalni))</f>
        <v>2000</v>
      </c>
      <c r="BA1033" cm="1">
        <f t="array" aca="1" ref="BA1033" ca="1">INDEX($J$3:$J$10001,MATCH(AZ1033,$J$3:$J$10004,0)-1)</f>
        <v>1900</v>
      </c>
      <c r="BB1033">
        <f t="shared" ca="1" si="258"/>
        <v>300</v>
      </c>
      <c r="BC1033">
        <f t="shared" ca="1" si="258"/>
        <v>316</v>
      </c>
      <c r="BD1033">
        <f t="shared" ca="1" si="257"/>
        <v>-16</v>
      </c>
      <c r="BE1033">
        <f t="shared" ca="1" si="265"/>
        <v>307.06691136000001</v>
      </c>
      <c r="BF1033">
        <f t="shared" ca="1" si="268"/>
        <v>306.55295822917276</v>
      </c>
      <c r="BG1033">
        <f t="shared" ca="1" si="266"/>
        <v>309.44704177082724</v>
      </c>
      <c r="BH1033" cm="1">
        <f t="array" aca="1" ref="BH1033" ca="1">_xlfn.LET(_xlpm.rozsah, $J$3:$J$10001,_xlpm.podminka, (_xlpm.rozsah&gt;E1033)*(ISNUMBER(_xlpm.rozsah)),_xlpm.indexy, IF(_xlpm.podminka, ROW(_xlpm.rozsah)-MIN(ROW(_xlpm.rozsah))+1),_xlpm.prvni, MIN(_xlpm.indexy),_xlpm.finalni, IF(_xlpm.prvni=1, 2, _xlpm.prvni),INDEX(_xlpm.rozsah, _xlpm.finalni))</f>
        <v>2000</v>
      </c>
      <c r="BI1033" cm="1">
        <f t="array" aca="1" ref="BI1033" ca="1">INDEX($J$3:$J$10001,MATCH(BH1033,$J$3:$J$10004,0)-1)</f>
        <v>1900</v>
      </c>
      <c r="BJ1033">
        <f t="shared" ca="1" si="259"/>
        <v>300</v>
      </c>
      <c r="BK1033">
        <f t="shared" ca="1" si="259"/>
        <v>316</v>
      </c>
      <c r="BL1033">
        <f t="shared" ca="1" si="269"/>
        <v>-16</v>
      </c>
      <c r="BM1033">
        <f t="shared" ca="1" si="267"/>
        <v>306.55295822917276</v>
      </c>
    </row>
    <row r="1034" spans="1:65" x14ac:dyDescent="0.25">
      <c r="A1034" s="64">
        <v>1031</v>
      </c>
      <c r="B1034" s="64">
        <v>84</v>
      </c>
      <c r="C1034" s="64">
        <v>25</v>
      </c>
      <c r="D1034" s="18">
        <v>1031</v>
      </c>
      <c r="E1034" s="21">
        <f t="shared" ca="1" si="260"/>
        <v>1989.7524015815159</v>
      </c>
      <c r="F1034" s="22">
        <f t="shared" ca="1" si="261"/>
        <v>75.409903936739369</v>
      </c>
      <c r="G1034" s="23">
        <v>1031</v>
      </c>
      <c r="H1034" s="24">
        <f t="shared" ca="1" si="262"/>
        <v>1986.4618479999999</v>
      </c>
      <c r="I1034" s="25">
        <f t="shared" ca="1" si="263"/>
        <v>75.541526079999997</v>
      </c>
      <c r="J1034" s="155"/>
      <c r="K1034" s="155"/>
      <c r="AX1034">
        <f t="shared" ca="1" si="256"/>
        <v>302.16610431999999</v>
      </c>
      <c r="AY1034">
        <f t="shared" ca="1" si="264"/>
        <v>313.83389568000001</v>
      </c>
      <c r="AZ1034" cm="1">
        <f t="array" aca="1" ref="AZ1034" ca="1">_xlfn.LET(_xlpm.rozsah, $J$3:$J$10001,_xlpm.podminka, (_xlpm.rozsah&gt;H1034)*(ISNUMBER(_xlpm.rozsah)),_xlpm.indexy, IF(_xlpm.podminka, ROW(_xlpm.rozsah)-MIN(ROW(_xlpm.rozsah))+1),_xlpm.prvni, MIN(_xlpm.indexy),_xlpm.finalni, IF(_xlpm.prvni=1, 2, _xlpm.prvni),INDEX(_xlpm.rozsah, _xlpm.finalni))</f>
        <v>2000</v>
      </c>
      <c r="BA1034" cm="1">
        <f t="array" aca="1" ref="BA1034" ca="1">INDEX($J$3:$J$10001,MATCH(AZ1034,$J$3:$J$10004,0)-1)</f>
        <v>1900</v>
      </c>
      <c r="BB1034">
        <f t="shared" ca="1" si="258"/>
        <v>300</v>
      </c>
      <c r="BC1034">
        <f t="shared" ca="1" si="258"/>
        <v>316</v>
      </c>
      <c r="BD1034">
        <f t="shared" ca="1" si="257"/>
        <v>-16</v>
      </c>
      <c r="BE1034">
        <f t="shared" ca="1" si="265"/>
        <v>302.16610431999999</v>
      </c>
      <c r="BF1034">
        <f t="shared" ca="1" si="268"/>
        <v>301.63961574695747</v>
      </c>
      <c r="BG1034">
        <f t="shared" ca="1" si="266"/>
        <v>314.36038425304253</v>
      </c>
      <c r="BH1034" cm="1">
        <f t="array" aca="1" ref="BH1034" ca="1">_xlfn.LET(_xlpm.rozsah, $J$3:$J$10001,_xlpm.podminka, (_xlpm.rozsah&gt;E1034)*(ISNUMBER(_xlpm.rozsah)),_xlpm.indexy, IF(_xlpm.podminka, ROW(_xlpm.rozsah)-MIN(ROW(_xlpm.rozsah))+1),_xlpm.prvni, MIN(_xlpm.indexy),_xlpm.finalni, IF(_xlpm.prvni=1, 2, _xlpm.prvni),INDEX(_xlpm.rozsah, _xlpm.finalni))</f>
        <v>2000</v>
      </c>
      <c r="BI1034" cm="1">
        <f t="array" aca="1" ref="BI1034" ca="1">INDEX($J$3:$J$10001,MATCH(BH1034,$J$3:$J$10004,0)-1)</f>
        <v>1900</v>
      </c>
      <c r="BJ1034">
        <f t="shared" ca="1" si="259"/>
        <v>300</v>
      </c>
      <c r="BK1034">
        <f t="shared" ca="1" si="259"/>
        <v>316</v>
      </c>
      <c r="BL1034">
        <f t="shared" ca="1" si="269"/>
        <v>-16</v>
      </c>
      <c r="BM1034">
        <f t="shared" ca="1" si="267"/>
        <v>301.63961574695747</v>
      </c>
    </row>
    <row r="1035" spans="1:65" x14ac:dyDescent="0.25">
      <c r="A1035" s="64">
        <v>1032</v>
      </c>
      <c r="B1035" s="64">
        <v>86</v>
      </c>
      <c r="C1035" s="64">
        <v>23</v>
      </c>
      <c r="D1035" s="18">
        <v>1032</v>
      </c>
      <c r="E1035" s="21">
        <f t="shared" ca="1" si="260"/>
        <v>2020.4607920953615</v>
      </c>
      <c r="F1035" s="22">
        <f t="shared" ca="1" si="261"/>
        <v>68.058803563613367</v>
      </c>
      <c r="G1035" s="28">
        <v>1032</v>
      </c>
      <c r="H1035" s="24">
        <f t="shared" ca="1" si="262"/>
        <v>2017.0918919999999</v>
      </c>
      <c r="I1035" s="25">
        <f t="shared" ca="1" si="263"/>
        <v>68.213772968000001</v>
      </c>
      <c r="J1035" s="155"/>
      <c r="K1035" s="155"/>
      <c r="AX1035">
        <f t="shared" ca="1" si="256"/>
        <v>296.58162160000001</v>
      </c>
      <c r="AY1035">
        <f t="shared" ca="1" si="264"/>
        <v>283.41837839999999</v>
      </c>
      <c r="AZ1035" cm="1">
        <f t="array" aca="1" ref="AZ1035" ca="1">_xlfn.LET(_xlpm.rozsah, $J$3:$J$10001,_xlpm.podminka, (_xlpm.rozsah&gt;H1035)*(ISNUMBER(_xlpm.rozsah)),_xlpm.indexy, IF(_xlpm.podminka, ROW(_xlpm.rozsah)-MIN(ROW(_xlpm.rozsah))+1),_xlpm.prvni, MIN(_xlpm.indexy),_xlpm.finalni, IF(_xlpm.prvni=1, 2, _xlpm.prvni),INDEX(_xlpm.rozsah, _xlpm.finalni))</f>
        <v>2100</v>
      </c>
      <c r="BA1035" cm="1">
        <f t="array" aca="1" ref="BA1035" ca="1">INDEX($J$3:$J$10001,MATCH(AZ1035,$J$3:$J$10004,0)-1)</f>
        <v>2000</v>
      </c>
      <c r="BB1035">
        <f t="shared" ca="1" si="258"/>
        <v>280</v>
      </c>
      <c r="BC1035">
        <f t="shared" ca="1" si="258"/>
        <v>300</v>
      </c>
      <c r="BD1035">
        <f t="shared" ca="1" si="257"/>
        <v>-20</v>
      </c>
      <c r="BE1035">
        <f t="shared" ca="1" si="265"/>
        <v>296.58162160000001</v>
      </c>
      <c r="BF1035">
        <f t="shared" ca="1" si="268"/>
        <v>295.90784158092771</v>
      </c>
      <c r="BG1035">
        <f t="shared" ca="1" si="266"/>
        <v>284.09215841907229</v>
      </c>
      <c r="BH1035" cm="1">
        <f t="array" aca="1" ref="BH1035" ca="1">_xlfn.LET(_xlpm.rozsah, $J$3:$J$10001,_xlpm.podminka, (_xlpm.rozsah&gt;E1035)*(ISNUMBER(_xlpm.rozsah)),_xlpm.indexy, IF(_xlpm.podminka, ROW(_xlpm.rozsah)-MIN(ROW(_xlpm.rozsah))+1),_xlpm.prvni, MIN(_xlpm.indexy),_xlpm.finalni, IF(_xlpm.prvni=1, 2, _xlpm.prvni),INDEX(_xlpm.rozsah, _xlpm.finalni))</f>
        <v>2100</v>
      </c>
      <c r="BI1035" cm="1">
        <f t="array" aca="1" ref="BI1035" ca="1">INDEX($J$3:$J$10001,MATCH(BH1035,$J$3:$J$10004,0)-1)</f>
        <v>2000</v>
      </c>
      <c r="BJ1035">
        <f t="shared" ca="1" si="259"/>
        <v>280</v>
      </c>
      <c r="BK1035">
        <f t="shared" ca="1" si="259"/>
        <v>300</v>
      </c>
      <c r="BL1035">
        <f t="shared" ca="1" si="269"/>
        <v>-20</v>
      </c>
      <c r="BM1035">
        <f t="shared" ca="1" si="267"/>
        <v>295.90784158092771</v>
      </c>
    </row>
    <row r="1036" spans="1:65" x14ac:dyDescent="0.25">
      <c r="A1036" s="64">
        <v>1033</v>
      </c>
      <c r="B1036" s="64">
        <v>85</v>
      </c>
      <c r="C1036" s="64">
        <v>22</v>
      </c>
      <c r="D1036" s="18">
        <v>1033</v>
      </c>
      <c r="E1036" s="21">
        <f t="shared" ca="1" si="260"/>
        <v>2005.1065968384387</v>
      </c>
      <c r="F1036" s="22">
        <f t="shared" ca="1" si="261"/>
        <v>65.775309739108692</v>
      </c>
      <c r="G1036" s="23">
        <v>1033</v>
      </c>
      <c r="H1036" s="24">
        <f t="shared" ca="1" si="262"/>
        <v>2001.7768699999999</v>
      </c>
      <c r="I1036" s="25">
        <f t="shared" ca="1" si="263"/>
        <v>65.921817719999993</v>
      </c>
      <c r="J1036" s="155"/>
      <c r="K1036" s="155"/>
      <c r="AX1036">
        <f t="shared" ca="1" si="256"/>
        <v>299.64462600000002</v>
      </c>
      <c r="AY1036">
        <f t="shared" ca="1" si="264"/>
        <v>280.35537399999998</v>
      </c>
      <c r="AZ1036" cm="1">
        <f t="array" aca="1" ref="AZ1036" ca="1">_xlfn.LET(_xlpm.rozsah, $J$3:$J$10001,_xlpm.podminka, (_xlpm.rozsah&gt;H1036)*(ISNUMBER(_xlpm.rozsah)),_xlpm.indexy, IF(_xlpm.podminka, ROW(_xlpm.rozsah)-MIN(ROW(_xlpm.rozsah))+1),_xlpm.prvni, MIN(_xlpm.indexy),_xlpm.finalni, IF(_xlpm.prvni=1, 2, _xlpm.prvni),INDEX(_xlpm.rozsah, _xlpm.finalni))</f>
        <v>2100</v>
      </c>
      <c r="BA1036" cm="1">
        <f t="array" aca="1" ref="BA1036" ca="1">INDEX($J$3:$J$10001,MATCH(AZ1036,$J$3:$J$10004,0)-1)</f>
        <v>2000</v>
      </c>
      <c r="BB1036">
        <f t="shared" ca="1" si="258"/>
        <v>280</v>
      </c>
      <c r="BC1036">
        <f t="shared" ca="1" si="258"/>
        <v>300</v>
      </c>
      <c r="BD1036">
        <f t="shared" ca="1" si="257"/>
        <v>-20</v>
      </c>
      <c r="BE1036">
        <f t="shared" ca="1" si="265"/>
        <v>299.64462600000002</v>
      </c>
      <c r="BF1036">
        <f t="shared" ca="1" si="268"/>
        <v>298.97868063231226</v>
      </c>
      <c r="BG1036">
        <f t="shared" ca="1" si="266"/>
        <v>281.02131936768774</v>
      </c>
      <c r="BH1036" cm="1">
        <f t="array" aca="1" ref="BH1036" ca="1">_xlfn.LET(_xlpm.rozsah, $J$3:$J$10001,_xlpm.podminka, (_xlpm.rozsah&gt;E1036)*(ISNUMBER(_xlpm.rozsah)),_xlpm.indexy, IF(_xlpm.podminka, ROW(_xlpm.rozsah)-MIN(ROW(_xlpm.rozsah))+1),_xlpm.prvni, MIN(_xlpm.indexy),_xlpm.finalni, IF(_xlpm.prvni=1, 2, _xlpm.prvni),INDEX(_xlpm.rozsah, _xlpm.finalni))</f>
        <v>2100</v>
      </c>
      <c r="BI1036" cm="1">
        <f t="array" aca="1" ref="BI1036" ca="1">INDEX($J$3:$J$10001,MATCH(BH1036,$J$3:$J$10004,0)-1)</f>
        <v>2000</v>
      </c>
      <c r="BJ1036">
        <f t="shared" ca="1" si="259"/>
        <v>280</v>
      </c>
      <c r="BK1036">
        <f t="shared" ca="1" si="259"/>
        <v>300</v>
      </c>
      <c r="BL1036">
        <f t="shared" ca="1" si="269"/>
        <v>-20</v>
      </c>
      <c r="BM1036">
        <f t="shared" ca="1" si="267"/>
        <v>298.97868063231226</v>
      </c>
    </row>
    <row r="1037" spans="1:65" x14ac:dyDescent="0.25">
      <c r="A1037" s="64">
        <v>1034</v>
      </c>
      <c r="B1037" s="64">
        <v>83</v>
      </c>
      <c r="C1037" s="64">
        <v>26</v>
      </c>
      <c r="D1037" s="18">
        <v>1034</v>
      </c>
      <c r="E1037" s="21">
        <f t="shared" ca="1" si="260"/>
        <v>1974.398206324593</v>
      </c>
      <c r="F1037" s="22">
        <f t="shared" ca="1" si="261"/>
        <v>79.065034616896924</v>
      </c>
      <c r="G1037" s="28">
        <v>1034</v>
      </c>
      <c r="H1037" s="24">
        <f t="shared" ca="1" si="262"/>
        <v>1971.1468259999999</v>
      </c>
      <c r="I1037" s="25">
        <f t="shared" ca="1" si="263"/>
        <v>79.200292038400008</v>
      </c>
      <c r="J1037" s="155"/>
      <c r="K1037" s="155"/>
      <c r="AX1037">
        <f t="shared" ca="1" si="256"/>
        <v>304.61650784</v>
      </c>
      <c r="AY1037">
        <f t="shared" ca="1" si="264"/>
        <v>311.38349216</v>
      </c>
      <c r="AZ1037" cm="1">
        <f t="array" aca="1" ref="AZ1037" ca="1">_xlfn.LET(_xlpm.rozsah, $J$3:$J$10001,_xlpm.podminka, (_xlpm.rozsah&gt;H1037)*(ISNUMBER(_xlpm.rozsah)),_xlpm.indexy, IF(_xlpm.podminka, ROW(_xlpm.rozsah)-MIN(ROW(_xlpm.rozsah))+1),_xlpm.prvni, MIN(_xlpm.indexy),_xlpm.finalni, IF(_xlpm.prvni=1, 2, _xlpm.prvni),INDEX(_xlpm.rozsah, _xlpm.finalni))</f>
        <v>2000</v>
      </c>
      <c r="BA1037" cm="1">
        <f t="array" aca="1" ref="BA1037" ca="1">INDEX($J$3:$J$10001,MATCH(AZ1037,$J$3:$J$10004,0)-1)</f>
        <v>1900</v>
      </c>
      <c r="BB1037">
        <f t="shared" ca="1" si="258"/>
        <v>300</v>
      </c>
      <c r="BC1037">
        <f t="shared" ca="1" si="258"/>
        <v>316</v>
      </c>
      <c r="BD1037">
        <f t="shared" ca="1" si="257"/>
        <v>-16</v>
      </c>
      <c r="BE1037">
        <f t="shared" ca="1" si="265"/>
        <v>304.61650784</v>
      </c>
      <c r="BF1037">
        <f t="shared" ca="1" si="268"/>
        <v>304.09628698806512</v>
      </c>
      <c r="BG1037">
        <f t="shared" ca="1" si="266"/>
        <v>311.90371301193488</v>
      </c>
      <c r="BH1037" cm="1">
        <f t="array" aca="1" ref="BH1037" ca="1">_xlfn.LET(_xlpm.rozsah, $J$3:$J$10001,_xlpm.podminka, (_xlpm.rozsah&gt;E1037)*(ISNUMBER(_xlpm.rozsah)),_xlpm.indexy, IF(_xlpm.podminka, ROW(_xlpm.rozsah)-MIN(ROW(_xlpm.rozsah))+1),_xlpm.prvni, MIN(_xlpm.indexy),_xlpm.finalni, IF(_xlpm.prvni=1, 2, _xlpm.prvni),INDEX(_xlpm.rozsah, _xlpm.finalni))</f>
        <v>2000</v>
      </c>
      <c r="BI1037" cm="1">
        <f t="array" aca="1" ref="BI1037" ca="1">INDEX($J$3:$J$10001,MATCH(BH1037,$J$3:$J$10004,0)-1)</f>
        <v>1900</v>
      </c>
      <c r="BJ1037">
        <f t="shared" ca="1" si="259"/>
        <v>300</v>
      </c>
      <c r="BK1037">
        <f t="shared" ca="1" si="259"/>
        <v>316</v>
      </c>
      <c r="BL1037">
        <f t="shared" ca="1" si="269"/>
        <v>-16</v>
      </c>
      <c r="BM1037">
        <f t="shared" ca="1" si="267"/>
        <v>304.09628698806512</v>
      </c>
    </row>
    <row r="1038" spans="1:65" x14ac:dyDescent="0.25">
      <c r="A1038" s="64">
        <v>1035</v>
      </c>
      <c r="B1038" s="64">
        <v>83</v>
      </c>
      <c r="C1038" s="64">
        <v>25</v>
      </c>
      <c r="D1038" s="18">
        <v>1035</v>
      </c>
      <c r="E1038" s="21">
        <f t="shared" ca="1" si="260"/>
        <v>1974.398206324593</v>
      </c>
      <c r="F1038" s="22">
        <f t="shared" ca="1" si="261"/>
        <v>76.024071747016279</v>
      </c>
      <c r="G1038" s="23">
        <v>1035</v>
      </c>
      <c r="H1038" s="24">
        <f t="shared" ca="1" si="262"/>
        <v>1971.1468259999999</v>
      </c>
      <c r="I1038" s="25">
        <f t="shared" ca="1" si="263"/>
        <v>76.154126959999999</v>
      </c>
      <c r="J1038" s="155"/>
      <c r="K1038" s="155"/>
      <c r="AX1038">
        <f t="shared" ca="1" si="256"/>
        <v>304.61650784</v>
      </c>
      <c r="AY1038">
        <f t="shared" ca="1" si="264"/>
        <v>311.38349216</v>
      </c>
      <c r="AZ1038" cm="1">
        <f t="array" aca="1" ref="AZ1038" ca="1">_xlfn.LET(_xlpm.rozsah, $J$3:$J$10001,_xlpm.podminka, (_xlpm.rozsah&gt;H1038)*(ISNUMBER(_xlpm.rozsah)),_xlpm.indexy, IF(_xlpm.podminka, ROW(_xlpm.rozsah)-MIN(ROW(_xlpm.rozsah))+1),_xlpm.prvni, MIN(_xlpm.indexy),_xlpm.finalni, IF(_xlpm.prvni=1, 2, _xlpm.prvni),INDEX(_xlpm.rozsah, _xlpm.finalni))</f>
        <v>2000</v>
      </c>
      <c r="BA1038" cm="1">
        <f t="array" aca="1" ref="BA1038" ca="1">INDEX($J$3:$J$10001,MATCH(AZ1038,$J$3:$J$10004,0)-1)</f>
        <v>1900</v>
      </c>
      <c r="BB1038">
        <f t="shared" ca="1" si="258"/>
        <v>300</v>
      </c>
      <c r="BC1038">
        <f t="shared" ca="1" si="258"/>
        <v>316</v>
      </c>
      <c r="BD1038">
        <f t="shared" ca="1" si="257"/>
        <v>-16</v>
      </c>
      <c r="BE1038">
        <f t="shared" ca="1" si="265"/>
        <v>304.61650784</v>
      </c>
      <c r="BF1038">
        <f t="shared" ca="1" si="268"/>
        <v>304.09628698806512</v>
      </c>
      <c r="BG1038">
        <f t="shared" ca="1" si="266"/>
        <v>311.90371301193488</v>
      </c>
      <c r="BH1038" cm="1">
        <f t="array" aca="1" ref="BH1038" ca="1">_xlfn.LET(_xlpm.rozsah, $J$3:$J$10001,_xlpm.podminka, (_xlpm.rozsah&gt;E1038)*(ISNUMBER(_xlpm.rozsah)),_xlpm.indexy, IF(_xlpm.podminka, ROW(_xlpm.rozsah)-MIN(ROW(_xlpm.rozsah))+1),_xlpm.prvni, MIN(_xlpm.indexy),_xlpm.finalni, IF(_xlpm.prvni=1, 2, _xlpm.prvni),INDEX(_xlpm.rozsah, _xlpm.finalni))</f>
        <v>2000</v>
      </c>
      <c r="BI1038" cm="1">
        <f t="array" aca="1" ref="BI1038" ca="1">INDEX($J$3:$J$10001,MATCH(BH1038,$J$3:$J$10004,0)-1)</f>
        <v>1900</v>
      </c>
      <c r="BJ1038">
        <f t="shared" ca="1" si="259"/>
        <v>300</v>
      </c>
      <c r="BK1038">
        <f t="shared" ca="1" si="259"/>
        <v>316</v>
      </c>
      <c r="BL1038">
        <f t="shared" ca="1" si="269"/>
        <v>-16</v>
      </c>
      <c r="BM1038">
        <f t="shared" ca="1" si="267"/>
        <v>304.09628698806512</v>
      </c>
    </row>
    <row r="1039" spans="1:65" x14ac:dyDescent="0.25">
      <c r="A1039" s="64">
        <v>1036</v>
      </c>
      <c r="B1039" s="64">
        <v>83</v>
      </c>
      <c r="C1039" s="64">
        <v>37</v>
      </c>
      <c r="D1039" s="18">
        <v>1036</v>
      </c>
      <c r="E1039" s="21">
        <f t="shared" ca="1" si="260"/>
        <v>1974.398206324593</v>
      </c>
      <c r="F1039" s="22">
        <f t="shared" ca="1" si="261"/>
        <v>112.5156261855841</v>
      </c>
      <c r="G1039" s="28">
        <v>1036</v>
      </c>
      <c r="H1039" s="24">
        <f t="shared" ca="1" si="262"/>
        <v>1971.1468259999999</v>
      </c>
      <c r="I1039" s="25">
        <f t="shared" ca="1" si="263"/>
        <v>112.7081079008</v>
      </c>
      <c r="J1039" s="155"/>
      <c r="K1039" s="155"/>
      <c r="AX1039">
        <f t="shared" ca="1" si="256"/>
        <v>304.61650784</v>
      </c>
      <c r="AY1039">
        <f t="shared" ca="1" si="264"/>
        <v>311.38349216</v>
      </c>
      <c r="AZ1039" cm="1">
        <f t="array" aca="1" ref="AZ1039" ca="1">_xlfn.LET(_xlpm.rozsah, $J$3:$J$10001,_xlpm.podminka, (_xlpm.rozsah&gt;H1039)*(ISNUMBER(_xlpm.rozsah)),_xlpm.indexy, IF(_xlpm.podminka, ROW(_xlpm.rozsah)-MIN(ROW(_xlpm.rozsah))+1),_xlpm.prvni, MIN(_xlpm.indexy),_xlpm.finalni, IF(_xlpm.prvni=1, 2, _xlpm.prvni),INDEX(_xlpm.rozsah, _xlpm.finalni))</f>
        <v>2000</v>
      </c>
      <c r="BA1039" cm="1">
        <f t="array" aca="1" ref="BA1039" ca="1">INDEX($J$3:$J$10001,MATCH(AZ1039,$J$3:$J$10004,0)-1)</f>
        <v>1900</v>
      </c>
      <c r="BB1039">
        <f t="shared" ca="1" si="258"/>
        <v>300</v>
      </c>
      <c r="BC1039">
        <f t="shared" ca="1" si="258"/>
        <v>316</v>
      </c>
      <c r="BD1039">
        <f t="shared" ca="1" si="257"/>
        <v>-16</v>
      </c>
      <c r="BE1039">
        <f t="shared" ca="1" si="265"/>
        <v>304.61650784</v>
      </c>
      <c r="BF1039">
        <f t="shared" ca="1" si="268"/>
        <v>304.09628698806512</v>
      </c>
      <c r="BG1039">
        <f t="shared" ca="1" si="266"/>
        <v>311.90371301193488</v>
      </c>
      <c r="BH1039" cm="1">
        <f t="array" aca="1" ref="BH1039" ca="1">_xlfn.LET(_xlpm.rozsah, $J$3:$J$10001,_xlpm.podminka, (_xlpm.rozsah&gt;E1039)*(ISNUMBER(_xlpm.rozsah)),_xlpm.indexy, IF(_xlpm.podminka, ROW(_xlpm.rozsah)-MIN(ROW(_xlpm.rozsah))+1),_xlpm.prvni, MIN(_xlpm.indexy),_xlpm.finalni, IF(_xlpm.prvni=1, 2, _xlpm.prvni),INDEX(_xlpm.rozsah, _xlpm.finalni))</f>
        <v>2000</v>
      </c>
      <c r="BI1039" cm="1">
        <f t="array" aca="1" ref="BI1039" ca="1">INDEX($J$3:$J$10001,MATCH(BH1039,$J$3:$J$10004,0)-1)</f>
        <v>1900</v>
      </c>
      <c r="BJ1039">
        <f t="shared" ca="1" si="259"/>
        <v>300</v>
      </c>
      <c r="BK1039">
        <f t="shared" ca="1" si="259"/>
        <v>316</v>
      </c>
      <c r="BL1039">
        <f t="shared" ca="1" si="269"/>
        <v>-16</v>
      </c>
      <c r="BM1039">
        <f t="shared" ca="1" si="267"/>
        <v>304.09628698806512</v>
      </c>
    </row>
    <row r="1040" spans="1:65" x14ac:dyDescent="0.25">
      <c r="A1040" s="64">
        <v>1037</v>
      </c>
      <c r="B1040" s="64">
        <v>84</v>
      </c>
      <c r="C1040" s="64">
        <v>14</v>
      </c>
      <c r="D1040" s="18">
        <v>1037</v>
      </c>
      <c r="E1040" s="21">
        <f t="shared" ca="1" si="260"/>
        <v>1989.7524015815159</v>
      </c>
      <c r="F1040" s="22">
        <f t="shared" ca="1" si="261"/>
        <v>42.229546204574042</v>
      </c>
      <c r="G1040" s="23">
        <v>1037</v>
      </c>
      <c r="H1040" s="24">
        <f t="shared" ca="1" si="262"/>
        <v>1986.4618479999999</v>
      </c>
      <c r="I1040" s="25">
        <f t="shared" ca="1" si="263"/>
        <v>42.303254604799996</v>
      </c>
      <c r="J1040" s="155"/>
      <c r="K1040" s="155"/>
      <c r="AX1040">
        <f t="shared" ca="1" si="256"/>
        <v>302.16610431999999</v>
      </c>
      <c r="AY1040">
        <f t="shared" ca="1" si="264"/>
        <v>313.83389568000001</v>
      </c>
      <c r="AZ1040" cm="1">
        <f t="array" aca="1" ref="AZ1040" ca="1">_xlfn.LET(_xlpm.rozsah, $J$3:$J$10001,_xlpm.podminka, (_xlpm.rozsah&gt;H1040)*(ISNUMBER(_xlpm.rozsah)),_xlpm.indexy, IF(_xlpm.podminka, ROW(_xlpm.rozsah)-MIN(ROW(_xlpm.rozsah))+1),_xlpm.prvni, MIN(_xlpm.indexy),_xlpm.finalni, IF(_xlpm.prvni=1, 2, _xlpm.prvni),INDEX(_xlpm.rozsah, _xlpm.finalni))</f>
        <v>2000</v>
      </c>
      <c r="BA1040" cm="1">
        <f t="array" aca="1" ref="BA1040" ca="1">INDEX($J$3:$J$10001,MATCH(AZ1040,$J$3:$J$10004,0)-1)</f>
        <v>1900</v>
      </c>
      <c r="BB1040">
        <f t="shared" ca="1" si="258"/>
        <v>300</v>
      </c>
      <c r="BC1040">
        <f t="shared" ca="1" si="258"/>
        <v>316</v>
      </c>
      <c r="BD1040">
        <f t="shared" ca="1" si="257"/>
        <v>-16</v>
      </c>
      <c r="BE1040">
        <f t="shared" ca="1" si="265"/>
        <v>302.16610431999999</v>
      </c>
      <c r="BF1040">
        <f t="shared" ca="1" si="268"/>
        <v>301.63961574695747</v>
      </c>
      <c r="BG1040">
        <f t="shared" ca="1" si="266"/>
        <v>314.36038425304253</v>
      </c>
      <c r="BH1040" cm="1">
        <f t="array" aca="1" ref="BH1040" ca="1">_xlfn.LET(_xlpm.rozsah, $J$3:$J$10001,_xlpm.podminka, (_xlpm.rozsah&gt;E1040)*(ISNUMBER(_xlpm.rozsah)),_xlpm.indexy, IF(_xlpm.podminka, ROW(_xlpm.rozsah)-MIN(ROW(_xlpm.rozsah))+1),_xlpm.prvni, MIN(_xlpm.indexy),_xlpm.finalni, IF(_xlpm.prvni=1, 2, _xlpm.prvni),INDEX(_xlpm.rozsah, _xlpm.finalni))</f>
        <v>2000</v>
      </c>
      <c r="BI1040" cm="1">
        <f t="array" aca="1" ref="BI1040" ca="1">INDEX($J$3:$J$10001,MATCH(BH1040,$J$3:$J$10004,0)-1)</f>
        <v>1900</v>
      </c>
      <c r="BJ1040">
        <f t="shared" ca="1" si="259"/>
        <v>300</v>
      </c>
      <c r="BK1040">
        <f t="shared" ca="1" si="259"/>
        <v>316</v>
      </c>
      <c r="BL1040">
        <f t="shared" ca="1" si="269"/>
        <v>-16</v>
      </c>
      <c r="BM1040">
        <f t="shared" ca="1" si="267"/>
        <v>301.63961574695747</v>
      </c>
    </row>
    <row r="1041" spans="1:65" x14ac:dyDescent="0.25">
      <c r="A1041" s="64">
        <v>1038</v>
      </c>
      <c r="B1041" s="64">
        <v>83</v>
      </c>
      <c r="C1041" s="64">
        <v>39</v>
      </c>
      <c r="D1041" s="18">
        <v>1038</v>
      </c>
      <c r="E1041" s="21">
        <f t="shared" ca="1" si="260"/>
        <v>1974.398206324593</v>
      </c>
      <c r="F1041" s="22">
        <f t="shared" ca="1" si="261"/>
        <v>118.5975519253454</v>
      </c>
      <c r="G1041" s="28">
        <v>1038</v>
      </c>
      <c r="H1041" s="24">
        <f t="shared" ca="1" si="262"/>
        <v>1971.1468259999999</v>
      </c>
      <c r="I1041" s="25">
        <f t="shared" ca="1" si="263"/>
        <v>118.8004380576</v>
      </c>
      <c r="J1041" s="155"/>
      <c r="K1041" s="155"/>
      <c r="AX1041">
        <f t="shared" ca="1" si="256"/>
        <v>304.61650784</v>
      </c>
      <c r="AY1041">
        <f t="shared" ca="1" si="264"/>
        <v>311.38349216</v>
      </c>
      <c r="AZ1041" cm="1">
        <f t="array" aca="1" ref="AZ1041" ca="1">_xlfn.LET(_xlpm.rozsah, $J$3:$J$10001,_xlpm.podminka, (_xlpm.rozsah&gt;H1041)*(ISNUMBER(_xlpm.rozsah)),_xlpm.indexy, IF(_xlpm.podminka, ROW(_xlpm.rozsah)-MIN(ROW(_xlpm.rozsah))+1),_xlpm.prvni, MIN(_xlpm.indexy),_xlpm.finalni, IF(_xlpm.prvni=1, 2, _xlpm.prvni),INDEX(_xlpm.rozsah, _xlpm.finalni))</f>
        <v>2000</v>
      </c>
      <c r="BA1041" cm="1">
        <f t="array" aca="1" ref="BA1041" ca="1">INDEX($J$3:$J$10001,MATCH(AZ1041,$J$3:$J$10004,0)-1)</f>
        <v>1900</v>
      </c>
      <c r="BB1041">
        <f t="shared" ca="1" si="258"/>
        <v>300</v>
      </c>
      <c r="BC1041">
        <f t="shared" ca="1" si="258"/>
        <v>316</v>
      </c>
      <c r="BD1041">
        <f t="shared" ca="1" si="257"/>
        <v>-16</v>
      </c>
      <c r="BE1041">
        <f t="shared" ca="1" si="265"/>
        <v>304.61650784</v>
      </c>
      <c r="BF1041">
        <f t="shared" ca="1" si="268"/>
        <v>304.09628698806512</v>
      </c>
      <c r="BG1041">
        <f t="shared" ca="1" si="266"/>
        <v>311.90371301193488</v>
      </c>
      <c r="BH1041" cm="1">
        <f t="array" aca="1" ref="BH1041" ca="1">_xlfn.LET(_xlpm.rozsah, $J$3:$J$10001,_xlpm.podminka, (_xlpm.rozsah&gt;E1041)*(ISNUMBER(_xlpm.rozsah)),_xlpm.indexy, IF(_xlpm.podminka, ROW(_xlpm.rozsah)-MIN(ROW(_xlpm.rozsah))+1),_xlpm.prvni, MIN(_xlpm.indexy),_xlpm.finalni, IF(_xlpm.prvni=1, 2, _xlpm.prvni),INDEX(_xlpm.rozsah, _xlpm.finalni))</f>
        <v>2000</v>
      </c>
      <c r="BI1041" cm="1">
        <f t="array" aca="1" ref="BI1041" ca="1">INDEX($J$3:$J$10001,MATCH(BH1041,$J$3:$J$10004,0)-1)</f>
        <v>1900</v>
      </c>
      <c r="BJ1041">
        <f t="shared" ca="1" si="259"/>
        <v>300</v>
      </c>
      <c r="BK1041">
        <f t="shared" ca="1" si="259"/>
        <v>316</v>
      </c>
      <c r="BL1041">
        <f t="shared" ca="1" si="269"/>
        <v>-16</v>
      </c>
      <c r="BM1041">
        <f t="shared" ca="1" si="267"/>
        <v>304.09628698806512</v>
      </c>
    </row>
    <row r="1042" spans="1:65" x14ac:dyDescent="0.25">
      <c r="A1042" s="64">
        <v>1039</v>
      </c>
      <c r="B1042" s="64">
        <v>76</v>
      </c>
      <c r="C1042" s="64">
        <v>70</v>
      </c>
      <c r="D1042" s="18">
        <v>1039</v>
      </c>
      <c r="E1042" s="21">
        <f t="shared" ca="1" si="260"/>
        <v>1866.9188395261335</v>
      </c>
      <c r="F1042" s="22">
        <f t="shared" ca="1" si="261"/>
        <v>225.13665809639014</v>
      </c>
      <c r="G1042" s="23">
        <v>1039</v>
      </c>
      <c r="H1042" s="24">
        <f t="shared" ca="1" si="262"/>
        <v>1863.9416719999999</v>
      </c>
      <c r="I1042" s="25">
        <f t="shared" ca="1" si="263"/>
        <v>225.49094103200002</v>
      </c>
      <c r="J1042" s="155"/>
      <c r="K1042" s="155"/>
      <c r="AX1042">
        <f t="shared" ca="1" si="256"/>
        <v>322.12991576000002</v>
      </c>
      <c r="AY1042">
        <f t="shared" ca="1" si="264"/>
        <v>326.87008423999998</v>
      </c>
      <c r="AZ1042" cm="1">
        <f t="array" aca="1" ref="AZ1042" ca="1">_xlfn.LET(_xlpm.rozsah, $J$3:$J$10001,_xlpm.podminka, (_xlpm.rozsah&gt;H1042)*(ISNUMBER(_xlpm.rozsah)),_xlpm.indexy, IF(_xlpm.podminka, ROW(_xlpm.rozsah)-MIN(ROW(_xlpm.rozsah))+1),_xlpm.prvni, MIN(_xlpm.indexy),_xlpm.finalni, IF(_xlpm.prvni=1, 2, _xlpm.prvni),INDEX(_xlpm.rozsah, _xlpm.finalni))</f>
        <v>1900</v>
      </c>
      <c r="BA1042" cm="1">
        <f t="array" aca="1" ref="BA1042" ca="1">INDEX($J$3:$J$10001,MATCH(AZ1042,$J$3:$J$10004,0)-1)</f>
        <v>1800</v>
      </c>
      <c r="BB1042">
        <f t="shared" ca="1" si="258"/>
        <v>316</v>
      </c>
      <c r="BC1042">
        <f t="shared" ca="1" si="258"/>
        <v>333</v>
      </c>
      <c r="BD1042">
        <f t="shared" ca="1" si="257"/>
        <v>-17</v>
      </c>
      <c r="BE1042">
        <f t="shared" ca="1" si="265"/>
        <v>322.12991576000002</v>
      </c>
      <c r="BF1042">
        <f t="shared" ca="1" si="268"/>
        <v>321.62379728055731</v>
      </c>
      <c r="BG1042">
        <f t="shared" ca="1" si="266"/>
        <v>327.37620271944269</v>
      </c>
      <c r="BH1042" cm="1">
        <f t="array" aca="1" ref="BH1042" ca="1">_xlfn.LET(_xlpm.rozsah, $J$3:$J$10001,_xlpm.podminka, (_xlpm.rozsah&gt;E1042)*(ISNUMBER(_xlpm.rozsah)),_xlpm.indexy, IF(_xlpm.podminka, ROW(_xlpm.rozsah)-MIN(ROW(_xlpm.rozsah))+1),_xlpm.prvni, MIN(_xlpm.indexy),_xlpm.finalni, IF(_xlpm.prvni=1, 2, _xlpm.prvni),INDEX(_xlpm.rozsah, _xlpm.finalni))</f>
        <v>1900</v>
      </c>
      <c r="BI1042" cm="1">
        <f t="array" aca="1" ref="BI1042" ca="1">INDEX($J$3:$J$10001,MATCH(BH1042,$J$3:$J$10004,0)-1)</f>
        <v>1800</v>
      </c>
      <c r="BJ1042">
        <f t="shared" ca="1" si="259"/>
        <v>316</v>
      </c>
      <c r="BK1042">
        <f t="shared" ca="1" si="259"/>
        <v>333</v>
      </c>
      <c r="BL1042">
        <f t="shared" ca="1" si="269"/>
        <v>-17</v>
      </c>
      <c r="BM1042">
        <f t="shared" ca="1" si="267"/>
        <v>321.62379728055731</v>
      </c>
    </row>
    <row r="1043" spans="1:65" x14ac:dyDescent="0.25">
      <c r="A1043" s="64">
        <v>1040</v>
      </c>
      <c r="B1043" s="64">
        <v>78</v>
      </c>
      <c r="C1043" s="64">
        <v>81</v>
      </c>
      <c r="D1043" s="18">
        <v>1040</v>
      </c>
      <c r="E1043" s="21">
        <f t="shared" ca="1" si="260"/>
        <v>1897.6272300399792</v>
      </c>
      <c r="F1043" s="22">
        <f t="shared" ca="1" si="261"/>
        <v>256.28673042349487</v>
      </c>
      <c r="G1043" s="28">
        <v>1040</v>
      </c>
      <c r="H1043" s="24">
        <f t="shared" ca="1" si="262"/>
        <v>1894.5717159999999</v>
      </c>
      <c r="I1043" s="25">
        <f t="shared" ca="1" si="263"/>
        <v>256.70747470680004</v>
      </c>
      <c r="J1043" s="155"/>
      <c r="K1043" s="155"/>
      <c r="AX1043">
        <f t="shared" ca="1" si="256"/>
        <v>316.92280828000003</v>
      </c>
      <c r="AY1043">
        <f t="shared" ca="1" si="264"/>
        <v>332.07719171999997</v>
      </c>
      <c r="AZ1043" cm="1">
        <f t="array" aca="1" ref="AZ1043" ca="1">_xlfn.LET(_xlpm.rozsah, $J$3:$J$10001,_xlpm.podminka, (_xlpm.rozsah&gt;H1043)*(ISNUMBER(_xlpm.rozsah)),_xlpm.indexy, IF(_xlpm.podminka, ROW(_xlpm.rozsah)-MIN(ROW(_xlpm.rozsah))+1),_xlpm.prvni, MIN(_xlpm.indexy),_xlpm.finalni, IF(_xlpm.prvni=1, 2, _xlpm.prvni),INDEX(_xlpm.rozsah, _xlpm.finalni))</f>
        <v>1900</v>
      </c>
      <c r="BA1043" cm="1">
        <f t="array" aca="1" ref="BA1043" ca="1">INDEX($J$3:$J$10001,MATCH(AZ1043,$J$3:$J$10004,0)-1)</f>
        <v>1800</v>
      </c>
      <c r="BB1043">
        <f t="shared" ca="1" si="258"/>
        <v>316</v>
      </c>
      <c r="BC1043">
        <f t="shared" ca="1" si="258"/>
        <v>333</v>
      </c>
      <c r="BD1043">
        <f t="shared" ca="1" si="257"/>
        <v>-17</v>
      </c>
      <c r="BE1043">
        <f t="shared" ca="1" si="265"/>
        <v>316.92280828000003</v>
      </c>
      <c r="BF1043">
        <f t="shared" ca="1" si="268"/>
        <v>316.40337089320354</v>
      </c>
      <c r="BG1043">
        <f t="shared" ca="1" si="266"/>
        <v>332.59662910679646</v>
      </c>
      <c r="BH1043" cm="1">
        <f t="array" aca="1" ref="BH1043" ca="1">_xlfn.LET(_xlpm.rozsah, $J$3:$J$10001,_xlpm.podminka, (_xlpm.rozsah&gt;E1043)*(ISNUMBER(_xlpm.rozsah)),_xlpm.indexy, IF(_xlpm.podminka, ROW(_xlpm.rozsah)-MIN(ROW(_xlpm.rozsah))+1),_xlpm.prvni, MIN(_xlpm.indexy),_xlpm.finalni, IF(_xlpm.prvni=1, 2, _xlpm.prvni),INDEX(_xlpm.rozsah, _xlpm.finalni))</f>
        <v>1900</v>
      </c>
      <c r="BI1043" cm="1">
        <f t="array" aca="1" ref="BI1043" ca="1">INDEX($J$3:$J$10001,MATCH(BH1043,$J$3:$J$10004,0)-1)</f>
        <v>1800</v>
      </c>
      <c r="BJ1043">
        <f t="shared" ca="1" si="259"/>
        <v>316</v>
      </c>
      <c r="BK1043">
        <f t="shared" ca="1" si="259"/>
        <v>333</v>
      </c>
      <c r="BL1043">
        <f t="shared" ca="1" si="269"/>
        <v>-17</v>
      </c>
      <c r="BM1043">
        <f t="shared" ca="1" si="267"/>
        <v>316.40337089320354</v>
      </c>
    </row>
    <row r="1044" spans="1:65" x14ac:dyDescent="0.25">
      <c r="A1044" s="64">
        <v>1041</v>
      </c>
      <c r="B1044" s="64">
        <v>75</v>
      </c>
      <c r="C1044" s="64">
        <v>71</v>
      </c>
      <c r="D1044" s="18">
        <v>1041</v>
      </c>
      <c r="E1044" s="21">
        <f t="shared" ca="1" si="260"/>
        <v>1851.5646442692105</v>
      </c>
      <c r="F1044" s="22">
        <f t="shared" ca="1" si="261"/>
        <v>230.20614743670626</v>
      </c>
      <c r="G1044" s="23">
        <v>1041</v>
      </c>
      <c r="H1044" s="24">
        <f t="shared" ca="1" si="262"/>
        <v>1848.6266499999999</v>
      </c>
      <c r="I1044" s="25">
        <f t="shared" ca="1" si="263"/>
        <v>230.56076334500003</v>
      </c>
      <c r="J1044" s="155"/>
      <c r="K1044" s="155"/>
      <c r="AX1044">
        <f t="shared" ca="1" si="256"/>
        <v>324.73346950000001</v>
      </c>
      <c r="AY1044">
        <f t="shared" ca="1" si="264"/>
        <v>324.26653049999999</v>
      </c>
      <c r="AZ1044" cm="1">
        <f t="array" aca="1" ref="AZ1044" ca="1">_xlfn.LET(_xlpm.rozsah, $J$3:$J$10001,_xlpm.podminka, (_xlpm.rozsah&gt;H1044)*(ISNUMBER(_xlpm.rozsah)),_xlpm.indexy, IF(_xlpm.podminka, ROW(_xlpm.rozsah)-MIN(ROW(_xlpm.rozsah))+1),_xlpm.prvni, MIN(_xlpm.indexy),_xlpm.finalni, IF(_xlpm.prvni=1, 2, _xlpm.prvni),INDEX(_xlpm.rozsah, _xlpm.finalni))</f>
        <v>1900</v>
      </c>
      <c r="BA1044" cm="1">
        <f t="array" aca="1" ref="BA1044" ca="1">INDEX($J$3:$J$10001,MATCH(AZ1044,$J$3:$J$10004,0)-1)</f>
        <v>1800</v>
      </c>
      <c r="BB1044">
        <f t="shared" ca="1" si="258"/>
        <v>316</v>
      </c>
      <c r="BC1044">
        <f t="shared" ca="1" si="258"/>
        <v>333</v>
      </c>
      <c r="BD1044">
        <f t="shared" ca="1" si="257"/>
        <v>-17</v>
      </c>
      <c r="BE1044">
        <f t="shared" ca="1" si="265"/>
        <v>324.73346950000001</v>
      </c>
      <c r="BF1044">
        <f t="shared" ca="1" si="268"/>
        <v>324.2340104742342</v>
      </c>
      <c r="BG1044">
        <f t="shared" ca="1" si="266"/>
        <v>324.7659895257658</v>
      </c>
      <c r="BH1044" cm="1">
        <f t="array" aca="1" ref="BH1044" ca="1">_xlfn.LET(_xlpm.rozsah, $J$3:$J$10001,_xlpm.podminka, (_xlpm.rozsah&gt;E1044)*(ISNUMBER(_xlpm.rozsah)),_xlpm.indexy, IF(_xlpm.podminka, ROW(_xlpm.rozsah)-MIN(ROW(_xlpm.rozsah))+1),_xlpm.prvni, MIN(_xlpm.indexy),_xlpm.finalni, IF(_xlpm.prvni=1, 2, _xlpm.prvni),INDEX(_xlpm.rozsah, _xlpm.finalni))</f>
        <v>1900</v>
      </c>
      <c r="BI1044" cm="1">
        <f t="array" aca="1" ref="BI1044" ca="1">INDEX($J$3:$J$10001,MATCH(BH1044,$J$3:$J$10004,0)-1)</f>
        <v>1800</v>
      </c>
      <c r="BJ1044">
        <f t="shared" ca="1" si="259"/>
        <v>316</v>
      </c>
      <c r="BK1044">
        <f t="shared" ca="1" si="259"/>
        <v>333</v>
      </c>
      <c r="BL1044">
        <f t="shared" ca="1" si="269"/>
        <v>-17</v>
      </c>
      <c r="BM1044">
        <f t="shared" ca="1" si="267"/>
        <v>324.2340104742342</v>
      </c>
    </row>
    <row r="1045" spans="1:65" x14ac:dyDescent="0.25">
      <c r="A1045" s="64">
        <v>1042</v>
      </c>
      <c r="B1045" s="64">
        <v>86</v>
      </c>
      <c r="C1045" s="64">
        <v>47</v>
      </c>
      <c r="D1045" s="18">
        <v>1042</v>
      </c>
      <c r="E1045" s="21">
        <f t="shared" ca="1" si="260"/>
        <v>2020.4607920953615</v>
      </c>
      <c r="F1045" s="22">
        <f t="shared" ca="1" si="261"/>
        <v>139.07668554303601</v>
      </c>
      <c r="G1045" s="28">
        <v>1042</v>
      </c>
      <c r="H1045" s="24">
        <f t="shared" ca="1" si="262"/>
        <v>2017.0918919999999</v>
      </c>
      <c r="I1045" s="25">
        <f t="shared" ca="1" si="263"/>
        <v>139.39336215200001</v>
      </c>
      <c r="J1045" s="155"/>
      <c r="K1045" s="155"/>
      <c r="AX1045">
        <f t="shared" ca="1" si="256"/>
        <v>296.58162160000001</v>
      </c>
      <c r="AY1045">
        <f t="shared" ca="1" si="264"/>
        <v>283.41837839999999</v>
      </c>
      <c r="AZ1045" cm="1">
        <f t="array" aca="1" ref="AZ1045" ca="1">_xlfn.LET(_xlpm.rozsah, $J$3:$J$10001,_xlpm.podminka, (_xlpm.rozsah&gt;H1045)*(ISNUMBER(_xlpm.rozsah)),_xlpm.indexy, IF(_xlpm.podminka, ROW(_xlpm.rozsah)-MIN(ROW(_xlpm.rozsah))+1),_xlpm.prvni, MIN(_xlpm.indexy),_xlpm.finalni, IF(_xlpm.prvni=1, 2, _xlpm.prvni),INDEX(_xlpm.rozsah, _xlpm.finalni))</f>
        <v>2100</v>
      </c>
      <c r="BA1045" cm="1">
        <f t="array" aca="1" ref="BA1045" ca="1">INDEX($J$3:$J$10001,MATCH(AZ1045,$J$3:$J$10004,0)-1)</f>
        <v>2000</v>
      </c>
      <c r="BB1045">
        <f t="shared" ca="1" si="258"/>
        <v>280</v>
      </c>
      <c r="BC1045">
        <f t="shared" ca="1" si="258"/>
        <v>300</v>
      </c>
      <c r="BD1045">
        <f t="shared" ca="1" si="257"/>
        <v>-20</v>
      </c>
      <c r="BE1045">
        <f t="shared" ca="1" si="265"/>
        <v>296.58162160000001</v>
      </c>
      <c r="BF1045">
        <f t="shared" ca="1" si="268"/>
        <v>295.90784158092771</v>
      </c>
      <c r="BG1045">
        <f t="shared" ca="1" si="266"/>
        <v>284.09215841907229</v>
      </c>
      <c r="BH1045" cm="1">
        <f t="array" aca="1" ref="BH1045" ca="1">_xlfn.LET(_xlpm.rozsah, $J$3:$J$10001,_xlpm.podminka, (_xlpm.rozsah&gt;E1045)*(ISNUMBER(_xlpm.rozsah)),_xlpm.indexy, IF(_xlpm.podminka, ROW(_xlpm.rozsah)-MIN(ROW(_xlpm.rozsah))+1),_xlpm.prvni, MIN(_xlpm.indexy),_xlpm.finalni, IF(_xlpm.prvni=1, 2, _xlpm.prvni),INDEX(_xlpm.rozsah, _xlpm.finalni))</f>
        <v>2100</v>
      </c>
      <c r="BI1045" cm="1">
        <f t="array" aca="1" ref="BI1045" ca="1">INDEX($J$3:$J$10001,MATCH(BH1045,$J$3:$J$10004,0)-1)</f>
        <v>2000</v>
      </c>
      <c r="BJ1045">
        <f t="shared" ca="1" si="259"/>
        <v>280</v>
      </c>
      <c r="BK1045">
        <f t="shared" ca="1" si="259"/>
        <v>300</v>
      </c>
      <c r="BL1045">
        <f t="shared" ca="1" si="269"/>
        <v>-20</v>
      </c>
      <c r="BM1045">
        <f t="shared" ca="1" si="267"/>
        <v>295.90784158092771</v>
      </c>
    </row>
    <row r="1046" spans="1:65" x14ac:dyDescent="0.25">
      <c r="A1046" s="64">
        <v>1043</v>
      </c>
      <c r="B1046" s="64">
        <v>83</v>
      </c>
      <c r="C1046" s="64">
        <v>35</v>
      </c>
      <c r="D1046" s="18">
        <v>1043</v>
      </c>
      <c r="E1046" s="21">
        <f t="shared" ca="1" si="260"/>
        <v>1974.398206324593</v>
      </c>
      <c r="F1046" s="22">
        <f t="shared" ca="1" si="261"/>
        <v>106.43370044582279</v>
      </c>
      <c r="G1046" s="23">
        <v>1043</v>
      </c>
      <c r="H1046" s="24">
        <f t="shared" ca="1" si="262"/>
        <v>1971.1468259999999</v>
      </c>
      <c r="I1046" s="25">
        <f t="shared" ca="1" si="263"/>
        <v>106.61577774400001</v>
      </c>
      <c r="J1046" s="155"/>
      <c r="K1046" s="155"/>
      <c r="AX1046">
        <f t="shared" ca="1" si="256"/>
        <v>304.61650784</v>
      </c>
      <c r="AY1046">
        <f t="shared" ca="1" si="264"/>
        <v>311.38349216</v>
      </c>
      <c r="AZ1046" cm="1">
        <f t="array" aca="1" ref="AZ1046" ca="1">_xlfn.LET(_xlpm.rozsah, $J$3:$J$10001,_xlpm.podminka, (_xlpm.rozsah&gt;H1046)*(ISNUMBER(_xlpm.rozsah)),_xlpm.indexy, IF(_xlpm.podminka, ROW(_xlpm.rozsah)-MIN(ROW(_xlpm.rozsah))+1),_xlpm.prvni, MIN(_xlpm.indexy),_xlpm.finalni, IF(_xlpm.prvni=1, 2, _xlpm.prvni),INDEX(_xlpm.rozsah, _xlpm.finalni))</f>
        <v>2000</v>
      </c>
      <c r="BA1046" cm="1">
        <f t="array" aca="1" ref="BA1046" ca="1">INDEX($J$3:$J$10001,MATCH(AZ1046,$J$3:$J$10004,0)-1)</f>
        <v>1900</v>
      </c>
      <c r="BB1046">
        <f t="shared" ca="1" si="258"/>
        <v>300</v>
      </c>
      <c r="BC1046">
        <f t="shared" ca="1" si="258"/>
        <v>316</v>
      </c>
      <c r="BD1046">
        <f t="shared" ca="1" si="257"/>
        <v>-16</v>
      </c>
      <c r="BE1046">
        <f t="shared" ca="1" si="265"/>
        <v>304.61650784</v>
      </c>
      <c r="BF1046">
        <f t="shared" ca="1" si="268"/>
        <v>304.09628698806512</v>
      </c>
      <c r="BG1046">
        <f t="shared" ca="1" si="266"/>
        <v>311.90371301193488</v>
      </c>
      <c r="BH1046" cm="1">
        <f t="array" aca="1" ref="BH1046" ca="1">_xlfn.LET(_xlpm.rozsah, $J$3:$J$10001,_xlpm.podminka, (_xlpm.rozsah&gt;E1046)*(ISNUMBER(_xlpm.rozsah)),_xlpm.indexy, IF(_xlpm.podminka, ROW(_xlpm.rozsah)-MIN(ROW(_xlpm.rozsah))+1),_xlpm.prvni, MIN(_xlpm.indexy),_xlpm.finalni, IF(_xlpm.prvni=1, 2, _xlpm.prvni),INDEX(_xlpm.rozsah, _xlpm.finalni))</f>
        <v>2000</v>
      </c>
      <c r="BI1046" cm="1">
        <f t="array" aca="1" ref="BI1046" ca="1">INDEX($J$3:$J$10001,MATCH(BH1046,$J$3:$J$10004,0)-1)</f>
        <v>1900</v>
      </c>
      <c r="BJ1046">
        <f t="shared" ca="1" si="259"/>
        <v>300</v>
      </c>
      <c r="BK1046">
        <f t="shared" ca="1" si="259"/>
        <v>316</v>
      </c>
      <c r="BL1046">
        <f t="shared" ca="1" si="269"/>
        <v>-16</v>
      </c>
      <c r="BM1046">
        <f t="shared" ca="1" si="267"/>
        <v>304.09628698806512</v>
      </c>
    </row>
    <row r="1047" spans="1:65" x14ac:dyDescent="0.25">
      <c r="A1047" s="64">
        <v>1044</v>
      </c>
      <c r="B1047" s="64">
        <v>81</v>
      </c>
      <c r="C1047" s="64">
        <v>43</v>
      </c>
      <c r="D1047" s="18">
        <v>1044</v>
      </c>
      <c r="E1047" s="21">
        <f t="shared" ca="1" si="260"/>
        <v>1943.6898158107474</v>
      </c>
      <c r="F1047" s="22">
        <f t="shared" ca="1" si="261"/>
        <v>132.87414067222056</v>
      </c>
      <c r="G1047" s="28">
        <v>1044</v>
      </c>
      <c r="H1047" s="24">
        <f t="shared" ca="1" si="262"/>
        <v>1940.5167819999999</v>
      </c>
      <c r="I1047" s="25">
        <f t="shared" ca="1" si="263"/>
        <v>133.0924453984</v>
      </c>
      <c r="J1047" s="155"/>
      <c r="K1047" s="155"/>
      <c r="AX1047">
        <f t="shared" ca="1" si="256"/>
        <v>309.51731488000001</v>
      </c>
      <c r="AY1047">
        <f t="shared" ca="1" si="264"/>
        <v>306.48268511999999</v>
      </c>
      <c r="AZ1047" cm="1">
        <f t="array" aca="1" ref="AZ1047" ca="1">_xlfn.LET(_xlpm.rozsah, $J$3:$J$10001,_xlpm.podminka, (_xlpm.rozsah&gt;H1047)*(ISNUMBER(_xlpm.rozsah)),_xlpm.indexy, IF(_xlpm.podminka, ROW(_xlpm.rozsah)-MIN(ROW(_xlpm.rozsah))+1),_xlpm.prvni, MIN(_xlpm.indexy),_xlpm.finalni, IF(_xlpm.prvni=1, 2, _xlpm.prvni),INDEX(_xlpm.rozsah, _xlpm.finalni))</f>
        <v>2000</v>
      </c>
      <c r="BA1047" cm="1">
        <f t="array" aca="1" ref="BA1047" ca="1">INDEX($J$3:$J$10001,MATCH(AZ1047,$J$3:$J$10004,0)-1)</f>
        <v>1900</v>
      </c>
      <c r="BB1047">
        <f t="shared" ca="1" si="258"/>
        <v>300</v>
      </c>
      <c r="BC1047">
        <f t="shared" ca="1" si="258"/>
        <v>316</v>
      </c>
      <c r="BD1047">
        <f t="shared" ca="1" si="257"/>
        <v>-16</v>
      </c>
      <c r="BE1047">
        <f t="shared" ca="1" si="265"/>
        <v>309.51731488000001</v>
      </c>
      <c r="BF1047">
        <f t="shared" ca="1" si="268"/>
        <v>309.0096294702804</v>
      </c>
      <c r="BG1047">
        <f t="shared" ca="1" si="266"/>
        <v>306.9903705297196</v>
      </c>
      <c r="BH1047" cm="1">
        <f t="array" aca="1" ref="BH1047" ca="1">_xlfn.LET(_xlpm.rozsah, $J$3:$J$10001,_xlpm.podminka, (_xlpm.rozsah&gt;E1047)*(ISNUMBER(_xlpm.rozsah)),_xlpm.indexy, IF(_xlpm.podminka, ROW(_xlpm.rozsah)-MIN(ROW(_xlpm.rozsah))+1),_xlpm.prvni, MIN(_xlpm.indexy),_xlpm.finalni, IF(_xlpm.prvni=1, 2, _xlpm.prvni),INDEX(_xlpm.rozsah, _xlpm.finalni))</f>
        <v>2000</v>
      </c>
      <c r="BI1047" cm="1">
        <f t="array" aca="1" ref="BI1047" ca="1">INDEX($J$3:$J$10001,MATCH(BH1047,$J$3:$J$10004,0)-1)</f>
        <v>1900</v>
      </c>
      <c r="BJ1047">
        <f t="shared" ca="1" si="259"/>
        <v>300</v>
      </c>
      <c r="BK1047">
        <f t="shared" ca="1" si="259"/>
        <v>316</v>
      </c>
      <c r="BL1047">
        <f t="shared" ca="1" si="269"/>
        <v>-16</v>
      </c>
      <c r="BM1047">
        <f t="shared" ca="1" si="267"/>
        <v>309.0096294702804</v>
      </c>
    </row>
    <row r="1048" spans="1:65" x14ac:dyDescent="0.25">
      <c r="A1048" s="64">
        <v>1045</v>
      </c>
      <c r="B1048" s="64">
        <v>81</v>
      </c>
      <c r="C1048" s="64">
        <v>41</v>
      </c>
      <c r="D1048" s="18">
        <v>1045</v>
      </c>
      <c r="E1048" s="21">
        <f t="shared" ca="1" si="260"/>
        <v>1943.6898158107474</v>
      </c>
      <c r="F1048" s="22">
        <f t="shared" ca="1" si="261"/>
        <v>126.69394808281497</v>
      </c>
      <c r="G1048" s="23">
        <v>1045</v>
      </c>
      <c r="H1048" s="24">
        <f t="shared" ca="1" si="262"/>
        <v>1940.5167819999999</v>
      </c>
      <c r="I1048" s="25">
        <f t="shared" ca="1" si="263"/>
        <v>126.9020991008</v>
      </c>
      <c r="J1048" s="155"/>
      <c r="K1048" s="155"/>
      <c r="AX1048">
        <f t="shared" ca="1" si="256"/>
        <v>309.51731488000001</v>
      </c>
      <c r="AY1048">
        <f t="shared" ca="1" si="264"/>
        <v>306.48268511999999</v>
      </c>
      <c r="AZ1048" cm="1">
        <f t="array" aca="1" ref="AZ1048" ca="1">_xlfn.LET(_xlpm.rozsah, $J$3:$J$10001,_xlpm.podminka, (_xlpm.rozsah&gt;H1048)*(ISNUMBER(_xlpm.rozsah)),_xlpm.indexy, IF(_xlpm.podminka, ROW(_xlpm.rozsah)-MIN(ROW(_xlpm.rozsah))+1),_xlpm.prvni, MIN(_xlpm.indexy),_xlpm.finalni, IF(_xlpm.prvni=1, 2, _xlpm.prvni),INDEX(_xlpm.rozsah, _xlpm.finalni))</f>
        <v>2000</v>
      </c>
      <c r="BA1048" cm="1">
        <f t="array" aca="1" ref="BA1048" ca="1">INDEX($J$3:$J$10001,MATCH(AZ1048,$J$3:$J$10004,0)-1)</f>
        <v>1900</v>
      </c>
      <c r="BB1048">
        <f t="shared" ca="1" si="258"/>
        <v>300</v>
      </c>
      <c r="BC1048">
        <f t="shared" ca="1" si="258"/>
        <v>316</v>
      </c>
      <c r="BD1048">
        <f t="shared" ca="1" si="257"/>
        <v>-16</v>
      </c>
      <c r="BE1048">
        <f t="shared" ca="1" si="265"/>
        <v>309.51731488000001</v>
      </c>
      <c r="BF1048">
        <f t="shared" ca="1" si="268"/>
        <v>309.0096294702804</v>
      </c>
      <c r="BG1048">
        <f t="shared" ca="1" si="266"/>
        <v>306.9903705297196</v>
      </c>
      <c r="BH1048" cm="1">
        <f t="array" aca="1" ref="BH1048" ca="1">_xlfn.LET(_xlpm.rozsah, $J$3:$J$10001,_xlpm.podminka, (_xlpm.rozsah&gt;E1048)*(ISNUMBER(_xlpm.rozsah)),_xlpm.indexy, IF(_xlpm.podminka, ROW(_xlpm.rozsah)-MIN(ROW(_xlpm.rozsah))+1),_xlpm.prvni, MIN(_xlpm.indexy),_xlpm.finalni, IF(_xlpm.prvni=1, 2, _xlpm.prvni),INDEX(_xlpm.rozsah, _xlpm.finalni))</f>
        <v>2000</v>
      </c>
      <c r="BI1048" cm="1">
        <f t="array" aca="1" ref="BI1048" ca="1">INDEX($J$3:$J$10001,MATCH(BH1048,$J$3:$J$10004,0)-1)</f>
        <v>1900</v>
      </c>
      <c r="BJ1048">
        <f t="shared" ca="1" si="259"/>
        <v>300</v>
      </c>
      <c r="BK1048">
        <f t="shared" ca="1" si="259"/>
        <v>316</v>
      </c>
      <c r="BL1048">
        <f t="shared" ca="1" si="269"/>
        <v>-16</v>
      </c>
      <c r="BM1048">
        <f t="shared" ca="1" si="267"/>
        <v>309.0096294702804</v>
      </c>
    </row>
    <row r="1049" spans="1:65" x14ac:dyDescent="0.25">
      <c r="A1049" s="64">
        <v>1046</v>
      </c>
      <c r="B1049" s="64">
        <v>79</v>
      </c>
      <c r="C1049" s="64">
        <v>46</v>
      </c>
      <c r="D1049" s="18">
        <v>1046</v>
      </c>
      <c r="E1049" s="21">
        <f t="shared" ca="1" si="260"/>
        <v>1912.9814252969018</v>
      </c>
      <c r="F1049" s="22">
        <f t="shared" ca="1" si="261"/>
        <v>144.40456709814805</v>
      </c>
      <c r="G1049" s="28">
        <v>1046</v>
      </c>
      <c r="H1049" s="24">
        <f t="shared" ca="1" si="262"/>
        <v>1909.8867379999999</v>
      </c>
      <c r="I1049" s="25">
        <f t="shared" ca="1" si="263"/>
        <v>144.63233608320002</v>
      </c>
      <c r="J1049" s="155"/>
      <c r="K1049" s="155"/>
      <c r="AX1049">
        <f t="shared" ca="1" si="256"/>
        <v>314.41812192000003</v>
      </c>
      <c r="AY1049">
        <f t="shared" ca="1" si="264"/>
        <v>301.58187807999997</v>
      </c>
      <c r="AZ1049" cm="1">
        <f t="array" aca="1" ref="AZ1049" ca="1">_xlfn.LET(_xlpm.rozsah, $J$3:$J$10001,_xlpm.podminka, (_xlpm.rozsah&gt;H1049)*(ISNUMBER(_xlpm.rozsah)),_xlpm.indexy, IF(_xlpm.podminka, ROW(_xlpm.rozsah)-MIN(ROW(_xlpm.rozsah))+1),_xlpm.prvni, MIN(_xlpm.indexy),_xlpm.finalni, IF(_xlpm.prvni=1, 2, _xlpm.prvni),INDEX(_xlpm.rozsah, _xlpm.finalni))</f>
        <v>2000</v>
      </c>
      <c r="BA1049" cm="1">
        <f t="array" aca="1" ref="BA1049" ca="1">INDEX($J$3:$J$10001,MATCH(AZ1049,$J$3:$J$10004,0)-1)</f>
        <v>1900</v>
      </c>
      <c r="BB1049">
        <f t="shared" ca="1" si="258"/>
        <v>300</v>
      </c>
      <c r="BC1049">
        <f t="shared" ca="1" si="258"/>
        <v>316</v>
      </c>
      <c r="BD1049">
        <f t="shared" ca="1" si="257"/>
        <v>-16</v>
      </c>
      <c r="BE1049">
        <f t="shared" ca="1" si="265"/>
        <v>314.41812192000003</v>
      </c>
      <c r="BF1049">
        <f t="shared" ca="1" si="268"/>
        <v>313.92297195249574</v>
      </c>
      <c r="BG1049">
        <f t="shared" ca="1" si="266"/>
        <v>302.07702804750426</v>
      </c>
      <c r="BH1049" cm="1">
        <f t="array" aca="1" ref="BH1049" ca="1">_xlfn.LET(_xlpm.rozsah, $J$3:$J$10001,_xlpm.podminka, (_xlpm.rozsah&gt;E1049)*(ISNUMBER(_xlpm.rozsah)),_xlpm.indexy, IF(_xlpm.podminka, ROW(_xlpm.rozsah)-MIN(ROW(_xlpm.rozsah))+1),_xlpm.prvni, MIN(_xlpm.indexy),_xlpm.finalni, IF(_xlpm.prvni=1, 2, _xlpm.prvni),INDEX(_xlpm.rozsah, _xlpm.finalni))</f>
        <v>2000</v>
      </c>
      <c r="BI1049" cm="1">
        <f t="array" aca="1" ref="BI1049" ca="1">INDEX($J$3:$J$10001,MATCH(BH1049,$J$3:$J$10004,0)-1)</f>
        <v>1900</v>
      </c>
      <c r="BJ1049">
        <f t="shared" ca="1" si="259"/>
        <v>300</v>
      </c>
      <c r="BK1049">
        <f t="shared" ca="1" si="259"/>
        <v>316</v>
      </c>
      <c r="BL1049">
        <f t="shared" ca="1" si="269"/>
        <v>-16</v>
      </c>
      <c r="BM1049">
        <f t="shared" ca="1" si="267"/>
        <v>313.92297195249574</v>
      </c>
    </row>
    <row r="1050" spans="1:65" x14ac:dyDescent="0.25">
      <c r="A1050" s="64">
        <v>1047</v>
      </c>
      <c r="B1050" s="64">
        <v>80</v>
      </c>
      <c r="C1050" s="64">
        <v>44</v>
      </c>
      <c r="D1050" s="18">
        <v>1047</v>
      </c>
      <c r="E1050" s="21">
        <f t="shared" ca="1" si="260"/>
        <v>1928.3356205538248</v>
      </c>
      <c r="F1050" s="22">
        <f t="shared" ca="1" si="261"/>
        <v>137.04517231301074</v>
      </c>
      <c r="G1050" s="23">
        <v>1047</v>
      </c>
      <c r="H1050" s="24">
        <f t="shared" ca="1" si="262"/>
        <v>1925.2017599999999</v>
      </c>
      <c r="I1050" s="25">
        <f t="shared" ca="1" si="263"/>
        <v>137.265796096</v>
      </c>
      <c r="J1050" s="155"/>
      <c r="K1050" s="155"/>
      <c r="AX1050">
        <f t="shared" ca="1" si="256"/>
        <v>311.96771840000002</v>
      </c>
      <c r="AY1050">
        <f t="shared" ca="1" si="264"/>
        <v>304.03228159999998</v>
      </c>
      <c r="AZ1050" cm="1">
        <f t="array" aca="1" ref="AZ1050" ca="1">_xlfn.LET(_xlpm.rozsah, $J$3:$J$10001,_xlpm.podminka, (_xlpm.rozsah&gt;H1050)*(ISNUMBER(_xlpm.rozsah)),_xlpm.indexy, IF(_xlpm.podminka, ROW(_xlpm.rozsah)-MIN(ROW(_xlpm.rozsah))+1),_xlpm.prvni, MIN(_xlpm.indexy),_xlpm.finalni, IF(_xlpm.prvni=1, 2, _xlpm.prvni),INDEX(_xlpm.rozsah, _xlpm.finalni))</f>
        <v>2000</v>
      </c>
      <c r="BA1050" cm="1">
        <f t="array" aca="1" ref="BA1050" ca="1">INDEX($J$3:$J$10001,MATCH(AZ1050,$J$3:$J$10004,0)-1)</f>
        <v>1900</v>
      </c>
      <c r="BB1050">
        <f t="shared" ca="1" si="258"/>
        <v>300</v>
      </c>
      <c r="BC1050">
        <f t="shared" ca="1" si="258"/>
        <v>316</v>
      </c>
      <c r="BD1050">
        <f t="shared" ca="1" si="257"/>
        <v>-16</v>
      </c>
      <c r="BE1050">
        <f t="shared" ca="1" si="265"/>
        <v>311.96771840000002</v>
      </c>
      <c r="BF1050">
        <f t="shared" ca="1" si="268"/>
        <v>311.46630071138804</v>
      </c>
      <c r="BG1050">
        <f t="shared" ca="1" si="266"/>
        <v>304.53369928861196</v>
      </c>
      <c r="BH1050" cm="1">
        <f t="array" aca="1" ref="BH1050" ca="1">_xlfn.LET(_xlpm.rozsah, $J$3:$J$10001,_xlpm.podminka, (_xlpm.rozsah&gt;E1050)*(ISNUMBER(_xlpm.rozsah)),_xlpm.indexy, IF(_xlpm.podminka, ROW(_xlpm.rozsah)-MIN(ROW(_xlpm.rozsah))+1),_xlpm.prvni, MIN(_xlpm.indexy),_xlpm.finalni, IF(_xlpm.prvni=1, 2, _xlpm.prvni),INDEX(_xlpm.rozsah, _xlpm.finalni))</f>
        <v>2000</v>
      </c>
      <c r="BI1050" cm="1">
        <f t="array" aca="1" ref="BI1050" ca="1">INDEX($J$3:$J$10001,MATCH(BH1050,$J$3:$J$10004,0)-1)</f>
        <v>1900</v>
      </c>
      <c r="BJ1050">
        <f t="shared" ca="1" si="259"/>
        <v>300</v>
      </c>
      <c r="BK1050">
        <f t="shared" ca="1" si="259"/>
        <v>316</v>
      </c>
      <c r="BL1050">
        <f t="shared" ca="1" si="269"/>
        <v>-16</v>
      </c>
      <c r="BM1050">
        <f t="shared" ca="1" si="267"/>
        <v>311.46630071138804</v>
      </c>
    </row>
    <row r="1051" spans="1:65" x14ac:dyDescent="0.25">
      <c r="A1051" s="64">
        <v>1048</v>
      </c>
      <c r="B1051" s="64">
        <v>84</v>
      </c>
      <c r="C1051" s="64">
        <v>20</v>
      </c>
      <c r="D1051" s="18">
        <v>1048</v>
      </c>
      <c r="E1051" s="21">
        <f t="shared" ca="1" si="260"/>
        <v>1989.7524015815159</v>
      </c>
      <c r="F1051" s="22">
        <f t="shared" ca="1" si="261"/>
        <v>60.327923149391502</v>
      </c>
      <c r="G1051" s="28">
        <v>1048</v>
      </c>
      <c r="H1051" s="24">
        <f t="shared" ca="1" si="262"/>
        <v>1986.4618479999999</v>
      </c>
      <c r="I1051" s="25">
        <f t="shared" ca="1" si="263"/>
        <v>60.433220863999992</v>
      </c>
      <c r="J1051" s="155"/>
      <c r="K1051" s="155"/>
      <c r="AX1051">
        <f t="shared" ca="1" si="256"/>
        <v>302.16610431999999</v>
      </c>
      <c r="AY1051">
        <f t="shared" ca="1" si="264"/>
        <v>313.83389568000001</v>
      </c>
      <c r="AZ1051" cm="1">
        <f t="array" aca="1" ref="AZ1051" ca="1">_xlfn.LET(_xlpm.rozsah, $J$3:$J$10001,_xlpm.podminka, (_xlpm.rozsah&gt;H1051)*(ISNUMBER(_xlpm.rozsah)),_xlpm.indexy, IF(_xlpm.podminka, ROW(_xlpm.rozsah)-MIN(ROW(_xlpm.rozsah))+1),_xlpm.prvni, MIN(_xlpm.indexy),_xlpm.finalni, IF(_xlpm.prvni=1, 2, _xlpm.prvni),INDEX(_xlpm.rozsah, _xlpm.finalni))</f>
        <v>2000</v>
      </c>
      <c r="BA1051" cm="1">
        <f t="array" aca="1" ref="BA1051" ca="1">INDEX($J$3:$J$10001,MATCH(AZ1051,$J$3:$J$10004,0)-1)</f>
        <v>1900</v>
      </c>
      <c r="BB1051">
        <f t="shared" ca="1" si="258"/>
        <v>300</v>
      </c>
      <c r="BC1051">
        <f t="shared" ca="1" si="258"/>
        <v>316</v>
      </c>
      <c r="BD1051">
        <f t="shared" ca="1" si="257"/>
        <v>-16</v>
      </c>
      <c r="BE1051">
        <f t="shared" ca="1" si="265"/>
        <v>302.16610431999999</v>
      </c>
      <c r="BF1051">
        <f t="shared" ca="1" si="268"/>
        <v>301.63961574695747</v>
      </c>
      <c r="BG1051">
        <f t="shared" ca="1" si="266"/>
        <v>314.36038425304253</v>
      </c>
      <c r="BH1051" cm="1">
        <f t="array" aca="1" ref="BH1051" ca="1">_xlfn.LET(_xlpm.rozsah, $J$3:$J$10001,_xlpm.podminka, (_xlpm.rozsah&gt;E1051)*(ISNUMBER(_xlpm.rozsah)),_xlpm.indexy, IF(_xlpm.podminka, ROW(_xlpm.rozsah)-MIN(ROW(_xlpm.rozsah))+1),_xlpm.prvni, MIN(_xlpm.indexy),_xlpm.finalni, IF(_xlpm.prvni=1, 2, _xlpm.prvni),INDEX(_xlpm.rozsah, _xlpm.finalni))</f>
        <v>2000</v>
      </c>
      <c r="BI1051" cm="1">
        <f t="array" aca="1" ref="BI1051" ca="1">INDEX($J$3:$J$10001,MATCH(BH1051,$J$3:$J$10004,0)-1)</f>
        <v>1900</v>
      </c>
      <c r="BJ1051">
        <f t="shared" ca="1" si="259"/>
        <v>300</v>
      </c>
      <c r="BK1051">
        <f t="shared" ca="1" si="259"/>
        <v>316</v>
      </c>
      <c r="BL1051">
        <f t="shared" ca="1" si="269"/>
        <v>-16</v>
      </c>
      <c r="BM1051">
        <f t="shared" ca="1" si="267"/>
        <v>301.63961574695747</v>
      </c>
    </row>
    <row r="1052" spans="1:65" x14ac:dyDescent="0.25">
      <c r="A1052" s="64">
        <v>1049</v>
      </c>
      <c r="B1052" s="64">
        <v>79</v>
      </c>
      <c r="C1052" s="64">
        <v>31</v>
      </c>
      <c r="D1052" s="18">
        <v>1049</v>
      </c>
      <c r="E1052" s="21">
        <f t="shared" ca="1" si="260"/>
        <v>1912.9814252969018</v>
      </c>
      <c r="F1052" s="22">
        <f t="shared" ca="1" si="261"/>
        <v>97.316121305273683</v>
      </c>
      <c r="G1052" s="23">
        <v>1049</v>
      </c>
      <c r="H1052" s="24">
        <f t="shared" ca="1" si="262"/>
        <v>1909.8867379999999</v>
      </c>
      <c r="I1052" s="25">
        <f t="shared" ca="1" si="263"/>
        <v>97.469617795200008</v>
      </c>
      <c r="J1052" s="155"/>
      <c r="K1052" s="155"/>
      <c r="AX1052">
        <f t="shared" ref="AX1052:AX1115" ca="1" si="270">IF(BD1052&lt;0, BE1052, AY1052)</f>
        <v>314.41812192000003</v>
      </c>
      <c r="AY1052">
        <f t="shared" ca="1" si="264"/>
        <v>301.58187807999997</v>
      </c>
      <c r="AZ1052" cm="1">
        <f t="array" aca="1" ref="AZ1052" ca="1">_xlfn.LET(_xlpm.rozsah, $J$3:$J$10001,_xlpm.podminka, (_xlpm.rozsah&gt;H1052)*(ISNUMBER(_xlpm.rozsah)),_xlpm.indexy, IF(_xlpm.podminka, ROW(_xlpm.rozsah)-MIN(ROW(_xlpm.rozsah))+1),_xlpm.prvni, MIN(_xlpm.indexy),_xlpm.finalni, IF(_xlpm.prvni=1, 2, _xlpm.prvni),INDEX(_xlpm.rozsah, _xlpm.finalni))</f>
        <v>2000</v>
      </c>
      <c r="BA1052" cm="1">
        <f t="array" aca="1" ref="BA1052" ca="1">INDEX($J$3:$J$10001,MATCH(AZ1052,$J$3:$J$10004,0)-1)</f>
        <v>1900</v>
      </c>
      <c r="BB1052">
        <f t="shared" ca="1" si="258"/>
        <v>300</v>
      </c>
      <c r="BC1052">
        <f t="shared" ca="1" si="258"/>
        <v>316</v>
      </c>
      <c r="BD1052">
        <f t="shared" ref="BD1052:BD1115" ca="1" si="271">BB1052-BC1052</f>
        <v>-16</v>
      </c>
      <c r="BE1052">
        <f t="shared" ca="1" si="265"/>
        <v>314.41812192000003</v>
      </c>
      <c r="BF1052">
        <f t="shared" ca="1" si="268"/>
        <v>313.92297195249574</v>
      </c>
      <c r="BG1052">
        <f t="shared" ca="1" si="266"/>
        <v>302.07702804750426</v>
      </c>
      <c r="BH1052" cm="1">
        <f t="array" aca="1" ref="BH1052" ca="1">_xlfn.LET(_xlpm.rozsah, $J$3:$J$10001,_xlpm.podminka, (_xlpm.rozsah&gt;E1052)*(ISNUMBER(_xlpm.rozsah)),_xlpm.indexy, IF(_xlpm.podminka, ROW(_xlpm.rozsah)-MIN(ROW(_xlpm.rozsah))+1),_xlpm.prvni, MIN(_xlpm.indexy),_xlpm.finalni, IF(_xlpm.prvni=1, 2, _xlpm.prvni),INDEX(_xlpm.rozsah, _xlpm.finalni))</f>
        <v>2000</v>
      </c>
      <c r="BI1052" cm="1">
        <f t="array" aca="1" ref="BI1052" ca="1">INDEX($J$3:$J$10001,MATCH(BH1052,$J$3:$J$10004,0)-1)</f>
        <v>1900</v>
      </c>
      <c r="BJ1052">
        <f t="shared" ca="1" si="259"/>
        <v>300</v>
      </c>
      <c r="BK1052">
        <f t="shared" ca="1" si="259"/>
        <v>316</v>
      </c>
      <c r="BL1052">
        <f t="shared" ca="1" si="269"/>
        <v>-16</v>
      </c>
      <c r="BM1052">
        <f t="shared" ca="1" si="267"/>
        <v>313.92297195249574</v>
      </c>
    </row>
    <row r="1053" spans="1:65" x14ac:dyDescent="0.25">
      <c r="A1053" s="64">
        <v>1050</v>
      </c>
      <c r="B1053" s="64">
        <v>87</v>
      </c>
      <c r="C1053" s="64">
        <v>29</v>
      </c>
      <c r="D1053" s="18">
        <v>1050</v>
      </c>
      <c r="E1053" s="21">
        <f t="shared" ca="1" si="260"/>
        <v>2035.8149873522843</v>
      </c>
      <c r="F1053" s="22">
        <f t="shared" ca="1" si="261"/>
        <v>84.922730733567519</v>
      </c>
      <c r="G1053" s="28">
        <v>1050</v>
      </c>
      <c r="H1053" s="24">
        <f t="shared" ca="1" si="262"/>
        <v>2032.4069139999999</v>
      </c>
      <c r="I1053" s="25">
        <f t="shared" ca="1" si="263"/>
        <v>85.120398987999991</v>
      </c>
      <c r="J1053" s="155"/>
      <c r="K1053" s="155"/>
      <c r="AX1053">
        <f t="shared" ca="1" si="270"/>
        <v>293.51861719999999</v>
      </c>
      <c r="AY1053">
        <f t="shared" ca="1" si="264"/>
        <v>286.48138280000001</v>
      </c>
      <c r="AZ1053" cm="1">
        <f t="array" aca="1" ref="AZ1053" ca="1">_xlfn.LET(_xlpm.rozsah, $J$3:$J$10001,_xlpm.podminka, (_xlpm.rozsah&gt;H1053)*(ISNUMBER(_xlpm.rozsah)),_xlpm.indexy, IF(_xlpm.podminka, ROW(_xlpm.rozsah)-MIN(ROW(_xlpm.rozsah))+1),_xlpm.prvni, MIN(_xlpm.indexy),_xlpm.finalni, IF(_xlpm.prvni=1, 2, _xlpm.prvni),INDEX(_xlpm.rozsah, _xlpm.finalni))</f>
        <v>2100</v>
      </c>
      <c r="BA1053" cm="1">
        <f t="array" aca="1" ref="BA1053" ca="1">INDEX($J$3:$J$10001,MATCH(AZ1053,$J$3:$J$10004,0)-1)</f>
        <v>2000</v>
      </c>
      <c r="BB1053">
        <f t="shared" ca="1" si="258"/>
        <v>280</v>
      </c>
      <c r="BC1053">
        <f t="shared" ca="1" si="258"/>
        <v>300</v>
      </c>
      <c r="BD1053">
        <f t="shared" ca="1" si="271"/>
        <v>-20</v>
      </c>
      <c r="BE1053">
        <f t="shared" ca="1" si="265"/>
        <v>293.51861719999999</v>
      </c>
      <c r="BF1053">
        <f t="shared" ca="1" si="268"/>
        <v>292.83700252954316</v>
      </c>
      <c r="BG1053">
        <f t="shared" ca="1" si="266"/>
        <v>287.16299747045684</v>
      </c>
      <c r="BH1053" cm="1">
        <f t="array" aca="1" ref="BH1053" ca="1">_xlfn.LET(_xlpm.rozsah, $J$3:$J$10001,_xlpm.podminka, (_xlpm.rozsah&gt;E1053)*(ISNUMBER(_xlpm.rozsah)),_xlpm.indexy, IF(_xlpm.podminka, ROW(_xlpm.rozsah)-MIN(ROW(_xlpm.rozsah))+1),_xlpm.prvni, MIN(_xlpm.indexy),_xlpm.finalni, IF(_xlpm.prvni=1, 2, _xlpm.prvni),INDEX(_xlpm.rozsah, _xlpm.finalni))</f>
        <v>2100</v>
      </c>
      <c r="BI1053" cm="1">
        <f t="array" aca="1" ref="BI1053" ca="1">INDEX($J$3:$J$10001,MATCH(BH1053,$J$3:$J$10004,0)-1)</f>
        <v>2000</v>
      </c>
      <c r="BJ1053">
        <f t="shared" ca="1" si="259"/>
        <v>280</v>
      </c>
      <c r="BK1053">
        <f t="shared" ca="1" si="259"/>
        <v>300</v>
      </c>
      <c r="BL1053">
        <f t="shared" ca="1" si="269"/>
        <v>-20</v>
      </c>
      <c r="BM1053">
        <f t="shared" ca="1" si="267"/>
        <v>292.83700252954316</v>
      </c>
    </row>
    <row r="1054" spans="1:65" x14ac:dyDescent="0.25">
      <c r="A1054" s="64">
        <v>1051</v>
      </c>
      <c r="B1054" s="64">
        <v>82</v>
      </c>
      <c r="C1054" s="64">
        <v>49</v>
      </c>
      <c r="D1054" s="18">
        <v>1051</v>
      </c>
      <c r="E1054" s="21">
        <f t="shared" ca="1" si="260"/>
        <v>1959.0440110676702</v>
      </c>
      <c r="F1054" s="22">
        <f t="shared" ca="1" si="261"/>
        <v>150.21094953229465</v>
      </c>
      <c r="G1054" s="23">
        <v>1051</v>
      </c>
      <c r="H1054" s="24">
        <f t="shared" ca="1" si="262"/>
        <v>1955.8318039999999</v>
      </c>
      <c r="I1054" s="25">
        <f t="shared" ca="1" si="263"/>
        <v>150.46278656640001</v>
      </c>
      <c r="J1054" s="155"/>
      <c r="K1054" s="155"/>
      <c r="AX1054">
        <f t="shared" ca="1" si="270"/>
        <v>307.06691136000001</v>
      </c>
      <c r="AY1054">
        <f t="shared" ca="1" si="264"/>
        <v>308.93308863999999</v>
      </c>
      <c r="AZ1054" cm="1">
        <f t="array" aca="1" ref="AZ1054" ca="1">_xlfn.LET(_xlpm.rozsah, $J$3:$J$10001,_xlpm.podminka, (_xlpm.rozsah&gt;H1054)*(ISNUMBER(_xlpm.rozsah)),_xlpm.indexy, IF(_xlpm.podminka, ROW(_xlpm.rozsah)-MIN(ROW(_xlpm.rozsah))+1),_xlpm.prvni, MIN(_xlpm.indexy),_xlpm.finalni, IF(_xlpm.prvni=1, 2, _xlpm.prvni),INDEX(_xlpm.rozsah, _xlpm.finalni))</f>
        <v>2000</v>
      </c>
      <c r="BA1054" cm="1">
        <f t="array" aca="1" ref="BA1054" ca="1">INDEX($J$3:$J$10001,MATCH(AZ1054,$J$3:$J$10004,0)-1)</f>
        <v>1900</v>
      </c>
      <c r="BB1054">
        <f t="shared" ca="1" si="258"/>
        <v>300</v>
      </c>
      <c r="BC1054">
        <f t="shared" ca="1" si="258"/>
        <v>316</v>
      </c>
      <c r="BD1054">
        <f t="shared" ca="1" si="271"/>
        <v>-16</v>
      </c>
      <c r="BE1054">
        <f t="shared" ca="1" si="265"/>
        <v>307.06691136000001</v>
      </c>
      <c r="BF1054">
        <f t="shared" ca="1" si="268"/>
        <v>306.55295822917276</v>
      </c>
      <c r="BG1054">
        <f t="shared" ca="1" si="266"/>
        <v>309.44704177082724</v>
      </c>
      <c r="BH1054" cm="1">
        <f t="array" aca="1" ref="BH1054" ca="1">_xlfn.LET(_xlpm.rozsah, $J$3:$J$10001,_xlpm.podminka, (_xlpm.rozsah&gt;E1054)*(ISNUMBER(_xlpm.rozsah)),_xlpm.indexy, IF(_xlpm.podminka, ROW(_xlpm.rozsah)-MIN(ROW(_xlpm.rozsah))+1),_xlpm.prvni, MIN(_xlpm.indexy),_xlpm.finalni, IF(_xlpm.prvni=1, 2, _xlpm.prvni),INDEX(_xlpm.rozsah, _xlpm.finalni))</f>
        <v>2000</v>
      </c>
      <c r="BI1054" cm="1">
        <f t="array" aca="1" ref="BI1054" ca="1">INDEX($J$3:$J$10001,MATCH(BH1054,$J$3:$J$10004,0)-1)</f>
        <v>1900</v>
      </c>
      <c r="BJ1054">
        <f t="shared" ca="1" si="259"/>
        <v>300</v>
      </c>
      <c r="BK1054">
        <f t="shared" ca="1" si="259"/>
        <v>316</v>
      </c>
      <c r="BL1054">
        <f t="shared" ca="1" si="269"/>
        <v>-16</v>
      </c>
      <c r="BM1054">
        <f t="shared" ca="1" si="267"/>
        <v>306.55295822917276</v>
      </c>
    </row>
    <row r="1055" spans="1:65" x14ac:dyDescent="0.25">
      <c r="A1055" s="64">
        <v>1052</v>
      </c>
      <c r="B1055" s="64">
        <v>84</v>
      </c>
      <c r="C1055" s="64">
        <v>21</v>
      </c>
      <c r="D1055" s="18">
        <v>1052</v>
      </c>
      <c r="E1055" s="21">
        <f t="shared" ca="1" si="260"/>
        <v>1989.7524015815159</v>
      </c>
      <c r="F1055" s="22">
        <f t="shared" ca="1" si="261"/>
        <v>63.344319306861074</v>
      </c>
      <c r="G1055" s="28">
        <v>1052</v>
      </c>
      <c r="H1055" s="24">
        <f t="shared" ca="1" si="262"/>
        <v>1986.4618479999999</v>
      </c>
      <c r="I1055" s="25">
        <f t="shared" ca="1" si="263"/>
        <v>63.454881907199997</v>
      </c>
      <c r="J1055" s="155"/>
      <c r="K1055" s="155"/>
      <c r="AX1055">
        <f t="shared" ca="1" si="270"/>
        <v>302.16610431999999</v>
      </c>
      <c r="AY1055">
        <f t="shared" ca="1" si="264"/>
        <v>313.83389568000001</v>
      </c>
      <c r="AZ1055" cm="1">
        <f t="array" aca="1" ref="AZ1055" ca="1">_xlfn.LET(_xlpm.rozsah, $J$3:$J$10001,_xlpm.podminka, (_xlpm.rozsah&gt;H1055)*(ISNUMBER(_xlpm.rozsah)),_xlpm.indexy, IF(_xlpm.podminka, ROW(_xlpm.rozsah)-MIN(ROW(_xlpm.rozsah))+1),_xlpm.prvni, MIN(_xlpm.indexy),_xlpm.finalni, IF(_xlpm.prvni=1, 2, _xlpm.prvni),INDEX(_xlpm.rozsah, _xlpm.finalni))</f>
        <v>2000</v>
      </c>
      <c r="BA1055" cm="1">
        <f t="array" aca="1" ref="BA1055" ca="1">INDEX($J$3:$J$10001,MATCH(AZ1055,$J$3:$J$10004,0)-1)</f>
        <v>1900</v>
      </c>
      <c r="BB1055">
        <f t="shared" ca="1" si="258"/>
        <v>300</v>
      </c>
      <c r="BC1055">
        <f t="shared" ca="1" si="258"/>
        <v>316</v>
      </c>
      <c r="BD1055">
        <f t="shared" ca="1" si="271"/>
        <v>-16</v>
      </c>
      <c r="BE1055">
        <f t="shared" ca="1" si="265"/>
        <v>302.16610431999999</v>
      </c>
      <c r="BF1055">
        <f t="shared" ca="1" si="268"/>
        <v>301.63961574695747</v>
      </c>
      <c r="BG1055">
        <f t="shared" ca="1" si="266"/>
        <v>314.36038425304253</v>
      </c>
      <c r="BH1055" cm="1">
        <f t="array" aca="1" ref="BH1055" ca="1">_xlfn.LET(_xlpm.rozsah, $J$3:$J$10001,_xlpm.podminka, (_xlpm.rozsah&gt;E1055)*(ISNUMBER(_xlpm.rozsah)),_xlpm.indexy, IF(_xlpm.podminka, ROW(_xlpm.rozsah)-MIN(ROW(_xlpm.rozsah))+1),_xlpm.prvni, MIN(_xlpm.indexy),_xlpm.finalni, IF(_xlpm.prvni=1, 2, _xlpm.prvni),INDEX(_xlpm.rozsah, _xlpm.finalni))</f>
        <v>2000</v>
      </c>
      <c r="BI1055" cm="1">
        <f t="array" aca="1" ref="BI1055" ca="1">INDEX($J$3:$J$10001,MATCH(BH1055,$J$3:$J$10004,0)-1)</f>
        <v>1900</v>
      </c>
      <c r="BJ1055">
        <f t="shared" ca="1" si="259"/>
        <v>300</v>
      </c>
      <c r="BK1055">
        <f t="shared" ca="1" si="259"/>
        <v>316</v>
      </c>
      <c r="BL1055">
        <f t="shared" ca="1" si="269"/>
        <v>-16</v>
      </c>
      <c r="BM1055">
        <f t="shared" ca="1" si="267"/>
        <v>301.63961574695747</v>
      </c>
    </row>
    <row r="1056" spans="1:65" x14ac:dyDescent="0.25">
      <c r="A1056" s="64">
        <v>1053</v>
      </c>
      <c r="B1056" s="64">
        <v>82</v>
      </c>
      <c r="C1056" s="64">
        <v>56</v>
      </c>
      <c r="D1056" s="18">
        <v>1053</v>
      </c>
      <c r="E1056" s="21">
        <f t="shared" ca="1" si="260"/>
        <v>1959.0440110676702</v>
      </c>
      <c r="F1056" s="22">
        <f t="shared" ca="1" si="261"/>
        <v>171.66965660833674</v>
      </c>
      <c r="G1056" s="23">
        <v>1053</v>
      </c>
      <c r="H1056" s="24">
        <f t="shared" ca="1" si="262"/>
        <v>1955.8318039999999</v>
      </c>
      <c r="I1056" s="25">
        <f t="shared" ca="1" si="263"/>
        <v>171.9574703616</v>
      </c>
      <c r="J1056" s="155"/>
      <c r="K1056" s="155"/>
      <c r="AX1056">
        <f t="shared" ca="1" si="270"/>
        <v>307.06691136000001</v>
      </c>
      <c r="AY1056">
        <f t="shared" ca="1" si="264"/>
        <v>308.93308863999999</v>
      </c>
      <c r="AZ1056" cm="1">
        <f t="array" aca="1" ref="AZ1056" ca="1">_xlfn.LET(_xlpm.rozsah, $J$3:$J$10001,_xlpm.podminka, (_xlpm.rozsah&gt;H1056)*(ISNUMBER(_xlpm.rozsah)),_xlpm.indexy, IF(_xlpm.podminka, ROW(_xlpm.rozsah)-MIN(ROW(_xlpm.rozsah))+1),_xlpm.prvni, MIN(_xlpm.indexy),_xlpm.finalni, IF(_xlpm.prvni=1, 2, _xlpm.prvni),INDEX(_xlpm.rozsah, _xlpm.finalni))</f>
        <v>2000</v>
      </c>
      <c r="BA1056" cm="1">
        <f t="array" aca="1" ref="BA1056" ca="1">INDEX($J$3:$J$10001,MATCH(AZ1056,$J$3:$J$10004,0)-1)</f>
        <v>1900</v>
      </c>
      <c r="BB1056">
        <f t="shared" ca="1" si="258"/>
        <v>300</v>
      </c>
      <c r="BC1056">
        <f t="shared" ca="1" si="258"/>
        <v>316</v>
      </c>
      <c r="BD1056">
        <f t="shared" ca="1" si="271"/>
        <v>-16</v>
      </c>
      <c r="BE1056">
        <f t="shared" ca="1" si="265"/>
        <v>307.06691136000001</v>
      </c>
      <c r="BF1056">
        <f t="shared" ca="1" si="268"/>
        <v>306.55295822917276</v>
      </c>
      <c r="BG1056">
        <f t="shared" ca="1" si="266"/>
        <v>309.44704177082724</v>
      </c>
      <c r="BH1056" cm="1">
        <f t="array" aca="1" ref="BH1056" ca="1">_xlfn.LET(_xlpm.rozsah, $J$3:$J$10001,_xlpm.podminka, (_xlpm.rozsah&gt;E1056)*(ISNUMBER(_xlpm.rozsah)),_xlpm.indexy, IF(_xlpm.podminka, ROW(_xlpm.rozsah)-MIN(ROW(_xlpm.rozsah))+1),_xlpm.prvni, MIN(_xlpm.indexy),_xlpm.finalni, IF(_xlpm.prvni=1, 2, _xlpm.prvni),INDEX(_xlpm.rozsah, _xlpm.finalni))</f>
        <v>2000</v>
      </c>
      <c r="BI1056" cm="1">
        <f t="array" aca="1" ref="BI1056" ca="1">INDEX($J$3:$J$10001,MATCH(BH1056,$J$3:$J$10004,0)-1)</f>
        <v>1900</v>
      </c>
      <c r="BJ1056">
        <f t="shared" ca="1" si="259"/>
        <v>300</v>
      </c>
      <c r="BK1056">
        <f t="shared" ca="1" si="259"/>
        <v>316</v>
      </c>
      <c r="BL1056">
        <f t="shared" ca="1" si="269"/>
        <v>-16</v>
      </c>
      <c r="BM1056">
        <f t="shared" ca="1" si="267"/>
        <v>306.55295822917276</v>
      </c>
    </row>
    <row r="1057" spans="1:65" x14ac:dyDescent="0.25">
      <c r="A1057" s="64">
        <v>1054</v>
      </c>
      <c r="B1057" s="64">
        <v>81</v>
      </c>
      <c r="C1057" s="64">
        <v>30</v>
      </c>
      <c r="D1057" s="18">
        <v>1054</v>
      </c>
      <c r="E1057" s="21">
        <f t="shared" ca="1" si="260"/>
        <v>1943.6898158107474</v>
      </c>
      <c r="F1057" s="22">
        <f t="shared" ca="1" si="261"/>
        <v>92.702888841084118</v>
      </c>
      <c r="G1057" s="28">
        <v>1054</v>
      </c>
      <c r="H1057" s="24">
        <f t="shared" ca="1" si="262"/>
        <v>1940.5167819999999</v>
      </c>
      <c r="I1057" s="25">
        <f t="shared" ca="1" si="263"/>
        <v>92.855194463999993</v>
      </c>
      <c r="J1057" s="155"/>
      <c r="K1057" s="155"/>
      <c r="AX1057">
        <f t="shared" ca="1" si="270"/>
        <v>309.51731488000001</v>
      </c>
      <c r="AY1057">
        <f t="shared" ca="1" si="264"/>
        <v>306.48268511999999</v>
      </c>
      <c r="AZ1057" cm="1">
        <f t="array" aca="1" ref="AZ1057" ca="1">_xlfn.LET(_xlpm.rozsah, $J$3:$J$10001,_xlpm.podminka, (_xlpm.rozsah&gt;H1057)*(ISNUMBER(_xlpm.rozsah)),_xlpm.indexy, IF(_xlpm.podminka, ROW(_xlpm.rozsah)-MIN(ROW(_xlpm.rozsah))+1),_xlpm.prvni, MIN(_xlpm.indexy),_xlpm.finalni, IF(_xlpm.prvni=1, 2, _xlpm.prvni),INDEX(_xlpm.rozsah, _xlpm.finalni))</f>
        <v>2000</v>
      </c>
      <c r="BA1057" cm="1">
        <f t="array" aca="1" ref="BA1057" ca="1">INDEX($J$3:$J$10001,MATCH(AZ1057,$J$3:$J$10004,0)-1)</f>
        <v>1900</v>
      </c>
      <c r="BB1057">
        <f t="shared" ref="BB1057:BC1120" ca="1" si="272">IF(ISERROR(MATCH(AZ1057,$J$1:$J$10000,0)), 0, INDEX($K$1:$K$10000, MATCH(AZ1057,$J$1:$J$10000,0)))</f>
        <v>300</v>
      </c>
      <c r="BC1057">
        <f t="shared" ca="1" si="272"/>
        <v>316</v>
      </c>
      <c r="BD1057">
        <f t="shared" ca="1" si="271"/>
        <v>-16</v>
      </c>
      <c r="BE1057">
        <f t="shared" ca="1" si="265"/>
        <v>309.51731488000001</v>
      </c>
      <c r="BF1057">
        <f t="shared" ca="1" si="268"/>
        <v>309.0096294702804</v>
      </c>
      <c r="BG1057">
        <f t="shared" ca="1" si="266"/>
        <v>306.9903705297196</v>
      </c>
      <c r="BH1057" cm="1">
        <f t="array" aca="1" ref="BH1057" ca="1">_xlfn.LET(_xlpm.rozsah, $J$3:$J$10001,_xlpm.podminka, (_xlpm.rozsah&gt;E1057)*(ISNUMBER(_xlpm.rozsah)),_xlpm.indexy, IF(_xlpm.podminka, ROW(_xlpm.rozsah)-MIN(ROW(_xlpm.rozsah))+1),_xlpm.prvni, MIN(_xlpm.indexy),_xlpm.finalni, IF(_xlpm.prvni=1, 2, _xlpm.prvni),INDEX(_xlpm.rozsah, _xlpm.finalni))</f>
        <v>2000</v>
      </c>
      <c r="BI1057" cm="1">
        <f t="array" aca="1" ref="BI1057" ca="1">INDEX($J$3:$J$10001,MATCH(BH1057,$J$3:$J$10004,0)-1)</f>
        <v>1900</v>
      </c>
      <c r="BJ1057">
        <f t="shared" ca="1" si="259"/>
        <v>300</v>
      </c>
      <c r="BK1057">
        <f t="shared" ca="1" si="259"/>
        <v>316</v>
      </c>
      <c r="BL1057">
        <f t="shared" ca="1" si="269"/>
        <v>-16</v>
      </c>
      <c r="BM1057">
        <f t="shared" ca="1" si="267"/>
        <v>309.0096294702804</v>
      </c>
    </row>
    <row r="1058" spans="1:65" x14ac:dyDescent="0.25">
      <c r="A1058" s="64">
        <v>1055</v>
      </c>
      <c r="B1058" s="64">
        <v>85</v>
      </c>
      <c r="C1058" s="64">
        <v>21</v>
      </c>
      <c r="D1058" s="18">
        <v>1055</v>
      </c>
      <c r="E1058" s="21">
        <f t="shared" ca="1" si="260"/>
        <v>2005.1065968384387</v>
      </c>
      <c r="F1058" s="22">
        <f t="shared" ca="1" si="261"/>
        <v>62.785522932785568</v>
      </c>
      <c r="G1058" s="23">
        <v>1055</v>
      </c>
      <c r="H1058" s="24">
        <f t="shared" ca="1" si="262"/>
        <v>2001.7768699999999</v>
      </c>
      <c r="I1058" s="25">
        <f t="shared" ca="1" si="263"/>
        <v>62.925371460000008</v>
      </c>
      <c r="J1058" s="155"/>
      <c r="K1058" s="155"/>
      <c r="AX1058">
        <f t="shared" ca="1" si="270"/>
        <v>299.64462600000002</v>
      </c>
      <c r="AY1058">
        <f t="shared" ca="1" si="264"/>
        <v>280.35537399999998</v>
      </c>
      <c r="AZ1058" cm="1">
        <f t="array" aca="1" ref="AZ1058" ca="1">_xlfn.LET(_xlpm.rozsah, $J$3:$J$10001,_xlpm.podminka, (_xlpm.rozsah&gt;H1058)*(ISNUMBER(_xlpm.rozsah)),_xlpm.indexy, IF(_xlpm.podminka, ROW(_xlpm.rozsah)-MIN(ROW(_xlpm.rozsah))+1),_xlpm.prvni, MIN(_xlpm.indexy),_xlpm.finalni, IF(_xlpm.prvni=1, 2, _xlpm.prvni),INDEX(_xlpm.rozsah, _xlpm.finalni))</f>
        <v>2100</v>
      </c>
      <c r="BA1058" cm="1">
        <f t="array" aca="1" ref="BA1058" ca="1">INDEX($J$3:$J$10001,MATCH(AZ1058,$J$3:$J$10004,0)-1)</f>
        <v>2000</v>
      </c>
      <c r="BB1058">
        <f t="shared" ca="1" si="272"/>
        <v>280</v>
      </c>
      <c r="BC1058">
        <f t="shared" ca="1" si="272"/>
        <v>300</v>
      </c>
      <c r="BD1058">
        <f t="shared" ca="1" si="271"/>
        <v>-20</v>
      </c>
      <c r="BE1058">
        <f t="shared" ca="1" si="265"/>
        <v>299.64462600000002</v>
      </c>
      <c r="BF1058">
        <f t="shared" ca="1" si="268"/>
        <v>298.97868063231226</v>
      </c>
      <c r="BG1058">
        <f t="shared" ca="1" si="266"/>
        <v>281.02131936768774</v>
      </c>
      <c r="BH1058" cm="1">
        <f t="array" aca="1" ref="BH1058" ca="1">_xlfn.LET(_xlpm.rozsah, $J$3:$J$10001,_xlpm.podminka, (_xlpm.rozsah&gt;E1058)*(ISNUMBER(_xlpm.rozsah)),_xlpm.indexy, IF(_xlpm.podminka, ROW(_xlpm.rozsah)-MIN(ROW(_xlpm.rozsah))+1),_xlpm.prvni, MIN(_xlpm.indexy),_xlpm.finalni, IF(_xlpm.prvni=1, 2, _xlpm.prvni),INDEX(_xlpm.rozsah, _xlpm.finalni))</f>
        <v>2100</v>
      </c>
      <c r="BI1058" cm="1">
        <f t="array" aca="1" ref="BI1058" ca="1">INDEX($J$3:$J$10001,MATCH(BH1058,$J$3:$J$10004,0)-1)</f>
        <v>2000</v>
      </c>
      <c r="BJ1058">
        <f t="shared" ca="1" si="259"/>
        <v>280</v>
      </c>
      <c r="BK1058">
        <f t="shared" ca="1" si="259"/>
        <v>300</v>
      </c>
      <c r="BL1058">
        <f t="shared" ca="1" si="269"/>
        <v>-20</v>
      </c>
      <c r="BM1058">
        <f t="shared" ca="1" si="267"/>
        <v>298.97868063231226</v>
      </c>
    </row>
    <row r="1059" spans="1:65" x14ac:dyDescent="0.25">
      <c r="A1059" s="64">
        <v>1056</v>
      </c>
      <c r="B1059" s="64">
        <v>86</v>
      </c>
      <c r="C1059" s="64">
        <v>16</v>
      </c>
      <c r="D1059" s="18">
        <v>1056</v>
      </c>
      <c r="E1059" s="21">
        <f t="shared" ca="1" si="260"/>
        <v>2020.4607920953615</v>
      </c>
      <c r="F1059" s="22">
        <f t="shared" ca="1" si="261"/>
        <v>47.345254652948434</v>
      </c>
      <c r="G1059" s="28">
        <v>1056</v>
      </c>
      <c r="H1059" s="24">
        <f t="shared" ca="1" si="262"/>
        <v>2017.0918919999999</v>
      </c>
      <c r="I1059" s="25">
        <f t="shared" ca="1" si="263"/>
        <v>47.453059455999998</v>
      </c>
      <c r="J1059" s="155"/>
      <c r="K1059" s="155"/>
      <c r="AX1059">
        <f t="shared" ca="1" si="270"/>
        <v>296.58162160000001</v>
      </c>
      <c r="AY1059">
        <f t="shared" ca="1" si="264"/>
        <v>283.41837839999999</v>
      </c>
      <c r="AZ1059" cm="1">
        <f t="array" aca="1" ref="AZ1059" ca="1">_xlfn.LET(_xlpm.rozsah, $J$3:$J$10001,_xlpm.podminka, (_xlpm.rozsah&gt;H1059)*(ISNUMBER(_xlpm.rozsah)),_xlpm.indexy, IF(_xlpm.podminka, ROW(_xlpm.rozsah)-MIN(ROW(_xlpm.rozsah))+1),_xlpm.prvni, MIN(_xlpm.indexy),_xlpm.finalni, IF(_xlpm.prvni=1, 2, _xlpm.prvni),INDEX(_xlpm.rozsah, _xlpm.finalni))</f>
        <v>2100</v>
      </c>
      <c r="BA1059" cm="1">
        <f t="array" aca="1" ref="BA1059" ca="1">INDEX($J$3:$J$10001,MATCH(AZ1059,$J$3:$J$10004,0)-1)</f>
        <v>2000</v>
      </c>
      <c r="BB1059">
        <f t="shared" ca="1" si="272"/>
        <v>280</v>
      </c>
      <c r="BC1059">
        <f t="shared" ca="1" si="272"/>
        <v>300</v>
      </c>
      <c r="BD1059">
        <f t="shared" ca="1" si="271"/>
        <v>-20</v>
      </c>
      <c r="BE1059">
        <f t="shared" ca="1" si="265"/>
        <v>296.58162160000001</v>
      </c>
      <c r="BF1059">
        <f t="shared" ca="1" si="268"/>
        <v>295.90784158092771</v>
      </c>
      <c r="BG1059">
        <f t="shared" ca="1" si="266"/>
        <v>284.09215841907229</v>
      </c>
      <c r="BH1059" cm="1">
        <f t="array" aca="1" ref="BH1059" ca="1">_xlfn.LET(_xlpm.rozsah, $J$3:$J$10001,_xlpm.podminka, (_xlpm.rozsah&gt;E1059)*(ISNUMBER(_xlpm.rozsah)),_xlpm.indexy, IF(_xlpm.podminka, ROW(_xlpm.rozsah)-MIN(ROW(_xlpm.rozsah))+1),_xlpm.prvni, MIN(_xlpm.indexy),_xlpm.finalni, IF(_xlpm.prvni=1, 2, _xlpm.prvni),INDEX(_xlpm.rozsah, _xlpm.finalni))</f>
        <v>2100</v>
      </c>
      <c r="BI1059" cm="1">
        <f t="array" aca="1" ref="BI1059" ca="1">INDEX($J$3:$J$10001,MATCH(BH1059,$J$3:$J$10004,0)-1)</f>
        <v>2000</v>
      </c>
      <c r="BJ1059">
        <f t="shared" ca="1" si="259"/>
        <v>280</v>
      </c>
      <c r="BK1059">
        <f t="shared" ca="1" si="259"/>
        <v>300</v>
      </c>
      <c r="BL1059">
        <f t="shared" ca="1" si="269"/>
        <v>-20</v>
      </c>
      <c r="BM1059">
        <f t="shared" ca="1" si="267"/>
        <v>295.90784158092771</v>
      </c>
    </row>
    <row r="1060" spans="1:65" x14ac:dyDescent="0.25">
      <c r="A1060" s="64">
        <v>1057</v>
      </c>
      <c r="B1060" s="64">
        <v>79</v>
      </c>
      <c r="C1060" s="64">
        <v>52</v>
      </c>
      <c r="D1060" s="18">
        <v>1057</v>
      </c>
      <c r="E1060" s="21">
        <f t="shared" ca="1" si="260"/>
        <v>1912.9814252969018</v>
      </c>
      <c r="F1060" s="22">
        <f t="shared" ca="1" si="261"/>
        <v>163.2399454152978</v>
      </c>
      <c r="G1060" s="23">
        <v>1057</v>
      </c>
      <c r="H1060" s="24">
        <f t="shared" ca="1" si="262"/>
        <v>1909.8867379999999</v>
      </c>
      <c r="I1060" s="25">
        <f t="shared" ca="1" si="263"/>
        <v>163.49742339840003</v>
      </c>
      <c r="J1060" s="155"/>
      <c r="K1060" s="155"/>
      <c r="AX1060">
        <f t="shared" ca="1" si="270"/>
        <v>314.41812192000003</v>
      </c>
      <c r="AY1060">
        <f t="shared" ca="1" si="264"/>
        <v>301.58187807999997</v>
      </c>
      <c r="AZ1060" cm="1">
        <f t="array" aca="1" ref="AZ1060" ca="1">_xlfn.LET(_xlpm.rozsah, $J$3:$J$10001,_xlpm.podminka, (_xlpm.rozsah&gt;H1060)*(ISNUMBER(_xlpm.rozsah)),_xlpm.indexy, IF(_xlpm.podminka, ROW(_xlpm.rozsah)-MIN(ROW(_xlpm.rozsah))+1),_xlpm.prvni, MIN(_xlpm.indexy),_xlpm.finalni, IF(_xlpm.prvni=1, 2, _xlpm.prvni),INDEX(_xlpm.rozsah, _xlpm.finalni))</f>
        <v>2000</v>
      </c>
      <c r="BA1060" cm="1">
        <f t="array" aca="1" ref="BA1060" ca="1">INDEX($J$3:$J$10001,MATCH(AZ1060,$J$3:$J$10004,0)-1)</f>
        <v>1900</v>
      </c>
      <c r="BB1060">
        <f t="shared" ca="1" si="272"/>
        <v>300</v>
      </c>
      <c r="BC1060">
        <f t="shared" ca="1" si="272"/>
        <v>316</v>
      </c>
      <c r="BD1060">
        <f t="shared" ca="1" si="271"/>
        <v>-16</v>
      </c>
      <c r="BE1060">
        <f t="shared" ca="1" si="265"/>
        <v>314.41812192000003</v>
      </c>
      <c r="BF1060">
        <f t="shared" ca="1" si="268"/>
        <v>313.92297195249574</v>
      </c>
      <c r="BG1060">
        <f t="shared" ca="1" si="266"/>
        <v>302.07702804750426</v>
      </c>
      <c r="BH1060" cm="1">
        <f t="array" aca="1" ref="BH1060" ca="1">_xlfn.LET(_xlpm.rozsah, $J$3:$J$10001,_xlpm.podminka, (_xlpm.rozsah&gt;E1060)*(ISNUMBER(_xlpm.rozsah)),_xlpm.indexy, IF(_xlpm.podminka, ROW(_xlpm.rozsah)-MIN(ROW(_xlpm.rozsah))+1),_xlpm.prvni, MIN(_xlpm.indexy),_xlpm.finalni, IF(_xlpm.prvni=1, 2, _xlpm.prvni),INDEX(_xlpm.rozsah, _xlpm.finalni))</f>
        <v>2000</v>
      </c>
      <c r="BI1060" cm="1">
        <f t="array" aca="1" ref="BI1060" ca="1">INDEX($J$3:$J$10001,MATCH(BH1060,$J$3:$J$10004,0)-1)</f>
        <v>1900</v>
      </c>
      <c r="BJ1060">
        <f t="shared" ca="1" si="259"/>
        <v>300</v>
      </c>
      <c r="BK1060">
        <f t="shared" ca="1" si="259"/>
        <v>316</v>
      </c>
      <c r="BL1060">
        <f t="shared" ca="1" si="269"/>
        <v>-16</v>
      </c>
      <c r="BM1060">
        <f t="shared" ca="1" si="267"/>
        <v>313.92297195249574</v>
      </c>
    </row>
    <row r="1061" spans="1:65" x14ac:dyDescent="0.25">
      <c r="A1061" s="64">
        <v>1058</v>
      </c>
      <c r="B1061" s="64">
        <v>78</v>
      </c>
      <c r="C1061" s="64">
        <v>60</v>
      </c>
      <c r="D1061" s="18">
        <v>1058</v>
      </c>
      <c r="E1061" s="21">
        <f t="shared" ca="1" si="260"/>
        <v>1897.6272300399792</v>
      </c>
      <c r="F1061" s="22">
        <f t="shared" ca="1" si="261"/>
        <v>189.84202253592213</v>
      </c>
      <c r="G1061" s="28">
        <v>1058</v>
      </c>
      <c r="H1061" s="24">
        <f t="shared" ca="1" si="262"/>
        <v>1894.5717159999999</v>
      </c>
      <c r="I1061" s="25">
        <f t="shared" ca="1" si="263"/>
        <v>190.15368496800002</v>
      </c>
      <c r="J1061" s="155"/>
      <c r="K1061" s="155"/>
      <c r="AX1061">
        <f t="shared" ca="1" si="270"/>
        <v>316.92280828000003</v>
      </c>
      <c r="AY1061">
        <f t="shared" ca="1" si="264"/>
        <v>332.07719171999997</v>
      </c>
      <c r="AZ1061" cm="1">
        <f t="array" aca="1" ref="AZ1061" ca="1">_xlfn.LET(_xlpm.rozsah, $J$3:$J$10001,_xlpm.podminka, (_xlpm.rozsah&gt;H1061)*(ISNUMBER(_xlpm.rozsah)),_xlpm.indexy, IF(_xlpm.podminka, ROW(_xlpm.rozsah)-MIN(ROW(_xlpm.rozsah))+1),_xlpm.prvni, MIN(_xlpm.indexy),_xlpm.finalni, IF(_xlpm.prvni=1, 2, _xlpm.prvni),INDEX(_xlpm.rozsah, _xlpm.finalni))</f>
        <v>1900</v>
      </c>
      <c r="BA1061" cm="1">
        <f t="array" aca="1" ref="BA1061" ca="1">INDEX($J$3:$J$10001,MATCH(AZ1061,$J$3:$J$10004,0)-1)</f>
        <v>1800</v>
      </c>
      <c r="BB1061">
        <f t="shared" ca="1" si="272"/>
        <v>316</v>
      </c>
      <c r="BC1061">
        <f t="shared" ca="1" si="272"/>
        <v>333</v>
      </c>
      <c r="BD1061">
        <f t="shared" ca="1" si="271"/>
        <v>-17</v>
      </c>
      <c r="BE1061">
        <f t="shared" ca="1" si="265"/>
        <v>316.92280828000003</v>
      </c>
      <c r="BF1061">
        <f t="shared" ca="1" si="268"/>
        <v>316.40337089320354</v>
      </c>
      <c r="BG1061">
        <f t="shared" ca="1" si="266"/>
        <v>332.59662910679646</v>
      </c>
      <c r="BH1061" cm="1">
        <f t="array" aca="1" ref="BH1061" ca="1">_xlfn.LET(_xlpm.rozsah, $J$3:$J$10001,_xlpm.podminka, (_xlpm.rozsah&gt;E1061)*(ISNUMBER(_xlpm.rozsah)),_xlpm.indexy, IF(_xlpm.podminka, ROW(_xlpm.rozsah)-MIN(ROW(_xlpm.rozsah))+1),_xlpm.prvni, MIN(_xlpm.indexy),_xlpm.finalni, IF(_xlpm.prvni=1, 2, _xlpm.prvni),INDEX(_xlpm.rozsah, _xlpm.finalni))</f>
        <v>1900</v>
      </c>
      <c r="BI1061" cm="1">
        <f t="array" aca="1" ref="BI1061" ca="1">INDEX($J$3:$J$10001,MATCH(BH1061,$J$3:$J$10004,0)-1)</f>
        <v>1800</v>
      </c>
      <c r="BJ1061">
        <f t="shared" ca="1" si="259"/>
        <v>316</v>
      </c>
      <c r="BK1061">
        <f t="shared" ca="1" si="259"/>
        <v>333</v>
      </c>
      <c r="BL1061">
        <f t="shared" ca="1" si="269"/>
        <v>-17</v>
      </c>
      <c r="BM1061">
        <f t="shared" ca="1" si="267"/>
        <v>316.40337089320354</v>
      </c>
    </row>
    <row r="1062" spans="1:65" x14ac:dyDescent="0.25">
      <c r="A1062" s="64">
        <v>1059</v>
      </c>
      <c r="B1062" s="64">
        <v>74</v>
      </c>
      <c r="C1062" s="64">
        <v>55</v>
      </c>
      <c r="D1062" s="18">
        <v>1059</v>
      </c>
      <c r="E1062" s="21">
        <f t="shared" ca="1" si="260"/>
        <v>1836.2104490122879</v>
      </c>
      <c r="F1062" s="22">
        <f t="shared" ca="1" si="261"/>
        <v>179.7643230173511</v>
      </c>
      <c r="G1062" s="23">
        <v>1059</v>
      </c>
      <c r="H1062" s="24">
        <f t="shared" ca="1" si="262"/>
        <v>1833.3116279999999</v>
      </c>
      <c r="I1062" s="25">
        <f t="shared" ca="1" si="263"/>
        <v>180.03536278200002</v>
      </c>
      <c r="J1062" s="155"/>
      <c r="K1062" s="155"/>
      <c r="AX1062">
        <f t="shared" ca="1" si="270"/>
        <v>327.33702324000001</v>
      </c>
      <c r="AY1062">
        <f t="shared" ca="1" si="264"/>
        <v>321.66297675999999</v>
      </c>
      <c r="AZ1062" cm="1">
        <f t="array" aca="1" ref="AZ1062" ca="1">_xlfn.LET(_xlpm.rozsah, $J$3:$J$10001,_xlpm.podminka, (_xlpm.rozsah&gt;H1062)*(ISNUMBER(_xlpm.rozsah)),_xlpm.indexy, IF(_xlpm.podminka, ROW(_xlpm.rozsah)-MIN(ROW(_xlpm.rozsah))+1),_xlpm.prvni, MIN(_xlpm.indexy),_xlpm.finalni, IF(_xlpm.prvni=1, 2, _xlpm.prvni),INDEX(_xlpm.rozsah, _xlpm.finalni))</f>
        <v>1900</v>
      </c>
      <c r="BA1062" cm="1">
        <f t="array" aca="1" ref="BA1062" ca="1">INDEX($J$3:$J$10001,MATCH(AZ1062,$J$3:$J$10004,0)-1)</f>
        <v>1800</v>
      </c>
      <c r="BB1062">
        <f t="shared" ca="1" si="272"/>
        <v>316</v>
      </c>
      <c r="BC1062">
        <f t="shared" ca="1" si="272"/>
        <v>333</v>
      </c>
      <c r="BD1062">
        <f t="shared" ca="1" si="271"/>
        <v>-17</v>
      </c>
      <c r="BE1062">
        <f t="shared" ca="1" si="265"/>
        <v>327.33702324000001</v>
      </c>
      <c r="BF1062">
        <f t="shared" ca="1" si="268"/>
        <v>326.84422366791108</v>
      </c>
      <c r="BG1062">
        <f t="shared" ca="1" si="266"/>
        <v>322.15577633208892</v>
      </c>
      <c r="BH1062" cm="1">
        <f t="array" aca="1" ref="BH1062" ca="1">_xlfn.LET(_xlpm.rozsah, $J$3:$J$10001,_xlpm.podminka, (_xlpm.rozsah&gt;E1062)*(ISNUMBER(_xlpm.rozsah)),_xlpm.indexy, IF(_xlpm.podminka, ROW(_xlpm.rozsah)-MIN(ROW(_xlpm.rozsah))+1),_xlpm.prvni, MIN(_xlpm.indexy),_xlpm.finalni, IF(_xlpm.prvni=1, 2, _xlpm.prvni),INDEX(_xlpm.rozsah, _xlpm.finalni))</f>
        <v>1900</v>
      </c>
      <c r="BI1062" cm="1">
        <f t="array" aca="1" ref="BI1062" ca="1">INDEX($J$3:$J$10001,MATCH(BH1062,$J$3:$J$10004,0)-1)</f>
        <v>1800</v>
      </c>
      <c r="BJ1062">
        <f t="shared" ca="1" si="259"/>
        <v>316</v>
      </c>
      <c r="BK1062">
        <f t="shared" ca="1" si="259"/>
        <v>333</v>
      </c>
      <c r="BL1062">
        <f t="shared" ca="1" si="269"/>
        <v>-17</v>
      </c>
      <c r="BM1062">
        <f t="shared" ca="1" si="267"/>
        <v>326.84422366791108</v>
      </c>
    </row>
    <row r="1063" spans="1:65" x14ac:dyDescent="0.25">
      <c r="A1063" s="64">
        <v>1060</v>
      </c>
      <c r="B1063" s="64">
        <v>78</v>
      </c>
      <c r="C1063" s="64">
        <v>84</v>
      </c>
      <c r="D1063" s="18">
        <v>1060</v>
      </c>
      <c r="E1063" s="21">
        <f t="shared" ca="1" si="260"/>
        <v>1897.6272300399792</v>
      </c>
      <c r="F1063" s="22">
        <f t="shared" ca="1" si="261"/>
        <v>265.77883155029099</v>
      </c>
      <c r="G1063" s="28">
        <v>1060</v>
      </c>
      <c r="H1063" s="24">
        <f t="shared" ca="1" si="262"/>
        <v>1894.5717159999999</v>
      </c>
      <c r="I1063" s="25">
        <f t="shared" ca="1" si="263"/>
        <v>266.21515895520002</v>
      </c>
      <c r="J1063" s="155"/>
      <c r="K1063" s="155"/>
      <c r="AX1063">
        <f t="shared" ca="1" si="270"/>
        <v>316.92280828000003</v>
      </c>
      <c r="AY1063">
        <f t="shared" ca="1" si="264"/>
        <v>332.07719171999997</v>
      </c>
      <c r="AZ1063" cm="1">
        <f t="array" aca="1" ref="AZ1063" ca="1">_xlfn.LET(_xlpm.rozsah, $J$3:$J$10001,_xlpm.podminka, (_xlpm.rozsah&gt;H1063)*(ISNUMBER(_xlpm.rozsah)),_xlpm.indexy, IF(_xlpm.podminka, ROW(_xlpm.rozsah)-MIN(ROW(_xlpm.rozsah))+1),_xlpm.prvni, MIN(_xlpm.indexy),_xlpm.finalni, IF(_xlpm.prvni=1, 2, _xlpm.prvni),INDEX(_xlpm.rozsah, _xlpm.finalni))</f>
        <v>1900</v>
      </c>
      <c r="BA1063" cm="1">
        <f t="array" aca="1" ref="BA1063" ca="1">INDEX($J$3:$J$10001,MATCH(AZ1063,$J$3:$J$10004,0)-1)</f>
        <v>1800</v>
      </c>
      <c r="BB1063">
        <f t="shared" ca="1" si="272"/>
        <v>316</v>
      </c>
      <c r="BC1063">
        <f t="shared" ca="1" si="272"/>
        <v>333</v>
      </c>
      <c r="BD1063">
        <f t="shared" ca="1" si="271"/>
        <v>-17</v>
      </c>
      <c r="BE1063">
        <f t="shared" ca="1" si="265"/>
        <v>316.92280828000003</v>
      </c>
      <c r="BF1063">
        <f t="shared" ca="1" si="268"/>
        <v>316.40337089320354</v>
      </c>
      <c r="BG1063">
        <f t="shared" ca="1" si="266"/>
        <v>332.59662910679646</v>
      </c>
      <c r="BH1063" cm="1">
        <f t="array" aca="1" ref="BH1063" ca="1">_xlfn.LET(_xlpm.rozsah, $J$3:$J$10001,_xlpm.podminka, (_xlpm.rozsah&gt;E1063)*(ISNUMBER(_xlpm.rozsah)),_xlpm.indexy, IF(_xlpm.podminka, ROW(_xlpm.rozsah)-MIN(ROW(_xlpm.rozsah))+1),_xlpm.prvni, MIN(_xlpm.indexy),_xlpm.finalni, IF(_xlpm.prvni=1, 2, _xlpm.prvni),INDEX(_xlpm.rozsah, _xlpm.finalni))</f>
        <v>1900</v>
      </c>
      <c r="BI1063" cm="1">
        <f t="array" aca="1" ref="BI1063" ca="1">INDEX($J$3:$J$10001,MATCH(BH1063,$J$3:$J$10004,0)-1)</f>
        <v>1800</v>
      </c>
      <c r="BJ1063">
        <f t="shared" ca="1" si="259"/>
        <v>316</v>
      </c>
      <c r="BK1063">
        <f t="shared" ca="1" si="259"/>
        <v>333</v>
      </c>
      <c r="BL1063">
        <f t="shared" ca="1" si="269"/>
        <v>-17</v>
      </c>
      <c r="BM1063">
        <f t="shared" ca="1" si="267"/>
        <v>316.40337089320354</v>
      </c>
    </row>
    <row r="1064" spans="1:65" x14ac:dyDescent="0.25">
      <c r="A1064" s="64">
        <v>1061</v>
      </c>
      <c r="B1064" s="64">
        <v>80</v>
      </c>
      <c r="C1064" s="64">
        <v>54</v>
      </c>
      <c r="D1064" s="18">
        <v>1061</v>
      </c>
      <c r="E1064" s="21">
        <f t="shared" ca="1" si="260"/>
        <v>1928.3356205538248</v>
      </c>
      <c r="F1064" s="22">
        <f t="shared" ca="1" si="261"/>
        <v>168.19180238414955</v>
      </c>
      <c r="G1064" s="23">
        <v>1061</v>
      </c>
      <c r="H1064" s="24">
        <f t="shared" ca="1" si="262"/>
        <v>1925.2017599999999</v>
      </c>
      <c r="I1064" s="25">
        <f t="shared" ca="1" si="263"/>
        <v>168.46256793600003</v>
      </c>
      <c r="J1064" s="155"/>
      <c r="K1064" s="155"/>
      <c r="AX1064">
        <f t="shared" ca="1" si="270"/>
        <v>311.96771840000002</v>
      </c>
      <c r="AY1064">
        <f t="shared" ca="1" si="264"/>
        <v>304.03228159999998</v>
      </c>
      <c r="AZ1064" cm="1">
        <f t="array" aca="1" ref="AZ1064" ca="1">_xlfn.LET(_xlpm.rozsah, $J$3:$J$10001,_xlpm.podminka, (_xlpm.rozsah&gt;H1064)*(ISNUMBER(_xlpm.rozsah)),_xlpm.indexy, IF(_xlpm.podminka, ROW(_xlpm.rozsah)-MIN(ROW(_xlpm.rozsah))+1),_xlpm.prvni, MIN(_xlpm.indexy),_xlpm.finalni, IF(_xlpm.prvni=1, 2, _xlpm.prvni),INDEX(_xlpm.rozsah, _xlpm.finalni))</f>
        <v>2000</v>
      </c>
      <c r="BA1064" cm="1">
        <f t="array" aca="1" ref="BA1064" ca="1">INDEX($J$3:$J$10001,MATCH(AZ1064,$J$3:$J$10004,0)-1)</f>
        <v>1900</v>
      </c>
      <c r="BB1064">
        <f t="shared" ca="1" si="272"/>
        <v>300</v>
      </c>
      <c r="BC1064">
        <f t="shared" ca="1" si="272"/>
        <v>316</v>
      </c>
      <c r="BD1064">
        <f t="shared" ca="1" si="271"/>
        <v>-16</v>
      </c>
      <c r="BE1064">
        <f t="shared" ca="1" si="265"/>
        <v>311.96771840000002</v>
      </c>
      <c r="BF1064">
        <f t="shared" ca="1" si="268"/>
        <v>311.46630071138804</v>
      </c>
      <c r="BG1064">
        <f t="shared" ca="1" si="266"/>
        <v>304.53369928861196</v>
      </c>
      <c r="BH1064" cm="1">
        <f t="array" aca="1" ref="BH1064" ca="1">_xlfn.LET(_xlpm.rozsah, $J$3:$J$10001,_xlpm.podminka, (_xlpm.rozsah&gt;E1064)*(ISNUMBER(_xlpm.rozsah)),_xlpm.indexy, IF(_xlpm.podminka, ROW(_xlpm.rozsah)-MIN(ROW(_xlpm.rozsah))+1),_xlpm.prvni, MIN(_xlpm.indexy),_xlpm.finalni, IF(_xlpm.prvni=1, 2, _xlpm.prvni),INDEX(_xlpm.rozsah, _xlpm.finalni))</f>
        <v>2000</v>
      </c>
      <c r="BI1064" cm="1">
        <f t="array" aca="1" ref="BI1064" ca="1">INDEX($J$3:$J$10001,MATCH(BH1064,$J$3:$J$10004,0)-1)</f>
        <v>1900</v>
      </c>
      <c r="BJ1064">
        <f t="shared" ca="1" si="259"/>
        <v>300</v>
      </c>
      <c r="BK1064">
        <f t="shared" ca="1" si="259"/>
        <v>316</v>
      </c>
      <c r="BL1064">
        <f t="shared" ca="1" si="269"/>
        <v>-16</v>
      </c>
      <c r="BM1064">
        <f t="shared" ca="1" si="267"/>
        <v>311.46630071138804</v>
      </c>
    </row>
    <row r="1065" spans="1:65" x14ac:dyDescent="0.25">
      <c r="A1065" s="64">
        <v>1062</v>
      </c>
      <c r="B1065" s="64">
        <v>80</v>
      </c>
      <c r="C1065" s="64">
        <v>35</v>
      </c>
      <c r="D1065" s="18">
        <v>1062</v>
      </c>
      <c r="E1065" s="21">
        <f t="shared" ca="1" si="260"/>
        <v>1928.3356205538248</v>
      </c>
      <c r="F1065" s="22">
        <f t="shared" ca="1" si="261"/>
        <v>109.01320524898581</v>
      </c>
      <c r="G1065" s="28">
        <v>1062</v>
      </c>
      <c r="H1065" s="24">
        <f t="shared" ca="1" si="262"/>
        <v>1925.2017599999999</v>
      </c>
      <c r="I1065" s="25">
        <f t="shared" ca="1" si="263"/>
        <v>109.18870144</v>
      </c>
      <c r="J1065" s="155"/>
      <c r="K1065" s="155"/>
      <c r="AX1065">
        <f t="shared" ca="1" si="270"/>
        <v>311.96771840000002</v>
      </c>
      <c r="AY1065">
        <f t="shared" ca="1" si="264"/>
        <v>304.03228159999998</v>
      </c>
      <c r="AZ1065" cm="1">
        <f t="array" aca="1" ref="AZ1065" ca="1">_xlfn.LET(_xlpm.rozsah, $J$3:$J$10001,_xlpm.podminka, (_xlpm.rozsah&gt;H1065)*(ISNUMBER(_xlpm.rozsah)),_xlpm.indexy, IF(_xlpm.podminka, ROW(_xlpm.rozsah)-MIN(ROW(_xlpm.rozsah))+1),_xlpm.prvni, MIN(_xlpm.indexy),_xlpm.finalni, IF(_xlpm.prvni=1, 2, _xlpm.prvni),INDEX(_xlpm.rozsah, _xlpm.finalni))</f>
        <v>2000</v>
      </c>
      <c r="BA1065" cm="1">
        <f t="array" aca="1" ref="BA1065" ca="1">INDEX($J$3:$J$10001,MATCH(AZ1065,$J$3:$J$10004,0)-1)</f>
        <v>1900</v>
      </c>
      <c r="BB1065">
        <f t="shared" ca="1" si="272"/>
        <v>300</v>
      </c>
      <c r="BC1065">
        <f t="shared" ca="1" si="272"/>
        <v>316</v>
      </c>
      <c r="BD1065">
        <f t="shared" ca="1" si="271"/>
        <v>-16</v>
      </c>
      <c r="BE1065">
        <f t="shared" ca="1" si="265"/>
        <v>311.96771840000002</v>
      </c>
      <c r="BF1065">
        <f t="shared" ca="1" si="268"/>
        <v>311.46630071138804</v>
      </c>
      <c r="BG1065">
        <f t="shared" ca="1" si="266"/>
        <v>304.53369928861196</v>
      </c>
      <c r="BH1065" cm="1">
        <f t="array" aca="1" ref="BH1065" ca="1">_xlfn.LET(_xlpm.rozsah, $J$3:$J$10001,_xlpm.podminka, (_xlpm.rozsah&gt;E1065)*(ISNUMBER(_xlpm.rozsah)),_xlpm.indexy, IF(_xlpm.podminka, ROW(_xlpm.rozsah)-MIN(ROW(_xlpm.rozsah))+1),_xlpm.prvni, MIN(_xlpm.indexy),_xlpm.finalni, IF(_xlpm.prvni=1, 2, _xlpm.prvni),INDEX(_xlpm.rozsah, _xlpm.finalni))</f>
        <v>2000</v>
      </c>
      <c r="BI1065" cm="1">
        <f t="array" aca="1" ref="BI1065" ca="1">INDEX($J$3:$J$10001,MATCH(BH1065,$J$3:$J$10004,0)-1)</f>
        <v>1900</v>
      </c>
      <c r="BJ1065">
        <f t="shared" ca="1" si="259"/>
        <v>300</v>
      </c>
      <c r="BK1065">
        <f t="shared" ca="1" si="259"/>
        <v>316</v>
      </c>
      <c r="BL1065">
        <f t="shared" ca="1" si="269"/>
        <v>-16</v>
      </c>
      <c r="BM1065">
        <f t="shared" ca="1" si="267"/>
        <v>311.46630071138804</v>
      </c>
    </row>
    <row r="1066" spans="1:65" x14ac:dyDescent="0.25">
      <c r="A1066" s="64">
        <v>1063</v>
      </c>
      <c r="B1066" s="64">
        <v>82</v>
      </c>
      <c r="C1066" s="64">
        <v>24</v>
      </c>
      <c r="D1066" s="18">
        <v>1063</v>
      </c>
      <c r="E1066" s="21">
        <f t="shared" ca="1" si="260"/>
        <v>1959.0440110676702</v>
      </c>
      <c r="F1066" s="22">
        <f t="shared" ca="1" si="261"/>
        <v>73.572709975001459</v>
      </c>
      <c r="G1066" s="23">
        <v>1063</v>
      </c>
      <c r="H1066" s="24">
        <f t="shared" ca="1" si="262"/>
        <v>1955.8318039999999</v>
      </c>
      <c r="I1066" s="25">
        <f t="shared" ca="1" si="263"/>
        <v>73.696058726400011</v>
      </c>
      <c r="J1066" s="155"/>
      <c r="K1066" s="155"/>
      <c r="AX1066">
        <f t="shared" ca="1" si="270"/>
        <v>307.06691136000001</v>
      </c>
      <c r="AY1066">
        <f t="shared" ca="1" si="264"/>
        <v>308.93308863999999</v>
      </c>
      <c r="AZ1066" cm="1">
        <f t="array" aca="1" ref="AZ1066" ca="1">_xlfn.LET(_xlpm.rozsah, $J$3:$J$10001,_xlpm.podminka, (_xlpm.rozsah&gt;H1066)*(ISNUMBER(_xlpm.rozsah)),_xlpm.indexy, IF(_xlpm.podminka, ROW(_xlpm.rozsah)-MIN(ROW(_xlpm.rozsah))+1),_xlpm.prvni, MIN(_xlpm.indexy),_xlpm.finalni, IF(_xlpm.prvni=1, 2, _xlpm.prvni),INDEX(_xlpm.rozsah, _xlpm.finalni))</f>
        <v>2000</v>
      </c>
      <c r="BA1066" cm="1">
        <f t="array" aca="1" ref="BA1066" ca="1">INDEX($J$3:$J$10001,MATCH(AZ1066,$J$3:$J$10004,0)-1)</f>
        <v>1900</v>
      </c>
      <c r="BB1066">
        <f t="shared" ca="1" si="272"/>
        <v>300</v>
      </c>
      <c r="BC1066">
        <f t="shared" ca="1" si="272"/>
        <v>316</v>
      </c>
      <c r="BD1066">
        <f t="shared" ca="1" si="271"/>
        <v>-16</v>
      </c>
      <c r="BE1066">
        <f t="shared" ca="1" si="265"/>
        <v>307.06691136000001</v>
      </c>
      <c r="BF1066">
        <f t="shared" ca="1" si="268"/>
        <v>306.55295822917276</v>
      </c>
      <c r="BG1066">
        <f t="shared" ca="1" si="266"/>
        <v>309.44704177082724</v>
      </c>
      <c r="BH1066" cm="1">
        <f t="array" aca="1" ref="BH1066" ca="1">_xlfn.LET(_xlpm.rozsah, $J$3:$J$10001,_xlpm.podminka, (_xlpm.rozsah&gt;E1066)*(ISNUMBER(_xlpm.rozsah)),_xlpm.indexy, IF(_xlpm.podminka, ROW(_xlpm.rozsah)-MIN(ROW(_xlpm.rozsah))+1),_xlpm.prvni, MIN(_xlpm.indexy),_xlpm.finalni, IF(_xlpm.prvni=1, 2, _xlpm.prvni),INDEX(_xlpm.rozsah, _xlpm.finalni))</f>
        <v>2000</v>
      </c>
      <c r="BI1066" cm="1">
        <f t="array" aca="1" ref="BI1066" ca="1">INDEX($J$3:$J$10001,MATCH(BH1066,$J$3:$J$10004,0)-1)</f>
        <v>1900</v>
      </c>
      <c r="BJ1066">
        <f t="shared" ca="1" si="259"/>
        <v>300</v>
      </c>
      <c r="BK1066">
        <f t="shared" ca="1" si="259"/>
        <v>316</v>
      </c>
      <c r="BL1066">
        <f t="shared" ca="1" si="269"/>
        <v>-16</v>
      </c>
      <c r="BM1066">
        <f t="shared" ca="1" si="267"/>
        <v>306.55295822917276</v>
      </c>
    </row>
    <row r="1067" spans="1:65" x14ac:dyDescent="0.25">
      <c r="A1067" s="64">
        <v>1064</v>
      </c>
      <c r="B1067" s="64">
        <v>83</v>
      </c>
      <c r="C1067" s="64">
        <v>43</v>
      </c>
      <c r="D1067" s="18">
        <v>1064</v>
      </c>
      <c r="E1067" s="21">
        <f t="shared" ca="1" si="260"/>
        <v>1974.398206324593</v>
      </c>
      <c r="F1067" s="22">
        <f t="shared" ca="1" si="261"/>
        <v>130.76140340486799</v>
      </c>
      <c r="G1067" s="28">
        <v>1064</v>
      </c>
      <c r="H1067" s="24">
        <f t="shared" ca="1" si="262"/>
        <v>1971.1468259999999</v>
      </c>
      <c r="I1067" s="25">
        <f t="shared" ca="1" si="263"/>
        <v>130.9850983712</v>
      </c>
      <c r="J1067" s="155"/>
      <c r="K1067" s="155"/>
      <c r="AX1067">
        <f t="shared" ca="1" si="270"/>
        <v>304.61650784</v>
      </c>
      <c r="AY1067">
        <f t="shared" ca="1" si="264"/>
        <v>311.38349216</v>
      </c>
      <c r="AZ1067" cm="1">
        <f t="array" aca="1" ref="AZ1067" ca="1">_xlfn.LET(_xlpm.rozsah, $J$3:$J$10001,_xlpm.podminka, (_xlpm.rozsah&gt;H1067)*(ISNUMBER(_xlpm.rozsah)),_xlpm.indexy, IF(_xlpm.podminka, ROW(_xlpm.rozsah)-MIN(ROW(_xlpm.rozsah))+1),_xlpm.prvni, MIN(_xlpm.indexy),_xlpm.finalni, IF(_xlpm.prvni=1, 2, _xlpm.prvni),INDEX(_xlpm.rozsah, _xlpm.finalni))</f>
        <v>2000</v>
      </c>
      <c r="BA1067" cm="1">
        <f t="array" aca="1" ref="BA1067" ca="1">INDEX($J$3:$J$10001,MATCH(AZ1067,$J$3:$J$10004,0)-1)</f>
        <v>1900</v>
      </c>
      <c r="BB1067">
        <f t="shared" ca="1" si="272"/>
        <v>300</v>
      </c>
      <c r="BC1067">
        <f t="shared" ca="1" si="272"/>
        <v>316</v>
      </c>
      <c r="BD1067">
        <f t="shared" ca="1" si="271"/>
        <v>-16</v>
      </c>
      <c r="BE1067">
        <f t="shared" ca="1" si="265"/>
        <v>304.61650784</v>
      </c>
      <c r="BF1067">
        <f t="shared" ca="1" si="268"/>
        <v>304.09628698806512</v>
      </c>
      <c r="BG1067">
        <f t="shared" ca="1" si="266"/>
        <v>311.90371301193488</v>
      </c>
      <c r="BH1067" cm="1">
        <f t="array" aca="1" ref="BH1067" ca="1">_xlfn.LET(_xlpm.rozsah, $J$3:$J$10001,_xlpm.podminka, (_xlpm.rozsah&gt;E1067)*(ISNUMBER(_xlpm.rozsah)),_xlpm.indexy, IF(_xlpm.podminka, ROW(_xlpm.rozsah)-MIN(ROW(_xlpm.rozsah))+1),_xlpm.prvni, MIN(_xlpm.indexy),_xlpm.finalni, IF(_xlpm.prvni=1, 2, _xlpm.prvni),INDEX(_xlpm.rozsah, _xlpm.finalni))</f>
        <v>2000</v>
      </c>
      <c r="BI1067" cm="1">
        <f t="array" aca="1" ref="BI1067" ca="1">INDEX($J$3:$J$10001,MATCH(BH1067,$J$3:$J$10004,0)-1)</f>
        <v>1900</v>
      </c>
      <c r="BJ1067">
        <f t="shared" ca="1" si="259"/>
        <v>300</v>
      </c>
      <c r="BK1067">
        <f t="shared" ca="1" si="259"/>
        <v>316</v>
      </c>
      <c r="BL1067">
        <f t="shared" ca="1" si="269"/>
        <v>-16</v>
      </c>
      <c r="BM1067">
        <f t="shared" ca="1" si="267"/>
        <v>304.09628698806512</v>
      </c>
    </row>
    <row r="1068" spans="1:65" x14ac:dyDescent="0.25">
      <c r="A1068" s="64">
        <v>1065</v>
      </c>
      <c r="B1068" s="64">
        <v>79</v>
      </c>
      <c r="C1068" s="64">
        <v>49</v>
      </c>
      <c r="D1068" s="18">
        <v>1065</v>
      </c>
      <c r="E1068" s="21">
        <f t="shared" ca="1" si="260"/>
        <v>1912.9814252969018</v>
      </c>
      <c r="F1068" s="22">
        <f t="shared" ca="1" si="261"/>
        <v>153.82225625672291</v>
      </c>
      <c r="G1068" s="23">
        <v>1065</v>
      </c>
      <c r="H1068" s="24">
        <f t="shared" ca="1" si="262"/>
        <v>1909.8867379999999</v>
      </c>
      <c r="I1068" s="25">
        <f t="shared" ca="1" si="263"/>
        <v>154.06487974080002</v>
      </c>
      <c r="J1068" s="155"/>
      <c r="K1068" s="155"/>
      <c r="AX1068">
        <f t="shared" ca="1" si="270"/>
        <v>314.41812192000003</v>
      </c>
      <c r="AY1068">
        <f t="shared" ca="1" si="264"/>
        <v>301.58187807999997</v>
      </c>
      <c r="AZ1068" cm="1">
        <f t="array" aca="1" ref="AZ1068" ca="1">_xlfn.LET(_xlpm.rozsah, $J$3:$J$10001,_xlpm.podminka, (_xlpm.rozsah&gt;H1068)*(ISNUMBER(_xlpm.rozsah)),_xlpm.indexy, IF(_xlpm.podminka, ROW(_xlpm.rozsah)-MIN(ROW(_xlpm.rozsah))+1),_xlpm.prvni, MIN(_xlpm.indexy),_xlpm.finalni, IF(_xlpm.prvni=1, 2, _xlpm.prvni),INDEX(_xlpm.rozsah, _xlpm.finalni))</f>
        <v>2000</v>
      </c>
      <c r="BA1068" cm="1">
        <f t="array" aca="1" ref="BA1068" ca="1">INDEX($J$3:$J$10001,MATCH(AZ1068,$J$3:$J$10004,0)-1)</f>
        <v>1900</v>
      </c>
      <c r="BB1068">
        <f t="shared" ca="1" si="272"/>
        <v>300</v>
      </c>
      <c r="BC1068">
        <f t="shared" ca="1" si="272"/>
        <v>316</v>
      </c>
      <c r="BD1068">
        <f t="shared" ca="1" si="271"/>
        <v>-16</v>
      </c>
      <c r="BE1068">
        <f t="shared" ca="1" si="265"/>
        <v>314.41812192000003</v>
      </c>
      <c r="BF1068">
        <f t="shared" ca="1" si="268"/>
        <v>313.92297195249574</v>
      </c>
      <c r="BG1068">
        <f t="shared" ca="1" si="266"/>
        <v>302.07702804750426</v>
      </c>
      <c r="BH1068" cm="1">
        <f t="array" aca="1" ref="BH1068" ca="1">_xlfn.LET(_xlpm.rozsah, $J$3:$J$10001,_xlpm.podminka, (_xlpm.rozsah&gt;E1068)*(ISNUMBER(_xlpm.rozsah)),_xlpm.indexy, IF(_xlpm.podminka, ROW(_xlpm.rozsah)-MIN(ROW(_xlpm.rozsah))+1),_xlpm.prvni, MIN(_xlpm.indexy),_xlpm.finalni, IF(_xlpm.prvni=1, 2, _xlpm.prvni),INDEX(_xlpm.rozsah, _xlpm.finalni))</f>
        <v>2000</v>
      </c>
      <c r="BI1068" cm="1">
        <f t="array" aca="1" ref="BI1068" ca="1">INDEX($J$3:$J$10001,MATCH(BH1068,$J$3:$J$10004,0)-1)</f>
        <v>1900</v>
      </c>
      <c r="BJ1068">
        <f t="shared" ca="1" si="259"/>
        <v>300</v>
      </c>
      <c r="BK1068">
        <f t="shared" ca="1" si="259"/>
        <v>316</v>
      </c>
      <c r="BL1068">
        <f t="shared" ca="1" si="269"/>
        <v>-16</v>
      </c>
      <c r="BM1068">
        <f t="shared" ca="1" si="267"/>
        <v>313.92297195249574</v>
      </c>
    </row>
    <row r="1069" spans="1:65" x14ac:dyDescent="0.25">
      <c r="A1069" s="64">
        <v>1066</v>
      </c>
      <c r="B1069" s="64">
        <v>83</v>
      </c>
      <c r="C1069" s="64">
        <v>50</v>
      </c>
      <c r="D1069" s="18">
        <v>1066</v>
      </c>
      <c r="E1069" s="21">
        <f t="shared" ca="1" si="260"/>
        <v>1974.398206324593</v>
      </c>
      <c r="F1069" s="22">
        <f t="shared" ca="1" si="261"/>
        <v>152.04814349403256</v>
      </c>
      <c r="G1069" s="28">
        <v>1066</v>
      </c>
      <c r="H1069" s="24">
        <f t="shared" ca="1" si="262"/>
        <v>1971.1468259999999</v>
      </c>
      <c r="I1069" s="25">
        <f t="shared" ca="1" si="263"/>
        <v>152.30825392</v>
      </c>
      <c r="J1069" s="155"/>
      <c r="K1069" s="155"/>
      <c r="AX1069">
        <f t="shared" ca="1" si="270"/>
        <v>304.61650784</v>
      </c>
      <c r="AY1069">
        <f t="shared" ca="1" si="264"/>
        <v>311.38349216</v>
      </c>
      <c r="AZ1069" cm="1">
        <f t="array" aca="1" ref="AZ1069" ca="1">_xlfn.LET(_xlpm.rozsah, $J$3:$J$10001,_xlpm.podminka, (_xlpm.rozsah&gt;H1069)*(ISNUMBER(_xlpm.rozsah)),_xlpm.indexy, IF(_xlpm.podminka, ROW(_xlpm.rozsah)-MIN(ROW(_xlpm.rozsah))+1),_xlpm.prvni, MIN(_xlpm.indexy),_xlpm.finalni, IF(_xlpm.prvni=1, 2, _xlpm.prvni),INDEX(_xlpm.rozsah, _xlpm.finalni))</f>
        <v>2000</v>
      </c>
      <c r="BA1069" cm="1">
        <f t="array" aca="1" ref="BA1069" ca="1">INDEX($J$3:$J$10001,MATCH(AZ1069,$J$3:$J$10004,0)-1)</f>
        <v>1900</v>
      </c>
      <c r="BB1069">
        <f t="shared" ca="1" si="272"/>
        <v>300</v>
      </c>
      <c r="BC1069">
        <f t="shared" ca="1" si="272"/>
        <v>316</v>
      </c>
      <c r="BD1069">
        <f t="shared" ca="1" si="271"/>
        <v>-16</v>
      </c>
      <c r="BE1069">
        <f t="shared" ca="1" si="265"/>
        <v>304.61650784</v>
      </c>
      <c r="BF1069">
        <f t="shared" ca="1" si="268"/>
        <v>304.09628698806512</v>
      </c>
      <c r="BG1069">
        <f t="shared" ca="1" si="266"/>
        <v>311.90371301193488</v>
      </c>
      <c r="BH1069" cm="1">
        <f t="array" aca="1" ref="BH1069" ca="1">_xlfn.LET(_xlpm.rozsah, $J$3:$J$10001,_xlpm.podminka, (_xlpm.rozsah&gt;E1069)*(ISNUMBER(_xlpm.rozsah)),_xlpm.indexy, IF(_xlpm.podminka, ROW(_xlpm.rozsah)-MIN(ROW(_xlpm.rozsah))+1),_xlpm.prvni, MIN(_xlpm.indexy),_xlpm.finalni, IF(_xlpm.prvni=1, 2, _xlpm.prvni),INDEX(_xlpm.rozsah, _xlpm.finalni))</f>
        <v>2000</v>
      </c>
      <c r="BI1069" cm="1">
        <f t="array" aca="1" ref="BI1069" ca="1">INDEX($J$3:$J$10001,MATCH(BH1069,$J$3:$J$10004,0)-1)</f>
        <v>1900</v>
      </c>
      <c r="BJ1069">
        <f t="shared" ca="1" si="259"/>
        <v>300</v>
      </c>
      <c r="BK1069">
        <f t="shared" ca="1" si="259"/>
        <v>316</v>
      </c>
      <c r="BL1069">
        <f t="shared" ca="1" si="269"/>
        <v>-16</v>
      </c>
      <c r="BM1069">
        <f t="shared" ca="1" si="267"/>
        <v>304.09628698806512</v>
      </c>
    </row>
    <row r="1070" spans="1:65" x14ac:dyDescent="0.25">
      <c r="A1070" s="64">
        <v>1067</v>
      </c>
      <c r="B1070" s="64">
        <v>86</v>
      </c>
      <c r="C1070" s="64">
        <v>12</v>
      </c>
      <c r="D1070" s="18">
        <v>1067</v>
      </c>
      <c r="E1070" s="21">
        <f t="shared" ca="1" si="260"/>
        <v>2020.4607920953615</v>
      </c>
      <c r="F1070" s="22">
        <f t="shared" ca="1" si="261"/>
        <v>35.508940989711327</v>
      </c>
      <c r="G1070" s="23">
        <v>1067</v>
      </c>
      <c r="H1070" s="24">
        <f t="shared" ca="1" si="262"/>
        <v>2017.0918919999999</v>
      </c>
      <c r="I1070" s="25">
        <f t="shared" ca="1" si="263"/>
        <v>35.589794591999997</v>
      </c>
      <c r="J1070" s="155"/>
      <c r="K1070" s="155"/>
      <c r="AX1070">
        <f t="shared" ca="1" si="270"/>
        <v>296.58162160000001</v>
      </c>
      <c r="AY1070">
        <f t="shared" ca="1" si="264"/>
        <v>283.41837839999999</v>
      </c>
      <c r="AZ1070" cm="1">
        <f t="array" aca="1" ref="AZ1070" ca="1">_xlfn.LET(_xlpm.rozsah, $J$3:$J$10001,_xlpm.podminka, (_xlpm.rozsah&gt;H1070)*(ISNUMBER(_xlpm.rozsah)),_xlpm.indexy, IF(_xlpm.podminka, ROW(_xlpm.rozsah)-MIN(ROW(_xlpm.rozsah))+1),_xlpm.prvni, MIN(_xlpm.indexy),_xlpm.finalni, IF(_xlpm.prvni=1, 2, _xlpm.prvni),INDEX(_xlpm.rozsah, _xlpm.finalni))</f>
        <v>2100</v>
      </c>
      <c r="BA1070" cm="1">
        <f t="array" aca="1" ref="BA1070" ca="1">INDEX($J$3:$J$10001,MATCH(AZ1070,$J$3:$J$10004,0)-1)</f>
        <v>2000</v>
      </c>
      <c r="BB1070">
        <f t="shared" ca="1" si="272"/>
        <v>280</v>
      </c>
      <c r="BC1070">
        <f t="shared" ca="1" si="272"/>
        <v>300</v>
      </c>
      <c r="BD1070">
        <f t="shared" ca="1" si="271"/>
        <v>-20</v>
      </c>
      <c r="BE1070">
        <f t="shared" ca="1" si="265"/>
        <v>296.58162160000001</v>
      </c>
      <c r="BF1070">
        <f t="shared" ca="1" si="268"/>
        <v>295.90784158092771</v>
      </c>
      <c r="BG1070">
        <f t="shared" ca="1" si="266"/>
        <v>284.09215841907229</v>
      </c>
      <c r="BH1070" cm="1">
        <f t="array" aca="1" ref="BH1070" ca="1">_xlfn.LET(_xlpm.rozsah, $J$3:$J$10001,_xlpm.podminka, (_xlpm.rozsah&gt;E1070)*(ISNUMBER(_xlpm.rozsah)),_xlpm.indexy, IF(_xlpm.podminka, ROW(_xlpm.rozsah)-MIN(ROW(_xlpm.rozsah))+1),_xlpm.prvni, MIN(_xlpm.indexy),_xlpm.finalni, IF(_xlpm.prvni=1, 2, _xlpm.prvni),INDEX(_xlpm.rozsah, _xlpm.finalni))</f>
        <v>2100</v>
      </c>
      <c r="BI1070" cm="1">
        <f t="array" aca="1" ref="BI1070" ca="1">INDEX($J$3:$J$10001,MATCH(BH1070,$J$3:$J$10004,0)-1)</f>
        <v>2000</v>
      </c>
      <c r="BJ1070">
        <f t="shared" ref="BJ1070:BK1133" ca="1" si="273">IF(ISERROR(MATCH(BH1070,$J$1:$J$10000,0)), 0, INDEX($K$1:$K$10000, MATCH(BH1070,$J$1:$J$10000,0)))</f>
        <v>280</v>
      </c>
      <c r="BK1070">
        <f t="shared" ca="1" si="273"/>
        <v>300</v>
      </c>
      <c r="BL1070">
        <f t="shared" ca="1" si="269"/>
        <v>-20</v>
      </c>
      <c r="BM1070">
        <f t="shared" ca="1" si="267"/>
        <v>295.90784158092771</v>
      </c>
    </row>
    <row r="1071" spans="1:65" x14ac:dyDescent="0.25">
      <c r="A1071" s="64">
        <v>1068</v>
      </c>
      <c r="B1071" s="64">
        <v>64</v>
      </c>
      <c r="C1071" s="64">
        <v>14</v>
      </c>
      <c r="D1071" s="18">
        <v>1068</v>
      </c>
      <c r="E1071" s="21">
        <f t="shared" ca="1" si="260"/>
        <v>1682.6684964430597</v>
      </c>
      <c r="F1071" s="22">
        <f t="shared" ca="1" si="261"/>
        <v>49.194112839837729</v>
      </c>
      <c r="G1071" s="28">
        <v>1068</v>
      </c>
      <c r="H1071" s="24">
        <f t="shared" ca="1" si="262"/>
        <v>1680.1614079999999</v>
      </c>
      <c r="I1071" s="25">
        <f t="shared" ca="1" si="263"/>
        <v>49.222192230399997</v>
      </c>
      <c r="J1071" s="155"/>
      <c r="K1071" s="155"/>
      <c r="AX1071">
        <f t="shared" ca="1" si="270"/>
        <v>351.58708736</v>
      </c>
      <c r="AY1071">
        <f t="shared" ca="1" si="264"/>
        <v>356.41291264</v>
      </c>
      <c r="AZ1071" cm="1">
        <f t="array" aca="1" ref="AZ1071" ca="1">_xlfn.LET(_xlpm.rozsah, $J$3:$J$10001,_xlpm.podminka, (_xlpm.rozsah&gt;H1071)*(ISNUMBER(_xlpm.rozsah)),_xlpm.indexy, IF(_xlpm.podminka, ROW(_xlpm.rozsah)-MIN(ROW(_xlpm.rozsah))+1),_xlpm.prvni, MIN(_xlpm.indexy),_xlpm.finalni, IF(_xlpm.prvni=1, 2, _xlpm.prvni),INDEX(_xlpm.rozsah, _xlpm.finalni))</f>
        <v>1700</v>
      </c>
      <c r="BA1071" cm="1">
        <f t="array" aca="1" ref="BA1071" ca="1">INDEX($J$3:$J$10001,MATCH(AZ1071,$J$3:$J$10004,0)-1)</f>
        <v>1600</v>
      </c>
      <c r="BB1071">
        <f t="shared" ca="1" si="272"/>
        <v>350</v>
      </c>
      <c r="BC1071">
        <f t="shared" ca="1" si="272"/>
        <v>358</v>
      </c>
      <c r="BD1071">
        <f t="shared" ca="1" si="271"/>
        <v>-8</v>
      </c>
      <c r="BE1071">
        <f t="shared" ca="1" si="265"/>
        <v>351.58708736</v>
      </c>
      <c r="BF1071">
        <f t="shared" ca="1" si="268"/>
        <v>351.38652028455522</v>
      </c>
      <c r="BG1071">
        <f t="shared" ca="1" si="266"/>
        <v>356.61347971544478</v>
      </c>
      <c r="BH1071" cm="1">
        <f t="array" aca="1" ref="BH1071" ca="1">_xlfn.LET(_xlpm.rozsah, $J$3:$J$10001,_xlpm.podminka, (_xlpm.rozsah&gt;E1071)*(ISNUMBER(_xlpm.rozsah)),_xlpm.indexy, IF(_xlpm.podminka, ROW(_xlpm.rozsah)-MIN(ROW(_xlpm.rozsah))+1),_xlpm.prvni, MIN(_xlpm.indexy),_xlpm.finalni, IF(_xlpm.prvni=1, 2, _xlpm.prvni),INDEX(_xlpm.rozsah, _xlpm.finalni))</f>
        <v>1700</v>
      </c>
      <c r="BI1071" cm="1">
        <f t="array" aca="1" ref="BI1071" ca="1">INDEX($J$3:$J$10001,MATCH(BH1071,$J$3:$J$10004,0)-1)</f>
        <v>1600</v>
      </c>
      <c r="BJ1071">
        <f t="shared" ca="1" si="273"/>
        <v>350</v>
      </c>
      <c r="BK1071">
        <f t="shared" ca="1" si="273"/>
        <v>358</v>
      </c>
      <c r="BL1071">
        <f t="shared" ca="1" si="269"/>
        <v>-8</v>
      </c>
      <c r="BM1071">
        <f t="shared" ca="1" si="267"/>
        <v>351.38652028455522</v>
      </c>
    </row>
    <row r="1072" spans="1:65" x14ac:dyDescent="0.25">
      <c r="A1072" s="64">
        <v>1069</v>
      </c>
      <c r="B1072" s="64">
        <v>24</v>
      </c>
      <c r="C1072" s="64">
        <v>14</v>
      </c>
      <c r="D1072" s="18">
        <v>1069</v>
      </c>
      <c r="E1072" s="21">
        <f t="shared" ca="1" si="260"/>
        <v>1068.5006861661473</v>
      </c>
      <c r="F1072" s="22">
        <f t="shared" ca="1" si="261"/>
        <v>41.559009606326065</v>
      </c>
      <c r="G1072" s="23">
        <v>1069</v>
      </c>
      <c r="H1072" s="24">
        <f t="shared" ca="1" si="262"/>
        <v>1067.560528</v>
      </c>
      <c r="I1072" s="25">
        <f t="shared" ca="1" si="263"/>
        <v>41.545847392000006</v>
      </c>
      <c r="J1072" s="155"/>
      <c r="K1072" s="155"/>
      <c r="AX1072">
        <f t="shared" ca="1" si="270"/>
        <v>296.75605280000002</v>
      </c>
      <c r="AY1072">
        <f t="shared" ca="1" si="264"/>
        <v>296.75605280000002</v>
      </c>
      <c r="AZ1072" cm="1">
        <f t="array" aca="1" ref="AZ1072" ca="1">_xlfn.LET(_xlpm.rozsah, $J$3:$J$10001,_xlpm.podminka, (_xlpm.rozsah&gt;H1072)*(ISNUMBER(_xlpm.rozsah)),_xlpm.indexy, IF(_xlpm.podminka, ROW(_xlpm.rozsah)-MIN(ROW(_xlpm.rozsah))+1),_xlpm.prvni, MIN(_xlpm.indexy),_xlpm.finalni, IF(_xlpm.prvni=1, 2, _xlpm.prvni),INDEX(_xlpm.rozsah, _xlpm.finalni))</f>
        <v>1100</v>
      </c>
      <c r="BA1072" cm="1">
        <f t="array" aca="1" ref="BA1072" ca="1">INDEX($J$3:$J$10001,MATCH(AZ1072,$J$3:$J$10004,0)-1)</f>
        <v>1000</v>
      </c>
      <c r="BB1072">
        <f t="shared" ca="1" si="272"/>
        <v>300</v>
      </c>
      <c r="BC1072">
        <f t="shared" ca="1" si="272"/>
        <v>290</v>
      </c>
      <c r="BD1072">
        <f t="shared" ca="1" si="271"/>
        <v>10</v>
      </c>
      <c r="BE1072">
        <f t="shared" ca="1" si="265"/>
        <v>293.24394719999998</v>
      </c>
      <c r="BF1072">
        <f t="shared" ca="1" si="268"/>
        <v>296.85006861661475</v>
      </c>
      <c r="BG1072">
        <f t="shared" ca="1" si="266"/>
        <v>296.85006861661475</v>
      </c>
      <c r="BH1072" cm="1">
        <f t="array" aca="1" ref="BH1072" ca="1">_xlfn.LET(_xlpm.rozsah, $J$3:$J$10001,_xlpm.podminka, (_xlpm.rozsah&gt;E1072)*(ISNUMBER(_xlpm.rozsah)),_xlpm.indexy, IF(_xlpm.podminka, ROW(_xlpm.rozsah)-MIN(ROW(_xlpm.rozsah))+1),_xlpm.prvni, MIN(_xlpm.indexy),_xlpm.finalni, IF(_xlpm.prvni=1, 2, _xlpm.prvni),INDEX(_xlpm.rozsah, _xlpm.finalni))</f>
        <v>1100</v>
      </c>
      <c r="BI1072" cm="1">
        <f t="array" aca="1" ref="BI1072" ca="1">INDEX($J$3:$J$10001,MATCH(BH1072,$J$3:$J$10004,0)-1)</f>
        <v>1000</v>
      </c>
      <c r="BJ1072">
        <f t="shared" ca="1" si="273"/>
        <v>300</v>
      </c>
      <c r="BK1072">
        <f t="shared" ca="1" si="273"/>
        <v>290</v>
      </c>
      <c r="BL1072">
        <f t="shared" ca="1" si="269"/>
        <v>10</v>
      </c>
      <c r="BM1072">
        <f t="shared" ca="1" si="267"/>
        <v>293.14993138338525</v>
      </c>
    </row>
    <row r="1073" spans="1:65" x14ac:dyDescent="0.25">
      <c r="A1073" s="64">
        <v>1070</v>
      </c>
      <c r="B1073" s="64">
        <v>49</v>
      </c>
      <c r="C1073" s="64">
        <v>21</v>
      </c>
      <c r="D1073" s="18">
        <v>1070</v>
      </c>
      <c r="E1073" s="21">
        <f t="shared" ca="1" si="260"/>
        <v>1452.3555675892176</v>
      </c>
      <c r="F1073" s="22">
        <f t="shared" ca="1" si="261"/>
        <v>75.599999999999994</v>
      </c>
      <c r="G1073" s="28">
        <v>1070</v>
      </c>
      <c r="H1073" s="24">
        <f t="shared" ca="1" si="262"/>
        <v>1450.436078</v>
      </c>
      <c r="I1073" s="25">
        <f t="shared" ca="1" si="263"/>
        <v>75.599999999999994</v>
      </c>
      <c r="J1073" s="155"/>
      <c r="K1073" s="155"/>
      <c r="AX1073">
        <f t="shared" ca="1" si="270"/>
        <v>360</v>
      </c>
      <c r="AY1073">
        <f t="shared" ca="1" si="264"/>
        <v>360</v>
      </c>
      <c r="AZ1073" cm="1">
        <f t="array" aca="1" ref="AZ1073" ca="1">_xlfn.LET(_xlpm.rozsah, $J$3:$J$10001,_xlpm.podminka, (_xlpm.rozsah&gt;H1073)*(ISNUMBER(_xlpm.rozsah)),_xlpm.indexy, IF(_xlpm.podminka, ROW(_xlpm.rozsah)-MIN(ROW(_xlpm.rozsah))+1),_xlpm.prvni, MIN(_xlpm.indexy),_xlpm.finalni, IF(_xlpm.prvni=1, 2, _xlpm.prvni),INDEX(_xlpm.rozsah, _xlpm.finalni))</f>
        <v>1500</v>
      </c>
      <c r="BA1073" cm="1">
        <f t="array" aca="1" ref="BA1073" ca="1">INDEX($J$3:$J$10001,MATCH(AZ1073,$J$3:$J$10004,0)-1)</f>
        <v>1400</v>
      </c>
      <c r="BB1073">
        <f t="shared" ca="1" si="272"/>
        <v>360</v>
      </c>
      <c r="BC1073">
        <f t="shared" ca="1" si="272"/>
        <v>360</v>
      </c>
      <c r="BD1073">
        <f t="shared" ca="1" si="271"/>
        <v>0</v>
      </c>
      <c r="BE1073">
        <f t="shared" ca="1" si="265"/>
        <v>360</v>
      </c>
      <c r="BF1073">
        <f t="shared" ca="1" si="268"/>
        <v>360</v>
      </c>
      <c r="BG1073">
        <f t="shared" ca="1" si="266"/>
        <v>360</v>
      </c>
      <c r="BH1073" cm="1">
        <f t="array" aca="1" ref="BH1073" ca="1">_xlfn.LET(_xlpm.rozsah, $J$3:$J$10001,_xlpm.podminka, (_xlpm.rozsah&gt;E1073)*(ISNUMBER(_xlpm.rozsah)),_xlpm.indexy, IF(_xlpm.podminka, ROW(_xlpm.rozsah)-MIN(ROW(_xlpm.rozsah))+1),_xlpm.prvni, MIN(_xlpm.indexy),_xlpm.finalni, IF(_xlpm.prvni=1, 2, _xlpm.prvni),INDEX(_xlpm.rozsah, _xlpm.finalni))</f>
        <v>1500</v>
      </c>
      <c r="BI1073" cm="1">
        <f t="array" aca="1" ref="BI1073" ca="1">INDEX($J$3:$J$10001,MATCH(BH1073,$J$3:$J$10004,0)-1)</f>
        <v>1400</v>
      </c>
      <c r="BJ1073">
        <f t="shared" ca="1" si="273"/>
        <v>360</v>
      </c>
      <c r="BK1073">
        <f t="shared" ca="1" si="273"/>
        <v>360</v>
      </c>
      <c r="BL1073">
        <f t="shared" ca="1" si="269"/>
        <v>0</v>
      </c>
      <c r="BM1073">
        <f t="shared" ca="1" si="267"/>
        <v>360</v>
      </c>
    </row>
    <row r="1074" spans="1:65" x14ac:dyDescent="0.25">
      <c r="A1074" s="64">
        <v>1071</v>
      </c>
      <c r="B1074" s="64">
        <v>77</v>
      </c>
      <c r="C1074" s="64">
        <v>48</v>
      </c>
      <c r="D1074" s="18">
        <v>1071</v>
      </c>
      <c r="E1074" s="21">
        <f t="shared" ca="1" si="260"/>
        <v>1882.2730347830561</v>
      </c>
      <c r="F1074" s="22">
        <f t="shared" ca="1" si="261"/>
        <v>153.12652036170263</v>
      </c>
      <c r="G1074" s="23">
        <v>1071</v>
      </c>
      <c r="H1074" s="24">
        <f t="shared" ca="1" si="262"/>
        <v>1879.2566939999999</v>
      </c>
      <c r="I1074" s="25">
        <f t="shared" ca="1" si="263"/>
        <v>153.37265376959999</v>
      </c>
      <c r="J1074" s="155"/>
      <c r="K1074" s="155"/>
      <c r="AX1074">
        <f t="shared" ca="1" si="270"/>
        <v>319.52636202000002</v>
      </c>
      <c r="AY1074">
        <f t="shared" ca="1" si="264"/>
        <v>329.47363797999998</v>
      </c>
      <c r="AZ1074" cm="1">
        <f t="array" aca="1" ref="AZ1074" ca="1">_xlfn.LET(_xlpm.rozsah, $J$3:$J$10001,_xlpm.podminka, (_xlpm.rozsah&gt;H1074)*(ISNUMBER(_xlpm.rozsah)),_xlpm.indexy, IF(_xlpm.podminka, ROW(_xlpm.rozsah)-MIN(ROW(_xlpm.rozsah))+1),_xlpm.prvni, MIN(_xlpm.indexy),_xlpm.finalni, IF(_xlpm.prvni=1, 2, _xlpm.prvni),INDEX(_xlpm.rozsah, _xlpm.finalni))</f>
        <v>1900</v>
      </c>
      <c r="BA1074" cm="1">
        <f t="array" aca="1" ref="BA1074" ca="1">INDEX($J$3:$J$10001,MATCH(AZ1074,$J$3:$J$10004,0)-1)</f>
        <v>1800</v>
      </c>
      <c r="BB1074">
        <f t="shared" ca="1" si="272"/>
        <v>316</v>
      </c>
      <c r="BC1074">
        <f t="shared" ca="1" si="272"/>
        <v>333</v>
      </c>
      <c r="BD1074">
        <f t="shared" ca="1" si="271"/>
        <v>-17</v>
      </c>
      <c r="BE1074">
        <f t="shared" ca="1" si="265"/>
        <v>319.52636202000002</v>
      </c>
      <c r="BF1074">
        <f t="shared" ca="1" si="268"/>
        <v>319.01358408688048</v>
      </c>
      <c r="BG1074">
        <f t="shared" ca="1" si="266"/>
        <v>329.98641591311952</v>
      </c>
      <c r="BH1074" cm="1">
        <f t="array" aca="1" ref="BH1074" ca="1">_xlfn.LET(_xlpm.rozsah, $J$3:$J$10001,_xlpm.podminka, (_xlpm.rozsah&gt;E1074)*(ISNUMBER(_xlpm.rozsah)),_xlpm.indexy, IF(_xlpm.podminka, ROW(_xlpm.rozsah)-MIN(ROW(_xlpm.rozsah))+1),_xlpm.prvni, MIN(_xlpm.indexy),_xlpm.finalni, IF(_xlpm.prvni=1, 2, _xlpm.prvni),INDEX(_xlpm.rozsah, _xlpm.finalni))</f>
        <v>1900</v>
      </c>
      <c r="BI1074" cm="1">
        <f t="array" aca="1" ref="BI1074" ca="1">INDEX($J$3:$J$10001,MATCH(BH1074,$J$3:$J$10004,0)-1)</f>
        <v>1800</v>
      </c>
      <c r="BJ1074">
        <f t="shared" ca="1" si="273"/>
        <v>316</v>
      </c>
      <c r="BK1074">
        <f t="shared" ca="1" si="273"/>
        <v>333</v>
      </c>
      <c r="BL1074">
        <f t="shared" ca="1" si="269"/>
        <v>-17</v>
      </c>
      <c r="BM1074">
        <f t="shared" ca="1" si="267"/>
        <v>319.01358408688048</v>
      </c>
    </row>
    <row r="1075" spans="1:65" x14ac:dyDescent="0.25">
      <c r="A1075" s="64">
        <v>1072</v>
      </c>
      <c r="B1075" s="64">
        <v>103</v>
      </c>
      <c r="C1075" s="64">
        <v>11</v>
      </c>
      <c r="D1075" s="18">
        <v>1072</v>
      </c>
      <c r="E1075" s="21">
        <f t="shared" ca="1" si="260"/>
        <v>2281.4821114630495</v>
      </c>
      <c r="F1075" s="22">
        <f t="shared" ca="1" si="261"/>
        <v>21.124029030391963</v>
      </c>
      <c r="G1075" s="28">
        <v>1072</v>
      </c>
      <c r="H1075" s="24">
        <f t="shared" ca="1" si="262"/>
        <v>2277.4472660000001</v>
      </c>
      <c r="I1075" s="25">
        <f t="shared" ca="1" si="263"/>
        <v>21.412520480999991</v>
      </c>
      <c r="J1075" s="155"/>
      <c r="K1075" s="155"/>
      <c r="AX1075">
        <f t="shared" ca="1" si="270"/>
        <v>194.65927709999991</v>
      </c>
      <c r="AY1075">
        <f t="shared" ca="1" si="264"/>
        <v>230.34072290000009</v>
      </c>
      <c r="AZ1075" cm="1">
        <f t="array" aca="1" ref="AZ1075" ca="1">_xlfn.LET(_xlpm.rozsah, $J$3:$J$10001,_xlpm.podminka, (_xlpm.rozsah&gt;H1075)*(ISNUMBER(_xlpm.rozsah)),_xlpm.indexy, IF(_xlpm.podminka, ROW(_xlpm.rozsah)-MIN(ROW(_xlpm.rozsah))+1),_xlpm.prvni, MIN(_xlpm.indexy),_xlpm.finalni, IF(_xlpm.prvni=1, 2, _xlpm.prvni),INDEX(_xlpm.rozsah, _xlpm.finalni))</f>
        <v>2300</v>
      </c>
      <c r="BA1075" cm="1">
        <f t="array" aca="1" ref="BA1075" ca="1">INDEX($J$3:$J$10001,MATCH(AZ1075,$J$3:$J$10004,0)-1)</f>
        <v>2200</v>
      </c>
      <c r="BB1075">
        <f t="shared" ca="1" si="272"/>
        <v>180</v>
      </c>
      <c r="BC1075">
        <f t="shared" ca="1" si="272"/>
        <v>245</v>
      </c>
      <c r="BD1075">
        <f t="shared" ca="1" si="271"/>
        <v>-65</v>
      </c>
      <c r="BE1075">
        <f t="shared" ca="1" si="265"/>
        <v>194.65927709999991</v>
      </c>
      <c r="BF1075">
        <f t="shared" ca="1" si="268"/>
        <v>192.03662754901785</v>
      </c>
      <c r="BG1075">
        <f t="shared" ca="1" si="266"/>
        <v>232.96337245098215</v>
      </c>
      <c r="BH1075" cm="1">
        <f t="array" aca="1" ref="BH1075" ca="1">_xlfn.LET(_xlpm.rozsah, $J$3:$J$10001,_xlpm.podminka, (_xlpm.rozsah&gt;E1075)*(ISNUMBER(_xlpm.rozsah)),_xlpm.indexy, IF(_xlpm.podminka, ROW(_xlpm.rozsah)-MIN(ROW(_xlpm.rozsah))+1),_xlpm.prvni, MIN(_xlpm.indexy),_xlpm.finalni, IF(_xlpm.prvni=1, 2, _xlpm.prvni),INDEX(_xlpm.rozsah, _xlpm.finalni))</f>
        <v>2300</v>
      </c>
      <c r="BI1075" cm="1">
        <f t="array" aca="1" ref="BI1075" ca="1">INDEX($J$3:$J$10001,MATCH(BH1075,$J$3:$J$10004,0)-1)</f>
        <v>2200</v>
      </c>
      <c r="BJ1075">
        <f t="shared" ca="1" si="273"/>
        <v>180</v>
      </c>
      <c r="BK1075">
        <f t="shared" ca="1" si="273"/>
        <v>245</v>
      </c>
      <c r="BL1075">
        <f t="shared" ca="1" si="269"/>
        <v>-65</v>
      </c>
      <c r="BM1075">
        <f t="shared" ca="1" si="267"/>
        <v>192.03662754901785</v>
      </c>
    </row>
    <row r="1076" spans="1:65" x14ac:dyDescent="0.25">
      <c r="A1076" s="64">
        <v>1073</v>
      </c>
      <c r="B1076" s="64">
        <v>98</v>
      </c>
      <c r="C1076" s="64">
        <v>48</v>
      </c>
      <c r="D1076" s="18">
        <v>1073</v>
      </c>
      <c r="E1076" s="21">
        <f t="shared" ca="1" si="260"/>
        <v>2204.7111351784351</v>
      </c>
      <c r="F1076" s="22">
        <f t="shared" ca="1" si="261"/>
        <v>116.13012582432825</v>
      </c>
      <c r="G1076" s="23">
        <v>1073</v>
      </c>
      <c r="H1076" s="24">
        <f t="shared" ca="1" si="262"/>
        <v>2200.8721559999999</v>
      </c>
      <c r="I1076" s="25">
        <f t="shared" ca="1" si="263"/>
        <v>117.32788732800003</v>
      </c>
      <c r="J1076" s="155"/>
      <c r="K1076" s="155"/>
      <c r="AX1076">
        <f t="shared" ca="1" si="270"/>
        <v>244.43309860000005</v>
      </c>
      <c r="AY1076">
        <f t="shared" ca="1" si="264"/>
        <v>180.56690139999995</v>
      </c>
      <c r="AZ1076" cm="1">
        <f t="array" aca="1" ref="AZ1076" ca="1">_xlfn.LET(_xlpm.rozsah, $J$3:$J$10001,_xlpm.podminka, (_xlpm.rozsah&gt;H1076)*(ISNUMBER(_xlpm.rozsah)),_xlpm.indexy, IF(_xlpm.podminka, ROW(_xlpm.rozsah)-MIN(ROW(_xlpm.rozsah))+1),_xlpm.prvni, MIN(_xlpm.indexy),_xlpm.finalni, IF(_xlpm.prvni=1, 2, _xlpm.prvni),INDEX(_xlpm.rozsah, _xlpm.finalni))</f>
        <v>2300</v>
      </c>
      <c r="BA1076" cm="1">
        <f t="array" aca="1" ref="BA1076" ca="1">INDEX($J$3:$J$10001,MATCH(AZ1076,$J$3:$J$10004,0)-1)</f>
        <v>2200</v>
      </c>
      <c r="BB1076">
        <f t="shared" ca="1" si="272"/>
        <v>180</v>
      </c>
      <c r="BC1076">
        <f t="shared" ca="1" si="272"/>
        <v>245</v>
      </c>
      <c r="BD1076">
        <f t="shared" ca="1" si="271"/>
        <v>-65</v>
      </c>
      <c r="BE1076">
        <f t="shared" ca="1" si="265"/>
        <v>244.43309860000005</v>
      </c>
      <c r="BF1076">
        <f t="shared" ca="1" si="268"/>
        <v>241.93776213401716</v>
      </c>
      <c r="BG1076">
        <f t="shared" ca="1" si="266"/>
        <v>183.06223786598284</v>
      </c>
      <c r="BH1076" cm="1">
        <f t="array" aca="1" ref="BH1076" ca="1">_xlfn.LET(_xlpm.rozsah, $J$3:$J$10001,_xlpm.podminka, (_xlpm.rozsah&gt;E1076)*(ISNUMBER(_xlpm.rozsah)),_xlpm.indexy, IF(_xlpm.podminka, ROW(_xlpm.rozsah)-MIN(ROW(_xlpm.rozsah))+1),_xlpm.prvni, MIN(_xlpm.indexy),_xlpm.finalni, IF(_xlpm.prvni=1, 2, _xlpm.prvni),INDEX(_xlpm.rozsah, _xlpm.finalni))</f>
        <v>2300</v>
      </c>
      <c r="BI1076" cm="1">
        <f t="array" aca="1" ref="BI1076" ca="1">INDEX($J$3:$J$10001,MATCH(BH1076,$J$3:$J$10004,0)-1)</f>
        <v>2200</v>
      </c>
      <c r="BJ1076">
        <f t="shared" ca="1" si="273"/>
        <v>180</v>
      </c>
      <c r="BK1076">
        <f t="shared" ca="1" si="273"/>
        <v>245</v>
      </c>
      <c r="BL1076">
        <f t="shared" ca="1" si="269"/>
        <v>-65</v>
      </c>
      <c r="BM1076">
        <f t="shared" ca="1" si="267"/>
        <v>241.93776213401716</v>
      </c>
    </row>
    <row r="1077" spans="1:65" x14ac:dyDescent="0.25">
      <c r="A1077" s="64">
        <v>1074</v>
      </c>
      <c r="B1077" s="64">
        <v>101</v>
      </c>
      <c r="C1077" s="64">
        <v>34</v>
      </c>
      <c r="D1077" s="18">
        <v>1074</v>
      </c>
      <c r="E1077" s="21">
        <f t="shared" ca="1" si="260"/>
        <v>2250.7737209492034</v>
      </c>
      <c r="F1077" s="22">
        <f t="shared" ca="1" si="261"/>
        <v>72.079007670226062</v>
      </c>
      <c r="G1077" s="28">
        <v>1074</v>
      </c>
      <c r="H1077" s="24">
        <f t="shared" ca="1" si="262"/>
        <v>2246.8172219999997</v>
      </c>
      <c r="I1077" s="25">
        <f t="shared" ca="1" si="263"/>
        <v>72.953393938000076</v>
      </c>
      <c r="J1077" s="155"/>
      <c r="K1077" s="155"/>
      <c r="AX1077">
        <f t="shared" ca="1" si="270"/>
        <v>214.56880570000021</v>
      </c>
      <c r="AY1077">
        <f t="shared" ca="1" si="264"/>
        <v>210.43119429999979</v>
      </c>
      <c r="AZ1077" cm="1">
        <f t="array" aca="1" ref="AZ1077" ca="1">_xlfn.LET(_xlpm.rozsah, $J$3:$J$10001,_xlpm.podminka, (_xlpm.rozsah&gt;H1077)*(ISNUMBER(_xlpm.rozsah)),_xlpm.indexy, IF(_xlpm.podminka, ROW(_xlpm.rozsah)-MIN(ROW(_xlpm.rozsah))+1),_xlpm.prvni, MIN(_xlpm.indexy),_xlpm.finalni, IF(_xlpm.prvni=1, 2, _xlpm.prvni),INDEX(_xlpm.rozsah, _xlpm.finalni))</f>
        <v>2300</v>
      </c>
      <c r="BA1077" cm="1">
        <f t="array" aca="1" ref="BA1077" ca="1">INDEX($J$3:$J$10001,MATCH(AZ1077,$J$3:$J$10004,0)-1)</f>
        <v>2200</v>
      </c>
      <c r="BB1077">
        <f t="shared" ca="1" si="272"/>
        <v>180</v>
      </c>
      <c r="BC1077">
        <f t="shared" ca="1" si="272"/>
        <v>245</v>
      </c>
      <c r="BD1077">
        <f t="shared" ca="1" si="271"/>
        <v>-65</v>
      </c>
      <c r="BE1077">
        <f t="shared" ca="1" si="265"/>
        <v>214.56880570000021</v>
      </c>
      <c r="BF1077">
        <f t="shared" ca="1" si="268"/>
        <v>211.99708138301781</v>
      </c>
      <c r="BG1077">
        <f t="shared" ca="1" si="266"/>
        <v>213.00291861698219</v>
      </c>
      <c r="BH1077" cm="1">
        <f t="array" aca="1" ref="BH1077" ca="1">_xlfn.LET(_xlpm.rozsah, $J$3:$J$10001,_xlpm.podminka, (_xlpm.rozsah&gt;E1077)*(ISNUMBER(_xlpm.rozsah)),_xlpm.indexy, IF(_xlpm.podminka, ROW(_xlpm.rozsah)-MIN(ROW(_xlpm.rozsah))+1),_xlpm.prvni, MIN(_xlpm.indexy),_xlpm.finalni, IF(_xlpm.prvni=1, 2, _xlpm.prvni),INDEX(_xlpm.rozsah, _xlpm.finalni))</f>
        <v>2300</v>
      </c>
      <c r="BI1077" cm="1">
        <f t="array" aca="1" ref="BI1077" ca="1">INDEX($J$3:$J$10001,MATCH(BH1077,$J$3:$J$10004,0)-1)</f>
        <v>2200</v>
      </c>
      <c r="BJ1077">
        <f t="shared" ca="1" si="273"/>
        <v>180</v>
      </c>
      <c r="BK1077">
        <f t="shared" ca="1" si="273"/>
        <v>245</v>
      </c>
      <c r="BL1077">
        <f t="shared" ca="1" si="269"/>
        <v>-65</v>
      </c>
      <c r="BM1077">
        <f t="shared" ca="1" si="267"/>
        <v>211.99708138301781</v>
      </c>
    </row>
    <row r="1078" spans="1:65" x14ac:dyDescent="0.25">
      <c r="A1078" s="64">
        <v>1075</v>
      </c>
      <c r="B1078" s="64">
        <v>99</v>
      </c>
      <c r="C1078" s="64">
        <v>39</v>
      </c>
      <c r="D1078" s="18">
        <v>1075</v>
      </c>
      <c r="E1078" s="21">
        <f t="shared" ca="1" si="260"/>
        <v>2220.0653304353582</v>
      </c>
      <c r="F1078" s="22">
        <f t="shared" ca="1" si="261"/>
        <v>90.463438734636696</v>
      </c>
      <c r="G1078" s="23">
        <v>1075</v>
      </c>
      <c r="H1078" s="24">
        <f t="shared" ca="1" si="262"/>
        <v>2216.1871780000001</v>
      </c>
      <c r="I1078" s="25">
        <f t="shared" ca="1" si="263"/>
        <v>91.446550376999966</v>
      </c>
      <c r="J1078" s="155"/>
      <c r="K1078" s="155"/>
      <c r="AX1078">
        <f t="shared" ca="1" si="270"/>
        <v>234.47833429999991</v>
      </c>
      <c r="AY1078">
        <f t="shared" ca="1" si="264"/>
        <v>190.52166570000009</v>
      </c>
      <c r="AZ1078" cm="1">
        <f t="array" aca="1" ref="AZ1078" ca="1">_xlfn.LET(_xlpm.rozsah, $J$3:$J$10001,_xlpm.podminka, (_xlpm.rozsah&gt;H1078)*(ISNUMBER(_xlpm.rozsah)),_xlpm.indexy, IF(_xlpm.podminka, ROW(_xlpm.rozsah)-MIN(ROW(_xlpm.rozsah))+1),_xlpm.prvni, MIN(_xlpm.indexy),_xlpm.finalni, IF(_xlpm.prvni=1, 2, _xlpm.prvni),INDEX(_xlpm.rozsah, _xlpm.finalni))</f>
        <v>2300</v>
      </c>
      <c r="BA1078" cm="1">
        <f t="array" aca="1" ref="BA1078" ca="1">INDEX($J$3:$J$10001,MATCH(AZ1078,$J$3:$J$10004,0)-1)</f>
        <v>2200</v>
      </c>
      <c r="BB1078">
        <f t="shared" ca="1" si="272"/>
        <v>180</v>
      </c>
      <c r="BC1078">
        <f t="shared" ca="1" si="272"/>
        <v>245</v>
      </c>
      <c r="BD1078">
        <f t="shared" ca="1" si="271"/>
        <v>-65</v>
      </c>
      <c r="BE1078">
        <f t="shared" ca="1" si="265"/>
        <v>234.47833429999991</v>
      </c>
      <c r="BF1078">
        <f t="shared" ca="1" si="268"/>
        <v>231.95753521701718</v>
      </c>
      <c r="BG1078">
        <f t="shared" ca="1" si="266"/>
        <v>193.04246478298282</v>
      </c>
      <c r="BH1078" cm="1">
        <f t="array" aca="1" ref="BH1078" ca="1">_xlfn.LET(_xlpm.rozsah, $J$3:$J$10001,_xlpm.podminka, (_xlpm.rozsah&gt;E1078)*(ISNUMBER(_xlpm.rozsah)),_xlpm.indexy, IF(_xlpm.podminka, ROW(_xlpm.rozsah)-MIN(ROW(_xlpm.rozsah))+1),_xlpm.prvni, MIN(_xlpm.indexy),_xlpm.finalni, IF(_xlpm.prvni=1, 2, _xlpm.prvni),INDEX(_xlpm.rozsah, _xlpm.finalni))</f>
        <v>2300</v>
      </c>
      <c r="BI1078" cm="1">
        <f t="array" aca="1" ref="BI1078" ca="1">INDEX($J$3:$J$10001,MATCH(BH1078,$J$3:$J$10004,0)-1)</f>
        <v>2200</v>
      </c>
      <c r="BJ1078">
        <f t="shared" ca="1" si="273"/>
        <v>180</v>
      </c>
      <c r="BK1078">
        <f t="shared" ca="1" si="273"/>
        <v>245</v>
      </c>
      <c r="BL1078">
        <f t="shared" ca="1" si="269"/>
        <v>-65</v>
      </c>
      <c r="BM1078">
        <f t="shared" ca="1" si="267"/>
        <v>231.95753521701718</v>
      </c>
    </row>
    <row r="1079" spans="1:65" x14ac:dyDescent="0.25">
      <c r="A1079" s="64">
        <v>1076</v>
      </c>
      <c r="B1079" s="64">
        <v>103</v>
      </c>
      <c r="C1079" s="64">
        <v>11</v>
      </c>
      <c r="D1079" s="18">
        <v>1076</v>
      </c>
      <c r="E1079" s="21">
        <f t="shared" ca="1" si="260"/>
        <v>2281.4821114630495</v>
      </c>
      <c r="F1079" s="22">
        <f t="shared" ca="1" si="261"/>
        <v>21.124029030391963</v>
      </c>
      <c r="G1079" s="28">
        <v>1076</v>
      </c>
      <c r="H1079" s="24">
        <f t="shared" ca="1" si="262"/>
        <v>2277.4472660000001</v>
      </c>
      <c r="I1079" s="25">
        <f t="shared" ca="1" si="263"/>
        <v>21.412520480999991</v>
      </c>
      <c r="J1079" s="155"/>
      <c r="K1079" s="155"/>
      <c r="AX1079">
        <f t="shared" ca="1" si="270"/>
        <v>194.65927709999991</v>
      </c>
      <c r="AY1079">
        <f t="shared" ca="1" si="264"/>
        <v>230.34072290000009</v>
      </c>
      <c r="AZ1079" cm="1">
        <f t="array" aca="1" ref="AZ1079" ca="1">_xlfn.LET(_xlpm.rozsah, $J$3:$J$10001,_xlpm.podminka, (_xlpm.rozsah&gt;H1079)*(ISNUMBER(_xlpm.rozsah)),_xlpm.indexy, IF(_xlpm.podminka, ROW(_xlpm.rozsah)-MIN(ROW(_xlpm.rozsah))+1),_xlpm.prvni, MIN(_xlpm.indexy),_xlpm.finalni, IF(_xlpm.prvni=1, 2, _xlpm.prvni),INDEX(_xlpm.rozsah, _xlpm.finalni))</f>
        <v>2300</v>
      </c>
      <c r="BA1079" cm="1">
        <f t="array" aca="1" ref="BA1079" ca="1">INDEX($J$3:$J$10001,MATCH(AZ1079,$J$3:$J$10004,0)-1)</f>
        <v>2200</v>
      </c>
      <c r="BB1079">
        <f t="shared" ca="1" si="272"/>
        <v>180</v>
      </c>
      <c r="BC1079">
        <f t="shared" ca="1" si="272"/>
        <v>245</v>
      </c>
      <c r="BD1079">
        <f t="shared" ca="1" si="271"/>
        <v>-65</v>
      </c>
      <c r="BE1079">
        <f t="shared" ca="1" si="265"/>
        <v>194.65927709999991</v>
      </c>
      <c r="BF1079">
        <f t="shared" ca="1" si="268"/>
        <v>192.03662754901785</v>
      </c>
      <c r="BG1079">
        <f t="shared" ca="1" si="266"/>
        <v>232.96337245098215</v>
      </c>
      <c r="BH1079" cm="1">
        <f t="array" aca="1" ref="BH1079" ca="1">_xlfn.LET(_xlpm.rozsah, $J$3:$J$10001,_xlpm.podminka, (_xlpm.rozsah&gt;E1079)*(ISNUMBER(_xlpm.rozsah)),_xlpm.indexy, IF(_xlpm.podminka, ROW(_xlpm.rozsah)-MIN(ROW(_xlpm.rozsah))+1),_xlpm.prvni, MIN(_xlpm.indexy),_xlpm.finalni, IF(_xlpm.prvni=1, 2, _xlpm.prvni),INDEX(_xlpm.rozsah, _xlpm.finalni))</f>
        <v>2300</v>
      </c>
      <c r="BI1079" cm="1">
        <f t="array" aca="1" ref="BI1079" ca="1">INDEX($J$3:$J$10001,MATCH(BH1079,$J$3:$J$10004,0)-1)</f>
        <v>2200</v>
      </c>
      <c r="BJ1079">
        <f t="shared" ca="1" si="273"/>
        <v>180</v>
      </c>
      <c r="BK1079">
        <f t="shared" ca="1" si="273"/>
        <v>245</v>
      </c>
      <c r="BL1079">
        <f t="shared" ca="1" si="269"/>
        <v>-65</v>
      </c>
      <c r="BM1079">
        <f t="shared" ca="1" si="267"/>
        <v>192.03662754901785</v>
      </c>
    </row>
    <row r="1080" spans="1:65" x14ac:dyDescent="0.25">
      <c r="A1080" s="64">
        <v>1077</v>
      </c>
      <c r="B1080" s="64">
        <v>103</v>
      </c>
      <c r="C1080" s="64">
        <v>19</v>
      </c>
      <c r="D1080" s="18">
        <v>1077</v>
      </c>
      <c r="E1080" s="21">
        <f t="shared" ca="1" si="260"/>
        <v>2281.4821114630495</v>
      </c>
      <c r="F1080" s="22">
        <f t="shared" ca="1" si="261"/>
        <v>36.486959234313389</v>
      </c>
      <c r="G1080" s="23">
        <v>1077</v>
      </c>
      <c r="H1080" s="24">
        <f t="shared" ca="1" si="262"/>
        <v>2277.4472660000001</v>
      </c>
      <c r="I1080" s="25">
        <f t="shared" ca="1" si="263"/>
        <v>36.985262648999985</v>
      </c>
      <c r="J1080" s="155"/>
      <c r="K1080" s="155"/>
      <c r="AX1080">
        <f t="shared" ca="1" si="270"/>
        <v>194.65927709999991</v>
      </c>
      <c r="AY1080">
        <f t="shared" ca="1" si="264"/>
        <v>230.34072290000009</v>
      </c>
      <c r="AZ1080" cm="1">
        <f t="array" aca="1" ref="AZ1080" ca="1">_xlfn.LET(_xlpm.rozsah, $J$3:$J$10001,_xlpm.podminka, (_xlpm.rozsah&gt;H1080)*(ISNUMBER(_xlpm.rozsah)),_xlpm.indexy, IF(_xlpm.podminka, ROW(_xlpm.rozsah)-MIN(ROW(_xlpm.rozsah))+1),_xlpm.prvni, MIN(_xlpm.indexy),_xlpm.finalni, IF(_xlpm.prvni=1, 2, _xlpm.prvni),INDEX(_xlpm.rozsah, _xlpm.finalni))</f>
        <v>2300</v>
      </c>
      <c r="BA1080" cm="1">
        <f t="array" aca="1" ref="BA1080" ca="1">INDEX($J$3:$J$10001,MATCH(AZ1080,$J$3:$J$10004,0)-1)</f>
        <v>2200</v>
      </c>
      <c r="BB1080">
        <f t="shared" ca="1" si="272"/>
        <v>180</v>
      </c>
      <c r="BC1080">
        <f t="shared" ca="1" si="272"/>
        <v>245</v>
      </c>
      <c r="BD1080">
        <f t="shared" ca="1" si="271"/>
        <v>-65</v>
      </c>
      <c r="BE1080">
        <f t="shared" ca="1" si="265"/>
        <v>194.65927709999991</v>
      </c>
      <c r="BF1080">
        <f t="shared" ca="1" si="268"/>
        <v>192.03662754901785</v>
      </c>
      <c r="BG1080">
        <f t="shared" ca="1" si="266"/>
        <v>232.96337245098215</v>
      </c>
      <c r="BH1080" cm="1">
        <f t="array" aca="1" ref="BH1080" ca="1">_xlfn.LET(_xlpm.rozsah, $J$3:$J$10001,_xlpm.podminka, (_xlpm.rozsah&gt;E1080)*(ISNUMBER(_xlpm.rozsah)),_xlpm.indexy, IF(_xlpm.podminka, ROW(_xlpm.rozsah)-MIN(ROW(_xlpm.rozsah))+1),_xlpm.prvni, MIN(_xlpm.indexy),_xlpm.finalni, IF(_xlpm.prvni=1, 2, _xlpm.prvni),INDEX(_xlpm.rozsah, _xlpm.finalni))</f>
        <v>2300</v>
      </c>
      <c r="BI1080" cm="1">
        <f t="array" aca="1" ref="BI1080" ca="1">INDEX($J$3:$J$10001,MATCH(BH1080,$J$3:$J$10004,0)-1)</f>
        <v>2200</v>
      </c>
      <c r="BJ1080">
        <f t="shared" ca="1" si="273"/>
        <v>180</v>
      </c>
      <c r="BK1080">
        <f t="shared" ca="1" si="273"/>
        <v>245</v>
      </c>
      <c r="BL1080">
        <f t="shared" ca="1" si="269"/>
        <v>-65</v>
      </c>
      <c r="BM1080">
        <f t="shared" ca="1" si="267"/>
        <v>192.03662754901785</v>
      </c>
    </row>
    <row r="1081" spans="1:65" x14ac:dyDescent="0.25">
      <c r="A1081" s="64">
        <v>1078</v>
      </c>
      <c r="B1081" s="64">
        <v>103</v>
      </c>
      <c r="C1081" s="64">
        <v>7</v>
      </c>
      <c r="D1081" s="18">
        <v>1078</v>
      </c>
      <c r="E1081" s="21">
        <f t="shared" ca="1" si="260"/>
        <v>2281.4821114630495</v>
      </c>
      <c r="F1081" s="22">
        <f t="shared" ca="1" si="261"/>
        <v>13.44256392843125</v>
      </c>
      <c r="G1081" s="28">
        <v>1078</v>
      </c>
      <c r="H1081" s="24">
        <f t="shared" ca="1" si="262"/>
        <v>2277.4472660000001</v>
      </c>
      <c r="I1081" s="25">
        <f t="shared" ca="1" si="263"/>
        <v>13.626149396999995</v>
      </c>
      <c r="J1081" s="155"/>
      <c r="K1081" s="155"/>
      <c r="AX1081">
        <f t="shared" ca="1" si="270"/>
        <v>194.65927709999991</v>
      </c>
      <c r="AY1081">
        <f t="shared" ca="1" si="264"/>
        <v>230.34072290000009</v>
      </c>
      <c r="AZ1081" cm="1">
        <f t="array" aca="1" ref="AZ1081" ca="1">_xlfn.LET(_xlpm.rozsah, $J$3:$J$10001,_xlpm.podminka, (_xlpm.rozsah&gt;H1081)*(ISNUMBER(_xlpm.rozsah)),_xlpm.indexy, IF(_xlpm.podminka, ROW(_xlpm.rozsah)-MIN(ROW(_xlpm.rozsah))+1),_xlpm.prvni, MIN(_xlpm.indexy),_xlpm.finalni, IF(_xlpm.prvni=1, 2, _xlpm.prvni),INDEX(_xlpm.rozsah, _xlpm.finalni))</f>
        <v>2300</v>
      </c>
      <c r="BA1081" cm="1">
        <f t="array" aca="1" ref="BA1081" ca="1">INDEX($J$3:$J$10001,MATCH(AZ1081,$J$3:$J$10004,0)-1)</f>
        <v>2200</v>
      </c>
      <c r="BB1081">
        <f t="shared" ca="1" si="272"/>
        <v>180</v>
      </c>
      <c r="BC1081">
        <f t="shared" ca="1" si="272"/>
        <v>245</v>
      </c>
      <c r="BD1081">
        <f t="shared" ca="1" si="271"/>
        <v>-65</v>
      </c>
      <c r="BE1081">
        <f t="shared" ca="1" si="265"/>
        <v>194.65927709999991</v>
      </c>
      <c r="BF1081">
        <f t="shared" ca="1" si="268"/>
        <v>192.03662754901785</v>
      </c>
      <c r="BG1081">
        <f t="shared" ca="1" si="266"/>
        <v>232.96337245098215</v>
      </c>
      <c r="BH1081" cm="1">
        <f t="array" aca="1" ref="BH1081" ca="1">_xlfn.LET(_xlpm.rozsah, $J$3:$J$10001,_xlpm.podminka, (_xlpm.rozsah&gt;E1081)*(ISNUMBER(_xlpm.rozsah)),_xlpm.indexy, IF(_xlpm.podminka, ROW(_xlpm.rozsah)-MIN(ROW(_xlpm.rozsah))+1),_xlpm.prvni, MIN(_xlpm.indexy),_xlpm.finalni, IF(_xlpm.prvni=1, 2, _xlpm.prvni),INDEX(_xlpm.rozsah, _xlpm.finalni))</f>
        <v>2300</v>
      </c>
      <c r="BI1081" cm="1">
        <f t="array" aca="1" ref="BI1081" ca="1">INDEX($J$3:$J$10001,MATCH(BH1081,$J$3:$J$10004,0)-1)</f>
        <v>2200</v>
      </c>
      <c r="BJ1081">
        <f t="shared" ca="1" si="273"/>
        <v>180</v>
      </c>
      <c r="BK1081">
        <f t="shared" ca="1" si="273"/>
        <v>245</v>
      </c>
      <c r="BL1081">
        <f t="shared" ca="1" si="269"/>
        <v>-65</v>
      </c>
      <c r="BM1081">
        <f t="shared" ca="1" si="267"/>
        <v>192.03662754901785</v>
      </c>
    </row>
    <row r="1082" spans="1:65" x14ac:dyDescent="0.25">
      <c r="A1082" s="64">
        <v>1079</v>
      </c>
      <c r="B1082" s="64">
        <v>103</v>
      </c>
      <c r="C1082" s="64">
        <v>13</v>
      </c>
      <c r="D1082" s="18">
        <v>1079</v>
      </c>
      <c r="E1082" s="21">
        <f t="shared" ca="1" si="260"/>
        <v>2281.4821114630495</v>
      </c>
      <c r="F1082" s="22">
        <f t="shared" ca="1" si="261"/>
        <v>24.964761581372322</v>
      </c>
      <c r="G1082" s="23">
        <v>1079</v>
      </c>
      <c r="H1082" s="24">
        <f t="shared" ca="1" si="262"/>
        <v>2277.4472660000001</v>
      </c>
      <c r="I1082" s="25">
        <f t="shared" ca="1" si="263"/>
        <v>25.305706022999988</v>
      </c>
      <c r="J1082" s="155"/>
      <c r="K1082" s="155"/>
      <c r="AX1082">
        <f t="shared" ca="1" si="270"/>
        <v>194.65927709999991</v>
      </c>
      <c r="AY1082">
        <f t="shared" ca="1" si="264"/>
        <v>230.34072290000009</v>
      </c>
      <c r="AZ1082" cm="1">
        <f t="array" aca="1" ref="AZ1082" ca="1">_xlfn.LET(_xlpm.rozsah, $J$3:$J$10001,_xlpm.podminka, (_xlpm.rozsah&gt;H1082)*(ISNUMBER(_xlpm.rozsah)),_xlpm.indexy, IF(_xlpm.podminka, ROW(_xlpm.rozsah)-MIN(ROW(_xlpm.rozsah))+1),_xlpm.prvni, MIN(_xlpm.indexy),_xlpm.finalni, IF(_xlpm.prvni=1, 2, _xlpm.prvni),INDEX(_xlpm.rozsah, _xlpm.finalni))</f>
        <v>2300</v>
      </c>
      <c r="BA1082" cm="1">
        <f t="array" aca="1" ref="BA1082" ca="1">INDEX($J$3:$J$10001,MATCH(AZ1082,$J$3:$J$10004,0)-1)</f>
        <v>2200</v>
      </c>
      <c r="BB1082">
        <f t="shared" ca="1" si="272"/>
        <v>180</v>
      </c>
      <c r="BC1082">
        <f t="shared" ca="1" si="272"/>
        <v>245</v>
      </c>
      <c r="BD1082">
        <f t="shared" ca="1" si="271"/>
        <v>-65</v>
      </c>
      <c r="BE1082">
        <f t="shared" ca="1" si="265"/>
        <v>194.65927709999991</v>
      </c>
      <c r="BF1082">
        <f t="shared" ca="1" si="268"/>
        <v>192.03662754901785</v>
      </c>
      <c r="BG1082">
        <f t="shared" ca="1" si="266"/>
        <v>232.96337245098215</v>
      </c>
      <c r="BH1082" cm="1">
        <f t="array" aca="1" ref="BH1082" ca="1">_xlfn.LET(_xlpm.rozsah, $J$3:$J$10001,_xlpm.podminka, (_xlpm.rozsah&gt;E1082)*(ISNUMBER(_xlpm.rozsah)),_xlpm.indexy, IF(_xlpm.podminka, ROW(_xlpm.rozsah)-MIN(ROW(_xlpm.rozsah))+1),_xlpm.prvni, MIN(_xlpm.indexy),_xlpm.finalni, IF(_xlpm.prvni=1, 2, _xlpm.prvni),INDEX(_xlpm.rozsah, _xlpm.finalni))</f>
        <v>2300</v>
      </c>
      <c r="BI1082" cm="1">
        <f t="array" aca="1" ref="BI1082" ca="1">INDEX($J$3:$J$10001,MATCH(BH1082,$J$3:$J$10004,0)-1)</f>
        <v>2200</v>
      </c>
      <c r="BJ1082">
        <f t="shared" ca="1" si="273"/>
        <v>180</v>
      </c>
      <c r="BK1082">
        <f t="shared" ca="1" si="273"/>
        <v>245</v>
      </c>
      <c r="BL1082">
        <f t="shared" ca="1" si="269"/>
        <v>-65</v>
      </c>
      <c r="BM1082">
        <f t="shared" ca="1" si="267"/>
        <v>192.03662754901785</v>
      </c>
    </row>
    <row r="1083" spans="1:65" x14ac:dyDescent="0.25">
      <c r="A1083" s="64">
        <v>1080</v>
      </c>
      <c r="B1083" s="64">
        <v>103</v>
      </c>
      <c r="C1083" s="64">
        <v>10</v>
      </c>
      <c r="D1083" s="18">
        <v>1080</v>
      </c>
      <c r="E1083" s="21">
        <f t="shared" ca="1" si="260"/>
        <v>2281.4821114630495</v>
      </c>
      <c r="F1083" s="22">
        <f t="shared" ca="1" si="261"/>
        <v>19.203662754901785</v>
      </c>
      <c r="G1083" s="28">
        <v>1080</v>
      </c>
      <c r="H1083" s="24">
        <f t="shared" ca="1" si="262"/>
        <v>2277.4472660000001</v>
      </c>
      <c r="I1083" s="25">
        <f t="shared" ca="1" si="263"/>
        <v>19.465927709999992</v>
      </c>
      <c r="J1083" s="155"/>
      <c r="K1083" s="155"/>
      <c r="AX1083">
        <f t="shared" ca="1" si="270"/>
        <v>194.65927709999991</v>
      </c>
      <c r="AY1083">
        <f t="shared" ca="1" si="264"/>
        <v>230.34072290000009</v>
      </c>
      <c r="AZ1083" cm="1">
        <f t="array" aca="1" ref="AZ1083" ca="1">_xlfn.LET(_xlpm.rozsah, $J$3:$J$10001,_xlpm.podminka, (_xlpm.rozsah&gt;H1083)*(ISNUMBER(_xlpm.rozsah)),_xlpm.indexy, IF(_xlpm.podminka, ROW(_xlpm.rozsah)-MIN(ROW(_xlpm.rozsah))+1),_xlpm.prvni, MIN(_xlpm.indexy),_xlpm.finalni, IF(_xlpm.prvni=1, 2, _xlpm.prvni),INDEX(_xlpm.rozsah, _xlpm.finalni))</f>
        <v>2300</v>
      </c>
      <c r="BA1083" cm="1">
        <f t="array" aca="1" ref="BA1083" ca="1">INDEX($J$3:$J$10001,MATCH(AZ1083,$J$3:$J$10004,0)-1)</f>
        <v>2200</v>
      </c>
      <c r="BB1083">
        <f t="shared" ca="1" si="272"/>
        <v>180</v>
      </c>
      <c r="BC1083">
        <f t="shared" ca="1" si="272"/>
        <v>245</v>
      </c>
      <c r="BD1083">
        <f t="shared" ca="1" si="271"/>
        <v>-65</v>
      </c>
      <c r="BE1083">
        <f t="shared" ca="1" si="265"/>
        <v>194.65927709999991</v>
      </c>
      <c r="BF1083">
        <f t="shared" ca="1" si="268"/>
        <v>192.03662754901785</v>
      </c>
      <c r="BG1083">
        <f t="shared" ca="1" si="266"/>
        <v>232.96337245098215</v>
      </c>
      <c r="BH1083" cm="1">
        <f t="array" aca="1" ref="BH1083" ca="1">_xlfn.LET(_xlpm.rozsah, $J$3:$J$10001,_xlpm.podminka, (_xlpm.rozsah&gt;E1083)*(ISNUMBER(_xlpm.rozsah)),_xlpm.indexy, IF(_xlpm.podminka, ROW(_xlpm.rozsah)-MIN(ROW(_xlpm.rozsah))+1),_xlpm.prvni, MIN(_xlpm.indexy),_xlpm.finalni, IF(_xlpm.prvni=1, 2, _xlpm.prvni),INDEX(_xlpm.rozsah, _xlpm.finalni))</f>
        <v>2300</v>
      </c>
      <c r="BI1083" cm="1">
        <f t="array" aca="1" ref="BI1083" ca="1">INDEX($J$3:$J$10001,MATCH(BH1083,$J$3:$J$10004,0)-1)</f>
        <v>2200</v>
      </c>
      <c r="BJ1083">
        <f t="shared" ca="1" si="273"/>
        <v>180</v>
      </c>
      <c r="BK1083">
        <f t="shared" ca="1" si="273"/>
        <v>245</v>
      </c>
      <c r="BL1083">
        <f t="shared" ca="1" si="269"/>
        <v>-65</v>
      </c>
      <c r="BM1083">
        <f t="shared" ca="1" si="267"/>
        <v>192.03662754901785</v>
      </c>
    </row>
    <row r="1084" spans="1:65" x14ac:dyDescent="0.25">
      <c r="A1084" s="64">
        <v>1081</v>
      </c>
      <c r="B1084" s="64">
        <v>102</v>
      </c>
      <c r="C1084" s="64">
        <v>13</v>
      </c>
      <c r="D1084" s="18">
        <v>1081</v>
      </c>
      <c r="E1084" s="21">
        <f t="shared" ca="1" si="260"/>
        <v>2266.1279162061264</v>
      </c>
      <c r="F1084" s="22">
        <f t="shared" ca="1" si="261"/>
        <v>26.262191080582319</v>
      </c>
      <c r="G1084" s="23">
        <v>1081</v>
      </c>
      <c r="H1084" s="24">
        <f t="shared" ca="1" si="262"/>
        <v>2262.1322439999999</v>
      </c>
      <c r="I1084" s="25">
        <f t="shared" ca="1" si="263"/>
        <v>26.599825382000009</v>
      </c>
      <c r="J1084" s="155"/>
      <c r="K1084" s="155"/>
      <c r="AX1084">
        <f t="shared" ca="1" si="270"/>
        <v>204.61404140000008</v>
      </c>
      <c r="AY1084">
        <f t="shared" ca="1" si="264"/>
        <v>220.38595859999992</v>
      </c>
      <c r="AZ1084" cm="1">
        <f t="array" aca="1" ref="AZ1084" ca="1">_xlfn.LET(_xlpm.rozsah, $J$3:$J$10001,_xlpm.podminka, (_xlpm.rozsah&gt;H1084)*(ISNUMBER(_xlpm.rozsah)),_xlpm.indexy, IF(_xlpm.podminka, ROW(_xlpm.rozsah)-MIN(ROW(_xlpm.rozsah))+1),_xlpm.prvni, MIN(_xlpm.indexy),_xlpm.finalni, IF(_xlpm.prvni=1, 2, _xlpm.prvni),INDEX(_xlpm.rozsah, _xlpm.finalni))</f>
        <v>2300</v>
      </c>
      <c r="BA1084" cm="1">
        <f t="array" aca="1" ref="BA1084" ca="1">INDEX($J$3:$J$10001,MATCH(AZ1084,$J$3:$J$10004,0)-1)</f>
        <v>2200</v>
      </c>
      <c r="BB1084">
        <f t="shared" ca="1" si="272"/>
        <v>180</v>
      </c>
      <c r="BC1084">
        <f t="shared" ca="1" si="272"/>
        <v>245</v>
      </c>
      <c r="BD1084">
        <f t="shared" ca="1" si="271"/>
        <v>-65</v>
      </c>
      <c r="BE1084">
        <f t="shared" ca="1" si="265"/>
        <v>204.61404140000008</v>
      </c>
      <c r="BF1084">
        <f t="shared" ca="1" si="268"/>
        <v>202.01685446601783</v>
      </c>
      <c r="BG1084">
        <f t="shared" ca="1" si="266"/>
        <v>222.98314553398217</v>
      </c>
      <c r="BH1084" cm="1">
        <f t="array" aca="1" ref="BH1084" ca="1">_xlfn.LET(_xlpm.rozsah, $J$3:$J$10001,_xlpm.podminka, (_xlpm.rozsah&gt;E1084)*(ISNUMBER(_xlpm.rozsah)),_xlpm.indexy, IF(_xlpm.podminka, ROW(_xlpm.rozsah)-MIN(ROW(_xlpm.rozsah))+1),_xlpm.prvni, MIN(_xlpm.indexy),_xlpm.finalni, IF(_xlpm.prvni=1, 2, _xlpm.prvni),INDEX(_xlpm.rozsah, _xlpm.finalni))</f>
        <v>2300</v>
      </c>
      <c r="BI1084" cm="1">
        <f t="array" aca="1" ref="BI1084" ca="1">INDEX($J$3:$J$10001,MATCH(BH1084,$J$3:$J$10004,0)-1)</f>
        <v>2200</v>
      </c>
      <c r="BJ1084">
        <f t="shared" ca="1" si="273"/>
        <v>180</v>
      </c>
      <c r="BK1084">
        <f t="shared" ca="1" si="273"/>
        <v>245</v>
      </c>
      <c r="BL1084">
        <f t="shared" ca="1" si="269"/>
        <v>-65</v>
      </c>
      <c r="BM1084">
        <f t="shared" ca="1" si="267"/>
        <v>202.01685446601783</v>
      </c>
    </row>
    <row r="1085" spans="1:65" x14ac:dyDescent="0.25">
      <c r="A1085" s="64">
        <v>1082</v>
      </c>
      <c r="B1085" s="64">
        <v>101</v>
      </c>
      <c r="C1085" s="64">
        <v>29</v>
      </c>
      <c r="D1085" s="18">
        <v>1082</v>
      </c>
      <c r="E1085" s="21">
        <f t="shared" ca="1" si="260"/>
        <v>2250.7737209492034</v>
      </c>
      <c r="F1085" s="22">
        <f t="shared" ca="1" si="261"/>
        <v>61.479153601075168</v>
      </c>
      <c r="G1085" s="28">
        <v>1082</v>
      </c>
      <c r="H1085" s="24">
        <f t="shared" ca="1" si="262"/>
        <v>2246.8172219999997</v>
      </c>
      <c r="I1085" s="25">
        <f t="shared" ca="1" si="263"/>
        <v>62.224953653000064</v>
      </c>
      <c r="J1085" s="155"/>
      <c r="K1085" s="155"/>
      <c r="AX1085">
        <f t="shared" ca="1" si="270"/>
        <v>214.56880570000021</v>
      </c>
      <c r="AY1085">
        <f t="shared" ca="1" si="264"/>
        <v>210.43119429999979</v>
      </c>
      <c r="AZ1085" cm="1">
        <f t="array" aca="1" ref="AZ1085" ca="1">_xlfn.LET(_xlpm.rozsah, $J$3:$J$10001,_xlpm.podminka, (_xlpm.rozsah&gt;H1085)*(ISNUMBER(_xlpm.rozsah)),_xlpm.indexy, IF(_xlpm.podminka, ROW(_xlpm.rozsah)-MIN(ROW(_xlpm.rozsah))+1),_xlpm.prvni, MIN(_xlpm.indexy),_xlpm.finalni, IF(_xlpm.prvni=1, 2, _xlpm.prvni),INDEX(_xlpm.rozsah, _xlpm.finalni))</f>
        <v>2300</v>
      </c>
      <c r="BA1085" cm="1">
        <f t="array" aca="1" ref="BA1085" ca="1">INDEX($J$3:$J$10001,MATCH(AZ1085,$J$3:$J$10004,0)-1)</f>
        <v>2200</v>
      </c>
      <c r="BB1085">
        <f t="shared" ca="1" si="272"/>
        <v>180</v>
      </c>
      <c r="BC1085">
        <f t="shared" ca="1" si="272"/>
        <v>245</v>
      </c>
      <c r="BD1085">
        <f t="shared" ca="1" si="271"/>
        <v>-65</v>
      </c>
      <c r="BE1085">
        <f t="shared" ca="1" si="265"/>
        <v>214.56880570000021</v>
      </c>
      <c r="BF1085">
        <f t="shared" ca="1" si="268"/>
        <v>211.99708138301781</v>
      </c>
      <c r="BG1085">
        <f t="shared" ca="1" si="266"/>
        <v>213.00291861698219</v>
      </c>
      <c r="BH1085" cm="1">
        <f t="array" aca="1" ref="BH1085" ca="1">_xlfn.LET(_xlpm.rozsah, $J$3:$J$10001,_xlpm.podminka, (_xlpm.rozsah&gt;E1085)*(ISNUMBER(_xlpm.rozsah)),_xlpm.indexy, IF(_xlpm.podminka, ROW(_xlpm.rozsah)-MIN(ROW(_xlpm.rozsah))+1),_xlpm.prvni, MIN(_xlpm.indexy),_xlpm.finalni, IF(_xlpm.prvni=1, 2, _xlpm.prvni),INDEX(_xlpm.rozsah, _xlpm.finalni))</f>
        <v>2300</v>
      </c>
      <c r="BI1085" cm="1">
        <f t="array" aca="1" ref="BI1085" ca="1">INDEX($J$3:$J$10001,MATCH(BH1085,$J$3:$J$10004,0)-1)</f>
        <v>2200</v>
      </c>
      <c r="BJ1085">
        <f t="shared" ca="1" si="273"/>
        <v>180</v>
      </c>
      <c r="BK1085">
        <f t="shared" ca="1" si="273"/>
        <v>245</v>
      </c>
      <c r="BL1085">
        <f t="shared" ca="1" si="269"/>
        <v>-65</v>
      </c>
      <c r="BM1085">
        <f t="shared" ca="1" si="267"/>
        <v>211.99708138301781</v>
      </c>
    </row>
    <row r="1086" spans="1:65" x14ac:dyDescent="0.25">
      <c r="A1086" s="64">
        <v>1083</v>
      </c>
      <c r="B1086" s="64">
        <v>102</v>
      </c>
      <c r="C1086" s="64">
        <v>25</v>
      </c>
      <c r="D1086" s="18">
        <v>1083</v>
      </c>
      <c r="E1086" s="21">
        <f t="shared" ca="1" si="260"/>
        <v>2266.1279162061264</v>
      </c>
      <c r="F1086" s="22">
        <f t="shared" ca="1" si="261"/>
        <v>50.504213616504458</v>
      </c>
      <c r="G1086" s="23">
        <v>1083</v>
      </c>
      <c r="H1086" s="24">
        <f t="shared" ca="1" si="262"/>
        <v>2262.1322439999999</v>
      </c>
      <c r="I1086" s="25">
        <f t="shared" ca="1" si="263"/>
        <v>51.153510350000012</v>
      </c>
      <c r="J1086" s="155"/>
      <c r="K1086" s="155"/>
      <c r="AX1086">
        <f t="shared" ca="1" si="270"/>
        <v>204.61404140000008</v>
      </c>
      <c r="AY1086">
        <f t="shared" ca="1" si="264"/>
        <v>220.38595859999992</v>
      </c>
      <c r="AZ1086" cm="1">
        <f t="array" aca="1" ref="AZ1086" ca="1">_xlfn.LET(_xlpm.rozsah, $J$3:$J$10001,_xlpm.podminka, (_xlpm.rozsah&gt;H1086)*(ISNUMBER(_xlpm.rozsah)),_xlpm.indexy, IF(_xlpm.podminka, ROW(_xlpm.rozsah)-MIN(ROW(_xlpm.rozsah))+1),_xlpm.prvni, MIN(_xlpm.indexy),_xlpm.finalni, IF(_xlpm.prvni=1, 2, _xlpm.prvni),INDEX(_xlpm.rozsah, _xlpm.finalni))</f>
        <v>2300</v>
      </c>
      <c r="BA1086" cm="1">
        <f t="array" aca="1" ref="BA1086" ca="1">INDEX($J$3:$J$10001,MATCH(AZ1086,$J$3:$J$10004,0)-1)</f>
        <v>2200</v>
      </c>
      <c r="BB1086">
        <f t="shared" ca="1" si="272"/>
        <v>180</v>
      </c>
      <c r="BC1086">
        <f t="shared" ca="1" si="272"/>
        <v>245</v>
      </c>
      <c r="BD1086">
        <f t="shared" ca="1" si="271"/>
        <v>-65</v>
      </c>
      <c r="BE1086">
        <f t="shared" ca="1" si="265"/>
        <v>204.61404140000008</v>
      </c>
      <c r="BF1086">
        <f t="shared" ca="1" si="268"/>
        <v>202.01685446601783</v>
      </c>
      <c r="BG1086">
        <f t="shared" ca="1" si="266"/>
        <v>222.98314553398217</v>
      </c>
      <c r="BH1086" cm="1">
        <f t="array" aca="1" ref="BH1086" ca="1">_xlfn.LET(_xlpm.rozsah, $J$3:$J$10001,_xlpm.podminka, (_xlpm.rozsah&gt;E1086)*(ISNUMBER(_xlpm.rozsah)),_xlpm.indexy, IF(_xlpm.podminka, ROW(_xlpm.rozsah)-MIN(ROW(_xlpm.rozsah))+1),_xlpm.prvni, MIN(_xlpm.indexy),_xlpm.finalni, IF(_xlpm.prvni=1, 2, _xlpm.prvni),INDEX(_xlpm.rozsah, _xlpm.finalni))</f>
        <v>2300</v>
      </c>
      <c r="BI1086" cm="1">
        <f t="array" aca="1" ref="BI1086" ca="1">INDEX($J$3:$J$10001,MATCH(BH1086,$J$3:$J$10004,0)-1)</f>
        <v>2200</v>
      </c>
      <c r="BJ1086">
        <f t="shared" ca="1" si="273"/>
        <v>180</v>
      </c>
      <c r="BK1086">
        <f t="shared" ca="1" si="273"/>
        <v>245</v>
      </c>
      <c r="BL1086">
        <f t="shared" ca="1" si="269"/>
        <v>-65</v>
      </c>
      <c r="BM1086">
        <f t="shared" ca="1" si="267"/>
        <v>202.01685446601783</v>
      </c>
    </row>
    <row r="1087" spans="1:65" x14ac:dyDescent="0.25">
      <c r="A1087" s="64">
        <v>1084</v>
      </c>
      <c r="B1087" s="64">
        <v>102</v>
      </c>
      <c r="C1087" s="64">
        <v>20</v>
      </c>
      <c r="D1087" s="18">
        <v>1084</v>
      </c>
      <c r="E1087" s="21">
        <f t="shared" ca="1" si="260"/>
        <v>2266.1279162061264</v>
      </c>
      <c r="F1087" s="22">
        <f t="shared" ca="1" si="261"/>
        <v>40.403370893203565</v>
      </c>
      <c r="G1087" s="28">
        <v>1084</v>
      </c>
      <c r="H1087" s="24">
        <f t="shared" ca="1" si="262"/>
        <v>2262.1322439999999</v>
      </c>
      <c r="I1087" s="25">
        <f t="shared" ca="1" si="263"/>
        <v>40.922808280000019</v>
      </c>
      <c r="J1087" s="155"/>
      <c r="K1087" s="155"/>
      <c r="AX1087">
        <f t="shared" ca="1" si="270"/>
        <v>204.61404140000008</v>
      </c>
      <c r="AY1087">
        <f t="shared" ca="1" si="264"/>
        <v>220.38595859999992</v>
      </c>
      <c r="AZ1087" cm="1">
        <f t="array" aca="1" ref="AZ1087" ca="1">_xlfn.LET(_xlpm.rozsah, $J$3:$J$10001,_xlpm.podminka, (_xlpm.rozsah&gt;H1087)*(ISNUMBER(_xlpm.rozsah)),_xlpm.indexy, IF(_xlpm.podminka, ROW(_xlpm.rozsah)-MIN(ROW(_xlpm.rozsah))+1),_xlpm.prvni, MIN(_xlpm.indexy),_xlpm.finalni, IF(_xlpm.prvni=1, 2, _xlpm.prvni),INDEX(_xlpm.rozsah, _xlpm.finalni))</f>
        <v>2300</v>
      </c>
      <c r="BA1087" cm="1">
        <f t="array" aca="1" ref="BA1087" ca="1">INDEX($J$3:$J$10001,MATCH(AZ1087,$J$3:$J$10004,0)-1)</f>
        <v>2200</v>
      </c>
      <c r="BB1087">
        <f t="shared" ca="1" si="272"/>
        <v>180</v>
      </c>
      <c r="BC1087">
        <f t="shared" ca="1" si="272"/>
        <v>245</v>
      </c>
      <c r="BD1087">
        <f t="shared" ca="1" si="271"/>
        <v>-65</v>
      </c>
      <c r="BE1087">
        <f t="shared" ca="1" si="265"/>
        <v>204.61404140000008</v>
      </c>
      <c r="BF1087">
        <f t="shared" ca="1" si="268"/>
        <v>202.01685446601783</v>
      </c>
      <c r="BG1087">
        <f t="shared" ca="1" si="266"/>
        <v>222.98314553398217</v>
      </c>
      <c r="BH1087" cm="1">
        <f t="array" aca="1" ref="BH1087" ca="1">_xlfn.LET(_xlpm.rozsah, $J$3:$J$10001,_xlpm.podminka, (_xlpm.rozsah&gt;E1087)*(ISNUMBER(_xlpm.rozsah)),_xlpm.indexy, IF(_xlpm.podminka, ROW(_xlpm.rozsah)-MIN(ROW(_xlpm.rozsah))+1),_xlpm.prvni, MIN(_xlpm.indexy),_xlpm.finalni, IF(_xlpm.prvni=1, 2, _xlpm.prvni),INDEX(_xlpm.rozsah, _xlpm.finalni))</f>
        <v>2300</v>
      </c>
      <c r="BI1087" cm="1">
        <f t="array" aca="1" ref="BI1087" ca="1">INDEX($J$3:$J$10001,MATCH(BH1087,$J$3:$J$10004,0)-1)</f>
        <v>2200</v>
      </c>
      <c r="BJ1087">
        <f t="shared" ca="1" si="273"/>
        <v>180</v>
      </c>
      <c r="BK1087">
        <f t="shared" ca="1" si="273"/>
        <v>245</v>
      </c>
      <c r="BL1087">
        <f t="shared" ca="1" si="269"/>
        <v>-65</v>
      </c>
      <c r="BM1087">
        <f t="shared" ca="1" si="267"/>
        <v>202.01685446601783</v>
      </c>
    </row>
    <row r="1088" spans="1:65" x14ac:dyDescent="0.25">
      <c r="A1088" s="64">
        <v>1085</v>
      </c>
      <c r="B1088" s="64">
        <v>96</v>
      </c>
      <c r="C1088" s="64">
        <v>60</v>
      </c>
      <c r="D1088" s="18">
        <v>1085</v>
      </c>
      <c r="E1088" s="21">
        <f t="shared" ca="1" si="260"/>
        <v>2174.0027446645895</v>
      </c>
      <c r="F1088" s="22">
        <f t="shared" ca="1" si="261"/>
        <v>152.45942362043621</v>
      </c>
      <c r="G1088" s="23">
        <v>1085</v>
      </c>
      <c r="H1088" s="24">
        <f t="shared" ca="1" si="262"/>
        <v>2170.2421119999999</v>
      </c>
      <c r="I1088" s="25">
        <f t="shared" ca="1" si="263"/>
        <v>153.24915648000001</v>
      </c>
      <c r="J1088" s="155"/>
      <c r="K1088" s="155"/>
      <c r="AX1088">
        <f t="shared" ca="1" si="270"/>
        <v>255.41526080000003</v>
      </c>
      <c r="AY1088">
        <f t="shared" ca="1" si="264"/>
        <v>269.58473919999994</v>
      </c>
      <c r="AZ1088" cm="1">
        <f t="array" aca="1" ref="AZ1088" ca="1">_xlfn.LET(_xlpm.rozsah, $J$3:$J$10001,_xlpm.podminka, (_xlpm.rozsah&gt;H1088)*(ISNUMBER(_xlpm.rozsah)),_xlpm.indexy, IF(_xlpm.podminka, ROW(_xlpm.rozsah)-MIN(ROW(_xlpm.rozsah))+1),_xlpm.prvni, MIN(_xlpm.indexy),_xlpm.finalni, IF(_xlpm.prvni=1, 2, _xlpm.prvni),INDEX(_xlpm.rozsah, _xlpm.finalni))</f>
        <v>2200</v>
      </c>
      <c r="BA1088" cm="1">
        <f t="array" aca="1" ref="BA1088" ca="1">INDEX($J$3:$J$10001,MATCH(AZ1088,$J$3:$J$10004,0)-1)</f>
        <v>2100</v>
      </c>
      <c r="BB1088">
        <f t="shared" ca="1" si="272"/>
        <v>245</v>
      </c>
      <c r="BC1088">
        <f t="shared" ca="1" si="272"/>
        <v>280</v>
      </c>
      <c r="BD1088">
        <f t="shared" ca="1" si="271"/>
        <v>-35</v>
      </c>
      <c r="BE1088">
        <f t="shared" ca="1" si="265"/>
        <v>255.41526080000003</v>
      </c>
      <c r="BF1088">
        <f t="shared" ca="1" si="268"/>
        <v>254.09903936739369</v>
      </c>
      <c r="BG1088">
        <f t="shared" ca="1" si="266"/>
        <v>270.90096063260631</v>
      </c>
      <c r="BH1088" cm="1">
        <f t="array" aca="1" ref="BH1088" ca="1">_xlfn.LET(_xlpm.rozsah, $J$3:$J$10001,_xlpm.podminka, (_xlpm.rozsah&gt;E1088)*(ISNUMBER(_xlpm.rozsah)),_xlpm.indexy, IF(_xlpm.podminka, ROW(_xlpm.rozsah)-MIN(ROW(_xlpm.rozsah))+1),_xlpm.prvni, MIN(_xlpm.indexy),_xlpm.finalni, IF(_xlpm.prvni=1, 2, _xlpm.prvni),INDEX(_xlpm.rozsah, _xlpm.finalni))</f>
        <v>2200</v>
      </c>
      <c r="BI1088" cm="1">
        <f t="array" aca="1" ref="BI1088" ca="1">INDEX($J$3:$J$10001,MATCH(BH1088,$J$3:$J$10004,0)-1)</f>
        <v>2100</v>
      </c>
      <c r="BJ1088">
        <f t="shared" ca="1" si="273"/>
        <v>245</v>
      </c>
      <c r="BK1088">
        <f t="shared" ca="1" si="273"/>
        <v>280</v>
      </c>
      <c r="BL1088">
        <f t="shared" ca="1" si="269"/>
        <v>-35</v>
      </c>
      <c r="BM1088">
        <f t="shared" ca="1" si="267"/>
        <v>254.09903936739369</v>
      </c>
    </row>
    <row r="1089" spans="1:65" x14ac:dyDescent="0.25">
      <c r="A1089" s="64">
        <v>1086</v>
      </c>
      <c r="B1089" s="64">
        <v>99</v>
      </c>
      <c r="C1089" s="64">
        <v>38</v>
      </c>
      <c r="D1089" s="18">
        <v>1086</v>
      </c>
      <c r="E1089" s="21">
        <f t="shared" ca="1" si="260"/>
        <v>2220.0653304353582</v>
      </c>
      <c r="F1089" s="22">
        <f t="shared" ca="1" si="261"/>
        <v>88.143863382466535</v>
      </c>
      <c r="G1089" s="28">
        <v>1086</v>
      </c>
      <c r="H1089" s="24">
        <f t="shared" ca="1" si="262"/>
        <v>2216.1871780000001</v>
      </c>
      <c r="I1089" s="25">
        <f t="shared" ca="1" si="263"/>
        <v>89.101767033999963</v>
      </c>
      <c r="J1089" s="155"/>
      <c r="K1089" s="155"/>
      <c r="AX1089">
        <f t="shared" ca="1" si="270"/>
        <v>234.47833429999991</v>
      </c>
      <c r="AY1089">
        <f t="shared" ca="1" si="264"/>
        <v>190.52166570000009</v>
      </c>
      <c r="AZ1089" cm="1">
        <f t="array" aca="1" ref="AZ1089" ca="1">_xlfn.LET(_xlpm.rozsah, $J$3:$J$10001,_xlpm.podminka, (_xlpm.rozsah&gt;H1089)*(ISNUMBER(_xlpm.rozsah)),_xlpm.indexy, IF(_xlpm.podminka, ROW(_xlpm.rozsah)-MIN(ROW(_xlpm.rozsah))+1),_xlpm.prvni, MIN(_xlpm.indexy),_xlpm.finalni, IF(_xlpm.prvni=1, 2, _xlpm.prvni),INDEX(_xlpm.rozsah, _xlpm.finalni))</f>
        <v>2300</v>
      </c>
      <c r="BA1089" cm="1">
        <f t="array" aca="1" ref="BA1089" ca="1">INDEX($J$3:$J$10001,MATCH(AZ1089,$J$3:$J$10004,0)-1)</f>
        <v>2200</v>
      </c>
      <c r="BB1089">
        <f t="shared" ca="1" si="272"/>
        <v>180</v>
      </c>
      <c r="BC1089">
        <f t="shared" ca="1" si="272"/>
        <v>245</v>
      </c>
      <c r="BD1089">
        <f t="shared" ca="1" si="271"/>
        <v>-65</v>
      </c>
      <c r="BE1089">
        <f t="shared" ca="1" si="265"/>
        <v>234.47833429999991</v>
      </c>
      <c r="BF1089">
        <f t="shared" ca="1" si="268"/>
        <v>231.95753521701718</v>
      </c>
      <c r="BG1089">
        <f t="shared" ca="1" si="266"/>
        <v>193.04246478298282</v>
      </c>
      <c r="BH1089" cm="1">
        <f t="array" aca="1" ref="BH1089" ca="1">_xlfn.LET(_xlpm.rozsah, $J$3:$J$10001,_xlpm.podminka, (_xlpm.rozsah&gt;E1089)*(ISNUMBER(_xlpm.rozsah)),_xlpm.indexy, IF(_xlpm.podminka, ROW(_xlpm.rozsah)-MIN(ROW(_xlpm.rozsah))+1),_xlpm.prvni, MIN(_xlpm.indexy),_xlpm.finalni, IF(_xlpm.prvni=1, 2, _xlpm.prvni),INDEX(_xlpm.rozsah, _xlpm.finalni))</f>
        <v>2300</v>
      </c>
      <c r="BI1089" cm="1">
        <f t="array" aca="1" ref="BI1089" ca="1">INDEX($J$3:$J$10001,MATCH(BH1089,$J$3:$J$10004,0)-1)</f>
        <v>2200</v>
      </c>
      <c r="BJ1089">
        <f t="shared" ca="1" si="273"/>
        <v>180</v>
      </c>
      <c r="BK1089">
        <f t="shared" ca="1" si="273"/>
        <v>245</v>
      </c>
      <c r="BL1089">
        <f t="shared" ca="1" si="269"/>
        <v>-65</v>
      </c>
      <c r="BM1089">
        <f t="shared" ca="1" si="267"/>
        <v>231.95753521701718</v>
      </c>
    </row>
    <row r="1090" spans="1:65" x14ac:dyDescent="0.25">
      <c r="A1090" s="64">
        <v>1087</v>
      </c>
      <c r="B1090" s="64">
        <v>102</v>
      </c>
      <c r="C1090" s="64">
        <v>24</v>
      </c>
      <c r="D1090" s="18">
        <v>1087</v>
      </c>
      <c r="E1090" s="21">
        <f t="shared" ca="1" si="260"/>
        <v>2266.1279162061264</v>
      </c>
      <c r="F1090" s="22">
        <f t="shared" ca="1" si="261"/>
        <v>48.484045071844285</v>
      </c>
      <c r="G1090" s="23">
        <v>1087</v>
      </c>
      <c r="H1090" s="24">
        <f t="shared" ca="1" si="262"/>
        <v>2262.1322439999999</v>
      </c>
      <c r="I1090" s="25">
        <f t="shared" ca="1" si="263"/>
        <v>49.107369936000012</v>
      </c>
      <c r="J1090" s="155"/>
      <c r="K1090" s="155"/>
      <c r="AX1090">
        <f t="shared" ca="1" si="270"/>
        <v>204.61404140000008</v>
      </c>
      <c r="AY1090">
        <f t="shared" ca="1" si="264"/>
        <v>220.38595859999992</v>
      </c>
      <c r="AZ1090" cm="1">
        <f t="array" aca="1" ref="AZ1090" ca="1">_xlfn.LET(_xlpm.rozsah, $J$3:$J$10001,_xlpm.podminka, (_xlpm.rozsah&gt;H1090)*(ISNUMBER(_xlpm.rozsah)),_xlpm.indexy, IF(_xlpm.podminka, ROW(_xlpm.rozsah)-MIN(ROW(_xlpm.rozsah))+1),_xlpm.prvni, MIN(_xlpm.indexy),_xlpm.finalni, IF(_xlpm.prvni=1, 2, _xlpm.prvni),INDEX(_xlpm.rozsah, _xlpm.finalni))</f>
        <v>2300</v>
      </c>
      <c r="BA1090" cm="1">
        <f t="array" aca="1" ref="BA1090" ca="1">INDEX($J$3:$J$10001,MATCH(AZ1090,$J$3:$J$10004,0)-1)</f>
        <v>2200</v>
      </c>
      <c r="BB1090">
        <f t="shared" ca="1" si="272"/>
        <v>180</v>
      </c>
      <c r="BC1090">
        <f t="shared" ca="1" si="272"/>
        <v>245</v>
      </c>
      <c r="BD1090">
        <f t="shared" ca="1" si="271"/>
        <v>-65</v>
      </c>
      <c r="BE1090">
        <f t="shared" ca="1" si="265"/>
        <v>204.61404140000008</v>
      </c>
      <c r="BF1090">
        <f t="shared" ca="1" si="268"/>
        <v>202.01685446601783</v>
      </c>
      <c r="BG1090">
        <f t="shared" ca="1" si="266"/>
        <v>222.98314553398217</v>
      </c>
      <c r="BH1090" cm="1">
        <f t="array" aca="1" ref="BH1090" ca="1">_xlfn.LET(_xlpm.rozsah, $J$3:$J$10001,_xlpm.podminka, (_xlpm.rozsah&gt;E1090)*(ISNUMBER(_xlpm.rozsah)),_xlpm.indexy, IF(_xlpm.podminka, ROW(_xlpm.rozsah)-MIN(ROW(_xlpm.rozsah))+1),_xlpm.prvni, MIN(_xlpm.indexy),_xlpm.finalni, IF(_xlpm.prvni=1, 2, _xlpm.prvni),INDEX(_xlpm.rozsah, _xlpm.finalni))</f>
        <v>2300</v>
      </c>
      <c r="BI1090" cm="1">
        <f t="array" aca="1" ref="BI1090" ca="1">INDEX($J$3:$J$10001,MATCH(BH1090,$J$3:$J$10004,0)-1)</f>
        <v>2200</v>
      </c>
      <c r="BJ1090">
        <f t="shared" ca="1" si="273"/>
        <v>180</v>
      </c>
      <c r="BK1090">
        <f t="shared" ca="1" si="273"/>
        <v>245</v>
      </c>
      <c r="BL1090">
        <f t="shared" ca="1" si="269"/>
        <v>-65</v>
      </c>
      <c r="BM1090">
        <f t="shared" ca="1" si="267"/>
        <v>202.01685446601783</v>
      </c>
    </row>
    <row r="1091" spans="1:65" x14ac:dyDescent="0.25">
      <c r="A1091" s="64">
        <v>1088</v>
      </c>
      <c r="B1091" s="64">
        <v>100</v>
      </c>
      <c r="C1091" s="64">
        <v>31</v>
      </c>
      <c r="D1091" s="18">
        <v>1088</v>
      </c>
      <c r="E1091" s="21">
        <f t="shared" ca="1" si="260"/>
        <v>2235.4195256922808</v>
      </c>
      <c r="F1091" s="22">
        <f t="shared" ca="1" si="261"/>
        <v>68.812965573005428</v>
      </c>
      <c r="G1091" s="28">
        <v>1088</v>
      </c>
      <c r="H1091" s="24">
        <f t="shared" ca="1" si="262"/>
        <v>2231.5021999999999</v>
      </c>
      <c r="I1091" s="25">
        <f t="shared" ca="1" si="263"/>
        <v>69.602306700000014</v>
      </c>
      <c r="J1091" s="155"/>
      <c r="K1091" s="155"/>
      <c r="AX1091">
        <f t="shared" ca="1" si="270"/>
        <v>224.52357000000006</v>
      </c>
      <c r="AY1091">
        <f t="shared" ca="1" si="264"/>
        <v>200.47642999999994</v>
      </c>
      <c r="AZ1091" cm="1">
        <f t="array" aca="1" ref="AZ1091" ca="1">_xlfn.LET(_xlpm.rozsah, $J$3:$J$10001,_xlpm.podminka, (_xlpm.rozsah&gt;H1091)*(ISNUMBER(_xlpm.rozsah)),_xlpm.indexy, IF(_xlpm.podminka, ROW(_xlpm.rozsah)-MIN(ROW(_xlpm.rozsah))+1),_xlpm.prvni, MIN(_xlpm.indexy),_xlpm.finalni, IF(_xlpm.prvni=1, 2, _xlpm.prvni),INDEX(_xlpm.rozsah, _xlpm.finalni))</f>
        <v>2300</v>
      </c>
      <c r="BA1091" cm="1">
        <f t="array" aca="1" ref="BA1091" ca="1">INDEX($J$3:$J$10001,MATCH(AZ1091,$J$3:$J$10004,0)-1)</f>
        <v>2200</v>
      </c>
      <c r="BB1091">
        <f t="shared" ca="1" si="272"/>
        <v>180</v>
      </c>
      <c r="BC1091">
        <f t="shared" ca="1" si="272"/>
        <v>245</v>
      </c>
      <c r="BD1091">
        <f t="shared" ca="1" si="271"/>
        <v>-65</v>
      </c>
      <c r="BE1091">
        <f t="shared" ca="1" si="265"/>
        <v>224.52357000000006</v>
      </c>
      <c r="BF1091">
        <f t="shared" ca="1" si="268"/>
        <v>221.97730830001748</v>
      </c>
      <c r="BG1091">
        <f t="shared" ca="1" si="266"/>
        <v>203.02269169998252</v>
      </c>
      <c r="BH1091" cm="1">
        <f t="array" aca="1" ref="BH1091" ca="1">_xlfn.LET(_xlpm.rozsah, $J$3:$J$10001,_xlpm.podminka, (_xlpm.rozsah&gt;E1091)*(ISNUMBER(_xlpm.rozsah)),_xlpm.indexy, IF(_xlpm.podminka, ROW(_xlpm.rozsah)-MIN(ROW(_xlpm.rozsah))+1),_xlpm.prvni, MIN(_xlpm.indexy),_xlpm.finalni, IF(_xlpm.prvni=1, 2, _xlpm.prvni),INDEX(_xlpm.rozsah, _xlpm.finalni))</f>
        <v>2300</v>
      </c>
      <c r="BI1091" cm="1">
        <f t="array" aca="1" ref="BI1091" ca="1">INDEX($J$3:$J$10001,MATCH(BH1091,$J$3:$J$10004,0)-1)</f>
        <v>2200</v>
      </c>
      <c r="BJ1091">
        <f t="shared" ca="1" si="273"/>
        <v>180</v>
      </c>
      <c r="BK1091">
        <f t="shared" ca="1" si="273"/>
        <v>245</v>
      </c>
      <c r="BL1091">
        <f t="shared" ca="1" si="269"/>
        <v>-65</v>
      </c>
      <c r="BM1091">
        <f t="shared" ca="1" si="267"/>
        <v>221.97730830001748</v>
      </c>
    </row>
    <row r="1092" spans="1:65" x14ac:dyDescent="0.25">
      <c r="A1092" s="64">
        <v>1089</v>
      </c>
      <c r="B1092" s="64">
        <v>100</v>
      </c>
      <c r="C1092" s="64">
        <v>28</v>
      </c>
      <c r="D1092" s="18">
        <v>1089</v>
      </c>
      <c r="E1092" s="21">
        <f t="shared" ref="E1092:E1155" ca="1" si="274">(B1092/100)*($AC$8 - $AC$11)+$AC$11</f>
        <v>2235.4195256922808</v>
      </c>
      <c r="F1092" s="22">
        <f t="shared" ref="F1092:F1155" ca="1" si="275">(C1092*BF1092)/100</f>
        <v>62.153646324004896</v>
      </c>
      <c r="G1092" s="23">
        <v>1089</v>
      </c>
      <c r="H1092" s="24">
        <f t="shared" ref="H1092:H1155" ca="1" si="276">(B1092/100)*($AF$8 - $AF$11)+$AF$11</f>
        <v>2231.5021999999999</v>
      </c>
      <c r="I1092" s="25">
        <f t="shared" ref="I1092:I1155" ca="1" si="277">(C1092*AX1092)/100</f>
        <v>62.866599600000015</v>
      </c>
      <c r="J1092" s="155"/>
      <c r="K1092" s="155"/>
      <c r="AX1092">
        <f t="shared" ca="1" si="270"/>
        <v>224.52357000000006</v>
      </c>
      <c r="AY1092">
        <f t="shared" ref="AY1092:AY1155" ca="1" si="278">MIN(BB1092:BC1092)+((H1092-MIN(AZ1092:BA1092))/(MAX(AZ1092:BA1092)-MIN(AZ1092:BA1092)))*(MAX(BB1092:BC1092)-MIN(BB1092:BC1092))</f>
        <v>200.47642999999994</v>
      </c>
      <c r="AZ1092" cm="1">
        <f t="array" aca="1" ref="AZ1092" ca="1">_xlfn.LET(_xlpm.rozsah, $J$3:$J$10001,_xlpm.podminka, (_xlpm.rozsah&gt;H1092)*(ISNUMBER(_xlpm.rozsah)),_xlpm.indexy, IF(_xlpm.podminka, ROW(_xlpm.rozsah)-MIN(ROW(_xlpm.rozsah))+1),_xlpm.prvni, MIN(_xlpm.indexy),_xlpm.finalni, IF(_xlpm.prvni=1, 2, _xlpm.prvni),INDEX(_xlpm.rozsah, _xlpm.finalni))</f>
        <v>2300</v>
      </c>
      <c r="BA1092" cm="1">
        <f t="array" aca="1" ref="BA1092" ca="1">INDEX($J$3:$J$10001,MATCH(AZ1092,$J$3:$J$10004,0)-1)</f>
        <v>2200</v>
      </c>
      <c r="BB1092">
        <f t="shared" ca="1" si="272"/>
        <v>180</v>
      </c>
      <c r="BC1092">
        <f t="shared" ca="1" si="272"/>
        <v>245</v>
      </c>
      <c r="BD1092">
        <f t="shared" ca="1" si="271"/>
        <v>-65</v>
      </c>
      <c r="BE1092">
        <f t="shared" ref="BE1092:BE1155" ca="1" si="279">MIN(BB1092:BC1092)+((MAX(AZ1092:BA1092)-H1092)/(MAX(AZ1092:BA1092)-MIN(AZ1092:BA1092)))*(MAX(BB1092:BC1092)-MIN(BB1092:BC1092))</f>
        <v>224.52357000000006</v>
      </c>
      <c r="BF1092">
        <f t="shared" ca="1" si="268"/>
        <v>221.97730830001748</v>
      </c>
      <c r="BG1092">
        <f t="shared" ref="BG1092:BG1155" ca="1" si="280">MIN(BJ1092:BK1092)+((E1092-MIN(BH1092:BI1092))/(MAX(BH1092:BI1092)-MIN(BH1092:BI1092)))*(MAX(BJ1092:BK1092)-MIN(BJ1092:BK1092))</f>
        <v>203.02269169998252</v>
      </c>
      <c r="BH1092" cm="1">
        <f t="array" aca="1" ref="BH1092" ca="1">_xlfn.LET(_xlpm.rozsah, $J$3:$J$10001,_xlpm.podminka, (_xlpm.rozsah&gt;E1092)*(ISNUMBER(_xlpm.rozsah)),_xlpm.indexy, IF(_xlpm.podminka, ROW(_xlpm.rozsah)-MIN(ROW(_xlpm.rozsah))+1),_xlpm.prvni, MIN(_xlpm.indexy),_xlpm.finalni, IF(_xlpm.prvni=1, 2, _xlpm.prvni),INDEX(_xlpm.rozsah, _xlpm.finalni))</f>
        <v>2300</v>
      </c>
      <c r="BI1092" cm="1">
        <f t="array" aca="1" ref="BI1092" ca="1">INDEX($J$3:$J$10001,MATCH(BH1092,$J$3:$J$10004,0)-1)</f>
        <v>2200</v>
      </c>
      <c r="BJ1092">
        <f t="shared" ca="1" si="273"/>
        <v>180</v>
      </c>
      <c r="BK1092">
        <f t="shared" ca="1" si="273"/>
        <v>245</v>
      </c>
      <c r="BL1092">
        <f t="shared" ca="1" si="269"/>
        <v>-65</v>
      </c>
      <c r="BM1092">
        <f t="shared" ref="BM1092:BM1155" ca="1" si="281">MIN(BJ1092:BK1092)+((MAX(BH1092:BI1092)-E1092)/(MAX(BH1092:BI1092)-MIN(BH1092:BI1092)))*(MAX(BJ1092:BK1092)-MIN(BJ1092:BK1092))</f>
        <v>221.97730830001748</v>
      </c>
    </row>
    <row r="1093" spans="1:65" x14ac:dyDescent="0.25">
      <c r="A1093" s="64">
        <v>1090</v>
      </c>
      <c r="B1093" s="64">
        <v>98</v>
      </c>
      <c r="C1093" s="64">
        <v>3</v>
      </c>
      <c r="D1093" s="18">
        <v>1090</v>
      </c>
      <c r="E1093" s="21">
        <f t="shared" ca="1" si="274"/>
        <v>2204.7111351784351</v>
      </c>
      <c r="F1093" s="22">
        <f t="shared" ca="1" si="275"/>
        <v>7.2581328640205154</v>
      </c>
      <c r="G1093" s="28">
        <v>1090</v>
      </c>
      <c r="H1093" s="24">
        <f t="shared" ca="1" si="276"/>
        <v>2200.8721559999999</v>
      </c>
      <c r="I1093" s="25">
        <f t="shared" ca="1" si="277"/>
        <v>7.3329929580000019</v>
      </c>
      <c r="J1093" s="155"/>
      <c r="K1093" s="155"/>
      <c r="AX1093">
        <f t="shared" ca="1" si="270"/>
        <v>244.43309860000005</v>
      </c>
      <c r="AY1093">
        <f t="shared" ca="1" si="278"/>
        <v>180.56690139999995</v>
      </c>
      <c r="AZ1093" cm="1">
        <f t="array" aca="1" ref="AZ1093" ca="1">_xlfn.LET(_xlpm.rozsah, $J$3:$J$10001,_xlpm.podminka, (_xlpm.rozsah&gt;H1093)*(ISNUMBER(_xlpm.rozsah)),_xlpm.indexy, IF(_xlpm.podminka, ROW(_xlpm.rozsah)-MIN(ROW(_xlpm.rozsah))+1),_xlpm.prvni, MIN(_xlpm.indexy),_xlpm.finalni, IF(_xlpm.prvni=1, 2, _xlpm.prvni),INDEX(_xlpm.rozsah, _xlpm.finalni))</f>
        <v>2300</v>
      </c>
      <c r="BA1093" cm="1">
        <f t="array" aca="1" ref="BA1093" ca="1">INDEX($J$3:$J$10001,MATCH(AZ1093,$J$3:$J$10004,0)-1)</f>
        <v>2200</v>
      </c>
      <c r="BB1093">
        <f t="shared" ca="1" si="272"/>
        <v>180</v>
      </c>
      <c r="BC1093">
        <f t="shared" ca="1" si="272"/>
        <v>245</v>
      </c>
      <c r="BD1093">
        <f t="shared" ca="1" si="271"/>
        <v>-65</v>
      </c>
      <c r="BE1093">
        <f t="shared" ca="1" si="279"/>
        <v>244.43309860000005</v>
      </c>
      <c r="BF1093">
        <f t="shared" ref="BF1093:BF1156" ca="1" si="282">IF(BL1093&lt;0, BM1093,BG1093)</f>
        <v>241.93776213401716</v>
      </c>
      <c r="BG1093">
        <f t="shared" ca="1" si="280"/>
        <v>183.06223786598284</v>
      </c>
      <c r="BH1093" cm="1">
        <f t="array" aca="1" ref="BH1093" ca="1">_xlfn.LET(_xlpm.rozsah, $J$3:$J$10001,_xlpm.podminka, (_xlpm.rozsah&gt;E1093)*(ISNUMBER(_xlpm.rozsah)),_xlpm.indexy, IF(_xlpm.podminka, ROW(_xlpm.rozsah)-MIN(ROW(_xlpm.rozsah))+1),_xlpm.prvni, MIN(_xlpm.indexy),_xlpm.finalni, IF(_xlpm.prvni=1, 2, _xlpm.prvni),INDEX(_xlpm.rozsah, _xlpm.finalni))</f>
        <v>2300</v>
      </c>
      <c r="BI1093" cm="1">
        <f t="array" aca="1" ref="BI1093" ca="1">INDEX($J$3:$J$10001,MATCH(BH1093,$J$3:$J$10004,0)-1)</f>
        <v>2200</v>
      </c>
      <c r="BJ1093">
        <f t="shared" ca="1" si="273"/>
        <v>180</v>
      </c>
      <c r="BK1093">
        <f t="shared" ca="1" si="273"/>
        <v>245</v>
      </c>
      <c r="BL1093">
        <f t="shared" ref="BL1093:BL1156" ca="1" si="283">BJ1093-BK1093</f>
        <v>-65</v>
      </c>
      <c r="BM1093">
        <f t="shared" ca="1" si="281"/>
        <v>241.93776213401716</v>
      </c>
    </row>
    <row r="1094" spans="1:65" x14ac:dyDescent="0.25">
      <c r="A1094" s="64">
        <v>1091</v>
      </c>
      <c r="B1094" s="64">
        <v>102</v>
      </c>
      <c r="C1094" s="64">
        <v>26</v>
      </c>
      <c r="D1094" s="18">
        <v>1091</v>
      </c>
      <c r="E1094" s="21">
        <f t="shared" ca="1" si="274"/>
        <v>2266.1279162061264</v>
      </c>
      <c r="F1094" s="22">
        <f t="shared" ca="1" si="275"/>
        <v>52.524382161164638</v>
      </c>
      <c r="G1094" s="23">
        <v>1091</v>
      </c>
      <c r="H1094" s="24">
        <f t="shared" ca="1" si="276"/>
        <v>2262.1322439999999</v>
      </c>
      <c r="I1094" s="25">
        <f t="shared" ca="1" si="277"/>
        <v>53.199650764000019</v>
      </c>
      <c r="J1094" s="155"/>
      <c r="K1094" s="155"/>
      <c r="AX1094">
        <f t="shared" ca="1" si="270"/>
        <v>204.61404140000008</v>
      </c>
      <c r="AY1094">
        <f t="shared" ca="1" si="278"/>
        <v>220.38595859999992</v>
      </c>
      <c r="AZ1094" cm="1">
        <f t="array" aca="1" ref="AZ1094" ca="1">_xlfn.LET(_xlpm.rozsah, $J$3:$J$10001,_xlpm.podminka, (_xlpm.rozsah&gt;H1094)*(ISNUMBER(_xlpm.rozsah)),_xlpm.indexy, IF(_xlpm.podminka, ROW(_xlpm.rozsah)-MIN(ROW(_xlpm.rozsah))+1),_xlpm.prvni, MIN(_xlpm.indexy),_xlpm.finalni, IF(_xlpm.prvni=1, 2, _xlpm.prvni),INDEX(_xlpm.rozsah, _xlpm.finalni))</f>
        <v>2300</v>
      </c>
      <c r="BA1094" cm="1">
        <f t="array" aca="1" ref="BA1094" ca="1">INDEX($J$3:$J$10001,MATCH(AZ1094,$J$3:$J$10004,0)-1)</f>
        <v>2200</v>
      </c>
      <c r="BB1094">
        <f t="shared" ca="1" si="272"/>
        <v>180</v>
      </c>
      <c r="BC1094">
        <f t="shared" ca="1" si="272"/>
        <v>245</v>
      </c>
      <c r="BD1094">
        <f t="shared" ca="1" si="271"/>
        <v>-65</v>
      </c>
      <c r="BE1094">
        <f t="shared" ca="1" si="279"/>
        <v>204.61404140000008</v>
      </c>
      <c r="BF1094">
        <f t="shared" ca="1" si="282"/>
        <v>202.01685446601783</v>
      </c>
      <c r="BG1094">
        <f t="shared" ca="1" si="280"/>
        <v>222.98314553398217</v>
      </c>
      <c r="BH1094" cm="1">
        <f t="array" aca="1" ref="BH1094" ca="1">_xlfn.LET(_xlpm.rozsah, $J$3:$J$10001,_xlpm.podminka, (_xlpm.rozsah&gt;E1094)*(ISNUMBER(_xlpm.rozsah)),_xlpm.indexy, IF(_xlpm.podminka, ROW(_xlpm.rozsah)-MIN(ROW(_xlpm.rozsah))+1),_xlpm.prvni, MIN(_xlpm.indexy),_xlpm.finalni, IF(_xlpm.prvni=1, 2, _xlpm.prvni),INDEX(_xlpm.rozsah, _xlpm.finalni))</f>
        <v>2300</v>
      </c>
      <c r="BI1094" cm="1">
        <f t="array" aca="1" ref="BI1094" ca="1">INDEX($J$3:$J$10001,MATCH(BH1094,$J$3:$J$10004,0)-1)</f>
        <v>2200</v>
      </c>
      <c r="BJ1094">
        <f t="shared" ca="1" si="273"/>
        <v>180</v>
      </c>
      <c r="BK1094">
        <f t="shared" ca="1" si="273"/>
        <v>245</v>
      </c>
      <c r="BL1094">
        <f t="shared" ca="1" si="283"/>
        <v>-65</v>
      </c>
      <c r="BM1094">
        <f t="shared" ca="1" si="281"/>
        <v>202.01685446601783</v>
      </c>
    </row>
    <row r="1095" spans="1:65" x14ac:dyDescent="0.25">
      <c r="A1095" s="64">
        <v>1092</v>
      </c>
      <c r="B1095" s="64">
        <v>95</v>
      </c>
      <c r="C1095" s="64">
        <v>64</v>
      </c>
      <c r="D1095" s="18">
        <v>1092</v>
      </c>
      <c r="E1095" s="21">
        <f t="shared" ca="1" si="274"/>
        <v>2158.6485494076669</v>
      </c>
      <c r="F1095" s="22">
        <f t="shared" ca="1" si="275"/>
        <v>166.06272493268261</v>
      </c>
      <c r="G1095" s="28">
        <v>1092</v>
      </c>
      <c r="H1095" s="24">
        <f t="shared" ca="1" si="276"/>
        <v>2154.9270900000001</v>
      </c>
      <c r="I1095" s="25">
        <f t="shared" ca="1" si="277"/>
        <v>166.89633183999999</v>
      </c>
      <c r="J1095" s="155"/>
      <c r="K1095" s="155"/>
      <c r="AX1095">
        <f t="shared" ca="1" si="270"/>
        <v>260.77551849999998</v>
      </c>
      <c r="AY1095">
        <f t="shared" ca="1" si="278"/>
        <v>264.22448150000002</v>
      </c>
      <c r="AZ1095" cm="1">
        <f t="array" aca="1" ref="AZ1095" ca="1">_xlfn.LET(_xlpm.rozsah, $J$3:$J$10001,_xlpm.podminka, (_xlpm.rozsah&gt;H1095)*(ISNUMBER(_xlpm.rozsah)),_xlpm.indexy, IF(_xlpm.podminka, ROW(_xlpm.rozsah)-MIN(ROW(_xlpm.rozsah))+1),_xlpm.prvni, MIN(_xlpm.indexy),_xlpm.finalni, IF(_xlpm.prvni=1, 2, _xlpm.prvni),INDEX(_xlpm.rozsah, _xlpm.finalni))</f>
        <v>2200</v>
      </c>
      <c r="BA1095" cm="1">
        <f t="array" aca="1" ref="BA1095" ca="1">INDEX($J$3:$J$10001,MATCH(AZ1095,$J$3:$J$10004,0)-1)</f>
        <v>2100</v>
      </c>
      <c r="BB1095">
        <f t="shared" ca="1" si="272"/>
        <v>245</v>
      </c>
      <c r="BC1095">
        <f t="shared" ca="1" si="272"/>
        <v>280</v>
      </c>
      <c r="BD1095">
        <f t="shared" ca="1" si="271"/>
        <v>-35</v>
      </c>
      <c r="BE1095">
        <f t="shared" ca="1" si="279"/>
        <v>260.77551849999998</v>
      </c>
      <c r="BF1095">
        <f t="shared" ca="1" si="282"/>
        <v>259.47300770731658</v>
      </c>
      <c r="BG1095">
        <f t="shared" ca="1" si="280"/>
        <v>265.52699229268342</v>
      </c>
      <c r="BH1095" cm="1">
        <f t="array" aca="1" ref="BH1095" ca="1">_xlfn.LET(_xlpm.rozsah, $J$3:$J$10001,_xlpm.podminka, (_xlpm.rozsah&gt;E1095)*(ISNUMBER(_xlpm.rozsah)),_xlpm.indexy, IF(_xlpm.podminka, ROW(_xlpm.rozsah)-MIN(ROW(_xlpm.rozsah))+1),_xlpm.prvni, MIN(_xlpm.indexy),_xlpm.finalni, IF(_xlpm.prvni=1, 2, _xlpm.prvni),INDEX(_xlpm.rozsah, _xlpm.finalni))</f>
        <v>2200</v>
      </c>
      <c r="BI1095" cm="1">
        <f t="array" aca="1" ref="BI1095" ca="1">INDEX($J$3:$J$10001,MATCH(BH1095,$J$3:$J$10004,0)-1)</f>
        <v>2100</v>
      </c>
      <c r="BJ1095">
        <f t="shared" ca="1" si="273"/>
        <v>245</v>
      </c>
      <c r="BK1095">
        <f t="shared" ca="1" si="273"/>
        <v>280</v>
      </c>
      <c r="BL1095">
        <f t="shared" ca="1" si="283"/>
        <v>-35</v>
      </c>
      <c r="BM1095">
        <f t="shared" ca="1" si="281"/>
        <v>259.47300770731658</v>
      </c>
    </row>
    <row r="1096" spans="1:65" x14ac:dyDescent="0.25">
      <c r="A1096" s="64">
        <v>1093</v>
      </c>
      <c r="B1096" s="64">
        <v>102</v>
      </c>
      <c r="C1096" s="64">
        <v>23</v>
      </c>
      <c r="D1096" s="18">
        <v>1093</v>
      </c>
      <c r="E1096" s="21">
        <f t="shared" ca="1" si="274"/>
        <v>2266.1279162061264</v>
      </c>
      <c r="F1096" s="22">
        <f t="shared" ca="1" si="275"/>
        <v>46.463876527184105</v>
      </c>
      <c r="G1096" s="23">
        <v>1093</v>
      </c>
      <c r="H1096" s="24">
        <f t="shared" ca="1" si="276"/>
        <v>2262.1322439999999</v>
      </c>
      <c r="I1096" s="25">
        <f t="shared" ca="1" si="277"/>
        <v>47.061229522000019</v>
      </c>
      <c r="J1096" s="155"/>
      <c r="K1096" s="155"/>
      <c r="AX1096">
        <f t="shared" ca="1" si="270"/>
        <v>204.61404140000008</v>
      </c>
      <c r="AY1096">
        <f t="shared" ca="1" si="278"/>
        <v>220.38595859999992</v>
      </c>
      <c r="AZ1096" cm="1">
        <f t="array" aca="1" ref="AZ1096" ca="1">_xlfn.LET(_xlpm.rozsah, $J$3:$J$10001,_xlpm.podminka, (_xlpm.rozsah&gt;H1096)*(ISNUMBER(_xlpm.rozsah)),_xlpm.indexy, IF(_xlpm.podminka, ROW(_xlpm.rozsah)-MIN(ROW(_xlpm.rozsah))+1),_xlpm.prvni, MIN(_xlpm.indexy),_xlpm.finalni, IF(_xlpm.prvni=1, 2, _xlpm.prvni),INDEX(_xlpm.rozsah, _xlpm.finalni))</f>
        <v>2300</v>
      </c>
      <c r="BA1096" cm="1">
        <f t="array" aca="1" ref="BA1096" ca="1">INDEX($J$3:$J$10001,MATCH(AZ1096,$J$3:$J$10004,0)-1)</f>
        <v>2200</v>
      </c>
      <c r="BB1096">
        <f t="shared" ca="1" si="272"/>
        <v>180</v>
      </c>
      <c r="BC1096">
        <f t="shared" ca="1" si="272"/>
        <v>245</v>
      </c>
      <c r="BD1096">
        <f t="shared" ca="1" si="271"/>
        <v>-65</v>
      </c>
      <c r="BE1096">
        <f t="shared" ca="1" si="279"/>
        <v>204.61404140000008</v>
      </c>
      <c r="BF1096">
        <f t="shared" ca="1" si="282"/>
        <v>202.01685446601783</v>
      </c>
      <c r="BG1096">
        <f t="shared" ca="1" si="280"/>
        <v>222.98314553398217</v>
      </c>
      <c r="BH1096" cm="1">
        <f t="array" aca="1" ref="BH1096" ca="1">_xlfn.LET(_xlpm.rozsah, $J$3:$J$10001,_xlpm.podminka, (_xlpm.rozsah&gt;E1096)*(ISNUMBER(_xlpm.rozsah)),_xlpm.indexy, IF(_xlpm.podminka, ROW(_xlpm.rozsah)-MIN(ROW(_xlpm.rozsah))+1),_xlpm.prvni, MIN(_xlpm.indexy),_xlpm.finalni, IF(_xlpm.prvni=1, 2, _xlpm.prvni),INDEX(_xlpm.rozsah, _xlpm.finalni))</f>
        <v>2300</v>
      </c>
      <c r="BI1096" cm="1">
        <f t="array" aca="1" ref="BI1096" ca="1">INDEX($J$3:$J$10001,MATCH(BH1096,$J$3:$J$10004,0)-1)</f>
        <v>2200</v>
      </c>
      <c r="BJ1096">
        <f t="shared" ca="1" si="273"/>
        <v>180</v>
      </c>
      <c r="BK1096">
        <f t="shared" ca="1" si="273"/>
        <v>245</v>
      </c>
      <c r="BL1096">
        <f t="shared" ca="1" si="283"/>
        <v>-65</v>
      </c>
      <c r="BM1096">
        <f t="shared" ca="1" si="281"/>
        <v>202.01685446601783</v>
      </c>
    </row>
    <row r="1097" spans="1:65" x14ac:dyDescent="0.25">
      <c r="A1097" s="64">
        <v>1094</v>
      </c>
      <c r="B1097" s="64">
        <v>102</v>
      </c>
      <c r="C1097" s="64">
        <v>25</v>
      </c>
      <c r="D1097" s="18">
        <v>1094</v>
      </c>
      <c r="E1097" s="21">
        <f t="shared" ca="1" si="274"/>
        <v>2266.1279162061264</v>
      </c>
      <c r="F1097" s="22">
        <f t="shared" ca="1" si="275"/>
        <v>50.504213616504458</v>
      </c>
      <c r="G1097" s="28">
        <v>1094</v>
      </c>
      <c r="H1097" s="24">
        <f t="shared" ca="1" si="276"/>
        <v>2262.1322439999999</v>
      </c>
      <c r="I1097" s="25">
        <f t="shared" ca="1" si="277"/>
        <v>51.153510350000012</v>
      </c>
      <c r="J1097" s="155"/>
      <c r="K1097" s="155"/>
      <c r="AX1097">
        <f t="shared" ca="1" si="270"/>
        <v>204.61404140000008</v>
      </c>
      <c r="AY1097">
        <f t="shared" ca="1" si="278"/>
        <v>220.38595859999992</v>
      </c>
      <c r="AZ1097" cm="1">
        <f t="array" aca="1" ref="AZ1097" ca="1">_xlfn.LET(_xlpm.rozsah, $J$3:$J$10001,_xlpm.podminka, (_xlpm.rozsah&gt;H1097)*(ISNUMBER(_xlpm.rozsah)),_xlpm.indexy, IF(_xlpm.podminka, ROW(_xlpm.rozsah)-MIN(ROW(_xlpm.rozsah))+1),_xlpm.prvni, MIN(_xlpm.indexy),_xlpm.finalni, IF(_xlpm.prvni=1, 2, _xlpm.prvni),INDEX(_xlpm.rozsah, _xlpm.finalni))</f>
        <v>2300</v>
      </c>
      <c r="BA1097" cm="1">
        <f t="array" aca="1" ref="BA1097" ca="1">INDEX($J$3:$J$10001,MATCH(AZ1097,$J$3:$J$10004,0)-1)</f>
        <v>2200</v>
      </c>
      <c r="BB1097">
        <f t="shared" ca="1" si="272"/>
        <v>180</v>
      </c>
      <c r="BC1097">
        <f t="shared" ca="1" si="272"/>
        <v>245</v>
      </c>
      <c r="BD1097">
        <f t="shared" ca="1" si="271"/>
        <v>-65</v>
      </c>
      <c r="BE1097">
        <f t="shared" ca="1" si="279"/>
        <v>204.61404140000008</v>
      </c>
      <c r="BF1097">
        <f t="shared" ca="1" si="282"/>
        <v>202.01685446601783</v>
      </c>
      <c r="BG1097">
        <f t="shared" ca="1" si="280"/>
        <v>222.98314553398217</v>
      </c>
      <c r="BH1097" cm="1">
        <f t="array" aca="1" ref="BH1097" ca="1">_xlfn.LET(_xlpm.rozsah, $J$3:$J$10001,_xlpm.podminka, (_xlpm.rozsah&gt;E1097)*(ISNUMBER(_xlpm.rozsah)),_xlpm.indexy, IF(_xlpm.podminka, ROW(_xlpm.rozsah)-MIN(ROW(_xlpm.rozsah))+1),_xlpm.prvni, MIN(_xlpm.indexy),_xlpm.finalni, IF(_xlpm.prvni=1, 2, _xlpm.prvni),INDEX(_xlpm.rozsah, _xlpm.finalni))</f>
        <v>2300</v>
      </c>
      <c r="BI1097" cm="1">
        <f t="array" aca="1" ref="BI1097" ca="1">INDEX($J$3:$J$10001,MATCH(BH1097,$J$3:$J$10004,0)-1)</f>
        <v>2200</v>
      </c>
      <c r="BJ1097">
        <f t="shared" ca="1" si="273"/>
        <v>180</v>
      </c>
      <c r="BK1097">
        <f t="shared" ca="1" si="273"/>
        <v>245</v>
      </c>
      <c r="BL1097">
        <f t="shared" ca="1" si="283"/>
        <v>-65</v>
      </c>
      <c r="BM1097">
        <f t="shared" ca="1" si="281"/>
        <v>202.01685446601783</v>
      </c>
    </row>
    <row r="1098" spans="1:65" x14ac:dyDescent="0.25">
      <c r="A1098" s="64">
        <v>1095</v>
      </c>
      <c r="B1098" s="64">
        <v>98</v>
      </c>
      <c r="C1098" s="64">
        <v>42</v>
      </c>
      <c r="D1098" s="18">
        <v>1095</v>
      </c>
      <c r="E1098" s="21">
        <f t="shared" ca="1" si="274"/>
        <v>2204.7111351784351</v>
      </c>
      <c r="F1098" s="22">
        <f t="shared" ca="1" si="275"/>
        <v>101.61386009628721</v>
      </c>
      <c r="G1098" s="23">
        <v>1095</v>
      </c>
      <c r="H1098" s="24">
        <f t="shared" ca="1" si="276"/>
        <v>2200.8721559999999</v>
      </c>
      <c r="I1098" s="25">
        <f t="shared" ca="1" si="277"/>
        <v>102.66190141200002</v>
      </c>
      <c r="J1098" s="155"/>
      <c r="K1098" s="155"/>
      <c r="AX1098">
        <f t="shared" ca="1" si="270"/>
        <v>244.43309860000005</v>
      </c>
      <c r="AY1098">
        <f t="shared" ca="1" si="278"/>
        <v>180.56690139999995</v>
      </c>
      <c r="AZ1098" cm="1">
        <f t="array" aca="1" ref="AZ1098" ca="1">_xlfn.LET(_xlpm.rozsah, $J$3:$J$10001,_xlpm.podminka, (_xlpm.rozsah&gt;H1098)*(ISNUMBER(_xlpm.rozsah)),_xlpm.indexy, IF(_xlpm.podminka, ROW(_xlpm.rozsah)-MIN(ROW(_xlpm.rozsah))+1),_xlpm.prvni, MIN(_xlpm.indexy),_xlpm.finalni, IF(_xlpm.prvni=1, 2, _xlpm.prvni),INDEX(_xlpm.rozsah, _xlpm.finalni))</f>
        <v>2300</v>
      </c>
      <c r="BA1098" cm="1">
        <f t="array" aca="1" ref="BA1098" ca="1">INDEX($J$3:$J$10001,MATCH(AZ1098,$J$3:$J$10004,0)-1)</f>
        <v>2200</v>
      </c>
      <c r="BB1098">
        <f t="shared" ca="1" si="272"/>
        <v>180</v>
      </c>
      <c r="BC1098">
        <f t="shared" ca="1" si="272"/>
        <v>245</v>
      </c>
      <c r="BD1098">
        <f t="shared" ca="1" si="271"/>
        <v>-65</v>
      </c>
      <c r="BE1098">
        <f t="shared" ca="1" si="279"/>
        <v>244.43309860000005</v>
      </c>
      <c r="BF1098">
        <f t="shared" ca="1" si="282"/>
        <v>241.93776213401716</v>
      </c>
      <c r="BG1098">
        <f t="shared" ca="1" si="280"/>
        <v>183.06223786598284</v>
      </c>
      <c r="BH1098" cm="1">
        <f t="array" aca="1" ref="BH1098" ca="1">_xlfn.LET(_xlpm.rozsah, $J$3:$J$10001,_xlpm.podminka, (_xlpm.rozsah&gt;E1098)*(ISNUMBER(_xlpm.rozsah)),_xlpm.indexy, IF(_xlpm.podminka, ROW(_xlpm.rozsah)-MIN(ROW(_xlpm.rozsah))+1),_xlpm.prvni, MIN(_xlpm.indexy),_xlpm.finalni, IF(_xlpm.prvni=1, 2, _xlpm.prvni),INDEX(_xlpm.rozsah, _xlpm.finalni))</f>
        <v>2300</v>
      </c>
      <c r="BI1098" cm="1">
        <f t="array" aca="1" ref="BI1098" ca="1">INDEX($J$3:$J$10001,MATCH(BH1098,$J$3:$J$10004,0)-1)</f>
        <v>2200</v>
      </c>
      <c r="BJ1098">
        <f t="shared" ca="1" si="273"/>
        <v>180</v>
      </c>
      <c r="BK1098">
        <f t="shared" ca="1" si="273"/>
        <v>245</v>
      </c>
      <c r="BL1098">
        <f t="shared" ca="1" si="283"/>
        <v>-65</v>
      </c>
      <c r="BM1098">
        <f t="shared" ca="1" si="281"/>
        <v>241.93776213401716</v>
      </c>
    </row>
    <row r="1099" spans="1:65" x14ac:dyDescent="0.25">
      <c r="A1099" s="64">
        <v>1096</v>
      </c>
      <c r="B1099" s="64">
        <v>93</v>
      </c>
      <c r="C1099" s="64">
        <v>68</v>
      </c>
      <c r="D1099" s="18">
        <v>1096</v>
      </c>
      <c r="E1099" s="21">
        <f t="shared" ca="1" si="274"/>
        <v>2127.9401588938213</v>
      </c>
      <c r="F1099" s="22">
        <f t="shared" ca="1" si="275"/>
        <v>183.75024218327053</v>
      </c>
      <c r="G1099" s="28">
        <v>1096</v>
      </c>
      <c r="H1099" s="24">
        <f t="shared" ca="1" si="276"/>
        <v>2124.2970459999997</v>
      </c>
      <c r="I1099" s="25">
        <f t="shared" ca="1" si="277"/>
        <v>184.61730305200007</v>
      </c>
      <c r="J1099" s="155"/>
      <c r="K1099" s="155"/>
      <c r="AX1099">
        <f t="shared" ca="1" si="270"/>
        <v>271.4960339000001</v>
      </c>
      <c r="AY1099">
        <f t="shared" ca="1" si="278"/>
        <v>253.5039660999999</v>
      </c>
      <c r="AZ1099" cm="1">
        <f t="array" aca="1" ref="AZ1099" ca="1">_xlfn.LET(_xlpm.rozsah, $J$3:$J$10001,_xlpm.podminka, (_xlpm.rozsah&gt;H1099)*(ISNUMBER(_xlpm.rozsah)),_xlpm.indexy, IF(_xlpm.podminka, ROW(_xlpm.rozsah)-MIN(ROW(_xlpm.rozsah))+1),_xlpm.prvni, MIN(_xlpm.indexy),_xlpm.finalni, IF(_xlpm.prvni=1, 2, _xlpm.prvni),INDEX(_xlpm.rozsah, _xlpm.finalni))</f>
        <v>2200</v>
      </c>
      <c r="BA1099" cm="1">
        <f t="array" aca="1" ref="BA1099" ca="1">INDEX($J$3:$J$10001,MATCH(AZ1099,$J$3:$J$10004,0)-1)</f>
        <v>2100</v>
      </c>
      <c r="BB1099">
        <f t="shared" ca="1" si="272"/>
        <v>245</v>
      </c>
      <c r="BC1099">
        <f t="shared" ca="1" si="272"/>
        <v>280</v>
      </c>
      <c r="BD1099">
        <f t="shared" ca="1" si="271"/>
        <v>-35</v>
      </c>
      <c r="BE1099">
        <f t="shared" ca="1" si="279"/>
        <v>271.4960339000001</v>
      </c>
      <c r="BF1099">
        <f t="shared" ca="1" si="282"/>
        <v>270.22094438716255</v>
      </c>
      <c r="BG1099">
        <f t="shared" ca="1" si="280"/>
        <v>254.77905561283745</v>
      </c>
      <c r="BH1099" cm="1">
        <f t="array" aca="1" ref="BH1099" ca="1">_xlfn.LET(_xlpm.rozsah, $J$3:$J$10001,_xlpm.podminka, (_xlpm.rozsah&gt;E1099)*(ISNUMBER(_xlpm.rozsah)),_xlpm.indexy, IF(_xlpm.podminka, ROW(_xlpm.rozsah)-MIN(ROW(_xlpm.rozsah))+1),_xlpm.prvni, MIN(_xlpm.indexy),_xlpm.finalni, IF(_xlpm.prvni=1, 2, _xlpm.prvni),INDEX(_xlpm.rozsah, _xlpm.finalni))</f>
        <v>2200</v>
      </c>
      <c r="BI1099" cm="1">
        <f t="array" aca="1" ref="BI1099" ca="1">INDEX($J$3:$J$10001,MATCH(BH1099,$J$3:$J$10004,0)-1)</f>
        <v>2100</v>
      </c>
      <c r="BJ1099">
        <f t="shared" ca="1" si="273"/>
        <v>245</v>
      </c>
      <c r="BK1099">
        <f t="shared" ca="1" si="273"/>
        <v>280</v>
      </c>
      <c r="BL1099">
        <f t="shared" ca="1" si="283"/>
        <v>-35</v>
      </c>
      <c r="BM1099">
        <f t="shared" ca="1" si="281"/>
        <v>270.22094438716255</v>
      </c>
    </row>
    <row r="1100" spans="1:65" x14ac:dyDescent="0.25">
      <c r="A1100" s="64">
        <v>1097</v>
      </c>
      <c r="B1100" s="64">
        <v>101</v>
      </c>
      <c r="C1100" s="64">
        <v>25</v>
      </c>
      <c r="D1100" s="18">
        <v>1097</v>
      </c>
      <c r="E1100" s="21">
        <f t="shared" ca="1" si="274"/>
        <v>2250.7737209492034</v>
      </c>
      <c r="F1100" s="22">
        <f t="shared" ca="1" si="275"/>
        <v>52.999270345754461</v>
      </c>
      <c r="G1100" s="23">
        <v>1097</v>
      </c>
      <c r="H1100" s="24">
        <f t="shared" ca="1" si="276"/>
        <v>2246.8172219999997</v>
      </c>
      <c r="I1100" s="25">
        <f t="shared" ca="1" si="277"/>
        <v>53.64220142500006</v>
      </c>
      <c r="J1100" s="155"/>
      <c r="K1100" s="155"/>
      <c r="AX1100">
        <f t="shared" ca="1" si="270"/>
        <v>214.56880570000021</v>
      </c>
      <c r="AY1100">
        <f t="shared" ca="1" si="278"/>
        <v>210.43119429999979</v>
      </c>
      <c r="AZ1100" cm="1">
        <f t="array" aca="1" ref="AZ1100" ca="1">_xlfn.LET(_xlpm.rozsah, $J$3:$J$10001,_xlpm.podminka, (_xlpm.rozsah&gt;H1100)*(ISNUMBER(_xlpm.rozsah)),_xlpm.indexy, IF(_xlpm.podminka, ROW(_xlpm.rozsah)-MIN(ROW(_xlpm.rozsah))+1),_xlpm.prvni, MIN(_xlpm.indexy),_xlpm.finalni, IF(_xlpm.prvni=1, 2, _xlpm.prvni),INDEX(_xlpm.rozsah, _xlpm.finalni))</f>
        <v>2300</v>
      </c>
      <c r="BA1100" cm="1">
        <f t="array" aca="1" ref="BA1100" ca="1">INDEX($J$3:$J$10001,MATCH(AZ1100,$J$3:$J$10004,0)-1)</f>
        <v>2200</v>
      </c>
      <c r="BB1100">
        <f t="shared" ca="1" si="272"/>
        <v>180</v>
      </c>
      <c r="BC1100">
        <f t="shared" ca="1" si="272"/>
        <v>245</v>
      </c>
      <c r="BD1100">
        <f t="shared" ca="1" si="271"/>
        <v>-65</v>
      </c>
      <c r="BE1100">
        <f t="shared" ca="1" si="279"/>
        <v>214.56880570000021</v>
      </c>
      <c r="BF1100">
        <f t="shared" ca="1" si="282"/>
        <v>211.99708138301781</v>
      </c>
      <c r="BG1100">
        <f t="shared" ca="1" si="280"/>
        <v>213.00291861698219</v>
      </c>
      <c r="BH1100" cm="1">
        <f t="array" aca="1" ref="BH1100" ca="1">_xlfn.LET(_xlpm.rozsah, $J$3:$J$10001,_xlpm.podminka, (_xlpm.rozsah&gt;E1100)*(ISNUMBER(_xlpm.rozsah)),_xlpm.indexy, IF(_xlpm.podminka, ROW(_xlpm.rozsah)-MIN(ROW(_xlpm.rozsah))+1),_xlpm.prvni, MIN(_xlpm.indexy),_xlpm.finalni, IF(_xlpm.prvni=1, 2, _xlpm.prvni),INDEX(_xlpm.rozsah, _xlpm.finalni))</f>
        <v>2300</v>
      </c>
      <c r="BI1100" cm="1">
        <f t="array" aca="1" ref="BI1100" ca="1">INDEX($J$3:$J$10001,MATCH(BH1100,$J$3:$J$10004,0)-1)</f>
        <v>2200</v>
      </c>
      <c r="BJ1100">
        <f t="shared" ca="1" si="273"/>
        <v>180</v>
      </c>
      <c r="BK1100">
        <f t="shared" ca="1" si="273"/>
        <v>245</v>
      </c>
      <c r="BL1100">
        <f t="shared" ca="1" si="283"/>
        <v>-65</v>
      </c>
      <c r="BM1100">
        <f t="shared" ca="1" si="281"/>
        <v>211.99708138301781</v>
      </c>
    </row>
    <row r="1101" spans="1:65" x14ac:dyDescent="0.25">
      <c r="A1101" s="64">
        <v>1098</v>
      </c>
      <c r="B1101" s="64">
        <v>95</v>
      </c>
      <c r="C1101" s="64">
        <v>64</v>
      </c>
      <c r="D1101" s="18">
        <v>1098</v>
      </c>
      <c r="E1101" s="21">
        <f t="shared" ca="1" si="274"/>
        <v>2158.6485494076669</v>
      </c>
      <c r="F1101" s="22">
        <f t="shared" ca="1" si="275"/>
        <v>166.06272493268261</v>
      </c>
      <c r="G1101" s="28">
        <v>1098</v>
      </c>
      <c r="H1101" s="24">
        <f t="shared" ca="1" si="276"/>
        <v>2154.9270900000001</v>
      </c>
      <c r="I1101" s="25">
        <f t="shared" ca="1" si="277"/>
        <v>166.89633183999999</v>
      </c>
      <c r="J1101" s="155"/>
      <c r="K1101" s="155"/>
      <c r="AX1101">
        <f t="shared" ca="1" si="270"/>
        <v>260.77551849999998</v>
      </c>
      <c r="AY1101">
        <f t="shared" ca="1" si="278"/>
        <v>264.22448150000002</v>
      </c>
      <c r="AZ1101" cm="1">
        <f t="array" aca="1" ref="AZ1101" ca="1">_xlfn.LET(_xlpm.rozsah, $J$3:$J$10001,_xlpm.podminka, (_xlpm.rozsah&gt;H1101)*(ISNUMBER(_xlpm.rozsah)),_xlpm.indexy, IF(_xlpm.podminka, ROW(_xlpm.rozsah)-MIN(ROW(_xlpm.rozsah))+1),_xlpm.prvni, MIN(_xlpm.indexy),_xlpm.finalni, IF(_xlpm.prvni=1, 2, _xlpm.prvni),INDEX(_xlpm.rozsah, _xlpm.finalni))</f>
        <v>2200</v>
      </c>
      <c r="BA1101" cm="1">
        <f t="array" aca="1" ref="BA1101" ca="1">INDEX($J$3:$J$10001,MATCH(AZ1101,$J$3:$J$10004,0)-1)</f>
        <v>2100</v>
      </c>
      <c r="BB1101">
        <f t="shared" ca="1" si="272"/>
        <v>245</v>
      </c>
      <c r="BC1101">
        <f t="shared" ca="1" si="272"/>
        <v>280</v>
      </c>
      <c r="BD1101">
        <f t="shared" ca="1" si="271"/>
        <v>-35</v>
      </c>
      <c r="BE1101">
        <f t="shared" ca="1" si="279"/>
        <v>260.77551849999998</v>
      </c>
      <c r="BF1101">
        <f t="shared" ca="1" si="282"/>
        <v>259.47300770731658</v>
      </c>
      <c r="BG1101">
        <f t="shared" ca="1" si="280"/>
        <v>265.52699229268342</v>
      </c>
      <c r="BH1101" cm="1">
        <f t="array" aca="1" ref="BH1101" ca="1">_xlfn.LET(_xlpm.rozsah, $J$3:$J$10001,_xlpm.podminka, (_xlpm.rozsah&gt;E1101)*(ISNUMBER(_xlpm.rozsah)),_xlpm.indexy, IF(_xlpm.podminka, ROW(_xlpm.rozsah)-MIN(ROW(_xlpm.rozsah))+1),_xlpm.prvni, MIN(_xlpm.indexy),_xlpm.finalni, IF(_xlpm.prvni=1, 2, _xlpm.prvni),INDEX(_xlpm.rozsah, _xlpm.finalni))</f>
        <v>2200</v>
      </c>
      <c r="BI1101" cm="1">
        <f t="array" aca="1" ref="BI1101" ca="1">INDEX($J$3:$J$10001,MATCH(BH1101,$J$3:$J$10004,0)-1)</f>
        <v>2100</v>
      </c>
      <c r="BJ1101">
        <f t="shared" ca="1" si="273"/>
        <v>245</v>
      </c>
      <c r="BK1101">
        <f t="shared" ca="1" si="273"/>
        <v>280</v>
      </c>
      <c r="BL1101">
        <f t="shared" ca="1" si="283"/>
        <v>-35</v>
      </c>
      <c r="BM1101">
        <f t="shared" ca="1" si="281"/>
        <v>259.47300770731658</v>
      </c>
    </row>
    <row r="1102" spans="1:65" x14ac:dyDescent="0.25">
      <c r="A1102" s="64">
        <v>1099</v>
      </c>
      <c r="B1102" s="64">
        <v>101</v>
      </c>
      <c r="C1102" s="64">
        <v>35</v>
      </c>
      <c r="D1102" s="18">
        <v>1099</v>
      </c>
      <c r="E1102" s="21">
        <f t="shared" ca="1" si="274"/>
        <v>2250.7737209492034</v>
      </c>
      <c r="F1102" s="22">
        <f t="shared" ca="1" si="275"/>
        <v>74.198978484056227</v>
      </c>
      <c r="G1102" s="23">
        <v>1099</v>
      </c>
      <c r="H1102" s="24">
        <f t="shared" ca="1" si="276"/>
        <v>2246.8172219999997</v>
      </c>
      <c r="I1102" s="25">
        <f t="shared" ca="1" si="277"/>
        <v>75.099081995000063</v>
      </c>
      <c r="J1102" s="155"/>
      <c r="K1102" s="155"/>
      <c r="AX1102">
        <f t="shared" ca="1" si="270"/>
        <v>214.56880570000021</v>
      </c>
      <c r="AY1102">
        <f t="shared" ca="1" si="278"/>
        <v>210.43119429999979</v>
      </c>
      <c r="AZ1102" cm="1">
        <f t="array" aca="1" ref="AZ1102" ca="1">_xlfn.LET(_xlpm.rozsah, $J$3:$J$10001,_xlpm.podminka, (_xlpm.rozsah&gt;H1102)*(ISNUMBER(_xlpm.rozsah)),_xlpm.indexy, IF(_xlpm.podminka, ROW(_xlpm.rozsah)-MIN(ROW(_xlpm.rozsah))+1),_xlpm.prvni, MIN(_xlpm.indexy),_xlpm.finalni, IF(_xlpm.prvni=1, 2, _xlpm.prvni),INDEX(_xlpm.rozsah, _xlpm.finalni))</f>
        <v>2300</v>
      </c>
      <c r="BA1102" cm="1">
        <f t="array" aca="1" ref="BA1102" ca="1">INDEX($J$3:$J$10001,MATCH(AZ1102,$J$3:$J$10004,0)-1)</f>
        <v>2200</v>
      </c>
      <c r="BB1102">
        <f t="shared" ca="1" si="272"/>
        <v>180</v>
      </c>
      <c r="BC1102">
        <f t="shared" ca="1" si="272"/>
        <v>245</v>
      </c>
      <c r="BD1102">
        <f t="shared" ca="1" si="271"/>
        <v>-65</v>
      </c>
      <c r="BE1102">
        <f t="shared" ca="1" si="279"/>
        <v>214.56880570000021</v>
      </c>
      <c r="BF1102">
        <f t="shared" ca="1" si="282"/>
        <v>211.99708138301781</v>
      </c>
      <c r="BG1102">
        <f t="shared" ca="1" si="280"/>
        <v>213.00291861698219</v>
      </c>
      <c r="BH1102" cm="1">
        <f t="array" aca="1" ref="BH1102" ca="1">_xlfn.LET(_xlpm.rozsah, $J$3:$J$10001,_xlpm.podminka, (_xlpm.rozsah&gt;E1102)*(ISNUMBER(_xlpm.rozsah)),_xlpm.indexy, IF(_xlpm.podminka, ROW(_xlpm.rozsah)-MIN(ROW(_xlpm.rozsah))+1),_xlpm.prvni, MIN(_xlpm.indexy),_xlpm.finalni, IF(_xlpm.prvni=1, 2, _xlpm.prvni),INDEX(_xlpm.rozsah, _xlpm.finalni))</f>
        <v>2300</v>
      </c>
      <c r="BI1102" cm="1">
        <f t="array" aca="1" ref="BI1102" ca="1">INDEX($J$3:$J$10001,MATCH(BH1102,$J$3:$J$10004,0)-1)</f>
        <v>2200</v>
      </c>
      <c r="BJ1102">
        <f t="shared" ca="1" si="273"/>
        <v>180</v>
      </c>
      <c r="BK1102">
        <f t="shared" ca="1" si="273"/>
        <v>245</v>
      </c>
      <c r="BL1102">
        <f t="shared" ca="1" si="283"/>
        <v>-65</v>
      </c>
      <c r="BM1102">
        <f t="shared" ca="1" si="281"/>
        <v>211.99708138301781</v>
      </c>
    </row>
    <row r="1103" spans="1:65" x14ac:dyDescent="0.25">
      <c r="A1103" s="64">
        <v>1100</v>
      </c>
      <c r="B1103" s="64">
        <v>94</v>
      </c>
      <c r="C1103" s="64">
        <v>59</v>
      </c>
      <c r="D1103" s="18">
        <v>1100</v>
      </c>
      <c r="E1103" s="21">
        <f t="shared" ca="1" si="274"/>
        <v>2143.2943541507439</v>
      </c>
      <c r="F1103" s="22">
        <f t="shared" ca="1" si="275"/>
        <v>156.25971586787139</v>
      </c>
      <c r="G1103" s="28">
        <v>1100</v>
      </c>
      <c r="H1103" s="24">
        <f t="shared" ca="1" si="276"/>
        <v>2139.6120679999999</v>
      </c>
      <c r="I1103" s="25">
        <f t="shared" ca="1" si="277"/>
        <v>157.02010795800001</v>
      </c>
      <c r="J1103" s="155"/>
      <c r="K1103" s="155"/>
      <c r="AX1103">
        <f t="shared" ca="1" si="270"/>
        <v>266.13577620000001</v>
      </c>
      <c r="AY1103">
        <f t="shared" ca="1" si="278"/>
        <v>258.86422379999999</v>
      </c>
      <c r="AZ1103" cm="1">
        <f t="array" aca="1" ref="AZ1103" ca="1">_xlfn.LET(_xlpm.rozsah, $J$3:$J$10001,_xlpm.podminka, (_xlpm.rozsah&gt;H1103)*(ISNUMBER(_xlpm.rozsah)),_xlpm.indexy, IF(_xlpm.podminka, ROW(_xlpm.rozsah)-MIN(ROW(_xlpm.rozsah))+1),_xlpm.prvni, MIN(_xlpm.indexy),_xlpm.finalni, IF(_xlpm.prvni=1, 2, _xlpm.prvni),INDEX(_xlpm.rozsah, _xlpm.finalni))</f>
        <v>2200</v>
      </c>
      <c r="BA1103" cm="1">
        <f t="array" aca="1" ref="BA1103" ca="1">INDEX($J$3:$J$10001,MATCH(AZ1103,$J$3:$J$10004,0)-1)</f>
        <v>2100</v>
      </c>
      <c r="BB1103">
        <f t="shared" ca="1" si="272"/>
        <v>245</v>
      </c>
      <c r="BC1103">
        <f t="shared" ca="1" si="272"/>
        <v>280</v>
      </c>
      <c r="BD1103">
        <f t="shared" ca="1" si="271"/>
        <v>-35</v>
      </c>
      <c r="BE1103">
        <f t="shared" ca="1" si="279"/>
        <v>266.13577620000001</v>
      </c>
      <c r="BF1103">
        <f t="shared" ca="1" si="282"/>
        <v>264.84697604723965</v>
      </c>
      <c r="BG1103">
        <f t="shared" ca="1" si="280"/>
        <v>260.15302395276035</v>
      </c>
      <c r="BH1103" cm="1">
        <f t="array" aca="1" ref="BH1103" ca="1">_xlfn.LET(_xlpm.rozsah, $J$3:$J$10001,_xlpm.podminka, (_xlpm.rozsah&gt;E1103)*(ISNUMBER(_xlpm.rozsah)),_xlpm.indexy, IF(_xlpm.podminka, ROW(_xlpm.rozsah)-MIN(ROW(_xlpm.rozsah))+1),_xlpm.prvni, MIN(_xlpm.indexy),_xlpm.finalni, IF(_xlpm.prvni=1, 2, _xlpm.prvni),INDEX(_xlpm.rozsah, _xlpm.finalni))</f>
        <v>2200</v>
      </c>
      <c r="BI1103" cm="1">
        <f t="array" aca="1" ref="BI1103" ca="1">INDEX($J$3:$J$10001,MATCH(BH1103,$J$3:$J$10004,0)-1)</f>
        <v>2100</v>
      </c>
      <c r="BJ1103">
        <f t="shared" ca="1" si="273"/>
        <v>245</v>
      </c>
      <c r="BK1103">
        <f t="shared" ca="1" si="273"/>
        <v>280</v>
      </c>
      <c r="BL1103">
        <f t="shared" ca="1" si="283"/>
        <v>-35</v>
      </c>
      <c r="BM1103">
        <f t="shared" ca="1" si="281"/>
        <v>264.84697604723965</v>
      </c>
    </row>
    <row r="1104" spans="1:65" x14ac:dyDescent="0.25">
      <c r="A1104" s="64">
        <v>1101</v>
      </c>
      <c r="B1104" s="64">
        <v>97</v>
      </c>
      <c r="C1104" s="64">
        <v>37</v>
      </c>
      <c r="D1104" s="18">
        <v>1101</v>
      </c>
      <c r="E1104" s="21">
        <f t="shared" ca="1" si="274"/>
        <v>2189.3569399215121</v>
      </c>
      <c r="F1104" s="22">
        <f t="shared" ca="1" si="275"/>
        <v>92.028276280164178</v>
      </c>
      <c r="G1104" s="23">
        <v>1101</v>
      </c>
      <c r="H1104" s="24">
        <f t="shared" ca="1" si="276"/>
        <v>2185.5571339999997</v>
      </c>
      <c r="I1104" s="25">
        <f t="shared" ca="1" si="277"/>
        <v>92.520351147000042</v>
      </c>
      <c r="J1104" s="155"/>
      <c r="K1104" s="155"/>
      <c r="AX1104">
        <f t="shared" ca="1" si="270"/>
        <v>250.05500310000011</v>
      </c>
      <c r="AY1104">
        <f t="shared" ca="1" si="278"/>
        <v>274.94499689999986</v>
      </c>
      <c r="AZ1104" cm="1">
        <f t="array" aca="1" ref="AZ1104" ca="1">_xlfn.LET(_xlpm.rozsah, $J$3:$J$10001,_xlpm.podminka, (_xlpm.rozsah&gt;H1104)*(ISNUMBER(_xlpm.rozsah)),_xlpm.indexy, IF(_xlpm.podminka, ROW(_xlpm.rozsah)-MIN(ROW(_xlpm.rozsah))+1),_xlpm.prvni, MIN(_xlpm.indexy),_xlpm.finalni, IF(_xlpm.prvni=1, 2, _xlpm.prvni),INDEX(_xlpm.rozsah, _xlpm.finalni))</f>
        <v>2200</v>
      </c>
      <c r="BA1104" cm="1">
        <f t="array" aca="1" ref="BA1104" ca="1">INDEX($J$3:$J$10001,MATCH(AZ1104,$J$3:$J$10004,0)-1)</f>
        <v>2100</v>
      </c>
      <c r="BB1104">
        <f t="shared" ca="1" si="272"/>
        <v>245</v>
      </c>
      <c r="BC1104">
        <f t="shared" ca="1" si="272"/>
        <v>280</v>
      </c>
      <c r="BD1104">
        <f t="shared" ca="1" si="271"/>
        <v>-35</v>
      </c>
      <c r="BE1104">
        <f t="shared" ca="1" si="279"/>
        <v>250.05500310000011</v>
      </c>
      <c r="BF1104">
        <f t="shared" ca="1" si="282"/>
        <v>248.72507102747076</v>
      </c>
      <c r="BG1104">
        <f t="shared" ca="1" si="280"/>
        <v>276.27492897252921</v>
      </c>
      <c r="BH1104" cm="1">
        <f t="array" aca="1" ref="BH1104" ca="1">_xlfn.LET(_xlpm.rozsah, $J$3:$J$10001,_xlpm.podminka, (_xlpm.rozsah&gt;E1104)*(ISNUMBER(_xlpm.rozsah)),_xlpm.indexy, IF(_xlpm.podminka, ROW(_xlpm.rozsah)-MIN(ROW(_xlpm.rozsah))+1),_xlpm.prvni, MIN(_xlpm.indexy),_xlpm.finalni, IF(_xlpm.prvni=1, 2, _xlpm.prvni),INDEX(_xlpm.rozsah, _xlpm.finalni))</f>
        <v>2200</v>
      </c>
      <c r="BI1104" cm="1">
        <f t="array" aca="1" ref="BI1104" ca="1">INDEX($J$3:$J$10001,MATCH(BH1104,$J$3:$J$10004,0)-1)</f>
        <v>2100</v>
      </c>
      <c r="BJ1104">
        <f t="shared" ca="1" si="273"/>
        <v>245</v>
      </c>
      <c r="BK1104">
        <f t="shared" ca="1" si="273"/>
        <v>280</v>
      </c>
      <c r="BL1104">
        <f t="shared" ca="1" si="283"/>
        <v>-35</v>
      </c>
      <c r="BM1104">
        <f t="shared" ca="1" si="281"/>
        <v>248.72507102747076</v>
      </c>
    </row>
    <row r="1105" spans="1:65" x14ac:dyDescent="0.25">
      <c r="A1105" s="64">
        <v>1102</v>
      </c>
      <c r="B1105" s="64">
        <v>97</v>
      </c>
      <c r="C1105" s="64">
        <v>60</v>
      </c>
      <c r="D1105" s="18">
        <v>1102</v>
      </c>
      <c r="E1105" s="21">
        <f t="shared" ca="1" si="274"/>
        <v>2189.3569399215121</v>
      </c>
      <c r="F1105" s="22">
        <f t="shared" ca="1" si="275"/>
        <v>149.23504261648247</v>
      </c>
      <c r="G1105" s="28">
        <v>1102</v>
      </c>
      <c r="H1105" s="24">
        <f t="shared" ca="1" si="276"/>
        <v>2185.5571339999997</v>
      </c>
      <c r="I1105" s="25">
        <f t="shared" ca="1" si="277"/>
        <v>150.03300186000007</v>
      </c>
      <c r="J1105" s="155"/>
      <c r="K1105" s="155"/>
      <c r="AX1105">
        <f t="shared" ca="1" si="270"/>
        <v>250.05500310000011</v>
      </c>
      <c r="AY1105">
        <f t="shared" ca="1" si="278"/>
        <v>274.94499689999986</v>
      </c>
      <c r="AZ1105" cm="1">
        <f t="array" aca="1" ref="AZ1105" ca="1">_xlfn.LET(_xlpm.rozsah, $J$3:$J$10001,_xlpm.podminka, (_xlpm.rozsah&gt;H1105)*(ISNUMBER(_xlpm.rozsah)),_xlpm.indexy, IF(_xlpm.podminka, ROW(_xlpm.rozsah)-MIN(ROW(_xlpm.rozsah))+1),_xlpm.prvni, MIN(_xlpm.indexy),_xlpm.finalni, IF(_xlpm.prvni=1, 2, _xlpm.prvni),INDEX(_xlpm.rozsah, _xlpm.finalni))</f>
        <v>2200</v>
      </c>
      <c r="BA1105" cm="1">
        <f t="array" aca="1" ref="BA1105" ca="1">INDEX($J$3:$J$10001,MATCH(AZ1105,$J$3:$J$10004,0)-1)</f>
        <v>2100</v>
      </c>
      <c r="BB1105">
        <f t="shared" ca="1" si="272"/>
        <v>245</v>
      </c>
      <c r="BC1105">
        <f t="shared" ca="1" si="272"/>
        <v>280</v>
      </c>
      <c r="BD1105">
        <f t="shared" ca="1" si="271"/>
        <v>-35</v>
      </c>
      <c r="BE1105">
        <f t="shared" ca="1" si="279"/>
        <v>250.05500310000011</v>
      </c>
      <c r="BF1105">
        <f t="shared" ca="1" si="282"/>
        <v>248.72507102747076</v>
      </c>
      <c r="BG1105">
        <f t="shared" ca="1" si="280"/>
        <v>276.27492897252921</v>
      </c>
      <c r="BH1105" cm="1">
        <f t="array" aca="1" ref="BH1105" ca="1">_xlfn.LET(_xlpm.rozsah, $J$3:$J$10001,_xlpm.podminka, (_xlpm.rozsah&gt;E1105)*(ISNUMBER(_xlpm.rozsah)),_xlpm.indexy, IF(_xlpm.podminka, ROW(_xlpm.rozsah)-MIN(ROW(_xlpm.rozsah))+1),_xlpm.prvni, MIN(_xlpm.indexy),_xlpm.finalni, IF(_xlpm.prvni=1, 2, _xlpm.prvni),INDEX(_xlpm.rozsah, _xlpm.finalni))</f>
        <v>2200</v>
      </c>
      <c r="BI1105" cm="1">
        <f t="array" aca="1" ref="BI1105" ca="1">INDEX($J$3:$J$10001,MATCH(BH1105,$J$3:$J$10004,0)-1)</f>
        <v>2100</v>
      </c>
      <c r="BJ1105">
        <f t="shared" ca="1" si="273"/>
        <v>245</v>
      </c>
      <c r="BK1105">
        <f t="shared" ca="1" si="273"/>
        <v>280</v>
      </c>
      <c r="BL1105">
        <f t="shared" ca="1" si="283"/>
        <v>-35</v>
      </c>
      <c r="BM1105">
        <f t="shared" ca="1" si="281"/>
        <v>248.72507102747076</v>
      </c>
    </row>
    <row r="1106" spans="1:65" x14ac:dyDescent="0.25">
      <c r="A1106" s="64">
        <v>1103</v>
      </c>
      <c r="B1106" s="64">
        <v>93</v>
      </c>
      <c r="C1106" s="64">
        <v>98</v>
      </c>
      <c r="D1106" s="18">
        <v>1103</v>
      </c>
      <c r="E1106" s="21">
        <f t="shared" ca="1" si="274"/>
        <v>2127.9401588938213</v>
      </c>
      <c r="F1106" s="22">
        <f t="shared" ca="1" si="275"/>
        <v>264.8165254994193</v>
      </c>
      <c r="G1106" s="23">
        <v>1103</v>
      </c>
      <c r="H1106" s="24">
        <f t="shared" ca="1" si="276"/>
        <v>2124.2970459999997</v>
      </c>
      <c r="I1106" s="25">
        <f t="shared" ca="1" si="277"/>
        <v>266.06611322200007</v>
      </c>
      <c r="J1106" s="155"/>
      <c r="K1106" s="155"/>
      <c r="AX1106">
        <f t="shared" ca="1" si="270"/>
        <v>271.4960339000001</v>
      </c>
      <c r="AY1106">
        <f t="shared" ca="1" si="278"/>
        <v>253.5039660999999</v>
      </c>
      <c r="AZ1106" cm="1">
        <f t="array" aca="1" ref="AZ1106" ca="1">_xlfn.LET(_xlpm.rozsah, $J$3:$J$10001,_xlpm.podminka, (_xlpm.rozsah&gt;H1106)*(ISNUMBER(_xlpm.rozsah)),_xlpm.indexy, IF(_xlpm.podminka, ROW(_xlpm.rozsah)-MIN(ROW(_xlpm.rozsah))+1),_xlpm.prvni, MIN(_xlpm.indexy),_xlpm.finalni, IF(_xlpm.prvni=1, 2, _xlpm.prvni),INDEX(_xlpm.rozsah, _xlpm.finalni))</f>
        <v>2200</v>
      </c>
      <c r="BA1106" cm="1">
        <f t="array" aca="1" ref="BA1106" ca="1">INDEX($J$3:$J$10001,MATCH(AZ1106,$J$3:$J$10004,0)-1)</f>
        <v>2100</v>
      </c>
      <c r="BB1106">
        <f t="shared" ca="1" si="272"/>
        <v>245</v>
      </c>
      <c r="BC1106">
        <f t="shared" ca="1" si="272"/>
        <v>280</v>
      </c>
      <c r="BD1106">
        <f t="shared" ca="1" si="271"/>
        <v>-35</v>
      </c>
      <c r="BE1106">
        <f t="shared" ca="1" si="279"/>
        <v>271.4960339000001</v>
      </c>
      <c r="BF1106">
        <f t="shared" ca="1" si="282"/>
        <v>270.22094438716255</v>
      </c>
      <c r="BG1106">
        <f t="shared" ca="1" si="280"/>
        <v>254.77905561283745</v>
      </c>
      <c r="BH1106" cm="1">
        <f t="array" aca="1" ref="BH1106" ca="1">_xlfn.LET(_xlpm.rozsah, $J$3:$J$10001,_xlpm.podminka, (_xlpm.rozsah&gt;E1106)*(ISNUMBER(_xlpm.rozsah)),_xlpm.indexy, IF(_xlpm.podminka, ROW(_xlpm.rozsah)-MIN(ROW(_xlpm.rozsah))+1),_xlpm.prvni, MIN(_xlpm.indexy),_xlpm.finalni, IF(_xlpm.prvni=1, 2, _xlpm.prvni),INDEX(_xlpm.rozsah, _xlpm.finalni))</f>
        <v>2200</v>
      </c>
      <c r="BI1106" cm="1">
        <f t="array" aca="1" ref="BI1106" ca="1">INDEX($J$3:$J$10001,MATCH(BH1106,$J$3:$J$10004,0)-1)</f>
        <v>2100</v>
      </c>
      <c r="BJ1106">
        <f t="shared" ca="1" si="273"/>
        <v>245</v>
      </c>
      <c r="BK1106">
        <f t="shared" ca="1" si="273"/>
        <v>280</v>
      </c>
      <c r="BL1106">
        <f t="shared" ca="1" si="283"/>
        <v>-35</v>
      </c>
      <c r="BM1106">
        <f t="shared" ca="1" si="281"/>
        <v>270.22094438716255</v>
      </c>
    </row>
    <row r="1107" spans="1:65" x14ac:dyDescent="0.25">
      <c r="A1107" s="64">
        <v>1104</v>
      </c>
      <c r="B1107" s="64">
        <v>98</v>
      </c>
      <c r="C1107" s="64">
        <v>53</v>
      </c>
      <c r="D1107" s="18">
        <v>1104</v>
      </c>
      <c r="E1107" s="21">
        <f t="shared" ca="1" si="274"/>
        <v>2204.7111351784351</v>
      </c>
      <c r="F1107" s="22">
        <f t="shared" ca="1" si="275"/>
        <v>128.22701393102909</v>
      </c>
      <c r="G1107" s="28">
        <v>1104</v>
      </c>
      <c r="H1107" s="24">
        <f t="shared" ca="1" si="276"/>
        <v>2200.8721559999999</v>
      </c>
      <c r="I1107" s="25">
        <f t="shared" ca="1" si="277"/>
        <v>129.54954225800003</v>
      </c>
      <c r="J1107" s="155"/>
      <c r="K1107" s="155"/>
      <c r="AX1107">
        <f t="shared" ca="1" si="270"/>
        <v>244.43309860000005</v>
      </c>
      <c r="AY1107">
        <f t="shared" ca="1" si="278"/>
        <v>180.56690139999995</v>
      </c>
      <c r="AZ1107" cm="1">
        <f t="array" aca="1" ref="AZ1107" ca="1">_xlfn.LET(_xlpm.rozsah, $J$3:$J$10001,_xlpm.podminka, (_xlpm.rozsah&gt;H1107)*(ISNUMBER(_xlpm.rozsah)),_xlpm.indexy, IF(_xlpm.podminka, ROW(_xlpm.rozsah)-MIN(ROW(_xlpm.rozsah))+1),_xlpm.prvni, MIN(_xlpm.indexy),_xlpm.finalni, IF(_xlpm.prvni=1, 2, _xlpm.prvni),INDEX(_xlpm.rozsah, _xlpm.finalni))</f>
        <v>2300</v>
      </c>
      <c r="BA1107" cm="1">
        <f t="array" aca="1" ref="BA1107" ca="1">INDEX($J$3:$J$10001,MATCH(AZ1107,$J$3:$J$10004,0)-1)</f>
        <v>2200</v>
      </c>
      <c r="BB1107">
        <f t="shared" ca="1" si="272"/>
        <v>180</v>
      </c>
      <c r="BC1107">
        <f t="shared" ca="1" si="272"/>
        <v>245</v>
      </c>
      <c r="BD1107">
        <f t="shared" ca="1" si="271"/>
        <v>-65</v>
      </c>
      <c r="BE1107">
        <f t="shared" ca="1" si="279"/>
        <v>244.43309860000005</v>
      </c>
      <c r="BF1107">
        <f t="shared" ca="1" si="282"/>
        <v>241.93776213401716</v>
      </c>
      <c r="BG1107">
        <f t="shared" ca="1" si="280"/>
        <v>183.06223786598284</v>
      </c>
      <c r="BH1107" cm="1">
        <f t="array" aca="1" ref="BH1107" ca="1">_xlfn.LET(_xlpm.rozsah, $J$3:$J$10001,_xlpm.podminka, (_xlpm.rozsah&gt;E1107)*(ISNUMBER(_xlpm.rozsah)),_xlpm.indexy, IF(_xlpm.podminka, ROW(_xlpm.rozsah)-MIN(ROW(_xlpm.rozsah))+1),_xlpm.prvni, MIN(_xlpm.indexy),_xlpm.finalni, IF(_xlpm.prvni=1, 2, _xlpm.prvni),INDEX(_xlpm.rozsah, _xlpm.finalni))</f>
        <v>2300</v>
      </c>
      <c r="BI1107" cm="1">
        <f t="array" aca="1" ref="BI1107" ca="1">INDEX($J$3:$J$10001,MATCH(BH1107,$J$3:$J$10004,0)-1)</f>
        <v>2200</v>
      </c>
      <c r="BJ1107">
        <f t="shared" ca="1" si="273"/>
        <v>180</v>
      </c>
      <c r="BK1107">
        <f t="shared" ca="1" si="273"/>
        <v>245</v>
      </c>
      <c r="BL1107">
        <f t="shared" ca="1" si="283"/>
        <v>-65</v>
      </c>
      <c r="BM1107">
        <f t="shared" ca="1" si="281"/>
        <v>241.93776213401716</v>
      </c>
    </row>
    <row r="1108" spans="1:65" x14ac:dyDescent="0.25">
      <c r="A1108" s="64">
        <v>1105</v>
      </c>
      <c r="B1108" s="64">
        <v>103</v>
      </c>
      <c r="C1108" s="64">
        <v>13</v>
      </c>
      <c r="D1108" s="18">
        <v>1105</v>
      </c>
      <c r="E1108" s="21">
        <f t="shared" ca="1" si="274"/>
        <v>2281.4821114630495</v>
      </c>
      <c r="F1108" s="22">
        <f t="shared" ca="1" si="275"/>
        <v>24.964761581372322</v>
      </c>
      <c r="G1108" s="23">
        <v>1105</v>
      </c>
      <c r="H1108" s="24">
        <f t="shared" ca="1" si="276"/>
        <v>2277.4472660000001</v>
      </c>
      <c r="I1108" s="25">
        <f t="shared" ca="1" si="277"/>
        <v>25.305706022999988</v>
      </c>
      <c r="J1108" s="155"/>
      <c r="K1108" s="155"/>
      <c r="AX1108">
        <f t="shared" ca="1" si="270"/>
        <v>194.65927709999991</v>
      </c>
      <c r="AY1108">
        <f t="shared" ca="1" si="278"/>
        <v>230.34072290000009</v>
      </c>
      <c r="AZ1108" cm="1">
        <f t="array" aca="1" ref="AZ1108" ca="1">_xlfn.LET(_xlpm.rozsah, $J$3:$J$10001,_xlpm.podminka, (_xlpm.rozsah&gt;H1108)*(ISNUMBER(_xlpm.rozsah)),_xlpm.indexy, IF(_xlpm.podminka, ROW(_xlpm.rozsah)-MIN(ROW(_xlpm.rozsah))+1),_xlpm.prvni, MIN(_xlpm.indexy),_xlpm.finalni, IF(_xlpm.prvni=1, 2, _xlpm.prvni),INDEX(_xlpm.rozsah, _xlpm.finalni))</f>
        <v>2300</v>
      </c>
      <c r="BA1108" cm="1">
        <f t="array" aca="1" ref="BA1108" ca="1">INDEX($J$3:$J$10001,MATCH(AZ1108,$J$3:$J$10004,0)-1)</f>
        <v>2200</v>
      </c>
      <c r="BB1108">
        <f t="shared" ca="1" si="272"/>
        <v>180</v>
      </c>
      <c r="BC1108">
        <f t="shared" ca="1" si="272"/>
        <v>245</v>
      </c>
      <c r="BD1108">
        <f t="shared" ca="1" si="271"/>
        <v>-65</v>
      </c>
      <c r="BE1108">
        <f t="shared" ca="1" si="279"/>
        <v>194.65927709999991</v>
      </c>
      <c r="BF1108">
        <f t="shared" ca="1" si="282"/>
        <v>192.03662754901785</v>
      </c>
      <c r="BG1108">
        <f t="shared" ca="1" si="280"/>
        <v>232.96337245098215</v>
      </c>
      <c r="BH1108" cm="1">
        <f t="array" aca="1" ref="BH1108" ca="1">_xlfn.LET(_xlpm.rozsah, $J$3:$J$10001,_xlpm.podminka, (_xlpm.rozsah&gt;E1108)*(ISNUMBER(_xlpm.rozsah)),_xlpm.indexy, IF(_xlpm.podminka, ROW(_xlpm.rozsah)-MIN(ROW(_xlpm.rozsah))+1),_xlpm.prvni, MIN(_xlpm.indexy),_xlpm.finalni, IF(_xlpm.prvni=1, 2, _xlpm.prvni),INDEX(_xlpm.rozsah, _xlpm.finalni))</f>
        <v>2300</v>
      </c>
      <c r="BI1108" cm="1">
        <f t="array" aca="1" ref="BI1108" ca="1">INDEX($J$3:$J$10001,MATCH(BH1108,$J$3:$J$10004,0)-1)</f>
        <v>2200</v>
      </c>
      <c r="BJ1108">
        <f t="shared" ca="1" si="273"/>
        <v>180</v>
      </c>
      <c r="BK1108">
        <f t="shared" ca="1" si="273"/>
        <v>245</v>
      </c>
      <c r="BL1108">
        <f t="shared" ca="1" si="283"/>
        <v>-65</v>
      </c>
      <c r="BM1108">
        <f t="shared" ca="1" si="281"/>
        <v>192.03662754901785</v>
      </c>
    </row>
    <row r="1109" spans="1:65" x14ac:dyDescent="0.25">
      <c r="A1109" s="64">
        <v>1106</v>
      </c>
      <c r="B1109" s="64">
        <v>103</v>
      </c>
      <c r="C1109" s="64">
        <v>11</v>
      </c>
      <c r="D1109" s="18">
        <v>1106</v>
      </c>
      <c r="E1109" s="21">
        <f t="shared" ca="1" si="274"/>
        <v>2281.4821114630495</v>
      </c>
      <c r="F1109" s="22">
        <f t="shared" ca="1" si="275"/>
        <v>21.124029030391963</v>
      </c>
      <c r="G1109" s="28">
        <v>1106</v>
      </c>
      <c r="H1109" s="24">
        <f t="shared" ca="1" si="276"/>
        <v>2277.4472660000001</v>
      </c>
      <c r="I1109" s="25">
        <f t="shared" ca="1" si="277"/>
        <v>21.412520480999991</v>
      </c>
      <c r="J1109" s="155"/>
      <c r="K1109" s="155"/>
      <c r="AX1109">
        <f t="shared" ca="1" si="270"/>
        <v>194.65927709999991</v>
      </c>
      <c r="AY1109">
        <f t="shared" ca="1" si="278"/>
        <v>230.34072290000009</v>
      </c>
      <c r="AZ1109" cm="1">
        <f t="array" aca="1" ref="AZ1109" ca="1">_xlfn.LET(_xlpm.rozsah, $J$3:$J$10001,_xlpm.podminka, (_xlpm.rozsah&gt;H1109)*(ISNUMBER(_xlpm.rozsah)),_xlpm.indexy, IF(_xlpm.podminka, ROW(_xlpm.rozsah)-MIN(ROW(_xlpm.rozsah))+1),_xlpm.prvni, MIN(_xlpm.indexy),_xlpm.finalni, IF(_xlpm.prvni=1, 2, _xlpm.prvni),INDEX(_xlpm.rozsah, _xlpm.finalni))</f>
        <v>2300</v>
      </c>
      <c r="BA1109" cm="1">
        <f t="array" aca="1" ref="BA1109" ca="1">INDEX($J$3:$J$10001,MATCH(AZ1109,$J$3:$J$10004,0)-1)</f>
        <v>2200</v>
      </c>
      <c r="BB1109">
        <f t="shared" ca="1" si="272"/>
        <v>180</v>
      </c>
      <c r="BC1109">
        <f t="shared" ca="1" si="272"/>
        <v>245</v>
      </c>
      <c r="BD1109">
        <f t="shared" ca="1" si="271"/>
        <v>-65</v>
      </c>
      <c r="BE1109">
        <f t="shared" ca="1" si="279"/>
        <v>194.65927709999991</v>
      </c>
      <c r="BF1109">
        <f t="shared" ca="1" si="282"/>
        <v>192.03662754901785</v>
      </c>
      <c r="BG1109">
        <f t="shared" ca="1" si="280"/>
        <v>232.96337245098215</v>
      </c>
      <c r="BH1109" cm="1">
        <f t="array" aca="1" ref="BH1109" ca="1">_xlfn.LET(_xlpm.rozsah, $J$3:$J$10001,_xlpm.podminka, (_xlpm.rozsah&gt;E1109)*(ISNUMBER(_xlpm.rozsah)),_xlpm.indexy, IF(_xlpm.podminka, ROW(_xlpm.rozsah)-MIN(ROW(_xlpm.rozsah))+1),_xlpm.prvni, MIN(_xlpm.indexy),_xlpm.finalni, IF(_xlpm.prvni=1, 2, _xlpm.prvni),INDEX(_xlpm.rozsah, _xlpm.finalni))</f>
        <v>2300</v>
      </c>
      <c r="BI1109" cm="1">
        <f t="array" aca="1" ref="BI1109" ca="1">INDEX($J$3:$J$10001,MATCH(BH1109,$J$3:$J$10004,0)-1)</f>
        <v>2200</v>
      </c>
      <c r="BJ1109">
        <f t="shared" ca="1" si="273"/>
        <v>180</v>
      </c>
      <c r="BK1109">
        <f t="shared" ca="1" si="273"/>
        <v>245</v>
      </c>
      <c r="BL1109">
        <f t="shared" ca="1" si="283"/>
        <v>-65</v>
      </c>
      <c r="BM1109">
        <f t="shared" ca="1" si="281"/>
        <v>192.03662754901785</v>
      </c>
    </row>
    <row r="1110" spans="1:65" x14ac:dyDescent="0.25">
      <c r="A1110" s="64">
        <v>1107</v>
      </c>
      <c r="B1110" s="64">
        <v>103</v>
      </c>
      <c r="C1110" s="64">
        <v>11</v>
      </c>
      <c r="D1110" s="18">
        <v>1107</v>
      </c>
      <c r="E1110" s="21">
        <f t="shared" ca="1" si="274"/>
        <v>2281.4821114630495</v>
      </c>
      <c r="F1110" s="22">
        <f t="shared" ca="1" si="275"/>
        <v>21.124029030391963</v>
      </c>
      <c r="G1110" s="23">
        <v>1107</v>
      </c>
      <c r="H1110" s="24">
        <f t="shared" ca="1" si="276"/>
        <v>2277.4472660000001</v>
      </c>
      <c r="I1110" s="25">
        <f t="shared" ca="1" si="277"/>
        <v>21.412520480999991</v>
      </c>
      <c r="J1110" s="155"/>
      <c r="K1110" s="155"/>
      <c r="AX1110">
        <f t="shared" ca="1" si="270"/>
        <v>194.65927709999991</v>
      </c>
      <c r="AY1110">
        <f t="shared" ca="1" si="278"/>
        <v>230.34072290000009</v>
      </c>
      <c r="AZ1110" cm="1">
        <f t="array" aca="1" ref="AZ1110" ca="1">_xlfn.LET(_xlpm.rozsah, $J$3:$J$10001,_xlpm.podminka, (_xlpm.rozsah&gt;H1110)*(ISNUMBER(_xlpm.rozsah)),_xlpm.indexy, IF(_xlpm.podminka, ROW(_xlpm.rozsah)-MIN(ROW(_xlpm.rozsah))+1),_xlpm.prvni, MIN(_xlpm.indexy),_xlpm.finalni, IF(_xlpm.prvni=1, 2, _xlpm.prvni),INDEX(_xlpm.rozsah, _xlpm.finalni))</f>
        <v>2300</v>
      </c>
      <c r="BA1110" cm="1">
        <f t="array" aca="1" ref="BA1110" ca="1">INDEX($J$3:$J$10001,MATCH(AZ1110,$J$3:$J$10004,0)-1)</f>
        <v>2200</v>
      </c>
      <c r="BB1110">
        <f t="shared" ca="1" si="272"/>
        <v>180</v>
      </c>
      <c r="BC1110">
        <f t="shared" ca="1" si="272"/>
        <v>245</v>
      </c>
      <c r="BD1110">
        <f t="shared" ca="1" si="271"/>
        <v>-65</v>
      </c>
      <c r="BE1110">
        <f t="shared" ca="1" si="279"/>
        <v>194.65927709999991</v>
      </c>
      <c r="BF1110">
        <f t="shared" ca="1" si="282"/>
        <v>192.03662754901785</v>
      </c>
      <c r="BG1110">
        <f t="shared" ca="1" si="280"/>
        <v>232.96337245098215</v>
      </c>
      <c r="BH1110" cm="1">
        <f t="array" aca="1" ref="BH1110" ca="1">_xlfn.LET(_xlpm.rozsah, $J$3:$J$10001,_xlpm.podminka, (_xlpm.rozsah&gt;E1110)*(ISNUMBER(_xlpm.rozsah)),_xlpm.indexy, IF(_xlpm.podminka, ROW(_xlpm.rozsah)-MIN(ROW(_xlpm.rozsah))+1),_xlpm.prvni, MIN(_xlpm.indexy),_xlpm.finalni, IF(_xlpm.prvni=1, 2, _xlpm.prvni),INDEX(_xlpm.rozsah, _xlpm.finalni))</f>
        <v>2300</v>
      </c>
      <c r="BI1110" cm="1">
        <f t="array" aca="1" ref="BI1110" ca="1">INDEX($J$3:$J$10001,MATCH(BH1110,$J$3:$J$10004,0)-1)</f>
        <v>2200</v>
      </c>
      <c r="BJ1110">
        <f t="shared" ca="1" si="273"/>
        <v>180</v>
      </c>
      <c r="BK1110">
        <f t="shared" ca="1" si="273"/>
        <v>245</v>
      </c>
      <c r="BL1110">
        <f t="shared" ca="1" si="283"/>
        <v>-65</v>
      </c>
      <c r="BM1110">
        <f t="shared" ca="1" si="281"/>
        <v>192.03662754901785</v>
      </c>
    </row>
    <row r="1111" spans="1:65" x14ac:dyDescent="0.25">
      <c r="A1111" s="64">
        <v>1108</v>
      </c>
      <c r="B1111" s="64">
        <v>103</v>
      </c>
      <c r="C1111" s="64">
        <v>13</v>
      </c>
      <c r="D1111" s="18">
        <v>1108</v>
      </c>
      <c r="E1111" s="21">
        <f t="shared" ca="1" si="274"/>
        <v>2281.4821114630495</v>
      </c>
      <c r="F1111" s="22">
        <f t="shared" ca="1" si="275"/>
        <v>24.964761581372322</v>
      </c>
      <c r="G1111" s="28">
        <v>1108</v>
      </c>
      <c r="H1111" s="24">
        <f t="shared" ca="1" si="276"/>
        <v>2277.4472660000001</v>
      </c>
      <c r="I1111" s="25">
        <f t="shared" ca="1" si="277"/>
        <v>25.305706022999988</v>
      </c>
      <c r="J1111" s="155"/>
      <c r="K1111" s="155"/>
      <c r="AX1111">
        <f t="shared" ca="1" si="270"/>
        <v>194.65927709999991</v>
      </c>
      <c r="AY1111">
        <f t="shared" ca="1" si="278"/>
        <v>230.34072290000009</v>
      </c>
      <c r="AZ1111" cm="1">
        <f t="array" aca="1" ref="AZ1111" ca="1">_xlfn.LET(_xlpm.rozsah, $J$3:$J$10001,_xlpm.podminka, (_xlpm.rozsah&gt;H1111)*(ISNUMBER(_xlpm.rozsah)),_xlpm.indexy, IF(_xlpm.podminka, ROW(_xlpm.rozsah)-MIN(ROW(_xlpm.rozsah))+1),_xlpm.prvni, MIN(_xlpm.indexy),_xlpm.finalni, IF(_xlpm.prvni=1, 2, _xlpm.prvni),INDEX(_xlpm.rozsah, _xlpm.finalni))</f>
        <v>2300</v>
      </c>
      <c r="BA1111" cm="1">
        <f t="array" aca="1" ref="BA1111" ca="1">INDEX($J$3:$J$10001,MATCH(AZ1111,$J$3:$J$10004,0)-1)</f>
        <v>2200</v>
      </c>
      <c r="BB1111">
        <f t="shared" ca="1" si="272"/>
        <v>180</v>
      </c>
      <c r="BC1111">
        <f t="shared" ca="1" si="272"/>
        <v>245</v>
      </c>
      <c r="BD1111">
        <f t="shared" ca="1" si="271"/>
        <v>-65</v>
      </c>
      <c r="BE1111">
        <f t="shared" ca="1" si="279"/>
        <v>194.65927709999991</v>
      </c>
      <c r="BF1111">
        <f t="shared" ca="1" si="282"/>
        <v>192.03662754901785</v>
      </c>
      <c r="BG1111">
        <f t="shared" ca="1" si="280"/>
        <v>232.96337245098215</v>
      </c>
      <c r="BH1111" cm="1">
        <f t="array" aca="1" ref="BH1111" ca="1">_xlfn.LET(_xlpm.rozsah, $J$3:$J$10001,_xlpm.podminka, (_xlpm.rozsah&gt;E1111)*(ISNUMBER(_xlpm.rozsah)),_xlpm.indexy, IF(_xlpm.podminka, ROW(_xlpm.rozsah)-MIN(ROW(_xlpm.rozsah))+1),_xlpm.prvni, MIN(_xlpm.indexy),_xlpm.finalni, IF(_xlpm.prvni=1, 2, _xlpm.prvni),INDEX(_xlpm.rozsah, _xlpm.finalni))</f>
        <v>2300</v>
      </c>
      <c r="BI1111" cm="1">
        <f t="array" aca="1" ref="BI1111" ca="1">INDEX($J$3:$J$10001,MATCH(BH1111,$J$3:$J$10004,0)-1)</f>
        <v>2200</v>
      </c>
      <c r="BJ1111">
        <f t="shared" ca="1" si="273"/>
        <v>180</v>
      </c>
      <c r="BK1111">
        <f t="shared" ca="1" si="273"/>
        <v>245</v>
      </c>
      <c r="BL1111">
        <f t="shared" ca="1" si="283"/>
        <v>-65</v>
      </c>
      <c r="BM1111">
        <f t="shared" ca="1" si="281"/>
        <v>192.03662754901785</v>
      </c>
    </row>
    <row r="1112" spans="1:65" x14ac:dyDescent="0.25">
      <c r="A1112" s="64">
        <v>1109</v>
      </c>
      <c r="B1112" s="64">
        <v>103</v>
      </c>
      <c r="C1112" s="64">
        <v>10</v>
      </c>
      <c r="D1112" s="18">
        <v>1109</v>
      </c>
      <c r="E1112" s="21">
        <f t="shared" ca="1" si="274"/>
        <v>2281.4821114630495</v>
      </c>
      <c r="F1112" s="22">
        <f t="shared" ca="1" si="275"/>
        <v>19.203662754901785</v>
      </c>
      <c r="G1112" s="23">
        <v>1109</v>
      </c>
      <c r="H1112" s="24">
        <f t="shared" ca="1" si="276"/>
        <v>2277.4472660000001</v>
      </c>
      <c r="I1112" s="25">
        <f t="shared" ca="1" si="277"/>
        <v>19.465927709999992</v>
      </c>
      <c r="J1112" s="155"/>
      <c r="K1112" s="155"/>
      <c r="AX1112">
        <f t="shared" ca="1" si="270"/>
        <v>194.65927709999991</v>
      </c>
      <c r="AY1112">
        <f t="shared" ca="1" si="278"/>
        <v>230.34072290000009</v>
      </c>
      <c r="AZ1112" cm="1">
        <f t="array" aca="1" ref="AZ1112" ca="1">_xlfn.LET(_xlpm.rozsah, $J$3:$J$10001,_xlpm.podminka, (_xlpm.rozsah&gt;H1112)*(ISNUMBER(_xlpm.rozsah)),_xlpm.indexy, IF(_xlpm.podminka, ROW(_xlpm.rozsah)-MIN(ROW(_xlpm.rozsah))+1),_xlpm.prvni, MIN(_xlpm.indexy),_xlpm.finalni, IF(_xlpm.prvni=1, 2, _xlpm.prvni),INDEX(_xlpm.rozsah, _xlpm.finalni))</f>
        <v>2300</v>
      </c>
      <c r="BA1112" cm="1">
        <f t="array" aca="1" ref="BA1112" ca="1">INDEX($J$3:$J$10001,MATCH(AZ1112,$J$3:$J$10004,0)-1)</f>
        <v>2200</v>
      </c>
      <c r="BB1112">
        <f t="shared" ca="1" si="272"/>
        <v>180</v>
      </c>
      <c r="BC1112">
        <f t="shared" ca="1" si="272"/>
        <v>245</v>
      </c>
      <c r="BD1112">
        <f t="shared" ca="1" si="271"/>
        <v>-65</v>
      </c>
      <c r="BE1112">
        <f t="shared" ca="1" si="279"/>
        <v>194.65927709999991</v>
      </c>
      <c r="BF1112">
        <f t="shared" ca="1" si="282"/>
        <v>192.03662754901785</v>
      </c>
      <c r="BG1112">
        <f t="shared" ca="1" si="280"/>
        <v>232.96337245098215</v>
      </c>
      <c r="BH1112" cm="1">
        <f t="array" aca="1" ref="BH1112" ca="1">_xlfn.LET(_xlpm.rozsah, $J$3:$J$10001,_xlpm.podminka, (_xlpm.rozsah&gt;E1112)*(ISNUMBER(_xlpm.rozsah)),_xlpm.indexy, IF(_xlpm.podminka, ROW(_xlpm.rozsah)-MIN(ROW(_xlpm.rozsah))+1),_xlpm.prvni, MIN(_xlpm.indexy),_xlpm.finalni, IF(_xlpm.prvni=1, 2, _xlpm.prvni),INDEX(_xlpm.rozsah, _xlpm.finalni))</f>
        <v>2300</v>
      </c>
      <c r="BI1112" cm="1">
        <f t="array" aca="1" ref="BI1112" ca="1">INDEX($J$3:$J$10001,MATCH(BH1112,$J$3:$J$10004,0)-1)</f>
        <v>2200</v>
      </c>
      <c r="BJ1112">
        <f t="shared" ca="1" si="273"/>
        <v>180</v>
      </c>
      <c r="BK1112">
        <f t="shared" ca="1" si="273"/>
        <v>245</v>
      </c>
      <c r="BL1112">
        <f t="shared" ca="1" si="283"/>
        <v>-65</v>
      </c>
      <c r="BM1112">
        <f t="shared" ca="1" si="281"/>
        <v>192.03662754901785</v>
      </c>
    </row>
    <row r="1113" spans="1:65" x14ac:dyDescent="0.25">
      <c r="A1113" s="64">
        <v>1110</v>
      </c>
      <c r="B1113" s="64">
        <v>103</v>
      </c>
      <c r="C1113" s="64">
        <v>10</v>
      </c>
      <c r="D1113" s="18">
        <v>1110</v>
      </c>
      <c r="E1113" s="21">
        <f t="shared" ca="1" si="274"/>
        <v>2281.4821114630495</v>
      </c>
      <c r="F1113" s="22">
        <f t="shared" ca="1" si="275"/>
        <v>19.203662754901785</v>
      </c>
      <c r="G1113" s="28">
        <v>1110</v>
      </c>
      <c r="H1113" s="24">
        <f t="shared" ca="1" si="276"/>
        <v>2277.4472660000001</v>
      </c>
      <c r="I1113" s="25">
        <f t="shared" ca="1" si="277"/>
        <v>19.465927709999992</v>
      </c>
      <c r="J1113" s="155"/>
      <c r="K1113" s="155"/>
      <c r="AX1113">
        <f t="shared" ca="1" si="270"/>
        <v>194.65927709999991</v>
      </c>
      <c r="AY1113">
        <f t="shared" ca="1" si="278"/>
        <v>230.34072290000009</v>
      </c>
      <c r="AZ1113" cm="1">
        <f t="array" aca="1" ref="AZ1113" ca="1">_xlfn.LET(_xlpm.rozsah, $J$3:$J$10001,_xlpm.podminka, (_xlpm.rozsah&gt;H1113)*(ISNUMBER(_xlpm.rozsah)),_xlpm.indexy, IF(_xlpm.podminka, ROW(_xlpm.rozsah)-MIN(ROW(_xlpm.rozsah))+1),_xlpm.prvni, MIN(_xlpm.indexy),_xlpm.finalni, IF(_xlpm.prvni=1, 2, _xlpm.prvni),INDEX(_xlpm.rozsah, _xlpm.finalni))</f>
        <v>2300</v>
      </c>
      <c r="BA1113" cm="1">
        <f t="array" aca="1" ref="BA1113" ca="1">INDEX($J$3:$J$10001,MATCH(AZ1113,$J$3:$J$10004,0)-1)</f>
        <v>2200</v>
      </c>
      <c r="BB1113">
        <f t="shared" ca="1" si="272"/>
        <v>180</v>
      </c>
      <c r="BC1113">
        <f t="shared" ca="1" si="272"/>
        <v>245</v>
      </c>
      <c r="BD1113">
        <f t="shared" ca="1" si="271"/>
        <v>-65</v>
      </c>
      <c r="BE1113">
        <f t="shared" ca="1" si="279"/>
        <v>194.65927709999991</v>
      </c>
      <c r="BF1113">
        <f t="shared" ca="1" si="282"/>
        <v>192.03662754901785</v>
      </c>
      <c r="BG1113">
        <f t="shared" ca="1" si="280"/>
        <v>232.96337245098215</v>
      </c>
      <c r="BH1113" cm="1">
        <f t="array" aca="1" ref="BH1113" ca="1">_xlfn.LET(_xlpm.rozsah, $J$3:$J$10001,_xlpm.podminka, (_xlpm.rozsah&gt;E1113)*(ISNUMBER(_xlpm.rozsah)),_xlpm.indexy, IF(_xlpm.podminka, ROW(_xlpm.rozsah)-MIN(ROW(_xlpm.rozsah))+1),_xlpm.prvni, MIN(_xlpm.indexy),_xlpm.finalni, IF(_xlpm.prvni=1, 2, _xlpm.prvni),INDEX(_xlpm.rozsah, _xlpm.finalni))</f>
        <v>2300</v>
      </c>
      <c r="BI1113" cm="1">
        <f t="array" aca="1" ref="BI1113" ca="1">INDEX($J$3:$J$10001,MATCH(BH1113,$J$3:$J$10004,0)-1)</f>
        <v>2200</v>
      </c>
      <c r="BJ1113">
        <f t="shared" ca="1" si="273"/>
        <v>180</v>
      </c>
      <c r="BK1113">
        <f t="shared" ca="1" si="273"/>
        <v>245</v>
      </c>
      <c r="BL1113">
        <f t="shared" ca="1" si="283"/>
        <v>-65</v>
      </c>
      <c r="BM1113">
        <f t="shared" ca="1" si="281"/>
        <v>192.03662754901785</v>
      </c>
    </row>
    <row r="1114" spans="1:65" x14ac:dyDescent="0.25">
      <c r="A1114" s="64">
        <v>1111</v>
      </c>
      <c r="B1114" s="64">
        <v>103</v>
      </c>
      <c r="C1114" s="64">
        <v>11</v>
      </c>
      <c r="D1114" s="18">
        <v>1111</v>
      </c>
      <c r="E1114" s="21">
        <f t="shared" ca="1" si="274"/>
        <v>2281.4821114630495</v>
      </c>
      <c r="F1114" s="22">
        <f t="shared" ca="1" si="275"/>
        <v>21.124029030391963</v>
      </c>
      <c r="G1114" s="23">
        <v>1111</v>
      </c>
      <c r="H1114" s="24">
        <f t="shared" ca="1" si="276"/>
        <v>2277.4472660000001</v>
      </c>
      <c r="I1114" s="25">
        <f t="shared" ca="1" si="277"/>
        <v>21.412520480999991</v>
      </c>
      <c r="J1114" s="155"/>
      <c r="K1114" s="155"/>
      <c r="AX1114">
        <f t="shared" ca="1" si="270"/>
        <v>194.65927709999991</v>
      </c>
      <c r="AY1114">
        <f t="shared" ca="1" si="278"/>
        <v>230.34072290000009</v>
      </c>
      <c r="AZ1114" cm="1">
        <f t="array" aca="1" ref="AZ1114" ca="1">_xlfn.LET(_xlpm.rozsah, $J$3:$J$10001,_xlpm.podminka, (_xlpm.rozsah&gt;H1114)*(ISNUMBER(_xlpm.rozsah)),_xlpm.indexy, IF(_xlpm.podminka, ROW(_xlpm.rozsah)-MIN(ROW(_xlpm.rozsah))+1),_xlpm.prvni, MIN(_xlpm.indexy),_xlpm.finalni, IF(_xlpm.prvni=1, 2, _xlpm.prvni),INDEX(_xlpm.rozsah, _xlpm.finalni))</f>
        <v>2300</v>
      </c>
      <c r="BA1114" cm="1">
        <f t="array" aca="1" ref="BA1114" ca="1">INDEX($J$3:$J$10001,MATCH(AZ1114,$J$3:$J$10004,0)-1)</f>
        <v>2200</v>
      </c>
      <c r="BB1114">
        <f t="shared" ca="1" si="272"/>
        <v>180</v>
      </c>
      <c r="BC1114">
        <f t="shared" ca="1" si="272"/>
        <v>245</v>
      </c>
      <c r="BD1114">
        <f t="shared" ca="1" si="271"/>
        <v>-65</v>
      </c>
      <c r="BE1114">
        <f t="shared" ca="1" si="279"/>
        <v>194.65927709999991</v>
      </c>
      <c r="BF1114">
        <f t="shared" ca="1" si="282"/>
        <v>192.03662754901785</v>
      </c>
      <c r="BG1114">
        <f t="shared" ca="1" si="280"/>
        <v>232.96337245098215</v>
      </c>
      <c r="BH1114" cm="1">
        <f t="array" aca="1" ref="BH1114" ca="1">_xlfn.LET(_xlpm.rozsah, $J$3:$J$10001,_xlpm.podminka, (_xlpm.rozsah&gt;E1114)*(ISNUMBER(_xlpm.rozsah)),_xlpm.indexy, IF(_xlpm.podminka, ROW(_xlpm.rozsah)-MIN(ROW(_xlpm.rozsah))+1),_xlpm.prvni, MIN(_xlpm.indexy),_xlpm.finalni, IF(_xlpm.prvni=1, 2, _xlpm.prvni),INDEX(_xlpm.rozsah, _xlpm.finalni))</f>
        <v>2300</v>
      </c>
      <c r="BI1114" cm="1">
        <f t="array" aca="1" ref="BI1114" ca="1">INDEX($J$3:$J$10001,MATCH(BH1114,$J$3:$J$10004,0)-1)</f>
        <v>2200</v>
      </c>
      <c r="BJ1114">
        <f t="shared" ca="1" si="273"/>
        <v>180</v>
      </c>
      <c r="BK1114">
        <f t="shared" ca="1" si="273"/>
        <v>245</v>
      </c>
      <c r="BL1114">
        <f t="shared" ca="1" si="283"/>
        <v>-65</v>
      </c>
      <c r="BM1114">
        <f t="shared" ca="1" si="281"/>
        <v>192.03662754901785</v>
      </c>
    </row>
    <row r="1115" spans="1:65" x14ac:dyDescent="0.25">
      <c r="A1115" s="64">
        <v>1112</v>
      </c>
      <c r="B1115" s="64">
        <v>103</v>
      </c>
      <c r="C1115" s="64">
        <v>10</v>
      </c>
      <c r="D1115" s="18">
        <v>1112</v>
      </c>
      <c r="E1115" s="21">
        <f t="shared" ca="1" si="274"/>
        <v>2281.4821114630495</v>
      </c>
      <c r="F1115" s="22">
        <f t="shared" ca="1" si="275"/>
        <v>19.203662754901785</v>
      </c>
      <c r="G1115" s="28">
        <v>1112</v>
      </c>
      <c r="H1115" s="24">
        <f t="shared" ca="1" si="276"/>
        <v>2277.4472660000001</v>
      </c>
      <c r="I1115" s="25">
        <f t="shared" ca="1" si="277"/>
        <v>19.465927709999992</v>
      </c>
      <c r="J1115" s="155"/>
      <c r="K1115" s="155"/>
      <c r="AX1115">
        <f t="shared" ca="1" si="270"/>
        <v>194.65927709999991</v>
      </c>
      <c r="AY1115">
        <f t="shared" ca="1" si="278"/>
        <v>230.34072290000009</v>
      </c>
      <c r="AZ1115" cm="1">
        <f t="array" aca="1" ref="AZ1115" ca="1">_xlfn.LET(_xlpm.rozsah, $J$3:$J$10001,_xlpm.podminka, (_xlpm.rozsah&gt;H1115)*(ISNUMBER(_xlpm.rozsah)),_xlpm.indexy, IF(_xlpm.podminka, ROW(_xlpm.rozsah)-MIN(ROW(_xlpm.rozsah))+1),_xlpm.prvni, MIN(_xlpm.indexy),_xlpm.finalni, IF(_xlpm.prvni=1, 2, _xlpm.prvni),INDEX(_xlpm.rozsah, _xlpm.finalni))</f>
        <v>2300</v>
      </c>
      <c r="BA1115" cm="1">
        <f t="array" aca="1" ref="BA1115" ca="1">INDEX($J$3:$J$10001,MATCH(AZ1115,$J$3:$J$10004,0)-1)</f>
        <v>2200</v>
      </c>
      <c r="BB1115">
        <f t="shared" ca="1" si="272"/>
        <v>180</v>
      </c>
      <c r="BC1115">
        <f t="shared" ca="1" si="272"/>
        <v>245</v>
      </c>
      <c r="BD1115">
        <f t="shared" ca="1" si="271"/>
        <v>-65</v>
      </c>
      <c r="BE1115">
        <f t="shared" ca="1" si="279"/>
        <v>194.65927709999991</v>
      </c>
      <c r="BF1115">
        <f t="shared" ca="1" si="282"/>
        <v>192.03662754901785</v>
      </c>
      <c r="BG1115">
        <f t="shared" ca="1" si="280"/>
        <v>232.96337245098215</v>
      </c>
      <c r="BH1115" cm="1">
        <f t="array" aca="1" ref="BH1115" ca="1">_xlfn.LET(_xlpm.rozsah, $J$3:$J$10001,_xlpm.podminka, (_xlpm.rozsah&gt;E1115)*(ISNUMBER(_xlpm.rozsah)),_xlpm.indexy, IF(_xlpm.podminka, ROW(_xlpm.rozsah)-MIN(ROW(_xlpm.rozsah))+1),_xlpm.prvni, MIN(_xlpm.indexy),_xlpm.finalni, IF(_xlpm.prvni=1, 2, _xlpm.prvni),INDEX(_xlpm.rozsah, _xlpm.finalni))</f>
        <v>2300</v>
      </c>
      <c r="BI1115" cm="1">
        <f t="array" aca="1" ref="BI1115" ca="1">INDEX($J$3:$J$10001,MATCH(BH1115,$J$3:$J$10004,0)-1)</f>
        <v>2200</v>
      </c>
      <c r="BJ1115">
        <f t="shared" ca="1" si="273"/>
        <v>180</v>
      </c>
      <c r="BK1115">
        <f t="shared" ca="1" si="273"/>
        <v>245</v>
      </c>
      <c r="BL1115">
        <f t="shared" ca="1" si="283"/>
        <v>-65</v>
      </c>
      <c r="BM1115">
        <f t="shared" ca="1" si="281"/>
        <v>192.03662754901785</v>
      </c>
    </row>
    <row r="1116" spans="1:65" x14ac:dyDescent="0.25">
      <c r="A1116" s="64">
        <v>1113</v>
      </c>
      <c r="B1116" s="64">
        <v>103</v>
      </c>
      <c r="C1116" s="64">
        <v>10</v>
      </c>
      <c r="D1116" s="18">
        <v>1113</v>
      </c>
      <c r="E1116" s="21">
        <f t="shared" ca="1" si="274"/>
        <v>2281.4821114630495</v>
      </c>
      <c r="F1116" s="22">
        <f t="shared" ca="1" si="275"/>
        <v>19.203662754901785</v>
      </c>
      <c r="G1116" s="23">
        <v>1113</v>
      </c>
      <c r="H1116" s="24">
        <f t="shared" ca="1" si="276"/>
        <v>2277.4472660000001</v>
      </c>
      <c r="I1116" s="25">
        <f t="shared" ca="1" si="277"/>
        <v>19.465927709999992</v>
      </c>
      <c r="J1116" s="155"/>
      <c r="K1116" s="155"/>
      <c r="AX1116">
        <f t="shared" ref="AX1116:AX1179" ca="1" si="284">IF(BD1116&lt;0, BE1116, AY1116)</f>
        <v>194.65927709999991</v>
      </c>
      <c r="AY1116">
        <f t="shared" ca="1" si="278"/>
        <v>230.34072290000009</v>
      </c>
      <c r="AZ1116" cm="1">
        <f t="array" aca="1" ref="AZ1116" ca="1">_xlfn.LET(_xlpm.rozsah, $J$3:$J$10001,_xlpm.podminka, (_xlpm.rozsah&gt;H1116)*(ISNUMBER(_xlpm.rozsah)),_xlpm.indexy, IF(_xlpm.podminka, ROW(_xlpm.rozsah)-MIN(ROW(_xlpm.rozsah))+1),_xlpm.prvni, MIN(_xlpm.indexy),_xlpm.finalni, IF(_xlpm.prvni=1, 2, _xlpm.prvni),INDEX(_xlpm.rozsah, _xlpm.finalni))</f>
        <v>2300</v>
      </c>
      <c r="BA1116" cm="1">
        <f t="array" aca="1" ref="BA1116" ca="1">INDEX($J$3:$J$10001,MATCH(AZ1116,$J$3:$J$10004,0)-1)</f>
        <v>2200</v>
      </c>
      <c r="BB1116">
        <f t="shared" ca="1" si="272"/>
        <v>180</v>
      </c>
      <c r="BC1116">
        <f t="shared" ca="1" si="272"/>
        <v>245</v>
      </c>
      <c r="BD1116">
        <f t="shared" ref="BD1116:BD1179" ca="1" si="285">BB1116-BC1116</f>
        <v>-65</v>
      </c>
      <c r="BE1116">
        <f t="shared" ca="1" si="279"/>
        <v>194.65927709999991</v>
      </c>
      <c r="BF1116">
        <f t="shared" ca="1" si="282"/>
        <v>192.03662754901785</v>
      </c>
      <c r="BG1116">
        <f t="shared" ca="1" si="280"/>
        <v>232.96337245098215</v>
      </c>
      <c r="BH1116" cm="1">
        <f t="array" aca="1" ref="BH1116" ca="1">_xlfn.LET(_xlpm.rozsah, $J$3:$J$10001,_xlpm.podminka, (_xlpm.rozsah&gt;E1116)*(ISNUMBER(_xlpm.rozsah)),_xlpm.indexy, IF(_xlpm.podminka, ROW(_xlpm.rozsah)-MIN(ROW(_xlpm.rozsah))+1),_xlpm.prvni, MIN(_xlpm.indexy),_xlpm.finalni, IF(_xlpm.prvni=1, 2, _xlpm.prvni),INDEX(_xlpm.rozsah, _xlpm.finalni))</f>
        <v>2300</v>
      </c>
      <c r="BI1116" cm="1">
        <f t="array" aca="1" ref="BI1116" ca="1">INDEX($J$3:$J$10001,MATCH(BH1116,$J$3:$J$10004,0)-1)</f>
        <v>2200</v>
      </c>
      <c r="BJ1116">
        <f t="shared" ca="1" si="273"/>
        <v>180</v>
      </c>
      <c r="BK1116">
        <f t="shared" ca="1" si="273"/>
        <v>245</v>
      </c>
      <c r="BL1116">
        <f t="shared" ca="1" si="283"/>
        <v>-65</v>
      </c>
      <c r="BM1116">
        <f t="shared" ca="1" si="281"/>
        <v>192.03662754901785</v>
      </c>
    </row>
    <row r="1117" spans="1:65" x14ac:dyDescent="0.25">
      <c r="A1117" s="64">
        <v>1114</v>
      </c>
      <c r="B1117" s="64">
        <v>102</v>
      </c>
      <c r="C1117" s="64">
        <v>18</v>
      </c>
      <c r="D1117" s="18">
        <v>1114</v>
      </c>
      <c r="E1117" s="21">
        <f t="shared" ca="1" si="274"/>
        <v>2266.1279162061264</v>
      </c>
      <c r="F1117" s="22">
        <f t="shared" ca="1" si="275"/>
        <v>36.363033803883212</v>
      </c>
      <c r="G1117" s="28">
        <v>1114</v>
      </c>
      <c r="H1117" s="24">
        <f t="shared" ca="1" si="276"/>
        <v>2262.1322439999999</v>
      </c>
      <c r="I1117" s="25">
        <f t="shared" ca="1" si="277"/>
        <v>36.830527452000013</v>
      </c>
      <c r="J1117" s="155"/>
      <c r="K1117" s="155"/>
      <c r="AX1117">
        <f t="shared" ca="1" si="284"/>
        <v>204.61404140000008</v>
      </c>
      <c r="AY1117">
        <f t="shared" ca="1" si="278"/>
        <v>220.38595859999992</v>
      </c>
      <c r="AZ1117" cm="1">
        <f t="array" aca="1" ref="AZ1117" ca="1">_xlfn.LET(_xlpm.rozsah, $J$3:$J$10001,_xlpm.podminka, (_xlpm.rozsah&gt;H1117)*(ISNUMBER(_xlpm.rozsah)),_xlpm.indexy, IF(_xlpm.podminka, ROW(_xlpm.rozsah)-MIN(ROW(_xlpm.rozsah))+1),_xlpm.prvni, MIN(_xlpm.indexy),_xlpm.finalni, IF(_xlpm.prvni=1, 2, _xlpm.prvni),INDEX(_xlpm.rozsah, _xlpm.finalni))</f>
        <v>2300</v>
      </c>
      <c r="BA1117" cm="1">
        <f t="array" aca="1" ref="BA1117" ca="1">INDEX($J$3:$J$10001,MATCH(AZ1117,$J$3:$J$10004,0)-1)</f>
        <v>2200</v>
      </c>
      <c r="BB1117">
        <f t="shared" ca="1" si="272"/>
        <v>180</v>
      </c>
      <c r="BC1117">
        <f t="shared" ca="1" si="272"/>
        <v>245</v>
      </c>
      <c r="BD1117">
        <f t="shared" ca="1" si="285"/>
        <v>-65</v>
      </c>
      <c r="BE1117">
        <f t="shared" ca="1" si="279"/>
        <v>204.61404140000008</v>
      </c>
      <c r="BF1117">
        <f t="shared" ca="1" si="282"/>
        <v>202.01685446601783</v>
      </c>
      <c r="BG1117">
        <f t="shared" ca="1" si="280"/>
        <v>222.98314553398217</v>
      </c>
      <c r="BH1117" cm="1">
        <f t="array" aca="1" ref="BH1117" ca="1">_xlfn.LET(_xlpm.rozsah, $J$3:$J$10001,_xlpm.podminka, (_xlpm.rozsah&gt;E1117)*(ISNUMBER(_xlpm.rozsah)),_xlpm.indexy, IF(_xlpm.podminka, ROW(_xlpm.rozsah)-MIN(ROW(_xlpm.rozsah))+1),_xlpm.prvni, MIN(_xlpm.indexy),_xlpm.finalni, IF(_xlpm.prvni=1, 2, _xlpm.prvni),INDEX(_xlpm.rozsah, _xlpm.finalni))</f>
        <v>2300</v>
      </c>
      <c r="BI1117" cm="1">
        <f t="array" aca="1" ref="BI1117" ca="1">INDEX($J$3:$J$10001,MATCH(BH1117,$J$3:$J$10004,0)-1)</f>
        <v>2200</v>
      </c>
      <c r="BJ1117">
        <f t="shared" ca="1" si="273"/>
        <v>180</v>
      </c>
      <c r="BK1117">
        <f t="shared" ca="1" si="273"/>
        <v>245</v>
      </c>
      <c r="BL1117">
        <f t="shared" ca="1" si="283"/>
        <v>-65</v>
      </c>
      <c r="BM1117">
        <f t="shared" ca="1" si="281"/>
        <v>202.01685446601783</v>
      </c>
    </row>
    <row r="1118" spans="1:65" x14ac:dyDescent="0.25">
      <c r="A1118" s="64">
        <v>1115</v>
      </c>
      <c r="B1118" s="64">
        <v>102</v>
      </c>
      <c r="C1118" s="64">
        <v>31</v>
      </c>
      <c r="D1118" s="18">
        <v>1115</v>
      </c>
      <c r="E1118" s="21">
        <f t="shared" ca="1" si="274"/>
        <v>2266.1279162061264</v>
      </c>
      <c r="F1118" s="22">
        <f t="shared" ca="1" si="275"/>
        <v>62.625224884465524</v>
      </c>
      <c r="G1118" s="23">
        <v>1115</v>
      </c>
      <c r="H1118" s="24">
        <f t="shared" ca="1" si="276"/>
        <v>2262.1322439999999</v>
      </c>
      <c r="I1118" s="25">
        <f t="shared" ca="1" si="277"/>
        <v>63.430352834000026</v>
      </c>
      <c r="J1118" s="155"/>
      <c r="K1118" s="155"/>
      <c r="AX1118">
        <f t="shared" ca="1" si="284"/>
        <v>204.61404140000008</v>
      </c>
      <c r="AY1118">
        <f t="shared" ca="1" si="278"/>
        <v>220.38595859999992</v>
      </c>
      <c r="AZ1118" cm="1">
        <f t="array" aca="1" ref="AZ1118" ca="1">_xlfn.LET(_xlpm.rozsah, $J$3:$J$10001,_xlpm.podminka, (_xlpm.rozsah&gt;H1118)*(ISNUMBER(_xlpm.rozsah)),_xlpm.indexy, IF(_xlpm.podminka, ROW(_xlpm.rozsah)-MIN(ROW(_xlpm.rozsah))+1),_xlpm.prvni, MIN(_xlpm.indexy),_xlpm.finalni, IF(_xlpm.prvni=1, 2, _xlpm.prvni),INDEX(_xlpm.rozsah, _xlpm.finalni))</f>
        <v>2300</v>
      </c>
      <c r="BA1118" cm="1">
        <f t="array" aca="1" ref="BA1118" ca="1">INDEX($J$3:$J$10001,MATCH(AZ1118,$J$3:$J$10004,0)-1)</f>
        <v>2200</v>
      </c>
      <c r="BB1118">
        <f t="shared" ca="1" si="272"/>
        <v>180</v>
      </c>
      <c r="BC1118">
        <f t="shared" ca="1" si="272"/>
        <v>245</v>
      </c>
      <c r="BD1118">
        <f t="shared" ca="1" si="285"/>
        <v>-65</v>
      </c>
      <c r="BE1118">
        <f t="shared" ca="1" si="279"/>
        <v>204.61404140000008</v>
      </c>
      <c r="BF1118">
        <f t="shared" ca="1" si="282"/>
        <v>202.01685446601783</v>
      </c>
      <c r="BG1118">
        <f t="shared" ca="1" si="280"/>
        <v>222.98314553398217</v>
      </c>
      <c r="BH1118" cm="1">
        <f t="array" aca="1" ref="BH1118" ca="1">_xlfn.LET(_xlpm.rozsah, $J$3:$J$10001,_xlpm.podminka, (_xlpm.rozsah&gt;E1118)*(ISNUMBER(_xlpm.rozsah)),_xlpm.indexy, IF(_xlpm.podminka, ROW(_xlpm.rozsah)-MIN(ROW(_xlpm.rozsah))+1),_xlpm.prvni, MIN(_xlpm.indexy),_xlpm.finalni, IF(_xlpm.prvni=1, 2, _xlpm.prvni),INDEX(_xlpm.rozsah, _xlpm.finalni))</f>
        <v>2300</v>
      </c>
      <c r="BI1118" cm="1">
        <f t="array" aca="1" ref="BI1118" ca="1">INDEX($J$3:$J$10001,MATCH(BH1118,$J$3:$J$10004,0)-1)</f>
        <v>2200</v>
      </c>
      <c r="BJ1118">
        <f t="shared" ca="1" si="273"/>
        <v>180</v>
      </c>
      <c r="BK1118">
        <f t="shared" ca="1" si="273"/>
        <v>245</v>
      </c>
      <c r="BL1118">
        <f t="shared" ca="1" si="283"/>
        <v>-65</v>
      </c>
      <c r="BM1118">
        <f t="shared" ca="1" si="281"/>
        <v>202.01685446601783</v>
      </c>
    </row>
    <row r="1119" spans="1:65" x14ac:dyDescent="0.25">
      <c r="A1119" s="64">
        <v>1116</v>
      </c>
      <c r="B1119" s="64">
        <v>101</v>
      </c>
      <c r="C1119" s="64">
        <v>24</v>
      </c>
      <c r="D1119" s="18">
        <v>1116</v>
      </c>
      <c r="E1119" s="21">
        <f t="shared" ca="1" si="274"/>
        <v>2250.7737209492034</v>
      </c>
      <c r="F1119" s="22">
        <f t="shared" ca="1" si="275"/>
        <v>50.879299531924282</v>
      </c>
      <c r="G1119" s="28">
        <v>1116</v>
      </c>
      <c r="H1119" s="24">
        <f t="shared" ca="1" si="276"/>
        <v>2246.8172219999997</v>
      </c>
      <c r="I1119" s="25">
        <f t="shared" ca="1" si="277"/>
        <v>51.496513368000052</v>
      </c>
      <c r="J1119" s="155"/>
      <c r="K1119" s="155"/>
      <c r="AX1119">
        <f t="shared" ca="1" si="284"/>
        <v>214.56880570000021</v>
      </c>
      <c r="AY1119">
        <f t="shared" ca="1" si="278"/>
        <v>210.43119429999979</v>
      </c>
      <c r="AZ1119" cm="1">
        <f t="array" aca="1" ref="AZ1119" ca="1">_xlfn.LET(_xlpm.rozsah, $J$3:$J$10001,_xlpm.podminka, (_xlpm.rozsah&gt;H1119)*(ISNUMBER(_xlpm.rozsah)),_xlpm.indexy, IF(_xlpm.podminka, ROW(_xlpm.rozsah)-MIN(ROW(_xlpm.rozsah))+1),_xlpm.prvni, MIN(_xlpm.indexy),_xlpm.finalni, IF(_xlpm.prvni=1, 2, _xlpm.prvni),INDEX(_xlpm.rozsah, _xlpm.finalni))</f>
        <v>2300</v>
      </c>
      <c r="BA1119" cm="1">
        <f t="array" aca="1" ref="BA1119" ca="1">INDEX($J$3:$J$10001,MATCH(AZ1119,$J$3:$J$10004,0)-1)</f>
        <v>2200</v>
      </c>
      <c r="BB1119">
        <f t="shared" ca="1" si="272"/>
        <v>180</v>
      </c>
      <c r="BC1119">
        <f t="shared" ca="1" si="272"/>
        <v>245</v>
      </c>
      <c r="BD1119">
        <f t="shared" ca="1" si="285"/>
        <v>-65</v>
      </c>
      <c r="BE1119">
        <f t="shared" ca="1" si="279"/>
        <v>214.56880570000021</v>
      </c>
      <c r="BF1119">
        <f t="shared" ca="1" si="282"/>
        <v>211.99708138301781</v>
      </c>
      <c r="BG1119">
        <f t="shared" ca="1" si="280"/>
        <v>213.00291861698219</v>
      </c>
      <c r="BH1119" cm="1">
        <f t="array" aca="1" ref="BH1119" ca="1">_xlfn.LET(_xlpm.rozsah, $J$3:$J$10001,_xlpm.podminka, (_xlpm.rozsah&gt;E1119)*(ISNUMBER(_xlpm.rozsah)),_xlpm.indexy, IF(_xlpm.podminka, ROW(_xlpm.rozsah)-MIN(ROW(_xlpm.rozsah))+1),_xlpm.prvni, MIN(_xlpm.indexy),_xlpm.finalni, IF(_xlpm.prvni=1, 2, _xlpm.prvni),INDEX(_xlpm.rozsah, _xlpm.finalni))</f>
        <v>2300</v>
      </c>
      <c r="BI1119" cm="1">
        <f t="array" aca="1" ref="BI1119" ca="1">INDEX($J$3:$J$10001,MATCH(BH1119,$J$3:$J$10004,0)-1)</f>
        <v>2200</v>
      </c>
      <c r="BJ1119">
        <f t="shared" ca="1" si="273"/>
        <v>180</v>
      </c>
      <c r="BK1119">
        <f t="shared" ca="1" si="273"/>
        <v>245</v>
      </c>
      <c r="BL1119">
        <f t="shared" ca="1" si="283"/>
        <v>-65</v>
      </c>
      <c r="BM1119">
        <f t="shared" ca="1" si="281"/>
        <v>211.99708138301781</v>
      </c>
    </row>
    <row r="1120" spans="1:65" x14ac:dyDescent="0.25">
      <c r="A1120" s="64">
        <v>1117</v>
      </c>
      <c r="B1120" s="64">
        <v>102</v>
      </c>
      <c r="C1120" s="64">
        <v>19</v>
      </c>
      <c r="D1120" s="18">
        <v>1117</v>
      </c>
      <c r="E1120" s="21">
        <f t="shared" ca="1" si="274"/>
        <v>2266.1279162061264</v>
      </c>
      <c r="F1120" s="22">
        <f t="shared" ca="1" si="275"/>
        <v>38.383202348543385</v>
      </c>
      <c r="G1120" s="23">
        <v>1117</v>
      </c>
      <c r="H1120" s="24">
        <f t="shared" ca="1" si="276"/>
        <v>2262.1322439999999</v>
      </c>
      <c r="I1120" s="25">
        <f t="shared" ca="1" si="277"/>
        <v>38.87666786600002</v>
      </c>
      <c r="J1120" s="155"/>
      <c r="K1120" s="155"/>
      <c r="AX1120">
        <f t="shared" ca="1" si="284"/>
        <v>204.61404140000008</v>
      </c>
      <c r="AY1120">
        <f t="shared" ca="1" si="278"/>
        <v>220.38595859999992</v>
      </c>
      <c r="AZ1120" cm="1">
        <f t="array" aca="1" ref="AZ1120" ca="1">_xlfn.LET(_xlpm.rozsah, $J$3:$J$10001,_xlpm.podminka, (_xlpm.rozsah&gt;H1120)*(ISNUMBER(_xlpm.rozsah)),_xlpm.indexy, IF(_xlpm.podminka, ROW(_xlpm.rozsah)-MIN(ROW(_xlpm.rozsah))+1),_xlpm.prvni, MIN(_xlpm.indexy),_xlpm.finalni, IF(_xlpm.prvni=1, 2, _xlpm.prvni),INDEX(_xlpm.rozsah, _xlpm.finalni))</f>
        <v>2300</v>
      </c>
      <c r="BA1120" cm="1">
        <f t="array" aca="1" ref="BA1120" ca="1">INDEX($J$3:$J$10001,MATCH(AZ1120,$J$3:$J$10004,0)-1)</f>
        <v>2200</v>
      </c>
      <c r="BB1120">
        <f t="shared" ca="1" si="272"/>
        <v>180</v>
      </c>
      <c r="BC1120">
        <f t="shared" ca="1" si="272"/>
        <v>245</v>
      </c>
      <c r="BD1120">
        <f t="shared" ca="1" si="285"/>
        <v>-65</v>
      </c>
      <c r="BE1120">
        <f t="shared" ca="1" si="279"/>
        <v>204.61404140000008</v>
      </c>
      <c r="BF1120">
        <f t="shared" ca="1" si="282"/>
        <v>202.01685446601783</v>
      </c>
      <c r="BG1120">
        <f t="shared" ca="1" si="280"/>
        <v>222.98314553398217</v>
      </c>
      <c r="BH1120" cm="1">
        <f t="array" aca="1" ref="BH1120" ca="1">_xlfn.LET(_xlpm.rozsah, $J$3:$J$10001,_xlpm.podminka, (_xlpm.rozsah&gt;E1120)*(ISNUMBER(_xlpm.rozsah)),_xlpm.indexy, IF(_xlpm.podminka, ROW(_xlpm.rozsah)-MIN(ROW(_xlpm.rozsah))+1),_xlpm.prvni, MIN(_xlpm.indexy),_xlpm.finalni, IF(_xlpm.prvni=1, 2, _xlpm.prvni),INDEX(_xlpm.rozsah, _xlpm.finalni))</f>
        <v>2300</v>
      </c>
      <c r="BI1120" cm="1">
        <f t="array" aca="1" ref="BI1120" ca="1">INDEX($J$3:$J$10001,MATCH(BH1120,$J$3:$J$10004,0)-1)</f>
        <v>2200</v>
      </c>
      <c r="BJ1120">
        <f t="shared" ca="1" si="273"/>
        <v>180</v>
      </c>
      <c r="BK1120">
        <f t="shared" ca="1" si="273"/>
        <v>245</v>
      </c>
      <c r="BL1120">
        <f t="shared" ca="1" si="283"/>
        <v>-65</v>
      </c>
      <c r="BM1120">
        <f t="shared" ca="1" si="281"/>
        <v>202.01685446601783</v>
      </c>
    </row>
    <row r="1121" spans="1:65" x14ac:dyDescent="0.25">
      <c r="A1121" s="64">
        <v>1118</v>
      </c>
      <c r="B1121" s="64">
        <v>103</v>
      </c>
      <c r="C1121" s="64">
        <v>10</v>
      </c>
      <c r="D1121" s="18">
        <v>1118</v>
      </c>
      <c r="E1121" s="21">
        <f t="shared" ca="1" si="274"/>
        <v>2281.4821114630495</v>
      </c>
      <c r="F1121" s="22">
        <f t="shared" ca="1" si="275"/>
        <v>19.203662754901785</v>
      </c>
      <c r="G1121" s="28">
        <v>1118</v>
      </c>
      <c r="H1121" s="24">
        <f t="shared" ca="1" si="276"/>
        <v>2277.4472660000001</v>
      </c>
      <c r="I1121" s="25">
        <f t="shared" ca="1" si="277"/>
        <v>19.465927709999992</v>
      </c>
      <c r="J1121" s="155"/>
      <c r="K1121" s="155"/>
      <c r="AX1121">
        <f t="shared" ca="1" si="284"/>
        <v>194.65927709999991</v>
      </c>
      <c r="AY1121">
        <f t="shared" ca="1" si="278"/>
        <v>230.34072290000009</v>
      </c>
      <c r="AZ1121" cm="1">
        <f t="array" aca="1" ref="AZ1121" ca="1">_xlfn.LET(_xlpm.rozsah, $J$3:$J$10001,_xlpm.podminka, (_xlpm.rozsah&gt;H1121)*(ISNUMBER(_xlpm.rozsah)),_xlpm.indexy, IF(_xlpm.podminka, ROW(_xlpm.rozsah)-MIN(ROW(_xlpm.rozsah))+1),_xlpm.prvni, MIN(_xlpm.indexy),_xlpm.finalni, IF(_xlpm.prvni=1, 2, _xlpm.prvni),INDEX(_xlpm.rozsah, _xlpm.finalni))</f>
        <v>2300</v>
      </c>
      <c r="BA1121" cm="1">
        <f t="array" aca="1" ref="BA1121" ca="1">INDEX($J$3:$J$10001,MATCH(AZ1121,$J$3:$J$10004,0)-1)</f>
        <v>2200</v>
      </c>
      <c r="BB1121">
        <f t="shared" ref="BB1121:BC1184" ca="1" si="286">IF(ISERROR(MATCH(AZ1121,$J$1:$J$10000,0)), 0, INDEX($K$1:$K$10000, MATCH(AZ1121,$J$1:$J$10000,0)))</f>
        <v>180</v>
      </c>
      <c r="BC1121">
        <f t="shared" ca="1" si="286"/>
        <v>245</v>
      </c>
      <c r="BD1121">
        <f t="shared" ca="1" si="285"/>
        <v>-65</v>
      </c>
      <c r="BE1121">
        <f t="shared" ca="1" si="279"/>
        <v>194.65927709999991</v>
      </c>
      <c r="BF1121">
        <f t="shared" ca="1" si="282"/>
        <v>192.03662754901785</v>
      </c>
      <c r="BG1121">
        <f t="shared" ca="1" si="280"/>
        <v>232.96337245098215</v>
      </c>
      <c r="BH1121" cm="1">
        <f t="array" aca="1" ref="BH1121" ca="1">_xlfn.LET(_xlpm.rozsah, $J$3:$J$10001,_xlpm.podminka, (_xlpm.rozsah&gt;E1121)*(ISNUMBER(_xlpm.rozsah)),_xlpm.indexy, IF(_xlpm.podminka, ROW(_xlpm.rozsah)-MIN(ROW(_xlpm.rozsah))+1),_xlpm.prvni, MIN(_xlpm.indexy),_xlpm.finalni, IF(_xlpm.prvni=1, 2, _xlpm.prvni),INDEX(_xlpm.rozsah, _xlpm.finalni))</f>
        <v>2300</v>
      </c>
      <c r="BI1121" cm="1">
        <f t="array" aca="1" ref="BI1121" ca="1">INDEX($J$3:$J$10001,MATCH(BH1121,$J$3:$J$10004,0)-1)</f>
        <v>2200</v>
      </c>
      <c r="BJ1121">
        <f t="shared" ca="1" si="273"/>
        <v>180</v>
      </c>
      <c r="BK1121">
        <f t="shared" ca="1" si="273"/>
        <v>245</v>
      </c>
      <c r="BL1121">
        <f t="shared" ca="1" si="283"/>
        <v>-65</v>
      </c>
      <c r="BM1121">
        <f t="shared" ca="1" si="281"/>
        <v>192.03662754901785</v>
      </c>
    </row>
    <row r="1122" spans="1:65" x14ac:dyDescent="0.25">
      <c r="A1122" s="64">
        <v>1119</v>
      </c>
      <c r="B1122" s="64">
        <v>102</v>
      </c>
      <c r="C1122" s="64">
        <v>12</v>
      </c>
      <c r="D1122" s="18">
        <v>1119</v>
      </c>
      <c r="E1122" s="21">
        <f t="shared" ca="1" si="274"/>
        <v>2266.1279162061264</v>
      </c>
      <c r="F1122" s="22">
        <f t="shared" ca="1" si="275"/>
        <v>24.242022535922143</v>
      </c>
      <c r="G1122" s="23">
        <v>1119</v>
      </c>
      <c r="H1122" s="24">
        <f t="shared" ca="1" si="276"/>
        <v>2262.1322439999999</v>
      </c>
      <c r="I1122" s="25">
        <f t="shared" ca="1" si="277"/>
        <v>24.553684968000006</v>
      </c>
      <c r="J1122" s="155"/>
      <c r="K1122" s="155"/>
      <c r="AX1122">
        <f t="shared" ca="1" si="284"/>
        <v>204.61404140000008</v>
      </c>
      <c r="AY1122">
        <f t="shared" ca="1" si="278"/>
        <v>220.38595859999992</v>
      </c>
      <c r="AZ1122" cm="1">
        <f t="array" aca="1" ref="AZ1122" ca="1">_xlfn.LET(_xlpm.rozsah, $J$3:$J$10001,_xlpm.podminka, (_xlpm.rozsah&gt;H1122)*(ISNUMBER(_xlpm.rozsah)),_xlpm.indexy, IF(_xlpm.podminka, ROW(_xlpm.rozsah)-MIN(ROW(_xlpm.rozsah))+1),_xlpm.prvni, MIN(_xlpm.indexy),_xlpm.finalni, IF(_xlpm.prvni=1, 2, _xlpm.prvni),INDEX(_xlpm.rozsah, _xlpm.finalni))</f>
        <v>2300</v>
      </c>
      <c r="BA1122" cm="1">
        <f t="array" aca="1" ref="BA1122" ca="1">INDEX($J$3:$J$10001,MATCH(AZ1122,$J$3:$J$10004,0)-1)</f>
        <v>2200</v>
      </c>
      <c r="BB1122">
        <f t="shared" ca="1" si="286"/>
        <v>180</v>
      </c>
      <c r="BC1122">
        <f t="shared" ca="1" si="286"/>
        <v>245</v>
      </c>
      <c r="BD1122">
        <f t="shared" ca="1" si="285"/>
        <v>-65</v>
      </c>
      <c r="BE1122">
        <f t="shared" ca="1" si="279"/>
        <v>204.61404140000008</v>
      </c>
      <c r="BF1122">
        <f t="shared" ca="1" si="282"/>
        <v>202.01685446601783</v>
      </c>
      <c r="BG1122">
        <f t="shared" ca="1" si="280"/>
        <v>222.98314553398217</v>
      </c>
      <c r="BH1122" cm="1">
        <f t="array" aca="1" ref="BH1122" ca="1">_xlfn.LET(_xlpm.rozsah, $J$3:$J$10001,_xlpm.podminka, (_xlpm.rozsah&gt;E1122)*(ISNUMBER(_xlpm.rozsah)),_xlpm.indexy, IF(_xlpm.podminka, ROW(_xlpm.rozsah)-MIN(ROW(_xlpm.rozsah))+1),_xlpm.prvni, MIN(_xlpm.indexy),_xlpm.finalni, IF(_xlpm.prvni=1, 2, _xlpm.prvni),INDEX(_xlpm.rozsah, _xlpm.finalni))</f>
        <v>2300</v>
      </c>
      <c r="BI1122" cm="1">
        <f t="array" aca="1" ref="BI1122" ca="1">INDEX($J$3:$J$10001,MATCH(BH1122,$J$3:$J$10004,0)-1)</f>
        <v>2200</v>
      </c>
      <c r="BJ1122">
        <f t="shared" ca="1" si="273"/>
        <v>180</v>
      </c>
      <c r="BK1122">
        <f t="shared" ca="1" si="273"/>
        <v>245</v>
      </c>
      <c r="BL1122">
        <f t="shared" ca="1" si="283"/>
        <v>-65</v>
      </c>
      <c r="BM1122">
        <f t="shared" ca="1" si="281"/>
        <v>202.01685446601783</v>
      </c>
    </row>
    <row r="1123" spans="1:65" x14ac:dyDescent="0.25">
      <c r="A1123" s="64">
        <v>1120</v>
      </c>
      <c r="B1123" s="64">
        <v>99</v>
      </c>
      <c r="C1123" s="64">
        <v>56</v>
      </c>
      <c r="D1123" s="18">
        <v>1120</v>
      </c>
      <c r="E1123" s="21">
        <f t="shared" ca="1" si="274"/>
        <v>2220.0653304353582</v>
      </c>
      <c r="F1123" s="22">
        <f t="shared" ca="1" si="275"/>
        <v>129.8962197215296</v>
      </c>
      <c r="G1123" s="28">
        <v>1120</v>
      </c>
      <c r="H1123" s="24">
        <f t="shared" ca="1" si="276"/>
        <v>2216.1871780000001</v>
      </c>
      <c r="I1123" s="25">
        <f t="shared" ca="1" si="277"/>
        <v>131.30786720799995</v>
      </c>
      <c r="J1123" s="155"/>
      <c r="K1123" s="155"/>
      <c r="AX1123">
        <f t="shared" ca="1" si="284"/>
        <v>234.47833429999991</v>
      </c>
      <c r="AY1123">
        <f t="shared" ca="1" si="278"/>
        <v>190.52166570000009</v>
      </c>
      <c r="AZ1123" cm="1">
        <f t="array" aca="1" ref="AZ1123" ca="1">_xlfn.LET(_xlpm.rozsah, $J$3:$J$10001,_xlpm.podminka, (_xlpm.rozsah&gt;H1123)*(ISNUMBER(_xlpm.rozsah)),_xlpm.indexy, IF(_xlpm.podminka, ROW(_xlpm.rozsah)-MIN(ROW(_xlpm.rozsah))+1),_xlpm.prvni, MIN(_xlpm.indexy),_xlpm.finalni, IF(_xlpm.prvni=1, 2, _xlpm.prvni),INDEX(_xlpm.rozsah, _xlpm.finalni))</f>
        <v>2300</v>
      </c>
      <c r="BA1123" cm="1">
        <f t="array" aca="1" ref="BA1123" ca="1">INDEX($J$3:$J$10001,MATCH(AZ1123,$J$3:$J$10004,0)-1)</f>
        <v>2200</v>
      </c>
      <c r="BB1123">
        <f t="shared" ca="1" si="286"/>
        <v>180</v>
      </c>
      <c r="BC1123">
        <f t="shared" ca="1" si="286"/>
        <v>245</v>
      </c>
      <c r="BD1123">
        <f t="shared" ca="1" si="285"/>
        <v>-65</v>
      </c>
      <c r="BE1123">
        <f t="shared" ca="1" si="279"/>
        <v>234.47833429999991</v>
      </c>
      <c r="BF1123">
        <f t="shared" ca="1" si="282"/>
        <v>231.95753521701718</v>
      </c>
      <c r="BG1123">
        <f t="shared" ca="1" si="280"/>
        <v>193.04246478298282</v>
      </c>
      <c r="BH1123" cm="1">
        <f t="array" aca="1" ref="BH1123" ca="1">_xlfn.LET(_xlpm.rozsah, $J$3:$J$10001,_xlpm.podminka, (_xlpm.rozsah&gt;E1123)*(ISNUMBER(_xlpm.rozsah)),_xlpm.indexy, IF(_xlpm.podminka, ROW(_xlpm.rozsah)-MIN(ROW(_xlpm.rozsah))+1),_xlpm.prvni, MIN(_xlpm.indexy),_xlpm.finalni, IF(_xlpm.prvni=1, 2, _xlpm.prvni),INDEX(_xlpm.rozsah, _xlpm.finalni))</f>
        <v>2300</v>
      </c>
      <c r="BI1123" cm="1">
        <f t="array" aca="1" ref="BI1123" ca="1">INDEX($J$3:$J$10001,MATCH(BH1123,$J$3:$J$10004,0)-1)</f>
        <v>2200</v>
      </c>
      <c r="BJ1123">
        <f t="shared" ca="1" si="273"/>
        <v>180</v>
      </c>
      <c r="BK1123">
        <f t="shared" ca="1" si="273"/>
        <v>245</v>
      </c>
      <c r="BL1123">
        <f t="shared" ca="1" si="283"/>
        <v>-65</v>
      </c>
      <c r="BM1123">
        <f t="shared" ca="1" si="281"/>
        <v>231.95753521701718</v>
      </c>
    </row>
    <row r="1124" spans="1:65" x14ac:dyDescent="0.25">
      <c r="A1124" s="64">
        <v>1121</v>
      </c>
      <c r="B1124" s="64">
        <v>96</v>
      </c>
      <c r="C1124" s="64">
        <v>59</v>
      </c>
      <c r="D1124" s="18">
        <v>1121</v>
      </c>
      <c r="E1124" s="21">
        <f t="shared" ca="1" si="274"/>
        <v>2174.0027446645895</v>
      </c>
      <c r="F1124" s="22">
        <f t="shared" ca="1" si="275"/>
        <v>149.91843322676229</v>
      </c>
      <c r="G1124" s="23">
        <v>1121</v>
      </c>
      <c r="H1124" s="24">
        <f t="shared" ca="1" si="276"/>
        <v>2170.2421119999999</v>
      </c>
      <c r="I1124" s="25">
        <f t="shared" ca="1" si="277"/>
        <v>150.69500387200003</v>
      </c>
      <c r="J1124" s="155"/>
      <c r="K1124" s="155"/>
      <c r="AX1124">
        <f t="shared" ca="1" si="284"/>
        <v>255.41526080000003</v>
      </c>
      <c r="AY1124">
        <f t="shared" ca="1" si="278"/>
        <v>269.58473919999994</v>
      </c>
      <c r="AZ1124" cm="1">
        <f t="array" aca="1" ref="AZ1124" ca="1">_xlfn.LET(_xlpm.rozsah, $J$3:$J$10001,_xlpm.podminka, (_xlpm.rozsah&gt;H1124)*(ISNUMBER(_xlpm.rozsah)),_xlpm.indexy, IF(_xlpm.podminka, ROW(_xlpm.rozsah)-MIN(ROW(_xlpm.rozsah))+1),_xlpm.prvni, MIN(_xlpm.indexy),_xlpm.finalni, IF(_xlpm.prvni=1, 2, _xlpm.prvni),INDEX(_xlpm.rozsah, _xlpm.finalni))</f>
        <v>2200</v>
      </c>
      <c r="BA1124" cm="1">
        <f t="array" aca="1" ref="BA1124" ca="1">INDEX($J$3:$J$10001,MATCH(AZ1124,$J$3:$J$10004,0)-1)</f>
        <v>2100</v>
      </c>
      <c r="BB1124">
        <f t="shared" ca="1" si="286"/>
        <v>245</v>
      </c>
      <c r="BC1124">
        <f t="shared" ca="1" si="286"/>
        <v>280</v>
      </c>
      <c r="BD1124">
        <f t="shared" ca="1" si="285"/>
        <v>-35</v>
      </c>
      <c r="BE1124">
        <f t="shared" ca="1" si="279"/>
        <v>255.41526080000003</v>
      </c>
      <c r="BF1124">
        <f t="shared" ca="1" si="282"/>
        <v>254.09903936739369</v>
      </c>
      <c r="BG1124">
        <f t="shared" ca="1" si="280"/>
        <v>270.90096063260631</v>
      </c>
      <c r="BH1124" cm="1">
        <f t="array" aca="1" ref="BH1124" ca="1">_xlfn.LET(_xlpm.rozsah, $J$3:$J$10001,_xlpm.podminka, (_xlpm.rozsah&gt;E1124)*(ISNUMBER(_xlpm.rozsah)),_xlpm.indexy, IF(_xlpm.podminka, ROW(_xlpm.rozsah)-MIN(ROW(_xlpm.rozsah))+1),_xlpm.prvni, MIN(_xlpm.indexy),_xlpm.finalni, IF(_xlpm.prvni=1, 2, _xlpm.prvni),INDEX(_xlpm.rozsah, _xlpm.finalni))</f>
        <v>2200</v>
      </c>
      <c r="BI1124" cm="1">
        <f t="array" aca="1" ref="BI1124" ca="1">INDEX($J$3:$J$10001,MATCH(BH1124,$J$3:$J$10004,0)-1)</f>
        <v>2100</v>
      </c>
      <c r="BJ1124">
        <f t="shared" ca="1" si="273"/>
        <v>245</v>
      </c>
      <c r="BK1124">
        <f t="shared" ca="1" si="273"/>
        <v>280</v>
      </c>
      <c r="BL1124">
        <f t="shared" ca="1" si="283"/>
        <v>-35</v>
      </c>
      <c r="BM1124">
        <f t="shared" ca="1" si="281"/>
        <v>254.09903936739369</v>
      </c>
    </row>
    <row r="1125" spans="1:65" x14ac:dyDescent="0.25">
      <c r="A1125" s="64">
        <v>1122</v>
      </c>
      <c r="B1125" s="64">
        <v>74</v>
      </c>
      <c r="C1125" s="64">
        <v>28</v>
      </c>
      <c r="D1125" s="18">
        <v>1122</v>
      </c>
      <c r="E1125" s="21">
        <f t="shared" ca="1" si="274"/>
        <v>1836.2104490122879</v>
      </c>
      <c r="F1125" s="22">
        <f t="shared" ca="1" si="275"/>
        <v>91.516382627015105</v>
      </c>
      <c r="G1125" s="28">
        <v>1122</v>
      </c>
      <c r="H1125" s="24">
        <f t="shared" ca="1" si="276"/>
        <v>1833.3116279999999</v>
      </c>
      <c r="I1125" s="25">
        <f t="shared" ca="1" si="277"/>
        <v>91.654366507199995</v>
      </c>
      <c r="J1125" s="155"/>
      <c r="K1125" s="155"/>
      <c r="AX1125">
        <f t="shared" ca="1" si="284"/>
        <v>327.33702324000001</v>
      </c>
      <c r="AY1125">
        <f t="shared" ca="1" si="278"/>
        <v>321.66297675999999</v>
      </c>
      <c r="AZ1125" cm="1">
        <f t="array" aca="1" ref="AZ1125" ca="1">_xlfn.LET(_xlpm.rozsah, $J$3:$J$10001,_xlpm.podminka, (_xlpm.rozsah&gt;H1125)*(ISNUMBER(_xlpm.rozsah)),_xlpm.indexy, IF(_xlpm.podminka, ROW(_xlpm.rozsah)-MIN(ROW(_xlpm.rozsah))+1),_xlpm.prvni, MIN(_xlpm.indexy),_xlpm.finalni, IF(_xlpm.prvni=1, 2, _xlpm.prvni),INDEX(_xlpm.rozsah, _xlpm.finalni))</f>
        <v>1900</v>
      </c>
      <c r="BA1125" cm="1">
        <f t="array" aca="1" ref="BA1125" ca="1">INDEX($J$3:$J$10001,MATCH(AZ1125,$J$3:$J$10004,0)-1)</f>
        <v>1800</v>
      </c>
      <c r="BB1125">
        <f t="shared" ca="1" si="286"/>
        <v>316</v>
      </c>
      <c r="BC1125">
        <f t="shared" ca="1" si="286"/>
        <v>333</v>
      </c>
      <c r="BD1125">
        <f t="shared" ca="1" si="285"/>
        <v>-17</v>
      </c>
      <c r="BE1125">
        <f t="shared" ca="1" si="279"/>
        <v>327.33702324000001</v>
      </c>
      <c r="BF1125">
        <f t="shared" ca="1" si="282"/>
        <v>326.84422366791108</v>
      </c>
      <c r="BG1125">
        <f t="shared" ca="1" si="280"/>
        <v>322.15577633208892</v>
      </c>
      <c r="BH1125" cm="1">
        <f t="array" aca="1" ref="BH1125" ca="1">_xlfn.LET(_xlpm.rozsah, $J$3:$J$10001,_xlpm.podminka, (_xlpm.rozsah&gt;E1125)*(ISNUMBER(_xlpm.rozsah)),_xlpm.indexy, IF(_xlpm.podminka, ROW(_xlpm.rozsah)-MIN(ROW(_xlpm.rozsah))+1),_xlpm.prvni, MIN(_xlpm.indexy),_xlpm.finalni, IF(_xlpm.prvni=1, 2, _xlpm.prvni),INDEX(_xlpm.rozsah, _xlpm.finalni))</f>
        <v>1900</v>
      </c>
      <c r="BI1125" cm="1">
        <f t="array" aca="1" ref="BI1125" ca="1">INDEX($J$3:$J$10001,MATCH(BH1125,$J$3:$J$10004,0)-1)</f>
        <v>1800</v>
      </c>
      <c r="BJ1125">
        <f t="shared" ca="1" si="273"/>
        <v>316</v>
      </c>
      <c r="BK1125">
        <f t="shared" ca="1" si="273"/>
        <v>333</v>
      </c>
      <c r="BL1125">
        <f t="shared" ca="1" si="283"/>
        <v>-17</v>
      </c>
      <c r="BM1125">
        <f t="shared" ca="1" si="281"/>
        <v>326.84422366791108</v>
      </c>
    </row>
    <row r="1126" spans="1:65" x14ac:dyDescent="0.25">
      <c r="A1126" s="64">
        <v>1123</v>
      </c>
      <c r="B1126" s="64">
        <v>66</v>
      </c>
      <c r="C1126" s="64">
        <v>62</v>
      </c>
      <c r="D1126" s="18">
        <v>1123</v>
      </c>
      <c r="E1126" s="21">
        <f t="shared" ca="1" si="274"/>
        <v>1713.3768869569053</v>
      </c>
      <c r="F1126" s="22">
        <f t="shared" ca="1" si="275"/>
        <v>215.59007611474217</v>
      </c>
      <c r="G1126" s="23">
        <v>1123</v>
      </c>
      <c r="H1126" s="24">
        <f t="shared" ca="1" si="276"/>
        <v>1710.7914519999999</v>
      </c>
      <c r="I1126" s="25">
        <f t="shared" ca="1" si="277"/>
        <v>215.86258095920002</v>
      </c>
      <c r="J1126" s="155"/>
      <c r="K1126" s="155"/>
      <c r="AX1126">
        <f t="shared" ca="1" si="284"/>
        <v>348.16545316000003</v>
      </c>
      <c r="AY1126">
        <f t="shared" ca="1" si="278"/>
        <v>334.83454683999997</v>
      </c>
      <c r="AZ1126" cm="1">
        <f t="array" aca="1" ref="AZ1126" ca="1">_xlfn.LET(_xlpm.rozsah, $J$3:$J$10001,_xlpm.podminka, (_xlpm.rozsah&gt;H1126)*(ISNUMBER(_xlpm.rozsah)),_xlpm.indexy, IF(_xlpm.podminka, ROW(_xlpm.rozsah)-MIN(ROW(_xlpm.rozsah))+1),_xlpm.prvni, MIN(_xlpm.indexy),_xlpm.finalni, IF(_xlpm.prvni=1, 2, _xlpm.prvni),INDEX(_xlpm.rozsah, _xlpm.finalni))</f>
        <v>1800</v>
      </c>
      <c r="BA1126" cm="1">
        <f t="array" aca="1" ref="BA1126" ca="1">INDEX($J$3:$J$10001,MATCH(AZ1126,$J$3:$J$10004,0)-1)</f>
        <v>1700</v>
      </c>
      <c r="BB1126">
        <f t="shared" ca="1" si="286"/>
        <v>333</v>
      </c>
      <c r="BC1126">
        <f t="shared" ca="1" si="286"/>
        <v>350</v>
      </c>
      <c r="BD1126">
        <f t="shared" ca="1" si="285"/>
        <v>-17</v>
      </c>
      <c r="BE1126">
        <f t="shared" ca="1" si="279"/>
        <v>348.16545316000003</v>
      </c>
      <c r="BF1126">
        <f t="shared" ca="1" si="282"/>
        <v>347.7259292173261</v>
      </c>
      <c r="BG1126">
        <f t="shared" ca="1" si="280"/>
        <v>335.2740707826739</v>
      </c>
      <c r="BH1126" cm="1">
        <f t="array" aca="1" ref="BH1126" ca="1">_xlfn.LET(_xlpm.rozsah, $J$3:$J$10001,_xlpm.podminka, (_xlpm.rozsah&gt;E1126)*(ISNUMBER(_xlpm.rozsah)),_xlpm.indexy, IF(_xlpm.podminka, ROW(_xlpm.rozsah)-MIN(ROW(_xlpm.rozsah))+1),_xlpm.prvni, MIN(_xlpm.indexy),_xlpm.finalni, IF(_xlpm.prvni=1, 2, _xlpm.prvni),INDEX(_xlpm.rozsah, _xlpm.finalni))</f>
        <v>1800</v>
      </c>
      <c r="BI1126" cm="1">
        <f t="array" aca="1" ref="BI1126" ca="1">INDEX($J$3:$J$10001,MATCH(BH1126,$J$3:$J$10004,0)-1)</f>
        <v>1700</v>
      </c>
      <c r="BJ1126">
        <f t="shared" ca="1" si="273"/>
        <v>333</v>
      </c>
      <c r="BK1126">
        <f t="shared" ca="1" si="273"/>
        <v>350</v>
      </c>
      <c r="BL1126">
        <f t="shared" ca="1" si="283"/>
        <v>-17</v>
      </c>
      <c r="BM1126">
        <f t="shared" ca="1" si="281"/>
        <v>347.7259292173261</v>
      </c>
    </row>
    <row r="1127" spans="1:65" x14ac:dyDescent="0.25">
      <c r="A1127" s="64">
        <v>1124</v>
      </c>
      <c r="B1127" s="64">
        <v>74</v>
      </c>
      <c r="C1127" s="64">
        <v>29</v>
      </c>
      <c r="D1127" s="18">
        <v>1124</v>
      </c>
      <c r="E1127" s="21">
        <f t="shared" ca="1" si="274"/>
        <v>1836.2104490122879</v>
      </c>
      <c r="F1127" s="22">
        <f t="shared" ca="1" si="275"/>
        <v>94.784824863694212</v>
      </c>
      <c r="G1127" s="28">
        <v>1124</v>
      </c>
      <c r="H1127" s="24">
        <f t="shared" ca="1" si="276"/>
        <v>1833.3116279999999</v>
      </c>
      <c r="I1127" s="25">
        <f t="shared" ca="1" si="277"/>
        <v>94.927736739600007</v>
      </c>
      <c r="J1127" s="155"/>
      <c r="K1127" s="155"/>
      <c r="AX1127">
        <f t="shared" ca="1" si="284"/>
        <v>327.33702324000001</v>
      </c>
      <c r="AY1127">
        <f t="shared" ca="1" si="278"/>
        <v>321.66297675999999</v>
      </c>
      <c r="AZ1127" cm="1">
        <f t="array" aca="1" ref="AZ1127" ca="1">_xlfn.LET(_xlpm.rozsah, $J$3:$J$10001,_xlpm.podminka, (_xlpm.rozsah&gt;H1127)*(ISNUMBER(_xlpm.rozsah)),_xlpm.indexy, IF(_xlpm.podminka, ROW(_xlpm.rozsah)-MIN(ROW(_xlpm.rozsah))+1),_xlpm.prvni, MIN(_xlpm.indexy),_xlpm.finalni, IF(_xlpm.prvni=1, 2, _xlpm.prvni),INDEX(_xlpm.rozsah, _xlpm.finalni))</f>
        <v>1900</v>
      </c>
      <c r="BA1127" cm="1">
        <f t="array" aca="1" ref="BA1127" ca="1">INDEX($J$3:$J$10001,MATCH(AZ1127,$J$3:$J$10004,0)-1)</f>
        <v>1800</v>
      </c>
      <c r="BB1127">
        <f t="shared" ca="1" si="286"/>
        <v>316</v>
      </c>
      <c r="BC1127">
        <f t="shared" ca="1" si="286"/>
        <v>333</v>
      </c>
      <c r="BD1127">
        <f t="shared" ca="1" si="285"/>
        <v>-17</v>
      </c>
      <c r="BE1127">
        <f t="shared" ca="1" si="279"/>
        <v>327.33702324000001</v>
      </c>
      <c r="BF1127">
        <f t="shared" ca="1" si="282"/>
        <v>326.84422366791108</v>
      </c>
      <c r="BG1127">
        <f t="shared" ca="1" si="280"/>
        <v>322.15577633208892</v>
      </c>
      <c r="BH1127" cm="1">
        <f t="array" aca="1" ref="BH1127" ca="1">_xlfn.LET(_xlpm.rozsah, $J$3:$J$10001,_xlpm.podminka, (_xlpm.rozsah&gt;E1127)*(ISNUMBER(_xlpm.rozsah)),_xlpm.indexy, IF(_xlpm.podminka, ROW(_xlpm.rozsah)-MIN(ROW(_xlpm.rozsah))+1),_xlpm.prvni, MIN(_xlpm.indexy),_xlpm.finalni, IF(_xlpm.prvni=1, 2, _xlpm.prvni),INDEX(_xlpm.rozsah, _xlpm.finalni))</f>
        <v>1900</v>
      </c>
      <c r="BI1127" cm="1">
        <f t="array" aca="1" ref="BI1127" ca="1">INDEX($J$3:$J$10001,MATCH(BH1127,$J$3:$J$10004,0)-1)</f>
        <v>1800</v>
      </c>
      <c r="BJ1127">
        <f t="shared" ca="1" si="273"/>
        <v>316</v>
      </c>
      <c r="BK1127">
        <f t="shared" ca="1" si="273"/>
        <v>333</v>
      </c>
      <c r="BL1127">
        <f t="shared" ca="1" si="283"/>
        <v>-17</v>
      </c>
      <c r="BM1127">
        <f t="shared" ca="1" si="281"/>
        <v>326.84422366791108</v>
      </c>
    </row>
    <row r="1128" spans="1:65" x14ac:dyDescent="0.25">
      <c r="A1128" s="64">
        <v>1125</v>
      </c>
      <c r="B1128" s="64">
        <v>64</v>
      </c>
      <c r="C1128" s="64">
        <v>74</v>
      </c>
      <c r="D1128" s="18">
        <v>1125</v>
      </c>
      <c r="E1128" s="21">
        <f t="shared" ca="1" si="274"/>
        <v>1682.6684964430597</v>
      </c>
      <c r="F1128" s="22">
        <f t="shared" ca="1" si="275"/>
        <v>260.02602501057083</v>
      </c>
      <c r="G1128" s="23">
        <v>1125</v>
      </c>
      <c r="H1128" s="24">
        <f t="shared" ca="1" si="276"/>
        <v>1680.1614079999999</v>
      </c>
      <c r="I1128" s="25">
        <f t="shared" ca="1" si="277"/>
        <v>260.17444464639999</v>
      </c>
      <c r="J1128" s="155"/>
      <c r="K1128" s="155"/>
      <c r="AX1128">
        <f t="shared" ca="1" si="284"/>
        <v>351.58708736</v>
      </c>
      <c r="AY1128">
        <f t="shared" ca="1" si="278"/>
        <v>356.41291264</v>
      </c>
      <c r="AZ1128" cm="1">
        <f t="array" aca="1" ref="AZ1128" ca="1">_xlfn.LET(_xlpm.rozsah, $J$3:$J$10001,_xlpm.podminka, (_xlpm.rozsah&gt;H1128)*(ISNUMBER(_xlpm.rozsah)),_xlpm.indexy, IF(_xlpm.podminka, ROW(_xlpm.rozsah)-MIN(ROW(_xlpm.rozsah))+1),_xlpm.prvni, MIN(_xlpm.indexy),_xlpm.finalni, IF(_xlpm.prvni=1, 2, _xlpm.prvni),INDEX(_xlpm.rozsah, _xlpm.finalni))</f>
        <v>1700</v>
      </c>
      <c r="BA1128" cm="1">
        <f t="array" aca="1" ref="BA1128" ca="1">INDEX($J$3:$J$10001,MATCH(AZ1128,$J$3:$J$10004,0)-1)</f>
        <v>1600</v>
      </c>
      <c r="BB1128">
        <f t="shared" ca="1" si="286"/>
        <v>350</v>
      </c>
      <c r="BC1128">
        <f t="shared" ca="1" si="286"/>
        <v>358</v>
      </c>
      <c r="BD1128">
        <f t="shared" ca="1" si="285"/>
        <v>-8</v>
      </c>
      <c r="BE1128">
        <f t="shared" ca="1" si="279"/>
        <v>351.58708736</v>
      </c>
      <c r="BF1128">
        <f t="shared" ca="1" si="282"/>
        <v>351.38652028455522</v>
      </c>
      <c r="BG1128">
        <f t="shared" ca="1" si="280"/>
        <v>356.61347971544478</v>
      </c>
      <c r="BH1128" cm="1">
        <f t="array" aca="1" ref="BH1128" ca="1">_xlfn.LET(_xlpm.rozsah, $J$3:$J$10001,_xlpm.podminka, (_xlpm.rozsah&gt;E1128)*(ISNUMBER(_xlpm.rozsah)),_xlpm.indexy, IF(_xlpm.podminka, ROW(_xlpm.rozsah)-MIN(ROW(_xlpm.rozsah))+1),_xlpm.prvni, MIN(_xlpm.indexy),_xlpm.finalni, IF(_xlpm.prvni=1, 2, _xlpm.prvni),INDEX(_xlpm.rozsah, _xlpm.finalni))</f>
        <v>1700</v>
      </c>
      <c r="BI1128" cm="1">
        <f t="array" aca="1" ref="BI1128" ca="1">INDEX($J$3:$J$10001,MATCH(BH1128,$J$3:$J$10004,0)-1)</f>
        <v>1600</v>
      </c>
      <c r="BJ1128">
        <f t="shared" ca="1" si="273"/>
        <v>350</v>
      </c>
      <c r="BK1128">
        <f t="shared" ca="1" si="273"/>
        <v>358</v>
      </c>
      <c r="BL1128">
        <f t="shared" ca="1" si="283"/>
        <v>-8</v>
      </c>
      <c r="BM1128">
        <f t="shared" ca="1" si="281"/>
        <v>351.38652028455522</v>
      </c>
    </row>
    <row r="1129" spans="1:65" x14ac:dyDescent="0.25">
      <c r="A1129" s="64">
        <v>1126</v>
      </c>
      <c r="B1129" s="64">
        <v>69</v>
      </c>
      <c r="C1129" s="64">
        <v>40</v>
      </c>
      <c r="D1129" s="18">
        <v>1126</v>
      </c>
      <c r="E1129" s="21">
        <f t="shared" ca="1" si="274"/>
        <v>1759.4394727276735</v>
      </c>
      <c r="F1129" s="22">
        <f t="shared" ca="1" si="275"/>
        <v>135.95811585451821</v>
      </c>
      <c r="G1129" s="28">
        <v>1126</v>
      </c>
      <c r="H1129" s="24">
        <f t="shared" ca="1" si="276"/>
        <v>1756.7365179999999</v>
      </c>
      <c r="I1129" s="25">
        <f t="shared" ca="1" si="277"/>
        <v>136.14191677599999</v>
      </c>
      <c r="J1129" s="155"/>
      <c r="K1129" s="155"/>
      <c r="AX1129">
        <f t="shared" ca="1" si="284"/>
        <v>340.35479193999998</v>
      </c>
      <c r="AY1129">
        <f t="shared" ca="1" si="278"/>
        <v>342.64520806000002</v>
      </c>
      <c r="AZ1129" cm="1">
        <f t="array" aca="1" ref="AZ1129" ca="1">_xlfn.LET(_xlpm.rozsah, $J$3:$J$10001,_xlpm.podminka, (_xlpm.rozsah&gt;H1129)*(ISNUMBER(_xlpm.rozsah)),_xlpm.indexy, IF(_xlpm.podminka, ROW(_xlpm.rozsah)-MIN(ROW(_xlpm.rozsah))+1),_xlpm.prvni, MIN(_xlpm.indexy),_xlpm.finalni, IF(_xlpm.prvni=1, 2, _xlpm.prvni),INDEX(_xlpm.rozsah, _xlpm.finalni))</f>
        <v>1800</v>
      </c>
      <c r="BA1129" cm="1">
        <f t="array" aca="1" ref="BA1129" ca="1">INDEX($J$3:$J$10001,MATCH(AZ1129,$J$3:$J$10004,0)-1)</f>
        <v>1700</v>
      </c>
      <c r="BB1129">
        <f t="shared" ca="1" si="286"/>
        <v>333</v>
      </c>
      <c r="BC1129">
        <f t="shared" ca="1" si="286"/>
        <v>350</v>
      </c>
      <c r="BD1129">
        <f t="shared" ca="1" si="285"/>
        <v>-17</v>
      </c>
      <c r="BE1129">
        <f t="shared" ca="1" si="279"/>
        <v>340.35479193999998</v>
      </c>
      <c r="BF1129">
        <f t="shared" ca="1" si="282"/>
        <v>339.8952896362955</v>
      </c>
      <c r="BG1129">
        <f t="shared" ca="1" si="280"/>
        <v>343.1047103637045</v>
      </c>
      <c r="BH1129" cm="1">
        <f t="array" aca="1" ref="BH1129" ca="1">_xlfn.LET(_xlpm.rozsah, $J$3:$J$10001,_xlpm.podminka, (_xlpm.rozsah&gt;E1129)*(ISNUMBER(_xlpm.rozsah)),_xlpm.indexy, IF(_xlpm.podminka, ROW(_xlpm.rozsah)-MIN(ROW(_xlpm.rozsah))+1),_xlpm.prvni, MIN(_xlpm.indexy),_xlpm.finalni, IF(_xlpm.prvni=1, 2, _xlpm.prvni),INDEX(_xlpm.rozsah, _xlpm.finalni))</f>
        <v>1800</v>
      </c>
      <c r="BI1129" cm="1">
        <f t="array" aca="1" ref="BI1129" ca="1">INDEX($J$3:$J$10001,MATCH(BH1129,$J$3:$J$10004,0)-1)</f>
        <v>1700</v>
      </c>
      <c r="BJ1129">
        <f t="shared" ca="1" si="273"/>
        <v>333</v>
      </c>
      <c r="BK1129">
        <f t="shared" ca="1" si="273"/>
        <v>350</v>
      </c>
      <c r="BL1129">
        <f t="shared" ca="1" si="283"/>
        <v>-17</v>
      </c>
      <c r="BM1129">
        <f t="shared" ca="1" si="281"/>
        <v>339.8952896362955</v>
      </c>
    </row>
    <row r="1130" spans="1:65" x14ac:dyDescent="0.25">
      <c r="A1130" s="64">
        <v>1127</v>
      </c>
      <c r="B1130" s="64">
        <v>76</v>
      </c>
      <c r="C1130" s="64">
        <v>2</v>
      </c>
      <c r="D1130" s="18">
        <v>1127</v>
      </c>
      <c r="E1130" s="21">
        <f t="shared" ca="1" si="274"/>
        <v>1866.9188395261335</v>
      </c>
      <c r="F1130" s="22">
        <f t="shared" ca="1" si="275"/>
        <v>6.432475945611146</v>
      </c>
      <c r="G1130" s="23">
        <v>1127</v>
      </c>
      <c r="H1130" s="24">
        <f t="shared" ca="1" si="276"/>
        <v>1863.9416719999999</v>
      </c>
      <c r="I1130" s="25">
        <f t="shared" ca="1" si="277"/>
        <v>6.4425983152000006</v>
      </c>
      <c r="J1130" s="155"/>
      <c r="K1130" s="155"/>
      <c r="AX1130">
        <f t="shared" ca="1" si="284"/>
        <v>322.12991576000002</v>
      </c>
      <c r="AY1130">
        <f t="shared" ca="1" si="278"/>
        <v>326.87008423999998</v>
      </c>
      <c r="AZ1130" cm="1">
        <f t="array" aca="1" ref="AZ1130" ca="1">_xlfn.LET(_xlpm.rozsah, $J$3:$J$10001,_xlpm.podminka, (_xlpm.rozsah&gt;H1130)*(ISNUMBER(_xlpm.rozsah)),_xlpm.indexy, IF(_xlpm.podminka, ROW(_xlpm.rozsah)-MIN(ROW(_xlpm.rozsah))+1),_xlpm.prvni, MIN(_xlpm.indexy),_xlpm.finalni, IF(_xlpm.prvni=1, 2, _xlpm.prvni),INDEX(_xlpm.rozsah, _xlpm.finalni))</f>
        <v>1900</v>
      </c>
      <c r="BA1130" cm="1">
        <f t="array" aca="1" ref="BA1130" ca="1">INDEX($J$3:$J$10001,MATCH(AZ1130,$J$3:$J$10004,0)-1)</f>
        <v>1800</v>
      </c>
      <c r="BB1130">
        <f t="shared" ca="1" si="286"/>
        <v>316</v>
      </c>
      <c r="BC1130">
        <f t="shared" ca="1" si="286"/>
        <v>333</v>
      </c>
      <c r="BD1130">
        <f t="shared" ca="1" si="285"/>
        <v>-17</v>
      </c>
      <c r="BE1130">
        <f t="shared" ca="1" si="279"/>
        <v>322.12991576000002</v>
      </c>
      <c r="BF1130">
        <f t="shared" ca="1" si="282"/>
        <v>321.62379728055731</v>
      </c>
      <c r="BG1130">
        <f t="shared" ca="1" si="280"/>
        <v>327.37620271944269</v>
      </c>
      <c r="BH1130" cm="1">
        <f t="array" aca="1" ref="BH1130" ca="1">_xlfn.LET(_xlpm.rozsah, $J$3:$J$10001,_xlpm.podminka, (_xlpm.rozsah&gt;E1130)*(ISNUMBER(_xlpm.rozsah)),_xlpm.indexy, IF(_xlpm.podminka, ROW(_xlpm.rozsah)-MIN(ROW(_xlpm.rozsah))+1),_xlpm.prvni, MIN(_xlpm.indexy),_xlpm.finalni, IF(_xlpm.prvni=1, 2, _xlpm.prvni),INDEX(_xlpm.rozsah, _xlpm.finalni))</f>
        <v>1900</v>
      </c>
      <c r="BI1130" cm="1">
        <f t="array" aca="1" ref="BI1130" ca="1">INDEX($J$3:$J$10001,MATCH(BH1130,$J$3:$J$10004,0)-1)</f>
        <v>1800</v>
      </c>
      <c r="BJ1130">
        <f t="shared" ca="1" si="273"/>
        <v>316</v>
      </c>
      <c r="BK1130">
        <f t="shared" ca="1" si="273"/>
        <v>333</v>
      </c>
      <c r="BL1130">
        <f t="shared" ca="1" si="283"/>
        <v>-17</v>
      </c>
      <c r="BM1130">
        <f t="shared" ca="1" si="281"/>
        <v>321.62379728055731</v>
      </c>
    </row>
    <row r="1131" spans="1:65" x14ac:dyDescent="0.25">
      <c r="A1131" s="64">
        <v>1128</v>
      </c>
      <c r="B1131" s="64">
        <v>72</v>
      </c>
      <c r="C1131" s="64">
        <v>29</v>
      </c>
      <c r="D1131" s="18">
        <v>1128</v>
      </c>
      <c r="E1131" s="21">
        <f t="shared" ca="1" si="274"/>
        <v>1805.5020584984422</v>
      </c>
      <c r="F1131" s="22">
        <f t="shared" ca="1" si="275"/>
        <v>96.298748516026791</v>
      </c>
      <c r="G1131" s="28">
        <v>1128</v>
      </c>
      <c r="H1131" s="24">
        <f t="shared" ca="1" si="276"/>
        <v>1802.6815839999999</v>
      </c>
      <c r="I1131" s="25">
        <f t="shared" ca="1" si="277"/>
        <v>96.437797908800007</v>
      </c>
      <c r="J1131" s="155"/>
      <c r="K1131" s="155"/>
      <c r="AX1131">
        <f t="shared" ca="1" si="284"/>
        <v>332.54413072</v>
      </c>
      <c r="AY1131">
        <f t="shared" ca="1" si="278"/>
        <v>316.45586928</v>
      </c>
      <c r="AZ1131" cm="1">
        <f t="array" aca="1" ref="AZ1131" ca="1">_xlfn.LET(_xlpm.rozsah, $J$3:$J$10001,_xlpm.podminka, (_xlpm.rozsah&gt;H1131)*(ISNUMBER(_xlpm.rozsah)),_xlpm.indexy, IF(_xlpm.podminka, ROW(_xlpm.rozsah)-MIN(ROW(_xlpm.rozsah))+1),_xlpm.prvni, MIN(_xlpm.indexy),_xlpm.finalni, IF(_xlpm.prvni=1, 2, _xlpm.prvni),INDEX(_xlpm.rozsah, _xlpm.finalni))</f>
        <v>1900</v>
      </c>
      <c r="BA1131" cm="1">
        <f t="array" aca="1" ref="BA1131" ca="1">INDEX($J$3:$J$10001,MATCH(AZ1131,$J$3:$J$10004,0)-1)</f>
        <v>1800</v>
      </c>
      <c r="BB1131">
        <f t="shared" ca="1" si="286"/>
        <v>316</v>
      </c>
      <c r="BC1131">
        <f t="shared" ca="1" si="286"/>
        <v>333</v>
      </c>
      <c r="BD1131">
        <f t="shared" ca="1" si="285"/>
        <v>-17</v>
      </c>
      <c r="BE1131">
        <f t="shared" ca="1" si="279"/>
        <v>332.54413072</v>
      </c>
      <c r="BF1131">
        <f t="shared" ca="1" si="282"/>
        <v>332.06465005526479</v>
      </c>
      <c r="BG1131">
        <f t="shared" ca="1" si="280"/>
        <v>316.93534994473521</v>
      </c>
      <c r="BH1131" cm="1">
        <f t="array" aca="1" ref="BH1131" ca="1">_xlfn.LET(_xlpm.rozsah, $J$3:$J$10001,_xlpm.podminka, (_xlpm.rozsah&gt;E1131)*(ISNUMBER(_xlpm.rozsah)),_xlpm.indexy, IF(_xlpm.podminka, ROW(_xlpm.rozsah)-MIN(ROW(_xlpm.rozsah))+1),_xlpm.prvni, MIN(_xlpm.indexy),_xlpm.finalni, IF(_xlpm.prvni=1, 2, _xlpm.prvni),INDEX(_xlpm.rozsah, _xlpm.finalni))</f>
        <v>1900</v>
      </c>
      <c r="BI1131" cm="1">
        <f t="array" aca="1" ref="BI1131" ca="1">INDEX($J$3:$J$10001,MATCH(BH1131,$J$3:$J$10004,0)-1)</f>
        <v>1800</v>
      </c>
      <c r="BJ1131">
        <f t="shared" ca="1" si="273"/>
        <v>316</v>
      </c>
      <c r="BK1131">
        <f t="shared" ca="1" si="273"/>
        <v>333</v>
      </c>
      <c r="BL1131">
        <f t="shared" ca="1" si="283"/>
        <v>-17</v>
      </c>
      <c r="BM1131">
        <f t="shared" ca="1" si="281"/>
        <v>332.06465005526479</v>
      </c>
    </row>
    <row r="1132" spans="1:65" x14ac:dyDescent="0.25">
      <c r="A1132" s="64">
        <v>1129</v>
      </c>
      <c r="B1132" s="64">
        <v>66</v>
      </c>
      <c r="C1132" s="64">
        <v>65</v>
      </c>
      <c r="D1132" s="18">
        <v>1129</v>
      </c>
      <c r="E1132" s="21">
        <f t="shared" ca="1" si="274"/>
        <v>1713.3768869569053</v>
      </c>
      <c r="F1132" s="22">
        <f t="shared" ca="1" si="275"/>
        <v>226.02185399126196</v>
      </c>
      <c r="G1132" s="23">
        <v>1129</v>
      </c>
      <c r="H1132" s="24">
        <f t="shared" ca="1" si="276"/>
        <v>1710.7914519999999</v>
      </c>
      <c r="I1132" s="25">
        <f t="shared" ca="1" si="277"/>
        <v>226.307544554</v>
      </c>
      <c r="J1132" s="155"/>
      <c r="K1132" s="155"/>
      <c r="AX1132">
        <f t="shared" ca="1" si="284"/>
        <v>348.16545316000003</v>
      </c>
      <c r="AY1132">
        <f t="shared" ca="1" si="278"/>
        <v>334.83454683999997</v>
      </c>
      <c r="AZ1132" cm="1">
        <f t="array" aca="1" ref="AZ1132" ca="1">_xlfn.LET(_xlpm.rozsah, $J$3:$J$10001,_xlpm.podminka, (_xlpm.rozsah&gt;H1132)*(ISNUMBER(_xlpm.rozsah)),_xlpm.indexy, IF(_xlpm.podminka, ROW(_xlpm.rozsah)-MIN(ROW(_xlpm.rozsah))+1),_xlpm.prvni, MIN(_xlpm.indexy),_xlpm.finalni, IF(_xlpm.prvni=1, 2, _xlpm.prvni),INDEX(_xlpm.rozsah, _xlpm.finalni))</f>
        <v>1800</v>
      </c>
      <c r="BA1132" cm="1">
        <f t="array" aca="1" ref="BA1132" ca="1">INDEX($J$3:$J$10001,MATCH(AZ1132,$J$3:$J$10004,0)-1)</f>
        <v>1700</v>
      </c>
      <c r="BB1132">
        <f t="shared" ca="1" si="286"/>
        <v>333</v>
      </c>
      <c r="BC1132">
        <f t="shared" ca="1" si="286"/>
        <v>350</v>
      </c>
      <c r="BD1132">
        <f t="shared" ca="1" si="285"/>
        <v>-17</v>
      </c>
      <c r="BE1132">
        <f t="shared" ca="1" si="279"/>
        <v>348.16545316000003</v>
      </c>
      <c r="BF1132">
        <f t="shared" ca="1" si="282"/>
        <v>347.7259292173261</v>
      </c>
      <c r="BG1132">
        <f t="shared" ca="1" si="280"/>
        <v>335.2740707826739</v>
      </c>
      <c r="BH1132" cm="1">
        <f t="array" aca="1" ref="BH1132" ca="1">_xlfn.LET(_xlpm.rozsah, $J$3:$J$10001,_xlpm.podminka, (_xlpm.rozsah&gt;E1132)*(ISNUMBER(_xlpm.rozsah)),_xlpm.indexy, IF(_xlpm.podminka, ROW(_xlpm.rozsah)-MIN(ROW(_xlpm.rozsah))+1),_xlpm.prvni, MIN(_xlpm.indexy),_xlpm.finalni, IF(_xlpm.prvni=1, 2, _xlpm.prvni),INDEX(_xlpm.rozsah, _xlpm.finalni))</f>
        <v>1800</v>
      </c>
      <c r="BI1132" cm="1">
        <f t="array" aca="1" ref="BI1132" ca="1">INDEX($J$3:$J$10001,MATCH(BH1132,$J$3:$J$10004,0)-1)</f>
        <v>1700</v>
      </c>
      <c r="BJ1132">
        <f t="shared" ca="1" si="273"/>
        <v>333</v>
      </c>
      <c r="BK1132">
        <f t="shared" ca="1" si="273"/>
        <v>350</v>
      </c>
      <c r="BL1132">
        <f t="shared" ca="1" si="283"/>
        <v>-17</v>
      </c>
      <c r="BM1132">
        <f t="shared" ca="1" si="281"/>
        <v>347.7259292173261</v>
      </c>
    </row>
    <row r="1133" spans="1:65" x14ac:dyDescent="0.25">
      <c r="A1133" s="64">
        <v>1130</v>
      </c>
      <c r="B1133" s="64">
        <v>54</v>
      </c>
      <c r="C1133" s="64">
        <v>69</v>
      </c>
      <c r="D1133" s="18">
        <v>1130</v>
      </c>
      <c r="E1133" s="21">
        <f t="shared" ca="1" si="274"/>
        <v>1529.1265438738317</v>
      </c>
      <c r="F1133" s="22">
        <f t="shared" ca="1" si="275"/>
        <v>247.99805369454111</v>
      </c>
      <c r="G1133" s="28">
        <v>1130</v>
      </c>
      <c r="H1133" s="24">
        <f t="shared" ca="1" si="276"/>
        <v>1527.0111879999999</v>
      </c>
      <c r="I1133" s="25">
        <f t="shared" ca="1" si="277"/>
        <v>248.0272456056</v>
      </c>
      <c r="J1133" s="155"/>
      <c r="K1133" s="155"/>
      <c r="AX1133">
        <f t="shared" ca="1" si="284"/>
        <v>359.45977624</v>
      </c>
      <c r="AY1133">
        <f t="shared" ca="1" si="278"/>
        <v>358.54022376</v>
      </c>
      <c r="AZ1133" cm="1">
        <f t="array" aca="1" ref="AZ1133" ca="1">_xlfn.LET(_xlpm.rozsah, $J$3:$J$10001,_xlpm.podminka, (_xlpm.rozsah&gt;H1133)*(ISNUMBER(_xlpm.rozsah)),_xlpm.indexy, IF(_xlpm.podminka, ROW(_xlpm.rozsah)-MIN(ROW(_xlpm.rozsah))+1),_xlpm.prvni, MIN(_xlpm.indexy),_xlpm.finalni, IF(_xlpm.prvni=1, 2, _xlpm.prvni),INDEX(_xlpm.rozsah, _xlpm.finalni))</f>
        <v>1600</v>
      </c>
      <c r="BA1133" cm="1">
        <f t="array" aca="1" ref="BA1133" ca="1">INDEX($J$3:$J$10001,MATCH(AZ1133,$J$3:$J$10004,0)-1)</f>
        <v>1500</v>
      </c>
      <c r="BB1133">
        <f t="shared" ca="1" si="286"/>
        <v>358</v>
      </c>
      <c r="BC1133">
        <f t="shared" ca="1" si="286"/>
        <v>360</v>
      </c>
      <c r="BD1133">
        <f t="shared" ca="1" si="285"/>
        <v>-2</v>
      </c>
      <c r="BE1133">
        <f t="shared" ca="1" si="279"/>
        <v>359.45977624</v>
      </c>
      <c r="BF1133">
        <f t="shared" ca="1" si="282"/>
        <v>359.41746912252336</v>
      </c>
      <c r="BG1133">
        <f t="shared" ca="1" si="280"/>
        <v>358.58253087747664</v>
      </c>
      <c r="BH1133" cm="1">
        <f t="array" aca="1" ref="BH1133" ca="1">_xlfn.LET(_xlpm.rozsah, $J$3:$J$10001,_xlpm.podminka, (_xlpm.rozsah&gt;E1133)*(ISNUMBER(_xlpm.rozsah)),_xlpm.indexy, IF(_xlpm.podminka, ROW(_xlpm.rozsah)-MIN(ROW(_xlpm.rozsah))+1),_xlpm.prvni, MIN(_xlpm.indexy),_xlpm.finalni, IF(_xlpm.prvni=1, 2, _xlpm.prvni),INDEX(_xlpm.rozsah, _xlpm.finalni))</f>
        <v>1600</v>
      </c>
      <c r="BI1133" cm="1">
        <f t="array" aca="1" ref="BI1133" ca="1">INDEX($J$3:$J$10001,MATCH(BH1133,$J$3:$J$10004,0)-1)</f>
        <v>1500</v>
      </c>
      <c r="BJ1133">
        <f t="shared" ca="1" si="273"/>
        <v>358</v>
      </c>
      <c r="BK1133">
        <f t="shared" ca="1" si="273"/>
        <v>360</v>
      </c>
      <c r="BL1133">
        <f t="shared" ca="1" si="283"/>
        <v>-2</v>
      </c>
      <c r="BM1133">
        <f t="shared" ca="1" si="281"/>
        <v>359.41746912252336</v>
      </c>
    </row>
    <row r="1134" spans="1:65" x14ac:dyDescent="0.25">
      <c r="A1134" s="64">
        <v>1131</v>
      </c>
      <c r="B1134" s="64">
        <v>69</v>
      </c>
      <c r="C1134" s="64">
        <v>56</v>
      </c>
      <c r="D1134" s="18">
        <v>1131</v>
      </c>
      <c r="E1134" s="21">
        <f t="shared" ca="1" si="274"/>
        <v>1759.4394727276735</v>
      </c>
      <c r="F1134" s="22">
        <f t="shared" ca="1" si="275"/>
        <v>190.34136219632549</v>
      </c>
      <c r="G1134" s="23">
        <v>1131</v>
      </c>
      <c r="H1134" s="24">
        <f t="shared" ca="1" si="276"/>
        <v>1756.7365179999999</v>
      </c>
      <c r="I1134" s="25">
        <f t="shared" ca="1" si="277"/>
        <v>190.59868348640001</v>
      </c>
      <c r="J1134" s="155"/>
      <c r="K1134" s="155"/>
      <c r="AX1134">
        <f t="shared" ca="1" si="284"/>
        <v>340.35479193999998</v>
      </c>
      <c r="AY1134">
        <f t="shared" ca="1" si="278"/>
        <v>342.64520806000002</v>
      </c>
      <c r="AZ1134" cm="1">
        <f t="array" aca="1" ref="AZ1134" ca="1">_xlfn.LET(_xlpm.rozsah, $J$3:$J$10001,_xlpm.podminka, (_xlpm.rozsah&gt;H1134)*(ISNUMBER(_xlpm.rozsah)),_xlpm.indexy, IF(_xlpm.podminka, ROW(_xlpm.rozsah)-MIN(ROW(_xlpm.rozsah))+1),_xlpm.prvni, MIN(_xlpm.indexy),_xlpm.finalni, IF(_xlpm.prvni=1, 2, _xlpm.prvni),INDEX(_xlpm.rozsah, _xlpm.finalni))</f>
        <v>1800</v>
      </c>
      <c r="BA1134" cm="1">
        <f t="array" aca="1" ref="BA1134" ca="1">INDEX($J$3:$J$10001,MATCH(AZ1134,$J$3:$J$10004,0)-1)</f>
        <v>1700</v>
      </c>
      <c r="BB1134">
        <f t="shared" ca="1" si="286"/>
        <v>333</v>
      </c>
      <c r="BC1134">
        <f t="shared" ca="1" si="286"/>
        <v>350</v>
      </c>
      <c r="BD1134">
        <f t="shared" ca="1" si="285"/>
        <v>-17</v>
      </c>
      <c r="BE1134">
        <f t="shared" ca="1" si="279"/>
        <v>340.35479193999998</v>
      </c>
      <c r="BF1134">
        <f t="shared" ca="1" si="282"/>
        <v>339.8952896362955</v>
      </c>
      <c r="BG1134">
        <f t="shared" ca="1" si="280"/>
        <v>343.1047103637045</v>
      </c>
      <c r="BH1134" cm="1">
        <f t="array" aca="1" ref="BH1134" ca="1">_xlfn.LET(_xlpm.rozsah, $J$3:$J$10001,_xlpm.podminka, (_xlpm.rozsah&gt;E1134)*(ISNUMBER(_xlpm.rozsah)),_xlpm.indexy, IF(_xlpm.podminka, ROW(_xlpm.rozsah)-MIN(ROW(_xlpm.rozsah))+1),_xlpm.prvni, MIN(_xlpm.indexy),_xlpm.finalni, IF(_xlpm.prvni=1, 2, _xlpm.prvni),INDEX(_xlpm.rozsah, _xlpm.finalni))</f>
        <v>1800</v>
      </c>
      <c r="BI1134" cm="1">
        <f t="array" aca="1" ref="BI1134" ca="1">INDEX($J$3:$J$10001,MATCH(BH1134,$J$3:$J$10004,0)-1)</f>
        <v>1700</v>
      </c>
      <c r="BJ1134">
        <f t="shared" ref="BJ1134:BK1197" ca="1" si="287">IF(ISERROR(MATCH(BH1134,$J$1:$J$10000,0)), 0, INDEX($K$1:$K$10000, MATCH(BH1134,$J$1:$J$10000,0)))</f>
        <v>333</v>
      </c>
      <c r="BK1134">
        <f t="shared" ca="1" si="287"/>
        <v>350</v>
      </c>
      <c r="BL1134">
        <f t="shared" ca="1" si="283"/>
        <v>-17</v>
      </c>
      <c r="BM1134">
        <f t="shared" ca="1" si="281"/>
        <v>339.8952896362955</v>
      </c>
    </row>
    <row r="1135" spans="1:65" x14ac:dyDescent="0.25">
      <c r="A1135" s="64">
        <v>1132</v>
      </c>
      <c r="B1135" s="64">
        <v>69</v>
      </c>
      <c r="C1135" s="64">
        <v>40</v>
      </c>
      <c r="D1135" s="18">
        <v>1132</v>
      </c>
      <c r="E1135" s="21">
        <f t="shared" ca="1" si="274"/>
        <v>1759.4394727276735</v>
      </c>
      <c r="F1135" s="22">
        <f t="shared" ca="1" si="275"/>
        <v>135.95811585451821</v>
      </c>
      <c r="G1135" s="28">
        <v>1132</v>
      </c>
      <c r="H1135" s="24">
        <f t="shared" ca="1" si="276"/>
        <v>1756.7365179999999</v>
      </c>
      <c r="I1135" s="25">
        <f t="shared" ca="1" si="277"/>
        <v>136.14191677599999</v>
      </c>
      <c r="J1135" s="155"/>
      <c r="K1135" s="155"/>
      <c r="AX1135">
        <f t="shared" ca="1" si="284"/>
        <v>340.35479193999998</v>
      </c>
      <c r="AY1135">
        <f t="shared" ca="1" si="278"/>
        <v>342.64520806000002</v>
      </c>
      <c r="AZ1135" cm="1">
        <f t="array" aca="1" ref="AZ1135" ca="1">_xlfn.LET(_xlpm.rozsah, $J$3:$J$10001,_xlpm.podminka, (_xlpm.rozsah&gt;H1135)*(ISNUMBER(_xlpm.rozsah)),_xlpm.indexy, IF(_xlpm.podminka, ROW(_xlpm.rozsah)-MIN(ROW(_xlpm.rozsah))+1),_xlpm.prvni, MIN(_xlpm.indexy),_xlpm.finalni, IF(_xlpm.prvni=1, 2, _xlpm.prvni),INDEX(_xlpm.rozsah, _xlpm.finalni))</f>
        <v>1800</v>
      </c>
      <c r="BA1135" cm="1">
        <f t="array" aca="1" ref="BA1135" ca="1">INDEX($J$3:$J$10001,MATCH(AZ1135,$J$3:$J$10004,0)-1)</f>
        <v>1700</v>
      </c>
      <c r="BB1135">
        <f t="shared" ca="1" si="286"/>
        <v>333</v>
      </c>
      <c r="BC1135">
        <f t="shared" ca="1" si="286"/>
        <v>350</v>
      </c>
      <c r="BD1135">
        <f t="shared" ca="1" si="285"/>
        <v>-17</v>
      </c>
      <c r="BE1135">
        <f t="shared" ca="1" si="279"/>
        <v>340.35479193999998</v>
      </c>
      <c r="BF1135">
        <f t="shared" ca="1" si="282"/>
        <v>339.8952896362955</v>
      </c>
      <c r="BG1135">
        <f t="shared" ca="1" si="280"/>
        <v>343.1047103637045</v>
      </c>
      <c r="BH1135" cm="1">
        <f t="array" aca="1" ref="BH1135" ca="1">_xlfn.LET(_xlpm.rozsah, $J$3:$J$10001,_xlpm.podminka, (_xlpm.rozsah&gt;E1135)*(ISNUMBER(_xlpm.rozsah)),_xlpm.indexy, IF(_xlpm.podminka, ROW(_xlpm.rozsah)-MIN(ROW(_xlpm.rozsah))+1),_xlpm.prvni, MIN(_xlpm.indexy),_xlpm.finalni, IF(_xlpm.prvni=1, 2, _xlpm.prvni),INDEX(_xlpm.rozsah, _xlpm.finalni))</f>
        <v>1800</v>
      </c>
      <c r="BI1135" cm="1">
        <f t="array" aca="1" ref="BI1135" ca="1">INDEX($J$3:$J$10001,MATCH(BH1135,$J$3:$J$10004,0)-1)</f>
        <v>1700</v>
      </c>
      <c r="BJ1135">
        <f t="shared" ca="1" si="287"/>
        <v>333</v>
      </c>
      <c r="BK1135">
        <f t="shared" ca="1" si="287"/>
        <v>350</v>
      </c>
      <c r="BL1135">
        <f t="shared" ca="1" si="283"/>
        <v>-17</v>
      </c>
      <c r="BM1135">
        <f t="shared" ca="1" si="281"/>
        <v>339.8952896362955</v>
      </c>
    </row>
    <row r="1136" spans="1:65" x14ac:dyDescent="0.25">
      <c r="A1136" s="64">
        <v>1133</v>
      </c>
      <c r="B1136" s="64">
        <v>73</v>
      </c>
      <c r="C1136" s="64">
        <v>54</v>
      </c>
      <c r="D1136" s="18">
        <v>1133</v>
      </c>
      <c r="E1136" s="21">
        <f t="shared" ca="1" si="274"/>
        <v>1820.8562537553648</v>
      </c>
      <c r="F1136" s="22">
        <f t="shared" ca="1" si="275"/>
        <v>177.90539590525751</v>
      </c>
      <c r="G1136" s="23">
        <v>1133</v>
      </c>
      <c r="H1136" s="24">
        <f t="shared" ca="1" si="276"/>
        <v>1817.9966059999999</v>
      </c>
      <c r="I1136" s="25">
        <f t="shared" ca="1" si="277"/>
        <v>178.16791156920002</v>
      </c>
      <c r="J1136" s="155"/>
      <c r="K1136" s="155"/>
      <c r="AX1136">
        <f t="shared" ca="1" si="284"/>
        <v>329.94057698</v>
      </c>
      <c r="AY1136">
        <f t="shared" ca="1" si="278"/>
        <v>319.05942302</v>
      </c>
      <c r="AZ1136" cm="1">
        <f t="array" aca="1" ref="AZ1136" ca="1">_xlfn.LET(_xlpm.rozsah, $J$3:$J$10001,_xlpm.podminka, (_xlpm.rozsah&gt;H1136)*(ISNUMBER(_xlpm.rozsah)),_xlpm.indexy, IF(_xlpm.podminka, ROW(_xlpm.rozsah)-MIN(ROW(_xlpm.rozsah))+1),_xlpm.prvni, MIN(_xlpm.indexy),_xlpm.finalni, IF(_xlpm.prvni=1, 2, _xlpm.prvni),INDEX(_xlpm.rozsah, _xlpm.finalni))</f>
        <v>1900</v>
      </c>
      <c r="BA1136" cm="1">
        <f t="array" aca="1" ref="BA1136" ca="1">INDEX($J$3:$J$10001,MATCH(AZ1136,$J$3:$J$10004,0)-1)</f>
        <v>1800</v>
      </c>
      <c r="BB1136">
        <f t="shared" ca="1" si="286"/>
        <v>316</v>
      </c>
      <c r="BC1136">
        <f t="shared" ca="1" si="286"/>
        <v>333</v>
      </c>
      <c r="BD1136">
        <f t="shared" ca="1" si="285"/>
        <v>-17</v>
      </c>
      <c r="BE1136">
        <f t="shared" ca="1" si="279"/>
        <v>329.94057698</v>
      </c>
      <c r="BF1136">
        <f t="shared" ca="1" si="282"/>
        <v>329.45443686158796</v>
      </c>
      <c r="BG1136">
        <f t="shared" ca="1" si="280"/>
        <v>319.54556313841204</v>
      </c>
      <c r="BH1136" cm="1">
        <f t="array" aca="1" ref="BH1136" ca="1">_xlfn.LET(_xlpm.rozsah, $J$3:$J$10001,_xlpm.podminka, (_xlpm.rozsah&gt;E1136)*(ISNUMBER(_xlpm.rozsah)),_xlpm.indexy, IF(_xlpm.podminka, ROW(_xlpm.rozsah)-MIN(ROW(_xlpm.rozsah))+1),_xlpm.prvni, MIN(_xlpm.indexy),_xlpm.finalni, IF(_xlpm.prvni=1, 2, _xlpm.prvni),INDEX(_xlpm.rozsah, _xlpm.finalni))</f>
        <v>1900</v>
      </c>
      <c r="BI1136" cm="1">
        <f t="array" aca="1" ref="BI1136" ca="1">INDEX($J$3:$J$10001,MATCH(BH1136,$J$3:$J$10004,0)-1)</f>
        <v>1800</v>
      </c>
      <c r="BJ1136">
        <f t="shared" ca="1" si="287"/>
        <v>316</v>
      </c>
      <c r="BK1136">
        <f t="shared" ca="1" si="287"/>
        <v>333</v>
      </c>
      <c r="BL1136">
        <f t="shared" ca="1" si="283"/>
        <v>-17</v>
      </c>
      <c r="BM1136">
        <f t="shared" ca="1" si="281"/>
        <v>329.45443686158796</v>
      </c>
    </row>
    <row r="1137" spans="1:65" x14ac:dyDescent="0.25">
      <c r="A1137" s="64">
        <v>1134</v>
      </c>
      <c r="B1137" s="64">
        <v>63</v>
      </c>
      <c r="C1137" s="64">
        <v>92</v>
      </c>
      <c r="D1137" s="18">
        <v>1134</v>
      </c>
      <c r="E1137" s="21">
        <f t="shared" ca="1" si="274"/>
        <v>1667.3143011861368</v>
      </c>
      <c r="F1137" s="22">
        <f t="shared" ca="1" si="275"/>
        <v>324.40566743270034</v>
      </c>
      <c r="G1137" s="28">
        <v>1134</v>
      </c>
      <c r="H1137" s="24">
        <f t="shared" ca="1" si="276"/>
        <v>1664.8463859999999</v>
      </c>
      <c r="I1137" s="25">
        <f t="shared" ca="1" si="277"/>
        <v>324.58730599040001</v>
      </c>
      <c r="J1137" s="155"/>
      <c r="K1137" s="155"/>
      <c r="AX1137">
        <f t="shared" ca="1" si="284"/>
        <v>352.81228912</v>
      </c>
      <c r="AY1137">
        <f t="shared" ca="1" si="278"/>
        <v>355.18771088</v>
      </c>
      <c r="AZ1137" cm="1">
        <f t="array" aca="1" ref="AZ1137" ca="1">_xlfn.LET(_xlpm.rozsah, $J$3:$J$10001,_xlpm.podminka, (_xlpm.rozsah&gt;H1137)*(ISNUMBER(_xlpm.rozsah)),_xlpm.indexy, IF(_xlpm.podminka, ROW(_xlpm.rozsah)-MIN(ROW(_xlpm.rozsah))+1),_xlpm.prvni, MIN(_xlpm.indexy),_xlpm.finalni, IF(_xlpm.prvni=1, 2, _xlpm.prvni),INDEX(_xlpm.rozsah, _xlpm.finalni))</f>
        <v>1700</v>
      </c>
      <c r="BA1137" cm="1">
        <f t="array" aca="1" ref="BA1137" ca="1">INDEX($J$3:$J$10001,MATCH(AZ1137,$J$3:$J$10004,0)-1)</f>
        <v>1600</v>
      </c>
      <c r="BB1137">
        <f t="shared" ca="1" si="286"/>
        <v>350</v>
      </c>
      <c r="BC1137">
        <f t="shared" ca="1" si="286"/>
        <v>358</v>
      </c>
      <c r="BD1137">
        <f t="shared" ca="1" si="285"/>
        <v>-8</v>
      </c>
      <c r="BE1137">
        <f t="shared" ca="1" si="279"/>
        <v>352.81228912</v>
      </c>
      <c r="BF1137">
        <f t="shared" ca="1" si="282"/>
        <v>352.61485590510904</v>
      </c>
      <c r="BG1137">
        <f t="shared" ca="1" si="280"/>
        <v>355.38514409489096</v>
      </c>
      <c r="BH1137" cm="1">
        <f t="array" aca="1" ref="BH1137" ca="1">_xlfn.LET(_xlpm.rozsah, $J$3:$J$10001,_xlpm.podminka, (_xlpm.rozsah&gt;E1137)*(ISNUMBER(_xlpm.rozsah)),_xlpm.indexy, IF(_xlpm.podminka, ROW(_xlpm.rozsah)-MIN(ROW(_xlpm.rozsah))+1),_xlpm.prvni, MIN(_xlpm.indexy),_xlpm.finalni, IF(_xlpm.prvni=1, 2, _xlpm.prvni),INDEX(_xlpm.rozsah, _xlpm.finalni))</f>
        <v>1700</v>
      </c>
      <c r="BI1137" cm="1">
        <f t="array" aca="1" ref="BI1137" ca="1">INDEX($J$3:$J$10001,MATCH(BH1137,$J$3:$J$10004,0)-1)</f>
        <v>1600</v>
      </c>
      <c r="BJ1137">
        <f t="shared" ca="1" si="287"/>
        <v>350</v>
      </c>
      <c r="BK1137">
        <f t="shared" ca="1" si="287"/>
        <v>358</v>
      </c>
      <c r="BL1137">
        <f t="shared" ca="1" si="283"/>
        <v>-8</v>
      </c>
      <c r="BM1137">
        <f t="shared" ca="1" si="281"/>
        <v>352.61485590510904</v>
      </c>
    </row>
    <row r="1138" spans="1:65" x14ac:dyDescent="0.25">
      <c r="A1138" s="64">
        <v>1135</v>
      </c>
      <c r="B1138" s="64">
        <v>61</v>
      </c>
      <c r="C1138" s="64">
        <v>67</v>
      </c>
      <c r="D1138" s="18">
        <v>1135</v>
      </c>
      <c r="E1138" s="21">
        <f t="shared" ca="1" si="274"/>
        <v>1636.6059106722912</v>
      </c>
      <c r="F1138" s="22">
        <f t="shared" ca="1" si="275"/>
        <v>237.89792318796518</v>
      </c>
      <c r="G1138" s="23">
        <v>1135</v>
      </c>
      <c r="H1138" s="24">
        <f t="shared" ca="1" si="276"/>
        <v>1634.2163419999999</v>
      </c>
      <c r="I1138" s="25">
        <f t="shared" ca="1" si="277"/>
        <v>238.02600406880001</v>
      </c>
      <c r="J1138" s="155"/>
      <c r="K1138" s="155"/>
      <c r="AX1138">
        <f t="shared" ca="1" si="284"/>
        <v>355.26269264000001</v>
      </c>
      <c r="AY1138">
        <f t="shared" ca="1" si="278"/>
        <v>352.73730735999999</v>
      </c>
      <c r="AZ1138" cm="1">
        <f t="array" aca="1" ref="AZ1138" ca="1">_xlfn.LET(_xlpm.rozsah, $J$3:$J$10001,_xlpm.podminka, (_xlpm.rozsah&gt;H1138)*(ISNUMBER(_xlpm.rozsah)),_xlpm.indexy, IF(_xlpm.podminka, ROW(_xlpm.rozsah)-MIN(ROW(_xlpm.rozsah))+1),_xlpm.prvni, MIN(_xlpm.indexy),_xlpm.finalni, IF(_xlpm.prvni=1, 2, _xlpm.prvni),INDEX(_xlpm.rozsah, _xlpm.finalni))</f>
        <v>1700</v>
      </c>
      <c r="BA1138" cm="1">
        <f t="array" aca="1" ref="BA1138" ca="1">INDEX($J$3:$J$10001,MATCH(AZ1138,$J$3:$J$10004,0)-1)</f>
        <v>1600</v>
      </c>
      <c r="BB1138">
        <f t="shared" ca="1" si="286"/>
        <v>350</v>
      </c>
      <c r="BC1138">
        <f t="shared" ca="1" si="286"/>
        <v>358</v>
      </c>
      <c r="BD1138">
        <f t="shared" ca="1" si="285"/>
        <v>-8</v>
      </c>
      <c r="BE1138">
        <f t="shared" ca="1" si="279"/>
        <v>355.26269264000001</v>
      </c>
      <c r="BF1138">
        <f t="shared" ca="1" si="282"/>
        <v>355.07152714621668</v>
      </c>
      <c r="BG1138">
        <f t="shared" ca="1" si="280"/>
        <v>352.92847285378332</v>
      </c>
      <c r="BH1138" cm="1">
        <f t="array" aca="1" ref="BH1138" ca="1">_xlfn.LET(_xlpm.rozsah, $J$3:$J$10001,_xlpm.podminka, (_xlpm.rozsah&gt;E1138)*(ISNUMBER(_xlpm.rozsah)),_xlpm.indexy, IF(_xlpm.podminka, ROW(_xlpm.rozsah)-MIN(ROW(_xlpm.rozsah))+1),_xlpm.prvni, MIN(_xlpm.indexy),_xlpm.finalni, IF(_xlpm.prvni=1, 2, _xlpm.prvni),INDEX(_xlpm.rozsah, _xlpm.finalni))</f>
        <v>1700</v>
      </c>
      <c r="BI1138" cm="1">
        <f t="array" aca="1" ref="BI1138" ca="1">INDEX($J$3:$J$10001,MATCH(BH1138,$J$3:$J$10004,0)-1)</f>
        <v>1600</v>
      </c>
      <c r="BJ1138">
        <f t="shared" ca="1" si="287"/>
        <v>350</v>
      </c>
      <c r="BK1138">
        <f t="shared" ca="1" si="287"/>
        <v>358</v>
      </c>
      <c r="BL1138">
        <f t="shared" ca="1" si="283"/>
        <v>-8</v>
      </c>
      <c r="BM1138">
        <f t="shared" ca="1" si="281"/>
        <v>355.07152714621668</v>
      </c>
    </row>
    <row r="1139" spans="1:65" x14ac:dyDescent="0.25">
      <c r="A1139" s="64">
        <v>1136</v>
      </c>
      <c r="B1139" s="64">
        <v>72</v>
      </c>
      <c r="C1139" s="64">
        <v>42</v>
      </c>
      <c r="D1139" s="18">
        <v>1136</v>
      </c>
      <c r="E1139" s="21">
        <f t="shared" ca="1" si="274"/>
        <v>1805.5020584984422</v>
      </c>
      <c r="F1139" s="22">
        <f t="shared" ca="1" si="275"/>
        <v>139.46715302321121</v>
      </c>
      <c r="G1139" s="28">
        <v>1136</v>
      </c>
      <c r="H1139" s="24">
        <f t="shared" ca="1" si="276"/>
        <v>1802.6815839999999</v>
      </c>
      <c r="I1139" s="25">
        <f t="shared" ca="1" si="277"/>
        <v>139.66853490240001</v>
      </c>
      <c r="J1139" s="155"/>
      <c r="K1139" s="155"/>
      <c r="AX1139">
        <f t="shared" ca="1" si="284"/>
        <v>332.54413072</v>
      </c>
      <c r="AY1139">
        <f t="shared" ca="1" si="278"/>
        <v>316.45586928</v>
      </c>
      <c r="AZ1139" cm="1">
        <f t="array" aca="1" ref="AZ1139" ca="1">_xlfn.LET(_xlpm.rozsah, $J$3:$J$10001,_xlpm.podminka, (_xlpm.rozsah&gt;H1139)*(ISNUMBER(_xlpm.rozsah)),_xlpm.indexy, IF(_xlpm.podminka, ROW(_xlpm.rozsah)-MIN(ROW(_xlpm.rozsah))+1),_xlpm.prvni, MIN(_xlpm.indexy),_xlpm.finalni, IF(_xlpm.prvni=1, 2, _xlpm.prvni),INDEX(_xlpm.rozsah, _xlpm.finalni))</f>
        <v>1900</v>
      </c>
      <c r="BA1139" cm="1">
        <f t="array" aca="1" ref="BA1139" ca="1">INDEX($J$3:$J$10001,MATCH(AZ1139,$J$3:$J$10004,0)-1)</f>
        <v>1800</v>
      </c>
      <c r="BB1139">
        <f t="shared" ca="1" si="286"/>
        <v>316</v>
      </c>
      <c r="BC1139">
        <f t="shared" ca="1" si="286"/>
        <v>333</v>
      </c>
      <c r="BD1139">
        <f t="shared" ca="1" si="285"/>
        <v>-17</v>
      </c>
      <c r="BE1139">
        <f t="shared" ca="1" si="279"/>
        <v>332.54413072</v>
      </c>
      <c r="BF1139">
        <f t="shared" ca="1" si="282"/>
        <v>332.06465005526479</v>
      </c>
      <c r="BG1139">
        <f t="shared" ca="1" si="280"/>
        <v>316.93534994473521</v>
      </c>
      <c r="BH1139" cm="1">
        <f t="array" aca="1" ref="BH1139" ca="1">_xlfn.LET(_xlpm.rozsah, $J$3:$J$10001,_xlpm.podminka, (_xlpm.rozsah&gt;E1139)*(ISNUMBER(_xlpm.rozsah)),_xlpm.indexy, IF(_xlpm.podminka, ROW(_xlpm.rozsah)-MIN(ROW(_xlpm.rozsah))+1),_xlpm.prvni, MIN(_xlpm.indexy),_xlpm.finalni, IF(_xlpm.prvni=1, 2, _xlpm.prvni),INDEX(_xlpm.rozsah, _xlpm.finalni))</f>
        <v>1900</v>
      </c>
      <c r="BI1139" cm="1">
        <f t="array" aca="1" ref="BI1139" ca="1">INDEX($J$3:$J$10001,MATCH(BH1139,$J$3:$J$10004,0)-1)</f>
        <v>1800</v>
      </c>
      <c r="BJ1139">
        <f t="shared" ca="1" si="287"/>
        <v>316</v>
      </c>
      <c r="BK1139">
        <f t="shared" ca="1" si="287"/>
        <v>333</v>
      </c>
      <c r="BL1139">
        <f t="shared" ca="1" si="283"/>
        <v>-17</v>
      </c>
      <c r="BM1139">
        <f t="shared" ca="1" si="281"/>
        <v>332.06465005526479</v>
      </c>
    </row>
    <row r="1140" spans="1:65" x14ac:dyDescent="0.25">
      <c r="A1140" s="64">
        <v>1137</v>
      </c>
      <c r="B1140" s="64">
        <v>78</v>
      </c>
      <c r="C1140" s="64">
        <v>2</v>
      </c>
      <c r="D1140" s="18">
        <v>1137</v>
      </c>
      <c r="E1140" s="21">
        <f t="shared" ca="1" si="274"/>
        <v>1897.6272300399792</v>
      </c>
      <c r="F1140" s="22">
        <f t="shared" ca="1" si="275"/>
        <v>6.3280674178640712</v>
      </c>
      <c r="G1140" s="23">
        <v>1137</v>
      </c>
      <c r="H1140" s="24">
        <f t="shared" ca="1" si="276"/>
        <v>1894.5717159999999</v>
      </c>
      <c r="I1140" s="25">
        <f t="shared" ca="1" si="277"/>
        <v>6.3384561656000002</v>
      </c>
      <c r="J1140" s="155"/>
      <c r="K1140" s="155"/>
      <c r="AX1140">
        <f t="shared" ca="1" si="284"/>
        <v>316.92280828000003</v>
      </c>
      <c r="AY1140">
        <f t="shared" ca="1" si="278"/>
        <v>332.07719171999997</v>
      </c>
      <c r="AZ1140" cm="1">
        <f t="array" aca="1" ref="AZ1140" ca="1">_xlfn.LET(_xlpm.rozsah, $J$3:$J$10001,_xlpm.podminka, (_xlpm.rozsah&gt;H1140)*(ISNUMBER(_xlpm.rozsah)),_xlpm.indexy, IF(_xlpm.podminka, ROW(_xlpm.rozsah)-MIN(ROW(_xlpm.rozsah))+1),_xlpm.prvni, MIN(_xlpm.indexy),_xlpm.finalni, IF(_xlpm.prvni=1, 2, _xlpm.prvni),INDEX(_xlpm.rozsah, _xlpm.finalni))</f>
        <v>1900</v>
      </c>
      <c r="BA1140" cm="1">
        <f t="array" aca="1" ref="BA1140" ca="1">INDEX($J$3:$J$10001,MATCH(AZ1140,$J$3:$J$10004,0)-1)</f>
        <v>1800</v>
      </c>
      <c r="BB1140">
        <f t="shared" ca="1" si="286"/>
        <v>316</v>
      </c>
      <c r="BC1140">
        <f t="shared" ca="1" si="286"/>
        <v>333</v>
      </c>
      <c r="BD1140">
        <f t="shared" ca="1" si="285"/>
        <v>-17</v>
      </c>
      <c r="BE1140">
        <f t="shared" ca="1" si="279"/>
        <v>316.92280828000003</v>
      </c>
      <c r="BF1140">
        <f t="shared" ca="1" si="282"/>
        <v>316.40337089320354</v>
      </c>
      <c r="BG1140">
        <f t="shared" ca="1" si="280"/>
        <v>332.59662910679646</v>
      </c>
      <c r="BH1140" cm="1">
        <f t="array" aca="1" ref="BH1140" ca="1">_xlfn.LET(_xlpm.rozsah, $J$3:$J$10001,_xlpm.podminka, (_xlpm.rozsah&gt;E1140)*(ISNUMBER(_xlpm.rozsah)),_xlpm.indexy, IF(_xlpm.podminka, ROW(_xlpm.rozsah)-MIN(ROW(_xlpm.rozsah))+1),_xlpm.prvni, MIN(_xlpm.indexy),_xlpm.finalni, IF(_xlpm.prvni=1, 2, _xlpm.prvni),INDEX(_xlpm.rozsah, _xlpm.finalni))</f>
        <v>1900</v>
      </c>
      <c r="BI1140" cm="1">
        <f t="array" aca="1" ref="BI1140" ca="1">INDEX($J$3:$J$10001,MATCH(BH1140,$J$3:$J$10004,0)-1)</f>
        <v>1800</v>
      </c>
      <c r="BJ1140">
        <f t="shared" ca="1" si="287"/>
        <v>316</v>
      </c>
      <c r="BK1140">
        <f t="shared" ca="1" si="287"/>
        <v>333</v>
      </c>
      <c r="BL1140">
        <f t="shared" ca="1" si="283"/>
        <v>-17</v>
      </c>
      <c r="BM1140">
        <f t="shared" ca="1" si="281"/>
        <v>316.40337089320354</v>
      </c>
    </row>
    <row r="1141" spans="1:65" x14ac:dyDescent="0.25">
      <c r="A1141" s="64">
        <v>1138</v>
      </c>
      <c r="B1141" s="64">
        <v>76</v>
      </c>
      <c r="C1141" s="64">
        <v>34</v>
      </c>
      <c r="D1141" s="18">
        <v>1138</v>
      </c>
      <c r="E1141" s="21">
        <f t="shared" ca="1" si="274"/>
        <v>1866.9188395261335</v>
      </c>
      <c r="F1141" s="22">
        <f t="shared" ca="1" si="275"/>
        <v>109.3520910753895</v>
      </c>
      <c r="G1141" s="28">
        <v>1138</v>
      </c>
      <c r="H1141" s="24">
        <f t="shared" ca="1" si="276"/>
        <v>1863.9416719999999</v>
      </c>
      <c r="I1141" s="25">
        <f t="shared" ca="1" si="277"/>
        <v>109.5241713584</v>
      </c>
      <c r="J1141" s="155"/>
      <c r="K1141" s="155"/>
      <c r="AX1141">
        <f t="shared" ca="1" si="284"/>
        <v>322.12991576000002</v>
      </c>
      <c r="AY1141">
        <f t="shared" ca="1" si="278"/>
        <v>326.87008423999998</v>
      </c>
      <c r="AZ1141" cm="1">
        <f t="array" aca="1" ref="AZ1141" ca="1">_xlfn.LET(_xlpm.rozsah, $J$3:$J$10001,_xlpm.podminka, (_xlpm.rozsah&gt;H1141)*(ISNUMBER(_xlpm.rozsah)),_xlpm.indexy, IF(_xlpm.podminka, ROW(_xlpm.rozsah)-MIN(ROW(_xlpm.rozsah))+1),_xlpm.prvni, MIN(_xlpm.indexy),_xlpm.finalni, IF(_xlpm.prvni=1, 2, _xlpm.prvni),INDEX(_xlpm.rozsah, _xlpm.finalni))</f>
        <v>1900</v>
      </c>
      <c r="BA1141" cm="1">
        <f t="array" aca="1" ref="BA1141" ca="1">INDEX($J$3:$J$10001,MATCH(AZ1141,$J$3:$J$10004,0)-1)</f>
        <v>1800</v>
      </c>
      <c r="BB1141">
        <f t="shared" ca="1" si="286"/>
        <v>316</v>
      </c>
      <c r="BC1141">
        <f t="shared" ca="1" si="286"/>
        <v>333</v>
      </c>
      <c r="BD1141">
        <f t="shared" ca="1" si="285"/>
        <v>-17</v>
      </c>
      <c r="BE1141">
        <f t="shared" ca="1" si="279"/>
        <v>322.12991576000002</v>
      </c>
      <c r="BF1141">
        <f t="shared" ca="1" si="282"/>
        <v>321.62379728055731</v>
      </c>
      <c r="BG1141">
        <f t="shared" ca="1" si="280"/>
        <v>327.37620271944269</v>
      </c>
      <c r="BH1141" cm="1">
        <f t="array" aca="1" ref="BH1141" ca="1">_xlfn.LET(_xlpm.rozsah, $J$3:$J$10001,_xlpm.podminka, (_xlpm.rozsah&gt;E1141)*(ISNUMBER(_xlpm.rozsah)),_xlpm.indexy, IF(_xlpm.podminka, ROW(_xlpm.rozsah)-MIN(ROW(_xlpm.rozsah))+1),_xlpm.prvni, MIN(_xlpm.indexy),_xlpm.finalni, IF(_xlpm.prvni=1, 2, _xlpm.prvni),INDEX(_xlpm.rozsah, _xlpm.finalni))</f>
        <v>1900</v>
      </c>
      <c r="BI1141" cm="1">
        <f t="array" aca="1" ref="BI1141" ca="1">INDEX($J$3:$J$10001,MATCH(BH1141,$J$3:$J$10004,0)-1)</f>
        <v>1800</v>
      </c>
      <c r="BJ1141">
        <f t="shared" ca="1" si="287"/>
        <v>316</v>
      </c>
      <c r="BK1141">
        <f t="shared" ca="1" si="287"/>
        <v>333</v>
      </c>
      <c r="BL1141">
        <f t="shared" ca="1" si="283"/>
        <v>-17</v>
      </c>
      <c r="BM1141">
        <f t="shared" ca="1" si="281"/>
        <v>321.62379728055731</v>
      </c>
    </row>
    <row r="1142" spans="1:65" x14ac:dyDescent="0.25">
      <c r="A1142" s="64">
        <v>1139</v>
      </c>
      <c r="B1142" s="64">
        <v>67</v>
      </c>
      <c r="C1142" s="64">
        <v>80</v>
      </c>
      <c r="D1142" s="18">
        <v>1139</v>
      </c>
      <c r="E1142" s="21">
        <f t="shared" ca="1" si="274"/>
        <v>1728.7310822138281</v>
      </c>
      <c r="F1142" s="22">
        <f t="shared" ca="1" si="275"/>
        <v>276.09257281891934</v>
      </c>
      <c r="G1142" s="23">
        <v>1139</v>
      </c>
      <c r="H1142" s="24">
        <f t="shared" ca="1" si="276"/>
        <v>1726.1064739999999</v>
      </c>
      <c r="I1142" s="25">
        <f t="shared" ca="1" si="277"/>
        <v>276.44951953600003</v>
      </c>
      <c r="J1142" s="155"/>
      <c r="K1142" s="155"/>
      <c r="AX1142">
        <f t="shared" ca="1" si="284"/>
        <v>345.56189942000003</v>
      </c>
      <c r="AY1142">
        <f t="shared" ca="1" si="278"/>
        <v>337.43810057999997</v>
      </c>
      <c r="AZ1142" cm="1">
        <f t="array" aca="1" ref="AZ1142" ca="1">_xlfn.LET(_xlpm.rozsah, $J$3:$J$10001,_xlpm.podminka, (_xlpm.rozsah&gt;H1142)*(ISNUMBER(_xlpm.rozsah)),_xlpm.indexy, IF(_xlpm.podminka, ROW(_xlpm.rozsah)-MIN(ROW(_xlpm.rozsah))+1),_xlpm.prvni, MIN(_xlpm.indexy),_xlpm.finalni, IF(_xlpm.prvni=1, 2, _xlpm.prvni),INDEX(_xlpm.rozsah, _xlpm.finalni))</f>
        <v>1800</v>
      </c>
      <c r="BA1142" cm="1">
        <f t="array" aca="1" ref="BA1142" ca="1">INDEX($J$3:$J$10001,MATCH(AZ1142,$J$3:$J$10004,0)-1)</f>
        <v>1700</v>
      </c>
      <c r="BB1142">
        <f t="shared" ca="1" si="286"/>
        <v>333</v>
      </c>
      <c r="BC1142">
        <f t="shared" ca="1" si="286"/>
        <v>350</v>
      </c>
      <c r="BD1142">
        <f t="shared" ca="1" si="285"/>
        <v>-17</v>
      </c>
      <c r="BE1142">
        <f t="shared" ca="1" si="279"/>
        <v>345.56189942000003</v>
      </c>
      <c r="BF1142">
        <f t="shared" ca="1" si="282"/>
        <v>345.11571602364921</v>
      </c>
      <c r="BG1142">
        <f t="shared" ca="1" si="280"/>
        <v>337.88428397635079</v>
      </c>
      <c r="BH1142" cm="1">
        <f t="array" aca="1" ref="BH1142" ca="1">_xlfn.LET(_xlpm.rozsah, $J$3:$J$10001,_xlpm.podminka, (_xlpm.rozsah&gt;E1142)*(ISNUMBER(_xlpm.rozsah)),_xlpm.indexy, IF(_xlpm.podminka, ROW(_xlpm.rozsah)-MIN(ROW(_xlpm.rozsah))+1),_xlpm.prvni, MIN(_xlpm.indexy),_xlpm.finalni, IF(_xlpm.prvni=1, 2, _xlpm.prvni),INDEX(_xlpm.rozsah, _xlpm.finalni))</f>
        <v>1800</v>
      </c>
      <c r="BI1142" cm="1">
        <f t="array" aca="1" ref="BI1142" ca="1">INDEX($J$3:$J$10001,MATCH(BH1142,$J$3:$J$10004,0)-1)</f>
        <v>1700</v>
      </c>
      <c r="BJ1142">
        <f t="shared" ca="1" si="287"/>
        <v>333</v>
      </c>
      <c r="BK1142">
        <f t="shared" ca="1" si="287"/>
        <v>350</v>
      </c>
      <c r="BL1142">
        <f t="shared" ca="1" si="283"/>
        <v>-17</v>
      </c>
      <c r="BM1142">
        <f t="shared" ca="1" si="281"/>
        <v>345.11571602364921</v>
      </c>
    </row>
    <row r="1143" spans="1:65" x14ac:dyDescent="0.25">
      <c r="A1143" s="64">
        <v>1140</v>
      </c>
      <c r="B1143" s="64">
        <v>70</v>
      </c>
      <c r="C1143" s="64">
        <v>67</v>
      </c>
      <c r="D1143" s="18">
        <v>1140</v>
      </c>
      <c r="E1143" s="21">
        <f t="shared" ca="1" si="274"/>
        <v>1774.7936679845966</v>
      </c>
      <c r="F1143" s="22">
        <f t="shared" ca="1" si="275"/>
        <v>225.98100121655443</v>
      </c>
      <c r="G1143" s="28">
        <v>1140</v>
      </c>
      <c r="H1143" s="24">
        <f t="shared" ca="1" si="276"/>
        <v>1772.0515399999999</v>
      </c>
      <c r="I1143" s="25">
        <f t="shared" ca="1" si="277"/>
        <v>226.293329594</v>
      </c>
      <c r="J1143" s="155"/>
      <c r="K1143" s="155"/>
      <c r="AX1143">
        <f t="shared" ca="1" si="284"/>
        <v>337.75123819999999</v>
      </c>
      <c r="AY1143">
        <f t="shared" ca="1" si="278"/>
        <v>345.24876180000001</v>
      </c>
      <c r="AZ1143" cm="1">
        <f t="array" aca="1" ref="AZ1143" ca="1">_xlfn.LET(_xlpm.rozsah, $J$3:$J$10001,_xlpm.podminka, (_xlpm.rozsah&gt;H1143)*(ISNUMBER(_xlpm.rozsah)),_xlpm.indexy, IF(_xlpm.podminka, ROW(_xlpm.rozsah)-MIN(ROW(_xlpm.rozsah))+1),_xlpm.prvni, MIN(_xlpm.indexy),_xlpm.finalni, IF(_xlpm.prvni=1, 2, _xlpm.prvni),INDEX(_xlpm.rozsah, _xlpm.finalni))</f>
        <v>1800</v>
      </c>
      <c r="BA1143" cm="1">
        <f t="array" aca="1" ref="BA1143" ca="1">INDEX($J$3:$J$10001,MATCH(AZ1143,$J$3:$J$10004,0)-1)</f>
        <v>1700</v>
      </c>
      <c r="BB1143">
        <f t="shared" ca="1" si="286"/>
        <v>333</v>
      </c>
      <c r="BC1143">
        <f t="shared" ca="1" si="286"/>
        <v>350</v>
      </c>
      <c r="BD1143">
        <f t="shared" ca="1" si="285"/>
        <v>-17</v>
      </c>
      <c r="BE1143">
        <f t="shared" ca="1" si="279"/>
        <v>337.75123819999999</v>
      </c>
      <c r="BF1143">
        <f t="shared" ca="1" si="282"/>
        <v>337.28507644261856</v>
      </c>
      <c r="BG1143">
        <f t="shared" ca="1" si="280"/>
        <v>345.71492355738144</v>
      </c>
      <c r="BH1143" cm="1">
        <f t="array" aca="1" ref="BH1143" ca="1">_xlfn.LET(_xlpm.rozsah, $J$3:$J$10001,_xlpm.podminka, (_xlpm.rozsah&gt;E1143)*(ISNUMBER(_xlpm.rozsah)),_xlpm.indexy, IF(_xlpm.podminka, ROW(_xlpm.rozsah)-MIN(ROW(_xlpm.rozsah))+1),_xlpm.prvni, MIN(_xlpm.indexy),_xlpm.finalni, IF(_xlpm.prvni=1, 2, _xlpm.prvni),INDEX(_xlpm.rozsah, _xlpm.finalni))</f>
        <v>1800</v>
      </c>
      <c r="BI1143" cm="1">
        <f t="array" aca="1" ref="BI1143" ca="1">INDEX($J$3:$J$10001,MATCH(BH1143,$J$3:$J$10004,0)-1)</f>
        <v>1700</v>
      </c>
      <c r="BJ1143">
        <f t="shared" ca="1" si="287"/>
        <v>333</v>
      </c>
      <c r="BK1143">
        <f t="shared" ca="1" si="287"/>
        <v>350</v>
      </c>
      <c r="BL1143">
        <f t="shared" ca="1" si="283"/>
        <v>-17</v>
      </c>
      <c r="BM1143">
        <f t="shared" ca="1" si="281"/>
        <v>337.28507644261856</v>
      </c>
    </row>
    <row r="1144" spans="1:65" x14ac:dyDescent="0.25">
      <c r="A1144" s="64">
        <v>1141</v>
      </c>
      <c r="B1144" s="64">
        <v>53</v>
      </c>
      <c r="C1144" s="64">
        <v>70</v>
      </c>
      <c r="D1144" s="18">
        <v>1141</v>
      </c>
      <c r="E1144" s="21">
        <f t="shared" ca="1" si="274"/>
        <v>1513.7723486169089</v>
      </c>
      <c r="F1144" s="22">
        <f t="shared" ca="1" si="275"/>
        <v>251.80718711936331</v>
      </c>
      <c r="G1144" s="23">
        <v>1141</v>
      </c>
      <c r="H1144" s="24">
        <f t="shared" ca="1" si="276"/>
        <v>1511.6961659999999</v>
      </c>
      <c r="I1144" s="25">
        <f t="shared" ca="1" si="277"/>
        <v>251.83625367600001</v>
      </c>
      <c r="J1144" s="155"/>
      <c r="K1144" s="155"/>
      <c r="AX1144">
        <f t="shared" ca="1" si="284"/>
        <v>359.76607668000003</v>
      </c>
      <c r="AY1144">
        <f t="shared" ca="1" si="278"/>
        <v>358.23392331999997</v>
      </c>
      <c r="AZ1144" cm="1">
        <f t="array" aca="1" ref="AZ1144" ca="1">_xlfn.LET(_xlpm.rozsah, $J$3:$J$10001,_xlpm.podminka, (_xlpm.rozsah&gt;H1144)*(ISNUMBER(_xlpm.rozsah)),_xlpm.indexy, IF(_xlpm.podminka, ROW(_xlpm.rozsah)-MIN(ROW(_xlpm.rozsah))+1),_xlpm.prvni, MIN(_xlpm.indexy),_xlpm.finalni, IF(_xlpm.prvni=1, 2, _xlpm.prvni),INDEX(_xlpm.rozsah, _xlpm.finalni))</f>
        <v>1600</v>
      </c>
      <c r="BA1144" cm="1">
        <f t="array" aca="1" ref="BA1144" ca="1">INDEX($J$3:$J$10001,MATCH(AZ1144,$J$3:$J$10004,0)-1)</f>
        <v>1500</v>
      </c>
      <c r="BB1144">
        <f t="shared" ca="1" si="286"/>
        <v>358</v>
      </c>
      <c r="BC1144">
        <f t="shared" ca="1" si="286"/>
        <v>360</v>
      </c>
      <c r="BD1144">
        <f t="shared" ca="1" si="285"/>
        <v>-2</v>
      </c>
      <c r="BE1144">
        <f t="shared" ca="1" si="279"/>
        <v>359.76607668000003</v>
      </c>
      <c r="BF1144">
        <f t="shared" ca="1" si="282"/>
        <v>359.72455302766184</v>
      </c>
      <c r="BG1144">
        <f t="shared" ca="1" si="280"/>
        <v>358.27544697233816</v>
      </c>
      <c r="BH1144" cm="1">
        <f t="array" aca="1" ref="BH1144" ca="1">_xlfn.LET(_xlpm.rozsah, $J$3:$J$10001,_xlpm.podminka, (_xlpm.rozsah&gt;E1144)*(ISNUMBER(_xlpm.rozsah)),_xlpm.indexy, IF(_xlpm.podminka, ROW(_xlpm.rozsah)-MIN(ROW(_xlpm.rozsah))+1),_xlpm.prvni, MIN(_xlpm.indexy),_xlpm.finalni, IF(_xlpm.prvni=1, 2, _xlpm.prvni),INDEX(_xlpm.rozsah, _xlpm.finalni))</f>
        <v>1600</v>
      </c>
      <c r="BI1144" cm="1">
        <f t="array" aca="1" ref="BI1144" ca="1">INDEX($J$3:$J$10001,MATCH(BH1144,$J$3:$J$10004,0)-1)</f>
        <v>1500</v>
      </c>
      <c r="BJ1144">
        <f t="shared" ca="1" si="287"/>
        <v>358</v>
      </c>
      <c r="BK1144">
        <f t="shared" ca="1" si="287"/>
        <v>360</v>
      </c>
      <c r="BL1144">
        <f t="shared" ca="1" si="283"/>
        <v>-2</v>
      </c>
      <c r="BM1144">
        <f t="shared" ca="1" si="281"/>
        <v>359.72455302766184</v>
      </c>
    </row>
    <row r="1145" spans="1:65" x14ac:dyDescent="0.25">
      <c r="A1145" s="64">
        <v>1142</v>
      </c>
      <c r="B1145" s="64">
        <v>72</v>
      </c>
      <c r="C1145" s="64">
        <v>65</v>
      </c>
      <c r="D1145" s="18">
        <v>1142</v>
      </c>
      <c r="E1145" s="21">
        <f t="shared" ca="1" si="274"/>
        <v>1805.5020584984422</v>
      </c>
      <c r="F1145" s="22">
        <f t="shared" ca="1" si="275"/>
        <v>215.84202253592213</v>
      </c>
      <c r="G1145" s="28">
        <v>1142</v>
      </c>
      <c r="H1145" s="24">
        <f t="shared" ca="1" si="276"/>
        <v>1802.6815839999999</v>
      </c>
      <c r="I1145" s="25">
        <f t="shared" ca="1" si="277"/>
        <v>216.15368496800002</v>
      </c>
      <c r="J1145" s="155"/>
      <c r="K1145" s="155"/>
      <c r="AX1145">
        <f t="shared" ca="1" si="284"/>
        <v>332.54413072</v>
      </c>
      <c r="AY1145">
        <f t="shared" ca="1" si="278"/>
        <v>316.45586928</v>
      </c>
      <c r="AZ1145" cm="1">
        <f t="array" aca="1" ref="AZ1145" ca="1">_xlfn.LET(_xlpm.rozsah, $J$3:$J$10001,_xlpm.podminka, (_xlpm.rozsah&gt;H1145)*(ISNUMBER(_xlpm.rozsah)),_xlpm.indexy, IF(_xlpm.podminka, ROW(_xlpm.rozsah)-MIN(ROW(_xlpm.rozsah))+1),_xlpm.prvni, MIN(_xlpm.indexy),_xlpm.finalni, IF(_xlpm.prvni=1, 2, _xlpm.prvni),INDEX(_xlpm.rozsah, _xlpm.finalni))</f>
        <v>1900</v>
      </c>
      <c r="BA1145" cm="1">
        <f t="array" aca="1" ref="BA1145" ca="1">INDEX($J$3:$J$10001,MATCH(AZ1145,$J$3:$J$10004,0)-1)</f>
        <v>1800</v>
      </c>
      <c r="BB1145">
        <f t="shared" ca="1" si="286"/>
        <v>316</v>
      </c>
      <c r="BC1145">
        <f t="shared" ca="1" si="286"/>
        <v>333</v>
      </c>
      <c r="BD1145">
        <f t="shared" ca="1" si="285"/>
        <v>-17</v>
      </c>
      <c r="BE1145">
        <f t="shared" ca="1" si="279"/>
        <v>332.54413072</v>
      </c>
      <c r="BF1145">
        <f t="shared" ca="1" si="282"/>
        <v>332.06465005526479</v>
      </c>
      <c r="BG1145">
        <f t="shared" ca="1" si="280"/>
        <v>316.93534994473521</v>
      </c>
      <c r="BH1145" cm="1">
        <f t="array" aca="1" ref="BH1145" ca="1">_xlfn.LET(_xlpm.rozsah, $J$3:$J$10001,_xlpm.podminka, (_xlpm.rozsah&gt;E1145)*(ISNUMBER(_xlpm.rozsah)),_xlpm.indexy, IF(_xlpm.podminka, ROW(_xlpm.rozsah)-MIN(ROW(_xlpm.rozsah))+1),_xlpm.prvni, MIN(_xlpm.indexy),_xlpm.finalni, IF(_xlpm.prvni=1, 2, _xlpm.prvni),INDEX(_xlpm.rozsah, _xlpm.finalni))</f>
        <v>1900</v>
      </c>
      <c r="BI1145" cm="1">
        <f t="array" aca="1" ref="BI1145" ca="1">INDEX($J$3:$J$10001,MATCH(BH1145,$J$3:$J$10004,0)-1)</f>
        <v>1800</v>
      </c>
      <c r="BJ1145">
        <f t="shared" ca="1" si="287"/>
        <v>316</v>
      </c>
      <c r="BK1145">
        <f t="shared" ca="1" si="287"/>
        <v>333</v>
      </c>
      <c r="BL1145">
        <f t="shared" ca="1" si="283"/>
        <v>-17</v>
      </c>
      <c r="BM1145">
        <f t="shared" ca="1" si="281"/>
        <v>332.06465005526479</v>
      </c>
    </row>
    <row r="1146" spans="1:65" x14ac:dyDescent="0.25">
      <c r="A1146" s="64">
        <v>1143</v>
      </c>
      <c r="B1146" s="64">
        <v>60</v>
      </c>
      <c r="C1146" s="64">
        <v>57</v>
      </c>
      <c r="D1146" s="18">
        <v>1143</v>
      </c>
      <c r="E1146" s="21">
        <f t="shared" ca="1" si="274"/>
        <v>1621.2517154153684</v>
      </c>
      <c r="F1146" s="22">
        <f t="shared" ca="1" si="275"/>
        <v>203.09092177705918</v>
      </c>
      <c r="G1146" s="23">
        <v>1143</v>
      </c>
      <c r="H1146" s="24">
        <f t="shared" ca="1" si="276"/>
        <v>1618.9013199999999</v>
      </c>
      <c r="I1146" s="25">
        <f t="shared" ca="1" si="277"/>
        <v>203.19809980799999</v>
      </c>
      <c r="J1146" s="155"/>
      <c r="K1146" s="155"/>
      <c r="AX1146">
        <f t="shared" ca="1" si="284"/>
        <v>356.48789440000002</v>
      </c>
      <c r="AY1146">
        <f t="shared" ca="1" si="278"/>
        <v>351.51210559999998</v>
      </c>
      <c r="AZ1146" cm="1">
        <f t="array" aca="1" ref="AZ1146" ca="1">_xlfn.LET(_xlpm.rozsah, $J$3:$J$10001,_xlpm.podminka, (_xlpm.rozsah&gt;H1146)*(ISNUMBER(_xlpm.rozsah)),_xlpm.indexy, IF(_xlpm.podminka, ROW(_xlpm.rozsah)-MIN(ROW(_xlpm.rozsah))+1),_xlpm.prvni, MIN(_xlpm.indexy),_xlpm.finalni, IF(_xlpm.prvni=1, 2, _xlpm.prvni),INDEX(_xlpm.rozsah, _xlpm.finalni))</f>
        <v>1700</v>
      </c>
      <c r="BA1146" cm="1">
        <f t="array" aca="1" ref="BA1146" ca="1">INDEX($J$3:$J$10001,MATCH(AZ1146,$J$3:$J$10004,0)-1)</f>
        <v>1600</v>
      </c>
      <c r="BB1146">
        <f t="shared" ca="1" si="286"/>
        <v>350</v>
      </c>
      <c r="BC1146">
        <f t="shared" ca="1" si="286"/>
        <v>358</v>
      </c>
      <c r="BD1146">
        <f t="shared" ca="1" si="285"/>
        <v>-8</v>
      </c>
      <c r="BE1146">
        <f t="shared" ca="1" si="279"/>
        <v>356.48789440000002</v>
      </c>
      <c r="BF1146">
        <f t="shared" ca="1" si="282"/>
        <v>356.2998627667705</v>
      </c>
      <c r="BG1146">
        <f t="shared" ca="1" si="280"/>
        <v>351.7001372332295</v>
      </c>
      <c r="BH1146" cm="1">
        <f t="array" aca="1" ref="BH1146" ca="1">_xlfn.LET(_xlpm.rozsah, $J$3:$J$10001,_xlpm.podminka, (_xlpm.rozsah&gt;E1146)*(ISNUMBER(_xlpm.rozsah)),_xlpm.indexy, IF(_xlpm.podminka, ROW(_xlpm.rozsah)-MIN(ROW(_xlpm.rozsah))+1),_xlpm.prvni, MIN(_xlpm.indexy),_xlpm.finalni, IF(_xlpm.prvni=1, 2, _xlpm.prvni),INDEX(_xlpm.rozsah, _xlpm.finalni))</f>
        <v>1700</v>
      </c>
      <c r="BI1146" cm="1">
        <f t="array" aca="1" ref="BI1146" ca="1">INDEX($J$3:$J$10001,MATCH(BH1146,$J$3:$J$10004,0)-1)</f>
        <v>1600</v>
      </c>
      <c r="BJ1146">
        <f t="shared" ca="1" si="287"/>
        <v>350</v>
      </c>
      <c r="BK1146">
        <f t="shared" ca="1" si="287"/>
        <v>358</v>
      </c>
      <c r="BL1146">
        <f t="shared" ca="1" si="283"/>
        <v>-8</v>
      </c>
      <c r="BM1146">
        <f t="shared" ca="1" si="281"/>
        <v>356.2998627667705</v>
      </c>
    </row>
    <row r="1147" spans="1:65" x14ac:dyDescent="0.25">
      <c r="A1147" s="64">
        <v>1144</v>
      </c>
      <c r="B1147" s="64">
        <v>74</v>
      </c>
      <c r="C1147" s="64">
        <v>29</v>
      </c>
      <c r="D1147" s="18">
        <v>1144</v>
      </c>
      <c r="E1147" s="21">
        <f t="shared" ca="1" si="274"/>
        <v>1836.2104490122879</v>
      </c>
      <c r="F1147" s="22">
        <f t="shared" ca="1" si="275"/>
        <v>94.784824863694212</v>
      </c>
      <c r="G1147" s="28">
        <v>1144</v>
      </c>
      <c r="H1147" s="24">
        <f t="shared" ca="1" si="276"/>
        <v>1833.3116279999999</v>
      </c>
      <c r="I1147" s="25">
        <f t="shared" ca="1" si="277"/>
        <v>94.927736739600007</v>
      </c>
      <c r="J1147" s="155"/>
      <c r="K1147" s="155"/>
      <c r="AX1147">
        <f t="shared" ca="1" si="284"/>
        <v>327.33702324000001</v>
      </c>
      <c r="AY1147">
        <f t="shared" ca="1" si="278"/>
        <v>321.66297675999999</v>
      </c>
      <c r="AZ1147" cm="1">
        <f t="array" aca="1" ref="AZ1147" ca="1">_xlfn.LET(_xlpm.rozsah, $J$3:$J$10001,_xlpm.podminka, (_xlpm.rozsah&gt;H1147)*(ISNUMBER(_xlpm.rozsah)),_xlpm.indexy, IF(_xlpm.podminka, ROW(_xlpm.rozsah)-MIN(ROW(_xlpm.rozsah))+1),_xlpm.prvni, MIN(_xlpm.indexy),_xlpm.finalni, IF(_xlpm.prvni=1, 2, _xlpm.prvni),INDEX(_xlpm.rozsah, _xlpm.finalni))</f>
        <v>1900</v>
      </c>
      <c r="BA1147" cm="1">
        <f t="array" aca="1" ref="BA1147" ca="1">INDEX($J$3:$J$10001,MATCH(AZ1147,$J$3:$J$10004,0)-1)</f>
        <v>1800</v>
      </c>
      <c r="BB1147">
        <f t="shared" ca="1" si="286"/>
        <v>316</v>
      </c>
      <c r="BC1147">
        <f t="shared" ca="1" si="286"/>
        <v>333</v>
      </c>
      <c r="BD1147">
        <f t="shared" ca="1" si="285"/>
        <v>-17</v>
      </c>
      <c r="BE1147">
        <f t="shared" ca="1" si="279"/>
        <v>327.33702324000001</v>
      </c>
      <c r="BF1147">
        <f t="shared" ca="1" si="282"/>
        <v>326.84422366791108</v>
      </c>
      <c r="BG1147">
        <f t="shared" ca="1" si="280"/>
        <v>322.15577633208892</v>
      </c>
      <c r="BH1147" cm="1">
        <f t="array" aca="1" ref="BH1147" ca="1">_xlfn.LET(_xlpm.rozsah, $J$3:$J$10001,_xlpm.podminka, (_xlpm.rozsah&gt;E1147)*(ISNUMBER(_xlpm.rozsah)),_xlpm.indexy, IF(_xlpm.podminka, ROW(_xlpm.rozsah)-MIN(ROW(_xlpm.rozsah))+1),_xlpm.prvni, MIN(_xlpm.indexy),_xlpm.finalni, IF(_xlpm.prvni=1, 2, _xlpm.prvni),INDEX(_xlpm.rozsah, _xlpm.finalni))</f>
        <v>1900</v>
      </c>
      <c r="BI1147" cm="1">
        <f t="array" aca="1" ref="BI1147" ca="1">INDEX($J$3:$J$10001,MATCH(BH1147,$J$3:$J$10004,0)-1)</f>
        <v>1800</v>
      </c>
      <c r="BJ1147">
        <f t="shared" ca="1" si="287"/>
        <v>316</v>
      </c>
      <c r="BK1147">
        <f t="shared" ca="1" si="287"/>
        <v>333</v>
      </c>
      <c r="BL1147">
        <f t="shared" ca="1" si="283"/>
        <v>-17</v>
      </c>
      <c r="BM1147">
        <f t="shared" ca="1" si="281"/>
        <v>326.84422366791108</v>
      </c>
    </row>
    <row r="1148" spans="1:65" x14ac:dyDescent="0.25">
      <c r="A1148" s="64">
        <v>1145</v>
      </c>
      <c r="B1148" s="64">
        <v>69</v>
      </c>
      <c r="C1148" s="64">
        <v>31</v>
      </c>
      <c r="D1148" s="18">
        <v>1145</v>
      </c>
      <c r="E1148" s="21">
        <f t="shared" ca="1" si="274"/>
        <v>1759.4394727276735</v>
      </c>
      <c r="F1148" s="22">
        <f t="shared" ca="1" si="275"/>
        <v>105.3675397872516</v>
      </c>
      <c r="G1148" s="23">
        <v>1145</v>
      </c>
      <c r="H1148" s="24">
        <f t="shared" ca="1" si="276"/>
        <v>1756.7365179999999</v>
      </c>
      <c r="I1148" s="25">
        <f t="shared" ca="1" si="277"/>
        <v>105.50998550139998</v>
      </c>
      <c r="J1148" s="155"/>
      <c r="K1148" s="155"/>
      <c r="AX1148">
        <f t="shared" ca="1" si="284"/>
        <v>340.35479193999998</v>
      </c>
      <c r="AY1148">
        <f t="shared" ca="1" si="278"/>
        <v>342.64520806000002</v>
      </c>
      <c r="AZ1148" cm="1">
        <f t="array" aca="1" ref="AZ1148" ca="1">_xlfn.LET(_xlpm.rozsah, $J$3:$J$10001,_xlpm.podminka, (_xlpm.rozsah&gt;H1148)*(ISNUMBER(_xlpm.rozsah)),_xlpm.indexy, IF(_xlpm.podminka, ROW(_xlpm.rozsah)-MIN(ROW(_xlpm.rozsah))+1),_xlpm.prvni, MIN(_xlpm.indexy),_xlpm.finalni, IF(_xlpm.prvni=1, 2, _xlpm.prvni),INDEX(_xlpm.rozsah, _xlpm.finalni))</f>
        <v>1800</v>
      </c>
      <c r="BA1148" cm="1">
        <f t="array" aca="1" ref="BA1148" ca="1">INDEX($J$3:$J$10001,MATCH(AZ1148,$J$3:$J$10004,0)-1)</f>
        <v>1700</v>
      </c>
      <c r="BB1148">
        <f t="shared" ca="1" si="286"/>
        <v>333</v>
      </c>
      <c r="BC1148">
        <f t="shared" ca="1" si="286"/>
        <v>350</v>
      </c>
      <c r="BD1148">
        <f t="shared" ca="1" si="285"/>
        <v>-17</v>
      </c>
      <c r="BE1148">
        <f t="shared" ca="1" si="279"/>
        <v>340.35479193999998</v>
      </c>
      <c r="BF1148">
        <f t="shared" ca="1" si="282"/>
        <v>339.8952896362955</v>
      </c>
      <c r="BG1148">
        <f t="shared" ca="1" si="280"/>
        <v>343.1047103637045</v>
      </c>
      <c r="BH1148" cm="1">
        <f t="array" aca="1" ref="BH1148" ca="1">_xlfn.LET(_xlpm.rozsah, $J$3:$J$10001,_xlpm.podminka, (_xlpm.rozsah&gt;E1148)*(ISNUMBER(_xlpm.rozsah)),_xlpm.indexy, IF(_xlpm.podminka, ROW(_xlpm.rozsah)-MIN(ROW(_xlpm.rozsah))+1),_xlpm.prvni, MIN(_xlpm.indexy),_xlpm.finalni, IF(_xlpm.prvni=1, 2, _xlpm.prvni),INDEX(_xlpm.rozsah, _xlpm.finalni))</f>
        <v>1800</v>
      </c>
      <c r="BI1148" cm="1">
        <f t="array" aca="1" ref="BI1148" ca="1">INDEX($J$3:$J$10001,MATCH(BH1148,$J$3:$J$10004,0)-1)</f>
        <v>1700</v>
      </c>
      <c r="BJ1148">
        <f t="shared" ca="1" si="287"/>
        <v>333</v>
      </c>
      <c r="BK1148">
        <f t="shared" ca="1" si="287"/>
        <v>350</v>
      </c>
      <c r="BL1148">
        <f t="shared" ca="1" si="283"/>
        <v>-17</v>
      </c>
      <c r="BM1148">
        <f t="shared" ca="1" si="281"/>
        <v>339.8952896362955</v>
      </c>
    </row>
    <row r="1149" spans="1:65" x14ac:dyDescent="0.25">
      <c r="A1149" s="64">
        <v>1146</v>
      </c>
      <c r="B1149" s="64">
        <v>76</v>
      </c>
      <c r="C1149" s="64">
        <v>1</v>
      </c>
      <c r="D1149" s="18">
        <v>1146</v>
      </c>
      <c r="E1149" s="21">
        <f t="shared" ca="1" si="274"/>
        <v>1866.9188395261335</v>
      </c>
      <c r="F1149" s="22">
        <f t="shared" ca="1" si="275"/>
        <v>3.216237972805573</v>
      </c>
      <c r="G1149" s="28">
        <v>1146</v>
      </c>
      <c r="H1149" s="24">
        <f t="shared" ca="1" si="276"/>
        <v>1863.9416719999999</v>
      </c>
      <c r="I1149" s="25">
        <f t="shared" ca="1" si="277"/>
        <v>3.2212991576000003</v>
      </c>
      <c r="J1149" s="155"/>
      <c r="K1149" s="155"/>
      <c r="AX1149">
        <f t="shared" ca="1" si="284"/>
        <v>322.12991576000002</v>
      </c>
      <c r="AY1149">
        <f t="shared" ca="1" si="278"/>
        <v>326.87008423999998</v>
      </c>
      <c r="AZ1149" cm="1">
        <f t="array" aca="1" ref="AZ1149" ca="1">_xlfn.LET(_xlpm.rozsah, $J$3:$J$10001,_xlpm.podminka, (_xlpm.rozsah&gt;H1149)*(ISNUMBER(_xlpm.rozsah)),_xlpm.indexy, IF(_xlpm.podminka, ROW(_xlpm.rozsah)-MIN(ROW(_xlpm.rozsah))+1),_xlpm.prvni, MIN(_xlpm.indexy),_xlpm.finalni, IF(_xlpm.prvni=1, 2, _xlpm.prvni),INDEX(_xlpm.rozsah, _xlpm.finalni))</f>
        <v>1900</v>
      </c>
      <c r="BA1149" cm="1">
        <f t="array" aca="1" ref="BA1149" ca="1">INDEX($J$3:$J$10001,MATCH(AZ1149,$J$3:$J$10004,0)-1)</f>
        <v>1800</v>
      </c>
      <c r="BB1149">
        <f t="shared" ca="1" si="286"/>
        <v>316</v>
      </c>
      <c r="BC1149">
        <f t="shared" ca="1" si="286"/>
        <v>333</v>
      </c>
      <c r="BD1149">
        <f t="shared" ca="1" si="285"/>
        <v>-17</v>
      </c>
      <c r="BE1149">
        <f t="shared" ca="1" si="279"/>
        <v>322.12991576000002</v>
      </c>
      <c r="BF1149">
        <f t="shared" ca="1" si="282"/>
        <v>321.62379728055731</v>
      </c>
      <c r="BG1149">
        <f t="shared" ca="1" si="280"/>
        <v>327.37620271944269</v>
      </c>
      <c r="BH1149" cm="1">
        <f t="array" aca="1" ref="BH1149" ca="1">_xlfn.LET(_xlpm.rozsah, $J$3:$J$10001,_xlpm.podminka, (_xlpm.rozsah&gt;E1149)*(ISNUMBER(_xlpm.rozsah)),_xlpm.indexy, IF(_xlpm.podminka, ROW(_xlpm.rozsah)-MIN(ROW(_xlpm.rozsah))+1),_xlpm.prvni, MIN(_xlpm.indexy),_xlpm.finalni, IF(_xlpm.prvni=1, 2, _xlpm.prvni),INDEX(_xlpm.rozsah, _xlpm.finalni))</f>
        <v>1900</v>
      </c>
      <c r="BI1149" cm="1">
        <f t="array" aca="1" ref="BI1149" ca="1">INDEX($J$3:$J$10001,MATCH(BH1149,$J$3:$J$10004,0)-1)</f>
        <v>1800</v>
      </c>
      <c r="BJ1149">
        <f t="shared" ca="1" si="287"/>
        <v>316</v>
      </c>
      <c r="BK1149">
        <f t="shared" ca="1" si="287"/>
        <v>333</v>
      </c>
      <c r="BL1149">
        <f t="shared" ca="1" si="283"/>
        <v>-17</v>
      </c>
      <c r="BM1149">
        <f t="shared" ca="1" si="281"/>
        <v>321.62379728055731</v>
      </c>
    </row>
    <row r="1150" spans="1:65" x14ac:dyDescent="0.25">
      <c r="A1150" s="64">
        <v>1147</v>
      </c>
      <c r="B1150" s="64">
        <v>74</v>
      </c>
      <c r="C1150" s="64">
        <v>22</v>
      </c>
      <c r="D1150" s="18">
        <v>1147</v>
      </c>
      <c r="E1150" s="21">
        <f t="shared" ca="1" si="274"/>
        <v>1836.2104490122879</v>
      </c>
      <c r="F1150" s="22">
        <f t="shared" ca="1" si="275"/>
        <v>71.905729206940435</v>
      </c>
      <c r="G1150" s="23">
        <v>1147</v>
      </c>
      <c r="H1150" s="24">
        <f t="shared" ca="1" si="276"/>
        <v>1833.3116279999999</v>
      </c>
      <c r="I1150" s="25">
        <f t="shared" ca="1" si="277"/>
        <v>72.014145112799994</v>
      </c>
      <c r="J1150" s="155"/>
      <c r="K1150" s="155"/>
      <c r="AX1150">
        <f t="shared" ca="1" si="284"/>
        <v>327.33702324000001</v>
      </c>
      <c r="AY1150">
        <f t="shared" ca="1" si="278"/>
        <v>321.66297675999999</v>
      </c>
      <c r="AZ1150" cm="1">
        <f t="array" aca="1" ref="AZ1150" ca="1">_xlfn.LET(_xlpm.rozsah, $J$3:$J$10001,_xlpm.podminka, (_xlpm.rozsah&gt;H1150)*(ISNUMBER(_xlpm.rozsah)),_xlpm.indexy, IF(_xlpm.podminka, ROW(_xlpm.rozsah)-MIN(ROW(_xlpm.rozsah))+1),_xlpm.prvni, MIN(_xlpm.indexy),_xlpm.finalni, IF(_xlpm.prvni=1, 2, _xlpm.prvni),INDEX(_xlpm.rozsah, _xlpm.finalni))</f>
        <v>1900</v>
      </c>
      <c r="BA1150" cm="1">
        <f t="array" aca="1" ref="BA1150" ca="1">INDEX($J$3:$J$10001,MATCH(AZ1150,$J$3:$J$10004,0)-1)</f>
        <v>1800</v>
      </c>
      <c r="BB1150">
        <f t="shared" ca="1" si="286"/>
        <v>316</v>
      </c>
      <c r="BC1150">
        <f t="shared" ca="1" si="286"/>
        <v>333</v>
      </c>
      <c r="BD1150">
        <f t="shared" ca="1" si="285"/>
        <v>-17</v>
      </c>
      <c r="BE1150">
        <f t="shared" ca="1" si="279"/>
        <v>327.33702324000001</v>
      </c>
      <c r="BF1150">
        <f t="shared" ca="1" si="282"/>
        <v>326.84422366791108</v>
      </c>
      <c r="BG1150">
        <f t="shared" ca="1" si="280"/>
        <v>322.15577633208892</v>
      </c>
      <c r="BH1150" cm="1">
        <f t="array" aca="1" ref="BH1150" ca="1">_xlfn.LET(_xlpm.rozsah, $J$3:$J$10001,_xlpm.podminka, (_xlpm.rozsah&gt;E1150)*(ISNUMBER(_xlpm.rozsah)),_xlpm.indexy, IF(_xlpm.podminka, ROW(_xlpm.rozsah)-MIN(ROW(_xlpm.rozsah))+1),_xlpm.prvni, MIN(_xlpm.indexy),_xlpm.finalni, IF(_xlpm.prvni=1, 2, _xlpm.prvni),INDEX(_xlpm.rozsah, _xlpm.finalni))</f>
        <v>1900</v>
      </c>
      <c r="BI1150" cm="1">
        <f t="array" aca="1" ref="BI1150" ca="1">INDEX($J$3:$J$10001,MATCH(BH1150,$J$3:$J$10004,0)-1)</f>
        <v>1800</v>
      </c>
      <c r="BJ1150">
        <f t="shared" ca="1" si="287"/>
        <v>316</v>
      </c>
      <c r="BK1150">
        <f t="shared" ca="1" si="287"/>
        <v>333</v>
      </c>
      <c r="BL1150">
        <f t="shared" ca="1" si="283"/>
        <v>-17</v>
      </c>
      <c r="BM1150">
        <f t="shared" ca="1" si="281"/>
        <v>326.84422366791108</v>
      </c>
    </row>
    <row r="1151" spans="1:65" x14ac:dyDescent="0.25">
      <c r="A1151" s="64">
        <v>1148</v>
      </c>
      <c r="B1151" s="64">
        <v>72</v>
      </c>
      <c r="C1151" s="64">
        <v>52</v>
      </c>
      <c r="D1151" s="18">
        <v>1148</v>
      </c>
      <c r="E1151" s="21">
        <f t="shared" ca="1" si="274"/>
        <v>1805.5020584984422</v>
      </c>
      <c r="F1151" s="22">
        <f t="shared" ca="1" si="275"/>
        <v>172.67361802873768</v>
      </c>
      <c r="G1151" s="28">
        <v>1148</v>
      </c>
      <c r="H1151" s="24">
        <f t="shared" ca="1" si="276"/>
        <v>1802.6815839999999</v>
      </c>
      <c r="I1151" s="25">
        <f t="shared" ca="1" si="277"/>
        <v>172.92294797440002</v>
      </c>
      <c r="J1151" s="155"/>
      <c r="K1151" s="155"/>
      <c r="AX1151">
        <f t="shared" ca="1" si="284"/>
        <v>332.54413072</v>
      </c>
      <c r="AY1151">
        <f t="shared" ca="1" si="278"/>
        <v>316.45586928</v>
      </c>
      <c r="AZ1151" cm="1">
        <f t="array" aca="1" ref="AZ1151" ca="1">_xlfn.LET(_xlpm.rozsah, $J$3:$J$10001,_xlpm.podminka, (_xlpm.rozsah&gt;H1151)*(ISNUMBER(_xlpm.rozsah)),_xlpm.indexy, IF(_xlpm.podminka, ROW(_xlpm.rozsah)-MIN(ROW(_xlpm.rozsah))+1),_xlpm.prvni, MIN(_xlpm.indexy),_xlpm.finalni, IF(_xlpm.prvni=1, 2, _xlpm.prvni),INDEX(_xlpm.rozsah, _xlpm.finalni))</f>
        <v>1900</v>
      </c>
      <c r="BA1151" cm="1">
        <f t="array" aca="1" ref="BA1151" ca="1">INDEX($J$3:$J$10001,MATCH(AZ1151,$J$3:$J$10004,0)-1)</f>
        <v>1800</v>
      </c>
      <c r="BB1151">
        <f t="shared" ca="1" si="286"/>
        <v>316</v>
      </c>
      <c r="BC1151">
        <f t="shared" ca="1" si="286"/>
        <v>333</v>
      </c>
      <c r="BD1151">
        <f t="shared" ca="1" si="285"/>
        <v>-17</v>
      </c>
      <c r="BE1151">
        <f t="shared" ca="1" si="279"/>
        <v>332.54413072</v>
      </c>
      <c r="BF1151">
        <f t="shared" ca="1" si="282"/>
        <v>332.06465005526479</v>
      </c>
      <c r="BG1151">
        <f t="shared" ca="1" si="280"/>
        <v>316.93534994473521</v>
      </c>
      <c r="BH1151" cm="1">
        <f t="array" aca="1" ref="BH1151" ca="1">_xlfn.LET(_xlpm.rozsah, $J$3:$J$10001,_xlpm.podminka, (_xlpm.rozsah&gt;E1151)*(ISNUMBER(_xlpm.rozsah)),_xlpm.indexy, IF(_xlpm.podminka, ROW(_xlpm.rozsah)-MIN(ROW(_xlpm.rozsah))+1),_xlpm.prvni, MIN(_xlpm.indexy),_xlpm.finalni, IF(_xlpm.prvni=1, 2, _xlpm.prvni),INDEX(_xlpm.rozsah, _xlpm.finalni))</f>
        <v>1900</v>
      </c>
      <c r="BI1151" cm="1">
        <f t="array" aca="1" ref="BI1151" ca="1">INDEX($J$3:$J$10001,MATCH(BH1151,$J$3:$J$10004,0)-1)</f>
        <v>1800</v>
      </c>
      <c r="BJ1151">
        <f t="shared" ca="1" si="287"/>
        <v>316</v>
      </c>
      <c r="BK1151">
        <f t="shared" ca="1" si="287"/>
        <v>333</v>
      </c>
      <c r="BL1151">
        <f t="shared" ca="1" si="283"/>
        <v>-17</v>
      </c>
      <c r="BM1151">
        <f t="shared" ca="1" si="281"/>
        <v>332.06465005526479</v>
      </c>
    </row>
    <row r="1152" spans="1:65" x14ac:dyDescent="0.25">
      <c r="A1152" s="64">
        <v>1149</v>
      </c>
      <c r="B1152" s="64">
        <v>62</v>
      </c>
      <c r="C1152" s="64">
        <v>96</v>
      </c>
      <c r="D1152" s="18">
        <v>1149</v>
      </c>
      <c r="E1152" s="21">
        <f t="shared" ca="1" si="274"/>
        <v>1651.960105929214</v>
      </c>
      <c r="F1152" s="22">
        <f t="shared" ca="1" si="275"/>
        <v>339.68946386463637</v>
      </c>
      <c r="G1152" s="23">
        <v>1149</v>
      </c>
      <c r="H1152" s="24">
        <f t="shared" ca="1" si="276"/>
        <v>1649.5313639999999</v>
      </c>
      <c r="I1152" s="25">
        <f t="shared" ca="1" si="277"/>
        <v>339.87599124480005</v>
      </c>
      <c r="J1152" s="155"/>
      <c r="K1152" s="155"/>
      <c r="AX1152">
        <f t="shared" ca="1" si="284"/>
        <v>354.03749088000001</v>
      </c>
      <c r="AY1152">
        <f t="shared" ca="1" si="278"/>
        <v>353.96250911999999</v>
      </c>
      <c r="AZ1152" cm="1">
        <f t="array" aca="1" ref="AZ1152" ca="1">_xlfn.LET(_xlpm.rozsah, $J$3:$J$10001,_xlpm.podminka, (_xlpm.rozsah&gt;H1152)*(ISNUMBER(_xlpm.rozsah)),_xlpm.indexy, IF(_xlpm.podminka, ROW(_xlpm.rozsah)-MIN(ROW(_xlpm.rozsah))+1),_xlpm.prvni, MIN(_xlpm.indexy),_xlpm.finalni, IF(_xlpm.prvni=1, 2, _xlpm.prvni),INDEX(_xlpm.rozsah, _xlpm.finalni))</f>
        <v>1700</v>
      </c>
      <c r="BA1152" cm="1">
        <f t="array" aca="1" ref="BA1152" ca="1">INDEX($J$3:$J$10001,MATCH(AZ1152,$J$3:$J$10004,0)-1)</f>
        <v>1600</v>
      </c>
      <c r="BB1152">
        <f t="shared" ca="1" si="286"/>
        <v>350</v>
      </c>
      <c r="BC1152">
        <f t="shared" ca="1" si="286"/>
        <v>358</v>
      </c>
      <c r="BD1152">
        <f t="shared" ca="1" si="285"/>
        <v>-8</v>
      </c>
      <c r="BE1152">
        <f t="shared" ca="1" si="279"/>
        <v>354.03749088000001</v>
      </c>
      <c r="BF1152">
        <f t="shared" ca="1" si="282"/>
        <v>353.84319152566286</v>
      </c>
      <c r="BG1152">
        <f t="shared" ca="1" si="280"/>
        <v>354.15680847433714</v>
      </c>
      <c r="BH1152" cm="1">
        <f t="array" aca="1" ref="BH1152" ca="1">_xlfn.LET(_xlpm.rozsah, $J$3:$J$10001,_xlpm.podminka, (_xlpm.rozsah&gt;E1152)*(ISNUMBER(_xlpm.rozsah)),_xlpm.indexy, IF(_xlpm.podminka, ROW(_xlpm.rozsah)-MIN(ROW(_xlpm.rozsah))+1),_xlpm.prvni, MIN(_xlpm.indexy),_xlpm.finalni, IF(_xlpm.prvni=1, 2, _xlpm.prvni),INDEX(_xlpm.rozsah, _xlpm.finalni))</f>
        <v>1700</v>
      </c>
      <c r="BI1152" cm="1">
        <f t="array" aca="1" ref="BI1152" ca="1">INDEX($J$3:$J$10001,MATCH(BH1152,$J$3:$J$10004,0)-1)</f>
        <v>1600</v>
      </c>
      <c r="BJ1152">
        <f t="shared" ca="1" si="287"/>
        <v>350</v>
      </c>
      <c r="BK1152">
        <f t="shared" ca="1" si="287"/>
        <v>358</v>
      </c>
      <c r="BL1152">
        <f t="shared" ca="1" si="283"/>
        <v>-8</v>
      </c>
      <c r="BM1152">
        <f t="shared" ca="1" si="281"/>
        <v>353.84319152566286</v>
      </c>
    </row>
    <row r="1153" spans="1:65" x14ac:dyDescent="0.25">
      <c r="A1153" s="64">
        <v>1150</v>
      </c>
      <c r="B1153" s="64">
        <v>54</v>
      </c>
      <c r="C1153" s="64">
        <v>72</v>
      </c>
      <c r="D1153" s="18">
        <v>1150</v>
      </c>
      <c r="E1153" s="21">
        <f t="shared" ca="1" si="274"/>
        <v>1529.1265438738317</v>
      </c>
      <c r="F1153" s="22">
        <f t="shared" ca="1" si="275"/>
        <v>258.7805777682168</v>
      </c>
      <c r="G1153" s="28">
        <v>1150</v>
      </c>
      <c r="H1153" s="24">
        <f t="shared" ca="1" si="276"/>
        <v>1527.0111879999999</v>
      </c>
      <c r="I1153" s="25">
        <f t="shared" ca="1" si="277"/>
        <v>258.81103889280001</v>
      </c>
      <c r="J1153" s="155"/>
      <c r="K1153" s="155"/>
      <c r="AX1153">
        <f t="shared" ca="1" si="284"/>
        <v>359.45977624</v>
      </c>
      <c r="AY1153">
        <f t="shared" ca="1" si="278"/>
        <v>358.54022376</v>
      </c>
      <c r="AZ1153" cm="1">
        <f t="array" aca="1" ref="AZ1153" ca="1">_xlfn.LET(_xlpm.rozsah, $J$3:$J$10001,_xlpm.podminka, (_xlpm.rozsah&gt;H1153)*(ISNUMBER(_xlpm.rozsah)),_xlpm.indexy, IF(_xlpm.podminka, ROW(_xlpm.rozsah)-MIN(ROW(_xlpm.rozsah))+1),_xlpm.prvni, MIN(_xlpm.indexy),_xlpm.finalni, IF(_xlpm.prvni=1, 2, _xlpm.prvni),INDEX(_xlpm.rozsah, _xlpm.finalni))</f>
        <v>1600</v>
      </c>
      <c r="BA1153" cm="1">
        <f t="array" aca="1" ref="BA1153" ca="1">INDEX($J$3:$J$10001,MATCH(AZ1153,$J$3:$J$10004,0)-1)</f>
        <v>1500</v>
      </c>
      <c r="BB1153">
        <f t="shared" ca="1" si="286"/>
        <v>358</v>
      </c>
      <c r="BC1153">
        <f t="shared" ca="1" si="286"/>
        <v>360</v>
      </c>
      <c r="BD1153">
        <f t="shared" ca="1" si="285"/>
        <v>-2</v>
      </c>
      <c r="BE1153">
        <f t="shared" ca="1" si="279"/>
        <v>359.45977624</v>
      </c>
      <c r="BF1153">
        <f t="shared" ca="1" si="282"/>
        <v>359.41746912252336</v>
      </c>
      <c r="BG1153">
        <f t="shared" ca="1" si="280"/>
        <v>358.58253087747664</v>
      </c>
      <c r="BH1153" cm="1">
        <f t="array" aca="1" ref="BH1153" ca="1">_xlfn.LET(_xlpm.rozsah, $J$3:$J$10001,_xlpm.podminka, (_xlpm.rozsah&gt;E1153)*(ISNUMBER(_xlpm.rozsah)),_xlpm.indexy, IF(_xlpm.podminka, ROW(_xlpm.rozsah)-MIN(ROW(_xlpm.rozsah))+1),_xlpm.prvni, MIN(_xlpm.indexy),_xlpm.finalni, IF(_xlpm.prvni=1, 2, _xlpm.prvni),INDEX(_xlpm.rozsah, _xlpm.finalni))</f>
        <v>1600</v>
      </c>
      <c r="BI1153" cm="1">
        <f t="array" aca="1" ref="BI1153" ca="1">INDEX($J$3:$J$10001,MATCH(BH1153,$J$3:$J$10004,0)-1)</f>
        <v>1500</v>
      </c>
      <c r="BJ1153">
        <f t="shared" ca="1" si="287"/>
        <v>358</v>
      </c>
      <c r="BK1153">
        <f t="shared" ca="1" si="287"/>
        <v>360</v>
      </c>
      <c r="BL1153">
        <f t="shared" ca="1" si="283"/>
        <v>-2</v>
      </c>
      <c r="BM1153">
        <f t="shared" ca="1" si="281"/>
        <v>359.41746912252336</v>
      </c>
    </row>
    <row r="1154" spans="1:65" x14ac:dyDescent="0.25">
      <c r="A1154" s="64">
        <v>1151</v>
      </c>
      <c r="B1154" s="64">
        <v>72</v>
      </c>
      <c r="C1154" s="64">
        <v>28</v>
      </c>
      <c r="D1154" s="18">
        <v>1151</v>
      </c>
      <c r="E1154" s="21">
        <f t="shared" ca="1" si="274"/>
        <v>1805.5020584984422</v>
      </c>
      <c r="F1154" s="22">
        <f t="shared" ca="1" si="275"/>
        <v>92.978102015474136</v>
      </c>
      <c r="G1154" s="23">
        <v>1151</v>
      </c>
      <c r="H1154" s="24">
        <f t="shared" ca="1" si="276"/>
        <v>1802.6815839999999</v>
      </c>
      <c r="I1154" s="25">
        <f t="shared" ca="1" si="277"/>
        <v>93.112356601599998</v>
      </c>
      <c r="J1154" s="155"/>
      <c r="K1154" s="155"/>
      <c r="AX1154">
        <f t="shared" ca="1" si="284"/>
        <v>332.54413072</v>
      </c>
      <c r="AY1154">
        <f t="shared" ca="1" si="278"/>
        <v>316.45586928</v>
      </c>
      <c r="AZ1154" cm="1">
        <f t="array" aca="1" ref="AZ1154" ca="1">_xlfn.LET(_xlpm.rozsah, $J$3:$J$10001,_xlpm.podminka, (_xlpm.rozsah&gt;H1154)*(ISNUMBER(_xlpm.rozsah)),_xlpm.indexy, IF(_xlpm.podminka, ROW(_xlpm.rozsah)-MIN(ROW(_xlpm.rozsah))+1),_xlpm.prvni, MIN(_xlpm.indexy),_xlpm.finalni, IF(_xlpm.prvni=1, 2, _xlpm.prvni),INDEX(_xlpm.rozsah, _xlpm.finalni))</f>
        <v>1900</v>
      </c>
      <c r="BA1154" cm="1">
        <f t="array" aca="1" ref="BA1154" ca="1">INDEX($J$3:$J$10001,MATCH(AZ1154,$J$3:$J$10004,0)-1)</f>
        <v>1800</v>
      </c>
      <c r="BB1154">
        <f t="shared" ca="1" si="286"/>
        <v>316</v>
      </c>
      <c r="BC1154">
        <f t="shared" ca="1" si="286"/>
        <v>333</v>
      </c>
      <c r="BD1154">
        <f t="shared" ca="1" si="285"/>
        <v>-17</v>
      </c>
      <c r="BE1154">
        <f t="shared" ca="1" si="279"/>
        <v>332.54413072</v>
      </c>
      <c r="BF1154">
        <f t="shared" ca="1" si="282"/>
        <v>332.06465005526479</v>
      </c>
      <c r="BG1154">
        <f t="shared" ca="1" si="280"/>
        <v>316.93534994473521</v>
      </c>
      <c r="BH1154" cm="1">
        <f t="array" aca="1" ref="BH1154" ca="1">_xlfn.LET(_xlpm.rozsah, $J$3:$J$10001,_xlpm.podminka, (_xlpm.rozsah&gt;E1154)*(ISNUMBER(_xlpm.rozsah)),_xlpm.indexy, IF(_xlpm.podminka, ROW(_xlpm.rozsah)-MIN(ROW(_xlpm.rozsah))+1),_xlpm.prvni, MIN(_xlpm.indexy),_xlpm.finalni, IF(_xlpm.prvni=1, 2, _xlpm.prvni),INDEX(_xlpm.rozsah, _xlpm.finalni))</f>
        <v>1900</v>
      </c>
      <c r="BI1154" cm="1">
        <f t="array" aca="1" ref="BI1154" ca="1">INDEX($J$3:$J$10001,MATCH(BH1154,$J$3:$J$10004,0)-1)</f>
        <v>1800</v>
      </c>
      <c r="BJ1154">
        <f t="shared" ca="1" si="287"/>
        <v>316</v>
      </c>
      <c r="BK1154">
        <f t="shared" ca="1" si="287"/>
        <v>333</v>
      </c>
      <c r="BL1154">
        <f t="shared" ca="1" si="283"/>
        <v>-17</v>
      </c>
      <c r="BM1154">
        <f t="shared" ca="1" si="281"/>
        <v>332.06465005526479</v>
      </c>
    </row>
    <row r="1155" spans="1:65" x14ac:dyDescent="0.25">
      <c r="A1155" s="64">
        <v>1152</v>
      </c>
      <c r="B1155" s="64">
        <v>72</v>
      </c>
      <c r="C1155" s="64">
        <v>35</v>
      </c>
      <c r="D1155" s="18">
        <v>1152</v>
      </c>
      <c r="E1155" s="21">
        <f t="shared" ca="1" si="274"/>
        <v>1805.5020584984422</v>
      </c>
      <c r="F1155" s="22">
        <f t="shared" ca="1" si="275"/>
        <v>116.22262751934268</v>
      </c>
      <c r="G1155" s="28">
        <v>1152</v>
      </c>
      <c r="H1155" s="24">
        <f t="shared" ca="1" si="276"/>
        <v>1802.6815839999999</v>
      </c>
      <c r="I1155" s="25">
        <f t="shared" ca="1" si="277"/>
        <v>116.39044575199999</v>
      </c>
      <c r="J1155" s="155"/>
      <c r="K1155" s="155"/>
      <c r="AX1155">
        <f t="shared" ca="1" si="284"/>
        <v>332.54413072</v>
      </c>
      <c r="AY1155">
        <f t="shared" ca="1" si="278"/>
        <v>316.45586928</v>
      </c>
      <c r="AZ1155" cm="1">
        <f t="array" aca="1" ref="AZ1155" ca="1">_xlfn.LET(_xlpm.rozsah, $J$3:$J$10001,_xlpm.podminka, (_xlpm.rozsah&gt;H1155)*(ISNUMBER(_xlpm.rozsah)),_xlpm.indexy, IF(_xlpm.podminka, ROW(_xlpm.rozsah)-MIN(ROW(_xlpm.rozsah))+1),_xlpm.prvni, MIN(_xlpm.indexy),_xlpm.finalni, IF(_xlpm.prvni=1, 2, _xlpm.prvni),INDEX(_xlpm.rozsah, _xlpm.finalni))</f>
        <v>1900</v>
      </c>
      <c r="BA1155" cm="1">
        <f t="array" aca="1" ref="BA1155" ca="1">INDEX($J$3:$J$10001,MATCH(AZ1155,$J$3:$J$10004,0)-1)</f>
        <v>1800</v>
      </c>
      <c r="BB1155">
        <f t="shared" ca="1" si="286"/>
        <v>316</v>
      </c>
      <c r="BC1155">
        <f t="shared" ca="1" si="286"/>
        <v>333</v>
      </c>
      <c r="BD1155">
        <f t="shared" ca="1" si="285"/>
        <v>-17</v>
      </c>
      <c r="BE1155">
        <f t="shared" ca="1" si="279"/>
        <v>332.54413072</v>
      </c>
      <c r="BF1155">
        <f t="shared" ca="1" si="282"/>
        <v>332.06465005526479</v>
      </c>
      <c r="BG1155">
        <f t="shared" ca="1" si="280"/>
        <v>316.93534994473521</v>
      </c>
      <c r="BH1155" cm="1">
        <f t="array" aca="1" ref="BH1155" ca="1">_xlfn.LET(_xlpm.rozsah, $J$3:$J$10001,_xlpm.podminka, (_xlpm.rozsah&gt;E1155)*(ISNUMBER(_xlpm.rozsah)),_xlpm.indexy, IF(_xlpm.podminka, ROW(_xlpm.rozsah)-MIN(ROW(_xlpm.rozsah))+1),_xlpm.prvni, MIN(_xlpm.indexy),_xlpm.finalni, IF(_xlpm.prvni=1, 2, _xlpm.prvni),INDEX(_xlpm.rozsah, _xlpm.finalni))</f>
        <v>1900</v>
      </c>
      <c r="BI1155" cm="1">
        <f t="array" aca="1" ref="BI1155" ca="1">INDEX($J$3:$J$10001,MATCH(BH1155,$J$3:$J$10004,0)-1)</f>
        <v>1800</v>
      </c>
      <c r="BJ1155">
        <f t="shared" ca="1" si="287"/>
        <v>316</v>
      </c>
      <c r="BK1155">
        <f t="shared" ca="1" si="287"/>
        <v>333</v>
      </c>
      <c r="BL1155">
        <f t="shared" ca="1" si="283"/>
        <v>-17</v>
      </c>
      <c r="BM1155">
        <f t="shared" ca="1" si="281"/>
        <v>332.06465005526479</v>
      </c>
    </row>
    <row r="1156" spans="1:65" x14ac:dyDescent="0.25">
      <c r="A1156" s="64">
        <v>1153</v>
      </c>
      <c r="B1156" s="64">
        <v>64</v>
      </c>
      <c r="C1156" s="64">
        <v>68</v>
      </c>
      <c r="D1156" s="18">
        <v>1153</v>
      </c>
      <c r="E1156" s="21">
        <f t="shared" ref="E1156:E1219" ca="1" si="288">(B1156/100)*($AC$8 - $AC$11)+$AC$11</f>
        <v>1682.6684964430597</v>
      </c>
      <c r="F1156" s="22">
        <f t="shared" ref="F1156:F1219" ca="1" si="289">(C1156*BF1156)/100</f>
        <v>238.94283379349756</v>
      </c>
      <c r="G1156" s="23">
        <v>1153</v>
      </c>
      <c r="H1156" s="24">
        <f t="shared" ref="H1156:H1219" ca="1" si="290">(B1156/100)*($AF$8 - $AF$11)+$AF$11</f>
        <v>1680.1614079999999</v>
      </c>
      <c r="I1156" s="25">
        <f t="shared" ref="I1156:I1219" ca="1" si="291">(C1156*AX1156)/100</f>
        <v>239.0792194048</v>
      </c>
      <c r="J1156" s="155"/>
      <c r="K1156" s="155"/>
      <c r="AX1156">
        <f t="shared" ca="1" si="284"/>
        <v>351.58708736</v>
      </c>
      <c r="AY1156">
        <f t="shared" ref="AY1156:AY1219" ca="1" si="292">MIN(BB1156:BC1156)+((H1156-MIN(AZ1156:BA1156))/(MAX(AZ1156:BA1156)-MIN(AZ1156:BA1156)))*(MAX(BB1156:BC1156)-MIN(BB1156:BC1156))</f>
        <v>356.41291264</v>
      </c>
      <c r="AZ1156" cm="1">
        <f t="array" aca="1" ref="AZ1156" ca="1">_xlfn.LET(_xlpm.rozsah, $J$3:$J$10001,_xlpm.podminka, (_xlpm.rozsah&gt;H1156)*(ISNUMBER(_xlpm.rozsah)),_xlpm.indexy, IF(_xlpm.podminka, ROW(_xlpm.rozsah)-MIN(ROW(_xlpm.rozsah))+1),_xlpm.prvni, MIN(_xlpm.indexy),_xlpm.finalni, IF(_xlpm.prvni=1, 2, _xlpm.prvni),INDEX(_xlpm.rozsah, _xlpm.finalni))</f>
        <v>1700</v>
      </c>
      <c r="BA1156" cm="1">
        <f t="array" aca="1" ref="BA1156" ca="1">INDEX($J$3:$J$10001,MATCH(AZ1156,$J$3:$J$10004,0)-1)</f>
        <v>1600</v>
      </c>
      <c r="BB1156">
        <f t="shared" ca="1" si="286"/>
        <v>350</v>
      </c>
      <c r="BC1156">
        <f t="shared" ca="1" si="286"/>
        <v>358</v>
      </c>
      <c r="BD1156">
        <f t="shared" ca="1" si="285"/>
        <v>-8</v>
      </c>
      <c r="BE1156">
        <f t="shared" ref="BE1156:BE1219" ca="1" si="293">MIN(BB1156:BC1156)+((MAX(AZ1156:BA1156)-H1156)/(MAX(AZ1156:BA1156)-MIN(AZ1156:BA1156)))*(MAX(BB1156:BC1156)-MIN(BB1156:BC1156))</f>
        <v>351.58708736</v>
      </c>
      <c r="BF1156">
        <f t="shared" ca="1" si="282"/>
        <v>351.38652028455522</v>
      </c>
      <c r="BG1156">
        <f t="shared" ref="BG1156:BG1219" ca="1" si="294">MIN(BJ1156:BK1156)+((E1156-MIN(BH1156:BI1156))/(MAX(BH1156:BI1156)-MIN(BH1156:BI1156)))*(MAX(BJ1156:BK1156)-MIN(BJ1156:BK1156))</f>
        <v>356.61347971544478</v>
      </c>
      <c r="BH1156" cm="1">
        <f t="array" aca="1" ref="BH1156" ca="1">_xlfn.LET(_xlpm.rozsah, $J$3:$J$10001,_xlpm.podminka, (_xlpm.rozsah&gt;E1156)*(ISNUMBER(_xlpm.rozsah)),_xlpm.indexy, IF(_xlpm.podminka, ROW(_xlpm.rozsah)-MIN(ROW(_xlpm.rozsah))+1),_xlpm.prvni, MIN(_xlpm.indexy),_xlpm.finalni, IF(_xlpm.prvni=1, 2, _xlpm.prvni),INDEX(_xlpm.rozsah, _xlpm.finalni))</f>
        <v>1700</v>
      </c>
      <c r="BI1156" cm="1">
        <f t="array" aca="1" ref="BI1156" ca="1">INDEX($J$3:$J$10001,MATCH(BH1156,$J$3:$J$10004,0)-1)</f>
        <v>1600</v>
      </c>
      <c r="BJ1156">
        <f t="shared" ca="1" si="287"/>
        <v>350</v>
      </c>
      <c r="BK1156">
        <f t="shared" ca="1" si="287"/>
        <v>358</v>
      </c>
      <c r="BL1156">
        <f t="shared" ca="1" si="283"/>
        <v>-8</v>
      </c>
      <c r="BM1156">
        <f t="shared" ref="BM1156:BM1219" ca="1" si="295">MIN(BJ1156:BK1156)+((MAX(BH1156:BI1156)-E1156)/(MAX(BH1156:BI1156)-MIN(BH1156:BI1156)))*(MAX(BJ1156:BK1156)-MIN(BJ1156:BK1156))</f>
        <v>351.38652028455522</v>
      </c>
    </row>
    <row r="1157" spans="1:65" x14ac:dyDescent="0.25">
      <c r="A1157" s="64">
        <v>1154</v>
      </c>
      <c r="B1157" s="64">
        <v>74</v>
      </c>
      <c r="C1157" s="64">
        <v>27</v>
      </c>
      <c r="D1157" s="18">
        <v>1154</v>
      </c>
      <c r="E1157" s="21">
        <f t="shared" ca="1" si="288"/>
        <v>1836.2104490122879</v>
      </c>
      <c r="F1157" s="22">
        <f t="shared" ca="1" si="289"/>
        <v>88.247940390335984</v>
      </c>
      <c r="G1157" s="28">
        <v>1154</v>
      </c>
      <c r="H1157" s="24">
        <f t="shared" ca="1" si="290"/>
        <v>1833.3116279999999</v>
      </c>
      <c r="I1157" s="25">
        <f t="shared" ca="1" si="291"/>
        <v>88.380996274799998</v>
      </c>
      <c r="J1157" s="155"/>
      <c r="K1157" s="155"/>
      <c r="AX1157">
        <f t="shared" ca="1" si="284"/>
        <v>327.33702324000001</v>
      </c>
      <c r="AY1157">
        <f t="shared" ca="1" si="292"/>
        <v>321.66297675999999</v>
      </c>
      <c r="AZ1157" cm="1">
        <f t="array" aca="1" ref="AZ1157" ca="1">_xlfn.LET(_xlpm.rozsah, $J$3:$J$10001,_xlpm.podminka, (_xlpm.rozsah&gt;H1157)*(ISNUMBER(_xlpm.rozsah)),_xlpm.indexy, IF(_xlpm.podminka, ROW(_xlpm.rozsah)-MIN(ROW(_xlpm.rozsah))+1),_xlpm.prvni, MIN(_xlpm.indexy),_xlpm.finalni, IF(_xlpm.prvni=1, 2, _xlpm.prvni),INDEX(_xlpm.rozsah, _xlpm.finalni))</f>
        <v>1900</v>
      </c>
      <c r="BA1157" cm="1">
        <f t="array" aca="1" ref="BA1157" ca="1">INDEX($J$3:$J$10001,MATCH(AZ1157,$J$3:$J$10004,0)-1)</f>
        <v>1800</v>
      </c>
      <c r="BB1157">
        <f t="shared" ca="1" si="286"/>
        <v>316</v>
      </c>
      <c r="BC1157">
        <f t="shared" ca="1" si="286"/>
        <v>333</v>
      </c>
      <c r="BD1157">
        <f t="shared" ca="1" si="285"/>
        <v>-17</v>
      </c>
      <c r="BE1157">
        <f t="shared" ca="1" si="293"/>
        <v>327.33702324000001</v>
      </c>
      <c r="BF1157">
        <f t="shared" ref="BF1157:BF1220" ca="1" si="296">IF(BL1157&lt;0, BM1157,BG1157)</f>
        <v>326.84422366791108</v>
      </c>
      <c r="BG1157">
        <f t="shared" ca="1" si="294"/>
        <v>322.15577633208892</v>
      </c>
      <c r="BH1157" cm="1">
        <f t="array" aca="1" ref="BH1157" ca="1">_xlfn.LET(_xlpm.rozsah, $J$3:$J$10001,_xlpm.podminka, (_xlpm.rozsah&gt;E1157)*(ISNUMBER(_xlpm.rozsah)),_xlpm.indexy, IF(_xlpm.podminka, ROW(_xlpm.rozsah)-MIN(ROW(_xlpm.rozsah))+1),_xlpm.prvni, MIN(_xlpm.indexy),_xlpm.finalni, IF(_xlpm.prvni=1, 2, _xlpm.prvni),INDEX(_xlpm.rozsah, _xlpm.finalni))</f>
        <v>1900</v>
      </c>
      <c r="BI1157" cm="1">
        <f t="array" aca="1" ref="BI1157" ca="1">INDEX($J$3:$J$10001,MATCH(BH1157,$J$3:$J$10004,0)-1)</f>
        <v>1800</v>
      </c>
      <c r="BJ1157">
        <f t="shared" ca="1" si="287"/>
        <v>316</v>
      </c>
      <c r="BK1157">
        <f t="shared" ca="1" si="287"/>
        <v>333</v>
      </c>
      <c r="BL1157">
        <f t="shared" ref="BL1157:BL1220" ca="1" si="297">BJ1157-BK1157</f>
        <v>-17</v>
      </c>
      <c r="BM1157">
        <f t="shared" ca="1" si="295"/>
        <v>326.84422366791108</v>
      </c>
    </row>
    <row r="1158" spans="1:65" x14ac:dyDescent="0.25">
      <c r="A1158" s="64">
        <v>1155</v>
      </c>
      <c r="B1158" s="64">
        <v>76</v>
      </c>
      <c r="C1158" s="64">
        <v>14</v>
      </c>
      <c r="D1158" s="18">
        <v>1155</v>
      </c>
      <c r="E1158" s="21">
        <f t="shared" ca="1" si="288"/>
        <v>1866.9188395261335</v>
      </c>
      <c r="F1158" s="22">
        <f t="shared" ca="1" si="289"/>
        <v>45.027331619278023</v>
      </c>
      <c r="G1158" s="23">
        <v>1155</v>
      </c>
      <c r="H1158" s="24">
        <f t="shared" ca="1" si="290"/>
        <v>1863.9416719999999</v>
      </c>
      <c r="I1158" s="25">
        <f t="shared" ca="1" si="291"/>
        <v>45.098188206400003</v>
      </c>
      <c r="J1158" s="155"/>
      <c r="K1158" s="155"/>
      <c r="AX1158">
        <f t="shared" ca="1" si="284"/>
        <v>322.12991576000002</v>
      </c>
      <c r="AY1158">
        <f t="shared" ca="1" si="292"/>
        <v>326.87008423999998</v>
      </c>
      <c r="AZ1158" cm="1">
        <f t="array" aca="1" ref="AZ1158" ca="1">_xlfn.LET(_xlpm.rozsah, $J$3:$J$10001,_xlpm.podminka, (_xlpm.rozsah&gt;H1158)*(ISNUMBER(_xlpm.rozsah)),_xlpm.indexy, IF(_xlpm.podminka, ROW(_xlpm.rozsah)-MIN(ROW(_xlpm.rozsah))+1),_xlpm.prvni, MIN(_xlpm.indexy),_xlpm.finalni, IF(_xlpm.prvni=1, 2, _xlpm.prvni),INDEX(_xlpm.rozsah, _xlpm.finalni))</f>
        <v>1900</v>
      </c>
      <c r="BA1158" cm="1">
        <f t="array" aca="1" ref="BA1158" ca="1">INDEX($J$3:$J$10001,MATCH(AZ1158,$J$3:$J$10004,0)-1)</f>
        <v>1800</v>
      </c>
      <c r="BB1158">
        <f t="shared" ca="1" si="286"/>
        <v>316</v>
      </c>
      <c r="BC1158">
        <f t="shared" ca="1" si="286"/>
        <v>333</v>
      </c>
      <c r="BD1158">
        <f t="shared" ca="1" si="285"/>
        <v>-17</v>
      </c>
      <c r="BE1158">
        <f t="shared" ca="1" si="293"/>
        <v>322.12991576000002</v>
      </c>
      <c r="BF1158">
        <f t="shared" ca="1" si="296"/>
        <v>321.62379728055731</v>
      </c>
      <c r="BG1158">
        <f t="shared" ca="1" si="294"/>
        <v>327.37620271944269</v>
      </c>
      <c r="BH1158" cm="1">
        <f t="array" aca="1" ref="BH1158" ca="1">_xlfn.LET(_xlpm.rozsah, $J$3:$J$10001,_xlpm.podminka, (_xlpm.rozsah&gt;E1158)*(ISNUMBER(_xlpm.rozsah)),_xlpm.indexy, IF(_xlpm.podminka, ROW(_xlpm.rozsah)-MIN(ROW(_xlpm.rozsah))+1),_xlpm.prvni, MIN(_xlpm.indexy),_xlpm.finalni, IF(_xlpm.prvni=1, 2, _xlpm.prvni),INDEX(_xlpm.rozsah, _xlpm.finalni))</f>
        <v>1900</v>
      </c>
      <c r="BI1158" cm="1">
        <f t="array" aca="1" ref="BI1158" ca="1">INDEX($J$3:$J$10001,MATCH(BH1158,$J$3:$J$10004,0)-1)</f>
        <v>1800</v>
      </c>
      <c r="BJ1158">
        <f t="shared" ca="1" si="287"/>
        <v>316</v>
      </c>
      <c r="BK1158">
        <f t="shared" ca="1" si="287"/>
        <v>333</v>
      </c>
      <c r="BL1158">
        <f t="shared" ca="1" si="297"/>
        <v>-17</v>
      </c>
      <c r="BM1158">
        <f t="shared" ca="1" si="295"/>
        <v>321.62379728055731</v>
      </c>
    </row>
    <row r="1159" spans="1:65" x14ac:dyDescent="0.25">
      <c r="A1159" s="64">
        <v>1156</v>
      </c>
      <c r="B1159" s="64">
        <v>69</v>
      </c>
      <c r="C1159" s="64">
        <v>38</v>
      </c>
      <c r="D1159" s="18">
        <v>1156</v>
      </c>
      <c r="E1159" s="21">
        <f t="shared" ca="1" si="288"/>
        <v>1759.4394727276735</v>
      </c>
      <c r="F1159" s="22">
        <f t="shared" ca="1" si="289"/>
        <v>129.1602100617923</v>
      </c>
      <c r="G1159" s="28">
        <v>1156</v>
      </c>
      <c r="H1159" s="24">
        <f t="shared" ca="1" si="290"/>
        <v>1756.7365179999999</v>
      </c>
      <c r="I1159" s="25">
        <f t="shared" ca="1" si="291"/>
        <v>129.33482093719999</v>
      </c>
      <c r="J1159" s="155"/>
      <c r="K1159" s="155"/>
      <c r="AX1159">
        <f t="shared" ca="1" si="284"/>
        <v>340.35479193999998</v>
      </c>
      <c r="AY1159">
        <f t="shared" ca="1" si="292"/>
        <v>342.64520806000002</v>
      </c>
      <c r="AZ1159" cm="1">
        <f t="array" aca="1" ref="AZ1159" ca="1">_xlfn.LET(_xlpm.rozsah, $J$3:$J$10001,_xlpm.podminka, (_xlpm.rozsah&gt;H1159)*(ISNUMBER(_xlpm.rozsah)),_xlpm.indexy, IF(_xlpm.podminka, ROW(_xlpm.rozsah)-MIN(ROW(_xlpm.rozsah))+1),_xlpm.prvni, MIN(_xlpm.indexy),_xlpm.finalni, IF(_xlpm.prvni=1, 2, _xlpm.prvni),INDEX(_xlpm.rozsah, _xlpm.finalni))</f>
        <v>1800</v>
      </c>
      <c r="BA1159" cm="1">
        <f t="array" aca="1" ref="BA1159" ca="1">INDEX($J$3:$J$10001,MATCH(AZ1159,$J$3:$J$10004,0)-1)</f>
        <v>1700</v>
      </c>
      <c r="BB1159">
        <f t="shared" ca="1" si="286"/>
        <v>333</v>
      </c>
      <c r="BC1159">
        <f t="shared" ca="1" si="286"/>
        <v>350</v>
      </c>
      <c r="BD1159">
        <f t="shared" ca="1" si="285"/>
        <v>-17</v>
      </c>
      <c r="BE1159">
        <f t="shared" ca="1" si="293"/>
        <v>340.35479193999998</v>
      </c>
      <c r="BF1159">
        <f t="shared" ca="1" si="296"/>
        <v>339.8952896362955</v>
      </c>
      <c r="BG1159">
        <f t="shared" ca="1" si="294"/>
        <v>343.1047103637045</v>
      </c>
      <c r="BH1159" cm="1">
        <f t="array" aca="1" ref="BH1159" ca="1">_xlfn.LET(_xlpm.rozsah, $J$3:$J$10001,_xlpm.podminka, (_xlpm.rozsah&gt;E1159)*(ISNUMBER(_xlpm.rozsah)),_xlpm.indexy, IF(_xlpm.podminka, ROW(_xlpm.rozsah)-MIN(ROW(_xlpm.rozsah))+1),_xlpm.prvni, MIN(_xlpm.indexy),_xlpm.finalni, IF(_xlpm.prvni=1, 2, _xlpm.prvni),INDEX(_xlpm.rozsah, _xlpm.finalni))</f>
        <v>1800</v>
      </c>
      <c r="BI1159" cm="1">
        <f t="array" aca="1" ref="BI1159" ca="1">INDEX($J$3:$J$10001,MATCH(BH1159,$J$3:$J$10004,0)-1)</f>
        <v>1700</v>
      </c>
      <c r="BJ1159">
        <f t="shared" ca="1" si="287"/>
        <v>333</v>
      </c>
      <c r="BK1159">
        <f t="shared" ca="1" si="287"/>
        <v>350</v>
      </c>
      <c r="BL1159">
        <f t="shared" ca="1" si="297"/>
        <v>-17</v>
      </c>
      <c r="BM1159">
        <f t="shared" ca="1" si="295"/>
        <v>339.8952896362955</v>
      </c>
    </row>
    <row r="1160" spans="1:65" x14ac:dyDescent="0.25">
      <c r="A1160" s="64">
        <v>1157</v>
      </c>
      <c r="B1160" s="64">
        <v>66</v>
      </c>
      <c r="C1160" s="64">
        <v>59</v>
      </c>
      <c r="D1160" s="18">
        <v>1157</v>
      </c>
      <c r="E1160" s="21">
        <f t="shared" ca="1" si="288"/>
        <v>1713.3768869569053</v>
      </c>
      <c r="F1160" s="22">
        <f t="shared" ca="1" si="289"/>
        <v>205.15829823822241</v>
      </c>
      <c r="G1160" s="23">
        <v>1157</v>
      </c>
      <c r="H1160" s="24">
        <f t="shared" ca="1" si="290"/>
        <v>1710.7914519999999</v>
      </c>
      <c r="I1160" s="25">
        <f t="shared" ca="1" si="291"/>
        <v>205.41761736440003</v>
      </c>
      <c r="J1160" s="155"/>
      <c r="K1160" s="155"/>
      <c r="AX1160">
        <f t="shared" ca="1" si="284"/>
        <v>348.16545316000003</v>
      </c>
      <c r="AY1160">
        <f t="shared" ca="1" si="292"/>
        <v>334.83454683999997</v>
      </c>
      <c r="AZ1160" cm="1">
        <f t="array" aca="1" ref="AZ1160" ca="1">_xlfn.LET(_xlpm.rozsah, $J$3:$J$10001,_xlpm.podminka, (_xlpm.rozsah&gt;H1160)*(ISNUMBER(_xlpm.rozsah)),_xlpm.indexy, IF(_xlpm.podminka, ROW(_xlpm.rozsah)-MIN(ROW(_xlpm.rozsah))+1),_xlpm.prvni, MIN(_xlpm.indexy),_xlpm.finalni, IF(_xlpm.prvni=1, 2, _xlpm.prvni),INDEX(_xlpm.rozsah, _xlpm.finalni))</f>
        <v>1800</v>
      </c>
      <c r="BA1160" cm="1">
        <f t="array" aca="1" ref="BA1160" ca="1">INDEX($J$3:$J$10001,MATCH(AZ1160,$J$3:$J$10004,0)-1)</f>
        <v>1700</v>
      </c>
      <c r="BB1160">
        <f t="shared" ca="1" si="286"/>
        <v>333</v>
      </c>
      <c r="BC1160">
        <f t="shared" ca="1" si="286"/>
        <v>350</v>
      </c>
      <c r="BD1160">
        <f t="shared" ca="1" si="285"/>
        <v>-17</v>
      </c>
      <c r="BE1160">
        <f t="shared" ca="1" si="293"/>
        <v>348.16545316000003</v>
      </c>
      <c r="BF1160">
        <f t="shared" ca="1" si="296"/>
        <v>347.7259292173261</v>
      </c>
      <c r="BG1160">
        <f t="shared" ca="1" si="294"/>
        <v>335.2740707826739</v>
      </c>
      <c r="BH1160" cm="1">
        <f t="array" aca="1" ref="BH1160" ca="1">_xlfn.LET(_xlpm.rozsah, $J$3:$J$10001,_xlpm.podminka, (_xlpm.rozsah&gt;E1160)*(ISNUMBER(_xlpm.rozsah)),_xlpm.indexy, IF(_xlpm.podminka, ROW(_xlpm.rozsah)-MIN(ROW(_xlpm.rozsah))+1),_xlpm.prvni, MIN(_xlpm.indexy),_xlpm.finalni, IF(_xlpm.prvni=1, 2, _xlpm.prvni),INDEX(_xlpm.rozsah, _xlpm.finalni))</f>
        <v>1800</v>
      </c>
      <c r="BI1160" cm="1">
        <f t="array" aca="1" ref="BI1160" ca="1">INDEX($J$3:$J$10001,MATCH(BH1160,$J$3:$J$10004,0)-1)</f>
        <v>1700</v>
      </c>
      <c r="BJ1160">
        <f t="shared" ca="1" si="287"/>
        <v>333</v>
      </c>
      <c r="BK1160">
        <f t="shared" ca="1" si="287"/>
        <v>350</v>
      </c>
      <c r="BL1160">
        <f t="shared" ca="1" si="297"/>
        <v>-17</v>
      </c>
      <c r="BM1160">
        <f t="shared" ca="1" si="295"/>
        <v>347.7259292173261</v>
      </c>
    </row>
    <row r="1161" spans="1:65" x14ac:dyDescent="0.25">
      <c r="A1161" s="64">
        <v>1158</v>
      </c>
      <c r="B1161" s="64">
        <v>64</v>
      </c>
      <c r="C1161" s="64">
        <v>99</v>
      </c>
      <c r="D1161" s="18">
        <v>1158</v>
      </c>
      <c r="E1161" s="21">
        <f t="shared" ca="1" si="288"/>
        <v>1682.6684964430597</v>
      </c>
      <c r="F1161" s="22">
        <f t="shared" ca="1" si="289"/>
        <v>347.87265508170969</v>
      </c>
      <c r="G1161" s="28">
        <v>1158</v>
      </c>
      <c r="H1161" s="24">
        <f t="shared" ca="1" si="290"/>
        <v>1680.1614079999999</v>
      </c>
      <c r="I1161" s="25">
        <f t="shared" ca="1" si="291"/>
        <v>348.07121648640003</v>
      </c>
      <c r="J1161" s="155"/>
      <c r="K1161" s="155"/>
      <c r="AX1161">
        <f t="shared" ca="1" si="284"/>
        <v>351.58708736</v>
      </c>
      <c r="AY1161">
        <f t="shared" ca="1" si="292"/>
        <v>356.41291264</v>
      </c>
      <c r="AZ1161" cm="1">
        <f t="array" aca="1" ref="AZ1161" ca="1">_xlfn.LET(_xlpm.rozsah, $J$3:$J$10001,_xlpm.podminka, (_xlpm.rozsah&gt;H1161)*(ISNUMBER(_xlpm.rozsah)),_xlpm.indexy, IF(_xlpm.podminka, ROW(_xlpm.rozsah)-MIN(ROW(_xlpm.rozsah))+1),_xlpm.prvni, MIN(_xlpm.indexy),_xlpm.finalni, IF(_xlpm.prvni=1, 2, _xlpm.prvni),INDEX(_xlpm.rozsah, _xlpm.finalni))</f>
        <v>1700</v>
      </c>
      <c r="BA1161" cm="1">
        <f t="array" aca="1" ref="BA1161" ca="1">INDEX($J$3:$J$10001,MATCH(AZ1161,$J$3:$J$10004,0)-1)</f>
        <v>1600</v>
      </c>
      <c r="BB1161">
        <f t="shared" ca="1" si="286"/>
        <v>350</v>
      </c>
      <c r="BC1161">
        <f t="shared" ca="1" si="286"/>
        <v>358</v>
      </c>
      <c r="BD1161">
        <f t="shared" ca="1" si="285"/>
        <v>-8</v>
      </c>
      <c r="BE1161">
        <f t="shared" ca="1" si="293"/>
        <v>351.58708736</v>
      </c>
      <c r="BF1161">
        <f t="shared" ca="1" si="296"/>
        <v>351.38652028455522</v>
      </c>
      <c r="BG1161">
        <f t="shared" ca="1" si="294"/>
        <v>356.61347971544478</v>
      </c>
      <c r="BH1161" cm="1">
        <f t="array" aca="1" ref="BH1161" ca="1">_xlfn.LET(_xlpm.rozsah, $J$3:$J$10001,_xlpm.podminka, (_xlpm.rozsah&gt;E1161)*(ISNUMBER(_xlpm.rozsah)),_xlpm.indexy, IF(_xlpm.podminka, ROW(_xlpm.rozsah)-MIN(ROW(_xlpm.rozsah))+1),_xlpm.prvni, MIN(_xlpm.indexy),_xlpm.finalni, IF(_xlpm.prvni=1, 2, _xlpm.prvni),INDEX(_xlpm.rozsah, _xlpm.finalni))</f>
        <v>1700</v>
      </c>
      <c r="BI1161" cm="1">
        <f t="array" aca="1" ref="BI1161" ca="1">INDEX($J$3:$J$10001,MATCH(BH1161,$J$3:$J$10004,0)-1)</f>
        <v>1600</v>
      </c>
      <c r="BJ1161">
        <f t="shared" ca="1" si="287"/>
        <v>350</v>
      </c>
      <c r="BK1161">
        <f t="shared" ca="1" si="287"/>
        <v>358</v>
      </c>
      <c r="BL1161">
        <f t="shared" ca="1" si="297"/>
        <v>-8</v>
      </c>
      <c r="BM1161">
        <f t="shared" ca="1" si="295"/>
        <v>351.38652028455522</v>
      </c>
    </row>
    <row r="1162" spans="1:65" x14ac:dyDescent="0.25">
      <c r="A1162" s="64">
        <v>1159</v>
      </c>
      <c r="B1162" s="64">
        <v>51</v>
      </c>
      <c r="C1162" s="64">
        <v>86</v>
      </c>
      <c r="D1162" s="18">
        <v>1159</v>
      </c>
      <c r="E1162" s="21">
        <f t="shared" ca="1" si="288"/>
        <v>1483.0639581030632</v>
      </c>
      <c r="F1162" s="22">
        <f t="shared" ca="1" si="289"/>
        <v>309.60000000000002</v>
      </c>
      <c r="G1162" s="23">
        <v>1159</v>
      </c>
      <c r="H1162" s="24">
        <f t="shared" ca="1" si="290"/>
        <v>1481.066122</v>
      </c>
      <c r="I1162" s="25">
        <f t="shared" ca="1" si="291"/>
        <v>309.60000000000002</v>
      </c>
      <c r="J1162" s="155"/>
      <c r="K1162" s="155"/>
      <c r="AX1162">
        <f t="shared" ca="1" si="284"/>
        <v>360</v>
      </c>
      <c r="AY1162">
        <f t="shared" ca="1" si="292"/>
        <v>360</v>
      </c>
      <c r="AZ1162" cm="1">
        <f t="array" aca="1" ref="AZ1162" ca="1">_xlfn.LET(_xlpm.rozsah, $J$3:$J$10001,_xlpm.podminka, (_xlpm.rozsah&gt;H1162)*(ISNUMBER(_xlpm.rozsah)),_xlpm.indexy, IF(_xlpm.podminka, ROW(_xlpm.rozsah)-MIN(ROW(_xlpm.rozsah))+1),_xlpm.prvni, MIN(_xlpm.indexy),_xlpm.finalni, IF(_xlpm.prvni=1, 2, _xlpm.prvni),INDEX(_xlpm.rozsah, _xlpm.finalni))</f>
        <v>1500</v>
      </c>
      <c r="BA1162" cm="1">
        <f t="array" aca="1" ref="BA1162" ca="1">INDEX($J$3:$J$10001,MATCH(AZ1162,$J$3:$J$10004,0)-1)</f>
        <v>1400</v>
      </c>
      <c r="BB1162">
        <f t="shared" ca="1" si="286"/>
        <v>360</v>
      </c>
      <c r="BC1162">
        <f t="shared" ca="1" si="286"/>
        <v>360</v>
      </c>
      <c r="BD1162">
        <f t="shared" ca="1" si="285"/>
        <v>0</v>
      </c>
      <c r="BE1162">
        <f t="shared" ca="1" si="293"/>
        <v>360</v>
      </c>
      <c r="BF1162">
        <f t="shared" ca="1" si="296"/>
        <v>360</v>
      </c>
      <c r="BG1162">
        <f t="shared" ca="1" si="294"/>
        <v>360</v>
      </c>
      <c r="BH1162" cm="1">
        <f t="array" aca="1" ref="BH1162" ca="1">_xlfn.LET(_xlpm.rozsah, $J$3:$J$10001,_xlpm.podminka, (_xlpm.rozsah&gt;E1162)*(ISNUMBER(_xlpm.rozsah)),_xlpm.indexy, IF(_xlpm.podminka, ROW(_xlpm.rozsah)-MIN(ROW(_xlpm.rozsah))+1),_xlpm.prvni, MIN(_xlpm.indexy),_xlpm.finalni, IF(_xlpm.prvni=1, 2, _xlpm.prvni),INDEX(_xlpm.rozsah, _xlpm.finalni))</f>
        <v>1500</v>
      </c>
      <c r="BI1162" cm="1">
        <f t="array" aca="1" ref="BI1162" ca="1">INDEX($J$3:$J$10001,MATCH(BH1162,$J$3:$J$10004,0)-1)</f>
        <v>1400</v>
      </c>
      <c r="BJ1162">
        <f t="shared" ca="1" si="287"/>
        <v>360</v>
      </c>
      <c r="BK1162">
        <f t="shared" ca="1" si="287"/>
        <v>360</v>
      </c>
      <c r="BL1162">
        <f t="shared" ca="1" si="297"/>
        <v>0</v>
      </c>
      <c r="BM1162">
        <f t="shared" ca="1" si="295"/>
        <v>360</v>
      </c>
    </row>
    <row r="1163" spans="1:65" x14ac:dyDescent="0.25">
      <c r="A1163" s="64">
        <v>1160</v>
      </c>
      <c r="B1163" s="64">
        <v>70</v>
      </c>
      <c r="C1163" s="64">
        <v>53</v>
      </c>
      <c r="D1163" s="18">
        <v>1160</v>
      </c>
      <c r="E1163" s="21">
        <f t="shared" ca="1" si="288"/>
        <v>1774.7936679845966</v>
      </c>
      <c r="F1163" s="22">
        <f t="shared" ca="1" si="289"/>
        <v>178.76109051458786</v>
      </c>
      <c r="G1163" s="28">
        <v>1160</v>
      </c>
      <c r="H1163" s="24">
        <f t="shared" ca="1" si="290"/>
        <v>1772.0515399999999</v>
      </c>
      <c r="I1163" s="25">
        <f t="shared" ca="1" si="291"/>
        <v>179.008156246</v>
      </c>
      <c r="J1163" s="155"/>
      <c r="K1163" s="155"/>
      <c r="AX1163">
        <f t="shared" ca="1" si="284"/>
        <v>337.75123819999999</v>
      </c>
      <c r="AY1163">
        <f t="shared" ca="1" si="292"/>
        <v>345.24876180000001</v>
      </c>
      <c r="AZ1163" cm="1">
        <f t="array" aca="1" ref="AZ1163" ca="1">_xlfn.LET(_xlpm.rozsah, $J$3:$J$10001,_xlpm.podminka, (_xlpm.rozsah&gt;H1163)*(ISNUMBER(_xlpm.rozsah)),_xlpm.indexy, IF(_xlpm.podminka, ROW(_xlpm.rozsah)-MIN(ROW(_xlpm.rozsah))+1),_xlpm.prvni, MIN(_xlpm.indexy),_xlpm.finalni, IF(_xlpm.prvni=1, 2, _xlpm.prvni),INDEX(_xlpm.rozsah, _xlpm.finalni))</f>
        <v>1800</v>
      </c>
      <c r="BA1163" cm="1">
        <f t="array" aca="1" ref="BA1163" ca="1">INDEX($J$3:$J$10001,MATCH(AZ1163,$J$3:$J$10004,0)-1)</f>
        <v>1700</v>
      </c>
      <c r="BB1163">
        <f t="shared" ca="1" si="286"/>
        <v>333</v>
      </c>
      <c r="BC1163">
        <f t="shared" ca="1" si="286"/>
        <v>350</v>
      </c>
      <c r="BD1163">
        <f t="shared" ca="1" si="285"/>
        <v>-17</v>
      </c>
      <c r="BE1163">
        <f t="shared" ca="1" si="293"/>
        <v>337.75123819999999</v>
      </c>
      <c r="BF1163">
        <f t="shared" ca="1" si="296"/>
        <v>337.28507644261856</v>
      </c>
      <c r="BG1163">
        <f t="shared" ca="1" si="294"/>
        <v>345.71492355738144</v>
      </c>
      <c r="BH1163" cm="1">
        <f t="array" aca="1" ref="BH1163" ca="1">_xlfn.LET(_xlpm.rozsah, $J$3:$J$10001,_xlpm.podminka, (_xlpm.rozsah&gt;E1163)*(ISNUMBER(_xlpm.rozsah)),_xlpm.indexy, IF(_xlpm.podminka, ROW(_xlpm.rozsah)-MIN(ROW(_xlpm.rozsah))+1),_xlpm.prvni, MIN(_xlpm.indexy),_xlpm.finalni, IF(_xlpm.prvni=1, 2, _xlpm.prvni),INDEX(_xlpm.rozsah, _xlpm.finalni))</f>
        <v>1800</v>
      </c>
      <c r="BI1163" cm="1">
        <f t="array" aca="1" ref="BI1163" ca="1">INDEX($J$3:$J$10001,MATCH(BH1163,$J$3:$J$10004,0)-1)</f>
        <v>1700</v>
      </c>
      <c r="BJ1163">
        <f t="shared" ca="1" si="287"/>
        <v>333</v>
      </c>
      <c r="BK1163">
        <f t="shared" ca="1" si="287"/>
        <v>350</v>
      </c>
      <c r="BL1163">
        <f t="shared" ca="1" si="297"/>
        <v>-17</v>
      </c>
      <c r="BM1163">
        <f t="shared" ca="1" si="295"/>
        <v>337.28507644261856</v>
      </c>
    </row>
    <row r="1164" spans="1:65" x14ac:dyDescent="0.25">
      <c r="A1164" s="64">
        <v>1161</v>
      </c>
      <c r="B1164" s="64">
        <v>72</v>
      </c>
      <c r="C1164" s="64">
        <v>36</v>
      </c>
      <c r="D1164" s="18">
        <v>1161</v>
      </c>
      <c r="E1164" s="21">
        <f t="shared" ca="1" si="288"/>
        <v>1805.5020584984422</v>
      </c>
      <c r="F1164" s="22">
        <f t="shared" ca="1" si="289"/>
        <v>119.54327401989532</v>
      </c>
      <c r="G1164" s="23">
        <v>1161</v>
      </c>
      <c r="H1164" s="24">
        <f t="shared" ca="1" si="290"/>
        <v>1802.6815839999999</v>
      </c>
      <c r="I1164" s="25">
        <f t="shared" ca="1" si="291"/>
        <v>119.7158870592</v>
      </c>
      <c r="J1164" s="155"/>
      <c r="K1164" s="155"/>
      <c r="AX1164">
        <f t="shared" ca="1" si="284"/>
        <v>332.54413072</v>
      </c>
      <c r="AY1164">
        <f t="shared" ca="1" si="292"/>
        <v>316.45586928</v>
      </c>
      <c r="AZ1164" cm="1">
        <f t="array" aca="1" ref="AZ1164" ca="1">_xlfn.LET(_xlpm.rozsah, $J$3:$J$10001,_xlpm.podminka, (_xlpm.rozsah&gt;H1164)*(ISNUMBER(_xlpm.rozsah)),_xlpm.indexy, IF(_xlpm.podminka, ROW(_xlpm.rozsah)-MIN(ROW(_xlpm.rozsah))+1),_xlpm.prvni, MIN(_xlpm.indexy),_xlpm.finalni, IF(_xlpm.prvni=1, 2, _xlpm.prvni),INDEX(_xlpm.rozsah, _xlpm.finalni))</f>
        <v>1900</v>
      </c>
      <c r="BA1164" cm="1">
        <f t="array" aca="1" ref="BA1164" ca="1">INDEX($J$3:$J$10001,MATCH(AZ1164,$J$3:$J$10004,0)-1)</f>
        <v>1800</v>
      </c>
      <c r="BB1164">
        <f t="shared" ca="1" si="286"/>
        <v>316</v>
      </c>
      <c r="BC1164">
        <f t="shared" ca="1" si="286"/>
        <v>333</v>
      </c>
      <c r="BD1164">
        <f t="shared" ca="1" si="285"/>
        <v>-17</v>
      </c>
      <c r="BE1164">
        <f t="shared" ca="1" si="293"/>
        <v>332.54413072</v>
      </c>
      <c r="BF1164">
        <f t="shared" ca="1" si="296"/>
        <v>332.06465005526479</v>
      </c>
      <c r="BG1164">
        <f t="shared" ca="1" si="294"/>
        <v>316.93534994473521</v>
      </c>
      <c r="BH1164" cm="1">
        <f t="array" aca="1" ref="BH1164" ca="1">_xlfn.LET(_xlpm.rozsah, $J$3:$J$10001,_xlpm.podminka, (_xlpm.rozsah&gt;E1164)*(ISNUMBER(_xlpm.rozsah)),_xlpm.indexy, IF(_xlpm.podminka, ROW(_xlpm.rozsah)-MIN(ROW(_xlpm.rozsah))+1),_xlpm.prvni, MIN(_xlpm.indexy),_xlpm.finalni, IF(_xlpm.prvni=1, 2, _xlpm.prvni),INDEX(_xlpm.rozsah, _xlpm.finalni))</f>
        <v>1900</v>
      </c>
      <c r="BI1164" cm="1">
        <f t="array" aca="1" ref="BI1164" ca="1">INDEX($J$3:$J$10001,MATCH(BH1164,$J$3:$J$10004,0)-1)</f>
        <v>1800</v>
      </c>
      <c r="BJ1164">
        <f t="shared" ca="1" si="287"/>
        <v>316</v>
      </c>
      <c r="BK1164">
        <f t="shared" ca="1" si="287"/>
        <v>333</v>
      </c>
      <c r="BL1164">
        <f t="shared" ca="1" si="297"/>
        <v>-17</v>
      </c>
      <c r="BM1164">
        <f t="shared" ca="1" si="295"/>
        <v>332.06465005526479</v>
      </c>
    </row>
    <row r="1165" spans="1:65" x14ac:dyDescent="0.25">
      <c r="A1165" s="64">
        <v>1162</v>
      </c>
      <c r="B1165" s="64">
        <v>71</v>
      </c>
      <c r="C1165" s="64">
        <v>47</v>
      </c>
      <c r="D1165" s="18">
        <v>1162</v>
      </c>
      <c r="E1165" s="21">
        <f t="shared" ca="1" si="288"/>
        <v>1790.1478632415192</v>
      </c>
      <c r="F1165" s="22">
        <f t="shared" ca="1" si="289"/>
        <v>157.29718572700261</v>
      </c>
      <c r="G1165" s="28">
        <v>1162</v>
      </c>
      <c r="H1165" s="24">
        <f t="shared" ca="1" si="290"/>
        <v>1787.3665619999999</v>
      </c>
      <c r="I1165" s="25">
        <f t="shared" ca="1" si="291"/>
        <v>157.5194116962</v>
      </c>
      <c r="J1165" s="155"/>
      <c r="K1165" s="155"/>
      <c r="AX1165">
        <f t="shared" ca="1" si="284"/>
        <v>335.14768445999999</v>
      </c>
      <c r="AY1165">
        <f t="shared" ca="1" si="292"/>
        <v>347.85231554000001</v>
      </c>
      <c r="AZ1165" cm="1">
        <f t="array" aca="1" ref="AZ1165" ca="1">_xlfn.LET(_xlpm.rozsah, $J$3:$J$10001,_xlpm.podminka, (_xlpm.rozsah&gt;H1165)*(ISNUMBER(_xlpm.rozsah)),_xlpm.indexy, IF(_xlpm.podminka, ROW(_xlpm.rozsah)-MIN(ROW(_xlpm.rozsah))+1),_xlpm.prvni, MIN(_xlpm.indexy),_xlpm.finalni, IF(_xlpm.prvni=1, 2, _xlpm.prvni),INDEX(_xlpm.rozsah, _xlpm.finalni))</f>
        <v>1800</v>
      </c>
      <c r="BA1165" cm="1">
        <f t="array" aca="1" ref="BA1165" ca="1">INDEX($J$3:$J$10001,MATCH(AZ1165,$J$3:$J$10004,0)-1)</f>
        <v>1700</v>
      </c>
      <c r="BB1165">
        <f t="shared" ca="1" si="286"/>
        <v>333</v>
      </c>
      <c r="BC1165">
        <f t="shared" ca="1" si="286"/>
        <v>350</v>
      </c>
      <c r="BD1165">
        <f t="shared" ca="1" si="285"/>
        <v>-17</v>
      </c>
      <c r="BE1165">
        <f t="shared" ca="1" si="293"/>
        <v>335.14768445999999</v>
      </c>
      <c r="BF1165">
        <f t="shared" ca="1" si="296"/>
        <v>334.67486324894173</v>
      </c>
      <c r="BG1165">
        <f t="shared" ca="1" si="294"/>
        <v>348.32513675105827</v>
      </c>
      <c r="BH1165" cm="1">
        <f t="array" aca="1" ref="BH1165" ca="1">_xlfn.LET(_xlpm.rozsah, $J$3:$J$10001,_xlpm.podminka, (_xlpm.rozsah&gt;E1165)*(ISNUMBER(_xlpm.rozsah)),_xlpm.indexy, IF(_xlpm.podminka, ROW(_xlpm.rozsah)-MIN(ROW(_xlpm.rozsah))+1),_xlpm.prvni, MIN(_xlpm.indexy),_xlpm.finalni, IF(_xlpm.prvni=1, 2, _xlpm.prvni),INDEX(_xlpm.rozsah, _xlpm.finalni))</f>
        <v>1800</v>
      </c>
      <c r="BI1165" cm="1">
        <f t="array" aca="1" ref="BI1165" ca="1">INDEX($J$3:$J$10001,MATCH(BH1165,$J$3:$J$10004,0)-1)</f>
        <v>1700</v>
      </c>
      <c r="BJ1165">
        <f t="shared" ca="1" si="287"/>
        <v>333</v>
      </c>
      <c r="BK1165">
        <f t="shared" ca="1" si="287"/>
        <v>350</v>
      </c>
      <c r="BL1165">
        <f t="shared" ca="1" si="297"/>
        <v>-17</v>
      </c>
      <c r="BM1165">
        <f t="shared" ca="1" si="295"/>
        <v>334.67486324894173</v>
      </c>
    </row>
    <row r="1166" spans="1:65" x14ac:dyDescent="0.25">
      <c r="A1166" s="64">
        <v>1163</v>
      </c>
      <c r="B1166" s="64">
        <v>70</v>
      </c>
      <c r="C1166" s="64">
        <v>42</v>
      </c>
      <c r="D1166" s="18">
        <v>1163</v>
      </c>
      <c r="E1166" s="21">
        <f t="shared" ca="1" si="288"/>
        <v>1774.7936679845966</v>
      </c>
      <c r="F1166" s="22">
        <f t="shared" ca="1" si="289"/>
        <v>141.65973210589979</v>
      </c>
      <c r="G1166" s="23">
        <v>1163</v>
      </c>
      <c r="H1166" s="24">
        <f t="shared" ca="1" si="290"/>
        <v>1772.0515399999999</v>
      </c>
      <c r="I1166" s="25">
        <f t="shared" ca="1" si="291"/>
        <v>141.855520044</v>
      </c>
      <c r="J1166" s="155"/>
      <c r="K1166" s="155"/>
      <c r="AX1166">
        <f t="shared" ca="1" si="284"/>
        <v>337.75123819999999</v>
      </c>
      <c r="AY1166">
        <f t="shared" ca="1" si="292"/>
        <v>345.24876180000001</v>
      </c>
      <c r="AZ1166" cm="1">
        <f t="array" aca="1" ref="AZ1166" ca="1">_xlfn.LET(_xlpm.rozsah, $J$3:$J$10001,_xlpm.podminka, (_xlpm.rozsah&gt;H1166)*(ISNUMBER(_xlpm.rozsah)),_xlpm.indexy, IF(_xlpm.podminka, ROW(_xlpm.rozsah)-MIN(ROW(_xlpm.rozsah))+1),_xlpm.prvni, MIN(_xlpm.indexy),_xlpm.finalni, IF(_xlpm.prvni=1, 2, _xlpm.prvni),INDEX(_xlpm.rozsah, _xlpm.finalni))</f>
        <v>1800</v>
      </c>
      <c r="BA1166" cm="1">
        <f t="array" aca="1" ref="BA1166" ca="1">INDEX($J$3:$J$10001,MATCH(AZ1166,$J$3:$J$10004,0)-1)</f>
        <v>1700</v>
      </c>
      <c r="BB1166">
        <f t="shared" ca="1" si="286"/>
        <v>333</v>
      </c>
      <c r="BC1166">
        <f t="shared" ca="1" si="286"/>
        <v>350</v>
      </c>
      <c r="BD1166">
        <f t="shared" ca="1" si="285"/>
        <v>-17</v>
      </c>
      <c r="BE1166">
        <f t="shared" ca="1" si="293"/>
        <v>337.75123819999999</v>
      </c>
      <c r="BF1166">
        <f t="shared" ca="1" si="296"/>
        <v>337.28507644261856</v>
      </c>
      <c r="BG1166">
        <f t="shared" ca="1" si="294"/>
        <v>345.71492355738144</v>
      </c>
      <c r="BH1166" cm="1">
        <f t="array" aca="1" ref="BH1166" ca="1">_xlfn.LET(_xlpm.rozsah, $J$3:$J$10001,_xlpm.podminka, (_xlpm.rozsah&gt;E1166)*(ISNUMBER(_xlpm.rozsah)),_xlpm.indexy, IF(_xlpm.podminka, ROW(_xlpm.rozsah)-MIN(ROW(_xlpm.rozsah))+1),_xlpm.prvni, MIN(_xlpm.indexy),_xlpm.finalni, IF(_xlpm.prvni=1, 2, _xlpm.prvni),INDEX(_xlpm.rozsah, _xlpm.finalni))</f>
        <v>1800</v>
      </c>
      <c r="BI1166" cm="1">
        <f t="array" aca="1" ref="BI1166" ca="1">INDEX($J$3:$J$10001,MATCH(BH1166,$J$3:$J$10004,0)-1)</f>
        <v>1700</v>
      </c>
      <c r="BJ1166">
        <f t="shared" ca="1" si="287"/>
        <v>333</v>
      </c>
      <c r="BK1166">
        <f t="shared" ca="1" si="287"/>
        <v>350</v>
      </c>
      <c r="BL1166">
        <f t="shared" ca="1" si="297"/>
        <v>-17</v>
      </c>
      <c r="BM1166">
        <f t="shared" ca="1" si="295"/>
        <v>337.28507644261856</v>
      </c>
    </row>
    <row r="1167" spans="1:65" x14ac:dyDescent="0.25">
      <c r="A1167" s="64">
        <v>1164</v>
      </c>
      <c r="B1167" s="64">
        <v>67</v>
      </c>
      <c r="C1167" s="64">
        <v>34</v>
      </c>
      <c r="D1167" s="18">
        <v>1164</v>
      </c>
      <c r="E1167" s="21">
        <f t="shared" ca="1" si="288"/>
        <v>1728.7310822138281</v>
      </c>
      <c r="F1167" s="22">
        <f t="shared" ca="1" si="289"/>
        <v>117.33934344804072</v>
      </c>
      <c r="G1167" s="28">
        <v>1164</v>
      </c>
      <c r="H1167" s="24">
        <f t="shared" ca="1" si="290"/>
        <v>1726.1064739999999</v>
      </c>
      <c r="I1167" s="25">
        <f t="shared" ca="1" si="291"/>
        <v>117.49104580280002</v>
      </c>
      <c r="J1167" s="155"/>
      <c r="K1167" s="155"/>
      <c r="AX1167">
        <f t="shared" ca="1" si="284"/>
        <v>345.56189942000003</v>
      </c>
      <c r="AY1167">
        <f t="shared" ca="1" si="292"/>
        <v>337.43810057999997</v>
      </c>
      <c r="AZ1167" cm="1">
        <f t="array" aca="1" ref="AZ1167" ca="1">_xlfn.LET(_xlpm.rozsah, $J$3:$J$10001,_xlpm.podminka, (_xlpm.rozsah&gt;H1167)*(ISNUMBER(_xlpm.rozsah)),_xlpm.indexy, IF(_xlpm.podminka, ROW(_xlpm.rozsah)-MIN(ROW(_xlpm.rozsah))+1),_xlpm.prvni, MIN(_xlpm.indexy),_xlpm.finalni, IF(_xlpm.prvni=1, 2, _xlpm.prvni),INDEX(_xlpm.rozsah, _xlpm.finalni))</f>
        <v>1800</v>
      </c>
      <c r="BA1167" cm="1">
        <f t="array" aca="1" ref="BA1167" ca="1">INDEX($J$3:$J$10001,MATCH(AZ1167,$J$3:$J$10004,0)-1)</f>
        <v>1700</v>
      </c>
      <c r="BB1167">
        <f t="shared" ca="1" si="286"/>
        <v>333</v>
      </c>
      <c r="BC1167">
        <f t="shared" ca="1" si="286"/>
        <v>350</v>
      </c>
      <c r="BD1167">
        <f t="shared" ca="1" si="285"/>
        <v>-17</v>
      </c>
      <c r="BE1167">
        <f t="shared" ca="1" si="293"/>
        <v>345.56189942000003</v>
      </c>
      <c r="BF1167">
        <f t="shared" ca="1" si="296"/>
        <v>345.11571602364921</v>
      </c>
      <c r="BG1167">
        <f t="shared" ca="1" si="294"/>
        <v>337.88428397635079</v>
      </c>
      <c r="BH1167" cm="1">
        <f t="array" aca="1" ref="BH1167" ca="1">_xlfn.LET(_xlpm.rozsah, $J$3:$J$10001,_xlpm.podminka, (_xlpm.rozsah&gt;E1167)*(ISNUMBER(_xlpm.rozsah)),_xlpm.indexy, IF(_xlpm.podminka, ROW(_xlpm.rozsah)-MIN(ROW(_xlpm.rozsah))+1),_xlpm.prvni, MIN(_xlpm.indexy),_xlpm.finalni, IF(_xlpm.prvni=1, 2, _xlpm.prvni),INDEX(_xlpm.rozsah, _xlpm.finalni))</f>
        <v>1800</v>
      </c>
      <c r="BI1167" cm="1">
        <f t="array" aca="1" ref="BI1167" ca="1">INDEX($J$3:$J$10001,MATCH(BH1167,$J$3:$J$10004,0)-1)</f>
        <v>1700</v>
      </c>
      <c r="BJ1167">
        <f t="shared" ca="1" si="287"/>
        <v>333</v>
      </c>
      <c r="BK1167">
        <f t="shared" ca="1" si="287"/>
        <v>350</v>
      </c>
      <c r="BL1167">
        <f t="shared" ca="1" si="297"/>
        <v>-17</v>
      </c>
      <c r="BM1167">
        <f t="shared" ca="1" si="295"/>
        <v>345.11571602364921</v>
      </c>
    </row>
    <row r="1168" spans="1:65" x14ac:dyDescent="0.25">
      <c r="A1168" s="64">
        <v>1165</v>
      </c>
      <c r="B1168" s="64">
        <v>74</v>
      </c>
      <c r="C1168" s="64">
        <v>2</v>
      </c>
      <c r="D1168" s="18">
        <v>1165</v>
      </c>
      <c r="E1168" s="21">
        <f t="shared" ca="1" si="288"/>
        <v>1836.2104490122879</v>
      </c>
      <c r="F1168" s="22">
        <f t="shared" ca="1" si="289"/>
        <v>6.5368844733582216</v>
      </c>
      <c r="G1168" s="23">
        <v>1165</v>
      </c>
      <c r="H1168" s="24">
        <f t="shared" ca="1" si="290"/>
        <v>1833.3116279999999</v>
      </c>
      <c r="I1168" s="25">
        <f t="shared" ca="1" si="291"/>
        <v>6.5467404648</v>
      </c>
      <c r="J1168" s="155"/>
      <c r="K1168" s="155"/>
      <c r="AX1168">
        <f t="shared" ca="1" si="284"/>
        <v>327.33702324000001</v>
      </c>
      <c r="AY1168">
        <f t="shared" ca="1" si="292"/>
        <v>321.66297675999999</v>
      </c>
      <c r="AZ1168" cm="1">
        <f t="array" aca="1" ref="AZ1168" ca="1">_xlfn.LET(_xlpm.rozsah, $J$3:$J$10001,_xlpm.podminka, (_xlpm.rozsah&gt;H1168)*(ISNUMBER(_xlpm.rozsah)),_xlpm.indexy, IF(_xlpm.podminka, ROW(_xlpm.rozsah)-MIN(ROW(_xlpm.rozsah))+1),_xlpm.prvni, MIN(_xlpm.indexy),_xlpm.finalni, IF(_xlpm.prvni=1, 2, _xlpm.prvni),INDEX(_xlpm.rozsah, _xlpm.finalni))</f>
        <v>1900</v>
      </c>
      <c r="BA1168" cm="1">
        <f t="array" aca="1" ref="BA1168" ca="1">INDEX($J$3:$J$10001,MATCH(AZ1168,$J$3:$J$10004,0)-1)</f>
        <v>1800</v>
      </c>
      <c r="BB1168">
        <f t="shared" ca="1" si="286"/>
        <v>316</v>
      </c>
      <c r="BC1168">
        <f t="shared" ca="1" si="286"/>
        <v>333</v>
      </c>
      <c r="BD1168">
        <f t="shared" ca="1" si="285"/>
        <v>-17</v>
      </c>
      <c r="BE1168">
        <f t="shared" ca="1" si="293"/>
        <v>327.33702324000001</v>
      </c>
      <c r="BF1168">
        <f t="shared" ca="1" si="296"/>
        <v>326.84422366791108</v>
      </c>
      <c r="BG1168">
        <f t="shared" ca="1" si="294"/>
        <v>322.15577633208892</v>
      </c>
      <c r="BH1168" cm="1">
        <f t="array" aca="1" ref="BH1168" ca="1">_xlfn.LET(_xlpm.rozsah, $J$3:$J$10001,_xlpm.podminka, (_xlpm.rozsah&gt;E1168)*(ISNUMBER(_xlpm.rozsah)),_xlpm.indexy, IF(_xlpm.podminka, ROW(_xlpm.rozsah)-MIN(ROW(_xlpm.rozsah))+1),_xlpm.prvni, MIN(_xlpm.indexy),_xlpm.finalni, IF(_xlpm.prvni=1, 2, _xlpm.prvni),INDEX(_xlpm.rozsah, _xlpm.finalni))</f>
        <v>1900</v>
      </c>
      <c r="BI1168" cm="1">
        <f t="array" aca="1" ref="BI1168" ca="1">INDEX($J$3:$J$10001,MATCH(BH1168,$J$3:$J$10004,0)-1)</f>
        <v>1800</v>
      </c>
      <c r="BJ1168">
        <f t="shared" ca="1" si="287"/>
        <v>316</v>
      </c>
      <c r="BK1168">
        <f t="shared" ca="1" si="287"/>
        <v>333</v>
      </c>
      <c r="BL1168">
        <f t="shared" ca="1" si="297"/>
        <v>-17</v>
      </c>
      <c r="BM1168">
        <f t="shared" ca="1" si="295"/>
        <v>326.84422366791108</v>
      </c>
    </row>
    <row r="1169" spans="1:65" x14ac:dyDescent="0.25">
      <c r="A1169" s="64">
        <v>1166</v>
      </c>
      <c r="B1169" s="64">
        <v>75</v>
      </c>
      <c r="C1169" s="64">
        <v>21</v>
      </c>
      <c r="D1169" s="18">
        <v>1166</v>
      </c>
      <c r="E1169" s="21">
        <f t="shared" ca="1" si="288"/>
        <v>1851.5646442692105</v>
      </c>
      <c r="F1169" s="22">
        <f t="shared" ca="1" si="289"/>
        <v>68.089142199589176</v>
      </c>
      <c r="G1169" s="28">
        <v>1166</v>
      </c>
      <c r="H1169" s="24">
        <f t="shared" ca="1" si="290"/>
        <v>1848.6266499999999</v>
      </c>
      <c r="I1169" s="25">
        <f t="shared" ca="1" si="291"/>
        <v>68.194028595000006</v>
      </c>
      <c r="J1169" s="155"/>
      <c r="K1169" s="155"/>
      <c r="AX1169">
        <f t="shared" ca="1" si="284"/>
        <v>324.73346950000001</v>
      </c>
      <c r="AY1169">
        <f t="shared" ca="1" si="292"/>
        <v>324.26653049999999</v>
      </c>
      <c r="AZ1169" cm="1">
        <f t="array" aca="1" ref="AZ1169" ca="1">_xlfn.LET(_xlpm.rozsah, $J$3:$J$10001,_xlpm.podminka, (_xlpm.rozsah&gt;H1169)*(ISNUMBER(_xlpm.rozsah)),_xlpm.indexy, IF(_xlpm.podminka, ROW(_xlpm.rozsah)-MIN(ROW(_xlpm.rozsah))+1),_xlpm.prvni, MIN(_xlpm.indexy),_xlpm.finalni, IF(_xlpm.prvni=1, 2, _xlpm.prvni),INDEX(_xlpm.rozsah, _xlpm.finalni))</f>
        <v>1900</v>
      </c>
      <c r="BA1169" cm="1">
        <f t="array" aca="1" ref="BA1169" ca="1">INDEX($J$3:$J$10001,MATCH(AZ1169,$J$3:$J$10004,0)-1)</f>
        <v>1800</v>
      </c>
      <c r="BB1169">
        <f t="shared" ca="1" si="286"/>
        <v>316</v>
      </c>
      <c r="BC1169">
        <f t="shared" ca="1" si="286"/>
        <v>333</v>
      </c>
      <c r="BD1169">
        <f t="shared" ca="1" si="285"/>
        <v>-17</v>
      </c>
      <c r="BE1169">
        <f t="shared" ca="1" si="293"/>
        <v>324.73346950000001</v>
      </c>
      <c r="BF1169">
        <f t="shared" ca="1" si="296"/>
        <v>324.2340104742342</v>
      </c>
      <c r="BG1169">
        <f t="shared" ca="1" si="294"/>
        <v>324.7659895257658</v>
      </c>
      <c r="BH1169" cm="1">
        <f t="array" aca="1" ref="BH1169" ca="1">_xlfn.LET(_xlpm.rozsah, $J$3:$J$10001,_xlpm.podminka, (_xlpm.rozsah&gt;E1169)*(ISNUMBER(_xlpm.rozsah)),_xlpm.indexy, IF(_xlpm.podminka, ROW(_xlpm.rozsah)-MIN(ROW(_xlpm.rozsah))+1),_xlpm.prvni, MIN(_xlpm.indexy),_xlpm.finalni, IF(_xlpm.prvni=1, 2, _xlpm.prvni),INDEX(_xlpm.rozsah, _xlpm.finalni))</f>
        <v>1900</v>
      </c>
      <c r="BI1169" cm="1">
        <f t="array" aca="1" ref="BI1169" ca="1">INDEX($J$3:$J$10001,MATCH(BH1169,$J$3:$J$10004,0)-1)</f>
        <v>1800</v>
      </c>
      <c r="BJ1169">
        <f t="shared" ca="1" si="287"/>
        <v>316</v>
      </c>
      <c r="BK1169">
        <f t="shared" ca="1" si="287"/>
        <v>333</v>
      </c>
      <c r="BL1169">
        <f t="shared" ca="1" si="297"/>
        <v>-17</v>
      </c>
      <c r="BM1169">
        <f t="shared" ca="1" si="295"/>
        <v>324.2340104742342</v>
      </c>
    </row>
    <row r="1170" spans="1:65" x14ac:dyDescent="0.25">
      <c r="A1170" s="64">
        <v>1167</v>
      </c>
      <c r="B1170" s="64">
        <v>74</v>
      </c>
      <c r="C1170" s="64">
        <v>15</v>
      </c>
      <c r="D1170" s="18">
        <v>1167</v>
      </c>
      <c r="E1170" s="21">
        <f t="shared" ca="1" si="288"/>
        <v>1836.2104490122879</v>
      </c>
      <c r="F1170" s="22">
        <f t="shared" ca="1" si="289"/>
        <v>49.026633550186659</v>
      </c>
      <c r="G1170" s="23">
        <v>1167</v>
      </c>
      <c r="H1170" s="24">
        <f t="shared" ca="1" si="290"/>
        <v>1833.3116279999999</v>
      </c>
      <c r="I1170" s="25">
        <f t="shared" ca="1" si="291"/>
        <v>49.100553485999995</v>
      </c>
      <c r="J1170" s="155"/>
      <c r="K1170" s="155"/>
      <c r="AX1170">
        <f t="shared" ca="1" si="284"/>
        <v>327.33702324000001</v>
      </c>
      <c r="AY1170">
        <f t="shared" ca="1" si="292"/>
        <v>321.66297675999999</v>
      </c>
      <c r="AZ1170" cm="1">
        <f t="array" aca="1" ref="AZ1170" ca="1">_xlfn.LET(_xlpm.rozsah, $J$3:$J$10001,_xlpm.podminka, (_xlpm.rozsah&gt;H1170)*(ISNUMBER(_xlpm.rozsah)),_xlpm.indexy, IF(_xlpm.podminka, ROW(_xlpm.rozsah)-MIN(ROW(_xlpm.rozsah))+1),_xlpm.prvni, MIN(_xlpm.indexy),_xlpm.finalni, IF(_xlpm.prvni=1, 2, _xlpm.prvni),INDEX(_xlpm.rozsah, _xlpm.finalni))</f>
        <v>1900</v>
      </c>
      <c r="BA1170" cm="1">
        <f t="array" aca="1" ref="BA1170" ca="1">INDEX($J$3:$J$10001,MATCH(AZ1170,$J$3:$J$10004,0)-1)</f>
        <v>1800</v>
      </c>
      <c r="BB1170">
        <f t="shared" ca="1" si="286"/>
        <v>316</v>
      </c>
      <c r="BC1170">
        <f t="shared" ca="1" si="286"/>
        <v>333</v>
      </c>
      <c r="BD1170">
        <f t="shared" ca="1" si="285"/>
        <v>-17</v>
      </c>
      <c r="BE1170">
        <f t="shared" ca="1" si="293"/>
        <v>327.33702324000001</v>
      </c>
      <c r="BF1170">
        <f t="shared" ca="1" si="296"/>
        <v>326.84422366791108</v>
      </c>
      <c r="BG1170">
        <f t="shared" ca="1" si="294"/>
        <v>322.15577633208892</v>
      </c>
      <c r="BH1170" cm="1">
        <f t="array" aca="1" ref="BH1170" ca="1">_xlfn.LET(_xlpm.rozsah, $J$3:$J$10001,_xlpm.podminka, (_xlpm.rozsah&gt;E1170)*(ISNUMBER(_xlpm.rozsah)),_xlpm.indexy, IF(_xlpm.podminka, ROW(_xlpm.rozsah)-MIN(ROW(_xlpm.rozsah))+1),_xlpm.prvni, MIN(_xlpm.indexy),_xlpm.finalni, IF(_xlpm.prvni=1, 2, _xlpm.prvni),INDEX(_xlpm.rozsah, _xlpm.finalni))</f>
        <v>1900</v>
      </c>
      <c r="BI1170" cm="1">
        <f t="array" aca="1" ref="BI1170" ca="1">INDEX($J$3:$J$10001,MATCH(BH1170,$J$3:$J$10004,0)-1)</f>
        <v>1800</v>
      </c>
      <c r="BJ1170">
        <f t="shared" ca="1" si="287"/>
        <v>316</v>
      </c>
      <c r="BK1170">
        <f t="shared" ca="1" si="287"/>
        <v>333</v>
      </c>
      <c r="BL1170">
        <f t="shared" ca="1" si="297"/>
        <v>-17</v>
      </c>
      <c r="BM1170">
        <f t="shared" ca="1" si="295"/>
        <v>326.84422366791108</v>
      </c>
    </row>
    <row r="1171" spans="1:65" x14ac:dyDescent="0.25">
      <c r="A1171" s="64">
        <v>1168</v>
      </c>
      <c r="B1171" s="64">
        <v>75</v>
      </c>
      <c r="C1171" s="64">
        <v>13</v>
      </c>
      <c r="D1171" s="18">
        <v>1168</v>
      </c>
      <c r="E1171" s="21">
        <f t="shared" ca="1" si="288"/>
        <v>1851.5646442692105</v>
      </c>
      <c r="F1171" s="22">
        <f t="shared" ca="1" si="289"/>
        <v>42.150421361650444</v>
      </c>
      <c r="G1171" s="28">
        <v>1168</v>
      </c>
      <c r="H1171" s="24">
        <f t="shared" ca="1" si="290"/>
        <v>1848.6266499999999</v>
      </c>
      <c r="I1171" s="25">
        <f t="shared" ca="1" si="291"/>
        <v>42.215351035000005</v>
      </c>
      <c r="J1171" s="155"/>
      <c r="K1171" s="155"/>
      <c r="AX1171">
        <f t="shared" ca="1" si="284"/>
        <v>324.73346950000001</v>
      </c>
      <c r="AY1171">
        <f t="shared" ca="1" si="292"/>
        <v>324.26653049999999</v>
      </c>
      <c r="AZ1171" cm="1">
        <f t="array" aca="1" ref="AZ1171" ca="1">_xlfn.LET(_xlpm.rozsah, $J$3:$J$10001,_xlpm.podminka, (_xlpm.rozsah&gt;H1171)*(ISNUMBER(_xlpm.rozsah)),_xlpm.indexy, IF(_xlpm.podminka, ROW(_xlpm.rozsah)-MIN(ROW(_xlpm.rozsah))+1),_xlpm.prvni, MIN(_xlpm.indexy),_xlpm.finalni, IF(_xlpm.prvni=1, 2, _xlpm.prvni),INDEX(_xlpm.rozsah, _xlpm.finalni))</f>
        <v>1900</v>
      </c>
      <c r="BA1171" cm="1">
        <f t="array" aca="1" ref="BA1171" ca="1">INDEX($J$3:$J$10001,MATCH(AZ1171,$J$3:$J$10004,0)-1)</f>
        <v>1800</v>
      </c>
      <c r="BB1171">
        <f t="shared" ca="1" si="286"/>
        <v>316</v>
      </c>
      <c r="BC1171">
        <f t="shared" ca="1" si="286"/>
        <v>333</v>
      </c>
      <c r="BD1171">
        <f t="shared" ca="1" si="285"/>
        <v>-17</v>
      </c>
      <c r="BE1171">
        <f t="shared" ca="1" si="293"/>
        <v>324.73346950000001</v>
      </c>
      <c r="BF1171">
        <f t="shared" ca="1" si="296"/>
        <v>324.2340104742342</v>
      </c>
      <c r="BG1171">
        <f t="shared" ca="1" si="294"/>
        <v>324.7659895257658</v>
      </c>
      <c r="BH1171" cm="1">
        <f t="array" aca="1" ref="BH1171" ca="1">_xlfn.LET(_xlpm.rozsah, $J$3:$J$10001,_xlpm.podminka, (_xlpm.rozsah&gt;E1171)*(ISNUMBER(_xlpm.rozsah)),_xlpm.indexy, IF(_xlpm.podminka, ROW(_xlpm.rozsah)-MIN(ROW(_xlpm.rozsah))+1),_xlpm.prvni, MIN(_xlpm.indexy),_xlpm.finalni, IF(_xlpm.prvni=1, 2, _xlpm.prvni),INDEX(_xlpm.rozsah, _xlpm.finalni))</f>
        <v>1900</v>
      </c>
      <c r="BI1171" cm="1">
        <f t="array" aca="1" ref="BI1171" ca="1">INDEX($J$3:$J$10001,MATCH(BH1171,$J$3:$J$10004,0)-1)</f>
        <v>1800</v>
      </c>
      <c r="BJ1171">
        <f t="shared" ca="1" si="287"/>
        <v>316</v>
      </c>
      <c r="BK1171">
        <f t="shared" ca="1" si="287"/>
        <v>333</v>
      </c>
      <c r="BL1171">
        <f t="shared" ca="1" si="297"/>
        <v>-17</v>
      </c>
      <c r="BM1171">
        <f t="shared" ca="1" si="295"/>
        <v>324.2340104742342</v>
      </c>
    </row>
    <row r="1172" spans="1:65" x14ac:dyDescent="0.25">
      <c r="A1172" s="64">
        <v>1169</v>
      </c>
      <c r="B1172" s="64">
        <v>76</v>
      </c>
      <c r="C1172" s="64">
        <v>10</v>
      </c>
      <c r="D1172" s="18">
        <v>1169</v>
      </c>
      <c r="E1172" s="21">
        <f t="shared" ca="1" si="288"/>
        <v>1866.9188395261335</v>
      </c>
      <c r="F1172" s="22">
        <f t="shared" ca="1" si="289"/>
        <v>32.162379728055733</v>
      </c>
      <c r="G1172" s="23">
        <v>1169</v>
      </c>
      <c r="H1172" s="24">
        <f t="shared" ca="1" si="290"/>
        <v>1863.9416719999999</v>
      </c>
      <c r="I1172" s="25">
        <f t="shared" ca="1" si="291"/>
        <v>32.212991576000007</v>
      </c>
      <c r="J1172" s="155"/>
      <c r="K1172" s="155"/>
      <c r="AX1172">
        <f t="shared" ca="1" si="284"/>
        <v>322.12991576000002</v>
      </c>
      <c r="AY1172">
        <f t="shared" ca="1" si="292"/>
        <v>326.87008423999998</v>
      </c>
      <c r="AZ1172" cm="1">
        <f t="array" aca="1" ref="AZ1172" ca="1">_xlfn.LET(_xlpm.rozsah, $J$3:$J$10001,_xlpm.podminka, (_xlpm.rozsah&gt;H1172)*(ISNUMBER(_xlpm.rozsah)),_xlpm.indexy, IF(_xlpm.podminka, ROW(_xlpm.rozsah)-MIN(ROW(_xlpm.rozsah))+1),_xlpm.prvni, MIN(_xlpm.indexy),_xlpm.finalni, IF(_xlpm.prvni=1, 2, _xlpm.prvni),INDEX(_xlpm.rozsah, _xlpm.finalni))</f>
        <v>1900</v>
      </c>
      <c r="BA1172" cm="1">
        <f t="array" aca="1" ref="BA1172" ca="1">INDEX($J$3:$J$10001,MATCH(AZ1172,$J$3:$J$10004,0)-1)</f>
        <v>1800</v>
      </c>
      <c r="BB1172">
        <f t="shared" ca="1" si="286"/>
        <v>316</v>
      </c>
      <c r="BC1172">
        <f t="shared" ca="1" si="286"/>
        <v>333</v>
      </c>
      <c r="BD1172">
        <f t="shared" ca="1" si="285"/>
        <v>-17</v>
      </c>
      <c r="BE1172">
        <f t="shared" ca="1" si="293"/>
        <v>322.12991576000002</v>
      </c>
      <c r="BF1172">
        <f t="shared" ca="1" si="296"/>
        <v>321.62379728055731</v>
      </c>
      <c r="BG1172">
        <f t="shared" ca="1" si="294"/>
        <v>327.37620271944269</v>
      </c>
      <c r="BH1172" cm="1">
        <f t="array" aca="1" ref="BH1172" ca="1">_xlfn.LET(_xlpm.rozsah, $J$3:$J$10001,_xlpm.podminka, (_xlpm.rozsah&gt;E1172)*(ISNUMBER(_xlpm.rozsah)),_xlpm.indexy, IF(_xlpm.podminka, ROW(_xlpm.rozsah)-MIN(ROW(_xlpm.rozsah))+1),_xlpm.prvni, MIN(_xlpm.indexy),_xlpm.finalni, IF(_xlpm.prvni=1, 2, _xlpm.prvni),INDEX(_xlpm.rozsah, _xlpm.finalni))</f>
        <v>1900</v>
      </c>
      <c r="BI1172" cm="1">
        <f t="array" aca="1" ref="BI1172" ca="1">INDEX($J$3:$J$10001,MATCH(BH1172,$J$3:$J$10004,0)-1)</f>
        <v>1800</v>
      </c>
      <c r="BJ1172">
        <f t="shared" ca="1" si="287"/>
        <v>316</v>
      </c>
      <c r="BK1172">
        <f t="shared" ca="1" si="287"/>
        <v>333</v>
      </c>
      <c r="BL1172">
        <f t="shared" ca="1" si="297"/>
        <v>-17</v>
      </c>
      <c r="BM1172">
        <f t="shared" ca="1" si="295"/>
        <v>321.62379728055731</v>
      </c>
    </row>
    <row r="1173" spans="1:65" x14ac:dyDescent="0.25">
      <c r="A1173" s="64">
        <v>1170</v>
      </c>
      <c r="B1173" s="64">
        <v>75</v>
      </c>
      <c r="C1173" s="64">
        <v>13</v>
      </c>
      <c r="D1173" s="18">
        <v>1170</v>
      </c>
      <c r="E1173" s="21">
        <f t="shared" ca="1" si="288"/>
        <v>1851.5646442692105</v>
      </c>
      <c r="F1173" s="22">
        <f t="shared" ca="1" si="289"/>
        <v>42.150421361650444</v>
      </c>
      <c r="G1173" s="28">
        <v>1170</v>
      </c>
      <c r="H1173" s="24">
        <f t="shared" ca="1" si="290"/>
        <v>1848.6266499999999</v>
      </c>
      <c r="I1173" s="25">
        <f t="shared" ca="1" si="291"/>
        <v>42.215351035000005</v>
      </c>
      <c r="J1173" s="155"/>
      <c r="K1173" s="155"/>
      <c r="AX1173">
        <f t="shared" ca="1" si="284"/>
        <v>324.73346950000001</v>
      </c>
      <c r="AY1173">
        <f t="shared" ca="1" si="292"/>
        <v>324.26653049999999</v>
      </c>
      <c r="AZ1173" cm="1">
        <f t="array" aca="1" ref="AZ1173" ca="1">_xlfn.LET(_xlpm.rozsah, $J$3:$J$10001,_xlpm.podminka, (_xlpm.rozsah&gt;H1173)*(ISNUMBER(_xlpm.rozsah)),_xlpm.indexy, IF(_xlpm.podminka, ROW(_xlpm.rozsah)-MIN(ROW(_xlpm.rozsah))+1),_xlpm.prvni, MIN(_xlpm.indexy),_xlpm.finalni, IF(_xlpm.prvni=1, 2, _xlpm.prvni),INDEX(_xlpm.rozsah, _xlpm.finalni))</f>
        <v>1900</v>
      </c>
      <c r="BA1173" cm="1">
        <f t="array" aca="1" ref="BA1173" ca="1">INDEX($J$3:$J$10001,MATCH(AZ1173,$J$3:$J$10004,0)-1)</f>
        <v>1800</v>
      </c>
      <c r="BB1173">
        <f t="shared" ca="1" si="286"/>
        <v>316</v>
      </c>
      <c r="BC1173">
        <f t="shared" ca="1" si="286"/>
        <v>333</v>
      </c>
      <c r="BD1173">
        <f t="shared" ca="1" si="285"/>
        <v>-17</v>
      </c>
      <c r="BE1173">
        <f t="shared" ca="1" si="293"/>
        <v>324.73346950000001</v>
      </c>
      <c r="BF1173">
        <f t="shared" ca="1" si="296"/>
        <v>324.2340104742342</v>
      </c>
      <c r="BG1173">
        <f t="shared" ca="1" si="294"/>
        <v>324.7659895257658</v>
      </c>
      <c r="BH1173" cm="1">
        <f t="array" aca="1" ref="BH1173" ca="1">_xlfn.LET(_xlpm.rozsah, $J$3:$J$10001,_xlpm.podminka, (_xlpm.rozsah&gt;E1173)*(ISNUMBER(_xlpm.rozsah)),_xlpm.indexy, IF(_xlpm.podminka, ROW(_xlpm.rozsah)-MIN(ROW(_xlpm.rozsah))+1),_xlpm.prvni, MIN(_xlpm.indexy),_xlpm.finalni, IF(_xlpm.prvni=1, 2, _xlpm.prvni),INDEX(_xlpm.rozsah, _xlpm.finalni))</f>
        <v>1900</v>
      </c>
      <c r="BI1173" cm="1">
        <f t="array" aca="1" ref="BI1173" ca="1">INDEX($J$3:$J$10001,MATCH(BH1173,$J$3:$J$10004,0)-1)</f>
        <v>1800</v>
      </c>
      <c r="BJ1173">
        <f t="shared" ca="1" si="287"/>
        <v>316</v>
      </c>
      <c r="BK1173">
        <f t="shared" ca="1" si="287"/>
        <v>333</v>
      </c>
      <c r="BL1173">
        <f t="shared" ca="1" si="297"/>
        <v>-17</v>
      </c>
      <c r="BM1173">
        <f t="shared" ca="1" si="295"/>
        <v>324.2340104742342</v>
      </c>
    </row>
    <row r="1174" spans="1:65" x14ac:dyDescent="0.25">
      <c r="A1174" s="64">
        <v>1171</v>
      </c>
      <c r="B1174" s="64">
        <v>75</v>
      </c>
      <c r="C1174" s="64">
        <v>10</v>
      </c>
      <c r="D1174" s="18">
        <v>1171</v>
      </c>
      <c r="E1174" s="21">
        <f t="shared" ca="1" si="288"/>
        <v>1851.5646442692105</v>
      </c>
      <c r="F1174" s="22">
        <f t="shared" ca="1" si="289"/>
        <v>32.423401047423425</v>
      </c>
      <c r="G1174" s="23">
        <v>1171</v>
      </c>
      <c r="H1174" s="24">
        <f t="shared" ca="1" si="290"/>
        <v>1848.6266499999999</v>
      </c>
      <c r="I1174" s="25">
        <f t="shared" ca="1" si="291"/>
        <v>32.47334695</v>
      </c>
      <c r="J1174" s="155"/>
      <c r="K1174" s="155"/>
      <c r="AX1174">
        <f t="shared" ca="1" si="284"/>
        <v>324.73346950000001</v>
      </c>
      <c r="AY1174">
        <f t="shared" ca="1" si="292"/>
        <v>324.26653049999999</v>
      </c>
      <c r="AZ1174" cm="1">
        <f t="array" aca="1" ref="AZ1174" ca="1">_xlfn.LET(_xlpm.rozsah, $J$3:$J$10001,_xlpm.podminka, (_xlpm.rozsah&gt;H1174)*(ISNUMBER(_xlpm.rozsah)),_xlpm.indexy, IF(_xlpm.podminka, ROW(_xlpm.rozsah)-MIN(ROW(_xlpm.rozsah))+1),_xlpm.prvni, MIN(_xlpm.indexy),_xlpm.finalni, IF(_xlpm.prvni=1, 2, _xlpm.prvni),INDEX(_xlpm.rozsah, _xlpm.finalni))</f>
        <v>1900</v>
      </c>
      <c r="BA1174" cm="1">
        <f t="array" aca="1" ref="BA1174" ca="1">INDEX($J$3:$J$10001,MATCH(AZ1174,$J$3:$J$10004,0)-1)</f>
        <v>1800</v>
      </c>
      <c r="BB1174">
        <f t="shared" ca="1" si="286"/>
        <v>316</v>
      </c>
      <c r="BC1174">
        <f t="shared" ca="1" si="286"/>
        <v>333</v>
      </c>
      <c r="BD1174">
        <f t="shared" ca="1" si="285"/>
        <v>-17</v>
      </c>
      <c r="BE1174">
        <f t="shared" ca="1" si="293"/>
        <v>324.73346950000001</v>
      </c>
      <c r="BF1174">
        <f t="shared" ca="1" si="296"/>
        <v>324.2340104742342</v>
      </c>
      <c r="BG1174">
        <f t="shared" ca="1" si="294"/>
        <v>324.7659895257658</v>
      </c>
      <c r="BH1174" cm="1">
        <f t="array" aca="1" ref="BH1174" ca="1">_xlfn.LET(_xlpm.rozsah, $J$3:$J$10001,_xlpm.podminka, (_xlpm.rozsah&gt;E1174)*(ISNUMBER(_xlpm.rozsah)),_xlpm.indexy, IF(_xlpm.podminka, ROW(_xlpm.rozsah)-MIN(ROW(_xlpm.rozsah))+1),_xlpm.prvni, MIN(_xlpm.indexy),_xlpm.finalni, IF(_xlpm.prvni=1, 2, _xlpm.prvni),INDEX(_xlpm.rozsah, _xlpm.finalni))</f>
        <v>1900</v>
      </c>
      <c r="BI1174" cm="1">
        <f t="array" aca="1" ref="BI1174" ca="1">INDEX($J$3:$J$10001,MATCH(BH1174,$J$3:$J$10004,0)-1)</f>
        <v>1800</v>
      </c>
      <c r="BJ1174">
        <f t="shared" ca="1" si="287"/>
        <v>316</v>
      </c>
      <c r="BK1174">
        <f t="shared" ca="1" si="287"/>
        <v>333</v>
      </c>
      <c r="BL1174">
        <f t="shared" ca="1" si="297"/>
        <v>-17</v>
      </c>
      <c r="BM1174">
        <f t="shared" ca="1" si="295"/>
        <v>324.2340104742342</v>
      </c>
    </row>
    <row r="1175" spans="1:65" x14ac:dyDescent="0.25">
      <c r="A1175" s="64">
        <v>1172</v>
      </c>
      <c r="B1175" s="64">
        <v>75</v>
      </c>
      <c r="C1175" s="64">
        <v>7</v>
      </c>
      <c r="D1175" s="18">
        <v>1172</v>
      </c>
      <c r="E1175" s="21">
        <f t="shared" ca="1" si="288"/>
        <v>1851.5646442692105</v>
      </c>
      <c r="F1175" s="22">
        <f t="shared" ca="1" si="289"/>
        <v>22.696380733196392</v>
      </c>
      <c r="G1175" s="28">
        <v>1172</v>
      </c>
      <c r="H1175" s="24">
        <f t="shared" ca="1" si="290"/>
        <v>1848.6266499999999</v>
      </c>
      <c r="I1175" s="25">
        <f t="shared" ca="1" si="291"/>
        <v>22.731342865000002</v>
      </c>
      <c r="J1175" s="155"/>
      <c r="K1175" s="155"/>
      <c r="AX1175">
        <f t="shared" ca="1" si="284"/>
        <v>324.73346950000001</v>
      </c>
      <c r="AY1175">
        <f t="shared" ca="1" si="292"/>
        <v>324.26653049999999</v>
      </c>
      <c r="AZ1175" cm="1">
        <f t="array" aca="1" ref="AZ1175" ca="1">_xlfn.LET(_xlpm.rozsah, $J$3:$J$10001,_xlpm.podminka, (_xlpm.rozsah&gt;H1175)*(ISNUMBER(_xlpm.rozsah)),_xlpm.indexy, IF(_xlpm.podminka, ROW(_xlpm.rozsah)-MIN(ROW(_xlpm.rozsah))+1),_xlpm.prvni, MIN(_xlpm.indexy),_xlpm.finalni, IF(_xlpm.prvni=1, 2, _xlpm.prvni),INDEX(_xlpm.rozsah, _xlpm.finalni))</f>
        <v>1900</v>
      </c>
      <c r="BA1175" cm="1">
        <f t="array" aca="1" ref="BA1175" ca="1">INDEX($J$3:$J$10001,MATCH(AZ1175,$J$3:$J$10004,0)-1)</f>
        <v>1800</v>
      </c>
      <c r="BB1175">
        <f t="shared" ca="1" si="286"/>
        <v>316</v>
      </c>
      <c r="BC1175">
        <f t="shared" ca="1" si="286"/>
        <v>333</v>
      </c>
      <c r="BD1175">
        <f t="shared" ca="1" si="285"/>
        <v>-17</v>
      </c>
      <c r="BE1175">
        <f t="shared" ca="1" si="293"/>
        <v>324.73346950000001</v>
      </c>
      <c r="BF1175">
        <f t="shared" ca="1" si="296"/>
        <v>324.2340104742342</v>
      </c>
      <c r="BG1175">
        <f t="shared" ca="1" si="294"/>
        <v>324.7659895257658</v>
      </c>
      <c r="BH1175" cm="1">
        <f t="array" aca="1" ref="BH1175" ca="1">_xlfn.LET(_xlpm.rozsah, $J$3:$J$10001,_xlpm.podminka, (_xlpm.rozsah&gt;E1175)*(ISNUMBER(_xlpm.rozsah)),_xlpm.indexy, IF(_xlpm.podminka, ROW(_xlpm.rozsah)-MIN(ROW(_xlpm.rozsah))+1),_xlpm.prvni, MIN(_xlpm.indexy),_xlpm.finalni, IF(_xlpm.prvni=1, 2, _xlpm.prvni),INDEX(_xlpm.rozsah, _xlpm.finalni))</f>
        <v>1900</v>
      </c>
      <c r="BI1175" cm="1">
        <f t="array" aca="1" ref="BI1175" ca="1">INDEX($J$3:$J$10001,MATCH(BH1175,$J$3:$J$10004,0)-1)</f>
        <v>1800</v>
      </c>
      <c r="BJ1175">
        <f t="shared" ca="1" si="287"/>
        <v>316</v>
      </c>
      <c r="BK1175">
        <f t="shared" ca="1" si="287"/>
        <v>333</v>
      </c>
      <c r="BL1175">
        <f t="shared" ca="1" si="297"/>
        <v>-17</v>
      </c>
      <c r="BM1175">
        <f t="shared" ca="1" si="295"/>
        <v>324.2340104742342</v>
      </c>
    </row>
    <row r="1176" spans="1:65" x14ac:dyDescent="0.25">
      <c r="A1176" s="64">
        <v>1173</v>
      </c>
      <c r="B1176" s="64">
        <v>75</v>
      </c>
      <c r="C1176" s="64">
        <v>13</v>
      </c>
      <c r="D1176" s="18">
        <v>1173</v>
      </c>
      <c r="E1176" s="21">
        <f t="shared" ca="1" si="288"/>
        <v>1851.5646442692105</v>
      </c>
      <c r="F1176" s="22">
        <f t="shared" ca="1" si="289"/>
        <v>42.150421361650444</v>
      </c>
      <c r="G1176" s="23">
        <v>1173</v>
      </c>
      <c r="H1176" s="24">
        <f t="shared" ca="1" si="290"/>
        <v>1848.6266499999999</v>
      </c>
      <c r="I1176" s="25">
        <f t="shared" ca="1" si="291"/>
        <v>42.215351035000005</v>
      </c>
      <c r="J1176" s="155"/>
      <c r="K1176" s="155"/>
      <c r="AX1176">
        <f t="shared" ca="1" si="284"/>
        <v>324.73346950000001</v>
      </c>
      <c r="AY1176">
        <f t="shared" ca="1" si="292"/>
        <v>324.26653049999999</v>
      </c>
      <c r="AZ1176" cm="1">
        <f t="array" aca="1" ref="AZ1176" ca="1">_xlfn.LET(_xlpm.rozsah, $J$3:$J$10001,_xlpm.podminka, (_xlpm.rozsah&gt;H1176)*(ISNUMBER(_xlpm.rozsah)),_xlpm.indexy, IF(_xlpm.podminka, ROW(_xlpm.rozsah)-MIN(ROW(_xlpm.rozsah))+1),_xlpm.prvni, MIN(_xlpm.indexy),_xlpm.finalni, IF(_xlpm.prvni=1, 2, _xlpm.prvni),INDEX(_xlpm.rozsah, _xlpm.finalni))</f>
        <v>1900</v>
      </c>
      <c r="BA1176" cm="1">
        <f t="array" aca="1" ref="BA1176" ca="1">INDEX($J$3:$J$10001,MATCH(AZ1176,$J$3:$J$10004,0)-1)</f>
        <v>1800</v>
      </c>
      <c r="BB1176">
        <f t="shared" ca="1" si="286"/>
        <v>316</v>
      </c>
      <c r="BC1176">
        <f t="shared" ca="1" si="286"/>
        <v>333</v>
      </c>
      <c r="BD1176">
        <f t="shared" ca="1" si="285"/>
        <v>-17</v>
      </c>
      <c r="BE1176">
        <f t="shared" ca="1" si="293"/>
        <v>324.73346950000001</v>
      </c>
      <c r="BF1176">
        <f t="shared" ca="1" si="296"/>
        <v>324.2340104742342</v>
      </c>
      <c r="BG1176">
        <f t="shared" ca="1" si="294"/>
        <v>324.7659895257658</v>
      </c>
      <c r="BH1176" cm="1">
        <f t="array" aca="1" ref="BH1176" ca="1">_xlfn.LET(_xlpm.rozsah, $J$3:$J$10001,_xlpm.podminka, (_xlpm.rozsah&gt;E1176)*(ISNUMBER(_xlpm.rozsah)),_xlpm.indexy, IF(_xlpm.podminka, ROW(_xlpm.rozsah)-MIN(ROW(_xlpm.rozsah))+1),_xlpm.prvni, MIN(_xlpm.indexy),_xlpm.finalni, IF(_xlpm.prvni=1, 2, _xlpm.prvni),INDEX(_xlpm.rozsah, _xlpm.finalni))</f>
        <v>1900</v>
      </c>
      <c r="BI1176" cm="1">
        <f t="array" aca="1" ref="BI1176" ca="1">INDEX($J$3:$J$10001,MATCH(BH1176,$J$3:$J$10004,0)-1)</f>
        <v>1800</v>
      </c>
      <c r="BJ1176">
        <f t="shared" ca="1" si="287"/>
        <v>316</v>
      </c>
      <c r="BK1176">
        <f t="shared" ca="1" si="287"/>
        <v>333</v>
      </c>
      <c r="BL1176">
        <f t="shared" ca="1" si="297"/>
        <v>-17</v>
      </c>
      <c r="BM1176">
        <f t="shared" ca="1" si="295"/>
        <v>324.2340104742342</v>
      </c>
    </row>
    <row r="1177" spans="1:65" x14ac:dyDescent="0.25">
      <c r="A1177" s="64">
        <v>1174</v>
      </c>
      <c r="B1177" s="64">
        <v>76</v>
      </c>
      <c r="C1177" s="64">
        <v>8</v>
      </c>
      <c r="D1177" s="18">
        <v>1174</v>
      </c>
      <c r="E1177" s="21">
        <f t="shared" ca="1" si="288"/>
        <v>1866.9188395261335</v>
      </c>
      <c r="F1177" s="22">
        <f t="shared" ca="1" si="289"/>
        <v>25.729903782444584</v>
      </c>
      <c r="G1177" s="28">
        <v>1174</v>
      </c>
      <c r="H1177" s="24">
        <f t="shared" ca="1" si="290"/>
        <v>1863.9416719999999</v>
      </c>
      <c r="I1177" s="25">
        <f t="shared" ca="1" si="291"/>
        <v>25.770393260800002</v>
      </c>
      <c r="J1177" s="155"/>
      <c r="K1177" s="155"/>
      <c r="AX1177">
        <f t="shared" ca="1" si="284"/>
        <v>322.12991576000002</v>
      </c>
      <c r="AY1177">
        <f t="shared" ca="1" si="292"/>
        <v>326.87008423999998</v>
      </c>
      <c r="AZ1177" cm="1">
        <f t="array" aca="1" ref="AZ1177" ca="1">_xlfn.LET(_xlpm.rozsah, $J$3:$J$10001,_xlpm.podminka, (_xlpm.rozsah&gt;H1177)*(ISNUMBER(_xlpm.rozsah)),_xlpm.indexy, IF(_xlpm.podminka, ROW(_xlpm.rozsah)-MIN(ROW(_xlpm.rozsah))+1),_xlpm.prvni, MIN(_xlpm.indexy),_xlpm.finalni, IF(_xlpm.prvni=1, 2, _xlpm.prvni),INDEX(_xlpm.rozsah, _xlpm.finalni))</f>
        <v>1900</v>
      </c>
      <c r="BA1177" cm="1">
        <f t="array" aca="1" ref="BA1177" ca="1">INDEX($J$3:$J$10001,MATCH(AZ1177,$J$3:$J$10004,0)-1)</f>
        <v>1800</v>
      </c>
      <c r="BB1177">
        <f t="shared" ca="1" si="286"/>
        <v>316</v>
      </c>
      <c r="BC1177">
        <f t="shared" ca="1" si="286"/>
        <v>333</v>
      </c>
      <c r="BD1177">
        <f t="shared" ca="1" si="285"/>
        <v>-17</v>
      </c>
      <c r="BE1177">
        <f t="shared" ca="1" si="293"/>
        <v>322.12991576000002</v>
      </c>
      <c r="BF1177">
        <f t="shared" ca="1" si="296"/>
        <v>321.62379728055731</v>
      </c>
      <c r="BG1177">
        <f t="shared" ca="1" si="294"/>
        <v>327.37620271944269</v>
      </c>
      <c r="BH1177" cm="1">
        <f t="array" aca="1" ref="BH1177" ca="1">_xlfn.LET(_xlpm.rozsah, $J$3:$J$10001,_xlpm.podminka, (_xlpm.rozsah&gt;E1177)*(ISNUMBER(_xlpm.rozsah)),_xlpm.indexy, IF(_xlpm.podminka, ROW(_xlpm.rozsah)-MIN(ROW(_xlpm.rozsah))+1),_xlpm.prvni, MIN(_xlpm.indexy),_xlpm.finalni, IF(_xlpm.prvni=1, 2, _xlpm.prvni),INDEX(_xlpm.rozsah, _xlpm.finalni))</f>
        <v>1900</v>
      </c>
      <c r="BI1177" cm="1">
        <f t="array" aca="1" ref="BI1177" ca="1">INDEX($J$3:$J$10001,MATCH(BH1177,$J$3:$J$10004,0)-1)</f>
        <v>1800</v>
      </c>
      <c r="BJ1177">
        <f t="shared" ca="1" si="287"/>
        <v>316</v>
      </c>
      <c r="BK1177">
        <f t="shared" ca="1" si="287"/>
        <v>333</v>
      </c>
      <c r="BL1177">
        <f t="shared" ca="1" si="297"/>
        <v>-17</v>
      </c>
      <c r="BM1177">
        <f t="shared" ca="1" si="295"/>
        <v>321.62379728055731</v>
      </c>
    </row>
    <row r="1178" spans="1:65" x14ac:dyDescent="0.25">
      <c r="A1178" s="64">
        <v>1175</v>
      </c>
      <c r="B1178" s="64">
        <v>76</v>
      </c>
      <c r="C1178" s="64">
        <v>7</v>
      </c>
      <c r="D1178" s="18">
        <v>1175</v>
      </c>
      <c r="E1178" s="21">
        <f t="shared" ca="1" si="288"/>
        <v>1866.9188395261335</v>
      </c>
      <c r="F1178" s="22">
        <f t="shared" ca="1" si="289"/>
        <v>22.513665809639011</v>
      </c>
      <c r="G1178" s="23">
        <v>1175</v>
      </c>
      <c r="H1178" s="24">
        <f t="shared" ca="1" si="290"/>
        <v>1863.9416719999999</v>
      </c>
      <c r="I1178" s="25">
        <f t="shared" ca="1" si="291"/>
        <v>22.549094103200002</v>
      </c>
      <c r="J1178" s="155"/>
      <c r="K1178" s="155"/>
      <c r="AX1178">
        <f t="shared" ca="1" si="284"/>
        <v>322.12991576000002</v>
      </c>
      <c r="AY1178">
        <f t="shared" ca="1" si="292"/>
        <v>326.87008423999998</v>
      </c>
      <c r="AZ1178" cm="1">
        <f t="array" aca="1" ref="AZ1178" ca="1">_xlfn.LET(_xlpm.rozsah, $J$3:$J$10001,_xlpm.podminka, (_xlpm.rozsah&gt;H1178)*(ISNUMBER(_xlpm.rozsah)),_xlpm.indexy, IF(_xlpm.podminka, ROW(_xlpm.rozsah)-MIN(ROW(_xlpm.rozsah))+1),_xlpm.prvni, MIN(_xlpm.indexy),_xlpm.finalni, IF(_xlpm.prvni=1, 2, _xlpm.prvni),INDEX(_xlpm.rozsah, _xlpm.finalni))</f>
        <v>1900</v>
      </c>
      <c r="BA1178" cm="1">
        <f t="array" aca="1" ref="BA1178" ca="1">INDEX($J$3:$J$10001,MATCH(AZ1178,$J$3:$J$10004,0)-1)</f>
        <v>1800</v>
      </c>
      <c r="BB1178">
        <f t="shared" ca="1" si="286"/>
        <v>316</v>
      </c>
      <c r="BC1178">
        <f t="shared" ca="1" si="286"/>
        <v>333</v>
      </c>
      <c r="BD1178">
        <f t="shared" ca="1" si="285"/>
        <v>-17</v>
      </c>
      <c r="BE1178">
        <f t="shared" ca="1" si="293"/>
        <v>322.12991576000002</v>
      </c>
      <c r="BF1178">
        <f t="shared" ca="1" si="296"/>
        <v>321.62379728055731</v>
      </c>
      <c r="BG1178">
        <f t="shared" ca="1" si="294"/>
        <v>327.37620271944269</v>
      </c>
      <c r="BH1178" cm="1">
        <f t="array" aca="1" ref="BH1178" ca="1">_xlfn.LET(_xlpm.rozsah, $J$3:$J$10001,_xlpm.podminka, (_xlpm.rozsah&gt;E1178)*(ISNUMBER(_xlpm.rozsah)),_xlpm.indexy, IF(_xlpm.podminka, ROW(_xlpm.rozsah)-MIN(ROW(_xlpm.rozsah))+1),_xlpm.prvni, MIN(_xlpm.indexy),_xlpm.finalni, IF(_xlpm.prvni=1, 2, _xlpm.prvni),INDEX(_xlpm.rozsah, _xlpm.finalni))</f>
        <v>1900</v>
      </c>
      <c r="BI1178" cm="1">
        <f t="array" aca="1" ref="BI1178" ca="1">INDEX($J$3:$J$10001,MATCH(BH1178,$J$3:$J$10004,0)-1)</f>
        <v>1800</v>
      </c>
      <c r="BJ1178">
        <f t="shared" ca="1" si="287"/>
        <v>316</v>
      </c>
      <c r="BK1178">
        <f t="shared" ca="1" si="287"/>
        <v>333</v>
      </c>
      <c r="BL1178">
        <f t="shared" ca="1" si="297"/>
        <v>-17</v>
      </c>
      <c r="BM1178">
        <f t="shared" ca="1" si="295"/>
        <v>321.62379728055731</v>
      </c>
    </row>
    <row r="1179" spans="1:65" x14ac:dyDescent="0.25">
      <c r="A1179" s="64">
        <v>1176</v>
      </c>
      <c r="B1179" s="64">
        <v>67</v>
      </c>
      <c r="C1179" s="64">
        <v>45</v>
      </c>
      <c r="D1179" s="18">
        <v>1176</v>
      </c>
      <c r="E1179" s="21">
        <f t="shared" ca="1" si="288"/>
        <v>1728.7310822138281</v>
      </c>
      <c r="F1179" s="22">
        <f t="shared" ca="1" si="289"/>
        <v>155.30207221064214</v>
      </c>
      <c r="G1179" s="28">
        <v>1176</v>
      </c>
      <c r="H1179" s="24">
        <f t="shared" ca="1" si="290"/>
        <v>1726.1064739999999</v>
      </c>
      <c r="I1179" s="25">
        <f t="shared" ca="1" si="291"/>
        <v>155.50285473900001</v>
      </c>
      <c r="J1179" s="155"/>
      <c r="K1179" s="155"/>
      <c r="AX1179">
        <f t="shared" ca="1" si="284"/>
        <v>345.56189942000003</v>
      </c>
      <c r="AY1179">
        <f t="shared" ca="1" si="292"/>
        <v>337.43810057999997</v>
      </c>
      <c r="AZ1179" cm="1">
        <f t="array" aca="1" ref="AZ1179" ca="1">_xlfn.LET(_xlpm.rozsah, $J$3:$J$10001,_xlpm.podminka, (_xlpm.rozsah&gt;H1179)*(ISNUMBER(_xlpm.rozsah)),_xlpm.indexy, IF(_xlpm.podminka, ROW(_xlpm.rozsah)-MIN(ROW(_xlpm.rozsah))+1),_xlpm.prvni, MIN(_xlpm.indexy),_xlpm.finalni, IF(_xlpm.prvni=1, 2, _xlpm.prvni),INDEX(_xlpm.rozsah, _xlpm.finalni))</f>
        <v>1800</v>
      </c>
      <c r="BA1179" cm="1">
        <f t="array" aca="1" ref="BA1179" ca="1">INDEX($J$3:$J$10001,MATCH(AZ1179,$J$3:$J$10004,0)-1)</f>
        <v>1700</v>
      </c>
      <c r="BB1179">
        <f t="shared" ca="1" si="286"/>
        <v>333</v>
      </c>
      <c r="BC1179">
        <f t="shared" ca="1" si="286"/>
        <v>350</v>
      </c>
      <c r="BD1179">
        <f t="shared" ca="1" si="285"/>
        <v>-17</v>
      </c>
      <c r="BE1179">
        <f t="shared" ca="1" si="293"/>
        <v>345.56189942000003</v>
      </c>
      <c r="BF1179">
        <f t="shared" ca="1" si="296"/>
        <v>345.11571602364921</v>
      </c>
      <c r="BG1179">
        <f t="shared" ca="1" si="294"/>
        <v>337.88428397635079</v>
      </c>
      <c r="BH1179" cm="1">
        <f t="array" aca="1" ref="BH1179" ca="1">_xlfn.LET(_xlpm.rozsah, $J$3:$J$10001,_xlpm.podminka, (_xlpm.rozsah&gt;E1179)*(ISNUMBER(_xlpm.rozsah)),_xlpm.indexy, IF(_xlpm.podminka, ROW(_xlpm.rozsah)-MIN(ROW(_xlpm.rozsah))+1),_xlpm.prvni, MIN(_xlpm.indexy),_xlpm.finalni, IF(_xlpm.prvni=1, 2, _xlpm.prvni),INDEX(_xlpm.rozsah, _xlpm.finalni))</f>
        <v>1800</v>
      </c>
      <c r="BI1179" cm="1">
        <f t="array" aca="1" ref="BI1179" ca="1">INDEX($J$3:$J$10001,MATCH(BH1179,$J$3:$J$10004,0)-1)</f>
        <v>1700</v>
      </c>
      <c r="BJ1179">
        <f t="shared" ca="1" si="287"/>
        <v>333</v>
      </c>
      <c r="BK1179">
        <f t="shared" ca="1" si="287"/>
        <v>350</v>
      </c>
      <c r="BL1179">
        <f t="shared" ca="1" si="297"/>
        <v>-17</v>
      </c>
      <c r="BM1179">
        <f t="shared" ca="1" si="295"/>
        <v>345.11571602364921</v>
      </c>
    </row>
    <row r="1180" spans="1:65" x14ac:dyDescent="0.25">
      <c r="A1180" s="64">
        <v>1177</v>
      </c>
      <c r="B1180" s="64">
        <v>75</v>
      </c>
      <c r="C1180" s="64">
        <v>13</v>
      </c>
      <c r="D1180" s="18">
        <v>1177</v>
      </c>
      <c r="E1180" s="21">
        <f t="shared" ca="1" si="288"/>
        <v>1851.5646442692105</v>
      </c>
      <c r="F1180" s="22">
        <f t="shared" ca="1" si="289"/>
        <v>42.150421361650444</v>
      </c>
      <c r="G1180" s="23">
        <v>1177</v>
      </c>
      <c r="H1180" s="24">
        <f t="shared" ca="1" si="290"/>
        <v>1848.6266499999999</v>
      </c>
      <c r="I1180" s="25">
        <f t="shared" ca="1" si="291"/>
        <v>42.215351035000005</v>
      </c>
      <c r="J1180" s="155"/>
      <c r="K1180" s="155"/>
      <c r="AX1180">
        <f t="shared" ref="AX1180:AX1241" ca="1" si="298">IF(BD1180&lt;0, BE1180, AY1180)</f>
        <v>324.73346950000001</v>
      </c>
      <c r="AY1180">
        <f t="shared" ca="1" si="292"/>
        <v>324.26653049999999</v>
      </c>
      <c r="AZ1180" cm="1">
        <f t="array" aca="1" ref="AZ1180" ca="1">_xlfn.LET(_xlpm.rozsah, $J$3:$J$10001,_xlpm.podminka, (_xlpm.rozsah&gt;H1180)*(ISNUMBER(_xlpm.rozsah)),_xlpm.indexy, IF(_xlpm.podminka, ROW(_xlpm.rozsah)-MIN(ROW(_xlpm.rozsah))+1),_xlpm.prvni, MIN(_xlpm.indexy),_xlpm.finalni, IF(_xlpm.prvni=1, 2, _xlpm.prvni),INDEX(_xlpm.rozsah, _xlpm.finalni))</f>
        <v>1900</v>
      </c>
      <c r="BA1180" cm="1">
        <f t="array" aca="1" ref="BA1180" ca="1">INDEX($J$3:$J$10001,MATCH(AZ1180,$J$3:$J$10004,0)-1)</f>
        <v>1800</v>
      </c>
      <c r="BB1180">
        <f t="shared" ca="1" si="286"/>
        <v>316</v>
      </c>
      <c r="BC1180">
        <f t="shared" ca="1" si="286"/>
        <v>333</v>
      </c>
      <c r="BD1180">
        <f t="shared" ref="BD1180:BD1241" ca="1" si="299">BB1180-BC1180</f>
        <v>-17</v>
      </c>
      <c r="BE1180">
        <f t="shared" ca="1" si="293"/>
        <v>324.73346950000001</v>
      </c>
      <c r="BF1180">
        <f t="shared" ca="1" si="296"/>
        <v>324.2340104742342</v>
      </c>
      <c r="BG1180">
        <f t="shared" ca="1" si="294"/>
        <v>324.7659895257658</v>
      </c>
      <c r="BH1180" cm="1">
        <f t="array" aca="1" ref="BH1180" ca="1">_xlfn.LET(_xlpm.rozsah, $J$3:$J$10001,_xlpm.podminka, (_xlpm.rozsah&gt;E1180)*(ISNUMBER(_xlpm.rozsah)),_xlpm.indexy, IF(_xlpm.podminka, ROW(_xlpm.rozsah)-MIN(ROW(_xlpm.rozsah))+1),_xlpm.prvni, MIN(_xlpm.indexy),_xlpm.finalni, IF(_xlpm.prvni=1, 2, _xlpm.prvni),INDEX(_xlpm.rozsah, _xlpm.finalni))</f>
        <v>1900</v>
      </c>
      <c r="BI1180" cm="1">
        <f t="array" aca="1" ref="BI1180" ca="1">INDEX($J$3:$J$10001,MATCH(BH1180,$J$3:$J$10004,0)-1)</f>
        <v>1800</v>
      </c>
      <c r="BJ1180">
        <f t="shared" ca="1" si="287"/>
        <v>316</v>
      </c>
      <c r="BK1180">
        <f t="shared" ca="1" si="287"/>
        <v>333</v>
      </c>
      <c r="BL1180">
        <f t="shared" ca="1" si="297"/>
        <v>-17</v>
      </c>
      <c r="BM1180">
        <f t="shared" ca="1" si="295"/>
        <v>324.2340104742342</v>
      </c>
    </row>
    <row r="1181" spans="1:65" x14ac:dyDescent="0.25">
      <c r="A1181" s="64">
        <v>1178</v>
      </c>
      <c r="B1181" s="64">
        <v>75</v>
      </c>
      <c r="C1181" s="64">
        <v>12</v>
      </c>
      <c r="D1181" s="18">
        <v>1178</v>
      </c>
      <c r="E1181" s="21">
        <f t="shared" ca="1" si="288"/>
        <v>1851.5646442692105</v>
      </c>
      <c r="F1181" s="22">
        <f t="shared" ca="1" si="289"/>
        <v>38.908081256908105</v>
      </c>
      <c r="G1181" s="28">
        <v>1178</v>
      </c>
      <c r="H1181" s="24">
        <f t="shared" ca="1" si="290"/>
        <v>1848.6266499999999</v>
      </c>
      <c r="I1181" s="25">
        <f t="shared" ca="1" si="291"/>
        <v>38.968016340000005</v>
      </c>
      <c r="J1181" s="155"/>
      <c r="K1181" s="155"/>
      <c r="AX1181">
        <f t="shared" ca="1" si="298"/>
        <v>324.73346950000001</v>
      </c>
      <c r="AY1181">
        <f t="shared" ca="1" si="292"/>
        <v>324.26653049999999</v>
      </c>
      <c r="AZ1181" cm="1">
        <f t="array" aca="1" ref="AZ1181" ca="1">_xlfn.LET(_xlpm.rozsah, $J$3:$J$10001,_xlpm.podminka, (_xlpm.rozsah&gt;H1181)*(ISNUMBER(_xlpm.rozsah)),_xlpm.indexy, IF(_xlpm.podminka, ROW(_xlpm.rozsah)-MIN(ROW(_xlpm.rozsah))+1),_xlpm.prvni, MIN(_xlpm.indexy),_xlpm.finalni, IF(_xlpm.prvni=1, 2, _xlpm.prvni),INDEX(_xlpm.rozsah, _xlpm.finalni))</f>
        <v>1900</v>
      </c>
      <c r="BA1181" cm="1">
        <f t="array" aca="1" ref="BA1181" ca="1">INDEX($J$3:$J$10001,MATCH(AZ1181,$J$3:$J$10004,0)-1)</f>
        <v>1800</v>
      </c>
      <c r="BB1181">
        <f t="shared" ca="1" si="286"/>
        <v>316</v>
      </c>
      <c r="BC1181">
        <f t="shared" ca="1" si="286"/>
        <v>333</v>
      </c>
      <c r="BD1181">
        <f t="shared" ca="1" si="299"/>
        <v>-17</v>
      </c>
      <c r="BE1181">
        <f t="shared" ca="1" si="293"/>
        <v>324.73346950000001</v>
      </c>
      <c r="BF1181">
        <f t="shared" ca="1" si="296"/>
        <v>324.2340104742342</v>
      </c>
      <c r="BG1181">
        <f t="shared" ca="1" si="294"/>
        <v>324.7659895257658</v>
      </c>
      <c r="BH1181" cm="1">
        <f t="array" aca="1" ref="BH1181" ca="1">_xlfn.LET(_xlpm.rozsah, $J$3:$J$10001,_xlpm.podminka, (_xlpm.rozsah&gt;E1181)*(ISNUMBER(_xlpm.rozsah)),_xlpm.indexy, IF(_xlpm.podminka, ROW(_xlpm.rozsah)-MIN(ROW(_xlpm.rozsah))+1),_xlpm.prvni, MIN(_xlpm.indexy),_xlpm.finalni, IF(_xlpm.prvni=1, 2, _xlpm.prvni),INDEX(_xlpm.rozsah, _xlpm.finalni))</f>
        <v>1900</v>
      </c>
      <c r="BI1181" cm="1">
        <f t="array" aca="1" ref="BI1181" ca="1">INDEX($J$3:$J$10001,MATCH(BH1181,$J$3:$J$10004,0)-1)</f>
        <v>1800</v>
      </c>
      <c r="BJ1181">
        <f t="shared" ca="1" si="287"/>
        <v>316</v>
      </c>
      <c r="BK1181">
        <f t="shared" ca="1" si="287"/>
        <v>333</v>
      </c>
      <c r="BL1181">
        <f t="shared" ca="1" si="297"/>
        <v>-17</v>
      </c>
      <c r="BM1181">
        <f t="shared" ca="1" si="295"/>
        <v>324.2340104742342</v>
      </c>
    </row>
    <row r="1182" spans="1:65" x14ac:dyDescent="0.25">
      <c r="A1182" s="64">
        <v>1179</v>
      </c>
      <c r="B1182" s="64">
        <v>73</v>
      </c>
      <c r="C1182" s="64">
        <v>21</v>
      </c>
      <c r="D1182" s="18">
        <v>1179</v>
      </c>
      <c r="E1182" s="21">
        <f t="shared" ca="1" si="288"/>
        <v>1820.8562537553648</v>
      </c>
      <c r="F1182" s="22">
        <f t="shared" ca="1" si="289"/>
        <v>69.185431740933467</v>
      </c>
      <c r="G1182" s="23">
        <v>1179</v>
      </c>
      <c r="H1182" s="24">
        <f t="shared" ca="1" si="290"/>
        <v>1817.9966059999999</v>
      </c>
      <c r="I1182" s="25">
        <f t="shared" ca="1" si="291"/>
        <v>69.287521165800001</v>
      </c>
      <c r="J1182" s="155"/>
      <c r="K1182" s="155"/>
      <c r="AX1182">
        <f t="shared" ca="1" si="298"/>
        <v>329.94057698</v>
      </c>
      <c r="AY1182">
        <f t="shared" ca="1" si="292"/>
        <v>319.05942302</v>
      </c>
      <c r="AZ1182" cm="1">
        <f t="array" aca="1" ref="AZ1182" ca="1">_xlfn.LET(_xlpm.rozsah, $J$3:$J$10001,_xlpm.podminka, (_xlpm.rozsah&gt;H1182)*(ISNUMBER(_xlpm.rozsah)),_xlpm.indexy, IF(_xlpm.podminka, ROW(_xlpm.rozsah)-MIN(ROW(_xlpm.rozsah))+1),_xlpm.prvni, MIN(_xlpm.indexy),_xlpm.finalni, IF(_xlpm.prvni=1, 2, _xlpm.prvni),INDEX(_xlpm.rozsah, _xlpm.finalni))</f>
        <v>1900</v>
      </c>
      <c r="BA1182" cm="1">
        <f t="array" aca="1" ref="BA1182" ca="1">INDEX($J$3:$J$10001,MATCH(AZ1182,$J$3:$J$10004,0)-1)</f>
        <v>1800</v>
      </c>
      <c r="BB1182">
        <f t="shared" ca="1" si="286"/>
        <v>316</v>
      </c>
      <c r="BC1182">
        <f t="shared" ca="1" si="286"/>
        <v>333</v>
      </c>
      <c r="BD1182">
        <f t="shared" ca="1" si="299"/>
        <v>-17</v>
      </c>
      <c r="BE1182">
        <f t="shared" ca="1" si="293"/>
        <v>329.94057698</v>
      </c>
      <c r="BF1182">
        <f t="shared" ca="1" si="296"/>
        <v>329.45443686158796</v>
      </c>
      <c r="BG1182">
        <f t="shared" ca="1" si="294"/>
        <v>319.54556313841204</v>
      </c>
      <c r="BH1182" cm="1">
        <f t="array" aca="1" ref="BH1182" ca="1">_xlfn.LET(_xlpm.rozsah, $J$3:$J$10001,_xlpm.podminka, (_xlpm.rozsah&gt;E1182)*(ISNUMBER(_xlpm.rozsah)),_xlpm.indexy, IF(_xlpm.podminka, ROW(_xlpm.rozsah)-MIN(ROW(_xlpm.rozsah))+1),_xlpm.prvni, MIN(_xlpm.indexy),_xlpm.finalni, IF(_xlpm.prvni=1, 2, _xlpm.prvni),INDEX(_xlpm.rozsah, _xlpm.finalni))</f>
        <v>1900</v>
      </c>
      <c r="BI1182" cm="1">
        <f t="array" aca="1" ref="BI1182" ca="1">INDEX($J$3:$J$10001,MATCH(BH1182,$J$3:$J$10004,0)-1)</f>
        <v>1800</v>
      </c>
      <c r="BJ1182">
        <f t="shared" ca="1" si="287"/>
        <v>316</v>
      </c>
      <c r="BK1182">
        <f t="shared" ca="1" si="287"/>
        <v>333</v>
      </c>
      <c r="BL1182">
        <f t="shared" ca="1" si="297"/>
        <v>-17</v>
      </c>
      <c r="BM1182">
        <f t="shared" ca="1" si="295"/>
        <v>329.45443686158796</v>
      </c>
    </row>
    <row r="1183" spans="1:65" x14ac:dyDescent="0.25">
      <c r="A1183" s="64">
        <v>1180</v>
      </c>
      <c r="B1183" s="64">
        <v>68</v>
      </c>
      <c r="C1183" s="64">
        <v>46</v>
      </c>
      <c r="D1183" s="18">
        <v>1180</v>
      </c>
      <c r="E1183" s="21">
        <f t="shared" ca="1" si="288"/>
        <v>1744.085277470751</v>
      </c>
      <c r="F1183" s="22">
        <f t="shared" ca="1" si="289"/>
        <v>157.55253130178727</v>
      </c>
      <c r="G1183" s="28">
        <v>1180</v>
      </c>
      <c r="H1183" s="24">
        <f t="shared" ca="1" si="290"/>
        <v>1741.4214959999999</v>
      </c>
      <c r="I1183" s="25">
        <f t="shared" ca="1" si="291"/>
        <v>157.76083901280003</v>
      </c>
      <c r="J1183" s="155"/>
      <c r="K1183" s="155"/>
      <c r="AX1183">
        <f t="shared" ca="1" si="298"/>
        <v>342.95834568000004</v>
      </c>
      <c r="AY1183">
        <f t="shared" ca="1" si="292"/>
        <v>340.04165431999996</v>
      </c>
      <c r="AZ1183" cm="1">
        <f t="array" aca="1" ref="AZ1183" ca="1">_xlfn.LET(_xlpm.rozsah, $J$3:$J$10001,_xlpm.podminka, (_xlpm.rozsah&gt;H1183)*(ISNUMBER(_xlpm.rozsah)),_xlpm.indexy, IF(_xlpm.podminka, ROW(_xlpm.rozsah)-MIN(ROW(_xlpm.rozsah))+1),_xlpm.prvni, MIN(_xlpm.indexy),_xlpm.finalni, IF(_xlpm.prvni=1, 2, _xlpm.prvni),INDEX(_xlpm.rozsah, _xlpm.finalni))</f>
        <v>1800</v>
      </c>
      <c r="BA1183" cm="1">
        <f t="array" aca="1" ref="BA1183" ca="1">INDEX($J$3:$J$10001,MATCH(AZ1183,$J$3:$J$10004,0)-1)</f>
        <v>1700</v>
      </c>
      <c r="BB1183">
        <f t="shared" ca="1" si="286"/>
        <v>333</v>
      </c>
      <c r="BC1183">
        <f t="shared" ca="1" si="286"/>
        <v>350</v>
      </c>
      <c r="BD1183">
        <f t="shared" ca="1" si="299"/>
        <v>-17</v>
      </c>
      <c r="BE1183">
        <f t="shared" ca="1" si="293"/>
        <v>342.95834568000004</v>
      </c>
      <c r="BF1183">
        <f t="shared" ca="1" si="296"/>
        <v>342.50550282997233</v>
      </c>
      <c r="BG1183">
        <f t="shared" ca="1" si="294"/>
        <v>340.49449717002767</v>
      </c>
      <c r="BH1183" cm="1">
        <f t="array" aca="1" ref="BH1183" ca="1">_xlfn.LET(_xlpm.rozsah, $J$3:$J$10001,_xlpm.podminka, (_xlpm.rozsah&gt;E1183)*(ISNUMBER(_xlpm.rozsah)),_xlpm.indexy, IF(_xlpm.podminka, ROW(_xlpm.rozsah)-MIN(ROW(_xlpm.rozsah))+1),_xlpm.prvni, MIN(_xlpm.indexy),_xlpm.finalni, IF(_xlpm.prvni=1, 2, _xlpm.prvni),INDEX(_xlpm.rozsah, _xlpm.finalni))</f>
        <v>1800</v>
      </c>
      <c r="BI1183" cm="1">
        <f t="array" aca="1" ref="BI1183" ca="1">INDEX($J$3:$J$10001,MATCH(BH1183,$J$3:$J$10004,0)-1)</f>
        <v>1700</v>
      </c>
      <c r="BJ1183">
        <f t="shared" ca="1" si="287"/>
        <v>333</v>
      </c>
      <c r="BK1183">
        <f t="shared" ca="1" si="287"/>
        <v>350</v>
      </c>
      <c r="BL1183">
        <f t="shared" ca="1" si="297"/>
        <v>-17</v>
      </c>
      <c r="BM1183">
        <f t="shared" ca="1" si="295"/>
        <v>342.50550282997233</v>
      </c>
    </row>
    <row r="1184" spans="1:65" x14ac:dyDescent="0.25">
      <c r="A1184" s="64">
        <v>1181</v>
      </c>
      <c r="B1184" s="64">
        <v>74</v>
      </c>
      <c r="C1184" s="64">
        <v>8</v>
      </c>
      <c r="D1184" s="18">
        <v>1181</v>
      </c>
      <c r="E1184" s="21">
        <f t="shared" ca="1" si="288"/>
        <v>1836.2104490122879</v>
      </c>
      <c r="F1184" s="22">
        <f t="shared" ca="1" si="289"/>
        <v>26.147537893432887</v>
      </c>
      <c r="G1184" s="23">
        <v>1181</v>
      </c>
      <c r="H1184" s="24">
        <f t="shared" ca="1" si="290"/>
        <v>1833.3116279999999</v>
      </c>
      <c r="I1184" s="25">
        <f t="shared" ca="1" si="291"/>
        <v>26.1869618592</v>
      </c>
      <c r="J1184" s="155"/>
      <c r="K1184" s="155"/>
      <c r="AX1184">
        <f t="shared" ca="1" si="298"/>
        <v>327.33702324000001</v>
      </c>
      <c r="AY1184">
        <f t="shared" ca="1" si="292"/>
        <v>321.66297675999999</v>
      </c>
      <c r="AZ1184" cm="1">
        <f t="array" aca="1" ref="AZ1184" ca="1">_xlfn.LET(_xlpm.rozsah, $J$3:$J$10001,_xlpm.podminka, (_xlpm.rozsah&gt;H1184)*(ISNUMBER(_xlpm.rozsah)),_xlpm.indexy, IF(_xlpm.podminka, ROW(_xlpm.rozsah)-MIN(ROW(_xlpm.rozsah))+1),_xlpm.prvni, MIN(_xlpm.indexy),_xlpm.finalni, IF(_xlpm.prvni=1, 2, _xlpm.prvni),INDEX(_xlpm.rozsah, _xlpm.finalni))</f>
        <v>1900</v>
      </c>
      <c r="BA1184" cm="1">
        <f t="array" aca="1" ref="BA1184" ca="1">INDEX($J$3:$J$10001,MATCH(AZ1184,$J$3:$J$10004,0)-1)</f>
        <v>1800</v>
      </c>
      <c r="BB1184">
        <f t="shared" ca="1" si="286"/>
        <v>316</v>
      </c>
      <c r="BC1184">
        <f t="shared" ca="1" si="286"/>
        <v>333</v>
      </c>
      <c r="BD1184">
        <f t="shared" ca="1" si="299"/>
        <v>-17</v>
      </c>
      <c r="BE1184">
        <f t="shared" ca="1" si="293"/>
        <v>327.33702324000001</v>
      </c>
      <c r="BF1184">
        <f t="shared" ca="1" si="296"/>
        <v>326.84422366791108</v>
      </c>
      <c r="BG1184">
        <f t="shared" ca="1" si="294"/>
        <v>322.15577633208892</v>
      </c>
      <c r="BH1184" cm="1">
        <f t="array" aca="1" ref="BH1184" ca="1">_xlfn.LET(_xlpm.rozsah, $J$3:$J$10001,_xlpm.podminka, (_xlpm.rozsah&gt;E1184)*(ISNUMBER(_xlpm.rozsah)),_xlpm.indexy, IF(_xlpm.podminka, ROW(_xlpm.rozsah)-MIN(ROW(_xlpm.rozsah))+1),_xlpm.prvni, MIN(_xlpm.indexy),_xlpm.finalni, IF(_xlpm.prvni=1, 2, _xlpm.prvni),INDEX(_xlpm.rozsah, _xlpm.finalni))</f>
        <v>1900</v>
      </c>
      <c r="BI1184" cm="1">
        <f t="array" aca="1" ref="BI1184" ca="1">INDEX($J$3:$J$10001,MATCH(BH1184,$J$3:$J$10004,0)-1)</f>
        <v>1800</v>
      </c>
      <c r="BJ1184">
        <f t="shared" ca="1" si="287"/>
        <v>316</v>
      </c>
      <c r="BK1184">
        <f t="shared" ca="1" si="287"/>
        <v>333</v>
      </c>
      <c r="BL1184">
        <f t="shared" ca="1" si="297"/>
        <v>-17</v>
      </c>
      <c r="BM1184">
        <f t="shared" ca="1" si="295"/>
        <v>326.84422366791108</v>
      </c>
    </row>
    <row r="1185" spans="1:65" x14ac:dyDescent="0.25">
      <c r="A1185" s="64">
        <v>1182</v>
      </c>
      <c r="B1185" s="64">
        <v>76</v>
      </c>
      <c r="C1185" s="64">
        <v>11</v>
      </c>
      <c r="D1185" s="18">
        <v>1182</v>
      </c>
      <c r="E1185" s="21">
        <f t="shared" ca="1" si="288"/>
        <v>1866.9188395261335</v>
      </c>
      <c r="F1185" s="22">
        <f t="shared" ca="1" si="289"/>
        <v>35.378617700861305</v>
      </c>
      <c r="G1185" s="28">
        <v>1182</v>
      </c>
      <c r="H1185" s="24">
        <f t="shared" ca="1" si="290"/>
        <v>1863.9416719999999</v>
      </c>
      <c r="I1185" s="25">
        <f t="shared" ca="1" si="291"/>
        <v>35.434290733600001</v>
      </c>
      <c r="J1185" s="155"/>
      <c r="K1185" s="155"/>
      <c r="AX1185">
        <f t="shared" ca="1" si="298"/>
        <v>322.12991576000002</v>
      </c>
      <c r="AY1185">
        <f t="shared" ca="1" si="292"/>
        <v>326.87008423999998</v>
      </c>
      <c r="AZ1185" cm="1">
        <f t="array" aca="1" ref="AZ1185" ca="1">_xlfn.LET(_xlpm.rozsah, $J$3:$J$10001,_xlpm.podminka, (_xlpm.rozsah&gt;H1185)*(ISNUMBER(_xlpm.rozsah)),_xlpm.indexy, IF(_xlpm.podminka, ROW(_xlpm.rozsah)-MIN(ROW(_xlpm.rozsah))+1),_xlpm.prvni, MIN(_xlpm.indexy),_xlpm.finalni, IF(_xlpm.prvni=1, 2, _xlpm.prvni),INDEX(_xlpm.rozsah, _xlpm.finalni))</f>
        <v>1900</v>
      </c>
      <c r="BA1185" cm="1">
        <f t="array" aca="1" ref="BA1185" ca="1">INDEX($J$3:$J$10001,MATCH(AZ1185,$J$3:$J$10004,0)-1)</f>
        <v>1800</v>
      </c>
      <c r="BB1185">
        <f t="shared" ref="BB1185:BC1241" ca="1" si="300">IF(ISERROR(MATCH(AZ1185,$J$1:$J$10000,0)), 0, INDEX($K$1:$K$10000, MATCH(AZ1185,$J$1:$J$10000,0)))</f>
        <v>316</v>
      </c>
      <c r="BC1185">
        <f t="shared" ca="1" si="300"/>
        <v>333</v>
      </c>
      <c r="BD1185">
        <f t="shared" ca="1" si="299"/>
        <v>-17</v>
      </c>
      <c r="BE1185">
        <f t="shared" ca="1" si="293"/>
        <v>322.12991576000002</v>
      </c>
      <c r="BF1185">
        <f t="shared" ca="1" si="296"/>
        <v>321.62379728055731</v>
      </c>
      <c r="BG1185">
        <f t="shared" ca="1" si="294"/>
        <v>327.37620271944269</v>
      </c>
      <c r="BH1185" cm="1">
        <f t="array" aca="1" ref="BH1185" ca="1">_xlfn.LET(_xlpm.rozsah, $J$3:$J$10001,_xlpm.podminka, (_xlpm.rozsah&gt;E1185)*(ISNUMBER(_xlpm.rozsah)),_xlpm.indexy, IF(_xlpm.podminka, ROW(_xlpm.rozsah)-MIN(ROW(_xlpm.rozsah))+1),_xlpm.prvni, MIN(_xlpm.indexy),_xlpm.finalni, IF(_xlpm.prvni=1, 2, _xlpm.prvni),INDEX(_xlpm.rozsah, _xlpm.finalni))</f>
        <v>1900</v>
      </c>
      <c r="BI1185" cm="1">
        <f t="array" aca="1" ref="BI1185" ca="1">INDEX($J$3:$J$10001,MATCH(BH1185,$J$3:$J$10004,0)-1)</f>
        <v>1800</v>
      </c>
      <c r="BJ1185">
        <f t="shared" ca="1" si="287"/>
        <v>316</v>
      </c>
      <c r="BK1185">
        <f t="shared" ca="1" si="287"/>
        <v>333</v>
      </c>
      <c r="BL1185">
        <f t="shared" ca="1" si="297"/>
        <v>-17</v>
      </c>
      <c r="BM1185">
        <f t="shared" ca="1" si="295"/>
        <v>321.62379728055731</v>
      </c>
    </row>
    <row r="1186" spans="1:65" x14ac:dyDescent="0.25">
      <c r="A1186" s="64">
        <v>1183</v>
      </c>
      <c r="B1186" s="64">
        <v>76</v>
      </c>
      <c r="C1186" s="64">
        <v>14</v>
      </c>
      <c r="D1186" s="18">
        <v>1183</v>
      </c>
      <c r="E1186" s="21">
        <f t="shared" ca="1" si="288"/>
        <v>1866.9188395261335</v>
      </c>
      <c r="F1186" s="22">
        <f t="shared" ca="1" si="289"/>
        <v>45.027331619278023</v>
      </c>
      <c r="G1186" s="23">
        <v>1183</v>
      </c>
      <c r="H1186" s="24">
        <f t="shared" ca="1" si="290"/>
        <v>1863.9416719999999</v>
      </c>
      <c r="I1186" s="25">
        <f t="shared" ca="1" si="291"/>
        <v>45.098188206400003</v>
      </c>
      <c r="J1186" s="155"/>
      <c r="K1186" s="155"/>
      <c r="AX1186">
        <f t="shared" ca="1" si="298"/>
        <v>322.12991576000002</v>
      </c>
      <c r="AY1186">
        <f t="shared" ca="1" si="292"/>
        <v>326.87008423999998</v>
      </c>
      <c r="AZ1186" cm="1">
        <f t="array" aca="1" ref="AZ1186" ca="1">_xlfn.LET(_xlpm.rozsah, $J$3:$J$10001,_xlpm.podminka, (_xlpm.rozsah&gt;H1186)*(ISNUMBER(_xlpm.rozsah)),_xlpm.indexy, IF(_xlpm.podminka, ROW(_xlpm.rozsah)-MIN(ROW(_xlpm.rozsah))+1),_xlpm.prvni, MIN(_xlpm.indexy),_xlpm.finalni, IF(_xlpm.prvni=1, 2, _xlpm.prvni),INDEX(_xlpm.rozsah, _xlpm.finalni))</f>
        <v>1900</v>
      </c>
      <c r="BA1186" cm="1">
        <f t="array" aca="1" ref="BA1186" ca="1">INDEX($J$3:$J$10001,MATCH(AZ1186,$J$3:$J$10004,0)-1)</f>
        <v>1800</v>
      </c>
      <c r="BB1186">
        <f t="shared" ca="1" si="300"/>
        <v>316</v>
      </c>
      <c r="BC1186">
        <f t="shared" ca="1" si="300"/>
        <v>333</v>
      </c>
      <c r="BD1186">
        <f t="shared" ca="1" si="299"/>
        <v>-17</v>
      </c>
      <c r="BE1186">
        <f t="shared" ca="1" si="293"/>
        <v>322.12991576000002</v>
      </c>
      <c r="BF1186">
        <f t="shared" ca="1" si="296"/>
        <v>321.62379728055731</v>
      </c>
      <c r="BG1186">
        <f t="shared" ca="1" si="294"/>
        <v>327.37620271944269</v>
      </c>
      <c r="BH1186" cm="1">
        <f t="array" aca="1" ref="BH1186" ca="1">_xlfn.LET(_xlpm.rozsah, $J$3:$J$10001,_xlpm.podminka, (_xlpm.rozsah&gt;E1186)*(ISNUMBER(_xlpm.rozsah)),_xlpm.indexy, IF(_xlpm.podminka, ROW(_xlpm.rozsah)-MIN(ROW(_xlpm.rozsah))+1),_xlpm.prvni, MIN(_xlpm.indexy),_xlpm.finalni, IF(_xlpm.prvni=1, 2, _xlpm.prvni),INDEX(_xlpm.rozsah, _xlpm.finalni))</f>
        <v>1900</v>
      </c>
      <c r="BI1186" cm="1">
        <f t="array" aca="1" ref="BI1186" ca="1">INDEX($J$3:$J$10001,MATCH(BH1186,$J$3:$J$10004,0)-1)</f>
        <v>1800</v>
      </c>
      <c r="BJ1186">
        <f t="shared" ca="1" si="287"/>
        <v>316</v>
      </c>
      <c r="BK1186">
        <f t="shared" ca="1" si="287"/>
        <v>333</v>
      </c>
      <c r="BL1186">
        <f t="shared" ca="1" si="297"/>
        <v>-17</v>
      </c>
      <c r="BM1186">
        <f t="shared" ca="1" si="295"/>
        <v>321.62379728055731</v>
      </c>
    </row>
    <row r="1187" spans="1:65" x14ac:dyDescent="0.25">
      <c r="A1187" s="64">
        <v>1184</v>
      </c>
      <c r="B1187" s="64">
        <v>74</v>
      </c>
      <c r="C1187" s="64">
        <v>11</v>
      </c>
      <c r="D1187" s="18">
        <v>1184</v>
      </c>
      <c r="E1187" s="21">
        <f t="shared" ca="1" si="288"/>
        <v>1836.2104490122879</v>
      </c>
      <c r="F1187" s="22">
        <f t="shared" ca="1" si="289"/>
        <v>35.952864603470218</v>
      </c>
      <c r="G1187" s="28">
        <v>1184</v>
      </c>
      <c r="H1187" s="24">
        <f t="shared" ca="1" si="290"/>
        <v>1833.3116279999999</v>
      </c>
      <c r="I1187" s="25">
        <f t="shared" ca="1" si="291"/>
        <v>36.007072556399997</v>
      </c>
      <c r="J1187" s="155"/>
      <c r="K1187" s="155"/>
      <c r="AX1187">
        <f t="shared" ca="1" si="298"/>
        <v>327.33702324000001</v>
      </c>
      <c r="AY1187">
        <f t="shared" ca="1" si="292"/>
        <v>321.66297675999999</v>
      </c>
      <c r="AZ1187" cm="1">
        <f t="array" aca="1" ref="AZ1187" ca="1">_xlfn.LET(_xlpm.rozsah, $J$3:$J$10001,_xlpm.podminka, (_xlpm.rozsah&gt;H1187)*(ISNUMBER(_xlpm.rozsah)),_xlpm.indexy, IF(_xlpm.podminka, ROW(_xlpm.rozsah)-MIN(ROW(_xlpm.rozsah))+1),_xlpm.prvni, MIN(_xlpm.indexy),_xlpm.finalni, IF(_xlpm.prvni=1, 2, _xlpm.prvni),INDEX(_xlpm.rozsah, _xlpm.finalni))</f>
        <v>1900</v>
      </c>
      <c r="BA1187" cm="1">
        <f t="array" aca="1" ref="BA1187" ca="1">INDEX($J$3:$J$10001,MATCH(AZ1187,$J$3:$J$10004,0)-1)</f>
        <v>1800</v>
      </c>
      <c r="BB1187">
        <f t="shared" ca="1" si="300"/>
        <v>316</v>
      </c>
      <c r="BC1187">
        <f t="shared" ca="1" si="300"/>
        <v>333</v>
      </c>
      <c r="BD1187">
        <f t="shared" ca="1" si="299"/>
        <v>-17</v>
      </c>
      <c r="BE1187">
        <f t="shared" ca="1" si="293"/>
        <v>327.33702324000001</v>
      </c>
      <c r="BF1187">
        <f t="shared" ca="1" si="296"/>
        <v>326.84422366791108</v>
      </c>
      <c r="BG1187">
        <f t="shared" ca="1" si="294"/>
        <v>322.15577633208892</v>
      </c>
      <c r="BH1187" cm="1">
        <f t="array" aca="1" ref="BH1187" ca="1">_xlfn.LET(_xlpm.rozsah, $J$3:$J$10001,_xlpm.podminka, (_xlpm.rozsah&gt;E1187)*(ISNUMBER(_xlpm.rozsah)),_xlpm.indexy, IF(_xlpm.podminka, ROW(_xlpm.rozsah)-MIN(ROW(_xlpm.rozsah))+1),_xlpm.prvni, MIN(_xlpm.indexy),_xlpm.finalni, IF(_xlpm.prvni=1, 2, _xlpm.prvni),INDEX(_xlpm.rozsah, _xlpm.finalni))</f>
        <v>1900</v>
      </c>
      <c r="BI1187" cm="1">
        <f t="array" aca="1" ref="BI1187" ca="1">INDEX($J$3:$J$10001,MATCH(BH1187,$J$3:$J$10004,0)-1)</f>
        <v>1800</v>
      </c>
      <c r="BJ1187">
        <f t="shared" ca="1" si="287"/>
        <v>316</v>
      </c>
      <c r="BK1187">
        <f t="shared" ca="1" si="287"/>
        <v>333</v>
      </c>
      <c r="BL1187">
        <f t="shared" ca="1" si="297"/>
        <v>-17</v>
      </c>
      <c r="BM1187">
        <f t="shared" ca="1" si="295"/>
        <v>326.84422366791108</v>
      </c>
    </row>
    <row r="1188" spans="1:65" x14ac:dyDescent="0.25">
      <c r="A1188" s="64">
        <v>1185</v>
      </c>
      <c r="B1188" s="64">
        <v>74</v>
      </c>
      <c r="C1188" s="64">
        <v>18</v>
      </c>
      <c r="D1188" s="18">
        <v>1185</v>
      </c>
      <c r="E1188" s="21">
        <f t="shared" ca="1" si="288"/>
        <v>1836.2104490122879</v>
      </c>
      <c r="F1188" s="22">
        <f t="shared" ca="1" si="289"/>
        <v>58.831960260223994</v>
      </c>
      <c r="G1188" s="23">
        <v>1185</v>
      </c>
      <c r="H1188" s="24">
        <f t="shared" ca="1" si="290"/>
        <v>1833.3116279999999</v>
      </c>
      <c r="I1188" s="25">
        <f t="shared" ca="1" si="291"/>
        <v>58.920664183200003</v>
      </c>
      <c r="J1188" s="155"/>
      <c r="K1188" s="155"/>
      <c r="AX1188">
        <f t="shared" ca="1" si="298"/>
        <v>327.33702324000001</v>
      </c>
      <c r="AY1188">
        <f t="shared" ca="1" si="292"/>
        <v>321.66297675999999</v>
      </c>
      <c r="AZ1188" cm="1">
        <f t="array" aca="1" ref="AZ1188" ca="1">_xlfn.LET(_xlpm.rozsah, $J$3:$J$10001,_xlpm.podminka, (_xlpm.rozsah&gt;H1188)*(ISNUMBER(_xlpm.rozsah)),_xlpm.indexy, IF(_xlpm.podminka, ROW(_xlpm.rozsah)-MIN(ROW(_xlpm.rozsah))+1),_xlpm.prvni, MIN(_xlpm.indexy),_xlpm.finalni, IF(_xlpm.prvni=1, 2, _xlpm.prvni),INDEX(_xlpm.rozsah, _xlpm.finalni))</f>
        <v>1900</v>
      </c>
      <c r="BA1188" cm="1">
        <f t="array" aca="1" ref="BA1188" ca="1">INDEX($J$3:$J$10001,MATCH(AZ1188,$J$3:$J$10004,0)-1)</f>
        <v>1800</v>
      </c>
      <c r="BB1188">
        <f t="shared" ca="1" si="300"/>
        <v>316</v>
      </c>
      <c r="BC1188">
        <f t="shared" ca="1" si="300"/>
        <v>333</v>
      </c>
      <c r="BD1188">
        <f t="shared" ca="1" si="299"/>
        <v>-17</v>
      </c>
      <c r="BE1188">
        <f t="shared" ca="1" si="293"/>
        <v>327.33702324000001</v>
      </c>
      <c r="BF1188">
        <f t="shared" ca="1" si="296"/>
        <v>326.84422366791108</v>
      </c>
      <c r="BG1188">
        <f t="shared" ca="1" si="294"/>
        <v>322.15577633208892</v>
      </c>
      <c r="BH1188" cm="1">
        <f t="array" aca="1" ref="BH1188" ca="1">_xlfn.LET(_xlpm.rozsah, $J$3:$J$10001,_xlpm.podminka, (_xlpm.rozsah&gt;E1188)*(ISNUMBER(_xlpm.rozsah)),_xlpm.indexy, IF(_xlpm.podminka, ROW(_xlpm.rozsah)-MIN(ROW(_xlpm.rozsah))+1),_xlpm.prvni, MIN(_xlpm.indexy),_xlpm.finalni, IF(_xlpm.prvni=1, 2, _xlpm.prvni),INDEX(_xlpm.rozsah, _xlpm.finalni))</f>
        <v>1900</v>
      </c>
      <c r="BI1188" cm="1">
        <f t="array" aca="1" ref="BI1188" ca="1">INDEX($J$3:$J$10001,MATCH(BH1188,$J$3:$J$10004,0)-1)</f>
        <v>1800</v>
      </c>
      <c r="BJ1188">
        <f t="shared" ca="1" si="287"/>
        <v>316</v>
      </c>
      <c r="BK1188">
        <f t="shared" ca="1" si="287"/>
        <v>333</v>
      </c>
      <c r="BL1188">
        <f t="shared" ca="1" si="297"/>
        <v>-17</v>
      </c>
      <c r="BM1188">
        <f t="shared" ca="1" si="295"/>
        <v>326.84422366791108</v>
      </c>
    </row>
    <row r="1189" spans="1:65" x14ac:dyDescent="0.25">
      <c r="A1189" s="64">
        <v>1186</v>
      </c>
      <c r="B1189" s="64">
        <v>73</v>
      </c>
      <c r="C1189" s="64">
        <v>22</v>
      </c>
      <c r="D1189" s="18">
        <v>1186</v>
      </c>
      <c r="E1189" s="21">
        <f t="shared" ca="1" si="288"/>
        <v>1820.8562537553648</v>
      </c>
      <c r="F1189" s="22">
        <f t="shared" ca="1" si="289"/>
        <v>72.479976109549355</v>
      </c>
      <c r="G1189" s="28">
        <v>1186</v>
      </c>
      <c r="H1189" s="24">
        <f t="shared" ca="1" si="290"/>
        <v>1817.9966059999999</v>
      </c>
      <c r="I1189" s="25">
        <f t="shared" ca="1" si="291"/>
        <v>72.586926935600005</v>
      </c>
      <c r="J1189" s="155"/>
      <c r="K1189" s="155"/>
      <c r="AX1189">
        <f t="shared" ca="1" si="298"/>
        <v>329.94057698</v>
      </c>
      <c r="AY1189">
        <f t="shared" ca="1" si="292"/>
        <v>319.05942302</v>
      </c>
      <c r="AZ1189" cm="1">
        <f t="array" aca="1" ref="AZ1189" ca="1">_xlfn.LET(_xlpm.rozsah, $J$3:$J$10001,_xlpm.podminka, (_xlpm.rozsah&gt;H1189)*(ISNUMBER(_xlpm.rozsah)),_xlpm.indexy, IF(_xlpm.podminka, ROW(_xlpm.rozsah)-MIN(ROW(_xlpm.rozsah))+1),_xlpm.prvni, MIN(_xlpm.indexy),_xlpm.finalni, IF(_xlpm.prvni=1, 2, _xlpm.prvni),INDEX(_xlpm.rozsah, _xlpm.finalni))</f>
        <v>1900</v>
      </c>
      <c r="BA1189" cm="1">
        <f t="array" aca="1" ref="BA1189" ca="1">INDEX($J$3:$J$10001,MATCH(AZ1189,$J$3:$J$10004,0)-1)</f>
        <v>1800</v>
      </c>
      <c r="BB1189">
        <f t="shared" ca="1" si="300"/>
        <v>316</v>
      </c>
      <c r="BC1189">
        <f t="shared" ca="1" si="300"/>
        <v>333</v>
      </c>
      <c r="BD1189">
        <f t="shared" ca="1" si="299"/>
        <v>-17</v>
      </c>
      <c r="BE1189">
        <f t="shared" ca="1" si="293"/>
        <v>329.94057698</v>
      </c>
      <c r="BF1189">
        <f t="shared" ca="1" si="296"/>
        <v>329.45443686158796</v>
      </c>
      <c r="BG1189">
        <f t="shared" ca="1" si="294"/>
        <v>319.54556313841204</v>
      </c>
      <c r="BH1189" cm="1">
        <f t="array" aca="1" ref="BH1189" ca="1">_xlfn.LET(_xlpm.rozsah, $J$3:$J$10001,_xlpm.podminka, (_xlpm.rozsah&gt;E1189)*(ISNUMBER(_xlpm.rozsah)),_xlpm.indexy, IF(_xlpm.podminka, ROW(_xlpm.rozsah)-MIN(ROW(_xlpm.rozsah))+1),_xlpm.prvni, MIN(_xlpm.indexy),_xlpm.finalni, IF(_xlpm.prvni=1, 2, _xlpm.prvni),INDEX(_xlpm.rozsah, _xlpm.finalni))</f>
        <v>1900</v>
      </c>
      <c r="BI1189" cm="1">
        <f t="array" aca="1" ref="BI1189" ca="1">INDEX($J$3:$J$10001,MATCH(BH1189,$J$3:$J$10004,0)-1)</f>
        <v>1800</v>
      </c>
      <c r="BJ1189">
        <f t="shared" ca="1" si="287"/>
        <v>316</v>
      </c>
      <c r="BK1189">
        <f t="shared" ca="1" si="287"/>
        <v>333</v>
      </c>
      <c r="BL1189">
        <f t="shared" ca="1" si="297"/>
        <v>-17</v>
      </c>
      <c r="BM1189">
        <f t="shared" ca="1" si="295"/>
        <v>329.45443686158796</v>
      </c>
    </row>
    <row r="1190" spans="1:65" x14ac:dyDescent="0.25">
      <c r="A1190" s="64">
        <v>1187</v>
      </c>
      <c r="B1190" s="64">
        <v>74</v>
      </c>
      <c r="C1190" s="64">
        <v>20</v>
      </c>
      <c r="D1190" s="18">
        <v>1187</v>
      </c>
      <c r="E1190" s="21">
        <f t="shared" ca="1" si="288"/>
        <v>1836.2104490122879</v>
      </c>
      <c r="F1190" s="22">
        <f t="shared" ca="1" si="289"/>
        <v>65.368844733582222</v>
      </c>
      <c r="G1190" s="23">
        <v>1187</v>
      </c>
      <c r="H1190" s="24">
        <f t="shared" ca="1" si="290"/>
        <v>1833.3116279999999</v>
      </c>
      <c r="I1190" s="25">
        <f t="shared" ca="1" si="291"/>
        <v>65.467404647999999</v>
      </c>
      <c r="J1190" s="155"/>
      <c r="K1190" s="155"/>
      <c r="AX1190">
        <f t="shared" ca="1" si="298"/>
        <v>327.33702324000001</v>
      </c>
      <c r="AY1190">
        <f t="shared" ca="1" si="292"/>
        <v>321.66297675999999</v>
      </c>
      <c r="AZ1190" cm="1">
        <f t="array" aca="1" ref="AZ1190" ca="1">_xlfn.LET(_xlpm.rozsah, $J$3:$J$10001,_xlpm.podminka, (_xlpm.rozsah&gt;H1190)*(ISNUMBER(_xlpm.rozsah)),_xlpm.indexy, IF(_xlpm.podminka, ROW(_xlpm.rozsah)-MIN(ROW(_xlpm.rozsah))+1),_xlpm.prvni, MIN(_xlpm.indexy),_xlpm.finalni, IF(_xlpm.prvni=1, 2, _xlpm.prvni),INDEX(_xlpm.rozsah, _xlpm.finalni))</f>
        <v>1900</v>
      </c>
      <c r="BA1190" cm="1">
        <f t="array" aca="1" ref="BA1190" ca="1">INDEX($J$3:$J$10001,MATCH(AZ1190,$J$3:$J$10004,0)-1)</f>
        <v>1800</v>
      </c>
      <c r="BB1190">
        <f t="shared" ca="1" si="300"/>
        <v>316</v>
      </c>
      <c r="BC1190">
        <f t="shared" ca="1" si="300"/>
        <v>333</v>
      </c>
      <c r="BD1190">
        <f t="shared" ca="1" si="299"/>
        <v>-17</v>
      </c>
      <c r="BE1190">
        <f t="shared" ca="1" si="293"/>
        <v>327.33702324000001</v>
      </c>
      <c r="BF1190">
        <f t="shared" ca="1" si="296"/>
        <v>326.84422366791108</v>
      </c>
      <c r="BG1190">
        <f t="shared" ca="1" si="294"/>
        <v>322.15577633208892</v>
      </c>
      <c r="BH1190" cm="1">
        <f t="array" aca="1" ref="BH1190" ca="1">_xlfn.LET(_xlpm.rozsah, $J$3:$J$10001,_xlpm.podminka, (_xlpm.rozsah&gt;E1190)*(ISNUMBER(_xlpm.rozsah)),_xlpm.indexy, IF(_xlpm.podminka, ROW(_xlpm.rozsah)-MIN(ROW(_xlpm.rozsah))+1),_xlpm.prvni, MIN(_xlpm.indexy),_xlpm.finalni, IF(_xlpm.prvni=1, 2, _xlpm.prvni),INDEX(_xlpm.rozsah, _xlpm.finalni))</f>
        <v>1900</v>
      </c>
      <c r="BI1190" cm="1">
        <f t="array" aca="1" ref="BI1190" ca="1">INDEX($J$3:$J$10001,MATCH(BH1190,$J$3:$J$10004,0)-1)</f>
        <v>1800</v>
      </c>
      <c r="BJ1190">
        <f t="shared" ca="1" si="287"/>
        <v>316</v>
      </c>
      <c r="BK1190">
        <f t="shared" ca="1" si="287"/>
        <v>333</v>
      </c>
      <c r="BL1190">
        <f t="shared" ca="1" si="297"/>
        <v>-17</v>
      </c>
      <c r="BM1190">
        <f t="shared" ca="1" si="295"/>
        <v>326.84422366791108</v>
      </c>
    </row>
    <row r="1191" spans="1:65" x14ac:dyDescent="0.25">
      <c r="A1191" s="64">
        <v>1188</v>
      </c>
      <c r="B1191" s="64">
        <v>74</v>
      </c>
      <c r="C1191" s="64">
        <v>19</v>
      </c>
      <c r="D1191" s="18">
        <v>1188</v>
      </c>
      <c r="E1191" s="21">
        <f t="shared" ca="1" si="288"/>
        <v>1836.2104490122879</v>
      </c>
      <c r="F1191" s="22">
        <f t="shared" ca="1" si="289"/>
        <v>62.100402496903108</v>
      </c>
      <c r="G1191" s="28">
        <v>1188</v>
      </c>
      <c r="H1191" s="24">
        <f t="shared" ca="1" si="290"/>
        <v>1833.3116279999999</v>
      </c>
      <c r="I1191" s="25">
        <f t="shared" ca="1" si="291"/>
        <v>62.194034415600001</v>
      </c>
      <c r="J1191" s="155"/>
      <c r="K1191" s="155"/>
      <c r="AX1191">
        <f t="shared" ca="1" si="298"/>
        <v>327.33702324000001</v>
      </c>
      <c r="AY1191">
        <f t="shared" ca="1" si="292"/>
        <v>321.66297675999999</v>
      </c>
      <c r="AZ1191" cm="1">
        <f t="array" aca="1" ref="AZ1191" ca="1">_xlfn.LET(_xlpm.rozsah, $J$3:$J$10001,_xlpm.podminka, (_xlpm.rozsah&gt;H1191)*(ISNUMBER(_xlpm.rozsah)),_xlpm.indexy, IF(_xlpm.podminka, ROW(_xlpm.rozsah)-MIN(ROW(_xlpm.rozsah))+1),_xlpm.prvni, MIN(_xlpm.indexy),_xlpm.finalni, IF(_xlpm.prvni=1, 2, _xlpm.prvni),INDEX(_xlpm.rozsah, _xlpm.finalni))</f>
        <v>1900</v>
      </c>
      <c r="BA1191" cm="1">
        <f t="array" aca="1" ref="BA1191" ca="1">INDEX($J$3:$J$10001,MATCH(AZ1191,$J$3:$J$10004,0)-1)</f>
        <v>1800</v>
      </c>
      <c r="BB1191">
        <f t="shared" ca="1" si="300"/>
        <v>316</v>
      </c>
      <c r="BC1191">
        <f t="shared" ca="1" si="300"/>
        <v>333</v>
      </c>
      <c r="BD1191">
        <f t="shared" ca="1" si="299"/>
        <v>-17</v>
      </c>
      <c r="BE1191">
        <f t="shared" ca="1" si="293"/>
        <v>327.33702324000001</v>
      </c>
      <c r="BF1191">
        <f t="shared" ca="1" si="296"/>
        <v>326.84422366791108</v>
      </c>
      <c r="BG1191">
        <f t="shared" ca="1" si="294"/>
        <v>322.15577633208892</v>
      </c>
      <c r="BH1191" cm="1">
        <f t="array" aca="1" ref="BH1191" ca="1">_xlfn.LET(_xlpm.rozsah, $J$3:$J$10001,_xlpm.podminka, (_xlpm.rozsah&gt;E1191)*(ISNUMBER(_xlpm.rozsah)),_xlpm.indexy, IF(_xlpm.podminka, ROW(_xlpm.rozsah)-MIN(ROW(_xlpm.rozsah))+1),_xlpm.prvni, MIN(_xlpm.indexy),_xlpm.finalni, IF(_xlpm.prvni=1, 2, _xlpm.prvni),INDEX(_xlpm.rozsah, _xlpm.finalni))</f>
        <v>1900</v>
      </c>
      <c r="BI1191" cm="1">
        <f t="array" aca="1" ref="BI1191" ca="1">INDEX($J$3:$J$10001,MATCH(BH1191,$J$3:$J$10004,0)-1)</f>
        <v>1800</v>
      </c>
      <c r="BJ1191">
        <f t="shared" ca="1" si="287"/>
        <v>316</v>
      </c>
      <c r="BK1191">
        <f t="shared" ca="1" si="287"/>
        <v>333</v>
      </c>
      <c r="BL1191">
        <f t="shared" ca="1" si="297"/>
        <v>-17</v>
      </c>
      <c r="BM1191">
        <f t="shared" ca="1" si="295"/>
        <v>326.84422366791108</v>
      </c>
    </row>
    <row r="1192" spans="1:65" x14ac:dyDescent="0.25">
      <c r="A1192" s="64">
        <v>1189</v>
      </c>
      <c r="B1192" s="64">
        <v>70</v>
      </c>
      <c r="C1192" s="64">
        <v>22</v>
      </c>
      <c r="D1192" s="18">
        <v>1189</v>
      </c>
      <c r="E1192" s="21">
        <f t="shared" ca="1" si="288"/>
        <v>1774.7936679845966</v>
      </c>
      <c r="F1192" s="22">
        <f t="shared" ca="1" si="289"/>
        <v>74.202716817376086</v>
      </c>
      <c r="G1192" s="23">
        <v>1189</v>
      </c>
      <c r="H1192" s="24">
        <f t="shared" ca="1" si="290"/>
        <v>1772.0515399999999</v>
      </c>
      <c r="I1192" s="25">
        <f t="shared" ca="1" si="291"/>
        <v>74.305272403999993</v>
      </c>
      <c r="J1192" s="155"/>
      <c r="K1192" s="155"/>
      <c r="AX1192">
        <f t="shared" ca="1" si="298"/>
        <v>337.75123819999999</v>
      </c>
      <c r="AY1192">
        <f t="shared" ca="1" si="292"/>
        <v>345.24876180000001</v>
      </c>
      <c r="AZ1192" cm="1">
        <f t="array" aca="1" ref="AZ1192" ca="1">_xlfn.LET(_xlpm.rozsah, $J$3:$J$10001,_xlpm.podminka, (_xlpm.rozsah&gt;H1192)*(ISNUMBER(_xlpm.rozsah)),_xlpm.indexy, IF(_xlpm.podminka, ROW(_xlpm.rozsah)-MIN(ROW(_xlpm.rozsah))+1),_xlpm.prvni, MIN(_xlpm.indexy),_xlpm.finalni, IF(_xlpm.prvni=1, 2, _xlpm.prvni),INDEX(_xlpm.rozsah, _xlpm.finalni))</f>
        <v>1800</v>
      </c>
      <c r="BA1192" cm="1">
        <f t="array" aca="1" ref="BA1192" ca="1">INDEX($J$3:$J$10001,MATCH(AZ1192,$J$3:$J$10004,0)-1)</f>
        <v>1700</v>
      </c>
      <c r="BB1192">
        <f t="shared" ca="1" si="300"/>
        <v>333</v>
      </c>
      <c r="BC1192">
        <f t="shared" ca="1" si="300"/>
        <v>350</v>
      </c>
      <c r="BD1192">
        <f t="shared" ca="1" si="299"/>
        <v>-17</v>
      </c>
      <c r="BE1192">
        <f t="shared" ca="1" si="293"/>
        <v>337.75123819999999</v>
      </c>
      <c r="BF1192">
        <f t="shared" ca="1" si="296"/>
        <v>337.28507644261856</v>
      </c>
      <c r="BG1192">
        <f t="shared" ca="1" si="294"/>
        <v>345.71492355738144</v>
      </c>
      <c r="BH1192" cm="1">
        <f t="array" aca="1" ref="BH1192" ca="1">_xlfn.LET(_xlpm.rozsah, $J$3:$J$10001,_xlpm.podminka, (_xlpm.rozsah&gt;E1192)*(ISNUMBER(_xlpm.rozsah)),_xlpm.indexy, IF(_xlpm.podminka, ROW(_xlpm.rozsah)-MIN(ROW(_xlpm.rozsah))+1),_xlpm.prvni, MIN(_xlpm.indexy),_xlpm.finalni, IF(_xlpm.prvni=1, 2, _xlpm.prvni),INDEX(_xlpm.rozsah, _xlpm.finalni))</f>
        <v>1800</v>
      </c>
      <c r="BI1192" cm="1">
        <f t="array" aca="1" ref="BI1192" ca="1">INDEX($J$3:$J$10001,MATCH(BH1192,$J$3:$J$10004,0)-1)</f>
        <v>1700</v>
      </c>
      <c r="BJ1192">
        <f t="shared" ca="1" si="287"/>
        <v>333</v>
      </c>
      <c r="BK1192">
        <f t="shared" ca="1" si="287"/>
        <v>350</v>
      </c>
      <c r="BL1192">
        <f t="shared" ca="1" si="297"/>
        <v>-17</v>
      </c>
      <c r="BM1192">
        <f t="shared" ca="1" si="295"/>
        <v>337.28507644261856</v>
      </c>
    </row>
    <row r="1193" spans="1:65" x14ac:dyDescent="0.25">
      <c r="A1193" s="64">
        <v>1190</v>
      </c>
      <c r="B1193" s="64">
        <v>71</v>
      </c>
      <c r="C1193" s="64">
        <v>23</v>
      </c>
      <c r="D1193" s="18">
        <v>1190</v>
      </c>
      <c r="E1193" s="21">
        <f t="shared" ca="1" si="288"/>
        <v>1790.1478632415192</v>
      </c>
      <c r="F1193" s="22">
        <f t="shared" ca="1" si="289"/>
        <v>76.975218547256603</v>
      </c>
      <c r="G1193" s="28">
        <v>1190</v>
      </c>
      <c r="H1193" s="24">
        <f t="shared" ca="1" si="290"/>
        <v>1787.3665619999999</v>
      </c>
      <c r="I1193" s="25">
        <f t="shared" ca="1" si="291"/>
        <v>77.083967425799997</v>
      </c>
      <c r="J1193" s="155"/>
      <c r="K1193" s="155"/>
      <c r="AX1193">
        <f t="shared" ca="1" si="298"/>
        <v>335.14768445999999</v>
      </c>
      <c r="AY1193">
        <f t="shared" ca="1" si="292"/>
        <v>347.85231554000001</v>
      </c>
      <c r="AZ1193" cm="1">
        <f t="array" aca="1" ref="AZ1193" ca="1">_xlfn.LET(_xlpm.rozsah, $J$3:$J$10001,_xlpm.podminka, (_xlpm.rozsah&gt;H1193)*(ISNUMBER(_xlpm.rozsah)),_xlpm.indexy, IF(_xlpm.podminka, ROW(_xlpm.rozsah)-MIN(ROW(_xlpm.rozsah))+1),_xlpm.prvni, MIN(_xlpm.indexy),_xlpm.finalni, IF(_xlpm.prvni=1, 2, _xlpm.prvni),INDEX(_xlpm.rozsah, _xlpm.finalni))</f>
        <v>1800</v>
      </c>
      <c r="BA1193" cm="1">
        <f t="array" aca="1" ref="BA1193" ca="1">INDEX($J$3:$J$10001,MATCH(AZ1193,$J$3:$J$10004,0)-1)</f>
        <v>1700</v>
      </c>
      <c r="BB1193">
        <f t="shared" ca="1" si="300"/>
        <v>333</v>
      </c>
      <c r="BC1193">
        <f t="shared" ca="1" si="300"/>
        <v>350</v>
      </c>
      <c r="BD1193">
        <f t="shared" ca="1" si="299"/>
        <v>-17</v>
      </c>
      <c r="BE1193">
        <f t="shared" ca="1" si="293"/>
        <v>335.14768445999999</v>
      </c>
      <c r="BF1193">
        <f t="shared" ca="1" si="296"/>
        <v>334.67486324894173</v>
      </c>
      <c r="BG1193">
        <f t="shared" ca="1" si="294"/>
        <v>348.32513675105827</v>
      </c>
      <c r="BH1193" cm="1">
        <f t="array" aca="1" ref="BH1193" ca="1">_xlfn.LET(_xlpm.rozsah, $J$3:$J$10001,_xlpm.podminka, (_xlpm.rozsah&gt;E1193)*(ISNUMBER(_xlpm.rozsah)),_xlpm.indexy, IF(_xlpm.podminka, ROW(_xlpm.rozsah)-MIN(ROW(_xlpm.rozsah))+1),_xlpm.prvni, MIN(_xlpm.indexy),_xlpm.finalni, IF(_xlpm.prvni=1, 2, _xlpm.prvni),INDEX(_xlpm.rozsah, _xlpm.finalni))</f>
        <v>1800</v>
      </c>
      <c r="BI1193" cm="1">
        <f t="array" aca="1" ref="BI1193" ca="1">INDEX($J$3:$J$10001,MATCH(BH1193,$J$3:$J$10004,0)-1)</f>
        <v>1700</v>
      </c>
      <c r="BJ1193">
        <f t="shared" ca="1" si="287"/>
        <v>333</v>
      </c>
      <c r="BK1193">
        <f t="shared" ca="1" si="287"/>
        <v>350</v>
      </c>
      <c r="BL1193">
        <f t="shared" ca="1" si="297"/>
        <v>-17</v>
      </c>
      <c r="BM1193">
        <f t="shared" ca="1" si="295"/>
        <v>334.67486324894173</v>
      </c>
    </row>
    <row r="1194" spans="1:65" x14ac:dyDescent="0.25">
      <c r="A1194" s="64">
        <v>1191</v>
      </c>
      <c r="B1194" s="64">
        <v>73</v>
      </c>
      <c r="C1194" s="64">
        <v>19</v>
      </c>
      <c r="D1194" s="18">
        <v>1191</v>
      </c>
      <c r="E1194" s="21">
        <f t="shared" ca="1" si="288"/>
        <v>1820.8562537553648</v>
      </c>
      <c r="F1194" s="22">
        <f t="shared" ca="1" si="289"/>
        <v>62.596343003701712</v>
      </c>
      <c r="G1194" s="23">
        <v>1191</v>
      </c>
      <c r="H1194" s="24">
        <f t="shared" ca="1" si="290"/>
        <v>1817.9966059999999</v>
      </c>
      <c r="I1194" s="25">
        <f t="shared" ca="1" si="291"/>
        <v>62.688709626199994</v>
      </c>
      <c r="J1194" s="155"/>
      <c r="K1194" s="155"/>
      <c r="AX1194">
        <f t="shared" ca="1" si="298"/>
        <v>329.94057698</v>
      </c>
      <c r="AY1194">
        <f t="shared" ca="1" si="292"/>
        <v>319.05942302</v>
      </c>
      <c r="AZ1194" cm="1">
        <f t="array" aca="1" ref="AZ1194" ca="1">_xlfn.LET(_xlpm.rozsah, $J$3:$J$10001,_xlpm.podminka, (_xlpm.rozsah&gt;H1194)*(ISNUMBER(_xlpm.rozsah)),_xlpm.indexy, IF(_xlpm.podminka, ROW(_xlpm.rozsah)-MIN(ROW(_xlpm.rozsah))+1),_xlpm.prvni, MIN(_xlpm.indexy),_xlpm.finalni, IF(_xlpm.prvni=1, 2, _xlpm.prvni),INDEX(_xlpm.rozsah, _xlpm.finalni))</f>
        <v>1900</v>
      </c>
      <c r="BA1194" cm="1">
        <f t="array" aca="1" ref="BA1194" ca="1">INDEX($J$3:$J$10001,MATCH(AZ1194,$J$3:$J$10004,0)-1)</f>
        <v>1800</v>
      </c>
      <c r="BB1194">
        <f t="shared" ca="1" si="300"/>
        <v>316</v>
      </c>
      <c r="BC1194">
        <f t="shared" ca="1" si="300"/>
        <v>333</v>
      </c>
      <c r="BD1194">
        <f t="shared" ca="1" si="299"/>
        <v>-17</v>
      </c>
      <c r="BE1194">
        <f t="shared" ca="1" si="293"/>
        <v>329.94057698</v>
      </c>
      <c r="BF1194">
        <f t="shared" ca="1" si="296"/>
        <v>329.45443686158796</v>
      </c>
      <c r="BG1194">
        <f t="shared" ca="1" si="294"/>
        <v>319.54556313841204</v>
      </c>
      <c r="BH1194" cm="1">
        <f t="array" aca="1" ref="BH1194" ca="1">_xlfn.LET(_xlpm.rozsah, $J$3:$J$10001,_xlpm.podminka, (_xlpm.rozsah&gt;E1194)*(ISNUMBER(_xlpm.rozsah)),_xlpm.indexy, IF(_xlpm.podminka, ROW(_xlpm.rozsah)-MIN(ROW(_xlpm.rozsah))+1),_xlpm.prvni, MIN(_xlpm.indexy),_xlpm.finalni, IF(_xlpm.prvni=1, 2, _xlpm.prvni),INDEX(_xlpm.rozsah, _xlpm.finalni))</f>
        <v>1900</v>
      </c>
      <c r="BI1194" cm="1">
        <f t="array" aca="1" ref="BI1194" ca="1">INDEX($J$3:$J$10001,MATCH(BH1194,$J$3:$J$10004,0)-1)</f>
        <v>1800</v>
      </c>
      <c r="BJ1194">
        <f t="shared" ca="1" si="287"/>
        <v>316</v>
      </c>
      <c r="BK1194">
        <f t="shared" ca="1" si="287"/>
        <v>333</v>
      </c>
      <c r="BL1194">
        <f t="shared" ca="1" si="297"/>
        <v>-17</v>
      </c>
      <c r="BM1194">
        <f t="shared" ca="1" si="295"/>
        <v>329.45443686158796</v>
      </c>
    </row>
    <row r="1195" spans="1:65" x14ac:dyDescent="0.25">
      <c r="A1195" s="64">
        <v>1192</v>
      </c>
      <c r="B1195" s="64">
        <v>73</v>
      </c>
      <c r="C1195" s="64">
        <v>19</v>
      </c>
      <c r="D1195" s="18">
        <v>1192</v>
      </c>
      <c r="E1195" s="21">
        <f t="shared" ca="1" si="288"/>
        <v>1820.8562537553648</v>
      </c>
      <c r="F1195" s="22">
        <f t="shared" ca="1" si="289"/>
        <v>62.596343003701712</v>
      </c>
      <c r="G1195" s="28">
        <v>1192</v>
      </c>
      <c r="H1195" s="24">
        <f t="shared" ca="1" si="290"/>
        <v>1817.9966059999999</v>
      </c>
      <c r="I1195" s="25">
        <f t="shared" ca="1" si="291"/>
        <v>62.688709626199994</v>
      </c>
      <c r="J1195" s="155"/>
      <c r="K1195" s="155"/>
      <c r="AX1195">
        <f t="shared" ca="1" si="298"/>
        <v>329.94057698</v>
      </c>
      <c r="AY1195">
        <f t="shared" ca="1" si="292"/>
        <v>319.05942302</v>
      </c>
      <c r="AZ1195" cm="1">
        <f t="array" aca="1" ref="AZ1195" ca="1">_xlfn.LET(_xlpm.rozsah, $J$3:$J$10001,_xlpm.podminka, (_xlpm.rozsah&gt;H1195)*(ISNUMBER(_xlpm.rozsah)),_xlpm.indexy, IF(_xlpm.podminka, ROW(_xlpm.rozsah)-MIN(ROW(_xlpm.rozsah))+1),_xlpm.prvni, MIN(_xlpm.indexy),_xlpm.finalni, IF(_xlpm.prvni=1, 2, _xlpm.prvni),INDEX(_xlpm.rozsah, _xlpm.finalni))</f>
        <v>1900</v>
      </c>
      <c r="BA1195" cm="1">
        <f t="array" aca="1" ref="BA1195" ca="1">INDEX($J$3:$J$10001,MATCH(AZ1195,$J$3:$J$10004,0)-1)</f>
        <v>1800</v>
      </c>
      <c r="BB1195">
        <f t="shared" ca="1" si="300"/>
        <v>316</v>
      </c>
      <c r="BC1195">
        <f t="shared" ca="1" si="300"/>
        <v>333</v>
      </c>
      <c r="BD1195">
        <f t="shared" ca="1" si="299"/>
        <v>-17</v>
      </c>
      <c r="BE1195">
        <f t="shared" ca="1" si="293"/>
        <v>329.94057698</v>
      </c>
      <c r="BF1195">
        <f t="shared" ca="1" si="296"/>
        <v>329.45443686158796</v>
      </c>
      <c r="BG1195">
        <f t="shared" ca="1" si="294"/>
        <v>319.54556313841204</v>
      </c>
      <c r="BH1195" cm="1">
        <f t="array" aca="1" ref="BH1195" ca="1">_xlfn.LET(_xlpm.rozsah, $J$3:$J$10001,_xlpm.podminka, (_xlpm.rozsah&gt;E1195)*(ISNUMBER(_xlpm.rozsah)),_xlpm.indexy, IF(_xlpm.podminka, ROW(_xlpm.rozsah)-MIN(ROW(_xlpm.rozsah))+1),_xlpm.prvni, MIN(_xlpm.indexy),_xlpm.finalni, IF(_xlpm.prvni=1, 2, _xlpm.prvni),INDEX(_xlpm.rozsah, _xlpm.finalni))</f>
        <v>1900</v>
      </c>
      <c r="BI1195" cm="1">
        <f t="array" aca="1" ref="BI1195" ca="1">INDEX($J$3:$J$10001,MATCH(BH1195,$J$3:$J$10004,0)-1)</f>
        <v>1800</v>
      </c>
      <c r="BJ1195">
        <f t="shared" ca="1" si="287"/>
        <v>316</v>
      </c>
      <c r="BK1195">
        <f t="shared" ca="1" si="287"/>
        <v>333</v>
      </c>
      <c r="BL1195">
        <f t="shared" ca="1" si="297"/>
        <v>-17</v>
      </c>
      <c r="BM1195">
        <f t="shared" ca="1" si="295"/>
        <v>329.45443686158796</v>
      </c>
    </row>
    <row r="1196" spans="1:65" x14ac:dyDescent="0.25">
      <c r="A1196" s="64">
        <v>1193</v>
      </c>
      <c r="B1196" s="64">
        <v>72</v>
      </c>
      <c r="C1196" s="64">
        <v>20</v>
      </c>
      <c r="D1196" s="18">
        <v>1193</v>
      </c>
      <c r="E1196" s="21">
        <f t="shared" ca="1" si="288"/>
        <v>1805.5020584984422</v>
      </c>
      <c r="F1196" s="22">
        <f t="shared" ca="1" si="289"/>
        <v>66.412930011052964</v>
      </c>
      <c r="G1196" s="23">
        <v>1193</v>
      </c>
      <c r="H1196" s="24">
        <f t="shared" ca="1" si="290"/>
        <v>1802.6815839999999</v>
      </c>
      <c r="I1196" s="25">
        <f t="shared" ca="1" si="291"/>
        <v>66.508826143999997</v>
      </c>
      <c r="J1196" s="155"/>
      <c r="K1196" s="155"/>
      <c r="AX1196">
        <f t="shared" ca="1" si="298"/>
        <v>332.54413072</v>
      </c>
      <c r="AY1196">
        <f t="shared" ca="1" si="292"/>
        <v>316.45586928</v>
      </c>
      <c r="AZ1196" cm="1">
        <f t="array" aca="1" ref="AZ1196" ca="1">_xlfn.LET(_xlpm.rozsah, $J$3:$J$10001,_xlpm.podminka, (_xlpm.rozsah&gt;H1196)*(ISNUMBER(_xlpm.rozsah)),_xlpm.indexy, IF(_xlpm.podminka, ROW(_xlpm.rozsah)-MIN(ROW(_xlpm.rozsah))+1),_xlpm.prvni, MIN(_xlpm.indexy),_xlpm.finalni, IF(_xlpm.prvni=1, 2, _xlpm.prvni),INDEX(_xlpm.rozsah, _xlpm.finalni))</f>
        <v>1900</v>
      </c>
      <c r="BA1196" cm="1">
        <f t="array" aca="1" ref="BA1196" ca="1">INDEX($J$3:$J$10001,MATCH(AZ1196,$J$3:$J$10004,0)-1)</f>
        <v>1800</v>
      </c>
      <c r="BB1196">
        <f t="shared" ca="1" si="300"/>
        <v>316</v>
      </c>
      <c r="BC1196">
        <f t="shared" ca="1" si="300"/>
        <v>333</v>
      </c>
      <c r="BD1196">
        <f t="shared" ca="1" si="299"/>
        <v>-17</v>
      </c>
      <c r="BE1196">
        <f t="shared" ca="1" si="293"/>
        <v>332.54413072</v>
      </c>
      <c r="BF1196">
        <f t="shared" ca="1" si="296"/>
        <v>332.06465005526479</v>
      </c>
      <c r="BG1196">
        <f t="shared" ca="1" si="294"/>
        <v>316.93534994473521</v>
      </c>
      <c r="BH1196" cm="1">
        <f t="array" aca="1" ref="BH1196" ca="1">_xlfn.LET(_xlpm.rozsah, $J$3:$J$10001,_xlpm.podminka, (_xlpm.rozsah&gt;E1196)*(ISNUMBER(_xlpm.rozsah)),_xlpm.indexy, IF(_xlpm.podminka, ROW(_xlpm.rozsah)-MIN(ROW(_xlpm.rozsah))+1),_xlpm.prvni, MIN(_xlpm.indexy),_xlpm.finalni, IF(_xlpm.prvni=1, 2, _xlpm.prvni),INDEX(_xlpm.rozsah, _xlpm.finalni))</f>
        <v>1900</v>
      </c>
      <c r="BI1196" cm="1">
        <f t="array" aca="1" ref="BI1196" ca="1">INDEX($J$3:$J$10001,MATCH(BH1196,$J$3:$J$10004,0)-1)</f>
        <v>1800</v>
      </c>
      <c r="BJ1196">
        <f t="shared" ca="1" si="287"/>
        <v>316</v>
      </c>
      <c r="BK1196">
        <f t="shared" ca="1" si="287"/>
        <v>333</v>
      </c>
      <c r="BL1196">
        <f t="shared" ca="1" si="297"/>
        <v>-17</v>
      </c>
      <c r="BM1196">
        <f t="shared" ca="1" si="295"/>
        <v>332.06465005526479</v>
      </c>
    </row>
    <row r="1197" spans="1:65" x14ac:dyDescent="0.25">
      <c r="A1197" s="64">
        <v>1194</v>
      </c>
      <c r="B1197" s="64">
        <v>64</v>
      </c>
      <c r="C1197" s="64">
        <v>60</v>
      </c>
      <c r="D1197" s="18">
        <v>1194</v>
      </c>
      <c r="E1197" s="21">
        <f t="shared" ca="1" si="288"/>
        <v>1682.6684964430597</v>
      </c>
      <c r="F1197" s="22">
        <f t="shared" ca="1" si="289"/>
        <v>210.83191217073312</v>
      </c>
      <c r="G1197" s="28">
        <v>1194</v>
      </c>
      <c r="H1197" s="24">
        <f t="shared" ca="1" si="290"/>
        <v>1680.1614079999999</v>
      </c>
      <c r="I1197" s="25">
        <f t="shared" ca="1" si="291"/>
        <v>210.95225241600002</v>
      </c>
      <c r="J1197" s="155"/>
      <c r="K1197" s="155"/>
      <c r="AX1197">
        <f t="shared" ca="1" si="298"/>
        <v>351.58708736</v>
      </c>
      <c r="AY1197">
        <f t="shared" ca="1" si="292"/>
        <v>356.41291264</v>
      </c>
      <c r="AZ1197" cm="1">
        <f t="array" aca="1" ref="AZ1197" ca="1">_xlfn.LET(_xlpm.rozsah, $J$3:$J$10001,_xlpm.podminka, (_xlpm.rozsah&gt;H1197)*(ISNUMBER(_xlpm.rozsah)),_xlpm.indexy, IF(_xlpm.podminka, ROW(_xlpm.rozsah)-MIN(ROW(_xlpm.rozsah))+1),_xlpm.prvni, MIN(_xlpm.indexy),_xlpm.finalni, IF(_xlpm.prvni=1, 2, _xlpm.prvni),INDEX(_xlpm.rozsah, _xlpm.finalni))</f>
        <v>1700</v>
      </c>
      <c r="BA1197" cm="1">
        <f t="array" aca="1" ref="BA1197" ca="1">INDEX($J$3:$J$10001,MATCH(AZ1197,$J$3:$J$10004,0)-1)</f>
        <v>1600</v>
      </c>
      <c r="BB1197">
        <f t="shared" ca="1" si="300"/>
        <v>350</v>
      </c>
      <c r="BC1197">
        <f t="shared" ca="1" si="300"/>
        <v>358</v>
      </c>
      <c r="BD1197">
        <f t="shared" ca="1" si="299"/>
        <v>-8</v>
      </c>
      <c r="BE1197">
        <f t="shared" ca="1" si="293"/>
        <v>351.58708736</v>
      </c>
      <c r="BF1197">
        <f t="shared" ca="1" si="296"/>
        <v>351.38652028455522</v>
      </c>
      <c r="BG1197">
        <f t="shared" ca="1" si="294"/>
        <v>356.61347971544478</v>
      </c>
      <c r="BH1197" cm="1">
        <f t="array" aca="1" ref="BH1197" ca="1">_xlfn.LET(_xlpm.rozsah, $J$3:$J$10001,_xlpm.podminka, (_xlpm.rozsah&gt;E1197)*(ISNUMBER(_xlpm.rozsah)),_xlpm.indexy, IF(_xlpm.podminka, ROW(_xlpm.rozsah)-MIN(ROW(_xlpm.rozsah))+1),_xlpm.prvni, MIN(_xlpm.indexy),_xlpm.finalni, IF(_xlpm.prvni=1, 2, _xlpm.prvni),INDEX(_xlpm.rozsah, _xlpm.finalni))</f>
        <v>1700</v>
      </c>
      <c r="BI1197" cm="1">
        <f t="array" aca="1" ref="BI1197" ca="1">INDEX($J$3:$J$10001,MATCH(BH1197,$J$3:$J$10004,0)-1)</f>
        <v>1600</v>
      </c>
      <c r="BJ1197">
        <f t="shared" ca="1" si="287"/>
        <v>350</v>
      </c>
      <c r="BK1197">
        <f t="shared" ca="1" si="287"/>
        <v>358</v>
      </c>
      <c r="BL1197">
        <f t="shared" ca="1" si="297"/>
        <v>-8</v>
      </c>
      <c r="BM1197">
        <f t="shared" ca="1" si="295"/>
        <v>351.38652028455522</v>
      </c>
    </row>
    <row r="1198" spans="1:65" x14ac:dyDescent="0.25">
      <c r="A1198" s="64">
        <v>1195</v>
      </c>
      <c r="B1198" s="64">
        <v>70</v>
      </c>
      <c r="C1198" s="64">
        <v>39</v>
      </c>
      <c r="D1198" s="18">
        <v>1195</v>
      </c>
      <c r="E1198" s="21">
        <f t="shared" ca="1" si="288"/>
        <v>1774.7936679845966</v>
      </c>
      <c r="F1198" s="22">
        <f t="shared" ca="1" si="289"/>
        <v>131.54117981262124</v>
      </c>
      <c r="G1198" s="23">
        <v>1195</v>
      </c>
      <c r="H1198" s="24">
        <f t="shared" ca="1" si="290"/>
        <v>1772.0515399999999</v>
      </c>
      <c r="I1198" s="25">
        <f t="shared" ca="1" si="291"/>
        <v>131.722982898</v>
      </c>
      <c r="J1198" s="155"/>
      <c r="K1198" s="155"/>
      <c r="AX1198">
        <f t="shared" ca="1" si="298"/>
        <v>337.75123819999999</v>
      </c>
      <c r="AY1198">
        <f t="shared" ca="1" si="292"/>
        <v>345.24876180000001</v>
      </c>
      <c r="AZ1198" cm="1">
        <f t="array" aca="1" ref="AZ1198" ca="1">_xlfn.LET(_xlpm.rozsah, $J$3:$J$10001,_xlpm.podminka, (_xlpm.rozsah&gt;H1198)*(ISNUMBER(_xlpm.rozsah)),_xlpm.indexy, IF(_xlpm.podminka, ROW(_xlpm.rozsah)-MIN(ROW(_xlpm.rozsah))+1),_xlpm.prvni, MIN(_xlpm.indexy),_xlpm.finalni, IF(_xlpm.prvni=1, 2, _xlpm.prvni),INDEX(_xlpm.rozsah, _xlpm.finalni))</f>
        <v>1800</v>
      </c>
      <c r="BA1198" cm="1">
        <f t="array" aca="1" ref="BA1198" ca="1">INDEX($J$3:$J$10001,MATCH(AZ1198,$J$3:$J$10004,0)-1)</f>
        <v>1700</v>
      </c>
      <c r="BB1198">
        <f t="shared" ca="1" si="300"/>
        <v>333</v>
      </c>
      <c r="BC1198">
        <f t="shared" ca="1" si="300"/>
        <v>350</v>
      </c>
      <c r="BD1198">
        <f t="shared" ca="1" si="299"/>
        <v>-17</v>
      </c>
      <c r="BE1198">
        <f t="shared" ca="1" si="293"/>
        <v>337.75123819999999</v>
      </c>
      <c r="BF1198">
        <f t="shared" ca="1" si="296"/>
        <v>337.28507644261856</v>
      </c>
      <c r="BG1198">
        <f t="shared" ca="1" si="294"/>
        <v>345.71492355738144</v>
      </c>
      <c r="BH1198" cm="1">
        <f t="array" aca="1" ref="BH1198" ca="1">_xlfn.LET(_xlpm.rozsah, $J$3:$J$10001,_xlpm.podminka, (_xlpm.rozsah&gt;E1198)*(ISNUMBER(_xlpm.rozsah)),_xlpm.indexy, IF(_xlpm.podminka, ROW(_xlpm.rozsah)-MIN(ROW(_xlpm.rozsah))+1),_xlpm.prvni, MIN(_xlpm.indexy),_xlpm.finalni, IF(_xlpm.prvni=1, 2, _xlpm.prvni),INDEX(_xlpm.rozsah, _xlpm.finalni))</f>
        <v>1800</v>
      </c>
      <c r="BI1198" cm="1">
        <f t="array" aca="1" ref="BI1198" ca="1">INDEX($J$3:$J$10001,MATCH(BH1198,$J$3:$J$10004,0)-1)</f>
        <v>1700</v>
      </c>
      <c r="BJ1198">
        <f t="shared" ref="BJ1198:BK1241" ca="1" si="301">IF(ISERROR(MATCH(BH1198,$J$1:$J$10000,0)), 0, INDEX($K$1:$K$10000, MATCH(BH1198,$J$1:$J$10000,0)))</f>
        <v>333</v>
      </c>
      <c r="BK1198">
        <f t="shared" ca="1" si="301"/>
        <v>350</v>
      </c>
      <c r="BL1198">
        <f t="shared" ca="1" si="297"/>
        <v>-17</v>
      </c>
      <c r="BM1198">
        <f t="shared" ca="1" si="295"/>
        <v>337.28507644261856</v>
      </c>
    </row>
    <row r="1199" spans="1:65" x14ac:dyDescent="0.25">
      <c r="A1199" s="64">
        <v>1196</v>
      </c>
      <c r="B1199" s="64">
        <v>66</v>
      </c>
      <c r="C1199" s="64">
        <v>56</v>
      </c>
      <c r="D1199" s="18">
        <v>1196</v>
      </c>
      <c r="E1199" s="21">
        <f t="shared" ca="1" si="288"/>
        <v>1713.3768869569053</v>
      </c>
      <c r="F1199" s="22">
        <f t="shared" ca="1" si="289"/>
        <v>194.7265203617026</v>
      </c>
      <c r="G1199" s="28">
        <v>1196</v>
      </c>
      <c r="H1199" s="24">
        <f t="shared" ca="1" si="290"/>
        <v>1710.7914519999999</v>
      </c>
      <c r="I1199" s="25">
        <f t="shared" ca="1" si="291"/>
        <v>194.97265376960002</v>
      </c>
      <c r="J1199" s="155"/>
      <c r="K1199" s="155"/>
      <c r="AX1199">
        <f t="shared" ca="1" si="298"/>
        <v>348.16545316000003</v>
      </c>
      <c r="AY1199">
        <f t="shared" ca="1" si="292"/>
        <v>334.83454683999997</v>
      </c>
      <c r="AZ1199" cm="1">
        <f t="array" aca="1" ref="AZ1199" ca="1">_xlfn.LET(_xlpm.rozsah, $J$3:$J$10001,_xlpm.podminka, (_xlpm.rozsah&gt;H1199)*(ISNUMBER(_xlpm.rozsah)),_xlpm.indexy, IF(_xlpm.podminka, ROW(_xlpm.rozsah)-MIN(ROW(_xlpm.rozsah))+1),_xlpm.prvni, MIN(_xlpm.indexy),_xlpm.finalni, IF(_xlpm.prvni=1, 2, _xlpm.prvni),INDEX(_xlpm.rozsah, _xlpm.finalni))</f>
        <v>1800</v>
      </c>
      <c r="BA1199" cm="1">
        <f t="array" aca="1" ref="BA1199" ca="1">INDEX($J$3:$J$10001,MATCH(AZ1199,$J$3:$J$10004,0)-1)</f>
        <v>1700</v>
      </c>
      <c r="BB1199">
        <f t="shared" ca="1" si="300"/>
        <v>333</v>
      </c>
      <c r="BC1199">
        <f t="shared" ca="1" si="300"/>
        <v>350</v>
      </c>
      <c r="BD1199">
        <f t="shared" ca="1" si="299"/>
        <v>-17</v>
      </c>
      <c r="BE1199">
        <f t="shared" ca="1" si="293"/>
        <v>348.16545316000003</v>
      </c>
      <c r="BF1199">
        <f t="shared" ca="1" si="296"/>
        <v>347.7259292173261</v>
      </c>
      <c r="BG1199">
        <f t="shared" ca="1" si="294"/>
        <v>335.2740707826739</v>
      </c>
      <c r="BH1199" cm="1">
        <f t="array" aca="1" ref="BH1199" ca="1">_xlfn.LET(_xlpm.rozsah, $J$3:$J$10001,_xlpm.podminka, (_xlpm.rozsah&gt;E1199)*(ISNUMBER(_xlpm.rozsah)),_xlpm.indexy, IF(_xlpm.podminka, ROW(_xlpm.rozsah)-MIN(ROW(_xlpm.rozsah))+1),_xlpm.prvni, MIN(_xlpm.indexy),_xlpm.finalni, IF(_xlpm.prvni=1, 2, _xlpm.prvni),INDEX(_xlpm.rozsah, _xlpm.finalni))</f>
        <v>1800</v>
      </c>
      <c r="BI1199" cm="1">
        <f t="array" aca="1" ref="BI1199" ca="1">INDEX($J$3:$J$10001,MATCH(BH1199,$J$3:$J$10004,0)-1)</f>
        <v>1700</v>
      </c>
      <c r="BJ1199">
        <f t="shared" ca="1" si="301"/>
        <v>333</v>
      </c>
      <c r="BK1199">
        <f t="shared" ca="1" si="301"/>
        <v>350</v>
      </c>
      <c r="BL1199">
        <f t="shared" ca="1" si="297"/>
        <v>-17</v>
      </c>
      <c r="BM1199">
        <f t="shared" ca="1" si="295"/>
        <v>347.7259292173261</v>
      </c>
    </row>
    <row r="1200" spans="1:65" x14ac:dyDescent="0.25">
      <c r="A1200" s="64">
        <v>1197</v>
      </c>
      <c r="B1200" s="64">
        <v>68</v>
      </c>
      <c r="C1200" s="64">
        <v>64</v>
      </c>
      <c r="D1200" s="18">
        <v>1197</v>
      </c>
      <c r="E1200" s="21">
        <f t="shared" ca="1" si="288"/>
        <v>1744.085277470751</v>
      </c>
      <c r="F1200" s="22">
        <f t="shared" ca="1" si="289"/>
        <v>219.2035218111823</v>
      </c>
      <c r="G1200" s="23">
        <v>1197</v>
      </c>
      <c r="H1200" s="24">
        <f t="shared" ca="1" si="290"/>
        <v>1741.4214959999999</v>
      </c>
      <c r="I1200" s="25">
        <f t="shared" ca="1" si="291"/>
        <v>219.49334123520003</v>
      </c>
      <c r="J1200" s="155"/>
      <c r="K1200" s="155"/>
      <c r="AX1200">
        <f t="shared" ca="1" si="298"/>
        <v>342.95834568000004</v>
      </c>
      <c r="AY1200">
        <f t="shared" ca="1" si="292"/>
        <v>340.04165431999996</v>
      </c>
      <c r="AZ1200" cm="1">
        <f t="array" aca="1" ref="AZ1200" ca="1">_xlfn.LET(_xlpm.rozsah, $J$3:$J$10001,_xlpm.podminka, (_xlpm.rozsah&gt;H1200)*(ISNUMBER(_xlpm.rozsah)),_xlpm.indexy, IF(_xlpm.podminka, ROW(_xlpm.rozsah)-MIN(ROW(_xlpm.rozsah))+1),_xlpm.prvni, MIN(_xlpm.indexy),_xlpm.finalni, IF(_xlpm.prvni=1, 2, _xlpm.prvni),INDEX(_xlpm.rozsah, _xlpm.finalni))</f>
        <v>1800</v>
      </c>
      <c r="BA1200" cm="1">
        <f t="array" aca="1" ref="BA1200" ca="1">INDEX($J$3:$J$10001,MATCH(AZ1200,$J$3:$J$10004,0)-1)</f>
        <v>1700</v>
      </c>
      <c r="BB1200">
        <f t="shared" ca="1" si="300"/>
        <v>333</v>
      </c>
      <c r="BC1200">
        <f t="shared" ca="1" si="300"/>
        <v>350</v>
      </c>
      <c r="BD1200">
        <f t="shared" ca="1" si="299"/>
        <v>-17</v>
      </c>
      <c r="BE1200">
        <f t="shared" ca="1" si="293"/>
        <v>342.95834568000004</v>
      </c>
      <c r="BF1200">
        <f t="shared" ca="1" si="296"/>
        <v>342.50550282997233</v>
      </c>
      <c r="BG1200">
        <f t="shared" ca="1" si="294"/>
        <v>340.49449717002767</v>
      </c>
      <c r="BH1200" cm="1">
        <f t="array" aca="1" ref="BH1200" ca="1">_xlfn.LET(_xlpm.rozsah, $J$3:$J$10001,_xlpm.podminka, (_xlpm.rozsah&gt;E1200)*(ISNUMBER(_xlpm.rozsah)),_xlpm.indexy, IF(_xlpm.podminka, ROW(_xlpm.rozsah)-MIN(ROW(_xlpm.rozsah))+1),_xlpm.prvni, MIN(_xlpm.indexy),_xlpm.finalni, IF(_xlpm.prvni=1, 2, _xlpm.prvni),INDEX(_xlpm.rozsah, _xlpm.finalni))</f>
        <v>1800</v>
      </c>
      <c r="BI1200" cm="1">
        <f t="array" aca="1" ref="BI1200" ca="1">INDEX($J$3:$J$10001,MATCH(BH1200,$J$3:$J$10004,0)-1)</f>
        <v>1700</v>
      </c>
      <c r="BJ1200">
        <f t="shared" ca="1" si="301"/>
        <v>333</v>
      </c>
      <c r="BK1200">
        <f t="shared" ca="1" si="301"/>
        <v>350</v>
      </c>
      <c r="BL1200">
        <f t="shared" ca="1" si="297"/>
        <v>-17</v>
      </c>
      <c r="BM1200">
        <f t="shared" ca="1" si="295"/>
        <v>342.50550282997233</v>
      </c>
    </row>
    <row r="1201" spans="1:65" x14ac:dyDescent="0.25">
      <c r="A1201" s="64">
        <v>1198</v>
      </c>
      <c r="B1201" s="64">
        <v>30</v>
      </c>
      <c r="C1201" s="64">
        <v>68</v>
      </c>
      <c r="D1201" s="18">
        <v>1198</v>
      </c>
      <c r="E1201" s="21">
        <f t="shared" ca="1" si="288"/>
        <v>1160.6258577076842</v>
      </c>
      <c r="F1201" s="22">
        <f t="shared" ca="1" si="289"/>
        <v>212.24511664824502</v>
      </c>
      <c r="G1201" s="28">
        <v>1198</v>
      </c>
      <c r="H1201" s="24">
        <f t="shared" ca="1" si="290"/>
        <v>1159.45066</v>
      </c>
      <c r="I1201" s="25">
        <f t="shared" ca="1" si="291"/>
        <v>212.08528976000002</v>
      </c>
      <c r="J1201" s="155"/>
      <c r="K1201" s="155"/>
      <c r="AX1201">
        <f t="shared" ca="1" si="298"/>
        <v>311.89013199999999</v>
      </c>
      <c r="AY1201">
        <f t="shared" ca="1" si="292"/>
        <v>311.89013199999999</v>
      </c>
      <c r="AZ1201" cm="1">
        <f t="array" aca="1" ref="AZ1201" ca="1">_xlfn.LET(_xlpm.rozsah, $J$3:$J$10001,_xlpm.podminka, (_xlpm.rozsah&gt;H1201)*(ISNUMBER(_xlpm.rozsah)),_xlpm.indexy, IF(_xlpm.podminka, ROW(_xlpm.rozsah)-MIN(ROW(_xlpm.rozsah))+1),_xlpm.prvni, MIN(_xlpm.indexy),_xlpm.finalni, IF(_xlpm.prvni=1, 2, _xlpm.prvni),INDEX(_xlpm.rozsah, _xlpm.finalni))</f>
        <v>1200</v>
      </c>
      <c r="BA1201" cm="1">
        <f t="array" aca="1" ref="BA1201" ca="1">INDEX($J$3:$J$10001,MATCH(AZ1201,$J$3:$J$10004,0)-1)</f>
        <v>1100</v>
      </c>
      <c r="BB1201">
        <f t="shared" ca="1" si="300"/>
        <v>320</v>
      </c>
      <c r="BC1201">
        <f t="shared" ca="1" si="300"/>
        <v>300</v>
      </c>
      <c r="BD1201">
        <f t="shared" ca="1" si="299"/>
        <v>20</v>
      </c>
      <c r="BE1201">
        <f t="shared" ca="1" si="293"/>
        <v>308.10986800000001</v>
      </c>
      <c r="BF1201">
        <f t="shared" ca="1" si="296"/>
        <v>312.12517154153682</v>
      </c>
      <c r="BG1201">
        <f t="shared" ca="1" si="294"/>
        <v>312.12517154153682</v>
      </c>
      <c r="BH1201" cm="1">
        <f t="array" aca="1" ref="BH1201" ca="1">_xlfn.LET(_xlpm.rozsah, $J$3:$J$10001,_xlpm.podminka, (_xlpm.rozsah&gt;E1201)*(ISNUMBER(_xlpm.rozsah)),_xlpm.indexy, IF(_xlpm.podminka, ROW(_xlpm.rozsah)-MIN(ROW(_xlpm.rozsah))+1),_xlpm.prvni, MIN(_xlpm.indexy),_xlpm.finalni, IF(_xlpm.prvni=1, 2, _xlpm.prvni),INDEX(_xlpm.rozsah, _xlpm.finalni))</f>
        <v>1200</v>
      </c>
      <c r="BI1201" cm="1">
        <f t="array" aca="1" ref="BI1201" ca="1">INDEX($J$3:$J$10001,MATCH(BH1201,$J$3:$J$10004,0)-1)</f>
        <v>1100</v>
      </c>
      <c r="BJ1201">
        <f t="shared" ca="1" si="301"/>
        <v>320</v>
      </c>
      <c r="BK1201">
        <f t="shared" ca="1" si="301"/>
        <v>300</v>
      </c>
      <c r="BL1201">
        <f t="shared" ca="1" si="297"/>
        <v>20</v>
      </c>
      <c r="BM1201">
        <f t="shared" ca="1" si="295"/>
        <v>307.87482845846318</v>
      </c>
    </row>
    <row r="1202" spans="1:65" x14ac:dyDescent="0.25">
      <c r="A1202" s="64">
        <v>1199</v>
      </c>
      <c r="B1202" s="64">
        <v>70</v>
      </c>
      <c r="C1202" s="64">
        <v>38</v>
      </c>
      <c r="D1202" s="18">
        <v>1199</v>
      </c>
      <c r="E1202" s="21">
        <f t="shared" ca="1" si="288"/>
        <v>1774.7936679845966</v>
      </c>
      <c r="F1202" s="22">
        <f t="shared" ca="1" si="289"/>
        <v>128.16832904819503</v>
      </c>
      <c r="G1202" s="23">
        <v>1199</v>
      </c>
      <c r="H1202" s="24">
        <f t="shared" ca="1" si="290"/>
        <v>1772.0515399999999</v>
      </c>
      <c r="I1202" s="25">
        <f t="shared" ca="1" si="291"/>
        <v>128.34547051599998</v>
      </c>
      <c r="J1202" s="155"/>
      <c r="K1202" s="155"/>
      <c r="AX1202">
        <f t="shared" ca="1" si="298"/>
        <v>337.75123819999999</v>
      </c>
      <c r="AY1202">
        <f t="shared" ca="1" si="292"/>
        <v>345.24876180000001</v>
      </c>
      <c r="AZ1202" cm="1">
        <f t="array" aca="1" ref="AZ1202" ca="1">_xlfn.LET(_xlpm.rozsah, $J$3:$J$10001,_xlpm.podminka, (_xlpm.rozsah&gt;H1202)*(ISNUMBER(_xlpm.rozsah)),_xlpm.indexy, IF(_xlpm.podminka, ROW(_xlpm.rozsah)-MIN(ROW(_xlpm.rozsah))+1),_xlpm.prvni, MIN(_xlpm.indexy),_xlpm.finalni, IF(_xlpm.prvni=1, 2, _xlpm.prvni),INDEX(_xlpm.rozsah, _xlpm.finalni))</f>
        <v>1800</v>
      </c>
      <c r="BA1202" cm="1">
        <f t="array" aca="1" ref="BA1202" ca="1">INDEX($J$3:$J$10001,MATCH(AZ1202,$J$3:$J$10004,0)-1)</f>
        <v>1700</v>
      </c>
      <c r="BB1202">
        <f t="shared" ca="1" si="300"/>
        <v>333</v>
      </c>
      <c r="BC1202">
        <f t="shared" ca="1" si="300"/>
        <v>350</v>
      </c>
      <c r="BD1202">
        <f t="shared" ca="1" si="299"/>
        <v>-17</v>
      </c>
      <c r="BE1202">
        <f t="shared" ca="1" si="293"/>
        <v>337.75123819999999</v>
      </c>
      <c r="BF1202">
        <f t="shared" ca="1" si="296"/>
        <v>337.28507644261856</v>
      </c>
      <c r="BG1202">
        <f t="shared" ca="1" si="294"/>
        <v>345.71492355738144</v>
      </c>
      <c r="BH1202" cm="1">
        <f t="array" aca="1" ref="BH1202" ca="1">_xlfn.LET(_xlpm.rozsah, $J$3:$J$10001,_xlpm.podminka, (_xlpm.rozsah&gt;E1202)*(ISNUMBER(_xlpm.rozsah)),_xlpm.indexy, IF(_xlpm.podminka, ROW(_xlpm.rozsah)-MIN(ROW(_xlpm.rozsah))+1),_xlpm.prvni, MIN(_xlpm.indexy),_xlpm.finalni, IF(_xlpm.prvni=1, 2, _xlpm.prvni),INDEX(_xlpm.rozsah, _xlpm.finalni))</f>
        <v>1800</v>
      </c>
      <c r="BI1202" cm="1">
        <f t="array" aca="1" ref="BI1202" ca="1">INDEX($J$3:$J$10001,MATCH(BH1202,$J$3:$J$10004,0)-1)</f>
        <v>1700</v>
      </c>
      <c r="BJ1202">
        <f t="shared" ca="1" si="301"/>
        <v>333</v>
      </c>
      <c r="BK1202">
        <f t="shared" ca="1" si="301"/>
        <v>350</v>
      </c>
      <c r="BL1202">
        <f t="shared" ca="1" si="297"/>
        <v>-17</v>
      </c>
      <c r="BM1202">
        <f t="shared" ca="1" si="295"/>
        <v>337.28507644261856</v>
      </c>
    </row>
    <row r="1203" spans="1:65" x14ac:dyDescent="0.25">
      <c r="A1203" s="64">
        <v>1200</v>
      </c>
      <c r="B1203" s="64">
        <v>66</v>
      </c>
      <c r="C1203" s="64">
        <v>47</v>
      </c>
      <c r="D1203" s="18">
        <v>1200</v>
      </c>
      <c r="E1203" s="21">
        <f t="shared" ca="1" si="288"/>
        <v>1713.3768869569053</v>
      </c>
      <c r="F1203" s="22">
        <f t="shared" ca="1" si="289"/>
        <v>163.43118673214326</v>
      </c>
      <c r="G1203" s="28">
        <v>1200</v>
      </c>
      <c r="H1203" s="24">
        <f t="shared" ca="1" si="290"/>
        <v>1710.7914519999999</v>
      </c>
      <c r="I1203" s="25">
        <f t="shared" ca="1" si="291"/>
        <v>163.6377629852</v>
      </c>
      <c r="J1203" s="155"/>
      <c r="K1203" s="155"/>
      <c r="AX1203">
        <f t="shared" ca="1" si="298"/>
        <v>348.16545316000003</v>
      </c>
      <c r="AY1203">
        <f t="shared" ca="1" si="292"/>
        <v>334.83454683999997</v>
      </c>
      <c r="AZ1203" cm="1">
        <f t="array" aca="1" ref="AZ1203" ca="1">_xlfn.LET(_xlpm.rozsah, $J$3:$J$10001,_xlpm.podminka, (_xlpm.rozsah&gt;H1203)*(ISNUMBER(_xlpm.rozsah)),_xlpm.indexy, IF(_xlpm.podminka, ROW(_xlpm.rozsah)-MIN(ROW(_xlpm.rozsah))+1),_xlpm.prvni, MIN(_xlpm.indexy),_xlpm.finalni, IF(_xlpm.prvni=1, 2, _xlpm.prvni),INDEX(_xlpm.rozsah, _xlpm.finalni))</f>
        <v>1800</v>
      </c>
      <c r="BA1203" cm="1">
        <f t="array" aca="1" ref="BA1203" ca="1">INDEX($J$3:$J$10001,MATCH(AZ1203,$J$3:$J$10004,0)-1)</f>
        <v>1700</v>
      </c>
      <c r="BB1203">
        <f t="shared" ca="1" si="300"/>
        <v>333</v>
      </c>
      <c r="BC1203">
        <f t="shared" ca="1" si="300"/>
        <v>350</v>
      </c>
      <c r="BD1203">
        <f t="shared" ca="1" si="299"/>
        <v>-17</v>
      </c>
      <c r="BE1203">
        <f t="shared" ca="1" si="293"/>
        <v>348.16545316000003</v>
      </c>
      <c r="BF1203">
        <f t="shared" ca="1" si="296"/>
        <v>347.7259292173261</v>
      </c>
      <c r="BG1203">
        <f t="shared" ca="1" si="294"/>
        <v>335.2740707826739</v>
      </c>
      <c r="BH1203" cm="1">
        <f t="array" aca="1" ref="BH1203" ca="1">_xlfn.LET(_xlpm.rozsah, $J$3:$J$10001,_xlpm.podminka, (_xlpm.rozsah&gt;E1203)*(ISNUMBER(_xlpm.rozsah)),_xlpm.indexy, IF(_xlpm.podminka, ROW(_xlpm.rozsah)-MIN(ROW(_xlpm.rozsah))+1),_xlpm.prvni, MIN(_xlpm.indexy),_xlpm.finalni, IF(_xlpm.prvni=1, 2, _xlpm.prvni),INDEX(_xlpm.rozsah, _xlpm.finalni))</f>
        <v>1800</v>
      </c>
      <c r="BI1203" cm="1">
        <f t="array" aca="1" ref="BI1203" ca="1">INDEX($J$3:$J$10001,MATCH(BH1203,$J$3:$J$10004,0)-1)</f>
        <v>1700</v>
      </c>
      <c r="BJ1203">
        <f t="shared" ca="1" si="301"/>
        <v>333</v>
      </c>
      <c r="BK1203">
        <f t="shared" ca="1" si="301"/>
        <v>350</v>
      </c>
      <c r="BL1203">
        <f t="shared" ca="1" si="297"/>
        <v>-17</v>
      </c>
      <c r="BM1203">
        <f t="shared" ca="1" si="295"/>
        <v>347.7259292173261</v>
      </c>
    </row>
    <row r="1204" spans="1:65" x14ac:dyDescent="0.25">
      <c r="A1204" s="64">
        <v>1201</v>
      </c>
      <c r="B1204" s="64">
        <v>76</v>
      </c>
      <c r="C1204" s="64">
        <v>14</v>
      </c>
      <c r="D1204" s="18">
        <v>1201</v>
      </c>
      <c r="E1204" s="21">
        <f t="shared" ca="1" si="288"/>
        <v>1866.9188395261335</v>
      </c>
      <c r="F1204" s="22">
        <f t="shared" ca="1" si="289"/>
        <v>45.027331619278023</v>
      </c>
      <c r="G1204" s="23">
        <v>1201</v>
      </c>
      <c r="H1204" s="24">
        <f t="shared" ca="1" si="290"/>
        <v>1863.9416719999999</v>
      </c>
      <c r="I1204" s="25">
        <f t="shared" ca="1" si="291"/>
        <v>45.098188206400003</v>
      </c>
      <c r="J1204" s="155"/>
      <c r="K1204" s="155"/>
      <c r="AX1204">
        <f t="shared" ca="1" si="298"/>
        <v>322.12991576000002</v>
      </c>
      <c r="AY1204">
        <f t="shared" ca="1" si="292"/>
        <v>326.87008423999998</v>
      </c>
      <c r="AZ1204" cm="1">
        <f t="array" aca="1" ref="AZ1204" ca="1">_xlfn.LET(_xlpm.rozsah, $J$3:$J$10001,_xlpm.podminka, (_xlpm.rozsah&gt;H1204)*(ISNUMBER(_xlpm.rozsah)),_xlpm.indexy, IF(_xlpm.podminka, ROW(_xlpm.rozsah)-MIN(ROW(_xlpm.rozsah))+1),_xlpm.prvni, MIN(_xlpm.indexy),_xlpm.finalni, IF(_xlpm.prvni=1, 2, _xlpm.prvni),INDEX(_xlpm.rozsah, _xlpm.finalni))</f>
        <v>1900</v>
      </c>
      <c r="BA1204" cm="1">
        <f t="array" aca="1" ref="BA1204" ca="1">INDEX($J$3:$J$10001,MATCH(AZ1204,$J$3:$J$10004,0)-1)</f>
        <v>1800</v>
      </c>
      <c r="BB1204">
        <f t="shared" ca="1" si="300"/>
        <v>316</v>
      </c>
      <c r="BC1204">
        <f t="shared" ca="1" si="300"/>
        <v>333</v>
      </c>
      <c r="BD1204">
        <f t="shared" ca="1" si="299"/>
        <v>-17</v>
      </c>
      <c r="BE1204">
        <f t="shared" ca="1" si="293"/>
        <v>322.12991576000002</v>
      </c>
      <c r="BF1204">
        <f t="shared" ca="1" si="296"/>
        <v>321.62379728055731</v>
      </c>
      <c r="BG1204">
        <f t="shared" ca="1" si="294"/>
        <v>327.37620271944269</v>
      </c>
      <c r="BH1204" cm="1">
        <f t="array" aca="1" ref="BH1204" ca="1">_xlfn.LET(_xlpm.rozsah, $J$3:$J$10001,_xlpm.podminka, (_xlpm.rozsah&gt;E1204)*(ISNUMBER(_xlpm.rozsah)),_xlpm.indexy, IF(_xlpm.podminka, ROW(_xlpm.rozsah)-MIN(ROW(_xlpm.rozsah))+1),_xlpm.prvni, MIN(_xlpm.indexy),_xlpm.finalni, IF(_xlpm.prvni=1, 2, _xlpm.prvni),INDEX(_xlpm.rozsah, _xlpm.finalni))</f>
        <v>1900</v>
      </c>
      <c r="BI1204" cm="1">
        <f t="array" aca="1" ref="BI1204" ca="1">INDEX($J$3:$J$10001,MATCH(BH1204,$J$3:$J$10004,0)-1)</f>
        <v>1800</v>
      </c>
      <c r="BJ1204">
        <f t="shared" ca="1" si="301"/>
        <v>316</v>
      </c>
      <c r="BK1204">
        <f t="shared" ca="1" si="301"/>
        <v>333</v>
      </c>
      <c r="BL1204">
        <f t="shared" ca="1" si="297"/>
        <v>-17</v>
      </c>
      <c r="BM1204">
        <f t="shared" ca="1" si="295"/>
        <v>321.62379728055731</v>
      </c>
    </row>
    <row r="1205" spans="1:65" x14ac:dyDescent="0.25">
      <c r="A1205" s="64">
        <v>1202</v>
      </c>
      <c r="B1205" s="64">
        <v>74</v>
      </c>
      <c r="C1205" s="64">
        <v>18</v>
      </c>
      <c r="D1205" s="18">
        <v>1202</v>
      </c>
      <c r="E1205" s="21">
        <f t="shared" ca="1" si="288"/>
        <v>1836.2104490122879</v>
      </c>
      <c r="F1205" s="22">
        <f t="shared" ca="1" si="289"/>
        <v>58.831960260223994</v>
      </c>
      <c r="G1205" s="28">
        <v>1202</v>
      </c>
      <c r="H1205" s="24">
        <f t="shared" ca="1" si="290"/>
        <v>1833.3116279999999</v>
      </c>
      <c r="I1205" s="25">
        <f t="shared" ca="1" si="291"/>
        <v>58.920664183200003</v>
      </c>
      <c r="J1205" s="155"/>
      <c r="K1205" s="155"/>
      <c r="AX1205">
        <f t="shared" ca="1" si="298"/>
        <v>327.33702324000001</v>
      </c>
      <c r="AY1205">
        <f t="shared" ca="1" si="292"/>
        <v>321.66297675999999</v>
      </c>
      <c r="AZ1205" cm="1">
        <f t="array" aca="1" ref="AZ1205" ca="1">_xlfn.LET(_xlpm.rozsah, $J$3:$J$10001,_xlpm.podminka, (_xlpm.rozsah&gt;H1205)*(ISNUMBER(_xlpm.rozsah)),_xlpm.indexy, IF(_xlpm.podminka, ROW(_xlpm.rozsah)-MIN(ROW(_xlpm.rozsah))+1),_xlpm.prvni, MIN(_xlpm.indexy),_xlpm.finalni, IF(_xlpm.prvni=1, 2, _xlpm.prvni),INDEX(_xlpm.rozsah, _xlpm.finalni))</f>
        <v>1900</v>
      </c>
      <c r="BA1205" cm="1">
        <f t="array" aca="1" ref="BA1205" ca="1">INDEX($J$3:$J$10001,MATCH(AZ1205,$J$3:$J$10004,0)-1)</f>
        <v>1800</v>
      </c>
      <c r="BB1205">
        <f t="shared" ca="1" si="300"/>
        <v>316</v>
      </c>
      <c r="BC1205">
        <f t="shared" ca="1" si="300"/>
        <v>333</v>
      </c>
      <c r="BD1205">
        <f t="shared" ca="1" si="299"/>
        <v>-17</v>
      </c>
      <c r="BE1205">
        <f t="shared" ca="1" si="293"/>
        <v>327.33702324000001</v>
      </c>
      <c r="BF1205">
        <f t="shared" ca="1" si="296"/>
        <v>326.84422366791108</v>
      </c>
      <c r="BG1205">
        <f t="shared" ca="1" si="294"/>
        <v>322.15577633208892</v>
      </c>
      <c r="BH1205" cm="1">
        <f t="array" aca="1" ref="BH1205" ca="1">_xlfn.LET(_xlpm.rozsah, $J$3:$J$10001,_xlpm.podminka, (_xlpm.rozsah&gt;E1205)*(ISNUMBER(_xlpm.rozsah)),_xlpm.indexy, IF(_xlpm.podminka, ROW(_xlpm.rozsah)-MIN(ROW(_xlpm.rozsah))+1),_xlpm.prvni, MIN(_xlpm.indexy),_xlpm.finalni, IF(_xlpm.prvni=1, 2, _xlpm.prvni),INDEX(_xlpm.rozsah, _xlpm.finalni))</f>
        <v>1900</v>
      </c>
      <c r="BI1205" cm="1">
        <f t="array" aca="1" ref="BI1205" ca="1">INDEX($J$3:$J$10001,MATCH(BH1205,$J$3:$J$10004,0)-1)</f>
        <v>1800</v>
      </c>
      <c r="BJ1205">
        <f t="shared" ca="1" si="301"/>
        <v>316</v>
      </c>
      <c r="BK1205">
        <f t="shared" ca="1" si="301"/>
        <v>333</v>
      </c>
      <c r="BL1205">
        <f t="shared" ca="1" si="297"/>
        <v>-17</v>
      </c>
      <c r="BM1205">
        <f t="shared" ca="1" si="295"/>
        <v>326.84422366791108</v>
      </c>
    </row>
    <row r="1206" spans="1:65" x14ac:dyDescent="0.25">
      <c r="A1206" s="64">
        <v>1203</v>
      </c>
      <c r="B1206" s="64">
        <v>69</v>
      </c>
      <c r="C1206" s="64">
        <v>46</v>
      </c>
      <c r="D1206" s="18">
        <v>1203</v>
      </c>
      <c r="E1206" s="21">
        <f t="shared" ca="1" si="288"/>
        <v>1759.4394727276735</v>
      </c>
      <c r="F1206" s="22">
        <f t="shared" ca="1" si="289"/>
        <v>156.35183323269592</v>
      </c>
      <c r="G1206" s="23">
        <v>1203</v>
      </c>
      <c r="H1206" s="24">
        <f t="shared" ca="1" si="290"/>
        <v>1756.7365179999999</v>
      </c>
      <c r="I1206" s="25">
        <f t="shared" ca="1" si="291"/>
        <v>156.56320429239997</v>
      </c>
      <c r="J1206" s="155"/>
      <c r="K1206" s="155"/>
      <c r="AX1206">
        <f t="shared" ca="1" si="298"/>
        <v>340.35479193999998</v>
      </c>
      <c r="AY1206">
        <f t="shared" ca="1" si="292"/>
        <v>342.64520806000002</v>
      </c>
      <c r="AZ1206" cm="1">
        <f t="array" aca="1" ref="AZ1206" ca="1">_xlfn.LET(_xlpm.rozsah, $J$3:$J$10001,_xlpm.podminka, (_xlpm.rozsah&gt;H1206)*(ISNUMBER(_xlpm.rozsah)),_xlpm.indexy, IF(_xlpm.podminka, ROW(_xlpm.rozsah)-MIN(ROW(_xlpm.rozsah))+1),_xlpm.prvni, MIN(_xlpm.indexy),_xlpm.finalni, IF(_xlpm.prvni=1, 2, _xlpm.prvni),INDEX(_xlpm.rozsah, _xlpm.finalni))</f>
        <v>1800</v>
      </c>
      <c r="BA1206" cm="1">
        <f t="array" aca="1" ref="BA1206" ca="1">INDEX($J$3:$J$10001,MATCH(AZ1206,$J$3:$J$10004,0)-1)</f>
        <v>1700</v>
      </c>
      <c r="BB1206">
        <f t="shared" ca="1" si="300"/>
        <v>333</v>
      </c>
      <c r="BC1206">
        <f t="shared" ca="1" si="300"/>
        <v>350</v>
      </c>
      <c r="BD1206">
        <f t="shared" ca="1" si="299"/>
        <v>-17</v>
      </c>
      <c r="BE1206">
        <f t="shared" ca="1" si="293"/>
        <v>340.35479193999998</v>
      </c>
      <c r="BF1206">
        <f t="shared" ca="1" si="296"/>
        <v>339.8952896362955</v>
      </c>
      <c r="BG1206">
        <f t="shared" ca="1" si="294"/>
        <v>343.1047103637045</v>
      </c>
      <c r="BH1206" cm="1">
        <f t="array" aca="1" ref="BH1206" ca="1">_xlfn.LET(_xlpm.rozsah, $J$3:$J$10001,_xlpm.podminka, (_xlpm.rozsah&gt;E1206)*(ISNUMBER(_xlpm.rozsah)),_xlpm.indexy, IF(_xlpm.podminka, ROW(_xlpm.rozsah)-MIN(ROW(_xlpm.rozsah))+1),_xlpm.prvni, MIN(_xlpm.indexy),_xlpm.finalni, IF(_xlpm.prvni=1, 2, _xlpm.prvni),INDEX(_xlpm.rozsah, _xlpm.finalni))</f>
        <v>1800</v>
      </c>
      <c r="BI1206" cm="1">
        <f t="array" aca="1" ref="BI1206" ca="1">INDEX($J$3:$J$10001,MATCH(BH1206,$J$3:$J$10004,0)-1)</f>
        <v>1700</v>
      </c>
      <c r="BJ1206">
        <f t="shared" ca="1" si="301"/>
        <v>333</v>
      </c>
      <c r="BK1206">
        <f t="shared" ca="1" si="301"/>
        <v>350</v>
      </c>
      <c r="BL1206">
        <f t="shared" ca="1" si="297"/>
        <v>-17</v>
      </c>
      <c r="BM1206">
        <f t="shared" ca="1" si="295"/>
        <v>339.8952896362955</v>
      </c>
    </row>
    <row r="1207" spans="1:65" x14ac:dyDescent="0.25">
      <c r="A1207" s="64">
        <v>1204</v>
      </c>
      <c r="B1207" s="64">
        <v>68</v>
      </c>
      <c r="C1207" s="64">
        <v>62</v>
      </c>
      <c r="D1207" s="18">
        <v>1204</v>
      </c>
      <c r="E1207" s="21">
        <f t="shared" ca="1" si="288"/>
        <v>1744.085277470751</v>
      </c>
      <c r="F1207" s="22">
        <f t="shared" ca="1" si="289"/>
        <v>212.35341175458285</v>
      </c>
      <c r="G1207" s="28">
        <v>1204</v>
      </c>
      <c r="H1207" s="24">
        <f t="shared" ca="1" si="290"/>
        <v>1741.4214959999999</v>
      </c>
      <c r="I1207" s="25">
        <f t="shared" ca="1" si="291"/>
        <v>212.63417432160003</v>
      </c>
      <c r="J1207" s="155"/>
      <c r="K1207" s="155"/>
      <c r="AX1207">
        <f t="shared" ca="1" si="298"/>
        <v>342.95834568000004</v>
      </c>
      <c r="AY1207">
        <f t="shared" ca="1" si="292"/>
        <v>340.04165431999996</v>
      </c>
      <c r="AZ1207" cm="1">
        <f t="array" aca="1" ref="AZ1207" ca="1">_xlfn.LET(_xlpm.rozsah, $J$3:$J$10001,_xlpm.podminka, (_xlpm.rozsah&gt;H1207)*(ISNUMBER(_xlpm.rozsah)),_xlpm.indexy, IF(_xlpm.podminka, ROW(_xlpm.rozsah)-MIN(ROW(_xlpm.rozsah))+1),_xlpm.prvni, MIN(_xlpm.indexy),_xlpm.finalni, IF(_xlpm.prvni=1, 2, _xlpm.prvni),INDEX(_xlpm.rozsah, _xlpm.finalni))</f>
        <v>1800</v>
      </c>
      <c r="BA1207" cm="1">
        <f t="array" aca="1" ref="BA1207" ca="1">INDEX($J$3:$J$10001,MATCH(AZ1207,$J$3:$J$10004,0)-1)</f>
        <v>1700</v>
      </c>
      <c r="BB1207">
        <f t="shared" ca="1" si="300"/>
        <v>333</v>
      </c>
      <c r="BC1207">
        <f t="shared" ca="1" si="300"/>
        <v>350</v>
      </c>
      <c r="BD1207">
        <f t="shared" ca="1" si="299"/>
        <v>-17</v>
      </c>
      <c r="BE1207">
        <f t="shared" ca="1" si="293"/>
        <v>342.95834568000004</v>
      </c>
      <c r="BF1207">
        <f t="shared" ca="1" si="296"/>
        <v>342.50550282997233</v>
      </c>
      <c r="BG1207">
        <f t="shared" ca="1" si="294"/>
        <v>340.49449717002767</v>
      </c>
      <c r="BH1207" cm="1">
        <f t="array" aca="1" ref="BH1207" ca="1">_xlfn.LET(_xlpm.rozsah, $J$3:$J$10001,_xlpm.podminka, (_xlpm.rozsah&gt;E1207)*(ISNUMBER(_xlpm.rozsah)),_xlpm.indexy, IF(_xlpm.podminka, ROW(_xlpm.rozsah)-MIN(ROW(_xlpm.rozsah))+1),_xlpm.prvni, MIN(_xlpm.indexy),_xlpm.finalni, IF(_xlpm.prvni=1, 2, _xlpm.prvni),INDEX(_xlpm.rozsah, _xlpm.finalni))</f>
        <v>1800</v>
      </c>
      <c r="BI1207" cm="1">
        <f t="array" aca="1" ref="BI1207" ca="1">INDEX($J$3:$J$10001,MATCH(BH1207,$J$3:$J$10004,0)-1)</f>
        <v>1700</v>
      </c>
      <c r="BJ1207">
        <f t="shared" ca="1" si="301"/>
        <v>333</v>
      </c>
      <c r="BK1207">
        <f t="shared" ca="1" si="301"/>
        <v>350</v>
      </c>
      <c r="BL1207">
        <f t="shared" ca="1" si="297"/>
        <v>-17</v>
      </c>
      <c r="BM1207">
        <f t="shared" ca="1" si="295"/>
        <v>342.50550282997233</v>
      </c>
    </row>
    <row r="1208" spans="1:65" x14ac:dyDescent="0.25">
      <c r="A1208" s="64">
        <v>1205</v>
      </c>
      <c r="B1208" s="64">
        <v>68</v>
      </c>
      <c r="C1208" s="64">
        <v>62</v>
      </c>
      <c r="D1208" s="18">
        <v>1205</v>
      </c>
      <c r="E1208" s="21">
        <f t="shared" ca="1" si="288"/>
        <v>1744.085277470751</v>
      </c>
      <c r="F1208" s="22">
        <f t="shared" ca="1" si="289"/>
        <v>212.35341175458285</v>
      </c>
      <c r="G1208" s="23">
        <v>1205</v>
      </c>
      <c r="H1208" s="24">
        <f t="shared" ca="1" si="290"/>
        <v>1741.4214959999999</v>
      </c>
      <c r="I1208" s="25">
        <f t="shared" ca="1" si="291"/>
        <v>212.63417432160003</v>
      </c>
      <c r="J1208" s="155"/>
      <c r="K1208" s="155"/>
      <c r="AX1208">
        <f t="shared" ca="1" si="298"/>
        <v>342.95834568000004</v>
      </c>
      <c r="AY1208">
        <f t="shared" ca="1" si="292"/>
        <v>340.04165431999996</v>
      </c>
      <c r="AZ1208" cm="1">
        <f t="array" aca="1" ref="AZ1208" ca="1">_xlfn.LET(_xlpm.rozsah, $J$3:$J$10001,_xlpm.podminka, (_xlpm.rozsah&gt;H1208)*(ISNUMBER(_xlpm.rozsah)),_xlpm.indexy, IF(_xlpm.podminka, ROW(_xlpm.rozsah)-MIN(ROW(_xlpm.rozsah))+1),_xlpm.prvni, MIN(_xlpm.indexy),_xlpm.finalni, IF(_xlpm.prvni=1, 2, _xlpm.prvni),INDEX(_xlpm.rozsah, _xlpm.finalni))</f>
        <v>1800</v>
      </c>
      <c r="BA1208" cm="1">
        <f t="array" aca="1" ref="BA1208" ca="1">INDEX($J$3:$J$10001,MATCH(AZ1208,$J$3:$J$10004,0)-1)</f>
        <v>1700</v>
      </c>
      <c r="BB1208">
        <f t="shared" ca="1" si="300"/>
        <v>333</v>
      </c>
      <c r="BC1208">
        <f t="shared" ca="1" si="300"/>
        <v>350</v>
      </c>
      <c r="BD1208">
        <f t="shared" ca="1" si="299"/>
        <v>-17</v>
      </c>
      <c r="BE1208">
        <f t="shared" ca="1" si="293"/>
        <v>342.95834568000004</v>
      </c>
      <c r="BF1208">
        <f t="shared" ca="1" si="296"/>
        <v>342.50550282997233</v>
      </c>
      <c r="BG1208">
        <f t="shared" ca="1" si="294"/>
        <v>340.49449717002767</v>
      </c>
      <c r="BH1208" cm="1">
        <f t="array" aca="1" ref="BH1208" ca="1">_xlfn.LET(_xlpm.rozsah, $J$3:$J$10001,_xlpm.podminka, (_xlpm.rozsah&gt;E1208)*(ISNUMBER(_xlpm.rozsah)),_xlpm.indexy, IF(_xlpm.podminka, ROW(_xlpm.rozsah)-MIN(ROW(_xlpm.rozsah))+1),_xlpm.prvni, MIN(_xlpm.indexy),_xlpm.finalni, IF(_xlpm.prvni=1, 2, _xlpm.prvni),INDEX(_xlpm.rozsah, _xlpm.finalni))</f>
        <v>1800</v>
      </c>
      <c r="BI1208" cm="1">
        <f t="array" aca="1" ref="BI1208" ca="1">INDEX($J$3:$J$10001,MATCH(BH1208,$J$3:$J$10004,0)-1)</f>
        <v>1700</v>
      </c>
      <c r="BJ1208">
        <f t="shared" ca="1" si="301"/>
        <v>333</v>
      </c>
      <c r="BK1208">
        <f t="shared" ca="1" si="301"/>
        <v>350</v>
      </c>
      <c r="BL1208">
        <f t="shared" ca="1" si="297"/>
        <v>-17</v>
      </c>
      <c r="BM1208">
        <f t="shared" ca="1" si="295"/>
        <v>342.50550282997233</v>
      </c>
    </row>
    <row r="1209" spans="1:65" x14ac:dyDescent="0.25">
      <c r="A1209" s="64">
        <v>1206</v>
      </c>
      <c r="B1209" s="64">
        <v>68</v>
      </c>
      <c r="C1209" s="64">
        <v>62</v>
      </c>
      <c r="D1209" s="18">
        <v>1206</v>
      </c>
      <c r="E1209" s="21">
        <f t="shared" ca="1" si="288"/>
        <v>1744.085277470751</v>
      </c>
      <c r="F1209" s="22">
        <f t="shared" ca="1" si="289"/>
        <v>212.35341175458285</v>
      </c>
      <c r="G1209" s="28">
        <v>1206</v>
      </c>
      <c r="H1209" s="24">
        <f t="shared" ca="1" si="290"/>
        <v>1741.4214959999999</v>
      </c>
      <c r="I1209" s="25">
        <f t="shared" ca="1" si="291"/>
        <v>212.63417432160003</v>
      </c>
      <c r="J1209" s="155"/>
      <c r="K1209" s="155"/>
      <c r="AX1209">
        <f t="shared" ca="1" si="298"/>
        <v>342.95834568000004</v>
      </c>
      <c r="AY1209">
        <f t="shared" ca="1" si="292"/>
        <v>340.04165431999996</v>
      </c>
      <c r="AZ1209" cm="1">
        <f t="array" aca="1" ref="AZ1209" ca="1">_xlfn.LET(_xlpm.rozsah, $J$3:$J$10001,_xlpm.podminka, (_xlpm.rozsah&gt;H1209)*(ISNUMBER(_xlpm.rozsah)),_xlpm.indexy, IF(_xlpm.podminka, ROW(_xlpm.rozsah)-MIN(ROW(_xlpm.rozsah))+1),_xlpm.prvni, MIN(_xlpm.indexy),_xlpm.finalni, IF(_xlpm.prvni=1, 2, _xlpm.prvni),INDEX(_xlpm.rozsah, _xlpm.finalni))</f>
        <v>1800</v>
      </c>
      <c r="BA1209" cm="1">
        <f t="array" aca="1" ref="BA1209" ca="1">INDEX($J$3:$J$10001,MATCH(AZ1209,$J$3:$J$10004,0)-1)</f>
        <v>1700</v>
      </c>
      <c r="BB1209">
        <f t="shared" ca="1" si="300"/>
        <v>333</v>
      </c>
      <c r="BC1209">
        <f t="shared" ca="1" si="300"/>
        <v>350</v>
      </c>
      <c r="BD1209">
        <f t="shared" ca="1" si="299"/>
        <v>-17</v>
      </c>
      <c r="BE1209">
        <f t="shared" ca="1" si="293"/>
        <v>342.95834568000004</v>
      </c>
      <c r="BF1209">
        <f t="shared" ca="1" si="296"/>
        <v>342.50550282997233</v>
      </c>
      <c r="BG1209">
        <f t="shared" ca="1" si="294"/>
        <v>340.49449717002767</v>
      </c>
      <c r="BH1209" cm="1">
        <f t="array" aca="1" ref="BH1209" ca="1">_xlfn.LET(_xlpm.rozsah, $J$3:$J$10001,_xlpm.podminka, (_xlpm.rozsah&gt;E1209)*(ISNUMBER(_xlpm.rozsah)),_xlpm.indexy, IF(_xlpm.podminka, ROW(_xlpm.rozsah)-MIN(ROW(_xlpm.rozsah))+1),_xlpm.prvni, MIN(_xlpm.indexy),_xlpm.finalni, IF(_xlpm.prvni=1, 2, _xlpm.prvni),INDEX(_xlpm.rozsah, _xlpm.finalni))</f>
        <v>1800</v>
      </c>
      <c r="BI1209" cm="1">
        <f t="array" aca="1" ref="BI1209" ca="1">INDEX($J$3:$J$10001,MATCH(BH1209,$J$3:$J$10004,0)-1)</f>
        <v>1700</v>
      </c>
      <c r="BJ1209">
        <f t="shared" ca="1" si="301"/>
        <v>333</v>
      </c>
      <c r="BK1209">
        <f t="shared" ca="1" si="301"/>
        <v>350</v>
      </c>
      <c r="BL1209">
        <f t="shared" ca="1" si="297"/>
        <v>-17</v>
      </c>
      <c r="BM1209">
        <f t="shared" ca="1" si="295"/>
        <v>342.50550282997233</v>
      </c>
    </row>
    <row r="1210" spans="1:65" x14ac:dyDescent="0.25">
      <c r="A1210" s="64">
        <v>1207</v>
      </c>
      <c r="B1210" s="64">
        <v>68</v>
      </c>
      <c r="C1210" s="64">
        <v>62</v>
      </c>
      <c r="D1210" s="18">
        <v>1207</v>
      </c>
      <c r="E1210" s="21">
        <f t="shared" ca="1" si="288"/>
        <v>1744.085277470751</v>
      </c>
      <c r="F1210" s="22">
        <f t="shared" ca="1" si="289"/>
        <v>212.35341175458285</v>
      </c>
      <c r="G1210" s="23">
        <v>1207</v>
      </c>
      <c r="H1210" s="24">
        <f t="shared" ca="1" si="290"/>
        <v>1741.4214959999999</v>
      </c>
      <c r="I1210" s="25">
        <f t="shared" ca="1" si="291"/>
        <v>212.63417432160003</v>
      </c>
      <c r="J1210" s="155"/>
      <c r="K1210" s="155"/>
      <c r="AX1210">
        <f t="shared" ca="1" si="298"/>
        <v>342.95834568000004</v>
      </c>
      <c r="AY1210">
        <f t="shared" ca="1" si="292"/>
        <v>340.04165431999996</v>
      </c>
      <c r="AZ1210" cm="1">
        <f t="array" aca="1" ref="AZ1210" ca="1">_xlfn.LET(_xlpm.rozsah, $J$3:$J$10001,_xlpm.podminka, (_xlpm.rozsah&gt;H1210)*(ISNUMBER(_xlpm.rozsah)),_xlpm.indexy, IF(_xlpm.podminka, ROW(_xlpm.rozsah)-MIN(ROW(_xlpm.rozsah))+1),_xlpm.prvni, MIN(_xlpm.indexy),_xlpm.finalni, IF(_xlpm.prvni=1, 2, _xlpm.prvni),INDEX(_xlpm.rozsah, _xlpm.finalni))</f>
        <v>1800</v>
      </c>
      <c r="BA1210" cm="1">
        <f t="array" aca="1" ref="BA1210" ca="1">INDEX($J$3:$J$10001,MATCH(AZ1210,$J$3:$J$10004,0)-1)</f>
        <v>1700</v>
      </c>
      <c r="BB1210">
        <f t="shared" ca="1" si="300"/>
        <v>333</v>
      </c>
      <c r="BC1210">
        <f t="shared" ca="1" si="300"/>
        <v>350</v>
      </c>
      <c r="BD1210">
        <f t="shared" ca="1" si="299"/>
        <v>-17</v>
      </c>
      <c r="BE1210">
        <f t="shared" ca="1" si="293"/>
        <v>342.95834568000004</v>
      </c>
      <c r="BF1210">
        <f t="shared" ca="1" si="296"/>
        <v>342.50550282997233</v>
      </c>
      <c r="BG1210">
        <f t="shared" ca="1" si="294"/>
        <v>340.49449717002767</v>
      </c>
      <c r="BH1210" cm="1">
        <f t="array" aca="1" ref="BH1210" ca="1">_xlfn.LET(_xlpm.rozsah, $J$3:$J$10001,_xlpm.podminka, (_xlpm.rozsah&gt;E1210)*(ISNUMBER(_xlpm.rozsah)),_xlpm.indexy, IF(_xlpm.podminka, ROW(_xlpm.rozsah)-MIN(ROW(_xlpm.rozsah))+1),_xlpm.prvni, MIN(_xlpm.indexy),_xlpm.finalni, IF(_xlpm.prvni=1, 2, _xlpm.prvni),INDEX(_xlpm.rozsah, _xlpm.finalni))</f>
        <v>1800</v>
      </c>
      <c r="BI1210" cm="1">
        <f t="array" aca="1" ref="BI1210" ca="1">INDEX($J$3:$J$10001,MATCH(BH1210,$J$3:$J$10004,0)-1)</f>
        <v>1700</v>
      </c>
      <c r="BJ1210">
        <f t="shared" ca="1" si="301"/>
        <v>333</v>
      </c>
      <c r="BK1210">
        <f t="shared" ca="1" si="301"/>
        <v>350</v>
      </c>
      <c r="BL1210">
        <f t="shared" ca="1" si="297"/>
        <v>-17</v>
      </c>
      <c r="BM1210">
        <f t="shared" ca="1" si="295"/>
        <v>342.50550282997233</v>
      </c>
    </row>
    <row r="1211" spans="1:65" x14ac:dyDescent="0.25">
      <c r="A1211" s="64">
        <v>1208</v>
      </c>
      <c r="B1211" s="64">
        <v>68</v>
      </c>
      <c r="C1211" s="64">
        <v>62</v>
      </c>
      <c r="D1211" s="18">
        <v>1208</v>
      </c>
      <c r="E1211" s="21">
        <f t="shared" ca="1" si="288"/>
        <v>1744.085277470751</v>
      </c>
      <c r="F1211" s="22">
        <f t="shared" ca="1" si="289"/>
        <v>212.35341175458285</v>
      </c>
      <c r="G1211" s="28">
        <v>1208</v>
      </c>
      <c r="H1211" s="24">
        <f t="shared" ca="1" si="290"/>
        <v>1741.4214959999999</v>
      </c>
      <c r="I1211" s="25">
        <f t="shared" ca="1" si="291"/>
        <v>212.63417432160003</v>
      </c>
      <c r="J1211" s="155"/>
      <c r="K1211" s="155"/>
      <c r="AX1211">
        <f t="shared" ca="1" si="298"/>
        <v>342.95834568000004</v>
      </c>
      <c r="AY1211">
        <f t="shared" ca="1" si="292"/>
        <v>340.04165431999996</v>
      </c>
      <c r="AZ1211" cm="1">
        <f t="array" aca="1" ref="AZ1211" ca="1">_xlfn.LET(_xlpm.rozsah, $J$3:$J$10001,_xlpm.podminka, (_xlpm.rozsah&gt;H1211)*(ISNUMBER(_xlpm.rozsah)),_xlpm.indexy, IF(_xlpm.podminka, ROW(_xlpm.rozsah)-MIN(ROW(_xlpm.rozsah))+1),_xlpm.prvni, MIN(_xlpm.indexy),_xlpm.finalni, IF(_xlpm.prvni=1, 2, _xlpm.prvni),INDEX(_xlpm.rozsah, _xlpm.finalni))</f>
        <v>1800</v>
      </c>
      <c r="BA1211" cm="1">
        <f t="array" aca="1" ref="BA1211" ca="1">INDEX($J$3:$J$10001,MATCH(AZ1211,$J$3:$J$10004,0)-1)</f>
        <v>1700</v>
      </c>
      <c r="BB1211">
        <f t="shared" ca="1" si="300"/>
        <v>333</v>
      </c>
      <c r="BC1211">
        <f t="shared" ca="1" si="300"/>
        <v>350</v>
      </c>
      <c r="BD1211">
        <f t="shared" ca="1" si="299"/>
        <v>-17</v>
      </c>
      <c r="BE1211">
        <f t="shared" ca="1" si="293"/>
        <v>342.95834568000004</v>
      </c>
      <c r="BF1211">
        <f t="shared" ca="1" si="296"/>
        <v>342.50550282997233</v>
      </c>
      <c r="BG1211">
        <f t="shared" ca="1" si="294"/>
        <v>340.49449717002767</v>
      </c>
      <c r="BH1211" cm="1">
        <f t="array" aca="1" ref="BH1211" ca="1">_xlfn.LET(_xlpm.rozsah, $J$3:$J$10001,_xlpm.podminka, (_xlpm.rozsah&gt;E1211)*(ISNUMBER(_xlpm.rozsah)),_xlpm.indexy, IF(_xlpm.podminka, ROW(_xlpm.rozsah)-MIN(ROW(_xlpm.rozsah))+1),_xlpm.prvni, MIN(_xlpm.indexy),_xlpm.finalni, IF(_xlpm.prvni=1, 2, _xlpm.prvni),INDEX(_xlpm.rozsah, _xlpm.finalni))</f>
        <v>1800</v>
      </c>
      <c r="BI1211" cm="1">
        <f t="array" aca="1" ref="BI1211" ca="1">INDEX($J$3:$J$10001,MATCH(BH1211,$J$3:$J$10004,0)-1)</f>
        <v>1700</v>
      </c>
      <c r="BJ1211">
        <f t="shared" ca="1" si="301"/>
        <v>333</v>
      </c>
      <c r="BK1211">
        <f t="shared" ca="1" si="301"/>
        <v>350</v>
      </c>
      <c r="BL1211">
        <f t="shared" ca="1" si="297"/>
        <v>-17</v>
      </c>
      <c r="BM1211">
        <f t="shared" ca="1" si="295"/>
        <v>342.50550282997233</v>
      </c>
    </row>
    <row r="1212" spans="1:65" x14ac:dyDescent="0.25">
      <c r="A1212" s="64">
        <v>1209</v>
      </c>
      <c r="B1212" s="64">
        <v>68</v>
      </c>
      <c r="C1212" s="64">
        <v>62</v>
      </c>
      <c r="D1212" s="18">
        <v>1209</v>
      </c>
      <c r="E1212" s="21">
        <f t="shared" ca="1" si="288"/>
        <v>1744.085277470751</v>
      </c>
      <c r="F1212" s="22">
        <f t="shared" ca="1" si="289"/>
        <v>212.35341175458285</v>
      </c>
      <c r="G1212" s="23">
        <v>1209</v>
      </c>
      <c r="H1212" s="24">
        <f t="shared" ca="1" si="290"/>
        <v>1741.4214959999999</v>
      </c>
      <c r="I1212" s="25">
        <f t="shared" ca="1" si="291"/>
        <v>212.63417432160003</v>
      </c>
      <c r="J1212" s="155"/>
      <c r="K1212" s="155"/>
      <c r="AX1212">
        <f t="shared" ca="1" si="298"/>
        <v>342.95834568000004</v>
      </c>
      <c r="AY1212">
        <f t="shared" ca="1" si="292"/>
        <v>340.04165431999996</v>
      </c>
      <c r="AZ1212" cm="1">
        <f t="array" aca="1" ref="AZ1212" ca="1">_xlfn.LET(_xlpm.rozsah, $J$3:$J$10001,_xlpm.podminka, (_xlpm.rozsah&gt;H1212)*(ISNUMBER(_xlpm.rozsah)),_xlpm.indexy, IF(_xlpm.podminka, ROW(_xlpm.rozsah)-MIN(ROW(_xlpm.rozsah))+1),_xlpm.prvni, MIN(_xlpm.indexy),_xlpm.finalni, IF(_xlpm.prvni=1, 2, _xlpm.prvni),INDEX(_xlpm.rozsah, _xlpm.finalni))</f>
        <v>1800</v>
      </c>
      <c r="BA1212" cm="1">
        <f t="array" aca="1" ref="BA1212" ca="1">INDEX($J$3:$J$10001,MATCH(AZ1212,$J$3:$J$10004,0)-1)</f>
        <v>1700</v>
      </c>
      <c r="BB1212">
        <f t="shared" ca="1" si="300"/>
        <v>333</v>
      </c>
      <c r="BC1212">
        <f t="shared" ca="1" si="300"/>
        <v>350</v>
      </c>
      <c r="BD1212">
        <f t="shared" ca="1" si="299"/>
        <v>-17</v>
      </c>
      <c r="BE1212">
        <f t="shared" ca="1" si="293"/>
        <v>342.95834568000004</v>
      </c>
      <c r="BF1212">
        <f t="shared" ca="1" si="296"/>
        <v>342.50550282997233</v>
      </c>
      <c r="BG1212">
        <f t="shared" ca="1" si="294"/>
        <v>340.49449717002767</v>
      </c>
      <c r="BH1212" cm="1">
        <f t="array" aca="1" ref="BH1212" ca="1">_xlfn.LET(_xlpm.rozsah, $J$3:$J$10001,_xlpm.podminka, (_xlpm.rozsah&gt;E1212)*(ISNUMBER(_xlpm.rozsah)),_xlpm.indexy, IF(_xlpm.podminka, ROW(_xlpm.rozsah)-MIN(ROW(_xlpm.rozsah))+1),_xlpm.prvni, MIN(_xlpm.indexy),_xlpm.finalni, IF(_xlpm.prvni=1, 2, _xlpm.prvni),INDEX(_xlpm.rozsah, _xlpm.finalni))</f>
        <v>1800</v>
      </c>
      <c r="BI1212" cm="1">
        <f t="array" aca="1" ref="BI1212" ca="1">INDEX($J$3:$J$10001,MATCH(BH1212,$J$3:$J$10004,0)-1)</f>
        <v>1700</v>
      </c>
      <c r="BJ1212">
        <f t="shared" ca="1" si="301"/>
        <v>333</v>
      </c>
      <c r="BK1212">
        <f t="shared" ca="1" si="301"/>
        <v>350</v>
      </c>
      <c r="BL1212">
        <f t="shared" ca="1" si="297"/>
        <v>-17</v>
      </c>
      <c r="BM1212">
        <f t="shared" ca="1" si="295"/>
        <v>342.50550282997233</v>
      </c>
    </row>
    <row r="1213" spans="1:65" x14ac:dyDescent="0.25">
      <c r="A1213" s="64">
        <v>1210</v>
      </c>
      <c r="B1213" s="64">
        <v>54</v>
      </c>
      <c r="C1213" s="64">
        <v>50</v>
      </c>
      <c r="D1213" s="18">
        <v>1210</v>
      </c>
      <c r="E1213" s="21">
        <f t="shared" ca="1" si="288"/>
        <v>1529.1265438738317</v>
      </c>
      <c r="F1213" s="22">
        <f t="shared" ca="1" si="289"/>
        <v>179.70873456126165</v>
      </c>
      <c r="G1213" s="28">
        <v>1210</v>
      </c>
      <c r="H1213" s="24">
        <f t="shared" ca="1" si="290"/>
        <v>1527.0111879999999</v>
      </c>
      <c r="I1213" s="25">
        <f t="shared" ca="1" si="291"/>
        <v>179.72988812</v>
      </c>
      <c r="J1213" s="155"/>
      <c r="K1213" s="155"/>
      <c r="AX1213">
        <f t="shared" ca="1" si="298"/>
        <v>359.45977624</v>
      </c>
      <c r="AY1213">
        <f t="shared" ca="1" si="292"/>
        <v>358.54022376</v>
      </c>
      <c r="AZ1213" cm="1">
        <f t="array" aca="1" ref="AZ1213" ca="1">_xlfn.LET(_xlpm.rozsah, $J$3:$J$10001,_xlpm.podminka, (_xlpm.rozsah&gt;H1213)*(ISNUMBER(_xlpm.rozsah)),_xlpm.indexy, IF(_xlpm.podminka, ROW(_xlpm.rozsah)-MIN(ROW(_xlpm.rozsah))+1),_xlpm.prvni, MIN(_xlpm.indexy),_xlpm.finalni, IF(_xlpm.prvni=1, 2, _xlpm.prvni),INDEX(_xlpm.rozsah, _xlpm.finalni))</f>
        <v>1600</v>
      </c>
      <c r="BA1213" cm="1">
        <f t="array" aca="1" ref="BA1213" ca="1">INDEX($J$3:$J$10001,MATCH(AZ1213,$J$3:$J$10004,0)-1)</f>
        <v>1500</v>
      </c>
      <c r="BB1213">
        <f t="shared" ca="1" si="300"/>
        <v>358</v>
      </c>
      <c r="BC1213">
        <f t="shared" ca="1" si="300"/>
        <v>360</v>
      </c>
      <c r="BD1213">
        <f t="shared" ca="1" si="299"/>
        <v>-2</v>
      </c>
      <c r="BE1213">
        <f t="shared" ca="1" si="293"/>
        <v>359.45977624</v>
      </c>
      <c r="BF1213">
        <f t="shared" ca="1" si="296"/>
        <v>359.41746912252336</v>
      </c>
      <c r="BG1213">
        <f t="shared" ca="1" si="294"/>
        <v>358.58253087747664</v>
      </c>
      <c r="BH1213" cm="1">
        <f t="array" aca="1" ref="BH1213" ca="1">_xlfn.LET(_xlpm.rozsah, $J$3:$J$10001,_xlpm.podminka, (_xlpm.rozsah&gt;E1213)*(ISNUMBER(_xlpm.rozsah)),_xlpm.indexy, IF(_xlpm.podminka, ROW(_xlpm.rozsah)-MIN(ROW(_xlpm.rozsah))+1),_xlpm.prvni, MIN(_xlpm.indexy),_xlpm.finalni, IF(_xlpm.prvni=1, 2, _xlpm.prvni),INDEX(_xlpm.rozsah, _xlpm.finalni))</f>
        <v>1600</v>
      </c>
      <c r="BI1213" cm="1">
        <f t="array" aca="1" ref="BI1213" ca="1">INDEX($J$3:$J$10001,MATCH(BH1213,$J$3:$J$10004,0)-1)</f>
        <v>1500</v>
      </c>
      <c r="BJ1213">
        <f t="shared" ca="1" si="301"/>
        <v>358</v>
      </c>
      <c r="BK1213">
        <f t="shared" ca="1" si="301"/>
        <v>360</v>
      </c>
      <c r="BL1213">
        <f t="shared" ca="1" si="297"/>
        <v>-2</v>
      </c>
      <c r="BM1213">
        <f t="shared" ca="1" si="295"/>
        <v>359.41746912252336</v>
      </c>
    </row>
    <row r="1214" spans="1:65" x14ac:dyDescent="0.25">
      <c r="A1214" s="64">
        <v>1211</v>
      </c>
      <c r="B1214" s="64">
        <v>41</v>
      </c>
      <c r="C1214" s="64">
        <v>37</v>
      </c>
      <c r="D1214" s="18">
        <v>1211</v>
      </c>
      <c r="E1214" s="21">
        <f t="shared" ca="1" si="288"/>
        <v>1329.522005533835</v>
      </c>
      <c r="F1214" s="22">
        <f t="shared" ca="1" si="289"/>
        <v>130.59231420475189</v>
      </c>
      <c r="G1214" s="23">
        <v>1211</v>
      </c>
      <c r="H1214" s="24">
        <f t="shared" ca="1" si="290"/>
        <v>1327.915902</v>
      </c>
      <c r="I1214" s="25">
        <f t="shared" ca="1" si="291"/>
        <v>130.53288837399998</v>
      </c>
      <c r="J1214" s="155"/>
      <c r="K1214" s="155"/>
      <c r="AX1214">
        <f t="shared" ca="1" si="298"/>
        <v>352.79159019999997</v>
      </c>
      <c r="AY1214">
        <f t="shared" ca="1" si="292"/>
        <v>352.79159019999997</v>
      </c>
      <c r="AZ1214" cm="1">
        <f t="array" aca="1" ref="AZ1214" ca="1">_xlfn.LET(_xlpm.rozsah, $J$3:$J$10001,_xlpm.podminka, (_xlpm.rozsah&gt;H1214)*(ISNUMBER(_xlpm.rozsah)),_xlpm.indexy, IF(_xlpm.podminka, ROW(_xlpm.rozsah)-MIN(ROW(_xlpm.rozsah))+1),_xlpm.prvni, MIN(_xlpm.indexy),_xlpm.finalni, IF(_xlpm.prvni=1, 2, _xlpm.prvni),INDEX(_xlpm.rozsah, _xlpm.finalni))</f>
        <v>1400</v>
      </c>
      <c r="BA1214" cm="1">
        <f t="array" aca="1" ref="BA1214" ca="1">INDEX($J$3:$J$10001,MATCH(AZ1214,$J$3:$J$10004,0)-1)</f>
        <v>1300</v>
      </c>
      <c r="BB1214">
        <f t="shared" ca="1" si="300"/>
        <v>360</v>
      </c>
      <c r="BC1214">
        <f t="shared" ca="1" si="300"/>
        <v>350</v>
      </c>
      <c r="BD1214">
        <f t="shared" ca="1" si="299"/>
        <v>10</v>
      </c>
      <c r="BE1214">
        <f t="shared" ca="1" si="293"/>
        <v>357.20840980000003</v>
      </c>
      <c r="BF1214">
        <f t="shared" ca="1" si="296"/>
        <v>352.95220055338348</v>
      </c>
      <c r="BG1214">
        <f t="shared" ca="1" si="294"/>
        <v>352.95220055338348</v>
      </c>
      <c r="BH1214" cm="1">
        <f t="array" aca="1" ref="BH1214" ca="1">_xlfn.LET(_xlpm.rozsah, $J$3:$J$10001,_xlpm.podminka, (_xlpm.rozsah&gt;E1214)*(ISNUMBER(_xlpm.rozsah)),_xlpm.indexy, IF(_xlpm.podminka, ROW(_xlpm.rozsah)-MIN(ROW(_xlpm.rozsah))+1),_xlpm.prvni, MIN(_xlpm.indexy),_xlpm.finalni, IF(_xlpm.prvni=1, 2, _xlpm.prvni),INDEX(_xlpm.rozsah, _xlpm.finalni))</f>
        <v>1400</v>
      </c>
      <c r="BI1214" cm="1">
        <f t="array" aca="1" ref="BI1214" ca="1">INDEX($J$3:$J$10001,MATCH(BH1214,$J$3:$J$10004,0)-1)</f>
        <v>1300</v>
      </c>
      <c r="BJ1214">
        <f t="shared" ca="1" si="301"/>
        <v>360</v>
      </c>
      <c r="BK1214">
        <f t="shared" ca="1" si="301"/>
        <v>350</v>
      </c>
      <c r="BL1214">
        <f t="shared" ca="1" si="297"/>
        <v>10</v>
      </c>
      <c r="BM1214">
        <f t="shared" ca="1" si="295"/>
        <v>357.04779944661652</v>
      </c>
    </row>
    <row r="1215" spans="1:65" x14ac:dyDescent="0.25">
      <c r="A1215" s="64">
        <v>1212</v>
      </c>
      <c r="B1215" s="64">
        <v>27</v>
      </c>
      <c r="C1215" s="64">
        <v>25</v>
      </c>
      <c r="D1215" s="18">
        <v>1212</v>
      </c>
      <c r="E1215" s="21">
        <f t="shared" ca="1" si="288"/>
        <v>1114.563271936916</v>
      </c>
      <c r="F1215" s="22">
        <f t="shared" ca="1" si="289"/>
        <v>75.728163596845803</v>
      </c>
      <c r="G1215" s="28">
        <v>1212</v>
      </c>
      <c r="H1215" s="24">
        <f t="shared" ca="1" si="290"/>
        <v>1113.505594</v>
      </c>
      <c r="I1215" s="25">
        <f t="shared" ca="1" si="291"/>
        <v>75.675279700000004</v>
      </c>
      <c r="J1215" s="155"/>
      <c r="K1215" s="155"/>
      <c r="AX1215">
        <f t="shared" ca="1" si="298"/>
        <v>302.70111880000002</v>
      </c>
      <c r="AY1215">
        <f t="shared" ca="1" si="292"/>
        <v>302.70111880000002</v>
      </c>
      <c r="AZ1215" cm="1">
        <f t="array" aca="1" ref="AZ1215" ca="1">_xlfn.LET(_xlpm.rozsah, $J$3:$J$10001,_xlpm.podminka, (_xlpm.rozsah&gt;H1215)*(ISNUMBER(_xlpm.rozsah)),_xlpm.indexy, IF(_xlpm.podminka, ROW(_xlpm.rozsah)-MIN(ROW(_xlpm.rozsah))+1),_xlpm.prvni, MIN(_xlpm.indexy),_xlpm.finalni, IF(_xlpm.prvni=1, 2, _xlpm.prvni),INDEX(_xlpm.rozsah, _xlpm.finalni))</f>
        <v>1200</v>
      </c>
      <c r="BA1215" cm="1">
        <f t="array" aca="1" ref="BA1215" ca="1">INDEX($J$3:$J$10001,MATCH(AZ1215,$J$3:$J$10004,0)-1)</f>
        <v>1100</v>
      </c>
      <c r="BB1215">
        <f t="shared" ca="1" si="300"/>
        <v>320</v>
      </c>
      <c r="BC1215">
        <f t="shared" ca="1" si="300"/>
        <v>300</v>
      </c>
      <c r="BD1215">
        <f t="shared" ca="1" si="299"/>
        <v>20</v>
      </c>
      <c r="BE1215">
        <f t="shared" ca="1" si="293"/>
        <v>317.29888119999998</v>
      </c>
      <c r="BF1215">
        <f t="shared" ca="1" si="296"/>
        <v>302.91265438738321</v>
      </c>
      <c r="BG1215">
        <f t="shared" ca="1" si="294"/>
        <v>302.91265438738321</v>
      </c>
      <c r="BH1215" cm="1">
        <f t="array" aca="1" ref="BH1215" ca="1">_xlfn.LET(_xlpm.rozsah, $J$3:$J$10001,_xlpm.podminka, (_xlpm.rozsah&gt;E1215)*(ISNUMBER(_xlpm.rozsah)),_xlpm.indexy, IF(_xlpm.podminka, ROW(_xlpm.rozsah)-MIN(ROW(_xlpm.rozsah))+1),_xlpm.prvni, MIN(_xlpm.indexy),_xlpm.finalni, IF(_xlpm.prvni=1, 2, _xlpm.prvni),INDEX(_xlpm.rozsah, _xlpm.finalni))</f>
        <v>1200</v>
      </c>
      <c r="BI1215" cm="1">
        <f t="array" aca="1" ref="BI1215" ca="1">INDEX($J$3:$J$10001,MATCH(BH1215,$J$3:$J$10004,0)-1)</f>
        <v>1100</v>
      </c>
      <c r="BJ1215">
        <f t="shared" ca="1" si="301"/>
        <v>320</v>
      </c>
      <c r="BK1215">
        <f t="shared" ca="1" si="301"/>
        <v>300</v>
      </c>
      <c r="BL1215">
        <f t="shared" ca="1" si="297"/>
        <v>20</v>
      </c>
      <c r="BM1215">
        <f t="shared" ca="1" si="295"/>
        <v>317.08734561261679</v>
      </c>
    </row>
    <row r="1216" spans="1:65" x14ac:dyDescent="0.25">
      <c r="A1216" s="64">
        <v>1213</v>
      </c>
      <c r="B1216" s="64">
        <v>14</v>
      </c>
      <c r="C1216" s="64">
        <v>12</v>
      </c>
      <c r="D1216" s="18">
        <v>1213</v>
      </c>
      <c r="E1216" s="21">
        <f t="shared" ca="1" si="288"/>
        <v>914.95873359691927</v>
      </c>
      <c r="F1216" s="22">
        <f t="shared" ca="1" si="289"/>
        <v>31.738514409489095</v>
      </c>
      <c r="G1216" s="23">
        <v>1213</v>
      </c>
      <c r="H1216" s="24">
        <f t="shared" ca="1" si="290"/>
        <v>914.41030799999999</v>
      </c>
      <c r="I1216" s="25">
        <f t="shared" ca="1" si="291"/>
        <v>31.718771088000004</v>
      </c>
      <c r="J1216" s="155"/>
      <c r="K1216" s="155"/>
      <c r="AX1216">
        <f t="shared" ca="1" si="298"/>
        <v>264.32309240000001</v>
      </c>
      <c r="AY1216">
        <f t="shared" ca="1" si="292"/>
        <v>264.32309240000001</v>
      </c>
      <c r="AZ1216" cm="1">
        <f t="array" aca="1" ref="AZ1216" ca="1">_xlfn.LET(_xlpm.rozsah, $J$3:$J$10001,_xlpm.podminka, (_xlpm.rozsah&gt;H1216)*(ISNUMBER(_xlpm.rozsah)),_xlpm.indexy, IF(_xlpm.podminka, ROW(_xlpm.rozsah)-MIN(ROW(_xlpm.rozsah))+1),_xlpm.prvni, MIN(_xlpm.indexy),_xlpm.finalni, IF(_xlpm.prvni=1, 2, _xlpm.prvni),INDEX(_xlpm.rozsah, _xlpm.finalni))</f>
        <v>1000</v>
      </c>
      <c r="BA1216" cm="1">
        <f t="array" aca="1" ref="BA1216" ca="1">INDEX($J$3:$J$10001,MATCH(AZ1216,$J$3:$J$10004,0)-1)</f>
        <v>900</v>
      </c>
      <c r="BB1216">
        <f t="shared" ca="1" si="300"/>
        <v>290</v>
      </c>
      <c r="BC1216">
        <f t="shared" ca="1" si="300"/>
        <v>260</v>
      </c>
      <c r="BD1216">
        <f t="shared" ca="1" si="299"/>
        <v>30</v>
      </c>
      <c r="BE1216">
        <f t="shared" ca="1" si="293"/>
        <v>285.67690759999999</v>
      </c>
      <c r="BF1216">
        <f t="shared" ca="1" si="296"/>
        <v>264.48762007907578</v>
      </c>
      <c r="BG1216">
        <f t="shared" ca="1" si="294"/>
        <v>264.48762007907578</v>
      </c>
      <c r="BH1216" cm="1">
        <f t="array" aca="1" ref="BH1216" ca="1">_xlfn.LET(_xlpm.rozsah, $J$3:$J$10001,_xlpm.podminka, (_xlpm.rozsah&gt;E1216)*(ISNUMBER(_xlpm.rozsah)),_xlpm.indexy, IF(_xlpm.podminka, ROW(_xlpm.rozsah)-MIN(ROW(_xlpm.rozsah))+1),_xlpm.prvni, MIN(_xlpm.indexy),_xlpm.finalni, IF(_xlpm.prvni=1, 2, _xlpm.prvni),INDEX(_xlpm.rozsah, _xlpm.finalni))</f>
        <v>1000</v>
      </c>
      <c r="BI1216" cm="1">
        <f t="array" aca="1" ref="BI1216" ca="1">INDEX($J$3:$J$10001,MATCH(BH1216,$J$3:$J$10004,0)-1)</f>
        <v>900</v>
      </c>
      <c r="BJ1216">
        <f t="shared" ca="1" si="301"/>
        <v>290</v>
      </c>
      <c r="BK1216">
        <f t="shared" ca="1" si="301"/>
        <v>260</v>
      </c>
      <c r="BL1216">
        <f t="shared" ca="1" si="297"/>
        <v>30</v>
      </c>
      <c r="BM1216">
        <f t="shared" ca="1" si="295"/>
        <v>285.51237992092422</v>
      </c>
    </row>
    <row r="1217" spans="1:65" x14ac:dyDescent="0.25">
      <c r="A1217" s="64">
        <v>1214</v>
      </c>
      <c r="B1217" s="64">
        <v>0</v>
      </c>
      <c r="C1217" s="64">
        <v>0</v>
      </c>
      <c r="D1217" s="18">
        <v>1214</v>
      </c>
      <c r="E1217" s="21">
        <f t="shared" ca="1" si="288"/>
        <v>700</v>
      </c>
      <c r="F1217" s="22">
        <f t="shared" ca="1" si="289"/>
        <v>0</v>
      </c>
      <c r="G1217" s="28">
        <v>1214</v>
      </c>
      <c r="H1217" s="24">
        <f t="shared" ca="1" si="290"/>
        <v>700</v>
      </c>
      <c r="I1217" s="25">
        <f t="shared" ca="1" si="291"/>
        <v>0</v>
      </c>
      <c r="J1217" s="155"/>
      <c r="K1217" s="155"/>
      <c r="AX1217">
        <f t="shared" ca="1" si="298"/>
        <v>150</v>
      </c>
      <c r="AY1217">
        <f t="shared" ca="1" si="292"/>
        <v>150</v>
      </c>
      <c r="AZ1217" cm="1">
        <f t="array" aca="1" ref="AZ1217" ca="1">_xlfn.LET(_xlpm.rozsah, $J$3:$J$10001,_xlpm.podminka, (_xlpm.rozsah&gt;H1217)*(ISNUMBER(_xlpm.rozsah)),_xlpm.indexy, IF(_xlpm.podminka, ROW(_xlpm.rozsah)-MIN(ROW(_xlpm.rozsah))+1),_xlpm.prvni, MIN(_xlpm.indexy),_xlpm.finalni, IF(_xlpm.prvni=1, 2, _xlpm.prvni),INDEX(_xlpm.rozsah, _xlpm.finalni))</f>
        <v>800</v>
      </c>
      <c r="BA1217" cm="1">
        <f t="array" aca="1" ref="BA1217" ca="1">INDEX($J$3:$J$10001,MATCH(AZ1217,$J$3:$J$10004,0)-1)</f>
        <v>700</v>
      </c>
      <c r="BB1217">
        <f t="shared" ca="1" si="300"/>
        <v>210</v>
      </c>
      <c r="BC1217">
        <f t="shared" ca="1" si="300"/>
        <v>150</v>
      </c>
      <c r="BD1217">
        <f t="shared" ca="1" si="299"/>
        <v>60</v>
      </c>
      <c r="BE1217">
        <f t="shared" ca="1" si="293"/>
        <v>210</v>
      </c>
      <c r="BF1217">
        <f t="shared" ca="1" si="296"/>
        <v>150</v>
      </c>
      <c r="BG1217">
        <f t="shared" ca="1" si="294"/>
        <v>150</v>
      </c>
      <c r="BH1217" cm="1">
        <f t="array" aca="1" ref="BH1217" ca="1">_xlfn.LET(_xlpm.rozsah, $J$3:$J$10001,_xlpm.podminka, (_xlpm.rozsah&gt;E1217)*(ISNUMBER(_xlpm.rozsah)),_xlpm.indexy, IF(_xlpm.podminka, ROW(_xlpm.rozsah)-MIN(ROW(_xlpm.rozsah))+1),_xlpm.prvni, MIN(_xlpm.indexy),_xlpm.finalni, IF(_xlpm.prvni=1, 2, _xlpm.prvni),INDEX(_xlpm.rozsah, _xlpm.finalni))</f>
        <v>800</v>
      </c>
      <c r="BI1217" cm="1">
        <f t="array" aca="1" ref="BI1217" ca="1">INDEX($J$3:$J$10001,MATCH(BH1217,$J$3:$J$10004,0)-1)</f>
        <v>700</v>
      </c>
      <c r="BJ1217">
        <f t="shared" ca="1" si="301"/>
        <v>210</v>
      </c>
      <c r="BK1217">
        <f t="shared" ca="1" si="301"/>
        <v>150</v>
      </c>
      <c r="BL1217">
        <f t="shared" ca="1" si="297"/>
        <v>60</v>
      </c>
      <c r="BM1217">
        <f t="shared" ca="1" si="295"/>
        <v>210</v>
      </c>
    </row>
    <row r="1218" spans="1:65" x14ac:dyDescent="0.25">
      <c r="A1218" s="64">
        <v>1215</v>
      </c>
      <c r="B1218" s="64">
        <v>0</v>
      </c>
      <c r="C1218" s="64">
        <v>0</v>
      </c>
      <c r="D1218" s="18">
        <v>1215</v>
      </c>
      <c r="E1218" s="21">
        <f t="shared" ca="1" si="288"/>
        <v>700</v>
      </c>
      <c r="F1218" s="22">
        <f t="shared" ca="1" si="289"/>
        <v>0</v>
      </c>
      <c r="G1218" s="23">
        <v>1215</v>
      </c>
      <c r="H1218" s="24">
        <f t="shared" ca="1" si="290"/>
        <v>700</v>
      </c>
      <c r="I1218" s="25">
        <f t="shared" ca="1" si="291"/>
        <v>0</v>
      </c>
      <c r="J1218" s="155"/>
      <c r="K1218" s="155"/>
      <c r="AX1218">
        <f t="shared" ca="1" si="298"/>
        <v>150</v>
      </c>
      <c r="AY1218">
        <f t="shared" ca="1" si="292"/>
        <v>150</v>
      </c>
      <c r="AZ1218" cm="1">
        <f t="array" aca="1" ref="AZ1218" ca="1">_xlfn.LET(_xlpm.rozsah, $J$3:$J$10001,_xlpm.podminka, (_xlpm.rozsah&gt;H1218)*(ISNUMBER(_xlpm.rozsah)),_xlpm.indexy, IF(_xlpm.podminka, ROW(_xlpm.rozsah)-MIN(ROW(_xlpm.rozsah))+1),_xlpm.prvni, MIN(_xlpm.indexy),_xlpm.finalni, IF(_xlpm.prvni=1, 2, _xlpm.prvni),INDEX(_xlpm.rozsah, _xlpm.finalni))</f>
        <v>800</v>
      </c>
      <c r="BA1218" cm="1">
        <f t="array" aca="1" ref="BA1218" ca="1">INDEX($J$3:$J$10001,MATCH(AZ1218,$J$3:$J$10004,0)-1)</f>
        <v>700</v>
      </c>
      <c r="BB1218">
        <f t="shared" ca="1" si="300"/>
        <v>210</v>
      </c>
      <c r="BC1218">
        <f t="shared" ca="1" si="300"/>
        <v>150</v>
      </c>
      <c r="BD1218">
        <f t="shared" ca="1" si="299"/>
        <v>60</v>
      </c>
      <c r="BE1218">
        <f t="shared" ca="1" si="293"/>
        <v>210</v>
      </c>
      <c r="BF1218">
        <f t="shared" ca="1" si="296"/>
        <v>150</v>
      </c>
      <c r="BG1218">
        <f t="shared" ca="1" si="294"/>
        <v>150</v>
      </c>
      <c r="BH1218" cm="1">
        <f t="array" aca="1" ref="BH1218" ca="1">_xlfn.LET(_xlpm.rozsah, $J$3:$J$10001,_xlpm.podminka, (_xlpm.rozsah&gt;E1218)*(ISNUMBER(_xlpm.rozsah)),_xlpm.indexy, IF(_xlpm.podminka, ROW(_xlpm.rozsah)-MIN(ROW(_xlpm.rozsah))+1),_xlpm.prvni, MIN(_xlpm.indexy),_xlpm.finalni, IF(_xlpm.prvni=1, 2, _xlpm.prvni),INDEX(_xlpm.rozsah, _xlpm.finalni))</f>
        <v>800</v>
      </c>
      <c r="BI1218" cm="1">
        <f t="array" aca="1" ref="BI1218" ca="1">INDEX($J$3:$J$10001,MATCH(BH1218,$J$3:$J$10004,0)-1)</f>
        <v>700</v>
      </c>
      <c r="BJ1218">
        <f t="shared" ca="1" si="301"/>
        <v>210</v>
      </c>
      <c r="BK1218">
        <f t="shared" ca="1" si="301"/>
        <v>150</v>
      </c>
      <c r="BL1218">
        <f t="shared" ca="1" si="297"/>
        <v>60</v>
      </c>
      <c r="BM1218">
        <f t="shared" ca="1" si="295"/>
        <v>210</v>
      </c>
    </row>
    <row r="1219" spans="1:65" x14ac:dyDescent="0.25">
      <c r="A1219" s="64">
        <v>1216</v>
      </c>
      <c r="B1219" s="64">
        <v>0</v>
      </c>
      <c r="C1219" s="64">
        <v>0</v>
      </c>
      <c r="D1219" s="18">
        <v>1216</v>
      </c>
      <c r="E1219" s="21">
        <f t="shared" ca="1" si="288"/>
        <v>700</v>
      </c>
      <c r="F1219" s="22">
        <f t="shared" ca="1" si="289"/>
        <v>0</v>
      </c>
      <c r="G1219" s="28">
        <v>1216</v>
      </c>
      <c r="H1219" s="24">
        <f t="shared" ca="1" si="290"/>
        <v>700</v>
      </c>
      <c r="I1219" s="25">
        <f t="shared" ca="1" si="291"/>
        <v>0</v>
      </c>
      <c r="J1219" s="155"/>
      <c r="K1219" s="155"/>
      <c r="AX1219">
        <f t="shared" ca="1" si="298"/>
        <v>150</v>
      </c>
      <c r="AY1219">
        <f t="shared" ca="1" si="292"/>
        <v>150</v>
      </c>
      <c r="AZ1219" cm="1">
        <f t="array" aca="1" ref="AZ1219" ca="1">_xlfn.LET(_xlpm.rozsah, $J$3:$J$10001,_xlpm.podminka, (_xlpm.rozsah&gt;H1219)*(ISNUMBER(_xlpm.rozsah)),_xlpm.indexy, IF(_xlpm.podminka, ROW(_xlpm.rozsah)-MIN(ROW(_xlpm.rozsah))+1),_xlpm.prvni, MIN(_xlpm.indexy),_xlpm.finalni, IF(_xlpm.prvni=1, 2, _xlpm.prvni),INDEX(_xlpm.rozsah, _xlpm.finalni))</f>
        <v>800</v>
      </c>
      <c r="BA1219" cm="1">
        <f t="array" aca="1" ref="BA1219" ca="1">INDEX($J$3:$J$10001,MATCH(AZ1219,$J$3:$J$10004,0)-1)</f>
        <v>700</v>
      </c>
      <c r="BB1219">
        <f t="shared" ca="1" si="300"/>
        <v>210</v>
      </c>
      <c r="BC1219">
        <f t="shared" ca="1" si="300"/>
        <v>150</v>
      </c>
      <c r="BD1219">
        <f t="shared" ca="1" si="299"/>
        <v>60</v>
      </c>
      <c r="BE1219">
        <f t="shared" ca="1" si="293"/>
        <v>210</v>
      </c>
      <c r="BF1219">
        <f t="shared" ca="1" si="296"/>
        <v>150</v>
      </c>
      <c r="BG1219">
        <f t="shared" ca="1" si="294"/>
        <v>150</v>
      </c>
      <c r="BH1219" cm="1">
        <f t="array" aca="1" ref="BH1219" ca="1">_xlfn.LET(_xlpm.rozsah, $J$3:$J$10001,_xlpm.podminka, (_xlpm.rozsah&gt;E1219)*(ISNUMBER(_xlpm.rozsah)),_xlpm.indexy, IF(_xlpm.podminka, ROW(_xlpm.rozsah)-MIN(ROW(_xlpm.rozsah))+1),_xlpm.prvni, MIN(_xlpm.indexy),_xlpm.finalni, IF(_xlpm.prvni=1, 2, _xlpm.prvni),INDEX(_xlpm.rozsah, _xlpm.finalni))</f>
        <v>800</v>
      </c>
      <c r="BI1219" cm="1">
        <f t="array" aca="1" ref="BI1219" ca="1">INDEX($J$3:$J$10001,MATCH(BH1219,$J$3:$J$10004,0)-1)</f>
        <v>700</v>
      </c>
      <c r="BJ1219">
        <f t="shared" ca="1" si="301"/>
        <v>210</v>
      </c>
      <c r="BK1219">
        <f t="shared" ca="1" si="301"/>
        <v>150</v>
      </c>
      <c r="BL1219">
        <f t="shared" ca="1" si="297"/>
        <v>60</v>
      </c>
      <c r="BM1219">
        <f t="shared" ca="1" si="295"/>
        <v>210</v>
      </c>
    </row>
    <row r="1220" spans="1:65" x14ac:dyDescent="0.25">
      <c r="A1220" s="64">
        <v>1217</v>
      </c>
      <c r="B1220" s="64">
        <v>0</v>
      </c>
      <c r="C1220" s="64">
        <v>0</v>
      </c>
      <c r="D1220" s="18">
        <v>1217</v>
      </c>
      <c r="E1220" s="21">
        <f t="shared" ref="E1220:E1241" ca="1" si="302">(B1220/100)*($AC$8 - $AC$11)+$AC$11</f>
        <v>700</v>
      </c>
      <c r="F1220" s="22">
        <f t="shared" ref="F1220:F1241" ca="1" si="303">(C1220*BF1220)/100</f>
        <v>0</v>
      </c>
      <c r="G1220" s="23">
        <v>1217</v>
      </c>
      <c r="H1220" s="24">
        <f t="shared" ref="H1220:H1241" ca="1" si="304">(B1220/100)*($AF$8 - $AF$11)+$AF$11</f>
        <v>700</v>
      </c>
      <c r="I1220" s="25">
        <f t="shared" ref="I1220:I1241" ca="1" si="305">(C1220*AX1220)/100</f>
        <v>0</v>
      </c>
      <c r="J1220" s="155"/>
      <c r="K1220" s="155"/>
      <c r="AX1220">
        <f t="shared" ca="1" si="298"/>
        <v>150</v>
      </c>
      <c r="AY1220">
        <f t="shared" ref="AY1220:AY1241" ca="1" si="306">MIN(BB1220:BC1220)+((H1220-MIN(AZ1220:BA1220))/(MAX(AZ1220:BA1220)-MIN(AZ1220:BA1220)))*(MAX(BB1220:BC1220)-MIN(BB1220:BC1220))</f>
        <v>150</v>
      </c>
      <c r="AZ1220" cm="1">
        <f t="array" aca="1" ref="AZ1220" ca="1">_xlfn.LET(_xlpm.rozsah, $J$3:$J$10001,_xlpm.podminka, (_xlpm.rozsah&gt;H1220)*(ISNUMBER(_xlpm.rozsah)),_xlpm.indexy, IF(_xlpm.podminka, ROW(_xlpm.rozsah)-MIN(ROW(_xlpm.rozsah))+1),_xlpm.prvni, MIN(_xlpm.indexy),_xlpm.finalni, IF(_xlpm.prvni=1, 2, _xlpm.prvni),INDEX(_xlpm.rozsah, _xlpm.finalni))</f>
        <v>800</v>
      </c>
      <c r="BA1220" cm="1">
        <f t="array" aca="1" ref="BA1220" ca="1">INDEX($J$3:$J$10001,MATCH(AZ1220,$J$3:$J$10004,0)-1)</f>
        <v>700</v>
      </c>
      <c r="BB1220">
        <f t="shared" ca="1" si="300"/>
        <v>210</v>
      </c>
      <c r="BC1220">
        <f t="shared" ca="1" si="300"/>
        <v>150</v>
      </c>
      <c r="BD1220">
        <f t="shared" ca="1" si="299"/>
        <v>60</v>
      </c>
      <c r="BE1220">
        <f t="shared" ref="BE1220:BE1241" ca="1" si="307">MIN(BB1220:BC1220)+((MAX(AZ1220:BA1220)-H1220)/(MAX(AZ1220:BA1220)-MIN(AZ1220:BA1220)))*(MAX(BB1220:BC1220)-MIN(BB1220:BC1220))</f>
        <v>210</v>
      </c>
      <c r="BF1220">
        <f t="shared" ca="1" si="296"/>
        <v>150</v>
      </c>
      <c r="BG1220">
        <f t="shared" ref="BG1220:BG1241" ca="1" si="308">MIN(BJ1220:BK1220)+((E1220-MIN(BH1220:BI1220))/(MAX(BH1220:BI1220)-MIN(BH1220:BI1220)))*(MAX(BJ1220:BK1220)-MIN(BJ1220:BK1220))</f>
        <v>150</v>
      </c>
      <c r="BH1220" cm="1">
        <f t="array" aca="1" ref="BH1220" ca="1">_xlfn.LET(_xlpm.rozsah, $J$3:$J$10001,_xlpm.podminka, (_xlpm.rozsah&gt;E1220)*(ISNUMBER(_xlpm.rozsah)),_xlpm.indexy, IF(_xlpm.podminka, ROW(_xlpm.rozsah)-MIN(ROW(_xlpm.rozsah))+1),_xlpm.prvni, MIN(_xlpm.indexy),_xlpm.finalni, IF(_xlpm.prvni=1, 2, _xlpm.prvni),INDEX(_xlpm.rozsah, _xlpm.finalni))</f>
        <v>800</v>
      </c>
      <c r="BI1220" cm="1">
        <f t="array" aca="1" ref="BI1220" ca="1">INDEX($J$3:$J$10001,MATCH(BH1220,$J$3:$J$10004,0)-1)</f>
        <v>700</v>
      </c>
      <c r="BJ1220">
        <f t="shared" ca="1" si="301"/>
        <v>210</v>
      </c>
      <c r="BK1220">
        <f t="shared" ca="1" si="301"/>
        <v>150</v>
      </c>
      <c r="BL1220">
        <f t="shared" ca="1" si="297"/>
        <v>60</v>
      </c>
      <c r="BM1220">
        <f t="shared" ref="BM1220:BM1241" ca="1" si="309">MIN(BJ1220:BK1220)+((MAX(BH1220:BI1220)-E1220)/(MAX(BH1220:BI1220)-MIN(BH1220:BI1220)))*(MAX(BJ1220:BK1220)-MIN(BJ1220:BK1220))</f>
        <v>210</v>
      </c>
    </row>
    <row r="1221" spans="1:65" x14ac:dyDescent="0.25">
      <c r="A1221" s="64">
        <v>1218</v>
      </c>
      <c r="B1221" s="64">
        <v>0</v>
      </c>
      <c r="C1221" s="64">
        <v>0</v>
      </c>
      <c r="D1221" s="18">
        <v>1218</v>
      </c>
      <c r="E1221" s="21">
        <f t="shared" ca="1" si="302"/>
        <v>700</v>
      </c>
      <c r="F1221" s="22">
        <f t="shared" ca="1" si="303"/>
        <v>0</v>
      </c>
      <c r="G1221" s="28">
        <v>1218</v>
      </c>
      <c r="H1221" s="24">
        <f t="shared" ca="1" si="304"/>
        <v>700</v>
      </c>
      <c r="I1221" s="25">
        <f t="shared" ca="1" si="305"/>
        <v>0</v>
      </c>
      <c r="J1221" s="155"/>
      <c r="K1221" s="155"/>
      <c r="AX1221">
        <f t="shared" ca="1" si="298"/>
        <v>150</v>
      </c>
      <c r="AY1221">
        <f t="shared" ca="1" si="306"/>
        <v>150</v>
      </c>
      <c r="AZ1221" cm="1">
        <f t="array" aca="1" ref="AZ1221" ca="1">_xlfn.LET(_xlpm.rozsah, $J$3:$J$10001,_xlpm.podminka, (_xlpm.rozsah&gt;H1221)*(ISNUMBER(_xlpm.rozsah)),_xlpm.indexy, IF(_xlpm.podminka, ROW(_xlpm.rozsah)-MIN(ROW(_xlpm.rozsah))+1),_xlpm.prvni, MIN(_xlpm.indexy),_xlpm.finalni, IF(_xlpm.prvni=1, 2, _xlpm.prvni),INDEX(_xlpm.rozsah, _xlpm.finalni))</f>
        <v>800</v>
      </c>
      <c r="BA1221" cm="1">
        <f t="array" aca="1" ref="BA1221" ca="1">INDEX($J$3:$J$10001,MATCH(AZ1221,$J$3:$J$10004,0)-1)</f>
        <v>700</v>
      </c>
      <c r="BB1221">
        <f t="shared" ca="1" si="300"/>
        <v>210</v>
      </c>
      <c r="BC1221">
        <f t="shared" ca="1" si="300"/>
        <v>150</v>
      </c>
      <c r="BD1221">
        <f t="shared" ca="1" si="299"/>
        <v>60</v>
      </c>
      <c r="BE1221">
        <f t="shared" ca="1" si="307"/>
        <v>210</v>
      </c>
      <c r="BF1221">
        <f t="shared" ref="BF1221:BF1241" ca="1" si="310">IF(BL1221&lt;0, BM1221,BG1221)</f>
        <v>150</v>
      </c>
      <c r="BG1221">
        <f t="shared" ca="1" si="308"/>
        <v>150</v>
      </c>
      <c r="BH1221" cm="1">
        <f t="array" aca="1" ref="BH1221" ca="1">_xlfn.LET(_xlpm.rozsah, $J$3:$J$10001,_xlpm.podminka, (_xlpm.rozsah&gt;E1221)*(ISNUMBER(_xlpm.rozsah)),_xlpm.indexy, IF(_xlpm.podminka, ROW(_xlpm.rozsah)-MIN(ROW(_xlpm.rozsah))+1),_xlpm.prvni, MIN(_xlpm.indexy),_xlpm.finalni, IF(_xlpm.prvni=1, 2, _xlpm.prvni),INDEX(_xlpm.rozsah, _xlpm.finalni))</f>
        <v>800</v>
      </c>
      <c r="BI1221" cm="1">
        <f t="array" aca="1" ref="BI1221" ca="1">INDEX($J$3:$J$10001,MATCH(BH1221,$J$3:$J$10004,0)-1)</f>
        <v>700</v>
      </c>
      <c r="BJ1221">
        <f t="shared" ca="1" si="301"/>
        <v>210</v>
      </c>
      <c r="BK1221">
        <f t="shared" ca="1" si="301"/>
        <v>150</v>
      </c>
      <c r="BL1221">
        <f t="shared" ref="BL1221:BL1241" ca="1" si="311">BJ1221-BK1221</f>
        <v>60</v>
      </c>
      <c r="BM1221">
        <f t="shared" ca="1" si="309"/>
        <v>210</v>
      </c>
    </row>
    <row r="1222" spans="1:65" x14ac:dyDescent="0.25">
      <c r="A1222" s="64">
        <v>1219</v>
      </c>
      <c r="B1222" s="64">
        <v>0</v>
      </c>
      <c r="C1222" s="64">
        <v>0</v>
      </c>
      <c r="D1222" s="18">
        <v>1219</v>
      </c>
      <c r="E1222" s="21">
        <f t="shared" ca="1" si="302"/>
        <v>700</v>
      </c>
      <c r="F1222" s="22">
        <f t="shared" ca="1" si="303"/>
        <v>0</v>
      </c>
      <c r="G1222" s="23">
        <v>1219</v>
      </c>
      <c r="H1222" s="24">
        <f t="shared" ca="1" si="304"/>
        <v>700</v>
      </c>
      <c r="I1222" s="25">
        <f t="shared" ca="1" si="305"/>
        <v>0</v>
      </c>
      <c r="J1222" s="155"/>
      <c r="K1222" s="155"/>
      <c r="AX1222">
        <f t="shared" ca="1" si="298"/>
        <v>150</v>
      </c>
      <c r="AY1222">
        <f t="shared" ca="1" si="306"/>
        <v>150</v>
      </c>
      <c r="AZ1222" cm="1">
        <f t="array" aca="1" ref="AZ1222" ca="1">_xlfn.LET(_xlpm.rozsah, $J$3:$J$10001,_xlpm.podminka, (_xlpm.rozsah&gt;H1222)*(ISNUMBER(_xlpm.rozsah)),_xlpm.indexy, IF(_xlpm.podminka, ROW(_xlpm.rozsah)-MIN(ROW(_xlpm.rozsah))+1),_xlpm.prvni, MIN(_xlpm.indexy),_xlpm.finalni, IF(_xlpm.prvni=1, 2, _xlpm.prvni),INDEX(_xlpm.rozsah, _xlpm.finalni))</f>
        <v>800</v>
      </c>
      <c r="BA1222" cm="1">
        <f t="array" aca="1" ref="BA1222" ca="1">INDEX($J$3:$J$10001,MATCH(AZ1222,$J$3:$J$10004,0)-1)</f>
        <v>700</v>
      </c>
      <c r="BB1222">
        <f t="shared" ca="1" si="300"/>
        <v>210</v>
      </c>
      <c r="BC1222">
        <f t="shared" ca="1" si="300"/>
        <v>150</v>
      </c>
      <c r="BD1222">
        <f t="shared" ca="1" si="299"/>
        <v>60</v>
      </c>
      <c r="BE1222">
        <f t="shared" ca="1" si="307"/>
        <v>210</v>
      </c>
      <c r="BF1222">
        <f t="shared" ca="1" si="310"/>
        <v>150</v>
      </c>
      <c r="BG1222">
        <f t="shared" ca="1" si="308"/>
        <v>150</v>
      </c>
      <c r="BH1222" cm="1">
        <f t="array" aca="1" ref="BH1222" ca="1">_xlfn.LET(_xlpm.rozsah, $J$3:$J$10001,_xlpm.podminka, (_xlpm.rozsah&gt;E1222)*(ISNUMBER(_xlpm.rozsah)),_xlpm.indexy, IF(_xlpm.podminka, ROW(_xlpm.rozsah)-MIN(ROW(_xlpm.rozsah))+1),_xlpm.prvni, MIN(_xlpm.indexy),_xlpm.finalni, IF(_xlpm.prvni=1, 2, _xlpm.prvni),INDEX(_xlpm.rozsah, _xlpm.finalni))</f>
        <v>800</v>
      </c>
      <c r="BI1222" cm="1">
        <f t="array" aca="1" ref="BI1222" ca="1">INDEX($J$3:$J$10001,MATCH(BH1222,$J$3:$J$10004,0)-1)</f>
        <v>700</v>
      </c>
      <c r="BJ1222">
        <f t="shared" ca="1" si="301"/>
        <v>210</v>
      </c>
      <c r="BK1222">
        <f t="shared" ca="1" si="301"/>
        <v>150</v>
      </c>
      <c r="BL1222">
        <f t="shared" ca="1" si="311"/>
        <v>60</v>
      </c>
      <c r="BM1222">
        <f t="shared" ca="1" si="309"/>
        <v>210</v>
      </c>
    </row>
    <row r="1223" spans="1:65" x14ac:dyDescent="0.25">
      <c r="A1223" s="64">
        <v>1220</v>
      </c>
      <c r="B1223" s="64">
        <v>0</v>
      </c>
      <c r="C1223" s="64">
        <v>0</v>
      </c>
      <c r="D1223" s="18">
        <v>1220</v>
      </c>
      <c r="E1223" s="21">
        <f t="shared" ca="1" si="302"/>
        <v>700</v>
      </c>
      <c r="F1223" s="22">
        <f t="shared" ca="1" si="303"/>
        <v>0</v>
      </c>
      <c r="G1223" s="28">
        <v>1220</v>
      </c>
      <c r="H1223" s="24">
        <f t="shared" ca="1" si="304"/>
        <v>700</v>
      </c>
      <c r="I1223" s="25">
        <f t="shared" ca="1" si="305"/>
        <v>0</v>
      </c>
      <c r="J1223" s="155"/>
      <c r="K1223" s="155"/>
      <c r="AX1223">
        <f t="shared" ca="1" si="298"/>
        <v>150</v>
      </c>
      <c r="AY1223">
        <f t="shared" ca="1" si="306"/>
        <v>150</v>
      </c>
      <c r="AZ1223" cm="1">
        <f t="array" aca="1" ref="AZ1223" ca="1">_xlfn.LET(_xlpm.rozsah, $J$3:$J$10001,_xlpm.podminka, (_xlpm.rozsah&gt;H1223)*(ISNUMBER(_xlpm.rozsah)),_xlpm.indexy, IF(_xlpm.podminka, ROW(_xlpm.rozsah)-MIN(ROW(_xlpm.rozsah))+1),_xlpm.prvni, MIN(_xlpm.indexy),_xlpm.finalni, IF(_xlpm.prvni=1, 2, _xlpm.prvni),INDEX(_xlpm.rozsah, _xlpm.finalni))</f>
        <v>800</v>
      </c>
      <c r="BA1223" cm="1">
        <f t="array" aca="1" ref="BA1223" ca="1">INDEX($J$3:$J$10001,MATCH(AZ1223,$J$3:$J$10004,0)-1)</f>
        <v>700</v>
      </c>
      <c r="BB1223">
        <f t="shared" ca="1" si="300"/>
        <v>210</v>
      </c>
      <c r="BC1223">
        <f t="shared" ca="1" si="300"/>
        <v>150</v>
      </c>
      <c r="BD1223">
        <f t="shared" ca="1" si="299"/>
        <v>60</v>
      </c>
      <c r="BE1223">
        <f t="shared" ca="1" si="307"/>
        <v>210</v>
      </c>
      <c r="BF1223">
        <f t="shared" ca="1" si="310"/>
        <v>150</v>
      </c>
      <c r="BG1223">
        <f t="shared" ca="1" si="308"/>
        <v>150</v>
      </c>
      <c r="BH1223" cm="1">
        <f t="array" aca="1" ref="BH1223" ca="1">_xlfn.LET(_xlpm.rozsah, $J$3:$J$10001,_xlpm.podminka, (_xlpm.rozsah&gt;E1223)*(ISNUMBER(_xlpm.rozsah)),_xlpm.indexy, IF(_xlpm.podminka, ROW(_xlpm.rozsah)-MIN(ROW(_xlpm.rozsah))+1),_xlpm.prvni, MIN(_xlpm.indexy),_xlpm.finalni, IF(_xlpm.prvni=1, 2, _xlpm.prvni),INDEX(_xlpm.rozsah, _xlpm.finalni))</f>
        <v>800</v>
      </c>
      <c r="BI1223" cm="1">
        <f t="array" aca="1" ref="BI1223" ca="1">INDEX($J$3:$J$10001,MATCH(BH1223,$J$3:$J$10004,0)-1)</f>
        <v>700</v>
      </c>
      <c r="BJ1223">
        <f t="shared" ca="1" si="301"/>
        <v>210</v>
      </c>
      <c r="BK1223">
        <f t="shared" ca="1" si="301"/>
        <v>150</v>
      </c>
      <c r="BL1223">
        <f t="shared" ca="1" si="311"/>
        <v>60</v>
      </c>
      <c r="BM1223">
        <f t="shared" ca="1" si="309"/>
        <v>210</v>
      </c>
    </row>
    <row r="1224" spans="1:65" x14ac:dyDescent="0.25">
      <c r="A1224" s="64">
        <v>1221</v>
      </c>
      <c r="B1224" s="64">
        <v>0</v>
      </c>
      <c r="C1224" s="64">
        <v>0</v>
      </c>
      <c r="D1224" s="18">
        <v>1221</v>
      </c>
      <c r="E1224" s="21">
        <f t="shared" ca="1" si="302"/>
        <v>700</v>
      </c>
      <c r="F1224" s="22">
        <f t="shared" ca="1" si="303"/>
        <v>0</v>
      </c>
      <c r="G1224" s="23">
        <v>1221</v>
      </c>
      <c r="H1224" s="24">
        <f t="shared" ca="1" si="304"/>
        <v>700</v>
      </c>
      <c r="I1224" s="25">
        <f t="shared" ca="1" si="305"/>
        <v>0</v>
      </c>
      <c r="J1224" s="155"/>
      <c r="K1224" s="155"/>
      <c r="AX1224">
        <f t="shared" ca="1" si="298"/>
        <v>150</v>
      </c>
      <c r="AY1224">
        <f t="shared" ca="1" si="306"/>
        <v>150</v>
      </c>
      <c r="AZ1224" cm="1">
        <f t="array" aca="1" ref="AZ1224" ca="1">_xlfn.LET(_xlpm.rozsah, $J$3:$J$10001,_xlpm.podminka, (_xlpm.rozsah&gt;H1224)*(ISNUMBER(_xlpm.rozsah)),_xlpm.indexy, IF(_xlpm.podminka, ROW(_xlpm.rozsah)-MIN(ROW(_xlpm.rozsah))+1),_xlpm.prvni, MIN(_xlpm.indexy),_xlpm.finalni, IF(_xlpm.prvni=1, 2, _xlpm.prvni),INDEX(_xlpm.rozsah, _xlpm.finalni))</f>
        <v>800</v>
      </c>
      <c r="BA1224" cm="1">
        <f t="array" aca="1" ref="BA1224" ca="1">INDEX($J$3:$J$10001,MATCH(AZ1224,$J$3:$J$10004,0)-1)</f>
        <v>700</v>
      </c>
      <c r="BB1224">
        <f t="shared" ca="1" si="300"/>
        <v>210</v>
      </c>
      <c r="BC1224">
        <f t="shared" ca="1" si="300"/>
        <v>150</v>
      </c>
      <c r="BD1224">
        <f t="shared" ca="1" si="299"/>
        <v>60</v>
      </c>
      <c r="BE1224">
        <f t="shared" ca="1" si="307"/>
        <v>210</v>
      </c>
      <c r="BF1224">
        <f t="shared" ca="1" si="310"/>
        <v>150</v>
      </c>
      <c r="BG1224">
        <f t="shared" ca="1" si="308"/>
        <v>150</v>
      </c>
      <c r="BH1224" cm="1">
        <f t="array" aca="1" ref="BH1224" ca="1">_xlfn.LET(_xlpm.rozsah, $J$3:$J$10001,_xlpm.podminka, (_xlpm.rozsah&gt;E1224)*(ISNUMBER(_xlpm.rozsah)),_xlpm.indexy, IF(_xlpm.podminka, ROW(_xlpm.rozsah)-MIN(ROW(_xlpm.rozsah))+1),_xlpm.prvni, MIN(_xlpm.indexy),_xlpm.finalni, IF(_xlpm.prvni=1, 2, _xlpm.prvni),INDEX(_xlpm.rozsah, _xlpm.finalni))</f>
        <v>800</v>
      </c>
      <c r="BI1224" cm="1">
        <f t="array" aca="1" ref="BI1224" ca="1">INDEX($J$3:$J$10001,MATCH(BH1224,$J$3:$J$10004,0)-1)</f>
        <v>700</v>
      </c>
      <c r="BJ1224">
        <f t="shared" ca="1" si="301"/>
        <v>210</v>
      </c>
      <c r="BK1224">
        <f t="shared" ca="1" si="301"/>
        <v>150</v>
      </c>
      <c r="BL1224">
        <f t="shared" ca="1" si="311"/>
        <v>60</v>
      </c>
      <c r="BM1224">
        <f t="shared" ca="1" si="309"/>
        <v>210</v>
      </c>
    </row>
    <row r="1225" spans="1:65" x14ac:dyDescent="0.25">
      <c r="A1225" s="64">
        <v>1222</v>
      </c>
      <c r="B1225" s="64">
        <v>0</v>
      </c>
      <c r="C1225" s="64">
        <v>0</v>
      </c>
      <c r="D1225" s="18">
        <v>1222</v>
      </c>
      <c r="E1225" s="21">
        <f t="shared" ca="1" si="302"/>
        <v>700</v>
      </c>
      <c r="F1225" s="22">
        <f t="shared" ca="1" si="303"/>
        <v>0</v>
      </c>
      <c r="G1225" s="28">
        <v>1222</v>
      </c>
      <c r="H1225" s="24">
        <f t="shared" ca="1" si="304"/>
        <v>700</v>
      </c>
      <c r="I1225" s="25">
        <f t="shared" ca="1" si="305"/>
        <v>0</v>
      </c>
      <c r="J1225" s="155"/>
      <c r="K1225" s="155"/>
      <c r="AX1225">
        <f t="shared" ca="1" si="298"/>
        <v>150</v>
      </c>
      <c r="AY1225">
        <f t="shared" ca="1" si="306"/>
        <v>150</v>
      </c>
      <c r="AZ1225" cm="1">
        <f t="array" aca="1" ref="AZ1225" ca="1">_xlfn.LET(_xlpm.rozsah, $J$3:$J$10001,_xlpm.podminka, (_xlpm.rozsah&gt;H1225)*(ISNUMBER(_xlpm.rozsah)),_xlpm.indexy, IF(_xlpm.podminka, ROW(_xlpm.rozsah)-MIN(ROW(_xlpm.rozsah))+1),_xlpm.prvni, MIN(_xlpm.indexy),_xlpm.finalni, IF(_xlpm.prvni=1, 2, _xlpm.prvni),INDEX(_xlpm.rozsah, _xlpm.finalni))</f>
        <v>800</v>
      </c>
      <c r="BA1225" cm="1">
        <f t="array" aca="1" ref="BA1225" ca="1">INDEX($J$3:$J$10001,MATCH(AZ1225,$J$3:$J$10004,0)-1)</f>
        <v>700</v>
      </c>
      <c r="BB1225">
        <f t="shared" ca="1" si="300"/>
        <v>210</v>
      </c>
      <c r="BC1225">
        <f t="shared" ca="1" si="300"/>
        <v>150</v>
      </c>
      <c r="BD1225">
        <f t="shared" ca="1" si="299"/>
        <v>60</v>
      </c>
      <c r="BE1225">
        <f t="shared" ca="1" si="307"/>
        <v>210</v>
      </c>
      <c r="BF1225">
        <f t="shared" ca="1" si="310"/>
        <v>150</v>
      </c>
      <c r="BG1225">
        <f t="shared" ca="1" si="308"/>
        <v>150</v>
      </c>
      <c r="BH1225" cm="1">
        <f t="array" aca="1" ref="BH1225" ca="1">_xlfn.LET(_xlpm.rozsah, $J$3:$J$10001,_xlpm.podminka, (_xlpm.rozsah&gt;E1225)*(ISNUMBER(_xlpm.rozsah)),_xlpm.indexy, IF(_xlpm.podminka, ROW(_xlpm.rozsah)-MIN(ROW(_xlpm.rozsah))+1),_xlpm.prvni, MIN(_xlpm.indexy),_xlpm.finalni, IF(_xlpm.prvni=1, 2, _xlpm.prvni),INDEX(_xlpm.rozsah, _xlpm.finalni))</f>
        <v>800</v>
      </c>
      <c r="BI1225" cm="1">
        <f t="array" aca="1" ref="BI1225" ca="1">INDEX($J$3:$J$10001,MATCH(BH1225,$J$3:$J$10004,0)-1)</f>
        <v>700</v>
      </c>
      <c r="BJ1225">
        <f t="shared" ca="1" si="301"/>
        <v>210</v>
      </c>
      <c r="BK1225">
        <f t="shared" ca="1" si="301"/>
        <v>150</v>
      </c>
      <c r="BL1225">
        <f t="shared" ca="1" si="311"/>
        <v>60</v>
      </c>
      <c r="BM1225">
        <f t="shared" ca="1" si="309"/>
        <v>210</v>
      </c>
    </row>
    <row r="1226" spans="1:65" x14ac:dyDescent="0.25">
      <c r="A1226" s="64">
        <v>1223</v>
      </c>
      <c r="B1226" s="64">
        <v>0</v>
      </c>
      <c r="C1226" s="64">
        <v>0</v>
      </c>
      <c r="D1226" s="18">
        <v>1223</v>
      </c>
      <c r="E1226" s="21">
        <f t="shared" ca="1" si="302"/>
        <v>700</v>
      </c>
      <c r="F1226" s="22">
        <f t="shared" ca="1" si="303"/>
        <v>0</v>
      </c>
      <c r="G1226" s="23">
        <v>1223</v>
      </c>
      <c r="H1226" s="24">
        <f t="shared" ca="1" si="304"/>
        <v>700</v>
      </c>
      <c r="I1226" s="25">
        <f t="shared" ca="1" si="305"/>
        <v>0</v>
      </c>
      <c r="J1226" s="155"/>
      <c r="K1226" s="155"/>
      <c r="AX1226">
        <f t="shared" ca="1" si="298"/>
        <v>150</v>
      </c>
      <c r="AY1226">
        <f t="shared" ca="1" si="306"/>
        <v>150</v>
      </c>
      <c r="AZ1226" cm="1">
        <f t="array" aca="1" ref="AZ1226" ca="1">_xlfn.LET(_xlpm.rozsah, $J$3:$J$10001,_xlpm.podminka, (_xlpm.rozsah&gt;H1226)*(ISNUMBER(_xlpm.rozsah)),_xlpm.indexy, IF(_xlpm.podminka, ROW(_xlpm.rozsah)-MIN(ROW(_xlpm.rozsah))+1),_xlpm.prvni, MIN(_xlpm.indexy),_xlpm.finalni, IF(_xlpm.prvni=1, 2, _xlpm.prvni),INDEX(_xlpm.rozsah, _xlpm.finalni))</f>
        <v>800</v>
      </c>
      <c r="BA1226" cm="1">
        <f t="array" aca="1" ref="BA1226" ca="1">INDEX($J$3:$J$10001,MATCH(AZ1226,$J$3:$J$10004,0)-1)</f>
        <v>700</v>
      </c>
      <c r="BB1226">
        <f t="shared" ca="1" si="300"/>
        <v>210</v>
      </c>
      <c r="BC1226">
        <f t="shared" ca="1" si="300"/>
        <v>150</v>
      </c>
      <c r="BD1226">
        <f t="shared" ca="1" si="299"/>
        <v>60</v>
      </c>
      <c r="BE1226">
        <f t="shared" ca="1" si="307"/>
        <v>210</v>
      </c>
      <c r="BF1226">
        <f t="shared" ca="1" si="310"/>
        <v>150</v>
      </c>
      <c r="BG1226">
        <f t="shared" ca="1" si="308"/>
        <v>150</v>
      </c>
      <c r="BH1226" cm="1">
        <f t="array" aca="1" ref="BH1226" ca="1">_xlfn.LET(_xlpm.rozsah, $J$3:$J$10001,_xlpm.podminka, (_xlpm.rozsah&gt;E1226)*(ISNUMBER(_xlpm.rozsah)),_xlpm.indexy, IF(_xlpm.podminka, ROW(_xlpm.rozsah)-MIN(ROW(_xlpm.rozsah))+1),_xlpm.prvni, MIN(_xlpm.indexy),_xlpm.finalni, IF(_xlpm.prvni=1, 2, _xlpm.prvni),INDEX(_xlpm.rozsah, _xlpm.finalni))</f>
        <v>800</v>
      </c>
      <c r="BI1226" cm="1">
        <f t="array" aca="1" ref="BI1226" ca="1">INDEX($J$3:$J$10001,MATCH(BH1226,$J$3:$J$10004,0)-1)</f>
        <v>700</v>
      </c>
      <c r="BJ1226">
        <f t="shared" ca="1" si="301"/>
        <v>210</v>
      </c>
      <c r="BK1226">
        <f t="shared" ca="1" si="301"/>
        <v>150</v>
      </c>
      <c r="BL1226">
        <f t="shared" ca="1" si="311"/>
        <v>60</v>
      </c>
      <c r="BM1226">
        <f t="shared" ca="1" si="309"/>
        <v>210</v>
      </c>
    </row>
    <row r="1227" spans="1:65" x14ac:dyDescent="0.25">
      <c r="A1227" s="64">
        <v>1224</v>
      </c>
      <c r="B1227" s="64">
        <v>0</v>
      </c>
      <c r="C1227" s="64">
        <v>0</v>
      </c>
      <c r="D1227" s="18">
        <v>1224</v>
      </c>
      <c r="E1227" s="21">
        <f t="shared" ca="1" si="302"/>
        <v>700</v>
      </c>
      <c r="F1227" s="22">
        <f t="shared" ca="1" si="303"/>
        <v>0</v>
      </c>
      <c r="G1227" s="28">
        <v>1224</v>
      </c>
      <c r="H1227" s="24">
        <f t="shared" ca="1" si="304"/>
        <v>700</v>
      </c>
      <c r="I1227" s="25">
        <f t="shared" ca="1" si="305"/>
        <v>0</v>
      </c>
      <c r="J1227" s="155"/>
      <c r="K1227" s="155"/>
      <c r="AX1227">
        <f t="shared" ca="1" si="298"/>
        <v>150</v>
      </c>
      <c r="AY1227">
        <f t="shared" ca="1" si="306"/>
        <v>150</v>
      </c>
      <c r="AZ1227" cm="1">
        <f t="array" aca="1" ref="AZ1227" ca="1">_xlfn.LET(_xlpm.rozsah, $J$3:$J$10001,_xlpm.podminka, (_xlpm.rozsah&gt;H1227)*(ISNUMBER(_xlpm.rozsah)),_xlpm.indexy, IF(_xlpm.podminka, ROW(_xlpm.rozsah)-MIN(ROW(_xlpm.rozsah))+1),_xlpm.prvni, MIN(_xlpm.indexy),_xlpm.finalni, IF(_xlpm.prvni=1, 2, _xlpm.prvni),INDEX(_xlpm.rozsah, _xlpm.finalni))</f>
        <v>800</v>
      </c>
      <c r="BA1227" cm="1">
        <f t="array" aca="1" ref="BA1227" ca="1">INDEX($J$3:$J$10001,MATCH(AZ1227,$J$3:$J$10004,0)-1)</f>
        <v>700</v>
      </c>
      <c r="BB1227">
        <f t="shared" ca="1" si="300"/>
        <v>210</v>
      </c>
      <c r="BC1227">
        <f t="shared" ca="1" si="300"/>
        <v>150</v>
      </c>
      <c r="BD1227">
        <f t="shared" ca="1" si="299"/>
        <v>60</v>
      </c>
      <c r="BE1227">
        <f t="shared" ca="1" si="307"/>
        <v>210</v>
      </c>
      <c r="BF1227">
        <f t="shared" ca="1" si="310"/>
        <v>150</v>
      </c>
      <c r="BG1227">
        <f t="shared" ca="1" si="308"/>
        <v>150</v>
      </c>
      <c r="BH1227" cm="1">
        <f t="array" aca="1" ref="BH1227" ca="1">_xlfn.LET(_xlpm.rozsah, $J$3:$J$10001,_xlpm.podminka, (_xlpm.rozsah&gt;E1227)*(ISNUMBER(_xlpm.rozsah)),_xlpm.indexy, IF(_xlpm.podminka, ROW(_xlpm.rozsah)-MIN(ROW(_xlpm.rozsah))+1),_xlpm.prvni, MIN(_xlpm.indexy),_xlpm.finalni, IF(_xlpm.prvni=1, 2, _xlpm.prvni),INDEX(_xlpm.rozsah, _xlpm.finalni))</f>
        <v>800</v>
      </c>
      <c r="BI1227" cm="1">
        <f t="array" aca="1" ref="BI1227" ca="1">INDEX($J$3:$J$10001,MATCH(BH1227,$J$3:$J$10004,0)-1)</f>
        <v>700</v>
      </c>
      <c r="BJ1227">
        <f t="shared" ca="1" si="301"/>
        <v>210</v>
      </c>
      <c r="BK1227">
        <f t="shared" ca="1" si="301"/>
        <v>150</v>
      </c>
      <c r="BL1227">
        <f t="shared" ca="1" si="311"/>
        <v>60</v>
      </c>
      <c r="BM1227">
        <f t="shared" ca="1" si="309"/>
        <v>210</v>
      </c>
    </row>
    <row r="1228" spans="1:65" x14ac:dyDescent="0.25">
      <c r="A1228" s="64">
        <v>1225</v>
      </c>
      <c r="B1228" s="64">
        <v>0</v>
      </c>
      <c r="C1228" s="64">
        <v>0</v>
      </c>
      <c r="D1228" s="18">
        <v>1225</v>
      </c>
      <c r="E1228" s="21">
        <f t="shared" ca="1" si="302"/>
        <v>700</v>
      </c>
      <c r="F1228" s="22">
        <f t="shared" ca="1" si="303"/>
        <v>0</v>
      </c>
      <c r="G1228" s="23">
        <v>1225</v>
      </c>
      <c r="H1228" s="24">
        <f t="shared" ca="1" si="304"/>
        <v>700</v>
      </c>
      <c r="I1228" s="25">
        <f t="shared" ca="1" si="305"/>
        <v>0</v>
      </c>
      <c r="J1228" s="155"/>
      <c r="K1228" s="155"/>
      <c r="AX1228">
        <f t="shared" ca="1" si="298"/>
        <v>150</v>
      </c>
      <c r="AY1228">
        <f t="shared" ca="1" si="306"/>
        <v>150</v>
      </c>
      <c r="AZ1228" cm="1">
        <f t="array" aca="1" ref="AZ1228" ca="1">_xlfn.LET(_xlpm.rozsah, $J$3:$J$10001,_xlpm.podminka, (_xlpm.rozsah&gt;H1228)*(ISNUMBER(_xlpm.rozsah)),_xlpm.indexy, IF(_xlpm.podminka, ROW(_xlpm.rozsah)-MIN(ROW(_xlpm.rozsah))+1),_xlpm.prvni, MIN(_xlpm.indexy),_xlpm.finalni, IF(_xlpm.prvni=1, 2, _xlpm.prvni),INDEX(_xlpm.rozsah, _xlpm.finalni))</f>
        <v>800</v>
      </c>
      <c r="BA1228" cm="1">
        <f t="array" aca="1" ref="BA1228" ca="1">INDEX($J$3:$J$10001,MATCH(AZ1228,$J$3:$J$10004,0)-1)</f>
        <v>700</v>
      </c>
      <c r="BB1228">
        <f t="shared" ca="1" si="300"/>
        <v>210</v>
      </c>
      <c r="BC1228">
        <f t="shared" ca="1" si="300"/>
        <v>150</v>
      </c>
      <c r="BD1228">
        <f t="shared" ca="1" si="299"/>
        <v>60</v>
      </c>
      <c r="BE1228">
        <f t="shared" ca="1" si="307"/>
        <v>210</v>
      </c>
      <c r="BF1228">
        <f t="shared" ca="1" si="310"/>
        <v>150</v>
      </c>
      <c r="BG1228">
        <f t="shared" ca="1" si="308"/>
        <v>150</v>
      </c>
      <c r="BH1228" cm="1">
        <f t="array" aca="1" ref="BH1228" ca="1">_xlfn.LET(_xlpm.rozsah, $J$3:$J$10001,_xlpm.podminka, (_xlpm.rozsah&gt;E1228)*(ISNUMBER(_xlpm.rozsah)),_xlpm.indexy, IF(_xlpm.podminka, ROW(_xlpm.rozsah)-MIN(ROW(_xlpm.rozsah))+1),_xlpm.prvni, MIN(_xlpm.indexy),_xlpm.finalni, IF(_xlpm.prvni=1, 2, _xlpm.prvni),INDEX(_xlpm.rozsah, _xlpm.finalni))</f>
        <v>800</v>
      </c>
      <c r="BI1228" cm="1">
        <f t="array" aca="1" ref="BI1228" ca="1">INDEX($J$3:$J$10001,MATCH(BH1228,$J$3:$J$10004,0)-1)</f>
        <v>700</v>
      </c>
      <c r="BJ1228">
        <f t="shared" ca="1" si="301"/>
        <v>210</v>
      </c>
      <c r="BK1228">
        <f t="shared" ca="1" si="301"/>
        <v>150</v>
      </c>
      <c r="BL1228">
        <f t="shared" ca="1" si="311"/>
        <v>60</v>
      </c>
      <c r="BM1228">
        <f t="shared" ca="1" si="309"/>
        <v>210</v>
      </c>
    </row>
    <row r="1229" spans="1:65" x14ac:dyDescent="0.25">
      <c r="A1229" s="64">
        <v>1226</v>
      </c>
      <c r="B1229" s="64">
        <v>0</v>
      </c>
      <c r="C1229" s="64">
        <v>0</v>
      </c>
      <c r="D1229" s="18">
        <v>1226</v>
      </c>
      <c r="E1229" s="21">
        <f t="shared" ca="1" si="302"/>
        <v>700</v>
      </c>
      <c r="F1229" s="22">
        <f t="shared" ca="1" si="303"/>
        <v>0</v>
      </c>
      <c r="G1229" s="28">
        <v>1226</v>
      </c>
      <c r="H1229" s="24">
        <f t="shared" ca="1" si="304"/>
        <v>700</v>
      </c>
      <c r="I1229" s="25">
        <f t="shared" ca="1" si="305"/>
        <v>0</v>
      </c>
      <c r="J1229" s="155"/>
      <c r="K1229" s="155"/>
      <c r="AX1229">
        <f t="shared" ca="1" si="298"/>
        <v>150</v>
      </c>
      <c r="AY1229">
        <f t="shared" ca="1" si="306"/>
        <v>150</v>
      </c>
      <c r="AZ1229" cm="1">
        <f t="array" aca="1" ref="AZ1229" ca="1">_xlfn.LET(_xlpm.rozsah, $J$3:$J$10001,_xlpm.podminka, (_xlpm.rozsah&gt;H1229)*(ISNUMBER(_xlpm.rozsah)),_xlpm.indexy, IF(_xlpm.podminka, ROW(_xlpm.rozsah)-MIN(ROW(_xlpm.rozsah))+1),_xlpm.prvni, MIN(_xlpm.indexy),_xlpm.finalni, IF(_xlpm.prvni=1, 2, _xlpm.prvni),INDEX(_xlpm.rozsah, _xlpm.finalni))</f>
        <v>800</v>
      </c>
      <c r="BA1229" cm="1">
        <f t="array" aca="1" ref="BA1229" ca="1">INDEX($J$3:$J$10001,MATCH(AZ1229,$J$3:$J$10004,0)-1)</f>
        <v>700</v>
      </c>
      <c r="BB1229">
        <f t="shared" ca="1" si="300"/>
        <v>210</v>
      </c>
      <c r="BC1229">
        <f t="shared" ca="1" si="300"/>
        <v>150</v>
      </c>
      <c r="BD1229">
        <f t="shared" ca="1" si="299"/>
        <v>60</v>
      </c>
      <c r="BE1229">
        <f t="shared" ca="1" si="307"/>
        <v>210</v>
      </c>
      <c r="BF1229">
        <f t="shared" ca="1" si="310"/>
        <v>150</v>
      </c>
      <c r="BG1229">
        <f t="shared" ca="1" si="308"/>
        <v>150</v>
      </c>
      <c r="BH1229" cm="1">
        <f t="array" aca="1" ref="BH1229" ca="1">_xlfn.LET(_xlpm.rozsah, $J$3:$J$10001,_xlpm.podminka, (_xlpm.rozsah&gt;E1229)*(ISNUMBER(_xlpm.rozsah)),_xlpm.indexy, IF(_xlpm.podminka, ROW(_xlpm.rozsah)-MIN(ROW(_xlpm.rozsah))+1),_xlpm.prvni, MIN(_xlpm.indexy),_xlpm.finalni, IF(_xlpm.prvni=1, 2, _xlpm.prvni),INDEX(_xlpm.rozsah, _xlpm.finalni))</f>
        <v>800</v>
      </c>
      <c r="BI1229" cm="1">
        <f t="array" aca="1" ref="BI1229" ca="1">INDEX($J$3:$J$10001,MATCH(BH1229,$J$3:$J$10004,0)-1)</f>
        <v>700</v>
      </c>
      <c r="BJ1229">
        <f t="shared" ca="1" si="301"/>
        <v>210</v>
      </c>
      <c r="BK1229">
        <f t="shared" ca="1" si="301"/>
        <v>150</v>
      </c>
      <c r="BL1229">
        <f t="shared" ca="1" si="311"/>
        <v>60</v>
      </c>
      <c r="BM1229">
        <f t="shared" ca="1" si="309"/>
        <v>210</v>
      </c>
    </row>
    <row r="1230" spans="1:65" x14ac:dyDescent="0.25">
      <c r="A1230" s="64">
        <v>1227</v>
      </c>
      <c r="B1230" s="64">
        <v>0</v>
      </c>
      <c r="C1230" s="64">
        <v>0</v>
      </c>
      <c r="D1230" s="18">
        <v>1227</v>
      </c>
      <c r="E1230" s="21">
        <f t="shared" ca="1" si="302"/>
        <v>700</v>
      </c>
      <c r="F1230" s="22">
        <f t="shared" ca="1" si="303"/>
        <v>0</v>
      </c>
      <c r="G1230" s="23">
        <v>1227</v>
      </c>
      <c r="H1230" s="24">
        <f t="shared" ca="1" si="304"/>
        <v>700</v>
      </c>
      <c r="I1230" s="25">
        <f t="shared" ca="1" si="305"/>
        <v>0</v>
      </c>
      <c r="J1230" s="155"/>
      <c r="K1230" s="155"/>
      <c r="AX1230">
        <f t="shared" ca="1" si="298"/>
        <v>150</v>
      </c>
      <c r="AY1230">
        <f t="shared" ca="1" si="306"/>
        <v>150</v>
      </c>
      <c r="AZ1230" cm="1">
        <f t="array" aca="1" ref="AZ1230" ca="1">_xlfn.LET(_xlpm.rozsah, $J$3:$J$10001,_xlpm.podminka, (_xlpm.rozsah&gt;H1230)*(ISNUMBER(_xlpm.rozsah)),_xlpm.indexy, IF(_xlpm.podminka, ROW(_xlpm.rozsah)-MIN(ROW(_xlpm.rozsah))+1),_xlpm.prvni, MIN(_xlpm.indexy),_xlpm.finalni, IF(_xlpm.prvni=1, 2, _xlpm.prvni),INDEX(_xlpm.rozsah, _xlpm.finalni))</f>
        <v>800</v>
      </c>
      <c r="BA1230" cm="1">
        <f t="array" aca="1" ref="BA1230" ca="1">INDEX($J$3:$J$10001,MATCH(AZ1230,$J$3:$J$10004,0)-1)</f>
        <v>700</v>
      </c>
      <c r="BB1230">
        <f t="shared" ca="1" si="300"/>
        <v>210</v>
      </c>
      <c r="BC1230">
        <f t="shared" ca="1" si="300"/>
        <v>150</v>
      </c>
      <c r="BD1230">
        <f t="shared" ca="1" si="299"/>
        <v>60</v>
      </c>
      <c r="BE1230">
        <f t="shared" ca="1" si="307"/>
        <v>210</v>
      </c>
      <c r="BF1230">
        <f t="shared" ca="1" si="310"/>
        <v>150</v>
      </c>
      <c r="BG1230">
        <f t="shared" ca="1" si="308"/>
        <v>150</v>
      </c>
      <c r="BH1230" cm="1">
        <f t="array" aca="1" ref="BH1230" ca="1">_xlfn.LET(_xlpm.rozsah, $J$3:$J$10001,_xlpm.podminka, (_xlpm.rozsah&gt;E1230)*(ISNUMBER(_xlpm.rozsah)),_xlpm.indexy, IF(_xlpm.podminka, ROW(_xlpm.rozsah)-MIN(ROW(_xlpm.rozsah))+1),_xlpm.prvni, MIN(_xlpm.indexy),_xlpm.finalni, IF(_xlpm.prvni=1, 2, _xlpm.prvni),INDEX(_xlpm.rozsah, _xlpm.finalni))</f>
        <v>800</v>
      </c>
      <c r="BI1230" cm="1">
        <f t="array" aca="1" ref="BI1230" ca="1">INDEX($J$3:$J$10001,MATCH(BH1230,$J$3:$J$10004,0)-1)</f>
        <v>700</v>
      </c>
      <c r="BJ1230">
        <f t="shared" ca="1" si="301"/>
        <v>210</v>
      </c>
      <c r="BK1230">
        <f t="shared" ca="1" si="301"/>
        <v>150</v>
      </c>
      <c r="BL1230">
        <f t="shared" ca="1" si="311"/>
        <v>60</v>
      </c>
      <c r="BM1230">
        <f t="shared" ca="1" si="309"/>
        <v>210</v>
      </c>
    </row>
    <row r="1231" spans="1:65" x14ac:dyDescent="0.25">
      <c r="A1231" s="64">
        <v>1228</v>
      </c>
      <c r="B1231" s="64">
        <v>0</v>
      </c>
      <c r="C1231" s="64">
        <v>0</v>
      </c>
      <c r="D1231" s="18">
        <v>1228</v>
      </c>
      <c r="E1231" s="21">
        <f t="shared" ca="1" si="302"/>
        <v>700</v>
      </c>
      <c r="F1231" s="22">
        <f t="shared" ca="1" si="303"/>
        <v>0</v>
      </c>
      <c r="G1231" s="28">
        <v>1228</v>
      </c>
      <c r="H1231" s="24">
        <f t="shared" ca="1" si="304"/>
        <v>700</v>
      </c>
      <c r="I1231" s="25">
        <f t="shared" ca="1" si="305"/>
        <v>0</v>
      </c>
      <c r="J1231" s="155"/>
      <c r="K1231" s="155"/>
      <c r="AX1231">
        <f t="shared" ca="1" si="298"/>
        <v>150</v>
      </c>
      <c r="AY1231">
        <f t="shared" ca="1" si="306"/>
        <v>150</v>
      </c>
      <c r="AZ1231" cm="1">
        <f t="array" aca="1" ref="AZ1231" ca="1">_xlfn.LET(_xlpm.rozsah, $J$3:$J$10001,_xlpm.podminka, (_xlpm.rozsah&gt;H1231)*(ISNUMBER(_xlpm.rozsah)),_xlpm.indexy, IF(_xlpm.podminka, ROW(_xlpm.rozsah)-MIN(ROW(_xlpm.rozsah))+1),_xlpm.prvni, MIN(_xlpm.indexy),_xlpm.finalni, IF(_xlpm.prvni=1, 2, _xlpm.prvni),INDEX(_xlpm.rozsah, _xlpm.finalni))</f>
        <v>800</v>
      </c>
      <c r="BA1231" cm="1">
        <f t="array" aca="1" ref="BA1231" ca="1">INDEX($J$3:$J$10001,MATCH(AZ1231,$J$3:$J$10004,0)-1)</f>
        <v>700</v>
      </c>
      <c r="BB1231">
        <f t="shared" ca="1" si="300"/>
        <v>210</v>
      </c>
      <c r="BC1231">
        <f t="shared" ca="1" si="300"/>
        <v>150</v>
      </c>
      <c r="BD1231">
        <f t="shared" ca="1" si="299"/>
        <v>60</v>
      </c>
      <c r="BE1231">
        <f t="shared" ca="1" si="307"/>
        <v>210</v>
      </c>
      <c r="BF1231">
        <f t="shared" ca="1" si="310"/>
        <v>150</v>
      </c>
      <c r="BG1231">
        <f t="shared" ca="1" si="308"/>
        <v>150</v>
      </c>
      <c r="BH1231" cm="1">
        <f t="array" aca="1" ref="BH1231" ca="1">_xlfn.LET(_xlpm.rozsah, $J$3:$J$10001,_xlpm.podminka, (_xlpm.rozsah&gt;E1231)*(ISNUMBER(_xlpm.rozsah)),_xlpm.indexy, IF(_xlpm.podminka, ROW(_xlpm.rozsah)-MIN(ROW(_xlpm.rozsah))+1),_xlpm.prvni, MIN(_xlpm.indexy),_xlpm.finalni, IF(_xlpm.prvni=1, 2, _xlpm.prvni),INDEX(_xlpm.rozsah, _xlpm.finalni))</f>
        <v>800</v>
      </c>
      <c r="BI1231" cm="1">
        <f t="array" aca="1" ref="BI1231" ca="1">INDEX($J$3:$J$10001,MATCH(BH1231,$J$3:$J$10004,0)-1)</f>
        <v>700</v>
      </c>
      <c r="BJ1231">
        <f t="shared" ca="1" si="301"/>
        <v>210</v>
      </c>
      <c r="BK1231">
        <f t="shared" ca="1" si="301"/>
        <v>150</v>
      </c>
      <c r="BL1231">
        <f t="shared" ca="1" si="311"/>
        <v>60</v>
      </c>
      <c r="BM1231">
        <f t="shared" ca="1" si="309"/>
        <v>210</v>
      </c>
    </row>
    <row r="1232" spans="1:65" x14ac:dyDescent="0.25">
      <c r="A1232" s="64">
        <v>1229</v>
      </c>
      <c r="B1232" s="64">
        <v>0</v>
      </c>
      <c r="C1232" s="64">
        <v>0</v>
      </c>
      <c r="D1232" s="18">
        <v>1229</v>
      </c>
      <c r="E1232" s="21">
        <f t="shared" ca="1" si="302"/>
        <v>700</v>
      </c>
      <c r="F1232" s="22">
        <f t="shared" ca="1" si="303"/>
        <v>0</v>
      </c>
      <c r="G1232" s="23">
        <v>1229</v>
      </c>
      <c r="H1232" s="24">
        <f t="shared" ca="1" si="304"/>
        <v>700</v>
      </c>
      <c r="I1232" s="25">
        <f t="shared" ca="1" si="305"/>
        <v>0</v>
      </c>
      <c r="J1232" s="155"/>
      <c r="K1232" s="155"/>
      <c r="AX1232">
        <f t="shared" ca="1" si="298"/>
        <v>150</v>
      </c>
      <c r="AY1232">
        <f t="shared" ca="1" si="306"/>
        <v>150</v>
      </c>
      <c r="AZ1232" cm="1">
        <f t="array" aca="1" ref="AZ1232" ca="1">_xlfn.LET(_xlpm.rozsah, $J$3:$J$10001,_xlpm.podminka, (_xlpm.rozsah&gt;H1232)*(ISNUMBER(_xlpm.rozsah)),_xlpm.indexy, IF(_xlpm.podminka, ROW(_xlpm.rozsah)-MIN(ROW(_xlpm.rozsah))+1),_xlpm.prvni, MIN(_xlpm.indexy),_xlpm.finalni, IF(_xlpm.prvni=1, 2, _xlpm.prvni),INDEX(_xlpm.rozsah, _xlpm.finalni))</f>
        <v>800</v>
      </c>
      <c r="BA1232" cm="1">
        <f t="array" aca="1" ref="BA1232" ca="1">INDEX($J$3:$J$10001,MATCH(AZ1232,$J$3:$J$10004,0)-1)</f>
        <v>700</v>
      </c>
      <c r="BB1232">
        <f t="shared" ca="1" si="300"/>
        <v>210</v>
      </c>
      <c r="BC1232">
        <f t="shared" ca="1" si="300"/>
        <v>150</v>
      </c>
      <c r="BD1232">
        <f t="shared" ca="1" si="299"/>
        <v>60</v>
      </c>
      <c r="BE1232">
        <f t="shared" ca="1" si="307"/>
        <v>210</v>
      </c>
      <c r="BF1232">
        <f t="shared" ca="1" si="310"/>
        <v>150</v>
      </c>
      <c r="BG1232">
        <f t="shared" ca="1" si="308"/>
        <v>150</v>
      </c>
      <c r="BH1232" cm="1">
        <f t="array" aca="1" ref="BH1232" ca="1">_xlfn.LET(_xlpm.rozsah, $J$3:$J$10001,_xlpm.podminka, (_xlpm.rozsah&gt;E1232)*(ISNUMBER(_xlpm.rozsah)),_xlpm.indexy, IF(_xlpm.podminka, ROW(_xlpm.rozsah)-MIN(ROW(_xlpm.rozsah))+1),_xlpm.prvni, MIN(_xlpm.indexy),_xlpm.finalni, IF(_xlpm.prvni=1, 2, _xlpm.prvni),INDEX(_xlpm.rozsah, _xlpm.finalni))</f>
        <v>800</v>
      </c>
      <c r="BI1232" cm="1">
        <f t="array" aca="1" ref="BI1232" ca="1">INDEX($J$3:$J$10001,MATCH(BH1232,$J$3:$J$10004,0)-1)</f>
        <v>700</v>
      </c>
      <c r="BJ1232">
        <f t="shared" ca="1" si="301"/>
        <v>210</v>
      </c>
      <c r="BK1232">
        <f t="shared" ca="1" si="301"/>
        <v>150</v>
      </c>
      <c r="BL1232">
        <f t="shared" ca="1" si="311"/>
        <v>60</v>
      </c>
      <c r="BM1232">
        <f t="shared" ca="1" si="309"/>
        <v>210</v>
      </c>
    </row>
    <row r="1233" spans="1:65" x14ac:dyDescent="0.25">
      <c r="A1233" s="64">
        <v>1230</v>
      </c>
      <c r="B1233" s="64">
        <v>0</v>
      </c>
      <c r="C1233" s="64">
        <v>0</v>
      </c>
      <c r="D1233" s="18">
        <v>1230</v>
      </c>
      <c r="E1233" s="21">
        <f t="shared" ca="1" si="302"/>
        <v>700</v>
      </c>
      <c r="F1233" s="22">
        <f t="shared" ca="1" si="303"/>
        <v>0</v>
      </c>
      <c r="G1233" s="28">
        <v>1230</v>
      </c>
      <c r="H1233" s="24">
        <f t="shared" ca="1" si="304"/>
        <v>700</v>
      </c>
      <c r="I1233" s="25">
        <f t="shared" ca="1" si="305"/>
        <v>0</v>
      </c>
      <c r="J1233" s="155"/>
      <c r="K1233" s="155"/>
      <c r="AX1233">
        <f t="shared" ca="1" si="298"/>
        <v>150</v>
      </c>
      <c r="AY1233">
        <f t="shared" ca="1" si="306"/>
        <v>150</v>
      </c>
      <c r="AZ1233" cm="1">
        <f t="array" aca="1" ref="AZ1233" ca="1">_xlfn.LET(_xlpm.rozsah, $J$3:$J$10001,_xlpm.podminka, (_xlpm.rozsah&gt;H1233)*(ISNUMBER(_xlpm.rozsah)),_xlpm.indexy, IF(_xlpm.podminka, ROW(_xlpm.rozsah)-MIN(ROW(_xlpm.rozsah))+1),_xlpm.prvni, MIN(_xlpm.indexy),_xlpm.finalni, IF(_xlpm.prvni=1, 2, _xlpm.prvni),INDEX(_xlpm.rozsah, _xlpm.finalni))</f>
        <v>800</v>
      </c>
      <c r="BA1233" cm="1">
        <f t="array" aca="1" ref="BA1233" ca="1">INDEX($J$3:$J$10001,MATCH(AZ1233,$J$3:$J$10004,0)-1)</f>
        <v>700</v>
      </c>
      <c r="BB1233">
        <f t="shared" ca="1" si="300"/>
        <v>210</v>
      </c>
      <c r="BC1233">
        <f t="shared" ca="1" si="300"/>
        <v>150</v>
      </c>
      <c r="BD1233">
        <f t="shared" ca="1" si="299"/>
        <v>60</v>
      </c>
      <c r="BE1233">
        <f t="shared" ca="1" si="307"/>
        <v>210</v>
      </c>
      <c r="BF1233">
        <f t="shared" ca="1" si="310"/>
        <v>150</v>
      </c>
      <c r="BG1233">
        <f t="shared" ca="1" si="308"/>
        <v>150</v>
      </c>
      <c r="BH1233" cm="1">
        <f t="array" aca="1" ref="BH1233" ca="1">_xlfn.LET(_xlpm.rozsah, $J$3:$J$10001,_xlpm.podminka, (_xlpm.rozsah&gt;E1233)*(ISNUMBER(_xlpm.rozsah)),_xlpm.indexy, IF(_xlpm.podminka, ROW(_xlpm.rozsah)-MIN(ROW(_xlpm.rozsah))+1),_xlpm.prvni, MIN(_xlpm.indexy),_xlpm.finalni, IF(_xlpm.prvni=1, 2, _xlpm.prvni),INDEX(_xlpm.rozsah, _xlpm.finalni))</f>
        <v>800</v>
      </c>
      <c r="BI1233" cm="1">
        <f t="array" aca="1" ref="BI1233" ca="1">INDEX($J$3:$J$10001,MATCH(BH1233,$J$3:$J$10004,0)-1)</f>
        <v>700</v>
      </c>
      <c r="BJ1233">
        <f t="shared" ca="1" si="301"/>
        <v>210</v>
      </c>
      <c r="BK1233">
        <f t="shared" ca="1" si="301"/>
        <v>150</v>
      </c>
      <c r="BL1233">
        <f t="shared" ca="1" si="311"/>
        <v>60</v>
      </c>
      <c r="BM1233">
        <f t="shared" ca="1" si="309"/>
        <v>210</v>
      </c>
    </row>
    <row r="1234" spans="1:65" x14ac:dyDescent="0.25">
      <c r="A1234" s="64">
        <v>1231</v>
      </c>
      <c r="B1234" s="64">
        <v>0</v>
      </c>
      <c r="C1234" s="64">
        <v>0</v>
      </c>
      <c r="D1234" s="18">
        <v>1231</v>
      </c>
      <c r="E1234" s="21">
        <f t="shared" ca="1" si="302"/>
        <v>700</v>
      </c>
      <c r="F1234" s="22">
        <f t="shared" ca="1" si="303"/>
        <v>0</v>
      </c>
      <c r="G1234" s="23">
        <v>1231</v>
      </c>
      <c r="H1234" s="24">
        <f t="shared" ca="1" si="304"/>
        <v>700</v>
      </c>
      <c r="I1234" s="25">
        <f t="shared" ca="1" si="305"/>
        <v>0</v>
      </c>
      <c r="J1234" s="155"/>
      <c r="K1234" s="155"/>
      <c r="AX1234">
        <f t="shared" ca="1" si="298"/>
        <v>150</v>
      </c>
      <c r="AY1234">
        <f t="shared" ca="1" si="306"/>
        <v>150</v>
      </c>
      <c r="AZ1234" cm="1">
        <f t="array" aca="1" ref="AZ1234" ca="1">_xlfn.LET(_xlpm.rozsah, $J$3:$J$10001,_xlpm.podminka, (_xlpm.rozsah&gt;H1234)*(ISNUMBER(_xlpm.rozsah)),_xlpm.indexy, IF(_xlpm.podminka, ROW(_xlpm.rozsah)-MIN(ROW(_xlpm.rozsah))+1),_xlpm.prvni, MIN(_xlpm.indexy),_xlpm.finalni, IF(_xlpm.prvni=1, 2, _xlpm.prvni),INDEX(_xlpm.rozsah, _xlpm.finalni))</f>
        <v>800</v>
      </c>
      <c r="BA1234" cm="1">
        <f t="array" aca="1" ref="BA1234" ca="1">INDEX($J$3:$J$10001,MATCH(AZ1234,$J$3:$J$10004,0)-1)</f>
        <v>700</v>
      </c>
      <c r="BB1234">
        <f t="shared" ca="1" si="300"/>
        <v>210</v>
      </c>
      <c r="BC1234">
        <f t="shared" ca="1" si="300"/>
        <v>150</v>
      </c>
      <c r="BD1234">
        <f t="shared" ca="1" si="299"/>
        <v>60</v>
      </c>
      <c r="BE1234">
        <f t="shared" ca="1" si="307"/>
        <v>210</v>
      </c>
      <c r="BF1234">
        <f t="shared" ca="1" si="310"/>
        <v>150</v>
      </c>
      <c r="BG1234">
        <f t="shared" ca="1" si="308"/>
        <v>150</v>
      </c>
      <c r="BH1234" cm="1">
        <f t="array" aca="1" ref="BH1234" ca="1">_xlfn.LET(_xlpm.rozsah, $J$3:$J$10001,_xlpm.podminka, (_xlpm.rozsah&gt;E1234)*(ISNUMBER(_xlpm.rozsah)),_xlpm.indexy, IF(_xlpm.podminka, ROW(_xlpm.rozsah)-MIN(ROW(_xlpm.rozsah))+1),_xlpm.prvni, MIN(_xlpm.indexy),_xlpm.finalni, IF(_xlpm.prvni=1, 2, _xlpm.prvni),INDEX(_xlpm.rozsah, _xlpm.finalni))</f>
        <v>800</v>
      </c>
      <c r="BI1234" cm="1">
        <f t="array" aca="1" ref="BI1234" ca="1">INDEX($J$3:$J$10001,MATCH(BH1234,$J$3:$J$10004,0)-1)</f>
        <v>700</v>
      </c>
      <c r="BJ1234">
        <f t="shared" ca="1" si="301"/>
        <v>210</v>
      </c>
      <c r="BK1234">
        <f t="shared" ca="1" si="301"/>
        <v>150</v>
      </c>
      <c r="BL1234">
        <f t="shared" ca="1" si="311"/>
        <v>60</v>
      </c>
      <c r="BM1234">
        <f t="shared" ca="1" si="309"/>
        <v>210</v>
      </c>
    </row>
    <row r="1235" spans="1:65" x14ac:dyDescent="0.25">
      <c r="A1235" s="64">
        <v>1232</v>
      </c>
      <c r="B1235" s="64">
        <v>0</v>
      </c>
      <c r="C1235" s="64">
        <v>0</v>
      </c>
      <c r="D1235" s="18">
        <v>1232</v>
      </c>
      <c r="E1235" s="21">
        <f t="shared" ca="1" si="302"/>
        <v>700</v>
      </c>
      <c r="F1235" s="22">
        <f t="shared" ca="1" si="303"/>
        <v>0</v>
      </c>
      <c r="G1235" s="28">
        <v>1232</v>
      </c>
      <c r="H1235" s="24">
        <f t="shared" ca="1" si="304"/>
        <v>700</v>
      </c>
      <c r="I1235" s="25">
        <f t="shared" ca="1" si="305"/>
        <v>0</v>
      </c>
      <c r="J1235" s="155"/>
      <c r="K1235" s="155"/>
      <c r="AX1235">
        <f t="shared" ca="1" si="298"/>
        <v>150</v>
      </c>
      <c r="AY1235">
        <f t="shared" ca="1" si="306"/>
        <v>150</v>
      </c>
      <c r="AZ1235" cm="1">
        <f t="array" aca="1" ref="AZ1235" ca="1">_xlfn.LET(_xlpm.rozsah, $J$3:$J$10001,_xlpm.podminka, (_xlpm.rozsah&gt;H1235)*(ISNUMBER(_xlpm.rozsah)),_xlpm.indexy, IF(_xlpm.podminka, ROW(_xlpm.rozsah)-MIN(ROW(_xlpm.rozsah))+1),_xlpm.prvni, MIN(_xlpm.indexy),_xlpm.finalni, IF(_xlpm.prvni=1, 2, _xlpm.prvni),INDEX(_xlpm.rozsah, _xlpm.finalni))</f>
        <v>800</v>
      </c>
      <c r="BA1235" cm="1">
        <f t="array" aca="1" ref="BA1235" ca="1">INDEX($J$3:$J$10001,MATCH(AZ1235,$J$3:$J$10004,0)-1)</f>
        <v>700</v>
      </c>
      <c r="BB1235">
        <f t="shared" ca="1" si="300"/>
        <v>210</v>
      </c>
      <c r="BC1235">
        <f t="shared" ca="1" si="300"/>
        <v>150</v>
      </c>
      <c r="BD1235">
        <f t="shared" ca="1" si="299"/>
        <v>60</v>
      </c>
      <c r="BE1235">
        <f t="shared" ca="1" si="307"/>
        <v>210</v>
      </c>
      <c r="BF1235">
        <f t="shared" ca="1" si="310"/>
        <v>150</v>
      </c>
      <c r="BG1235">
        <f t="shared" ca="1" si="308"/>
        <v>150</v>
      </c>
      <c r="BH1235" cm="1">
        <f t="array" aca="1" ref="BH1235" ca="1">_xlfn.LET(_xlpm.rozsah, $J$3:$J$10001,_xlpm.podminka, (_xlpm.rozsah&gt;E1235)*(ISNUMBER(_xlpm.rozsah)),_xlpm.indexy, IF(_xlpm.podminka, ROW(_xlpm.rozsah)-MIN(ROW(_xlpm.rozsah))+1),_xlpm.prvni, MIN(_xlpm.indexy),_xlpm.finalni, IF(_xlpm.prvni=1, 2, _xlpm.prvni),INDEX(_xlpm.rozsah, _xlpm.finalni))</f>
        <v>800</v>
      </c>
      <c r="BI1235" cm="1">
        <f t="array" aca="1" ref="BI1235" ca="1">INDEX($J$3:$J$10001,MATCH(BH1235,$J$3:$J$10004,0)-1)</f>
        <v>700</v>
      </c>
      <c r="BJ1235">
        <f t="shared" ca="1" si="301"/>
        <v>210</v>
      </c>
      <c r="BK1235">
        <f t="shared" ca="1" si="301"/>
        <v>150</v>
      </c>
      <c r="BL1235">
        <f t="shared" ca="1" si="311"/>
        <v>60</v>
      </c>
      <c r="BM1235">
        <f t="shared" ca="1" si="309"/>
        <v>210</v>
      </c>
    </row>
    <row r="1236" spans="1:65" x14ac:dyDescent="0.25">
      <c r="A1236" s="64">
        <v>1233</v>
      </c>
      <c r="B1236" s="64">
        <v>0</v>
      </c>
      <c r="C1236" s="64">
        <v>0</v>
      </c>
      <c r="D1236" s="18">
        <v>1233</v>
      </c>
      <c r="E1236" s="21">
        <f t="shared" ca="1" si="302"/>
        <v>700</v>
      </c>
      <c r="F1236" s="22">
        <f t="shared" ca="1" si="303"/>
        <v>0</v>
      </c>
      <c r="G1236" s="23">
        <v>1233</v>
      </c>
      <c r="H1236" s="24">
        <f t="shared" ca="1" si="304"/>
        <v>700</v>
      </c>
      <c r="I1236" s="25">
        <f t="shared" ca="1" si="305"/>
        <v>0</v>
      </c>
      <c r="J1236" s="155"/>
      <c r="K1236" s="155"/>
      <c r="AX1236">
        <f t="shared" ca="1" si="298"/>
        <v>150</v>
      </c>
      <c r="AY1236">
        <f t="shared" ca="1" si="306"/>
        <v>150</v>
      </c>
      <c r="AZ1236" cm="1">
        <f t="array" aca="1" ref="AZ1236" ca="1">_xlfn.LET(_xlpm.rozsah, $J$3:$J$10001,_xlpm.podminka, (_xlpm.rozsah&gt;H1236)*(ISNUMBER(_xlpm.rozsah)),_xlpm.indexy, IF(_xlpm.podminka, ROW(_xlpm.rozsah)-MIN(ROW(_xlpm.rozsah))+1),_xlpm.prvni, MIN(_xlpm.indexy),_xlpm.finalni, IF(_xlpm.prvni=1, 2, _xlpm.prvni),INDEX(_xlpm.rozsah, _xlpm.finalni))</f>
        <v>800</v>
      </c>
      <c r="BA1236" cm="1">
        <f t="array" aca="1" ref="BA1236" ca="1">INDEX($J$3:$J$10001,MATCH(AZ1236,$J$3:$J$10004,0)-1)</f>
        <v>700</v>
      </c>
      <c r="BB1236">
        <f t="shared" ca="1" si="300"/>
        <v>210</v>
      </c>
      <c r="BC1236">
        <f t="shared" ca="1" si="300"/>
        <v>150</v>
      </c>
      <c r="BD1236">
        <f t="shared" ca="1" si="299"/>
        <v>60</v>
      </c>
      <c r="BE1236">
        <f t="shared" ca="1" si="307"/>
        <v>210</v>
      </c>
      <c r="BF1236">
        <f t="shared" ca="1" si="310"/>
        <v>150</v>
      </c>
      <c r="BG1236">
        <f t="shared" ca="1" si="308"/>
        <v>150</v>
      </c>
      <c r="BH1236" cm="1">
        <f t="array" aca="1" ref="BH1236" ca="1">_xlfn.LET(_xlpm.rozsah, $J$3:$J$10001,_xlpm.podminka, (_xlpm.rozsah&gt;E1236)*(ISNUMBER(_xlpm.rozsah)),_xlpm.indexy, IF(_xlpm.podminka, ROW(_xlpm.rozsah)-MIN(ROW(_xlpm.rozsah))+1),_xlpm.prvni, MIN(_xlpm.indexy),_xlpm.finalni, IF(_xlpm.prvni=1, 2, _xlpm.prvni),INDEX(_xlpm.rozsah, _xlpm.finalni))</f>
        <v>800</v>
      </c>
      <c r="BI1236" cm="1">
        <f t="array" aca="1" ref="BI1236" ca="1">INDEX($J$3:$J$10001,MATCH(BH1236,$J$3:$J$10004,0)-1)</f>
        <v>700</v>
      </c>
      <c r="BJ1236">
        <f t="shared" ca="1" si="301"/>
        <v>210</v>
      </c>
      <c r="BK1236">
        <f t="shared" ca="1" si="301"/>
        <v>150</v>
      </c>
      <c r="BL1236">
        <f t="shared" ca="1" si="311"/>
        <v>60</v>
      </c>
      <c r="BM1236">
        <f t="shared" ca="1" si="309"/>
        <v>210</v>
      </c>
    </row>
    <row r="1237" spans="1:65" x14ac:dyDescent="0.25">
      <c r="A1237" s="64">
        <v>1234</v>
      </c>
      <c r="B1237" s="64">
        <v>0</v>
      </c>
      <c r="C1237" s="64">
        <v>0</v>
      </c>
      <c r="D1237" s="18">
        <v>1234</v>
      </c>
      <c r="E1237" s="21">
        <f t="shared" ca="1" si="302"/>
        <v>700</v>
      </c>
      <c r="F1237" s="22">
        <f t="shared" ca="1" si="303"/>
        <v>0</v>
      </c>
      <c r="G1237" s="28">
        <v>1234</v>
      </c>
      <c r="H1237" s="24">
        <f t="shared" ca="1" si="304"/>
        <v>700</v>
      </c>
      <c r="I1237" s="25">
        <f t="shared" ca="1" si="305"/>
        <v>0</v>
      </c>
      <c r="J1237" s="155"/>
      <c r="K1237" s="155"/>
      <c r="AX1237">
        <f t="shared" ca="1" si="298"/>
        <v>150</v>
      </c>
      <c r="AY1237">
        <f t="shared" ca="1" si="306"/>
        <v>150</v>
      </c>
      <c r="AZ1237" cm="1">
        <f t="array" aca="1" ref="AZ1237" ca="1">_xlfn.LET(_xlpm.rozsah, $J$3:$J$10001,_xlpm.podminka, (_xlpm.rozsah&gt;H1237)*(ISNUMBER(_xlpm.rozsah)),_xlpm.indexy, IF(_xlpm.podminka, ROW(_xlpm.rozsah)-MIN(ROW(_xlpm.rozsah))+1),_xlpm.prvni, MIN(_xlpm.indexy),_xlpm.finalni, IF(_xlpm.prvni=1, 2, _xlpm.prvni),INDEX(_xlpm.rozsah, _xlpm.finalni))</f>
        <v>800</v>
      </c>
      <c r="BA1237" cm="1">
        <f t="array" aca="1" ref="BA1237" ca="1">INDEX($J$3:$J$10001,MATCH(AZ1237,$J$3:$J$10004,0)-1)</f>
        <v>700</v>
      </c>
      <c r="BB1237">
        <f t="shared" ca="1" si="300"/>
        <v>210</v>
      </c>
      <c r="BC1237">
        <f t="shared" ca="1" si="300"/>
        <v>150</v>
      </c>
      <c r="BD1237">
        <f t="shared" ca="1" si="299"/>
        <v>60</v>
      </c>
      <c r="BE1237">
        <f t="shared" ca="1" si="307"/>
        <v>210</v>
      </c>
      <c r="BF1237">
        <f t="shared" ca="1" si="310"/>
        <v>150</v>
      </c>
      <c r="BG1237">
        <f t="shared" ca="1" si="308"/>
        <v>150</v>
      </c>
      <c r="BH1237" cm="1">
        <f t="array" aca="1" ref="BH1237" ca="1">_xlfn.LET(_xlpm.rozsah, $J$3:$J$10001,_xlpm.podminka, (_xlpm.rozsah&gt;E1237)*(ISNUMBER(_xlpm.rozsah)),_xlpm.indexy, IF(_xlpm.podminka, ROW(_xlpm.rozsah)-MIN(ROW(_xlpm.rozsah))+1),_xlpm.prvni, MIN(_xlpm.indexy),_xlpm.finalni, IF(_xlpm.prvni=1, 2, _xlpm.prvni),INDEX(_xlpm.rozsah, _xlpm.finalni))</f>
        <v>800</v>
      </c>
      <c r="BI1237" cm="1">
        <f t="array" aca="1" ref="BI1237" ca="1">INDEX($J$3:$J$10001,MATCH(BH1237,$J$3:$J$10004,0)-1)</f>
        <v>700</v>
      </c>
      <c r="BJ1237">
        <f t="shared" ca="1" si="301"/>
        <v>210</v>
      </c>
      <c r="BK1237">
        <f t="shared" ca="1" si="301"/>
        <v>150</v>
      </c>
      <c r="BL1237">
        <f t="shared" ca="1" si="311"/>
        <v>60</v>
      </c>
      <c r="BM1237">
        <f t="shared" ca="1" si="309"/>
        <v>210</v>
      </c>
    </row>
    <row r="1238" spans="1:65" x14ac:dyDescent="0.25">
      <c r="A1238" s="64">
        <v>1235</v>
      </c>
      <c r="B1238" s="64">
        <v>0</v>
      </c>
      <c r="C1238" s="64">
        <v>0</v>
      </c>
      <c r="D1238" s="18">
        <v>1235</v>
      </c>
      <c r="E1238" s="21">
        <f t="shared" ca="1" si="302"/>
        <v>700</v>
      </c>
      <c r="F1238" s="22">
        <f t="shared" ca="1" si="303"/>
        <v>0</v>
      </c>
      <c r="G1238" s="23">
        <v>1235</v>
      </c>
      <c r="H1238" s="24">
        <f t="shared" ca="1" si="304"/>
        <v>700</v>
      </c>
      <c r="I1238" s="25">
        <f t="shared" ca="1" si="305"/>
        <v>0</v>
      </c>
      <c r="J1238" s="155"/>
      <c r="K1238" s="155"/>
      <c r="AX1238">
        <f t="shared" ca="1" si="298"/>
        <v>150</v>
      </c>
      <c r="AY1238">
        <f t="shared" ca="1" si="306"/>
        <v>150</v>
      </c>
      <c r="AZ1238" cm="1">
        <f t="array" aca="1" ref="AZ1238" ca="1">_xlfn.LET(_xlpm.rozsah, $J$3:$J$10001,_xlpm.podminka, (_xlpm.rozsah&gt;H1238)*(ISNUMBER(_xlpm.rozsah)),_xlpm.indexy, IF(_xlpm.podminka, ROW(_xlpm.rozsah)-MIN(ROW(_xlpm.rozsah))+1),_xlpm.prvni, MIN(_xlpm.indexy),_xlpm.finalni, IF(_xlpm.prvni=1, 2, _xlpm.prvni),INDEX(_xlpm.rozsah, _xlpm.finalni))</f>
        <v>800</v>
      </c>
      <c r="BA1238" cm="1">
        <f t="array" aca="1" ref="BA1238" ca="1">INDEX($J$3:$J$10001,MATCH(AZ1238,$J$3:$J$10004,0)-1)</f>
        <v>700</v>
      </c>
      <c r="BB1238">
        <f t="shared" ca="1" si="300"/>
        <v>210</v>
      </c>
      <c r="BC1238">
        <f t="shared" ca="1" si="300"/>
        <v>150</v>
      </c>
      <c r="BD1238">
        <f t="shared" ca="1" si="299"/>
        <v>60</v>
      </c>
      <c r="BE1238">
        <f t="shared" ca="1" si="307"/>
        <v>210</v>
      </c>
      <c r="BF1238">
        <f t="shared" ca="1" si="310"/>
        <v>150</v>
      </c>
      <c r="BG1238">
        <f t="shared" ca="1" si="308"/>
        <v>150</v>
      </c>
      <c r="BH1238" cm="1">
        <f t="array" aca="1" ref="BH1238" ca="1">_xlfn.LET(_xlpm.rozsah, $J$3:$J$10001,_xlpm.podminka, (_xlpm.rozsah&gt;E1238)*(ISNUMBER(_xlpm.rozsah)),_xlpm.indexy, IF(_xlpm.podminka, ROW(_xlpm.rozsah)-MIN(ROW(_xlpm.rozsah))+1),_xlpm.prvni, MIN(_xlpm.indexy),_xlpm.finalni, IF(_xlpm.prvni=1, 2, _xlpm.prvni),INDEX(_xlpm.rozsah, _xlpm.finalni))</f>
        <v>800</v>
      </c>
      <c r="BI1238" cm="1">
        <f t="array" aca="1" ref="BI1238" ca="1">INDEX($J$3:$J$10001,MATCH(BH1238,$J$3:$J$10004,0)-1)</f>
        <v>700</v>
      </c>
      <c r="BJ1238">
        <f t="shared" ca="1" si="301"/>
        <v>210</v>
      </c>
      <c r="BK1238">
        <f t="shared" ca="1" si="301"/>
        <v>150</v>
      </c>
      <c r="BL1238">
        <f t="shared" ca="1" si="311"/>
        <v>60</v>
      </c>
      <c r="BM1238">
        <f t="shared" ca="1" si="309"/>
        <v>210</v>
      </c>
    </row>
    <row r="1239" spans="1:65" x14ac:dyDescent="0.25">
      <c r="A1239" s="64">
        <v>1236</v>
      </c>
      <c r="B1239" s="64">
        <v>0</v>
      </c>
      <c r="C1239" s="64">
        <v>0</v>
      </c>
      <c r="D1239" s="18">
        <v>1236</v>
      </c>
      <c r="E1239" s="21">
        <f t="shared" ca="1" si="302"/>
        <v>700</v>
      </c>
      <c r="F1239" s="22">
        <f t="shared" ca="1" si="303"/>
        <v>0</v>
      </c>
      <c r="G1239" s="28">
        <v>1236</v>
      </c>
      <c r="H1239" s="24">
        <f t="shared" ca="1" si="304"/>
        <v>700</v>
      </c>
      <c r="I1239" s="25">
        <f t="shared" ca="1" si="305"/>
        <v>0</v>
      </c>
      <c r="J1239" s="155"/>
      <c r="K1239" s="155"/>
      <c r="AX1239">
        <f t="shared" ca="1" si="298"/>
        <v>150</v>
      </c>
      <c r="AY1239">
        <f t="shared" ca="1" si="306"/>
        <v>150</v>
      </c>
      <c r="AZ1239" cm="1">
        <f t="array" aca="1" ref="AZ1239" ca="1">_xlfn.LET(_xlpm.rozsah, $J$3:$J$10001,_xlpm.podminka, (_xlpm.rozsah&gt;H1239)*(ISNUMBER(_xlpm.rozsah)),_xlpm.indexy, IF(_xlpm.podminka, ROW(_xlpm.rozsah)-MIN(ROW(_xlpm.rozsah))+1),_xlpm.prvni, MIN(_xlpm.indexy),_xlpm.finalni, IF(_xlpm.prvni=1, 2, _xlpm.prvni),INDEX(_xlpm.rozsah, _xlpm.finalni))</f>
        <v>800</v>
      </c>
      <c r="BA1239" cm="1">
        <f t="array" aca="1" ref="BA1239" ca="1">INDEX($J$3:$J$10001,MATCH(AZ1239,$J$3:$J$10004,0)-1)</f>
        <v>700</v>
      </c>
      <c r="BB1239">
        <f t="shared" ca="1" si="300"/>
        <v>210</v>
      </c>
      <c r="BC1239">
        <f t="shared" ca="1" si="300"/>
        <v>150</v>
      </c>
      <c r="BD1239">
        <f t="shared" ca="1" si="299"/>
        <v>60</v>
      </c>
      <c r="BE1239">
        <f t="shared" ca="1" si="307"/>
        <v>210</v>
      </c>
      <c r="BF1239">
        <f t="shared" ca="1" si="310"/>
        <v>150</v>
      </c>
      <c r="BG1239">
        <f t="shared" ca="1" si="308"/>
        <v>150</v>
      </c>
      <c r="BH1239" cm="1">
        <f t="array" aca="1" ref="BH1239" ca="1">_xlfn.LET(_xlpm.rozsah, $J$3:$J$10001,_xlpm.podminka, (_xlpm.rozsah&gt;E1239)*(ISNUMBER(_xlpm.rozsah)),_xlpm.indexy, IF(_xlpm.podminka, ROW(_xlpm.rozsah)-MIN(ROW(_xlpm.rozsah))+1),_xlpm.prvni, MIN(_xlpm.indexy),_xlpm.finalni, IF(_xlpm.prvni=1, 2, _xlpm.prvni),INDEX(_xlpm.rozsah, _xlpm.finalni))</f>
        <v>800</v>
      </c>
      <c r="BI1239" cm="1">
        <f t="array" aca="1" ref="BI1239" ca="1">INDEX($J$3:$J$10001,MATCH(BH1239,$J$3:$J$10004,0)-1)</f>
        <v>700</v>
      </c>
      <c r="BJ1239">
        <f t="shared" ca="1" si="301"/>
        <v>210</v>
      </c>
      <c r="BK1239">
        <f t="shared" ca="1" si="301"/>
        <v>150</v>
      </c>
      <c r="BL1239">
        <f t="shared" ca="1" si="311"/>
        <v>60</v>
      </c>
      <c r="BM1239">
        <f t="shared" ca="1" si="309"/>
        <v>210</v>
      </c>
    </row>
    <row r="1240" spans="1:65" x14ac:dyDescent="0.25">
      <c r="A1240" s="64">
        <v>1237</v>
      </c>
      <c r="B1240" s="64">
        <v>0</v>
      </c>
      <c r="C1240" s="64">
        <v>0</v>
      </c>
      <c r="D1240" s="18">
        <v>1237</v>
      </c>
      <c r="E1240" s="21">
        <f t="shared" ca="1" si="302"/>
        <v>700</v>
      </c>
      <c r="F1240" s="22">
        <f t="shared" ca="1" si="303"/>
        <v>0</v>
      </c>
      <c r="G1240" s="23">
        <v>1237</v>
      </c>
      <c r="H1240" s="24">
        <f t="shared" ca="1" si="304"/>
        <v>700</v>
      </c>
      <c r="I1240" s="25">
        <f t="shared" ca="1" si="305"/>
        <v>0</v>
      </c>
      <c r="J1240" s="155"/>
      <c r="K1240" s="155"/>
      <c r="AX1240">
        <f t="shared" ca="1" si="298"/>
        <v>150</v>
      </c>
      <c r="AY1240">
        <f t="shared" ca="1" si="306"/>
        <v>150</v>
      </c>
      <c r="AZ1240" cm="1">
        <f t="array" aca="1" ref="AZ1240" ca="1">_xlfn.LET(_xlpm.rozsah, $J$3:$J$10001,_xlpm.podminka, (_xlpm.rozsah&gt;H1240)*(ISNUMBER(_xlpm.rozsah)),_xlpm.indexy, IF(_xlpm.podminka, ROW(_xlpm.rozsah)-MIN(ROW(_xlpm.rozsah))+1),_xlpm.prvni, MIN(_xlpm.indexy),_xlpm.finalni, IF(_xlpm.prvni=1, 2, _xlpm.prvni),INDEX(_xlpm.rozsah, _xlpm.finalni))</f>
        <v>800</v>
      </c>
      <c r="BA1240" cm="1">
        <f t="array" aca="1" ref="BA1240" ca="1">INDEX($J$3:$J$10001,MATCH(AZ1240,$J$3:$J$10004,0)-1)</f>
        <v>700</v>
      </c>
      <c r="BB1240">
        <f t="shared" ca="1" si="300"/>
        <v>210</v>
      </c>
      <c r="BC1240">
        <f t="shared" ca="1" si="300"/>
        <v>150</v>
      </c>
      <c r="BD1240">
        <f t="shared" ca="1" si="299"/>
        <v>60</v>
      </c>
      <c r="BE1240">
        <f t="shared" ca="1" si="307"/>
        <v>210</v>
      </c>
      <c r="BF1240">
        <f t="shared" ca="1" si="310"/>
        <v>150</v>
      </c>
      <c r="BG1240">
        <f t="shared" ca="1" si="308"/>
        <v>150</v>
      </c>
      <c r="BH1240" cm="1">
        <f t="array" aca="1" ref="BH1240" ca="1">_xlfn.LET(_xlpm.rozsah, $J$3:$J$10001,_xlpm.podminka, (_xlpm.rozsah&gt;E1240)*(ISNUMBER(_xlpm.rozsah)),_xlpm.indexy, IF(_xlpm.podminka, ROW(_xlpm.rozsah)-MIN(ROW(_xlpm.rozsah))+1),_xlpm.prvni, MIN(_xlpm.indexy),_xlpm.finalni, IF(_xlpm.prvni=1, 2, _xlpm.prvni),INDEX(_xlpm.rozsah, _xlpm.finalni))</f>
        <v>800</v>
      </c>
      <c r="BI1240" cm="1">
        <f t="array" aca="1" ref="BI1240" ca="1">INDEX($J$3:$J$10001,MATCH(BH1240,$J$3:$J$10004,0)-1)</f>
        <v>700</v>
      </c>
      <c r="BJ1240">
        <f t="shared" ca="1" si="301"/>
        <v>210</v>
      </c>
      <c r="BK1240">
        <f t="shared" ca="1" si="301"/>
        <v>150</v>
      </c>
      <c r="BL1240">
        <f t="shared" ca="1" si="311"/>
        <v>60</v>
      </c>
      <c r="BM1240">
        <f t="shared" ca="1" si="309"/>
        <v>210</v>
      </c>
    </row>
    <row r="1241" spans="1:65" x14ac:dyDescent="0.25">
      <c r="A1241" s="64">
        <v>1238</v>
      </c>
      <c r="B1241" s="64">
        <v>0</v>
      </c>
      <c r="C1241" s="64">
        <v>0</v>
      </c>
      <c r="D1241" s="18">
        <v>1238</v>
      </c>
      <c r="E1241" s="21">
        <f t="shared" ca="1" si="302"/>
        <v>700</v>
      </c>
      <c r="F1241" s="22">
        <f t="shared" ca="1" si="303"/>
        <v>0</v>
      </c>
      <c r="G1241" s="28">
        <v>1238</v>
      </c>
      <c r="H1241" s="24">
        <f t="shared" ca="1" si="304"/>
        <v>700</v>
      </c>
      <c r="I1241" s="25">
        <f t="shared" ca="1" si="305"/>
        <v>0</v>
      </c>
      <c r="J1241" s="155"/>
      <c r="K1241" s="155"/>
      <c r="AX1241">
        <f t="shared" ca="1" si="298"/>
        <v>150</v>
      </c>
      <c r="AY1241">
        <f t="shared" ca="1" si="306"/>
        <v>150</v>
      </c>
      <c r="AZ1241" cm="1">
        <f t="array" aca="1" ref="AZ1241" ca="1">_xlfn.LET(_xlpm.rozsah, $J$3:$J$10001,_xlpm.podminka, (_xlpm.rozsah&gt;H1241)*(ISNUMBER(_xlpm.rozsah)),_xlpm.indexy, IF(_xlpm.podminka, ROW(_xlpm.rozsah)-MIN(ROW(_xlpm.rozsah))+1),_xlpm.prvni, MIN(_xlpm.indexy),_xlpm.finalni, IF(_xlpm.prvni=1, 2, _xlpm.prvni),INDEX(_xlpm.rozsah, _xlpm.finalni))</f>
        <v>800</v>
      </c>
      <c r="BA1241" cm="1">
        <f t="array" aca="1" ref="BA1241" ca="1">INDEX($J$3:$J$10001,MATCH(AZ1241,$J$3:$J$10004,0)-1)</f>
        <v>700</v>
      </c>
      <c r="BB1241">
        <f t="shared" ca="1" si="300"/>
        <v>210</v>
      </c>
      <c r="BC1241">
        <f t="shared" ca="1" si="300"/>
        <v>150</v>
      </c>
      <c r="BD1241">
        <f t="shared" ca="1" si="299"/>
        <v>60</v>
      </c>
      <c r="BE1241">
        <f t="shared" ca="1" si="307"/>
        <v>210</v>
      </c>
      <c r="BF1241">
        <f t="shared" ca="1" si="310"/>
        <v>150</v>
      </c>
      <c r="BG1241">
        <f t="shared" ca="1" si="308"/>
        <v>150</v>
      </c>
      <c r="BH1241" cm="1">
        <f t="array" aca="1" ref="BH1241" ca="1">_xlfn.LET(_xlpm.rozsah, $J$3:$J$10001,_xlpm.podminka, (_xlpm.rozsah&gt;E1241)*(ISNUMBER(_xlpm.rozsah)),_xlpm.indexy, IF(_xlpm.podminka, ROW(_xlpm.rozsah)-MIN(ROW(_xlpm.rozsah))+1),_xlpm.prvni, MIN(_xlpm.indexy),_xlpm.finalni, IF(_xlpm.prvni=1, 2, _xlpm.prvni),INDEX(_xlpm.rozsah, _xlpm.finalni))</f>
        <v>800</v>
      </c>
      <c r="BI1241" cm="1">
        <f t="array" aca="1" ref="BI1241" ca="1">INDEX($J$3:$J$10001,MATCH(BH1241,$J$3:$J$10004,0)-1)</f>
        <v>700</v>
      </c>
      <c r="BJ1241">
        <f t="shared" ca="1" si="301"/>
        <v>210</v>
      </c>
      <c r="BK1241">
        <f t="shared" ca="1" si="301"/>
        <v>150</v>
      </c>
      <c r="BL1241">
        <f t="shared" ca="1" si="311"/>
        <v>60</v>
      </c>
      <c r="BM1241">
        <f t="shared" ca="1" si="309"/>
        <v>210</v>
      </c>
    </row>
  </sheetData>
  <sheetProtection sheet="1" selectLockedCells="1"/>
  <protectedRanges>
    <protectedRange sqref="J4:K1241" name="Oblast1"/>
  </protectedRanges>
  <mergeCells count="150">
    <mergeCell ref="N32:W33"/>
    <mergeCell ref="N47:W48"/>
    <mergeCell ref="U34:U35"/>
    <mergeCell ref="W34:W35"/>
    <mergeCell ref="S34:T35"/>
    <mergeCell ref="S43:T43"/>
    <mergeCell ref="S44:W44"/>
    <mergeCell ref="N49:O50"/>
    <mergeCell ref="P49:P50"/>
    <mergeCell ref="Q49:Q50"/>
    <mergeCell ref="R49:R50"/>
    <mergeCell ref="N44:O44"/>
    <mergeCell ref="N34:O35"/>
    <mergeCell ref="R34:R35"/>
    <mergeCell ref="Q34:Q35"/>
    <mergeCell ref="P34:P35"/>
    <mergeCell ref="V34:V35"/>
    <mergeCell ref="S36:T36"/>
    <mergeCell ref="S37:T37"/>
    <mergeCell ref="S38:T38"/>
    <mergeCell ref="S41:T41"/>
    <mergeCell ref="S42:T42"/>
    <mergeCell ref="N66:O66"/>
    <mergeCell ref="S66:T66"/>
    <mergeCell ref="U60:U61"/>
    <mergeCell ref="V60:V61"/>
    <mergeCell ref="W60:W61"/>
    <mergeCell ref="R60:R61"/>
    <mergeCell ref="S60:T61"/>
    <mergeCell ref="S49:T50"/>
    <mergeCell ref="U49:U50"/>
    <mergeCell ref="S55:T55"/>
    <mergeCell ref="V49:V50"/>
    <mergeCell ref="W49:W50"/>
    <mergeCell ref="S54:T54"/>
    <mergeCell ref="S51:T51"/>
    <mergeCell ref="S52:T52"/>
    <mergeCell ref="S53:T53"/>
    <mergeCell ref="N51:O51"/>
    <mergeCell ref="N52:O52"/>
    <mergeCell ref="N53:O53"/>
    <mergeCell ref="N54:O54"/>
    <mergeCell ref="N60:O61"/>
    <mergeCell ref="P60:P61"/>
    <mergeCell ref="Q60:Q61"/>
    <mergeCell ref="N55:O55"/>
    <mergeCell ref="S29:W29"/>
    <mergeCell ref="S28:T28"/>
    <mergeCell ref="N14:O14"/>
    <mergeCell ref="V19:V20"/>
    <mergeCell ref="W19:W20"/>
    <mergeCell ref="W4:W5"/>
    <mergeCell ref="V4:V5"/>
    <mergeCell ref="U4:U5"/>
    <mergeCell ref="R4:R5"/>
    <mergeCell ref="S4:T5"/>
    <mergeCell ref="S19:T20"/>
    <mergeCell ref="P19:P20"/>
    <mergeCell ref="Q19:Q20"/>
    <mergeCell ref="U19:U20"/>
    <mergeCell ref="N21:O21"/>
    <mergeCell ref="S21:T21"/>
    <mergeCell ref="S22:T22"/>
    <mergeCell ref="S23:T23"/>
    <mergeCell ref="S24:T24"/>
    <mergeCell ref="AH8:AM9"/>
    <mergeCell ref="X10:Y11"/>
    <mergeCell ref="Z10:Z11"/>
    <mergeCell ref="AA10:AA11"/>
    <mergeCell ref="X12:Y13"/>
    <mergeCell ref="Z12:Z13"/>
    <mergeCell ref="AA12:AA13"/>
    <mergeCell ref="AB15:AB16"/>
    <mergeCell ref="AE15:AE16"/>
    <mergeCell ref="AF15:AF16"/>
    <mergeCell ref="AG15:AG16"/>
    <mergeCell ref="AD15:AD16"/>
    <mergeCell ref="AC15:AC16"/>
    <mergeCell ref="X4:AA5"/>
    <mergeCell ref="AB4:AG5"/>
    <mergeCell ref="N58:W59"/>
    <mergeCell ref="N64:O64"/>
    <mergeCell ref="S64:T64"/>
    <mergeCell ref="N65:O65"/>
    <mergeCell ref="S65:T65"/>
    <mergeCell ref="N62:O62"/>
    <mergeCell ref="S62:T62"/>
    <mergeCell ref="N63:O63"/>
    <mergeCell ref="S63:T63"/>
    <mergeCell ref="X6:Y7"/>
    <mergeCell ref="Z6:Z7"/>
    <mergeCell ref="AA6:AA7"/>
    <mergeCell ref="X8:Y9"/>
    <mergeCell ref="Z8:Z9"/>
    <mergeCell ref="AA8:AA9"/>
    <mergeCell ref="AB17:AB18"/>
    <mergeCell ref="AE17:AE18"/>
    <mergeCell ref="AF17:AF18"/>
    <mergeCell ref="AG17:AG18"/>
    <mergeCell ref="N29:O29"/>
    <mergeCell ref="S13:T13"/>
    <mergeCell ref="Q4:Q5"/>
    <mergeCell ref="N25:O25"/>
    <mergeCell ref="N26:O26"/>
    <mergeCell ref="N27:O27"/>
    <mergeCell ref="A1:C2"/>
    <mergeCell ref="D1:F2"/>
    <mergeCell ref="G1:I2"/>
    <mergeCell ref="J1:L2"/>
    <mergeCell ref="S14:W14"/>
    <mergeCell ref="N17:W18"/>
    <mergeCell ref="N19:O20"/>
    <mergeCell ref="R19:R20"/>
    <mergeCell ref="N2:W3"/>
    <mergeCell ref="N8:O8"/>
    <mergeCell ref="N7:O7"/>
    <mergeCell ref="N6:O6"/>
    <mergeCell ref="N12:O12"/>
    <mergeCell ref="N11:O11"/>
    <mergeCell ref="N10:O10"/>
    <mergeCell ref="N9:O9"/>
    <mergeCell ref="S6:T6"/>
    <mergeCell ref="S7:T7"/>
    <mergeCell ref="S8:T8"/>
    <mergeCell ref="P4:P5"/>
    <mergeCell ref="N4:O5"/>
    <mergeCell ref="N28:O28"/>
    <mergeCell ref="S9:T9"/>
    <mergeCell ref="S10:T10"/>
    <mergeCell ref="S11:T11"/>
    <mergeCell ref="S12:T12"/>
    <mergeCell ref="AC17:AC18"/>
    <mergeCell ref="AD17:AD18"/>
    <mergeCell ref="N43:O43"/>
    <mergeCell ref="N37:O37"/>
    <mergeCell ref="N38:O38"/>
    <mergeCell ref="N39:O39"/>
    <mergeCell ref="N40:O40"/>
    <mergeCell ref="N41:O41"/>
    <mergeCell ref="N42:O42"/>
    <mergeCell ref="S39:T39"/>
    <mergeCell ref="S40:T40"/>
    <mergeCell ref="N36:O36"/>
    <mergeCell ref="S25:T25"/>
    <mergeCell ref="S26:T26"/>
    <mergeCell ref="S27:T27"/>
    <mergeCell ref="N13:O13"/>
    <mergeCell ref="N22:O22"/>
    <mergeCell ref="N23:O23"/>
    <mergeCell ref="N24:O24"/>
  </mergeCells>
  <pageMargins left="0.7" right="0.7" top="0.78740157499999996" bottom="0.78740157499999996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F1A30-6488-46E2-8255-A89D93694E9A}">
  <dimension ref="A1"/>
  <sheetViews>
    <sheetView workbookViewId="0">
      <selection activeCell="T30" sqref="T30"/>
    </sheetView>
  </sheetViews>
  <sheetFormatPr defaultRowHeight="15" x14ac:dyDescent="0.25"/>
  <sheetData/>
  <sheetProtection sheet="1" objects="1" scenarios="1"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159DC-6296-4D6C-A489-CE40E2347CF1}">
  <dimension ref="A1:BM10000"/>
  <sheetViews>
    <sheetView zoomScale="90" zoomScaleNormal="90" workbookViewId="0">
      <selection activeCell="T23" sqref="T23:T24"/>
    </sheetView>
  </sheetViews>
  <sheetFormatPr defaultRowHeight="15" x14ac:dyDescent="0.25"/>
  <cols>
    <col min="1" max="4" width="9.140625" style="60"/>
    <col min="6" max="8" width="9.140625" style="98"/>
    <col min="9" max="9" width="9.140625" style="98" customWidth="1"/>
    <col min="10" max="10" width="9.140625" style="98"/>
    <col min="11" max="11" width="0" style="83" hidden="1" customWidth="1"/>
    <col min="12" max="12" width="9.140625" style="103"/>
    <col min="13" max="13" width="9.28515625" style="103" customWidth="1"/>
    <col min="14" max="14" width="9.140625" style="103" customWidth="1"/>
    <col min="15" max="17" width="9.140625" style="83" customWidth="1"/>
    <col min="18" max="18" width="11.140625" style="83" customWidth="1"/>
    <col min="19" max="23" width="9.140625" style="83" customWidth="1"/>
    <col min="24" max="24" width="9.140625" style="83" hidden="1" customWidth="1"/>
    <col min="25" max="25" width="15.5703125" style="83" hidden="1" customWidth="1"/>
    <col min="26" max="28" width="9.140625" style="83" hidden="1" customWidth="1"/>
    <col min="29" max="29" width="13.5703125" style="83" hidden="1" customWidth="1"/>
    <col min="30" max="30" width="19.7109375" style="83" hidden="1" customWidth="1"/>
    <col min="31" max="31" width="23.42578125" style="83" hidden="1" customWidth="1"/>
    <col min="32" max="32" width="12.28515625" style="83" hidden="1" customWidth="1"/>
    <col min="33" max="33" width="9.5703125" style="83" hidden="1" customWidth="1"/>
    <col min="34" max="34" width="9.140625" style="83" hidden="1" customWidth="1"/>
    <col min="35" max="35" width="11.7109375" style="83" hidden="1" customWidth="1"/>
    <col min="36" max="36" width="13.7109375" style="83" hidden="1" customWidth="1"/>
    <col min="37" max="54" width="9.140625" style="83" hidden="1" customWidth="1"/>
    <col min="55" max="55" width="7.85546875" hidden="1" customWidth="1"/>
    <col min="56" max="56" width="16.42578125" customWidth="1"/>
    <col min="57" max="57" width="9.140625" customWidth="1"/>
  </cols>
  <sheetData>
    <row r="1" spans="1:65" ht="50.25" customHeight="1" thickBot="1" x14ac:dyDescent="0.3">
      <c r="A1" s="300" t="s">
        <v>187</v>
      </c>
      <c r="B1" s="301"/>
      <c r="C1" s="301"/>
      <c r="D1" s="302"/>
      <c r="E1" s="69"/>
      <c r="F1" s="303" t="s">
        <v>21</v>
      </c>
      <c r="G1" s="304"/>
      <c r="H1" s="304"/>
      <c r="I1" s="304"/>
      <c r="J1" s="305"/>
      <c r="K1" s="82"/>
      <c r="L1" s="306" t="s">
        <v>188</v>
      </c>
      <c r="M1" s="307"/>
      <c r="N1" s="308"/>
      <c r="P1" s="310" t="s">
        <v>189</v>
      </c>
      <c r="Q1" s="311"/>
      <c r="R1" s="311"/>
      <c r="S1" s="312"/>
      <c r="T1" s="313" t="s">
        <v>190</v>
      </c>
      <c r="U1" s="314"/>
      <c r="V1" s="314"/>
      <c r="W1" s="315"/>
      <c r="BD1" s="293" t="s">
        <v>171</v>
      </c>
      <c r="BE1" s="293"/>
      <c r="BF1" s="293"/>
      <c r="BJ1" s="309" t="s">
        <v>170</v>
      </c>
      <c r="BK1" s="309"/>
      <c r="BL1" s="309"/>
      <c r="BM1" s="309"/>
    </row>
    <row r="2" spans="1:65" ht="63.75" customHeight="1" thickBot="1" x14ac:dyDescent="0.3">
      <c r="A2" s="71" t="s">
        <v>4</v>
      </c>
      <c r="B2" s="71" t="s">
        <v>5</v>
      </c>
      <c r="C2" s="73" t="s">
        <v>6</v>
      </c>
      <c r="D2" s="73" t="s">
        <v>7</v>
      </c>
      <c r="E2" s="66"/>
      <c r="F2" s="84" t="s">
        <v>120</v>
      </c>
      <c r="G2" s="84" t="s">
        <v>121</v>
      </c>
      <c r="H2" s="84" t="s">
        <v>122</v>
      </c>
      <c r="I2" s="84" t="s">
        <v>168</v>
      </c>
      <c r="J2" s="84" t="s">
        <v>169</v>
      </c>
      <c r="K2" s="85"/>
      <c r="L2" s="86" t="s">
        <v>173</v>
      </c>
      <c r="M2" s="86" t="s">
        <v>120</v>
      </c>
      <c r="N2" s="86" t="s">
        <v>172</v>
      </c>
      <c r="O2" s="85"/>
      <c r="P2" s="87" t="s">
        <v>178</v>
      </c>
      <c r="Q2" s="88" t="s">
        <v>179</v>
      </c>
      <c r="R2" s="89" t="s">
        <v>180</v>
      </c>
      <c r="S2" s="88" t="s">
        <v>181</v>
      </c>
      <c r="T2" s="90" t="s">
        <v>178</v>
      </c>
      <c r="U2" s="91" t="s">
        <v>179</v>
      </c>
      <c r="V2" s="91" t="s">
        <v>180</v>
      </c>
      <c r="W2" s="91" t="s">
        <v>181</v>
      </c>
      <c r="Z2" s="83" t="s">
        <v>124</v>
      </c>
      <c r="AA2" s="83" t="s">
        <v>123</v>
      </c>
      <c r="AB2" s="83" t="s">
        <v>125</v>
      </c>
      <c r="AC2" s="83" t="s">
        <v>126</v>
      </c>
      <c r="AD2" s="83" t="s">
        <v>230</v>
      </c>
      <c r="AE2" s="150" t="s">
        <v>231</v>
      </c>
      <c r="AQ2" s="83" t="s">
        <v>222</v>
      </c>
      <c r="AR2" s="150" t="s">
        <v>224</v>
      </c>
      <c r="AS2" s="150" t="s">
        <v>223</v>
      </c>
      <c r="AT2" s="83" t="s">
        <v>123</v>
      </c>
      <c r="AU2" s="83" t="s">
        <v>124</v>
      </c>
      <c r="AV2" s="83" t="s">
        <v>197</v>
      </c>
      <c r="AW2" s="83" t="s">
        <v>198</v>
      </c>
      <c r="AX2" s="83" t="s">
        <v>126</v>
      </c>
      <c r="AY2" s="83" t="s">
        <v>125</v>
      </c>
      <c r="AZ2" s="83" t="s">
        <v>222</v>
      </c>
      <c r="BA2" s="83" t="s">
        <v>200</v>
      </c>
      <c r="BB2" s="83" t="s">
        <v>199</v>
      </c>
      <c r="BD2" s="293"/>
      <c r="BE2" s="293"/>
      <c r="BF2" s="293"/>
      <c r="BJ2" s="309"/>
      <c r="BK2" s="309"/>
      <c r="BL2" s="309"/>
      <c r="BM2" s="309"/>
    </row>
    <row r="3" spans="1:65" x14ac:dyDescent="0.25">
      <c r="A3" s="70">
        <v>1</v>
      </c>
      <c r="B3" s="72">
        <f>A3/60</f>
        <v>1.6666666666666666E-2</v>
      </c>
      <c r="C3" s="70">
        <v>0</v>
      </c>
      <c r="D3" s="70">
        <v>0</v>
      </c>
      <c r="F3" s="111">
        <v>1000</v>
      </c>
      <c r="G3" s="111">
        <v>290</v>
      </c>
      <c r="H3" s="112">
        <f>G3*2*PI()*F3/60*0.001</f>
        <v>30.368728984701335</v>
      </c>
      <c r="I3" s="113"/>
      <c r="J3" s="92">
        <f>-0.4*G3</f>
        <v>-116</v>
      </c>
      <c r="L3" s="93">
        <v>1</v>
      </c>
      <c r="M3" s="114">
        <f t="shared" ref="M3:M66" ca="1" si="0">(C3/100)*(0.45*$BE$10+0.45*$BE$13+0.1*$BE$11-MIN($T$25,$BE$3))*2.0327+MIN($T$25,$BE$3)</f>
        <v>1000</v>
      </c>
      <c r="N3" s="115">
        <f t="shared" ref="N3:N29" ca="1" si="1">( IF(ISNUMBER(D3), D3,1)/100)*BB3 - $T$23 + $T$21</f>
        <v>0</v>
      </c>
      <c r="P3" s="122">
        <v>1</v>
      </c>
      <c r="Q3" s="122">
        <v>0</v>
      </c>
      <c r="R3" s="122">
        <v>0</v>
      </c>
      <c r="S3" s="122">
        <v>210</v>
      </c>
      <c r="T3" s="123">
        <v>1</v>
      </c>
      <c r="U3" s="124">
        <f t="shared" ref="U3:U15" ca="1" si="2">(Q3/100)*(0.45*$BE$10+0.45*$BE$13+0.1*$BE$11-MIN($T$25,$BE$3))*2.0327+MIN($T$25,$BE$3)</f>
        <v>1000</v>
      </c>
      <c r="V3" s="124">
        <f ca="1">(R3/100)*AE3</f>
        <v>0</v>
      </c>
      <c r="W3" s="123">
        <v>210</v>
      </c>
      <c r="Z3" s="83" cm="1">
        <f t="array" aca="1" ref="Z3" ca="1">_xlfn.LET(_xlpm.rozsah, $F$3:$F$10001,_xlpm.podminka, (_xlpm.rozsah&gt;U3)*(ISNUMBER(_xlpm.rozsah)),_xlpm.indexy, IF(_xlpm.podminka, ROW(_xlpm.rozsah)-MIN(ROW(_xlpm.rozsah))+1),_xlpm.prvni, MIN(_xlpm.indexy),_xlpm.finalni, IF(_xlpm.prvni=1, 2, _xlpm.prvni),INDEX(_xlpm.rozsah, _xlpm.finalni))</f>
        <v>1100</v>
      </c>
      <c r="AA3" s="83" cm="1">
        <f t="array" aca="1" ref="AA3" ca="1">INDEX($F$3:$F$10001,MATCH(Z3,$F$3:$F$10004,0)-1)</f>
        <v>1000</v>
      </c>
      <c r="AB3" s="83">
        <f ca="1">INDEX($G$2:$G$10001,MATCH(Z3,$F$2:$F$10001,0))</f>
        <v>300</v>
      </c>
      <c r="AC3" s="83">
        <f ca="1">INDEX($G$2:$G$10001,MATCH(AA3,$F$2:$F$10001,0))</f>
        <v>290</v>
      </c>
      <c r="AD3" s="83">
        <f ca="1">AB3-AC3</f>
        <v>10</v>
      </c>
      <c r="AE3" s="83">
        <f ca="1">MIN(AB3:AC3)+((U3-MIN(Z3:AA3))/(MAX(Z3:AA3)-MIN(Z3:AA3)))*(MAX(AB3:AC3)-MIN(AB3:AC3))</f>
        <v>290</v>
      </c>
      <c r="AQ3" s="83">
        <f ca="1">AW3-AV3</f>
        <v>4</v>
      </c>
      <c r="AR3" s="83">
        <f ca="1">MIN(AV3:AW3)+((MAX(AT3:AU3)-M3)/(MAX(AT3:AU3)-MIN(AT3:AU3)))*(MAX(AV3:AW3)-MIN(AV3:AW3))</f>
        <v>-116</v>
      </c>
      <c r="AS3" s="83">
        <f t="shared" ref="AS3:AS66" ca="1" si="3">(MIN(AV3:AW3)+(((M3-MIN(AT3:AU3))/(MAX(AT3:AU3)-MIN(AT3:AU3))*(MAX(AV3:AW3)-MIN(AV3:AW3)))))</f>
        <v>-120</v>
      </c>
      <c r="AT3" s="83" cm="1">
        <f t="array" aca="1" ref="AT3" ca="1">_xlfn.LET(_xlpm.rozsah, $F$3:$F$10001,_xlpm.podminka, (_xlpm.rozsah&gt;M3)*(ISNUMBER(_xlpm.rozsah)),_xlpm.indexy, IF(_xlpm.podminka, ROW(_xlpm.rozsah)-MIN(ROW(_xlpm.rozsah))+1),_xlpm.prvni, MIN(_xlpm.indexy),_xlpm.finalni, IF(_xlpm.prvni=1, 2, _xlpm.prvni),INDEX(_xlpm.rozsah, _xlpm.finalni))</f>
        <v>1100</v>
      </c>
      <c r="AU3" s="83" cm="1">
        <f t="array" aca="1" ref="AU3" ca="1">INDEX($F$3:$F$10001,MATCH(AT3,$F$3:$F$10004,0)-1)</f>
        <v>1000</v>
      </c>
      <c r="AV3" s="83">
        <f t="shared" ref="AV3:AW30" ca="1" si="4">INDEX($J$2:$J$10001,MATCH(AT3,$F$2:$F$10001,0))</f>
        <v>-120</v>
      </c>
      <c r="AW3" s="83">
        <f t="shared" ca="1" si="4"/>
        <v>-116</v>
      </c>
      <c r="AX3" s="83">
        <f ca="1">INDEX($G$2:$G$10001,MATCH(AT3,$F$2:$F$10001,0))</f>
        <v>300</v>
      </c>
      <c r="AY3" s="83">
        <f ca="1">INDEX($G$2:$G$10001,MATCH(AU3,$F$2:$F$10001,0))</f>
        <v>290</v>
      </c>
      <c r="AZ3" s="83">
        <f t="shared" ref="AZ3:AZ34" ca="1" si="5">AX3-AY3</f>
        <v>10</v>
      </c>
      <c r="BA3" s="83">
        <f ca="1">MIN(AX3:AY3)+((MAX(AT3:AU3)-M3)/(MAX(AT3:AU3)-MIN(AT3:AU3)))*(MAX(AX3:AY3)-MIN(AX3:AY3))</f>
        <v>300</v>
      </c>
      <c r="BB3" s="83">
        <f ca="1">MIN(AX3:AY3)+((M3-MIN(AT3:AU3))/(MAX(AT3:AU3)-MIN(AT3:AU3)))*(MAX(AX3:AY3)-MIN(AX3:AY3))</f>
        <v>290</v>
      </c>
      <c r="BD3" s="144" t="s">
        <v>11</v>
      </c>
      <c r="BE3" s="145">
        <f>MIN(F2:F10001)</f>
        <v>1000</v>
      </c>
      <c r="BF3" s="154" t="s">
        <v>226</v>
      </c>
      <c r="BJ3" s="146" t="s">
        <v>64</v>
      </c>
      <c r="BK3" s="146" t="s">
        <v>65</v>
      </c>
      <c r="BL3" s="146" t="s">
        <v>63</v>
      </c>
      <c r="BM3" s="146" t="s">
        <v>62</v>
      </c>
    </row>
    <row r="4" spans="1:65" x14ac:dyDescent="0.25">
      <c r="A4" s="58">
        <v>2</v>
      </c>
      <c r="B4" s="59">
        <f t="shared" ref="B4:B67" si="6">A4/60</f>
        <v>3.3333333333333333E-2</v>
      </c>
      <c r="C4" s="58">
        <v>0</v>
      </c>
      <c r="D4" s="58">
        <v>0</v>
      </c>
      <c r="F4" s="111">
        <v>1100</v>
      </c>
      <c r="G4" s="111">
        <v>300</v>
      </c>
      <c r="H4" s="112">
        <f t="shared" ref="H4:H67" si="7">G4*2*PI()*F4/60*0.001</f>
        <v>34.557519189487721</v>
      </c>
      <c r="I4" s="116"/>
      <c r="J4" s="92">
        <f t="shared" ref="J4:J67" si="8">-0.4*G4</f>
        <v>-120</v>
      </c>
      <c r="L4" s="94">
        <v>2</v>
      </c>
      <c r="M4" s="114">
        <f t="shared" ca="1" si="0"/>
        <v>1000</v>
      </c>
      <c r="N4" s="115">
        <f t="shared" ca="1" si="1"/>
        <v>0</v>
      </c>
      <c r="P4" s="125">
        <v>2</v>
      </c>
      <c r="Q4" s="125">
        <v>55</v>
      </c>
      <c r="R4" s="125">
        <v>100</v>
      </c>
      <c r="S4" s="125">
        <v>50</v>
      </c>
      <c r="T4" s="126">
        <v>2</v>
      </c>
      <c r="U4" s="124">
        <f t="shared" ca="1" si="2"/>
        <v>1436.7807895806668</v>
      </c>
      <c r="V4" s="124">
        <f t="shared" ref="V4:V15" ca="1" si="9">(R4/100)*AE4</f>
        <v>360</v>
      </c>
      <c r="W4" s="126">
        <v>50</v>
      </c>
      <c r="Z4" s="83" cm="1">
        <f t="array" aca="1" ref="Z4" ca="1">_xlfn.LET(_xlpm.rozsah, $F$3:$F$10001,_xlpm.podminka, (_xlpm.rozsah&gt;U4)*(ISNUMBER(_xlpm.rozsah)),_xlpm.indexy, IF(_xlpm.podminka, ROW(_xlpm.rozsah)-MIN(ROW(_xlpm.rozsah))+1),_xlpm.prvni, MIN(_xlpm.indexy),_xlpm.finalni, IF(_xlpm.prvni=1, 2, _xlpm.prvni),INDEX(_xlpm.rozsah, _xlpm.finalni))</f>
        <v>1500</v>
      </c>
      <c r="AA4" s="83" cm="1">
        <f t="array" aca="1" ref="AA4" ca="1">INDEX($F$3:$F$10001,MATCH(Z4,$F$3:$F$10004,0)-1)</f>
        <v>1400</v>
      </c>
      <c r="AB4" s="83">
        <f t="shared" ref="AB4:AB15" ca="1" si="10">INDEX($G$2:$G$10001,MATCH(Z4,$F$2:$F$10001,0))</f>
        <v>360</v>
      </c>
      <c r="AC4" s="83">
        <f t="shared" ref="AC4:AC15" ca="1" si="11">INDEX($G$2:$G$10001,MATCH(AA4,$F$2:$F$10001,0))</f>
        <v>360</v>
      </c>
      <c r="AD4" s="83">
        <f t="shared" ref="AD4:AD15" ca="1" si="12">AB4-AC4</f>
        <v>0</v>
      </c>
      <c r="AE4" s="83">
        <f t="shared" ref="AE4:AE11" ca="1" si="13">MIN(AB4:AC4)+((U4-MIN(Z4:AA4))/(MAX(Z4:AA4)-MIN(Z4:AA4)))*(MAX(AB4:AC4)-MIN(AB4:AC4))</f>
        <v>360</v>
      </c>
      <c r="AQ4" s="83">
        <f t="shared" ref="AQ4:AQ67" ca="1" si="14">AW4-AV4</f>
        <v>4</v>
      </c>
      <c r="AR4" s="83">
        <f t="shared" ref="AR4:AR67" ca="1" si="15">MIN(AV4:AW4)+((MAX(AT4:AU4)-M4)/(MAX(AT4:AU4)-MIN(AT4:AU4)))*(MAX(AV4:AW4)-MIN(AV4:AW4))</f>
        <v>-116</v>
      </c>
      <c r="AS4" s="83">
        <f t="shared" ca="1" si="3"/>
        <v>-120</v>
      </c>
      <c r="AT4" s="83" cm="1">
        <f t="array" aca="1" ref="AT4" ca="1">_xlfn.LET(_xlpm.rozsah, $F$3:$F$10001,_xlpm.podminka, (_xlpm.rozsah&gt;M4)*(ISNUMBER(_xlpm.rozsah)),_xlpm.indexy, IF(_xlpm.podminka, ROW(_xlpm.rozsah)-MIN(ROW(_xlpm.rozsah))+1),_xlpm.prvni, MIN(_xlpm.indexy),_xlpm.finalni, IF(_xlpm.prvni=1, 2, _xlpm.prvni),INDEX(_xlpm.rozsah, _xlpm.finalni))</f>
        <v>1100</v>
      </c>
      <c r="AU4" s="83" cm="1">
        <f t="array" aca="1" ref="AU4" ca="1">INDEX($F$3:$F$10001,MATCH(AT4,$F$3:$F$10004,0)-1)</f>
        <v>1000</v>
      </c>
      <c r="AV4" s="83">
        <f t="shared" ca="1" si="4"/>
        <v>-120</v>
      </c>
      <c r="AW4" s="83">
        <f t="shared" ca="1" si="4"/>
        <v>-116</v>
      </c>
      <c r="AX4" s="83">
        <f t="shared" ref="AX4:AX67" ca="1" si="16">INDEX($G$2:$G$10001,MATCH(AT4,$F$2:$F$10001,0))</f>
        <v>300</v>
      </c>
      <c r="AY4" s="83">
        <f t="shared" ref="AY4:AY67" ca="1" si="17">INDEX($G$2:$G$10001,MATCH(AU4,$F$2:$F$10001,0))</f>
        <v>290</v>
      </c>
      <c r="AZ4" s="83">
        <f t="shared" ca="1" si="5"/>
        <v>10</v>
      </c>
      <c r="BA4" s="83">
        <f t="shared" ref="BA4:BA67" ca="1" si="18">MIN(AX4:AY4)+((MAX(AT4:AU4)-M4)/(MAX(AT4:AU4)-MIN(AT4:AU4)))*(MAX(AX4:AY4)-MIN(AX4:AY4))</f>
        <v>300</v>
      </c>
      <c r="BB4" s="83">
        <f ca="1">MIN(AX4:AY4)+((M4-MIN(AT4:AU4))/(MAX(AT4:AU4)-MIN(AT4:AU4)))*(MAX(AX4:AY4)-MIN(AX4:AY4))</f>
        <v>290</v>
      </c>
      <c r="BD4" s="144" t="s">
        <v>115</v>
      </c>
      <c r="BE4" s="145">
        <f>IF(ISERROR(MATCH(BE6,H2:H10001,0)), 0, INDEX(F2:F10001, MATCH(BE6,H2:H10001,0)))</f>
        <v>1900</v>
      </c>
      <c r="BF4" s="154" t="s">
        <v>226</v>
      </c>
      <c r="BJ4" s="147" cm="1">
        <f t="array" ref="BJ4">INDEX(H2:H10001,MATCH(BK4,H2:H10001,0)-1)</f>
        <v>34.557519189487721</v>
      </c>
      <c r="BK4" s="147" cm="1">
        <f t="array" ref="BK4">_xlfn.LET(_xlpm.rozsah, H2:H10001,_xlpm.podminka, (_xlpm.rozsah&gt;BE9)*(ISNUMBER(_xlpm.rozsah)),_xlpm.indexy, IF(_xlpm.podminka, ROW(_xlpm.rozsah)-MIN(ROW(_xlpm.rozsah))+1),_xlpm.prvni, MIN(_xlpm.indexy),_xlpm.finalni, IF(_xlpm.prvni=1, 2, _xlpm.prvni),INDEX(_xlpm.rozsah, _xlpm.finalni))</f>
        <v>40.212385965949352</v>
      </c>
      <c r="BL4" s="147">
        <f>INDEX(F2:F10001,MATCH(BJ4,H2:H10001,0))</f>
        <v>1100</v>
      </c>
      <c r="BM4" s="147">
        <f>INDEX(F2:F10001,MATCH(BK4,H2:H10001,0))</f>
        <v>1200</v>
      </c>
    </row>
    <row r="5" spans="1:65" x14ac:dyDescent="0.25">
      <c r="A5" s="58">
        <v>3</v>
      </c>
      <c r="B5" s="59">
        <f t="shared" si="6"/>
        <v>0.05</v>
      </c>
      <c r="C5" s="58">
        <v>0</v>
      </c>
      <c r="D5" s="58">
        <v>0</v>
      </c>
      <c r="F5" s="111">
        <v>1200</v>
      </c>
      <c r="G5" s="111">
        <v>320</v>
      </c>
      <c r="H5" s="112">
        <f t="shared" si="7"/>
        <v>40.212385965949352</v>
      </c>
      <c r="I5" s="113"/>
      <c r="J5" s="92">
        <f t="shared" si="8"/>
        <v>-128</v>
      </c>
      <c r="L5" s="94">
        <v>3</v>
      </c>
      <c r="M5" s="114">
        <f t="shared" ca="1" si="0"/>
        <v>1000</v>
      </c>
      <c r="N5" s="115">
        <f t="shared" ca="1" si="1"/>
        <v>0</v>
      </c>
      <c r="P5" s="125">
        <v>3</v>
      </c>
      <c r="Q5" s="125">
        <v>55</v>
      </c>
      <c r="R5" s="125">
        <v>25</v>
      </c>
      <c r="S5" s="125">
        <v>250</v>
      </c>
      <c r="T5" s="126">
        <v>3</v>
      </c>
      <c r="U5" s="124">
        <f t="shared" ca="1" si="2"/>
        <v>1436.7807895806668</v>
      </c>
      <c r="V5" s="124">
        <f t="shared" ca="1" si="9"/>
        <v>90</v>
      </c>
      <c r="W5" s="126">
        <v>250</v>
      </c>
      <c r="Z5" s="83" cm="1">
        <f t="array" aca="1" ref="Z5" ca="1">_xlfn.LET(_xlpm.rozsah, $F$3:$F$10001,_xlpm.podminka, (_xlpm.rozsah&gt;U5)*(ISNUMBER(_xlpm.rozsah)),_xlpm.indexy, IF(_xlpm.podminka, ROW(_xlpm.rozsah)-MIN(ROW(_xlpm.rozsah))+1),_xlpm.prvni, MIN(_xlpm.indexy),_xlpm.finalni, IF(_xlpm.prvni=1, 2, _xlpm.prvni),INDEX(_xlpm.rozsah, _xlpm.finalni))</f>
        <v>1500</v>
      </c>
      <c r="AA5" s="83" cm="1">
        <f t="array" aca="1" ref="AA5" ca="1">INDEX($F$3:$F$10001,MATCH(Z5,$F$3:$F$10004,0)-1)</f>
        <v>1400</v>
      </c>
      <c r="AB5" s="83">
        <f t="shared" ca="1" si="10"/>
        <v>360</v>
      </c>
      <c r="AC5" s="83">
        <f t="shared" ca="1" si="11"/>
        <v>360</v>
      </c>
      <c r="AD5" s="83">
        <f t="shared" ca="1" si="12"/>
        <v>0</v>
      </c>
      <c r="AE5" s="83">
        <f t="shared" ca="1" si="13"/>
        <v>360</v>
      </c>
      <c r="AQ5" s="83">
        <f t="shared" ca="1" si="14"/>
        <v>4</v>
      </c>
      <c r="AR5" s="83">
        <f t="shared" ca="1" si="15"/>
        <v>-116</v>
      </c>
      <c r="AS5" s="83">
        <f t="shared" ca="1" si="3"/>
        <v>-120</v>
      </c>
      <c r="AT5" s="83" cm="1">
        <f t="array" aca="1" ref="AT5" ca="1">_xlfn.LET(_xlpm.rozsah, $F$3:$F$10001,_xlpm.podminka, (_xlpm.rozsah&gt;M5)*(ISNUMBER(_xlpm.rozsah)),_xlpm.indexy, IF(_xlpm.podminka, ROW(_xlpm.rozsah)-MIN(ROW(_xlpm.rozsah))+1),_xlpm.prvni, MIN(_xlpm.indexy),_xlpm.finalni, IF(_xlpm.prvni=1, 2, _xlpm.prvni),INDEX(_xlpm.rozsah, _xlpm.finalni))</f>
        <v>1100</v>
      </c>
      <c r="AU5" s="83" cm="1">
        <f t="array" aca="1" ref="AU5" ca="1">INDEX($F$3:$F$10001,MATCH(AT5,$F$3:$F$10004,0)-1)</f>
        <v>1000</v>
      </c>
      <c r="AV5" s="83">
        <f t="shared" ca="1" si="4"/>
        <v>-120</v>
      </c>
      <c r="AW5" s="83">
        <f t="shared" ca="1" si="4"/>
        <v>-116</v>
      </c>
      <c r="AX5" s="83">
        <f t="shared" ca="1" si="16"/>
        <v>300</v>
      </c>
      <c r="AY5" s="83">
        <f t="shared" ca="1" si="17"/>
        <v>290</v>
      </c>
      <c r="AZ5" s="83">
        <f t="shared" ca="1" si="5"/>
        <v>10</v>
      </c>
      <c r="BA5" s="83">
        <f t="shared" ca="1" si="18"/>
        <v>300</v>
      </c>
      <c r="BB5" s="83">
        <f t="shared" ref="BB5:BB68" ca="1" si="19">MIN(AX5:AY5)+((M5-MIN(AT5:AU5))/(MAX(AT5:AU5)-MIN(AT5:AU5)))*(MAX(AX5:AY5)-MIN(AX5:AY5))</f>
        <v>290</v>
      </c>
      <c r="BD5" s="144" t="s">
        <v>56</v>
      </c>
      <c r="BE5" s="145">
        <f>MAX(G:G)</f>
        <v>360</v>
      </c>
      <c r="BF5" s="154" t="s">
        <v>9</v>
      </c>
      <c r="BJ5" s="146" t="s">
        <v>98</v>
      </c>
      <c r="BK5" s="146" t="s">
        <v>99</v>
      </c>
      <c r="BL5" s="146" t="s">
        <v>109</v>
      </c>
      <c r="BM5" s="146" t="s">
        <v>112</v>
      </c>
    </row>
    <row r="6" spans="1:65" x14ac:dyDescent="0.25">
      <c r="A6" s="58">
        <v>4</v>
      </c>
      <c r="B6" s="59">
        <f t="shared" si="6"/>
        <v>6.6666666666666666E-2</v>
      </c>
      <c r="C6" s="58">
        <v>0</v>
      </c>
      <c r="D6" s="58">
        <v>0</v>
      </c>
      <c r="F6" s="111">
        <v>1300</v>
      </c>
      <c r="G6" s="111">
        <v>350</v>
      </c>
      <c r="H6" s="112">
        <f t="shared" si="7"/>
        <v>47.647488579445195</v>
      </c>
      <c r="I6" s="116"/>
      <c r="J6" s="92">
        <f t="shared" si="8"/>
        <v>-140</v>
      </c>
      <c r="L6" s="94">
        <v>4</v>
      </c>
      <c r="M6" s="114">
        <f t="shared" ca="1" si="0"/>
        <v>1000</v>
      </c>
      <c r="N6" s="115">
        <f t="shared" ca="1" si="1"/>
        <v>0</v>
      </c>
      <c r="P6" s="125">
        <v>4</v>
      </c>
      <c r="Q6" s="125">
        <v>55</v>
      </c>
      <c r="R6" s="125">
        <v>70</v>
      </c>
      <c r="S6" s="125">
        <v>75</v>
      </c>
      <c r="T6" s="126">
        <v>4</v>
      </c>
      <c r="U6" s="124">
        <f t="shared" ca="1" si="2"/>
        <v>1436.7807895806668</v>
      </c>
      <c r="V6" s="124">
        <f t="shared" ca="1" si="9"/>
        <v>251.99999999999997</v>
      </c>
      <c r="W6" s="126">
        <v>75</v>
      </c>
      <c r="Z6" s="83" cm="1">
        <f t="array" aca="1" ref="Z6" ca="1">_xlfn.LET(_xlpm.rozsah, $F$3:$F$10001,_xlpm.podminka, (_xlpm.rozsah&gt;U6)*(ISNUMBER(_xlpm.rozsah)),_xlpm.indexy, IF(_xlpm.podminka, ROW(_xlpm.rozsah)-MIN(ROW(_xlpm.rozsah))+1),_xlpm.prvni, MIN(_xlpm.indexy),_xlpm.finalni, IF(_xlpm.prvni=1, 2, _xlpm.prvni),INDEX(_xlpm.rozsah, _xlpm.finalni))</f>
        <v>1500</v>
      </c>
      <c r="AA6" s="83" cm="1">
        <f t="array" aca="1" ref="AA6" ca="1">INDEX($F$3:$F$10001,MATCH(Z6,$F$3:$F$10004,0)-1)</f>
        <v>1400</v>
      </c>
      <c r="AB6" s="83">
        <f t="shared" ca="1" si="10"/>
        <v>360</v>
      </c>
      <c r="AC6" s="83">
        <f t="shared" ca="1" si="11"/>
        <v>360</v>
      </c>
      <c r="AD6" s="83">
        <f t="shared" ca="1" si="12"/>
        <v>0</v>
      </c>
      <c r="AE6" s="83">
        <f t="shared" ca="1" si="13"/>
        <v>360</v>
      </c>
      <c r="AM6" s="95"/>
      <c r="AQ6" s="83">
        <f t="shared" ca="1" si="14"/>
        <v>4</v>
      </c>
      <c r="AR6" s="83">
        <f t="shared" ca="1" si="15"/>
        <v>-116</v>
      </c>
      <c r="AS6" s="83">
        <f t="shared" ca="1" si="3"/>
        <v>-120</v>
      </c>
      <c r="AT6" s="83" cm="1">
        <f t="array" aca="1" ref="AT6" ca="1">_xlfn.LET(_xlpm.rozsah, $F$3:$F$10001,_xlpm.podminka, (_xlpm.rozsah&gt;M6)*(ISNUMBER(_xlpm.rozsah)),_xlpm.indexy, IF(_xlpm.podminka, ROW(_xlpm.rozsah)-MIN(ROW(_xlpm.rozsah))+1),_xlpm.prvni, MIN(_xlpm.indexy),_xlpm.finalni, IF(_xlpm.prvni=1, 2, _xlpm.prvni),INDEX(_xlpm.rozsah, _xlpm.finalni))</f>
        <v>1100</v>
      </c>
      <c r="AU6" s="83" cm="1">
        <f t="array" aca="1" ref="AU6" ca="1">INDEX($F$3:$F$10001,MATCH(AT6,$F$3:$F$10004,0)-1)</f>
        <v>1000</v>
      </c>
      <c r="AV6" s="83">
        <f t="shared" ca="1" si="4"/>
        <v>-120</v>
      </c>
      <c r="AW6" s="83">
        <f t="shared" ca="1" si="4"/>
        <v>-116</v>
      </c>
      <c r="AX6" s="83">
        <f t="shared" ca="1" si="16"/>
        <v>300</v>
      </c>
      <c r="AY6" s="83">
        <f t="shared" ca="1" si="17"/>
        <v>290</v>
      </c>
      <c r="AZ6" s="83">
        <f t="shared" ca="1" si="5"/>
        <v>10</v>
      </c>
      <c r="BA6" s="83">
        <f t="shared" ca="1" si="18"/>
        <v>300</v>
      </c>
      <c r="BB6" s="83">
        <f t="shared" ca="1" si="19"/>
        <v>290</v>
      </c>
      <c r="BD6" s="144" t="s">
        <v>37</v>
      </c>
      <c r="BE6" s="145">
        <f>MAX(H2:H10001)</f>
        <v>62.873740973843731</v>
      </c>
      <c r="BF6" s="154" t="s">
        <v>10</v>
      </c>
      <c r="BJ6" s="148" cm="1">
        <f t="array" ref="BJ6">INDEX(H2:H10001,MATCH(BK6,H2:H10001,0)-1)</f>
        <v>40.212385965949352</v>
      </c>
      <c r="BK6" s="148" cm="1">
        <f t="array" ref="BK6">_xlfn.LET(  _xlpm.rozsah, H2:H10001,  _xlpm.podminka, (_xlpm.rozsah&gt;BE8)*(ISNUMBER(_xlpm.rozsah)),  _xlpm.indexy, IF(_xlpm.podminka, ROW(_xlpm.rozsah)-MIN(ROW(_xlpm.rozsah))+1),  _xlpm.prvni, MIN(_xlpm.indexy),  _xlpm.finalni, IF(_xlpm.prvni=1, 2, _xlpm.prvni),  INDEX(_xlpm.rozsah, _xlpm.finalni))</f>
        <v>47.647488579445195</v>
      </c>
      <c r="BL6" s="148">
        <f>IF(ISERROR(MATCH(BJ6,H2:H10001,0)), 0, INDEX(F2:F10001, MATCH(BJ6,H2:H10001,0)))</f>
        <v>1200</v>
      </c>
      <c r="BM6" s="148">
        <f>IF(ISERROR(MATCH(BK6,H2:H10001,0)), 0, INDEX(F2:F10001, MATCH(BK6,H2:H10001,0)))</f>
        <v>1300</v>
      </c>
    </row>
    <row r="7" spans="1:65" x14ac:dyDescent="0.25">
      <c r="A7" s="58">
        <v>5</v>
      </c>
      <c r="B7" s="59">
        <f t="shared" si="6"/>
        <v>8.3333333333333329E-2</v>
      </c>
      <c r="C7" s="58">
        <v>0</v>
      </c>
      <c r="D7" s="58">
        <v>0</v>
      </c>
      <c r="F7" s="111">
        <v>1400</v>
      </c>
      <c r="G7" s="111">
        <v>360</v>
      </c>
      <c r="H7" s="112">
        <f t="shared" si="7"/>
        <v>52.778756580308524</v>
      </c>
      <c r="I7" s="113"/>
      <c r="J7" s="92">
        <f t="shared" si="8"/>
        <v>-144</v>
      </c>
      <c r="L7" s="94">
        <v>5</v>
      </c>
      <c r="M7" s="114">
        <f t="shared" ca="1" si="0"/>
        <v>1000</v>
      </c>
      <c r="N7" s="115">
        <f t="shared" ca="1" si="1"/>
        <v>0</v>
      </c>
      <c r="P7" s="125">
        <v>5</v>
      </c>
      <c r="Q7" s="125">
        <v>35</v>
      </c>
      <c r="R7" s="125">
        <v>100</v>
      </c>
      <c r="S7" s="125">
        <v>50</v>
      </c>
      <c r="T7" s="126">
        <v>5</v>
      </c>
      <c r="U7" s="124">
        <f t="shared" ca="1" si="2"/>
        <v>1277.9514115513334</v>
      </c>
      <c r="V7" s="124">
        <f t="shared" ca="1" si="9"/>
        <v>343.38542346540004</v>
      </c>
      <c r="W7" s="126">
        <v>50</v>
      </c>
      <c r="Z7" s="83" cm="1">
        <f t="array" aca="1" ref="Z7" ca="1">_xlfn.LET(_xlpm.rozsah, $F$3:$F$10001,_xlpm.podminka, (_xlpm.rozsah&gt;U7)*(ISNUMBER(_xlpm.rozsah)),_xlpm.indexy, IF(_xlpm.podminka, ROW(_xlpm.rozsah)-MIN(ROW(_xlpm.rozsah))+1),_xlpm.prvni, MIN(_xlpm.indexy),_xlpm.finalni, IF(_xlpm.prvni=1, 2, _xlpm.prvni),INDEX(_xlpm.rozsah, _xlpm.finalni))</f>
        <v>1300</v>
      </c>
      <c r="AA7" s="83" cm="1">
        <f t="array" aca="1" ref="AA7" ca="1">INDEX($F$3:$F$10001,MATCH(Z7,$F$3:$F$10004,0)-1)</f>
        <v>1200</v>
      </c>
      <c r="AB7" s="83">
        <f t="shared" ca="1" si="10"/>
        <v>350</v>
      </c>
      <c r="AC7" s="83">
        <f t="shared" ca="1" si="11"/>
        <v>320</v>
      </c>
      <c r="AD7" s="83">
        <f t="shared" ca="1" si="12"/>
        <v>30</v>
      </c>
      <c r="AE7" s="83">
        <f t="shared" ca="1" si="13"/>
        <v>343.38542346540004</v>
      </c>
      <c r="AJ7" s="83" t="s">
        <v>161</v>
      </c>
      <c r="AK7" s="83" t="s">
        <v>162</v>
      </c>
      <c r="AL7" s="83" t="s">
        <v>163</v>
      </c>
      <c r="AM7" s="95"/>
      <c r="AQ7" s="83">
        <f t="shared" ca="1" si="14"/>
        <v>4</v>
      </c>
      <c r="AR7" s="83">
        <f t="shared" ca="1" si="15"/>
        <v>-116</v>
      </c>
      <c r="AS7" s="83">
        <f t="shared" ca="1" si="3"/>
        <v>-120</v>
      </c>
      <c r="AT7" s="83" cm="1">
        <f t="array" aca="1" ref="AT7" ca="1">_xlfn.LET(_xlpm.rozsah, $F$3:$F$10001,_xlpm.podminka, (_xlpm.rozsah&gt;M7)*(ISNUMBER(_xlpm.rozsah)),_xlpm.indexy, IF(_xlpm.podminka, ROW(_xlpm.rozsah)-MIN(ROW(_xlpm.rozsah))+1),_xlpm.prvni, MIN(_xlpm.indexy),_xlpm.finalni, IF(_xlpm.prvni=1, 2, _xlpm.prvni),INDEX(_xlpm.rozsah, _xlpm.finalni))</f>
        <v>1100</v>
      </c>
      <c r="AU7" s="83" cm="1">
        <f t="array" aca="1" ref="AU7" ca="1">INDEX($F$3:$F$10001,MATCH(AT7,$F$3:$F$10004,0)-1)</f>
        <v>1000</v>
      </c>
      <c r="AV7" s="83">
        <f t="shared" ca="1" si="4"/>
        <v>-120</v>
      </c>
      <c r="AW7" s="83">
        <f t="shared" ca="1" si="4"/>
        <v>-116</v>
      </c>
      <c r="AX7" s="83">
        <f t="shared" ca="1" si="16"/>
        <v>300</v>
      </c>
      <c r="AY7" s="83">
        <f t="shared" ca="1" si="17"/>
        <v>290</v>
      </c>
      <c r="AZ7" s="83">
        <f t="shared" ca="1" si="5"/>
        <v>10</v>
      </c>
      <c r="BA7" s="83">
        <f t="shared" ca="1" si="18"/>
        <v>300</v>
      </c>
      <c r="BB7" s="83">
        <f t="shared" ca="1" si="19"/>
        <v>290</v>
      </c>
      <c r="BD7" s="144" t="s">
        <v>71</v>
      </c>
      <c r="BE7" s="149">
        <f>BE6*0.95</f>
        <v>59.730053925151545</v>
      </c>
      <c r="BF7" s="154" t="s">
        <v>10</v>
      </c>
      <c r="BJ7" s="146" t="s">
        <v>100</v>
      </c>
      <c r="BK7" s="146" t="s">
        <v>114</v>
      </c>
      <c r="BL7" s="146" t="s">
        <v>111</v>
      </c>
      <c r="BM7" s="146" t="s">
        <v>110</v>
      </c>
    </row>
    <row r="8" spans="1:65" x14ac:dyDescent="0.25">
      <c r="A8" s="58">
        <v>6</v>
      </c>
      <c r="B8" s="59">
        <f t="shared" si="6"/>
        <v>0.1</v>
      </c>
      <c r="C8" s="58">
        <v>0</v>
      </c>
      <c r="D8" s="58">
        <v>0</v>
      </c>
      <c r="F8" s="111">
        <v>1500</v>
      </c>
      <c r="G8" s="111">
        <v>360</v>
      </c>
      <c r="H8" s="112">
        <f t="shared" si="7"/>
        <v>56.548667764616283</v>
      </c>
      <c r="I8" s="116"/>
      <c r="J8" s="92">
        <f t="shared" si="8"/>
        <v>-144</v>
      </c>
      <c r="L8" s="94">
        <v>6</v>
      </c>
      <c r="M8" s="114">
        <f t="shared" ca="1" si="0"/>
        <v>1000</v>
      </c>
      <c r="N8" s="115">
        <f t="shared" ca="1" si="1"/>
        <v>0</v>
      </c>
      <c r="P8" s="125">
        <v>6</v>
      </c>
      <c r="Q8" s="125">
        <v>25</v>
      </c>
      <c r="R8" s="125">
        <v>25</v>
      </c>
      <c r="S8" s="125">
        <v>200</v>
      </c>
      <c r="T8" s="126">
        <v>6</v>
      </c>
      <c r="U8" s="124">
        <f t="shared" ca="1" si="2"/>
        <v>1198.5367225366667</v>
      </c>
      <c r="V8" s="124">
        <f t="shared" ca="1" si="9"/>
        <v>79.926836126833336</v>
      </c>
      <c r="W8" s="126">
        <v>200</v>
      </c>
      <c r="Z8" s="83" cm="1">
        <f t="array" aca="1" ref="Z8" ca="1">_xlfn.LET(_xlpm.rozsah, $F$3:$F$10001,_xlpm.podminka, (_xlpm.rozsah&gt;U8)*(ISNUMBER(_xlpm.rozsah)),_xlpm.indexy, IF(_xlpm.podminka, ROW(_xlpm.rozsah)-MIN(ROW(_xlpm.rozsah))+1),_xlpm.prvni, MIN(_xlpm.indexy),_xlpm.finalni, IF(_xlpm.prvni=1, 2, _xlpm.prvni),INDEX(_xlpm.rozsah, _xlpm.finalni))</f>
        <v>1200</v>
      </c>
      <c r="AA8" s="83" cm="1">
        <f t="array" aca="1" ref="AA8" ca="1">INDEX($F$3:$F$10001,MATCH(Z8,$F$3:$F$10004,0)-1)</f>
        <v>1100</v>
      </c>
      <c r="AB8" s="83">
        <f t="shared" ca="1" si="10"/>
        <v>320</v>
      </c>
      <c r="AC8" s="83">
        <f t="shared" ca="1" si="11"/>
        <v>300</v>
      </c>
      <c r="AD8" s="83">
        <f t="shared" ca="1" si="12"/>
        <v>20</v>
      </c>
      <c r="AE8" s="83">
        <f t="shared" ca="1" si="13"/>
        <v>319.70734450733335</v>
      </c>
      <c r="AJ8" s="83">
        <f ca="1">SUMIF(AF22:AF10001, "&gt;0")</f>
        <v>29000</v>
      </c>
      <c r="AK8" s="83">
        <f>SUMIF(AG22:AG10001, "&gt;0")</f>
        <v>303400</v>
      </c>
      <c r="AL8" s="83">
        <f ca="1">SUMIF(AJ8:AK8, "&gt;0")</f>
        <v>332400</v>
      </c>
      <c r="AQ8" s="83">
        <f t="shared" ca="1" si="14"/>
        <v>4</v>
      </c>
      <c r="AR8" s="83">
        <f t="shared" ca="1" si="15"/>
        <v>-116</v>
      </c>
      <c r="AS8" s="83">
        <f t="shared" ca="1" si="3"/>
        <v>-120</v>
      </c>
      <c r="AT8" s="83" cm="1">
        <f t="array" aca="1" ref="AT8" ca="1">_xlfn.LET(_xlpm.rozsah, $F$3:$F$10001,_xlpm.podminka, (_xlpm.rozsah&gt;M8)*(ISNUMBER(_xlpm.rozsah)),_xlpm.indexy, IF(_xlpm.podminka, ROW(_xlpm.rozsah)-MIN(ROW(_xlpm.rozsah))+1),_xlpm.prvni, MIN(_xlpm.indexy),_xlpm.finalni, IF(_xlpm.prvni=1, 2, _xlpm.prvni),INDEX(_xlpm.rozsah, _xlpm.finalni))</f>
        <v>1100</v>
      </c>
      <c r="AU8" s="83" cm="1">
        <f t="array" aca="1" ref="AU8" ca="1">INDEX($F$3:$F$10001,MATCH(AT8,$F$3:$F$10004,0)-1)</f>
        <v>1000</v>
      </c>
      <c r="AV8" s="83">
        <f t="shared" ca="1" si="4"/>
        <v>-120</v>
      </c>
      <c r="AW8" s="83">
        <f t="shared" ca="1" si="4"/>
        <v>-116</v>
      </c>
      <c r="AX8" s="83">
        <f t="shared" ca="1" si="16"/>
        <v>300</v>
      </c>
      <c r="AY8" s="83">
        <f t="shared" ca="1" si="17"/>
        <v>290</v>
      </c>
      <c r="AZ8" s="83">
        <f t="shared" ca="1" si="5"/>
        <v>10</v>
      </c>
      <c r="BA8" s="83">
        <f t="shared" ca="1" si="18"/>
        <v>300</v>
      </c>
      <c r="BB8" s="83">
        <f t="shared" ca="1" si="19"/>
        <v>290</v>
      </c>
      <c r="BD8" s="144" t="s">
        <v>66</v>
      </c>
      <c r="BE8" s="148">
        <f>BE6*0.7</f>
        <v>44.011618681690607</v>
      </c>
      <c r="BF8" s="154" t="s">
        <v>10</v>
      </c>
      <c r="BJ8" s="148" cm="1">
        <f t="array" aca="1" ref="BJ8" ca="1">IF(ISERROR(MATCH(BK8,H2:H10001,0)), 0, INDEX(H2:H10001, MATCH(BK8,H2:H10001,0)+1))</f>
        <v>43.353978619539149</v>
      </c>
      <c r="BK8" s="148" cm="1">
        <f t="array" aca="1" ref="BK8" ca="1">_xlfn.LET(  _xlpm.rozsah, H3:H1001,  _xlpm.hledana, BE8,  _xlpm.ukoncovaci, BE6,  _xlpm.radky, _xlfn._xlws.FILTER(ROW(_xlpm.rozsah), ISNUMBER(_xlpm.rozsah)),  _xlpm.hodnoty, _xlfn._xlws.FILTER(_xlpm.rozsah, ISNUMBER(_xlpm.rozsah)),  _xlpm.otocene, INDEX(_xlpm.hodnoty, COUNT(_xlpm.hodnoty)+1-ROW(INDIRECT("1:"&amp;COUNT(_xlpm.hodnoty)))),  _xlpm.konec, _xlfn.XMATCH(_xlpm.ukoncovaci, _xlpm.otocene, 0, 1),  _xlpm.analyzovane, INDEX(_xlpm.otocene, _xlfn.SEQUENCE(_xlpm.konec-1)),  _xlpm.podminka, _xlpm.analyzovane &gt; _xlpm.hledana,  _xlpm.index, _xlfn.XMATCH(1, _xlpm.podminka*1, 0),  _xlpm.prvniCiselny, 1,  IF(OR(ISERROR(_xlpm.index), _xlpm.index=_xlpm.prvniCiselny), 0, INDEX(_xlpm.analyzovane, _xlpm.index)))</f>
        <v>56.443948009496623</v>
      </c>
      <c r="BL8" s="148">
        <f ca="1">IF(ISERROR(MATCH(BJ8,H2:H10001,0)), 0, INDEX(F2:F10001, MATCH(BJ8,H2:H10001,0)))</f>
        <v>2300</v>
      </c>
      <c r="BM8" s="148">
        <f ca="1">IF(ISERROR(MATCH(BK8,H2:H10001,0)), 0, INDEX(F2:F10001, MATCH(BK8,H2:H10001,0)))</f>
        <v>2200</v>
      </c>
    </row>
    <row r="9" spans="1:65" ht="15" customHeight="1" x14ac:dyDescent="0.25">
      <c r="A9" s="58">
        <v>7</v>
      </c>
      <c r="B9" s="59">
        <f t="shared" si="6"/>
        <v>0.11666666666666667</v>
      </c>
      <c r="C9" s="58">
        <v>1.5</v>
      </c>
      <c r="D9" s="58">
        <v>8.9</v>
      </c>
      <c r="F9" s="111">
        <v>1600</v>
      </c>
      <c r="G9" s="111">
        <v>358</v>
      </c>
      <c r="H9" s="112">
        <f t="shared" si="7"/>
        <v>59.983475732541116</v>
      </c>
      <c r="I9" s="113"/>
      <c r="J9" s="92">
        <f t="shared" si="8"/>
        <v>-143.20000000000002</v>
      </c>
      <c r="L9" s="94">
        <v>7</v>
      </c>
      <c r="M9" s="114">
        <f t="shared" ca="1" si="0"/>
        <v>1011.9122033522</v>
      </c>
      <c r="N9" s="115">
        <f t="shared" ca="1" si="1"/>
        <v>25.916018609834584</v>
      </c>
      <c r="P9" s="125">
        <v>7</v>
      </c>
      <c r="Q9" s="125">
        <v>45</v>
      </c>
      <c r="R9" s="125">
        <v>70</v>
      </c>
      <c r="S9" s="125">
        <v>75</v>
      </c>
      <c r="T9" s="126">
        <v>7</v>
      </c>
      <c r="U9" s="124">
        <f t="shared" ca="1" si="2"/>
        <v>1357.3661005660001</v>
      </c>
      <c r="V9" s="124">
        <f t="shared" ca="1" si="9"/>
        <v>249.01562703961997</v>
      </c>
      <c r="W9" s="126">
        <v>75</v>
      </c>
      <c r="Z9" s="83" cm="1">
        <f t="array" aca="1" ref="Z9" ca="1">_xlfn.LET(_xlpm.rozsah, $F$3:$F$10001,_xlpm.podminka, (_xlpm.rozsah&gt;U9)*(ISNUMBER(_xlpm.rozsah)),_xlpm.indexy, IF(_xlpm.podminka, ROW(_xlpm.rozsah)-MIN(ROW(_xlpm.rozsah))+1),_xlpm.prvni, MIN(_xlpm.indexy),_xlpm.finalni, IF(_xlpm.prvni=1, 2, _xlpm.prvni),INDEX(_xlpm.rozsah, _xlpm.finalni))</f>
        <v>1400</v>
      </c>
      <c r="AA9" s="83" cm="1">
        <f t="array" aca="1" ref="AA9" ca="1">INDEX($F$3:$F$10001,MATCH(Z9,$F$3:$F$10004,0)-1)</f>
        <v>1300</v>
      </c>
      <c r="AB9" s="83">
        <f t="shared" ca="1" si="10"/>
        <v>360</v>
      </c>
      <c r="AC9" s="83">
        <f t="shared" ca="1" si="11"/>
        <v>350</v>
      </c>
      <c r="AD9" s="83">
        <f t="shared" ca="1" si="12"/>
        <v>10</v>
      </c>
      <c r="AE9" s="83">
        <f t="shared" ca="1" si="13"/>
        <v>355.7366100566</v>
      </c>
      <c r="AK9" s="96">
        <v>0.51</v>
      </c>
      <c r="AL9" s="83">
        <f ca="1">AL8*0.51</f>
        <v>169524</v>
      </c>
      <c r="AQ9" s="83">
        <f t="shared" ca="1" si="14"/>
        <v>4</v>
      </c>
      <c r="AR9" s="83">
        <f t="shared" ca="1" si="15"/>
        <v>-116.476488134088</v>
      </c>
      <c r="AS9" s="83">
        <f t="shared" ca="1" si="3"/>
        <v>-119.523511865912</v>
      </c>
      <c r="AT9" s="83" cm="1">
        <f t="array" aca="1" ref="AT9" ca="1">_xlfn.LET(_xlpm.rozsah, $F$3:$F$10001,_xlpm.podminka, (_xlpm.rozsah&gt;M9)*(ISNUMBER(_xlpm.rozsah)),_xlpm.indexy, IF(_xlpm.podminka, ROW(_xlpm.rozsah)-MIN(ROW(_xlpm.rozsah))+1),_xlpm.prvni, MIN(_xlpm.indexy),_xlpm.finalni, IF(_xlpm.prvni=1, 2, _xlpm.prvni),INDEX(_xlpm.rozsah, _xlpm.finalni))</f>
        <v>1100</v>
      </c>
      <c r="AU9" s="83" cm="1">
        <f t="array" aca="1" ref="AU9" ca="1">INDEX($F$3:$F$10001,MATCH(AT9,$F$3:$F$10004,0)-1)</f>
        <v>1000</v>
      </c>
      <c r="AV9" s="83">
        <f t="shared" ca="1" si="4"/>
        <v>-120</v>
      </c>
      <c r="AW9" s="83">
        <f t="shared" ca="1" si="4"/>
        <v>-116</v>
      </c>
      <c r="AX9" s="83">
        <f t="shared" ca="1" si="16"/>
        <v>300</v>
      </c>
      <c r="AY9" s="83">
        <f t="shared" ca="1" si="17"/>
        <v>290</v>
      </c>
      <c r="AZ9" s="83">
        <f t="shared" ca="1" si="5"/>
        <v>10</v>
      </c>
      <c r="BA9" s="83">
        <f t="shared" ca="1" si="18"/>
        <v>298.80877966477999</v>
      </c>
      <c r="BB9" s="83">
        <f t="shared" ca="1" si="19"/>
        <v>291.19122033522001</v>
      </c>
      <c r="BD9" s="144" t="s">
        <v>61</v>
      </c>
      <c r="BE9" s="147">
        <f>BE6*0.55</f>
        <v>34.580557535614055</v>
      </c>
      <c r="BF9" s="154" t="s">
        <v>10</v>
      </c>
      <c r="BJ9" s="146" t="s">
        <v>69</v>
      </c>
      <c r="BK9" s="146" t="s">
        <v>70</v>
      </c>
      <c r="BL9" s="146" t="s">
        <v>67</v>
      </c>
      <c r="BM9" s="146" t="s">
        <v>68</v>
      </c>
    </row>
    <row r="10" spans="1:65" x14ac:dyDescent="0.25">
      <c r="A10" s="58">
        <v>8</v>
      </c>
      <c r="B10" s="59">
        <f t="shared" si="6"/>
        <v>0.13333333333333333</v>
      </c>
      <c r="C10" s="58">
        <v>15.8</v>
      </c>
      <c r="D10" s="58">
        <v>30.9</v>
      </c>
      <c r="F10" s="111">
        <v>1700</v>
      </c>
      <c r="G10" s="111">
        <v>350</v>
      </c>
      <c r="H10" s="112">
        <f t="shared" si="7"/>
        <v>62.308254296197561</v>
      </c>
      <c r="I10" s="116"/>
      <c r="J10" s="92">
        <f t="shared" si="8"/>
        <v>-140</v>
      </c>
      <c r="L10" s="94">
        <v>8</v>
      </c>
      <c r="M10" s="114">
        <f t="shared" ca="1" si="0"/>
        <v>1125.4752086431733</v>
      </c>
      <c r="N10" s="115">
        <f t="shared" ca="1" si="1"/>
        <v>94.274367894148114</v>
      </c>
      <c r="P10" s="125">
        <v>8</v>
      </c>
      <c r="Q10" s="125">
        <v>45</v>
      </c>
      <c r="R10" s="125">
        <v>25</v>
      </c>
      <c r="S10" s="125">
        <v>150</v>
      </c>
      <c r="T10" s="126">
        <v>8</v>
      </c>
      <c r="U10" s="124">
        <f t="shared" ca="1" si="2"/>
        <v>1357.3661005660001</v>
      </c>
      <c r="V10" s="124">
        <f t="shared" ca="1" si="9"/>
        <v>88.93415251415</v>
      </c>
      <c r="W10" s="126">
        <v>150</v>
      </c>
      <c r="Z10" s="83" cm="1">
        <f t="array" aca="1" ref="Z10" ca="1">_xlfn.LET(_xlpm.rozsah, $F$3:$F$10001,_xlpm.podminka, (_xlpm.rozsah&gt;U10)*(ISNUMBER(_xlpm.rozsah)),_xlpm.indexy, IF(_xlpm.podminka, ROW(_xlpm.rozsah)-MIN(ROW(_xlpm.rozsah))+1),_xlpm.prvni, MIN(_xlpm.indexy),_xlpm.finalni, IF(_xlpm.prvni=1, 2, _xlpm.prvni),INDEX(_xlpm.rozsah, _xlpm.finalni))</f>
        <v>1400</v>
      </c>
      <c r="AA10" s="83" cm="1">
        <f t="array" aca="1" ref="AA10" ca="1">INDEX($F$3:$F$10001,MATCH(Z10,$F$3:$F$10004,0)-1)</f>
        <v>1300</v>
      </c>
      <c r="AB10" s="83">
        <f t="shared" ca="1" si="10"/>
        <v>360</v>
      </c>
      <c r="AC10" s="83">
        <f t="shared" ca="1" si="11"/>
        <v>350</v>
      </c>
      <c r="AD10" s="83">
        <f t="shared" ca="1" si="12"/>
        <v>10</v>
      </c>
      <c r="AE10" s="83">
        <f t="shared" ca="1" si="13"/>
        <v>355.7366100566</v>
      </c>
      <c r="AQ10" s="83">
        <f t="shared" ca="1" si="14"/>
        <v>8</v>
      </c>
      <c r="AR10" s="83">
        <f t="shared" ca="1" si="15"/>
        <v>-122.03801669145386</v>
      </c>
      <c r="AS10" s="83">
        <f t="shared" ca="1" si="3"/>
        <v>-125.96198330854614</v>
      </c>
      <c r="AT10" s="83" cm="1">
        <f t="array" aca="1" ref="AT10" ca="1">_xlfn.LET(_xlpm.rozsah, $F$3:$F$10001,_xlpm.podminka, (_xlpm.rozsah&gt;M10)*(ISNUMBER(_xlpm.rozsah)),_xlpm.indexy, IF(_xlpm.podminka, ROW(_xlpm.rozsah)-MIN(ROW(_xlpm.rozsah))+1),_xlpm.prvni, MIN(_xlpm.indexy),_xlpm.finalni, IF(_xlpm.prvni=1, 2, _xlpm.prvni),INDEX(_xlpm.rozsah, _xlpm.finalni))</f>
        <v>1200</v>
      </c>
      <c r="AU10" s="83" cm="1">
        <f t="array" aca="1" ref="AU10" ca="1">INDEX($F$3:$F$10001,MATCH(AT10,$F$3:$F$10004,0)-1)</f>
        <v>1100</v>
      </c>
      <c r="AV10" s="83">
        <f t="shared" ca="1" si="4"/>
        <v>-128</v>
      </c>
      <c r="AW10" s="83">
        <f t="shared" ca="1" si="4"/>
        <v>-120</v>
      </c>
      <c r="AX10" s="83">
        <f t="shared" ca="1" si="16"/>
        <v>320</v>
      </c>
      <c r="AY10" s="83">
        <f t="shared" ca="1" si="17"/>
        <v>300</v>
      </c>
      <c r="AZ10" s="83">
        <f t="shared" ca="1" si="5"/>
        <v>20</v>
      </c>
      <c r="BA10" s="83">
        <f t="shared" ca="1" si="18"/>
        <v>314.90495827136533</v>
      </c>
      <c r="BB10" s="83">
        <f t="shared" ca="1" si="19"/>
        <v>305.09504172863467</v>
      </c>
      <c r="BD10" s="144" t="s">
        <v>214</v>
      </c>
      <c r="BE10" s="147">
        <f>BL4+((BE9-BJ4)/(BK4-BJ4))*(BM4-BL4)</f>
        <v>1100.4074074074076</v>
      </c>
      <c r="BF10" s="154" t="s">
        <v>226</v>
      </c>
      <c r="BJ10" s="148">
        <f ca="1">MAX(BL6,BL8)</f>
        <v>2300</v>
      </c>
      <c r="BK10" s="148">
        <f ca="1">MAX(BM6,BM8)</f>
        <v>2200</v>
      </c>
      <c r="BL10" s="148">
        <f ca="1">MAX(BJ8,BJ6)</f>
        <v>43.353978619539149</v>
      </c>
      <c r="BM10" s="148">
        <f ca="1">MAX(BK8,BK6)</f>
        <v>56.443948009496623</v>
      </c>
    </row>
    <row r="11" spans="1:65" x14ac:dyDescent="0.25">
      <c r="A11" s="58">
        <v>9</v>
      </c>
      <c r="B11" s="59">
        <f t="shared" si="6"/>
        <v>0.15</v>
      </c>
      <c r="C11" s="58">
        <v>27.4</v>
      </c>
      <c r="D11" s="58">
        <v>1.3</v>
      </c>
      <c r="F11" s="111">
        <v>1800</v>
      </c>
      <c r="G11" s="111">
        <v>333</v>
      </c>
      <c r="H11" s="112">
        <f t="shared" si="7"/>
        <v>62.76902121872407</v>
      </c>
      <c r="I11" s="113"/>
      <c r="J11" s="92">
        <f t="shared" si="8"/>
        <v>-133.20000000000002</v>
      </c>
      <c r="L11" s="94">
        <v>9</v>
      </c>
      <c r="M11" s="114">
        <f t="shared" ca="1" si="0"/>
        <v>1217.5962479001867</v>
      </c>
      <c r="N11" s="115">
        <f t="shared" ca="1" si="1"/>
        <v>4.2286253668107276</v>
      </c>
      <c r="P11" s="125">
        <v>9</v>
      </c>
      <c r="Q11" s="125">
        <v>55</v>
      </c>
      <c r="R11" s="125">
        <v>50</v>
      </c>
      <c r="S11" s="125">
        <v>125</v>
      </c>
      <c r="T11" s="126">
        <v>9</v>
      </c>
      <c r="U11" s="124">
        <f t="shared" ca="1" si="2"/>
        <v>1436.7807895806668</v>
      </c>
      <c r="V11" s="124">
        <f t="shared" ca="1" si="9"/>
        <v>180</v>
      </c>
      <c r="W11" s="126">
        <v>125</v>
      </c>
      <c r="Z11" s="83" cm="1">
        <f t="array" aca="1" ref="Z11" ca="1">_xlfn.LET(_xlpm.rozsah, $F$3:$F$10001,_xlpm.podminka, (_xlpm.rozsah&gt;U11)*(ISNUMBER(_xlpm.rozsah)),_xlpm.indexy, IF(_xlpm.podminka, ROW(_xlpm.rozsah)-MIN(ROW(_xlpm.rozsah))+1),_xlpm.prvni, MIN(_xlpm.indexy),_xlpm.finalni, IF(_xlpm.prvni=1, 2, _xlpm.prvni),INDEX(_xlpm.rozsah, _xlpm.finalni))</f>
        <v>1500</v>
      </c>
      <c r="AA11" s="83" cm="1">
        <f t="array" aca="1" ref="AA11" ca="1">INDEX($F$3:$F$10001,MATCH(Z11,$F$3:$F$10004,0)-1)</f>
        <v>1400</v>
      </c>
      <c r="AB11" s="83">
        <f t="shared" ca="1" si="10"/>
        <v>360</v>
      </c>
      <c r="AC11" s="83">
        <f t="shared" ca="1" si="11"/>
        <v>360</v>
      </c>
      <c r="AD11" s="83">
        <f t="shared" ca="1" si="12"/>
        <v>0</v>
      </c>
      <c r="AE11" s="83">
        <f t="shared" ca="1" si="13"/>
        <v>360</v>
      </c>
      <c r="AQ11" s="83">
        <f t="shared" ca="1" si="14"/>
        <v>12</v>
      </c>
      <c r="AR11" s="83">
        <f t="shared" ca="1" si="15"/>
        <v>-130.11154974802241</v>
      </c>
      <c r="AS11" s="83">
        <f t="shared" ca="1" si="3"/>
        <v>-137.88845025197759</v>
      </c>
      <c r="AT11" s="83" cm="1">
        <f t="array" aca="1" ref="AT11" ca="1">_xlfn.LET(_xlpm.rozsah, $F$3:$F$10001,_xlpm.podminka, (_xlpm.rozsah&gt;M11)*(ISNUMBER(_xlpm.rozsah)),_xlpm.indexy, IF(_xlpm.podminka, ROW(_xlpm.rozsah)-MIN(ROW(_xlpm.rozsah))+1),_xlpm.prvni, MIN(_xlpm.indexy),_xlpm.finalni, IF(_xlpm.prvni=1, 2, _xlpm.prvni),INDEX(_xlpm.rozsah, _xlpm.finalni))</f>
        <v>1300</v>
      </c>
      <c r="AU11" s="83" cm="1">
        <f t="array" aca="1" ref="AU11" ca="1">INDEX($F$3:$F$10001,MATCH(AT11,$F$3:$F$10004,0)-1)</f>
        <v>1200</v>
      </c>
      <c r="AV11" s="83">
        <f t="shared" ca="1" si="4"/>
        <v>-140</v>
      </c>
      <c r="AW11" s="83">
        <f t="shared" ca="1" si="4"/>
        <v>-128</v>
      </c>
      <c r="AX11" s="83">
        <f t="shared" ca="1" si="16"/>
        <v>350</v>
      </c>
      <c r="AY11" s="83">
        <f t="shared" ca="1" si="17"/>
        <v>320</v>
      </c>
      <c r="AZ11" s="83">
        <f t="shared" ca="1" si="5"/>
        <v>30</v>
      </c>
      <c r="BA11" s="83">
        <f t="shared" ca="1" si="18"/>
        <v>344.72112562994403</v>
      </c>
      <c r="BB11" s="83">
        <f t="shared" ca="1" si="19"/>
        <v>325.27887437005597</v>
      </c>
      <c r="BD11" s="144" t="s">
        <v>215</v>
      </c>
      <c r="BE11" s="148">
        <f ca="1">BK10+((BE8-BL10)/(BM10-BL10))*(BJ10-BK10)</f>
        <v>2205.0239999999999</v>
      </c>
      <c r="BF11" s="154" t="s">
        <v>226</v>
      </c>
      <c r="BJ11" s="146" t="s">
        <v>104</v>
      </c>
      <c r="BK11" s="146" t="s">
        <v>103</v>
      </c>
      <c r="BL11" s="146" t="s">
        <v>105</v>
      </c>
      <c r="BM11" s="146" t="s">
        <v>106</v>
      </c>
    </row>
    <row r="12" spans="1:65" x14ac:dyDescent="0.25">
      <c r="A12" s="58">
        <v>10</v>
      </c>
      <c r="B12" s="59">
        <f t="shared" si="6"/>
        <v>0.16666666666666666</v>
      </c>
      <c r="C12" s="58">
        <v>32.6</v>
      </c>
      <c r="D12" s="58">
        <v>0.7</v>
      </c>
      <c r="F12" s="111">
        <v>1900</v>
      </c>
      <c r="G12" s="111">
        <v>316</v>
      </c>
      <c r="H12" s="112">
        <f t="shared" si="7"/>
        <v>62.873740973843731</v>
      </c>
      <c r="I12" s="116"/>
      <c r="J12" s="92">
        <f t="shared" si="8"/>
        <v>-126.4</v>
      </c>
      <c r="L12" s="94">
        <v>10</v>
      </c>
      <c r="M12" s="114">
        <f t="shared" ca="1" si="0"/>
        <v>1258.8918861878135</v>
      </c>
      <c r="N12" s="115">
        <f t="shared" ca="1" si="1"/>
        <v>2.3636729609944078</v>
      </c>
      <c r="P12" s="125">
        <v>10</v>
      </c>
      <c r="Q12" s="125">
        <v>75</v>
      </c>
      <c r="R12" s="125">
        <v>100</v>
      </c>
      <c r="S12" s="125">
        <v>50</v>
      </c>
      <c r="T12" s="126">
        <v>10</v>
      </c>
      <c r="U12" s="124">
        <f t="shared" ca="1" si="2"/>
        <v>1595.6101676100002</v>
      </c>
      <c r="V12" s="124">
        <f t="shared" ca="1" si="9"/>
        <v>358.08779664780002</v>
      </c>
      <c r="W12" s="126">
        <v>50</v>
      </c>
      <c r="Z12" s="83" cm="1">
        <f t="array" aca="1" ref="Z12" ca="1">_xlfn.LET(_xlpm.rozsah, $F$3:$F$10001,_xlpm.podminka, (_xlpm.rozsah&gt;U12)*(ISNUMBER(_xlpm.rozsah)),_xlpm.indexy, IF(_xlpm.podminka, ROW(_xlpm.rozsah)-MIN(ROW(_xlpm.rozsah))+1),_xlpm.prvni, MIN(_xlpm.indexy),_xlpm.finalni, IF(_xlpm.prvni=1, 2, _xlpm.prvni),INDEX(_xlpm.rozsah, _xlpm.finalni))</f>
        <v>1600</v>
      </c>
      <c r="AA12" s="83" cm="1">
        <f t="array" aca="1" ref="AA12" ca="1">INDEX($F$3:$F$10001,MATCH(Z12,$F$3:$F$10004,0)-1)</f>
        <v>1500</v>
      </c>
      <c r="AB12" s="83">
        <f t="shared" ca="1" si="10"/>
        <v>358</v>
      </c>
      <c r="AC12" s="83">
        <f t="shared" ca="1" si="11"/>
        <v>360</v>
      </c>
      <c r="AD12" s="83">
        <f t="shared" ca="1" si="12"/>
        <v>-2</v>
      </c>
      <c r="AE12" s="83">
        <f ca="1">MIN(AB12:AC12)+((MAX(Z12:AA12)-U12)/(MAX(Z12:AA12)-MIN(Z12:AA12)))*(MAX(AB12:AC12)-MIN(AB12:AC12))</f>
        <v>358.08779664780002</v>
      </c>
      <c r="AQ12" s="83">
        <f t="shared" ca="1" si="14"/>
        <v>12</v>
      </c>
      <c r="AR12" s="83">
        <f t="shared" ca="1" si="15"/>
        <v>-135.06702634253762</v>
      </c>
      <c r="AS12" s="83">
        <f t="shared" ca="1" si="3"/>
        <v>-132.93297365746238</v>
      </c>
      <c r="AT12" s="83" cm="1">
        <f t="array" aca="1" ref="AT12" ca="1">_xlfn.LET(_xlpm.rozsah, $F$3:$F$10001,_xlpm.podminka, (_xlpm.rozsah&gt;M12)*(ISNUMBER(_xlpm.rozsah)),_xlpm.indexy, IF(_xlpm.podminka, ROW(_xlpm.rozsah)-MIN(ROW(_xlpm.rozsah))+1),_xlpm.prvni, MIN(_xlpm.indexy),_xlpm.finalni, IF(_xlpm.prvni=1, 2, _xlpm.prvni),INDEX(_xlpm.rozsah, _xlpm.finalni))</f>
        <v>1300</v>
      </c>
      <c r="AU12" s="83" cm="1">
        <f t="array" aca="1" ref="AU12" ca="1">INDEX($F$3:$F$10001,MATCH(AT12,$F$3:$F$10004,0)-1)</f>
        <v>1200</v>
      </c>
      <c r="AV12" s="83">
        <f t="shared" ca="1" si="4"/>
        <v>-140</v>
      </c>
      <c r="AW12" s="83">
        <f t="shared" ca="1" si="4"/>
        <v>-128</v>
      </c>
      <c r="AX12" s="83">
        <f t="shared" ca="1" si="16"/>
        <v>350</v>
      </c>
      <c r="AY12" s="83">
        <f t="shared" ca="1" si="17"/>
        <v>320</v>
      </c>
      <c r="AZ12" s="83">
        <f t="shared" ca="1" si="5"/>
        <v>30</v>
      </c>
      <c r="BA12" s="83">
        <f t="shared" ca="1" si="18"/>
        <v>332.33243414365597</v>
      </c>
      <c r="BB12" s="83">
        <f t="shared" ca="1" si="19"/>
        <v>337.66756585634403</v>
      </c>
      <c r="BD12" s="144" t="s">
        <v>113</v>
      </c>
      <c r="BE12" s="149">
        <f ca="1">-(((BE7-BL16)/(BM16-BL16))*(BK16-BJ16)-BK16)</f>
        <v>2136.7083333333335</v>
      </c>
      <c r="BF12" s="154" t="s">
        <v>226</v>
      </c>
      <c r="BJ12" s="149" cm="1">
        <f t="array" ref="BJ12">INDEX(H2:H10001,MATCH(BK12,H2:H10001,0)-1)</f>
        <v>56.548667764616283</v>
      </c>
      <c r="BK12" s="149" cm="1">
        <f t="array" ref="BK12">_xlfn.LET(  _xlpm.rozsah, H2:H10001,  _xlpm.podminka, (_xlpm.rozsah&gt;BE7)*(ISNUMBER(_xlpm.rozsah)),  _xlpm.indexy, IF(_xlpm.podminka, ROW(_xlpm.rozsah)-MIN(ROW(_xlpm.rozsah))+1),  _xlpm.prvni, MIN(_xlpm.indexy),  _xlpm.finalni, IF(_xlpm.prvni=1, 2, _xlpm.prvni),  INDEX(_xlpm.rozsah, _xlpm.finalni))</f>
        <v>59.983475732541116</v>
      </c>
      <c r="BL12" s="149">
        <f>IF(ISERROR(MATCH(BJ12,H3:H10003,0)), 0, INDEX(F3:F10003, MATCH(BJ12,H3:H10003,0)))</f>
        <v>1500</v>
      </c>
      <c r="BM12" s="149">
        <f>IF(ISERROR(MATCH(BK12,H3:H10003,0)), 0, INDEX(F3:F10003, MATCH(BK12,H3:H10003,0)))</f>
        <v>1600</v>
      </c>
    </row>
    <row r="13" spans="1:65" x14ac:dyDescent="0.25">
      <c r="A13" s="58">
        <v>11</v>
      </c>
      <c r="B13" s="59">
        <f t="shared" si="6"/>
        <v>0.18333333333333332</v>
      </c>
      <c r="C13" s="58">
        <v>34.799999999999997</v>
      </c>
      <c r="D13" s="58">
        <v>1.2</v>
      </c>
      <c r="F13" s="111">
        <v>2000</v>
      </c>
      <c r="G13" s="111">
        <v>300</v>
      </c>
      <c r="H13" s="112">
        <f t="shared" si="7"/>
        <v>62.831853071795862</v>
      </c>
      <c r="I13" s="113"/>
      <c r="J13" s="92">
        <f t="shared" si="8"/>
        <v>-120</v>
      </c>
      <c r="L13" s="94">
        <v>11</v>
      </c>
      <c r="M13" s="114">
        <f t="shared" ca="1" si="0"/>
        <v>1276.3631177710402</v>
      </c>
      <c r="N13" s="115">
        <f t="shared" ca="1" si="1"/>
        <v>4.1149072239757443</v>
      </c>
      <c r="P13" s="125">
        <v>11</v>
      </c>
      <c r="Q13" s="125">
        <v>35</v>
      </c>
      <c r="R13" s="125">
        <v>50</v>
      </c>
      <c r="S13" s="125">
        <v>200</v>
      </c>
      <c r="T13" s="126">
        <v>11</v>
      </c>
      <c r="U13" s="124">
        <f t="shared" ca="1" si="2"/>
        <v>1277.9514115513334</v>
      </c>
      <c r="V13" s="124">
        <f t="shared" ca="1" si="9"/>
        <v>171.69271173270002</v>
      </c>
      <c r="W13" s="126">
        <v>200</v>
      </c>
      <c r="Z13" s="83" cm="1">
        <f t="array" aca="1" ref="Z13" ca="1">_xlfn.LET(_xlpm.rozsah, $F$3:$F$10001,_xlpm.podminka, (_xlpm.rozsah&gt;U13)*(ISNUMBER(_xlpm.rozsah)),_xlpm.indexy, IF(_xlpm.podminka, ROW(_xlpm.rozsah)-MIN(ROW(_xlpm.rozsah))+1),_xlpm.prvni, MIN(_xlpm.indexy),_xlpm.finalni, IF(_xlpm.prvni=1, 2, _xlpm.prvni),INDEX(_xlpm.rozsah, _xlpm.finalni))</f>
        <v>1300</v>
      </c>
      <c r="AA13" s="83" cm="1">
        <f t="array" aca="1" ref="AA13" ca="1">INDEX($F$3:$F$10001,MATCH(Z13,$F$3:$F$10004,0)-1)</f>
        <v>1200</v>
      </c>
      <c r="AB13" s="83">
        <f t="shared" ca="1" si="10"/>
        <v>350</v>
      </c>
      <c r="AC13" s="83">
        <f t="shared" ca="1" si="11"/>
        <v>320</v>
      </c>
      <c r="AD13" s="83">
        <f t="shared" ca="1" si="12"/>
        <v>30</v>
      </c>
      <c r="AE13" s="83">
        <f ca="1">MIN(AB13:AC13)+((U13-MIN(Z13:AA13))/(MAX(Z13:AA13)-MIN(Z13:AA13)))*(MAX(AB13:AC13)-MIN(AB13:AC13))</f>
        <v>343.38542346540004</v>
      </c>
      <c r="AQ13" s="83">
        <f t="shared" ca="1" si="14"/>
        <v>12</v>
      </c>
      <c r="AR13" s="83">
        <f t="shared" ca="1" si="15"/>
        <v>-137.16357413252481</v>
      </c>
      <c r="AS13" s="83">
        <f t="shared" ca="1" si="3"/>
        <v>-130.83642586747519</v>
      </c>
      <c r="AT13" s="83" cm="1">
        <f t="array" aca="1" ref="AT13" ca="1">_xlfn.LET(_xlpm.rozsah, $F$3:$F$10001,_xlpm.podminka, (_xlpm.rozsah&gt;M13)*(ISNUMBER(_xlpm.rozsah)),_xlpm.indexy, IF(_xlpm.podminka, ROW(_xlpm.rozsah)-MIN(ROW(_xlpm.rozsah))+1),_xlpm.prvni, MIN(_xlpm.indexy),_xlpm.finalni, IF(_xlpm.prvni=1, 2, _xlpm.prvni),INDEX(_xlpm.rozsah, _xlpm.finalni))</f>
        <v>1300</v>
      </c>
      <c r="AU13" s="83" cm="1">
        <f t="array" aca="1" ref="AU13" ca="1">INDEX($F$3:$F$10001,MATCH(AT13,$F$3:$F$10004,0)-1)</f>
        <v>1200</v>
      </c>
      <c r="AV13" s="83">
        <f t="shared" ca="1" si="4"/>
        <v>-140</v>
      </c>
      <c r="AW13" s="83">
        <f t="shared" ca="1" si="4"/>
        <v>-128</v>
      </c>
      <c r="AX13" s="83">
        <f t="shared" ca="1" si="16"/>
        <v>350</v>
      </c>
      <c r="AY13" s="83">
        <f t="shared" ca="1" si="17"/>
        <v>320</v>
      </c>
      <c r="AZ13" s="83">
        <f t="shared" ca="1" si="5"/>
        <v>30</v>
      </c>
      <c r="BA13" s="83">
        <f t="shared" ca="1" si="18"/>
        <v>327.09106466868798</v>
      </c>
      <c r="BB13" s="83">
        <f t="shared" ca="1" si="19"/>
        <v>342.90893533131202</v>
      </c>
      <c r="BD13" s="144" t="s">
        <v>216</v>
      </c>
      <c r="BE13" s="145">
        <f ca="1">AH15</f>
        <v>1500</v>
      </c>
      <c r="BF13" s="154" t="s">
        <v>226</v>
      </c>
      <c r="BJ13" s="146" t="s">
        <v>102</v>
      </c>
      <c r="BK13" s="146" t="s">
        <v>101</v>
      </c>
      <c r="BL13" s="146" t="s">
        <v>107</v>
      </c>
      <c r="BM13" s="146" t="s">
        <v>108</v>
      </c>
    </row>
    <row r="14" spans="1:65" x14ac:dyDescent="0.25">
      <c r="A14" s="58">
        <v>12</v>
      </c>
      <c r="B14" s="59">
        <f t="shared" si="6"/>
        <v>0.2</v>
      </c>
      <c r="C14" s="58">
        <v>36.200000000000003</v>
      </c>
      <c r="D14" s="58">
        <v>7.4</v>
      </c>
      <c r="F14" s="111">
        <v>2100</v>
      </c>
      <c r="G14" s="111">
        <v>280</v>
      </c>
      <c r="H14" s="112">
        <f t="shared" si="7"/>
        <v>61.575216010359945</v>
      </c>
      <c r="I14" s="116"/>
      <c r="J14" s="92">
        <f t="shared" si="8"/>
        <v>-112</v>
      </c>
      <c r="L14" s="94">
        <v>12</v>
      </c>
      <c r="M14" s="114">
        <f t="shared" ca="1" si="0"/>
        <v>1287.4811742330935</v>
      </c>
      <c r="N14" s="115">
        <f t="shared" ca="1" si="1"/>
        <v>25.622082067974681</v>
      </c>
      <c r="P14" s="125">
        <v>12</v>
      </c>
      <c r="Q14" s="125">
        <v>35</v>
      </c>
      <c r="R14" s="125">
        <v>25</v>
      </c>
      <c r="S14" s="125">
        <v>250</v>
      </c>
      <c r="T14" s="126">
        <v>12</v>
      </c>
      <c r="U14" s="124">
        <f t="shared" ca="1" si="2"/>
        <v>1277.9514115513334</v>
      </c>
      <c r="V14" s="124">
        <f t="shared" ca="1" si="9"/>
        <v>85.846355866350009</v>
      </c>
      <c r="W14" s="126">
        <v>250</v>
      </c>
      <c r="Z14" s="83" cm="1">
        <f t="array" aca="1" ref="Z14" ca="1">_xlfn.LET(_xlpm.rozsah, $F$3:$F$10001,_xlpm.podminka, (_xlpm.rozsah&gt;U14)*(ISNUMBER(_xlpm.rozsah)),_xlpm.indexy, IF(_xlpm.podminka, ROW(_xlpm.rozsah)-MIN(ROW(_xlpm.rozsah))+1),_xlpm.prvni, MIN(_xlpm.indexy),_xlpm.finalni, IF(_xlpm.prvni=1, 2, _xlpm.prvni),INDEX(_xlpm.rozsah, _xlpm.finalni))</f>
        <v>1300</v>
      </c>
      <c r="AA14" s="83" cm="1">
        <f t="array" aca="1" ref="AA14" ca="1">INDEX($F$3:$F$10001,MATCH(Z14,$F$3:$F$10004,0)-1)</f>
        <v>1200</v>
      </c>
      <c r="AB14" s="83">
        <f t="shared" ca="1" si="10"/>
        <v>350</v>
      </c>
      <c r="AC14" s="83">
        <f t="shared" ca="1" si="11"/>
        <v>320</v>
      </c>
      <c r="AD14" s="83">
        <f t="shared" ca="1" si="12"/>
        <v>30</v>
      </c>
      <c r="AE14" s="83">
        <f ca="1">MIN(AB14:AC14)+((U14-MIN(Z14:AA14))/(MAX(Z14:AA14)-MIN(Z14:AA14)))*(MAX(AB14:AC14)-MIN(AB14:AC14))</f>
        <v>343.38542346540004</v>
      </c>
      <c r="AQ14" s="83">
        <f t="shared" ca="1" si="14"/>
        <v>12</v>
      </c>
      <c r="AR14" s="83">
        <f t="shared" ca="1" si="15"/>
        <v>-138.49774090797121</v>
      </c>
      <c r="AS14" s="83">
        <f t="shared" ca="1" si="3"/>
        <v>-129.50225909202879</v>
      </c>
      <c r="AT14" s="83" cm="1">
        <f t="array" aca="1" ref="AT14" ca="1">_xlfn.LET(_xlpm.rozsah, $F$3:$F$10001,_xlpm.podminka, (_xlpm.rozsah&gt;M14)*(ISNUMBER(_xlpm.rozsah)),_xlpm.indexy, IF(_xlpm.podminka, ROW(_xlpm.rozsah)-MIN(ROW(_xlpm.rozsah))+1),_xlpm.prvni, MIN(_xlpm.indexy),_xlpm.finalni, IF(_xlpm.prvni=1, 2, _xlpm.prvni),INDEX(_xlpm.rozsah, _xlpm.finalni))</f>
        <v>1300</v>
      </c>
      <c r="AU14" s="83" cm="1">
        <f t="array" aca="1" ref="AU14" ca="1">INDEX($F$3:$F$10001,MATCH(AT14,$F$3:$F$10004,0)-1)</f>
        <v>1200</v>
      </c>
      <c r="AV14" s="83">
        <f t="shared" ca="1" si="4"/>
        <v>-140</v>
      </c>
      <c r="AW14" s="83">
        <f t="shared" ca="1" si="4"/>
        <v>-128</v>
      </c>
      <c r="AX14" s="83">
        <f t="shared" ca="1" si="16"/>
        <v>350</v>
      </c>
      <c r="AY14" s="83">
        <f t="shared" ca="1" si="17"/>
        <v>320</v>
      </c>
      <c r="AZ14" s="83">
        <f t="shared" ca="1" si="5"/>
        <v>30</v>
      </c>
      <c r="BA14" s="83">
        <f t="shared" ca="1" si="18"/>
        <v>323.75564773007193</v>
      </c>
      <c r="BB14" s="83">
        <f t="shared" ca="1" si="19"/>
        <v>346.24435226992807</v>
      </c>
      <c r="BD14" s="144" t="s">
        <v>36</v>
      </c>
      <c r="BE14" s="145">
        <f ca="1">(0.45*$BE$10+0.45*$BE$13+0.1*$BE$11-MIN($T$25,$BE$3))*2.0327+MIN($T$25,$BE$3)</f>
        <v>1794.1468901466669</v>
      </c>
      <c r="BF14" s="154" t="s">
        <v>226</v>
      </c>
      <c r="BJ14" s="149" cm="1">
        <f t="array" aca="1" ref="BJ14" ca="1">IF(ISERROR(MATCH(BK14,H2:H10001,0)), 0, INDEX(H2:H10001, MATCH(BK14,H2:H10001,0)+1))</f>
        <v>56.443948009496623</v>
      </c>
      <c r="BK14" s="149" cm="1">
        <f t="array" aca="1" ref="BK14" ca="1">_xlfn.LET(  _xlpm.rozsah, H3:H1001,  _xlpm.hledana, BE7,  _xlpm.ukoncovaci, BE6,  _xlpm.radky, _xlfn._xlws.FILTER(ROW(_xlpm.rozsah), ISNUMBER(_xlpm.rozsah)),  _xlpm.hodnoty, _xlfn._xlws.FILTER(_xlpm.rozsah, ISNUMBER(_xlpm.rozsah)),  _xlpm.otocene, INDEX(_xlpm.hodnoty, COUNT(_xlpm.hodnoty)+1-ROW(INDIRECT("1:"&amp;COUNT(_xlpm.hodnoty)))),  _xlpm.konec, _xlfn.XMATCH(_xlpm.ukoncovaci, _xlpm.otocene, 0, 1),  _xlpm.analyzovane, INDEX(_xlpm.otocene, _xlfn.SEQUENCE(_xlpm.konec-1)),  _xlpm.podminka, _xlpm.analyzovane &gt; _xlpm.hledana,  _xlpm.index, _xlfn.XMATCH(1, _xlpm.podminka*1, 0),  _xlpm.prvniCiselny, 1,  IF(OR(ISERROR(_xlpm.index), _xlpm.index=_xlpm.prvniCiselny), 0, INDEX(_xlpm.analyzovane, _xlpm.index)))</f>
        <v>61.575216010359945</v>
      </c>
      <c r="BL14" s="149">
        <f ca="1">IF(ISERROR(MATCH(BK14,H3:H10003,0)), 0, INDEX(F3:F10003, MATCH(BK14,H3:H10003,0)))</f>
        <v>2100</v>
      </c>
      <c r="BM14" s="149">
        <f ca="1">IF(ISERROR(MATCH(BJ14,H3:H10003,0)), 0, INDEX(F3:F10003, MATCH(BJ14,H3:H10003,0)))</f>
        <v>2200</v>
      </c>
    </row>
    <row r="15" spans="1:65" x14ac:dyDescent="0.25">
      <c r="A15" s="58">
        <v>13</v>
      </c>
      <c r="B15" s="59">
        <f t="shared" si="6"/>
        <v>0.21666666666666667</v>
      </c>
      <c r="C15" s="58">
        <v>37.1</v>
      </c>
      <c r="D15" s="58">
        <v>6.2</v>
      </c>
      <c r="F15" s="111">
        <v>2200</v>
      </c>
      <c r="G15" s="111">
        <v>245</v>
      </c>
      <c r="H15" s="112">
        <f t="shared" si="7"/>
        <v>56.443948009496623</v>
      </c>
      <c r="I15" s="113"/>
      <c r="J15" s="92">
        <f t="shared" si="8"/>
        <v>-98</v>
      </c>
      <c r="L15" s="94">
        <v>13</v>
      </c>
      <c r="M15" s="114">
        <f t="shared" ca="1" si="0"/>
        <v>1294.6284962444133</v>
      </c>
      <c r="N15" s="115">
        <f t="shared" ca="1" si="1"/>
        <v>21.600090030146088</v>
      </c>
      <c r="P15" s="125">
        <v>13</v>
      </c>
      <c r="Q15" s="125">
        <v>0</v>
      </c>
      <c r="R15" s="125">
        <v>0</v>
      </c>
      <c r="S15" s="125">
        <v>210</v>
      </c>
      <c r="T15" s="126">
        <v>13</v>
      </c>
      <c r="U15" s="124">
        <f t="shared" ca="1" si="2"/>
        <v>1000</v>
      </c>
      <c r="V15" s="124">
        <f t="shared" ca="1" si="9"/>
        <v>0</v>
      </c>
      <c r="W15" s="126">
        <v>210</v>
      </c>
      <c r="Z15" s="83" cm="1">
        <f t="array" aca="1" ref="Z15" ca="1">_xlfn.LET(_xlpm.rozsah, $F$3:$F$10001,_xlpm.podminka, (_xlpm.rozsah&gt;U15)*(ISNUMBER(_xlpm.rozsah)),_xlpm.indexy, IF(_xlpm.podminka, ROW(_xlpm.rozsah)-MIN(ROW(_xlpm.rozsah))+1),_xlpm.prvni, MIN(_xlpm.indexy),_xlpm.finalni, IF(_xlpm.prvni=1, 2, _xlpm.prvni),INDEX(_xlpm.rozsah, _xlpm.finalni))</f>
        <v>1100</v>
      </c>
      <c r="AA15" s="83" cm="1">
        <f t="array" aca="1" ref="AA15" ca="1">INDEX($F$3:$F$10001,MATCH(Z15,$F$3:$F$10004,0)-1)</f>
        <v>1000</v>
      </c>
      <c r="AB15" s="83">
        <f t="shared" ca="1" si="10"/>
        <v>300</v>
      </c>
      <c r="AC15" s="83">
        <f t="shared" ca="1" si="11"/>
        <v>290</v>
      </c>
      <c r="AD15" s="83">
        <f t="shared" ca="1" si="12"/>
        <v>10</v>
      </c>
      <c r="AE15" s="83">
        <f ca="1">MIN(AB15:AC15)+((U15-MIN(Z15:AA15))/(MAX(Z15:AA15)-MIN(Z15:AA15)))*(MAX(AB15:AC15)-MIN(AB15:AC15))</f>
        <v>290</v>
      </c>
      <c r="AH15" s="83" cm="1">
        <f t="array" aca="1" ref="AH15" ca="1">INDEX(AI22:AI10000,_xlfn.XMATCH(TRUE,AE22:AE10000&gt;=0.51,0,1))</f>
        <v>1500</v>
      </c>
      <c r="AQ15" s="83">
        <f t="shared" ca="1" si="14"/>
        <v>12</v>
      </c>
      <c r="AR15" s="83">
        <f t="shared" ca="1" si="15"/>
        <v>-139.35541954932961</v>
      </c>
      <c r="AS15" s="83">
        <f t="shared" ca="1" si="3"/>
        <v>-128.64458045067039</v>
      </c>
      <c r="AT15" s="83" cm="1">
        <f t="array" aca="1" ref="AT15" ca="1">_xlfn.LET(_xlpm.rozsah, $F$3:$F$10001,_xlpm.podminka, (_xlpm.rozsah&gt;M15)*(ISNUMBER(_xlpm.rozsah)),_xlpm.indexy, IF(_xlpm.podminka, ROW(_xlpm.rozsah)-MIN(ROW(_xlpm.rozsah))+1),_xlpm.prvni, MIN(_xlpm.indexy),_xlpm.finalni, IF(_xlpm.prvni=1, 2, _xlpm.prvni),INDEX(_xlpm.rozsah, _xlpm.finalni))</f>
        <v>1300</v>
      </c>
      <c r="AU15" s="83" cm="1">
        <f t="array" aca="1" ref="AU15" ca="1">INDEX($F$3:$F$10001,MATCH(AT15,$F$3:$F$10004,0)-1)</f>
        <v>1200</v>
      </c>
      <c r="AV15" s="83">
        <f t="shared" ca="1" si="4"/>
        <v>-140</v>
      </c>
      <c r="AW15" s="83">
        <f t="shared" ca="1" si="4"/>
        <v>-128</v>
      </c>
      <c r="AX15" s="83">
        <f t="shared" ca="1" si="16"/>
        <v>350</v>
      </c>
      <c r="AY15" s="83">
        <f t="shared" ca="1" si="17"/>
        <v>320</v>
      </c>
      <c r="AZ15" s="83">
        <f t="shared" ca="1" si="5"/>
        <v>30</v>
      </c>
      <c r="BA15" s="83">
        <f t="shared" ca="1" si="18"/>
        <v>321.611451126676</v>
      </c>
      <c r="BB15" s="83">
        <f t="shared" ca="1" si="19"/>
        <v>348.388548873324</v>
      </c>
      <c r="BD15" s="144" t="s">
        <v>136</v>
      </c>
      <c r="BE15" s="145">
        <f>BE5+T21-T23</f>
        <v>360</v>
      </c>
      <c r="BF15" s="154" t="s">
        <v>9</v>
      </c>
      <c r="BJ15" s="146" t="s">
        <v>74</v>
      </c>
      <c r="BK15" s="146" t="s">
        <v>75</v>
      </c>
      <c r="BL15" s="146" t="s">
        <v>73</v>
      </c>
      <c r="BM15" s="146" t="s">
        <v>72</v>
      </c>
    </row>
    <row r="16" spans="1:65" x14ac:dyDescent="0.25">
      <c r="A16" s="58">
        <v>14</v>
      </c>
      <c r="B16" s="59">
        <f t="shared" si="6"/>
        <v>0.23333333333333334</v>
      </c>
      <c r="C16" s="58">
        <v>37.9</v>
      </c>
      <c r="D16" s="58">
        <v>10.199999999999999</v>
      </c>
      <c r="F16" s="111">
        <v>2300</v>
      </c>
      <c r="G16" s="111">
        <v>180</v>
      </c>
      <c r="H16" s="112">
        <f t="shared" si="7"/>
        <v>43.353978619539149</v>
      </c>
      <c r="I16" s="116"/>
      <c r="J16" s="92">
        <f t="shared" si="8"/>
        <v>-72</v>
      </c>
      <c r="L16" s="94">
        <v>14</v>
      </c>
      <c r="M16" s="114">
        <f t="shared" ca="1" si="0"/>
        <v>1300.9816713655869</v>
      </c>
      <c r="N16" s="115">
        <f t="shared" ca="1" si="1"/>
        <v>35.710013047928982</v>
      </c>
      <c r="AQ16" s="83">
        <f t="shared" ca="1" si="14"/>
        <v>4</v>
      </c>
      <c r="AR16" s="83">
        <f t="shared" ca="1" si="15"/>
        <v>-140.03926685462346</v>
      </c>
      <c r="AS16" s="83">
        <f t="shared" ca="1" si="3"/>
        <v>-143.96073314537654</v>
      </c>
      <c r="AT16" s="83" cm="1">
        <f t="array" aca="1" ref="AT16" ca="1">_xlfn.LET(_xlpm.rozsah, $F$3:$F$10001,_xlpm.podminka, (_xlpm.rozsah&gt;M16)*(ISNUMBER(_xlpm.rozsah)),_xlpm.indexy, IF(_xlpm.podminka, ROW(_xlpm.rozsah)-MIN(ROW(_xlpm.rozsah))+1),_xlpm.prvni, MIN(_xlpm.indexy),_xlpm.finalni, IF(_xlpm.prvni=1, 2, _xlpm.prvni),INDEX(_xlpm.rozsah, _xlpm.finalni))</f>
        <v>1400</v>
      </c>
      <c r="AU16" s="83" cm="1">
        <f t="array" aca="1" ref="AU16" ca="1">INDEX($F$3:$F$10001,MATCH(AT16,$F$3:$F$10004,0)-1)</f>
        <v>1300</v>
      </c>
      <c r="AV16" s="83">
        <f t="shared" ca="1" si="4"/>
        <v>-144</v>
      </c>
      <c r="AW16" s="83">
        <f t="shared" ca="1" si="4"/>
        <v>-140</v>
      </c>
      <c r="AX16" s="83">
        <f t="shared" ca="1" si="16"/>
        <v>360</v>
      </c>
      <c r="AY16" s="83">
        <f t="shared" ca="1" si="17"/>
        <v>350</v>
      </c>
      <c r="AZ16" s="83">
        <f t="shared" ca="1" si="5"/>
        <v>10</v>
      </c>
      <c r="BA16" s="83">
        <f t="shared" ca="1" si="18"/>
        <v>359.90183286344131</v>
      </c>
      <c r="BB16" s="83">
        <f t="shared" ca="1" si="19"/>
        <v>350.09816713655869</v>
      </c>
      <c r="BJ16" s="151">
        <f ca="1">MAX(BL12,BL14)</f>
        <v>2100</v>
      </c>
      <c r="BK16" s="151">
        <f ca="1">MAX(BM12,BM14)</f>
        <v>2200</v>
      </c>
      <c r="BL16" s="149">
        <f ca="1">MAX(BJ12,BJ14)</f>
        <v>56.548667764616283</v>
      </c>
      <c r="BM16" s="149">
        <f ca="1">MAX(BK12,BK14)</f>
        <v>61.575216010359945</v>
      </c>
    </row>
    <row r="17" spans="1:54" ht="15.75" customHeight="1" x14ac:dyDescent="0.25">
      <c r="A17" s="58">
        <v>15</v>
      </c>
      <c r="B17" s="59">
        <f t="shared" si="6"/>
        <v>0.25</v>
      </c>
      <c r="C17" s="58">
        <v>39.6</v>
      </c>
      <c r="D17" s="58">
        <v>12.3</v>
      </c>
      <c r="F17" s="111">
        <v>2400</v>
      </c>
      <c r="G17" s="111">
        <v>10</v>
      </c>
      <c r="H17" s="112">
        <f t="shared" si="7"/>
        <v>2.5132741228718345</v>
      </c>
      <c r="I17" s="113"/>
      <c r="J17" s="92">
        <f t="shared" si="8"/>
        <v>-4</v>
      </c>
      <c r="L17" s="94">
        <v>15</v>
      </c>
      <c r="M17" s="114">
        <f t="shared" ca="1" si="0"/>
        <v>1314.4821684980802</v>
      </c>
      <c r="N17" s="115">
        <f t="shared" ca="1" si="1"/>
        <v>43.22813067252639</v>
      </c>
      <c r="AQ17" s="83">
        <f t="shared" ca="1" si="14"/>
        <v>4</v>
      </c>
      <c r="AR17" s="83">
        <f t="shared" ca="1" si="15"/>
        <v>-140.57928673992322</v>
      </c>
      <c r="AS17" s="83">
        <f t="shared" ca="1" si="3"/>
        <v>-143.42071326007678</v>
      </c>
      <c r="AT17" s="83" cm="1">
        <f t="array" aca="1" ref="AT17" ca="1">_xlfn.LET(_xlpm.rozsah, $F$3:$F$10001,_xlpm.podminka, (_xlpm.rozsah&gt;M17)*(ISNUMBER(_xlpm.rozsah)),_xlpm.indexy, IF(_xlpm.podminka, ROW(_xlpm.rozsah)-MIN(ROW(_xlpm.rozsah))+1),_xlpm.prvni, MIN(_xlpm.indexy),_xlpm.finalni, IF(_xlpm.prvni=1, 2, _xlpm.prvni),INDEX(_xlpm.rozsah, _xlpm.finalni))</f>
        <v>1400</v>
      </c>
      <c r="AU17" s="83" cm="1">
        <f t="array" aca="1" ref="AU17" ca="1">INDEX($F$3:$F$10001,MATCH(AT17,$F$3:$F$10004,0)-1)</f>
        <v>1300</v>
      </c>
      <c r="AV17" s="83">
        <f t="shared" ca="1" si="4"/>
        <v>-144</v>
      </c>
      <c r="AW17" s="83">
        <f t="shared" ca="1" si="4"/>
        <v>-140</v>
      </c>
      <c r="AX17" s="83">
        <f t="shared" ca="1" si="16"/>
        <v>360</v>
      </c>
      <c r="AY17" s="83">
        <f t="shared" ca="1" si="17"/>
        <v>350</v>
      </c>
      <c r="AZ17" s="83">
        <f t="shared" ca="1" si="5"/>
        <v>10</v>
      </c>
      <c r="BA17" s="83">
        <f t="shared" ca="1" si="18"/>
        <v>358.55178315019197</v>
      </c>
      <c r="BB17" s="83">
        <f t="shared" ca="1" si="19"/>
        <v>351.44821684980803</v>
      </c>
    </row>
    <row r="18" spans="1:54" ht="15.75" customHeight="1" thickBot="1" x14ac:dyDescent="0.3">
      <c r="A18" s="58">
        <v>16</v>
      </c>
      <c r="B18" s="59">
        <f t="shared" si="6"/>
        <v>0.26666666666666666</v>
      </c>
      <c r="C18" s="58">
        <v>42.3</v>
      </c>
      <c r="D18" s="58">
        <v>12.5</v>
      </c>
      <c r="F18" s="117"/>
      <c r="G18" s="117"/>
      <c r="H18" s="112">
        <f t="shared" si="7"/>
        <v>0</v>
      </c>
      <c r="I18" s="119"/>
      <c r="J18" s="92">
        <f t="shared" si="8"/>
        <v>0</v>
      </c>
      <c r="L18" s="94">
        <v>16</v>
      </c>
      <c r="M18" s="114">
        <f t="shared" ca="1" si="0"/>
        <v>1335.9241345320402</v>
      </c>
      <c r="N18" s="115">
        <f t="shared" ca="1" si="1"/>
        <v>44.199051681650502</v>
      </c>
      <c r="AA18" s="96"/>
      <c r="AC18" s="83" t="s">
        <v>218</v>
      </c>
      <c r="AD18" s="83" t="s">
        <v>217</v>
      </c>
      <c r="AQ18" s="83">
        <f t="shared" ca="1" si="14"/>
        <v>4</v>
      </c>
      <c r="AR18" s="83">
        <f t="shared" ca="1" si="15"/>
        <v>-141.4369653812816</v>
      </c>
      <c r="AS18" s="83">
        <f t="shared" ca="1" si="3"/>
        <v>-142.5630346187184</v>
      </c>
      <c r="AT18" s="83" cm="1">
        <f t="array" aca="1" ref="AT18" ca="1">_xlfn.LET(_xlpm.rozsah, $F$3:$F$10001,_xlpm.podminka, (_xlpm.rozsah&gt;M18)*(ISNUMBER(_xlpm.rozsah)),_xlpm.indexy, IF(_xlpm.podminka, ROW(_xlpm.rozsah)-MIN(ROW(_xlpm.rozsah))+1),_xlpm.prvni, MIN(_xlpm.indexy),_xlpm.finalni, IF(_xlpm.prvni=1, 2, _xlpm.prvni),INDEX(_xlpm.rozsah, _xlpm.finalni))</f>
        <v>1400</v>
      </c>
      <c r="AU18" s="83" cm="1">
        <f t="array" aca="1" ref="AU18" ca="1">INDEX($F$3:$F$10001,MATCH(AT18,$F$3:$F$10004,0)-1)</f>
        <v>1300</v>
      </c>
      <c r="AV18" s="83">
        <f t="shared" ca="1" si="4"/>
        <v>-144</v>
      </c>
      <c r="AW18" s="83">
        <f t="shared" ca="1" si="4"/>
        <v>-140</v>
      </c>
      <c r="AX18" s="83">
        <f t="shared" ca="1" si="16"/>
        <v>360</v>
      </c>
      <c r="AY18" s="83">
        <f t="shared" ca="1" si="17"/>
        <v>350</v>
      </c>
      <c r="AZ18" s="83">
        <f t="shared" ca="1" si="5"/>
        <v>10</v>
      </c>
      <c r="BA18" s="83">
        <f t="shared" ca="1" si="18"/>
        <v>356.40758654679598</v>
      </c>
      <c r="BB18" s="83">
        <f t="shared" ca="1" si="19"/>
        <v>353.59241345320402</v>
      </c>
    </row>
    <row r="19" spans="1:54" ht="15" customHeight="1" thickTop="1" thickBot="1" x14ac:dyDescent="0.3">
      <c r="A19" s="58">
        <v>17</v>
      </c>
      <c r="B19" s="59">
        <f t="shared" si="6"/>
        <v>0.28333333333333333</v>
      </c>
      <c r="C19" s="58">
        <v>45.3</v>
      </c>
      <c r="D19" s="58">
        <v>12.6</v>
      </c>
      <c r="F19" s="117"/>
      <c r="G19" s="117"/>
      <c r="H19" s="112">
        <f t="shared" si="7"/>
        <v>0</v>
      </c>
      <c r="I19" s="119"/>
      <c r="J19" s="92">
        <f t="shared" si="8"/>
        <v>0</v>
      </c>
      <c r="L19" s="94">
        <v>17</v>
      </c>
      <c r="M19" s="114">
        <f t="shared" ca="1" si="0"/>
        <v>1359.7485412364401</v>
      </c>
      <c r="N19" s="115">
        <f t="shared" ca="1" si="1"/>
        <v>44.852831619579149</v>
      </c>
      <c r="R19" s="296" t="s">
        <v>225</v>
      </c>
      <c r="S19" s="296"/>
      <c r="T19" s="296"/>
      <c r="U19" s="296"/>
      <c r="Z19" s="83" t="s">
        <v>116</v>
      </c>
      <c r="AA19" s="83">
        <f ca="1">BJ16+((BE7-BM16)/(BL16-BM16))*(BK16-BJ16)</f>
        <v>2136.7083333333335</v>
      </c>
      <c r="AC19" s="83">
        <f ca="1">(AA24-AL9)/(AA24-AA25)</f>
        <v>0.88791086350974935</v>
      </c>
      <c r="AD19" s="83">
        <f ca="1">AB28+((AL9-AA25)/(AA24-AA25))*(AB29-AB28)</f>
        <v>1411.2089136490251</v>
      </c>
      <c r="AQ19" s="83">
        <f t="shared" ca="1" si="14"/>
        <v>4</v>
      </c>
      <c r="AR19" s="83">
        <f t="shared" ca="1" si="15"/>
        <v>-142.3899416494576</v>
      </c>
      <c r="AS19" s="83">
        <f t="shared" ca="1" si="3"/>
        <v>-141.6100583505424</v>
      </c>
      <c r="AT19" s="83" cm="1">
        <f t="array" aca="1" ref="AT19" ca="1">_xlfn.LET(_xlpm.rozsah, $F$3:$F$10001,_xlpm.podminka, (_xlpm.rozsah&gt;M19)*(ISNUMBER(_xlpm.rozsah)),_xlpm.indexy, IF(_xlpm.podminka, ROW(_xlpm.rozsah)-MIN(ROW(_xlpm.rozsah))+1),_xlpm.prvni, MIN(_xlpm.indexy),_xlpm.finalni, IF(_xlpm.prvni=1, 2, _xlpm.prvni),INDEX(_xlpm.rozsah, _xlpm.finalni))</f>
        <v>1400</v>
      </c>
      <c r="AU19" s="83" cm="1">
        <f t="array" aca="1" ref="AU19" ca="1">INDEX($F$3:$F$10001,MATCH(AT19,$F$3:$F$10004,0)-1)</f>
        <v>1300</v>
      </c>
      <c r="AV19" s="83">
        <f t="shared" ca="1" si="4"/>
        <v>-144</v>
      </c>
      <c r="AW19" s="83">
        <f t="shared" ca="1" si="4"/>
        <v>-140</v>
      </c>
      <c r="AX19" s="83">
        <f t="shared" ca="1" si="16"/>
        <v>360</v>
      </c>
      <c r="AY19" s="83">
        <f t="shared" ca="1" si="17"/>
        <v>350</v>
      </c>
      <c r="AZ19" s="83">
        <f t="shared" ca="1" si="5"/>
        <v>10</v>
      </c>
      <c r="BA19" s="83">
        <f t="shared" ca="1" si="18"/>
        <v>354.02514587635596</v>
      </c>
      <c r="BB19" s="83">
        <f t="shared" ca="1" si="19"/>
        <v>355.97485412364404</v>
      </c>
    </row>
    <row r="20" spans="1:54" ht="15.75" customHeight="1" thickTop="1" thickBot="1" x14ac:dyDescent="0.3">
      <c r="A20" s="58">
        <v>18</v>
      </c>
      <c r="B20" s="59">
        <f t="shared" si="6"/>
        <v>0.3</v>
      </c>
      <c r="C20" s="58">
        <v>48.6</v>
      </c>
      <c r="D20" s="58">
        <v>6</v>
      </c>
      <c r="F20" s="117"/>
      <c r="G20" s="117"/>
      <c r="H20" s="112">
        <f t="shared" si="7"/>
        <v>0</v>
      </c>
      <c r="I20" s="119"/>
      <c r="J20" s="92">
        <f t="shared" si="8"/>
        <v>0</v>
      </c>
      <c r="L20" s="94">
        <v>18</v>
      </c>
      <c r="M20" s="114">
        <f t="shared" ca="1" si="0"/>
        <v>1385.9553886112801</v>
      </c>
      <c r="N20" s="115">
        <f t="shared" ca="1" si="1"/>
        <v>21.515732331667682</v>
      </c>
      <c r="R20" s="296"/>
      <c r="S20" s="296"/>
      <c r="T20" s="297"/>
      <c r="U20" s="296"/>
      <c r="AC20" s="299" t="s">
        <v>220</v>
      </c>
      <c r="AD20" s="299" t="s">
        <v>219</v>
      </c>
      <c r="AE20" s="299" t="s">
        <v>221</v>
      </c>
      <c r="AG20" s="95"/>
      <c r="AQ20" s="83">
        <f t="shared" ca="1" si="14"/>
        <v>4</v>
      </c>
      <c r="AR20" s="83">
        <f t="shared" ca="1" si="15"/>
        <v>-143.4382155444512</v>
      </c>
      <c r="AS20" s="83">
        <f t="shared" ca="1" si="3"/>
        <v>-140.5617844555488</v>
      </c>
      <c r="AT20" s="83" cm="1">
        <f t="array" aca="1" ref="AT20" ca="1">_xlfn.LET(_xlpm.rozsah, $F$3:$F$10001,_xlpm.podminka, (_xlpm.rozsah&gt;M20)*(ISNUMBER(_xlpm.rozsah)),_xlpm.indexy, IF(_xlpm.podminka, ROW(_xlpm.rozsah)-MIN(ROW(_xlpm.rozsah))+1),_xlpm.prvni, MIN(_xlpm.indexy),_xlpm.finalni, IF(_xlpm.prvni=1, 2, _xlpm.prvni),INDEX(_xlpm.rozsah, _xlpm.finalni))</f>
        <v>1400</v>
      </c>
      <c r="AU20" s="83" cm="1">
        <f t="array" aca="1" ref="AU20" ca="1">INDEX($F$3:$F$10001,MATCH(AT20,$F$3:$F$10004,0)-1)</f>
        <v>1300</v>
      </c>
      <c r="AV20" s="83">
        <f t="shared" ca="1" si="4"/>
        <v>-144</v>
      </c>
      <c r="AW20" s="83">
        <f t="shared" ca="1" si="4"/>
        <v>-140</v>
      </c>
      <c r="AX20" s="83">
        <f t="shared" ca="1" si="16"/>
        <v>360</v>
      </c>
      <c r="AY20" s="83">
        <f t="shared" ca="1" si="17"/>
        <v>350</v>
      </c>
      <c r="AZ20" s="83">
        <f t="shared" ca="1" si="5"/>
        <v>10</v>
      </c>
      <c r="BA20" s="83">
        <f t="shared" ca="1" si="18"/>
        <v>351.40446113887197</v>
      </c>
      <c r="BB20" s="83">
        <f t="shared" ca="1" si="19"/>
        <v>358.59553886112803</v>
      </c>
    </row>
    <row r="21" spans="1:54" ht="15.75" customHeight="1" thickTop="1" thickBot="1" x14ac:dyDescent="0.3">
      <c r="A21" s="58">
        <v>19</v>
      </c>
      <c r="B21" s="59">
        <f t="shared" si="6"/>
        <v>0.31666666666666665</v>
      </c>
      <c r="C21" s="58">
        <v>40.799999999999997</v>
      </c>
      <c r="D21" s="58">
        <v>0</v>
      </c>
      <c r="F21" s="117"/>
      <c r="G21" s="117"/>
      <c r="H21" s="112">
        <f t="shared" si="7"/>
        <v>0</v>
      </c>
      <c r="I21" s="119"/>
      <c r="J21" s="92">
        <f t="shared" si="8"/>
        <v>0</v>
      </c>
      <c r="L21" s="94">
        <v>19</v>
      </c>
      <c r="M21" s="114">
        <f t="shared" ca="1" si="0"/>
        <v>1324.0119311798401</v>
      </c>
      <c r="N21" s="115">
        <f t="shared" ca="1" si="1"/>
        <v>0</v>
      </c>
      <c r="R21" s="294" t="s">
        <v>227</v>
      </c>
      <c r="S21" s="295"/>
      <c r="T21" s="298">
        <v>0</v>
      </c>
      <c r="U21" s="292" t="s">
        <v>9</v>
      </c>
      <c r="Y21" s="83" t="s">
        <v>118</v>
      </c>
      <c r="AC21" s="299"/>
      <c r="AD21" s="299"/>
      <c r="AE21" s="299"/>
      <c r="AF21" s="100" t="s">
        <v>165</v>
      </c>
      <c r="AG21" s="101" t="s">
        <v>164</v>
      </c>
      <c r="AH21" s="83" t="s">
        <v>2</v>
      </c>
      <c r="AI21" s="83" t="s">
        <v>1</v>
      </c>
      <c r="AJ21" s="83" t="s">
        <v>3</v>
      </c>
      <c r="AK21" s="100" t="s">
        <v>2</v>
      </c>
      <c r="AL21" s="100" t="s">
        <v>1</v>
      </c>
      <c r="AM21" s="100" t="s">
        <v>3</v>
      </c>
      <c r="AQ21" s="83">
        <f t="shared" ca="1" si="14"/>
        <v>4</v>
      </c>
      <c r="AR21" s="83">
        <f t="shared" ca="1" si="15"/>
        <v>-140.96047724719361</v>
      </c>
      <c r="AS21" s="83">
        <f t="shared" ca="1" si="3"/>
        <v>-143.03952275280639</v>
      </c>
      <c r="AT21" s="83" cm="1">
        <f t="array" aca="1" ref="AT21" ca="1">_xlfn.LET(_xlpm.rozsah, $F$3:$F$10001,_xlpm.podminka, (_xlpm.rozsah&gt;M21)*(ISNUMBER(_xlpm.rozsah)),_xlpm.indexy, IF(_xlpm.podminka, ROW(_xlpm.rozsah)-MIN(ROW(_xlpm.rozsah))+1),_xlpm.prvni, MIN(_xlpm.indexy),_xlpm.finalni, IF(_xlpm.prvni=1, 2, _xlpm.prvni),INDEX(_xlpm.rozsah, _xlpm.finalni))</f>
        <v>1400</v>
      </c>
      <c r="AU21" s="83" cm="1">
        <f t="array" aca="1" ref="AU21" ca="1">INDEX($F$3:$F$10001,MATCH(AT21,$F$3:$F$10004,0)-1)</f>
        <v>1300</v>
      </c>
      <c r="AV21" s="83">
        <f t="shared" ca="1" si="4"/>
        <v>-144</v>
      </c>
      <c r="AW21" s="83">
        <f t="shared" ca="1" si="4"/>
        <v>-140</v>
      </c>
      <c r="AX21" s="83">
        <f t="shared" ca="1" si="16"/>
        <v>360</v>
      </c>
      <c r="AY21" s="83">
        <f t="shared" ca="1" si="17"/>
        <v>350</v>
      </c>
      <c r="AZ21" s="83">
        <f t="shared" ca="1" si="5"/>
        <v>10</v>
      </c>
      <c r="BA21" s="83">
        <f t="shared" ca="1" si="18"/>
        <v>357.59880688201599</v>
      </c>
      <c r="BB21" s="83">
        <f t="shared" ca="1" si="19"/>
        <v>352.40119311798401</v>
      </c>
    </row>
    <row r="22" spans="1:54" ht="16.5" customHeight="1" thickTop="1" thickBot="1" x14ac:dyDescent="0.3">
      <c r="A22" s="58">
        <v>20</v>
      </c>
      <c r="B22" s="59">
        <f t="shared" si="6"/>
        <v>0.33333333333333331</v>
      </c>
      <c r="C22" s="58">
        <v>33</v>
      </c>
      <c r="D22" s="58">
        <v>16.3</v>
      </c>
      <c r="F22" s="120"/>
      <c r="G22" s="120"/>
      <c r="H22" s="112">
        <f t="shared" si="7"/>
        <v>0</v>
      </c>
      <c r="I22" s="119"/>
      <c r="J22" s="92">
        <f t="shared" si="8"/>
        <v>0</v>
      </c>
      <c r="L22" s="94">
        <v>20</v>
      </c>
      <c r="M22" s="114">
        <f t="shared" ca="1" si="0"/>
        <v>1262.0684737484</v>
      </c>
      <c r="N22" s="115">
        <f t="shared" ca="1" si="1"/>
        <v>55.195148366296763</v>
      </c>
      <c r="R22" s="294"/>
      <c r="S22" s="295"/>
      <c r="T22" s="298"/>
      <c r="U22" s="292"/>
      <c r="Y22" s="83">
        <f t="shared" ref="Y22:Y53" si="20">ROW(AD22) - ROW($AD$22) + 1</f>
        <v>1</v>
      </c>
      <c r="AA22" s="299" t="s">
        <v>117</v>
      </c>
      <c r="AB22" s="299" t="s">
        <v>166</v>
      </c>
      <c r="AC22" s="83">
        <f>AG22</f>
        <v>29500</v>
      </c>
      <c r="AD22" s="83">
        <f>AG22</f>
        <v>29500</v>
      </c>
      <c r="AE22" s="95">
        <f ca="1">AD22/$AL$8</f>
        <v>8.8748495788206982E-2</v>
      </c>
      <c r="AF22" s="83">
        <f ca="1">(AL23-AL22)*(AK23+AK22)/2</f>
        <v>29000</v>
      </c>
      <c r="AG22" s="83">
        <f>(AI23-AI22)*(AH23+AH22)/2</f>
        <v>29500</v>
      </c>
      <c r="AH22" s="83">
        <f t="shared" ref="AH22:AH53" si="21">IF(ISERROR(MATCH(AJ22,$H$2:$H$10001,0)), 0, INDEX($G$2:$G$10001, MATCH(AJ22,$H$2:$H$10001,0)))</f>
        <v>290</v>
      </c>
      <c r="AI22" s="83">
        <f t="shared" ref="AI22:AI53" si="22">IF(ISERROR(MATCH(AJ22,$H$2:$H$10001,0)), 0, INDEX($F$2:$F$10001, MATCH(AJ22,$H$2:$H$10001,0)))</f>
        <v>1000</v>
      </c>
      <c r="AJ22" s="95" cm="1">
        <f t="array" ref="AJ22:AJ31">_xlfn.LET(_xlpm.rozsah, H3:H1001,_xlpm.hledana, BE6,_xlpm.ukoncovaci, BE6,_xlpm.hodnoty, _xlfn._xlws.FILTER(_xlpm.rozsah, ISNUMBER(_xlpm.rozsah)), _xlpm.konec, _xlfn.XMATCH(_xlpm.ukoncovaci, _xlpm.hodnoty, 0, 1),_xlpm.analyzovane, INDEX(_xlpm.hodnoty, _xlfn.SEQUENCE(_xlpm.konec)),_xlfn._xlws.FILTER(_xlpm.analyzovane, _xlpm.analyzovane &lt;= _xlpm.hledana))</f>
        <v>30.368728984701335</v>
      </c>
      <c r="AK22" s="83">
        <f ca="1">IF(ISERROR(MATCH(AO22,$H$2:$H$10001,0)), 0, INDEX($G$2:$G$10001, MATCH(AO22,$H$2:$H$10001,0)))</f>
        <v>280</v>
      </c>
      <c r="AL22" s="83">
        <f ca="1">IF(ISERROR(MATCH(AM22,$H$2:$H$10001,0)), 0, INDEX($F$2:$F$10001, MATCH(AM22,$H$2:$H$10001,0)))</f>
        <v>2000</v>
      </c>
      <c r="AM22" s="83" cm="1">
        <f t="array" aca="1" ref="AM22" ca="1">INDEX(H2:H10001,MATCH(AO22,H2:H10001,0)-1)</f>
        <v>62.831853071795862</v>
      </c>
      <c r="AO22" s="83" cm="1">
        <f t="array" aca="1" ref="AO22:AO23" ca="1">_xlfn.LET(_xlpm.rozsah, H3:H1001,_xlpm.hledana, BE7,_xlpm.ukoncovaci, BE6,_xlpm.radky, _xlfn._xlws.FILTER(ROW(_xlpm.rozsah), ISNUMBER(_xlpm.rozsah)),_xlpm.hodnoty, _xlfn._xlws.FILTER(_xlpm.rozsah, ISNUMBER(_xlpm.rozsah)),_xlpm.otocene, INDEX(_xlpm.hodnoty, COUNT(_xlpm.hodnoty)+1-ROW(INDIRECT("1:"&amp;COUNT(_xlpm.hodnoty)))),_xlpm.konec, _xlfn.XMATCH(_xlpm.ukoncovaci, _xlpm.otocene, 0, 1),_xlpm.analyzovane, INDEX(_xlpm.otocene, _xlfn.SEQUENCE(_xlpm.konec-1)),_xlfn._xlws.FILTER(_xlpm.analyzovane, _xlpm.analyzovane &gt; _xlpm.hledana))</f>
        <v>61.575216010359945</v>
      </c>
      <c r="AQ22" s="83">
        <f t="shared" ca="1" si="14"/>
        <v>12</v>
      </c>
      <c r="AR22" s="83">
        <f t="shared" ca="1" si="15"/>
        <v>-135.44821684980801</v>
      </c>
      <c r="AS22" s="83">
        <f t="shared" ca="1" si="3"/>
        <v>-132.55178315019199</v>
      </c>
      <c r="AT22" s="83" cm="1">
        <f t="array" aca="1" ref="AT22" ca="1">_xlfn.LET(_xlpm.rozsah, $F$3:$F$10001,_xlpm.podminka, (_xlpm.rozsah&gt;M22)*(ISNUMBER(_xlpm.rozsah)),_xlpm.indexy, IF(_xlpm.podminka, ROW(_xlpm.rozsah)-MIN(ROW(_xlpm.rozsah))+1),_xlpm.prvni, MIN(_xlpm.indexy),_xlpm.finalni, IF(_xlpm.prvni=1, 2, _xlpm.prvni),INDEX(_xlpm.rozsah, _xlpm.finalni))</f>
        <v>1300</v>
      </c>
      <c r="AU22" s="83" cm="1">
        <f t="array" aca="1" ref="AU22" ca="1">INDEX($F$3:$F$10001,MATCH(AT22,$F$3:$F$10004,0)-1)</f>
        <v>1200</v>
      </c>
      <c r="AV22" s="83">
        <f t="shared" ca="1" si="4"/>
        <v>-140</v>
      </c>
      <c r="AW22" s="83">
        <f t="shared" ca="1" si="4"/>
        <v>-128</v>
      </c>
      <c r="AX22" s="83">
        <f t="shared" ca="1" si="16"/>
        <v>350</v>
      </c>
      <c r="AY22" s="83">
        <f t="shared" ca="1" si="17"/>
        <v>320</v>
      </c>
      <c r="AZ22" s="83">
        <f t="shared" ca="1" si="5"/>
        <v>30</v>
      </c>
      <c r="BA22" s="83">
        <f t="shared" ca="1" si="18"/>
        <v>331.37945787548</v>
      </c>
      <c r="BB22" s="83">
        <f t="shared" ca="1" si="19"/>
        <v>338.62054212452</v>
      </c>
    </row>
    <row r="23" spans="1:54" ht="16.5" customHeight="1" thickTop="1" thickBot="1" x14ac:dyDescent="0.3">
      <c r="A23" s="58">
        <v>21</v>
      </c>
      <c r="B23" s="59">
        <f t="shared" si="6"/>
        <v>0.35</v>
      </c>
      <c r="C23" s="58">
        <v>42.5</v>
      </c>
      <c r="D23" s="58">
        <v>27.4</v>
      </c>
      <c r="F23" s="120"/>
      <c r="G23" s="120"/>
      <c r="H23" s="112">
        <f t="shared" si="7"/>
        <v>0</v>
      </c>
      <c r="I23" s="119"/>
      <c r="J23" s="92">
        <f t="shared" si="8"/>
        <v>0</v>
      </c>
      <c r="L23" s="94">
        <v>21</v>
      </c>
      <c r="M23" s="114">
        <f t="shared" ca="1" si="0"/>
        <v>1337.5124283123334</v>
      </c>
      <c r="N23" s="115">
        <f t="shared" ca="1" si="1"/>
        <v>96.927840535757923</v>
      </c>
      <c r="R23" s="294" t="s">
        <v>228</v>
      </c>
      <c r="S23" s="295"/>
      <c r="T23" s="298">
        <v>0</v>
      </c>
      <c r="U23" s="292" t="s">
        <v>9</v>
      </c>
      <c r="Y23" s="83">
        <f t="shared" si="20"/>
        <v>2</v>
      </c>
      <c r="AA23" s="299"/>
      <c r="AB23" s="299"/>
      <c r="AC23" s="83">
        <f t="shared" ref="AC23:AC86" si="23">AG23</f>
        <v>31000</v>
      </c>
      <c r="AD23" s="83">
        <f t="shared" ref="AD23:AD51" si="24">IF(AND(AD22 &gt; 0, AC23 &gt; 0), AD22 + AC23, 0)</f>
        <v>60500</v>
      </c>
      <c r="AE23" s="95">
        <f t="shared" ref="AE23:AE30" ca="1" si="25">AD23/$AL$8</f>
        <v>0.18200962695547532</v>
      </c>
      <c r="AF23" s="83">
        <f ca="1">(AL24-AL23)*(AK24+AK23)/2</f>
        <v>-315000</v>
      </c>
      <c r="AG23" s="83">
        <f t="shared" ref="AG23:AG86" si="26">(AI24-AI23)*(AH24+AH23)/2</f>
        <v>31000</v>
      </c>
      <c r="AH23" s="83">
        <f t="shared" si="21"/>
        <v>300</v>
      </c>
      <c r="AI23" s="83">
        <f t="shared" si="22"/>
        <v>1100</v>
      </c>
      <c r="AJ23" s="95">
        <v>34.557519189487721</v>
      </c>
      <c r="AK23" s="83">
        <f ca="1">IF(ISERROR(MATCH(AO23,$H$2:$H$10001,0)), 0, INDEX($G$2:$G$10001, MATCH(AO23,$H$2:$H$10001,0)))</f>
        <v>300</v>
      </c>
      <c r="AL23" s="83">
        <f ca="1">IF(ISERROR(MATCH(AM23,$H$2:$H$10001,0)), 0, INDEX($F$2:$F$10001, MATCH(AM23,$H$2:$H$10001,0)))</f>
        <v>2100</v>
      </c>
      <c r="AM23" s="83" cm="1">
        <f t="array" aca="1" ref="AM23" ca="1">INDEX(H2:H10001,MATCH(AO23,H2:H10001,0)+1)</f>
        <v>61.575216010359945</v>
      </c>
      <c r="AO23" s="83">
        <f ca="1"/>
        <v>62.831853071795862</v>
      </c>
      <c r="AQ23" s="83">
        <f t="shared" ca="1" si="14"/>
        <v>4</v>
      </c>
      <c r="AR23" s="83">
        <f t="shared" ca="1" si="15"/>
        <v>-141.50049713249334</v>
      </c>
      <c r="AS23" s="83">
        <f t="shared" ca="1" si="3"/>
        <v>-142.49950286750666</v>
      </c>
      <c r="AT23" s="83" cm="1">
        <f t="array" aca="1" ref="AT23" ca="1">_xlfn.LET(_xlpm.rozsah, $F$3:$F$10001,_xlpm.podminka, (_xlpm.rozsah&gt;M23)*(ISNUMBER(_xlpm.rozsah)),_xlpm.indexy, IF(_xlpm.podminka, ROW(_xlpm.rozsah)-MIN(ROW(_xlpm.rozsah))+1),_xlpm.prvni, MIN(_xlpm.indexy),_xlpm.finalni, IF(_xlpm.prvni=1, 2, _xlpm.prvni),INDEX(_xlpm.rozsah, _xlpm.finalni))</f>
        <v>1400</v>
      </c>
      <c r="AU23" s="83" cm="1">
        <f t="array" aca="1" ref="AU23" ca="1">INDEX($F$3:$F$10001,MATCH(AT23,$F$3:$F$10004,0)-1)</f>
        <v>1300</v>
      </c>
      <c r="AV23" s="83">
        <f t="shared" ca="1" si="4"/>
        <v>-144</v>
      </c>
      <c r="AW23" s="83">
        <f t="shared" ca="1" si="4"/>
        <v>-140</v>
      </c>
      <c r="AX23" s="83">
        <f t="shared" ca="1" si="16"/>
        <v>360</v>
      </c>
      <c r="AY23" s="83">
        <f t="shared" ca="1" si="17"/>
        <v>350</v>
      </c>
      <c r="AZ23" s="83">
        <f t="shared" ca="1" si="5"/>
        <v>10</v>
      </c>
      <c r="BA23" s="83">
        <f t="shared" ca="1" si="18"/>
        <v>356.24875716876664</v>
      </c>
      <c r="BB23" s="83">
        <f t="shared" ca="1" si="19"/>
        <v>353.75124283123336</v>
      </c>
    </row>
    <row r="24" spans="1:54" ht="16.5" customHeight="1" thickTop="1" thickBot="1" x14ac:dyDescent="0.3">
      <c r="A24" s="58">
        <v>22</v>
      </c>
      <c r="B24" s="59">
        <f t="shared" si="6"/>
        <v>0.36666666666666664</v>
      </c>
      <c r="C24" s="58">
        <v>49.3</v>
      </c>
      <c r="D24" s="58">
        <v>26.7</v>
      </c>
      <c r="F24" s="120"/>
      <c r="G24" s="120"/>
      <c r="H24" s="112">
        <f t="shared" si="7"/>
        <v>0</v>
      </c>
      <c r="I24" s="119"/>
      <c r="J24" s="92">
        <f t="shared" si="8"/>
        <v>0</v>
      </c>
      <c r="L24" s="94">
        <v>22</v>
      </c>
      <c r="M24" s="114">
        <f t="shared" ca="1" si="0"/>
        <v>1391.5144168423069</v>
      </c>
      <c r="N24" s="115">
        <f t="shared" ca="1" si="1"/>
        <v>95.893434929689604</v>
      </c>
      <c r="R24" s="294"/>
      <c r="S24" s="295"/>
      <c r="T24" s="298"/>
      <c r="U24" s="292"/>
      <c r="Y24" s="83">
        <f t="shared" si="20"/>
        <v>3</v>
      </c>
      <c r="AA24" s="83" cm="1">
        <f t="array" aca="1" ref="AA24" ca="1">INDEX(AD22:AD52, _xlfn.XMATCH(TRUE, AD22:AD52 &gt; AL9, 0, 1))</f>
        <v>201400</v>
      </c>
      <c r="AB24" s="83">
        <f ca="1">IF(ISERROR(MATCH(AB29,AI22:AI10001,0)), 0, INDEX(AH22:AH10001, MATCH(AB29,AI22:AI10001,0)))</f>
        <v>360</v>
      </c>
      <c r="AC24" s="83">
        <f t="shared" si="23"/>
        <v>33500</v>
      </c>
      <c r="AD24" s="83">
        <f t="shared" si="24"/>
        <v>94000</v>
      </c>
      <c r="AE24" s="95">
        <f t="shared" ca="1" si="25"/>
        <v>0.28279181708784595</v>
      </c>
      <c r="AF24" s="83">
        <f t="shared" ref="AF24:AF86" si="27">(AL25-AL24)*(AK25+AK24)/2</f>
        <v>0</v>
      </c>
      <c r="AG24" s="83">
        <f t="shared" si="26"/>
        <v>33500</v>
      </c>
      <c r="AH24" s="83">
        <f t="shared" si="21"/>
        <v>320</v>
      </c>
      <c r="AI24" s="83">
        <f t="shared" si="22"/>
        <v>1200</v>
      </c>
      <c r="AJ24" s="95">
        <v>40.212385965949352</v>
      </c>
      <c r="AQ24" s="83">
        <f t="shared" ca="1" si="14"/>
        <v>4</v>
      </c>
      <c r="AR24" s="83">
        <f t="shared" ca="1" si="15"/>
        <v>-143.66057667369228</v>
      </c>
      <c r="AS24" s="83">
        <f t="shared" ca="1" si="3"/>
        <v>-140.33942332630772</v>
      </c>
      <c r="AT24" s="83" cm="1">
        <f t="array" aca="1" ref="AT24" ca="1">_xlfn.LET(_xlpm.rozsah, $F$3:$F$10001,_xlpm.podminka, (_xlpm.rozsah&gt;M24)*(ISNUMBER(_xlpm.rozsah)),_xlpm.indexy, IF(_xlpm.podminka, ROW(_xlpm.rozsah)-MIN(ROW(_xlpm.rozsah))+1),_xlpm.prvni, MIN(_xlpm.indexy),_xlpm.finalni, IF(_xlpm.prvni=1, 2, _xlpm.prvni),INDEX(_xlpm.rozsah, _xlpm.finalni))</f>
        <v>1400</v>
      </c>
      <c r="AU24" s="83" cm="1">
        <f t="array" aca="1" ref="AU24" ca="1">INDEX($F$3:$F$10001,MATCH(AT24,$F$3:$F$10004,0)-1)</f>
        <v>1300</v>
      </c>
      <c r="AV24" s="83">
        <f t="shared" ca="1" si="4"/>
        <v>-144</v>
      </c>
      <c r="AW24" s="83">
        <f t="shared" ca="1" si="4"/>
        <v>-140</v>
      </c>
      <c r="AX24" s="83">
        <f t="shared" ca="1" si="16"/>
        <v>360</v>
      </c>
      <c r="AY24" s="83">
        <f t="shared" ca="1" si="17"/>
        <v>350</v>
      </c>
      <c r="AZ24" s="83">
        <f t="shared" ca="1" si="5"/>
        <v>10</v>
      </c>
      <c r="BA24" s="83">
        <f t="shared" ca="1" si="18"/>
        <v>350.84855831576931</v>
      </c>
      <c r="BB24" s="83">
        <f t="shared" ca="1" si="19"/>
        <v>359.15144168423069</v>
      </c>
    </row>
    <row r="25" spans="1:54" ht="16.5" customHeight="1" thickTop="1" thickBot="1" x14ac:dyDescent="0.3">
      <c r="A25" s="58">
        <v>23</v>
      </c>
      <c r="B25" s="59">
        <f t="shared" si="6"/>
        <v>0.38333333333333336</v>
      </c>
      <c r="C25" s="58">
        <v>54</v>
      </c>
      <c r="D25" s="58">
        <v>18</v>
      </c>
      <c r="F25" s="120"/>
      <c r="G25" s="120"/>
      <c r="H25" s="112">
        <f t="shared" si="7"/>
        <v>0</v>
      </c>
      <c r="I25" s="119"/>
      <c r="J25" s="92">
        <f t="shared" si="8"/>
        <v>0</v>
      </c>
      <c r="L25" s="94">
        <v>23</v>
      </c>
      <c r="M25" s="114">
        <f t="shared" ca="1" si="0"/>
        <v>1428.8393206792002</v>
      </c>
      <c r="N25" s="115">
        <f t="shared" ca="1" si="1"/>
        <v>64.8</v>
      </c>
      <c r="R25" s="294" t="s">
        <v>229</v>
      </c>
      <c r="S25" s="295"/>
      <c r="T25" s="298"/>
      <c r="U25" s="292" t="s">
        <v>226</v>
      </c>
      <c r="Y25" s="83">
        <f t="shared" si="20"/>
        <v>4</v>
      </c>
      <c r="AA25" s="83" cm="1">
        <f t="array" aca="1" ref="AA25" ca="1">MAX(_xlfn._xlws.FILTER(AD22:AD10001, (ISNUMBER(AD22:AD10001)) * (AD22:AD10001 &lt; AL9)))</f>
        <v>165500</v>
      </c>
      <c r="AB25" s="83">
        <f ca="1">IF(ISERROR(MATCH(AB28,AI22:AI10001,0)), 0, INDEX(AH22:AH10001, MATCH(AB28,AI22:AI10001,0)))</f>
        <v>360</v>
      </c>
      <c r="AC25" s="83">
        <f t="shared" si="23"/>
        <v>35500</v>
      </c>
      <c r="AD25" s="83">
        <f t="shared" si="24"/>
        <v>129500</v>
      </c>
      <c r="AE25" s="95">
        <f t="shared" ca="1" si="25"/>
        <v>0.38959085439229846</v>
      </c>
      <c r="AF25" s="83">
        <f t="shared" si="27"/>
        <v>0</v>
      </c>
      <c r="AG25" s="83">
        <f t="shared" si="26"/>
        <v>35500</v>
      </c>
      <c r="AH25" s="83">
        <f t="shared" si="21"/>
        <v>350</v>
      </c>
      <c r="AI25" s="83">
        <f t="shared" si="22"/>
        <v>1300</v>
      </c>
      <c r="AJ25" s="95">
        <v>47.647488579445195</v>
      </c>
      <c r="AQ25" s="83">
        <f t="shared" ca="1" si="14"/>
        <v>0</v>
      </c>
      <c r="AR25" s="83">
        <f t="shared" ca="1" si="15"/>
        <v>-144</v>
      </c>
      <c r="AS25" s="83">
        <f t="shared" ca="1" si="3"/>
        <v>-144</v>
      </c>
      <c r="AT25" s="83" cm="1">
        <f t="array" aca="1" ref="AT25" ca="1">_xlfn.LET(_xlpm.rozsah, $F$3:$F$10001,_xlpm.podminka, (_xlpm.rozsah&gt;M25)*(ISNUMBER(_xlpm.rozsah)),_xlpm.indexy, IF(_xlpm.podminka, ROW(_xlpm.rozsah)-MIN(ROW(_xlpm.rozsah))+1),_xlpm.prvni, MIN(_xlpm.indexy),_xlpm.finalni, IF(_xlpm.prvni=1, 2, _xlpm.prvni),INDEX(_xlpm.rozsah, _xlpm.finalni))</f>
        <v>1500</v>
      </c>
      <c r="AU25" s="83" cm="1">
        <f t="array" aca="1" ref="AU25" ca="1">INDEX($F$3:$F$10001,MATCH(AT25,$F$3:$F$10004,0)-1)</f>
        <v>1400</v>
      </c>
      <c r="AV25" s="83">
        <f t="shared" ca="1" si="4"/>
        <v>-144</v>
      </c>
      <c r="AW25" s="83">
        <f t="shared" ca="1" si="4"/>
        <v>-144</v>
      </c>
      <c r="AX25" s="83">
        <f t="shared" ca="1" si="16"/>
        <v>360</v>
      </c>
      <c r="AY25" s="83">
        <f t="shared" ca="1" si="17"/>
        <v>360</v>
      </c>
      <c r="AZ25" s="83">
        <f t="shared" ca="1" si="5"/>
        <v>0</v>
      </c>
      <c r="BA25" s="83">
        <f t="shared" ca="1" si="18"/>
        <v>360</v>
      </c>
      <c r="BB25" s="83">
        <f t="shared" ca="1" si="19"/>
        <v>360</v>
      </c>
    </row>
    <row r="26" spans="1:54" ht="16.5" customHeight="1" thickTop="1" thickBot="1" x14ac:dyDescent="0.3">
      <c r="A26" s="58">
        <v>24</v>
      </c>
      <c r="B26" s="59">
        <f t="shared" si="6"/>
        <v>0.4</v>
      </c>
      <c r="C26" s="58">
        <v>57.1</v>
      </c>
      <c r="D26" s="58">
        <v>12.9</v>
      </c>
      <c r="F26" s="120"/>
      <c r="G26" s="120"/>
      <c r="H26" s="112">
        <f t="shared" si="7"/>
        <v>0</v>
      </c>
      <c r="I26" s="119"/>
      <c r="J26" s="92">
        <f t="shared" si="8"/>
        <v>0</v>
      </c>
      <c r="L26" s="94">
        <v>24</v>
      </c>
      <c r="M26" s="114">
        <f t="shared" ca="1" si="0"/>
        <v>1453.4578742737469</v>
      </c>
      <c r="N26" s="115">
        <f t="shared" ca="1" si="1"/>
        <v>46.44</v>
      </c>
      <c r="R26" s="294"/>
      <c r="S26" s="295"/>
      <c r="T26" s="298"/>
      <c r="U26" s="292"/>
      <c r="Y26" s="83">
        <f t="shared" si="20"/>
        <v>5</v>
      </c>
      <c r="AC26" s="83">
        <f t="shared" si="23"/>
        <v>36000</v>
      </c>
      <c r="AD26" s="83">
        <f t="shared" si="24"/>
        <v>165500</v>
      </c>
      <c r="AE26" s="95">
        <f t="shared" ca="1" si="25"/>
        <v>0.49789410348977137</v>
      </c>
      <c r="AF26" s="83">
        <f t="shared" si="27"/>
        <v>0</v>
      </c>
      <c r="AG26" s="83">
        <f t="shared" si="26"/>
        <v>36000</v>
      </c>
      <c r="AH26" s="83">
        <f t="shared" si="21"/>
        <v>360</v>
      </c>
      <c r="AI26" s="83">
        <f t="shared" si="22"/>
        <v>1400</v>
      </c>
      <c r="AJ26" s="95">
        <v>52.778756580308524</v>
      </c>
      <c r="AQ26" s="83">
        <f t="shared" ca="1" si="14"/>
        <v>0</v>
      </c>
      <c r="AR26" s="83">
        <f t="shared" ca="1" si="15"/>
        <v>-144</v>
      </c>
      <c r="AS26" s="83">
        <f t="shared" ca="1" si="3"/>
        <v>-144</v>
      </c>
      <c r="AT26" s="83" cm="1">
        <f t="array" aca="1" ref="AT26" ca="1">_xlfn.LET(_xlpm.rozsah, $F$3:$F$10001,_xlpm.podminka, (_xlpm.rozsah&gt;M26)*(ISNUMBER(_xlpm.rozsah)),_xlpm.indexy, IF(_xlpm.podminka, ROW(_xlpm.rozsah)-MIN(ROW(_xlpm.rozsah))+1),_xlpm.prvni, MIN(_xlpm.indexy),_xlpm.finalni, IF(_xlpm.prvni=1, 2, _xlpm.prvni),INDEX(_xlpm.rozsah, _xlpm.finalni))</f>
        <v>1500</v>
      </c>
      <c r="AU26" s="83" cm="1">
        <f t="array" aca="1" ref="AU26" ca="1">INDEX($F$3:$F$10001,MATCH(AT26,$F$3:$F$10004,0)-1)</f>
        <v>1400</v>
      </c>
      <c r="AV26" s="83">
        <f t="shared" ca="1" si="4"/>
        <v>-144</v>
      </c>
      <c r="AW26" s="83">
        <f t="shared" ca="1" si="4"/>
        <v>-144</v>
      </c>
      <c r="AX26" s="83">
        <f t="shared" ca="1" si="16"/>
        <v>360</v>
      </c>
      <c r="AY26" s="83">
        <f t="shared" ca="1" si="17"/>
        <v>360</v>
      </c>
      <c r="AZ26" s="83">
        <f t="shared" ca="1" si="5"/>
        <v>0</v>
      </c>
      <c r="BA26" s="83">
        <f t="shared" ca="1" si="18"/>
        <v>360</v>
      </c>
      <c r="BB26" s="83">
        <f t="shared" ca="1" si="19"/>
        <v>360</v>
      </c>
    </row>
    <row r="27" spans="1:54" ht="16.5" customHeight="1" thickTop="1" x14ac:dyDescent="0.25">
      <c r="A27" s="58">
        <v>25</v>
      </c>
      <c r="B27" s="59">
        <f t="shared" si="6"/>
        <v>0.41666666666666669</v>
      </c>
      <c r="C27" s="58">
        <v>58.9</v>
      </c>
      <c r="D27" s="58">
        <v>8.6</v>
      </c>
      <c r="F27" s="120"/>
      <c r="G27" s="120"/>
      <c r="H27" s="112">
        <f t="shared" si="7"/>
        <v>0</v>
      </c>
      <c r="I27" s="119"/>
      <c r="J27" s="92">
        <f t="shared" si="8"/>
        <v>0</v>
      </c>
      <c r="L27" s="94">
        <v>25</v>
      </c>
      <c r="M27" s="114">
        <f t="shared" ca="1" si="0"/>
        <v>1467.7525182963868</v>
      </c>
      <c r="N27" s="115">
        <f t="shared" ca="1" si="1"/>
        <v>30.959999999999997</v>
      </c>
      <c r="R27" s="153"/>
      <c r="S27" s="153"/>
      <c r="T27" s="152"/>
      <c r="U27" s="153"/>
      <c r="Y27" s="83">
        <f t="shared" si="20"/>
        <v>6</v>
      </c>
      <c r="AB27" s="83" t="s">
        <v>1</v>
      </c>
      <c r="AC27" s="83">
        <f t="shared" si="23"/>
        <v>35900</v>
      </c>
      <c r="AD27" s="83">
        <f t="shared" si="24"/>
        <v>201400</v>
      </c>
      <c r="AE27" s="95">
        <f t="shared" ca="1" si="25"/>
        <v>0.60589651022864022</v>
      </c>
      <c r="AF27" s="83">
        <f t="shared" si="27"/>
        <v>0</v>
      </c>
      <c r="AG27" s="83">
        <f t="shared" si="26"/>
        <v>35900</v>
      </c>
      <c r="AH27" s="83">
        <f t="shared" si="21"/>
        <v>360</v>
      </c>
      <c r="AI27" s="83">
        <f t="shared" si="22"/>
        <v>1500</v>
      </c>
      <c r="AJ27" s="95">
        <v>56.548667764616283</v>
      </c>
      <c r="AM27" s="99"/>
      <c r="AQ27" s="83">
        <f t="shared" ca="1" si="14"/>
        <v>0</v>
      </c>
      <c r="AR27" s="83">
        <f t="shared" ca="1" si="15"/>
        <v>-144</v>
      </c>
      <c r="AS27" s="83">
        <f t="shared" ca="1" si="3"/>
        <v>-144</v>
      </c>
      <c r="AT27" s="83" cm="1">
        <f t="array" aca="1" ref="AT27" ca="1">_xlfn.LET(_xlpm.rozsah, $F$3:$F$10001,_xlpm.podminka, (_xlpm.rozsah&gt;M27)*(ISNUMBER(_xlpm.rozsah)),_xlpm.indexy, IF(_xlpm.podminka, ROW(_xlpm.rozsah)-MIN(ROW(_xlpm.rozsah))+1),_xlpm.prvni, MIN(_xlpm.indexy),_xlpm.finalni, IF(_xlpm.prvni=1, 2, _xlpm.prvni),INDEX(_xlpm.rozsah, _xlpm.finalni))</f>
        <v>1500</v>
      </c>
      <c r="AU27" s="83" cm="1">
        <f t="array" aca="1" ref="AU27" ca="1">INDEX($F$3:$F$10001,MATCH(AT27,$F$3:$F$10004,0)-1)</f>
        <v>1400</v>
      </c>
      <c r="AV27" s="83">
        <f t="shared" ca="1" si="4"/>
        <v>-144</v>
      </c>
      <c r="AW27" s="83">
        <f t="shared" ca="1" si="4"/>
        <v>-144</v>
      </c>
      <c r="AX27" s="83">
        <f t="shared" ca="1" si="16"/>
        <v>360</v>
      </c>
      <c r="AY27" s="83">
        <f t="shared" ca="1" si="17"/>
        <v>360</v>
      </c>
      <c r="AZ27" s="83">
        <f t="shared" ca="1" si="5"/>
        <v>0</v>
      </c>
      <c r="BA27" s="83">
        <f t="shared" ca="1" si="18"/>
        <v>360</v>
      </c>
      <c r="BB27" s="83">
        <f t="shared" ca="1" si="19"/>
        <v>360</v>
      </c>
    </row>
    <row r="28" spans="1:54" ht="16.5" customHeight="1" x14ac:dyDescent="0.25">
      <c r="A28" s="58">
        <v>26</v>
      </c>
      <c r="B28" s="59">
        <f t="shared" si="6"/>
        <v>0.43333333333333335</v>
      </c>
      <c r="C28" s="58">
        <v>59.3</v>
      </c>
      <c r="D28" s="58">
        <v>6</v>
      </c>
      <c r="F28" s="120"/>
      <c r="G28" s="120"/>
      <c r="H28" s="112">
        <f t="shared" si="7"/>
        <v>0</v>
      </c>
      <c r="I28" s="119"/>
      <c r="J28" s="92">
        <f t="shared" si="8"/>
        <v>0</v>
      </c>
      <c r="L28" s="94">
        <v>26</v>
      </c>
      <c r="M28" s="114">
        <f t="shared" ca="1" si="0"/>
        <v>1470.9291058569736</v>
      </c>
      <c r="N28" s="115">
        <f t="shared" ca="1" si="1"/>
        <v>21.599999999999998</v>
      </c>
      <c r="R28" s="153"/>
      <c r="S28" s="153"/>
      <c r="T28" s="152"/>
      <c r="U28" s="153"/>
      <c r="Y28" s="83">
        <f t="shared" si="20"/>
        <v>7</v>
      </c>
      <c r="AB28" s="83" cm="1">
        <f t="array" aca="1" ref="AB28" ca="1">INDEX(AI22:AI10001, AA36)</f>
        <v>1400</v>
      </c>
      <c r="AC28" s="83">
        <f t="shared" si="23"/>
        <v>35400</v>
      </c>
      <c r="AD28" s="83">
        <f t="shared" si="24"/>
        <v>236800</v>
      </c>
      <c r="AE28" s="95">
        <f t="shared" ca="1" si="25"/>
        <v>0.71239470517448855</v>
      </c>
      <c r="AF28" s="83">
        <f t="shared" si="27"/>
        <v>0</v>
      </c>
      <c r="AG28" s="83">
        <f t="shared" si="26"/>
        <v>35400</v>
      </c>
      <c r="AH28" s="83">
        <f t="shared" si="21"/>
        <v>358</v>
      </c>
      <c r="AI28" s="83">
        <f t="shared" si="22"/>
        <v>1600</v>
      </c>
      <c r="AJ28" s="95">
        <v>59.983475732541116</v>
      </c>
      <c r="AQ28" s="83">
        <f t="shared" ca="1" si="14"/>
        <v>0</v>
      </c>
      <c r="AR28" s="83">
        <f t="shared" ca="1" si="15"/>
        <v>-144</v>
      </c>
      <c r="AS28" s="83">
        <f t="shared" ca="1" si="3"/>
        <v>-144</v>
      </c>
      <c r="AT28" s="83" cm="1">
        <f t="array" aca="1" ref="AT28" ca="1">_xlfn.LET(_xlpm.rozsah, $F$3:$F$10001,_xlpm.podminka, (_xlpm.rozsah&gt;M28)*(ISNUMBER(_xlpm.rozsah)),_xlpm.indexy, IF(_xlpm.podminka, ROW(_xlpm.rozsah)-MIN(ROW(_xlpm.rozsah))+1),_xlpm.prvni, MIN(_xlpm.indexy),_xlpm.finalni, IF(_xlpm.prvni=1, 2, _xlpm.prvni),INDEX(_xlpm.rozsah, _xlpm.finalni))</f>
        <v>1500</v>
      </c>
      <c r="AU28" s="83" cm="1">
        <f t="array" aca="1" ref="AU28" ca="1">INDEX($F$3:$F$10001,MATCH(AT28,$F$3:$F$10004,0)-1)</f>
        <v>1400</v>
      </c>
      <c r="AV28" s="83">
        <f t="shared" ca="1" si="4"/>
        <v>-144</v>
      </c>
      <c r="AW28" s="83">
        <f t="shared" ca="1" si="4"/>
        <v>-144</v>
      </c>
      <c r="AX28" s="83">
        <f t="shared" ca="1" si="16"/>
        <v>360</v>
      </c>
      <c r="AY28" s="83">
        <f t="shared" ca="1" si="17"/>
        <v>360</v>
      </c>
      <c r="AZ28" s="83">
        <f t="shared" ca="1" si="5"/>
        <v>0</v>
      </c>
      <c r="BA28" s="83">
        <f t="shared" ca="1" si="18"/>
        <v>360</v>
      </c>
      <c r="BB28" s="83">
        <f t="shared" ca="1" si="19"/>
        <v>360</v>
      </c>
    </row>
    <row r="29" spans="1:54" ht="16.5" customHeight="1" x14ac:dyDescent="0.25">
      <c r="A29" s="58">
        <v>27</v>
      </c>
      <c r="B29" s="59">
        <f t="shared" si="6"/>
        <v>0.45</v>
      </c>
      <c r="C29" s="58">
        <v>59</v>
      </c>
      <c r="D29" s="58">
        <v>4.9000000000000004</v>
      </c>
      <c r="F29" s="120"/>
      <c r="G29" s="120"/>
      <c r="H29" s="112">
        <f t="shared" si="7"/>
        <v>0</v>
      </c>
      <c r="I29" s="119"/>
      <c r="J29" s="92">
        <f t="shared" si="8"/>
        <v>0</v>
      </c>
      <c r="L29" s="94">
        <v>27</v>
      </c>
      <c r="M29" s="114">
        <f t="shared" ca="1" si="0"/>
        <v>1468.5466651865336</v>
      </c>
      <c r="N29" s="115">
        <f t="shared" ca="1" si="1"/>
        <v>17.64</v>
      </c>
      <c r="R29" s="153"/>
      <c r="S29" s="153"/>
      <c r="T29" s="152"/>
      <c r="U29" s="153"/>
      <c r="Y29" s="83">
        <f t="shared" si="20"/>
        <v>8</v>
      </c>
      <c r="AB29" s="83" cm="1">
        <f t="array" aca="1" ref="AB29" ca="1">INDEX(AI22:AI10001, AA37)</f>
        <v>1500</v>
      </c>
      <c r="AC29" s="83">
        <f t="shared" si="23"/>
        <v>34150</v>
      </c>
      <c r="AD29" s="83">
        <f t="shared" si="24"/>
        <v>270950</v>
      </c>
      <c r="AE29" s="95">
        <f t="shared" ca="1" si="25"/>
        <v>0.81513237063778576</v>
      </c>
      <c r="AF29" s="83">
        <f t="shared" si="27"/>
        <v>0</v>
      </c>
      <c r="AG29" s="83">
        <f t="shared" si="26"/>
        <v>34150</v>
      </c>
      <c r="AH29" s="83">
        <f t="shared" si="21"/>
        <v>350</v>
      </c>
      <c r="AI29" s="83">
        <f t="shared" si="22"/>
        <v>1700</v>
      </c>
      <c r="AJ29" s="95">
        <v>62.308254296197561</v>
      </c>
      <c r="AQ29" s="83">
        <f t="shared" ca="1" si="14"/>
        <v>0</v>
      </c>
      <c r="AR29" s="83">
        <f t="shared" ca="1" si="15"/>
        <v>-144</v>
      </c>
      <c r="AS29" s="83">
        <f t="shared" ca="1" si="3"/>
        <v>-144</v>
      </c>
      <c r="AT29" s="83" cm="1">
        <f t="array" aca="1" ref="AT29" ca="1">_xlfn.LET(_xlpm.rozsah, $F$3:$F$10001,_xlpm.podminka, (_xlpm.rozsah&gt;M29)*(ISNUMBER(_xlpm.rozsah)),_xlpm.indexy, IF(_xlpm.podminka, ROW(_xlpm.rozsah)-MIN(ROW(_xlpm.rozsah))+1),_xlpm.prvni, MIN(_xlpm.indexy),_xlpm.finalni, IF(_xlpm.prvni=1, 2, _xlpm.prvni),INDEX(_xlpm.rozsah, _xlpm.finalni))</f>
        <v>1500</v>
      </c>
      <c r="AU29" s="83" cm="1">
        <f t="array" aca="1" ref="AU29" ca="1">INDEX($F$3:$F$10001,MATCH(AT29,$F$3:$F$10004,0)-1)</f>
        <v>1400</v>
      </c>
      <c r="AV29" s="83">
        <f t="shared" ca="1" si="4"/>
        <v>-144</v>
      </c>
      <c r="AW29" s="83">
        <f t="shared" ca="1" si="4"/>
        <v>-144</v>
      </c>
      <c r="AX29" s="83">
        <f t="shared" ca="1" si="16"/>
        <v>360</v>
      </c>
      <c r="AY29" s="83">
        <f t="shared" ca="1" si="17"/>
        <v>360</v>
      </c>
      <c r="AZ29" s="83">
        <f t="shared" ca="1" si="5"/>
        <v>0</v>
      </c>
      <c r="BA29" s="83">
        <f t="shared" ca="1" si="18"/>
        <v>360</v>
      </c>
      <c r="BB29" s="83">
        <f t="shared" ca="1" si="19"/>
        <v>360</v>
      </c>
    </row>
    <row r="30" spans="1:54" s="81" customFormat="1" ht="15" customHeight="1" x14ac:dyDescent="0.25">
      <c r="A30" s="79">
        <v>28</v>
      </c>
      <c r="B30" s="80">
        <f t="shared" si="6"/>
        <v>0.46666666666666667</v>
      </c>
      <c r="C30" s="79">
        <v>57.9</v>
      </c>
      <c r="D30" s="79" t="s">
        <v>8</v>
      </c>
      <c r="F30" s="120"/>
      <c r="G30" s="120"/>
      <c r="H30" s="112">
        <f t="shared" si="7"/>
        <v>0</v>
      </c>
      <c r="I30" s="119"/>
      <c r="J30" s="92">
        <f t="shared" si="8"/>
        <v>0</v>
      </c>
      <c r="K30" s="83"/>
      <c r="L30" s="94">
        <v>28</v>
      </c>
      <c r="M30" s="114">
        <f t="shared" ca="1" si="0"/>
        <v>1459.8110493949202</v>
      </c>
      <c r="N30" s="115">
        <f ca="1">AS30</f>
        <v>-144</v>
      </c>
      <c r="O30" s="83"/>
      <c r="P30" s="83"/>
      <c r="Q30" s="83"/>
      <c r="R30" s="136"/>
      <c r="S30" s="136"/>
      <c r="T30" s="152"/>
      <c r="U30" s="153"/>
      <c r="V30" s="83"/>
      <c r="W30" s="83"/>
      <c r="X30" s="83"/>
      <c r="Y30" s="83">
        <f t="shared" si="20"/>
        <v>9</v>
      </c>
      <c r="Z30" s="83"/>
      <c r="AA30" s="83"/>
      <c r="AB30" s="83"/>
      <c r="AC30" s="83">
        <f t="shared" si="23"/>
        <v>32450</v>
      </c>
      <c r="AD30" s="83">
        <f t="shared" si="24"/>
        <v>303400</v>
      </c>
      <c r="AE30" s="95">
        <f t="shared" ca="1" si="25"/>
        <v>0.91275571600481353</v>
      </c>
      <c r="AF30" s="83">
        <f t="shared" si="27"/>
        <v>0</v>
      </c>
      <c r="AG30" s="83">
        <f>(AI31-AI30)*(AH31+AH30)/2</f>
        <v>32450</v>
      </c>
      <c r="AH30" s="83">
        <f t="shared" si="21"/>
        <v>333</v>
      </c>
      <c r="AI30" s="83">
        <f t="shared" si="22"/>
        <v>1800</v>
      </c>
      <c r="AJ30" s="95">
        <v>62.76902121872407</v>
      </c>
      <c r="AK30" s="83"/>
      <c r="AL30" s="83"/>
      <c r="AM30" s="83"/>
      <c r="AN30" s="83"/>
      <c r="AO30" s="83"/>
      <c r="AP30" s="83"/>
      <c r="AQ30" s="83">
        <f t="shared" ca="1" si="14"/>
        <v>0</v>
      </c>
      <c r="AR30" s="83">
        <f t="shared" ca="1" si="15"/>
        <v>-144</v>
      </c>
      <c r="AS30" s="83">
        <f t="shared" ca="1" si="3"/>
        <v>-144</v>
      </c>
      <c r="AT30" s="83" cm="1">
        <f t="array" aca="1" ref="AT30" ca="1">_xlfn.LET(_xlpm.rozsah, $F$3:$F$10001,_xlpm.podminka, (_xlpm.rozsah&gt;M30)*(ISNUMBER(_xlpm.rozsah)),_xlpm.indexy, IF(_xlpm.podminka, ROW(_xlpm.rozsah)-MIN(ROW(_xlpm.rozsah))+1),_xlpm.prvni, MIN(_xlpm.indexy),_xlpm.finalni, IF(_xlpm.prvni=1, 2, _xlpm.prvni),INDEX(_xlpm.rozsah, _xlpm.finalni))</f>
        <v>1500</v>
      </c>
      <c r="AU30" s="83" cm="1">
        <f t="array" aca="1" ref="AU30" ca="1">INDEX($F$3:$F$10001,MATCH(AT30,$F$3:$F$10004,0)-1)</f>
        <v>1400</v>
      </c>
      <c r="AV30" s="83">
        <f t="shared" ca="1" si="4"/>
        <v>-144</v>
      </c>
      <c r="AW30" s="83">
        <f t="shared" ca="1" si="4"/>
        <v>-144</v>
      </c>
      <c r="AX30" s="83">
        <f t="shared" ca="1" si="16"/>
        <v>360</v>
      </c>
      <c r="AY30" s="83">
        <f t="shared" ca="1" si="17"/>
        <v>360</v>
      </c>
      <c r="AZ30" s="83">
        <f t="shared" ca="1" si="5"/>
        <v>0</v>
      </c>
      <c r="BA30" s="83">
        <f t="shared" ca="1" si="18"/>
        <v>360</v>
      </c>
      <c r="BB30" s="83">
        <f t="shared" ca="1" si="19"/>
        <v>360</v>
      </c>
    </row>
    <row r="31" spans="1:54" s="81" customFormat="1" ht="15" customHeight="1" x14ac:dyDescent="0.25">
      <c r="A31" s="79">
        <v>29</v>
      </c>
      <c r="B31" s="80">
        <f t="shared" si="6"/>
        <v>0.48333333333333334</v>
      </c>
      <c r="C31" s="79">
        <v>55.7</v>
      </c>
      <c r="D31" s="79" t="s">
        <v>8</v>
      </c>
      <c r="F31" s="120"/>
      <c r="G31" s="120"/>
      <c r="H31" s="112">
        <f t="shared" si="7"/>
        <v>0</v>
      </c>
      <c r="I31" s="119"/>
      <c r="J31" s="92">
        <f t="shared" si="8"/>
        <v>0</v>
      </c>
      <c r="K31" s="83"/>
      <c r="L31" s="94">
        <v>29</v>
      </c>
      <c r="M31" s="114">
        <f t="shared" ca="1" si="0"/>
        <v>1442.3398178116936</v>
      </c>
      <c r="N31" s="115">
        <f t="shared" ref="N31:N37" ca="1" si="28">AS31</f>
        <v>-144</v>
      </c>
      <c r="O31" s="83"/>
      <c r="P31" s="83"/>
      <c r="Q31" s="83"/>
      <c r="R31" s="136"/>
      <c r="S31" s="136"/>
      <c r="T31" s="152"/>
      <c r="U31" s="153"/>
      <c r="V31" s="83"/>
      <c r="W31" s="83"/>
      <c r="X31" s="83"/>
      <c r="Y31" s="83">
        <f t="shared" si="20"/>
        <v>10</v>
      </c>
      <c r="Z31" s="83"/>
      <c r="AA31" s="83"/>
      <c r="AB31" s="83" t="s">
        <v>3</v>
      </c>
      <c r="AC31" s="83">
        <f t="shared" si="23"/>
        <v>-300200</v>
      </c>
      <c r="AD31" s="83">
        <f t="shared" si="24"/>
        <v>0</v>
      </c>
      <c r="AE31" s="83"/>
      <c r="AF31" s="83">
        <f t="shared" si="27"/>
        <v>0</v>
      </c>
      <c r="AG31" s="83">
        <f t="shared" si="26"/>
        <v>-300200</v>
      </c>
      <c r="AH31" s="83">
        <f t="shared" si="21"/>
        <v>316</v>
      </c>
      <c r="AI31" s="83">
        <f t="shared" si="22"/>
        <v>1900</v>
      </c>
      <c r="AJ31" s="95">
        <v>62.873740973843731</v>
      </c>
      <c r="AK31" s="83"/>
      <c r="AL31" s="83"/>
      <c r="AM31" s="83"/>
      <c r="AN31" s="83"/>
      <c r="AO31" s="83"/>
      <c r="AP31" s="83"/>
      <c r="AQ31" s="83">
        <f t="shared" ca="1" si="14"/>
        <v>0</v>
      </c>
      <c r="AR31" s="83">
        <f t="shared" ca="1" si="15"/>
        <v>-144</v>
      </c>
      <c r="AS31" s="83">
        <f t="shared" ca="1" si="3"/>
        <v>-144</v>
      </c>
      <c r="AT31" s="83" cm="1">
        <f t="array" aca="1" ref="AT31" ca="1">_xlfn.LET(_xlpm.rozsah, $F$3:$F$10001,_xlpm.podminka, (_xlpm.rozsah&gt;M31)*(ISNUMBER(_xlpm.rozsah)),_xlpm.indexy, IF(_xlpm.podminka, ROW(_xlpm.rozsah)-MIN(ROW(_xlpm.rozsah))+1),_xlpm.prvni, MIN(_xlpm.indexy),_xlpm.finalni, IF(_xlpm.prvni=1, 2, _xlpm.prvni),INDEX(_xlpm.rozsah, _xlpm.finalni))</f>
        <v>1500</v>
      </c>
      <c r="AU31" s="83" cm="1">
        <f t="array" aca="1" ref="AU31" ca="1">INDEX($F$3:$F$10001,MATCH(AT31,$F$3:$F$10004,0)-1)</f>
        <v>1400</v>
      </c>
      <c r="AV31" s="83">
        <f t="shared" ref="AV31:AW62" ca="1" si="29">INDEX($J$2:$J$10001,MATCH(AT31,$F$2:$F$10001,0))</f>
        <v>-144</v>
      </c>
      <c r="AW31" s="83">
        <f t="shared" ca="1" si="29"/>
        <v>-144</v>
      </c>
      <c r="AX31" s="83">
        <f t="shared" ca="1" si="16"/>
        <v>360</v>
      </c>
      <c r="AY31" s="83">
        <f t="shared" ca="1" si="17"/>
        <v>360</v>
      </c>
      <c r="AZ31" s="83">
        <f t="shared" ca="1" si="5"/>
        <v>0</v>
      </c>
      <c r="BA31" s="83">
        <f t="shared" ca="1" si="18"/>
        <v>360</v>
      </c>
      <c r="BB31" s="83">
        <f t="shared" ca="1" si="19"/>
        <v>360</v>
      </c>
    </row>
    <row r="32" spans="1:54" s="81" customFormat="1" ht="15" customHeight="1" x14ac:dyDescent="0.25">
      <c r="A32" s="79">
        <v>30</v>
      </c>
      <c r="B32" s="80">
        <f t="shared" si="6"/>
        <v>0.5</v>
      </c>
      <c r="C32" s="79">
        <v>52.1</v>
      </c>
      <c r="D32" s="79" t="s">
        <v>8</v>
      </c>
      <c r="F32" s="120"/>
      <c r="G32" s="120"/>
      <c r="H32" s="112">
        <f t="shared" si="7"/>
        <v>0</v>
      </c>
      <c r="I32" s="119"/>
      <c r="J32" s="92">
        <f t="shared" si="8"/>
        <v>0</v>
      </c>
      <c r="K32" s="83"/>
      <c r="L32" s="94">
        <v>30</v>
      </c>
      <c r="M32" s="114">
        <f t="shared" ca="1" si="0"/>
        <v>1413.7505297664134</v>
      </c>
      <c r="N32" s="115">
        <f t="shared" ca="1" si="28"/>
        <v>-144</v>
      </c>
      <c r="O32" s="83"/>
      <c r="P32" s="83"/>
      <c r="Q32" s="83"/>
      <c r="R32" s="136"/>
      <c r="S32" s="136"/>
      <c r="T32" s="152"/>
      <c r="U32" s="153"/>
      <c r="V32" s="83"/>
      <c r="W32" s="83"/>
      <c r="X32" s="83"/>
      <c r="Y32" s="83">
        <f t="shared" si="20"/>
        <v>11</v>
      </c>
      <c r="Z32" s="83"/>
      <c r="AA32" s="83"/>
      <c r="AB32" s="83" cm="1">
        <f t="array" aca="1" ref="AB32" ca="1">INDEX(AJ22:AJ100001, AA36)</f>
        <v>52.778756580308524</v>
      </c>
      <c r="AC32" s="83">
        <f t="shared" si="23"/>
        <v>0</v>
      </c>
      <c r="AD32" s="83">
        <f t="shared" si="24"/>
        <v>0</v>
      </c>
      <c r="AE32" s="83"/>
      <c r="AF32" s="83">
        <f t="shared" si="27"/>
        <v>0</v>
      </c>
      <c r="AG32" s="83">
        <f t="shared" si="26"/>
        <v>0</v>
      </c>
      <c r="AH32" s="83">
        <f t="shared" si="21"/>
        <v>0</v>
      </c>
      <c r="AI32" s="83">
        <f t="shared" si="22"/>
        <v>0</v>
      </c>
      <c r="AJ32" s="83"/>
      <c r="AK32" s="83"/>
      <c r="AL32" s="83"/>
      <c r="AM32" s="83"/>
      <c r="AN32" s="83"/>
      <c r="AO32" s="83"/>
      <c r="AP32" s="83"/>
      <c r="AQ32" s="83">
        <f t="shared" ca="1" si="14"/>
        <v>0</v>
      </c>
      <c r="AR32" s="83">
        <f t="shared" ca="1" si="15"/>
        <v>-144</v>
      </c>
      <c r="AS32" s="83">
        <f t="shared" ca="1" si="3"/>
        <v>-144</v>
      </c>
      <c r="AT32" s="83" cm="1">
        <f t="array" aca="1" ref="AT32" ca="1">_xlfn.LET(_xlpm.rozsah, $F$3:$F$10001,_xlpm.podminka, (_xlpm.rozsah&gt;M32)*(ISNUMBER(_xlpm.rozsah)),_xlpm.indexy, IF(_xlpm.podminka, ROW(_xlpm.rozsah)-MIN(ROW(_xlpm.rozsah))+1),_xlpm.prvni, MIN(_xlpm.indexy),_xlpm.finalni, IF(_xlpm.prvni=1, 2, _xlpm.prvni),INDEX(_xlpm.rozsah, _xlpm.finalni))</f>
        <v>1500</v>
      </c>
      <c r="AU32" s="83" cm="1">
        <f t="array" aca="1" ref="AU32" ca="1">INDEX($F$3:$F$10001,MATCH(AT32,$F$3:$F$10004,0)-1)</f>
        <v>1400</v>
      </c>
      <c r="AV32" s="83">
        <f t="shared" ca="1" si="29"/>
        <v>-144</v>
      </c>
      <c r="AW32" s="83">
        <f t="shared" ca="1" si="29"/>
        <v>-144</v>
      </c>
      <c r="AX32" s="83">
        <f t="shared" ca="1" si="16"/>
        <v>360</v>
      </c>
      <c r="AY32" s="83">
        <f t="shared" ca="1" si="17"/>
        <v>360</v>
      </c>
      <c r="AZ32" s="83">
        <f t="shared" ca="1" si="5"/>
        <v>0</v>
      </c>
      <c r="BA32" s="83">
        <f t="shared" ca="1" si="18"/>
        <v>360</v>
      </c>
      <c r="BB32" s="83">
        <f t="shared" ca="1" si="19"/>
        <v>360</v>
      </c>
    </row>
    <row r="33" spans="1:54" s="81" customFormat="1" ht="15" customHeight="1" x14ac:dyDescent="0.25">
      <c r="A33" s="79">
        <v>31</v>
      </c>
      <c r="B33" s="80">
        <f t="shared" si="6"/>
        <v>0.51666666666666672</v>
      </c>
      <c r="C33" s="79">
        <v>46.4</v>
      </c>
      <c r="D33" s="79" t="s">
        <v>8</v>
      </c>
      <c r="F33" s="120"/>
      <c r="G33" s="120"/>
      <c r="H33" s="112">
        <f t="shared" si="7"/>
        <v>0</v>
      </c>
      <c r="I33" s="119"/>
      <c r="J33" s="92">
        <f t="shared" si="8"/>
        <v>0</v>
      </c>
      <c r="K33" s="83"/>
      <c r="L33" s="94">
        <v>31</v>
      </c>
      <c r="M33" s="114">
        <f t="shared" ca="1" si="0"/>
        <v>1368.4841570280535</v>
      </c>
      <c r="N33" s="115">
        <f t="shared" ca="1" si="28"/>
        <v>-141.26063371887787</v>
      </c>
      <c r="O33" s="83"/>
      <c r="P33" s="83"/>
      <c r="Q33" s="83"/>
      <c r="R33" s="136"/>
      <c r="S33" s="136"/>
      <c r="T33" s="152"/>
      <c r="U33" s="153"/>
      <c r="V33" s="83"/>
      <c r="W33" s="83"/>
      <c r="X33" s="83"/>
      <c r="Y33" s="83">
        <f t="shared" si="20"/>
        <v>12</v>
      </c>
      <c r="Z33" s="83"/>
      <c r="AA33" s="83"/>
      <c r="AB33" s="83" cm="1">
        <f t="array" aca="1" ref="AB33" ca="1">INDEX(AJ22:AJ100001, AA37)</f>
        <v>56.548667764616283</v>
      </c>
      <c r="AC33" s="83">
        <f t="shared" si="23"/>
        <v>0</v>
      </c>
      <c r="AD33" s="83">
        <f t="shared" si="24"/>
        <v>0</v>
      </c>
      <c r="AE33" s="83"/>
      <c r="AF33" s="83">
        <f t="shared" si="27"/>
        <v>0</v>
      </c>
      <c r="AG33" s="83">
        <f t="shared" si="26"/>
        <v>0</v>
      </c>
      <c r="AH33" s="83">
        <f t="shared" si="21"/>
        <v>0</v>
      </c>
      <c r="AI33" s="83">
        <f t="shared" si="22"/>
        <v>0</v>
      </c>
      <c r="AJ33" s="83"/>
      <c r="AK33" s="83"/>
      <c r="AL33" s="83"/>
      <c r="AM33" s="83"/>
      <c r="AN33" s="83"/>
      <c r="AO33" s="83"/>
      <c r="AP33" s="83"/>
      <c r="AQ33" s="83">
        <f t="shared" ca="1" si="14"/>
        <v>4</v>
      </c>
      <c r="AR33" s="83">
        <f t="shared" ca="1" si="15"/>
        <v>-142.73936628112213</v>
      </c>
      <c r="AS33" s="83">
        <f t="shared" ca="1" si="3"/>
        <v>-141.26063371887787</v>
      </c>
      <c r="AT33" s="83" cm="1">
        <f t="array" aca="1" ref="AT33" ca="1">_xlfn.LET(_xlpm.rozsah, $F$3:$F$10001,_xlpm.podminka, (_xlpm.rozsah&gt;M33)*(ISNUMBER(_xlpm.rozsah)),_xlpm.indexy, IF(_xlpm.podminka, ROW(_xlpm.rozsah)-MIN(ROW(_xlpm.rozsah))+1),_xlpm.prvni, MIN(_xlpm.indexy),_xlpm.finalni, IF(_xlpm.prvni=1, 2, _xlpm.prvni),INDEX(_xlpm.rozsah, _xlpm.finalni))</f>
        <v>1400</v>
      </c>
      <c r="AU33" s="83" cm="1">
        <f t="array" aca="1" ref="AU33" ca="1">INDEX($F$3:$F$10001,MATCH(AT33,$F$3:$F$10004,0)-1)</f>
        <v>1300</v>
      </c>
      <c r="AV33" s="83">
        <f t="shared" ca="1" si="29"/>
        <v>-144</v>
      </c>
      <c r="AW33" s="83">
        <f t="shared" ca="1" si="29"/>
        <v>-140</v>
      </c>
      <c r="AX33" s="83">
        <f t="shared" ca="1" si="16"/>
        <v>360</v>
      </c>
      <c r="AY33" s="83">
        <f t="shared" ca="1" si="17"/>
        <v>350</v>
      </c>
      <c r="AZ33" s="83">
        <f t="shared" ca="1" si="5"/>
        <v>10</v>
      </c>
      <c r="BA33" s="83">
        <f t="shared" ca="1" si="18"/>
        <v>353.15158429719463</v>
      </c>
      <c r="BB33" s="83">
        <f t="shared" ca="1" si="19"/>
        <v>356.84841570280537</v>
      </c>
    </row>
    <row r="34" spans="1:54" s="81" customFormat="1" x14ac:dyDescent="0.25">
      <c r="A34" s="79">
        <v>32</v>
      </c>
      <c r="B34" s="80">
        <f t="shared" si="6"/>
        <v>0.53333333333333333</v>
      </c>
      <c r="C34" s="79">
        <v>38.6</v>
      </c>
      <c r="D34" s="79" t="s">
        <v>8</v>
      </c>
      <c r="F34" s="120"/>
      <c r="G34" s="120"/>
      <c r="H34" s="112">
        <f t="shared" si="7"/>
        <v>0</v>
      </c>
      <c r="I34" s="119"/>
      <c r="J34" s="92">
        <f t="shared" si="8"/>
        <v>0</v>
      </c>
      <c r="K34" s="83"/>
      <c r="L34" s="94">
        <v>32</v>
      </c>
      <c r="M34" s="114">
        <f t="shared" ca="1" si="0"/>
        <v>1306.5406995966134</v>
      </c>
      <c r="N34" s="115">
        <f t="shared" ca="1" si="28"/>
        <v>-143.73837201613546</v>
      </c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>
        <f t="shared" si="20"/>
        <v>13</v>
      </c>
      <c r="Z34" s="83"/>
      <c r="AA34" s="83"/>
      <c r="AB34" s="83"/>
      <c r="AC34" s="83">
        <f t="shared" si="23"/>
        <v>0</v>
      </c>
      <c r="AD34" s="83">
        <f t="shared" si="24"/>
        <v>0</v>
      </c>
      <c r="AE34" s="83"/>
      <c r="AF34" s="83">
        <f t="shared" si="27"/>
        <v>0</v>
      </c>
      <c r="AG34" s="83">
        <f t="shared" si="26"/>
        <v>0</v>
      </c>
      <c r="AH34" s="83">
        <f t="shared" si="21"/>
        <v>0</v>
      </c>
      <c r="AI34" s="83">
        <f t="shared" si="22"/>
        <v>0</v>
      </c>
      <c r="AJ34" s="83"/>
      <c r="AK34" s="83"/>
      <c r="AL34" s="83"/>
      <c r="AM34" s="83"/>
      <c r="AN34" s="83"/>
      <c r="AO34" s="83"/>
      <c r="AP34" s="83"/>
      <c r="AQ34" s="83">
        <f t="shared" ca="1" si="14"/>
        <v>4</v>
      </c>
      <c r="AR34" s="83">
        <f t="shared" ca="1" si="15"/>
        <v>-140.26162798386454</v>
      </c>
      <c r="AS34" s="83">
        <f t="shared" ca="1" si="3"/>
        <v>-143.73837201613546</v>
      </c>
      <c r="AT34" s="83" cm="1">
        <f t="array" aca="1" ref="AT34" ca="1">_xlfn.LET(_xlpm.rozsah, $F$3:$F$10001,_xlpm.podminka, (_xlpm.rozsah&gt;M34)*(ISNUMBER(_xlpm.rozsah)),_xlpm.indexy, IF(_xlpm.podminka, ROW(_xlpm.rozsah)-MIN(ROW(_xlpm.rozsah))+1),_xlpm.prvni, MIN(_xlpm.indexy),_xlpm.finalni, IF(_xlpm.prvni=1, 2, _xlpm.prvni),INDEX(_xlpm.rozsah, _xlpm.finalni))</f>
        <v>1400</v>
      </c>
      <c r="AU34" s="83" cm="1">
        <f t="array" aca="1" ref="AU34" ca="1">INDEX($F$3:$F$10001,MATCH(AT34,$F$3:$F$10004,0)-1)</f>
        <v>1300</v>
      </c>
      <c r="AV34" s="83">
        <f t="shared" ca="1" si="29"/>
        <v>-144</v>
      </c>
      <c r="AW34" s="83">
        <f t="shared" ref="AW34:AW62" ca="1" si="30">INDEX($J$2:$J$10001,MATCH(AU34,$F$2:$F$10001,0))</f>
        <v>-140</v>
      </c>
      <c r="AX34" s="83">
        <f t="shared" ca="1" si="16"/>
        <v>360</v>
      </c>
      <c r="AY34" s="83">
        <f t="shared" ca="1" si="17"/>
        <v>350</v>
      </c>
      <c r="AZ34" s="83">
        <f t="shared" ca="1" si="5"/>
        <v>10</v>
      </c>
      <c r="BA34" s="83">
        <f t="shared" ca="1" si="18"/>
        <v>359.34593004033866</v>
      </c>
      <c r="BB34" s="83">
        <f t="shared" ca="1" si="19"/>
        <v>350.65406995966134</v>
      </c>
    </row>
    <row r="35" spans="1:54" s="81" customFormat="1" x14ac:dyDescent="0.25">
      <c r="A35" s="79">
        <v>33</v>
      </c>
      <c r="B35" s="80">
        <f t="shared" si="6"/>
        <v>0.55000000000000004</v>
      </c>
      <c r="C35" s="79">
        <v>29</v>
      </c>
      <c r="D35" s="79" t="s">
        <v>8</v>
      </c>
      <c r="F35" s="120"/>
      <c r="G35" s="120"/>
      <c r="H35" s="112">
        <f t="shared" si="7"/>
        <v>0</v>
      </c>
      <c r="I35" s="119"/>
      <c r="J35" s="92">
        <f t="shared" si="8"/>
        <v>0</v>
      </c>
      <c r="K35" s="83"/>
      <c r="L35" s="94">
        <v>33</v>
      </c>
      <c r="M35" s="114">
        <f t="shared" ca="1" si="0"/>
        <v>1230.3025981425335</v>
      </c>
      <c r="N35" s="115">
        <f t="shared" ca="1" si="28"/>
        <v>-136.36368822289597</v>
      </c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>
        <f t="shared" si="20"/>
        <v>14</v>
      </c>
      <c r="Z35" s="83"/>
      <c r="AA35" s="83" t="s">
        <v>119</v>
      </c>
      <c r="AB35" s="83"/>
      <c r="AC35" s="83">
        <f t="shared" si="23"/>
        <v>0</v>
      </c>
      <c r="AD35" s="83">
        <f t="shared" si="24"/>
        <v>0</v>
      </c>
      <c r="AE35" s="83"/>
      <c r="AF35" s="83">
        <f t="shared" si="27"/>
        <v>0</v>
      </c>
      <c r="AG35" s="83">
        <f t="shared" si="26"/>
        <v>0</v>
      </c>
      <c r="AH35" s="83">
        <f t="shared" si="21"/>
        <v>0</v>
      </c>
      <c r="AI35" s="83">
        <f t="shared" si="22"/>
        <v>0</v>
      </c>
      <c r="AJ35" s="83"/>
      <c r="AK35" s="83"/>
      <c r="AL35" s="83"/>
      <c r="AM35" s="83"/>
      <c r="AN35" s="83"/>
      <c r="AO35" s="83"/>
      <c r="AP35" s="83"/>
      <c r="AQ35" s="83">
        <f t="shared" ca="1" si="14"/>
        <v>12</v>
      </c>
      <c r="AR35" s="83">
        <f t="shared" ca="1" si="15"/>
        <v>-131.63631177710403</v>
      </c>
      <c r="AS35" s="83">
        <f t="shared" ca="1" si="3"/>
        <v>-136.36368822289597</v>
      </c>
      <c r="AT35" s="83" cm="1">
        <f t="array" aca="1" ref="AT35" ca="1">_xlfn.LET(_xlpm.rozsah, $F$3:$F$10001,_xlpm.podminka, (_xlpm.rozsah&gt;M35)*(ISNUMBER(_xlpm.rozsah)),_xlpm.indexy, IF(_xlpm.podminka, ROW(_xlpm.rozsah)-MIN(ROW(_xlpm.rozsah))+1),_xlpm.prvni, MIN(_xlpm.indexy),_xlpm.finalni, IF(_xlpm.prvni=1, 2, _xlpm.prvni),INDEX(_xlpm.rozsah, _xlpm.finalni))</f>
        <v>1300</v>
      </c>
      <c r="AU35" s="83" cm="1">
        <f t="array" aca="1" ref="AU35" ca="1">INDEX($F$3:$F$10001,MATCH(AT35,$F$3:$F$10004,0)-1)</f>
        <v>1200</v>
      </c>
      <c r="AV35" s="83">
        <f t="shared" ca="1" si="29"/>
        <v>-140</v>
      </c>
      <c r="AW35" s="83">
        <f t="shared" ca="1" si="30"/>
        <v>-128</v>
      </c>
      <c r="AX35" s="83">
        <f t="shared" ca="1" si="16"/>
        <v>350</v>
      </c>
      <c r="AY35" s="83">
        <f t="shared" ca="1" si="17"/>
        <v>320</v>
      </c>
      <c r="AZ35" s="83">
        <f t="shared" ref="AZ35:AZ66" ca="1" si="31">AX35-AY35</f>
        <v>30</v>
      </c>
      <c r="BA35" s="83">
        <f t="shared" ca="1" si="18"/>
        <v>340.90922055723996</v>
      </c>
      <c r="BB35" s="83">
        <f t="shared" ca="1" si="19"/>
        <v>329.09077944276004</v>
      </c>
    </row>
    <row r="36" spans="1:54" s="81" customFormat="1" x14ac:dyDescent="0.25">
      <c r="A36" s="79">
        <v>34</v>
      </c>
      <c r="B36" s="80">
        <f t="shared" si="6"/>
        <v>0.56666666666666665</v>
      </c>
      <c r="C36" s="79">
        <v>20.8</v>
      </c>
      <c r="D36" s="79" t="s">
        <v>8</v>
      </c>
      <c r="F36" s="120"/>
      <c r="G36" s="120"/>
      <c r="H36" s="112">
        <f t="shared" si="7"/>
        <v>0</v>
      </c>
      <c r="I36" s="119"/>
      <c r="J36" s="92">
        <f t="shared" si="8"/>
        <v>0</v>
      </c>
      <c r="K36" s="83"/>
      <c r="L36" s="94">
        <v>34</v>
      </c>
      <c r="M36" s="114">
        <f t="shared" ca="1" si="0"/>
        <v>1165.1825531505067</v>
      </c>
      <c r="N36" s="115">
        <f t="shared" ca="1" si="28"/>
        <v>-122.78539574795947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>
        <f t="shared" si="20"/>
        <v>15</v>
      </c>
      <c r="Z36" s="83"/>
      <c r="AA36" s="83">
        <f ca="1">_xlfn.XMATCH(AA25, AD22:AD52, 0, 1)</f>
        <v>5</v>
      </c>
      <c r="AB36" s="83"/>
      <c r="AC36" s="83">
        <f t="shared" si="23"/>
        <v>0</v>
      </c>
      <c r="AD36" s="83">
        <f t="shared" si="24"/>
        <v>0</v>
      </c>
      <c r="AE36" s="83"/>
      <c r="AF36" s="83">
        <f t="shared" si="27"/>
        <v>0</v>
      </c>
      <c r="AG36" s="83">
        <f t="shared" si="26"/>
        <v>0</v>
      </c>
      <c r="AH36" s="83">
        <f t="shared" si="21"/>
        <v>0</v>
      </c>
      <c r="AI36" s="83">
        <f t="shared" si="22"/>
        <v>0</v>
      </c>
      <c r="AJ36" s="83"/>
      <c r="AK36" s="83"/>
      <c r="AL36" s="83"/>
      <c r="AM36" s="83"/>
      <c r="AN36" s="83"/>
      <c r="AO36" s="83"/>
      <c r="AP36" s="83"/>
      <c r="AQ36" s="83">
        <f t="shared" ca="1" si="14"/>
        <v>8</v>
      </c>
      <c r="AR36" s="83">
        <f t="shared" ca="1" si="15"/>
        <v>-125.21460425204053</v>
      </c>
      <c r="AS36" s="83">
        <f t="shared" ca="1" si="3"/>
        <v>-122.78539574795947</v>
      </c>
      <c r="AT36" s="83" cm="1">
        <f t="array" aca="1" ref="AT36" ca="1">_xlfn.LET(_xlpm.rozsah, $F$3:$F$10001,_xlpm.podminka, (_xlpm.rozsah&gt;M36)*(ISNUMBER(_xlpm.rozsah)),_xlpm.indexy, IF(_xlpm.podminka, ROW(_xlpm.rozsah)-MIN(ROW(_xlpm.rozsah))+1),_xlpm.prvni, MIN(_xlpm.indexy),_xlpm.finalni, IF(_xlpm.prvni=1, 2, _xlpm.prvni),INDEX(_xlpm.rozsah, _xlpm.finalni))</f>
        <v>1200</v>
      </c>
      <c r="AU36" s="83" cm="1">
        <f t="array" aca="1" ref="AU36" ca="1">INDEX($F$3:$F$10001,MATCH(AT36,$F$3:$F$10004,0)-1)</f>
        <v>1100</v>
      </c>
      <c r="AV36" s="83">
        <f t="shared" ca="1" si="29"/>
        <v>-128</v>
      </c>
      <c r="AW36" s="83">
        <f t="shared" ca="1" si="30"/>
        <v>-120</v>
      </c>
      <c r="AX36" s="83">
        <f t="shared" ca="1" si="16"/>
        <v>320</v>
      </c>
      <c r="AY36" s="83">
        <f t="shared" ca="1" si="17"/>
        <v>300</v>
      </c>
      <c r="AZ36" s="83">
        <f t="shared" ca="1" si="31"/>
        <v>20</v>
      </c>
      <c r="BA36" s="83">
        <f t="shared" ca="1" si="18"/>
        <v>306.96348936989864</v>
      </c>
      <c r="BB36" s="83">
        <f t="shared" ca="1" si="19"/>
        <v>313.03651063010136</v>
      </c>
    </row>
    <row r="37" spans="1:54" s="81" customFormat="1" x14ac:dyDescent="0.25">
      <c r="A37" s="79">
        <v>35</v>
      </c>
      <c r="B37" s="80">
        <f t="shared" si="6"/>
        <v>0.58333333333333337</v>
      </c>
      <c r="C37" s="79">
        <v>16.899999999999999</v>
      </c>
      <c r="D37" s="79" t="s">
        <v>8</v>
      </c>
      <c r="F37" s="120"/>
      <c r="G37" s="120"/>
      <c r="H37" s="112">
        <f t="shared" si="7"/>
        <v>0</v>
      </c>
      <c r="I37" s="119"/>
      <c r="J37" s="92">
        <f t="shared" si="8"/>
        <v>0</v>
      </c>
      <c r="K37" s="83"/>
      <c r="L37" s="94">
        <v>35</v>
      </c>
      <c r="M37" s="114">
        <f t="shared" ca="1" si="0"/>
        <v>1134.2108244347867</v>
      </c>
      <c r="N37" s="115">
        <f t="shared" ca="1" si="28"/>
        <v>-125.26313404521707</v>
      </c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>
        <f t="shared" si="20"/>
        <v>16</v>
      </c>
      <c r="Z37" s="83"/>
      <c r="AA37" s="83">
        <f ca="1">_xlfn.XMATCH(AA24, AD22:AD52, 0, 1)</f>
        <v>6</v>
      </c>
      <c r="AB37" s="83"/>
      <c r="AC37" s="83">
        <f t="shared" si="23"/>
        <v>0</v>
      </c>
      <c r="AD37" s="83">
        <f t="shared" si="24"/>
        <v>0</v>
      </c>
      <c r="AE37" s="83"/>
      <c r="AF37" s="83">
        <f t="shared" si="27"/>
        <v>0</v>
      </c>
      <c r="AG37" s="83">
        <f t="shared" si="26"/>
        <v>0</v>
      </c>
      <c r="AH37" s="83">
        <f t="shared" si="21"/>
        <v>0</v>
      </c>
      <c r="AI37" s="83">
        <f t="shared" si="22"/>
        <v>0</v>
      </c>
      <c r="AJ37" s="83"/>
      <c r="AK37" s="83"/>
      <c r="AL37" s="83"/>
      <c r="AM37" s="83"/>
      <c r="AN37" s="83"/>
      <c r="AO37" s="83"/>
      <c r="AP37" s="83"/>
      <c r="AQ37" s="83">
        <f t="shared" ca="1" si="14"/>
        <v>8</v>
      </c>
      <c r="AR37" s="83">
        <f t="shared" ca="1" si="15"/>
        <v>-122.73686595478293</v>
      </c>
      <c r="AS37" s="83">
        <f t="shared" ca="1" si="3"/>
        <v>-125.26313404521707</v>
      </c>
      <c r="AT37" s="83" cm="1">
        <f t="array" aca="1" ref="AT37" ca="1">_xlfn.LET(_xlpm.rozsah, $F$3:$F$10001,_xlpm.podminka, (_xlpm.rozsah&gt;M37)*(ISNUMBER(_xlpm.rozsah)),_xlpm.indexy, IF(_xlpm.podminka, ROW(_xlpm.rozsah)-MIN(ROW(_xlpm.rozsah))+1),_xlpm.prvni, MIN(_xlpm.indexy),_xlpm.finalni, IF(_xlpm.prvni=1, 2, _xlpm.prvni),INDEX(_xlpm.rozsah, _xlpm.finalni))</f>
        <v>1200</v>
      </c>
      <c r="AU37" s="83" cm="1">
        <f t="array" aca="1" ref="AU37" ca="1">INDEX($F$3:$F$10001,MATCH(AT37,$F$3:$F$10004,0)-1)</f>
        <v>1100</v>
      </c>
      <c r="AV37" s="83">
        <f t="shared" ca="1" si="29"/>
        <v>-128</v>
      </c>
      <c r="AW37" s="83">
        <f t="shared" ca="1" si="30"/>
        <v>-120</v>
      </c>
      <c r="AX37" s="83">
        <f t="shared" ca="1" si="16"/>
        <v>320</v>
      </c>
      <c r="AY37" s="83">
        <f t="shared" ca="1" si="17"/>
        <v>300</v>
      </c>
      <c r="AZ37" s="83">
        <f t="shared" ca="1" si="31"/>
        <v>20</v>
      </c>
      <c r="BA37" s="83">
        <f t="shared" ca="1" si="18"/>
        <v>313.15783511304267</v>
      </c>
      <c r="BB37" s="83">
        <f t="shared" ca="1" si="19"/>
        <v>306.84216488695733</v>
      </c>
    </row>
    <row r="38" spans="1:54" x14ac:dyDescent="0.25">
      <c r="A38" s="58">
        <v>36</v>
      </c>
      <c r="B38" s="59">
        <f t="shared" si="6"/>
        <v>0.6</v>
      </c>
      <c r="C38" s="58">
        <v>16.899999999999999</v>
      </c>
      <c r="D38" s="58">
        <v>42.5</v>
      </c>
      <c r="F38" s="117"/>
      <c r="G38" s="117"/>
      <c r="H38" s="112">
        <f t="shared" si="7"/>
        <v>0</v>
      </c>
      <c r="I38" s="121"/>
      <c r="J38" s="92">
        <f t="shared" si="8"/>
        <v>0</v>
      </c>
      <c r="L38" s="94">
        <v>36</v>
      </c>
      <c r="M38" s="114">
        <f t="shared" ca="1" si="0"/>
        <v>1134.2108244347867</v>
      </c>
      <c r="N38" s="115">
        <f t="shared" ref="N38:N69" ca="1" si="32">( IF(ISNUMBER(D38), D38,1)/100)*BB38 - $T$23 + $T$21</f>
        <v>130.40792007695686</v>
      </c>
      <c r="P38" s="102"/>
      <c r="Q38" s="102"/>
      <c r="R38" s="102"/>
      <c r="S38" s="102"/>
      <c r="Y38" s="83">
        <f t="shared" si="20"/>
        <v>17</v>
      </c>
      <c r="AC38" s="83">
        <f t="shared" si="23"/>
        <v>0</v>
      </c>
      <c r="AD38" s="83">
        <f t="shared" si="24"/>
        <v>0</v>
      </c>
      <c r="AF38" s="83">
        <f t="shared" si="27"/>
        <v>0</v>
      </c>
      <c r="AG38" s="83">
        <f t="shared" si="26"/>
        <v>0</v>
      </c>
      <c r="AH38" s="83">
        <f t="shared" si="21"/>
        <v>0</v>
      </c>
      <c r="AI38" s="83">
        <f t="shared" si="22"/>
        <v>0</v>
      </c>
      <c r="AQ38" s="83">
        <f t="shared" ca="1" si="14"/>
        <v>8</v>
      </c>
      <c r="AR38" s="83">
        <f t="shared" ca="1" si="15"/>
        <v>-122.73686595478293</v>
      </c>
      <c r="AS38" s="83">
        <f t="shared" ca="1" si="3"/>
        <v>-125.26313404521707</v>
      </c>
      <c r="AT38" s="83" cm="1">
        <f t="array" aca="1" ref="AT38" ca="1">_xlfn.LET(_xlpm.rozsah, $F$3:$F$10001,_xlpm.podminka, (_xlpm.rozsah&gt;M38)*(ISNUMBER(_xlpm.rozsah)),_xlpm.indexy, IF(_xlpm.podminka, ROW(_xlpm.rozsah)-MIN(ROW(_xlpm.rozsah))+1),_xlpm.prvni, MIN(_xlpm.indexy),_xlpm.finalni, IF(_xlpm.prvni=1, 2, _xlpm.prvni),INDEX(_xlpm.rozsah, _xlpm.finalni))</f>
        <v>1200</v>
      </c>
      <c r="AU38" s="83" cm="1">
        <f t="array" aca="1" ref="AU38" ca="1">INDEX($F$3:$F$10001,MATCH(AT38,$F$3:$F$10004,0)-1)</f>
        <v>1100</v>
      </c>
      <c r="AV38" s="83">
        <f t="shared" ca="1" si="29"/>
        <v>-128</v>
      </c>
      <c r="AW38" s="83">
        <f t="shared" ca="1" si="30"/>
        <v>-120</v>
      </c>
      <c r="AX38" s="83">
        <f t="shared" ca="1" si="16"/>
        <v>320</v>
      </c>
      <c r="AY38" s="83">
        <f t="shared" ca="1" si="17"/>
        <v>300</v>
      </c>
      <c r="AZ38" s="83">
        <f t="shared" ca="1" si="31"/>
        <v>20</v>
      </c>
      <c r="BA38" s="83">
        <f t="shared" ca="1" si="18"/>
        <v>313.15783511304267</v>
      </c>
      <c r="BB38" s="83">
        <f t="shared" ca="1" si="19"/>
        <v>306.84216488695733</v>
      </c>
    </row>
    <row r="39" spans="1:54" x14ac:dyDescent="0.25">
      <c r="A39" s="58">
        <v>37</v>
      </c>
      <c r="B39" s="59">
        <f t="shared" si="6"/>
        <v>0.6166666666666667</v>
      </c>
      <c r="C39" s="58">
        <v>18.8</v>
      </c>
      <c r="D39" s="58">
        <v>38.4</v>
      </c>
      <c r="F39" s="117"/>
      <c r="G39" s="117"/>
      <c r="H39" s="112">
        <f t="shared" si="7"/>
        <v>0</v>
      </c>
      <c r="I39" s="121"/>
      <c r="J39" s="92">
        <f t="shared" si="8"/>
        <v>0</v>
      </c>
      <c r="L39" s="94">
        <v>37</v>
      </c>
      <c r="M39" s="114">
        <f t="shared" ca="1" si="0"/>
        <v>1149.2996153475733</v>
      </c>
      <c r="N39" s="115">
        <f t="shared" ca="1" si="32"/>
        <v>118.98621045869363</v>
      </c>
      <c r="P39" s="102"/>
      <c r="Q39" s="102"/>
      <c r="R39" s="102"/>
      <c r="S39" s="102"/>
      <c r="Y39" s="83">
        <f t="shared" si="20"/>
        <v>18</v>
      </c>
      <c r="AC39" s="83">
        <f t="shared" si="23"/>
        <v>0</v>
      </c>
      <c r="AD39" s="83">
        <f t="shared" si="24"/>
        <v>0</v>
      </c>
      <c r="AF39" s="83">
        <f t="shared" si="27"/>
        <v>0</v>
      </c>
      <c r="AG39" s="83">
        <f t="shared" si="26"/>
        <v>0</v>
      </c>
      <c r="AH39" s="83">
        <f t="shared" si="21"/>
        <v>0</v>
      </c>
      <c r="AI39" s="83">
        <f t="shared" si="22"/>
        <v>0</v>
      </c>
      <c r="AQ39" s="83">
        <f t="shared" ca="1" si="14"/>
        <v>8</v>
      </c>
      <c r="AR39" s="83">
        <f t="shared" ca="1" si="15"/>
        <v>-123.94396922780587</v>
      </c>
      <c r="AS39" s="83">
        <f t="shared" ca="1" si="3"/>
        <v>-124.05603077219413</v>
      </c>
      <c r="AT39" s="83" cm="1">
        <f t="array" aca="1" ref="AT39" ca="1">_xlfn.LET(_xlpm.rozsah, $F$3:$F$10001,_xlpm.podminka, (_xlpm.rozsah&gt;M39)*(ISNUMBER(_xlpm.rozsah)),_xlpm.indexy, IF(_xlpm.podminka, ROW(_xlpm.rozsah)-MIN(ROW(_xlpm.rozsah))+1),_xlpm.prvni, MIN(_xlpm.indexy),_xlpm.finalni, IF(_xlpm.prvni=1, 2, _xlpm.prvni),INDEX(_xlpm.rozsah, _xlpm.finalni))</f>
        <v>1200</v>
      </c>
      <c r="AU39" s="83" cm="1">
        <f t="array" aca="1" ref="AU39" ca="1">INDEX($F$3:$F$10001,MATCH(AT39,$F$3:$F$10004,0)-1)</f>
        <v>1100</v>
      </c>
      <c r="AV39" s="83">
        <f t="shared" ca="1" si="29"/>
        <v>-128</v>
      </c>
      <c r="AW39" s="83">
        <f t="shared" ca="1" si="30"/>
        <v>-120</v>
      </c>
      <c r="AX39" s="83">
        <f t="shared" ca="1" si="16"/>
        <v>320</v>
      </c>
      <c r="AY39" s="83">
        <f t="shared" ca="1" si="17"/>
        <v>300</v>
      </c>
      <c r="AZ39" s="83">
        <f t="shared" ca="1" si="31"/>
        <v>20</v>
      </c>
      <c r="BA39" s="83">
        <f t="shared" ca="1" si="18"/>
        <v>310.14007693048535</v>
      </c>
      <c r="BB39" s="83">
        <f t="shared" ca="1" si="19"/>
        <v>309.85992306951465</v>
      </c>
    </row>
    <row r="40" spans="1:54" x14ac:dyDescent="0.25">
      <c r="A40" s="58">
        <v>38</v>
      </c>
      <c r="B40" s="59">
        <f t="shared" si="6"/>
        <v>0.6333333333333333</v>
      </c>
      <c r="C40" s="58">
        <v>20.7</v>
      </c>
      <c r="D40" s="58">
        <v>32.9</v>
      </c>
      <c r="F40" s="117"/>
      <c r="G40" s="117"/>
      <c r="H40" s="112">
        <f t="shared" si="7"/>
        <v>0</v>
      </c>
      <c r="I40" s="121"/>
      <c r="J40" s="92">
        <f t="shared" si="8"/>
        <v>0</v>
      </c>
      <c r="L40" s="94">
        <v>38</v>
      </c>
      <c r="M40" s="114">
        <f t="shared" ca="1" si="0"/>
        <v>1164.3884062603602</v>
      </c>
      <c r="N40" s="115">
        <f t="shared" ca="1" si="32"/>
        <v>102.93675713193169</v>
      </c>
      <c r="P40" s="102"/>
      <c r="Q40" s="102"/>
      <c r="R40" s="102"/>
      <c r="S40" s="102"/>
      <c r="Y40" s="83">
        <f t="shared" si="20"/>
        <v>19</v>
      </c>
      <c r="AC40" s="83">
        <f t="shared" si="23"/>
        <v>0</v>
      </c>
      <c r="AD40" s="83">
        <f t="shared" si="24"/>
        <v>0</v>
      </c>
      <c r="AF40" s="83">
        <f t="shared" si="27"/>
        <v>0</v>
      </c>
      <c r="AG40" s="83">
        <f t="shared" si="26"/>
        <v>0</v>
      </c>
      <c r="AH40" s="83">
        <f t="shared" si="21"/>
        <v>0</v>
      </c>
      <c r="AI40" s="83">
        <f t="shared" si="22"/>
        <v>0</v>
      </c>
      <c r="AQ40" s="83">
        <f t="shared" ca="1" si="14"/>
        <v>8</v>
      </c>
      <c r="AR40" s="83">
        <f t="shared" ca="1" si="15"/>
        <v>-125.15107250082882</v>
      </c>
      <c r="AS40" s="83">
        <f t="shared" ca="1" si="3"/>
        <v>-122.84892749917118</v>
      </c>
      <c r="AT40" s="83" cm="1">
        <f t="array" aca="1" ref="AT40" ca="1">_xlfn.LET(_xlpm.rozsah, $F$3:$F$10001,_xlpm.podminka, (_xlpm.rozsah&gt;M40)*(ISNUMBER(_xlpm.rozsah)),_xlpm.indexy, IF(_xlpm.podminka, ROW(_xlpm.rozsah)-MIN(ROW(_xlpm.rozsah))+1),_xlpm.prvni, MIN(_xlpm.indexy),_xlpm.finalni, IF(_xlpm.prvni=1, 2, _xlpm.prvni),INDEX(_xlpm.rozsah, _xlpm.finalni))</f>
        <v>1200</v>
      </c>
      <c r="AU40" s="83" cm="1">
        <f t="array" aca="1" ref="AU40" ca="1">INDEX($F$3:$F$10001,MATCH(AT40,$F$3:$F$10004,0)-1)</f>
        <v>1100</v>
      </c>
      <c r="AV40" s="83">
        <f t="shared" ca="1" si="29"/>
        <v>-128</v>
      </c>
      <c r="AW40" s="83">
        <f t="shared" ca="1" si="30"/>
        <v>-120</v>
      </c>
      <c r="AX40" s="83">
        <f t="shared" ca="1" si="16"/>
        <v>320</v>
      </c>
      <c r="AY40" s="83">
        <f t="shared" ca="1" si="17"/>
        <v>300</v>
      </c>
      <c r="AZ40" s="83">
        <f t="shared" ca="1" si="31"/>
        <v>20</v>
      </c>
      <c r="BA40" s="83">
        <f t="shared" ca="1" si="18"/>
        <v>307.12231874792798</v>
      </c>
      <c r="BB40" s="83">
        <f t="shared" ca="1" si="19"/>
        <v>312.87768125207202</v>
      </c>
    </row>
    <row r="41" spans="1:54" x14ac:dyDescent="0.25">
      <c r="A41" s="58">
        <v>39</v>
      </c>
      <c r="B41" s="59">
        <f t="shared" si="6"/>
        <v>0.65</v>
      </c>
      <c r="C41" s="58">
        <v>21</v>
      </c>
      <c r="D41" s="58">
        <v>0</v>
      </c>
      <c r="F41" s="117"/>
      <c r="G41" s="117"/>
      <c r="H41" s="112">
        <f t="shared" si="7"/>
        <v>0</v>
      </c>
      <c r="I41" s="121"/>
      <c r="J41" s="92">
        <f t="shared" si="8"/>
        <v>0</v>
      </c>
      <c r="L41" s="94">
        <v>39</v>
      </c>
      <c r="M41" s="114">
        <f t="shared" ca="1" si="0"/>
        <v>1166.7708469308</v>
      </c>
      <c r="N41" s="115">
        <f t="shared" ca="1" si="32"/>
        <v>0</v>
      </c>
      <c r="P41" s="102"/>
      <c r="Q41" s="102"/>
      <c r="R41" s="102"/>
      <c r="S41" s="102"/>
      <c r="Y41" s="83">
        <f t="shared" si="20"/>
        <v>20</v>
      </c>
      <c r="AC41" s="83">
        <f t="shared" si="23"/>
        <v>0</v>
      </c>
      <c r="AD41" s="83">
        <f t="shared" si="24"/>
        <v>0</v>
      </c>
      <c r="AF41" s="83">
        <f t="shared" si="27"/>
        <v>0</v>
      </c>
      <c r="AG41" s="83">
        <f t="shared" si="26"/>
        <v>0</v>
      </c>
      <c r="AH41" s="83">
        <f t="shared" si="21"/>
        <v>0</v>
      </c>
      <c r="AI41" s="83">
        <f t="shared" si="22"/>
        <v>0</v>
      </c>
      <c r="AQ41" s="83">
        <f t="shared" ca="1" si="14"/>
        <v>8</v>
      </c>
      <c r="AR41" s="83">
        <f t="shared" ca="1" si="15"/>
        <v>-125.341667754464</v>
      </c>
      <c r="AS41" s="83">
        <f t="shared" ca="1" si="3"/>
        <v>-122.658332245536</v>
      </c>
      <c r="AT41" s="83" cm="1">
        <f t="array" aca="1" ref="AT41" ca="1">_xlfn.LET(_xlpm.rozsah, $F$3:$F$10001,_xlpm.podminka, (_xlpm.rozsah&gt;M41)*(ISNUMBER(_xlpm.rozsah)),_xlpm.indexy, IF(_xlpm.podminka, ROW(_xlpm.rozsah)-MIN(ROW(_xlpm.rozsah))+1),_xlpm.prvni, MIN(_xlpm.indexy),_xlpm.finalni, IF(_xlpm.prvni=1, 2, _xlpm.prvni),INDEX(_xlpm.rozsah, _xlpm.finalni))</f>
        <v>1200</v>
      </c>
      <c r="AU41" s="83" cm="1">
        <f t="array" aca="1" ref="AU41" ca="1">INDEX($F$3:$F$10001,MATCH(AT41,$F$3:$F$10004,0)-1)</f>
        <v>1100</v>
      </c>
      <c r="AV41" s="83">
        <f t="shared" ca="1" si="29"/>
        <v>-128</v>
      </c>
      <c r="AW41" s="83">
        <f t="shared" ca="1" si="30"/>
        <v>-120</v>
      </c>
      <c r="AX41" s="83">
        <f t="shared" ca="1" si="16"/>
        <v>320</v>
      </c>
      <c r="AY41" s="83">
        <f t="shared" ca="1" si="17"/>
        <v>300</v>
      </c>
      <c r="AZ41" s="83">
        <f t="shared" ca="1" si="31"/>
        <v>20</v>
      </c>
      <c r="BA41" s="83">
        <f t="shared" ca="1" si="18"/>
        <v>306.64583061384002</v>
      </c>
      <c r="BB41" s="83">
        <f t="shared" ca="1" si="19"/>
        <v>313.35416938615998</v>
      </c>
    </row>
    <row r="42" spans="1:54" x14ac:dyDescent="0.25">
      <c r="A42" s="58">
        <v>40</v>
      </c>
      <c r="B42" s="59">
        <f t="shared" si="6"/>
        <v>0.66666666666666663</v>
      </c>
      <c r="C42" s="58">
        <v>19.100000000000001</v>
      </c>
      <c r="D42" s="58">
        <v>0</v>
      </c>
      <c r="F42" s="117"/>
      <c r="G42" s="117"/>
      <c r="H42" s="112">
        <f t="shared" si="7"/>
        <v>0</v>
      </c>
      <c r="I42" s="121"/>
      <c r="J42" s="92">
        <f t="shared" si="8"/>
        <v>0</v>
      </c>
      <c r="L42" s="94">
        <v>40</v>
      </c>
      <c r="M42" s="114">
        <f t="shared" ca="1" si="0"/>
        <v>1151.6820560180133</v>
      </c>
      <c r="N42" s="115">
        <f t="shared" ca="1" si="32"/>
        <v>0</v>
      </c>
      <c r="P42" s="102"/>
      <c r="Q42" s="102"/>
      <c r="R42" s="102"/>
      <c r="S42" s="102"/>
      <c r="Y42" s="83">
        <f t="shared" si="20"/>
        <v>21</v>
      </c>
      <c r="AC42" s="83">
        <f t="shared" si="23"/>
        <v>0</v>
      </c>
      <c r="AD42" s="83">
        <f t="shared" si="24"/>
        <v>0</v>
      </c>
      <c r="AF42" s="83">
        <f t="shared" si="27"/>
        <v>0</v>
      </c>
      <c r="AG42" s="83">
        <f t="shared" si="26"/>
        <v>0</v>
      </c>
      <c r="AH42" s="83">
        <f t="shared" si="21"/>
        <v>0</v>
      </c>
      <c r="AI42" s="83">
        <f t="shared" si="22"/>
        <v>0</v>
      </c>
      <c r="AQ42" s="83">
        <f t="shared" ca="1" si="14"/>
        <v>8</v>
      </c>
      <c r="AR42" s="83">
        <f t="shared" ca="1" si="15"/>
        <v>-124.13456448144106</v>
      </c>
      <c r="AS42" s="83">
        <f t="shared" ca="1" si="3"/>
        <v>-123.86543551855894</v>
      </c>
      <c r="AT42" s="83" cm="1">
        <f t="array" aca="1" ref="AT42" ca="1">_xlfn.LET(_xlpm.rozsah, $F$3:$F$10001,_xlpm.podminka, (_xlpm.rozsah&gt;M42)*(ISNUMBER(_xlpm.rozsah)),_xlpm.indexy, IF(_xlpm.podminka, ROW(_xlpm.rozsah)-MIN(ROW(_xlpm.rozsah))+1),_xlpm.prvni, MIN(_xlpm.indexy),_xlpm.finalni, IF(_xlpm.prvni=1, 2, _xlpm.prvni),INDEX(_xlpm.rozsah, _xlpm.finalni))</f>
        <v>1200</v>
      </c>
      <c r="AU42" s="83" cm="1">
        <f t="array" aca="1" ref="AU42" ca="1">INDEX($F$3:$F$10001,MATCH(AT42,$F$3:$F$10004,0)-1)</f>
        <v>1100</v>
      </c>
      <c r="AV42" s="83">
        <f t="shared" ca="1" si="29"/>
        <v>-128</v>
      </c>
      <c r="AW42" s="83">
        <f t="shared" ca="1" si="30"/>
        <v>-120</v>
      </c>
      <c r="AX42" s="83">
        <f t="shared" ca="1" si="16"/>
        <v>320</v>
      </c>
      <c r="AY42" s="83">
        <f t="shared" ca="1" si="17"/>
        <v>300</v>
      </c>
      <c r="AZ42" s="83">
        <f t="shared" ca="1" si="31"/>
        <v>20</v>
      </c>
      <c r="BA42" s="83">
        <f t="shared" ca="1" si="18"/>
        <v>309.66358879639733</v>
      </c>
      <c r="BB42" s="83">
        <f t="shared" ca="1" si="19"/>
        <v>310.33641120360267</v>
      </c>
    </row>
    <row r="43" spans="1:54" x14ac:dyDescent="0.25">
      <c r="A43" s="58">
        <v>41</v>
      </c>
      <c r="B43" s="59">
        <f t="shared" si="6"/>
        <v>0.68333333333333335</v>
      </c>
      <c r="C43" s="58">
        <v>13.7</v>
      </c>
      <c r="D43" s="58">
        <v>0</v>
      </c>
      <c r="F43" s="117"/>
      <c r="G43" s="117"/>
      <c r="H43" s="112">
        <f t="shared" si="7"/>
        <v>0</v>
      </c>
      <c r="I43" s="121"/>
      <c r="J43" s="92">
        <f t="shared" si="8"/>
        <v>0</v>
      </c>
      <c r="L43" s="94">
        <v>41</v>
      </c>
      <c r="M43" s="114">
        <f t="shared" ca="1" si="0"/>
        <v>1108.7981239500934</v>
      </c>
      <c r="N43" s="115">
        <f t="shared" ca="1" si="32"/>
        <v>0</v>
      </c>
      <c r="P43" s="102"/>
      <c r="Q43" s="102"/>
      <c r="R43" s="102"/>
      <c r="S43" s="102"/>
      <c r="Y43" s="83">
        <f t="shared" si="20"/>
        <v>22</v>
      </c>
      <c r="AC43" s="83">
        <f t="shared" si="23"/>
        <v>0</v>
      </c>
      <c r="AD43" s="83">
        <f t="shared" si="24"/>
        <v>0</v>
      </c>
      <c r="AF43" s="83">
        <f t="shared" si="27"/>
        <v>0</v>
      </c>
      <c r="AG43" s="83">
        <f t="shared" si="26"/>
        <v>0</v>
      </c>
      <c r="AH43" s="83">
        <f t="shared" si="21"/>
        <v>0</v>
      </c>
      <c r="AI43" s="83">
        <f t="shared" si="22"/>
        <v>0</v>
      </c>
      <c r="AQ43" s="83">
        <f t="shared" ca="1" si="14"/>
        <v>8</v>
      </c>
      <c r="AR43" s="83">
        <f t="shared" ca="1" si="15"/>
        <v>-120.70384991600747</v>
      </c>
      <c r="AS43" s="83">
        <f t="shared" ca="1" si="3"/>
        <v>-127.29615008399253</v>
      </c>
      <c r="AT43" s="83" cm="1">
        <f t="array" aca="1" ref="AT43" ca="1">_xlfn.LET(_xlpm.rozsah, $F$3:$F$10001,_xlpm.podminka, (_xlpm.rozsah&gt;M43)*(ISNUMBER(_xlpm.rozsah)),_xlpm.indexy, IF(_xlpm.podminka, ROW(_xlpm.rozsah)-MIN(ROW(_xlpm.rozsah))+1),_xlpm.prvni, MIN(_xlpm.indexy),_xlpm.finalni, IF(_xlpm.prvni=1, 2, _xlpm.prvni),INDEX(_xlpm.rozsah, _xlpm.finalni))</f>
        <v>1200</v>
      </c>
      <c r="AU43" s="83" cm="1">
        <f t="array" aca="1" ref="AU43" ca="1">INDEX($F$3:$F$10001,MATCH(AT43,$F$3:$F$10004,0)-1)</f>
        <v>1100</v>
      </c>
      <c r="AV43" s="83">
        <f t="shared" ca="1" si="29"/>
        <v>-128</v>
      </c>
      <c r="AW43" s="83">
        <f t="shared" ca="1" si="30"/>
        <v>-120</v>
      </c>
      <c r="AX43" s="83">
        <f t="shared" ca="1" si="16"/>
        <v>320</v>
      </c>
      <c r="AY43" s="83">
        <f t="shared" ca="1" si="17"/>
        <v>300</v>
      </c>
      <c r="AZ43" s="83">
        <f t="shared" ca="1" si="31"/>
        <v>20</v>
      </c>
      <c r="BA43" s="83">
        <f t="shared" ca="1" si="18"/>
        <v>318.24037520998132</v>
      </c>
      <c r="BB43" s="83">
        <f t="shared" ca="1" si="19"/>
        <v>301.75962479001868</v>
      </c>
    </row>
    <row r="44" spans="1:54" x14ac:dyDescent="0.25">
      <c r="A44" s="58">
        <v>42</v>
      </c>
      <c r="B44" s="59">
        <f t="shared" si="6"/>
        <v>0.7</v>
      </c>
      <c r="C44" s="58">
        <v>2.2000000000000002</v>
      </c>
      <c r="D44" s="58">
        <v>0</v>
      </c>
      <c r="F44" s="117"/>
      <c r="G44" s="117"/>
      <c r="H44" s="112">
        <f t="shared" si="7"/>
        <v>0</v>
      </c>
      <c r="I44" s="121"/>
      <c r="J44" s="92">
        <f t="shared" si="8"/>
        <v>0</v>
      </c>
      <c r="L44" s="94">
        <v>42</v>
      </c>
      <c r="M44" s="114">
        <f t="shared" ca="1" si="0"/>
        <v>1017.4712315832267</v>
      </c>
      <c r="N44" s="115">
        <f t="shared" ca="1" si="32"/>
        <v>0</v>
      </c>
      <c r="P44" s="102"/>
      <c r="Q44" s="102"/>
      <c r="R44" s="102"/>
      <c r="S44" s="102"/>
      <c r="Y44" s="83">
        <f t="shared" si="20"/>
        <v>23</v>
      </c>
      <c r="AC44" s="83">
        <f t="shared" si="23"/>
        <v>0</v>
      </c>
      <c r="AD44" s="83">
        <f t="shared" si="24"/>
        <v>0</v>
      </c>
      <c r="AF44" s="83">
        <f t="shared" si="27"/>
        <v>0</v>
      </c>
      <c r="AG44" s="83">
        <f t="shared" si="26"/>
        <v>0</v>
      </c>
      <c r="AH44" s="83">
        <f t="shared" si="21"/>
        <v>0</v>
      </c>
      <c r="AI44" s="83">
        <f t="shared" si="22"/>
        <v>0</v>
      </c>
      <c r="AQ44" s="83">
        <f t="shared" ca="1" si="14"/>
        <v>4</v>
      </c>
      <c r="AR44" s="83">
        <f t="shared" ca="1" si="15"/>
        <v>-116.69884926332907</v>
      </c>
      <c r="AS44" s="83">
        <f t="shared" ca="1" si="3"/>
        <v>-119.30115073667093</v>
      </c>
      <c r="AT44" s="83" cm="1">
        <f t="array" aca="1" ref="AT44" ca="1">_xlfn.LET(_xlpm.rozsah, $F$3:$F$10001,_xlpm.podminka, (_xlpm.rozsah&gt;M44)*(ISNUMBER(_xlpm.rozsah)),_xlpm.indexy, IF(_xlpm.podminka, ROW(_xlpm.rozsah)-MIN(ROW(_xlpm.rozsah))+1),_xlpm.prvni, MIN(_xlpm.indexy),_xlpm.finalni, IF(_xlpm.prvni=1, 2, _xlpm.prvni),INDEX(_xlpm.rozsah, _xlpm.finalni))</f>
        <v>1100</v>
      </c>
      <c r="AU44" s="83" cm="1">
        <f t="array" aca="1" ref="AU44" ca="1">INDEX($F$3:$F$10001,MATCH(AT44,$F$3:$F$10004,0)-1)</f>
        <v>1000</v>
      </c>
      <c r="AV44" s="83">
        <f t="shared" ca="1" si="29"/>
        <v>-120</v>
      </c>
      <c r="AW44" s="83">
        <f t="shared" ca="1" si="30"/>
        <v>-116</v>
      </c>
      <c r="AX44" s="83">
        <f t="shared" ca="1" si="16"/>
        <v>300</v>
      </c>
      <c r="AY44" s="83">
        <f t="shared" ca="1" si="17"/>
        <v>290</v>
      </c>
      <c r="AZ44" s="83">
        <f t="shared" ca="1" si="31"/>
        <v>10</v>
      </c>
      <c r="BA44" s="83">
        <f t="shared" ca="1" si="18"/>
        <v>298.25287684167733</v>
      </c>
      <c r="BB44" s="83">
        <f t="shared" ca="1" si="19"/>
        <v>291.74712315832267</v>
      </c>
    </row>
    <row r="45" spans="1:54" x14ac:dyDescent="0.25">
      <c r="A45" s="58">
        <v>43</v>
      </c>
      <c r="B45" s="59">
        <f t="shared" si="6"/>
        <v>0.71666666666666667</v>
      </c>
      <c r="C45" s="58">
        <v>0</v>
      </c>
      <c r="D45" s="58">
        <v>0</v>
      </c>
      <c r="F45" s="117"/>
      <c r="G45" s="117"/>
      <c r="H45" s="112">
        <f t="shared" si="7"/>
        <v>0</v>
      </c>
      <c r="I45" s="121"/>
      <c r="J45" s="92">
        <f t="shared" si="8"/>
        <v>0</v>
      </c>
      <c r="L45" s="94">
        <v>43</v>
      </c>
      <c r="M45" s="114">
        <f t="shared" ca="1" si="0"/>
        <v>1000</v>
      </c>
      <c r="N45" s="115">
        <f t="shared" ca="1" si="32"/>
        <v>0</v>
      </c>
      <c r="P45" s="102"/>
      <c r="Q45" s="102"/>
      <c r="R45" s="102"/>
      <c r="S45" s="102"/>
      <c r="Y45" s="83">
        <f t="shared" si="20"/>
        <v>24</v>
      </c>
      <c r="AC45" s="83">
        <f t="shared" si="23"/>
        <v>0</v>
      </c>
      <c r="AD45" s="83">
        <f t="shared" si="24"/>
        <v>0</v>
      </c>
      <c r="AF45" s="83">
        <f t="shared" si="27"/>
        <v>0</v>
      </c>
      <c r="AG45" s="83">
        <f t="shared" si="26"/>
        <v>0</v>
      </c>
      <c r="AH45" s="83">
        <f t="shared" si="21"/>
        <v>0</v>
      </c>
      <c r="AI45" s="83">
        <f t="shared" si="22"/>
        <v>0</v>
      </c>
      <c r="AQ45" s="83">
        <f t="shared" ca="1" si="14"/>
        <v>4</v>
      </c>
      <c r="AR45" s="83">
        <f t="shared" ca="1" si="15"/>
        <v>-116</v>
      </c>
      <c r="AS45" s="83">
        <f t="shared" ca="1" si="3"/>
        <v>-120</v>
      </c>
      <c r="AT45" s="83" cm="1">
        <f t="array" aca="1" ref="AT45" ca="1">_xlfn.LET(_xlpm.rozsah, $F$3:$F$10001,_xlpm.podminka, (_xlpm.rozsah&gt;M45)*(ISNUMBER(_xlpm.rozsah)),_xlpm.indexy, IF(_xlpm.podminka, ROW(_xlpm.rozsah)-MIN(ROW(_xlpm.rozsah))+1),_xlpm.prvni, MIN(_xlpm.indexy),_xlpm.finalni, IF(_xlpm.prvni=1, 2, _xlpm.prvni),INDEX(_xlpm.rozsah, _xlpm.finalni))</f>
        <v>1100</v>
      </c>
      <c r="AU45" s="83" cm="1">
        <f t="array" aca="1" ref="AU45" ca="1">INDEX($F$3:$F$10001,MATCH(AT45,$F$3:$F$10004,0)-1)</f>
        <v>1000</v>
      </c>
      <c r="AV45" s="83">
        <f t="shared" ca="1" si="29"/>
        <v>-120</v>
      </c>
      <c r="AW45" s="83">
        <f t="shared" ca="1" si="30"/>
        <v>-116</v>
      </c>
      <c r="AX45" s="83">
        <f t="shared" ca="1" si="16"/>
        <v>300</v>
      </c>
      <c r="AY45" s="83">
        <f t="shared" ca="1" si="17"/>
        <v>290</v>
      </c>
      <c r="AZ45" s="83">
        <f t="shared" ca="1" si="31"/>
        <v>10</v>
      </c>
      <c r="BA45" s="83">
        <f t="shared" ca="1" si="18"/>
        <v>300</v>
      </c>
      <c r="BB45" s="83">
        <f t="shared" ca="1" si="19"/>
        <v>290</v>
      </c>
    </row>
    <row r="46" spans="1:54" x14ac:dyDescent="0.25">
      <c r="A46" s="58">
        <v>44</v>
      </c>
      <c r="B46" s="59">
        <f t="shared" si="6"/>
        <v>0.73333333333333328</v>
      </c>
      <c r="C46" s="58">
        <v>0</v>
      </c>
      <c r="D46" s="58">
        <v>0</v>
      </c>
      <c r="F46" s="117"/>
      <c r="G46" s="117"/>
      <c r="H46" s="112">
        <f t="shared" si="7"/>
        <v>0</v>
      </c>
      <c r="I46" s="121"/>
      <c r="J46" s="92">
        <f t="shared" si="8"/>
        <v>0</v>
      </c>
      <c r="L46" s="94">
        <v>44</v>
      </c>
      <c r="M46" s="114">
        <f t="shared" ca="1" si="0"/>
        <v>1000</v>
      </c>
      <c r="N46" s="115">
        <f t="shared" ca="1" si="32"/>
        <v>0</v>
      </c>
      <c r="P46" s="102"/>
      <c r="Q46" s="102"/>
      <c r="R46" s="102"/>
      <c r="S46" s="102"/>
      <c r="Y46" s="83">
        <f t="shared" si="20"/>
        <v>25</v>
      </c>
      <c r="AC46" s="83">
        <f t="shared" si="23"/>
        <v>0</v>
      </c>
      <c r="AD46" s="83">
        <f t="shared" si="24"/>
        <v>0</v>
      </c>
      <c r="AF46" s="83">
        <f t="shared" si="27"/>
        <v>0</v>
      </c>
      <c r="AG46" s="83">
        <f t="shared" si="26"/>
        <v>0</v>
      </c>
      <c r="AH46" s="83">
        <f t="shared" si="21"/>
        <v>0</v>
      </c>
      <c r="AI46" s="83">
        <f t="shared" si="22"/>
        <v>0</v>
      </c>
      <c r="AQ46" s="83">
        <f t="shared" ca="1" si="14"/>
        <v>4</v>
      </c>
      <c r="AR46" s="83">
        <f t="shared" ca="1" si="15"/>
        <v>-116</v>
      </c>
      <c r="AS46" s="83">
        <f t="shared" ca="1" si="3"/>
        <v>-120</v>
      </c>
      <c r="AT46" s="83" cm="1">
        <f t="array" aca="1" ref="AT46" ca="1">_xlfn.LET(_xlpm.rozsah, $F$3:$F$10001,_xlpm.podminka, (_xlpm.rozsah&gt;M46)*(ISNUMBER(_xlpm.rozsah)),_xlpm.indexy, IF(_xlpm.podminka, ROW(_xlpm.rozsah)-MIN(ROW(_xlpm.rozsah))+1),_xlpm.prvni, MIN(_xlpm.indexy),_xlpm.finalni, IF(_xlpm.prvni=1, 2, _xlpm.prvni),INDEX(_xlpm.rozsah, _xlpm.finalni))</f>
        <v>1100</v>
      </c>
      <c r="AU46" s="83" cm="1">
        <f t="array" aca="1" ref="AU46" ca="1">INDEX($F$3:$F$10001,MATCH(AT46,$F$3:$F$10004,0)-1)</f>
        <v>1000</v>
      </c>
      <c r="AV46" s="83">
        <f t="shared" ca="1" si="29"/>
        <v>-120</v>
      </c>
      <c r="AW46" s="83">
        <f t="shared" ca="1" si="30"/>
        <v>-116</v>
      </c>
      <c r="AX46" s="83">
        <f t="shared" ca="1" si="16"/>
        <v>300</v>
      </c>
      <c r="AY46" s="83">
        <f t="shared" ca="1" si="17"/>
        <v>290</v>
      </c>
      <c r="AZ46" s="83">
        <f t="shared" ca="1" si="31"/>
        <v>10</v>
      </c>
      <c r="BA46" s="83">
        <f t="shared" ca="1" si="18"/>
        <v>300</v>
      </c>
      <c r="BB46" s="83">
        <f t="shared" ca="1" si="19"/>
        <v>290</v>
      </c>
    </row>
    <row r="47" spans="1:54" x14ac:dyDescent="0.25">
      <c r="A47" s="58">
        <v>45</v>
      </c>
      <c r="B47" s="59">
        <f t="shared" si="6"/>
        <v>0.75</v>
      </c>
      <c r="C47" s="58">
        <v>0</v>
      </c>
      <c r="D47" s="58">
        <v>0</v>
      </c>
      <c r="F47" s="117"/>
      <c r="G47" s="117"/>
      <c r="H47" s="112">
        <f t="shared" si="7"/>
        <v>0</v>
      </c>
      <c r="I47" s="121"/>
      <c r="J47" s="92">
        <f t="shared" si="8"/>
        <v>0</v>
      </c>
      <c r="L47" s="94">
        <v>45</v>
      </c>
      <c r="M47" s="114">
        <f t="shared" ca="1" si="0"/>
        <v>1000</v>
      </c>
      <c r="N47" s="115">
        <f t="shared" ca="1" si="32"/>
        <v>0</v>
      </c>
      <c r="P47" s="102"/>
      <c r="Q47" s="102"/>
      <c r="R47" s="102"/>
      <c r="S47" s="102"/>
      <c r="Y47" s="83">
        <f t="shared" si="20"/>
        <v>26</v>
      </c>
      <c r="AC47" s="83">
        <f t="shared" si="23"/>
        <v>0</v>
      </c>
      <c r="AD47" s="83">
        <f t="shared" si="24"/>
        <v>0</v>
      </c>
      <c r="AF47" s="83">
        <f t="shared" si="27"/>
        <v>0</v>
      </c>
      <c r="AG47" s="83">
        <f t="shared" si="26"/>
        <v>0</v>
      </c>
      <c r="AH47" s="83">
        <f t="shared" si="21"/>
        <v>0</v>
      </c>
      <c r="AI47" s="83">
        <f t="shared" si="22"/>
        <v>0</v>
      </c>
      <c r="AQ47" s="83">
        <f t="shared" ca="1" si="14"/>
        <v>4</v>
      </c>
      <c r="AR47" s="83">
        <f t="shared" ca="1" si="15"/>
        <v>-116</v>
      </c>
      <c r="AS47" s="83">
        <f t="shared" ca="1" si="3"/>
        <v>-120</v>
      </c>
      <c r="AT47" s="83" cm="1">
        <f t="array" aca="1" ref="AT47" ca="1">_xlfn.LET(_xlpm.rozsah, $F$3:$F$10001,_xlpm.podminka, (_xlpm.rozsah&gt;M47)*(ISNUMBER(_xlpm.rozsah)),_xlpm.indexy, IF(_xlpm.podminka, ROW(_xlpm.rozsah)-MIN(ROW(_xlpm.rozsah))+1),_xlpm.prvni, MIN(_xlpm.indexy),_xlpm.finalni, IF(_xlpm.prvni=1, 2, _xlpm.prvni),INDEX(_xlpm.rozsah, _xlpm.finalni))</f>
        <v>1100</v>
      </c>
      <c r="AU47" s="83" cm="1">
        <f t="array" aca="1" ref="AU47" ca="1">INDEX($F$3:$F$10001,MATCH(AT47,$F$3:$F$10004,0)-1)</f>
        <v>1000</v>
      </c>
      <c r="AV47" s="83">
        <f t="shared" ca="1" si="29"/>
        <v>-120</v>
      </c>
      <c r="AW47" s="83">
        <f t="shared" ca="1" si="30"/>
        <v>-116</v>
      </c>
      <c r="AX47" s="83">
        <f t="shared" ca="1" si="16"/>
        <v>300</v>
      </c>
      <c r="AY47" s="83">
        <f t="shared" ca="1" si="17"/>
        <v>290</v>
      </c>
      <c r="AZ47" s="83">
        <f t="shared" ca="1" si="31"/>
        <v>10</v>
      </c>
      <c r="BA47" s="83">
        <f t="shared" ca="1" si="18"/>
        <v>300</v>
      </c>
      <c r="BB47" s="83">
        <f t="shared" ca="1" si="19"/>
        <v>290</v>
      </c>
    </row>
    <row r="48" spans="1:54" x14ac:dyDescent="0.25">
      <c r="A48" s="58">
        <v>46</v>
      </c>
      <c r="B48" s="59">
        <f t="shared" si="6"/>
        <v>0.76666666666666672</v>
      </c>
      <c r="C48" s="58">
        <v>0</v>
      </c>
      <c r="D48" s="58">
        <v>0</v>
      </c>
      <c r="F48" s="117"/>
      <c r="G48" s="117"/>
      <c r="H48" s="112">
        <f t="shared" si="7"/>
        <v>0</v>
      </c>
      <c r="I48" s="121"/>
      <c r="J48" s="92">
        <f t="shared" si="8"/>
        <v>0</v>
      </c>
      <c r="L48" s="94">
        <v>46</v>
      </c>
      <c r="M48" s="114">
        <f t="shared" ca="1" si="0"/>
        <v>1000</v>
      </c>
      <c r="N48" s="115">
        <f t="shared" ca="1" si="32"/>
        <v>0</v>
      </c>
      <c r="P48" s="102"/>
      <c r="Q48" s="102"/>
      <c r="R48" s="102"/>
      <c r="S48" s="102"/>
      <c r="Y48" s="83">
        <f t="shared" si="20"/>
        <v>27</v>
      </c>
      <c r="AC48" s="83">
        <f t="shared" si="23"/>
        <v>0</v>
      </c>
      <c r="AD48" s="83">
        <f t="shared" si="24"/>
        <v>0</v>
      </c>
      <c r="AF48" s="83">
        <f t="shared" si="27"/>
        <v>0</v>
      </c>
      <c r="AG48" s="83">
        <f t="shared" si="26"/>
        <v>0</v>
      </c>
      <c r="AH48" s="83">
        <f t="shared" si="21"/>
        <v>0</v>
      </c>
      <c r="AI48" s="83">
        <f t="shared" si="22"/>
        <v>0</v>
      </c>
      <c r="AQ48" s="83">
        <f t="shared" ca="1" si="14"/>
        <v>4</v>
      </c>
      <c r="AR48" s="83">
        <f t="shared" ca="1" si="15"/>
        <v>-116</v>
      </c>
      <c r="AS48" s="83">
        <f t="shared" ca="1" si="3"/>
        <v>-120</v>
      </c>
      <c r="AT48" s="83" cm="1">
        <f t="array" aca="1" ref="AT48" ca="1">_xlfn.LET(_xlpm.rozsah, $F$3:$F$10001,_xlpm.podminka, (_xlpm.rozsah&gt;M48)*(ISNUMBER(_xlpm.rozsah)),_xlpm.indexy, IF(_xlpm.podminka, ROW(_xlpm.rozsah)-MIN(ROW(_xlpm.rozsah))+1),_xlpm.prvni, MIN(_xlpm.indexy),_xlpm.finalni, IF(_xlpm.prvni=1, 2, _xlpm.prvni),INDEX(_xlpm.rozsah, _xlpm.finalni))</f>
        <v>1100</v>
      </c>
      <c r="AU48" s="83" cm="1">
        <f t="array" aca="1" ref="AU48" ca="1">INDEX($F$3:$F$10001,MATCH(AT48,$F$3:$F$10004,0)-1)</f>
        <v>1000</v>
      </c>
      <c r="AV48" s="83">
        <f t="shared" ca="1" si="29"/>
        <v>-120</v>
      </c>
      <c r="AW48" s="83">
        <f t="shared" ca="1" si="30"/>
        <v>-116</v>
      </c>
      <c r="AX48" s="83">
        <f t="shared" ca="1" si="16"/>
        <v>300</v>
      </c>
      <c r="AY48" s="83">
        <f t="shared" ca="1" si="17"/>
        <v>290</v>
      </c>
      <c r="AZ48" s="83">
        <f t="shared" ca="1" si="31"/>
        <v>10</v>
      </c>
      <c r="BA48" s="83">
        <f t="shared" ca="1" si="18"/>
        <v>300</v>
      </c>
      <c r="BB48" s="83">
        <f t="shared" ca="1" si="19"/>
        <v>290</v>
      </c>
    </row>
    <row r="49" spans="1:54" x14ac:dyDescent="0.25">
      <c r="A49" s="58">
        <v>47</v>
      </c>
      <c r="B49" s="59">
        <f t="shared" si="6"/>
        <v>0.78333333333333333</v>
      </c>
      <c r="C49" s="58">
        <v>0</v>
      </c>
      <c r="D49" s="58">
        <v>0</v>
      </c>
      <c r="F49" s="117"/>
      <c r="G49" s="117"/>
      <c r="H49" s="112">
        <f t="shared" si="7"/>
        <v>0</v>
      </c>
      <c r="I49" s="121"/>
      <c r="J49" s="92">
        <f t="shared" si="8"/>
        <v>0</v>
      </c>
      <c r="L49" s="94">
        <v>47</v>
      </c>
      <c r="M49" s="114">
        <f t="shared" ca="1" si="0"/>
        <v>1000</v>
      </c>
      <c r="N49" s="115">
        <f t="shared" ca="1" si="32"/>
        <v>0</v>
      </c>
      <c r="P49" s="102"/>
      <c r="Q49" s="102"/>
      <c r="R49" s="102"/>
      <c r="S49" s="102"/>
      <c r="Y49" s="83">
        <f t="shared" si="20"/>
        <v>28</v>
      </c>
      <c r="AC49" s="83">
        <f t="shared" si="23"/>
        <v>0</v>
      </c>
      <c r="AD49" s="83">
        <f t="shared" si="24"/>
        <v>0</v>
      </c>
      <c r="AF49" s="83">
        <f t="shared" si="27"/>
        <v>0</v>
      </c>
      <c r="AG49" s="83">
        <f t="shared" si="26"/>
        <v>0</v>
      </c>
      <c r="AH49" s="83">
        <f t="shared" si="21"/>
        <v>0</v>
      </c>
      <c r="AI49" s="83">
        <f t="shared" si="22"/>
        <v>0</v>
      </c>
      <c r="AQ49" s="83">
        <f t="shared" ca="1" si="14"/>
        <v>4</v>
      </c>
      <c r="AR49" s="83">
        <f t="shared" ca="1" si="15"/>
        <v>-116</v>
      </c>
      <c r="AS49" s="83">
        <f t="shared" ca="1" si="3"/>
        <v>-120</v>
      </c>
      <c r="AT49" s="83" cm="1">
        <f t="array" aca="1" ref="AT49" ca="1">_xlfn.LET(_xlpm.rozsah, $F$3:$F$10001,_xlpm.podminka, (_xlpm.rozsah&gt;M49)*(ISNUMBER(_xlpm.rozsah)),_xlpm.indexy, IF(_xlpm.podminka, ROW(_xlpm.rozsah)-MIN(ROW(_xlpm.rozsah))+1),_xlpm.prvni, MIN(_xlpm.indexy),_xlpm.finalni, IF(_xlpm.prvni=1, 2, _xlpm.prvni),INDEX(_xlpm.rozsah, _xlpm.finalni))</f>
        <v>1100</v>
      </c>
      <c r="AU49" s="83" cm="1">
        <f t="array" aca="1" ref="AU49" ca="1">INDEX($F$3:$F$10001,MATCH(AT49,$F$3:$F$10004,0)-1)</f>
        <v>1000</v>
      </c>
      <c r="AV49" s="83">
        <f t="shared" ca="1" si="29"/>
        <v>-120</v>
      </c>
      <c r="AW49" s="83">
        <f t="shared" ca="1" si="30"/>
        <v>-116</v>
      </c>
      <c r="AX49" s="83">
        <f t="shared" ca="1" si="16"/>
        <v>300</v>
      </c>
      <c r="AY49" s="83">
        <f t="shared" ca="1" si="17"/>
        <v>290</v>
      </c>
      <c r="AZ49" s="83">
        <f t="shared" ca="1" si="31"/>
        <v>10</v>
      </c>
      <c r="BA49" s="83">
        <f t="shared" ca="1" si="18"/>
        <v>300</v>
      </c>
      <c r="BB49" s="83">
        <f t="shared" ca="1" si="19"/>
        <v>290</v>
      </c>
    </row>
    <row r="50" spans="1:54" x14ac:dyDescent="0.25">
      <c r="A50" s="58">
        <v>48</v>
      </c>
      <c r="B50" s="59">
        <f t="shared" si="6"/>
        <v>0.8</v>
      </c>
      <c r="C50" s="58">
        <v>0</v>
      </c>
      <c r="D50" s="58">
        <v>0</v>
      </c>
      <c r="F50" s="117"/>
      <c r="G50" s="117"/>
      <c r="H50" s="112">
        <f t="shared" si="7"/>
        <v>0</v>
      </c>
      <c r="I50" s="121"/>
      <c r="J50" s="92">
        <f t="shared" si="8"/>
        <v>0</v>
      </c>
      <c r="L50" s="94">
        <v>48</v>
      </c>
      <c r="M50" s="114">
        <f t="shared" ca="1" si="0"/>
        <v>1000</v>
      </c>
      <c r="N50" s="115">
        <f t="shared" ca="1" si="32"/>
        <v>0</v>
      </c>
      <c r="P50" s="102"/>
      <c r="Q50" s="102"/>
      <c r="R50" s="102"/>
      <c r="S50" s="102"/>
      <c r="Y50" s="83">
        <f t="shared" si="20"/>
        <v>29</v>
      </c>
      <c r="AC50" s="83">
        <f t="shared" si="23"/>
        <v>0</v>
      </c>
      <c r="AD50" s="83">
        <f t="shared" si="24"/>
        <v>0</v>
      </c>
      <c r="AF50" s="83">
        <f t="shared" si="27"/>
        <v>0</v>
      </c>
      <c r="AG50" s="83">
        <f t="shared" si="26"/>
        <v>0</v>
      </c>
      <c r="AH50" s="83">
        <f t="shared" si="21"/>
        <v>0</v>
      </c>
      <c r="AI50" s="83">
        <f t="shared" si="22"/>
        <v>0</v>
      </c>
      <c r="AQ50" s="83">
        <f t="shared" ca="1" si="14"/>
        <v>4</v>
      </c>
      <c r="AR50" s="83">
        <f t="shared" ca="1" si="15"/>
        <v>-116</v>
      </c>
      <c r="AS50" s="83">
        <f t="shared" ca="1" si="3"/>
        <v>-120</v>
      </c>
      <c r="AT50" s="83" cm="1">
        <f t="array" aca="1" ref="AT50" ca="1">_xlfn.LET(_xlpm.rozsah, $F$3:$F$10001,_xlpm.podminka, (_xlpm.rozsah&gt;M50)*(ISNUMBER(_xlpm.rozsah)),_xlpm.indexy, IF(_xlpm.podminka, ROW(_xlpm.rozsah)-MIN(ROW(_xlpm.rozsah))+1),_xlpm.prvni, MIN(_xlpm.indexy),_xlpm.finalni, IF(_xlpm.prvni=1, 2, _xlpm.prvni),INDEX(_xlpm.rozsah, _xlpm.finalni))</f>
        <v>1100</v>
      </c>
      <c r="AU50" s="83" cm="1">
        <f t="array" aca="1" ref="AU50" ca="1">INDEX($F$3:$F$10001,MATCH(AT50,$F$3:$F$10004,0)-1)</f>
        <v>1000</v>
      </c>
      <c r="AV50" s="83">
        <f t="shared" ca="1" si="29"/>
        <v>-120</v>
      </c>
      <c r="AW50" s="83">
        <f t="shared" ca="1" si="30"/>
        <v>-116</v>
      </c>
      <c r="AX50" s="83">
        <f t="shared" ca="1" si="16"/>
        <v>300</v>
      </c>
      <c r="AY50" s="83">
        <f t="shared" ca="1" si="17"/>
        <v>290</v>
      </c>
      <c r="AZ50" s="83">
        <f t="shared" ca="1" si="31"/>
        <v>10</v>
      </c>
      <c r="BA50" s="83">
        <f t="shared" ca="1" si="18"/>
        <v>300</v>
      </c>
      <c r="BB50" s="83">
        <f t="shared" ca="1" si="19"/>
        <v>290</v>
      </c>
    </row>
    <row r="51" spans="1:54" x14ac:dyDescent="0.25">
      <c r="A51" s="58">
        <v>49</v>
      </c>
      <c r="B51" s="59">
        <f t="shared" si="6"/>
        <v>0.81666666666666665</v>
      </c>
      <c r="C51" s="58">
        <v>0</v>
      </c>
      <c r="D51" s="58">
        <v>0</v>
      </c>
      <c r="F51" s="117"/>
      <c r="G51" s="117"/>
      <c r="H51" s="112">
        <f t="shared" si="7"/>
        <v>0</v>
      </c>
      <c r="I51" s="121"/>
      <c r="J51" s="92">
        <f t="shared" si="8"/>
        <v>0</v>
      </c>
      <c r="L51" s="94">
        <v>49</v>
      </c>
      <c r="M51" s="114">
        <f t="shared" ca="1" si="0"/>
        <v>1000</v>
      </c>
      <c r="N51" s="115">
        <f t="shared" ca="1" si="32"/>
        <v>0</v>
      </c>
      <c r="P51" s="102"/>
      <c r="Q51" s="102"/>
      <c r="R51" s="102"/>
      <c r="S51" s="102"/>
      <c r="Y51" s="83">
        <f t="shared" si="20"/>
        <v>30</v>
      </c>
      <c r="AC51" s="83">
        <f t="shared" si="23"/>
        <v>0</v>
      </c>
      <c r="AD51" s="83">
        <f t="shared" si="24"/>
        <v>0</v>
      </c>
      <c r="AF51" s="83">
        <f t="shared" si="27"/>
        <v>0</v>
      </c>
      <c r="AG51" s="83">
        <f t="shared" si="26"/>
        <v>0</v>
      </c>
      <c r="AH51" s="83">
        <f t="shared" si="21"/>
        <v>0</v>
      </c>
      <c r="AI51" s="83">
        <f t="shared" si="22"/>
        <v>0</v>
      </c>
      <c r="AQ51" s="83">
        <f t="shared" ca="1" si="14"/>
        <v>4</v>
      </c>
      <c r="AR51" s="83">
        <f t="shared" ca="1" si="15"/>
        <v>-116</v>
      </c>
      <c r="AS51" s="83">
        <f t="shared" ca="1" si="3"/>
        <v>-120</v>
      </c>
      <c r="AT51" s="83" cm="1">
        <f t="array" aca="1" ref="AT51" ca="1">_xlfn.LET(_xlpm.rozsah, $F$3:$F$10001,_xlpm.podminka, (_xlpm.rozsah&gt;M51)*(ISNUMBER(_xlpm.rozsah)),_xlpm.indexy, IF(_xlpm.podminka, ROW(_xlpm.rozsah)-MIN(ROW(_xlpm.rozsah))+1),_xlpm.prvni, MIN(_xlpm.indexy),_xlpm.finalni, IF(_xlpm.prvni=1, 2, _xlpm.prvni),INDEX(_xlpm.rozsah, _xlpm.finalni))</f>
        <v>1100</v>
      </c>
      <c r="AU51" s="83" cm="1">
        <f t="array" aca="1" ref="AU51" ca="1">INDEX($F$3:$F$10001,MATCH(AT51,$F$3:$F$10004,0)-1)</f>
        <v>1000</v>
      </c>
      <c r="AV51" s="83">
        <f t="shared" ca="1" si="29"/>
        <v>-120</v>
      </c>
      <c r="AW51" s="83">
        <f t="shared" ca="1" si="30"/>
        <v>-116</v>
      </c>
      <c r="AX51" s="83">
        <f t="shared" ca="1" si="16"/>
        <v>300</v>
      </c>
      <c r="AY51" s="83">
        <f t="shared" ca="1" si="17"/>
        <v>290</v>
      </c>
      <c r="AZ51" s="83">
        <f t="shared" ca="1" si="31"/>
        <v>10</v>
      </c>
      <c r="BA51" s="83">
        <f t="shared" ca="1" si="18"/>
        <v>300</v>
      </c>
      <c r="BB51" s="83">
        <f t="shared" ca="1" si="19"/>
        <v>290</v>
      </c>
    </row>
    <row r="52" spans="1:54" x14ac:dyDescent="0.25">
      <c r="A52" s="58">
        <v>50</v>
      </c>
      <c r="B52" s="59">
        <f t="shared" si="6"/>
        <v>0.83333333333333337</v>
      </c>
      <c r="C52" s="58">
        <v>0</v>
      </c>
      <c r="D52" s="58">
        <v>13.1</v>
      </c>
      <c r="F52" s="117"/>
      <c r="G52" s="117"/>
      <c r="H52" s="112">
        <f t="shared" si="7"/>
        <v>0</v>
      </c>
      <c r="I52" s="121"/>
      <c r="J52" s="92">
        <f t="shared" si="8"/>
        <v>0</v>
      </c>
      <c r="L52" s="94">
        <v>50</v>
      </c>
      <c r="M52" s="114">
        <f t="shared" ca="1" si="0"/>
        <v>1000</v>
      </c>
      <c r="N52" s="115">
        <f t="shared" ca="1" si="32"/>
        <v>37.99</v>
      </c>
      <c r="P52" s="102"/>
      <c r="Q52" s="102"/>
      <c r="R52" s="102"/>
      <c r="S52" s="102"/>
      <c r="Y52" s="83">
        <f t="shared" si="20"/>
        <v>31</v>
      </c>
      <c r="AC52" s="83">
        <f t="shared" si="23"/>
        <v>0</v>
      </c>
      <c r="AD52" s="83">
        <f>IF(AND(AD51 &gt; 0, AC52 &gt; 0), AD51 + AC52, 0)</f>
        <v>0</v>
      </c>
      <c r="AF52" s="83">
        <f t="shared" si="27"/>
        <v>0</v>
      </c>
      <c r="AG52" s="83">
        <f t="shared" si="26"/>
        <v>0</v>
      </c>
      <c r="AH52" s="83">
        <f t="shared" si="21"/>
        <v>0</v>
      </c>
      <c r="AI52" s="83">
        <f t="shared" si="22"/>
        <v>0</v>
      </c>
      <c r="AQ52" s="83">
        <f t="shared" ca="1" si="14"/>
        <v>4</v>
      </c>
      <c r="AR52" s="83">
        <f t="shared" ca="1" si="15"/>
        <v>-116</v>
      </c>
      <c r="AS52" s="83">
        <f t="shared" ca="1" si="3"/>
        <v>-120</v>
      </c>
      <c r="AT52" s="83" cm="1">
        <f t="array" aca="1" ref="AT52" ca="1">_xlfn.LET(_xlpm.rozsah, $F$3:$F$10001,_xlpm.podminka, (_xlpm.rozsah&gt;M52)*(ISNUMBER(_xlpm.rozsah)),_xlpm.indexy, IF(_xlpm.podminka, ROW(_xlpm.rozsah)-MIN(ROW(_xlpm.rozsah))+1),_xlpm.prvni, MIN(_xlpm.indexy),_xlpm.finalni, IF(_xlpm.prvni=1, 2, _xlpm.prvni),INDEX(_xlpm.rozsah, _xlpm.finalni))</f>
        <v>1100</v>
      </c>
      <c r="AU52" s="83" cm="1">
        <f t="array" aca="1" ref="AU52" ca="1">INDEX($F$3:$F$10001,MATCH(AT52,$F$3:$F$10004,0)-1)</f>
        <v>1000</v>
      </c>
      <c r="AV52" s="83">
        <f t="shared" ca="1" si="29"/>
        <v>-120</v>
      </c>
      <c r="AW52" s="83">
        <f t="shared" ca="1" si="30"/>
        <v>-116</v>
      </c>
      <c r="AX52" s="83">
        <f t="shared" ca="1" si="16"/>
        <v>300</v>
      </c>
      <c r="AY52" s="83">
        <f t="shared" ca="1" si="17"/>
        <v>290</v>
      </c>
      <c r="AZ52" s="83">
        <f t="shared" ca="1" si="31"/>
        <v>10</v>
      </c>
      <c r="BA52" s="83">
        <f t="shared" ca="1" si="18"/>
        <v>300</v>
      </c>
      <c r="BB52" s="83">
        <f t="shared" ca="1" si="19"/>
        <v>290</v>
      </c>
    </row>
    <row r="53" spans="1:54" x14ac:dyDescent="0.25">
      <c r="A53" s="58">
        <v>51</v>
      </c>
      <c r="B53" s="59">
        <f t="shared" si="6"/>
        <v>0.85</v>
      </c>
      <c r="C53" s="58">
        <v>13.1</v>
      </c>
      <c r="D53" s="58">
        <v>30.1</v>
      </c>
      <c r="F53" s="117"/>
      <c r="G53" s="117"/>
      <c r="H53" s="112">
        <f t="shared" si="7"/>
        <v>0</v>
      </c>
      <c r="I53" s="121"/>
      <c r="J53" s="92">
        <f t="shared" si="8"/>
        <v>0</v>
      </c>
      <c r="L53" s="94">
        <v>51</v>
      </c>
      <c r="M53" s="114">
        <f t="shared" ca="1" si="0"/>
        <v>1104.0332426092134</v>
      </c>
      <c r="N53" s="115">
        <f t="shared" ca="1" si="32"/>
        <v>90.542801205074653</v>
      </c>
      <c r="P53" s="102"/>
      <c r="Q53" s="102"/>
      <c r="R53" s="102"/>
      <c r="S53" s="102"/>
      <c r="Y53" s="83">
        <f t="shared" si="20"/>
        <v>32</v>
      </c>
      <c r="AC53" s="83">
        <f t="shared" si="23"/>
        <v>0</v>
      </c>
      <c r="AD53" s="83">
        <f>IF(AND(AD52 &gt; 0, AC53 &gt; 0), AD52 + AC53, 0)</f>
        <v>0</v>
      </c>
      <c r="AF53" s="83">
        <f t="shared" si="27"/>
        <v>0</v>
      </c>
      <c r="AG53" s="83">
        <f t="shared" si="26"/>
        <v>0</v>
      </c>
      <c r="AH53" s="83">
        <f t="shared" si="21"/>
        <v>0</v>
      </c>
      <c r="AI53" s="83">
        <f t="shared" si="22"/>
        <v>0</v>
      </c>
      <c r="AQ53" s="83">
        <f t="shared" ca="1" si="14"/>
        <v>8</v>
      </c>
      <c r="AR53" s="83">
        <f t="shared" ca="1" si="15"/>
        <v>-120.32265940873707</v>
      </c>
      <c r="AS53" s="83">
        <f t="shared" ca="1" si="3"/>
        <v>-127.67734059126293</v>
      </c>
      <c r="AT53" s="83" cm="1">
        <f t="array" aca="1" ref="AT53" ca="1">_xlfn.LET(_xlpm.rozsah, $F$3:$F$10001,_xlpm.podminka, (_xlpm.rozsah&gt;M53)*(ISNUMBER(_xlpm.rozsah)),_xlpm.indexy, IF(_xlpm.podminka, ROW(_xlpm.rozsah)-MIN(ROW(_xlpm.rozsah))+1),_xlpm.prvni, MIN(_xlpm.indexy),_xlpm.finalni, IF(_xlpm.prvni=1, 2, _xlpm.prvni),INDEX(_xlpm.rozsah, _xlpm.finalni))</f>
        <v>1200</v>
      </c>
      <c r="AU53" s="83" cm="1">
        <f t="array" aca="1" ref="AU53" ca="1">INDEX($F$3:$F$10001,MATCH(AT53,$F$3:$F$10004,0)-1)</f>
        <v>1100</v>
      </c>
      <c r="AV53" s="83">
        <f t="shared" ca="1" si="29"/>
        <v>-128</v>
      </c>
      <c r="AW53" s="83">
        <f t="shared" ca="1" si="30"/>
        <v>-120</v>
      </c>
      <c r="AX53" s="83">
        <f t="shared" ca="1" si="16"/>
        <v>320</v>
      </c>
      <c r="AY53" s="83">
        <f t="shared" ca="1" si="17"/>
        <v>300</v>
      </c>
      <c r="AZ53" s="83">
        <f t="shared" ca="1" si="31"/>
        <v>20</v>
      </c>
      <c r="BA53" s="83">
        <f t="shared" ca="1" si="18"/>
        <v>319.1933514781573</v>
      </c>
      <c r="BB53" s="83">
        <f t="shared" ca="1" si="19"/>
        <v>300.8066485218427</v>
      </c>
    </row>
    <row r="54" spans="1:54" x14ac:dyDescent="0.25">
      <c r="A54" s="58">
        <v>52</v>
      </c>
      <c r="B54" s="59">
        <f t="shared" si="6"/>
        <v>0.8666666666666667</v>
      </c>
      <c r="C54" s="58">
        <v>26.3</v>
      </c>
      <c r="D54" s="58">
        <v>25.5</v>
      </c>
      <c r="F54" s="117"/>
      <c r="G54" s="117"/>
      <c r="H54" s="112">
        <f t="shared" si="7"/>
        <v>0</v>
      </c>
      <c r="I54" s="121"/>
      <c r="J54" s="92">
        <f t="shared" si="8"/>
        <v>0</v>
      </c>
      <c r="L54" s="94">
        <v>52</v>
      </c>
      <c r="M54" s="114">
        <f t="shared" ca="1" si="0"/>
        <v>1208.8606321085736</v>
      </c>
      <c r="N54" s="115">
        <f t="shared" ca="1" si="32"/>
        <v>82.277838356305878</v>
      </c>
      <c r="P54" s="102"/>
      <c r="Q54" s="102"/>
      <c r="R54" s="102"/>
      <c r="S54" s="102"/>
      <c r="Y54" s="83">
        <f t="shared" ref="Y54:Y85" si="33">ROW(AD54) - ROW($AD$22) + 1</f>
        <v>33</v>
      </c>
      <c r="AC54" s="83">
        <f t="shared" si="23"/>
        <v>0</v>
      </c>
      <c r="AD54" s="83">
        <f>IF(AND(AD53 &gt; 0, AC54 &gt; 0), AD53 + AC54, 0)</f>
        <v>0</v>
      </c>
      <c r="AF54" s="83">
        <f t="shared" si="27"/>
        <v>0</v>
      </c>
      <c r="AG54" s="83">
        <f t="shared" si="26"/>
        <v>0</v>
      </c>
      <c r="AQ54" s="83">
        <f t="shared" ca="1" si="14"/>
        <v>12</v>
      </c>
      <c r="AR54" s="83">
        <f t="shared" ca="1" si="15"/>
        <v>-129.06327585302881</v>
      </c>
      <c r="AS54" s="83">
        <f t="shared" ca="1" si="3"/>
        <v>-138.93672414697119</v>
      </c>
      <c r="AT54" s="83" cm="1">
        <f t="array" aca="1" ref="AT54" ca="1">_xlfn.LET(_xlpm.rozsah, $F$3:$F$10001,_xlpm.podminka, (_xlpm.rozsah&gt;M54)*(ISNUMBER(_xlpm.rozsah)),_xlpm.indexy, IF(_xlpm.podminka, ROW(_xlpm.rozsah)-MIN(ROW(_xlpm.rozsah))+1),_xlpm.prvni, MIN(_xlpm.indexy),_xlpm.finalni, IF(_xlpm.prvni=1, 2, _xlpm.prvni),INDEX(_xlpm.rozsah, _xlpm.finalni))</f>
        <v>1300</v>
      </c>
      <c r="AU54" s="83" cm="1">
        <f t="array" aca="1" ref="AU54" ca="1">INDEX($F$3:$F$10001,MATCH(AT54,$F$3:$F$10004,0)-1)</f>
        <v>1200</v>
      </c>
      <c r="AV54" s="83">
        <f t="shared" ca="1" si="29"/>
        <v>-140</v>
      </c>
      <c r="AW54" s="83">
        <f t="shared" ca="1" si="30"/>
        <v>-128</v>
      </c>
      <c r="AX54" s="83">
        <f t="shared" ca="1" si="16"/>
        <v>350</v>
      </c>
      <c r="AY54" s="83">
        <f t="shared" ca="1" si="17"/>
        <v>320</v>
      </c>
      <c r="AZ54" s="83">
        <f t="shared" ca="1" si="31"/>
        <v>30</v>
      </c>
      <c r="BA54" s="83">
        <f t="shared" ca="1" si="18"/>
        <v>347.34181036742791</v>
      </c>
      <c r="BB54" s="83">
        <f t="shared" ca="1" si="19"/>
        <v>322.65818963257209</v>
      </c>
    </row>
    <row r="55" spans="1:54" x14ac:dyDescent="0.25">
      <c r="A55" s="58">
        <v>53</v>
      </c>
      <c r="B55" s="59">
        <f t="shared" si="6"/>
        <v>0.8833333333333333</v>
      </c>
      <c r="C55" s="58">
        <v>35</v>
      </c>
      <c r="D55" s="58">
        <v>32.200000000000003</v>
      </c>
      <c r="F55" s="117"/>
      <c r="G55" s="117"/>
      <c r="H55" s="112">
        <f t="shared" si="7"/>
        <v>0</v>
      </c>
      <c r="I55" s="121"/>
      <c r="J55" s="92">
        <f t="shared" si="8"/>
        <v>0</v>
      </c>
      <c r="L55" s="94">
        <v>53</v>
      </c>
      <c r="M55" s="114">
        <f t="shared" ca="1" si="0"/>
        <v>1277.9514115513334</v>
      </c>
      <c r="N55" s="115">
        <f t="shared" ca="1" si="32"/>
        <v>110.57010635585881</v>
      </c>
      <c r="P55" s="102"/>
      <c r="Q55" s="102"/>
      <c r="R55" s="102"/>
      <c r="S55" s="102"/>
      <c r="Y55" s="83">
        <f t="shared" si="33"/>
        <v>34</v>
      </c>
      <c r="AC55" s="83">
        <f t="shared" si="23"/>
        <v>0</v>
      </c>
      <c r="AD55" s="83">
        <f t="shared" ref="AD55:AD87" si="34">AD54+AC55</f>
        <v>0</v>
      </c>
      <c r="AF55" s="83">
        <f t="shared" si="27"/>
        <v>0</v>
      </c>
      <c r="AG55" s="83">
        <f t="shared" si="26"/>
        <v>0</v>
      </c>
      <c r="AQ55" s="83">
        <f t="shared" ca="1" si="14"/>
        <v>12</v>
      </c>
      <c r="AR55" s="83">
        <f t="shared" ca="1" si="15"/>
        <v>-137.35416938616001</v>
      </c>
      <c r="AS55" s="83">
        <f t="shared" ca="1" si="3"/>
        <v>-130.64583061383999</v>
      </c>
      <c r="AT55" s="83" cm="1">
        <f t="array" aca="1" ref="AT55" ca="1">_xlfn.LET(_xlpm.rozsah, $F$3:$F$10001,_xlpm.podminka, (_xlpm.rozsah&gt;M55)*(ISNUMBER(_xlpm.rozsah)),_xlpm.indexy, IF(_xlpm.podminka, ROW(_xlpm.rozsah)-MIN(ROW(_xlpm.rozsah))+1),_xlpm.prvni, MIN(_xlpm.indexy),_xlpm.finalni, IF(_xlpm.prvni=1, 2, _xlpm.prvni),INDEX(_xlpm.rozsah, _xlpm.finalni))</f>
        <v>1300</v>
      </c>
      <c r="AU55" s="83" cm="1">
        <f t="array" aca="1" ref="AU55" ca="1">INDEX($F$3:$F$10001,MATCH(AT55,$F$3:$F$10004,0)-1)</f>
        <v>1200</v>
      </c>
      <c r="AV55" s="83">
        <f t="shared" ca="1" si="29"/>
        <v>-140</v>
      </c>
      <c r="AW55" s="83">
        <f t="shared" ca="1" si="30"/>
        <v>-128</v>
      </c>
      <c r="AX55" s="83">
        <f t="shared" ca="1" si="16"/>
        <v>350</v>
      </c>
      <c r="AY55" s="83">
        <f t="shared" ca="1" si="17"/>
        <v>320</v>
      </c>
      <c r="AZ55" s="83">
        <f t="shared" ca="1" si="31"/>
        <v>30</v>
      </c>
      <c r="BA55" s="83">
        <f t="shared" ca="1" si="18"/>
        <v>326.61457653459996</v>
      </c>
      <c r="BB55" s="83">
        <f t="shared" ca="1" si="19"/>
        <v>343.38542346540004</v>
      </c>
    </row>
    <row r="56" spans="1:54" x14ac:dyDescent="0.25">
      <c r="A56" s="58">
        <v>54</v>
      </c>
      <c r="B56" s="59">
        <f t="shared" si="6"/>
        <v>0.9</v>
      </c>
      <c r="C56" s="58">
        <v>41.7</v>
      </c>
      <c r="D56" s="58">
        <v>14.3</v>
      </c>
      <c r="F56" s="117"/>
      <c r="G56" s="117"/>
      <c r="H56" s="112">
        <f t="shared" si="7"/>
        <v>0</v>
      </c>
      <c r="I56" s="121"/>
      <c r="J56" s="92">
        <f t="shared" si="8"/>
        <v>0</v>
      </c>
      <c r="L56" s="94">
        <v>54</v>
      </c>
      <c r="M56" s="114">
        <f t="shared" ca="1" si="0"/>
        <v>1331.1592531911601</v>
      </c>
      <c r="N56" s="115">
        <f t="shared" ca="1" si="32"/>
        <v>50.495577320633593</v>
      </c>
      <c r="P56" s="102"/>
      <c r="Q56" s="102"/>
      <c r="R56" s="102"/>
      <c r="S56" s="102"/>
      <c r="Y56" s="83">
        <f t="shared" si="33"/>
        <v>35</v>
      </c>
      <c r="AC56" s="83">
        <f t="shared" si="23"/>
        <v>0</v>
      </c>
      <c r="AD56" s="83">
        <f t="shared" si="34"/>
        <v>0</v>
      </c>
      <c r="AF56" s="83">
        <f t="shared" si="27"/>
        <v>0</v>
      </c>
      <c r="AG56" s="83">
        <f t="shared" si="26"/>
        <v>0</v>
      </c>
      <c r="AQ56" s="83">
        <f t="shared" ca="1" si="14"/>
        <v>4</v>
      </c>
      <c r="AR56" s="83">
        <f t="shared" ca="1" si="15"/>
        <v>-141.2463701276464</v>
      </c>
      <c r="AS56" s="83">
        <f t="shared" ca="1" si="3"/>
        <v>-142.7536298723536</v>
      </c>
      <c r="AT56" s="83" cm="1">
        <f t="array" aca="1" ref="AT56" ca="1">_xlfn.LET(_xlpm.rozsah, $F$3:$F$10001,_xlpm.podminka, (_xlpm.rozsah&gt;M56)*(ISNUMBER(_xlpm.rozsah)),_xlpm.indexy, IF(_xlpm.podminka, ROW(_xlpm.rozsah)-MIN(ROW(_xlpm.rozsah))+1),_xlpm.prvni, MIN(_xlpm.indexy),_xlpm.finalni, IF(_xlpm.prvni=1, 2, _xlpm.prvni),INDEX(_xlpm.rozsah, _xlpm.finalni))</f>
        <v>1400</v>
      </c>
      <c r="AU56" s="83" cm="1">
        <f t="array" aca="1" ref="AU56" ca="1">INDEX($F$3:$F$10001,MATCH(AT56,$F$3:$F$10004,0)-1)</f>
        <v>1300</v>
      </c>
      <c r="AV56" s="83">
        <f t="shared" ca="1" si="29"/>
        <v>-144</v>
      </c>
      <c r="AW56" s="83">
        <f t="shared" ca="1" si="30"/>
        <v>-140</v>
      </c>
      <c r="AX56" s="83">
        <f t="shared" ca="1" si="16"/>
        <v>360</v>
      </c>
      <c r="AY56" s="83">
        <f t="shared" ca="1" si="17"/>
        <v>350</v>
      </c>
      <c r="AZ56" s="83">
        <f t="shared" ca="1" si="31"/>
        <v>10</v>
      </c>
      <c r="BA56" s="83">
        <f t="shared" ca="1" si="18"/>
        <v>356.884074680884</v>
      </c>
      <c r="BB56" s="83">
        <f t="shared" ca="1" si="19"/>
        <v>353.115925319116</v>
      </c>
    </row>
    <row r="57" spans="1:54" x14ac:dyDescent="0.25">
      <c r="A57" s="58">
        <v>55</v>
      </c>
      <c r="B57" s="59">
        <f t="shared" si="6"/>
        <v>0.91666666666666663</v>
      </c>
      <c r="C57" s="58">
        <v>42.2</v>
      </c>
      <c r="D57" s="58">
        <v>0</v>
      </c>
      <c r="F57" s="117"/>
      <c r="G57" s="117"/>
      <c r="H57" s="112">
        <f t="shared" si="7"/>
        <v>0</v>
      </c>
      <c r="I57" s="121"/>
      <c r="J57" s="92">
        <f t="shared" si="8"/>
        <v>0</v>
      </c>
      <c r="L57" s="94">
        <v>55</v>
      </c>
      <c r="M57" s="114">
        <f t="shared" ca="1" si="0"/>
        <v>1335.1299876418934</v>
      </c>
      <c r="N57" s="115">
        <f t="shared" ca="1" si="32"/>
        <v>0</v>
      </c>
      <c r="P57" s="102"/>
      <c r="Q57" s="102"/>
      <c r="R57" s="102"/>
      <c r="S57" s="102"/>
      <c r="Y57" s="83">
        <f t="shared" si="33"/>
        <v>36</v>
      </c>
      <c r="AC57" s="83">
        <f t="shared" si="23"/>
        <v>0</v>
      </c>
      <c r="AD57" s="83">
        <f t="shared" si="34"/>
        <v>0</v>
      </c>
      <c r="AF57" s="83">
        <f t="shared" si="27"/>
        <v>0</v>
      </c>
      <c r="AG57" s="83">
        <f t="shared" si="26"/>
        <v>0</v>
      </c>
      <c r="AQ57" s="83">
        <f t="shared" ca="1" si="14"/>
        <v>4</v>
      </c>
      <c r="AR57" s="83">
        <f t="shared" ca="1" si="15"/>
        <v>-141.40519950567574</v>
      </c>
      <c r="AS57" s="83">
        <f t="shared" ca="1" si="3"/>
        <v>-142.59480049432426</v>
      </c>
      <c r="AT57" s="83" cm="1">
        <f t="array" aca="1" ref="AT57" ca="1">_xlfn.LET(_xlpm.rozsah, $F$3:$F$10001,_xlpm.podminka, (_xlpm.rozsah&gt;M57)*(ISNUMBER(_xlpm.rozsah)),_xlpm.indexy, IF(_xlpm.podminka, ROW(_xlpm.rozsah)-MIN(ROW(_xlpm.rozsah))+1),_xlpm.prvni, MIN(_xlpm.indexy),_xlpm.finalni, IF(_xlpm.prvni=1, 2, _xlpm.prvni),INDEX(_xlpm.rozsah, _xlpm.finalni))</f>
        <v>1400</v>
      </c>
      <c r="AU57" s="83" cm="1">
        <f t="array" aca="1" ref="AU57" ca="1">INDEX($F$3:$F$10001,MATCH(AT57,$F$3:$F$10004,0)-1)</f>
        <v>1300</v>
      </c>
      <c r="AV57" s="83">
        <f t="shared" ca="1" si="29"/>
        <v>-144</v>
      </c>
      <c r="AW57" s="83">
        <f t="shared" ca="1" si="30"/>
        <v>-140</v>
      </c>
      <c r="AX57" s="83">
        <f t="shared" ca="1" si="16"/>
        <v>360</v>
      </c>
      <c r="AY57" s="83">
        <f t="shared" ca="1" si="17"/>
        <v>350</v>
      </c>
      <c r="AZ57" s="83">
        <f t="shared" ca="1" si="31"/>
        <v>10</v>
      </c>
      <c r="BA57" s="83">
        <f t="shared" ca="1" si="18"/>
        <v>356.48700123581068</v>
      </c>
      <c r="BB57" s="83">
        <f t="shared" ca="1" si="19"/>
        <v>353.51299876418932</v>
      </c>
    </row>
    <row r="58" spans="1:54" x14ac:dyDescent="0.25">
      <c r="A58" s="58">
        <v>56</v>
      </c>
      <c r="B58" s="59">
        <f t="shared" si="6"/>
        <v>0.93333333333333335</v>
      </c>
      <c r="C58" s="58">
        <v>42.8</v>
      </c>
      <c r="D58" s="58">
        <v>11.6</v>
      </c>
      <c r="F58" s="117"/>
      <c r="G58" s="117"/>
      <c r="H58" s="112">
        <f t="shared" si="7"/>
        <v>0</v>
      </c>
      <c r="I58" s="121"/>
      <c r="J58" s="92">
        <f t="shared" si="8"/>
        <v>0</v>
      </c>
      <c r="L58" s="94">
        <v>56</v>
      </c>
      <c r="M58" s="114">
        <f t="shared" ca="1" si="0"/>
        <v>1339.8948689827735</v>
      </c>
      <c r="N58" s="115">
        <f t="shared" ca="1" si="32"/>
        <v>41.062780480200168</v>
      </c>
      <c r="P58" s="102"/>
      <c r="Q58" s="102"/>
      <c r="R58" s="102"/>
      <c r="S58" s="102"/>
      <c r="Y58" s="83">
        <f t="shared" si="33"/>
        <v>37</v>
      </c>
      <c r="AC58" s="83">
        <f t="shared" si="23"/>
        <v>0</v>
      </c>
      <c r="AD58" s="83">
        <f t="shared" si="34"/>
        <v>0</v>
      </c>
      <c r="AF58" s="83">
        <f t="shared" si="27"/>
        <v>0</v>
      </c>
      <c r="AG58" s="83">
        <f t="shared" si="26"/>
        <v>0</v>
      </c>
      <c r="AQ58" s="83">
        <f t="shared" ca="1" si="14"/>
        <v>4</v>
      </c>
      <c r="AR58" s="83">
        <f t="shared" ca="1" si="15"/>
        <v>-141.59579475931093</v>
      </c>
      <c r="AS58" s="83">
        <f t="shared" ca="1" si="3"/>
        <v>-142.40420524068907</v>
      </c>
      <c r="AT58" s="83" cm="1">
        <f t="array" aca="1" ref="AT58" ca="1">_xlfn.LET(_xlpm.rozsah, $F$3:$F$10001,_xlpm.podminka, (_xlpm.rozsah&gt;M58)*(ISNUMBER(_xlpm.rozsah)),_xlpm.indexy, IF(_xlpm.podminka, ROW(_xlpm.rozsah)-MIN(ROW(_xlpm.rozsah))+1),_xlpm.prvni, MIN(_xlpm.indexy),_xlpm.finalni, IF(_xlpm.prvni=1, 2, _xlpm.prvni),INDEX(_xlpm.rozsah, _xlpm.finalni))</f>
        <v>1400</v>
      </c>
      <c r="AU58" s="83" cm="1">
        <f t="array" aca="1" ref="AU58" ca="1">INDEX($F$3:$F$10001,MATCH(AT58,$F$3:$F$10004,0)-1)</f>
        <v>1300</v>
      </c>
      <c r="AV58" s="83">
        <f t="shared" ca="1" si="29"/>
        <v>-144</v>
      </c>
      <c r="AW58" s="83">
        <f t="shared" ca="1" si="30"/>
        <v>-140</v>
      </c>
      <c r="AX58" s="83">
        <f t="shared" ca="1" si="16"/>
        <v>360</v>
      </c>
      <c r="AY58" s="83">
        <f t="shared" ca="1" si="17"/>
        <v>350</v>
      </c>
      <c r="AZ58" s="83">
        <f t="shared" ca="1" si="31"/>
        <v>10</v>
      </c>
      <c r="BA58" s="83">
        <f t="shared" ca="1" si="18"/>
        <v>356.01051310172267</v>
      </c>
      <c r="BB58" s="83">
        <f t="shared" ca="1" si="19"/>
        <v>353.98948689827733</v>
      </c>
    </row>
    <row r="59" spans="1:54" x14ac:dyDescent="0.25">
      <c r="A59" s="58">
        <v>57</v>
      </c>
      <c r="B59" s="59">
        <f t="shared" si="6"/>
        <v>0.95</v>
      </c>
      <c r="C59" s="58">
        <v>51</v>
      </c>
      <c r="D59" s="58">
        <v>20.9</v>
      </c>
      <c r="F59" s="117"/>
      <c r="G59" s="117"/>
      <c r="H59" s="112">
        <f t="shared" si="7"/>
        <v>0</v>
      </c>
      <c r="I59" s="121"/>
      <c r="J59" s="92">
        <f t="shared" si="8"/>
        <v>0</v>
      </c>
      <c r="L59" s="94">
        <v>57</v>
      </c>
      <c r="M59" s="114">
        <f t="shared" ca="1" si="0"/>
        <v>1405.0149139748</v>
      </c>
      <c r="N59" s="115">
        <f t="shared" ca="1" si="32"/>
        <v>75.239999999999995</v>
      </c>
      <c r="P59" s="102"/>
      <c r="Q59" s="102"/>
      <c r="R59" s="102"/>
      <c r="S59" s="102"/>
      <c r="Y59" s="83">
        <f t="shared" si="33"/>
        <v>38</v>
      </c>
      <c r="AC59" s="83">
        <f t="shared" si="23"/>
        <v>0</v>
      </c>
      <c r="AD59" s="83">
        <f t="shared" si="34"/>
        <v>0</v>
      </c>
      <c r="AF59" s="83">
        <f t="shared" si="27"/>
        <v>0</v>
      </c>
      <c r="AG59" s="83">
        <f t="shared" si="26"/>
        <v>0</v>
      </c>
      <c r="AQ59" s="83">
        <f t="shared" ca="1" si="14"/>
        <v>0</v>
      </c>
      <c r="AR59" s="83">
        <f t="shared" ca="1" si="15"/>
        <v>-144</v>
      </c>
      <c r="AS59" s="83">
        <f t="shared" ca="1" si="3"/>
        <v>-144</v>
      </c>
      <c r="AT59" s="83" cm="1">
        <f t="array" aca="1" ref="AT59" ca="1">_xlfn.LET(_xlpm.rozsah, $F$3:$F$10001,_xlpm.podminka, (_xlpm.rozsah&gt;M59)*(ISNUMBER(_xlpm.rozsah)),_xlpm.indexy, IF(_xlpm.podminka, ROW(_xlpm.rozsah)-MIN(ROW(_xlpm.rozsah))+1),_xlpm.prvni, MIN(_xlpm.indexy),_xlpm.finalni, IF(_xlpm.prvni=1, 2, _xlpm.prvni),INDEX(_xlpm.rozsah, _xlpm.finalni))</f>
        <v>1500</v>
      </c>
      <c r="AU59" s="83" cm="1">
        <f t="array" aca="1" ref="AU59" ca="1">INDEX($F$3:$F$10001,MATCH(AT59,$F$3:$F$10004,0)-1)</f>
        <v>1400</v>
      </c>
      <c r="AV59" s="83">
        <f t="shared" ca="1" si="29"/>
        <v>-144</v>
      </c>
      <c r="AW59" s="83">
        <f t="shared" ca="1" si="30"/>
        <v>-144</v>
      </c>
      <c r="AX59" s="83">
        <f t="shared" ca="1" si="16"/>
        <v>360</v>
      </c>
      <c r="AY59" s="83">
        <f t="shared" ca="1" si="17"/>
        <v>360</v>
      </c>
      <c r="AZ59" s="83">
        <f t="shared" ca="1" si="31"/>
        <v>0</v>
      </c>
      <c r="BA59" s="83">
        <f t="shared" ca="1" si="18"/>
        <v>360</v>
      </c>
      <c r="BB59" s="83">
        <f t="shared" ca="1" si="19"/>
        <v>360</v>
      </c>
    </row>
    <row r="60" spans="1:54" x14ac:dyDescent="0.25">
      <c r="A60" s="58">
        <v>58</v>
      </c>
      <c r="B60" s="59">
        <f t="shared" si="6"/>
        <v>0.96666666666666667</v>
      </c>
      <c r="C60" s="58">
        <v>60</v>
      </c>
      <c r="D60" s="58">
        <v>9.6</v>
      </c>
      <c r="F60" s="117"/>
      <c r="G60" s="117"/>
      <c r="H60" s="112">
        <f t="shared" si="7"/>
        <v>0</v>
      </c>
      <c r="I60" s="121"/>
      <c r="J60" s="92">
        <f t="shared" si="8"/>
        <v>0</v>
      </c>
      <c r="L60" s="94">
        <v>58</v>
      </c>
      <c r="M60" s="114">
        <f t="shared" ca="1" si="0"/>
        <v>1476.4881340880002</v>
      </c>
      <c r="N60" s="115">
        <f t="shared" ca="1" si="32"/>
        <v>34.56</v>
      </c>
      <c r="P60" s="102"/>
      <c r="Q60" s="102"/>
      <c r="R60" s="102"/>
      <c r="S60" s="102"/>
      <c r="Y60" s="83">
        <f t="shared" si="33"/>
        <v>39</v>
      </c>
      <c r="AC60" s="83">
        <f t="shared" si="23"/>
        <v>0</v>
      </c>
      <c r="AD60" s="83">
        <f t="shared" si="34"/>
        <v>0</v>
      </c>
      <c r="AF60" s="83">
        <f t="shared" si="27"/>
        <v>0</v>
      </c>
      <c r="AG60" s="83">
        <f t="shared" si="26"/>
        <v>0</v>
      </c>
      <c r="AQ60" s="83">
        <f t="shared" ca="1" si="14"/>
        <v>0</v>
      </c>
      <c r="AR60" s="83">
        <f t="shared" ca="1" si="15"/>
        <v>-144</v>
      </c>
      <c r="AS60" s="83">
        <f t="shared" ca="1" si="3"/>
        <v>-144</v>
      </c>
      <c r="AT60" s="83" cm="1">
        <f t="array" aca="1" ref="AT60" ca="1">_xlfn.LET(_xlpm.rozsah, $F$3:$F$10001,_xlpm.podminka, (_xlpm.rozsah&gt;M60)*(ISNUMBER(_xlpm.rozsah)),_xlpm.indexy, IF(_xlpm.podminka, ROW(_xlpm.rozsah)-MIN(ROW(_xlpm.rozsah))+1),_xlpm.prvni, MIN(_xlpm.indexy),_xlpm.finalni, IF(_xlpm.prvni=1, 2, _xlpm.prvni),INDEX(_xlpm.rozsah, _xlpm.finalni))</f>
        <v>1500</v>
      </c>
      <c r="AU60" s="83" cm="1">
        <f t="array" aca="1" ref="AU60" ca="1">INDEX($F$3:$F$10001,MATCH(AT60,$F$3:$F$10004,0)-1)</f>
        <v>1400</v>
      </c>
      <c r="AV60" s="83">
        <f t="shared" ca="1" si="29"/>
        <v>-144</v>
      </c>
      <c r="AW60" s="83">
        <f t="shared" ca="1" si="30"/>
        <v>-144</v>
      </c>
      <c r="AX60" s="83">
        <f t="shared" ca="1" si="16"/>
        <v>360</v>
      </c>
      <c r="AY60" s="83">
        <f t="shared" ca="1" si="17"/>
        <v>360</v>
      </c>
      <c r="AZ60" s="83">
        <f t="shared" ca="1" si="31"/>
        <v>0</v>
      </c>
      <c r="BA60" s="83">
        <f t="shared" ca="1" si="18"/>
        <v>360</v>
      </c>
      <c r="BB60" s="83">
        <f t="shared" ca="1" si="19"/>
        <v>360</v>
      </c>
    </row>
    <row r="61" spans="1:54" x14ac:dyDescent="0.25">
      <c r="A61" s="58">
        <v>59</v>
      </c>
      <c r="B61" s="59">
        <f t="shared" si="6"/>
        <v>0.98333333333333328</v>
      </c>
      <c r="C61" s="58">
        <v>49.4</v>
      </c>
      <c r="D61" s="58">
        <v>0</v>
      </c>
      <c r="F61" s="117"/>
      <c r="G61" s="117"/>
      <c r="H61" s="112">
        <f t="shared" si="7"/>
        <v>0</v>
      </c>
      <c r="I61" s="121"/>
      <c r="J61" s="92">
        <f t="shared" si="8"/>
        <v>0</v>
      </c>
      <c r="L61" s="94">
        <v>59</v>
      </c>
      <c r="M61" s="114">
        <f t="shared" ca="1" si="0"/>
        <v>1392.3085637324534</v>
      </c>
      <c r="N61" s="115">
        <f t="shared" ca="1" si="32"/>
        <v>0</v>
      </c>
      <c r="P61" s="102"/>
      <c r="Q61" s="102"/>
      <c r="R61" s="102"/>
      <c r="S61" s="102"/>
      <c r="Y61" s="83">
        <f t="shared" si="33"/>
        <v>40</v>
      </c>
      <c r="AC61" s="83">
        <f t="shared" si="23"/>
        <v>0</v>
      </c>
      <c r="AD61" s="83">
        <f t="shared" si="34"/>
        <v>0</v>
      </c>
      <c r="AF61" s="83">
        <f t="shared" si="27"/>
        <v>0</v>
      </c>
      <c r="AG61" s="83">
        <f t="shared" si="26"/>
        <v>0</v>
      </c>
      <c r="AQ61" s="83">
        <f t="shared" ca="1" si="14"/>
        <v>4</v>
      </c>
      <c r="AR61" s="83">
        <f t="shared" ca="1" si="15"/>
        <v>-143.69234254929813</v>
      </c>
      <c r="AS61" s="83">
        <f t="shared" ca="1" si="3"/>
        <v>-140.30765745070187</v>
      </c>
      <c r="AT61" s="83" cm="1">
        <f t="array" aca="1" ref="AT61" ca="1">_xlfn.LET(_xlpm.rozsah, $F$3:$F$10001,_xlpm.podminka, (_xlpm.rozsah&gt;M61)*(ISNUMBER(_xlpm.rozsah)),_xlpm.indexy, IF(_xlpm.podminka, ROW(_xlpm.rozsah)-MIN(ROW(_xlpm.rozsah))+1),_xlpm.prvni, MIN(_xlpm.indexy),_xlpm.finalni, IF(_xlpm.prvni=1, 2, _xlpm.prvni),INDEX(_xlpm.rozsah, _xlpm.finalni))</f>
        <v>1400</v>
      </c>
      <c r="AU61" s="83" cm="1">
        <f t="array" aca="1" ref="AU61" ca="1">INDEX($F$3:$F$10001,MATCH(AT61,$F$3:$F$10004,0)-1)</f>
        <v>1300</v>
      </c>
      <c r="AV61" s="83">
        <f t="shared" ca="1" si="29"/>
        <v>-144</v>
      </c>
      <c r="AW61" s="83">
        <f t="shared" ca="1" si="30"/>
        <v>-140</v>
      </c>
      <c r="AX61" s="83">
        <f t="shared" ca="1" si="16"/>
        <v>360</v>
      </c>
      <c r="AY61" s="83">
        <f t="shared" ca="1" si="17"/>
        <v>350</v>
      </c>
      <c r="AZ61" s="83">
        <f t="shared" ca="1" si="31"/>
        <v>10</v>
      </c>
      <c r="BA61" s="83">
        <f t="shared" ca="1" si="18"/>
        <v>350.76914362675467</v>
      </c>
      <c r="BB61" s="83">
        <f t="shared" ca="1" si="19"/>
        <v>359.23085637324533</v>
      </c>
    </row>
    <row r="62" spans="1:54" x14ac:dyDescent="0.25">
      <c r="A62" s="58">
        <v>60</v>
      </c>
      <c r="B62" s="59">
        <f t="shared" si="6"/>
        <v>1</v>
      </c>
      <c r="C62" s="58">
        <v>38.9</v>
      </c>
      <c r="D62" s="58">
        <v>16.600000000000001</v>
      </c>
      <c r="F62" s="117"/>
      <c r="G62" s="117"/>
      <c r="H62" s="112">
        <f t="shared" si="7"/>
        <v>0</v>
      </c>
      <c r="I62" s="121"/>
      <c r="J62" s="92">
        <f t="shared" si="8"/>
        <v>0</v>
      </c>
      <c r="L62" s="94">
        <v>60</v>
      </c>
      <c r="M62" s="114">
        <f t="shared" ca="1" si="0"/>
        <v>1308.9231402670534</v>
      </c>
      <c r="N62" s="115">
        <f t="shared" ca="1" si="32"/>
        <v>58.248124128433084</v>
      </c>
      <c r="P62" s="102"/>
      <c r="Q62" s="102"/>
      <c r="R62" s="102"/>
      <c r="S62" s="102"/>
      <c r="Y62" s="83">
        <f t="shared" si="33"/>
        <v>41</v>
      </c>
      <c r="AC62" s="83">
        <f t="shared" si="23"/>
        <v>0</v>
      </c>
      <c r="AD62" s="83">
        <f t="shared" si="34"/>
        <v>0</v>
      </c>
      <c r="AF62" s="83">
        <f t="shared" si="27"/>
        <v>0</v>
      </c>
      <c r="AG62" s="83">
        <f t="shared" si="26"/>
        <v>0</v>
      </c>
      <c r="AQ62" s="83">
        <f t="shared" ca="1" si="14"/>
        <v>4</v>
      </c>
      <c r="AR62" s="83">
        <f t="shared" ca="1" si="15"/>
        <v>-140.35692561068214</v>
      </c>
      <c r="AS62" s="83">
        <f t="shared" ca="1" si="3"/>
        <v>-143.64307438931786</v>
      </c>
      <c r="AT62" s="83" cm="1">
        <f t="array" aca="1" ref="AT62" ca="1">_xlfn.LET(_xlpm.rozsah, $F$3:$F$10001,_xlpm.podminka, (_xlpm.rozsah&gt;M62)*(ISNUMBER(_xlpm.rozsah)),_xlpm.indexy, IF(_xlpm.podminka, ROW(_xlpm.rozsah)-MIN(ROW(_xlpm.rozsah))+1),_xlpm.prvni, MIN(_xlpm.indexy),_xlpm.finalni, IF(_xlpm.prvni=1, 2, _xlpm.prvni),INDEX(_xlpm.rozsah, _xlpm.finalni))</f>
        <v>1400</v>
      </c>
      <c r="AU62" s="83" cm="1">
        <f t="array" aca="1" ref="AU62" ca="1">INDEX($F$3:$F$10001,MATCH(AT62,$F$3:$F$10004,0)-1)</f>
        <v>1300</v>
      </c>
      <c r="AV62" s="83">
        <f t="shared" ca="1" si="29"/>
        <v>-144</v>
      </c>
      <c r="AW62" s="83">
        <f t="shared" ca="1" si="30"/>
        <v>-140</v>
      </c>
      <c r="AX62" s="83">
        <f t="shared" ca="1" si="16"/>
        <v>360</v>
      </c>
      <c r="AY62" s="83">
        <f t="shared" ca="1" si="17"/>
        <v>350</v>
      </c>
      <c r="AZ62" s="83">
        <f t="shared" ca="1" si="31"/>
        <v>10</v>
      </c>
      <c r="BA62" s="83">
        <f t="shared" ca="1" si="18"/>
        <v>359.10768597329468</v>
      </c>
      <c r="BB62" s="83">
        <f t="shared" ca="1" si="19"/>
        <v>350.89231402670532</v>
      </c>
    </row>
    <row r="63" spans="1:54" x14ac:dyDescent="0.25">
      <c r="A63" s="58">
        <v>61</v>
      </c>
      <c r="B63" s="59">
        <f t="shared" si="6"/>
        <v>1.0166666666666666</v>
      </c>
      <c r="C63" s="58">
        <v>43.4</v>
      </c>
      <c r="D63" s="58">
        <v>30.8</v>
      </c>
      <c r="F63" s="117"/>
      <c r="G63" s="117"/>
      <c r="H63" s="112">
        <f t="shared" si="7"/>
        <v>0</v>
      </c>
      <c r="I63" s="121"/>
      <c r="J63" s="92">
        <f t="shared" si="8"/>
        <v>0</v>
      </c>
      <c r="L63" s="94">
        <v>61</v>
      </c>
      <c r="M63" s="114">
        <f t="shared" ca="1" si="0"/>
        <v>1344.6597503236535</v>
      </c>
      <c r="N63" s="115">
        <f t="shared" ca="1" si="32"/>
        <v>109.17552030996853</v>
      </c>
      <c r="P63" s="102"/>
      <c r="Q63" s="102"/>
      <c r="R63" s="102"/>
      <c r="S63" s="102"/>
      <c r="Y63" s="83">
        <f t="shared" si="33"/>
        <v>42</v>
      </c>
      <c r="AC63" s="83">
        <f t="shared" si="23"/>
        <v>0</v>
      </c>
      <c r="AD63" s="83">
        <f t="shared" si="34"/>
        <v>0</v>
      </c>
      <c r="AF63" s="83">
        <f t="shared" si="27"/>
        <v>0</v>
      </c>
      <c r="AG63" s="83">
        <f t="shared" si="26"/>
        <v>0</v>
      </c>
      <c r="AQ63" s="83">
        <f t="shared" ca="1" si="14"/>
        <v>4</v>
      </c>
      <c r="AR63" s="83">
        <f t="shared" ca="1" si="15"/>
        <v>-141.78639001294613</v>
      </c>
      <c r="AS63" s="83">
        <f t="shared" ca="1" si="3"/>
        <v>-142.21360998705387</v>
      </c>
      <c r="AT63" s="83" cm="1">
        <f t="array" aca="1" ref="AT63" ca="1">_xlfn.LET(_xlpm.rozsah, $F$3:$F$10001,_xlpm.podminka, (_xlpm.rozsah&gt;M63)*(ISNUMBER(_xlpm.rozsah)),_xlpm.indexy, IF(_xlpm.podminka, ROW(_xlpm.rozsah)-MIN(ROW(_xlpm.rozsah))+1),_xlpm.prvni, MIN(_xlpm.indexy),_xlpm.finalni, IF(_xlpm.prvni=1, 2, _xlpm.prvni),INDEX(_xlpm.rozsah, _xlpm.finalni))</f>
        <v>1400</v>
      </c>
      <c r="AU63" s="83" cm="1">
        <f t="array" aca="1" ref="AU63" ca="1">INDEX($F$3:$F$10001,MATCH(AT63,$F$3:$F$10004,0)-1)</f>
        <v>1300</v>
      </c>
      <c r="AV63" s="83">
        <f t="shared" ref="AV63:AV93" ca="1" si="35">INDEX($J$2:$J$10001,MATCH(AT63,$F$2:$F$10001,0))</f>
        <v>-144</v>
      </c>
      <c r="AW63" s="83">
        <f t="shared" ref="AW63:AW93" ca="1" si="36">INDEX($J$2:$J$10001,MATCH(AU63,$F$2:$F$10001,0))</f>
        <v>-140</v>
      </c>
      <c r="AX63" s="83">
        <f t="shared" ca="1" si="16"/>
        <v>360</v>
      </c>
      <c r="AY63" s="83">
        <f t="shared" ca="1" si="17"/>
        <v>350</v>
      </c>
      <c r="AZ63" s="83">
        <f t="shared" ca="1" si="31"/>
        <v>10</v>
      </c>
      <c r="BA63" s="83">
        <f t="shared" ca="1" si="18"/>
        <v>355.53402496763465</v>
      </c>
      <c r="BB63" s="83">
        <f t="shared" ca="1" si="19"/>
        <v>354.46597503236535</v>
      </c>
    </row>
    <row r="64" spans="1:54" x14ac:dyDescent="0.25">
      <c r="A64" s="58">
        <v>62</v>
      </c>
      <c r="B64" s="59">
        <f t="shared" si="6"/>
        <v>1.0333333333333334</v>
      </c>
      <c r="C64" s="58">
        <v>49.4</v>
      </c>
      <c r="D64" s="58">
        <v>14.2</v>
      </c>
      <c r="F64" s="117"/>
      <c r="G64" s="117"/>
      <c r="H64" s="112">
        <f t="shared" si="7"/>
        <v>0</v>
      </c>
      <c r="I64" s="121"/>
      <c r="J64" s="92">
        <f t="shared" si="8"/>
        <v>0</v>
      </c>
      <c r="L64" s="94">
        <v>62</v>
      </c>
      <c r="M64" s="114">
        <f t="shared" ca="1" si="0"/>
        <v>1392.3085637324534</v>
      </c>
      <c r="N64" s="115">
        <f t="shared" ca="1" si="32"/>
        <v>51.01078160500083</v>
      </c>
      <c r="P64" s="102"/>
      <c r="Q64" s="102"/>
      <c r="R64" s="102"/>
      <c r="S64" s="102"/>
      <c r="Y64" s="83">
        <f t="shared" si="33"/>
        <v>43</v>
      </c>
      <c r="AC64" s="83">
        <f t="shared" si="23"/>
        <v>0</v>
      </c>
      <c r="AD64" s="83">
        <f t="shared" si="34"/>
        <v>0</v>
      </c>
      <c r="AF64" s="83">
        <f t="shared" si="27"/>
        <v>0</v>
      </c>
      <c r="AG64" s="83">
        <f t="shared" si="26"/>
        <v>0</v>
      </c>
      <c r="AQ64" s="83">
        <f t="shared" ca="1" si="14"/>
        <v>4</v>
      </c>
      <c r="AR64" s="83">
        <f t="shared" ca="1" si="15"/>
        <v>-143.69234254929813</v>
      </c>
      <c r="AS64" s="83">
        <f t="shared" ca="1" si="3"/>
        <v>-140.30765745070187</v>
      </c>
      <c r="AT64" s="83" cm="1">
        <f t="array" aca="1" ref="AT64" ca="1">_xlfn.LET(_xlpm.rozsah, $F$3:$F$10001,_xlpm.podminka, (_xlpm.rozsah&gt;M64)*(ISNUMBER(_xlpm.rozsah)),_xlpm.indexy, IF(_xlpm.podminka, ROW(_xlpm.rozsah)-MIN(ROW(_xlpm.rozsah))+1),_xlpm.prvni, MIN(_xlpm.indexy),_xlpm.finalni, IF(_xlpm.prvni=1, 2, _xlpm.prvni),INDEX(_xlpm.rozsah, _xlpm.finalni))</f>
        <v>1400</v>
      </c>
      <c r="AU64" s="83" cm="1">
        <f t="array" aca="1" ref="AU64" ca="1">INDEX($F$3:$F$10001,MATCH(AT64,$F$3:$F$10004,0)-1)</f>
        <v>1300</v>
      </c>
      <c r="AV64" s="83">
        <f t="shared" ca="1" si="35"/>
        <v>-144</v>
      </c>
      <c r="AW64" s="83">
        <f t="shared" ca="1" si="36"/>
        <v>-140</v>
      </c>
      <c r="AX64" s="83">
        <f t="shared" ca="1" si="16"/>
        <v>360</v>
      </c>
      <c r="AY64" s="83">
        <f t="shared" ca="1" si="17"/>
        <v>350</v>
      </c>
      <c r="AZ64" s="83">
        <f t="shared" ca="1" si="31"/>
        <v>10</v>
      </c>
      <c r="BA64" s="83">
        <f t="shared" ca="1" si="18"/>
        <v>350.76914362675467</v>
      </c>
      <c r="BB64" s="83">
        <f t="shared" ca="1" si="19"/>
        <v>359.23085637324533</v>
      </c>
    </row>
    <row r="65" spans="1:54" x14ac:dyDescent="0.25">
      <c r="A65" s="58">
        <v>63</v>
      </c>
      <c r="B65" s="59">
        <f t="shared" si="6"/>
        <v>1.05</v>
      </c>
      <c r="C65" s="58">
        <v>40.5</v>
      </c>
      <c r="D65" s="58">
        <v>0</v>
      </c>
      <c r="F65" s="117"/>
      <c r="G65" s="117"/>
      <c r="H65" s="112">
        <f t="shared" si="7"/>
        <v>0</v>
      </c>
      <c r="I65" s="121"/>
      <c r="J65" s="92">
        <f t="shared" si="8"/>
        <v>0</v>
      </c>
      <c r="L65" s="94">
        <v>63</v>
      </c>
      <c r="M65" s="114">
        <f t="shared" ca="1" si="0"/>
        <v>1321.6294905094001</v>
      </c>
      <c r="N65" s="115">
        <f t="shared" ca="1" si="32"/>
        <v>0</v>
      </c>
      <c r="P65" s="102"/>
      <c r="Q65" s="102"/>
      <c r="R65" s="102"/>
      <c r="S65" s="102"/>
      <c r="Y65" s="83">
        <f t="shared" si="33"/>
        <v>44</v>
      </c>
      <c r="AC65" s="83">
        <f t="shared" si="23"/>
        <v>0</v>
      </c>
      <c r="AD65" s="83">
        <f t="shared" si="34"/>
        <v>0</v>
      </c>
      <c r="AF65" s="83">
        <f t="shared" si="27"/>
        <v>0</v>
      </c>
      <c r="AG65" s="83">
        <f t="shared" si="26"/>
        <v>0</v>
      </c>
      <c r="AQ65" s="83">
        <f t="shared" ca="1" si="14"/>
        <v>4</v>
      </c>
      <c r="AR65" s="83">
        <f t="shared" ca="1" si="15"/>
        <v>-140.86517962037601</v>
      </c>
      <c r="AS65" s="83">
        <f t="shared" ca="1" si="3"/>
        <v>-143.13482037962399</v>
      </c>
      <c r="AT65" s="83" cm="1">
        <f t="array" aca="1" ref="AT65" ca="1">_xlfn.LET(_xlpm.rozsah, $F$3:$F$10001,_xlpm.podminka, (_xlpm.rozsah&gt;M65)*(ISNUMBER(_xlpm.rozsah)),_xlpm.indexy, IF(_xlpm.podminka, ROW(_xlpm.rozsah)-MIN(ROW(_xlpm.rozsah))+1),_xlpm.prvni, MIN(_xlpm.indexy),_xlpm.finalni, IF(_xlpm.prvni=1, 2, _xlpm.prvni),INDEX(_xlpm.rozsah, _xlpm.finalni))</f>
        <v>1400</v>
      </c>
      <c r="AU65" s="83" cm="1">
        <f t="array" aca="1" ref="AU65" ca="1">INDEX($F$3:$F$10001,MATCH(AT65,$F$3:$F$10004,0)-1)</f>
        <v>1300</v>
      </c>
      <c r="AV65" s="83">
        <f t="shared" ca="1" si="35"/>
        <v>-144</v>
      </c>
      <c r="AW65" s="83">
        <f t="shared" ca="1" si="36"/>
        <v>-140</v>
      </c>
      <c r="AX65" s="83">
        <f t="shared" ca="1" si="16"/>
        <v>360</v>
      </c>
      <c r="AY65" s="83">
        <f t="shared" ca="1" si="17"/>
        <v>350</v>
      </c>
      <c r="AZ65" s="83">
        <f t="shared" ca="1" si="31"/>
        <v>10</v>
      </c>
      <c r="BA65" s="83">
        <f t="shared" ca="1" si="18"/>
        <v>357.83705094905997</v>
      </c>
      <c r="BB65" s="83">
        <f t="shared" ca="1" si="19"/>
        <v>352.16294905094003</v>
      </c>
    </row>
    <row r="66" spans="1:54" x14ac:dyDescent="0.25">
      <c r="A66" s="58">
        <v>64</v>
      </c>
      <c r="B66" s="59">
        <f t="shared" si="6"/>
        <v>1.0666666666666667</v>
      </c>
      <c r="C66" s="58">
        <v>31.5</v>
      </c>
      <c r="D66" s="58">
        <v>43.5</v>
      </c>
      <c r="F66" s="117"/>
      <c r="G66" s="117"/>
      <c r="H66" s="112">
        <f t="shared" si="7"/>
        <v>0</v>
      </c>
      <c r="I66" s="121"/>
      <c r="J66" s="92">
        <f t="shared" si="8"/>
        <v>0</v>
      </c>
      <c r="L66" s="94">
        <v>64</v>
      </c>
      <c r="M66" s="114">
        <f t="shared" ca="1" si="0"/>
        <v>1250.1562703962002</v>
      </c>
      <c r="N66" s="115">
        <f t="shared" ca="1" si="32"/>
        <v>145.74539328670411</v>
      </c>
      <c r="P66" s="102"/>
      <c r="Q66" s="102"/>
      <c r="R66" s="102"/>
      <c r="S66" s="102"/>
      <c r="Y66" s="83">
        <f t="shared" si="33"/>
        <v>45</v>
      </c>
      <c r="AC66" s="83">
        <f t="shared" si="23"/>
        <v>0</v>
      </c>
      <c r="AD66" s="83">
        <f t="shared" si="34"/>
        <v>0</v>
      </c>
      <c r="AF66" s="83">
        <f t="shared" si="27"/>
        <v>0</v>
      </c>
      <c r="AG66" s="83">
        <f t="shared" si="26"/>
        <v>0</v>
      </c>
      <c r="AQ66" s="83">
        <f t="shared" ca="1" si="14"/>
        <v>12</v>
      </c>
      <c r="AR66" s="83">
        <f t="shared" ca="1" si="15"/>
        <v>-134.01875244754402</v>
      </c>
      <c r="AS66" s="83">
        <f t="shared" ca="1" si="3"/>
        <v>-133.98124755245598</v>
      </c>
      <c r="AT66" s="83" cm="1">
        <f t="array" aca="1" ref="AT66" ca="1">_xlfn.LET(_xlpm.rozsah, $F$3:$F$10001,_xlpm.podminka, (_xlpm.rozsah&gt;M66)*(ISNUMBER(_xlpm.rozsah)),_xlpm.indexy, IF(_xlpm.podminka, ROW(_xlpm.rozsah)-MIN(ROW(_xlpm.rozsah))+1),_xlpm.prvni, MIN(_xlpm.indexy),_xlpm.finalni, IF(_xlpm.prvni=1, 2, _xlpm.prvni),INDEX(_xlpm.rozsah, _xlpm.finalni))</f>
        <v>1300</v>
      </c>
      <c r="AU66" s="83" cm="1">
        <f t="array" aca="1" ref="AU66" ca="1">INDEX($F$3:$F$10001,MATCH(AT66,$F$3:$F$10004,0)-1)</f>
        <v>1200</v>
      </c>
      <c r="AV66" s="83">
        <f t="shared" ca="1" si="35"/>
        <v>-140</v>
      </c>
      <c r="AW66" s="83">
        <f t="shared" ca="1" si="36"/>
        <v>-128</v>
      </c>
      <c r="AX66" s="83">
        <f t="shared" ca="1" si="16"/>
        <v>350</v>
      </c>
      <c r="AY66" s="83">
        <f t="shared" ca="1" si="17"/>
        <v>320</v>
      </c>
      <c r="AZ66" s="83">
        <f t="shared" ca="1" si="31"/>
        <v>30</v>
      </c>
      <c r="BA66" s="83">
        <f t="shared" ca="1" si="18"/>
        <v>334.95311888113997</v>
      </c>
      <c r="BB66" s="83">
        <f t="shared" ca="1" si="19"/>
        <v>335.04688111886003</v>
      </c>
    </row>
    <row r="67" spans="1:54" x14ac:dyDescent="0.25">
      <c r="A67" s="58">
        <v>65</v>
      </c>
      <c r="B67" s="59">
        <f t="shared" si="6"/>
        <v>1.0833333333333333</v>
      </c>
      <c r="C67" s="58">
        <v>36.6</v>
      </c>
      <c r="D67" s="58">
        <v>78.2</v>
      </c>
      <c r="F67" s="117"/>
      <c r="G67" s="117"/>
      <c r="H67" s="112">
        <f t="shared" si="7"/>
        <v>0</v>
      </c>
      <c r="I67" s="121"/>
      <c r="J67" s="92">
        <f t="shared" si="8"/>
        <v>0</v>
      </c>
      <c r="L67" s="94">
        <v>65</v>
      </c>
      <c r="M67" s="114">
        <f t="shared" ref="M67:M130" ca="1" si="37">(C67/100)*(0.45*$BE$10+0.45*$BE$13+0.1*$BE$11-MIN($T$25,$BE$3))*2.0327+MIN($T$25,$BE$3)</f>
        <v>1290.65776179368</v>
      </c>
      <c r="N67" s="115">
        <f t="shared" ca="1" si="32"/>
        <v>271.50831091679731</v>
      </c>
      <c r="P67" s="102"/>
      <c r="Q67" s="102"/>
      <c r="R67" s="102"/>
      <c r="S67" s="102"/>
      <c r="Y67" s="83">
        <f t="shared" si="33"/>
        <v>46</v>
      </c>
      <c r="AC67" s="83">
        <f t="shared" si="23"/>
        <v>0</v>
      </c>
      <c r="AD67" s="83">
        <f t="shared" si="34"/>
        <v>0</v>
      </c>
      <c r="AF67" s="83">
        <f t="shared" si="27"/>
        <v>0</v>
      </c>
      <c r="AG67" s="83">
        <f t="shared" si="26"/>
        <v>0</v>
      </c>
      <c r="AQ67" s="83">
        <f t="shared" ca="1" si="14"/>
        <v>12</v>
      </c>
      <c r="AR67" s="83">
        <f t="shared" ca="1" si="15"/>
        <v>-138.8789314152416</v>
      </c>
      <c r="AS67" s="83">
        <f t="shared" ref="AS67:AS130" ca="1" si="38">(MIN(AV67:AW67)+(((M67-MIN(AT67:AU67))/(MAX(AT67:AU67)-MIN(AT67:AU67))*(MAX(AV67:AW67)-MIN(AV67:AW67)))))</f>
        <v>-129.1210685847584</v>
      </c>
      <c r="AT67" s="83" cm="1">
        <f t="array" aca="1" ref="AT67" ca="1">_xlfn.LET(_xlpm.rozsah, $F$3:$F$10001,_xlpm.podminka, (_xlpm.rozsah&gt;M67)*(ISNUMBER(_xlpm.rozsah)),_xlpm.indexy, IF(_xlpm.podminka, ROW(_xlpm.rozsah)-MIN(ROW(_xlpm.rozsah))+1),_xlpm.prvni, MIN(_xlpm.indexy),_xlpm.finalni, IF(_xlpm.prvni=1, 2, _xlpm.prvni),INDEX(_xlpm.rozsah, _xlpm.finalni))</f>
        <v>1300</v>
      </c>
      <c r="AU67" s="83" cm="1">
        <f t="array" aca="1" ref="AU67" ca="1">INDEX($F$3:$F$10001,MATCH(AT67,$F$3:$F$10004,0)-1)</f>
        <v>1200</v>
      </c>
      <c r="AV67" s="83">
        <f t="shared" ca="1" si="35"/>
        <v>-140</v>
      </c>
      <c r="AW67" s="83">
        <f t="shared" ca="1" si="36"/>
        <v>-128</v>
      </c>
      <c r="AX67" s="83">
        <f t="shared" ca="1" si="16"/>
        <v>350</v>
      </c>
      <c r="AY67" s="83">
        <f t="shared" ca="1" si="17"/>
        <v>320</v>
      </c>
      <c r="AZ67" s="83">
        <f ca="1">AX67-AY67</f>
        <v>30</v>
      </c>
      <c r="BA67" s="83">
        <f t="shared" ca="1" si="18"/>
        <v>322.80267146189601</v>
      </c>
      <c r="BB67" s="83">
        <f t="shared" ca="1" si="19"/>
        <v>347.19732853810399</v>
      </c>
    </row>
    <row r="68" spans="1:54" x14ac:dyDescent="0.25">
      <c r="A68" s="58">
        <v>66</v>
      </c>
      <c r="B68" s="59">
        <f t="shared" ref="B68:B131" si="39">A68/60</f>
        <v>1.1000000000000001</v>
      </c>
      <c r="C68" s="58">
        <v>40.799999999999997</v>
      </c>
      <c r="D68" s="58">
        <v>67.599999999999994</v>
      </c>
      <c r="F68" s="117"/>
      <c r="G68" s="117"/>
      <c r="H68" s="112">
        <f t="shared" ref="H68:H131" si="40">G68*2*PI()*F68/60*0.001</f>
        <v>0</v>
      </c>
      <c r="I68" s="121"/>
      <c r="J68" s="92">
        <f t="shared" ref="J68:J131" si="41">-0.4*G68</f>
        <v>0</v>
      </c>
      <c r="L68" s="94">
        <v>66</v>
      </c>
      <c r="M68" s="114">
        <f t="shared" ca="1" si="37"/>
        <v>1324.0119311798401</v>
      </c>
      <c r="N68" s="115">
        <f t="shared" ca="1" si="32"/>
        <v>238.22320654775717</v>
      </c>
      <c r="P68" s="102"/>
      <c r="Q68" s="102"/>
      <c r="R68" s="102"/>
      <c r="S68" s="102"/>
      <c r="Y68" s="83">
        <f t="shared" si="33"/>
        <v>47</v>
      </c>
      <c r="AC68" s="83">
        <f t="shared" si="23"/>
        <v>0</v>
      </c>
      <c r="AD68" s="83">
        <f t="shared" si="34"/>
        <v>0</v>
      </c>
      <c r="AF68" s="83">
        <f t="shared" si="27"/>
        <v>0</v>
      </c>
      <c r="AG68" s="83">
        <f t="shared" si="26"/>
        <v>0</v>
      </c>
      <c r="AQ68" s="83">
        <f t="shared" ref="AQ68:AQ131" ca="1" si="42">AW68-AV68</f>
        <v>4</v>
      </c>
      <c r="AR68" s="83">
        <f t="shared" ref="AR68:AR131" ca="1" si="43">MIN(AV68:AW68)+((MAX(AT68:AU68)-M68)/(MAX(AT68:AU68)-MIN(AT68:AU68)))*(MAX(AV68:AW68)-MIN(AV68:AW68))</f>
        <v>-140.96047724719361</v>
      </c>
      <c r="AS68" s="83">
        <f t="shared" ca="1" si="38"/>
        <v>-143.03952275280639</v>
      </c>
      <c r="AT68" s="83" cm="1">
        <f t="array" aca="1" ref="AT68" ca="1">_xlfn.LET(_xlpm.rozsah, $F$3:$F$10001,_xlpm.podminka, (_xlpm.rozsah&gt;M68)*(ISNUMBER(_xlpm.rozsah)),_xlpm.indexy, IF(_xlpm.podminka, ROW(_xlpm.rozsah)-MIN(ROW(_xlpm.rozsah))+1),_xlpm.prvni, MIN(_xlpm.indexy),_xlpm.finalni, IF(_xlpm.prvni=1, 2, _xlpm.prvni),INDEX(_xlpm.rozsah, _xlpm.finalni))</f>
        <v>1400</v>
      </c>
      <c r="AU68" s="83" cm="1">
        <f t="array" aca="1" ref="AU68" ca="1">INDEX($F$3:$F$10001,MATCH(AT68,$F$3:$F$10004,0)-1)</f>
        <v>1300</v>
      </c>
      <c r="AV68" s="83">
        <f t="shared" ca="1" si="35"/>
        <v>-144</v>
      </c>
      <c r="AW68" s="83">
        <f t="shared" ca="1" si="36"/>
        <v>-140</v>
      </c>
      <c r="AX68" s="83">
        <f t="shared" ref="AX68:AX131" ca="1" si="44">INDEX($G$2:$G$10001,MATCH(AT68,$F$2:$F$10001,0))</f>
        <v>360</v>
      </c>
      <c r="AY68" s="83">
        <f t="shared" ref="AY68:AY131" ca="1" si="45">INDEX($G$2:$G$10001,MATCH(AU68,$F$2:$F$10001,0))</f>
        <v>350</v>
      </c>
      <c r="AZ68" s="83">
        <f t="shared" ref="AZ68:AZ131" ca="1" si="46">AX68-AY68</f>
        <v>10</v>
      </c>
      <c r="BA68" s="83">
        <f t="shared" ref="BA68:BA131" ca="1" si="47">MIN(AX68:AY68)+((MAX(AT68:AU68)-M68)/(MAX(AT68:AU68)-MIN(AT68:AU68)))*(MAX(AX68:AY68)-MIN(AX68:AY68))</f>
        <v>357.59880688201599</v>
      </c>
      <c r="BB68" s="83">
        <f t="shared" ca="1" si="19"/>
        <v>352.40119311798401</v>
      </c>
    </row>
    <row r="69" spans="1:54" x14ac:dyDescent="0.25">
      <c r="A69" s="58">
        <v>67</v>
      </c>
      <c r="B69" s="59">
        <f t="shared" si="39"/>
        <v>1.1166666666666667</v>
      </c>
      <c r="C69" s="58">
        <v>44.7</v>
      </c>
      <c r="D69" s="58">
        <v>59.1</v>
      </c>
      <c r="F69" s="117"/>
      <c r="G69" s="117"/>
      <c r="H69" s="112">
        <f t="shared" si="40"/>
        <v>0</v>
      </c>
      <c r="I69" s="121"/>
      <c r="J69" s="92">
        <f t="shared" si="41"/>
        <v>0</v>
      </c>
      <c r="L69" s="94">
        <v>67</v>
      </c>
      <c r="M69" s="114">
        <f t="shared" ca="1" si="37"/>
        <v>1354.9836598955603</v>
      </c>
      <c r="N69" s="115">
        <f t="shared" ca="1" si="32"/>
        <v>210.09953429982761</v>
      </c>
      <c r="P69" s="102"/>
      <c r="Q69" s="102"/>
      <c r="R69" s="102"/>
      <c r="S69" s="102"/>
      <c r="Y69" s="83">
        <f t="shared" si="33"/>
        <v>48</v>
      </c>
      <c r="AC69" s="83">
        <f t="shared" si="23"/>
        <v>0</v>
      </c>
      <c r="AD69" s="83">
        <f t="shared" si="34"/>
        <v>0</v>
      </c>
      <c r="AF69" s="83">
        <f t="shared" si="27"/>
        <v>0</v>
      </c>
      <c r="AG69" s="83">
        <f t="shared" si="26"/>
        <v>0</v>
      </c>
      <c r="AQ69" s="83">
        <f t="shared" ca="1" si="42"/>
        <v>4</v>
      </c>
      <c r="AR69" s="83">
        <f t="shared" ca="1" si="43"/>
        <v>-142.1993463958224</v>
      </c>
      <c r="AS69" s="83">
        <f t="shared" ca="1" si="38"/>
        <v>-141.8006536041776</v>
      </c>
      <c r="AT69" s="83" cm="1">
        <f t="array" aca="1" ref="AT69" ca="1">_xlfn.LET(_xlpm.rozsah, $F$3:$F$10001,_xlpm.podminka, (_xlpm.rozsah&gt;M69)*(ISNUMBER(_xlpm.rozsah)),_xlpm.indexy, IF(_xlpm.podminka, ROW(_xlpm.rozsah)-MIN(ROW(_xlpm.rozsah))+1),_xlpm.prvni, MIN(_xlpm.indexy),_xlpm.finalni, IF(_xlpm.prvni=1, 2, _xlpm.prvni),INDEX(_xlpm.rozsah, _xlpm.finalni))</f>
        <v>1400</v>
      </c>
      <c r="AU69" s="83" cm="1">
        <f t="array" aca="1" ref="AU69" ca="1">INDEX($F$3:$F$10001,MATCH(AT69,$F$3:$F$10004,0)-1)</f>
        <v>1300</v>
      </c>
      <c r="AV69" s="83">
        <f t="shared" ca="1" si="35"/>
        <v>-144</v>
      </c>
      <c r="AW69" s="83">
        <f t="shared" ca="1" si="36"/>
        <v>-140</v>
      </c>
      <c r="AX69" s="83">
        <f t="shared" ca="1" si="44"/>
        <v>360</v>
      </c>
      <c r="AY69" s="83">
        <f t="shared" ca="1" si="45"/>
        <v>350</v>
      </c>
      <c r="AZ69" s="83">
        <f t="shared" ca="1" si="46"/>
        <v>10</v>
      </c>
      <c r="BA69" s="83">
        <f t="shared" ca="1" si="47"/>
        <v>354.50163401044398</v>
      </c>
      <c r="BB69" s="83">
        <f t="shared" ref="BB69:BB132" ca="1" si="48">MIN(AX69:AY69)+((M69-MIN(AT69:AU69))/(MAX(AT69:AU69)-MIN(AT69:AU69)))*(MAX(AX69:AY69)-MIN(AX69:AY69))</f>
        <v>355.49836598955602</v>
      </c>
    </row>
    <row r="70" spans="1:54" x14ac:dyDescent="0.25">
      <c r="A70" s="58">
        <v>68</v>
      </c>
      <c r="B70" s="59">
        <f t="shared" si="39"/>
        <v>1.1333333333333333</v>
      </c>
      <c r="C70" s="58">
        <v>48.3</v>
      </c>
      <c r="D70" s="58">
        <v>52</v>
      </c>
      <c r="F70" s="117"/>
      <c r="G70" s="117"/>
      <c r="H70" s="112">
        <f t="shared" si="40"/>
        <v>0</v>
      </c>
      <c r="I70" s="121"/>
      <c r="J70" s="92">
        <f t="shared" si="41"/>
        <v>0</v>
      </c>
      <c r="L70" s="94">
        <v>68</v>
      </c>
      <c r="M70" s="114">
        <f t="shared" ca="1" si="37"/>
        <v>1383.5729479408401</v>
      </c>
      <c r="N70" s="115">
        <f t="shared" ref="N70:N101" ca="1" si="49">( IF(ISNUMBER(D70), D70,1)/100)*BB70 - $T$23 + $T$21</f>
        <v>186.34579329292367</v>
      </c>
      <c r="P70" s="102"/>
      <c r="Q70" s="102"/>
      <c r="R70" s="102"/>
      <c r="S70" s="102"/>
      <c r="Y70" s="83">
        <f t="shared" si="33"/>
        <v>49</v>
      </c>
      <c r="AC70" s="83">
        <f t="shared" si="23"/>
        <v>0</v>
      </c>
      <c r="AD70" s="83">
        <f t="shared" si="34"/>
        <v>0</v>
      </c>
      <c r="AF70" s="83">
        <f t="shared" si="27"/>
        <v>0</v>
      </c>
      <c r="AG70" s="83">
        <f t="shared" si="26"/>
        <v>0</v>
      </c>
      <c r="AQ70" s="83">
        <f t="shared" ca="1" si="42"/>
        <v>4</v>
      </c>
      <c r="AR70" s="83">
        <f t="shared" ca="1" si="43"/>
        <v>-143.3429179176336</v>
      </c>
      <c r="AS70" s="83">
        <f t="shared" ca="1" si="38"/>
        <v>-140.6570820823664</v>
      </c>
      <c r="AT70" s="83" cm="1">
        <f t="array" aca="1" ref="AT70" ca="1">_xlfn.LET(_xlpm.rozsah, $F$3:$F$10001,_xlpm.podminka, (_xlpm.rozsah&gt;M70)*(ISNUMBER(_xlpm.rozsah)),_xlpm.indexy, IF(_xlpm.podminka, ROW(_xlpm.rozsah)-MIN(ROW(_xlpm.rozsah))+1),_xlpm.prvni, MIN(_xlpm.indexy),_xlpm.finalni, IF(_xlpm.prvni=1, 2, _xlpm.prvni),INDEX(_xlpm.rozsah, _xlpm.finalni))</f>
        <v>1400</v>
      </c>
      <c r="AU70" s="83" cm="1">
        <f t="array" aca="1" ref="AU70" ca="1">INDEX($F$3:$F$10001,MATCH(AT70,$F$3:$F$10004,0)-1)</f>
        <v>1300</v>
      </c>
      <c r="AV70" s="83">
        <f t="shared" ca="1" si="35"/>
        <v>-144</v>
      </c>
      <c r="AW70" s="83">
        <f t="shared" ca="1" si="36"/>
        <v>-140</v>
      </c>
      <c r="AX70" s="83">
        <f t="shared" ca="1" si="44"/>
        <v>360</v>
      </c>
      <c r="AY70" s="83">
        <f t="shared" ca="1" si="45"/>
        <v>350</v>
      </c>
      <c r="AZ70" s="83">
        <f t="shared" ca="1" si="46"/>
        <v>10</v>
      </c>
      <c r="BA70" s="83">
        <f t="shared" ca="1" si="47"/>
        <v>351.642705205916</v>
      </c>
      <c r="BB70" s="83">
        <f t="shared" ca="1" si="48"/>
        <v>358.357294794084</v>
      </c>
    </row>
    <row r="71" spans="1:54" x14ac:dyDescent="0.25">
      <c r="A71" s="58">
        <v>69</v>
      </c>
      <c r="B71" s="59">
        <f t="shared" si="39"/>
        <v>1.1499999999999999</v>
      </c>
      <c r="C71" s="58">
        <v>51.9</v>
      </c>
      <c r="D71" s="58">
        <v>63.8</v>
      </c>
      <c r="F71" s="117"/>
      <c r="G71" s="117"/>
      <c r="H71" s="112">
        <f t="shared" si="40"/>
        <v>0</v>
      </c>
      <c r="I71" s="121"/>
      <c r="J71" s="92">
        <f t="shared" si="41"/>
        <v>0</v>
      </c>
      <c r="L71" s="94">
        <v>69</v>
      </c>
      <c r="M71" s="114">
        <f t="shared" ca="1" si="37"/>
        <v>1412.1622359861203</v>
      </c>
      <c r="N71" s="115">
        <f t="shared" ca="1" si="49"/>
        <v>229.68</v>
      </c>
      <c r="P71" s="102"/>
      <c r="Q71" s="102"/>
      <c r="R71" s="102"/>
      <c r="S71" s="102"/>
      <c r="Y71" s="83">
        <f t="shared" si="33"/>
        <v>50</v>
      </c>
      <c r="AC71" s="83">
        <f t="shared" si="23"/>
        <v>0</v>
      </c>
      <c r="AD71" s="83">
        <f t="shared" si="34"/>
        <v>0</v>
      </c>
      <c r="AF71" s="83">
        <f t="shared" si="27"/>
        <v>0</v>
      </c>
      <c r="AG71" s="83">
        <f t="shared" si="26"/>
        <v>0</v>
      </c>
      <c r="AQ71" s="83">
        <f t="shared" ca="1" si="42"/>
        <v>0</v>
      </c>
      <c r="AR71" s="83">
        <f t="shared" ca="1" si="43"/>
        <v>-144</v>
      </c>
      <c r="AS71" s="83">
        <f t="shared" ca="1" si="38"/>
        <v>-144</v>
      </c>
      <c r="AT71" s="83" cm="1">
        <f t="array" aca="1" ref="AT71" ca="1">_xlfn.LET(_xlpm.rozsah, $F$3:$F$10001,_xlpm.podminka, (_xlpm.rozsah&gt;M71)*(ISNUMBER(_xlpm.rozsah)),_xlpm.indexy, IF(_xlpm.podminka, ROW(_xlpm.rozsah)-MIN(ROW(_xlpm.rozsah))+1),_xlpm.prvni, MIN(_xlpm.indexy),_xlpm.finalni, IF(_xlpm.prvni=1, 2, _xlpm.prvni),INDEX(_xlpm.rozsah, _xlpm.finalni))</f>
        <v>1500</v>
      </c>
      <c r="AU71" s="83" cm="1">
        <f t="array" aca="1" ref="AU71" ca="1">INDEX($F$3:$F$10001,MATCH(AT71,$F$3:$F$10004,0)-1)</f>
        <v>1400</v>
      </c>
      <c r="AV71" s="83">
        <f t="shared" ca="1" si="35"/>
        <v>-144</v>
      </c>
      <c r="AW71" s="83">
        <f t="shared" ca="1" si="36"/>
        <v>-144</v>
      </c>
      <c r="AX71" s="83">
        <f t="shared" ca="1" si="44"/>
        <v>360</v>
      </c>
      <c r="AY71" s="83">
        <f t="shared" ca="1" si="45"/>
        <v>360</v>
      </c>
      <c r="AZ71" s="83">
        <f t="shared" ca="1" si="46"/>
        <v>0</v>
      </c>
      <c r="BA71" s="83">
        <f t="shared" ca="1" si="47"/>
        <v>360</v>
      </c>
      <c r="BB71" s="83">
        <f t="shared" ca="1" si="48"/>
        <v>360</v>
      </c>
    </row>
    <row r="72" spans="1:54" x14ac:dyDescent="0.25">
      <c r="A72" s="58">
        <v>70</v>
      </c>
      <c r="B72" s="59">
        <f t="shared" si="39"/>
        <v>1.1666666666666667</v>
      </c>
      <c r="C72" s="58">
        <v>54.7</v>
      </c>
      <c r="D72" s="58">
        <v>27.9</v>
      </c>
      <c r="F72" s="117"/>
      <c r="G72" s="117"/>
      <c r="H72" s="112">
        <f t="shared" si="40"/>
        <v>0</v>
      </c>
      <c r="I72" s="121"/>
      <c r="J72" s="92">
        <f t="shared" si="41"/>
        <v>0</v>
      </c>
      <c r="L72" s="94">
        <v>70</v>
      </c>
      <c r="M72" s="114">
        <f t="shared" ca="1" si="37"/>
        <v>1434.398348910227</v>
      </c>
      <c r="N72" s="115">
        <f t="shared" ca="1" si="49"/>
        <v>100.43999999999998</v>
      </c>
      <c r="P72" s="102"/>
      <c r="Q72" s="102"/>
      <c r="R72" s="102"/>
      <c r="S72" s="102"/>
      <c r="Y72" s="83">
        <f t="shared" si="33"/>
        <v>51</v>
      </c>
      <c r="AC72" s="83">
        <f t="shared" si="23"/>
        <v>0</v>
      </c>
      <c r="AD72" s="83">
        <f t="shared" si="34"/>
        <v>0</v>
      </c>
      <c r="AF72" s="83">
        <f t="shared" si="27"/>
        <v>0</v>
      </c>
      <c r="AG72" s="83">
        <f t="shared" si="26"/>
        <v>0</v>
      </c>
      <c r="AQ72" s="83">
        <f t="shared" ca="1" si="42"/>
        <v>0</v>
      </c>
      <c r="AR72" s="83">
        <f t="shared" ca="1" si="43"/>
        <v>-144</v>
      </c>
      <c r="AS72" s="83">
        <f t="shared" ca="1" si="38"/>
        <v>-144</v>
      </c>
      <c r="AT72" s="83" cm="1">
        <f t="array" aca="1" ref="AT72" ca="1">_xlfn.LET(_xlpm.rozsah, $F$3:$F$10001,_xlpm.podminka, (_xlpm.rozsah&gt;M72)*(ISNUMBER(_xlpm.rozsah)),_xlpm.indexy, IF(_xlpm.podminka, ROW(_xlpm.rozsah)-MIN(ROW(_xlpm.rozsah))+1),_xlpm.prvni, MIN(_xlpm.indexy),_xlpm.finalni, IF(_xlpm.prvni=1, 2, _xlpm.prvni),INDEX(_xlpm.rozsah, _xlpm.finalni))</f>
        <v>1500</v>
      </c>
      <c r="AU72" s="83" cm="1">
        <f t="array" aca="1" ref="AU72" ca="1">INDEX($F$3:$F$10001,MATCH(AT72,$F$3:$F$10004,0)-1)</f>
        <v>1400</v>
      </c>
      <c r="AV72" s="83">
        <f t="shared" ca="1" si="35"/>
        <v>-144</v>
      </c>
      <c r="AW72" s="83">
        <f t="shared" ca="1" si="36"/>
        <v>-144</v>
      </c>
      <c r="AX72" s="83">
        <f t="shared" ca="1" si="44"/>
        <v>360</v>
      </c>
      <c r="AY72" s="83">
        <f t="shared" ca="1" si="45"/>
        <v>360</v>
      </c>
      <c r="AZ72" s="83">
        <f t="shared" ca="1" si="46"/>
        <v>0</v>
      </c>
      <c r="BA72" s="83">
        <f t="shared" ca="1" si="47"/>
        <v>360</v>
      </c>
      <c r="BB72" s="83">
        <f t="shared" ca="1" si="48"/>
        <v>360</v>
      </c>
    </row>
    <row r="73" spans="1:54" x14ac:dyDescent="0.25">
      <c r="A73" s="58">
        <v>71</v>
      </c>
      <c r="B73" s="59">
        <f t="shared" si="39"/>
        <v>1.1833333333333333</v>
      </c>
      <c r="C73" s="58">
        <v>55.3</v>
      </c>
      <c r="D73" s="58">
        <v>18.3</v>
      </c>
      <c r="F73" s="117"/>
      <c r="G73" s="117"/>
      <c r="H73" s="112">
        <f t="shared" si="40"/>
        <v>0</v>
      </c>
      <c r="I73" s="121"/>
      <c r="J73" s="92">
        <f t="shared" si="41"/>
        <v>0</v>
      </c>
      <c r="L73" s="94">
        <v>71</v>
      </c>
      <c r="M73" s="114">
        <f t="shared" ca="1" si="37"/>
        <v>1439.1632302511068</v>
      </c>
      <c r="N73" s="115">
        <f t="shared" ca="1" si="49"/>
        <v>65.88</v>
      </c>
      <c r="P73" s="102"/>
      <c r="Q73" s="102"/>
      <c r="R73" s="102"/>
      <c r="S73" s="102"/>
      <c r="Y73" s="83">
        <f t="shared" si="33"/>
        <v>52</v>
      </c>
      <c r="AC73" s="83">
        <f t="shared" si="23"/>
        <v>0</v>
      </c>
      <c r="AD73" s="83">
        <f t="shared" si="34"/>
        <v>0</v>
      </c>
      <c r="AF73" s="83">
        <f t="shared" si="27"/>
        <v>0</v>
      </c>
      <c r="AG73" s="83">
        <f t="shared" si="26"/>
        <v>0</v>
      </c>
      <c r="AQ73" s="83">
        <f t="shared" ca="1" si="42"/>
        <v>0</v>
      </c>
      <c r="AR73" s="83">
        <f t="shared" ca="1" si="43"/>
        <v>-144</v>
      </c>
      <c r="AS73" s="83">
        <f t="shared" ca="1" si="38"/>
        <v>-144</v>
      </c>
      <c r="AT73" s="83" cm="1">
        <f t="array" aca="1" ref="AT73" ca="1">_xlfn.LET(_xlpm.rozsah, $F$3:$F$10001,_xlpm.podminka, (_xlpm.rozsah&gt;M73)*(ISNUMBER(_xlpm.rozsah)),_xlpm.indexy, IF(_xlpm.podminka, ROW(_xlpm.rozsah)-MIN(ROW(_xlpm.rozsah))+1),_xlpm.prvni, MIN(_xlpm.indexy),_xlpm.finalni, IF(_xlpm.prvni=1, 2, _xlpm.prvni),INDEX(_xlpm.rozsah, _xlpm.finalni))</f>
        <v>1500</v>
      </c>
      <c r="AU73" s="83" cm="1">
        <f t="array" aca="1" ref="AU73" ca="1">INDEX($F$3:$F$10001,MATCH(AT73,$F$3:$F$10004,0)-1)</f>
        <v>1400</v>
      </c>
      <c r="AV73" s="83">
        <f t="shared" ca="1" si="35"/>
        <v>-144</v>
      </c>
      <c r="AW73" s="83">
        <f t="shared" ca="1" si="36"/>
        <v>-144</v>
      </c>
      <c r="AX73" s="83">
        <f t="shared" ca="1" si="44"/>
        <v>360</v>
      </c>
      <c r="AY73" s="83">
        <f t="shared" ca="1" si="45"/>
        <v>360</v>
      </c>
      <c r="AZ73" s="83">
        <f t="shared" ca="1" si="46"/>
        <v>0</v>
      </c>
      <c r="BA73" s="83">
        <f t="shared" ca="1" si="47"/>
        <v>360</v>
      </c>
      <c r="BB73" s="83">
        <f t="shared" ca="1" si="48"/>
        <v>360</v>
      </c>
    </row>
    <row r="74" spans="1:54" x14ac:dyDescent="0.25">
      <c r="A74" s="58">
        <v>72</v>
      </c>
      <c r="B74" s="59">
        <f t="shared" si="39"/>
        <v>1.2</v>
      </c>
      <c r="C74" s="58">
        <v>55.1</v>
      </c>
      <c r="D74" s="58">
        <v>16.3</v>
      </c>
      <c r="F74" s="117"/>
      <c r="G74" s="117"/>
      <c r="H74" s="112">
        <f t="shared" si="40"/>
        <v>0</v>
      </c>
      <c r="I74" s="121"/>
      <c r="J74" s="92">
        <f t="shared" si="41"/>
        <v>0</v>
      </c>
      <c r="L74" s="94">
        <v>72</v>
      </c>
      <c r="M74" s="114">
        <f t="shared" ca="1" si="37"/>
        <v>1437.5749364708136</v>
      </c>
      <c r="N74" s="115">
        <f t="shared" ca="1" si="49"/>
        <v>58.68</v>
      </c>
      <c r="P74" s="102"/>
      <c r="Q74" s="102"/>
      <c r="R74" s="102"/>
      <c r="S74" s="102"/>
      <c r="Y74" s="83">
        <f t="shared" si="33"/>
        <v>53</v>
      </c>
      <c r="AC74" s="83">
        <f t="shared" si="23"/>
        <v>0</v>
      </c>
      <c r="AD74" s="83">
        <f t="shared" si="34"/>
        <v>0</v>
      </c>
      <c r="AF74" s="83">
        <f t="shared" si="27"/>
        <v>0</v>
      </c>
      <c r="AG74" s="83">
        <f t="shared" si="26"/>
        <v>0</v>
      </c>
      <c r="AQ74" s="83">
        <f t="shared" ca="1" si="42"/>
        <v>0</v>
      </c>
      <c r="AR74" s="83">
        <f t="shared" ca="1" si="43"/>
        <v>-144</v>
      </c>
      <c r="AS74" s="83">
        <f t="shared" ca="1" si="38"/>
        <v>-144</v>
      </c>
      <c r="AT74" s="83" cm="1">
        <f t="array" aca="1" ref="AT74" ca="1">_xlfn.LET(_xlpm.rozsah, $F$3:$F$10001,_xlpm.podminka, (_xlpm.rozsah&gt;M74)*(ISNUMBER(_xlpm.rozsah)),_xlpm.indexy, IF(_xlpm.podminka, ROW(_xlpm.rozsah)-MIN(ROW(_xlpm.rozsah))+1),_xlpm.prvni, MIN(_xlpm.indexy),_xlpm.finalni, IF(_xlpm.prvni=1, 2, _xlpm.prvni),INDEX(_xlpm.rozsah, _xlpm.finalni))</f>
        <v>1500</v>
      </c>
      <c r="AU74" s="83" cm="1">
        <f t="array" aca="1" ref="AU74" ca="1">INDEX($F$3:$F$10001,MATCH(AT74,$F$3:$F$10004,0)-1)</f>
        <v>1400</v>
      </c>
      <c r="AV74" s="83">
        <f t="shared" ca="1" si="35"/>
        <v>-144</v>
      </c>
      <c r="AW74" s="83">
        <f t="shared" ca="1" si="36"/>
        <v>-144</v>
      </c>
      <c r="AX74" s="83">
        <f t="shared" ca="1" si="44"/>
        <v>360</v>
      </c>
      <c r="AY74" s="83">
        <f t="shared" ca="1" si="45"/>
        <v>360</v>
      </c>
      <c r="AZ74" s="83">
        <f t="shared" ca="1" si="46"/>
        <v>0</v>
      </c>
      <c r="BA74" s="83">
        <f t="shared" ca="1" si="47"/>
        <v>360</v>
      </c>
      <c r="BB74" s="83">
        <f t="shared" ca="1" si="48"/>
        <v>360</v>
      </c>
    </row>
    <row r="75" spans="1:54" x14ac:dyDescent="0.25">
      <c r="A75" s="58">
        <v>73</v>
      </c>
      <c r="B75" s="59">
        <f t="shared" si="39"/>
        <v>1.2166666666666666</v>
      </c>
      <c r="C75" s="58">
        <v>54.8</v>
      </c>
      <c r="D75" s="58">
        <v>11.1</v>
      </c>
      <c r="F75" s="117"/>
      <c r="G75" s="117"/>
      <c r="H75" s="112">
        <f t="shared" si="40"/>
        <v>0</v>
      </c>
      <c r="I75" s="121"/>
      <c r="J75" s="92">
        <f t="shared" si="41"/>
        <v>0</v>
      </c>
      <c r="L75" s="94">
        <v>73</v>
      </c>
      <c r="M75" s="114">
        <f t="shared" ca="1" si="37"/>
        <v>1435.1924958003735</v>
      </c>
      <c r="N75" s="115">
        <f t="shared" ca="1" si="49"/>
        <v>39.96</v>
      </c>
      <c r="P75" s="102"/>
      <c r="Q75" s="102"/>
      <c r="R75" s="102"/>
      <c r="S75" s="102"/>
      <c r="Y75" s="83">
        <f t="shared" si="33"/>
        <v>54</v>
      </c>
      <c r="AC75" s="83">
        <f t="shared" si="23"/>
        <v>0</v>
      </c>
      <c r="AD75" s="83">
        <f t="shared" si="34"/>
        <v>0</v>
      </c>
      <c r="AF75" s="83">
        <f t="shared" si="27"/>
        <v>0</v>
      </c>
      <c r="AG75" s="83">
        <f t="shared" si="26"/>
        <v>0</v>
      </c>
      <c r="AQ75" s="83">
        <f t="shared" ca="1" si="42"/>
        <v>0</v>
      </c>
      <c r="AR75" s="83">
        <f t="shared" ca="1" si="43"/>
        <v>-144</v>
      </c>
      <c r="AS75" s="83">
        <f t="shared" ca="1" si="38"/>
        <v>-144</v>
      </c>
      <c r="AT75" s="83" cm="1">
        <f t="array" aca="1" ref="AT75" ca="1">_xlfn.LET(_xlpm.rozsah, $F$3:$F$10001,_xlpm.podminka, (_xlpm.rozsah&gt;M75)*(ISNUMBER(_xlpm.rozsah)),_xlpm.indexy, IF(_xlpm.podminka, ROW(_xlpm.rozsah)-MIN(ROW(_xlpm.rozsah))+1),_xlpm.prvni, MIN(_xlpm.indexy),_xlpm.finalni, IF(_xlpm.prvni=1, 2, _xlpm.prvni),INDEX(_xlpm.rozsah, _xlpm.finalni))</f>
        <v>1500</v>
      </c>
      <c r="AU75" s="83" cm="1">
        <f t="array" aca="1" ref="AU75" ca="1">INDEX($F$3:$F$10001,MATCH(AT75,$F$3:$F$10004,0)-1)</f>
        <v>1400</v>
      </c>
      <c r="AV75" s="83">
        <f t="shared" ca="1" si="35"/>
        <v>-144</v>
      </c>
      <c r="AW75" s="83">
        <f t="shared" ca="1" si="36"/>
        <v>-144</v>
      </c>
      <c r="AX75" s="83">
        <f t="shared" ca="1" si="44"/>
        <v>360</v>
      </c>
      <c r="AY75" s="83">
        <f t="shared" ca="1" si="45"/>
        <v>360</v>
      </c>
      <c r="AZ75" s="83">
        <f t="shared" ca="1" si="46"/>
        <v>0</v>
      </c>
      <c r="BA75" s="83">
        <f t="shared" ca="1" si="47"/>
        <v>360</v>
      </c>
      <c r="BB75" s="83">
        <f t="shared" ca="1" si="48"/>
        <v>360</v>
      </c>
    </row>
    <row r="76" spans="1:54" x14ac:dyDescent="0.25">
      <c r="A76" s="58">
        <v>74</v>
      </c>
      <c r="B76" s="59">
        <f t="shared" si="39"/>
        <v>1.2333333333333334</v>
      </c>
      <c r="C76" s="58">
        <v>54.7</v>
      </c>
      <c r="D76" s="58">
        <v>11.5</v>
      </c>
      <c r="F76" s="117"/>
      <c r="G76" s="117"/>
      <c r="H76" s="112">
        <f t="shared" si="40"/>
        <v>0</v>
      </c>
      <c r="I76" s="121"/>
      <c r="J76" s="92">
        <f t="shared" si="41"/>
        <v>0</v>
      </c>
      <c r="L76" s="94">
        <v>74</v>
      </c>
      <c r="M76" s="114">
        <f t="shared" ca="1" si="37"/>
        <v>1434.398348910227</v>
      </c>
      <c r="N76" s="115">
        <f t="shared" ca="1" si="49"/>
        <v>41.4</v>
      </c>
      <c r="P76" s="102"/>
      <c r="Q76" s="102"/>
      <c r="R76" s="102"/>
      <c r="S76" s="102"/>
      <c r="Y76" s="83">
        <f t="shared" si="33"/>
        <v>55</v>
      </c>
      <c r="AC76" s="83">
        <f t="shared" si="23"/>
        <v>0</v>
      </c>
      <c r="AD76" s="83">
        <f t="shared" si="34"/>
        <v>0</v>
      </c>
      <c r="AF76" s="83">
        <f t="shared" si="27"/>
        <v>0</v>
      </c>
      <c r="AG76" s="83">
        <f t="shared" si="26"/>
        <v>0</v>
      </c>
      <c r="AQ76" s="83">
        <f t="shared" ca="1" si="42"/>
        <v>0</v>
      </c>
      <c r="AR76" s="83">
        <f t="shared" ca="1" si="43"/>
        <v>-144</v>
      </c>
      <c r="AS76" s="83">
        <f t="shared" ca="1" si="38"/>
        <v>-144</v>
      </c>
      <c r="AT76" s="83" cm="1">
        <f t="array" aca="1" ref="AT76" ca="1">_xlfn.LET(_xlpm.rozsah, $F$3:$F$10001,_xlpm.podminka, (_xlpm.rozsah&gt;M76)*(ISNUMBER(_xlpm.rozsah)),_xlpm.indexy, IF(_xlpm.podminka, ROW(_xlpm.rozsah)-MIN(ROW(_xlpm.rozsah))+1),_xlpm.prvni, MIN(_xlpm.indexy),_xlpm.finalni, IF(_xlpm.prvni=1, 2, _xlpm.prvni),INDEX(_xlpm.rozsah, _xlpm.finalni))</f>
        <v>1500</v>
      </c>
      <c r="AU76" s="83" cm="1">
        <f t="array" aca="1" ref="AU76" ca="1">INDEX($F$3:$F$10001,MATCH(AT76,$F$3:$F$10004,0)-1)</f>
        <v>1400</v>
      </c>
      <c r="AV76" s="83">
        <f t="shared" ca="1" si="35"/>
        <v>-144</v>
      </c>
      <c r="AW76" s="83">
        <f t="shared" ca="1" si="36"/>
        <v>-144</v>
      </c>
      <c r="AX76" s="83">
        <f t="shared" ca="1" si="44"/>
        <v>360</v>
      </c>
      <c r="AY76" s="83">
        <f t="shared" ca="1" si="45"/>
        <v>360</v>
      </c>
      <c r="AZ76" s="83">
        <f t="shared" ca="1" si="46"/>
        <v>0</v>
      </c>
      <c r="BA76" s="83">
        <f t="shared" ca="1" si="47"/>
        <v>360</v>
      </c>
      <c r="BB76" s="83">
        <f t="shared" ca="1" si="48"/>
        <v>360</v>
      </c>
    </row>
    <row r="77" spans="1:54" x14ac:dyDescent="0.25">
      <c r="A77" s="58">
        <v>75</v>
      </c>
      <c r="B77" s="59">
        <f t="shared" si="39"/>
        <v>1.25</v>
      </c>
      <c r="C77" s="58">
        <v>54.8</v>
      </c>
      <c r="D77" s="58">
        <v>17.5</v>
      </c>
      <c r="F77" s="117"/>
      <c r="G77" s="117"/>
      <c r="H77" s="112">
        <f t="shared" si="40"/>
        <v>0</v>
      </c>
      <c r="I77" s="121"/>
      <c r="J77" s="92">
        <f t="shared" si="41"/>
        <v>0</v>
      </c>
      <c r="L77" s="94">
        <v>75</v>
      </c>
      <c r="M77" s="114">
        <f t="shared" ca="1" si="37"/>
        <v>1435.1924958003735</v>
      </c>
      <c r="N77" s="115">
        <f t="shared" ca="1" si="49"/>
        <v>62.999999999999993</v>
      </c>
      <c r="P77" s="102"/>
      <c r="Q77" s="102"/>
      <c r="R77" s="102"/>
      <c r="S77" s="102"/>
      <c r="Y77" s="83">
        <f t="shared" si="33"/>
        <v>56</v>
      </c>
      <c r="AC77" s="83">
        <f t="shared" si="23"/>
        <v>0</v>
      </c>
      <c r="AD77" s="83">
        <f t="shared" si="34"/>
        <v>0</v>
      </c>
      <c r="AF77" s="83">
        <f t="shared" si="27"/>
        <v>0</v>
      </c>
      <c r="AG77" s="83">
        <f t="shared" si="26"/>
        <v>0</v>
      </c>
      <c r="AQ77" s="83">
        <f t="shared" ca="1" si="42"/>
        <v>0</v>
      </c>
      <c r="AR77" s="83">
        <f t="shared" ca="1" si="43"/>
        <v>-144</v>
      </c>
      <c r="AS77" s="83">
        <f t="shared" ca="1" si="38"/>
        <v>-144</v>
      </c>
      <c r="AT77" s="83" cm="1">
        <f t="array" aca="1" ref="AT77" ca="1">_xlfn.LET(_xlpm.rozsah, $F$3:$F$10001,_xlpm.podminka, (_xlpm.rozsah&gt;M77)*(ISNUMBER(_xlpm.rozsah)),_xlpm.indexy, IF(_xlpm.podminka, ROW(_xlpm.rozsah)-MIN(ROW(_xlpm.rozsah))+1),_xlpm.prvni, MIN(_xlpm.indexy),_xlpm.finalni, IF(_xlpm.prvni=1, 2, _xlpm.prvni),INDEX(_xlpm.rozsah, _xlpm.finalni))</f>
        <v>1500</v>
      </c>
      <c r="AU77" s="83" cm="1">
        <f t="array" aca="1" ref="AU77" ca="1">INDEX($F$3:$F$10001,MATCH(AT77,$F$3:$F$10004,0)-1)</f>
        <v>1400</v>
      </c>
      <c r="AV77" s="83">
        <f t="shared" ca="1" si="35"/>
        <v>-144</v>
      </c>
      <c r="AW77" s="83">
        <f t="shared" ca="1" si="36"/>
        <v>-144</v>
      </c>
      <c r="AX77" s="83">
        <f t="shared" ca="1" si="44"/>
        <v>360</v>
      </c>
      <c r="AY77" s="83">
        <f t="shared" ca="1" si="45"/>
        <v>360</v>
      </c>
      <c r="AZ77" s="83">
        <f t="shared" ca="1" si="46"/>
        <v>0</v>
      </c>
      <c r="BA77" s="83">
        <f t="shared" ca="1" si="47"/>
        <v>360</v>
      </c>
      <c r="BB77" s="83">
        <f t="shared" ca="1" si="48"/>
        <v>360</v>
      </c>
    </row>
    <row r="78" spans="1:54" x14ac:dyDescent="0.25">
      <c r="A78" s="58">
        <v>76</v>
      </c>
      <c r="B78" s="59">
        <f t="shared" si="39"/>
        <v>1.2666666666666666</v>
      </c>
      <c r="C78" s="58">
        <v>55.6</v>
      </c>
      <c r="D78" s="58">
        <v>18</v>
      </c>
      <c r="F78" s="117"/>
      <c r="G78" s="117"/>
      <c r="H78" s="112">
        <f t="shared" si="40"/>
        <v>0</v>
      </c>
      <c r="I78" s="121"/>
      <c r="J78" s="92">
        <f t="shared" si="41"/>
        <v>0</v>
      </c>
      <c r="L78" s="94">
        <v>76</v>
      </c>
      <c r="M78" s="114">
        <f t="shared" ca="1" si="37"/>
        <v>1441.5456709215468</v>
      </c>
      <c r="N78" s="115">
        <f t="shared" ca="1" si="49"/>
        <v>64.8</v>
      </c>
      <c r="P78" s="102"/>
      <c r="Q78" s="102"/>
      <c r="R78" s="102"/>
      <c r="S78" s="102"/>
      <c r="Y78" s="83">
        <f t="shared" si="33"/>
        <v>57</v>
      </c>
      <c r="AC78" s="83">
        <f t="shared" si="23"/>
        <v>0</v>
      </c>
      <c r="AD78" s="83">
        <f t="shared" si="34"/>
        <v>0</v>
      </c>
      <c r="AF78" s="83">
        <f t="shared" si="27"/>
        <v>0</v>
      </c>
      <c r="AG78" s="83">
        <f t="shared" si="26"/>
        <v>0</v>
      </c>
      <c r="AQ78" s="83">
        <f t="shared" ca="1" si="42"/>
        <v>0</v>
      </c>
      <c r="AR78" s="83">
        <f t="shared" ca="1" si="43"/>
        <v>-144</v>
      </c>
      <c r="AS78" s="83">
        <f t="shared" ca="1" si="38"/>
        <v>-144</v>
      </c>
      <c r="AT78" s="83" cm="1">
        <f t="array" aca="1" ref="AT78" ca="1">_xlfn.LET(_xlpm.rozsah, $F$3:$F$10001,_xlpm.podminka, (_xlpm.rozsah&gt;M78)*(ISNUMBER(_xlpm.rozsah)),_xlpm.indexy, IF(_xlpm.podminka, ROW(_xlpm.rozsah)-MIN(ROW(_xlpm.rozsah))+1),_xlpm.prvni, MIN(_xlpm.indexy),_xlpm.finalni, IF(_xlpm.prvni=1, 2, _xlpm.prvni),INDEX(_xlpm.rozsah, _xlpm.finalni))</f>
        <v>1500</v>
      </c>
      <c r="AU78" s="83" cm="1">
        <f t="array" aca="1" ref="AU78" ca="1">INDEX($F$3:$F$10001,MATCH(AT78,$F$3:$F$10004,0)-1)</f>
        <v>1400</v>
      </c>
      <c r="AV78" s="83">
        <f t="shared" ca="1" si="35"/>
        <v>-144</v>
      </c>
      <c r="AW78" s="83">
        <f t="shared" ca="1" si="36"/>
        <v>-144</v>
      </c>
      <c r="AX78" s="83">
        <f t="shared" ca="1" si="44"/>
        <v>360</v>
      </c>
      <c r="AY78" s="83">
        <f t="shared" ca="1" si="45"/>
        <v>360</v>
      </c>
      <c r="AZ78" s="83">
        <f t="shared" ca="1" si="46"/>
        <v>0</v>
      </c>
      <c r="BA78" s="83">
        <f t="shared" ca="1" si="47"/>
        <v>360</v>
      </c>
      <c r="BB78" s="83">
        <f t="shared" ca="1" si="48"/>
        <v>360</v>
      </c>
    </row>
    <row r="79" spans="1:54" x14ac:dyDescent="0.25">
      <c r="A79" s="58">
        <v>77</v>
      </c>
      <c r="B79" s="59">
        <f t="shared" si="39"/>
        <v>1.2833333333333334</v>
      </c>
      <c r="C79" s="58">
        <v>57</v>
      </c>
      <c r="D79" s="58">
        <v>14.1</v>
      </c>
      <c r="F79" s="117"/>
      <c r="G79" s="117"/>
      <c r="H79" s="112">
        <f t="shared" si="40"/>
        <v>0</v>
      </c>
      <c r="I79" s="121"/>
      <c r="J79" s="92">
        <f t="shared" si="41"/>
        <v>0</v>
      </c>
      <c r="L79" s="94">
        <v>77</v>
      </c>
      <c r="M79" s="114">
        <f t="shared" ca="1" si="37"/>
        <v>1452.6637273836002</v>
      </c>
      <c r="N79" s="115">
        <f t="shared" ca="1" si="49"/>
        <v>50.76</v>
      </c>
      <c r="P79" s="102"/>
      <c r="Q79" s="102"/>
      <c r="R79" s="102"/>
      <c r="S79" s="102"/>
      <c r="Y79" s="83">
        <f t="shared" si="33"/>
        <v>58</v>
      </c>
      <c r="AC79" s="83">
        <f t="shared" si="23"/>
        <v>0</v>
      </c>
      <c r="AD79" s="83">
        <f t="shared" si="34"/>
        <v>0</v>
      </c>
      <c r="AF79" s="83">
        <f t="shared" si="27"/>
        <v>0</v>
      </c>
      <c r="AG79" s="83">
        <f t="shared" si="26"/>
        <v>0</v>
      </c>
      <c r="AQ79" s="83">
        <f t="shared" ca="1" si="42"/>
        <v>0</v>
      </c>
      <c r="AR79" s="83">
        <f t="shared" ca="1" si="43"/>
        <v>-144</v>
      </c>
      <c r="AS79" s="83">
        <f t="shared" ca="1" si="38"/>
        <v>-144</v>
      </c>
      <c r="AT79" s="83" cm="1">
        <f t="array" aca="1" ref="AT79" ca="1">_xlfn.LET(_xlpm.rozsah, $F$3:$F$10001,_xlpm.podminka, (_xlpm.rozsah&gt;M79)*(ISNUMBER(_xlpm.rozsah)),_xlpm.indexy, IF(_xlpm.podminka, ROW(_xlpm.rozsah)-MIN(ROW(_xlpm.rozsah))+1),_xlpm.prvni, MIN(_xlpm.indexy),_xlpm.finalni, IF(_xlpm.prvni=1, 2, _xlpm.prvni),INDEX(_xlpm.rozsah, _xlpm.finalni))</f>
        <v>1500</v>
      </c>
      <c r="AU79" s="83" cm="1">
        <f t="array" aca="1" ref="AU79" ca="1">INDEX($F$3:$F$10001,MATCH(AT79,$F$3:$F$10004,0)-1)</f>
        <v>1400</v>
      </c>
      <c r="AV79" s="83">
        <f t="shared" ca="1" si="35"/>
        <v>-144</v>
      </c>
      <c r="AW79" s="83">
        <f t="shared" ca="1" si="36"/>
        <v>-144</v>
      </c>
      <c r="AX79" s="83">
        <f t="shared" ca="1" si="44"/>
        <v>360</v>
      </c>
      <c r="AY79" s="83">
        <f t="shared" ca="1" si="45"/>
        <v>360</v>
      </c>
      <c r="AZ79" s="83">
        <f t="shared" ca="1" si="46"/>
        <v>0</v>
      </c>
      <c r="BA79" s="83">
        <f t="shared" ca="1" si="47"/>
        <v>360</v>
      </c>
      <c r="BB79" s="83">
        <f t="shared" ca="1" si="48"/>
        <v>360</v>
      </c>
    </row>
    <row r="80" spans="1:54" x14ac:dyDescent="0.25">
      <c r="A80" s="58">
        <v>78</v>
      </c>
      <c r="B80" s="59">
        <f t="shared" si="39"/>
        <v>1.3</v>
      </c>
      <c r="C80" s="58">
        <v>58.1</v>
      </c>
      <c r="D80" s="58">
        <v>7</v>
      </c>
      <c r="F80" s="117"/>
      <c r="G80" s="117"/>
      <c r="H80" s="112">
        <f t="shared" si="40"/>
        <v>0</v>
      </c>
      <c r="I80" s="121"/>
      <c r="J80" s="92">
        <f t="shared" si="41"/>
        <v>0</v>
      </c>
      <c r="L80" s="94">
        <v>78</v>
      </c>
      <c r="M80" s="114">
        <f t="shared" ca="1" si="37"/>
        <v>1461.3993431752135</v>
      </c>
      <c r="N80" s="115">
        <f t="shared" ca="1" si="49"/>
        <v>25.200000000000003</v>
      </c>
      <c r="P80" s="102"/>
      <c r="Q80" s="102"/>
      <c r="R80" s="102"/>
      <c r="S80" s="102"/>
      <c r="Y80" s="83">
        <f t="shared" si="33"/>
        <v>59</v>
      </c>
      <c r="AC80" s="83">
        <f t="shared" si="23"/>
        <v>0</v>
      </c>
      <c r="AD80" s="83">
        <f t="shared" si="34"/>
        <v>0</v>
      </c>
      <c r="AF80" s="83">
        <f t="shared" si="27"/>
        <v>0</v>
      </c>
      <c r="AG80" s="83">
        <f t="shared" si="26"/>
        <v>0</v>
      </c>
      <c r="AQ80" s="83">
        <f t="shared" ca="1" si="42"/>
        <v>0</v>
      </c>
      <c r="AR80" s="83">
        <f t="shared" ca="1" si="43"/>
        <v>-144</v>
      </c>
      <c r="AS80" s="83">
        <f t="shared" ca="1" si="38"/>
        <v>-144</v>
      </c>
      <c r="AT80" s="83" cm="1">
        <f t="array" aca="1" ref="AT80" ca="1">_xlfn.LET(_xlpm.rozsah, $F$3:$F$10001,_xlpm.podminka, (_xlpm.rozsah&gt;M80)*(ISNUMBER(_xlpm.rozsah)),_xlpm.indexy, IF(_xlpm.podminka, ROW(_xlpm.rozsah)-MIN(ROW(_xlpm.rozsah))+1),_xlpm.prvni, MIN(_xlpm.indexy),_xlpm.finalni, IF(_xlpm.prvni=1, 2, _xlpm.prvni),INDEX(_xlpm.rozsah, _xlpm.finalni))</f>
        <v>1500</v>
      </c>
      <c r="AU80" s="83" cm="1">
        <f t="array" aca="1" ref="AU80" ca="1">INDEX($F$3:$F$10001,MATCH(AT80,$F$3:$F$10004,0)-1)</f>
        <v>1400</v>
      </c>
      <c r="AV80" s="83">
        <f t="shared" ca="1" si="35"/>
        <v>-144</v>
      </c>
      <c r="AW80" s="83">
        <f t="shared" ca="1" si="36"/>
        <v>-144</v>
      </c>
      <c r="AX80" s="83">
        <f t="shared" ca="1" si="44"/>
        <v>360</v>
      </c>
      <c r="AY80" s="83">
        <f t="shared" ca="1" si="45"/>
        <v>360</v>
      </c>
      <c r="AZ80" s="83">
        <f t="shared" ca="1" si="46"/>
        <v>0</v>
      </c>
      <c r="BA80" s="83">
        <f t="shared" ca="1" si="47"/>
        <v>360</v>
      </c>
      <c r="BB80" s="83">
        <f t="shared" ca="1" si="48"/>
        <v>360</v>
      </c>
    </row>
    <row r="81" spans="1:54" x14ac:dyDescent="0.25">
      <c r="A81" s="58">
        <v>79</v>
      </c>
      <c r="B81" s="59">
        <f t="shared" si="39"/>
        <v>1.3166666666666667</v>
      </c>
      <c r="C81" s="58">
        <v>43.3</v>
      </c>
      <c r="D81" s="58">
        <v>0</v>
      </c>
      <c r="F81" s="117"/>
      <c r="G81" s="117"/>
      <c r="H81" s="112">
        <f t="shared" si="40"/>
        <v>0</v>
      </c>
      <c r="I81" s="121"/>
      <c r="J81" s="92">
        <f t="shared" si="41"/>
        <v>0</v>
      </c>
      <c r="L81" s="94">
        <v>79</v>
      </c>
      <c r="M81" s="114">
        <f t="shared" ca="1" si="37"/>
        <v>1343.8656034335067</v>
      </c>
      <c r="N81" s="115">
        <f t="shared" ca="1" si="49"/>
        <v>0</v>
      </c>
      <c r="P81" s="102"/>
      <c r="Q81" s="102"/>
      <c r="R81" s="102"/>
      <c r="S81" s="102"/>
      <c r="Y81" s="83">
        <f t="shared" si="33"/>
        <v>60</v>
      </c>
      <c r="AC81" s="83">
        <f t="shared" si="23"/>
        <v>0</v>
      </c>
      <c r="AD81" s="83">
        <f t="shared" si="34"/>
        <v>0</v>
      </c>
      <c r="AF81" s="83">
        <f t="shared" si="27"/>
        <v>0</v>
      </c>
      <c r="AG81" s="83">
        <f t="shared" si="26"/>
        <v>0</v>
      </c>
      <c r="AQ81" s="83">
        <f t="shared" ca="1" si="42"/>
        <v>4</v>
      </c>
      <c r="AR81" s="83">
        <f t="shared" ca="1" si="43"/>
        <v>-141.75462413734027</v>
      </c>
      <c r="AS81" s="83">
        <f t="shared" ca="1" si="38"/>
        <v>-142.24537586265973</v>
      </c>
      <c r="AT81" s="83" cm="1">
        <f t="array" aca="1" ref="AT81" ca="1">_xlfn.LET(_xlpm.rozsah, $F$3:$F$10001,_xlpm.podminka, (_xlpm.rozsah&gt;M81)*(ISNUMBER(_xlpm.rozsah)),_xlpm.indexy, IF(_xlpm.podminka, ROW(_xlpm.rozsah)-MIN(ROW(_xlpm.rozsah))+1),_xlpm.prvni, MIN(_xlpm.indexy),_xlpm.finalni, IF(_xlpm.prvni=1, 2, _xlpm.prvni),INDEX(_xlpm.rozsah, _xlpm.finalni))</f>
        <v>1400</v>
      </c>
      <c r="AU81" s="83" cm="1">
        <f t="array" aca="1" ref="AU81" ca="1">INDEX($F$3:$F$10001,MATCH(AT81,$F$3:$F$10004,0)-1)</f>
        <v>1300</v>
      </c>
      <c r="AV81" s="83">
        <f t="shared" ca="1" si="35"/>
        <v>-144</v>
      </c>
      <c r="AW81" s="83">
        <f t="shared" ca="1" si="36"/>
        <v>-140</v>
      </c>
      <c r="AX81" s="83">
        <f t="shared" ca="1" si="44"/>
        <v>360</v>
      </c>
      <c r="AY81" s="83">
        <f t="shared" ca="1" si="45"/>
        <v>350</v>
      </c>
      <c r="AZ81" s="83">
        <f t="shared" ca="1" si="46"/>
        <v>10</v>
      </c>
      <c r="BA81" s="83">
        <f t="shared" ca="1" si="47"/>
        <v>355.61343965664935</v>
      </c>
      <c r="BB81" s="83">
        <f t="shared" ca="1" si="48"/>
        <v>354.38656034335065</v>
      </c>
    </row>
    <row r="82" spans="1:54" x14ac:dyDescent="0.25">
      <c r="A82" s="58">
        <v>80</v>
      </c>
      <c r="B82" s="59">
        <f t="shared" si="39"/>
        <v>1.3333333333333333</v>
      </c>
      <c r="C82" s="58">
        <v>28.5</v>
      </c>
      <c r="D82" s="58">
        <v>25</v>
      </c>
      <c r="F82" s="117"/>
      <c r="G82" s="117"/>
      <c r="H82" s="112">
        <f t="shared" si="40"/>
        <v>0</v>
      </c>
      <c r="I82" s="121"/>
      <c r="J82" s="92">
        <f t="shared" si="41"/>
        <v>0</v>
      </c>
      <c r="L82" s="94">
        <v>80</v>
      </c>
      <c r="M82" s="114">
        <f t="shared" ca="1" si="37"/>
        <v>1226.3318636918</v>
      </c>
      <c r="N82" s="115">
        <f t="shared" ca="1" si="49"/>
        <v>81.974889776884993</v>
      </c>
      <c r="P82" s="102"/>
      <c r="Q82" s="102"/>
      <c r="R82" s="102"/>
      <c r="S82" s="102"/>
      <c r="Y82" s="83">
        <f t="shared" si="33"/>
        <v>61</v>
      </c>
      <c r="AC82" s="83">
        <f t="shared" si="23"/>
        <v>0</v>
      </c>
      <c r="AD82" s="83">
        <f t="shared" si="34"/>
        <v>0</v>
      </c>
      <c r="AF82" s="83">
        <f t="shared" si="27"/>
        <v>0</v>
      </c>
      <c r="AG82" s="83">
        <f t="shared" si="26"/>
        <v>0</v>
      </c>
      <c r="AQ82" s="83">
        <f t="shared" ca="1" si="42"/>
        <v>12</v>
      </c>
      <c r="AR82" s="83">
        <f t="shared" ca="1" si="43"/>
        <v>-131.15982364301601</v>
      </c>
      <c r="AS82" s="83">
        <f t="shared" ca="1" si="38"/>
        <v>-136.84017635698399</v>
      </c>
      <c r="AT82" s="83" cm="1">
        <f t="array" aca="1" ref="AT82" ca="1">_xlfn.LET(_xlpm.rozsah, $F$3:$F$10001,_xlpm.podminka, (_xlpm.rozsah&gt;M82)*(ISNUMBER(_xlpm.rozsah)),_xlpm.indexy, IF(_xlpm.podminka, ROW(_xlpm.rozsah)-MIN(ROW(_xlpm.rozsah))+1),_xlpm.prvni, MIN(_xlpm.indexy),_xlpm.finalni, IF(_xlpm.prvni=1, 2, _xlpm.prvni),INDEX(_xlpm.rozsah, _xlpm.finalni))</f>
        <v>1300</v>
      </c>
      <c r="AU82" s="83" cm="1">
        <f t="array" aca="1" ref="AU82" ca="1">INDEX($F$3:$F$10001,MATCH(AT82,$F$3:$F$10004,0)-1)</f>
        <v>1200</v>
      </c>
      <c r="AV82" s="83">
        <f t="shared" ca="1" si="35"/>
        <v>-140</v>
      </c>
      <c r="AW82" s="83">
        <f t="shared" ca="1" si="36"/>
        <v>-128</v>
      </c>
      <c r="AX82" s="83">
        <f t="shared" ca="1" si="44"/>
        <v>350</v>
      </c>
      <c r="AY82" s="83">
        <f t="shared" ca="1" si="45"/>
        <v>320</v>
      </c>
      <c r="AZ82" s="83">
        <f t="shared" ca="1" si="46"/>
        <v>30</v>
      </c>
      <c r="BA82" s="83">
        <f t="shared" ca="1" si="47"/>
        <v>342.10044089246003</v>
      </c>
      <c r="BB82" s="83">
        <f t="shared" ca="1" si="48"/>
        <v>327.89955910753997</v>
      </c>
    </row>
    <row r="83" spans="1:54" x14ac:dyDescent="0.25">
      <c r="A83" s="58">
        <v>81</v>
      </c>
      <c r="B83" s="59">
        <f t="shared" si="39"/>
        <v>1.35</v>
      </c>
      <c r="C83" s="58">
        <v>30.4</v>
      </c>
      <c r="D83" s="58">
        <v>47.8</v>
      </c>
      <c r="F83" s="117"/>
      <c r="G83" s="117"/>
      <c r="H83" s="112">
        <f t="shared" si="40"/>
        <v>0</v>
      </c>
      <c r="I83" s="121"/>
      <c r="J83" s="92">
        <f t="shared" si="41"/>
        <v>0</v>
      </c>
      <c r="L83" s="94">
        <v>81</v>
      </c>
      <c r="M83" s="114">
        <f t="shared" ca="1" si="37"/>
        <v>1241.4206546045868</v>
      </c>
      <c r="N83" s="115">
        <f t="shared" ca="1" si="49"/>
        <v>158.89972187029772</v>
      </c>
      <c r="P83" s="102"/>
      <c r="Q83" s="102"/>
      <c r="R83" s="102"/>
      <c r="S83" s="102"/>
      <c r="Y83" s="83">
        <f t="shared" si="33"/>
        <v>62</v>
      </c>
      <c r="AC83" s="83">
        <f t="shared" si="23"/>
        <v>0</v>
      </c>
      <c r="AD83" s="83">
        <f t="shared" si="34"/>
        <v>0</v>
      </c>
      <c r="AF83" s="83">
        <f t="shared" si="27"/>
        <v>0</v>
      </c>
      <c r="AG83" s="83">
        <f t="shared" si="26"/>
        <v>0</v>
      </c>
      <c r="AQ83" s="83">
        <f t="shared" ca="1" si="42"/>
        <v>12</v>
      </c>
      <c r="AR83" s="83">
        <f t="shared" ca="1" si="43"/>
        <v>-132.97047855255042</v>
      </c>
      <c r="AS83" s="83">
        <f t="shared" ca="1" si="38"/>
        <v>-135.02952144744958</v>
      </c>
      <c r="AT83" s="83" cm="1">
        <f t="array" aca="1" ref="AT83" ca="1">_xlfn.LET(_xlpm.rozsah, $F$3:$F$10001,_xlpm.podminka, (_xlpm.rozsah&gt;M83)*(ISNUMBER(_xlpm.rozsah)),_xlpm.indexy, IF(_xlpm.podminka, ROW(_xlpm.rozsah)-MIN(ROW(_xlpm.rozsah))+1),_xlpm.prvni, MIN(_xlpm.indexy),_xlpm.finalni, IF(_xlpm.prvni=1, 2, _xlpm.prvni),INDEX(_xlpm.rozsah, _xlpm.finalni))</f>
        <v>1300</v>
      </c>
      <c r="AU83" s="83" cm="1">
        <f t="array" aca="1" ref="AU83" ca="1">INDEX($F$3:$F$10001,MATCH(AT83,$F$3:$F$10004,0)-1)</f>
        <v>1200</v>
      </c>
      <c r="AV83" s="83">
        <f t="shared" ca="1" si="35"/>
        <v>-140</v>
      </c>
      <c r="AW83" s="83">
        <f t="shared" ca="1" si="36"/>
        <v>-128</v>
      </c>
      <c r="AX83" s="83">
        <f t="shared" ca="1" si="44"/>
        <v>350</v>
      </c>
      <c r="AY83" s="83">
        <f t="shared" ca="1" si="45"/>
        <v>320</v>
      </c>
      <c r="AZ83" s="83">
        <f t="shared" ca="1" si="46"/>
        <v>30</v>
      </c>
      <c r="BA83" s="83">
        <f t="shared" ca="1" si="47"/>
        <v>337.57380361862397</v>
      </c>
      <c r="BB83" s="83">
        <f t="shared" ca="1" si="48"/>
        <v>332.42619638137603</v>
      </c>
    </row>
    <row r="84" spans="1:54" x14ac:dyDescent="0.25">
      <c r="A84" s="58">
        <v>82</v>
      </c>
      <c r="B84" s="59">
        <f t="shared" si="39"/>
        <v>1.3666666666666667</v>
      </c>
      <c r="C84" s="58">
        <v>32.1</v>
      </c>
      <c r="D84" s="58">
        <v>39.200000000000003</v>
      </c>
      <c r="F84" s="117"/>
      <c r="G84" s="117"/>
      <c r="H84" s="112">
        <f t="shared" si="40"/>
        <v>0</v>
      </c>
      <c r="I84" s="121"/>
      <c r="J84" s="92">
        <f t="shared" si="41"/>
        <v>0</v>
      </c>
      <c r="L84" s="94">
        <v>82</v>
      </c>
      <c r="M84" s="114">
        <f t="shared" ca="1" si="37"/>
        <v>1254.9211517370802</v>
      </c>
      <c r="N84" s="115">
        <f t="shared" ca="1" si="49"/>
        <v>131.89872744428064</v>
      </c>
      <c r="P84" s="102"/>
      <c r="Q84" s="102"/>
      <c r="R84" s="102"/>
      <c r="S84" s="102"/>
      <c r="Y84" s="83">
        <f t="shared" si="33"/>
        <v>63</v>
      </c>
      <c r="AC84" s="83">
        <f t="shared" si="23"/>
        <v>0</v>
      </c>
      <c r="AD84" s="83">
        <f t="shared" si="34"/>
        <v>0</v>
      </c>
      <c r="AF84" s="83">
        <f t="shared" si="27"/>
        <v>0</v>
      </c>
      <c r="AG84" s="83">
        <f t="shared" si="26"/>
        <v>0</v>
      </c>
      <c r="AQ84" s="83">
        <f t="shared" ca="1" si="42"/>
        <v>12</v>
      </c>
      <c r="AR84" s="83">
        <f t="shared" ca="1" si="43"/>
        <v>-134.59053820844963</v>
      </c>
      <c r="AS84" s="83">
        <f t="shared" ca="1" si="38"/>
        <v>-133.40946179155037</v>
      </c>
      <c r="AT84" s="83" cm="1">
        <f t="array" aca="1" ref="AT84" ca="1">_xlfn.LET(_xlpm.rozsah, $F$3:$F$10001,_xlpm.podminka, (_xlpm.rozsah&gt;M84)*(ISNUMBER(_xlpm.rozsah)),_xlpm.indexy, IF(_xlpm.podminka, ROW(_xlpm.rozsah)-MIN(ROW(_xlpm.rozsah))+1),_xlpm.prvni, MIN(_xlpm.indexy),_xlpm.finalni, IF(_xlpm.prvni=1, 2, _xlpm.prvni),INDEX(_xlpm.rozsah, _xlpm.finalni))</f>
        <v>1300</v>
      </c>
      <c r="AU84" s="83" cm="1">
        <f t="array" aca="1" ref="AU84" ca="1">INDEX($F$3:$F$10001,MATCH(AT84,$F$3:$F$10004,0)-1)</f>
        <v>1200</v>
      </c>
      <c r="AV84" s="83">
        <f t="shared" ca="1" si="35"/>
        <v>-140</v>
      </c>
      <c r="AW84" s="83">
        <f t="shared" ca="1" si="36"/>
        <v>-128</v>
      </c>
      <c r="AX84" s="83">
        <f t="shared" ca="1" si="44"/>
        <v>350</v>
      </c>
      <c r="AY84" s="83">
        <f t="shared" ca="1" si="45"/>
        <v>320</v>
      </c>
      <c r="AZ84" s="83">
        <f t="shared" ca="1" si="46"/>
        <v>30</v>
      </c>
      <c r="BA84" s="83">
        <f t="shared" ca="1" si="47"/>
        <v>333.52365447887593</v>
      </c>
      <c r="BB84" s="83">
        <f t="shared" ca="1" si="48"/>
        <v>336.47634552112407</v>
      </c>
    </row>
    <row r="85" spans="1:54" x14ac:dyDescent="0.25">
      <c r="A85" s="58">
        <v>83</v>
      </c>
      <c r="B85" s="59">
        <f t="shared" si="39"/>
        <v>1.3833333333333333</v>
      </c>
      <c r="C85" s="58">
        <v>32.700000000000003</v>
      </c>
      <c r="D85" s="58">
        <v>39.299999999999997</v>
      </c>
      <c r="F85" s="117"/>
      <c r="G85" s="117"/>
      <c r="H85" s="112">
        <f t="shared" si="40"/>
        <v>0</v>
      </c>
      <c r="I85" s="121"/>
      <c r="J85" s="92">
        <f t="shared" si="41"/>
        <v>0</v>
      </c>
      <c r="L85" s="94">
        <v>83</v>
      </c>
      <c r="M85" s="114">
        <f t="shared" ca="1" si="37"/>
        <v>1259.68603307796</v>
      </c>
      <c r="N85" s="115">
        <f t="shared" ca="1" si="49"/>
        <v>132.79698329989148</v>
      </c>
      <c r="P85" s="102"/>
      <c r="Q85" s="102"/>
      <c r="R85" s="102"/>
      <c r="S85" s="102"/>
      <c r="Y85" s="83">
        <f t="shared" si="33"/>
        <v>64</v>
      </c>
      <c r="AC85" s="83">
        <f t="shared" si="23"/>
        <v>0</v>
      </c>
      <c r="AD85" s="83">
        <f t="shared" si="34"/>
        <v>0</v>
      </c>
      <c r="AF85" s="83">
        <f t="shared" si="27"/>
        <v>0</v>
      </c>
      <c r="AG85" s="83">
        <f t="shared" si="26"/>
        <v>0</v>
      </c>
      <c r="AQ85" s="83">
        <f t="shared" ca="1" si="42"/>
        <v>12</v>
      </c>
      <c r="AR85" s="83">
        <f t="shared" ca="1" si="43"/>
        <v>-135.16232396935521</v>
      </c>
      <c r="AS85" s="83">
        <f t="shared" ca="1" si="38"/>
        <v>-132.83767603064479</v>
      </c>
      <c r="AT85" s="83" cm="1">
        <f t="array" aca="1" ref="AT85" ca="1">_xlfn.LET(_xlpm.rozsah, $F$3:$F$10001,_xlpm.podminka, (_xlpm.rozsah&gt;M85)*(ISNUMBER(_xlpm.rozsah)),_xlpm.indexy, IF(_xlpm.podminka, ROW(_xlpm.rozsah)-MIN(ROW(_xlpm.rozsah))+1),_xlpm.prvni, MIN(_xlpm.indexy),_xlpm.finalni, IF(_xlpm.prvni=1, 2, _xlpm.prvni),INDEX(_xlpm.rozsah, _xlpm.finalni))</f>
        <v>1300</v>
      </c>
      <c r="AU85" s="83" cm="1">
        <f t="array" aca="1" ref="AU85" ca="1">INDEX($F$3:$F$10001,MATCH(AT85,$F$3:$F$10004,0)-1)</f>
        <v>1200</v>
      </c>
      <c r="AV85" s="83">
        <f t="shared" ca="1" si="35"/>
        <v>-140</v>
      </c>
      <c r="AW85" s="83">
        <f t="shared" ca="1" si="36"/>
        <v>-128</v>
      </c>
      <c r="AX85" s="83">
        <f t="shared" ca="1" si="44"/>
        <v>350</v>
      </c>
      <c r="AY85" s="83">
        <f t="shared" ca="1" si="45"/>
        <v>320</v>
      </c>
      <c r="AZ85" s="83">
        <f t="shared" ca="1" si="46"/>
        <v>30</v>
      </c>
      <c r="BA85" s="83">
        <f t="shared" ca="1" si="47"/>
        <v>332.09419007661199</v>
      </c>
      <c r="BB85" s="83">
        <f t="shared" ca="1" si="48"/>
        <v>337.90580992338801</v>
      </c>
    </row>
    <row r="86" spans="1:54" x14ac:dyDescent="0.25">
      <c r="A86" s="58">
        <v>84</v>
      </c>
      <c r="B86" s="59">
        <f t="shared" si="39"/>
        <v>1.4</v>
      </c>
      <c r="C86" s="58">
        <v>32.4</v>
      </c>
      <c r="D86" s="58">
        <v>17.3</v>
      </c>
      <c r="F86" s="117"/>
      <c r="G86" s="117"/>
      <c r="H86" s="112">
        <f t="shared" si="40"/>
        <v>0</v>
      </c>
      <c r="I86" s="121"/>
      <c r="J86" s="92">
        <f t="shared" si="41"/>
        <v>0</v>
      </c>
      <c r="L86" s="94">
        <v>84</v>
      </c>
      <c r="M86" s="114">
        <f t="shared" ca="1" si="37"/>
        <v>1257.3035924075202</v>
      </c>
      <c r="N86" s="115">
        <f t="shared" ca="1" si="49"/>
        <v>58.334056445950303</v>
      </c>
      <c r="P86" s="102"/>
      <c r="Q86" s="102"/>
      <c r="R86" s="102"/>
      <c r="S86" s="102"/>
      <c r="Y86" s="83">
        <f t="shared" ref="Y86:Y117" si="50">ROW(AD86) - ROW($AD$22) + 1</f>
        <v>65</v>
      </c>
      <c r="AC86" s="83">
        <f t="shared" si="23"/>
        <v>0</v>
      </c>
      <c r="AD86" s="83">
        <f t="shared" si="34"/>
        <v>0</v>
      </c>
      <c r="AF86" s="83">
        <f t="shared" si="27"/>
        <v>0</v>
      </c>
      <c r="AG86" s="83">
        <f t="shared" si="26"/>
        <v>0</v>
      </c>
      <c r="AQ86" s="83">
        <f t="shared" ca="1" si="42"/>
        <v>12</v>
      </c>
      <c r="AR86" s="83">
        <f t="shared" ca="1" si="43"/>
        <v>-134.87643108890242</v>
      </c>
      <c r="AS86" s="83">
        <f t="shared" ca="1" si="38"/>
        <v>-133.12356891109758</v>
      </c>
      <c r="AT86" s="83" cm="1">
        <f t="array" aca="1" ref="AT86" ca="1">_xlfn.LET(_xlpm.rozsah, $F$3:$F$10001,_xlpm.podminka, (_xlpm.rozsah&gt;M86)*(ISNUMBER(_xlpm.rozsah)),_xlpm.indexy, IF(_xlpm.podminka, ROW(_xlpm.rozsah)-MIN(ROW(_xlpm.rozsah))+1),_xlpm.prvni, MIN(_xlpm.indexy),_xlpm.finalni, IF(_xlpm.prvni=1, 2, _xlpm.prvni),INDEX(_xlpm.rozsah, _xlpm.finalni))</f>
        <v>1300</v>
      </c>
      <c r="AU86" s="83" cm="1">
        <f t="array" aca="1" ref="AU86" ca="1">INDEX($F$3:$F$10001,MATCH(AT86,$F$3:$F$10004,0)-1)</f>
        <v>1200</v>
      </c>
      <c r="AV86" s="83">
        <f t="shared" ca="1" si="35"/>
        <v>-140</v>
      </c>
      <c r="AW86" s="83">
        <f t="shared" ca="1" si="36"/>
        <v>-128</v>
      </c>
      <c r="AX86" s="83">
        <f t="shared" ca="1" si="44"/>
        <v>350</v>
      </c>
      <c r="AY86" s="83">
        <f t="shared" ca="1" si="45"/>
        <v>320</v>
      </c>
      <c r="AZ86" s="83">
        <f t="shared" ca="1" si="46"/>
        <v>30</v>
      </c>
      <c r="BA86" s="83">
        <f t="shared" ca="1" si="47"/>
        <v>332.80892227774393</v>
      </c>
      <c r="BB86" s="83">
        <f t="shared" ca="1" si="48"/>
        <v>337.19107772225607</v>
      </c>
    </row>
    <row r="87" spans="1:54" x14ac:dyDescent="0.25">
      <c r="A87" s="58">
        <v>85</v>
      </c>
      <c r="B87" s="59">
        <f t="shared" si="39"/>
        <v>1.4166666666666667</v>
      </c>
      <c r="C87" s="58">
        <v>31.6</v>
      </c>
      <c r="D87" s="58">
        <v>11.4</v>
      </c>
      <c r="F87" s="117"/>
      <c r="G87" s="117"/>
      <c r="H87" s="112">
        <f t="shared" si="40"/>
        <v>0</v>
      </c>
      <c r="I87" s="121"/>
      <c r="J87" s="92">
        <f t="shared" si="41"/>
        <v>0</v>
      </c>
      <c r="L87" s="94">
        <v>85</v>
      </c>
      <c r="M87" s="114">
        <f t="shared" ca="1" si="37"/>
        <v>1250.9504172863467</v>
      </c>
      <c r="N87" s="115">
        <f t="shared" ca="1" si="49"/>
        <v>38.22250427119306</v>
      </c>
      <c r="P87" s="102"/>
      <c r="Q87" s="102"/>
      <c r="R87" s="102"/>
      <c r="S87" s="102"/>
      <c r="Y87" s="83">
        <f t="shared" si="50"/>
        <v>66</v>
      </c>
      <c r="AC87" s="83">
        <f>AG87</f>
        <v>0</v>
      </c>
      <c r="AD87" s="83">
        <f t="shared" si="34"/>
        <v>0</v>
      </c>
      <c r="AF87" s="83">
        <f t="shared" ref="AF87:AF131" si="51">(AL88-AL87)*(AK88+AK87)/2</f>
        <v>0</v>
      </c>
      <c r="AG87" s="83">
        <f t="shared" ref="AG87:AG131" si="52">(AI88-AI87)*(AH88+AH87)/2</f>
        <v>0</v>
      </c>
      <c r="AQ87" s="83">
        <f t="shared" ca="1" si="42"/>
        <v>12</v>
      </c>
      <c r="AR87" s="83">
        <f t="shared" ca="1" si="43"/>
        <v>-134.11405007436161</v>
      </c>
      <c r="AS87" s="83">
        <f t="shared" ca="1" si="38"/>
        <v>-133.88594992563839</v>
      </c>
      <c r="AT87" s="83" cm="1">
        <f t="array" aca="1" ref="AT87" ca="1">_xlfn.LET(_xlpm.rozsah, $F$3:$F$10001,_xlpm.podminka, (_xlpm.rozsah&gt;M87)*(ISNUMBER(_xlpm.rozsah)),_xlpm.indexy, IF(_xlpm.podminka, ROW(_xlpm.rozsah)-MIN(ROW(_xlpm.rozsah))+1),_xlpm.prvni, MIN(_xlpm.indexy),_xlpm.finalni, IF(_xlpm.prvni=1, 2, _xlpm.prvni),INDEX(_xlpm.rozsah, _xlpm.finalni))</f>
        <v>1300</v>
      </c>
      <c r="AU87" s="83" cm="1">
        <f t="array" aca="1" ref="AU87" ca="1">INDEX($F$3:$F$10001,MATCH(AT87,$F$3:$F$10004,0)-1)</f>
        <v>1200</v>
      </c>
      <c r="AV87" s="83">
        <f t="shared" ca="1" si="35"/>
        <v>-140</v>
      </c>
      <c r="AW87" s="83">
        <f t="shared" ca="1" si="36"/>
        <v>-128</v>
      </c>
      <c r="AX87" s="83">
        <f t="shared" ca="1" si="44"/>
        <v>350</v>
      </c>
      <c r="AY87" s="83">
        <f t="shared" ca="1" si="45"/>
        <v>320</v>
      </c>
      <c r="AZ87" s="83">
        <f t="shared" ca="1" si="46"/>
        <v>30</v>
      </c>
      <c r="BA87" s="83">
        <f t="shared" ca="1" si="47"/>
        <v>334.71487481409599</v>
      </c>
      <c r="BB87" s="83">
        <f t="shared" ca="1" si="48"/>
        <v>335.28512518590401</v>
      </c>
    </row>
    <row r="88" spans="1:54" x14ac:dyDescent="0.25">
      <c r="A88" s="58">
        <v>86</v>
      </c>
      <c r="B88" s="59">
        <f t="shared" si="39"/>
        <v>1.4333333333333333</v>
      </c>
      <c r="C88" s="58">
        <v>31.1</v>
      </c>
      <c r="D88" s="58">
        <v>10.199999999999999</v>
      </c>
      <c r="F88" s="117"/>
      <c r="G88" s="117"/>
      <c r="H88" s="112">
        <f t="shared" si="40"/>
        <v>0</v>
      </c>
      <c r="I88" s="121"/>
      <c r="J88" s="92">
        <f t="shared" si="41"/>
        <v>0</v>
      </c>
      <c r="L88" s="94">
        <v>86</v>
      </c>
      <c r="M88" s="114">
        <f t="shared" ca="1" si="37"/>
        <v>1246.9796828356134</v>
      </c>
      <c r="N88" s="115">
        <f t="shared" ca="1" si="49"/>
        <v>34.077578294769765</v>
      </c>
      <c r="P88" s="102"/>
      <c r="Q88" s="102"/>
      <c r="R88" s="102"/>
      <c r="S88" s="102"/>
      <c r="Y88" s="83">
        <f t="shared" si="50"/>
        <v>67</v>
      </c>
      <c r="AC88" s="83">
        <f>AG88</f>
        <v>0</v>
      </c>
      <c r="AD88" s="83">
        <f>AD87+AC88</f>
        <v>0</v>
      </c>
      <c r="AF88" s="83">
        <f t="shared" si="51"/>
        <v>0</v>
      </c>
      <c r="AG88" s="83">
        <f t="shared" si="52"/>
        <v>0</v>
      </c>
      <c r="AQ88" s="83">
        <f t="shared" ca="1" si="42"/>
        <v>12</v>
      </c>
      <c r="AR88" s="83">
        <f t="shared" ca="1" si="43"/>
        <v>-133.6375619402736</v>
      </c>
      <c r="AS88" s="83">
        <f t="shared" ca="1" si="38"/>
        <v>-134.3624380597264</v>
      </c>
      <c r="AT88" s="83" cm="1">
        <f t="array" aca="1" ref="AT88" ca="1">_xlfn.LET(_xlpm.rozsah, $F$3:$F$10001,_xlpm.podminka, (_xlpm.rozsah&gt;M88)*(ISNUMBER(_xlpm.rozsah)),_xlpm.indexy, IF(_xlpm.podminka, ROW(_xlpm.rozsah)-MIN(ROW(_xlpm.rozsah))+1),_xlpm.prvni, MIN(_xlpm.indexy),_xlpm.finalni, IF(_xlpm.prvni=1, 2, _xlpm.prvni),INDEX(_xlpm.rozsah, _xlpm.finalni))</f>
        <v>1300</v>
      </c>
      <c r="AU88" s="83" cm="1">
        <f t="array" aca="1" ref="AU88" ca="1">INDEX($F$3:$F$10001,MATCH(AT88,$F$3:$F$10004,0)-1)</f>
        <v>1200</v>
      </c>
      <c r="AV88" s="83">
        <f t="shared" ca="1" si="35"/>
        <v>-140</v>
      </c>
      <c r="AW88" s="83">
        <f t="shared" ca="1" si="36"/>
        <v>-128</v>
      </c>
      <c r="AX88" s="83">
        <f t="shared" ca="1" si="44"/>
        <v>350</v>
      </c>
      <c r="AY88" s="83">
        <f t="shared" ca="1" si="45"/>
        <v>320</v>
      </c>
      <c r="AZ88" s="83">
        <f t="shared" ca="1" si="46"/>
        <v>30</v>
      </c>
      <c r="BA88" s="83">
        <f t="shared" ca="1" si="47"/>
        <v>335.906095149316</v>
      </c>
      <c r="BB88" s="83">
        <f t="shared" ca="1" si="48"/>
        <v>334.093904850684</v>
      </c>
    </row>
    <row r="89" spans="1:54" x14ac:dyDescent="0.25">
      <c r="A89" s="58">
        <v>87</v>
      </c>
      <c r="B89" s="59">
        <f t="shared" si="39"/>
        <v>1.45</v>
      </c>
      <c r="C89" s="58">
        <v>31.1</v>
      </c>
      <c r="D89" s="58">
        <v>19.5</v>
      </c>
      <c r="F89" s="117"/>
      <c r="G89" s="117"/>
      <c r="H89" s="112">
        <f t="shared" si="40"/>
        <v>0</v>
      </c>
      <c r="I89" s="121"/>
      <c r="J89" s="92">
        <f t="shared" si="41"/>
        <v>0</v>
      </c>
      <c r="L89" s="94">
        <v>87</v>
      </c>
      <c r="M89" s="114">
        <f t="shared" ca="1" si="37"/>
        <v>1246.9796828356134</v>
      </c>
      <c r="N89" s="115">
        <f t="shared" ca="1" si="49"/>
        <v>65.14831144588338</v>
      </c>
      <c r="P89" s="102"/>
      <c r="Q89" s="102"/>
      <c r="R89" s="102"/>
      <c r="S89" s="102"/>
      <c r="Y89" s="83">
        <f t="shared" si="50"/>
        <v>68</v>
      </c>
      <c r="AC89" s="83">
        <f t="shared" ref="AC89:AC152" si="53">AG89</f>
        <v>0</v>
      </c>
      <c r="AD89" s="83">
        <f>AD88+AC89</f>
        <v>0</v>
      </c>
      <c r="AF89" s="83">
        <f t="shared" si="51"/>
        <v>0</v>
      </c>
      <c r="AG89" s="83">
        <f t="shared" si="52"/>
        <v>0</v>
      </c>
      <c r="AQ89" s="83">
        <f t="shared" ca="1" si="42"/>
        <v>12</v>
      </c>
      <c r="AR89" s="83">
        <f t="shared" ca="1" si="43"/>
        <v>-133.6375619402736</v>
      </c>
      <c r="AS89" s="83">
        <f t="shared" ca="1" si="38"/>
        <v>-134.3624380597264</v>
      </c>
      <c r="AT89" s="83" cm="1">
        <f t="array" aca="1" ref="AT89" ca="1">_xlfn.LET(_xlpm.rozsah, $F$3:$F$10001,_xlpm.podminka, (_xlpm.rozsah&gt;M89)*(ISNUMBER(_xlpm.rozsah)),_xlpm.indexy, IF(_xlpm.podminka, ROW(_xlpm.rozsah)-MIN(ROW(_xlpm.rozsah))+1),_xlpm.prvni, MIN(_xlpm.indexy),_xlpm.finalni, IF(_xlpm.prvni=1, 2, _xlpm.prvni),INDEX(_xlpm.rozsah, _xlpm.finalni))</f>
        <v>1300</v>
      </c>
      <c r="AU89" s="83" cm="1">
        <f t="array" aca="1" ref="AU89" ca="1">INDEX($F$3:$F$10001,MATCH(AT89,$F$3:$F$10004,0)-1)</f>
        <v>1200</v>
      </c>
      <c r="AV89" s="83">
        <f t="shared" ca="1" si="35"/>
        <v>-140</v>
      </c>
      <c r="AW89" s="83">
        <f t="shared" ca="1" si="36"/>
        <v>-128</v>
      </c>
      <c r="AX89" s="83">
        <f t="shared" ca="1" si="44"/>
        <v>350</v>
      </c>
      <c r="AY89" s="83">
        <f t="shared" ca="1" si="45"/>
        <v>320</v>
      </c>
      <c r="AZ89" s="83">
        <f t="shared" ca="1" si="46"/>
        <v>30</v>
      </c>
      <c r="BA89" s="83">
        <f t="shared" ca="1" si="47"/>
        <v>335.906095149316</v>
      </c>
      <c r="BB89" s="83">
        <f t="shared" ca="1" si="48"/>
        <v>334.093904850684</v>
      </c>
    </row>
    <row r="90" spans="1:54" x14ac:dyDescent="0.25">
      <c r="A90" s="58">
        <v>88</v>
      </c>
      <c r="B90" s="59">
        <f t="shared" si="39"/>
        <v>1.4666666666666666</v>
      </c>
      <c r="C90" s="58">
        <v>31.4</v>
      </c>
      <c r="D90" s="58">
        <v>22.5</v>
      </c>
      <c r="F90" s="117"/>
      <c r="G90" s="117"/>
      <c r="H90" s="112">
        <f t="shared" si="40"/>
        <v>0</v>
      </c>
      <c r="I90" s="121"/>
      <c r="J90" s="92">
        <f t="shared" si="41"/>
        <v>0</v>
      </c>
      <c r="L90" s="94">
        <v>88</v>
      </c>
      <c r="M90" s="114">
        <f t="shared" ca="1" si="37"/>
        <v>1249.3621235060534</v>
      </c>
      <c r="N90" s="115">
        <f t="shared" ca="1" si="49"/>
        <v>75.331943336658611</v>
      </c>
      <c r="P90" s="102"/>
      <c r="Q90" s="102"/>
      <c r="R90" s="102"/>
      <c r="S90" s="102"/>
      <c r="Y90" s="83">
        <f t="shared" si="50"/>
        <v>69</v>
      </c>
      <c r="AC90" s="83">
        <f t="shared" si="53"/>
        <v>0</v>
      </c>
      <c r="AD90" s="83">
        <f t="shared" ref="AD90:AD153" si="54">AD89+AC90</f>
        <v>0</v>
      </c>
      <c r="AF90" s="83">
        <f t="shared" si="51"/>
        <v>0</v>
      </c>
      <c r="AG90" s="83">
        <f t="shared" si="52"/>
        <v>0</v>
      </c>
      <c r="AQ90" s="83">
        <f t="shared" ca="1" si="42"/>
        <v>12</v>
      </c>
      <c r="AR90" s="83">
        <f t="shared" ca="1" si="43"/>
        <v>-133.92345482072642</v>
      </c>
      <c r="AS90" s="83">
        <f t="shared" ca="1" si="38"/>
        <v>-134.07654517927358</v>
      </c>
      <c r="AT90" s="83" cm="1">
        <f t="array" aca="1" ref="AT90" ca="1">_xlfn.LET(_xlpm.rozsah, $F$3:$F$10001,_xlpm.podminka, (_xlpm.rozsah&gt;M90)*(ISNUMBER(_xlpm.rozsah)),_xlpm.indexy, IF(_xlpm.podminka, ROW(_xlpm.rozsah)-MIN(ROW(_xlpm.rozsah))+1),_xlpm.prvni, MIN(_xlpm.indexy),_xlpm.finalni, IF(_xlpm.prvni=1, 2, _xlpm.prvni),INDEX(_xlpm.rozsah, _xlpm.finalni))</f>
        <v>1300</v>
      </c>
      <c r="AU90" s="83" cm="1">
        <f t="array" aca="1" ref="AU90" ca="1">INDEX($F$3:$F$10001,MATCH(AT90,$F$3:$F$10004,0)-1)</f>
        <v>1200</v>
      </c>
      <c r="AV90" s="83">
        <f t="shared" ca="1" si="35"/>
        <v>-140</v>
      </c>
      <c r="AW90" s="83">
        <f t="shared" ca="1" si="36"/>
        <v>-128</v>
      </c>
      <c r="AX90" s="83">
        <f t="shared" ca="1" si="44"/>
        <v>350</v>
      </c>
      <c r="AY90" s="83">
        <f t="shared" ca="1" si="45"/>
        <v>320</v>
      </c>
      <c r="AZ90" s="83">
        <f t="shared" ca="1" si="46"/>
        <v>30</v>
      </c>
      <c r="BA90" s="83">
        <f t="shared" ca="1" si="47"/>
        <v>335.19136294818395</v>
      </c>
      <c r="BB90" s="83">
        <f t="shared" ca="1" si="48"/>
        <v>334.80863705181605</v>
      </c>
    </row>
    <row r="91" spans="1:54" x14ac:dyDescent="0.25">
      <c r="A91" s="58">
        <v>89</v>
      </c>
      <c r="B91" s="59">
        <f t="shared" si="39"/>
        <v>1.4833333333333334</v>
      </c>
      <c r="C91" s="58">
        <v>31.6</v>
      </c>
      <c r="D91" s="58">
        <v>22.9</v>
      </c>
      <c r="F91" s="117"/>
      <c r="G91" s="117"/>
      <c r="H91" s="112">
        <f t="shared" si="40"/>
        <v>0</v>
      </c>
      <c r="I91" s="121"/>
      <c r="J91" s="92">
        <f t="shared" si="41"/>
        <v>0</v>
      </c>
      <c r="L91" s="94">
        <v>89</v>
      </c>
      <c r="M91" s="114">
        <f t="shared" ca="1" si="37"/>
        <v>1250.9504172863467</v>
      </c>
      <c r="N91" s="115">
        <f t="shared" ca="1" si="49"/>
        <v>76.78029366757201</v>
      </c>
      <c r="P91" s="102"/>
      <c r="Q91" s="102"/>
      <c r="R91" s="102"/>
      <c r="S91" s="102"/>
      <c r="Y91" s="83">
        <f t="shared" si="50"/>
        <v>70</v>
      </c>
      <c r="AC91" s="83">
        <f t="shared" si="53"/>
        <v>0</v>
      </c>
      <c r="AD91" s="83">
        <f t="shared" si="54"/>
        <v>0</v>
      </c>
      <c r="AF91" s="83">
        <f t="shared" si="51"/>
        <v>0</v>
      </c>
      <c r="AG91" s="83">
        <f t="shared" si="52"/>
        <v>0</v>
      </c>
      <c r="AQ91" s="83">
        <f t="shared" ca="1" si="42"/>
        <v>12</v>
      </c>
      <c r="AR91" s="83">
        <f t="shared" ca="1" si="43"/>
        <v>-134.11405007436161</v>
      </c>
      <c r="AS91" s="83">
        <f t="shared" ca="1" si="38"/>
        <v>-133.88594992563839</v>
      </c>
      <c r="AT91" s="83" cm="1">
        <f t="array" aca="1" ref="AT91" ca="1">_xlfn.LET(_xlpm.rozsah, $F$3:$F$10001,_xlpm.podminka, (_xlpm.rozsah&gt;M91)*(ISNUMBER(_xlpm.rozsah)),_xlpm.indexy, IF(_xlpm.podminka, ROW(_xlpm.rozsah)-MIN(ROW(_xlpm.rozsah))+1),_xlpm.prvni, MIN(_xlpm.indexy),_xlpm.finalni, IF(_xlpm.prvni=1, 2, _xlpm.prvni),INDEX(_xlpm.rozsah, _xlpm.finalni))</f>
        <v>1300</v>
      </c>
      <c r="AU91" s="83" cm="1">
        <f t="array" aca="1" ref="AU91" ca="1">INDEX($F$3:$F$10001,MATCH(AT91,$F$3:$F$10004,0)-1)</f>
        <v>1200</v>
      </c>
      <c r="AV91" s="83">
        <f t="shared" ca="1" si="35"/>
        <v>-140</v>
      </c>
      <c r="AW91" s="83">
        <f t="shared" ca="1" si="36"/>
        <v>-128</v>
      </c>
      <c r="AX91" s="83">
        <f t="shared" ca="1" si="44"/>
        <v>350</v>
      </c>
      <c r="AY91" s="83">
        <f t="shared" ca="1" si="45"/>
        <v>320</v>
      </c>
      <c r="AZ91" s="83">
        <f t="shared" ca="1" si="46"/>
        <v>30</v>
      </c>
      <c r="BA91" s="83">
        <f t="shared" ca="1" si="47"/>
        <v>334.71487481409599</v>
      </c>
      <c r="BB91" s="83">
        <f t="shared" ca="1" si="48"/>
        <v>335.28512518590401</v>
      </c>
    </row>
    <row r="92" spans="1:54" x14ac:dyDescent="0.25">
      <c r="A92" s="58">
        <v>90</v>
      </c>
      <c r="B92" s="59">
        <f t="shared" si="39"/>
        <v>1.5</v>
      </c>
      <c r="C92" s="58">
        <v>31.6</v>
      </c>
      <c r="D92" s="58">
        <v>24.3</v>
      </c>
      <c r="F92" s="117"/>
      <c r="G92" s="117"/>
      <c r="H92" s="112">
        <f t="shared" si="40"/>
        <v>0</v>
      </c>
      <c r="I92" s="121"/>
      <c r="J92" s="92">
        <f t="shared" si="41"/>
        <v>0</v>
      </c>
      <c r="L92" s="94">
        <v>90</v>
      </c>
      <c r="M92" s="114">
        <f t="shared" ca="1" si="37"/>
        <v>1250.9504172863467</v>
      </c>
      <c r="N92" s="115">
        <f t="shared" ca="1" si="49"/>
        <v>81.474285420174667</v>
      </c>
      <c r="P92" s="102"/>
      <c r="Q92" s="102"/>
      <c r="R92" s="102"/>
      <c r="S92" s="102"/>
      <c r="Y92" s="83">
        <f t="shared" si="50"/>
        <v>71</v>
      </c>
      <c r="AC92" s="83">
        <f t="shared" si="53"/>
        <v>0</v>
      </c>
      <c r="AD92" s="83">
        <f t="shared" si="54"/>
        <v>0</v>
      </c>
      <c r="AF92" s="83">
        <f t="shared" si="51"/>
        <v>0</v>
      </c>
      <c r="AG92" s="83">
        <f t="shared" si="52"/>
        <v>0</v>
      </c>
      <c r="AQ92" s="83">
        <f t="shared" ca="1" si="42"/>
        <v>12</v>
      </c>
      <c r="AR92" s="83">
        <f t="shared" ca="1" si="43"/>
        <v>-134.11405007436161</v>
      </c>
      <c r="AS92" s="83">
        <f t="shared" ca="1" si="38"/>
        <v>-133.88594992563839</v>
      </c>
      <c r="AT92" s="83" cm="1">
        <f t="array" aca="1" ref="AT92" ca="1">_xlfn.LET(_xlpm.rozsah, $F$3:$F$10001,_xlpm.podminka, (_xlpm.rozsah&gt;M92)*(ISNUMBER(_xlpm.rozsah)),_xlpm.indexy, IF(_xlpm.podminka, ROW(_xlpm.rozsah)-MIN(ROW(_xlpm.rozsah))+1),_xlpm.prvni, MIN(_xlpm.indexy),_xlpm.finalni, IF(_xlpm.prvni=1, 2, _xlpm.prvni),INDEX(_xlpm.rozsah, _xlpm.finalni))</f>
        <v>1300</v>
      </c>
      <c r="AU92" s="83" cm="1">
        <f t="array" aca="1" ref="AU92" ca="1">INDEX($F$3:$F$10001,MATCH(AT92,$F$3:$F$10004,0)-1)</f>
        <v>1200</v>
      </c>
      <c r="AV92" s="83">
        <f t="shared" ca="1" si="35"/>
        <v>-140</v>
      </c>
      <c r="AW92" s="83">
        <f t="shared" ca="1" si="36"/>
        <v>-128</v>
      </c>
      <c r="AX92" s="83">
        <f t="shared" ca="1" si="44"/>
        <v>350</v>
      </c>
      <c r="AY92" s="83">
        <f t="shared" ca="1" si="45"/>
        <v>320</v>
      </c>
      <c r="AZ92" s="83">
        <f t="shared" ca="1" si="46"/>
        <v>30</v>
      </c>
      <c r="BA92" s="83">
        <f t="shared" ca="1" si="47"/>
        <v>334.71487481409599</v>
      </c>
      <c r="BB92" s="83">
        <f t="shared" ca="1" si="48"/>
        <v>335.28512518590401</v>
      </c>
    </row>
    <row r="93" spans="1:54" x14ac:dyDescent="0.25">
      <c r="A93" s="58">
        <v>91</v>
      </c>
      <c r="B93" s="59">
        <f t="shared" si="39"/>
        <v>1.5166666666666666</v>
      </c>
      <c r="C93" s="58">
        <v>31.9</v>
      </c>
      <c r="D93" s="58">
        <v>26.9</v>
      </c>
      <c r="F93" s="117"/>
      <c r="G93" s="117"/>
      <c r="H93" s="112">
        <f t="shared" si="40"/>
        <v>0</v>
      </c>
      <c r="I93" s="121"/>
      <c r="J93" s="92">
        <f t="shared" si="41"/>
        <v>0</v>
      </c>
      <c r="L93" s="94">
        <v>91</v>
      </c>
      <c r="M93" s="114">
        <f t="shared" ca="1" si="37"/>
        <v>1253.3328579567867</v>
      </c>
      <c r="N93" s="115">
        <f t="shared" ca="1" si="49"/>
        <v>90.383961637112677</v>
      </c>
      <c r="P93" s="102"/>
      <c r="Q93" s="102"/>
      <c r="R93" s="102"/>
      <c r="S93" s="102"/>
      <c r="Y93" s="83">
        <f t="shared" si="50"/>
        <v>72</v>
      </c>
      <c r="AC93" s="83">
        <f t="shared" si="53"/>
        <v>0</v>
      </c>
      <c r="AD93" s="83">
        <f t="shared" si="54"/>
        <v>0</v>
      </c>
      <c r="AF93" s="83">
        <f t="shared" si="51"/>
        <v>0</v>
      </c>
      <c r="AG93" s="83">
        <f t="shared" si="52"/>
        <v>0</v>
      </c>
      <c r="AQ93" s="83">
        <f t="shared" ca="1" si="42"/>
        <v>12</v>
      </c>
      <c r="AR93" s="83">
        <f t="shared" ca="1" si="43"/>
        <v>-134.39994295481441</v>
      </c>
      <c r="AS93" s="83">
        <f t="shared" ca="1" si="38"/>
        <v>-133.60005704518559</v>
      </c>
      <c r="AT93" s="83" cm="1">
        <f t="array" aca="1" ref="AT93" ca="1">_xlfn.LET(_xlpm.rozsah, $F$3:$F$10001,_xlpm.podminka, (_xlpm.rozsah&gt;M93)*(ISNUMBER(_xlpm.rozsah)),_xlpm.indexy, IF(_xlpm.podminka, ROW(_xlpm.rozsah)-MIN(ROW(_xlpm.rozsah))+1),_xlpm.prvni, MIN(_xlpm.indexy),_xlpm.finalni, IF(_xlpm.prvni=1, 2, _xlpm.prvni),INDEX(_xlpm.rozsah, _xlpm.finalni))</f>
        <v>1300</v>
      </c>
      <c r="AU93" s="83" cm="1">
        <f t="array" aca="1" ref="AU93" ca="1">INDEX($F$3:$F$10001,MATCH(AT93,$F$3:$F$10004,0)-1)</f>
        <v>1200</v>
      </c>
      <c r="AV93" s="83">
        <f t="shared" ca="1" si="35"/>
        <v>-140</v>
      </c>
      <c r="AW93" s="83">
        <f t="shared" ca="1" si="36"/>
        <v>-128</v>
      </c>
      <c r="AX93" s="83">
        <f t="shared" ca="1" si="44"/>
        <v>350</v>
      </c>
      <c r="AY93" s="83">
        <f t="shared" ca="1" si="45"/>
        <v>320</v>
      </c>
      <c r="AZ93" s="83">
        <f t="shared" ca="1" si="46"/>
        <v>30</v>
      </c>
      <c r="BA93" s="83">
        <f t="shared" ca="1" si="47"/>
        <v>334.000142612964</v>
      </c>
      <c r="BB93" s="83">
        <f t="shared" ca="1" si="48"/>
        <v>335.999857387036</v>
      </c>
    </row>
    <row r="94" spans="1:54" x14ac:dyDescent="0.25">
      <c r="A94" s="58">
        <v>92</v>
      </c>
      <c r="B94" s="59">
        <f t="shared" si="39"/>
        <v>1.5333333333333334</v>
      </c>
      <c r="C94" s="58">
        <v>32.4</v>
      </c>
      <c r="D94" s="58">
        <v>30.6</v>
      </c>
      <c r="F94" s="117"/>
      <c r="G94" s="117"/>
      <c r="H94" s="112">
        <f t="shared" si="40"/>
        <v>0</v>
      </c>
      <c r="I94" s="121"/>
      <c r="J94" s="92">
        <f t="shared" si="41"/>
        <v>0</v>
      </c>
      <c r="L94" s="94">
        <v>92</v>
      </c>
      <c r="M94" s="114">
        <f t="shared" ca="1" si="37"/>
        <v>1257.3035924075202</v>
      </c>
      <c r="N94" s="115">
        <f t="shared" ca="1" si="49"/>
        <v>103.18046978301035</v>
      </c>
      <c r="P94" s="102"/>
      <c r="Q94" s="102"/>
      <c r="R94" s="102"/>
      <c r="S94" s="102"/>
      <c r="Y94" s="83">
        <f t="shared" si="50"/>
        <v>73</v>
      </c>
      <c r="AC94" s="83">
        <f t="shared" si="53"/>
        <v>0</v>
      </c>
      <c r="AD94" s="83">
        <f t="shared" si="54"/>
        <v>0</v>
      </c>
      <c r="AF94" s="83">
        <f t="shared" si="51"/>
        <v>0</v>
      </c>
      <c r="AG94" s="83">
        <f t="shared" si="52"/>
        <v>0</v>
      </c>
      <c r="AQ94" s="83">
        <f t="shared" ca="1" si="42"/>
        <v>12</v>
      </c>
      <c r="AR94" s="83">
        <f t="shared" ca="1" si="43"/>
        <v>-134.87643108890242</v>
      </c>
      <c r="AS94" s="83">
        <f t="shared" ca="1" si="38"/>
        <v>-133.12356891109758</v>
      </c>
      <c r="AT94" s="83" cm="1">
        <f t="array" aca="1" ref="AT94" ca="1">_xlfn.LET(_xlpm.rozsah, $F$3:$F$10001,_xlpm.podminka, (_xlpm.rozsah&gt;M94)*(ISNUMBER(_xlpm.rozsah)),_xlpm.indexy, IF(_xlpm.podminka, ROW(_xlpm.rozsah)-MIN(ROW(_xlpm.rozsah))+1),_xlpm.prvni, MIN(_xlpm.indexy),_xlpm.finalni, IF(_xlpm.prvni=1, 2, _xlpm.prvni),INDEX(_xlpm.rozsah, _xlpm.finalni))</f>
        <v>1300</v>
      </c>
      <c r="AU94" s="83" cm="1">
        <f t="array" aca="1" ref="AU94" ca="1">INDEX($F$3:$F$10001,MATCH(AT94,$F$3:$F$10004,0)-1)</f>
        <v>1200</v>
      </c>
      <c r="AV94" s="83">
        <f t="shared" ref="AV94:AV157" ca="1" si="55">INDEX($J$2:$J$10001,MATCH(AT94,$F$2:$F$10001,0))</f>
        <v>-140</v>
      </c>
      <c r="AW94" s="83">
        <f t="shared" ref="AW94:AW157" ca="1" si="56">INDEX($J$2:$J$10001,MATCH(AU94,$F$2:$F$10001,0))</f>
        <v>-128</v>
      </c>
      <c r="AX94" s="83">
        <f t="shared" ca="1" si="44"/>
        <v>350</v>
      </c>
      <c r="AY94" s="83">
        <f t="shared" ca="1" si="45"/>
        <v>320</v>
      </c>
      <c r="AZ94" s="83">
        <f t="shared" ca="1" si="46"/>
        <v>30</v>
      </c>
      <c r="BA94" s="83">
        <f t="shared" ca="1" si="47"/>
        <v>332.80892227774393</v>
      </c>
      <c r="BB94" s="83">
        <f t="shared" ca="1" si="48"/>
        <v>337.19107772225607</v>
      </c>
    </row>
    <row r="95" spans="1:54" x14ac:dyDescent="0.25">
      <c r="A95" s="58">
        <v>93</v>
      </c>
      <c r="B95" s="59">
        <f t="shared" si="39"/>
        <v>1.55</v>
      </c>
      <c r="C95" s="58">
        <v>32.799999999999997</v>
      </c>
      <c r="D95" s="58">
        <v>32.700000000000003</v>
      </c>
      <c r="F95" s="117"/>
      <c r="G95" s="117"/>
      <c r="H95" s="112">
        <f t="shared" si="40"/>
        <v>0</v>
      </c>
      <c r="I95" s="121"/>
      <c r="J95" s="92">
        <f t="shared" si="41"/>
        <v>0</v>
      </c>
      <c r="L95" s="94">
        <v>93</v>
      </c>
      <c r="M95" s="114">
        <f t="shared" ca="1" si="37"/>
        <v>1260.4801799681068</v>
      </c>
      <c r="N95" s="115">
        <f t="shared" ca="1" si="49"/>
        <v>110.57310565487128</v>
      </c>
      <c r="P95" s="102"/>
      <c r="Q95" s="102"/>
      <c r="R95" s="102"/>
      <c r="S95" s="102"/>
      <c r="Y95" s="83">
        <f t="shared" si="50"/>
        <v>74</v>
      </c>
      <c r="AC95" s="83">
        <f t="shared" si="53"/>
        <v>0</v>
      </c>
      <c r="AD95" s="83">
        <f t="shared" si="54"/>
        <v>0</v>
      </c>
      <c r="AF95" s="83">
        <f t="shared" si="51"/>
        <v>0</v>
      </c>
      <c r="AG95" s="83">
        <f t="shared" si="52"/>
        <v>0</v>
      </c>
      <c r="AQ95" s="83">
        <f t="shared" ca="1" si="42"/>
        <v>12</v>
      </c>
      <c r="AR95" s="83">
        <f t="shared" ca="1" si="43"/>
        <v>-135.25762159617281</v>
      </c>
      <c r="AS95" s="83">
        <f t="shared" ca="1" si="38"/>
        <v>-132.74237840382719</v>
      </c>
      <c r="AT95" s="83" cm="1">
        <f t="array" aca="1" ref="AT95" ca="1">_xlfn.LET(_xlpm.rozsah, $F$3:$F$10001,_xlpm.podminka, (_xlpm.rozsah&gt;M95)*(ISNUMBER(_xlpm.rozsah)),_xlpm.indexy, IF(_xlpm.podminka, ROW(_xlpm.rozsah)-MIN(ROW(_xlpm.rozsah))+1),_xlpm.prvni, MIN(_xlpm.indexy),_xlpm.finalni, IF(_xlpm.prvni=1, 2, _xlpm.prvni),INDEX(_xlpm.rozsah, _xlpm.finalni))</f>
        <v>1300</v>
      </c>
      <c r="AU95" s="83" cm="1">
        <f t="array" aca="1" ref="AU95" ca="1">INDEX($F$3:$F$10001,MATCH(AT95,$F$3:$F$10004,0)-1)</f>
        <v>1200</v>
      </c>
      <c r="AV95" s="83">
        <f t="shared" ca="1" si="55"/>
        <v>-140</v>
      </c>
      <c r="AW95" s="83">
        <f t="shared" ca="1" si="56"/>
        <v>-128</v>
      </c>
      <c r="AX95" s="83">
        <f t="shared" ca="1" si="44"/>
        <v>350</v>
      </c>
      <c r="AY95" s="83">
        <f t="shared" ca="1" si="45"/>
        <v>320</v>
      </c>
      <c r="AZ95" s="83">
        <f t="shared" ca="1" si="46"/>
        <v>30</v>
      </c>
      <c r="BA95" s="83">
        <f t="shared" ca="1" si="47"/>
        <v>331.85594600956796</v>
      </c>
      <c r="BB95" s="83">
        <f t="shared" ca="1" si="48"/>
        <v>338.14405399043204</v>
      </c>
    </row>
    <row r="96" spans="1:54" x14ac:dyDescent="0.25">
      <c r="A96" s="58">
        <v>94</v>
      </c>
      <c r="B96" s="59">
        <f t="shared" si="39"/>
        <v>1.5666666666666667</v>
      </c>
      <c r="C96" s="58">
        <v>33.700000000000003</v>
      </c>
      <c r="D96" s="58">
        <v>32.5</v>
      </c>
      <c r="F96" s="117"/>
      <c r="G96" s="117"/>
      <c r="H96" s="112">
        <f t="shared" si="40"/>
        <v>0</v>
      </c>
      <c r="I96" s="121"/>
      <c r="J96" s="92">
        <f t="shared" si="41"/>
        <v>0</v>
      </c>
      <c r="L96" s="94">
        <v>94</v>
      </c>
      <c r="M96" s="114">
        <f t="shared" ca="1" si="37"/>
        <v>1267.6275019794268</v>
      </c>
      <c r="N96" s="115">
        <f t="shared" ca="1" si="49"/>
        <v>110.59368144299411</v>
      </c>
      <c r="P96" s="102"/>
      <c r="Q96" s="102"/>
      <c r="R96" s="102"/>
      <c r="S96" s="102"/>
      <c r="Y96" s="83">
        <f t="shared" si="50"/>
        <v>75</v>
      </c>
      <c r="AC96" s="83">
        <f t="shared" si="53"/>
        <v>0</v>
      </c>
      <c r="AD96" s="83">
        <f t="shared" si="54"/>
        <v>0</v>
      </c>
      <c r="AF96" s="83">
        <f t="shared" si="51"/>
        <v>0</v>
      </c>
      <c r="AG96" s="83">
        <f t="shared" si="52"/>
        <v>0</v>
      </c>
      <c r="AQ96" s="83">
        <f t="shared" ca="1" si="42"/>
        <v>12</v>
      </c>
      <c r="AR96" s="83">
        <f t="shared" ca="1" si="43"/>
        <v>-136.11530023753122</v>
      </c>
      <c r="AS96" s="83">
        <f t="shared" ca="1" si="38"/>
        <v>-131.88469976246878</v>
      </c>
      <c r="AT96" s="83" cm="1">
        <f t="array" aca="1" ref="AT96" ca="1">_xlfn.LET(_xlpm.rozsah, $F$3:$F$10001,_xlpm.podminka, (_xlpm.rozsah&gt;M96)*(ISNUMBER(_xlpm.rozsah)),_xlpm.indexy, IF(_xlpm.podminka, ROW(_xlpm.rozsah)-MIN(ROW(_xlpm.rozsah))+1),_xlpm.prvni, MIN(_xlpm.indexy),_xlpm.finalni, IF(_xlpm.prvni=1, 2, _xlpm.prvni),INDEX(_xlpm.rozsah, _xlpm.finalni))</f>
        <v>1300</v>
      </c>
      <c r="AU96" s="83" cm="1">
        <f t="array" aca="1" ref="AU96" ca="1">INDEX($F$3:$F$10001,MATCH(AT96,$F$3:$F$10004,0)-1)</f>
        <v>1200</v>
      </c>
      <c r="AV96" s="83">
        <f t="shared" ca="1" si="55"/>
        <v>-140</v>
      </c>
      <c r="AW96" s="83">
        <f t="shared" ca="1" si="56"/>
        <v>-128</v>
      </c>
      <c r="AX96" s="83">
        <f t="shared" ca="1" si="44"/>
        <v>350</v>
      </c>
      <c r="AY96" s="83">
        <f t="shared" ca="1" si="45"/>
        <v>320</v>
      </c>
      <c r="AZ96" s="83">
        <f t="shared" ca="1" si="46"/>
        <v>30</v>
      </c>
      <c r="BA96" s="83">
        <f t="shared" ca="1" si="47"/>
        <v>329.71174940617198</v>
      </c>
      <c r="BB96" s="83">
        <f t="shared" ca="1" si="48"/>
        <v>340.28825059382802</v>
      </c>
    </row>
    <row r="97" spans="1:54" x14ac:dyDescent="0.25">
      <c r="A97" s="58">
        <v>95</v>
      </c>
      <c r="B97" s="59">
        <f t="shared" si="39"/>
        <v>1.5833333333333333</v>
      </c>
      <c r="C97" s="58">
        <v>34.4</v>
      </c>
      <c r="D97" s="58">
        <v>29.5</v>
      </c>
      <c r="F97" s="117"/>
      <c r="G97" s="117"/>
      <c r="H97" s="112">
        <f t="shared" si="40"/>
        <v>0</v>
      </c>
      <c r="I97" s="121"/>
      <c r="J97" s="92">
        <f t="shared" si="41"/>
        <v>0</v>
      </c>
      <c r="L97" s="94">
        <v>95</v>
      </c>
      <c r="M97" s="114">
        <f t="shared" ca="1" si="37"/>
        <v>1273.1865302104534</v>
      </c>
      <c r="N97" s="115">
        <f t="shared" ca="1" si="49"/>
        <v>100.87700792362511</v>
      </c>
      <c r="P97" s="102"/>
      <c r="Q97" s="102"/>
      <c r="R97" s="102"/>
      <c r="S97" s="102"/>
      <c r="Y97" s="83">
        <f t="shared" si="50"/>
        <v>76</v>
      </c>
      <c r="AC97" s="83">
        <f t="shared" si="53"/>
        <v>0</v>
      </c>
      <c r="AD97" s="83">
        <f t="shared" si="54"/>
        <v>0</v>
      </c>
      <c r="AF97" s="83">
        <f t="shared" si="51"/>
        <v>0</v>
      </c>
      <c r="AG97" s="83">
        <f t="shared" si="52"/>
        <v>0</v>
      </c>
      <c r="AQ97" s="83">
        <f t="shared" ca="1" si="42"/>
        <v>12</v>
      </c>
      <c r="AR97" s="83">
        <f t="shared" ca="1" si="43"/>
        <v>-136.7823836252544</v>
      </c>
      <c r="AS97" s="83">
        <f t="shared" ca="1" si="38"/>
        <v>-131.2176163747456</v>
      </c>
      <c r="AT97" s="83" cm="1">
        <f t="array" aca="1" ref="AT97" ca="1">_xlfn.LET(_xlpm.rozsah, $F$3:$F$10001,_xlpm.podminka, (_xlpm.rozsah&gt;M97)*(ISNUMBER(_xlpm.rozsah)),_xlpm.indexy, IF(_xlpm.podminka, ROW(_xlpm.rozsah)-MIN(ROW(_xlpm.rozsah))+1),_xlpm.prvni, MIN(_xlpm.indexy),_xlpm.finalni, IF(_xlpm.prvni=1, 2, _xlpm.prvni),INDEX(_xlpm.rozsah, _xlpm.finalni))</f>
        <v>1300</v>
      </c>
      <c r="AU97" s="83" cm="1">
        <f t="array" aca="1" ref="AU97" ca="1">INDEX($F$3:$F$10001,MATCH(AT97,$F$3:$F$10004,0)-1)</f>
        <v>1200</v>
      </c>
      <c r="AV97" s="83">
        <f t="shared" ca="1" si="55"/>
        <v>-140</v>
      </c>
      <c r="AW97" s="83">
        <f t="shared" ca="1" si="56"/>
        <v>-128</v>
      </c>
      <c r="AX97" s="83">
        <f t="shared" ca="1" si="44"/>
        <v>350</v>
      </c>
      <c r="AY97" s="83">
        <f t="shared" ca="1" si="45"/>
        <v>320</v>
      </c>
      <c r="AZ97" s="83">
        <f t="shared" ca="1" si="46"/>
        <v>30</v>
      </c>
      <c r="BA97" s="83">
        <f t="shared" ca="1" si="47"/>
        <v>328.04404093686401</v>
      </c>
      <c r="BB97" s="83">
        <f t="shared" ca="1" si="48"/>
        <v>341.95595906313599</v>
      </c>
    </row>
    <row r="98" spans="1:54" x14ac:dyDescent="0.25">
      <c r="A98" s="58">
        <v>96</v>
      </c>
      <c r="B98" s="59">
        <f t="shared" si="39"/>
        <v>1.6</v>
      </c>
      <c r="C98" s="58">
        <v>34.299999999999997</v>
      </c>
      <c r="D98" s="58">
        <v>26.5</v>
      </c>
      <c r="F98" s="117"/>
      <c r="G98" s="117"/>
      <c r="H98" s="112">
        <f t="shared" si="40"/>
        <v>0</v>
      </c>
      <c r="I98" s="121"/>
      <c r="J98" s="92">
        <f t="shared" si="41"/>
        <v>0</v>
      </c>
      <c r="L98" s="94">
        <v>96</v>
      </c>
      <c r="M98" s="114">
        <f t="shared" ca="1" si="37"/>
        <v>1272.3923833203066</v>
      </c>
      <c r="N98" s="115">
        <f t="shared" ca="1" si="49"/>
        <v>90.555194473964391</v>
      </c>
      <c r="P98" s="102"/>
      <c r="Q98" s="102"/>
      <c r="R98" s="102"/>
      <c r="S98" s="102"/>
      <c r="Y98" s="83">
        <f t="shared" si="50"/>
        <v>77</v>
      </c>
      <c r="AC98" s="83">
        <f t="shared" si="53"/>
        <v>0</v>
      </c>
      <c r="AD98" s="83">
        <f t="shared" si="54"/>
        <v>0</v>
      </c>
      <c r="AF98" s="83">
        <f t="shared" si="51"/>
        <v>0</v>
      </c>
      <c r="AG98" s="83">
        <f t="shared" si="52"/>
        <v>0</v>
      </c>
      <c r="AQ98" s="83">
        <f t="shared" ca="1" si="42"/>
        <v>12</v>
      </c>
      <c r="AR98" s="83">
        <f t="shared" ca="1" si="43"/>
        <v>-136.6870859984368</v>
      </c>
      <c r="AS98" s="83">
        <f t="shared" ca="1" si="38"/>
        <v>-131.3129140015632</v>
      </c>
      <c r="AT98" s="83" cm="1">
        <f t="array" aca="1" ref="AT98" ca="1">_xlfn.LET(_xlpm.rozsah, $F$3:$F$10001,_xlpm.podminka, (_xlpm.rozsah&gt;M98)*(ISNUMBER(_xlpm.rozsah)),_xlpm.indexy, IF(_xlpm.podminka, ROW(_xlpm.rozsah)-MIN(ROW(_xlpm.rozsah))+1),_xlpm.prvni, MIN(_xlpm.indexy),_xlpm.finalni, IF(_xlpm.prvni=1, 2, _xlpm.prvni),INDEX(_xlpm.rozsah, _xlpm.finalni))</f>
        <v>1300</v>
      </c>
      <c r="AU98" s="83" cm="1">
        <f t="array" aca="1" ref="AU98" ca="1">INDEX($F$3:$F$10001,MATCH(AT98,$F$3:$F$10004,0)-1)</f>
        <v>1200</v>
      </c>
      <c r="AV98" s="83">
        <f t="shared" ca="1" si="55"/>
        <v>-140</v>
      </c>
      <c r="AW98" s="83">
        <f t="shared" ca="1" si="56"/>
        <v>-128</v>
      </c>
      <c r="AX98" s="83">
        <f t="shared" ca="1" si="44"/>
        <v>350</v>
      </c>
      <c r="AY98" s="83">
        <f t="shared" ca="1" si="45"/>
        <v>320</v>
      </c>
      <c r="AZ98" s="83">
        <f t="shared" ca="1" si="46"/>
        <v>30</v>
      </c>
      <c r="BA98" s="83">
        <f t="shared" ca="1" si="47"/>
        <v>328.28228500390799</v>
      </c>
      <c r="BB98" s="83">
        <f t="shared" ca="1" si="48"/>
        <v>341.71771499609201</v>
      </c>
    </row>
    <row r="99" spans="1:54" x14ac:dyDescent="0.25">
      <c r="A99" s="58">
        <v>97</v>
      </c>
      <c r="B99" s="59">
        <f t="shared" si="39"/>
        <v>1.6166666666666667</v>
      </c>
      <c r="C99" s="58">
        <v>34.4</v>
      </c>
      <c r="D99" s="58">
        <v>24.7</v>
      </c>
      <c r="F99" s="117"/>
      <c r="G99" s="117"/>
      <c r="H99" s="112">
        <f t="shared" si="40"/>
        <v>0</v>
      </c>
      <c r="I99" s="121"/>
      <c r="J99" s="92">
        <f t="shared" si="41"/>
        <v>0</v>
      </c>
      <c r="L99" s="94">
        <v>97</v>
      </c>
      <c r="M99" s="114">
        <f t="shared" ca="1" si="37"/>
        <v>1273.1865302104534</v>
      </c>
      <c r="N99" s="115">
        <f t="shared" ca="1" si="49"/>
        <v>84.463121888594586</v>
      </c>
      <c r="P99" s="102"/>
      <c r="Q99" s="102"/>
      <c r="R99" s="102"/>
      <c r="S99" s="102"/>
      <c r="Y99" s="83">
        <f t="shared" si="50"/>
        <v>78</v>
      </c>
      <c r="AC99" s="83">
        <f t="shared" si="53"/>
        <v>0</v>
      </c>
      <c r="AD99" s="83">
        <f t="shared" si="54"/>
        <v>0</v>
      </c>
      <c r="AF99" s="83">
        <f t="shared" si="51"/>
        <v>0</v>
      </c>
      <c r="AG99" s="83">
        <f t="shared" si="52"/>
        <v>0</v>
      </c>
      <c r="AQ99" s="83">
        <f t="shared" ca="1" si="42"/>
        <v>12</v>
      </c>
      <c r="AR99" s="83">
        <f t="shared" ca="1" si="43"/>
        <v>-136.7823836252544</v>
      </c>
      <c r="AS99" s="83">
        <f t="shared" ca="1" si="38"/>
        <v>-131.2176163747456</v>
      </c>
      <c r="AT99" s="83" cm="1">
        <f t="array" aca="1" ref="AT99" ca="1">_xlfn.LET(_xlpm.rozsah, $F$3:$F$10001,_xlpm.podminka, (_xlpm.rozsah&gt;M99)*(ISNUMBER(_xlpm.rozsah)),_xlpm.indexy, IF(_xlpm.podminka, ROW(_xlpm.rozsah)-MIN(ROW(_xlpm.rozsah))+1),_xlpm.prvni, MIN(_xlpm.indexy),_xlpm.finalni, IF(_xlpm.prvni=1, 2, _xlpm.prvni),INDEX(_xlpm.rozsah, _xlpm.finalni))</f>
        <v>1300</v>
      </c>
      <c r="AU99" s="83" cm="1">
        <f t="array" aca="1" ref="AU99" ca="1">INDEX($F$3:$F$10001,MATCH(AT99,$F$3:$F$10004,0)-1)</f>
        <v>1200</v>
      </c>
      <c r="AV99" s="83">
        <f t="shared" ca="1" si="55"/>
        <v>-140</v>
      </c>
      <c r="AW99" s="83">
        <f t="shared" ca="1" si="56"/>
        <v>-128</v>
      </c>
      <c r="AX99" s="83">
        <f t="shared" ca="1" si="44"/>
        <v>350</v>
      </c>
      <c r="AY99" s="83">
        <f t="shared" ca="1" si="45"/>
        <v>320</v>
      </c>
      <c r="AZ99" s="83">
        <f t="shared" ca="1" si="46"/>
        <v>30</v>
      </c>
      <c r="BA99" s="83">
        <f t="shared" ca="1" si="47"/>
        <v>328.04404093686401</v>
      </c>
      <c r="BB99" s="83">
        <f t="shared" ca="1" si="48"/>
        <v>341.95595906313599</v>
      </c>
    </row>
    <row r="100" spans="1:54" x14ac:dyDescent="0.25">
      <c r="A100" s="58">
        <v>98</v>
      </c>
      <c r="B100" s="59">
        <f t="shared" si="39"/>
        <v>1.6333333333333333</v>
      </c>
      <c r="C100" s="58">
        <v>35</v>
      </c>
      <c r="D100" s="58">
        <v>24.9</v>
      </c>
      <c r="F100" s="117"/>
      <c r="G100" s="117"/>
      <c r="H100" s="112">
        <f t="shared" si="40"/>
        <v>0</v>
      </c>
      <c r="I100" s="121"/>
      <c r="J100" s="92">
        <f t="shared" si="41"/>
        <v>0</v>
      </c>
      <c r="L100" s="94">
        <v>98</v>
      </c>
      <c r="M100" s="114">
        <f t="shared" ca="1" si="37"/>
        <v>1277.9514115513334</v>
      </c>
      <c r="N100" s="115">
        <f t="shared" ca="1" si="49"/>
        <v>85.502970442884603</v>
      </c>
      <c r="P100" s="102"/>
      <c r="Q100" s="102"/>
      <c r="R100" s="102"/>
      <c r="S100" s="102"/>
      <c r="Y100" s="83">
        <f t="shared" si="50"/>
        <v>79</v>
      </c>
      <c r="AC100" s="83">
        <f t="shared" si="53"/>
        <v>0</v>
      </c>
      <c r="AD100" s="83">
        <f t="shared" si="54"/>
        <v>0</v>
      </c>
      <c r="AF100" s="83">
        <f t="shared" si="51"/>
        <v>0</v>
      </c>
      <c r="AG100" s="83">
        <f t="shared" si="52"/>
        <v>0</v>
      </c>
      <c r="AQ100" s="83">
        <f t="shared" ca="1" si="42"/>
        <v>12</v>
      </c>
      <c r="AR100" s="83">
        <f t="shared" ca="1" si="43"/>
        <v>-137.35416938616001</v>
      </c>
      <c r="AS100" s="83">
        <f t="shared" ca="1" si="38"/>
        <v>-130.64583061383999</v>
      </c>
      <c r="AT100" s="83" cm="1">
        <f t="array" aca="1" ref="AT100" ca="1">_xlfn.LET(_xlpm.rozsah, $F$3:$F$10001,_xlpm.podminka, (_xlpm.rozsah&gt;M100)*(ISNUMBER(_xlpm.rozsah)),_xlpm.indexy, IF(_xlpm.podminka, ROW(_xlpm.rozsah)-MIN(ROW(_xlpm.rozsah))+1),_xlpm.prvni, MIN(_xlpm.indexy),_xlpm.finalni, IF(_xlpm.prvni=1, 2, _xlpm.prvni),INDEX(_xlpm.rozsah, _xlpm.finalni))</f>
        <v>1300</v>
      </c>
      <c r="AU100" s="83" cm="1">
        <f t="array" aca="1" ref="AU100" ca="1">INDEX($F$3:$F$10001,MATCH(AT100,$F$3:$F$10004,0)-1)</f>
        <v>1200</v>
      </c>
      <c r="AV100" s="83">
        <f t="shared" ca="1" si="55"/>
        <v>-140</v>
      </c>
      <c r="AW100" s="83">
        <f t="shared" ca="1" si="56"/>
        <v>-128</v>
      </c>
      <c r="AX100" s="83">
        <f t="shared" ca="1" si="44"/>
        <v>350</v>
      </c>
      <c r="AY100" s="83">
        <f t="shared" ca="1" si="45"/>
        <v>320</v>
      </c>
      <c r="AZ100" s="83">
        <f t="shared" ca="1" si="46"/>
        <v>30</v>
      </c>
      <c r="BA100" s="83">
        <f t="shared" ca="1" si="47"/>
        <v>326.61457653459996</v>
      </c>
      <c r="BB100" s="83">
        <f t="shared" ca="1" si="48"/>
        <v>343.38542346540004</v>
      </c>
    </row>
    <row r="101" spans="1:54" x14ac:dyDescent="0.25">
      <c r="A101" s="58">
        <v>99</v>
      </c>
      <c r="B101" s="59">
        <f t="shared" si="39"/>
        <v>1.65</v>
      </c>
      <c r="C101" s="58">
        <v>35.6</v>
      </c>
      <c r="D101" s="58">
        <v>25.2</v>
      </c>
      <c r="F101" s="117"/>
      <c r="G101" s="117"/>
      <c r="H101" s="112">
        <f t="shared" si="40"/>
        <v>0</v>
      </c>
      <c r="I101" s="121"/>
      <c r="J101" s="92">
        <f t="shared" si="41"/>
        <v>0</v>
      </c>
      <c r="L101" s="94">
        <v>99</v>
      </c>
      <c r="M101" s="114">
        <f t="shared" ca="1" si="37"/>
        <v>1282.7162928922135</v>
      </c>
      <c r="N101" s="115">
        <f t="shared" ca="1" si="49"/>
        <v>86.893351742651333</v>
      </c>
      <c r="P101" s="102"/>
      <c r="Q101" s="102"/>
      <c r="R101" s="102"/>
      <c r="S101" s="102"/>
      <c r="Y101" s="83">
        <f t="shared" si="50"/>
        <v>80</v>
      </c>
      <c r="AC101" s="83">
        <f t="shared" si="53"/>
        <v>0</v>
      </c>
      <c r="AD101" s="83">
        <f t="shared" si="54"/>
        <v>0</v>
      </c>
      <c r="AF101" s="83">
        <f t="shared" si="51"/>
        <v>0</v>
      </c>
      <c r="AG101" s="83">
        <f t="shared" si="52"/>
        <v>0</v>
      </c>
      <c r="AQ101" s="83">
        <f t="shared" ca="1" si="42"/>
        <v>12</v>
      </c>
      <c r="AR101" s="83">
        <f t="shared" ca="1" si="43"/>
        <v>-137.92595514706562</v>
      </c>
      <c r="AS101" s="83">
        <f t="shared" ca="1" si="38"/>
        <v>-130.07404485293438</v>
      </c>
      <c r="AT101" s="83" cm="1">
        <f t="array" aca="1" ref="AT101" ca="1">_xlfn.LET(_xlpm.rozsah, $F$3:$F$10001,_xlpm.podminka, (_xlpm.rozsah&gt;M101)*(ISNUMBER(_xlpm.rozsah)),_xlpm.indexy, IF(_xlpm.podminka, ROW(_xlpm.rozsah)-MIN(ROW(_xlpm.rozsah))+1),_xlpm.prvni, MIN(_xlpm.indexy),_xlpm.finalni, IF(_xlpm.prvni=1, 2, _xlpm.prvni),INDEX(_xlpm.rozsah, _xlpm.finalni))</f>
        <v>1300</v>
      </c>
      <c r="AU101" s="83" cm="1">
        <f t="array" aca="1" ref="AU101" ca="1">INDEX($F$3:$F$10001,MATCH(AT101,$F$3:$F$10004,0)-1)</f>
        <v>1200</v>
      </c>
      <c r="AV101" s="83">
        <f t="shared" ca="1" si="55"/>
        <v>-140</v>
      </c>
      <c r="AW101" s="83">
        <f t="shared" ca="1" si="56"/>
        <v>-128</v>
      </c>
      <c r="AX101" s="83">
        <f t="shared" ca="1" si="44"/>
        <v>350</v>
      </c>
      <c r="AY101" s="83">
        <f t="shared" ca="1" si="45"/>
        <v>320</v>
      </c>
      <c r="AZ101" s="83">
        <f t="shared" ca="1" si="46"/>
        <v>30</v>
      </c>
      <c r="BA101" s="83">
        <f t="shared" ca="1" si="47"/>
        <v>325.18511213233597</v>
      </c>
      <c r="BB101" s="83">
        <f t="shared" ca="1" si="48"/>
        <v>344.81488786766403</v>
      </c>
    </row>
    <row r="102" spans="1:54" x14ac:dyDescent="0.25">
      <c r="A102" s="58">
        <v>100</v>
      </c>
      <c r="B102" s="59">
        <f t="shared" si="39"/>
        <v>1.6666666666666667</v>
      </c>
      <c r="C102" s="58">
        <v>36.1</v>
      </c>
      <c r="D102" s="58">
        <v>24.8</v>
      </c>
      <c r="F102" s="117"/>
      <c r="G102" s="117"/>
      <c r="H102" s="112">
        <f t="shared" si="40"/>
        <v>0</v>
      </c>
      <c r="I102" s="121"/>
      <c r="J102" s="92">
        <f t="shared" si="41"/>
        <v>0</v>
      </c>
      <c r="L102" s="94">
        <v>100</v>
      </c>
      <c r="M102" s="114">
        <f t="shared" ca="1" si="37"/>
        <v>1286.6870273429467</v>
      </c>
      <c r="N102" s="115">
        <f t="shared" ref="N102:N125" ca="1" si="57">( IF(ISNUMBER(D102), D102,1)/100)*BB102 - $T$23 + $T$21</f>
        <v>85.809514834315237</v>
      </c>
      <c r="P102" s="102"/>
      <c r="Q102" s="102"/>
      <c r="R102" s="102"/>
      <c r="S102" s="102"/>
      <c r="Y102" s="83">
        <f t="shared" si="50"/>
        <v>81</v>
      </c>
      <c r="AC102" s="83">
        <f t="shared" si="53"/>
        <v>0</v>
      </c>
      <c r="AD102" s="83">
        <f t="shared" si="54"/>
        <v>0</v>
      </c>
      <c r="AF102" s="83">
        <f t="shared" si="51"/>
        <v>0</v>
      </c>
      <c r="AG102" s="83">
        <f t="shared" si="52"/>
        <v>0</v>
      </c>
      <c r="AQ102" s="83">
        <f t="shared" ca="1" si="42"/>
        <v>12</v>
      </c>
      <c r="AR102" s="83">
        <f t="shared" ca="1" si="43"/>
        <v>-138.40244328115361</v>
      </c>
      <c r="AS102" s="83">
        <f t="shared" ca="1" si="38"/>
        <v>-129.59755671884639</v>
      </c>
      <c r="AT102" s="83" cm="1">
        <f t="array" aca="1" ref="AT102" ca="1">_xlfn.LET(_xlpm.rozsah, $F$3:$F$10001,_xlpm.podminka, (_xlpm.rozsah&gt;M102)*(ISNUMBER(_xlpm.rozsah)),_xlpm.indexy, IF(_xlpm.podminka, ROW(_xlpm.rozsah)-MIN(ROW(_xlpm.rozsah))+1),_xlpm.prvni, MIN(_xlpm.indexy),_xlpm.finalni, IF(_xlpm.prvni=1, 2, _xlpm.prvni),INDEX(_xlpm.rozsah, _xlpm.finalni))</f>
        <v>1300</v>
      </c>
      <c r="AU102" s="83" cm="1">
        <f t="array" aca="1" ref="AU102" ca="1">INDEX($F$3:$F$10001,MATCH(AT102,$F$3:$F$10004,0)-1)</f>
        <v>1200</v>
      </c>
      <c r="AV102" s="83">
        <f t="shared" ca="1" si="55"/>
        <v>-140</v>
      </c>
      <c r="AW102" s="83">
        <f t="shared" ca="1" si="56"/>
        <v>-128</v>
      </c>
      <c r="AX102" s="83">
        <f t="shared" ca="1" si="44"/>
        <v>350</v>
      </c>
      <c r="AY102" s="83">
        <f t="shared" ca="1" si="45"/>
        <v>320</v>
      </c>
      <c r="AZ102" s="83">
        <f t="shared" ca="1" si="46"/>
        <v>30</v>
      </c>
      <c r="BA102" s="83">
        <f t="shared" ca="1" si="47"/>
        <v>323.99389179711596</v>
      </c>
      <c r="BB102" s="83">
        <f t="shared" ca="1" si="48"/>
        <v>346.00610820288404</v>
      </c>
    </row>
    <row r="103" spans="1:54" x14ac:dyDescent="0.25">
      <c r="A103" s="58">
        <v>101</v>
      </c>
      <c r="B103" s="59">
        <f t="shared" si="39"/>
        <v>1.6833333333333333</v>
      </c>
      <c r="C103" s="58">
        <v>36.299999999999997</v>
      </c>
      <c r="D103" s="58">
        <v>24</v>
      </c>
      <c r="F103" s="117"/>
      <c r="G103" s="117"/>
      <c r="H103" s="112">
        <f t="shared" si="40"/>
        <v>0</v>
      </c>
      <c r="I103" s="121"/>
      <c r="J103" s="92">
        <f t="shared" si="41"/>
        <v>0</v>
      </c>
      <c r="L103" s="94">
        <v>101</v>
      </c>
      <c r="M103" s="114">
        <f t="shared" ca="1" si="37"/>
        <v>1288.27532112324</v>
      </c>
      <c r="N103" s="115">
        <f t="shared" ca="1" si="57"/>
        <v>83.155823120873279</v>
      </c>
      <c r="P103" s="102"/>
      <c r="Q103" s="102"/>
      <c r="R103" s="102"/>
      <c r="S103" s="102"/>
      <c r="Y103" s="83">
        <f t="shared" si="50"/>
        <v>82</v>
      </c>
      <c r="AC103" s="83">
        <f t="shared" si="53"/>
        <v>0</v>
      </c>
      <c r="AD103" s="83">
        <f t="shared" si="54"/>
        <v>0</v>
      </c>
      <c r="AF103" s="83">
        <f t="shared" si="51"/>
        <v>0</v>
      </c>
      <c r="AG103" s="83">
        <f t="shared" si="52"/>
        <v>0</v>
      </c>
      <c r="AQ103" s="83">
        <f t="shared" ca="1" si="42"/>
        <v>12</v>
      </c>
      <c r="AR103" s="83">
        <f t="shared" ca="1" si="43"/>
        <v>-138.5930385347888</v>
      </c>
      <c r="AS103" s="83">
        <f t="shared" ca="1" si="38"/>
        <v>-129.4069614652112</v>
      </c>
      <c r="AT103" s="83" cm="1">
        <f t="array" aca="1" ref="AT103" ca="1">_xlfn.LET(_xlpm.rozsah, $F$3:$F$10001,_xlpm.podminka, (_xlpm.rozsah&gt;M103)*(ISNUMBER(_xlpm.rozsah)),_xlpm.indexy, IF(_xlpm.podminka, ROW(_xlpm.rozsah)-MIN(ROW(_xlpm.rozsah))+1),_xlpm.prvni, MIN(_xlpm.indexy),_xlpm.finalni, IF(_xlpm.prvni=1, 2, _xlpm.prvni),INDEX(_xlpm.rozsah, _xlpm.finalni))</f>
        <v>1300</v>
      </c>
      <c r="AU103" s="83" cm="1">
        <f t="array" aca="1" ref="AU103" ca="1">INDEX($F$3:$F$10001,MATCH(AT103,$F$3:$F$10004,0)-1)</f>
        <v>1200</v>
      </c>
      <c r="AV103" s="83">
        <f t="shared" ca="1" si="55"/>
        <v>-140</v>
      </c>
      <c r="AW103" s="83">
        <f t="shared" ca="1" si="56"/>
        <v>-128</v>
      </c>
      <c r="AX103" s="83">
        <f t="shared" ca="1" si="44"/>
        <v>350</v>
      </c>
      <c r="AY103" s="83">
        <f t="shared" ca="1" si="45"/>
        <v>320</v>
      </c>
      <c r="AZ103" s="83">
        <f t="shared" ca="1" si="46"/>
        <v>30</v>
      </c>
      <c r="BA103" s="83">
        <f t="shared" ca="1" si="47"/>
        <v>323.51740366302801</v>
      </c>
      <c r="BB103" s="83">
        <f t="shared" ca="1" si="48"/>
        <v>346.48259633697199</v>
      </c>
    </row>
    <row r="104" spans="1:54" x14ac:dyDescent="0.25">
      <c r="A104" s="58">
        <v>102</v>
      </c>
      <c r="B104" s="59">
        <f t="shared" si="39"/>
        <v>1.7</v>
      </c>
      <c r="C104" s="58">
        <v>36.200000000000003</v>
      </c>
      <c r="D104" s="58">
        <v>23.6</v>
      </c>
      <c r="F104" s="117"/>
      <c r="G104" s="117"/>
      <c r="H104" s="112">
        <f t="shared" si="40"/>
        <v>0</v>
      </c>
      <c r="I104" s="121"/>
      <c r="J104" s="92">
        <f t="shared" si="41"/>
        <v>0</v>
      </c>
      <c r="L104" s="94">
        <v>102</v>
      </c>
      <c r="M104" s="114">
        <f t="shared" ca="1" si="37"/>
        <v>1287.4811742330935</v>
      </c>
      <c r="N104" s="115">
        <f t="shared" ca="1" si="57"/>
        <v>81.713667135703034</v>
      </c>
      <c r="P104" s="102"/>
      <c r="Q104" s="102"/>
      <c r="R104" s="102"/>
      <c r="S104" s="102"/>
      <c r="Y104" s="83">
        <f t="shared" si="50"/>
        <v>83</v>
      </c>
      <c r="AC104" s="83">
        <f t="shared" si="53"/>
        <v>0</v>
      </c>
      <c r="AD104" s="83">
        <f t="shared" si="54"/>
        <v>0</v>
      </c>
      <c r="AF104" s="83">
        <f t="shared" si="51"/>
        <v>0</v>
      </c>
      <c r="AG104" s="83">
        <f t="shared" si="52"/>
        <v>0</v>
      </c>
      <c r="AQ104" s="83">
        <f t="shared" ca="1" si="42"/>
        <v>12</v>
      </c>
      <c r="AR104" s="83">
        <f t="shared" ca="1" si="43"/>
        <v>-138.49774090797121</v>
      </c>
      <c r="AS104" s="83">
        <f t="shared" ca="1" si="38"/>
        <v>-129.50225909202879</v>
      </c>
      <c r="AT104" s="83" cm="1">
        <f t="array" aca="1" ref="AT104" ca="1">_xlfn.LET(_xlpm.rozsah, $F$3:$F$10001,_xlpm.podminka, (_xlpm.rozsah&gt;M104)*(ISNUMBER(_xlpm.rozsah)),_xlpm.indexy, IF(_xlpm.podminka, ROW(_xlpm.rozsah)-MIN(ROW(_xlpm.rozsah))+1),_xlpm.prvni, MIN(_xlpm.indexy),_xlpm.finalni, IF(_xlpm.prvni=1, 2, _xlpm.prvni),INDEX(_xlpm.rozsah, _xlpm.finalni))</f>
        <v>1300</v>
      </c>
      <c r="AU104" s="83" cm="1">
        <f t="array" aca="1" ref="AU104" ca="1">INDEX($F$3:$F$10001,MATCH(AT104,$F$3:$F$10004,0)-1)</f>
        <v>1200</v>
      </c>
      <c r="AV104" s="83">
        <f t="shared" ca="1" si="55"/>
        <v>-140</v>
      </c>
      <c r="AW104" s="83">
        <f t="shared" ca="1" si="56"/>
        <v>-128</v>
      </c>
      <c r="AX104" s="83">
        <f t="shared" ca="1" si="44"/>
        <v>350</v>
      </c>
      <c r="AY104" s="83">
        <f t="shared" ca="1" si="45"/>
        <v>320</v>
      </c>
      <c r="AZ104" s="83">
        <f t="shared" ca="1" si="46"/>
        <v>30</v>
      </c>
      <c r="BA104" s="83">
        <f t="shared" ca="1" si="47"/>
        <v>323.75564773007193</v>
      </c>
      <c r="BB104" s="83">
        <f t="shared" ca="1" si="48"/>
        <v>346.24435226992807</v>
      </c>
    </row>
    <row r="105" spans="1:54" x14ac:dyDescent="0.25">
      <c r="A105" s="58">
        <v>103</v>
      </c>
      <c r="B105" s="59">
        <f t="shared" si="39"/>
        <v>1.7166666666666666</v>
      </c>
      <c r="C105" s="58">
        <v>36.200000000000003</v>
      </c>
      <c r="D105" s="58">
        <v>23.5</v>
      </c>
      <c r="F105" s="117"/>
      <c r="G105" s="117"/>
      <c r="H105" s="112">
        <f t="shared" si="40"/>
        <v>0</v>
      </c>
      <c r="I105" s="121"/>
      <c r="J105" s="92">
        <f t="shared" si="41"/>
        <v>0</v>
      </c>
      <c r="L105" s="94">
        <v>103</v>
      </c>
      <c r="M105" s="114">
        <f t="shared" ca="1" si="37"/>
        <v>1287.4811742330935</v>
      </c>
      <c r="N105" s="115">
        <f t="shared" ca="1" si="57"/>
        <v>81.367422783433099</v>
      </c>
      <c r="P105" s="102"/>
      <c r="Q105" s="102"/>
      <c r="R105" s="102"/>
      <c r="S105" s="102"/>
      <c r="Y105" s="83">
        <f t="shared" si="50"/>
        <v>84</v>
      </c>
      <c r="AC105" s="83">
        <f t="shared" si="53"/>
        <v>0</v>
      </c>
      <c r="AD105" s="83">
        <f t="shared" si="54"/>
        <v>0</v>
      </c>
      <c r="AF105" s="83">
        <f t="shared" si="51"/>
        <v>0</v>
      </c>
      <c r="AG105" s="83">
        <f t="shared" si="52"/>
        <v>0</v>
      </c>
      <c r="AQ105" s="83">
        <f t="shared" ca="1" si="42"/>
        <v>12</v>
      </c>
      <c r="AR105" s="83">
        <f t="shared" ca="1" si="43"/>
        <v>-138.49774090797121</v>
      </c>
      <c r="AS105" s="83">
        <f t="shared" ca="1" si="38"/>
        <v>-129.50225909202879</v>
      </c>
      <c r="AT105" s="83" cm="1">
        <f t="array" aca="1" ref="AT105" ca="1">_xlfn.LET(_xlpm.rozsah, $F$3:$F$10001,_xlpm.podminka, (_xlpm.rozsah&gt;M105)*(ISNUMBER(_xlpm.rozsah)),_xlpm.indexy, IF(_xlpm.podminka, ROW(_xlpm.rozsah)-MIN(ROW(_xlpm.rozsah))+1),_xlpm.prvni, MIN(_xlpm.indexy),_xlpm.finalni, IF(_xlpm.prvni=1, 2, _xlpm.prvni),INDEX(_xlpm.rozsah, _xlpm.finalni))</f>
        <v>1300</v>
      </c>
      <c r="AU105" s="83" cm="1">
        <f t="array" aca="1" ref="AU105" ca="1">INDEX($F$3:$F$10001,MATCH(AT105,$F$3:$F$10004,0)-1)</f>
        <v>1200</v>
      </c>
      <c r="AV105" s="83">
        <f t="shared" ca="1" si="55"/>
        <v>-140</v>
      </c>
      <c r="AW105" s="83">
        <f t="shared" ca="1" si="56"/>
        <v>-128</v>
      </c>
      <c r="AX105" s="83">
        <f t="shared" ca="1" si="44"/>
        <v>350</v>
      </c>
      <c r="AY105" s="83">
        <f t="shared" ca="1" si="45"/>
        <v>320</v>
      </c>
      <c r="AZ105" s="83">
        <f t="shared" ca="1" si="46"/>
        <v>30</v>
      </c>
      <c r="BA105" s="83">
        <f t="shared" ca="1" si="47"/>
        <v>323.75564773007193</v>
      </c>
      <c r="BB105" s="83">
        <f t="shared" ca="1" si="48"/>
        <v>346.24435226992807</v>
      </c>
    </row>
    <row r="106" spans="1:54" x14ac:dyDescent="0.25">
      <c r="A106" s="58">
        <v>104</v>
      </c>
      <c r="B106" s="59">
        <f t="shared" si="39"/>
        <v>1.7333333333333334</v>
      </c>
      <c r="C106" s="58">
        <v>36.799999999999997</v>
      </c>
      <c r="D106" s="58">
        <v>22.7</v>
      </c>
      <c r="F106" s="117"/>
      <c r="G106" s="117"/>
      <c r="H106" s="112">
        <f t="shared" si="40"/>
        <v>0</v>
      </c>
      <c r="I106" s="121"/>
      <c r="J106" s="92">
        <f t="shared" si="41"/>
        <v>0</v>
      </c>
      <c r="L106" s="94">
        <v>104</v>
      </c>
      <c r="M106" s="114">
        <f t="shared" ca="1" si="37"/>
        <v>1292.2460555739735</v>
      </c>
      <c r="N106" s="115">
        <f t="shared" ca="1" si="57"/>
        <v>78.921956384587588</v>
      </c>
      <c r="P106" s="102"/>
      <c r="Q106" s="102"/>
      <c r="R106" s="102"/>
      <c r="S106" s="102"/>
      <c r="Y106" s="83">
        <f t="shared" si="50"/>
        <v>85</v>
      </c>
      <c r="AC106" s="83">
        <f t="shared" si="53"/>
        <v>0</v>
      </c>
      <c r="AD106" s="83">
        <f t="shared" si="54"/>
        <v>0</v>
      </c>
      <c r="AF106" s="83">
        <f t="shared" si="51"/>
        <v>0</v>
      </c>
      <c r="AG106" s="83">
        <f t="shared" si="52"/>
        <v>0</v>
      </c>
      <c r="AQ106" s="83">
        <f t="shared" ca="1" si="42"/>
        <v>12</v>
      </c>
      <c r="AR106" s="83">
        <f t="shared" ca="1" si="43"/>
        <v>-139.06952666887682</v>
      </c>
      <c r="AS106" s="83">
        <f t="shared" ca="1" si="38"/>
        <v>-128.93047333112318</v>
      </c>
      <c r="AT106" s="83" cm="1">
        <f t="array" aca="1" ref="AT106" ca="1">_xlfn.LET(_xlpm.rozsah, $F$3:$F$10001,_xlpm.podminka, (_xlpm.rozsah&gt;M106)*(ISNUMBER(_xlpm.rozsah)),_xlpm.indexy, IF(_xlpm.podminka, ROW(_xlpm.rozsah)-MIN(ROW(_xlpm.rozsah))+1),_xlpm.prvni, MIN(_xlpm.indexy),_xlpm.finalni, IF(_xlpm.prvni=1, 2, _xlpm.prvni),INDEX(_xlpm.rozsah, _xlpm.finalni))</f>
        <v>1300</v>
      </c>
      <c r="AU106" s="83" cm="1">
        <f t="array" aca="1" ref="AU106" ca="1">INDEX($F$3:$F$10001,MATCH(AT106,$F$3:$F$10004,0)-1)</f>
        <v>1200</v>
      </c>
      <c r="AV106" s="83">
        <f t="shared" ca="1" si="55"/>
        <v>-140</v>
      </c>
      <c r="AW106" s="83">
        <f t="shared" ca="1" si="56"/>
        <v>-128</v>
      </c>
      <c r="AX106" s="83">
        <f t="shared" ca="1" si="44"/>
        <v>350</v>
      </c>
      <c r="AY106" s="83">
        <f t="shared" ca="1" si="45"/>
        <v>320</v>
      </c>
      <c r="AZ106" s="83">
        <f t="shared" ca="1" si="46"/>
        <v>30</v>
      </c>
      <c r="BA106" s="83">
        <f t="shared" ca="1" si="47"/>
        <v>322.32618332780794</v>
      </c>
      <c r="BB106" s="83">
        <f t="shared" ca="1" si="48"/>
        <v>347.67381667219206</v>
      </c>
    </row>
    <row r="107" spans="1:54" x14ac:dyDescent="0.25">
      <c r="A107" s="58">
        <v>105</v>
      </c>
      <c r="B107" s="59">
        <f t="shared" si="39"/>
        <v>1.75</v>
      </c>
      <c r="C107" s="58">
        <v>37.200000000000003</v>
      </c>
      <c r="D107" s="58">
        <v>20.9</v>
      </c>
      <c r="F107" s="117"/>
      <c r="G107" s="117"/>
      <c r="H107" s="112">
        <f t="shared" si="40"/>
        <v>0</v>
      </c>
      <c r="I107" s="121"/>
      <c r="J107" s="92">
        <f t="shared" si="41"/>
        <v>0</v>
      </c>
      <c r="L107" s="94">
        <v>105</v>
      </c>
      <c r="M107" s="114">
        <f t="shared" ca="1" si="37"/>
        <v>1295.4226431345601</v>
      </c>
      <c r="N107" s="115">
        <f t="shared" ca="1" si="57"/>
        <v>72.86299972453692</v>
      </c>
      <c r="P107" s="102"/>
      <c r="Q107" s="102"/>
      <c r="R107" s="102"/>
      <c r="S107" s="102"/>
      <c r="Y107" s="83">
        <f t="shared" si="50"/>
        <v>86</v>
      </c>
      <c r="AC107" s="83">
        <f t="shared" si="53"/>
        <v>0</v>
      </c>
      <c r="AD107" s="83">
        <f t="shared" si="54"/>
        <v>0</v>
      </c>
      <c r="AF107" s="83">
        <f t="shared" si="51"/>
        <v>0</v>
      </c>
      <c r="AG107" s="83">
        <f t="shared" si="52"/>
        <v>0</v>
      </c>
      <c r="AQ107" s="83">
        <f t="shared" ca="1" si="42"/>
        <v>12</v>
      </c>
      <c r="AR107" s="83">
        <f t="shared" ca="1" si="43"/>
        <v>-139.45071717614721</v>
      </c>
      <c r="AS107" s="83">
        <f t="shared" ca="1" si="38"/>
        <v>-128.54928282385279</v>
      </c>
      <c r="AT107" s="83" cm="1">
        <f t="array" aca="1" ref="AT107" ca="1">_xlfn.LET(_xlpm.rozsah, $F$3:$F$10001,_xlpm.podminka, (_xlpm.rozsah&gt;M107)*(ISNUMBER(_xlpm.rozsah)),_xlpm.indexy, IF(_xlpm.podminka, ROW(_xlpm.rozsah)-MIN(ROW(_xlpm.rozsah))+1),_xlpm.prvni, MIN(_xlpm.indexy),_xlpm.finalni, IF(_xlpm.prvni=1, 2, _xlpm.prvni),INDEX(_xlpm.rozsah, _xlpm.finalni))</f>
        <v>1300</v>
      </c>
      <c r="AU107" s="83" cm="1">
        <f t="array" aca="1" ref="AU107" ca="1">INDEX($F$3:$F$10001,MATCH(AT107,$F$3:$F$10004,0)-1)</f>
        <v>1200</v>
      </c>
      <c r="AV107" s="83">
        <f t="shared" ca="1" si="55"/>
        <v>-140</v>
      </c>
      <c r="AW107" s="83">
        <f t="shared" ca="1" si="56"/>
        <v>-128</v>
      </c>
      <c r="AX107" s="83">
        <f t="shared" ca="1" si="44"/>
        <v>350</v>
      </c>
      <c r="AY107" s="83">
        <f t="shared" ca="1" si="45"/>
        <v>320</v>
      </c>
      <c r="AZ107" s="83">
        <f t="shared" ca="1" si="46"/>
        <v>30</v>
      </c>
      <c r="BA107" s="83">
        <f t="shared" ca="1" si="47"/>
        <v>321.37320705963197</v>
      </c>
      <c r="BB107" s="83">
        <f t="shared" ca="1" si="48"/>
        <v>348.62679294036803</v>
      </c>
    </row>
    <row r="108" spans="1:54" x14ac:dyDescent="0.25">
      <c r="A108" s="58">
        <v>106</v>
      </c>
      <c r="B108" s="59">
        <f t="shared" si="39"/>
        <v>1.7666666666666666</v>
      </c>
      <c r="C108" s="58">
        <v>37</v>
      </c>
      <c r="D108" s="58">
        <v>19.2</v>
      </c>
      <c r="F108" s="117"/>
      <c r="G108" s="117"/>
      <c r="H108" s="112">
        <f t="shared" si="40"/>
        <v>0</v>
      </c>
      <c r="I108" s="121"/>
      <c r="J108" s="92">
        <f t="shared" si="41"/>
        <v>0</v>
      </c>
      <c r="L108" s="94">
        <v>106</v>
      </c>
      <c r="M108" s="114">
        <f t="shared" ca="1" si="37"/>
        <v>1293.8343493542668</v>
      </c>
      <c r="N108" s="115">
        <f t="shared" ca="1" si="57"/>
        <v>66.844858522805765</v>
      </c>
      <c r="P108" s="102"/>
      <c r="Q108" s="102"/>
      <c r="R108" s="102"/>
      <c r="S108" s="102"/>
      <c r="Y108" s="83">
        <f t="shared" si="50"/>
        <v>87</v>
      </c>
      <c r="AC108" s="83">
        <f t="shared" si="53"/>
        <v>0</v>
      </c>
      <c r="AD108" s="83">
        <f t="shared" si="54"/>
        <v>0</v>
      </c>
      <c r="AF108" s="83">
        <f t="shared" si="51"/>
        <v>0</v>
      </c>
      <c r="AG108" s="83">
        <f t="shared" si="52"/>
        <v>0</v>
      </c>
      <c r="AQ108" s="83">
        <f t="shared" ca="1" si="42"/>
        <v>12</v>
      </c>
      <c r="AR108" s="83">
        <f t="shared" ca="1" si="43"/>
        <v>-139.26012192251201</v>
      </c>
      <c r="AS108" s="83">
        <f t="shared" ca="1" si="38"/>
        <v>-128.73987807748799</v>
      </c>
      <c r="AT108" s="83" cm="1">
        <f t="array" aca="1" ref="AT108" ca="1">_xlfn.LET(_xlpm.rozsah, $F$3:$F$10001,_xlpm.podminka, (_xlpm.rozsah&gt;M108)*(ISNUMBER(_xlpm.rozsah)),_xlpm.indexy, IF(_xlpm.podminka, ROW(_xlpm.rozsah)-MIN(ROW(_xlpm.rozsah))+1),_xlpm.prvni, MIN(_xlpm.indexy),_xlpm.finalni, IF(_xlpm.prvni=1, 2, _xlpm.prvni),INDEX(_xlpm.rozsah, _xlpm.finalni))</f>
        <v>1300</v>
      </c>
      <c r="AU108" s="83" cm="1">
        <f t="array" aca="1" ref="AU108" ca="1">INDEX($F$3:$F$10001,MATCH(AT108,$F$3:$F$10004,0)-1)</f>
        <v>1200</v>
      </c>
      <c r="AV108" s="83">
        <f t="shared" ca="1" si="55"/>
        <v>-140</v>
      </c>
      <c r="AW108" s="83">
        <f t="shared" ca="1" si="56"/>
        <v>-128</v>
      </c>
      <c r="AX108" s="83">
        <f t="shared" ca="1" si="44"/>
        <v>350</v>
      </c>
      <c r="AY108" s="83">
        <f t="shared" ca="1" si="45"/>
        <v>320</v>
      </c>
      <c r="AZ108" s="83">
        <f t="shared" ca="1" si="46"/>
        <v>30</v>
      </c>
      <c r="BA108" s="83">
        <f t="shared" ca="1" si="47"/>
        <v>321.84969519371998</v>
      </c>
      <c r="BB108" s="83">
        <f t="shared" ca="1" si="48"/>
        <v>348.15030480628002</v>
      </c>
    </row>
    <row r="109" spans="1:54" x14ac:dyDescent="0.25">
      <c r="A109" s="58">
        <v>107</v>
      </c>
      <c r="B109" s="59">
        <f t="shared" si="39"/>
        <v>1.7833333333333334</v>
      </c>
      <c r="C109" s="58">
        <v>36.299999999999997</v>
      </c>
      <c r="D109" s="58">
        <v>18.399999999999999</v>
      </c>
      <c r="F109" s="117"/>
      <c r="G109" s="117"/>
      <c r="H109" s="112">
        <f t="shared" si="40"/>
        <v>0</v>
      </c>
      <c r="I109" s="121"/>
      <c r="J109" s="92">
        <f t="shared" si="41"/>
        <v>0</v>
      </c>
      <c r="L109" s="94">
        <v>107</v>
      </c>
      <c r="M109" s="114">
        <f t="shared" ca="1" si="37"/>
        <v>1288.27532112324</v>
      </c>
      <c r="N109" s="115">
        <f t="shared" ca="1" si="57"/>
        <v>63.752797726002846</v>
      </c>
      <c r="P109" s="102"/>
      <c r="Q109" s="102"/>
      <c r="R109" s="102"/>
      <c r="S109" s="102"/>
      <c r="Y109" s="83">
        <f t="shared" si="50"/>
        <v>88</v>
      </c>
      <c r="AC109" s="83">
        <f t="shared" si="53"/>
        <v>0</v>
      </c>
      <c r="AD109" s="83">
        <f t="shared" si="54"/>
        <v>0</v>
      </c>
      <c r="AF109" s="83">
        <f t="shared" si="51"/>
        <v>0</v>
      </c>
      <c r="AG109" s="83">
        <f t="shared" si="52"/>
        <v>0</v>
      </c>
      <c r="AQ109" s="83">
        <f t="shared" ca="1" si="42"/>
        <v>12</v>
      </c>
      <c r="AR109" s="83">
        <f t="shared" ca="1" si="43"/>
        <v>-138.5930385347888</v>
      </c>
      <c r="AS109" s="83">
        <f t="shared" ca="1" si="38"/>
        <v>-129.4069614652112</v>
      </c>
      <c r="AT109" s="83" cm="1">
        <f t="array" aca="1" ref="AT109" ca="1">_xlfn.LET(_xlpm.rozsah, $F$3:$F$10001,_xlpm.podminka, (_xlpm.rozsah&gt;M109)*(ISNUMBER(_xlpm.rozsah)),_xlpm.indexy, IF(_xlpm.podminka, ROW(_xlpm.rozsah)-MIN(ROW(_xlpm.rozsah))+1),_xlpm.prvni, MIN(_xlpm.indexy),_xlpm.finalni, IF(_xlpm.prvni=1, 2, _xlpm.prvni),INDEX(_xlpm.rozsah, _xlpm.finalni))</f>
        <v>1300</v>
      </c>
      <c r="AU109" s="83" cm="1">
        <f t="array" aca="1" ref="AU109" ca="1">INDEX($F$3:$F$10001,MATCH(AT109,$F$3:$F$10004,0)-1)</f>
        <v>1200</v>
      </c>
      <c r="AV109" s="83">
        <f t="shared" ca="1" si="55"/>
        <v>-140</v>
      </c>
      <c r="AW109" s="83">
        <f t="shared" ca="1" si="56"/>
        <v>-128</v>
      </c>
      <c r="AX109" s="83">
        <f t="shared" ca="1" si="44"/>
        <v>350</v>
      </c>
      <c r="AY109" s="83">
        <f t="shared" ca="1" si="45"/>
        <v>320</v>
      </c>
      <c r="AZ109" s="83">
        <f t="shared" ca="1" si="46"/>
        <v>30</v>
      </c>
      <c r="BA109" s="83">
        <f t="shared" ca="1" si="47"/>
        <v>323.51740366302801</v>
      </c>
      <c r="BB109" s="83">
        <f t="shared" ca="1" si="48"/>
        <v>346.48259633697199</v>
      </c>
    </row>
    <row r="110" spans="1:54" x14ac:dyDescent="0.25">
      <c r="A110" s="58">
        <v>108</v>
      </c>
      <c r="B110" s="59">
        <f t="shared" si="39"/>
        <v>1.8</v>
      </c>
      <c r="C110" s="58">
        <v>35.4</v>
      </c>
      <c r="D110" s="58">
        <v>17.600000000000001</v>
      </c>
      <c r="F110" s="117"/>
      <c r="G110" s="117"/>
      <c r="H110" s="112">
        <f t="shared" si="40"/>
        <v>0</v>
      </c>
      <c r="I110" s="121"/>
      <c r="J110" s="92">
        <f t="shared" si="41"/>
        <v>0</v>
      </c>
      <c r="L110" s="94">
        <v>108</v>
      </c>
      <c r="M110" s="114">
        <f t="shared" ca="1" si="37"/>
        <v>1281.1279991119202</v>
      </c>
      <c r="N110" s="115">
        <f t="shared" ca="1" si="57"/>
        <v>60.603558353109392</v>
      </c>
      <c r="P110" s="102"/>
      <c r="Q110" s="102"/>
      <c r="R110" s="102"/>
      <c r="S110" s="102"/>
      <c r="Y110" s="83">
        <f t="shared" si="50"/>
        <v>89</v>
      </c>
      <c r="AC110" s="83">
        <f t="shared" si="53"/>
        <v>0</v>
      </c>
      <c r="AD110" s="83">
        <f t="shared" si="54"/>
        <v>0</v>
      </c>
      <c r="AF110" s="83">
        <f t="shared" si="51"/>
        <v>0</v>
      </c>
      <c r="AG110" s="83">
        <f t="shared" si="52"/>
        <v>0</v>
      </c>
      <c r="AQ110" s="83">
        <f t="shared" ca="1" si="42"/>
        <v>12</v>
      </c>
      <c r="AR110" s="83">
        <f t="shared" ca="1" si="43"/>
        <v>-137.73535989343043</v>
      </c>
      <c r="AS110" s="83">
        <f t="shared" ca="1" si="38"/>
        <v>-130.26464010656957</v>
      </c>
      <c r="AT110" s="83" cm="1">
        <f t="array" aca="1" ref="AT110" ca="1">_xlfn.LET(_xlpm.rozsah, $F$3:$F$10001,_xlpm.podminka, (_xlpm.rozsah&gt;M110)*(ISNUMBER(_xlpm.rozsah)),_xlpm.indexy, IF(_xlpm.podminka, ROW(_xlpm.rozsah)-MIN(ROW(_xlpm.rozsah))+1),_xlpm.prvni, MIN(_xlpm.indexy),_xlpm.finalni, IF(_xlpm.prvni=1, 2, _xlpm.prvni),INDEX(_xlpm.rozsah, _xlpm.finalni))</f>
        <v>1300</v>
      </c>
      <c r="AU110" s="83" cm="1">
        <f t="array" aca="1" ref="AU110" ca="1">INDEX($F$3:$F$10001,MATCH(AT110,$F$3:$F$10004,0)-1)</f>
        <v>1200</v>
      </c>
      <c r="AV110" s="83">
        <f t="shared" ca="1" si="55"/>
        <v>-140</v>
      </c>
      <c r="AW110" s="83">
        <f t="shared" ca="1" si="56"/>
        <v>-128</v>
      </c>
      <c r="AX110" s="83">
        <f t="shared" ca="1" si="44"/>
        <v>350</v>
      </c>
      <c r="AY110" s="83">
        <f t="shared" ca="1" si="45"/>
        <v>320</v>
      </c>
      <c r="AZ110" s="83">
        <f t="shared" ca="1" si="46"/>
        <v>30</v>
      </c>
      <c r="BA110" s="83">
        <f t="shared" ca="1" si="47"/>
        <v>325.66160026642393</v>
      </c>
      <c r="BB110" s="83">
        <f t="shared" ca="1" si="48"/>
        <v>344.33839973357607</v>
      </c>
    </row>
    <row r="111" spans="1:54" x14ac:dyDescent="0.25">
      <c r="A111" s="58">
        <v>109</v>
      </c>
      <c r="B111" s="59">
        <f t="shared" si="39"/>
        <v>1.8166666666666667</v>
      </c>
      <c r="C111" s="58">
        <v>35.200000000000003</v>
      </c>
      <c r="D111" s="58">
        <v>14.9</v>
      </c>
      <c r="F111" s="117"/>
      <c r="G111" s="117"/>
      <c r="H111" s="112">
        <f t="shared" si="40"/>
        <v>0</v>
      </c>
      <c r="I111" s="121"/>
      <c r="J111" s="92">
        <f t="shared" si="41"/>
        <v>0</v>
      </c>
      <c r="L111" s="94">
        <v>109</v>
      </c>
      <c r="M111" s="114">
        <f t="shared" ca="1" si="37"/>
        <v>1279.5397053316269</v>
      </c>
      <c r="N111" s="115">
        <f t="shared" ca="1" si="57"/>
        <v>51.235424828323715</v>
      </c>
      <c r="P111" s="102"/>
      <c r="Q111" s="102"/>
      <c r="R111" s="102"/>
      <c r="S111" s="102"/>
      <c r="Y111" s="83">
        <f t="shared" si="50"/>
        <v>90</v>
      </c>
      <c r="AC111" s="83">
        <f t="shared" si="53"/>
        <v>0</v>
      </c>
      <c r="AD111" s="83">
        <f t="shared" si="54"/>
        <v>0</v>
      </c>
      <c r="AF111" s="83">
        <f t="shared" si="51"/>
        <v>0</v>
      </c>
      <c r="AG111" s="83">
        <f t="shared" si="52"/>
        <v>0</v>
      </c>
      <c r="AQ111" s="83">
        <f t="shared" ca="1" si="42"/>
        <v>12</v>
      </c>
      <c r="AR111" s="83">
        <f t="shared" ca="1" si="43"/>
        <v>-137.54476463979523</v>
      </c>
      <c r="AS111" s="83">
        <f t="shared" ca="1" si="38"/>
        <v>-130.45523536020477</v>
      </c>
      <c r="AT111" s="83" cm="1">
        <f t="array" aca="1" ref="AT111" ca="1">_xlfn.LET(_xlpm.rozsah, $F$3:$F$10001,_xlpm.podminka, (_xlpm.rozsah&gt;M111)*(ISNUMBER(_xlpm.rozsah)),_xlpm.indexy, IF(_xlpm.podminka, ROW(_xlpm.rozsah)-MIN(ROW(_xlpm.rozsah))+1),_xlpm.prvni, MIN(_xlpm.indexy),_xlpm.finalni, IF(_xlpm.prvni=1, 2, _xlpm.prvni),INDEX(_xlpm.rozsah, _xlpm.finalni))</f>
        <v>1300</v>
      </c>
      <c r="AU111" s="83" cm="1">
        <f t="array" aca="1" ref="AU111" ca="1">INDEX($F$3:$F$10001,MATCH(AT111,$F$3:$F$10004,0)-1)</f>
        <v>1200</v>
      </c>
      <c r="AV111" s="83">
        <f t="shared" ca="1" si="55"/>
        <v>-140</v>
      </c>
      <c r="AW111" s="83">
        <f t="shared" ca="1" si="56"/>
        <v>-128</v>
      </c>
      <c r="AX111" s="83">
        <f t="shared" ca="1" si="44"/>
        <v>350</v>
      </c>
      <c r="AY111" s="83">
        <f t="shared" ca="1" si="45"/>
        <v>320</v>
      </c>
      <c r="AZ111" s="83">
        <f t="shared" ca="1" si="46"/>
        <v>30</v>
      </c>
      <c r="BA111" s="83">
        <f t="shared" ca="1" si="47"/>
        <v>326.13808840051195</v>
      </c>
      <c r="BB111" s="83">
        <f t="shared" ca="1" si="48"/>
        <v>343.86191159948805</v>
      </c>
    </row>
    <row r="112" spans="1:54" x14ac:dyDescent="0.25">
      <c r="A112" s="58">
        <v>110</v>
      </c>
      <c r="B112" s="59">
        <f t="shared" si="39"/>
        <v>1.8333333333333333</v>
      </c>
      <c r="C112" s="58">
        <v>35.4</v>
      </c>
      <c r="D112" s="58">
        <v>9.9</v>
      </c>
      <c r="F112" s="117"/>
      <c r="G112" s="117"/>
      <c r="H112" s="112">
        <f t="shared" si="40"/>
        <v>0</v>
      </c>
      <c r="I112" s="121"/>
      <c r="J112" s="92">
        <f t="shared" si="41"/>
        <v>0</v>
      </c>
      <c r="L112" s="94">
        <v>110</v>
      </c>
      <c r="M112" s="114">
        <f t="shared" ca="1" si="37"/>
        <v>1281.1279991119202</v>
      </c>
      <c r="N112" s="115">
        <f t="shared" ca="1" si="57"/>
        <v>34.089501573624034</v>
      </c>
      <c r="P112" s="102"/>
      <c r="Q112" s="102"/>
      <c r="R112" s="102"/>
      <c r="S112" s="102"/>
      <c r="Y112" s="83">
        <f t="shared" si="50"/>
        <v>91</v>
      </c>
      <c r="AC112" s="83">
        <f t="shared" si="53"/>
        <v>0</v>
      </c>
      <c r="AD112" s="83">
        <f t="shared" si="54"/>
        <v>0</v>
      </c>
      <c r="AF112" s="83">
        <f t="shared" si="51"/>
        <v>0</v>
      </c>
      <c r="AG112" s="83">
        <f t="shared" si="52"/>
        <v>0</v>
      </c>
      <c r="AQ112" s="83">
        <f t="shared" ca="1" si="42"/>
        <v>12</v>
      </c>
      <c r="AR112" s="83">
        <f t="shared" ca="1" si="43"/>
        <v>-137.73535989343043</v>
      </c>
      <c r="AS112" s="83">
        <f t="shared" ca="1" si="38"/>
        <v>-130.26464010656957</v>
      </c>
      <c r="AT112" s="83" cm="1">
        <f t="array" aca="1" ref="AT112" ca="1">_xlfn.LET(_xlpm.rozsah, $F$3:$F$10001,_xlpm.podminka, (_xlpm.rozsah&gt;M112)*(ISNUMBER(_xlpm.rozsah)),_xlpm.indexy, IF(_xlpm.podminka, ROW(_xlpm.rozsah)-MIN(ROW(_xlpm.rozsah))+1),_xlpm.prvni, MIN(_xlpm.indexy),_xlpm.finalni, IF(_xlpm.prvni=1, 2, _xlpm.prvni),INDEX(_xlpm.rozsah, _xlpm.finalni))</f>
        <v>1300</v>
      </c>
      <c r="AU112" s="83" cm="1">
        <f t="array" aca="1" ref="AU112" ca="1">INDEX($F$3:$F$10001,MATCH(AT112,$F$3:$F$10004,0)-1)</f>
        <v>1200</v>
      </c>
      <c r="AV112" s="83">
        <f t="shared" ca="1" si="55"/>
        <v>-140</v>
      </c>
      <c r="AW112" s="83">
        <f t="shared" ca="1" si="56"/>
        <v>-128</v>
      </c>
      <c r="AX112" s="83">
        <f t="shared" ca="1" si="44"/>
        <v>350</v>
      </c>
      <c r="AY112" s="83">
        <f t="shared" ca="1" si="45"/>
        <v>320</v>
      </c>
      <c r="AZ112" s="83">
        <f t="shared" ca="1" si="46"/>
        <v>30</v>
      </c>
      <c r="BA112" s="83">
        <f t="shared" ca="1" si="47"/>
        <v>325.66160026642393</v>
      </c>
      <c r="BB112" s="83">
        <f t="shared" ca="1" si="48"/>
        <v>344.33839973357607</v>
      </c>
    </row>
    <row r="113" spans="1:54" x14ac:dyDescent="0.25">
      <c r="A113" s="58">
        <v>111</v>
      </c>
      <c r="B113" s="59">
        <f t="shared" si="39"/>
        <v>1.85</v>
      </c>
      <c r="C113" s="58">
        <v>35.5</v>
      </c>
      <c r="D113" s="58">
        <v>4.3</v>
      </c>
      <c r="F113" s="117"/>
      <c r="G113" s="117"/>
      <c r="H113" s="112">
        <f t="shared" si="40"/>
        <v>0</v>
      </c>
      <c r="I113" s="121"/>
      <c r="J113" s="92">
        <f t="shared" si="41"/>
        <v>0</v>
      </c>
      <c r="L113" s="94">
        <v>111</v>
      </c>
      <c r="M113" s="114">
        <f t="shared" ca="1" si="37"/>
        <v>1281.9221460020667</v>
      </c>
      <c r="N113" s="115">
        <f t="shared" ca="1" si="57"/>
        <v>14.816795683426658</v>
      </c>
      <c r="P113" s="102"/>
      <c r="Q113" s="102"/>
      <c r="R113" s="102"/>
      <c r="S113" s="102"/>
      <c r="Y113" s="83">
        <f t="shared" si="50"/>
        <v>92</v>
      </c>
      <c r="AC113" s="83">
        <f t="shared" si="53"/>
        <v>0</v>
      </c>
      <c r="AD113" s="83">
        <f t="shared" si="54"/>
        <v>0</v>
      </c>
      <c r="AF113" s="83">
        <f t="shared" si="51"/>
        <v>0</v>
      </c>
      <c r="AG113" s="83">
        <f t="shared" si="52"/>
        <v>0</v>
      </c>
      <c r="AQ113" s="83">
        <f t="shared" ca="1" si="42"/>
        <v>12</v>
      </c>
      <c r="AR113" s="83">
        <f t="shared" ca="1" si="43"/>
        <v>-137.830657520248</v>
      </c>
      <c r="AS113" s="83">
        <f t="shared" ca="1" si="38"/>
        <v>-130.169342479752</v>
      </c>
      <c r="AT113" s="83" cm="1">
        <f t="array" aca="1" ref="AT113" ca="1">_xlfn.LET(_xlpm.rozsah, $F$3:$F$10001,_xlpm.podminka, (_xlpm.rozsah&gt;M113)*(ISNUMBER(_xlpm.rozsah)),_xlpm.indexy, IF(_xlpm.podminka, ROW(_xlpm.rozsah)-MIN(ROW(_xlpm.rozsah))+1),_xlpm.prvni, MIN(_xlpm.indexy),_xlpm.finalni, IF(_xlpm.prvni=1, 2, _xlpm.prvni),INDEX(_xlpm.rozsah, _xlpm.finalni))</f>
        <v>1300</v>
      </c>
      <c r="AU113" s="83" cm="1">
        <f t="array" aca="1" ref="AU113" ca="1">INDEX($F$3:$F$10001,MATCH(AT113,$F$3:$F$10004,0)-1)</f>
        <v>1200</v>
      </c>
      <c r="AV113" s="83">
        <f t="shared" ca="1" si="55"/>
        <v>-140</v>
      </c>
      <c r="AW113" s="83">
        <f t="shared" ca="1" si="56"/>
        <v>-128</v>
      </c>
      <c r="AX113" s="83">
        <f t="shared" ca="1" si="44"/>
        <v>350</v>
      </c>
      <c r="AY113" s="83">
        <f t="shared" ca="1" si="45"/>
        <v>320</v>
      </c>
      <c r="AZ113" s="83">
        <f t="shared" ca="1" si="46"/>
        <v>30</v>
      </c>
      <c r="BA113" s="83">
        <f t="shared" ca="1" si="47"/>
        <v>325.42335619938001</v>
      </c>
      <c r="BB113" s="83">
        <f t="shared" ca="1" si="48"/>
        <v>344.57664380061999</v>
      </c>
    </row>
    <row r="114" spans="1:54" x14ac:dyDescent="0.25">
      <c r="A114" s="58">
        <v>112</v>
      </c>
      <c r="B114" s="59">
        <f t="shared" si="39"/>
        <v>1.8666666666666667</v>
      </c>
      <c r="C114" s="58">
        <v>35.200000000000003</v>
      </c>
      <c r="D114" s="58">
        <v>6.6</v>
      </c>
      <c r="F114" s="117"/>
      <c r="G114" s="117"/>
      <c r="H114" s="112">
        <f t="shared" si="40"/>
        <v>0</v>
      </c>
      <c r="I114" s="121"/>
      <c r="J114" s="92">
        <f t="shared" si="41"/>
        <v>0</v>
      </c>
      <c r="L114" s="94">
        <v>112</v>
      </c>
      <c r="M114" s="114">
        <f t="shared" ca="1" si="37"/>
        <v>1279.5397053316269</v>
      </c>
      <c r="N114" s="115">
        <f t="shared" ca="1" si="57"/>
        <v>22.694886165566214</v>
      </c>
      <c r="P114" s="102"/>
      <c r="Q114" s="102"/>
      <c r="R114" s="102"/>
      <c r="S114" s="102"/>
      <c r="Y114" s="83">
        <f t="shared" si="50"/>
        <v>93</v>
      </c>
      <c r="AC114" s="83">
        <f t="shared" si="53"/>
        <v>0</v>
      </c>
      <c r="AD114" s="83">
        <f t="shared" si="54"/>
        <v>0</v>
      </c>
      <c r="AF114" s="83">
        <f t="shared" si="51"/>
        <v>0</v>
      </c>
      <c r="AG114" s="83">
        <f t="shared" si="52"/>
        <v>0</v>
      </c>
      <c r="AQ114" s="83">
        <f t="shared" ca="1" si="42"/>
        <v>12</v>
      </c>
      <c r="AR114" s="83">
        <f t="shared" ca="1" si="43"/>
        <v>-137.54476463979523</v>
      </c>
      <c r="AS114" s="83">
        <f t="shared" ca="1" si="38"/>
        <v>-130.45523536020477</v>
      </c>
      <c r="AT114" s="83" cm="1">
        <f t="array" aca="1" ref="AT114" ca="1">_xlfn.LET(_xlpm.rozsah, $F$3:$F$10001,_xlpm.podminka, (_xlpm.rozsah&gt;M114)*(ISNUMBER(_xlpm.rozsah)),_xlpm.indexy, IF(_xlpm.podminka, ROW(_xlpm.rozsah)-MIN(ROW(_xlpm.rozsah))+1),_xlpm.prvni, MIN(_xlpm.indexy),_xlpm.finalni, IF(_xlpm.prvni=1, 2, _xlpm.prvni),INDEX(_xlpm.rozsah, _xlpm.finalni))</f>
        <v>1300</v>
      </c>
      <c r="AU114" s="83" cm="1">
        <f t="array" aca="1" ref="AU114" ca="1">INDEX($F$3:$F$10001,MATCH(AT114,$F$3:$F$10004,0)-1)</f>
        <v>1200</v>
      </c>
      <c r="AV114" s="83">
        <f t="shared" ca="1" si="55"/>
        <v>-140</v>
      </c>
      <c r="AW114" s="83">
        <f t="shared" ca="1" si="56"/>
        <v>-128</v>
      </c>
      <c r="AX114" s="83">
        <f t="shared" ca="1" si="44"/>
        <v>350</v>
      </c>
      <c r="AY114" s="83">
        <f t="shared" ca="1" si="45"/>
        <v>320</v>
      </c>
      <c r="AZ114" s="83">
        <f t="shared" ca="1" si="46"/>
        <v>30</v>
      </c>
      <c r="BA114" s="83">
        <f t="shared" ca="1" si="47"/>
        <v>326.13808840051195</v>
      </c>
      <c r="BB114" s="83">
        <f t="shared" ca="1" si="48"/>
        <v>343.86191159948805</v>
      </c>
    </row>
    <row r="115" spans="1:54" x14ac:dyDescent="0.25">
      <c r="A115" s="58">
        <v>113</v>
      </c>
      <c r="B115" s="59">
        <f t="shared" si="39"/>
        <v>1.8833333333333333</v>
      </c>
      <c r="C115" s="58">
        <v>34.9</v>
      </c>
      <c r="D115" s="58">
        <v>10</v>
      </c>
      <c r="F115" s="117"/>
      <c r="G115" s="117"/>
      <c r="H115" s="112">
        <f t="shared" si="40"/>
        <v>0</v>
      </c>
      <c r="I115" s="121"/>
      <c r="J115" s="92">
        <f t="shared" si="41"/>
        <v>0</v>
      </c>
      <c r="L115" s="94">
        <v>113</v>
      </c>
      <c r="M115" s="114">
        <f t="shared" ca="1" si="37"/>
        <v>1277.1572646611867</v>
      </c>
      <c r="N115" s="115">
        <f t="shared" ca="1" si="57"/>
        <v>34.314717939835603</v>
      </c>
      <c r="P115" s="102"/>
      <c r="Q115" s="102"/>
      <c r="R115" s="102"/>
      <c r="S115" s="102"/>
      <c r="Y115" s="83">
        <f t="shared" si="50"/>
        <v>94</v>
      </c>
      <c r="AC115" s="83">
        <f t="shared" si="53"/>
        <v>0</v>
      </c>
      <c r="AD115" s="83">
        <f t="shared" si="54"/>
        <v>0</v>
      </c>
      <c r="AF115" s="83">
        <f t="shared" si="51"/>
        <v>0</v>
      </c>
      <c r="AG115" s="83">
        <f t="shared" si="52"/>
        <v>0</v>
      </c>
      <c r="AQ115" s="83">
        <f t="shared" ca="1" si="42"/>
        <v>12</v>
      </c>
      <c r="AR115" s="83">
        <f t="shared" ca="1" si="43"/>
        <v>-137.25887175934241</v>
      </c>
      <c r="AS115" s="83">
        <f t="shared" ca="1" si="38"/>
        <v>-130.74112824065759</v>
      </c>
      <c r="AT115" s="83" cm="1">
        <f t="array" aca="1" ref="AT115" ca="1">_xlfn.LET(_xlpm.rozsah, $F$3:$F$10001,_xlpm.podminka, (_xlpm.rozsah&gt;M115)*(ISNUMBER(_xlpm.rozsah)),_xlpm.indexy, IF(_xlpm.podminka, ROW(_xlpm.rozsah)-MIN(ROW(_xlpm.rozsah))+1),_xlpm.prvni, MIN(_xlpm.indexy),_xlpm.finalni, IF(_xlpm.prvni=1, 2, _xlpm.prvni),INDEX(_xlpm.rozsah, _xlpm.finalni))</f>
        <v>1300</v>
      </c>
      <c r="AU115" s="83" cm="1">
        <f t="array" aca="1" ref="AU115" ca="1">INDEX($F$3:$F$10001,MATCH(AT115,$F$3:$F$10004,0)-1)</f>
        <v>1200</v>
      </c>
      <c r="AV115" s="83">
        <f t="shared" ca="1" si="55"/>
        <v>-140</v>
      </c>
      <c r="AW115" s="83">
        <f t="shared" ca="1" si="56"/>
        <v>-128</v>
      </c>
      <c r="AX115" s="83">
        <f t="shared" ca="1" si="44"/>
        <v>350</v>
      </c>
      <c r="AY115" s="83">
        <f t="shared" ca="1" si="45"/>
        <v>320</v>
      </c>
      <c r="AZ115" s="83">
        <f t="shared" ca="1" si="46"/>
        <v>30</v>
      </c>
      <c r="BA115" s="83">
        <f t="shared" ca="1" si="47"/>
        <v>326.852820601644</v>
      </c>
      <c r="BB115" s="83">
        <f t="shared" ca="1" si="48"/>
        <v>343.147179398356</v>
      </c>
    </row>
    <row r="116" spans="1:54" x14ac:dyDescent="0.25">
      <c r="A116" s="58">
        <v>114</v>
      </c>
      <c r="B116" s="59">
        <f t="shared" si="39"/>
        <v>1.9</v>
      </c>
      <c r="C116" s="58">
        <v>34.700000000000003</v>
      </c>
      <c r="D116" s="58">
        <v>25.1</v>
      </c>
      <c r="F116" s="117"/>
      <c r="G116" s="117"/>
      <c r="H116" s="112">
        <f t="shared" si="40"/>
        <v>0</v>
      </c>
      <c r="I116" s="121"/>
      <c r="J116" s="92">
        <f t="shared" si="41"/>
        <v>0</v>
      </c>
      <c r="L116" s="94">
        <v>114</v>
      </c>
      <c r="M116" s="114">
        <f t="shared" ca="1" si="37"/>
        <v>1275.5689708808936</v>
      </c>
      <c r="N116" s="115">
        <f t="shared" ca="1" si="57"/>
        <v>86.010343507331299</v>
      </c>
      <c r="P116" s="102"/>
      <c r="Q116" s="102"/>
      <c r="R116" s="102"/>
      <c r="S116" s="102"/>
      <c r="Y116" s="83">
        <f t="shared" si="50"/>
        <v>95</v>
      </c>
      <c r="AC116" s="83">
        <f t="shared" si="53"/>
        <v>0</v>
      </c>
      <c r="AD116" s="83">
        <f t="shared" si="54"/>
        <v>0</v>
      </c>
      <c r="AF116" s="83">
        <f t="shared" si="51"/>
        <v>0</v>
      </c>
      <c r="AG116" s="83">
        <f t="shared" si="52"/>
        <v>0</v>
      </c>
      <c r="AQ116" s="83">
        <f t="shared" ca="1" si="42"/>
        <v>12</v>
      </c>
      <c r="AR116" s="83">
        <f t="shared" ca="1" si="43"/>
        <v>-137.06827650570725</v>
      </c>
      <c r="AS116" s="83">
        <f t="shared" ca="1" si="38"/>
        <v>-130.93172349429275</v>
      </c>
      <c r="AT116" s="83" cm="1">
        <f t="array" aca="1" ref="AT116" ca="1">_xlfn.LET(_xlpm.rozsah, $F$3:$F$10001,_xlpm.podminka, (_xlpm.rozsah&gt;M116)*(ISNUMBER(_xlpm.rozsah)),_xlpm.indexy, IF(_xlpm.podminka, ROW(_xlpm.rozsah)-MIN(ROW(_xlpm.rozsah))+1),_xlpm.prvni, MIN(_xlpm.indexy),_xlpm.finalni, IF(_xlpm.prvni=1, 2, _xlpm.prvni),INDEX(_xlpm.rozsah, _xlpm.finalni))</f>
        <v>1300</v>
      </c>
      <c r="AU116" s="83" cm="1">
        <f t="array" aca="1" ref="AU116" ca="1">INDEX($F$3:$F$10001,MATCH(AT116,$F$3:$F$10004,0)-1)</f>
        <v>1200</v>
      </c>
      <c r="AV116" s="83">
        <f t="shared" ca="1" si="55"/>
        <v>-140</v>
      </c>
      <c r="AW116" s="83">
        <f t="shared" ca="1" si="56"/>
        <v>-128</v>
      </c>
      <c r="AX116" s="83">
        <f t="shared" ca="1" si="44"/>
        <v>350</v>
      </c>
      <c r="AY116" s="83">
        <f t="shared" ca="1" si="45"/>
        <v>320</v>
      </c>
      <c r="AZ116" s="83">
        <f t="shared" ca="1" si="46"/>
        <v>30</v>
      </c>
      <c r="BA116" s="83">
        <f t="shared" ca="1" si="47"/>
        <v>327.3293087357319</v>
      </c>
      <c r="BB116" s="83">
        <f t="shared" ca="1" si="48"/>
        <v>342.6706912642681</v>
      </c>
    </row>
    <row r="117" spans="1:54" x14ac:dyDescent="0.25">
      <c r="A117" s="58">
        <v>115</v>
      </c>
      <c r="B117" s="59">
        <f t="shared" si="39"/>
        <v>1.9166666666666667</v>
      </c>
      <c r="C117" s="58">
        <v>34.4</v>
      </c>
      <c r="D117" s="58">
        <v>29.3</v>
      </c>
      <c r="F117" s="117"/>
      <c r="G117" s="117"/>
      <c r="H117" s="112">
        <f t="shared" si="40"/>
        <v>0</v>
      </c>
      <c r="I117" s="121"/>
      <c r="J117" s="92">
        <f t="shared" si="41"/>
        <v>0</v>
      </c>
      <c r="L117" s="94">
        <v>115</v>
      </c>
      <c r="M117" s="114">
        <f t="shared" ca="1" si="37"/>
        <v>1273.1865302104534</v>
      </c>
      <c r="N117" s="115">
        <f t="shared" ca="1" si="57"/>
        <v>100.19309600549884</v>
      </c>
      <c r="P117" s="102"/>
      <c r="Q117" s="102"/>
      <c r="R117" s="102"/>
      <c r="S117" s="102"/>
      <c r="Y117" s="83">
        <f t="shared" si="50"/>
        <v>96</v>
      </c>
      <c r="AC117" s="83">
        <f t="shared" si="53"/>
        <v>0</v>
      </c>
      <c r="AD117" s="83">
        <f t="shared" si="54"/>
        <v>0</v>
      </c>
      <c r="AF117" s="83">
        <f t="shared" si="51"/>
        <v>0</v>
      </c>
      <c r="AG117" s="83">
        <f t="shared" si="52"/>
        <v>0</v>
      </c>
      <c r="AQ117" s="83">
        <f t="shared" ca="1" si="42"/>
        <v>12</v>
      </c>
      <c r="AR117" s="83">
        <f t="shared" ca="1" si="43"/>
        <v>-136.7823836252544</v>
      </c>
      <c r="AS117" s="83">
        <f t="shared" ca="1" si="38"/>
        <v>-131.2176163747456</v>
      </c>
      <c r="AT117" s="83" cm="1">
        <f t="array" aca="1" ref="AT117" ca="1">_xlfn.LET(_xlpm.rozsah, $F$3:$F$10001,_xlpm.podminka, (_xlpm.rozsah&gt;M117)*(ISNUMBER(_xlpm.rozsah)),_xlpm.indexy, IF(_xlpm.podminka, ROW(_xlpm.rozsah)-MIN(ROW(_xlpm.rozsah))+1),_xlpm.prvni, MIN(_xlpm.indexy),_xlpm.finalni, IF(_xlpm.prvni=1, 2, _xlpm.prvni),INDEX(_xlpm.rozsah, _xlpm.finalni))</f>
        <v>1300</v>
      </c>
      <c r="AU117" s="83" cm="1">
        <f t="array" aca="1" ref="AU117" ca="1">INDEX($F$3:$F$10001,MATCH(AT117,$F$3:$F$10004,0)-1)</f>
        <v>1200</v>
      </c>
      <c r="AV117" s="83">
        <f t="shared" ca="1" si="55"/>
        <v>-140</v>
      </c>
      <c r="AW117" s="83">
        <f t="shared" ca="1" si="56"/>
        <v>-128</v>
      </c>
      <c r="AX117" s="83">
        <f t="shared" ca="1" si="44"/>
        <v>350</v>
      </c>
      <c r="AY117" s="83">
        <f t="shared" ca="1" si="45"/>
        <v>320</v>
      </c>
      <c r="AZ117" s="83">
        <f t="shared" ca="1" si="46"/>
        <v>30</v>
      </c>
      <c r="BA117" s="83">
        <f t="shared" ca="1" si="47"/>
        <v>328.04404093686401</v>
      </c>
      <c r="BB117" s="83">
        <f t="shared" ca="1" si="48"/>
        <v>341.95595906313599</v>
      </c>
    </row>
    <row r="118" spans="1:54" x14ac:dyDescent="0.25">
      <c r="A118" s="58">
        <v>116</v>
      </c>
      <c r="B118" s="59">
        <f t="shared" si="39"/>
        <v>1.9333333333333333</v>
      </c>
      <c r="C118" s="58">
        <v>34.5</v>
      </c>
      <c r="D118" s="58">
        <v>20.7</v>
      </c>
      <c r="F118" s="117"/>
      <c r="G118" s="117"/>
      <c r="H118" s="112">
        <f t="shared" si="40"/>
        <v>0</v>
      </c>
      <c r="I118" s="121"/>
      <c r="J118" s="92">
        <f t="shared" si="41"/>
        <v>0</v>
      </c>
      <c r="L118" s="94">
        <v>116</v>
      </c>
      <c r="M118" s="114">
        <f t="shared" ca="1" si="37"/>
        <v>1273.9806771006001</v>
      </c>
      <c r="N118" s="115">
        <f t="shared" ca="1" si="57"/>
        <v>70.834200047947263</v>
      </c>
      <c r="P118" s="102"/>
      <c r="Q118" s="102"/>
      <c r="R118" s="102"/>
      <c r="S118" s="102"/>
      <c r="Y118" s="83">
        <f t="shared" ref="Y118:Y131" si="58">ROW(AD118) - ROW($AD$22) + 1</f>
        <v>97</v>
      </c>
      <c r="AC118" s="83">
        <f t="shared" si="53"/>
        <v>0</v>
      </c>
      <c r="AD118" s="83">
        <f t="shared" si="54"/>
        <v>0</v>
      </c>
      <c r="AF118" s="83">
        <f t="shared" si="51"/>
        <v>0</v>
      </c>
      <c r="AG118" s="83">
        <f t="shared" si="52"/>
        <v>0</v>
      </c>
      <c r="AQ118" s="83">
        <f t="shared" ca="1" si="42"/>
        <v>12</v>
      </c>
      <c r="AR118" s="83">
        <f t="shared" ca="1" si="43"/>
        <v>-136.87768125207202</v>
      </c>
      <c r="AS118" s="83">
        <f t="shared" ca="1" si="38"/>
        <v>-131.12231874792798</v>
      </c>
      <c r="AT118" s="83" cm="1">
        <f t="array" aca="1" ref="AT118" ca="1">_xlfn.LET(_xlpm.rozsah, $F$3:$F$10001,_xlpm.podminka, (_xlpm.rozsah&gt;M118)*(ISNUMBER(_xlpm.rozsah)),_xlpm.indexy, IF(_xlpm.podminka, ROW(_xlpm.rozsah)-MIN(ROW(_xlpm.rozsah))+1),_xlpm.prvni, MIN(_xlpm.indexy),_xlpm.finalni, IF(_xlpm.prvni=1, 2, _xlpm.prvni),INDEX(_xlpm.rozsah, _xlpm.finalni))</f>
        <v>1300</v>
      </c>
      <c r="AU118" s="83" cm="1">
        <f t="array" aca="1" ref="AU118" ca="1">INDEX($F$3:$F$10001,MATCH(AT118,$F$3:$F$10004,0)-1)</f>
        <v>1200</v>
      </c>
      <c r="AV118" s="83">
        <f t="shared" ca="1" si="55"/>
        <v>-140</v>
      </c>
      <c r="AW118" s="83">
        <f t="shared" ca="1" si="56"/>
        <v>-128</v>
      </c>
      <c r="AX118" s="83">
        <f t="shared" ca="1" si="44"/>
        <v>350</v>
      </c>
      <c r="AY118" s="83">
        <f t="shared" ca="1" si="45"/>
        <v>320</v>
      </c>
      <c r="AZ118" s="83">
        <f t="shared" ca="1" si="46"/>
        <v>30</v>
      </c>
      <c r="BA118" s="83">
        <f t="shared" ca="1" si="47"/>
        <v>327.80579686981997</v>
      </c>
      <c r="BB118" s="83">
        <f t="shared" ca="1" si="48"/>
        <v>342.19420313018003</v>
      </c>
    </row>
    <row r="119" spans="1:54" x14ac:dyDescent="0.25">
      <c r="A119" s="58">
        <v>117</v>
      </c>
      <c r="B119" s="59">
        <f t="shared" si="39"/>
        <v>1.95</v>
      </c>
      <c r="C119" s="58">
        <v>35.200000000000003</v>
      </c>
      <c r="D119" s="58">
        <v>16.600000000000001</v>
      </c>
      <c r="F119" s="117"/>
      <c r="G119" s="117"/>
      <c r="H119" s="112">
        <f t="shared" si="40"/>
        <v>0</v>
      </c>
      <c r="I119" s="121"/>
      <c r="J119" s="92">
        <f t="shared" si="41"/>
        <v>0</v>
      </c>
      <c r="L119" s="94">
        <v>117</v>
      </c>
      <c r="M119" s="114">
        <f t="shared" ca="1" si="37"/>
        <v>1279.5397053316269</v>
      </c>
      <c r="N119" s="115">
        <f t="shared" ca="1" si="57"/>
        <v>57.081077325515018</v>
      </c>
      <c r="P119" s="102"/>
      <c r="Q119" s="102"/>
      <c r="R119" s="102"/>
      <c r="S119" s="102"/>
      <c r="Y119" s="83">
        <f t="shared" si="58"/>
        <v>98</v>
      </c>
      <c r="AC119" s="83">
        <f t="shared" si="53"/>
        <v>0</v>
      </c>
      <c r="AD119" s="83">
        <f t="shared" si="54"/>
        <v>0</v>
      </c>
      <c r="AF119" s="83">
        <f t="shared" si="51"/>
        <v>0</v>
      </c>
      <c r="AG119" s="83">
        <f t="shared" si="52"/>
        <v>0</v>
      </c>
      <c r="AQ119" s="83">
        <f t="shared" ca="1" si="42"/>
        <v>12</v>
      </c>
      <c r="AR119" s="83">
        <f t="shared" ca="1" si="43"/>
        <v>-137.54476463979523</v>
      </c>
      <c r="AS119" s="83">
        <f t="shared" ca="1" si="38"/>
        <v>-130.45523536020477</v>
      </c>
      <c r="AT119" s="83" cm="1">
        <f t="array" aca="1" ref="AT119" ca="1">_xlfn.LET(_xlpm.rozsah, $F$3:$F$10001,_xlpm.podminka, (_xlpm.rozsah&gt;M119)*(ISNUMBER(_xlpm.rozsah)),_xlpm.indexy, IF(_xlpm.podminka, ROW(_xlpm.rozsah)-MIN(ROW(_xlpm.rozsah))+1),_xlpm.prvni, MIN(_xlpm.indexy),_xlpm.finalni, IF(_xlpm.prvni=1, 2, _xlpm.prvni),INDEX(_xlpm.rozsah, _xlpm.finalni))</f>
        <v>1300</v>
      </c>
      <c r="AU119" s="83" cm="1">
        <f t="array" aca="1" ref="AU119" ca="1">INDEX($F$3:$F$10001,MATCH(AT119,$F$3:$F$10004,0)-1)</f>
        <v>1200</v>
      </c>
      <c r="AV119" s="83">
        <f t="shared" ca="1" si="55"/>
        <v>-140</v>
      </c>
      <c r="AW119" s="83">
        <f t="shared" ca="1" si="56"/>
        <v>-128</v>
      </c>
      <c r="AX119" s="83">
        <f t="shared" ca="1" si="44"/>
        <v>350</v>
      </c>
      <c r="AY119" s="83">
        <f t="shared" ca="1" si="45"/>
        <v>320</v>
      </c>
      <c r="AZ119" s="83">
        <f t="shared" ca="1" si="46"/>
        <v>30</v>
      </c>
      <c r="BA119" s="83">
        <f t="shared" ca="1" si="47"/>
        <v>326.13808840051195</v>
      </c>
      <c r="BB119" s="83">
        <f t="shared" ca="1" si="48"/>
        <v>343.86191159948805</v>
      </c>
    </row>
    <row r="120" spans="1:54" x14ac:dyDescent="0.25">
      <c r="A120" s="58">
        <v>118</v>
      </c>
      <c r="B120" s="59">
        <f t="shared" si="39"/>
        <v>1.9666666666666666</v>
      </c>
      <c r="C120" s="58">
        <v>35.799999999999997</v>
      </c>
      <c r="D120" s="58">
        <v>16.2</v>
      </c>
      <c r="F120" s="117"/>
      <c r="G120" s="117"/>
      <c r="H120" s="112">
        <f t="shared" si="40"/>
        <v>0</v>
      </c>
      <c r="I120" s="121"/>
      <c r="J120" s="92">
        <f t="shared" si="41"/>
        <v>0</v>
      </c>
      <c r="L120" s="94">
        <v>118</v>
      </c>
      <c r="M120" s="114">
        <f t="shared" ca="1" si="37"/>
        <v>1284.3045866725067</v>
      </c>
      <c r="N120" s="115">
        <f t="shared" ca="1" si="57"/>
        <v>55.93720291228383</v>
      </c>
      <c r="P120" s="102"/>
      <c r="Q120" s="102"/>
      <c r="R120" s="102"/>
      <c r="S120" s="102"/>
      <c r="Y120" s="83">
        <f t="shared" si="58"/>
        <v>99</v>
      </c>
      <c r="AC120" s="83">
        <f t="shared" si="53"/>
        <v>0</v>
      </c>
      <c r="AD120" s="83">
        <f t="shared" si="54"/>
        <v>0</v>
      </c>
      <c r="AF120" s="83">
        <f t="shared" si="51"/>
        <v>0</v>
      </c>
      <c r="AG120" s="83">
        <f t="shared" si="52"/>
        <v>0</v>
      </c>
      <c r="AQ120" s="83">
        <f t="shared" ca="1" si="42"/>
        <v>12</v>
      </c>
      <c r="AR120" s="83">
        <f t="shared" ca="1" si="43"/>
        <v>-138.11655040070082</v>
      </c>
      <c r="AS120" s="83">
        <f t="shared" ca="1" si="38"/>
        <v>-129.88344959929918</v>
      </c>
      <c r="AT120" s="83" cm="1">
        <f t="array" aca="1" ref="AT120" ca="1">_xlfn.LET(_xlpm.rozsah, $F$3:$F$10001,_xlpm.podminka, (_xlpm.rozsah&gt;M120)*(ISNUMBER(_xlpm.rozsah)),_xlpm.indexy, IF(_xlpm.podminka, ROW(_xlpm.rozsah)-MIN(ROW(_xlpm.rozsah))+1),_xlpm.prvni, MIN(_xlpm.indexy),_xlpm.finalni, IF(_xlpm.prvni=1, 2, _xlpm.prvni),INDEX(_xlpm.rozsah, _xlpm.finalni))</f>
        <v>1300</v>
      </c>
      <c r="AU120" s="83" cm="1">
        <f t="array" aca="1" ref="AU120" ca="1">INDEX($F$3:$F$10001,MATCH(AT120,$F$3:$F$10004,0)-1)</f>
        <v>1200</v>
      </c>
      <c r="AV120" s="83">
        <f t="shared" ca="1" si="55"/>
        <v>-140</v>
      </c>
      <c r="AW120" s="83">
        <f t="shared" ca="1" si="56"/>
        <v>-128</v>
      </c>
      <c r="AX120" s="83">
        <f t="shared" ca="1" si="44"/>
        <v>350</v>
      </c>
      <c r="AY120" s="83">
        <f t="shared" ca="1" si="45"/>
        <v>320</v>
      </c>
      <c r="AZ120" s="83">
        <f t="shared" ca="1" si="46"/>
        <v>30</v>
      </c>
      <c r="BA120" s="83">
        <f t="shared" ca="1" si="47"/>
        <v>324.70862399824796</v>
      </c>
      <c r="BB120" s="83">
        <f t="shared" ca="1" si="48"/>
        <v>345.29137600175204</v>
      </c>
    </row>
    <row r="121" spans="1:54" x14ac:dyDescent="0.25">
      <c r="A121" s="58">
        <v>119</v>
      </c>
      <c r="B121" s="59">
        <f t="shared" si="39"/>
        <v>1.9833333333333334</v>
      </c>
      <c r="C121" s="58">
        <v>35.6</v>
      </c>
      <c r="D121" s="58">
        <v>20.3</v>
      </c>
      <c r="F121" s="117"/>
      <c r="G121" s="117"/>
      <c r="H121" s="112">
        <f t="shared" si="40"/>
        <v>0</v>
      </c>
      <c r="I121" s="121"/>
      <c r="J121" s="92">
        <f t="shared" si="41"/>
        <v>0</v>
      </c>
      <c r="L121" s="94">
        <v>119</v>
      </c>
      <c r="M121" s="114">
        <f t="shared" ca="1" si="37"/>
        <v>1282.7162928922135</v>
      </c>
      <c r="N121" s="115">
        <f t="shared" ca="1" si="57"/>
        <v>69.997422237135808</v>
      </c>
      <c r="P121" s="102"/>
      <c r="Q121" s="102"/>
      <c r="R121" s="102"/>
      <c r="S121" s="102"/>
      <c r="Y121" s="83">
        <f t="shared" si="58"/>
        <v>100</v>
      </c>
      <c r="AC121" s="83">
        <f t="shared" si="53"/>
        <v>0</v>
      </c>
      <c r="AD121" s="83">
        <f t="shared" si="54"/>
        <v>0</v>
      </c>
      <c r="AF121" s="83">
        <f t="shared" si="51"/>
        <v>0</v>
      </c>
      <c r="AG121" s="83">
        <f t="shared" si="52"/>
        <v>0</v>
      </c>
      <c r="AQ121" s="83">
        <f t="shared" ca="1" si="42"/>
        <v>12</v>
      </c>
      <c r="AR121" s="83">
        <f t="shared" ca="1" si="43"/>
        <v>-137.92595514706562</v>
      </c>
      <c r="AS121" s="83">
        <f t="shared" ca="1" si="38"/>
        <v>-130.07404485293438</v>
      </c>
      <c r="AT121" s="83" cm="1">
        <f t="array" aca="1" ref="AT121" ca="1">_xlfn.LET(_xlpm.rozsah, $F$3:$F$10001,_xlpm.podminka, (_xlpm.rozsah&gt;M121)*(ISNUMBER(_xlpm.rozsah)),_xlpm.indexy, IF(_xlpm.podminka, ROW(_xlpm.rozsah)-MIN(ROW(_xlpm.rozsah))+1),_xlpm.prvni, MIN(_xlpm.indexy),_xlpm.finalni, IF(_xlpm.prvni=1, 2, _xlpm.prvni),INDEX(_xlpm.rozsah, _xlpm.finalni))</f>
        <v>1300</v>
      </c>
      <c r="AU121" s="83" cm="1">
        <f t="array" aca="1" ref="AU121" ca="1">INDEX($F$3:$F$10001,MATCH(AT121,$F$3:$F$10004,0)-1)</f>
        <v>1200</v>
      </c>
      <c r="AV121" s="83">
        <f t="shared" ca="1" si="55"/>
        <v>-140</v>
      </c>
      <c r="AW121" s="83">
        <f t="shared" ca="1" si="56"/>
        <v>-128</v>
      </c>
      <c r="AX121" s="83">
        <f t="shared" ca="1" si="44"/>
        <v>350</v>
      </c>
      <c r="AY121" s="83">
        <f t="shared" ca="1" si="45"/>
        <v>320</v>
      </c>
      <c r="AZ121" s="83">
        <f t="shared" ca="1" si="46"/>
        <v>30</v>
      </c>
      <c r="BA121" s="83">
        <f t="shared" ca="1" si="47"/>
        <v>325.18511213233597</v>
      </c>
      <c r="BB121" s="83">
        <f t="shared" ca="1" si="48"/>
        <v>344.81488786766403</v>
      </c>
    </row>
    <row r="122" spans="1:54" x14ac:dyDescent="0.25">
      <c r="A122" s="58">
        <v>120</v>
      </c>
      <c r="B122" s="59">
        <f t="shared" si="39"/>
        <v>2</v>
      </c>
      <c r="C122" s="58">
        <v>35.299999999999997</v>
      </c>
      <c r="D122" s="58">
        <v>22.5</v>
      </c>
      <c r="F122" s="117"/>
      <c r="G122" s="117"/>
      <c r="H122" s="112">
        <f t="shared" si="40"/>
        <v>0</v>
      </c>
      <c r="I122" s="121"/>
      <c r="J122" s="92">
        <f t="shared" si="41"/>
        <v>0</v>
      </c>
      <c r="L122" s="94">
        <v>120</v>
      </c>
      <c r="M122" s="114">
        <f t="shared" ca="1" si="37"/>
        <v>1280.3338522217734</v>
      </c>
      <c r="N122" s="115">
        <f t="shared" ca="1" si="57"/>
        <v>77.422535024969704</v>
      </c>
      <c r="P122" s="102"/>
      <c r="Q122" s="102"/>
      <c r="R122" s="102"/>
      <c r="S122" s="102"/>
      <c r="Y122" s="83">
        <f t="shared" si="58"/>
        <v>101</v>
      </c>
      <c r="AC122" s="83">
        <f t="shared" si="53"/>
        <v>0</v>
      </c>
      <c r="AD122" s="83">
        <f t="shared" si="54"/>
        <v>0</v>
      </c>
      <c r="AF122" s="83">
        <f t="shared" si="51"/>
        <v>0</v>
      </c>
      <c r="AG122" s="83">
        <f t="shared" si="52"/>
        <v>0</v>
      </c>
      <c r="AQ122" s="83">
        <f t="shared" ca="1" si="42"/>
        <v>12</v>
      </c>
      <c r="AR122" s="83">
        <f t="shared" ca="1" si="43"/>
        <v>-137.6400622666128</v>
      </c>
      <c r="AS122" s="83">
        <f t="shared" ca="1" si="38"/>
        <v>-130.3599377333872</v>
      </c>
      <c r="AT122" s="83" cm="1">
        <f t="array" aca="1" ref="AT122" ca="1">_xlfn.LET(_xlpm.rozsah, $F$3:$F$10001,_xlpm.podminka, (_xlpm.rozsah&gt;M122)*(ISNUMBER(_xlpm.rozsah)),_xlpm.indexy, IF(_xlpm.podminka, ROW(_xlpm.rozsah)-MIN(ROW(_xlpm.rozsah))+1),_xlpm.prvni, MIN(_xlpm.indexy),_xlpm.finalni, IF(_xlpm.prvni=1, 2, _xlpm.prvni),INDEX(_xlpm.rozsah, _xlpm.finalni))</f>
        <v>1300</v>
      </c>
      <c r="AU122" s="83" cm="1">
        <f t="array" aca="1" ref="AU122" ca="1">INDEX($F$3:$F$10001,MATCH(AT122,$F$3:$F$10004,0)-1)</f>
        <v>1200</v>
      </c>
      <c r="AV122" s="83">
        <f t="shared" ca="1" si="55"/>
        <v>-140</v>
      </c>
      <c r="AW122" s="83">
        <f t="shared" ca="1" si="56"/>
        <v>-128</v>
      </c>
      <c r="AX122" s="83">
        <f t="shared" ca="1" si="44"/>
        <v>350</v>
      </c>
      <c r="AY122" s="83">
        <f t="shared" ca="1" si="45"/>
        <v>320</v>
      </c>
      <c r="AZ122" s="83">
        <f t="shared" ca="1" si="46"/>
        <v>30</v>
      </c>
      <c r="BA122" s="83">
        <f t="shared" ca="1" si="47"/>
        <v>325.89984433346797</v>
      </c>
      <c r="BB122" s="83">
        <f t="shared" ca="1" si="48"/>
        <v>344.10015566653203</v>
      </c>
    </row>
    <row r="123" spans="1:54" x14ac:dyDescent="0.25">
      <c r="A123" s="58">
        <v>121</v>
      </c>
      <c r="B123" s="59">
        <f t="shared" si="39"/>
        <v>2.0166666666666666</v>
      </c>
      <c r="C123" s="58">
        <v>35.299999999999997</v>
      </c>
      <c r="D123" s="58">
        <v>23.4</v>
      </c>
      <c r="F123" s="117"/>
      <c r="G123" s="117"/>
      <c r="H123" s="112">
        <f t="shared" si="40"/>
        <v>0</v>
      </c>
      <c r="I123" s="121"/>
      <c r="J123" s="92">
        <f t="shared" si="41"/>
        <v>0</v>
      </c>
      <c r="L123" s="94">
        <v>121</v>
      </c>
      <c r="M123" s="114">
        <f t="shared" ca="1" si="37"/>
        <v>1280.3338522217734</v>
      </c>
      <c r="N123" s="115">
        <f t="shared" ca="1" si="57"/>
        <v>80.519436425968493</v>
      </c>
      <c r="P123" s="102"/>
      <c r="Q123" s="102"/>
      <c r="R123" s="102"/>
      <c r="S123" s="102"/>
      <c r="Y123" s="83">
        <f t="shared" si="58"/>
        <v>102</v>
      </c>
      <c r="AC123" s="83">
        <f t="shared" si="53"/>
        <v>0</v>
      </c>
      <c r="AD123" s="83">
        <f t="shared" si="54"/>
        <v>0</v>
      </c>
      <c r="AF123" s="83">
        <f t="shared" si="51"/>
        <v>0</v>
      </c>
      <c r="AG123" s="83">
        <f t="shared" si="52"/>
        <v>0</v>
      </c>
      <c r="AQ123" s="83">
        <f t="shared" ca="1" si="42"/>
        <v>12</v>
      </c>
      <c r="AR123" s="83">
        <f t="shared" ca="1" si="43"/>
        <v>-137.6400622666128</v>
      </c>
      <c r="AS123" s="83">
        <f t="shared" ca="1" si="38"/>
        <v>-130.3599377333872</v>
      </c>
      <c r="AT123" s="83" cm="1">
        <f t="array" aca="1" ref="AT123" ca="1">_xlfn.LET(_xlpm.rozsah, $F$3:$F$10001,_xlpm.podminka, (_xlpm.rozsah&gt;M123)*(ISNUMBER(_xlpm.rozsah)),_xlpm.indexy, IF(_xlpm.podminka, ROW(_xlpm.rozsah)-MIN(ROW(_xlpm.rozsah))+1),_xlpm.prvni, MIN(_xlpm.indexy),_xlpm.finalni, IF(_xlpm.prvni=1, 2, _xlpm.prvni),INDEX(_xlpm.rozsah, _xlpm.finalni))</f>
        <v>1300</v>
      </c>
      <c r="AU123" s="83" cm="1">
        <f t="array" aca="1" ref="AU123" ca="1">INDEX($F$3:$F$10001,MATCH(AT123,$F$3:$F$10004,0)-1)</f>
        <v>1200</v>
      </c>
      <c r="AV123" s="83">
        <f t="shared" ca="1" si="55"/>
        <v>-140</v>
      </c>
      <c r="AW123" s="83">
        <f t="shared" ca="1" si="56"/>
        <v>-128</v>
      </c>
      <c r="AX123" s="83">
        <f t="shared" ca="1" si="44"/>
        <v>350</v>
      </c>
      <c r="AY123" s="83">
        <f t="shared" ca="1" si="45"/>
        <v>320</v>
      </c>
      <c r="AZ123" s="83">
        <f t="shared" ca="1" si="46"/>
        <v>30</v>
      </c>
      <c r="BA123" s="83">
        <f t="shared" ca="1" si="47"/>
        <v>325.89984433346797</v>
      </c>
      <c r="BB123" s="83">
        <f t="shared" ca="1" si="48"/>
        <v>344.10015566653203</v>
      </c>
    </row>
    <row r="124" spans="1:54" x14ac:dyDescent="0.25">
      <c r="A124" s="58">
        <v>122</v>
      </c>
      <c r="B124" s="59">
        <f t="shared" si="39"/>
        <v>2.0333333333333332</v>
      </c>
      <c r="C124" s="58">
        <v>34.700000000000003</v>
      </c>
      <c r="D124" s="58">
        <v>11.9</v>
      </c>
      <c r="F124" s="117"/>
      <c r="G124" s="117"/>
      <c r="H124" s="112">
        <f t="shared" si="40"/>
        <v>0</v>
      </c>
      <c r="I124" s="121"/>
      <c r="J124" s="92">
        <f t="shared" si="41"/>
        <v>0</v>
      </c>
      <c r="L124" s="94">
        <v>122</v>
      </c>
      <c r="M124" s="114">
        <f t="shared" ca="1" si="37"/>
        <v>1275.5689708808936</v>
      </c>
      <c r="N124" s="115">
        <f t="shared" ca="1" si="57"/>
        <v>40.777812260447909</v>
      </c>
      <c r="P124" s="102"/>
      <c r="Q124" s="102"/>
      <c r="R124" s="102"/>
      <c r="S124" s="102"/>
      <c r="Y124" s="83">
        <f t="shared" si="58"/>
        <v>103</v>
      </c>
      <c r="AC124" s="83">
        <f t="shared" si="53"/>
        <v>0</v>
      </c>
      <c r="AD124" s="83">
        <f t="shared" si="54"/>
        <v>0</v>
      </c>
      <c r="AF124" s="83">
        <f t="shared" si="51"/>
        <v>0</v>
      </c>
      <c r="AG124" s="83">
        <f t="shared" si="52"/>
        <v>0</v>
      </c>
      <c r="AQ124" s="83">
        <f t="shared" ca="1" si="42"/>
        <v>12</v>
      </c>
      <c r="AR124" s="83">
        <f t="shared" ca="1" si="43"/>
        <v>-137.06827650570725</v>
      </c>
      <c r="AS124" s="83">
        <f t="shared" ca="1" si="38"/>
        <v>-130.93172349429275</v>
      </c>
      <c r="AT124" s="83" cm="1">
        <f t="array" aca="1" ref="AT124" ca="1">_xlfn.LET(_xlpm.rozsah, $F$3:$F$10001,_xlpm.podminka, (_xlpm.rozsah&gt;M124)*(ISNUMBER(_xlpm.rozsah)),_xlpm.indexy, IF(_xlpm.podminka, ROW(_xlpm.rozsah)-MIN(ROW(_xlpm.rozsah))+1),_xlpm.prvni, MIN(_xlpm.indexy),_xlpm.finalni, IF(_xlpm.prvni=1, 2, _xlpm.prvni),INDEX(_xlpm.rozsah, _xlpm.finalni))</f>
        <v>1300</v>
      </c>
      <c r="AU124" s="83" cm="1">
        <f t="array" aca="1" ref="AU124" ca="1">INDEX($F$3:$F$10001,MATCH(AT124,$F$3:$F$10004,0)-1)</f>
        <v>1200</v>
      </c>
      <c r="AV124" s="83">
        <f t="shared" ca="1" si="55"/>
        <v>-140</v>
      </c>
      <c r="AW124" s="83">
        <f t="shared" ca="1" si="56"/>
        <v>-128</v>
      </c>
      <c r="AX124" s="83">
        <f t="shared" ca="1" si="44"/>
        <v>350</v>
      </c>
      <c r="AY124" s="83">
        <f t="shared" ca="1" si="45"/>
        <v>320</v>
      </c>
      <c r="AZ124" s="83">
        <f t="shared" ca="1" si="46"/>
        <v>30</v>
      </c>
      <c r="BA124" s="83">
        <f t="shared" ca="1" si="47"/>
        <v>327.3293087357319</v>
      </c>
      <c r="BB124" s="83">
        <f t="shared" ca="1" si="48"/>
        <v>342.6706912642681</v>
      </c>
    </row>
    <row r="125" spans="1:54" x14ac:dyDescent="0.25">
      <c r="A125" s="58">
        <v>123</v>
      </c>
      <c r="B125" s="59">
        <f t="shared" si="39"/>
        <v>2.0499999999999998</v>
      </c>
      <c r="C125" s="58">
        <v>45.5</v>
      </c>
      <c r="D125" s="58">
        <v>0</v>
      </c>
      <c r="F125" s="117"/>
      <c r="G125" s="117"/>
      <c r="H125" s="112">
        <f t="shared" si="40"/>
        <v>0</v>
      </c>
      <c r="I125" s="121"/>
      <c r="J125" s="92">
        <f t="shared" si="41"/>
        <v>0</v>
      </c>
      <c r="L125" s="94">
        <v>123</v>
      </c>
      <c r="M125" s="114">
        <f t="shared" ca="1" si="37"/>
        <v>1361.3368350167334</v>
      </c>
      <c r="N125" s="115">
        <f t="shared" ca="1" si="57"/>
        <v>0</v>
      </c>
      <c r="P125" s="102"/>
      <c r="Q125" s="102"/>
      <c r="R125" s="102"/>
      <c r="S125" s="102"/>
      <c r="Y125" s="83">
        <f t="shared" si="58"/>
        <v>104</v>
      </c>
      <c r="AC125" s="83">
        <f t="shared" si="53"/>
        <v>0</v>
      </c>
      <c r="AD125" s="83">
        <f t="shared" si="54"/>
        <v>0</v>
      </c>
      <c r="AF125" s="83">
        <f t="shared" si="51"/>
        <v>0</v>
      </c>
      <c r="AG125" s="83">
        <f t="shared" si="52"/>
        <v>0</v>
      </c>
      <c r="AQ125" s="83">
        <f t="shared" ca="1" si="42"/>
        <v>4</v>
      </c>
      <c r="AR125" s="83">
        <f t="shared" ca="1" si="43"/>
        <v>-142.45347340066934</v>
      </c>
      <c r="AS125" s="83">
        <f t="shared" ca="1" si="38"/>
        <v>-141.54652659933066</v>
      </c>
      <c r="AT125" s="83" cm="1">
        <f t="array" aca="1" ref="AT125" ca="1">_xlfn.LET(_xlpm.rozsah, $F$3:$F$10001,_xlpm.podminka, (_xlpm.rozsah&gt;M125)*(ISNUMBER(_xlpm.rozsah)),_xlpm.indexy, IF(_xlpm.podminka, ROW(_xlpm.rozsah)-MIN(ROW(_xlpm.rozsah))+1),_xlpm.prvni, MIN(_xlpm.indexy),_xlpm.finalni, IF(_xlpm.prvni=1, 2, _xlpm.prvni),INDEX(_xlpm.rozsah, _xlpm.finalni))</f>
        <v>1400</v>
      </c>
      <c r="AU125" s="83" cm="1">
        <f t="array" aca="1" ref="AU125" ca="1">INDEX($F$3:$F$10001,MATCH(AT125,$F$3:$F$10004,0)-1)</f>
        <v>1300</v>
      </c>
      <c r="AV125" s="83">
        <f t="shared" ca="1" si="55"/>
        <v>-144</v>
      </c>
      <c r="AW125" s="83">
        <f t="shared" ca="1" si="56"/>
        <v>-140</v>
      </c>
      <c r="AX125" s="83">
        <f t="shared" ca="1" si="44"/>
        <v>360</v>
      </c>
      <c r="AY125" s="83">
        <f t="shared" ca="1" si="45"/>
        <v>350</v>
      </c>
      <c r="AZ125" s="83">
        <f t="shared" ca="1" si="46"/>
        <v>10</v>
      </c>
      <c r="BA125" s="83">
        <f t="shared" ca="1" si="47"/>
        <v>353.86631649832668</v>
      </c>
      <c r="BB125" s="83">
        <f t="shared" ca="1" si="48"/>
        <v>356.13368350167332</v>
      </c>
    </row>
    <row r="126" spans="1:54" s="81" customFormat="1" x14ac:dyDescent="0.25">
      <c r="A126" s="79">
        <v>124</v>
      </c>
      <c r="B126" s="80">
        <f t="shared" si="39"/>
        <v>2.0666666666666669</v>
      </c>
      <c r="C126" s="79">
        <v>56.3</v>
      </c>
      <c r="D126" s="79" t="s">
        <v>8</v>
      </c>
      <c r="F126" s="117"/>
      <c r="G126" s="117"/>
      <c r="H126" s="112">
        <f t="shared" si="40"/>
        <v>0</v>
      </c>
      <c r="I126" s="121"/>
      <c r="J126" s="92">
        <f t="shared" si="41"/>
        <v>0</v>
      </c>
      <c r="K126" s="83"/>
      <c r="L126" s="94">
        <v>124</v>
      </c>
      <c r="M126" s="114">
        <f t="shared" ca="1" si="37"/>
        <v>1447.1046991525736</v>
      </c>
      <c r="N126" s="115">
        <f ca="1">AS126</f>
        <v>-144</v>
      </c>
      <c r="O126" s="83"/>
      <c r="P126" s="102"/>
      <c r="Q126" s="102"/>
      <c r="R126" s="102"/>
      <c r="S126" s="102"/>
      <c r="T126" s="83"/>
      <c r="U126" s="83"/>
      <c r="V126" s="83"/>
      <c r="W126" s="83"/>
      <c r="X126" s="83"/>
      <c r="Y126" s="83">
        <f t="shared" si="58"/>
        <v>105</v>
      </c>
      <c r="Z126" s="83"/>
      <c r="AA126" s="83"/>
      <c r="AB126" s="83"/>
      <c r="AC126" s="83">
        <f t="shared" si="53"/>
        <v>0</v>
      </c>
      <c r="AD126" s="83">
        <f t="shared" si="54"/>
        <v>0</v>
      </c>
      <c r="AE126" s="83"/>
      <c r="AF126" s="83">
        <f t="shared" si="51"/>
        <v>0</v>
      </c>
      <c r="AG126" s="83">
        <f t="shared" si="52"/>
        <v>0</v>
      </c>
      <c r="AH126" s="83"/>
      <c r="AI126" s="83"/>
      <c r="AJ126" s="83"/>
      <c r="AK126" s="83"/>
      <c r="AL126" s="83"/>
      <c r="AM126" s="83"/>
      <c r="AN126" s="83"/>
      <c r="AO126" s="83"/>
      <c r="AP126" s="83"/>
      <c r="AQ126" s="83">
        <f t="shared" ca="1" si="42"/>
        <v>0</v>
      </c>
      <c r="AR126" s="83">
        <f t="shared" ca="1" si="43"/>
        <v>-144</v>
      </c>
      <c r="AS126" s="83">
        <f t="shared" ca="1" si="38"/>
        <v>-144</v>
      </c>
      <c r="AT126" s="83" cm="1">
        <f t="array" aca="1" ref="AT126" ca="1">_xlfn.LET(_xlpm.rozsah, $F$3:$F$10001,_xlpm.podminka, (_xlpm.rozsah&gt;M126)*(ISNUMBER(_xlpm.rozsah)),_xlpm.indexy, IF(_xlpm.podminka, ROW(_xlpm.rozsah)-MIN(ROW(_xlpm.rozsah))+1),_xlpm.prvni, MIN(_xlpm.indexy),_xlpm.finalni, IF(_xlpm.prvni=1, 2, _xlpm.prvni),INDEX(_xlpm.rozsah, _xlpm.finalni))</f>
        <v>1500</v>
      </c>
      <c r="AU126" s="83" cm="1">
        <f t="array" aca="1" ref="AU126" ca="1">INDEX($F$3:$F$10001,MATCH(AT126,$F$3:$F$10004,0)-1)</f>
        <v>1400</v>
      </c>
      <c r="AV126" s="83">
        <f t="shared" ca="1" si="55"/>
        <v>-144</v>
      </c>
      <c r="AW126" s="83">
        <f t="shared" ca="1" si="56"/>
        <v>-144</v>
      </c>
      <c r="AX126" s="83">
        <f t="shared" ca="1" si="44"/>
        <v>360</v>
      </c>
      <c r="AY126" s="83">
        <f t="shared" ca="1" si="45"/>
        <v>360</v>
      </c>
      <c r="AZ126" s="83">
        <f t="shared" ca="1" si="46"/>
        <v>0</v>
      </c>
      <c r="BA126" s="83">
        <f t="shared" ca="1" si="47"/>
        <v>360</v>
      </c>
      <c r="BB126" s="83">
        <f t="shared" ca="1" si="48"/>
        <v>360</v>
      </c>
    </row>
    <row r="127" spans="1:54" s="81" customFormat="1" x14ac:dyDescent="0.25">
      <c r="A127" s="79">
        <v>125</v>
      </c>
      <c r="B127" s="80">
        <f t="shared" si="39"/>
        <v>2.0833333333333335</v>
      </c>
      <c r="C127" s="79">
        <v>46.2</v>
      </c>
      <c r="D127" s="79" t="s">
        <v>8</v>
      </c>
      <c r="F127" s="117"/>
      <c r="G127" s="117"/>
      <c r="H127" s="112">
        <f t="shared" si="40"/>
        <v>0</v>
      </c>
      <c r="I127" s="121"/>
      <c r="J127" s="92">
        <f t="shared" si="41"/>
        <v>0</v>
      </c>
      <c r="K127" s="83"/>
      <c r="L127" s="94">
        <v>125</v>
      </c>
      <c r="M127" s="114">
        <f t="shared" ca="1" si="37"/>
        <v>1366.8958632477602</v>
      </c>
      <c r="N127" s="115">
        <f ca="1">AS127</f>
        <v>-141.32416547008958</v>
      </c>
      <c r="O127" s="83"/>
      <c r="P127" s="102"/>
      <c r="Q127" s="102"/>
      <c r="R127" s="102"/>
      <c r="S127" s="102"/>
      <c r="T127" s="83"/>
      <c r="U127" s="83"/>
      <c r="V127" s="83"/>
      <c r="W127" s="83"/>
      <c r="X127" s="83"/>
      <c r="Y127" s="83">
        <f t="shared" si="58"/>
        <v>106</v>
      </c>
      <c r="Z127" s="83"/>
      <c r="AA127" s="83"/>
      <c r="AB127" s="83"/>
      <c r="AC127" s="83">
        <f t="shared" si="53"/>
        <v>0</v>
      </c>
      <c r="AD127" s="83">
        <f t="shared" si="54"/>
        <v>0</v>
      </c>
      <c r="AE127" s="83"/>
      <c r="AF127" s="83">
        <f t="shared" si="51"/>
        <v>0</v>
      </c>
      <c r="AG127" s="83">
        <f t="shared" si="52"/>
        <v>0</v>
      </c>
      <c r="AH127" s="83"/>
      <c r="AI127" s="83"/>
      <c r="AJ127" s="83"/>
      <c r="AK127" s="83"/>
      <c r="AL127" s="83"/>
      <c r="AM127" s="83"/>
      <c r="AN127" s="83"/>
      <c r="AO127" s="83"/>
      <c r="AP127" s="83"/>
      <c r="AQ127" s="83">
        <f t="shared" ca="1" si="42"/>
        <v>4</v>
      </c>
      <c r="AR127" s="83">
        <f t="shared" ca="1" si="43"/>
        <v>-142.67583452991042</v>
      </c>
      <c r="AS127" s="83">
        <f t="shared" ca="1" si="38"/>
        <v>-141.32416547008958</v>
      </c>
      <c r="AT127" s="83" cm="1">
        <f t="array" aca="1" ref="AT127" ca="1">_xlfn.LET(_xlpm.rozsah, $F$3:$F$10001,_xlpm.podminka, (_xlpm.rozsah&gt;M127)*(ISNUMBER(_xlpm.rozsah)),_xlpm.indexy, IF(_xlpm.podminka, ROW(_xlpm.rozsah)-MIN(ROW(_xlpm.rozsah))+1),_xlpm.prvni, MIN(_xlpm.indexy),_xlpm.finalni, IF(_xlpm.prvni=1, 2, _xlpm.prvni),INDEX(_xlpm.rozsah, _xlpm.finalni))</f>
        <v>1400</v>
      </c>
      <c r="AU127" s="83" cm="1">
        <f t="array" aca="1" ref="AU127" ca="1">INDEX($F$3:$F$10001,MATCH(AT127,$F$3:$F$10004,0)-1)</f>
        <v>1300</v>
      </c>
      <c r="AV127" s="83">
        <f t="shared" ca="1" si="55"/>
        <v>-144</v>
      </c>
      <c r="AW127" s="83">
        <f t="shared" ca="1" si="56"/>
        <v>-140</v>
      </c>
      <c r="AX127" s="83">
        <f t="shared" ca="1" si="44"/>
        <v>360</v>
      </c>
      <c r="AY127" s="83">
        <f t="shared" ca="1" si="45"/>
        <v>350</v>
      </c>
      <c r="AZ127" s="83">
        <f t="shared" ca="1" si="46"/>
        <v>10</v>
      </c>
      <c r="BA127" s="83">
        <f t="shared" ca="1" si="47"/>
        <v>353.31041367522397</v>
      </c>
      <c r="BB127" s="83">
        <f t="shared" ca="1" si="48"/>
        <v>356.68958632477603</v>
      </c>
    </row>
    <row r="128" spans="1:54" x14ac:dyDescent="0.25">
      <c r="A128" s="58">
        <v>126</v>
      </c>
      <c r="B128" s="59">
        <f t="shared" si="39"/>
        <v>2.1</v>
      </c>
      <c r="C128" s="58">
        <v>50.1</v>
      </c>
      <c r="D128" s="58">
        <v>0</v>
      </c>
      <c r="F128" s="117"/>
      <c r="G128" s="117"/>
      <c r="H128" s="112">
        <f t="shared" si="40"/>
        <v>0</v>
      </c>
      <c r="I128" s="121"/>
      <c r="J128" s="92">
        <f t="shared" si="41"/>
        <v>0</v>
      </c>
      <c r="L128" s="94">
        <v>126</v>
      </c>
      <c r="M128" s="114">
        <f t="shared" ca="1" si="37"/>
        <v>1397.8675919634802</v>
      </c>
      <c r="N128" s="115">
        <f>( IF(ISNUMBER(D128), D128,1)/100)*$BE$5 - $T$23 + $T$21</f>
        <v>0</v>
      </c>
      <c r="P128" s="102"/>
      <c r="Q128" s="102"/>
      <c r="R128" s="102"/>
      <c r="S128" s="102"/>
      <c r="Y128" s="83">
        <f t="shared" si="58"/>
        <v>107</v>
      </c>
      <c r="AC128" s="83">
        <f t="shared" si="53"/>
        <v>0</v>
      </c>
      <c r="AD128" s="83">
        <f t="shared" si="54"/>
        <v>0</v>
      </c>
      <c r="AF128" s="83">
        <f t="shared" si="51"/>
        <v>0</v>
      </c>
      <c r="AG128" s="83">
        <f t="shared" si="52"/>
        <v>0</v>
      </c>
      <c r="AQ128" s="83">
        <f t="shared" ca="1" si="42"/>
        <v>4</v>
      </c>
      <c r="AR128" s="83">
        <f t="shared" ca="1" si="43"/>
        <v>-143.91470367853921</v>
      </c>
      <c r="AS128" s="83">
        <f t="shared" ca="1" si="38"/>
        <v>-140.08529632146079</v>
      </c>
      <c r="AT128" s="83" cm="1">
        <f t="array" aca="1" ref="AT128" ca="1">_xlfn.LET(_xlpm.rozsah, $F$3:$F$10001,_xlpm.podminka, (_xlpm.rozsah&gt;M128)*(ISNUMBER(_xlpm.rozsah)),_xlpm.indexy, IF(_xlpm.podminka, ROW(_xlpm.rozsah)-MIN(ROW(_xlpm.rozsah))+1),_xlpm.prvni, MIN(_xlpm.indexy),_xlpm.finalni, IF(_xlpm.prvni=1, 2, _xlpm.prvni),INDEX(_xlpm.rozsah, _xlpm.finalni))</f>
        <v>1400</v>
      </c>
      <c r="AU128" s="83" cm="1">
        <f t="array" aca="1" ref="AU128" ca="1">INDEX($F$3:$F$10001,MATCH(AT128,$F$3:$F$10004,0)-1)</f>
        <v>1300</v>
      </c>
      <c r="AV128" s="83">
        <f t="shared" ca="1" si="55"/>
        <v>-144</v>
      </c>
      <c r="AW128" s="83">
        <f t="shared" ca="1" si="56"/>
        <v>-140</v>
      </c>
      <c r="AX128" s="83">
        <f t="shared" ca="1" si="44"/>
        <v>360</v>
      </c>
      <c r="AY128" s="83">
        <f t="shared" ca="1" si="45"/>
        <v>350</v>
      </c>
      <c r="AZ128" s="83">
        <f t="shared" ca="1" si="46"/>
        <v>10</v>
      </c>
      <c r="BA128" s="83">
        <f t="shared" ca="1" si="47"/>
        <v>350.21324080365196</v>
      </c>
      <c r="BB128" s="83">
        <f t="shared" ca="1" si="48"/>
        <v>359.78675919634804</v>
      </c>
    </row>
    <row r="129" spans="1:54" s="81" customFormat="1" x14ac:dyDescent="0.25">
      <c r="A129" s="79">
        <v>127</v>
      </c>
      <c r="B129" s="80">
        <f t="shared" si="39"/>
        <v>2.1166666666666667</v>
      </c>
      <c r="C129" s="79">
        <v>54</v>
      </c>
      <c r="D129" s="79" t="s">
        <v>8</v>
      </c>
      <c r="F129" s="117"/>
      <c r="G129" s="117"/>
      <c r="H129" s="112">
        <f t="shared" si="40"/>
        <v>0</v>
      </c>
      <c r="I129" s="121"/>
      <c r="J129" s="92">
        <f t="shared" si="41"/>
        <v>0</v>
      </c>
      <c r="K129" s="83"/>
      <c r="L129" s="94">
        <v>127</v>
      </c>
      <c r="M129" s="114">
        <f t="shared" ca="1" si="37"/>
        <v>1428.8393206792002</v>
      </c>
      <c r="N129" s="115">
        <f ca="1">AS129</f>
        <v>-144</v>
      </c>
      <c r="O129" s="83"/>
      <c r="P129" s="102"/>
      <c r="Q129" s="102"/>
      <c r="R129" s="102"/>
      <c r="S129" s="102"/>
      <c r="T129" s="83"/>
      <c r="U129" s="83"/>
      <c r="V129" s="83"/>
      <c r="W129" s="83"/>
      <c r="X129" s="83"/>
      <c r="Y129" s="83">
        <f t="shared" si="58"/>
        <v>108</v>
      </c>
      <c r="Z129" s="83"/>
      <c r="AA129" s="83"/>
      <c r="AB129" s="83"/>
      <c r="AC129" s="83">
        <f t="shared" si="53"/>
        <v>0</v>
      </c>
      <c r="AD129" s="83">
        <f t="shared" si="54"/>
        <v>0</v>
      </c>
      <c r="AE129" s="83"/>
      <c r="AF129" s="83">
        <f t="shared" si="51"/>
        <v>0</v>
      </c>
      <c r="AG129" s="83">
        <f t="shared" si="52"/>
        <v>0</v>
      </c>
      <c r="AH129" s="83"/>
      <c r="AI129" s="83"/>
      <c r="AJ129" s="83"/>
      <c r="AK129" s="83"/>
      <c r="AL129" s="83"/>
      <c r="AM129" s="83"/>
      <c r="AN129" s="83"/>
      <c r="AO129" s="83"/>
      <c r="AP129" s="83"/>
      <c r="AQ129" s="83">
        <f t="shared" ca="1" si="42"/>
        <v>0</v>
      </c>
      <c r="AR129" s="83">
        <f t="shared" ca="1" si="43"/>
        <v>-144</v>
      </c>
      <c r="AS129" s="83">
        <f t="shared" ca="1" si="38"/>
        <v>-144</v>
      </c>
      <c r="AT129" s="83" cm="1">
        <f t="array" aca="1" ref="AT129" ca="1">_xlfn.LET(_xlpm.rozsah, $F$3:$F$10001,_xlpm.podminka, (_xlpm.rozsah&gt;M129)*(ISNUMBER(_xlpm.rozsah)),_xlpm.indexy, IF(_xlpm.podminka, ROW(_xlpm.rozsah)-MIN(ROW(_xlpm.rozsah))+1),_xlpm.prvni, MIN(_xlpm.indexy),_xlpm.finalni, IF(_xlpm.prvni=1, 2, _xlpm.prvni),INDEX(_xlpm.rozsah, _xlpm.finalni))</f>
        <v>1500</v>
      </c>
      <c r="AU129" s="83" cm="1">
        <f t="array" aca="1" ref="AU129" ca="1">INDEX($F$3:$F$10001,MATCH(AT129,$F$3:$F$10004,0)-1)</f>
        <v>1400</v>
      </c>
      <c r="AV129" s="83">
        <f t="shared" ca="1" si="55"/>
        <v>-144</v>
      </c>
      <c r="AW129" s="83">
        <f t="shared" ca="1" si="56"/>
        <v>-144</v>
      </c>
      <c r="AX129" s="83">
        <f t="shared" ca="1" si="44"/>
        <v>360</v>
      </c>
      <c r="AY129" s="83">
        <f t="shared" ca="1" si="45"/>
        <v>360</v>
      </c>
      <c r="AZ129" s="83">
        <f t="shared" ca="1" si="46"/>
        <v>0</v>
      </c>
      <c r="BA129" s="83">
        <f t="shared" ca="1" si="47"/>
        <v>360</v>
      </c>
      <c r="BB129" s="83">
        <f t="shared" ca="1" si="48"/>
        <v>360</v>
      </c>
    </row>
    <row r="130" spans="1:54" s="81" customFormat="1" x14ac:dyDescent="0.25">
      <c r="A130" s="79">
        <v>128</v>
      </c>
      <c r="B130" s="80">
        <f t="shared" si="39"/>
        <v>2.1333333333333333</v>
      </c>
      <c r="C130" s="79">
        <v>40.5</v>
      </c>
      <c r="D130" s="79" t="s">
        <v>8</v>
      </c>
      <c r="F130" s="117"/>
      <c r="G130" s="117"/>
      <c r="H130" s="112">
        <f t="shared" si="40"/>
        <v>0</v>
      </c>
      <c r="I130" s="121"/>
      <c r="J130" s="92">
        <f t="shared" si="41"/>
        <v>0</v>
      </c>
      <c r="K130" s="83"/>
      <c r="L130" s="94">
        <v>128</v>
      </c>
      <c r="M130" s="114">
        <f t="shared" ca="1" si="37"/>
        <v>1321.6294905094001</v>
      </c>
      <c r="N130" s="115">
        <f ca="1">AS130</f>
        <v>-143.13482037962399</v>
      </c>
      <c r="O130" s="83"/>
      <c r="P130" s="102"/>
      <c r="Q130" s="102"/>
      <c r="R130" s="102"/>
      <c r="S130" s="102"/>
      <c r="T130" s="83"/>
      <c r="U130" s="83"/>
      <c r="V130" s="83"/>
      <c r="W130" s="83"/>
      <c r="X130" s="83"/>
      <c r="Y130" s="83">
        <f t="shared" si="58"/>
        <v>109</v>
      </c>
      <c r="Z130" s="83"/>
      <c r="AA130" s="83"/>
      <c r="AB130" s="83"/>
      <c r="AC130" s="83">
        <f t="shared" si="53"/>
        <v>0</v>
      </c>
      <c r="AD130" s="83">
        <f t="shared" si="54"/>
        <v>0</v>
      </c>
      <c r="AE130" s="83"/>
      <c r="AF130" s="83">
        <f t="shared" si="51"/>
        <v>0</v>
      </c>
      <c r="AG130" s="83">
        <f t="shared" si="52"/>
        <v>0</v>
      </c>
      <c r="AH130" s="83"/>
      <c r="AI130" s="83"/>
      <c r="AJ130" s="83"/>
      <c r="AK130" s="83"/>
      <c r="AL130" s="83"/>
      <c r="AM130" s="83"/>
      <c r="AN130" s="83"/>
      <c r="AO130" s="83"/>
      <c r="AP130" s="83"/>
      <c r="AQ130" s="83">
        <f t="shared" ca="1" si="42"/>
        <v>4</v>
      </c>
      <c r="AR130" s="83">
        <f t="shared" ca="1" si="43"/>
        <v>-140.86517962037601</v>
      </c>
      <c r="AS130" s="83">
        <f t="shared" ca="1" si="38"/>
        <v>-143.13482037962399</v>
      </c>
      <c r="AT130" s="83" cm="1">
        <f t="array" aca="1" ref="AT130" ca="1">_xlfn.LET(_xlpm.rozsah, $F$3:$F$10001,_xlpm.podminka, (_xlpm.rozsah&gt;M130)*(ISNUMBER(_xlpm.rozsah)),_xlpm.indexy, IF(_xlpm.podminka, ROW(_xlpm.rozsah)-MIN(ROW(_xlpm.rozsah))+1),_xlpm.prvni, MIN(_xlpm.indexy),_xlpm.finalni, IF(_xlpm.prvni=1, 2, _xlpm.prvni),INDEX(_xlpm.rozsah, _xlpm.finalni))</f>
        <v>1400</v>
      </c>
      <c r="AU130" s="83" cm="1">
        <f t="array" aca="1" ref="AU130" ca="1">INDEX($F$3:$F$10001,MATCH(AT130,$F$3:$F$10004,0)-1)</f>
        <v>1300</v>
      </c>
      <c r="AV130" s="83">
        <f t="shared" ca="1" si="55"/>
        <v>-144</v>
      </c>
      <c r="AW130" s="83">
        <f t="shared" ca="1" si="56"/>
        <v>-140</v>
      </c>
      <c r="AX130" s="83">
        <f t="shared" ca="1" si="44"/>
        <v>360</v>
      </c>
      <c r="AY130" s="83">
        <f t="shared" ca="1" si="45"/>
        <v>350</v>
      </c>
      <c r="AZ130" s="83">
        <f t="shared" ca="1" si="46"/>
        <v>10</v>
      </c>
      <c r="BA130" s="83">
        <f t="shared" ca="1" si="47"/>
        <v>357.83705094905997</v>
      </c>
      <c r="BB130" s="83">
        <f t="shared" ca="1" si="48"/>
        <v>352.16294905094003</v>
      </c>
    </row>
    <row r="131" spans="1:54" s="81" customFormat="1" x14ac:dyDescent="0.25">
      <c r="A131" s="79">
        <v>129</v>
      </c>
      <c r="B131" s="80">
        <f t="shared" si="39"/>
        <v>2.15</v>
      </c>
      <c r="C131" s="79">
        <v>27</v>
      </c>
      <c r="D131" s="79" t="s">
        <v>8</v>
      </c>
      <c r="F131" s="117"/>
      <c r="G131" s="117"/>
      <c r="H131" s="112">
        <f t="shared" si="40"/>
        <v>0</v>
      </c>
      <c r="I131" s="121"/>
      <c r="J131" s="92">
        <f t="shared" si="41"/>
        <v>0</v>
      </c>
      <c r="K131" s="83"/>
      <c r="L131" s="94">
        <v>129</v>
      </c>
      <c r="M131" s="114">
        <f t="shared" ref="M131:M194" ca="1" si="59">(C131/100)*(0.45*$BE$10+0.45*$BE$13+0.1*$BE$11-MIN($T$25,$BE$3))*2.0327+MIN($T$25,$BE$3)</f>
        <v>1214.4196603396001</v>
      </c>
      <c r="N131" s="115">
        <f ca="1">AS131</f>
        <v>-138.26964075924798</v>
      </c>
      <c r="O131" s="83"/>
      <c r="P131" s="102"/>
      <c r="Q131" s="102"/>
      <c r="R131" s="102"/>
      <c r="S131" s="102"/>
      <c r="T131" s="83"/>
      <c r="U131" s="83"/>
      <c r="V131" s="83"/>
      <c r="W131" s="83"/>
      <c r="X131" s="83"/>
      <c r="Y131" s="83">
        <f t="shared" si="58"/>
        <v>110</v>
      </c>
      <c r="Z131" s="83"/>
      <c r="AA131" s="83"/>
      <c r="AB131" s="83"/>
      <c r="AC131" s="83">
        <f t="shared" si="53"/>
        <v>0</v>
      </c>
      <c r="AD131" s="83">
        <f t="shared" si="54"/>
        <v>0</v>
      </c>
      <c r="AE131" s="83"/>
      <c r="AF131" s="83">
        <f t="shared" si="51"/>
        <v>0</v>
      </c>
      <c r="AG131" s="83">
        <f t="shared" si="52"/>
        <v>0</v>
      </c>
      <c r="AH131" s="83"/>
      <c r="AI131" s="83"/>
      <c r="AJ131" s="83"/>
      <c r="AK131" s="83"/>
      <c r="AL131" s="83"/>
      <c r="AM131" s="83"/>
      <c r="AN131" s="83"/>
      <c r="AO131" s="83"/>
      <c r="AP131" s="83"/>
      <c r="AQ131" s="83">
        <f t="shared" ca="1" si="42"/>
        <v>12</v>
      </c>
      <c r="AR131" s="83">
        <f t="shared" ca="1" si="43"/>
        <v>-129.73035924075202</v>
      </c>
      <c r="AS131" s="83">
        <f t="shared" ref="AS131:AS194" ca="1" si="60">(MIN(AV131:AW131)+(((M131-MIN(AT131:AU131))/(MAX(AT131:AU131)-MIN(AT131:AU131))*(MAX(AV131:AW131)-MIN(AV131:AW131)))))</f>
        <v>-138.26964075924798</v>
      </c>
      <c r="AT131" s="83" cm="1">
        <f t="array" aca="1" ref="AT131" ca="1">_xlfn.LET(_xlpm.rozsah, $F$3:$F$10001,_xlpm.podminka, (_xlpm.rozsah&gt;M131)*(ISNUMBER(_xlpm.rozsah)),_xlpm.indexy, IF(_xlpm.podminka, ROW(_xlpm.rozsah)-MIN(ROW(_xlpm.rozsah))+1),_xlpm.prvni, MIN(_xlpm.indexy),_xlpm.finalni, IF(_xlpm.prvni=1, 2, _xlpm.prvni),INDEX(_xlpm.rozsah, _xlpm.finalni))</f>
        <v>1300</v>
      </c>
      <c r="AU131" s="83" cm="1">
        <f t="array" aca="1" ref="AU131" ca="1">INDEX($F$3:$F$10001,MATCH(AT131,$F$3:$F$10004,0)-1)</f>
        <v>1200</v>
      </c>
      <c r="AV131" s="83">
        <f t="shared" ca="1" si="55"/>
        <v>-140</v>
      </c>
      <c r="AW131" s="83">
        <f t="shared" ca="1" si="56"/>
        <v>-128</v>
      </c>
      <c r="AX131" s="83">
        <f t="shared" ca="1" si="44"/>
        <v>350</v>
      </c>
      <c r="AY131" s="83">
        <f t="shared" ca="1" si="45"/>
        <v>320</v>
      </c>
      <c r="AZ131" s="83">
        <f t="shared" ca="1" si="46"/>
        <v>30</v>
      </c>
      <c r="BA131" s="83">
        <f t="shared" ca="1" si="47"/>
        <v>345.67410189811994</v>
      </c>
      <c r="BB131" s="83">
        <f t="shared" ca="1" si="48"/>
        <v>324.32589810188006</v>
      </c>
    </row>
    <row r="132" spans="1:54" s="81" customFormat="1" x14ac:dyDescent="0.25">
      <c r="A132" s="79">
        <v>130</v>
      </c>
      <c r="B132" s="80">
        <f t="shared" ref="B132:B195" si="61">A132/60</f>
        <v>2.1666666666666665</v>
      </c>
      <c r="C132" s="79">
        <v>13.5</v>
      </c>
      <c r="D132" s="79" t="s">
        <v>8</v>
      </c>
      <c r="F132" s="117"/>
      <c r="G132" s="117"/>
      <c r="H132" s="112">
        <f t="shared" ref="H132:H195" si="62">G132*2*PI()*F132/60*0.001</f>
        <v>0</v>
      </c>
      <c r="I132" s="121"/>
      <c r="J132" s="92">
        <f t="shared" ref="J132:J195" si="63">-0.4*G132</f>
        <v>0</v>
      </c>
      <c r="K132" s="83"/>
      <c r="L132" s="94">
        <v>130</v>
      </c>
      <c r="M132" s="114">
        <f t="shared" ca="1" si="59"/>
        <v>1107.2098301697999</v>
      </c>
      <c r="N132" s="115">
        <f ca="1">AS132</f>
        <v>-127.42321358641601</v>
      </c>
      <c r="O132" s="83"/>
      <c r="P132" s="102"/>
      <c r="Q132" s="102"/>
      <c r="R132" s="102"/>
      <c r="S132" s="102"/>
      <c r="T132" s="83"/>
      <c r="U132" s="83"/>
      <c r="V132" s="83"/>
      <c r="W132" s="83"/>
      <c r="X132" s="83"/>
      <c r="Y132" s="83"/>
      <c r="Z132" s="83"/>
      <c r="AA132" s="83"/>
      <c r="AB132" s="83"/>
      <c r="AC132" s="83">
        <f t="shared" si="53"/>
        <v>0</v>
      </c>
      <c r="AD132" s="83">
        <f t="shared" si="54"/>
        <v>0</v>
      </c>
      <c r="AE132" s="83"/>
      <c r="AF132" s="83">
        <f t="shared" ref="AF132:AF195" si="64">(AL133-AL132)*(AK133+AK132)/2</f>
        <v>0</v>
      </c>
      <c r="AG132" s="83">
        <f t="shared" ref="AG132:AG195" si="65">(AI133-AI132)*(AH133+AH132)/2</f>
        <v>0</v>
      </c>
      <c r="AH132" s="83"/>
      <c r="AI132" s="83"/>
      <c r="AJ132" s="83"/>
      <c r="AK132" s="83"/>
      <c r="AL132" s="83"/>
      <c r="AM132" s="83"/>
      <c r="AN132" s="83"/>
      <c r="AO132" s="83"/>
      <c r="AP132" s="83"/>
      <c r="AQ132" s="83">
        <f t="shared" ref="AQ132:AQ195" ca="1" si="66">AW132-AV132</f>
        <v>8</v>
      </c>
      <c r="AR132" s="83">
        <f t="shared" ref="AR132:AR195" ca="1" si="67">MIN(AV132:AW132)+((MAX(AT132:AU132)-M132)/(MAX(AT132:AU132)-MIN(AT132:AU132)))*(MAX(AV132:AW132)-MIN(AV132:AW132))</f>
        <v>-120.57678641358399</v>
      </c>
      <c r="AS132" s="83">
        <f t="shared" ca="1" si="60"/>
        <v>-127.42321358641601</v>
      </c>
      <c r="AT132" s="83" cm="1">
        <f t="array" aca="1" ref="AT132" ca="1">_xlfn.LET(_xlpm.rozsah, $F$3:$F$10001,_xlpm.podminka, (_xlpm.rozsah&gt;M132)*(ISNUMBER(_xlpm.rozsah)),_xlpm.indexy, IF(_xlpm.podminka, ROW(_xlpm.rozsah)-MIN(ROW(_xlpm.rozsah))+1),_xlpm.prvni, MIN(_xlpm.indexy),_xlpm.finalni, IF(_xlpm.prvni=1, 2, _xlpm.prvni),INDEX(_xlpm.rozsah, _xlpm.finalni))</f>
        <v>1200</v>
      </c>
      <c r="AU132" s="83" cm="1">
        <f t="array" aca="1" ref="AU132" ca="1">INDEX($F$3:$F$10001,MATCH(AT132,$F$3:$F$10004,0)-1)</f>
        <v>1100</v>
      </c>
      <c r="AV132" s="83">
        <f t="shared" ca="1" si="55"/>
        <v>-128</v>
      </c>
      <c r="AW132" s="83">
        <f t="shared" ca="1" si="56"/>
        <v>-120</v>
      </c>
      <c r="AX132" s="83">
        <f t="shared" ref="AX132:AX195" ca="1" si="68">INDEX($G$2:$G$10001,MATCH(AT132,$F$2:$F$10001,0))</f>
        <v>320</v>
      </c>
      <c r="AY132" s="83">
        <f t="shared" ref="AY132:AY195" ca="1" si="69">INDEX($G$2:$G$10001,MATCH(AU132,$F$2:$F$10001,0))</f>
        <v>300</v>
      </c>
      <c r="AZ132" s="83">
        <f t="shared" ref="AZ132:AZ195" ca="1" si="70">AX132-AY132</f>
        <v>20</v>
      </c>
      <c r="BA132" s="83">
        <f t="shared" ref="BA132:BA195" ca="1" si="71">MIN(AX132:AY132)+((MAX(AT132:AU132)-M132)/(MAX(AT132:AU132)-MIN(AT132:AU132)))*(MAX(AX132:AY132)-MIN(AX132:AY132))</f>
        <v>318.55803396604</v>
      </c>
      <c r="BB132" s="83">
        <f t="shared" ca="1" si="48"/>
        <v>301.44196603396</v>
      </c>
    </row>
    <row r="133" spans="1:54" x14ac:dyDescent="0.25">
      <c r="A133" s="58">
        <v>131</v>
      </c>
      <c r="B133" s="59">
        <f t="shared" si="61"/>
        <v>2.1833333333333331</v>
      </c>
      <c r="C133" s="58">
        <v>0</v>
      </c>
      <c r="D133" s="58">
        <v>0</v>
      </c>
      <c r="F133" s="117"/>
      <c r="G133" s="117"/>
      <c r="H133" s="112">
        <f t="shared" si="62"/>
        <v>0</v>
      </c>
      <c r="I133" s="121"/>
      <c r="J133" s="92">
        <f t="shared" si="63"/>
        <v>0</v>
      </c>
      <c r="L133" s="94">
        <v>131</v>
      </c>
      <c r="M133" s="114">
        <f t="shared" ca="1" si="59"/>
        <v>1000</v>
      </c>
      <c r="N133" s="115">
        <f t="shared" ref="N133:N164" ca="1" si="72">( IF(ISNUMBER(D133), D133,1)/100)*BB133 - $T$23 + $T$21</f>
        <v>0</v>
      </c>
      <c r="P133" s="102"/>
      <c r="Q133" s="102"/>
      <c r="R133" s="102"/>
      <c r="S133" s="102"/>
      <c r="AC133" s="83">
        <f t="shared" si="53"/>
        <v>0</v>
      </c>
      <c r="AD133" s="83">
        <f t="shared" si="54"/>
        <v>0</v>
      </c>
      <c r="AF133" s="83">
        <f t="shared" si="64"/>
        <v>0</v>
      </c>
      <c r="AG133" s="83">
        <f t="shared" si="65"/>
        <v>0</v>
      </c>
      <c r="AQ133" s="83">
        <f t="shared" ca="1" si="66"/>
        <v>4</v>
      </c>
      <c r="AR133" s="83">
        <f t="shared" ca="1" si="67"/>
        <v>-116</v>
      </c>
      <c r="AS133" s="83">
        <f t="shared" ca="1" si="60"/>
        <v>-120</v>
      </c>
      <c r="AT133" s="83" cm="1">
        <f t="array" aca="1" ref="AT133" ca="1">_xlfn.LET(_xlpm.rozsah, $F$3:$F$10001,_xlpm.podminka, (_xlpm.rozsah&gt;M133)*(ISNUMBER(_xlpm.rozsah)),_xlpm.indexy, IF(_xlpm.podminka, ROW(_xlpm.rozsah)-MIN(ROW(_xlpm.rozsah))+1),_xlpm.prvni, MIN(_xlpm.indexy),_xlpm.finalni, IF(_xlpm.prvni=1, 2, _xlpm.prvni),INDEX(_xlpm.rozsah, _xlpm.finalni))</f>
        <v>1100</v>
      </c>
      <c r="AU133" s="83" cm="1">
        <f t="array" aca="1" ref="AU133" ca="1">INDEX($F$3:$F$10001,MATCH(AT133,$F$3:$F$10004,0)-1)</f>
        <v>1000</v>
      </c>
      <c r="AV133" s="83">
        <f t="shared" ca="1" si="55"/>
        <v>-120</v>
      </c>
      <c r="AW133" s="83">
        <f t="shared" ca="1" si="56"/>
        <v>-116</v>
      </c>
      <c r="AX133" s="83">
        <f t="shared" ca="1" si="68"/>
        <v>300</v>
      </c>
      <c r="AY133" s="83">
        <f t="shared" ca="1" si="69"/>
        <v>290</v>
      </c>
      <c r="AZ133" s="83">
        <f t="shared" ca="1" si="70"/>
        <v>10</v>
      </c>
      <c r="BA133" s="83">
        <f t="shared" ca="1" si="71"/>
        <v>300</v>
      </c>
      <c r="BB133" s="83">
        <f t="shared" ref="BB133:BB196" ca="1" si="73">MIN(AX133:AY133)+((M133-MIN(AT133:AU133))/(MAX(AT133:AU133)-MIN(AT133:AU133)))*(MAX(AX133:AY133)-MIN(AX133:AY133))</f>
        <v>290</v>
      </c>
    </row>
    <row r="134" spans="1:54" x14ac:dyDescent="0.25">
      <c r="A134" s="58">
        <v>132</v>
      </c>
      <c r="B134" s="59">
        <f t="shared" si="61"/>
        <v>2.2000000000000002</v>
      </c>
      <c r="C134" s="58">
        <v>0</v>
      </c>
      <c r="D134" s="58">
        <v>0</v>
      </c>
      <c r="F134" s="117"/>
      <c r="G134" s="117"/>
      <c r="H134" s="112">
        <f t="shared" si="62"/>
        <v>0</v>
      </c>
      <c r="I134" s="121"/>
      <c r="J134" s="92">
        <f t="shared" si="63"/>
        <v>0</v>
      </c>
      <c r="L134" s="94">
        <v>132</v>
      </c>
      <c r="M134" s="114">
        <f t="shared" ca="1" si="59"/>
        <v>1000</v>
      </c>
      <c r="N134" s="115">
        <f t="shared" ca="1" si="72"/>
        <v>0</v>
      </c>
      <c r="P134" s="102"/>
      <c r="Q134" s="102"/>
      <c r="R134" s="102"/>
      <c r="S134" s="102"/>
      <c r="AC134" s="83">
        <f t="shared" si="53"/>
        <v>0</v>
      </c>
      <c r="AD134" s="83">
        <f t="shared" si="54"/>
        <v>0</v>
      </c>
      <c r="AF134" s="83">
        <f t="shared" si="64"/>
        <v>0</v>
      </c>
      <c r="AG134" s="83">
        <f t="shared" si="65"/>
        <v>0</v>
      </c>
      <c r="AQ134" s="83">
        <f t="shared" ca="1" si="66"/>
        <v>4</v>
      </c>
      <c r="AR134" s="83">
        <f t="shared" ca="1" si="67"/>
        <v>-116</v>
      </c>
      <c r="AS134" s="83">
        <f t="shared" ca="1" si="60"/>
        <v>-120</v>
      </c>
      <c r="AT134" s="83" cm="1">
        <f t="array" aca="1" ref="AT134" ca="1">_xlfn.LET(_xlpm.rozsah, $F$3:$F$10001,_xlpm.podminka, (_xlpm.rozsah&gt;M134)*(ISNUMBER(_xlpm.rozsah)),_xlpm.indexy, IF(_xlpm.podminka, ROW(_xlpm.rozsah)-MIN(ROW(_xlpm.rozsah))+1),_xlpm.prvni, MIN(_xlpm.indexy),_xlpm.finalni, IF(_xlpm.prvni=1, 2, _xlpm.prvni),INDEX(_xlpm.rozsah, _xlpm.finalni))</f>
        <v>1100</v>
      </c>
      <c r="AU134" s="83" cm="1">
        <f t="array" aca="1" ref="AU134" ca="1">INDEX($F$3:$F$10001,MATCH(AT134,$F$3:$F$10004,0)-1)</f>
        <v>1000</v>
      </c>
      <c r="AV134" s="83">
        <f t="shared" ca="1" si="55"/>
        <v>-120</v>
      </c>
      <c r="AW134" s="83">
        <f t="shared" ca="1" si="56"/>
        <v>-116</v>
      </c>
      <c r="AX134" s="83">
        <f t="shared" ca="1" si="68"/>
        <v>300</v>
      </c>
      <c r="AY134" s="83">
        <f t="shared" ca="1" si="69"/>
        <v>290</v>
      </c>
      <c r="AZ134" s="83">
        <f t="shared" ca="1" si="70"/>
        <v>10</v>
      </c>
      <c r="BA134" s="83">
        <f t="shared" ca="1" si="71"/>
        <v>300</v>
      </c>
      <c r="BB134" s="83">
        <f t="shared" ca="1" si="73"/>
        <v>290</v>
      </c>
    </row>
    <row r="135" spans="1:54" x14ac:dyDescent="0.25">
      <c r="A135" s="58">
        <v>133</v>
      </c>
      <c r="B135" s="59">
        <f t="shared" si="61"/>
        <v>2.2166666666666668</v>
      </c>
      <c r="C135" s="58">
        <v>0</v>
      </c>
      <c r="D135" s="58">
        <v>0</v>
      </c>
      <c r="F135" s="117"/>
      <c r="G135" s="117"/>
      <c r="H135" s="112">
        <f t="shared" si="62"/>
        <v>0</v>
      </c>
      <c r="I135" s="121"/>
      <c r="J135" s="92">
        <f t="shared" si="63"/>
        <v>0</v>
      </c>
      <c r="L135" s="94">
        <v>133</v>
      </c>
      <c r="M135" s="114">
        <f t="shared" ca="1" si="59"/>
        <v>1000</v>
      </c>
      <c r="N135" s="115">
        <f t="shared" ca="1" si="72"/>
        <v>0</v>
      </c>
      <c r="P135" s="102"/>
      <c r="Q135" s="102"/>
      <c r="R135" s="102"/>
      <c r="S135" s="102"/>
      <c r="AC135" s="83">
        <f t="shared" si="53"/>
        <v>0</v>
      </c>
      <c r="AD135" s="83">
        <f t="shared" si="54"/>
        <v>0</v>
      </c>
      <c r="AF135" s="83">
        <f t="shared" si="64"/>
        <v>0</v>
      </c>
      <c r="AG135" s="83">
        <f t="shared" si="65"/>
        <v>0</v>
      </c>
      <c r="AQ135" s="83">
        <f t="shared" ca="1" si="66"/>
        <v>4</v>
      </c>
      <c r="AR135" s="83">
        <f t="shared" ca="1" si="67"/>
        <v>-116</v>
      </c>
      <c r="AS135" s="83">
        <f t="shared" ca="1" si="60"/>
        <v>-120</v>
      </c>
      <c r="AT135" s="83" cm="1">
        <f t="array" aca="1" ref="AT135" ca="1">_xlfn.LET(_xlpm.rozsah, $F$3:$F$10001,_xlpm.podminka, (_xlpm.rozsah&gt;M135)*(ISNUMBER(_xlpm.rozsah)),_xlpm.indexy, IF(_xlpm.podminka, ROW(_xlpm.rozsah)-MIN(ROW(_xlpm.rozsah))+1),_xlpm.prvni, MIN(_xlpm.indexy),_xlpm.finalni, IF(_xlpm.prvni=1, 2, _xlpm.prvni),INDEX(_xlpm.rozsah, _xlpm.finalni))</f>
        <v>1100</v>
      </c>
      <c r="AU135" s="83" cm="1">
        <f t="array" aca="1" ref="AU135" ca="1">INDEX($F$3:$F$10001,MATCH(AT135,$F$3:$F$10004,0)-1)</f>
        <v>1000</v>
      </c>
      <c r="AV135" s="83">
        <f t="shared" ca="1" si="55"/>
        <v>-120</v>
      </c>
      <c r="AW135" s="83">
        <f t="shared" ca="1" si="56"/>
        <v>-116</v>
      </c>
      <c r="AX135" s="83">
        <f t="shared" ca="1" si="68"/>
        <v>300</v>
      </c>
      <c r="AY135" s="83">
        <f t="shared" ca="1" si="69"/>
        <v>290</v>
      </c>
      <c r="AZ135" s="83">
        <f t="shared" ca="1" si="70"/>
        <v>10</v>
      </c>
      <c r="BA135" s="83">
        <f t="shared" ca="1" si="71"/>
        <v>300</v>
      </c>
      <c r="BB135" s="83">
        <f t="shared" ca="1" si="73"/>
        <v>290</v>
      </c>
    </row>
    <row r="136" spans="1:54" x14ac:dyDescent="0.25">
      <c r="A136" s="58">
        <v>134</v>
      </c>
      <c r="B136" s="59">
        <f t="shared" si="61"/>
        <v>2.2333333333333334</v>
      </c>
      <c r="C136" s="58">
        <v>0</v>
      </c>
      <c r="D136" s="58">
        <v>0</v>
      </c>
      <c r="F136" s="117"/>
      <c r="G136" s="117"/>
      <c r="H136" s="112">
        <f t="shared" si="62"/>
        <v>0</v>
      </c>
      <c r="I136" s="121"/>
      <c r="J136" s="92">
        <f t="shared" si="63"/>
        <v>0</v>
      </c>
      <c r="L136" s="94">
        <v>134</v>
      </c>
      <c r="M136" s="114">
        <f t="shared" ca="1" si="59"/>
        <v>1000</v>
      </c>
      <c r="N136" s="115">
        <f t="shared" ca="1" si="72"/>
        <v>0</v>
      </c>
      <c r="P136" s="102"/>
      <c r="Q136" s="102"/>
      <c r="R136" s="102"/>
      <c r="S136" s="102"/>
      <c r="AC136" s="83">
        <f t="shared" si="53"/>
        <v>0</v>
      </c>
      <c r="AD136" s="83">
        <f t="shared" si="54"/>
        <v>0</v>
      </c>
      <c r="AF136" s="83">
        <f t="shared" si="64"/>
        <v>0</v>
      </c>
      <c r="AG136" s="83">
        <f t="shared" si="65"/>
        <v>0</v>
      </c>
      <c r="AQ136" s="83">
        <f t="shared" ca="1" si="66"/>
        <v>4</v>
      </c>
      <c r="AR136" s="83">
        <f t="shared" ca="1" si="67"/>
        <v>-116</v>
      </c>
      <c r="AS136" s="83">
        <f t="shared" ca="1" si="60"/>
        <v>-120</v>
      </c>
      <c r="AT136" s="83" cm="1">
        <f t="array" aca="1" ref="AT136" ca="1">_xlfn.LET(_xlpm.rozsah, $F$3:$F$10001,_xlpm.podminka, (_xlpm.rozsah&gt;M136)*(ISNUMBER(_xlpm.rozsah)),_xlpm.indexy, IF(_xlpm.podminka, ROW(_xlpm.rozsah)-MIN(ROW(_xlpm.rozsah))+1),_xlpm.prvni, MIN(_xlpm.indexy),_xlpm.finalni, IF(_xlpm.prvni=1, 2, _xlpm.prvni),INDEX(_xlpm.rozsah, _xlpm.finalni))</f>
        <v>1100</v>
      </c>
      <c r="AU136" s="83" cm="1">
        <f t="array" aca="1" ref="AU136" ca="1">INDEX($F$3:$F$10001,MATCH(AT136,$F$3:$F$10004,0)-1)</f>
        <v>1000</v>
      </c>
      <c r="AV136" s="83">
        <f t="shared" ca="1" si="55"/>
        <v>-120</v>
      </c>
      <c r="AW136" s="83">
        <f t="shared" ca="1" si="56"/>
        <v>-116</v>
      </c>
      <c r="AX136" s="83">
        <f t="shared" ca="1" si="68"/>
        <v>300</v>
      </c>
      <c r="AY136" s="83">
        <f t="shared" ca="1" si="69"/>
        <v>290</v>
      </c>
      <c r="AZ136" s="83">
        <f t="shared" ca="1" si="70"/>
        <v>10</v>
      </c>
      <c r="BA136" s="83">
        <f t="shared" ca="1" si="71"/>
        <v>300</v>
      </c>
      <c r="BB136" s="83">
        <f t="shared" ca="1" si="73"/>
        <v>290</v>
      </c>
    </row>
    <row r="137" spans="1:54" x14ac:dyDescent="0.25">
      <c r="A137" s="58">
        <v>135</v>
      </c>
      <c r="B137" s="59">
        <f t="shared" si="61"/>
        <v>2.25</v>
      </c>
      <c r="C137" s="58">
        <v>0</v>
      </c>
      <c r="D137" s="58">
        <v>0</v>
      </c>
      <c r="F137" s="117"/>
      <c r="G137" s="117"/>
      <c r="H137" s="112">
        <f t="shared" si="62"/>
        <v>0</v>
      </c>
      <c r="I137" s="121"/>
      <c r="J137" s="92">
        <f t="shared" si="63"/>
        <v>0</v>
      </c>
      <c r="L137" s="94">
        <v>135</v>
      </c>
      <c r="M137" s="114">
        <f t="shared" ca="1" si="59"/>
        <v>1000</v>
      </c>
      <c r="N137" s="115">
        <f t="shared" ca="1" si="72"/>
        <v>0</v>
      </c>
      <c r="P137" s="102"/>
      <c r="Q137" s="102"/>
      <c r="R137" s="102"/>
      <c r="S137" s="102"/>
      <c r="AC137" s="83">
        <f t="shared" si="53"/>
        <v>0</v>
      </c>
      <c r="AD137" s="83">
        <f t="shared" si="54"/>
        <v>0</v>
      </c>
      <c r="AF137" s="83">
        <f t="shared" si="64"/>
        <v>0</v>
      </c>
      <c r="AG137" s="83">
        <f t="shared" si="65"/>
        <v>0</v>
      </c>
      <c r="AQ137" s="83">
        <f t="shared" ca="1" si="66"/>
        <v>4</v>
      </c>
      <c r="AR137" s="83">
        <f t="shared" ca="1" si="67"/>
        <v>-116</v>
      </c>
      <c r="AS137" s="83">
        <f t="shared" ca="1" si="60"/>
        <v>-120</v>
      </c>
      <c r="AT137" s="83" cm="1">
        <f t="array" aca="1" ref="AT137" ca="1">_xlfn.LET(_xlpm.rozsah, $F$3:$F$10001,_xlpm.podminka, (_xlpm.rozsah&gt;M137)*(ISNUMBER(_xlpm.rozsah)),_xlpm.indexy, IF(_xlpm.podminka, ROW(_xlpm.rozsah)-MIN(ROW(_xlpm.rozsah))+1),_xlpm.prvni, MIN(_xlpm.indexy),_xlpm.finalni, IF(_xlpm.prvni=1, 2, _xlpm.prvni),INDEX(_xlpm.rozsah, _xlpm.finalni))</f>
        <v>1100</v>
      </c>
      <c r="AU137" s="83" cm="1">
        <f t="array" aca="1" ref="AU137" ca="1">INDEX($F$3:$F$10001,MATCH(AT137,$F$3:$F$10004,0)-1)</f>
        <v>1000</v>
      </c>
      <c r="AV137" s="83">
        <f t="shared" ca="1" si="55"/>
        <v>-120</v>
      </c>
      <c r="AW137" s="83">
        <f t="shared" ca="1" si="56"/>
        <v>-116</v>
      </c>
      <c r="AX137" s="83">
        <f t="shared" ca="1" si="68"/>
        <v>300</v>
      </c>
      <c r="AY137" s="83">
        <f t="shared" ca="1" si="69"/>
        <v>290</v>
      </c>
      <c r="AZ137" s="83">
        <f t="shared" ca="1" si="70"/>
        <v>10</v>
      </c>
      <c r="BA137" s="83">
        <f t="shared" ca="1" si="71"/>
        <v>300</v>
      </c>
      <c r="BB137" s="83">
        <f t="shared" ca="1" si="73"/>
        <v>290</v>
      </c>
    </row>
    <row r="138" spans="1:54" x14ac:dyDescent="0.25">
      <c r="A138" s="58">
        <v>136</v>
      </c>
      <c r="B138" s="59">
        <f t="shared" si="61"/>
        <v>2.2666666666666666</v>
      </c>
      <c r="C138" s="58">
        <v>0</v>
      </c>
      <c r="D138" s="58">
        <v>0</v>
      </c>
      <c r="F138" s="117"/>
      <c r="G138" s="117"/>
      <c r="H138" s="112">
        <f t="shared" si="62"/>
        <v>0</v>
      </c>
      <c r="I138" s="121"/>
      <c r="J138" s="92">
        <f t="shared" si="63"/>
        <v>0</v>
      </c>
      <c r="L138" s="94">
        <v>136</v>
      </c>
      <c r="M138" s="114">
        <f t="shared" ca="1" si="59"/>
        <v>1000</v>
      </c>
      <c r="N138" s="115">
        <f t="shared" ca="1" si="72"/>
        <v>0</v>
      </c>
      <c r="P138" s="102"/>
      <c r="Q138" s="102"/>
      <c r="R138" s="102"/>
      <c r="S138" s="102"/>
      <c r="AC138" s="83">
        <f t="shared" si="53"/>
        <v>0</v>
      </c>
      <c r="AD138" s="83">
        <f t="shared" si="54"/>
        <v>0</v>
      </c>
      <c r="AF138" s="83">
        <f t="shared" si="64"/>
        <v>0</v>
      </c>
      <c r="AG138" s="83">
        <f t="shared" si="65"/>
        <v>0</v>
      </c>
      <c r="AQ138" s="83">
        <f t="shared" ca="1" si="66"/>
        <v>4</v>
      </c>
      <c r="AR138" s="83">
        <f t="shared" ca="1" si="67"/>
        <v>-116</v>
      </c>
      <c r="AS138" s="83">
        <f t="shared" ca="1" si="60"/>
        <v>-120</v>
      </c>
      <c r="AT138" s="83" cm="1">
        <f t="array" aca="1" ref="AT138" ca="1">_xlfn.LET(_xlpm.rozsah, $F$3:$F$10001,_xlpm.podminka, (_xlpm.rozsah&gt;M138)*(ISNUMBER(_xlpm.rozsah)),_xlpm.indexy, IF(_xlpm.podminka, ROW(_xlpm.rozsah)-MIN(ROW(_xlpm.rozsah))+1),_xlpm.prvni, MIN(_xlpm.indexy),_xlpm.finalni, IF(_xlpm.prvni=1, 2, _xlpm.prvni),INDEX(_xlpm.rozsah, _xlpm.finalni))</f>
        <v>1100</v>
      </c>
      <c r="AU138" s="83" cm="1">
        <f t="array" aca="1" ref="AU138" ca="1">INDEX($F$3:$F$10001,MATCH(AT138,$F$3:$F$10004,0)-1)</f>
        <v>1000</v>
      </c>
      <c r="AV138" s="83">
        <f t="shared" ca="1" si="55"/>
        <v>-120</v>
      </c>
      <c r="AW138" s="83">
        <f t="shared" ca="1" si="56"/>
        <v>-116</v>
      </c>
      <c r="AX138" s="83">
        <f t="shared" ca="1" si="68"/>
        <v>300</v>
      </c>
      <c r="AY138" s="83">
        <f t="shared" ca="1" si="69"/>
        <v>290</v>
      </c>
      <c r="AZ138" s="83">
        <f t="shared" ca="1" si="70"/>
        <v>10</v>
      </c>
      <c r="BA138" s="83">
        <f t="shared" ca="1" si="71"/>
        <v>300</v>
      </c>
      <c r="BB138" s="83">
        <f t="shared" ca="1" si="73"/>
        <v>290</v>
      </c>
    </row>
    <row r="139" spans="1:54" x14ac:dyDescent="0.25">
      <c r="A139" s="58">
        <v>137</v>
      </c>
      <c r="B139" s="59">
        <f t="shared" si="61"/>
        <v>2.2833333333333332</v>
      </c>
      <c r="C139" s="58">
        <v>0</v>
      </c>
      <c r="D139" s="58">
        <v>0</v>
      </c>
      <c r="F139" s="117"/>
      <c r="G139" s="117"/>
      <c r="H139" s="112">
        <f t="shared" si="62"/>
        <v>0</v>
      </c>
      <c r="I139" s="121"/>
      <c r="J139" s="92">
        <f t="shared" si="63"/>
        <v>0</v>
      </c>
      <c r="L139" s="94">
        <v>137</v>
      </c>
      <c r="M139" s="114">
        <f t="shared" ca="1" si="59"/>
        <v>1000</v>
      </c>
      <c r="N139" s="115">
        <f t="shared" ca="1" si="72"/>
        <v>0</v>
      </c>
      <c r="P139" s="102"/>
      <c r="Q139" s="102"/>
      <c r="R139" s="102"/>
      <c r="S139" s="102"/>
      <c r="AC139" s="83">
        <f t="shared" si="53"/>
        <v>0</v>
      </c>
      <c r="AD139" s="83">
        <f t="shared" si="54"/>
        <v>0</v>
      </c>
      <c r="AF139" s="83">
        <f t="shared" si="64"/>
        <v>0</v>
      </c>
      <c r="AG139" s="83">
        <f t="shared" si="65"/>
        <v>0</v>
      </c>
      <c r="AQ139" s="83">
        <f t="shared" ca="1" si="66"/>
        <v>4</v>
      </c>
      <c r="AR139" s="83">
        <f t="shared" ca="1" si="67"/>
        <v>-116</v>
      </c>
      <c r="AS139" s="83">
        <f t="shared" ca="1" si="60"/>
        <v>-120</v>
      </c>
      <c r="AT139" s="83" cm="1">
        <f t="array" aca="1" ref="AT139" ca="1">_xlfn.LET(_xlpm.rozsah, $F$3:$F$10001,_xlpm.podminka, (_xlpm.rozsah&gt;M139)*(ISNUMBER(_xlpm.rozsah)),_xlpm.indexy, IF(_xlpm.podminka, ROW(_xlpm.rozsah)-MIN(ROW(_xlpm.rozsah))+1),_xlpm.prvni, MIN(_xlpm.indexy),_xlpm.finalni, IF(_xlpm.prvni=1, 2, _xlpm.prvni),INDEX(_xlpm.rozsah, _xlpm.finalni))</f>
        <v>1100</v>
      </c>
      <c r="AU139" s="83" cm="1">
        <f t="array" aca="1" ref="AU139" ca="1">INDEX($F$3:$F$10001,MATCH(AT139,$F$3:$F$10004,0)-1)</f>
        <v>1000</v>
      </c>
      <c r="AV139" s="83">
        <f t="shared" ca="1" si="55"/>
        <v>-120</v>
      </c>
      <c r="AW139" s="83">
        <f t="shared" ca="1" si="56"/>
        <v>-116</v>
      </c>
      <c r="AX139" s="83">
        <f t="shared" ca="1" si="68"/>
        <v>300</v>
      </c>
      <c r="AY139" s="83">
        <f t="shared" ca="1" si="69"/>
        <v>290</v>
      </c>
      <c r="AZ139" s="83">
        <f t="shared" ca="1" si="70"/>
        <v>10</v>
      </c>
      <c r="BA139" s="83">
        <f t="shared" ca="1" si="71"/>
        <v>300</v>
      </c>
      <c r="BB139" s="83">
        <f t="shared" ca="1" si="73"/>
        <v>290</v>
      </c>
    </row>
    <row r="140" spans="1:54" x14ac:dyDescent="0.25">
      <c r="A140" s="58">
        <v>138</v>
      </c>
      <c r="B140" s="59">
        <f t="shared" si="61"/>
        <v>2.2999999999999998</v>
      </c>
      <c r="C140" s="58">
        <v>0</v>
      </c>
      <c r="D140" s="58">
        <v>0</v>
      </c>
      <c r="F140" s="117"/>
      <c r="G140" s="117"/>
      <c r="H140" s="112">
        <f t="shared" si="62"/>
        <v>0</v>
      </c>
      <c r="I140" s="121"/>
      <c r="J140" s="92">
        <f t="shared" si="63"/>
        <v>0</v>
      </c>
      <c r="L140" s="94">
        <v>138</v>
      </c>
      <c r="M140" s="114">
        <f t="shared" ca="1" si="59"/>
        <v>1000</v>
      </c>
      <c r="N140" s="115">
        <f t="shared" ca="1" si="72"/>
        <v>0</v>
      </c>
      <c r="P140" s="102"/>
      <c r="Q140" s="102"/>
      <c r="R140" s="102"/>
      <c r="S140" s="102"/>
      <c r="AC140" s="83">
        <f t="shared" si="53"/>
        <v>0</v>
      </c>
      <c r="AD140" s="83">
        <f t="shared" si="54"/>
        <v>0</v>
      </c>
      <c r="AF140" s="83">
        <f t="shared" si="64"/>
        <v>0</v>
      </c>
      <c r="AG140" s="83">
        <f t="shared" si="65"/>
        <v>0</v>
      </c>
      <c r="AQ140" s="83">
        <f t="shared" ca="1" si="66"/>
        <v>4</v>
      </c>
      <c r="AR140" s="83">
        <f t="shared" ca="1" si="67"/>
        <v>-116</v>
      </c>
      <c r="AS140" s="83">
        <f t="shared" ca="1" si="60"/>
        <v>-120</v>
      </c>
      <c r="AT140" s="83" cm="1">
        <f t="array" aca="1" ref="AT140" ca="1">_xlfn.LET(_xlpm.rozsah, $F$3:$F$10001,_xlpm.podminka, (_xlpm.rozsah&gt;M140)*(ISNUMBER(_xlpm.rozsah)),_xlpm.indexy, IF(_xlpm.podminka, ROW(_xlpm.rozsah)-MIN(ROW(_xlpm.rozsah))+1),_xlpm.prvni, MIN(_xlpm.indexy),_xlpm.finalni, IF(_xlpm.prvni=1, 2, _xlpm.prvni),INDEX(_xlpm.rozsah, _xlpm.finalni))</f>
        <v>1100</v>
      </c>
      <c r="AU140" s="83" cm="1">
        <f t="array" aca="1" ref="AU140" ca="1">INDEX($F$3:$F$10001,MATCH(AT140,$F$3:$F$10004,0)-1)</f>
        <v>1000</v>
      </c>
      <c r="AV140" s="83">
        <f t="shared" ca="1" si="55"/>
        <v>-120</v>
      </c>
      <c r="AW140" s="83">
        <f t="shared" ca="1" si="56"/>
        <v>-116</v>
      </c>
      <c r="AX140" s="83">
        <f t="shared" ca="1" si="68"/>
        <v>300</v>
      </c>
      <c r="AY140" s="83">
        <f t="shared" ca="1" si="69"/>
        <v>290</v>
      </c>
      <c r="AZ140" s="83">
        <f t="shared" ca="1" si="70"/>
        <v>10</v>
      </c>
      <c r="BA140" s="83">
        <f t="shared" ca="1" si="71"/>
        <v>300</v>
      </c>
      <c r="BB140" s="83">
        <f t="shared" ca="1" si="73"/>
        <v>290</v>
      </c>
    </row>
    <row r="141" spans="1:54" x14ac:dyDescent="0.25">
      <c r="A141" s="58">
        <v>139</v>
      </c>
      <c r="B141" s="59">
        <f t="shared" si="61"/>
        <v>2.3166666666666669</v>
      </c>
      <c r="C141" s="58">
        <v>0</v>
      </c>
      <c r="D141" s="58">
        <v>0</v>
      </c>
      <c r="F141" s="117"/>
      <c r="G141" s="117"/>
      <c r="H141" s="112">
        <f t="shared" si="62"/>
        <v>0</v>
      </c>
      <c r="I141" s="121"/>
      <c r="J141" s="92">
        <f t="shared" si="63"/>
        <v>0</v>
      </c>
      <c r="L141" s="94">
        <v>139</v>
      </c>
      <c r="M141" s="114">
        <f t="shared" ca="1" si="59"/>
        <v>1000</v>
      </c>
      <c r="N141" s="115">
        <f t="shared" ca="1" si="72"/>
        <v>0</v>
      </c>
      <c r="P141" s="102"/>
      <c r="Q141" s="102"/>
      <c r="R141" s="102"/>
      <c r="S141" s="102"/>
      <c r="AC141" s="83">
        <f t="shared" si="53"/>
        <v>0</v>
      </c>
      <c r="AD141" s="83">
        <f t="shared" si="54"/>
        <v>0</v>
      </c>
      <c r="AF141" s="83">
        <f t="shared" si="64"/>
        <v>0</v>
      </c>
      <c r="AG141" s="83">
        <f t="shared" si="65"/>
        <v>0</v>
      </c>
      <c r="AQ141" s="83">
        <f t="shared" ca="1" si="66"/>
        <v>4</v>
      </c>
      <c r="AR141" s="83">
        <f t="shared" ca="1" si="67"/>
        <v>-116</v>
      </c>
      <c r="AS141" s="83">
        <f t="shared" ca="1" si="60"/>
        <v>-120</v>
      </c>
      <c r="AT141" s="83" cm="1">
        <f t="array" aca="1" ref="AT141" ca="1">_xlfn.LET(_xlpm.rozsah, $F$3:$F$10001,_xlpm.podminka, (_xlpm.rozsah&gt;M141)*(ISNUMBER(_xlpm.rozsah)),_xlpm.indexy, IF(_xlpm.podminka, ROW(_xlpm.rozsah)-MIN(ROW(_xlpm.rozsah))+1),_xlpm.prvni, MIN(_xlpm.indexy),_xlpm.finalni, IF(_xlpm.prvni=1, 2, _xlpm.prvni),INDEX(_xlpm.rozsah, _xlpm.finalni))</f>
        <v>1100</v>
      </c>
      <c r="AU141" s="83" cm="1">
        <f t="array" aca="1" ref="AU141" ca="1">INDEX($F$3:$F$10001,MATCH(AT141,$F$3:$F$10004,0)-1)</f>
        <v>1000</v>
      </c>
      <c r="AV141" s="83">
        <f t="shared" ca="1" si="55"/>
        <v>-120</v>
      </c>
      <c r="AW141" s="83">
        <f t="shared" ca="1" si="56"/>
        <v>-116</v>
      </c>
      <c r="AX141" s="83">
        <f t="shared" ca="1" si="68"/>
        <v>300</v>
      </c>
      <c r="AY141" s="83">
        <f t="shared" ca="1" si="69"/>
        <v>290</v>
      </c>
      <c r="AZ141" s="83">
        <f t="shared" ca="1" si="70"/>
        <v>10</v>
      </c>
      <c r="BA141" s="83">
        <f t="shared" ca="1" si="71"/>
        <v>300</v>
      </c>
      <c r="BB141" s="83">
        <f t="shared" ca="1" si="73"/>
        <v>290</v>
      </c>
    </row>
    <row r="142" spans="1:54" x14ac:dyDescent="0.25">
      <c r="A142" s="58">
        <v>140</v>
      </c>
      <c r="B142" s="59">
        <f t="shared" si="61"/>
        <v>2.3333333333333335</v>
      </c>
      <c r="C142" s="58">
        <v>0</v>
      </c>
      <c r="D142" s="58">
        <v>0</v>
      </c>
      <c r="F142" s="117"/>
      <c r="G142" s="117"/>
      <c r="H142" s="112">
        <f t="shared" si="62"/>
        <v>0</v>
      </c>
      <c r="I142" s="121"/>
      <c r="J142" s="92">
        <f t="shared" si="63"/>
        <v>0</v>
      </c>
      <c r="L142" s="94">
        <v>140</v>
      </c>
      <c r="M142" s="114">
        <f t="shared" ca="1" si="59"/>
        <v>1000</v>
      </c>
      <c r="N142" s="115">
        <f t="shared" ca="1" si="72"/>
        <v>0</v>
      </c>
      <c r="P142" s="102"/>
      <c r="Q142" s="102"/>
      <c r="R142" s="102"/>
      <c r="S142" s="102"/>
      <c r="AC142" s="83">
        <f t="shared" si="53"/>
        <v>0</v>
      </c>
      <c r="AD142" s="83">
        <f t="shared" si="54"/>
        <v>0</v>
      </c>
      <c r="AF142" s="83">
        <f t="shared" si="64"/>
        <v>0</v>
      </c>
      <c r="AG142" s="83">
        <f t="shared" si="65"/>
        <v>0</v>
      </c>
      <c r="AQ142" s="83">
        <f t="shared" ca="1" si="66"/>
        <v>4</v>
      </c>
      <c r="AR142" s="83">
        <f t="shared" ca="1" si="67"/>
        <v>-116</v>
      </c>
      <c r="AS142" s="83">
        <f t="shared" ca="1" si="60"/>
        <v>-120</v>
      </c>
      <c r="AT142" s="83" cm="1">
        <f t="array" aca="1" ref="AT142" ca="1">_xlfn.LET(_xlpm.rozsah, $F$3:$F$10001,_xlpm.podminka, (_xlpm.rozsah&gt;M142)*(ISNUMBER(_xlpm.rozsah)),_xlpm.indexy, IF(_xlpm.podminka, ROW(_xlpm.rozsah)-MIN(ROW(_xlpm.rozsah))+1),_xlpm.prvni, MIN(_xlpm.indexy),_xlpm.finalni, IF(_xlpm.prvni=1, 2, _xlpm.prvni),INDEX(_xlpm.rozsah, _xlpm.finalni))</f>
        <v>1100</v>
      </c>
      <c r="AU142" s="83" cm="1">
        <f t="array" aca="1" ref="AU142" ca="1">INDEX($F$3:$F$10001,MATCH(AT142,$F$3:$F$10004,0)-1)</f>
        <v>1000</v>
      </c>
      <c r="AV142" s="83">
        <f t="shared" ca="1" si="55"/>
        <v>-120</v>
      </c>
      <c r="AW142" s="83">
        <f t="shared" ca="1" si="56"/>
        <v>-116</v>
      </c>
      <c r="AX142" s="83">
        <f t="shared" ca="1" si="68"/>
        <v>300</v>
      </c>
      <c r="AY142" s="83">
        <f t="shared" ca="1" si="69"/>
        <v>290</v>
      </c>
      <c r="AZ142" s="83">
        <f t="shared" ca="1" si="70"/>
        <v>10</v>
      </c>
      <c r="BA142" s="83">
        <f t="shared" ca="1" si="71"/>
        <v>300</v>
      </c>
      <c r="BB142" s="83">
        <f t="shared" ca="1" si="73"/>
        <v>290</v>
      </c>
    </row>
    <row r="143" spans="1:54" x14ac:dyDescent="0.25">
      <c r="A143" s="58">
        <v>141</v>
      </c>
      <c r="B143" s="59">
        <f t="shared" si="61"/>
        <v>2.35</v>
      </c>
      <c r="C143" s="58">
        <v>0</v>
      </c>
      <c r="D143" s="58">
        <v>0</v>
      </c>
      <c r="F143" s="117"/>
      <c r="G143" s="117"/>
      <c r="H143" s="112">
        <f t="shared" si="62"/>
        <v>0</v>
      </c>
      <c r="I143" s="121"/>
      <c r="J143" s="92">
        <f t="shared" si="63"/>
        <v>0</v>
      </c>
      <c r="L143" s="94">
        <v>141</v>
      </c>
      <c r="M143" s="114">
        <f t="shared" ca="1" si="59"/>
        <v>1000</v>
      </c>
      <c r="N143" s="115">
        <f t="shared" ca="1" si="72"/>
        <v>0</v>
      </c>
      <c r="P143" s="102"/>
      <c r="Q143" s="102"/>
      <c r="R143" s="102"/>
      <c r="S143" s="102"/>
      <c r="AC143" s="83">
        <f t="shared" si="53"/>
        <v>0</v>
      </c>
      <c r="AD143" s="83">
        <f t="shared" si="54"/>
        <v>0</v>
      </c>
      <c r="AF143" s="83">
        <f t="shared" si="64"/>
        <v>0</v>
      </c>
      <c r="AG143" s="83">
        <f t="shared" si="65"/>
        <v>0</v>
      </c>
      <c r="AQ143" s="83">
        <f t="shared" ca="1" si="66"/>
        <v>4</v>
      </c>
      <c r="AR143" s="83">
        <f t="shared" ca="1" si="67"/>
        <v>-116</v>
      </c>
      <c r="AS143" s="83">
        <f t="shared" ca="1" si="60"/>
        <v>-120</v>
      </c>
      <c r="AT143" s="83" cm="1">
        <f t="array" aca="1" ref="AT143" ca="1">_xlfn.LET(_xlpm.rozsah, $F$3:$F$10001,_xlpm.podminka, (_xlpm.rozsah&gt;M143)*(ISNUMBER(_xlpm.rozsah)),_xlpm.indexy, IF(_xlpm.podminka, ROW(_xlpm.rozsah)-MIN(ROW(_xlpm.rozsah))+1),_xlpm.prvni, MIN(_xlpm.indexy),_xlpm.finalni, IF(_xlpm.prvni=1, 2, _xlpm.prvni),INDEX(_xlpm.rozsah, _xlpm.finalni))</f>
        <v>1100</v>
      </c>
      <c r="AU143" s="83" cm="1">
        <f t="array" aca="1" ref="AU143" ca="1">INDEX($F$3:$F$10001,MATCH(AT143,$F$3:$F$10004,0)-1)</f>
        <v>1000</v>
      </c>
      <c r="AV143" s="83">
        <f t="shared" ca="1" si="55"/>
        <v>-120</v>
      </c>
      <c r="AW143" s="83">
        <f t="shared" ca="1" si="56"/>
        <v>-116</v>
      </c>
      <c r="AX143" s="83">
        <f t="shared" ca="1" si="68"/>
        <v>300</v>
      </c>
      <c r="AY143" s="83">
        <f t="shared" ca="1" si="69"/>
        <v>290</v>
      </c>
      <c r="AZ143" s="83">
        <f t="shared" ca="1" si="70"/>
        <v>10</v>
      </c>
      <c r="BA143" s="83">
        <f t="shared" ca="1" si="71"/>
        <v>300</v>
      </c>
      <c r="BB143" s="83">
        <f t="shared" ca="1" si="73"/>
        <v>290</v>
      </c>
    </row>
    <row r="144" spans="1:54" x14ac:dyDescent="0.25">
      <c r="A144" s="58">
        <v>142</v>
      </c>
      <c r="B144" s="59">
        <f t="shared" si="61"/>
        <v>2.3666666666666667</v>
      </c>
      <c r="C144" s="58">
        <v>0</v>
      </c>
      <c r="D144" s="58">
        <v>4.9000000000000004</v>
      </c>
      <c r="F144" s="117"/>
      <c r="G144" s="117"/>
      <c r="H144" s="112">
        <f t="shared" si="62"/>
        <v>0</v>
      </c>
      <c r="I144" s="121"/>
      <c r="J144" s="92">
        <f t="shared" si="63"/>
        <v>0</v>
      </c>
      <c r="L144" s="94">
        <v>142</v>
      </c>
      <c r="M144" s="114">
        <f t="shared" ca="1" si="59"/>
        <v>1000</v>
      </c>
      <c r="N144" s="115">
        <f t="shared" ca="1" si="72"/>
        <v>14.21</v>
      </c>
      <c r="P144" s="102"/>
      <c r="Q144" s="102"/>
      <c r="R144" s="102"/>
      <c r="S144" s="102"/>
      <c r="AC144" s="83">
        <f t="shared" si="53"/>
        <v>0</v>
      </c>
      <c r="AD144" s="83">
        <f t="shared" si="54"/>
        <v>0</v>
      </c>
      <c r="AF144" s="83">
        <f t="shared" si="64"/>
        <v>0</v>
      </c>
      <c r="AG144" s="83">
        <f t="shared" si="65"/>
        <v>0</v>
      </c>
      <c r="AQ144" s="83">
        <f t="shared" ca="1" si="66"/>
        <v>4</v>
      </c>
      <c r="AR144" s="83">
        <f t="shared" ca="1" si="67"/>
        <v>-116</v>
      </c>
      <c r="AS144" s="83">
        <f t="shared" ca="1" si="60"/>
        <v>-120</v>
      </c>
      <c r="AT144" s="83" cm="1">
        <f t="array" aca="1" ref="AT144" ca="1">_xlfn.LET(_xlpm.rozsah, $F$3:$F$10001,_xlpm.podminka, (_xlpm.rozsah&gt;M144)*(ISNUMBER(_xlpm.rozsah)),_xlpm.indexy, IF(_xlpm.podminka, ROW(_xlpm.rozsah)-MIN(ROW(_xlpm.rozsah))+1),_xlpm.prvni, MIN(_xlpm.indexy),_xlpm.finalni, IF(_xlpm.prvni=1, 2, _xlpm.prvni),INDEX(_xlpm.rozsah, _xlpm.finalni))</f>
        <v>1100</v>
      </c>
      <c r="AU144" s="83" cm="1">
        <f t="array" aca="1" ref="AU144" ca="1">INDEX($F$3:$F$10001,MATCH(AT144,$F$3:$F$10004,0)-1)</f>
        <v>1000</v>
      </c>
      <c r="AV144" s="83">
        <f t="shared" ca="1" si="55"/>
        <v>-120</v>
      </c>
      <c r="AW144" s="83">
        <f t="shared" ca="1" si="56"/>
        <v>-116</v>
      </c>
      <c r="AX144" s="83">
        <f t="shared" ca="1" si="68"/>
        <v>300</v>
      </c>
      <c r="AY144" s="83">
        <f t="shared" ca="1" si="69"/>
        <v>290</v>
      </c>
      <c r="AZ144" s="83">
        <f t="shared" ca="1" si="70"/>
        <v>10</v>
      </c>
      <c r="BA144" s="83">
        <f t="shared" ca="1" si="71"/>
        <v>300</v>
      </c>
      <c r="BB144" s="83">
        <f t="shared" ca="1" si="73"/>
        <v>290</v>
      </c>
    </row>
    <row r="145" spans="1:54" x14ac:dyDescent="0.25">
      <c r="A145" s="58">
        <v>143</v>
      </c>
      <c r="B145" s="59">
        <f t="shared" si="61"/>
        <v>2.3833333333333333</v>
      </c>
      <c r="C145" s="58">
        <v>0</v>
      </c>
      <c r="D145" s="58">
        <v>7.3</v>
      </c>
      <c r="F145" s="117"/>
      <c r="G145" s="117"/>
      <c r="H145" s="112">
        <f t="shared" si="62"/>
        <v>0</v>
      </c>
      <c r="I145" s="121"/>
      <c r="J145" s="92">
        <f t="shared" si="63"/>
        <v>0</v>
      </c>
      <c r="L145" s="94">
        <v>143</v>
      </c>
      <c r="M145" s="114">
        <f t="shared" ca="1" si="59"/>
        <v>1000</v>
      </c>
      <c r="N145" s="115">
        <f t="shared" ca="1" si="72"/>
        <v>21.169999999999998</v>
      </c>
      <c r="P145" s="102"/>
      <c r="Q145" s="102"/>
      <c r="R145" s="102"/>
      <c r="S145" s="102"/>
      <c r="AC145" s="83">
        <f t="shared" si="53"/>
        <v>0</v>
      </c>
      <c r="AD145" s="83">
        <f t="shared" si="54"/>
        <v>0</v>
      </c>
      <c r="AF145" s="83">
        <f t="shared" si="64"/>
        <v>0</v>
      </c>
      <c r="AG145" s="83">
        <f t="shared" si="65"/>
        <v>0</v>
      </c>
      <c r="AQ145" s="83">
        <f t="shared" ca="1" si="66"/>
        <v>4</v>
      </c>
      <c r="AR145" s="83">
        <f t="shared" ca="1" si="67"/>
        <v>-116</v>
      </c>
      <c r="AS145" s="83">
        <f t="shared" ca="1" si="60"/>
        <v>-120</v>
      </c>
      <c r="AT145" s="83" cm="1">
        <f t="array" aca="1" ref="AT145" ca="1">_xlfn.LET(_xlpm.rozsah, $F$3:$F$10001,_xlpm.podminka, (_xlpm.rozsah&gt;M145)*(ISNUMBER(_xlpm.rozsah)),_xlpm.indexy, IF(_xlpm.podminka, ROW(_xlpm.rozsah)-MIN(ROW(_xlpm.rozsah))+1),_xlpm.prvni, MIN(_xlpm.indexy),_xlpm.finalni, IF(_xlpm.prvni=1, 2, _xlpm.prvni),INDEX(_xlpm.rozsah, _xlpm.finalni))</f>
        <v>1100</v>
      </c>
      <c r="AU145" s="83" cm="1">
        <f t="array" aca="1" ref="AU145" ca="1">INDEX($F$3:$F$10001,MATCH(AT145,$F$3:$F$10004,0)-1)</f>
        <v>1000</v>
      </c>
      <c r="AV145" s="83">
        <f t="shared" ca="1" si="55"/>
        <v>-120</v>
      </c>
      <c r="AW145" s="83">
        <f t="shared" ca="1" si="56"/>
        <v>-116</v>
      </c>
      <c r="AX145" s="83">
        <f t="shared" ca="1" si="68"/>
        <v>300</v>
      </c>
      <c r="AY145" s="83">
        <f t="shared" ca="1" si="69"/>
        <v>290</v>
      </c>
      <c r="AZ145" s="83">
        <f t="shared" ca="1" si="70"/>
        <v>10</v>
      </c>
      <c r="BA145" s="83">
        <f t="shared" ca="1" si="71"/>
        <v>300</v>
      </c>
      <c r="BB145" s="83">
        <f t="shared" ca="1" si="73"/>
        <v>290</v>
      </c>
    </row>
    <row r="146" spans="1:54" x14ac:dyDescent="0.25">
      <c r="A146" s="58">
        <v>144</v>
      </c>
      <c r="B146" s="59">
        <f t="shared" si="61"/>
        <v>2.4</v>
      </c>
      <c r="C146" s="58">
        <v>4.4000000000000004</v>
      </c>
      <c r="D146" s="58">
        <v>28.7</v>
      </c>
      <c r="F146" s="117"/>
      <c r="G146" s="117"/>
      <c r="H146" s="112">
        <f t="shared" si="62"/>
        <v>0</v>
      </c>
      <c r="I146" s="121"/>
      <c r="J146" s="92">
        <f t="shared" si="63"/>
        <v>0</v>
      </c>
      <c r="L146" s="94">
        <v>144</v>
      </c>
      <c r="M146" s="114">
        <f t="shared" ca="1" si="59"/>
        <v>1034.9424631664533</v>
      </c>
      <c r="N146" s="115">
        <f t="shared" ca="1" si="72"/>
        <v>84.232848692877198</v>
      </c>
      <c r="P146" s="102"/>
      <c r="Q146" s="102"/>
      <c r="R146" s="102"/>
      <c r="S146" s="102"/>
      <c r="AC146" s="83">
        <f t="shared" si="53"/>
        <v>0</v>
      </c>
      <c r="AD146" s="83">
        <f t="shared" si="54"/>
        <v>0</v>
      </c>
      <c r="AF146" s="83">
        <f t="shared" si="64"/>
        <v>0</v>
      </c>
      <c r="AG146" s="83">
        <f t="shared" si="65"/>
        <v>0</v>
      </c>
      <c r="AQ146" s="83">
        <f t="shared" ca="1" si="66"/>
        <v>4</v>
      </c>
      <c r="AR146" s="83">
        <f t="shared" ca="1" si="67"/>
        <v>-117.39769852665813</v>
      </c>
      <c r="AS146" s="83">
        <f t="shared" ca="1" si="60"/>
        <v>-118.60230147334187</v>
      </c>
      <c r="AT146" s="83" cm="1">
        <f t="array" aca="1" ref="AT146" ca="1">_xlfn.LET(_xlpm.rozsah, $F$3:$F$10001,_xlpm.podminka, (_xlpm.rozsah&gt;M146)*(ISNUMBER(_xlpm.rozsah)),_xlpm.indexy, IF(_xlpm.podminka, ROW(_xlpm.rozsah)-MIN(ROW(_xlpm.rozsah))+1),_xlpm.prvni, MIN(_xlpm.indexy),_xlpm.finalni, IF(_xlpm.prvni=1, 2, _xlpm.prvni),INDEX(_xlpm.rozsah, _xlpm.finalni))</f>
        <v>1100</v>
      </c>
      <c r="AU146" s="83" cm="1">
        <f t="array" aca="1" ref="AU146" ca="1">INDEX($F$3:$F$10001,MATCH(AT146,$F$3:$F$10004,0)-1)</f>
        <v>1000</v>
      </c>
      <c r="AV146" s="83">
        <f t="shared" ca="1" si="55"/>
        <v>-120</v>
      </c>
      <c r="AW146" s="83">
        <f t="shared" ca="1" si="56"/>
        <v>-116</v>
      </c>
      <c r="AX146" s="83">
        <f t="shared" ca="1" si="68"/>
        <v>300</v>
      </c>
      <c r="AY146" s="83">
        <f t="shared" ca="1" si="69"/>
        <v>290</v>
      </c>
      <c r="AZ146" s="83">
        <f t="shared" ca="1" si="70"/>
        <v>10</v>
      </c>
      <c r="BA146" s="83">
        <f t="shared" ca="1" si="71"/>
        <v>296.50575368335467</v>
      </c>
      <c r="BB146" s="83">
        <f t="shared" ca="1" si="73"/>
        <v>293.49424631664533</v>
      </c>
    </row>
    <row r="147" spans="1:54" x14ac:dyDescent="0.25">
      <c r="A147" s="58">
        <v>145</v>
      </c>
      <c r="B147" s="59">
        <f t="shared" si="61"/>
        <v>2.4166666666666665</v>
      </c>
      <c r="C147" s="58">
        <v>11.1</v>
      </c>
      <c r="D147" s="58">
        <v>26.4</v>
      </c>
      <c r="F147" s="117"/>
      <c r="G147" s="117"/>
      <c r="H147" s="112">
        <f t="shared" si="62"/>
        <v>0</v>
      </c>
      <c r="I147" s="121"/>
      <c r="J147" s="92">
        <f t="shared" si="63"/>
        <v>0</v>
      </c>
      <c r="L147" s="94">
        <v>145</v>
      </c>
      <c r="M147" s="114">
        <f t="shared" ca="1" si="59"/>
        <v>1088.15030480628</v>
      </c>
      <c r="N147" s="115">
        <f t="shared" ca="1" si="72"/>
        <v>78.887168046885805</v>
      </c>
      <c r="P147" s="102"/>
      <c r="Q147" s="102"/>
      <c r="R147" s="102"/>
      <c r="S147" s="102"/>
      <c r="AC147" s="83">
        <f t="shared" si="53"/>
        <v>0</v>
      </c>
      <c r="AD147" s="83">
        <f t="shared" si="54"/>
        <v>0</v>
      </c>
      <c r="AF147" s="83">
        <f t="shared" si="64"/>
        <v>0</v>
      </c>
      <c r="AG147" s="83">
        <f t="shared" si="65"/>
        <v>0</v>
      </c>
      <c r="AQ147" s="83">
        <f t="shared" ca="1" si="66"/>
        <v>4</v>
      </c>
      <c r="AR147" s="83">
        <f t="shared" ca="1" si="67"/>
        <v>-119.5260121922512</v>
      </c>
      <c r="AS147" s="83">
        <f t="shared" ca="1" si="60"/>
        <v>-116.4739878077488</v>
      </c>
      <c r="AT147" s="83" cm="1">
        <f t="array" aca="1" ref="AT147" ca="1">_xlfn.LET(_xlpm.rozsah, $F$3:$F$10001,_xlpm.podminka, (_xlpm.rozsah&gt;M147)*(ISNUMBER(_xlpm.rozsah)),_xlpm.indexy, IF(_xlpm.podminka, ROW(_xlpm.rozsah)-MIN(ROW(_xlpm.rozsah))+1),_xlpm.prvni, MIN(_xlpm.indexy),_xlpm.finalni, IF(_xlpm.prvni=1, 2, _xlpm.prvni),INDEX(_xlpm.rozsah, _xlpm.finalni))</f>
        <v>1100</v>
      </c>
      <c r="AU147" s="83" cm="1">
        <f t="array" aca="1" ref="AU147" ca="1">INDEX($F$3:$F$10001,MATCH(AT147,$F$3:$F$10004,0)-1)</f>
        <v>1000</v>
      </c>
      <c r="AV147" s="83">
        <f t="shared" ca="1" si="55"/>
        <v>-120</v>
      </c>
      <c r="AW147" s="83">
        <f t="shared" ca="1" si="56"/>
        <v>-116</v>
      </c>
      <c r="AX147" s="83">
        <f t="shared" ca="1" si="68"/>
        <v>300</v>
      </c>
      <c r="AY147" s="83">
        <f t="shared" ca="1" si="69"/>
        <v>290</v>
      </c>
      <c r="AZ147" s="83">
        <f t="shared" ca="1" si="70"/>
        <v>10</v>
      </c>
      <c r="BA147" s="83">
        <f t="shared" ca="1" si="71"/>
        <v>291.18496951937198</v>
      </c>
      <c r="BB147" s="83">
        <f t="shared" ca="1" si="73"/>
        <v>298.81503048062802</v>
      </c>
    </row>
    <row r="148" spans="1:54" x14ac:dyDescent="0.25">
      <c r="A148" s="58">
        <v>146</v>
      </c>
      <c r="B148" s="59">
        <f t="shared" si="61"/>
        <v>2.4333333333333331</v>
      </c>
      <c r="C148" s="58">
        <v>15</v>
      </c>
      <c r="D148" s="58">
        <v>9.4</v>
      </c>
      <c r="F148" s="117"/>
      <c r="G148" s="117"/>
      <c r="H148" s="112">
        <f t="shared" si="62"/>
        <v>0</v>
      </c>
      <c r="I148" s="121"/>
      <c r="J148" s="92">
        <f t="shared" si="63"/>
        <v>0</v>
      </c>
      <c r="L148" s="94">
        <v>146</v>
      </c>
      <c r="M148" s="114">
        <f t="shared" ca="1" si="59"/>
        <v>1119.122033522</v>
      </c>
      <c r="N148" s="115">
        <f t="shared" ca="1" si="72"/>
        <v>28.559494230213602</v>
      </c>
      <c r="P148" s="102"/>
      <c r="Q148" s="102"/>
      <c r="R148" s="102"/>
      <c r="S148" s="102"/>
      <c r="AC148" s="83">
        <f t="shared" si="53"/>
        <v>0</v>
      </c>
      <c r="AD148" s="83">
        <f t="shared" si="54"/>
        <v>0</v>
      </c>
      <c r="AF148" s="83">
        <f t="shared" si="64"/>
        <v>0</v>
      </c>
      <c r="AG148" s="83">
        <f t="shared" si="65"/>
        <v>0</v>
      </c>
      <c r="AQ148" s="83">
        <f t="shared" ca="1" si="66"/>
        <v>8</v>
      </c>
      <c r="AR148" s="83">
        <f t="shared" ca="1" si="67"/>
        <v>-121.52976268176</v>
      </c>
      <c r="AS148" s="83">
        <f t="shared" ca="1" si="60"/>
        <v>-126.47023731824</v>
      </c>
      <c r="AT148" s="83" cm="1">
        <f t="array" aca="1" ref="AT148" ca="1">_xlfn.LET(_xlpm.rozsah, $F$3:$F$10001,_xlpm.podminka, (_xlpm.rozsah&gt;M148)*(ISNUMBER(_xlpm.rozsah)),_xlpm.indexy, IF(_xlpm.podminka, ROW(_xlpm.rozsah)-MIN(ROW(_xlpm.rozsah))+1),_xlpm.prvni, MIN(_xlpm.indexy),_xlpm.finalni, IF(_xlpm.prvni=1, 2, _xlpm.prvni),INDEX(_xlpm.rozsah, _xlpm.finalni))</f>
        <v>1200</v>
      </c>
      <c r="AU148" s="83" cm="1">
        <f t="array" aca="1" ref="AU148" ca="1">INDEX($F$3:$F$10001,MATCH(AT148,$F$3:$F$10004,0)-1)</f>
        <v>1100</v>
      </c>
      <c r="AV148" s="83">
        <f t="shared" ca="1" si="55"/>
        <v>-128</v>
      </c>
      <c r="AW148" s="83">
        <f t="shared" ca="1" si="56"/>
        <v>-120</v>
      </c>
      <c r="AX148" s="83">
        <f t="shared" ca="1" si="68"/>
        <v>320</v>
      </c>
      <c r="AY148" s="83">
        <f t="shared" ca="1" si="69"/>
        <v>300</v>
      </c>
      <c r="AZ148" s="83">
        <f t="shared" ca="1" si="70"/>
        <v>20</v>
      </c>
      <c r="BA148" s="83">
        <f t="shared" ca="1" si="71"/>
        <v>316.17559329559998</v>
      </c>
      <c r="BB148" s="83">
        <f t="shared" ca="1" si="73"/>
        <v>303.82440670440002</v>
      </c>
    </row>
    <row r="149" spans="1:54" x14ac:dyDescent="0.25">
      <c r="A149" s="58">
        <v>147</v>
      </c>
      <c r="B149" s="59">
        <f t="shared" si="61"/>
        <v>2.4500000000000002</v>
      </c>
      <c r="C149" s="58">
        <v>15.9</v>
      </c>
      <c r="D149" s="58">
        <v>0</v>
      </c>
      <c r="F149" s="117"/>
      <c r="G149" s="117"/>
      <c r="H149" s="112">
        <f t="shared" si="62"/>
        <v>0</v>
      </c>
      <c r="I149" s="121"/>
      <c r="J149" s="92">
        <f t="shared" si="63"/>
        <v>0</v>
      </c>
      <c r="L149" s="94">
        <v>147</v>
      </c>
      <c r="M149" s="114">
        <f t="shared" ca="1" si="59"/>
        <v>1126.2693555333201</v>
      </c>
      <c r="N149" s="115">
        <f t="shared" ca="1" si="72"/>
        <v>0</v>
      </c>
      <c r="P149" s="102"/>
      <c r="Q149" s="102"/>
      <c r="R149" s="102"/>
      <c r="S149" s="102"/>
      <c r="AC149" s="83">
        <f t="shared" si="53"/>
        <v>0</v>
      </c>
      <c r="AD149" s="83">
        <f t="shared" si="54"/>
        <v>0</v>
      </c>
      <c r="AF149" s="83">
        <f t="shared" si="64"/>
        <v>0</v>
      </c>
      <c r="AG149" s="83">
        <f t="shared" si="65"/>
        <v>0</v>
      </c>
      <c r="AQ149" s="83">
        <f t="shared" ca="1" si="66"/>
        <v>8</v>
      </c>
      <c r="AR149" s="83">
        <f t="shared" ca="1" si="67"/>
        <v>-122.1015484426656</v>
      </c>
      <c r="AS149" s="83">
        <f t="shared" ca="1" si="60"/>
        <v>-125.8984515573344</v>
      </c>
      <c r="AT149" s="83" cm="1">
        <f t="array" aca="1" ref="AT149" ca="1">_xlfn.LET(_xlpm.rozsah, $F$3:$F$10001,_xlpm.podminka, (_xlpm.rozsah&gt;M149)*(ISNUMBER(_xlpm.rozsah)),_xlpm.indexy, IF(_xlpm.podminka, ROW(_xlpm.rozsah)-MIN(ROW(_xlpm.rozsah))+1),_xlpm.prvni, MIN(_xlpm.indexy),_xlpm.finalni, IF(_xlpm.prvni=1, 2, _xlpm.prvni),INDEX(_xlpm.rozsah, _xlpm.finalni))</f>
        <v>1200</v>
      </c>
      <c r="AU149" s="83" cm="1">
        <f t="array" aca="1" ref="AU149" ca="1">INDEX($F$3:$F$10001,MATCH(AT149,$F$3:$F$10004,0)-1)</f>
        <v>1100</v>
      </c>
      <c r="AV149" s="83">
        <f t="shared" ca="1" si="55"/>
        <v>-128</v>
      </c>
      <c r="AW149" s="83">
        <f t="shared" ca="1" si="56"/>
        <v>-120</v>
      </c>
      <c r="AX149" s="83">
        <f t="shared" ca="1" si="68"/>
        <v>320</v>
      </c>
      <c r="AY149" s="83">
        <f t="shared" ca="1" si="69"/>
        <v>300</v>
      </c>
      <c r="AZ149" s="83">
        <f t="shared" ca="1" si="70"/>
        <v>20</v>
      </c>
      <c r="BA149" s="83">
        <f t="shared" ca="1" si="71"/>
        <v>314.74612889333599</v>
      </c>
      <c r="BB149" s="83">
        <f t="shared" ca="1" si="73"/>
        <v>305.25387110666401</v>
      </c>
    </row>
    <row r="150" spans="1:54" x14ac:dyDescent="0.25">
      <c r="A150" s="58">
        <v>148</v>
      </c>
      <c r="B150" s="59">
        <f t="shared" si="61"/>
        <v>2.4666666666666668</v>
      </c>
      <c r="C150" s="58">
        <v>15.3</v>
      </c>
      <c r="D150" s="58">
        <v>0</v>
      </c>
      <c r="F150" s="117"/>
      <c r="G150" s="117"/>
      <c r="H150" s="112">
        <f t="shared" si="62"/>
        <v>0</v>
      </c>
      <c r="I150" s="121"/>
      <c r="J150" s="92">
        <f t="shared" si="63"/>
        <v>0</v>
      </c>
      <c r="L150" s="94">
        <v>148</v>
      </c>
      <c r="M150" s="114">
        <f t="shared" ca="1" si="59"/>
        <v>1121.5044741924401</v>
      </c>
      <c r="N150" s="115">
        <f t="shared" ca="1" si="72"/>
        <v>0</v>
      </c>
      <c r="P150" s="102"/>
      <c r="Q150" s="102"/>
      <c r="R150" s="102"/>
      <c r="S150" s="102"/>
      <c r="AC150" s="83">
        <f t="shared" si="53"/>
        <v>0</v>
      </c>
      <c r="AD150" s="83">
        <f t="shared" si="54"/>
        <v>0</v>
      </c>
      <c r="AF150" s="83">
        <f t="shared" si="64"/>
        <v>0</v>
      </c>
      <c r="AG150" s="83">
        <f t="shared" si="65"/>
        <v>0</v>
      </c>
      <c r="AQ150" s="83">
        <f t="shared" ca="1" si="66"/>
        <v>8</v>
      </c>
      <c r="AR150" s="83">
        <f t="shared" ca="1" si="67"/>
        <v>-121.7203579353952</v>
      </c>
      <c r="AS150" s="83">
        <f t="shared" ca="1" si="60"/>
        <v>-126.2796420646048</v>
      </c>
      <c r="AT150" s="83" cm="1">
        <f t="array" aca="1" ref="AT150" ca="1">_xlfn.LET(_xlpm.rozsah, $F$3:$F$10001,_xlpm.podminka, (_xlpm.rozsah&gt;M150)*(ISNUMBER(_xlpm.rozsah)),_xlpm.indexy, IF(_xlpm.podminka, ROW(_xlpm.rozsah)-MIN(ROW(_xlpm.rozsah))+1),_xlpm.prvni, MIN(_xlpm.indexy),_xlpm.finalni, IF(_xlpm.prvni=1, 2, _xlpm.prvni),INDEX(_xlpm.rozsah, _xlpm.finalni))</f>
        <v>1200</v>
      </c>
      <c r="AU150" s="83" cm="1">
        <f t="array" aca="1" ref="AU150" ca="1">INDEX($F$3:$F$10001,MATCH(AT150,$F$3:$F$10004,0)-1)</f>
        <v>1100</v>
      </c>
      <c r="AV150" s="83">
        <f t="shared" ca="1" si="55"/>
        <v>-128</v>
      </c>
      <c r="AW150" s="83">
        <f t="shared" ca="1" si="56"/>
        <v>-120</v>
      </c>
      <c r="AX150" s="83">
        <f t="shared" ca="1" si="68"/>
        <v>320</v>
      </c>
      <c r="AY150" s="83">
        <f t="shared" ca="1" si="69"/>
        <v>300</v>
      </c>
      <c r="AZ150" s="83">
        <f t="shared" ca="1" si="70"/>
        <v>20</v>
      </c>
      <c r="BA150" s="83">
        <f t="shared" ca="1" si="71"/>
        <v>315.69910516151197</v>
      </c>
      <c r="BB150" s="83">
        <f t="shared" ca="1" si="73"/>
        <v>304.30089483848803</v>
      </c>
    </row>
    <row r="151" spans="1:54" x14ac:dyDescent="0.25">
      <c r="A151" s="58">
        <v>149</v>
      </c>
      <c r="B151" s="59">
        <f t="shared" si="61"/>
        <v>2.4833333333333334</v>
      </c>
      <c r="C151" s="58">
        <v>14.2</v>
      </c>
      <c r="D151" s="58">
        <v>0</v>
      </c>
      <c r="F151" s="117"/>
      <c r="G151" s="117"/>
      <c r="H151" s="112">
        <f t="shared" si="62"/>
        <v>0</v>
      </c>
      <c r="I151" s="121"/>
      <c r="J151" s="92">
        <f t="shared" si="63"/>
        <v>0</v>
      </c>
      <c r="L151" s="94">
        <v>149</v>
      </c>
      <c r="M151" s="114">
        <f t="shared" ca="1" si="59"/>
        <v>1112.7688584008267</v>
      </c>
      <c r="N151" s="115">
        <f t="shared" ca="1" si="72"/>
        <v>0</v>
      </c>
      <c r="P151" s="102"/>
      <c r="Q151" s="102"/>
      <c r="R151" s="102"/>
      <c r="S151" s="102"/>
      <c r="AC151" s="83">
        <f t="shared" si="53"/>
        <v>0</v>
      </c>
      <c r="AD151" s="83">
        <f t="shared" si="54"/>
        <v>0</v>
      </c>
      <c r="AF151" s="83">
        <f t="shared" si="64"/>
        <v>0</v>
      </c>
      <c r="AG151" s="83">
        <f t="shared" si="65"/>
        <v>0</v>
      </c>
      <c r="AQ151" s="83">
        <f t="shared" ca="1" si="66"/>
        <v>8</v>
      </c>
      <c r="AR151" s="83">
        <f t="shared" ca="1" si="67"/>
        <v>-121.02150867206613</v>
      </c>
      <c r="AS151" s="83">
        <f t="shared" ca="1" si="60"/>
        <v>-126.97849132793387</v>
      </c>
      <c r="AT151" s="83" cm="1">
        <f t="array" aca="1" ref="AT151" ca="1">_xlfn.LET(_xlpm.rozsah, $F$3:$F$10001,_xlpm.podminka, (_xlpm.rozsah&gt;M151)*(ISNUMBER(_xlpm.rozsah)),_xlpm.indexy, IF(_xlpm.podminka, ROW(_xlpm.rozsah)-MIN(ROW(_xlpm.rozsah))+1),_xlpm.prvni, MIN(_xlpm.indexy),_xlpm.finalni, IF(_xlpm.prvni=1, 2, _xlpm.prvni),INDEX(_xlpm.rozsah, _xlpm.finalni))</f>
        <v>1200</v>
      </c>
      <c r="AU151" s="83" cm="1">
        <f t="array" aca="1" ref="AU151" ca="1">INDEX($F$3:$F$10001,MATCH(AT151,$F$3:$F$10004,0)-1)</f>
        <v>1100</v>
      </c>
      <c r="AV151" s="83">
        <f t="shared" ca="1" si="55"/>
        <v>-128</v>
      </c>
      <c r="AW151" s="83">
        <f t="shared" ca="1" si="56"/>
        <v>-120</v>
      </c>
      <c r="AX151" s="83">
        <f t="shared" ca="1" si="68"/>
        <v>320</v>
      </c>
      <c r="AY151" s="83">
        <f t="shared" ca="1" si="69"/>
        <v>300</v>
      </c>
      <c r="AZ151" s="83">
        <f t="shared" ca="1" si="70"/>
        <v>20</v>
      </c>
      <c r="BA151" s="83">
        <f t="shared" ca="1" si="71"/>
        <v>317.44622831983463</v>
      </c>
      <c r="BB151" s="83">
        <f t="shared" ca="1" si="73"/>
        <v>302.55377168016537</v>
      </c>
    </row>
    <row r="152" spans="1:54" x14ac:dyDescent="0.25">
      <c r="A152" s="58">
        <v>150</v>
      </c>
      <c r="B152" s="59">
        <f t="shared" si="61"/>
        <v>2.5</v>
      </c>
      <c r="C152" s="58">
        <v>13.2</v>
      </c>
      <c r="D152" s="58">
        <v>0</v>
      </c>
      <c r="F152" s="117"/>
      <c r="G152" s="117"/>
      <c r="H152" s="112">
        <f t="shared" si="62"/>
        <v>0</v>
      </c>
      <c r="I152" s="121"/>
      <c r="J152" s="92">
        <f t="shared" si="63"/>
        <v>0</v>
      </c>
      <c r="L152" s="94">
        <v>150</v>
      </c>
      <c r="M152" s="114">
        <f t="shared" ca="1" si="59"/>
        <v>1104.8273894993602</v>
      </c>
      <c r="N152" s="115">
        <f t="shared" ca="1" si="72"/>
        <v>0</v>
      </c>
      <c r="P152" s="102"/>
      <c r="Q152" s="102"/>
      <c r="R152" s="102"/>
      <c r="S152" s="102"/>
      <c r="AC152" s="83">
        <f t="shared" si="53"/>
        <v>0</v>
      </c>
      <c r="AD152" s="83">
        <f t="shared" si="54"/>
        <v>0</v>
      </c>
      <c r="AF152" s="83">
        <f t="shared" si="64"/>
        <v>0</v>
      </c>
      <c r="AG152" s="83">
        <f t="shared" si="65"/>
        <v>0</v>
      </c>
      <c r="AQ152" s="83">
        <f t="shared" ca="1" si="66"/>
        <v>8</v>
      </c>
      <c r="AR152" s="83">
        <f t="shared" ca="1" si="67"/>
        <v>-120.38619115994881</v>
      </c>
      <c r="AS152" s="83">
        <f t="shared" ca="1" si="60"/>
        <v>-127.61380884005119</v>
      </c>
      <c r="AT152" s="83" cm="1">
        <f t="array" aca="1" ref="AT152" ca="1">_xlfn.LET(_xlpm.rozsah, $F$3:$F$10001,_xlpm.podminka, (_xlpm.rozsah&gt;M152)*(ISNUMBER(_xlpm.rozsah)),_xlpm.indexy, IF(_xlpm.podminka, ROW(_xlpm.rozsah)-MIN(ROW(_xlpm.rozsah))+1),_xlpm.prvni, MIN(_xlpm.indexy),_xlpm.finalni, IF(_xlpm.prvni=1, 2, _xlpm.prvni),INDEX(_xlpm.rozsah, _xlpm.finalni))</f>
        <v>1200</v>
      </c>
      <c r="AU152" s="83" cm="1">
        <f t="array" aca="1" ref="AU152" ca="1">INDEX($F$3:$F$10001,MATCH(AT152,$F$3:$F$10004,0)-1)</f>
        <v>1100</v>
      </c>
      <c r="AV152" s="83">
        <f t="shared" ca="1" si="55"/>
        <v>-128</v>
      </c>
      <c r="AW152" s="83">
        <f t="shared" ca="1" si="56"/>
        <v>-120</v>
      </c>
      <c r="AX152" s="83">
        <f t="shared" ca="1" si="68"/>
        <v>320</v>
      </c>
      <c r="AY152" s="83">
        <f t="shared" ca="1" si="69"/>
        <v>300</v>
      </c>
      <c r="AZ152" s="83">
        <f t="shared" ca="1" si="70"/>
        <v>20</v>
      </c>
      <c r="BA152" s="83">
        <f t="shared" ca="1" si="71"/>
        <v>319.03452210012796</v>
      </c>
      <c r="BB152" s="83">
        <f t="shared" ca="1" si="73"/>
        <v>300.96547789987204</v>
      </c>
    </row>
    <row r="153" spans="1:54" x14ac:dyDescent="0.25">
      <c r="A153" s="58">
        <v>151</v>
      </c>
      <c r="B153" s="59">
        <f t="shared" si="61"/>
        <v>2.5166666666666666</v>
      </c>
      <c r="C153" s="58">
        <v>11.6</v>
      </c>
      <c r="D153" s="58">
        <v>0</v>
      </c>
      <c r="F153" s="117"/>
      <c r="G153" s="117"/>
      <c r="H153" s="112">
        <f t="shared" si="62"/>
        <v>0</v>
      </c>
      <c r="I153" s="121"/>
      <c r="J153" s="92">
        <f t="shared" si="63"/>
        <v>0</v>
      </c>
      <c r="L153" s="94">
        <v>151</v>
      </c>
      <c r="M153" s="114">
        <f t="shared" ca="1" si="59"/>
        <v>1092.1210392570133</v>
      </c>
      <c r="N153" s="115">
        <f t="shared" ca="1" si="72"/>
        <v>0</v>
      </c>
      <c r="P153" s="102"/>
      <c r="Q153" s="102"/>
      <c r="R153" s="102"/>
      <c r="S153" s="102"/>
      <c r="AC153" s="83">
        <f t="shared" ref="AC153:AC216" si="74">AG153</f>
        <v>0</v>
      </c>
      <c r="AD153" s="83">
        <f t="shared" si="54"/>
        <v>0</v>
      </c>
      <c r="AF153" s="83">
        <f t="shared" si="64"/>
        <v>0</v>
      </c>
      <c r="AG153" s="83">
        <f t="shared" si="65"/>
        <v>0</v>
      </c>
      <c r="AQ153" s="83">
        <f t="shared" ca="1" si="66"/>
        <v>4</v>
      </c>
      <c r="AR153" s="83">
        <f t="shared" ca="1" si="67"/>
        <v>-119.68484157028053</v>
      </c>
      <c r="AS153" s="83">
        <f t="shared" ca="1" si="60"/>
        <v>-116.31515842971947</v>
      </c>
      <c r="AT153" s="83" cm="1">
        <f t="array" aca="1" ref="AT153" ca="1">_xlfn.LET(_xlpm.rozsah, $F$3:$F$10001,_xlpm.podminka, (_xlpm.rozsah&gt;M153)*(ISNUMBER(_xlpm.rozsah)),_xlpm.indexy, IF(_xlpm.podminka, ROW(_xlpm.rozsah)-MIN(ROW(_xlpm.rozsah))+1),_xlpm.prvni, MIN(_xlpm.indexy),_xlpm.finalni, IF(_xlpm.prvni=1, 2, _xlpm.prvni),INDEX(_xlpm.rozsah, _xlpm.finalni))</f>
        <v>1100</v>
      </c>
      <c r="AU153" s="83" cm="1">
        <f t="array" aca="1" ref="AU153" ca="1">INDEX($F$3:$F$10001,MATCH(AT153,$F$3:$F$10004,0)-1)</f>
        <v>1000</v>
      </c>
      <c r="AV153" s="83">
        <f t="shared" ca="1" si="55"/>
        <v>-120</v>
      </c>
      <c r="AW153" s="83">
        <f t="shared" ca="1" si="56"/>
        <v>-116</v>
      </c>
      <c r="AX153" s="83">
        <f t="shared" ca="1" si="68"/>
        <v>300</v>
      </c>
      <c r="AY153" s="83">
        <f t="shared" ca="1" si="69"/>
        <v>290</v>
      </c>
      <c r="AZ153" s="83">
        <f t="shared" ca="1" si="70"/>
        <v>10</v>
      </c>
      <c r="BA153" s="83">
        <f t="shared" ca="1" si="71"/>
        <v>290.78789607429866</v>
      </c>
      <c r="BB153" s="83">
        <f t="shared" ca="1" si="73"/>
        <v>299.21210392570134</v>
      </c>
    </row>
    <row r="154" spans="1:54" x14ac:dyDescent="0.25">
      <c r="A154" s="58">
        <v>152</v>
      </c>
      <c r="B154" s="59">
        <f t="shared" si="61"/>
        <v>2.5333333333333332</v>
      </c>
      <c r="C154" s="58">
        <v>8.4</v>
      </c>
      <c r="D154" s="58">
        <v>0</v>
      </c>
      <c r="F154" s="117"/>
      <c r="G154" s="117"/>
      <c r="H154" s="112">
        <f t="shared" si="62"/>
        <v>0</v>
      </c>
      <c r="I154" s="121"/>
      <c r="J154" s="92">
        <f t="shared" si="63"/>
        <v>0</v>
      </c>
      <c r="L154" s="94">
        <v>152</v>
      </c>
      <c r="M154" s="114">
        <f t="shared" ca="1" si="59"/>
        <v>1066.7083387723201</v>
      </c>
      <c r="N154" s="115">
        <f t="shared" ca="1" si="72"/>
        <v>0</v>
      </c>
      <c r="P154" s="102"/>
      <c r="Q154" s="102"/>
      <c r="R154" s="102"/>
      <c r="S154" s="102"/>
      <c r="AC154" s="83">
        <f t="shared" si="74"/>
        <v>0</v>
      </c>
      <c r="AD154" s="83">
        <f t="shared" ref="AD154:AD217" si="75">AD153+AC154</f>
        <v>0</v>
      </c>
      <c r="AF154" s="83">
        <f t="shared" si="64"/>
        <v>0</v>
      </c>
      <c r="AG154" s="83">
        <f t="shared" si="65"/>
        <v>0</v>
      </c>
      <c r="AQ154" s="83">
        <f t="shared" ca="1" si="66"/>
        <v>4</v>
      </c>
      <c r="AR154" s="83">
        <f t="shared" ca="1" si="67"/>
        <v>-118.6683335508928</v>
      </c>
      <c r="AS154" s="83">
        <f t="shared" ca="1" si="60"/>
        <v>-117.3316664491072</v>
      </c>
      <c r="AT154" s="83" cm="1">
        <f t="array" aca="1" ref="AT154" ca="1">_xlfn.LET(_xlpm.rozsah, $F$3:$F$10001,_xlpm.podminka, (_xlpm.rozsah&gt;M154)*(ISNUMBER(_xlpm.rozsah)),_xlpm.indexy, IF(_xlpm.podminka, ROW(_xlpm.rozsah)-MIN(ROW(_xlpm.rozsah))+1),_xlpm.prvni, MIN(_xlpm.indexy),_xlpm.finalni, IF(_xlpm.prvni=1, 2, _xlpm.prvni),INDEX(_xlpm.rozsah, _xlpm.finalni))</f>
        <v>1100</v>
      </c>
      <c r="AU154" s="83" cm="1">
        <f t="array" aca="1" ref="AU154" ca="1">INDEX($F$3:$F$10001,MATCH(AT154,$F$3:$F$10004,0)-1)</f>
        <v>1000</v>
      </c>
      <c r="AV154" s="83">
        <f t="shared" ca="1" si="55"/>
        <v>-120</v>
      </c>
      <c r="AW154" s="83">
        <f t="shared" ca="1" si="56"/>
        <v>-116</v>
      </c>
      <c r="AX154" s="83">
        <f t="shared" ca="1" si="68"/>
        <v>300</v>
      </c>
      <c r="AY154" s="83">
        <f t="shared" ca="1" si="69"/>
        <v>290</v>
      </c>
      <c r="AZ154" s="83">
        <f t="shared" ca="1" si="70"/>
        <v>10</v>
      </c>
      <c r="BA154" s="83">
        <f t="shared" ca="1" si="71"/>
        <v>293.32916612276802</v>
      </c>
      <c r="BB154" s="83">
        <f t="shared" ca="1" si="73"/>
        <v>296.67083387723198</v>
      </c>
    </row>
    <row r="155" spans="1:54" x14ac:dyDescent="0.25">
      <c r="A155" s="58">
        <v>153</v>
      </c>
      <c r="B155" s="59">
        <f t="shared" si="61"/>
        <v>2.5499999999999998</v>
      </c>
      <c r="C155" s="58">
        <v>5.4</v>
      </c>
      <c r="D155" s="58">
        <v>0</v>
      </c>
      <c r="F155" s="117"/>
      <c r="G155" s="117"/>
      <c r="H155" s="112">
        <f t="shared" si="62"/>
        <v>0</v>
      </c>
      <c r="I155" s="121"/>
      <c r="J155" s="92">
        <f t="shared" si="63"/>
        <v>0</v>
      </c>
      <c r="L155" s="94">
        <v>153</v>
      </c>
      <c r="M155" s="114">
        <f t="shared" ca="1" si="59"/>
        <v>1042.8839320679201</v>
      </c>
      <c r="N155" s="115">
        <f t="shared" ca="1" si="72"/>
        <v>0</v>
      </c>
      <c r="P155" s="102"/>
      <c r="Q155" s="102"/>
      <c r="R155" s="102"/>
      <c r="S155" s="102"/>
      <c r="AC155" s="83">
        <f t="shared" si="74"/>
        <v>0</v>
      </c>
      <c r="AD155" s="83">
        <f t="shared" si="75"/>
        <v>0</v>
      </c>
      <c r="AF155" s="83">
        <f t="shared" si="64"/>
        <v>0</v>
      </c>
      <c r="AG155" s="83">
        <f t="shared" si="65"/>
        <v>0</v>
      </c>
      <c r="AQ155" s="83">
        <f t="shared" ca="1" si="66"/>
        <v>4</v>
      </c>
      <c r="AR155" s="83">
        <f t="shared" ca="1" si="67"/>
        <v>-117.71535728271681</v>
      </c>
      <c r="AS155" s="83">
        <f t="shared" ca="1" si="60"/>
        <v>-118.28464271728319</v>
      </c>
      <c r="AT155" s="83" cm="1">
        <f t="array" aca="1" ref="AT155" ca="1">_xlfn.LET(_xlpm.rozsah, $F$3:$F$10001,_xlpm.podminka, (_xlpm.rozsah&gt;M155)*(ISNUMBER(_xlpm.rozsah)),_xlpm.indexy, IF(_xlpm.podminka, ROW(_xlpm.rozsah)-MIN(ROW(_xlpm.rozsah))+1),_xlpm.prvni, MIN(_xlpm.indexy),_xlpm.finalni, IF(_xlpm.prvni=1, 2, _xlpm.prvni),INDEX(_xlpm.rozsah, _xlpm.finalni))</f>
        <v>1100</v>
      </c>
      <c r="AU155" s="83" cm="1">
        <f t="array" aca="1" ref="AU155" ca="1">INDEX($F$3:$F$10001,MATCH(AT155,$F$3:$F$10004,0)-1)</f>
        <v>1000</v>
      </c>
      <c r="AV155" s="83">
        <f t="shared" ca="1" si="55"/>
        <v>-120</v>
      </c>
      <c r="AW155" s="83">
        <f t="shared" ca="1" si="56"/>
        <v>-116</v>
      </c>
      <c r="AX155" s="83">
        <f t="shared" ca="1" si="68"/>
        <v>300</v>
      </c>
      <c r="AY155" s="83">
        <f t="shared" ca="1" si="69"/>
        <v>290</v>
      </c>
      <c r="AZ155" s="83">
        <f t="shared" ca="1" si="70"/>
        <v>10</v>
      </c>
      <c r="BA155" s="83">
        <f t="shared" ca="1" si="71"/>
        <v>295.71160679320798</v>
      </c>
      <c r="BB155" s="83">
        <f t="shared" ca="1" si="73"/>
        <v>294.28839320679202</v>
      </c>
    </row>
    <row r="156" spans="1:54" x14ac:dyDescent="0.25">
      <c r="A156" s="58">
        <v>154</v>
      </c>
      <c r="B156" s="59">
        <f t="shared" si="61"/>
        <v>2.5666666666666669</v>
      </c>
      <c r="C156" s="58">
        <v>4.3</v>
      </c>
      <c r="D156" s="58">
        <v>5.6</v>
      </c>
      <c r="F156" s="117"/>
      <c r="G156" s="117"/>
      <c r="H156" s="112">
        <f t="shared" si="62"/>
        <v>0</v>
      </c>
      <c r="I156" s="121"/>
      <c r="J156" s="92">
        <f t="shared" si="63"/>
        <v>0</v>
      </c>
      <c r="L156" s="94">
        <v>154</v>
      </c>
      <c r="M156" s="114">
        <f t="shared" ca="1" si="59"/>
        <v>1034.1483162763066</v>
      </c>
      <c r="N156" s="115">
        <f t="shared" ca="1" si="72"/>
        <v>16.431230571147314</v>
      </c>
      <c r="P156" s="102"/>
      <c r="Q156" s="102"/>
      <c r="R156" s="102"/>
      <c r="S156" s="102"/>
      <c r="AC156" s="83">
        <f t="shared" si="74"/>
        <v>0</v>
      </c>
      <c r="AD156" s="83">
        <f t="shared" si="75"/>
        <v>0</v>
      </c>
      <c r="AF156" s="83">
        <f t="shared" si="64"/>
        <v>0</v>
      </c>
      <c r="AG156" s="83">
        <f t="shared" si="65"/>
        <v>0</v>
      </c>
      <c r="AQ156" s="83">
        <f t="shared" ca="1" si="66"/>
        <v>4</v>
      </c>
      <c r="AR156" s="83">
        <f t="shared" ca="1" si="67"/>
        <v>-117.36593265105226</v>
      </c>
      <c r="AS156" s="83">
        <f t="shared" ca="1" si="60"/>
        <v>-118.63406734894774</v>
      </c>
      <c r="AT156" s="83" cm="1">
        <f t="array" aca="1" ref="AT156" ca="1">_xlfn.LET(_xlpm.rozsah, $F$3:$F$10001,_xlpm.podminka, (_xlpm.rozsah&gt;M156)*(ISNUMBER(_xlpm.rozsah)),_xlpm.indexy, IF(_xlpm.podminka, ROW(_xlpm.rozsah)-MIN(ROW(_xlpm.rozsah))+1),_xlpm.prvni, MIN(_xlpm.indexy),_xlpm.finalni, IF(_xlpm.prvni=1, 2, _xlpm.prvni),INDEX(_xlpm.rozsah, _xlpm.finalni))</f>
        <v>1100</v>
      </c>
      <c r="AU156" s="83" cm="1">
        <f t="array" aca="1" ref="AU156" ca="1">INDEX($F$3:$F$10001,MATCH(AT156,$F$3:$F$10004,0)-1)</f>
        <v>1000</v>
      </c>
      <c r="AV156" s="83">
        <f t="shared" ca="1" si="55"/>
        <v>-120</v>
      </c>
      <c r="AW156" s="83">
        <f t="shared" ca="1" si="56"/>
        <v>-116</v>
      </c>
      <c r="AX156" s="83">
        <f t="shared" ca="1" si="68"/>
        <v>300</v>
      </c>
      <c r="AY156" s="83">
        <f t="shared" ca="1" si="69"/>
        <v>290</v>
      </c>
      <c r="AZ156" s="83">
        <f t="shared" ca="1" si="70"/>
        <v>10</v>
      </c>
      <c r="BA156" s="83">
        <f t="shared" ca="1" si="71"/>
        <v>296.58516837236937</v>
      </c>
      <c r="BB156" s="83">
        <f t="shared" ca="1" si="73"/>
        <v>293.41483162763063</v>
      </c>
    </row>
    <row r="157" spans="1:54" x14ac:dyDescent="0.25">
      <c r="A157" s="58">
        <v>155</v>
      </c>
      <c r="B157" s="59">
        <f t="shared" si="61"/>
        <v>2.5833333333333335</v>
      </c>
      <c r="C157" s="58">
        <v>5.8</v>
      </c>
      <c r="D157" s="58">
        <v>24.4</v>
      </c>
      <c r="F157" s="117"/>
      <c r="G157" s="117"/>
      <c r="H157" s="112">
        <f t="shared" si="62"/>
        <v>0</v>
      </c>
      <c r="I157" s="121"/>
      <c r="J157" s="92">
        <f t="shared" si="63"/>
        <v>0</v>
      </c>
      <c r="L157" s="94">
        <v>155</v>
      </c>
      <c r="M157" s="114">
        <f t="shared" ca="1" si="59"/>
        <v>1046.0605196285067</v>
      </c>
      <c r="N157" s="115">
        <f t="shared" ca="1" si="72"/>
        <v>71.88387667893555</v>
      </c>
      <c r="P157" s="102"/>
      <c r="Q157" s="102"/>
      <c r="R157" s="102"/>
      <c r="S157" s="102"/>
      <c r="AC157" s="83">
        <f t="shared" si="74"/>
        <v>0</v>
      </c>
      <c r="AD157" s="83">
        <f t="shared" si="75"/>
        <v>0</v>
      </c>
      <c r="AF157" s="83">
        <f t="shared" si="64"/>
        <v>0</v>
      </c>
      <c r="AG157" s="83">
        <f t="shared" si="65"/>
        <v>0</v>
      </c>
      <c r="AQ157" s="83">
        <f t="shared" ca="1" si="66"/>
        <v>4</v>
      </c>
      <c r="AR157" s="83">
        <f t="shared" ca="1" si="67"/>
        <v>-117.84242078514026</v>
      </c>
      <c r="AS157" s="83">
        <f t="shared" ca="1" si="60"/>
        <v>-118.15757921485974</v>
      </c>
      <c r="AT157" s="83" cm="1">
        <f t="array" aca="1" ref="AT157" ca="1">_xlfn.LET(_xlpm.rozsah, $F$3:$F$10001,_xlpm.podminka, (_xlpm.rozsah&gt;M157)*(ISNUMBER(_xlpm.rozsah)),_xlpm.indexy, IF(_xlpm.podminka, ROW(_xlpm.rozsah)-MIN(ROW(_xlpm.rozsah))+1),_xlpm.prvni, MIN(_xlpm.indexy),_xlpm.finalni, IF(_xlpm.prvni=1, 2, _xlpm.prvni),INDEX(_xlpm.rozsah, _xlpm.finalni))</f>
        <v>1100</v>
      </c>
      <c r="AU157" s="83" cm="1">
        <f t="array" aca="1" ref="AU157" ca="1">INDEX($F$3:$F$10001,MATCH(AT157,$F$3:$F$10004,0)-1)</f>
        <v>1000</v>
      </c>
      <c r="AV157" s="83">
        <f t="shared" ca="1" si="55"/>
        <v>-120</v>
      </c>
      <c r="AW157" s="83">
        <f t="shared" ca="1" si="56"/>
        <v>-116</v>
      </c>
      <c r="AX157" s="83">
        <f t="shared" ca="1" si="68"/>
        <v>300</v>
      </c>
      <c r="AY157" s="83">
        <f t="shared" ca="1" si="69"/>
        <v>290</v>
      </c>
      <c r="AZ157" s="83">
        <f t="shared" ca="1" si="70"/>
        <v>10</v>
      </c>
      <c r="BA157" s="83">
        <f t="shared" ca="1" si="71"/>
        <v>295.39394803714936</v>
      </c>
      <c r="BB157" s="83">
        <f t="shared" ca="1" si="73"/>
        <v>294.60605196285064</v>
      </c>
    </row>
    <row r="158" spans="1:54" x14ac:dyDescent="0.25">
      <c r="A158" s="58">
        <v>156</v>
      </c>
      <c r="B158" s="59">
        <f t="shared" si="61"/>
        <v>2.6</v>
      </c>
      <c r="C158" s="58">
        <v>9.6999999999999993</v>
      </c>
      <c r="D158" s="58">
        <v>20.7</v>
      </c>
      <c r="F158" s="117"/>
      <c r="G158" s="117"/>
      <c r="H158" s="112">
        <f t="shared" si="62"/>
        <v>0</v>
      </c>
      <c r="I158" s="121"/>
      <c r="J158" s="92">
        <f t="shared" si="63"/>
        <v>0</v>
      </c>
      <c r="L158" s="94">
        <v>156</v>
      </c>
      <c r="M158" s="114">
        <f t="shared" ca="1" si="59"/>
        <v>1077.0322483442267</v>
      </c>
      <c r="N158" s="115">
        <f t="shared" ca="1" si="72"/>
        <v>61.624567540725486</v>
      </c>
      <c r="P158" s="102"/>
      <c r="Q158" s="102"/>
      <c r="R158" s="102"/>
      <c r="S158" s="102"/>
      <c r="AC158" s="83">
        <f t="shared" si="74"/>
        <v>0</v>
      </c>
      <c r="AD158" s="83">
        <f t="shared" si="75"/>
        <v>0</v>
      </c>
      <c r="AF158" s="83">
        <f t="shared" si="64"/>
        <v>0</v>
      </c>
      <c r="AG158" s="83">
        <f t="shared" si="65"/>
        <v>0</v>
      </c>
      <c r="AQ158" s="83">
        <f t="shared" ca="1" si="66"/>
        <v>4</v>
      </c>
      <c r="AR158" s="83">
        <f t="shared" ca="1" si="67"/>
        <v>-119.08128993376907</v>
      </c>
      <c r="AS158" s="83">
        <f t="shared" ca="1" si="60"/>
        <v>-116.91871006623093</v>
      </c>
      <c r="AT158" s="83" cm="1">
        <f t="array" aca="1" ref="AT158" ca="1">_xlfn.LET(_xlpm.rozsah, $F$3:$F$10001,_xlpm.podminka, (_xlpm.rozsah&gt;M158)*(ISNUMBER(_xlpm.rozsah)),_xlpm.indexy, IF(_xlpm.podminka, ROW(_xlpm.rozsah)-MIN(ROW(_xlpm.rozsah))+1),_xlpm.prvni, MIN(_xlpm.indexy),_xlpm.finalni, IF(_xlpm.prvni=1, 2, _xlpm.prvni),INDEX(_xlpm.rozsah, _xlpm.finalni))</f>
        <v>1100</v>
      </c>
      <c r="AU158" s="83" cm="1">
        <f t="array" aca="1" ref="AU158" ca="1">INDEX($F$3:$F$10001,MATCH(AT158,$F$3:$F$10004,0)-1)</f>
        <v>1000</v>
      </c>
      <c r="AV158" s="83">
        <f t="shared" ref="AV158:AV221" ca="1" si="76">INDEX($J$2:$J$10001,MATCH(AT158,$F$2:$F$10001,0))</f>
        <v>-120</v>
      </c>
      <c r="AW158" s="83">
        <f t="shared" ref="AW158:AW221" ca="1" si="77">INDEX($J$2:$J$10001,MATCH(AU158,$F$2:$F$10001,0))</f>
        <v>-116</v>
      </c>
      <c r="AX158" s="83">
        <f t="shared" ca="1" si="68"/>
        <v>300</v>
      </c>
      <c r="AY158" s="83">
        <f t="shared" ca="1" si="69"/>
        <v>290</v>
      </c>
      <c r="AZ158" s="83">
        <f t="shared" ca="1" si="70"/>
        <v>10</v>
      </c>
      <c r="BA158" s="83">
        <f t="shared" ca="1" si="71"/>
        <v>292.29677516557734</v>
      </c>
      <c r="BB158" s="83">
        <f t="shared" ca="1" si="73"/>
        <v>297.70322483442266</v>
      </c>
    </row>
    <row r="159" spans="1:54" x14ac:dyDescent="0.25">
      <c r="A159" s="58">
        <v>157</v>
      </c>
      <c r="B159" s="59">
        <f t="shared" si="61"/>
        <v>2.6166666666666667</v>
      </c>
      <c r="C159" s="58">
        <v>13.6</v>
      </c>
      <c r="D159" s="58">
        <v>21.1</v>
      </c>
      <c r="F159" s="117"/>
      <c r="G159" s="117"/>
      <c r="H159" s="112">
        <f t="shared" si="62"/>
        <v>0</v>
      </c>
      <c r="I159" s="121"/>
      <c r="J159" s="92">
        <f t="shared" si="63"/>
        <v>0</v>
      </c>
      <c r="L159" s="94">
        <v>157</v>
      </c>
      <c r="M159" s="114">
        <f t="shared" ca="1" si="59"/>
        <v>1108.0039770599467</v>
      </c>
      <c r="N159" s="115">
        <f t="shared" ca="1" si="72"/>
        <v>63.637767831929757</v>
      </c>
      <c r="P159" s="102"/>
      <c r="Q159" s="102"/>
      <c r="R159" s="102"/>
      <c r="S159" s="102"/>
      <c r="AC159" s="83">
        <f t="shared" si="74"/>
        <v>0</v>
      </c>
      <c r="AD159" s="83">
        <f t="shared" si="75"/>
        <v>0</v>
      </c>
      <c r="AF159" s="83">
        <f t="shared" si="64"/>
        <v>0</v>
      </c>
      <c r="AG159" s="83">
        <f t="shared" si="65"/>
        <v>0</v>
      </c>
      <c r="AQ159" s="83">
        <f t="shared" ca="1" si="66"/>
        <v>8</v>
      </c>
      <c r="AR159" s="83">
        <f t="shared" ca="1" si="67"/>
        <v>-120.64031816479573</v>
      </c>
      <c r="AS159" s="83">
        <f t="shared" ca="1" si="60"/>
        <v>-127.35968183520427</v>
      </c>
      <c r="AT159" s="83" cm="1">
        <f t="array" aca="1" ref="AT159" ca="1">_xlfn.LET(_xlpm.rozsah, $F$3:$F$10001,_xlpm.podminka, (_xlpm.rozsah&gt;M159)*(ISNUMBER(_xlpm.rozsah)),_xlpm.indexy, IF(_xlpm.podminka, ROW(_xlpm.rozsah)-MIN(ROW(_xlpm.rozsah))+1),_xlpm.prvni, MIN(_xlpm.indexy),_xlpm.finalni, IF(_xlpm.prvni=1, 2, _xlpm.prvni),INDEX(_xlpm.rozsah, _xlpm.finalni))</f>
        <v>1200</v>
      </c>
      <c r="AU159" s="83" cm="1">
        <f t="array" aca="1" ref="AU159" ca="1">INDEX($F$3:$F$10001,MATCH(AT159,$F$3:$F$10004,0)-1)</f>
        <v>1100</v>
      </c>
      <c r="AV159" s="83">
        <f t="shared" ca="1" si="76"/>
        <v>-128</v>
      </c>
      <c r="AW159" s="83">
        <f t="shared" ca="1" si="77"/>
        <v>-120</v>
      </c>
      <c r="AX159" s="83">
        <f t="shared" ca="1" si="68"/>
        <v>320</v>
      </c>
      <c r="AY159" s="83">
        <f t="shared" ca="1" si="69"/>
        <v>300</v>
      </c>
      <c r="AZ159" s="83">
        <f t="shared" ca="1" si="70"/>
        <v>20</v>
      </c>
      <c r="BA159" s="83">
        <f t="shared" ca="1" si="71"/>
        <v>318.39920458801066</v>
      </c>
      <c r="BB159" s="83">
        <f t="shared" ca="1" si="73"/>
        <v>301.60079541198934</v>
      </c>
    </row>
    <row r="160" spans="1:54" x14ac:dyDescent="0.25">
      <c r="A160" s="58">
        <v>158</v>
      </c>
      <c r="B160" s="59">
        <f t="shared" si="61"/>
        <v>2.6333333333333333</v>
      </c>
      <c r="C160" s="58">
        <v>15.6</v>
      </c>
      <c r="D160" s="58">
        <v>21.5</v>
      </c>
      <c r="F160" s="117"/>
      <c r="G160" s="117"/>
      <c r="H160" s="112">
        <f t="shared" si="62"/>
        <v>0</v>
      </c>
      <c r="I160" s="121"/>
      <c r="J160" s="92">
        <f t="shared" si="63"/>
        <v>0</v>
      </c>
      <c r="L160" s="94">
        <v>158</v>
      </c>
      <c r="M160" s="114">
        <f t="shared" ca="1" si="59"/>
        <v>1123.8869148628801</v>
      </c>
      <c r="N160" s="115">
        <f t="shared" ca="1" si="72"/>
        <v>65.527137339103831</v>
      </c>
      <c r="P160" s="102"/>
      <c r="Q160" s="102"/>
      <c r="R160" s="102"/>
      <c r="S160" s="102"/>
      <c r="AC160" s="83">
        <f t="shared" si="74"/>
        <v>0</v>
      </c>
      <c r="AD160" s="83">
        <f t="shared" si="75"/>
        <v>0</v>
      </c>
      <c r="AF160" s="83">
        <f t="shared" si="64"/>
        <v>0</v>
      </c>
      <c r="AG160" s="83">
        <f t="shared" si="65"/>
        <v>0</v>
      </c>
      <c r="AQ160" s="83">
        <f t="shared" ca="1" si="66"/>
        <v>8</v>
      </c>
      <c r="AR160" s="83">
        <f t="shared" ca="1" si="67"/>
        <v>-121.91095318903041</v>
      </c>
      <c r="AS160" s="83">
        <f t="shared" ca="1" si="60"/>
        <v>-126.08904681096959</v>
      </c>
      <c r="AT160" s="83" cm="1">
        <f t="array" aca="1" ref="AT160" ca="1">_xlfn.LET(_xlpm.rozsah, $F$3:$F$10001,_xlpm.podminka, (_xlpm.rozsah&gt;M160)*(ISNUMBER(_xlpm.rozsah)),_xlpm.indexy, IF(_xlpm.podminka, ROW(_xlpm.rozsah)-MIN(ROW(_xlpm.rozsah))+1),_xlpm.prvni, MIN(_xlpm.indexy),_xlpm.finalni, IF(_xlpm.prvni=1, 2, _xlpm.prvni),INDEX(_xlpm.rozsah, _xlpm.finalni))</f>
        <v>1200</v>
      </c>
      <c r="AU160" s="83" cm="1">
        <f t="array" aca="1" ref="AU160" ca="1">INDEX($F$3:$F$10001,MATCH(AT160,$F$3:$F$10004,0)-1)</f>
        <v>1100</v>
      </c>
      <c r="AV160" s="83">
        <f t="shared" ca="1" si="76"/>
        <v>-128</v>
      </c>
      <c r="AW160" s="83">
        <f t="shared" ca="1" si="77"/>
        <v>-120</v>
      </c>
      <c r="AX160" s="83">
        <f t="shared" ca="1" si="68"/>
        <v>320</v>
      </c>
      <c r="AY160" s="83">
        <f t="shared" ca="1" si="69"/>
        <v>300</v>
      </c>
      <c r="AZ160" s="83">
        <f t="shared" ca="1" si="70"/>
        <v>20</v>
      </c>
      <c r="BA160" s="83">
        <f t="shared" ca="1" si="71"/>
        <v>315.22261702742401</v>
      </c>
      <c r="BB160" s="83">
        <f t="shared" ca="1" si="73"/>
        <v>304.77738297257599</v>
      </c>
    </row>
    <row r="161" spans="1:54" x14ac:dyDescent="0.25">
      <c r="A161" s="58">
        <v>159</v>
      </c>
      <c r="B161" s="59">
        <f t="shared" si="61"/>
        <v>2.65</v>
      </c>
      <c r="C161" s="58">
        <v>16.5</v>
      </c>
      <c r="D161" s="58">
        <v>21.9</v>
      </c>
      <c r="F161" s="117"/>
      <c r="G161" s="117"/>
      <c r="H161" s="112">
        <f t="shared" si="62"/>
        <v>0</v>
      </c>
      <c r="I161" s="121"/>
      <c r="J161" s="92">
        <f t="shared" si="63"/>
        <v>0</v>
      </c>
      <c r="L161" s="94">
        <v>159</v>
      </c>
      <c r="M161" s="114">
        <f t="shared" ca="1" si="59"/>
        <v>1131.0342368742001</v>
      </c>
      <c r="N161" s="115">
        <f t="shared" ca="1" si="72"/>
        <v>67.059299575089966</v>
      </c>
      <c r="P161" s="102"/>
      <c r="Q161" s="102"/>
      <c r="R161" s="102"/>
      <c r="S161" s="102"/>
      <c r="AC161" s="83">
        <f t="shared" si="74"/>
        <v>0</v>
      </c>
      <c r="AD161" s="83">
        <f t="shared" si="75"/>
        <v>0</v>
      </c>
      <c r="AF161" s="83">
        <f t="shared" si="64"/>
        <v>0</v>
      </c>
      <c r="AG161" s="83">
        <f t="shared" si="65"/>
        <v>0</v>
      </c>
      <c r="AQ161" s="83">
        <f t="shared" ca="1" si="66"/>
        <v>8</v>
      </c>
      <c r="AR161" s="83">
        <f t="shared" ca="1" si="67"/>
        <v>-122.48273894993601</v>
      </c>
      <c r="AS161" s="83">
        <f t="shared" ca="1" si="60"/>
        <v>-125.51726105006399</v>
      </c>
      <c r="AT161" s="83" cm="1">
        <f t="array" aca="1" ref="AT161" ca="1">_xlfn.LET(_xlpm.rozsah, $F$3:$F$10001,_xlpm.podminka, (_xlpm.rozsah&gt;M161)*(ISNUMBER(_xlpm.rozsah)),_xlpm.indexy, IF(_xlpm.podminka, ROW(_xlpm.rozsah)-MIN(ROW(_xlpm.rozsah))+1),_xlpm.prvni, MIN(_xlpm.indexy),_xlpm.finalni, IF(_xlpm.prvni=1, 2, _xlpm.prvni),INDEX(_xlpm.rozsah, _xlpm.finalni))</f>
        <v>1200</v>
      </c>
      <c r="AU161" s="83" cm="1">
        <f t="array" aca="1" ref="AU161" ca="1">INDEX($F$3:$F$10001,MATCH(AT161,$F$3:$F$10004,0)-1)</f>
        <v>1100</v>
      </c>
      <c r="AV161" s="83">
        <f t="shared" ca="1" si="76"/>
        <v>-128</v>
      </c>
      <c r="AW161" s="83">
        <f t="shared" ca="1" si="77"/>
        <v>-120</v>
      </c>
      <c r="AX161" s="83">
        <f t="shared" ca="1" si="68"/>
        <v>320</v>
      </c>
      <c r="AY161" s="83">
        <f t="shared" ca="1" si="69"/>
        <v>300</v>
      </c>
      <c r="AZ161" s="83">
        <f t="shared" ca="1" si="70"/>
        <v>20</v>
      </c>
      <c r="BA161" s="83">
        <f t="shared" ca="1" si="71"/>
        <v>313.79315262515996</v>
      </c>
      <c r="BB161" s="83">
        <f t="shared" ca="1" si="73"/>
        <v>306.20684737484004</v>
      </c>
    </row>
    <row r="162" spans="1:54" x14ac:dyDescent="0.25">
      <c r="A162" s="58">
        <v>160</v>
      </c>
      <c r="B162" s="59">
        <f t="shared" si="61"/>
        <v>2.6666666666666665</v>
      </c>
      <c r="C162" s="58">
        <v>18</v>
      </c>
      <c r="D162" s="58">
        <v>22.3</v>
      </c>
      <c r="F162" s="117"/>
      <c r="G162" s="117"/>
      <c r="H162" s="112">
        <f t="shared" si="62"/>
        <v>0</v>
      </c>
      <c r="I162" s="121"/>
      <c r="J162" s="92">
        <f t="shared" si="63"/>
        <v>0</v>
      </c>
      <c r="L162" s="94">
        <v>160</v>
      </c>
      <c r="M162" s="114">
        <f t="shared" ca="1" si="59"/>
        <v>1142.9464402264</v>
      </c>
      <c r="N162" s="115">
        <f t="shared" ca="1" si="72"/>
        <v>68.815411234097439</v>
      </c>
      <c r="P162" s="102"/>
      <c r="Q162" s="102"/>
      <c r="R162" s="102"/>
      <c r="S162" s="102"/>
      <c r="AC162" s="83">
        <f t="shared" si="74"/>
        <v>0</v>
      </c>
      <c r="AD162" s="83">
        <f t="shared" si="75"/>
        <v>0</v>
      </c>
      <c r="AF162" s="83">
        <f t="shared" si="64"/>
        <v>0</v>
      </c>
      <c r="AG162" s="83">
        <f t="shared" si="65"/>
        <v>0</v>
      </c>
      <c r="AQ162" s="83">
        <f t="shared" ca="1" si="66"/>
        <v>8</v>
      </c>
      <c r="AR162" s="83">
        <f t="shared" ca="1" si="67"/>
        <v>-123.43571521811199</v>
      </c>
      <c r="AS162" s="83">
        <f t="shared" ca="1" si="60"/>
        <v>-124.56428478188801</v>
      </c>
      <c r="AT162" s="83" cm="1">
        <f t="array" aca="1" ref="AT162" ca="1">_xlfn.LET(_xlpm.rozsah, $F$3:$F$10001,_xlpm.podminka, (_xlpm.rozsah&gt;M162)*(ISNUMBER(_xlpm.rozsah)),_xlpm.indexy, IF(_xlpm.podminka, ROW(_xlpm.rozsah)-MIN(ROW(_xlpm.rozsah))+1),_xlpm.prvni, MIN(_xlpm.indexy),_xlpm.finalni, IF(_xlpm.prvni=1, 2, _xlpm.prvni),INDEX(_xlpm.rozsah, _xlpm.finalni))</f>
        <v>1200</v>
      </c>
      <c r="AU162" s="83" cm="1">
        <f t="array" aca="1" ref="AU162" ca="1">INDEX($F$3:$F$10001,MATCH(AT162,$F$3:$F$10004,0)-1)</f>
        <v>1100</v>
      </c>
      <c r="AV162" s="83">
        <f t="shared" ca="1" si="76"/>
        <v>-128</v>
      </c>
      <c r="AW162" s="83">
        <f t="shared" ca="1" si="77"/>
        <v>-120</v>
      </c>
      <c r="AX162" s="83">
        <f t="shared" ca="1" si="68"/>
        <v>320</v>
      </c>
      <c r="AY162" s="83">
        <f t="shared" ca="1" si="69"/>
        <v>300</v>
      </c>
      <c r="AZ162" s="83">
        <f t="shared" ca="1" si="70"/>
        <v>20</v>
      </c>
      <c r="BA162" s="83">
        <f t="shared" ca="1" si="71"/>
        <v>311.41071195472</v>
      </c>
      <c r="BB162" s="83">
        <f t="shared" ca="1" si="73"/>
        <v>308.58928804528</v>
      </c>
    </row>
    <row r="163" spans="1:54" x14ac:dyDescent="0.25">
      <c r="A163" s="58">
        <v>161</v>
      </c>
      <c r="B163" s="59">
        <f t="shared" si="61"/>
        <v>2.6833333333333331</v>
      </c>
      <c r="C163" s="58">
        <v>21.1</v>
      </c>
      <c r="D163" s="58">
        <v>46.9</v>
      </c>
      <c r="F163" s="117"/>
      <c r="G163" s="117"/>
      <c r="H163" s="112">
        <f t="shared" si="62"/>
        <v>0</v>
      </c>
      <c r="I163" s="121"/>
      <c r="J163" s="92">
        <f t="shared" si="63"/>
        <v>0</v>
      </c>
      <c r="L163" s="94">
        <v>161</v>
      </c>
      <c r="M163" s="114">
        <f t="shared" ca="1" si="59"/>
        <v>1167.5649938209467</v>
      </c>
      <c r="N163" s="115">
        <f t="shared" ca="1" si="72"/>
        <v>147.03759642040478</v>
      </c>
      <c r="P163" s="102"/>
      <c r="Q163" s="102"/>
      <c r="R163" s="102"/>
      <c r="S163" s="102"/>
      <c r="AC163" s="83">
        <f t="shared" si="74"/>
        <v>0</v>
      </c>
      <c r="AD163" s="83">
        <f t="shared" si="75"/>
        <v>0</v>
      </c>
      <c r="AF163" s="83">
        <f t="shared" si="64"/>
        <v>0</v>
      </c>
      <c r="AG163" s="83">
        <f t="shared" si="65"/>
        <v>0</v>
      </c>
      <c r="AQ163" s="83">
        <f t="shared" ca="1" si="66"/>
        <v>8</v>
      </c>
      <c r="AR163" s="83">
        <f t="shared" ca="1" si="67"/>
        <v>-125.40519950567574</v>
      </c>
      <c r="AS163" s="83">
        <f t="shared" ca="1" si="60"/>
        <v>-122.59480049432426</v>
      </c>
      <c r="AT163" s="83" cm="1">
        <f t="array" aca="1" ref="AT163" ca="1">_xlfn.LET(_xlpm.rozsah, $F$3:$F$10001,_xlpm.podminka, (_xlpm.rozsah&gt;M163)*(ISNUMBER(_xlpm.rozsah)),_xlpm.indexy, IF(_xlpm.podminka, ROW(_xlpm.rozsah)-MIN(ROW(_xlpm.rozsah))+1),_xlpm.prvni, MIN(_xlpm.indexy),_xlpm.finalni, IF(_xlpm.prvni=1, 2, _xlpm.prvni),INDEX(_xlpm.rozsah, _xlpm.finalni))</f>
        <v>1200</v>
      </c>
      <c r="AU163" s="83" cm="1">
        <f t="array" aca="1" ref="AU163" ca="1">INDEX($F$3:$F$10001,MATCH(AT163,$F$3:$F$10004,0)-1)</f>
        <v>1100</v>
      </c>
      <c r="AV163" s="83">
        <f t="shared" ca="1" si="76"/>
        <v>-128</v>
      </c>
      <c r="AW163" s="83">
        <f t="shared" ca="1" si="77"/>
        <v>-120</v>
      </c>
      <c r="AX163" s="83">
        <f t="shared" ca="1" si="68"/>
        <v>320</v>
      </c>
      <c r="AY163" s="83">
        <f t="shared" ca="1" si="69"/>
        <v>300</v>
      </c>
      <c r="AZ163" s="83">
        <f t="shared" ca="1" si="70"/>
        <v>20</v>
      </c>
      <c r="BA163" s="83">
        <f t="shared" ca="1" si="71"/>
        <v>306.48700123581068</v>
      </c>
      <c r="BB163" s="83">
        <f t="shared" ca="1" si="73"/>
        <v>313.51299876418932</v>
      </c>
    </row>
    <row r="164" spans="1:54" x14ac:dyDescent="0.25">
      <c r="A164" s="58">
        <v>162</v>
      </c>
      <c r="B164" s="59">
        <f t="shared" si="61"/>
        <v>2.7</v>
      </c>
      <c r="C164" s="58">
        <v>25.2</v>
      </c>
      <c r="D164" s="58">
        <v>33.6</v>
      </c>
      <c r="F164" s="117"/>
      <c r="G164" s="117"/>
      <c r="H164" s="112">
        <f t="shared" si="62"/>
        <v>0</v>
      </c>
      <c r="I164" s="121"/>
      <c r="J164" s="92">
        <f t="shared" si="63"/>
        <v>0</v>
      </c>
      <c r="L164" s="94">
        <v>162</v>
      </c>
      <c r="M164" s="114">
        <f t="shared" ca="1" si="59"/>
        <v>1200.12501631696</v>
      </c>
      <c r="N164" s="115">
        <f t="shared" ca="1" si="72"/>
        <v>107.53260164474956</v>
      </c>
      <c r="P164" s="102"/>
      <c r="Q164" s="102"/>
      <c r="R164" s="102"/>
      <c r="S164" s="102"/>
      <c r="AC164" s="83">
        <f t="shared" si="74"/>
        <v>0</v>
      </c>
      <c r="AD164" s="83">
        <f t="shared" si="75"/>
        <v>0</v>
      </c>
      <c r="AF164" s="83">
        <f t="shared" si="64"/>
        <v>0</v>
      </c>
      <c r="AG164" s="83">
        <f t="shared" si="65"/>
        <v>0</v>
      </c>
      <c r="AQ164" s="83">
        <f t="shared" ca="1" si="66"/>
        <v>12</v>
      </c>
      <c r="AR164" s="83">
        <f t="shared" ca="1" si="67"/>
        <v>-128.01500195803521</v>
      </c>
      <c r="AS164" s="83">
        <f t="shared" ca="1" si="60"/>
        <v>-139.98499804196479</v>
      </c>
      <c r="AT164" s="83" cm="1">
        <f t="array" aca="1" ref="AT164" ca="1">_xlfn.LET(_xlpm.rozsah, $F$3:$F$10001,_xlpm.podminka, (_xlpm.rozsah&gt;M164)*(ISNUMBER(_xlpm.rozsah)),_xlpm.indexy, IF(_xlpm.podminka, ROW(_xlpm.rozsah)-MIN(ROW(_xlpm.rozsah))+1),_xlpm.prvni, MIN(_xlpm.indexy),_xlpm.finalni, IF(_xlpm.prvni=1, 2, _xlpm.prvni),INDEX(_xlpm.rozsah, _xlpm.finalni))</f>
        <v>1300</v>
      </c>
      <c r="AU164" s="83" cm="1">
        <f t="array" aca="1" ref="AU164" ca="1">INDEX($F$3:$F$10001,MATCH(AT164,$F$3:$F$10004,0)-1)</f>
        <v>1200</v>
      </c>
      <c r="AV164" s="83">
        <f t="shared" ca="1" si="76"/>
        <v>-140</v>
      </c>
      <c r="AW164" s="83">
        <f t="shared" ca="1" si="77"/>
        <v>-128</v>
      </c>
      <c r="AX164" s="83">
        <f t="shared" ca="1" si="68"/>
        <v>350</v>
      </c>
      <c r="AY164" s="83">
        <f t="shared" ca="1" si="69"/>
        <v>320</v>
      </c>
      <c r="AZ164" s="83">
        <f t="shared" ca="1" si="70"/>
        <v>30</v>
      </c>
      <c r="BA164" s="83">
        <f t="shared" ca="1" si="71"/>
        <v>349.96249510491202</v>
      </c>
      <c r="BB164" s="83">
        <f t="shared" ca="1" si="73"/>
        <v>320.03750489508798</v>
      </c>
    </row>
    <row r="165" spans="1:54" x14ac:dyDescent="0.25">
      <c r="A165" s="58">
        <v>163</v>
      </c>
      <c r="B165" s="59">
        <f t="shared" si="61"/>
        <v>2.7166666666666668</v>
      </c>
      <c r="C165" s="58">
        <v>28.1</v>
      </c>
      <c r="D165" s="58">
        <v>16.600000000000001</v>
      </c>
      <c r="F165" s="117"/>
      <c r="G165" s="117"/>
      <c r="H165" s="112">
        <f t="shared" si="62"/>
        <v>0</v>
      </c>
      <c r="I165" s="121"/>
      <c r="J165" s="92">
        <f t="shared" si="63"/>
        <v>0</v>
      </c>
      <c r="L165" s="94">
        <v>163</v>
      </c>
      <c r="M165" s="114">
        <f t="shared" ca="1" si="59"/>
        <v>1223.1552761312134</v>
      </c>
      <c r="N165" s="115">
        <f t="shared" ref="N165:N196" ca="1" si="78">( IF(ISNUMBER(D165), D165,1)/100)*BB165 - $T$23 + $T$21</f>
        <v>54.273132751334437</v>
      </c>
      <c r="P165" s="102"/>
      <c r="Q165" s="102"/>
      <c r="R165" s="102"/>
      <c r="S165" s="102"/>
      <c r="AC165" s="83">
        <f t="shared" si="74"/>
        <v>0</v>
      </c>
      <c r="AD165" s="83">
        <f t="shared" si="75"/>
        <v>0</v>
      </c>
      <c r="AF165" s="83">
        <f t="shared" si="64"/>
        <v>0</v>
      </c>
      <c r="AG165" s="83">
        <f t="shared" si="65"/>
        <v>0</v>
      </c>
      <c r="AQ165" s="83">
        <f t="shared" ca="1" si="66"/>
        <v>12</v>
      </c>
      <c r="AR165" s="83">
        <f t="shared" ca="1" si="67"/>
        <v>-130.77863313574562</v>
      </c>
      <c r="AS165" s="83">
        <f t="shared" ca="1" si="60"/>
        <v>-137.22136686425438</v>
      </c>
      <c r="AT165" s="83" cm="1">
        <f t="array" aca="1" ref="AT165" ca="1">_xlfn.LET(_xlpm.rozsah, $F$3:$F$10001,_xlpm.podminka, (_xlpm.rozsah&gt;M165)*(ISNUMBER(_xlpm.rozsah)),_xlpm.indexy, IF(_xlpm.podminka, ROW(_xlpm.rozsah)-MIN(ROW(_xlpm.rozsah))+1),_xlpm.prvni, MIN(_xlpm.indexy),_xlpm.finalni, IF(_xlpm.prvni=1, 2, _xlpm.prvni),INDEX(_xlpm.rozsah, _xlpm.finalni))</f>
        <v>1300</v>
      </c>
      <c r="AU165" s="83" cm="1">
        <f t="array" aca="1" ref="AU165" ca="1">INDEX($F$3:$F$10001,MATCH(AT165,$F$3:$F$10004,0)-1)</f>
        <v>1200</v>
      </c>
      <c r="AV165" s="83">
        <f t="shared" ca="1" si="76"/>
        <v>-140</v>
      </c>
      <c r="AW165" s="83">
        <f t="shared" ca="1" si="77"/>
        <v>-128</v>
      </c>
      <c r="AX165" s="83">
        <f t="shared" ca="1" si="68"/>
        <v>350</v>
      </c>
      <c r="AY165" s="83">
        <f t="shared" ca="1" si="69"/>
        <v>320</v>
      </c>
      <c r="AZ165" s="83">
        <f t="shared" ca="1" si="70"/>
        <v>30</v>
      </c>
      <c r="BA165" s="83">
        <f t="shared" ca="1" si="71"/>
        <v>343.05341716063595</v>
      </c>
      <c r="BB165" s="83">
        <f t="shared" ca="1" si="73"/>
        <v>326.94658283936405</v>
      </c>
    </row>
    <row r="166" spans="1:54" x14ac:dyDescent="0.25">
      <c r="A166" s="58">
        <v>164</v>
      </c>
      <c r="B166" s="59">
        <f t="shared" si="61"/>
        <v>2.7333333333333334</v>
      </c>
      <c r="C166" s="58">
        <v>28.8</v>
      </c>
      <c r="D166" s="58">
        <v>7</v>
      </c>
      <c r="F166" s="117"/>
      <c r="G166" s="117"/>
      <c r="H166" s="112">
        <f t="shared" si="62"/>
        <v>0</v>
      </c>
      <c r="I166" s="121"/>
      <c r="J166" s="92">
        <f t="shared" si="63"/>
        <v>0</v>
      </c>
      <c r="L166" s="94">
        <v>164</v>
      </c>
      <c r="M166" s="114">
        <f t="shared" ca="1" si="59"/>
        <v>1228.71430436224</v>
      </c>
      <c r="N166" s="115">
        <f t="shared" ca="1" si="78"/>
        <v>23.003000391607042</v>
      </c>
      <c r="P166" s="102"/>
      <c r="Q166" s="102"/>
      <c r="R166" s="102"/>
      <c r="S166" s="102"/>
      <c r="AC166" s="83">
        <f t="shared" si="74"/>
        <v>0</v>
      </c>
      <c r="AD166" s="83">
        <f t="shared" si="75"/>
        <v>0</v>
      </c>
      <c r="AF166" s="83">
        <f t="shared" si="64"/>
        <v>0</v>
      </c>
      <c r="AG166" s="83">
        <f t="shared" si="65"/>
        <v>0</v>
      </c>
      <c r="AQ166" s="83">
        <f t="shared" ca="1" si="66"/>
        <v>12</v>
      </c>
      <c r="AR166" s="83">
        <f t="shared" ca="1" si="67"/>
        <v>-131.4457165234688</v>
      </c>
      <c r="AS166" s="83">
        <f t="shared" ca="1" si="60"/>
        <v>-136.5542834765312</v>
      </c>
      <c r="AT166" s="83" cm="1">
        <f t="array" aca="1" ref="AT166" ca="1">_xlfn.LET(_xlpm.rozsah, $F$3:$F$10001,_xlpm.podminka, (_xlpm.rozsah&gt;M166)*(ISNUMBER(_xlpm.rozsah)),_xlpm.indexy, IF(_xlpm.podminka, ROW(_xlpm.rozsah)-MIN(ROW(_xlpm.rozsah))+1),_xlpm.prvni, MIN(_xlpm.indexy),_xlpm.finalni, IF(_xlpm.prvni=1, 2, _xlpm.prvni),INDEX(_xlpm.rozsah, _xlpm.finalni))</f>
        <v>1300</v>
      </c>
      <c r="AU166" s="83" cm="1">
        <f t="array" aca="1" ref="AU166" ca="1">INDEX($F$3:$F$10001,MATCH(AT166,$F$3:$F$10004,0)-1)</f>
        <v>1200</v>
      </c>
      <c r="AV166" s="83">
        <f t="shared" ca="1" si="76"/>
        <v>-140</v>
      </c>
      <c r="AW166" s="83">
        <f t="shared" ca="1" si="77"/>
        <v>-128</v>
      </c>
      <c r="AX166" s="83">
        <f t="shared" ca="1" si="68"/>
        <v>350</v>
      </c>
      <c r="AY166" s="83">
        <f t="shared" ca="1" si="69"/>
        <v>320</v>
      </c>
      <c r="AZ166" s="83">
        <f t="shared" ca="1" si="70"/>
        <v>30</v>
      </c>
      <c r="BA166" s="83">
        <f t="shared" ca="1" si="71"/>
        <v>341.38570869132798</v>
      </c>
      <c r="BB166" s="83">
        <f t="shared" ca="1" si="73"/>
        <v>328.61429130867202</v>
      </c>
    </row>
    <row r="167" spans="1:54" x14ac:dyDescent="0.25">
      <c r="A167" s="58">
        <v>165</v>
      </c>
      <c r="B167" s="59">
        <f t="shared" si="61"/>
        <v>2.75</v>
      </c>
      <c r="C167" s="58">
        <v>27.5</v>
      </c>
      <c r="D167" s="58">
        <v>5</v>
      </c>
      <c r="F167" s="117"/>
      <c r="G167" s="117"/>
      <c r="H167" s="112">
        <f t="shared" si="62"/>
        <v>0</v>
      </c>
      <c r="I167" s="121"/>
      <c r="J167" s="92">
        <f t="shared" si="63"/>
        <v>0</v>
      </c>
      <c r="L167" s="94">
        <v>165</v>
      </c>
      <c r="M167" s="114">
        <f t="shared" ca="1" si="59"/>
        <v>1218.3903947903334</v>
      </c>
      <c r="N167" s="115">
        <f t="shared" ca="1" si="78"/>
        <v>16.275855921855001</v>
      </c>
      <c r="P167" s="102"/>
      <c r="Q167" s="102"/>
      <c r="R167" s="102"/>
      <c r="S167" s="102"/>
      <c r="AC167" s="83">
        <f t="shared" si="74"/>
        <v>0</v>
      </c>
      <c r="AD167" s="83">
        <f t="shared" si="75"/>
        <v>0</v>
      </c>
      <c r="AF167" s="83">
        <f t="shared" si="64"/>
        <v>0</v>
      </c>
      <c r="AG167" s="83">
        <f t="shared" si="65"/>
        <v>0</v>
      </c>
      <c r="AQ167" s="83">
        <f t="shared" ca="1" si="66"/>
        <v>12</v>
      </c>
      <c r="AR167" s="83">
        <f t="shared" ca="1" si="67"/>
        <v>-130.20684737484001</v>
      </c>
      <c r="AS167" s="83">
        <f t="shared" ca="1" si="60"/>
        <v>-137.79315262515999</v>
      </c>
      <c r="AT167" s="83" cm="1">
        <f t="array" aca="1" ref="AT167" ca="1">_xlfn.LET(_xlpm.rozsah, $F$3:$F$10001,_xlpm.podminka, (_xlpm.rozsah&gt;M167)*(ISNUMBER(_xlpm.rozsah)),_xlpm.indexy, IF(_xlpm.podminka, ROW(_xlpm.rozsah)-MIN(ROW(_xlpm.rozsah))+1),_xlpm.prvni, MIN(_xlpm.indexy),_xlpm.finalni, IF(_xlpm.prvni=1, 2, _xlpm.prvni),INDEX(_xlpm.rozsah, _xlpm.finalni))</f>
        <v>1300</v>
      </c>
      <c r="AU167" s="83" cm="1">
        <f t="array" aca="1" ref="AU167" ca="1">INDEX($F$3:$F$10001,MATCH(AT167,$F$3:$F$10004,0)-1)</f>
        <v>1200</v>
      </c>
      <c r="AV167" s="83">
        <f t="shared" ca="1" si="76"/>
        <v>-140</v>
      </c>
      <c r="AW167" s="83">
        <f t="shared" ca="1" si="77"/>
        <v>-128</v>
      </c>
      <c r="AX167" s="83">
        <f t="shared" ca="1" si="68"/>
        <v>350</v>
      </c>
      <c r="AY167" s="83">
        <f t="shared" ca="1" si="69"/>
        <v>320</v>
      </c>
      <c r="AZ167" s="83">
        <f t="shared" ca="1" si="70"/>
        <v>30</v>
      </c>
      <c r="BA167" s="83">
        <f t="shared" ca="1" si="71"/>
        <v>344.48288156289999</v>
      </c>
      <c r="BB167" s="83">
        <f t="shared" ca="1" si="73"/>
        <v>325.51711843710001</v>
      </c>
    </row>
    <row r="168" spans="1:54" x14ac:dyDescent="0.25">
      <c r="A168" s="58">
        <v>166</v>
      </c>
      <c r="B168" s="59">
        <f t="shared" si="61"/>
        <v>2.7666666666666666</v>
      </c>
      <c r="C168" s="58">
        <v>23.1</v>
      </c>
      <c r="D168" s="58">
        <v>3</v>
      </c>
      <c r="F168" s="117"/>
      <c r="G168" s="117"/>
      <c r="H168" s="112">
        <f t="shared" si="62"/>
        <v>0</v>
      </c>
      <c r="I168" s="121"/>
      <c r="J168" s="92">
        <f t="shared" si="63"/>
        <v>0</v>
      </c>
      <c r="L168" s="94">
        <v>166</v>
      </c>
      <c r="M168" s="114">
        <f t="shared" ca="1" si="59"/>
        <v>1183.4479316238801</v>
      </c>
      <c r="N168" s="115">
        <f t="shared" ca="1" si="78"/>
        <v>9.500687589743281</v>
      </c>
      <c r="P168" s="102"/>
      <c r="Q168" s="102"/>
      <c r="R168" s="102"/>
      <c r="S168" s="102"/>
      <c r="AC168" s="83">
        <f t="shared" si="74"/>
        <v>0</v>
      </c>
      <c r="AD168" s="83">
        <f t="shared" si="75"/>
        <v>0</v>
      </c>
      <c r="AF168" s="83">
        <f t="shared" si="64"/>
        <v>0</v>
      </c>
      <c r="AG168" s="83">
        <f t="shared" si="65"/>
        <v>0</v>
      </c>
      <c r="AQ168" s="83">
        <f t="shared" ca="1" si="66"/>
        <v>8</v>
      </c>
      <c r="AR168" s="83">
        <f t="shared" ca="1" si="67"/>
        <v>-126.6758345299104</v>
      </c>
      <c r="AS168" s="83">
        <f t="shared" ca="1" si="60"/>
        <v>-121.3241654700896</v>
      </c>
      <c r="AT168" s="83" cm="1">
        <f t="array" aca="1" ref="AT168" ca="1">_xlfn.LET(_xlpm.rozsah, $F$3:$F$10001,_xlpm.podminka, (_xlpm.rozsah&gt;M168)*(ISNUMBER(_xlpm.rozsah)),_xlpm.indexy, IF(_xlpm.podminka, ROW(_xlpm.rozsah)-MIN(ROW(_xlpm.rozsah))+1),_xlpm.prvni, MIN(_xlpm.indexy),_xlpm.finalni, IF(_xlpm.prvni=1, 2, _xlpm.prvni),INDEX(_xlpm.rozsah, _xlpm.finalni))</f>
        <v>1200</v>
      </c>
      <c r="AU168" s="83" cm="1">
        <f t="array" aca="1" ref="AU168" ca="1">INDEX($F$3:$F$10001,MATCH(AT168,$F$3:$F$10004,0)-1)</f>
        <v>1100</v>
      </c>
      <c r="AV168" s="83">
        <f t="shared" ca="1" si="76"/>
        <v>-128</v>
      </c>
      <c r="AW168" s="83">
        <f t="shared" ca="1" si="77"/>
        <v>-120</v>
      </c>
      <c r="AX168" s="83">
        <f t="shared" ca="1" si="68"/>
        <v>320</v>
      </c>
      <c r="AY168" s="83">
        <f t="shared" ca="1" si="69"/>
        <v>300</v>
      </c>
      <c r="AZ168" s="83">
        <f t="shared" ca="1" si="70"/>
        <v>20</v>
      </c>
      <c r="BA168" s="83">
        <f t="shared" ca="1" si="71"/>
        <v>303.31041367522397</v>
      </c>
      <c r="BB168" s="83">
        <f t="shared" ca="1" si="73"/>
        <v>316.68958632477603</v>
      </c>
    </row>
    <row r="169" spans="1:54" x14ac:dyDescent="0.25">
      <c r="A169" s="58">
        <v>167</v>
      </c>
      <c r="B169" s="59">
        <f t="shared" si="61"/>
        <v>2.7833333333333332</v>
      </c>
      <c r="C169" s="58">
        <v>16.899999999999999</v>
      </c>
      <c r="D169" s="58">
        <v>1.9</v>
      </c>
      <c r="F169" s="117"/>
      <c r="G169" s="117"/>
      <c r="H169" s="112">
        <f t="shared" si="62"/>
        <v>0</v>
      </c>
      <c r="I169" s="121"/>
      <c r="J169" s="92">
        <f t="shared" si="63"/>
        <v>0</v>
      </c>
      <c r="L169" s="94">
        <v>167</v>
      </c>
      <c r="M169" s="114">
        <f t="shared" ca="1" si="59"/>
        <v>1134.2108244347867</v>
      </c>
      <c r="N169" s="115">
        <f t="shared" ca="1" si="78"/>
        <v>5.830001132852189</v>
      </c>
      <c r="P169" s="102"/>
      <c r="Q169" s="102"/>
      <c r="R169" s="102"/>
      <c r="S169" s="102"/>
      <c r="AC169" s="83">
        <f t="shared" si="74"/>
        <v>0</v>
      </c>
      <c r="AD169" s="83">
        <f t="shared" si="75"/>
        <v>0</v>
      </c>
      <c r="AF169" s="83">
        <f t="shared" si="64"/>
        <v>0</v>
      </c>
      <c r="AG169" s="83">
        <f t="shared" si="65"/>
        <v>0</v>
      </c>
      <c r="AQ169" s="83">
        <f t="shared" ca="1" si="66"/>
        <v>8</v>
      </c>
      <c r="AR169" s="83">
        <f t="shared" ca="1" si="67"/>
        <v>-122.73686595478293</v>
      </c>
      <c r="AS169" s="83">
        <f t="shared" ca="1" si="60"/>
        <v>-125.26313404521707</v>
      </c>
      <c r="AT169" s="83" cm="1">
        <f t="array" aca="1" ref="AT169" ca="1">_xlfn.LET(_xlpm.rozsah, $F$3:$F$10001,_xlpm.podminka, (_xlpm.rozsah&gt;M169)*(ISNUMBER(_xlpm.rozsah)),_xlpm.indexy, IF(_xlpm.podminka, ROW(_xlpm.rozsah)-MIN(ROW(_xlpm.rozsah))+1),_xlpm.prvni, MIN(_xlpm.indexy),_xlpm.finalni, IF(_xlpm.prvni=1, 2, _xlpm.prvni),INDEX(_xlpm.rozsah, _xlpm.finalni))</f>
        <v>1200</v>
      </c>
      <c r="AU169" s="83" cm="1">
        <f t="array" aca="1" ref="AU169" ca="1">INDEX($F$3:$F$10001,MATCH(AT169,$F$3:$F$10004,0)-1)</f>
        <v>1100</v>
      </c>
      <c r="AV169" s="83">
        <f t="shared" ca="1" si="76"/>
        <v>-128</v>
      </c>
      <c r="AW169" s="83">
        <f t="shared" ca="1" si="77"/>
        <v>-120</v>
      </c>
      <c r="AX169" s="83">
        <f t="shared" ca="1" si="68"/>
        <v>320</v>
      </c>
      <c r="AY169" s="83">
        <f t="shared" ca="1" si="69"/>
        <v>300</v>
      </c>
      <c r="AZ169" s="83">
        <f t="shared" ca="1" si="70"/>
        <v>20</v>
      </c>
      <c r="BA169" s="83">
        <f t="shared" ca="1" si="71"/>
        <v>313.15783511304267</v>
      </c>
      <c r="BB169" s="83">
        <f t="shared" ca="1" si="73"/>
        <v>306.84216488695733</v>
      </c>
    </row>
    <row r="170" spans="1:54" x14ac:dyDescent="0.25">
      <c r="A170" s="58">
        <v>168</v>
      </c>
      <c r="B170" s="59">
        <f t="shared" si="61"/>
        <v>2.8</v>
      </c>
      <c r="C170" s="58">
        <v>12.2</v>
      </c>
      <c r="D170" s="58">
        <v>2.6</v>
      </c>
      <c r="F170" s="117"/>
      <c r="G170" s="117"/>
      <c r="H170" s="112">
        <f t="shared" si="62"/>
        <v>0</v>
      </c>
      <c r="I170" s="121"/>
      <c r="J170" s="92">
        <f t="shared" si="63"/>
        <v>0</v>
      </c>
      <c r="L170" s="94">
        <v>168</v>
      </c>
      <c r="M170" s="114">
        <f t="shared" ca="1" si="59"/>
        <v>1096.8859205978933</v>
      </c>
      <c r="N170" s="115">
        <f t="shared" ca="1" si="78"/>
        <v>7.7919033935545237</v>
      </c>
      <c r="P170" s="102"/>
      <c r="Q170" s="102"/>
      <c r="R170" s="102"/>
      <c r="S170" s="102"/>
      <c r="AC170" s="83">
        <f t="shared" si="74"/>
        <v>0</v>
      </c>
      <c r="AD170" s="83">
        <f t="shared" si="75"/>
        <v>0</v>
      </c>
      <c r="AF170" s="83">
        <f t="shared" si="64"/>
        <v>0</v>
      </c>
      <c r="AG170" s="83">
        <f t="shared" si="65"/>
        <v>0</v>
      </c>
      <c r="AQ170" s="83">
        <f t="shared" ca="1" si="66"/>
        <v>4</v>
      </c>
      <c r="AR170" s="83">
        <f t="shared" ca="1" si="67"/>
        <v>-119.87543682391573</v>
      </c>
      <c r="AS170" s="83">
        <f t="shared" ca="1" si="60"/>
        <v>-116.12456317608427</v>
      </c>
      <c r="AT170" s="83" cm="1">
        <f t="array" aca="1" ref="AT170" ca="1">_xlfn.LET(_xlpm.rozsah, $F$3:$F$10001,_xlpm.podminka, (_xlpm.rozsah&gt;M170)*(ISNUMBER(_xlpm.rozsah)),_xlpm.indexy, IF(_xlpm.podminka, ROW(_xlpm.rozsah)-MIN(ROW(_xlpm.rozsah))+1),_xlpm.prvni, MIN(_xlpm.indexy),_xlpm.finalni, IF(_xlpm.prvni=1, 2, _xlpm.prvni),INDEX(_xlpm.rozsah, _xlpm.finalni))</f>
        <v>1100</v>
      </c>
      <c r="AU170" s="83" cm="1">
        <f t="array" aca="1" ref="AU170" ca="1">INDEX($F$3:$F$10001,MATCH(AT170,$F$3:$F$10004,0)-1)</f>
        <v>1000</v>
      </c>
      <c r="AV170" s="83">
        <f t="shared" ca="1" si="76"/>
        <v>-120</v>
      </c>
      <c r="AW170" s="83">
        <f t="shared" ca="1" si="77"/>
        <v>-116</v>
      </c>
      <c r="AX170" s="83">
        <f t="shared" ca="1" si="68"/>
        <v>300</v>
      </c>
      <c r="AY170" s="83">
        <f t="shared" ca="1" si="69"/>
        <v>290</v>
      </c>
      <c r="AZ170" s="83">
        <f t="shared" ca="1" si="70"/>
        <v>10</v>
      </c>
      <c r="BA170" s="83">
        <f t="shared" ca="1" si="71"/>
        <v>290.31140794021064</v>
      </c>
      <c r="BB170" s="83">
        <f t="shared" ca="1" si="73"/>
        <v>299.68859205978936</v>
      </c>
    </row>
    <row r="171" spans="1:54" x14ac:dyDescent="0.25">
      <c r="A171" s="58">
        <v>169</v>
      </c>
      <c r="B171" s="59">
        <f t="shared" si="61"/>
        <v>2.8166666666666669</v>
      </c>
      <c r="C171" s="58">
        <v>9.9</v>
      </c>
      <c r="D171" s="58">
        <v>3.2</v>
      </c>
      <c r="F171" s="117"/>
      <c r="G171" s="117"/>
      <c r="H171" s="112">
        <f t="shared" si="62"/>
        <v>0</v>
      </c>
      <c r="I171" s="121"/>
      <c r="J171" s="92">
        <f t="shared" si="63"/>
        <v>0</v>
      </c>
      <c r="L171" s="94">
        <v>169</v>
      </c>
      <c r="M171" s="114">
        <f t="shared" ca="1" si="59"/>
        <v>1078.6205421245199</v>
      </c>
      <c r="N171" s="115">
        <f t="shared" ca="1" si="78"/>
        <v>9.5315857347984636</v>
      </c>
      <c r="P171" s="102"/>
      <c r="Q171" s="102"/>
      <c r="R171" s="102"/>
      <c r="S171" s="102"/>
      <c r="AC171" s="83">
        <f t="shared" si="74"/>
        <v>0</v>
      </c>
      <c r="AD171" s="83">
        <f t="shared" si="75"/>
        <v>0</v>
      </c>
      <c r="AF171" s="83">
        <f t="shared" si="64"/>
        <v>0</v>
      </c>
      <c r="AG171" s="83">
        <f t="shared" si="65"/>
        <v>0</v>
      </c>
      <c r="AQ171" s="83">
        <f t="shared" ca="1" si="66"/>
        <v>4</v>
      </c>
      <c r="AR171" s="83">
        <f t="shared" ca="1" si="67"/>
        <v>-119.1448216849808</v>
      </c>
      <c r="AS171" s="83">
        <f t="shared" ca="1" si="60"/>
        <v>-116.8551783150192</v>
      </c>
      <c r="AT171" s="83" cm="1">
        <f t="array" aca="1" ref="AT171" ca="1">_xlfn.LET(_xlpm.rozsah, $F$3:$F$10001,_xlpm.podminka, (_xlpm.rozsah&gt;M171)*(ISNUMBER(_xlpm.rozsah)),_xlpm.indexy, IF(_xlpm.podminka, ROW(_xlpm.rozsah)-MIN(ROW(_xlpm.rozsah))+1),_xlpm.prvni, MIN(_xlpm.indexy),_xlpm.finalni, IF(_xlpm.prvni=1, 2, _xlpm.prvni),INDEX(_xlpm.rozsah, _xlpm.finalni))</f>
        <v>1100</v>
      </c>
      <c r="AU171" s="83" cm="1">
        <f t="array" aca="1" ref="AU171" ca="1">INDEX($F$3:$F$10001,MATCH(AT171,$F$3:$F$10004,0)-1)</f>
        <v>1000</v>
      </c>
      <c r="AV171" s="83">
        <f t="shared" ca="1" si="76"/>
        <v>-120</v>
      </c>
      <c r="AW171" s="83">
        <f t="shared" ca="1" si="77"/>
        <v>-116</v>
      </c>
      <c r="AX171" s="83">
        <f t="shared" ca="1" si="68"/>
        <v>300</v>
      </c>
      <c r="AY171" s="83">
        <f t="shared" ca="1" si="69"/>
        <v>290</v>
      </c>
      <c r="AZ171" s="83">
        <f t="shared" ca="1" si="70"/>
        <v>10</v>
      </c>
      <c r="BA171" s="83">
        <f t="shared" ca="1" si="71"/>
        <v>292.13794578754801</v>
      </c>
      <c r="BB171" s="83">
        <f t="shared" ca="1" si="73"/>
        <v>297.86205421245199</v>
      </c>
    </row>
    <row r="172" spans="1:54" x14ac:dyDescent="0.25">
      <c r="A172" s="58">
        <v>170</v>
      </c>
      <c r="B172" s="59">
        <f t="shared" si="61"/>
        <v>2.8333333333333335</v>
      </c>
      <c r="C172" s="58">
        <v>9.1</v>
      </c>
      <c r="D172" s="58">
        <v>4</v>
      </c>
      <c r="F172" s="117"/>
      <c r="G172" s="117"/>
      <c r="H172" s="112">
        <f t="shared" si="62"/>
        <v>0</v>
      </c>
      <c r="I172" s="121"/>
      <c r="J172" s="92">
        <f t="shared" si="63"/>
        <v>0</v>
      </c>
      <c r="L172" s="94">
        <v>170</v>
      </c>
      <c r="M172" s="114">
        <f t="shared" ca="1" si="59"/>
        <v>1072.2673670033466</v>
      </c>
      <c r="N172" s="115">
        <f t="shared" ca="1" si="78"/>
        <v>11.889069468013385</v>
      </c>
      <c r="P172" s="102"/>
      <c r="Q172" s="102"/>
      <c r="R172" s="102"/>
      <c r="S172" s="102"/>
      <c r="AC172" s="83">
        <f t="shared" si="74"/>
        <v>0</v>
      </c>
      <c r="AD172" s="83">
        <f t="shared" si="75"/>
        <v>0</v>
      </c>
      <c r="AF172" s="83">
        <f t="shared" si="64"/>
        <v>0</v>
      </c>
      <c r="AG172" s="83">
        <f t="shared" si="65"/>
        <v>0</v>
      </c>
      <c r="AQ172" s="83">
        <f t="shared" ca="1" si="66"/>
        <v>4</v>
      </c>
      <c r="AR172" s="83">
        <f t="shared" ca="1" si="67"/>
        <v>-118.89069468013386</v>
      </c>
      <c r="AS172" s="83">
        <f t="shared" ca="1" si="60"/>
        <v>-117.10930531986614</v>
      </c>
      <c r="AT172" s="83" cm="1">
        <f t="array" aca="1" ref="AT172" ca="1">_xlfn.LET(_xlpm.rozsah, $F$3:$F$10001,_xlpm.podminka, (_xlpm.rozsah&gt;M172)*(ISNUMBER(_xlpm.rozsah)),_xlpm.indexy, IF(_xlpm.podminka, ROW(_xlpm.rozsah)-MIN(ROW(_xlpm.rozsah))+1),_xlpm.prvni, MIN(_xlpm.indexy),_xlpm.finalni, IF(_xlpm.prvni=1, 2, _xlpm.prvni),INDEX(_xlpm.rozsah, _xlpm.finalni))</f>
        <v>1100</v>
      </c>
      <c r="AU172" s="83" cm="1">
        <f t="array" aca="1" ref="AU172" ca="1">INDEX($F$3:$F$10001,MATCH(AT172,$F$3:$F$10004,0)-1)</f>
        <v>1000</v>
      </c>
      <c r="AV172" s="83">
        <f t="shared" ca="1" si="76"/>
        <v>-120</v>
      </c>
      <c r="AW172" s="83">
        <f t="shared" ca="1" si="77"/>
        <v>-116</v>
      </c>
      <c r="AX172" s="83">
        <f t="shared" ca="1" si="68"/>
        <v>300</v>
      </c>
      <c r="AY172" s="83">
        <f t="shared" ca="1" si="69"/>
        <v>290</v>
      </c>
      <c r="AZ172" s="83">
        <f t="shared" ca="1" si="70"/>
        <v>10</v>
      </c>
      <c r="BA172" s="83">
        <f t="shared" ca="1" si="71"/>
        <v>292.77326329966536</v>
      </c>
      <c r="BB172" s="83">
        <f t="shared" ca="1" si="73"/>
        <v>297.22673670033464</v>
      </c>
    </row>
    <row r="173" spans="1:54" x14ac:dyDescent="0.25">
      <c r="A173" s="58">
        <v>171</v>
      </c>
      <c r="B173" s="59">
        <f t="shared" si="61"/>
        <v>2.85</v>
      </c>
      <c r="C173" s="58">
        <v>8.8000000000000007</v>
      </c>
      <c r="D173" s="58">
        <v>3.8</v>
      </c>
      <c r="F173" s="117"/>
      <c r="G173" s="117"/>
      <c r="H173" s="112">
        <f t="shared" si="62"/>
        <v>0</v>
      </c>
      <c r="I173" s="121"/>
      <c r="J173" s="92">
        <f t="shared" si="63"/>
        <v>0</v>
      </c>
      <c r="L173" s="94">
        <v>171</v>
      </c>
      <c r="M173" s="114">
        <f t="shared" ca="1" si="59"/>
        <v>1069.8849263329066</v>
      </c>
      <c r="N173" s="115">
        <f t="shared" ca="1" si="78"/>
        <v>11.285562720065045</v>
      </c>
      <c r="P173" s="102"/>
      <c r="Q173" s="102"/>
      <c r="R173" s="102"/>
      <c r="S173" s="102"/>
      <c r="AC173" s="83">
        <f t="shared" si="74"/>
        <v>0</v>
      </c>
      <c r="AD173" s="83">
        <f t="shared" si="75"/>
        <v>0</v>
      </c>
      <c r="AF173" s="83">
        <f t="shared" si="64"/>
        <v>0</v>
      </c>
      <c r="AG173" s="83">
        <f t="shared" si="65"/>
        <v>0</v>
      </c>
      <c r="AQ173" s="83">
        <f t="shared" ca="1" si="66"/>
        <v>4</v>
      </c>
      <c r="AR173" s="83">
        <f t="shared" ca="1" si="67"/>
        <v>-118.79539705331626</v>
      </c>
      <c r="AS173" s="83">
        <f t="shared" ca="1" si="60"/>
        <v>-117.20460294668374</v>
      </c>
      <c r="AT173" s="83" cm="1">
        <f t="array" aca="1" ref="AT173" ca="1">_xlfn.LET(_xlpm.rozsah, $F$3:$F$10001,_xlpm.podminka, (_xlpm.rozsah&gt;M173)*(ISNUMBER(_xlpm.rozsah)),_xlpm.indexy, IF(_xlpm.podminka, ROW(_xlpm.rozsah)-MIN(ROW(_xlpm.rozsah))+1),_xlpm.prvni, MIN(_xlpm.indexy),_xlpm.finalni, IF(_xlpm.prvni=1, 2, _xlpm.prvni),INDEX(_xlpm.rozsah, _xlpm.finalni))</f>
        <v>1100</v>
      </c>
      <c r="AU173" s="83" cm="1">
        <f t="array" aca="1" ref="AU173" ca="1">INDEX($F$3:$F$10001,MATCH(AT173,$F$3:$F$10004,0)-1)</f>
        <v>1000</v>
      </c>
      <c r="AV173" s="83">
        <f t="shared" ca="1" si="76"/>
        <v>-120</v>
      </c>
      <c r="AW173" s="83">
        <f t="shared" ca="1" si="77"/>
        <v>-116</v>
      </c>
      <c r="AX173" s="83">
        <f t="shared" ca="1" si="68"/>
        <v>300</v>
      </c>
      <c r="AY173" s="83">
        <f t="shared" ca="1" si="69"/>
        <v>290</v>
      </c>
      <c r="AZ173" s="83">
        <f t="shared" ca="1" si="70"/>
        <v>10</v>
      </c>
      <c r="BA173" s="83">
        <f t="shared" ca="1" si="71"/>
        <v>293.01150736670934</v>
      </c>
      <c r="BB173" s="83">
        <f t="shared" ca="1" si="73"/>
        <v>296.98849263329066</v>
      </c>
    </row>
    <row r="174" spans="1:54" x14ac:dyDescent="0.25">
      <c r="A174" s="58">
        <v>172</v>
      </c>
      <c r="B174" s="59">
        <f t="shared" si="61"/>
        <v>2.8666666666666667</v>
      </c>
      <c r="C174" s="58">
        <v>8.5</v>
      </c>
      <c r="D174" s="58">
        <v>12.2</v>
      </c>
      <c r="F174" s="117"/>
      <c r="G174" s="117"/>
      <c r="H174" s="112">
        <f t="shared" si="62"/>
        <v>0</v>
      </c>
      <c r="I174" s="121"/>
      <c r="J174" s="92">
        <f t="shared" si="63"/>
        <v>0</v>
      </c>
      <c r="L174" s="94">
        <v>172</v>
      </c>
      <c r="M174" s="114">
        <f t="shared" ca="1" si="59"/>
        <v>1067.5024856624666</v>
      </c>
      <c r="N174" s="115">
        <f t="shared" ca="1" si="78"/>
        <v>36.203530325082092</v>
      </c>
      <c r="P174" s="102"/>
      <c r="Q174" s="102"/>
      <c r="R174" s="102"/>
      <c r="S174" s="102"/>
      <c r="AC174" s="83">
        <f t="shared" si="74"/>
        <v>0</v>
      </c>
      <c r="AD174" s="83">
        <f t="shared" si="75"/>
        <v>0</v>
      </c>
      <c r="AF174" s="83">
        <f t="shared" si="64"/>
        <v>0</v>
      </c>
      <c r="AG174" s="83">
        <f t="shared" si="65"/>
        <v>0</v>
      </c>
      <c r="AQ174" s="83">
        <f t="shared" ca="1" si="66"/>
        <v>4</v>
      </c>
      <c r="AR174" s="83">
        <f t="shared" ca="1" si="67"/>
        <v>-118.70009942649867</v>
      </c>
      <c r="AS174" s="83">
        <f t="shared" ca="1" si="60"/>
        <v>-117.29990057350133</v>
      </c>
      <c r="AT174" s="83" cm="1">
        <f t="array" aca="1" ref="AT174" ca="1">_xlfn.LET(_xlpm.rozsah, $F$3:$F$10001,_xlpm.podminka, (_xlpm.rozsah&gt;M174)*(ISNUMBER(_xlpm.rozsah)),_xlpm.indexy, IF(_xlpm.podminka, ROW(_xlpm.rozsah)-MIN(ROW(_xlpm.rozsah))+1),_xlpm.prvni, MIN(_xlpm.indexy),_xlpm.finalni, IF(_xlpm.prvni=1, 2, _xlpm.prvni),INDEX(_xlpm.rozsah, _xlpm.finalni))</f>
        <v>1100</v>
      </c>
      <c r="AU174" s="83" cm="1">
        <f t="array" aca="1" ref="AU174" ca="1">INDEX($F$3:$F$10001,MATCH(AT174,$F$3:$F$10004,0)-1)</f>
        <v>1000</v>
      </c>
      <c r="AV174" s="83">
        <f t="shared" ca="1" si="76"/>
        <v>-120</v>
      </c>
      <c r="AW174" s="83">
        <f t="shared" ca="1" si="77"/>
        <v>-116</v>
      </c>
      <c r="AX174" s="83">
        <f t="shared" ca="1" si="68"/>
        <v>300</v>
      </c>
      <c r="AY174" s="83">
        <f t="shared" ca="1" si="69"/>
        <v>290</v>
      </c>
      <c r="AZ174" s="83">
        <f t="shared" ca="1" si="70"/>
        <v>10</v>
      </c>
      <c r="BA174" s="83">
        <f t="shared" ca="1" si="71"/>
        <v>293.24975143375332</v>
      </c>
      <c r="BB174" s="83">
        <f t="shared" ca="1" si="73"/>
        <v>296.75024856624668</v>
      </c>
    </row>
    <row r="175" spans="1:54" x14ac:dyDescent="0.25">
      <c r="A175" s="58">
        <v>173</v>
      </c>
      <c r="B175" s="59">
        <f t="shared" si="61"/>
        <v>2.8833333333333333</v>
      </c>
      <c r="C175" s="58">
        <v>8.1999999999999993</v>
      </c>
      <c r="D175" s="58">
        <v>29.4</v>
      </c>
      <c r="F175" s="117"/>
      <c r="G175" s="117"/>
      <c r="H175" s="112">
        <f t="shared" si="62"/>
        <v>0</v>
      </c>
      <c r="I175" s="121"/>
      <c r="J175" s="92">
        <f t="shared" si="63"/>
        <v>0</v>
      </c>
      <c r="L175" s="94">
        <v>173</v>
      </c>
      <c r="M175" s="114">
        <f t="shared" ca="1" si="59"/>
        <v>1065.1200449920266</v>
      </c>
      <c r="N175" s="115">
        <f t="shared" ca="1" si="78"/>
        <v>87.174529322765579</v>
      </c>
      <c r="P175" s="102"/>
      <c r="Q175" s="102"/>
      <c r="R175" s="102"/>
      <c r="S175" s="102"/>
      <c r="AC175" s="83">
        <f t="shared" si="74"/>
        <v>0</v>
      </c>
      <c r="AD175" s="83">
        <f t="shared" si="75"/>
        <v>0</v>
      </c>
      <c r="AF175" s="83">
        <f t="shared" si="64"/>
        <v>0</v>
      </c>
      <c r="AG175" s="83">
        <f t="shared" si="65"/>
        <v>0</v>
      </c>
      <c r="AQ175" s="83">
        <f t="shared" ca="1" si="66"/>
        <v>4</v>
      </c>
      <c r="AR175" s="83">
        <f t="shared" ca="1" si="67"/>
        <v>-118.60480179968107</v>
      </c>
      <c r="AS175" s="83">
        <f t="shared" ca="1" si="60"/>
        <v>-117.39519820031893</v>
      </c>
      <c r="AT175" s="83" cm="1">
        <f t="array" aca="1" ref="AT175" ca="1">_xlfn.LET(_xlpm.rozsah, $F$3:$F$10001,_xlpm.podminka, (_xlpm.rozsah&gt;M175)*(ISNUMBER(_xlpm.rozsah)),_xlpm.indexy, IF(_xlpm.podminka, ROW(_xlpm.rozsah)-MIN(ROW(_xlpm.rozsah))+1),_xlpm.prvni, MIN(_xlpm.indexy),_xlpm.finalni, IF(_xlpm.prvni=1, 2, _xlpm.prvni),INDEX(_xlpm.rozsah, _xlpm.finalni))</f>
        <v>1100</v>
      </c>
      <c r="AU175" s="83" cm="1">
        <f t="array" aca="1" ref="AU175" ca="1">INDEX($F$3:$F$10001,MATCH(AT175,$F$3:$F$10004,0)-1)</f>
        <v>1000</v>
      </c>
      <c r="AV175" s="83">
        <f t="shared" ca="1" si="76"/>
        <v>-120</v>
      </c>
      <c r="AW175" s="83">
        <f t="shared" ca="1" si="77"/>
        <v>-116</v>
      </c>
      <c r="AX175" s="83">
        <f t="shared" ca="1" si="68"/>
        <v>300</v>
      </c>
      <c r="AY175" s="83">
        <f t="shared" ca="1" si="69"/>
        <v>290</v>
      </c>
      <c r="AZ175" s="83">
        <f t="shared" ca="1" si="70"/>
        <v>10</v>
      </c>
      <c r="BA175" s="83">
        <f t="shared" ca="1" si="71"/>
        <v>293.48799550079735</v>
      </c>
      <c r="BB175" s="83">
        <f t="shared" ca="1" si="73"/>
        <v>296.51200449920265</v>
      </c>
    </row>
    <row r="176" spans="1:54" x14ac:dyDescent="0.25">
      <c r="A176" s="58">
        <v>174</v>
      </c>
      <c r="B176" s="59">
        <f t="shared" si="61"/>
        <v>2.9</v>
      </c>
      <c r="C176" s="58">
        <v>9.6</v>
      </c>
      <c r="D176" s="58">
        <v>20.100000000000001</v>
      </c>
      <c r="F176" s="117"/>
      <c r="G176" s="117"/>
      <c r="H176" s="112">
        <f t="shared" si="62"/>
        <v>0</v>
      </c>
      <c r="I176" s="121"/>
      <c r="J176" s="92">
        <f t="shared" si="63"/>
        <v>0</v>
      </c>
      <c r="L176" s="94">
        <v>174</v>
      </c>
      <c r="M176" s="114">
        <f t="shared" ca="1" si="59"/>
        <v>1076.2381014540802</v>
      </c>
      <c r="N176" s="115">
        <f t="shared" ca="1" si="78"/>
        <v>59.822385839227017</v>
      </c>
      <c r="P176" s="102"/>
      <c r="Q176" s="102"/>
      <c r="R176" s="102"/>
      <c r="S176" s="102"/>
      <c r="AC176" s="83">
        <f t="shared" si="74"/>
        <v>0</v>
      </c>
      <c r="AD176" s="83">
        <f t="shared" si="75"/>
        <v>0</v>
      </c>
      <c r="AF176" s="83">
        <f t="shared" si="64"/>
        <v>0</v>
      </c>
      <c r="AG176" s="83">
        <f t="shared" si="65"/>
        <v>0</v>
      </c>
      <c r="AQ176" s="83">
        <f t="shared" ca="1" si="66"/>
        <v>4</v>
      </c>
      <c r="AR176" s="83">
        <f t="shared" ca="1" si="67"/>
        <v>-119.0495240581632</v>
      </c>
      <c r="AS176" s="83">
        <f t="shared" ca="1" si="60"/>
        <v>-116.9504759418368</v>
      </c>
      <c r="AT176" s="83" cm="1">
        <f t="array" aca="1" ref="AT176" ca="1">_xlfn.LET(_xlpm.rozsah, $F$3:$F$10001,_xlpm.podminka, (_xlpm.rozsah&gt;M176)*(ISNUMBER(_xlpm.rozsah)),_xlpm.indexy, IF(_xlpm.podminka, ROW(_xlpm.rozsah)-MIN(ROW(_xlpm.rozsah))+1),_xlpm.prvni, MIN(_xlpm.indexy),_xlpm.finalni, IF(_xlpm.prvni=1, 2, _xlpm.prvni),INDEX(_xlpm.rozsah, _xlpm.finalni))</f>
        <v>1100</v>
      </c>
      <c r="AU176" s="83" cm="1">
        <f t="array" aca="1" ref="AU176" ca="1">INDEX($F$3:$F$10001,MATCH(AT176,$F$3:$F$10004,0)-1)</f>
        <v>1000</v>
      </c>
      <c r="AV176" s="83">
        <f t="shared" ca="1" si="76"/>
        <v>-120</v>
      </c>
      <c r="AW176" s="83">
        <f t="shared" ca="1" si="77"/>
        <v>-116</v>
      </c>
      <c r="AX176" s="83">
        <f t="shared" ca="1" si="68"/>
        <v>300</v>
      </c>
      <c r="AY176" s="83">
        <f t="shared" ca="1" si="69"/>
        <v>290</v>
      </c>
      <c r="AZ176" s="83">
        <f t="shared" ca="1" si="70"/>
        <v>10</v>
      </c>
      <c r="BA176" s="83">
        <f t="shared" ca="1" si="71"/>
        <v>292.37618985459198</v>
      </c>
      <c r="BB176" s="83">
        <f t="shared" ca="1" si="73"/>
        <v>297.62381014540802</v>
      </c>
    </row>
    <row r="177" spans="1:54" x14ac:dyDescent="0.25">
      <c r="A177" s="58">
        <v>175</v>
      </c>
      <c r="B177" s="59">
        <f t="shared" si="61"/>
        <v>2.9166666666666665</v>
      </c>
      <c r="C177" s="58">
        <v>14.7</v>
      </c>
      <c r="D177" s="58">
        <v>16.3</v>
      </c>
      <c r="F177" s="117"/>
      <c r="G177" s="117"/>
      <c r="H177" s="112">
        <f t="shared" si="62"/>
        <v>0</v>
      </c>
      <c r="I177" s="121"/>
      <c r="J177" s="92">
        <f t="shared" si="63"/>
        <v>0</v>
      </c>
      <c r="L177" s="94">
        <v>175</v>
      </c>
      <c r="M177" s="114">
        <f t="shared" ca="1" si="59"/>
        <v>1116.73959285156</v>
      </c>
      <c r="N177" s="115">
        <f t="shared" ca="1" si="78"/>
        <v>49.445710726960861</v>
      </c>
      <c r="P177" s="102"/>
      <c r="Q177" s="102"/>
      <c r="R177" s="102"/>
      <c r="S177" s="102"/>
      <c r="AC177" s="83">
        <f t="shared" si="74"/>
        <v>0</v>
      </c>
      <c r="AD177" s="83">
        <f t="shared" si="75"/>
        <v>0</v>
      </c>
      <c r="AF177" s="83">
        <f t="shared" si="64"/>
        <v>0</v>
      </c>
      <c r="AG177" s="83">
        <f t="shared" si="65"/>
        <v>0</v>
      </c>
      <c r="AQ177" s="83">
        <f t="shared" ca="1" si="66"/>
        <v>8</v>
      </c>
      <c r="AR177" s="83">
        <f t="shared" ca="1" si="67"/>
        <v>-121.3391674281248</v>
      </c>
      <c r="AS177" s="83">
        <f t="shared" ca="1" si="60"/>
        <v>-126.6608325718752</v>
      </c>
      <c r="AT177" s="83" cm="1">
        <f t="array" aca="1" ref="AT177" ca="1">_xlfn.LET(_xlpm.rozsah, $F$3:$F$10001,_xlpm.podminka, (_xlpm.rozsah&gt;M177)*(ISNUMBER(_xlpm.rozsah)),_xlpm.indexy, IF(_xlpm.podminka, ROW(_xlpm.rozsah)-MIN(ROW(_xlpm.rozsah))+1),_xlpm.prvni, MIN(_xlpm.indexy),_xlpm.finalni, IF(_xlpm.prvni=1, 2, _xlpm.prvni),INDEX(_xlpm.rozsah, _xlpm.finalni))</f>
        <v>1200</v>
      </c>
      <c r="AU177" s="83" cm="1">
        <f t="array" aca="1" ref="AU177" ca="1">INDEX($F$3:$F$10001,MATCH(AT177,$F$3:$F$10004,0)-1)</f>
        <v>1100</v>
      </c>
      <c r="AV177" s="83">
        <f t="shared" ca="1" si="76"/>
        <v>-128</v>
      </c>
      <c r="AW177" s="83">
        <f t="shared" ca="1" si="77"/>
        <v>-120</v>
      </c>
      <c r="AX177" s="83">
        <f t="shared" ca="1" si="68"/>
        <v>320</v>
      </c>
      <c r="AY177" s="83">
        <f t="shared" ca="1" si="69"/>
        <v>300</v>
      </c>
      <c r="AZ177" s="83">
        <f t="shared" ca="1" si="70"/>
        <v>20</v>
      </c>
      <c r="BA177" s="83">
        <f t="shared" ca="1" si="71"/>
        <v>316.652081429688</v>
      </c>
      <c r="BB177" s="83">
        <f t="shared" ca="1" si="73"/>
        <v>303.347918570312</v>
      </c>
    </row>
    <row r="178" spans="1:54" x14ac:dyDescent="0.25">
      <c r="A178" s="58">
        <v>176</v>
      </c>
      <c r="B178" s="59">
        <f t="shared" si="61"/>
        <v>2.9333333333333331</v>
      </c>
      <c r="C178" s="58">
        <v>24.5</v>
      </c>
      <c r="D178" s="58">
        <v>8.6999999999999993</v>
      </c>
      <c r="F178" s="117"/>
      <c r="G178" s="117"/>
      <c r="H178" s="112">
        <f t="shared" si="62"/>
        <v>0</v>
      </c>
      <c r="I178" s="121"/>
      <c r="J178" s="92">
        <f t="shared" si="63"/>
        <v>0</v>
      </c>
      <c r="L178" s="94">
        <v>176</v>
      </c>
      <c r="M178" s="114">
        <f t="shared" ca="1" si="59"/>
        <v>1194.5659880859334</v>
      </c>
      <c r="N178" s="115">
        <f t="shared" ca="1" si="78"/>
        <v>27.745448192695243</v>
      </c>
      <c r="P178" s="102"/>
      <c r="Q178" s="102"/>
      <c r="R178" s="102"/>
      <c r="S178" s="102"/>
      <c r="AC178" s="83">
        <f t="shared" si="74"/>
        <v>0</v>
      </c>
      <c r="AD178" s="83">
        <f t="shared" si="75"/>
        <v>0</v>
      </c>
      <c r="AF178" s="83">
        <f t="shared" si="64"/>
        <v>0</v>
      </c>
      <c r="AG178" s="83">
        <f t="shared" si="65"/>
        <v>0</v>
      </c>
      <c r="AQ178" s="83">
        <f t="shared" ca="1" si="66"/>
        <v>8</v>
      </c>
      <c r="AR178" s="83">
        <f t="shared" ca="1" si="67"/>
        <v>-127.56527904687468</v>
      </c>
      <c r="AS178" s="83">
        <f t="shared" ca="1" si="60"/>
        <v>-120.43472095312532</v>
      </c>
      <c r="AT178" s="83" cm="1">
        <f t="array" aca="1" ref="AT178" ca="1">_xlfn.LET(_xlpm.rozsah, $F$3:$F$10001,_xlpm.podminka, (_xlpm.rozsah&gt;M178)*(ISNUMBER(_xlpm.rozsah)),_xlpm.indexy, IF(_xlpm.podminka, ROW(_xlpm.rozsah)-MIN(ROW(_xlpm.rozsah))+1),_xlpm.prvni, MIN(_xlpm.indexy),_xlpm.finalni, IF(_xlpm.prvni=1, 2, _xlpm.prvni),INDEX(_xlpm.rozsah, _xlpm.finalni))</f>
        <v>1200</v>
      </c>
      <c r="AU178" s="83" cm="1">
        <f t="array" aca="1" ref="AU178" ca="1">INDEX($F$3:$F$10001,MATCH(AT178,$F$3:$F$10004,0)-1)</f>
        <v>1100</v>
      </c>
      <c r="AV178" s="83">
        <f t="shared" ca="1" si="76"/>
        <v>-128</v>
      </c>
      <c r="AW178" s="83">
        <f t="shared" ca="1" si="77"/>
        <v>-120</v>
      </c>
      <c r="AX178" s="83">
        <f t="shared" ca="1" si="68"/>
        <v>320</v>
      </c>
      <c r="AY178" s="83">
        <f t="shared" ca="1" si="69"/>
        <v>300</v>
      </c>
      <c r="AZ178" s="83">
        <f t="shared" ca="1" si="70"/>
        <v>20</v>
      </c>
      <c r="BA178" s="83">
        <f t="shared" ca="1" si="71"/>
        <v>301.08680238281329</v>
      </c>
      <c r="BB178" s="83">
        <f t="shared" ca="1" si="73"/>
        <v>318.91319761718671</v>
      </c>
    </row>
    <row r="179" spans="1:54" x14ac:dyDescent="0.25">
      <c r="A179" s="58">
        <v>177</v>
      </c>
      <c r="B179" s="59">
        <f t="shared" si="61"/>
        <v>2.95</v>
      </c>
      <c r="C179" s="58">
        <v>39.4</v>
      </c>
      <c r="D179" s="58">
        <v>3.3</v>
      </c>
      <c r="F179" s="117"/>
      <c r="G179" s="117"/>
      <c r="H179" s="112">
        <f t="shared" si="62"/>
        <v>0</v>
      </c>
      <c r="I179" s="121"/>
      <c r="J179" s="92">
        <f t="shared" si="63"/>
        <v>0</v>
      </c>
      <c r="L179" s="94">
        <v>177</v>
      </c>
      <c r="M179" s="114">
        <f t="shared" ca="1" si="59"/>
        <v>1312.8938747177867</v>
      </c>
      <c r="N179" s="115">
        <f t="shared" ca="1" si="78"/>
        <v>11.592549786568698</v>
      </c>
      <c r="P179" s="102"/>
      <c r="Q179" s="102"/>
      <c r="R179" s="102"/>
      <c r="S179" s="102"/>
      <c r="AC179" s="83">
        <f t="shared" si="74"/>
        <v>0</v>
      </c>
      <c r="AD179" s="83">
        <f t="shared" si="75"/>
        <v>0</v>
      </c>
      <c r="AF179" s="83">
        <f t="shared" si="64"/>
        <v>0</v>
      </c>
      <c r="AG179" s="83">
        <f t="shared" si="65"/>
        <v>0</v>
      </c>
      <c r="AQ179" s="83">
        <f t="shared" ca="1" si="66"/>
        <v>4</v>
      </c>
      <c r="AR179" s="83">
        <f t="shared" ca="1" si="67"/>
        <v>-140.51575498871148</v>
      </c>
      <c r="AS179" s="83">
        <f t="shared" ca="1" si="60"/>
        <v>-143.48424501128852</v>
      </c>
      <c r="AT179" s="83" cm="1">
        <f t="array" aca="1" ref="AT179" ca="1">_xlfn.LET(_xlpm.rozsah, $F$3:$F$10001,_xlpm.podminka, (_xlpm.rozsah&gt;M179)*(ISNUMBER(_xlpm.rozsah)),_xlpm.indexy, IF(_xlpm.podminka, ROW(_xlpm.rozsah)-MIN(ROW(_xlpm.rozsah))+1),_xlpm.prvni, MIN(_xlpm.indexy),_xlpm.finalni, IF(_xlpm.prvni=1, 2, _xlpm.prvni),INDEX(_xlpm.rozsah, _xlpm.finalni))</f>
        <v>1400</v>
      </c>
      <c r="AU179" s="83" cm="1">
        <f t="array" aca="1" ref="AU179" ca="1">INDEX($F$3:$F$10001,MATCH(AT179,$F$3:$F$10004,0)-1)</f>
        <v>1300</v>
      </c>
      <c r="AV179" s="83">
        <f t="shared" ca="1" si="76"/>
        <v>-144</v>
      </c>
      <c r="AW179" s="83">
        <f t="shared" ca="1" si="77"/>
        <v>-140</v>
      </c>
      <c r="AX179" s="83">
        <f t="shared" ca="1" si="68"/>
        <v>360</v>
      </c>
      <c r="AY179" s="83">
        <f t="shared" ca="1" si="69"/>
        <v>350</v>
      </c>
      <c r="AZ179" s="83">
        <f t="shared" ca="1" si="70"/>
        <v>10</v>
      </c>
      <c r="BA179" s="83">
        <f t="shared" ca="1" si="71"/>
        <v>358.7106125282213</v>
      </c>
      <c r="BB179" s="83">
        <f t="shared" ca="1" si="73"/>
        <v>351.2893874717787</v>
      </c>
    </row>
    <row r="180" spans="1:54" x14ac:dyDescent="0.25">
      <c r="A180" s="58">
        <v>178</v>
      </c>
      <c r="B180" s="59">
        <f t="shared" si="61"/>
        <v>2.9666666666666668</v>
      </c>
      <c r="C180" s="58">
        <v>39</v>
      </c>
      <c r="D180" s="58">
        <v>2.9</v>
      </c>
      <c r="F180" s="117"/>
      <c r="G180" s="117"/>
      <c r="H180" s="112">
        <f t="shared" si="62"/>
        <v>0</v>
      </c>
      <c r="I180" s="121"/>
      <c r="J180" s="92">
        <f t="shared" si="63"/>
        <v>0</v>
      </c>
      <c r="L180" s="94">
        <v>178</v>
      </c>
      <c r="M180" s="114">
        <f t="shared" ca="1" si="59"/>
        <v>1309.7172871572002</v>
      </c>
      <c r="N180" s="115">
        <f t="shared" ca="1" si="78"/>
        <v>10.17818013275588</v>
      </c>
      <c r="P180" s="102"/>
      <c r="Q180" s="102"/>
      <c r="R180" s="102"/>
      <c r="S180" s="102"/>
      <c r="AC180" s="83">
        <f t="shared" si="74"/>
        <v>0</v>
      </c>
      <c r="AD180" s="83">
        <f t="shared" si="75"/>
        <v>0</v>
      </c>
      <c r="AF180" s="83">
        <f t="shared" si="64"/>
        <v>0</v>
      </c>
      <c r="AG180" s="83">
        <f t="shared" si="65"/>
        <v>0</v>
      </c>
      <c r="AQ180" s="83">
        <f t="shared" ca="1" si="66"/>
        <v>4</v>
      </c>
      <c r="AR180" s="83">
        <f t="shared" ca="1" si="67"/>
        <v>-140.388691486288</v>
      </c>
      <c r="AS180" s="83">
        <f t="shared" ca="1" si="60"/>
        <v>-143.611308513712</v>
      </c>
      <c r="AT180" s="83" cm="1">
        <f t="array" aca="1" ref="AT180" ca="1">_xlfn.LET(_xlpm.rozsah, $F$3:$F$10001,_xlpm.podminka, (_xlpm.rozsah&gt;M180)*(ISNUMBER(_xlpm.rozsah)),_xlpm.indexy, IF(_xlpm.podminka, ROW(_xlpm.rozsah)-MIN(ROW(_xlpm.rozsah))+1),_xlpm.prvni, MIN(_xlpm.indexy),_xlpm.finalni, IF(_xlpm.prvni=1, 2, _xlpm.prvni),INDEX(_xlpm.rozsah, _xlpm.finalni))</f>
        <v>1400</v>
      </c>
      <c r="AU180" s="83" cm="1">
        <f t="array" aca="1" ref="AU180" ca="1">INDEX($F$3:$F$10001,MATCH(AT180,$F$3:$F$10004,0)-1)</f>
        <v>1300</v>
      </c>
      <c r="AV180" s="83">
        <f t="shared" ca="1" si="76"/>
        <v>-144</v>
      </c>
      <c r="AW180" s="83">
        <f t="shared" ca="1" si="77"/>
        <v>-140</v>
      </c>
      <c r="AX180" s="83">
        <f t="shared" ca="1" si="68"/>
        <v>360</v>
      </c>
      <c r="AY180" s="83">
        <f t="shared" ca="1" si="69"/>
        <v>350</v>
      </c>
      <c r="AZ180" s="83">
        <f t="shared" ca="1" si="70"/>
        <v>10</v>
      </c>
      <c r="BA180" s="83">
        <f t="shared" ca="1" si="71"/>
        <v>359.02827128427998</v>
      </c>
      <c r="BB180" s="83">
        <f t="shared" ca="1" si="73"/>
        <v>350.97172871572002</v>
      </c>
    </row>
    <row r="181" spans="1:54" x14ac:dyDescent="0.25">
      <c r="A181" s="58">
        <v>179</v>
      </c>
      <c r="B181" s="59">
        <f t="shared" si="61"/>
        <v>2.9833333333333334</v>
      </c>
      <c r="C181" s="58">
        <v>38.5</v>
      </c>
      <c r="D181" s="58">
        <v>5.9</v>
      </c>
      <c r="F181" s="117"/>
      <c r="G181" s="117"/>
      <c r="H181" s="112">
        <f t="shared" si="62"/>
        <v>0</v>
      </c>
      <c r="I181" s="121"/>
      <c r="J181" s="92">
        <f t="shared" si="63"/>
        <v>0</v>
      </c>
      <c r="L181" s="94">
        <v>179</v>
      </c>
      <c r="M181" s="114">
        <f t="shared" ca="1" si="59"/>
        <v>1305.7465527064669</v>
      </c>
      <c r="N181" s="115">
        <f t="shared" ca="1" si="78"/>
        <v>20.683904660968157</v>
      </c>
      <c r="P181" s="102"/>
      <c r="Q181" s="102"/>
      <c r="R181" s="102"/>
      <c r="S181" s="102"/>
      <c r="AC181" s="83">
        <f t="shared" si="74"/>
        <v>0</v>
      </c>
      <c r="AD181" s="83">
        <f t="shared" si="75"/>
        <v>0</v>
      </c>
      <c r="AF181" s="83">
        <f t="shared" si="64"/>
        <v>0</v>
      </c>
      <c r="AG181" s="83">
        <f t="shared" si="65"/>
        <v>0</v>
      </c>
      <c r="AQ181" s="83">
        <f t="shared" ca="1" si="66"/>
        <v>4</v>
      </c>
      <c r="AR181" s="83">
        <f t="shared" ca="1" si="67"/>
        <v>-140.22986210825869</v>
      </c>
      <c r="AS181" s="83">
        <f t="shared" ca="1" si="60"/>
        <v>-143.77013789174131</v>
      </c>
      <c r="AT181" s="83" cm="1">
        <f t="array" aca="1" ref="AT181" ca="1">_xlfn.LET(_xlpm.rozsah, $F$3:$F$10001,_xlpm.podminka, (_xlpm.rozsah&gt;M181)*(ISNUMBER(_xlpm.rozsah)),_xlpm.indexy, IF(_xlpm.podminka, ROW(_xlpm.rozsah)-MIN(ROW(_xlpm.rozsah))+1),_xlpm.prvni, MIN(_xlpm.indexy),_xlpm.finalni, IF(_xlpm.prvni=1, 2, _xlpm.prvni),INDEX(_xlpm.rozsah, _xlpm.finalni))</f>
        <v>1400</v>
      </c>
      <c r="AU181" s="83" cm="1">
        <f t="array" aca="1" ref="AU181" ca="1">INDEX($F$3:$F$10001,MATCH(AT181,$F$3:$F$10004,0)-1)</f>
        <v>1300</v>
      </c>
      <c r="AV181" s="83">
        <f t="shared" ca="1" si="76"/>
        <v>-144</v>
      </c>
      <c r="AW181" s="83">
        <f t="shared" ca="1" si="77"/>
        <v>-140</v>
      </c>
      <c r="AX181" s="83">
        <f t="shared" ca="1" si="68"/>
        <v>360</v>
      </c>
      <c r="AY181" s="83">
        <f t="shared" ca="1" si="69"/>
        <v>350</v>
      </c>
      <c r="AZ181" s="83">
        <f t="shared" ca="1" si="70"/>
        <v>10</v>
      </c>
      <c r="BA181" s="83">
        <f t="shared" ca="1" si="71"/>
        <v>359.4253447293533</v>
      </c>
      <c r="BB181" s="83">
        <f t="shared" ca="1" si="73"/>
        <v>350.5746552706467</v>
      </c>
    </row>
    <row r="182" spans="1:54" x14ac:dyDescent="0.25">
      <c r="A182" s="58">
        <v>180</v>
      </c>
      <c r="B182" s="59">
        <f t="shared" si="61"/>
        <v>3</v>
      </c>
      <c r="C182" s="58">
        <v>42.4</v>
      </c>
      <c r="D182" s="58">
        <v>8</v>
      </c>
      <c r="F182" s="117"/>
      <c r="G182" s="117"/>
      <c r="H182" s="112">
        <f t="shared" si="62"/>
        <v>0</v>
      </c>
      <c r="I182" s="121"/>
      <c r="J182" s="92">
        <f t="shared" si="63"/>
        <v>0</v>
      </c>
      <c r="L182" s="94">
        <v>180</v>
      </c>
      <c r="M182" s="114">
        <f t="shared" ca="1" si="59"/>
        <v>1336.7182814221869</v>
      </c>
      <c r="N182" s="115">
        <f t="shared" ca="1" si="78"/>
        <v>28.293746251377499</v>
      </c>
      <c r="P182" s="102"/>
      <c r="Q182" s="102"/>
      <c r="R182" s="102"/>
      <c r="S182" s="102"/>
      <c r="AC182" s="83">
        <f t="shared" si="74"/>
        <v>0</v>
      </c>
      <c r="AD182" s="83">
        <f t="shared" si="75"/>
        <v>0</v>
      </c>
      <c r="AF182" s="83">
        <f t="shared" si="64"/>
        <v>0</v>
      </c>
      <c r="AG182" s="83">
        <f t="shared" si="65"/>
        <v>0</v>
      </c>
      <c r="AQ182" s="83">
        <f t="shared" ca="1" si="66"/>
        <v>4</v>
      </c>
      <c r="AR182" s="83">
        <f t="shared" ca="1" si="67"/>
        <v>-141.46873125688748</v>
      </c>
      <c r="AS182" s="83">
        <f t="shared" ca="1" si="60"/>
        <v>-142.53126874311252</v>
      </c>
      <c r="AT182" s="83" cm="1">
        <f t="array" aca="1" ref="AT182" ca="1">_xlfn.LET(_xlpm.rozsah, $F$3:$F$10001,_xlpm.podminka, (_xlpm.rozsah&gt;M182)*(ISNUMBER(_xlpm.rozsah)),_xlpm.indexy, IF(_xlpm.podminka, ROW(_xlpm.rozsah)-MIN(ROW(_xlpm.rozsah))+1),_xlpm.prvni, MIN(_xlpm.indexy),_xlpm.finalni, IF(_xlpm.prvni=1, 2, _xlpm.prvni),INDEX(_xlpm.rozsah, _xlpm.finalni))</f>
        <v>1400</v>
      </c>
      <c r="AU182" s="83" cm="1">
        <f t="array" aca="1" ref="AU182" ca="1">INDEX($F$3:$F$10001,MATCH(AT182,$F$3:$F$10004,0)-1)</f>
        <v>1300</v>
      </c>
      <c r="AV182" s="83">
        <f t="shared" ca="1" si="76"/>
        <v>-144</v>
      </c>
      <c r="AW182" s="83">
        <f t="shared" ca="1" si="77"/>
        <v>-140</v>
      </c>
      <c r="AX182" s="83">
        <f t="shared" ca="1" si="68"/>
        <v>360</v>
      </c>
      <c r="AY182" s="83">
        <f t="shared" ca="1" si="69"/>
        <v>350</v>
      </c>
      <c r="AZ182" s="83">
        <f t="shared" ca="1" si="70"/>
        <v>10</v>
      </c>
      <c r="BA182" s="83">
        <f t="shared" ca="1" si="71"/>
        <v>356.32817185778129</v>
      </c>
      <c r="BB182" s="83">
        <f t="shared" ca="1" si="73"/>
        <v>353.67182814221871</v>
      </c>
    </row>
    <row r="183" spans="1:54" x14ac:dyDescent="0.25">
      <c r="A183" s="58">
        <v>181</v>
      </c>
      <c r="B183" s="59">
        <f t="shared" si="61"/>
        <v>3.0166666666666666</v>
      </c>
      <c r="C183" s="58">
        <v>38.200000000000003</v>
      </c>
      <c r="D183" s="58">
        <v>6</v>
      </c>
      <c r="F183" s="117"/>
      <c r="G183" s="117"/>
      <c r="H183" s="112">
        <f t="shared" si="62"/>
        <v>0</v>
      </c>
      <c r="I183" s="121"/>
      <c r="J183" s="92">
        <f t="shared" si="63"/>
        <v>0</v>
      </c>
      <c r="L183" s="94">
        <v>181</v>
      </c>
      <c r="M183" s="114">
        <f t="shared" ca="1" si="59"/>
        <v>1303.3641120360267</v>
      </c>
      <c r="N183" s="115">
        <f t="shared" ca="1" si="78"/>
        <v>21.02018467221616</v>
      </c>
      <c r="P183" s="102"/>
      <c r="Q183" s="102"/>
      <c r="R183" s="102"/>
      <c r="S183" s="102"/>
      <c r="AC183" s="83">
        <f t="shared" si="74"/>
        <v>0</v>
      </c>
      <c r="AD183" s="83">
        <f t="shared" si="75"/>
        <v>0</v>
      </c>
      <c r="AF183" s="83">
        <f t="shared" si="64"/>
        <v>0</v>
      </c>
      <c r="AG183" s="83">
        <f t="shared" si="65"/>
        <v>0</v>
      </c>
      <c r="AQ183" s="83">
        <f t="shared" ca="1" si="66"/>
        <v>4</v>
      </c>
      <c r="AR183" s="83">
        <f t="shared" ca="1" si="67"/>
        <v>-140.13456448144106</v>
      </c>
      <c r="AS183" s="83">
        <f t="shared" ca="1" si="60"/>
        <v>-143.86543551855894</v>
      </c>
      <c r="AT183" s="83" cm="1">
        <f t="array" aca="1" ref="AT183" ca="1">_xlfn.LET(_xlpm.rozsah, $F$3:$F$10001,_xlpm.podminka, (_xlpm.rozsah&gt;M183)*(ISNUMBER(_xlpm.rozsah)),_xlpm.indexy, IF(_xlpm.podminka, ROW(_xlpm.rozsah)-MIN(ROW(_xlpm.rozsah))+1),_xlpm.prvni, MIN(_xlpm.indexy),_xlpm.finalni, IF(_xlpm.prvni=1, 2, _xlpm.prvni),INDEX(_xlpm.rozsah, _xlpm.finalni))</f>
        <v>1400</v>
      </c>
      <c r="AU183" s="83" cm="1">
        <f t="array" aca="1" ref="AU183" ca="1">INDEX($F$3:$F$10001,MATCH(AT183,$F$3:$F$10004,0)-1)</f>
        <v>1300</v>
      </c>
      <c r="AV183" s="83">
        <f t="shared" ca="1" si="76"/>
        <v>-144</v>
      </c>
      <c r="AW183" s="83">
        <f t="shared" ca="1" si="77"/>
        <v>-140</v>
      </c>
      <c r="AX183" s="83">
        <f t="shared" ca="1" si="68"/>
        <v>360</v>
      </c>
      <c r="AY183" s="83">
        <f t="shared" ca="1" si="69"/>
        <v>350</v>
      </c>
      <c r="AZ183" s="83">
        <f t="shared" ca="1" si="70"/>
        <v>10</v>
      </c>
      <c r="BA183" s="83">
        <f t="shared" ca="1" si="71"/>
        <v>359.66358879639733</v>
      </c>
      <c r="BB183" s="83">
        <f t="shared" ca="1" si="73"/>
        <v>350.33641120360267</v>
      </c>
    </row>
    <row r="184" spans="1:54" x14ac:dyDescent="0.25">
      <c r="A184" s="58">
        <v>182</v>
      </c>
      <c r="B184" s="59">
        <f t="shared" si="61"/>
        <v>3.0333333333333332</v>
      </c>
      <c r="C184" s="58">
        <v>41.4</v>
      </c>
      <c r="D184" s="58">
        <v>3.8</v>
      </c>
      <c r="F184" s="117"/>
      <c r="G184" s="117"/>
      <c r="H184" s="112">
        <f t="shared" si="62"/>
        <v>0</v>
      </c>
      <c r="I184" s="121"/>
      <c r="J184" s="92">
        <f t="shared" si="63"/>
        <v>0</v>
      </c>
      <c r="L184" s="94">
        <v>182</v>
      </c>
      <c r="M184" s="114">
        <f t="shared" ca="1" si="59"/>
        <v>1328.7768125207201</v>
      </c>
      <c r="N184" s="115">
        <f t="shared" ca="1" si="78"/>
        <v>13.409351887578737</v>
      </c>
      <c r="P184" s="102"/>
      <c r="Q184" s="102"/>
      <c r="R184" s="102"/>
      <c r="S184" s="102"/>
      <c r="AC184" s="83">
        <f t="shared" si="74"/>
        <v>0</v>
      </c>
      <c r="AD184" s="83">
        <f t="shared" si="75"/>
        <v>0</v>
      </c>
      <c r="AF184" s="83">
        <f t="shared" si="64"/>
        <v>0</v>
      </c>
      <c r="AG184" s="83">
        <f t="shared" si="65"/>
        <v>0</v>
      </c>
      <c r="AQ184" s="83">
        <f t="shared" ca="1" si="66"/>
        <v>4</v>
      </c>
      <c r="AR184" s="83">
        <f t="shared" ca="1" si="67"/>
        <v>-141.1510725008288</v>
      </c>
      <c r="AS184" s="83">
        <f t="shared" ca="1" si="60"/>
        <v>-142.8489274991712</v>
      </c>
      <c r="AT184" s="83" cm="1">
        <f t="array" aca="1" ref="AT184" ca="1">_xlfn.LET(_xlpm.rozsah, $F$3:$F$10001,_xlpm.podminka, (_xlpm.rozsah&gt;M184)*(ISNUMBER(_xlpm.rozsah)),_xlpm.indexy, IF(_xlpm.podminka, ROW(_xlpm.rozsah)-MIN(ROW(_xlpm.rozsah))+1),_xlpm.prvni, MIN(_xlpm.indexy),_xlpm.finalni, IF(_xlpm.prvni=1, 2, _xlpm.prvni),INDEX(_xlpm.rozsah, _xlpm.finalni))</f>
        <v>1400</v>
      </c>
      <c r="AU184" s="83" cm="1">
        <f t="array" aca="1" ref="AU184" ca="1">INDEX($F$3:$F$10001,MATCH(AT184,$F$3:$F$10004,0)-1)</f>
        <v>1300</v>
      </c>
      <c r="AV184" s="83">
        <f t="shared" ca="1" si="76"/>
        <v>-144</v>
      </c>
      <c r="AW184" s="83">
        <f t="shared" ca="1" si="77"/>
        <v>-140</v>
      </c>
      <c r="AX184" s="83">
        <f t="shared" ca="1" si="68"/>
        <v>360</v>
      </c>
      <c r="AY184" s="83">
        <f t="shared" ca="1" si="69"/>
        <v>350</v>
      </c>
      <c r="AZ184" s="83">
        <f t="shared" ca="1" si="70"/>
        <v>10</v>
      </c>
      <c r="BA184" s="83">
        <f t="shared" ca="1" si="71"/>
        <v>357.12231874792798</v>
      </c>
      <c r="BB184" s="83">
        <f t="shared" ca="1" si="73"/>
        <v>352.87768125207202</v>
      </c>
    </row>
    <row r="185" spans="1:54" x14ac:dyDescent="0.25">
      <c r="A185" s="58">
        <v>183</v>
      </c>
      <c r="B185" s="59">
        <f t="shared" si="61"/>
        <v>3.05</v>
      </c>
      <c r="C185" s="58">
        <v>44.6</v>
      </c>
      <c r="D185" s="58">
        <v>5.4</v>
      </c>
      <c r="F185" s="117"/>
      <c r="G185" s="117"/>
      <c r="H185" s="112">
        <f t="shared" si="62"/>
        <v>0</v>
      </c>
      <c r="I185" s="121"/>
      <c r="J185" s="92">
        <f t="shared" si="63"/>
        <v>0</v>
      </c>
      <c r="L185" s="94">
        <v>183</v>
      </c>
      <c r="M185" s="114">
        <f t="shared" ca="1" si="59"/>
        <v>1354.1895130054136</v>
      </c>
      <c r="N185" s="115">
        <f t="shared" ca="1" si="78"/>
        <v>19.192623370229235</v>
      </c>
      <c r="P185" s="102"/>
      <c r="Q185" s="102"/>
      <c r="R185" s="102"/>
      <c r="S185" s="102"/>
      <c r="AC185" s="83">
        <f t="shared" si="74"/>
        <v>0</v>
      </c>
      <c r="AD185" s="83">
        <f t="shared" si="75"/>
        <v>0</v>
      </c>
      <c r="AF185" s="83">
        <f t="shared" si="64"/>
        <v>0</v>
      </c>
      <c r="AG185" s="83">
        <f t="shared" si="65"/>
        <v>0</v>
      </c>
      <c r="AQ185" s="83">
        <f t="shared" ca="1" si="66"/>
        <v>4</v>
      </c>
      <c r="AR185" s="83">
        <f t="shared" ca="1" si="67"/>
        <v>-142.16758052021655</v>
      </c>
      <c r="AS185" s="83">
        <f t="shared" ca="1" si="60"/>
        <v>-141.83241947978345</v>
      </c>
      <c r="AT185" s="83" cm="1">
        <f t="array" aca="1" ref="AT185" ca="1">_xlfn.LET(_xlpm.rozsah, $F$3:$F$10001,_xlpm.podminka, (_xlpm.rozsah&gt;M185)*(ISNUMBER(_xlpm.rozsah)),_xlpm.indexy, IF(_xlpm.podminka, ROW(_xlpm.rozsah)-MIN(ROW(_xlpm.rozsah))+1),_xlpm.prvni, MIN(_xlpm.indexy),_xlpm.finalni, IF(_xlpm.prvni=1, 2, _xlpm.prvni),INDEX(_xlpm.rozsah, _xlpm.finalni))</f>
        <v>1400</v>
      </c>
      <c r="AU185" s="83" cm="1">
        <f t="array" aca="1" ref="AU185" ca="1">INDEX($F$3:$F$10001,MATCH(AT185,$F$3:$F$10004,0)-1)</f>
        <v>1300</v>
      </c>
      <c r="AV185" s="83">
        <f t="shared" ca="1" si="76"/>
        <v>-144</v>
      </c>
      <c r="AW185" s="83">
        <f t="shared" ca="1" si="77"/>
        <v>-140</v>
      </c>
      <c r="AX185" s="83">
        <f t="shared" ca="1" si="68"/>
        <v>360</v>
      </c>
      <c r="AY185" s="83">
        <f t="shared" ca="1" si="69"/>
        <v>350</v>
      </c>
      <c r="AZ185" s="83">
        <f t="shared" ca="1" si="70"/>
        <v>10</v>
      </c>
      <c r="BA185" s="83">
        <f t="shared" ca="1" si="71"/>
        <v>354.58104869945862</v>
      </c>
      <c r="BB185" s="83">
        <f t="shared" ca="1" si="73"/>
        <v>355.41895130054138</v>
      </c>
    </row>
    <row r="186" spans="1:54" x14ac:dyDescent="0.25">
      <c r="A186" s="58">
        <v>184</v>
      </c>
      <c r="B186" s="59">
        <f t="shared" si="61"/>
        <v>3.0666666666666669</v>
      </c>
      <c r="C186" s="58">
        <v>38.799999999999997</v>
      </c>
      <c r="D186" s="58">
        <v>8.1999999999999993</v>
      </c>
      <c r="F186" s="117"/>
      <c r="G186" s="117"/>
      <c r="H186" s="112">
        <f t="shared" si="62"/>
        <v>0</v>
      </c>
      <c r="I186" s="121"/>
      <c r="J186" s="92">
        <f t="shared" si="63"/>
        <v>0</v>
      </c>
      <c r="L186" s="94">
        <v>184</v>
      </c>
      <c r="M186" s="114">
        <f t="shared" ca="1" si="59"/>
        <v>1308.1289933769067</v>
      </c>
      <c r="N186" s="115">
        <f t="shared" ca="1" si="78"/>
        <v>28.766657745690633</v>
      </c>
      <c r="P186" s="102"/>
      <c r="Q186" s="102"/>
      <c r="R186" s="102"/>
      <c r="S186" s="102"/>
      <c r="AC186" s="83">
        <f t="shared" si="74"/>
        <v>0</v>
      </c>
      <c r="AD186" s="83">
        <f t="shared" si="75"/>
        <v>0</v>
      </c>
      <c r="AF186" s="83">
        <f t="shared" si="64"/>
        <v>0</v>
      </c>
      <c r="AG186" s="83">
        <f t="shared" si="65"/>
        <v>0</v>
      </c>
      <c r="AQ186" s="83">
        <f t="shared" ca="1" si="66"/>
        <v>4</v>
      </c>
      <c r="AR186" s="83">
        <f t="shared" ca="1" si="67"/>
        <v>-140.32515973507626</v>
      </c>
      <c r="AS186" s="83">
        <f t="shared" ca="1" si="60"/>
        <v>-143.67484026492374</v>
      </c>
      <c r="AT186" s="83" cm="1">
        <f t="array" aca="1" ref="AT186" ca="1">_xlfn.LET(_xlpm.rozsah, $F$3:$F$10001,_xlpm.podminka, (_xlpm.rozsah&gt;M186)*(ISNUMBER(_xlpm.rozsah)),_xlpm.indexy, IF(_xlpm.podminka, ROW(_xlpm.rozsah)-MIN(ROW(_xlpm.rozsah))+1),_xlpm.prvni, MIN(_xlpm.indexy),_xlpm.finalni, IF(_xlpm.prvni=1, 2, _xlpm.prvni),INDEX(_xlpm.rozsah, _xlpm.finalni))</f>
        <v>1400</v>
      </c>
      <c r="AU186" s="83" cm="1">
        <f t="array" aca="1" ref="AU186" ca="1">INDEX($F$3:$F$10001,MATCH(AT186,$F$3:$F$10004,0)-1)</f>
        <v>1300</v>
      </c>
      <c r="AV186" s="83">
        <f t="shared" ca="1" si="76"/>
        <v>-144</v>
      </c>
      <c r="AW186" s="83">
        <f t="shared" ca="1" si="77"/>
        <v>-140</v>
      </c>
      <c r="AX186" s="83">
        <f t="shared" ca="1" si="68"/>
        <v>360</v>
      </c>
      <c r="AY186" s="83">
        <f t="shared" ca="1" si="69"/>
        <v>350</v>
      </c>
      <c r="AZ186" s="83">
        <f t="shared" ca="1" si="70"/>
        <v>10</v>
      </c>
      <c r="BA186" s="83">
        <f t="shared" ca="1" si="71"/>
        <v>359.18710066230932</v>
      </c>
      <c r="BB186" s="83">
        <f t="shared" ca="1" si="73"/>
        <v>350.81289933769068</v>
      </c>
    </row>
    <row r="187" spans="1:54" x14ac:dyDescent="0.25">
      <c r="A187" s="58">
        <v>185</v>
      </c>
      <c r="B187" s="59">
        <f t="shared" si="61"/>
        <v>3.0833333333333335</v>
      </c>
      <c r="C187" s="58">
        <v>37.5</v>
      </c>
      <c r="D187" s="58">
        <v>8.9</v>
      </c>
      <c r="F187" s="117"/>
      <c r="G187" s="117"/>
      <c r="H187" s="112">
        <f t="shared" si="62"/>
        <v>0</v>
      </c>
      <c r="I187" s="121"/>
      <c r="J187" s="92">
        <f t="shared" si="63"/>
        <v>0</v>
      </c>
      <c r="L187" s="94">
        <v>185</v>
      </c>
      <c r="M187" s="114">
        <f t="shared" ca="1" si="59"/>
        <v>1297.8050838050001</v>
      </c>
      <c r="N187" s="115">
        <f t="shared" ca="1" si="78"/>
        <v>31.091395737593505</v>
      </c>
      <c r="P187" s="102"/>
      <c r="Q187" s="102"/>
      <c r="R187" s="102"/>
      <c r="S187" s="102"/>
      <c r="AC187" s="83">
        <f t="shared" si="74"/>
        <v>0</v>
      </c>
      <c r="AD187" s="83">
        <f t="shared" si="75"/>
        <v>0</v>
      </c>
      <c r="AF187" s="83">
        <f t="shared" si="64"/>
        <v>0</v>
      </c>
      <c r="AG187" s="83">
        <f t="shared" si="65"/>
        <v>0</v>
      </c>
      <c r="AQ187" s="83">
        <f t="shared" ca="1" si="66"/>
        <v>12</v>
      </c>
      <c r="AR187" s="83">
        <f t="shared" ca="1" si="67"/>
        <v>-139.7366100566</v>
      </c>
      <c r="AS187" s="83">
        <f t="shared" ca="1" si="60"/>
        <v>-128.2633899434</v>
      </c>
      <c r="AT187" s="83" cm="1">
        <f t="array" aca="1" ref="AT187" ca="1">_xlfn.LET(_xlpm.rozsah, $F$3:$F$10001,_xlpm.podminka, (_xlpm.rozsah&gt;M187)*(ISNUMBER(_xlpm.rozsah)),_xlpm.indexy, IF(_xlpm.podminka, ROW(_xlpm.rozsah)-MIN(ROW(_xlpm.rozsah))+1),_xlpm.prvni, MIN(_xlpm.indexy),_xlpm.finalni, IF(_xlpm.prvni=1, 2, _xlpm.prvni),INDEX(_xlpm.rozsah, _xlpm.finalni))</f>
        <v>1300</v>
      </c>
      <c r="AU187" s="83" cm="1">
        <f t="array" aca="1" ref="AU187" ca="1">INDEX($F$3:$F$10001,MATCH(AT187,$F$3:$F$10004,0)-1)</f>
        <v>1200</v>
      </c>
      <c r="AV187" s="83">
        <f t="shared" ca="1" si="76"/>
        <v>-140</v>
      </c>
      <c r="AW187" s="83">
        <f t="shared" ca="1" si="77"/>
        <v>-128</v>
      </c>
      <c r="AX187" s="83">
        <f t="shared" ca="1" si="68"/>
        <v>350</v>
      </c>
      <c r="AY187" s="83">
        <f t="shared" ca="1" si="69"/>
        <v>320</v>
      </c>
      <c r="AZ187" s="83">
        <f t="shared" ca="1" si="70"/>
        <v>30</v>
      </c>
      <c r="BA187" s="83">
        <f t="shared" ca="1" si="71"/>
        <v>320.65847485849997</v>
      </c>
      <c r="BB187" s="83">
        <f t="shared" ca="1" si="73"/>
        <v>349.34152514150003</v>
      </c>
    </row>
    <row r="188" spans="1:54" x14ac:dyDescent="0.25">
      <c r="A188" s="58">
        <v>186</v>
      </c>
      <c r="B188" s="59">
        <f t="shared" si="61"/>
        <v>3.1</v>
      </c>
      <c r="C188" s="58">
        <v>35.4</v>
      </c>
      <c r="D188" s="58">
        <v>7.3</v>
      </c>
      <c r="F188" s="117"/>
      <c r="G188" s="117"/>
      <c r="H188" s="112">
        <f t="shared" si="62"/>
        <v>0</v>
      </c>
      <c r="I188" s="121"/>
      <c r="J188" s="92">
        <f t="shared" si="63"/>
        <v>0</v>
      </c>
      <c r="L188" s="94">
        <v>186</v>
      </c>
      <c r="M188" s="114">
        <f t="shared" ca="1" si="59"/>
        <v>1281.1279991119202</v>
      </c>
      <c r="N188" s="115">
        <f t="shared" ca="1" si="78"/>
        <v>25.136703180551052</v>
      </c>
      <c r="P188" s="102"/>
      <c r="Q188" s="102"/>
      <c r="R188" s="102"/>
      <c r="S188" s="102"/>
      <c r="AC188" s="83">
        <f t="shared" si="74"/>
        <v>0</v>
      </c>
      <c r="AD188" s="83">
        <f t="shared" si="75"/>
        <v>0</v>
      </c>
      <c r="AF188" s="83">
        <f t="shared" si="64"/>
        <v>0</v>
      </c>
      <c r="AG188" s="83">
        <f t="shared" si="65"/>
        <v>0</v>
      </c>
      <c r="AQ188" s="83">
        <f t="shared" ca="1" si="66"/>
        <v>12</v>
      </c>
      <c r="AR188" s="83">
        <f t="shared" ca="1" si="67"/>
        <v>-137.73535989343043</v>
      </c>
      <c r="AS188" s="83">
        <f t="shared" ca="1" si="60"/>
        <v>-130.26464010656957</v>
      </c>
      <c r="AT188" s="83" cm="1">
        <f t="array" aca="1" ref="AT188" ca="1">_xlfn.LET(_xlpm.rozsah, $F$3:$F$10001,_xlpm.podminka, (_xlpm.rozsah&gt;M188)*(ISNUMBER(_xlpm.rozsah)),_xlpm.indexy, IF(_xlpm.podminka, ROW(_xlpm.rozsah)-MIN(ROW(_xlpm.rozsah))+1),_xlpm.prvni, MIN(_xlpm.indexy),_xlpm.finalni, IF(_xlpm.prvni=1, 2, _xlpm.prvni),INDEX(_xlpm.rozsah, _xlpm.finalni))</f>
        <v>1300</v>
      </c>
      <c r="AU188" s="83" cm="1">
        <f t="array" aca="1" ref="AU188" ca="1">INDEX($F$3:$F$10001,MATCH(AT188,$F$3:$F$10004,0)-1)</f>
        <v>1200</v>
      </c>
      <c r="AV188" s="83">
        <f t="shared" ca="1" si="76"/>
        <v>-140</v>
      </c>
      <c r="AW188" s="83">
        <f t="shared" ca="1" si="77"/>
        <v>-128</v>
      </c>
      <c r="AX188" s="83">
        <f t="shared" ca="1" si="68"/>
        <v>350</v>
      </c>
      <c r="AY188" s="83">
        <f t="shared" ca="1" si="69"/>
        <v>320</v>
      </c>
      <c r="AZ188" s="83">
        <f t="shared" ca="1" si="70"/>
        <v>30</v>
      </c>
      <c r="BA188" s="83">
        <f t="shared" ca="1" si="71"/>
        <v>325.66160026642393</v>
      </c>
      <c r="BB188" s="83">
        <f t="shared" ca="1" si="73"/>
        <v>344.33839973357607</v>
      </c>
    </row>
    <row r="189" spans="1:54" x14ac:dyDescent="0.25">
      <c r="A189" s="58">
        <v>187</v>
      </c>
      <c r="B189" s="59">
        <f t="shared" si="61"/>
        <v>3.1166666666666667</v>
      </c>
      <c r="C189" s="58">
        <v>28.4</v>
      </c>
      <c r="D189" s="58">
        <v>7</v>
      </c>
      <c r="F189" s="117"/>
      <c r="G189" s="117"/>
      <c r="H189" s="112">
        <f t="shared" si="62"/>
        <v>0</v>
      </c>
      <c r="I189" s="121"/>
      <c r="J189" s="92">
        <f t="shared" si="63"/>
        <v>0</v>
      </c>
      <c r="L189" s="94">
        <v>187</v>
      </c>
      <c r="M189" s="114">
        <f t="shared" ca="1" si="59"/>
        <v>1225.5377168016535</v>
      </c>
      <c r="N189" s="115">
        <f t="shared" ca="1" si="78"/>
        <v>22.936292052834727</v>
      </c>
      <c r="P189" s="102"/>
      <c r="Q189" s="102"/>
      <c r="R189" s="102"/>
      <c r="S189" s="102"/>
      <c r="AC189" s="83">
        <f t="shared" si="74"/>
        <v>0</v>
      </c>
      <c r="AD189" s="83">
        <f t="shared" si="75"/>
        <v>0</v>
      </c>
      <c r="AF189" s="83">
        <f t="shared" si="64"/>
        <v>0</v>
      </c>
      <c r="AG189" s="83">
        <f t="shared" si="65"/>
        <v>0</v>
      </c>
      <c r="AQ189" s="83">
        <f t="shared" ca="1" si="66"/>
        <v>12</v>
      </c>
      <c r="AR189" s="83">
        <f t="shared" ca="1" si="67"/>
        <v>-131.06452601619841</v>
      </c>
      <c r="AS189" s="83">
        <f t="shared" ca="1" si="60"/>
        <v>-136.93547398380159</v>
      </c>
      <c r="AT189" s="83" cm="1">
        <f t="array" aca="1" ref="AT189" ca="1">_xlfn.LET(_xlpm.rozsah, $F$3:$F$10001,_xlpm.podminka, (_xlpm.rozsah&gt;M189)*(ISNUMBER(_xlpm.rozsah)),_xlpm.indexy, IF(_xlpm.podminka, ROW(_xlpm.rozsah)-MIN(ROW(_xlpm.rozsah))+1),_xlpm.prvni, MIN(_xlpm.indexy),_xlpm.finalni, IF(_xlpm.prvni=1, 2, _xlpm.prvni),INDEX(_xlpm.rozsah, _xlpm.finalni))</f>
        <v>1300</v>
      </c>
      <c r="AU189" s="83" cm="1">
        <f t="array" aca="1" ref="AU189" ca="1">INDEX($F$3:$F$10001,MATCH(AT189,$F$3:$F$10004,0)-1)</f>
        <v>1200</v>
      </c>
      <c r="AV189" s="83">
        <f t="shared" ca="1" si="76"/>
        <v>-140</v>
      </c>
      <c r="AW189" s="83">
        <f t="shared" ca="1" si="77"/>
        <v>-128</v>
      </c>
      <c r="AX189" s="83">
        <f t="shared" ca="1" si="68"/>
        <v>350</v>
      </c>
      <c r="AY189" s="83">
        <f t="shared" ca="1" si="69"/>
        <v>320</v>
      </c>
      <c r="AZ189" s="83">
        <f t="shared" ca="1" si="70"/>
        <v>30</v>
      </c>
      <c r="BA189" s="83">
        <f t="shared" ca="1" si="71"/>
        <v>342.33868495950395</v>
      </c>
      <c r="BB189" s="83">
        <f t="shared" ca="1" si="73"/>
        <v>327.66131504049605</v>
      </c>
    </row>
    <row r="190" spans="1:54" x14ac:dyDescent="0.25">
      <c r="A190" s="58">
        <v>188</v>
      </c>
      <c r="B190" s="59">
        <f t="shared" si="61"/>
        <v>3.1333333333333333</v>
      </c>
      <c r="C190" s="58">
        <v>14.8</v>
      </c>
      <c r="D190" s="58">
        <v>7</v>
      </c>
      <c r="F190" s="117"/>
      <c r="G190" s="117"/>
      <c r="H190" s="112">
        <f t="shared" si="62"/>
        <v>0</v>
      </c>
      <c r="I190" s="121"/>
      <c r="J190" s="92">
        <f t="shared" si="63"/>
        <v>0</v>
      </c>
      <c r="L190" s="94">
        <v>188</v>
      </c>
      <c r="M190" s="114">
        <f t="shared" ca="1" si="59"/>
        <v>1117.5337397417068</v>
      </c>
      <c r="N190" s="115">
        <f t="shared" ca="1" si="78"/>
        <v>21.245472356383896</v>
      </c>
      <c r="P190" s="102"/>
      <c r="Q190" s="102"/>
      <c r="R190" s="102"/>
      <c r="S190" s="102"/>
      <c r="AC190" s="83">
        <f t="shared" si="74"/>
        <v>0</v>
      </c>
      <c r="AD190" s="83">
        <f t="shared" si="75"/>
        <v>0</v>
      </c>
      <c r="AF190" s="83">
        <f t="shared" si="64"/>
        <v>0</v>
      </c>
      <c r="AG190" s="83">
        <f t="shared" si="65"/>
        <v>0</v>
      </c>
      <c r="AQ190" s="83">
        <f t="shared" ca="1" si="66"/>
        <v>8</v>
      </c>
      <c r="AR190" s="83">
        <f t="shared" ca="1" si="67"/>
        <v>-121.40269917933654</v>
      </c>
      <c r="AS190" s="83">
        <f t="shared" ca="1" si="60"/>
        <v>-126.59730082066346</v>
      </c>
      <c r="AT190" s="83" cm="1">
        <f t="array" aca="1" ref="AT190" ca="1">_xlfn.LET(_xlpm.rozsah, $F$3:$F$10001,_xlpm.podminka, (_xlpm.rozsah&gt;M190)*(ISNUMBER(_xlpm.rozsah)),_xlpm.indexy, IF(_xlpm.podminka, ROW(_xlpm.rozsah)-MIN(ROW(_xlpm.rozsah))+1),_xlpm.prvni, MIN(_xlpm.indexy),_xlpm.finalni, IF(_xlpm.prvni=1, 2, _xlpm.prvni),INDEX(_xlpm.rozsah, _xlpm.finalni))</f>
        <v>1200</v>
      </c>
      <c r="AU190" s="83" cm="1">
        <f t="array" aca="1" ref="AU190" ca="1">INDEX($F$3:$F$10001,MATCH(AT190,$F$3:$F$10004,0)-1)</f>
        <v>1100</v>
      </c>
      <c r="AV190" s="83">
        <f t="shared" ca="1" si="76"/>
        <v>-128</v>
      </c>
      <c r="AW190" s="83">
        <f t="shared" ca="1" si="77"/>
        <v>-120</v>
      </c>
      <c r="AX190" s="83">
        <f t="shared" ca="1" si="68"/>
        <v>320</v>
      </c>
      <c r="AY190" s="83">
        <f t="shared" ca="1" si="69"/>
        <v>300</v>
      </c>
      <c r="AZ190" s="83">
        <f t="shared" ca="1" si="70"/>
        <v>20</v>
      </c>
      <c r="BA190" s="83">
        <f t="shared" ca="1" si="71"/>
        <v>316.49325205165866</v>
      </c>
      <c r="BB190" s="83">
        <f t="shared" ca="1" si="73"/>
        <v>303.50674794834134</v>
      </c>
    </row>
    <row r="191" spans="1:54" x14ac:dyDescent="0.25">
      <c r="A191" s="58">
        <v>189</v>
      </c>
      <c r="B191" s="59">
        <f t="shared" si="61"/>
        <v>3.15</v>
      </c>
      <c r="C191" s="58">
        <v>0</v>
      </c>
      <c r="D191" s="58">
        <v>5.9</v>
      </c>
      <c r="F191" s="117"/>
      <c r="G191" s="117"/>
      <c r="H191" s="112">
        <f t="shared" si="62"/>
        <v>0</v>
      </c>
      <c r="I191" s="121"/>
      <c r="J191" s="92">
        <f t="shared" si="63"/>
        <v>0</v>
      </c>
      <c r="L191" s="94">
        <v>189</v>
      </c>
      <c r="M191" s="114">
        <f t="shared" ca="1" si="59"/>
        <v>1000</v>
      </c>
      <c r="N191" s="115">
        <f t="shared" ca="1" si="78"/>
        <v>17.11</v>
      </c>
      <c r="P191" s="102"/>
      <c r="Q191" s="102"/>
      <c r="R191" s="102"/>
      <c r="S191" s="102"/>
      <c r="AC191" s="83">
        <f t="shared" si="74"/>
        <v>0</v>
      </c>
      <c r="AD191" s="83">
        <f t="shared" si="75"/>
        <v>0</v>
      </c>
      <c r="AF191" s="83">
        <f t="shared" si="64"/>
        <v>0</v>
      </c>
      <c r="AG191" s="83">
        <f t="shared" si="65"/>
        <v>0</v>
      </c>
      <c r="AQ191" s="83">
        <f t="shared" ca="1" si="66"/>
        <v>4</v>
      </c>
      <c r="AR191" s="83">
        <f t="shared" ca="1" si="67"/>
        <v>-116</v>
      </c>
      <c r="AS191" s="83">
        <f t="shared" ca="1" si="60"/>
        <v>-120</v>
      </c>
      <c r="AT191" s="83" cm="1">
        <f t="array" aca="1" ref="AT191" ca="1">_xlfn.LET(_xlpm.rozsah, $F$3:$F$10001,_xlpm.podminka, (_xlpm.rozsah&gt;M191)*(ISNUMBER(_xlpm.rozsah)),_xlpm.indexy, IF(_xlpm.podminka, ROW(_xlpm.rozsah)-MIN(ROW(_xlpm.rozsah))+1),_xlpm.prvni, MIN(_xlpm.indexy),_xlpm.finalni, IF(_xlpm.prvni=1, 2, _xlpm.prvni),INDEX(_xlpm.rozsah, _xlpm.finalni))</f>
        <v>1100</v>
      </c>
      <c r="AU191" s="83" cm="1">
        <f t="array" aca="1" ref="AU191" ca="1">INDEX($F$3:$F$10001,MATCH(AT191,$F$3:$F$10004,0)-1)</f>
        <v>1000</v>
      </c>
      <c r="AV191" s="83">
        <f t="shared" ca="1" si="76"/>
        <v>-120</v>
      </c>
      <c r="AW191" s="83">
        <f t="shared" ca="1" si="77"/>
        <v>-116</v>
      </c>
      <c r="AX191" s="83">
        <f t="shared" ca="1" si="68"/>
        <v>300</v>
      </c>
      <c r="AY191" s="83">
        <f t="shared" ca="1" si="69"/>
        <v>290</v>
      </c>
      <c r="AZ191" s="83">
        <f t="shared" ca="1" si="70"/>
        <v>10</v>
      </c>
      <c r="BA191" s="83">
        <f t="shared" ca="1" si="71"/>
        <v>300</v>
      </c>
      <c r="BB191" s="83">
        <f t="shared" ca="1" si="73"/>
        <v>290</v>
      </c>
    </row>
    <row r="192" spans="1:54" x14ac:dyDescent="0.25">
      <c r="A192" s="58">
        <v>190</v>
      </c>
      <c r="B192" s="59">
        <f t="shared" si="61"/>
        <v>3.1666666666666665</v>
      </c>
      <c r="C192" s="58">
        <v>0</v>
      </c>
      <c r="D192" s="58">
        <v>0</v>
      </c>
      <c r="F192" s="117"/>
      <c r="G192" s="117"/>
      <c r="H192" s="112">
        <f t="shared" si="62"/>
        <v>0</v>
      </c>
      <c r="I192" s="121"/>
      <c r="J192" s="92">
        <f t="shared" si="63"/>
        <v>0</v>
      </c>
      <c r="L192" s="94">
        <v>190</v>
      </c>
      <c r="M192" s="114">
        <f t="shared" ca="1" si="59"/>
        <v>1000</v>
      </c>
      <c r="N192" s="115">
        <f t="shared" ca="1" si="78"/>
        <v>0</v>
      </c>
      <c r="P192" s="102"/>
      <c r="Q192" s="102"/>
      <c r="R192" s="102"/>
      <c r="S192" s="102"/>
      <c r="AC192" s="83">
        <f t="shared" si="74"/>
        <v>0</v>
      </c>
      <c r="AD192" s="83">
        <f t="shared" si="75"/>
        <v>0</v>
      </c>
      <c r="AF192" s="83">
        <f t="shared" si="64"/>
        <v>0</v>
      </c>
      <c r="AG192" s="83">
        <f t="shared" si="65"/>
        <v>0</v>
      </c>
      <c r="AQ192" s="83">
        <f t="shared" ca="1" si="66"/>
        <v>4</v>
      </c>
      <c r="AR192" s="83">
        <f t="shared" ca="1" si="67"/>
        <v>-116</v>
      </c>
      <c r="AS192" s="83">
        <f t="shared" ca="1" si="60"/>
        <v>-120</v>
      </c>
      <c r="AT192" s="83" cm="1">
        <f t="array" aca="1" ref="AT192" ca="1">_xlfn.LET(_xlpm.rozsah, $F$3:$F$10001,_xlpm.podminka, (_xlpm.rozsah&gt;M192)*(ISNUMBER(_xlpm.rozsah)),_xlpm.indexy, IF(_xlpm.podminka, ROW(_xlpm.rozsah)-MIN(ROW(_xlpm.rozsah))+1),_xlpm.prvni, MIN(_xlpm.indexy),_xlpm.finalni, IF(_xlpm.prvni=1, 2, _xlpm.prvni),INDEX(_xlpm.rozsah, _xlpm.finalni))</f>
        <v>1100</v>
      </c>
      <c r="AU192" s="83" cm="1">
        <f t="array" aca="1" ref="AU192" ca="1">INDEX($F$3:$F$10001,MATCH(AT192,$F$3:$F$10004,0)-1)</f>
        <v>1000</v>
      </c>
      <c r="AV192" s="83">
        <f t="shared" ca="1" si="76"/>
        <v>-120</v>
      </c>
      <c r="AW192" s="83">
        <f t="shared" ca="1" si="77"/>
        <v>-116</v>
      </c>
      <c r="AX192" s="83">
        <f t="shared" ca="1" si="68"/>
        <v>300</v>
      </c>
      <c r="AY192" s="83">
        <f t="shared" ca="1" si="69"/>
        <v>290</v>
      </c>
      <c r="AZ192" s="83">
        <f t="shared" ca="1" si="70"/>
        <v>10</v>
      </c>
      <c r="BA192" s="83">
        <f t="shared" ca="1" si="71"/>
        <v>300</v>
      </c>
      <c r="BB192" s="83">
        <f t="shared" ca="1" si="73"/>
        <v>290</v>
      </c>
    </row>
    <row r="193" spans="1:54" x14ac:dyDescent="0.25">
      <c r="A193" s="58">
        <v>191</v>
      </c>
      <c r="B193" s="59">
        <f t="shared" si="61"/>
        <v>3.1833333333333331</v>
      </c>
      <c r="C193" s="58">
        <v>0</v>
      </c>
      <c r="D193" s="58">
        <v>0</v>
      </c>
      <c r="F193" s="117"/>
      <c r="G193" s="117"/>
      <c r="H193" s="112">
        <f t="shared" si="62"/>
        <v>0</v>
      </c>
      <c r="I193" s="121"/>
      <c r="J193" s="92">
        <f t="shared" si="63"/>
        <v>0</v>
      </c>
      <c r="L193" s="94">
        <v>191</v>
      </c>
      <c r="M193" s="114">
        <f t="shared" ca="1" si="59"/>
        <v>1000</v>
      </c>
      <c r="N193" s="115">
        <f t="shared" ca="1" si="78"/>
        <v>0</v>
      </c>
      <c r="P193" s="102"/>
      <c r="Q193" s="102"/>
      <c r="R193" s="102"/>
      <c r="S193" s="102"/>
      <c r="AC193" s="83">
        <f t="shared" si="74"/>
        <v>0</v>
      </c>
      <c r="AD193" s="83">
        <f t="shared" si="75"/>
        <v>0</v>
      </c>
      <c r="AF193" s="83">
        <f t="shared" si="64"/>
        <v>0</v>
      </c>
      <c r="AG193" s="83">
        <f t="shared" si="65"/>
        <v>0</v>
      </c>
      <c r="AQ193" s="83">
        <f t="shared" ca="1" si="66"/>
        <v>4</v>
      </c>
      <c r="AR193" s="83">
        <f t="shared" ca="1" si="67"/>
        <v>-116</v>
      </c>
      <c r="AS193" s="83">
        <f t="shared" ca="1" si="60"/>
        <v>-120</v>
      </c>
      <c r="AT193" s="83" cm="1">
        <f t="array" aca="1" ref="AT193" ca="1">_xlfn.LET(_xlpm.rozsah, $F$3:$F$10001,_xlpm.podminka, (_xlpm.rozsah&gt;M193)*(ISNUMBER(_xlpm.rozsah)),_xlpm.indexy, IF(_xlpm.podminka, ROW(_xlpm.rozsah)-MIN(ROW(_xlpm.rozsah))+1),_xlpm.prvni, MIN(_xlpm.indexy),_xlpm.finalni, IF(_xlpm.prvni=1, 2, _xlpm.prvni),INDEX(_xlpm.rozsah, _xlpm.finalni))</f>
        <v>1100</v>
      </c>
      <c r="AU193" s="83" cm="1">
        <f t="array" aca="1" ref="AU193" ca="1">INDEX($F$3:$F$10001,MATCH(AT193,$F$3:$F$10004,0)-1)</f>
        <v>1000</v>
      </c>
      <c r="AV193" s="83">
        <f t="shared" ca="1" si="76"/>
        <v>-120</v>
      </c>
      <c r="AW193" s="83">
        <f t="shared" ca="1" si="77"/>
        <v>-116</v>
      </c>
      <c r="AX193" s="83">
        <f t="shared" ca="1" si="68"/>
        <v>300</v>
      </c>
      <c r="AY193" s="83">
        <f t="shared" ca="1" si="69"/>
        <v>290</v>
      </c>
      <c r="AZ193" s="83">
        <f t="shared" ca="1" si="70"/>
        <v>10</v>
      </c>
      <c r="BA193" s="83">
        <f t="shared" ca="1" si="71"/>
        <v>300</v>
      </c>
      <c r="BB193" s="83">
        <f t="shared" ca="1" si="73"/>
        <v>290</v>
      </c>
    </row>
    <row r="194" spans="1:54" x14ac:dyDescent="0.25">
      <c r="A194" s="58">
        <v>192</v>
      </c>
      <c r="B194" s="59">
        <f t="shared" si="61"/>
        <v>3.2</v>
      </c>
      <c r="C194" s="58">
        <v>0</v>
      </c>
      <c r="D194" s="58">
        <v>0</v>
      </c>
      <c r="F194" s="117"/>
      <c r="G194" s="117"/>
      <c r="H194" s="112">
        <f t="shared" si="62"/>
        <v>0</v>
      </c>
      <c r="I194" s="121"/>
      <c r="J194" s="92">
        <f t="shared" si="63"/>
        <v>0</v>
      </c>
      <c r="L194" s="94">
        <v>192</v>
      </c>
      <c r="M194" s="114">
        <f t="shared" ca="1" si="59"/>
        <v>1000</v>
      </c>
      <c r="N194" s="115">
        <f t="shared" ca="1" si="78"/>
        <v>0</v>
      </c>
      <c r="P194" s="102"/>
      <c r="Q194" s="102"/>
      <c r="R194" s="102"/>
      <c r="S194" s="102"/>
      <c r="AC194" s="83">
        <f t="shared" si="74"/>
        <v>0</v>
      </c>
      <c r="AD194" s="83">
        <f t="shared" si="75"/>
        <v>0</v>
      </c>
      <c r="AF194" s="83">
        <f t="shared" si="64"/>
        <v>0</v>
      </c>
      <c r="AG194" s="83">
        <f t="shared" si="65"/>
        <v>0</v>
      </c>
      <c r="AQ194" s="83">
        <f t="shared" ca="1" si="66"/>
        <v>4</v>
      </c>
      <c r="AR194" s="83">
        <f t="shared" ca="1" si="67"/>
        <v>-116</v>
      </c>
      <c r="AS194" s="83">
        <f t="shared" ca="1" si="60"/>
        <v>-120</v>
      </c>
      <c r="AT194" s="83" cm="1">
        <f t="array" aca="1" ref="AT194" ca="1">_xlfn.LET(_xlpm.rozsah, $F$3:$F$10001,_xlpm.podminka, (_xlpm.rozsah&gt;M194)*(ISNUMBER(_xlpm.rozsah)),_xlpm.indexy, IF(_xlpm.podminka, ROW(_xlpm.rozsah)-MIN(ROW(_xlpm.rozsah))+1),_xlpm.prvni, MIN(_xlpm.indexy),_xlpm.finalni, IF(_xlpm.prvni=1, 2, _xlpm.prvni),INDEX(_xlpm.rozsah, _xlpm.finalni))</f>
        <v>1100</v>
      </c>
      <c r="AU194" s="83" cm="1">
        <f t="array" aca="1" ref="AU194" ca="1">INDEX($F$3:$F$10001,MATCH(AT194,$F$3:$F$10004,0)-1)</f>
        <v>1000</v>
      </c>
      <c r="AV194" s="83">
        <f t="shared" ca="1" si="76"/>
        <v>-120</v>
      </c>
      <c r="AW194" s="83">
        <f t="shared" ca="1" si="77"/>
        <v>-116</v>
      </c>
      <c r="AX194" s="83">
        <f t="shared" ca="1" si="68"/>
        <v>300</v>
      </c>
      <c r="AY194" s="83">
        <f t="shared" ca="1" si="69"/>
        <v>290</v>
      </c>
      <c r="AZ194" s="83">
        <f t="shared" ca="1" si="70"/>
        <v>10</v>
      </c>
      <c r="BA194" s="83">
        <f t="shared" ca="1" si="71"/>
        <v>300</v>
      </c>
      <c r="BB194" s="83">
        <f t="shared" ca="1" si="73"/>
        <v>290</v>
      </c>
    </row>
    <row r="195" spans="1:54" x14ac:dyDescent="0.25">
      <c r="A195" s="58">
        <v>193</v>
      </c>
      <c r="B195" s="59">
        <f t="shared" si="61"/>
        <v>3.2166666666666668</v>
      </c>
      <c r="C195" s="58">
        <v>0</v>
      </c>
      <c r="D195" s="58">
        <v>0</v>
      </c>
      <c r="F195" s="117"/>
      <c r="G195" s="117"/>
      <c r="H195" s="112">
        <f t="shared" si="62"/>
        <v>0</v>
      </c>
      <c r="I195" s="121"/>
      <c r="J195" s="92">
        <f t="shared" si="63"/>
        <v>0</v>
      </c>
      <c r="L195" s="94">
        <v>193</v>
      </c>
      <c r="M195" s="114">
        <f t="shared" ref="M195:M258" ca="1" si="79">(C195/100)*(0.45*$BE$10+0.45*$BE$13+0.1*$BE$11-MIN($T$25,$BE$3))*2.0327+MIN($T$25,$BE$3)</f>
        <v>1000</v>
      </c>
      <c r="N195" s="115">
        <f t="shared" ca="1" si="78"/>
        <v>0</v>
      </c>
      <c r="P195" s="102"/>
      <c r="Q195" s="102"/>
      <c r="R195" s="102"/>
      <c r="S195" s="102"/>
      <c r="AC195" s="83">
        <f t="shared" si="74"/>
        <v>0</v>
      </c>
      <c r="AD195" s="83">
        <f t="shared" si="75"/>
        <v>0</v>
      </c>
      <c r="AF195" s="83">
        <f t="shared" si="64"/>
        <v>0</v>
      </c>
      <c r="AG195" s="83">
        <f t="shared" si="65"/>
        <v>0</v>
      </c>
      <c r="AQ195" s="83">
        <f t="shared" ca="1" si="66"/>
        <v>4</v>
      </c>
      <c r="AR195" s="83">
        <f t="shared" ca="1" si="67"/>
        <v>-116</v>
      </c>
      <c r="AS195" s="83">
        <f t="shared" ref="AS195:AS258" ca="1" si="80">(MIN(AV195:AW195)+(((M195-MIN(AT195:AU195))/(MAX(AT195:AU195)-MIN(AT195:AU195))*(MAX(AV195:AW195)-MIN(AV195:AW195)))))</f>
        <v>-120</v>
      </c>
      <c r="AT195" s="83" cm="1">
        <f t="array" aca="1" ref="AT195" ca="1">_xlfn.LET(_xlpm.rozsah, $F$3:$F$10001,_xlpm.podminka, (_xlpm.rozsah&gt;M195)*(ISNUMBER(_xlpm.rozsah)),_xlpm.indexy, IF(_xlpm.podminka, ROW(_xlpm.rozsah)-MIN(ROW(_xlpm.rozsah))+1),_xlpm.prvni, MIN(_xlpm.indexy),_xlpm.finalni, IF(_xlpm.prvni=1, 2, _xlpm.prvni),INDEX(_xlpm.rozsah, _xlpm.finalni))</f>
        <v>1100</v>
      </c>
      <c r="AU195" s="83" cm="1">
        <f t="array" aca="1" ref="AU195" ca="1">INDEX($F$3:$F$10001,MATCH(AT195,$F$3:$F$10004,0)-1)</f>
        <v>1000</v>
      </c>
      <c r="AV195" s="83">
        <f t="shared" ca="1" si="76"/>
        <v>-120</v>
      </c>
      <c r="AW195" s="83">
        <f t="shared" ca="1" si="77"/>
        <v>-116</v>
      </c>
      <c r="AX195" s="83">
        <f t="shared" ca="1" si="68"/>
        <v>300</v>
      </c>
      <c r="AY195" s="83">
        <f t="shared" ca="1" si="69"/>
        <v>290</v>
      </c>
      <c r="AZ195" s="83">
        <f t="shared" ca="1" si="70"/>
        <v>10</v>
      </c>
      <c r="BA195" s="83">
        <f t="shared" ca="1" si="71"/>
        <v>300</v>
      </c>
      <c r="BB195" s="83">
        <f t="shared" ca="1" si="73"/>
        <v>290</v>
      </c>
    </row>
    <row r="196" spans="1:54" x14ac:dyDescent="0.25">
      <c r="A196" s="58">
        <v>194</v>
      </c>
      <c r="B196" s="59">
        <f t="shared" ref="B196:B259" si="81">A196/60</f>
        <v>3.2333333333333334</v>
      </c>
      <c r="C196" s="58">
        <v>0</v>
      </c>
      <c r="D196" s="58">
        <v>0</v>
      </c>
      <c r="F196" s="117"/>
      <c r="G196" s="117"/>
      <c r="H196" s="112">
        <f t="shared" ref="H196:H259" si="82">G196*2*PI()*F196/60*0.001</f>
        <v>0</v>
      </c>
      <c r="I196" s="121"/>
      <c r="J196" s="92">
        <f t="shared" ref="J196:J259" si="83">-0.4*G196</f>
        <v>0</v>
      </c>
      <c r="L196" s="94">
        <v>194</v>
      </c>
      <c r="M196" s="114">
        <f t="shared" ca="1" si="79"/>
        <v>1000</v>
      </c>
      <c r="N196" s="115">
        <f t="shared" ca="1" si="78"/>
        <v>0</v>
      </c>
      <c r="P196" s="102"/>
      <c r="Q196" s="102"/>
      <c r="R196" s="102"/>
      <c r="S196" s="102"/>
      <c r="AC196" s="83">
        <f t="shared" si="74"/>
        <v>0</v>
      </c>
      <c r="AD196" s="83">
        <f t="shared" si="75"/>
        <v>0</v>
      </c>
      <c r="AF196" s="83">
        <f t="shared" ref="AF196:AF259" si="84">(AL197-AL196)*(AK197+AK196)/2</f>
        <v>0</v>
      </c>
      <c r="AG196" s="83">
        <f t="shared" ref="AG196:AG259" si="85">(AI197-AI196)*(AH197+AH196)/2</f>
        <v>0</v>
      </c>
      <c r="AQ196" s="83">
        <f t="shared" ref="AQ196:AQ259" ca="1" si="86">AW196-AV196</f>
        <v>4</v>
      </c>
      <c r="AR196" s="83">
        <f t="shared" ref="AR196:AR259" ca="1" si="87">MIN(AV196:AW196)+((MAX(AT196:AU196)-M196)/(MAX(AT196:AU196)-MIN(AT196:AU196)))*(MAX(AV196:AW196)-MIN(AV196:AW196))</f>
        <v>-116</v>
      </c>
      <c r="AS196" s="83">
        <f t="shared" ca="1" si="80"/>
        <v>-120</v>
      </c>
      <c r="AT196" s="83" cm="1">
        <f t="array" aca="1" ref="AT196" ca="1">_xlfn.LET(_xlpm.rozsah, $F$3:$F$10001,_xlpm.podminka, (_xlpm.rozsah&gt;M196)*(ISNUMBER(_xlpm.rozsah)),_xlpm.indexy, IF(_xlpm.podminka, ROW(_xlpm.rozsah)-MIN(ROW(_xlpm.rozsah))+1),_xlpm.prvni, MIN(_xlpm.indexy),_xlpm.finalni, IF(_xlpm.prvni=1, 2, _xlpm.prvni),INDEX(_xlpm.rozsah, _xlpm.finalni))</f>
        <v>1100</v>
      </c>
      <c r="AU196" s="83" cm="1">
        <f t="array" aca="1" ref="AU196" ca="1">INDEX($F$3:$F$10001,MATCH(AT196,$F$3:$F$10004,0)-1)</f>
        <v>1000</v>
      </c>
      <c r="AV196" s="83">
        <f t="shared" ca="1" si="76"/>
        <v>-120</v>
      </c>
      <c r="AW196" s="83">
        <f t="shared" ca="1" si="77"/>
        <v>-116</v>
      </c>
      <c r="AX196" s="83">
        <f t="shared" ref="AX196:AX259" ca="1" si="88">INDEX($G$2:$G$10001,MATCH(AT196,$F$2:$F$10001,0))</f>
        <v>300</v>
      </c>
      <c r="AY196" s="83">
        <f t="shared" ref="AY196:AY259" ca="1" si="89">INDEX($G$2:$G$10001,MATCH(AU196,$F$2:$F$10001,0))</f>
        <v>290</v>
      </c>
      <c r="AZ196" s="83">
        <f t="shared" ref="AZ196:AZ259" ca="1" si="90">AX196-AY196</f>
        <v>10</v>
      </c>
      <c r="BA196" s="83">
        <f t="shared" ref="BA196:BA259" ca="1" si="91">MIN(AX196:AY196)+((MAX(AT196:AU196)-M196)/(MAX(AT196:AU196)-MIN(AT196:AU196)))*(MAX(AX196:AY196)-MIN(AX196:AY196))</f>
        <v>300</v>
      </c>
      <c r="BB196" s="83">
        <f t="shared" ca="1" si="73"/>
        <v>290</v>
      </c>
    </row>
    <row r="197" spans="1:54" x14ac:dyDescent="0.25">
      <c r="A197" s="58">
        <v>195</v>
      </c>
      <c r="B197" s="59">
        <f t="shared" si="81"/>
        <v>3.25</v>
      </c>
      <c r="C197" s="58">
        <v>0</v>
      </c>
      <c r="D197" s="58">
        <v>0</v>
      </c>
      <c r="F197" s="117"/>
      <c r="G197" s="117"/>
      <c r="H197" s="112">
        <f t="shared" si="82"/>
        <v>0</v>
      </c>
      <c r="I197" s="121"/>
      <c r="J197" s="92">
        <f t="shared" si="83"/>
        <v>0</v>
      </c>
      <c r="L197" s="94">
        <v>195</v>
      </c>
      <c r="M197" s="114">
        <f t="shared" ca="1" si="79"/>
        <v>1000</v>
      </c>
      <c r="N197" s="115">
        <f t="shared" ref="N197:N228" ca="1" si="92">( IF(ISNUMBER(D197), D197,1)/100)*BB197 - $T$23 + $T$21</f>
        <v>0</v>
      </c>
      <c r="P197" s="102"/>
      <c r="Q197" s="102"/>
      <c r="R197" s="102"/>
      <c r="S197" s="102"/>
      <c r="AC197" s="83">
        <f t="shared" si="74"/>
        <v>0</v>
      </c>
      <c r="AD197" s="83">
        <f t="shared" si="75"/>
        <v>0</v>
      </c>
      <c r="AF197" s="83">
        <f t="shared" si="84"/>
        <v>0</v>
      </c>
      <c r="AG197" s="83">
        <f t="shared" si="85"/>
        <v>0</v>
      </c>
      <c r="AQ197" s="83">
        <f t="shared" ca="1" si="86"/>
        <v>4</v>
      </c>
      <c r="AR197" s="83">
        <f t="shared" ca="1" si="87"/>
        <v>-116</v>
      </c>
      <c r="AS197" s="83">
        <f t="shared" ca="1" si="80"/>
        <v>-120</v>
      </c>
      <c r="AT197" s="83" cm="1">
        <f t="array" aca="1" ref="AT197" ca="1">_xlfn.LET(_xlpm.rozsah, $F$3:$F$10001,_xlpm.podminka, (_xlpm.rozsah&gt;M197)*(ISNUMBER(_xlpm.rozsah)),_xlpm.indexy, IF(_xlpm.podminka, ROW(_xlpm.rozsah)-MIN(ROW(_xlpm.rozsah))+1),_xlpm.prvni, MIN(_xlpm.indexy),_xlpm.finalni, IF(_xlpm.prvni=1, 2, _xlpm.prvni),INDEX(_xlpm.rozsah, _xlpm.finalni))</f>
        <v>1100</v>
      </c>
      <c r="AU197" s="83" cm="1">
        <f t="array" aca="1" ref="AU197" ca="1">INDEX($F$3:$F$10001,MATCH(AT197,$F$3:$F$10004,0)-1)</f>
        <v>1000</v>
      </c>
      <c r="AV197" s="83">
        <f t="shared" ca="1" si="76"/>
        <v>-120</v>
      </c>
      <c r="AW197" s="83">
        <f t="shared" ca="1" si="77"/>
        <v>-116</v>
      </c>
      <c r="AX197" s="83">
        <f t="shared" ca="1" si="88"/>
        <v>300</v>
      </c>
      <c r="AY197" s="83">
        <f t="shared" ca="1" si="89"/>
        <v>290</v>
      </c>
      <c r="AZ197" s="83">
        <f t="shared" ca="1" si="90"/>
        <v>10</v>
      </c>
      <c r="BA197" s="83">
        <f t="shared" ca="1" si="91"/>
        <v>300</v>
      </c>
      <c r="BB197" s="83">
        <f t="shared" ref="BB197:BB260" ca="1" si="93">MIN(AX197:AY197)+((M197-MIN(AT197:AU197))/(MAX(AT197:AU197)-MIN(AT197:AU197)))*(MAX(AX197:AY197)-MIN(AX197:AY197))</f>
        <v>290</v>
      </c>
    </row>
    <row r="198" spans="1:54" x14ac:dyDescent="0.25">
      <c r="A198" s="58">
        <v>196</v>
      </c>
      <c r="B198" s="59">
        <f t="shared" si="81"/>
        <v>3.2666666666666666</v>
      </c>
      <c r="C198" s="58">
        <v>0</v>
      </c>
      <c r="D198" s="58">
        <v>0</v>
      </c>
      <c r="F198" s="117"/>
      <c r="G198" s="117"/>
      <c r="H198" s="112">
        <f t="shared" si="82"/>
        <v>0</v>
      </c>
      <c r="I198" s="121"/>
      <c r="J198" s="92">
        <f t="shared" si="83"/>
        <v>0</v>
      </c>
      <c r="L198" s="94">
        <v>196</v>
      </c>
      <c r="M198" s="114">
        <f t="shared" ca="1" si="79"/>
        <v>1000</v>
      </c>
      <c r="N198" s="115">
        <f t="shared" ca="1" si="92"/>
        <v>0</v>
      </c>
      <c r="P198" s="102"/>
      <c r="Q198" s="102"/>
      <c r="R198" s="102"/>
      <c r="S198" s="102"/>
      <c r="AC198" s="83">
        <f t="shared" si="74"/>
        <v>0</v>
      </c>
      <c r="AD198" s="83">
        <f t="shared" si="75"/>
        <v>0</v>
      </c>
      <c r="AF198" s="83">
        <f t="shared" si="84"/>
        <v>0</v>
      </c>
      <c r="AG198" s="83">
        <f t="shared" si="85"/>
        <v>0</v>
      </c>
      <c r="AQ198" s="83">
        <f t="shared" ca="1" si="86"/>
        <v>4</v>
      </c>
      <c r="AR198" s="83">
        <f t="shared" ca="1" si="87"/>
        <v>-116</v>
      </c>
      <c r="AS198" s="83">
        <f t="shared" ca="1" si="80"/>
        <v>-120</v>
      </c>
      <c r="AT198" s="83" cm="1">
        <f t="array" aca="1" ref="AT198" ca="1">_xlfn.LET(_xlpm.rozsah, $F$3:$F$10001,_xlpm.podminka, (_xlpm.rozsah&gt;M198)*(ISNUMBER(_xlpm.rozsah)),_xlpm.indexy, IF(_xlpm.podminka, ROW(_xlpm.rozsah)-MIN(ROW(_xlpm.rozsah))+1),_xlpm.prvni, MIN(_xlpm.indexy),_xlpm.finalni, IF(_xlpm.prvni=1, 2, _xlpm.prvni),INDEX(_xlpm.rozsah, _xlpm.finalni))</f>
        <v>1100</v>
      </c>
      <c r="AU198" s="83" cm="1">
        <f t="array" aca="1" ref="AU198" ca="1">INDEX($F$3:$F$10001,MATCH(AT198,$F$3:$F$10004,0)-1)</f>
        <v>1000</v>
      </c>
      <c r="AV198" s="83">
        <f t="shared" ca="1" si="76"/>
        <v>-120</v>
      </c>
      <c r="AW198" s="83">
        <f t="shared" ca="1" si="77"/>
        <v>-116</v>
      </c>
      <c r="AX198" s="83">
        <f t="shared" ca="1" si="88"/>
        <v>300</v>
      </c>
      <c r="AY198" s="83">
        <f t="shared" ca="1" si="89"/>
        <v>290</v>
      </c>
      <c r="AZ198" s="83">
        <f t="shared" ca="1" si="90"/>
        <v>10</v>
      </c>
      <c r="BA198" s="83">
        <f t="shared" ca="1" si="91"/>
        <v>300</v>
      </c>
      <c r="BB198" s="83">
        <f t="shared" ca="1" si="93"/>
        <v>290</v>
      </c>
    </row>
    <row r="199" spans="1:54" x14ac:dyDescent="0.25">
      <c r="A199" s="58">
        <v>197</v>
      </c>
      <c r="B199" s="59">
        <f t="shared" si="81"/>
        <v>3.2833333333333332</v>
      </c>
      <c r="C199" s="58">
        <v>0</v>
      </c>
      <c r="D199" s="58">
        <v>0</v>
      </c>
      <c r="F199" s="117"/>
      <c r="G199" s="117"/>
      <c r="H199" s="112">
        <f t="shared" si="82"/>
        <v>0</v>
      </c>
      <c r="I199" s="121"/>
      <c r="J199" s="92">
        <f t="shared" si="83"/>
        <v>0</v>
      </c>
      <c r="L199" s="94">
        <v>197</v>
      </c>
      <c r="M199" s="114">
        <f t="shared" ca="1" si="79"/>
        <v>1000</v>
      </c>
      <c r="N199" s="115">
        <f t="shared" ca="1" si="92"/>
        <v>0</v>
      </c>
      <c r="P199" s="102"/>
      <c r="Q199" s="102"/>
      <c r="R199" s="102"/>
      <c r="S199" s="102"/>
      <c r="AC199" s="83">
        <f t="shared" si="74"/>
        <v>0</v>
      </c>
      <c r="AD199" s="83">
        <f t="shared" si="75"/>
        <v>0</v>
      </c>
      <c r="AF199" s="83">
        <f t="shared" si="84"/>
        <v>0</v>
      </c>
      <c r="AG199" s="83">
        <f t="shared" si="85"/>
        <v>0</v>
      </c>
      <c r="AQ199" s="83">
        <f t="shared" ca="1" si="86"/>
        <v>4</v>
      </c>
      <c r="AR199" s="83">
        <f t="shared" ca="1" si="87"/>
        <v>-116</v>
      </c>
      <c r="AS199" s="83">
        <f t="shared" ca="1" si="80"/>
        <v>-120</v>
      </c>
      <c r="AT199" s="83" cm="1">
        <f t="array" aca="1" ref="AT199" ca="1">_xlfn.LET(_xlpm.rozsah, $F$3:$F$10001,_xlpm.podminka, (_xlpm.rozsah&gt;M199)*(ISNUMBER(_xlpm.rozsah)),_xlpm.indexy, IF(_xlpm.podminka, ROW(_xlpm.rozsah)-MIN(ROW(_xlpm.rozsah))+1),_xlpm.prvni, MIN(_xlpm.indexy),_xlpm.finalni, IF(_xlpm.prvni=1, 2, _xlpm.prvni),INDEX(_xlpm.rozsah, _xlpm.finalni))</f>
        <v>1100</v>
      </c>
      <c r="AU199" s="83" cm="1">
        <f t="array" aca="1" ref="AU199" ca="1">INDEX($F$3:$F$10001,MATCH(AT199,$F$3:$F$10004,0)-1)</f>
        <v>1000</v>
      </c>
      <c r="AV199" s="83">
        <f t="shared" ca="1" si="76"/>
        <v>-120</v>
      </c>
      <c r="AW199" s="83">
        <f t="shared" ca="1" si="77"/>
        <v>-116</v>
      </c>
      <c r="AX199" s="83">
        <f t="shared" ca="1" si="88"/>
        <v>300</v>
      </c>
      <c r="AY199" s="83">
        <f t="shared" ca="1" si="89"/>
        <v>290</v>
      </c>
      <c r="AZ199" s="83">
        <f t="shared" ca="1" si="90"/>
        <v>10</v>
      </c>
      <c r="BA199" s="83">
        <f t="shared" ca="1" si="91"/>
        <v>300</v>
      </c>
      <c r="BB199" s="83">
        <f t="shared" ca="1" si="93"/>
        <v>290</v>
      </c>
    </row>
    <row r="200" spans="1:54" x14ac:dyDescent="0.25">
      <c r="A200" s="58">
        <v>198</v>
      </c>
      <c r="B200" s="59">
        <f t="shared" si="81"/>
        <v>3.3</v>
      </c>
      <c r="C200" s="58">
        <v>0</v>
      </c>
      <c r="D200" s="58">
        <v>0</v>
      </c>
      <c r="F200" s="117"/>
      <c r="G200" s="117"/>
      <c r="H200" s="112">
        <f t="shared" si="82"/>
        <v>0</v>
      </c>
      <c r="I200" s="121"/>
      <c r="J200" s="92">
        <f t="shared" si="83"/>
        <v>0</v>
      </c>
      <c r="L200" s="94">
        <v>198</v>
      </c>
      <c r="M200" s="114">
        <f t="shared" ca="1" si="79"/>
        <v>1000</v>
      </c>
      <c r="N200" s="115">
        <f t="shared" ca="1" si="92"/>
        <v>0</v>
      </c>
      <c r="P200" s="102"/>
      <c r="Q200" s="102"/>
      <c r="R200" s="102"/>
      <c r="S200" s="102"/>
      <c r="AC200" s="83">
        <f t="shared" si="74"/>
        <v>0</v>
      </c>
      <c r="AD200" s="83">
        <f t="shared" si="75"/>
        <v>0</v>
      </c>
      <c r="AF200" s="83">
        <f t="shared" si="84"/>
        <v>0</v>
      </c>
      <c r="AG200" s="83">
        <f t="shared" si="85"/>
        <v>0</v>
      </c>
      <c r="AQ200" s="83">
        <f t="shared" ca="1" si="86"/>
        <v>4</v>
      </c>
      <c r="AR200" s="83">
        <f t="shared" ca="1" si="87"/>
        <v>-116</v>
      </c>
      <c r="AS200" s="83">
        <f t="shared" ca="1" si="80"/>
        <v>-120</v>
      </c>
      <c r="AT200" s="83" cm="1">
        <f t="array" aca="1" ref="AT200" ca="1">_xlfn.LET(_xlpm.rozsah, $F$3:$F$10001,_xlpm.podminka, (_xlpm.rozsah&gt;M200)*(ISNUMBER(_xlpm.rozsah)),_xlpm.indexy, IF(_xlpm.podminka, ROW(_xlpm.rozsah)-MIN(ROW(_xlpm.rozsah))+1),_xlpm.prvni, MIN(_xlpm.indexy),_xlpm.finalni, IF(_xlpm.prvni=1, 2, _xlpm.prvni),INDEX(_xlpm.rozsah, _xlpm.finalni))</f>
        <v>1100</v>
      </c>
      <c r="AU200" s="83" cm="1">
        <f t="array" aca="1" ref="AU200" ca="1">INDEX($F$3:$F$10001,MATCH(AT200,$F$3:$F$10004,0)-1)</f>
        <v>1000</v>
      </c>
      <c r="AV200" s="83">
        <f t="shared" ca="1" si="76"/>
        <v>-120</v>
      </c>
      <c r="AW200" s="83">
        <f t="shared" ca="1" si="77"/>
        <v>-116</v>
      </c>
      <c r="AX200" s="83">
        <f t="shared" ca="1" si="88"/>
        <v>300</v>
      </c>
      <c r="AY200" s="83">
        <f t="shared" ca="1" si="89"/>
        <v>290</v>
      </c>
      <c r="AZ200" s="83">
        <f t="shared" ca="1" si="90"/>
        <v>10</v>
      </c>
      <c r="BA200" s="83">
        <f t="shared" ca="1" si="91"/>
        <v>300</v>
      </c>
      <c r="BB200" s="83">
        <f t="shared" ca="1" si="93"/>
        <v>290</v>
      </c>
    </row>
    <row r="201" spans="1:54" x14ac:dyDescent="0.25">
      <c r="A201" s="58">
        <v>199</v>
      </c>
      <c r="B201" s="59">
        <f t="shared" si="81"/>
        <v>3.3166666666666669</v>
      </c>
      <c r="C201" s="58">
        <v>0</v>
      </c>
      <c r="D201" s="58">
        <v>0</v>
      </c>
      <c r="F201" s="117"/>
      <c r="G201" s="117"/>
      <c r="H201" s="112">
        <f t="shared" si="82"/>
        <v>0</v>
      </c>
      <c r="I201" s="121"/>
      <c r="J201" s="92">
        <f t="shared" si="83"/>
        <v>0</v>
      </c>
      <c r="L201" s="94">
        <v>199</v>
      </c>
      <c r="M201" s="114">
        <f t="shared" ca="1" si="79"/>
        <v>1000</v>
      </c>
      <c r="N201" s="115">
        <f t="shared" ca="1" si="92"/>
        <v>0</v>
      </c>
      <c r="P201" s="102"/>
      <c r="Q201" s="102"/>
      <c r="R201" s="102"/>
      <c r="S201" s="102"/>
      <c r="AC201" s="83">
        <f t="shared" si="74"/>
        <v>0</v>
      </c>
      <c r="AD201" s="83">
        <f t="shared" si="75"/>
        <v>0</v>
      </c>
      <c r="AF201" s="83">
        <f t="shared" si="84"/>
        <v>0</v>
      </c>
      <c r="AG201" s="83">
        <f t="shared" si="85"/>
        <v>0</v>
      </c>
      <c r="AQ201" s="83">
        <f t="shared" ca="1" si="86"/>
        <v>4</v>
      </c>
      <c r="AR201" s="83">
        <f t="shared" ca="1" si="87"/>
        <v>-116</v>
      </c>
      <c r="AS201" s="83">
        <f t="shared" ca="1" si="80"/>
        <v>-120</v>
      </c>
      <c r="AT201" s="83" cm="1">
        <f t="array" aca="1" ref="AT201" ca="1">_xlfn.LET(_xlpm.rozsah, $F$3:$F$10001,_xlpm.podminka, (_xlpm.rozsah&gt;M201)*(ISNUMBER(_xlpm.rozsah)),_xlpm.indexy, IF(_xlpm.podminka, ROW(_xlpm.rozsah)-MIN(ROW(_xlpm.rozsah))+1),_xlpm.prvni, MIN(_xlpm.indexy),_xlpm.finalni, IF(_xlpm.prvni=1, 2, _xlpm.prvni),INDEX(_xlpm.rozsah, _xlpm.finalni))</f>
        <v>1100</v>
      </c>
      <c r="AU201" s="83" cm="1">
        <f t="array" aca="1" ref="AU201" ca="1">INDEX($F$3:$F$10001,MATCH(AT201,$F$3:$F$10004,0)-1)</f>
        <v>1000</v>
      </c>
      <c r="AV201" s="83">
        <f t="shared" ca="1" si="76"/>
        <v>-120</v>
      </c>
      <c r="AW201" s="83">
        <f t="shared" ca="1" si="77"/>
        <v>-116</v>
      </c>
      <c r="AX201" s="83">
        <f t="shared" ca="1" si="88"/>
        <v>300</v>
      </c>
      <c r="AY201" s="83">
        <f t="shared" ca="1" si="89"/>
        <v>290</v>
      </c>
      <c r="AZ201" s="83">
        <f t="shared" ca="1" si="90"/>
        <v>10</v>
      </c>
      <c r="BA201" s="83">
        <f t="shared" ca="1" si="91"/>
        <v>300</v>
      </c>
      <c r="BB201" s="83">
        <f t="shared" ca="1" si="93"/>
        <v>290</v>
      </c>
    </row>
    <row r="202" spans="1:54" x14ac:dyDescent="0.25">
      <c r="A202" s="58">
        <v>200</v>
      </c>
      <c r="B202" s="59">
        <f t="shared" si="81"/>
        <v>3.3333333333333335</v>
      </c>
      <c r="C202" s="58">
        <v>0</v>
      </c>
      <c r="D202" s="58">
        <v>0</v>
      </c>
      <c r="F202" s="117"/>
      <c r="G202" s="117"/>
      <c r="H202" s="112">
        <f t="shared" si="82"/>
        <v>0</v>
      </c>
      <c r="I202" s="121"/>
      <c r="J202" s="92">
        <f t="shared" si="83"/>
        <v>0</v>
      </c>
      <c r="L202" s="94">
        <v>200</v>
      </c>
      <c r="M202" s="114">
        <f t="shared" ca="1" si="79"/>
        <v>1000</v>
      </c>
      <c r="N202" s="115">
        <f t="shared" ca="1" si="92"/>
        <v>0</v>
      </c>
      <c r="P202" s="102"/>
      <c r="Q202" s="102"/>
      <c r="R202" s="102"/>
      <c r="S202" s="102"/>
      <c r="AC202" s="83">
        <f t="shared" si="74"/>
        <v>0</v>
      </c>
      <c r="AD202" s="83">
        <f t="shared" si="75"/>
        <v>0</v>
      </c>
      <c r="AF202" s="83">
        <f t="shared" si="84"/>
        <v>0</v>
      </c>
      <c r="AG202" s="83">
        <f t="shared" si="85"/>
        <v>0</v>
      </c>
      <c r="AQ202" s="83">
        <f t="shared" ca="1" si="86"/>
        <v>4</v>
      </c>
      <c r="AR202" s="83">
        <f t="shared" ca="1" si="87"/>
        <v>-116</v>
      </c>
      <c r="AS202" s="83">
        <f t="shared" ca="1" si="80"/>
        <v>-120</v>
      </c>
      <c r="AT202" s="83" cm="1">
        <f t="array" aca="1" ref="AT202" ca="1">_xlfn.LET(_xlpm.rozsah, $F$3:$F$10001,_xlpm.podminka, (_xlpm.rozsah&gt;M202)*(ISNUMBER(_xlpm.rozsah)),_xlpm.indexy, IF(_xlpm.podminka, ROW(_xlpm.rozsah)-MIN(ROW(_xlpm.rozsah))+1),_xlpm.prvni, MIN(_xlpm.indexy),_xlpm.finalni, IF(_xlpm.prvni=1, 2, _xlpm.prvni),INDEX(_xlpm.rozsah, _xlpm.finalni))</f>
        <v>1100</v>
      </c>
      <c r="AU202" s="83" cm="1">
        <f t="array" aca="1" ref="AU202" ca="1">INDEX($F$3:$F$10001,MATCH(AT202,$F$3:$F$10004,0)-1)</f>
        <v>1000</v>
      </c>
      <c r="AV202" s="83">
        <f t="shared" ca="1" si="76"/>
        <v>-120</v>
      </c>
      <c r="AW202" s="83">
        <f t="shared" ca="1" si="77"/>
        <v>-116</v>
      </c>
      <c r="AX202" s="83">
        <f t="shared" ca="1" si="88"/>
        <v>300</v>
      </c>
      <c r="AY202" s="83">
        <f t="shared" ca="1" si="89"/>
        <v>290</v>
      </c>
      <c r="AZ202" s="83">
        <f t="shared" ca="1" si="90"/>
        <v>10</v>
      </c>
      <c r="BA202" s="83">
        <f t="shared" ca="1" si="91"/>
        <v>300</v>
      </c>
      <c r="BB202" s="83">
        <f t="shared" ca="1" si="93"/>
        <v>290</v>
      </c>
    </row>
    <row r="203" spans="1:54" x14ac:dyDescent="0.25">
      <c r="A203" s="58">
        <v>201</v>
      </c>
      <c r="B203" s="59">
        <f t="shared" si="81"/>
        <v>3.35</v>
      </c>
      <c r="C203" s="58">
        <v>0</v>
      </c>
      <c r="D203" s="58">
        <v>0</v>
      </c>
      <c r="F203" s="117"/>
      <c r="G203" s="117"/>
      <c r="H203" s="112">
        <f t="shared" si="82"/>
        <v>0</v>
      </c>
      <c r="I203" s="121"/>
      <c r="J203" s="92">
        <f t="shared" si="83"/>
        <v>0</v>
      </c>
      <c r="L203" s="94">
        <v>201</v>
      </c>
      <c r="M203" s="114">
        <f t="shared" ca="1" si="79"/>
        <v>1000</v>
      </c>
      <c r="N203" s="115">
        <f t="shared" ca="1" si="92"/>
        <v>0</v>
      </c>
      <c r="P203" s="102"/>
      <c r="Q203" s="102"/>
      <c r="R203" s="102"/>
      <c r="S203" s="102"/>
      <c r="AC203" s="83">
        <f t="shared" si="74"/>
        <v>0</v>
      </c>
      <c r="AD203" s="83">
        <f t="shared" si="75"/>
        <v>0</v>
      </c>
      <c r="AF203" s="83">
        <f t="shared" si="84"/>
        <v>0</v>
      </c>
      <c r="AG203" s="83">
        <f t="shared" si="85"/>
        <v>0</v>
      </c>
      <c r="AQ203" s="83">
        <f t="shared" ca="1" si="86"/>
        <v>4</v>
      </c>
      <c r="AR203" s="83">
        <f t="shared" ca="1" si="87"/>
        <v>-116</v>
      </c>
      <c r="AS203" s="83">
        <f t="shared" ca="1" si="80"/>
        <v>-120</v>
      </c>
      <c r="AT203" s="83" cm="1">
        <f t="array" aca="1" ref="AT203" ca="1">_xlfn.LET(_xlpm.rozsah, $F$3:$F$10001,_xlpm.podminka, (_xlpm.rozsah&gt;M203)*(ISNUMBER(_xlpm.rozsah)),_xlpm.indexy, IF(_xlpm.podminka, ROW(_xlpm.rozsah)-MIN(ROW(_xlpm.rozsah))+1),_xlpm.prvni, MIN(_xlpm.indexy),_xlpm.finalni, IF(_xlpm.prvni=1, 2, _xlpm.prvni),INDEX(_xlpm.rozsah, _xlpm.finalni))</f>
        <v>1100</v>
      </c>
      <c r="AU203" s="83" cm="1">
        <f t="array" aca="1" ref="AU203" ca="1">INDEX($F$3:$F$10001,MATCH(AT203,$F$3:$F$10004,0)-1)</f>
        <v>1000</v>
      </c>
      <c r="AV203" s="83">
        <f t="shared" ca="1" si="76"/>
        <v>-120</v>
      </c>
      <c r="AW203" s="83">
        <f t="shared" ca="1" si="77"/>
        <v>-116</v>
      </c>
      <c r="AX203" s="83">
        <f t="shared" ca="1" si="88"/>
        <v>300</v>
      </c>
      <c r="AY203" s="83">
        <f t="shared" ca="1" si="89"/>
        <v>290</v>
      </c>
      <c r="AZ203" s="83">
        <f t="shared" ca="1" si="90"/>
        <v>10</v>
      </c>
      <c r="BA203" s="83">
        <f t="shared" ca="1" si="91"/>
        <v>300</v>
      </c>
      <c r="BB203" s="83">
        <f t="shared" ca="1" si="93"/>
        <v>290</v>
      </c>
    </row>
    <row r="204" spans="1:54" x14ac:dyDescent="0.25">
      <c r="A204" s="58">
        <v>202</v>
      </c>
      <c r="B204" s="59">
        <f t="shared" si="81"/>
        <v>3.3666666666666667</v>
      </c>
      <c r="C204" s="58">
        <v>0</v>
      </c>
      <c r="D204" s="58">
        <v>0</v>
      </c>
      <c r="F204" s="117"/>
      <c r="G204" s="117"/>
      <c r="H204" s="112">
        <f t="shared" si="82"/>
        <v>0</v>
      </c>
      <c r="I204" s="121"/>
      <c r="J204" s="92">
        <f t="shared" si="83"/>
        <v>0</v>
      </c>
      <c r="L204" s="94">
        <v>202</v>
      </c>
      <c r="M204" s="114">
        <f t="shared" ca="1" si="79"/>
        <v>1000</v>
      </c>
      <c r="N204" s="115">
        <f t="shared" ca="1" si="92"/>
        <v>0</v>
      </c>
      <c r="P204" s="102"/>
      <c r="Q204" s="102"/>
      <c r="R204" s="102"/>
      <c r="S204" s="102"/>
      <c r="AC204" s="83">
        <f t="shared" si="74"/>
        <v>0</v>
      </c>
      <c r="AD204" s="83">
        <f t="shared" si="75"/>
        <v>0</v>
      </c>
      <c r="AF204" s="83">
        <f t="shared" si="84"/>
        <v>0</v>
      </c>
      <c r="AG204" s="83">
        <f t="shared" si="85"/>
        <v>0</v>
      </c>
      <c r="AQ204" s="83">
        <f t="shared" ca="1" si="86"/>
        <v>4</v>
      </c>
      <c r="AR204" s="83">
        <f t="shared" ca="1" si="87"/>
        <v>-116</v>
      </c>
      <c r="AS204" s="83">
        <f t="shared" ca="1" si="80"/>
        <v>-120</v>
      </c>
      <c r="AT204" s="83" cm="1">
        <f t="array" aca="1" ref="AT204" ca="1">_xlfn.LET(_xlpm.rozsah, $F$3:$F$10001,_xlpm.podminka, (_xlpm.rozsah&gt;M204)*(ISNUMBER(_xlpm.rozsah)),_xlpm.indexy, IF(_xlpm.podminka, ROW(_xlpm.rozsah)-MIN(ROW(_xlpm.rozsah))+1),_xlpm.prvni, MIN(_xlpm.indexy),_xlpm.finalni, IF(_xlpm.prvni=1, 2, _xlpm.prvni),INDEX(_xlpm.rozsah, _xlpm.finalni))</f>
        <v>1100</v>
      </c>
      <c r="AU204" s="83" cm="1">
        <f t="array" aca="1" ref="AU204" ca="1">INDEX($F$3:$F$10001,MATCH(AT204,$F$3:$F$10004,0)-1)</f>
        <v>1000</v>
      </c>
      <c r="AV204" s="83">
        <f t="shared" ca="1" si="76"/>
        <v>-120</v>
      </c>
      <c r="AW204" s="83">
        <f t="shared" ca="1" si="77"/>
        <v>-116</v>
      </c>
      <c r="AX204" s="83">
        <f t="shared" ca="1" si="88"/>
        <v>300</v>
      </c>
      <c r="AY204" s="83">
        <f t="shared" ca="1" si="89"/>
        <v>290</v>
      </c>
      <c r="AZ204" s="83">
        <f t="shared" ca="1" si="90"/>
        <v>10</v>
      </c>
      <c r="BA204" s="83">
        <f t="shared" ca="1" si="91"/>
        <v>300</v>
      </c>
      <c r="BB204" s="83">
        <f t="shared" ca="1" si="93"/>
        <v>290</v>
      </c>
    </row>
    <row r="205" spans="1:54" x14ac:dyDescent="0.25">
      <c r="A205" s="58">
        <v>203</v>
      </c>
      <c r="B205" s="59">
        <f t="shared" si="81"/>
        <v>3.3833333333333333</v>
      </c>
      <c r="C205" s="58">
        <v>0</v>
      </c>
      <c r="D205" s="58">
        <v>0</v>
      </c>
      <c r="F205" s="117"/>
      <c r="G205" s="117"/>
      <c r="H205" s="112">
        <f t="shared" si="82"/>
        <v>0</v>
      </c>
      <c r="I205" s="121"/>
      <c r="J205" s="92">
        <f t="shared" si="83"/>
        <v>0</v>
      </c>
      <c r="L205" s="94">
        <v>203</v>
      </c>
      <c r="M205" s="114">
        <f t="shared" ca="1" si="79"/>
        <v>1000</v>
      </c>
      <c r="N205" s="115">
        <f t="shared" ca="1" si="92"/>
        <v>0</v>
      </c>
      <c r="P205" s="102"/>
      <c r="Q205" s="102"/>
      <c r="R205" s="102"/>
      <c r="S205" s="102"/>
      <c r="AC205" s="83">
        <f t="shared" si="74"/>
        <v>0</v>
      </c>
      <c r="AD205" s="83">
        <f t="shared" si="75"/>
        <v>0</v>
      </c>
      <c r="AF205" s="83">
        <f t="shared" si="84"/>
        <v>0</v>
      </c>
      <c r="AG205" s="83">
        <f t="shared" si="85"/>
        <v>0</v>
      </c>
      <c r="AQ205" s="83">
        <f t="shared" ca="1" si="86"/>
        <v>4</v>
      </c>
      <c r="AR205" s="83">
        <f t="shared" ca="1" si="87"/>
        <v>-116</v>
      </c>
      <c r="AS205" s="83">
        <f t="shared" ca="1" si="80"/>
        <v>-120</v>
      </c>
      <c r="AT205" s="83" cm="1">
        <f t="array" aca="1" ref="AT205" ca="1">_xlfn.LET(_xlpm.rozsah, $F$3:$F$10001,_xlpm.podminka, (_xlpm.rozsah&gt;M205)*(ISNUMBER(_xlpm.rozsah)),_xlpm.indexy, IF(_xlpm.podminka, ROW(_xlpm.rozsah)-MIN(ROW(_xlpm.rozsah))+1),_xlpm.prvni, MIN(_xlpm.indexy),_xlpm.finalni, IF(_xlpm.prvni=1, 2, _xlpm.prvni),INDEX(_xlpm.rozsah, _xlpm.finalni))</f>
        <v>1100</v>
      </c>
      <c r="AU205" s="83" cm="1">
        <f t="array" aca="1" ref="AU205" ca="1">INDEX($F$3:$F$10001,MATCH(AT205,$F$3:$F$10004,0)-1)</f>
        <v>1000</v>
      </c>
      <c r="AV205" s="83">
        <f t="shared" ca="1" si="76"/>
        <v>-120</v>
      </c>
      <c r="AW205" s="83">
        <f t="shared" ca="1" si="77"/>
        <v>-116</v>
      </c>
      <c r="AX205" s="83">
        <f t="shared" ca="1" si="88"/>
        <v>300</v>
      </c>
      <c r="AY205" s="83">
        <f t="shared" ca="1" si="89"/>
        <v>290</v>
      </c>
      <c r="AZ205" s="83">
        <f t="shared" ca="1" si="90"/>
        <v>10</v>
      </c>
      <c r="BA205" s="83">
        <f t="shared" ca="1" si="91"/>
        <v>300</v>
      </c>
      <c r="BB205" s="83">
        <f t="shared" ca="1" si="93"/>
        <v>290</v>
      </c>
    </row>
    <row r="206" spans="1:54" x14ac:dyDescent="0.25">
      <c r="A206" s="58">
        <v>204</v>
      </c>
      <c r="B206" s="59">
        <f t="shared" si="81"/>
        <v>3.4</v>
      </c>
      <c r="C206" s="58">
        <v>0</v>
      </c>
      <c r="D206" s="58">
        <v>0</v>
      </c>
      <c r="F206" s="117"/>
      <c r="G206" s="117"/>
      <c r="H206" s="112">
        <f t="shared" si="82"/>
        <v>0</v>
      </c>
      <c r="I206" s="121"/>
      <c r="J206" s="92">
        <f t="shared" si="83"/>
        <v>0</v>
      </c>
      <c r="L206" s="94">
        <v>204</v>
      </c>
      <c r="M206" s="114">
        <f t="shared" ca="1" si="79"/>
        <v>1000</v>
      </c>
      <c r="N206" s="115">
        <f t="shared" ca="1" si="92"/>
        <v>0</v>
      </c>
      <c r="P206" s="102"/>
      <c r="Q206" s="102"/>
      <c r="R206" s="102"/>
      <c r="S206" s="102"/>
      <c r="AC206" s="83">
        <f t="shared" si="74"/>
        <v>0</v>
      </c>
      <c r="AD206" s="83">
        <f t="shared" si="75"/>
        <v>0</v>
      </c>
      <c r="AF206" s="83">
        <f t="shared" si="84"/>
        <v>0</v>
      </c>
      <c r="AG206" s="83">
        <f t="shared" si="85"/>
        <v>0</v>
      </c>
      <c r="AQ206" s="83">
        <f t="shared" ca="1" si="86"/>
        <v>4</v>
      </c>
      <c r="AR206" s="83">
        <f t="shared" ca="1" si="87"/>
        <v>-116</v>
      </c>
      <c r="AS206" s="83">
        <f t="shared" ca="1" si="80"/>
        <v>-120</v>
      </c>
      <c r="AT206" s="83" cm="1">
        <f t="array" aca="1" ref="AT206" ca="1">_xlfn.LET(_xlpm.rozsah, $F$3:$F$10001,_xlpm.podminka, (_xlpm.rozsah&gt;M206)*(ISNUMBER(_xlpm.rozsah)),_xlpm.indexy, IF(_xlpm.podminka, ROW(_xlpm.rozsah)-MIN(ROW(_xlpm.rozsah))+1),_xlpm.prvni, MIN(_xlpm.indexy),_xlpm.finalni, IF(_xlpm.prvni=1, 2, _xlpm.prvni),INDEX(_xlpm.rozsah, _xlpm.finalni))</f>
        <v>1100</v>
      </c>
      <c r="AU206" s="83" cm="1">
        <f t="array" aca="1" ref="AU206" ca="1">INDEX($F$3:$F$10001,MATCH(AT206,$F$3:$F$10004,0)-1)</f>
        <v>1000</v>
      </c>
      <c r="AV206" s="83">
        <f t="shared" ca="1" si="76"/>
        <v>-120</v>
      </c>
      <c r="AW206" s="83">
        <f t="shared" ca="1" si="77"/>
        <v>-116</v>
      </c>
      <c r="AX206" s="83">
        <f t="shared" ca="1" si="88"/>
        <v>300</v>
      </c>
      <c r="AY206" s="83">
        <f t="shared" ca="1" si="89"/>
        <v>290</v>
      </c>
      <c r="AZ206" s="83">
        <f t="shared" ca="1" si="90"/>
        <v>10</v>
      </c>
      <c r="BA206" s="83">
        <f t="shared" ca="1" si="91"/>
        <v>300</v>
      </c>
      <c r="BB206" s="83">
        <f t="shared" ca="1" si="93"/>
        <v>290</v>
      </c>
    </row>
    <row r="207" spans="1:54" x14ac:dyDescent="0.25">
      <c r="A207" s="58">
        <v>205</v>
      </c>
      <c r="B207" s="59">
        <f t="shared" si="81"/>
        <v>3.4166666666666665</v>
      </c>
      <c r="C207" s="58">
        <v>0</v>
      </c>
      <c r="D207" s="58">
        <v>0</v>
      </c>
      <c r="F207" s="117"/>
      <c r="G207" s="117"/>
      <c r="H207" s="112">
        <f t="shared" si="82"/>
        <v>0</v>
      </c>
      <c r="I207" s="121"/>
      <c r="J207" s="92">
        <f t="shared" si="83"/>
        <v>0</v>
      </c>
      <c r="L207" s="94">
        <v>205</v>
      </c>
      <c r="M207" s="114">
        <f t="shared" ca="1" si="79"/>
        <v>1000</v>
      </c>
      <c r="N207" s="115">
        <f t="shared" ca="1" si="92"/>
        <v>0</v>
      </c>
      <c r="P207" s="102"/>
      <c r="Q207" s="102"/>
      <c r="R207" s="102"/>
      <c r="S207" s="102"/>
      <c r="AC207" s="83">
        <f t="shared" si="74"/>
        <v>0</v>
      </c>
      <c r="AD207" s="83">
        <f t="shared" si="75"/>
        <v>0</v>
      </c>
      <c r="AF207" s="83">
        <f t="shared" si="84"/>
        <v>0</v>
      </c>
      <c r="AG207" s="83">
        <f t="shared" si="85"/>
        <v>0</v>
      </c>
      <c r="AQ207" s="83">
        <f t="shared" ca="1" si="86"/>
        <v>4</v>
      </c>
      <c r="AR207" s="83">
        <f t="shared" ca="1" si="87"/>
        <v>-116</v>
      </c>
      <c r="AS207" s="83">
        <f t="shared" ca="1" si="80"/>
        <v>-120</v>
      </c>
      <c r="AT207" s="83" cm="1">
        <f t="array" aca="1" ref="AT207" ca="1">_xlfn.LET(_xlpm.rozsah, $F$3:$F$10001,_xlpm.podminka, (_xlpm.rozsah&gt;M207)*(ISNUMBER(_xlpm.rozsah)),_xlpm.indexy, IF(_xlpm.podminka, ROW(_xlpm.rozsah)-MIN(ROW(_xlpm.rozsah))+1),_xlpm.prvni, MIN(_xlpm.indexy),_xlpm.finalni, IF(_xlpm.prvni=1, 2, _xlpm.prvni),INDEX(_xlpm.rozsah, _xlpm.finalni))</f>
        <v>1100</v>
      </c>
      <c r="AU207" s="83" cm="1">
        <f t="array" aca="1" ref="AU207" ca="1">INDEX($F$3:$F$10001,MATCH(AT207,$F$3:$F$10004,0)-1)</f>
        <v>1000</v>
      </c>
      <c r="AV207" s="83">
        <f t="shared" ca="1" si="76"/>
        <v>-120</v>
      </c>
      <c r="AW207" s="83">
        <f t="shared" ca="1" si="77"/>
        <v>-116</v>
      </c>
      <c r="AX207" s="83">
        <f t="shared" ca="1" si="88"/>
        <v>300</v>
      </c>
      <c r="AY207" s="83">
        <f t="shared" ca="1" si="89"/>
        <v>290</v>
      </c>
      <c r="AZ207" s="83">
        <f t="shared" ca="1" si="90"/>
        <v>10</v>
      </c>
      <c r="BA207" s="83">
        <f t="shared" ca="1" si="91"/>
        <v>300</v>
      </c>
      <c r="BB207" s="83">
        <f t="shared" ca="1" si="93"/>
        <v>290</v>
      </c>
    </row>
    <row r="208" spans="1:54" x14ac:dyDescent="0.25">
      <c r="A208" s="58">
        <v>206</v>
      </c>
      <c r="B208" s="59">
        <f t="shared" si="81"/>
        <v>3.4333333333333331</v>
      </c>
      <c r="C208" s="58">
        <v>0</v>
      </c>
      <c r="D208" s="58">
        <v>0</v>
      </c>
      <c r="F208" s="117"/>
      <c r="G208" s="117"/>
      <c r="H208" s="112">
        <f t="shared" si="82"/>
        <v>0</v>
      </c>
      <c r="I208" s="121"/>
      <c r="J208" s="92">
        <f t="shared" si="83"/>
        <v>0</v>
      </c>
      <c r="L208" s="94">
        <v>206</v>
      </c>
      <c r="M208" s="114">
        <f t="shared" ca="1" si="79"/>
        <v>1000</v>
      </c>
      <c r="N208" s="115">
        <f t="shared" ca="1" si="92"/>
        <v>0</v>
      </c>
      <c r="P208" s="102"/>
      <c r="Q208" s="102"/>
      <c r="R208" s="102"/>
      <c r="S208" s="102"/>
      <c r="AC208" s="83">
        <f t="shared" si="74"/>
        <v>0</v>
      </c>
      <c r="AD208" s="83">
        <f t="shared" si="75"/>
        <v>0</v>
      </c>
      <c r="AF208" s="83">
        <f t="shared" si="84"/>
        <v>0</v>
      </c>
      <c r="AG208" s="83">
        <f t="shared" si="85"/>
        <v>0</v>
      </c>
      <c r="AQ208" s="83">
        <f t="shared" ca="1" si="86"/>
        <v>4</v>
      </c>
      <c r="AR208" s="83">
        <f t="shared" ca="1" si="87"/>
        <v>-116</v>
      </c>
      <c r="AS208" s="83">
        <f t="shared" ca="1" si="80"/>
        <v>-120</v>
      </c>
      <c r="AT208" s="83" cm="1">
        <f t="array" aca="1" ref="AT208" ca="1">_xlfn.LET(_xlpm.rozsah, $F$3:$F$10001,_xlpm.podminka, (_xlpm.rozsah&gt;M208)*(ISNUMBER(_xlpm.rozsah)),_xlpm.indexy, IF(_xlpm.podminka, ROW(_xlpm.rozsah)-MIN(ROW(_xlpm.rozsah))+1),_xlpm.prvni, MIN(_xlpm.indexy),_xlpm.finalni, IF(_xlpm.prvni=1, 2, _xlpm.prvni),INDEX(_xlpm.rozsah, _xlpm.finalni))</f>
        <v>1100</v>
      </c>
      <c r="AU208" s="83" cm="1">
        <f t="array" aca="1" ref="AU208" ca="1">INDEX($F$3:$F$10001,MATCH(AT208,$F$3:$F$10004,0)-1)</f>
        <v>1000</v>
      </c>
      <c r="AV208" s="83">
        <f t="shared" ca="1" si="76"/>
        <v>-120</v>
      </c>
      <c r="AW208" s="83">
        <f t="shared" ca="1" si="77"/>
        <v>-116</v>
      </c>
      <c r="AX208" s="83">
        <f t="shared" ca="1" si="88"/>
        <v>300</v>
      </c>
      <c r="AY208" s="83">
        <f t="shared" ca="1" si="89"/>
        <v>290</v>
      </c>
      <c r="AZ208" s="83">
        <f t="shared" ca="1" si="90"/>
        <v>10</v>
      </c>
      <c r="BA208" s="83">
        <f t="shared" ca="1" si="91"/>
        <v>300</v>
      </c>
      <c r="BB208" s="83">
        <f t="shared" ca="1" si="93"/>
        <v>290</v>
      </c>
    </row>
    <row r="209" spans="1:54" x14ac:dyDescent="0.25">
      <c r="A209" s="58">
        <v>207</v>
      </c>
      <c r="B209" s="59">
        <f t="shared" si="81"/>
        <v>3.45</v>
      </c>
      <c r="C209" s="58">
        <v>0</v>
      </c>
      <c r="D209" s="58">
        <v>0</v>
      </c>
      <c r="F209" s="117"/>
      <c r="G209" s="117"/>
      <c r="H209" s="112">
        <f t="shared" si="82"/>
        <v>0</v>
      </c>
      <c r="I209" s="121"/>
      <c r="J209" s="92">
        <f t="shared" si="83"/>
        <v>0</v>
      </c>
      <c r="L209" s="94">
        <v>207</v>
      </c>
      <c r="M209" s="114">
        <f t="shared" ca="1" si="79"/>
        <v>1000</v>
      </c>
      <c r="N209" s="115">
        <f t="shared" ca="1" si="92"/>
        <v>0</v>
      </c>
      <c r="P209" s="102"/>
      <c r="Q209" s="102"/>
      <c r="R209" s="102"/>
      <c r="S209" s="102"/>
      <c r="AC209" s="83">
        <f t="shared" si="74"/>
        <v>0</v>
      </c>
      <c r="AD209" s="83">
        <f t="shared" si="75"/>
        <v>0</v>
      </c>
      <c r="AF209" s="83">
        <f t="shared" si="84"/>
        <v>0</v>
      </c>
      <c r="AG209" s="83">
        <f t="shared" si="85"/>
        <v>0</v>
      </c>
      <c r="AQ209" s="83">
        <f t="shared" ca="1" si="86"/>
        <v>4</v>
      </c>
      <c r="AR209" s="83">
        <f t="shared" ca="1" si="87"/>
        <v>-116</v>
      </c>
      <c r="AS209" s="83">
        <f t="shared" ca="1" si="80"/>
        <v>-120</v>
      </c>
      <c r="AT209" s="83" cm="1">
        <f t="array" aca="1" ref="AT209" ca="1">_xlfn.LET(_xlpm.rozsah, $F$3:$F$10001,_xlpm.podminka, (_xlpm.rozsah&gt;M209)*(ISNUMBER(_xlpm.rozsah)),_xlpm.indexy, IF(_xlpm.podminka, ROW(_xlpm.rozsah)-MIN(ROW(_xlpm.rozsah))+1),_xlpm.prvni, MIN(_xlpm.indexy),_xlpm.finalni, IF(_xlpm.prvni=1, 2, _xlpm.prvni),INDEX(_xlpm.rozsah, _xlpm.finalni))</f>
        <v>1100</v>
      </c>
      <c r="AU209" s="83" cm="1">
        <f t="array" aca="1" ref="AU209" ca="1">INDEX($F$3:$F$10001,MATCH(AT209,$F$3:$F$10004,0)-1)</f>
        <v>1000</v>
      </c>
      <c r="AV209" s="83">
        <f t="shared" ca="1" si="76"/>
        <v>-120</v>
      </c>
      <c r="AW209" s="83">
        <f t="shared" ca="1" si="77"/>
        <v>-116</v>
      </c>
      <c r="AX209" s="83">
        <f t="shared" ca="1" si="88"/>
        <v>300</v>
      </c>
      <c r="AY209" s="83">
        <f t="shared" ca="1" si="89"/>
        <v>290</v>
      </c>
      <c r="AZ209" s="83">
        <f t="shared" ca="1" si="90"/>
        <v>10</v>
      </c>
      <c r="BA209" s="83">
        <f t="shared" ca="1" si="91"/>
        <v>300</v>
      </c>
      <c r="BB209" s="83">
        <f t="shared" ca="1" si="93"/>
        <v>290</v>
      </c>
    </row>
    <row r="210" spans="1:54" x14ac:dyDescent="0.25">
      <c r="A210" s="58">
        <v>208</v>
      </c>
      <c r="B210" s="59">
        <f t="shared" si="81"/>
        <v>3.4666666666666668</v>
      </c>
      <c r="C210" s="58">
        <v>0</v>
      </c>
      <c r="D210" s="58">
        <v>0</v>
      </c>
      <c r="F210" s="117"/>
      <c r="G210" s="117"/>
      <c r="H210" s="112">
        <f t="shared" si="82"/>
        <v>0</v>
      </c>
      <c r="I210" s="121"/>
      <c r="J210" s="92">
        <f t="shared" si="83"/>
        <v>0</v>
      </c>
      <c r="L210" s="94">
        <v>208</v>
      </c>
      <c r="M210" s="114">
        <f t="shared" ca="1" si="79"/>
        <v>1000</v>
      </c>
      <c r="N210" s="115">
        <f t="shared" ca="1" si="92"/>
        <v>0</v>
      </c>
      <c r="P210" s="102"/>
      <c r="Q210" s="102"/>
      <c r="R210" s="102"/>
      <c r="S210" s="102"/>
      <c r="AC210" s="83">
        <f t="shared" si="74"/>
        <v>0</v>
      </c>
      <c r="AD210" s="83">
        <f t="shared" si="75"/>
        <v>0</v>
      </c>
      <c r="AF210" s="83">
        <f t="shared" si="84"/>
        <v>0</v>
      </c>
      <c r="AG210" s="83">
        <f t="shared" si="85"/>
        <v>0</v>
      </c>
      <c r="AQ210" s="83">
        <f t="shared" ca="1" si="86"/>
        <v>4</v>
      </c>
      <c r="AR210" s="83">
        <f t="shared" ca="1" si="87"/>
        <v>-116</v>
      </c>
      <c r="AS210" s="83">
        <f t="shared" ca="1" si="80"/>
        <v>-120</v>
      </c>
      <c r="AT210" s="83" cm="1">
        <f t="array" aca="1" ref="AT210" ca="1">_xlfn.LET(_xlpm.rozsah, $F$3:$F$10001,_xlpm.podminka, (_xlpm.rozsah&gt;M210)*(ISNUMBER(_xlpm.rozsah)),_xlpm.indexy, IF(_xlpm.podminka, ROW(_xlpm.rozsah)-MIN(ROW(_xlpm.rozsah))+1),_xlpm.prvni, MIN(_xlpm.indexy),_xlpm.finalni, IF(_xlpm.prvni=1, 2, _xlpm.prvni),INDEX(_xlpm.rozsah, _xlpm.finalni))</f>
        <v>1100</v>
      </c>
      <c r="AU210" s="83" cm="1">
        <f t="array" aca="1" ref="AU210" ca="1">INDEX($F$3:$F$10001,MATCH(AT210,$F$3:$F$10004,0)-1)</f>
        <v>1000</v>
      </c>
      <c r="AV210" s="83">
        <f t="shared" ca="1" si="76"/>
        <v>-120</v>
      </c>
      <c r="AW210" s="83">
        <f t="shared" ca="1" si="77"/>
        <v>-116</v>
      </c>
      <c r="AX210" s="83">
        <f t="shared" ca="1" si="88"/>
        <v>300</v>
      </c>
      <c r="AY210" s="83">
        <f t="shared" ca="1" si="89"/>
        <v>290</v>
      </c>
      <c r="AZ210" s="83">
        <f t="shared" ca="1" si="90"/>
        <v>10</v>
      </c>
      <c r="BA210" s="83">
        <f t="shared" ca="1" si="91"/>
        <v>300</v>
      </c>
      <c r="BB210" s="83">
        <f t="shared" ca="1" si="93"/>
        <v>290</v>
      </c>
    </row>
    <row r="211" spans="1:54" x14ac:dyDescent="0.25">
      <c r="A211" s="58">
        <v>209</v>
      </c>
      <c r="B211" s="59">
        <f t="shared" si="81"/>
        <v>3.4833333333333334</v>
      </c>
      <c r="C211" s="58">
        <v>0</v>
      </c>
      <c r="D211" s="58">
        <v>0</v>
      </c>
      <c r="F211" s="117"/>
      <c r="G211" s="117"/>
      <c r="H211" s="112">
        <f t="shared" si="82"/>
        <v>0</v>
      </c>
      <c r="I211" s="121"/>
      <c r="J211" s="92">
        <f t="shared" si="83"/>
        <v>0</v>
      </c>
      <c r="L211" s="94">
        <v>209</v>
      </c>
      <c r="M211" s="114">
        <f t="shared" ca="1" si="79"/>
        <v>1000</v>
      </c>
      <c r="N211" s="115">
        <f t="shared" ca="1" si="92"/>
        <v>0</v>
      </c>
      <c r="P211" s="102"/>
      <c r="Q211" s="102"/>
      <c r="R211" s="102"/>
      <c r="S211" s="102"/>
      <c r="AC211" s="83">
        <f t="shared" si="74"/>
        <v>0</v>
      </c>
      <c r="AD211" s="83">
        <f t="shared" si="75"/>
        <v>0</v>
      </c>
      <c r="AF211" s="83">
        <f t="shared" si="84"/>
        <v>0</v>
      </c>
      <c r="AG211" s="83">
        <f t="shared" si="85"/>
        <v>0</v>
      </c>
      <c r="AQ211" s="83">
        <f t="shared" ca="1" si="86"/>
        <v>4</v>
      </c>
      <c r="AR211" s="83">
        <f t="shared" ca="1" si="87"/>
        <v>-116</v>
      </c>
      <c r="AS211" s="83">
        <f t="shared" ca="1" si="80"/>
        <v>-120</v>
      </c>
      <c r="AT211" s="83" cm="1">
        <f t="array" aca="1" ref="AT211" ca="1">_xlfn.LET(_xlpm.rozsah, $F$3:$F$10001,_xlpm.podminka, (_xlpm.rozsah&gt;M211)*(ISNUMBER(_xlpm.rozsah)),_xlpm.indexy, IF(_xlpm.podminka, ROW(_xlpm.rozsah)-MIN(ROW(_xlpm.rozsah))+1),_xlpm.prvni, MIN(_xlpm.indexy),_xlpm.finalni, IF(_xlpm.prvni=1, 2, _xlpm.prvni),INDEX(_xlpm.rozsah, _xlpm.finalni))</f>
        <v>1100</v>
      </c>
      <c r="AU211" s="83" cm="1">
        <f t="array" aca="1" ref="AU211" ca="1">INDEX($F$3:$F$10001,MATCH(AT211,$F$3:$F$10004,0)-1)</f>
        <v>1000</v>
      </c>
      <c r="AV211" s="83">
        <f t="shared" ca="1" si="76"/>
        <v>-120</v>
      </c>
      <c r="AW211" s="83">
        <f t="shared" ca="1" si="77"/>
        <v>-116</v>
      </c>
      <c r="AX211" s="83">
        <f t="shared" ca="1" si="88"/>
        <v>300</v>
      </c>
      <c r="AY211" s="83">
        <f t="shared" ca="1" si="89"/>
        <v>290</v>
      </c>
      <c r="AZ211" s="83">
        <f t="shared" ca="1" si="90"/>
        <v>10</v>
      </c>
      <c r="BA211" s="83">
        <f t="shared" ca="1" si="91"/>
        <v>300</v>
      </c>
      <c r="BB211" s="83">
        <f t="shared" ca="1" si="93"/>
        <v>290</v>
      </c>
    </row>
    <row r="212" spans="1:54" x14ac:dyDescent="0.25">
      <c r="A212" s="58">
        <v>210</v>
      </c>
      <c r="B212" s="59">
        <f t="shared" si="81"/>
        <v>3.5</v>
      </c>
      <c r="C212" s="58">
        <v>0</v>
      </c>
      <c r="D212" s="58">
        <v>0</v>
      </c>
      <c r="F212" s="117"/>
      <c r="G212" s="117"/>
      <c r="H212" s="112">
        <f t="shared" si="82"/>
        <v>0</v>
      </c>
      <c r="I212" s="121"/>
      <c r="J212" s="92">
        <f t="shared" si="83"/>
        <v>0</v>
      </c>
      <c r="L212" s="94">
        <v>210</v>
      </c>
      <c r="M212" s="114">
        <f t="shared" ca="1" si="79"/>
        <v>1000</v>
      </c>
      <c r="N212" s="115">
        <f t="shared" ca="1" si="92"/>
        <v>0</v>
      </c>
      <c r="P212" s="102"/>
      <c r="Q212" s="102"/>
      <c r="R212" s="102"/>
      <c r="S212" s="102"/>
      <c r="AC212" s="83">
        <f t="shared" si="74"/>
        <v>0</v>
      </c>
      <c r="AD212" s="83">
        <f t="shared" si="75"/>
        <v>0</v>
      </c>
      <c r="AF212" s="83">
        <f t="shared" si="84"/>
        <v>0</v>
      </c>
      <c r="AG212" s="83">
        <f t="shared" si="85"/>
        <v>0</v>
      </c>
      <c r="AQ212" s="83">
        <f t="shared" ca="1" si="86"/>
        <v>4</v>
      </c>
      <c r="AR212" s="83">
        <f t="shared" ca="1" si="87"/>
        <v>-116</v>
      </c>
      <c r="AS212" s="83">
        <f t="shared" ca="1" si="80"/>
        <v>-120</v>
      </c>
      <c r="AT212" s="83" cm="1">
        <f t="array" aca="1" ref="AT212" ca="1">_xlfn.LET(_xlpm.rozsah, $F$3:$F$10001,_xlpm.podminka, (_xlpm.rozsah&gt;M212)*(ISNUMBER(_xlpm.rozsah)),_xlpm.indexy, IF(_xlpm.podminka, ROW(_xlpm.rozsah)-MIN(ROW(_xlpm.rozsah))+1),_xlpm.prvni, MIN(_xlpm.indexy),_xlpm.finalni, IF(_xlpm.prvni=1, 2, _xlpm.prvni),INDEX(_xlpm.rozsah, _xlpm.finalni))</f>
        <v>1100</v>
      </c>
      <c r="AU212" s="83" cm="1">
        <f t="array" aca="1" ref="AU212" ca="1">INDEX($F$3:$F$10001,MATCH(AT212,$F$3:$F$10004,0)-1)</f>
        <v>1000</v>
      </c>
      <c r="AV212" s="83">
        <f t="shared" ca="1" si="76"/>
        <v>-120</v>
      </c>
      <c r="AW212" s="83">
        <f t="shared" ca="1" si="77"/>
        <v>-116</v>
      </c>
      <c r="AX212" s="83">
        <f t="shared" ca="1" si="88"/>
        <v>300</v>
      </c>
      <c r="AY212" s="83">
        <f t="shared" ca="1" si="89"/>
        <v>290</v>
      </c>
      <c r="AZ212" s="83">
        <f t="shared" ca="1" si="90"/>
        <v>10</v>
      </c>
      <c r="BA212" s="83">
        <f t="shared" ca="1" si="91"/>
        <v>300</v>
      </c>
      <c r="BB212" s="83">
        <f t="shared" ca="1" si="93"/>
        <v>290</v>
      </c>
    </row>
    <row r="213" spans="1:54" x14ac:dyDescent="0.25">
      <c r="A213" s="58">
        <v>211</v>
      </c>
      <c r="B213" s="59">
        <f t="shared" si="81"/>
        <v>3.5166666666666666</v>
      </c>
      <c r="C213" s="58">
        <v>0</v>
      </c>
      <c r="D213" s="58">
        <v>0</v>
      </c>
      <c r="F213" s="117"/>
      <c r="G213" s="117"/>
      <c r="H213" s="112">
        <f t="shared" si="82"/>
        <v>0</v>
      </c>
      <c r="I213" s="121"/>
      <c r="J213" s="92">
        <f t="shared" si="83"/>
        <v>0</v>
      </c>
      <c r="L213" s="94">
        <v>211</v>
      </c>
      <c r="M213" s="114">
        <f t="shared" ca="1" si="79"/>
        <v>1000</v>
      </c>
      <c r="N213" s="115">
        <f t="shared" ca="1" si="92"/>
        <v>0</v>
      </c>
      <c r="P213" s="102"/>
      <c r="Q213" s="102"/>
      <c r="R213" s="102"/>
      <c r="S213" s="102"/>
      <c r="AC213" s="83">
        <f t="shared" si="74"/>
        <v>0</v>
      </c>
      <c r="AD213" s="83">
        <f t="shared" si="75"/>
        <v>0</v>
      </c>
      <c r="AF213" s="83">
        <f t="shared" si="84"/>
        <v>0</v>
      </c>
      <c r="AG213" s="83">
        <f t="shared" si="85"/>
        <v>0</v>
      </c>
      <c r="AQ213" s="83">
        <f t="shared" ca="1" si="86"/>
        <v>4</v>
      </c>
      <c r="AR213" s="83">
        <f t="shared" ca="1" si="87"/>
        <v>-116</v>
      </c>
      <c r="AS213" s="83">
        <f t="shared" ca="1" si="80"/>
        <v>-120</v>
      </c>
      <c r="AT213" s="83" cm="1">
        <f t="array" aca="1" ref="AT213" ca="1">_xlfn.LET(_xlpm.rozsah, $F$3:$F$10001,_xlpm.podminka, (_xlpm.rozsah&gt;M213)*(ISNUMBER(_xlpm.rozsah)),_xlpm.indexy, IF(_xlpm.podminka, ROW(_xlpm.rozsah)-MIN(ROW(_xlpm.rozsah))+1),_xlpm.prvni, MIN(_xlpm.indexy),_xlpm.finalni, IF(_xlpm.prvni=1, 2, _xlpm.prvni),INDEX(_xlpm.rozsah, _xlpm.finalni))</f>
        <v>1100</v>
      </c>
      <c r="AU213" s="83" cm="1">
        <f t="array" aca="1" ref="AU213" ca="1">INDEX($F$3:$F$10001,MATCH(AT213,$F$3:$F$10004,0)-1)</f>
        <v>1000</v>
      </c>
      <c r="AV213" s="83">
        <f t="shared" ca="1" si="76"/>
        <v>-120</v>
      </c>
      <c r="AW213" s="83">
        <f t="shared" ca="1" si="77"/>
        <v>-116</v>
      </c>
      <c r="AX213" s="83">
        <f t="shared" ca="1" si="88"/>
        <v>300</v>
      </c>
      <c r="AY213" s="83">
        <f t="shared" ca="1" si="89"/>
        <v>290</v>
      </c>
      <c r="AZ213" s="83">
        <f t="shared" ca="1" si="90"/>
        <v>10</v>
      </c>
      <c r="BA213" s="83">
        <f t="shared" ca="1" si="91"/>
        <v>300</v>
      </c>
      <c r="BB213" s="83">
        <f t="shared" ca="1" si="93"/>
        <v>290</v>
      </c>
    </row>
    <row r="214" spans="1:54" x14ac:dyDescent="0.25">
      <c r="A214" s="58">
        <v>212</v>
      </c>
      <c r="B214" s="59">
        <f t="shared" si="81"/>
        <v>3.5333333333333332</v>
      </c>
      <c r="C214" s="58">
        <v>0</v>
      </c>
      <c r="D214" s="58">
        <v>0</v>
      </c>
      <c r="F214" s="117"/>
      <c r="G214" s="117"/>
      <c r="H214" s="112">
        <f t="shared" si="82"/>
        <v>0</v>
      </c>
      <c r="I214" s="121"/>
      <c r="J214" s="92">
        <f t="shared" si="83"/>
        <v>0</v>
      </c>
      <c r="L214" s="94">
        <v>212</v>
      </c>
      <c r="M214" s="114">
        <f t="shared" ca="1" si="79"/>
        <v>1000</v>
      </c>
      <c r="N214" s="115">
        <f t="shared" ca="1" si="92"/>
        <v>0</v>
      </c>
      <c r="P214" s="102"/>
      <c r="Q214" s="102"/>
      <c r="R214" s="102"/>
      <c r="S214" s="102"/>
      <c r="AC214" s="83">
        <f t="shared" si="74"/>
        <v>0</v>
      </c>
      <c r="AD214" s="83">
        <f t="shared" si="75"/>
        <v>0</v>
      </c>
      <c r="AF214" s="83">
        <f t="shared" si="84"/>
        <v>0</v>
      </c>
      <c r="AG214" s="83">
        <f t="shared" si="85"/>
        <v>0</v>
      </c>
      <c r="AQ214" s="83">
        <f t="shared" ca="1" si="86"/>
        <v>4</v>
      </c>
      <c r="AR214" s="83">
        <f t="shared" ca="1" si="87"/>
        <v>-116</v>
      </c>
      <c r="AS214" s="83">
        <f t="shared" ca="1" si="80"/>
        <v>-120</v>
      </c>
      <c r="AT214" s="83" cm="1">
        <f t="array" aca="1" ref="AT214" ca="1">_xlfn.LET(_xlpm.rozsah, $F$3:$F$10001,_xlpm.podminka, (_xlpm.rozsah&gt;M214)*(ISNUMBER(_xlpm.rozsah)),_xlpm.indexy, IF(_xlpm.podminka, ROW(_xlpm.rozsah)-MIN(ROW(_xlpm.rozsah))+1),_xlpm.prvni, MIN(_xlpm.indexy),_xlpm.finalni, IF(_xlpm.prvni=1, 2, _xlpm.prvni),INDEX(_xlpm.rozsah, _xlpm.finalni))</f>
        <v>1100</v>
      </c>
      <c r="AU214" s="83" cm="1">
        <f t="array" aca="1" ref="AU214" ca="1">INDEX($F$3:$F$10001,MATCH(AT214,$F$3:$F$10004,0)-1)</f>
        <v>1000</v>
      </c>
      <c r="AV214" s="83">
        <f t="shared" ca="1" si="76"/>
        <v>-120</v>
      </c>
      <c r="AW214" s="83">
        <f t="shared" ca="1" si="77"/>
        <v>-116</v>
      </c>
      <c r="AX214" s="83">
        <f t="shared" ca="1" si="88"/>
        <v>300</v>
      </c>
      <c r="AY214" s="83">
        <f t="shared" ca="1" si="89"/>
        <v>290</v>
      </c>
      <c r="AZ214" s="83">
        <f t="shared" ca="1" si="90"/>
        <v>10</v>
      </c>
      <c r="BA214" s="83">
        <f t="shared" ca="1" si="91"/>
        <v>300</v>
      </c>
      <c r="BB214" s="83">
        <f t="shared" ca="1" si="93"/>
        <v>290</v>
      </c>
    </row>
    <row r="215" spans="1:54" x14ac:dyDescent="0.25">
      <c r="A215" s="58">
        <v>213</v>
      </c>
      <c r="B215" s="59">
        <f t="shared" si="81"/>
        <v>3.55</v>
      </c>
      <c r="C215" s="58">
        <v>0</v>
      </c>
      <c r="D215" s="58">
        <v>0</v>
      </c>
      <c r="F215" s="117"/>
      <c r="G215" s="117"/>
      <c r="H215" s="112">
        <f t="shared" si="82"/>
        <v>0</v>
      </c>
      <c r="I215" s="121"/>
      <c r="J215" s="92">
        <f t="shared" si="83"/>
        <v>0</v>
      </c>
      <c r="L215" s="94">
        <v>213</v>
      </c>
      <c r="M215" s="114">
        <f t="shared" ca="1" si="79"/>
        <v>1000</v>
      </c>
      <c r="N215" s="115">
        <f t="shared" ca="1" si="92"/>
        <v>0</v>
      </c>
      <c r="P215" s="102"/>
      <c r="Q215" s="102"/>
      <c r="R215" s="102"/>
      <c r="S215" s="102"/>
      <c r="AC215" s="83">
        <f t="shared" si="74"/>
        <v>0</v>
      </c>
      <c r="AD215" s="83">
        <f t="shared" si="75"/>
        <v>0</v>
      </c>
      <c r="AF215" s="83">
        <f t="shared" si="84"/>
        <v>0</v>
      </c>
      <c r="AG215" s="83">
        <f t="shared" si="85"/>
        <v>0</v>
      </c>
      <c r="AQ215" s="83">
        <f t="shared" ca="1" si="86"/>
        <v>4</v>
      </c>
      <c r="AR215" s="83">
        <f t="shared" ca="1" si="87"/>
        <v>-116</v>
      </c>
      <c r="AS215" s="83">
        <f t="shared" ca="1" si="80"/>
        <v>-120</v>
      </c>
      <c r="AT215" s="83" cm="1">
        <f t="array" aca="1" ref="AT215" ca="1">_xlfn.LET(_xlpm.rozsah, $F$3:$F$10001,_xlpm.podminka, (_xlpm.rozsah&gt;M215)*(ISNUMBER(_xlpm.rozsah)),_xlpm.indexy, IF(_xlpm.podminka, ROW(_xlpm.rozsah)-MIN(ROW(_xlpm.rozsah))+1),_xlpm.prvni, MIN(_xlpm.indexy),_xlpm.finalni, IF(_xlpm.prvni=1, 2, _xlpm.prvni),INDEX(_xlpm.rozsah, _xlpm.finalni))</f>
        <v>1100</v>
      </c>
      <c r="AU215" s="83" cm="1">
        <f t="array" aca="1" ref="AU215" ca="1">INDEX($F$3:$F$10001,MATCH(AT215,$F$3:$F$10004,0)-1)</f>
        <v>1000</v>
      </c>
      <c r="AV215" s="83">
        <f t="shared" ca="1" si="76"/>
        <v>-120</v>
      </c>
      <c r="AW215" s="83">
        <f t="shared" ca="1" si="77"/>
        <v>-116</v>
      </c>
      <c r="AX215" s="83">
        <f t="shared" ca="1" si="88"/>
        <v>300</v>
      </c>
      <c r="AY215" s="83">
        <f t="shared" ca="1" si="89"/>
        <v>290</v>
      </c>
      <c r="AZ215" s="83">
        <f t="shared" ca="1" si="90"/>
        <v>10</v>
      </c>
      <c r="BA215" s="83">
        <f t="shared" ca="1" si="91"/>
        <v>300</v>
      </c>
      <c r="BB215" s="83">
        <f t="shared" ca="1" si="93"/>
        <v>290</v>
      </c>
    </row>
    <row r="216" spans="1:54" x14ac:dyDescent="0.25">
      <c r="A216" s="58">
        <v>214</v>
      </c>
      <c r="B216" s="59">
        <f t="shared" si="81"/>
        <v>3.5666666666666669</v>
      </c>
      <c r="C216" s="58">
        <v>0</v>
      </c>
      <c r="D216" s="58">
        <v>0</v>
      </c>
      <c r="F216" s="117"/>
      <c r="G216" s="117"/>
      <c r="H216" s="112">
        <f t="shared" si="82"/>
        <v>0</v>
      </c>
      <c r="I216" s="121"/>
      <c r="J216" s="92">
        <f t="shared" si="83"/>
        <v>0</v>
      </c>
      <c r="L216" s="94">
        <v>214</v>
      </c>
      <c r="M216" s="114">
        <f t="shared" ca="1" si="79"/>
        <v>1000</v>
      </c>
      <c r="N216" s="115">
        <f t="shared" ca="1" si="92"/>
        <v>0</v>
      </c>
      <c r="P216" s="102"/>
      <c r="Q216" s="102"/>
      <c r="R216" s="102"/>
      <c r="S216" s="102"/>
      <c r="AC216" s="83">
        <f t="shared" si="74"/>
        <v>0</v>
      </c>
      <c r="AD216" s="83">
        <f t="shared" si="75"/>
        <v>0</v>
      </c>
      <c r="AF216" s="83">
        <f t="shared" si="84"/>
        <v>0</v>
      </c>
      <c r="AG216" s="83">
        <f t="shared" si="85"/>
        <v>0</v>
      </c>
      <c r="AQ216" s="83">
        <f t="shared" ca="1" si="86"/>
        <v>4</v>
      </c>
      <c r="AR216" s="83">
        <f t="shared" ca="1" si="87"/>
        <v>-116</v>
      </c>
      <c r="AS216" s="83">
        <f t="shared" ca="1" si="80"/>
        <v>-120</v>
      </c>
      <c r="AT216" s="83" cm="1">
        <f t="array" aca="1" ref="AT216" ca="1">_xlfn.LET(_xlpm.rozsah, $F$3:$F$10001,_xlpm.podminka, (_xlpm.rozsah&gt;M216)*(ISNUMBER(_xlpm.rozsah)),_xlpm.indexy, IF(_xlpm.podminka, ROW(_xlpm.rozsah)-MIN(ROW(_xlpm.rozsah))+1),_xlpm.prvni, MIN(_xlpm.indexy),_xlpm.finalni, IF(_xlpm.prvni=1, 2, _xlpm.prvni),INDEX(_xlpm.rozsah, _xlpm.finalni))</f>
        <v>1100</v>
      </c>
      <c r="AU216" s="83" cm="1">
        <f t="array" aca="1" ref="AU216" ca="1">INDEX($F$3:$F$10001,MATCH(AT216,$F$3:$F$10004,0)-1)</f>
        <v>1000</v>
      </c>
      <c r="AV216" s="83">
        <f t="shared" ca="1" si="76"/>
        <v>-120</v>
      </c>
      <c r="AW216" s="83">
        <f t="shared" ca="1" si="77"/>
        <v>-116</v>
      </c>
      <c r="AX216" s="83">
        <f t="shared" ca="1" si="88"/>
        <v>300</v>
      </c>
      <c r="AY216" s="83">
        <f t="shared" ca="1" si="89"/>
        <v>290</v>
      </c>
      <c r="AZ216" s="83">
        <f t="shared" ca="1" si="90"/>
        <v>10</v>
      </c>
      <c r="BA216" s="83">
        <f t="shared" ca="1" si="91"/>
        <v>300</v>
      </c>
      <c r="BB216" s="83">
        <f t="shared" ca="1" si="93"/>
        <v>290</v>
      </c>
    </row>
    <row r="217" spans="1:54" x14ac:dyDescent="0.25">
      <c r="A217" s="58">
        <v>215</v>
      </c>
      <c r="B217" s="59">
        <f t="shared" si="81"/>
        <v>3.5833333333333335</v>
      </c>
      <c r="C217" s="58">
        <v>0</v>
      </c>
      <c r="D217" s="58">
        <v>0</v>
      </c>
      <c r="F217" s="117"/>
      <c r="G217" s="117"/>
      <c r="H217" s="112">
        <f t="shared" si="82"/>
        <v>0</v>
      </c>
      <c r="I217" s="121"/>
      <c r="J217" s="92">
        <f t="shared" si="83"/>
        <v>0</v>
      </c>
      <c r="L217" s="94">
        <v>215</v>
      </c>
      <c r="M217" s="114">
        <f t="shared" ca="1" si="79"/>
        <v>1000</v>
      </c>
      <c r="N217" s="115">
        <f t="shared" ca="1" si="92"/>
        <v>0</v>
      </c>
      <c r="P217" s="102"/>
      <c r="Q217" s="102"/>
      <c r="R217" s="102"/>
      <c r="S217" s="102"/>
      <c r="AC217" s="83">
        <f t="shared" ref="AC217:AC280" si="94">AG217</f>
        <v>0</v>
      </c>
      <c r="AD217" s="83">
        <f t="shared" si="75"/>
        <v>0</v>
      </c>
      <c r="AF217" s="83">
        <f t="shared" si="84"/>
        <v>0</v>
      </c>
      <c r="AG217" s="83">
        <f t="shared" si="85"/>
        <v>0</v>
      </c>
      <c r="AQ217" s="83">
        <f t="shared" ca="1" si="86"/>
        <v>4</v>
      </c>
      <c r="AR217" s="83">
        <f t="shared" ca="1" si="87"/>
        <v>-116</v>
      </c>
      <c r="AS217" s="83">
        <f t="shared" ca="1" si="80"/>
        <v>-120</v>
      </c>
      <c r="AT217" s="83" cm="1">
        <f t="array" aca="1" ref="AT217" ca="1">_xlfn.LET(_xlpm.rozsah, $F$3:$F$10001,_xlpm.podminka, (_xlpm.rozsah&gt;M217)*(ISNUMBER(_xlpm.rozsah)),_xlpm.indexy, IF(_xlpm.podminka, ROW(_xlpm.rozsah)-MIN(ROW(_xlpm.rozsah))+1),_xlpm.prvni, MIN(_xlpm.indexy),_xlpm.finalni, IF(_xlpm.prvni=1, 2, _xlpm.prvni),INDEX(_xlpm.rozsah, _xlpm.finalni))</f>
        <v>1100</v>
      </c>
      <c r="AU217" s="83" cm="1">
        <f t="array" aca="1" ref="AU217" ca="1">INDEX($F$3:$F$10001,MATCH(AT217,$F$3:$F$10004,0)-1)</f>
        <v>1000</v>
      </c>
      <c r="AV217" s="83">
        <f t="shared" ca="1" si="76"/>
        <v>-120</v>
      </c>
      <c r="AW217" s="83">
        <f t="shared" ca="1" si="77"/>
        <v>-116</v>
      </c>
      <c r="AX217" s="83">
        <f t="shared" ca="1" si="88"/>
        <v>300</v>
      </c>
      <c r="AY217" s="83">
        <f t="shared" ca="1" si="89"/>
        <v>290</v>
      </c>
      <c r="AZ217" s="83">
        <f t="shared" ca="1" si="90"/>
        <v>10</v>
      </c>
      <c r="BA217" s="83">
        <f t="shared" ca="1" si="91"/>
        <v>300</v>
      </c>
      <c r="BB217" s="83">
        <f t="shared" ca="1" si="93"/>
        <v>290</v>
      </c>
    </row>
    <row r="218" spans="1:54" x14ac:dyDescent="0.25">
      <c r="A218" s="58">
        <v>216</v>
      </c>
      <c r="B218" s="59">
        <f t="shared" si="81"/>
        <v>3.6</v>
      </c>
      <c r="C218" s="58">
        <v>0</v>
      </c>
      <c r="D218" s="58">
        <v>0</v>
      </c>
      <c r="F218" s="117"/>
      <c r="G218" s="117"/>
      <c r="H218" s="112">
        <f t="shared" si="82"/>
        <v>0</v>
      </c>
      <c r="I218" s="121"/>
      <c r="J218" s="92">
        <f t="shared" si="83"/>
        <v>0</v>
      </c>
      <c r="L218" s="94">
        <v>216</v>
      </c>
      <c r="M218" s="114">
        <f t="shared" ca="1" si="79"/>
        <v>1000</v>
      </c>
      <c r="N218" s="115">
        <f t="shared" ca="1" si="92"/>
        <v>0</v>
      </c>
      <c r="P218" s="102"/>
      <c r="Q218" s="102"/>
      <c r="R218" s="102"/>
      <c r="S218" s="102"/>
      <c r="AC218" s="83">
        <f t="shared" si="94"/>
        <v>0</v>
      </c>
      <c r="AD218" s="83">
        <f t="shared" ref="AD218:AD281" si="95">AD217+AC218</f>
        <v>0</v>
      </c>
      <c r="AF218" s="83">
        <f t="shared" si="84"/>
        <v>0</v>
      </c>
      <c r="AG218" s="83">
        <f t="shared" si="85"/>
        <v>0</v>
      </c>
      <c r="AQ218" s="83">
        <f t="shared" ca="1" si="86"/>
        <v>4</v>
      </c>
      <c r="AR218" s="83">
        <f t="shared" ca="1" si="87"/>
        <v>-116</v>
      </c>
      <c r="AS218" s="83">
        <f t="shared" ca="1" si="80"/>
        <v>-120</v>
      </c>
      <c r="AT218" s="83" cm="1">
        <f t="array" aca="1" ref="AT218" ca="1">_xlfn.LET(_xlpm.rozsah, $F$3:$F$10001,_xlpm.podminka, (_xlpm.rozsah&gt;M218)*(ISNUMBER(_xlpm.rozsah)),_xlpm.indexy, IF(_xlpm.podminka, ROW(_xlpm.rozsah)-MIN(ROW(_xlpm.rozsah))+1),_xlpm.prvni, MIN(_xlpm.indexy),_xlpm.finalni, IF(_xlpm.prvni=1, 2, _xlpm.prvni),INDEX(_xlpm.rozsah, _xlpm.finalni))</f>
        <v>1100</v>
      </c>
      <c r="AU218" s="83" cm="1">
        <f t="array" aca="1" ref="AU218" ca="1">INDEX($F$3:$F$10001,MATCH(AT218,$F$3:$F$10004,0)-1)</f>
        <v>1000</v>
      </c>
      <c r="AV218" s="83">
        <f t="shared" ca="1" si="76"/>
        <v>-120</v>
      </c>
      <c r="AW218" s="83">
        <f t="shared" ca="1" si="77"/>
        <v>-116</v>
      </c>
      <c r="AX218" s="83">
        <f t="shared" ca="1" si="88"/>
        <v>300</v>
      </c>
      <c r="AY218" s="83">
        <f t="shared" ca="1" si="89"/>
        <v>290</v>
      </c>
      <c r="AZ218" s="83">
        <f t="shared" ca="1" si="90"/>
        <v>10</v>
      </c>
      <c r="BA218" s="83">
        <f t="shared" ca="1" si="91"/>
        <v>300</v>
      </c>
      <c r="BB218" s="83">
        <f t="shared" ca="1" si="93"/>
        <v>290</v>
      </c>
    </row>
    <row r="219" spans="1:54" x14ac:dyDescent="0.25">
      <c r="A219" s="58">
        <v>217</v>
      </c>
      <c r="B219" s="59">
        <f t="shared" si="81"/>
        <v>3.6166666666666667</v>
      </c>
      <c r="C219" s="58">
        <v>0</v>
      </c>
      <c r="D219" s="58">
        <v>0</v>
      </c>
      <c r="F219" s="117"/>
      <c r="G219" s="117"/>
      <c r="H219" s="112">
        <f t="shared" si="82"/>
        <v>0</v>
      </c>
      <c r="I219" s="121"/>
      <c r="J219" s="92">
        <f t="shared" si="83"/>
        <v>0</v>
      </c>
      <c r="L219" s="94">
        <v>217</v>
      </c>
      <c r="M219" s="114">
        <f t="shared" ca="1" si="79"/>
        <v>1000</v>
      </c>
      <c r="N219" s="115">
        <f t="shared" ca="1" si="92"/>
        <v>0</v>
      </c>
      <c r="P219" s="102"/>
      <c r="Q219" s="102"/>
      <c r="R219" s="102"/>
      <c r="S219" s="102"/>
      <c r="AC219" s="83">
        <f t="shared" si="94"/>
        <v>0</v>
      </c>
      <c r="AD219" s="83">
        <f t="shared" si="95"/>
        <v>0</v>
      </c>
      <c r="AF219" s="83">
        <f t="shared" si="84"/>
        <v>0</v>
      </c>
      <c r="AG219" s="83">
        <f t="shared" si="85"/>
        <v>0</v>
      </c>
      <c r="AQ219" s="83">
        <f t="shared" ca="1" si="86"/>
        <v>4</v>
      </c>
      <c r="AR219" s="83">
        <f t="shared" ca="1" si="87"/>
        <v>-116</v>
      </c>
      <c r="AS219" s="83">
        <f t="shared" ca="1" si="80"/>
        <v>-120</v>
      </c>
      <c r="AT219" s="83" cm="1">
        <f t="array" aca="1" ref="AT219" ca="1">_xlfn.LET(_xlpm.rozsah, $F$3:$F$10001,_xlpm.podminka, (_xlpm.rozsah&gt;M219)*(ISNUMBER(_xlpm.rozsah)),_xlpm.indexy, IF(_xlpm.podminka, ROW(_xlpm.rozsah)-MIN(ROW(_xlpm.rozsah))+1),_xlpm.prvni, MIN(_xlpm.indexy),_xlpm.finalni, IF(_xlpm.prvni=1, 2, _xlpm.prvni),INDEX(_xlpm.rozsah, _xlpm.finalni))</f>
        <v>1100</v>
      </c>
      <c r="AU219" s="83" cm="1">
        <f t="array" aca="1" ref="AU219" ca="1">INDEX($F$3:$F$10001,MATCH(AT219,$F$3:$F$10004,0)-1)</f>
        <v>1000</v>
      </c>
      <c r="AV219" s="83">
        <f t="shared" ca="1" si="76"/>
        <v>-120</v>
      </c>
      <c r="AW219" s="83">
        <f t="shared" ca="1" si="77"/>
        <v>-116</v>
      </c>
      <c r="AX219" s="83">
        <f t="shared" ca="1" si="88"/>
        <v>300</v>
      </c>
      <c r="AY219" s="83">
        <f t="shared" ca="1" si="89"/>
        <v>290</v>
      </c>
      <c r="AZ219" s="83">
        <f t="shared" ca="1" si="90"/>
        <v>10</v>
      </c>
      <c r="BA219" s="83">
        <f t="shared" ca="1" si="91"/>
        <v>300</v>
      </c>
      <c r="BB219" s="83">
        <f t="shared" ca="1" si="93"/>
        <v>290</v>
      </c>
    </row>
    <row r="220" spans="1:54" x14ac:dyDescent="0.25">
      <c r="A220" s="58">
        <v>218</v>
      </c>
      <c r="B220" s="59">
        <f t="shared" si="81"/>
        <v>3.6333333333333333</v>
      </c>
      <c r="C220" s="58">
        <v>0</v>
      </c>
      <c r="D220" s="58">
        <v>0</v>
      </c>
      <c r="F220" s="117"/>
      <c r="G220" s="117"/>
      <c r="H220" s="112">
        <f t="shared" si="82"/>
        <v>0</v>
      </c>
      <c r="I220" s="121"/>
      <c r="J220" s="92">
        <f t="shared" si="83"/>
        <v>0</v>
      </c>
      <c r="L220" s="94">
        <v>218</v>
      </c>
      <c r="M220" s="114">
        <f t="shared" ca="1" si="79"/>
        <v>1000</v>
      </c>
      <c r="N220" s="115">
        <f t="shared" ca="1" si="92"/>
        <v>0</v>
      </c>
      <c r="P220" s="102"/>
      <c r="Q220" s="102"/>
      <c r="R220" s="102"/>
      <c r="S220" s="102"/>
      <c r="AC220" s="83">
        <f t="shared" si="94"/>
        <v>0</v>
      </c>
      <c r="AD220" s="83">
        <f t="shared" si="95"/>
        <v>0</v>
      </c>
      <c r="AF220" s="83">
        <f t="shared" si="84"/>
        <v>0</v>
      </c>
      <c r="AG220" s="83">
        <f t="shared" si="85"/>
        <v>0</v>
      </c>
      <c r="AQ220" s="83">
        <f t="shared" ca="1" si="86"/>
        <v>4</v>
      </c>
      <c r="AR220" s="83">
        <f t="shared" ca="1" si="87"/>
        <v>-116</v>
      </c>
      <c r="AS220" s="83">
        <f t="shared" ca="1" si="80"/>
        <v>-120</v>
      </c>
      <c r="AT220" s="83" cm="1">
        <f t="array" aca="1" ref="AT220" ca="1">_xlfn.LET(_xlpm.rozsah, $F$3:$F$10001,_xlpm.podminka, (_xlpm.rozsah&gt;M220)*(ISNUMBER(_xlpm.rozsah)),_xlpm.indexy, IF(_xlpm.podminka, ROW(_xlpm.rozsah)-MIN(ROW(_xlpm.rozsah))+1),_xlpm.prvni, MIN(_xlpm.indexy),_xlpm.finalni, IF(_xlpm.prvni=1, 2, _xlpm.prvni),INDEX(_xlpm.rozsah, _xlpm.finalni))</f>
        <v>1100</v>
      </c>
      <c r="AU220" s="83" cm="1">
        <f t="array" aca="1" ref="AU220" ca="1">INDEX($F$3:$F$10001,MATCH(AT220,$F$3:$F$10004,0)-1)</f>
        <v>1000</v>
      </c>
      <c r="AV220" s="83">
        <f t="shared" ca="1" si="76"/>
        <v>-120</v>
      </c>
      <c r="AW220" s="83">
        <f t="shared" ca="1" si="77"/>
        <v>-116</v>
      </c>
      <c r="AX220" s="83">
        <f t="shared" ca="1" si="88"/>
        <v>300</v>
      </c>
      <c r="AY220" s="83">
        <f t="shared" ca="1" si="89"/>
        <v>290</v>
      </c>
      <c r="AZ220" s="83">
        <f t="shared" ca="1" si="90"/>
        <v>10</v>
      </c>
      <c r="BA220" s="83">
        <f t="shared" ca="1" si="91"/>
        <v>300</v>
      </c>
      <c r="BB220" s="83">
        <f t="shared" ca="1" si="93"/>
        <v>290</v>
      </c>
    </row>
    <row r="221" spans="1:54" x14ac:dyDescent="0.25">
      <c r="A221" s="58">
        <v>219</v>
      </c>
      <c r="B221" s="59">
        <f t="shared" si="81"/>
        <v>3.65</v>
      </c>
      <c r="C221" s="58">
        <v>0</v>
      </c>
      <c r="D221" s="58">
        <v>0</v>
      </c>
      <c r="F221" s="117"/>
      <c r="G221" s="117"/>
      <c r="H221" s="112">
        <f t="shared" si="82"/>
        <v>0</v>
      </c>
      <c r="I221" s="121"/>
      <c r="J221" s="92">
        <f t="shared" si="83"/>
        <v>0</v>
      </c>
      <c r="L221" s="94">
        <v>219</v>
      </c>
      <c r="M221" s="114">
        <f t="shared" ca="1" si="79"/>
        <v>1000</v>
      </c>
      <c r="N221" s="115">
        <f t="shared" ca="1" si="92"/>
        <v>0</v>
      </c>
      <c r="P221" s="102"/>
      <c r="Q221" s="102"/>
      <c r="R221" s="102"/>
      <c r="S221" s="102"/>
      <c r="AC221" s="83">
        <f t="shared" si="94"/>
        <v>0</v>
      </c>
      <c r="AD221" s="83">
        <f t="shared" si="95"/>
        <v>0</v>
      </c>
      <c r="AF221" s="83">
        <f t="shared" si="84"/>
        <v>0</v>
      </c>
      <c r="AG221" s="83">
        <f t="shared" si="85"/>
        <v>0</v>
      </c>
      <c r="AQ221" s="83">
        <f t="shared" ca="1" si="86"/>
        <v>4</v>
      </c>
      <c r="AR221" s="83">
        <f t="shared" ca="1" si="87"/>
        <v>-116</v>
      </c>
      <c r="AS221" s="83">
        <f t="shared" ca="1" si="80"/>
        <v>-120</v>
      </c>
      <c r="AT221" s="83" cm="1">
        <f t="array" aca="1" ref="AT221" ca="1">_xlfn.LET(_xlpm.rozsah, $F$3:$F$10001,_xlpm.podminka, (_xlpm.rozsah&gt;M221)*(ISNUMBER(_xlpm.rozsah)),_xlpm.indexy, IF(_xlpm.podminka, ROW(_xlpm.rozsah)-MIN(ROW(_xlpm.rozsah))+1),_xlpm.prvni, MIN(_xlpm.indexy),_xlpm.finalni, IF(_xlpm.prvni=1, 2, _xlpm.prvni),INDEX(_xlpm.rozsah, _xlpm.finalni))</f>
        <v>1100</v>
      </c>
      <c r="AU221" s="83" cm="1">
        <f t="array" aca="1" ref="AU221" ca="1">INDEX($F$3:$F$10001,MATCH(AT221,$F$3:$F$10004,0)-1)</f>
        <v>1000</v>
      </c>
      <c r="AV221" s="83">
        <f t="shared" ca="1" si="76"/>
        <v>-120</v>
      </c>
      <c r="AW221" s="83">
        <f t="shared" ca="1" si="77"/>
        <v>-116</v>
      </c>
      <c r="AX221" s="83">
        <f t="shared" ca="1" si="88"/>
        <v>300</v>
      </c>
      <c r="AY221" s="83">
        <f t="shared" ca="1" si="89"/>
        <v>290</v>
      </c>
      <c r="AZ221" s="83">
        <f t="shared" ca="1" si="90"/>
        <v>10</v>
      </c>
      <c r="BA221" s="83">
        <f t="shared" ca="1" si="91"/>
        <v>300</v>
      </c>
      <c r="BB221" s="83">
        <f t="shared" ca="1" si="93"/>
        <v>290</v>
      </c>
    </row>
    <row r="222" spans="1:54" x14ac:dyDescent="0.25">
      <c r="A222" s="58">
        <v>220</v>
      </c>
      <c r="B222" s="59">
        <f t="shared" si="81"/>
        <v>3.6666666666666665</v>
      </c>
      <c r="C222" s="58">
        <v>0</v>
      </c>
      <c r="D222" s="58">
        <v>0</v>
      </c>
      <c r="F222" s="117"/>
      <c r="G222" s="117"/>
      <c r="H222" s="112">
        <f t="shared" si="82"/>
        <v>0</v>
      </c>
      <c r="I222" s="121"/>
      <c r="J222" s="92">
        <f t="shared" si="83"/>
        <v>0</v>
      </c>
      <c r="L222" s="94">
        <v>220</v>
      </c>
      <c r="M222" s="114">
        <f t="shared" ca="1" si="79"/>
        <v>1000</v>
      </c>
      <c r="N222" s="115">
        <f t="shared" ca="1" si="92"/>
        <v>0</v>
      </c>
      <c r="P222" s="102"/>
      <c r="Q222" s="102"/>
      <c r="R222" s="102"/>
      <c r="S222" s="102"/>
      <c r="AC222" s="83">
        <f t="shared" si="94"/>
        <v>0</v>
      </c>
      <c r="AD222" s="83">
        <f t="shared" si="95"/>
        <v>0</v>
      </c>
      <c r="AF222" s="83">
        <f t="shared" si="84"/>
        <v>0</v>
      </c>
      <c r="AG222" s="83">
        <f t="shared" si="85"/>
        <v>0</v>
      </c>
      <c r="AQ222" s="83">
        <f t="shared" ca="1" si="86"/>
        <v>4</v>
      </c>
      <c r="AR222" s="83">
        <f t="shared" ca="1" si="87"/>
        <v>-116</v>
      </c>
      <c r="AS222" s="83">
        <f t="shared" ca="1" si="80"/>
        <v>-120</v>
      </c>
      <c r="AT222" s="83" cm="1">
        <f t="array" aca="1" ref="AT222" ca="1">_xlfn.LET(_xlpm.rozsah, $F$3:$F$10001,_xlpm.podminka, (_xlpm.rozsah&gt;M222)*(ISNUMBER(_xlpm.rozsah)),_xlpm.indexy, IF(_xlpm.podminka, ROW(_xlpm.rozsah)-MIN(ROW(_xlpm.rozsah))+1),_xlpm.prvni, MIN(_xlpm.indexy),_xlpm.finalni, IF(_xlpm.prvni=1, 2, _xlpm.prvni),INDEX(_xlpm.rozsah, _xlpm.finalni))</f>
        <v>1100</v>
      </c>
      <c r="AU222" s="83" cm="1">
        <f t="array" aca="1" ref="AU222" ca="1">INDEX($F$3:$F$10001,MATCH(AT222,$F$3:$F$10004,0)-1)</f>
        <v>1000</v>
      </c>
      <c r="AV222" s="83">
        <f t="shared" ref="AV222:AV285" ca="1" si="96">INDEX($J$2:$J$10001,MATCH(AT222,$F$2:$F$10001,0))</f>
        <v>-120</v>
      </c>
      <c r="AW222" s="83">
        <f t="shared" ref="AW222:AW285" ca="1" si="97">INDEX($J$2:$J$10001,MATCH(AU222,$F$2:$F$10001,0))</f>
        <v>-116</v>
      </c>
      <c r="AX222" s="83">
        <f t="shared" ca="1" si="88"/>
        <v>300</v>
      </c>
      <c r="AY222" s="83">
        <f t="shared" ca="1" si="89"/>
        <v>290</v>
      </c>
      <c r="AZ222" s="83">
        <f t="shared" ca="1" si="90"/>
        <v>10</v>
      </c>
      <c r="BA222" s="83">
        <f t="shared" ca="1" si="91"/>
        <v>300</v>
      </c>
      <c r="BB222" s="83">
        <f t="shared" ca="1" si="93"/>
        <v>290</v>
      </c>
    </row>
    <row r="223" spans="1:54" x14ac:dyDescent="0.25">
      <c r="A223" s="58">
        <v>221</v>
      </c>
      <c r="B223" s="59">
        <f t="shared" si="81"/>
        <v>3.6833333333333331</v>
      </c>
      <c r="C223" s="58">
        <v>0</v>
      </c>
      <c r="D223" s="58">
        <v>0</v>
      </c>
      <c r="F223" s="117"/>
      <c r="G223" s="117"/>
      <c r="H223" s="112">
        <f t="shared" si="82"/>
        <v>0</v>
      </c>
      <c r="I223" s="121"/>
      <c r="J223" s="92">
        <f t="shared" si="83"/>
        <v>0</v>
      </c>
      <c r="L223" s="94">
        <v>221</v>
      </c>
      <c r="M223" s="114">
        <f t="shared" ca="1" si="79"/>
        <v>1000</v>
      </c>
      <c r="N223" s="115">
        <f t="shared" ca="1" si="92"/>
        <v>0</v>
      </c>
      <c r="P223" s="102"/>
      <c r="Q223" s="102"/>
      <c r="R223" s="102"/>
      <c r="S223" s="102"/>
      <c r="AC223" s="83">
        <f t="shared" si="94"/>
        <v>0</v>
      </c>
      <c r="AD223" s="83">
        <f t="shared" si="95"/>
        <v>0</v>
      </c>
      <c r="AF223" s="83">
        <f t="shared" si="84"/>
        <v>0</v>
      </c>
      <c r="AG223" s="83">
        <f t="shared" si="85"/>
        <v>0</v>
      </c>
      <c r="AQ223" s="83">
        <f t="shared" ca="1" si="86"/>
        <v>4</v>
      </c>
      <c r="AR223" s="83">
        <f t="shared" ca="1" si="87"/>
        <v>-116</v>
      </c>
      <c r="AS223" s="83">
        <f t="shared" ca="1" si="80"/>
        <v>-120</v>
      </c>
      <c r="AT223" s="83" cm="1">
        <f t="array" aca="1" ref="AT223" ca="1">_xlfn.LET(_xlpm.rozsah, $F$3:$F$10001,_xlpm.podminka, (_xlpm.rozsah&gt;M223)*(ISNUMBER(_xlpm.rozsah)),_xlpm.indexy, IF(_xlpm.podminka, ROW(_xlpm.rozsah)-MIN(ROW(_xlpm.rozsah))+1),_xlpm.prvni, MIN(_xlpm.indexy),_xlpm.finalni, IF(_xlpm.prvni=1, 2, _xlpm.prvni),INDEX(_xlpm.rozsah, _xlpm.finalni))</f>
        <v>1100</v>
      </c>
      <c r="AU223" s="83" cm="1">
        <f t="array" aca="1" ref="AU223" ca="1">INDEX($F$3:$F$10001,MATCH(AT223,$F$3:$F$10004,0)-1)</f>
        <v>1000</v>
      </c>
      <c r="AV223" s="83">
        <f t="shared" ca="1" si="96"/>
        <v>-120</v>
      </c>
      <c r="AW223" s="83">
        <f t="shared" ca="1" si="97"/>
        <v>-116</v>
      </c>
      <c r="AX223" s="83">
        <f t="shared" ca="1" si="88"/>
        <v>300</v>
      </c>
      <c r="AY223" s="83">
        <f t="shared" ca="1" si="89"/>
        <v>290</v>
      </c>
      <c r="AZ223" s="83">
        <f t="shared" ca="1" si="90"/>
        <v>10</v>
      </c>
      <c r="BA223" s="83">
        <f t="shared" ca="1" si="91"/>
        <v>300</v>
      </c>
      <c r="BB223" s="83">
        <f t="shared" ca="1" si="93"/>
        <v>290</v>
      </c>
    </row>
    <row r="224" spans="1:54" x14ac:dyDescent="0.25">
      <c r="A224" s="58">
        <v>222</v>
      </c>
      <c r="B224" s="59">
        <f t="shared" si="81"/>
        <v>3.7</v>
      </c>
      <c r="C224" s="58">
        <v>0</v>
      </c>
      <c r="D224" s="58">
        <v>0</v>
      </c>
      <c r="F224" s="117"/>
      <c r="G224" s="117"/>
      <c r="H224" s="112">
        <f t="shared" si="82"/>
        <v>0</v>
      </c>
      <c r="I224" s="121"/>
      <c r="J224" s="92">
        <f t="shared" si="83"/>
        <v>0</v>
      </c>
      <c r="L224" s="94">
        <v>222</v>
      </c>
      <c r="M224" s="114">
        <f t="shared" ca="1" si="79"/>
        <v>1000</v>
      </c>
      <c r="N224" s="115">
        <f t="shared" ca="1" si="92"/>
        <v>0</v>
      </c>
      <c r="P224" s="102"/>
      <c r="Q224" s="102"/>
      <c r="R224" s="102"/>
      <c r="S224" s="102"/>
      <c r="AC224" s="83">
        <f t="shared" si="94"/>
        <v>0</v>
      </c>
      <c r="AD224" s="83">
        <f t="shared" si="95"/>
        <v>0</v>
      </c>
      <c r="AF224" s="83">
        <f t="shared" si="84"/>
        <v>0</v>
      </c>
      <c r="AG224" s="83">
        <f t="shared" si="85"/>
        <v>0</v>
      </c>
      <c r="AQ224" s="83">
        <f t="shared" ca="1" si="86"/>
        <v>4</v>
      </c>
      <c r="AR224" s="83">
        <f t="shared" ca="1" si="87"/>
        <v>-116</v>
      </c>
      <c r="AS224" s="83">
        <f t="shared" ca="1" si="80"/>
        <v>-120</v>
      </c>
      <c r="AT224" s="83" cm="1">
        <f t="array" aca="1" ref="AT224" ca="1">_xlfn.LET(_xlpm.rozsah, $F$3:$F$10001,_xlpm.podminka, (_xlpm.rozsah&gt;M224)*(ISNUMBER(_xlpm.rozsah)),_xlpm.indexy, IF(_xlpm.podminka, ROW(_xlpm.rozsah)-MIN(ROW(_xlpm.rozsah))+1),_xlpm.prvni, MIN(_xlpm.indexy),_xlpm.finalni, IF(_xlpm.prvni=1, 2, _xlpm.prvni),INDEX(_xlpm.rozsah, _xlpm.finalni))</f>
        <v>1100</v>
      </c>
      <c r="AU224" s="83" cm="1">
        <f t="array" aca="1" ref="AU224" ca="1">INDEX($F$3:$F$10001,MATCH(AT224,$F$3:$F$10004,0)-1)</f>
        <v>1000</v>
      </c>
      <c r="AV224" s="83">
        <f t="shared" ca="1" si="96"/>
        <v>-120</v>
      </c>
      <c r="AW224" s="83">
        <f t="shared" ca="1" si="97"/>
        <v>-116</v>
      </c>
      <c r="AX224" s="83">
        <f t="shared" ca="1" si="88"/>
        <v>300</v>
      </c>
      <c r="AY224" s="83">
        <f t="shared" ca="1" si="89"/>
        <v>290</v>
      </c>
      <c r="AZ224" s="83">
        <f t="shared" ca="1" si="90"/>
        <v>10</v>
      </c>
      <c r="BA224" s="83">
        <f t="shared" ca="1" si="91"/>
        <v>300</v>
      </c>
      <c r="BB224" s="83">
        <f t="shared" ca="1" si="93"/>
        <v>290</v>
      </c>
    </row>
    <row r="225" spans="1:54" x14ac:dyDescent="0.25">
      <c r="A225" s="58">
        <v>223</v>
      </c>
      <c r="B225" s="59">
        <f t="shared" si="81"/>
        <v>3.7166666666666668</v>
      </c>
      <c r="C225" s="58">
        <v>0</v>
      </c>
      <c r="D225" s="58">
        <v>0</v>
      </c>
      <c r="F225" s="117"/>
      <c r="G225" s="117"/>
      <c r="H225" s="112">
        <f t="shared" si="82"/>
        <v>0</v>
      </c>
      <c r="I225" s="121"/>
      <c r="J225" s="92">
        <f t="shared" si="83"/>
        <v>0</v>
      </c>
      <c r="L225" s="94">
        <v>223</v>
      </c>
      <c r="M225" s="114">
        <f t="shared" ca="1" si="79"/>
        <v>1000</v>
      </c>
      <c r="N225" s="115">
        <f t="shared" ca="1" si="92"/>
        <v>0</v>
      </c>
      <c r="P225" s="102"/>
      <c r="Q225" s="102"/>
      <c r="R225" s="102"/>
      <c r="S225" s="102"/>
      <c r="AC225" s="83">
        <f t="shared" si="94"/>
        <v>0</v>
      </c>
      <c r="AD225" s="83">
        <f t="shared" si="95"/>
        <v>0</v>
      </c>
      <c r="AF225" s="83">
        <f t="shared" si="84"/>
        <v>0</v>
      </c>
      <c r="AG225" s="83">
        <f t="shared" si="85"/>
        <v>0</v>
      </c>
      <c r="AQ225" s="83">
        <f t="shared" ca="1" si="86"/>
        <v>4</v>
      </c>
      <c r="AR225" s="83">
        <f t="shared" ca="1" si="87"/>
        <v>-116</v>
      </c>
      <c r="AS225" s="83">
        <f t="shared" ca="1" si="80"/>
        <v>-120</v>
      </c>
      <c r="AT225" s="83" cm="1">
        <f t="array" aca="1" ref="AT225" ca="1">_xlfn.LET(_xlpm.rozsah, $F$3:$F$10001,_xlpm.podminka, (_xlpm.rozsah&gt;M225)*(ISNUMBER(_xlpm.rozsah)),_xlpm.indexy, IF(_xlpm.podminka, ROW(_xlpm.rozsah)-MIN(ROW(_xlpm.rozsah))+1),_xlpm.prvni, MIN(_xlpm.indexy),_xlpm.finalni, IF(_xlpm.prvni=1, 2, _xlpm.prvni),INDEX(_xlpm.rozsah, _xlpm.finalni))</f>
        <v>1100</v>
      </c>
      <c r="AU225" s="83" cm="1">
        <f t="array" aca="1" ref="AU225" ca="1">INDEX($F$3:$F$10001,MATCH(AT225,$F$3:$F$10004,0)-1)</f>
        <v>1000</v>
      </c>
      <c r="AV225" s="83">
        <f t="shared" ca="1" si="96"/>
        <v>-120</v>
      </c>
      <c r="AW225" s="83">
        <f t="shared" ca="1" si="97"/>
        <v>-116</v>
      </c>
      <c r="AX225" s="83">
        <f t="shared" ca="1" si="88"/>
        <v>300</v>
      </c>
      <c r="AY225" s="83">
        <f t="shared" ca="1" si="89"/>
        <v>290</v>
      </c>
      <c r="AZ225" s="83">
        <f t="shared" ca="1" si="90"/>
        <v>10</v>
      </c>
      <c r="BA225" s="83">
        <f t="shared" ca="1" si="91"/>
        <v>300</v>
      </c>
      <c r="BB225" s="83">
        <f t="shared" ca="1" si="93"/>
        <v>290</v>
      </c>
    </row>
    <row r="226" spans="1:54" x14ac:dyDescent="0.25">
      <c r="A226" s="58">
        <v>224</v>
      </c>
      <c r="B226" s="59">
        <f t="shared" si="81"/>
        <v>3.7333333333333334</v>
      </c>
      <c r="C226" s="58">
        <v>0</v>
      </c>
      <c r="D226" s="58">
        <v>0</v>
      </c>
      <c r="F226" s="117"/>
      <c r="G226" s="117"/>
      <c r="H226" s="112">
        <f t="shared" si="82"/>
        <v>0</v>
      </c>
      <c r="I226" s="121"/>
      <c r="J226" s="92">
        <f t="shared" si="83"/>
        <v>0</v>
      </c>
      <c r="L226" s="94">
        <v>224</v>
      </c>
      <c r="M226" s="114">
        <f t="shared" ca="1" si="79"/>
        <v>1000</v>
      </c>
      <c r="N226" s="115">
        <f t="shared" ca="1" si="92"/>
        <v>0</v>
      </c>
      <c r="P226" s="102"/>
      <c r="Q226" s="102"/>
      <c r="R226" s="102"/>
      <c r="S226" s="102"/>
      <c r="AC226" s="83">
        <f t="shared" si="94"/>
        <v>0</v>
      </c>
      <c r="AD226" s="83">
        <f t="shared" si="95"/>
        <v>0</v>
      </c>
      <c r="AF226" s="83">
        <f t="shared" si="84"/>
        <v>0</v>
      </c>
      <c r="AG226" s="83">
        <f t="shared" si="85"/>
        <v>0</v>
      </c>
      <c r="AQ226" s="83">
        <f t="shared" ca="1" si="86"/>
        <v>4</v>
      </c>
      <c r="AR226" s="83">
        <f t="shared" ca="1" si="87"/>
        <v>-116</v>
      </c>
      <c r="AS226" s="83">
        <f t="shared" ca="1" si="80"/>
        <v>-120</v>
      </c>
      <c r="AT226" s="83" cm="1">
        <f t="array" aca="1" ref="AT226" ca="1">_xlfn.LET(_xlpm.rozsah, $F$3:$F$10001,_xlpm.podminka, (_xlpm.rozsah&gt;M226)*(ISNUMBER(_xlpm.rozsah)),_xlpm.indexy, IF(_xlpm.podminka, ROW(_xlpm.rozsah)-MIN(ROW(_xlpm.rozsah))+1),_xlpm.prvni, MIN(_xlpm.indexy),_xlpm.finalni, IF(_xlpm.prvni=1, 2, _xlpm.prvni),INDEX(_xlpm.rozsah, _xlpm.finalni))</f>
        <v>1100</v>
      </c>
      <c r="AU226" s="83" cm="1">
        <f t="array" aca="1" ref="AU226" ca="1">INDEX($F$3:$F$10001,MATCH(AT226,$F$3:$F$10004,0)-1)</f>
        <v>1000</v>
      </c>
      <c r="AV226" s="83">
        <f t="shared" ca="1" si="96"/>
        <v>-120</v>
      </c>
      <c r="AW226" s="83">
        <f t="shared" ca="1" si="97"/>
        <v>-116</v>
      </c>
      <c r="AX226" s="83">
        <f t="shared" ca="1" si="88"/>
        <v>300</v>
      </c>
      <c r="AY226" s="83">
        <f t="shared" ca="1" si="89"/>
        <v>290</v>
      </c>
      <c r="AZ226" s="83">
        <f t="shared" ca="1" si="90"/>
        <v>10</v>
      </c>
      <c r="BA226" s="83">
        <f t="shared" ca="1" si="91"/>
        <v>300</v>
      </c>
      <c r="BB226" s="83">
        <f t="shared" ca="1" si="93"/>
        <v>290</v>
      </c>
    </row>
    <row r="227" spans="1:54" x14ac:dyDescent="0.25">
      <c r="A227" s="58">
        <v>225</v>
      </c>
      <c r="B227" s="59">
        <f t="shared" si="81"/>
        <v>3.75</v>
      </c>
      <c r="C227" s="58">
        <v>0</v>
      </c>
      <c r="D227" s="58">
        <v>0</v>
      </c>
      <c r="F227" s="117"/>
      <c r="G227" s="117"/>
      <c r="H227" s="112">
        <f t="shared" si="82"/>
        <v>0</v>
      </c>
      <c r="I227" s="121"/>
      <c r="J227" s="92">
        <f t="shared" si="83"/>
        <v>0</v>
      </c>
      <c r="L227" s="94">
        <v>225</v>
      </c>
      <c r="M227" s="114">
        <f t="shared" ca="1" si="79"/>
        <v>1000</v>
      </c>
      <c r="N227" s="115">
        <f t="shared" ca="1" si="92"/>
        <v>0</v>
      </c>
      <c r="P227" s="102"/>
      <c r="Q227" s="102"/>
      <c r="R227" s="102"/>
      <c r="S227" s="102"/>
      <c r="AC227" s="83">
        <f t="shared" si="94"/>
        <v>0</v>
      </c>
      <c r="AD227" s="83">
        <f t="shared" si="95"/>
        <v>0</v>
      </c>
      <c r="AF227" s="83">
        <f t="shared" si="84"/>
        <v>0</v>
      </c>
      <c r="AG227" s="83">
        <f t="shared" si="85"/>
        <v>0</v>
      </c>
      <c r="AQ227" s="83">
        <f t="shared" ca="1" si="86"/>
        <v>4</v>
      </c>
      <c r="AR227" s="83">
        <f t="shared" ca="1" si="87"/>
        <v>-116</v>
      </c>
      <c r="AS227" s="83">
        <f t="shared" ca="1" si="80"/>
        <v>-120</v>
      </c>
      <c r="AT227" s="83" cm="1">
        <f t="array" aca="1" ref="AT227" ca="1">_xlfn.LET(_xlpm.rozsah, $F$3:$F$10001,_xlpm.podminka, (_xlpm.rozsah&gt;M227)*(ISNUMBER(_xlpm.rozsah)),_xlpm.indexy, IF(_xlpm.podminka, ROW(_xlpm.rozsah)-MIN(ROW(_xlpm.rozsah))+1),_xlpm.prvni, MIN(_xlpm.indexy),_xlpm.finalni, IF(_xlpm.prvni=1, 2, _xlpm.prvni),INDEX(_xlpm.rozsah, _xlpm.finalni))</f>
        <v>1100</v>
      </c>
      <c r="AU227" s="83" cm="1">
        <f t="array" aca="1" ref="AU227" ca="1">INDEX($F$3:$F$10001,MATCH(AT227,$F$3:$F$10004,0)-1)</f>
        <v>1000</v>
      </c>
      <c r="AV227" s="83">
        <f t="shared" ca="1" si="96"/>
        <v>-120</v>
      </c>
      <c r="AW227" s="83">
        <f t="shared" ca="1" si="97"/>
        <v>-116</v>
      </c>
      <c r="AX227" s="83">
        <f t="shared" ca="1" si="88"/>
        <v>300</v>
      </c>
      <c r="AY227" s="83">
        <f t="shared" ca="1" si="89"/>
        <v>290</v>
      </c>
      <c r="AZ227" s="83">
        <f t="shared" ca="1" si="90"/>
        <v>10</v>
      </c>
      <c r="BA227" s="83">
        <f t="shared" ca="1" si="91"/>
        <v>300</v>
      </c>
      <c r="BB227" s="83">
        <f t="shared" ca="1" si="93"/>
        <v>290</v>
      </c>
    </row>
    <row r="228" spans="1:54" x14ac:dyDescent="0.25">
      <c r="A228" s="58">
        <v>226</v>
      </c>
      <c r="B228" s="59">
        <f t="shared" si="81"/>
        <v>3.7666666666666666</v>
      </c>
      <c r="C228" s="58">
        <v>0</v>
      </c>
      <c r="D228" s="58">
        <v>0</v>
      </c>
      <c r="F228" s="117"/>
      <c r="G228" s="117"/>
      <c r="H228" s="112">
        <f t="shared" si="82"/>
        <v>0</v>
      </c>
      <c r="I228" s="121"/>
      <c r="J228" s="92">
        <f t="shared" si="83"/>
        <v>0</v>
      </c>
      <c r="L228" s="94">
        <v>226</v>
      </c>
      <c r="M228" s="114">
        <f t="shared" ca="1" si="79"/>
        <v>1000</v>
      </c>
      <c r="N228" s="115">
        <f t="shared" ca="1" si="92"/>
        <v>0</v>
      </c>
      <c r="P228" s="102"/>
      <c r="Q228" s="102"/>
      <c r="R228" s="102"/>
      <c r="S228" s="102"/>
      <c r="AC228" s="83">
        <f t="shared" si="94"/>
        <v>0</v>
      </c>
      <c r="AD228" s="83">
        <f t="shared" si="95"/>
        <v>0</v>
      </c>
      <c r="AF228" s="83">
        <f t="shared" si="84"/>
        <v>0</v>
      </c>
      <c r="AG228" s="83">
        <f t="shared" si="85"/>
        <v>0</v>
      </c>
      <c r="AQ228" s="83">
        <f t="shared" ca="1" si="86"/>
        <v>4</v>
      </c>
      <c r="AR228" s="83">
        <f t="shared" ca="1" si="87"/>
        <v>-116</v>
      </c>
      <c r="AS228" s="83">
        <f t="shared" ca="1" si="80"/>
        <v>-120</v>
      </c>
      <c r="AT228" s="83" cm="1">
        <f t="array" aca="1" ref="AT228" ca="1">_xlfn.LET(_xlpm.rozsah, $F$3:$F$10001,_xlpm.podminka, (_xlpm.rozsah&gt;M228)*(ISNUMBER(_xlpm.rozsah)),_xlpm.indexy, IF(_xlpm.podminka, ROW(_xlpm.rozsah)-MIN(ROW(_xlpm.rozsah))+1),_xlpm.prvni, MIN(_xlpm.indexy),_xlpm.finalni, IF(_xlpm.prvni=1, 2, _xlpm.prvni),INDEX(_xlpm.rozsah, _xlpm.finalni))</f>
        <v>1100</v>
      </c>
      <c r="AU228" s="83" cm="1">
        <f t="array" aca="1" ref="AU228" ca="1">INDEX($F$3:$F$10001,MATCH(AT228,$F$3:$F$10004,0)-1)</f>
        <v>1000</v>
      </c>
      <c r="AV228" s="83">
        <f t="shared" ca="1" si="96"/>
        <v>-120</v>
      </c>
      <c r="AW228" s="83">
        <f t="shared" ca="1" si="97"/>
        <v>-116</v>
      </c>
      <c r="AX228" s="83">
        <f t="shared" ca="1" si="88"/>
        <v>300</v>
      </c>
      <c r="AY228" s="83">
        <f t="shared" ca="1" si="89"/>
        <v>290</v>
      </c>
      <c r="AZ228" s="83">
        <f t="shared" ca="1" si="90"/>
        <v>10</v>
      </c>
      <c r="BA228" s="83">
        <f t="shared" ca="1" si="91"/>
        <v>300</v>
      </c>
      <c r="BB228" s="83">
        <f t="shared" ca="1" si="93"/>
        <v>290</v>
      </c>
    </row>
    <row r="229" spans="1:54" x14ac:dyDescent="0.25">
      <c r="A229" s="58">
        <v>227</v>
      </c>
      <c r="B229" s="59">
        <f t="shared" si="81"/>
        <v>3.7833333333333332</v>
      </c>
      <c r="C229" s="58">
        <v>0</v>
      </c>
      <c r="D229" s="58">
        <v>0</v>
      </c>
      <c r="F229" s="117"/>
      <c r="G229" s="117"/>
      <c r="H229" s="112">
        <f t="shared" si="82"/>
        <v>0</v>
      </c>
      <c r="I229" s="121"/>
      <c r="J229" s="92">
        <f t="shared" si="83"/>
        <v>0</v>
      </c>
      <c r="L229" s="94">
        <v>227</v>
      </c>
      <c r="M229" s="114">
        <f t="shared" ca="1" si="79"/>
        <v>1000</v>
      </c>
      <c r="N229" s="115">
        <f t="shared" ref="N229:N263" ca="1" si="98">( IF(ISNUMBER(D229), D229,1)/100)*BB229 - $T$23 + $T$21</f>
        <v>0</v>
      </c>
      <c r="P229" s="102"/>
      <c r="Q229" s="102"/>
      <c r="R229" s="102"/>
      <c r="S229" s="102"/>
      <c r="AC229" s="83">
        <f t="shared" si="94"/>
        <v>0</v>
      </c>
      <c r="AD229" s="83">
        <f t="shared" si="95"/>
        <v>0</v>
      </c>
      <c r="AF229" s="83">
        <f t="shared" si="84"/>
        <v>0</v>
      </c>
      <c r="AG229" s="83">
        <f t="shared" si="85"/>
        <v>0</v>
      </c>
      <c r="AQ229" s="83">
        <f t="shared" ca="1" si="86"/>
        <v>4</v>
      </c>
      <c r="AR229" s="83">
        <f t="shared" ca="1" si="87"/>
        <v>-116</v>
      </c>
      <c r="AS229" s="83">
        <f t="shared" ca="1" si="80"/>
        <v>-120</v>
      </c>
      <c r="AT229" s="83" cm="1">
        <f t="array" aca="1" ref="AT229" ca="1">_xlfn.LET(_xlpm.rozsah, $F$3:$F$10001,_xlpm.podminka, (_xlpm.rozsah&gt;M229)*(ISNUMBER(_xlpm.rozsah)),_xlpm.indexy, IF(_xlpm.podminka, ROW(_xlpm.rozsah)-MIN(ROW(_xlpm.rozsah))+1),_xlpm.prvni, MIN(_xlpm.indexy),_xlpm.finalni, IF(_xlpm.prvni=1, 2, _xlpm.prvni),INDEX(_xlpm.rozsah, _xlpm.finalni))</f>
        <v>1100</v>
      </c>
      <c r="AU229" s="83" cm="1">
        <f t="array" aca="1" ref="AU229" ca="1">INDEX($F$3:$F$10001,MATCH(AT229,$F$3:$F$10004,0)-1)</f>
        <v>1000</v>
      </c>
      <c r="AV229" s="83">
        <f t="shared" ca="1" si="96"/>
        <v>-120</v>
      </c>
      <c r="AW229" s="83">
        <f t="shared" ca="1" si="97"/>
        <v>-116</v>
      </c>
      <c r="AX229" s="83">
        <f t="shared" ca="1" si="88"/>
        <v>300</v>
      </c>
      <c r="AY229" s="83">
        <f t="shared" ca="1" si="89"/>
        <v>290</v>
      </c>
      <c r="AZ229" s="83">
        <f t="shared" ca="1" si="90"/>
        <v>10</v>
      </c>
      <c r="BA229" s="83">
        <f t="shared" ca="1" si="91"/>
        <v>300</v>
      </c>
      <c r="BB229" s="83">
        <f t="shared" ca="1" si="93"/>
        <v>290</v>
      </c>
    </row>
    <row r="230" spans="1:54" x14ac:dyDescent="0.25">
      <c r="A230" s="58">
        <v>228</v>
      </c>
      <c r="B230" s="59">
        <f t="shared" si="81"/>
        <v>3.8</v>
      </c>
      <c r="C230" s="58">
        <v>0</v>
      </c>
      <c r="D230" s="58">
        <v>0</v>
      </c>
      <c r="F230" s="117"/>
      <c r="G230" s="117"/>
      <c r="H230" s="112">
        <f t="shared" si="82"/>
        <v>0</v>
      </c>
      <c r="I230" s="121"/>
      <c r="J230" s="92">
        <f t="shared" si="83"/>
        <v>0</v>
      </c>
      <c r="L230" s="94">
        <v>228</v>
      </c>
      <c r="M230" s="114">
        <f t="shared" ca="1" si="79"/>
        <v>1000</v>
      </c>
      <c r="N230" s="115">
        <f t="shared" ca="1" si="98"/>
        <v>0</v>
      </c>
      <c r="P230" s="102"/>
      <c r="Q230" s="102"/>
      <c r="R230" s="102"/>
      <c r="S230" s="102"/>
      <c r="AC230" s="83">
        <f t="shared" si="94"/>
        <v>0</v>
      </c>
      <c r="AD230" s="83">
        <f t="shared" si="95"/>
        <v>0</v>
      </c>
      <c r="AF230" s="83">
        <f t="shared" si="84"/>
        <v>0</v>
      </c>
      <c r="AG230" s="83">
        <f t="shared" si="85"/>
        <v>0</v>
      </c>
      <c r="AQ230" s="83">
        <f t="shared" ca="1" si="86"/>
        <v>4</v>
      </c>
      <c r="AR230" s="83">
        <f t="shared" ca="1" si="87"/>
        <v>-116</v>
      </c>
      <c r="AS230" s="83">
        <f t="shared" ca="1" si="80"/>
        <v>-120</v>
      </c>
      <c r="AT230" s="83" cm="1">
        <f t="array" aca="1" ref="AT230" ca="1">_xlfn.LET(_xlpm.rozsah, $F$3:$F$10001,_xlpm.podminka, (_xlpm.rozsah&gt;M230)*(ISNUMBER(_xlpm.rozsah)),_xlpm.indexy, IF(_xlpm.podminka, ROW(_xlpm.rozsah)-MIN(ROW(_xlpm.rozsah))+1),_xlpm.prvni, MIN(_xlpm.indexy),_xlpm.finalni, IF(_xlpm.prvni=1, 2, _xlpm.prvni),INDEX(_xlpm.rozsah, _xlpm.finalni))</f>
        <v>1100</v>
      </c>
      <c r="AU230" s="83" cm="1">
        <f t="array" aca="1" ref="AU230" ca="1">INDEX($F$3:$F$10001,MATCH(AT230,$F$3:$F$10004,0)-1)</f>
        <v>1000</v>
      </c>
      <c r="AV230" s="83">
        <f t="shared" ca="1" si="96"/>
        <v>-120</v>
      </c>
      <c r="AW230" s="83">
        <f t="shared" ca="1" si="97"/>
        <v>-116</v>
      </c>
      <c r="AX230" s="83">
        <f t="shared" ca="1" si="88"/>
        <v>300</v>
      </c>
      <c r="AY230" s="83">
        <f t="shared" ca="1" si="89"/>
        <v>290</v>
      </c>
      <c r="AZ230" s="83">
        <f t="shared" ca="1" si="90"/>
        <v>10</v>
      </c>
      <c r="BA230" s="83">
        <f t="shared" ca="1" si="91"/>
        <v>300</v>
      </c>
      <c r="BB230" s="83">
        <f t="shared" ca="1" si="93"/>
        <v>290</v>
      </c>
    </row>
    <row r="231" spans="1:54" x14ac:dyDescent="0.25">
      <c r="A231" s="58">
        <v>229</v>
      </c>
      <c r="B231" s="59">
        <f t="shared" si="81"/>
        <v>3.8166666666666669</v>
      </c>
      <c r="C231" s="58">
        <v>0</v>
      </c>
      <c r="D231" s="58">
        <v>0</v>
      </c>
      <c r="F231" s="117"/>
      <c r="G231" s="117"/>
      <c r="H231" s="112">
        <f t="shared" si="82"/>
        <v>0</v>
      </c>
      <c r="I231" s="121"/>
      <c r="J231" s="92">
        <f t="shared" si="83"/>
        <v>0</v>
      </c>
      <c r="L231" s="94">
        <v>229</v>
      </c>
      <c r="M231" s="114">
        <f t="shared" ca="1" si="79"/>
        <v>1000</v>
      </c>
      <c r="N231" s="115">
        <f t="shared" ca="1" si="98"/>
        <v>0</v>
      </c>
      <c r="P231" s="102"/>
      <c r="Q231" s="102"/>
      <c r="R231" s="102"/>
      <c r="S231" s="102"/>
      <c r="AC231" s="83">
        <f t="shared" si="94"/>
        <v>0</v>
      </c>
      <c r="AD231" s="83">
        <f t="shared" si="95"/>
        <v>0</v>
      </c>
      <c r="AF231" s="83">
        <f t="shared" si="84"/>
        <v>0</v>
      </c>
      <c r="AG231" s="83">
        <f t="shared" si="85"/>
        <v>0</v>
      </c>
      <c r="AQ231" s="83">
        <f t="shared" ca="1" si="86"/>
        <v>4</v>
      </c>
      <c r="AR231" s="83">
        <f t="shared" ca="1" si="87"/>
        <v>-116</v>
      </c>
      <c r="AS231" s="83">
        <f t="shared" ca="1" si="80"/>
        <v>-120</v>
      </c>
      <c r="AT231" s="83" cm="1">
        <f t="array" aca="1" ref="AT231" ca="1">_xlfn.LET(_xlpm.rozsah, $F$3:$F$10001,_xlpm.podminka, (_xlpm.rozsah&gt;M231)*(ISNUMBER(_xlpm.rozsah)),_xlpm.indexy, IF(_xlpm.podminka, ROW(_xlpm.rozsah)-MIN(ROW(_xlpm.rozsah))+1),_xlpm.prvni, MIN(_xlpm.indexy),_xlpm.finalni, IF(_xlpm.prvni=1, 2, _xlpm.prvni),INDEX(_xlpm.rozsah, _xlpm.finalni))</f>
        <v>1100</v>
      </c>
      <c r="AU231" s="83" cm="1">
        <f t="array" aca="1" ref="AU231" ca="1">INDEX($F$3:$F$10001,MATCH(AT231,$F$3:$F$10004,0)-1)</f>
        <v>1000</v>
      </c>
      <c r="AV231" s="83">
        <f t="shared" ca="1" si="96"/>
        <v>-120</v>
      </c>
      <c r="AW231" s="83">
        <f t="shared" ca="1" si="97"/>
        <v>-116</v>
      </c>
      <c r="AX231" s="83">
        <f t="shared" ca="1" si="88"/>
        <v>300</v>
      </c>
      <c r="AY231" s="83">
        <f t="shared" ca="1" si="89"/>
        <v>290</v>
      </c>
      <c r="AZ231" s="83">
        <f t="shared" ca="1" si="90"/>
        <v>10</v>
      </c>
      <c r="BA231" s="83">
        <f t="shared" ca="1" si="91"/>
        <v>300</v>
      </c>
      <c r="BB231" s="83">
        <f t="shared" ca="1" si="93"/>
        <v>290</v>
      </c>
    </row>
    <row r="232" spans="1:54" x14ac:dyDescent="0.25">
      <c r="A232" s="58">
        <v>230</v>
      </c>
      <c r="B232" s="59">
        <f t="shared" si="81"/>
        <v>3.8333333333333335</v>
      </c>
      <c r="C232" s="58">
        <v>0</v>
      </c>
      <c r="D232" s="58">
        <v>0</v>
      </c>
      <c r="F232" s="117"/>
      <c r="G232" s="117"/>
      <c r="H232" s="112">
        <f t="shared" si="82"/>
        <v>0</v>
      </c>
      <c r="I232" s="121"/>
      <c r="J232" s="92">
        <f t="shared" si="83"/>
        <v>0</v>
      </c>
      <c r="L232" s="94">
        <v>230</v>
      </c>
      <c r="M232" s="114">
        <f t="shared" ca="1" si="79"/>
        <v>1000</v>
      </c>
      <c r="N232" s="115">
        <f t="shared" ca="1" si="98"/>
        <v>0</v>
      </c>
      <c r="P232" s="102"/>
      <c r="Q232" s="102"/>
      <c r="R232" s="102"/>
      <c r="S232" s="102"/>
      <c r="AC232" s="83">
        <f t="shared" si="94"/>
        <v>0</v>
      </c>
      <c r="AD232" s="83">
        <f t="shared" si="95"/>
        <v>0</v>
      </c>
      <c r="AF232" s="83">
        <f t="shared" si="84"/>
        <v>0</v>
      </c>
      <c r="AG232" s="83">
        <f t="shared" si="85"/>
        <v>0</v>
      </c>
      <c r="AQ232" s="83">
        <f t="shared" ca="1" si="86"/>
        <v>4</v>
      </c>
      <c r="AR232" s="83">
        <f t="shared" ca="1" si="87"/>
        <v>-116</v>
      </c>
      <c r="AS232" s="83">
        <f t="shared" ca="1" si="80"/>
        <v>-120</v>
      </c>
      <c r="AT232" s="83" cm="1">
        <f t="array" aca="1" ref="AT232" ca="1">_xlfn.LET(_xlpm.rozsah, $F$3:$F$10001,_xlpm.podminka, (_xlpm.rozsah&gt;M232)*(ISNUMBER(_xlpm.rozsah)),_xlpm.indexy, IF(_xlpm.podminka, ROW(_xlpm.rozsah)-MIN(ROW(_xlpm.rozsah))+1),_xlpm.prvni, MIN(_xlpm.indexy),_xlpm.finalni, IF(_xlpm.prvni=1, 2, _xlpm.prvni),INDEX(_xlpm.rozsah, _xlpm.finalni))</f>
        <v>1100</v>
      </c>
      <c r="AU232" s="83" cm="1">
        <f t="array" aca="1" ref="AU232" ca="1">INDEX($F$3:$F$10001,MATCH(AT232,$F$3:$F$10004,0)-1)</f>
        <v>1000</v>
      </c>
      <c r="AV232" s="83">
        <f t="shared" ca="1" si="96"/>
        <v>-120</v>
      </c>
      <c r="AW232" s="83">
        <f t="shared" ca="1" si="97"/>
        <v>-116</v>
      </c>
      <c r="AX232" s="83">
        <f t="shared" ca="1" si="88"/>
        <v>300</v>
      </c>
      <c r="AY232" s="83">
        <f t="shared" ca="1" si="89"/>
        <v>290</v>
      </c>
      <c r="AZ232" s="83">
        <f t="shared" ca="1" si="90"/>
        <v>10</v>
      </c>
      <c r="BA232" s="83">
        <f t="shared" ca="1" si="91"/>
        <v>300</v>
      </c>
      <c r="BB232" s="83">
        <f t="shared" ca="1" si="93"/>
        <v>290</v>
      </c>
    </row>
    <row r="233" spans="1:54" x14ac:dyDescent="0.25">
      <c r="A233" s="58">
        <v>231</v>
      </c>
      <c r="B233" s="59">
        <f t="shared" si="81"/>
        <v>3.85</v>
      </c>
      <c r="C233" s="58">
        <v>0</v>
      </c>
      <c r="D233" s="58">
        <v>0</v>
      </c>
      <c r="F233" s="117"/>
      <c r="G233" s="117"/>
      <c r="H233" s="112">
        <f t="shared" si="82"/>
        <v>0</v>
      </c>
      <c r="I233" s="121"/>
      <c r="J233" s="92">
        <f t="shared" si="83"/>
        <v>0</v>
      </c>
      <c r="L233" s="94">
        <v>231</v>
      </c>
      <c r="M233" s="114">
        <f t="shared" ca="1" si="79"/>
        <v>1000</v>
      </c>
      <c r="N233" s="115">
        <f t="shared" ca="1" si="98"/>
        <v>0</v>
      </c>
      <c r="P233" s="102"/>
      <c r="Q233" s="102"/>
      <c r="R233" s="102"/>
      <c r="S233" s="102"/>
      <c r="AC233" s="83">
        <f t="shared" si="94"/>
        <v>0</v>
      </c>
      <c r="AD233" s="83">
        <f t="shared" si="95"/>
        <v>0</v>
      </c>
      <c r="AF233" s="83">
        <f t="shared" si="84"/>
        <v>0</v>
      </c>
      <c r="AG233" s="83">
        <f t="shared" si="85"/>
        <v>0</v>
      </c>
      <c r="AQ233" s="83">
        <f t="shared" ca="1" si="86"/>
        <v>4</v>
      </c>
      <c r="AR233" s="83">
        <f t="shared" ca="1" si="87"/>
        <v>-116</v>
      </c>
      <c r="AS233" s="83">
        <f t="shared" ca="1" si="80"/>
        <v>-120</v>
      </c>
      <c r="AT233" s="83" cm="1">
        <f t="array" aca="1" ref="AT233" ca="1">_xlfn.LET(_xlpm.rozsah, $F$3:$F$10001,_xlpm.podminka, (_xlpm.rozsah&gt;M233)*(ISNUMBER(_xlpm.rozsah)),_xlpm.indexy, IF(_xlpm.podminka, ROW(_xlpm.rozsah)-MIN(ROW(_xlpm.rozsah))+1),_xlpm.prvni, MIN(_xlpm.indexy),_xlpm.finalni, IF(_xlpm.prvni=1, 2, _xlpm.prvni),INDEX(_xlpm.rozsah, _xlpm.finalni))</f>
        <v>1100</v>
      </c>
      <c r="AU233" s="83" cm="1">
        <f t="array" aca="1" ref="AU233" ca="1">INDEX($F$3:$F$10001,MATCH(AT233,$F$3:$F$10004,0)-1)</f>
        <v>1000</v>
      </c>
      <c r="AV233" s="83">
        <f t="shared" ca="1" si="96"/>
        <v>-120</v>
      </c>
      <c r="AW233" s="83">
        <f t="shared" ca="1" si="97"/>
        <v>-116</v>
      </c>
      <c r="AX233" s="83">
        <f t="shared" ca="1" si="88"/>
        <v>300</v>
      </c>
      <c r="AY233" s="83">
        <f t="shared" ca="1" si="89"/>
        <v>290</v>
      </c>
      <c r="AZ233" s="83">
        <f t="shared" ca="1" si="90"/>
        <v>10</v>
      </c>
      <c r="BA233" s="83">
        <f t="shared" ca="1" si="91"/>
        <v>300</v>
      </c>
      <c r="BB233" s="83">
        <f t="shared" ca="1" si="93"/>
        <v>290</v>
      </c>
    </row>
    <row r="234" spans="1:54" x14ac:dyDescent="0.25">
      <c r="A234" s="58">
        <v>232</v>
      </c>
      <c r="B234" s="59">
        <f t="shared" si="81"/>
        <v>3.8666666666666667</v>
      </c>
      <c r="C234" s="58">
        <v>0</v>
      </c>
      <c r="D234" s="58">
        <v>0</v>
      </c>
      <c r="F234" s="117"/>
      <c r="G234" s="117"/>
      <c r="H234" s="112">
        <f t="shared" si="82"/>
        <v>0</v>
      </c>
      <c r="I234" s="121"/>
      <c r="J234" s="92">
        <f t="shared" si="83"/>
        <v>0</v>
      </c>
      <c r="L234" s="94">
        <v>232</v>
      </c>
      <c r="M234" s="114">
        <f t="shared" ca="1" si="79"/>
        <v>1000</v>
      </c>
      <c r="N234" s="115">
        <f t="shared" ca="1" si="98"/>
        <v>0</v>
      </c>
      <c r="P234" s="102"/>
      <c r="Q234" s="102"/>
      <c r="R234" s="102"/>
      <c r="S234" s="102"/>
      <c r="AC234" s="83">
        <f t="shared" si="94"/>
        <v>0</v>
      </c>
      <c r="AD234" s="83">
        <f t="shared" si="95"/>
        <v>0</v>
      </c>
      <c r="AF234" s="83">
        <f t="shared" si="84"/>
        <v>0</v>
      </c>
      <c r="AG234" s="83">
        <f t="shared" si="85"/>
        <v>0</v>
      </c>
      <c r="AQ234" s="83">
        <f t="shared" ca="1" si="86"/>
        <v>4</v>
      </c>
      <c r="AR234" s="83">
        <f t="shared" ca="1" si="87"/>
        <v>-116</v>
      </c>
      <c r="AS234" s="83">
        <f t="shared" ca="1" si="80"/>
        <v>-120</v>
      </c>
      <c r="AT234" s="83" cm="1">
        <f t="array" aca="1" ref="AT234" ca="1">_xlfn.LET(_xlpm.rozsah, $F$3:$F$10001,_xlpm.podminka, (_xlpm.rozsah&gt;M234)*(ISNUMBER(_xlpm.rozsah)),_xlpm.indexy, IF(_xlpm.podminka, ROW(_xlpm.rozsah)-MIN(ROW(_xlpm.rozsah))+1),_xlpm.prvni, MIN(_xlpm.indexy),_xlpm.finalni, IF(_xlpm.prvni=1, 2, _xlpm.prvni),INDEX(_xlpm.rozsah, _xlpm.finalni))</f>
        <v>1100</v>
      </c>
      <c r="AU234" s="83" cm="1">
        <f t="array" aca="1" ref="AU234" ca="1">INDEX($F$3:$F$10001,MATCH(AT234,$F$3:$F$10004,0)-1)</f>
        <v>1000</v>
      </c>
      <c r="AV234" s="83">
        <f t="shared" ca="1" si="96"/>
        <v>-120</v>
      </c>
      <c r="AW234" s="83">
        <f t="shared" ca="1" si="97"/>
        <v>-116</v>
      </c>
      <c r="AX234" s="83">
        <f t="shared" ca="1" si="88"/>
        <v>300</v>
      </c>
      <c r="AY234" s="83">
        <f t="shared" ca="1" si="89"/>
        <v>290</v>
      </c>
      <c r="AZ234" s="83">
        <f t="shared" ca="1" si="90"/>
        <v>10</v>
      </c>
      <c r="BA234" s="83">
        <f t="shared" ca="1" si="91"/>
        <v>300</v>
      </c>
      <c r="BB234" s="83">
        <f t="shared" ca="1" si="93"/>
        <v>290</v>
      </c>
    </row>
    <row r="235" spans="1:54" x14ac:dyDescent="0.25">
      <c r="A235" s="58">
        <v>233</v>
      </c>
      <c r="B235" s="59">
        <f t="shared" si="81"/>
        <v>3.8833333333333333</v>
      </c>
      <c r="C235" s="58">
        <v>0</v>
      </c>
      <c r="D235" s="58">
        <v>0</v>
      </c>
      <c r="F235" s="117"/>
      <c r="G235" s="117"/>
      <c r="H235" s="112">
        <f t="shared" si="82"/>
        <v>0</v>
      </c>
      <c r="I235" s="121"/>
      <c r="J235" s="92">
        <f t="shared" si="83"/>
        <v>0</v>
      </c>
      <c r="L235" s="94">
        <v>233</v>
      </c>
      <c r="M235" s="114">
        <f t="shared" ca="1" si="79"/>
        <v>1000</v>
      </c>
      <c r="N235" s="115">
        <f t="shared" ca="1" si="98"/>
        <v>0</v>
      </c>
      <c r="P235" s="102"/>
      <c r="Q235" s="102"/>
      <c r="R235" s="102"/>
      <c r="S235" s="102"/>
      <c r="AC235" s="83">
        <f t="shared" si="94"/>
        <v>0</v>
      </c>
      <c r="AD235" s="83">
        <f t="shared" si="95"/>
        <v>0</v>
      </c>
      <c r="AF235" s="83">
        <f t="shared" si="84"/>
        <v>0</v>
      </c>
      <c r="AG235" s="83">
        <f t="shared" si="85"/>
        <v>0</v>
      </c>
      <c r="AQ235" s="83">
        <f t="shared" ca="1" si="86"/>
        <v>4</v>
      </c>
      <c r="AR235" s="83">
        <f t="shared" ca="1" si="87"/>
        <v>-116</v>
      </c>
      <c r="AS235" s="83">
        <f t="shared" ca="1" si="80"/>
        <v>-120</v>
      </c>
      <c r="AT235" s="83" cm="1">
        <f t="array" aca="1" ref="AT235" ca="1">_xlfn.LET(_xlpm.rozsah, $F$3:$F$10001,_xlpm.podminka, (_xlpm.rozsah&gt;M235)*(ISNUMBER(_xlpm.rozsah)),_xlpm.indexy, IF(_xlpm.podminka, ROW(_xlpm.rozsah)-MIN(ROW(_xlpm.rozsah))+1),_xlpm.prvni, MIN(_xlpm.indexy),_xlpm.finalni, IF(_xlpm.prvni=1, 2, _xlpm.prvni),INDEX(_xlpm.rozsah, _xlpm.finalni))</f>
        <v>1100</v>
      </c>
      <c r="AU235" s="83" cm="1">
        <f t="array" aca="1" ref="AU235" ca="1">INDEX($F$3:$F$10001,MATCH(AT235,$F$3:$F$10004,0)-1)</f>
        <v>1000</v>
      </c>
      <c r="AV235" s="83">
        <f t="shared" ca="1" si="96"/>
        <v>-120</v>
      </c>
      <c r="AW235" s="83">
        <f t="shared" ca="1" si="97"/>
        <v>-116</v>
      </c>
      <c r="AX235" s="83">
        <f t="shared" ca="1" si="88"/>
        <v>300</v>
      </c>
      <c r="AY235" s="83">
        <f t="shared" ca="1" si="89"/>
        <v>290</v>
      </c>
      <c r="AZ235" s="83">
        <f t="shared" ca="1" si="90"/>
        <v>10</v>
      </c>
      <c r="BA235" s="83">
        <f t="shared" ca="1" si="91"/>
        <v>300</v>
      </c>
      <c r="BB235" s="83">
        <f t="shared" ca="1" si="93"/>
        <v>290</v>
      </c>
    </row>
    <row r="236" spans="1:54" x14ac:dyDescent="0.25">
      <c r="A236" s="58">
        <v>234</v>
      </c>
      <c r="B236" s="59">
        <f t="shared" si="81"/>
        <v>3.9</v>
      </c>
      <c r="C236" s="58">
        <v>0</v>
      </c>
      <c r="D236" s="58">
        <v>0</v>
      </c>
      <c r="F236" s="117"/>
      <c r="G236" s="117"/>
      <c r="H236" s="112">
        <f t="shared" si="82"/>
        <v>0</v>
      </c>
      <c r="I236" s="121"/>
      <c r="J236" s="92">
        <f t="shared" si="83"/>
        <v>0</v>
      </c>
      <c r="L236" s="94">
        <v>234</v>
      </c>
      <c r="M236" s="114">
        <f t="shared" ca="1" si="79"/>
        <v>1000</v>
      </c>
      <c r="N236" s="115">
        <f t="shared" ca="1" si="98"/>
        <v>0</v>
      </c>
      <c r="P236" s="102"/>
      <c r="Q236" s="102"/>
      <c r="R236" s="102"/>
      <c r="S236" s="102"/>
      <c r="AC236" s="83">
        <f t="shared" si="94"/>
        <v>0</v>
      </c>
      <c r="AD236" s="83">
        <f t="shared" si="95"/>
        <v>0</v>
      </c>
      <c r="AF236" s="83">
        <f t="shared" si="84"/>
        <v>0</v>
      </c>
      <c r="AG236" s="83">
        <f t="shared" si="85"/>
        <v>0</v>
      </c>
      <c r="AQ236" s="83">
        <f t="shared" ca="1" si="86"/>
        <v>4</v>
      </c>
      <c r="AR236" s="83">
        <f t="shared" ca="1" si="87"/>
        <v>-116</v>
      </c>
      <c r="AS236" s="83">
        <f t="shared" ca="1" si="80"/>
        <v>-120</v>
      </c>
      <c r="AT236" s="83" cm="1">
        <f t="array" aca="1" ref="AT236" ca="1">_xlfn.LET(_xlpm.rozsah, $F$3:$F$10001,_xlpm.podminka, (_xlpm.rozsah&gt;M236)*(ISNUMBER(_xlpm.rozsah)),_xlpm.indexy, IF(_xlpm.podminka, ROW(_xlpm.rozsah)-MIN(ROW(_xlpm.rozsah))+1),_xlpm.prvni, MIN(_xlpm.indexy),_xlpm.finalni, IF(_xlpm.prvni=1, 2, _xlpm.prvni),INDEX(_xlpm.rozsah, _xlpm.finalni))</f>
        <v>1100</v>
      </c>
      <c r="AU236" s="83" cm="1">
        <f t="array" aca="1" ref="AU236" ca="1">INDEX($F$3:$F$10001,MATCH(AT236,$F$3:$F$10004,0)-1)</f>
        <v>1000</v>
      </c>
      <c r="AV236" s="83">
        <f t="shared" ca="1" si="96"/>
        <v>-120</v>
      </c>
      <c r="AW236" s="83">
        <f t="shared" ca="1" si="97"/>
        <v>-116</v>
      </c>
      <c r="AX236" s="83">
        <f t="shared" ca="1" si="88"/>
        <v>300</v>
      </c>
      <c r="AY236" s="83">
        <f t="shared" ca="1" si="89"/>
        <v>290</v>
      </c>
      <c r="AZ236" s="83">
        <f t="shared" ca="1" si="90"/>
        <v>10</v>
      </c>
      <c r="BA236" s="83">
        <f t="shared" ca="1" si="91"/>
        <v>300</v>
      </c>
      <c r="BB236" s="83">
        <f t="shared" ca="1" si="93"/>
        <v>290</v>
      </c>
    </row>
    <row r="237" spans="1:54" x14ac:dyDescent="0.25">
      <c r="A237" s="58">
        <v>235</v>
      </c>
      <c r="B237" s="59">
        <f t="shared" si="81"/>
        <v>3.9166666666666665</v>
      </c>
      <c r="C237" s="58">
        <v>0</v>
      </c>
      <c r="D237" s="58">
        <v>0</v>
      </c>
      <c r="F237" s="117"/>
      <c r="G237" s="117"/>
      <c r="H237" s="112">
        <f t="shared" si="82"/>
        <v>0</v>
      </c>
      <c r="I237" s="121"/>
      <c r="J237" s="92">
        <f t="shared" si="83"/>
        <v>0</v>
      </c>
      <c r="L237" s="94">
        <v>235</v>
      </c>
      <c r="M237" s="114">
        <f t="shared" ca="1" si="79"/>
        <v>1000</v>
      </c>
      <c r="N237" s="115">
        <f t="shared" ca="1" si="98"/>
        <v>0</v>
      </c>
      <c r="P237" s="102"/>
      <c r="Q237" s="102"/>
      <c r="R237" s="102"/>
      <c r="S237" s="102"/>
      <c r="AC237" s="83">
        <f t="shared" si="94"/>
        <v>0</v>
      </c>
      <c r="AD237" s="83">
        <f t="shared" si="95"/>
        <v>0</v>
      </c>
      <c r="AF237" s="83">
        <f t="shared" si="84"/>
        <v>0</v>
      </c>
      <c r="AG237" s="83">
        <f t="shared" si="85"/>
        <v>0</v>
      </c>
      <c r="AQ237" s="83">
        <f t="shared" ca="1" si="86"/>
        <v>4</v>
      </c>
      <c r="AR237" s="83">
        <f t="shared" ca="1" si="87"/>
        <v>-116</v>
      </c>
      <c r="AS237" s="83">
        <f t="shared" ca="1" si="80"/>
        <v>-120</v>
      </c>
      <c r="AT237" s="83" cm="1">
        <f t="array" aca="1" ref="AT237" ca="1">_xlfn.LET(_xlpm.rozsah, $F$3:$F$10001,_xlpm.podminka, (_xlpm.rozsah&gt;M237)*(ISNUMBER(_xlpm.rozsah)),_xlpm.indexy, IF(_xlpm.podminka, ROW(_xlpm.rozsah)-MIN(ROW(_xlpm.rozsah))+1),_xlpm.prvni, MIN(_xlpm.indexy),_xlpm.finalni, IF(_xlpm.prvni=1, 2, _xlpm.prvni),INDEX(_xlpm.rozsah, _xlpm.finalni))</f>
        <v>1100</v>
      </c>
      <c r="AU237" s="83" cm="1">
        <f t="array" aca="1" ref="AU237" ca="1">INDEX($F$3:$F$10001,MATCH(AT237,$F$3:$F$10004,0)-1)</f>
        <v>1000</v>
      </c>
      <c r="AV237" s="83">
        <f t="shared" ca="1" si="96"/>
        <v>-120</v>
      </c>
      <c r="AW237" s="83">
        <f t="shared" ca="1" si="97"/>
        <v>-116</v>
      </c>
      <c r="AX237" s="83">
        <f t="shared" ca="1" si="88"/>
        <v>300</v>
      </c>
      <c r="AY237" s="83">
        <f t="shared" ca="1" si="89"/>
        <v>290</v>
      </c>
      <c r="AZ237" s="83">
        <f t="shared" ca="1" si="90"/>
        <v>10</v>
      </c>
      <c r="BA237" s="83">
        <f t="shared" ca="1" si="91"/>
        <v>300</v>
      </c>
      <c r="BB237" s="83">
        <f t="shared" ca="1" si="93"/>
        <v>290</v>
      </c>
    </row>
    <row r="238" spans="1:54" x14ac:dyDescent="0.25">
      <c r="A238" s="58">
        <v>236</v>
      </c>
      <c r="B238" s="59">
        <f t="shared" si="81"/>
        <v>3.9333333333333331</v>
      </c>
      <c r="C238" s="58">
        <v>0</v>
      </c>
      <c r="D238" s="58">
        <v>0</v>
      </c>
      <c r="F238" s="117"/>
      <c r="G238" s="117"/>
      <c r="H238" s="112">
        <f t="shared" si="82"/>
        <v>0</v>
      </c>
      <c r="I238" s="121"/>
      <c r="J238" s="92">
        <f t="shared" si="83"/>
        <v>0</v>
      </c>
      <c r="L238" s="94">
        <v>236</v>
      </c>
      <c r="M238" s="114">
        <f t="shared" ca="1" si="79"/>
        <v>1000</v>
      </c>
      <c r="N238" s="115">
        <f t="shared" ca="1" si="98"/>
        <v>0</v>
      </c>
      <c r="P238" s="102"/>
      <c r="Q238" s="102"/>
      <c r="R238" s="102"/>
      <c r="S238" s="102"/>
      <c r="AC238" s="83">
        <f t="shared" si="94"/>
        <v>0</v>
      </c>
      <c r="AD238" s="83">
        <f t="shared" si="95"/>
        <v>0</v>
      </c>
      <c r="AF238" s="83">
        <f t="shared" si="84"/>
        <v>0</v>
      </c>
      <c r="AG238" s="83">
        <f t="shared" si="85"/>
        <v>0</v>
      </c>
      <c r="AQ238" s="83">
        <f t="shared" ca="1" si="86"/>
        <v>4</v>
      </c>
      <c r="AR238" s="83">
        <f t="shared" ca="1" si="87"/>
        <v>-116</v>
      </c>
      <c r="AS238" s="83">
        <f t="shared" ca="1" si="80"/>
        <v>-120</v>
      </c>
      <c r="AT238" s="83" cm="1">
        <f t="array" aca="1" ref="AT238" ca="1">_xlfn.LET(_xlpm.rozsah, $F$3:$F$10001,_xlpm.podminka, (_xlpm.rozsah&gt;M238)*(ISNUMBER(_xlpm.rozsah)),_xlpm.indexy, IF(_xlpm.podminka, ROW(_xlpm.rozsah)-MIN(ROW(_xlpm.rozsah))+1),_xlpm.prvni, MIN(_xlpm.indexy),_xlpm.finalni, IF(_xlpm.prvni=1, 2, _xlpm.prvni),INDEX(_xlpm.rozsah, _xlpm.finalni))</f>
        <v>1100</v>
      </c>
      <c r="AU238" s="83" cm="1">
        <f t="array" aca="1" ref="AU238" ca="1">INDEX($F$3:$F$10001,MATCH(AT238,$F$3:$F$10004,0)-1)</f>
        <v>1000</v>
      </c>
      <c r="AV238" s="83">
        <f t="shared" ca="1" si="96"/>
        <v>-120</v>
      </c>
      <c r="AW238" s="83">
        <f t="shared" ca="1" si="97"/>
        <v>-116</v>
      </c>
      <c r="AX238" s="83">
        <f t="shared" ca="1" si="88"/>
        <v>300</v>
      </c>
      <c r="AY238" s="83">
        <f t="shared" ca="1" si="89"/>
        <v>290</v>
      </c>
      <c r="AZ238" s="83">
        <f t="shared" ca="1" si="90"/>
        <v>10</v>
      </c>
      <c r="BA238" s="83">
        <f t="shared" ca="1" si="91"/>
        <v>300</v>
      </c>
      <c r="BB238" s="83">
        <f t="shared" ca="1" si="93"/>
        <v>290</v>
      </c>
    </row>
    <row r="239" spans="1:54" x14ac:dyDescent="0.25">
      <c r="A239" s="58">
        <v>237</v>
      </c>
      <c r="B239" s="59">
        <f t="shared" si="81"/>
        <v>3.95</v>
      </c>
      <c r="C239" s="58">
        <v>0</v>
      </c>
      <c r="D239" s="58">
        <v>0</v>
      </c>
      <c r="F239" s="117"/>
      <c r="G239" s="117"/>
      <c r="H239" s="112">
        <f t="shared" si="82"/>
        <v>0</v>
      </c>
      <c r="I239" s="121"/>
      <c r="J239" s="92">
        <f t="shared" si="83"/>
        <v>0</v>
      </c>
      <c r="L239" s="94">
        <v>237</v>
      </c>
      <c r="M239" s="114">
        <f t="shared" ca="1" si="79"/>
        <v>1000</v>
      </c>
      <c r="N239" s="115">
        <f t="shared" ca="1" si="98"/>
        <v>0</v>
      </c>
      <c r="P239" s="102"/>
      <c r="Q239" s="102"/>
      <c r="R239" s="102"/>
      <c r="S239" s="102"/>
      <c r="AC239" s="83">
        <f t="shared" si="94"/>
        <v>0</v>
      </c>
      <c r="AD239" s="83">
        <f t="shared" si="95"/>
        <v>0</v>
      </c>
      <c r="AF239" s="83">
        <f t="shared" si="84"/>
        <v>0</v>
      </c>
      <c r="AG239" s="83">
        <f t="shared" si="85"/>
        <v>0</v>
      </c>
      <c r="AQ239" s="83">
        <f t="shared" ca="1" si="86"/>
        <v>4</v>
      </c>
      <c r="AR239" s="83">
        <f t="shared" ca="1" si="87"/>
        <v>-116</v>
      </c>
      <c r="AS239" s="83">
        <f t="shared" ca="1" si="80"/>
        <v>-120</v>
      </c>
      <c r="AT239" s="83" cm="1">
        <f t="array" aca="1" ref="AT239" ca="1">_xlfn.LET(_xlpm.rozsah, $F$3:$F$10001,_xlpm.podminka, (_xlpm.rozsah&gt;M239)*(ISNUMBER(_xlpm.rozsah)),_xlpm.indexy, IF(_xlpm.podminka, ROW(_xlpm.rozsah)-MIN(ROW(_xlpm.rozsah))+1),_xlpm.prvni, MIN(_xlpm.indexy),_xlpm.finalni, IF(_xlpm.prvni=1, 2, _xlpm.prvni),INDEX(_xlpm.rozsah, _xlpm.finalni))</f>
        <v>1100</v>
      </c>
      <c r="AU239" s="83" cm="1">
        <f t="array" aca="1" ref="AU239" ca="1">INDEX($F$3:$F$10001,MATCH(AT239,$F$3:$F$10004,0)-1)</f>
        <v>1000</v>
      </c>
      <c r="AV239" s="83">
        <f t="shared" ca="1" si="96"/>
        <v>-120</v>
      </c>
      <c r="AW239" s="83">
        <f t="shared" ca="1" si="97"/>
        <v>-116</v>
      </c>
      <c r="AX239" s="83">
        <f t="shared" ca="1" si="88"/>
        <v>300</v>
      </c>
      <c r="AY239" s="83">
        <f t="shared" ca="1" si="89"/>
        <v>290</v>
      </c>
      <c r="AZ239" s="83">
        <f t="shared" ca="1" si="90"/>
        <v>10</v>
      </c>
      <c r="BA239" s="83">
        <f t="shared" ca="1" si="91"/>
        <v>300</v>
      </c>
      <c r="BB239" s="83">
        <f t="shared" ca="1" si="93"/>
        <v>290</v>
      </c>
    </row>
    <row r="240" spans="1:54" x14ac:dyDescent="0.25">
      <c r="A240" s="58">
        <v>238</v>
      </c>
      <c r="B240" s="59">
        <f t="shared" si="81"/>
        <v>3.9666666666666668</v>
      </c>
      <c r="C240" s="58">
        <v>0</v>
      </c>
      <c r="D240" s="58">
        <v>0</v>
      </c>
      <c r="F240" s="117"/>
      <c r="G240" s="117"/>
      <c r="H240" s="112">
        <f t="shared" si="82"/>
        <v>0</v>
      </c>
      <c r="I240" s="121"/>
      <c r="J240" s="92">
        <f t="shared" si="83"/>
        <v>0</v>
      </c>
      <c r="L240" s="94">
        <v>238</v>
      </c>
      <c r="M240" s="114">
        <f t="shared" ca="1" si="79"/>
        <v>1000</v>
      </c>
      <c r="N240" s="115">
        <f t="shared" ca="1" si="98"/>
        <v>0</v>
      </c>
      <c r="P240" s="102"/>
      <c r="Q240" s="102"/>
      <c r="R240" s="102"/>
      <c r="S240" s="102"/>
      <c r="AC240" s="83">
        <f t="shared" si="94"/>
        <v>0</v>
      </c>
      <c r="AD240" s="83">
        <f t="shared" si="95"/>
        <v>0</v>
      </c>
      <c r="AF240" s="83">
        <f t="shared" si="84"/>
        <v>0</v>
      </c>
      <c r="AG240" s="83">
        <f t="shared" si="85"/>
        <v>0</v>
      </c>
      <c r="AQ240" s="83">
        <f t="shared" ca="1" si="86"/>
        <v>4</v>
      </c>
      <c r="AR240" s="83">
        <f t="shared" ca="1" si="87"/>
        <v>-116</v>
      </c>
      <c r="AS240" s="83">
        <f t="shared" ca="1" si="80"/>
        <v>-120</v>
      </c>
      <c r="AT240" s="83" cm="1">
        <f t="array" aca="1" ref="AT240" ca="1">_xlfn.LET(_xlpm.rozsah, $F$3:$F$10001,_xlpm.podminka, (_xlpm.rozsah&gt;M240)*(ISNUMBER(_xlpm.rozsah)),_xlpm.indexy, IF(_xlpm.podminka, ROW(_xlpm.rozsah)-MIN(ROW(_xlpm.rozsah))+1),_xlpm.prvni, MIN(_xlpm.indexy),_xlpm.finalni, IF(_xlpm.prvni=1, 2, _xlpm.prvni),INDEX(_xlpm.rozsah, _xlpm.finalni))</f>
        <v>1100</v>
      </c>
      <c r="AU240" s="83" cm="1">
        <f t="array" aca="1" ref="AU240" ca="1">INDEX($F$3:$F$10001,MATCH(AT240,$F$3:$F$10004,0)-1)</f>
        <v>1000</v>
      </c>
      <c r="AV240" s="83">
        <f t="shared" ca="1" si="96"/>
        <v>-120</v>
      </c>
      <c r="AW240" s="83">
        <f t="shared" ca="1" si="97"/>
        <v>-116</v>
      </c>
      <c r="AX240" s="83">
        <f t="shared" ca="1" si="88"/>
        <v>300</v>
      </c>
      <c r="AY240" s="83">
        <f t="shared" ca="1" si="89"/>
        <v>290</v>
      </c>
      <c r="AZ240" s="83">
        <f t="shared" ca="1" si="90"/>
        <v>10</v>
      </c>
      <c r="BA240" s="83">
        <f t="shared" ca="1" si="91"/>
        <v>300</v>
      </c>
      <c r="BB240" s="83">
        <f t="shared" ca="1" si="93"/>
        <v>290</v>
      </c>
    </row>
    <row r="241" spans="1:54" x14ac:dyDescent="0.25">
      <c r="A241" s="58">
        <v>239</v>
      </c>
      <c r="B241" s="59">
        <f t="shared" si="81"/>
        <v>3.9833333333333334</v>
      </c>
      <c r="C241" s="58">
        <v>0</v>
      </c>
      <c r="D241" s="58">
        <v>0</v>
      </c>
      <c r="F241" s="117"/>
      <c r="G241" s="117"/>
      <c r="H241" s="112">
        <f t="shared" si="82"/>
        <v>0</v>
      </c>
      <c r="I241" s="121"/>
      <c r="J241" s="92">
        <f t="shared" si="83"/>
        <v>0</v>
      </c>
      <c r="L241" s="94">
        <v>239</v>
      </c>
      <c r="M241" s="114">
        <f t="shared" ca="1" si="79"/>
        <v>1000</v>
      </c>
      <c r="N241" s="115">
        <f t="shared" ca="1" si="98"/>
        <v>0</v>
      </c>
      <c r="P241" s="102"/>
      <c r="Q241" s="102"/>
      <c r="R241" s="102"/>
      <c r="S241" s="102"/>
      <c r="AC241" s="83">
        <f t="shared" si="94"/>
        <v>0</v>
      </c>
      <c r="AD241" s="83">
        <f t="shared" si="95"/>
        <v>0</v>
      </c>
      <c r="AF241" s="83">
        <f t="shared" si="84"/>
        <v>0</v>
      </c>
      <c r="AG241" s="83">
        <f t="shared" si="85"/>
        <v>0</v>
      </c>
      <c r="AQ241" s="83">
        <f t="shared" ca="1" si="86"/>
        <v>4</v>
      </c>
      <c r="AR241" s="83">
        <f t="shared" ca="1" si="87"/>
        <v>-116</v>
      </c>
      <c r="AS241" s="83">
        <f t="shared" ca="1" si="80"/>
        <v>-120</v>
      </c>
      <c r="AT241" s="83" cm="1">
        <f t="array" aca="1" ref="AT241" ca="1">_xlfn.LET(_xlpm.rozsah, $F$3:$F$10001,_xlpm.podminka, (_xlpm.rozsah&gt;M241)*(ISNUMBER(_xlpm.rozsah)),_xlpm.indexy, IF(_xlpm.podminka, ROW(_xlpm.rozsah)-MIN(ROW(_xlpm.rozsah))+1),_xlpm.prvni, MIN(_xlpm.indexy),_xlpm.finalni, IF(_xlpm.prvni=1, 2, _xlpm.prvni),INDEX(_xlpm.rozsah, _xlpm.finalni))</f>
        <v>1100</v>
      </c>
      <c r="AU241" s="83" cm="1">
        <f t="array" aca="1" ref="AU241" ca="1">INDEX($F$3:$F$10001,MATCH(AT241,$F$3:$F$10004,0)-1)</f>
        <v>1000</v>
      </c>
      <c r="AV241" s="83">
        <f t="shared" ca="1" si="96"/>
        <v>-120</v>
      </c>
      <c r="AW241" s="83">
        <f t="shared" ca="1" si="97"/>
        <v>-116</v>
      </c>
      <c r="AX241" s="83">
        <f t="shared" ca="1" si="88"/>
        <v>300</v>
      </c>
      <c r="AY241" s="83">
        <f t="shared" ca="1" si="89"/>
        <v>290</v>
      </c>
      <c r="AZ241" s="83">
        <f t="shared" ca="1" si="90"/>
        <v>10</v>
      </c>
      <c r="BA241" s="83">
        <f t="shared" ca="1" si="91"/>
        <v>300</v>
      </c>
      <c r="BB241" s="83">
        <f t="shared" ca="1" si="93"/>
        <v>290</v>
      </c>
    </row>
    <row r="242" spans="1:54" x14ac:dyDescent="0.25">
      <c r="A242" s="58">
        <v>240</v>
      </c>
      <c r="B242" s="59">
        <f t="shared" si="81"/>
        <v>4</v>
      </c>
      <c r="C242" s="58">
        <v>0</v>
      </c>
      <c r="D242" s="58">
        <v>0</v>
      </c>
      <c r="F242" s="117"/>
      <c r="G242" s="117"/>
      <c r="H242" s="112">
        <f t="shared" si="82"/>
        <v>0</v>
      </c>
      <c r="I242" s="121"/>
      <c r="J242" s="92">
        <f t="shared" si="83"/>
        <v>0</v>
      </c>
      <c r="L242" s="94">
        <v>240</v>
      </c>
      <c r="M242" s="114">
        <f t="shared" ca="1" si="79"/>
        <v>1000</v>
      </c>
      <c r="N242" s="115">
        <f t="shared" ca="1" si="98"/>
        <v>0</v>
      </c>
      <c r="P242" s="102"/>
      <c r="Q242" s="102"/>
      <c r="R242" s="102"/>
      <c r="S242" s="102"/>
      <c r="AC242" s="83">
        <f t="shared" si="94"/>
        <v>0</v>
      </c>
      <c r="AD242" s="83">
        <f t="shared" si="95"/>
        <v>0</v>
      </c>
      <c r="AF242" s="83">
        <f t="shared" si="84"/>
        <v>0</v>
      </c>
      <c r="AG242" s="83">
        <f t="shared" si="85"/>
        <v>0</v>
      </c>
      <c r="AQ242" s="83">
        <f t="shared" ca="1" si="86"/>
        <v>4</v>
      </c>
      <c r="AR242" s="83">
        <f t="shared" ca="1" si="87"/>
        <v>-116</v>
      </c>
      <c r="AS242" s="83">
        <f t="shared" ca="1" si="80"/>
        <v>-120</v>
      </c>
      <c r="AT242" s="83" cm="1">
        <f t="array" aca="1" ref="AT242" ca="1">_xlfn.LET(_xlpm.rozsah, $F$3:$F$10001,_xlpm.podminka, (_xlpm.rozsah&gt;M242)*(ISNUMBER(_xlpm.rozsah)),_xlpm.indexy, IF(_xlpm.podminka, ROW(_xlpm.rozsah)-MIN(ROW(_xlpm.rozsah))+1),_xlpm.prvni, MIN(_xlpm.indexy),_xlpm.finalni, IF(_xlpm.prvni=1, 2, _xlpm.prvni),INDEX(_xlpm.rozsah, _xlpm.finalni))</f>
        <v>1100</v>
      </c>
      <c r="AU242" s="83" cm="1">
        <f t="array" aca="1" ref="AU242" ca="1">INDEX($F$3:$F$10001,MATCH(AT242,$F$3:$F$10004,0)-1)</f>
        <v>1000</v>
      </c>
      <c r="AV242" s="83">
        <f t="shared" ca="1" si="96"/>
        <v>-120</v>
      </c>
      <c r="AW242" s="83">
        <f t="shared" ca="1" si="97"/>
        <v>-116</v>
      </c>
      <c r="AX242" s="83">
        <f t="shared" ca="1" si="88"/>
        <v>300</v>
      </c>
      <c r="AY242" s="83">
        <f t="shared" ca="1" si="89"/>
        <v>290</v>
      </c>
      <c r="AZ242" s="83">
        <f t="shared" ca="1" si="90"/>
        <v>10</v>
      </c>
      <c r="BA242" s="83">
        <f t="shared" ca="1" si="91"/>
        <v>300</v>
      </c>
      <c r="BB242" s="83">
        <f t="shared" ca="1" si="93"/>
        <v>290</v>
      </c>
    </row>
    <row r="243" spans="1:54" x14ac:dyDescent="0.25">
      <c r="A243" s="58">
        <v>241</v>
      </c>
      <c r="B243" s="59">
        <f t="shared" si="81"/>
        <v>4.0166666666666666</v>
      </c>
      <c r="C243" s="58">
        <v>0</v>
      </c>
      <c r="D243" s="58">
        <v>0</v>
      </c>
      <c r="F243" s="117"/>
      <c r="G243" s="117"/>
      <c r="H243" s="112">
        <f t="shared" si="82"/>
        <v>0</v>
      </c>
      <c r="I243" s="121"/>
      <c r="J243" s="92">
        <f t="shared" si="83"/>
        <v>0</v>
      </c>
      <c r="L243" s="94">
        <v>241</v>
      </c>
      <c r="M243" s="114">
        <f t="shared" ca="1" si="79"/>
        <v>1000</v>
      </c>
      <c r="N243" s="115">
        <f t="shared" ca="1" si="98"/>
        <v>0</v>
      </c>
      <c r="P243" s="102"/>
      <c r="Q243" s="102"/>
      <c r="R243" s="102"/>
      <c r="S243" s="102"/>
      <c r="AC243" s="83">
        <f t="shared" si="94"/>
        <v>0</v>
      </c>
      <c r="AD243" s="83">
        <f t="shared" si="95"/>
        <v>0</v>
      </c>
      <c r="AF243" s="83">
        <f t="shared" si="84"/>
        <v>0</v>
      </c>
      <c r="AG243" s="83">
        <f t="shared" si="85"/>
        <v>0</v>
      </c>
      <c r="AQ243" s="83">
        <f t="shared" ca="1" si="86"/>
        <v>4</v>
      </c>
      <c r="AR243" s="83">
        <f t="shared" ca="1" si="87"/>
        <v>-116</v>
      </c>
      <c r="AS243" s="83">
        <f t="shared" ca="1" si="80"/>
        <v>-120</v>
      </c>
      <c r="AT243" s="83" cm="1">
        <f t="array" aca="1" ref="AT243" ca="1">_xlfn.LET(_xlpm.rozsah, $F$3:$F$10001,_xlpm.podminka, (_xlpm.rozsah&gt;M243)*(ISNUMBER(_xlpm.rozsah)),_xlpm.indexy, IF(_xlpm.podminka, ROW(_xlpm.rozsah)-MIN(ROW(_xlpm.rozsah))+1),_xlpm.prvni, MIN(_xlpm.indexy),_xlpm.finalni, IF(_xlpm.prvni=1, 2, _xlpm.prvni),INDEX(_xlpm.rozsah, _xlpm.finalni))</f>
        <v>1100</v>
      </c>
      <c r="AU243" s="83" cm="1">
        <f t="array" aca="1" ref="AU243" ca="1">INDEX($F$3:$F$10001,MATCH(AT243,$F$3:$F$10004,0)-1)</f>
        <v>1000</v>
      </c>
      <c r="AV243" s="83">
        <f t="shared" ca="1" si="96"/>
        <v>-120</v>
      </c>
      <c r="AW243" s="83">
        <f t="shared" ca="1" si="97"/>
        <v>-116</v>
      </c>
      <c r="AX243" s="83">
        <f t="shared" ca="1" si="88"/>
        <v>300</v>
      </c>
      <c r="AY243" s="83">
        <f t="shared" ca="1" si="89"/>
        <v>290</v>
      </c>
      <c r="AZ243" s="83">
        <f t="shared" ca="1" si="90"/>
        <v>10</v>
      </c>
      <c r="BA243" s="83">
        <f t="shared" ca="1" si="91"/>
        <v>300</v>
      </c>
      <c r="BB243" s="83">
        <f t="shared" ca="1" si="93"/>
        <v>290</v>
      </c>
    </row>
    <row r="244" spans="1:54" x14ac:dyDescent="0.25">
      <c r="A244" s="58">
        <v>242</v>
      </c>
      <c r="B244" s="59">
        <f t="shared" si="81"/>
        <v>4.0333333333333332</v>
      </c>
      <c r="C244" s="58">
        <v>0</v>
      </c>
      <c r="D244" s="58">
        <v>0</v>
      </c>
      <c r="F244" s="117"/>
      <c r="G244" s="117"/>
      <c r="H244" s="112">
        <f t="shared" si="82"/>
        <v>0</v>
      </c>
      <c r="I244" s="121"/>
      <c r="J244" s="92">
        <f t="shared" si="83"/>
        <v>0</v>
      </c>
      <c r="L244" s="94">
        <v>242</v>
      </c>
      <c r="M244" s="114">
        <f t="shared" ca="1" si="79"/>
        <v>1000</v>
      </c>
      <c r="N244" s="115">
        <f t="shared" ca="1" si="98"/>
        <v>0</v>
      </c>
      <c r="P244" s="102"/>
      <c r="Q244" s="102"/>
      <c r="R244" s="102"/>
      <c r="S244" s="102"/>
      <c r="AC244" s="83">
        <f t="shared" si="94"/>
        <v>0</v>
      </c>
      <c r="AD244" s="83">
        <f t="shared" si="95"/>
        <v>0</v>
      </c>
      <c r="AF244" s="83">
        <f t="shared" si="84"/>
        <v>0</v>
      </c>
      <c r="AG244" s="83">
        <f t="shared" si="85"/>
        <v>0</v>
      </c>
      <c r="AQ244" s="83">
        <f t="shared" ca="1" si="86"/>
        <v>4</v>
      </c>
      <c r="AR244" s="83">
        <f t="shared" ca="1" si="87"/>
        <v>-116</v>
      </c>
      <c r="AS244" s="83">
        <f t="shared" ca="1" si="80"/>
        <v>-120</v>
      </c>
      <c r="AT244" s="83" cm="1">
        <f t="array" aca="1" ref="AT244" ca="1">_xlfn.LET(_xlpm.rozsah, $F$3:$F$10001,_xlpm.podminka, (_xlpm.rozsah&gt;M244)*(ISNUMBER(_xlpm.rozsah)),_xlpm.indexy, IF(_xlpm.podminka, ROW(_xlpm.rozsah)-MIN(ROW(_xlpm.rozsah))+1),_xlpm.prvni, MIN(_xlpm.indexy),_xlpm.finalni, IF(_xlpm.prvni=1, 2, _xlpm.prvni),INDEX(_xlpm.rozsah, _xlpm.finalni))</f>
        <v>1100</v>
      </c>
      <c r="AU244" s="83" cm="1">
        <f t="array" aca="1" ref="AU244" ca="1">INDEX($F$3:$F$10001,MATCH(AT244,$F$3:$F$10004,0)-1)</f>
        <v>1000</v>
      </c>
      <c r="AV244" s="83">
        <f t="shared" ca="1" si="96"/>
        <v>-120</v>
      </c>
      <c r="AW244" s="83">
        <f t="shared" ca="1" si="97"/>
        <v>-116</v>
      </c>
      <c r="AX244" s="83">
        <f t="shared" ca="1" si="88"/>
        <v>300</v>
      </c>
      <c r="AY244" s="83">
        <f t="shared" ca="1" si="89"/>
        <v>290</v>
      </c>
      <c r="AZ244" s="83">
        <f t="shared" ca="1" si="90"/>
        <v>10</v>
      </c>
      <c r="BA244" s="83">
        <f t="shared" ca="1" si="91"/>
        <v>300</v>
      </c>
      <c r="BB244" s="83">
        <f t="shared" ca="1" si="93"/>
        <v>290</v>
      </c>
    </row>
    <row r="245" spans="1:54" x14ac:dyDescent="0.25">
      <c r="A245" s="58">
        <v>243</v>
      </c>
      <c r="B245" s="59">
        <f t="shared" si="81"/>
        <v>4.05</v>
      </c>
      <c r="C245" s="58">
        <v>0</v>
      </c>
      <c r="D245" s="58">
        <v>0</v>
      </c>
      <c r="F245" s="117"/>
      <c r="G245" s="117"/>
      <c r="H245" s="112">
        <f t="shared" si="82"/>
        <v>0</v>
      </c>
      <c r="I245" s="121"/>
      <c r="J245" s="92">
        <f t="shared" si="83"/>
        <v>0</v>
      </c>
      <c r="L245" s="94">
        <v>243</v>
      </c>
      <c r="M245" s="114">
        <f t="shared" ca="1" si="79"/>
        <v>1000</v>
      </c>
      <c r="N245" s="115">
        <f t="shared" ca="1" si="98"/>
        <v>0</v>
      </c>
      <c r="P245" s="102"/>
      <c r="Q245" s="102"/>
      <c r="R245" s="102"/>
      <c r="S245" s="102"/>
      <c r="AC245" s="83">
        <f t="shared" si="94"/>
        <v>0</v>
      </c>
      <c r="AD245" s="83">
        <f t="shared" si="95"/>
        <v>0</v>
      </c>
      <c r="AF245" s="83">
        <f t="shared" si="84"/>
        <v>0</v>
      </c>
      <c r="AG245" s="83">
        <f t="shared" si="85"/>
        <v>0</v>
      </c>
      <c r="AQ245" s="83">
        <f t="shared" ca="1" si="86"/>
        <v>4</v>
      </c>
      <c r="AR245" s="83">
        <f t="shared" ca="1" si="87"/>
        <v>-116</v>
      </c>
      <c r="AS245" s="83">
        <f t="shared" ca="1" si="80"/>
        <v>-120</v>
      </c>
      <c r="AT245" s="83" cm="1">
        <f t="array" aca="1" ref="AT245" ca="1">_xlfn.LET(_xlpm.rozsah, $F$3:$F$10001,_xlpm.podminka, (_xlpm.rozsah&gt;M245)*(ISNUMBER(_xlpm.rozsah)),_xlpm.indexy, IF(_xlpm.podminka, ROW(_xlpm.rozsah)-MIN(ROW(_xlpm.rozsah))+1),_xlpm.prvni, MIN(_xlpm.indexy),_xlpm.finalni, IF(_xlpm.prvni=1, 2, _xlpm.prvni),INDEX(_xlpm.rozsah, _xlpm.finalni))</f>
        <v>1100</v>
      </c>
      <c r="AU245" s="83" cm="1">
        <f t="array" aca="1" ref="AU245" ca="1">INDEX($F$3:$F$10001,MATCH(AT245,$F$3:$F$10004,0)-1)</f>
        <v>1000</v>
      </c>
      <c r="AV245" s="83">
        <f t="shared" ca="1" si="96"/>
        <v>-120</v>
      </c>
      <c r="AW245" s="83">
        <f t="shared" ca="1" si="97"/>
        <v>-116</v>
      </c>
      <c r="AX245" s="83">
        <f t="shared" ca="1" si="88"/>
        <v>300</v>
      </c>
      <c r="AY245" s="83">
        <f t="shared" ca="1" si="89"/>
        <v>290</v>
      </c>
      <c r="AZ245" s="83">
        <f t="shared" ca="1" si="90"/>
        <v>10</v>
      </c>
      <c r="BA245" s="83">
        <f t="shared" ca="1" si="91"/>
        <v>300</v>
      </c>
      <c r="BB245" s="83">
        <f t="shared" ca="1" si="93"/>
        <v>290</v>
      </c>
    </row>
    <row r="246" spans="1:54" x14ac:dyDescent="0.25">
      <c r="A246" s="58">
        <v>244</v>
      </c>
      <c r="B246" s="59">
        <f t="shared" si="81"/>
        <v>4.0666666666666664</v>
      </c>
      <c r="C246" s="58">
        <v>0</v>
      </c>
      <c r="D246" s="58">
        <v>0</v>
      </c>
      <c r="F246" s="117"/>
      <c r="G246" s="117"/>
      <c r="H246" s="112">
        <f t="shared" si="82"/>
        <v>0</v>
      </c>
      <c r="I246" s="121"/>
      <c r="J246" s="92">
        <f t="shared" si="83"/>
        <v>0</v>
      </c>
      <c r="L246" s="94">
        <v>244</v>
      </c>
      <c r="M246" s="114">
        <f t="shared" ca="1" si="79"/>
        <v>1000</v>
      </c>
      <c r="N246" s="115">
        <f t="shared" ca="1" si="98"/>
        <v>0</v>
      </c>
      <c r="P246" s="102"/>
      <c r="Q246" s="102"/>
      <c r="R246" s="102"/>
      <c r="S246" s="102"/>
      <c r="AC246" s="83">
        <f t="shared" si="94"/>
        <v>0</v>
      </c>
      <c r="AD246" s="83">
        <f t="shared" si="95"/>
        <v>0</v>
      </c>
      <c r="AF246" s="83">
        <f t="shared" si="84"/>
        <v>0</v>
      </c>
      <c r="AG246" s="83">
        <f t="shared" si="85"/>
        <v>0</v>
      </c>
      <c r="AQ246" s="83">
        <f t="shared" ca="1" si="86"/>
        <v>4</v>
      </c>
      <c r="AR246" s="83">
        <f t="shared" ca="1" si="87"/>
        <v>-116</v>
      </c>
      <c r="AS246" s="83">
        <f t="shared" ca="1" si="80"/>
        <v>-120</v>
      </c>
      <c r="AT246" s="83" cm="1">
        <f t="array" aca="1" ref="AT246" ca="1">_xlfn.LET(_xlpm.rozsah, $F$3:$F$10001,_xlpm.podminka, (_xlpm.rozsah&gt;M246)*(ISNUMBER(_xlpm.rozsah)),_xlpm.indexy, IF(_xlpm.podminka, ROW(_xlpm.rozsah)-MIN(ROW(_xlpm.rozsah))+1),_xlpm.prvni, MIN(_xlpm.indexy),_xlpm.finalni, IF(_xlpm.prvni=1, 2, _xlpm.prvni),INDEX(_xlpm.rozsah, _xlpm.finalni))</f>
        <v>1100</v>
      </c>
      <c r="AU246" s="83" cm="1">
        <f t="array" aca="1" ref="AU246" ca="1">INDEX($F$3:$F$10001,MATCH(AT246,$F$3:$F$10004,0)-1)</f>
        <v>1000</v>
      </c>
      <c r="AV246" s="83">
        <f t="shared" ca="1" si="96"/>
        <v>-120</v>
      </c>
      <c r="AW246" s="83">
        <f t="shared" ca="1" si="97"/>
        <v>-116</v>
      </c>
      <c r="AX246" s="83">
        <f t="shared" ca="1" si="88"/>
        <v>300</v>
      </c>
      <c r="AY246" s="83">
        <f t="shared" ca="1" si="89"/>
        <v>290</v>
      </c>
      <c r="AZ246" s="83">
        <f t="shared" ca="1" si="90"/>
        <v>10</v>
      </c>
      <c r="BA246" s="83">
        <f t="shared" ca="1" si="91"/>
        <v>300</v>
      </c>
      <c r="BB246" s="83">
        <f t="shared" ca="1" si="93"/>
        <v>290</v>
      </c>
    </row>
    <row r="247" spans="1:54" x14ac:dyDescent="0.25">
      <c r="A247" s="58">
        <v>245</v>
      </c>
      <c r="B247" s="59">
        <f t="shared" si="81"/>
        <v>4.083333333333333</v>
      </c>
      <c r="C247" s="58">
        <v>0</v>
      </c>
      <c r="D247" s="58">
        <v>0</v>
      </c>
      <c r="F247" s="117"/>
      <c r="G247" s="117"/>
      <c r="H247" s="112">
        <f t="shared" si="82"/>
        <v>0</v>
      </c>
      <c r="I247" s="121"/>
      <c r="J247" s="92">
        <f t="shared" si="83"/>
        <v>0</v>
      </c>
      <c r="L247" s="94">
        <v>245</v>
      </c>
      <c r="M247" s="114">
        <f t="shared" ca="1" si="79"/>
        <v>1000</v>
      </c>
      <c r="N247" s="115">
        <f t="shared" ca="1" si="98"/>
        <v>0</v>
      </c>
      <c r="P247" s="102"/>
      <c r="Q247" s="102"/>
      <c r="R247" s="102"/>
      <c r="S247" s="102"/>
      <c r="AC247" s="83">
        <f t="shared" si="94"/>
        <v>0</v>
      </c>
      <c r="AD247" s="83">
        <f t="shared" si="95"/>
        <v>0</v>
      </c>
      <c r="AF247" s="83">
        <f t="shared" si="84"/>
        <v>0</v>
      </c>
      <c r="AG247" s="83">
        <f t="shared" si="85"/>
        <v>0</v>
      </c>
      <c r="AQ247" s="83">
        <f t="shared" ca="1" si="86"/>
        <v>4</v>
      </c>
      <c r="AR247" s="83">
        <f t="shared" ca="1" si="87"/>
        <v>-116</v>
      </c>
      <c r="AS247" s="83">
        <f t="shared" ca="1" si="80"/>
        <v>-120</v>
      </c>
      <c r="AT247" s="83" cm="1">
        <f t="array" aca="1" ref="AT247" ca="1">_xlfn.LET(_xlpm.rozsah, $F$3:$F$10001,_xlpm.podminka, (_xlpm.rozsah&gt;M247)*(ISNUMBER(_xlpm.rozsah)),_xlpm.indexy, IF(_xlpm.podminka, ROW(_xlpm.rozsah)-MIN(ROW(_xlpm.rozsah))+1),_xlpm.prvni, MIN(_xlpm.indexy),_xlpm.finalni, IF(_xlpm.prvni=1, 2, _xlpm.prvni),INDEX(_xlpm.rozsah, _xlpm.finalni))</f>
        <v>1100</v>
      </c>
      <c r="AU247" s="83" cm="1">
        <f t="array" aca="1" ref="AU247" ca="1">INDEX($F$3:$F$10001,MATCH(AT247,$F$3:$F$10004,0)-1)</f>
        <v>1000</v>
      </c>
      <c r="AV247" s="83">
        <f t="shared" ca="1" si="96"/>
        <v>-120</v>
      </c>
      <c r="AW247" s="83">
        <f t="shared" ca="1" si="97"/>
        <v>-116</v>
      </c>
      <c r="AX247" s="83">
        <f t="shared" ca="1" si="88"/>
        <v>300</v>
      </c>
      <c r="AY247" s="83">
        <f t="shared" ca="1" si="89"/>
        <v>290</v>
      </c>
      <c r="AZ247" s="83">
        <f t="shared" ca="1" si="90"/>
        <v>10</v>
      </c>
      <c r="BA247" s="83">
        <f t="shared" ca="1" si="91"/>
        <v>300</v>
      </c>
      <c r="BB247" s="83">
        <f t="shared" ca="1" si="93"/>
        <v>290</v>
      </c>
    </row>
    <row r="248" spans="1:54" x14ac:dyDescent="0.25">
      <c r="A248" s="58">
        <v>246</v>
      </c>
      <c r="B248" s="59">
        <f t="shared" si="81"/>
        <v>4.0999999999999996</v>
      </c>
      <c r="C248" s="58">
        <v>0</v>
      </c>
      <c r="D248" s="58">
        <v>0</v>
      </c>
      <c r="F248" s="117"/>
      <c r="G248" s="117"/>
      <c r="H248" s="112">
        <f t="shared" si="82"/>
        <v>0</v>
      </c>
      <c r="I248" s="121"/>
      <c r="J248" s="92">
        <f t="shared" si="83"/>
        <v>0</v>
      </c>
      <c r="L248" s="94">
        <v>246</v>
      </c>
      <c r="M248" s="114">
        <f t="shared" ca="1" si="79"/>
        <v>1000</v>
      </c>
      <c r="N248" s="115">
        <f t="shared" ca="1" si="98"/>
        <v>0</v>
      </c>
      <c r="P248" s="102"/>
      <c r="Q248" s="102"/>
      <c r="R248" s="102"/>
      <c r="S248" s="102"/>
      <c r="AC248" s="83">
        <f t="shared" si="94"/>
        <v>0</v>
      </c>
      <c r="AD248" s="83">
        <f t="shared" si="95"/>
        <v>0</v>
      </c>
      <c r="AF248" s="83">
        <f t="shared" si="84"/>
        <v>0</v>
      </c>
      <c r="AG248" s="83">
        <f t="shared" si="85"/>
        <v>0</v>
      </c>
      <c r="AQ248" s="83">
        <f t="shared" ca="1" si="86"/>
        <v>4</v>
      </c>
      <c r="AR248" s="83">
        <f t="shared" ca="1" si="87"/>
        <v>-116</v>
      </c>
      <c r="AS248" s="83">
        <f t="shared" ca="1" si="80"/>
        <v>-120</v>
      </c>
      <c r="AT248" s="83" cm="1">
        <f t="array" aca="1" ref="AT248" ca="1">_xlfn.LET(_xlpm.rozsah, $F$3:$F$10001,_xlpm.podminka, (_xlpm.rozsah&gt;M248)*(ISNUMBER(_xlpm.rozsah)),_xlpm.indexy, IF(_xlpm.podminka, ROW(_xlpm.rozsah)-MIN(ROW(_xlpm.rozsah))+1),_xlpm.prvni, MIN(_xlpm.indexy),_xlpm.finalni, IF(_xlpm.prvni=1, 2, _xlpm.prvni),INDEX(_xlpm.rozsah, _xlpm.finalni))</f>
        <v>1100</v>
      </c>
      <c r="AU248" s="83" cm="1">
        <f t="array" aca="1" ref="AU248" ca="1">INDEX($F$3:$F$10001,MATCH(AT248,$F$3:$F$10004,0)-1)</f>
        <v>1000</v>
      </c>
      <c r="AV248" s="83">
        <f t="shared" ca="1" si="96"/>
        <v>-120</v>
      </c>
      <c r="AW248" s="83">
        <f t="shared" ca="1" si="97"/>
        <v>-116</v>
      </c>
      <c r="AX248" s="83">
        <f t="shared" ca="1" si="88"/>
        <v>300</v>
      </c>
      <c r="AY248" s="83">
        <f t="shared" ca="1" si="89"/>
        <v>290</v>
      </c>
      <c r="AZ248" s="83">
        <f t="shared" ca="1" si="90"/>
        <v>10</v>
      </c>
      <c r="BA248" s="83">
        <f t="shared" ca="1" si="91"/>
        <v>300</v>
      </c>
      <c r="BB248" s="83">
        <f t="shared" ca="1" si="93"/>
        <v>290</v>
      </c>
    </row>
    <row r="249" spans="1:54" x14ac:dyDescent="0.25">
      <c r="A249" s="58">
        <v>247</v>
      </c>
      <c r="B249" s="59">
        <f t="shared" si="81"/>
        <v>4.1166666666666663</v>
      </c>
      <c r="C249" s="58">
        <v>0</v>
      </c>
      <c r="D249" s="58">
        <v>0</v>
      </c>
      <c r="F249" s="117"/>
      <c r="G249" s="117"/>
      <c r="H249" s="112">
        <f t="shared" si="82"/>
        <v>0</v>
      </c>
      <c r="I249" s="121"/>
      <c r="J249" s="92">
        <f t="shared" si="83"/>
        <v>0</v>
      </c>
      <c r="L249" s="94">
        <v>247</v>
      </c>
      <c r="M249" s="114">
        <f t="shared" ca="1" si="79"/>
        <v>1000</v>
      </c>
      <c r="N249" s="115">
        <f t="shared" ca="1" si="98"/>
        <v>0</v>
      </c>
      <c r="P249" s="102"/>
      <c r="Q249" s="102"/>
      <c r="R249" s="102"/>
      <c r="S249" s="102"/>
      <c r="AC249" s="83">
        <f t="shared" si="94"/>
        <v>0</v>
      </c>
      <c r="AD249" s="83">
        <f t="shared" si="95"/>
        <v>0</v>
      </c>
      <c r="AF249" s="83">
        <f t="shared" si="84"/>
        <v>0</v>
      </c>
      <c r="AG249" s="83">
        <f t="shared" si="85"/>
        <v>0</v>
      </c>
      <c r="AQ249" s="83">
        <f t="shared" ca="1" si="86"/>
        <v>4</v>
      </c>
      <c r="AR249" s="83">
        <f t="shared" ca="1" si="87"/>
        <v>-116</v>
      </c>
      <c r="AS249" s="83">
        <f t="shared" ca="1" si="80"/>
        <v>-120</v>
      </c>
      <c r="AT249" s="83" cm="1">
        <f t="array" aca="1" ref="AT249" ca="1">_xlfn.LET(_xlpm.rozsah, $F$3:$F$10001,_xlpm.podminka, (_xlpm.rozsah&gt;M249)*(ISNUMBER(_xlpm.rozsah)),_xlpm.indexy, IF(_xlpm.podminka, ROW(_xlpm.rozsah)-MIN(ROW(_xlpm.rozsah))+1),_xlpm.prvni, MIN(_xlpm.indexy),_xlpm.finalni, IF(_xlpm.prvni=1, 2, _xlpm.prvni),INDEX(_xlpm.rozsah, _xlpm.finalni))</f>
        <v>1100</v>
      </c>
      <c r="AU249" s="83" cm="1">
        <f t="array" aca="1" ref="AU249" ca="1">INDEX($F$3:$F$10001,MATCH(AT249,$F$3:$F$10004,0)-1)</f>
        <v>1000</v>
      </c>
      <c r="AV249" s="83">
        <f t="shared" ca="1" si="96"/>
        <v>-120</v>
      </c>
      <c r="AW249" s="83">
        <f t="shared" ca="1" si="97"/>
        <v>-116</v>
      </c>
      <c r="AX249" s="83">
        <f t="shared" ca="1" si="88"/>
        <v>300</v>
      </c>
      <c r="AY249" s="83">
        <f t="shared" ca="1" si="89"/>
        <v>290</v>
      </c>
      <c r="AZ249" s="83">
        <f t="shared" ca="1" si="90"/>
        <v>10</v>
      </c>
      <c r="BA249" s="83">
        <f t="shared" ca="1" si="91"/>
        <v>300</v>
      </c>
      <c r="BB249" s="83">
        <f t="shared" ca="1" si="93"/>
        <v>290</v>
      </c>
    </row>
    <row r="250" spans="1:54" x14ac:dyDescent="0.25">
      <c r="A250" s="58">
        <v>248</v>
      </c>
      <c r="B250" s="59">
        <f t="shared" si="81"/>
        <v>4.1333333333333337</v>
      </c>
      <c r="C250" s="58">
        <v>0</v>
      </c>
      <c r="D250" s="58">
        <v>0</v>
      </c>
      <c r="F250" s="117"/>
      <c r="G250" s="117"/>
      <c r="H250" s="112">
        <f t="shared" si="82"/>
        <v>0</v>
      </c>
      <c r="I250" s="121"/>
      <c r="J250" s="92">
        <f t="shared" si="83"/>
        <v>0</v>
      </c>
      <c r="L250" s="94">
        <v>248</v>
      </c>
      <c r="M250" s="114">
        <f t="shared" ca="1" si="79"/>
        <v>1000</v>
      </c>
      <c r="N250" s="115">
        <f t="shared" ca="1" si="98"/>
        <v>0</v>
      </c>
      <c r="P250" s="102"/>
      <c r="Q250" s="102"/>
      <c r="R250" s="102"/>
      <c r="S250" s="102"/>
      <c r="AC250" s="83">
        <f t="shared" si="94"/>
        <v>0</v>
      </c>
      <c r="AD250" s="83">
        <f t="shared" si="95"/>
        <v>0</v>
      </c>
      <c r="AF250" s="83">
        <f t="shared" si="84"/>
        <v>0</v>
      </c>
      <c r="AG250" s="83">
        <f t="shared" si="85"/>
        <v>0</v>
      </c>
      <c r="AQ250" s="83">
        <f t="shared" ca="1" si="86"/>
        <v>4</v>
      </c>
      <c r="AR250" s="83">
        <f t="shared" ca="1" si="87"/>
        <v>-116</v>
      </c>
      <c r="AS250" s="83">
        <f t="shared" ca="1" si="80"/>
        <v>-120</v>
      </c>
      <c r="AT250" s="83" cm="1">
        <f t="array" aca="1" ref="AT250" ca="1">_xlfn.LET(_xlpm.rozsah, $F$3:$F$10001,_xlpm.podminka, (_xlpm.rozsah&gt;M250)*(ISNUMBER(_xlpm.rozsah)),_xlpm.indexy, IF(_xlpm.podminka, ROW(_xlpm.rozsah)-MIN(ROW(_xlpm.rozsah))+1),_xlpm.prvni, MIN(_xlpm.indexy),_xlpm.finalni, IF(_xlpm.prvni=1, 2, _xlpm.prvni),INDEX(_xlpm.rozsah, _xlpm.finalni))</f>
        <v>1100</v>
      </c>
      <c r="AU250" s="83" cm="1">
        <f t="array" aca="1" ref="AU250" ca="1">INDEX($F$3:$F$10001,MATCH(AT250,$F$3:$F$10004,0)-1)</f>
        <v>1000</v>
      </c>
      <c r="AV250" s="83">
        <f t="shared" ca="1" si="96"/>
        <v>-120</v>
      </c>
      <c r="AW250" s="83">
        <f t="shared" ca="1" si="97"/>
        <v>-116</v>
      </c>
      <c r="AX250" s="83">
        <f t="shared" ca="1" si="88"/>
        <v>300</v>
      </c>
      <c r="AY250" s="83">
        <f t="shared" ca="1" si="89"/>
        <v>290</v>
      </c>
      <c r="AZ250" s="83">
        <f t="shared" ca="1" si="90"/>
        <v>10</v>
      </c>
      <c r="BA250" s="83">
        <f t="shared" ca="1" si="91"/>
        <v>300</v>
      </c>
      <c r="BB250" s="83">
        <f t="shared" ca="1" si="93"/>
        <v>290</v>
      </c>
    </row>
    <row r="251" spans="1:54" x14ac:dyDescent="0.25">
      <c r="A251" s="58">
        <v>249</v>
      </c>
      <c r="B251" s="59">
        <f t="shared" si="81"/>
        <v>4.1500000000000004</v>
      </c>
      <c r="C251" s="58">
        <v>0</v>
      </c>
      <c r="D251" s="58">
        <v>0</v>
      </c>
      <c r="F251" s="117"/>
      <c r="G251" s="117"/>
      <c r="H251" s="112">
        <f t="shared" si="82"/>
        <v>0</v>
      </c>
      <c r="I251" s="121"/>
      <c r="J251" s="92">
        <f t="shared" si="83"/>
        <v>0</v>
      </c>
      <c r="L251" s="94">
        <v>249</v>
      </c>
      <c r="M251" s="114">
        <f t="shared" ca="1" si="79"/>
        <v>1000</v>
      </c>
      <c r="N251" s="115">
        <f t="shared" ca="1" si="98"/>
        <v>0</v>
      </c>
      <c r="P251" s="102"/>
      <c r="Q251" s="102"/>
      <c r="R251" s="102"/>
      <c r="S251" s="102"/>
      <c r="AC251" s="83">
        <f t="shared" si="94"/>
        <v>0</v>
      </c>
      <c r="AD251" s="83">
        <f t="shared" si="95"/>
        <v>0</v>
      </c>
      <c r="AF251" s="83">
        <f t="shared" si="84"/>
        <v>0</v>
      </c>
      <c r="AG251" s="83">
        <f t="shared" si="85"/>
        <v>0</v>
      </c>
      <c r="AQ251" s="83">
        <f t="shared" ca="1" si="86"/>
        <v>4</v>
      </c>
      <c r="AR251" s="83">
        <f t="shared" ca="1" si="87"/>
        <v>-116</v>
      </c>
      <c r="AS251" s="83">
        <f t="shared" ca="1" si="80"/>
        <v>-120</v>
      </c>
      <c r="AT251" s="83" cm="1">
        <f t="array" aca="1" ref="AT251" ca="1">_xlfn.LET(_xlpm.rozsah, $F$3:$F$10001,_xlpm.podminka, (_xlpm.rozsah&gt;M251)*(ISNUMBER(_xlpm.rozsah)),_xlpm.indexy, IF(_xlpm.podminka, ROW(_xlpm.rozsah)-MIN(ROW(_xlpm.rozsah))+1),_xlpm.prvni, MIN(_xlpm.indexy),_xlpm.finalni, IF(_xlpm.prvni=1, 2, _xlpm.prvni),INDEX(_xlpm.rozsah, _xlpm.finalni))</f>
        <v>1100</v>
      </c>
      <c r="AU251" s="83" cm="1">
        <f t="array" aca="1" ref="AU251" ca="1">INDEX($F$3:$F$10001,MATCH(AT251,$F$3:$F$10004,0)-1)</f>
        <v>1000</v>
      </c>
      <c r="AV251" s="83">
        <f t="shared" ca="1" si="96"/>
        <v>-120</v>
      </c>
      <c r="AW251" s="83">
        <f t="shared" ca="1" si="97"/>
        <v>-116</v>
      </c>
      <c r="AX251" s="83">
        <f t="shared" ca="1" si="88"/>
        <v>300</v>
      </c>
      <c r="AY251" s="83">
        <f t="shared" ca="1" si="89"/>
        <v>290</v>
      </c>
      <c r="AZ251" s="83">
        <f t="shared" ca="1" si="90"/>
        <v>10</v>
      </c>
      <c r="BA251" s="83">
        <f t="shared" ca="1" si="91"/>
        <v>300</v>
      </c>
      <c r="BB251" s="83">
        <f t="shared" ca="1" si="93"/>
        <v>290</v>
      </c>
    </row>
    <row r="252" spans="1:54" x14ac:dyDescent="0.25">
      <c r="A252" s="58">
        <v>250</v>
      </c>
      <c r="B252" s="59">
        <f t="shared" si="81"/>
        <v>4.166666666666667</v>
      </c>
      <c r="C252" s="58">
        <v>0</v>
      </c>
      <c r="D252" s="58">
        <v>0</v>
      </c>
      <c r="F252" s="117"/>
      <c r="G252" s="117"/>
      <c r="H252" s="112">
        <f t="shared" si="82"/>
        <v>0</v>
      </c>
      <c r="I252" s="121"/>
      <c r="J252" s="92">
        <f t="shared" si="83"/>
        <v>0</v>
      </c>
      <c r="L252" s="94">
        <v>250</v>
      </c>
      <c r="M252" s="114">
        <f t="shared" ca="1" si="79"/>
        <v>1000</v>
      </c>
      <c r="N252" s="115">
        <f t="shared" ca="1" si="98"/>
        <v>0</v>
      </c>
      <c r="P252" s="102"/>
      <c r="Q252" s="102"/>
      <c r="R252" s="102"/>
      <c r="S252" s="102"/>
      <c r="AC252" s="83">
        <f t="shared" si="94"/>
        <v>0</v>
      </c>
      <c r="AD252" s="83">
        <f t="shared" si="95"/>
        <v>0</v>
      </c>
      <c r="AF252" s="83">
        <f t="shared" si="84"/>
        <v>0</v>
      </c>
      <c r="AG252" s="83">
        <f t="shared" si="85"/>
        <v>0</v>
      </c>
      <c r="AQ252" s="83">
        <f t="shared" ca="1" si="86"/>
        <v>4</v>
      </c>
      <c r="AR252" s="83">
        <f t="shared" ca="1" si="87"/>
        <v>-116</v>
      </c>
      <c r="AS252" s="83">
        <f t="shared" ca="1" si="80"/>
        <v>-120</v>
      </c>
      <c r="AT252" s="83" cm="1">
        <f t="array" aca="1" ref="AT252" ca="1">_xlfn.LET(_xlpm.rozsah, $F$3:$F$10001,_xlpm.podminka, (_xlpm.rozsah&gt;M252)*(ISNUMBER(_xlpm.rozsah)),_xlpm.indexy, IF(_xlpm.podminka, ROW(_xlpm.rozsah)-MIN(ROW(_xlpm.rozsah))+1),_xlpm.prvni, MIN(_xlpm.indexy),_xlpm.finalni, IF(_xlpm.prvni=1, 2, _xlpm.prvni),INDEX(_xlpm.rozsah, _xlpm.finalni))</f>
        <v>1100</v>
      </c>
      <c r="AU252" s="83" cm="1">
        <f t="array" aca="1" ref="AU252" ca="1">INDEX($F$3:$F$10001,MATCH(AT252,$F$3:$F$10004,0)-1)</f>
        <v>1000</v>
      </c>
      <c r="AV252" s="83">
        <f t="shared" ca="1" si="96"/>
        <v>-120</v>
      </c>
      <c r="AW252" s="83">
        <f t="shared" ca="1" si="97"/>
        <v>-116</v>
      </c>
      <c r="AX252" s="83">
        <f t="shared" ca="1" si="88"/>
        <v>300</v>
      </c>
      <c r="AY252" s="83">
        <f t="shared" ca="1" si="89"/>
        <v>290</v>
      </c>
      <c r="AZ252" s="83">
        <f t="shared" ca="1" si="90"/>
        <v>10</v>
      </c>
      <c r="BA252" s="83">
        <f t="shared" ca="1" si="91"/>
        <v>300</v>
      </c>
      <c r="BB252" s="83">
        <f t="shared" ca="1" si="93"/>
        <v>290</v>
      </c>
    </row>
    <row r="253" spans="1:54" x14ac:dyDescent="0.25">
      <c r="A253" s="58">
        <v>251</v>
      </c>
      <c r="B253" s="59">
        <f t="shared" si="81"/>
        <v>4.1833333333333336</v>
      </c>
      <c r="C253" s="58">
        <v>0</v>
      </c>
      <c r="D253" s="58">
        <v>0</v>
      </c>
      <c r="F253" s="117"/>
      <c r="G253" s="117"/>
      <c r="H253" s="112">
        <f t="shared" si="82"/>
        <v>0</v>
      </c>
      <c r="I253" s="121"/>
      <c r="J253" s="92">
        <f t="shared" si="83"/>
        <v>0</v>
      </c>
      <c r="L253" s="94">
        <v>251</v>
      </c>
      <c r="M253" s="114">
        <f t="shared" ca="1" si="79"/>
        <v>1000</v>
      </c>
      <c r="N253" s="115">
        <f t="shared" ca="1" si="98"/>
        <v>0</v>
      </c>
      <c r="P253" s="102"/>
      <c r="Q253" s="102"/>
      <c r="R253" s="102"/>
      <c r="S253" s="102"/>
      <c r="AC253" s="83">
        <f t="shared" si="94"/>
        <v>0</v>
      </c>
      <c r="AD253" s="83">
        <f t="shared" si="95"/>
        <v>0</v>
      </c>
      <c r="AF253" s="83">
        <f t="shared" si="84"/>
        <v>0</v>
      </c>
      <c r="AG253" s="83">
        <f t="shared" si="85"/>
        <v>0</v>
      </c>
      <c r="AQ253" s="83">
        <f t="shared" ca="1" si="86"/>
        <v>4</v>
      </c>
      <c r="AR253" s="83">
        <f t="shared" ca="1" si="87"/>
        <v>-116</v>
      </c>
      <c r="AS253" s="83">
        <f t="shared" ca="1" si="80"/>
        <v>-120</v>
      </c>
      <c r="AT253" s="83" cm="1">
        <f t="array" aca="1" ref="AT253" ca="1">_xlfn.LET(_xlpm.rozsah, $F$3:$F$10001,_xlpm.podminka, (_xlpm.rozsah&gt;M253)*(ISNUMBER(_xlpm.rozsah)),_xlpm.indexy, IF(_xlpm.podminka, ROW(_xlpm.rozsah)-MIN(ROW(_xlpm.rozsah))+1),_xlpm.prvni, MIN(_xlpm.indexy),_xlpm.finalni, IF(_xlpm.prvni=1, 2, _xlpm.prvni),INDEX(_xlpm.rozsah, _xlpm.finalni))</f>
        <v>1100</v>
      </c>
      <c r="AU253" s="83" cm="1">
        <f t="array" aca="1" ref="AU253" ca="1">INDEX($F$3:$F$10001,MATCH(AT253,$F$3:$F$10004,0)-1)</f>
        <v>1000</v>
      </c>
      <c r="AV253" s="83">
        <f t="shared" ca="1" si="96"/>
        <v>-120</v>
      </c>
      <c r="AW253" s="83">
        <f t="shared" ca="1" si="97"/>
        <v>-116</v>
      </c>
      <c r="AX253" s="83">
        <f t="shared" ca="1" si="88"/>
        <v>300</v>
      </c>
      <c r="AY253" s="83">
        <f t="shared" ca="1" si="89"/>
        <v>290</v>
      </c>
      <c r="AZ253" s="83">
        <f t="shared" ca="1" si="90"/>
        <v>10</v>
      </c>
      <c r="BA253" s="83">
        <f t="shared" ca="1" si="91"/>
        <v>300</v>
      </c>
      <c r="BB253" s="83">
        <f t="shared" ca="1" si="93"/>
        <v>290</v>
      </c>
    </row>
    <row r="254" spans="1:54" x14ac:dyDescent="0.25">
      <c r="A254" s="58">
        <v>252</v>
      </c>
      <c r="B254" s="59">
        <f t="shared" si="81"/>
        <v>4.2</v>
      </c>
      <c r="C254" s="58">
        <v>0</v>
      </c>
      <c r="D254" s="58">
        <v>0</v>
      </c>
      <c r="F254" s="117"/>
      <c r="G254" s="117"/>
      <c r="H254" s="112">
        <f t="shared" si="82"/>
        <v>0</v>
      </c>
      <c r="I254" s="121"/>
      <c r="J254" s="92">
        <f t="shared" si="83"/>
        <v>0</v>
      </c>
      <c r="L254" s="94">
        <v>252</v>
      </c>
      <c r="M254" s="114">
        <f t="shared" ca="1" si="79"/>
        <v>1000</v>
      </c>
      <c r="N254" s="115">
        <f t="shared" ca="1" si="98"/>
        <v>0</v>
      </c>
      <c r="P254" s="102"/>
      <c r="Q254" s="102"/>
      <c r="R254" s="102"/>
      <c r="S254" s="102"/>
      <c r="AC254" s="83">
        <f t="shared" si="94"/>
        <v>0</v>
      </c>
      <c r="AD254" s="83">
        <f t="shared" si="95"/>
        <v>0</v>
      </c>
      <c r="AF254" s="83">
        <f t="shared" si="84"/>
        <v>0</v>
      </c>
      <c r="AG254" s="83">
        <f t="shared" si="85"/>
        <v>0</v>
      </c>
      <c r="AQ254" s="83">
        <f t="shared" ca="1" si="86"/>
        <v>4</v>
      </c>
      <c r="AR254" s="83">
        <f t="shared" ca="1" si="87"/>
        <v>-116</v>
      </c>
      <c r="AS254" s="83">
        <f t="shared" ca="1" si="80"/>
        <v>-120</v>
      </c>
      <c r="AT254" s="83" cm="1">
        <f t="array" aca="1" ref="AT254" ca="1">_xlfn.LET(_xlpm.rozsah, $F$3:$F$10001,_xlpm.podminka, (_xlpm.rozsah&gt;M254)*(ISNUMBER(_xlpm.rozsah)),_xlpm.indexy, IF(_xlpm.podminka, ROW(_xlpm.rozsah)-MIN(ROW(_xlpm.rozsah))+1),_xlpm.prvni, MIN(_xlpm.indexy),_xlpm.finalni, IF(_xlpm.prvni=1, 2, _xlpm.prvni),INDEX(_xlpm.rozsah, _xlpm.finalni))</f>
        <v>1100</v>
      </c>
      <c r="AU254" s="83" cm="1">
        <f t="array" aca="1" ref="AU254" ca="1">INDEX($F$3:$F$10001,MATCH(AT254,$F$3:$F$10004,0)-1)</f>
        <v>1000</v>
      </c>
      <c r="AV254" s="83">
        <f t="shared" ca="1" si="96"/>
        <v>-120</v>
      </c>
      <c r="AW254" s="83">
        <f t="shared" ca="1" si="97"/>
        <v>-116</v>
      </c>
      <c r="AX254" s="83">
        <f t="shared" ca="1" si="88"/>
        <v>300</v>
      </c>
      <c r="AY254" s="83">
        <f t="shared" ca="1" si="89"/>
        <v>290</v>
      </c>
      <c r="AZ254" s="83">
        <f t="shared" ca="1" si="90"/>
        <v>10</v>
      </c>
      <c r="BA254" s="83">
        <f t="shared" ca="1" si="91"/>
        <v>300</v>
      </c>
      <c r="BB254" s="83">
        <f t="shared" ca="1" si="93"/>
        <v>290</v>
      </c>
    </row>
    <row r="255" spans="1:54" x14ac:dyDescent="0.25">
      <c r="A255" s="58">
        <v>253</v>
      </c>
      <c r="B255" s="59">
        <f t="shared" si="81"/>
        <v>4.2166666666666668</v>
      </c>
      <c r="C255" s="58">
        <v>0</v>
      </c>
      <c r="D255" s="58">
        <v>31.6</v>
      </c>
      <c r="F255" s="117"/>
      <c r="G255" s="117"/>
      <c r="H255" s="112">
        <f t="shared" si="82"/>
        <v>0</v>
      </c>
      <c r="I255" s="121"/>
      <c r="J255" s="92">
        <f t="shared" si="83"/>
        <v>0</v>
      </c>
      <c r="L255" s="94">
        <v>253</v>
      </c>
      <c r="M255" s="114">
        <f t="shared" ca="1" si="79"/>
        <v>1000</v>
      </c>
      <c r="N255" s="115">
        <f t="shared" ca="1" si="98"/>
        <v>91.64</v>
      </c>
      <c r="P255" s="102"/>
      <c r="Q255" s="102"/>
      <c r="R255" s="102"/>
      <c r="S255" s="102"/>
      <c r="AC255" s="83">
        <f t="shared" si="94"/>
        <v>0</v>
      </c>
      <c r="AD255" s="83">
        <f t="shared" si="95"/>
        <v>0</v>
      </c>
      <c r="AF255" s="83">
        <f t="shared" si="84"/>
        <v>0</v>
      </c>
      <c r="AG255" s="83">
        <f t="shared" si="85"/>
        <v>0</v>
      </c>
      <c r="AQ255" s="83">
        <f t="shared" ca="1" si="86"/>
        <v>4</v>
      </c>
      <c r="AR255" s="83">
        <f t="shared" ca="1" si="87"/>
        <v>-116</v>
      </c>
      <c r="AS255" s="83">
        <f t="shared" ca="1" si="80"/>
        <v>-120</v>
      </c>
      <c r="AT255" s="83" cm="1">
        <f t="array" aca="1" ref="AT255" ca="1">_xlfn.LET(_xlpm.rozsah, $F$3:$F$10001,_xlpm.podminka, (_xlpm.rozsah&gt;M255)*(ISNUMBER(_xlpm.rozsah)),_xlpm.indexy, IF(_xlpm.podminka, ROW(_xlpm.rozsah)-MIN(ROW(_xlpm.rozsah))+1),_xlpm.prvni, MIN(_xlpm.indexy),_xlpm.finalni, IF(_xlpm.prvni=1, 2, _xlpm.prvni),INDEX(_xlpm.rozsah, _xlpm.finalni))</f>
        <v>1100</v>
      </c>
      <c r="AU255" s="83" cm="1">
        <f t="array" aca="1" ref="AU255" ca="1">INDEX($F$3:$F$10001,MATCH(AT255,$F$3:$F$10004,0)-1)</f>
        <v>1000</v>
      </c>
      <c r="AV255" s="83">
        <f t="shared" ca="1" si="96"/>
        <v>-120</v>
      </c>
      <c r="AW255" s="83">
        <f t="shared" ca="1" si="97"/>
        <v>-116</v>
      </c>
      <c r="AX255" s="83">
        <f t="shared" ca="1" si="88"/>
        <v>300</v>
      </c>
      <c r="AY255" s="83">
        <f t="shared" ca="1" si="89"/>
        <v>290</v>
      </c>
      <c r="AZ255" s="83">
        <f t="shared" ca="1" si="90"/>
        <v>10</v>
      </c>
      <c r="BA255" s="83">
        <f t="shared" ca="1" si="91"/>
        <v>300</v>
      </c>
      <c r="BB255" s="83">
        <f t="shared" ca="1" si="93"/>
        <v>290</v>
      </c>
    </row>
    <row r="256" spans="1:54" x14ac:dyDescent="0.25">
      <c r="A256" s="58">
        <v>254</v>
      </c>
      <c r="B256" s="59">
        <f t="shared" si="81"/>
        <v>4.2333333333333334</v>
      </c>
      <c r="C256" s="58">
        <v>9.4</v>
      </c>
      <c r="D256" s="58">
        <v>13.6</v>
      </c>
      <c r="F256" s="117"/>
      <c r="G256" s="117"/>
      <c r="H256" s="112">
        <f t="shared" si="82"/>
        <v>0</v>
      </c>
      <c r="I256" s="121"/>
      <c r="J256" s="92">
        <f t="shared" si="83"/>
        <v>0</v>
      </c>
      <c r="L256" s="94">
        <v>254</v>
      </c>
      <c r="M256" s="114">
        <f t="shared" ca="1" si="79"/>
        <v>1074.6498076737867</v>
      </c>
      <c r="N256" s="115">
        <f t="shared" ca="1" si="98"/>
        <v>40.4552373843635</v>
      </c>
      <c r="P256" s="102"/>
      <c r="Q256" s="102"/>
      <c r="R256" s="102"/>
      <c r="S256" s="102"/>
      <c r="AC256" s="83">
        <f t="shared" si="94"/>
        <v>0</v>
      </c>
      <c r="AD256" s="83">
        <f t="shared" si="95"/>
        <v>0</v>
      </c>
      <c r="AF256" s="83">
        <f t="shared" si="84"/>
        <v>0</v>
      </c>
      <c r="AG256" s="83">
        <f t="shared" si="85"/>
        <v>0</v>
      </c>
      <c r="AQ256" s="83">
        <f t="shared" ca="1" si="86"/>
        <v>4</v>
      </c>
      <c r="AR256" s="83">
        <f t="shared" ca="1" si="87"/>
        <v>-118.98599230695146</v>
      </c>
      <c r="AS256" s="83">
        <f t="shared" ca="1" si="80"/>
        <v>-117.01400769304854</v>
      </c>
      <c r="AT256" s="83" cm="1">
        <f t="array" aca="1" ref="AT256" ca="1">_xlfn.LET(_xlpm.rozsah, $F$3:$F$10001,_xlpm.podminka, (_xlpm.rozsah&gt;M256)*(ISNUMBER(_xlpm.rozsah)),_xlpm.indexy, IF(_xlpm.podminka, ROW(_xlpm.rozsah)-MIN(ROW(_xlpm.rozsah))+1),_xlpm.prvni, MIN(_xlpm.indexy),_xlpm.finalni, IF(_xlpm.prvni=1, 2, _xlpm.prvni),INDEX(_xlpm.rozsah, _xlpm.finalni))</f>
        <v>1100</v>
      </c>
      <c r="AU256" s="83" cm="1">
        <f t="array" aca="1" ref="AU256" ca="1">INDEX($F$3:$F$10001,MATCH(AT256,$F$3:$F$10004,0)-1)</f>
        <v>1000</v>
      </c>
      <c r="AV256" s="83">
        <f t="shared" ca="1" si="96"/>
        <v>-120</v>
      </c>
      <c r="AW256" s="83">
        <f t="shared" ca="1" si="97"/>
        <v>-116</v>
      </c>
      <c r="AX256" s="83">
        <f t="shared" ca="1" si="88"/>
        <v>300</v>
      </c>
      <c r="AY256" s="83">
        <f t="shared" ca="1" si="89"/>
        <v>290</v>
      </c>
      <c r="AZ256" s="83">
        <f t="shared" ca="1" si="90"/>
        <v>10</v>
      </c>
      <c r="BA256" s="83">
        <f t="shared" ca="1" si="91"/>
        <v>292.53501923262132</v>
      </c>
      <c r="BB256" s="83">
        <f t="shared" ca="1" si="93"/>
        <v>297.46498076737868</v>
      </c>
    </row>
    <row r="257" spans="1:54" x14ac:dyDescent="0.25">
      <c r="A257" s="58">
        <v>255</v>
      </c>
      <c r="B257" s="59">
        <f t="shared" si="81"/>
        <v>4.25</v>
      </c>
      <c r="C257" s="58">
        <v>22.2</v>
      </c>
      <c r="D257" s="58">
        <v>16.899999999999999</v>
      </c>
      <c r="F257" s="117"/>
      <c r="G257" s="117"/>
      <c r="H257" s="112">
        <f t="shared" si="82"/>
        <v>0</v>
      </c>
      <c r="I257" s="121"/>
      <c r="J257" s="92">
        <f t="shared" si="83"/>
        <v>0</v>
      </c>
      <c r="L257" s="94">
        <v>255</v>
      </c>
      <c r="M257" s="114">
        <f t="shared" ca="1" si="79"/>
        <v>1176.30060961256</v>
      </c>
      <c r="N257" s="115">
        <f t="shared" ca="1" si="98"/>
        <v>53.278960604904519</v>
      </c>
      <c r="P257" s="102"/>
      <c r="Q257" s="102"/>
      <c r="R257" s="102"/>
      <c r="S257" s="102"/>
      <c r="AC257" s="83">
        <f t="shared" si="94"/>
        <v>0</v>
      </c>
      <c r="AD257" s="83">
        <f t="shared" si="95"/>
        <v>0</v>
      </c>
      <c r="AF257" s="83">
        <f t="shared" si="84"/>
        <v>0</v>
      </c>
      <c r="AG257" s="83">
        <f t="shared" si="85"/>
        <v>0</v>
      </c>
      <c r="AQ257" s="83">
        <f t="shared" ca="1" si="86"/>
        <v>8</v>
      </c>
      <c r="AR257" s="83">
        <f t="shared" ca="1" si="87"/>
        <v>-126.10404876900481</v>
      </c>
      <c r="AS257" s="83">
        <f t="shared" ca="1" si="80"/>
        <v>-121.89595123099519</v>
      </c>
      <c r="AT257" s="83" cm="1">
        <f t="array" aca="1" ref="AT257" ca="1">_xlfn.LET(_xlpm.rozsah, $F$3:$F$10001,_xlpm.podminka, (_xlpm.rozsah&gt;M257)*(ISNUMBER(_xlpm.rozsah)),_xlpm.indexy, IF(_xlpm.podminka, ROW(_xlpm.rozsah)-MIN(ROW(_xlpm.rozsah))+1),_xlpm.prvni, MIN(_xlpm.indexy),_xlpm.finalni, IF(_xlpm.prvni=1, 2, _xlpm.prvni),INDEX(_xlpm.rozsah, _xlpm.finalni))</f>
        <v>1200</v>
      </c>
      <c r="AU257" s="83" cm="1">
        <f t="array" aca="1" ref="AU257" ca="1">INDEX($F$3:$F$10001,MATCH(AT257,$F$3:$F$10004,0)-1)</f>
        <v>1100</v>
      </c>
      <c r="AV257" s="83">
        <f t="shared" ca="1" si="96"/>
        <v>-128</v>
      </c>
      <c r="AW257" s="83">
        <f t="shared" ca="1" si="97"/>
        <v>-120</v>
      </c>
      <c r="AX257" s="83">
        <f t="shared" ca="1" si="88"/>
        <v>320</v>
      </c>
      <c r="AY257" s="83">
        <f t="shared" ca="1" si="89"/>
        <v>300</v>
      </c>
      <c r="AZ257" s="83">
        <f t="shared" ca="1" si="90"/>
        <v>20</v>
      </c>
      <c r="BA257" s="83">
        <f t="shared" ca="1" si="91"/>
        <v>304.73987807748802</v>
      </c>
      <c r="BB257" s="83">
        <f t="shared" ca="1" si="93"/>
        <v>315.26012192251198</v>
      </c>
    </row>
    <row r="258" spans="1:54" x14ac:dyDescent="0.25">
      <c r="A258" s="58">
        <v>256</v>
      </c>
      <c r="B258" s="59">
        <f t="shared" si="81"/>
        <v>4.2666666666666666</v>
      </c>
      <c r="C258" s="58">
        <v>33</v>
      </c>
      <c r="D258" s="58">
        <v>53.5</v>
      </c>
      <c r="F258" s="117"/>
      <c r="G258" s="117"/>
      <c r="H258" s="112">
        <f t="shared" si="82"/>
        <v>0</v>
      </c>
      <c r="I258" s="121"/>
      <c r="J258" s="92">
        <f t="shared" si="83"/>
        <v>0</v>
      </c>
      <c r="L258" s="94">
        <v>256</v>
      </c>
      <c r="M258" s="114">
        <f t="shared" ca="1" si="79"/>
        <v>1262.0684737484</v>
      </c>
      <c r="N258" s="115">
        <f t="shared" ca="1" si="98"/>
        <v>181.16199003661822</v>
      </c>
      <c r="P258" s="102"/>
      <c r="Q258" s="102"/>
      <c r="R258" s="102"/>
      <c r="S258" s="102"/>
      <c r="AC258" s="83">
        <f t="shared" si="94"/>
        <v>0</v>
      </c>
      <c r="AD258" s="83">
        <f t="shared" si="95"/>
        <v>0</v>
      </c>
      <c r="AF258" s="83">
        <f t="shared" si="84"/>
        <v>0</v>
      </c>
      <c r="AG258" s="83">
        <f t="shared" si="85"/>
        <v>0</v>
      </c>
      <c r="AQ258" s="83">
        <f t="shared" ca="1" si="86"/>
        <v>12</v>
      </c>
      <c r="AR258" s="83">
        <f t="shared" ca="1" si="87"/>
        <v>-135.44821684980801</v>
      </c>
      <c r="AS258" s="83">
        <f t="shared" ca="1" si="80"/>
        <v>-132.55178315019199</v>
      </c>
      <c r="AT258" s="83" cm="1">
        <f t="array" aca="1" ref="AT258" ca="1">_xlfn.LET(_xlpm.rozsah, $F$3:$F$10001,_xlpm.podminka, (_xlpm.rozsah&gt;M258)*(ISNUMBER(_xlpm.rozsah)),_xlpm.indexy, IF(_xlpm.podminka, ROW(_xlpm.rozsah)-MIN(ROW(_xlpm.rozsah))+1),_xlpm.prvni, MIN(_xlpm.indexy),_xlpm.finalni, IF(_xlpm.prvni=1, 2, _xlpm.prvni),INDEX(_xlpm.rozsah, _xlpm.finalni))</f>
        <v>1300</v>
      </c>
      <c r="AU258" s="83" cm="1">
        <f t="array" aca="1" ref="AU258" ca="1">INDEX($F$3:$F$10001,MATCH(AT258,$F$3:$F$10004,0)-1)</f>
        <v>1200</v>
      </c>
      <c r="AV258" s="83">
        <f t="shared" ca="1" si="96"/>
        <v>-140</v>
      </c>
      <c r="AW258" s="83">
        <f t="shared" ca="1" si="97"/>
        <v>-128</v>
      </c>
      <c r="AX258" s="83">
        <f t="shared" ca="1" si="88"/>
        <v>350</v>
      </c>
      <c r="AY258" s="83">
        <f t="shared" ca="1" si="89"/>
        <v>320</v>
      </c>
      <c r="AZ258" s="83">
        <f t="shared" ca="1" si="90"/>
        <v>30</v>
      </c>
      <c r="BA258" s="83">
        <f t="shared" ca="1" si="91"/>
        <v>331.37945787548</v>
      </c>
      <c r="BB258" s="83">
        <f t="shared" ca="1" si="93"/>
        <v>338.62054212452</v>
      </c>
    </row>
    <row r="259" spans="1:54" x14ac:dyDescent="0.25">
      <c r="A259" s="58">
        <v>257</v>
      </c>
      <c r="B259" s="59">
        <f t="shared" si="81"/>
        <v>4.2833333333333332</v>
      </c>
      <c r="C259" s="58">
        <v>43.7</v>
      </c>
      <c r="D259" s="58">
        <v>22.1</v>
      </c>
      <c r="F259" s="117"/>
      <c r="G259" s="117"/>
      <c r="H259" s="112">
        <f t="shared" si="82"/>
        <v>0</v>
      </c>
      <c r="I259" s="121"/>
      <c r="J259" s="92">
        <f t="shared" si="83"/>
        <v>0</v>
      </c>
      <c r="L259" s="94">
        <v>257</v>
      </c>
      <c r="M259" s="114">
        <f t="shared" ref="M259:M322" ca="1" si="99">(C259/100)*(0.45*$BE$10+0.45*$BE$13+0.1*$BE$11-MIN($T$25,$BE$3))*2.0327+MIN($T$25,$BE$3)</f>
        <v>1347.0421909940935</v>
      </c>
      <c r="N259" s="115">
        <f t="shared" ca="1" si="98"/>
        <v>78.389632420969463</v>
      </c>
      <c r="P259" s="102"/>
      <c r="Q259" s="102"/>
      <c r="R259" s="102"/>
      <c r="S259" s="102"/>
      <c r="AC259" s="83">
        <f t="shared" si="94"/>
        <v>0</v>
      </c>
      <c r="AD259" s="83">
        <f t="shared" si="95"/>
        <v>0</v>
      </c>
      <c r="AF259" s="83">
        <f t="shared" si="84"/>
        <v>0</v>
      </c>
      <c r="AG259" s="83">
        <f t="shared" si="85"/>
        <v>0</v>
      </c>
      <c r="AQ259" s="83">
        <f t="shared" ca="1" si="86"/>
        <v>4</v>
      </c>
      <c r="AR259" s="83">
        <f t="shared" ca="1" si="87"/>
        <v>-141.88168763976375</v>
      </c>
      <c r="AS259" s="83">
        <f t="shared" ref="AS259:AS322" ca="1" si="100">(MIN(AV259:AW259)+(((M259-MIN(AT259:AU259))/(MAX(AT259:AU259)-MIN(AT259:AU259))*(MAX(AV259:AW259)-MIN(AV259:AW259)))))</f>
        <v>-142.11831236023625</v>
      </c>
      <c r="AT259" s="83" cm="1">
        <f t="array" aca="1" ref="AT259" ca="1">_xlfn.LET(_xlpm.rozsah, $F$3:$F$10001,_xlpm.podminka, (_xlpm.rozsah&gt;M259)*(ISNUMBER(_xlpm.rozsah)),_xlpm.indexy, IF(_xlpm.podminka, ROW(_xlpm.rozsah)-MIN(ROW(_xlpm.rozsah))+1),_xlpm.prvni, MIN(_xlpm.indexy),_xlpm.finalni, IF(_xlpm.prvni=1, 2, _xlpm.prvni),INDEX(_xlpm.rozsah, _xlpm.finalni))</f>
        <v>1400</v>
      </c>
      <c r="AU259" s="83" cm="1">
        <f t="array" aca="1" ref="AU259" ca="1">INDEX($F$3:$F$10001,MATCH(AT259,$F$3:$F$10004,0)-1)</f>
        <v>1300</v>
      </c>
      <c r="AV259" s="83">
        <f t="shared" ca="1" si="96"/>
        <v>-144</v>
      </c>
      <c r="AW259" s="83">
        <f t="shared" ca="1" si="97"/>
        <v>-140</v>
      </c>
      <c r="AX259" s="83">
        <f t="shared" ca="1" si="88"/>
        <v>360</v>
      </c>
      <c r="AY259" s="83">
        <f t="shared" ca="1" si="89"/>
        <v>350</v>
      </c>
      <c r="AZ259" s="83">
        <f t="shared" ca="1" si="90"/>
        <v>10</v>
      </c>
      <c r="BA259" s="83">
        <f t="shared" ca="1" si="91"/>
        <v>355.29578090059067</v>
      </c>
      <c r="BB259" s="83">
        <f t="shared" ca="1" si="93"/>
        <v>354.70421909940933</v>
      </c>
    </row>
    <row r="260" spans="1:54" x14ac:dyDescent="0.25">
      <c r="A260" s="58">
        <v>258</v>
      </c>
      <c r="B260" s="59">
        <f t="shared" ref="B260:B323" si="101">A260/60</f>
        <v>4.3</v>
      </c>
      <c r="C260" s="58">
        <v>39.799999999999997</v>
      </c>
      <c r="D260" s="58">
        <v>0</v>
      </c>
      <c r="F260" s="117"/>
      <c r="G260" s="117"/>
      <c r="H260" s="112">
        <f t="shared" ref="H260:H323" si="102">G260*2*PI()*F260/60*0.001</f>
        <v>0</v>
      </c>
      <c r="I260" s="121"/>
      <c r="J260" s="92">
        <f t="shared" ref="J260:J323" si="103">-0.4*G260</f>
        <v>0</v>
      </c>
      <c r="L260" s="94">
        <v>258</v>
      </c>
      <c r="M260" s="114">
        <f t="shared" ca="1" si="99"/>
        <v>1316.0704622783735</v>
      </c>
      <c r="N260" s="115">
        <f t="shared" ca="1" si="98"/>
        <v>0</v>
      </c>
      <c r="P260" s="102"/>
      <c r="Q260" s="102"/>
      <c r="R260" s="102"/>
      <c r="S260" s="102"/>
      <c r="AC260" s="83">
        <f t="shared" si="94"/>
        <v>0</v>
      </c>
      <c r="AD260" s="83">
        <f t="shared" si="95"/>
        <v>0</v>
      </c>
      <c r="AF260" s="83">
        <f t="shared" ref="AF260:AF323" si="104">(AL261-AL260)*(AK261+AK260)/2</f>
        <v>0</v>
      </c>
      <c r="AG260" s="83">
        <f t="shared" ref="AG260:AG323" si="105">(AI261-AI260)*(AH261+AH260)/2</f>
        <v>0</v>
      </c>
      <c r="AQ260" s="83">
        <f t="shared" ref="AQ260:AQ323" ca="1" si="106">AW260-AV260</f>
        <v>4</v>
      </c>
      <c r="AR260" s="83">
        <f t="shared" ref="AR260:AR323" ca="1" si="107">MIN(AV260:AW260)+((MAX(AT260:AU260)-M260)/(MAX(AT260:AU260)-MIN(AT260:AU260)))*(MAX(AV260:AW260)-MIN(AV260:AW260))</f>
        <v>-140.64281849113493</v>
      </c>
      <c r="AS260" s="83">
        <f t="shared" ca="1" si="100"/>
        <v>-143.35718150886507</v>
      </c>
      <c r="AT260" s="83" cm="1">
        <f t="array" aca="1" ref="AT260" ca="1">_xlfn.LET(_xlpm.rozsah, $F$3:$F$10001,_xlpm.podminka, (_xlpm.rozsah&gt;M260)*(ISNUMBER(_xlpm.rozsah)),_xlpm.indexy, IF(_xlpm.podminka, ROW(_xlpm.rozsah)-MIN(ROW(_xlpm.rozsah))+1),_xlpm.prvni, MIN(_xlpm.indexy),_xlpm.finalni, IF(_xlpm.prvni=1, 2, _xlpm.prvni),INDEX(_xlpm.rozsah, _xlpm.finalni))</f>
        <v>1400</v>
      </c>
      <c r="AU260" s="83" cm="1">
        <f t="array" aca="1" ref="AU260" ca="1">INDEX($F$3:$F$10001,MATCH(AT260,$F$3:$F$10004,0)-1)</f>
        <v>1300</v>
      </c>
      <c r="AV260" s="83">
        <f t="shared" ca="1" si="96"/>
        <v>-144</v>
      </c>
      <c r="AW260" s="83">
        <f t="shared" ca="1" si="97"/>
        <v>-140</v>
      </c>
      <c r="AX260" s="83">
        <f t="shared" ref="AX260:AX323" ca="1" si="108">INDEX($G$2:$G$10001,MATCH(AT260,$F$2:$F$10001,0))</f>
        <v>360</v>
      </c>
      <c r="AY260" s="83">
        <f t="shared" ref="AY260:AY323" ca="1" si="109">INDEX($G$2:$G$10001,MATCH(AU260,$F$2:$F$10001,0))</f>
        <v>350</v>
      </c>
      <c r="AZ260" s="83">
        <f t="shared" ref="AZ260:AZ323" ca="1" si="110">AX260-AY260</f>
        <v>10</v>
      </c>
      <c r="BA260" s="83">
        <f t="shared" ref="BA260:BA323" ca="1" si="111">MIN(AX260:AY260)+((MAX(AT260:AU260)-M260)/(MAX(AT260:AU260)-MIN(AT260:AU260)))*(MAX(AX260:AY260)-MIN(AX260:AY260))</f>
        <v>358.39295377216263</v>
      </c>
      <c r="BB260" s="83">
        <f t="shared" ca="1" si="93"/>
        <v>351.60704622783737</v>
      </c>
    </row>
    <row r="261" spans="1:54" x14ac:dyDescent="0.25">
      <c r="A261" s="58">
        <v>259</v>
      </c>
      <c r="B261" s="59">
        <f t="shared" si="101"/>
        <v>4.3166666666666664</v>
      </c>
      <c r="C261" s="58">
        <v>36</v>
      </c>
      <c r="D261" s="58">
        <v>45.7</v>
      </c>
      <c r="F261" s="117"/>
      <c r="G261" s="117"/>
      <c r="H261" s="112">
        <f t="shared" si="102"/>
        <v>0</v>
      </c>
      <c r="I261" s="121"/>
      <c r="J261" s="92">
        <f t="shared" si="103"/>
        <v>0</v>
      </c>
      <c r="L261" s="94">
        <v>259</v>
      </c>
      <c r="M261" s="114">
        <f t="shared" ca="1" si="99"/>
        <v>1285.8928804528</v>
      </c>
      <c r="N261" s="115">
        <f t="shared" ca="1" si="98"/>
        <v>158.01591391007889</v>
      </c>
      <c r="P261" s="102"/>
      <c r="Q261" s="102"/>
      <c r="R261" s="102"/>
      <c r="S261" s="102"/>
      <c r="AC261" s="83">
        <f t="shared" si="94"/>
        <v>0</v>
      </c>
      <c r="AD261" s="83">
        <f t="shared" si="95"/>
        <v>0</v>
      </c>
      <c r="AF261" s="83">
        <f t="shared" si="104"/>
        <v>0</v>
      </c>
      <c r="AG261" s="83">
        <f t="shared" si="105"/>
        <v>0</v>
      </c>
      <c r="AQ261" s="83">
        <f t="shared" ca="1" si="106"/>
        <v>12</v>
      </c>
      <c r="AR261" s="83">
        <f t="shared" ca="1" si="107"/>
        <v>-138.30714565433601</v>
      </c>
      <c r="AS261" s="83">
        <f t="shared" ca="1" si="100"/>
        <v>-129.69285434566399</v>
      </c>
      <c r="AT261" s="83" cm="1">
        <f t="array" aca="1" ref="AT261" ca="1">_xlfn.LET(_xlpm.rozsah, $F$3:$F$10001,_xlpm.podminka, (_xlpm.rozsah&gt;M261)*(ISNUMBER(_xlpm.rozsah)),_xlpm.indexy, IF(_xlpm.podminka, ROW(_xlpm.rozsah)-MIN(ROW(_xlpm.rozsah))+1),_xlpm.prvni, MIN(_xlpm.indexy),_xlpm.finalni, IF(_xlpm.prvni=1, 2, _xlpm.prvni),INDEX(_xlpm.rozsah, _xlpm.finalni))</f>
        <v>1300</v>
      </c>
      <c r="AU261" s="83" cm="1">
        <f t="array" aca="1" ref="AU261" ca="1">INDEX($F$3:$F$10001,MATCH(AT261,$F$3:$F$10004,0)-1)</f>
        <v>1200</v>
      </c>
      <c r="AV261" s="83">
        <f t="shared" ca="1" si="96"/>
        <v>-140</v>
      </c>
      <c r="AW261" s="83">
        <f t="shared" ca="1" si="97"/>
        <v>-128</v>
      </c>
      <c r="AX261" s="83">
        <f t="shared" ca="1" si="108"/>
        <v>350</v>
      </c>
      <c r="AY261" s="83">
        <f t="shared" ca="1" si="109"/>
        <v>320</v>
      </c>
      <c r="AZ261" s="83">
        <f t="shared" ca="1" si="110"/>
        <v>30</v>
      </c>
      <c r="BA261" s="83">
        <f t="shared" ca="1" si="111"/>
        <v>324.23213586416</v>
      </c>
      <c r="BB261" s="83">
        <f t="shared" ref="BB261:BB324" ca="1" si="112">MIN(AX261:AY261)+((M261-MIN(AT261:AU261))/(MAX(AT261:AU261)-MIN(AT261:AU261)))*(MAX(AX261:AY261)-MIN(AX261:AY261))</f>
        <v>345.76786413584</v>
      </c>
    </row>
    <row r="262" spans="1:54" x14ac:dyDescent="0.25">
      <c r="A262" s="58">
        <v>260</v>
      </c>
      <c r="B262" s="59">
        <f t="shared" si="101"/>
        <v>4.333333333333333</v>
      </c>
      <c r="C262" s="58">
        <v>47.6</v>
      </c>
      <c r="D262" s="58">
        <v>75.900000000000006</v>
      </c>
      <c r="F262" s="117"/>
      <c r="G262" s="117"/>
      <c r="H262" s="112">
        <f t="shared" si="102"/>
        <v>0</v>
      </c>
      <c r="I262" s="121"/>
      <c r="J262" s="92">
        <f t="shared" si="103"/>
        <v>0</v>
      </c>
      <c r="L262" s="94">
        <v>260</v>
      </c>
      <c r="M262" s="114">
        <f t="shared" ca="1" si="99"/>
        <v>1378.0139197098135</v>
      </c>
      <c r="N262" s="115">
        <f t="shared" ca="1" si="98"/>
        <v>271.57125650597482</v>
      </c>
      <c r="P262" s="102"/>
      <c r="Q262" s="102"/>
      <c r="R262" s="102"/>
      <c r="S262" s="102"/>
      <c r="AC262" s="83">
        <f t="shared" si="94"/>
        <v>0</v>
      </c>
      <c r="AD262" s="83">
        <f t="shared" si="95"/>
        <v>0</v>
      </c>
      <c r="AF262" s="83">
        <f t="shared" si="104"/>
        <v>0</v>
      </c>
      <c r="AG262" s="83">
        <f t="shared" si="105"/>
        <v>0</v>
      </c>
      <c r="AQ262" s="83">
        <f t="shared" ca="1" si="106"/>
        <v>4</v>
      </c>
      <c r="AR262" s="83">
        <f t="shared" ca="1" si="107"/>
        <v>-143.12055678839255</v>
      </c>
      <c r="AS262" s="83">
        <f t="shared" ca="1" si="100"/>
        <v>-140.87944321160745</v>
      </c>
      <c r="AT262" s="83" cm="1">
        <f t="array" aca="1" ref="AT262" ca="1">_xlfn.LET(_xlpm.rozsah, $F$3:$F$10001,_xlpm.podminka, (_xlpm.rozsah&gt;M262)*(ISNUMBER(_xlpm.rozsah)),_xlpm.indexy, IF(_xlpm.podminka, ROW(_xlpm.rozsah)-MIN(ROW(_xlpm.rozsah))+1),_xlpm.prvni, MIN(_xlpm.indexy),_xlpm.finalni, IF(_xlpm.prvni=1, 2, _xlpm.prvni),INDEX(_xlpm.rozsah, _xlpm.finalni))</f>
        <v>1400</v>
      </c>
      <c r="AU262" s="83" cm="1">
        <f t="array" aca="1" ref="AU262" ca="1">INDEX($F$3:$F$10001,MATCH(AT262,$F$3:$F$10004,0)-1)</f>
        <v>1300</v>
      </c>
      <c r="AV262" s="83">
        <f t="shared" ca="1" si="96"/>
        <v>-144</v>
      </c>
      <c r="AW262" s="83">
        <f t="shared" ca="1" si="97"/>
        <v>-140</v>
      </c>
      <c r="AX262" s="83">
        <f t="shared" ca="1" si="108"/>
        <v>360</v>
      </c>
      <c r="AY262" s="83">
        <f t="shared" ca="1" si="109"/>
        <v>350</v>
      </c>
      <c r="AZ262" s="83">
        <f t="shared" ca="1" si="110"/>
        <v>10</v>
      </c>
      <c r="BA262" s="83">
        <f t="shared" ca="1" si="111"/>
        <v>352.19860802901866</v>
      </c>
      <c r="BB262" s="83">
        <f t="shared" ca="1" si="112"/>
        <v>357.80139197098134</v>
      </c>
    </row>
    <row r="263" spans="1:54" x14ac:dyDescent="0.25">
      <c r="A263" s="58">
        <v>261</v>
      </c>
      <c r="B263" s="59">
        <f t="shared" si="101"/>
        <v>4.3499999999999996</v>
      </c>
      <c r="C263" s="58">
        <v>61.2</v>
      </c>
      <c r="D263" s="58">
        <v>70.400000000000006</v>
      </c>
      <c r="F263" s="117"/>
      <c r="G263" s="117"/>
      <c r="H263" s="112">
        <f t="shared" si="102"/>
        <v>0</v>
      </c>
      <c r="I263" s="121"/>
      <c r="J263" s="92">
        <f t="shared" si="103"/>
        <v>0</v>
      </c>
      <c r="L263" s="94">
        <v>261</v>
      </c>
      <c r="M263" s="114">
        <f t="shared" ca="1" si="99"/>
        <v>1486.0178967697602</v>
      </c>
      <c r="N263" s="115">
        <f t="shared" ca="1" si="98"/>
        <v>253.44000000000003</v>
      </c>
      <c r="P263" s="102"/>
      <c r="Q263" s="102"/>
      <c r="R263" s="102"/>
      <c r="S263" s="102"/>
      <c r="AC263" s="83">
        <f t="shared" si="94"/>
        <v>0</v>
      </c>
      <c r="AD263" s="83">
        <f t="shared" si="95"/>
        <v>0</v>
      </c>
      <c r="AF263" s="83">
        <f t="shared" si="104"/>
        <v>0</v>
      </c>
      <c r="AG263" s="83">
        <f t="shared" si="105"/>
        <v>0</v>
      </c>
      <c r="AQ263" s="83">
        <f t="shared" ca="1" si="106"/>
        <v>0</v>
      </c>
      <c r="AR263" s="83">
        <f t="shared" ca="1" si="107"/>
        <v>-144</v>
      </c>
      <c r="AS263" s="83">
        <f t="shared" ca="1" si="100"/>
        <v>-144</v>
      </c>
      <c r="AT263" s="83" cm="1">
        <f t="array" aca="1" ref="AT263" ca="1">_xlfn.LET(_xlpm.rozsah, $F$3:$F$10001,_xlpm.podminka, (_xlpm.rozsah&gt;M263)*(ISNUMBER(_xlpm.rozsah)),_xlpm.indexy, IF(_xlpm.podminka, ROW(_xlpm.rozsah)-MIN(ROW(_xlpm.rozsah))+1),_xlpm.prvni, MIN(_xlpm.indexy),_xlpm.finalni, IF(_xlpm.prvni=1, 2, _xlpm.prvni),INDEX(_xlpm.rozsah, _xlpm.finalni))</f>
        <v>1500</v>
      </c>
      <c r="AU263" s="83" cm="1">
        <f t="array" aca="1" ref="AU263" ca="1">INDEX($F$3:$F$10001,MATCH(AT263,$F$3:$F$10004,0)-1)</f>
        <v>1400</v>
      </c>
      <c r="AV263" s="83">
        <f t="shared" ca="1" si="96"/>
        <v>-144</v>
      </c>
      <c r="AW263" s="83">
        <f t="shared" ca="1" si="97"/>
        <v>-144</v>
      </c>
      <c r="AX263" s="83">
        <f t="shared" ca="1" si="108"/>
        <v>360</v>
      </c>
      <c r="AY263" s="83">
        <f t="shared" ca="1" si="109"/>
        <v>360</v>
      </c>
      <c r="AZ263" s="83">
        <f t="shared" ca="1" si="110"/>
        <v>0</v>
      </c>
      <c r="BA263" s="83">
        <f t="shared" ca="1" si="111"/>
        <v>360</v>
      </c>
      <c r="BB263" s="83">
        <f t="shared" ca="1" si="112"/>
        <v>360</v>
      </c>
    </row>
    <row r="264" spans="1:54" x14ac:dyDescent="0.25">
      <c r="A264" s="58">
        <v>262</v>
      </c>
      <c r="B264" s="59">
        <f t="shared" si="101"/>
        <v>4.3666666666666663</v>
      </c>
      <c r="C264" s="58">
        <v>72.3</v>
      </c>
      <c r="D264" s="58">
        <v>70.400000000000006</v>
      </c>
      <c r="F264" s="117"/>
      <c r="G264" s="117"/>
      <c r="H264" s="112">
        <f t="shared" si="102"/>
        <v>0</v>
      </c>
      <c r="I264" s="121"/>
      <c r="J264" s="92">
        <f t="shared" si="103"/>
        <v>0</v>
      </c>
      <c r="L264" s="94">
        <v>262</v>
      </c>
      <c r="M264" s="114">
        <f t="shared" ca="1" si="99"/>
        <v>1574.1682015760402</v>
      </c>
      <c r="N264" s="115">
        <f ca="1">( IF(ISNUMBER(D264), D264,1)/100)*BA264 - $T$23 + $T$21</f>
        <v>252.39571172180936</v>
      </c>
      <c r="P264" s="102"/>
      <c r="Q264" s="102"/>
      <c r="R264" s="102"/>
      <c r="S264" s="102"/>
      <c r="AC264" s="83">
        <f t="shared" si="94"/>
        <v>0</v>
      </c>
      <c r="AD264" s="83">
        <f t="shared" si="95"/>
        <v>0</v>
      </c>
      <c r="AF264" s="83">
        <f t="shared" si="104"/>
        <v>0</v>
      </c>
      <c r="AG264" s="83">
        <f t="shared" si="105"/>
        <v>0</v>
      </c>
      <c r="AQ264" s="83">
        <f t="shared" ca="1" si="106"/>
        <v>-0.79999999999998295</v>
      </c>
      <c r="AR264" s="83">
        <f t="shared" ca="1" si="107"/>
        <v>-143.79334561260833</v>
      </c>
      <c r="AS264" s="83">
        <f t="shared" ca="1" si="100"/>
        <v>-143.40665438739168</v>
      </c>
      <c r="AT264" s="83" cm="1">
        <f t="array" aca="1" ref="AT264" ca="1">_xlfn.LET(_xlpm.rozsah, $F$3:$F$10001,_xlpm.podminka, (_xlpm.rozsah&gt;M264)*(ISNUMBER(_xlpm.rozsah)),_xlpm.indexy, IF(_xlpm.podminka, ROW(_xlpm.rozsah)-MIN(ROW(_xlpm.rozsah))+1),_xlpm.prvni, MIN(_xlpm.indexy),_xlpm.finalni, IF(_xlpm.prvni=1, 2, _xlpm.prvni),INDEX(_xlpm.rozsah, _xlpm.finalni))</f>
        <v>1600</v>
      </c>
      <c r="AU264" s="83" cm="1">
        <f t="array" aca="1" ref="AU264" ca="1">INDEX($F$3:$F$10001,MATCH(AT264,$F$3:$F$10004,0)-1)</f>
        <v>1500</v>
      </c>
      <c r="AV264" s="83">
        <f t="shared" ca="1" si="96"/>
        <v>-143.20000000000002</v>
      </c>
      <c r="AW264" s="83">
        <f t="shared" ca="1" si="97"/>
        <v>-144</v>
      </c>
      <c r="AX264" s="83">
        <f t="shared" ca="1" si="108"/>
        <v>358</v>
      </c>
      <c r="AY264" s="83">
        <f t="shared" ca="1" si="109"/>
        <v>360</v>
      </c>
      <c r="AZ264" s="83">
        <f t="shared" ca="1" si="110"/>
        <v>-2</v>
      </c>
      <c r="BA264" s="83">
        <f t="shared" ca="1" si="111"/>
        <v>358.51663596847919</v>
      </c>
      <c r="BB264" s="83">
        <f t="shared" ca="1" si="112"/>
        <v>359.48336403152081</v>
      </c>
    </row>
    <row r="265" spans="1:54" s="81" customFormat="1" x14ac:dyDescent="0.25">
      <c r="A265" s="79">
        <v>263</v>
      </c>
      <c r="B265" s="80">
        <f t="shared" si="101"/>
        <v>4.3833333333333337</v>
      </c>
      <c r="C265" s="79">
        <v>76</v>
      </c>
      <c r="D265" s="79" t="s">
        <v>8</v>
      </c>
      <c r="F265" s="117"/>
      <c r="G265" s="117"/>
      <c r="H265" s="112">
        <f t="shared" si="102"/>
        <v>0</v>
      </c>
      <c r="I265" s="121"/>
      <c r="J265" s="92">
        <f t="shared" si="103"/>
        <v>0</v>
      </c>
      <c r="K265" s="83"/>
      <c r="L265" s="94">
        <v>263</v>
      </c>
      <c r="M265" s="114">
        <f t="shared" ca="1" si="99"/>
        <v>1603.5516365114668</v>
      </c>
      <c r="N265" s="115">
        <f t="shared" ref="N265:N279" ca="1" si="113">AS265</f>
        <v>-143.08634763163309</v>
      </c>
      <c r="O265" s="83"/>
      <c r="P265" s="102"/>
      <c r="Q265" s="102"/>
      <c r="R265" s="102"/>
      <c r="S265" s="102"/>
      <c r="T265" s="83"/>
      <c r="U265" s="83"/>
      <c r="V265" s="83"/>
      <c r="W265" s="83"/>
      <c r="X265" s="83"/>
      <c r="Y265" s="83"/>
      <c r="Z265" s="83"/>
      <c r="AA265" s="83"/>
      <c r="AB265" s="83"/>
      <c r="AC265" s="83">
        <f t="shared" si="94"/>
        <v>0</v>
      </c>
      <c r="AD265" s="83">
        <f t="shared" si="95"/>
        <v>0</v>
      </c>
      <c r="AE265" s="83"/>
      <c r="AF265" s="83">
        <f t="shared" si="104"/>
        <v>0</v>
      </c>
      <c r="AG265" s="83">
        <f t="shared" si="105"/>
        <v>0</v>
      </c>
      <c r="AH265" s="83"/>
      <c r="AI265" s="83"/>
      <c r="AJ265" s="83"/>
      <c r="AK265" s="83"/>
      <c r="AL265" s="83"/>
      <c r="AM265" s="83"/>
      <c r="AN265" s="83"/>
      <c r="AO265" s="83"/>
      <c r="AP265" s="83"/>
      <c r="AQ265" s="83">
        <f t="shared" ca="1" si="106"/>
        <v>-3.2000000000000171</v>
      </c>
      <c r="AR265" s="83">
        <f t="shared" ca="1" si="107"/>
        <v>-140.11365236836693</v>
      </c>
      <c r="AS265" s="83">
        <f t="shared" ca="1" si="100"/>
        <v>-143.08634763163309</v>
      </c>
      <c r="AT265" s="83" cm="1">
        <f t="array" aca="1" ref="AT265" ca="1">_xlfn.LET(_xlpm.rozsah, $F$3:$F$10001,_xlpm.podminka, (_xlpm.rozsah&gt;M265)*(ISNUMBER(_xlpm.rozsah)),_xlpm.indexy, IF(_xlpm.podminka, ROW(_xlpm.rozsah)-MIN(ROW(_xlpm.rozsah))+1),_xlpm.prvni, MIN(_xlpm.indexy),_xlpm.finalni, IF(_xlpm.prvni=1, 2, _xlpm.prvni),INDEX(_xlpm.rozsah, _xlpm.finalni))</f>
        <v>1700</v>
      </c>
      <c r="AU265" s="83" cm="1">
        <f t="array" aca="1" ref="AU265" ca="1">INDEX($F$3:$F$10001,MATCH(AT265,$F$3:$F$10004,0)-1)</f>
        <v>1600</v>
      </c>
      <c r="AV265" s="83">
        <f t="shared" ca="1" si="96"/>
        <v>-140</v>
      </c>
      <c r="AW265" s="83">
        <f t="shared" ca="1" si="97"/>
        <v>-143.20000000000002</v>
      </c>
      <c r="AX265" s="83">
        <f t="shared" ca="1" si="108"/>
        <v>350</v>
      </c>
      <c r="AY265" s="83">
        <f t="shared" ca="1" si="109"/>
        <v>358</v>
      </c>
      <c r="AZ265" s="83">
        <f t="shared" ca="1" si="110"/>
        <v>-8</v>
      </c>
      <c r="BA265" s="83">
        <f t="shared" ca="1" si="111"/>
        <v>357.71586907908267</v>
      </c>
      <c r="BB265" s="83">
        <f t="shared" ca="1" si="112"/>
        <v>350.28413092091733</v>
      </c>
    </row>
    <row r="266" spans="1:54" s="81" customFormat="1" x14ac:dyDescent="0.25">
      <c r="A266" s="79">
        <v>264</v>
      </c>
      <c r="B266" s="80">
        <f t="shared" si="101"/>
        <v>4.4000000000000004</v>
      </c>
      <c r="C266" s="79">
        <v>74.3</v>
      </c>
      <c r="D266" s="79" t="s">
        <v>8</v>
      </c>
      <c r="F266" s="117"/>
      <c r="G266" s="117"/>
      <c r="H266" s="112">
        <f t="shared" si="102"/>
        <v>0</v>
      </c>
      <c r="I266" s="121"/>
      <c r="J266" s="92">
        <f t="shared" si="103"/>
        <v>0</v>
      </c>
      <c r="K266" s="83"/>
      <c r="L266" s="94">
        <v>264</v>
      </c>
      <c r="M266" s="114">
        <f t="shared" ca="1" si="99"/>
        <v>1590.0511393789734</v>
      </c>
      <c r="N266" s="115">
        <f t="shared" ca="1" si="113"/>
        <v>-143.27959088496823</v>
      </c>
      <c r="O266" s="83"/>
      <c r="P266" s="102"/>
      <c r="Q266" s="102"/>
      <c r="R266" s="102"/>
      <c r="S266" s="102"/>
      <c r="T266" s="83"/>
      <c r="U266" s="83"/>
      <c r="V266" s="83"/>
      <c r="W266" s="83"/>
      <c r="X266" s="83"/>
      <c r="Y266" s="83"/>
      <c r="Z266" s="83"/>
      <c r="AA266" s="83"/>
      <c r="AB266" s="83"/>
      <c r="AC266" s="83">
        <f t="shared" si="94"/>
        <v>0</v>
      </c>
      <c r="AD266" s="83">
        <f t="shared" si="95"/>
        <v>0</v>
      </c>
      <c r="AE266" s="83"/>
      <c r="AF266" s="83">
        <f t="shared" si="104"/>
        <v>0</v>
      </c>
      <c r="AG266" s="83">
        <f t="shared" si="105"/>
        <v>0</v>
      </c>
      <c r="AH266" s="83"/>
      <c r="AI266" s="83"/>
      <c r="AJ266" s="83"/>
      <c r="AK266" s="83"/>
      <c r="AL266" s="83"/>
      <c r="AM266" s="83"/>
      <c r="AN266" s="83"/>
      <c r="AO266" s="83"/>
      <c r="AP266" s="83"/>
      <c r="AQ266" s="83">
        <f t="shared" ca="1" si="106"/>
        <v>-0.79999999999998295</v>
      </c>
      <c r="AR266" s="83">
        <f t="shared" ca="1" si="107"/>
        <v>-143.92040911503179</v>
      </c>
      <c r="AS266" s="83">
        <f t="shared" ca="1" si="100"/>
        <v>-143.27959088496823</v>
      </c>
      <c r="AT266" s="83" cm="1">
        <f t="array" aca="1" ref="AT266" ca="1">_xlfn.LET(_xlpm.rozsah, $F$3:$F$10001,_xlpm.podminka, (_xlpm.rozsah&gt;M266)*(ISNUMBER(_xlpm.rozsah)),_xlpm.indexy, IF(_xlpm.podminka, ROW(_xlpm.rozsah)-MIN(ROW(_xlpm.rozsah))+1),_xlpm.prvni, MIN(_xlpm.indexy),_xlpm.finalni, IF(_xlpm.prvni=1, 2, _xlpm.prvni),INDEX(_xlpm.rozsah, _xlpm.finalni))</f>
        <v>1600</v>
      </c>
      <c r="AU266" s="83" cm="1">
        <f t="array" aca="1" ref="AU266" ca="1">INDEX($F$3:$F$10001,MATCH(AT266,$F$3:$F$10004,0)-1)</f>
        <v>1500</v>
      </c>
      <c r="AV266" s="83">
        <f t="shared" ca="1" si="96"/>
        <v>-143.20000000000002</v>
      </c>
      <c r="AW266" s="83">
        <f t="shared" ca="1" si="97"/>
        <v>-144</v>
      </c>
      <c r="AX266" s="83">
        <f t="shared" ca="1" si="108"/>
        <v>358</v>
      </c>
      <c r="AY266" s="83">
        <f t="shared" ca="1" si="109"/>
        <v>360</v>
      </c>
      <c r="AZ266" s="83">
        <f t="shared" ca="1" si="110"/>
        <v>-2</v>
      </c>
      <c r="BA266" s="83">
        <f t="shared" ca="1" si="111"/>
        <v>358.19897721242052</v>
      </c>
      <c r="BB266" s="83">
        <f t="shared" ca="1" si="112"/>
        <v>359.80102278757948</v>
      </c>
    </row>
    <row r="267" spans="1:54" s="81" customFormat="1" x14ac:dyDescent="0.25">
      <c r="A267" s="79">
        <v>265</v>
      </c>
      <c r="B267" s="80">
        <f t="shared" si="101"/>
        <v>4.416666666666667</v>
      </c>
      <c r="C267" s="79">
        <v>68.5</v>
      </c>
      <c r="D267" s="79" t="s">
        <v>8</v>
      </c>
      <c r="F267" s="117"/>
      <c r="G267" s="117"/>
      <c r="H267" s="112">
        <f t="shared" si="102"/>
        <v>0</v>
      </c>
      <c r="I267" s="121"/>
      <c r="J267" s="92">
        <f t="shared" si="103"/>
        <v>0</v>
      </c>
      <c r="K267" s="83"/>
      <c r="L267" s="94">
        <v>265</v>
      </c>
      <c r="M267" s="114">
        <f t="shared" ca="1" si="99"/>
        <v>1543.990619750467</v>
      </c>
      <c r="N267" s="115">
        <f t="shared" ca="1" si="113"/>
        <v>-143.64807504199626</v>
      </c>
      <c r="O267" s="83"/>
      <c r="P267" s="102"/>
      <c r="Q267" s="102"/>
      <c r="R267" s="102"/>
      <c r="S267" s="102"/>
      <c r="T267" s="83"/>
      <c r="U267" s="83"/>
      <c r="V267" s="83"/>
      <c r="W267" s="83"/>
      <c r="X267" s="83"/>
      <c r="Y267" s="83"/>
      <c r="Z267" s="83"/>
      <c r="AA267" s="83"/>
      <c r="AB267" s="83"/>
      <c r="AC267" s="83">
        <f t="shared" si="94"/>
        <v>0</v>
      </c>
      <c r="AD267" s="83">
        <f t="shared" si="95"/>
        <v>0</v>
      </c>
      <c r="AE267" s="83"/>
      <c r="AF267" s="83">
        <f t="shared" si="104"/>
        <v>0</v>
      </c>
      <c r="AG267" s="83">
        <f t="shared" si="105"/>
        <v>0</v>
      </c>
      <c r="AH267" s="83"/>
      <c r="AI267" s="83"/>
      <c r="AJ267" s="83"/>
      <c r="AK267" s="83"/>
      <c r="AL267" s="83"/>
      <c r="AM267" s="83"/>
      <c r="AN267" s="83"/>
      <c r="AO267" s="83"/>
      <c r="AP267" s="83"/>
      <c r="AQ267" s="83">
        <f t="shared" ca="1" si="106"/>
        <v>-0.79999999999998295</v>
      </c>
      <c r="AR267" s="83">
        <f t="shared" ca="1" si="107"/>
        <v>-143.55192495800375</v>
      </c>
      <c r="AS267" s="83">
        <f t="shared" ca="1" si="100"/>
        <v>-143.64807504199626</v>
      </c>
      <c r="AT267" s="83" cm="1">
        <f t="array" aca="1" ref="AT267" ca="1">_xlfn.LET(_xlpm.rozsah, $F$3:$F$10001,_xlpm.podminka, (_xlpm.rozsah&gt;M267)*(ISNUMBER(_xlpm.rozsah)),_xlpm.indexy, IF(_xlpm.podminka, ROW(_xlpm.rozsah)-MIN(ROW(_xlpm.rozsah))+1),_xlpm.prvni, MIN(_xlpm.indexy),_xlpm.finalni, IF(_xlpm.prvni=1, 2, _xlpm.prvni),INDEX(_xlpm.rozsah, _xlpm.finalni))</f>
        <v>1600</v>
      </c>
      <c r="AU267" s="83" cm="1">
        <f t="array" aca="1" ref="AU267" ca="1">INDEX($F$3:$F$10001,MATCH(AT267,$F$3:$F$10004,0)-1)</f>
        <v>1500</v>
      </c>
      <c r="AV267" s="83">
        <f t="shared" ca="1" si="96"/>
        <v>-143.20000000000002</v>
      </c>
      <c r="AW267" s="83">
        <f t="shared" ca="1" si="97"/>
        <v>-144</v>
      </c>
      <c r="AX267" s="83">
        <f t="shared" ca="1" si="108"/>
        <v>358</v>
      </c>
      <c r="AY267" s="83">
        <f t="shared" ca="1" si="109"/>
        <v>360</v>
      </c>
      <c r="AZ267" s="83">
        <f t="shared" ca="1" si="110"/>
        <v>-2</v>
      </c>
      <c r="BA267" s="83">
        <f t="shared" ca="1" si="111"/>
        <v>359.12018760499063</v>
      </c>
      <c r="BB267" s="83">
        <f t="shared" ca="1" si="112"/>
        <v>358.87981239500937</v>
      </c>
    </row>
    <row r="268" spans="1:54" s="81" customFormat="1" x14ac:dyDescent="0.25">
      <c r="A268" s="79">
        <v>266</v>
      </c>
      <c r="B268" s="80">
        <f t="shared" si="101"/>
        <v>4.4333333333333336</v>
      </c>
      <c r="C268" s="79">
        <v>61</v>
      </c>
      <c r="D268" s="79" t="s">
        <v>8</v>
      </c>
      <c r="F268" s="117"/>
      <c r="G268" s="117"/>
      <c r="H268" s="112">
        <f t="shared" si="102"/>
        <v>0</v>
      </c>
      <c r="I268" s="121"/>
      <c r="J268" s="92">
        <f t="shared" si="103"/>
        <v>0</v>
      </c>
      <c r="K268" s="83"/>
      <c r="L268" s="94">
        <v>266</v>
      </c>
      <c r="M268" s="114">
        <f t="shared" ca="1" si="99"/>
        <v>1484.429602989467</v>
      </c>
      <c r="N268" s="115">
        <f t="shared" ca="1" si="113"/>
        <v>-144</v>
      </c>
      <c r="O268" s="83"/>
      <c r="P268" s="102"/>
      <c r="Q268" s="102"/>
      <c r="R268" s="102"/>
      <c r="S268" s="102"/>
      <c r="T268" s="83"/>
      <c r="U268" s="83"/>
      <c r="V268" s="83"/>
      <c r="W268" s="83"/>
      <c r="X268" s="83"/>
      <c r="Y268" s="83"/>
      <c r="Z268" s="83"/>
      <c r="AA268" s="83"/>
      <c r="AB268" s="83"/>
      <c r="AC268" s="83">
        <f t="shared" si="94"/>
        <v>0</v>
      </c>
      <c r="AD268" s="83">
        <f t="shared" si="95"/>
        <v>0</v>
      </c>
      <c r="AE268" s="83"/>
      <c r="AF268" s="83">
        <f t="shared" si="104"/>
        <v>0</v>
      </c>
      <c r="AG268" s="83">
        <f t="shared" si="105"/>
        <v>0</v>
      </c>
      <c r="AH268" s="83"/>
      <c r="AI268" s="83"/>
      <c r="AJ268" s="83"/>
      <c r="AK268" s="83"/>
      <c r="AL268" s="83"/>
      <c r="AM268" s="83"/>
      <c r="AN268" s="83"/>
      <c r="AO268" s="83"/>
      <c r="AP268" s="83"/>
      <c r="AQ268" s="83">
        <f t="shared" ca="1" si="106"/>
        <v>0</v>
      </c>
      <c r="AR268" s="83">
        <f t="shared" ca="1" si="107"/>
        <v>-144</v>
      </c>
      <c r="AS268" s="83">
        <f t="shared" ca="1" si="100"/>
        <v>-144</v>
      </c>
      <c r="AT268" s="83" cm="1">
        <f t="array" aca="1" ref="AT268" ca="1">_xlfn.LET(_xlpm.rozsah, $F$3:$F$10001,_xlpm.podminka, (_xlpm.rozsah&gt;M268)*(ISNUMBER(_xlpm.rozsah)),_xlpm.indexy, IF(_xlpm.podminka, ROW(_xlpm.rozsah)-MIN(ROW(_xlpm.rozsah))+1),_xlpm.prvni, MIN(_xlpm.indexy),_xlpm.finalni, IF(_xlpm.prvni=1, 2, _xlpm.prvni),INDEX(_xlpm.rozsah, _xlpm.finalni))</f>
        <v>1500</v>
      </c>
      <c r="AU268" s="83" cm="1">
        <f t="array" aca="1" ref="AU268" ca="1">INDEX($F$3:$F$10001,MATCH(AT268,$F$3:$F$10004,0)-1)</f>
        <v>1400</v>
      </c>
      <c r="AV268" s="83">
        <f t="shared" ca="1" si="96"/>
        <v>-144</v>
      </c>
      <c r="AW268" s="83">
        <f t="shared" ca="1" si="97"/>
        <v>-144</v>
      </c>
      <c r="AX268" s="83">
        <f t="shared" ca="1" si="108"/>
        <v>360</v>
      </c>
      <c r="AY268" s="83">
        <f t="shared" ca="1" si="109"/>
        <v>360</v>
      </c>
      <c r="AZ268" s="83">
        <f t="shared" ca="1" si="110"/>
        <v>0</v>
      </c>
      <c r="BA268" s="83">
        <f t="shared" ca="1" si="111"/>
        <v>360</v>
      </c>
      <c r="BB268" s="83">
        <f t="shared" ca="1" si="112"/>
        <v>360</v>
      </c>
    </row>
    <row r="269" spans="1:54" s="81" customFormat="1" x14ac:dyDescent="0.25">
      <c r="A269" s="79">
        <v>267</v>
      </c>
      <c r="B269" s="80">
        <f t="shared" si="101"/>
        <v>4.45</v>
      </c>
      <c r="C269" s="79">
        <v>56</v>
      </c>
      <c r="D269" s="79" t="s">
        <v>8</v>
      </c>
      <c r="F269" s="117"/>
      <c r="G269" s="117"/>
      <c r="H269" s="112">
        <f t="shared" si="102"/>
        <v>0</v>
      </c>
      <c r="I269" s="121"/>
      <c r="J269" s="92">
        <f t="shared" si="103"/>
        <v>0</v>
      </c>
      <c r="K269" s="83"/>
      <c r="L269" s="94">
        <v>267</v>
      </c>
      <c r="M269" s="114">
        <f t="shared" ca="1" si="99"/>
        <v>1444.7222584821336</v>
      </c>
      <c r="N269" s="115">
        <f t="shared" ca="1" si="113"/>
        <v>-144</v>
      </c>
      <c r="O269" s="83"/>
      <c r="P269" s="102"/>
      <c r="Q269" s="102"/>
      <c r="R269" s="102"/>
      <c r="S269" s="102"/>
      <c r="T269" s="83"/>
      <c r="U269" s="83"/>
      <c r="V269" s="83"/>
      <c r="W269" s="83"/>
      <c r="X269" s="83"/>
      <c r="Y269" s="83"/>
      <c r="Z269" s="83"/>
      <c r="AA269" s="83"/>
      <c r="AB269" s="83"/>
      <c r="AC269" s="83">
        <f t="shared" si="94"/>
        <v>0</v>
      </c>
      <c r="AD269" s="83">
        <f t="shared" si="95"/>
        <v>0</v>
      </c>
      <c r="AE269" s="83"/>
      <c r="AF269" s="83">
        <f t="shared" si="104"/>
        <v>0</v>
      </c>
      <c r="AG269" s="83">
        <f t="shared" si="105"/>
        <v>0</v>
      </c>
      <c r="AH269" s="83"/>
      <c r="AI269" s="83"/>
      <c r="AJ269" s="83"/>
      <c r="AK269" s="83"/>
      <c r="AL269" s="83"/>
      <c r="AM269" s="83"/>
      <c r="AN269" s="83"/>
      <c r="AO269" s="83"/>
      <c r="AP269" s="83"/>
      <c r="AQ269" s="83">
        <f t="shared" ca="1" si="106"/>
        <v>0</v>
      </c>
      <c r="AR269" s="83">
        <f t="shared" ca="1" si="107"/>
        <v>-144</v>
      </c>
      <c r="AS269" s="83">
        <f t="shared" ca="1" si="100"/>
        <v>-144</v>
      </c>
      <c r="AT269" s="83" cm="1">
        <f t="array" aca="1" ref="AT269" ca="1">_xlfn.LET(_xlpm.rozsah, $F$3:$F$10001,_xlpm.podminka, (_xlpm.rozsah&gt;M269)*(ISNUMBER(_xlpm.rozsah)),_xlpm.indexy, IF(_xlpm.podminka, ROW(_xlpm.rozsah)-MIN(ROW(_xlpm.rozsah))+1),_xlpm.prvni, MIN(_xlpm.indexy),_xlpm.finalni, IF(_xlpm.prvni=1, 2, _xlpm.prvni),INDEX(_xlpm.rozsah, _xlpm.finalni))</f>
        <v>1500</v>
      </c>
      <c r="AU269" s="83" cm="1">
        <f t="array" aca="1" ref="AU269" ca="1">INDEX($F$3:$F$10001,MATCH(AT269,$F$3:$F$10004,0)-1)</f>
        <v>1400</v>
      </c>
      <c r="AV269" s="83">
        <f t="shared" ca="1" si="96"/>
        <v>-144</v>
      </c>
      <c r="AW269" s="83">
        <f t="shared" ca="1" si="97"/>
        <v>-144</v>
      </c>
      <c r="AX269" s="83">
        <f t="shared" ca="1" si="108"/>
        <v>360</v>
      </c>
      <c r="AY269" s="83">
        <f t="shared" ca="1" si="109"/>
        <v>360</v>
      </c>
      <c r="AZ269" s="83">
        <f t="shared" ca="1" si="110"/>
        <v>0</v>
      </c>
      <c r="BA269" s="83">
        <f t="shared" ca="1" si="111"/>
        <v>360</v>
      </c>
      <c r="BB269" s="83">
        <f t="shared" ca="1" si="112"/>
        <v>360</v>
      </c>
    </row>
    <row r="270" spans="1:54" s="81" customFormat="1" x14ac:dyDescent="0.25">
      <c r="A270" s="79">
        <v>268</v>
      </c>
      <c r="B270" s="80">
        <f t="shared" si="101"/>
        <v>4.4666666666666668</v>
      </c>
      <c r="C270" s="79">
        <v>54</v>
      </c>
      <c r="D270" s="79" t="s">
        <v>8</v>
      </c>
      <c r="F270" s="117"/>
      <c r="G270" s="117"/>
      <c r="H270" s="112">
        <f t="shared" si="102"/>
        <v>0</v>
      </c>
      <c r="I270" s="121"/>
      <c r="J270" s="92">
        <f t="shared" si="103"/>
        <v>0</v>
      </c>
      <c r="K270" s="83"/>
      <c r="L270" s="94">
        <v>268</v>
      </c>
      <c r="M270" s="114">
        <f t="shared" ca="1" si="99"/>
        <v>1428.8393206792002</v>
      </c>
      <c r="N270" s="115">
        <f t="shared" ca="1" si="113"/>
        <v>-144</v>
      </c>
      <c r="O270" s="83"/>
      <c r="P270" s="102"/>
      <c r="Q270" s="102"/>
      <c r="R270" s="102"/>
      <c r="S270" s="102"/>
      <c r="T270" s="83"/>
      <c r="U270" s="83"/>
      <c r="V270" s="83"/>
      <c r="W270" s="83"/>
      <c r="X270" s="83"/>
      <c r="Y270" s="83"/>
      <c r="Z270" s="83"/>
      <c r="AA270" s="83"/>
      <c r="AB270" s="83"/>
      <c r="AC270" s="83">
        <f t="shared" si="94"/>
        <v>0</v>
      </c>
      <c r="AD270" s="83">
        <f t="shared" si="95"/>
        <v>0</v>
      </c>
      <c r="AE270" s="83"/>
      <c r="AF270" s="83">
        <f t="shared" si="104"/>
        <v>0</v>
      </c>
      <c r="AG270" s="83">
        <f t="shared" si="105"/>
        <v>0</v>
      </c>
      <c r="AH270" s="83"/>
      <c r="AI270" s="83"/>
      <c r="AJ270" s="83"/>
      <c r="AK270" s="83"/>
      <c r="AL270" s="83"/>
      <c r="AM270" s="83"/>
      <c r="AN270" s="83"/>
      <c r="AO270" s="83"/>
      <c r="AP270" s="83"/>
      <c r="AQ270" s="83">
        <f t="shared" ca="1" si="106"/>
        <v>0</v>
      </c>
      <c r="AR270" s="83">
        <f t="shared" ca="1" si="107"/>
        <v>-144</v>
      </c>
      <c r="AS270" s="83">
        <f t="shared" ca="1" si="100"/>
        <v>-144</v>
      </c>
      <c r="AT270" s="83" cm="1">
        <f t="array" aca="1" ref="AT270" ca="1">_xlfn.LET(_xlpm.rozsah, $F$3:$F$10001,_xlpm.podminka, (_xlpm.rozsah&gt;M270)*(ISNUMBER(_xlpm.rozsah)),_xlpm.indexy, IF(_xlpm.podminka, ROW(_xlpm.rozsah)-MIN(ROW(_xlpm.rozsah))+1),_xlpm.prvni, MIN(_xlpm.indexy),_xlpm.finalni, IF(_xlpm.prvni=1, 2, _xlpm.prvni),INDEX(_xlpm.rozsah, _xlpm.finalni))</f>
        <v>1500</v>
      </c>
      <c r="AU270" s="83" cm="1">
        <f t="array" aca="1" ref="AU270" ca="1">INDEX($F$3:$F$10001,MATCH(AT270,$F$3:$F$10004,0)-1)</f>
        <v>1400</v>
      </c>
      <c r="AV270" s="83">
        <f t="shared" ca="1" si="96"/>
        <v>-144</v>
      </c>
      <c r="AW270" s="83">
        <f t="shared" ca="1" si="97"/>
        <v>-144</v>
      </c>
      <c r="AX270" s="83">
        <f t="shared" ca="1" si="108"/>
        <v>360</v>
      </c>
      <c r="AY270" s="83">
        <f t="shared" ca="1" si="109"/>
        <v>360</v>
      </c>
      <c r="AZ270" s="83">
        <f t="shared" ca="1" si="110"/>
        <v>0</v>
      </c>
      <c r="BA270" s="83">
        <f t="shared" ca="1" si="111"/>
        <v>360</v>
      </c>
      <c r="BB270" s="83">
        <f t="shared" ca="1" si="112"/>
        <v>360</v>
      </c>
    </row>
    <row r="271" spans="1:54" s="81" customFormat="1" x14ac:dyDescent="0.25">
      <c r="A271" s="79">
        <v>269</v>
      </c>
      <c r="B271" s="80">
        <f t="shared" si="101"/>
        <v>4.4833333333333334</v>
      </c>
      <c r="C271" s="79">
        <v>53</v>
      </c>
      <c r="D271" s="79" t="s">
        <v>8</v>
      </c>
      <c r="F271" s="117"/>
      <c r="G271" s="117"/>
      <c r="H271" s="112">
        <f t="shared" si="102"/>
        <v>0</v>
      </c>
      <c r="I271" s="121"/>
      <c r="J271" s="92">
        <f t="shared" si="103"/>
        <v>0</v>
      </c>
      <c r="K271" s="83"/>
      <c r="L271" s="94">
        <v>269</v>
      </c>
      <c r="M271" s="114">
        <f t="shared" ca="1" si="99"/>
        <v>1420.8978517777336</v>
      </c>
      <c r="N271" s="115">
        <f t="shared" ca="1" si="113"/>
        <v>-144</v>
      </c>
      <c r="O271" s="83"/>
      <c r="P271" s="102"/>
      <c r="Q271" s="102"/>
      <c r="R271" s="102"/>
      <c r="S271" s="102"/>
      <c r="T271" s="83"/>
      <c r="U271" s="83"/>
      <c r="V271" s="83"/>
      <c r="W271" s="83"/>
      <c r="X271" s="83"/>
      <c r="Y271" s="83"/>
      <c r="Z271" s="83"/>
      <c r="AA271" s="83"/>
      <c r="AB271" s="83"/>
      <c r="AC271" s="83">
        <f t="shared" si="94"/>
        <v>0</v>
      </c>
      <c r="AD271" s="83">
        <f t="shared" si="95"/>
        <v>0</v>
      </c>
      <c r="AE271" s="83"/>
      <c r="AF271" s="83">
        <f t="shared" si="104"/>
        <v>0</v>
      </c>
      <c r="AG271" s="83">
        <f t="shared" si="105"/>
        <v>0</v>
      </c>
      <c r="AH271" s="83"/>
      <c r="AI271" s="83"/>
      <c r="AJ271" s="83"/>
      <c r="AK271" s="83"/>
      <c r="AL271" s="83"/>
      <c r="AM271" s="83"/>
      <c r="AN271" s="83"/>
      <c r="AO271" s="83"/>
      <c r="AP271" s="83"/>
      <c r="AQ271" s="83">
        <f t="shared" ca="1" si="106"/>
        <v>0</v>
      </c>
      <c r="AR271" s="83">
        <f t="shared" ca="1" si="107"/>
        <v>-144</v>
      </c>
      <c r="AS271" s="83">
        <f t="shared" ca="1" si="100"/>
        <v>-144</v>
      </c>
      <c r="AT271" s="83" cm="1">
        <f t="array" aca="1" ref="AT271" ca="1">_xlfn.LET(_xlpm.rozsah, $F$3:$F$10001,_xlpm.podminka, (_xlpm.rozsah&gt;M271)*(ISNUMBER(_xlpm.rozsah)),_xlpm.indexy, IF(_xlpm.podminka, ROW(_xlpm.rozsah)-MIN(ROW(_xlpm.rozsah))+1),_xlpm.prvni, MIN(_xlpm.indexy),_xlpm.finalni, IF(_xlpm.prvni=1, 2, _xlpm.prvni),INDEX(_xlpm.rozsah, _xlpm.finalni))</f>
        <v>1500</v>
      </c>
      <c r="AU271" s="83" cm="1">
        <f t="array" aca="1" ref="AU271" ca="1">INDEX($F$3:$F$10001,MATCH(AT271,$F$3:$F$10004,0)-1)</f>
        <v>1400</v>
      </c>
      <c r="AV271" s="83">
        <f t="shared" ca="1" si="96"/>
        <v>-144</v>
      </c>
      <c r="AW271" s="83">
        <f t="shared" ca="1" si="97"/>
        <v>-144</v>
      </c>
      <c r="AX271" s="83">
        <f t="shared" ca="1" si="108"/>
        <v>360</v>
      </c>
      <c r="AY271" s="83">
        <f t="shared" ca="1" si="109"/>
        <v>360</v>
      </c>
      <c r="AZ271" s="83">
        <f t="shared" ca="1" si="110"/>
        <v>0</v>
      </c>
      <c r="BA271" s="83">
        <f t="shared" ca="1" si="111"/>
        <v>360</v>
      </c>
      <c r="BB271" s="83">
        <f t="shared" ca="1" si="112"/>
        <v>360</v>
      </c>
    </row>
    <row r="272" spans="1:54" s="81" customFormat="1" x14ac:dyDescent="0.25">
      <c r="A272" s="79">
        <v>270</v>
      </c>
      <c r="B272" s="80">
        <f t="shared" si="101"/>
        <v>4.5</v>
      </c>
      <c r="C272" s="79">
        <v>50.8</v>
      </c>
      <c r="D272" s="79" t="s">
        <v>8</v>
      </c>
      <c r="F272" s="117"/>
      <c r="G272" s="117"/>
      <c r="H272" s="112">
        <f t="shared" si="102"/>
        <v>0</v>
      </c>
      <c r="I272" s="121"/>
      <c r="J272" s="92">
        <f t="shared" si="103"/>
        <v>0</v>
      </c>
      <c r="K272" s="83"/>
      <c r="L272" s="94">
        <v>270</v>
      </c>
      <c r="M272" s="114">
        <f t="shared" ca="1" si="99"/>
        <v>1403.426620194507</v>
      </c>
      <c r="N272" s="115">
        <f t="shared" ca="1" si="113"/>
        <v>-144</v>
      </c>
      <c r="O272" s="83"/>
      <c r="P272" s="102"/>
      <c r="Q272" s="102"/>
      <c r="R272" s="102"/>
      <c r="S272" s="102"/>
      <c r="T272" s="83"/>
      <c r="U272" s="83"/>
      <c r="V272" s="83"/>
      <c r="W272" s="83"/>
      <c r="X272" s="83"/>
      <c r="Y272" s="83"/>
      <c r="Z272" s="83"/>
      <c r="AA272" s="83"/>
      <c r="AB272" s="83"/>
      <c r="AC272" s="83">
        <f t="shared" si="94"/>
        <v>0</v>
      </c>
      <c r="AD272" s="83">
        <f t="shared" si="95"/>
        <v>0</v>
      </c>
      <c r="AE272" s="83"/>
      <c r="AF272" s="83">
        <f t="shared" si="104"/>
        <v>0</v>
      </c>
      <c r="AG272" s="83">
        <f t="shared" si="105"/>
        <v>0</v>
      </c>
      <c r="AH272" s="83"/>
      <c r="AI272" s="83"/>
      <c r="AJ272" s="83"/>
      <c r="AK272" s="83"/>
      <c r="AL272" s="83"/>
      <c r="AM272" s="83"/>
      <c r="AN272" s="83"/>
      <c r="AO272" s="83"/>
      <c r="AP272" s="83"/>
      <c r="AQ272" s="83">
        <f t="shared" ca="1" si="106"/>
        <v>0</v>
      </c>
      <c r="AR272" s="83">
        <f t="shared" ca="1" si="107"/>
        <v>-144</v>
      </c>
      <c r="AS272" s="83">
        <f t="shared" ca="1" si="100"/>
        <v>-144</v>
      </c>
      <c r="AT272" s="83" cm="1">
        <f t="array" aca="1" ref="AT272" ca="1">_xlfn.LET(_xlpm.rozsah, $F$3:$F$10001,_xlpm.podminka, (_xlpm.rozsah&gt;M272)*(ISNUMBER(_xlpm.rozsah)),_xlpm.indexy, IF(_xlpm.podminka, ROW(_xlpm.rozsah)-MIN(ROW(_xlpm.rozsah))+1),_xlpm.prvni, MIN(_xlpm.indexy),_xlpm.finalni, IF(_xlpm.prvni=1, 2, _xlpm.prvni),INDEX(_xlpm.rozsah, _xlpm.finalni))</f>
        <v>1500</v>
      </c>
      <c r="AU272" s="83" cm="1">
        <f t="array" aca="1" ref="AU272" ca="1">INDEX($F$3:$F$10001,MATCH(AT272,$F$3:$F$10004,0)-1)</f>
        <v>1400</v>
      </c>
      <c r="AV272" s="83">
        <f t="shared" ca="1" si="96"/>
        <v>-144</v>
      </c>
      <c r="AW272" s="83">
        <f t="shared" ca="1" si="97"/>
        <v>-144</v>
      </c>
      <c r="AX272" s="83">
        <f t="shared" ca="1" si="108"/>
        <v>360</v>
      </c>
      <c r="AY272" s="83">
        <f t="shared" ca="1" si="109"/>
        <v>360</v>
      </c>
      <c r="AZ272" s="83">
        <f t="shared" ca="1" si="110"/>
        <v>0</v>
      </c>
      <c r="BA272" s="83">
        <f t="shared" ca="1" si="111"/>
        <v>360</v>
      </c>
      <c r="BB272" s="83">
        <f t="shared" ca="1" si="112"/>
        <v>360</v>
      </c>
    </row>
    <row r="273" spans="1:54" s="81" customFormat="1" x14ac:dyDescent="0.25">
      <c r="A273" s="79">
        <v>271</v>
      </c>
      <c r="B273" s="80">
        <f t="shared" si="101"/>
        <v>4.5166666666666666</v>
      </c>
      <c r="C273" s="79">
        <v>46.8</v>
      </c>
      <c r="D273" s="79" t="s">
        <v>8</v>
      </c>
      <c r="F273" s="117"/>
      <c r="G273" s="117"/>
      <c r="H273" s="112">
        <f t="shared" si="102"/>
        <v>0</v>
      </c>
      <c r="I273" s="121"/>
      <c r="J273" s="92">
        <f t="shared" si="103"/>
        <v>0</v>
      </c>
      <c r="K273" s="83"/>
      <c r="L273" s="94">
        <v>271</v>
      </c>
      <c r="M273" s="114">
        <f t="shared" ca="1" si="99"/>
        <v>1371.6607445886402</v>
      </c>
      <c r="N273" s="115">
        <f t="shared" ca="1" si="113"/>
        <v>-141.13357021645439</v>
      </c>
      <c r="O273" s="83"/>
      <c r="P273" s="102"/>
      <c r="Q273" s="102"/>
      <c r="R273" s="102"/>
      <c r="S273" s="102"/>
      <c r="T273" s="83"/>
      <c r="U273" s="83"/>
      <c r="V273" s="83"/>
      <c r="W273" s="83"/>
      <c r="X273" s="83"/>
      <c r="Y273" s="83"/>
      <c r="Z273" s="83"/>
      <c r="AA273" s="83"/>
      <c r="AB273" s="83"/>
      <c r="AC273" s="83">
        <f t="shared" si="94"/>
        <v>0</v>
      </c>
      <c r="AD273" s="83">
        <f t="shared" si="95"/>
        <v>0</v>
      </c>
      <c r="AE273" s="83"/>
      <c r="AF273" s="83">
        <f t="shared" si="104"/>
        <v>0</v>
      </c>
      <c r="AG273" s="83">
        <f t="shared" si="105"/>
        <v>0</v>
      </c>
      <c r="AH273" s="83"/>
      <c r="AI273" s="83"/>
      <c r="AJ273" s="83"/>
      <c r="AK273" s="83"/>
      <c r="AL273" s="83"/>
      <c r="AM273" s="83"/>
      <c r="AN273" s="83"/>
      <c r="AO273" s="83"/>
      <c r="AP273" s="83"/>
      <c r="AQ273" s="83">
        <f t="shared" ca="1" si="106"/>
        <v>4</v>
      </c>
      <c r="AR273" s="83">
        <f t="shared" ca="1" si="107"/>
        <v>-142.86642978354561</v>
      </c>
      <c r="AS273" s="83">
        <f t="shared" ca="1" si="100"/>
        <v>-141.13357021645439</v>
      </c>
      <c r="AT273" s="83" cm="1">
        <f t="array" aca="1" ref="AT273" ca="1">_xlfn.LET(_xlpm.rozsah, $F$3:$F$10001,_xlpm.podminka, (_xlpm.rozsah&gt;M273)*(ISNUMBER(_xlpm.rozsah)),_xlpm.indexy, IF(_xlpm.podminka, ROW(_xlpm.rozsah)-MIN(ROW(_xlpm.rozsah))+1),_xlpm.prvni, MIN(_xlpm.indexy),_xlpm.finalni, IF(_xlpm.prvni=1, 2, _xlpm.prvni),INDEX(_xlpm.rozsah, _xlpm.finalni))</f>
        <v>1400</v>
      </c>
      <c r="AU273" s="83" cm="1">
        <f t="array" aca="1" ref="AU273" ca="1">INDEX($F$3:$F$10001,MATCH(AT273,$F$3:$F$10004,0)-1)</f>
        <v>1300</v>
      </c>
      <c r="AV273" s="83">
        <f t="shared" ca="1" si="96"/>
        <v>-144</v>
      </c>
      <c r="AW273" s="83">
        <f t="shared" ca="1" si="97"/>
        <v>-140</v>
      </c>
      <c r="AX273" s="83">
        <f t="shared" ca="1" si="108"/>
        <v>360</v>
      </c>
      <c r="AY273" s="83">
        <f t="shared" ca="1" si="109"/>
        <v>350</v>
      </c>
      <c r="AZ273" s="83">
        <f t="shared" ca="1" si="110"/>
        <v>10</v>
      </c>
      <c r="BA273" s="83">
        <f t="shared" ca="1" si="111"/>
        <v>352.83392554113595</v>
      </c>
      <c r="BB273" s="83">
        <f t="shared" ca="1" si="112"/>
        <v>357.16607445886405</v>
      </c>
    </row>
    <row r="274" spans="1:54" s="81" customFormat="1" x14ac:dyDescent="0.25">
      <c r="A274" s="79">
        <v>272</v>
      </c>
      <c r="B274" s="80">
        <f t="shared" si="101"/>
        <v>4.5333333333333332</v>
      </c>
      <c r="C274" s="79">
        <v>41.7</v>
      </c>
      <c r="D274" s="79" t="s">
        <v>8</v>
      </c>
      <c r="F274" s="117"/>
      <c r="G274" s="117"/>
      <c r="H274" s="112">
        <f t="shared" si="102"/>
        <v>0</v>
      </c>
      <c r="I274" s="121"/>
      <c r="J274" s="92">
        <f t="shared" si="103"/>
        <v>0</v>
      </c>
      <c r="K274" s="83"/>
      <c r="L274" s="94">
        <v>272</v>
      </c>
      <c r="M274" s="114">
        <f t="shared" ca="1" si="99"/>
        <v>1331.1592531911601</v>
      </c>
      <c r="N274" s="115">
        <f t="shared" ca="1" si="113"/>
        <v>-142.7536298723536</v>
      </c>
      <c r="O274" s="83"/>
      <c r="P274" s="102"/>
      <c r="Q274" s="102"/>
      <c r="R274" s="102"/>
      <c r="S274" s="102"/>
      <c r="T274" s="83"/>
      <c r="U274" s="83"/>
      <c r="V274" s="83"/>
      <c r="W274" s="83"/>
      <c r="X274" s="83"/>
      <c r="Y274" s="83"/>
      <c r="Z274" s="83"/>
      <c r="AA274" s="83"/>
      <c r="AB274" s="83"/>
      <c r="AC274" s="83">
        <f t="shared" si="94"/>
        <v>0</v>
      </c>
      <c r="AD274" s="83">
        <f t="shared" si="95"/>
        <v>0</v>
      </c>
      <c r="AE274" s="83"/>
      <c r="AF274" s="83">
        <f t="shared" si="104"/>
        <v>0</v>
      </c>
      <c r="AG274" s="83">
        <f t="shared" si="105"/>
        <v>0</v>
      </c>
      <c r="AH274" s="83"/>
      <c r="AI274" s="83"/>
      <c r="AJ274" s="83"/>
      <c r="AK274" s="83"/>
      <c r="AL274" s="83"/>
      <c r="AM274" s="83"/>
      <c r="AN274" s="83"/>
      <c r="AO274" s="83"/>
      <c r="AP274" s="83"/>
      <c r="AQ274" s="83">
        <f t="shared" ca="1" si="106"/>
        <v>4</v>
      </c>
      <c r="AR274" s="83">
        <f t="shared" ca="1" si="107"/>
        <v>-141.2463701276464</v>
      </c>
      <c r="AS274" s="83">
        <f t="shared" ca="1" si="100"/>
        <v>-142.7536298723536</v>
      </c>
      <c r="AT274" s="83" cm="1">
        <f t="array" aca="1" ref="AT274" ca="1">_xlfn.LET(_xlpm.rozsah, $F$3:$F$10001,_xlpm.podminka, (_xlpm.rozsah&gt;M274)*(ISNUMBER(_xlpm.rozsah)),_xlpm.indexy, IF(_xlpm.podminka, ROW(_xlpm.rozsah)-MIN(ROW(_xlpm.rozsah))+1),_xlpm.prvni, MIN(_xlpm.indexy),_xlpm.finalni, IF(_xlpm.prvni=1, 2, _xlpm.prvni),INDEX(_xlpm.rozsah, _xlpm.finalni))</f>
        <v>1400</v>
      </c>
      <c r="AU274" s="83" cm="1">
        <f t="array" aca="1" ref="AU274" ca="1">INDEX($F$3:$F$10001,MATCH(AT274,$F$3:$F$10004,0)-1)</f>
        <v>1300</v>
      </c>
      <c r="AV274" s="83">
        <f t="shared" ca="1" si="96"/>
        <v>-144</v>
      </c>
      <c r="AW274" s="83">
        <f t="shared" ca="1" si="97"/>
        <v>-140</v>
      </c>
      <c r="AX274" s="83">
        <f t="shared" ca="1" si="108"/>
        <v>360</v>
      </c>
      <c r="AY274" s="83">
        <f t="shared" ca="1" si="109"/>
        <v>350</v>
      </c>
      <c r="AZ274" s="83">
        <f t="shared" ca="1" si="110"/>
        <v>10</v>
      </c>
      <c r="BA274" s="83">
        <f t="shared" ca="1" si="111"/>
        <v>356.884074680884</v>
      </c>
      <c r="BB274" s="83">
        <f t="shared" ca="1" si="112"/>
        <v>353.115925319116</v>
      </c>
    </row>
    <row r="275" spans="1:54" s="81" customFormat="1" x14ac:dyDescent="0.25">
      <c r="A275" s="79">
        <v>273</v>
      </c>
      <c r="B275" s="80">
        <f t="shared" si="101"/>
        <v>4.55</v>
      </c>
      <c r="C275" s="79">
        <v>35.9</v>
      </c>
      <c r="D275" s="79" t="s">
        <v>8</v>
      </c>
      <c r="F275" s="117"/>
      <c r="G275" s="117"/>
      <c r="H275" s="112">
        <f t="shared" si="102"/>
        <v>0</v>
      </c>
      <c r="I275" s="121"/>
      <c r="J275" s="92">
        <f t="shared" si="103"/>
        <v>0</v>
      </c>
      <c r="K275" s="83"/>
      <c r="L275" s="94">
        <v>273</v>
      </c>
      <c r="M275" s="114">
        <f t="shared" ca="1" si="99"/>
        <v>1285.0987335626535</v>
      </c>
      <c r="N275" s="115">
        <f t="shared" ca="1" si="113"/>
        <v>-129.78815197248159</v>
      </c>
      <c r="O275" s="83"/>
      <c r="P275" s="102"/>
      <c r="Q275" s="102"/>
      <c r="R275" s="102"/>
      <c r="S275" s="102"/>
      <c r="T275" s="83"/>
      <c r="U275" s="83"/>
      <c r="V275" s="83"/>
      <c r="W275" s="83"/>
      <c r="X275" s="83"/>
      <c r="Y275" s="83"/>
      <c r="Z275" s="83"/>
      <c r="AA275" s="83"/>
      <c r="AB275" s="83"/>
      <c r="AC275" s="83">
        <f t="shared" si="94"/>
        <v>0</v>
      </c>
      <c r="AD275" s="83">
        <f t="shared" si="95"/>
        <v>0</v>
      </c>
      <c r="AE275" s="83"/>
      <c r="AF275" s="83">
        <f t="shared" si="104"/>
        <v>0</v>
      </c>
      <c r="AG275" s="83">
        <f t="shared" si="105"/>
        <v>0</v>
      </c>
      <c r="AH275" s="83"/>
      <c r="AI275" s="83"/>
      <c r="AJ275" s="83"/>
      <c r="AK275" s="83"/>
      <c r="AL275" s="83"/>
      <c r="AM275" s="83"/>
      <c r="AN275" s="83"/>
      <c r="AO275" s="83"/>
      <c r="AP275" s="83"/>
      <c r="AQ275" s="83">
        <f t="shared" ca="1" si="106"/>
        <v>12</v>
      </c>
      <c r="AR275" s="83">
        <f t="shared" ca="1" si="107"/>
        <v>-138.21184802751841</v>
      </c>
      <c r="AS275" s="83">
        <f t="shared" ca="1" si="100"/>
        <v>-129.78815197248159</v>
      </c>
      <c r="AT275" s="83" cm="1">
        <f t="array" aca="1" ref="AT275" ca="1">_xlfn.LET(_xlpm.rozsah, $F$3:$F$10001,_xlpm.podminka, (_xlpm.rozsah&gt;M275)*(ISNUMBER(_xlpm.rozsah)),_xlpm.indexy, IF(_xlpm.podminka, ROW(_xlpm.rozsah)-MIN(ROW(_xlpm.rozsah))+1),_xlpm.prvni, MIN(_xlpm.indexy),_xlpm.finalni, IF(_xlpm.prvni=1, 2, _xlpm.prvni),INDEX(_xlpm.rozsah, _xlpm.finalni))</f>
        <v>1300</v>
      </c>
      <c r="AU275" s="83" cm="1">
        <f t="array" aca="1" ref="AU275" ca="1">INDEX($F$3:$F$10001,MATCH(AT275,$F$3:$F$10004,0)-1)</f>
        <v>1200</v>
      </c>
      <c r="AV275" s="83">
        <f t="shared" ca="1" si="96"/>
        <v>-140</v>
      </c>
      <c r="AW275" s="83">
        <f t="shared" ca="1" si="97"/>
        <v>-128</v>
      </c>
      <c r="AX275" s="83">
        <f t="shared" ca="1" si="108"/>
        <v>350</v>
      </c>
      <c r="AY275" s="83">
        <f t="shared" ca="1" si="109"/>
        <v>320</v>
      </c>
      <c r="AZ275" s="83">
        <f t="shared" ca="1" si="110"/>
        <v>30</v>
      </c>
      <c r="BA275" s="83">
        <f t="shared" ca="1" si="111"/>
        <v>324.47037993120398</v>
      </c>
      <c r="BB275" s="83">
        <f t="shared" ca="1" si="112"/>
        <v>345.52962006879602</v>
      </c>
    </row>
    <row r="276" spans="1:54" s="81" customFormat="1" x14ac:dyDescent="0.25">
      <c r="A276" s="79">
        <v>274</v>
      </c>
      <c r="B276" s="80">
        <f t="shared" si="101"/>
        <v>4.5666666666666664</v>
      </c>
      <c r="C276" s="79">
        <v>29.2</v>
      </c>
      <c r="D276" s="79" t="s">
        <v>8</v>
      </c>
      <c r="F276" s="117"/>
      <c r="G276" s="117"/>
      <c r="H276" s="112">
        <f t="shared" si="102"/>
        <v>0</v>
      </c>
      <c r="I276" s="121"/>
      <c r="J276" s="92">
        <f t="shared" si="103"/>
        <v>0</v>
      </c>
      <c r="K276" s="83"/>
      <c r="L276" s="94">
        <v>274</v>
      </c>
      <c r="M276" s="114">
        <f t="shared" ca="1" si="99"/>
        <v>1231.8908919228268</v>
      </c>
      <c r="N276" s="115">
        <f t="shared" ca="1" si="113"/>
        <v>-136.17309296926078</v>
      </c>
      <c r="O276" s="83"/>
      <c r="P276" s="102"/>
      <c r="Q276" s="102"/>
      <c r="R276" s="102"/>
      <c r="S276" s="102"/>
      <c r="T276" s="83"/>
      <c r="U276" s="83"/>
      <c r="V276" s="83"/>
      <c r="W276" s="83"/>
      <c r="X276" s="83"/>
      <c r="Y276" s="83"/>
      <c r="Z276" s="83"/>
      <c r="AA276" s="83"/>
      <c r="AB276" s="83"/>
      <c r="AC276" s="83">
        <f t="shared" si="94"/>
        <v>0</v>
      </c>
      <c r="AD276" s="83">
        <f t="shared" si="95"/>
        <v>0</v>
      </c>
      <c r="AE276" s="83"/>
      <c r="AF276" s="83">
        <f t="shared" si="104"/>
        <v>0</v>
      </c>
      <c r="AG276" s="83">
        <f t="shared" si="105"/>
        <v>0</v>
      </c>
      <c r="AH276" s="83"/>
      <c r="AI276" s="83"/>
      <c r="AJ276" s="83"/>
      <c r="AK276" s="83"/>
      <c r="AL276" s="83"/>
      <c r="AM276" s="83"/>
      <c r="AN276" s="83"/>
      <c r="AO276" s="83"/>
      <c r="AP276" s="83"/>
      <c r="AQ276" s="83">
        <f t="shared" ca="1" si="106"/>
        <v>12</v>
      </c>
      <c r="AR276" s="83">
        <f t="shared" ca="1" si="107"/>
        <v>-131.82690703073922</v>
      </c>
      <c r="AS276" s="83">
        <f t="shared" ca="1" si="100"/>
        <v>-136.17309296926078</v>
      </c>
      <c r="AT276" s="83" cm="1">
        <f t="array" aca="1" ref="AT276" ca="1">_xlfn.LET(_xlpm.rozsah, $F$3:$F$10001,_xlpm.podminka, (_xlpm.rozsah&gt;M276)*(ISNUMBER(_xlpm.rozsah)),_xlpm.indexy, IF(_xlpm.podminka, ROW(_xlpm.rozsah)-MIN(ROW(_xlpm.rozsah))+1),_xlpm.prvni, MIN(_xlpm.indexy),_xlpm.finalni, IF(_xlpm.prvni=1, 2, _xlpm.prvni),INDEX(_xlpm.rozsah, _xlpm.finalni))</f>
        <v>1300</v>
      </c>
      <c r="AU276" s="83" cm="1">
        <f t="array" aca="1" ref="AU276" ca="1">INDEX($F$3:$F$10001,MATCH(AT276,$F$3:$F$10004,0)-1)</f>
        <v>1200</v>
      </c>
      <c r="AV276" s="83">
        <f t="shared" ca="1" si="96"/>
        <v>-140</v>
      </c>
      <c r="AW276" s="83">
        <f t="shared" ca="1" si="97"/>
        <v>-128</v>
      </c>
      <c r="AX276" s="83">
        <f t="shared" ca="1" si="108"/>
        <v>350</v>
      </c>
      <c r="AY276" s="83">
        <f t="shared" ca="1" si="109"/>
        <v>320</v>
      </c>
      <c r="AZ276" s="83">
        <f t="shared" ca="1" si="110"/>
        <v>30</v>
      </c>
      <c r="BA276" s="83">
        <f t="shared" ca="1" si="111"/>
        <v>340.43273242315195</v>
      </c>
      <c r="BB276" s="83">
        <f t="shared" ca="1" si="112"/>
        <v>329.56726757684805</v>
      </c>
    </row>
    <row r="277" spans="1:54" s="81" customFormat="1" x14ac:dyDescent="0.25">
      <c r="A277" s="79">
        <v>275</v>
      </c>
      <c r="B277" s="80">
        <f t="shared" si="101"/>
        <v>4.583333333333333</v>
      </c>
      <c r="C277" s="79">
        <v>20.7</v>
      </c>
      <c r="D277" s="79" t="s">
        <v>8</v>
      </c>
      <c r="F277" s="117"/>
      <c r="G277" s="117"/>
      <c r="H277" s="112">
        <f t="shared" si="102"/>
        <v>0</v>
      </c>
      <c r="I277" s="121"/>
      <c r="J277" s="92">
        <f t="shared" si="103"/>
        <v>0</v>
      </c>
      <c r="K277" s="83"/>
      <c r="L277" s="94">
        <v>275</v>
      </c>
      <c r="M277" s="114">
        <f t="shared" ca="1" si="99"/>
        <v>1164.3884062603602</v>
      </c>
      <c r="N277" s="115">
        <f t="shared" ca="1" si="113"/>
        <v>-122.84892749917118</v>
      </c>
      <c r="O277" s="83"/>
      <c r="P277" s="102"/>
      <c r="Q277" s="102"/>
      <c r="R277" s="102"/>
      <c r="S277" s="102"/>
      <c r="T277" s="83"/>
      <c r="U277" s="83"/>
      <c r="V277" s="83"/>
      <c r="W277" s="83"/>
      <c r="X277" s="83"/>
      <c r="Y277" s="83"/>
      <c r="Z277" s="83"/>
      <c r="AA277" s="83"/>
      <c r="AB277" s="83"/>
      <c r="AC277" s="83">
        <f t="shared" si="94"/>
        <v>0</v>
      </c>
      <c r="AD277" s="83">
        <f t="shared" si="95"/>
        <v>0</v>
      </c>
      <c r="AE277" s="83"/>
      <c r="AF277" s="83">
        <f t="shared" si="104"/>
        <v>0</v>
      </c>
      <c r="AG277" s="83">
        <f t="shared" si="105"/>
        <v>0</v>
      </c>
      <c r="AH277" s="83"/>
      <c r="AI277" s="83"/>
      <c r="AJ277" s="83"/>
      <c r="AK277" s="83"/>
      <c r="AL277" s="83"/>
      <c r="AM277" s="83"/>
      <c r="AN277" s="83"/>
      <c r="AO277" s="83"/>
      <c r="AP277" s="83"/>
      <c r="AQ277" s="83">
        <f t="shared" ca="1" si="106"/>
        <v>8</v>
      </c>
      <c r="AR277" s="83">
        <f t="shared" ca="1" si="107"/>
        <v>-125.15107250082882</v>
      </c>
      <c r="AS277" s="83">
        <f t="shared" ca="1" si="100"/>
        <v>-122.84892749917118</v>
      </c>
      <c r="AT277" s="83" cm="1">
        <f t="array" aca="1" ref="AT277" ca="1">_xlfn.LET(_xlpm.rozsah, $F$3:$F$10001,_xlpm.podminka, (_xlpm.rozsah&gt;M277)*(ISNUMBER(_xlpm.rozsah)),_xlpm.indexy, IF(_xlpm.podminka, ROW(_xlpm.rozsah)-MIN(ROW(_xlpm.rozsah))+1),_xlpm.prvni, MIN(_xlpm.indexy),_xlpm.finalni, IF(_xlpm.prvni=1, 2, _xlpm.prvni),INDEX(_xlpm.rozsah, _xlpm.finalni))</f>
        <v>1200</v>
      </c>
      <c r="AU277" s="83" cm="1">
        <f t="array" aca="1" ref="AU277" ca="1">INDEX($F$3:$F$10001,MATCH(AT277,$F$3:$F$10004,0)-1)</f>
        <v>1100</v>
      </c>
      <c r="AV277" s="83">
        <f t="shared" ca="1" si="96"/>
        <v>-128</v>
      </c>
      <c r="AW277" s="83">
        <f t="shared" ca="1" si="97"/>
        <v>-120</v>
      </c>
      <c r="AX277" s="83">
        <f t="shared" ca="1" si="108"/>
        <v>320</v>
      </c>
      <c r="AY277" s="83">
        <f t="shared" ca="1" si="109"/>
        <v>300</v>
      </c>
      <c r="AZ277" s="83">
        <f t="shared" ca="1" si="110"/>
        <v>20</v>
      </c>
      <c r="BA277" s="83">
        <f t="shared" ca="1" si="111"/>
        <v>307.12231874792798</v>
      </c>
      <c r="BB277" s="83">
        <f t="shared" ca="1" si="112"/>
        <v>312.87768125207202</v>
      </c>
    </row>
    <row r="278" spans="1:54" s="81" customFormat="1" x14ac:dyDescent="0.25">
      <c r="A278" s="79">
        <v>276</v>
      </c>
      <c r="B278" s="80">
        <f t="shared" si="101"/>
        <v>4.5999999999999996</v>
      </c>
      <c r="C278" s="79">
        <v>10.1</v>
      </c>
      <c r="D278" s="79" t="s">
        <v>8</v>
      </c>
      <c r="F278" s="117"/>
      <c r="G278" s="117"/>
      <c r="H278" s="112">
        <f t="shared" si="102"/>
        <v>0</v>
      </c>
      <c r="I278" s="121"/>
      <c r="J278" s="92">
        <f t="shared" si="103"/>
        <v>0</v>
      </c>
      <c r="K278" s="83"/>
      <c r="L278" s="94">
        <v>276</v>
      </c>
      <c r="M278" s="114">
        <f t="shared" ca="1" si="99"/>
        <v>1080.2088359048134</v>
      </c>
      <c r="N278" s="115">
        <f t="shared" ca="1" si="113"/>
        <v>-116.79164656380746</v>
      </c>
      <c r="O278" s="83"/>
      <c r="P278" s="102"/>
      <c r="Q278" s="102"/>
      <c r="R278" s="102"/>
      <c r="S278" s="102"/>
      <c r="T278" s="83"/>
      <c r="U278" s="83"/>
      <c r="V278" s="83"/>
      <c r="W278" s="83"/>
      <c r="X278" s="83"/>
      <c r="Y278" s="83"/>
      <c r="Z278" s="83"/>
      <c r="AA278" s="83"/>
      <c r="AB278" s="83"/>
      <c r="AC278" s="83">
        <f t="shared" si="94"/>
        <v>0</v>
      </c>
      <c r="AD278" s="83">
        <f t="shared" si="95"/>
        <v>0</v>
      </c>
      <c r="AE278" s="83"/>
      <c r="AF278" s="83">
        <f t="shared" si="104"/>
        <v>0</v>
      </c>
      <c r="AG278" s="83">
        <f t="shared" si="105"/>
        <v>0</v>
      </c>
      <c r="AH278" s="83"/>
      <c r="AI278" s="83"/>
      <c r="AJ278" s="83"/>
      <c r="AK278" s="83"/>
      <c r="AL278" s="83"/>
      <c r="AM278" s="83"/>
      <c r="AN278" s="83"/>
      <c r="AO278" s="83"/>
      <c r="AP278" s="83"/>
      <c r="AQ278" s="83">
        <f t="shared" ca="1" si="106"/>
        <v>4</v>
      </c>
      <c r="AR278" s="83">
        <f t="shared" ca="1" si="107"/>
        <v>-119.20835343619254</v>
      </c>
      <c r="AS278" s="83">
        <f t="shared" ca="1" si="100"/>
        <v>-116.79164656380746</v>
      </c>
      <c r="AT278" s="83" cm="1">
        <f t="array" aca="1" ref="AT278" ca="1">_xlfn.LET(_xlpm.rozsah, $F$3:$F$10001,_xlpm.podminka, (_xlpm.rozsah&gt;M278)*(ISNUMBER(_xlpm.rozsah)),_xlpm.indexy, IF(_xlpm.podminka, ROW(_xlpm.rozsah)-MIN(ROW(_xlpm.rozsah))+1),_xlpm.prvni, MIN(_xlpm.indexy),_xlpm.finalni, IF(_xlpm.prvni=1, 2, _xlpm.prvni),INDEX(_xlpm.rozsah, _xlpm.finalni))</f>
        <v>1100</v>
      </c>
      <c r="AU278" s="83" cm="1">
        <f t="array" aca="1" ref="AU278" ca="1">INDEX($F$3:$F$10001,MATCH(AT278,$F$3:$F$10004,0)-1)</f>
        <v>1000</v>
      </c>
      <c r="AV278" s="83">
        <f t="shared" ca="1" si="96"/>
        <v>-120</v>
      </c>
      <c r="AW278" s="83">
        <f t="shared" ca="1" si="97"/>
        <v>-116</v>
      </c>
      <c r="AX278" s="83">
        <f t="shared" ca="1" si="108"/>
        <v>300</v>
      </c>
      <c r="AY278" s="83">
        <f t="shared" ca="1" si="109"/>
        <v>290</v>
      </c>
      <c r="AZ278" s="83">
        <f t="shared" ca="1" si="110"/>
        <v>10</v>
      </c>
      <c r="BA278" s="83">
        <f t="shared" ca="1" si="111"/>
        <v>291.97911640951867</v>
      </c>
      <c r="BB278" s="83">
        <f t="shared" ca="1" si="112"/>
        <v>298.02088359048133</v>
      </c>
    </row>
    <row r="279" spans="1:54" s="81" customFormat="1" x14ac:dyDescent="0.25">
      <c r="A279" s="79">
        <v>277</v>
      </c>
      <c r="B279" s="80">
        <f t="shared" si="101"/>
        <v>4.6166666666666663</v>
      </c>
      <c r="C279" s="79">
        <v>0</v>
      </c>
      <c r="D279" s="79" t="s">
        <v>8</v>
      </c>
      <c r="F279" s="117"/>
      <c r="G279" s="117"/>
      <c r="H279" s="112">
        <f t="shared" si="102"/>
        <v>0</v>
      </c>
      <c r="I279" s="121"/>
      <c r="J279" s="92">
        <f t="shared" si="103"/>
        <v>0</v>
      </c>
      <c r="K279" s="83"/>
      <c r="L279" s="94">
        <v>277</v>
      </c>
      <c r="M279" s="114">
        <f t="shared" ca="1" si="99"/>
        <v>1000</v>
      </c>
      <c r="N279" s="115">
        <f t="shared" ca="1" si="113"/>
        <v>-120</v>
      </c>
      <c r="O279" s="83"/>
      <c r="P279" s="102"/>
      <c r="Q279" s="102"/>
      <c r="R279" s="102"/>
      <c r="S279" s="102"/>
      <c r="T279" s="83"/>
      <c r="U279" s="83"/>
      <c r="V279" s="83"/>
      <c r="W279" s="83"/>
      <c r="X279" s="83"/>
      <c r="Y279" s="83"/>
      <c r="Z279" s="83"/>
      <c r="AA279" s="83"/>
      <c r="AB279" s="83"/>
      <c r="AC279" s="83">
        <f t="shared" si="94"/>
        <v>0</v>
      </c>
      <c r="AD279" s="83">
        <f t="shared" si="95"/>
        <v>0</v>
      </c>
      <c r="AE279" s="83"/>
      <c r="AF279" s="83">
        <f t="shared" si="104"/>
        <v>0</v>
      </c>
      <c r="AG279" s="83">
        <f t="shared" si="105"/>
        <v>0</v>
      </c>
      <c r="AH279" s="83"/>
      <c r="AI279" s="83"/>
      <c r="AJ279" s="83"/>
      <c r="AK279" s="83"/>
      <c r="AL279" s="83"/>
      <c r="AM279" s="83"/>
      <c r="AN279" s="83"/>
      <c r="AO279" s="83"/>
      <c r="AP279" s="83"/>
      <c r="AQ279" s="83">
        <f t="shared" ca="1" si="106"/>
        <v>4</v>
      </c>
      <c r="AR279" s="83">
        <f t="shared" ca="1" si="107"/>
        <v>-116</v>
      </c>
      <c r="AS279" s="83">
        <f t="shared" ca="1" si="100"/>
        <v>-120</v>
      </c>
      <c r="AT279" s="83" cm="1">
        <f t="array" aca="1" ref="AT279" ca="1">_xlfn.LET(_xlpm.rozsah, $F$3:$F$10001,_xlpm.podminka, (_xlpm.rozsah&gt;M279)*(ISNUMBER(_xlpm.rozsah)),_xlpm.indexy, IF(_xlpm.podminka, ROW(_xlpm.rozsah)-MIN(ROW(_xlpm.rozsah))+1),_xlpm.prvni, MIN(_xlpm.indexy),_xlpm.finalni, IF(_xlpm.prvni=1, 2, _xlpm.prvni),INDEX(_xlpm.rozsah, _xlpm.finalni))</f>
        <v>1100</v>
      </c>
      <c r="AU279" s="83" cm="1">
        <f t="array" aca="1" ref="AU279" ca="1">INDEX($F$3:$F$10001,MATCH(AT279,$F$3:$F$10004,0)-1)</f>
        <v>1000</v>
      </c>
      <c r="AV279" s="83">
        <f t="shared" ca="1" si="96"/>
        <v>-120</v>
      </c>
      <c r="AW279" s="83">
        <f t="shared" ca="1" si="97"/>
        <v>-116</v>
      </c>
      <c r="AX279" s="83">
        <f t="shared" ca="1" si="108"/>
        <v>300</v>
      </c>
      <c r="AY279" s="83">
        <f t="shared" ca="1" si="109"/>
        <v>290</v>
      </c>
      <c r="AZ279" s="83">
        <f t="shared" ca="1" si="110"/>
        <v>10</v>
      </c>
      <c r="BA279" s="83">
        <f t="shared" ca="1" si="111"/>
        <v>300</v>
      </c>
      <c r="BB279" s="83">
        <f t="shared" ca="1" si="112"/>
        <v>290</v>
      </c>
    </row>
    <row r="280" spans="1:54" x14ac:dyDescent="0.25">
      <c r="A280" s="58">
        <v>278</v>
      </c>
      <c r="B280" s="59">
        <f t="shared" si="101"/>
        <v>4.6333333333333337</v>
      </c>
      <c r="C280" s="58">
        <v>0</v>
      </c>
      <c r="D280" s="58">
        <v>0</v>
      </c>
      <c r="F280" s="117"/>
      <c r="G280" s="117"/>
      <c r="H280" s="112">
        <f t="shared" si="102"/>
        <v>0</v>
      </c>
      <c r="I280" s="121"/>
      <c r="J280" s="92">
        <f t="shared" si="103"/>
        <v>0</v>
      </c>
      <c r="L280" s="94">
        <v>278</v>
      </c>
      <c r="M280" s="114">
        <f t="shared" ca="1" si="99"/>
        <v>1000</v>
      </c>
      <c r="N280" s="115">
        <f t="shared" ref="N280:N311" ca="1" si="114">( IF(ISNUMBER(D280), D280,1)/100)*BB280 - $T$23 + $T$21</f>
        <v>0</v>
      </c>
      <c r="P280" s="102"/>
      <c r="Q280" s="102"/>
      <c r="R280" s="102"/>
      <c r="S280" s="102"/>
      <c r="AC280" s="83">
        <f t="shared" si="94"/>
        <v>0</v>
      </c>
      <c r="AD280" s="83">
        <f t="shared" si="95"/>
        <v>0</v>
      </c>
      <c r="AF280" s="83">
        <f t="shared" si="104"/>
        <v>0</v>
      </c>
      <c r="AG280" s="83">
        <f t="shared" si="105"/>
        <v>0</v>
      </c>
      <c r="AQ280" s="83">
        <f t="shared" ca="1" si="106"/>
        <v>4</v>
      </c>
      <c r="AR280" s="83">
        <f t="shared" ca="1" si="107"/>
        <v>-116</v>
      </c>
      <c r="AS280" s="83">
        <f t="shared" ca="1" si="100"/>
        <v>-120</v>
      </c>
      <c r="AT280" s="83" cm="1">
        <f t="array" aca="1" ref="AT280" ca="1">_xlfn.LET(_xlpm.rozsah, $F$3:$F$10001,_xlpm.podminka, (_xlpm.rozsah&gt;M280)*(ISNUMBER(_xlpm.rozsah)),_xlpm.indexy, IF(_xlpm.podminka, ROW(_xlpm.rozsah)-MIN(ROW(_xlpm.rozsah))+1),_xlpm.prvni, MIN(_xlpm.indexy),_xlpm.finalni, IF(_xlpm.prvni=1, 2, _xlpm.prvni),INDEX(_xlpm.rozsah, _xlpm.finalni))</f>
        <v>1100</v>
      </c>
      <c r="AU280" s="83" cm="1">
        <f t="array" aca="1" ref="AU280" ca="1">INDEX($F$3:$F$10001,MATCH(AT280,$F$3:$F$10004,0)-1)</f>
        <v>1000</v>
      </c>
      <c r="AV280" s="83">
        <f t="shared" ca="1" si="96"/>
        <v>-120</v>
      </c>
      <c r="AW280" s="83">
        <f t="shared" ca="1" si="97"/>
        <v>-116</v>
      </c>
      <c r="AX280" s="83">
        <f t="shared" ca="1" si="108"/>
        <v>300</v>
      </c>
      <c r="AY280" s="83">
        <f t="shared" ca="1" si="109"/>
        <v>290</v>
      </c>
      <c r="AZ280" s="83">
        <f t="shared" ca="1" si="110"/>
        <v>10</v>
      </c>
      <c r="BA280" s="83">
        <f t="shared" ca="1" si="111"/>
        <v>300</v>
      </c>
      <c r="BB280" s="83">
        <f t="shared" ca="1" si="112"/>
        <v>290</v>
      </c>
    </row>
    <row r="281" spans="1:54" x14ac:dyDescent="0.25">
      <c r="A281" s="58">
        <v>279</v>
      </c>
      <c r="B281" s="59">
        <f t="shared" si="101"/>
        <v>4.6500000000000004</v>
      </c>
      <c r="C281" s="58">
        <v>0</v>
      </c>
      <c r="D281" s="58">
        <v>0</v>
      </c>
      <c r="F281" s="117"/>
      <c r="G281" s="117"/>
      <c r="H281" s="112">
        <f t="shared" si="102"/>
        <v>0</v>
      </c>
      <c r="I281" s="121"/>
      <c r="J281" s="92">
        <f t="shared" si="103"/>
        <v>0</v>
      </c>
      <c r="L281" s="94">
        <v>279</v>
      </c>
      <c r="M281" s="114">
        <f t="shared" ca="1" si="99"/>
        <v>1000</v>
      </c>
      <c r="N281" s="115">
        <f t="shared" ca="1" si="114"/>
        <v>0</v>
      </c>
      <c r="P281" s="102"/>
      <c r="Q281" s="102"/>
      <c r="R281" s="102"/>
      <c r="S281" s="102"/>
      <c r="AC281" s="83">
        <f t="shared" ref="AC281:AC344" si="115">AG281</f>
        <v>0</v>
      </c>
      <c r="AD281" s="83">
        <f t="shared" si="95"/>
        <v>0</v>
      </c>
      <c r="AF281" s="83">
        <f t="shared" si="104"/>
        <v>0</v>
      </c>
      <c r="AG281" s="83">
        <f t="shared" si="105"/>
        <v>0</v>
      </c>
      <c r="AQ281" s="83">
        <f t="shared" ca="1" si="106"/>
        <v>4</v>
      </c>
      <c r="AR281" s="83">
        <f t="shared" ca="1" si="107"/>
        <v>-116</v>
      </c>
      <c r="AS281" s="83">
        <f t="shared" ca="1" si="100"/>
        <v>-120</v>
      </c>
      <c r="AT281" s="83" cm="1">
        <f t="array" aca="1" ref="AT281" ca="1">_xlfn.LET(_xlpm.rozsah, $F$3:$F$10001,_xlpm.podminka, (_xlpm.rozsah&gt;M281)*(ISNUMBER(_xlpm.rozsah)),_xlpm.indexy, IF(_xlpm.podminka, ROW(_xlpm.rozsah)-MIN(ROW(_xlpm.rozsah))+1),_xlpm.prvni, MIN(_xlpm.indexy),_xlpm.finalni, IF(_xlpm.prvni=1, 2, _xlpm.prvni),INDEX(_xlpm.rozsah, _xlpm.finalni))</f>
        <v>1100</v>
      </c>
      <c r="AU281" s="83" cm="1">
        <f t="array" aca="1" ref="AU281" ca="1">INDEX($F$3:$F$10001,MATCH(AT281,$F$3:$F$10004,0)-1)</f>
        <v>1000</v>
      </c>
      <c r="AV281" s="83">
        <f t="shared" ca="1" si="96"/>
        <v>-120</v>
      </c>
      <c r="AW281" s="83">
        <f t="shared" ca="1" si="97"/>
        <v>-116</v>
      </c>
      <c r="AX281" s="83">
        <f t="shared" ca="1" si="108"/>
        <v>300</v>
      </c>
      <c r="AY281" s="83">
        <f t="shared" ca="1" si="109"/>
        <v>290</v>
      </c>
      <c r="AZ281" s="83">
        <f t="shared" ca="1" si="110"/>
        <v>10</v>
      </c>
      <c r="BA281" s="83">
        <f t="shared" ca="1" si="111"/>
        <v>300</v>
      </c>
      <c r="BB281" s="83">
        <f t="shared" ca="1" si="112"/>
        <v>290</v>
      </c>
    </row>
    <row r="282" spans="1:54" x14ac:dyDescent="0.25">
      <c r="A282" s="58">
        <v>280</v>
      </c>
      <c r="B282" s="59">
        <f t="shared" si="101"/>
        <v>4.666666666666667</v>
      </c>
      <c r="C282" s="58">
        <v>0</v>
      </c>
      <c r="D282" s="58">
        <v>0</v>
      </c>
      <c r="F282" s="117"/>
      <c r="G282" s="117"/>
      <c r="H282" s="112">
        <f t="shared" si="102"/>
        <v>0</v>
      </c>
      <c r="I282" s="121"/>
      <c r="J282" s="92">
        <f t="shared" si="103"/>
        <v>0</v>
      </c>
      <c r="L282" s="94">
        <v>280</v>
      </c>
      <c r="M282" s="114">
        <f t="shared" ca="1" si="99"/>
        <v>1000</v>
      </c>
      <c r="N282" s="115">
        <f t="shared" ca="1" si="114"/>
        <v>0</v>
      </c>
      <c r="P282" s="102"/>
      <c r="Q282" s="102"/>
      <c r="R282" s="102"/>
      <c r="S282" s="102"/>
      <c r="AC282" s="83">
        <f t="shared" si="115"/>
        <v>0</v>
      </c>
      <c r="AD282" s="83">
        <f t="shared" ref="AD282:AD345" si="116">AD281+AC282</f>
        <v>0</v>
      </c>
      <c r="AF282" s="83">
        <f t="shared" si="104"/>
        <v>0</v>
      </c>
      <c r="AG282" s="83">
        <f t="shared" si="105"/>
        <v>0</v>
      </c>
      <c r="AQ282" s="83">
        <f t="shared" ca="1" si="106"/>
        <v>4</v>
      </c>
      <c r="AR282" s="83">
        <f t="shared" ca="1" si="107"/>
        <v>-116</v>
      </c>
      <c r="AS282" s="83">
        <f t="shared" ca="1" si="100"/>
        <v>-120</v>
      </c>
      <c r="AT282" s="83" cm="1">
        <f t="array" aca="1" ref="AT282" ca="1">_xlfn.LET(_xlpm.rozsah, $F$3:$F$10001,_xlpm.podminka, (_xlpm.rozsah&gt;M282)*(ISNUMBER(_xlpm.rozsah)),_xlpm.indexy, IF(_xlpm.podminka, ROW(_xlpm.rozsah)-MIN(ROW(_xlpm.rozsah))+1),_xlpm.prvni, MIN(_xlpm.indexy),_xlpm.finalni, IF(_xlpm.prvni=1, 2, _xlpm.prvni),INDEX(_xlpm.rozsah, _xlpm.finalni))</f>
        <v>1100</v>
      </c>
      <c r="AU282" s="83" cm="1">
        <f t="array" aca="1" ref="AU282" ca="1">INDEX($F$3:$F$10001,MATCH(AT282,$F$3:$F$10004,0)-1)</f>
        <v>1000</v>
      </c>
      <c r="AV282" s="83">
        <f t="shared" ca="1" si="96"/>
        <v>-120</v>
      </c>
      <c r="AW282" s="83">
        <f t="shared" ca="1" si="97"/>
        <v>-116</v>
      </c>
      <c r="AX282" s="83">
        <f t="shared" ca="1" si="108"/>
        <v>300</v>
      </c>
      <c r="AY282" s="83">
        <f t="shared" ca="1" si="109"/>
        <v>290</v>
      </c>
      <c r="AZ282" s="83">
        <f t="shared" ca="1" si="110"/>
        <v>10</v>
      </c>
      <c r="BA282" s="83">
        <f t="shared" ca="1" si="111"/>
        <v>300</v>
      </c>
      <c r="BB282" s="83">
        <f t="shared" ca="1" si="112"/>
        <v>290</v>
      </c>
    </row>
    <row r="283" spans="1:54" x14ac:dyDescent="0.25">
      <c r="A283" s="58">
        <v>281</v>
      </c>
      <c r="B283" s="59">
        <f t="shared" si="101"/>
        <v>4.6833333333333336</v>
      </c>
      <c r="C283" s="58">
        <v>0</v>
      </c>
      <c r="D283" s="58">
        <v>0</v>
      </c>
      <c r="F283" s="117"/>
      <c r="G283" s="117"/>
      <c r="H283" s="112">
        <f t="shared" si="102"/>
        <v>0</v>
      </c>
      <c r="I283" s="121"/>
      <c r="J283" s="92">
        <f t="shared" si="103"/>
        <v>0</v>
      </c>
      <c r="L283" s="94">
        <v>281</v>
      </c>
      <c r="M283" s="114">
        <f t="shared" ca="1" si="99"/>
        <v>1000</v>
      </c>
      <c r="N283" s="115">
        <f t="shared" ca="1" si="114"/>
        <v>0</v>
      </c>
      <c r="P283" s="102"/>
      <c r="Q283" s="102"/>
      <c r="R283" s="102"/>
      <c r="S283" s="102"/>
      <c r="AC283" s="83">
        <f t="shared" si="115"/>
        <v>0</v>
      </c>
      <c r="AD283" s="83">
        <f t="shared" si="116"/>
        <v>0</v>
      </c>
      <c r="AF283" s="83">
        <f t="shared" si="104"/>
        <v>0</v>
      </c>
      <c r="AG283" s="83">
        <f t="shared" si="105"/>
        <v>0</v>
      </c>
      <c r="AQ283" s="83">
        <f t="shared" ca="1" si="106"/>
        <v>4</v>
      </c>
      <c r="AR283" s="83">
        <f t="shared" ca="1" si="107"/>
        <v>-116</v>
      </c>
      <c r="AS283" s="83">
        <f t="shared" ca="1" si="100"/>
        <v>-120</v>
      </c>
      <c r="AT283" s="83" cm="1">
        <f t="array" aca="1" ref="AT283" ca="1">_xlfn.LET(_xlpm.rozsah, $F$3:$F$10001,_xlpm.podminka, (_xlpm.rozsah&gt;M283)*(ISNUMBER(_xlpm.rozsah)),_xlpm.indexy, IF(_xlpm.podminka, ROW(_xlpm.rozsah)-MIN(ROW(_xlpm.rozsah))+1),_xlpm.prvni, MIN(_xlpm.indexy),_xlpm.finalni, IF(_xlpm.prvni=1, 2, _xlpm.prvni),INDEX(_xlpm.rozsah, _xlpm.finalni))</f>
        <v>1100</v>
      </c>
      <c r="AU283" s="83" cm="1">
        <f t="array" aca="1" ref="AU283" ca="1">INDEX($F$3:$F$10001,MATCH(AT283,$F$3:$F$10004,0)-1)</f>
        <v>1000</v>
      </c>
      <c r="AV283" s="83">
        <f t="shared" ca="1" si="96"/>
        <v>-120</v>
      </c>
      <c r="AW283" s="83">
        <f t="shared" ca="1" si="97"/>
        <v>-116</v>
      </c>
      <c r="AX283" s="83">
        <f t="shared" ca="1" si="108"/>
        <v>300</v>
      </c>
      <c r="AY283" s="83">
        <f t="shared" ca="1" si="109"/>
        <v>290</v>
      </c>
      <c r="AZ283" s="83">
        <f t="shared" ca="1" si="110"/>
        <v>10</v>
      </c>
      <c r="BA283" s="83">
        <f t="shared" ca="1" si="111"/>
        <v>300</v>
      </c>
      <c r="BB283" s="83">
        <f t="shared" ca="1" si="112"/>
        <v>290</v>
      </c>
    </row>
    <row r="284" spans="1:54" x14ac:dyDescent="0.25">
      <c r="A284" s="58">
        <v>282</v>
      </c>
      <c r="B284" s="59">
        <f t="shared" si="101"/>
        <v>4.7</v>
      </c>
      <c r="C284" s="58">
        <v>0</v>
      </c>
      <c r="D284" s="58">
        <v>0</v>
      </c>
      <c r="F284" s="117"/>
      <c r="G284" s="117"/>
      <c r="H284" s="112">
        <f t="shared" si="102"/>
        <v>0</v>
      </c>
      <c r="I284" s="121"/>
      <c r="J284" s="92">
        <f t="shared" si="103"/>
        <v>0</v>
      </c>
      <c r="L284" s="94">
        <v>282</v>
      </c>
      <c r="M284" s="114">
        <f t="shared" ca="1" si="99"/>
        <v>1000</v>
      </c>
      <c r="N284" s="115">
        <f t="shared" ca="1" si="114"/>
        <v>0</v>
      </c>
      <c r="P284" s="102"/>
      <c r="Q284" s="102"/>
      <c r="R284" s="102"/>
      <c r="S284" s="102"/>
      <c r="AC284" s="83">
        <f t="shared" si="115"/>
        <v>0</v>
      </c>
      <c r="AD284" s="83">
        <f t="shared" si="116"/>
        <v>0</v>
      </c>
      <c r="AF284" s="83">
        <f t="shared" si="104"/>
        <v>0</v>
      </c>
      <c r="AG284" s="83">
        <f t="shared" si="105"/>
        <v>0</v>
      </c>
      <c r="AQ284" s="83">
        <f t="shared" ca="1" si="106"/>
        <v>4</v>
      </c>
      <c r="AR284" s="83">
        <f t="shared" ca="1" si="107"/>
        <v>-116</v>
      </c>
      <c r="AS284" s="83">
        <f t="shared" ca="1" si="100"/>
        <v>-120</v>
      </c>
      <c r="AT284" s="83" cm="1">
        <f t="array" aca="1" ref="AT284" ca="1">_xlfn.LET(_xlpm.rozsah, $F$3:$F$10001,_xlpm.podminka, (_xlpm.rozsah&gt;M284)*(ISNUMBER(_xlpm.rozsah)),_xlpm.indexy, IF(_xlpm.podminka, ROW(_xlpm.rozsah)-MIN(ROW(_xlpm.rozsah))+1),_xlpm.prvni, MIN(_xlpm.indexy),_xlpm.finalni, IF(_xlpm.prvni=1, 2, _xlpm.prvni),INDEX(_xlpm.rozsah, _xlpm.finalni))</f>
        <v>1100</v>
      </c>
      <c r="AU284" s="83" cm="1">
        <f t="array" aca="1" ref="AU284" ca="1">INDEX($F$3:$F$10001,MATCH(AT284,$F$3:$F$10004,0)-1)</f>
        <v>1000</v>
      </c>
      <c r="AV284" s="83">
        <f t="shared" ca="1" si="96"/>
        <v>-120</v>
      </c>
      <c r="AW284" s="83">
        <f t="shared" ca="1" si="97"/>
        <v>-116</v>
      </c>
      <c r="AX284" s="83">
        <f t="shared" ca="1" si="108"/>
        <v>300</v>
      </c>
      <c r="AY284" s="83">
        <f t="shared" ca="1" si="109"/>
        <v>290</v>
      </c>
      <c r="AZ284" s="83">
        <f t="shared" ca="1" si="110"/>
        <v>10</v>
      </c>
      <c r="BA284" s="83">
        <f t="shared" ca="1" si="111"/>
        <v>300</v>
      </c>
      <c r="BB284" s="83">
        <f t="shared" ca="1" si="112"/>
        <v>290</v>
      </c>
    </row>
    <row r="285" spans="1:54" x14ac:dyDescent="0.25">
      <c r="A285" s="58">
        <v>283</v>
      </c>
      <c r="B285" s="59">
        <f t="shared" si="101"/>
        <v>4.7166666666666668</v>
      </c>
      <c r="C285" s="58">
        <v>0</v>
      </c>
      <c r="D285" s="58">
        <v>0</v>
      </c>
      <c r="F285" s="117"/>
      <c r="G285" s="117"/>
      <c r="H285" s="112">
        <f t="shared" si="102"/>
        <v>0</v>
      </c>
      <c r="I285" s="121"/>
      <c r="J285" s="92">
        <f t="shared" si="103"/>
        <v>0</v>
      </c>
      <c r="L285" s="94">
        <v>283</v>
      </c>
      <c r="M285" s="114">
        <f t="shared" ca="1" si="99"/>
        <v>1000</v>
      </c>
      <c r="N285" s="115">
        <f t="shared" ca="1" si="114"/>
        <v>0</v>
      </c>
      <c r="P285" s="102"/>
      <c r="Q285" s="102"/>
      <c r="R285" s="102"/>
      <c r="S285" s="102"/>
      <c r="AC285" s="83">
        <f t="shared" si="115"/>
        <v>0</v>
      </c>
      <c r="AD285" s="83">
        <f t="shared" si="116"/>
        <v>0</v>
      </c>
      <c r="AF285" s="83">
        <f t="shared" si="104"/>
        <v>0</v>
      </c>
      <c r="AG285" s="83">
        <f t="shared" si="105"/>
        <v>0</v>
      </c>
      <c r="AQ285" s="83">
        <f t="shared" ca="1" si="106"/>
        <v>4</v>
      </c>
      <c r="AR285" s="83">
        <f t="shared" ca="1" si="107"/>
        <v>-116</v>
      </c>
      <c r="AS285" s="83">
        <f t="shared" ca="1" si="100"/>
        <v>-120</v>
      </c>
      <c r="AT285" s="83" cm="1">
        <f t="array" aca="1" ref="AT285" ca="1">_xlfn.LET(_xlpm.rozsah, $F$3:$F$10001,_xlpm.podminka, (_xlpm.rozsah&gt;M285)*(ISNUMBER(_xlpm.rozsah)),_xlpm.indexy, IF(_xlpm.podminka, ROW(_xlpm.rozsah)-MIN(ROW(_xlpm.rozsah))+1),_xlpm.prvni, MIN(_xlpm.indexy),_xlpm.finalni, IF(_xlpm.prvni=1, 2, _xlpm.prvni),INDEX(_xlpm.rozsah, _xlpm.finalni))</f>
        <v>1100</v>
      </c>
      <c r="AU285" s="83" cm="1">
        <f t="array" aca="1" ref="AU285" ca="1">INDEX($F$3:$F$10001,MATCH(AT285,$F$3:$F$10004,0)-1)</f>
        <v>1000</v>
      </c>
      <c r="AV285" s="83">
        <f t="shared" ca="1" si="96"/>
        <v>-120</v>
      </c>
      <c r="AW285" s="83">
        <f t="shared" ca="1" si="97"/>
        <v>-116</v>
      </c>
      <c r="AX285" s="83">
        <f t="shared" ca="1" si="108"/>
        <v>300</v>
      </c>
      <c r="AY285" s="83">
        <f t="shared" ca="1" si="109"/>
        <v>290</v>
      </c>
      <c r="AZ285" s="83">
        <f t="shared" ca="1" si="110"/>
        <v>10</v>
      </c>
      <c r="BA285" s="83">
        <f t="shared" ca="1" si="111"/>
        <v>300</v>
      </c>
      <c r="BB285" s="83">
        <f t="shared" ca="1" si="112"/>
        <v>290</v>
      </c>
    </row>
    <row r="286" spans="1:54" x14ac:dyDescent="0.25">
      <c r="A286" s="58">
        <v>284</v>
      </c>
      <c r="B286" s="59">
        <f t="shared" si="101"/>
        <v>4.7333333333333334</v>
      </c>
      <c r="C286" s="58">
        <v>0</v>
      </c>
      <c r="D286" s="58">
        <v>0</v>
      </c>
      <c r="F286" s="117"/>
      <c r="G286" s="117"/>
      <c r="H286" s="112">
        <f t="shared" si="102"/>
        <v>0</v>
      </c>
      <c r="I286" s="121"/>
      <c r="J286" s="92">
        <f t="shared" si="103"/>
        <v>0</v>
      </c>
      <c r="L286" s="94">
        <v>284</v>
      </c>
      <c r="M286" s="114">
        <f t="shared" ca="1" si="99"/>
        <v>1000</v>
      </c>
      <c r="N286" s="115">
        <f t="shared" ca="1" si="114"/>
        <v>0</v>
      </c>
      <c r="P286" s="102"/>
      <c r="Q286" s="102"/>
      <c r="R286" s="102"/>
      <c r="S286" s="102"/>
      <c r="AC286" s="83">
        <f t="shared" si="115"/>
        <v>0</v>
      </c>
      <c r="AD286" s="83">
        <f t="shared" si="116"/>
        <v>0</v>
      </c>
      <c r="AF286" s="83">
        <f t="shared" si="104"/>
        <v>0</v>
      </c>
      <c r="AG286" s="83">
        <f t="shared" si="105"/>
        <v>0</v>
      </c>
      <c r="AQ286" s="83">
        <f t="shared" ca="1" si="106"/>
        <v>4</v>
      </c>
      <c r="AR286" s="83">
        <f t="shared" ca="1" si="107"/>
        <v>-116</v>
      </c>
      <c r="AS286" s="83">
        <f t="shared" ca="1" si="100"/>
        <v>-120</v>
      </c>
      <c r="AT286" s="83" cm="1">
        <f t="array" aca="1" ref="AT286" ca="1">_xlfn.LET(_xlpm.rozsah, $F$3:$F$10001,_xlpm.podminka, (_xlpm.rozsah&gt;M286)*(ISNUMBER(_xlpm.rozsah)),_xlpm.indexy, IF(_xlpm.podminka, ROW(_xlpm.rozsah)-MIN(ROW(_xlpm.rozsah))+1),_xlpm.prvni, MIN(_xlpm.indexy),_xlpm.finalni, IF(_xlpm.prvni=1, 2, _xlpm.prvni),INDEX(_xlpm.rozsah, _xlpm.finalni))</f>
        <v>1100</v>
      </c>
      <c r="AU286" s="83" cm="1">
        <f t="array" aca="1" ref="AU286" ca="1">INDEX($F$3:$F$10001,MATCH(AT286,$F$3:$F$10004,0)-1)</f>
        <v>1000</v>
      </c>
      <c r="AV286" s="83">
        <f t="shared" ref="AV286:AV349" ca="1" si="117">INDEX($J$2:$J$10001,MATCH(AT286,$F$2:$F$10001,0))</f>
        <v>-120</v>
      </c>
      <c r="AW286" s="83">
        <f t="shared" ref="AW286:AW349" ca="1" si="118">INDEX($J$2:$J$10001,MATCH(AU286,$F$2:$F$10001,0))</f>
        <v>-116</v>
      </c>
      <c r="AX286" s="83">
        <f t="shared" ca="1" si="108"/>
        <v>300</v>
      </c>
      <c r="AY286" s="83">
        <f t="shared" ca="1" si="109"/>
        <v>290</v>
      </c>
      <c r="AZ286" s="83">
        <f t="shared" ca="1" si="110"/>
        <v>10</v>
      </c>
      <c r="BA286" s="83">
        <f t="shared" ca="1" si="111"/>
        <v>300</v>
      </c>
      <c r="BB286" s="83">
        <f t="shared" ca="1" si="112"/>
        <v>290</v>
      </c>
    </row>
    <row r="287" spans="1:54" x14ac:dyDescent="0.25">
      <c r="A287" s="58">
        <v>285</v>
      </c>
      <c r="B287" s="59">
        <f t="shared" si="101"/>
        <v>4.75</v>
      </c>
      <c r="C287" s="58">
        <v>0</v>
      </c>
      <c r="D287" s="58">
        <v>0</v>
      </c>
      <c r="F287" s="117"/>
      <c r="G287" s="117"/>
      <c r="H287" s="112">
        <f t="shared" si="102"/>
        <v>0</v>
      </c>
      <c r="I287" s="121"/>
      <c r="J287" s="92">
        <f t="shared" si="103"/>
        <v>0</v>
      </c>
      <c r="L287" s="94">
        <v>285</v>
      </c>
      <c r="M287" s="114">
        <f t="shared" ca="1" si="99"/>
        <v>1000</v>
      </c>
      <c r="N287" s="115">
        <f t="shared" ca="1" si="114"/>
        <v>0</v>
      </c>
      <c r="P287" s="102"/>
      <c r="Q287" s="102"/>
      <c r="R287" s="102"/>
      <c r="S287" s="102"/>
      <c r="AC287" s="83">
        <f t="shared" si="115"/>
        <v>0</v>
      </c>
      <c r="AD287" s="83">
        <f t="shared" si="116"/>
        <v>0</v>
      </c>
      <c r="AF287" s="83">
        <f t="shared" si="104"/>
        <v>0</v>
      </c>
      <c r="AG287" s="83">
        <f t="shared" si="105"/>
        <v>0</v>
      </c>
      <c r="AQ287" s="83">
        <f t="shared" ca="1" si="106"/>
        <v>4</v>
      </c>
      <c r="AR287" s="83">
        <f t="shared" ca="1" si="107"/>
        <v>-116</v>
      </c>
      <c r="AS287" s="83">
        <f t="shared" ca="1" si="100"/>
        <v>-120</v>
      </c>
      <c r="AT287" s="83" cm="1">
        <f t="array" aca="1" ref="AT287" ca="1">_xlfn.LET(_xlpm.rozsah, $F$3:$F$10001,_xlpm.podminka, (_xlpm.rozsah&gt;M287)*(ISNUMBER(_xlpm.rozsah)),_xlpm.indexy, IF(_xlpm.podminka, ROW(_xlpm.rozsah)-MIN(ROW(_xlpm.rozsah))+1),_xlpm.prvni, MIN(_xlpm.indexy),_xlpm.finalni, IF(_xlpm.prvni=1, 2, _xlpm.prvni),INDEX(_xlpm.rozsah, _xlpm.finalni))</f>
        <v>1100</v>
      </c>
      <c r="AU287" s="83" cm="1">
        <f t="array" aca="1" ref="AU287" ca="1">INDEX($F$3:$F$10001,MATCH(AT287,$F$3:$F$10004,0)-1)</f>
        <v>1000</v>
      </c>
      <c r="AV287" s="83">
        <f t="shared" ca="1" si="117"/>
        <v>-120</v>
      </c>
      <c r="AW287" s="83">
        <f t="shared" ca="1" si="118"/>
        <v>-116</v>
      </c>
      <c r="AX287" s="83">
        <f t="shared" ca="1" si="108"/>
        <v>300</v>
      </c>
      <c r="AY287" s="83">
        <f t="shared" ca="1" si="109"/>
        <v>290</v>
      </c>
      <c r="AZ287" s="83">
        <f t="shared" ca="1" si="110"/>
        <v>10</v>
      </c>
      <c r="BA287" s="83">
        <f t="shared" ca="1" si="111"/>
        <v>300</v>
      </c>
      <c r="BB287" s="83">
        <f t="shared" ca="1" si="112"/>
        <v>290</v>
      </c>
    </row>
    <row r="288" spans="1:54" x14ac:dyDescent="0.25">
      <c r="A288" s="58">
        <v>286</v>
      </c>
      <c r="B288" s="59">
        <f t="shared" si="101"/>
        <v>4.7666666666666666</v>
      </c>
      <c r="C288" s="58">
        <v>0</v>
      </c>
      <c r="D288" s="58">
        <v>0</v>
      </c>
      <c r="F288" s="117"/>
      <c r="G288" s="117"/>
      <c r="H288" s="112">
        <f t="shared" si="102"/>
        <v>0</v>
      </c>
      <c r="I288" s="121"/>
      <c r="J288" s="92">
        <f t="shared" si="103"/>
        <v>0</v>
      </c>
      <c r="L288" s="94">
        <v>286</v>
      </c>
      <c r="M288" s="114">
        <f t="shared" ca="1" si="99"/>
        <v>1000</v>
      </c>
      <c r="N288" s="115">
        <f t="shared" ca="1" si="114"/>
        <v>0</v>
      </c>
      <c r="P288" s="102"/>
      <c r="Q288" s="102"/>
      <c r="R288" s="102"/>
      <c r="S288" s="102"/>
      <c r="AC288" s="83">
        <f t="shared" si="115"/>
        <v>0</v>
      </c>
      <c r="AD288" s="83">
        <f t="shared" si="116"/>
        <v>0</v>
      </c>
      <c r="AF288" s="83">
        <f t="shared" si="104"/>
        <v>0</v>
      </c>
      <c r="AG288" s="83">
        <f t="shared" si="105"/>
        <v>0</v>
      </c>
      <c r="AQ288" s="83">
        <f t="shared" ca="1" si="106"/>
        <v>4</v>
      </c>
      <c r="AR288" s="83">
        <f t="shared" ca="1" si="107"/>
        <v>-116</v>
      </c>
      <c r="AS288" s="83">
        <f t="shared" ca="1" si="100"/>
        <v>-120</v>
      </c>
      <c r="AT288" s="83" cm="1">
        <f t="array" aca="1" ref="AT288" ca="1">_xlfn.LET(_xlpm.rozsah, $F$3:$F$10001,_xlpm.podminka, (_xlpm.rozsah&gt;M288)*(ISNUMBER(_xlpm.rozsah)),_xlpm.indexy, IF(_xlpm.podminka, ROW(_xlpm.rozsah)-MIN(ROW(_xlpm.rozsah))+1),_xlpm.prvni, MIN(_xlpm.indexy),_xlpm.finalni, IF(_xlpm.prvni=1, 2, _xlpm.prvni),INDEX(_xlpm.rozsah, _xlpm.finalni))</f>
        <v>1100</v>
      </c>
      <c r="AU288" s="83" cm="1">
        <f t="array" aca="1" ref="AU288" ca="1">INDEX($F$3:$F$10001,MATCH(AT288,$F$3:$F$10004,0)-1)</f>
        <v>1000</v>
      </c>
      <c r="AV288" s="83">
        <f t="shared" ca="1" si="117"/>
        <v>-120</v>
      </c>
      <c r="AW288" s="83">
        <f t="shared" ca="1" si="118"/>
        <v>-116</v>
      </c>
      <c r="AX288" s="83">
        <f t="shared" ca="1" si="108"/>
        <v>300</v>
      </c>
      <c r="AY288" s="83">
        <f t="shared" ca="1" si="109"/>
        <v>290</v>
      </c>
      <c r="AZ288" s="83">
        <f t="shared" ca="1" si="110"/>
        <v>10</v>
      </c>
      <c r="BA288" s="83">
        <f t="shared" ca="1" si="111"/>
        <v>300</v>
      </c>
      <c r="BB288" s="83">
        <f t="shared" ca="1" si="112"/>
        <v>290</v>
      </c>
    </row>
    <row r="289" spans="1:54" x14ac:dyDescent="0.25">
      <c r="A289" s="58">
        <v>287</v>
      </c>
      <c r="B289" s="59">
        <f t="shared" si="101"/>
        <v>4.7833333333333332</v>
      </c>
      <c r="C289" s="58">
        <v>0</v>
      </c>
      <c r="D289" s="58">
        <v>0</v>
      </c>
      <c r="F289" s="117"/>
      <c r="G289" s="117"/>
      <c r="H289" s="112">
        <f t="shared" si="102"/>
        <v>0</v>
      </c>
      <c r="I289" s="121"/>
      <c r="J289" s="92">
        <f t="shared" si="103"/>
        <v>0</v>
      </c>
      <c r="L289" s="94">
        <v>287</v>
      </c>
      <c r="M289" s="114">
        <f t="shared" ca="1" si="99"/>
        <v>1000</v>
      </c>
      <c r="N289" s="115">
        <f t="shared" ca="1" si="114"/>
        <v>0</v>
      </c>
      <c r="P289" s="102"/>
      <c r="Q289" s="102"/>
      <c r="R289" s="102"/>
      <c r="S289" s="102"/>
      <c r="AC289" s="83">
        <f t="shared" si="115"/>
        <v>0</v>
      </c>
      <c r="AD289" s="83">
        <f t="shared" si="116"/>
        <v>0</v>
      </c>
      <c r="AF289" s="83">
        <f t="shared" si="104"/>
        <v>0</v>
      </c>
      <c r="AG289" s="83">
        <f t="shared" si="105"/>
        <v>0</v>
      </c>
      <c r="AQ289" s="83">
        <f t="shared" ca="1" si="106"/>
        <v>4</v>
      </c>
      <c r="AR289" s="83">
        <f t="shared" ca="1" si="107"/>
        <v>-116</v>
      </c>
      <c r="AS289" s="83">
        <f t="shared" ca="1" si="100"/>
        <v>-120</v>
      </c>
      <c r="AT289" s="83" cm="1">
        <f t="array" aca="1" ref="AT289" ca="1">_xlfn.LET(_xlpm.rozsah, $F$3:$F$10001,_xlpm.podminka, (_xlpm.rozsah&gt;M289)*(ISNUMBER(_xlpm.rozsah)),_xlpm.indexy, IF(_xlpm.podminka, ROW(_xlpm.rozsah)-MIN(ROW(_xlpm.rozsah))+1),_xlpm.prvni, MIN(_xlpm.indexy),_xlpm.finalni, IF(_xlpm.prvni=1, 2, _xlpm.prvni),INDEX(_xlpm.rozsah, _xlpm.finalni))</f>
        <v>1100</v>
      </c>
      <c r="AU289" s="83" cm="1">
        <f t="array" aca="1" ref="AU289" ca="1">INDEX($F$3:$F$10001,MATCH(AT289,$F$3:$F$10004,0)-1)</f>
        <v>1000</v>
      </c>
      <c r="AV289" s="83">
        <f t="shared" ca="1" si="117"/>
        <v>-120</v>
      </c>
      <c r="AW289" s="83">
        <f t="shared" ca="1" si="118"/>
        <v>-116</v>
      </c>
      <c r="AX289" s="83">
        <f t="shared" ca="1" si="108"/>
        <v>300</v>
      </c>
      <c r="AY289" s="83">
        <f t="shared" ca="1" si="109"/>
        <v>290</v>
      </c>
      <c r="AZ289" s="83">
        <f t="shared" ca="1" si="110"/>
        <v>10</v>
      </c>
      <c r="BA289" s="83">
        <f t="shared" ca="1" si="111"/>
        <v>300</v>
      </c>
      <c r="BB289" s="83">
        <f t="shared" ca="1" si="112"/>
        <v>290</v>
      </c>
    </row>
    <row r="290" spans="1:54" x14ac:dyDescent="0.25">
      <c r="A290" s="58">
        <v>288</v>
      </c>
      <c r="B290" s="59">
        <f t="shared" si="101"/>
        <v>4.8</v>
      </c>
      <c r="C290" s="58">
        <v>0</v>
      </c>
      <c r="D290" s="58">
        <v>0</v>
      </c>
      <c r="F290" s="117"/>
      <c r="G290" s="117"/>
      <c r="H290" s="112">
        <f t="shared" si="102"/>
        <v>0</v>
      </c>
      <c r="I290" s="121"/>
      <c r="J290" s="92">
        <f t="shared" si="103"/>
        <v>0</v>
      </c>
      <c r="L290" s="94">
        <v>288</v>
      </c>
      <c r="M290" s="114">
        <f t="shared" ca="1" si="99"/>
        <v>1000</v>
      </c>
      <c r="N290" s="115">
        <f t="shared" ca="1" si="114"/>
        <v>0</v>
      </c>
      <c r="P290" s="102"/>
      <c r="Q290" s="102"/>
      <c r="R290" s="102"/>
      <c r="S290" s="102"/>
      <c r="AC290" s="83">
        <f t="shared" si="115"/>
        <v>0</v>
      </c>
      <c r="AD290" s="83">
        <f t="shared" si="116"/>
        <v>0</v>
      </c>
      <c r="AF290" s="83">
        <f t="shared" si="104"/>
        <v>0</v>
      </c>
      <c r="AG290" s="83">
        <f t="shared" si="105"/>
        <v>0</v>
      </c>
      <c r="AQ290" s="83">
        <f t="shared" ca="1" si="106"/>
        <v>4</v>
      </c>
      <c r="AR290" s="83">
        <f t="shared" ca="1" si="107"/>
        <v>-116</v>
      </c>
      <c r="AS290" s="83">
        <f t="shared" ca="1" si="100"/>
        <v>-120</v>
      </c>
      <c r="AT290" s="83" cm="1">
        <f t="array" aca="1" ref="AT290" ca="1">_xlfn.LET(_xlpm.rozsah, $F$3:$F$10001,_xlpm.podminka, (_xlpm.rozsah&gt;M290)*(ISNUMBER(_xlpm.rozsah)),_xlpm.indexy, IF(_xlpm.podminka, ROW(_xlpm.rozsah)-MIN(ROW(_xlpm.rozsah))+1),_xlpm.prvni, MIN(_xlpm.indexy),_xlpm.finalni, IF(_xlpm.prvni=1, 2, _xlpm.prvni),INDEX(_xlpm.rozsah, _xlpm.finalni))</f>
        <v>1100</v>
      </c>
      <c r="AU290" s="83" cm="1">
        <f t="array" aca="1" ref="AU290" ca="1">INDEX($F$3:$F$10001,MATCH(AT290,$F$3:$F$10004,0)-1)</f>
        <v>1000</v>
      </c>
      <c r="AV290" s="83">
        <f t="shared" ca="1" si="117"/>
        <v>-120</v>
      </c>
      <c r="AW290" s="83">
        <f t="shared" ca="1" si="118"/>
        <v>-116</v>
      </c>
      <c r="AX290" s="83">
        <f t="shared" ca="1" si="108"/>
        <v>300</v>
      </c>
      <c r="AY290" s="83">
        <f t="shared" ca="1" si="109"/>
        <v>290</v>
      </c>
      <c r="AZ290" s="83">
        <f t="shared" ca="1" si="110"/>
        <v>10</v>
      </c>
      <c r="BA290" s="83">
        <f t="shared" ca="1" si="111"/>
        <v>300</v>
      </c>
      <c r="BB290" s="83">
        <f t="shared" ca="1" si="112"/>
        <v>290</v>
      </c>
    </row>
    <row r="291" spans="1:54" x14ac:dyDescent="0.25">
      <c r="A291" s="58">
        <v>289</v>
      </c>
      <c r="B291" s="59">
        <f t="shared" si="101"/>
        <v>4.8166666666666664</v>
      </c>
      <c r="C291" s="58">
        <v>0</v>
      </c>
      <c r="D291" s="58">
        <v>0</v>
      </c>
      <c r="F291" s="117"/>
      <c r="G291" s="117"/>
      <c r="H291" s="112">
        <f t="shared" si="102"/>
        <v>0</v>
      </c>
      <c r="I291" s="121"/>
      <c r="J291" s="92">
        <f t="shared" si="103"/>
        <v>0</v>
      </c>
      <c r="L291" s="94">
        <v>289</v>
      </c>
      <c r="M291" s="114">
        <f t="shared" ca="1" si="99"/>
        <v>1000</v>
      </c>
      <c r="N291" s="115">
        <f t="shared" ca="1" si="114"/>
        <v>0</v>
      </c>
      <c r="P291" s="102"/>
      <c r="Q291" s="102"/>
      <c r="R291" s="102"/>
      <c r="S291" s="102"/>
      <c r="AC291" s="83">
        <f t="shared" si="115"/>
        <v>0</v>
      </c>
      <c r="AD291" s="83">
        <f t="shared" si="116"/>
        <v>0</v>
      </c>
      <c r="AF291" s="83">
        <f t="shared" si="104"/>
        <v>0</v>
      </c>
      <c r="AG291" s="83">
        <f t="shared" si="105"/>
        <v>0</v>
      </c>
      <c r="AQ291" s="83">
        <f t="shared" ca="1" si="106"/>
        <v>4</v>
      </c>
      <c r="AR291" s="83">
        <f t="shared" ca="1" si="107"/>
        <v>-116</v>
      </c>
      <c r="AS291" s="83">
        <f t="shared" ca="1" si="100"/>
        <v>-120</v>
      </c>
      <c r="AT291" s="83" cm="1">
        <f t="array" aca="1" ref="AT291" ca="1">_xlfn.LET(_xlpm.rozsah, $F$3:$F$10001,_xlpm.podminka, (_xlpm.rozsah&gt;M291)*(ISNUMBER(_xlpm.rozsah)),_xlpm.indexy, IF(_xlpm.podminka, ROW(_xlpm.rozsah)-MIN(ROW(_xlpm.rozsah))+1),_xlpm.prvni, MIN(_xlpm.indexy),_xlpm.finalni, IF(_xlpm.prvni=1, 2, _xlpm.prvni),INDEX(_xlpm.rozsah, _xlpm.finalni))</f>
        <v>1100</v>
      </c>
      <c r="AU291" s="83" cm="1">
        <f t="array" aca="1" ref="AU291" ca="1">INDEX($F$3:$F$10001,MATCH(AT291,$F$3:$F$10004,0)-1)</f>
        <v>1000</v>
      </c>
      <c r="AV291" s="83">
        <f t="shared" ca="1" si="117"/>
        <v>-120</v>
      </c>
      <c r="AW291" s="83">
        <f t="shared" ca="1" si="118"/>
        <v>-116</v>
      </c>
      <c r="AX291" s="83">
        <f t="shared" ca="1" si="108"/>
        <v>300</v>
      </c>
      <c r="AY291" s="83">
        <f t="shared" ca="1" si="109"/>
        <v>290</v>
      </c>
      <c r="AZ291" s="83">
        <f t="shared" ca="1" si="110"/>
        <v>10</v>
      </c>
      <c r="BA291" s="83">
        <f t="shared" ca="1" si="111"/>
        <v>300</v>
      </c>
      <c r="BB291" s="83">
        <f t="shared" ca="1" si="112"/>
        <v>290</v>
      </c>
    </row>
    <row r="292" spans="1:54" x14ac:dyDescent="0.25">
      <c r="A292" s="58">
        <v>290</v>
      </c>
      <c r="B292" s="59">
        <f t="shared" si="101"/>
        <v>4.833333333333333</v>
      </c>
      <c r="C292" s="58">
        <v>0</v>
      </c>
      <c r="D292" s="58">
        <v>0</v>
      </c>
      <c r="F292" s="117"/>
      <c r="G292" s="117"/>
      <c r="H292" s="112">
        <f t="shared" si="102"/>
        <v>0</v>
      </c>
      <c r="I292" s="121"/>
      <c r="J292" s="92">
        <f t="shared" si="103"/>
        <v>0</v>
      </c>
      <c r="L292" s="94">
        <v>290</v>
      </c>
      <c r="M292" s="114">
        <f t="shared" ca="1" si="99"/>
        <v>1000</v>
      </c>
      <c r="N292" s="115">
        <f t="shared" ca="1" si="114"/>
        <v>0</v>
      </c>
      <c r="P292" s="102"/>
      <c r="Q292" s="102"/>
      <c r="R292" s="102"/>
      <c r="S292" s="102"/>
      <c r="AC292" s="83">
        <f t="shared" si="115"/>
        <v>0</v>
      </c>
      <c r="AD292" s="83">
        <f t="shared" si="116"/>
        <v>0</v>
      </c>
      <c r="AF292" s="83">
        <f t="shared" si="104"/>
        <v>0</v>
      </c>
      <c r="AG292" s="83">
        <f t="shared" si="105"/>
        <v>0</v>
      </c>
      <c r="AQ292" s="83">
        <f t="shared" ca="1" si="106"/>
        <v>4</v>
      </c>
      <c r="AR292" s="83">
        <f t="shared" ca="1" si="107"/>
        <v>-116</v>
      </c>
      <c r="AS292" s="83">
        <f t="shared" ca="1" si="100"/>
        <v>-120</v>
      </c>
      <c r="AT292" s="83" cm="1">
        <f t="array" aca="1" ref="AT292" ca="1">_xlfn.LET(_xlpm.rozsah, $F$3:$F$10001,_xlpm.podminka, (_xlpm.rozsah&gt;M292)*(ISNUMBER(_xlpm.rozsah)),_xlpm.indexy, IF(_xlpm.podminka, ROW(_xlpm.rozsah)-MIN(ROW(_xlpm.rozsah))+1),_xlpm.prvni, MIN(_xlpm.indexy),_xlpm.finalni, IF(_xlpm.prvni=1, 2, _xlpm.prvni),INDEX(_xlpm.rozsah, _xlpm.finalni))</f>
        <v>1100</v>
      </c>
      <c r="AU292" s="83" cm="1">
        <f t="array" aca="1" ref="AU292" ca="1">INDEX($F$3:$F$10001,MATCH(AT292,$F$3:$F$10004,0)-1)</f>
        <v>1000</v>
      </c>
      <c r="AV292" s="83">
        <f t="shared" ca="1" si="117"/>
        <v>-120</v>
      </c>
      <c r="AW292" s="83">
        <f t="shared" ca="1" si="118"/>
        <v>-116</v>
      </c>
      <c r="AX292" s="83">
        <f t="shared" ca="1" si="108"/>
        <v>300</v>
      </c>
      <c r="AY292" s="83">
        <f t="shared" ca="1" si="109"/>
        <v>290</v>
      </c>
      <c r="AZ292" s="83">
        <f t="shared" ca="1" si="110"/>
        <v>10</v>
      </c>
      <c r="BA292" s="83">
        <f t="shared" ca="1" si="111"/>
        <v>300</v>
      </c>
      <c r="BB292" s="83">
        <f t="shared" ca="1" si="112"/>
        <v>290</v>
      </c>
    </row>
    <row r="293" spans="1:54" x14ac:dyDescent="0.25">
      <c r="A293" s="58">
        <v>291</v>
      </c>
      <c r="B293" s="59">
        <f t="shared" si="101"/>
        <v>4.8499999999999996</v>
      </c>
      <c r="C293" s="58">
        <v>0</v>
      </c>
      <c r="D293" s="58">
        <v>0</v>
      </c>
      <c r="F293" s="117"/>
      <c r="G293" s="117"/>
      <c r="H293" s="112">
        <f t="shared" si="102"/>
        <v>0</v>
      </c>
      <c r="I293" s="121"/>
      <c r="J293" s="92">
        <f t="shared" si="103"/>
        <v>0</v>
      </c>
      <c r="L293" s="94">
        <v>291</v>
      </c>
      <c r="M293" s="114">
        <f t="shared" ca="1" si="99"/>
        <v>1000</v>
      </c>
      <c r="N293" s="115">
        <f t="shared" ca="1" si="114"/>
        <v>0</v>
      </c>
      <c r="P293" s="102"/>
      <c r="Q293" s="102"/>
      <c r="R293" s="102"/>
      <c r="S293" s="102"/>
      <c r="AC293" s="83">
        <f t="shared" si="115"/>
        <v>0</v>
      </c>
      <c r="AD293" s="83">
        <f t="shared" si="116"/>
        <v>0</v>
      </c>
      <c r="AF293" s="83">
        <f t="shared" si="104"/>
        <v>0</v>
      </c>
      <c r="AG293" s="83">
        <f t="shared" si="105"/>
        <v>0</v>
      </c>
      <c r="AQ293" s="83">
        <f t="shared" ca="1" si="106"/>
        <v>4</v>
      </c>
      <c r="AR293" s="83">
        <f t="shared" ca="1" si="107"/>
        <v>-116</v>
      </c>
      <c r="AS293" s="83">
        <f t="shared" ca="1" si="100"/>
        <v>-120</v>
      </c>
      <c r="AT293" s="83" cm="1">
        <f t="array" aca="1" ref="AT293" ca="1">_xlfn.LET(_xlpm.rozsah, $F$3:$F$10001,_xlpm.podminka, (_xlpm.rozsah&gt;M293)*(ISNUMBER(_xlpm.rozsah)),_xlpm.indexy, IF(_xlpm.podminka, ROW(_xlpm.rozsah)-MIN(ROW(_xlpm.rozsah))+1),_xlpm.prvni, MIN(_xlpm.indexy),_xlpm.finalni, IF(_xlpm.prvni=1, 2, _xlpm.prvni),INDEX(_xlpm.rozsah, _xlpm.finalni))</f>
        <v>1100</v>
      </c>
      <c r="AU293" s="83" cm="1">
        <f t="array" aca="1" ref="AU293" ca="1">INDEX($F$3:$F$10001,MATCH(AT293,$F$3:$F$10004,0)-1)</f>
        <v>1000</v>
      </c>
      <c r="AV293" s="83">
        <f t="shared" ca="1" si="117"/>
        <v>-120</v>
      </c>
      <c r="AW293" s="83">
        <f t="shared" ca="1" si="118"/>
        <v>-116</v>
      </c>
      <c r="AX293" s="83">
        <f t="shared" ca="1" si="108"/>
        <v>300</v>
      </c>
      <c r="AY293" s="83">
        <f t="shared" ca="1" si="109"/>
        <v>290</v>
      </c>
      <c r="AZ293" s="83">
        <f t="shared" ca="1" si="110"/>
        <v>10</v>
      </c>
      <c r="BA293" s="83">
        <f t="shared" ca="1" si="111"/>
        <v>300</v>
      </c>
      <c r="BB293" s="83">
        <f t="shared" ca="1" si="112"/>
        <v>290</v>
      </c>
    </row>
    <row r="294" spans="1:54" x14ac:dyDescent="0.25">
      <c r="A294" s="58">
        <v>292</v>
      </c>
      <c r="B294" s="59">
        <f t="shared" si="101"/>
        <v>4.8666666666666663</v>
      </c>
      <c r="C294" s="58">
        <v>0</v>
      </c>
      <c r="D294" s="58">
        <v>0</v>
      </c>
      <c r="F294" s="117"/>
      <c r="G294" s="117"/>
      <c r="H294" s="112">
        <f t="shared" si="102"/>
        <v>0</v>
      </c>
      <c r="I294" s="121"/>
      <c r="J294" s="92">
        <f t="shared" si="103"/>
        <v>0</v>
      </c>
      <c r="L294" s="94">
        <v>292</v>
      </c>
      <c r="M294" s="114">
        <f t="shared" ca="1" si="99"/>
        <v>1000</v>
      </c>
      <c r="N294" s="115">
        <f t="shared" ca="1" si="114"/>
        <v>0</v>
      </c>
      <c r="P294" s="102"/>
      <c r="Q294" s="102"/>
      <c r="R294" s="102"/>
      <c r="S294" s="102"/>
      <c r="AC294" s="83">
        <f t="shared" si="115"/>
        <v>0</v>
      </c>
      <c r="AD294" s="83">
        <f t="shared" si="116"/>
        <v>0</v>
      </c>
      <c r="AF294" s="83">
        <f t="shared" si="104"/>
        <v>0</v>
      </c>
      <c r="AG294" s="83">
        <f t="shared" si="105"/>
        <v>0</v>
      </c>
      <c r="AQ294" s="83">
        <f t="shared" ca="1" si="106"/>
        <v>4</v>
      </c>
      <c r="AR294" s="83">
        <f t="shared" ca="1" si="107"/>
        <v>-116</v>
      </c>
      <c r="AS294" s="83">
        <f t="shared" ca="1" si="100"/>
        <v>-120</v>
      </c>
      <c r="AT294" s="83" cm="1">
        <f t="array" aca="1" ref="AT294" ca="1">_xlfn.LET(_xlpm.rozsah, $F$3:$F$10001,_xlpm.podminka, (_xlpm.rozsah&gt;M294)*(ISNUMBER(_xlpm.rozsah)),_xlpm.indexy, IF(_xlpm.podminka, ROW(_xlpm.rozsah)-MIN(ROW(_xlpm.rozsah))+1),_xlpm.prvni, MIN(_xlpm.indexy),_xlpm.finalni, IF(_xlpm.prvni=1, 2, _xlpm.prvni),INDEX(_xlpm.rozsah, _xlpm.finalni))</f>
        <v>1100</v>
      </c>
      <c r="AU294" s="83" cm="1">
        <f t="array" aca="1" ref="AU294" ca="1">INDEX($F$3:$F$10001,MATCH(AT294,$F$3:$F$10004,0)-1)</f>
        <v>1000</v>
      </c>
      <c r="AV294" s="83">
        <f t="shared" ca="1" si="117"/>
        <v>-120</v>
      </c>
      <c r="AW294" s="83">
        <f t="shared" ca="1" si="118"/>
        <v>-116</v>
      </c>
      <c r="AX294" s="83">
        <f t="shared" ca="1" si="108"/>
        <v>300</v>
      </c>
      <c r="AY294" s="83">
        <f t="shared" ca="1" si="109"/>
        <v>290</v>
      </c>
      <c r="AZ294" s="83">
        <f t="shared" ca="1" si="110"/>
        <v>10</v>
      </c>
      <c r="BA294" s="83">
        <f t="shared" ca="1" si="111"/>
        <v>300</v>
      </c>
      <c r="BB294" s="83">
        <f t="shared" ca="1" si="112"/>
        <v>290</v>
      </c>
    </row>
    <row r="295" spans="1:54" x14ac:dyDescent="0.25">
      <c r="A295" s="58">
        <v>293</v>
      </c>
      <c r="B295" s="59">
        <f t="shared" si="101"/>
        <v>4.8833333333333337</v>
      </c>
      <c r="C295" s="58">
        <v>0</v>
      </c>
      <c r="D295" s="58">
        <v>0</v>
      </c>
      <c r="F295" s="117"/>
      <c r="G295" s="117"/>
      <c r="H295" s="112">
        <f t="shared" si="102"/>
        <v>0</v>
      </c>
      <c r="I295" s="121"/>
      <c r="J295" s="92">
        <f t="shared" si="103"/>
        <v>0</v>
      </c>
      <c r="L295" s="94">
        <v>293</v>
      </c>
      <c r="M295" s="114">
        <f t="shared" ca="1" si="99"/>
        <v>1000</v>
      </c>
      <c r="N295" s="115">
        <f t="shared" ca="1" si="114"/>
        <v>0</v>
      </c>
      <c r="P295" s="102"/>
      <c r="Q295" s="102"/>
      <c r="R295" s="102"/>
      <c r="S295" s="102"/>
      <c r="AC295" s="83">
        <f t="shared" si="115"/>
        <v>0</v>
      </c>
      <c r="AD295" s="83">
        <f t="shared" si="116"/>
        <v>0</v>
      </c>
      <c r="AF295" s="83">
        <f t="shared" si="104"/>
        <v>0</v>
      </c>
      <c r="AG295" s="83">
        <f t="shared" si="105"/>
        <v>0</v>
      </c>
      <c r="AQ295" s="83">
        <f t="shared" ca="1" si="106"/>
        <v>4</v>
      </c>
      <c r="AR295" s="83">
        <f t="shared" ca="1" si="107"/>
        <v>-116</v>
      </c>
      <c r="AS295" s="83">
        <f t="shared" ca="1" si="100"/>
        <v>-120</v>
      </c>
      <c r="AT295" s="83" cm="1">
        <f t="array" aca="1" ref="AT295" ca="1">_xlfn.LET(_xlpm.rozsah, $F$3:$F$10001,_xlpm.podminka, (_xlpm.rozsah&gt;M295)*(ISNUMBER(_xlpm.rozsah)),_xlpm.indexy, IF(_xlpm.podminka, ROW(_xlpm.rozsah)-MIN(ROW(_xlpm.rozsah))+1),_xlpm.prvni, MIN(_xlpm.indexy),_xlpm.finalni, IF(_xlpm.prvni=1, 2, _xlpm.prvni),INDEX(_xlpm.rozsah, _xlpm.finalni))</f>
        <v>1100</v>
      </c>
      <c r="AU295" s="83" cm="1">
        <f t="array" aca="1" ref="AU295" ca="1">INDEX($F$3:$F$10001,MATCH(AT295,$F$3:$F$10004,0)-1)</f>
        <v>1000</v>
      </c>
      <c r="AV295" s="83">
        <f t="shared" ca="1" si="117"/>
        <v>-120</v>
      </c>
      <c r="AW295" s="83">
        <f t="shared" ca="1" si="118"/>
        <v>-116</v>
      </c>
      <c r="AX295" s="83">
        <f t="shared" ca="1" si="108"/>
        <v>300</v>
      </c>
      <c r="AY295" s="83">
        <f t="shared" ca="1" si="109"/>
        <v>290</v>
      </c>
      <c r="AZ295" s="83">
        <f t="shared" ca="1" si="110"/>
        <v>10</v>
      </c>
      <c r="BA295" s="83">
        <f t="shared" ca="1" si="111"/>
        <v>300</v>
      </c>
      <c r="BB295" s="83">
        <f t="shared" ca="1" si="112"/>
        <v>290</v>
      </c>
    </row>
    <row r="296" spans="1:54" x14ac:dyDescent="0.25">
      <c r="A296" s="58">
        <v>294</v>
      </c>
      <c r="B296" s="59">
        <f t="shared" si="101"/>
        <v>4.9000000000000004</v>
      </c>
      <c r="C296" s="58">
        <v>0</v>
      </c>
      <c r="D296" s="58">
        <v>0</v>
      </c>
      <c r="F296" s="117"/>
      <c r="G296" s="117"/>
      <c r="H296" s="112">
        <f t="shared" si="102"/>
        <v>0</v>
      </c>
      <c r="I296" s="121"/>
      <c r="J296" s="92">
        <f t="shared" si="103"/>
        <v>0</v>
      </c>
      <c r="L296" s="94">
        <v>294</v>
      </c>
      <c r="M296" s="114">
        <f t="shared" ca="1" si="99"/>
        <v>1000</v>
      </c>
      <c r="N296" s="115">
        <f t="shared" ca="1" si="114"/>
        <v>0</v>
      </c>
      <c r="P296" s="102"/>
      <c r="Q296" s="102"/>
      <c r="R296" s="102"/>
      <c r="S296" s="102"/>
      <c r="AC296" s="83">
        <f t="shared" si="115"/>
        <v>0</v>
      </c>
      <c r="AD296" s="83">
        <f t="shared" si="116"/>
        <v>0</v>
      </c>
      <c r="AF296" s="83">
        <f t="shared" si="104"/>
        <v>0</v>
      </c>
      <c r="AG296" s="83">
        <f t="shared" si="105"/>
        <v>0</v>
      </c>
      <c r="AQ296" s="83">
        <f t="shared" ca="1" si="106"/>
        <v>4</v>
      </c>
      <c r="AR296" s="83">
        <f t="shared" ca="1" si="107"/>
        <v>-116</v>
      </c>
      <c r="AS296" s="83">
        <f t="shared" ca="1" si="100"/>
        <v>-120</v>
      </c>
      <c r="AT296" s="83" cm="1">
        <f t="array" aca="1" ref="AT296" ca="1">_xlfn.LET(_xlpm.rozsah, $F$3:$F$10001,_xlpm.podminka, (_xlpm.rozsah&gt;M296)*(ISNUMBER(_xlpm.rozsah)),_xlpm.indexy, IF(_xlpm.podminka, ROW(_xlpm.rozsah)-MIN(ROW(_xlpm.rozsah))+1),_xlpm.prvni, MIN(_xlpm.indexy),_xlpm.finalni, IF(_xlpm.prvni=1, 2, _xlpm.prvni),INDEX(_xlpm.rozsah, _xlpm.finalni))</f>
        <v>1100</v>
      </c>
      <c r="AU296" s="83" cm="1">
        <f t="array" aca="1" ref="AU296" ca="1">INDEX($F$3:$F$10001,MATCH(AT296,$F$3:$F$10004,0)-1)</f>
        <v>1000</v>
      </c>
      <c r="AV296" s="83">
        <f t="shared" ca="1" si="117"/>
        <v>-120</v>
      </c>
      <c r="AW296" s="83">
        <f t="shared" ca="1" si="118"/>
        <v>-116</v>
      </c>
      <c r="AX296" s="83">
        <f t="shared" ca="1" si="108"/>
        <v>300</v>
      </c>
      <c r="AY296" s="83">
        <f t="shared" ca="1" si="109"/>
        <v>290</v>
      </c>
      <c r="AZ296" s="83">
        <f t="shared" ca="1" si="110"/>
        <v>10</v>
      </c>
      <c r="BA296" s="83">
        <f t="shared" ca="1" si="111"/>
        <v>300</v>
      </c>
      <c r="BB296" s="83">
        <f t="shared" ca="1" si="112"/>
        <v>290</v>
      </c>
    </row>
    <row r="297" spans="1:54" x14ac:dyDescent="0.25">
      <c r="A297" s="58">
        <v>295</v>
      </c>
      <c r="B297" s="59">
        <f t="shared" si="101"/>
        <v>4.916666666666667</v>
      </c>
      <c r="C297" s="58">
        <v>0</v>
      </c>
      <c r="D297" s="58">
        <v>0</v>
      </c>
      <c r="F297" s="117"/>
      <c r="G297" s="117"/>
      <c r="H297" s="112">
        <f t="shared" si="102"/>
        <v>0</v>
      </c>
      <c r="I297" s="121"/>
      <c r="J297" s="92">
        <f t="shared" si="103"/>
        <v>0</v>
      </c>
      <c r="L297" s="94">
        <v>295</v>
      </c>
      <c r="M297" s="114">
        <f t="shared" ca="1" si="99"/>
        <v>1000</v>
      </c>
      <c r="N297" s="115">
        <f t="shared" ca="1" si="114"/>
        <v>0</v>
      </c>
      <c r="P297" s="102"/>
      <c r="Q297" s="102"/>
      <c r="R297" s="102"/>
      <c r="S297" s="102"/>
      <c r="AC297" s="83">
        <f t="shared" si="115"/>
        <v>0</v>
      </c>
      <c r="AD297" s="83">
        <f t="shared" si="116"/>
        <v>0</v>
      </c>
      <c r="AF297" s="83">
        <f t="shared" si="104"/>
        <v>0</v>
      </c>
      <c r="AG297" s="83">
        <f t="shared" si="105"/>
        <v>0</v>
      </c>
      <c r="AQ297" s="83">
        <f t="shared" ca="1" si="106"/>
        <v>4</v>
      </c>
      <c r="AR297" s="83">
        <f t="shared" ca="1" si="107"/>
        <v>-116</v>
      </c>
      <c r="AS297" s="83">
        <f t="shared" ca="1" si="100"/>
        <v>-120</v>
      </c>
      <c r="AT297" s="83" cm="1">
        <f t="array" aca="1" ref="AT297" ca="1">_xlfn.LET(_xlpm.rozsah, $F$3:$F$10001,_xlpm.podminka, (_xlpm.rozsah&gt;M297)*(ISNUMBER(_xlpm.rozsah)),_xlpm.indexy, IF(_xlpm.podminka, ROW(_xlpm.rozsah)-MIN(ROW(_xlpm.rozsah))+1),_xlpm.prvni, MIN(_xlpm.indexy),_xlpm.finalni, IF(_xlpm.prvni=1, 2, _xlpm.prvni),INDEX(_xlpm.rozsah, _xlpm.finalni))</f>
        <v>1100</v>
      </c>
      <c r="AU297" s="83" cm="1">
        <f t="array" aca="1" ref="AU297" ca="1">INDEX($F$3:$F$10001,MATCH(AT297,$F$3:$F$10004,0)-1)</f>
        <v>1000</v>
      </c>
      <c r="AV297" s="83">
        <f t="shared" ca="1" si="117"/>
        <v>-120</v>
      </c>
      <c r="AW297" s="83">
        <f t="shared" ca="1" si="118"/>
        <v>-116</v>
      </c>
      <c r="AX297" s="83">
        <f t="shared" ca="1" si="108"/>
        <v>300</v>
      </c>
      <c r="AY297" s="83">
        <f t="shared" ca="1" si="109"/>
        <v>290</v>
      </c>
      <c r="AZ297" s="83">
        <f t="shared" ca="1" si="110"/>
        <v>10</v>
      </c>
      <c r="BA297" s="83">
        <f t="shared" ca="1" si="111"/>
        <v>300</v>
      </c>
      <c r="BB297" s="83">
        <f t="shared" ca="1" si="112"/>
        <v>290</v>
      </c>
    </row>
    <row r="298" spans="1:54" x14ac:dyDescent="0.25">
      <c r="A298" s="58">
        <v>296</v>
      </c>
      <c r="B298" s="59">
        <f t="shared" si="101"/>
        <v>4.9333333333333336</v>
      </c>
      <c r="C298" s="58">
        <v>0</v>
      </c>
      <c r="D298" s="58">
        <v>0</v>
      </c>
      <c r="F298" s="117"/>
      <c r="G298" s="117"/>
      <c r="H298" s="112">
        <f t="shared" si="102"/>
        <v>0</v>
      </c>
      <c r="I298" s="121"/>
      <c r="J298" s="92">
        <f t="shared" si="103"/>
        <v>0</v>
      </c>
      <c r="L298" s="94">
        <v>296</v>
      </c>
      <c r="M298" s="114">
        <f t="shared" ca="1" si="99"/>
        <v>1000</v>
      </c>
      <c r="N298" s="115">
        <f t="shared" ca="1" si="114"/>
        <v>0</v>
      </c>
      <c r="P298" s="102"/>
      <c r="Q298" s="102"/>
      <c r="R298" s="102"/>
      <c r="S298" s="102"/>
      <c r="AC298" s="83">
        <f t="shared" si="115"/>
        <v>0</v>
      </c>
      <c r="AD298" s="83">
        <f t="shared" si="116"/>
        <v>0</v>
      </c>
      <c r="AF298" s="83">
        <f t="shared" si="104"/>
        <v>0</v>
      </c>
      <c r="AG298" s="83">
        <f t="shared" si="105"/>
        <v>0</v>
      </c>
      <c r="AQ298" s="83">
        <f t="shared" ca="1" si="106"/>
        <v>4</v>
      </c>
      <c r="AR298" s="83">
        <f t="shared" ca="1" si="107"/>
        <v>-116</v>
      </c>
      <c r="AS298" s="83">
        <f t="shared" ca="1" si="100"/>
        <v>-120</v>
      </c>
      <c r="AT298" s="83" cm="1">
        <f t="array" aca="1" ref="AT298" ca="1">_xlfn.LET(_xlpm.rozsah, $F$3:$F$10001,_xlpm.podminka, (_xlpm.rozsah&gt;M298)*(ISNUMBER(_xlpm.rozsah)),_xlpm.indexy, IF(_xlpm.podminka, ROW(_xlpm.rozsah)-MIN(ROW(_xlpm.rozsah))+1),_xlpm.prvni, MIN(_xlpm.indexy),_xlpm.finalni, IF(_xlpm.prvni=1, 2, _xlpm.prvni),INDEX(_xlpm.rozsah, _xlpm.finalni))</f>
        <v>1100</v>
      </c>
      <c r="AU298" s="83" cm="1">
        <f t="array" aca="1" ref="AU298" ca="1">INDEX($F$3:$F$10001,MATCH(AT298,$F$3:$F$10004,0)-1)</f>
        <v>1000</v>
      </c>
      <c r="AV298" s="83">
        <f t="shared" ca="1" si="117"/>
        <v>-120</v>
      </c>
      <c r="AW298" s="83">
        <f t="shared" ca="1" si="118"/>
        <v>-116</v>
      </c>
      <c r="AX298" s="83">
        <f t="shared" ca="1" si="108"/>
        <v>300</v>
      </c>
      <c r="AY298" s="83">
        <f t="shared" ca="1" si="109"/>
        <v>290</v>
      </c>
      <c r="AZ298" s="83">
        <f t="shared" ca="1" si="110"/>
        <v>10</v>
      </c>
      <c r="BA298" s="83">
        <f t="shared" ca="1" si="111"/>
        <v>300</v>
      </c>
      <c r="BB298" s="83">
        <f t="shared" ca="1" si="112"/>
        <v>290</v>
      </c>
    </row>
    <row r="299" spans="1:54" x14ac:dyDescent="0.25">
      <c r="A299" s="58">
        <v>297</v>
      </c>
      <c r="B299" s="59">
        <f t="shared" si="101"/>
        <v>4.95</v>
      </c>
      <c r="C299" s="58">
        <v>0</v>
      </c>
      <c r="D299" s="58">
        <v>0</v>
      </c>
      <c r="F299" s="117"/>
      <c r="G299" s="117"/>
      <c r="H299" s="112">
        <f t="shared" si="102"/>
        <v>0</v>
      </c>
      <c r="I299" s="121"/>
      <c r="J299" s="92">
        <f t="shared" si="103"/>
        <v>0</v>
      </c>
      <c r="L299" s="94">
        <v>297</v>
      </c>
      <c r="M299" s="114">
        <f t="shared" ca="1" si="99"/>
        <v>1000</v>
      </c>
      <c r="N299" s="115">
        <f t="shared" ca="1" si="114"/>
        <v>0</v>
      </c>
      <c r="P299" s="102"/>
      <c r="Q299" s="102"/>
      <c r="R299" s="102"/>
      <c r="S299" s="102"/>
      <c r="AC299" s="83">
        <f t="shared" si="115"/>
        <v>0</v>
      </c>
      <c r="AD299" s="83">
        <f t="shared" si="116"/>
        <v>0</v>
      </c>
      <c r="AF299" s="83">
        <f t="shared" si="104"/>
        <v>0</v>
      </c>
      <c r="AG299" s="83">
        <f t="shared" si="105"/>
        <v>0</v>
      </c>
      <c r="AQ299" s="83">
        <f t="shared" ca="1" si="106"/>
        <v>4</v>
      </c>
      <c r="AR299" s="83">
        <f t="shared" ca="1" si="107"/>
        <v>-116</v>
      </c>
      <c r="AS299" s="83">
        <f t="shared" ca="1" si="100"/>
        <v>-120</v>
      </c>
      <c r="AT299" s="83" cm="1">
        <f t="array" aca="1" ref="AT299" ca="1">_xlfn.LET(_xlpm.rozsah, $F$3:$F$10001,_xlpm.podminka, (_xlpm.rozsah&gt;M299)*(ISNUMBER(_xlpm.rozsah)),_xlpm.indexy, IF(_xlpm.podminka, ROW(_xlpm.rozsah)-MIN(ROW(_xlpm.rozsah))+1),_xlpm.prvni, MIN(_xlpm.indexy),_xlpm.finalni, IF(_xlpm.prvni=1, 2, _xlpm.prvni),INDEX(_xlpm.rozsah, _xlpm.finalni))</f>
        <v>1100</v>
      </c>
      <c r="AU299" s="83" cm="1">
        <f t="array" aca="1" ref="AU299" ca="1">INDEX($F$3:$F$10001,MATCH(AT299,$F$3:$F$10004,0)-1)</f>
        <v>1000</v>
      </c>
      <c r="AV299" s="83">
        <f t="shared" ca="1" si="117"/>
        <v>-120</v>
      </c>
      <c r="AW299" s="83">
        <f t="shared" ca="1" si="118"/>
        <v>-116</v>
      </c>
      <c r="AX299" s="83">
        <f t="shared" ca="1" si="108"/>
        <v>300</v>
      </c>
      <c r="AY299" s="83">
        <f t="shared" ca="1" si="109"/>
        <v>290</v>
      </c>
      <c r="AZ299" s="83">
        <f t="shared" ca="1" si="110"/>
        <v>10</v>
      </c>
      <c r="BA299" s="83">
        <f t="shared" ca="1" si="111"/>
        <v>300</v>
      </c>
      <c r="BB299" s="83">
        <f t="shared" ca="1" si="112"/>
        <v>290</v>
      </c>
    </row>
    <row r="300" spans="1:54" x14ac:dyDescent="0.25">
      <c r="A300" s="58">
        <v>298</v>
      </c>
      <c r="B300" s="59">
        <f t="shared" si="101"/>
        <v>4.9666666666666668</v>
      </c>
      <c r="C300" s="58">
        <v>0</v>
      </c>
      <c r="D300" s="58">
        <v>0</v>
      </c>
      <c r="F300" s="117"/>
      <c r="G300" s="117"/>
      <c r="H300" s="112">
        <f t="shared" si="102"/>
        <v>0</v>
      </c>
      <c r="I300" s="121"/>
      <c r="J300" s="92">
        <f t="shared" si="103"/>
        <v>0</v>
      </c>
      <c r="L300" s="94">
        <v>298</v>
      </c>
      <c r="M300" s="114">
        <f t="shared" ca="1" si="99"/>
        <v>1000</v>
      </c>
      <c r="N300" s="115">
        <f t="shared" ca="1" si="114"/>
        <v>0</v>
      </c>
      <c r="P300" s="102"/>
      <c r="Q300" s="102"/>
      <c r="R300" s="102"/>
      <c r="S300" s="102"/>
      <c r="AC300" s="83">
        <f t="shared" si="115"/>
        <v>0</v>
      </c>
      <c r="AD300" s="83">
        <f t="shared" si="116"/>
        <v>0</v>
      </c>
      <c r="AF300" s="83">
        <f t="shared" si="104"/>
        <v>0</v>
      </c>
      <c r="AG300" s="83">
        <f t="shared" si="105"/>
        <v>0</v>
      </c>
      <c r="AQ300" s="83">
        <f t="shared" ca="1" si="106"/>
        <v>4</v>
      </c>
      <c r="AR300" s="83">
        <f t="shared" ca="1" si="107"/>
        <v>-116</v>
      </c>
      <c r="AS300" s="83">
        <f t="shared" ca="1" si="100"/>
        <v>-120</v>
      </c>
      <c r="AT300" s="83" cm="1">
        <f t="array" aca="1" ref="AT300" ca="1">_xlfn.LET(_xlpm.rozsah, $F$3:$F$10001,_xlpm.podminka, (_xlpm.rozsah&gt;M300)*(ISNUMBER(_xlpm.rozsah)),_xlpm.indexy, IF(_xlpm.podminka, ROW(_xlpm.rozsah)-MIN(ROW(_xlpm.rozsah))+1),_xlpm.prvni, MIN(_xlpm.indexy),_xlpm.finalni, IF(_xlpm.prvni=1, 2, _xlpm.prvni),INDEX(_xlpm.rozsah, _xlpm.finalni))</f>
        <v>1100</v>
      </c>
      <c r="AU300" s="83" cm="1">
        <f t="array" aca="1" ref="AU300" ca="1">INDEX($F$3:$F$10001,MATCH(AT300,$F$3:$F$10004,0)-1)</f>
        <v>1000</v>
      </c>
      <c r="AV300" s="83">
        <f t="shared" ca="1" si="117"/>
        <v>-120</v>
      </c>
      <c r="AW300" s="83">
        <f t="shared" ca="1" si="118"/>
        <v>-116</v>
      </c>
      <c r="AX300" s="83">
        <f t="shared" ca="1" si="108"/>
        <v>300</v>
      </c>
      <c r="AY300" s="83">
        <f t="shared" ca="1" si="109"/>
        <v>290</v>
      </c>
      <c r="AZ300" s="83">
        <f t="shared" ca="1" si="110"/>
        <v>10</v>
      </c>
      <c r="BA300" s="83">
        <f t="shared" ca="1" si="111"/>
        <v>300</v>
      </c>
      <c r="BB300" s="83">
        <f t="shared" ca="1" si="112"/>
        <v>290</v>
      </c>
    </row>
    <row r="301" spans="1:54" x14ac:dyDescent="0.25">
      <c r="A301" s="58">
        <v>299</v>
      </c>
      <c r="B301" s="59">
        <f t="shared" si="101"/>
        <v>4.9833333333333334</v>
      </c>
      <c r="C301" s="58">
        <v>0</v>
      </c>
      <c r="D301" s="58">
        <v>0</v>
      </c>
      <c r="F301" s="117"/>
      <c r="G301" s="117"/>
      <c r="H301" s="112">
        <f t="shared" si="102"/>
        <v>0</v>
      </c>
      <c r="I301" s="121"/>
      <c r="J301" s="92">
        <f t="shared" si="103"/>
        <v>0</v>
      </c>
      <c r="L301" s="94">
        <v>299</v>
      </c>
      <c r="M301" s="114">
        <f t="shared" ca="1" si="99"/>
        <v>1000</v>
      </c>
      <c r="N301" s="115">
        <f t="shared" ca="1" si="114"/>
        <v>0</v>
      </c>
      <c r="P301" s="102"/>
      <c r="Q301" s="102"/>
      <c r="R301" s="102"/>
      <c r="S301" s="102"/>
      <c r="AC301" s="83">
        <f t="shared" si="115"/>
        <v>0</v>
      </c>
      <c r="AD301" s="83">
        <f t="shared" si="116"/>
        <v>0</v>
      </c>
      <c r="AF301" s="83">
        <f t="shared" si="104"/>
        <v>0</v>
      </c>
      <c r="AG301" s="83">
        <f t="shared" si="105"/>
        <v>0</v>
      </c>
      <c r="AQ301" s="83">
        <f t="shared" ca="1" si="106"/>
        <v>4</v>
      </c>
      <c r="AR301" s="83">
        <f t="shared" ca="1" si="107"/>
        <v>-116</v>
      </c>
      <c r="AS301" s="83">
        <f t="shared" ca="1" si="100"/>
        <v>-120</v>
      </c>
      <c r="AT301" s="83" cm="1">
        <f t="array" aca="1" ref="AT301" ca="1">_xlfn.LET(_xlpm.rozsah, $F$3:$F$10001,_xlpm.podminka, (_xlpm.rozsah&gt;M301)*(ISNUMBER(_xlpm.rozsah)),_xlpm.indexy, IF(_xlpm.podminka, ROW(_xlpm.rozsah)-MIN(ROW(_xlpm.rozsah))+1),_xlpm.prvni, MIN(_xlpm.indexy),_xlpm.finalni, IF(_xlpm.prvni=1, 2, _xlpm.prvni),INDEX(_xlpm.rozsah, _xlpm.finalni))</f>
        <v>1100</v>
      </c>
      <c r="AU301" s="83" cm="1">
        <f t="array" aca="1" ref="AU301" ca="1">INDEX($F$3:$F$10001,MATCH(AT301,$F$3:$F$10004,0)-1)</f>
        <v>1000</v>
      </c>
      <c r="AV301" s="83">
        <f t="shared" ca="1" si="117"/>
        <v>-120</v>
      </c>
      <c r="AW301" s="83">
        <f t="shared" ca="1" si="118"/>
        <v>-116</v>
      </c>
      <c r="AX301" s="83">
        <f t="shared" ca="1" si="108"/>
        <v>300</v>
      </c>
      <c r="AY301" s="83">
        <f t="shared" ca="1" si="109"/>
        <v>290</v>
      </c>
      <c r="AZ301" s="83">
        <f t="shared" ca="1" si="110"/>
        <v>10</v>
      </c>
      <c r="BA301" s="83">
        <f t="shared" ca="1" si="111"/>
        <v>300</v>
      </c>
      <c r="BB301" s="83">
        <f t="shared" ca="1" si="112"/>
        <v>290</v>
      </c>
    </row>
    <row r="302" spans="1:54" x14ac:dyDescent="0.25">
      <c r="A302" s="58">
        <v>300</v>
      </c>
      <c r="B302" s="59">
        <f t="shared" si="101"/>
        <v>5</v>
      </c>
      <c r="C302" s="58">
        <v>0</v>
      </c>
      <c r="D302" s="58">
        <v>0</v>
      </c>
      <c r="F302" s="117"/>
      <c r="G302" s="117"/>
      <c r="H302" s="112">
        <f t="shared" si="102"/>
        <v>0</v>
      </c>
      <c r="I302" s="121"/>
      <c r="J302" s="92">
        <f t="shared" si="103"/>
        <v>0</v>
      </c>
      <c r="L302" s="94">
        <v>300</v>
      </c>
      <c r="M302" s="114">
        <f t="shared" ca="1" si="99"/>
        <v>1000</v>
      </c>
      <c r="N302" s="115">
        <f t="shared" ca="1" si="114"/>
        <v>0</v>
      </c>
      <c r="P302" s="102"/>
      <c r="Q302" s="102"/>
      <c r="R302" s="102"/>
      <c r="S302" s="102"/>
      <c r="AC302" s="83">
        <f t="shared" si="115"/>
        <v>0</v>
      </c>
      <c r="AD302" s="83">
        <f t="shared" si="116"/>
        <v>0</v>
      </c>
      <c r="AF302" s="83">
        <f t="shared" si="104"/>
        <v>0</v>
      </c>
      <c r="AG302" s="83">
        <f t="shared" si="105"/>
        <v>0</v>
      </c>
      <c r="AQ302" s="83">
        <f t="shared" ca="1" si="106"/>
        <v>4</v>
      </c>
      <c r="AR302" s="83">
        <f t="shared" ca="1" si="107"/>
        <v>-116</v>
      </c>
      <c r="AS302" s="83">
        <f t="shared" ca="1" si="100"/>
        <v>-120</v>
      </c>
      <c r="AT302" s="83" cm="1">
        <f t="array" aca="1" ref="AT302" ca="1">_xlfn.LET(_xlpm.rozsah, $F$3:$F$10001,_xlpm.podminka, (_xlpm.rozsah&gt;M302)*(ISNUMBER(_xlpm.rozsah)),_xlpm.indexy, IF(_xlpm.podminka, ROW(_xlpm.rozsah)-MIN(ROW(_xlpm.rozsah))+1),_xlpm.prvni, MIN(_xlpm.indexy),_xlpm.finalni, IF(_xlpm.prvni=1, 2, _xlpm.prvni),INDEX(_xlpm.rozsah, _xlpm.finalni))</f>
        <v>1100</v>
      </c>
      <c r="AU302" s="83" cm="1">
        <f t="array" aca="1" ref="AU302" ca="1">INDEX($F$3:$F$10001,MATCH(AT302,$F$3:$F$10004,0)-1)</f>
        <v>1000</v>
      </c>
      <c r="AV302" s="83">
        <f t="shared" ca="1" si="117"/>
        <v>-120</v>
      </c>
      <c r="AW302" s="83">
        <f t="shared" ca="1" si="118"/>
        <v>-116</v>
      </c>
      <c r="AX302" s="83">
        <f t="shared" ca="1" si="108"/>
        <v>300</v>
      </c>
      <c r="AY302" s="83">
        <f t="shared" ca="1" si="109"/>
        <v>290</v>
      </c>
      <c r="AZ302" s="83">
        <f t="shared" ca="1" si="110"/>
        <v>10</v>
      </c>
      <c r="BA302" s="83">
        <f t="shared" ca="1" si="111"/>
        <v>300</v>
      </c>
      <c r="BB302" s="83">
        <f t="shared" ca="1" si="112"/>
        <v>290</v>
      </c>
    </row>
    <row r="303" spans="1:54" x14ac:dyDescent="0.25">
      <c r="A303" s="58">
        <v>301</v>
      </c>
      <c r="B303" s="59">
        <f t="shared" si="101"/>
        <v>5.0166666666666666</v>
      </c>
      <c r="C303" s="58">
        <v>0</v>
      </c>
      <c r="D303" s="58">
        <v>0</v>
      </c>
      <c r="F303" s="117"/>
      <c r="G303" s="117"/>
      <c r="H303" s="112">
        <f t="shared" si="102"/>
        <v>0</v>
      </c>
      <c r="I303" s="121"/>
      <c r="J303" s="92">
        <f t="shared" si="103"/>
        <v>0</v>
      </c>
      <c r="L303" s="94">
        <v>301</v>
      </c>
      <c r="M303" s="114">
        <f t="shared" ca="1" si="99"/>
        <v>1000</v>
      </c>
      <c r="N303" s="115">
        <f t="shared" ca="1" si="114"/>
        <v>0</v>
      </c>
      <c r="P303" s="102"/>
      <c r="Q303" s="102"/>
      <c r="R303" s="102"/>
      <c r="S303" s="102"/>
      <c r="AC303" s="83">
        <f t="shared" si="115"/>
        <v>0</v>
      </c>
      <c r="AD303" s="83">
        <f t="shared" si="116"/>
        <v>0</v>
      </c>
      <c r="AF303" s="83">
        <f t="shared" si="104"/>
        <v>0</v>
      </c>
      <c r="AG303" s="83">
        <f t="shared" si="105"/>
        <v>0</v>
      </c>
      <c r="AQ303" s="83">
        <f t="shared" ca="1" si="106"/>
        <v>4</v>
      </c>
      <c r="AR303" s="83">
        <f t="shared" ca="1" si="107"/>
        <v>-116</v>
      </c>
      <c r="AS303" s="83">
        <f t="shared" ca="1" si="100"/>
        <v>-120</v>
      </c>
      <c r="AT303" s="83" cm="1">
        <f t="array" aca="1" ref="AT303" ca="1">_xlfn.LET(_xlpm.rozsah, $F$3:$F$10001,_xlpm.podminka, (_xlpm.rozsah&gt;M303)*(ISNUMBER(_xlpm.rozsah)),_xlpm.indexy, IF(_xlpm.podminka, ROW(_xlpm.rozsah)-MIN(ROW(_xlpm.rozsah))+1),_xlpm.prvni, MIN(_xlpm.indexy),_xlpm.finalni, IF(_xlpm.prvni=1, 2, _xlpm.prvni),INDEX(_xlpm.rozsah, _xlpm.finalni))</f>
        <v>1100</v>
      </c>
      <c r="AU303" s="83" cm="1">
        <f t="array" aca="1" ref="AU303" ca="1">INDEX($F$3:$F$10001,MATCH(AT303,$F$3:$F$10004,0)-1)</f>
        <v>1000</v>
      </c>
      <c r="AV303" s="83">
        <f t="shared" ca="1" si="117"/>
        <v>-120</v>
      </c>
      <c r="AW303" s="83">
        <f t="shared" ca="1" si="118"/>
        <v>-116</v>
      </c>
      <c r="AX303" s="83">
        <f t="shared" ca="1" si="108"/>
        <v>300</v>
      </c>
      <c r="AY303" s="83">
        <f t="shared" ca="1" si="109"/>
        <v>290</v>
      </c>
      <c r="AZ303" s="83">
        <f t="shared" ca="1" si="110"/>
        <v>10</v>
      </c>
      <c r="BA303" s="83">
        <f t="shared" ca="1" si="111"/>
        <v>300</v>
      </c>
      <c r="BB303" s="83">
        <f t="shared" ca="1" si="112"/>
        <v>290</v>
      </c>
    </row>
    <row r="304" spans="1:54" x14ac:dyDescent="0.25">
      <c r="A304" s="58">
        <v>302</v>
      </c>
      <c r="B304" s="59">
        <f t="shared" si="101"/>
        <v>5.0333333333333332</v>
      </c>
      <c r="C304" s="58">
        <v>0</v>
      </c>
      <c r="D304" s="58">
        <v>0</v>
      </c>
      <c r="F304" s="117"/>
      <c r="G304" s="117"/>
      <c r="H304" s="112">
        <f t="shared" si="102"/>
        <v>0</v>
      </c>
      <c r="I304" s="121"/>
      <c r="J304" s="92">
        <f t="shared" si="103"/>
        <v>0</v>
      </c>
      <c r="L304" s="94">
        <v>302</v>
      </c>
      <c r="M304" s="114">
        <f t="shared" ca="1" si="99"/>
        <v>1000</v>
      </c>
      <c r="N304" s="115">
        <f t="shared" ca="1" si="114"/>
        <v>0</v>
      </c>
      <c r="P304" s="102"/>
      <c r="Q304" s="102"/>
      <c r="R304" s="102"/>
      <c r="S304" s="102"/>
      <c r="AC304" s="83">
        <f t="shared" si="115"/>
        <v>0</v>
      </c>
      <c r="AD304" s="83">
        <f t="shared" si="116"/>
        <v>0</v>
      </c>
      <c r="AF304" s="83">
        <f t="shared" si="104"/>
        <v>0</v>
      </c>
      <c r="AG304" s="83">
        <f t="shared" si="105"/>
        <v>0</v>
      </c>
      <c r="AQ304" s="83">
        <f t="shared" ca="1" si="106"/>
        <v>4</v>
      </c>
      <c r="AR304" s="83">
        <f t="shared" ca="1" si="107"/>
        <v>-116</v>
      </c>
      <c r="AS304" s="83">
        <f t="shared" ca="1" si="100"/>
        <v>-120</v>
      </c>
      <c r="AT304" s="83" cm="1">
        <f t="array" aca="1" ref="AT304" ca="1">_xlfn.LET(_xlpm.rozsah, $F$3:$F$10001,_xlpm.podminka, (_xlpm.rozsah&gt;M304)*(ISNUMBER(_xlpm.rozsah)),_xlpm.indexy, IF(_xlpm.podminka, ROW(_xlpm.rozsah)-MIN(ROW(_xlpm.rozsah))+1),_xlpm.prvni, MIN(_xlpm.indexy),_xlpm.finalni, IF(_xlpm.prvni=1, 2, _xlpm.prvni),INDEX(_xlpm.rozsah, _xlpm.finalni))</f>
        <v>1100</v>
      </c>
      <c r="AU304" s="83" cm="1">
        <f t="array" aca="1" ref="AU304" ca="1">INDEX($F$3:$F$10001,MATCH(AT304,$F$3:$F$10004,0)-1)</f>
        <v>1000</v>
      </c>
      <c r="AV304" s="83">
        <f t="shared" ca="1" si="117"/>
        <v>-120</v>
      </c>
      <c r="AW304" s="83">
        <f t="shared" ca="1" si="118"/>
        <v>-116</v>
      </c>
      <c r="AX304" s="83">
        <f t="shared" ca="1" si="108"/>
        <v>300</v>
      </c>
      <c r="AY304" s="83">
        <f t="shared" ca="1" si="109"/>
        <v>290</v>
      </c>
      <c r="AZ304" s="83">
        <f t="shared" ca="1" si="110"/>
        <v>10</v>
      </c>
      <c r="BA304" s="83">
        <f t="shared" ca="1" si="111"/>
        <v>300</v>
      </c>
      <c r="BB304" s="83">
        <f t="shared" ca="1" si="112"/>
        <v>290</v>
      </c>
    </row>
    <row r="305" spans="1:54" x14ac:dyDescent="0.25">
      <c r="A305" s="58">
        <v>303</v>
      </c>
      <c r="B305" s="59">
        <f t="shared" si="101"/>
        <v>5.05</v>
      </c>
      <c r="C305" s="58">
        <v>0</v>
      </c>
      <c r="D305" s="58">
        <v>0</v>
      </c>
      <c r="F305" s="117"/>
      <c r="G305" s="117"/>
      <c r="H305" s="112">
        <f t="shared" si="102"/>
        <v>0</v>
      </c>
      <c r="I305" s="121"/>
      <c r="J305" s="92">
        <f t="shared" si="103"/>
        <v>0</v>
      </c>
      <c r="L305" s="94">
        <v>303</v>
      </c>
      <c r="M305" s="114">
        <f t="shared" ca="1" si="99"/>
        <v>1000</v>
      </c>
      <c r="N305" s="115">
        <f t="shared" ca="1" si="114"/>
        <v>0</v>
      </c>
      <c r="P305" s="102"/>
      <c r="Q305" s="102"/>
      <c r="R305" s="102"/>
      <c r="S305" s="102"/>
      <c r="AC305" s="83">
        <f t="shared" si="115"/>
        <v>0</v>
      </c>
      <c r="AD305" s="83">
        <f t="shared" si="116"/>
        <v>0</v>
      </c>
      <c r="AF305" s="83">
        <f t="shared" si="104"/>
        <v>0</v>
      </c>
      <c r="AG305" s="83">
        <f t="shared" si="105"/>
        <v>0</v>
      </c>
      <c r="AQ305" s="83">
        <f t="shared" ca="1" si="106"/>
        <v>4</v>
      </c>
      <c r="AR305" s="83">
        <f t="shared" ca="1" si="107"/>
        <v>-116</v>
      </c>
      <c r="AS305" s="83">
        <f t="shared" ca="1" si="100"/>
        <v>-120</v>
      </c>
      <c r="AT305" s="83" cm="1">
        <f t="array" aca="1" ref="AT305" ca="1">_xlfn.LET(_xlpm.rozsah, $F$3:$F$10001,_xlpm.podminka, (_xlpm.rozsah&gt;M305)*(ISNUMBER(_xlpm.rozsah)),_xlpm.indexy, IF(_xlpm.podminka, ROW(_xlpm.rozsah)-MIN(ROW(_xlpm.rozsah))+1),_xlpm.prvni, MIN(_xlpm.indexy),_xlpm.finalni, IF(_xlpm.prvni=1, 2, _xlpm.prvni),INDEX(_xlpm.rozsah, _xlpm.finalni))</f>
        <v>1100</v>
      </c>
      <c r="AU305" s="83" cm="1">
        <f t="array" aca="1" ref="AU305" ca="1">INDEX($F$3:$F$10001,MATCH(AT305,$F$3:$F$10004,0)-1)</f>
        <v>1000</v>
      </c>
      <c r="AV305" s="83">
        <f t="shared" ca="1" si="117"/>
        <v>-120</v>
      </c>
      <c r="AW305" s="83">
        <f t="shared" ca="1" si="118"/>
        <v>-116</v>
      </c>
      <c r="AX305" s="83">
        <f t="shared" ca="1" si="108"/>
        <v>300</v>
      </c>
      <c r="AY305" s="83">
        <f t="shared" ca="1" si="109"/>
        <v>290</v>
      </c>
      <c r="AZ305" s="83">
        <f t="shared" ca="1" si="110"/>
        <v>10</v>
      </c>
      <c r="BA305" s="83">
        <f t="shared" ca="1" si="111"/>
        <v>300</v>
      </c>
      <c r="BB305" s="83">
        <f t="shared" ca="1" si="112"/>
        <v>290</v>
      </c>
    </row>
    <row r="306" spans="1:54" x14ac:dyDescent="0.25">
      <c r="A306" s="58">
        <v>304</v>
      </c>
      <c r="B306" s="59">
        <f t="shared" si="101"/>
        <v>5.0666666666666664</v>
      </c>
      <c r="C306" s="58">
        <v>0</v>
      </c>
      <c r="D306" s="58">
        <v>0</v>
      </c>
      <c r="F306" s="117"/>
      <c r="G306" s="117"/>
      <c r="H306" s="112">
        <f t="shared" si="102"/>
        <v>0</v>
      </c>
      <c r="I306" s="121"/>
      <c r="J306" s="92">
        <f t="shared" si="103"/>
        <v>0</v>
      </c>
      <c r="L306" s="94">
        <v>304</v>
      </c>
      <c r="M306" s="114">
        <f t="shared" ca="1" si="99"/>
        <v>1000</v>
      </c>
      <c r="N306" s="115">
        <f t="shared" ca="1" si="114"/>
        <v>0</v>
      </c>
      <c r="P306" s="102"/>
      <c r="Q306" s="102"/>
      <c r="R306" s="102"/>
      <c r="S306" s="102"/>
      <c r="AC306" s="83">
        <f t="shared" si="115"/>
        <v>0</v>
      </c>
      <c r="AD306" s="83">
        <f t="shared" si="116"/>
        <v>0</v>
      </c>
      <c r="AF306" s="83">
        <f t="shared" si="104"/>
        <v>0</v>
      </c>
      <c r="AG306" s="83">
        <f t="shared" si="105"/>
        <v>0</v>
      </c>
      <c r="AQ306" s="83">
        <f t="shared" ca="1" si="106"/>
        <v>4</v>
      </c>
      <c r="AR306" s="83">
        <f t="shared" ca="1" si="107"/>
        <v>-116</v>
      </c>
      <c r="AS306" s="83">
        <f t="shared" ca="1" si="100"/>
        <v>-120</v>
      </c>
      <c r="AT306" s="83" cm="1">
        <f t="array" aca="1" ref="AT306" ca="1">_xlfn.LET(_xlpm.rozsah, $F$3:$F$10001,_xlpm.podminka, (_xlpm.rozsah&gt;M306)*(ISNUMBER(_xlpm.rozsah)),_xlpm.indexy, IF(_xlpm.podminka, ROW(_xlpm.rozsah)-MIN(ROW(_xlpm.rozsah))+1),_xlpm.prvni, MIN(_xlpm.indexy),_xlpm.finalni, IF(_xlpm.prvni=1, 2, _xlpm.prvni),INDEX(_xlpm.rozsah, _xlpm.finalni))</f>
        <v>1100</v>
      </c>
      <c r="AU306" s="83" cm="1">
        <f t="array" aca="1" ref="AU306" ca="1">INDEX($F$3:$F$10001,MATCH(AT306,$F$3:$F$10004,0)-1)</f>
        <v>1000</v>
      </c>
      <c r="AV306" s="83">
        <f t="shared" ca="1" si="117"/>
        <v>-120</v>
      </c>
      <c r="AW306" s="83">
        <f t="shared" ca="1" si="118"/>
        <v>-116</v>
      </c>
      <c r="AX306" s="83">
        <f t="shared" ca="1" si="108"/>
        <v>300</v>
      </c>
      <c r="AY306" s="83">
        <f t="shared" ca="1" si="109"/>
        <v>290</v>
      </c>
      <c r="AZ306" s="83">
        <f t="shared" ca="1" si="110"/>
        <v>10</v>
      </c>
      <c r="BA306" s="83">
        <f t="shared" ca="1" si="111"/>
        <v>300</v>
      </c>
      <c r="BB306" s="83">
        <f t="shared" ca="1" si="112"/>
        <v>290</v>
      </c>
    </row>
    <row r="307" spans="1:54" x14ac:dyDescent="0.25">
      <c r="A307" s="58">
        <v>305</v>
      </c>
      <c r="B307" s="59">
        <f t="shared" si="101"/>
        <v>5.083333333333333</v>
      </c>
      <c r="C307" s="58">
        <v>0</v>
      </c>
      <c r="D307" s="58">
        <v>0</v>
      </c>
      <c r="F307" s="117"/>
      <c r="G307" s="117"/>
      <c r="H307" s="112">
        <f t="shared" si="102"/>
        <v>0</v>
      </c>
      <c r="I307" s="121"/>
      <c r="J307" s="92">
        <f t="shared" si="103"/>
        <v>0</v>
      </c>
      <c r="L307" s="94">
        <v>305</v>
      </c>
      <c r="M307" s="114">
        <f t="shared" ca="1" si="99"/>
        <v>1000</v>
      </c>
      <c r="N307" s="115">
        <f t="shared" ca="1" si="114"/>
        <v>0</v>
      </c>
      <c r="P307" s="102"/>
      <c r="Q307" s="102"/>
      <c r="R307" s="102"/>
      <c r="S307" s="102"/>
      <c r="AC307" s="83">
        <f t="shared" si="115"/>
        <v>0</v>
      </c>
      <c r="AD307" s="83">
        <f t="shared" si="116"/>
        <v>0</v>
      </c>
      <c r="AF307" s="83">
        <f t="shared" si="104"/>
        <v>0</v>
      </c>
      <c r="AG307" s="83">
        <f t="shared" si="105"/>
        <v>0</v>
      </c>
      <c r="AQ307" s="83">
        <f t="shared" ca="1" si="106"/>
        <v>4</v>
      </c>
      <c r="AR307" s="83">
        <f t="shared" ca="1" si="107"/>
        <v>-116</v>
      </c>
      <c r="AS307" s="83">
        <f t="shared" ca="1" si="100"/>
        <v>-120</v>
      </c>
      <c r="AT307" s="83" cm="1">
        <f t="array" aca="1" ref="AT307" ca="1">_xlfn.LET(_xlpm.rozsah, $F$3:$F$10001,_xlpm.podminka, (_xlpm.rozsah&gt;M307)*(ISNUMBER(_xlpm.rozsah)),_xlpm.indexy, IF(_xlpm.podminka, ROW(_xlpm.rozsah)-MIN(ROW(_xlpm.rozsah))+1),_xlpm.prvni, MIN(_xlpm.indexy),_xlpm.finalni, IF(_xlpm.prvni=1, 2, _xlpm.prvni),INDEX(_xlpm.rozsah, _xlpm.finalni))</f>
        <v>1100</v>
      </c>
      <c r="AU307" s="83" cm="1">
        <f t="array" aca="1" ref="AU307" ca="1">INDEX($F$3:$F$10001,MATCH(AT307,$F$3:$F$10004,0)-1)</f>
        <v>1000</v>
      </c>
      <c r="AV307" s="83">
        <f t="shared" ca="1" si="117"/>
        <v>-120</v>
      </c>
      <c r="AW307" s="83">
        <f t="shared" ca="1" si="118"/>
        <v>-116</v>
      </c>
      <c r="AX307" s="83">
        <f t="shared" ca="1" si="108"/>
        <v>300</v>
      </c>
      <c r="AY307" s="83">
        <f t="shared" ca="1" si="109"/>
        <v>290</v>
      </c>
      <c r="AZ307" s="83">
        <f t="shared" ca="1" si="110"/>
        <v>10</v>
      </c>
      <c r="BA307" s="83">
        <f t="shared" ca="1" si="111"/>
        <v>300</v>
      </c>
      <c r="BB307" s="83">
        <f t="shared" ca="1" si="112"/>
        <v>290</v>
      </c>
    </row>
    <row r="308" spans="1:54" x14ac:dyDescent="0.25">
      <c r="A308" s="58">
        <v>306</v>
      </c>
      <c r="B308" s="59">
        <f t="shared" si="101"/>
        <v>5.0999999999999996</v>
      </c>
      <c r="C308" s="58">
        <v>0</v>
      </c>
      <c r="D308" s="58">
        <v>0</v>
      </c>
      <c r="F308" s="117"/>
      <c r="G308" s="117"/>
      <c r="H308" s="112">
        <f t="shared" si="102"/>
        <v>0</v>
      </c>
      <c r="I308" s="121"/>
      <c r="J308" s="92">
        <f t="shared" si="103"/>
        <v>0</v>
      </c>
      <c r="L308" s="94">
        <v>306</v>
      </c>
      <c r="M308" s="114">
        <f t="shared" ca="1" si="99"/>
        <v>1000</v>
      </c>
      <c r="N308" s="115">
        <f t="shared" ca="1" si="114"/>
        <v>0</v>
      </c>
      <c r="P308" s="102"/>
      <c r="Q308" s="102"/>
      <c r="R308" s="102"/>
      <c r="S308" s="102"/>
      <c r="AC308" s="83">
        <f t="shared" si="115"/>
        <v>0</v>
      </c>
      <c r="AD308" s="83">
        <f t="shared" si="116"/>
        <v>0</v>
      </c>
      <c r="AF308" s="83">
        <f t="shared" si="104"/>
        <v>0</v>
      </c>
      <c r="AG308" s="83">
        <f t="shared" si="105"/>
        <v>0</v>
      </c>
      <c r="AQ308" s="83">
        <f t="shared" ca="1" si="106"/>
        <v>4</v>
      </c>
      <c r="AR308" s="83">
        <f t="shared" ca="1" si="107"/>
        <v>-116</v>
      </c>
      <c r="AS308" s="83">
        <f t="shared" ca="1" si="100"/>
        <v>-120</v>
      </c>
      <c r="AT308" s="83" cm="1">
        <f t="array" aca="1" ref="AT308" ca="1">_xlfn.LET(_xlpm.rozsah, $F$3:$F$10001,_xlpm.podminka, (_xlpm.rozsah&gt;M308)*(ISNUMBER(_xlpm.rozsah)),_xlpm.indexy, IF(_xlpm.podminka, ROW(_xlpm.rozsah)-MIN(ROW(_xlpm.rozsah))+1),_xlpm.prvni, MIN(_xlpm.indexy),_xlpm.finalni, IF(_xlpm.prvni=1, 2, _xlpm.prvni),INDEX(_xlpm.rozsah, _xlpm.finalni))</f>
        <v>1100</v>
      </c>
      <c r="AU308" s="83" cm="1">
        <f t="array" aca="1" ref="AU308" ca="1">INDEX($F$3:$F$10001,MATCH(AT308,$F$3:$F$10004,0)-1)</f>
        <v>1000</v>
      </c>
      <c r="AV308" s="83">
        <f t="shared" ca="1" si="117"/>
        <v>-120</v>
      </c>
      <c r="AW308" s="83">
        <f t="shared" ca="1" si="118"/>
        <v>-116</v>
      </c>
      <c r="AX308" s="83">
        <f t="shared" ca="1" si="108"/>
        <v>300</v>
      </c>
      <c r="AY308" s="83">
        <f t="shared" ca="1" si="109"/>
        <v>290</v>
      </c>
      <c r="AZ308" s="83">
        <f t="shared" ca="1" si="110"/>
        <v>10</v>
      </c>
      <c r="BA308" s="83">
        <f t="shared" ca="1" si="111"/>
        <v>300</v>
      </c>
      <c r="BB308" s="83">
        <f t="shared" ca="1" si="112"/>
        <v>290</v>
      </c>
    </row>
    <row r="309" spans="1:54" x14ac:dyDescent="0.25">
      <c r="A309" s="58">
        <v>307</v>
      </c>
      <c r="B309" s="59">
        <f t="shared" si="101"/>
        <v>5.1166666666666663</v>
      </c>
      <c r="C309" s="58">
        <v>0</v>
      </c>
      <c r="D309" s="58">
        <v>0</v>
      </c>
      <c r="F309" s="117"/>
      <c r="G309" s="117"/>
      <c r="H309" s="112">
        <f t="shared" si="102"/>
        <v>0</v>
      </c>
      <c r="I309" s="121"/>
      <c r="J309" s="92">
        <f t="shared" si="103"/>
        <v>0</v>
      </c>
      <c r="L309" s="94">
        <v>307</v>
      </c>
      <c r="M309" s="114">
        <f t="shared" ca="1" si="99"/>
        <v>1000</v>
      </c>
      <c r="N309" s="115">
        <f t="shared" ca="1" si="114"/>
        <v>0</v>
      </c>
      <c r="P309" s="102"/>
      <c r="Q309" s="102"/>
      <c r="R309" s="102"/>
      <c r="S309" s="102"/>
      <c r="AC309" s="83">
        <f t="shared" si="115"/>
        <v>0</v>
      </c>
      <c r="AD309" s="83">
        <f t="shared" si="116"/>
        <v>0</v>
      </c>
      <c r="AF309" s="83">
        <f t="shared" si="104"/>
        <v>0</v>
      </c>
      <c r="AG309" s="83">
        <f t="shared" si="105"/>
        <v>0</v>
      </c>
      <c r="AQ309" s="83">
        <f t="shared" ca="1" si="106"/>
        <v>4</v>
      </c>
      <c r="AR309" s="83">
        <f t="shared" ca="1" si="107"/>
        <v>-116</v>
      </c>
      <c r="AS309" s="83">
        <f t="shared" ca="1" si="100"/>
        <v>-120</v>
      </c>
      <c r="AT309" s="83" cm="1">
        <f t="array" aca="1" ref="AT309" ca="1">_xlfn.LET(_xlpm.rozsah, $F$3:$F$10001,_xlpm.podminka, (_xlpm.rozsah&gt;M309)*(ISNUMBER(_xlpm.rozsah)),_xlpm.indexy, IF(_xlpm.podminka, ROW(_xlpm.rozsah)-MIN(ROW(_xlpm.rozsah))+1),_xlpm.prvni, MIN(_xlpm.indexy),_xlpm.finalni, IF(_xlpm.prvni=1, 2, _xlpm.prvni),INDEX(_xlpm.rozsah, _xlpm.finalni))</f>
        <v>1100</v>
      </c>
      <c r="AU309" s="83" cm="1">
        <f t="array" aca="1" ref="AU309" ca="1">INDEX($F$3:$F$10001,MATCH(AT309,$F$3:$F$10004,0)-1)</f>
        <v>1000</v>
      </c>
      <c r="AV309" s="83">
        <f t="shared" ca="1" si="117"/>
        <v>-120</v>
      </c>
      <c r="AW309" s="83">
        <f t="shared" ca="1" si="118"/>
        <v>-116</v>
      </c>
      <c r="AX309" s="83">
        <f t="shared" ca="1" si="108"/>
        <v>300</v>
      </c>
      <c r="AY309" s="83">
        <f t="shared" ca="1" si="109"/>
        <v>290</v>
      </c>
      <c r="AZ309" s="83">
        <f t="shared" ca="1" si="110"/>
        <v>10</v>
      </c>
      <c r="BA309" s="83">
        <f t="shared" ca="1" si="111"/>
        <v>300</v>
      </c>
      <c r="BB309" s="83">
        <f t="shared" ca="1" si="112"/>
        <v>290</v>
      </c>
    </row>
    <row r="310" spans="1:54" x14ac:dyDescent="0.25">
      <c r="A310" s="58">
        <v>308</v>
      </c>
      <c r="B310" s="59">
        <f t="shared" si="101"/>
        <v>5.1333333333333337</v>
      </c>
      <c r="C310" s="58">
        <v>0</v>
      </c>
      <c r="D310" s="58">
        <v>0</v>
      </c>
      <c r="F310" s="117"/>
      <c r="G310" s="117"/>
      <c r="H310" s="112">
        <f t="shared" si="102"/>
        <v>0</v>
      </c>
      <c r="I310" s="121"/>
      <c r="J310" s="92">
        <f t="shared" si="103"/>
        <v>0</v>
      </c>
      <c r="L310" s="94">
        <v>308</v>
      </c>
      <c r="M310" s="114">
        <f t="shared" ca="1" si="99"/>
        <v>1000</v>
      </c>
      <c r="N310" s="115">
        <f t="shared" ca="1" si="114"/>
        <v>0</v>
      </c>
      <c r="P310" s="102"/>
      <c r="Q310" s="102"/>
      <c r="R310" s="102"/>
      <c r="S310" s="102"/>
      <c r="AC310" s="83">
        <f t="shared" si="115"/>
        <v>0</v>
      </c>
      <c r="AD310" s="83">
        <f t="shared" si="116"/>
        <v>0</v>
      </c>
      <c r="AF310" s="83">
        <f t="shared" si="104"/>
        <v>0</v>
      </c>
      <c r="AG310" s="83">
        <f t="shared" si="105"/>
        <v>0</v>
      </c>
      <c r="AQ310" s="83">
        <f t="shared" ca="1" si="106"/>
        <v>4</v>
      </c>
      <c r="AR310" s="83">
        <f t="shared" ca="1" si="107"/>
        <v>-116</v>
      </c>
      <c r="AS310" s="83">
        <f t="shared" ca="1" si="100"/>
        <v>-120</v>
      </c>
      <c r="AT310" s="83" cm="1">
        <f t="array" aca="1" ref="AT310" ca="1">_xlfn.LET(_xlpm.rozsah, $F$3:$F$10001,_xlpm.podminka, (_xlpm.rozsah&gt;M310)*(ISNUMBER(_xlpm.rozsah)),_xlpm.indexy, IF(_xlpm.podminka, ROW(_xlpm.rozsah)-MIN(ROW(_xlpm.rozsah))+1),_xlpm.prvni, MIN(_xlpm.indexy),_xlpm.finalni, IF(_xlpm.prvni=1, 2, _xlpm.prvni),INDEX(_xlpm.rozsah, _xlpm.finalni))</f>
        <v>1100</v>
      </c>
      <c r="AU310" s="83" cm="1">
        <f t="array" aca="1" ref="AU310" ca="1">INDEX($F$3:$F$10001,MATCH(AT310,$F$3:$F$10004,0)-1)</f>
        <v>1000</v>
      </c>
      <c r="AV310" s="83">
        <f t="shared" ca="1" si="117"/>
        <v>-120</v>
      </c>
      <c r="AW310" s="83">
        <f t="shared" ca="1" si="118"/>
        <v>-116</v>
      </c>
      <c r="AX310" s="83">
        <f t="shared" ca="1" si="108"/>
        <v>300</v>
      </c>
      <c r="AY310" s="83">
        <f t="shared" ca="1" si="109"/>
        <v>290</v>
      </c>
      <c r="AZ310" s="83">
        <f t="shared" ca="1" si="110"/>
        <v>10</v>
      </c>
      <c r="BA310" s="83">
        <f t="shared" ca="1" si="111"/>
        <v>300</v>
      </c>
      <c r="BB310" s="83">
        <f t="shared" ca="1" si="112"/>
        <v>290</v>
      </c>
    </row>
    <row r="311" spans="1:54" x14ac:dyDescent="0.25">
      <c r="A311" s="58">
        <v>309</v>
      </c>
      <c r="B311" s="59">
        <f t="shared" si="101"/>
        <v>5.15</v>
      </c>
      <c r="C311" s="58">
        <v>0</v>
      </c>
      <c r="D311" s="58">
        <v>0</v>
      </c>
      <c r="F311" s="117"/>
      <c r="G311" s="117"/>
      <c r="H311" s="112">
        <f t="shared" si="102"/>
        <v>0</v>
      </c>
      <c r="I311" s="121"/>
      <c r="J311" s="92">
        <f t="shared" si="103"/>
        <v>0</v>
      </c>
      <c r="L311" s="94">
        <v>309</v>
      </c>
      <c r="M311" s="114">
        <f t="shared" ca="1" si="99"/>
        <v>1000</v>
      </c>
      <c r="N311" s="115">
        <f t="shared" ca="1" si="114"/>
        <v>0</v>
      </c>
      <c r="P311" s="102"/>
      <c r="Q311" s="102"/>
      <c r="R311" s="102"/>
      <c r="S311" s="102"/>
      <c r="AC311" s="83">
        <f t="shared" si="115"/>
        <v>0</v>
      </c>
      <c r="AD311" s="83">
        <f t="shared" si="116"/>
        <v>0</v>
      </c>
      <c r="AF311" s="83">
        <f t="shared" si="104"/>
        <v>0</v>
      </c>
      <c r="AG311" s="83">
        <f t="shared" si="105"/>
        <v>0</v>
      </c>
      <c r="AQ311" s="83">
        <f t="shared" ca="1" si="106"/>
        <v>4</v>
      </c>
      <c r="AR311" s="83">
        <f t="shared" ca="1" si="107"/>
        <v>-116</v>
      </c>
      <c r="AS311" s="83">
        <f t="shared" ca="1" si="100"/>
        <v>-120</v>
      </c>
      <c r="AT311" s="83" cm="1">
        <f t="array" aca="1" ref="AT311" ca="1">_xlfn.LET(_xlpm.rozsah, $F$3:$F$10001,_xlpm.podminka, (_xlpm.rozsah&gt;M311)*(ISNUMBER(_xlpm.rozsah)),_xlpm.indexy, IF(_xlpm.podminka, ROW(_xlpm.rozsah)-MIN(ROW(_xlpm.rozsah))+1),_xlpm.prvni, MIN(_xlpm.indexy),_xlpm.finalni, IF(_xlpm.prvni=1, 2, _xlpm.prvni),INDEX(_xlpm.rozsah, _xlpm.finalni))</f>
        <v>1100</v>
      </c>
      <c r="AU311" s="83" cm="1">
        <f t="array" aca="1" ref="AU311" ca="1">INDEX($F$3:$F$10001,MATCH(AT311,$F$3:$F$10004,0)-1)</f>
        <v>1000</v>
      </c>
      <c r="AV311" s="83">
        <f t="shared" ca="1" si="117"/>
        <v>-120</v>
      </c>
      <c r="AW311" s="83">
        <f t="shared" ca="1" si="118"/>
        <v>-116</v>
      </c>
      <c r="AX311" s="83">
        <f t="shared" ca="1" si="108"/>
        <v>300</v>
      </c>
      <c r="AY311" s="83">
        <f t="shared" ca="1" si="109"/>
        <v>290</v>
      </c>
      <c r="AZ311" s="83">
        <f t="shared" ca="1" si="110"/>
        <v>10</v>
      </c>
      <c r="BA311" s="83">
        <f t="shared" ca="1" si="111"/>
        <v>300</v>
      </c>
      <c r="BB311" s="83">
        <f t="shared" ca="1" si="112"/>
        <v>290</v>
      </c>
    </row>
    <row r="312" spans="1:54" x14ac:dyDescent="0.25">
      <c r="A312" s="58">
        <v>310</v>
      </c>
      <c r="B312" s="59">
        <f t="shared" si="101"/>
        <v>5.166666666666667</v>
      </c>
      <c r="C312" s="58">
        <v>0</v>
      </c>
      <c r="D312" s="58">
        <v>0</v>
      </c>
      <c r="F312" s="117"/>
      <c r="G312" s="117"/>
      <c r="H312" s="112">
        <f t="shared" si="102"/>
        <v>0</v>
      </c>
      <c r="I312" s="121"/>
      <c r="J312" s="92">
        <f t="shared" si="103"/>
        <v>0</v>
      </c>
      <c r="L312" s="94">
        <v>310</v>
      </c>
      <c r="M312" s="114">
        <f t="shared" ca="1" si="99"/>
        <v>1000</v>
      </c>
      <c r="N312" s="115">
        <f t="shared" ref="N312:N331" ca="1" si="119">( IF(ISNUMBER(D312), D312,1)/100)*BB312 - $T$23 + $T$21</f>
        <v>0</v>
      </c>
      <c r="P312" s="102"/>
      <c r="Q312" s="102"/>
      <c r="R312" s="102"/>
      <c r="S312" s="102"/>
      <c r="AC312" s="83">
        <f t="shared" si="115"/>
        <v>0</v>
      </c>
      <c r="AD312" s="83">
        <f t="shared" si="116"/>
        <v>0</v>
      </c>
      <c r="AF312" s="83">
        <f t="shared" si="104"/>
        <v>0</v>
      </c>
      <c r="AG312" s="83">
        <f t="shared" si="105"/>
        <v>0</v>
      </c>
      <c r="AQ312" s="83">
        <f t="shared" ca="1" si="106"/>
        <v>4</v>
      </c>
      <c r="AR312" s="83">
        <f t="shared" ca="1" si="107"/>
        <v>-116</v>
      </c>
      <c r="AS312" s="83">
        <f t="shared" ca="1" si="100"/>
        <v>-120</v>
      </c>
      <c r="AT312" s="83" cm="1">
        <f t="array" aca="1" ref="AT312" ca="1">_xlfn.LET(_xlpm.rozsah, $F$3:$F$10001,_xlpm.podminka, (_xlpm.rozsah&gt;M312)*(ISNUMBER(_xlpm.rozsah)),_xlpm.indexy, IF(_xlpm.podminka, ROW(_xlpm.rozsah)-MIN(ROW(_xlpm.rozsah))+1),_xlpm.prvni, MIN(_xlpm.indexy),_xlpm.finalni, IF(_xlpm.prvni=1, 2, _xlpm.prvni),INDEX(_xlpm.rozsah, _xlpm.finalni))</f>
        <v>1100</v>
      </c>
      <c r="AU312" s="83" cm="1">
        <f t="array" aca="1" ref="AU312" ca="1">INDEX($F$3:$F$10001,MATCH(AT312,$F$3:$F$10004,0)-1)</f>
        <v>1000</v>
      </c>
      <c r="AV312" s="83">
        <f t="shared" ca="1" si="117"/>
        <v>-120</v>
      </c>
      <c r="AW312" s="83">
        <f t="shared" ca="1" si="118"/>
        <v>-116</v>
      </c>
      <c r="AX312" s="83">
        <f t="shared" ca="1" si="108"/>
        <v>300</v>
      </c>
      <c r="AY312" s="83">
        <f t="shared" ca="1" si="109"/>
        <v>290</v>
      </c>
      <c r="AZ312" s="83">
        <f t="shared" ca="1" si="110"/>
        <v>10</v>
      </c>
      <c r="BA312" s="83">
        <f t="shared" ca="1" si="111"/>
        <v>300</v>
      </c>
      <c r="BB312" s="83">
        <f t="shared" ca="1" si="112"/>
        <v>290</v>
      </c>
    </row>
    <row r="313" spans="1:54" x14ac:dyDescent="0.25">
      <c r="A313" s="58">
        <v>311</v>
      </c>
      <c r="B313" s="59">
        <f t="shared" si="101"/>
        <v>5.1833333333333336</v>
      </c>
      <c r="C313" s="58">
        <v>0</v>
      </c>
      <c r="D313" s="58">
        <v>0</v>
      </c>
      <c r="F313" s="117"/>
      <c r="G313" s="117"/>
      <c r="H313" s="112">
        <f t="shared" si="102"/>
        <v>0</v>
      </c>
      <c r="I313" s="121"/>
      <c r="J313" s="92">
        <f t="shared" si="103"/>
        <v>0</v>
      </c>
      <c r="L313" s="94">
        <v>311</v>
      </c>
      <c r="M313" s="114">
        <f t="shared" ca="1" si="99"/>
        <v>1000</v>
      </c>
      <c r="N313" s="115">
        <f t="shared" ca="1" si="119"/>
        <v>0</v>
      </c>
      <c r="P313" s="102"/>
      <c r="Q313" s="102"/>
      <c r="R313" s="102"/>
      <c r="S313" s="102"/>
      <c r="AC313" s="83">
        <f t="shared" si="115"/>
        <v>0</v>
      </c>
      <c r="AD313" s="83">
        <f t="shared" si="116"/>
        <v>0</v>
      </c>
      <c r="AF313" s="83">
        <f t="shared" si="104"/>
        <v>0</v>
      </c>
      <c r="AG313" s="83">
        <f t="shared" si="105"/>
        <v>0</v>
      </c>
      <c r="AQ313" s="83">
        <f t="shared" ca="1" si="106"/>
        <v>4</v>
      </c>
      <c r="AR313" s="83">
        <f t="shared" ca="1" si="107"/>
        <v>-116</v>
      </c>
      <c r="AS313" s="83">
        <f t="shared" ca="1" si="100"/>
        <v>-120</v>
      </c>
      <c r="AT313" s="83" cm="1">
        <f t="array" aca="1" ref="AT313" ca="1">_xlfn.LET(_xlpm.rozsah, $F$3:$F$10001,_xlpm.podminka, (_xlpm.rozsah&gt;M313)*(ISNUMBER(_xlpm.rozsah)),_xlpm.indexy, IF(_xlpm.podminka, ROW(_xlpm.rozsah)-MIN(ROW(_xlpm.rozsah))+1),_xlpm.prvni, MIN(_xlpm.indexy),_xlpm.finalni, IF(_xlpm.prvni=1, 2, _xlpm.prvni),INDEX(_xlpm.rozsah, _xlpm.finalni))</f>
        <v>1100</v>
      </c>
      <c r="AU313" s="83" cm="1">
        <f t="array" aca="1" ref="AU313" ca="1">INDEX($F$3:$F$10001,MATCH(AT313,$F$3:$F$10004,0)-1)</f>
        <v>1000</v>
      </c>
      <c r="AV313" s="83">
        <f t="shared" ca="1" si="117"/>
        <v>-120</v>
      </c>
      <c r="AW313" s="83">
        <f t="shared" ca="1" si="118"/>
        <v>-116</v>
      </c>
      <c r="AX313" s="83">
        <f t="shared" ca="1" si="108"/>
        <v>300</v>
      </c>
      <c r="AY313" s="83">
        <f t="shared" ca="1" si="109"/>
        <v>290</v>
      </c>
      <c r="AZ313" s="83">
        <f t="shared" ca="1" si="110"/>
        <v>10</v>
      </c>
      <c r="BA313" s="83">
        <f t="shared" ca="1" si="111"/>
        <v>300</v>
      </c>
      <c r="BB313" s="83">
        <f t="shared" ca="1" si="112"/>
        <v>290</v>
      </c>
    </row>
    <row r="314" spans="1:54" x14ac:dyDescent="0.25">
      <c r="A314" s="58">
        <v>312</v>
      </c>
      <c r="B314" s="59">
        <f t="shared" si="101"/>
        <v>5.2</v>
      </c>
      <c r="C314" s="58">
        <v>0</v>
      </c>
      <c r="D314" s="58">
        <v>0</v>
      </c>
      <c r="F314" s="117"/>
      <c r="G314" s="117"/>
      <c r="H314" s="112">
        <f t="shared" si="102"/>
        <v>0</v>
      </c>
      <c r="I314" s="121"/>
      <c r="J314" s="92">
        <f t="shared" si="103"/>
        <v>0</v>
      </c>
      <c r="L314" s="94">
        <v>312</v>
      </c>
      <c r="M314" s="114">
        <f t="shared" ca="1" si="99"/>
        <v>1000</v>
      </c>
      <c r="N314" s="115">
        <f t="shared" ca="1" si="119"/>
        <v>0</v>
      </c>
      <c r="P314" s="102"/>
      <c r="Q314" s="102"/>
      <c r="R314" s="102"/>
      <c r="S314" s="102"/>
      <c r="AC314" s="83">
        <f t="shared" si="115"/>
        <v>0</v>
      </c>
      <c r="AD314" s="83">
        <f t="shared" si="116"/>
        <v>0</v>
      </c>
      <c r="AF314" s="83">
        <f t="shared" si="104"/>
        <v>0</v>
      </c>
      <c r="AG314" s="83">
        <f t="shared" si="105"/>
        <v>0</v>
      </c>
      <c r="AQ314" s="83">
        <f t="shared" ca="1" si="106"/>
        <v>4</v>
      </c>
      <c r="AR314" s="83">
        <f t="shared" ca="1" si="107"/>
        <v>-116</v>
      </c>
      <c r="AS314" s="83">
        <f t="shared" ca="1" si="100"/>
        <v>-120</v>
      </c>
      <c r="AT314" s="83" cm="1">
        <f t="array" aca="1" ref="AT314" ca="1">_xlfn.LET(_xlpm.rozsah, $F$3:$F$10001,_xlpm.podminka, (_xlpm.rozsah&gt;M314)*(ISNUMBER(_xlpm.rozsah)),_xlpm.indexy, IF(_xlpm.podminka, ROW(_xlpm.rozsah)-MIN(ROW(_xlpm.rozsah))+1),_xlpm.prvni, MIN(_xlpm.indexy),_xlpm.finalni, IF(_xlpm.prvni=1, 2, _xlpm.prvni),INDEX(_xlpm.rozsah, _xlpm.finalni))</f>
        <v>1100</v>
      </c>
      <c r="AU314" s="83" cm="1">
        <f t="array" aca="1" ref="AU314" ca="1">INDEX($F$3:$F$10001,MATCH(AT314,$F$3:$F$10004,0)-1)</f>
        <v>1000</v>
      </c>
      <c r="AV314" s="83">
        <f t="shared" ca="1" si="117"/>
        <v>-120</v>
      </c>
      <c r="AW314" s="83">
        <f t="shared" ca="1" si="118"/>
        <v>-116</v>
      </c>
      <c r="AX314" s="83">
        <f t="shared" ca="1" si="108"/>
        <v>300</v>
      </c>
      <c r="AY314" s="83">
        <f t="shared" ca="1" si="109"/>
        <v>290</v>
      </c>
      <c r="AZ314" s="83">
        <f t="shared" ca="1" si="110"/>
        <v>10</v>
      </c>
      <c r="BA314" s="83">
        <f t="shared" ca="1" si="111"/>
        <v>300</v>
      </c>
      <c r="BB314" s="83">
        <f t="shared" ca="1" si="112"/>
        <v>290</v>
      </c>
    </row>
    <row r="315" spans="1:54" x14ac:dyDescent="0.25">
      <c r="A315" s="58">
        <v>313</v>
      </c>
      <c r="B315" s="59">
        <f t="shared" si="101"/>
        <v>5.2166666666666668</v>
      </c>
      <c r="C315" s="58">
        <v>0</v>
      </c>
      <c r="D315" s="58">
        <v>0</v>
      </c>
      <c r="F315" s="117"/>
      <c r="G315" s="117"/>
      <c r="H315" s="112">
        <f t="shared" si="102"/>
        <v>0</v>
      </c>
      <c r="I315" s="121"/>
      <c r="J315" s="92">
        <f t="shared" si="103"/>
        <v>0</v>
      </c>
      <c r="L315" s="94">
        <v>313</v>
      </c>
      <c r="M315" s="114">
        <f t="shared" ca="1" si="99"/>
        <v>1000</v>
      </c>
      <c r="N315" s="115">
        <f t="shared" ca="1" si="119"/>
        <v>0</v>
      </c>
      <c r="P315" s="102"/>
      <c r="Q315" s="102"/>
      <c r="R315" s="102"/>
      <c r="S315" s="102"/>
      <c r="AC315" s="83">
        <f t="shared" si="115"/>
        <v>0</v>
      </c>
      <c r="AD315" s="83">
        <f t="shared" si="116"/>
        <v>0</v>
      </c>
      <c r="AF315" s="83">
        <f t="shared" si="104"/>
        <v>0</v>
      </c>
      <c r="AG315" s="83">
        <f t="shared" si="105"/>
        <v>0</v>
      </c>
      <c r="AQ315" s="83">
        <f t="shared" ca="1" si="106"/>
        <v>4</v>
      </c>
      <c r="AR315" s="83">
        <f t="shared" ca="1" si="107"/>
        <v>-116</v>
      </c>
      <c r="AS315" s="83">
        <f t="shared" ca="1" si="100"/>
        <v>-120</v>
      </c>
      <c r="AT315" s="83" cm="1">
        <f t="array" aca="1" ref="AT315" ca="1">_xlfn.LET(_xlpm.rozsah, $F$3:$F$10001,_xlpm.podminka, (_xlpm.rozsah&gt;M315)*(ISNUMBER(_xlpm.rozsah)),_xlpm.indexy, IF(_xlpm.podminka, ROW(_xlpm.rozsah)-MIN(ROW(_xlpm.rozsah))+1),_xlpm.prvni, MIN(_xlpm.indexy),_xlpm.finalni, IF(_xlpm.prvni=1, 2, _xlpm.prvni),INDEX(_xlpm.rozsah, _xlpm.finalni))</f>
        <v>1100</v>
      </c>
      <c r="AU315" s="83" cm="1">
        <f t="array" aca="1" ref="AU315" ca="1">INDEX($F$3:$F$10001,MATCH(AT315,$F$3:$F$10004,0)-1)</f>
        <v>1000</v>
      </c>
      <c r="AV315" s="83">
        <f t="shared" ca="1" si="117"/>
        <v>-120</v>
      </c>
      <c r="AW315" s="83">
        <f t="shared" ca="1" si="118"/>
        <v>-116</v>
      </c>
      <c r="AX315" s="83">
        <f t="shared" ca="1" si="108"/>
        <v>300</v>
      </c>
      <c r="AY315" s="83">
        <f t="shared" ca="1" si="109"/>
        <v>290</v>
      </c>
      <c r="AZ315" s="83">
        <f t="shared" ca="1" si="110"/>
        <v>10</v>
      </c>
      <c r="BA315" s="83">
        <f t="shared" ca="1" si="111"/>
        <v>300</v>
      </c>
      <c r="BB315" s="83">
        <f t="shared" ca="1" si="112"/>
        <v>290</v>
      </c>
    </row>
    <row r="316" spans="1:54" x14ac:dyDescent="0.25">
      <c r="A316" s="58">
        <v>314</v>
      </c>
      <c r="B316" s="59">
        <f t="shared" si="101"/>
        <v>5.2333333333333334</v>
      </c>
      <c r="C316" s="58">
        <v>0</v>
      </c>
      <c r="D316" s="58">
        <v>0</v>
      </c>
      <c r="F316" s="117"/>
      <c r="G316" s="117"/>
      <c r="H316" s="112">
        <f t="shared" si="102"/>
        <v>0</v>
      </c>
      <c r="I316" s="121"/>
      <c r="J316" s="92">
        <f t="shared" si="103"/>
        <v>0</v>
      </c>
      <c r="L316" s="94">
        <v>314</v>
      </c>
      <c r="M316" s="114">
        <f t="shared" ca="1" si="99"/>
        <v>1000</v>
      </c>
      <c r="N316" s="115">
        <f t="shared" ca="1" si="119"/>
        <v>0</v>
      </c>
      <c r="P316" s="102"/>
      <c r="Q316" s="102"/>
      <c r="R316" s="102"/>
      <c r="S316" s="102"/>
      <c r="AC316" s="83">
        <f t="shared" si="115"/>
        <v>0</v>
      </c>
      <c r="AD316" s="83">
        <f t="shared" si="116"/>
        <v>0</v>
      </c>
      <c r="AF316" s="83">
        <f t="shared" si="104"/>
        <v>0</v>
      </c>
      <c r="AG316" s="83">
        <f t="shared" si="105"/>
        <v>0</v>
      </c>
      <c r="AQ316" s="83">
        <f t="shared" ca="1" si="106"/>
        <v>4</v>
      </c>
      <c r="AR316" s="83">
        <f t="shared" ca="1" si="107"/>
        <v>-116</v>
      </c>
      <c r="AS316" s="83">
        <f t="shared" ca="1" si="100"/>
        <v>-120</v>
      </c>
      <c r="AT316" s="83" cm="1">
        <f t="array" aca="1" ref="AT316" ca="1">_xlfn.LET(_xlpm.rozsah, $F$3:$F$10001,_xlpm.podminka, (_xlpm.rozsah&gt;M316)*(ISNUMBER(_xlpm.rozsah)),_xlpm.indexy, IF(_xlpm.podminka, ROW(_xlpm.rozsah)-MIN(ROW(_xlpm.rozsah))+1),_xlpm.prvni, MIN(_xlpm.indexy),_xlpm.finalni, IF(_xlpm.prvni=1, 2, _xlpm.prvni),INDEX(_xlpm.rozsah, _xlpm.finalni))</f>
        <v>1100</v>
      </c>
      <c r="AU316" s="83" cm="1">
        <f t="array" aca="1" ref="AU316" ca="1">INDEX($F$3:$F$10001,MATCH(AT316,$F$3:$F$10004,0)-1)</f>
        <v>1000</v>
      </c>
      <c r="AV316" s="83">
        <f t="shared" ca="1" si="117"/>
        <v>-120</v>
      </c>
      <c r="AW316" s="83">
        <f t="shared" ca="1" si="118"/>
        <v>-116</v>
      </c>
      <c r="AX316" s="83">
        <f t="shared" ca="1" si="108"/>
        <v>300</v>
      </c>
      <c r="AY316" s="83">
        <f t="shared" ca="1" si="109"/>
        <v>290</v>
      </c>
      <c r="AZ316" s="83">
        <f t="shared" ca="1" si="110"/>
        <v>10</v>
      </c>
      <c r="BA316" s="83">
        <f t="shared" ca="1" si="111"/>
        <v>300</v>
      </c>
      <c r="BB316" s="83">
        <f t="shared" ca="1" si="112"/>
        <v>290</v>
      </c>
    </row>
    <row r="317" spans="1:54" x14ac:dyDescent="0.25">
      <c r="A317" s="58">
        <v>315</v>
      </c>
      <c r="B317" s="59">
        <f t="shared" si="101"/>
        <v>5.25</v>
      </c>
      <c r="C317" s="58">
        <v>0</v>
      </c>
      <c r="D317" s="58">
        <v>0</v>
      </c>
      <c r="F317" s="117"/>
      <c r="G317" s="117"/>
      <c r="H317" s="112">
        <f t="shared" si="102"/>
        <v>0</v>
      </c>
      <c r="I317" s="121"/>
      <c r="J317" s="92">
        <f t="shared" si="103"/>
        <v>0</v>
      </c>
      <c r="L317" s="94">
        <v>315</v>
      </c>
      <c r="M317" s="114">
        <f t="shared" ca="1" si="99"/>
        <v>1000</v>
      </c>
      <c r="N317" s="115">
        <f t="shared" ca="1" si="119"/>
        <v>0</v>
      </c>
      <c r="P317" s="102"/>
      <c r="Q317" s="102"/>
      <c r="R317" s="102"/>
      <c r="S317" s="102"/>
      <c r="AC317" s="83">
        <f t="shared" si="115"/>
        <v>0</v>
      </c>
      <c r="AD317" s="83">
        <f t="shared" si="116"/>
        <v>0</v>
      </c>
      <c r="AF317" s="83">
        <f t="shared" si="104"/>
        <v>0</v>
      </c>
      <c r="AG317" s="83">
        <f t="shared" si="105"/>
        <v>0</v>
      </c>
      <c r="AQ317" s="83">
        <f t="shared" ca="1" si="106"/>
        <v>4</v>
      </c>
      <c r="AR317" s="83">
        <f t="shared" ca="1" si="107"/>
        <v>-116</v>
      </c>
      <c r="AS317" s="83">
        <f t="shared" ca="1" si="100"/>
        <v>-120</v>
      </c>
      <c r="AT317" s="83" cm="1">
        <f t="array" aca="1" ref="AT317" ca="1">_xlfn.LET(_xlpm.rozsah, $F$3:$F$10001,_xlpm.podminka, (_xlpm.rozsah&gt;M317)*(ISNUMBER(_xlpm.rozsah)),_xlpm.indexy, IF(_xlpm.podminka, ROW(_xlpm.rozsah)-MIN(ROW(_xlpm.rozsah))+1),_xlpm.prvni, MIN(_xlpm.indexy),_xlpm.finalni, IF(_xlpm.prvni=1, 2, _xlpm.prvni),INDEX(_xlpm.rozsah, _xlpm.finalni))</f>
        <v>1100</v>
      </c>
      <c r="AU317" s="83" cm="1">
        <f t="array" aca="1" ref="AU317" ca="1">INDEX($F$3:$F$10001,MATCH(AT317,$F$3:$F$10004,0)-1)</f>
        <v>1000</v>
      </c>
      <c r="AV317" s="83">
        <f t="shared" ca="1" si="117"/>
        <v>-120</v>
      </c>
      <c r="AW317" s="83">
        <f t="shared" ca="1" si="118"/>
        <v>-116</v>
      </c>
      <c r="AX317" s="83">
        <f t="shared" ca="1" si="108"/>
        <v>300</v>
      </c>
      <c r="AY317" s="83">
        <f t="shared" ca="1" si="109"/>
        <v>290</v>
      </c>
      <c r="AZ317" s="83">
        <f t="shared" ca="1" si="110"/>
        <v>10</v>
      </c>
      <c r="BA317" s="83">
        <f t="shared" ca="1" si="111"/>
        <v>300</v>
      </c>
      <c r="BB317" s="83">
        <f t="shared" ca="1" si="112"/>
        <v>290</v>
      </c>
    </row>
    <row r="318" spans="1:54" x14ac:dyDescent="0.25">
      <c r="A318" s="58">
        <v>316</v>
      </c>
      <c r="B318" s="59">
        <f t="shared" si="101"/>
        <v>5.2666666666666666</v>
      </c>
      <c r="C318" s="58">
        <v>0</v>
      </c>
      <c r="D318" s="58">
        <v>0</v>
      </c>
      <c r="F318" s="117"/>
      <c r="G318" s="117"/>
      <c r="H318" s="112">
        <f t="shared" si="102"/>
        <v>0</v>
      </c>
      <c r="I318" s="121"/>
      <c r="J318" s="92">
        <f t="shared" si="103"/>
        <v>0</v>
      </c>
      <c r="L318" s="94">
        <v>316</v>
      </c>
      <c r="M318" s="114">
        <f t="shared" ca="1" si="99"/>
        <v>1000</v>
      </c>
      <c r="N318" s="115">
        <f t="shared" ca="1" si="119"/>
        <v>0</v>
      </c>
      <c r="P318" s="102"/>
      <c r="Q318" s="102"/>
      <c r="R318" s="102"/>
      <c r="S318" s="102"/>
      <c r="AC318" s="83">
        <f t="shared" si="115"/>
        <v>0</v>
      </c>
      <c r="AD318" s="83">
        <f t="shared" si="116"/>
        <v>0</v>
      </c>
      <c r="AF318" s="83">
        <f t="shared" si="104"/>
        <v>0</v>
      </c>
      <c r="AG318" s="83">
        <f t="shared" si="105"/>
        <v>0</v>
      </c>
      <c r="AQ318" s="83">
        <f t="shared" ca="1" si="106"/>
        <v>4</v>
      </c>
      <c r="AR318" s="83">
        <f t="shared" ca="1" si="107"/>
        <v>-116</v>
      </c>
      <c r="AS318" s="83">
        <f t="shared" ca="1" si="100"/>
        <v>-120</v>
      </c>
      <c r="AT318" s="83" cm="1">
        <f t="array" aca="1" ref="AT318" ca="1">_xlfn.LET(_xlpm.rozsah, $F$3:$F$10001,_xlpm.podminka, (_xlpm.rozsah&gt;M318)*(ISNUMBER(_xlpm.rozsah)),_xlpm.indexy, IF(_xlpm.podminka, ROW(_xlpm.rozsah)-MIN(ROW(_xlpm.rozsah))+1),_xlpm.prvni, MIN(_xlpm.indexy),_xlpm.finalni, IF(_xlpm.prvni=1, 2, _xlpm.prvni),INDEX(_xlpm.rozsah, _xlpm.finalni))</f>
        <v>1100</v>
      </c>
      <c r="AU318" s="83" cm="1">
        <f t="array" aca="1" ref="AU318" ca="1">INDEX($F$3:$F$10001,MATCH(AT318,$F$3:$F$10004,0)-1)</f>
        <v>1000</v>
      </c>
      <c r="AV318" s="83">
        <f t="shared" ca="1" si="117"/>
        <v>-120</v>
      </c>
      <c r="AW318" s="83">
        <f t="shared" ca="1" si="118"/>
        <v>-116</v>
      </c>
      <c r="AX318" s="83">
        <f t="shared" ca="1" si="108"/>
        <v>300</v>
      </c>
      <c r="AY318" s="83">
        <f t="shared" ca="1" si="109"/>
        <v>290</v>
      </c>
      <c r="AZ318" s="83">
        <f t="shared" ca="1" si="110"/>
        <v>10</v>
      </c>
      <c r="BA318" s="83">
        <f t="shared" ca="1" si="111"/>
        <v>300</v>
      </c>
      <c r="BB318" s="83">
        <f t="shared" ca="1" si="112"/>
        <v>290</v>
      </c>
    </row>
    <row r="319" spans="1:54" x14ac:dyDescent="0.25">
      <c r="A319" s="58">
        <v>317</v>
      </c>
      <c r="B319" s="59">
        <f t="shared" si="101"/>
        <v>5.2833333333333332</v>
      </c>
      <c r="C319" s="58">
        <v>0</v>
      </c>
      <c r="D319" s="58">
        <v>0</v>
      </c>
      <c r="F319" s="117"/>
      <c r="G319" s="117"/>
      <c r="H319" s="112">
        <f t="shared" si="102"/>
        <v>0</v>
      </c>
      <c r="I319" s="121"/>
      <c r="J319" s="92">
        <f t="shared" si="103"/>
        <v>0</v>
      </c>
      <c r="L319" s="94">
        <v>317</v>
      </c>
      <c r="M319" s="114">
        <f t="shared" ca="1" si="99"/>
        <v>1000</v>
      </c>
      <c r="N319" s="115">
        <f t="shared" ca="1" si="119"/>
        <v>0</v>
      </c>
      <c r="P319" s="102"/>
      <c r="Q319" s="102"/>
      <c r="R319" s="102"/>
      <c r="S319" s="102"/>
      <c r="AC319" s="83">
        <f t="shared" si="115"/>
        <v>0</v>
      </c>
      <c r="AD319" s="83">
        <f t="shared" si="116"/>
        <v>0</v>
      </c>
      <c r="AF319" s="83">
        <f t="shared" si="104"/>
        <v>0</v>
      </c>
      <c r="AG319" s="83">
        <f t="shared" si="105"/>
        <v>0</v>
      </c>
      <c r="AQ319" s="83">
        <f t="shared" ca="1" si="106"/>
        <v>4</v>
      </c>
      <c r="AR319" s="83">
        <f t="shared" ca="1" si="107"/>
        <v>-116</v>
      </c>
      <c r="AS319" s="83">
        <f t="shared" ca="1" si="100"/>
        <v>-120</v>
      </c>
      <c r="AT319" s="83" cm="1">
        <f t="array" aca="1" ref="AT319" ca="1">_xlfn.LET(_xlpm.rozsah, $F$3:$F$10001,_xlpm.podminka, (_xlpm.rozsah&gt;M319)*(ISNUMBER(_xlpm.rozsah)),_xlpm.indexy, IF(_xlpm.podminka, ROW(_xlpm.rozsah)-MIN(ROW(_xlpm.rozsah))+1),_xlpm.prvni, MIN(_xlpm.indexy),_xlpm.finalni, IF(_xlpm.prvni=1, 2, _xlpm.prvni),INDEX(_xlpm.rozsah, _xlpm.finalni))</f>
        <v>1100</v>
      </c>
      <c r="AU319" s="83" cm="1">
        <f t="array" aca="1" ref="AU319" ca="1">INDEX($F$3:$F$10001,MATCH(AT319,$F$3:$F$10004,0)-1)</f>
        <v>1000</v>
      </c>
      <c r="AV319" s="83">
        <f t="shared" ca="1" si="117"/>
        <v>-120</v>
      </c>
      <c r="AW319" s="83">
        <f t="shared" ca="1" si="118"/>
        <v>-116</v>
      </c>
      <c r="AX319" s="83">
        <f t="shared" ca="1" si="108"/>
        <v>300</v>
      </c>
      <c r="AY319" s="83">
        <f t="shared" ca="1" si="109"/>
        <v>290</v>
      </c>
      <c r="AZ319" s="83">
        <f t="shared" ca="1" si="110"/>
        <v>10</v>
      </c>
      <c r="BA319" s="83">
        <f t="shared" ca="1" si="111"/>
        <v>300</v>
      </c>
      <c r="BB319" s="83">
        <f t="shared" ca="1" si="112"/>
        <v>290</v>
      </c>
    </row>
    <row r="320" spans="1:54" x14ac:dyDescent="0.25">
      <c r="A320" s="58">
        <v>318</v>
      </c>
      <c r="B320" s="59">
        <f t="shared" si="101"/>
        <v>5.3</v>
      </c>
      <c r="C320" s="58">
        <v>0</v>
      </c>
      <c r="D320" s="58">
        <v>0</v>
      </c>
      <c r="F320" s="117"/>
      <c r="G320" s="117"/>
      <c r="H320" s="112">
        <f t="shared" si="102"/>
        <v>0</v>
      </c>
      <c r="I320" s="121"/>
      <c r="J320" s="92">
        <f t="shared" si="103"/>
        <v>0</v>
      </c>
      <c r="L320" s="94">
        <v>318</v>
      </c>
      <c r="M320" s="114">
        <f t="shared" ca="1" si="99"/>
        <v>1000</v>
      </c>
      <c r="N320" s="115">
        <f t="shared" ca="1" si="119"/>
        <v>0</v>
      </c>
      <c r="P320" s="102"/>
      <c r="Q320" s="102"/>
      <c r="R320" s="102"/>
      <c r="S320" s="102"/>
      <c r="AC320" s="83">
        <f t="shared" si="115"/>
        <v>0</v>
      </c>
      <c r="AD320" s="83">
        <f t="shared" si="116"/>
        <v>0</v>
      </c>
      <c r="AF320" s="83">
        <f t="shared" si="104"/>
        <v>0</v>
      </c>
      <c r="AG320" s="83">
        <f t="shared" si="105"/>
        <v>0</v>
      </c>
      <c r="AQ320" s="83">
        <f t="shared" ca="1" si="106"/>
        <v>4</v>
      </c>
      <c r="AR320" s="83">
        <f t="shared" ca="1" si="107"/>
        <v>-116</v>
      </c>
      <c r="AS320" s="83">
        <f t="shared" ca="1" si="100"/>
        <v>-120</v>
      </c>
      <c r="AT320" s="83" cm="1">
        <f t="array" aca="1" ref="AT320" ca="1">_xlfn.LET(_xlpm.rozsah, $F$3:$F$10001,_xlpm.podminka, (_xlpm.rozsah&gt;M320)*(ISNUMBER(_xlpm.rozsah)),_xlpm.indexy, IF(_xlpm.podminka, ROW(_xlpm.rozsah)-MIN(ROW(_xlpm.rozsah))+1),_xlpm.prvni, MIN(_xlpm.indexy),_xlpm.finalni, IF(_xlpm.prvni=1, 2, _xlpm.prvni),INDEX(_xlpm.rozsah, _xlpm.finalni))</f>
        <v>1100</v>
      </c>
      <c r="AU320" s="83" cm="1">
        <f t="array" aca="1" ref="AU320" ca="1">INDEX($F$3:$F$10001,MATCH(AT320,$F$3:$F$10004,0)-1)</f>
        <v>1000</v>
      </c>
      <c r="AV320" s="83">
        <f t="shared" ca="1" si="117"/>
        <v>-120</v>
      </c>
      <c r="AW320" s="83">
        <f t="shared" ca="1" si="118"/>
        <v>-116</v>
      </c>
      <c r="AX320" s="83">
        <f t="shared" ca="1" si="108"/>
        <v>300</v>
      </c>
      <c r="AY320" s="83">
        <f t="shared" ca="1" si="109"/>
        <v>290</v>
      </c>
      <c r="AZ320" s="83">
        <f t="shared" ca="1" si="110"/>
        <v>10</v>
      </c>
      <c r="BA320" s="83">
        <f t="shared" ca="1" si="111"/>
        <v>300</v>
      </c>
      <c r="BB320" s="83">
        <f t="shared" ca="1" si="112"/>
        <v>290</v>
      </c>
    </row>
    <row r="321" spans="1:54" x14ac:dyDescent="0.25">
      <c r="A321" s="58">
        <v>319</v>
      </c>
      <c r="B321" s="59">
        <f t="shared" si="101"/>
        <v>5.3166666666666664</v>
      </c>
      <c r="C321" s="58">
        <v>0</v>
      </c>
      <c r="D321" s="58">
        <v>0</v>
      </c>
      <c r="F321" s="117"/>
      <c r="G321" s="117"/>
      <c r="H321" s="112">
        <f t="shared" si="102"/>
        <v>0</v>
      </c>
      <c r="I321" s="121"/>
      <c r="J321" s="92">
        <f t="shared" si="103"/>
        <v>0</v>
      </c>
      <c r="L321" s="94">
        <v>319</v>
      </c>
      <c r="M321" s="114">
        <f t="shared" ca="1" si="99"/>
        <v>1000</v>
      </c>
      <c r="N321" s="115">
        <f t="shared" ca="1" si="119"/>
        <v>0</v>
      </c>
      <c r="P321" s="102"/>
      <c r="Q321" s="102"/>
      <c r="R321" s="102"/>
      <c r="S321" s="102"/>
      <c r="AC321" s="83">
        <f t="shared" si="115"/>
        <v>0</v>
      </c>
      <c r="AD321" s="83">
        <f t="shared" si="116"/>
        <v>0</v>
      </c>
      <c r="AF321" s="83">
        <f t="shared" si="104"/>
        <v>0</v>
      </c>
      <c r="AG321" s="83">
        <f t="shared" si="105"/>
        <v>0</v>
      </c>
      <c r="AQ321" s="83">
        <f t="shared" ca="1" si="106"/>
        <v>4</v>
      </c>
      <c r="AR321" s="83">
        <f t="shared" ca="1" si="107"/>
        <v>-116</v>
      </c>
      <c r="AS321" s="83">
        <f t="shared" ca="1" si="100"/>
        <v>-120</v>
      </c>
      <c r="AT321" s="83" cm="1">
        <f t="array" aca="1" ref="AT321" ca="1">_xlfn.LET(_xlpm.rozsah, $F$3:$F$10001,_xlpm.podminka, (_xlpm.rozsah&gt;M321)*(ISNUMBER(_xlpm.rozsah)),_xlpm.indexy, IF(_xlpm.podminka, ROW(_xlpm.rozsah)-MIN(ROW(_xlpm.rozsah))+1),_xlpm.prvni, MIN(_xlpm.indexy),_xlpm.finalni, IF(_xlpm.prvni=1, 2, _xlpm.prvni),INDEX(_xlpm.rozsah, _xlpm.finalni))</f>
        <v>1100</v>
      </c>
      <c r="AU321" s="83" cm="1">
        <f t="array" aca="1" ref="AU321" ca="1">INDEX($F$3:$F$10001,MATCH(AT321,$F$3:$F$10004,0)-1)</f>
        <v>1000</v>
      </c>
      <c r="AV321" s="83">
        <f t="shared" ca="1" si="117"/>
        <v>-120</v>
      </c>
      <c r="AW321" s="83">
        <f t="shared" ca="1" si="118"/>
        <v>-116</v>
      </c>
      <c r="AX321" s="83">
        <f t="shared" ca="1" si="108"/>
        <v>300</v>
      </c>
      <c r="AY321" s="83">
        <f t="shared" ca="1" si="109"/>
        <v>290</v>
      </c>
      <c r="AZ321" s="83">
        <f t="shared" ca="1" si="110"/>
        <v>10</v>
      </c>
      <c r="BA321" s="83">
        <f t="shared" ca="1" si="111"/>
        <v>300</v>
      </c>
      <c r="BB321" s="83">
        <f t="shared" ca="1" si="112"/>
        <v>290</v>
      </c>
    </row>
    <row r="322" spans="1:54" x14ac:dyDescent="0.25">
      <c r="A322" s="58">
        <v>320</v>
      </c>
      <c r="B322" s="59">
        <f t="shared" si="101"/>
        <v>5.333333333333333</v>
      </c>
      <c r="C322" s="58">
        <v>0</v>
      </c>
      <c r="D322" s="58">
        <v>0</v>
      </c>
      <c r="F322" s="117"/>
      <c r="G322" s="117"/>
      <c r="H322" s="112">
        <f t="shared" si="102"/>
        <v>0</v>
      </c>
      <c r="I322" s="121"/>
      <c r="J322" s="92">
        <f t="shared" si="103"/>
        <v>0</v>
      </c>
      <c r="L322" s="94">
        <v>320</v>
      </c>
      <c r="M322" s="114">
        <f t="shared" ca="1" si="99"/>
        <v>1000</v>
      </c>
      <c r="N322" s="115">
        <f t="shared" ca="1" si="119"/>
        <v>0</v>
      </c>
      <c r="P322" s="102"/>
      <c r="Q322" s="102"/>
      <c r="R322" s="102"/>
      <c r="S322" s="102"/>
      <c r="AC322" s="83">
        <f t="shared" si="115"/>
        <v>0</v>
      </c>
      <c r="AD322" s="83">
        <f t="shared" si="116"/>
        <v>0</v>
      </c>
      <c r="AF322" s="83">
        <f t="shared" si="104"/>
        <v>0</v>
      </c>
      <c r="AG322" s="83">
        <f t="shared" si="105"/>
        <v>0</v>
      </c>
      <c r="AQ322" s="83">
        <f t="shared" ca="1" si="106"/>
        <v>4</v>
      </c>
      <c r="AR322" s="83">
        <f t="shared" ca="1" si="107"/>
        <v>-116</v>
      </c>
      <c r="AS322" s="83">
        <f t="shared" ca="1" si="100"/>
        <v>-120</v>
      </c>
      <c r="AT322" s="83" cm="1">
        <f t="array" aca="1" ref="AT322" ca="1">_xlfn.LET(_xlpm.rozsah, $F$3:$F$10001,_xlpm.podminka, (_xlpm.rozsah&gt;M322)*(ISNUMBER(_xlpm.rozsah)),_xlpm.indexy, IF(_xlpm.podminka, ROW(_xlpm.rozsah)-MIN(ROW(_xlpm.rozsah))+1),_xlpm.prvni, MIN(_xlpm.indexy),_xlpm.finalni, IF(_xlpm.prvni=1, 2, _xlpm.prvni),INDEX(_xlpm.rozsah, _xlpm.finalni))</f>
        <v>1100</v>
      </c>
      <c r="AU322" s="83" cm="1">
        <f t="array" aca="1" ref="AU322" ca="1">INDEX($F$3:$F$10001,MATCH(AT322,$F$3:$F$10004,0)-1)</f>
        <v>1000</v>
      </c>
      <c r="AV322" s="83">
        <f t="shared" ca="1" si="117"/>
        <v>-120</v>
      </c>
      <c r="AW322" s="83">
        <f t="shared" ca="1" si="118"/>
        <v>-116</v>
      </c>
      <c r="AX322" s="83">
        <f t="shared" ca="1" si="108"/>
        <v>300</v>
      </c>
      <c r="AY322" s="83">
        <f t="shared" ca="1" si="109"/>
        <v>290</v>
      </c>
      <c r="AZ322" s="83">
        <f t="shared" ca="1" si="110"/>
        <v>10</v>
      </c>
      <c r="BA322" s="83">
        <f t="shared" ca="1" si="111"/>
        <v>300</v>
      </c>
      <c r="BB322" s="83">
        <f t="shared" ca="1" si="112"/>
        <v>290</v>
      </c>
    </row>
    <row r="323" spans="1:54" x14ac:dyDescent="0.25">
      <c r="A323" s="58">
        <v>321</v>
      </c>
      <c r="B323" s="59">
        <f t="shared" si="101"/>
        <v>5.35</v>
      </c>
      <c r="C323" s="58">
        <v>0</v>
      </c>
      <c r="D323" s="58">
        <v>0</v>
      </c>
      <c r="F323" s="117"/>
      <c r="G323" s="117"/>
      <c r="H323" s="112">
        <f t="shared" si="102"/>
        <v>0</v>
      </c>
      <c r="I323" s="121"/>
      <c r="J323" s="92">
        <f t="shared" si="103"/>
        <v>0</v>
      </c>
      <c r="L323" s="94">
        <v>321</v>
      </c>
      <c r="M323" s="114">
        <f t="shared" ref="M323:M386" ca="1" si="120">(C323/100)*(0.45*$BE$10+0.45*$BE$13+0.1*$BE$11-MIN($T$25,$BE$3))*2.0327+MIN($T$25,$BE$3)</f>
        <v>1000</v>
      </c>
      <c r="N323" s="115">
        <f t="shared" ca="1" si="119"/>
        <v>0</v>
      </c>
      <c r="P323" s="102"/>
      <c r="Q323" s="102"/>
      <c r="R323" s="102"/>
      <c r="S323" s="102"/>
      <c r="AC323" s="83">
        <f t="shared" si="115"/>
        <v>0</v>
      </c>
      <c r="AD323" s="83">
        <f t="shared" si="116"/>
        <v>0</v>
      </c>
      <c r="AF323" s="83">
        <f t="shared" si="104"/>
        <v>0</v>
      </c>
      <c r="AG323" s="83">
        <f t="shared" si="105"/>
        <v>0</v>
      </c>
      <c r="AQ323" s="83">
        <f t="shared" ca="1" si="106"/>
        <v>4</v>
      </c>
      <c r="AR323" s="83">
        <f t="shared" ca="1" si="107"/>
        <v>-116</v>
      </c>
      <c r="AS323" s="83">
        <f t="shared" ref="AS323:AS386" ca="1" si="121">(MIN(AV323:AW323)+(((M323-MIN(AT323:AU323))/(MAX(AT323:AU323)-MIN(AT323:AU323))*(MAX(AV323:AW323)-MIN(AV323:AW323)))))</f>
        <v>-120</v>
      </c>
      <c r="AT323" s="83" cm="1">
        <f t="array" aca="1" ref="AT323" ca="1">_xlfn.LET(_xlpm.rozsah, $F$3:$F$10001,_xlpm.podminka, (_xlpm.rozsah&gt;M323)*(ISNUMBER(_xlpm.rozsah)),_xlpm.indexy, IF(_xlpm.podminka, ROW(_xlpm.rozsah)-MIN(ROW(_xlpm.rozsah))+1),_xlpm.prvni, MIN(_xlpm.indexy),_xlpm.finalni, IF(_xlpm.prvni=1, 2, _xlpm.prvni),INDEX(_xlpm.rozsah, _xlpm.finalni))</f>
        <v>1100</v>
      </c>
      <c r="AU323" s="83" cm="1">
        <f t="array" aca="1" ref="AU323" ca="1">INDEX($F$3:$F$10001,MATCH(AT323,$F$3:$F$10004,0)-1)</f>
        <v>1000</v>
      </c>
      <c r="AV323" s="83">
        <f t="shared" ca="1" si="117"/>
        <v>-120</v>
      </c>
      <c r="AW323" s="83">
        <f t="shared" ca="1" si="118"/>
        <v>-116</v>
      </c>
      <c r="AX323" s="83">
        <f t="shared" ca="1" si="108"/>
        <v>300</v>
      </c>
      <c r="AY323" s="83">
        <f t="shared" ca="1" si="109"/>
        <v>290</v>
      </c>
      <c r="AZ323" s="83">
        <f t="shared" ca="1" si="110"/>
        <v>10</v>
      </c>
      <c r="BA323" s="83">
        <f t="shared" ca="1" si="111"/>
        <v>300</v>
      </c>
      <c r="BB323" s="83">
        <f t="shared" ca="1" si="112"/>
        <v>290</v>
      </c>
    </row>
    <row r="324" spans="1:54" x14ac:dyDescent="0.25">
      <c r="A324" s="58">
        <v>322</v>
      </c>
      <c r="B324" s="59">
        <f t="shared" ref="B324:B387" si="122">A324/60</f>
        <v>5.3666666666666663</v>
      </c>
      <c r="C324" s="58">
        <v>0</v>
      </c>
      <c r="D324" s="58">
        <v>0</v>
      </c>
      <c r="F324" s="117"/>
      <c r="G324" s="117"/>
      <c r="H324" s="112">
        <f t="shared" ref="H324:H387" si="123">G324*2*PI()*F324/60*0.001</f>
        <v>0</v>
      </c>
      <c r="I324" s="121"/>
      <c r="J324" s="92">
        <f t="shared" ref="J324:J387" si="124">-0.4*G324</f>
        <v>0</v>
      </c>
      <c r="L324" s="94">
        <v>322</v>
      </c>
      <c r="M324" s="114">
        <f t="shared" ca="1" si="120"/>
        <v>1000</v>
      </c>
      <c r="N324" s="115">
        <f t="shared" ca="1" si="119"/>
        <v>0</v>
      </c>
      <c r="P324" s="102"/>
      <c r="Q324" s="102"/>
      <c r="R324" s="102"/>
      <c r="S324" s="102"/>
      <c r="AC324" s="83">
        <f t="shared" si="115"/>
        <v>0</v>
      </c>
      <c r="AD324" s="83">
        <f t="shared" si="116"/>
        <v>0</v>
      </c>
      <c r="AF324" s="83">
        <f t="shared" ref="AF324:AF387" si="125">(AL325-AL324)*(AK325+AK324)/2</f>
        <v>0</v>
      </c>
      <c r="AG324" s="83">
        <f t="shared" ref="AG324:AG387" si="126">(AI325-AI324)*(AH325+AH324)/2</f>
        <v>0</v>
      </c>
      <c r="AQ324" s="83">
        <f t="shared" ref="AQ324:AQ387" ca="1" si="127">AW324-AV324</f>
        <v>4</v>
      </c>
      <c r="AR324" s="83">
        <f t="shared" ref="AR324:AR387" ca="1" si="128">MIN(AV324:AW324)+((MAX(AT324:AU324)-M324)/(MAX(AT324:AU324)-MIN(AT324:AU324)))*(MAX(AV324:AW324)-MIN(AV324:AW324))</f>
        <v>-116</v>
      </c>
      <c r="AS324" s="83">
        <f t="shared" ca="1" si="121"/>
        <v>-120</v>
      </c>
      <c r="AT324" s="83" cm="1">
        <f t="array" aca="1" ref="AT324" ca="1">_xlfn.LET(_xlpm.rozsah, $F$3:$F$10001,_xlpm.podminka, (_xlpm.rozsah&gt;M324)*(ISNUMBER(_xlpm.rozsah)),_xlpm.indexy, IF(_xlpm.podminka, ROW(_xlpm.rozsah)-MIN(ROW(_xlpm.rozsah))+1),_xlpm.prvni, MIN(_xlpm.indexy),_xlpm.finalni, IF(_xlpm.prvni=1, 2, _xlpm.prvni),INDEX(_xlpm.rozsah, _xlpm.finalni))</f>
        <v>1100</v>
      </c>
      <c r="AU324" s="83" cm="1">
        <f t="array" aca="1" ref="AU324" ca="1">INDEX($F$3:$F$10001,MATCH(AT324,$F$3:$F$10004,0)-1)</f>
        <v>1000</v>
      </c>
      <c r="AV324" s="83">
        <f t="shared" ca="1" si="117"/>
        <v>-120</v>
      </c>
      <c r="AW324" s="83">
        <f t="shared" ca="1" si="118"/>
        <v>-116</v>
      </c>
      <c r="AX324" s="83">
        <f t="shared" ref="AX324:AX387" ca="1" si="129">INDEX($G$2:$G$10001,MATCH(AT324,$F$2:$F$10001,0))</f>
        <v>300</v>
      </c>
      <c r="AY324" s="83">
        <f t="shared" ref="AY324:AY387" ca="1" si="130">INDEX($G$2:$G$10001,MATCH(AU324,$F$2:$F$10001,0))</f>
        <v>290</v>
      </c>
      <c r="AZ324" s="83">
        <f t="shared" ref="AZ324:AZ387" ca="1" si="131">AX324-AY324</f>
        <v>10</v>
      </c>
      <c r="BA324" s="83">
        <f t="shared" ref="BA324:BA387" ca="1" si="132">MIN(AX324:AY324)+((MAX(AT324:AU324)-M324)/(MAX(AT324:AU324)-MIN(AT324:AU324)))*(MAX(AX324:AY324)-MIN(AX324:AY324))</f>
        <v>300</v>
      </c>
      <c r="BB324" s="83">
        <f t="shared" ca="1" si="112"/>
        <v>290</v>
      </c>
    </row>
    <row r="325" spans="1:54" x14ac:dyDescent="0.25">
      <c r="A325" s="58">
        <v>323</v>
      </c>
      <c r="B325" s="59">
        <f t="shared" si="122"/>
        <v>5.3833333333333337</v>
      </c>
      <c r="C325" s="58">
        <v>0</v>
      </c>
      <c r="D325" s="58">
        <v>0</v>
      </c>
      <c r="F325" s="117"/>
      <c r="G325" s="117"/>
      <c r="H325" s="112">
        <f t="shared" si="123"/>
        <v>0</v>
      </c>
      <c r="I325" s="121"/>
      <c r="J325" s="92">
        <f t="shared" si="124"/>
        <v>0</v>
      </c>
      <c r="L325" s="94">
        <v>323</v>
      </c>
      <c r="M325" s="114">
        <f t="shared" ca="1" si="120"/>
        <v>1000</v>
      </c>
      <c r="N325" s="115">
        <f t="shared" ca="1" si="119"/>
        <v>0</v>
      </c>
      <c r="P325" s="102"/>
      <c r="Q325" s="102"/>
      <c r="R325" s="102"/>
      <c r="S325" s="102"/>
      <c r="AC325" s="83">
        <f t="shared" si="115"/>
        <v>0</v>
      </c>
      <c r="AD325" s="83">
        <f t="shared" si="116"/>
        <v>0</v>
      </c>
      <c r="AF325" s="83">
        <f t="shared" si="125"/>
        <v>0</v>
      </c>
      <c r="AG325" s="83">
        <f t="shared" si="126"/>
        <v>0</v>
      </c>
      <c r="AQ325" s="83">
        <f t="shared" ca="1" si="127"/>
        <v>4</v>
      </c>
      <c r="AR325" s="83">
        <f t="shared" ca="1" si="128"/>
        <v>-116</v>
      </c>
      <c r="AS325" s="83">
        <f t="shared" ca="1" si="121"/>
        <v>-120</v>
      </c>
      <c r="AT325" s="83" cm="1">
        <f t="array" aca="1" ref="AT325" ca="1">_xlfn.LET(_xlpm.rozsah, $F$3:$F$10001,_xlpm.podminka, (_xlpm.rozsah&gt;M325)*(ISNUMBER(_xlpm.rozsah)),_xlpm.indexy, IF(_xlpm.podminka, ROW(_xlpm.rozsah)-MIN(ROW(_xlpm.rozsah))+1),_xlpm.prvni, MIN(_xlpm.indexy),_xlpm.finalni, IF(_xlpm.prvni=1, 2, _xlpm.prvni),INDEX(_xlpm.rozsah, _xlpm.finalni))</f>
        <v>1100</v>
      </c>
      <c r="AU325" s="83" cm="1">
        <f t="array" aca="1" ref="AU325" ca="1">INDEX($F$3:$F$10001,MATCH(AT325,$F$3:$F$10004,0)-1)</f>
        <v>1000</v>
      </c>
      <c r="AV325" s="83">
        <f t="shared" ca="1" si="117"/>
        <v>-120</v>
      </c>
      <c r="AW325" s="83">
        <f t="shared" ca="1" si="118"/>
        <v>-116</v>
      </c>
      <c r="AX325" s="83">
        <f t="shared" ca="1" si="129"/>
        <v>300</v>
      </c>
      <c r="AY325" s="83">
        <f t="shared" ca="1" si="130"/>
        <v>290</v>
      </c>
      <c r="AZ325" s="83">
        <f t="shared" ca="1" si="131"/>
        <v>10</v>
      </c>
      <c r="BA325" s="83">
        <f t="shared" ca="1" si="132"/>
        <v>300</v>
      </c>
      <c r="BB325" s="83">
        <f t="shared" ref="BB325:BB388" ca="1" si="133">MIN(AX325:AY325)+((M325-MIN(AT325:AU325))/(MAX(AT325:AU325)-MIN(AT325:AU325)))*(MAX(AX325:AY325)-MIN(AX325:AY325))</f>
        <v>290</v>
      </c>
    </row>
    <row r="326" spans="1:54" x14ac:dyDescent="0.25">
      <c r="A326" s="58">
        <v>324</v>
      </c>
      <c r="B326" s="59">
        <f t="shared" si="122"/>
        <v>5.4</v>
      </c>
      <c r="C326" s="58">
        <v>4.5</v>
      </c>
      <c r="D326" s="58">
        <v>41</v>
      </c>
      <c r="F326" s="117"/>
      <c r="G326" s="117"/>
      <c r="H326" s="112">
        <f t="shared" si="123"/>
        <v>0</v>
      </c>
      <c r="I326" s="121"/>
      <c r="J326" s="92">
        <f t="shared" si="124"/>
        <v>0</v>
      </c>
      <c r="L326" s="94">
        <v>324</v>
      </c>
      <c r="M326" s="114">
        <f t="shared" ca="1" si="120"/>
        <v>1035.7366100566001</v>
      </c>
      <c r="N326" s="115">
        <f t="shared" ca="1" si="119"/>
        <v>120.36520101232061</v>
      </c>
      <c r="P326" s="102"/>
      <c r="Q326" s="102"/>
      <c r="R326" s="102"/>
      <c r="S326" s="102"/>
      <c r="AC326" s="83">
        <f t="shared" si="115"/>
        <v>0</v>
      </c>
      <c r="AD326" s="83">
        <f t="shared" si="116"/>
        <v>0</v>
      </c>
      <c r="AF326" s="83">
        <f t="shared" si="125"/>
        <v>0</v>
      </c>
      <c r="AG326" s="83">
        <f t="shared" si="126"/>
        <v>0</v>
      </c>
      <c r="AQ326" s="83">
        <f t="shared" ca="1" si="127"/>
        <v>4</v>
      </c>
      <c r="AR326" s="83">
        <f t="shared" ca="1" si="128"/>
        <v>-117.429464402264</v>
      </c>
      <c r="AS326" s="83">
        <f t="shared" ca="1" si="121"/>
        <v>-118.570535597736</v>
      </c>
      <c r="AT326" s="83" cm="1">
        <f t="array" aca="1" ref="AT326" ca="1">_xlfn.LET(_xlpm.rozsah, $F$3:$F$10001,_xlpm.podminka, (_xlpm.rozsah&gt;M326)*(ISNUMBER(_xlpm.rozsah)),_xlpm.indexy, IF(_xlpm.podminka, ROW(_xlpm.rozsah)-MIN(ROW(_xlpm.rozsah))+1),_xlpm.prvni, MIN(_xlpm.indexy),_xlpm.finalni, IF(_xlpm.prvni=1, 2, _xlpm.prvni),INDEX(_xlpm.rozsah, _xlpm.finalni))</f>
        <v>1100</v>
      </c>
      <c r="AU326" s="83" cm="1">
        <f t="array" aca="1" ref="AU326" ca="1">INDEX($F$3:$F$10001,MATCH(AT326,$F$3:$F$10004,0)-1)</f>
        <v>1000</v>
      </c>
      <c r="AV326" s="83">
        <f t="shared" ca="1" si="117"/>
        <v>-120</v>
      </c>
      <c r="AW326" s="83">
        <f t="shared" ca="1" si="118"/>
        <v>-116</v>
      </c>
      <c r="AX326" s="83">
        <f t="shared" ca="1" si="129"/>
        <v>300</v>
      </c>
      <c r="AY326" s="83">
        <f t="shared" ca="1" si="130"/>
        <v>290</v>
      </c>
      <c r="AZ326" s="83">
        <f t="shared" ca="1" si="131"/>
        <v>10</v>
      </c>
      <c r="BA326" s="83">
        <f t="shared" ca="1" si="132"/>
        <v>296.42633899433997</v>
      </c>
      <c r="BB326" s="83">
        <f t="shared" ca="1" si="133"/>
        <v>293.57366100566003</v>
      </c>
    </row>
    <row r="327" spans="1:54" x14ac:dyDescent="0.25">
      <c r="A327" s="58">
        <v>325</v>
      </c>
      <c r="B327" s="59">
        <f t="shared" si="122"/>
        <v>5.416666666666667</v>
      </c>
      <c r="C327" s="58">
        <v>17.2</v>
      </c>
      <c r="D327" s="58">
        <v>38.9</v>
      </c>
      <c r="F327" s="117"/>
      <c r="G327" s="117"/>
      <c r="H327" s="112">
        <f t="shared" si="123"/>
        <v>0</v>
      </c>
      <c r="I327" s="121"/>
      <c r="J327" s="92">
        <f t="shared" si="124"/>
        <v>0</v>
      </c>
      <c r="L327" s="94">
        <v>325</v>
      </c>
      <c r="M327" s="114">
        <f t="shared" ca="1" si="120"/>
        <v>1136.5932651052267</v>
      </c>
      <c r="N327" s="115">
        <f t="shared" ca="1" si="119"/>
        <v>119.54695602518665</v>
      </c>
      <c r="P327" s="102"/>
      <c r="Q327" s="102"/>
      <c r="R327" s="102"/>
      <c r="S327" s="102"/>
      <c r="AC327" s="83">
        <f t="shared" si="115"/>
        <v>0</v>
      </c>
      <c r="AD327" s="83">
        <f t="shared" si="116"/>
        <v>0</v>
      </c>
      <c r="AF327" s="83">
        <f t="shared" si="125"/>
        <v>0</v>
      </c>
      <c r="AG327" s="83">
        <f t="shared" si="126"/>
        <v>0</v>
      </c>
      <c r="AQ327" s="83">
        <f t="shared" ca="1" si="127"/>
        <v>8</v>
      </c>
      <c r="AR327" s="83">
        <f t="shared" ca="1" si="128"/>
        <v>-122.92746120841814</v>
      </c>
      <c r="AS327" s="83">
        <f t="shared" ca="1" si="121"/>
        <v>-125.07253879158186</v>
      </c>
      <c r="AT327" s="83" cm="1">
        <f t="array" aca="1" ref="AT327" ca="1">_xlfn.LET(_xlpm.rozsah, $F$3:$F$10001,_xlpm.podminka, (_xlpm.rozsah&gt;M327)*(ISNUMBER(_xlpm.rozsah)),_xlpm.indexy, IF(_xlpm.podminka, ROW(_xlpm.rozsah)-MIN(ROW(_xlpm.rozsah))+1),_xlpm.prvni, MIN(_xlpm.indexy),_xlpm.finalni, IF(_xlpm.prvni=1, 2, _xlpm.prvni),INDEX(_xlpm.rozsah, _xlpm.finalni))</f>
        <v>1200</v>
      </c>
      <c r="AU327" s="83" cm="1">
        <f t="array" aca="1" ref="AU327" ca="1">INDEX($F$3:$F$10001,MATCH(AT327,$F$3:$F$10004,0)-1)</f>
        <v>1100</v>
      </c>
      <c r="AV327" s="83">
        <f t="shared" ca="1" si="117"/>
        <v>-128</v>
      </c>
      <c r="AW327" s="83">
        <f t="shared" ca="1" si="118"/>
        <v>-120</v>
      </c>
      <c r="AX327" s="83">
        <f t="shared" ca="1" si="129"/>
        <v>320</v>
      </c>
      <c r="AY327" s="83">
        <f t="shared" ca="1" si="130"/>
        <v>300</v>
      </c>
      <c r="AZ327" s="83">
        <f t="shared" ca="1" si="131"/>
        <v>20</v>
      </c>
      <c r="BA327" s="83">
        <f t="shared" ca="1" si="132"/>
        <v>312.68134697895465</v>
      </c>
      <c r="BB327" s="83">
        <f t="shared" ca="1" si="133"/>
        <v>307.31865302104535</v>
      </c>
    </row>
    <row r="328" spans="1:54" x14ac:dyDescent="0.25">
      <c r="A328" s="58">
        <v>326</v>
      </c>
      <c r="B328" s="59">
        <f t="shared" si="122"/>
        <v>5.4333333333333336</v>
      </c>
      <c r="C328" s="58">
        <v>30.1</v>
      </c>
      <c r="D328" s="58">
        <v>36.799999999999997</v>
      </c>
      <c r="F328" s="117"/>
      <c r="G328" s="117"/>
      <c r="H328" s="112">
        <f t="shared" si="123"/>
        <v>0</v>
      </c>
      <c r="I328" s="121"/>
      <c r="J328" s="92">
        <f t="shared" si="124"/>
        <v>0</v>
      </c>
      <c r="L328" s="94">
        <v>326</v>
      </c>
      <c r="M328" s="114">
        <f t="shared" ca="1" si="120"/>
        <v>1239.0382139341468</v>
      </c>
      <c r="N328" s="115">
        <f t="shared" ca="1" si="119"/>
        <v>122.06981881832981</v>
      </c>
      <c r="P328" s="102"/>
      <c r="Q328" s="102"/>
      <c r="R328" s="102"/>
      <c r="S328" s="102"/>
      <c r="AC328" s="83">
        <f t="shared" si="115"/>
        <v>0</v>
      </c>
      <c r="AD328" s="83">
        <f t="shared" si="116"/>
        <v>0</v>
      </c>
      <c r="AF328" s="83">
        <f t="shared" si="125"/>
        <v>0</v>
      </c>
      <c r="AG328" s="83">
        <f t="shared" si="126"/>
        <v>0</v>
      </c>
      <c r="AQ328" s="83">
        <f t="shared" ca="1" si="127"/>
        <v>12</v>
      </c>
      <c r="AR328" s="83">
        <f t="shared" ca="1" si="128"/>
        <v>-132.68458567209763</v>
      </c>
      <c r="AS328" s="83">
        <f t="shared" ca="1" si="121"/>
        <v>-135.31541432790237</v>
      </c>
      <c r="AT328" s="83" cm="1">
        <f t="array" aca="1" ref="AT328" ca="1">_xlfn.LET(_xlpm.rozsah, $F$3:$F$10001,_xlpm.podminka, (_xlpm.rozsah&gt;M328)*(ISNUMBER(_xlpm.rozsah)),_xlpm.indexy, IF(_xlpm.podminka, ROW(_xlpm.rozsah)-MIN(ROW(_xlpm.rozsah))+1),_xlpm.prvni, MIN(_xlpm.indexy),_xlpm.finalni, IF(_xlpm.prvni=1, 2, _xlpm.prvni),INDEX(_xlpm.rozsah, _xlpm.finalni))</f>
        <v>1300</v>
      </c>
      <c r="AU328" s="83" cm="1">
        <f t="array" aca="1" ref="AU328" ca="1">INDEX($F$3:$F$10001,MATCH(AT328,$F$3:$F$10004,0)-1)</f>
        <v>1200</v>
      </c>
      <c r="AV328" s="83">
        <f t="shared" ca="1" si="117"/>
        <v>-140</v>
      </c>
      <c r="AW328" s="83">
        <f t="shared" ca="1" si="118"/>
        <v>-128</v>
      </c>
      <c r="AX328" s="83">
        <f t="shared" ca="1" si="129"/>
        <v>350</v>
      </c>
      <c r="AY328" s="83">
        <f t="shared" ca="1" si="130"/>
        <v>320</v>
      </c>
      <c r="AZ328" s="83">
        <f t="shared" ca="1" si="131"/>
        <v>30</v>
      </c>
      <c r="BA328" s="83">
        <f t="shared" ca="1" si="132"/>
        <v>338.28853581975596</v>
      </c>
      <c r="BB328" s="83">
        <f t="shared" ca="1" si="133"/>
        <v>331.71146418024404</v>
      </c>
    </row>
    <row r="329" spans="1:54" x14ac:dyDescent="0.25">
      <c r="A329" s="58">
        <v>327</v>
      </c>
      <c r="B329" s="59">
        <f t="shared" si="122"/>
        <v>5.45</v>
      </c>
      <c r="C329" s="58">
        <v>41</v>
      </c>
      <c r="D329" s="58">
        <v>34.700000000000003</v>
      </c>
      <c r="F329" s="117"/>
      <c r="G329" s="117"/>
      <c r="H329" s="112">
        <f t="shared" si="123"/>
        <v>0</v>
      </c>
      <c r="I329" s="121"/>
      <c r="J329" s="92">
        <f t="shared" si="124"/>
        <v>0</v>
      </c>
      <c r="L329" s="94">
        <v>327</v>
      </c>
      <c r="M329" s="114">
        <f t="shared" ca="1" si="120"/>
        <v>1325.6002249601333</v>
      </c>
      <c r="N329" s="115">
        <f t="shared" ca="1" si="119"/>
        <v>122.33832780611664</v>
      </c>
      <c r="P329" s="102"/>
      <c r="Q329" s="102"/>
      <c r="R329" s="102"/>
      <c r="S329" s="102"/>
      <c r="AC329" s="83">
        <f t="shared" si="115"/>
        <v>0</v>
      </c>
      <c r="AD329" s="83">
        <f t="shared" si="116"/>
        <v>0</v>
      </c>
      <c r="AF329" s="83">
        <f t="shared" si="125"/>
        <v>0</v>
      </c>
      <c r="AG329" s="83">
        <f t="shared" si="126"/>
        <v>0</v>
      </c>
      <c r="AQ329" s="83">
        <f t="shared" ca="1" si="127"/>
        <v>4</v>
      </c>
      <c r="AR329" s="83">
        <f t="shared" ca="1" si="128"/>
        <v>-141.02400899840532</v>
      </c>
      <c r="AS329" s="83">
        <f t="shared" ca="1" si="121"/>
        <v>-142.97599100159468</v>
      </c>
      <c r="AT329" s="83" cm="1">
        <f t="array" aca="1" ref="AT329" ca="1">_xlfn.LET(_xlpm.rozsah, $F$3:$F$10001,_xlpm.podminka, (_xlpm.rozsah&gt;M329)*(ISNUMBER(_xlpm.rozsah)),_xlpm.indexy, IF(_xlpm.podminka, ROW(_xlpm.rozsah)-MIN(ROW(_xlpm.rozsah))+1),_xlpm.prvni, MIN(_xlpm.indexy),_xlpm.finalni, IF(_xlpm.prvni=1, 2, _xlpm.prvni),INDEX(_xlpm.rozsah, _xlpm.finalni))</f>
        <v>1400</v>
      </c>
      <c r="AU329" s="83" cm="1">
        <f t="array" aca="1" ref="AU329" ca="1">INDEX($F$3:$F$10001,MATCH(AT329,$F$3:$F$10004,0)-1)</f>
        <v>1300</v>
      </c>
      <c r="AV329" s="83">
        <f t="shared" ca="1" si="117"/>
        <v>-144</v>
      </c>
      <c r="AW329" s="83">
        <f t="shared" ca="1" si="118"/>
        <v>-140</v>
      </c>
      <c r="AX329" s="83">
        <f t="shared" ca="1" si="129"/>
        <v>360</v>
      </c>
      <c r="AY329" s="83">
        <f t="shared" ca="1" si="130"/>
        <v>350</v>
      </c>
      <c r="AZ329" s="83">
        <f t="shared" ca="1" si="131"/>
        <v>10</v>
      </c>
      <c r="BA329" s="83">
        <f t="shared" ca="1" si="132"/>
        <v>357.43997750398665</v>
      </c>
      <c r="BB329" s="83">
        <f t="shared" ca="1" si="133"/>
        <v>352.56002249601335</v>
      </c>
    </row>
    <row r="330" spans="1:54" x14ac:dyDescent="0.25">
      <c r="A330" s="58">
        <v>328</v>
      </c>
      <c r="B330" s="59">
        <f t="shared" si="122"/>
        <v>5.4666666666666668</v>
      </c>
      <c r="C330" s="58">
        <v>50</v>
      </c>
      <c r="D330" s="58">
        <v>32.6</v>
      </c>
      <c r="F330" s="117"/>
      <c r="G330" s="117"/>
      <c r="H330" s="112">
        <f t="shared" si="123"/>
        <v>0</v>
      </c>
      <c r="I330" s="121"/>
      <c r="J330" s="92">
        <f t="shared" si="124"/>
        <v>0</v>
      </c>
      <c r="L330" s="94">
        <v>328</v>
      </c>
      <c r="M330" s="114">
        <f t="shared" ca="1" si="120"/>
        <v>1397.0734450733335</v>
      </c>
      <c r="N330" s="115">
        <f t="shared" ca="1" si="119"/>
        <v>117.26459430939067</v>
      </c>
      <c r="P330" s="102"/>
      <c r="Q330" s="102"/>
      <c r="R330" s="102"/>
      <c r="S330" s="102"/>
      <c r="AC330" s="83">
        <f t="shared" si="115"/>
        <v>0</v>
      </c>
      <c r="AD330" s="83">
        <f t="shared" si="116"/>
        <v>0</v>
      </c>
      <c r="AF330" s="83">
        <f t="shared" si="125"/>
        <v>0</v>
      </c>
      <c r="AG330" s="83">
        <f t="shared" si="126"/>
        <v>0</v>
      </c>
      <c r="AQ330" s="83">
        <f t="shared" ca="1" si="127"/>
        <v>4</v>
      </c>
      <c r="AR330" s="83">
        <f t="shared" ca="1" si="128"/>
        <v>-143.88293780293333</v>
      </c>
      <c r="AS330" s="83">
        <f t="shared" ca="1" si="121"/>
        <v>-140.11706219706667</v>
      </c>
      <c r="AT330" s="83" cm="1">
        <f t="array" aca="1" ref="AT330" ca="1">_xlfn.LET(_xlpm.rozsah, $F$3:$F$10001,_xlpm.podminka, (_xlpm.rozsah&gt;M330)*(ISNUMBER(_xlpm.rozsah)),_xlpm.indexy, IF(_xlpm.podminka, ROW(_xlpm.rozsah)-MIN(ROW(_xlpm.rozsah))+1),_xlpm.prvni, MIN(_xlpm.indexy),_xlpm.finalni, IF(_xlpm.prvni=1, 2, _xlpm.prvni),INDEX(_xlpm.rozsah, _xlpm.finalni))</f>
        <v>1400</v>
      </c>
      <c r="AU330" s="83" cm="1">
        <f t="array" aca="1" ref="AU330" ca="1">INDEX($F$3:$F$10001,MATCH(AT330,$F$3:$F$10004,0)-1)</f>
        <v>1300</v>
      </c>
      <c r="AV330" s="83">
        <f t="shared" ca="1" si="117"/>
        <v>-144</v>
      </c>
      <c r="AW330" s="83">
        <f t="shared" ca="1" si="118"/>
        <v>-140</v>
      </c>
      <c r="AX330" s="83">
        <f t="shared" ca="1" si="129"/>
        <v>360</v>
      </c>
      <c r="AY330" s="83">
        <f t="shared" ca="1" si="130"/>
        <v>350</v>
      </c>
      <c r="AZ330" s="83">
        <f t="shared" ca="1" si="131"/>
        <v>10</v>
      </c>
      <c r="BA330" s="83">
        <f t="shared" ca="1" si="132"/>
        <v>350.29265549266665</v>
      </c>
      <c r="BB330" s="83">
        <f t="shared" ca="1" si="133"/>
        <v>359.70734450733335</v>
      </c>
    </row>
    <row r="331" spans="1:54" x14ac:dyDescent="0.25">
      <c r="A331" s="58">
        <v>329</v>
      </c>
      <c r="B331" s="59">
        <f t="shared" si="122"/>
        <v>5.4833333333333334</v>
      </c>
      <c r="C331" s="58">
        <v>51.4</v>
      </c>
      <c r="D331" s="58">
        <v>0.1</v>
      </c>
      <c r="F331" s="117"/>
      <c r="G331" s="117"/>
      <c r="H331" s="112">
        <f t="shared" si="123"/>
        <v>0</v>
      </c>
      <c r="I331" s="121"/>
      <c r="J331" s="92">
        <f t="shared" si="124"/>
        <v>0</v>
      </c>
      <c r="L331" s="94">
        <v>329</v>
      </c>
      <c r="M331" s="114">
        <f t="shared" ca="1" si="120"/>
        <v>1408.1915015353868</v>
      </c>
      <c r="N331" s="115">
        <f t="shared" ca="1" si="119"/>
        <v>0.36</v>
      </c>
      <c r="P331" s="102"/>
      <c r="Q331" s="102"/>
      <c r="R331" s="102"/>
      <c r="S331" s="102"/>
      <c r="AC331" s="83">
        <f t="shared" si="115"/>
        <v>0</v>
      </c>
      <c r="AD331" s="83">
        <f t="shared" si="116"/>
        <v>0</v>
      </c>
      <c r="AF331" s="83">
        <f t="shared" si="125"/>
        <v>0</v>
      </c>
      <c r="AG331" s="83">
        <f t="shared" si="126"/>
        <v>0</v>
      </c>
      <c r="AQ331" s="83">
        <f t="shared" ca="1" si="127"/>
        <v>0</v>
      </c>
      <c r="AR331" s="83">
        <f t="shared" ca="1" si="128"/>
        <v>-144</v>
      </c>
      <c r="AS331" s="83">
        <f t="shared" ca="1" si="121"/>
        <v>-144</v>
      </c>
      <c r="AT331" s="83" cm="1">
        <f t="array" aca="1" ref="AT331" ca="1">_xlfn.LET(_xlpm.rozsah, $F$3:$F$10001,_xlpm.podminka, (_xlpm.rozsah&gt;M331)*(ISNUMBER(_xlpm.rozsah)),_xlpm.indexy, IF(_xlpm.podminka, ROW(_xlpm.rozsah)-MIN(ROW(_xlpm.rozsah))+1),_xlpm.prvni, MIN(_xlpm.indexy),_xlpm.finalni, IF(_xlpm.prvni=1, 2, _xlpm.prvni),INDEX(_xlpm.rozsah, _xlpm.finalni))</f>
        <v>1500</v>
      </c>
      <c r="AU331" s="83" cm="1">
        <f t="array" aca="1" ref="AU331" ca="1">INDEX($F$3:$F$10001,MATCH(AT331,$F$3:$F$10004,0)-1)</f>
        <v>1400</v>
      </c>
      <c r="AV331" s="83">
        <f t="shared" ca="1" si="117"/>
        <v>-144</v>
      </c>
      <c r="AW331" s="83">
        <f t="shared" ca="1" si="118"/>
        <v>-144</v>
      </c>
      <c r="AX331" s="83">
        <f t="shared" ca="1" si="129"/>
        <v>360</v>
      </c>
      <c r="AY331" s="83">
        <f t="shared" ca="1" si="130"/>
        <v>360</v>
      </c>
      <c r="AZ331" s="83">
        <f t="shared" ca="1" si="131"/>
        <v>0</v>
      </c>
      <c r="BA331" s="83">
        <f t="shared" ca="1" si="132"/>
        <v>360</v>
      </c>
      <c r="BB331" s="83">
        <f t="shared" ca="1" si="133"/>
        <v>360</v>
      </c>
    </row>
    <row r="332" spans="1:54" s="81" customFormat="1" x14ac:dyDescent="0.25">
      <c r="A332" s="79">
        <v>330</v>
      </c>
      <c r="B332" s="80">
        <f t="shared" si="122"/>
        <v>5.5</v>
      </c>
      <c r="C332" s="79">
        <v>47.8</v>
      </c>
      <c r="D332" s="79" t="s">
        <v>8</v>
      </c>
      <c r="F332" s="117"/>
      <c r="G332" s="117"/>
      <c r="H332" s="112">
        <f t="shared" si="123"/>
        <v>0</v>
      </c>
      <c r="I332" s="121"/>
      <c r="J332" s="92">
        <f t="shared" si="124"/>
        <v>0</v>
      </c>
      <c r="K332" s="83"/>
      <c r="L332" s="94">
        <v>330</v>
      </c>
      <c r="M332" s="114">
        <f t="shared" ca="1" si="120"/>
        <v>1379.6022134901068</v>
      </c>
      <c r="N332" s="115">
        <f t="shared" ref="N332:N338" ca="1" si="134">AS332</f>
        <v>-140.81591146039574</v>
      </c>
      <c r="O332" s="83"/>
      <c r="P332" s="102"/>
      <c r="Q332" s="102"/>
      <c r="R332" s="102"/>
      <c r="S332" s="102"/>
      <c r="T332" s="83"/>
      <c r="U332" s="83"/>
      <c r="V332" s="83"/>
      <c r="W332" s="83"/>
      <c r="X332" s="83"/>
      <c r="Y332" s="83"/>
      <c r="Z332" s="83"/>
      <c r="AA332" s="83"/>
      <c r="AB332" s="83"/>
      <c r="AC332" s="83">
        <f t="shared" si="115"/>
        <v>0</v>
      </c>
      <c r="AD332" s="83">
        <f t="shared" si="116"/>
        <v>0</v>
      </c>
      <c r="AE332" s="83"/>
      <c r="AF332" s="83">
        <f t="shared" si="125"/>
        <v>0</v>
      </c>
      <c r="AG332" s="83">
        <f t="shared" si="126"/>
        <v>0</v>
      </c>
      <c r="AH332" s="83"/>
      <c r="AI332" s="83"/>
      <c r="AJ332" s="83"/>
      <c r="AK332" s="83"/>
      <c r="AL332" s="83"/>
      <c r="AM332" s="83"/>
      <c r="AN332" s="83"/>
      <c r="AO332" s="83"/>
      <c r="AP332" s="83"/>
      <c r="AQ332" s="83">
        <f t="shared" ca="1" si="127"/>
        <v>4</v>
      </c>
      <c r="AR332" s="83">
        <f t="shared" ca="1" si="128"/>
        <v>-143.18408853960426</v>
      </c>
      <c r="AS332" s="83">
        <f t="shared" ca="1" si="121"/>
        <v>-140.81591146039574</v>
      </c>
      <c r="AT332" s="83" cm="1">
        <f t="array" aca="1" ref="AT332" ca="1">_xlfn.LET(_xlpm.rozsah, $F$3:$F$10001,_xlpm.podminka, (_xlpm.rozsah&gt;M332)*(ISNUMBER(_xlpm.rozsah)),_xlpm.indexy, IF(_xlpm.podminka, ROW(_xlpm.rozsah)-MIN(ROW(_xlpm.rozsah))+1),_xlpm.prvni, MIN(_xlpm.indexy),_xlpm.finalni, IF(_xlpm.prvni=1, 2, _xlpm.prvni),INDEX(_xlpm.rozsah, _xlpm.finalni))</f>
        <v>1400</v>
      </c>
      <c r="AU332" s="83" cm="1">
        <f t="array" aca="1" ref="AU332" ca="1">INDEX($F$3:$F$10001,MATCH(AT332,$F$3:$F$10004,0)-1)</f>
        <v>1300</v>
      </c>
      <c r="AV332" s="83">
        <f t="shared" ca="1" si="117"/>
        <v>-144</v>
      </c>
      <c r="AW332" s="83">
        <f t="shared" ca="1" si="118"/>
        <v>-140</v>
      </c>
      <c r="AX332" s="83">
        <f t="shared" ca="1" si="129"/>
        <v>360</v>
      </c>
      <c r="AY332" s="83">
        <f t="shared" ca="1" si="130"/>
        <v>350</v>
      </c>
      <c r="AZ332" s="83">
        <f t="shared" ca="1" si="131"/>
        <v>10</v>
      </c>
      <c r="BA332" s="83">
        <f t="shared" ca="1" si="132"/>
        <v>352.03977865098932</v>
      </c>
      <c r="BB332" s="83">
        <f t="shared" ca="1" si="133"/>
        <v>357.96022134901068</v>
      </c>
    </row>
    <row r="333" spans="1:54" s="81" customFormat="1" x14ac:dyDescent="0.25">
      <c r="A333" s="79">
        <v>331</v>
      </c>
      <c r="B333" s="80">
        <f t="shared" si="122"/>
        <v>5.5166666666666666</v>
      </c>
      <c r="C333" s="79">
        <v>40.200000000000003</v>
      </c>
      <c r="D333" s="79" t="s">
        <v>8</v>
      </c>
      <c r="F333" s="117"/>
      <c r="G333" s="117"/>
      <c r="H333" s="112">
        <f t="shared" si="123"/>
        <v>0</v>
      </c>
      <c r="I333" s="121"/>
      <c r="J333" s="92">
        <f t="shared" si="124"/>
        <v>0</v>
      </c>
      <c r="K333" s="83"/>
      <c r="L333" s="94">
        <v>331</v>
      </c>
      <c r="M333" s="114">
        <f t="shared" ca="1" si="120"/>
        <v>1319.2470498389603</v>
      </c>
      <c r="N333" s="115">
        <f t="shared" ca="1" si="134"/>
        <v>-143.23011800644159</v>
      </c>
      <c r="O333" s="83"/>
      <c r="P333" s="102"/>
      <c r="Q333" s="102"/>
      <c r="R333" s="102"/>
      <c r="S333" s="102"/>
      <c r="T333" s="83"/>
      <c r="U333" s="83"/>
      <c r="V333" s="83"/>
      <c r="W333" s="83"/>
      <c r="X333" s="83"/>
      <c r="Y333" s="83"/>
      <c r="Z333" s="83"/>
      <c r="AA333" s="83"/>
      <c r="AB333" s="83"/>
      <c r="AC333" s="83">
        <f t="shared" si="115"/>
        <v>0</v>
      </c>
      <c r="AD333" s="83">
        <f t="shared" si="116"/>
        <v>0</v>
      </c>
      <c r="AE333" s="83"/>
      <c r="AF333" s="83">
        <f t="shared" si="125"/>
        <v>0</v>
      </c>
      <c r="AG333" s="83">
        <f t="shared" si="126"/>
        <v>0</v>
      </c>
      <c r="AH333" s="83"/>
      <c r="AI333" s="83"/>
      <c r="AJ333" s="83"/>
      <c r="AK333" s="83"/>
      <c r="AL333" s="83"/>
      <c r="AM333" s="83"/>
      <c r="AN333" s="83"/>
      <c r="AO333" s="83"/>
      <c r="AP333" s="83"/>
      <c r="AQ333" s="83">
        <f t="shared" ca="1" si="127"/>
        <v>4</v>
      </c>
      <c r="AR333" s="83">
        <f t="shared" ca="1" si="128"/>
        <v>-140.76988199355841</v>
      </c>
      <c r="AS333" s="83">
        <f t="shared" ca="1" si="121"/>
        <v>-143.23011800644159</v>
      </c>
      <c r="AT333" s="83" cm="1">
        <f t="array" aca="1" ref="AT333" ca="1">_xlfn.LET(_xlpm.rozsah, $F$3:$F$10001,_xlpm.podminka, (_xlpm.rozsah&gt;M333)*(ISNUMBER(_xlpm.rozsah)),_xlpm.indexy, IF(_xlpm.podminka, ROW(_xlpm.rozsah)-MIN(ROW(_xlpm.rozsah))+1),_xlpm.prvni, MIN(_xlpm.indexy),_xlpm.finalni, IF(_xlpm.prvni=1, 2, _xlpm.prvni),INDEX(_xlpm.rozsah, _xlpm.finalni))</f>
        <v>1400</v>
      </c>
      <c r="AU333" s="83" cm="1">
        <f t="array" aca="1" ref="AU333" ca="1">INDEX($F$3:$F$10001,MATCH(AT333,$F$3:$F$10004,0)-1)</f>
        <v>1300</v>
      </c>
      <c r="AV333" s="83">
        <f t="shared" ca="1" si="117"/>
        <v>-144</v>
      </c>
      <c r="AW333" s="83">
        <f t="shared" ca="1" si="118"/>
        <v>-140</v>
      </c>
      <c r="AX333" s="83">
        <f t="shared" ca="1" si="129"/>
        <v>360</v>
      </c>
      <c r="AY333" s="83">
        <f t="shared" ca="1" si="130"/>
        <v>350</v>
      </c>
      <c r="AZ333" s="83">
        <f t="shared" ca="1" si="131"/>
        <v>10</v>
      </c>
      <c r="BA333" s="83">
        <f t="shared" ca="1" si="132"/>
        <v>358.07529501610395</v>
      </c>
      <c r="BB333" s="83">
        <f t="shared" ca="1" si="133"/>
        <v>351.92470498389605</v>
      </c>
    </row>
    <row r="334" spans="1:54" s="81" customFormat="1" x14ac:dyDescent="0.25">
      <c r="A334" s="79">
        <v>332</v>
      </c>
      <c r="B334" s="80">
        <f t="shared" si="122"/>
        <v>5.5333333333333332</v>
      </c>
      <c r="C334" s="79">
        <v>32</v>
      </c>
      <c r="D334" s="79" t="s">
        <v>8</v>
      </c>
      <c r="F334" s="117"/>
      <c r="G334" s="117"/>
      <c r="H334" s="112">
        <f t="shared" si="123"/>
        <v>0</v>
      </c>
      <c r="I334" s="121"/>
      <c r="J334" s="92">
        <f t="shared" si="124"/>
        <v>0</v>
      </c>
      <c r="K334" s="83"/>
      <c r="L334" s="94">
        <v>332</v>
      </c>
      <c r="M334" s="114">
        <f t="shared" ca="1" si="120"/>
        <v>1254.1270048469335</v>
      </c>
      <c r="N334" s="115">
        <f t="shared" ca="1" si="134"/>
        <v>-133.504759418368</v>
      </c>
      <c r="O334" s="83"/>
      <c r="P334" s="102"/>
      <c r="Q334" s="102"/>
      <c r="R334" s="102"/>
      <c r="S334" s="102"/>
      <c r="T334" s="83"/>
      <c r="U334" s="83"/>
      <c r="V334" s="83"/>
      <c r="W334" s="83"/>
      <c r="X334" s="83"/>
      <c r="Y334" s="83"/>
      <c r="Z334" s="83"/>
      <c r="AA334" s="83"/>
      <c r="AB334" s="83"/>
      <c r="AC334" s="83">
        <f t="shared" si="115"/>
        <v>0</v>
      </c>
      <c r="AD334" s="83">
        <f t="shared" si="116"/>
        <v>0</v>
      </c>
      <c r="AE334" s="83"/>
      <c r="AF334" s="83">
        <f t="shared" si="125"/>
        <v>0</v>
      </c>
      <c r="AG334" s="83">
        <f t="shared" si="126"/>
        <v>0</v>
      </c>
      <c r="AH334" s="83"/>
      <c r="AI334" s="83"/>
      <c r="AJ334" s="83"/>
      <c r="AK334" s="83"/>
      <c r="AL334" s="83"/>
      <c r="AM334" s="83"/>
      <c r="AN334" s="83"/>
      <c r="AO334" s="83"/>
      <c r="AP334" s="83"/>
      <c r="AQ334" s="83">
        <f t="shared" ca="1" si="127"/>
        <v>12</v>
      </c>
      <c r="AR334" s="83">
        <f t="shared" ca="1" si="128"/>
        <v>-134.495240581632</v>
      </c>
      <c r="AS334" s="83">
        <f t="shared" ca="1" si="121"/>
        <v>-133.504759418368</v>
      </c>
      <c r="AT334" s="83" cm="1">
        <f t="array" aca="1" ref="AT334" ca="1">_xlfn.LET(_xlpm.rozsah, $F$3:$F$10001,_xlpm.podminka, (_xlpm.rozsah&gt;M334)*(ISNUMBER(_xlpm.rozsah)),_xlpm.indexy, IF(_xlpm.podminka, ROW(_xlpm.rozsah)-MIN(ROW(_xlpm.rozsah))+1),_xlpm.prvni, MIN(_xlpm.indexy),_xlpm.finalni, IF(_xlpm.prvni=1, 2, _xlpm.prvni),INDEX(_xlpm.rozsah, _xlpm.finalni))</f>
        <v>1300</v>
      </c>
      <c r="AU334" s="83" cm="1">
        <f t="array" aca="1" ref="AU334" ca="1">INDEX($F$3:$F$10001,MATCH(AT334,$F$3:$F$10004,0)-1)</f>
        <v>1200</v>
      </c>
      <c r="AV334" s="83">
        <f t="shared" ca="1" si="117"/>
        <v>-140</v>
      </c>
      <c r="AW334" s="83">
        <f t="shared" ca="1" si="118"/>
        <v>-128</v>
      </c>
      <c r="AX334" s="83">
        <f t="shared" ca="1" si="129"/>
        <v>350</v>
      </c>
      <c r="AY334" s="83">
        <f t="shared" ca="1" si="130"/>
        <v>320</v>
      </c>
      <c r="AZ334" s="83">
        <f t="shared" ca="1" si="131"/>
        <v>30</v>
      </c>
      <c r="BA334" s="83">
        <f t="shared" ca="1" si="132"/>
        <v>333.76189854591996</v>
      </c>
      <c r="BB334" s="83">
        <f t="shared" ca="1" si="133"/>
        <v>336.23810145408004</v>
      </c>
    </row>
    <row r="335" spans="1:54" s="81" customFormat="1" x14ac:dyDescent="0.25">
      <c r="A335" s="79">
        <v>333</v>
      </c>
      <c r="B335" s="80">
        <f t="shared" si="122"/>
        <v>5.55</v>
      </c>
      <c r="C335" s="79">
        <v>24.4</v>
      </c>
      <c r="D335" s="79" t="s">
        <v>8</v>
      </c>
      <c r="F335" s="117"/>
      <c r="G335" s="117"/>
      <c r="H335" s="112">
        <f t="shared" si="123"/>
        <v>0</v>
      </c>
      <c r="I335" s="121"/>
      <c r="J335" s="92">
        <f t="shared" si="124"/>
        <v>0</v>
      </c>
      <c r="K335" s="83"/>
      <c r="L335" s="94">
        <v>333</v>
      </c>
      <c r="M335" s="114">
        <f t="shared" ca="1" si="120"/>
        <v>1193.7718411957867</v>
      </c>
      <c r="N335" s="115">
        <f t="shared" ca="1" si="134"/>
        <v>-120.49825270433706</v>
      </c>
      <c r="O335" s="83"/>
      <c r="P335" s="102"/>
      <c r="Q335" s="102"/>
      <c r="R335" s="102"/>
      <c r="S335" s="102"/>
      <c r="T335" s="83"/>
      <c r="U335" s="83"/>
      <c r="V335" s="83"/>
      <c r="W335" s="83"/>
      <c r="X335" s="83"/>
      <c r="Y335" s="83"/>
      <c r="Z335" s="83"/>
      <c r="AA335" s="83"/>
      <c r="AB335" s="83"/>
      <c r="AC335" s="83">
        <f t="shared" si="115"/>
        <v>0</v>
      </c>
      <c r="AD335" s="83">
        <f t="shared" si="116"/>
        <v>0</v>
      </c>
      <c r="AE335" s="83"/>
      <c r="AF335" s="83">
        <f t="shared" si="125"/>
        <v>0</v>
      </c>
      <c r="AG335" s="83">
        <f t="shared" si="126"/>
        <v>0</v>
      </c>
      <c r="AH335" s="83"/>
      <c r="AI335" s="83"/>
      <c r="AJ335" s="83"/>
      <c r="AK335" s="83"/>
      <c r="AL335" s="83"/>
      <c r="AM335" s="83"/>
      <c r="AN335" s="83"/>
      <c r="AO335" s="83"/>
      <c r="AP335" s="83"/>
      <c r="AQ335" s="83">
        <f t="shared" ca="1" si="127"/>
        <v>8</v>
      </c>
      <c r="AR335" s="83">
        <f t="shared" ca="1" si="128"/>
        <v>-127.50174729566294</v>
      </c>
      <c r="AS335" s="83">
        <f t="shared" ca="1" si="121"/>
        <v>-120.49825270433706</v>
      </c>
      <c r="AT335" s="83" cm="1">
        <f t="array" aca="1" ref="AT335" ca="1">_xlfn.LET(_xlpm.rozsah, $F$3:$F$10001,_xlpm.podminka, (_xlpm.rozsah&gt;M335)*(ISNUMBER(_xlpm.rozsah)),_xlpm.indexy, IF(_xlpm.podminka, ROW(_xlpm.rozsah)-MIN(ROW(_xlpm.rozsah))+1),_xlpm.prvni, MIN(_xlpm.indexy),_xlpm.finalni, IF(_xlpm.prvni=1, 2, _xlpm.prvni),INDEX(_xlpm.rozsah, _xlpm.finalni))</f>
        <v>1200</v>
      </c>
      <c r="AU335" s="83" cm="1">
        <f t="array" aca="1" ref="AU335" ca="1">INDEX($F$3:$F$10001,MATCH(AT335,$F$3:$F$10004,0)-1)</f>
        <v>1100</v>
      </c>
      <c r="AV335" s="83">
        <f t="shared" ca="1" si="117"/>
        <v>-128</v>
      </c>
      <c r="AW335" s="83">
        <f t="shared" ca="1" si="118"/>
        <v>-120</v>
      </c>
      <c r="AX335" s="83">
        <f t="shared" ca="1" si="129"/>
        <v>320</v>
      </c>
      <c r="AY335" s="83">
        <f t="shared" ca="1" si="130"/>
        <v>300</v>
      </c>
      <c r="AZ335" s="83">
        <f t="shared" ca="1" si="131"/>
        <v>20</v>
      </c>
      <c r="BA335" s="83">
        <f t="shared" ca="1" si="132"/>
        <v>301.24563176084268</v>
      </c>
      <c r="BB335" s="83">
        <f t="shared" ca="1" si="133"/>
        <v>318.75436823915732</v>
      </c>
    </row>
    <row r="336" spans="1:54" s="81" customFormat="1" x14ac:dyDescent="0.25">
      <c r="A336" s="79">
        <v>334</v>
      </c>
      <c r="B336" s="80">
        <f t="shared" si="122"/>
        <v>5.5666666666666664</v>
      </c>
      <c r="C336" s="79">
        <v>16.8</v>
      </c>
      <c r="D336" s="79" t="s">
        <v>8</v>
      </c>
      <c r="F336" s="117"/>
      <c r="G336" s="117"/>
      <c r="H336" s="112">
        <f t="shared" si="123"/>
        <v>0</v>
      </c>
      <c r="I336" s="121"/>
      <c r="J336" s="92">
        <f t="shared" si="124"/>
        <v>0</v>
      </c>
      <c r="K336" s="83"/>
      <c r="L336" s="94">
        <v>334</v>
      </c>
      <c r="M336" s="114">
        <f t="shared" ca="1" si="120"/>
        <v>1133.4166775446402</v>
      </c>
      <c r="N336" s="115">
        <f t="shared" ca="1" si="134"/>
        <v>-125.32666579642878</v>
      </c>
      <c r="O336" s="83"/>
      <c r="P336" s="102"/>
      <c r="Q336" s="102"/>
      <c r="R336" s="102"/>
      <c r="S336" s="102"/>
      <c r="T336" s="83"/>
      <c r="U336" s="83"/>
      <c r="V336" s="83"/>
      <c r="W336" s="83"/>
      <c r="X336" s="83"/>
      <c r="Y336" s="83"/>
      <c r="Z336" s="83"/>
      <c r="AA336" s="83"/>
      <c r="AB336" s="83"/>
      <c r="AC336" s="83">
        <f t="shared" si="115"/>
        <v>0</v>
      </c>
      <c r="AD336" s="83">
        <f t="shared" si="116"/>
        <v>0</v>
      </c>
      <c r="AE336" s="83"/>
      <c r="AF336" s="83">
        <f t="shared" si="125"/>
        <v>0</v>
      </c>
      <c r="AG336" s="83">
        <f t="shared" si="126"/>
        <v>0</v>
      </c>
      <c r="AH336" s="83"/>
      <c r="AI336" s="83"/>
      <c r="AJ336" s="83"/>
      <c r="AK336" s="83"/>
      <c r="AL336" s="83"/>
      <c r="AM336" s="83"/>
      <c r="AN336" s="83"/>
      <c r="AO336" s="83"/>
      <c r="AP336" s="83"/>
      <c r="AQ336" s="83">
        <f t="shared" ca="1" si="127"/>
        <v>8</v>
      </c>
      <c r="AR336" s="83">
        <f t="shared" ca="1" si="128"/>
        <v>-122.67333420357122</v>
      </c>
      <c r="AS336" s="83">
        <f t="shared" ca="1" si="121"/>
        <v>-125.32666579642878</v>
      </c>
      <c r="AT336" s="83" cm="1">
        <f t="array" aca="1" ref="AT336" ca="1">_xlfn.LET(_xlpm.rozsah, $F$3:$F$10001,_xlpm.podminka, (_xlpm.rozsah&gt;M336)*(ISNUMBER(_xlpm.rozsah)),_xlpm.indexy, IF(_xlpm.podminka, ROW(_xlpm.rozsah)-MIN(ROW(_xlpm.rozsah))+1),_xlpm.prvni, MIN(_xlpm.indexy),_xlpm.finalni, IF(_xlpm.prvni=1, 2, _xlpm.prvni),INDEX(_xlpm.rozsah, _xlpm.finalni))</f>
        <v>1200</v>
      </c>
      <c r="AU336" s="83" cm="1">
        <f t="array" aca="1" ref="AU336" ca="1">INDEX($F$3:$F$10001,MATCH(AT336,$F$3:$F$10004,0)-1)</f>
        <v>1100</v>
      </c>
      <c r="AV336" s="83">
        <f t="shared" ca="1" si="117"/>
        <v>-128</v>
      </c>
      <c r="AW336" s="83">
        <f t="shared" ca="1" si="118"/>
        <v>-120</v>
      </c>
      <c r="AX336" s="83">
        <f t="shared" ca="1" si="129"/>
        <v>320</v>
      </c>
      <c r="AY336" s="83">
        <f t="shared" ca="1" si="130"/>
        <v>300</v>
      </c>
      <c r="AZ336" s="83">
        <f t="shared" ca="1" si="131"/>
        <v>20</v>
      </c>
      <c r="BA336" s="83">
        <f t="shared" ca="1" si="132"/>
        <v>313.31666449107195</v>
      </c>
      <c r="BB336" s="83">
        <f t="shared" ca="1" si="133"/>
        <v>306.68333550892805</v>
      </c>
    </row>
    <row r="337" spans="1:54" s="81" customFormat="1" x14ac:dyDescent="0.25">
      <c r="A337" s="79">
        <v>335</v>
      </c>
      <c r="B337" s="80">
        <f t="shared" si="122"/>
        <v>5.583333333333333</v>
      </c>
      <c r="C337" s="79">
        <v>8.1</v>
      </c>
      <c r="D337" s="79" t="s">
        <v>8</v>
      </c>
      <c r="F337" s="117"/>
      <c r="G337" s="117"/>
      <c r="H337" s="112">
        <f t="shared" si="123"/>
        <v>0</v>
      </c>
      <c r="I337" s="121"/>
      <c r="J337" s="92">
        <f t="shared" si="124"/>
        <v>0</v>
      </c>
      <c r="K337" s="83"/>
      <c r="L337" s="94">
        <v>335</v>
      </c>
      <c r="M337" s="114">
        <f t="shared" ca="1" si="120"/>
        <v>1064.3258981018801</v>
      </c>
      <c r="N337" s="115">
        <f t="shared" ca="1" si="134"/>
        <v>-117.4269640759248</v>
      </c>
      <c r="O337" s="83"/>
      <c r="P337" s="102"/>
      <c r="Q337" s="102"/>
      <c r="R337" s="102"/>
      <c r="S337" s="102"/>
      <c r="T337" s="83"/>
      <c r="U337" s="83"/>
      <c r="V337" s="83"/>
      <c r="W337" s="83"/>
      <c r="X337" s="83"/>
      <c r="Y337" s="83"/>
      <c r="Z337" s="83"/>
      <c r="AA337" s="83"/>
      <c r="AB337" s="83"/>
      <c r="AC337" s="83">
        <f t="shared" si="115"/>
        <v>0</v>
      </c>
      <c r="AD337" s="83">
        <f t="shared" si="116"/>
        <v>0</v>
      </c>
      <c r="AE337" s="83"/>
      <c r="AF337" s="83">
        <f t="shared" si="125"/>
        <v>0</v>
      </c>
      <c r="AG337" s="83">
        <f t="shared" si="126"/>
        <v>0</v>
      </c>
      <c r="AH337" s="83"/>
      <c r="AI337" s="83"/>
      <c r="AJ337" s="83"/>
      <c r="AK337" s="83"/>
      <c r="AL337" s="83"/>
      <c r="AM337" s="83"/>
      <c r="AN337" s="83"/>
      <c r="AO337" s="83"/>
      <c r="AP337" s="83"/>
      <c r="AQ337" s="83">
        <f t="shared" ca="1" si="127"/>
        <v>4</v>
      </c>
      <c r="AR337" s="83">
        <f t="shared" ca="1" si="128"/>
        <v>-118.5730359240752</v>
      </c>
      <c r="AS337" s="83">
        <f t="shared" ca="1" si="121"/>
        <v>-117.4269640759248</v>
      </c>
      <c r="AT337" s="83" cm="1">
        <f t="array" aca="1" ref="AT337" ca="1">_xlfn.LET(_xlpm.rozsah, $F$3:$F$10001,_xlpm.podminka, (_xlpm.rozsah&gt;M337)*(ISNUMBER(_xlpm.rozsah)),_xlpm.indexy, IF(_xlpm.podminka, ROW(_xlpm.rozsah)-MIN(ROW(_xlpm.rozsah))+1),_xlpm.prvni, MIN(_xlpm.indexy),_xlpm.finalni, IF(_xlpm.prvni=1, 2, _xlpm.prvni),INDEX(_xlpm.rozsah, _xlpm.finalni))</f>
        <v>1100</v>
      </c>
      <c r="AU337" s="83" cm="1">
        <f t="array" aca="1" ref="AU337" ca="1">INDEX($F$3:$F$10001,MATCH(AT337,$F$3:$F$10004,0)-1)</f>
        <v>1000</v>
      </c>
      <c r="AV337" s="83">
        <f t="shared" ca="1" si="117"/>
        <v>-120</v>
      </c>
      <c r="AW337" s="83">
        <f t="shared" ca="1" si="118"/>
        <v>-116</v>
      </c>
      <c r="AX337" s="83">
        <f t="shared" ca="1" si="129"/>
        <v>300</v>
      </c>
      <c r="AY337" s="83">
        <f t="shared" ca="1" si="130"/>
        <v>290</v>
      </c>
      <c r="AZ337" s="83">
        <f t="shared" ca="1" si="131"/>
        <v>10</v>
      </c>
      <c r="BA337" s="83">
        <f t="shared" ca="1" si="132"/>
        <v>293.56741018981199</v>
      </c>
      <c r="BB337" s="83">
        <f t="shared" ca="1" si="133"/>
        <v>296.43258981018801</v>
      </c>
    </row>
    <row r="338" spans="1:54" s="81" customFormat="1" x14ac:dyDescent="0.25">
      <c r="A338" s="79">
        <v>336</v>
      </c>
      <c r="B338" s="80">
        <f t="shared" si="122"/>
        <v>5.6</v>
      </c>
      <c r="C338" s="79">
        <v>0</v>
      </c>
      <c r="D338" s="79" t="s">
        <v>8</v>
      </c>
      <c r="F338" s="117"/>
      <c r="G338" s="117"/>
      <c r="H338" s="112">
        <f t="shared" si="123"/>
        <v>0</v>
      </c>
      <c r="I338" s="121"/>
      <c r="J338" s="92">
        <f t="shared" si="124"/>
        <v>0</v>
      </c>
      <c r="K338" s="83"/>
      <c r="L338" s="94">
        <v>336</v>
      </c>
      <c r="M338" s="114">
        <f t="shared" ca="1" si="120"/>
        <v>1000</v>
      </c>
      <c r="N338" s="115">
        <f t="shared" ca="1" si="134"/>
        <v>-120</v>
      </c>
      <c r="O338" s="83"/>
      <c r="P338" s="102"/>
      <c r="Q338" s="102"/>
      <c r="R338" s="102"/>
      <c r="S338" s="102"/>
      <c r="T338" s="83"/>
      <c r="U338" s="83"/>
      <c r="V338" s="83"/>
      <c r="W338" s="83"/>
      <c r="X338" s="83"/>
      <c r="Y338" s="83"/>
      <c r="Z338" s="83"/>
      <c r="AA338" s="83"/>
      <c r="AB338" s="83"/>
      <c r="AC338" s="83">
        <f t="shared" si="115"/>
        <v>0</v>
      </c>
      <c r="AD338" s="83">
        <f t="shared" si="116"/>
        <v>0</v>
      </c>
      <c r="AE338" s="83"/>
      <c r="AF338" s="83">
        <f t="shared" si="125"/>
        <v>0</v>
      </c>
      <c r="AG338" s="83">
        <f t="shared" si="126"/>
        <v>0</v>
      </c>
      <c r="AH338" s="83"/>
      <c r="AI338" s="83"/>
      <c r="AJ338" s="83"/>
      <c r="AK338" s="83"/>
      <c r="AL338" s="83"/>
      <c r="AM338" s="83"/>
      <c r="AN338" s="83"/>
      <c r="AO338" s="83"/>
      <c r="AP338" s="83"/>
      <c r="AQ338" s="83">
        <f t="shared" ca="1" si="127"/>
        <v>4</v>
      </c>
      <c r="AR338" s="83">
        <f t="shared" ca="1" si="128"/>
        <v>-116</v>
      </c>
      <c r="AS338" s="83">
        <f t="shared" ca="1" si="121"/>
        <v>-120</v>
      </c>
      <c r="AT338" s="83" cm="1">
        <f t="array" aca="1" ref="AT338" ca="1">_xlfn.LET(_xlpm.rozsah, $F$3:$F$10001,_xlpm.podminka, (_xlpm.rozsah&gt;M338)*(ISNUMBER(_xlpm.rozsah)),_xlpm.indexy, IF(_xlpm.podminka, ROW(_xlpm.rozsah)-MIN(ROW(_xlpm.rozsah))+1),_xlpm.prvni, MIN(_xlpm.indexy),_xlpm.finalni, IF(_xlpm.prvni=1, 2, _xlpm.prvni),INDEX(_xlpm.rozsah, _xlpm.finalni))</f>
        <v>1100</v>
      </c>
      <c r="AU338" s="83" cm="1">
        <f t="array" aca="1" ref="AU338" ca="1">INDEX($F$3:$F$10001,MATCH(AT338,$F$3:$F$10004,0)-1)</f>
        <v>1000</v>
      </c>
      <c r="AV338" s="83">
        <f t="shared" ca="1" si="117"/>
        <v>-120</v>
      </c>
      <c r="AW338" s="83">
        <f t="shared" ca="1" si="118"/>
        <v>-116</v>
      </c>
      <c r="AX338" s="83">
        <f t="shared" ca="1" si="129"/>
        <v>300</v>
      </c>
      <c r="AY338" s="83">
        <f t="shared" ca="1" si="130"/>
        <v>290</v>
      </c>
      <c r="AZ338" s="83">
        <f t="shared" ca="1" si="131"/>
        <v>10</v>
      </c>
      <c r="BA338" s="83">
        <f t="shared" ca="1" si="132"/>
        <v>300</v>
      </c>
      <c r="BB338" s="83">
        <f t="shared" ca="1" si="133"/>
        <v>290</v>
      </c>
    </row>
    <row r="339" spans="1:54" x14ac:dyDescent="0.25">
      <c r="A339" s="58">
        <v>337</v>
      </c>
      <c r="B339" s="59">
        <f t="shared" si="122"/>
        <v>5.6166666666666663</v>
      </c>
      <c r="C339" s="58">
        <v>0</v>
      </c>
      <c r="D339" s="58">
        <v>0</v>
      </c>
      <c r="F339" s="117"/>
      <c r="G339" s="117"/>
      <c r="H339" s="112">
        <f t="shared" si="123"/>
        <v>0</v>
      </c>
      <c r="I339" s="121"/>
      <c r="J339" s="92">
        <f t="shared" si="124"/>
        <v>0</v>
      </c>
      <c r="L339" s="94">
        <v>337</v>
      </c>
      <c r="M339" s="114">
        <f t="shared" ca="1" si="120"/>
        <v>1000</v>
      </c>
      <c r="N339" s="115">
        <f t="shared" ref="N339:N377" ca="1" si="135">( IF(ISNUMBER(D339), D339,1)/100)*BB330 - $T$23 + $T$21</f>
        <v>0</v>
      </c>
      <c r="P339" s="102"/>
      <c r="Q339" s="102"/>
      <c r="R339" s="102"/>
      <c r="S339" s="102"/>
      <c r="AC339" s="83">
        <f t="shared" si="115"/>
        <v>0</v>
      </c>
      <c r="AD339" s="83">
        <f t="shared" si="116"/>
        <v>0</v>
      </c>
      <c r="AF339" s="83">
        <f t="shared" si="125"/>
        <v>0</v>
      </c>
      <c r="AG339" s="83">
        <f t="shared" si="126"/>
        <v>0</v>
      </c>
      <c r="AQ339" s="83">
        <f t="shared" ca="1" si="127"/>
        <v>4</v>
      </c>
      <c r="AR339" s="83">
        <f t="shared" ca="1" si="128"/>
        <v>-116</v>
      </c>
      <c r="AS339" s="83">
        <f t="shared" ca="1" si="121"/>
        <v>-120</v>
      </c>
      <c r="AT339" s="83" cm="1">
        <f t="array" aca="1" ref="AT339" ca="1">_xlfn.LET(_xlpm.rozsah, $F$3:$F$10001,_xlpm.podminka, (_xlpm.rozsah&gt;M339)*(ISNUMBER(_xlpm.rozsah)),_xlpm.indexy, IF(_xlpm.podminka, ROW(_xlpm.rozsah)-MIN(ROW(_xlpm.rozsah))+1),_xlpm.prvni, MIN(_xlpm.indexy),_xlpm.finalni, IF(_xlpm.prvni=1, 2, _xlpm.prvni),INDEX(_xlpm.rozsah, _xlpm.finalni))</f>
        <v>1100</v>
      </c>
      <c r="AU339" s="83" cm="1">
        <f t="array" aca="1" ref="AU339" ca="1">INDEX($F$3:$F$10001,MATCH(AT339,$F$3:$F$10004,0)-1)</f>
        <v>1000</v>
      </c>
      <c r="AV339" s="83">
        <f t="shared" ca="1" si="117"/>
        <v>-120</v>
      </c>
      <c r="AW339" s="83">
        <f t="shared" ca="1" si="118"/>
        <v>-116</v>
      </c>
      <c r="AX339" s="83">
        <f t="shared" ca="1" si="129"/>
        <v>300</v>
      </c>
      <c r="AY339" s="83">
        <f t="shared" ca="1" si="130"/>
        <v>290</v>
      </c>
      <c r="AZ339" s="83">
        <f t="shared" ca="1" si="131"/>
        <v>10</v>
      </c>
      <c r="BA339" s="83">
        <f t="shared" ca="1" si="132"/>
        <v>300</v>
      </c>
      <c r="BB339" s="83">
        <f t="shared" ca="1" si="133"/>
        <v>290</v>
      </c>
    </row>
    <row r="340" spans="1:54" x14ac:dyDescent="0.25">
      <c r="A340" s="58">
        <v>338</v>
      </c>
      <c r="B340" s="59">
        <f t="shared" si="122"/>
        <v>5.6333333333333337</v>
      </c>
      <c r="C340" s="58">
        <v>0</v>
      </c>
      <c r="D340" s="58">
        <v>0</v>
      </c>
      <c r="F340" s="117"/>
      <c r="G340" s="117"/>
      <c r="H340" s="112">
        <f t="shared" si="123"/>
        <v>0</v>
      </c>
      <c r="I340" s="121"/>
      <c r="J340" s="92">
        <f t="shared" si="124"/>
        <v>0</v>
      </c>
      <c r="L340" s="94">
        <v>338</v>
      </c>
      <c r="M340" s="114">
        <f t="shared" ca="1" si="120"/>
        <v>1000</v>
      </c>
      <c r="N340" s="115">
        <f t="shared" ca="1" si="135"/>
        <v>0</v>
      </c>
      <c r="P340" s="102"/>
      <c r="Q340" s="102"/>
      <c r="R340" s="102"/>
      <c r="S340" s="102"/>
      <c r="AC340" s="83">
        <f t="shared" si="115"/>
        <v>0</v>
      </c>
      <c r="AD340" s="83">
        <f t="shared" si="116"/>
        <v>0</v>
      </c>
      <c r="AF340" s="83">
        <f t="shared" si="125"/>
        <v>0</v>
      </c>
      <c r="AG340" s="83">
        <f t="shared" si="126"/>
        <v>0</v>
      </c>
      <c r="AQ340" s="83">
        <f t="shared" ca="1" si="127"/>
        <v>4</v>
      </c>
      <c r="AR340" s="83">
        <f t="shared" ca="1" si="128"/>
        <v>-116</v>
      </c>
      <c r="AS340" s="83">
        <f t="shared" ca="1" si="121"/>
        <v>-120</v>
      </c>
      <c r="AT340" s="83" cm="1">
        <f t="array" aca="1" ref="AT340" ca="1">_xlfn.LET(_xlpm.rozsah, $F$3:$F$10001,_xlpm.podminka, (_xlpm.rozsah&gt;M340)*(ISNUMBER(_xlpm.rozsah)),_xlpm.indexy, IF(_xlpm.podminka, ROW(_xlpm.rozsah)-MIN(ROW(_xlpm.rozsah))+1),_xlpm.prvni, MIN(_xlpm.indexy),_xlpm.finalni, IF(_xlpm.prvni=1, 2, _xlpm.prvni),INDEX(_xlpm.rozsah, _xlpm.finalni))</f>
        <v>1100</v>
      </c>
      <c r="AU340" s="83" cm="1">
        <f t="array" aca="1" ref="AU340" ca="1">INDEX($F$3:$F$10001,MATCH(AT340,$F$3:$F$10004,0)-1)</f>
        <v>1000</v>
      </c>
      <c r="AV340" s="83">
        <f t="shared" ca="1" si="117"/>
        <v>-120</v>
      </c>
      <c r="AW340" s="83">
        <f t="shared" ca="1" si="118"/>
        <v>-116</v>
      </c>
      <c r="AX340" s="83">
        <f t="shared" ca="1" si="129"/>
        <v>300</v>
      </c>
      <c r="AY340" s="83">
        <f t="shared" ca="1" si="130"/>
        <v>290</v>
      </c>
      <c r="AZ340" s="83">
        <f t="shared" ca="1" si="131"/>
        <v>10</v>
      </c>
      <c r="BA340" s="83">
        <f t="shared" ca="1" si="132"/>
        <v>300</v>
      </c>
      <c r="BB340" s="83">
        <f t="shared" ca="1" si="133"/>
        <v>290</v>
      </c>
    </row>
    <row r="341" spans="1:54" x14ac:dyDescent="0.25">
      <c r="A341" s="58">
        <v>339</v>
      </c>
      <c r="B341" s="59">
        <f t="shared" si="122"/>
        <v>5.65</v>
      </c>
      <c r="C341" s="58">
        <v>0</v>
      </c>
      <c r="D341" s="58">
        <v>0</v>
      </c>
      <c r="F341" s="117"/>
      <c r="G341" s="117"/>
      <c r="H341" s="112">
        <f t="shared" si="123"/>
        <v>0</v>
      </c>
      <c r="I341" s="121"/>
      <c r="J341" s="92">
        <f t="shared" si="124"/>
        <v>0</v>
      </c>
      <c r="L341" s="94">
        <v>339</v>
      </c>
      <c r="M341" s="114">
        <f t="shared" ca="1" si="120"/>
        <v>1000</v>
      </c>
      <c r="N341" s="115">
        <f t="shared" ca="1" si="135"/>
        <v>0</v>
      </c>
      <c r="P341" s="102"/>
      <c r="Q341" s="102"/>
      <c r="R341" s="102"/>
      <c r="S341" s="102"/>
      <c r="AC341" s="83">
        <f t="shared" si="115"/>
        <v>0</v>
      </c>
      <c r="AD341" s="83">
        <f t="shared" si="116"/>
        <v>0</v>
      </c>
      <c r="AF341" s="83">
        <f t="shared" si="125"/>
        <v>0</v>
      </c>
      <c r="AG341" s="83">
        <f t="shared" si="126"/>
        <v>0</v>
      </c>
      <c r="AQ341" s="83">
        <f t="shared" ca="1" si="127"/>
        <v>4</v>
      </c>
      <c r="AR341" s="83">
        <f t="shared" ca="1" si="128"/>
        <v>-116</v>
      </c>
      <c r="AS341" s="83">
        <f t="shared" ca="1" si="121"/>
        <v>-120</v>
      </c>
      <c r="AT341" s="83" cm="1">
        <f t="array" aca="1" ref="AT341" ca="1">_xlfn.LET(_xlpm.rozsah, $F$3:$F$10001,_xlpm.podminka, (_xlpm.rozsah&gt;M341)*(ISNUMBER(_xlpm.rozsah)),_xlpm.indexy, IF(_xlpm.podminka, ROW(_xlpm.rozsah)-MIN(ROW(_xlpm.rozsah))+1),_xlpm.prvni, MIN(_xlpm.indexy),_xlpm.finalni, IF(_xlpm.prvni=1, 2, _xlpm.prvni),INDEX(_xlpm.rozsah, _xlpm.finalni))</f>
        <v>1100</v>
      </c>
      <c r="AU341" s="83" cm="1">
        <f t="array" aca="1" ref="AU341" ca="1">INDEX($F$3:$F$10001,MATCH(AT341,$F$3:$F$10004,0)-1)</f>
        <v>1000</v>
      </c>
      <c r="AV341" s="83">
        <f t="shared" ca="1" si="117"/>
        <v>-120</v>
      </c>
      <c r="AW341" s="83">
        <f t="shared" ca="1" si="118"/>
        <v>-116</v>
      </c>
      <c r="AX341" s="83">
        <f t="shared" ca="1" si="129"/>
        <v>300</v>
      </c>
      <c r="AY341" s="83">
        <f t="shared" ca="1" si="130"/>
        <v>290</v>
      </c>
      <c r="AZ341" s="83">
        <f t="shared" ca="1" si="131"/>
        <v>10</v>
      </c>
      <c r="BA341" s="83">
        <f t="shared" ca="1" si="132"/>
        <v>300</v>
      </c>
      <c r="BB341" s="83">
        <f t="shared" ca="1" si="133"/>
        <v>290</v>
      </c>
    </row>
    <row r="342" spans="1:54" x14ac:dyDescent="0.25">
      <c r="A342" s="58">
        <v>340</v>
      </c>
      <c r="B342" s="59">
        <f t="shared" si="122"/>
        <v>5.666666666666667</v>
      </c>
      <c r="C342" s="58">
        <v>0</v>
      </c>
      <c r="D342" s="58">
        <v>0</v>
      </c>
      <c r="F342" s="117"/>
      <c r="G342" s="117"/>
      <c r="H342" s="112">
        <f t="shared" si="123"/>
        <v>0</v>
      </c>
      <c r="I342" s="121"/>
      <c r="J342" s="92">
        <f t="shared" si="124"/>
        <v>0</v>
      </c>
      <c r="L342" s="94">
        <v>340</v>
      </c>
      <c r="M342" s="114">
        <f t="shared" ca="1" si="120"/>
        <v>1000</v>
      </c>
      <c r="N342" s="115">
        <f t="shared" ca="1" si="135"/>
        <v>0</v>
      </c>
      <c r="P342" s="102"/>
      <c r="Q342" s="102"/>
      <c r="R342" s="102"/>
      <c r="S342" s="102"/>
      <c r="AC342" s="83">
        <f t="shared" si="115"/>
        <v>0</v>
      </c>
      <c r="AD342" s="83">
        <f t="shared" si="116"/>
        <v>0</v>
      </c>
      <c r="AF342" s="83">
        <f t="shared" si="125"/>
        <v>0</v>
      </c>
      <c r="AG342" s="83">
        <f t="shared" si="126"/>
        <v>0</v>
      </c>
      <c r="AQ342" s="83">
        <f t="shared" ca="1" si="127"/>
        <v>4</v>
      </c>
      <c r="AR342" s="83">
        <f t="shared" ca="1" si="128"/>
        <v>-116</v>
      </c>
      <c r="AS342" s="83">
        <f t="shared" ca="1" si="121"/>
        <v>-120</v>
      </c>
      <c r="AT342" s="83" cm="1">
        <f t="array" aca="1" ref="AT342" ca="1">_xlfn.LET(_xlpm.rozsah, $F$3:$F$10001,_xlpm.podminka, (_xlpm.rozsah&gt;M342)*(ISNUMBER(_xlpm.rozsah)),_xlpm.indexy, IF(_xlpm.podminka, ROW(_xlpm.rozsah)-MIN(ROW(_xlpm.rozsah))+1),_xlpm.prvni, MIN(_xlpm.indexy),_xlpm.finalni, IF(_xlpm.prvni=1, 2, _xlpm.prvni),INDEX(_xlpm.rozsah, _xlpm.finalni))</f>
        <v>1100</v>
      </c>
      <c r="AU342" s="83" cm="1">
        <f t="array" aca="1" ref="AU342" ca="1">INDEX($F$3:$F$10001,MATCH(AT342,$F$3:$F$10004,0)-1)</f>
        <v>1000</v>
      </c>
      <c r="AV342" s="83">
        <f t="shared" ca="1" si="117"/>
        <v>-120</v>
      </c>
      <c r="AW342" s="83">
        <f t="shared" ca="1" si="118"/>
        <v>-116</v>
      </c>
      <c r="AX342" s="83">
        <f t="shared" ca="1" si="129"/>
        <v>300</v>
      </c>
      <c r="AY342" s="83">
        <f t="shared" ca="1" si="130"/>
        <v>290</v>
      </c>
      <c r="AZ342" s="83">
        <f t="shared" ca="1" si="131"/>
        <v>10</v>
      </c>
      <c r="BA342" s="83">
        <f t="shared" ca="1" si="132"/>
        <v>300</v>
      </c>
      <c r="BB342" s="83">
        <f t="shared" ca="1" si="133"/>
        <v>290</v>
      </c>
    </row>
    <row r="343" spans="1:54" x14ac:dyDescent="0.25">
      <c r="A343" s="58">
        <v>341</v>
      </c>
      <c r="B343" s="59">
        <f t="shared" si="122"/>
        <v>5.6833333333333336</v>
      </c>
      <c r="C343" s="58">
        <v>0</v>
      </c>
      <c r="D343" s="58">
        <v>0</v>
      </c>
      <c r="F343" s="117"/>
      <c r="G343" s="117"/>
      <c r="H343" s="112">
        <f t="shared" si="123"/>
        <v>0</v>
      </c>
      <c r="I343" s="121"/>
      <c r="J343" s="92">
        <f t="shared" si="124"/>
        <v>0</v>
      </c>
      <c r="L343" s="94">
        <v>341</v>
      </c>
      <c r="M343" s="114">
        <f t="shared" ca="1" si="120"/>
        <v>1000</v>
      </c>
      <c r="N343" s="115">
        <f t="shared" ca="1" si="135"/>
        <v>0</v>
      </c>
      <c r="P343" s="102"/>
      <c r="Q343" s="102"/>
      <c r="R343" s="102"/>
      <c r="S343" s="102"/>
      <c r="AC343" s="83">
        <f t="shared" si="115"/>
        <v>0</v>
      </c>
      <c r="AD343" s="83">
        <f t="shared" si="116"/>
        <v>0</v>
      </c>
      <c r="AF343" s="83">
        <f t="shared" si="125"/>
        <v>0</v>
      </c>
      <c r="AG343" s="83">
        <f t="shared" si="126"/>
        <v>0</v>
      </c>
      <c r="AQ343" s="83">
        <f t="shared" ca="1" si="127"/>
        <v>4</v>
      </c>
      <c r="AR343" s="83">
        <f t="shared" ca="1" si="128"/>
        <v>-116</v>
      </c>
      <c r="AS343" s="83">
        <f t="shared" ca="1" si="121"/>
        <v>-120</v>
      </c>
      <c r="AT343" s="83" cm="1">
        <f t="array" aca="1" ref="AT343" ca="1">_xlfn.LET(_xlpm.rozsah, $F$3:$F$10001,_xlpm.podminka, (_xlpm.rozsah&gt;M343)*(ISNUMBER(_xlpm.rozsah)),_xlpm.indexy, IF(_xlpm.podminka, ROW(_xlpm.rozsah)-MIN(ROW(_xlpm.rozsah))+1),_xlpm.prvni, MIN(_xlpm.indexy),_xlpm.finalni, IF(_xlpm.prvni=1, 2, _xlpm.prvni),INDEX(_xlpm.rozsah, _xlpm.finalni))</f>
        <v>1100</v>
      </c>
      <c r="AU343" s="83" cm="1">
        <f t="array" aca="1" ref="AU343" ca="1">INDEX($F$3:$F$10001,MATCH(AT343,$F$3:$F$10004,0)-1)</f>
        <v>1000</v>
      </c>
      <c r="AV343" s="83">
        <f t="shared" ca="1" si="117"/>
        <v>-120</v>
      </c>
      <c r="AW343" s="83">
        <f t="shared" ca="1" si="118"/>
        <v>-116</v>
      </c>
      <c r="AX343" s="83">
        <f t="shared" ca="1" si="129"/>
        <v>300</v>
      </c>
      <c r="AY343" s="83">
        <f t="shared" ca="1" si="130"/>
        <v>290</v>
      </c>
      <c r="AZ343" s="83">
        <f t="shared" ca="1" si="131"/>
        <v>10</v>
      </c>
      <c r="BA343" s="83">
        <f t="shared" ca="1" si="132"/>
        <v>300</v>
      </c>
      <c r="BB343" s="83">
        <f t="shared" ca="1" si="133"/>
        <v>290</v>
      </c>
    </row>
    <row r="344" spans="1:54" x14ac:dyDescent="0.25">
      <c r="A344" s="58">
        <v>342</v>
      </c>
      <c r="B344" s="59">
        <f t="shared" si="122"/>
        <v>5.7</v>
      </c>
      <c r="C344" s="58">
        <v>0</v>
      </c>
      <c r="D344" s="58">
        <v>0</v>
      </c>
      <c r="F344" s="117"/>
      <c r="G344" s="117"/>
      <c r="H344" s="112">
        <f t="shared" si="123"/>
        <v>0</v>
      </c>
      <c r="I344" s="121"/>
      <c r="J344" s="92">
        <f t="shared" si="124"/>
        <v>0</v>
      </c>
      <c r="L344" s="94">
        <v>342</v>
      </c>
      <c r="M344" s="114">
        <f t="shared" ca="1" si="120"/>
        <v>1000</v>
      </c>
      <c r="N344" s="115">
        <f t="shared" ca="1" si="135"/>
        <v>0</v>
      </c>
      <c r="P344" s="102"/>
      <c r="Q344" s="102"/>
      <c r="R344" s="102"/>
      <c r="S344" s="102"/>
      <c r="AC344" s="83">
        <f t="shared" si="115"/>
        <v>0</v>
      </c>
      <c r="AD344" s="83">
        <f t="shared" si="116"/>
        <v>0</v>
      </c>
      <c r="AF344" s="83">
        <f t="shared" si="125"/>
        <v>0</v>
      </c>
      <c r="AG344" s="83">
        <f t="shared" si="126"/>
        <v>0</v>
      </c>
      <c r="AQ344" s="83">
        <f t="shared" ca="1" si="127"/>
        <v>4</v>
      </c>
      <c r="AR344" s="83">
        <f t="shared" ca="1" si="128"/>
        <v>-116</v>
      </c>
      <c r="AS344" s="83">
        <f t="shared" ca="1" si="121"/>
        <v>-120</v>
      </c>
      <c r="AT344" s="83" cm="1">
        <f t="array" aca="1" ref="AT344" ca="1">_xlfn.LET(_xlpm.rozsah, $F$3:$F$10001,_xlpm.podminka, (_xlpm.rozsah&gt;M344)*(ISNUMBER(_xlpm.rozsah)),_xlpm.indexy, IF(_xlpm.podminka, ROW(_xlpm.rozsah)-MIN(ROW(_xlpm.rozsah))+1),_xlpm.prvni, MIN(_xlpm.indexy),_xlpm.finalni, IF(_xlpm.prvni=1, 2, _xlpm.prvni),INDEX(_xlpm.rozsah, _xlpm.finalni))</f>
        <v>1100</v>
      </c>
      <c r="AU344" s="83" cm="1">
        <f t="array" aca="1" ref="AU344" ca="1">INDEX($F$3:$F$10001,MATCH(AT344,$F$3:$F$10004,0)-1)</f>
        <v>1000</v>
      </c>
      <c r="AV344" s="83">
        <f t="shared" ca="1" si="117"/>
        <v>-120</v>
      </c>
      <c r="AW344" s="83">
        <f t="shared" ca="1" si="118"/>
        <v>-116</v>
      </c>
      <c r="AX344" s="83">
        <f t="shared" ca="1" si="129"/>
        <v>300</v>
      </c>
      <c r="AY344" s="83">
        <f t="shared" ca="1" si="130"/>
        <v>290</v>
      </c>
      <c r="AZ344" s="83">
        <f t="shared" ca="1" si="131"/>
        <v>10</v>
      </c>
      <c r="BA344" s="83">
        <f t="shared" ca="1" si="132"/>
        <v>300</v>
      </c>
      <c r="BB344" s="83">
        <f t="shared" ca="1" si="133"/>
        <v>290</v>
      </c>
    </row>
    <row r="345" spans="1:54" x14ac:dyDescent="0.25">
      <c r="A345" s="58">
        <v>343</v>
      </c>
      <c r="B345" s="59">
        <f t="shared" si="122"/>
        <v>5.7166666666666668</v>
      </c>
      <c r="C345" s="58">
        <v>0</v>
      </c>
      <c r="D345" s="58">
        <v>0</v>
      </c>
      <c r="F345" s="117"/>
      <c r="G345" s="117"/>
      <c r="H345" s="112">
        <f t="shared" si="123"/>
        <v>0</v>
      </c>
      <c r="I345" s="121"/>
      <c r="J345" s="92">
        <f t="shared" si="124"/>
        <v>0</v>
      </c>
      <c r="L345" s="94">
        <v>343</v>
      </c>
      <c r="M345" s="114">
        <f t="shared" ca="1" si="120"/>
        <v>1000</v>
      </c>
      <c r="N345" s="115">
        <f t="shared" ca="1" si="135"/>
        <v>0</v>
      </c>
      <c r="P345" s="102"/>
      <c r="Q345" s="102"/>
      <c r="R345" s="102"/>
      <c r="S345" s="102"/>
      <c r="AC345" s="83">
        <f t="shared" ref="AC345:AC408" si="136">AG345</f>
        <v>0</v>
      </c>
      <c r="AD345" s="83">
        <f t="shared" si="116"/>
        <v>0</v>
      </c>
      <c r="AF345" s="83">
        <f t="shared" si="125"/>
        <v>0</v>
      </c>
      <c r="AG345" s="83">
        <f t="shared" si="126"/>
        <v>0</v>
      </c>
      <c r="AQ345" s="83">
        <f t="shared" ca="1" si="127"/>
        <v>4</v>
      </c>
      <c r="AR345" s="83">
        <f t="shared" ca="1" si="128"/>
        <v>-116</v>
      </c>
      <c r="AS345" s="83">
        <f t="shared" ca="1" si="121"/>
        <v>-120</v>
      </c>
      <c r="AT345" s="83" cm="1">
        <f t="array" aca="1" ref="AT345" ca="1">_xlfn.LET(_xlpm.rozsah, $F$3:$F$10001,_xlpm.podminka, (_xlpm.rozsah&gt;M345)*(ISNUMBER(_xlpm.rozsah)),_xlpm.indexy, IF(_xlpm.podminka, ROW(_xlpm.rozsah)-MIN(ROW(_xlpm.rozsah))+1),_xlpm.prvni, MIN(_xlpm.indexy),_xlpm.finalni, IF(_xlpm.prvni=1, 2, _xlpm.prvni),INDEX(_xlpm.rozsah, _xlpm.finalni))</f>
        <v>1100</v>
      </c>
      <c r="AU345" s="83" cm="1">
        <f t="array" aca="1" ref="AU345" ca="1">INDEX($F$3:$F$10001,MATCH(AT345,$F$3:$F$10004,0)-1)</f>
        <v>1000</v>
      </c>
      <c r="AV345" s="83">
        <f t="shared" ca="1" si="117"/>
        <v>-120</v>
      </c>
      <c r="AW345" s="83">
        <f t="shared" ca="1" si="118"/>
        <v>-116</v>
      </c>
      <c r="AX345" s="83">
        <f t="shared" ca="1" si="129"/>
        <v>300</v>
      </c>
      <c r="AY345" s="83">
        <f t="shared" ca="1" si="130"/>
        <v>290</v>
      </c>
      <c r="AZ345" s="83">
        <f t="shared" ca="1" si="131"/>
        <v>10</v>
      </c>
      <c r="BA345" s="83">
        <f t="shared" ca="1" si="132"/>
        <v>300</v>
      </c>
      <c r="BB345" s="83">
        <f t="shared" ca="1" si="133"/>
        <v>290</v>
      </c>
    </row>
    <row r="346" spans="1:54" x14ac:dyDescent="0.25">
      <c r="A346" s="58">
        <v>344</v>
      </c>
      <c r="B346" s="59">
        <f t="shared" si="122"/>
        <v>5.7333333333333334</v>
      </c>
      <c r="C346" s="58">
        <v>0</v>
      </c>
      <c r="D346" s="58">
        <v>0</v>
      </c>
      <c r="F346" s="117"/>
      <c r="G346" s="117"/>
      <c r="H346" s="112">
        <f t="shared" si="123"/>
        <v>0</v>
      </c>
      <c r="I346" s="121"/>
      <c r="J346" s="92">
        <f t="shared" si="124"/>
        <v>0</v>
      </c>
      <c r="L346" s="94">
        <v>344</v>
      </c>
      <c r="M346" s="114">
        <f t="shared" ca="1" si="120"/>
        <v>1000</v>
      </c>
      <c r="N346" s="115">
        <f t="shared" ca="1" si="135"/>
        <v>0</v>
      </c>
      <c r="P346" s="102"/>
      <c r="Q346" s="102"/>
      <c r="R346" s="102"/>
      <c r="S346" s="102"/>
      <c r="AC346" s="83">
        <f t="shared" si="136"/>
        <v>0</v>
      </c>
      <c r="AD346" s="83">
        <f t="shared" ref="AD346:AD409" si="137">AD345+AC346</f>
        <v>0</v>
      </c>
      <c r="AF346" s="83">
        <f t="shared" si="125"/>
        <v>0</v>
      </c>
      <c r="AG346" s="83">
        <f t="shared" si="126"/>
        <v>0</v>
      </c>
      <c r="AQ346" s="83">
        <f t="shared" ca="1" si="127"/>
        <v>4</v>
      </c>
      <c r="AR346" s="83">
        <f t="shared" ca="1" si="128"/>
        <v>-116</v>
      </c>
      <c r="AS346" s="83">
        <f t="shared" ca="1" si="121"/>
        <v>-120</v>
      </c>
      <c r="AT346" s="83" cm="1">
        <f t="array" aca="1" ref="AT346" ca="1">_xlfn.LET(_xlpm.rozsah, $F$3:$F$10001,_xlpm.podminka, (_xlpm.rozsah&gt;M346)*(ISNUMBER(_xlpm.rozsah)),_xlpm.indexy, IF(_xlpm.podminka, ROW(_xlpm.rozsah)-MIN(ROW(_xlpm.rozsah))+1),_xlpm.prvni, MIN(_xlpm.indexy),_xlpm.finalni, IF(_xlpm.prvni=1, 2, _xlpm.prvni),INDEX(_xlpm.rozsah, _xlpm.finalni))</f>
        <v>1100</v>
      </c>
      <c r="AU346" s="83" cm="1">
        <f t="array" aca="1" ref="AU346" ca="1">INDEX($F$3:$F$10001,MATCH(AT346,$F$3:$F$10004,0)-1)</f>
        <v>1000</v>
      </c>
      <c r="AV346" s="83">
        <f t="shared" ca="1" si="117"/>
        <v>-120</v>
      </c>
      <c r="AW346" s="83">
        <f t="shared" ca="1" si="118"/>
        <v>-116</v>
      </c>
      <c r="AX346" s="83">
        <f t="shared" ca="1" si="129"/>
        <v>300</v>
      </c>
      <c r="AY346" s="83">
        <f t="shared" ca="1" si="130"/>
        <v>290</v>
      </c>
      <c r="AZ346" s="83">
        <f t="shared" ca="1" si="131"/>
        <v>10</v>
      </c>
      <c r="BA346" s="83">
        <f t="shared" ca="1" si="132"/>
        <v>300</v>
      </c>
      <c r="BB346" s="83">
        <f t="shared" ca="1" si="133"/>
        <v>290</v>
      </c>
    </row>
    <row r="347" spans="1:54" x14ac:dyDescent="0.25">
      <c r="A347" s="58">
        <v>345</v>
      </c>
      <c r="B347" s="59">
        <f t="shared" si="122"/>
        <v>5.75</v>
      </c>
      <c r="C347" s="58">
        <v>0</v>
      </c>
      <c r="D347" s="58">
        <v>0</v>
      </c>
      <c r="F347" s="117"/>
      <c r="G347" s="117"/>
      <c r="H347" s="112">
        <f t="shared" si="123"/>
        <v>0</v>
      </c>
      <c r="I347" s="121"/>
      <c r="J347" s="92">
        <f t="shared" si="124"/>
        <v>0</v>
      </c>
      <c r="L347" s="94">
        <v>345</v>
      </c>
      <c r="M347" s="114">
        <f t="shared" ca="1" si="120"/>
        <v>1000</v>
      </c>
      <c r="N347" s="115">
        <f t="shared" ca="1" si="135"/>
        <v>0</v>
      </c>
      <c r="P347" s="102"/>
      <c r="Q347" s="102"/>
      <c r="R347" s="102"/>
      <c r="S347" s="102"/>
      <c r="AC347" s="83">
        <f t="shared" si="136"/>
        <v>0</v>
      </c>
      <c r="AD347" s="83">
        <f t="shared" si="137"/>
        <v>0</v>
      </c>
      <c r="AF347" s="83">
        <f t="shared" si="125"/>
        <v>0</v>
      </c>
      <c r="AG347" s="83">
        <f t="shared" si="126"/>
        <v>0</v>
      </c>
      <c r="AQ347" s="83">
        <f t="shared" ca="1" si="127"/>
        <v>4</v>
      </c>
      <c r="AR347" s="83">
        <f t="shared" ca="1" si="128"/>
        <v>-116</v>
      </c>
      <c r="AS347" s="83">
        <f t="shared" ca="1" si="121"/>
        <v>-120</v>
      </c>
      <c r="AT347" s="83" cm="1">
        <f t="array" aca="1" ref="AT347" ca="1">_xlfn.LET(_xlpm.rozsah, $F$3:$F$10001,_xlpm.podminka, (_xlpm.rozsah&gt;M347)*(ISNUMBER(_xlpm.rozsah)),_xlpm.indexy, IF(_xlpm.podminka, ROW(_xlpm.rozsah)-MIN(ROW(_xlpm.rozsah))+1),_xlpm.prvni, MIN(_xlpm.indexy),_xlpm.finalni, IF(_xlpm.prvni=1, 2, _xlpm.prvni),INDEX(_xlpm.rozsah, _xlpm.finalni))</f>
        <v>1100</v>
      </c>
      <c r="AU347" s="83" cm="1">
        <f t="array" aca="1" ref="AU347" ca="1">INDEX($F$3:$F$10001,MATCH(AT347,$F$3:$F$10004,0)-1)</f>
        <v>1000</v>
      </c>
      <c r="AV347" s="83">
        <f t="shared" ca="1" si="117"/>
        <v>-120</v>
      </c>
      <c r="AW347" s="83">
        <f t="shared" ca="1" si="118"/>
        <v>-116</v>
      </c>
      <c r="AX347" s="83">
        <f t="shared" ca="1" si="129"/>
        <v>300</v>
      </c>
      <c r="AY347" s="83">
        <f t="shared" ca="1" si="130"/>
        <v>290</v>
      </c>
      <c r="AZ347" s="83">
        <f t="shared" ca="1" si="131"/>
        <v>10</v>
      </c>
      <c r="BA347" s="83">
        <f t="shared" ca="1" si="132"/>
        <v>300</v>
      </c>
      <c r="BB347" s="83">
        <f t="shared" ca="1" si="133"/>
        <v>290</v>
      </c>
    </row>
    <row r="348" spans="1:54" x14ac:dyDescent="0.25">
      <c r="A348" s="58">
        <v>346</v>
      </c>
      <c r="B348" s="59">
        <f t="shared" si="122"/>
        <v>5.7666666666666666</v>
      </c>
      <c r="C348" s="58">
        <v>0</v>
      </c>
      <c r="D348" s="58">
        <v>0</v>
      </c>
      <c r="F348" s="117"/>
      <c r="G348" s="117"/>
      <c r="H348" s="112">
        <f t="shared" si="123"/>
        <v>0</v>
      </c>
      <c r="I348" s="121"/>
      <c r="J348" s="92">
        <f t="shared" si="124"/>
        <v>0</v>
      </c>
      <c r="L348" s="94">
        <v>346</v>
      </c>
      <c r="M348" s="114">
        <f t="shared" ca="1" si="120"/>
        <v>1000</v>
      </c>
      <c r="N348" s="115">
        <f t="shared" ca="1" si="135"/>
        <v>0</v>
      </c>
      <c r="P348" s="102"/>
      <c r="Q348" s="102"/>
      <c r="R348" s="102"/>
      <c r="S348" s="102"/>
      <c r="AC348" s="83">
        <f t="shared" si="136"/>
        <v>0</v>
      </c>
      <c r="AD348" s="83">
        <f t="shared" si="137"/>
        <v>0</v>
      </c>
      <c r="AF348" s="83">
        <f t="shared" si="125"/>
        <v>0</v>
      </c>
      <c r="AG348" s="83">
        <f t="shared" si="126"/>
        <v>0</v>
      </c>
      <c r="AQ348" s="83">
        <f t="shared" ca="1" si="127"/>
        <v>4</v>
      </c>
      <c r="AR348" s="83">
        <f t="shared" ca="1" si="128"/>
        <v>-116</v>
      </c>
      <c r="AS348" s="83">
        <f t="shared" ca="1" si="121"/>
        <v>-120</v>
      </c>
      <c r="AT348" s="83" cm="1">
        <f t="array" aca="1" ref="AT348" ca="1">_xlfn.LET(_xlpm.rozsah, $F$3:$F$10001,_xlpm.podminka, (_xlpm.rozsah&gt;M348)*(ISNUMBER(_xlpm.rozsah)),_xlpm.indexy, IF(_xlpm.podminka, ROW(_xlpm.rozsah)-MIN(ROW(_xlpm.rozsah))+1),_xlpm.prvni, MIN(_xlpm.indexy),_xlpm.finalni, IF(_xlpm.prvni=1, 2, _xlpm.prvni),INDEX(_xlpm.rozsah, _xlpm.finalni))</f>
        <v>1100</v>
      </c>
      <c r="AU348" s="83" cm="1">
        <f t="array" aca="1" ref="AU348" ca="1">INDEX($F$3:$F$10001,MATCH(AT348,$F$3:$F$10004,0)-1)</f>
        <v>1000</v>
      </c>
      <c r="AV348" s="83">
        <f t="shared" ca="1" si="117"/>
        <v>-120</v>
      </c>
      <c r="AW348" s="83">
        <f t="shared" ca="1" si="118"/>
        <v>-116</v>
      </c>
      <c r="AX348" s="83">
        <f t="shared" ca="1" si="129"/>
        <v>300</v>
      </c>
      <c r="AY348" s="83">
        <f t="shared" ca="1" si="130"/>
        <v>290</v>
      </c>
      <c r="AZ348" s="83">
        <f t="shared" ca="1" si="131"/>
        <v>10</v>
      </c>
      <c r="BA348" s="83">
        <f t="shared" ca="1" si="132"/>
        <v>300</v>
      </c>
      <c r="BB348" s="83">
        <f t="shared" ca="1" si="133"/>
        <v>290</v>
      </c>
    </row>
    <row r="349" spans="1:54" x14ac:dyDescent="0.25">
      <c r="A349" s="58">
        <v>347</v>
      </c>
      <c r="B349" s="59">
        <f t="shared" si="122"/>
        <v>5.7833333333333332</v>
      </c>
      <c r="C349" s="58">
        <v>0</v>
      </c>
      <c r="D349" s="58">
        <v>0</v>
      </c>
      <c r="F349" s="117"/>
      <c r="G349" s="117"/>
      <c r="H349" s="112">
        <f t="shared" si="123"/>
        <v>0</v>
      </c>
      <c r="I349" s="121"/>
      <c r="J349" s="92">
        <f t="shared" si="124"/>
        <v>0</v>
      </c>
      <c r="L349" s="94">
        <v>347</v>
      </c>
      <c r="M349" s="114">
        <f t="shared" ca="1" si="120"/>
        <v>1000</v>
      </c>
      <c r="N349" s="115">
        <f t="shared" ca="1" si="135"/>
        <v>0</v>
      </c>
      <c r="P349" s="102"/>
      <c r="Q349" s="102"/>
      <c r="R349" s="102"/>
      <c r="S349" s="102"/>
      <c r="AC349" s="83">
        <f t="shared" si="136"/>
        <v>0</v>
      </c>
      <c r="AD349" s="83">
        <f t="shared" si="137"/>
        <v>0</v>
      </c>
      <c r="AF349" s="83">
        <f t="shared" si="125"/>
        <v>0</v>
      </c>
      <c r="AG349" s="83">
        <f t="shared" si="126"/>
        <v>0</v>
      </c>
      <c r="AQ349" s="83">
        <f t="shared" ca="1" si="127"/>
        <v>4</v>
      </c>
      <c r="AR349" s="83">
        <f t="shared" ca="1" si="128"/>
        <v>-116</v>
      </c>
      <c r="AS349" s="83">
        <f t="shared" ca="1" si="121"/>
        <v>-120</v>
      </c>
      <c r="AT349" s="83" cm="1">
        <f t="array" aca="1" ref="AT349" ca="1">_xlfn.LET(_xlpm.rozsah, $F$3:$F$10001,_xlpm.podminka, (_xlpm.rozsah&gt;M349)*(ISNUMBER(_xlpm.rozsah)),_xlpm.indexy, IF(_xlpm.podminka, ROW(_xlpm.rozsah)-MIN(ROW(_xlpm.rozsah))+1),_xlpm.prvni, MIN(_xlpm.indexy),_xlpm.finalni, IF(_xlpm.prvni=1, 2, _xlpm.prvni),INDEX(_xlpm.rozsah, _xlpm.finalni))</f>
        <v>1100</v>
      </c>
      <c r="AU349" s="83" cm="1">
        <f t="array" aca="1" ref="AU349" ca="1">INDEX($F$3:$F$10001,MATCH(AT349,$F$3:$F$10004,0)-1)</f>
        <v>1000</v>
      </c>
      <c r="AV349" s="83">
        <f t="shared" ca="1" si="117"/>
        <v>-120</v>
      </c>
      <c r="AW349" s="83">
        <f t="shared" ca="1" si="118"/>
        <v>-116</v>
      </c>
      <c r="AX349" s="83">
        <f t="shared" ca="1" si="129"/>
        <v>300</v>
      </c>
      <c r="AY349" s="83">
        <f t="shared" ca="1" si="130"/>
        <v>290</v>
      </c>
      <c r="AZ349" s="83">
        <f t="shared" ca="1" si="131"/>
        <v>10</v>
      </c>
      <c r="BA349" s="83">
        <f t="shared" ca="1" si="132"/>
        <v>300</v>
      </c>
      <c r="BB349" s="83">
        <f t="shared" ca="1" si="133"/>
        <v>290</v>
      </c>
    </row>
    <row r="350" spans="1:54" x14ac:dyDescent="0.25">
      <c r="A350" s="58">
        <v>348</v>
      </c>
      <c r="B350" s="59">
        <f t="shared" si="122"/>
        <v>5.8</v>
      </c>
      <c r="C350" s="58">
        <v>0</v>
      </c>
      <c r="D350" s="58">
        <v>0</v>
      </c>
      <c r="F350" s="117"/>
      <c r="G350" s="117"/>
      <c r="H350" s="112">
        <f t="shared" si="123"/>
        <v>0</v>
      </c>
      <c r="I350" s="121"/>
      <c r="J350" s="92">
        <f t="shared" si="124"/>
        <v>0</v>
      </c>
      <c r="L350" s="94">
        <v>348</v>
      </c>
      <c r="M350" s="114">
        <f t="shared" ca="1" si="120"/>
        <v>1000</v>
      </c>
      <c r="N350" s="115">
        <f t="shared" ca="1" si="135"/>
        <v>0</v>
      </c>
      <c r="P350" s="102"/>
      <c r="Q350" s="102"/>
      <c r="R350" s="102"/>
      <c r="S350" s="102"/>
      <c r="AC350" s="83">
        <f t="shared" si="136"/>
        <v>0</v>
      </c>
      <c r="AD350" s="83">
        <f t="shared" si="137"/>
        <v>0</v>
      </c>
      <c r="AF350" s="83">
        <f t="shared" si="125"/>
        <v>0</v>
      </c>
      <c r="AG350" s="83">
        <f t="shared" si="126"/>
        <v>0</v>
      </c>
      <c r="AQ350" s="83">
        <f t="shared" ca="1" si="127"/>
        <v>4</v>
      </c>
      <c r="AR350" s="83">
        <f t="shared" ca="1" si="128"/>
        <v>-116</v>
      </c>
      <c r="AS350" s="83">
        <f t="shared" ca="1" si="121"/>
        <v>-120</v>
      </c>
      <c r="AT350" s="83" cm="1">
        <f t="array" aca="1" ref="AT350" ca="1">_xlfn.LET(_xlpm.rozsah, $F$3:$F$10001,_xlpm.podminka, (_xlpm.rozsah&gt;M350)*(ISNUMBER(_xlpm.rozsah)),_xlpm.indexy, IF(_xlpm.podminka, ROW(_xlpm.rozsah)-MIN(ROW(_xlpm.rozsah))+1),_xlpm.prvni, MIN(_xlpm.indexy),_xlpm.finalni, IF(_xlpm.prvni=1, 2, _xlpm.prvni),INDEX(_xlpm.rozsah, _xlpm.finalni))</f>
        <v>1100</v>
      </c>
      <c r="AU350" s="83" cm="1">
        <f t="array" aca="1" ref="AU350" ca="1">INDEX($F$3:$F$10001,MATCH(AT350,$F$3:$F$10004,0)-1)</f>
        <v>1000</v>
      </c>
      <c r="AV350" s="83">
        <f t="shared" ref="AV350:AV413" ca="1" si="138">INDEX($J$2:$J$10001,MATCH(AT350,$F$2:$F$10001,0))</f>
        <v>-120</v>
      </c>
      <c r="AW350" s="83">
        <f t="shared" ref="AW350:AW413" ca="1" si="139">INDEX($J$2:$J$10001,MATCH(AU350,$F$2:$F$10001,0))</f>
        <v>-116</v>
      </c>
      <c r="AX350" s="83">
        <f t="shared" ca="1" si="129"/>
        <v>300</v>
      </c>
      <c r="AY350" s="83">
        <f t="shared" ca="1" si="130"/>
        <v>290</v>
      </c>
      <c r="AZ350" s="83">
        <f t="shared" ca="1" si="131"/>
        <v>10</v>
      </c>
      <c r="BA350" s="83">
        <f t="shared" ca="1" si="132"/>
        <v>300</v>
      </c>
      <c r="BB350" s="83">
        <f t="shared" ca="1" si="133"/>
        <v>290</v>
      </c>
    </row>
    <row r="351" spans="1:54" x14ac:dyDescent="0.25">
      <c r="A351" s="58">
        <v>349</v>
      </c>
      <c r="B351" s="59">
        <f t="shared" si="122"/>
        <v>5.8166666666666664</v>
      </c>
      <c r="C351" s="58">
        <v>0</v>
      </c>
      <c r="D351" s="58">
        <v>0</v>
      </c>
      <c r="F351" s="117"/>
      <c r="G351" s="117"/>
      <c r="H351" s="112">
        <f t="shared" si="123"/>
        <v>0</v>
      </c>
      <c r="I351" s="121"/>
      <c r="J351" s="92">
        <f t="shared" si="124"/>
        <v>0</v>
      </c>
      <c r="L351" s="94">
        <v>349</v>
      </c>
      <c r="M351" s="114">
        <f t="shared" ca="1" si="120"/>
        <v>1000</v>
      </c>
      <c r="N351" s="115">
        <f t="shared" ca="1" si="135"/>
        <v>0</v>
      </c>
      <c r="P351" s="102"/>
      <c r="Q351" s="102"/>
      <c r="R351" s="102"/>
      <c r="S351" s="102"/>
      <c r="AC351" s="83">
        <f t="shared" si="136"/>
        <v>0</v>
      </c>
      <c r="AD351" s="83">
        <f t="shared" si="137"/>
        <v>0</v>
      </c>
      <c r="AF351" s="83">
        <f t="shared" si="125"/>
        <v>0</v>
      </c>
      <c r="AG351" s="83">
        <f t="shared" si="126"/>
        <v>0</v>
      </c>
      <c r="AQ351" s="83">
        <f t="shared" ca="1" si="127"/>
        <v>4</v>
      </c>
      <c r="AR351" s="83">
        <f t="shared" ca="1" si="128"/>
        <v>-116</v>
      </c>
      <c r="AS351" s="83">
        <f t="shared" ca="1" si="121"/>
        <v>-120</v>
      </c>
      <c r="AT351" s="83" cm="1">
        <f t="array" aca="1" ref="AT351" ca="1">_xlfn.LET(_xlpm.rozsah, $F$3:$F$10001,_xlpm.podminka, (_xlpm.rozsah&gt;M351)*(ISNUMBER(_xlpm.rozsah)),_xlpm.indexy, IF(_xlpm.podminka, ROW(_xlpm.rozsah)-MIN(ROW(_xlpm.rozsah))+1),_xlpm.prvni, MIN(_xlpm.indexy),_xlpm.finalni, IF(_xlpm.prvni=1, 2, _xlpm.prvni),INDEX(_xlpm.rozsah, _xlpm.finalni))</f>
        <v>1100</v>
      </c>
      <c r="AU351" s="83" cm="1">
        <f t="array" aca="1" ref="AU351" ca="1">INDEX($F$3:$F$10001,MATCH(AT351,$F$3:$F$10004,0)-1)</f>
        <v>1000</v>
      </c>
      <c r="AV351" s="83">
        <f t="shared" ca="1" si="138"/>
        <v>-120</v>
      </c>
      <c r="AW351" s="83">
        <f t="shared" ca="1" si="139"/>
        <v>-116</v>
      </c>
      <c r="AX351" s="83">
        <f t="shared" ca="1" si="129"/>
        <v>300</v>
      </c>
      <c r="AY351" s="83">
        <f t="shared" ca="1" si="130"/>
        <v>290</v>
      </c>
      <c r="AZ351" s="83">
        <f t="shared" ca="1" si="131"/>
        <v>10</v>
      </c>
      <c r="BA351" s="83">
        <f t="shared" ca="1" si="132"/>
        <v>300</v>
      </c>
      <c r="BB351" s="83">
        <f t="shared" ca="1" si="133"/>
        <v>290</v>
      </c>
    </row>
    <row r="352" spans="1:54" x14ac:dyDescent="0.25">
      <c r="A352" s="58">
        <v>350</v>
      </c>
      <c r="B352" s="59">
        <f t="shared" si="122"/>
        <v>5.833333333333333</v>
      </c>
      <c r="C352" s="58">
        <v>0</v>
      </c>
      <c r="D352" s="58">
        <v>0</v>
      </c>
      <c r="F352" s="117"/>
      <c r="G352" s="117"/>
      <c r="H352" s="112">
        <f t="shared" si="123"/>
        <v>0</v>
      </c>
      <c r="I352" s="121"/>
      <c r="J352" s="92">
        <f t="shared" si="124"/>
        <v>0</v>
      </c>
      <c r="L352" s="94">
        <v>350</v>
      </c>
      <c r="M352" s="114">
        <f t="shared" ca="1" si="120"/>
        <v>1000</v>
      </c>
      <c r="N352" s="115">
        <f t="shared" ca="1" si="135"/>
        <v>0</v>
      </c>
      <c r="P352" s="102"/>
      <c r="Q352" s="102"/>
      <c r="R352" s="102"/>
      <c r="S352" s="102"/>
      <c r="AC352" s="83">
        <f t="shared" si="136"/>
        <v>0</v>
      </c>
      <c r="AD352" s="83">
        <f t="shared" si="137"/>
        <v>0</v>
      </c>
      <c r="AF352" s="83">
        <f t="shared" si="125"/>
        <v>0</v>
      </c>
      <c r="AG352" s="83">
        <f t="shared" si="126"/>
        <v>0</v>
      </c>
      <c r="AQ352" s="83">
        <f t="shared" ca="1" si="127"/>
        <v>4</v>
      </c>
      <c r="AR352" s="83">
        <f t="shared" ca="1" si="128"/>
        <v>-116</v>
      </c>
      <c r="AS352" s="83">
        <f t="shared" ca="1" si="121"/>
        <v>-120</v>
      </c>
      <c r="AT352" s="83" cm="1">
        <f t="array" aca="1" ref="AT352" ca="1">_xlfn.LET(_xlpm.rozsah, $F$3:$F$10001,_xlpm.podminka, (_xlpm.rozsah&gt;M352)*(ISNUMBER(_xlpm.rozsah)),_xlpm.indexy, IF(_xlpm.podminka, ROW(_xlpm.rozsah)-MIN(ROW(_xlpm.rozsah))+1),_xlpm.prvni, MIN(_xlpm.indexy),_xlpm.finalni, IF(_xlpm.prvni=1, 2, _xlpm.prvni),INDEX(_xlpm.rozsah, _xlpm.finalni))</f>
        <v>1100</v>
      </c>
      <c r="AU352" s="83" cm="1">
        <f t="array" aca="1" ref="AU352" ca="1">INDEX($F$3:$F$10001,MATCH(AT352,$F$3:$F$10004,0)-1)</f>
        <v>1000</v>
      </c>
      <c r="AV352" s="83">
        <f t="shared" ca="1" si="138"/>
        <v>-120</v>
      </c>
      <c r="AW352" s="83">
        <f t="shared" ca="1" si="139"/>
        <v>-116</v>
      </c>
      <c r="AX352" s="83">
        <f t="shared" ca="1" si="129"/>
        <v>300</v>
      </c>
      <c r="AY352" s="83">
        <f t="shared" ca="1" si="130"/>
        <v>290</v>
      </c>
      <c r="AZ352" s="83">
        <f t="shared" ca="1" si="131"/>
        <v>10</v>
      </c>
      <c r="BA352" s="83">
        <f t="shared" ca="1" si="132"/>
        <v>300</v>
      </c>
      <c r="BB352" s="83">
        <f t="shared" ca="1" si="133"/>
        <v>290</v>
      </c>
    </row>
    <row r="353" spans="1:54" x14ac:dyDescent="0.25">
      <c r="A353" s="58">
        <v>351</v>
      </c>
      <c r="B353" s="59">
        <f t="shared" si="122"/>
        <v>5.85</v>
      </c>
      <c r="C353" s="58">
        <v>0</v>
      </c>
      <c r="D353" s="58">
        <v>0</v>
      </c>
      <c r="F353" s="117"/>
      <c r="G353" s="117"/>
      <c r="H353" s="112">
        <f t="shared" si="123"/>
        <v>0</v>
      </c>
      <c r="I353" s="121"/>
      <c r="J353" s="92">
        <f t="shared" si="124"/>
        <v>0</v>
      </c>
      <c r="L353" s="94">
        <v>351</v>
      </c>
      <c r="M353" s="114">
        <f t="shared" ca="1" si="120"/>
        <v>1000</v>
      </c>
      <c r="N353" s="115">
        <f t="shared" ca="1" si="135"/>
        <v>0</v>
      </c>
      <c r="P353" s="102"/>
      <c r="Q353" s="102"/>
      <c r="R353" s="102"/>
      <c r="S353" s="102"/>
      <c r="AC353" s="83">
        <f t="shared" si="136"/>
        <v>0</v>
      </c>
      <c r="AD353" s="83">
        <f t="shared" si="137"/>
        <v>0</v>
      </c>
      <c r="AF353" s="83">
        <f t="shared" si="125"/>
        <v>0</v>
      </c>
      <c r="AG353" s="83">
        <f t="shared" si="126"/>
        <v>0</v>
      </c>
      <c r="AQ353" s="83">
        <f t="shared" ca="1" si="127"/>
        <v>4</v>
      </c>
      <c r="AR353" s="83">
        <f t="shared" ca="1" si="128"/>
        <v>-116</v>
      </c>
      <c r="AS353" s="83">
        <f t="shared" ca="1" si="121"/>
        <v>-120</v>
      </c>
      <c r="AT353" s="83" cm="1">
        <f t="array" aca="1" ref="AT353" ca="1">_xlfn.LET(_xlpm.rozsah, $F$3:$F$10001,_xlpm.podminka, (_xlpm.rozsah&gt;M353)*(ISNUMBER(_xlpm.rozsah)),_xlpm.indexy, IF(_xlpm.podminka, ROW(_xlpm.rozsah)-MIN(ROW(_xlpm.rozsah))+1),_xlpm.prvni, MIN(_xlpm.indexy),_xlpm.finalni, IF(_xlpm.prvni=1, 2, _xlpm.prvni),INDEX(_xlpm.rozsah, _xlpm.finalni))</f>
        <v>1100</v>
      </c>
      <c r="AU353" s="83" cm="1">
        <f t="array" aca="1" ref="AU353" ca="1">INDEX($F$3:$F$10001,MATCH(AT353,$F$3:$F$10004,0)-1)</f>
        <v>1000</v>
      </c>
      <c r="AV353" s="83">
        <f t="shared" ca="1" si="138"/>
        <v>-120</v>
      </c>
      <c r="AW353" s="83">
        <f t="shared" ca="1" si="139"/>
        <v>-116</v>
      </c>
      <c r="AX353" s="83">
        <f t="shared" ca="1" si="129"/>
        <v>300</v>
      </c>
      <c r="AY353" s="83">
        <f t="shared" ca="1" si="130"/>
        <v>290</v>
      </c>
      <c r="AZ353" s="83">
        <f t="shared" ca="1" si="131"/>
        <v>10</v>
      </c>
      <c r="BA353" s="83">
        <f t="shared" ca="1" si="132"/>
        <v>300</v>
      </c>
      <c r="BB353" s="83">
        <f t="shared" ca="1" si="133"/>
        <v>290</v>
      </c>
    </row>
    <row r="354" spans="1:54" x14ac:dyDescent="0.25">
      <c r="A354" s="58">
        <v>352</v>
      </c>
      <c r="B354" s="59">
        <f t="shared" si="122"/>
        <v>5.8666666666666663</v>
      </c>
      <c r="C354" s="58">
        <v>0</v>
      </c>
      <c r="D354" s="58">
        <v>0</v>
      </c>
      <c r="F354" s="117"/>
      <c r="G354" s="117"/>
      <c r="H354" s="112">
        <f t="shared" si="123"/>
        <v>0</v>
      </c>
      <c r="I354" s="121"/>
      <c r="J354" s="92">
        <f t="shared" si="124"/>
        <v>0</v>
      </c>
      <c r="L354" s="94">
        <v>352</v>
      </c>
      <c r="M354" s="114">
        <f t="shared" ca="1" si="120"/>
        <v>1000</v>
      </c>
      <c r="N354" s="115">
        <f t="shared" ca="1" si="135"/>
        <v>0</v>
      </c>
      <c r="P354" s="102"/>
      <c r="Q354" s="102"/>
      <c r="R354" s="102"/>
      <c r="S354" s="102"/>
      <c r="AC354" s="83">
        <f t="shared" si="136"/>
        <v>0</v>
      </c>
      <c r="AD354" s="83">
        <f t="shared" si="137"/>
        <v>0</v>
      </c>
      <c r="AF354" s="83">
        <f t="shared" si="125"/>
        <v>0</v>
      </c>
      <c r="AG354" s="83">
        <f t="shared" si="126"/>
        <v>0</v>
      </c>
      <c r="AQ354" s="83">
        <f t="shared" ca="1" si="127"/>
        <v>4</v>
      </c>
      <c r="AR354" s="83">
        <f t="shared" ca="1" si="128"/>
        <v>-116</v>
      </c>
      <c r="AS354" s="83">
        <f t="shared" ca="1" si="121"/>
        <v>-120</v>
      </c>
      <c r="AT354" s="83" cm="1">
        <f t="array" aca="1" ref="AT354" ca="1">_xlfn.LET(_xlpm.rozsah, $F$3:$F$10001,_xlpm.podminka, (_xlpm.rozsah&gt;M354)*(ISNUMBER(_xlpm.rozsah)),_xlpm.indexy, IF(_xlpm.podminka, ROW(_xlpm.rozsah)-MIN(ROW(_xlpm.rozsah))+1),_xlpm.prvni, MIN(_xlpm.indexy),_xlpm.finalni, IF(_xlpm.prvni=1, 2, _xlpm.prvni),INDEX(_xlpm.rozsah, _xlpm.finalni))</f>
        <v>1100</v>
      </c>
      <c r="AU354" s="83" cm="1">
        <f t="array" aca="1" ref="AU354" ca="1">INDEX($F$3:$F$10001,MATCH(AT354,$F$3:$F$10004,0)-1)</f>
        <v>1000</v>
      </c>
      <c r="AV354" s="83">
        <f t="shared" ca="1" si="138"/>
        <v>-120</v>
      </c>
      <c r="AW354" s="83">
        <f t="shared" ca="1" si="139"/>
        <v>-116</v>
      </c>
      <c r="AX354" s="83">
        <f t="shared" ca="1" si="129"/>
        <v>300</v>
      </c>
      <c r="AY354" s="83">
        <f t="shared" ca="1" si="130"/>
        <v>290</v>
      </c>
      <c r="AZ354" s="83">
        <f t="shared" ca="1" si="131"/>
        <v>10</v>
      </c>
      <c r="BA354" s="83">
        <f t="shared" ca="1" si="132"/>
        <v>300</v>
      </c>
      <c r="BB354" s="83">
        <f t="shared" ca="1" si="133"/>
        <v>290</v>
      </c>
    </row>
    <row r="355" spans="1:54" x14ac:dyDescent="0.25">
      <c r="A355" s="58">
        <v>353</v>
      </c>
      <c r="B355" s="59">
        <f t="shared" si="122"/>
        <v>5.8833333333333337</v>
      </c>
      <c r="C355" s="58">
        <v>0</v>
      </c>
      <c r="D355" s="58">
        <v>0</v>
      </c>
      <c r="F355" s="117"/>
      <c r="G355" s="117"/>
      <c r="H355" s="112">
        <f t="shared" si="123"/>
        <v>0</v>
      </c>
      <c r="I355" s="121"/>
      <c r="J355" s="92">
        <f t="shared" si="124"/>
        <v>0</v>
      </c>
      <c r="L355" s="94">
        <v>353</v>
      </c>
      <c r="M355" s="114">
        <f t="shared" ca="1" si="120"/>
        <v>1000</v>
      </c>
      <c r="N355" s="115">
        <f t="shared" ca="1" si="135"/>
        <v>0</v>
      </c>
      <c r="P355" s="102"/>
      <c r="Q355" s="102"/>
      <c r="R355" s="102"/>
      <c r="S355" s="102"/>
      <c r="AC355" s="83">
        <f t="shared" si="136"/>
        <v>0</v>
      </c>
      <c r="AD355" s="83">
        <f t="shared" si="137"/>
        <v>0</v>
      </c>
      <c r="AF355" s="83">
        <f t="shared" si="125"/>
        <v>0</v>
      </c>
      <c r="AG355" s="83">
        <f t="shared" si="126"/>
        <v>0</v>
      </c>
      <c r="AQ355" s="83">
        <f t="shared" ca="1" si="127"/>
        <v>4</v>
      </c>
      <c r="AR355" s="83">
        <f t="shared" ca="1" si="128"/>
        <v>-116</v>
      </c>
      <c r="AS355" s="83">
        <f t="shared" ca="1" si="121"/>
        <v>-120</v>
      </c>
      <c r="AT355" s="83" cm="1">
        <f t="array" aca="1" ref="AT355" ca="1">_xlfn.LET(_xlpm.rozsah, $F$3:$F$10001,_xlpm.podminka, (_xlpm.rozsah&gt;M355)*(ISNUMBER(_xlpm.rozsah)),_xlpm.indexy, IF(_xlpm.podminka, ROW(_xlpm.rozsah)-MIN(ROW(_xlpm.rozsah))+1),_xlpm.prvni, MIN(_xlpm.indexy),_xlpm.finalni, IF(_xlpm.prvni=1, 2, _xlpm.prvni),INDEX(_xlpm.rozsah, _xlpm.finalni))</f>
        <v>1100</v>
      </c>
      <c r="AU355" s="83" cm="1">
        <f t="array" aca="1" ref="AU355" ca="1">INDEX($F$3:$F$10001,MATCH(AT355,$F$3:$F$10004,0)-1)</f>
        <v>1000</v>
      </c>
      <c r="AV355" s="83">
        <f t="shared" ca="1" si="138"/>
        <v>-120</v>
      </c>
      <c r="AW355" s="83">
        <f t="shared" ca="1" si="139"/>
        <v>-116</v>
      </c>
      <c r="AX355" s="83">
        <f t="shared" ca="1" si="129"/>
        <v>300</v>
      </c>
      <c r="AY355" s="83">
        <f t="shared" ca="1" si="130"/>
        <v>290</v>
      </c>
      <c r="AZ355" s="83">
        <f t="shared" ca="1" si="131"/>
        <v>10</v>
      </c>
      <c r="BA355" s="83">
        <f t="shared" ca="1" si="132"/>
        <v>300</v>
      </c>
      <c r="BB355" s="83">
        <f t="shared" ca="1" si="133"/>
        <v>290</v>
      </c>
    </row>
    <row r="356" spans="1:54" x14ac:dyDescent="0.25">
      <c r="A356" s="58">
        <v>354</v>
      </c>
      <c r="B356" s="59">
        <f t="shared" si="122"/>
        <v>5.9</v>
      </c>
      <c r="C356" s="58">
        <v>0</v>
      </c>
      <c r="D356" s="58">
        <v>0.5</v>
      </c>
      <c r="F356" s="117"/>
      <c r="G356" s="117"/>
      <c r="H356" s="112">
        <f t="shared" si="123"/>
        <v>0</v>
      </c>
      <c r="I356" s="121"/>
      <c r="J356" s="92">
        <f t="shared" si="124"/>
        <v>0</v>
      </c>
      <c r="L356" s="94">
        <v>354</v>
      </c>
      <c r="M356" s="114">
        <f t="shared" ca="1" si="120"/>
        <v>1000</v>
      </c>
      <c r="N356" s="115">
        <f t="shared" ca="1" si="135"/>
        <v>1.45</v>
      </c>
      <c r="P356" s="102"/>
      <c r="Q356" s="102"/>
      <c r="R356" s="102"/>
      <c r="S356" s="102"/>
      <c r="AC356" s="83">
        <f t="shared" si="136"/>
        <v>0</v>
      </c>
      <c r="AD356" s="83">
        <f t="shared" si="137"/>
        <v>0</v>
      </c>
      <c r="AF356" s="83">
        <f t="shared" si="125"/>
        <v>0</v>
      </c>
      <c r="AG356" s="83">
        <f t="shared" si="126"/>
        <v>0</v>
      </c>
      <c r="AQ356" s="83">
        <f t="shared" ca="1" si="127"/>
        <v>4</v>
      </c>
      <c r="AR356" s="83">
        <f t="shared" ca="1" si="128"/>
        <v>-116</v>
      </c>
      <c r="AS356" s="83">
        <f t="shared" ca="1" si="121"/>
        <v>-120</v>
      </c>
      <c r="AT356" s="83" cm="1">
        <f t="array" aca="1" ref="AT356" ca="1">_xlfn.LET(_xlpm.rozsah, $F$3:$F$10001,_xlpm.podminka, (_xlpm.rozsah&gt;M356)*(ISNUMBER(_xlpm.rozsah)),_xlpm.indexy, IF(_xlpm.podminka, ROW(_xlpm.rozsah)-MIN(ROW(_xlpm.rozsah))+1),_xlpm.prvni, MIN(_xlpm.indexy),_xlpm.finalni, IF(_xlpm.prvni=1, 2, _xlpm.prvni),INDEX(_xlpm.rozsah, _xlpm.finalni))</f>
        <v>1100</v>
      </c>
      <c r="AU356" s="83" cm="1">
        <f t="array" aca="1" ref="AU356" ca="1">INDEX($F$3:$F$10001,MATCH(AT356,$F$3:$F$10004,0)-1)</f>
        <v>1000</v>
      </c>
      <c r="AV356" s="83">
        <f t="shared" ca="1" si="138"/>
        <v>-120</v>
      </c>
      <c r="AW356" s="83">
        <f t="shared" ca="1" si="139"/>
        <v>-116</v>
      </c>
      <c r="AX356" s="83">
        <f t="shared" ca="1" si="129"/>
        <v>300</v>
      </c>
      <c r="AY356" s="83">
        <f t="shared" ca="1" si="130"/>
        <v>290</v>
      </c>
      <c r="AZ356" s="83">
        <f t="shared" ca="1" si="131"/>
        <v>10</v>
      </c>
      <c r="BA356" s="83">
        <f t="shared" ca="1" si="132"/>
        <v>300</v>
      </c>
      <c r="BB356" s="83">
        <f t="shared" ca="1" si="133"/>
        <v>290</v>
      </c>
    </row>
    <row r="357" spans="1:54" x14ac:dyDescent="0.25">
      <c r="A357" s="58">
        <v>355</v>
      </c>
      <c r="B357" s="59">
        <f t="shared" si="122"/>
        <v>5.916666666666667</v>
      </c>
      <c r="C357" s="58">
        <v>0</v>
      </c>
      <c r="D357" s="58">
        <v>4.9000000000000004</v>
      </c>
      <c r="F357" s="117"/>
      <c r="G357" s="117"/>
      <c r="H357" s="112">
        <f t="shared" si="123"/>
        <v>0</v>
      </c>
      <c r="I357" s="121"/>
      <c r="J357" s="92">
        <f t="shared" si="124"/>
        <v>0</v>
      </c>
      <c r="L357" s="94">
        <v>355</v>
      </c>
      <c r="M357" s="114">
        <f t="shared" ca="1" si="120"/>
        <v>1000</v>
      </c>
      <c r="N357" s="115">
        <f t="shared" ca="1" si="135"/>
        <v>14.21</v>
      </c>
      <c r="P357" s="102"/>
      <c r="Q357" s="102"/>
      <c r="R357" s="102"/>
      <c r="S357" s="102"/>
      <c r="AC357" s="83">
        <f t="shared" si="136"/>
        <v>0</v>
      </c>
      <c r="AD357" s="83">
        <f t="shared" si="137"/>
        <v>0</v>
      </c>
      <c r="AF357" s="83">
        <f t="shared" si="125"/>
        <v>0</v>
      </c>
      <c r="AG357" s="83">
        <f t="shared" si="126"/>
        <v>0</v>
      </c>
      <c r="AQ357" s="83">
        <f t="shared" ca="1" si="127"/>
        <v>4</v>
      </c>
      <c r="AR357" s="83">
        <f t="shared" ca="1" si="128"/>
        <v>-116</v>
      </c>
      <c r="AS357" s="83">
        <f t="shared" ca="1" si="121"/>
        <v>-120</v>
      </c>
      <c r="AT357" s="83" cm="1">
        <f t="array" aca="1" ref="AT357" ca="1">_xlfn.LET(_xlpm.rozsah, $F$3:$F$10001,_xlpm.podminka, (_xlpm.rozsah&gt;M357)*(ISNUMBER(_xlpm.rozsah)),_xlpm.indexy, IF(_xlpm.podminka, ROW(_xlpm.rozsah)-MIN(ROW(_xlpm.rozsah))+1),_xlpm.prvni, MIN(_xlpm.indexy),_xlpm.finalni, IF(_xlpm.prvni=1, 2, _xlpm.prvni),INDEX(_xlpm.rozsah, _xlpm.finalni))</f>
        <v>1100</v>
      </c>
      <c r="AU357" s="83" cm="1">
        <f t="array" aca="1" ref="AU357" ca="1">INDEX($F$3:$F$10001,MATCH(AT357,$F$3:$F$10004,0)-1)</f>
        <v>1000</v>
      </c>
      <c r="AV357" s="83">
        <f t="shared" ca="1" si="138"/>
        <v>-120</v>
      </c>
      <c r="AW357" s="83">
        <f t="shared" ca="1" si="139"/>
        <v>-116</v>
      </c>
      <c r="AX357" s="83">
        <f t="shared" ca="1" si="129"/>
        <v>300</v>
      </c>
      <c r="AY357" s="83">
        <f t="shared" ca="1" si="130"/>
        <v>290</v>
      </c>
      <c r="AZ357" s="83">
        <f t="shared" ca="1" si="131"/>
        <v>10</v>
      </c>
      <c r="BA357" s="83">
        <f t="shared" ca="1" si="132"/>
        <v>300</v>
      </c>
      <c r="BB357" s="83">
        <f t="shared" ca="1" si="133"/>
        <v>290</v>
      </c>
    </row>
    <row r="358" spans="1:54" x14ac:dyDescent="0.25">
      <c r="A358" s="58">
        <v>356</v>
      </c>
      <c r="B358" s="59">
        <f t="shared" si="122"/>
        <v>5.9333333333333336</v>
      </c>
      <c r="C358" s="58">
        <v>9.1999999999999993</v>
      </c>
      <c r="D358" s="58">
        <v>61.3</v>
      </c>
      <c r="F358" s="117"/>
      <c r="G358" s="117"/>
      <c r="H358" s="112">
        <f t="shared" si="123"/>
        <v>0</v>
      </c>
      <c r="I358" s="121"/>
      <c r="J358" s="92">
        <f t="shared" si="124"/>
        <v>0</v>
      </c>
      <c r="L358" s="94">
        <v>356</v>
      </c>
      <c r="M358" s="114">
        <f t="shared" ca="1" si="120"/>
        <v>1073.0615138934934</v>
      </c>
      <c r="N358" s="115">
        <f t="shared" ca="1" si="135"/>
        <v>177.77</v>
      </c>
      <c r="P358" s="102"/>
      <c r="Q358" s="102"/>
      <c r="R358" s="102"/>
      <c r="S358" s="102"/>
      <c r="AC358" s="83">
        <f t="shared" si="136"/>
        <v>0</v>
      </c>
      <c r="AD358" s="83">
        <f t="shared" si="137"/>
        <v>0</v>
      </c>
      <c r="AF358" s="83">
        <f t="shared" si="125"/>
        <v>0</v>
      </c>
      <c r="AG358" s="83">
        <f t="shared" si="126"/>
        <v>0</v>
      </c>
      <c r="AQ358" s="83">
        <f t="shared" ca="1" si="127"/>
        <v>4</v>
      </c>
      <c r="AR358" s="83">
        <f t="shared" ca="1" si="128"/>
        <v>-118.92246055573973</v>
      </c>
      <c r="AS358" s="83">
        <f t="shared" ca="1" si="121"/>
        <v>-117.07753944426027</v>
      </c>
      <c r="AT358" s="83" cm="1">
        <f t="array" aca="1" ref="AT358" ca="1">_xlfn.LET(_xlpm.rozsah, $F$3:$F$10001,_xlpm.podminka, (_xlpm.rozsah&gt;M358)*(ISNUMBER(_xlpm.rozsah)),_xlpm.indexy, IF(_xlpm.podminka, ROW(_xlpm.rozsah)-MIN(ROW(_xlpm.rozsah))+1),_xlpm.prvni, MIN(_xlpm.indexy),_xlpm.finalni, IF(_xlpm.prvni=1, 2, _xlpm.prvni),INDEX(_xlpm.rozsah, _xlpm.finalni))</f>
        <v>1100</v>
      </c>
      <c r="AU358" s="83" cm="1">
        <f t="array" aca="1" ref="AU358" ca="1">INDEX($F$3:$F$10001,MATCH(AT358,$F$3:$F$10004,0)-1)</f>
        <v>1000</v>
      </c>
      <c r="AV358" s="83">
        <f t="shared" ca="1" si="138"/>
        <v>-120</v>
      </c>
      <c r="AW358" s="83">
        <f t="shared" ca="1" si="139"/>
        <v>-116</v>
      </c>
      <c r="AX358" s="83">
        <f t="shared" ca="1" si="129"/>
        <v>300</v>
      </c>
      <c r="AY358" s="83">
        <f t="shared" ca="1" si="130"/>
        <v>290</v>
      </c>
      <c r="AZ358" s="83">
        <f t="shared" ca="1" si="131"/>
        <v>10</v>
      </c>
      <c r="BA358" s="83">
        <f t="shared" ca="1" si="132"/>
        <v>292.69384861065066</v>
      </c>
      <c r="BB358" s="83">
        <f t="shared" ca="1" si="133"/>
        <v>297.30615138934934</v>
      </c>
    </row>
    <row r="359" spans="1:54" x14ac:dyDescent="0.25">
      <c r="A359" s="58">
        <v>357</v>
      </c>
      <c r="B359" s="59">
        <f t="shared" si="122"/>
        <v>5.95</v>
      </c>
      <c r="C359" s="58">
        <v>22.4</v>
      </c>
      <c r="D359" s="58">
        <v>40.4</v>
      </c>
      <c r="F359" s="117"/>
      <c r="G359" s="117"/>
      <c r="H359" s="112">
        <f t="shared" si="123"/>
        <v>0</v>
      </c>
      <c r="I359" s="121"/>
      <c r="J359" s="92">
        <f t="shared" si="124"/>
        <v>0</v>
      </c>
      <c r="L359" s="94">
        <v>357</v>
      </c>
      <c r="M359" s="114">
        <f t="shared" ca="1" si="120"/>
        <v>1177.8889033928533</v>
      </c>
      <c r="N359" s="115">
        <f t="shared" ca="1" si="135"/>
        <v>117.16</v>
      </c>
      <c r="P359" s="102"/>
      <c r="Q359" s="102"/>
      <c r="R359" s="102"/>
      <c r="S359" s="102"/>
      <c r="AC359" s="83">
        <f t="shared" si="136"/>
        <v>0</v>
      </c>
      <c r="AD359" s="83">
        <f t="shared" si="137"/>
        <v>0</v>
      </c>
      <c r="AF359" s="83">
        <f t="shared" si="125"/>
        <v>0</v>
      </c>
      <c r="AG359" s="83">
        <f t="shared" si="126"/>
        <v>0</v>
      </c>
      <c r="AQ359" s="83">
        <f t="shared" ca="1" si="127"/>
        <v>8</v>
      </c>
      <c r="AR359" s="83">
        <f t="shared" ca="1" si="128"/>
        <v>-126.23111227142826</v>
      </c>
      <c r="AS359" s="83">
        <f t="shared" ca="1" si="121"/>
        <v>-121.76888772857174</v>
      </c>
      <c r="AT359" s="83" cm="1">
        <f t="array" aca="1" ref="AT359" ca="1">_xlfn.LET(_xlpm.rozsah, $F$3:$F$10001,_xlpm.podminka, (_xlpm.rozsah&gt;M359)*(ISNUMBER(_xlpm.rozsah)),_xlpm.indexy, IF(_xlpm.podminka, ROW(_xlpm.rozsah)-MIN(ROW(_xlpm.rozsah))+1),_xlpm.prvni, MIN(_xlpm.indexy),_xlpm.finalni, IF(_xlpm.prvni=1, 2, _xlpm.prvni),INDEX(_xlpm.rozsah, _xlpm.finalni))</f>
        <v>1200</v>
      </c>
      <c r="AU359" s="83" cm="1">
        <f t="array" aca="1" ref="AU359" ca="1">INDEX($F$3:$F$10001,MATCH(AT359,$F$3:$F$10004,0)-1)</f>
        <v>1100</v>
      </c>
      <c r="AV359" s="83">
        <f t="shared" ca="1" si="138"/>
        <v>-128</v>
      </c>
      <c r="AW359" s="83">
        <f t="shared" ca="1" si="139"/>
        <v>-120</v>
      </c>
      <c r="AX359" s="83">
        <f t="shared" ca="1" si="129"/>
        <v>320</v>
      </c>
      <c r="AY359" s="83">
        <f t="shared" ca="1" si="130"/>
        <v>300</v>
      </c>
      <c r="AZ359" s="83">
        <f t="shared" ca="1" si="131"/>
        <v>20</v>
      </c>
      <c r="BA359" s="83">
        <f t="shared" ca="1" si="132"/>
        <v>304.42221932142934</v>
      </c>
      <c r="BB359" s="83">
        <f t="shared" ca="1" si="133"/>
        <v>315.57778067857066</v>
      </c>
    </row>
    <row r="360" spans="1:54" x14ac:dyDescent="0.25">
      <c r="A360" s="58">
        <v>358</v>
      </c>
      <c r="B360" s="59">
        <f t="shared" si="122"/>
        <v>5.9666666666666668</v>
      </c>
      <c r="C360" s="58">
        <v>36.5</v>
      </c>
      <c r="D360" s="58">
        <v>50.1</v>
      </c>
      <c r="F360" s="117"/>
      <c r="G360" s="117"/>
      <c r="H360" s="112">
        <f t="shared" si="123"/>
        <v>0</v>
      </c>
      <c r="I360" s="121"/>
      <c r="J360" s="92">
        <f t="shared" si="124"/>
        <v>0</v>
      </c>
      <c r="L360" s="94">
        <v>358</v>
      </c>
      <c r="M360" s="114">
        <f t="shared" ca="1" si="120"/>
        <v>1289.8636149035335</v>
      </c>
      <c r="N360" s="115">
        <f t="shared" ca="1" si="135"/>
        <v>145.29</v>
      </c>
      <c r="P360" s="102"/>
      <c r="Q360" s="102"/>
      <c r="R360" s="102"/>
      <c r="S360" s="102"/>
      <c r="AC360" s="83">
        <f t="shared" si="136"/>
        <v>0</v>
      </c>
      <c r="AD360" s="83">
        <f t="shared" si="137"/>
        <v>0</v>
      </c>
      <c r="AF360" s="83">
        <f t="shared" si="125"/>
        <v>0</v>
      </c>
      <c r="AG360" s="83">
        <f t="shared" si="126"/>
        <v>0</v>
      </c>
      <c r="AQ360" s="83">
        <f t="shared" ca="1" si="127"/>
        <v>12</v>
      </c>
      <c r="AR360" s="83">
        <f t="shared" ca="1" si="128"/>
        <v>-138.78363378842403</v>
      </c>
      <c r="AS360" s="83">
        <f t="shared" ca="1" si="121"/>
        <v>-129.21636621157597</v>
      </c>
      <c r="AT360" s="83" cm="1">
        <f t="array" aca="1" ref="AT360" ca="1">_xlfn.LET(_xlpm.rozsah, $F$3:$F$10001,_xlpm.podminka, (_xlpm.rozsah&gt;M360)*(ISNUMBER(_xlpm.rozsah)),_xlpm.indexy, IF(_xlpm.podminka, ROW(_xlpm.rozsah)-MIN(ROW(_xlpm.rozsah))+1),_xlpm.prvni, MIN(_xlpm.indexy),_xlpm.finalni, IF(_xlpm.prvni=1, 2, _xlpm.prvni),INDEX(_xlpm.rozsah, _xlpm.finalni))</f>
        <v>1300</v>
      </c>
      <c r="AU360" s="83" cm="1">
        <f t="array" aca="1" ref="AU360" ca="1">INDEX($F$3:$F$10001,MATCH(AT360,$F$3:$F$10004,0)-1)</f>
        <v>1200</v>
      </c>
      <c r="AV360" s="83">
        <f t="shared" ca="1" si="138"/>
        <v>-140</v>
      </c>
      <c r="AW360" s="83">
        <f t="shared" ca="1" si="139"/>
        <v>-128</v>
      </c>
      <c r="AX360" s="83">
        <f t="shared" ca="1" si="129"/>
        <v>350</v>
      </c>
      <c r="AY360" s="83">
        <f t="shared" ca="1" si="130"/>
        <v>320</v>
      </c>
      <c r="AZ360" s="83">
        <f t="shared" ca="1" si="131"/>
        <v>30</v>
      </c>
      <c r="BA360" s="83">
        <f t="shared" ca="1" si="132"/>
        <v>323.04091552893993</v>
      </c>
      <c r="BB360" s="83">
        <f t="shared" ca="1" si="133"/>
        <v>346.95908447106007</v>
      </c>
    </row>
    <row r="361" spans="1:54" x14ac:dyDescent="0.25">
      <c r="A361" s="58">
        <v>359</v>
      </c>
      <c r="B361" s="59">
        <f t="shared" si="122"/>
        <v>5.9833333333333334</v>
      </c>
      <c r="C361" s="58">
        <v>47.7</v>
      </c>
      <c r="D361" s="58">
        <v>21</v>
      </c>
      <c r="F361" s="117"/>
      <c r="G361" s="117"/>
      <c r="H361" s="112">
        <f t="shared" si="123"/>
        <v>0</v>
      </c>
      <c r="I361" s="121"/>
      <c r="J361" s="92">
        <f t="shared" si="124"/>
        <v>0</v>
      </c>
      <c r="L361" s="94">
        <v>359</v>
      </c>
      <c r="M361" s="114">
        <f t="shared" ca="1" si="120"/>
        <v>1378.8080665999603</v>
      </c>
      <c r="N361" s="115">
        <f t="shared" ca="1" si="135"/>
        <v>60.9</v>
      </c>
      <c r="P361" s="102"/>
      <c r="Q361" s="102"/>
      <c r="R361" s="102"/>
      <c r="S361" s="102"/>
      <c r="AC361" s="83">
        <f t="shared" si="136"/>
        <v>0</v>
      </c>
      <c r="AD361" s="83">
        <f t="shared" si="137"/>
        <v>0</v>
      </c>
      <c r="AF361" s="83">
        <f t="shared" si="125"/>
        <v>0</v>
      </c>
      <c r="AG361" s="83">
        <f t="shared" si="126"/>
        <v>0</v>
      </c>
      <c r="AQ361" s="83">
        <f t="shared" ca="1" si="127"/>
        <v>4</v>
      </c>
      <c r="AR361" s="83">
        <f t="shared" ca="1" si="128"/>
        <v>-143.1523226639984</v>
      </c>
      <c r="AS361" s="83">
        <f t="shared" ca="1" si="121"/>
        <v>-140.8476773360016</v>
      </c>
      <c r="AT361" s="83" cm="1">
        <f t="array" aca="1" ref="AT361" ca="1">_xlfn.LET(_xlpm.rozsah, $F$3:$F$10001,_xlpm.podminka, (_xlpm.rozsah&gt;M361)*(ISNUMBER(_xlpm.rozsah)),_xlpm.indexy, IF(_xlpm.podminka, ROW(_xlpm.rozsah)-MIN(ROW(_xlpm.rozsah))+1),_xlpm.prvni, MIN(_xlpm.indexy),_xlpm.finalni, IF(_xlpm.prvni=1, 2, _xlpm.prvni),INDEX(_xlpm.rozsah, _xlpm.finalni))</f>
        <v>1400</v>
      </c>
      <c r="AU361" s="83" cm="1">
        <f t="array" aca="1" ref="AU361" ca="1">INDEX($F$3:$F$10001,MATCH(AT361,$F$3:$F$10004,0)-1)</f>
        <v>1300</v>
      </c>
      <c r="AV361" s="83">
        <f t="shared" ca="1" si="138"/>
        <v>-144</v>
      </c>
      <c r="AW361" s="83">
        <f t="shared" ca="1" si="139"/>
        <v>-140</v>
      </c>
      <c r="AX361" s="83">
        <f t="shared" ca="1" si="129"/>
        <v>360</v>
      </c>
      <c r="AY361" s="83">
        <f t="shared" ca="1" si="130"/>
        <v>350</v>
      </c>
      <c r="AZ361" s="83">
        <f t="shared" ca="1" si="131"/>
        <v>10</v>
      </c>
      <c r="BA361" s="83">
        <f t="shared" ca="1" si="132"/>
        <v>352.11919334000396</v>
      </c>
      <c r="BB361" s="83">
        <f t="shared" ca="1" si="133"/>
        <v>357.88080665999604</v>
      </c>
    </row>
    <row r="362" spans="1:54" x14ac:dyDescent="0.25">
      <c r="A362" s="58">
        <v>360</v>
      </c>
      <c r="B362" s="59">
        <f t="shared" si="122"/>
        <v>6</v>
      </c>
      <c r="C362" s="58">
        <v>38.799999999999997</v>
      </c>
      <c r="D362" s="58">
        <v>0</v>
      </c>
      <c r="F362" s="117"/>
      <c r="G362" s="117"/>
      <c r="H362" s="112">
        <f t="shared" si="123"/>
        <v>0</v>
      </c>
      <c r="I362" s="121"/>
      <c r="J362" s="92">
        <f t="shared" si="124"/>
        <v>0</v>
      </c>
      <c r="L362" s="94">
        <v>360</v>
      </c>
      <c r="M362" s="114">
        <f t="shared" ca="1" si="120"/>
        <v>1308.1289933769067</v>
      </c>
      <c r="N362" s="115">
        <f t="shared" ca="1" si="135"/>
        <v>0</v>
      </c>
      <c r="P362" s="102"/>
      <c r="Q362" s="102"/>
      <c r="R362" s="102"/>
      <c r="S362" s="102"/>
      <c r="AC362" s="83">
        <f t="shared" si="136"/>
        <v>0</v>
      </c>
      <c r="AD362" s="83">
        <f t="shared" si="137"/>
        <v>0</v>
      </c>
      <c r="AF362" s="83">
        <f t="shared" si="125"/>
        <v>0</v>
      </c>
      <c r="AG362" s="83">
        <f t="shared" si="126"/>
        <v>0</v>
      </c>
      <c r="AQ362" s="83">
        <f t="shared" ca="1" si="127"/>
        <v>4</v>
      </c>
      <c r="AR362" s="83">
        <f t="shared" ca="1" si="128"/>
        <v>-140.32515973507626</v>
      </c>
      <c r="AS362" s="83">
        <f t="shared" ca="1" si="121"/>
        <v>-143.67484026492374</v>
      </c>
      <c r="AT362" s="83" cm="1">
        <f t="array" aca="1" ref="AT362" ca="1">_xlfn.LET(_xlpm.rozsah, $F$3:$F$10001,_xlpm.podminka, (_xlpm.rozsah&gt;M362)*(ISNUMBER(_xlpm.rozsah)),_xlpm.indexy, IF(_xlpm.podminka, ROW(_xlpm.rozsah)-MIN(ROW(_xlpm.rozsah))+1),_xlpm.prvni, MIN(_xlpm.indexy),_xlpm.finalni, IF(_xlpm.prvni=1, 2, _xlpm.prvni),INDEX(_xlpm.rozsah, _xlpm.finalni))</f>
        <v>1400</v>
      </c>
      <c r="AU362" s="83" cm="1">
        <f t="array" aca="1" ref="AU362" ca="1">INDEX($F$3:$F$10001,MATCH(AT362,$F$3:$F$10004,0)-1)</f>
        <v>1300</v>
      </c>
      <c r="AV362" s="83">
        <f t="shared" ca="1" si="138"/>
        <v>-144</v>
      </c>
      <c r="AW362" s="83">
        <f t="shared" ca="1" si="139"/>
        <v>-140</v>
      </c>
      <c r="AX362" s="83">
        <f t="shared" ca="1" si="129"/>
        <v>360</v>
      </c>
      <c r="AY362" s="83">
        <f t="shared" ca="1" si="130"/>
        <v>350</v>
      </c>
      <c r="AZ362" s="83">
        <f t="shared" ca="1" si="131"/>
        <v>10</v>
      </c>
      <c r="BA362" s="83">
        <f t="shared" ca="1" si="132"/>
        <v>359.18710066230932</v>
      </c>
      <c r="BB362" s="83">
        <f t="shared" ca="1" si="133"/>
        <v>350.81289933769068</v>
      </c>
    </row>
    <row r="363" spans="1:54" x14ac:dyDescent="0.25">
      <c r="A363" s="58">
        <v>361</v>
      </c>
      <c r="B363" s="59">
        <f t="shared" si="122"/>
        <v>6.0166666666666666</v>
      </c>
      <c r="C363" s="58">
        <v>30</v>
      </c>
      <c r="D363" s="58">
        <v>37</v>
      </c>
      <c r="F363" s="117"/>
      <c r="G363" s="117"/>
      <c r="H363" s="112">
        <f t="shared" si="123"/>
        <v>0</v>
      </c>
      <c r="I363" s="121"/>
      <c r="J363" s="92">
        <f t="shared" si="124"/>
        <v>0</v>
      </c>
      <c r="L363" s="94">
        <v>361</v>
      </c>
      <c r="M363" s="114">
        <f t="shared" ca="1" si="120"/>
        <v>1238.2440670440001</v>
      </c>
      <c r="N363" s="115">
        <f t="shared" ca="1" si="135"/>
        <v>107.3</v>
      </c>
      <c r="P363" s="102"/>
      <c r="Q363" s="102"/>
      <c r="R363" s="102"/>
      <c r="S363" s="102"/>
      <c r="AC363" s="83">
        <f t="shared" si="136"/>
        <v>0</v>
      </c>
      <c r="AD363" s="83">
        <f t="shared" si="137"/>
        <v>0</v>
      </c>
      <c r="AF363" s="83">
        <f t="shared" si="125"/>
        <v>0</v>
      </c>
      <c r="AG363" s="83">
        <f t="shared" si="126"/>
        <v>0</v>
      </c>
      <c r="AQ363" s="83">
        <f t="shared" ca="1" si="127"/>
        <v>12</v>
      </c>
      <c r="AR363" s="83">
        <f t="shared" ca="1" si="128"/>
        <v>-132.58928804528</v>
      </c>
      <c r="AS363" s="83">
        <f t="shared" ca="1" si="121"/>
        <v>-135.41071195472</v>
      </c>
      <c r="AT363" s="83" cm="1">
        <f t="array" aca="1" ref="AT363" ca="1">_xlfn.LET(_xlpm.rozsah, $F$3:$F$10001,_xlpm.podminka, (_xlpm.rozsah&gt;M363)*(ISNUMBER(_xlpm.rozsah)),_xlpm.indexy, IF(_xlpm.podminka, ROW(_xlpm.rozsah)-MIN(ROW(_xlpm.rozsah))+1),_xlpm.prvni, MIN(_xlpm.indexy),_xlpm.finalni, IF(_xlpm.prvni=1, 2, _xlpm.prvni),INDEX(_xlpm.rozsah, _xlpm.finalni))</f>
        <v>1300</v>
      </c>
      <c r="AU363" s="83" cm="1">
        <f t="array" aca="1" ref="AU363" ca="1">INDEX($F$3:$F$10001,MATCH(AT363,$F$3:$F$10004,0)-1)</f>
        <v>1200</v>
      </c>
      <c r="AV363" s="83">
        <f t="shared" ca="1" si="138"/>
        <v>-140</v>
      </c>
      <c r="AW363" s="83">
        <f t="shared" ca="1" si="139"/>
        <v>-128</v>
      </c>
      <c r="AX363" s="83">
        <f t="shared" ca="1" si="129"/>
        <v>350</v>
      </c>
      <c r="AY363" s="83">
        <f t="shared" ca="1" si="130"/>
        <v>320</v>
      </c>
      <c r="AZ363" s="83">
        <f t="shared" ca="1" si="131"/>
        <v>30</v>
      </c>
      <c r="BA363" s="83">
        <f t="shared" ca="1" si="132"/>
        <v>338.5267798868</v>
      </c>
      <c r="BB363" s="83">
        <f t="shared" ca="1" si="133"/>
        <v>331.4732201132</v>
      </c>
    </row>
    <row r="364" spans="1:54" x14ac:dyDescent="0.25">
      <c r="A364" s="58">
        <v>362</v>
      </c>
      <c r="B364" s="59">
        <f t="shared" si="122"/>
        <v>6.0333333333333332</v>
      </c>
      <c r="C364" s="58">
        <v>37</v>
      </c>
      <c r="D364" s="58">
        <v>63.6</v>
      </c>
      <c r="F364" s="117"/>
      <c r="G364" s="117"/>
      <c r="H364" s="112">
        <f t="shared" si="123"/>
        <v>0</v>
      </c>
      <c r="I364" s="121"/>
      <c r="J364" s="92">
        <f t="shared" si="124"/>
        <v>0</v>
      </c>
      <c r="L364" s="94">
        <v>362</v>
      </c>
      <c r="M364" s="114">
        <f t="shared" ca="1" si="120"/>
        <v>1293.8343493542668</v>
      </c>
      <c r="N364" s="115">
        <f t="shared" ca="1" si="135"/>
        <v>184.44</v>
      </c>
      <c r="P364" s="102"/>
      <c r="Q364" s="102"/>
      <c r="R364" s="102"/>
      <c r="S364" s="102"/>
      <c r="AC364" s="83">
        <f t="shared" si="136"/>
        <v>0</v>
      </c>
      <c r="AD364" s="83">
        <f t="shared" si="137"/>
        <v>0</v>
      </c>
      <c r="AF364" s="83">
        <f t="shared" si="125"/>
        <v>0</v>
      </c>
      <c r="AG364" s="83">
        <f t="shared" si="126"/>
        <v>0</v>
      </c>
      <c r="AQ364" s="83">
        <f t="shared" ca="1" si="127"/>
        <v>12</v>
      </c>
      <c r="AR364" s="83">
        <f t="shared" ca="1" si="128"/>
        <v>-139.26012192251201</v>
      </c>
      <c r="AS364" s="83">
        <f t="shared" ca="1" si="121"/>
        <v>-128.73987807748799</v>
      </c>
      <c r="AT364" s="83" cm="1">
        <f t="array" aca="1" ref="AT364" ca="1">_xlfn.LET(_xlpm.rozsah, $F$3:$F$10001,_xlpm.podminka, (_xlpm.rozsah&gt;M364)*(ISNUMBER(_xlpm.rozsah)),_xlpm.indexy, IF(_xlpm.podminka, ROW(_xlpm.rozsah)-MIN(ROW(_xlpm.rozsah))+1),_xlpm.prvni, MIN(_xlpm.indexy),_xlpm.finalni, IF(_xlpm.prvni=1, 2, _xlpm.prvni),INDEX(_xlpm.rozsah, _xlpm.finalni))</f>
        <v>1300</v>
      </c>
      <c r="AU364" s="83" cm="1">
        <f t="array" aca="1" ref="AU364" ca="1">INDEX($F$3:$F$10001,MATCH(AT364,$F$3:$F$10004,0)-1)</f>
        <v>1200</v>
      </c>
      <c r="AV364" s="83">
        <f t="shared" ca="1" si="138"/>
        <v>-140</v>
      </c>
      <c r="AW364" s="83">
        <f t="shared" ca="1" si="139"/>
        <v>-128</v>
      </c>
      <c r="AX364" s="83">
        <f t="shared" ca="1" si="129"/>
        <v>350</v>
      </c>
      <c r="AY364" s="83">
        <f t="shared" ca="1" si="130"/>
        <v>320</v>
      </c>
      <c r="AZ364" s="83">
        <f t="shared" ca="1" si="131"/>
        <v>30</v>
      </c>
      <c r="BA364" s="83">
        <f t="shared" ca="1" si="132"/>
        <v>321.84969519371998</v>
      </c>
      <c r="BB364" s="83">
        <f t="shared" ca="1" si="133"/>
        <v>348.15030480628002</v>
      </c>
    </row>
    <row r="365" spans="1:54" x14ac:dyDescent="0.25">
      <c r="A365" s="58">
        <v>363</v>
      </c>
      <c r="B365" s="59">
        <f t="shared" si="122"/>
        <v>6.05</v>
      </c>
      <c r="C365" s="58">
        <v>45.5</v>
      </c>
      <c r="D365" s="58">
        <v>90.8</v>
      </c>
      <c r="F365" s="117"/>
      <c r="G365" s="117"/>
      <c r="H365" s="112">
        <f t="shared" si="123"/>
        <v>0</v>
      </c>
      <c r="I365" s="121"/>
      <c r="J365" s="92">
        <f t="shared" si="124"/>
        <v>0</v>
      </c>
      <c r="L365" s="94">
        <v>363</v>
      </c>
      <c r="M365" s="114">
        <f t="shared" ca="1" si="120"/>
        <v>1361.3368350167334</v>
      </c>
      <c r="N365" s="115">
        <f t="shared" ca="1" si="135"/>
        <v>263.32</v>
      </c>
      <c r="P365" s="102"/>
      <c r="Q365" s="102"/>
      <c r="R365" s="102"/>
      <c r="S365" s="102"/>
      <c r="AC365" s="83">
        <f t="shared" si="136"/>
        <v>0</v>
      </c>
      <c r="AD365" s="83">
        <f t="shared" si="137"/>
        <v>0</v>
      </c>
      <c r="AF365" s="83">
        <f t="shared" si="125"/>
        <v>0</v>
      </c>
      <c r="AG365" s="83">
        <f t="shared" si="126"/>
        <v>0</v>
      </c>
      <c r="AQ365" s="83">
        <f t="shared" ca="1" si="127"/>
        <v>4</v>
      </c>
      <c r="AR365" s="83">
        <f t="shared" ca="1" si="128"/>
        <v>-142.45347340066934</v>
      </c>
      <c r="AS365" s="83">
        <f t="shared" ca="1" si="121"/>
        <v>-141.54652659933066</v>
      </c>
      <c r="AT365" s="83" cm="1">
        <f t="array" aca="1" ref="AT365" ca="1">_xlfn.LET(_xlpm.rozsah, $F$3:$F$10001,_xlpm.podminka, (_xlpm.rozsah&gt;M365)*(ISNUMBER(_xlpm.rozsah)),_xlpm.indexy, IF(_xlpm.podminka, ROW(_xlpm.rozsah)-MIN(ROW(_xlpm.rozsah))+1),_xlpm.prvni, MIN(_xlpm.indexy),_xlpm.finalni, IF(_xlpm.prvni=1, 2, _xlpm.prvni),INDEX(_xlpm.rozsah, _xlpm.finalni))</f>
        <v>1400</v>
      </c>
      <c r="AU365" s="83" cm="1">
        <f t="array" aca="1" ref="AU365" ca="1">INDEX($F$3:$F$10001,MATCH(AT365,$F$3:$F$10004,0)-1)</f>
        <v>1300</v>
      </c>
      <c r="AV365" s="83">
        <f t="shared" ca="1" si="138"/>
        <v>-144</v>
      </c>
      <c r="AW365" s="83">
        <f t="shared" ca="1" si="139"/>
        <v>-140</v>
      </c>
      <c r="AX365" s="83">
        <f t="shared" ca="1" si="129"/>
        <v>360</v>
      </c>
      <c r="AY365" s="83">
        <f t="shared" ca="1" si="130"/>
        <v>350</v>
      </c>
      <c r="AZ365" s="83">
        <f t="shared" ca="1" si="131"/>
        <v>10</v>
      </c>
      <c r="BA365" s="83">
        <f t="shared" ca="1" si="132"/>
        <v>353.86631649832668</v>
      </c>
      <c r="BB365" s="83">
        <f t="shared" ca="1" si="133"/>
        <v>356.13368350167332</v>
      </c>
    </row>
    <row r="366" spans="1:54" x14ac:dyDescent="0.25">
      <c r="A366" s="58">
        <v>364</v>
      </c>
      <c r="B366" s="59">
        <f t="shared" si="122"/>
        <v>6.0666666666666664</v>
      </c>
      <c r="C366" s="58">
        <v>54.5</v>
      </c>
      <c r="D366" s="58">
        <v>40.9</v>
      </c>
      <c r="F366" s="117"/>
      <c r="G366" s="117"/>
      <c r="H366" s="112">
        <f t="shared" si="123"/>
        <v>0</v>
      </c>
      <c r="I366" s="121"/>
      <c r="J366" s="92">
        <f t="shared" si="124"/>
        <v>0</v>
      </c>
      <c r="L366" s="94">
        <v>364</v>
      </c>
      <c r="M366" s="114">
        <f t="shared" ca="1" si="120"/>
        <v>1432.8100551299335</v>
      </c>
      <c r="N366" s="115">
        <f t="shared" ca="1" si="135"/>
        <v>118.61</v>
      </c>
      <c r="P366" s="102"/>
      <c r="Q366" s="102"/>
      <c r="R366" s="102"/>
      <c r="S366" s="102"/>
      <c r="AC366" s="83">
        <f t="shared" si="136"/>
        <v>0</v>
      </c>
      <c r="AD366" s="83">
        <f t="shared" si="137"/>
        <v>0</v>
      </c>
      <c r="AF366" s="83">
        <f t="shared" si="125"/>
        <v>0</v>
      </c>
      <c r="AG366" s="83">
        <f t="shared" si="126"/>
        <v>0</v>
      </c>
      <c r="AQ366" s="83">
        <f t="shared" ca="1" si="127"/>
        <v>0</v>
      </c>
      <c r="AR366" s="83">
        <f t="shared" ca="1" si="128"/>
        <v>-144</v>
      </c>
      <c r="AS366" s="83">
        <f t="shared" ca="1" si="121"/>
        <v>-144</v>
      </c>
      <c r="AT366" s="83" cm="1">
        <f t="array" aca="1" ref="AT366" ca="1">_xlfn.LET(_xlpm.rozsah, $F$3:$F$10001,_xlpm.podminka, (_xlpm.rozsah&gt;M366)*(ISNUMBER(_xlpm.rozsah)),_xlpm.indexy, IF(_xlpm.podminka, ROW(_xlpm.rozsah)-MIN(ROW(_xlpm.rozsah))+1),_xlpm.prvni, MIN(_xlpm.indexy),_xlpm.finalni, IF(_xlpm.prvni=1, 2, _xlpm.prvni),INDEX(_xlpm.rozsah, _xlpm.finalni))</f>
        <v>1500</v>
      </c>
      <c r="AU366" s="83" cm="1">
        <f t="array" aca="1" ref="AU366" ca="1">INDEX($F$3:$F$10001,MATCH(AT366,$F$3:$F$10004,0)-1)</f>
        <v>1400</v>
      </c>
      <c r="AV366" s="83">
        <f t="shared" ca="1" si="138"/>
        <v>-144</v>
      </c>
      <c r="AW366" s="83">
        <f t="shared" ca="1" si="139"/>
        <v>-144</v>
      </c>
      <c r="AX366" s="83">
        <f t="shared" ca="1" si="129"/>
        <v>360</v>
      </c>
      <c r="AY366" s="83">
        <f t="shared" ca="1" si="130"/>
        <v>360</v>
      </c>
      <c r="AZ366" s="83">
        <f t="shared" ca="1" si="131"/>
        <v>0</v>
      </c>
      <c r="BA366" s="83">
        <f t="shared" ca="1" si="132"/>
        <v>360</v>
      </c>
      <c r="BB366" s="83">
        <f t="shared" ca="1" si="133"/>
        <v>360</v>
      </c>
    </row>
    <row r="367" spans="1:54" x14ac:dyDescent="0.25">
      <c r="A367" s="58">
        <v>365</v>
      </c>
      <c r="B367" s="59">
        <f t="shared" si="122"/>
        <v>6.083333333333333</v>
      </c>
      <c r="C367" s="58">
        <v>45.9</v>
      </c>
      <c r="D367" s="58">
        <v>0</v>
      </c>
      <c r="F367" s="117"/>
      <c r="G367" s="117"/>
      <c r="H367" s="112">
        <f t="shared" si="123"/>
        <v>0</v>
      </c>
      <c r="I367" s="121"/>
      <c r="J367" s="92">
        <f t="shared" si="124"/>
        <v>0</v>
      </c>
      <c r="L367" s="94">
        <v>365</v>
      </c>
      <c r="M367" s="114">
        <f t="shared" ca="1" si="120"/>
        <v>1364.5134225773202</v>
      </c>
      <c r="N367" s="115">
        <f t="shared" ca="1" si="135"/>
        <v>0</v>
      </c>
      <c r="P367" s="102"/>
      <c r="Q367" s="102"/>
      <c r="R367" s="102"/>
      <c r="S367" s="102"/>
      <c r="AC367" s="83">
        <f t="shared" si="136"/>
        <v>0</v>
      </c>
      <c r="AD367" s="83">
        <f t="shared" si="137"/>
        <v>0</v>
      </c>
      <c r="AF367" s="83">
        <f t="shared" si="125"/>
        <v>0</v>
      </c>
      <c r="AG367" s="83">
        <f t="shared" si="126"/>
        <v>0</v>
      </c>
      <c r="AQ367" s="83">
        <f t="shared" ca="1" si="127"/>
        <v>4</v>
      </c>
      <c r="AR367" s="83">
        <f t="shared" ca="1" si="128"/>
        <v>-142.58053690309282</v>
      </c>
      <c r="AS367" s="83">
        <f t="shared" ca="1" si="121"/>
        <v>-141.41946309690718</v>
      </c>
      <c r="AT367" s="83" cm="1">
        <f t="array" aca="1" ref="AT367" ca="1">_xlfn.LET(_xlpm.rozsah, $F$3:$F$10001,_xlpm.podminka, (_xlpm.rozsah&gt;M367)*(ISNUMBER(_xlpm.rozsah)),_xlpm.indexy, IF(_xlpm.podminka, ROW(_xlpm.rozsah)-MIN(ROW(_xlpm.rozsah))+1),_xlpm.prvni, MIN(_xlpm.indexy),_xlpm.finalni, IF(_xlpm.prvni=1, 2, _xlpm.prvni),INDEX(_xlpm.rozsah, _xlpm.finalni))</f>
        <v>1400</v>
      </c>
      <c r="AU367" s="83" cm="1">
        <f t="array" aca="1" ref="AU367" ca="1">INDEX($F$3:$F$10001,MATCH(AT367,$F$3:$F$10004,0)-1)</f>
        <v>1300</v>
      </c>
      <c r="AV367" s="83">
        <f t="shared" ca="1" si="138"/>
        <v>-144</v>
      </c>
      <c r="AW367" s="83">
        <f t="shared" ca="1" si="139"/>
        <v>-140</v>
      </c>
      <c r="AX367" s="83">
        <f t="shared" ca="1" si="129"/>
        <v>360</v>
      </c>
      <c r="AY367" s="83">
        <f t="shared" ca="1" si="130"/>
        <v>350</v>
      </c>
      <c r="AZ367" s="83">
        <f t="shared" ca="1" si="131"/>
        <v>10</v>
      </c>
      <c r="BA367" s="83">
        <f t="shared" ca="1" si="132"/>
        <v>353.54865774226801</v>
      </c>
      <c r="BB367" s="83">
        <f t="shared" ca="1" si="133"/>
        <v>356.45134225773199</v>
      </c>
    </row>
    <row r="368" spans="1:54" x14ac:dyDescent="0.25">
      <c r="A368" s="58">
        <v>366</v>
      </c>
      <c r="B368" s="59">
        <f t="shared" si="122"/>
        <v>6.1</v>
      </c>
      <c r="C368" s="58">
        <v>37.200000000000003</v>
      </c>
      <c r="D368" s="58">
        <v>47.5</v>
      </c>
      <c r="F368" s="117"/>
      <c r="G368" s="117"/>
      <c r="H368" s="112">
        <f t="shared" si="123"/>
        <v>0</v>
      </c>
      <c r="I368" s="121"/>
      <c r="J368" s="92">
        <f t="shared" si="124"/>
        <v>0</v>
      </c>
      <c r="L368" s="94">
        <v>366</v>
      </c>
      <c r="M368" s="114">
        <f t="shared" ca="1" si="120"/>
        <v>1295.4226431345601</v>
      </c>
      <c r="N368" s="115">
        <f t="shared" ca="1" si="135"/>
        <v>149.89944582232107</v>
      </c>
      <c r="P368" s="102"/>
      <c r="Q368" s="102"/>
      <c r="R368" s="102"/>
      <c r="S368" s="102"/>
      <c r="AC368" s="83">
        <f t="shared" si="136"/>
        <v>0</v>
      </c>
      <c r="AD368" s="83">
        <f t="shared" si="137"/>
        <v>0</v>
      </c>
      <c r="AF368" s="83">
        <f t="shared" si="125"/>
        <v>0</v>
      </c>
      <c r="AG368" s="83">
        <f t="shared" si="126"/>
        <v>0</v>
      </c>
      <c r="AQ368" s="83">
        <f t="shared" ca="1" si="127"/>
        <v>12</v>
      </c>
      <c r="AR368" s="83">
        <f t="shared" ca="1" si="128"/>
        <v>-139.45071717614721</v>
      </c>
      <c r="AS368" s="83">
        <f t="shared" ca="1" si="121"/>
        <v>-128.54928282385279</v>
      </c>
      <c r="AT368" s="83" cm="1">
        <f t="array" aca="1" ref="AT368" ca="1">_xlfn.LET(_xlpm.rozsah, $F$3:$F$10001,_xlpm.podminka, (_xlpm.rozsah&gt;M368)*(ISNUMBER(_xlpm.rozsah)),_xlpm.indexy, IF(_xlpm.podminka, ROW(_xlpm.rozsah)-MIN(ROW(_xlpm.rozsah))+1),_xlpm.prvni, MIN(_xlpm.indexy),_xlpm.finalni, IF(_xlpm.prvni=1, 2, _xlpm.prvni),INDEX(_xlpm.rozsah, _xlpm.finalni))</f>
        <v>1300</v>
      </c>
      <c r="AU368" s="83" cm="1">
        <f t="array" aca="1" ref="AU368" ca="1">INDEX($F$3:$F$10001,MATCH(AT368,$F$3:$F$10004,0)-1)</f>
        <v>1200</v>
      </c>
      <c r="AV368" s="83">
        <f t="shared" ca="1" si="138"/>
        <v>-140</v>
      </c>
      <c r="AW368" s="83">
        <f t="shared" ca="1" si="139"/>
        <v>-128</v>
      </c>
      <c r="AX368" s="83">
        <f t="shared" ca="1" si="129"/>
        <v>350</v>
      </c>
      <c r="AY368" s="83">
        <f t="shared" ca="1" si="130"/>
        <v>320</v>
      </c>
      <c r="AZ368" s="83">
        <f t="shared" ca="1" si="131"/>
        <v>30</v>
      </c>
      <c r="BA368" s="83">
        <f t="shared" ca="1" si="132"/>
        <v>321.37320705963197</v>
      </c>
      <c r="BB368" s="83">
        <f t="shared" ca="1" si="133"/>
        <v>348.62679294036803</v>
      </c>
    </row>
    <row r="369" spans="1:54" x14ac:dyDescent="0.25">
      <c r="A369" s="58">
        <v>367</v>
      </c>
      <c r="B369" s="59">
        <f t="shared" si="122"/>
        <v>6.1166666666666663</v>
      </c>
      <c r="C369" s="58">
        <v>44.5</v>
      </c>
      <c r="D369" s="58">
        <v>84.4</v>
      </c>
      <c r="F369" s="117"/>
      <c r="G369" s="117"/>
      <c r="H369" s="112">
        <f t="shared" si="123"/>
        <v>0</v>
      </c>
      <c r="I369" s="121"/>
      <c r="J369" s="92">
        <f t="shared" si="124"/>
        <v>0</v>
      </c>
      <c r="L369" s="94">
        <v>367</v>
      </c>
      <c r="M369" s="114">
        <f t="shared" ca="1" si="120"/>
        <v>1353.3953661152668</v>
      </c>
      <c r="N369" s="115">
        <f t="shared" ca="1" si="135"/>
        <v>292.8334672935747</v>
      </c>
      <c r="P369" s="102"/>
      <c r="Q369" s="102"/>
      <c r="R369" s="102"/>
      <c r="S369" s="102"/>
      <c r="AC369" s="83">
        <f t="shared" si="136"/>
        <v>0</v>
      </c>
      <c r="AD369" s="83">
        <f t="shared" si="137"/>
        <v>0</v>
      </c>
      <c r="AF369" s="83">
        <f t="shared" si="125"/>
        <v>0</v>
      </c>
      <c r="AG369" s="83">
        <f t="shared" si="126"/>
        <v>0</v>
      </c>
      <c r="AQ369" s="83">
        <f t="shared" ca="1" si="127"/>
        <v>4</v>
      </c>
      <c r="AR369" s="83">
        <f t="shared" ca="1" si="128"/>
        <v>-142.13581464461066</v>
      </c>
      <c r="AS369" s="83">
        <f t="shared" ca="1" si="121"/>
        <v>-141.86418535538934</v>
      </c>
      <c r="AT369" s="83" cm="1">
        <f t="array" aca="1" ref="AT369" ca="1">_xlfn.LET(_xlpm.rozsah, $F$3:$F$10001,_xlpm.podminka, (_xlpm.rozsah&gt;M369)*(ISNUMBER(_xlpm.rozsah)),_xlpm.indexy, IF(_xlpm.podminka, ROW(_xlpm.rozsah)-MIN(ROW(_xlpm.rozsah))+1),_xlpm.prvni, MIN(_xlpm.indexy),_xlpm.finalni, IF(_xlpm.prvni=1, 2, _xlpm.prvni),INDEX(_xlpm.rozsah, _xlpm.finalni))</f>
        <v>1400</v>
      </c>
      <c r="AU369" s="83" cm="1">
        <f t="array" aca="1" ref="AU369" ca="1">INDEX($F$3:$F$10001,MATCH(AT369,$F$3:$F$10004,0)-1)</f>
        <v>1300</v>
      </c>
      <c r="AV369" s="83">
        <f t="shared" ca="1" si="138"/>
        <v>-144</v>
      </c>
      <c r="AW369" s="83">
        <f t="shared" ca="1" si="139"/>
        <v>-140</v>
      </c>
      <c r="AX369" s="83">
        <f t="shared" ca="1" si="129"/>
        <v>360</v>
      </c>
      <c r="AY369" s="83">
        <f t="shared" ca="1" si="130"/>
        <v>350</v>
      </c>
      <c r="AZ369" s="83">
        <f t="shared" ca="1" si="131"/>
        <v>10</v>
      </c>
      <c r="BA369" s="83">
        <f t="shared" ca="1" si="132"/>
        <v>354.66046338847332</v>
      </c>
      <c r="BB369" s="83">
        <f t="shared" ca="1" si="133"/>
        <v>355.33953661152668</v>
      </c>
    </row>
    <row r="370" spans="1:54" x14ac:dyDescent="0.25">
      <c r="A370" s="58">
        <v>368</v>
      </c>
      <c r="B370" s="59">
        <f t="shared" si="122"/>
        <v>6.1333333333333337</v>
      </c>
      <c r="C370" s="58">
        <v>51.7</v>
      </c>
      <c r="D370" s="58">
        <v>32.4</v>
      </c>
      <c r="F370" s="117"/>
      <c r="G370" s="117"/>
      <c r="H370" s="112">
        <f t="shared" si="123"/>
        <v>0</v>
      </c>
      <c r="I370" s="121"/>
      <c r="J370" s="92">
        <f t="shared" si="124"/>
        <v>0</v>
      </c>
      <c r="L370" s="94">
        <v>368</v>
      </c>
      <c r="M370" s="114">
        <f t="shared" ca="1" si="120"/>
        <v>1410.5739422058268</v>
      </c>
      <c r="N370" s="115">
        <f t="shared" ca="1" si="135"/>
        <v>115.95338135783872</v>
      </c>
      <c r="P370" s="102"/>
      <c r="Q370" s="102"/>
      <c r="R370" s="102"/>
      <c r="S370" s="102"/>
      <c r="AC370" s="83">
        <f t="shared" si="136"/>
        <v>0</v>
      </c>
      <c r="AD370" s="83">
        <f t="shared" si="137"/>
        <v>0</v>
      </c>
      <c r="AF370" s="83">
        <f t="shared" si="125"/>
        <v>0</v>
      </c>
      <c r="AG370" s="83">
        <f t="shared" si="126"/>
        <v>0</v>
      </c>
      <c r="AQ370" s="83">
        <f t="shared" ca="1" si="127"/>
        <v>0</v>
      </c>
      <c r="AR370" s="83">
        <f t="shared" ca="1" si="128"/>
        <v>-144</v>
      </c>
      <c r="AS370" s="83">
        <f t="shared" ca="1" si="121"/>
        <v>-144</v>
      </c>
      <c r="AT370" s="83" cm="1">
        <f t="array" aca="1" ref="AT370" ca="1">_xlfn.LET(_xlpm.rozsah, $F$3:$F$10001,_xlpm.podminka, (_xlpm.rozsah&gt;M370)*(ISNUMBER(_xlpm.rozsah)),_xlpm.indexy, IF(_xlpm.podminka, ROW(_xlpm.rozsah)-MIN(ROW(_xlpm.rozsah))+1),_xlpm.prvni, MIN(_xlpm.indexy),_xlpm.finalni, IF(_xlpm.prvni=1, 2, _xlpm.prvni),INDEX(_xlpm.rozsah, _xlpm.finalni))</f>
        <v>1500</v>
      </c>
      <c r="AU370" s="83" cm="1">
        <f t="array" aca="1" ref="AU370" ca="1">INDEX($F$3:$F$10001,MATCH(AT370,$F$3:$F$10004,0)-1)</f>
        <v>1400</v>
      </c>
      <c r="AV370" s="83">
        <f t="shared" ca="1" si="138"/>
        <v>-144</v>
      </c>
      <c r="AW370" s="83">
        <f t="shared" ca="1" si="139"/>
        <v>-144</v>
      </c>
      <c r="AX370" s="83">
        <f t="shared" ca="1" si="129"/>
        <v>360</v>
      </c>
      <c r="AY370" s="83">
        <f t="shared" ca="1" si="130"/>
        <v>360</v>
      </c>
      <c r="AZ370" s="83">
        <f t="shared" ca="1" si="131"/>
        <v>0</v>
      </c>
      <c r="BA370" s="83">
        <f t="shared" ca="1" si="132"/>
        <v>360</v>
      </c>
      <c r="BB370" s="83">
        <f t="shared" ca="1" si="133"/>
        <v>360</v>
      </c>
    </row>
    <row r="371" spans="1:54" x14ac:dyDescent="0.25">
      <c r="A371" s="58">
        <v>369</v>
      </c>
      <c r="B371" s="59">
        <f t="shared" si="122"/>
        <v>6.15</v>
      </c>
      <c r="C371" s="58">
        <v>58.1</v>
      </c>
      <c r="D371" s="58">
        <v>15.2</v>
      </c>
      <c r="F371" s="117"/>
      <c r="G371" s="117"/>
      <c r="H371" s="112">
        <f t="shared" si="123"/>
        <v>0</v>
      </c>
      <c r="I371" s="121"/>
      <c r="J371" s="92">
        <f t="shared" si="124"/>
        <v>0</v>
      </c>
      <c r="L371" s="94">
        <v>369</v>
      </c>
      <c r="M371" s="114">
        <f t="shared" ca="1" si="120"/>
        <v>1461.3993431752135</v>
      </c>
      <c r="N371" s="115">
        <f t="shared" ca="1" si="135"/>
        <v>53.323560699328979</v>
      </c>
      <c r="P371" s="102"/>
      <c r="Q371" s="102"/>
      <c r="R371" s="102"/>
      <c r="S371" s="102"/>
      <c r="AC371" s="83">
        <f t="shared" si="136"/>
        <v>0</v>
      </c>
      <c r="AD371" s="83">
        <f t="shared" si="137"/>
        <v>0</v>
      </c>
      <c r="AF371" s="83">
        <f t="shared" si="125"/>
        <v>0</v>
      </c>
      <c r="AG371" s="83">
        <f t="shared" si="126"/>
        <v>0</v>
      </c>
      <c r="AQ371" s="83">
        <f t="shared" ca="1" si="127"/>
        <v>0</v>
      </c>
      <c r="AR371" s="83">
        <f t="shared" ca="1" si="128"/>
        <v>-144</v>
      </c>
      <c r="AS371" s="83">
        <f t="shared" ca="1" si="121"/>
        <v>-144</v>
      </c>
      <c r="AT371" s="83" cm="1">
        <f t="array" aca="1" ref="AT371" ca="1">_xlfn.LET(_xlpm.rozsah, $F$3:$F$10001,_xlpm.podminka, (_xlpm.rozsah&gt;M371)*(ISNUMBER(_xlpm.rozsah)),_xlpm.indexy, IF(_xlpm.podminka, ROW(_xlpm.rozsah)-MIN(ROW(_xlpm.rozsah))+1),_xlpm.prvni, MIN(_xlpm.indexy),_xlpm.finalni, IF(_xlpm.prvni=1, 2, _xlpm.prvni),INDEX(_xlpm.rozsah, _xlpm.finalni))</f>
        <v>1500</v>
      </c>
      <c r="AU371" s="83" cm="1">
        <f t="array" aca="1" ref="AU371" ca="1">INDEX($F$3:$F$10001,MATCH(AT371,$F$3:$F$10004,0)-1)</f>
        <v>1400</v>
      </c>
      <c r="AV371" s="83">
        <f t="shared" ca="1" si="138"/>
        <v>-144</v>
      </c>
      <c r="AW371" s="83">
        <f t="shared" ca="1" si="139"/>
        <v>-144</v>
      </c>
      <c r="AX371" s="83">
        <f t="shared" ca="1" si="129"/>
        <v>360</v>
      </c>
      <c r="AY371" s="83">
        <f t="shared" ca="1" si="130"/>
        <v>360</v>
      </c>
      <c r="AZ371" s="83">
        <f t="shared" ca="1" si="131"/>
        <v>0</v>
      </c>
      <c r="BA371" s="83">
        <f t="shared" ca="1" si="132"/>
        <v>360</v>
      </c>
      <c r="BB371" s="83">
        <f t="shared" ca="1" si="133"/>
        <v>360</v>
      </c>
    </row>
    <row r="372" spans="1:54" x14ac:dyDescent="0.25">
      <c r="A372" s="58">
        <v>370</v>
      </c>
      <c r="B372" s="59">
        <f t="shared" si="122"/>
        <v>6.166666666666667</v>
      </c>
      <c r="C372" s="58">
        <v>45.9</v>
      </c>
      <c r="D372" s="58">
        <v>0</v>
      </c>
      <c r="F372" s="117"/>
      <c r="G372" s="117"/>
      <c r="H372" s="112">
        <f t="shared" si="123"/>
        <v>0</v>
      </c>
      <c r="I372" s="121"/>
      <c r="J372" s="92">
        <f t="shared" si="124"/>
        <v>0</v>
      </c>
      <c r="L372" s="94">
        <v>370</v>
      </c>
      <c r="M372" s="114">
        <f t="shared" ca="1" si="120"/>
        <v>1364.5134225773202</v>
      </c>
      <c r="N372" s="115">
        <f t="shared" ca="1" si="135"/>
        <v>0</v>
      </c>
      <c r="P372" s="102"/>
      <c r="Q372" s="102"/>
      <c r="R372" s="102"/>
      <c r="S372" s="102"/>
      <c r="AC372" s="83">
        <f t="shared" si="136"/>
        <v>0</v>
      </c>
      <c r="AD372" s="83">
        <f t="shared" si="137"/>
        <v>0</v>
      </c>
      <c r="AF372" s="83">
        <f t="shared" si="125"/>
        <v>0</v>
      </c>
      <c r="AG372" s="83">
        <f t="shared" si="126"/>
        <v>0</v>
      </c>
      <c r="AQ372" s="83">
        <f t="shared" ca="1" si="127"/>
        <v>4</v>
      </c>
      <c r="AR372" s="83">
        <f t="shared" ca="1" si="128"/>
        <v>-142.58053690309282</v>
      </c>
      <c r="AS372" s="83">
        <f t="shared" ca="1" si="121"/>
        <v>-141.41946309690718</v>
      </c>
      <c r="AT372" s="83" cm="1">
        <f t="array" aca="1" ref="AT372" ca="1">_xlfn.LET(_xlpm.rozsah, $F$3:$F$10001,_xlpm.podminka, (_xlpm.rozsah&gt;M372)*(ISNUMBER(_xlpm.rozsah)),_xlpm.indexy, IF(_xlpm.podminka, ROW(_xlpm.rozsah)-MIN(ROW(_xlpm.rozsah))+1),_xlpm.prvni, MIN(_xlpm.indexy),_xlpm.finalni, IF(_xlpm.prvni=1, 2, _xlpm.prvni),INDEX(_xlpm.rozsah, _xlpm.finalni))</f>
        <v>1400</v>
      </c>
      <c r="AU372" s="83" cm="1">
        <f t="array" aca="1" ref="AU372" ca="1">INDEX($F$3:$F$10001,MATCH(AT372,$F$3:$F$10004,0)-1)</f>
        <v>1300</v>
      </c>
      <c r="AV372" s="83">
        <f t="shared" ca="1" si="138"/>
        <v>-144</v>
      </c>
      <c r="AW372" s="83">
        <f t="shared" ca="1" si="139"/>
        <v>-140</v>
      </c>
      <c r="AX372" s="83">
        <f t="shared" ca="1" si="129"/>
        <v>360</v>
      </c>
      <c r="AY372" s="83">
        <f t="shared" ca="1" si="130"/>
        <v>350</v>
      </c>
      <c r="AZ372" s="83">
        <f t="shared" ca="1" si="131"/>
        <v>10</v>
      </c>
      <c r="BA372" s="83">
        <f t="shared" ca="1" si="132"/>
        <v>353.54865774226801</v>
      </c>
      <c r="BB372" s="83">
        <f t="shared" ca="1" si="133"/>
        <v>356.45134225773199</v>
      </c>
    </row>
    <row r="373" spans="1:54" x14ac:dyDescent="0.25">
      <c r="A373" s="58">
        <v>371</v>
      </c>
      <c r="B373" s="59">
        <f t="shared" si="122"/>
        <v>6.1833333333333336</v>
      </c>
      <c r="C373" s="58">
        <v>33.6</v>
      </c>
      <c r="D373" s="58">
        <v>35.799999999999997</v>
      </c>
      <c r="F373" s="117"/>
      <c r="G373" s="117"/>
      <c r="H373" s="112">
        <f t="shared" si="123"/>
        <v>0</v>
      </c>
      <c r="I373" s="121"/>
      <c r="J373" s="92">
        <f t="shared" si="124"/>
        <v>0</v>
      </c>
      <c r="L373" s="94">
        <v>371</v>
      </c>
      <c r="M373" s="114">
        <f t="shared" ca="1" si="120"/>
        <v>1266.8333550892801</v>
      </c>
      <c r="N373" s="115">
        <f t="shared" ca="1" si="135"/>
        <v>124.63780912064824</v>
      </c>
      <c r="P373" s="102"/>
      <c r="Q373" s="102"/>
      <c r="R373" s="102"/>
      <c r="S373" s="102"/>
      <c r="AC373" s="83">
        <f t="shared" si="136"/>
        <v>0</v>
      </c>
      <c r="AD373" s="83">
        <f t="shared" si="137"/>
        <v>0</v>
      </c>
      <c r="AF373" s="83">
        <f t="shared" si="125"/>
        <v>0</v>
      </c>
      <c r="AG373" s="83">
        <f t="shared" si="126"/>
        <v>0</v>
      </c>
      <c r="AQ373" s="83">
        <f t="shared" ca="1" si="127"/>
        <v>12</v>
      </c>
      <c r="AR373" s="83">
        <f t="shared" ca="1" si="128"/>
        <v>-136.02000261071362</v>
      </c>
      <c r="AS373" s="83">
        <f t="shared" ca="1" si="121"/>
        <v>-131.97999738928638</v>
      </c>
      <c r="AT373" s="83" cm="1">
        <f t="array" aca="1" ref="AT373" ca="1">_xlfn.LET(_xlpm.rozsah, $F$3:$F$10001,_xlpm.podminka, (_xlpm.rozsah&gt;M373)*(ISNUMBER(_xlpm.rozsah)),_xlpm.indexy, IF(_xlpm.podminka, ROW(_xlpm.rozsah)-MIN(ROW(_xlpm.rozsah))+1),_xlpm.prvni, MIN(_xlpm.indexy),_xlpm.finalni, IF(_xlpm.prvni=1, 2, _xlpm.prvni),INDEX(_xlpm.rozsah, _xlpm.finalni))</f>
        <v>1300</v>
      </c>
      <c r="AU373" s="83" cm="1">
        <f t="array" aca="1" ref="AU373" ca="1">INDEX($F$3:$F$10001,MATCH(AT373,$F$3:$F$10004,0)-1)</f>
        <v>1200</v>
      </c>
      <c r="AV373" s="83">
        <f t="shared" ca="1" si="138"/>
        <v>-140</v>
      </c>
      <c r="AW373" s="83">
        <f t="shared" ca="1" si="139"/>
        <v>-128</v>
      </c>
      <c r="AX373" s="83">
        <f t="shared" ca="1" si="129"/>
        <v>350</v>
      </c>
      <c r="AY373" s="83">
        <f t="shared" ca="1" si="130"/>
        <v>320</v>
      </c>
      <c r="AZ373" s="83">
        <f t="shared" ca="1" si="131"/>
        <v>30</v>
      </c>
      <c r="BA373" s="83">
        <f t="shared" ca="1" si="132"/>
        <v>329.94999347321595</v>
      </c>
      <c r="BB373" s="83">
        <f t="shared" ca="1" si="133"/>
        <v>340.05000652678405</v>
      </c>
    </row>
    <row r="374" spans="1:54" x14ac:dyDescent="0.25">
      <c r="A374" s="58">
        <v>372</v>
      </c>
      <c r="B374" s="59">
        <f t="shared" si="122"/>
        <v>6.2</v>
      </c>
      <c r="C374" s="58">
        <v>36.9</v>
      </c>
      <c r="D374" s="58">
        <v>67</v>
      </c>
      <c r="F374" s="117"/>
      <c r="G374" s="117"/>
      <c r="H374" s="112">
        <f t="shared" si="123"/>
        <v>0</v>
      </c>
      <c r="I374" s="121"/>
      <c r="J374" s="92">
        <f t="shared" si="124"/>
        <v>0</v>
      </c>
      <c r="L374" s="94">
        <v>372</v>
      </c>
      <c r="M374" s="114">
        <f t="shared" ca="1" si="120"/>
        <v>1293.0402024641201</v>
      </c>
      <c r="N374" s="115">
        <f t="shared" ca="1" si="135"/>
        <v>238.60956794612113</v>
      </c>
      <c r="P374" s="102"/>
      <c r="Q374" s="102"/>
      <c r="R374" s="102"/>
      <c r="S374" s="102"/>
      <c r="AC374" s="83">
        <f t="shared" si="136"/>
        <v>0</v>
      </c>
      <c r="AD374" s="83">
        <f t="shared" si="137"/>
        <v>0</v>
      </c>
      <c r="AF374" s="83">
        <f t="shared" si="125"/>
        <v>0</v>
      </c>
      <c r="AG374" s="83">
        <f t="shared" si="126"/>
        <v>0</v>
      </c>
      <c r="AQ374" s="83">
        <f t="shared" ca="1" si="127"/>
        <v>12</v>
      </c>
      <c r="AR374" s="83">
        <f t="shared" ca="1" si="128"/>
        <v>-139.16482429569442</v>
      </c>
      <c r="AS374" s="83">
        <f t="shared" ca="1" si="121"/>
        <v>-128.83517570430558</v>
      </c>
      <c r="AT374" s="83" cm="1">
        <f t="array" aca="1" ref="AT374" ca="1">_xlfn.LET(_xlpm.rozsah, $F$3:$F$10001,_xlpm.podminka, (_xlpm.rozsah&gt;M374)*(ISNUMBER(_xlpm.rozsah)),_xlpm.indexy, IF(_xlpm.podminka, ROW(_xlpm.rozsah)-MIN(ROW(_xlpm.rozsah))+1),_xlpm.prvni, MIN(_xlpm.indexy),_xlpm.finalni, IF(_xlpm.prvni=1, 2, _xlpm.prvni),INDEX(_xlpm.rozsah, _xlpm.finalni))</f>
        <v>1300</v>
      </c>
      <c r="AU374" s="83" cm="1">
        <f t="array" aca="1" ref="AU374" ca="1">INDEX($F$3:$F$10001,MATCH(AT374,$F$3:$F$10004,0)-1)</f>
        <v>1200</v>
      </c>
      <c r="AV374" s="83">
        <f t="shared" ca="1" si="138"/>
        <v>-140</v>
      </c>
      <c r="AW374" s="83">
        <f t="shared" ca="1" si="139"/>
        <v>-128</v>
      </c>
      <c r="AX374" s="83">
        <f t="shared" ca="1" si="129"/>
        <v>350</v>
      </c>
      <c r="AY374" s="83">
        <f t="shared" ca="1" si="130"/>
        <v>320</v>
      </c>
      <c r="AZ374" s="83">
        <f t="shared" ca="1" si="131"/>
        <v>30</v>
      </c>
      <c r="BA374" s="83">
        <f t="shared" ca="1" si="132"/>
        <v>322.08793926076396</v>
      </c>
      <c r="BB374" s="83">
        <f t="shared" ca="1" si="133"/>
        <v>347.91206073923604</v>
      </c>
    </row>
    <row r="375" spans="1:54" x14ac:dyDescent="0.25">
      <c r="A375" s="58">
        <v>373</v>
      </c>
      <c r="B375" s="59">
        <f t="shared" si="122"/>
        <v>6.2166666666666668</v>
      </c>
      <c r="C375" s="58">
        <v>40.200000000000003</v>
      </c>
      <c r="D375" s="58">
        <v>84.7</v>
      </c>
      <c r="F375" s="117"/>
      <c r="G375" s="117"/>
      <c r="H375" s="112">
        <f t="shared" si="123"/>
        <v>0</v>
      </c>
      <c r="I375" s="121"/>
      <c r="J375" s="92">
        <f t="shared" si="124"/>
        <v>0</v>
      </c>
      <c r="L375" s="94">
        <v>373</v>
      </c>
      <c r="M375" s="114">
        <f t="shared" ca="1" si="120"/>
        <v>1319.2470498389603</v>
      </c>
      <c r="N375" s="115">
        <f t="shared" ca="1" si="135"/>
        <v>304.92</v>
      </c>
      <c r="P375" s="102"/>
      <c r="Q375" s="102"/>
      <c r="R375" s="102"/>
      <c r="S375" s="102"/>
      <c r="AC375" s="83">
        <f t="shared" si="136"/>
        <v>0</v>
      </c>
      <c r="AD375" s="83">
        <f t="shared" si="137"/>
        <v>0</v>
      </c>
      <c r="AF375" s="83">
        <f t="shared" si="125"/>
        <v>0</v>
      </c>
      <c r="AG375" s="83">
        <f t="shared" si="126"/>
        <v>0</v>
      </c>
      <c r="AQ375" s="83">
        <f t="shared" ca="1" si="127"/>
        <v>4</v>
      </c>
      <c r="AR375" s="83">
        <f t="shared" ca="1" si="128"/>
        <v>-140.76988199355841</v>
      </c>
      <c r="AS375" s="83">
        <f t="shared" ca="1" si="121"/>
        <v>-143.23011800644159</v>
      </c>
      <c r="AT375" s="83" cm="1">
        <f t="array" aca="1" ref="AT375" ca="1">_xlfn.LET(_xlpm.rozsah, $F$3:$F$10001,_xlpm.podminka, (_xlpm.rozsah&gt;M375)*(ISNUMBER(_xlpm.rozsah)),_xlpm.indexy, IF(_xlpm.podminka, ROW(_xlpm.rozsah)-MIN(ROW(_xlpm.rozsah))+1),_xlpm.prvni, MIN(_xlpm.indexy),_xlpm.finalni, IF(_xlpm.prvni=1, 2, _xlpm.prvni),INDEX(_xlpm.rozsah, _xlpm.finalni))</f>
        <v>1400</v>
      </c>
      <c r="AU375" s="83" cm="1">
        <f t="array" aca="1" ref="AU375" ca="1">INDEX($F$3:$F$10001,MATCH(AT375,$F$3:$F$10004,0)-1)</f>
        <v>1300</v>
      </c>
      <c r="AV375" s="83">
        <f t="shared" ca="1" si="138"/>
        <v>-144</v>
      </c>
      <c r="AW375" s="83">
        <f t="shared" ca="1" si="139"/>
        <v>-140</v>
      </c>
      <c r="AX375" s="83">
        <f t="shared" ca="1" si="129"/>
        <v>360</v>
      </c>
      <c r="AY375" s="83">
        <f t="shared" ca="1" si="130"/>
        <v>350</v>
      </c>
      <c r="AZ375" s="83">
        <f t="shared" ca="1" si="131"/>
        <v>10</v>
      </c>
      <c r="BA375" s="83">
        <f t="shared" ca="1" si="132"/>
        <v>358.07529501610395</v>
      </c>
      <c r="BB375" s="83">
        <f t="shared" ca="1" si="133"/>
        <v>351.92470498389605</v>
      </c>
    </row>
    <row r="376" spans="1:54" x14ac:dyDescent="0.25">
      <c r="A376" s="58">
        <v>374</v>
      </c>
      <c r="B376" s="59">
        <f t="shared" si="122"/>
        <v>6.2333333333333334</v>
      </c>
      <c r="C376" s="58">
        <v>43.4</v>
      </c>
      <c r="D376" s="58">
        <v>84.3</v>
      </c>
      <c r="F376" s="117"/>
      <c r="G376" s="117"/>
      <c r="H376" s="112">
        <f t="shared" si="123"/>
        <v>0</v>
      </c>
      <c r="I376" s="121"/>
      <c r="J376" s="92">
        <f t="shared" si="124"/>
        <v>0</v>
      </c>
      <c r="L376" s="94">
        <v>374</v>
      </c>
      <c r="M376" s="114">
        <f t="shared" ca="1" si="120"/>
        <v>1344.6597503236535</v>
      </c>
      <c r="N376" s="115">
        <f t="shared" ca="1" si="135"/>
        <v>300.48848152326804</v>
      </c>
      <c r="P376" s="102"/>
      <c r="Q376" s="102"/>
      <c r="R376" s="102"/>
      <c r="S376" s="102"/>
      <c r="AC376" s="83">
        <f t="shared" si="136"/>
        <v>0</v>
      </c>
      <c r="AD376" s="83">
        <f t="shared" si="137"/>
        <v>0</v>
      </c>
      <c r="AF376" s="83">
        <f t="shared" si="125"/>
        <v>0</v>
      </c>
      <c r="AG376" s="83">
        <f t="shared" si="126"/>
        <v>0</v>
      </c>
      <c r="AQ376" s="83">
        <f t="shared" ca="1" si="127"/>
        <v>4</v>
      </c>
      <c r="AR376" s="83">
        <f t="shared" ca="1" si="128"/>
        <v>-141.78639001294613</v>
      </c>
      <c r="AS376" s="83">
        <f t="shared" ca="1" si="121"/>
        <v>-142.21360998705387</v>
      </c>
      <c r="AT376" s="83" cm="1">
        <f t="array" aca="1" ref="AT376" ca="1">_xlfn.LET(_xlpm.rozsah, $F$3:$F$10001,_xlpm.podminka, (_xlpm.rozsah&gt;M376)*(ISNUMBER(_xlpm.rozsah)),_xlpm.indexy, IF(_xlpm.podminka, ROW(_xlpm.rozsah)-MIN(ROW(_xlpm.rozsah))+1),_xlpm.prvni, MIN(_xlpm.indexy),_xlpm.finalni, IF(_xlpm.prvni=1, 2, _xlpm.prvni),INDEX(_xlpm.rozsah, _xlpm.finalni))</f>
        <v>1400</v>
      </c>
      <c r="AU376" s="83" cm="1">
        <f t="array" aca="1" ref="AU376" ca="1">INDEX($F$3:$F$10001,MATCH(AT376,$F$3:$F$10004,0)-1)</f>
        <v>1300</v>
      </c>
      <c r="AV376" s="83">
        <f t="shared" ca="1" si="138"/>
        <v>-144</v>
      </c>
      <c r="AW376" s="83">
        <f t="shared" ca="1" si="139"/>
        <v>-140</v>
      </c>
      <c r="AX376" s="83">
        <f t="shared" ca="1" si="129"/>
        <v>360</v>
      </c>
      <c r="AY376" s="83">
        <f t="shared" ca="1" si="130"/>
        <v>350</v>
      </c>
      <c r="AZ376" s="83">
        <f t="shared" ca="1" si="131"/>
        <v>10</v>
      </c>
      <c r="BA376" s="83">
        <f t="shared" ca="1" si="132"/>
        <v>355.53402496763465</v>
      </c>
      <c r="BB376" s="83">
        <f t="shared" ca="1" si="133"/>
        <v>354.46597503236535</v>
      </c>
    </row>
    <row r="377" spans="1:54" x14ac:dyDescent="0.25">
      <c r="A377" s="58">
        <v>375</v>
      </c>
      <c r="B377" s="59">
        <f t="shared" si="122"/>
        <v>6.25</v>
      </c>
      <c r="C377" s="58">
        <v>45.7</v>
      </c>
      <c r="D377" s="58">
        <v>84.3</v>
      </c>
      <c r="F377" s="117"/>
      <c r="G377" s="117"/>
      <c r="H377" s="112">
        <f t="shared" si="123"/>
        <v>0</v>
      </c>
      <c r="I377" s="121"/>
      <c r="J377" s="92">
        <f t="shared" si="124"/>
        <v>0</v>
      </c>
      <c r="L377" s="94">
        <v>375</v>
      </c>
      <c r="M377" s="114">
        <f t="shared" ca="1" si="120"/>
        <v>1362.9251287970269</v>
      </c>
      <c r="N377" s="115">
        <f t="shared" ca="1" si="135"/>
        <v>293.89238644873024</v>
      </c>
      <c r="P377" s="102"/>
      <c r="Q377" s="102"/>
      <c r="R377" s="102"/>
      <c r="S377" s="102"/>
      <c r="AC377" s="83">
        <f t="shared" si="136"/>
        <v>0</v>
      </c>
      <c r="AD377" s="83">
        <f t="shared" si="137"/>
        <v>0</v>
      </c>
      <c r="AF377" s="83">
        <f t="shared" si="125"/>
        <v>0</v>
      </c>
      <c r="AG377" s="83">
        <f t="shared" si="126"/>
        <v>0</v>
      </c>
      <c r="AQ377" s="83">
        <f t="shared" ca="1" si="127"/>
        <v>4</v>
      </c>
      <c r="AR377" s="83">
        <f t="shared" ca="1" si="128"/>
        <v>-142.51700515188108</v>
      </c>
      <c r="AS377" s="83">
        <f t="shared" ca="1" si="121"/>
        <v>-141.48299484811892</v>
      </c>
      <c r="AT377" s="83" cm="1">
        <f t="array" aca="1" ref="AT377" ca="1">_xlfn.LET(_xlpm.rozsah, $F$3:$F$10001,_xlpm.podminka, (_xlpm.rozsah&gt;M377)*(ISNUMBER(_xlpm.rozsah)),_xlpm.indexy, IF(_xlpm.podminka, ROW(_xlpm.rozsah)-MIN(ROW(_xlpm.rozsah))+1),_xlpm.prvni, MIN(_xlpm.indexy),_xlpm.finalni, IF(_xlpm.prvni=1, 2, _xlpm.prvni),INDEX(_xlpm.rozsah, _xlpm.finalni))</f>
        <v>1400</v>
      </c>
      <c r="AU377" s="83" cm="1">
        <f t="array" aca="1" ref="AU377" ca="1">INDEX($F$3:$F$10001,MATCH(AT377,$F$3:$F$10004,0)-1)</f>
        <v>1300</v>
      </c>
      <c r="AV377" s="83">
        <f t="shared" ca="1" si="138"/>
        <v>-144</v>
      </c>
      <c r="AW377" s="83">
        <f t="shared" ca="1" si="139"/>
        <v>-140</v>
      </c>
      <c r="AX377" s="83">
        <f t="shared" ca="1" si="129"/>
        <v>360</v>
      </c>
      <c r="AY377" s="83">
        <f t="shared" ca="1" si="130"/>
        <v>350</v>
      </c>
      <c r="AZ377" s="83">
        <f t="shared" ca="1" si="131"/>
        <v>10</v>
      </c>
      <c r="BA377" s="83">
        <f t="shared" ca="1" si="132"/>
        <v>353.70748712029729</v>
      </c>
      <c r="BB377" s="83">
        <f t="shared" ca="1" si="133"/>
        <v>356.29251287970271</v>
      </c>
    </row>
    <row r="378" spans="1:54" s="81" customFormat="1" x14ac:dyDescent="0.25">
      <c r="A378" s="79">
        <v>376</v>
      </c>
      <c r="B378" s="80">
        <f t="shared" si="122"/>
        <v>6.2666666666666666</v>
      </c>
      <c r="C378" s="79">
        <v>46.5</v>
      </c>
      <c r="D378" s="79" t="s">
        <v>8</v>
      </c>
      <c r="F378" s="117"/>
      <c r="G378" s="117"/>
      <c r="H378" s="112">
        <f t="shared" si="123"/>
        <v>0</v>
      </c>
      <c r="I378" s="121"/>
      <c r="J378" s="92">
        <f t="shared" si="124"/>
        <v>0</v>
      </c>
      <c r="K378" s="83"/>
      <c r="L378" s="94">
        <v>376</v>
      </c>
      <c r="M378" s="114">
        <f t="shared" ca="1" si="120"/>
        <v>1369.2783039182002</v>
      </c>
      <c r="N378" s="115">
        <f t="shared" ref="N378:N389" ca="1" si="140">AS378</f>
        <v>-141.22886784327198</v>
      </c>
      <c r="O378" s="83"/>
      <c r="P378" s="102"/>
      <c r="Q378" s="102"/>
      <c r="R378" s="102"/>
      <c r="S378" s="102"/>
      <c r="T378" s="83"/>
      <c r="U378" s="83"/>
      <c r="V378" s="83"/>
      <c r="W378" s="83"/>
      <c r="X378" s="83"/>
      <c r="Y378" s="83"/>
      <c r="Z378" s="83"/>
      <c r="AA378" s="83"/>
      <c r="AB378" s="83"/>
      <c r="AC378" s="83">
        <f t="shared" si="136"/>
        <v>0</v>
      </c>
      <c r="AD378" s="83">
        <f t="shared" si="137"/>
        <v>0</v>
      </c>
      <c r="AE378" s="83"/>
      <c r="AF378" s="83">
        <f t="shared" si="125"/>
        <v>0</v>
      </c>
      <c r="AG378" s="83">
        <f t="shared" si="126"/>
        <v>0</v>
      </c>
      <c r="AH378" s="83"/>
      <c r="AI378" s="83"/>
      <c r="AJ378" s="83"/>
      <c r="AK378" s="83"/>
      <c r="AL378" s="83"/>
      <c r="AM378" s="83"/>
      <c r="AN378" s="83"/>
      <c r="AO378" s="83"/>
      <c r="AP378" s="83"/>
      <c r="AQ378" s="83">
        <f t="shared" ca="1" si="127"/>
        <v>4</v>
      </c>
      <c r="AR378" s="83">
        <f t="shared" ca="1" si="128"/>
        <v>-142.77113215672802</v>
      </c>
      <c r="AS378" s="83">
        <f t="shared" ca="1" si="121"/>
        <v>-141.22886784327198</v>
      </c>
      <c r="AT378" s="83" cm="1">
        <f t="array" aca="1" ref="AT378" ca="1">_xlfn.LET(_xlpm.rozsah, $F$3:$F$10001,_xlpm.podminka, (_xlpm.rozsah&gt;M378)*(ISNUMBER(_xlpm.rozsah)),_xlpm.indexy, IF(_xlpm.podminka, ROW(_xlpm.rozsah)-MIN(ROW(_xlpm.rozsah))+1),_xlpm.prvni, MIN(_xlpm.indexy),_xlpm.finalni, IF(_xlpm.prvni=1, 2, _xlpm.prvni),INDEX(_xlpm.rozsah, _xlpm.finalni))</f>
        <v>1400</v>
      </c>
      <c r="AU378" s="83" cm="1">
        <f t="array" aca="1" ref="AU378" ca="1">INDEX($F$3:$F$10001,MATCH(AT378,$F$3:$F$10004,0)-1)</f>
        <v>1300</v>
      </c>
      <c r="AV378" s="83">
        <f t="shared" ca="1" si="138"/>
        <v>-144</v>
      </c>
      <c r="AW378" s="83">
        <f t="shared" ca="1" si="139"/>
        <v>-140</v>
      </c>
      <c r="AX378" s="83">
        <f t="shared" ca="1" si="129"/>
        <v>360</v>
      </c>
      <c r="AY378" s="83">
        <f t="shared" ca="1" si="130"/>
        <v>350</v>
      </c>
      <c r="AZ378" s="83">
        <f t="shared" ca="1" si="131"/>
        <v>10</v>
      </c>
      <c r="BA378" s="83">
        <f t="shared" ca="1" si="132"/>
        <v>353.07216960817999</v>
      </c>
      <c r="BB378" s="83">
        <f t="shared" ca="1" si="133"/>
        <v>356.92783039182001</v>
      </c>
    </row>
    <row r="379" spans="1:54" s="81" customFormat="1" x14ac:dyDescent="0.25">
      <c r="A379" s="79">
        <v>377</v>
      </c>
      <c r="B379" s="80">
        <f t="shared" si="122"/>
        <v>6.2833333333333332</v>
      </c>
      <c r="C379" s="79">
        <v>46.1</v>
      </c>
      <c r="D379" s="79" t="s">
        <v>8</v>
      </c>
      <c r="F379" s="117"/>
      <c r="G379" s="117"/>
      <c r="H379" s="112">
        <f t="shared" si="123"/>
        <v>0</v>
      </c>
      <c r="I379" s="121"/>
      <c r="J379" s="92">
        <f t="shared" si="124"/>
        <v>0</v>
      </c>
      <c r="K379" s="83"/>
      <c r="L379" s="94">
        <v>377</v>
      </c>
      <c r="M379" s="114">
        <f t="shared" ca="1" si="120"/>
        <v>1366.1017163576134</v>
      </c>
      <c r="N379" s="115">
        <f t="shared" ca="1" si="140"/>
        <v>-141.35593134569547</v>
      </c>
      <c r="O379" s="83"/>
      <c r="P379" s="102"/>
      <c r="Q379" s="102"/>
      <c r="R379" s="102"/>
      <c r="S379" s="102"/>
      <c r="T379" s="83"/>
      <c r="U379" s="83"/>
      <c r="V379" s="83"/>
      <c r="W379" s="83"/>
      <c r="X379" s="83"/>
      <c r="Y379" s="83"/>
      <c r="Z379" s="83"/>
      <c r="AA379" s="83"/>
      <c r="AB379" s="83"/>
      <c r="AC379" s="83">
        <f t="shared" si="136"/>
        <v>0</v>
      </c>
      <c r="AD379" s="83">
        <f t="shared" si="137"/>
        <v>0</v>
      </c>
      <c r="AE379" s="83"/>
      <c r="AF379" s="83">
        <f t="shared" si="125"/>
        <v>0</v>
      </c>
      <c r="AG379" s="83">
        <f t="shared" si="126"/>
        <v>0</v>
      </c>
      <c r="AH379" s="83"/>
      <c r="AI379" s="83"/>
      <c r="AJ379" s="83"/>
      <c r="AK379" s="83"/>
      <c r="AL379" s="83"/>
      <c r="AM379" s="83"/>
      <c r="AN379" s="83"/>
      <c r="AO379" s="83"/>
      <c r="AP379" s="83"/>
      <c r="AQ379" s="83">
        <f t="shared" ca="1" si="127"/>
        <v>4</v>
      </c>
      <c r="AR379" s="83">
        <f t="shared" ca="1" si="128"/>
        <v>-142.64406865430453</v>
      </c>
      <c r="AS379" s="83">
        <f t="shared" ca="1" si="121"/>
        <v>-141.35593134569547</v>
      </c>
      <c r="AT379" s="83" cm="1">
        <f t="array" aca="1" ref="AT379" ca="1">_xlfn.LET(_xlpm.rozsah, $F$3:$F$10001,_xlpm.podminka, (_xlpm.rozsah&gt;M379)*(ISNUMBER(_xlpm.rozsah)),_xlpm.indexy, IF(_xlpm.podminka, ROW(_xlpm.rozsah)-MIN(ROW(_xlpm.rozsah))+1),_xlpm.prvni, MIN(_xlpm.indexy),_xlpm.finalni, IF(_xlpm.prvni=1, 2, _xlpm.prvni),INDEX(_xlpm.rozsah, _xlpm.finalni))</f>
        <v>1400</v>
      </c>
      <c r="AU379" s="83" cm="1">
        <f t="array" aca="1" ref="AU379" ca="1">INDEX($F$3:$F$10001,MATCH(AT379,$F$3:$F$10004,0)-1)</f>
        <v>1300</v>
      </c>
      <c r="AV379" s="83">
        <f t="shared" ca="1" si="138"/>
        <v>-144</v>
      </c>
      <c r="AW379" s="83">
        <f t="shared" ca="1" si="139"/>
        <v>-140</v>
      </c>
      <c r="AX379" s="83">
        <f t="shared" ca="1" si="129"/>
        <v>360</v>
      </c>
      <c r="AY379" s="83">
        <f t="shared" ca="1" si="130"/>
        <v>350</v>
      </c>
      <c r="AZ379" s="83">
        <f t="shared" ca="1" si="131"/>
        <v>10</v>
      </c>
      <c r="BA379" s="83">
        <f t="shared" ca="1" si="132"/>
        <v>353.38982836423867</v>
      </c>
      <c r="BB379" s="83">
        <f t="shared" ca="1" si="133"/>
        <v>356.61017163576133</v>
      </c>
    </row>
    <row r="380" spans="1:54" s="81" customFormat="1" x14ac:dyDescent="0.25">
      <c r="A380" s="79">
        <v>378</v>
      </c>
      <c r="B380" s="80">
        <f t="shared" si="122"/>
        <v>6.3</v>
      </c>
      <c r="C380" s="79">
        <v>43.9</v>
      </c>
      <c r="D380" s="79" t="s">
        <v>8</v>
      </c>
      <c r="F380" s="117"/>
      <c r="G380" s="117"/>
      <c r="H380" s="112">
        <f t="shared" si="123"/>
        <v>0</v>
      </c>
      <c r="I380" s="121"/>
      <c r="J380" s="92">
        <f t="shared" si="124"/>
        <v>0</v>
      </c>
      <c r="K380" s="83"/>
      <c r="L380" s="94">
        <v>378</v>
      </c>
      <c r="M380" s="114">
        <f t="shared" ca="1" si="120"/>
        <v>1348.6304847743868</v>
      </c>
      <c r="N380" s="115">
        <f t="shared" ca="1" si="140"/>
        <v>-142.05478060902453</v>
      </c>
      <c r="O380" s="83"/>
      <c r="P380" s="102"/>
      <c r="Q380" s="102"/>
      <c r="R380" s="102"/>
      <c r="S380" s="102"/>
      <c r="T380" s="83"/>
      <c r="U380" s="83"/>
      <c r="V380" s="83"/>
      <c r="W380" s="83"/>
      <c r="X380" s="83"/>
      <c r="Y380" s="83"/>
      <c r="Z380" s="83"/>
      <c r="AA380" s="83"/>
      <c r="AB380" s="83"/>
      <c r="AC380" s="83">
        <f t="shared" si="136"/>
        <v>0</v>
      </c>
      <c r="AD380" s="83">
        <f t="shared" si="137"/>
        <v>0</v>
      </c>
      <c r="AE380" s="83"/>
      <c r="AF380" s="83">
        <f t="shared" si="125"/>
        <v>0</v>
      </c>
      <c r="AG380" s="83">
        <f t="shared" si="126"/>
        <v>0</v>
      </c>
      <c r="AH380" s="83"/>
      <c r="AI380" s="83"/>
      <c r="AJ380" s="83"/>
      <c r="AK380" s="83"/>
      <c r="AL380" s="83"/>
      <c r="AM380" s="83"/>
      <c r="AN380" s="83"/>
      <c r="AO380" s="83"/>
      <c r="AP380" s="83"/>
      <c r="AQ380" s="83">
        <f t="shared" ca="1" si="127"/>
        <v>4</v>
      </c>
      <c r="AR380" s="83">
        <f t="shared" ca="1" si="128"/>
        <v>-141.94521939097547</v>
      </c>
      <c r="AS380" s="83">
        <f t="shared" ca="1" si="121"/>
        <v>-142.05478060902453</v>
      </c>
      <c r="AT380" s="83" cm="1">
        <f t="array" aca="1" ref="AT380" ca="1">_xlfn.LET(_xlpm.rozsah, $F$3:$F$10001,_xlpm.podminka, (_xlpm.rozsah&gt;M380)*(ISNUMBER(_xlpm.rozsah)),_xlpm.indexy, IF(_xlpm.podminka, ROW(_xlpm.rozsah)-MIN(ROW(_xlpm.rozsah))+1),_xlpm.prvni, MIN(_xlpm.indexy),_xlpm.finalni, IF(_xlpm.prvni=1, 2, _xlpm.prvni),INDEX(_xlpm.rozsah, _xlpm.finalni))</f>
        <v>1400</v>
      </c>
      <c r="AU380" s="83" cm="1">
        <f t="array" aca="1" ref="AU380" ca="1">INDEX($F$3:$F$10001,MATCH(AT380,$F$3:$F$10004,0)-1)</f>
        <v>1300</v>
      </c>
      <c r="AV380" s="83">
        <f t="shared" ca="1" si="138"/>
        <v>-144</v>
      </c>
      <c r="AW380" s="83">
        <f t="shared" ca="1" si="139"/>
        <v>-140</v>
      </c>
      <c r="AX380" s="83">
        <f t="shared" ca="1" si="129"/>
        <v>360</v>
      </c>
      <c r="AY380" s="83">
        <f t="shared" ca="1" si="130"/>
        <v>350</v>
      </c>
      <c r="AZ380" s="83">
        <f t="shared" ca="1" si="131"/>
        <v>10</v>
      </c>
      <c r="BA380" s="83">
        <f t="shared" ca="1" si="132"/>
        <v>355.13695152256133</v>
      </c>
      <c r="BB380" s="83">
        <f t="shared" ca="1" si="133"/>
        <v>354.86304847743867</v>
      </c>
    </row>
    <row r="381" spans="1:54" s="81" customFormat="1" x14ac:dyDescent="0.25">
      <c r="A381" s="79">
        <v>379</v>
      </c>
      <c r="B381" s="80">
        <f t="shared" si="122"/>
        <v>6.3166666666666664</v>
      </c>
      <c r="C381" s="79">
        <v>39.299999999999997</v>
      </c>
      <c r="D381" s="79" t="s">
        <v>8</v>
      </c>
      <c r="F381" s="117"/>
      <c r="G381" s="117"/>
      <c r="H381" s="112">
        <f t="shared" si="123"/>
        <v>0</v>
      </c>
      <c r="I381" s="121"/>
      <c r="J381" s="92">
        <f t="shared" si="124"/>
        <v>0</v>
      </c>
      <c r="K381" s="83"/>
      <c r="L381" s="94">
        <v>379</v>
      </c>
      <c r="M381" s="114">
        <f t="shared" ca="1" si="120"/>
        <v>1312.09972782764</v>
      </c>
      <c r="N381" s="115">
        <f t="shared" ca="1" si="140"/>
        <v>-143.51601088689441</v>
      </c>
      <c r="O381" s="83"/>
      <c r="P381" s="102"/>
      <c r="Q381" s="102"/>
      <c r="R381" s="102"/>
      <c r="S381" s="102"/>
      <c r="T381" s="83"/>
      <c r="U381" s="83"/>
      <c r="V381" s="83"/>
      <c r="W381" s="83"/>
      <c r="X381" s="83"/>
      <c r="Y381" s="83"/>
      <c r="Z381" s="83"/>
      <c r="AA381" s="83"/>
      <c r="AB381" s="83"/>
      <c r="AC381" s="83">
        <f t="shared" si="136"/>
        <v>0</v>
      </c>
      <c r="AD381" s="83">
        <f t="shared" si="137"/>
        <v>0</v>
      </c>
      <c r="AE381" s="83"/>
      <c r="AF381" s="83">
        <f t="shared" si="125"/>
        <v>0</v>
      </c>
      <c r="AG381" s="83">
        <f t="shared" si="126"/>
        <v>0</v>
      </c>
      <c r="AH381" s="83"/>
      <c r="AI381" s="83"/>
      <c r="AJ381" s="83"/>
      <c r="AK381" s="83"/>
      <c r="AL381" s="83"/>
      <c r="AM381" s="83"/>
      <c r="AN381" s="83"/>
      <c r="AO381" s="83"/>
      <c r="AP381" s="83"/>
      <c r="AQ381" s="83">
        <f t="shared" ca="1" si="127"/>
        <v>4</v>
      </c>
      <c r="AR381" s="83">
        <f t="shared" ca="1" si="128"/>
        <v>-140.48398911310559</v>
      </c>
      <c r="AS381" s="83">
        <f t="shared" ca="1" si="121"/>
        <v>-143.51601088689441</v>
      </c>
      <c r="AT381" s="83" cm="1">
        <f t="array" aca="1" ref="AT381" ca="1">_xlfn.LET(_xlpm.rozsah, $F$3:$F$10001,_xlpm.podminka, (_xlpm.rozsah&gt;M381)*(ISNUMBER(_xlpm.rozsah)),_xlpm.indexy, IF(_xlpm.podminka, ROW(_xlpm.rozsah)-MIN(ROW(_xlpm.rozsah))+1),_xlpm.prvni, MIN(_xlpm.indexy),_xlpm.finalni, IF(_xlpm.prvni=1, 2, _xlpm.prvni),INDEX(_xlpm.rozsah, _xlpm.finalni))</f>
        <v>1400</v>
      </c>
      <c r="AU381" s="83" cm="1">
        <f t="array" aca="1" ref="AU381" ca="1">INDEX($F$3:$F$10001,MATCH(AT381,$F$3:$F$10004,0)-1)</f>
        <v>1300</v>
      </c>
      <c r="AV381" s="83">
        <f t="shared" ca="1" si="138"/>
        <v>-144</v>
      </c>
      <c r="AW381" s="83">
        <f t="shared" ca="1" si="139"/>
        <v>-140</v>
      </c>
      <c r="AX381" s="83">
        <f t="shared" ca="1" si="129"/>
        <v>360</v>
      </c>
      <c r="AY381" s="83">
        <f t="shared" ca="1" si="130"/>
        <v>350</v>
      </c>
      <c r="AZ381" s="83">
        <f t="shared" ca="1" si="131"/>
        <v>10</v>
      </c>
      <c r="BA381" s="83">
        <f t="shared" ca="1" si="132"/>
        <v>358.790027217236</v>
      </c>
      <c r="BB381" s="83">
        <f t="shared" ca="1" si="133"/>
        <v>351.209972782764</v>
      </c>
    </row>
    <row r="382" spans="1:54" s="81" customFormat="1" x14ac:dyDescent="0.25">
      <c r="A382" s="79">
        <v>380</v>
      </c>
      <c r="B382" s="80">
        <f t="shared" si="122"/>
        <v>6.333333333333333</v>
      </c>
      <c r="C382" s="79">
        <v>47</v>
      </c>
      <c r="D382" s="79" t="s">
        <v>8</v>
      </c>
      <c r="F382" s="117"/>
      <c r="G382" s="117"/>
      <c r="H382" s="112">
        <f t="shared" si="123"/>
        <v>0</v>
      </c>
      <c r="I382" s="121"/>
      <c r="J382" s="92">
        <f t="shared" si="124"/>
        <v>0</v>
      </c>
      <c r="K382" s="83"/>
      <c r="L382" s="94">
        <v>380</v>
      </c>
      <c r="M382" s="114">
        <f t="shared" ca="1" si="120"/>
        <v>1373.2490383689335</v>
      </c>
      <c r="N382" s="115">
        <f t="shared" ca="1" si="140"/>
        <v>-141.07003846524265</v>
      </c>
      <c r="O382" s="83"/>
      <c r="P382" s="102"/>
      <c r="Q382" s="102"/>
      <c r="R382" s="102"/>
      <c r="S382" s="102"/>
      <c r="T382" s="83"/>
      <c r="U382" s="83"/>
      <c r="V382" s="83"/>
      <c r="W382" s="83"/>
      <c r="X382" s="83"/>
      <c r="Y382" s="83"/>
      <c r="Z382" s="83"/>
      <c r="AA382" s="83"/>
      <c r="AB382" s="83"/>
      <c r="AC382" s="83">
        <f t="shared" si="136"/>
        <v>0</v>
      </c>
      <c r="AD382" s="83">
        <f t="shared" si="137"/>
        <v>0</v>
      </c>
      <c r="AE382" s="83"/>
      <c r="AF382" s="83">
        <f t="shared" si="125"/>
        <v>0</v>
      </c>
      <c r="AG382" s="83">
        <f t="shared" si="126"/>
        <v>0</v>
      </c>
      <c r="AH382" s="83"/>
      <c r="AI382" s="83"/>
      <c r="AJ382" s="83"/>
      <c r="AK382" s="83"/>
      <c r="AL382" s="83"/>
      <c r="AM382" s="83"/>
      <c r="AN382" s="83"/>
      <c r="AO382" s="83"/>
      <c r="AP382" s="83"/>
      <c r="AQ382" s="83">
        <f t="shared" ca="1" si="127"/>
        <v>4</v>
      </c>
      <c r="AR382" s="83">
        <f t="shared" ca="1" si="128"/>
        <v>-142.92996153475735</v>
      </c>
      <c r="AS382" s="83">
        <f t="shared" ca="1" si="121"/>
        <v>-141.07003846524265</v>
      </c>
      <c r="AT382" s="83" cm="1">
        <f t="array" aca="1" ref="AT382" ca="1">_xlfn.LET(_xlpm.rozsah, $F$3:$F$10001,_xlpm.podminka, (_xlpm.rozsah&gt;M382)*(ISNUMBER(_xlpm.rozsah)),_xlpm.indexy, IF(_xlpm.podminka, ROW(_xlpm.rozsah)-MIN(ROW(_xlpm.rozsah))+1),_xlpm.prvni, MIN(_xlpm.indexy),_xlpm.finalni, IF(_xlpm.prvni=1, 2, _xlpm.prvni),INDEX(_xlpm.rozsah, _xlpm.finalni))</f>
        <v>1400</v>
      </c>
      <c r="AU382" s="83" cm="1">
        <f t="array" aca="1" ref="AU382" ca="1">INDEX($F$3:$F$10001,MATCH(AT382,$F$3:$F$10004,0)-1)</f>
        <v>1300</v>
      </c>
      <c r="AV382" s="83">
        <f t="shared" ca="1" si="138"/>
        <v>-144</v>
      </c>
      <c r="AW382" s="83">
        <f t="shared" ca="1" si="139"/>
        <v>-140</v>
      </c>
      <c r="AX382" s="83">
        <f t="shared" ca="1" si="129"/>
        <v>360</v>
      </c>
      <c r="AY382" s="83">
        <f t="shared" ca="1" si="130"/>
        <v>350</v>
      </c>
      <c r="AZ382" s="83">
        <f t="shared" ca="1" si="131"/>
        <v>10</v>
      </c>
      <c r="BA382" s="83">
        <f t="shared" ca="1" si="132"/>
        <v>352.67509616310667</v>
      </c>
      <c r="BB382" s="83">
        <f t="shared" ca="1" si="133"/>
        <v>357.32490383689333</v>
      </c>
    </row>
    <row r="383" spans="1:54" s="81" customFormat="1" x14ac:dyDescent="0.25">
      <c r="A383" s="79">
        <v>381</v>
      </c>
      <c r="B383" s="80">
        <f t="shared" si="122"/>
        <v>6.35</v>
      </c>
      <c r="C383" s="79">
        <v>54.6</v>
      </c>
      <c r="D383" s="79" t="s">
        <v>8</v>
      </c>
      <c r="F383" s="117"/>
      <c r="G383" s="117"/>
      <c r="H383" s="112">
        <f t="shared" si="123"/>
        <v>0</v>
      </c>
      <c r="I383" s="121"/>
      <c r="J383" s="92">
        <f t="shared" si="124"/>
        <v>0</v>
      </c>
      <c r="K383" s="83"/>
      <c r="L383" s="94">
        <v>381</v>
      </c>
      <c r="M383" s="114">
        <f t="shared" ca="1" si="120"/>
        <v>1433.6042020200803</v>
      </c>
      <c r="N383" s="115">
        <f t="shared" ca="1" si="140"/>
        <v>-144</v>
      </c>
      <c r="O383" s="83"/>
      <c r="P383" s="102"/>
      <c r="Q383" s="102"/>
      <c r="R383" s="102"/>
      <c r="S383" s="102"/>
      <c r="T383" s="83"/>
      <c r="U383" s="83"/>
      <c r="V383" s="83"/>
      <c r="W383" s="83"/>
      <c r="X383" s="83"/>
      <c r="Y383" s="83"/>
      <c r="Z383" s="83"/>
      <c r="AA383" s="83"/>
      <c r="AB383" s="83"/>
      <c r="AC383" s="83">
        <f t="shared" si="136"/>
        <v>0</v>
      </c>
      <c r="AD383" s="83">
        <f t="shared" si="137"/>
        <v>0</v>
      </c>
      <c r="AE383" s="83"/>
      <c r="AF383" s="83">
        <f t="shared" si="125"/>
        <v>0</v>
      </c>
      <c r="AG383" s="83">
        <f t="shared" si="126"/>
        <v>0</v>
      </c>
      <c r="AH383" s="83"/>
      <c r="AI383" s="83"/>
      <c r="AJ383" s="83"/>
      <c r="AK383" s="83"/>
      <c r="AL383" s="83"/>
      <c r="AM383" s="83"/>
      <c r="AN383" s="83"/>
      <c r="AO383" s="83"/>
      <c r="AP383" s="83"/>
      <c r="AQ383" s="83">
        <f t="shared" ca="1" si="127"/>
        <v>0</v>
      </c>
      <c r="AR383" s="83">
        <f t="shared" ca="1" si="128"/>
        <v>-144</v>
      </c>
      <c r="AS383" s="83">
        <f t="shared" ca="1" si="121"/>
        <v>-144</v>
      </c>
      <c r="AT383" s="83" cm="1">
        <f t="array" aca="1" ref="AT383" ca="1">_xlfn.LET(_xlpm.rozsah, $F$3:$F$10001,_xlpm.podminka, (_xlpm.rozsah&gt;M383)*(ISNUMBER(_xlpm.rozsah)),_xlpm.indexy, IF(_xlpm.podminka, ROW(_xlpm.rozsah)-MIN(ROW(_xlpm.rozsah))+1),_xlpm.prvni, MIN(_xlpm.indexy),_xlpm.finalni, IF(_xlpm.prvni=1, 2, _xlpm.prvni),INDEX(_xlpm.rozsah, _xlpm.finalni))</f>
        <v>1500</v>
      </c>
      <c r="AU383" s="83" cm="1">
        <f t="array" aca="1" ref="AU383" ca="1">INDEX($F$3:$F$10001,MATCH(AT383,$F$3:$F$10004,0)-1)</f>
        <v>1400</v>
      </c>
      <c r="AV383" s="83">
        <f t="shared" ca="1" si="138"/>
        <v>-144</v>
      </c>
      <c r="AW383" s="83">
        <f t="shared" ca="1" si="139"/>
        <v>-144</v>
      </c>
      <c r="AX383" s="83">
        <f t="shared" ca="1" si="129"/>
        <v>360</v>
      </c>
      <c r="AY383" s="83">
        <f t="shared" ca="1" si="130"/>
        <v>360</v>
      </c>
      <c r="AZ383" s="83">
        <f t="shared" ca="1" si="131"/>
        <v>0</v>
      </c>
      <c r="BA383" s="83">
        <f t="shared" ca="1" si="132"/>
        <v>360</v>
      </c>
      <c r="BB383" s="83">
        <f t="shared" ca="1" si="133"/>
        <v>360</v>
      </c>
    </row>
    <row r="384" spans="1:54" s="81" customFormat="1" x14ac:dyDescent="0.25">
      <c r="A384" s="79">
        <v>382</v>
      </c>
      <c r="B384" s="80">
        <f t="shared" si="122"/>
        <v>6.3666666666666663</v>
      </c>
      <c r="C384" s="79">
        <v>62</v>
      </c>
      <c r="D384" s="79" t="s">
        <v>8</v>
      </c>
      <c r="F384" s="117"/>
      <c r="G384" s="117"/>
      <c r="H384" s="112">
        <f t="shared" si="123"/>
        <v>0</v>
      </c>
      <c r="I384" s="121"/>
      <c r="J384" s="92">
        <f t="shared" si="124"/>
        <v>0</v>
      </c>
      <c r="K384" s="83"/>
      <c r="L384" s="94">
        <v>382</v>
      </c>
      <c r="M384" s="114">
        <f t="shared" ca="1" si="120"/>
        <v>1492.3710718909335</v>
      </c>
      <c r="N384" s="115">
        <f t="shared" ca="1" si="140"/>
        <v>-144</v>
      </c>
      <c r="O384" s="83"/>
      <c r="P384" s="102"/>
      <c r="Q384" s="102"/>
      <c r="R384" s="102"/>
      <c r="S384" s="102"/>
      <c r="T384" s="83"/>
      <c r="U384" s="83"/>
      <c r="V384" s="83"/>
      <c r="W384" s="83"/>
      <c r="X384" s="83"/>
      <c r="Y384" s="83"/>
      <c r="Z384" s="83"/>
      <c r="AA384" s="83"/>
      <c r="AB384" s="83"/>
      <c r="AC384" s="83">
        <f t="shared" si="136"/>
        <v>0</v>
      </c>
      <c r="AD384" s="83">
        <f t="shared" si="137"/>
        <v>0</v>
      </c>
      <c r="AE384" s="83"/>
      <c r="AF384" s="83">
        <f t="shared" si="125"/>
        <v>0</v>
      </c>
      <c r="AG384" s="83">
        <f t="shared" si="126"/>
        <v>0</v>
      </c>
      <c r="AH384" s="83"/>
      <c r="AI384" s="83"/>
      <c r="AJ384" s="83"/>
      <c r="AK384" s="83"/>
      <c r="AL384" s="83"/>
      <c r="AM384" s="83"/>
      <c r="AN384" s="83"/>
      <c r="AO384" s="83"/>
      <c r="AP384" s="83"/>
      <c r="AQ384" s="83">
        <f t="shared" ca="1" si="127"/>
        <v>0</v>
      </c>
      <c r="AR384" s="83">
        <f t="shared" ca="1" si="128"/>
        <v>-144</v>
      </c>
      <c r="AS384" s="83">
        <f t="shared" ca="1" si="121"/>
        <v>-144</v>
      </c>
      <c r="AT384" s="83" cm="1">
        <f t="array" aca="1" ref="AT384" ca="1">_xlfn.LET(_xlpm.rozsah, $F$3:$F$10001,_xlpm.podminka, (_xlpm.rozsah&gt;M384)*(ISNUMBER(_xlpm.rozsah)),_xlpm.indexy, IF(_xlpm.podminka, ROW(_xlpm.rozsah)-MIN(ROW(_xlpm.rozsah))+1),_xlpm.prvni, MIN(_xlpm.indexy),_xlpm.finalni, IF(_xlpm.prvni=1, 2, _xlpm.prvni),INDEX(_xlpm.rozsah, _xlpm.finalni))</f>
        <v>1500</v>
      </c>
      <c r="AU384" s="83" cm="1">
        <f t="array" aca="1" ref="AU384" ca="1">INDEX($F$3:$F$10001,MATCH(AT384,$F$3:$F$10004,0)-1)</f>
        <v>1400</v>
      </c>
      <c r="AV384" s="83">
        <f t="shared" ca="1" si="138"/>
        <v>-144</v>
      </c>
      <c r="AW384" s="83">
        <f t="shared" ca="1" si="139"/>
        <v>-144</v>
      </c>
      <c r="AX384" s="83">
        <f t="shared" ca="1" si="129"/>
        <v>360</v>
      </c>
      <c r="AY384" s="83">
        <f t="shared" ca="1" si="130"/>
        <v>360</v>
      </c>
      <c r="AZ384" s="83">
        <f t="shared" ca="1" si="131"/>
        <v>0</v>
      </c>
      <c r="BA384" s="83">
        <f t="shared" ca="1" si="132"/>
        <v>360</v>
      </c>
      <c r="BB384" s="83">
        <f t="shared" ca="1" si="133"/>
        <v>360</v>
      </c>
    </row>
    <row r="385" spans="1:54" s="81" customFormat="1" x14ac:dyDescent="0.25">
      <c r="A385" s="79">
        <v>383</v>
      </c>
      <c r="B385" s="80">
        <f t="shared" si="122"/>
        <v>6.3833333333333337</v>
      </c>
      <c r="C385" s="79">
        <v>52</v>
      </c>
      <c r="D385" s="79" t="s">
        <v>8</v>
      </c>
      <c r="F385" s="117"/>
      <c r="G385" s="117"/>
      <c r="H385" s="112">
        <f t="shared" si="123"/>
        <v>0</v>
      </c>
      <c r="I385" s="121"/>
      <c r="J385" s="92">
        <f t="shared" si="124"/>
        <v>0</v>
      </c>
      <c r="K385" s="83"/>
      <c r="L385" s="94">
        <v>383</v>
      </c>
      <c r="M385" s="114">
        <f t="shared" ca="1" si="120"/>
        <v>1412.9563828762668</v>
      </c>
      <c r="N385" s="115">
        <f t="shared" ca="1" si="140"/>
        <v>-144</v>
      </c>
      <c r="O385" s="83"/>
      <c r="P385" s="102"/>
      <c r="Q385" s="102"/>
      <c r="R385" s="102"/>
      <c r="S385" s="102"/>
      <c r="T385" s="83"/>
      <c r="U385" s="83"/>
      <c r="V385" s="83"/>
      <c r="W385" s="83"/>
      <c r="X385" s="83"/>
      <c r="Y385" s="83"/>
      <c r="Z385" s="83"/>
      <c r="AA385" s="83"/>
      <c r="AB385" s="83"/>
      <c r="AC385" s="83">
        <f t="shared" si="136"/>
        <v>0</v>
      </c>
      <c r="AD385" s="83">
        <f t="shared" si="137"/>
        <v>0</v>
      </c>
      <c r="AE385" s="83"/>
      <c r="AF385" s="83">
        <f t="shared" si="125"/>
        <v>0</v>
      </c>
      <c r="AG385" s="83">
        <f t="shared" si="126"/>
        <v>0</v>
      </c>
      <c r="AH385" s="83"/>
      <c r="AI385" s="83"/>
      <c r="AJ385" s="83"/>
      <c r="AK385" s="83"/>
      <c r="AL385" s="83"/>
      <c r="AM385" s="83"/>
      <c r="AN385" s="83"/>
      <c r="AO385" s="83"/>
      <c r="AP385" s="83"/>
      <c r="AQ385" s="83">
        <f t="shared" ca="1" si="127"/>
        <v>0</v>
      </c>
      <c r="AR385" s="83">
        <f t="shared" ca="1" si="128"/>
        <v>-144</v>
      </c>
      <c r="AS385" s="83">
        <f t="shared" ca="1" si="121"/>
        <v>-144</v>
      </c>
      <c r="AT385" s="83" cm="1">
        <f t="array" aca="1" ref="AT385" ca="1">_xlfn.LET(_xlpm.rozsah, $F$3:$F$10001,_xlpm.podminka, (_xlpm.rozsah&gt;M385)*(ISNUMBER(_xlpm.rozsah)),_xlpm.indexy, IF(_xlpm.podminka, ROW(_xlpm.rozsah)-MIN(ROW(_xlpm.rozsah))+1),_xlpm.prvni, MIN(_xlpm.indexy),_xlpm.finalni, IF(_xlpm.prvni=1, 2, _xlpm.prvni),INDEX(_xlpm.rozsah, _xlpm.finalni))</f>
        <v>1500</v>
      </c>
      <c r="AU385" s="83" cm="1">
        <f t="array" aca="1" ref="AU385" ca="1">INDEX($F$3:$F$10001,MATCH(AT385,$F$3:$F$10004,0)-1)</f>
        <v>1400</v>
      </c>
      <c r="AV385" s="83">
        <f t="shared" ca="1" si="138"/>
        <v>-144</v>
      </c>
      <c r="AW385" s="83">
        <f t="shared" ca="1" si="139"/>
        <v>-144</v>
      </c>
      <c r="AX385" s="83">
        <f t="shared" ca="1" si="129"/>
        <v>360</v>
      </c>
      <c r="AY385" s="83">
        <f t="shared" ca="1" si="130"/>
        <v>360</v>
      </c>
      <c r="AZ385" s="83">
        <f t="shared" ca="1" si="131"/>
        <v>0</v>
      </c>
      <c r="BA385" s="83">
        <f t="shared" ca="1" si="132"/>
        <v>360</v>
      </c>
      <c r="BB385" s="83">
        <f t="shared" ca="1" si="133"/>
        <v>360</v>
      </c>
    </row>
    <row r="386" spans="1:54" s="81" customFormat="1" x14ac:dyDescent="0.25">
      <c r="A386" s="79">
        <v>384</v>
      </c>
      <c r="B386" s="80">
        <f t="shared" si="122"/>
        <v>6.4</v>
      </c>
      <c r="C386" s="79">
        <v>43</v>
      </c>
      <c r="D386" s="79" t="s">
        <v>8</v>
      </c>
      <c r="F386" s="117"/>
      <c r="G386" s="117"/>
      <c r="H386" s="112">
        <f t="shared" si="123"/>
        <v>0</v>
      </c>
      <c r="I386" s="121"/>
      <c r="J386" s="92">
        <f t="shared" si="124"/>
        <v>0</v>
      </c>
      <c r="K386" s="83"/>
      <c r="L386" s="94">
        <v>384</v>
      </c>
      <c r="M386" s="114">
        <f t="shared" ca="1" si="120"/>
        <v>1341.483162763067</v>
      </c>
      <c r="N386" s="115">
        <f t="shared" ca="1" si="140"/>
        <v>-142.34067348947733</v>
      </c>
      <c r="O386" s="83"/>
      <c r="P386" s="102"/>
      <c r="Q386" s="102"/>
      <c r="R386" s="102"/>
      <c r="S386" s="102"/>
      <c r="T386" s="83"/>
      <c r="U386" s="83"/>
      <c r="V386" s="83"/>
      <c r="W386" s="83"/>
      <c r="X386" s="83"/>
      <c r="Y386" s="83"/>
      <c r="Z386" s="83"/>
      <c r="AA386" s="83"/>
      <c r="AB386" s="83"/>
      <c r="AC386" s="83">
        <f t="shared" si="136"/>
        <v>0</v>
      </c>
      <c r="AD386" s="83">
        <f t="shared" si="137"/>
        <v>0</v>
      </c>
      <c r="AE386" s="83"/>
      <c r="AF386" s="83">
        <f t="shared" si="125"/>
        <v>0</v>
      </c>
      <c r="AG386" s="83">
        <f t="shared" si="126"/>
        <v>0</v>
      </c>
      <c r="AH386" s="83"/>
      <c r="AI386" s="83"/>
      <c r="AJ386" s="83"/>
      <c r="AK386" s="83"/>
      <c r="AL386" s="83"/>
      <c r="AM386" s="83"/>
      <c r="AN386" s="83"/>
      <c r="AO386" s="83"/>
      <c r="AP386" s="83"/>
      <c r="AQ386" s="83">
        <f t="shared" ca="1" si="127"/>
        <v>4</v>
      </c>
      <c r="AR386" s="83">
        <f t="shared" ca="1" si="128"/>
        <v>-141.65932651052267</v>
      </c>
      <c r="AS386" s="83">
        <f t="shared" ca="1" si="121"/>
        <v>-142.34067348947733</v>
      </c>
      <c r="AT386" s="83" cm="1">
        <f t="array" aca="1" ref="AT386" ca="1">_xlfn.LET(_xlpm.rozsah, $F$3:$F$10001,_xlpm.podminka, (_xlpm.rozsah&gt;M386)*(ISNUMBER(_xlpm.rozsah)),_xlpm.indexy, IF(_xlpm.podminka, ROW(_xlpm.rozsah)-MIN(ROW(_xlpm.rozsah))+1),_xlpm.prvni, MIN(_xlpm.indexy),_xlpm.finalni, IF(_xlpm.prvni=1, 2, _xlpm.prvni),INDEX(_xlpm.rozsah, _xlpm.finalni))</f>
        <v>1400</v>
      </c>
      <c r="AU386" s="83" cm="1">
        <f t="array" aca="1" ref="AU386" ca="1">INDEX($F$3:$F$10001,MATCH(AT386,$F$3:$F$10004,0)-1)</f>
        <v>1300</v>
      </c>
      <c r="AV386" s="83">
        <f t="shared" ca="1" si="138"/>
        <v>-144</v>
      </c>
      <c r="AW386" s="83">
        <f t="shared" ca="1" si="139"/>
        <v>-140</v>
      </c>
      <c r="AX386" s="83">
        <f t="shared" ca="1" si="129"/>
        <v>360</v>
      </c>
      <c r="AY386" s="83">
        <f t="shared" ca="1" si="130"/>
        <v>350</v>
      </c>
      <c r="AZ386" s="83">
        <f t="shared" ca="1" si="131"/>
        <v>10</v>
      </c>
      <c r="BA386" s="83">
        <f t="shared" ca="1" si="132"/>
        <v>355.85168372369333</v>
      </c>
      <c r="BB386" s="83">
        <f t="shared" ca="1" si="133"/>
        <v>354.14831627630667</v>
      </c>
    </row>
    <row r="387" spans="1:54" s="81" customFormat="1" x14ac:dyDescent="0.25">
      <c r="A387" s="79">
        <v>385</v>
      </c>
      <c r="B387" s="80">
        <f t="shared" si="122"/>
        <v>6.416666666666667</v>
      </c>
      <c r="C387" s="79">
        <v>33.9</v>
      </c>
      <c r="D387" s="79" t="s">
        <v>8</v>
      </c>
      <c r="F387" s="117"/>
      <c r="G387" s="117"/>
      <c r="H387" s="112">
        <f t="shared" si="123"/>
        <v>0</v>
      </c>
      <c r="I387" s="121"/>
      <c r="J387" s="92">
        <f t="shared" si="124"/>
        <v>0</v>
      </c>
      <c r="K387" s="83"/>
      <c r="L387" s="94">
        <v>385</v>
      </c>
      <c r="M387" s="114">
        <f t="shared" ref="M387:M450" ca="1" si="141">(C387/100)*(0.45*$BE$10+0.45*$BE$13+0.1*$BE$11-MIN($T$25,$BE$3))*2.0327+MIN($T$25,$BE$3)</f>
        <v>1269.2157957597201</v>
      </c>
      <c r="N387" s="115">
        <f t="shared" ca="1" si="140"/>
        <v>-131.69410450883359</v>
      </c>
      <c r="O387" s="83"/>
      <c r="P387" s="102"/>
      <c r="Q387" s="102"/>
      <c r="R387" s="102"/>
      <c r="S387" s="102"/>
      <c r="T387" s="83"/>
      <c r="U387" s="83"/>
      <c r="V387" s="83"/>
      <c r="W387" s="83"/>
      <c r="X387" s="83"/>
      <c r="Y387" s="83"/>
      <c r="Z387" s="83"/>
      <c r="AA387" s="83"/>
      <c r="AB387" s="83"/>
      <c r="AC387" s="83">
        <f t="shared" si="136"/>
        <v>0</v>
      </c>
      <c r="AD387" s="83">
        <f t="shared" si="137"/>
        <v>0</v>
      </c>
      <c r="AE387" s="83"/>
      <c r="AF387" s="83">
        <f t="shared" si="125"/>
        <v>0</v>
      </c>
      <c r="AG387" s="83">
        <f t="shared" si="126"/>
        <v>0</v>
      </c>
      <c r="AH387" s="83"/>
      <c r="AI387" s="83"/>
      <c r="AJ387" s="83"/>
      <c r="AK387" s="83"/>
      <c r="AL387" s="83"/>
      <c r="AM387" s="83"/>
      <c r="AN387" s="83"/>
      <c r="AO387" s="83"/>
      <c r="AP387" s="83"/>
      <c r="AQ387" s="83">
        <f t="shared" ca="1" si="127"/>
        <v>12</v>
      </c>
      <c r="AR387" s="83">
        <f t="shared" ca="1" si="128"/>
        <v>-136.30589549116641</v>
      </c>
      <c r="AS387" s="83">
        <f t="shared" ref="AS387:AS450" ca="1" si="142">(MIN(AV387:AW387)+(((M387-MIN(AT387:AU387))/(MAX(AT387:AU387)-MIN(AT387:AU387))*(MAX(AV387:AW387)-MIN(AV387:AW387)))))</f>
        <v>-131.69410450883359</v>
      </c>
      <c r="AT387" s="83" cm="1">
        <f t="array" aca="1" ref="AT387" ca="1">_xlfn.LET(_xlpm.rozsah, $F$3:$F$10001,_xlpm.podminka, (_xlpm.rozsah&gt;M387)*(ISNUMBER(_xlpm.rozsah)),_xlpm.indexy, IF(_xlpm.podminka, ROW(_xlpm.rozsah)-MIN(ROW(_xlpm.rozsah))+1),_xlpm.prvni, MIN(_xlpm.indexy),_xlpm.finalni, IF(_xlpm.prvni=1, 2, _xlpm.prvni),INDEX(_xlpm.rozsah, _xlpm.finalni))</f>
        <v>1300</v>
      </c>
      <c r="AU387" s="83" cm="1">
        <f t="array" aca="1" ref="AU387" ca="1">INDEX($F$3:$F$10001,MATCH(AT387,$F$3:$F$10004,0)-1)</f>
        <v>1200</v>
      </c>
      <c r="AV387" s="83">
        <f t="shared" ca="1" si="138"/>
        <v>-140</v>
      </c>
      <c r="AW387" s="83">
        <f t="shared" ca="1" si="139"/>
        <v>-128</v>
      </c>
      <c r="AX387" s="83">
        <f t="shared" ca="1" si="129"/>
        <v>350</v>
      </c>
      <c r="AY387" s="83">
        <f t="shared" ca="1" si="130"/>
        <v>320</v>
      </c>
      <c r="AZ387" s="83">
        <f t="shared" ca="1" si="131"/>
        <v>30</v>
      </c>
      <c r="BA387" s="83">
        <f t="shared" ca="1" si="132"/>
        <v>329.23526127208396</v>
      </c>
      <c r="BB387" s="83">
        <f t="shared" ca="1" si="133"/>
        <v>340.76473872791604</v>
      </c>
    </row>
    <row r="388" spans="1:54" s="81" customFormat="1" x14ac:dyDescent="0.25">
      <c r="A388" s="79">
        <v>386</v>
      </c>
      <c r="B388" s="80">
        <f t="shared" ref="B388:B451" si="143">A388/60</f>
        <v>6.4333333333333336</v>
      </c>
      <c r="C388" s="79">
        <v>28.4</v>
      </c>
      <c r="D388" s="79" t="s">
        <v>8</v>
      </c>
      <c r="F388" s="117"/>
      <c r="G388" s="117"/>
      <c r="H388" s="112">
        <f t="shared" ref="H388:H451" si="144">G388*2*PI()*F388/60*0.001</f>
        <v>0</v>
      </c>
      <c r="I388" s="121"/>
      <c r="J388" s="92">
        <f t="shared" ref="J388:J451" si="145">-0.4*G388</f>
        <v>0</v>
      </c>
      <c r="K388" s="83"/>
      <c r="L388" s="94">
        <v>386</v>
      </c>
      <c r="M388" s="114">
        <f t="shared" ca="1" si="141"/>
        <v>1225.5377168016535</v>
      </c>
      <c r="N388" s="115">
        <f t="shared" ca="1" si="140"/>
        <v>-136.93547398380159</v>
      </c>
      <c r="O388" s="83"/>
      <c r="P388" s="102"/>
      <c r="Q388" s="102"/>
      <c r="R388" s="102"/>
      <c r="S388" s="102"/>
      <c r="T388" s="83"/>
      <c r="U388" s="83"/>
      <c r="V388" s="83"/>
      <c r="W388" s="83"/>
      <c r="X388" s="83"/>
      <c r="Y388" s="83"/>
      <c r="Z388" s="83"/>
      <c r="AA388" s="83"/>
      <c r="AB388" s="83"/>
      <c r="AC388" s="83">
        <f t="shared" si="136"/>
        <v>0</v>
      </c>
      <c r="AD388" s="83">
        <f t="shared" si="137"/>
        <v>0</v>
      </c>
      <c r="AE388" s="83"/>
      <c r="AF388" s="83">
        <f t="shared" ref="AF388:AF451" si="146">(AL389-AL388)*(AK389+AK388)/2</f>
        <v>0</v>
      </c>
      <c r="AG388" s="83">
        <f t="shared" ref="AG388:AG451" si="147">(AI389-AI388)*(AH389+AH388)/2</f>
        <v>0</v>
      </c>
      <c r="AH388" s="83"/>
      <c r="AI388" s="83"/>
      <c r="AJ388" s="83"/>
      <c r="AK388" s="83"/>
      <c r="AL388" s="83"/>
      <c r="AM388" s="83"/>
      <c r="AN388" s="83"/>
      <c r="AO388" s="83"/>
      <c r="AP388" s="83"/>
      <c r="AQ388" s="83">
        <f t="shared" ref="AQ388:AQ451" ca="1" si="148">AW388-AV388</f>
        <v>12</v>
      </c>
      <c r="AR388" s="83">
        <f t="shared" ref="AR388:AR451" ca="1" si="149">MIN(AV388:AW388)+((MAX(AT388:AU388)-M388)/(MAX(AT388:AU388)-MIN(AT388:AU388)))*(MAX(AV388:AW388)-MIN(AV388:AW388))</f>
        <v>-131.06452601619841</v>
      </c>
      <c r="AS388" s="83">
        <f t="shared" ca="1" si="142"/>
        <v>-136.93547398380159</v>
      </c>
      <c r="AT388" s="83" cm="1">
        <f t="array" aca="1" ref="AT388" ca="1">_xlfn.LET(_xlpm.rozsah, $F$3:$F$10001,_xlpm.podminka, (_xlpm.rozsah&gt;M388)*(ISNUMBER(_xlpm.rozsah)),_xlpm.indexy, IF(_xlpm.podminka, ROW(_xlpm.rozsah)-MIN(ROW(_xlpm.rozsah))+1),_xlpm.prvni, MIN(_xlpm.indexy),_xlpm.finalni, IF(_xlpm.prvni=1, 2, _xlpm.prvni),INDEX(_xlpm.rozsah, _xlpm.finalni))</f>
        <v>1300</v>
      </c>
      <c r="AU388" s="83" cm="1">
        <f t="array" aca="1" ref="AU388" ca="1">INDEX($F$3:$F$10001,MATCH(AT388,$F$3:$F$10004,0)-1)</f>
        <v>1200</v>
      </c>
      <c r="AV388" s="83">
        <f t="shared" ca="1" si="138"/>
        <v>-140</v>
      </c>
      <c r="AW388" s="83">
        <f t="shared" ca="1" si="139"/>
        <v>-128</v>
      </c>
      <c r="AX388" s="83">
        <f t="shared" ref="AX388:AX451" ca="1" si="150">INDEX($G$2:$G$10001,MATCH(AT388,$F$2:$F$10001,0))</f>
        <v>350</v>
      </c>
      <c r="AY388" s="83">
        <f t="shared" ref="AY388:AY451" ca="1" si="151">INDEX($G$2:$G$10001,MATCH(AU388,$F$2:$F$10001,0))</f>
        <v>320</v>
      </c>
      <c r="AZ388" s="83">
        <f t="shared" ref="AZ388:AZ451" ca="1" si="152">AX388-AY388</f>
        <v>30</v>
      </c>
      <c r="BA388" s="83">
        <f t="shared" ref="BA388:BA451" ca="1" si="153">MIN(AX388:AY388)+((MAX(AT388:AU388)-M388)/(MAX(AT388:AU388)-MIN(AT388:AU388)))*(MAX(AX388:AY388)-MIN(AX388:AY388))</f>
        <v>342.33868495950395</v>
      </c>
      <c r="BB388" s="83">
        <f t="shared" ca="1" si="133"/>
        <v>327.66131504049605</v>
      </c>
    </row>
    <row r="389" spans="1:54" s="81" customFormat="1" x14ac:dyDescent="0.25">
      <c r="A389" s="79">
        <v>387</v>
      </c>
      <c r="B389" s="80">
        <f t="shared" si="143"/>
        <v>6.45</v>
      </c>
      <c r="C389" s="79">
        <v>25.5</v>
      </c>
      <c r="D389" s="79" t="s">
        <v>8</v>
      </c>
      <c r="F389" s="117"/>
      <c r="G389" s="117"/>
      <c r="H389" s="112">
        <f t="shared" si="144"/>
        <v>0</v>
      </c>
      <c r="I389" s="121"/>
      <c r="J389" s="92">
        <f t="shared" si="145"/>
        <v>0</v>
      </c>
      <c r="K389" s="83"/>
      <c r="L389" s="94">
        <v>387</v>
      </c>
      <c r="M389" s="114">
        <f t="shared" ca="1" si="141"/>
        <v>1202.5074569874</v>
      </c>
      <c r="N389" s="115">
        <f t="shared" ca="1" si="140"/>
        <v>-139.69910516151199</v>
      </c>
      <c r="O389" s="83"/>
      <c r="P389" s="102"/>
      <c r="Q389" s="102"/>
      <c r="R389" s="102"/>
      <c r="S389" s="102"/>
      <c r="T389" s="83"/>
      <c r="U389" s="83"/>
      <c r="V389" s="83"/>
      <c r="W389" s="83"/>
      <c r="X389" s="83"/>
      <c r="Y389" s="83"/>
      <c r="Z389" s="83"/>
      <c r="AA389" s="83"/>
      <c r="AB389" s="83"/>
      <c r="AC389" s="83">
        <f t="shared" si="136"/>
        <v>0</v>
      </c>
      <c r="AD389" s="83">
        <f t="shared" si="137"/>
        <v>0</v>
      </c>
      <c r="AE389" s="83"/>
      <c r="AF389" s="83">
        <f t="shared" si="146"/>
        <v>0</v>
      </c>
      <c r="AG389" s="83">
        <f t="shared" si="147"/>
        <v>0</v>
      </c>
      <c r="AH389" s="83"/>
      <c r="AI389" s="83"/>
      <c r="AJ389" s="83"/>
      <c r="AK389" s="83"/>
      <c r="AL389" s="83"/>
      <c r="AM389" s="83"/>
      <c r="AN389" s="83"/>
      <c r="AO389" s="83"/>
      <c r="AP389" s="83"/>
      <c r="AQ389" s="83">
        <f t="shared" ca="1" si="148"/>
        <v>12</v>
      </c>
      <c r="AR389" s="83">
        <f t="shared" ca="1" si="149"/>
        <v>-128.30089483848801</v>
      </c>
      <c r="AS389" s="83">
        <f t="shared" ca="1" si="142"/>
        <v>-139.69910516151199</v>
      </c>
      <c r="AT389" s="83" cm="1">
        <f t="array" aca="1" ref="AT389" ca="1">_xlfn.LET(_xlpm.rozsah, $F$3:$F$10001,_xlpm.podminka, (_xlpm.rozsah&gt;M389)*(ISNUMBER(_xlpm.rozsah)),_xlpm.indexy, IF(_xlpm.podminka, ROW(_xlpm.rozsah)-MIN(ROW(_xlpm.rozsah))+1),_xlpm.prvni, MIN(_xlpm.indexy),_xlpm.finalni, IF(_xlpm.prvni=1, 2, _xlpm.prvni),INDEX(_xlpm.rozsah, _xlpm.finalni))</f>
        <v>1300</v>
      </c>
      <c r="AU389" s="83" cm="1">
        <f t="array" aca="1" ref="AU389" ca="1">INDEX($F$3:$F$10001,MATCH(AT389,$F$3:$F$10004,0)-1)</f>
        <v>1200</v>
      </c>
      <c r="AV389" s="83">
        <f t="shared" ca="1" si="138"/>
        <v>-140</v>
      </c>
      <c r="AW389" s="83">
        <f t="shared" ca="1" si="139"/>
        <v>-128</v>
      </c>
      <c r="AX389" s="83">
        <f t="shared" ca="1" si="150"/>
        <v>350</v>
      </c>
      <c r="AY389" s="83">
        <f t="shared" ca="1" si="151"/>
        <v>320</v>
      </c>
      <c r="AZ389" s="83">
        <f t="shared" ca="1" si="152"/>
        <v>30</v>
      </c>
      <c r="BA389" s="83">
        <f t="shared" ca="1" si="153"/>
        <v>349.24776290377997</v>
      </c>
      <c r="BB389" s="83">
        <f t="shared" ref="BB389:BB452" ca="1" si="154">MIN(AX389:AY389)+((M389-MIN(AT389:AU389))/(MAX(AT389:AU389)-MIN(AT389:AU389)))*(MAX(AX389:AY389)-MIN(AX389:AY389))</f>
        <v>320.75223709622003</v>
      </c>
    </row>
    <row r="390" spans="1:54" x14ac:dyDescent="0.25">
      <c r="A390" s="58">
        <v>388</v>
      </c>
      <c r="B390" s="59">
        <f t="shared" si="143"/>
        <v>6.4666666666666668</v>
      </c>
      <c r="C390" s="58">
        <v>24.6</v>
      </c>
      <c r="D390" s="58">
        <v>11</v>
      </c>
      <c r="F390" s="117"/>
      <c r="G390" s="117"/>
      <c r="H390" s="112">
        <f t="shared" si="144"/>
        <v>0</v>
      </c>
      <c r="I390" s="121"/>
      <c r="J390" s="92">
        <f t="shared" si="145"/>
        <v>0</v>
      </c>
      <c r="L390" s="94">
        <v>388</v>
      </c>
      <c r="M390" s="114">
        <f t="shared" ca="1" si="141"/>
        <v>1195.3601349760802</v>
      </c>
      <c r="N390" s="115">
        <f t="shared" ref="N390:N412" ca="1" si="155">( IF(ISNUMBER(D390), D390,1)/100)*BB390 - $T$23 + $T$21</f>
        <v>35.097922969473764</v>
      </c>
      <c r="P390" s="102"/>
      <c r="Q390" s="102"/>
      <c r="R390" s="102"/>
      <c r="S390" s="102"/>
      <c r="AC390" s="83">
        <f t="shared" si="136"/>
        <v>0</v>
      </c>
      <c r="AD390" s="83">
        <f t="shared" si="137"/>
        <v>0</v>
      </c>
      <c r="AF390" s="83">
        <f t="shared" si="146"/>
        <v>0</v>
      </c>
      <c r="AG390" s="83">
        <f t="shared" si="147"/>
        <v>0</v>
      </c>
      <c r="AQ390" s="83">
        <f t="shared" ca="1" si="148"/>
        <v>8</v>
      </c>
      <c r="AR390" s="83">
        <f t="shared" ca="1" si="149"/>
        <v>-127.62881079808642</v>
      </c>
      <c r="AS390" s="83">
        <f t="shared" ca="1" si="142"/>
        <v>-120.37118920191358</v>
      </c>
      <c r="AT390" s="83" cm="1">
        <f t="array" aca="1" ref="AT390" ca="1">_xlfn.LET(_xlpm.rozsah, $F$3:$F$10001,_xlpm.podminka, (_xlpm.rozsah&gt;M390)*(ISNUMBER(_xlpm.rozsah)),_xlpm.indexy, IF(_xlpm.podminka, ROW(_xlpm.rozsah)-MIN(ROW(_xlpm.rozsah))+1),_xlpm.prvni, MIN(_xlpm.indexy),_xlpm.finalni, IF(_xlpm.prvni=1, 2, _xlpm.prvni),INDEX(_xlpm.rozsah, _xlpm.finalni))</f>
        <v>1200</v>
      </c>
      <c r="AU390" s="83" cm="1">
        <f t="array" aca="1" ref="AU390" ca="1">INDEX($F$3:$F$10001,MATCH(AT390,$F$3:$F$10004,0)-1)</f>
        <v>1100</v>
      </c>
      <c r="AV390" s="83">
        <f t="shared" ca="1" si="138"/>
        <v>-128</v>
      </c>
      <c r="AW390" s="83">
        <f t="shared" ca="1" si="139"/>
        <v>-120</v>
      </c>
      <c r="AX390" s="83">
        <f t="shared" ca="1" si="150"/>
        <v>320</v>
      </c>
      <c r="AY390" s="83">
        <f t="shared" ca="1" si="151"/>
        <v>300</v>
      </c>
      <c r="AZ390" s="83">
        <f t="shared" ca="1" si="152"/>
        <v>20</v>
      </c>
      <c r="BA390" s="83">
        <f t="shared" ca="1" si="153"/>
        <v>300.92797300478395</v>
      </c>
      <c r="BB390" s="83">
        <f t="shared" ca="1" si="154"/>
        <v>319.07202699521605</v>
      </c>
    </row>
    <row r="391" spans="1:54" x14ac:dyDescent="0.25">
      <c r="A391" s="58">
        <v>389</v>
      </c>
      <c r="B391" s="59">
        <f t="shared" si="143"/>
        <v>6.4833333333333334</v>
      </c>
      <c r="C391" s="58">
        <v>25.2</v>
      </c>
      <c r="D391" s="58">
        <v>14.7</v>
      </c>
      <c r="F391" s="117"/>
      <c r="G391" s="117"/>
      <c r="H391" s="112">
        <f t="shared" si="144"/>
        <v>0</v>
      </c>
      <c r="I391" s="121"/>
      <c r="J391" s="92">
        <f t="shared" si="145"/>
        <v>0</v>
      </c>
      <c r="L391" s="94">
        <v>389</v>
      </c>
      <c r="M391" s="114">
        <f t="shared" ca="1" si="141"/>
        <v>1200.12501631696</v>
      </c>
      <c r="N391" s="115">
        <f t="shared" ca="1" si="155"/>
        <v>47.045513219577927</v>
      </c>
      <c r="P391" s="102"/>
      <c r="Q391" s="102"/>
      <c r="R391" s="102"/>
      <c r="S391" s="102"/>
      <c r="AC391" s="83">
        <f t="shared" si="136"/>
        <v>0</v>
      </c>
      <c r="AD391" s="83">
        <f t="shared" si="137"/>
        <v>0</v>
      </c>
      <c r="AF391" s="83">
        <f t="shared" si="146"/>
        <v>0</v>
      </c>
      <c r="AG391" s="83">
        <f t="shared" si="147"/>
        <v>0</v>
      </c>
      <c r="AQ391" s="83">
        <f t="shared" ca="1" si="148"/>
        <v>12</v>
      </c>
      <c r="AR391" s="83">
        <f t="shared" ca="1" si="149"/>
        <v>-128.01500195803521</v>
      </c>
      <c r="AS391" s="83">
        <f t="shared" ca="1" si="142"/>
        <v>-139.98499804196479</v>
      </c>
      <c r="AT391" s="83" cm="1">
        <f t="array" aca="1" ref="AT391" ca="1">_xlfn.LET(_xlpm.rozsah, $F$3:$F$10001,_xlpm.podminka, (_xlpm.rozsah&gt;M391)*(ISNUMBER(_xlpm.rozsah)),_xlpm.indexy, IF(_xlpm.podminka, ROW(_xlpm.rozsah)-MIN(ROW(_xlpm.rozsah))+1),_xlpm.prvni, MIN(_xlpm.indexy),_xlpm.finalni, IF(_xlpm.prvni=1, 2, _xlpm.prvni),INDEX(_xlpm.rozsah, _xlpm.finalni))</f>
        <v>1300</v>
      </c>
      <c r="AU391" s="83" cm="1">
        <f t="array" aca="1" ref="AU391" ca="1">INDEX($F$3:$F$10001,MATCH(AT391,$F$3:$F$10004,0)-1)</f>
        <v>1200</v>
      </c>
      <c r="AV391" s="83">
        <f t="shared" ca="1" si="138"/>
        <v>-140</v>
      </c>
      <c r="AW391" s="83">
        <f t="shared" ca="1" si="139"/>
        <v>-128</v>
      </c>
      <c r="AX391" s="83">
        <f t="shared" ca="1" si="150"/>
        <v>350</v>
      </c>
      <c r="AY391" s="83">
        <f t="shared" ca="1" si="151"/>
        <v>320</v>
      </c>
      <c r="AZ391" s="83">
        <f t="shared" ca="1" si="152"/>
        <v>30</v>
      </c>
      <c r="BA391" s="83">
        <f t="shared" ca="1" si="153"/>
        <v>349.96249510491202</v>
      </c>
      <c r="BB391" s="83">
        <f t="shared" ca="1" si="154"/>
        <v>320.03750489508798</v>
      </c>
    </row>
    <row r="392" spans="1:54" x14ac:dyDescent="0.25">
      <c r="A392" s="58">
        <v>390</v>
      </c>
      <c r="B392" s="59">
        <f t="shared" si="143"/>
        <v>6.5</v>
      </c>
      <c r="C392" s="58">
        <v>28.6</v>
      </c>
      <c r="D392" s="58">
        <v>28.4</v>
      </c>
      <c r="F392" s="117"/>
      <c r="G392" s="117"/>
      <c r="H392" s="112">
        <f t="shared" si="144"/>
        <v>0</v>
      </c>
      <c r="I392" s="121"/>
      <c r="J392" s="92">
        <f t="shared" si="145"/>
        <v>0</v>
      </c>
      <c r="L392" s="94">
        <v>390</v>
      </c>
      <c r="M392" s="114">
        <f t="shared" ca="1" si="141"/>
        <v>1227.1260105819467</v>
      </c>
      <c r="N392" s="115">
        <f t="shared" ca="1" si="155"/>
        <v>93.191136101581847</v>
      </c>
      <c r="P392" s="102"/>
      <c r="Q392" s="102"/>
      <c r="R392" s="102"/>
      <c r="S392" s="102"/>
      <c r="AC392" s="83">
        <f t="shared" si="136"/>
        <v>0</v>
      </c>
      <c r="AD392" s="83">
        <f t="shared" si="137"/>
        <v>0</v>
      </c>
      <c r="AF392" s="83">
        <f t="shared" si="146"/>
        <v>0</v>
      </c>
      <c r="AG392" s="83">
        <f t="shared" si="147"/>
        <v>0</v>
      </c>
      <c r="AQ392" s="83">
        <f t="shared" ca="1" si="148"/>
        <v>12</v>
      </c>
      <c r="AR392" s="83">
        <f t="shared" ca="1" si="149"/>
        <v>-131.25512126983361</v>
      </c>
      <c r="AS392" s="83">
        <f t="shared" ca="1" si="142"/>
        <v>-136.74487873016639</v>
      </c>
      <c r="AT392" s="83" cm="1">
        <f t="array" aca="1" ref="AT392" ca="1">_xlfn.LET(_xlpm.rozsah, $F$3:$F$10001,_xlpm.podminka, (_xlpm.rozsah&gt;M392)*(ISNUMBER(_xlpm.rozsah)),_xlpm.indexy, IF(_xlpm.podminka, ROW(_xlpm.rozsah)-MIN(ROW(_xlpm.rozsah))+1),_xlpm.prvni, MIN(_xlpm.indexy),_xlpm.finalni, IF(_xlpm.prvni=1, 2, _xlpm.prvni),INDEX(_xlpm.rozsah, _xlpm.finalni))</f>
        <v>1300</v>
      </c>
      <c r="AU392" s="83" cm="1">
        <f t="array" aca="1" ref="AU392" ca="1">INDEX($F$3:$F$10001,MATCH(AT392,$F$3:$F$10004,0)-1)</f>
        <v>1200</v>
      </c>
      <c r="AV392" s="83">
        <f t="shared" ca="1" si="138"/>
        <v>-140</v>
      </c>
      <c r="AW392" s="83">
        <f t="shared" ca="1" si="139"/>
        <v>-128</v>
      </c>
      <c r="AX392" s="83">
        <f t="shared" ca="1" si="150"/>
        <v>350</v>
      </c>
      <c r="AY392" s="83">
        <f t="shared" ca="1" si="151"/>
        <v>320</v>
      </c>
      <c r="AZ392" s="83">
        <f t="shared" ca="1" si="152"/>
        <v>30</v>
      </c>
      <c r="BA392" s="83">
        <f t="shared" ca="1" si="153"/>
        <v>341.86219682541599</v>
      </c>
      <c r="BB392" s="83">
        <f t="shared" ca="1" si="154"/>
        <v>328.13780317458401</v>
      </c>
    </row>
    <row r="393" spans="1:54" x14ac:dyDescent="0.25">
      <c r="A393" s="58">
        <v>391</v>
      </c>
      <c r="B393" s="59">
        <f t="shared" si="143"/>
        <v>6.5166666666666666</v>
      </c>
      <c r="C393" s="58">
        <v>35.5</v>
      </c>
      <c r="D393" s="58">
        <v>65</v>
      </c>
      <c r="F393" s="117"/>
      <c r="G393" s="117"/>
      <c r="H393" s="112">
        <f t="shared" si="144"/>
        <v>0</v>
      </c>
      <c r="I393" s="121"/>
      <c r="J393" s="92">
        <f t="shared" si="145"/>
        <v>0</v>
      </c>
      <c r="L393" s="94">
        <v>391</v>
      </c>
      <c r="M393" s="114">
        <f t="shared" ca="1" si="141"/>
        <v>1281.9221460020667</v>
      </c>
      <c r="N393" s="115">
        <f t="shared" ca="1" si="155"/>
        <v>223.97481847040299</v>
      </c>
      <c r="P393" s="102"/>
      <c r="Q393" s="102"/>
      <c r="R393" s="102"/>
      <c r="S393" s="102"/>
      <c r="AC393" s="83">
        <f t="shared" si="136"/>
        <v>0</v>
      </c>
      <c r="AD393" s="83">
        <f t="shared" si="137"/>
        <v>0</v>
      </c>
      <c r="AF393" s="83">
        <f t="shared" si="146"/>
        <v>0</v>
      </c>
      <c r="AG393" s="83">
        <f t="shared" si="147"/>
        <v>0</v>
      </c>
      <c r="AQ393" s="83">
        <f t="shared" ca="1" si="148"/>
        <v>12</v>
      </c>
      <c r="AR393" s="83">
        <f t="shared" ca="1" si="149"/>
        <v>-137.830657520248</v>
      </c>
      <c r="AS393" s="83">
        <f t="shared" ca="1" si="142"/>
        <v>-130.169342479752</v>
      </c>
      <c r="AT393" s="83" cm="1">
        <f t="array" aca="1" ref="AT393" ca="1">_xlfn.LET(_xlpm.rozsah, $F$3:$F$10001,_xlpm.podminka, (_xlpm.rozsah&gt;M393)*(ISNUMBER(_xlpm.rozsah)),_xlpm.indexy, IF(_xlpm.podminka, ROW(_xlpm.rozsah)-MIN(ROW(_xlpm.rozsah))+1),_xlpm.prvni, MIN(_xlpm.indexy),_xlpm.finalni, IF(_xlpm.prvni=1, 2, _xlpm.prvni),INDEX(_xlpm.rozsah, _xlpm.finalni))</f>
        <v>1300</v>
      </c>
      <c r="AU393" s="83" cm="1">
        <f t="array" aca="1" ref="AU393" ca="1">INDEX($F$3:$F$10001,MATCH(AT393,$F$3:$F$10004,0)-1)</f>
        <v>1200</v>
      </c>
      <c r="AV393" s="83">
        <f t="shared" ca="1" si="138"/>
        <v>-140</v>
      </c>
      <c r="AW393" s="83">
        <f t="shared" ca="1" si="139"/>
        <v>-128</v>
      </c>
      <c r="AX393" s="83">
        <f t="shared" ca="1" si="150"/>
        <v>350</v>
      </c>
      <c r="AY393" s="83">
        <f t="shared" ca="1" si="151"/>
        <v>320</v>
      </c>
      <c r="AZ393" s="83">
        <f t="shared" ca="1" si="152"/>
        <v>30</v>
      </c>
      <c r="BA393" s="83">
        <f t="shared" ca="1" si="153"/>
        <v>325.42335619938001</v>
      </c>
      <c r="BB393" s="83">
        <f t="shared" ca="1" si="154"/>
        <v>344.57664380061999</v>
      </c>
    </row>
    <row r="394" spans="1:54" x14ac:dyDescent="0.25">
      <c r="A394" s="58">
        <v>392</v>
      </c>
      <c r="B394" s="59">
        <f t="shared" si="143"/>
        <v>6.5333333333333332</v>
      </c>
      <c r="C394" s="58">
        <v>43.8</v>
      </c>
      <c r="D394" s="58">
        <v>75.3</v>
      </c>
      <c r="F394" s="117"/>
      <c r="G394" s="117"/>
      <c r="H394" s="112">
        <f t="shared" si="144"/>
        <v>0</v>
      </c>
      <c r="I394" s="121"/>
      <c r="J394" s="92">
        <f t="shared" si="145"/>
        <v>0</v>
      </c>
      <c r="L394" s="94">
        <v>392</v>
      </c>
      <c r="M394" s="114">
        <f t="shared" ca="1" si="141"/>
        <v>1347.83633788424</v>
      </c>
      <c r="N394" s="115">
        <f t="shared" ca="1" si="155"/>
        <v>267.15207624268328</v>
      </c>
      <c r="P394" s="102"/>
      <c r="Q394" s="102"/>
      <c r="R394" s="102"/>
      <c r="S394" s="102"/>
      <c r="AC394" s="83">
        <f t="shared" si="136"/>
        <v>0</v>
      </c>
      <c r="AD394" s="83">
        <f t="shared" si="137"/>
        <v>0</v>
      </c>
      <c r="AF394" s="83">
        <f t="shared" si="146"/>
        <v>0</v>
      </c>
      <c r="AG394" s="83">
        <f t="shared" si="147"/>
        <v>0</v>
      </c>
      <c r="AQ394" s="83">
        <f t="shared" ca="1" si="148"/>
        <v>4</v>
      </c>
      <c r="AR394" s="83">
        <f t="shared" ca="1" si="149"/>
        <v>-141.91345351536961</v>
      </c>
      <c r="AS394" s="83">
        <f t="shared" ca="1" si="142"/>
        <v>-142.08654648463039</v>
      </c>
      <c r="AT394" s="83" cm="1">
        <f t="array" aca="1" ref="AT394" ca="1">_xlfn.LET(_xlpm.rozsah, $F$3:$F$10001,_xlpm.podminka, (_xlpm.rozsah&gt;M394)*(ISNUMBER(_xlpm.rozsah)),_xlpm.indexy, IF(_xlpm.podminka, ROW(_xlpm.rozsah)-MIN(ROW(_xlpm.rozsah))+1),_xlpm.prvni, MIN(_xlpm.indexy),_xlpm.finalni, IF(_xlpm.prvni=1, 2, _xlpm.prvni),INDEX(_xlpm.rozsah, _xlpm.finalni))</f>
        <v>1400</v>
      </c>
      <c r="AU394" s="83" cm="1">
        <f t="array" aca="1" ref="AU394" ca="1">INDEX($F$3:$F$10001,MATCH(AT394,$F$3:$F$10004,0)-1)</f>
        <v>1300</v>
      </c>
      <c r="AV394" s="83">
        <f t="shared" ca="1" si="138"/>
        <v>-144</v>
      </c>
      <c r="AW394" s="83">
        <f t="shared" ca="1" si="139"/>
        <v>-140</v>
      </c>
      <c r="AX394" s="83">
        <f t="shared" ca="1" si="150"/>
        <v>360</v>
      </c>
      <c r="AY394" s="83">
        <f t="shared" ca="1" si="151"/>
        <v>350</v>
      </c>
      <c r="AZ394" s="83">
        <f t="shared" ca="1" si="152"/>
        <v>10</v>
      </c>
      <c r="BA394" s="83">
        <f t="shared" ca="1" si="153"/>
        <v>355.21636621157597</v>
      </c>
      <c r="BB394" s="83">
        <f t="shared" ca="1" si="154"/>
        <v>354.78363378842403</v>
      </c>
    </row>
    <row r="395" spans="1:54" x14ac:dyDescent="0.25">
      <c r="A395" s="58">
        <v>393</v>
      </c>
      <c r="B395" s="59">
        <f t="shared" si="143"/>
        <v>6.55</v>
      </c>
      <c r="C395" s="58">
        <v>51.2</v>
      </c>
      <c r="D395" s="58">
        <v>34.200000000000003</v>
      </c>
      <c r="F395" s="117"/>
      <c r="G395" s="117"/>
      <c r="H395" s="112">
        <f t="shared" si="144"/>
        <v>0</v>
      </c>
      <c r="I395" s="121"/>
      <c r="J395" s="92">
        <f t="shared" si="145"/>
        <v>0</v>
      </c>
      <c r="L395" s="94">
        <v>393</v>
      </c>
      <c r="M395" s="114">
        <f t="shared" ca="1" si="141"/>
        <v>1406.6032077550935</v>
      </c>
      <c r="N395" s="115">
        <f t="shared" ca="1" si="155"/>
        <v>123.12</v>
      </c>
      <c r="P395" s="102"/>
      <c r="Q395" s="102"/>
      <c r="R395" s="102"/>
      <c r="S395" s="102"/>
      <c r="AC395" s="83">
        <f t="shared" si="136"/>
        <v>0</v>
      </c>
      <c r="AD395" s="83">
        <f t="shared" si="137"/>
        <v>0</v>
      </c>
      <c r="AF395" s="83">
        <f t="shared" si="146"/>
        <v>0</v>
      </c>
      <c r="AG395" s="83">
        <f t="shared" si="147"/>
        <v>0</v>
      </c>
      <c r="AQ395" s="83">
        <f t="shared" ca="1" si="148"/>
        <v>0</v>
      </c>
      <c r="AR395" s="83">
        <f t="shared" ca="1" si="149"/>
        <v>-144</v>
      </c>
      <c r="AS395" s="83">
        <f t="shared" ca="1" si="142"/>
        <v>-144</v>
      </c>
      <c r="AT395" s="83" cm="1">
        <f t="array" aca="1" ref="AT395" ca="1">_xlfn.LET(_xlpm.rozsah, $F$3:$F$10001,_xlpm.podminka, (_xlpm.rozsah&gt;M395)*(ISNUMBER(_xlpm.rozsah)),_xlpm.indexy, IF(_xlpm.podminka, ROW(_xlpm.rozsah)-MIN(ROW(_xlpm.rozsah))+1),_xlpm.prvni, MIN(_xlpm.indexy),_xlpm.finalni, IF(_xlpm.prvni=1, 2, _xlpm.prvni),INDEX(_xlpm.rozsah, _xlpm.finalni))</f>
        <v>1500</v>
      </c>
      <c r="AU395" s="83" cm="1">
        <f t="array" aca="1" ref="AU395" ca="1">INDEX($F$3:$F$10001,MATCH(AT395,$F$3:$F$10004,0)-1)</f>
        <v>1400</v>
      </c>
      <c r="AV395" s="83">
        <f t="shared" ca="1" si="138"/>
        <v>-144</v>
      </c>
      <c r="AW395" s="83">
        <f t="shared" ca="1" si="139"/>
        <v>-144</v>
      </c>
      <c r="AX395" s="83">
        <f t="shared" ca="1" si="150"/>
        <v>360</v>
      </c>
      <c r="AY395" s="83">
        <f t="shared" ca="1" si="151"/>
        <v>360</v>
      </c>
      <c r="AZ395" s="83">
        <f t="shared" ca="1" si="152"/>
        <v>0</v>
      </c>
      <c r="BA395" s="83">
        <f t="shared" ca="1" si="153"/>
        <v>360</v>
      </c>
      <c r="BB395" s="83">
        <f t="shared" ca="1" si="154"/>
        <v>360</v>
      </c>
    </row>
    <row r="396" spans="1:54" x14ac:dyDescent="0.25">
      <c r="A396" s="58">
        <v>394</v>
      </c>
      <c r="B396" s="59">
        <f t="shared" si="143"/>
        <v>6.5666666666666664</v>
      </c>
      <c r="C396" s="58">
        <v>40.700000000000003</v>
      </c>
      <c r="D396" s="58">
        <v>0</v>
      </c>
      <c r="F396" s="117"/>
      <c r="G396" s="117"/>
      <c r="H396" s="112">
        <f t="shared" si="144"/>
        <v>0</v>
      </c>
      <c r="I396" s="121"/>
      <c r="J396" s="92">
        <f t="shared" si="145"/>
        <v>0</v>
      </c>
      <c r="L396" s="94">
        <v>394</v>
      </c>
      <c r="M396" s="114">
        <f t="shared" ca="1" si="141"/>
        <v>1323.2177842896936</v>
      </c>
      <c r="N396" s="115">
        <f t="shared" ca="1" si="155"/>
        <v>0</v>
      </c>
      <c r="P396" s="102"/>
      <c r="Q396" s="102"/>
      <c r="R396" s="102"/>
      <c r="S396" s="102"/>
      <c r="AC396" s="83">
        <f t="shared" si="136"/>
        <v>0</v>
      </c>
      <c r="AD396" s="83">
        <f t="shared" si="137"/>
        <v>0</v>
      </c>
      <c r="AF396" s="83">
        <f t="shared" si="146"/>
        <v>0</v>
      </c>
      <c r="AG396" s="83">
        <f t="shared" si="147"/>
        <v>0</v>
      </c>
      <c r="AQ396" s="83">
        <f t="shared" ca="1" si="148"/>
        <v>4</v>
      </c>
      <c r="AR396" s="83">
        <f t="shared" ca="1" si="149"/>
        <v>-140.92871137158775</v>
      </c>
      <c r="AS396" s="83">
        <f t="shared" ca="1" si="142"/>
        <v>-143.07128862841225</v>
      </c>
      <c r="AT396" s="83" cm="1">
        <f t="array" aca="1" ref="AT396" ca="1">_xlfn.LET(_xlpm.rozsah, $F$3:$F$10001,_xlpm.podminka, (_xlpm.rozsah&gt;M396)*(ISNUMBER(_xlpm.rozsah)),_xlpm.indexy, IF(_xlpm.podminka, ROW(_xlpm.rozsah)-MIN(ROW(_xlpm.rozsah))+1),_xlpm.prvni, MIN(_xlpm.indexy),_xlpm.finalni, IF(_xlpm.prvni=1, 2, _xlpm.prvni),INDEX(_xlpm.rozsah, _xlpm.finalni))</f>
        <v>1400</v>
      </c>
      <c r="AU396" s="83" cm="1">
        <f t="array" aca="1" ref="AU396" ca="1">INDEX($F$3:$F$10001,MATCH(AT396,$F$3:$F$10004,0)-1)</f>
        <v>1300</v>
      </c>
      <c r="AV396" s="83">
        <f t="shared" ca="1" si="138"/>
        <v>-144</v>
      </c>
      <c r="AW396" s="83">
        <f t="shared" ca="1" si="139"/>
        <v>-140</v>
      </c>
      <c r="AX396" s="83">
        <f t="shared" ca="1" si="150"/>
        <v>360</v>
      </c>
      <c r="AY396" s="83">
        <f t="shared" ca="1" si="151"/>
        <v>350</v>
      </c>
      <c r="AZ396" s="83">
        <f t="shared" ca="1" si="152"/>
        <v>10</v>
      </c>
      <c r="BA396" s="83">
        <f t="shared" ca="1" si="153"/>
        <v>357.67822157103063</v>
      </c>
      <c r="BB396" s="83">
        <f t="shared" ca="1" si="154"/>
        <v>352.32177842896937</v>
      </c>
    </row>
    <row r="397" spans="1:54" x14ac:dyDescent="0.25">
      <c r="A397" s="58">
        <v>395</v>
      </c>
      <c r="B397" s="59">
        <f t="shared" si="143"/>
        <v>6.583333333333333</v>
      </c>
      <c r="C397" s="58">
        <v>30.3</v>
      </c>
      <c r="D397" s="58">
        <v>45.4</v>
      </c>
      <c r="F397" s="117"/>
      <c r="G397" s="117"/>
      <c r="H397" s="112">
        <f t="shared" si="144"/>
        <v>0</v>
      </c>
      <c r="I397" s="121"/>
      <c r="J397" s="92">
        <f t="shared" si="145"/>
        <v>0</v>
      </c>
      <c r="L397" s="94">
        <v>395</v>
      </c>
      <c r="M397" s="114">
        <f t="shared" ca="1" si="141"/>
        <v>1240.6265077144401</v>
      </c>
      <c r="N397" s="115">
        <f t="shared" ca="1" si="155"/>
        <v>150.81333035070674</v>
      </c>
      <c r="P397" s="102"/>
      <c r="Q397" s="102"/>
      <c r="R397" s="102"/>
      <c r="S397" s="102"/>
      <c r="AC397" s="83">
        <f t="shared" si="136"/>
        <v>0</v>
      </c>
      <c r="AD397" s="83">
        <f t="shared" si="137"/>
        <v>0</v>
      </c>
      <c r="AF397" s="83">
        <f t="shared" si="146"/>
        <v>0</v>
      </c>
      <c r="AG397" s="83">
        <f t="shared" si="147"/>
        <v>0</v>
      </c>
      <c r="AQ397" s="83">
        <f t="shared" ca="1" si="148"/>
        <v>12</v>
      </c>
      <c r="AR397" s="83">
        <f t="shared" ca="1" si="149"/>
        <v>-132.87518092573282</v>
      </c>
      <c r="AS397" s="83">
        <f t="shared" ca="1" si="142"/>
        <v>-135.12481907426718</v>
      </c>
      <c r="AT397" s="83" cm="1">
        <f t="array" aca="1" ref="AT397" ca="1">_xlfn.LET(_xlpm.rozsah, $F$3:$F$10001,_xlpm.podminka, (_xlpm.rozsah&gt;M397)*(ISNUMBER(_xlpm.rozsah)),_xlpm.indexy, IF(_xlpm.podminka, ROW(_xlpm.rozsah)-MIN(ROW(_xlpm.rozsah))+1),_xlpm.prvni, MIN(_xlpm.indexy),_xlpm.finalni, IF(_xlpm.prvni=1, 2, _xlpm.prvni),INDEX(_xlpm.rozsah, _xlpm.finalni))</f>
        <v>1300</v>
      </c>
      <c r="AU397" s="83" cm="1">
        <f t="array" aca="1" ref="AU397" ca="1">INDEX($F$3:$F$10001,MATCH(AT397,$F$3:$F$10004,0)-1)</f>
        <v>1200</v>
      </c>
      <c r="AV397" s="83">
        <f t="shared" ca="1" si="138"/>
        <v>-140</v>
      </c>
      <c r="AW397" s="83">
        <f t="shared" ca="1" si="139"/>
        <v>-128</v>
      </c>
      <c r="AX397" s="83">
        <f t="shared" ca="1" si="150"/>
        <v>350</v>
      </c>
      <c r="AY397" s="83">
        <f t="shared" ca="1" si="151"/>
        <v>320</v>
      </c>
      <c r="AZ397" s="83">
        <f t="shared" ca="1" si="152"/>
        <v>30</v>
      </c>
      <c r="BA397" s="83">
        <f t="shared" ca="1" si="153"/>
        <v>337.81204768566795</v>
      </c>
      <c r="BB397" s="83">
        <f t="shared" ca="1" si="154"/>
        <v>332.18795231433205</v>
      </c>
    </row>
    <row r="398" spans="1:54" x14ac:dyDescent="0.25">
      <c r="A398" s="58">
        <v>396</v>
      </c>
      <c r="B398" s="59">
        <f t="shared" si="143"/>
        <v>6.6</v>
      </c>
      <c r="C398" s="58">
        <v>34.200000000000003</v>
      </c>
      <c r="D398" s="58">
        <v>83.1</v>
      </c>
      <c r="F398" s="117"/>
      <c r="G398" s="117"/>
      <c r="H398" s="112">
        <f t="shared" si="144"/>
        <v>0</v>
      </c>
      <c r="I398" s="121"/>
      <c r="J398" s="92">
        <f t="shared" si="145"/>
        <v>0</v>
      </c>
      <c r="L398" s="94">
        <v>396</v>
      </c>
      <c r="M398" s="114">
        <f t="shared" ca="1" si="141"/>
        <v>1271.5982364301601</v>
      </c>
      <c r="N398" s="115">
        <f t="shared" ca="1" si="155"/>
        <v>283.76944034203888</v>
      </c>
      <c r="P398" s="102"/>
      <c r="Q398" s="102"/>
      <c r="R398" s="102"/>
      <c r="S398" s="102"/>
      <c r="AC398" s="83">
        <f t="shared" si="136"/>
        <v>0</v>
      </c>
      <c r="AD398" s="83">
        <f t="shared" si="137"/>
        <v>0</v>
      </c>
      <c r="AF398" s="83">
        <f t="shared" si="146"/>
        <v>0</v>
      </c>
      <c r="AG398" s="83">
        <f t="shared" si="147"/>
        <v>0</v>
      </c>
      <c r="AQ398" s="83">
        <f t="shared" ca="1" si="148"/>
        <v>12</v>
      </c>
      <c r="AR398" s="83">
        <f t="shared" ca="1" si="149"/>
        <v>-136.5917883716192</v>
      </c>
      <c r="AS398" s="83">
        <f t="shared" ca="1" si="142"/>
        <v>-131.4082116283808</v>
      </c>
      <c r="AT398" s="83" cm="1">
        <f t="array" aca="1" ref="AT398" ca="1">_xlfn.LET(_xlpm.rozsah, $F$3:$F$10001,_xlpm.podminka, (_xlpm.rozsah&gt;M398)*(ISNUMBER(_xlpm.rozsah)),_xlpm.indexy, IF(_xlpm.podminka, ROW(_xlpm.rozsah)-MIN(ROW(_xlpm.rozsah))+1),_xlpm.prvni, MIN(_xlpm.indexy),_xlpm.finalni, IF(_xlpm.prvni=1, 2, _xlpm.prvni),INDEX(_xlpm.rozsah, _xlpm.finalni))</f>
        <v>1300</v>
      </c>
      <c r="AU398" s="83" cm="1">
        <f t="array" aca="1" ref="AU398" ca="1">INDEX($F$3:$F$10001,MATCH(AT398,$F$3:$F$10004,0)-1)</f>
        <v>1200</v>
      </c>
      <c r="AV398" s="83">
        <f t="shared" ca="1" si="138"/>
        <v>-140</v>
      </c>
      <c r="AW398" s="83">
        <f t="shared" ca="1" si="139"/>
        <v>-128</v>
      </c>
      <c r="AX398" s="83">
        <f t="shared" ca="1" si="150"/>
        <v>350</v>
      </c>
      <c r="AY398" s="83">
        <f t="shared" ca="1" si="151"/>
        <v>320</v>
      </c>
      <c r="AZ398" s="83">
        <f t="shared" ca="1" si="152"/>
        <v>30</v>
      </c>
      <c r="BA398" s="83">
        <f t="shared" ca="1" si="153"/>
        <v>328.52052907095197</v>
      </c>
      <c r="BB398" s="83">
        <f t="shared" ca="1" si="154"/>
        <v>341.47947092904803</v>
      </c>
    </row>
    <row r="399" spans="1:54" x14ac:dyDescent="0.25">
      <c r="A399" s="58">
        <v>397</v>
      </c>
      <c r="B399" s="59">
        <f t="shared" si="143"/>
        <v>6.6166666666666663</v>
      </c>
      <c r="C399" s="58">
        <v>37.6</v>
      </c>
      <c r="D399" s="58">
        <v>85.3</v>
      </c>
      <c r="F399" s="117"/>
      <c r="G399" s="117"/>
      <c r="H399" s="112">
        <f t="shared" si="144"/>
        <v>0</v>
      </c>
      <c r="I399" s="121"/>
      <c r="J399" s="92">
        <f t="shared" si="145"/>
        <v>0</v>
      </c>
      <c r="L399" s="94">
        <v>397</v>
      </c>
      <c r="M399" s="114">
        <f t="shared" ca="1" si="141"/>
        <v>1298.5992306951468</v>
      </c>
      <c r="N399" s="115">
        <f t="shared" ca="1" si="155"/>
        <v>298.19154313488809</v>
      </c>
      <c r="P399" s="102"/>
      <c r="Q399" s="102"/>
      <c r="R399" s="102"/>
      <c r="S399" s="102"/>
      <c r="AC399" s="83">
        <f t="shared" si="136"/>
        <v>0</v>
      </c>
      <c r="AD399" s="83">
        <f t="shared" si="137"/>
        <v>0</v>
      </c>
      <c r="AF399" s="83">
        <f t="shared" si="146"/>
        <v>0</v>
      </c>
      <c r="AG399" s="83">
        <f t="shared" si="147"/>
        <v>0</v>
      </c>
      <c r="AQ399" s="83">
        <f t="shared" ca="1" si="148"/>
        <v>12</v>
      </c>
      <c r="AR399" s="83">
        <f t="shared" ca="1" si="149"/>
        <v>-139.83190768341763</v>
      </c>
      <c r="AS399" s="83">
        <f t="shared" ca="1" si="142"/>
        <v>-128.16809231658237</v>
      </c>
      <c r="AT399" s="83" cm="1">
        <f t="array" aca="1" ref="AT399" ca="1">_xlfn.LET(_xlpm.rozsah, $F$3:$F$10001,_xlpm.podminka, (_xlpm.rozsah&gt;M399)*(ISNUMBER(_xlpm.rozsah)),_xlpm.indexy, IF(_xlpm.podminka, ROW(_xlpm.rozsah)-MIN(ROW(_xlpm.rozsah))+1),_xlpm.prvni, MIN(_xlpm.indexy),_xlpm.finalni, IF(_xlpm.prvni=1, 2, _xlpm.prvni),INDEX(_xlpm.rozsah, _xlpm.finalni))</f>
        <v>1300</v>
      </c>
      <c r="AU399" s="83" cm="1">
        <f t="array" aca="1" ref="AU399" ca="1">INDEX($F$3:$F$10001,MATCH(AT399,$F$3:$F$10004,0)-1)</f>
        <v>1200</v>
      </c>
      <c r="AV399" s="83">
        <f t="shared" ca="1" si="138"/>
        <v>-140</v>
      </c>
      <c r="AW399" s="83">
        <f t="shared" ca="1" si="139"/>
        <v>-128</v>
      </c>
      <c r="AX399" s="83">
        <f t="shared" ca="1" si="150"/>
        <v>350</v>
      </c>
      <c r="AY399" s="83">
        <f t="shared" ca="1" si="151"/>
        <v>320</v>
      </c>
      <c r="AZ399" s="83">
        <f t="shared" ca="1" si="152"/>
        <v>30</v>
      </c>
      <c r="BA399" s="83">
        <f t="shared" ca="1" si="153"/>
        <v>320.42023079145594</v>
      </c>
      <c r="BB399" s="83">
        <f t="shared" ca="1" si="154"/>
        <v>349.57976920854406</v>
      </c>
    </row>
    <row r="400" spans="1:54" x14ac:dyDescent="0.25">
      <c r="A400" s="58">
        <v>398</v>
      </c>
      <c r="B400" s="59">
        <f t="shared" si="143"/>
        <v>6.6333333333333337</v>
      </c>
      <c r="C400" s="58">
        <v>40.799999999999997</v>
      </c>
      <c r="D400" s="58">
        <v>87.5</v>
      </c>
      <c r="F400" s="117"/>
      <c r="G400" s="117"/>
      <c r="H400" s="112">
        <f t="shared" si="144"/>
        <v>0</v>
      </c>
      <c r="I400" s="121"/>
      <c r="J400" s="92">
        <f t="shared" si="145"/>
        <v>0</v>
      </c>
      <c r="L400" s="94">
        <v>398</v>
      </c>
      <c r="M400" s="114">
        <f t="shared" ca="1" si="141"/>
        <v>1324.0119311798401</v>
      </c>
      <c r="N400" s="115">
        <f t="shared" ca="1" si="155"/>
        <v>308.35104397823602</v>
      </c>
      <c r="P400" s="102"/>
      <c r="Q400" s="102"/>
      <c r="R400" s="102"/>
      <c r="S400" s="102"/>
      <c r="AC400" s="83">
        <f t="shared" si="136"/>
        <v>0</v>
      </c>
      <c r="AD400" s="83">
        <f t="shared" si="137"/>
        <v>0</v>
      </c>
      <c r="AF400" s="83">
        <f t="shared" si="146"/>
        <v>0</v>
      </c>
      <c r="AG400" s="83">
        <f t="shared" si="147"/>
        <v>0</v>
      </c>
      <c r="AQ400" s="83">
        <f t="shared" ca="1" si="148"/>
        <v>4</v>
      </c>
      <c r="AR400" s="83">
        <f t="shared" ca="1" si="149"/>
        <v>-140.96047724719361</v>
      </c>
      <c r="AS400" s="83">
        <f t="shared" ca="1" si="142"/>
        <v>-143.03952275280639</v>
      </c>
      <c r="AT400" s="83" cm="1">
        <f t="array" aca="1" ref="AT400" ca="1">_xlfn.LET(_xlpm.rozsah, $F$3:$F$10001,_xlpm.podminka, (_xlpm.rozsah&gt;M400)*(ISNUMBER(_xlpm.rozsah)),_xlpm.indexy, IF(_xlpm.podminka, ROW(_xlpm.rozsah)-MIN(ROW(_xlpm.rozsah))+1),_xlpm.prvni, MIN(_xlpm.indexy),_xlpm.finalni, IF(_xlpm.prvni=1, 2, _xlpm.prvni),INDEX(_xlpm.rozsah, _xlpm.finalni))</f>
        <v>1400</v>
      </c>
      <c r="AU400" s="83" cm="1">
        <f t="array" aca="1" ref="AU400" ca="1">INDEX($F$3:$F$10001,MATCH(AT400,$F$3:$F$10004,0)-1)</f>
        <v>1300</v>
      </c>
      <c r="AV400" s="83">
        <f t="shared" ca="1" si="138"/>
        <v>-144</v>
      </c>
      <c r="AW400" s="83">
        <f t="shared" ca="1" si="139"/>
        <v>-140</v>
      </c>
      <c r="AX400" s="83">
        <f t="shared" ca="1" si="150"/>
        <v>360</v>
      </c>
      <c r="AY400" s="83">
        <f t="shared" ca="1" si="151"/>
        <v>350</v>
      </c>
      <c r="AZ400" s="83">
        <f t="shared" ca="1" si="152"/>
        <v>10</v>
      </c>
      <c r="BA400" s="83">
        <f t="shared" ca="1" si="153"/>
        <v>357.59880688201599</v>
      </c>
      <c r="BB400" s="83">
        <f t="shared" ca="1" si="154"/>
        <v>352.40119311798401</v>
      </c>
    </row>
    <row r="401" spans="1:54" x14ac:dyDescent="0.25">
      <c r="A401" s="58">
        <v>399</v>
      </c>
      <c r="B401" s="59">
        <f t="shared" si="143"/>
        <v>6.65</v>
      </c>
      <c r="C401" s="58">
        <v>44.8</v>
      </c>
      <c r="D401" s="58">
        <v>89.7</v>
      </c>
      <c r="F401" s="117"/>
      <c r="G401" s="117"/>
      <c r="H401" s="112">
        <f t="shared" si="144"/>
        <v>0</v>
      </c>
      <c r="I401" s="121"/>
      <c r="J401" s="92">
        <f t="shared" si="145"/>
        <v>0</v>
      </c>
      <c r="L401" s="94">
        <v>399</v>
      </c>
      <c r="M401" s="114">
        <f t="shared" ca="1" si="141"/>
        <v>1355.7778067857068</v>
      </c>
      <c r="N401" s="115">
        <f t="shared" ca="1" si="155"/>
        <v>318.9532692686779</v>
      </c>
      <c r="P401" s="102"/>
      <c r="Q401" s="102"/>
      <c r="R401" s="102"/>
      <c r="S401" s="102"/>
      <c r="AC401" s="83">
        <f t="shared" si="136"/>
        <v>0</v>
      </c>
      <c r="AD401" s="83">
        <f t="shared" si="137"/>
        <v>0</v>
      </c>
      <c r="AF401" s="83">
        <f t="shared" si="146"/>
        <v>0</v>
      </c>
      <c r="AG401" s="83">
        <f t="shared" si="147"/>
        <v>0</v>
      </c>
      <c r="AQ401" s="83">
        <f t="shared" ca="1" si="148"/>
        <v>4</v>
      </c>
      <c r="AR401" s="83">
        <f t="shared" ca="1" si="149"/>
        <v>-142.23111227142829</v>
      </c>
      <c r="AS401" s="83">
        <f t="shared" ca="1" si="142"/>
        <v>-141.76888772857171</v>
      </c>
      <c r="AT401" s="83" cm="1">
        <f t="array" aca="1" ref="AT401" ca="1">_xlfn.LET(_xlpm.rozsah, $F$3:$F$10001,_xlpm.podminka, (_xlpm.rozsah&gt;M401)*(ISNUMBER(_xlpm.rozsah)),_xlpm.indexy, IF(_xlpm.podminka, ROW(_xlpm.rozsah)-MIN(ROW(_xlpm.rozsah))+1),_xlpm.prvni, MIN(_xlpm.indexy),_xlpm.finalni, IF(_xlpm.prvni=1, 2, _xlpm.prvni),INDEX(_xlpm.rozsah, _xlpm.finalni))</f>
        <v>1400</v>
      </c>
      <c r="AU401" s="83" cm="1">
        <f t="array" aca="1" ref="AU401" ca="1">INDEX($F$3:$F$10001,MATCH(AT401,$F$3:$F$10004,0)-1)</f>
        <v>1300</v>
      </c>
      <c r="AV401" s="83">
        <f t="shared" ca="1" si="138"/>
        <v>-144</v>
      </c>
      <c r="AW401" s="83">
        <f t="shared" ca="1" si="139"/>
        <v>-140</v>
      </c>
      <c r="AX401" s="83">
        <f t="shared" ca="1" si="150"/>
        <v>360</v>
      </c>
      <c r="AY401" s="83">
        <f t="shared" ca="1" si="151"/>
        <v>350</v>
      </c>
      <c r="AZ401" s="83">
        <f t="shared" ca="1" si="152"/>
        <v>10</v>
      </c>
      <c r="BA401" s="83">
        <f t="shared" ca="1" si="153"/>
        <v>354.42221932142934</v>
      </c>
      <c r="BB401" s="83">
        <f t="shared" ca="1" si="154"/>
        <v>355.57778067857066</v>
      </c>
    </row>
    <row r="402" spans="1:54" x14ac:dyDescent="0.25">
      <c r="A402" s="58">
        <v>400</v>
      </c>
      <c r="B402" s="59">
        <f t="shared" si="143"/>
        <v>6.666666666666667</v>
      </c>
      <c r="C402" s="58">
        <v>50.6</v>
      </c>
      <c r="D402" s="58">
        <v>91.9</v>
      </c>
      <c r="F402" s="117"/>
      <c r="G402" s="117"/>
      <c r="H402" s="112">
        <f t="shared" si="144"/>
        <v>0</v>
      </c>
      <c r="I402" s="121"/>
      <c r="J402" s="92">
        <f t="shared" si="145"/>
        <v>0</v>
      </c>
      <c r="L402" s="94">
        <v>400</v>
      </c>
      <c r="M402" s="114">
        <f t="shared" ca="1" si="141"/>
        <v>1401.8383264142135</v>
      </c>
      <c r="N402" s="115">
        <f t="shared" ca="1" si="155"/>
        <v>330.84000000000003</v>
      </c>
      <c r="P402" s="102"/>
      <c r="Q402" s="102"/>
      <c r="R402" s="102"/>
      <c r="S402" s="102"/>
      <c r="AC402" s="83">
        <f t="shared" si="136"/>
        <v>0</v>
      </c>
      <c r="AD402" s="83">
        <f t="shared" si="137"/>
        <v>0</v>
      </c>
      <c r="AF402" s="83">
        <f t="shared" si="146"/>
        <v>0</v>
      </c>
      <c r="AG402" s="83">
        <f t="shared" si="147"/>
        <v>0</v>
      </c>
      <c r="AQ402" s="83">
        <f t="shared" ca="1" si="148"/>
        <v>0</v>
      </c>
      <c r="AR402" s="83">
        <f t="shared" ca="1" si="149"/>
        <v>-144</v>
      </c>
      <c r="AS402" s="83">
        <f t="shared" ca="1" si="142"/>
        <v>-144</v>
      </c>
      <c r="AT402" s="83" cm="1">
        <f t="array" aca="1" ref="AT402" ca="1">_xlfn.LET(_xlpm.rozsah, $F$3:$F$10001,_xlpm.podminka, (_xlpm.rozsah&gt;M402)*(ISNUMBER(_xlpm.rozsah)),_xlpm.indexy, IF(_xlpm.podminka, ROW(_xlpm.rozsah)-MIN(ROW(_xlpm.rozsah))+1),_xlpm.prvni, MIN(_xlpm.indexy),_xlpm.finalni, IF(_xlpm.prvni=1, 2, _xlpm.prvni),INDEX(_xlpm.rozsah, _xlpm.finalni))</f>
        <v>1500</v>
      </c>
      <c r="AU402" s="83" cm="1">
        <f t="array" aca="1" ref="AU402" ca="1">INDEX($F$3:$F$10001,MATCH(AT402,$F$3:$F$10004,0)-1)</f>
        <v>1400</v>
      </c>
      <c r="AV402" s="83">
        <f t="shared" ca="1" si="138"/>
        <v>-144</v>
      </c>
      <c r="AW402" s="83">
        <f t="shared" ca="1" si="139"/>
        <v>-144</v>
      </c>
      <c r="AX402" s="83">
        <f t="shared" ca="1" si="150"/>
        <v>360</v>
      </c>
      <c r="AY402" s="83">
        <f t="shared" ca="1" si="151"/>
        <v>360</v>
      </c>
      <c r="AZ402" s="83">
        <f t="shared" ca="1" si="152"/>
        <v>0</v>
      </c>
      <c r="BA402" s="83">
        <f t="shared" ca="1" si="153"/>
        <v>360</v>
      </c>
      <c r="BB402" s="83">
        <f t="shared" ca="1" si="154"/>
        <v>360</v>
      </c>
    </row>
    <row r="403" spans="1:54" x14ac:dyDescent="0.25">
      <c r="A403" s="58">
        <v>401</v>
      </c>
      <c r="B403" s="59">
        <f t="shared" si="143"/>
        <v>6.6833333333333336</v>
      </c>
      <c r="C403" s="58">
        <v>57.6</v>
      </c>
      <c r="D403" s="58">
        <v>94.1</v>
      </c>
      <c r="F403" s="117"/>
      <c r="G403" s="117"/>
      <c r="H403" s="112">
        <f t="shared" si="144"/>
        <v>0</v>
      </c>
      <c r="I403" s="121"/>
      <c r="J403" s="92">
        <f t="shared" si="145"/>
        <v>0</v>
      </c>
      <c r="L403" s="94">
        <v>401</v>
      </c>
      <c r="M403" s="114">
        <f t="shared" ca="1" si="141"/>
        <v>1457.4286087244802</v>
      </c>
      <c r="N403" s="115">
        <f t="shared" ca="1" si="155"/>
        <v>338.76</v>
      </c>
      <c r="P403" s="102"/>
      <c r="Q403" s="102"/>
      <c r="R403" s="102"/>
      <c r="S403" s="102"/>
      <c r="AC403" s="83">
        <f t="shared" si="136"/>
        <v>0</v>
      </c>
      <c r="AD403" s="83">
        <f t="shared" si="137"/>
        <v>0</v>
      </c>
      <c r="AF403" s="83">
        <f t="shared" si="146"/>
        <v>0</v>
      </c>
      <c r="AG403" s="83">
        <f t="shared" si="147"/>
        <v>0</v>
      </c>
      <c r="AQ403" s="83">
        <f t="shared" ca="1" si="148"/>
        <v>0</v>
      </c>
      <c r="AR403" s="83">
        <f t="shared" ca="1" si="149"/>
        <v>-144</v>
      </c>
      <c r="AS403" s="83">
        <f t="shared" ca="1" si="142"/>
        <v>-144</v>
      </c>
      <c r="AT403" s="83" cm="1">
        <f t="array" aca="1" ref="AT403" ca="1">_xlfn.LET(_xlpm.rozsah, $F$3:$F$10001,_xlpm.podminka, (_xlpm.rozsah&gt;M403)*(ISNUMBER(_xlpm.rozsah)),_xlpm.indexy, IF(_xlpm.podminka, ROW(_xlpm.rozsah)-MIN(ROW(_xlpm.rozsah))+1),_xlpm.prvni, MIN(_xlpm.indexy),_xlpm.finalni, IF(_xlpm.prvni=1, 2, _xlpm.prvni),INDEX(_xlpm.rozsah, _xlpm.finalni))</f>
        <v>1500</v>
      </c>
      <c r="AU403" s="83" cm="1">
        <f t="array" aca="1" ref="AU403" ca="1">INDEX($F$3:$F$10001,MATCH(AT403,$F$3:$F$10004,0)-1)</f>
        <v>1400</v>
      </c>
      <c r="AV403" s="83">
        <f t="shared" ca="1" si="138"/>
        <v>-144</v>
      </c>
      <c r="AW403" s="83">
        <f t="shared" ca="1" si="139"/>
        <v>-144</v>
      </c>
      <c r="AX403" s="83">
        <f t="shared" ca="1" si="150"/>
        <v>360</v>
      </c>
      <c r="AY403" s="83">
        <f t="shared" ca="1" si="151"/>
        <v>360</v>
      </c>
      <c r="AZ403" s="83">
        <f t="shared" ca="1" si="152"/>
        <v>0</v>
      </c>
      <c r="BA403" s="83">
        <f t="shared" ca="1" si="153"/>
        <v>360</v>
      </c>
      <c r="BB403" s="83">
        <f t="shared" ca="1" si="154"/>
        <v>360</v>
      </c>
    </row>
    <row r="404" spans="1:54" x14ac:dyDescent="0.25">
      <c r="A404" s="58">
        <v>402</v>
      </c>
      <c r="B404" s="59">
        <f t="shared" si="143"/>
        <v>6.7</v>
      </c>
      <c r="C404" s="58">
        <v>64.599999999999994</v>
      </c>
      <c r="D404" s="58">
        <v>44.6</v>
      </c>
      <c r="F404" s="117"/>
      <c r="G404" s="117"/>
      <c r="H404" s="112">
        <f t="shared" si="144"/>
        <v>0</v>
      </c>
      <c r="I404" s="121"/>
      <c r="J404" s="92">
        <f t="shared" si="145"/>
        <v>0</v>
      </c>
      <c r="L404" s="94">
        <v>402</v>
      </c>
      <c r="M404" s="114">
        <f t="shared" ca="1" si="141"/>
        <v>1513.018891034747</v>
      </c>
      <c r="N404" s="115">
        <f t="shared" ca="1" si="155"/>
        <v>159.78412850802994</v>
      </c>
      <c r="P404" s="102"/>
      <c r="Q404" s="102"/>
      <c r="R404" s="102"/>
      <c r="S404" s="102"/>
      <c r="AC404" s="83">
        <f t="shared" si="136"/>
        <v>0</v>
      </c>
      <c r="AD404" s="83">
        <f t="shared" si="137"/>
        <v>0</v>
      </c>
      <c r="AF404" s="83">
        <f t="shared" si="146"/>
        <v>0</v>
      </c>
      <c r="AG404" s="83">
        <f t="shared" si="147"/>
        <v>0</v>
      </c>
      <c r="AQ404" s="83">
        <f t="shared" ca="1" si="148"/>
        <v>-0.79999999999998295</v>
      </c>
      <c r="AR404" s="83">
        <f t="shared" ca="1" si="149"/>
        <v>-143.30415112827799</v>
      </c>
      <c r="AS404" s="83">
        <f t="shared" ca="1" si="142"/>
        <v>-143.89584887172202</v>
      </c>
      <c r="AT404" s="83" cm="1">
        <f t="array" aca="1" ref="AT404" ca="1">_xlfn.LET(_xlpm.rozsah, $F$3:$F$10001,_xlpm.podminka, (_xlpm.rozsah&gt;M404)*(ISNUMBER(_xlpm.rozsah)),_xlpm.indexy, IF(_xlpm.podminka, ROW(_xlpm.rozsah)-MIN(ROW(_xlpm.rozsah))+1),_xlpm.prvni, MIN(_xlpm.indexy),_xlpm.finalni, IF(_xlpm.prvni=1, 2, _xlpm.prvni),INDEX(_xlpm.rozsah, _xlpm.finalni))</f>
        <v>1600</v>
      </c>
      <c r="AU404" s="83" cm="1">
        <f t="array" aca="1" ref="AU404" ca="1">INDEX($F$3:$F$10001,MATCH(AT404,$F$3:$F$10004,0)-1)</f>
        <v>1500</v>
      </c>
      <c r="AV404" s="83">
        <f t="shared" ca="1" si="138"/>
        <v>-143.20000000000002</v>
      </c>
      <c r="AW404" s="83">
        <f t="shared" ca="1" si="139"/>
        <v>-144</v>
      </c>
      <c r="AX404" s="83">
        <f t="shared" ca="1" si="150"/>
        <v>358</v>
      </c>
      <c r="AY404" s="83">
        <f t="shared" ca="1" si="151"/>
        <v>360</v>
      </c>
      <c r="AZ404" s="83">
        <f t="shared" ca="1" si="152"/>
        <v>-2</v>
      </c>
      <c r="BA404" s="83">
        <f t="shared" ca="1" si="153"/>
        <v>359.73962217930506</v>
      </c>
      <c r="BB404" s="83">
        <f t="shared" ca="1" si="154"/>
        <v>358.26037782069494</v>
      </c>
    </row>
    <row r="405" spans="1:54" x14ac:dyDescent="0.25">
      <c r="A405" s="58">
        <v>403</v>
      </c>
      <c r="B405" s="59">
        <f t="shared" si="143"/>
        <v>6.7166666666666668</v>
      </c>
      <c r="C405" s="58">
        <v>51.6</v>
      </c>
      <c r="D405" s="58">
        <v>0</v>
      </c>
      <c r="F405" s="117"/>
      <c r="G405" s="117"/>
      <c r="H405" s="112">
        <f t="shared" si="144"/>
        <v>0</v>
      </c>
      <c r="I405" s="121"/>
      <c r="J405" s="92">
        <f t="shared" si="145"/>
        <v>0</v>
      </c>
      <c r="L405" s="94">
        <v>403</v>
      </c>
      <c r="M405" s="114">
        <f t="shared" ca="1" si="141"/>
        <v>1409.7797953156801</v>
      </c>
      <c r="N405" s="115">
        <f t="shared" ca="1" si="155"/>
        <v>0</v>
      </c>
      <c r="P405" s="102"/>
      <c r="Q405" s="102"/>
      <c r="R405" s="102"/>
      <c r="S405" s="102"/>
      <c r="AC405" s="83">
        <f t="shared" si="136"/>
        <v>0</v>
      </c>
      <c r="AD405" s="83">
        <f t="shared" si="137"/>
        <v>0</v>
      </c>
      <c r="AF405" s="83">
        <f t="shared" si="146"/>
        <v>0</v>
      </c>
      <c r="AG405" s="83">
        <f t="shared" si="147"/>
        <v>0</v>
      </c>
      <c r="AQ405" s="83">
        <f t="shared" ca="1" si="148"/>
        <v>0</v>
      </c>
      <c r="AR405" s="83">
        <f t="shared" ca="1" si="149"/>
        <v>-144</v>
      </c>
      <c r="AS405" s="83">
        <f t="shared" ca="1" si="142"/>
        <v>-144</v>
      </c>
      <c r="AT405" s="83" cm="1">
        <f t="array" aca="1" ref="AT405" ca="1">_xlfn.LET(_xlpm.rozsah, $F$3:$F$10001,_xlpm.podminka, (_xlpm.rozsah&gt;M405)*(ISNUMBER(_xlpm.rozsah)),_xlpm.indexy, IF(_xlpm.podminka, ROW(_xlpm.rozsah)-MIN(ROW(_xlpm.rozsah))+1),_xlpm.prvni, MIN(_xlpm.indexy),_xlpm.finalni, IF(_xlpm.prvni=1, 2, _xlpm.prvni),INDEX(_xlpm.rozsah, _xlpm.finalni))</f>
        <v>1500</v>
      </c>
      <c r="AU405" s="83" cm="1">
        <f t="array" aca="1" ref="AU405" ca="1">INDEX($F$3:$F$10001,MATCH(AT405,$F$3:$F$10004,0)-1)</f>
        <v>1400</v>
      </c>
      <c r="AV405" s="83">
        <f t="shared" ca="1" si="138"/>
        <v>-144</v>
      </c>
      <c r="AW405" s="83">
        <f t="shared" ca="1" si="139"/>
        <v>-144</v>
      </c>
      <c r="AX405" s="83">
        <f t="shared" ca="1" si="150"/>
        <v>360</v>
      </c>
      <c r="AY405" s="83">
        <f t="shared" ca="1" si="151"/>
        <v>360</v>
      </c>
      <c r="AZ405" s="83">
        <f t="shared" ca="1" si="152"/>
        <v>0</v>
      </c>
      <c r="BA405" s="83">
        <f t="shared" ca="1" si="153"/>
        <v>360</v>
      </c>
      <c r="BB405" s="83">
        <f t="shared" ca="1" si="154"/>
        <v>360</v>
      </c>
    </row>
    <row r="406" spans="1:54" x14ac:dyDescent="0.25">
      <c r="A406" s="58">
        <v>404</v>
      </c>
      <c r="B406" s="59">
        <f t="shared" si="143"/>
        <v>6.7333333333333334</v>
      </c>
      <c r="C406" s="58">
        <v>38.700000000000003</v>
      </c>
      <c r="D406" s="58">
        <v>37.4</v>
      </c>
      <c r="F406" s="117"/>
      <c r="G406" s="117"/>
      <c r="H406" s="112">
        <f t="shared" si="144"/>
        <v>0</v>
      </c>
      <c r="I406" s="121"/>
      <c r="J406" s="92">
        <f t="shared" si="145"/>
        <v>0</v>
      </c>
      <c r="L406" s="94">
        <v>404</v>
      </c>
      <c r="M406" s="114">
        <f t="shared" ca="1" si="141"/>
        <v>1307.3348464867602</v>
      </c>
      <c r="N406" s="115">
        <f t="shared" ca="1" si="155"/>
        <v>131.17432325860483</v>
      </c>
      <c r="P406" s="102"/>
      <c r="Q406" s="102"/>
      <c r="R406" s="102"/>
      <c r="S406" s="102"/>
      <c r="AC406" s="83">
        <f t="shared" si="136"/>
        <v>0</v>
      </c>
      <c r="AD406" s="83">
        <f t="shared" si="137"/>
        <v>0</v>
      </c>
      <c r="AF406" s="83">
        <f t="shared" si="146"/>
        <v>0</v>
      </c>
      <c r="AG406" s="83">
        <f t="shared" si="147"/>
        <v>0</v>
      </c>
      <c r="AQ406" s="83">
        <f t="shared" ca="1" si="148"/>
        <v>4</v>
      </c>
      <c r="AR406" s="83">
        <f t="shared" ca="1" si="149"/>
        <v>-140.2933938594704</v>
      </c>
      <c r="AS406" s="83">
        <f t="shared" ca="1" si="142"/>
        <v>-143.7066061405296</v>
      </c>
      <c r="AT406" s="83" cm="1">
        <f t="array" aca="1" ref="AT406" ca="1">_xlfn.LET(_xlpm.rozsah, $F$3:$F$10001,_xlpm.podminka, (_xlpm.rozsah&gt;M406)*(ISNUMBER(_xlpm.rozsah)),_xlpm.indexy, IF(_xlpm.podminka, ROW(_xlpm.rozsah)-MIN(ROW(_xlpm.rozsah))+1),_xlpm.prvni, MIN(_xlpm.indexy),_xlpm.finalni, IF(_xlpm.prvni=1, 2, _xlpm.prvni),INDEX(_xlpm.rozsah, _xlpm.finalni))</f>
        <v>1400</v>
      </c>
      <c r="AU406" s="83" cm="1">
        <f t="array" aca="1" ref="AU406" ca="1">INDEX($F$3:$F$10001,MATCH(AT406,$F$3:$F$10004,0)-1)</f>
        <v>1300</v>
      </c>
      <c r="AV406" s="83">
        <f t="shared" ca="1" si="138"/>
        <v>-144</v>
      </c>
      <c r="AW406" s="83">
        <f t="shared" ca="1" si="139"/>
        <v>-140</v>
      </c>
      <c r="AX406" s="83">
        <f t="shared" ca="1" si="150"/>
        <v>360</v>
      </c>
      <c r="AY406" s="83">
        <f t="shared" ca="1" si="151"/>
        <v>350</v>
      </c>
      <c r="AZ406" s="83">
        <f t="shared" ca="1" si="152"/>
        <v>10</v>
      </c>
      <c r="BA406" s="83">
        <f t="shared" ca="1" si="153"/>
        <v>359.26651535132396</v>
      </c>
      <c r="BB406" s="83">
        <f t="shared" ca="1" si="154"/>
        <v>350.73348464867604</v>
      </c>
    </row>
    <row r="407" spans="1:54" x14ac:dyDescent="0.25">
      <c r="A407" s="58">
        <v>405</v>
      </c>
      <c r="B407" s="59">
        <f t="shared" si="143"/>
        <v>6.75</v>
      </c>
      <c r="C407" s="58">
        <v>42.4</v>
      </c>
      <c r="D407" s="58">
        <v>70.3</v>
      </c>
      <c r="F407" s="117"/>
      <c r="G407" s="117"/>
      <c r="H407" s="112">
        <f t="shared" si="144"/>
        <v>0</v>
      </c>
      <c r="I407" s="121"/>
      <c r="J407" s="92">
        <f t="shared" si="145"/>
        <v>0</v>
      </c>
      <c r="L407" s="94">
        <v>405</v>
      </c>
      <c r="M407" s="114">
        <f t="shared" ca="1" si="141"/>
        <v>1336.7182814221869</v>
      </c>
      <c r="N407" s="115">
        <f t="shared" ca="1" si="155"/>
        <v>248.63129518397974</v>
      </c>
      <c r="P407" s="102"/>
      <c r="Q407" s="102"/>
      <c r="R407" s="102"/>
      <c r="S407" s="102"/>
      <c r="AC407" s="83">
        <f t="shared" si="136"/>
        <v>0</v>
      </c>
      <c r="AD407" s="83">
        <f t="shared" si="137"/>
        <v>0</v>
      </c>
      <c r="AF407" s="83">
        <f t="shared" si="146"/>
        <v>0</v>
      </c>
      <c r="AG407" s="83">
        <f t="shared" si="147"/>
        <v>0</v>
      </c>
      <c r="AQ407" s="83">
        <f t="shared" ca="1" si="148"/>
        <v>4</v>
      </c>
      <c r="AR407" s="83">
        <f t="shared" ca="1" si="149"/>
        <v>-141.46873125688748</v>
      </c>
      <c r="AS407" s="83">
        <f t="shared" ca="1" si="142"/>
        <v>-142.53126874311252</v>
      </c>
      <c r="AT407" s="83" cm="1">
        <f t="array" aca="1" ref="AT407" ca="1">_xlfn.LET(_xlpm.rozsah, $F$3:$F$10001,_xlpm.podminka, (_xlpm.rozsah&gt;M407)*(ISNUMBER(_xlpm.rozsah)),_xlpm.indexy, IF(_xlpm.podminka, ROW(_xlpm.rozsah)-MIN(ROW(_xlpm.rozsah))+1),_xlpm.prvni, MIN(_xlpm.indexy),_xlpm.finalni, IF(_xlpm.prvni=1, 2, _xlpm.prvni),INDEX(_xlpm.rozsah, _xlpm.finalni))</f>
        <v>1400</v>
      </c>
      <c r="AU407" s="83" cm="1">
        <f t="array" aca="1" ref="AU407" ca="1">INDEX($F$3:$F$10001,MATCH(AT407,$F$3:$F$10004,0)-1)</f>
        <v>1300</v>
      </c>
      <c r="AV407" s="83">
        <f t="shared" ca="1" si="138"/>
        <v>-144</v>
      </c>
      <c r="AW407" s="83">
        <f t="shared" ca="1" si="139"/>
        <v>-140</v>
      </c>
      <c r="AX407" s="83">
        <f t="shared" ca="1" si="150"/>
        <v>360</v>
      </c>
      <c r="AY407" s="83">
        <f t="shared" ca="1" si="151"/>
        <v>350</v>
      </c>
      <c r="AZ407" s="83">
        <f t="shared" ca="1" si="152"/>
        <v>10</v>
      </c>
      <c r="BA407" s="83">
        <f t="shared" ca="1" si="153"/>
        <v>356.32817185778129</v>
      </c>
      <c r="BB407" s="83">
        <f t="shared" ca="1" si="154"/>
        <v>353.67182814221871</v>
      </c>
    </row>
    <row r="408" spans="1:54" x14ac:dyDescent="0.25">
      <c r="A408" s="58">
        <v>406</v>
      </c>
      <c r="B408" s="59">
        <f t="shared" si="143"/>
        <v>6.7666666666666666</v>
      </c>
      <c r="C408" s="58">
        <v>46.5</v>
      </c>
      <c r="D408" s="58">
        <v>89.1</v>
      </c>
      <c r="F408" s="117"/>
      <c r="G408" s="117"/>
      <c r="H408" s="112">
        <f t="shared" si="144"/>
        <v>0</v>
      </c>
      <c r="I408" s="121"/>
      <c r="J408" s="92">
        <f t="shared" si="145"/>
        <v>0</v>
      </c>
      <c r="L408" s="94">
        <v>406</v>
      </c>
      <c r="M408" s="114">
        <f t="shared" ca="1" si="141"/>
        <v>1369.2783039182002</v>
      </c>
      <c r="N408" s="115">
        <f t="shared" ca="1" si="155"/>
        <v>318.02269687911161</v>
      </c>
      <c r="P408" s="102"/>
      <c r="Q408" s="102"/>
      <c r="R408" s="102"/>
      <c r="S408" s="102"/>
      <c r="AC408" s="83">
        <f t="shared" si="136"/>
        <v>0</v>
      </c>
      <c r="AD408" s="83">
        <f t="shared" si="137"/>
        <v>0</v>
      </c>
      <c r="AF408" s="83">
        <f t="shared" si="146"/>
        <v>0</v>
      </c>
      <c r="AG408" s="83">
        <f t="shared" si="147"/>
        <v>0</v>
      </c>
      <c r="AQ408" s="83">
        <f t="shared" ca="1" si="148"/>
        <v>4</v>
      </c>
      <c r="AR408" s="83">
        <f t="shared" ca="1" si="149"/>
        <v>-142.77113215672802</v>
      </c>
      <c r="AS408" s="83">
        <f t="shared" ca="1" si="142"/>
        <v>-141.22886784327198</v>
      </c>
      <c r="AT408" s="83" cm="1">
        <f t="array" aca="1" ref="AT408" ca="1">_xlfn.LET(_xlpm.rozsah, $F$3:$F$10001,_xlpm.podminka, (_xlpm.rozsah&gt;M408)*(ISNUMBER(_xlpm.rozsah)),_xlpm.indexy, IF(_xlpm.podminka, ROW(_xlpm.rozsah)-MIN(ROW(_xlpm.rozsah))+1),_xlpm.prvni, MIN(_xlpm.indexy),_xlpm.finalni, IF(_xlpm.prvni=1, 2, _xlpm.prvni),INDEX(_xlpm.rozsah, _xlpm.finalni))</f>
        <v>1400</v>
      </c>
      <c r="AU408" s="83" cm="1">
        <f t="array" aca="1" ref="AU408" ca="1">INDEX($F$3:$F$10001,MATCH(AT408,$F$3:$F$10004,0)-1)</f>
        <v>1300</v>
      </c>
      <c r="AV408" s="83">
        <f t="shared" ca="1" si="138"/>
        <v>-144</v>
      </c>
      <c r="AW408" s="83">
        <f t="shared" ca="1" si="139"/>
        <v>-140</v>
      </c>
      <c r="AX408" s="83">
        <f t="shared" ca="1" si="150"/>
        <v>360</v>
      </c>
      <c r="AY408" s="83">
        <f t="shared" ca="1" si="151"/>
        <v>350</v>
      </c>
      <c r="AZ408" s="83">
        <f t="shared" ca="1" si="152"/>
        <v>10</v>
      </c>
      <c r="BA408" s="83">
        <f t="shared" ca="1" si="153"/>
        <v>353.07216960817999</v>
      </c>
      <c r="BB408" s="83">
        <f t="shared" ca="1" si="154"/>
        <v>356.92783039182001</v>
      </c>
    </row>
    <row r="409" spans="1:54" x14ac:dyDescent="0.25">
      <c r="A409" s="58">
        <v>407</v>
      </c>
      <c r="B409" s="59">
        <f t="shared" si="143"/>
        <v>6.7833333333333332</v>
      </c>
      <c r="C409" s="58">
        <v>50.6</v>
      </c>
      <c r="D409" s="58">
        <v>93.9</v>
      </c>
      <c r="F409" s="117"/>
      <c r="G409" s="117"/>
      <c r="H409" s="112">
        <f t="shared" si="144"/>
        <v>0</v>
      </c>
      <c r="I409" s="121"/>
      <c r="J409" s="92">
        <f t="shared" si="145"/>
        <v>0</v>
      </c>
      <c r="L409" s="94">
        <v>407</v>
      </c>
      <c r="M409" s="114">
        <f t="shared" ca="1" si="141"/>
        <v>1401.8383264142135</v>
      </c>
      <c r="N409" s="115">
        <f t="shared" ca="1" si="155"/>
        <v>338.04</v>
      </c>
      <c r="P409" s="102"/>
      <c r="Q409" s="102"/>
      <c r="R409" s="102"/>
      <c r="S409" s="102"/>
      <c r="AC409" s="83">
        <f t="shared" ref="AC409:AC472" si="156">AG409</f>
        <v>0</v>
      </c>
      <c r="AD409" s="83">
        <f t="shared" si="137"/>
        <v>0</v>
      </c>
      <c r="AF409" s="83">
        <f t="shared" si="146"/>
        <v>0</v>
      </c>
      <c r="AG409" s="83">
        <f t="shared" si="147"/>
        <v>0</v>
      </c>
      <c r="AQ409" s="83">
        <f t="shared" ca="1" si="148"/>
        <v>0</v>
      </c>
      <c r="AR409" s="83">
        <f t="shared" ca="1" si="149"/>
        <v>-144</v>
      </c>
      <c r="AS409" s="83">
        <f t="shared" ca="1" si="142"/>
        <v>-144</v>
      </c>
      <c r="AT409" s="83" cm="1">
        <f t="array" aca="1" ref="AT409" ca="1">_xlfn.LET(_xlpm.rozsah, $F$3:$F$10001,_xlpm.podminka, (_xlpm.rozsah&gt;M409)*(ISNUMBER(_xlpm.rozsah)),_xlpm.indexy, IF(_xlpm.podminka, ROW(_xlpm.rozsah)-MIN(ROW(_xlpm.rozsah))+1),_xlpm.prvni, MIN(_xlpm.indexy),_xlpm.finalni, IF(_xlpm.prvni=1, 2, _xlpm.prvni),INDEX(_xlpm.rozsah, _xlpm.finalni))</f>
        <v>1500</v>
      </c>
      <c r="AU409" s="83" cm="1">
        <f t="array" aca="1" ref="AU409" ca="1">INDEX($F$3:$F$10001,MATCH(AT409,$F$3:$F$10004,0)-1)</f>
        <v>1400</v>
      </c>
      <c r="AV409" s="83">
        <f t="shared" ca="1" si="138"/>
        <v>-144</v>
      </c>
      <c r="AW409" s="83">
        <f t="shared" ca="1" si="139"/>
        <v>-144</v>
      </c>
      <c r="AX409" s="83">
        <f t="shared" ca="1" si="150"/>
        <v>360</v>
      </c>
      <c r="AY409" s="83">
        <f t="shared" ca="1" si="151"/>
        <v>360</v>
      </c>
      <c r="AZ409" s="83">
        <f t="shared" ca="1" si="152"/>
        <v>0</v>
      </c>
      <c r="BA409" s="83">
        <f t="shared" ca="1" si="153"/>
        <v>360</v>
      </c>
      <c r="BB409" s="83">
        <f t="shared" ca="1" si="154"/>
        <v>360</v>
      </c>
    </row>
    <row r="410" spans="1:54" x14ac:dyDescent="0.25">
      <c r="A410" s="58">
        <v>408</v>
      </c>
      <c r="B410" s="59">
        <f t="shared" si="143"/>
        <v>6.8</v>
      </c>
      <c r="C410" s="58">
        <v>53.8</v>
      </c>
      <c r="D410" s="58">
        <v>33</v>
      </c>
      <c r="F410" s="117"/>
      <c r="G410" s="117"/>
      <c r="H410" s="112">
        <f t="shared" si="144"/>
        <v>0</v>
      </c>
      <c r="I410" s="121"/>
      <c r="J410" s="92">
        <f t="shared" si="145"/>
        <v>0</v>
      </c>
      <c r="L410" s="94">
        <v>408</v>
      </c>
      <c r="M410" s="114">
        <f t="shared" ca="1" si="141"/>
        <v>1427.2510268989067</v>
      </c>
      <c r="N410" s="115">
        <f t="shared" ca="1" si="155"/>
        <v>118.80000000000001</v>
      </c>
      <c r="P410" s="102"/>
      <c r="Q410" s="102"/>
      <c r="R410" s="102"/>
      <c r="S410" s="102"/>
      <c r="AC410" s="83">
        <f t="shared" si="156"/>
        <v>0</v>
      </c>
      <c r="AD410" s="83">
        <f t="shared" ref="AD410:AD473" si="157">AD409+AC410</f>
        <v>0</v>
      </c>
      <c r="AF410" s="83">
        <f t="shared" si="146"/>
        <v>0</v>
      </c>
      <c r="AG410" s="83">
        <f t="shared" si="147"/>
        <v>0</v>
      </c>
      <c r="AQ410" s="83">
        <f t="shared" ca="1" si="148"/>
        <v>0</v>
      </c>
      <c r="AR410" s="83">
        <f t="shared" ca="1" si="149"/>
        <v>-144</v>
      </c>
      <c r="AS410" s="83">
        <f t="shared" ca="1" si="142"/>
        <v>-144</v>
      </c>
      <c r="AT410" s="83" cm="1">
        <f t="array" aca="1" ref="AT410" ca="1">_xlfn.LET(_xlpm.rozsah, $F$3:$F$10001,_xlpm.podminka, (_xlpm.rozsah&gt;M410)*(ISNUMBER(_xlpm.rozsah)),_xlpm.indexy, IF(_xlpm.podminka, ROW(_xlpm.rozsah)-MIN(ROW(_xlpm.rozsah))+1),_xlpm.prvni, MIN(_xlpm.indexy),_xlpm.finalni, IF(_xlpm.prvni=1, 2, _xlpm.prvni),INDEX(_xlpm.rozsah, _xlpm.finalni))</f>
        <v>1500</v>
      </c>
      <c r="AU410" s="83" cm="1">
        <f t="array" aca="1" ref="AU410" ca="1">INDEX($F$3:$F$10001,MATCH(AT410,$F$3:$F$10004,0)-1)</f>
        <v>1400</v>
      </c>
      <c r="AV410" s="83">
        <f t="shared" ca="1" si="138"/>
        <v>-144</v>
      </c>
      <c r="AW410" s="83">
        <f t="shared" ca="1" si="139"/>
        <v>-144</v>
      </c>
      <c r="AX410" s="83">
        <f t="shared" ca="1" si="150"/>
        <v>360</v>
      </c>
      <c r="AY410" s="83">
        <f t="shared" ca="1" si="151"/>
        <v>360</v>
      </c>
      <c r="AZ410" s="83">
        <f t="shared" ca="1" si="152"/>
        <v>0</v>
      </c>
      <c r="BA410" s="83">
        <f t="shared" ca="1" si="153"/>
        <v>360</v>
      </c>
      <c r="BB410" s="83">
        <f t="shared" ca="1" si="154"/>
        <v>360</v>
      </c>
    </row>
    <row r="411" spans="1:54" x14ac:dyDescent="0.25">
      <c r="A411" s="58">
        <v>409</v>
      </c>
      <c r="B411" s="59">
        <f t="shared" si="143"/>
        <v>6.8166666666666664</v>
      </c>
      <c r="C411" s="58">
        <v>55.5</v>
      </c>
      <c r="D411" s="58">
        <v>20.3</v>
      </c>
      <c r="F411" s="117"/>
      <c r="G411" s="117"/>
      <c r="H411" s="112">
        <f t="shared" si="144"/>
        <v>0</v>
      </c>
      <c r="I411" s="121"/>
      <c r="J411" s="92">
        <f t="shared" si="145"/>
        <v>0</v>
      </c>
      <c r="L411" s="94">
        <v>409</v>
      </c>
      <c r="M411" s="114">
        <f t="shared" ca="1" si="141"/>
        <v>1440.7515240314003</v>
      </c>
      <c r="N411" s="115">
        <f t="shared" ca="1" si="155"/>
        <v>73.08</v>
      </c>
      <c r="P411" s="102"/>
      <c r="Q411" s="102"/>
      <c r="R411" s="102"/>
      <c r="S411" s="102"/>
      <c r="AC411" s="83">
        <f t="shared" si="156"/>
        <v>0</v>
      </c>
      <c r="AD411" s="83">
        <f t="shared" si="157"/>
        <v>0</v>
      </c>
      <c r="AF411" s="83">
        <f t="shared" si="146"/>
        <v>0</v>
      </c>
      <c r="AG411" s="83">
        <f t="shared" si="147"/>
        <v>0</v>
      </c>
      <c r="AQ411" s="83">
        <f t="shared" ca="1" si="148"/>
        <v>0</v>
      </c>
      <c r="AR411" s="83">
        <f t="shared" ca="1" si="149"/>
        <v>-144</v>
      </c>
      <c r="AS411" s="83">
        <f t="shared" ca="1" si="142"/>
        <v>-144</v>
      </c>
      <c r="AT411" s="83" cm="1">
        <f t="array" aca="1" ref="AT411" ca="1">_xlfn.LET(_xlpm.rozsah, $F$3:$F$10001,_xlpm.podminka, (_xlpm.rozsah&gt;M411)*(ISNUMBER(_xlpm.rozsah)),_xlpm.indexy, IF(_xlpm.podminka, ROW(_xlpm.rozsah)-MIN(ROW(_xlpm.rozsah))+1),_xlpm.prvni, MIN(_xlpm.indexy),_xlpm.finalni, IF(_xlpm.prvni=1, 2, _xlpm.prvni),INDEX(_xlpm.rozsah, _xlpm.finalni))</f>
        <v>1500</v>
      </c>
      <c r="AU411" s="83" cm="1">
        <f t="array" aca="1" ref="AU411" ca="1">INDEX($F$3:$F$10001,MATCH(AT411,$F$3:$F$10004,0)-1)</f>
        <v>1400</v>
      </c>
      <c r="AV411" s="83">
        <f t="shared" ca="1" si="138"/>
        <v>-144</v>
      </c>
      <c r="AW411" s="83">
        <f t="shared" ca="1" si="139"/>
        <v>-144</v>
      </c>
      <c r="AX411" s="83">
        <f t="shared" ca="1" si="150"/>
        <v>360</v>
      </c>
      <c r="AY411" s="83">
        <f t="shared" ca="1" si="151"/>
        <v>360</v>
      </c>
      <c r="AZ411" s="83">
        <f t="shared" ca="1" si="152"/>
        <v>0</v>
      </c>
      <c r="BA411" s="83">
        <f t="shared" ca="1" si="153"/>
        <v>360</v>
      </c>
      <c r="BB411" s="83">
        <f t="shared" ca="1" si="154"/>
        <v>360</v>
      </c>
    </row>
    <row r="412" spans="1:54" x14ac:dyDescent="0.25">
      <c r="A412" s="58">
        <v>410</v>
      </c>
      <c r="B412" s="59">
        <f t="shared" si="143"/>
        <v>6.833333333333333</v>
      </c>
      <c r="C412" s="58">
        <v>55.8</v>
      </c>
      <c r="D412" s="58">
        <v>5.2</v>
      </c>
      <c r="F412" s="117"/>
      <c r="G412" s="117"/>
      <c r="H412" s="112">
        <f t="shared" si="144"/>
        <v>0</v>
      </c>
      <c r="I412" s="121"/>
      <c r="J412" s="92">
        <f t="shared" si="145"/>
        <v>0</v>
      </c>
      <c r="L412" s="94">
        <v>410</v>
      </c>
      <c r="M412" s="114">
        <f t="shared" ca="1" si="141"/>
        <v>1443.1339647018401</v>
      </c>
      <c r="N412" s="115">
        <f t="shared" ca="1" si="155"/>
        <v>18.720000000000002</v>
      </c>
      <c r="P412" s="102"/>
      <c r="Q412" s="102"/>
      <c r="R412" s="102"/>
      <c r="S412" s="102"/>
      <c r="AC412" s="83">
        <f t="shared" si="156"/>
        <v>0</v>
      </c>
      <c r="AD412" s="83">
        <f t="shared" si="157"/>
        <v>0</v>
      </c>
      <c r="AF412" s="83">
        <f t="shared" si="146"/>
        <v>0</v>
      </c>
      <c r="AG412" s="83">
        <f t="shared" si="147"/>
        <v>0</v>
      </c>
      <c r="AQ412" s="83">
        <f t="shared" ca="1" si="148"/>
        <v>0</v>
      </c>
      <c r="AR412" s="83">
        <f t="shared" ca="1" si="149"/>
        <v>-144</v>
      </c>
      <c r="AS412" s="83">
        <f t="shared" ca="1" si="142"/>
        <v>-144</v>
      </c>
      <c r="AT412" s="83" cm="1">
        <f t="array" aca="1" ref="AT412" ca="1">_xlfn.LET(_xlpm.rozsah, $F$3:$F$10001,_xlpm.podminka, (_xlpm.rozsah&gt;M412)*(ISNUMBER(_xlpm.rozsah)),_xlpm.indexy, IF(_xlpm.podminka, ROW(_xlpm.rozsah)-MIN(ROW(_xlpm.rozsah))+1),_xlpm.prvni, MIN(_xlpm.indexy),_xlpm.finalni, IF(_xlpm.prvni=1, 2, _xlpm.prvni),INDEX(_xlpm.rozsah, _xlpm.finalni))</f>
        <v>1500</v>
      </c>
      <c r="AU412" s="83" cm="1">
        <f t="array" aca="1" ref="AU412" ca="1">INDEX($F$3:$F$10001,MATCH(AT412,$F$3:$F$10004,0)-1)</f>
        <v>1400</v>
      </c>
      <c r="AV412" s="83">
        <f t="shared" ca="1" si="138"/>
        <v>-144</v>
      </c>
      <c r="AW412" s="83">
        <f t="shared" ca="1" si="139"/>
        <v>-144</v>
      </c>
      <c r="AX412" s="83">
        <f t="shared" ca="1" si="150"/>
        <v>360</v>
      </c>
      <c r="AY412" s="83">
        <f t="shared" ca="1" si="151"/>
        <v>360</v>
      </c>
      <c r="AZ412" s="83">
        <f t="shared" ca="1" si="152"/>
        <v>0</v>
      </c>
      <c r="BA412" s="83">
        <f t="shared" ca="1" si="153"/>
        <v>360</v>
      </c>
      <c r="BB412" s="83">
        <f t="shared" ca="1" si="154"/>
        <v>360</v>
      </c>
    </row>
    <row r="413" spans="1:54" s="81" customFormat="1" x14ac:dyDescent="0.25">
      <c r="A413" s="79">
        <v>411</v>
      </c>
      <c r="B413" s="80">
        <f t="shared" si="143"/>
        <v>6.85</v>
      </c>
      <c r="C413" s="79">
        <v>55.4</v>
      </c>
      <c r="D413" s="79" t="s">
        <v>8</v>
      </c>
      <c r="F413" s="117"/>
      <c r="G413" s="117"/>
      <c r="H413" s="112">
        <f t="shared" si="144"/>
        <v>0</v>
      </c>
      <c r="I413" s="121"/>
      <c r="J413" s="92">
        <f t="shared" si="145"/>
        <v>0</v>
      </c>
      <c r="K413" s="83"/>
      <c r="L413" s="94">
        <v>411</v>
      </c>
      <c r="M413" s="114">
        <f t="shared" ca="1" si="141"/>
        <v>1439.9573771412533</v>
      </c>
      <c r="N413" s="115">
        <f t="shared" ref="N413:N424" ca="1" si="158">AS413</f>
        <v>-144</v>
      </c>
      <c r="O413" s="83"/>
      <c r="P413" s="102"/>
      <c r="Q413" s="102"/>
      <c r="R413" s="102"/>
      <c r="S413" s="102"/>
      <c r="T413" s="83"/>
      <c r="U413" s="83"/>
      <c r="V413" s="83"/>
      <c r="W413" s="83"/>
      <c r="X413" s="83"/>
      <c r="Y413" s="83"/>
      <c r="Z413" s="83"/>
      <c r="AA413" s="83"/>
      <c r="AB413" s="83"/>
      <c r="AC413" s="83">
        <f t="shared" si="156"/>
        <v>0</v>
      </c>
      <c r="AD413" s="83">
        <f t="shared" si="157"/>
        <v>0</v>
      </c>
      <c r="AE413" s="83"/>
      <c r="AF413" s="83">
        <f t="shared" si="146"/>
        <v>0</v>
      </c>
      <c r="AG413" s="83">
        <f t="shared" si="147"/>
        <v>0</v>
      </c>
      <c r="AH413" s="83"/>
      <c r="AI413" s="83"/>
      <c r="AJ413" s="83"/>
      <c r="AK413" s="83"/>
      <c r="AL413" s="83"/>
      <c r="AM413" s="83"/>
      <c r="AN413" s="83"/>
      <c r="AO413" s="83"/>
      <c r="AP413" s="83"/>
      <c r="AQ413" s="83">
        <f t="shared" ca="1" si="148"/>
        <v>0</v>
      </c>
      <c r="AR413" s="83">
        <f t="shared" ca="1" si="149"/>
        <v>-144</v>
      </c>
      <c r="AS413" s="83">
        <f t="shared" ca="1" si="142"/>
        <v>-144</v>
      </c>
      <c r="AT413" s="83" cm="1">
        <f t="array" aca="1" ref="AT413" ca="1">_xlfn.LET(_xlpm.rozsah, $F$3:$F$10001,_xlpm.podminka, (_xlpm.rozsah&gt;M413)*(ISNUMBER(_xlpm.rozsah)),_xlpm.indexy, IF(_xlpm.podminka, ROW(_xlpm.rozsah)-MIN(ROW(_xlpm.rozsah))+1),_xlpm.prvni, MIN(_xlpm.indexy),_xlpm.finalni, IF(_xlpm.prvni=1, 2, _xlpm.prvni),INDEX(_xlpm.rozsah, _xlpm.finalni))</f>
        <v>1500</v>
      </c>
      <c r="AU413" s="83" cm="1">
        <f t="array" aca="1" ref="AU413" ca="1">INDEX($F$3:$F$10001,MATCH(AT413,$F$3:$F$10004,0)-1)</f>
        <v>1400</v>
      </c>
      <c r="AV413" s="83">
        <f t="shared" ca="1" si="138"/>
        <v>-144</v>
      </c>
      <c r="AW413" s="83">
        <f t="shared" ca="1" si="139"/>
        <v>-144</v>
      </c>
      <c r="AX413" s="83">
        <f t="shared" ca="1" si="150"/>
        <v>360</v>
      </c>
      <c r="AY413" s="83">
        <f t="shared" ca="1" si="151"/>
        <v>360</v>
      </c>
      <c r="AZ413" s="83">
        <f t="shared" ca="1" si="152"/>
        <v>0</v>
      </c>
      <c r="BA413" s="83">
        <f t="shared" ca="1" si="153"/>
        <v>360</v>
      </c>
      <c r="BB413" s="83">
        <f t="shared" ca="1" si="154"/>
        <v>360</v>
      </c>
    </row>
    <row r="414" spans="1:54" s="81" customFormat="1" x14ac:dyDescent="0.25">
      <c r="A414" s="79">
        <v>412</v>
      </c>
      <c r="B414" s="80">
        <f t="shared" si="143"/>
        <v>6.8666666666666663</v>
      </c>
      <c r="C414" s="79">
        <v>54.4</v>
      </c>
      <c r="D414" s="79" t="s">
        <v>8</v>
      </c>
      <c r="F414" s="117"/>
      <c r="G414" s="117"/>
      <c r="H414" s="112">
        <f t="shared" si="144"/>
        <v>0</v>
      </c>
      <c r="I414" s="121"/>
      <c r="J414" s="92">
        <f t="shared" si="145"/>
        <v>0</v>
      </c>
      <c r="K414" s="83"/>
      <c r="L414" s="94">
        <v>412</v>
      </c>
      <c r="M414" s="114">
        <f t="shared" ca="1" si="141"/>
        <v>1432.0159082397868</v>
      </c>
      <c r="N414" s="115">
        <f t="shared" ca="1" si="158"/>
        <v>-144</v>
      </c>
      <c r="O414" s="83"/>
      <c r="P414" s="102"/>
      <c r="Q414" s="102"/>
      <c r="R414" s="102"/>
      <c r="S414" s="102"/>
      <c r="T414" s="83"/>
      <c r="U414" s="83"/>
      <c r="V414" s="83"/>
      <c r="W414" s="83"/>
      <c r="X414" s="83"/>
      <c r="Y414" s="83"/>
      <c r="Z414" s="83"/>
      <c r="AA414" s="83"/>
      <c r="AB414" s="83"/>
      <c r="AC414" s="83">
        <f t="shared" si="156"/>
        <v>0</v>
      </c>
      <c r="AD414" s="83">
        <f t="shared" si="157"/>
        <v>0</v>
      </c>
      <c r="AE414" s="83"/>
      <c r="AF414" s="83">
        <f t="shared" si="146"/>
        <v>0</v>
      </c>
      <c r="AG414" s="83">
        <f t="shared" si="147"/>
        <v>0</v>
      </c>
      <c r="AH414" s="83"/>
      <c r="AI414" s="83"/>
      <c r="AJ414" s="83"/>
      <c r="AK414" s="83"/>
      <c r="AL414" s="83"/>
      <c r="AM414" s="83"/>
      <c r="AN414" s="83"/>
      <c r="AO414" s="83"/>
      <c r="AP414" s="83"/>
      <c r="AQ414" s="83">
        <f t="shared" ca="1" si="148"/>
        <v>0</v>
      </c>
      <c r="AR414" s="83">
        <f t="shared" ca="1" si="149"/>
        <v>-144</v>
      </c>
      <c r="AS414" s="83">
        <f t="shared" ca="1" si="142"/>
        <v>-144</v>
      </c>
      <c r="AT414" s="83" cm="1">
        <f t="array" aca="1" ref="AT414" ca="1">_xlfn.LET(_xlpm.rozsah, $F$3:$F$10001,_xlpm.podminka, (_xlpm.rozsah&gt;M414)*(ISNUMBER(_xlpm.rozsah)),_xlpm.indexy, IF(_xlpm.podminka, ROW(_xlpm.rozsah)-MIN(ROW(_xlpm.rozsah))+1),_xlpm.prvni, MIN(_xlpm.indexy),_xlpm.finalni, IF(_xlpm.prvni=1, 2, _xlpm.prvni),INDEX(_xlpm.rozsah, _xlpm.finalni))</f>
        <v>1500</v>
      </c>
      <c r="AU414" s="83" cm="1">
        <f t="array" aca="1" ref="AU414" ca="1">INDEX($F$3:$F$10001,MATCH(AT414,$F$3:$F$10004,0)-1)</f>
        <v>1400</v>
      </c>
      <c r="AV414" s="83">
        <f t="shared" ref="AV414:AV477" ca="1" si="159">INDEX($J$2:$J$10001,MATCH(AT414,$F$2:$F$10001,0))</f>
        <v>-144</v>
      </c>
      <c r="AW414" s="83">
        <f t="shared" ref="AW414:AW477" ca="1" si="160">INDEX($J$2:$J$10001,MATCH(AU414,$F$2:$F$10001,0))</f>
        <v>-144</v>
      </c>
      <c r="AX414" s="83">
        <f t="shared" ca="1" si="150"/>
        <v>360</v>
      </c>
      <c r="AY414" s="83">
        <f t="shared" ca="1" si="151"/>
        <v>360</v>
      </c>
      <c r="AZ414" s="83">
        <f t="shared" ca="1" si="152"/>
        <v>0</v>
      </c>
      <c r="BA414" s="83">
        <f t="shared" ca="1" si="153"/>
        <v>360</v>
      </c>
      <c r="BB414" s="83">
        <f t="shared" ca="1" si="154"/>
        <v>360</v>
      </c>
    </row>
    <row r="415" spans="1:54" s="81" customFormat="1" x14ac:dyDescent="0.25">
      <c r="A415" s="79">
        <v>413</v>
      </c>
      <c r="B415" s="80">
        <f t="shared" si="143"/>
        <v>6.8833333333333337</v>
      </c>
      <c r="C415" s="79">
        <v>53.1</v>
      </c>
      <c r="D415" s="79" t="s">
        <v>8</v>
      </c>
      <c r="F415" s="117"/>
      <c r="G415" s="117"/>
      <c r="H415" s="112">
        <f t="shared" si="144"/>
        <v>0</v>
      </c>
      <c r="I415" s="121"/>
      <c r="J415" s="92">
        <f t="shared" si="145"/>
        <v>0</v>
      </c>
      <c r="K415" s="83"/>
      <c r="L415" s="94">
        <v>413</v>
      </c>
      <c r="M415" s="114">
        <f t="shared" ca="1" si="141"/>
        <v>1421.6919986678802</v>
      </c>
      <c r="N415" s="115">
        <f t="shared" ca="1" si="158"/>
        <v>-144</v>
      </c>
      <c r="O415" s="83"/>
      <c r="P415" s="102"/>
      <c r="Q415" s="102"/>
      <c r="R415" s="102"/>
      <c r="S415" s="102"/>
      <c r="T415" s="83"/>
      <c r="U415" s="83"/>
      <c r="V415" s="83"/>
      <c r="W415" s="83"/>
      <c r="X415" s="83"/>
      <c r="Y415" s="83"/>
      <c r="Z415" s="83"/>
      <c r="AA415" s="83"/>
      <c r="AB415" s="83"/>
      <c r="AC415" s="83">
        <f t="shared" si="156"/>
        <v>0</v>
      </c>
      <c r="AD415" s="83">
        <f t="shared" si="157"/>
        <v>0</v>
      </c>
      <c r="AE415" s="83"/>
      <c r="AF415" s="83">
        <f t="shared" si="146"/>
        <v>0</v>
      </c>
      <c r="AG415" s="83">
        <f t="shared" si="147"/>
        <v>0</v>
      </c>
      <c r="AH415" s="83"/>
      <c r="AI415" s="83"/>
      <c r="AJ415" s="83"/>
      <c r="AK415" s="83"/>
      <c r="AL415" s="83"/>
      <c r="AM415" s="83"/>
      <c r="AN415" s="83"/>
      <c r="AO415" s="83"/>
      <c r="AP415" s="83"/>
      <c r="AQ415" s="83">
        <f t="shared" ca="1" si="148"/>
        <v>0</v>
      </c>
      <c r="AR415" s="83">
        <f t="shared" ca="1" si="149"/>
        <v>-144</v>
      </c>
      <c r="AS415" s="83">
        <f t="shared" ca="1" si="142"/>
        <v>-144</v>
      </c>
      <c r="AT415" s="83" cm="1">
        <f t="array" aca="1" ref="AT415" ca="1">_xlfn.LET(_xlpm.rozsah, $F$3:$F$10001,_xlpm.podminka, (_xlpm.rozsah&gt;M415)*(ISNUMBER(_xlpm.rozsah)),_xlpm.indexy, IF(_xlpm.podminka, ROW(_xlpm.rozsah)-MIN(ROW(_xlpm.rozsah))+1),_xlpm.prvni, MIN(_xlpm.indexy),_xlpm.finalni, IF(_xlpm.prvni=1, 2, _xlpm.prvni),INDEX(_xlpm.rozsah, _xlpm.finalni))</f>
        <v>1500</v>
      </c>
      <c r="AU415" s="83" cm="1">
        <f t="array" aca="1" ref="AU415" ca="1">INDEX($F$3:$F$10001,MATCH(AT415,$F$3:$F$10004,0)-1)</f>
        <v>1400</v>
      </c>
      <c r="AV415" s="83">
        <f t="shared" ca="1" si="159"/>
        <v>-144</v>
      </c>
      <c r="AW415" s="83">
        <f t="shared" ca="1" si="160"/>
        <v>-144</v>
      </c>
      <c r="AX415" s="83">
        <f t="shared" ca="1" si="150"/>
        <v>360</v>
      </c>
      <c r="AY415" s="83">
        <f t="shared" ca="1" si="151"/>
        <v>360</v>
      </c>
      <c r="AZ415" s="83">
        <f t="shared" ca="1" si="152"/>
        <v>0</v>
      </c>
      <c r="BA415" s="83">
        <f t="shared" ca="1" si="153"/>
        <v>360</v>
      </c>
      <c r="BB415" s="83">
        <f t="shared" ca="1" si="154"/>
        <v>360</v>
      </c>
    </row>
    <row r="416" spans="1:54" s="81" customFormat="1" x14ac:dyDescent="0.25">
      <c r="A416" s="79">
        <v>414</v>
      </c>
      <c r="B416" s="80">
        <f t="shared" si="143"/>
        <v>6.9</v>
      </c>
      <c r="C416" s="79">
        <v>51.8</v>
      </c>
      <c r="D416" s="79" t="s">
        <v>8</v>
      </c>
      <c r="F416" s="117"/>
      <c r="G416" s="117"/>
      <c r="H416" s="112">
        <f t="shared" si="144"/>
        <v>0</v>
      </c>
      <c r="I416" s="121"/>
      <c r="J416" s="92">
        <f t="shared" si="145"/>
        <v>0</v>
      </c>
      <c r="K416" s="83"/>
      <c r="L416" s="94">
        <v>414</v>
      </c>
      <c r="M416" s="114">
        <f t="shared" ca="1" si="141"/>
        <v>1411.3680890959736</v>
      </c>
      <c r="N416" s="115">
        <f t="shared" ca="1" si="158"/>
        <v>-144</v>
      </c>
      <c r="O416" s="83"/>
      <c r="P416" s="102"/>
      <c r="Q416" s="102"/>
      <c r="R416" s="102"/>
      <c r="S416" s="102"/>
      <c r="T416" s="83"/>
      <c r="U416" s="83"/>
      <c r="V416" s="83"/>
      <c r="W416" s="83"/>
      <c r="X416" s="83"/>
      <c r="Y416" s="83"/>
      <c r="Z416" s="83"/>
      <c r="AA416" s="83"/>
      <c r="AB416" s="83"/>
      <c r="AC416" s="83">
        <f t="shared" si="156"/>
        <v>0</v>
      </c>
      <c r="AD416" s="83">
        <f t="shared" si="157"/>
        <v>0</v>
      </c>
      <c r="AE416" s="83"/>
      <c r="AF416" s="83">
        <f t="shared" si="146"/>
        <v>0</v>
      </c>
      <c r="AG416" s="83">
        <f t="shared" si="147"/>
        <v>0</v>
      </c>
      <c r="AH416" s="83"/>
      <c r="AI416" s="83"/>
      <c r="AJ416" s="83"/>
      <c r="AK416" s="83"/>
      <c r="AL416" s="83"/>
      <c r="AM416" s="83"/>
      <c r="AN416" s="83"/>
      <c r="AO416" s="83"/>
      <c r="AP416" s="83"/>
      <c r="AQ416" s="83">
        <f t="shared" ca="1" si="148"/>
        <v>0</v>
      </c>
      <c r="AR416" s="83">
        <f t="shared" ca="1" si="149"/>
        <v>-144</v>
      </c>
      <c r="AS416" s="83">
        <f t="shared" ca="1" si="142"/>
        <v>-144</v>
      </c>
      <c r="AT416" s="83" cm="1">
        <f t="array" aca="1" ref="AT416" ca="1">_xlfn.LET(_xlpm.rozsah, $F$3:$F$10001,_xlpm.podminka, (_xlpm.rozsah&gt;M416)*(ISNUMBER(_xlpm.rozsah)),_xlpm.indexy, IF(_xlpm.podminka, ROW(_xlpm.rozsah)-MIN(ROW(_xlpm.rozsah))+1),_xlpm.prvni, MIN(_xlpm.indexy),_xlpm.finalni, IF(_xlpm.prvni=1, 2, _xlpm.prvni),INDEX(_xlpm.rozsah, _xlpm.finalni))</f>
        <v>1500</v>
      </c>
      <c r="AU416" s="83" cm="1">
        <f t="array" aca="1" ref="AU416" ca="1">INDEX($F$3:$F$10001,MATCH(AT416,$F$3:$F$10004,0)-1)</f>
        <v>1400</v>
      </c>
      <c r="AV416" s="83">
        <f t="shared" ca="1" si="159"/>
        <v>-144</v>
      </c>
      <c r="AW416" s="83">
        <f t="shared" ca="1" si="160"/>
        <v>-144</v>
      </c>
      <c r="AX416" s="83">
        <f t="shared" ca="1" si="150"/>
        <v>360</v>
      </c>
      <c r="AY416" s="83">
        <f t="shared" ca="1" si="151"/>
        <v>360</v>
      </c>
      <c r="AZ416" s="83">
        <f t="shared" ca="1" si="152"/>
        <v>0</v>
      </c>
      <c r="BA416" s="83">
        <f t="shared" ca="1" si="153"/>
        <v>360</v>
      </c>
      <c r="BB416" s="83">
        <f t="shared" ca="1" si="154"/>
        <v>360</v>
      </c>
    </row>
    <row r="417" spans="1:54" s="81" customFormat="1" x14ac:dyDescent="0.25">
      <c r="A417" s="79">
        <v>415</v>
      </c>
      <c r="B417" s="80">
        <f t="shared" si="143"/>
        <v>6.916666666666667</v>
      </c>
      <c r="C417" s="79">
        <v>50.3</v>
      </c>
      <c r="D417" s="79" t="s">
        <v>8</v>
      </c>
      <c r="F417" s="117"/>
      <c r="G417" s="117"/>
      <c r="H417" s="112">
        <f t="shared" si="144"/>
        <v>0</v>
      </c>
      <c r="I417" s="121"/>
      <c r="J417" s="92">
        <f t="shared" si="145"/>
        <v>0</v>
      </c>
      <c r="K417" s="83"/>
      <c r="L417" s="94">
        <v>415</v>
      </c>
      <c r="M417" s="114">
        <f t="shared" ca="1" si="141"/>
        <v>1399.4558857437735</v>
      </c>
      <c r="N417" s="115">
        <f t="shared" ca="1" si="158"/>
        <v>-140.02176457024905</v>
      </c>
      <c r="O417" s="83"/>
      <c r="P417" s="102"/>
      <c r="Q417" s="102"/>
      <c r="R417" s="102"/>
      <c r="S417" s="102"/>
      <c r="T417" s="83"/>
      <c r="U417" s="83"/>
      <c r="V417" s="83"/>
      <c r="W417" s="83"/>
      <c r="X417" s="83"/>
      <c r="Y417" s="83"/>
      <c r="Z417" s="83"/>
      <c r="AA417" s="83"/>
      <c r="AB417" s="83"/>
      <c r="AC417" s="83">
        <f t="shared" si="156"/>
        <v>0</v>
      </c>
      <c r="AD417" s="83">
        <f t="shared" si="157"/>
        <v>0</v>
      </c>
      <c r="AE417" s="83"/>
      <c r="AF417" s="83">
        <f t="shared" si="146"/>
        <v>0</v>
      </c>
      <c r="AG417" s="83">
        <f t="shared" si="147"/>
        <v>0</v>
      </c>
      <c r="AH417" s="83"/>
      <c r="AI417" s="83"/>
      <c r="AJ417" s="83"/>
      <c r="AK417" s="83"/>
      <c r="AL417" s="83"/>
      <c r="AM417" s="83"/>
      <c r="AN417" s="83"/>
      <c r="AO417" s="83"/>
      <c r="AP417" s="83"/>
      <c r="AQ417" s="83">
        <f t="shared" ca="1" si="148"/>
        <v>4</v>
      </c>
      <c r="AR417" s="83">
        <f t="shared" ca="1" si="149"/>
        <v>-143.97823542975095</v>
      </c>
      <c r="AS417" s="83">
        <f t="shared" ca="1" si="142"/>
        <v>-140.02176457024905</v>
      </c>
      <c r="AT417" s="83" cm="1">
        <f t="array" aca="1" ref="AT417" ca="1">_xlfn.LET(_xlpm.rozsah, $F$3:$F$10001,_xlpm.podminka, (_xlpm.rozsah&gt;M417)*(ISNUMBER(_xlpm.rozsah)),_xlpm.indexy, IF(_xlpm.podminka, ROW(_xlpm.rozsah)-MIN(ROW(_xlpm.rozsah))+1),_xlpm.prvni, MIN(_xlpm.indexy),_xlpm.finalni, IF(_xlpm.prvni=1, 2, _xlpm.prvni),INDEX(_xlpm.rozsah, _xlpm.finalni))</f>
        <v>1400</v>
      </c>
      <c r="AU417" s="83" cm="1">
        <f t="array" aca="1" ref="AU417" ca="1">INDEX($F$3:$F$10001,MATCH(AT417,$F$3:$F$10004,0)-1)</f>
        <v>1300</v>
      </c>
      <c r="AV417" s="83">
        <f t="shared" ca="1" si="159"/>
        <v>-144</v>
      </c>
      <c r="AW417" s="83">
        <f t="shared" ca="1" si="160"/>
        <v>-140</v>
      </c>
      <c r="AX417" s="83">
        <f t="shared" ca="1" si="150"/>
        <v>360</v>
      </c>
      <c r="AY417" s="83">
        <f t="shared" ca="1" si="151"/>
        <v>350</v>
      </c>
      <c r="AZ417" s="83">
        <f t="shared" ca="1" si="152"/>
        <v>10</v>
      </c>
      <c r="BA417" s="83">
        <f t="shared" ca="1" si="153"/>
        <v>350.05441142562267</v>
      </c>
      <c r="BB417" s="83">
        <f t="shared" ca="1" si="154"/>
        <v>359.94558857437733</v>
      </c>
    </row>
    <row r="418" spans="1:54" s="81" customFormat="1" x14ac:dyDescent="0.25">
      <c r="A418" s="79">
        <v>416</v>
      </c>
      <c r="B418" s="80">
        <f t="shared" si="143"/>
        <v>6.9333333333333336</v>
      </c>
      <c r="C418" s="79">
        <v>48.4</v>
      </c>
      <c r="D418" s="79" t="s">
        <v>8</v>
      </c>
      <c r="F418" s="117"/>
      <c r="G418" s="117"/>
      <c r="H418" s="112">
        <f t="shared" si="144"/>
        <v>0</v>
      </c>
      <c r="I418" s="121"/>
      <c r="J418" s="92">
        <f t="shared" si="145"/>
        <v>0</v>
      </c>
      <c r="K418" s="83"/>
      <c r="L418" s="94">
        <v>416</v>
      </c>
      <c r="M418" s="114">
        <f t="shared" ca="1" si="141"/>
        <v>1384.3670948309868</v>
      </c>
      <c r="N418" s="115">
        <f t="shared" ca="1" si="158"/>
        <v>-140.62531620676052</v>
      </c>
      <c r="O418" s="83"/>
      <c r="P418" s="102"/>
      <c r="Q418" s="102"/>
      <c r="R418" s="102"/>
      <c r="S418" s="102"/>
      <c r="T418" s="83"/>
      <c r="U418" s="83"/>
      <c r="V418" s="83"/>
      <c r="W418" s="83"/>
      <c r="X418" s="83"/>
      <c r="Y418" s="83"/>
      <c r="Z418" s="83"/>
      <c r="AA418" s="83"/>
      <c r="AB418" s="83"/>
      <c r="AC418" s="83">
        <f t="shared" si="156"/>
        <v>0</v>
      </c>
      <c r="AD418" s="83">
        <f t="shared" si="157"/>
        <v>0</v>
      </c>
      <c r="AE418" s="83"/>
      <c r="AF418" s="83">
        <f t="shared" si="146"/>
        <v>0</v>
      </c>
      <c r="AG418" s="83">
        <f t="shared" si="147"/>
        <v>0</v>
      </c>
      <c r="AH418" s="83"/>
      <c r="AI418" s="83"/>
      <c r="AJ418" s="83"/>
      <c r="AK418" s="83"/>
      <c r="AL418" s="83"/>
      <c r="AM418" s="83"/>
      <c r="AN418" s="83"/>
      <c r="AO418" s="83"/>
      <c r="AP418" s="83"/>
      <c r="AQ418" s="83">
        <f t="shared" ca="1" si="148"/>
        <v>4</v>
      </c>
      <c r="AR418" s="83">
        <f t="shared" ca="1" si="149"/>
        <v>-143.37468379323948</v>
      </c>
      <c r="AS418" s="83">
        <f t="shared" ca="1" si="142"/>
        <v>-140.62531620676052</v>
      </c>
      <c r="AT418" s="83" cm="1">
        <f t="array" aca="1" ref="AT418" ca="1">_xlfn.LET(_xlpm.rozsah, $F$3:$F$10001,_xlpm.podminka, (_xlpm.rozsah&gt;M418)*(ISNUMBER(_xlpm.rozsah)),_xlpm.indexy, IF(_xlpm.podminka, ROW(_xlpm.rozsah)-MIN(ROW(_xlpm.rozsah))+1),_xlpm.prvni, MIN(_xlpm.indexy),_xlpm.finalni, IF(_xlpm.prvni=1, 2, _xlpm.prvni),INDEX(_xlpm.rozsah, _xlpm.finalni))</f>
        <v>1400</v>
      </c>
      <c r="AU418" s="83" cm="1">
        <f t="array" aca="1" ref="AU418" ca="1">INDEX($F$3:$F$10001,MATCH(AT418,$F$3:$F$10004,0)-1)</f>
        <v>1300</v>
      </c>
      <c r="AV418" s="83">
        <f t="shared" ca="1" si="159"/>
        <v>-144</v>
      </c>
      <c r="AW418" s="83">
        <f t="shared" ca="1" si="160"/>
        <v>-140</v>
      </c>
      <c r="AX418" s="83">
        <f t="shared" ca="1" si="150"/>
        <v>360</v>
      </c>
      <c r="AY418" s="83">
        <f t="shared" ca="1" si="151"/>
        <v>350</v>
      </c>
      <c r="AZ418" s="83">
        <f t="shared" ca="1" si="152"/>
        <v>10</v>
      </c>
      <c r="BA418" s="83">
        <f t="shared" ca="1" si="153"/>
        <v>351.5632905169013</v>
      </c>
      <c r="BB418" s="83">
        <f t="shared" ca="1" si="154"/>
        <v>358.4367094830987</v>
      </c>
    </row>
    <row r="419" spans="1:54" s="81" customFormat="1" x14ac:dyDescent="0.25">
      <c r="A419" s="79">
        <v>417</v>
      </c>
      <c r="B419" s="80">
        <f t="shared" si="143"/>
        <v>6.95</v>
      </c>
      <c r="C419" s="79">
        <v>45.9</v>
      </c>
      <c r="D419" s="79" t="s">
        <v>8</v>
      </c>
      <c r="F419" s="117"/>
      <c r="G419" s="117"/>
      <c r="H419" s="112">
        <f t="shared" si="144"/>
        <v>0</v>
      </c>
      <c r="I419" s="121"/>
      <c r="J419" s="92">
        <f t="shared" si="145"/>
        <v>0</v>
      </c>
      <c r="K419" s="83"/>
      <c r="L419" s="94">
        <v>417</v>
      </c>
      <c r="M419" s="114">
        <f t="shared" ca="1" si="141"/>
        <v>1364.5134225773202</v>
      </c>
      <c r="N419" s="115">
        <f t="shared" ca="1" si="158"/>
        <v>-141.41946309690718</v>
      </c>
      <c r="O419" s="83"/>
      <c r="P419" s="102"/>
      <c r="Q419" s="102"/>
      <c r="R419" s="102"/>
      <c r="S419" s="102"/>
      <c r="T419" s="83"/>
      <c r="U419" s="83"/>
      <c r="V419" s="83"/>
      <c r="W419" s="83"/>
      <c r="X419" s="83"/>
      <c r="Y419" s="83"/>
      <c r="Z419" s="83"/>
      <c r="AA419" s="83"/>
      <c r="AB419" s="83"/>
      <c r="AC419" s="83">
        <f t="shared" si="156"/>
        <v>0</v>
      </c>
      <c r="AD419" s="83">
        <f t="shared" si="157"/>
        <v>0</v>
      </c>
      <c r="AE419" s="83"/>
      <c r="AF419" s="83">
        <f t="shared" si="146"/>
        <v>0</v>
      </c>
      <c r="AG419" s="83">
        <f t="shared" si="147"/>
        <v>0</v>
      </c>
      <c r="AH419" s="83"/>
      <c r="AI419" s="83"/>
      <c r="AJ419" s="83"/>
      <c r="AK419" s="83"/>
      <c r="AL419" s="83"/>
      <c r="AM419" s="83"/>
      <c r="AN419" s="83"/>
      <c r="AO419" s="83"/>
      <c r="AP419" s="83"/>
      <c r="AQ419" s="83">
        <f t="shared" ca="1" si="148"/>
        <v>4</v>
      </c>
      <c r="AR419" s="83">
        <f t="shared" ca="1" si="149"/>
        <v>-142.58053690309282</v>
      </c>
      <c r="AS419" s="83">
        <f t="shared" ca="1" si="142"/>
        <v>-141.41946309690718</v>
      </c>
      <c r="AT419" s="83" cm="1">
        <f t="array" aca="1" ref="AT419" ca="1">_xlfn.LET(_xlpm.rozsah, $F$3:$F$10001,_xlpm.podminka, (_xlpm.rozsah&gt;M419)*(ISNUMBER(_xlpm.rozsah)),_xlpm.indexy, IF(_xlpm.podminka, ROW(_xlpm.rozsah)-MIN(ROW(_xlpm.rozsah))+1),_xlpm.prvni, MIN(_xlpm.indexy),_xlpm.finalni, IF(_xlpm.prvni=1, 2, _xlpm.prvni),INDEX(_xlpm.rozsah, _xlpm.finalni))</f>
        <v>1400</v>
      </c>
      <c r="AU419" s="83" cm="1">
        <f t="array" aca="1" ref="AU419" ca="1">INDEX($F$3:$F$10001,MATCH(AT419,$F$3:$F$10004,0)-1)</f>
        <v>1300</v>
      </c>
      <c r="AV419" s="83">
        <f t="shared" ca="1" si="159"/>
        <v>-144</v>
      </c>
      <c r="AW419" s="83">
        <f t="shared" ca="1" si="160"/>
        <v>-140</v>
      </c>
      <c r="AX419" s="83">
        <f t="shared" ca="1" si="150"/>
        <v>360</v>
      </c>
      <c r="AY419" s="83">
        <f t="shared" ca="1" si="151"/>
        <v>350</v>
      </c>
      <c r="AZ419" s="83">
        <f t="shared" ca="1" si="152"/>
        <v>10</v>
      </c>
      <c r="BA419" s="83">
        <f t="shared" ca="1" si="153"/>
        <v>353.54865774226801</v>
      </c>
      <c r="BB419" s="83">
        <f t="shared" ca="1" si="154"/>
        <v>356.45134225773199</v>
      </c>
    </row>
    <row r="420" spans="1:54" s="81" customFormat="1" x14ac:dyDescent="0.25">
      <c r="A420" s="79">
        <v>418</v>
      </c>
      <c r="B420" s="80">
        <f t="shared" si="143"/>
        <v>6.9666666666666668</v>
      </c>
      <c r="C420" s="79">
        <v>43.1</v>
      </c>
      <c r="D420" s="79" t="s">
        <v>8</v>
      </c>
      <c r="F420" s="117"/>
      <c r="G420" s="117"/>
      <c r="H420" s="112">
        <f t="shared" si="144"/>
        <v>0</v>
      </c>
      <c r="I420" s="121"/>
      <c r="J420" s="92">
        <f t="shared" si="145"/>
        <v>0</v>
      </c>
      <c r="K420" s="83"/>
      <c r="L420" s="94">
        <v>418</v>
      </c>
      <c r="M420" s="114">
        <f t="shared" ca="1" si="141"/>
        <v>1342.2773096532135</v>
      </c>
      <c r="N420" s="115">
        <f t="shared" ca="1" si="158"/>
        <v>-142.30890761387147</v>
      </c>
      <c r="O420" s="83"/>
      <c r="P420" s="102"/>
      <c r="Q420" s="102"/>
      <c r="R420" s="102"/>
      <c r="S420" s="102"/>
      <c r="T420" s="83"/>
      <c r="U420" s="83"/>
      <c r="V420" s="83"/>
      <c r="W420" s="83"/>
      <c r="X420" s="83"/>
      <c r="Y420" s="83"/>
      <c r="Z420" s="83"/>
      <c r="AA420" s="83"/>
      <c r="AB420" s="83"/>
      <c r="AC420" s="83">
        <f t="shared" si="156"/>
        <v>0</v>
      </c>
      <c r="AD420" s="83">
        <f t="shared" si="157"/>
        <v>0</v>
      </c>
      <c r="AE420" s="83"/>
      <c r="AF420" s="83">
        <f t="shared" si="146"/>
        <v>0</v>
      </c>
      <c r="AG420" s="83">
        <f t="shared" si="147"/>
        <v>0</v>
      </c>
      <c r="AH420" s="83"/>
      <c r="AI420" s="83"/>
      <c r="AJ420" s="83"/>
      <c r="AK420" s="83"/>
      <c r="AL420" s="83"/>
      <c r="AM420" s="83"/>
      <c r="AN420" s="83"/>
      <c r="AO420" s="83"/>
      <c r="AP420" s="83"/>
      <c r="AQ420" s="83">
        <f t="shared" ca="1" si="148"/>
        <v>4</v>
      </c>
      <c r="AR420" s="83">
        <f t="shared" ca="1" si="149"/>
        <v>-141.69109238612853</v>
      </c>
      <c r="AS420" s="83">
        <f t="shared" ca="1" si="142"/>
        <v>-142.30890761387147</v>
      </c>
      <c r="AT420" s="83" cm="1">
        <f t="array" aca="1" ref="AT420" ca="1">_xlfn.LET(_xlpm.rozsah, $F$3:$F$10001,_xlpm.podminka, (_xlpm.rozsah&gt;M420)*(ISNUMBER(_xlpm.rozsah)),_xlpm.indexy, IF(_xlpm.podminka, ROW(_xlpm.rozsah)-MIN(ROW(_xlpm.rozsah))+1),_xlpm.prvni, MIN(_xlpm.indexy),_xlpm.finalni, IF(_xlpm.prvni=1, 2, _xlpm.prvni),INDEX(_xlpm.rozsah, _xlpm.finalni))</f>
        <v>1400</v>
      </c>
      <c r="AU420" s="83" cm="1">
        <f t="array" aca="1" ref="AU420" ca="1">INDEX($F$3:$F$10001,MATCH(AT420,$F$3:$F$10004,0)-1)</f>
        <v>1300</v>
      </c>
      <c r="AV420" s="83">
        <f t="shared" ca="1" si="159"/>
        <v>-144</v>
      </c>
      <c r="AW420" s="83">
        <f t="shared" ca="1" si="160"/>
        <v>-140</v>
      </c>
      <c r="AX420" s="83">
        <f t="shared" ca="1" si="150"/>
        <v>360</v>
      </c>
      <c r="AY420" s="83">
        <f t="shared" ca="1" si="151"/>
        <v>350</v>
      </c>
      <c r="AZ420" s="83">
        <f t="shared" ca="1" si="152"/>
        <v>10</v>
      </c>
      <c r="BA420" s="83">
        <f t="shared" ca="1" si="153"/>
        <v>355.77226903467863</v>
      </c>
      <c r="BB420" s="83">
        <f t="shared" ca="1" si="154"/>
        <v>354.22773096532137</v>
      </c>
    </row>
    <row r="421" spans="1:54" s="81" customFormat="1" x14ac:dyDescent="0.25">
      <c r="A421" s="79">
        <v>419</v>
      </c>
      <c r="B421" s="80">
        <f t="shared" si="143"/>
        <v>6.9833333333333334</v>
      </c>
      <c r="C421" s="79">
        <v>40.1</v>
      </c>
      <c r="D421" s="79" t="s">
        <v>8</v>
      </c>
      <c r="F421" s="117"/>
      <c r="G421" s="117"/>
      <c r="H421" s="112">
        <f t="shared" si="144"/>
        <v>0</v>
      </c>
      <c r="I421" s="121"/>
      <c r="J421" s="92">
        <f t="shared" si="145"/>
        <v>0</v>
      </c>
      <c r="K421" s="83"/>
      <c r="L421" s="94">
        <v>419</v>
      </c>
      <c r="M421" s="114">
        <f t="shared" ca="1" si="141"/>
        <v>1318.4529029488135</v>
      </c>
      <c r="N421" s="115">
        <f t="shared" ca="1" si="158"/>
        <v>-143.26188388204747</v>
      </c>
      <c r="O421" s="83"/>
      <c r="P421" s="102"/>
      <c r="Q421" s="102"/>
      <c r="R421" s="102"/>
      <c r="S421" s="102"/>
      <c r="T421" s="83"/>
      <c r="U421" s="83"/>
      <c r="V421" s="83"/>
      <c r="W421" s="83"/>
      <c r="X421" s="83"/>
      <c r="Y421" s="83"/>
      <c r="Z421" s="83"/>
      <c r="AA421" s="83"/>
      <c r="AB421" s="83"/>
      <c r="AC421" s="83">
        <f t="shared" si="156"/>
        <v>0</v>
      </c>
      <c r="AD421" s="83">
        <f t="shared" si="157"/>
        <v>0</v>
      </c>
      <c r="AE421" s="83"/>
      <c r="AF421" s="83">
        <f t="shared" si="146"/>
        <v>0</v>
      </c>
      <c r="AG421" s="83">
        <f t="shared" si="147"/>
        <v>0</v>
      </c>
      <c r="AH421" s="83"/>
      <c r="AI421" s="83"/>
      <c r="AJ421" s="83"/>
      <c r="AK421" s="83"/>
      <c r="AL421" s="83"/>
      <c r="AM421" s="83"/>
      <c r="AN421" s="83"/>
      <c r="AO421" s="83"/>
      <c r="AP421" s="83"/>
      <c r="AQ421" s="83">
        <f t="shared" ca="1" si="148"/>
        <v>4</v>
      </c>
      <c r="AR421" s="83">
        <f t="shared" ca="1" si="149"/>
        <v>-140.73811611795253</v>
      </c>
      <c r="AS421" s="83">
        <f t="shared" ca="1" si="142"/>
        <v>-143.26188388204747</v>
      </c>
      <c r="AT421" s="83" cm="1">
        <f t="array" aca="1" ref="AT421" ca="1">_xlfn.LET(_xlpm.rozsah, $F$3:$F$10001,_xlpm.podminka, (_xlpm.rozsah&gt;M421)*(ISNUMBER(_xlpm.rozsah)),_xlpm.indexy, IF(_xlpm.podminka, ROW(_xlpm.rozsah)-MIN(ROW(_xlpm.rozsah))+1),_xlpm.prvni, MIN(_xlpm.indexy),_xlpm.finalni, IF(_xlpm.prvni=1, 2, _xlpm.prvni),INDEX(_xlpm.rozsah, _xlpm.finalni))</f>
        <v>1400</v>
      </c>
      <c r="AU421" s="83" cm="1">
        <f t="array" aca="1" ref="AU421" ca="1">INDEX($F$3:$F$10001,MATCH(AT421,$F$3:$F$10004,0)-1)</f>
        <v>1300</v>
      </c>
      <c r="AV421" s="83">
        <f t="shared" ca="1" si="159"/>
        <v>-144</v>
      </c>
      <c r="AW421" s="83">
        <f t="shared" ca="1" si="160"/>
        <v>-140</v>
      </c>
      <c r="AX421" s="83">
        <f t="shared" ca="1" si="150"/>
        <v>360</v>
      </c>
      <c r="AY421" s="83">
        <f t="shared" ca="1" si="151"/>
        <v>350</v>
      </c>
      <c r="AZ421" s="83">
        <f t="shared" ca="1" si="152"/>
        <v>10</v>
      </c>
      <c r="BA421" s="83">
        <f t="shared" ca="1" si="153"/>
        <v>358.15470970511865</v>
      </c>
      <c r="BB421" s="83">
        <f t="shared" ca="1" si="154"/>
        <v>351.84529029488135</v>
      </c>
    </row>
    <row r="422" spans="1:54" s="81" customFormat="1" x14ac:dyDescent="0.25">
      <c r="A422" s="79">
        <v>420</v>
      </c>
      <c r="B422" s="80">
        <f t="shared" si="143"/>
        <v>7</v>
      </c>
      <c r="C422" s="79">
        <v>37.4</v>
      </c>
      <c r="D422" s="79" t="s">
        <v>8</v>
      </c>
      <c r="F422" s="117"/>
      <c r="G422" s="117"/>
      <c r="H422" s="112">
        <f t="shared" si="144"/>
        <v>0</v>
      </c>
      <c r="I422" s="121"/>
      <c r="J422" s="92">
        <f t="shared" si="145"/>
        <v>0</v>
      </c>
      <c r="K422" s="83"/>
      <c r="L422" s="94">
        <v>420</v>
      </c>
      <c r="M422" s="114">
        <f t="shared" ca="1" si="141"/>
        <v>1297.0109369148536</v>
      </c>
      <c r="N422" s="115">
        <f t="shared" ca="1" si="158"/>
        <v>-128.35868757021757</v>
      </c>
      <c r="O422" s="83"/>
      <c r="P422" s="102"/>
      <c r="Q422" s="102"/>
      <c r="R422" s="102"/>
      <c r="S422" s="102"/>
      <c r="T422" s="83"/>
      <c r="U422" s="83"/>
      <c r="V422" s="83"/>
      <c r="W422" s="83"/>
      <c r="X422" s="83"/>
      <c r="Y422" s="83"/>
      <c r="Z422" s="83"/>
      <c r="AA422" s="83"/>
      <c r="AB422" s="83"/>
      <c r="AC422" s="83">
        <f t="shared" si="156"/>
        <v>0</v>
      </c>
      <c r="AD422" s="83">
        <f t="shared" si="157"/>
        <v>0</v>
      </c>
      <c r="AE422" s="83"/>
      <c r="AF422" s="83">
        <f t="shared" si="146"/>
        <v>0</v>
      </c>
      <c r="AG422" s="83">
        <f t="shared" si="147"/>
        <v>0</v>
      </c>
      <c r="AH422" s="83"/>
      <c r="AI422" s="83"/>
      <c r="AJ422" s="83"/>
      <c r="AK422" s="83"/>
      <c r="AL422" s="83"/>
      <c r="AM422" s="83"/>
      <c r="AN422" s="83"/>
      <c r="AO422" s="83"/>
      <c r="AP422" s="83"/>
      <c r="AQ422" s="83">
        <f t="shared" ca="1" si="148"/>
        <v>12</v>
      </c>
      <c r="AR422" s="83">
        <f t="shared" ca="1" si="149"/>
        <v>-139.64131242978243</v>
      </c>
      <c r="AS422" s="83">
        <f t="shared" ca="1" si="142"/>
        <v>-128.35868757021757</v>
      </c>
      <c r="AT422" s="83" cm="1">
        <f t="array" aca="1" ref="AT422" ca="1">_xlfn.LET(_xlpm.rozsah, $F$3:$F$10001,_xlpm.podminka, (_xlpm.rozsah&gt;M422)*(ISNUMBER(_xlpm.rozsah)),_xlpm.indexy, IF(_xlpm.podminka, ROW(_xlpm.rozsah)-MIN(ROW(_xlpm.rozsah))+1),_xlpm.prvni, MIN(_xlpm.indexy),_xlpm.finalni, IF(_xlpm.prvni=1, 2, _xlpm.prvni),INDEX(_xlpm.rozsah, _xlpm.finalni))</f>
        <v>1300</v>
      </c>
      <c r="AU422" s="83" cm="1">
        <f t="array" aca="1" ref="AU422" ca="1">INDEX($F$3:$F$10001,MATCH(AT422,$F$3:$F$10004,0)-1)</f>
        <v>1200</v>
      </c>
      <c r="AV422" s="83">
        <f t="shared" ca="1" si="159"/>
        <v>-140</v>
      </c>
      <c r="AW422" s="83">
        <f t="shared" ca="1" si="160"/>
        <v>-128</v>
      </c>
      <c r="AX422" s="83">
        <f t="shared" ca="1" si="150"/>
        <v>350</v>
      </c>
      <c r="AY422" s="83">
        <f t="shared" ca="1" si="151"/>
        <v>320</v>
      </c>
      <c r="AZ422" s="83">
        <f t="shared" ca="1" si="152"/>
        <v>30</v>
      </c>
      <c r="BA422" s="83">
        <f t="shared" ca="1" si="153"/>
        <v>320.89671892554395</v>
      </c>
      <c r="BB422" s="83">
        <f t="shared" ca="1" si="154"/>
        <v>349.10328107445605</v>
      </c>
    </row>
    <row r="423" spans="1:54" s="81" customFormat="1" x14ac:dyDescent="0.25">
      <c r="A423" s="79">
        <v>421</v>
      </c>
      <c r="B423" s="80">
        <f t="shared" si="143"/>
        <v>7.0166666666666666</v>
      </c>
      <c r="C423" s="79">
        <v>35.1</v>
      </c>
      <c r="D423" s="79" t="s">
        <v>8</v>
      </c>
      <c r="F423" s="117"/>
      <c r="G423" s="117"/>
      <c r="H423" s="112">
        <f t="shared" si="144"/>
        <v>0</v>
      </c>
      <c r="I423" s="121"/>
      <c r="J423" s="92">
        <f t="shared" si="145"/>
        <v>0</v>
      </c>
      <c r="K423" s="83"/>
      <c r="L423" s="94">
        <v>421</v>
      </c>
      <c r="M423" s="114">
        <f t="shared" ca="1" si="141"/>
        <v>1278.7455584414802</v>
      </c>
      <c r="N423" s="115">
        <f t="shared" ca="1" si="158"/>
        <v>-130.55053298702239</v>
      </c>
      <c r="O423" s="83"/>
      <c r="P423" s="102"/>
      <c r="Q423" s="102"/>
      <c r="R423" s="102"/>
      <c r="S423" s="102"/>
      <c r="T423" s="83"/>
      <c r="U423" s="83"/>
      <c r="V423" s="83"/>
      <c r="W423" s="83"/>
      <c r="X423" s="83"/>
      <c r="Y423" s="83"/>
      <c r="Z423" s="83"/>
      <c r="AA423" s="83"/>
      <c r="AB423" s="83"/>
      <c r="AC423" s="83">
        <f t="shared" si="156"/>
        <v>0</v>
      </c>
      <c r="AD423" s="83">
        <f t="shared" si="157"/>
        <v>0</v>
      </c>
      <c r="AE423" s="83"/>
      <c r="AF423" s="83">
        <f t="shared" si="146"/>
        <v>0</v>
      </c>
      <c r="AG423" s="83">
        <f t="shared" si="147"/>
        <v>0</v>
      </c>
      <c r="AH423" s="83"/>
      <c r="AI423" s="83"/>
      <c r="AJ423" s="83"/>
      <c r="AK423" s="83"/>
      <c r="AL423" s="83"/>
      <c r="AM423" s="83"/>
      <c r="AN423" s="83"/>
      <c r="AO423" s="83"/>
      <c r="AP423" s="83"/>
      <c r="AQ423" s="83">
        <f t="shared" ca="1" si="148"/>
        <v>12</v>
      </c>
      <c r="AR423" s="83">
        <f t="shared" ca="1" si="149"/>
        <v>-137.44946701297761</v>
      </c>
      <c r="AS423" s="83">
        <f t="shared" ca="1" si="142"/>
        <v>-130.55053298702239</v>
      </c>
      <c r="AT423" s="83" cm="1">
        <f t="array" aca="1" ref="AT423" ca="1">_xlfn.LET(_xlpm.rozsah, $F$3:$F$10001,_xlpm.podminka, (_xlpm.rozsah&gt;M423)*(ISNUMBER(_xlpm.rozsah)),_xlpm.indexy, IF(_xlpm.podminka, ROW(_xlpm.rozsah)-MIN(ROW(_xlpm.rozsah))+1),_xlpm.prvni, MIN(_xlpm.indexy),_xlpm.finalni, IF(_xlpm.prvni=1, 2, _xlpm.prvni),INDEX(_xlpm.rozsah, _xlpm.finalni))</f>
        <v>1300</v>
      </c>
      <c r="AU423" s="83" cm="1">
        <f t="array" aca="1" ref="AU423" ca="1">INDEX($F$3:$F$10001,MATCH(AT423,$F$3:$F$10004,0)-1)</f>
        <v>1200</v>
      </c>
      <c r="AV423" s="83">
        <f t="shared" ca="1" si="159"/>
        <v>-140</v>
      </c>
      <c r="AW423" s="83">
        <f t="shared" ca="1" si="160"/>
        <v>-128</v>
      </c>
      <c r="AX423" s="83">
        <f t="shared" ca="1" si="150"/>
        <v>350</v>
      </c>
      <c r="AY423" s="83">
        <f t="shared" ca="1" si="151"/>
        <v>320</v>
      </c>
      <c r="AZ423" s="83">
        <f t="shared" ca="1" si="152"/>
        <v>30</v>
      </c>
      <c r="BA423" s="83">
        <f t="shared" ca="1" si="153"/>
        <v>326.37633246755593</v>
      </c>
      <c r="BB423" s="83">
        <f t="shared" ca="1" si="154"/>
        <v>343.62366753244407</v>
      </c>
    </row>
    <row r="424" spans="1:54" s="81" customFormat="1" x14ac:dyDescent="0.25">
      <c r="A424" s="79">
        <v>422</v>
      </c>
      <c r="B424" s="80">
        <f t="shared" si="143"/>
        <v>7.0333333333333332</v>
      </c>
      <c r="C424" s="79">
        <v>32.799999999999997</v>
      </c>
      <c r="D424" s="79" t="s">
        <v>8</v>
      </c>
      <c r="F424" s="117"/>
      <c r="G424" s="117"/>
      <c r="H424" s="112">
        <f t="shared" si="144"/>
        <v>0</v>
      </c>
      <c r="I424" s="121"/>
      <c r="J424" s="92">
        <f t="shared" si="145"/>
        <v>0</v>
      </c>
      <c r="K424" s="83"/>
      <c r="L424" s="94">
        <v>422</v>
      </c>
      <c r="M424" s="114">
        <f t="shared" ca="1" si="141"/>
        <v>1260.4801799681068</v>
      </c>
      <c r="N424" s="115">
        <f t="shared" ca="1" si="158"/>
        <v>-132.74237840382719</v>
      </c>
      <c r="O424" s="83"/>
      <c r="P424" s="102"/>
      <c r="Q424" s="102"/>
      <c r="R424" s="102"/>
      <c r="S424" s="102"/>
      <c r="T424" s="83"/>
      <c r="U424" s="83"/>
      <c r="V424" s="83"/>
      <c r="W424" s="83"/>
      <c r="X424" s="83"/>
      <c r="Y424" s="83"/>
      <c r="Z424" s="83"/>
      <c r="AA424" s="83"/>
      <c r="AB424" s="83"/>
      <c r="AC424" s="83">
        <f t="shared" si="156"/>
        <v>0</v>
      </c>
      <c r="AD424" s="83">
        <f t="shared" si="157"/>
        <v>0</v>
      </c>
      <c r="AE424" s="83"/>
      <c r="AF424" s="83">
        <f t="shared" si="146"/>
        <v>0</v>
      </c>
      <c r="AG424" s="83">
        <f t="shared" si="147"/>
        <v>0</v>
      </c>
      <c r="AH424" s="83"/>
      <c r="AI424" s="83"/>
      <c r="AJ424" s="83"/>
      <c r="AK424" s="83"/>
      <c r="AL424" s="83"/>
      <c r="AM424" s="83"/>
      <c r="AN424" s="83"/>
      <c r="AO424" s="83"/>
      <c r="AP424" s="83"/>
      <c r="AQ424" s="83">
        <f t="shared" ca="1" si="148"/>
        <v>12</v>
      </c>
      <c r="AR424" s="83">
        <f t="shared" ca="1" si="149"/>
        <v>-135.25762159617281</v>
      </c>
      <c r="AS424" s="83">
        <f t="shared" ca="1" si="142"/>
        <v>-132.74237840382719</v>
      </c>
      <c r="AT424" s="83" cm="1">
        <f t="array" aca="1" ref="AT424" ca="1">_xlfn.LET(_xlpm.rozsah, $F$3:$F$10001,_xlpm.podminka, (_xlpm.rozsah&gt;M424)*(ISNUMBER(_xlpm.rozsah)),_xlpm.indexy, IF(_xlpm.podminka, ROW(_xlpm.rozsah)-MIN(ROW(_xlpm.rozsah))+1),_xlpm.prvni, MIN(_xlpm.indexy),_xlpm.finalni, IF(_xlpm.prvni=1, 2, _xlpm.prvni),INDEX(_xlpm.rozsah, _xlpm.finalni))</f>
        <v>1300</v>
      </c>
      <c r="AU424" s="83" cm="1">
        <f t="array" aca="1" ref="AU424" ca="1">INDEX($F$3:$F$10001,MATCH(AT424,$F$3:$F$10004,0)-1)</f>
        <v>1200</v>
      </c>
      <c r="AV424" s="83">
        <f t="shared" ca="1" si="159"/>
        <v>-140</v>
      </c>
      <c r="AW424" s="83">
        <f t="shared" ca="1" si="160"/>
        <v>-128</v>
      </c>
      <c r="AX424" s="83">
        <f t="shared" ca="1" si="150"/>
        <v>350</v>
      </c>
      <c r="AY424" s="83">
        <f t="shared" ca="1" si="151"/>
        <v>320</v>
      </c>
      <c r="AZ424" s="83">
        <f t="shared" ca="1" si="152"/>
        <v>30</v>
      </c>
      <c r="BA424" s="83">
        <f t="shared" ca="1" si="153"/>
        <v>331.85594600956796</v>
      </c>
      <c r="BB424" s="83">
        <f t="shared" ca="1" si="154"/>
        <v>338.14405399043204</v>
      </c>
    </row>
    <row r="425" spans="1:54" x14ac:dyDescent="0.25">
      <c r="A425" s="58">
        <v>423</v>
      </c>
      <c r="B425" s="59">
        <f t="shared" si="143"/>
        <v>7.05</v>
      </c>
      <c r="C425" s="58">
        <v>45.3</v>
      </c>
      <c r="D425" s="58">
        <v>0</v>
      </c>
      <c r="F425" s="117"/>
      <c r="G425" s="117"/>
      <c r="H425" s="112">
        <f t="shared" si="144"/>
        <v>0</v>
      </c>
      <c r="I425" s="121"/>
      <c r="J425" s="92">
        <f t="shared" si="145"/>
        <v>0</v>
      </c>
      <c r="L425" s="94">
        <v>423</v>
      </c>
      <c r="M425" s="114">
        <f t="shared" ca="1" si="141"/>
        <v>1359.7485412364401</v>
      </c>
      <c r="N425" s="115">
        <f>( IF(ISNUMBER(D425), D425,1)/100)*$BE$5 - $T$23 + $T$21</f>
        <v>0</v>
      </c>
      <c r="P425" s="102"/>
      <c r="Q425" s="102"/>
      <c r="R425" s="102"/>
      <c r="S425" s="102"/>
      <c r="AC425" s="83">
        <f t="shared" si="156"/>
        <v>0</v>
      </c>
      <c r="AD425" s="83">
        <f t="shared" si="157"/>
        <v>0</v>
      </c>
      <c r="AF425" s="83">
        <f t="shared" si="146"/>
        <v>0</v>
      </c>
      <c r="AG425" s="83">
        <f t="shared" si="147"/>
        <v>0</v>
      </c>
      <c r="AQ425" s="83">
        <f t="shared" ca="1" si="148"/>
        <v>4</v>
      </c>
      <c r="AR425" s="83">
        <f t="shared" ca="1" si="149"/>
        <v>-142.3899416494576</v>
      </c>
      <c r="AS425" s="83">
        <f t="shared" ca="1" si="142"/>
        <v>-141.6100583505424</v>
      </c>
      <c r="AT425" s="83" cm="1">
        <f t="array" aca="1" ref="AT425" ca="1">_xlfn.LET(_xlpm.rozsah, $F$3:$F$10001,_xlpm.podminka, (_xlpm.rozsah&gt;M425)*(ISNUMBER(_xlpm.rozsah)),_xlpm.indexy, IF(_xlpm.podminka, ROW(_xlpm.rozsah)-MIN(ROW(_xlpm.rozsah))+1),_xlpm.prvni, MIN(_xlpm.indexy),_xlpm.finalni, IF(_xlpm.prvni=1, 2, _xlpm.prvni),INDEX(_xlpm.rozsah, _xlpm.finalni))</f>
        <v>1400</v>
      </c>
      <c r="AU425" s="83" cm="1">
        <f t="array" aca="1" ref="AU425" ca="1">INDEX($F$3:$F$10001,MATCH(AT425,$F$3:$F$10004,0)-1)</f>
        <v>1300</v>
      </c>
      <c r="AV425" s="83">
        <f t="shared" ca="1" si="159"/>
        <v>-144</v>
      </c>
      <c r="AW425" s="83">
        <f t="shared" ca="1" si="160"/>
        <v>-140</v>
      </c>
      <c r="AX425" s="83">
        <f t="shared" ca="1" si="150"/>
        <v>360</v>
      </c>
      <c r="AY425" s="83">
        <f t="shared" ca="1" si="151"/>
        <v>350</v>
      </c>
      <c r="AZ425" s="83">
        <f t="shared" ca="1" si="152"/>
        <v>10</v>
      </c>
      <c r="BA425" s="83">
        <f t="shared" ca="1" si="153"/>
        <v>354.02514587635596</v>
      </c>
      <c r="BB425" s="83">
        <f t="shared" ca="1" si="154"/>
        <v>355.97485412364404</v>
      </c>
    </row>
    <row r="426" spans="1:54" s="81" customFormat="1" x14ac:dyDescent="0.25">
      <c r="A426" s="79">
        <v>424</v>
      </c>
      <c r="B426" s="80">
        <f t="shared" si="143"/>
        <v>7.0666666666666664</v>
      </c>
      <c r="C426" s="79">
        <v>57.8</v>
      </c>
      <c r="D426" s="79" t="s">
        <v>8</v>
      </c>
      <c r="F426" s="117"/>
      <c r="G426" s="117"/>
      <c r="H426" s="112">
        <f t="shared" si="144"/>
        <v>0</v>
      </c>
      <c r="I426" s="121"/>
      <c r="J426" s="92">
        <f t="shared" si="145"/>
        <v>0</v>
      </c>
      <c r="K426" s="83"/>
      <c r="L426" s="94">
        <v>424</v>
      </c>
      <c r="M426" s="114">
        <f t="shared" ca="1" si="141"/>
        <v>1459.0169025047735</v>
      </c>
      <c r="N426" s="115">
        <f ca="1">AS426</f>
        <v>-144</v>
      </c>
      <c r="O426" s="83"/>
      <c r="P426" s="102"/>
      <c r="Q426" s="102"/>
      <c r="R426" s="102"/>
      <c r="S426" s="102"/>
      <c r="T426" s="83"/>
      <c r="U426" s="83"/>
      <c r="V426" s="83"/>
      <c r="W426" s="83"/>
      <c r="X426" s="83"/>
      <c r="Y426" s="83"/>
      <c r="Z426" s="83"/>
      <c r="AA426" s="83"/>
      <c r="AB426" s="83"/>
      <c r="AC426" s="83">
        <f t="shared" si="156"/>
        <v>0</v>
      </c>
      <c r="AD426" s="83">
        <f t="shared" si="157"/>
        <v>0</v>
      </c>
      <c r="AE426" s="83"/>
      <c r="AF426" s="83">
        <f t="shared" si="146"/>
        <v>0</v>
      </c>
      <c r="AG426" s="83">
        <f t="shared" si="147"/>
        <v>0</v>
      </c>
      <c r="AH426" s="83"/>
      <c r="AI426" s="83"/>
      <c r="AJ426" s="83"/>
      <c r="AK426" s="83"/>
      <c r="AL426" s="83"/>
      <c r="AM426" s="83"/>
      <c r="AN426" s="83"/>
      <c r="AO426" s="83"/>
      <c r="AP426" s="83"/>
      <c r="AQ426" s="83">
        <f t="shared" ca="1" si="148"/>
        <v>0</v>
      </c>
      <c r="AR426" s="83">
        <f t="shared" ca="1" si="149"/>
        <v>-144</v>
      </c>
      <c r="AS426" s="83">
        <f t="shared" ca="1" si="142"/>
        <v>-144</v>
      </c>
      <c r="AT426" s="83" cm="1">
        <f t="array" aca="1" ref="AT426" ca="1">_xlfn.LET(_xlpm.rozsah, $F$3:$F$10001,_xlpm.podminka, (_xlpm.rozsah&gt;M426)*(ISNUMBER(_xlpm.rozsah)),_xlpm.indexy, IF(_xlpm.podminka, ROW(_xlpm.rozsah)-MIN(ROW(_xlpm.rozsah))+1),_xlpm.prvni, MIN(_xlpm.indexy),_xlpm.finalni, IF(_xlpm.prvni=1, 2, _xlpm.prvni),INDEX(_xlpm.rozsah, _xlpm.finalni))</f>
        <v>1500</v>
      </c>
      <c r="AU426" s="83" cm="1">
        <f t="array" aca="1" ref="AU426" ca="1">INDEX($F$3:$F$10001,MATCH(AT426,$F$3:$F$10004,0)-1)</f>
        <v>1400</v>
      </c>
      <c r="AV426" s="83">
        <f t="shared" ca="1" si="159"/>
        <v>-144</v>
      </c>
      <c r="AW426" s="83">
        <f t="shared" ca="1" si="160"/>
        <v>-144</v>
      </c>
      <c r="AX426" s="83">
        <f t="shared" ca="1" si="150"/>
        <v>360</v>
      </c>
      <c r="AY426" s="83">
        <f t="shared" ca="1" si="151"/>
        <v>360</v>
      </c>
      <c r="AZ426" s="83">
        <f t="shared" ca="1" si="152"/>
        <v>0</v>
      </c>
      <c r="BA426" s="83">
        <f t="shared" ca="1" si="153"/>
        <v>360</v>
      </c>
      <c r="BB426" s="83">
        <f t="shared" ca="1" si="154"/>
        <v>360</v>
      </c>
    </row>
    <row r="427" spans="1:54" s="81" customFormat="1" x14ac:dyDescent="0.25">
      <c r="A427" s="79">
        <v>425</v>
      </c>
      <c r="B427" s="80">
        <f t="shared" si="143"/>
        <v>7.083333333333333</v>
      </c>
      <c r="C427" s="79">
        <v>50.6</v>
      </c>
      <c r="D427" s="79" t="s">
        <v>8</v>
      </c>
      <c r="F427" s="117"/>
      <c r="G427" s="117"/>
      <c r="H427" s="112">
        <f t="shared" si="144"/>
        <v>0</v>
      </c>
      <c r="I427" s="121"/>
      <c r="J427" s="92">
        <f t="shared" si="145"/>
        <v>0</v>
      </c>
      <c r="K427" s="83"/>
      <c r="L427" s="94">
        <v>425</v>
      </c>
      <c r="M427" s="114">
        <f t="shared" ca="1" si="141"/>
        <v>1401.8383264142135</v>
      </c>
      <c r="N427" s="115">
        <f ca="1">AS427</f>
        <v>-144</v>
      </c>
      <c r="O427" s="83"/>
      <c r="P427" s="102"/>
      <c r="Q427" s="102"/>
      <c r="R427" s="102"/>
      <c r="S427" s="102"/>
      <c r="T427" s="83"/>
      <c r="U427" s="83"/>
      <c r="V427" s="83"/>
      <c r="W427" s="83"/>
      <c r="X427" s="83"/>
      <c r="Y427" s="83"/>
      <c r="Z427" s="83"/>
      <c r="AA427" s="83"/>
      <c r="AB427" s="83"/>
      <c r="AC427" s="83">
        <f t="shared" si="156"/>
        <v>0</v>
      </c>
      <c r="AD427" s="83">
        <f t="shared" si="157"/>
        <v>0</v>
      </c>
      <c r="AE427" s="83"/>
      <c r="AF427" s="83">
        <f t="shared" si="146"/>
        <v>0</v>
      </c>
      <c r="AG427" s="83">
        <f t="shared" si="147"/>
        <v>0</v>
      </c>
      <c r="AH427" s="83"/>
      <c r="AI427" s="83"/>
      <c r="AJ427" s="83"/>
      <c r="AK427" s="83"/>
      <c r="AL427" s="83"/>
      <c r="AM427" s="83"/>
      <c r="AN427" s="83"/>
      <c r="AO427" s="83"/>
      <c r="AP427" s="83"/>
      <c r="AQ427" s="83">
        <f t="shared" ca="1" si="148"/>
        <v>0</v>
      </c>
      <c r="AR427" s="83">
        <f t="shared" ca="1" si="149"/>
        <v>-144</v>
      </c>
      <c r="AS427" s="83">
        <f t="shared" ca="1" si="142"/>
        <v>-144</v>
      </c>
      <c r="AT427" s="83" cm="1">
        <f t="array" aca="1" ref="AT427" ca="1">_xlfn.LET(_xlpm.rozsah, $F$3:$F$10001,_xlpm.podminka, (_xlpm.rozsah&gt;M427)*(ISNUMBER(_xlpm.rozsah)),_xlpm.indexy, IF(_xlpm.podminka, ROW(_xlpm.rozsah)-MIN(ROW(_xlpm.rozsah))+1),_xlpm.prvni, MIN(_xlpm.indexy),_xlpm.finalni, IF(_xlpm.prvni=1, 2, _xlpm.prvni),INDEX(_xlpm.rozsah, _xlpm.finalni))</f>
        <v>1500</v>
      </c>
      <c r="AU427" s="83" cm="1">
        <f t="array" aca="1" ref="AU427" ca="1">INDEX($F$3:$F$10001,MATCH(AT427,$F$3:$F$10004,0)-1)</f>
        <v>1400</v>
      </c>
      <c r="AV427" s="83">
        <f t="shared" ca="1" si="159"/>
        <v>-144</v>
      </c>
      <c r="AW427" s="83">
        <f t="shared" ca="1" si="160"/>
        <v>-144</v>
      </c>
      <c r="AX427" s="83">
        <f t="shared" ca="1" si="150"/>
        <v>360</v>
      </c>
      <c r="AY427" s="83">
        <f t="shared" ca="1" si="151"/>
        <v>360</v>
      </c>
      <c r="AZ427" s="83">
        <f t="shared" ca="1" si="152"/>
        <v>0</v>
      </c>
      <c r="BA427" s="83">
        <f t="shared" ca="1" si="153"/>
        <v>360</v>
      </c>
      <c r="BB427" s="83">
        <f t="shared" ca="1" si="154"/>
        <v>360</v>
      </c>
    </row>
    <row r="428" spans="1:54" s="81" customFormat="1" x14ac:dyDescent="0.25">
      <c r="A428" s="79">
        <v>426</v>
      </c>
      <c r="B428" s="80">
        <f t="shared" si="143"/>
        <v>7.1</v>
      </c>
      <c r="C428" s="79">
        <v>41.6</v>
      </c>
      <c r="D428" s="79" t="s">
        <v>8</v>
      </c>
      <c r="F428" s="117"/>
      <c r="G428" s="117"/>
      <c r="H428" s="112">
        <f t="shared" si="144"/>
        <v>0</v>
      </c>
      <c r="I428" s="121"/>
      <c r="J428" s="92">
        <f t="shared" si="145"/>
        <v>0</v>
      </c>
      <c r="K428" s="83"/>
      <c r="L428" s="94">
        <v>426</v>
      </c>
      <c r="M428" s="114">
        <f t="shared" ca="1" si="141"/>
        <v>1330.3651063010136</v>
      </c>
      <c r="N428" s="115">
        <f ca="1">AS428</f>
        <v>-142.78539574795946</v>
      </c>
      <c r="O428" s="83"/>
      <c r="P428" s="102"/>
      <c r="Q428" s="102"/>
      <c r="R428" s="102"/>
      <c r="S428" s="102"/>
      <c r="T428" s="83"/>
      <c r="U428" s="83"/>
      <c r="V428" s="83"/>
      <c r="W428" s="83"/>
      <c r="X428" s="83"/>
      <c r="Y428" s="83"/>
      <c r="Z428" s="83"/>
      <c r="AA428" s="83"/>
      <c r="AB428" s="83"/>
      <c r="AC428" s="83">
        <f t="shared" si="156"/>
        <v>0</v>
      </c>
      <c r="AD428" s="83">
        <f t="shared" si="157"/>
        <v>0</v>
      </c>
      <c r="AE428" s="83"/>
      <c r="AF428" s="83">
        <f t="shared" si="146"/>
        <v>0</v>
      </c>
      <c r="AG428" s="83">
        <f t="shared" si="147"/>
        <v>0</v>
      </c>
      <c r="AH428" s="83"/>
      <c r="AI428" s="83"/>
      <c r="AJ428" s="83"/>
      <c r="AK428" s="83"/>
      <c r="AL428" s="83"/>
      <c r="AM428" s="83"/>
      <c r="AN428" s="83"/>
      <c r="AO428" s="83"/>
      <c r="AP428" s="83"/>
      <c r="AQ428" s="83">
        <f t="shared" ca="1" si="148"/>
        <v>4</v>
      </c>
      <c r="AR428" s="83">
        <f t="shared" ca="1" si="149"/>
        <v>-141.21460425204054</v>
      </c>
      <c r="AS428" s="83">
        <f t="shared" ca="1" si="142"/>
        <v>-142.78539574795946</v>
      </c>
      <c r="AT428" s="83" cm="1">
        <f t="array" aca="1" ref="AT428" ca="1">_xlfn.LET(_xlpm.rozsah, $F$3:$F$10001,_xlpm.podminka, (_xlpm.rozsah&gt;M428)*(ISNUMBER(_xlpm.rozsah)),_xlpm.indexy, IF(_xlpm.podminka, ROW(_xlpm.rozsah)-MIN(ROW(_xlpm.rozsah))+1),_xlpm.prvni, MIN(_xlpm.indexy),_xlpm.finalni, IF(_xlpm.prvni=1, 2, _xlpm.prvni),INDEX(_xlpm.rozsah, _xlpm.finalni))</f>
        <v>1400</v>
      </c>
      <c r="AU428" s="83" cm="1">
        <f t="array" aca="1" ref="AU428" ca="1">INDEX($F$3:$F$10001,MATCH(AT428,$F$3:$F$10004,0)-1)</f>
        <v>1300</v>
      </c>
      <c r="AV428" s="83">
        <f t="shared" ca="1" si="159"/>
        <v>-144</v>
      </c>
      <c r="AW428" s="83">
        <f t="shared" ca="1" si="160"/>
        <v>-140</v>
      </c>
      <c r="AX428" s="83">
        <f t="shared" ca="1" si="150"/>
        <v>360</v>
      </c>
      <c r="AY428" s="83">
        <f t="shared" ca="1" si="151"/>
        <v>350</v>
      </c>
      <c r="AZ428" s="83">
        <f t="shared" ca="1" si="152"/>
        <v>10</v>
      </c>
      <c r="BA428" s="83">
        <f t="shared" ca="1" si="153"/>
        <v>356.96348936989864</v>
      </c>
      <c r="BB428" s="83">
        <f t="shared" ca="1" si="154"/>
        <v>353.03651063010136</v>
      </c>
    </row>
    <row r="429" spans="1:54" x14ac:dyDescent="0.25">
      <c r="A429" s="58">
        <v>427</v>
      </c>
      <c r="B429" s="59">
        <f t="shared" si="143"/>
        <v>7.1166666666666663</v>
      </c>
      <c r="C429" s="58">
        <v>47.9</v>
      </c>
      <c r="D429" s="58">
        <v>0</v>
      </c>
      <c r="F429" s="117"/>
      <c r="G429" s="117"/>
      <c r="H429" s="112">
        <f t="shared" si="144"/>
        <v>0</v>
      </c>
      <c r="I429" s="121"/>
      <c r="J429" s="92">
        <f t="shared" si="145"/>
        <v>0</v>
      </c>
      <c r="L429" s="94">
        <v>427</v>
      </c>
      <c r="M429" s="114">
        <f t="shared" ca="1" si="141"/>
        <v>1380.3963603802536</v>
      </c>
      <c r="N429" s="115">
        <f>( IF(ISNUMBER(D429), D429,1)/100)*$BE$5 - $T$23 + $T$21</f>
        <v>0</v>
      </c>
      <c r="P429" s="102"/>
      <c r="Q429" s="102"/>
      <c r="R429" s="102"/>
      <c r="S429" s="102"/>
      <c r="AC429" s="83">
        <f t="shared" si="156"/>
        <v>0</v>
      </c>
      <c r="AD429" s="83">
        <f t="shared" si="157"/>
        <v>0</v>
      </c>
      <c r="AF429" s="83">
        <f t="shared" si="146"/>
        <v>0</v>
      </c>
      <c r="AG429" s="83">
        <f t="shared" si="147"/>
        <v>0</v>
      </c>
      <c r="AQ429" s="83">
        <f t="shared" ca="1" si="148"/>
        <v>4</v>
      </c>
      <c r="AR429" s="83">
        <f t="shared" ca="1" si="149"/>
        <v>-143.21585441521015</v>
      </c>
      <c r="AS429" s="83">
        <f t="shared" ca="1" si="142"/>
        <v>-140.78414558478985</v>
      </c>
      <c r="AT429" s="83" cm="1">
        <f t="array" aca="1" ref="AT429" ca="1">_xlfn.LET(_xlpm.rozsah, $F$3:$F$10001,_xlpm.podminka, (_xlpm.rozsah&gt;M429)*(ISNUMBER(_xlpm.rozsah)),_xlpm.indexy, IF(_xlpm.podminka, ROW(_xlpm.rozsah)-MIN(ROW(_xlpm.rozsah))+1),_xlpm.prvni, MIN(_xlpm.indexy),_xlpm.finalni, IF(_xlpm.prvni=1, 2, _xlpm.prvni),INDEX(_xlpm.rozsah, _xlpm.finalni))</f>
        <v>1400</v>
      </c>
      <c r="AU429" s="83" cm="1">
        <f t="array" aca="1" ref="AU429" ca="1">INDEX($F$3:$F$10001,MATCH(AT429,$F$3:$F$10004,0)-1)</f>
        <v>1300</v>
      </c>
      <c r="AV429" s="83">
        <f t="shared" ca="1" si="159"/>
        <v>-144</v>
      </c>
      <c r="AW429" s="83">
        <f t="shared" ca="1" si="160"/>
        <v>-140</v>
      </c>
      <c r="AX429" s="83">
        <f t="shared" ca="1" si="150"/>
        <v>360</v>
      </c>
      <c r="AY429" s="83">
        <f t="shared" ca="1" si="151"/>
        <v>350</v>
      </c>
      <c r="AZ429" s="83">
        <f t="shared" ca="1" si="152"/>
        <v>10</v>
      </c>
      <c r="BA429" s="83">
        <f t="shared" ca="1" si="153"/>
        <v>351.96036396197462</v>
      </c>
      <c r="BB429" s="83">
        <f t="shared" ca="1" si="154"/>
        <v>358.03963603802538</v>
      </c>
    </row>
    <row r="430" spans="1:54" s="81" customFormat="1" x14ac:dyDescent="0.25">
      <c r="A430" s="79">
        <v>428</v>
      </c>
      <c r="B430" s="80">
        <f t="shared" si="143"/>
        <v>7.1333333333333337</v>
      </c>
      <c r="C430" s="79">
        <v>54.2</v>
      </c>
      <c r="D430" s="79" t="s">
        <v>8</v>
      </c>
      <c r="F430" s="117"/>
      <c r="G430" s="117"/>
      <c r="H430" s="112">
        <f t="shared" si="144"/>
        <v>0</v>
      </c>
      <c r="I430" s="121"/>
      <c r="J430" s="92">
        <f t="shared" si="145"/>
        <v>0</v>
      </c>
      <c r="K430" s="83"/>
      <c r="L430" s="94">
        <v>428</v>
      </c>
      <c r="M430" s="114">
        <f t="shared" ca="1" si="141"/>
        <v>1430.4276144594935</v>
      </c>
      <c r="N430" s="115">
        <f ca="1">AS430</f>
        <v>-144</v>
      </c>
      <c r="O430" s="83"/>
      <c r="P430" s="102"/>
      <c r="Q430" s="102"/>
      <c r="R430" s="102"/>
      <c r="S430" s="102"/>
      <c r="T430" s="83"/>
      <c r="U430" s="83"/>
      <c r="V430" s="83"/>
      <c r="W430" s="83"/>
      <c r="X430" s="83"/>
      <c r="Y430" s="83"/>
      <c r="Z430" s="83"/>
      <c r="AA430" s="83"/>
      <c r="AB430" s="83"/>
      <c r="AC430" s="83">
        <f t="shared" si="156"/>
        <v>0</v>
      </c>
      <c r="AD430" s="83">
        <f t="shared" si="157"/>
        <v>0</v>
      </c>
      <c r="AE430" s="83"/>
      <c r="AF430" s="83">
        <f t="shared" si="146"/>
        <v>0</v>
      </c>
      <c r="AG430" s="83">
        <f t="shared" si="147"/>
        <v>0</v>
      </c>
      <c r="AH430" s="83"/>
      <c r="AI430" s="83"/>
      <c r="AJ430" s="83"/>
      <c r="AK430" s="83"/>
      <c r="AL430" s="83"/>
      <c r="AM430" s="83"/>
      <c r="AN430" s="83"/>
      <c r="AO430" s="83"/>
      <c r="AP430" s="83"/>
      <c r="AQ430" s="83">
        <f t="shared" ca="1" si="148"/>
        <v>0</v>
      </c>
      <c r="AR430" s="83">
        <f t="shared" ca="1" si="149"/>
        <v>-144</v>
      </c>
      <c r="AS430" s="83">
        <f t="shared" ca="1" si="142"/>
        <v>-144</v>
      </c>
      <c r="AT430" s="83" cm="1">
        <f t="array" aca="1" ref="AT430" ca="1">_xlfn.LET(_xlpm.rozsah, $F$3:$F$10001,_xlpm.podminka, (_xlpm.rozsah&gt;M430)*(ISNUMBER(_xlpm.rozsah)),_xlpm.indexy, IF(_xlpm.podminka, ROW(_xlpm.rozsah)-MIN(ROW(_xlpm.rozsah))+1),_xlpm.prvni, MIN(_xlpm.indexy),_xlpm.finalni, IF(_xlpm.prvni=1, 2, _xlpm.prvni),INDEX(_xlpm.rozsah, _xlpm.finalni))</f>
        <v>1500</v>
      </c>
      <c r="AU430" s="83" cm="1">
        <f t="array" aca="1" ref="AU430" ca="1">INDEX($F$3:$F$10001,MATCH(AT430,$F$3:$F$10004,0)-1)</f>
        <v>1400</v>
      </c>
      <c r="AV430" s="83">
        <f t="shared" ca="1" si="159"/>
        <v>-144</v>
      </c>
      <c r="AW430" s="83">
        <f t="shared" ca="1" si="160"/>
        <v>-144</v>
      </c>
      <c r="AX430" s="83">
        <f t="shared" ca="1" si="150"/>
        <v>360</v>
      </c>
      <c r="AY430" s="83">
        <f t="shared" ca="1" si="151"/>
        <v>360</v>
      </c>
      <c r="AZ430" s="83">
        <f t="shared" ca="1" si="152"/>
        <v>0</v>
      </c>
      <c r="BA430" s="83">
        <f t="shared" ca="1" si="153"/>
        <v>360</v>
      </c>
      <c r="BB430" s="83">
        <f t="shared" ca="1" si="154"/>
        <v>360</v>
      </c>
    </row>
    <row r="431" spans="1:54" s="81" customFormat="1" x14ac:dyDescent="0.25">
      <c r="A431" s="79">
        <v>429</v>
      </c>
      <c r="B431" s="80">
        <f t="shared" si="143"/>
        <v>7.15</v>
      </c>
      <c r="C431" s="79">
        <v>48.1</v>
      </c>
      <c r="D431" s="79" t="s">
        <v>8</v>
      </c>
      <c r="F431" s="117"/>
      <c r="G431" s="117"/>
      <c r="H431" s="112">
        <f t="shared" si="144"/>
        <v>0</v>
      </c>
      <c r="I431" s="121"/>
      <c r="J431" s="92">
        <f t="shared" si="145"/>
        <v>0</v>
      </c>
      <c r="K431" s="83"/>
      <c r="L431" s="94">
        <v>429</v>
      </c>
      <c r="M431" s="114">
        <f t="shared" ca="1" si="141"/>
        <v>1381.9846541605468</v>
      </c>
      <c r="N431" s="115">
        <f ca="1">AS431</f>
        <v>-140.72061383357811</v>
      </c>
      <c r="O431" s="83"/>
      <c r="P431" s="102"/>
      <c r="Q431" s="102"/>
      <c r="R431" s="102"/>
      <c r="S431" s="102"/>
      <c r="T431" s="83"/>
      <c r="U431" s="83"/>
      <c r="V431" s="83"/>
      <c r="W431" s="83"/>
      <c r="X431" s="83"/>
      <c r="Y431" s="83"/>
      <c r="Z431" s="83"/>
      <c r="AA431" s="83"/>
      <c r="AB431" s="83"/>
      <c r="AC431" s="83">
        <f t="shared" si="156"/>
        <v>0</v>
      </c>
      <c r="AD431" s="83">
        <f t="shared" si="157"/>
        <v>0</v>
      </c>
      <c r="AE431" s="83"/>
      <c r="AF431" s="83">
        <f t="shared" si="146"/>
        <v>0</v>
      </c>
      <c r="AG431" s="83">
        <f t="shared" si="147"/>
        <v>0</v>
      </c>
      <c r="AH431" s="83"/>
      <c r="AI431" s="83"/>
      <c r="AJ431" s="83"/>
      <c r="AK431" s="83"/>
      <c r="AL431" s="83"/>
      <c r="AM431" s="83"/>
      <c r="AN431" s="83"/>
      <c r="AO431" s="83"/>
      <c r="AP431" s="83"/>
      <c r="AQ431" s="83">
        <f t="shared" ca="1" si="148"/>
        <v>4</v>
      </c>
      <c r="AR431" s="83">
        <f t="shared" ca="1" si="149"/>
        <v>-143.27938616642189</v>
      </c>
      <c r="AS431" s="83">
        <f t="shared" ca="1" si="142"/>
        <v>-140.72061383357811</v>
      </c>
      <c r="AT431" s="83" cm="1">
        <f t="array" aca="1" ref="AT431" ca="1">_xlfn.LET(_xlpm.rozsah, $F$3:$F$10001,_xlpm.podminka, (_xlpm.rozsah&gt;M431)*(ISNUMBER(_xlpm.rozsah)),_xlpm.indexy, IF(_xlpm.podminka, ROW(_xlpm.rozsah)-MIN(ROW(_xlpm.rozsah))+1),_xlpm.prvni, MIN(_xlpm.indexy),_xlpm.finalni, IF(_xlpm.prvni=1, 2, _xlpm.prvni),INDEX(_xlpm.rozsah, _xlpm.finalni))</f>
        <v>1400</v>
      </c>
      <c r="AU431" s="83" cm="1">
        <f t="array" aca="1" ref="AU431" ca="1">INDEX($F$3:$F$10001,MATCH(AT431,$F$3:$F$10004,0)-1)</f>
        <v>1300</v>
      </c>
      <c r="AV431" s="83">
        <f t="shared" ca="1" si="159"/>
        <v>-144</v>
      </c>
      <c r="AW431" s="83">
        <f t="shared" ca="1" si="160"/>
        <v>-140</v>
      </c>
      <c r="AX431" s="83">
        <f t="shared" ca="1" si="150"/>
        <v>360</v>
      </c>
      <c r="AY431" s="83">
        <f t="shared" ca="1" si="151"/>
        <v>350</v>
      </c>
      <c r="AZ431" s="83">
        <f t="shared" ca="1" si="152"/>
        <v>10</v>
      </c>
      <c r="BA431" s="83">
        <f t="shared" ca="1" si="153"/>
        <v>351.80153458394534</v>
      </c>
      <c r="BB431" s="83">
        <f t="shared" ca="1" si="154"/>
        <v>358.19846541605466</v>
      </c>
    </row>
    <row r="432" spans="1:54" x14ac:dyDescent="0.25">
      <c r="A432" s="58">
        <v>430</v>
      </c>
      <c r="B432" s="59">
        <f t="shared" si="143"/>
        <v>7.166666666666667</v>
      </c>
      <c r="C432" s="58">
        <v>47</v>
      </c>
      <c r="D432" s="58">
        <v>31.3</v>
      </c>
      <c r="F432" s="117"/>
      <c r="G432" s="117"/>
      <c r="H432" s="112">
        <f t="shared" si="144"/>
        <v>0</v>
      </c>
      <c r="I432" s="121"/>
      <c r="J432" s="92">
        <f t="shared" si="145"/>
        <v>0</v>
      </c>
      <c r="L432" s="94">
        <v>430</v>
      </c>
      <c r="M432" s="114">
        <f t="shared" ca="1" si="141"/>
        <v>1373.2490383689335</v>
      </c>
      <c r="N432" s="115">
        <f ca="1">( IF(ISNUMBER(D432), D432,1)/100)*BB432 - $T$23 + $T$21</f>
        <v>111.84269490094761</v>
      </c>
      <c r="P432" s="102"/>
      <c r="Q432" s="102"/>
      <c r="R432" s="102"/>
      <c r="S432" s="102"/>
      <c r="AC432" s="83">
        <f t="shared" si="156"/>
        <v>0</v>
      </c>
      <c r="AD432" s="83">
        <f t="shared" si="157"/>
        <v>0</v>
      </c>
      <c r="AF432" s="83">
        <f t="shared" si="146"/>
        <v>0</v>
      </c>
      <c r="AG432" s="83">
        <f t="shared" si="147"/>
        <v>0</v>
      </c>
      <c r="AQ432" s="83">
        <f t="shared" ca="1" si="148"/>
        <v>4</v>
      </c>
      <c r="AR432" s="83">
        <f t="shared" ca="1" si="149"/>
        <v>-142.92996153475735</v>
      </c>
      <c r="AS432" s="83">
        <f t="shared" ca="1" si="142"/>
        <v>-141.07003846524265</v>
      </c>
      <c r="AT432" s="83" cm="1">
        <f t="array" aca="1" ref="AT432" ca="1">_xlfn.LET(_xlpm.rozsah, $F$3:$F$10001,_xlpm.podminka, (_xlpm.rozsah&gt;M432)*(ISNUMBER(_xlpm.rozsah)),_xlpm.indexy, IF(_xlpm.podminka, ROW(_xlpm.rozsah)-MIN(ROW(_xlpm.rozsah))+1),_xlpm.prvni, MIN(_xlpm.indexy),_xlpm.finalni, IF(_xlpm.prvni=1, 2, _xlpm.prvni),INDEX(_xlpm.rozsah, _xlpm.finalni))</f>
        <v>1400</v>
      </c>
      <c r="AU432" s="83" cm="1">
        <f t="array" aca="1" ref="AU432" ca="1">INDEX($F$3:$F$10001,MATCH(AT432,$F$3:$F$10004,0)-1)</f>
        <v>1300</v>
      </c>
      <c r="AV432" s="83">
        <f t="shared" ca="1" si="159"/>
        <v>-144</v>
      </c>
      <c r="AW432" s="83">
        <f t="shared" ca="1" si="160"/>
        <v>-140</v>
      </c>
      <c r="AX432" s="83">
        <f t="shared" ca="1" si="150"/>
        <v>360</v>
      </c>
      <c r="AY432" s="83">
        <f t="shared" ca="1" si="151"/>
        <v>350</v>
      </c>
      <c r="AZ432" s="83">
        <f t="shared" ca="1" si="152"/>
        <v>10</v>
      </c>
      <c r="BA432" s="83">
        <f t="shared" ca="1" si="153"/>
        <v>352.67509616310667</v>
      </c>
      <c r="BB432" s="83">
        <f t="shared" ca="1" si="154"/>
        <v>357.32490383689333</v>
      </c>
    </row>
    <row r="433" spans="1:54" x14ac:dyDescent="0.25">
      <c r="A433" s="58">
        <v>431</v>
      </c>
      <c r="B433" s="59">
        <f t="shared" si="143"/>
        <v>7.1833333333333336</v>
      </c>
      <c r="C433" s="58">
        <v>49</v>
      </c>
      <c r="D433" s="58">
        <v>38.299999999999997</v>
      </c>
      <c r="F433" s="117"/>
      <c r="G433" s="117"/>
      <c r="H433" s="112">
        <f t="shared" si="144"/>
        <v>0</v>
      </c>
      <c r="I433" s="121"/>
      <c r="J433" s="92">
        <f t="shared" si="145"/>
        <v>0</v>
      </c>
      <c r="L433" s="94">
        <v>431</v>
      </c>
      <c r="M433" s="114">
        <f t="shared" ca="1" si="141"/>
        <v>1389.1319761718669</v>
      </c>
      <c r="N433" s="115">
        <f ca="1">( IF(ISNUMBER(D433), D433,1)/100)*BB433 - $T$23 + $T$21</f>
        <v>137.4637546873825</v>
      </c>
      <c r="P433" s="102"/>
      <c r="Q433" s="102"/>
      <c r="R433" s="102"/>
      <c r="S433" s="102"/>
      <c r="AC433" s="83">
        <f t="shared" si="156"/>
        <v>0</v>
      </c>
      <c r="AD433" s="83">
        <f t="shared" si="157"/>
        <v>0</v>
      </c>
      <c r="AF433" s="83">
        <f t="shared" si="146"/>
        <v>0</v>
      </c>
      <c r="AG433" s="83">
        <f t="shared" si="147"/>
        <v>0</v>
      </c>
      <c r="AQ433" s="83">
        <f t="shared" ca="1" si="148"/>
        <v>4</v>
      </c>
      <c r="AR433" s="83">
        <f t="shared" ca="1" si="149"/>
        <v>-143.56527904687468</v>
      </c>
      <c r="AS433" s="83">
        <f t="shared" ca="1" si="142"/>
        <v>-140.43472095312532</v>
      </c>
      <c r="AT433" s="83" cm="1">
        <f t="array" aca="1" ref="AT433" ca="1">_xlfn.LET(_xlpm.rozsah, $F$3:$F$10001,_xlpm.podminka, (_xlpm.rozsah&gt;M433)*(ISNUMBER(_xlpm.rozsah)),_xlpm.indexy, IF(_xlpm.podminka, ROW(_xlpm.rozsah)-MIN(ROW(_xlpm.rozsah))+1),_xlpm.prvni, MIN(_xlpm.indexy),_xlpm.finalni, IF(_xlpm.prvni=1, 2, _xlpm.prvni),INDEX(_xlpm.rozsah, _xlpm.finalni))</f>
        <v>1400</v>
      </c>
      <c r="AU433" s="83" cm="1">
        <f t="array" aca="1" ref="AU433" ca="1">INDEX($F$3:$F$10001,MATCH(AT433,$F$3:$F$10004,0)-1)</f>
        <v>1300</v>
      </c>
      <c r="AV433" s="83">
        <f t="shared" ca="1" si="159"/>
        <v>-144</v>
      </c>
      <c r="AW433" s="83">
        <f t="shared" ca="1" si="160"/>
        <v>-140</v>
      </c>
      <c r="AX433" s="83">
        <f t="shared" ca="1" si="150"/>
        <v>360</v>
      </c>
      <c r="AY433" s="83">
        <f t="shared" ca="1" si="151"/>
        <v>350</v>
      </c>
      <c r="AZ433" s="83">
        <f t="shared" ca="1" si="152"/>
        <v>10</v>
      </c>
      <c r="BA433" s="83">
        <f t="shared" ca="1" si="153"/>
        <v>351.08680238281329</v>
      </c>
      <c r="BB433" s="83">
        <f t="shared" ca="1" si="154"/>
        <v>358.91319761718671</v>
      </c>
    </row>
    <row r="434" spans="1:54" x14ac:dyDescent="0.25">
      <c r="A434" s="58">
        <v>432</v>
      </c>
      <c r="B434" s="59">
        <f t="shared" si="143"/>
        <v>7.2</v>
      </c>
      <c r="C434" s="58">
        <v>52</v>
      </c>
      <c r="D434" s="58">
        <v>40.1</v>
      </c>
      <c r="F434" s="117"/>
      <c r="G434" s="117"/>
      <c r="H434" s="112">
        <f t="shared" si="144"/>
        <v>0</v>
      </c>
      <c r="I434" s="121"/>
      <c r="J434" s="92">
        <f t="shared" si="145"/>
        <v>0</v>
      </c>
      <c r="L434" s="94">
        <v>432</v>
      </c>
      <c r="M434" s="114">
        <f t="shared" ca="1" si="141"/>
        <v>1412.9563828762668</v>
      </c>
      <c r="N434" s="115">
        <f ca="1">( IF(ISNUMBER(D434), D434,1)/100)*BB434 - $T$23 + $T$21</f>
        <v>144.36000000000001</v>
      </c>
      <c r="P434" s="102"/>
      <c r="Q434" s="102"/>
      <c r="R434" s="102"/>
      <c r="S434" s="102"/>
      <c r="AC434" s="83">
        <f t="shared" si="156"/>
        <v>0</v>
      </c>
      <c r="AD434" s="83">
        <f t="shared" si="157"/>
        <v>0</v>
      </c>
      <c r="AF434" s="83">
        <f t="shared" si="146"/>
        <v>0</v>
      </c>
      <c r="AG434" s="83">
        <f t="shared" si="147"/>
        <v>0</v>
      </c>
      <c r="AQ434" s="83">
        <f t="shared" ca="1" si="148"/>
        <v>0</v>
      </c>
      <c r="AR434" s="83">
        <f t="shared" ca="1" si="149"/>
        <v>-144</v>
      </c>
      <c r="AS434" s="83">
        <f t="shared" ca="1" si="142"/>
        <v>-144</v>
      </c>
      <c r="AT434" s="83" cm="1">
        <f t="array" aca="1" ref="AT434" ca="1">_xlfn.LET(_xlpm.rozsah, $F$3:$F$10001,_xlpm.podminka, (_xlpm.rozsah&gt;M434)*(ISNUMBER(_xlpm.rozsah)),_xlpm.indexy, IF(_xlpm.podminka, ROW(_xlpm.rozsah)-MIN(ROW(_xlpm.rozsah))+1),_xlpm.prvni, MIN(_xlpm.indexy),_xlpm.finalni, IF(_xlpm.prvni=1, 2, _xlpm.prvni),INDEX(_xlpm.rozsah, _xlpm.finalni))</f>
        <v>1500</v>
      </c>
      <c r="AU434" s="83" cm="1">
        <f t="array" aca="1" ref="AU434" ca="1">INDEX($F$3:$F$10001,MATCH(AT434,$F$3:$F$10004,0)-1)</f>
        <v>1400</v>
      </c>
      <c r="AV434" s="83">
        <f t="shared" ca="1" si="159"/>
        <v>-144</v>
      </c>
      <c r="AW434" s="83">
        <f t="shared" ca="1" si="160"/>
        <v>-144</v>
      </c>
      <c r="AX434" s="83">
        <f t="shared" ca="1" si="150"/>
        <v>360</v>
      </c>
      <c r="AY434" s="83">
        <f t="shared" ca="1" si="151"/>
        <v>360</v>
      </c>
      <c r="AZ434" s="83">
        <f t="shared" ca="1" si="152"/>
        <v>0</v>
      </c>
      <c r="BA434" s="83">
        <f t="shared" ca="1" si="153"/>
        <v>360</v>
      </c>
      <c r="BB434" s="83">
        <f t="shared" ca="1" si="154"/>
        <v>360</v>
      </c>
    </row>
    <row r="435" spans="1:54" x14ac:dyDescent="0.25">
      <c r="A435" s="58">
        <v>433</v>
      </c>
      <c r="B435" s="59">
        <f t="shared" si="143"/>
        <v>7.2166666666666668</v>
      </c>
      <c r="C435" s="58">
        <v>53.3</v>
      </c>
      <c r="D435" s="58">
        <v>14.5</v>
      </c>
      <c r="F435" s="117"/>
      <c r="G435" s="117"/>
      <c r="H435" s="112">
        <f t="shared" si="144"/>
        <v>0</v>
      </c>
      <c r="I435" s="121"/>
      <c r="J435" s="92">
        <f t="shared" si="145"/>
        <v>0</v>
      </c>
      <c r="L435" s="94">
        <v>433</v>
      </c>
      <c r="M435" s="114">
        <f t="shared" ca="1" si="141"/>
        <v>1423.2802924481734</v>
      </c>
      <c r="N435" s="115">
        <f ca="1">( IF(ISNUMBER(D435), D435,1)/100)*BB435 - $T$23 + $T$21</f>
        <v>52.199999999999996</v>
      </c>
      <c r="P435" s="102"/>
      <c r="Q435" s="102"/>
      <c r="R435" s="102"/>
      <c r="S435" s="102"/>
      <c r="AC435" s="83">
        <f t="shared" si="156"/>
        <v>0</v>
      </c>
      <c r="AD435" s="83">
        <f t="shared" si="157"/>
        <v>0</v>
      </c>
      <c r="AF435" s="83">
        <f t="shared" si="146"/>
        <v>0</v>
      </c>
      <c r="AG435" s="83">
        <f t="shared" si="147"/>
        <v>0</v>
      </c>
      <c r="AQ435" s="83">
        <f t="shared" ca="1" si="148"/>
        <v>0</v>
      </c>
      <c r="AR435" s="83">
        <f t="shared" ca="1" si="149"/>
        <v>-144</v>
      </c>
      <c r="AS435" s="83">
        <f t="shared" ca="1" si="142"/>
        <v>-144</v>
      </c>
      <c r="AT435" s="83" cm="1">
        <f t="array" aca="1" ref="AT435" ca="1">_xlfn.LET(_xlpm.rozsah, $F$3:$F$10001,_xlpm.podminka, (_xlpm.rozsah&gt;M435)*(ISNUMBER(_xlpm.rozsah)),_xlpm.indexy, IF(_xlpm.podminka, ROW(_xlpm.rozsah)-MIN(ROW(_xlpm.rozsah))+1),_xlpm.prvni, MIN(_xlpm.indexy),_xlpm.finalni, IF(_xlpm.prvni=1, 2, _xlpm.prvni),INDEX(_xlpm.rozsah, _xlpm.finalni))</f>
        <v>1500</v>
      </c>
      <c r="AU435" s="83" cm="1">
        <f t="array" aca="1" ref="AU435" ca="1">INDEX($F$3:$F$10001,MATCH(AT435,$F$3:$F$10004,0)-1)</f>
        <v>1400</v>
      </c>
      <c r="AV435" s="83">
        <f t="shared" ca="1" si="159"/>
        <v>-144</v>
      </c>
      <c r="AW435" s="83">
        <f t="shared" ca="1" si="160"/>
        <v>-144</v>
      </c>
      <c r="AX435" s="83">
        <f t="shared" ca="1" si="150"/>
        <v>360</v>
      </c>
      <c r="AY435" s="83">
        <f t="shared" ca="1" si="151"/>
        <v>360</v>
      </c>
      <c r="AZ435" s="83">
        <f t="shared" ca="1" si="152"/>
        <v>0</v>
      </c>
      <c r="BA435" s="83">
        <f t="shared" ca="1" si="153"/>
        <v>360</v>
      </c>
      <c r="BB435" s="83">
        <f t="shared" ca="1" si="154"/>
        <v>360</v>
      </c>
    </row>
    <row r="436" spans="1:54" x14ac:dyDescent="0.25">
      <c r="A436" s="58">
        <v>434</v>
      </c>
      <c r="B436" s="59">
        <f t="shared" si="143"/>
        <v>7.2333333333333334</v>
      </c>
      <c r="C436" s="58">
        <v>52.6</v>
      </c>
      <c r="D436" s="58">
        <v>0.8</v>
      </c>
      <c r="F436" s="117"/>
      <c r="G436" s="117"/>
      <c r="H436" s="112">
        <f t="shared" si="144"/>
        <v>0</v>
      </c>
      <c r="I436" s="121"/>
      <c r="J436" s="92">
        <f t="shared" si="145"/>
        <v>0</v>
      </c>
      <c r="L436" s="94">
        <v>434</v>
      </c>
      <c r="M436" s="114">
        <f t="shared" ca="1" si="141"/>
        <v>1417.7212642171469</v>
      </c>
      <c r="N436" s="115">
        <f ca="1">( IF(ISNUMBER(D436), D436,1)/100)*BB436 - $T$23 + $T$21</f>
        <v>2.88</v>
      </c>
      <c r="P436" s="102"/>
      <c r="Q436" s="102"/>
      <c r="R436" s="102"/>
      <c r="S436" s="102"/>
      <c r="AC436" s="83">
        <f t="shared" si="156"/>
        <v>0</v>
      </c>
      <c r="AD436" s="83">
        <f t="shared" si="157"/>
        <v>0</v>
      </c>
      <c r="AF436" s="83">
        <f t="shared" si="146"/>
        <v>0</v>
      </c>
      <c r="AG436" s="83">
        <f t="shared" si="147"/>
        <v>0</v>
      </c>
      <c r="AQ436" s="83">
        <f t="shared" ca="1" si="148"/>
        <v>0</v>
      </c>
      <c r="AR436" s="83">
        <f t="shared" ca="1" si="149"/>
        <v>-144</v>
      </c>
      <c r="AS436" s="83">
        <f t="shared" ca="1" si="142"/>
        <v>-144</v>
      </c>
      <c r="AT436" s="83" cm="1">
        <f t="array" aca="1" ref="AT436" ca="1">_xlfn.LET(_xlpm.rozsah, $F$3:$F$10001,_xlpm.podminka, (_xlpm.rozsah&gt;M436)*(ISNUMBER(_xlpm.rozsah)),_xlpm.indexy, IF(_xlpm.podminka, ROW(_xlpm.rozsah)-MIN(ROW(_xlpm.rozsah))+1),_xlpm.prvni, MIN(_xlpm.indexy),_xlpm.finalni, IF(_xlpm.prvni=1, 2, _xlpm.prvni),INDEX(_xlpm.rozsah, _xlpm.finalni))</f>
        <v>1500</v>
      </c>
      <c r="AU436" s="83" cm="1">
        <f t="array" aca="1" ref="AU436" ca="1">INDEX($F$3:$F$10001,MATCH(AT436,$F$3:$F$10004,0)-1)</f>
        <v>1400</v>
      </c>
      <c r="AV436" s="83">
        <f t="shared" ca="1" si="159"/>
        <v>-144</v>
      </c>
      <c r="AW436" s="83">
        <f t="shared" ca="1" si="160"/>
        <v>-144</v>
      </c>
      <c r="AX436" s="83">
        <f t="shared" ca="1" si="150"/>
        <v>360</v>
      </c>
      <c r="AY436" s="83">
        <f t="shared" ca="1" si="151"/>
        <v>360</v>
      </c>
      <c r="AZ436" s="83">
        <f t="shared" ca="1" si="152"/>
        <v>0</v>
      </c>
      <c r="BA436" s="83">
        <f t="shared" ca="1" si="153"/>
        <v>360</v>
      </c>
      <c r="BB436" s="83">
        <f t="shared" ca="1" si="154"/>
        <v>360</v>
      </c>
    </row>
    <row r="437" spans="1:54" s="81" customFormat="1" x14ac:dyDescent="0.25">
      <c r="A437" s="79">
        <v>435</v>
      </c>
      <c r="B437" s="80">
        <f t="shared" si="143"/>
        <v>7.25</v>
      </c>
      <c r="C437" s="79">
        <v>49.8</v>
      </c>
      <c r="D437" s="79" t="s">
        <v>8</v>
      </c>
      <c r="F437" s="117"/>
      <c r="G437" s="117"/>
      <c r="H437" s="112">
        <f t="shared" si="144"/>
        <v>0</v>
      </c>
      <c r="I437" s="121"/>
      <c r="J437" s="92">
        <f t="shared" si="145"/>
        <v>0</v>
      </c>
      <c r="K437" s="83"/>
      <c r="L437" s="94">
        <v>435</v>
      </c>
      <c r="M437" s="114">
        <f t="shared" ca="1" si="141"/>
        <v>1395.4851512930402</v>
      </c>
      <c r="N437" s="115">
        <f ca="1">AS437</f>
        <v>-140.18059394827839</v>
      </c>
      <c r="O437" s="83"/>
      <c r="P437" s="102"/>
      <c r="Q437" s="102"/>
      <c r="R437" s="102"/>
      <c r="S437" s="102"/>
      <c r="T437" s="83"/>
      <c r="U437" s="83"/>
      <c r="V437" s="83"/>
      <c r="W437" s="83"/>
      <c r="X437" s="83"/>
      <c r="Y437" s="83"/>
      <c r="Z437" s="83"/>
      <c r="AA437" s="83"/>
      <c r="AB437" s="83"/>
      <c r="AC437" s="83">
        <f t="shared" si="156"/>
        <v>0</v>
      </c>
      <c r="AD437" s="83">
        <f t="shared" si="157"/>
        <v>0</v>
      </c>
      <c r="AE437" s="83"/>
      <c r="AF437" s="83">
        <f t="shared" si="146"/>
        <v>0</v>
      </c>
      <c r="AG437" s="83">
        <f t="shared" si="147"/>
        <v>0</v>
      </c>
      <c r="AH437" s="83"/>
      <c r="AI437" s="83"/>
      <c r="AJ437" s="83"/>
      <c r="AK437" s="83"/>
      <c r="AL437" s="83"/>
      <c r="AM437" s="83"/>
      <c r="AN437" s="83"/>
      <c r="AO437" s="83"/>
      <c r="AP437" s="83"/>
      <c r="AQ437" s="83">
        <f t="shared" ca="1" si="148"/>
        <v>4</v>
      </c>
      <c r="AR437" s="83">
        <f t="shared" ca="1" si="149"/>
        <v>-143.81940605172161</v>
      </c>
      <c r="AS437" s="83">
        <f t="shared" ca="1" si="142"/>
        <v>-140.18059394827839</v>
      </c>
      <c r="AT437" s="83" cm="1">
        <f t="array" aca="1" ref="AT437" ca="1">_xlfn.LET(_xlpm.rozsah, $F$3:$F$10001,_xlpm.podminka, (_xlpm.rozsah&gt;M437)*(ISNUMBER(_xlpm.rozsah)),_xlpm.indexy, IF(_xlpm.podminka, ROW(_xlpm.rozsah)-MIN(ROW(_xlpm.rozsah))+1),_xlpm.prvni, MIN(_xlpm.indexy),_xlpm.finalni, IF(_xlpm.prvni=1, 2, _xlpm.prvni),INDEX(_xlpm.rozsah, _xlpm.finalni))</f>
        <v>1400</v>
      </c>
      <c r="AU437" s="83" cm="1">
        <f t="array" aca="1" ref="AU437" ca="1">INDEX($F$3:$F$10001,MATCH(AT437,$F$3:$F$10004,0)-1)</f>
        <v>1300</v>
      </c>
      <c r="AV437" s="83">
        <f t="shared" ca="1" si="159"/>
        <v>-144</v>
      </c>
      <c r="AW437" s="83">
        <f t="shared" ca="1" si="160"/>
        <v>-140</v>
      </c>
      <c r="AX437" s="83">
        <f t="shared" ca="1" si="150"/>
        <v>360</v>
      </c>
      <c r="AY437" s="83">
        <f t="shared" ca="1" si="151"/>
        <v>350</v>
      </c>
      <c r="AZ437" s="83">
        <f t="shared" ca="1" si="152"/>
        <v>10</v>
      </c>
      <c r="BA437" s="83">
        <f t="shared" ca="1" si="153"/>
        <v>350.45148487069599</v>
      </c>
      <c r="BB437" s="83">
        <f t="shared" ca="1" si="154"/>
        <v>359.54851512930401</v>
      </c>
    </row>
    <row r="438" spans="1:54" x14ac:dyDescent="0.25">
      <c r="A438" s="58">
        <v>436</v>
      </c>
      <c r="B438" s="59">
        <f t="shared" si="143"/>
        <v>7.2666666666666666</v>
      </c>
      <c r="C438" s="58">
        <v>51</v>
      </c>
      <c r="D438" s="58">
        <v>18.600000000000001</v>
      </c>
      <c r="F438" s="117"/>
      <c r="G438" s="117"/>
      <c r="H438" s="112">
        <f t="shared" si="144"/>
        <v>0</v>
      </c>
      <c r="I438" s="121"/>
      <c r="J438" s="92">
        <f t="shared" si="145"/>
        <v>0</v>
      </c>
      <c r="L438" s="94">
        <v>436</v>
      </c>
      <c r="M438" s="114">
        <f t="shared" ca="1" si="141"/>
        <v>1405.0149139748</v>
      </c>
      <c r="N438" s="115">
        <f ca="1">( IF(ISNUMBER(D438), D438,1)/100)*BB438 - $T$23 + $T$21</f>
        <v>66.960000000000008</v>
      </c>
      <c r="P438" s="102"/>
      <c r="Q438" s="102"/>
      <c r="R438" s="102"/>
      <c r="S438" s="102"/>
      <c r="AC438" s="83">
        <f t="shared" si="156"/>
        <v>0</v>
      </c>
      <c r="AD438" s="83">
        <f t="shared" si="157"/>
        <v>0</v>
      </c>
      <c r="AF438" s="83">
        <f t="shared" si="146"/>
        <v>0</v>
      </c>
      <c r="AG438" s="83">
        <f t="shared" si="147"/>
        <v>0</v>
      </c>
      <c r="AQ438" s="83">
        <f t="shared" ca="1" si="148"/>
        <v>0</v>
      </c>
      <c r="AR438" s="83">
        <f t="shared" ca="1" si="149"/>
        <v>-144</v>
      </c>
      <c r="AS438" s="83">
        <f t="shared" ca="1" si="142"/>
        <v>-144</v>
      </c>
      <c r="AT438" s="83" cm="1">
        <f t="array" aca="1" ref="AT438" ca="1">_xlfn.LET(_xlpm.rozsah, $F$3:$F$10001,_xlpm.podminka, (_xlpm.rozsah&gt;M438)*(ISNUMBER(_xlpm.rozsah)),_xlpm.indexy, IF(_xlpm.podminka, ROW(_xlpm.rozsah)-MIN(ROW(_xlpm.rozsah))+1),_xlpm.prvni, MIN(_xlpm.indexy),_xlpm.finalni, IF(_xlpm.prvni=1, 2, _xlpm.prvni),INDEX(_xlpm.rozsah, _xlpm.finalni))</f>
        <v>1500</v>
      </c>
      <c r="AU438" s="83" cm="1">
        <f t="array" aca="1" ref="AU438" ca="1">INDEX($F$3:$F$10001,MATCH(AT438,$F$3:$F$10004,0)-1)</f>
        <v>1400</v>
      </c>
      <c r="AV438" s="83">
        <f t="shared" ca="1" si="159"/>
        <v>-144</v>
      </c>
      <c r="AW438" s="83">
        <f t="shared" ca="1" si="160"/>
        <v>-144</v>
      </c>
      <c r="AX438" s="83">
        <f t="shared" ca="1" si="150"/>
        <v>360</v>
      </c>
      <c r="AY438" s="83">
        <f t="shared" ca="1" si="151"/>
        <v>360</v>
      </c>
      <c r="AZ438" s="83">
        <f t="shared" ca="1" si="152"/>
        <v>0</v>
      </c>
      <c r="BA438" s="83">
        <f t="shared" ca="1" si="153"/>
        <v>360</v>
      </c>
      <c r="BB438" s="83">
        <f t="shared" ca="1" si="154"/>
        <v>360</v>
      </c>
    </row>
    <row r="439" spans="1:54" x14ac:dyDescent="0.25">
      <c r="A439" s="58">
        <v>437</v>
      </c>
      <c r="B439" s="59">
        <f t="shared" si="143"/>
        <v>7.2833333333333332</v>
      </c>
      <c r="C439" s="58">
        <v>56.9</v>
      </c>
      <c r="D439" s="58">
        <v>38.9</v>
      </c>
      <c r="F439" s="117"/>
      <c r="G439" s="117"/>
      <c r="H439" s="112">
        <f t="shared" si="144"/>
        <v>0</v>
      </c>
      <c r="I439" s="121"/>
      <c r="J439" s="92">
        <f t="shared" si="145"/>
        <v>0</v>
      </c>
      <c r="L439" s="94">
        <v>437</v>
      </c>
      <c r="M439" s="114">
        <f t="shared" ca="1" si="141"/>
        <v>1451.8695804934534</v>
      </c>
      <c r="N439" s="115">
        <f ca="1">( IF(ISNUMBER(D439), D439,1)/100)*BB439 - $T$23 + $T$21</f>
        <v>140.04</v>
      </c>
      <c r="P439" s="102"/>
      <c r="Q439" s="102"/>
      <c r="R439" s="102"/>
      <c r="S439" s="102"/>
      <c r="AC439" s="83">
        <f t="shared" si="156"/>
        <v>0</v>
      </c>
      <c r="AD439" s="83">
        <f t="shared" si="157"/>
        <v>0</v>
      </c>
      <c r="AF439" s="83">
        <f t="shared" si="146"/>
        <v>0</v>
      </c>
      <c r="AG439" s="83">
        <f t="shared" si="147"/>
        <v>0</v>
      </c>
      <c r="AQ439" s="83">
        <f t="shared" ca="1" si="148"/>
        <v>0</v>
      </c>
      <c r="AR439" s="83">
        <f t="shared" ca="1" si="149"/>
        <v>-144</v>
      </c>
      <c r="AS439" s="83">
        <f t="shared" ca="1" si="142"/>
        <v>-144</v>
      </c>
      <c r="AT439" s="83" cm="1">
        <f t="array" aca="1" ref="AT439" ca="1">_xlfn.LET(_xlpm.rozsah, $F$3:$F$10001,_xlpm.podminka, (_xlpm.rozsah&gt;M439)*(ISNUMBER(_xlpm.rozsah)),_xlpm.indexy, IF(_xlpm.podminka, ROW(_xlpm.rozsah)-MIN(ROW(_xlpm.rozsah))+1),_xlpm.prvni, MIN(_xlpm.indexy),_xlpm.finalni, IF(_xlpm.prvni=1, 2, _xlpm.prvni),INDEX(_xlpm.rozsah, _xlpm.finalni))</f>
        <v>1500</v>
      </c>
      <c r="AU439" s="83" cm="1">
        <f t="array" aca="1" ref="AU439" ca="1">INDEX($F$3:$F$10001,MATCH(AT439,$F$3:$F$10004,0)-1)</f>
        <v>1400</v>
      </c>
      <c r="AV439" s="83">
        <f t="shared" ca="1" si="159"/>
        <v>-144</v>
      </c>
      <c r="AW439" s="83">
        <f t="shared" ca="1" si="160"/>
        <v>-144</v>
      </c>
      <c r="AX439" s="83">
        <f t="shared" ca="1" si="150"/>
        <v>360</v>
      </c>
      <c r="AY439" s="83">
        <f t="shared" ca="1" si="151"/>
        <v>360</v>
      </c>
      <c r="AZ439" s="83">
        <f t="shared" ca="1" si="152"/>
        <v>0</v>
      </c>
      <c r="BA439" s="83">
        <f t="shared" ca="1" si="153"/>
        <v>360</v>
      </c>
      <c r="BB439" s="83">
        <f t="shared" ca="1" si="154"/>
        <v>360</v>
      </c>
    </row>
    <row r="440" spans="1:54" x14ac:dyDescent="0.25">
      <c r="A440" s="58">
        <v>438</v>
      </c>
      <c r="B440" s="59">
        <f t="shared" si="143"/>
        <v>7.3</v>
      </c>
      <c r="C440" s="58">
        <v>67.2</v>
      </c>
      <c r="D440" s="58">
        <v>45</v>
      </c>
      <c r="F440" s="117"/>
      <c r="G440" s="117"/>
      <c r="H440" s="112">
        <f t="shared" si="144"/>
        <v>0</v>
      </c>
      <c r="I440" s="121"/>
      <c r="J440" s="92">
        <f t="shared" si="145"/>
        <v>0</v>
      </c>
      <c r="L440" s="94">
        <v>438</v>
      </c>
      <c r="M440" s="114">
        <f t="shared" ca="1" si="141"/>
        <v>1533.6667101785602</v>
      </c>
      <c r="N440" s="115">
        <f ca="1">( IF(ISNUMBER(D440), D440,1)/100)*BB440 - $T$23 + $T$21</f>
        <v>161.40300039160704</v>
      </c>
      <c r="P440" s="102"/>
      <c r="Q440" s="102"/>
      <c r="R440" s="102"/>
      <c r="S440" s="102"/>
      <c r="AC440" s="83">
        <f t="shared" si="156"/>
        <v>0</v>
      </c>
      <c r="AD440" s="83">
        <f t="shared" si="157"/>
        <v>0</v>
      </c>
      <c r="AF440" s="83">
        <f t="shared" si="146"/>
        <v>0</v>
      </c>
      <c r="AG440" s="83">
        <f t="shared" si="147"/>
        <v>0</v>
      </c>
      <c r="AQ440" s="83">
        <f t="shared" ca="1" si="148"/>
        <v>-0.79999999999998295</v>
      </c>
      <c r="AR440" s="83">
        <f t="shared" ca="1" si="149"/>
        <v>-143.46933368142848</v>
      </c>
      <c r="AS440" s="83">
        <f t="shared" ca="1" si="142"/>
        <v>-143.73066631857154</v>
      </c>
      <c r="AT440" s="83" cm="1">
        <f t="array" aca="1" ref="AT440" ca="1">_xlfn.LET(_xlpm.rozsah, $F$3:$F$10001,_xlpm.podminka, (_xlpm.rozsah&gt;M440)*(ISNUMBER(_xlpm.rozsah)),_xlpm.indexy, IF(_xlpm.podminka, ROW(_xlpm.rozsah)-MIN(ROW(_xlpm.rozsah))+1),_xlpm.prvni, MIN(_xlpm.indexy),_xlpm.finalni, IF(_xlpm.prvni=1, 2, _xlpm.prvni),INDEX(_xlpm.rozsah, _xlpm.finalni))</f>
        <v>1600</v>
      </c>
      <c r="AU440" s="83" cm="1">
        <f t="array" aca="1" ref="AU440" ca="1">INDEX($F$3:$F$10001,MATCH(AT440,$F$3:$F$10004,0)-1)</f>
        <v>1500</v>
      </c>
      <c r="AV440" s="83">
        <f t="shared" ca="1" si="159"/>
        <v>-143.20000000000002</v>
      </c>
      <c r="AW440" s="83">
        <f t="shared" ca="1" si="160"/>
        <v>-144</v>
      </c>
      <c r="AX440" s="83">
        <f t="shared" ca="1" si="150"/>
        <v>358</v>
      </c>
      <c r="AY440" s="83">
        <f t="shared" ca="1" si="151"/>
        <v>360</v>
      </c>
      <c r="AZ440" s="83">
        <f t="shared" ca="1" si="152"/>
        <v>-2</v>
      </c>
      <c r="BA440" s="83">
        <f t="shared" ca="1" si="153"/>
        <v>359.32666579642881</v>
      </c>
      <c r="BB440" s="83">
        <f t="shared" ca="1" si="154"/>
        <v>358.67333420357119</v>
      </c>
    </row>
    <row r="441" spans="1:54" x14ac:dyDescent="0.25">
      <c r="A441" s="58">
        <v>439</v>
      </c>
      <c r="B441" s="59">
        <f t="shared" si="143"/>
        <v>7.3166666666666664</v>
      </c>
      <c r="C441" s="58">
        <v>78.599999999999994</v>
      </c>
      <c r="D441" s="58">
        <v>21.5</v>
      </c>
      <c r="F441" s="117"/>
      <c r="G441" s="117"/>
      <c r="H441" s="112">
        <f t="shared" si="144"/>
        <v>0</v>
      </c>
      <c r="I441" s="121"/>
      <c r="J441" s="92">
        <f t="shared" si="145"/>
        <v>0</v>
      </c>
      <c r="L441" s="94">
        <v>439</v>
      </c>
      <c r="M441" s="114">
        <f t="shared" ca="1" si="141"/>
        <v>1624.1994556552802</v>
      </c>
      <c r="N441" s="115">
        <f ca="1">( IF(ISNUMBER(D441), D441,1)/100)*BA441 - $T$23 + $T$21</f>
        <v>76.55376936272917</v>
      </c>
      <c r="P441" s="102"/>
      <c r="Q441" s="102"/>
      <c r="R441" s="102"/>
      <c r="S441" s="102"/>
      <c r="AC441" s="83">
        <f t="shared" si="156"/>
        <v>0</v>
      </c>
      <c r="AD441" s="83">
        <f t="shared" si="157"/>
        <v>0</v>
      </c>
      <c r="AF441" s="83">
        <f t="shared" si="146"/>
        <v>0</v>
      </c>
      <c r="AG441" s="83">
        <f t="shared" si="147"/>
        <v>0</v>
      </c>
      <c r="AQ441" s="83">
        <f t="shared" ca="1" si="148"/>
        <v>-3.2000000000000171</v>
      </c>
      <c r="AR441" s="83">
        <f t="shared" ca="1" si="149"/>
        <v>-140.77438258096896</v>
      </c>
      <c r="AS441" s="83">
        <f t="shared" ca="1" si="142"/>
        <v>-142.42561741903106</v>
      </c>
      <c r="AT441" s="83" cm="1">
        <f t="array" aca="1" ref="AT441" ca="1">_xlfn.LET(_xlpm.rozsah, $F$3:$F$10001,_xlpm.podminka, (_xlpm.rozsah&gt;M441)*(ISNUMBER(_xlpm.rozsah)),_xlpm.indexy, IF(_xlpm.podminka, ROW(_xlpm.rozsah)-MIN(ROW(_xlpm.rozsah))+1),_xlpm.prvni, MIN(_xlpm.indexy),_xlpm.finalni, IF(_xlpm.prvni=1, 2, _xlpm.prvni),INDEX(_xlpm.rozsah, _xlpm.finalni))</f>
        <v>1700</v>
      </c>
      <c r="AU441" s="83" cm="1">
        <f t="array" aca="1" ref="AU441" ca="1">INDEX($F$3:$F$10001,MATCH(AT441,$F$3:$F$10004,0)-1)</f>
        <v>1600</v>
      </c>
      <c r="AV441" s="83">
        <f t="shared" ca="1" si="159"/>
        <v>-140</v>
      </c>
      <c r="AW441" s="83">
        <f t="shared" ca="1" si="160"/>
        <v>-143.20000000000002</v>
      </c>
      <c r="AX441" s="83">
        <f t="shared" ca="1" si="150"/>
        <v>350</v>
      </c>
      <c r="AY441" s="83">
        <f t="shared" ca="1" si="151"/>
        <v>358</v>
      </c>
      <c r="AZ441" s="83">
        <f t="shared" ca="1" si="152"/>
        <v>-8</v>
      </c>
      <c r="BA441" s="83">
        <f t="shared" ca="1" si="153"/>
        <v>356.06404354757757</v>
      </c>
      <c r="BB441" s="83">
        <f t="shared" ca="1" si="154"/>
        <v>351.93595645242243</v>
      </c>
    </row>
    <row r="442" spans="1:54" x14ac:dyDescent="0.25">
      <c r="A442" s="58">
        <v>440</v>
      </c>
      <c r="B442" s="59">
        <f t="shared" si="143"/>
        <v>7.333333333333333</v>
      </c>
      <c r="C442" s="58">
        <v>65.5</v>
      </c>
      <c r="D442" s="58">
        <v>0</v>
      </c>
      <c r="F442" s="117"/>
      <c r="G442" s="117"/>
      <c r="H442" s="112">
        <f t="shared" si="144"/>
        <v>0</v>
      </c>
      <c r="I442" s="121"/>
      <c r="J442" s="92">
        <f t="shared" si="145"/>
        <v>0</v>
      </c>
      <c r="L442" s="94">
        <v>440</v>
      </c>
      <c r="M442" s="114">
        <f t="shared" ca="1" si="141"/>
        <v>1520.1662130460668</v>
      </c>
      <c r="N442" s="115">
        <f t="shared" ref="N442:N450" ca="1" si="161">( IF(ISNUMBER(D442), D442,1)/100)*BB442 - $T$23 + $T$21</f>
        <v>0</v>
      </c>
      <c r="P442" s="102"/>
      <c r="Q442" s="102"/>
      <c r="R442" s="102"/>
      <c r="S442" s="102"/>
      <c r="AC442" s="83">
        <f t="shared" si="156"/>
        <v>0</v>
      </c>
      <c r="AD442" s="83">
        <f t="shared" si="157"/>
        <v>0</v>
      </c>
      <c r="AF442" s="83">
        <f t="shared" si="146"/>
        <v>0</v>
      </c>
      <c r="AG442" s="83">
        <f t="shared" si="147"/>
        <v>0</v>
      </c>
      <c r="AQ442" s="83">
        <f t="shared" ca="1" si="148"/>
        <v>-0.79999999999998295</v>
      </c>
      <c r="AR442" s="83">
        <f t="shared" ca="1" si="149"/>
        <v>-143.36132970436856</v>
      </c>
      <c r="AS442" s="83">
        <f t="shared" ca="1" si="142"/>
        <v>-143.83867029563146</v>
      </c>
      <c r="AT442" s="83" cm="1">
        <f t="array" aca="1" ref="AT442" ca="1">_xlfn.LET(_xlpm.rozsah, $F$3:$F$10001,_xlpm.podminka, (_xlpm.rozsah&gt;M442)*(ISNUMBER(_xlpm.rozsah)),_xlpm.indexy, IF(_xlpm.podminka, ROW(_xlpm.rozsah)-MIN(ROW(_xlpm.rozsah))+1),_xlpm.prvni, MIN(_xlpm.indexy),_xlpm.finalni, IF(_xlpm.prvni=1, 2, _xlpm.prvni),INDEX(_xlpm.rozsah, _xlpm.finalni))</f>
        <v>1600</v>
      </c>
      <c r="AU442" s="83" cm="1">
        <f t="array" aca="1" ref="AU442" ca="1">INDEX($F$3:$F$10001,MATCH(AT442,$F$3:$F$10004,0)-1)</f>
        <v>1500</v>
      </c>
      <c r="AV442" s="83">
        <f t="shared" ca="1" si="159"/>
        <v>-143.20000000000002</v>
      </c>
      <c r="AW442" s="83">
        <f t="shared" ca="1" si="160"/>
        <v>-144</v>
      </c>
      <c r="AX442" s="83">
        <f t="shared" ca="1" si="150"/>
        <v>358</v>
      </c>
      <c r="AY442" s="83">
        <f t="shared" ca="1" si="151"/>
        <v>360</v>
      </c>
      <c r="AZ442" s="83">
        <f t="shared" ca="1" si="152"/>
        <v>-2</v>
      </c>
      <c r="BA442" s="83">
        <f t="shared" ca="1" si="153"/>
        <v>359.59667573907865</v>
      </c>
      <c r="BB442" s="83">
        <f t="shared" ca="1" si="154"/>
        <v>358.40332426092135</v>
      </c>
    </row>
    <row r="443" spans="1:54" x14ac:dyDescent="0.25">
      <c r="A443" s="58">
        <v>441</v>
      </c>
      <c r="B443" s="59">
        <f t="shared" si="143"/>
        <v>7.35</v>
      </c>
      <c r="C443" s="58">
        <v>52.4</v>
      </c>
      <c r="D443" s="58">
        <v>31.3</v>
      </c>
      <c r="F443" s="117"/>
      <c r="G443" s="117"/>
      <c r="H443" s="112">
        <f t="shared" si="144"/>
        <v>0</v>
      </c>
      <c r="I443" s="121"/>
      <c r="J443" s="92">
        <f t="shared" si="145"/>
        <v>0</v>
      </c>
      <c r="L443" s="94">
        <v>441</v>
      </c>
      <c r="M443" s="114">
        <f t="shared" ca="1" si="141"/>
        <v>1416.1329704368536</v>
      </c>
      <c r="N443" s="115">
        <f t="shared" ca="1" si="161"/>
        <v>112.68</v>
      </c>
      <c r="P443" s="102"/>
      <c r="Q443" s="102"/>
      <c r="R443" s="102"/>
      <c r="S443" s="102"/>
      <c r="AC443" s="83">
        <f t="shared" si="156"/>
        <v>0</v>
      </c>
      <c r="AD443" s="83">
        <f t="shared" si="157"/>
        <v>0</v>
      </c>
      <c r="AF443" s="83">
        <f t="shared" si="146"/>
        <v>0</v>
      </c>
      <c r="AG443" s="83">
        <f t="shared" si="147"/>
        <v>0</v>
      </c>
      <c r="AQ443" s="83">
        <f t="shared" ca="1" si="148"/>
        <v>0</v>
      </c>
      <c r="AR443" s="83">
        <f t="shared" ca="1" si="149"/>
        <v>-144</v>
      </c>
      <c r="AS443" s="83">
        <f t="shared" ca="1" si="142"/>
        <v>-144</v>
      </c>
      <c r="AT443" s="83" cm="1">
        <f t="array" aca="1" ref="AT443" ca="1">_xlfn.LET(_xlpm.rozsah, $F$3:$F$10001,_xlpm.podminka, (_xlpm.rozsah&gt;M443)*(ISNUMBER(_xlpm.rozsah)),_xlpm.indexy, IF(_xlpm.podminka, ROW(_xlpm.rozsah)-MIN(ROW(_xlpm.rozsah))+1),_xlpm.prvni, MIN(_xlpm.indexy),_xlpm.finalni, IF(_xlpm.prvni=1, 2, _xlpm.prvni),INDEX(_xlpm.rozsah, _xlpm.finalni))</f>
        <v>1500</v>
      </c>
      <c r="AU443" s="83" cm="1">
        <f t="array" aca="1" ref="AU443" ca="1">INDEX($F$3:$F$10001,MATCH(AT443,$F$3:$F$10004,0)-1)</f>
        <v>1400</v>
      </c>
      <c r="AV443" s="83">
        <f t="shared" ca="1" si="159"/>
        <v>-144</v>
      </c>
      <c r="AW443" s="83">
        <f t="shared" ca="1" si="160"/>
        <v>-144</v>
      </c>
      <c r="AX443" s="83">
        <f t="shared" ca="1" si="150"/>
        <v>360</v>
      </c>
      <c r="AY443" s="83">
        <f t="shared" ca="1" si="151"/>
        <v>360</v>
      </c>
      <c r="AZ443" s="83">
        <f t="shared" ca="1" si="152"/>
        <v>0</v>
      </c>
      <c r="BA443" s="83">
        <f t="shared" ca="1" si="153"/>
        <v>360</v>
      </c>
      <c r="BB443" s="83">
        <f t="shared" ca="1" si="154"/>
        <v>360</v>
      </c>
    </row>
    <row r="444" spans="1:54" x14ac:dyDescent="0.25">
      <c r="A444" s="58">
        <v>442</v>
      </c>
      <c r="B444" s="59">
        <f t="shared" si="143"/>
        <v>7.3666666666666663</v>
      </c>
      <c r="C444" s="58">
        <v>56.4</v>
      </c>
      <c r="D444" s="58">
        <v>60.1</v>
      </c>
      <c r="F444" s="117"/>
      <c r="G444" s="117"/>
      <c r="H444" s="112">
        <f t="shared" si="144"/>
        <v>0</v>
      </c>
      <c r="I444" s="121"/>
      <c r="J444" s="92">
        <f t="shared" si="145"/>
        <v>0</v>
      </c>
      <c r="L444" s="94">
        <v>442</v>
      </c>
      <c r="M444" s="114">
        <f t="shared" ca="1" si="141"/>
        <v>1447.8988460427202</v>
      </c>
      <c r="N444" s="115">
        <f t="shared" ca="1" si="161"/>
        <v>216.35999999999999</v>
      </c>
      <c r="P444" s="102"/>
      <c r="Q444" s="102"/>
      <c r="R444" s="102"/>
      <c r="S444" s="102"/>
      <c r="AC444" s="83">
        <f t="shared" si="156"/>
        <v>0</v>
      </c>
      <c r="AD444" s="83">
        <f t="shared" si="157"/>
        <v>0</v>
      </c>
      <c r="AF444" s="83">
        <f t="shared" si="146"/>
        <v>0</v>
      </c>
      <c r="AG444" s="83">
        <f t="shared" si="147"/>
        <v>0</v>
      </c>
      <c r="AQ444" s="83">
        <f t="shared" ca="1" si="148"/>
        <v>0</v>
      </c>
      <c r="AR444" s="83">
        <f t="shared" ca="1" si="149"/>
        <v>-144</v>
      </c>
      <c r="AS444" s="83">
        <f t="shared" ca="1" si="142"/>
        <v>-144</v>
      </c>
      <c r="AT444" s="83" cm="1">
        <f t="array" aca="1" ref="AT444" ca="1">_xlfn.LET(_xlpm.rozsah, $F$3:$F$10001,_xlpm.podminka, (_xlpm.rozsah&gt;M444)*(ISNUMBER(_xlpm.rozsah)),_xlpm.indexy, IF(_xlpm.podminka, ROW(_xlpm.rozsah)-MIN(ROW(_xlpm.rozsah))+1),_xlpm.prvni, MIN(_xlpm.indexy),_xlpm.finalni, IF(_xlpm.prvni=1, 2, _xlpm.prvni),INDEX(_xlpm.rozsah, _xlpm.finalni))</f>
        <v>1500</v>
      </c>
      <c r="AU444" s="83" cm="1">
        <f t="array" aca="1" ref="AU444" ca="1">INDEX($F$3:$F$10001,MATCH(AT444,$F$3:$F$10004,0)-1)</f>
        <v>1400</v>
      </c>
      <c r="AV444" s="83">
        <f t="shared" ca="1" si="159"/>
        <v>-144</v>
      </c>
      <c r="AW444" s="83">
        <f t="shared" ca="1" si="160"/>
        <v>-144</v>
      </c>
      <c r="AX444" s="83">
        <f t="shared" ca="1" si="150"/>
        <v>360</v>
      </c>
      <c r="AY444" s="83">
        <f t="shared" ca="1" si="151"/>
        <v>360</v>
      </c>
      <c r="AZ444" s="83">
        <f t="shared" ca="1" si="152"/>
        <v>0</v>
      </c>
      <c r="BA444" s="83">
        <f t="shared" ca="1" si="153"/>
        <v>360</v>
      </c>
      <c r="BB444" s="83">
        <f t="shared" ca="1" si="154"/>
        <v>360</v>
      </c>
    </row>
    <row r="445" spans="1:54" x14ac:dyDescent="0.25">
      <c r="A445" s="58">
        <v>443</v>
      </c>
      <c r="B445" s="59">
        <f t="shared" si="143"/>
        <v>7.3833333333333337</v>
      </c>
      <c r="C445" s="58">
        <v>59.7</v>
      </c>
      <c r="D445" s="58">
        <v>29.2</v>
      </c>
      <c r="F445" s="117"/>
      <c r="G445" s="117"/>
      <c r="H445" s="112">
        <f t="shared" si="144"/>
        <v>0</v>
      </c>
      <c r="I445" s="121"/>
      <c r="J445" s="92">
        <f t="shared" si="145"/>
        <v>0</v>
      </c>
      <c r="L445" s="94">
        <v>443</v>
      </c>
      <c r="M445" s="114">
        <f t="shared" ca="1" si="141"/>
        <v>1474.1056934175601</v>
      </c>
      <c r="N445" s="115">
        <f t="shared" ca="1" si="161"/>
        <v>105.11999999999999</v>
      </c>
      <c r="P445" s="102"/>
      <c r="Q445" s="102"/>
      <c r="R445" s="102"/>
      <c r="S445" s="102"/>
      <c r="AC445" s="83">
        <f t="shared" si="156"/>
        <v>0</v>
      </c>
      <c r="AD445" s="83">
        <f t="shared" si="157"/>
        <v>0</v>
      </c>
      <c r="AF445" s="83">
        <f t="shared" si="146"/>
        <v>0</v>
      </c>
      <c r="AG445" s="83">
        <f t="shared" si="147"/>
        <v>0</v>
      </c>
      <c r="AQ445" s="83">
        <f t="shared" ca="1" si="148"/>
        <v>0</v>
      </c>
      <c r="AR445" s="83">
        <f t="shared" ca="1" si="149"/>
        <v>-144</v>
      </c>
      <c r="AS445" s="83">
        <f t="shared" ca="1" si="142"/>
        <v>-144</v>
      </c>
      <c r="AT445" s="83" cm="1">
        <f t="array" aca="1" ref="AT445" ca="1">_xlfn.LET(_xlpm.rozsah, $F$3:$F$10001,_xlpm.podminka, (_xlpm.rozsah&gt;M445)*(ISNUMBER(_xlpm.rozsah)),_xlpm.indexy, IF(_xlpm.podminka, ROW(_xlpm.rozsah)-MIN(ROW(_xlpm.rozsah))+1),_xlpm.prvni, MIN(_xlpm.indexy),_xlpm.finalni, IF(_xlpm.prvni=1, 2, _xlpm.prvni),INDEX(_xlpm.rozsah, _xlpm.finalni))</f>
        <v>1500</v>
      </c>
      <c r="AU445" s="83" cm="1">
        <f t="array" aca="1" ref="AU445" ca="1">INDEX($F$3:$F$10001,MATCH(AT445,$F$3:$F$10004,0)-1)</f>
        <v>1400</v>
      </c>
      <c r="AV445" s="83">
        <f t="shared" ca="1" si="159"/>
        <v>-144</v>
      </c>
      <c r="AW445" s="83">
        <f t="shared" ca="1" si="160"/>
        <v>-144</v>
      </c>
      <c r="AX445" s="83">
        <f t="shared" ca="1" si="150"/>
        <v>360</v>
      </c>
      <c r="AY445" s="83">
        <f t="shared" ca="1" si="151"/>
        <v>360</v>
      </c>
      <c r="AZ445" s="83">
        <f t="shared" ca="1" si="152"/>
        <v>0</v>
      </c>
      <c r="BA445" s="83">
        <f t="shared" ca="1" si="153"/>
        <v>360</v>
      </c>
      <c r="BB445" s="83">
        <f t="shared" ca="1" si="154"/>
        <v>360</v>
      </c>
    </row>
    <row r="446" spans="1:54" x14ac:dyDescent="0.25">
      <c r="A446" s="58">
        <v>444</v>
      </c>
      <c r="B446" s="59">
        <f t="shared" si="143"/>
        <v>7.4</v>
      </c>
      <c r="C446" s="58">
        <v>45.1</v>
      </c>
      <c r="D446" s="58">
        <v>0</v>
      </c>
      <c r="F446" s="117"/>
      <c r="G446" s="117"/>
      <c r="H446" s="112">
        <f t="shared" si="144"/>
        <v>0</v>
      </c>
      <c r="I446" s="121"/>
      <c r="J446" s="92">
        <f t="shared" si="145"/>
        <v>0</v>
      </c>
      <c r="L446" s="94">
        <v>444</v>
      </c>
      <c r="M446" s="114">
        <f t="shared" ca="1" si="141"/>
        <v>1358.1602474561469</v>
      </c>
      <c r="N446" s="115">
        <f t="shared" ca="1" si="161"/>
        <v>0</v>
      </c>
      <c r="P446" s="102"/>
      <c r="Q446" s="102"/>
      <c r="R446" s="102"/>
      <c r="S446" s="102"/>
      <c r="AC446" s="83">
        <f t="shared" si="156"/>
        <v>0</v>
      </c>
      <c r="AD446" s="83">
        <f t="shared" si="157"/>
        <v>0</v>
      </c>
      <c r="AF446" s="83">
        <f t="shared" si="146"/>
        <v>0</v>
      </c>
      <c r="AG446" s="83">
        <f t="shared" si="147"/>
        <v>0</v>
      </c>
      <c r="AQ446" s="83">
        <f t="shared" ca="1" si="148"/>
        <v>4</v>
      </c>
      <c r="AR446" s="83">
        <f t="shared" ca="1" si="149"/>
        <v>-142.32640989824588</v>
      </c>
      <c r="AS446" s="83">
        <f t="shared" ca="1" si="142"/>
        <v>-141.67359010175412</v>
      </c>
      <c r="AT446" s="83" cm="1">
        <f t="array" aca="1" ref="AT446" ca="1">_xlfn.LET(_xlpm.rozsah, $F$3:$F$10001,_xlpm.podminka, (_xlpm.rozsah&gt;M446)*(ISNUMBER(_xlpm.rozsah)),_xlpm.indexy, IF(_xlpm.podminka, ROW(_xlpm.rozsah)-MIN(ROW(_xlpm.rozsah))+1),_xlpm.prvni, MIN(_xlpm.indexy),_xlpm.finalni, IF(_xlpm.prvni=1, 2, _xlpm.prvni),INDEX(_xlpm.rozsah, _xlpm.finalni))</f>
        <v>1400</v>
      </c>
      <c r="AU446" s="83" cm="1">
        <f t="array" aca="1" ref="AU446" ca="1">INDEX($F$3:$F$10001,MATCH(AT446,$F$3:$F$10004,0)-1)</f>
        <v>1300</v>
      </c>
      <c r="AV446" s="83">
        <f t="shared" ca="1" si="159"/>
        <v>-144</v>
      </c>
      <c r="AW446" s="83">
        <f t="shared" ca="1" si="160"/>
        <v>-140</v>
      </c>
      <c r="AX446" s="83">
        <f t="shared" ca="1" si="150"/>
        <v>360</v>
      </c>
      <c r="AY446" s="83">
        <f t="shared" ca="1" si="151"/>
        <v>350</v>
      </c>
      <c r="AZ446" s="83">
        <f t="shared" ca="1" si="152"/>
        <v>10</v>
      </c>
      <c r="BA446" s="83">
        <f t="shared" ca="1" si="153"/>
        <v>354.1839752543853</v>
      </c>
      <c r="BB446" s="83">
        <f t="shared" ca="1" si="154"/>
        <v>355.8160247456147</v>
      </c>
    </row>
    <row r="447" spans="1:54" x14ac:dyDescent="0.25">
      <c r="A447" s="58">
        <v>445</v>
      </c>
      <c r="B447" s="59">
        <f t="shared" si="143"/>
        <v>7.416666666666667</v>
      </c>
      <c r="C447" s="58">
        <v>30.6</v>
      </c>
      <c r="D447" s="58">
        <v>4.2</v>
      </c>
      <c r="F447" s="117"/>
      <c r="G447" s="117"/>
      <c r="H447" s="112">
        <f t="shared" si="144"/>
        <v>0</v>
      </c>
      <c r="I447" s="121"/>
      <c r="J447" s="92">
        <f t="shared" si="145"/>
        <v>0</v>
      </c>
      <c r="L447" s="94">
        <v>445</v>
      </c>
      <c r="M447" s="114">
        <f t="shared" ca="1" si="141"/>
        <v>1243.0089483848801</v>
      </c>
      <c r="N447" s="115">
        <f t="shared" ca="1" si="161"/>
        <v>13.98191274964949</v>
      </c>
      <c r="P447" s="102"/>
      <c r="Q447" s="102"/>
      <c r="R447" s="102"/>
      <c r="S447" s="102"/>
      <c r="AC447" s="83">
        <f t="shared" si="156"/>
        <v>0</v>
      </c>
      <c r="AD447" s="83">
        <f t="shared" si="157"/>
        <v>0</v>
      </c>
      <c r="AF447" s="83">
        <f t="shared" si="146"/>
        <v>0</v>
      </c>
      <c r="AG447" s="83">
        <f t="shared" si="147"/>
        <v>0</v>
      </c>
      <c r="AQ447" s="83">
        <f t="shared" ca="1" si="148"/>
        <v>12</v>
      </c>
      <c r="AR447" s="83">
        <f t="shared" ca="1" si="149"/>
        <v>-133.16107380618561</v>
      </c>
      <c r="AS447" s="83">
        <f t="shared" ca="1" si="142"/>
        <v>-134.83892619381439</v>
      </c>
      <c r="AT447" s="83" cm="1">
        <f t="array" aca="1" ref="AT447" ca="1">_xlfn.LET(_xlpm.rozsah, $F$3:$F$10001,_xlpm.podminka, (_xlpm.rozsah&gt;M447)*(ISNUMBER(_xlpm.rozsah)),_xlpm.indexy, IF(_xlpm.podminka, ROW(_xlpm.rozsah)-MIN(ROW(_xlpm.rozsah))+1),_xlpm.prvni, MIN(_xlpm.indexy),_xlpm.finalni, IF(_xlpm.prvni=1, 2, _xlpm.prvni),INDEX(_xlpm.rozsah, _xlpm.finalni))</f>
        <v>1300</v>
      </c>
      <c r="AU447" s="83" cm="1">
        <f t="array" aca="1" ref="AU447" ca="1">INDEX($F$3:$F$10001,MATCH(AT447,$F$3:$F$10004,0)-1)</f>
        <v>1200</v>
      </c>
      <c r="AV447" s="83">
        <f t="shared" ca="1" si="159"/>
        <v>-140</v>
      </c>
      <c r="AW447" s="83">
        <f t="shared" ca="1" si="160"/>
        <v>-128</v>
      </c>
      <c r="AX447" s="83">
        <f t="shared" ca="1" si="150"/>
        <v>350</v>
      </c>
      <c r="AY447" s="83">
        <f t="shared" ca="1" si="151"/>
        <v>320</v>
      </c>
      <c r="AZ447" s="83">
        <f t="shared" ca="1" si="152"/>
        <v>30</v>
      </c>
      <c r="BA447" s="83">
        <f t="shared" ca="1" si="153"/>
        <v>337.09731548453595</v>
      </c>
      <c r="BB447" s="83">
        <f t="shared" ca="1" si="154"/>
        <v>332.90268451546405</v>
      </c>
    </row>
    <row r="448" spans="1:54" x14ac:dyDescent="0.25">
      <c r="A448" s="58">
        <v>446</v>
      </c>
      <c r="B448" s="59">
        <f t="shared" si="143"/>
        <v>7.4333333333333336</v>
      </c>
      <c r="C448" s="58">
        <v>30.9</v>
      </c>
      <c r="D448" s="58">
        <v>8.4</v>
      </c>
      <c r="F448" s="117"/>
      <c r="G448" s="117"/>
      <c r="H448" s="112">
        <f t="shared" si="144"/>
        <v>0</v>
      </c>
      <c r="I448" s="121"/>
      <c r="J448" s="92">
        <f t="shared" si="145"/>
        <v>0</v>
      </c>
      <c r="L448" s="94">
        <v>446</v>
      </c>
      <c r="M448" s="114">
        <f t="shared" ca="1" si="141"/>
        <v>1245.3913890553201</v>
      </c>
      <c r="N448" s="115">
        <f t="shared" ca="1" si="161"/>
        <v>28.02386300419407</v>
      </c>
      <c r="P448" s="102"/>
      <c r="Q448" s="102"/>
      <c r="R448" s="102"/>
      <c r="S448" s="102"/>
      <c r="AC448" s="83">
        <f t="shared" si="156"/>
        <v>0</v>
      </c>
      <c r="AD448" s="83">
        <f t="shared" si="157"/>
        <v>0</v>
      </c>
      <c r="AF448" s="83">
        <f t="shared" si="146"/>
        <v>0</v>
      </c>
      <c r="AG448" s="83">
        <f t="shared" si="147"/>
        <v>0</v>
      </c>
      <c r="AQ448" s="83">
        <f t="shared" ca="1" si="148"/>
        <v>12</v>
      </c>
      <c r="AR448" s="83">
        <f t="shared" ca="1" si="149"/>
        <v>-133.4469666866384</v>
      </c>
      <c r="AS448" s="83">
        <f t="shared" ca="1" si="142"/>
        <v>-134.5530333133616</v>
      </c>
      <c r="AT448" s="83" cm="1">
        <f t="array" aca="1" ref="AT448" ca="1">_xlfn.LET(_xlpm.rozsah, $F$3:$F$10001,_xlpm.podminka, (_xlpm.rozsah&gt;M448)*(ISNUMBER(_xlpm.rozsah)),_xlpm.indexy, IF(_xlpm.podminka, ROW(_xlpm.rozsah)-MIN(ROW(_xlpm.rozsah))+1),_xlpm.prvni, MIN(_xlpm.indexy),_xlpm.finalni, IF(_xlpm.prvni=1, 2, _xlpm.prvni),INDEX(_xlpm.rozsah, _xlpm.finalni))</f>
        <v>1300</v>
      </c>
      <c r="AU448" s="83" cm="1">
        <f t="array" aca="1" ref="AU448" ca="1">INDEX($F$3:$F$10001,MATCH(AT448,$F$3:$F$10004,0)-1)</f>
        <v>1200</v>
      </c>
      <c r="AV448" s="83">
        <f t="shared" ca="1" si="159"/>
        <v>-140</v>
      </c>
      <c r="AW448" s="83">
        <f t="shared" ca="1" si="160"/>
        <v>-128</v>
      </c>
      <c r="AX448" s="83">
        <f t="shared" ca="1" si="150"/>
        <v>350</v>
      </c>
      <c r="AY448" s="83">
        <f t="shared" ca="1" si="151"/>
        <v>320</v>
      </c>
      <c r="AZ448" s="83">
        <f t="shared" ca="1" si="152"/>
        <v>30</v>
      </c>
      <c r="BA448" s="83">
        <f t="shared" ca="1" si="153"/>
        <v>336.38258328340396</v>
      </c>
      <c r="BB448" s="83">
        <f t="shared" ca="1" si="154"/>
        <v>333.61741671659604</v>
      </c>
    </row>
    <row r="449" spans="1:54" x14ac:dyDescent="0.25">
      <c r="A449" s="58">
        <v>447</v>
      </c>
      <c r="B449" s="59">
        <f t="shared" si="143"/>
        <v>7.45</v>
      </c>
      <c r="C449" s="58">
        <v>30.5</v>
      </c>
      <c r="D449" s="58">
        <v>4.3</v>
      </c>
      <c r="F449" s="117"/>
      <c r="G449" s="117"/>
      <c r="H449" s="112">
        <f t="shared" si="144"/>
        <v>0</v>
      </c>
      <c r="I449" s="121"/>
      <c r="J449" s="92">
        <f t="shared" si="145"/>
        <v>0</v>
      </c>
      <c r="L449" s="94">
        <v>447</v>
      </c>
      <c r="M449" s="114">
        <f t="shared" ca="1" si="141"/>
        <v>1242.2148014947334</v>
      </c>
      <c r="N449" s="115">
        <f t="shared" ca="1" si="161"/>
        <v>14.30457093928206</v>
      </c>
      <c r="P449" s="102"/>
      <c r="Q449" s="102"/>
      <c r="R449" s="102"/>
      <c r="S449" s="102"/>
      <c r="AC449" s="83">
        <f t="shared" si="156"/>
        <v>0</v>
      </c>
      <c r="AD449" s="83">
        <f t="shared" si="157"/>
        <v>0</v>
      </c>
      <c r="AF449" s="83">
        <f t="shared" si="146"/>
        <v>0</v>
      </c>
      <c r="AG449" s="83">
        <f t="shared" si="147"/>
        <v>0</v>
      </c>
      <c r="AQ449" s="83">
        <f t="shared" ca="1" si="148"/>
        <v>12</v>
      </c>
      <c r="AR449" s="83">
        <f t="shared" ca="1" si="149"/>
        <v>-133.06577617936802</v>
      </c>
      <c r="AS449" s="83">
        <f t="shared" ca="1" si="142"/>
        <v>-134.93422382063198</v>
      </c>
      <c r="AT449" s="83" cm="1">
        <f t="array" aca="1" ref="AT449" ca="1">_xlfn.LET(_xlpm.rozsah, $F$3:$F$10001,_xlpm.podminka, (_xlpm.rozsah&gt;M449)*(ISNUMBER(_xlpm.rozsah)),_xlpm.indexy, IF(_xlpm.podminka, ROW(_xlpm.rozsah)-MIN(ROW(_xlpm.rozsah))+1),_xlpm.prvni, MIN(_xlpm.indexy),_xlpm.finalni, IF(_xlpm.prvni=1, 2, _xlpm.prvni),INDEX(_xlpm.rozsah, _xlpm.finalni))</f>
        <v>1300</v>
      </c>
      <c r="AU449" s="83" cm="1">
        <f t="array" aca="1" ref="AU449" ca="1">INDEX($F$3:$F$10001,MATCH(AT449,$F$3:$F$10004,0)-1)</f>
        <v>1200</v>
      </c>
      <c r="AV449" s="83">
        <f t="shared" ca="1" si="159"/>
        <v>-140</v>
      </c>
      <c r="AW449" s="83">
        <f t="shared" ca="1" si="160"/>
        <v>-128</v>
      </c>
      <c r="AX449" s="83">
        <f t="shared" ca="1" si="150"/>
        <v>350</v>
      </c>
      <c r="AY449" s="83">
        <f t="shared" ca="1" si="151"/>
        <v>320</v>
      </c>
      <c r="AZ449" s="83">
        <f t="shared" ca="1" si="152"/>
        <v>30</v>
      </c>
      <c r="BA449" s="83">
        <f t="shared" ca="1" si="153"/>
        <v>337.33555955157999</v>
      </c>
      <c r="BB449" s="83">
        <f t="shared" ca="1" si="154"/>
        <v>332.66444044842001</v>
      </c>
    </row>
    <row r="450" spans="1:54" x14ac:dyDescent="0.25">
      <c r="A450" s="58">
        <v>448</v>
      </c>
      <c r="B450" s="59">
        <f t="shared" si="143"/>
        <v>7.4666666666666668</v>
      </c>
      <c r="C450" s="58">
        <v>44.6</v>
      </c>
      <c r="D450" s="58">
        <v>0</v>
      </c>
      <c r="F450" s="117"/>
      <c r="G450" s="117"/>
      <c r="H450" s="112">
        <f t="shared" si="144"/>
        <v>0</v>
      </c>
      <c r="I450" s="121"/>
      <c r="J450" s="92">
        <f t="shared" si="145"/>
        <v>0</v>
      </c>
      <c r="L450" s="94">
        <v>448</v>
      </c>
      <c r="M450" s="114">
        <f t="shared" ca="1" si="141"/>
        <v>1354.1895130054136</v>
      </c>
      <c r="N450" s="115">
        <f t="shared" ca="1" si="161"/>
        <v>0</v>
      </c>
      <c r="P450" s="102"/>
      <c r="Q450" s="102"/>
      <c r="R450" s="102"/>
      <c r="S450" s="102"/>
      <c r="AC450" s="83">
        <f t="shared" si="156"/>
        <v>0</v>
      </c>
      <c r="AD450" s="83">
        <f t="shared" si="157"/>
        <v>0</v>
      </c>
      <c r="AF450" s="83">
        <f t="shared" si="146"/>
        <v>0</v>
      </c>
      <c r="AG450" s="83">
        <f t="shared" si="147"/>
        <v>0</v>
      </c>
      <c r="AQ450" s="83">
        <f t="shared" ca="1" si="148"/>
        <v>4</v>
      </c>
      <c r="AR450" s="83">
        <f t="shared" ca="1" si="149"/>
        <v>-142.16758052021655</v>
      </c>
      <c r="AS450" s="83">
        <f t="shared" ca="1" si="142"/>
        <v>-141.83241947978345</v>
      </c>
      <c r="AT450" s="83" cm="1">
        <f t="array" aca="1" ref="AT450" ca="1">_xlfn.LET(_xlpm.rozsah, $F$3:$F$10001,_xlpm.podminka, (_xlpm.rozsah&gt;M450)*(ISNUMBER(_xlpm.rozsah)),_xlpm.indexy, IF(_xlpm.podminka, ROW(_xlpm.rozsah)-MIN(ROW(_xlpm.rozsah))+1),_xlpm.prvni, MIN(_xlpm.indexy),_xlpm.finalni, IF(_xlpm.prvni=1, 2, _xlpm.prvni),INDEX(_xlpm.rozsah, _xlpm.finalni))</f>
        <v>1400</v>
      </c>
      <c r="AU450" s="83" cm="1">
        <f t="array" aca="1" ref="AU450" ca="1">INDEX($F$3:$F$10001,MATCH(AT450,$F$3:$F$10004,0)-1)</f>
        <v>1300</v>
      </c>
      <c r="AV450" s="83">
        <f t="shared" ca="1" si="159"/>
        <v>-144</v>
      </c>
      <c r="AW450" s="83">
        <f t="shared" ca="1" si="160"/>
        <v>-140</v>
      </c>
      <c r="AX450" s="83">
        <f t="shared" ca="1" si="150"/>
        <v>360</v>
      </c>
      <c r="AY450" s="83">
        <f t="shared" ca="1" si="151"/>
        <v>350</v>
      </c>
      <c r="AZ450" s="83">
        <f t="shared" ca="1" si="152"/>
        <v>10</v>
      </c>
      <c r="BA450" s="83">
        <f t="shared" ca="1" si="153"/>
        <v>354.58104869945862</v>
      </c>
      <c r="BB450" s="83">
        <f t="shared" ca="1" si="154"/>
        <v>355.41895130054138</v>
      </c>
    </row>
    <row r="451" spans="1:54" s="81" customFormat="1" x14ac:dyDescent="0.25">
      <c r="A451" s="79">
        <v>449</v>
      </c>
      <c r="B451" s="80">
        <f t="shared" si="143"/>
        <v>7.4833333333333334</v>
      </c>
      <c r="C451" s="79">
        <v>58.8</v>
      </c>
      <c r="D451" s="79" t="s">
        <v>8</v>
      </c>
      <c r="F451" s="117"/>
      <c r="G451" s="117"/>
      <c r="H451" s="112">
        <f t="shared" si="144"/>
        <v>0</v>
      </c>
      <c r="I451" s="121"/>
      <c r="J451" s="92">
        <f t="shared" si="145"/>
        <v>0</v>
      </c>
      <c r="K451" s="83"/>
      <c r="L451" s="94">
        <v>449</v>
      </c>
      <c r="M451" s="114">
        <f t="shared" ref="M451:M514" ca="1" si="162">(C451/100)*(0.45*$BE$10+0.45*$BE$13+0.1*$BE$11-MIN($T$25,$BE$3))*2.0327+MIN($T$25,$BE$3)</f>
        <v>1466.9583714062401</v>
      </c>
      <c r="N451" s="115">
        <f ca="1">AS451</f>
        <v>-144</v>
      </c>
      <c r="O451" s="83"/>
      <c r="P451" s="102"/>
      <c r="Q451" s="102"/>
      <c r="R451" s="102"/>
      <c r="S451" s="102"/>
      <c r="T451" s="83"/>
      <c r="U451" s="83"/>
      <c r="V451" s="83"/>
      <c r="W451" s="83"/>
      <c r="X451" s="83"/>
      <c r="Y451" s="83"/>
      <c r="Z451" s="83"/>
      <c r="AA451" s="83"/>
      <c r="AB451" s="83"/>
      <c r="AC451" s="83">
        <f t="shared" si="156"/>
        <v>0</v>
      </c>
      <c r="AD451" s="83">
        <f t="shared" si="157"/>
        <v>0</v>
      </c>
      <c r="AE451" s="83"/>
      <c r="AF451" s="83">
        <f t="shared" si="146"/>
        <v>0</v>
      </c>
      <c r="AG451" s="83">
        <f t="shared" si="147"/>
        <v>0</v>
      </c>
      <c r="AH451" s="83"/>
      <c r="AI451" s="83"/>
      <c r="AJ451" s="83"/>
      <c r="AK451" s="83"/>
      <c r="AL451" s="83"/>
      <c r="AM451" s="83"/>
      <c r="AN451" s="83"/>
      <c r="AO451" s="83"/>
      <c r="AP451" s="83"/>
      <c r="AQ451" s="83">
        <f t="shared" ca="1" si="148"/>
        <v>0</v>
      </c>
      <c r="AR451" s="83">
        <f t="shared" ca="1" si="149"/>
        <v>-144</v>
      </c>
      <c r="AS451" s="83">
        <f t="shared" ref="AS451:AS514" ca="1" si="163">(MIN(AV451:AW451)+(((M451-MIN(AT451:AU451))/(MAX(AT451:AU451)-MIN(AT451:AU451))*(MAX(AV451:AW451)-MIN(AV451:AW451)))))</f>
        <v>-144</v>
      </c>
      <c r="AT451" s="83" cm="1">
        <f t="array" aca="1" ref="AT451" ca="1">_xlfn.LET(_xlpm.rozsah, $F$3:$F$10001,_xlpm.podminka, (_xlpm.rozsah&gt;M451)*(ISNUMBER(_xlpm.rozsah)),_xlpm.indexy, IF(_xlpm.podminka, ROW(_xlpm.rozsah)-MIN(ROW(_xlpm.rozsah))+1),_xlpm.prvni, MIN(_xlpm.indexy),_xlpm.finalni, IF(_xlpm.prvni=1, 2, _xlpm.prvni),INDEX(_xlpm.rozsah, _xlpm.finalni))</f>
        <v>1500</v>
      </c>
      <c r="AU451" s="83" cm="1">
        <f t="array" aca="1" ref="AU451" ca="1">INDEX($F$3:$F$10001,MATCH(AT451,$F$3:$F$10004,0)-1)</f>
        <v>1400</v>
      </c>
      <c r="AV451" s="83">
        <f t="shared" ca="1" si="159"/>
        <v>-144</v>
      </c>
      <c r="AW451" s="83">
        <f t="shared" ca="1" si="160"/>
        <v>-144</v>
      </c>
      <c r="AX451" s="83">
        <f t="shared" ca="1" si="150"/>
        <v>360</v>
      </c>
      <c r="AY451" s="83">
        <f t="shared" ca="1" si="151"/>
        <v>360</v>
      </c>
      <c r="AZ451" s="83">
        <f t="shared" ca="1" si="152"/>
        <v>0</v>
      </c>
      <c r="BA451" s="83">
        <f t="shared" ca="1" si="153"/>
        <v>360</v>
      </c>
      <c r="BB451" s="83">
        <f t="shared" ca="1" si="154"/>
        <v>360</v>
      </c>
    </row>
    <row r="452" spans="1:54" s="81" customFormat="1" x14ac:dyDescent="0.25">
      <c r="A452" s="79">
        <v>450</v>
      </c>
      <c r="B452" s="80">
        <f t="shared" ref="B452:B515" si="164">A452/60</f>
        <v>7.5</v>
      </c>
      <c r="C452" s="79">
        <v>55.1</v>
      </c>
      <c r="D452" s="79" t="s">
        <v>8</v>
      </c>
      <c r="F452" s="117"/>
      <c r="G452" s="117"/>
      <c r="H452" s="112">
        <f t="shared" ref="H452:H515" si="165">G452*2*PI()*F452/60*0.001</f>
        <v>0</v>
      </c>
      <c r="I452" s="121"/>
      <c r="J452" s="92">
        <f t="shared" ref="J452:J515" si="166">-0.4*G452</f>
        <v>0</v>
      </c>
      <c r="K452" s="83"/>
      <c r="L452" s="94">
        <v>450</v>
      </c>
      <c r="M452" s="114">
        <f t="shared" ca="1" si="162"/>
        <v>1437.5749364708136</v>
      </c>
      <c r="N452" s="115">
        <f ca="1">AS452</f>
        <v>-144</v>
      </c>
      <c r="O452" s="83"/>
      <c r="P452" s="102"/>
      <c r="Q452" s="102"/>
      <c r="R452" s="102"/>
      <c r="S452" s="102"/>
      <c r="T452" s="83"/>
      <c r="U452" s="83"/>
      <c r="V452" s="83"/>
      <c r="W452" s="83"/>
      <c r="X452" s="83"/>
      <c r="Y452" s="83"/>
      <c r="Z452" s="83"/>
      <c r="AA452" s="83"/>
      <c r="AB452" s="83"/>
      <c r="AC452" s="83">
        <f t="shared" si="156"/>
        <v>0</v>
      </c>
      <c r="AD452" s="83">
        <f t="shared" si="157"/>
        <v>0</v>
      </c>
      <c r="AE452" s="83"/>
      <c r="AF452" s="83">
        <f t="shared" ref="AF452:AF515" si="167">(AL453-AL452)*(AK453+AK452)/2</f>
        <v>0</v>
      </c>
      <c r="AG452" s="83">
        <f t="shared" ref="AG452:AG515" si="168">(AI453-AI452)*(AH453+AH452)/2</f>
        <v>0</v>
      </c>
      <c r="AH452" s="83"/>
      <c r="AI452" s="83"/>
      <c r="AJ452" s="83"/>
      <c r="AK452" s="83"/>
      <c r="AL452" s="83"/>
      <c r="AM452" s="83"/>
      <c r="AN452" s="83"/>
      <c r="AO452" s="83"/>
      <c r="AP452" s="83"/>
      <c r="AQ452" s="83">
        <f t="shared" ref="AQ452:AQ515" ca="1" si="169">AW452-AV452</f>
        <v>0</v>
      </c>
      <c r="AR452" s="83">
        <f t="shared" ref="AR452:AR515" ca="1" si="170">MIN(AV452:AW452)+((MAX(AT452:AU452)-M452)/(MAX(AT452:AU452)-MIN(AT452:AU452)))*(MAX(AV452:AW452)-MIN(AV452:AW452))</f>
        <v>-144</v>
      </c>
      <c r="AS452" s="83">
        <f t="shared" ca="1" si="163"/>
        <v>-144</v>
      </c>
      <c r="AT452" s="83" cm="1">
        <f t="array" aca="1" ref="AT452" ca="1">_xlfn.LET(_xlpm.rozsah, $F$3:$F$10001,_xlpm.podminka, (_xlpm.rozsah&gt;M452)*(ISNUMBER(_xlpm.rozsah)),_xlpm.indexy, IF(_xlpm.podminka, ROW(_xlpm.rozsah)-MIN(ROW(_xlpm.rozsah))+1),_xlpm.prvni, MIN(_xlpm.indexy),_xlpm.finalni, IF(_xlpm.prvni=1, 2, _xlpm.prvni),INDEX(_xlpm.rozsah, _xlpm.finalni))</f>
        <v>1500</v>
      </c>
      <c r="AU452" s="83" cm="1">
        <f t="array" aca="1" ref="AU452" ca="1">INDEX($F$3:$F$10001,MATCH(AT452,$F$3:$F$10004,0)-1)</f>
        <v>1400</v>
      </c>
      <c r="AV452" s="83">
        <f t="shared" ca="1" si="159"/>
        <v>-144</v>
      </c>
      <c r="AW452" s="83">
        <f t="shared" ca="1" si="160"/>
        <v>-144</v>
      </c>
      <c r="AX452" s="83">
        <f t="shared" ref="AX452:AX515" ca="1" si="171">INDEX($G$2:$G$10001,MATCH(AT452,$F$2:$F$10001,0))</f>
        <v>360</v>
      </c>
      <c r="AY452" s="83">
        <f t="shared" ref="AY452:AY515" ca="1" si="172">INDEX($G$2:$G$10001,MATCH(AU452,$F$2:$F$10001,0))</f>
        <v>360</v>
      </c>
      <c r="AZ452" s="83">
        <f t="shared" ref="AZ452:AZ515" ca="1" si="173">AX452-AY452</f>
        <v>0</v>
      </c>
      <c r="BA452" s="83">
        <f t="shared" ref="BA452:BA515" ca="1" si="174">MIN(AX452:AY452)+((MAX(AT452:AU452)-M452)/(MAX(AT452:AU452)-MIN(AT452:AU452)))*(MAX(AX452:AY452)-MIN(AX452:AY452))</f>
        <v>360</v>
      </c>
      <c r="BB452" s="83">
        <f t="shared" ca="1" si="154"/>
        <v>360</v>
      </c>
    </row>
    <row r="453" spans="1:54" s="81" customFormat="1" x14ac:dyDescent="0.25">
      <c r="A453" s="79">
        <v>451</v>
      </c>
      <c r="B453" s="80">
        <f t="shared" si="164"/>
        <v>7.5166666666666666</v>
      </c>
      <c r="C453" s="79">
        <v>50.6</v>
      </c>
      <c r="D453" s="79" t="s">
        <v>8</v>
      </c>
      <c r="F453" s="117"/>
      <c r="G453" s="117"/>
      <c r="H453" s="112">
        <f t="shared" si="165"/>
        <v>0</v>
      </c>
      <c r="I453" s="121"/>
      <c r="J453" s="92">
        <f t="shared" si="166"/>
        <v>0</v>
      </c>
      <c r="K453" s="83"/>
      <c r="L453" s="94">
        <v>451</v>
      </c>
      <c r="M453" s="114">
        <f t="shared" ca="1" si="162"/>
        <v>1401.8383264142135</v>
      </c>
      <c r="N453" s="115">
        <f ca="1">AS453</f>
        <v>-144</v>
      </c>
      <c r="O453" s="83"/>
      <c r="P453" s="102"/>
      <c r="Q453" s="102"/>
      <c r="R453" s="102"/>
      <c r="S453" s="102"/>
      <c r="T453" s="83"/>
      <c r="U453" s="83"/>
      <c r="V453" s="83"/>
      <c r="W453" s="83"/>
      <c r="X453" s="83"/>
      <c r="Y453" s="83"/>
      <c r="Z453" s="83"/>
      <c r="AA453" s="83"/>
      <c r="AB453" s="83"/>
      <c r="AC453" s="83">
        <f t="shared" si="156"/>
        <v>0</v>
      </c>
      <c r="AD453" s="83">
        <f t="shared" si="157"/>
        <v>0</v>
      </c>
      <c r="AE453" s="83"/>
      <c r="AF453" s="83">
        <f t="shared" si="167"/>
        <v>0</v>
      </c>
      <c r="AG453" s="83">
        <f t="shared" si="168"/>
        <v>0</v>
      </c>
      <c r="AH453" s="83"/>
      <c r="AI453" s="83"/>
      <c r="AJ453" s="83"/>
      <c r="AK453" s="83"/>
      <c r="AL453" s="83"/>
      <c r="AM453" s="83"/>
      <c r="AN453" s="83"/>
      <c r="AO453" s="83"/>
      <c r="AP453" s="83"/>
      <c r="AQ453" s="83">
        <f t="shared" ca="1" si="169"/>
        <v>0</v>
      </c>
      <c r="AR453" s="83">
        <f t="shared" ca="1" si="170"/>
        <v>-144</v>
      </c>
      <c r="AS453" s="83">
        <f t="shared" ca="1" si="163"/>
        <v>-144</v>
      </c>
      <c r="AT453" s="83" cm="1">
        <f t="array" aca="1" ref="AT453" ca="1">_xlfn.LET(_xlpm.rozsah, $F$3:$F$10001,_xlpm.podminka, (_xlpm.rozsah&gt;M453)*(ISNUMBER(_xlpm.rozsah)),_xlpm.indexy, IF(_xlpm.podminka, ROW(_xlpm.rozsah)-MIN(ROW(_xlpm.rozsah))+1),_xlpm.prvni, MIN(_xlpm.indexy),_xlpm.finalni, IF(_xlpm.prvni=1, 2, _xlpm.prvni),INDEX(_xlpm.rozsah, _xlpm.finalni))</f>
        <v>1500</v>
      </c>
      <c r="AU453" s="83" cm="1">
        <f t="array" aca="1" ref="AU453" ca="1">INDEX($F$3:$F$10001,MATCH(AT453,$F$3:$F$10004,0)-1)</f>
        <v>1400</v>
      </c>
      <c r="AV453" s="83">
        <f t="shared" ca="1" si="159"/>
        <v>-144</v>
      </c>
      <c r="AW453" s="83">
        <f t="shared" ca="1" si="160"/>
        <v>-144</v>
      </c>
      <c r="AX453" s="83">
        <f t="shared" ca="1" si="171"/>
        <v>360</v>
      </c>
      <c r="AY453" s="83">
        <f t="shared" ca="1" si="172"/>
        <v>360</v>
      </c>
      <c r="AZ453" s="83">
        <f t="shared" ca="1" si="173"/>
        <v>0</v>
      </c>
      <c r="BA453" s="83">
        <f t="shared" ca="1" si="174"/>
        <v>360</v>
      </c>
      <c r="BB453" s="83">
        <f t="shared" ref="BB453:BB516" ca="1" si="175">MIN(AX453:AY453)+((M453-MIN(AT453:AU453))/(MAX(AT453:AU453)-MIN(AT453:AU453)))*(MAX(AX453:AY453)-MIN(AX453:AY453))</f>
        <v>360</v>
      </c>
    </row>
    <row r="454" spans="1:54" s="81" customFormat="1" x14ac:dyDescent="0.25">
      <c r="A454" s="79">
        <v>452</v>
      </c>
      <c r="B454" s="80">
        <f t="shared" si="164"/>
        <v>7.5333333333333332</v>
      </c>
      <c r="C454" s="79">
        <v>45.3</v>
      </c>
      <c r="D454" s="79" t="s">
        <v>8</v>
      </c>
      <c r="F454" s="117"/>
      <c r="G454" s="117"/>
      <c r="H454" s="112">
        <f t="shared" si="165"/>
        <v>0</v>
      </c>
      <c r="I454" s="121"/>
      <c r="J454" s="92">
        <f t="shared" si="166"/>
        <v>0</v>
      </c>
      <c r="K454" s="83"/>
      <c r="L454" s="94">
        <v>452</v>
      </c>
      <c r="M454" s="114">
        <f t="shared" ca="1" si="162"/>
        <v>1359.7485412364401</v>
      </c>
      <c r="N454" s="115">
        <f ca="1">AS454</f>
        <v>-141.6100583505424</v>
      </c>
      <c r="O454" s="83"/>
      <c r="P454" s="102"/>
      <c r="Q454" s="102"/>
      <c r="R454" s="102"/>
      <c r="S454" s="102"/>
      <c r="T454" s="83"/>
      <c r="U454" s="83"/>
      <c r="V454" s="83"/>
      <c r="W454" s="83"/>
      <c r="X454" s="83"/>
      <c r="Y454" s="83"/>
      <c r="Z454" s="83"/>
      <c r="AA454" s="83"/>
      <c r="AB454" s="83"/>
      <c r="AC454" s="83">
        <f t="shared" si="156"/>
        <v>0</v>
      </c>
      <c r="AD454" s="83">
        <f t="shared" si="157"/>
        <v>0</v>
      </c>
      <c r="AE454" s="83"/>
      <c r="AF454" s="83">
        <f t="shared" si="167"/>
        <v>0</v>
      </c>
      <c r="AG454" s="83">
        <f t="shared" si="168"/>
        <v>0</v>
      </c>
      <c r="AH454" s="83"/>
      <c r="AI454" s="83"/>
      <c r="AJ454" s="83"/>
      <c r="AK454" s="83"/>
      <c r="AL454" s="83"/>
      <c r="AM454" s="83"/>
      <c r="AN454" s="83"/>
      <c r="AO454" s="83"/>
      <c r="AP454" s="83"/>
      <c r="AQ454" s="83">
        <f t="shared" ca="1" si="169"/>
        <v>4</v>
      </c>
      <c r="AR454" s="83">
        <f t="shared" ca="1" si="170"/>
        <v>-142.3899416494576</v>
      </c>
      <c r="AS454" s="83">
        <f t="shared" ca="1" si="163"/>
        <v>-141.6100583505424</v>
      </c>
      <c r="AT454" s="83" cm="1">
        <f t="array" aca="1" ref="AT454" ca="1">_xlfn.LET(_xlpm.rozsah, $F$3:$F$10001,_xlpm.podminka, (_xlpm.rozsah&gt;M454)*(ISNUMBER(_xlpm.rozsah)),_xlpm.indexy, IF(_xlpm.podminka, ROW(_xlpm.rozsah)-MIN(ROW(_xlpm.rozsah))+1),_xlpm.prvni, MIN(_xlpm.indexy),_xlpm.finalni, IF(_xlpm.prvni=1, 2, _xlpm.prvni),INDEX(_xlpm.rozsah, _xlpm.finalni))</f>
        <v>1400</v>
      </c>
      <c r="AU454" s="83" cm="1">
        <f t="array" aca="1" ref="AU454" ca="1">INDEX($F$3:$F$10001,MATCH(AT454,$F$3:$F$10004,0)-1)</f>
        <v>1300</v>
      </c>
      <c r="AV454" s="83">
        <f t="shared" ca="1" si="159"/>
        <v>-144</v>
      </c>
      <c r="AW454" s="83">
        <f t="shared" ca="1" si="160"/>
        <v>-140</v>
      </c>
      <c r="AX454" s="83">
        <f t="shared" ca="1" si="171"/>
        <v>360</v>
      </c>
      <c r="AY454" s="83">
        <f t="shared" ca="1" si="172"/>
        <v>350</v>
      </c>
      <c r="AZ454" s="83">
        <f t="shared" ca="1" si="173"/>
        <v>10</v>
      </c>
      <c r="BA454" s="83">
        <f t="shared" ca="1" si="174"/>
        <v>354.02514587635596</v>
      </c>
      <c r="BB454" s="83">
        <f t="shared" ca="1" si="175"/>
        <v>355.97485412364404</v>
      </c>
    </row>
    <row r="455" spans="1:54" s="81" customFormat="1" x14ac:dyDescent="0.25">
      <c r="A455" s="79">
        <v>453</v>
      </c>
      <c r="B455" s="80">
        <f t="shared" si="164"/>
        <v>7.55</v>
      </c>
      <c r="C455" s="79">
        <v>39.299999999999997</v>
      </c>
      <c r="D455" s="79" t="s">
        <v>8</v>
      </c>
      <c r="F455" s="117"/>
      <c r="G455" s="117"/>
      <c r="H455" s="112">
        <f t="shared" si="165"/>
        <v>0</v>
      </c>
      <c r="I455" s="121"/>
      <c r="J455" s="92">
        <f t="shared" si="166"/>
        <v>0</v>
      </c>
      <c r="K455" s="83"/>
      <c r="L455" s="94">
        <v>453</v>
      </c>
      <c r="M455" s="114">
        <f t="shared" ca="1" si="162"/>
        <v>1312.09972782764</v>
      </c>
      <c r="N455" s="115">
        <f ca="1">AS455</f>
        <v>-143.51601088689441</v>
      </c>
      <c r="O455" s="83"/>
      <c r="P455" s="102"/>
      <c r="Q455" s="102"/>
      <c r="R455" s="102"/>
      <c r="S455" s="102"/>
      <c r="T455" s="83"/>
      <c r="U455" s="83"/>
      <c r="V455" s="83"/>
      <c r="W455" s="83"/>
      <c r="X455" s="83"/>
      <c r="Y455" s="83"/>
      <c r="Z455" s="83"/>
      <c r="AA455" s="83"/>
      <c r="AB455" s="83"/>
      <c r="AC455" s="83">
        <f t="shared" si="156"/>
        <v>0</v>
      </c>
      <c r="AD455" s="83">
        <f t="shared" si="157"/>
        <v>0</v>
      </c>
      <c r="AE455" s="83"/>
      <c r="AF455" s="83">
        <f t="shared" si="167"/>
        <v>0</v>
      </c>
      <c r="AG455" s="83">
        <f t="shared" si="168"/>
        <v>0</v>
      </c>
      <c r="AH455" s="83"/>
      <c r="AI455" s="83"/>
      <c r="AJ455" s="83"/>
      <c r="AK455" s="83"/>
      <c r="AL455" s="83"/>
      <c r="AM455" s="83"/>
      <c r="AN455" s="83"/>
      <c r="AO455" s="83"/>
      <c r="AP455" s="83"/>
      <c r="AQ455" s="83">
        <f t="shared" ca="1" si="169"/>
        <v>4</v>
      </c>
      <c r="AR455" s="83">
        <f t="shared" ca="1" si="170"/>
        <v>-140.48398911310559</v>
      </c>
      <c r="AS455" s="83">
        <f t="shared" ca="1" si="163"/>
        <v>-143.51601088689441</v>
      </c>
      <c r="AT455" s="83" cm="1">
        <f t="array" aca="1" ref="AT455" ca="1">_xlfn.LET(_xlpm.rozsah, $F$3:$F$10001,_xlpm.podminka, (_xlpm.rozsah&gt;M455)*(ISNUMBER(_xlpm.rozsah)),_xlpm.indexy, IF(_xlpm.podminka, ROW(_xlpm.rozsah)-MIN(ROW(_xlpm.rozsah))+1),_xlpm.prvni, MIN(_xlpm.indexy),_xlpm.finalni, IF(_xlpm.prvni=1, 2, _xlpm.prvni),INDEX(_xlpm.rozsah, _xlpm.finalni))</f>
        <v>1400</v>
      </c>
      <c r="AU455" s="83" cm="1">
        <f t="array" aca="1" ref="AU455" ca="1">INDEX($F$3:$F$10001,MATCH(AT455,$F$3:$F$10004,0)-1)</f>
        <v>1300</v>
      </c>
      <c r="AV455" s="83">
        <f t="shared" ca="1" si="159"/>
        <v>-144</v>
      </c>
      <c r="AW455" s="83">
        <f t="shared" ca="1" si="160"/>
        <v>-140</v>
      </c>
      <c r="AX455" s="83">
        <f t="shared" ca="1" si="171"/>
        <v>360</v>
      </c>
      <c r="AY455" s="83">
        <f t="shared" ca="1" si="172"/>
        <v>350</v>
      </c>
      <c r="AZ455" s="83">
        <f t="shared" ca="1" si="173"/>
        <v>10</v>
      </c>
      <c r="BA455" s="83">
        <f t="shared" ca="1" si="174"/>
        <v>358.790027217236</v>
      </c>
      <c r="BB455" s="83">
        <f t="shared" ca="1" si="175"/>
        <v>351.209972782764</v>
      </c>
    </row>
    <row r="456" spans="1:54" x14ac:dyDescent="0.25">
      <c r="A456" s="58">
        <v>454</v>
      </c>
      <c r="B456" s="59">
        <f t="shared" si="164"/>
        <v>7.5666666666666664</v>
      </c>
      <c r="C456" s="58">
        <v>49.1</v>
      </c>
      <c r="D456" s="58">
        <v>0</v>
      </c>
      <c r="F456" s="117"/>
      <c r="G456" s="117"/>
      <c r="H456" s="112">
        <f t="shared" si="165"/>
        <v>0</v>
      </c>
      <c r="I456" s="121"/>
      <c r="J456" s="92">
        <f t="shared" si="166"/>
        <v>0</v>
      </c>
      <c r="L456" s="94">
        <v>454</v>
      </c>
      <c r="M456" s="114">
        <f t="shared" ca="1" si="162"/>
        <v>1389.9261230620136</v>
      </c>
      <c r="N456" s="115">
        <f>( IF(ISNUMBER(D456), D456,1)/100)*$BE$5 - $T$23 + $T$21</f>
        <v>0</v>
      </c>
      <c r="P456" s="102"/>
      <c r="Q456" s="102"/>
      <c r="R456" s="102"/>
      <c r="S456" s="102"/>
      <c r="AC456" s="83">
        <f t="shared" si="156"/>
        <v>0</v>
      </c>
      <c r="AD456" s="83">
        <f t="shared" si="157"/>
        <v>0</v>
      </c>
      <c r="AF456" s="83">
        <f t="shared" si="167"/>
        <v>0</v>
      </c>
      <c r="AG456" s="83">
        <f t="shared" si="168"/>
        <v>0</v>
      </c>
      <c r="AQ456" s="83">
        <f t="shared" ca="1" si="169"/>
        <v>4</v>
      </c>
      <c r="AR456" s="83">
        <f t="shared" ca="1" si="170"/>
        <v>-143.59704492248053</v>
      </c>
      <c r="AS456" s="83">
        <f t="shared" ca="1" si="163"/>
        <v>-140.40295507751947</v>
      </c>
      <c r="AT456" s="83" cm="1">
        <f t="array" aca="1" ref="AT456" ca="1">_xlfn.LET(_xlpm.rozsah, $F$3:$F$10001,_xlpm.podminka, (_xlpm.rozsah&gt;M456)*(ISNUMBER(_xlpm.rozsah)),_xlpm.indexy, IF(_xlpm.podminka, ROW(_xlpm.rozsah)-MIN(ROW(_xlpm.rozsah))+1),_xlpm.prvni, MIN(_xlpm.indexy),_xlpm.finalni, IF(_xlpm.prvni=1, 2, _xlpm.prvni),INDEX(_xlpm.rozsah, _xlpm.finalni))</f>
        <v>1400</v>
      </c>
      <c r="AU456" s="83" cm="1">
        <f t="array" aca="1" ref="AU456" ca="1">INDEX($F$3:$F$10001,MATCH(AT456,$F$3:$F$10004,0)-1)</f>
        <v>1300</v>
      </c>
      <c r="AV456" s="83">
        <f t="shared" ca="1" si="159"/>
        <v>-144</v>
      </c>
      <c r="AW456" s="83">
        <f t="shared" ca="1" si="160"/>
        <v>-140</v>
      </c>
      <c r="AX456" s="83">
        <f t="shared" ca="1" si="171"/>
        <v>360</v>
      </c>
      <c r="AY456" s="83">
        <f t="shared" ca="1" si="172"/>
        <v>350</v>
      </c>
      <c r="AZ456" s="83">
        <f t="shared" ca="1" si="173"/>
        <v>10</v>
      </c>
      <c r="BA456" s="83">
        <f t="shared" ca="1" si="174"/>
        <v>351.00738769379865</v>
      </c>
      <c r="BB456" s="83">
        <f t="shared" ca="1" si="175"/>
        <v>358.99261230620135</v>
      </c>
    </row>
    <row r="457" spans="1:54" s="81" customFormat="1" x14ac:dyDescent="0.25">
      <c r="A457" s="79">
        <v>455</v>
      </c>
      <c r="B457" s="80">
        <f t="shared" si="164"/>
        <v>7.583333333333333</v>
      </c>
      <c r="C457" s="79">
        <v>58.8</v>
      </c>
      <c r="D457" s="79" t="s">
        <v>8</v>
      </c>
      <c r="F457" s="117"/>
      <c r="G457" s="117"/>
      <c r="H457" s="112">
        <f t="shared" si="165"/>
        <v>0</v>
      </c>
      <c r="I457" s="121"/>
      <c r="J457" s="92">
        <f t="shared" si="166"/>
        <v>0</v>
      </c>
      <c r="K457" s="83"/>
      <c r="L457" s="94">
        <v>455</v>
      </c>
      <c r="M457" s="114">
        <f t="shared" ca="1" si="162"/>
        <v>1466.9583714062401</v>
      </c>
      <c r="N457" s="115">
        <f ca="1">AS457</f>
        <v>-144</v>
      </c>
      <c r="O457" s="83"/>
      <c r="P457" s="102"/>
      <c r="Q457" s="102"/>
      <c r="R457" s="102"/>
      <c r="S457" s="102"/>
      <c r="T457" s="83"/>
      <c r="U457" s="83"/>
      <c r="V457" s="83"/>
      <c r="W457" s="83"/>
      <c r="X457" s="83"/>
      <c r="Y457" s="83"/>
      <c r="Z457" s="83"/>
      <c r="AA457" s="83"/>
      <c r="AB457" s="83"/>
      <c r="AC457" s="83">
        <f t="shared" si="156"/>
        <v>0</v>
      </c>
      <c r="AD457" s="83">
        <f t="shared" si="157"/>
        <v>0</v>
      </c>
      <c r="AE457" s="83"/>
      <c r="AF457" s="83">
        <f t="shared" si="167"/>
        <v>0</v>
      </c>
      <c r="AG457" s="83">
        <f t="shared" si="168"/>
        <v>0</v>
      </c>
      <c r="AH457" s="83"/>
      <c r="AI457" s="83"/>
      <c r="AJ457" s="83"/>
      <c r="AK457" s="83"/>
      <c r="AL457" s="83"/>
      <c r="AM457" s="83"/>
      <c r="AN457" s="83"/>
      <c r="AO457" s="83"/>
      <c r="AP457" s="83"/>
      <c r="AQ457" s="83">
        <f t="shared" ca="1" si="169"/>
        <v>0</v>
      </c>
      <c r="AR457" s="83">
        <f t="shared" ca="1" si="170"/>
        <v>-144</v>
      </c>
      <c r="AS457" s="83">
        <f t="shared" ca="1" si="163"/>
        <v>-144</v>
      </c>
      <c r="AT457" s="83" cm="1">
        <f t="array" aca="1" ref="AT457" ca="1">_xlfn.LET(_xlpm.rozsah, $F$3:$F$10001,_xlpm.podminka, (_xlpm.rozsah&gt;M457)*(ISNUMBER(_xlpm.rozsah)),_xlpm.indexy, IF(_xlpm.podminka, ROW(_xlpm.rozsah)-MIN(ROW(_xlpm.rozsah))+1),_xlpm.prvni, MIN(_xlpm.indexy),_xlpm.finalni, IF(_xlpm.prvni=1, 2, _xlpm.prvni),INDEX(_xlpm.rozsah, _xlpm.finalni))</f>
        <v>1500</v>
      </c>
      <c r="AU457" s="83" cm="1">
        <f t="array" aca="1" ref="AU457" ca="1">INDEX($F$3:$F$10001,MATCH(AT457,$F$3:$F$10004,0)-1)</f>
        <v>1400</v>
      </c>
      <c r="AV457" s="83">
        <f t="shared" ca="1" si="159"/>
        <v>-144</v>
      </c>
      <c r="AW457" s="83">
        <f t="shared" ca="1" si="160"/>
        <v>-144</v>
      </c>
      <c r="AX457" s="83">
        <f t="shared" ca="1" si="171"/>
        <v>360</v>
      </c>
      <c r="AY457" s="83">
        <f t="shared" ca="1" si="172"/>
        <v>360</v>
      </c>
      <c r="AZ457" s="83">
        <f t="shared" ca="1" si="173"/>
        <v>0</v>
      </c>
      <c r="BA457" s="83">
        <f t="shared" ca="1" si="174"/>
        <v>360</v>
      </c>
      <c r="BB457" s="83">
        <f t="shared" ca="1" si="175"/>
        <v>360</v>
      </c>
    </row>
    <row r="458" spans="1:54" s="81" customFormat="1" x14ac:dyDescent="0.25">
      <c r="A458" s="79">
        <v>456</v>
      </c>
      <c r="B458" s="80">
        <f t="shared" si="164"/>
        <v>7.6</v>
      </c>
      <c r="C458" s="79">
        <v>50.7</v>
      </c>
      <c r="D458" s="79" t="s">
        <v>8</v>
      </c>
      <c r="F458" s="117"/>
      <c r="G458" s="117"/>
      <c r="H458" s="112">
        <f t="shared" si="165"/>
        <v>0</v>
      </c>
      <c r="I458" s="121"/>
      <c r="J458" s="92">
        <f t="shared" si="166"/>
        <v>0</v>
      </c>
      <c r="K458" s="83"/>
      <c r="L458" s="94">
        <v>456</v>
      </c>
      <c r="M458" s="114">
        <f t="shared" ca="1" si="162"/>
        <v>1402.6324733043602</v>
      </c>
      <c r="N458" s="115">
        <f ca="1">AS458</f>
        <v>-144</v>
      </c>
      <c r="O458" s="83"/>
      <c r="P458" s="102"/>
      <c r="Q458" s="102"/>
      <c r="R458" s="102"/>
      <c r="S458" s="102"/>
      <c r="T458" s="83"/>
      <c r="U458" s="83"/>
      <c r="V458" s="83"/>
      <c r="W458" s="83"/>
      <c r="X458" s="83"/>
      <c r="Y458" s="83"/>
      <c r="Z458" s="83"/>
      <c r="AA458" s="83"/>
      <c r="AB458" s="83"/>
      <c r="AC458" s="83">
        <f t="shared" si="156"/>
        <v>0</v>
      </c>
      <c r="AD458" s="83">
        <f t="shared" si="157"/>
        <v>0</v>
      </c>
      <c r="AE458" s="83"/>
      <c r="AF458" s="83">
        <f t="shared" si="167"/>
        <v>0</v>
      </c>
      <c r="AG458" s="83">
        <f t="shared" si="168"/>
        <v>0</v>
      </c>
      <c r="AH458" s="83"/>
      <c r="AI458" s="83"/>
      <c r="AJ458" s="83"/>
      <c r="AK458" s="83"/>
      <c r="AL458" s="83"/>
      <c r="AM458" s="83"/>
      <c r="AN458" s="83"/>
      <c r="AO458" s="83"/>
      <c r="AP458" s="83"/>
      <c r="AQ458" s="83">
        <f t="shared" ca="1" si="169"/>
        <v>0</v>
      </c>
      <c r="AR458" s="83">
        <f t="shared" ca="1" si="170"/>
        <v>-144</v>
      </c>
      <c r="AS458" s="83">
        <f t="shared" ca="1" si="163"/>
        <v>-144</v>
      </c>
      <c r="AT458" s="83" cm="1">
        <f t="array" aca="1" ref="AT458" ca="1">_xlfn.LET(_xlpm.rozsah, $F$3:$F$10001,_xlpm.podminka, (_xlpm.rozsah&gt;M458)*(ISNUMBER(_xlpm.rozsah)),_xlpm.indexy, IF(_xlpm.podminka, ROW(_xlpm.rozsah)-MIN(ROW(_xlpm.rozsah))+1),_xlpm.prvni, MIN(_xlpm.indexy),_xlpm.finalni, IF(_xlpm.prvni=1, 2, _xlpm.prvni),INDEX(_xlpm.rozsah, _xlpm.finalni))</f>
        <v>1500</v>
      </c>
      <c r="AU458" s="83" cm="1">
        <f t="array" aca="1" ref="AU458" ca="1">INDEX($F$3:$F$10001,MATCH(AT458,$F$3:$F$10004,0)-1)</f>
        <v>1400</v>
      </c>
      <c r="AV458" s="83">
        <f t="shared" ca="1" si="159"/>
        <v>-144</v>
      </c>
      <c r="AW458" s="83">
        <f t="shared" ca="1" si="160"/>
        <v>-144</v>
      </c>
      <c r="AX458" s="83">
        <f t="shared" ca="1" si="171"/>
        <v>360</v>
      </c>
      <c r="AY458" s="83">
        <f t="shared" ca="1" si="172"/>
        <v>360</v>
      </c>
      <c r="AZ458" s="83">
        <f t="shared" ca="1" si="173"/>
        <v>0</v>
      </c>
      <c r="BA458" s="83">
        <f t="shared" ca="1" si="174"/>
        <v>360</v>
      </c>
      <c r="BB458" s="83">
        <f t="shared" ca="1" si="175"/>
        <v>360</v>
      </c>
    </row>
    <row r="459" spans="1:54" s="81" customFormat="1" x14ac:dyDescent="0.25">
      <c r="A459" s="79">
        <v>457</v>
      </c>
      <c r="B459" s="80">
        <f t="shared" si="164"/>
        <v>7.6166666666666663</v>
      </c>
      <c r="C459" s="79">
        <v>42.4</v>
      </c>
      <c r="D459" s="79" t="s">
        <v>8</v>
      </c>
      <c r="F459" s="117"/>
      <c r="G459" s="117"/>
      <c r="H459" s="112">
        <f t="shared" si="165"/>
        <v>0</v>
      </c>
      <c r="I459" s="121"/>
      <c r="J459" s="92">
        <f t="shared" si="166"/>
        <v>0</v>
      </c>
      <c r="K459" s="83"/>
      <c r="L459" s="94">
        <v>457</v>
      </c>
      <c r="M459" s="114">
        <f t="shared" ca="1" si="162"/>
        <v>1336.7182814221869</v>
      </c>
      <c r="N459" s="115">
        <f ca="1">AS459</f>
        <v>-142.53126874311252</v>
      </c>
      <c r="O459" s="83"/>
      <c r="P459" s="102"/>
      <c r="Q459" s="102"/>
      <c r="R459" s="102"/>
      <c r="S459" s="102"/>
      <c r="T459" s="83"/>
      <c r="U459" s="83"/>
      <c r="V459" s="83"/>
      <c r="W459" s="83"/>
      <c r="X459" s="83"/>
      <c r="Y459" s="83"/>
      <c r="Z459" s="83"/>
      <c r="AA459" s="83"/>
      <c r="AB459" s="83"/>
      <c r="AC459" s="83">
        <f t="shared" si="156"/>
        <v>0</v>
      </c>
      <c r="AD459" s="83">
        <f t="shared" si="157"/>
        <v>0</v>
      </c>
      <c r="AE459" s="83"/>
      <c r="AF459" s="83">
        <f t="shared" si="167"/>
        <v>0</v>
      </c>
      <c r="AG459" s="83">
        <f t="shared" si="168"/>
        <v>0</v>
      </c>
      <c r="AH459" s="83"/>
      <c r="AI459" s="83"/>
      <c r="AJ459" s="83"/>
      <c r="AK459" s="83"/>
      <c r="AL459" s="83"/>
      <c r="AM459" s="83"/>
      <c r="AN459" s="83"/>
      <c r="AO459" s="83"/>
      <c r="AP459" s="83"/>
      <c r="AQ459" s="83">
        <f t="shared" ca="1" si="169"/>
        <v>4</v>
      </c>
      <c r="AR459" s="83">
        <f t="shared" ca="1" si="170"/>
        <v>-141.46873125688748</v>
      </c>
      <c r="AS459" s="83">
        <f t="shared" ca="1" si="163"/>
        <v>-142.53126874311252</v>
      </c>
      <c r="AT459" s="83" cm="1">
        <f t="array" aca="1" ref="AT459" ca="1">_xlfn.LET(_xlpm.rozsah, $F$3:$F$10001,_xlpm.podminka, (_xlpm.rozsah&gt;M459)*(ISNUMBER(_xlpm.rozsah)),_xlpm.indexy, IF(_xlpm.podminka, ROW(_xlpm.rozsah)-MIN(ROW(_xlpm.rozsah))+1),_xlpm.prvni, MIN(_xlpm.indexy),_xlpm.finalni, IF(_xlpm.prvni=1, 2, _xlpm.prvni),INDEX(_xlpm.rozsah, _xlpm.finalni))</f>
        <v>1400</v>
      </c>
      <c r="AU459" s="83" cm="1">
        <f t="array" aca="1" ref="AU459" ca="1">INDEX($F$3:$F$10001,MATCH(AT459,$F$3:$F$10004,0)-1)</f>
        <v>1300</v>
      </c>
      <c r="AV459" s="83">
        <f t="shared" ca="1" si="159"/>
        <v>-144</v>
      </c>
      <c r="AW459" s="83">
        <f t="shared" ca="1" si="160"/>
        <v>-140</v>
      </c>
      <c r="AX459" s="83">
        <f t="shared" ca="1" si="171"/>
        <v>360</v>
      </c>
      <c r="AY459" s="83">
        <f t="shared" ca="1" si="172"/>
        <v>350</v>
      </c>
      <c r="AZ459" s="83">
        <f t="shared" ca="1" si="173"/>
        <v>10</v>
      </c>
      <c r="BA459" s="83">
        <f t="shared" ca="1" si="174"/>
        <v>356.32817185778129</v>
      </c>
      <c r="BB459" s="83">
        <f t="shared" ca="1" si="175"/>
        <v>353.67182814221871</v>
      </c>
    </row>
    <row r="460" spans="1:54" x14ac:dyDescent="0.25">
      <c r="A460" s="58">
        <v>458</v>
      </c>
      <c r="B460" s="59">
        <f t="shared" si="164"/>
        <v>7.6333333333333337</v>
      </c>
      <c r="C460" s="58">
        <v>44.1</v>
      </c>
      <c r="D460" s="58">
        <v>0</v>
      </c>
      <c r="F460" s="117"/>
      <c r="G460" s="117"/>
      <c r="H460" s="112">
        <f t="shared" si="165"/>
        <v>0</v>
      </c>
      <c r="I460" s="121"/>
      <c r="J460" s="92">
        <f t="shared" si="166"/>
        <v>0</v>
      </c>
      <c r="L460" s="94">
        <v>458</v>
      </c>
      <c r="M460" s="114">
        <f t="shared" ca="1" si="162"/>
        <v>1350.2187785546803</v>
      </c>
      <c r="N460" s="115">
        <f>( IF(ISNUMBER(D460), D460,1)/100)*$BE$5 - $T$23 + $T$21</f>
        <v>0</v>
      </c>
      <c r="P460" s="102"/>
      <c r="Q460" s="102"/>
      <c r="R460" s="102"/>
      <c r="S460" s="102"/>
      <c r="AC460" s="83">
        <f t="shared" si="156"/>
        <v>0</v>
      </c>
      <c r="AD460" s="83">
        <f t="shared" si="157"/>
        <v>0</v>
      </c>
      <c r="AF460" s="83">
        <f t="shared" si="167"/>
        <v>0</v>
      </c>
      <c r="AG460" s="83">
        <f t="shared" si="168"/>
        <v>0</v>
      </c>
      <c r="AQ460" s="83">
        <f t="shared" ca="1" si="169"/>
        <v>4</v>
      </c>
      <c r="AR460" s="83">
        <f t="shared" ca="1" si="170"/>
        <v>-142.00875114218721</v>
      </c>
      <c r="AS460" s="83">
        <f t="shared" ca="1" si="163"/>
        <v>-141.99124885781279</v>
      </c>
      <c r="AT460" s="83" cm="1">
        <f t="array" aca="1" ref="AT460" ca="1">_xlfn.LET(_xlpm.rozsah, $F$3:$F$10001,_xlpm.podminka, (_xlpm.rozsah&gt;M460)*(ISNUMBER(_xlpm.rozsah)),_xlpm.indexy, IF(_xlpm.podminka, ROW(_xlpm.rozsah)-MIN(ROW(_xlpm.rozsah))+1),_xlpm.prvni, MIN(_xlpm.indexy),_xlpm.finalni, IF(_xlpm.prvni=1, 2, _xlpm.prvni),INDEX(_xlpm.rozsah, _xlpm.finalni))</f>
        <v>1400</v>
      </c>
      <c r="AU460" s="83" cm="1">
        <f t="array" aca="1" ref="AU460" ca="1">INDEX($F$3:$F$10001,MATCH(AT460,$F$3:$F$10004,0)-1)</f>
        <v>1300</v>
      </c>
      <c r="AV460" s="83">
        <f t="shared" ca="1" si="159"/>
        <v>-144</v>
      </c>
      <c r="AW460" s="83">
        <f t="shared" ca="1" si="160"/>
        <v>-140</v>
      </c>
      <c r="AX460" s="83">
        <f t="shared" ca="1" si="171"/>
        <v>360</v>
      </c>
      <c r="AY460" s="83">
        <f t="shared" ca="1" si="172"/>
        <v>350</v>
      </c>
      <c r="AZ460" s="83">
        <f t="shared" ca="1" si="173"/>
        <v>10</v>
      </c>
      <c r="BA460" s="83">
        <f t="shared" ca="1" si="174"/>
        <v>354.97812214453199</v>
      </c>
      <c r="BB460" s="83">
        <f t="shared" ca="1" si="175"/>
        <v>355.02187785546801</v>
      </c>
    </row>
    <row r="461" spans="1:54" s="81" customFormat="1" x14ac:dyDescent="0.25">
      <c r="A461" s="79">
        <v>459</v>
      </c>
      <c r="B461" s="80">
        <f t="shared" si="164"/>
        <v>7.65</v>
      </c>
      <c r="C461" s="79">
        <v>45.7</v>
      </c>
      <c r="D461" s="79" t="s">
        <v>8</v>
      </c>
      <c r="F461" s="117"/>
      <c r="G461" s="117"/>
      <c r="H461" s="112">
        <f t="shared" si="165"/>
        <v>0</v>
      </c>
      <c r="I461" s="121"/>
      <c r="J461" s="92">
        <f t="shared" si="166"/>
        <v>0</v>
      </c>
      <c r="K461" s="83"/>
      <c r="L461" s="94">
        <v>459</v>
      </c>
      <c r="M461" s="114">
        <f t="shared" ca="1" si="162"/>
        <v>1362.9251287970269</v>
      </c>
      <c r="N461" s="115">
        <f ca="1">AS461</f>
        <v>-141.48299484811892</v>
      </c>
      <c r="O461" s="83"/>
      <c r="P461" s="102"/>
      <c r="Q461" s="102"/>
      <c r="R461" s="102"/>
      <c r="S461" s="102"/>
      <c r="T461" s="83"/>
      <c r="U461" s="83"/>
      <c r="V461" s="83"/>
      <c r="W461" s="83"/>
      <c r="X461" s="83"/>
      <c r="Y461" s="83"/>
      <c r="Z461" s="83"/>
      <c r="AA461" s="83"/>
      <c r="AB461" s="83"/>
      <c r="AC461" s="83">
        <f t="shared" si="156"/>
        <v>0</v>
      </c>
      <c r="AD461" s="83">
        <f t="shared" si="157"/>
        <v>0</v>
      </c>
      <c r="AE461" s="83"/>
      <c r="AF461" s="83">
        <f t="shared" si="167"/>
        <v>0</v>
      </c>
      <c r="AG461" s="83">
        <f t="shared" si="168"/>
        <v>0</v>
      </c>
      <c r="AH461" s="83"/>
      <c r="AI461" s="83"/>
      <c r="AJ461" s="83"/>
      <c r="AK461" s="83"/>
      <c r="AL461" s="83"/>
      <c r="AM461" s="83"/>
      <c r="AN461" s="83"/>
      <c r="AO461" s="83"/>
      <c r="AP461" s="83"/>
      <c r="AQ461" s="83">
        <f t="shared" ca="1" si="169"/>
        <v>4</v>
      </c>
      <c r="AR461" s="83">
        <f t="shared" ca="1" si="170"/>
        <v>-142.51700515188108</v>
      </c>
      <c r="AS461" s="83">
        <f t="shared" ca="1" si="163"/>
        <v>-141.48299484811892</v>
      </c>
      <c r="AT461" s="83" cm="1">
        <f t="array" aca="1" ref="AT461" ca="1">_xlfn.LET(_xlpm.rozsah, $F$3:$F$10001,_xlpm.podminka, (_xlpm.rozsah&gt;M461)*(ISNUMBER(_xlpm.rozsah)),_xlpm.indexy, IF(_xlpm.podminka, ROW(_xlpm.rozsah)-MIN(ROW(_xlpm.rozsah))+1),_xlpm.prvni, MIN(_xlpm.indexy),_xlpm.finalni, IF(_xlpm.prvni=1, 2, _xlpm.prvni),INDEX(_xlpm.rozsah, _xlpm.finalni))</f>
        <v>1400</v>
      </c>
      <c r="AU461" s="83" cm="1">
        <f t="array" aca="1" ref="AU461" ca="1">INDEX($F$3:$F$10001,MATCH(AT461,$F$3:$F$10004,0)-1)</f>
        <v>1300</v>
      </c>
      <c r="AV461" s="83">
        <f t="shared" ca="1" si="159"/>
        <v>-144</v>
      </c>
      <c r="AW461" s="83">
        <f t="shared" ca="1" si="160"/>
        <v>-140</v>
      </c>
      <c r="AX461" s="83">
        <f t="shared" ca="1" si="171"/>
        <v>360</v>
      </c>
      <c r="AY461" s="83">
        <f t="shared" ca="1" si="172"/>
        <v>350</v>
      </c>
      <c r="AZ461" s="83">
        <f t="shared" ca="1" si="173"/>
        <v>10</v>
      </c>
      <c r="BA461" s="83">
        <f t="shared" ca="1" si="174"/>
        <v>353.70748712029729</v>
      </c>
      <c r="BB461" s="83">
        <f t="shared" ca="1" si="175"/>
        <v>356.29251287970271</v>
      </c>
    </row>
    <row r="462" spans="1:54" s="81" customFormat="1" x14ac:dyDescent="0.25">
      <c r="A462" s="79">
        <v>460</v>
      </c>
      <c r="B462" s="80">
        <f t="shared" si="164"/>
        <v>7.666666666666667</v>
      </c>
      <c r="C462" s="79">
        <v>32.5</v>
      </c>
      <c r="D462" s="79" t="s">
        <v>8</v>
      </c>
      <c r="F462" s="117"/>
      <c r="G462" s="117"/>
      <c r="H462" s="112">
        <f t="shared" si="165"/>
        <v>0</v>
      </c>
      <c r="I462" s="121"/>
      <c r="J462" s="92">
        <f t="shared" si="166"/>
        <v>0</v>
      </c>
      <c r="K462" s="83"/>
      <c r="L462" s="94">
        <v>460</v>
      </c>
      <c r="M462" s="114">
        <f t="shared" ca="1" si="162"/>
        <v>1258.0977392976667</v>
      </c>
      <c r="N462" s="115">
        <f ca="1">AS462</f>
        <v>-133.02827128427998</v>
      </c>
      <c r="O462" s="83"/>
      <c r="P462" s="102"/>
      <c r="Q462" s="102"/>
      <c r="R462" s="102"/>
      <c r="S462" s="102"/>
      <c r="T462" s="83"/>
      <c r="U462" s="83"/>
      <c r="V462" s="83"/>
      <c r="W462" s="83"/>
      <c r="X462" s="83"/>
      <c r="Y462" s="83"/>
      <c r="Z462" s="83"/>
      <c r="AA462" s="83"/>
      <c r="AB462" s="83"/>
      <c r="AC462" s="83">
        <f t="shared" si="156"/>
        <v>0</v>
      </c>
      <c r="AD462" s="83">
        <f t="shared" si="157"/>
        <v>0</v>
      </c>
      <c r="AE462" s="83"/>
      <c r="AF462" s="83">
        <f t="shared" si="167"/>
        <v>0</v>
      </c>
      <c r="AG462" s="83">
        <f t="shared" si="168"/>
        <v>0</v>
      </c>
      <c r="AH462" s="83"/>
      <c r="AI462" s="83"/>
      <c r="AJ462" s="83"/>
      <c r="AK462" s="83"/>
      <c r="AL462" s="83"/>
      <c r="AM462" s="83"/>
      <c r="AN462" s="83"/>
      <c r="AO462" s="83"/>
      <c r="AP462" s="83"/>
      <c r="AQ462" s="83">
        <f t="shared" ca="1" si="169"/>
        <v>12</v>
      </c>
      <c r="AR462" s="83">
        <f t="shared" ca="1" si="170"/>
        <v>-134.97172871572002</v>
      </c>
      <c r="AS462" s="83">
        <f t="shared" ca="1" si="163"/>
        <v>-133.02827128427998</v>
      </c>
      <c r="AT462" s="83" cm="1">
        <f t="array" aca="1" ref="AT462" ca="1">_xlfn.LET(_xlpm.rozsah, $F$3:$F$10001,_xlpm.podminka, (_xlpm.rozsah&gt;M462)*(ISNUMBER(_xlpm.rozsah)),_xlpm.indexy, IF(_xlpm.podminka, ROW(_xlpm.rozsah)-MIN(ROW(_xlpm.rozsah))+1),_xlpm.prvni, MIN(_xlpm.indexy),_xlpm.finalni, IF(_xlpm.prvni=1, 2, _xlpm.prvni),INDEX(_xlpm.rozsah, _xlpm.finalni))</f>
        <v>1300</v>
      </c>
      <c r="AU462" s="83" cm="1">
        <f t="array" aca="1" ref="AU462" ca="1">INDEX($F$3:$F$10001,MATCH(AT462,$F$3:$F$10004,0)-1)</f>
        <v>1200</v>
      </c>
      <c r="AV462" s="83">
        <f t="shared" ca="1" si="159"/>
        <v>-140</v>
      </c>
      <c r="AW462" s="83">
        <f t="shared" ca="1" si="160"/>
        <v>-128</v>
      </c>
      <c r="AX462" s="83">
        <f t="shared" ca="1" si="171"/>
        <v>350</v>
      </c>
      <c r="AY462" s="83">
        <f t="shared" ca="1" si="172"/>
        <v>320</v>
      </c>
      <c r="AZ462" s="83">
        <f t="shared" ca="1" si="173"/>
        <v>30</v>
      </c>
      <c r="BA462" s="83">
        <f t="shared" ca="1" si="174"/>
        <v>332.57067821069995</v>
      </c>
      <c r="BB462" s="83">
        <f t="shared" ca="1" si="175"/>
        <v>337.42932178930005</v>
      </c>
    </row>
    <row r="463" spans="1:54" s="81" customFormat="1" x14ac:dyDescent="0.25">
      <c r="A463" s="79">
        <v>461</v>
      </c>
      <c r="B463" s="80">
        <f t="shared" si="164"/>
        <v>7.6833333333333336</v>
      </c>
      <c r="C463" s="79">
        <v>20.7</v>
      </c>
      <c r="D463" s="79" t="s">
        <v>8</v>
      </c>
      <c r="F463" s="117"/>
      <c r="G463" s="117"/>
      <c r="H463" s="112">
        <f t="shared" si="165"/>
        <v>0</v>
      </c>
      <c r="I463" s="121"/>
      <c r="J463" s="92">
        <f t="shared" si="166"/>
        <v>0</v>
      </c>
      <c r="K463" s="83"/>
      <c r="L463" s="94">
        <v>461</v>
      </c>
      <c r="M463" s="114">
        <f t="shared" ca="1" si="162"/>
        <v>1164.3884062603602</v>
      </c>
      <c r="N463" s="115">
        <f ca="1">AS463</f>
        <v>-122.84892749917118</v>
      </c>
      <c r="O463" s="83"/>
      <c r="P463" s="102"/>
      <c r="Q463" s="102"/>
      <c r="R463" s="102"/>
      <c r="S463" s="102"/>
      <c r="T463" s="83"/>
      <c r="U463" s="83"/>
      <c r="V463" s="83"/>
      <c r="W463" s="83"/>
      <c r="X463" s="83"/>
      <c r="Y463" s="83"/>
      <c r="Z463" s="83"/>
      <c r="AA463" s="83"/>
      <c r="AB463" s="83"/>
      <c r="AC463" s="83">
        <f t="shared" si="156"/>
        <v>0</v>
      </c>
      <c r="AD463" s="83">
        <f t="shared" si="157"/>
        <v>0</v>
      </c>
      <c r="AE463" s="83"/>
      <c r="AF463" s="83">
        <f t="shared" si="167"/>
        <v>0</v>
      </c>
      <c r="AG463" s="83">
        <f t="shared" si="168"/>
        <v>0</v>
      </c>
      <c r="AH463" s="83"/>
      <c r="AI463" s="83"/>
      <c r="AJ463" s="83"/>
      <c r="AK463" s="83"/>
      <c r="AL463" s="83"/>
      <c r="AM463" s="83"/>
      <c r="AN463" s="83"/>
      <c r="AO463" s="83"/>
      <c r="AP463" s="83"/>
      <c r="AQ463" s="83">
        <f t="shared" ca="1" si="169"/>
        <v>8</v>
      </c>
      <c r="AR463" s="83">
        <f t="shared" ca="1" si="170"/>
        <v>-125.15107250082882</v>
      </c>
      <c r="AS463" s="83">
        <f t="shared" ca="1" si="163"/>
        <v>-122.84892749917118</v>
      </c>
      <c r="AT463" s="83" cm="1">
        <f t="array" aca="1" ref="AT463" ca="1">_xlfn.LET(_xlpm.rozsah, $F$3:$F$10001,_xlpm.podminka, (_xlpm.rozsah&gt;M463)*(ISNUMBER(_xlpm.rozsah)),_xlpm.indexy, IF(_xlpm.podminka, ROW(_xlpm.rozsah)-MIN(ROW(_xlpm.rozsah))+1),_xlpm.prvni, MIN(_xlpm.indexy),_xlpm.finalni, IF(_xlpm.prvni=1, 2, _xlpm.prvni),INDEX(_xlpm.rozsah, _xlpm.finalni))</f>
        <v>1200</v>
      </c>
      <c r="AU463" s="83" cm="1">
        <f t="array" aca="1" ref="AU463" ca="1">INDEX($F$3:$F$10001,MATCH(AT463,$F$3:$F$10004,0)-1)</f>
        <v>1100</v>
      </c>
      <c r="AV463" s="83">
        <f t="shared" ca="1" si="159"/>
        <v>-128</v>
      </c>
      <c r="AW463" s="83">
        <f t="shared" ca="1" si="160"/>
        <v>-120</v>
      </c>
      <c r="AX463" s="83">
        <f t="shared" ca="1" si="171"/>
        <v>320</v>
      </c>
      <c r="AY463" s="83">
        <f t="shared" ca="1" si="172"/>
        <v>300</v>
      </c>
      <c r="AZ463" s="83">
        <f t="shared" ca="1" si="173"/>
        <v>20</v>
      </c>
      <c r="BA463" s="83">
        <f t="shared" ca="1" si="174"/>
        <v>307.12231874792798</v>
      </c>
      <c r="BB463" s="83">
        <f t="shared" ca="1" si="175"/>
        <v>312.87768125207202</v>
      </c>
    </row>
    <row r="464" spans="1:54" s="81" customFormat="1" x14ac:dyDescent="0.25">
      <c r="A464" s="79">
        <v>462</v>
      </c>
      <c r="B464" s="80">
        <f t="shared" si="164"/>
        <v>7.7</v>
      </c>
      <c r="C464" s="79">
        <v>10</v>
      </c>
      <c r="D464" s="79" t="s">
        <v>8</v>
      </c>
      <c r="F464" s="117"/>
      <c r="G464" s="117"/>
      <c r="H464" s="112">
        <f t="shared" si="165"/>
        <v>0</v>
      </c>
      <c r="I464" s="121"/>
      <c r="J464" s="92">
        <f t="shared" si="166"/>
        <v>0</v>
      </c>
      <c r="K464" s="83"/>
      <c r="L464" s="94">
        <v>462</v>
      </c>
      <c r="M464" s="114">
        <f t="shared" ca="1" si="162"/>
        <v>1079.4146890146667</v>
      </c>
      <c r="N464" s="115">
        <f ca="1">AS464</f>
        <v>-116.82341243941333</v>
      </c>
      <c r="O464" s="83"/>
      <c r="P464" s="102"/>
      <c r="Q464" s="102"/>
      <c r="R464" s="102"/>
      <c r="S464" s="102"/>
      <c r="T464" s="83"/>
      <c r="U464" s="83"/>
      <c r="V464" s="83"/>
      <c r="W464" s="83"/>
      <c r="X464" s="83"/>
      <c r="Y464" s="83"/>
      <c r="Z464" s="83"/>
      <c r="AA464" s="83"/>
      <c r="AB464" s="83"/>
      <c r="AC464" s="83">
        <f t="shared" si="156"/>
        <v>0</v>
      </c>
      <c r="AD464" s="83">
        <f t="shared" si="157"/>
        <v>0</v>
      </c>
      <c r="AE464" s="83"/>
      <c r="AF464" s="83">
        <f t="shared" si="167"/>
        <v>0</v>
      </c>
      <c r="AG464" s="83">
        <f t="shared" si="168"/>
        <v>0</v>
      </c>
      <c r="AH464" s="83"/>
      <c r="AI464" s="83"/>
      <c r="AJ464" s="83"/>
      <c r="AK464" s="83"/>
      <c r="AL464" s="83"/>
      <c r="AM464" s="83"/>
      <c r="AN464" s="83"/>
      <c r="AO464" s="83"/>
      <c r="AP464" s="83"/>
      <c r="AQ464" s="83">
        <f t="shared" ca="1" si="169"/>
        <v>4</v>
      </c>
      <c r="AR464" s="83">
        <f t="shared" ca="1" si="170"/>
        <v>-119.17658756058667</v>
      </c>
      <c r="AS464" s="83">
        <f t="shared" ca="1" si="163"/>
        <v>-116.82341243941333</v>
      </c>
      <c r="AT464" s="83" cm="1">
        <f t="array" aca="1" ref="AT464" ca="1">_xlfn.LET(_xlpm.rozsah, $F$3:$F$10001,_xlpm.podminka, (_xlpm.rozsah&gt;M464)*(ISNUMBER(_xlpm.rozsah)),_xlpm.indexy, IF(_xlpm.podminka, ROW(_xlpm.rozsah)-MIN(ROW(_xlpm.rozsah))+1),_xlpm.prvni, MIN(_xlpm.indexy),_xlpm.finalni, IF(_xlpm.prvni=1, 2, _xlpm.prvni),INDEX(_xlpm.rozsah, _xlpm.finalni))</f>
        <v>1100</v>
      </c>
      <c r="AU464" s="83" cm="1">
        <f t="array" aca="1" ref="AU464" ca="1">INDEX($F$3:$F$10001,MATCH(AT464,$F$3:$F$10004,0)-1)</f>
        <v>1000</v>
      </c>
      <c r="AV464" s="83">
        <f t="shared" ca="1" si="159"/>
        <v>-120</v>
      </c>
      <c r="AW464" s="83">
        <f t="shared" ca="1" si="160"/>
        <v>-116</v>
      </c>
      <c r="AX464" s="83">
        <f t="shared" ca="1" si="171"/>
        <v>300</v>
      </c>
      <c r="AY464" s="83">
        <f t="shared" ca="1" si="172"/>
        <v>290</v>
      </c>
      <c r="AZ464" s="83">
        <f t="shared" ca="1" si="173"/>
        <v>10</v>
      </c>
      <c r="BA464" s="83">
        <f t="shared" ca="1" si="174"/>
        <v>292.05853109853331</v>
      </c>
      <c r="BB464" s="83">
        <f t="shared" ca="1" si="175"/>
        <v>297.94146890146669</v>
      </c>
    </row>
    <row r="465" spans="1:54" x14ac:dyDescent="0.25">
      <c r="A465" s="58">
        <v>463</v>
      </c>
      <c r="B465" s="59">
        <f t="shared" si="164"/>
        <v>7.7166666666666668</v>
      </c>
      <c r="C465" s="58">
        <v>0</v>
      </c>
      <c r="D465" s="58">
        <v>0</v>
      </c>
      <c r="F465" s="117"/>
      <c r="G465" s="117"/>
      <c r="H465" s="112">
        <f t="shared" si="165"/>
        <v>0</v>
      </c>
      <c r="I465" s="121"/>
      <c r="J465" s="92">
        <f t="shared" si="166"/>
        <v>0</v>
      </c>
      <c r="L465" s="94">
        <v>463</v>
      </c>
      <c r="M465" s="114">
        <f t="shared" ca="1" si="162"/>
        <v>1000</v>
      </c>
      <c r="N465" s="115">
        <f t="shared" ref="N465:N478" ca="1" si="176">( IF(ISNUMBER(D465), D465,1)/100)*BB465 - $T$23 + $T$21</f>
        <v>0</v>
      </c>
      <c r="P465" s="102"/>
      <c r="Q465" s="102"/>
      <c r="R465" s="102"/>
      <c r="S465" s="102"/>
      <c r="AC465" s="83">
        <f t="shared" si="156"/>
        <v>0</v>
      </c>
      <c r="AD465" s="83">
        <f t="shared" si="157"/>
        <v>0</v>
      </c>
      <c r="AF465" s="83">
        <f t="shared" si="167"/>
        <v>0</v>
      </c>
      <c r="AG465" s="83">
        <f t="shared" si="168"/>
        <v>0</v>
      </c>
      <c r="AQ465" s="83">
        <f t="shared" ca="1" si="169"/>
        <v>4</v>
      </c>
      <c r="AR465" s="83">
        <f t="shared" ca="1" si="170"/>
        <v>-116</v>
      </c>
      <c r="AS465" s="83">
        <f t="shared" ca="1" si="163"/>
        <v>-120</v>
      </c>
      <c r="AT465" s="83" cm="1">
        <f t="array" aca="1" ref="AT465" ca="1">_xlfn.LET(_xlpm.rozsah, $F$3:$F$10001,_xlpm.podminka, (_xlpm.rozsah&gt;M465)*(ISNUMBER(_xlpm.rozsah)),_xlpm.indexy, IF(_xlpm.podminka, ROW(_xlpm.rozsah)-MIN(ROW(_xlpm.rozsah))+1),_xlpm.prvni, MIN(_xlpm.indexy),_xlpm.finalni, IF(_xlpm.prvni=1, 2, _xlpm.prvni),INDEX(_xlpm.rozsah, _xlpm.finalni))</f>
        <v>1100</v>
      </c>
      <c r="AU465" s="83" cm="1">
        <f t="array" aca="1" ref="AU465" ca="1">INDEX($F$3:$F$10001,MATCH(AT465,$F$3:$F$10004,0)-1)</f>
        <v>1000</v>
      </c>
      <c r="AV465" s="83">
        <f t="shared" ca="1" si="159"/>
        <v>-120</v>
      </c>
      <c r="AW465" s="83">
        <f t="shared" ca="1" si="160"/>
        <v>-116</v>
      </c>
      <c r="AX465" s="83">
        <f t="shared" ca="1" si="171"/>
        <v>300</v>
      </c>
      <c r="AY465" s="83">
        <f t="shared" ca="1" si="172"/>
        <v>290</v>
      </c>
      <c r="AZ465" s="83">
        <f t="shared" ca="1" si="173"/>
        <v>10</v>
      </c>
      <c r="BA465" s="83">
        <f t="shared" ca="1" si="174"/>
        <v>300</v>
      </c>
      <c r="BB465" s="83">
        <f t="shared" ca="1" si="175"/>
        <v>290</v>
      </c>
    </row>
    <row r="466" spans="1:54" x14ac:dyDescent="0.25">
      <c r="A466" s="58">
        <v>464</v>
      </c>
      <c r="B466" s="59">
        <f t="shared" si="164"/>
        <v>7.7333333333333334</v>
      </c>
      <c r="C466" s="58">
        <v>0</v>
      </c>
      <c r="D466" s="58">
        <v>1.5</v>
      </c>
      <c r="F466" s="117"/>
      <c r="G466" s="117"/>
      <c r="H466" s="112">
        <f t="shared" si="165"/>
        <v>0</v>
      </c>
      <c r="I466" s="121"/>
      <c r="J466" s="92">
        <f t="shared" si="166"/>
        <v>0</v>
      </c>
      <c r="L466" s="94">
        <v>464</v>
      </c>
      <c r="M466" s="114">
        <f t="shared" ca="1" si="162"/>
        <v>1000</v>
      </c>
      <c r="N466" s="115">
        <f t="shared" ca="1" si="176"/>
        <v>4.3499999999999996</v>
      </c>
      <c r="P466" s="102"/>
      <c r="Q466" s="102"/>
      <c r="R466" s="102"/>
      <c r="S466" s="102"/>
      <c r="AC466" s="83">
        <f t="shared" si="156"/>
        <v>0</v>
      </c>
      <c r="AD466" s="83">
        <f t="shared" si="157"/>
        <v>0</v>
      </c>
      <c r="AF466" s="83">
        <f t="shared" si="167"/>
        <v>0</v>
      </c>
      <c r="AG466" s="83">
        <f t="shared" si="168"/>
        <v>0</v>
      </c>
      <c r="AQ466" s="83">
        <f t="shared" ca="1" si="169"/>
        <v>4</v>
      </c>
      <c r="AR466" s="83">
        <f t="shared" ca="1" si="170"/>
        <v>-116</v>
      </c>
      <c r="AS466" s="83">
        <f t="shared" ca="1" si="163"/>
        <v>-120</v>
      </c>
      <c r="AT466" s="83" cm="1">
        <f t="array" aca="1" ref="AT466" ca="1">_xlfn.LET(_xlpm.rozsah, $F$3:$F$10001,_xlpm.podminka, (_xlpm.rozsah&gt;M466)*(ISNUMBER(_xlpm.rozsah)),_xlpm.indexy, IF(_xlpm.podminka, ROW(_xlpm.rozsah)-MIN(ROW(_xlpm.rozsah))+1),_xlpm.prvni, MIN(_xlpm.indexy),_xlpm.finalni, IF(_xlpm.prvni=1, 2, _xlpm.prvni),INDEX(_xlpm.rozsah, _xlpm.finalni))</f>
        <v>1100</v>
      </c>
      <c r="AU466" s="83" cm="1">
        <f t="array" aca="1" ref="AU466" ca="1">INDEX($F$3:$F$10001,MATCH(AT466,$F$3:$F$10004,0)-1)</f>
        <v>1000</v>
      </c>
      <c r="AV466" s="83">
        <f t="shared" ca="1" si="159"/>
        <v>-120</v>
      </c>
      <c r="AW466" s="83">
        <f t="shared" ca="1" si="160"/>
        <v>-116</v>
      </c>
      <c r="AX466" s="83">
        <f t="shared" ca="1" si="171"/>
        <v>300</v>
      </c>
      <c r="AY466" s="83">
        <f t="shared" ca="1" si="172"/>
        <v>290</v>
      </c>
      <c r="AZ466" s="83">
        <f t="shared" ca="1" si="173"/>
        <v>10</v>
      </c>
      <c r="BA466" s="83">
        <f t="shared" ca="1" si="174"/>
        <v>300</v>
      </c>
      <c r="BB466" s="83">
        <f t="shared" ca="1" si="175"/>
        <v>290</v>
      </c>
    </row>
    <row r="467" spans="1:54" x14ac:dyDescent="0.25">
      <c r="A467" s="58">
        <v>465</v>
      </c>
      <c r="B467" s="59">
        <f t="shared" si="164"/>
        <v>7.75</v>
      </c>
      <c r="C467" s="58">
        <v>0.9</v>
      </c>
      <c r="D467" s="58">
        <v>41.1</v>
      </c>
      <c r="F467" s="117"/>
      <c r="G467" s="117"/>
      <c r="H467" s="112">
        <f t="shared" si="165"/>
        <v>0</v>
      </c>
      <c r="I467" s="121"/>
      <c r="J467" s="92">
        <f t="shared" si="166"/>
        <v>0</v>
      </c>
      <c r="L467" s="94">
        <v>465</v>
      </c>
      <c r="M467" s="114">
        <f t="shared" ca="1" si="162"/>
        <v>1007.1473220113201</v>
      </c>
      <c r="N467" s="115">
        <f t="shared" ca="1" si="176"/>
        <v>119.48375493466526</v>
      </c>
      <c r="P467" s="102"/>
      <c r="Q467" s="102"/>
      <c r="R467" s="102"/>
      <c r="S467" s="102"/>
      <c r="AC467" s="83">
        <f t="shared" si="156"/>
        <v>0</v>
      </c>
      <c r="AD467" s="83">
        <f t="shared" si="157"/>
        <v>0</v>
      </c>
      <c r="AF467" s="83">
        <f t="shared" si="167"/>
        <v>0</v>
      </c>
      <c r="AG467" s="83">
        <f t="shared" si="168"/>
        <v>0</v>
      </c>
      <c r="AQ467" s="83">
        <f t="shared" ca="1" si="169"/>
        <v>4</v>
      </c>
      <c r="AR467" s="83">
        <f t="shared" ca="1" si="170"/>
        <v>-116.28589288045281</v>
      </c>
      <c r="AS467" s="83">
        <f t="shared" ca="1" si="163"/>
        <v>-119.71410711954719</v>
      </c>
      <c r="AT467" s="83" cm="1">
        <f t="array" aca="1" ref="AT467" ca="1">_xlfn.LET(_xlpm.rozsah, $F$3:$F$10001,_xlpm.podminka, (_xlpm.rozsah&gt;M467)*(ISNUMBER(_xlpm.rozsah)),_xlpm.indexy, IF(_xlpm.podminka, ROW(_xlpm.rozsah)-MIN(ROW(_xlpm.rozsah))+1),_xlpm.prvni, MIN(_xlpm.indexy),_xlpm.finalni, IF(_xlpm.prvni=1, 2, _xlpm.prvni),INDEX(_xlpm.rozsah, _xlpm.finalni))</f>
        <v>1100</v>
      </c>
      <c r="AU467" s="83" cm="1">
        <f t="array" aca="1" ref="AU467" ca="1">INDEX($F$3:$F$10001,MATCH(AT467,$F$3:$F$10004,0)-1)</f>
        <v>1000</v>
      </c>
      <c r="AV467" s="83">
        <f t="shared" ca="1" si="159"/>
        <v>-120</v>
      </c>
      <c r="AW467" s="83">
        <f t="shared" ca="1" si="160"/>
        <v>-116</v>
      </c>
      <c r="AX467" s="83">
        <f t="shared" ca="1" si="171"/>
        <v>300</v>
      </c>
      <c r="AY467" s="83">
        <f t="shared" ca="1" si="172"/>
        <v>290</v>
      </c>
      <c r="AZ467" s="83">
        <f t="shared" ca="1" si="173"/>
        <v>10</v>
      </c>
      <c r="BA467" s="83">
        <f t="shared" ca="1" si="174"/>
        <v>299.28526779886801</v>
      </c>
      <c r="BB467" s="83">
        <f t="shared" ca="1" si="175"/>
        <v>290.71473220113199</v>
      </c>
    </row>
    <row r="468" spans="1:54" x14ac:dyDescent="0.25">
      <c r="A468" s="58">
        <v>466</v>
      </c>
      <c r="B468" s="59">
        <f t="shared" si="164"/>
        <v>7.7666666666666666</v>
      </c>
      <c r="C468" s="58">
        <v>7</v>
      </c>
      <c r="D468" s="58">
        <v>46.3</v>
      </c>
      <c r="F468" s="117"/>
      <c r="G468" s="117"/>
      <c r="H468" s="112">
        <f t="shared" si="165"/>
        <v>0</v>
      </c>
      <c r="I468" s="121"/>
      <c r="J468" s="92">
        <f t="shared" si="166"/>
        <v>0</v>
      </c>
      <c r="L468" s="94">
        <v>466</v>
      </c>
      <c r="M468" s="114">
        <f t="shared" ca="1" si="162"/>
        <v>1055.5902823102667</v>
      </c>
      <c r="N468" s="115">
        <f t="shared" ca="1" si="176"/>
        <v>136.84383007096534</v>
      </c>
      <c r="P468" s="102"/>
      <c r="Q468" s="102"/>
      <c r="R468" s="102"/>
      <c r="S468" s="102"/>
      <c r="AC468" s="83">
        <f t="shared" si="156"/>
        <v>0</v>
      </c>
      <c r="AD468" s="83">
        <f t="shared" si="157"/>
        <v>0</v>
      </c>
      <c r="AF468" s="83">
        <f t="shared" si="167"/>
        <v>0</v>
      </c>
      <c r="AG468" s="83">
        <f t="shared" si="168"/>
        <v>0</v>
      </c>
      <c r="AQ468" s="83">
        <f t="shared" ca="1" si="169"/>
        <v>4</v>
      </c>
      <c r="AR468" s="83">
        <f t="shared" ca="1" si="170"/>
        <v>-118.22361129241067</v>
      </c>
      <c r="AS468" s="83">
        <f t="shared" ca="1" si="163"/>
        <v>-117.77638870758933</v>
      </c>
      <c r="AT468" s="83" cm="1">
        <f t="array" aca="1" ref="AT468" ca="1">_xlfn.LET(_xlpm.rozsah, $F$3:$F$10001,_xlpm.podminka, (_xlpm.rozsah&gt;M468)*(ISNUMBER(_xlpm.rozsah)),_xlpm.indexy, IF(_xlpm.podminka, ROW(_xlpm.rozsah)-MIN(ROW(_xlpm.rozsah))+1),_xlpm.prvni, MIN(_xlpm.indexy),_xlpm.finalni, IF(_xlpm.prvni=1, 2, _xlpm.prvni),INDEX(_xlpm.rozsah, _xlpm.finalni))</f>
        <v>1100</v>
      </c>
      <c r="AU468" s="83" cm="1">
        <f t="array" aca="1" ref="AU468" ca="1">INDEX($F$3:$F$10001,MATCH(AT468,$F$3:$F$10004,0)-1)</f>
        <v>1000</v>
      </c>
      <c r="AV468" s="83">
        <f t="shared" ca="1" si="159"/>
        <v>-120</v>
      </c>
      <c r="AW468" s="83">
        <f t="shared" ca="1" si="160"/>
        <v>-116</v>
      </c>
      <c r="AX468" s="83">
        <f t="shared" ca="1" si="171"/>
        <v>300</v>
      </c>
      <c r="AY468" s="83">
        <f t="shared" ca="1" si="172"/>
        <v>290</v>
      </c>
      <c r="AZ468" s="83">
        <f t="shared" ca="1" si="173"/>
        <v>10</v>
      </c>
      <c r="BA468" s="83">
        <f t="shared" ca="1" si="174"/>
        <v>294.44097176897333</v>
      </c>
      <c r="BB468" s="83">
        <f t="shared" ca="1" si="175"/>
        <v>295.55902823102667</v>
      </c>
    </row>
    <row r="469" spans="1:54" x14ac:dyDescent="0.25">
      <c r="A469" s="58">
        <v>467</v>
      </c>
      <c r="B469" s="59">
        <f t="shared" si="164"/>
        <v>7.7833333333333332</v>
      </c>
      <c r="C469" s="58">
        <v>12.8</v>
      </c>
      <c r="D469" s="58">
        <v>48.5</v>
      </c>
      <c r="F469" s="117"/>
      <c r="G469" s="117"/>
      <c r="H469" s="112">
        <f t="shared" si="165"/>
        <v>0</v>
      </c>
      <c r="I469" s="121"/>
      <c r="J469" s="92">
        <f t="shared" si="166"/>
        <v>0</v>
      </c>
      <c r="L469" s="94">
        <v>467</v>
      </c>
      <c r="M469" s="114">
        <f t="shared" ca="1" si="162"/>
        <v>1101.6508019387734</v>
      </c>
      <c r="N469" s="115">
        <f t="shared" ca="1" si="176"/>
        <v>145.66012778806103</v>
      </c>
      <c r="P469" s="102"/>
      <c r="Q469" s="102"/>
      <c r="R469" s="102"/>
      <c r="S469" s="102"/>
      <c r="AC469" s="83">
        <f t="shared" si="156"/>
        <v>0</v>
      </c>
      <c r="AD469" s="83">
        <f t="shared" si="157"/>
        <v>0</v>
      </c>
      <c r="AF469" s="83">
        <f t="shared" si="167"/>
        <v>0</v>
      </c>
      <c r="AG469" s="83">
        <f t="shared" si="168"/>
        <v>0</v>
      </c>
      <c r="AQ469" s="83">
        <f t="shared" ca="1" si="169"/>
        <v>8</v>
      </c>
      <c r="AR469" s="83">
        <f t="shared" ca="1" si="170"/>
        <v>-120.13206415510187</v>
      </c>
      <c r="AS469" s="83">
        <f t="shared" ca="1" si="163"/>
        <v>-127.86793584489813</v>
      </c>
      <c r="AT469" s="83" cm="1">
        <f t="array" aca="1" ref="AT469" ca="1">_xlfn.LET(_xlpm.rozsah, $F$3:$F$10001,_xlpm.podminka, (_xlpm.rozsah&gt;M469)*(ISNUMBER(_xlpm.rozsah)),_xlpm.indexy, IF(_xlpm.podminka, ROW(_xlpm.rozsah)-MIN(ROW(_xlpm.rozsah))+1),_xlpm.prvni, MIN(_xlpm.indexy),_xlpm.finalni, IF(_xlpm.prvni=1, 2, _xlpm.prvni),INDEX(_xlpm.rozsah, _xlpm.finalni))</f>
        <v>1200</v>
      </c>
      <c r="AU469" s="83" cm="1">
        <f t="array" aca="1" ref="AU469" ca="1">INDEX($F$3:$F$10001,MATCH(AT469,$F$3:$F$10004,0)-1)</f>
        <v>1100</v>
      </c>
      <c r="AV469" s="83">
        <f t="shared" ca="1" si="159"/>
        <v>-128</v>
      </c>
      <c r="AW469" s="83">
        <f t="shared" ca="1" si="160"/>
        <v>-120</v>
      </c>
      <c r="AX469" s="83">
        <f t="shared" ca="1" si="171"/>
        <v>320</v>
      </c>
      <c r="AY469" s="83">
        <f t="shared" ca="1" si="172"/>
        <v>300</v>
      </c>
      <c r="AZ469" s="83">
        <f t="shared" ca="1" si="173"/>
        <v>20</v>
      </c>
      <c r="BA469" s="83">
        <f t="shared" ca="1" si="174"/>
        <v>319.66983961224531</v>
      </c>
      <c r="BB469" s="83">
        <f t="shared" ca="1" si="175"/>
        <v>300.33016038775469</v>
      </c>
    </row>
    <row r="470" spans="1:54" x14ac:dyDescent="0.25">
      <c r="A470" s="58">
        <v>468</v>
      </c>
      <c r="B470" s="59">
        <f t="shared" si="164"/>
        <v>7.8</v>
      </c>
      <c r="C470" s="58">
        <v>17</v>
      </c>
      <c r="D470" s="58">
        <v>50.7</v>
      </c>
      <c r="F470" s="117"/>
      <c r="G470" s="117"/>
      <c r="H470" s="112">
        <f t="shared" si="165"/>
        <v>0</v>
      </c>
      <c r="I470" s="121"/>
      <c r="J470" s="92">
        <f t="shared" si="166"/>
        <v>0</v>
      </c>
      <c r="L470" s="94">
        <v>468</v>
      </c>
      <c r="M470" s="114">
        <f t="shared" ca="1" si="162"/>
        <v>1135.0049713249334</v>
      </c>
      <c r="N470" s="115">
        <f t="shared" ca="1" si="176"/>
        <v>155.64950409234825</v>
      </c>
      <c r="P470" s="102"/>
      <c r="Q470" s="102"/>
      <c r="R470" s="102"/>
      <c r="S470" s="102"/>
      <c r="AC470" s="83">
        <f t="shared" si="156"/>
        <v>0</v>
      </c>
      <c r="AD470" s="83">
        <f t="shared" si="157"/>
        <v>0</v>
      </c>
      <c r="AF470" s="83">
        <f t="shared" si="167"/>
        <v>0</v>
      </c>
      <c r="AG470" s="83">
        <f t="shared" si="168"/>
        <v>0</v>
      </c>
      <c r="AQ470" s="83">
        <f t="shared" ca="1" si="169"/>
        <v>8</v>
      </c>
      <c r="AR470" s="83">
        <f t="shared" ca="1" si="170"/>
        <v>-122.80039770599467</v>
      </c>
      <c r="AS470" s="83">
        <f t="shared" ca="1" si="163"/>
        <v>-125.19960229400533</v>
      </c>
      <c r="AT470" s="83" cm="1">
        <f t="array" aca="1" ref="AT470" ca="1">_xlfn.LET(_xlpm.rozsah, $F$3:$F$10001,_xlpm.podminka, (_xlpm.rozsah&gt;M470)*(ISNUMBER(_xlpm.rozsah)),_xlpm.indexy, IF(_xlpm.podminka, ROW(_xlpm.rozsah)-MIN(ROW(_xlpm.rozsah))+1),_xlpm.prvni, MIN(_xlpm.indexy),_xlpm.finalni, IF(_xlpm.prvni=1, 2, _xlpm.prvni),INDEX(_xlpm.rozsah, _xlpm.finalni))</f>
        <v>1200</v>
      </c>
      <c r="AU470" s="83" cm="1">
        <f t="array" aca="1" ref="AU470" ca="1">INDEX($F$3:$F$10001,MATCH(AT470,$F$3:$F$10004,0)-1)</f>
        <v>1100</v>
      </c>
      <c r="AV470" s="83">
        <f t="shared" ca="1" si="159"/>
        <v>-128</v>
      </c>
      <c r="AW470" s="83">
        <f t="shared" ca="1" si="160"/>
        <v>-120</v>
      </c>
      <c r="AX470" s="83">
        <f t="shared" ca="1" si="171"/>
        <v>320</v>
      </c>
      <c r="AY470" s="83">
        <f t="shared" ca="1" si="172"/>
        <v>300</v>
      </c>
      <c r="AZ470" s="83">
        <f t="shared" ca="1" si="173"/>
        <v>20</v>
      </c>
      <c r="BA470" s="83">
        <f t="shared" ca="1" si="174"/>
        <v>312.99900573501333</v>
      </c>
      <c r="BB470" s="83">
        <f t="shared" ca="1" si="175"/>
        <v>307.00099426498667</v>
      </c>
    </row>
    <row r="471" spans="1:54" x14ac:dyDescent="0.25">
      <c r="A471" s="58">
        <v>469</v>
      </c>
      <c r="B471" s="59">
        <f t="shared" si="164"/>
        <v>7.8166666666666664</v>
      </c>
      <c r="C471" s="58">
        <v>20.9</v>
      </c>
      <c r="D471" s="58">
        <v>52.9</v>
      </c>
      <c r="F471" s="117"/>
      <c r="G471" s="117"/>
      <c r="H471" s="112">
        <f t="shared" si="165"/>
        <v>0</v>
      </c>
      <c r="I471" s="121"/>
      <c r="J471" s="92">
        <f t="shared" si="166"/>
        <v>0</v>
      </c>
      <c r="L471" s="94">
        <v>469</v>
      </c>
      <c r="M471" s="114">
        <f t="shared" ca="1" si="162"/>
        <v>1165.9767000406534</v>
      </c>
      <c r="N471" s="115">
        <f t="shared" ca="1" si="176"/>
        <v>165.68033486430116</v>
      </c>
      <c r="P471" s="102"/>
      <c r="Q471" s="102"/>
      <c r="R471" s="102"/>
      <c r="S471" s="102"/>
      <c r="AC471" s="83">
        <f t="shared" si="156"/>
        <v>0</v>
      </c>
      <c r="AD471" s="83">
        <f t="shared" si="157"/>
        <v>0</v>
      </c>
      <c r="AF471" s="83">
        <f t="shared" si="167"/>
        <v>0</v>
      </c>
      <c r="AG471" s="83">
        <f t="shared" si="168"/>
        <v>0</v>
      </c>
      <c r="AQ471" s="83">
        <f t="shared" ca="1" si="169"/>
        <v>8</v>
      </c>
      <c r="AR471" s="83">
        <f t="shared" ca="1" si="170"/>
        <v>-125.27813600325227</v>
      </c>
      <c r="AS471" s="83">
        <f t="shared" ca="1" si="163"/>
        <v>-122.72186399674773</v>
      </c>
      <c r="AT471" s="83" cm="1">
        <f t="array" aca="1" ref="AT471" ca="1">_xlfn.LET(_xlpm.rozsah, $F$3:$F$10001,_xlpm.podminka, (_xlpm.rozsah&gt;M471)*(ISNUMBER(_xlpm.rozsah)),_xlpm.indexy, IF(_xlpm.podminka, ROW(_xlpm.rozsah)-MIN(ROW(_xlpm.rozsah))+1),_xlpm.prvni, MIN(_xlpm.indexy),_xlpm.finalni, IF(_xlpm.prvni=1, 2, _xlpm.prvni),INDEX(_xlpm.rozsah, _xlpm.finalni))</f>
        <v>1200</v>
      </c>
      <c r="AU471" s="83" cm="1">
        <f t="array" aca="1" ref="AU471" ca="1">INDEX($F$3:$F$10001,MATCH(AT471,$F$3:$F$10004,0)-1)</f>
        <v>1100</v>
      </c>
      <c r="AV471" s="83">
        <f t="shared" ca="1" si="159"/>
        <v>-128</v>
      </c>
      <c r="AW471" s="83">
        <f t="shared" ca="1" si="160"/>
        <v>-120</v>
      </c>
      <c r="AX471" s="83">
        <f t="shared" ca="1" si="171"/>
        <v>320</v>
      </c>
      <c r="AY471" s="83">
        <f t="shared" ca="1" si="172"/>
        <v>300</v>
      </c>
      <c r="AZ471" s="83">
        <f t="shared" ca="1" si="173"/>
        <v>20</v>
      </c>
      <c r="BA471" s="83">
        <f t="shared" ca="1" si="174"/>
        <v>306.8046599918693</v>
      </c>
      <c r="BB471" s="83">
        <f t="shared" ca="1" si="175"/>
        <v>313.1953400081307</v>
      </c>
    </row>
    <row r="472" spans="1:54" x14ac:dyDescent="0.25">
      <c r="A472" s="58">
        <v>470</v>
      </c>
      <c r="B472" s="59">
        <f t="shared" si="164"/>
        <v>7.833333333333333</v>
      </c>
      <c r="C472" s="58">
        <v>26.7</v>
      </c>
      <c r="D472" s="58">
        <v>55</v>
      </c>
      <c r="F472" s="117"/>
      <c r="G472" s="117"/>
      <c r="H472" s="112">
        <f t="shared" si="165"/>
        <v>0</v>
      </c>
      <c r="I472" s="121"/>
      <c r="J472" s="92">
        <f t="shared" si="166"/>
        <v>0</v>
      </c>
      <c r="L472" s="94">
        <v>470</v>
      </c>
      <c r="M472" s="114">
        <f t="shared" ca="1" si="162"/>
        <v>1212.0372196691601</v>
      </c>
      <c r="N472" s="115">
        <f t="shared" ca="1" si="176"/>
        <v>177.98614124541143</v>
      </c>
      <c r="P472" s="102"/>
      <c r="Q472" s="102"/>
      <c r="R472" s="102"/>
      <c r="S472" s="102"/>
      <c r="AC472" s="83">
        <f t="shared" si="156"/>
        <v>0</v>
      </c>
      <c r="AD472" s="83">
        <f t="shared" si="157"/>
        <v>0</v>
      </c>
      <c r="AF472" s="83">
        <f t="shared" si="167"/>
        <v>0</v>
      </c>
      <c r="AG472" s="83">
        <f t="shared" si="168"/>
        <v>0</v>
      </c>
      <c r="AQ472" s="83">
        <f t="shared" ca="1" si="169"/>
        <v>12</v>
      </c>
      <c r="AR472" s="83">
        <f t="shared" ca="1" si="170"/>
        <v>-129.4444663602992</v>
      </c>
      <c r="AS472" s="83">
        <f t="shared" ca="1" si="163"/>
        <v>-138.5555336397008</v>
      </c>
      <c r="AT472" s="83" cm="1">
        <f t="array" aca="1" ref="AT472" ca="1">_xlfn.LET(_xlpm.rozsah, $F$3:$F$10001,_xlpm.podminka, (_xlpm.rozsah&gt;M472)*(ISNUMBER(_xlpm.rozsah)),_xlpm.indexy, IF(_xlpm.podminka, ROW(_xlpm.rozsah)-MIN(ROW(_xlpm.rozsah))+1),_xlpm.prvni, MIN(_xlpm.indexy),_xlpm.finalni, IF(_xlpm.prvni=1, 2, _xlpm.prvni),INDEX(_xlpm.rozsah, _xlpm.finalni))</f>
        <v>1300</v>
      </c>
      <c r="AU472" s="83" cm="1">
        <f t="array" aca="1" ref="AU472" ca="1">INDEX($F$3:$F$10001,MATCH(AT472,$F$3:$F$10004,0)-1)</f>
        <v>1200</v>
      </c>
      <c r="AV472" s="83">
        <f t="shared" ca="1" si="159"/>
        <v>-140</v>
      </c>
      <c r="AW472" s="83">
        <f t="shared" ca="1" si="160"/>
        <v>-128</v>
      </c>
      <c r="AX472" s="83">
        <f t="shared" ca="1" si="171"/>
        <v>350</v>
      </c>
      <c r="AY472" s="83">
        <f t="shared" ca="1" si="172"/>
        <v>320</v>
      </c>
      <c r="AZ472" s="83">
        <f t="shared" ca="1" si="173"/>
        <v>30</v>
      </c>
      <c r="BA472" s="83">
        <f t="shared" ca="1" si="174"/>
        <v>346.38883409925199</v>
      </c>
      <c r="BB472" s="83">
        <f t="shared" ca="1" si="175"/>
        <v>323.61116590074801</v>
      </c>
    </row>
    <row r="473" spans="1:54" x14ac:dyDescent="0.25">
      <c r="A473" s="58">
        <v>471</v>
      </c>
      <c r="B473" s="59">
        <f t="shared" si="164"/>
        <v>7.85</v>
      </c>
      <c r="C473" s="58">
        <v>35.5</v>
      </c>
      <c r="D473" s="58">
        <v>57.2</v>
      </c>
      <c r="F473" s="117"/>
      <c r="G473" s="117"/>
      <c r="H473" s="112">
        <f t="shared" si="165"/>
        <v>0</v>
      </c>
      <c r="I473" s="121"/>
      <c r="J473" s="92">
        <f t="shared" si="166"/>
        <v>0</v>
      </c>
      <c r="L473" s="94">
        <v>471</v>
      </c>
      <c r="M473" s="114">
        <f t="shared" ca="1" si="162"/>
        <v>1281.9221460020667</v>
      </c>
      <c r="N473" s="115">
        <f t="shared" ca="1" si="176"/>
        <v>197.09784025395464</v>
      </c>
      <c r="P473" s="102"/>
      <c r="Q473" s="102"/>
      <c r="R473" s="102"/>
      <c r="S473" s="102"/>
      <c r="AC473" s="83">
        <f t="shared" ref="AC473:AC536" si="177">AG473</f>
        <v>0</v>
      </c>
      <c r="AD473" s="83">
        <f t="shared" si="157"/>
        <v>0</v>
      </c>
      <c r="AF473" s="83">
        <f t="shared" si="167"/>
        <v>0</v>
      </c>
      <c r="AG473" s="83">
        <f t="shared" si="168"/>
        <v>0</v>
      </c>
      <c r="AQ473" s="83">
        <f t="shared" ca="1" si="169"/>
        <v>12</v>
      </c>
      <c r="AR473" s="83">
        <f t="shared" ca="1" si="170"/>
        <v>-137.830657520248</v>
      </c>
      <c r="AS473" s="83">
        <f t="shared" ca="1" si="163"/>
        <v>-130.169342479752</v>
      </c>
      <c r="AT473" s="83" cm="1">
        <f t="array" aca="1" ref="AT473" ca="1">_xlfn.LET(_xlpm.rozsah, $F$3:$F$10001,_xlpm.podminka, (_xlpm.rozsah&gt;M473)*(ISNUMBER(_xlpm.rozsah)),_xlpm.indexy, IF(_xlpm.podminka, ROW(_xlpm.rozsah)-MIN(ROW(_xlpm.rozsah))+1),_xlpm.prvni, MIN(_xlpm.indexy),_xlpm.finalni, IF(_xlpm.prvni=1, 2, _xlpm.prvni),INDEX(_xlpm.rozsah, _xlpm.finalni))</f>
        <v>1300</v>
      </c>
      <c r="AU473" s="83" cm="1">
        <f t="array" aca="1" ref="AU473" ca="1">INDEX($F$3:$F$10001,MATCH(AT473,$F$3:$F$10004,0)-1)</f>
        <v>1200</v>
      </c>
      <c r="AV473" s="83">
        <f t="shared" ca="1" si="159"/>
        <v>-140</v>
      </c>
      <c r="AW473" s="83">
        <f t="shared" ca="1" si="160"/>
        <v>-128</v>
      </c>
      <c r="AX473" s="83">
        <f t="shared" ca="1" si="171"/>
        <v>350</v>
      </c>
      <c r="AY473" s="83">
        <f t="shared" ca="1" si="172"/>
        <v>320</v>
      </c>
      <c r="AZ473" s="83">
        <f t="shared" ca="1" si="173"/>
        <v>30</v>
      </c>
      <c r="BA473" s="83">
        <f t="shared" ca="1" si="174"/>
        <v>325.42335619938001</v>
      </c>
      <c r="BB473" s="83">
        <f t="shared" ca="1" si="175"/>
        <v>344.57664380061999</v>
      </c>
    </row>
    <row r="474" spans="1:54" x14ac:dyDescent="0.25">
      <c r="A474" s="58">
        <v>472</v>
      </c>
      <c r="B474" s="59">
        <f t="shared" si="164"/>
        <v>7.8666666666666663</v>
      </c>
      <c r="C474" s="58">
        <v>46.9</v>
      </c>
      <c r="D474" s="58">
        <v>23.8</v>
      </c>
      <c r="F474" s="117"/>
      <c r="G474" s="117"/>
      <c r="H474" s="112">
        <f t="shared" si="165"/>
        <v>0</v>
      </c>
      <c r="I474" s="121"/>
      <c r="J474" s="92">
        <f t="shared" si="166"/>
        <v>0</v>
      </c>
      <c r="L474" s="94">
        <v>472</v>
      </c>
      <c r="M474" s="114">
        <f t="shared" ca="1" si="162"/>
        <v>1372.4548914787867</v>
      </c>
      <c r="N474" s="115">
        <f t="shared" ca="1" si="176"/>
        <v>85.02442641719513</v>
      </c>
      <c r="P474" s="102"/>
      <c r="Q474" s="102"/>
      <c r="R474" s="102"/>
      <c r="S474" s="102"/>
      <c r="AC474" s="83">
        <f t="shared" si="177"/>
        <v>0</v>
      </c>
      <c r="AD474" s="83">
        <f t="shared" ref="AD474:AD537" si="178">AD473+AC474</f>
        <v>0</v>
      </c>
      <c r="AF474" s="83">
        <f t="shared" si="167"/>
        <v>0</v>
      </c>
      <c r="AG474" s="83">
        <f t="shared" si="168"/>
        <v>0</v>
      </c>
      <c r="AQ474" s="83">
        <f t="shared" ca="1" si="169"/>
        <v>4</v>
      </c>
      <c r="AR474" s="83">
        <f t="shared" ca="1" si="170"/>
        <v>-142.89819565915147</v>
      </c>
      <c r="AS474" s="83">
        <f t="shared" ca="1" si="163"/>
        <v>-141.10180434084853</v>
      </c>
      <c r="AT474" s="83" cm="1">
        <f t="array" aca="1" ref="AT474" ca="1">_xlfn.LET(_xlpm.rozsah, $F$3:$F$10001,_xlpm.podminka, (_xlpm.rozsah&gt;M474)*(ISNUMBER(_xlpm.rozsah)),_xlpm.indexy, IF(_xlpm.podminka, ROW(_xlpm.rozsah)-MIN(ROW(_xlpm.rozsah))+1),_xlpm.prvni, MIN(_xlpm.indexy),_xlpm.finalni, IF(_xlpm.prvni=1, 2, _xlpm.prvni),INDEX(_xlpm.rozsah, _xlpm.finalni))</f>
        <v>1400</v>
      </c>
      <c r="AU474" s="83" cm="1">
        <f t="array" aca="1" ref="AU474" ca="1">INDEX($F$3:$F$10001,MATCH(AT474,$F$3:$F$10004,0)-1)</f>
        <v>1300</v>
      </c>
      <c r="AV474" s="83">
        <f t="shared" ca="1" si="159"/>
        <v>-144</v>
      </c>
      <c r="AW474" s="83">
        <f t="shared" ca="1" si="160"/>
        <v>-140</v>
      </c>
      <c r="AX474" s="83">
        <f t="shared" ca="1" si="171"/>
        <v>360</v>
      </c>
      <c r="AY474" s="83">
        <f t="shared" ca="1" si="172"/>
        <v>350</v>
      </c>
      <c r="AZ474" s="83">
        <f t="shared" ca="1" si="173"/>
        <v>10</v>
      </c>
      <c r="BA474" s="83">
        <f t="shared" ca="1" si="174"/>
        <v>352.75451085212131</v>
      </c>
      <c r="BB474" s="83">
        <f t="shared" ca="1" si="175"/>
        <v>357.24548914787869</v>
      </c>
    </row>
    <row r="475" spans="1:54" x14ac:dyDescent="0.25">
      <c r="A475" s="58">
        <v>473</v>
      </c>
      <c r="B475" s="59">
        <f t="shared" si="164"/>
        <v>7.8833333333333337</v>
      </c>
      <c r="C475" s="58">
        <v>44.5</v>
      </c>
      <c r="D475" s="58">
        <v>0</v>
      </c>
      <c r="F475" s="117"/>
      <c r="G475" s="117"/>
      <c r="H475" s="112">
        <f t="shared" si="165"/>
        <v>0</v>
      </c>
      <c r="I475" s="121"/>
      <c r="J475" s="92">
        <f t="shared" si="166"/>
        <v>0</v>
      </c>
      <c r="L475" s="94">
        <v>473</v>
      </c>
      <c r="M475" s="114">
        <f t="shared" ca="1" si="162"/>
        <v>1353.3953661152668</v>
      </c>
      <c r="N475" s="115">
        <f t="shared" ca="1" si="176"/>
        <v>0</v>
      </c>
      <c r="P475" s="102"/>
      <c r="Q475" s="102"/>
      <c r="R475" s="102"/>
      <c r="S475" s="102"/>
      <c r="AC475" s="83">
        <f t="shared" si="177"/>
        <v>0</v>
      </c>
      <c r="AD475" s="83">
        <f t="shared" si="178"/>
        <v>0</v>
      </c>
      <c r="AF475" s="83">
        <f t="shared" si="167"/>
        <v>0</v>
      </c>
      <c r="AG475" s="83">
        <f t="shared" si="168"/>
        <v>0</v>
      </c>
      <c r="AQ475" s="83">
        <f t="shared" ca="1" si="169"/>
        <v>4</v>
      </c>
      <c r="AR475" s="83">
        <f t="shared" ca="1" si="170"/>
        <v>-142.13581464461066</v>
      </c>
      <c r="AS475" s="83">
        <f t="shared" ca="1" si="163"/>
        <v>-141.86418535538934</v>
      </c>
      <c r="AT475" s="83" cm="1">
        <f t="array" aca="1" ref="AT475" ca="1">_xlfn.LET(_xlpm.rozsah, $F$3:$F$10001,_xlpm.podminka, (_xlpm.rozsah&gt;M475)*(ISNUMBER(_xlpm.rozsah)),_xlpm.indexy, IF(_xlpm.podminka, ROW(_xlpm.rozsah)-MIN(ROW(_xlpm.rozsah))+1),_xlpm.prvni, MIN(_xlpm.indexy),_xlpm.finalni, IF(_xlpm.prvni=1, 2, _xlpm.prvni),INDEX(_xlpm.rozsah, _xlpm.finalni))</f>
        <v>1400</v>
      </c>
      <c r="AU475" s="83" cm="1">
        <f t="array" aca="1" ref="AU475" ca="1">INDEX($F$3:$F$10001,MATCH(AT475,$F$3:$F$10004,0)-1)</f>
        <v>1300</v>
      </c>
      <c r="AV475" s="83">
        <f t="shared" ca="1" si="159"/>
        <v>-144</v>
      </c>
      <c r="AW475" s="83">
        <f t="shared" ca="1" si="160"/>
        <v>-140</v>
      </c>
      <c r="AX475" s="83">
        <f t="shared" ca="1" si="171"/>
        <v>360</v>
      </c>
      <c r="AY475" s="83">
        <f t="shared" ca="1" si="172"/>
        <v>350</v>
      </c>
      <c r="AZ475" s="83">
        <f t="shared" ca="1" si="173"/>
        <v>10</v>
      </c>
      <c r="BA475" s="83">
        <f t="shared" ca="1" si="174"/>
        <v>354.66046338847332</v>
      </c>
      <c r="BB475" s="83">
        <f t="shared" ca="1" si="175"/>
        <v>355.33953661152668</v>
      </c>
    </row>
    <row r="476" spans="1:54" x14ac:dyDescent="0.25">
      <c r="A476" s="58">
        <v>474</v>
      </c>
      <c r="B476" s="59">
        <f t="shared" si="164"/>
        <v>7.9</v>
      </c>
      <c r="C476" s="58">
        <v>42.1</v>
      </c>
      <c r="D476" s="58">
        <v>45.7</v>
      </c>
      <c r="F476" s="117"/>
      <c r="G476" s="117"/>
      <c r="H476" s="112">
        <f t="shared" si="165"/>
        <v>0</v>
      </c>
      <c r="I476" s="121"/>
      <c r="J476" s="92">
        <f t="shared" si="166"/>
        <v>0</v>
      </c>
      <c r="L476" s="94">
        <v>474</v>
      </c>
      <c r="M476" s="114">
        <f t="shared" ca="1" si="162"/>
        <v>1334.3358407517469</v>
      </c>
      <c r="N476" s="115">
        <f t="shared" ca="1" si="176"/>
        <v>161.51914792235485</v>
      </c>
      <c r="P476" s="102"/>
      <c r="Q476" s="102"/>
      <c r="R476" s="102"/>
      <c r="S476" s="102"/>
      <c r="AC476" s="83">
        <f t="shared" si="177"/>
        <v>0</v>
      </c>
      <c r="AD476" s="83">
        <f t="shared" si="178"/>
        <v>0</v>
      </c>
      <c r="AF476" s="83">
        <f t="shared" si="167"/>
        <v>0</v>
      </c>
      <c r="AG476" s="83">
        <f t="shared" si="168"/>
        <v>0</v>
      </c>
      <c r="AQ476" s="83">
        <f t="shared" ca="1" si="169"/>
        <v>4</v>
      </c>
      <c r="AR476" s="83">
        <f t="shared" ca="1" si="170"/>
        <v>-141.37343363006988</v>
      </c>
      <c r="AS476" s="83">
        <f t="shared" ca="1" si="163"/>
        <v>-142.62656636993012</v>
      </c>
      <c r="AT476" s="83" cm="1">
        <f t="array" aca="1" ref="AT476" ca="1">_xlfn.LET(_xlpm.rozsah, $F$3:$F$10001,_xlpm.podminka, (_xlpm.rozsah&gt;M476)*(ISNUMBER(_xlpm.rozsah)),_xlpm.indexy, IF(_xlpm.podminka, ROW(_xlpm.rozsah)-MIN(ROW(_xlpm.rozsah))+1),_xlpm.prvni, MIN(_xlpm.indexy),_xlpm.finalni, IF(_xlpm.prvni=1, 2, _xlpm.prvni),INDEX(_xlpm.rozsah, _xlpm.finalni))</f>
        <v>1400</v>
      </c>
      <c r="AU476" s="83" cm="1">
        <f t="array" aca="1" ref="AU476" ca="1">INDEX($F$3:$F$10001,MATCH(AT476,$F$3:$F$10004,0)-1)</f>
        <v>1300</v>
      </c>
      <c r="AV476" s="83">
        <f t="shared" ca="1" si="159"/>
        <v>-144</v>
      </c>
      <c r="AW476" s="83">
        <f t="shared" ca="1" si="160"/>
        <v>-140</v>
      </c>
      <c r="AX476" s="83">
        <f t="shared" ca="1" si="171"/>
        <v>360</v>
      </c>
      <c r="AY476" s="83">
        <f t="shared" ca="1" si="172"/>
        <v>350</v>
      </c>
      <c r="AZ476" s="83">
        <f t="shared" ca="1" si="173"/>
        <v>10</v>
      </c>
      <c r="BA476" s="83">
        <f t="shared" ca="1" si="174"/>
        <v>356.56641592482532</v>
      </c>
      <c r="BB476" s="83">
        <f t="shared" ca="1" si="175"/>
        <v>353.43358407517468</v>
      </c>
    </row>
    <row r="477" spans="1:54" x14ac:dyDescent="0.25">
      <c r="A477" s="58">
        <v>475</v>
      </c>
      <c r="B477" s="59">
        <f t="shared" si="164"/>
        <v>7.916666666666667</v>
      </c>
      <c r="C477" s="58">
        <v>55.6</v>
      </c>
      <c r="D477" s="58">
        <v>77.400000000000006</v>
      </c>
      <c r="F477" s="117"/>
      <c r="G477" s="117"/>
      <c r="H477" s="112">
        <f t="shared" si="165"/>
        <v>0</v>
      </c>
      <c r="I477" s="121"/>
      <c r="J477" s="92">
        <f t="shared" si="166"/>
        <v>0</v>
      </c>
      <c r="L477" s="94">
        <v>475</v>
      </c>
      <c r="M477" s="114">
        <f t="shared" ca="1" si="162"/>
        <v>1441.5456709215468</v>
      </c>
      <c r="N477" s="115">
        <f t="shared" ca="1" si="176"/>
        <v>278.64</v>
      </c>
      <c r="P477" s="102"/>
      <c r="Q477" s="102"/>
      <c r="R477" s="102"/>
      <c r="S477" s="102"/>
      <c r="AC477" s="83">
        <f t="shared" si="177"/>
        <v>0</v>
      </c>
      <c r="AD477" s="83">
        <f t="shared" si="178"/>
        <v>0</v>
      </c>
      <c r="AF477" s="83">
        <f t="shared" si="167"/>
        <v>0</v>
      </c>
      <c r="AG477" s="83">
        <f t="shared" si="168"/>
        <v>0</v>
      </c>
      <c r="AQ477" s="83">
        <f t="shared" ca="1" si="169"/>
        <v>0</v>
      </c>
      <c r="AR477" s="83">
        <f t="shared" ca="1" si="170"/>
        <v>-144</v>
      </c>
      <c r="AS477" s="83">
        <f t="shared" ca="1" si="163"/>
        <v>-144</v>
      </c>
      <c r="AT477" s="83" cm="1">
        <f t="array" aca="1" ref="AT477" ca="1">_xlfn.LET(_xlpm.rozsah, $F$3:$F$10001,_xlpm.podminka, (_xlpm.rozsah&gt;M477)*(ISNUMBER(_xlpm.rozsah)),_xlpm.indexy, IF(_xlpm.podminka, ROW(_xlpm.rozsah)-MIN(ROW(_xlpm.rozsah))+1),_xlpm.prvni, MIN(_xlpm.indexy),_xlpm.finalni, IF(_xlpm.prvni=1, 2, _xlpm.prvni),INDEX(_xlpm.rozsah, _xlpm.finalni))</f>
        <v>1500</v>
      </c>
      <c r="AU477" s="83" cm="1">
        <f t="array" aca="1" ref="AU477" ca="1">INDEX($F$3:$F$10001,MATCH(AT477,$F$3:$F$10004,0)-1)</f>
        <v>1400</v>
      </c>
      <c r="AV477" s="83">
        <f t="shared" ca="1" si="159"/>
        <v>-144</v>
      </c>
      <c r="AW477" s="83">
        <f t="shared" ca="1" si="160"/>
        <v>-144</v>
      </c>
      <c r="AX477" s="83">
        <f t="shared" ca="1" si="171"/>
        <v>360</v>
      </c>
      <c r="AY477" s="83">
        <f t="shared" ca="1" si="172"/>
        <v>360</v>
      </c>
      <c r="AZ477" s="83">
        <f t="shared" ca="1" si="173"/>
        <v>0</v>
      </c>
      <c r="BA477" s="83">
        <f t="shared" ca="1" si="174"/>
        <v>360</v>
      </c>
      <c r="BB477" s="83">
        <f t="shared" ca="1" si="175"/>
        <v>360</v>
      </c>
    </row>
    <row r="478" spans="1:54" x14ac:dyDescent="0.25">
      <c r="A478" s="58">
        <v>476</v>
      </c>
      <c r="B478" s="59">
        <f t="shared" si="164"/>
        <v>7.9333333333333336</v>
      </c>
      <c r="C478" s="58">
        <v>68.8</v>
      </c>
      <c r="D478" s="58">
        <v>100</v>
      </c>
      <c r="F478" s="117"/>
      <c r="G478" s="117"/>
      <c r="H478" s="112">
        <f t="shared" si="165"/>
        <v>0</v>
      </c>
      <c r="I478" s="121"/>
      <c r="J478" s="92">
        <f t="shared" si="166"/>
        <v>0</v>
      </c>
      <c r="L478" s="94">
        <v>476</v>
      </c>
      <c r="M478" s="114">
        <f t="shared" ca="1" si="162"/>
        <v>1546.3730604209068</v>
      </c>
      <c r="N478" s="115">
        <f t="shared" ca="1" si="176"/>
        <v>358.92746120841815</v>
      </c>
      <c r="P478" s="102"/>
      <c r="Q478" s="102"/>
      <c r="R478" s="102"/>
      <c r="S478" s="102"/>
      <c r="AC478" s="83">
        <f t="shared" si="177"/>
        <v>0</v>
      </c>
      <c r="AD478" s="83">
        <f t="shared" si="178"/>
        <v>0</v>
      </c>
      <c r="AF478" s="83">
        <f t="shared" si="167"/>
        <v>0</v>
      </c>
      <c r="AG478" s="83">
        <f t="shared" si="168"/>
        <v>0</v>
      </c>
      <c r="AQ478" s="83">
        <f t="shared" ca="1" si="169"/>
        <v>-0.79999999999998295</v>
      </c>
      <c r="AR478" s="83">
        <f t="shared" ca="1" si="170"/>
        <v>-143.57098448336725</v>
      </c>
      <c r="AS478" s="83">
        <f t="shared" ca="1" si="163"/>
        <v>-143.62901551663276</v>
      </c>
      <c r="AT478" s="83" cm="1">
        <f t="array" aca="1" ref="AT478" ca="1">_xlfn.LET(_xlpm.rozsah, $F$3:$F$10001,_xlpm.podminka, (_xlpm.rozsah&gt;M478)*(ISNUMBER(_xlpm.rozsah)),_xlpm.indexy, IF(_xlpm.podminka, ROW(_xlpm.rozsah)-MIN(ROW(_xlpm.rozsah))+1),_xlpm.prvni, MIN(_xlpm.indexy),_xlpm.finalni, IF(_xlpm.prvni=1, 2, _xlpm.prvni),INDEX(_xlpm.rozsah, _xlpm.finalni))</f>
        <v>1600</v>
      </c>
      <c r="AU478" s="83" cm="1">
        <f t="array" aca="1" ref="AU478" ca="1">INDEX($F$3:$F$10001,MATCH(AT478,$F$3:$F$10004,0)-1)</f>
        <v>1500</v>
      </c>
      <c r="AV478" s="83">
        <f t="shared" ref="AV478:AV541" ca="1" si="179">INDEX($J$2:$J$10001,MATCH(AT478,$F$2:$F$10001,0))</f>
        <v>-143.20000000000002</v>
      </c>
      <c r="AW478" s="83">
        <f t="shared" ref="AW478:AW541" ca="1" si="180">INDEX($J$2:$J$10001,MATCH(AU478,$F$2:$F$10001,0))</f>
        <v>-144</v>
      </c>
      <c r="AX478" s="83">
        <f t="shared" ca="1" si="171"/>
        <v>358</v>
      </c>
      <c r="AY478" s="83">
        <f t="shared" ca="1" si="172"/>
        <v>360</v>
      </c>
      <c r="AZ478" s="83">
        <f t="shared" ca="1" si="173"/>
        <v>-2</v>
      </c>
      <c r="BA478" s="83">
        <f t="shared" ca="1" si="174"/>
        <v>359.07253879158185</v>
      </c>
      <c r="BB478" s="83">
        <f t="shared" ca="1" si="175"/>
        <v>358.92746120841815</v>
      </c>
    </row>
    <row r="479" spans="1:54" x14ac:dyDescent="0.25">
      <c r="A479" s="58">
        <v>477</v>
      </c>
      <c r="B479" s="59">
        <f t="shared" si="164"/>
        <v>7.95</v>
      </c>
      <c r="C479" s="58">
        <v>81.7</v>
      </c>
      <c r="D479" s="58">
        <v>47.9</v>
      </c>
      <c r="F479" s="117"/>
      <c r="G479" s="117"/>
      <c r="H479" s="112">
        <f t="shared" si="165"/>
        <v>0</v>
      </c>
      <c r="I479" s="121"/>
      <c r="J479" s="92">
        <f t="shared" si="166"/>
        <v>0</v>
      </c>
      <c r="L479" s="94">
        <v>477</v>
      </c>
      <c r="M479" s="114">
        <f t="shared" ca="1" si="162"/>
        <v>1648.8180092498269</v>
      </c>
      <c r="N479" s="115">
        <f ca="1">( IF(ISNUMBER(D479), D479,1)/100)*BA479 - $T$23 + $T$21</f>
        <v>169.61129388554662</v>
      </c>
      <c r="P479" s="102"/>
      <c r="Q479" s="102"/>
      <c r="R479" s="102"/>
      <c r="S479" s="102"/>
      <c r="AC479" s="83">
        <f t="shared" si="177"/>
        <v>0</v>
      </c>
      <c r="AD479" s="83">
        <f t="shared" si="178"/>
        <v>0</v>
      </c>
      <c r="AF479" s="83">
        <f t="shared" si="167"/>
        <v>0</v>
      </c>
      <c r="AG479" s="83">
        <f t="shared" si="168"/>
        <v>0</v>
      </c>
      <c r="AQ479" s="83">
        <f t="shared" ca="1" si="169"/>
        <v>-3.2000000000000171</v>
      </c>
      <c r="AR479" s="83">
        <f t="shared" ca="1" si="170"/>
        <v>-141.56217629599448</v>
      </c>
      <c r="AS479" s="83">
        <f t="shared" ca="1" si="163"/>
        <v>-141.63782370400554</v>
      </c>
      <c r="AT479" s="83" cm="1">
        <f t="array" aca="1" ref="AT479" ca="1">_xlfn.LET(_xlpm.rozsah, $F$3:$F$10001,_xlpm.podminka, (_xlpm.rozsah&gt;M479)*(ISNUMBER(_xlpm.rozsah)),_xlpm.indexy, IF(_xlpm.podminka, ROW(_xlpm.rozsah)-MIN(ROW(_xlpm.rozsah))+1),_xlpm.prvni, MIN(_xlpm.indexy),_xlpm.finalni, IF(_xlpm.prvni=1, 2, _xlpm.prvni),INDEX(_xlpm.rozsah, _xlpm.finalni))</f>
        <v>1700</v>
      </c>
      <c r="AU479" s="83" cm="1">
        <f t="array" aca="1" ref="AU479" ca="1">INDEX($F$3:$F$10001,MATCH(AT479,$F$3:$F$10004,0)-1)</f>
        <v>1600</v>
      </c>
      <c r="AV479" s="83">
        <f t="shared" ca="1" si="179"/>
        <v>-140</v>
      </c>
      <c r="AW479" s="83">
        <f t="shared" ca="1" si="180"/>
        <v>-143.20000000000002</v>
      </c>
      <c r="AX479" s="83">
        <f t="shared" ca="1" si="171"/>
        <v>350</v>
      </c>
      <c r="AY479" s="83">
        <f t="shared" ca="1" si="172"/>
        <v>358</v>
      </c>
      <c r="AZ479" s="83">
        <f t="shared" ca="1" si="173"/>
        <v>-8</v>
      </c>
      <c r="BA479" s="83">
        <f t="shared" ca="1" si="174"/>
        <v>354.09455926001385</v>
      </c>
      <c r="BB479" s="83">
        <f t="shared" ca="1" si="175"/>
        <v>353.90544073998615</v>
      </c>
    </row>
    <row r="480" spans="1:54" x14ac:dyDescent="0.25">
      <c r="A480" s="58">
        <v>478</v>
      </c>
      <c r="B480" s="59">
        <f t="shared" si="164"/>
        <v>7.9666666666666668</v>
      </c>
      <c r="C480" s="58">
        <v>71.2</v>
      </c>
      <c r="D480" s="58">
        <v>0</v>
      </c>
      <c r="F480" s="117"/>
      <c r="G480" s="117"/>
      <c r="H480" s="112">
        <f t="shared" si="165"/>
        <v>0</v>
      </c>
      <c r="I480" s="121"/>
      <c r="J480" s="92">
        <f t="shared" si="166"/>
        <v>0</v>
      </c>
      <c r="L480" s="94">
        <v>478</v>
      </c>
      <c r="M480" s="114">
        <f t="shared" ca="1" si="162"/>
        <v>1565.4325857844269</v>
      </c>
      <c r="N480" s="115">
        <f ca="1">( IF(ISNUMBER(D480), D480,1)/100)*BA480 - $T$23 + $T$21</f>
        <v>0</v>
      </c>
      <c r="P480" s="102"/>
      <c r="Q480" s="102"/>
      <c r="R480" s="102"/>
      <c r="S480" s="102"/>
      <c r="AC480" s="83">
        <f t="shared" si="177"/>
        <v>0</v>
      </c>
      <c r="AD480" s="83">
        <f t="shared" si="178"/>
        <v>0</v>
      </c>
      <c r="AF480" s="83">
        <f t="shared" si="167"/>
        <v>0</v>
      </c>
      <c r="AG480" s="83">
        <f t="shared" si="168"/>
        <v>0</v>
      </c>
      <c r="AQ480" s="83">
        <f t="shared" ca="1" si="169"/>
        <v>-0.79999999999998295</v>
      </c>
      <c r="AR480" s="83">
        <f t="shared" ca="1" si="170"/>
        <v>-143.72346068627542</v>
      </c>
      <c r="AS480" s="83">
        <f t="shared" ca="1" si="163"/>
        <v>-143.4765393137246</v>
      </c>
      <c r="AT480" s="83" cm="1">
        <f t="array" aca="1" ref="AT480" ca="1">_xlfn.LET(_xlpm.rozsah, $F$3:$F$10001,_xlpm.podminka, (_xlpm.rozsah&gt;M480)*(ISNUMBER(_xlpm.rozsah)),_xlpm.indexy, IF(_xlpm.podminka, ROW(_xlpm.rozsah)-MIN(ROW(_xlpm.rozsah))+1),_xlpm.prvni, MIN(_xlpm.indexy),_xlpm.finalni, IF(_xlpm.prvni=1, 2, _xlpm.prvni),INDEX(_xlpm.rozsah, _xlpm.finalni))</f>
        <v>1600</v>
      </c>
      <c r="AU480" s="83" cm="1">
        <f t="array" aca="1" ref="AU480" ca="1">INDEX($F$3:$F$10001,MATCH(AT480,$F$3:$F$10004,0)-1)</f>
        <v>1500</v>
      </c>
      <c r="AV480" s="83">
        <f t="shared" ca="1" si="179"/>
        <v>-143.20000000000002</v>
      </c>
      <c r="AW480" s="83">
        <f t="shared" ca="1" si="180"/>
        <v>-144</v>
      </c>
      <c r="AX480" s="83">
        <f t="shared" ca="1" si="171"/>
        <v>358</v>
      </c>
      <c r="AY480" s="83">
        <f t="shared" ca="1" si="172"/>
        <v>360</v>
      </c>
      <c r="AZ480" s="83">
        <f t="shared" ca="1" si="173"/>
        <v>-2</v>
      </c>
      <c r="BA480" s="83">
        <f t="shared" ca="1" si="174"/>
        <v>358.69134828431146</v>
      </c>
      <c r="BB480" s="83">
        <f t="shared" ca="1" si="175"/>
        <v>359.30865171568854</v>
      </c>
    </row>
    <row r="481" spans="1:54" x14ac:dyDescent="0.25">
      <c r="A481" s="58">
        <v>479</v>
      </c>
      <c r="B481" s="59">
        <f t="shared" si="164"/>
        <v>7.9833333333333334</v>
      </c>
      <c r="C481" s="58">
        <v>60.7</v>
      </c>
      <c r="D481" s="58">
        <v>38.299999999999997</v>
      </c>
      <c r="F481" s="117"/>
      <c r="G481" s="117"/>
      <c r="H481" s="112">
        <f t="shared" si="165"/>
        <v>0</v>
      </c>
      <c r="I481" s="121"/>
      <c r="J481" s="92">
        <f t="shared" si="166"/>
        <v>0</v>
      </c>
      <c r="L481" s="94">
        <v>479</v>
      </c>
      <c r="M481" s="114">
        <f t="shared" ca="1" si="162"/>
        <v>1482.0471623190269</v>
      </c>
      <c r="N481" s="115">
        <f ca="1">( IF(ISNUMBER(D481), D481,1)/100)*BB481 - $T$23 + $T$21</f>
        <v>137.88</v>
      </c>
      <c r="P481" s="102"/>
      <c r="Q481" s="102"/>
      <c r="R481" s="102"/>
      <c r="S481" s="102"/>
      <c r="AC481" s="83">
        <f t="shared" si="177"/>
        <v>0</v>
      </c>
      <c r="AD481" s="83">
        <f t="shared" si="178"/>
        <v>0</v>
      </c>
      <c r="AF481" s="83">
        <f t="shared" si="167"/>
        <v>0</v>
      </c>
      <c r="AG481" s="83">
        <f t="shared" si="168"/>
        <v>0</v>
      </c>
      <c r="AQ481" s="83">
        <f t="shared" ca="1" si="169"/>
        <v>0</v>
      </c>
      <c r="AR481" s="83">
        <f t="shared" ca="1" si="170"/>
        <v>-144</v>
      </c>
      <c r="AS481" s="83">
        <f t="shared" ca="1" si="163"/>
        <v>-144</v>
      </c>
      <c r="AT481" s="83" cm="1">
        <f t="array" aca="1" ref="AT481" ca="1">_xlfn.LET(_xlpm.rozsah, $F$3:$F$10001,_xlpm.podminka, (_xlpm.rozsah&gt;M481)*(ISNUMBER(_xlpm.rozsah)),_xlpm.indexy, IF(_xlpm.podminka, ROW(_xlpm.rozsah)-MIN(ROW(_xlpm.rozsah))+1),_xlpm.prvni, MIN(_xlpm.indexy),_xlpm.finalni, IF(_xlpm.prvni=1, 2, _xlpm.prvni),INDEX(_xlpm.rozsah, _xlpm.finalni))</f>
        <v>1500</v>
      </c>
      <c r="AU481" s="83" cm="1">
        <f t="array" aca="1" ref="AU481" ca="1">INDEX($F$3:$F$10001,MATCH(AT481,$F$3:$F$10004,0)-1)</f>
        <v>1400</v>
      </c>
      <c r="AV481" s="83">
        <f t="shared" ca="1" si="179"/>
        <v>-144</v>
      </c>
      <c r="AW481" s="83">
        <f t="shared" ca="1" si="180"/>
        <v>-144</v>
      </c>
      <c r="AX481" s="83">
        <f t="shared" ca="1" si="171"/>
        <v>360</v>
      </c>
      <c r="AY481" s="83">
        <f t="shared" ca="1" si="172"/>
        <v>360</v>
      </c>
      <c r="AZ481" s="83">
        <f t="shared" ca="1" si="173"/>
        <v>0</v>
      </c>
      <c r="BA481" s="83">
        <f t="shared" ca="1" si="174"/>
        <v>360</v>
      </c>
      <c r="BB481" s="83">
        <f t="shared" ca="1" si="175"/>
        <v>360</v>
      </c>
    </row>
    <row r="482" spans="1:54" x14ac:dyDescent="0.25">
      <c r="A482" s="58">
        <v>480</v>
      </c>
      <c r="B482" s="59">
        <f t="shared" si="164"/>
        <v>8</v>
      </c>
      <c r="C482" s="58">
        <v>68.8</v>
      </c>
      <c r="D482" s="58">
        <v>72.7</v>
      </c>
      <c r="F482" s="117"/>
      <c r="G482" s="117"/>
      <c r="H482" s="112">
        <f t="shared" si="165"/>
        <v>0</v>
      </c>
      <c r="I482" s="121"/>
      <c r="J482" s="92">
        <f t="shared" si="166"/>
        <v>0</v>
      </c>
      <c r="L482" s="94">
        <v>480</v>
      </c>
      <c r="M482" s="114">
        <f t="shared" ca="1" si="162"/>
        <v>1546.3730604209068</v>
      </c>
      <c r="N482" s="115">
        <f ca="1">( IF(ISNUMBER(D482), D482,1)/100)*BB482 - $T$23 + $T$21</f>
        <v>260.94026429851999</v>
      </c>
      <c r="P482" s="102"/>
      <c r="Q482" s="102"/>
      <c r="R482" s="102"/>
      <c r="S482" s="102"/>
      <c r="AC482" s="83">
        <f t="shared" si="177"/>
        <v>0</v>
      </c>
      <c r="AD482" s="83">
        <f t="shared" si="178"/>
        <v>0</v>
      </c>
      <c r="AF482" s="83">
        <f t="shared" si="167"/>
        <v>0</v>
      </c>
      <c r="AG482" s="83">
        <f t="shared" si="168"/>
        <v>0</v>
      </c>
      <c r="AQ482" s="83">
        <f t="shared" ca="1" si="169"/>
        <v>-0.79999999999998295</v>
      </c>
      <c r="AR482" s="83">
        <f t="shared" ca="1" si="170"/>
        <v>-143.57098448336725</v>
      </c>
      <c r="AS482" s="83">
        <f t="shared" ca="1" si="163"/>
        <v>-143.62901551663276</v>
      </c>
      <c r="AT482" s="83" cm="1">
        <f t="array" aca="1" ref="AT482" ca="1">_xlfn.LET(_xlpm.rozsah, $F$3:$F$10001,_xlpm.podminka, (_xlpm.rozsah&gt;M482)*(ISNUMBER(_xlpm.rozsah)),_xlpm.indexy, IF(_xlpm.podminka, ROW(_xlpm.rozsah)-MIN(ROW(_xlpm.rozsah))+1),_xlpm.prvni, MIN(_xlpm.indexy),_xlpm.finalni, IF(_xlpm.prvni=1, 2, _xlpm.prvni),INDEX(_xlpm.rozsah, _xlpm.finalni))</f>
        <v>1600</v>
      </c>
      <c r="AU482" s="83" cm="1">
        <f t="array" aca="1" ref="AU482" ca="1">INDEX($F$3:$F$10001,MATCH(AT482,$F$3:$F$10004,0)-1)</f>
        <v>1500</v>
      </c>
      <c r="AV482" s="83">
        <f t="shared" ca="1" si="179"/>
        <v>-143.20000000000002</v>
      </c>
      <c r="AW482" s="83">
        <f t="shared" ca="1" si="180"/>
        <v>-144</v>
      </c>
      <c r="AX482" s="83">
        <f t="shared" ca="1" si="171"/>
        <v>358</v>
      </c>
      <c r="AY482" s="83">
        <f t="shared" ca="1" si="172"/>
        <v>360</v>
      </c>
      <c r="AZ482" s="83">
        <f t="shared" ca="1" si="173"/>
        <v>-2</v>
      </c>
      <c r="BA482" s="83">
        <f t="shared" ca="1" si="174"/>
        <v>359.07253879158185</v>
      </c>
      <c r="BB482" s="83">
        <f t="shared" ca="1" si="175"/>
        <v>358.92746120841815</v>
      </c>
    </row>
    <row r="483" spans="1:54" s="81" customFormat="1" x14ac:dyDescent="0.25">
      <c r="A483" s="79">
        <v>481</v>
      </c>
      <c r="B483" s="80">
        <f t="shared" si="164"/>
        <v>8.0166666666666675</v>
      </c>
      <c r="C483" s="79">
        <v>75</v>
      </c>
      <c r="D483" s="79" t="s">
        <v>8</v>
      </c>
      <c r="F483" s="117"/>
      <c r="G483" s="117"/>
      <c r="H483" s="112">
        <f t="shared" si="165"/>
        <v>0</v>
      </c>
      <c r="I483" s="121"/>
      <c r="J483" s="92">
        <f t="shared" si="166"/>
        <v>0</v>
      </c>
      <c r="K483" s="83"/>
      <c r="L483" s="94">
        <v>481</v>
      </c>
      <c r="M483" s="114">
        <f t="shared" ca="1" si="162"/>
        <v>1595.6101676100002</v>
      </c>
      <c r="N483" s="115">
        <f ca="1">AS483</f>
        <v>-143.23511865912002</v>
      </c>
      <c r="O483" s="83"/>
      <c r="P483" s="102"/>
      <c r="Q483" s="102"/>
      <c r="R483" s="102"/>
      <c r="S483" s="102"/>
      <c r="T483" s="83"/>
      <c r="U483" s="83"/>
      <c r="V483" s="83"/>
      <c r="W483" s="83"/>
      <c r="X483" s="83"/>
      <c r="Y483" s="83"/>
      <c r="Z483" s="83"/>
      <c r="AA483" s="83"/>
      <c r="AB483" s="83"/>
      <c r="AC483" s="83">
        <f t="shared" si="177"/>
        <v>0</v>
      </c>
      <c r="AD483" s="83">
        <f t="shared" si="178"/>
        <v>0</v>
      </c>
      <c r="AE483" s="83"/>
      <c r="AF483" s="83">
        <f t="shared" si="167"/>
        <v>0</v>
      </c>
      <c r="AG483" s="83">
        <f t="shared" si="168"/>
        <v>0</v>
      </c>
      <c r="AH483" s="83"/>
      <c r="AI483" s="83"/>
      <c r="AJ483" s="83"/>
      <c r="AK483" s="83"/>
      <c r="AL483" s="83"/>
      <c r="AM483" s="83"/>
      <c r="AN483" s="83"/>
      <c r="AO483" s="83"/>
      <c r="AP483" s="83"/>
      <c r="AQ483" s="83">
        <f t="shared" ca="1" si="169"/>
        <v>-0.79999999999998295</v>
      </c>
      <c r="AR483" s="83">
        <f t="shared" ca="1" si="170"/>
        <v>-143.96488134088</v>
      </c>
      <c r="AS483" s="83">
        <f t="shared" ca="1" si="163"/>
        <v>-143.23511865912002</v>
      </c>
      <c r="AT483" s="83" cm="1">
        <f t="array" aca="1" ref="AT483" ca="1">_xlfn.LET(_xlpm.rozsah, $F$3:$F$10001,_xlpm.podminka, (_xlpm.rozsah&gt;M483)*(ISNUMBER(_xlpm.rozsah)),_xlpm.indexy, IF(_xlpm.podminka, ROW(_xlpm.rozsah)-MIN(ROW(_xlpm.rozsah))+1),_xlpm.prvni, MIN(_xlpm.indexy),_xlpm.finalni, IF(_xlpm.prvni=1, 2, _xlpm.prvni),INDEX(_xlpm.rozsah, _xlpm.finalni))</f>
        <v>1600</v>
      </c>
      <c r="AU483" s="83" cm="1">
        <f t="array" aca="1" ref="AU483" ca="1">INDEX($F$3:$F$10001,MATCH(AT483,$F$3:$F$10004,0)-1)</f>
        <v>1500</v>
      </c>
      <c r="AV483" s="83">
        <f t="shared" ca="1" si="179"/>
        <v>-143.20000000000002</v>
      </c>
      <c r="AW483" s="83">
        <f t="shared" ca="1" si="180"/>
        <v>-144</v>
      </c>
      <c r="AX483" s="83">
        <f t="shared" ca="1" si="171"/>
        <v>358</v>
      </c>
      <c r="AY483" s="83">
        <f t="shared" ca="1" si="172"/>
        <v>360</v>
      </c>
      <c r="AZ483" s="83">
        <f t="shared" ca="1" si="173"/>
        <v>-2</v>
      </c>
      <c r="BA483" s="83">
        <f t="shared" ca="1" si="174"/>
        <v>358.08779664780002</v>
      </c>
      <c r="BB483" s="83">
        <f t="shared" ca="1" si="175"/>
        <v>359.91220335219998</v>
      </c>
    </row>
    <row r="484" spans="1:54" s="81" customFormat="1" x14ac:dyDescent="0.25">
      <c r="A484" s="79">
        <v>482</v>
      </c>
      <c r="B484" s="80">
        <f t="shared" si="164"/>
        <v>8.0333333333333332</v>
      </c>
      <c r="C484" s="79">
        <v>61.3</v>
      </c>
      <c r="D484" s="79" t="s">
        <v>8</v>
      </c>
      <c r="F484" s="117"/>
      <c r="G484" s="117"/>
      <c r="H484" s="112">
        <f t="shared" si="165"/>
        <v>0</v>
      </c>
      <c r="I484" s="121"/>
      <c r="J484" s="92">
        <f t="shared" si="166"/>
        <v>0</v>
      </c>
      <c r="K484" s="83"/>
      <c r="L484" s="94">
        <v>482</v>
      </c>
      <c r="M484" s="114">
        <f t="shared" ca="1" si="162"/>
        <v>1486.812043659907</v>
      </c>
      <c r="N484" s="115">
        <f ca="1">AS484</f>
        <v>-144</v>
      </c>
      <c r="O484" s="83"/>
      <c r="P484" s="102"/>
      <c r="Q484" s="102"/>
      <c r="R484" s="102"/>
      <c r="S484" s="102"/>
      <c r="T484" s="83"/>
      <c r="U484" s="83"/>
      <c r="V484" s="83"/>
      <c r="W484" s="83"/>
      <c r="X484" s="83"/>
      <c r="Y484" s="83"/>
      <c r="Z484" s="83"/>
      <c r="AA484" s="83"/>
      <c r="AB484" s="83"/>
      <c r="AC484" s="83">
        <f t="shared" si="177"/>
        <v>0</v>
      </c>
      <c r="AD484" s="83">
        <f t="shared" si="178"/>
        <v>0</v>
      </c>
      <c r="AE484" s="83"/>
      <c r="AF484" s="83">
        <f t="shared" si="167"/>
        <v>0</v>
      </c>
      <c r="AG484" s="83">
        <f t="shared" si="168"/>
        <v>0</v>
      </c>
      <c r="AH484" s="83"/>
      <c r="AI484" s="83"/>
      <c r="AJ484" s="83"/>
      <c r="AK484" s="83"/>
      <c r="AL484" s="83"/>
      <c r="AM484" s="83"/>
      <c r="AN484" s="83"/>
      <c r="AO484" s="83"/>
      <c r="AP484" s="83"/>
      <c r="AQ484" s="83">
        <f t="shared" ca="1" si="169"/>
        <v>0</v>
      </c>
      <c r="AR484" s="83">
        <f t="shared" ca="1" si="170"/>
        <v>-144</v>
      </c>
      <c r="AS484" s="83">
        <f t="shared" ca="1" si="163"/>
        <v>-144</v>
      </c>
      <c r="AT484" s="83" cm="1">
        <f t="array" aca="1" ref="AT484" ca="1">_xlfn.LET(_xlpm.rozsah, $F$3:$F$10001,_xlpm.podminka, (_xlpm.rozsah&gt;M484)*(ISNUMBER(_xlpm.rozsah)),_xlpm.indexy, IF(_xlpm.podminka, ROW(_xlpm.rozsah)-MIN(ROW(_xlpm.rozsah))+1),_xlpm.prvni, MIN(_xlpm.indexy),_xlpm.finalni, IF(_xlpm.prvni=1, 2, _xlpm.prvni),INDEX(_xlpm.rozsah, _xlpm.finalni))</f>
        <v>1500</v>
      </c>
      <c r="AU484" s="83" cm="1">
        <f t="array" aca="1" ref="AU484" ca="1">INDEX($F$3:$F$10001,MATCH(AT484,$F$3:$F$10004,0)-1)</f>
        <v>1400</v>
      </c>
      <c r="AV484" s="83">
        <f t="shared" ca="1" si="179"/>
        <v>-144</v>
      </c>
      <c r="AW484" s="83">
        <f t="shared" ca="1" si="180"/>
        <v>-144</v>
      </c>
      <c r="AX484" s="83">
        <f t="shared" ca="1" si="171"/>
        <v>360</v>
      </c>
      <c r="AY484" s="83">
        <f t="shared" ca="1" si="172"/>
        <v>360</v>
      </c>
      <c r="AZ484" s="83">
        <f t="shared" ca="1" si="173"/>
        <v>0</v>
      </c>
      <c r="BA484" s="83">
        <f t="shared" ca="1" si="174"/>
        <v>360</v>
      </c>
      <c r="BB484" s="83">
        <f t="shared" ca="1" si="175"/>
        <v>360</v>
      </c>
    </row>
    <row r="485" spans="1:54" s="81" customFormat="1" x14ac:dyDescent="0.25">
      <c r="A485" s="79">
        <v>483</v>
      </c>
      <c r="B485" s="80">
        <f t="shared" si="164"/>
        <v>8.0500000000000007</v>
      </c>
      <c r="C485" s="79">
        <v>53.5</v>
      </c>
      <c r="D485" s="79" t="s">
        <v>8</v>
      </c>
      <c r="F485" s="117"/>
      <c r="G485" s="117"/>
      <c r="H485" s="112">
        <f t="shared" si="165"/>
        <v>0</v>
      </c>
      <c r="I485" s="121"/>
      <c r="J485" s="92">
        <f t="shared" si="166"/>
        <v>0</v>
      </c>
      <c r="K485" s="83"/>
      <c r="L485" s="94">
        <v>483</v>
      </c>
      <c r="M485" s="114">
        <f t="shared" ca="1" si="162"/>
        <v>1424.8685862284669</v>
      </c>
      <c r="N485" s="115">
        <f ca="1">AS485</f>
        <v>-144</v>
      </c>
      <c r="O485" s="83"/>
      <c r="P485" s="102"/>
      <c r="Q485" s="102"/>
      <c r="R485" s="102"/>
      <c r="S485" s="102"/>
      <c r="T485" s="83"/>
      <c r="U485" s="83"/>
      <c r="V485" s="83"/>
      <c r="W485" s="83"/>
      <c r="X485" s="83"/>
      <c r="Y485" s="83"/>
      <c r="Z485" s="83"/>
      <c r="AA485" s="83"/>
      <c r="AB485" s="83"/>
      <c r="AC485" s="83">
        <f t="shared" si="177"/>
        <v>0</v>
      </c>
      <c r="AD485" s="83">
        <f t="shared" si="178"/>
        <v>0</v>
      </c>
      <c r="AE485" s="83"/>
      <c r="AF485" s="83">
        <f t="shared" si="167"/>
        <v>0</v>
      </c>
      <c r="AG485" s="83">
        <f t="shared" si="168"/>
        <v>0</v>
      </c>
      <c r="AH485" s="83"/>
      <c r="AI485" s="83"/>
      <c r="AJ485" s="83"/>
      <c r="AK485" s="83"/>
      <c r="AL485" s="83"/>
      <c r="AM485" s="83"/>
      <c r="AN485" s="83"/>
      <c r="AO485" s="83"/>
      <c r="AP485" s="83"/>
      <c r="AQ485" s="83">
        <f t="shared" ca="1" si="169"/>
        <v>0</v>
      </c>
      <c r="AR485" s="83">
        <f t="shared" ca="1" si="170"/>
        <v>-144</v>
      </c>
      <c r="AS485" s="83">
        <f t="shared" ca="1" si="163"/>
        <v>-144</v>
      </c>
      <c r="AT485" s="83" cm="1">
        <f t="array" aca="1" ref="AT485" ca="1">_xlfn.LET(_xlpm.rozsah, $F$3:$F$10001,_xlpm.podminka, (_xlpm.rozsah&gt;M485)*(ISNUMBER(_xlpm.rozsah)),_xlpm.indexy, IF(_xlpm.podminka, ROW(_xlpm.rozsah)-MIN(ROW(_xlpm.rozsah))+1),_xlpm.prvni, MIN(_xlpm.indexy),_xlpm.finalni, IF(_xlpm.prvni=1, 2, _xlpm.prvni),INDEX(_xlpm.rozsah, _xlpm.finalni))</f>
        <v>1500</v>
      </c>
      <c r="AU485" s="83" cm="1">
        <f t="array" aca="1" ref="AU485" ca="1">INDEX($F$3:$F$10001,MATCH(AT485,$F$3:$F$10004,0)-1)</f>
        <v>1400</v>
      </c>
      <c r="AV485" s="83">
        <f t="shared" ca="1" si="179"/>
        <v>-144</v>
      </c>
      <c r="AW485" s="83">
        <f t="shared" ca="1" si="180"/>
        <v>-144</v>
      </c>
      <c r="AX485" s="83">
        <f t="shared" ca="1" si="171"/>
        <v>360</v>
      </c>
      <c r="AY485" s="83">
        <f t="shared" ca="1" si="172"/>
        <v>360</v>
      </c>
      <c r="AZ485" s="83">
        <f t="shared" ca="1" si="173"/>
        <v>0</v>
      </c>
      <c r="BA485" s="83">
        <f t="shared" ca="1" si="174"/>
        <v>360</v>
      </c>
      <c r="BB485" s="83">
        <f t="shared" ca="1" si="175"/>
        <v>360</v>
      </c>
    </row>
    <row r="486" spans="1:54" x14ac:dyDescent="0.25">
      <c r="A486" s="58">
        <v>484</v>
      </c>
      <c r="B486" s="59">
        <f t="shared" si="164"/>
        <v>8.0666666666666664</v>
      </c>
      <c r="C486" s="58">
        <v>45.9</v>
      </c>
      <c r="D486" s="58">
        <v>58</v>
      </c>
      <c r="F486" s="117"/>
      <c r="G486" s="117"/>
      <c r="H486" s="112">
        <f t="shared" si="165"/>
        <v>0</v>
      </c>
      <c r="I486" s="121"/>
      <c r="J486" s="92">
        <f t="shared" si="166"/>
        <v>0</v>
      </c>
      <c r="L486" s="94">
        <v>484</v>
      </c>
      <c r="M486" s="114">
        <f t="shared" ca="1" si="162"/>
        <v>1364.5134225773202</v>
      </c>
      <c r="N486" s="115">
        <f ca="1">( IF(ISNUMBER(D486), D486,1)/100)*BB486 - $T$23 + $T$21</f>
        <v>206.74177850948453</v>
      </c>
      <c r="P486" s="102"/>
      <c r="Q486" s="102"/>
      <c r="R486" s="102"/>
      <c r="S486" s="102"/>
      <c r="AC486" s="83">
        <f t="shared" si="177"/>
        <v>0</v>
      </c>
      <c r="AD486" s="83">
        <f t="shared" si="178"/>
        <v>0</v>
      </c>
      <c r="AF486" s="83">
        <f t="shared" si="167"/>
        <v>0</v>
      </c>
      <c r="AG486" s="83">
        <f t="shared" si="168"/>
        <v>0</v>
      </c>
      <c r="AQ486" s="83">
        <f t="shared" ca="1" si="169"/>
        <v>4</v>
      </c>
      <c r="AR486" s="83">
        <f t="shared" ca="1" si="170"/>
        <v>-142.58053690309282</v>
      </c>
      <c r="AS486" s="83">
        <f t="shared" ca="1" si="163"/>
        <v>-141.41946309690718</v>
      </c>
      <c r="AT486" s="83" cm="1">
        <f t="array" aca="1" ref="AT486" ca="1">_xlfn.LET(_xlpm.rozsah, $F$3:$F$10001,_xlpm.podminka, (_xlpm.rozsah&gt;M486)*(ISNUMBER(_xlpm.rozsah)),_xlpm.indexy, IF(_xlpm.podminka, ROW(_xlpm.rozsah)-MIN(ROW(_xlpm.rozsah))+1),_xlpm.prvni, MIN(_xlpm.indexy),_xlpm.finalni, IF(_xlpm.prvni=1, 2, _xlpm.prvni),INDEX(_xlpm.rozsah, _xlpm.finalni))</f>
        <v>1400</v>
      </c>
      <c r="AU486" s="83" cm="1">
        <f t="array" aca="1" ref="AU486" ca="1">INDEX($F$3:$F$10001,MATCH(AT486,$F$3:$F$10004,0)-1)</f>
        <v>1300</v>
      </c>
      <c r="AV486" s="83">
        <f t="shared" ca="1" si="179"/>
        <v>-144</v>
      </c>
      <c r="AW486" s="83">
        <f t="shared" ca="1" si="180"/>
        <v>-140</v>
      </c>
      <c r="AX486" s="83">
        <f t="shared" ca="1" si="171"/>
        <v>360</v>
      </c>
      <c r="AY486" s="83">
        <f t="shared" ca="1" si="172"/>
        <v>350</v>
      </c>
      <c r="AZ486" s="83">
        <f t="shared" ca="1" si="173"/>
        <v>10</v>
      </c>
      <c r="BA486" s="83">
        <f t="shared" ca="1" si="174"/>
        <v>353.54865774226801</v>
      </c>
      <c r="BB486" s="83">
        <f t="shared" ca="1" si="175"/>
        <v>356.45134225773199</v>
      </c>
    </row>
    <row r="487" spans="1:54" x14ac:dyDescent="0.25">
      <c r="A487" s="58">
        <v>485</v>
      </c>
      <c r="B487" s="59">
        <f t="shared" si="164"/>
        <v>8.0833333333333339</v>
      </c>
      <c r="C487" s="58">
        <v>48.1</v>
      </c>
      <c r="D487" s="58">
        <v>80</v>
      </c>
      <c r="F487" s="117"/>
      <c r="G487" s="117"/>
      <c r="H487" s="112">
        <f t="shared" si="165"/>
        <v>0</v>
      </c>
      <c r="I487" s="121"/>
      <c r="J487" s="92">
        <f t="shared" si="166"/>
        <v>0</v>
      </c>
      <c r="L487" s="94">
        <v>485</v>
      </c>
      <c r="M487" s="114">
        <f t="shared" ca="1" si="162"/>
        <v>1381.9846541605468</v>
      </c>
      <c r="N487" s="115">
        <f ca="1">( IF(ISNUMBER(D487), D487,1)/100)*BB487 - $T$23 + $T$21</f>
        <v>286.55877233284372</v>
      </c>
      <c r="P487" s="102"/>
      <c r="Q487" s="102"/>
      <c r="R487" s="102"/>
      <c r="S487" s="102"/>
      <c r="AC487" s="83">
        <f t="shared" si="177"/>
        <v>0</v>
      </c>
      <c r="AD487" s="83">
        <f t="shared" si="178"/>
        <v>0</v>
      </c>
      <c r="AF487" s="83">
        <f t="shared" si="167"/>
        <v>0</v>
      </c>
      <c r="AG487" s="83">
        <f t="shared" si="168"/>
        <v>0</v>
      </c>
      <c r="AQ487" s="83">
        <f t="shared" ca="1" si="169"/>
        <v>4</v>
      </c>
      <c r="AR487" s="83">
        <f t="shared" ca="1" si="170"/>
        <v>-143.27938616642189</v>
      </c>
      <c r="AS487" s="83">
        <f t="shared" ca="1" si="163"/>
        <v>-140.72061383357811</v>
      </c>
      <c r="AT487" s="83" cm="1">
        <f t="array" aca="1" ref="AT487" ca="1">_xlfn.LET(_xlpm.rozsah, $F$3:$F$10001,_xlpm.podminka, (_xlpm.rozsah&gt;M487)*(ISNUMBER(_xlpm.rozsah)),_xlpm.indexy, IF(_xlpm.podminka, ROW(_xlpm.rozsah)-MIN(ROW(_xlpm.rozsah))+1),_xlpm.prvni, MIN(_xlpm.indexy),_xlpm.finalni, IF(_xlpm.prvni=1, 2, _xlpm.prvni),INDEX(_xlpm.rozsah, _xlpm.finalni))</f>
        <v>1400</v>
      </c>
      <c r="AU487" s="83" cm="1">
        <f t="array" aca="1" ref="AU487" ca="1">INDEX($F$3:$F$10001,MATCH(AT487,$F$3:$F$10004,0)-1)</f>
        <v>1300</v>
      </c>
      <c r="AV487" s="83">
        <f t="shared" ca="1" si="179"/>
        <v>-144</v>
      </c>
      <c r="AW487" s="83">
        <f t="shared" ca="1" si="180"/>
        <v>-140</v>
      </c>
      <c r="AX487" s="83">
        <f t="shared" ca="1" si="171"/>
        <v>360</v>
      </c>
      <c r="AY487" s="83">
        <f t="shared" ca="1" si="172"/>
        <v>350</v>
      </c>
      <c r="AZ487" s="83">
        <f t="shared" ca="1" si="173"/>
        <v>10</v>
      </c>
      <c r="BA487" s="83">
        <f t="shared" ca="1" si="174"/>
        <v>351.80153458394534</v>
      </c>
      <c r="BB487" s="83">
        <f t="shared" ca="1" si="175"/>
        <v>358.19846541605466</v>
      </c>
    </row>
    <row r="488" spans="1:54" x14ac:dyDescent="0.25">
      <c r="A488" s="58">
        <v>486</v>
      </c>
      <c r="B488" s="59">
        <f t="shared" si="164"/>
        <v>8.1</v>
      </c>
      <c r="C488" s="58">
        <v>49.4</v>
      </c>
      <c r="D488" s="58">
        <v>97.9</v>
      </c>
      <c r="F488" s="117"/>
      <c r="G488" s="117"/>
      <c r="H488" s="112">
        <f t="shared" si="165"/>
        <v>0</v>
      </c>
      <c r="I488" s="121"/>
      <c r="J488" s="92">
        <f t="shared" si="166"/>
        <v>0</v>
      </c>
      <c r="L488" s="94">
        <v>486</v>
      </c>
      <c r="M488" s="114">
        <f t="shared" ca="1" si="162"/>
        <v>1392.3085637324534</v>
      </c>
      <c r="N488" s="115">
        <f ca="1">( IF(ISNUMBER(D488), D488,1)/100)*BB488 - $T$23 + $T$21</f>
        <v>351.6870083894072</v>
      </c>
      <c r="P488" s="102"/>
      <c r="Q488" s="102"/>
      <c r="R488" s="102"/>
      <c r="S488" s="102"/>
      <c r="AC488" s="83">
        <f t="shared" si="177"/>
        <v>0</v>
      </c>
      <c r="AD488" s="83">
        <f t="shared" si="178"/>
        <v>0</v>
      </c>
      <c r="AF488" s="83">
        <f t="shared" si="167"/>
        <v>0</v>
      </c>
      <c r="AG488" s="83">
        <f t="shared" si="168"/>
        <v>0</v>
      </c>
      <c r="AQ488" s="83">
        <f t="shared" ca="1" si="169"/>
        <v>4</v>
      </c>
      <c r="AR488" s="83">
        <f t="shared" ca="1" si="170"/>
        <v>-143.69234254929813</v>
      </c>
      <c r="AS488" s="83">
        <f t="shared" ca="1" si="163"/>
        <v>-140.30765745070187</v>
      </c>
      <c r="AT488" s="83" cm="1">
        <f t="array" aca="1" ref="AT488" ca="1">_xlfn.LET(_xlpm.rozsah, $F$3:$F$10001,_xlpm.podminka, (_xlpm.rozsah&gt;M488)*(ISNUMBER(_xlpm.rozsah)),_xlpm.indexy, IF(_xlpm.podminka, ROW(_xlpm.rozsah)-MIN(ROW(_xlpm.rozsah))+1),_xlpm.prvni, MIN(_xlpm.indexy),_xlpm.finalni, IF(_xlpm.prvni=1, 2, _xlpm.prvni),INDEX(_xlpm.rozsah, _xlpm.finalni))</f>
        <v>1400</v>
      </c>
      <c r="AU488" s="83" cm="1">
        <f t="array" aca="1" ref="AU488" ca="1">INDEX($F$3:$F$10001,MATCH(AT488,$F$3:$F$10004,0)-1)</f>
        <v>1300</v>
      </c>
      <c r="AV488" s="83">
        <f t="shared" ca="1" si="179"/>
        <v>-144</v>
      </c>
      <c r="AW488" s="83">
        <f t="shared" ca="1" si="180"/>
        <v>-140</v>
      </c>
      <c r="AX488" s="83">
        <f t="shared" ca="1" si="171"/>
        <v>360</v>
      </c>
      <c r="AY488" s="83">
        <f t="shared" ca="1" si="172"/>
        <v>350</v>
      </c>
      <c r="AZ488" s="83">
        <f t="shared" ca="1" si="173"/>
        <v>10</v>
      </c>
      <c r="BA488" s="83">
        <f t="shared" ca="1" si="174"/>
        <v>350.76914362675467</v>
      </c>
      <c r="BB488" s="83">
        <f t="shared" ca="1" si="175"/>
        <v>359.23085637324533</v>
      </c>
    </row>
    <row r="489" spans="1:54" s="81" customFormat="1" x14ac:dyDescent="0.25">
      <c r="A489" s="79">
        <v>487</v>
      </c>
      <c r="B489" s="80">
        <f t="shared" si="164"/>
        <v>8.1166666666666671</v>
      </c>
      <c r="C489" s="79">
        <v>49.7</v>
      </c>
      <c r="D489" s="79" t="s">
        <v>8</v>
      </c>
      <c r="F489" s="117"/>
      <c r="G489" s="117"/>
      <c r="H489" s="112">
        <f t="shared" si="165"/>
        <v>0</v>
      </c>
      <c r="I489" s="121"/>
      <c r="J489" s="92">
        <f t="shared" si="166"/>
        <v>0</v>
      </c>
      <c r="K489" s="83"/>
      <c r="L489" s="94">
        <v>487</v>
      </c>
      <c r="M489" s="114">
        <f t="shared" ca="1" si="162"/>
        <v>1394.6910044028937</v>
      </c>
      <c r="N489" s="115">
        <f ca="1">AS489</f>
        <v>-140.21235982388424</v>
      </c>
      <c r="O489" s="83"/>
      <c r="P489" s="102"/>
      <c r="Q489" s="102"/>
      <c r="R489" s="102"/>
      <c r="S489" s="102"/>
      <c r="T489" s="83"/>
      <c r="U489" s="83"/>
      <c r="V489" s="83"/>
      <c r="W489" s="83"/>
      <c r="X489" s="83"/>
      <c r="Y489" s="83"/>
      <c r="Z489" s="83"/>
      <c r="AA489" s="83"/>
      <c r="AB489" s="83"/>
      <c r="AC489" s="83">
        <f t="shared" si="177"/>
        <v>0</v>
      </c>
      <c r="AD489" s="83">
        <f t="shared" si="178"/>
        <v>0</v>
      </c>
      <c r="AE489" s="83"/>
      <c r="AF489" s="83">
        <f t="shared" si="167"/>
        <v>0</v>
      </c>
      <c r="AG489" s="83">
        <f t="shared" si="168"/>
        <v>0</v>
      </c>
      <c r="AH489" s="83"/>
      <c r="AI489" s="83"/>
      <c r="AJ489" s="83"/>
      <c r="AK489" s="83"/>
      <c r="AL489" s="83"/>
      <c r="AM489" s="83"/>
      <c r="AN489" s="83"/>
      <c r="AO489" s="83"/>
      <c r="AP489" s="83"/>
      <c r="AQ489" s="83">
        <f t="shared" ca="1" si="169"/>
        <v>4</v>
      </c>
      <c r="AR489" s="83">
        <f t="shared" ca="1" si="170"/>
        <v>-143.78764017611576</v>
      </c>
      <c r="AS489" s="83">
        <f t="shared" ca="1" si="163"/>
        <v>-140.21235982388424</v>
      </c>
      <c r="AT489" s="83" cm="1">
        <f t="array" aca="1" ref="AT489" ca="1">_xlfn.LET(_xlpm.rozsah, $F$3:$F$10001,_xlpm.podminka, (_xlpm.rozsah&gt;M489)*(ISNUMBER(_xlpm.rozsah)),_xlpm.indexy, IF(_xlpm.podminka, ROW(_xlpm.rozsah)-MIN(ROW(_xlpm.rozsah))+1),_xlpm.prvni, MIN(_xlpm.indexy),_xlpm.finalni, IF(_xlpm.prvni=1, 2, _xlpm.prvni),INDEX(_xlpm.rozsah, _xlpm.finalni))</f>
        <v>1400</v>
      </c>
      <c r="AU489" s="83" cm="1">
        <f t="array" aca="1" ref="AU489" ca="1">INDEX($F$3:$F$10001,MATCH(AT489,$F$3:$F$10004,0)-1)</f>
        <v>1300</v>
      </c>
      <c r="AV489" s="83">
        <f t="shared" ca="1" si="179"/>
        <v>-144</v>
      </c>
      <c r="AW489" s="83">
        <f t="shared" ca="1" si="180"/>
        <v>-140</v>
      </c>
      <c r="AX489" s="83">
        <f t="shared" ca="1" si="171"/>
        <v>360</v>
      </c>
      <c r="AY489" s="83">
        <f t="shared" ca="1" si="172"/>
        <v>350</v>
      </c>
      <c r="AZ489" s="83">
        <f t="shared" ca="1" si="173"/>
        <v>10</v>
      </c>
      <c r="BA489" s="83">
        <f t="shared" ca="1" si="174"/>
        <v>350.53089955971063</v>
      </c>
      <c r="BB489" s="83">
        <f t="shared" ca="1" si="175"/>
        <v>359.46910044028937</v>
      </c>
    </row>
    <row r="490" spans="1:54" s="81" customFormat="1" x14ac:dyDescent="0.25">
      <c r="A490" s="79">
        <v>488</v>
      </c>
      <c r="B490" s="80">
        <f t="shared" si="164"/>
        <v>8.1333333333333329</v>
      </c>
      <c r="C490" s="79">
        <v>48.7</v>
      </c>
      <c r="D490" s="79" t="s">
        <v>8</v>
      </c>
      <c r="F490" s="117"/>
      <c r="G490" s="117"/>
      <c r="H490" s="112">
        <f t="shared" si="165"/>
        <v>0</v>
      </c>
      <c r="I490" s="121"/>
      <c r="J490" s="92">
        <f t="shared" si="166"/>
        <v>0</v>
      </c>
      <c r="K490" s="83"/>
      <c r="L490" s="94">
        <v>488</v>
      </c>
      <c r="M490" s="114">
        <f t="shared" ca="1" si="162"/>
        <v>1386.7495355014269</v>
      </c>
      <c r="N490" s="115">
        <f ca="1">AS490</f>
        <v>-140.53001857994292</v>
      </c>
      <c r="O490" s="83"/>
      <c r="P490" s="102"/>
      <c r="Q490" s="102"/>
      <c r="R490" s="102"/>
      <c r="S490" s="102"/>
      <c r="T490" s="83"/>
      <c r="U490" s="83"/>
      <c r="V490" s="83"/>
      <c r="W490" s="83"/>
      <c r="X490" s="83"/>
      <c r="Y490" s="83"/>
      <c r="Z490" s="83"/>
      <c r="AA490" s="83"/>
      <c r="AB490" s="83"/>
      <c r="AC490" s="83">
        <f t="shared" si="177"/>
        <v>0</v>
      </c>
      <c r="AD490" s="83">
        <f t="shared" si="178"/>
        <v>0</v>
      </c>
      <c r="AE490" s="83"/>
      <c r="AF490" s="83">
        <f t="shared" si="167"/>
        <v>0</v>
      </c>
      <c r="AG490" s="83">
        <f t="shared" si="168"/>
        <v>0</v>
      </c>
      <c r="AH490" s="83"/>
      <c r="AI490" s="83"/>
      <c r="AJ490" s="83"/>
      <c r="AK490" s="83"/>
      <c r="AL490" s="83"/>
      <c r="AM490" s="83"/>
      <c r="AN490" s="83"/>
      <c r="AO490" s="83"/>
      <c r="AP490" s="83"/>
      <c r="AQ490" s="83">
        <f t="shared" ca="1" si="169"/>
        <v>4</v>
      </c>
      <c r="AR490" s="83">
        <f t="shared" ca="1" si="170"/>
        <v>-143.46998142005708</v>
      </c>
      <c r="AS490" s="83">
        <f t="shared" ca="1" si="163"/>
        <v>-140.53001857994292</v>
      </c>
      <c r="AT490" s="83" cm="1">
        <f t="array" aca="1" ref="AT490" ca="1">_xlfn.LET(_xlpm.rozsah, $F$3:$F$10001,_xlpm.podminka, (_xlpm.rozsah&gt;M490)*(ISNUMBER(_xlpm.rozsah)),_xlpm.indexy, IF(_xlpm.podminka, ROW(_xlpm.rozsah)-MIN(ROW(_xlpm.rozsah))+1),_xlpm.prvni, MIN(_xlpm.indexy),_xlpm.finalni, IF(_xlpm.prvni=1, 2, _xlpm.prvni),INDEX(_xlpm.rozsah, _xlpm.finalni))</f>
        <v>1400</v>
      </c>
      <c r="AU490" s="83" cm="1">
        <f t="array" aca="1" ref="AU490" ca="1">INDEX($F$3:$F$10001,MATCH(AT490,$F$3:$F$10004,0)-1)</f>
        <v>1300</v>
      </c>
      <c r="AV490" s="83">
        <f t="shared" ca="1" si="179"/>
        <v>-144</v>
      </c>
      <c r="AW490" s="83">
        <f t="shared" ca="1" si="180"/>
        <v>-140</v>
      </c>
      <c r="AX490" s="83">
        <f t="shared" ca="1" si="171"/>
        <v>360</v>
      </c>
      <c r="AY490" s="83">
        <f t="shared" ca="1" si="172"/>
        <v>350</v>
      </c>
      <c r="AZ490" s="83">
        <f t="shared" ca="1" si="173"/>
        <v>10</v>
      </c>
      <c r="BA490" s="83">
        <f t="shared" ca="1" si="174"/>
        <v>351.32504644985733</v>
      </c>
      <c r="BB490" s="83">
        <f t="shared" ca="1" si="175"/>
        <v>358.67495355014267</v>
      </c>
    </row>
    <row r="491" spans="1:54" s="81" customFormat="1" x14ac:dyDescent="0.25">
      <c r="A491" s="79">
        <v>489</v>
      </c>
      <c r="B491" s="80">
        <f t="shared" si="164"/>
        <v>8.15</v>
      </c>
      <c r="C491" s="79">
        <v>45.5</v>
      </c>
      <c r="D491" s="79" t="s">
        <v>8</v>
      </c>
      <c r="F491" s="117"/>
      <c r="G491" s="117"/>
      <c r="H491" s="112">
        <f t="shared" si="165"/>
        <v>0</v>
      </c>
      <c r="I491" s="121"/>
      <c r="J491" s="92">
        <f t="shared" si="166"/>
        <v>0</v>
      </c>
      <c r="K491" s="83"/>
      <c r="L491" s="94">
        <v>489</v>
      </c>
      <c r="M491" s="114">
        <f t="shared" ca="1" si="162"/>
        <v>1361.3368350167334</v>
      </c>
      <c r="N491" s="115">
        <f ca="1">AS491</f>
        <v>-141.54652659933066</v>
      </c>
      <c r="O491" s="83"/>
      <c r="P491" s="102"/>
      <c r="Q491" s="102"/>
      <c r="R491" s="102"/>
      <c r="S491" s="102"/>
      <c r="T491" s="83"/>
      <c r="U491" s="83"/>
      <c r="V491" s="83"/>
      <c r="W491" s="83"/>
      <c r="X491" s="83"/>
      <c r="Y491" s="83"/>
      <c r="Z491" s="83"/>
      <c r="AA491" s="83"/>
      <c r="AB491" s="83"/>
      <c r="AC491" s="83">
        <f t="shared" si="177"/>
        <v>0</v>
      </c>
      <c r="AD491" s="83">
        <f t="shared" si="178"/>
        <v>0</v>
      </c>
      <c r="AE491" s="83"/>
      <c r="AF491" s="83">
        <f t="shared" si="167"/>
        <v>0</v>
      </c>
      <c r="AG491" s="83">
        <f t="shared" si="168"/>
        <v>0</v>
      </c>
      <c r="AH491" s="83"/>
      <c r="AI491" s="83"/>
      <c r="AJ491" s="83"/>
      <c r="AK491" s="83"/>
      <c r="AL491" s="83"/>
      <c r="AM491" s="83"/>
      <c r="AN491" s="83"/>
      <c r="AO491" s="83"/>
      <c r="AP491" s="83"/>
      <c r="AQ491" s="83">
        <f t="shared" ca="1" si="169"/>
        <v>4</v>
      </c>
      <c r="AR491" s="83">
        <f t="shared" ca="1" si="170"/>
        <v>-142.45347340066934</v>
      </c>
      <c r="AS491" s="83">
        <f t="shared" ca="1" si="163"/>
        <v>-141.54652659933066</v>
      </c>
      <c r="AT491" s="83" cm="1">
        <f t="array" aca="1" ref="AT491" ca="1">_xlfn.LET(_xlpm.rozsah, $F$3:$F$10001,_xlpm.podminka, (_xlpm.rozsah&gt;M491)*(ISNUMBER(_xlpm.rozsah)),_xlpm.indexy, IF(_xlpm.podminka, ROW(_xlpm.rozsah)-MIN(ROW(_xlpm.rozsah))+1),_xlpm.prvni, MIN(_xlpm.indexy),_xlpm.finalni, IF(_xlpm.prvni=1, 2, _xlpm.prvni),INDEX(_xlpm.rozsah, _xlpm.finalni))</f>
        <v>1400</v>
      </c>
      <c r="AU491" s="83" cm="1">
        <f t="array" aca="1" ref="AU491" ca="1">INDEX($F$3:$F$10001,MATCH(AT491,$F$3:$F$10004,0)-1)</f>
        <v>1300</v>
      </c>
      <c r="AV491" s="83">
        <f t="shared" ca="1" si="179"/>
        <v>-144</v>
      </c>
      <c r="AW491" s="83">
        <f t="shared" ca="1" si="180"/>
        <v>-140</v>
      </c>
      <c r="AX491" s="83">
        <f t="shared" ca="1" si="171"/>
        <v>360</v>
      </c>
      <c r="AY491" s="83">
        <f t="shared" ca="1" si="172"/>
        <v>350</v>
      </c>
      <c r="AZ491" s="83">
        <f t="shared" ca="1" si="173"/>
        <v>10</v>
      </c>
      <c r="BA491" s="83">
        <f t="shared" ca="1" si="174"/>
        <v>353.86631649832668</v>
      </c>
      <c r="BB491" s="83">
        <f t="shared" ca="1" si="175"/>
        <v>356.13368350167332</v>
      </c>
    </row>
    <row r="492" spans="1:54" s="81" customFormat="1" x14ac:dyDescent="0.25">
      <c r="A492" s="79">
        <v>490</v>
      </c>
      <c r="B492" s="80">
        <f t="shared" si="164"/>
        <v>8.1666666666666661</v>
      </c>
      <c r="C492" s="79">
        <v>40.4</v>
      </c>
      <c r="D492" s="79" t="s">
        <v>8</v>
      </c>
      <c r="F492" s="117"/>
      <c r="G492" s="117"/>
      <c r="H492" s="112">
        <f t="shared" si="165"/>
        <v>0</v>
      </c>
      <c r="I492" s="121"/>
      <c r="J492" s="92">
        <f t="shared" si="166"/>
        <v>0</v>
      </c>
      <c r="K492" s="83"/>
      <c r="L492" s="94">
        <v>490</v>
      </c>
      <c r="M492" s="114">
        <f t="shared" ca="1" si="162"/>
        <v>1320.8353436192533</v>
      </c>
      <c r="N492" s="115">
        <f ca="1">AS492</f>
        <v>-143.16658625522987</v>
      </c>
      <c r="O492" s="83"/>
      <c r="P492" s="102"/>
      <c r="Q492" s="102"/>
      <c r="R492" s="102"/>
      <c r="S492" s="102"/>
      <c r="T492" s="83"/>
      <c r="U492" s="83"/>
      <c r="V492" s="83"/>
      <c r="W492" s="83"/>
      <c r="X492" s="83"/>
      <c r="Y492" s="83"/>
      <c r="Z492" s="83"/>
      <c r="AA492" s="83"/>
      <c r="AB492" s="83"/>
      <c r="AC492" s="83">
        <f t="shared" si="177"/>
        <v>0</v>
      </c>
      <c r="AD492" s="83">
        <f t="shared" si="178"/>
        <v>0</v>
      </c>
      <c r="AE492" s="83"/>
      <c r="AF492" s="83">
        <f t="shared" si="167"/>
        <v>0</v>
      </c>
      <c r="AG492" s="83">
        <f t="shared" si="168"/>
        <v>0</v>
      </c>
      <c r="AH492" s="83"/>
      <c r="AI492" s="83"/>
      <c r="AJ492" s="83"/>
      <c r="AK492" s="83"/>
      <c r="AL492" s="83"/>
      <c r="AM492" s="83"/>
      <c r="AN492" s="83"/>
      <c r="AO492" s="83"/>
      <c r="AP492" s="83"/>
      <c r="AQ492" s="83">
        <f t="shared" ca="1" si="169"/>
        <v>4</v>
      </c>
      <c r="AR492" s="83">
        <f t="shared" ca="1" si="170"/>
        <v>-140.83341374477013</v>
      </c>
      <c r="AS492" s="83">
        <f t="shared" ca="1" si="163"/>
        <v>-143.16658625522987</v>
      </c>
      <c r="AT492" s="83" cm="1">
        <f t="array" aca="1" ref="AT492" ca="1">_xlfn.LET(_xlpm.rozsah, $F$3:$F$10001,_xlpm.podminka, (_xlpm.rozsah&gt;M492)*(ISNUMBER(_xlpm.rozsah)),_xlpm.indexy, IF(_xlpm.podminka, ROW(_xlpm.rozsah)-MIN(ROW(_xlpm.rozsah))+1),_xlpm.prvni, MIN(_xlpm.indexy),_xlpm.finalni, IF(_xlpm.prvni=1, 2, _xlpm.prvni),INDEX(_xlpm.rozsah, _xlpm.finalni))</f>
        <v>1400</v>
      </c>
      <c r="AU492" s="83" cm="1">
        <f t="array" aca="1" ref="AU492" ca="1">INDEX($F$3:$F$10001,MATCH(AT492,$F$3:$F$10004,0)-1)</f>
        <v>1300</v>
      </c>
      <c r="AV492" s="83">
        <f t="shared" ca="1" si="179"/>
        <v>-144</v>
      </c>
      <c r="AW492" s="83">
        <f t="shared" ca="1" si="180"/>
        <v>-140</v>
      </c>
      <c r="AX492" s="83">
        <f t="shared" ca="1" si="171"/>
        <v>360</v>
      </c>
      <c r="AY492" s="83">
        <f t="shared" ca="1" si="172"/>
        <v>350</v>
      </c>
      <c r="AZ492" s="83">
        <f t="shared" ca="1" si="173"/>
        <v>10</v>
      </c>
      <c r="BA492" s="83">
        <f t="shared" ca="1" si="174"/>
        <v>357.91646563807467</v>
      </c>
      <c r="BB492" s="83">
        <f t="shared" ca="1" si="175"/>
        <v>352.08353436192533</v>
      </c>
    </row>
    <row r="493" spans="1:54" x14ac:dyDescent="0.25">
      <c r="A493" s="58">
        <v>491</v>
      </c>
      <c r="B493" s="59">
        <f t="shared" si="164"/>
        <v>8.1833333333333336</v>
      </c>
      <c r="C493" s="58">
        <v>49.7</v>
      </c>
      <c r="D493" s="58">
        <v>0</v>
      </c>
      <c r="F493" s="117"/>
      <c r="G493" s="117"/>
      <c r="H493" s="112">
        <f t="shared" si="165"/>
        <v>0</v>
      </c>
      <c r="I493" s="121"/>
      <c r="J493" s="92">
        <f t="shared" si="166"/>
        <v>0</v>
      </c>
      <c r="L493" s="94">
        <v>491</v>
      </c>
      <c r="M493" s="114">
        <f t="shared" ca="1" si="162"/>
        <v>1394.6910044028937</v>
      </c>
      <c r="N493" s="115">
        <f>( IF(ISNUMBER(D493), D493,1)/100)*$BE$5 - $T$23 + $T$21</f>
        <v>0</v>
      </c>
      <c r="P493" s="102"/>
      <c r="Q493" s="102"/>
      <c r="R493" s="102"/>
      <c r="S493" s="102"/>
      <c r="AC493" s="83">
        <f t="shared" si="177"/>
        <v>0</v>
      </c>
      <c r="AD493" s="83">
        <f t="shared" si="178"/>
        <v>0</v>
      </c>
      <c r="AF493" s="83">
        <f t="shared" si="167"/>
        <v>0</v>
      </c>
      <c r="AG493" s="83">
        <f t="shared" si="168"/>
        <v>0</v>
      </c>
      <c r="AQ493" s="83">
        <f t="shared" ca="1" si="169"/>
        <v>4</v>
      </c>
      <c r="AR493" s="83">
        <f t="shared" ca="1" si="170"/>
        <v>-143.78764017611576</v>
      </c>
      <c r="AS493" s="83">
        <f t="shared" ca="1" si="163"/>
        <v>-140.21235982388424</v>
      </c>
      <c r="AT493" s="83" cm="1">
        <f t="array" aca="1" ref="AT493" ca="1">_xlfn.LET(_xlpm.rozsah, $F$3:$F$10001,_xlpm.podminka, (_xlpm.rozsah&gt;M493)*(ISNUMBER(_xlpm.rozsah)),_xlpm.indexy, IF(_xlpm.podminka, ROW(_xlpm.rozsah)-MIN(ROW(_xlpm.rozsah))+1),_xlpm.prvni, MIN(_xlpm.indexy),_xlpm.finalni, IF(_xlpm.prvni=1, 2, _xlpm.prvni),INDEX(_xlpm.rozsah, _xlpm.finalni))</f>
        <v>1400</v>
      </c>
      <c r="AU493" s="83" cm="1">
        <f t="array" aca="1" ref="AU493" ca="1">INDEX($F$3:$F$10001,MATCH(AT493,$F$3:$F$10004,0)-1)</f>
        <v>1300</v>
      </c>
      <c r="AV493" s="83">
        <f t="shared" ca="1" si="179"/>
        <v>-144</v>
      </c>
      <c r="AW493" s="83">
        <f t="shared" ca="1" si="180"/>
        <v>-140</v>
      </c>
      <c r="AX493" s="83">
        <f t="shared" ca="1" si="171"/>
        <v>360</v>
      </c>
      <c r="AY493" s="83">
        <f t="shared" ca="1" si="172"/>
        <v>350</v>
      </c>
      <c r="AZ493" s="83">
        <f t="shared" ca="1" si="173"/>
        <v>10</v>
      </c>
      <c r="BA493" s="83">
        <f t="shared" ca="1" si="174"/>
        <v>350.53089955971063</v>
      </c>
      <c r="BB493" s="83">
        <f t="shared" ca="1" si="175"/>
        <v>359.46910044028937</v>
      </c>
    </row>
    <row r="494" spans="1:54" s="81" customFormat="1" x14ac:dyDescent="0.25">
      <c r="A494" s="79">
        <v>492</v>
      </c>
      <c r="B494" s="80">
        <f t="shared" si="164"/>
        <v>8.1999999999999993</v>
      </c>
      <c r="C494" s="79">
        <v>59</v>
      </c>
      <c r="D494" s="79" t="s">
        <v>8</v>
      </c>
      <c r="F494" s="117"/>
      <c r="G494" s="117"/>
      <c r="H494" s="112">
        <f t="shared" si="165"/>
        <v>0</v>
      </c>
      <c r="I494" s="121"/>
      <c r="J494" s="92">
        <f t="shared" si="166"/>
        <v>0</v>
      </c>
      <c r="K494" s="83"/>
      <c r="L494" s="94">
        <v>492</v>
      </c>
      <c r="M494" s="114">
        <f t="shared" ca="1" si="162"/>
        <v>1468.5466651865336</v>
      </c>
      <c r="N494" s="115">
        <f ca="1">AS494</f>
        <v>-144</v>
      </c>
      <c r="O494" s="83"/>
      <c r="P494" s="102"/>
      <c r="Q494" s="102"/>
      <c r="R494" s="102"/>
      <c r="S494" s="102"/>
      <c r="T494" s="83"/>
      <c r="U494" s="83"/>
      <c r="V494" s="83"/>
      <c r="W494" s="83"/>
      <c r="X494" s="83"/>
      <c r="Y494" s="83"/>
      <c r="Z494" s="83"/>
      <c r="AA494" s="83"/>
      <c r="AB494" s="83"/>
      <c r="AC494" s="83">
        <f t="shared" si="177"/>
        <v>0</v>
      </c>
      <c r="AD494" s="83">
        <f t="shared" si="178"/>
        <v>0</v>
      </c>
      <c r="AE494" s="83"/>
      <c r="AF494" s="83">
        <f t="shared" si="167"/>
        <v>0</v>
      </c>
      <c r="AG494" s="83">
        <f t="shared" si="168"/>
        <v>0</v>
      </c>
      <c r="AH494" s="83"/>
      <c r="AI494" s="83"/>
      <c r="AJ494" s="83"/>
      <c r="AK494" s="83"/>
      <c r="AL494" s="83"/>
      <c r="AM494" s="83"/>
      <c r="AN494" s="83"/>
      <c r="AO494" s="83"/>
      <c r="AP494" s="83"/>
      <c r="AQ494" s="83">
        <f t="shared" ca="1" si="169"/>
        <v>0</v>
      </c>
      <c r="AR494" s="83">
        <f t="shared" ca="1" si="170"/>
        <v>-144</v>
      </c>
      <c r="AS494" s="83">
        <f t="shared" ca="1" si="163"/>
        <v>-144</v>
      </c>
      <c r="AT494" s="83" cm="1">
        <f t="array" aca="1" ref="AT494" ca="1">_xlfn.LET(_xlpm.rozsah, $F$3:$F$10001,_xlpm.podminka, (_xlpm.rozsah&gt;M494)*(ISNUMBER(_xlpm.rozsah)),_xlpm.indexy, IF(_xlpm.podminka, ROW(_xlpm.rozsah)-MIN(ROW(_xlpm.rozsah))+1),_xlpm.prvni, MIN(_xlpm.indexy),_xlpm.finalni, IF(_xlpm.prvni=1, 2, _xlpm.prvni),INDEX(_xlpm.rozsah, _xlpm.finalni))</f>
        <v>1500</v>
      </c>
      <c r="AU494" s="83" cm="1">
        <f t="array" aca="1" ref="AU494" ca="1">INDEX($F$3:$F$10001,MATCH(AT494,$F$3:$F$10004,0)-1)</f>
        <v>1400</v>
      </c>
      <c r="AV494" s="83">
        <f t="shared" ca="1" si="179"/>
        <v>-144</v>
      </c>
      <c r="AW494" s="83">
        <f t="shared" ca="1" si="180"/>
        <v>-144</v>
      </c>
      <c r="AX494" s="83">
        <f t="shared" ca="1" si="171"/>
        <v>360</v>
      </c>
      <c r="AY494" s="83">
        <f t="shared" ca="1" si="172"/>
        <v>360</v>
      </c>
      <c r="AZ494" s="83">
        <f t="shared" ca="1" si="173"/>
        <v>0</v>
      </c>
      <c r="BA494" s="83">
        <f t="shared" ca="1" si="174"/>
        <v>360</v>
      </c>
      <c r="BB494" s="83">
        <f t="shared" ca="1" si="175"/>
        <v>360</v>
      </c>
    </row>
    <row r="495" spans="1:54" s="81" customFormat="1" x14ac:dyDescent="0.25">
      <c r="A495" s="79">
        <v>493</v>
      </c>
      <c r="B495" s="80">
        <f t="shared" si="164"/>
        <v>8.2166666666666668</v>
      </c>
      <c r="C495" s="79">
        <v>48.9</v>
      </c>
      <c r="D495" s="79" t="s">
        <v>8</v>
      </c>
      <c r="F495" s="117"/>
      <c r="G495" s="117"/>
      <c r="H495" s="112">
        <f t="shared" si="165"/>
        <v>0</v>
      </c>
      <c r="I495" s="121"/>
      <c r="J495" s="92">
        <f t="shared" si="166"/>
        <v>0</v>
      </c>
      <c r="K495" s="83"/>
      <c r="L495" s="94">
        <v>493</v>
      </c>
      <c r="M495" s="114">
        <f t="shared" ca="1" si="162"/>
        <v>1388.3378292817201</v>
      </c>
      <c r="N495" s="115">
        <f ca="1">AS495</f>
        <v>-140.46648682873121</v>
      </c>
      <c r="O495" s="83"/>
      <c r="P495" s="102"/>
      <c r="Q495" s="102"/>
      <c r="R495" s="102"/>
      <c r="S495" s="102"/>
      <c r="T495" s="83"/>
      <c r="U495" s="83"/>
      <c r="V495" s="83"/>
      <c r="W495" s="83"/>
      <c r="X495" s="83"/>
      <c r="Y495" s="83"/>
      <c r="Z495" s="83"/>
      <c r="AA495" s="83"/>
      <c r="AB495" s="83"/>
      <c r="AC495" s="83">
        <f t="shared" si="177"/>
        <v>0</v>
      </c>
      <c r="AD495" s="83">
        <f t="shared" si="178"/>
        <v>0</v>
      </c>
      <c r="AE495" s="83"/>
      <c r="AF495" s="83">
        <f t="shared" si="167"/>
        <v>0</v>
      </c>
      <c r="AG495" s="83">
        <f t="shared" si="168"/>
        <v>0</v>
      </c>
      <c r="AH495" s="83"/>
      <c r="AI495" s="83"/>
      <c r="AJ495" s="83"/>
      <c r="AK495" s="83"/>
      <c r="AL495" s="83"/>
      <c r="AM495" s="83"/>
      <c r="AN495" s="83"/>
      <c r="AO495" s="83"/>
      <c r="AP495" s="83"/>
      <c r="AQ495" s="83">
        <f t="shared" ca="1" si="169"/>
        <v>4</v>
      </c>
      <c r="AR495" s="83">
        <f t="shared" ca="1" si="170"/>
        <v>-143.53351317126879</v>
      </c>
      <c r="AS495" s="83">
        <f t="shared" ca="1" si="163"/>
        <v>-140.46648682873121</v>
      </c>
      <c r="AT495" s="83" cm="1">
        <f t="array" aca="1" ref="AT495" ca="1">_xlfn.LET(_xlpm.rozsah, $F$3:$F$10001,_xlpm.podminka, (_xlpm.rozsah&gt;M495)*(ISNUMBER(_xlpm.rozsah)),_xlpm.indexy, IF(_xlpm.podminka, ROW(_xlpm.rozsah)-MIN(ROW(_xlpm.rozsah))+1),_xlpm.prvni, MIN(_xlpm.indexy),_xlpm.finalni, IF(_xlpm.prvni=1, 2, _xlpm.prvni),INDEX(_xlpm.rozsah, _xlpm.finalni))</f>
        <v>1400</v>
      </c>
      <c r="AU495" s="83" cm="1">
        <f t="array" aca="1" ref="AU495" ca="1">INDEX($F$3:$F$10001,MATCH(AT495,$F$3:$F$10004,0)-1)</f>
        <v>1300</v>
      </c>
      <c r="AV495" s="83">
        <f t="shared" ca="1" si="179"/>
        <v>-144</v>
      </c>
      <c r="AW495" s="83">
        <f t="shared" ca="1" si="180"/>
        <v>-140</v>
      </c>
      <c r="AX495" s="83">
        <f t="shared" ca="1" si="171"/>
        <v>360</v>
      </c>
      <c r="AY495" s="83">
        <f t="shared" ca="1" si="172"/>
        <v>350</v>
      </c>
      <c r="AZ495" s="83">
        <f t="shared" ca="1" si="173"/>
        <v>10</v>
      </c>
      <c r="BA495" s="83">
        <f t="shared" ca="1" si="174"/>
        <v>351.16621707182799</v>
      </c>
      <c r="BB495" s="83">
        <f t="shared" ca="1" si="175"/>
        <v>358.83378292817201</v>
      </c>
    </row>
    <row r="496" spans="1:54" s="81" customFormat="1" x14ac:dyDescent="0.25">
      <c r="A496" s="79">
        <v>494</v>
      </c>
      <c r="B496" s="80">
        <f t="shared" si="164"/>
        <v>8.2333333333333325</v>
      </c>
      <c r="C496" s="79">
        <v>40</v>
      </c>
      <c r="D496" s="79" t="s">
        <v>8</v>
      </c>
      <c r="F496" s="117"/>
      <c r="G496" s="117"/>
      <c r="H496" s="112">
        <f t="shared" si="165"/>
        <v>0</v>
      </c>
      <c r="I496" s="121"/>
      <c r="J496" s="92">
        <f t="shared" si="166"/>
        <v>0</v>
      </c>
      <c r="K496" s="83"/>
      <c r="L496" s="94">
        <v>494</v>
      </c>
      <c r="M496" s="114">
        <f t="shared" ca="1" si="162"/>
        <v>1317.6587560586668</v>
      </c>
      <c r="N496" s="115">
        <f ca="1">AS496</f>
        <v>-143.29364975765333</v>
      </c>
      <c r="O496" s="83"/>
      <c r="P496" s="102"/>
      <c r="Q496" s="102"/>
      <c r="R496" s="102"/>
      <c r="S496" s="102"/>
      <c r="T496" s="83"/>
      <c r="U496" s="83"/>
      <c r="V496" s="83"/>
      <c r="W496" s="83"/>
      <c r="X496" s="83"/>
      <c r="Y496" s="83"/>
      <c r="Z496" s="83"/>
      <c r="AA496" s="83"/>
      <c r="AB496" s="83"/>
      <c r="AC496" s="83">
        <f t="shared" si="177"/>
        <v>0</v>
      </c>
      <c r="AD496" s="83">
        <f t="shared" si="178"/>
        <v>0</v>
      </c>
      <c r="AE496" s="83"/>
      <c r="AF496" s="83">
        <f t="shared" si="167"/>
        <v>0</v>
      </c>
      <c r="AG496" s="83">
        <f t="shared" si="168"/>
        <v>0</v>
      </c>
      <c r="AH496" s="83"/>
      <c r="AI496" s="83"/>
      <c r="AJ496" s="83"/>
      <c r="AK496" s="83"/>
      <c r="AL496" s="83"/>
      <c r="AM496" s="83"/>
      <c r="AN496" s="83"/>
      <c r="AO496" s="83"/>
      <c r="AP496" s="83"/>
      <c r="AQ496" s="83">
        <f t="shared" ca="1" si="169"/>
        <v>4</v>
      </c>
      <c r="AR496" s="83">
        <f t="shared" ca="1" si="170"/>
        <v>-140.70635024234667</v>
      </c>
      <c r="AS496" s="83">
        <f t="shared" ca="1" si="163"/>
        <v>-143.29364975765333</v>
      </c>
      <c r="AT496" s="83" cm="1">
        <f t="array" aca="1" ref="AT496" ca="1">_xlfn.LET(_xlpm.rozsah, $F$3:$F$10001,_xlpm.podminka, (_xlpm.rozsah&gt;M496)*(ISNUMBER(_xlpm.rozsah)),_xlpm.indexy, IF(_xlpm.podminka, ROW(_xlpm.rozsah)-MIN(ROW(_xlpm.rozsah))+1),_xlpm.prvni, MIN(_xlpm.indexy),_xlpm.finalni, IF(_xlpm.prvni=1, 2, _xlpm.prvni),INDEX(_xlpm.rozsah, _xlpm.finalni))</f>
        <v>1400</v>
      </c>
      <c r="AU496" s="83" cm="1">
        <f t="array" aca="1" ref="AU496" ca="1">INDEX($F$3:$F$10001,MATCH(AT496,$F$3:$F$10004,0)-1)</f>
        <v>1300</v>
      </c>
      <c r="AV496" s="83">
        <f t="shared" ca="1" si="179"/>
        <v>-144</v>
      </c>
      <c r="AW496" s="83">
        <f t="shared" ca="1" si="180"/>
        <v>-140</v>
      </c>
      <c r="AX496" s="83">
        <f t="shared" ca="1" si="171"/>
        <v>360</v>
      </c>
      <c r="AY496" s="83">
        <f t="shared" ca="1" si="172"/>
        <v>350</v>
      </c>
      <c r="AZ496" s="83">
        <f t="shared" ca="1" si="173"/>
        <v>10</v>
      </c>
      <c r="BA496" s="83">
        <f t="shared" ca="1" si="174"/>
        <v>358.23412439413335</v>
      </c>
      <c r="BB496" s="83">
        <f t="shared" ca="1" si="175"/>
        <v>351.76587560586665</v>
      </c>
    </row>
    <row r="497" spans="1:54" s="81" customFormat="1" x14ac:dyDescent="0.25">
      <c r="A497" s="79">
        <v>495</v>
      </c>
      <c r="B497" s="80">
        <f t="shared" si="164"/>
        <v>8.25</v>
      </c>
      <c r="C497" s="79">
        <v>33.5</v>
      </c>
      <c r="D497" s="79" t="s">
        <v>8</v>
      </c>
      <c r="F497" s="117"/>
      <c r="G497" s="117"/>
      <c r="H497" s="112">
        <f t="shared" si="165"/>
        <v>0</v>
      </c>
      <c r="I497" s="121"/>
      <c r="J497" s="92">
        <f t="shared" si="166"/>
        <v>0</v>
      </c>
      <c r="K497" s="83"/>
      <c r="L497" s="94">
        <v>495</v>
      </c>
      <c r="M497" s="114">
        <f t="shared" ca="1" si="162"/>
        <v>1266.0392081991336</v>
      </c>
      <c r="N497" s="115">
        <f ca="1">AS497</f>
        <v>-132.07529501610398</v>
      </c>
      <c r="O497" s="83"/>
      <c r="P497" s="102"/>
      <c r="Q497" s="102"/>
      <c r="R497" s="102"/>
      <c r="S497" s="102"/>
      <c r="T497" s="83"/>
      <c r="U497" s="83"/>
      <c r="V497" s="83"/>
      <c r="W497" s="83"/>
      <c r="X497" s="83"/>
      <c r="Y497" s="83"/>
      <c r="Z497" s="83"/>
      <c r="AA497" s="83"/>
      <c r="AB497" s="83"/>
      <c r="AC497" s="83">
        <f t="shared" si="177"/>
        <v>0</v>
      </c>
      <c r="AD497" s="83">
        <f t="shared" si="178"/>
        <v>0</v>
      </c>
      <c r="AE497" s="83"/>
      <c r="AF497" s="83">
        <f t="shared" si="167"/>
        <v>0</v>
      </c>
      <c r="AG497" s="83">
        <f t="shared" si="168"/>
        <v>0</v>
      </c>
      <c r="AH497" s="83"/>
      <c r="AI497" s="83"/>
      <c r="AJ497" s="83"/>
      <c r="AK497" s="83"/>
      <c r="AL497" s="83"/>
      <c r="AM497" s="83"/>
      <c r="AN497" s="83"/>
      <c r="AO497" s="83"/>
      <c r="AP497" s="83"/>
      <c r="AQ497" s="83">
        <f t="shared" ca="1" si="169"/>
        <v>12</v>
      </c>
      <c r="AR497" s="83">
        <f t="shared" ca="1" si="170"/>
        <v>-135.92470498389602</v>
      </c>
      <c r="AS497" s="83">
        <f t="shared" ca="1" si="163"/>
        <v>-132.07529501610398</v>
      </c>
      <c r="AT497" s="83" cm="1">
        <f t="array" aca="1" ref="AT497" ca="1">_xlfn.LET(_xlpm.rozsah, $F$3:$F$10001,_xlpm.podminka, (_xlpm.rozsah&gt;M497)*(ISNUMBER(_xlpm.rozsah)),_xlpm.indexy, IF(_xlpm.podminka, ROW(_xlpm.rozsah)-MIN(ROW(_xlpm.rozsah))+1),_xlpm.prvni, MIN(_xlpm.indexy),_xlpm.finalni, IF(_xlpm.prvni=1, 2, _xlpm.prvni),INDEX(_xlpm.rozsah, _xlpm.finalni))</f>
        <v>1300</v>
      </c>
      <c r="AU497" s="83" cm="1">
        <f t="array" aca="1" ref="AU497" ca="1">INDEX($F$3:$F$10001,MATCH(AT497,$F$3:$F$10004,0)-1)</f>
        <v>1200</v>
      </c>
      <c r="AV497" s="83">
        <f t="shared" ca="1" si="179"/>
        <v>-140</v>
      </c>
      <c r="AW497" s="83">
        <f t="shared" ca="1" si="180"/>
        <v>-128</v>
      </c>
      <c r="AX497" s="83">
        <f t="shared" ca="1" si="171"/>
        <v>350</v>
      </c>
      <c r="AY497" s="83">
        <f t="shared" ca="1" si="172"/>
        <v>320</v>
      </c>
      <c r="AZ497" s="83">
        <f t="shared" ca="1" si="173"/>
        <v>30</v>
      </c>
      <c r="BA497" s="83">
        <f t="shared" ca="1" si="174"/>
        <v>330.18823754025993</v>
      </c>
      <c r="BB497" s="83">
        <f t="shared" ca="1" si="175"/>
        <v>339.81176245974007</v>
      </c>
    </row>
    <row r="498" spans="1:54" s="81" customFormat="1" x14ac:dyDescent="0.25">
      <c r="A498" s="79">
        <v>496</v>
      </c>
      <c r="B498" s="80">
        <f t="shared" si="164"/>
        <v>8.2666666666666675</v>
      </c>
      <c r="C498" s="79">
        <v>30</v>
      </c>
      <c r="D498" s="79" t="s">
        <v>8</v>
      </c>
      <c r="F498" s="117"/>
      <c r="G498" s="117"/>
      <c r="H498" s="112">
        <f t="shared" si="165"/>
        <v>0</v>
      </c>
      <c r="I498" s="121"/>
      <c r="J498" s="92">
        <f t="shared" si="166"/>
        <v>0</v>
      </c>
      <c r="K498" s="83"/>
      <c r="L498" s="94">
        <v>496</v>
      </c>
      <c r="M498" s="114">
        <f t="shared" ca="1" si="162"/>
        <v>1238.2440670440001</v>
      </c>
      <c r="N498" s="115">
        <f ca="1">AS498</f>
        <v>-135.41071195472</v>
      </c>
      <c r="O498" s="83"/>
      <c r="P498" s="102"/>
      <c r="Q498" s="102"/>
      <c r="R498" s="102"/>
      <c r="S498" s="102"/>
      <c r="T498" s="83"/>
      <c r="U498" s="83"/>
      <c r="V498" s="83"/>
      <c r="W498" s="83"/>
      <c r="X498" s="83"/>
      <c r="Y498" s="83"/>
      <c r="Z498" s="83"/>
      <c r="AA498" s="83"/>
      <c r="AB498" s="83"/>
      <c r="AC498" s="83">
        <f t="shared" si="177"/>
        <v>0</v>
      </c>
      <c r="AD498" s="83">
        <f t="shared" si="178"/>
        <v>0</v>
      </c>
      <c r="AE498" s="83"/>
      <c r="AF498" s="83">
        <f t="shared" si="167"/>
        <v>0</v>
      </c>
      <c r="AG498" s="83">
        <f t="shared" si="168"/>
        <v>0</v>
      </c>
      <c r="AH498" s="83"/>
      <c r="AI498" s="83"/>
      <c r="AJ498" s="83"/>
      <c r="AK498" s="83"/>
      <c r="AL498" s="83"/>
      <c r="AM498" s="83"/>
      <c r="AN498" s="83"/>
      <c r="AO498" s="83"/>
      <c r="AP498" s="83"/>
      <c r="AQ498" s="83">
        <f t="shared" ca="1" si="169"/>
        <v>12</v>
      </c>
      <c r="AR498" s="83">
        <f t="shared" ca="1" si="170"/>
        <v>-132.58928804528</v>
      </c>
      <c r="AS498" s="83">
        <f t="shared" ca="1" si="163"/>
        <v>-135.41071195472</v>
      </c>
      <c r="AT498" s="83" cm="1">
        <f t="array" aca="1" ref="AT498" ca="1">_xlfn.LET(_xlpm.rozsah, $F$3:$F$10001,_xlpm.podminka, (_xlpm.rozsah&gt;M498)*(ISNUMBER(_xlpm.rozsah)),_xlpm.indexy, IF(_xlpm.podminka, ROW(_xlpm.rozsah)-MIN(ROW(_xlpm.rozsah))+1),_xlpm.prvni, MIN(_xlpm.indexy),_xlpm.finalni, IF(_xlpm.prvni=1, 2, _xlpm.prvni),INDEX(_xlpm.rozsah, _xlpm.finalni))</f>
        <v>1300</v>
      </c>
      <c r="AU498" s="83" cm="1">
        <f t="array" aca="1" ref="AU498" ca="1">INDEX($F$3:$F$10001,MATCH(AT498,$F$3:$F$10004,0)-1)</f>
        <v>1200</v>
      </c>
      <c r="AV498" s="83">
        <f t="shared" ca="1" si="179"/>
        <v>-140</v>
      </c>
      <c r="AW498" s="83">
        <f t="shared" ca="1" si="180"/>
        <v>-128</v>
      </c>
      <c r="AX498" s="83">
        <f t="shared" ca="1" si="171"/>
        <v>350</v>
      </c>
      <c r="AY498" s="83">
        <f t="shared" ca="1" si="172"/>
        <v>320</v>
      </c>
      <c r="AZ498" s="83">
        <f t="shared" ca="1" si="173"/>
        <v>30</v>
      </c>
      <c r="BA498" s="83">
        <f t="shared" ca="1" si="174"/>
        <v>338.5267798868</v>
      </c>
      <c r="BB498" s="83">
        <f t="shared" ca="1" si="175"/>
        <v>331.4732201132</v>
      </c>
    </row>
    <row r="499" spans="1:54" x14ac:dyDescent="0.25">
      <c r="A499" s="58">
        <v>497</v>
      </c>
      <c r="B499" s="59">
        <f t="shared" si="164"/>
        <v>8.2833333333333332</v>
      </c>
      <c r="C499" s="58">
        <v>29.1</v>
      </c>
      <c r="D499" s="58">
        <v>12</v>
      </c>
      <c r="F499" s="117"/>
      <c r="G499" s="117"/>
      <c r="H499" s="112">
        <f t="shared" si="165"/>
        <v>0</v>
      </c>
      <c r="I499" s="121"/>
      <c r="J499" s="92">
        <f t="shared" si="166"/>
        <v>0</v>
      </c>
      <c r="L499" s="94">
        <v>497</v>
      </c>
      <c r="M499" s="114">
        <f t="shared" ca="1" si="162"/>
        <v>1231.0967450326802</v>
      </c>
      <c r="N499" s="115">
        <f t="shared" ref="N499:N528" ca="1" si="181">( IF(ISNUMBER(D499), D499,1)/100)*BB499 - $T$23 + $T$21</f>
        <v>39.519482821176489</v>
      </c>
      <c r="P499" s="102"/>
      <c r="Q499" s="102"/>
      <c r="R499" s="102"/>
      <c r="S499" s="102"/>
      <c r="AC499" s="83">
        <f t="shared" si="177"/>
        <v>0</v>
      </c>
      <c r="AD499" s="83">
        <f t="shared" si="178"/>
        <v>0</v>
      </c>
      <c r="AF499" s="83">
        <f t="shared" si="167"/>
        <v>0</v>
      </c>
      <c r="AG499" s="83">
        <f t="shared" si="168"/>
        <v>0</v>
      </c>
      <c r="AQ499" s="83">
        <f t="shared" ca="1" si="169"/>
        <v>12</v>
      </c>
      <c r="AR499" s="83">
        <f t="shared" ca="1" si="170"/>
        <v>-131.73160940392162</v>
      </c>
      <c r="AS499" s="83">
        <f t="shared" ca="1" si="163"/>
        <v>-136.26839059607838</v>
      </c>
      <c r="AT499" s="83" cm="1">
        <f t="array" aca="1" ref="AT499" ca="1">_xlfn.LET(_xlpm.rozsah, $F$3:$F$10001,_xlpm.podminka, (_xlpm.rozsah&gt;M499)*(ISNUMBER(_xlpm.rozsah)),_xlpm.indexy, IF(_xlpm.podminka, ROW(_xlpm.rozsah)-MIN(ROW(_xlpm.rozsah))+1),_xlpm.prvni, MIN(_xlpm.indexy),_xlpm.finalni, IF(_xlpm.prvni=1, 2, _xlpm.prvni),INDEX(_xlpm.rozsah, _xlpm.finalni))</f>
        <v>1300</v>
      </c>
      <c r="AU499" s="83" cm="1">
        <f t="array" aca="1" ref="AU499" ca="1">INDEX($F$3:$F$10001,MATCH(AT499,$F$3:$F$10004,0)-1)</f>
        <v>1200</v>
      </c>
      <c r="AV499" s="83">
        <f t="shared" ca="1" si="179"/>
        <v>-140</v>
      </c>
      <c r="AW499" s="83">
        <f t="shared" ca="1" si="180"/>
        <v>-128</v>
      </c>
      <c r="AX499" s="83">
        <f t="shared" ca="1" si="171"/>
        <v>350</v>
      </c>
      <c r="AY499" s="83">
        <f t="shared" ca="1" si="172"/>
        <v>320</v>
      </c>
      <c r="AZ499" s="83">
        <f t="shared" ca="1" si="173"/>
        <v>30</v>
      </c>
      <c r="BA499" s="83">
        <f t="shared" ca="1" si="174"/>
        <v>340.67097649019593</v>
      </c>
      <c r="BB499" s="83">
        <f t="shared" ca="1" si="175"/>
        <v>329.32902350980407</v>
      </c>
    </row>
    <row r="500" spans="1:54" x14ac:dyDescent="0.25">
      <c r="A500" s="58">
        <v>498</v>
      </c>
      <c r="B500" s="59">
        <f t="shared" si="164"/>
        <v>8.3000000000000007</v>
      </c>
      <c r="C500" s="58">
        <v>29.3</v>
      </c>
      <c r="D500" s="58">
        <v>40.4</v>
      </c>
      <c r="F500" s="117"/>
      <c r="G500" s="117"/>
      <c r="H500" s="112">
        <f t="shared" si="165"/>
        <v>0</v>
      </c>
      <c r="I500" s="121"/>
      <c r="J500" s="92">
        <f t="shared" si="166"/>
        <v>0</v>
      </c>
      <c r="L500" s="94">
        <v>498</v>
      </c>
      <c r="M500" s="114">
        <f t="shared" ca="1" si="162"/>
        <v>1232.6850388129735</v>
      </c>
      <c r="N500" s="115">
        <f t="shared" ca="1" si="181"/>
        <v>133.24142670413238</v>
      </c>
      <c r="P500" s="102"/>
      <c r="Q500" s="102"/>
      <c r="R500" s="102"/>
      <c r="S500" s="102"/>
      <c r="AC500" s="83">
        <f t="shared" si="177"/>
        <v>0</v>
      </c>
      <c r="AD500" s="83">
        <f t="shared" si="178"/>
        <v>0</v>
      </c>
      <c r="AF500" s="83">
        <f t="shared" si="167"/>
        <v>0</v>
      </c>
      <c r="AG500" s="83">
        <f t="shared" si="168"/>
        <v>0</v>
      </c>
      <c r="AQ500" s="83">
        <f t="shared" ca="1" si="169"/>
        <v>12</v>
      </c>
      <c r="AR500" s="83">
        <f t="shared" ca="1" si="170"/>
        <v>-131.92220465755682</v>
      </c>
      <c r="AS500" s="83">
        <f t="shared" ca="1" si="163"/>
        <v>-136.07779534244318</v>
      </c>
      <c r="AT500" s="83" cm="1">
        <f t="array" aca="1" ref="AT500" ca="1">_xlfn.LET(_xlpm.rozsah, $F$3:$F$10001,_xlpm.podminka, (_xlpm.rozsah&gt;M500)*(ISNUMBER(_xlpm.rozsah)),_xlpm.indexy, IF(_xlpm.podminka, ROW(_xlpm.rozsah)-MIN(ROW(_xlpm.rozsah))+1),_xlpm.prvni, MIN(_xlpm.indexy),_xlpm.finalni, IF(_xlpm.prvni=1, 2, _xlpm.prvni),INDEX(_xlpm.rozsah, _xlpm.finalni))</f>
        <v>1300</v>
      </c>
      <c r="AU500" s="83" cm="1">
        <f t="array" aca="1" ref="AU500" ca="1">INDEX($F$3:$F$10001,MATCH(AT500,$F$3:$F$10004,0)-1)</f>
        <v>1200</v>
      </c>
      <c r="AV500" s="83">
        <f t="shared" ca="1" si="179"/>
        <v>-140</v>
      </c>
      <c r="AW500" s="83">
        <f t="shared" ca="1" si="180"/>
        <v>-128</v>
      </c>
      <c r="AX500" s="83">
        <f t="shared" ca="1" si="171"/>
        <v>350</v>
      </c>
      <c r="AY500" s="83">
        <f t="shared" ca="1" si="172"/>
        <v>320</v>
      </c>
      <c r="AZ500" s="83">
        <f t="shared" ca="1" si="173"/>
        <v>30</v>
      </c>
      <c r="BA500" s="83">
        <f t="shared" ca="1" si="174"/>
        <v>340.19448835610797</v>
      </c>
      <c r="BB500" s="83">
        <f t="shared" ca="1" si="175"/>
        <v>329.80551164389203</v>
      </c>
    </row>
    <row r="501" spans="1:54" x14ac:dyDescent="0.25">
      <c r="A501" s="58">
        <v>499</v>
      </c>
      <c r="B501" s="59">
        <f t="shared" si="164"/>
        <v>8.3166666666666664</v>
      </c>
      <c r="C501" s="58">
        <v>30.4</v>
      </c>
      <c r="D501" s="58">
        <v>29.3</v>
      </c>
      <c r="F501" s="117"/>
      <c r="G501" s="117"/>
      <c r="H501" s="112">
        <f t="shared" si="165"/>
        <v>0</v>
      </c>
      <c r="I501" s="121"/>
      <c r="J501" s="92">
        <f t="shared" si="166"/>
        <v>0</v>
      </c>
      <c r="L501" s="94">
        <v>499</v>
      </c>
      <c r="M501" s="114">
        <f t="shared" ca="1" si="162"/>
        <v>1241.4206546045868</v>
      </c>
      <c r="N501" s="115">
        <f t="shared" ca="1" si="181"/>
        <v>97.400875539743168</v>
      </c>
      <c r="P501" s="102"/>
      <c r="Q501" s="102"/>
      <c r="R501" s="102"/>
      <c r="S501" s="102"/>
      <c r="AC501" s="83">
        <f t="shared" si="177"/>
        <v>0</v>
      </c>
      <c r="AD501" s="83">
        <f t="shared" si="178"/>
        <v>0</v>
      </c>
      <c r="AF501" s="83">
        <f t="shared" si="167"/>
        <v>0</v>
      </c>
      <c r="AG501" s="83">
        <f t="shared" si="168"/>
        <v>0</v>
      </c>
      <c r="AQ501" s="83">
        <f t="shared" ca="1" si="169"/>
        <v>12</v>
      </c>
      <c r="AR501" s="83">
        <f t="shared" ca="1" si="170"/>
        <v>-132.97047855255042</v>
      </c>
      <c r="AS501" s="83">
        <f t="shared" ca="1" si="163"/>
        <v>-135.02952144744958</v>
      </c>
      <c r="AT501" s="83" cm="1">
        <f t="array" aca="1" ref="AT501" ca="1">_xlfn.LET(_xlpm.rozsah, $F$3:$F$10001,_xlpm.podminka, (_xlpm.rozsah&gt;M501)*(ISNUMBER(_xlpm.rozsah)),_xlpm.indexy, IF(_xlpm.podminka, ROW(_xlpm.rozsah)-MIN(ROW(_xlpm.rozsah))+1),_xlpm.prvni, MIN(_xlpm.indexy),_xlpm.finalni, IF(_xlpm.prvni=1, 2, _xlpm.prvni),INDEX(_xlpm.rozsah, _xlpm.finalni))</f>
        <v>1300</v>
      </c>
      <c r="AU501" s="83" cm="1">
        <f t="array" aca="1" ref="AU501" ca="1">INDEX($F$3:$F$10001,MATCH(AT501,$F$3:$F$10004,0)-1)</f>
        <v>1200</v>
      </c>
      <c r="AV501" s="83">
        <f t="shared" ca="1" si="179"/>
        <v>-140</v>
      </c>
      <c r="AW501" s="83">
        <f t="shared" ca="1" si="180"/>
        <v>-128</v>
      </c>
      <c r="AX501" s="83">
        <f t="shared" ca="1" si="171"/>
        <v>350</v>
      </c>
      <c r="AY501" s="83">
        <f t="shared" ca="1" si="172"/>
        <v>320</v>
      </c>
      <c r="AZ501" s="83">
        <f t="shared" ca="1" si="173"/>
        <v>30</v>
      </c>
      <c r="BA501" s="83">
        <f t="shared" ca="1" si="174"/>
        <v>337.57380361862397</v>
      </c>
      <c r="BB501" s="83">
        <f t="shared" ca="1" si="175"/>
        <v>332.42619638137603</v>
      </c>
    </row>
    <row r="502" spans="1:54" x14ac:dyDescent="0.25">
      <c r="A502" s="58">
        <v>500</v>
      </c>
      <c r="B502" s="59">
        <f t="shared" si="164"/>
        <v>8.3333333333333339</v>
      </c>
      <c r="C502" s="58">
        <v>32.200000000000003</v>
      </c>
      <c r="D502" s="58">
        <v>15.4</v>
      </c>
      <c r="F502" s="117"/>
      <c r="G502" s="117"/>
      <c r="H502" s="112">
        <f t="shared" si="165"/>
        <v>0</v>
      </c>
      <c r="I502" s="121"/>
      <c r="J502" s="92">
        <f t="shared" si="166"/>
        <v>0</v>
      </c>
      <c r="L502" s="94">
        <v>500</v>
      </c>
      <c r="M502" s="114">
        <f t="shared" ca="1" si="162"/>
        <v>1255.7152986272267</v>
      </c>
      <c r="N502" s="115">
        <f t="shared" ca="1" si="181"/>
        <v>51.854046796577869</v>
      </c>
      <c r="P502" s="102"/>
      <c r="Q502" s="102"/>
      <c r="R502" s="102"/>
      <c r="S502" s="102"/>
      <c r="AC502" s="83">
        <f t="shared" si="177"/>
        <v>0</v>
      </c>
      <c r="AD502" s="83">
        <f t="shared" si="178"/>
        <v>0</v>
      </c>
      <c r="AF502" s="83">
        <f t="shared" si="167"/>
        <v>0</v>
      </c>
      <c r="AG502" s="83">
        <f t="shared" si="168"/>
        <v>0</v>
      </c>
      <c r="AQ502" s="83">
        <f t="shared" ca="1" si="169"/>
        <v>12</v>
      </c>
      <c r="AR502" s="83">
        <f t="shared" ca="1" si="170"/>
        <v>-134.6858358352672</v>
      </c>
      <c r="AS502" s="83">
        <f t="shared" ca="1" si="163"/>
        <v>-133.3141641647328</v>
      </c>
      <c r="AT502" s="83" cm="1">
        <f t="array" aca="1" ref="AT502" ca="1">_xlfn.LET(_xlpm.rozsah, $F$3:$F$10001,_xlpm.podminka, (_xlpm.rozsah&gt;M502)*(ISNUMBER(_xlpm.rozsah)),_xlpm.indexy, IF(_xlpm.podminka, ROW(_xlpm.rozsah)-MIN(ROW(_xlpm.rozsah))+1),_xlpm.prvni, MIN(_xlpm.indexy),_xlpm.finalni, IF(_xlpm.prvni=1, 2, _xlpm.prvni),INDEX(_xlpm.rozsah, _xlpm.finalni))</f>
        <v>1300</v>
      </c>
      <c r="AU502" s="83" cm="1">
        <f t="array" aca="1" ref="AU502" ca="1">INDEX($F$3:$F$10001,MATCH(AT502,$F$3:$F$10004,0)-1)</f>
        <v>1200</v>
      </c>
      <c r="AV502" s="83">
        <f t="shared" ca="1" si="179"/>
        <v>-140</v>
      </c>
      <c r="AW502" s="83">
        <f t="shared" ca="1" si="180"/>
        <v>-128</v>
      </c>
      <c r="AX502" s="83">
        <f t="shared" ca="1" si="171"/>
        <v>350</v>
      </c>
      <c r="AY502" s="83">
        <f t="shared" ca="1" si="172"/>
        <v>320</v>
      </c>
      <c r="AZ502" s="83">
        <f t="shared" ca="1" si="173"/>
        <v>30</v>
      </c>
      <c r="BA502" s="83">
        <f t="shared" ca="1" si="174"/>
        <v>333.285410411832</v>
      </c>
      <c r="BB502" s="83">
        <f t="shared" ca="1" si="175"/>
        <v>336.714589588168</v>
      </c>
    </row>
    <row r="503" spans="1:54" x14ac:dyDescent="0.25">
      <c r="A503" s="58">
        <v>501</v>
      </c>
      <c r="B503" s="59">
        <f t="shared" si="164"/>
        <v>8.35</v>
      </c>
      <c r="C503" s="58">
        <v>33.9</v>
      </c>
      <c r="D503" s="58">
        <v>15.8</v>
      </c>
      <c r="F503" s="117"/>
      <c r="G503" s="117"/>
      <c r="H503" s="112">
        <f t="shared" si="165"/>
        <v>0</v>
      </c>
      <c r="I503" s="121"/>
      <c r="J503" s="92">
        <f t="shared" si="166"/>
        <v>0</v>
      </c>
      <c r="L503" s="94">
        <v>501</v>
      </c>
      <c r="M503" s="114">
        <f t="shared" ca="1" si="162"/>
        <v>1269.2157957597201</v>
      </c>
      <c r="N503" s="115">
        <f t="shared" ca="1" si="181"/>
        <v>53.840828719010737</v>
      </c>
      <c r="P503" s="102"/>
      <c r="Q503" s="102"/>
      <c r="R503" s="102"/>
      <c r="S503" s="102"/>
      <c r="AC503" s="83">
        <f t="shared" si="177"/>
        <v>0</v>
      </c>
      <c r="AD503" s="83">
        <f t="shared" si="178"/>
        <v>0</v>
      </c>
      <c r="AF503" s="83">
        <f t="shared" si="167"/>
        <v>0</v>
      </c>
      <c r="AG503" s="83">
        <f t="shared" si="168"/>
        <v>0</v>
      </c>
      <c r="AQ503" s="83">
        <f t="shared" ca="1" si="169"/>
        <v>12</v>
      </c>
      <c r="AR503" s="83">
        <f t="shared" ca="1" si="170"/>
        <v>-136.30589549116641</v>
      </c>
      <c r="AS503" s="83">
        <f t="shared" ca="1" si="163"/>
        <v>-131.69410450883359</v>
      </c>
      <c r="AT503" s="83" cm="1">
        <f t="array" aca="1" ref="AT503" ca="1">_xlfn.LET(_xlpm.rozsah, $F$3:$F$10001,_xlpm.podminka, (_xlpm.rozsah&gt;M503)*(ISNUMBER(_xlpm.rozsah)),_xlpm.indexy, IF(_xlpm.podminka, ROW(_xlpm.rozsah)-MIN(ROW(_xlpm.rozsah))+1),_xlpm.prvni, MIN(_xlpm.indexy),_xlpm.finalni, IF(_xlpm.prvni=1, 2, _xlpm.prvni),INDEX(_xlpm.rozsah, _xlpm.finalni))</f>
        <v>1300</v>
      </c>
      <c r="AU503" s="83" cm="1">
        <f t="array" aca="1" ref="AU503" ca="1">INDEX($F$3:$F$10001,MATCH(AT503,$F$3:$F$10004,0)-1)</f>
        <v>1200</v>
      </c>
      <c r="AV503" s="83">
        <f t="shared" ca="1" si="179"/>
        <v>-140</v>
      </c>
      <c r="AW503" s="83">
        <f t="shared" ca="1" si="180"/>
        <v>-128</v>
      </c>
      <c r="AX503" s="83">
        <f t="shared" ca="1" si="171"/>
        <v>350</v>
      </c>
      <c r="AY503" s="83">
        <f t="shared" ca="1" si="172"/>
        <v>320</v>
      </c>
      <c r="AZ503" s="83">
        <f t="shared" ca="1" si="173"/>
        <v>30</v>
      </c>
      <c r="BA503" s="83">
        <f t="shared" ca="1" si="174"/>
        <v>329.23526127208396</v>
      </c>
      <c r="BB503" s="83">
        <f t="shared" ca="1" si="175"/>
        <v>340.76473872791604</v>
      </c>
    </row>
    <row r="504" spans="1:54" x14ac:dyDescent="0.25">
      <c r="A504" s="58">
        <v>502</v>
      </c>
      <c r="B504" s="59">
        <f t="shared" si="164"/>
        <v>8.3666666666666671</v>
      </c>
      <c r="C504" s="58">
        <v>35.299999999999997</v>
      </c>
      <c r="D504" s="58">
        <v>14.9</v>
      </c>
      <c r="F504" s="117"/>
      <c r="G504" s="117"/>
      <c r="H504" s="112">
        <f t="shared" si="165"/>
        <v>0</v>
      </c>
      <c r="I504" s="121"/>
      <c r="J504" s="92">
        <f t="shared" si="166"/>
        <v>0</v>
      </c>
      <c r="L504" s="94">
        <v>502</v>
      </c>
      <c r="M504" s="114">
        <f t="shared" ca="1" si="162"/>
        <v>1280.3338522217734</v>
      </c>
      <c r="N504" s="115">
        <f t="shared" ca="1" si="181"/>
        <v>51.270923194313269</v>
      </c>
      <c r="P504" s="102"/>
      <c r="Q504" s="102"/>
      <c r="R504" s="102"/>
      <c r="S504" s="102"/>
      <c r="AC504" s="83">
        <f t="shared" si="177"/>
        <v>0</v>
      </c>
      <c r="AD504" s="83">
        <f t="shared" si="178"/>
        <v>0</v>
      </c>
      <c r="AF504" s="83">
        <f t="shared" si="167"/>
        <v>0</v>
      </c>
      <c r="AG504" s="83">
        <f t="shared" si="168"/>
        <v>0</v>
      </c>
      <c r="AQ504" s="83">
        <f t="shared" ca="1" si="169"/>
        <v>12</v>
      </c>
      <c r="AR504" s="83">
        <f t="shared" ca="1" si="170"/>
        <v>-137.6400622666128</v>
      </c>
      <c r="AS504" s="83">
        <f t="shared" ca="1" si="163"/>
        <v>-130.3599377333872</v>
      </c>
      <c r="AT504" s="83" cm="1">
        <f t="array" aca="1" ref="AT504" ca="1">_xlfn.LET(_xlpm.rozsah, $F$3:$F$10001,_xlpm.podminka, (_xlpm.rozsah&gt;M504)*(ISNUMBER(_xlpm.rozsah)),_xlpm.indexy, IF(_xlpm.podminka, ROW(_xlpm.rozsah)-MIN(ROW(_xlpm.rozsah))+1),_xlpm.prvni, MIN(_xlpm.indexy),_xlpm.finalni, IF(_xlpm.prvni=1, 2, _xlpm.prvni),INDEX(_xlpm.rozsah, _xlpm.finalni))</f>
        <v>1300</v>
      </c>
      <c r="AU504" s="83" cm="1">
        <f t="array" aca="1" ref="AU504" ca="1">INDEX($F$3:$F$10001,MATCH(AT504,$F$3:$F$10004,0)-1)</f>
        <v>1200</v>
      </c>
      <c r="AV504" s="83">
        <f t="shared" ca="1" si="179"/>
        <v>-140</v>
      </c>
      <c r="AW504" s="83">
        <f t="shared" ca="1" si="180"/>
        <v>-128</v>
      </c>
      <c r="AX504" s="83">
        <f t="shared" ca="1" si="171"/>
        <v>350</v>
      </c>
      <c r="AY504" s="83">
        <f t="shared" ca="1" si="172"/>
        <v>320</v>
      </c>
      <c r="AZ504" s="83">
        <f t="shared" ca="1" si="173"/>
        <v>30</v>
      </c>
      <c r="BA504" s="83">
        <f t="shared" ca="1" si="174"/>
        <v>325.89984433346797</v>
      </c>
      <c r="BB504" s="83">
        <f t="shared" ca="1" si="175"/>
        <v>344.10015566653203</v>
      </c>
    </row>
    <row r="505" spans="1:54" x14ac:dyDescent="0.25">
      <c r="A505" s="58">
        <v>503</v>
      </c>
      <c r="B505" s="59">
        <f t="shared" si="164"/>
        <v>8.3833333333333329</v>
      </c>
      <c r="C505" s="58">
        <v>36.4</v>
      </c>
      <c r="D505" s="58">
        <v>15.1</v>
      </c>
      <c r="F505" s="117"/>
      <c r="G505" s="117"/>
      <c r="H505" s="112">
        <f t="shared" si="165"/>
        <v>0</v>
      </c>
      <c r="I505" s="121"/>
      <c r="J505" s="92">
        <f t="shared" si="166"/>
        <v>0</v>
      </c>
      <c r="L505" s="94">
        <v>503</v>
      </c>
      <c r="M505" s="114">
        <f t="shared" ca="1" si="162"/>
        <v>1289.0694680133868</v>
      </c>
      <c r="N505" s="115">
        <f t="shared" ca="1" si="181"/>
        <v>52.354846901006418</v>
      </c>
      <c r="P505" s="102"/>
      <c r="Q505" s="102"/>
      <c r="R505" s="102"/>
      <c r="S505" s="102"/>
      <c r="AC505" s="83">
        <f t="shared" si="177"/>
        <v>0</v>
      </c>
      <c r="AD505" s="83">
        <f t="shared" si="178"/>
        <v>0</v>
      </c>
      <c r="AF505" s="83">
        <f t="shared" si="167"/>
        <v>0</v>
      </c>
      <c r="AG505" s="83">
        <f t="shared" si="168"/>
        <v>0</v>
      </c>
      <c r="AQ505" s="83">
        <f t="shared" ca="1" si="169"/>
        <v>12</v>
      </c>
      <c r="AR505" s="83">
        <f t="shared" ca="1" si="170"/>
        <v>-138.6883361616064</v>
      </c>
      <c r="AS505" s="83">
        <f t="shared" ca="1" si="163"/>
        <v>-129.3116638383936</v>
      </c>
      <c r="AT505" s="83" cm="1">
        <f t="array" aca="1" ref="AT505" ca="1">_xlfn.LET(_xlpm.rozsah, $F$3:$F$10001,_xlpm.podminka, (_xlpm.rozsah&gt;M505)*(ISNUMBER(_xlpm.rozsah)),_xlpm.indexy, IF(_xlpm.podminka, ROW(_xlpm.rozsah)-MIN(ROW(_xlpm.rozsah))+1),_xlpm.prvni, MIN(_xlpm.indexy),_xlpm.finalni, IF(_xlpm.prvni=1, 2, _xlpm.prvni),INDEX(_xlpm.rozsah, _xlpm.finalni))</f>
        <v>1300</v>
      </c>
      <c r="AU505" s="83" cm="1">
        <f t="array" aca="1" ref="AU505" ca="1">INDEX($F$3:$F$10001,MATCH(AT505,$F$3:$F$10004,0)-1)</f>
        <v>1200</v>
      </c>
      <c r="AV505" s="83">
        <f t="shared" ca="1" si="179"/>
        <v>-140</v>
      </c>
      <c r="AW505" s="83">
        <f t="shared" ca="1" si="180"/>
        <v>-128</v>
      </c>
      <c r="AX505" s="83">
        <f t="shared" ca="1" si="171"/>
        <v>350</v>
      </c>
      <c r="AY505" s="83">
        <f t="shared" ca="1" si="172"/>
        <v>320</v>
      </c>
      <c r="AZ505" s="83">
        <f t="shared" ca="1" si="173"/>
        <v>30</v>
      </c>
      <c r="BA505" s="83">
        <f t="shared" ca="1" si="174"/>
        <v>323.27915959598397</v>
      </c>
      <c r="BB505" s="83">
        <f t="shared" ca="1" si="175"/>
        <v>346.72084040401603</v>
      </c>
    </row>
    <row r="506" spans="1:54" x14ac:dyDescent="0.25">
      <c r="A506" s="58">
        <v>504</v>
      </c>
      <c r="B506" s="59">
        <f t="shared" si="164"/>
        <v>8.4</v>
      </c>
      <c r="C506" s="58">
        <v>38</v>
      </c>
      <c r="D506" s="58">
        <v>15.3</v>
      </c>
      <c r="F506" s="117"/>
      <c r="G506" s="117"/>
      <c r="H506" s="112">
        <f t="shared" si="165"/>
        <v>0</v>
      </c>
      <c r="I506" s="121"/>
      <c r="J506" s="92">
        <f t="shared" si="166"/>
        <v>0</v>
      </c>
      <c r="L506" s="94">
        <v>504</v>
      </c>
      <c r="M506" s="114">
        <f t="shared" ca="1" si="162"/>
        <v>1301.7758182557334</v>
      </c>
      <c r="N506" s="115">
        <f t="shared" ca="1" si="181"/>
        <v>53.577170019312717</v>
      </c>
      <c r="P506" s="102"/>
      <c r="Q506" s="102"/>
      <c r="R506" s="102"/>
      <c r="S506" s="102"/>
      <c r="AC506" s="83">
        <f t="shared" si="177"/>
        <v>0</v>
      </c>
      <c r="AD506" s="83">
        <f t="shared" si="178"/>
        <v>0</v>
      </c>
      <c r="AF506" s="83">
        <f t="shared" si="167"/>
        <v>0</v>
      </c>
      <c r="AG506" s="83">
        <f t="shared" si="168"/>
        <v>0</v>
      </c>
      <c r="AQ506" s="83">
        <f t="shared" ca="1" si="169"/>
        <v>4</v>
      </c>
      <c r="AR506" s="83">
        <f t="shared" ca="1" si="170"/>
        <v>-140.07103273022935</v>
      </c>
      <c r="AS506" s="83">
        <f t="shared" ca="1" si="163"/>
        <v>-143.92896726977065</v>
      </c>
      <c r="AT506" s="83" cm="1">
        <f t="array" aca="1" ref="AT506" ca="1">_xlfn.LET(_xlpm.rozsah, $F$3:$F$10001,_xlpm.podminka, (_xlpm.rozsah&gt;M506)*(ISNUMBER(_xlpm.rozsah)),_xlpm.indexy, IF(_xlpm.podminka, ROW(_xlpm.rozsah)-MIN(ROW(_xlpm.rozsah))+1),_xlpm.prvni, MIN(_xlpm.indexy),_xlpm.finalni, IF(_xlpm.prvni=1, 2, _xlpm.prvni),INDEX(_xlpm.rozsah, _xlpm.finalni))</f>
        <v>1400</v>
      </c>
      <c r="AU506" s="83" cm="1">
        <f t="array" aca="1" ref="AU506" ca="1">INDEX($F$3:$F$10001,MATCH(AT506,$F$3:$F$10004,0)-1)</f>
        <v>1300</v>
      </c>
      <c r="AV506" s="83">
        <f t="shared" ca="1" si="179"/>
        <v>-144</v>
      </c>
      <c r="AW506" s="83">
        <f t="shared" ca="1" si="180"/>
        <v>-140</v>
      </c>
      <c r="AX506" s="83">
        <f t="shared" ca="1" si="171"/>
        <v>360</v>
      </c>
      <c r="AY506" s="83">
        <f t="shared" ca="1" si="172"/>
        <v>350</v>
      </c>
      <c r="AZ506" s="83">
        <f t="shared" ca="1" si="173"/>
        <v>10</v>
      </c>
      <c r="BA506" s="83">
        <f t="shared" ca="1" si="174"/>
        <v>359.82241817442667</v>
      </c>
      <c r="BB506" s="83">
        <f t="shared" ca="1" si="175"/>
        <v>350.17758182557333</v>
      </c>
    </row>
    <row r="507" spans="1:54" x14ac:dyDescent="0.25">
      <c r="A507" s="58">
        <v>505</v>
      </c>
      <c r="B507" s="59">
        <f t="shared" si="164"/>
        <v>8.4166666666666661</v>
      </c>
      <c r="C507" s="58">
        <v>40.299999999999997</v>
      </c>
      <c r="D507" s="58">
        <v>50.9</v>
      </c>
      <c r="F507" s="117"/>
      <c r="G507" s="117"/>
      <c r="H507" s="112">
        <f t="shared" si="165"/>
        <v>0</v>
      </c>
      <c r="I507" s="121"/>
      <c r="J507" s="92">
        <f t="shared" si="166"/>
        <v>0</v>
      </c>
      <c r="L507" s="94">
        <v>505</v>
      </c>
      <c r="M507" s="114">
        <f t="shared" ca="1" si="162"/>
        <v>1320.0411967291068</v>
      </c>
      <c r="N507" s="115">
        <f t="shared" ca="1" si="181"/>
        <v>179.17009691351154</v>
      </c>
      <c r="P507" s="102"/>
      <c r="Q507" s="102"/>
      <c r="R507" s="102"/>
      <c r="S507" s="102"/>
      <c r="AC507" s="83">
        <f t="shared" si="177"/>
        <v>0</v>
      </c>
      <c r="AD507" s="83">
        <f t="shared" si="178"/>
        <v>0</v>
      </c>
      <c r="AF507" s="83">
        <f t="shared" si="167"/>
        <v>0</v>
      </c>
      <c r="AG507" s="83">
        <f t="shared" si="168"/>
        <v>0</v>
      </c>
      <c r="AQ507" s="83">
        <f t="shared" ca="1" si="169"/>
        <v>4</v>
      </c>
      <c r="AR507" s="83">
        <f t="shared" ca="1" si="170"/>
        <v>-140.80164786916427</v>
      </c>
      <c r="AS507" s="83">
        <f t="shared" ca="1" si="163"/>
        <v>-143.19835213083573</v>
      </c>
      <c r="AT507" s="83" cm="1">
        <f t="array" aca="1" ref="AT507" ca="1">_xlfn.LET(_xlpm.rozsah, $F$3:$F$10001,_xlpm.podminka, (_xlpm.rozsah&gt;M507)*(ISNUMBER(_xlpm.rozsah)),_xlpm.indexy, IF(_xlpm.podminka, ROW(_xlpm.rozsah)-MIN(ROW(_xlpm.rozsah))+1),_xlpm.prvni, MIN(_xlpm.indexy),_xlpm.finalni, IF(_xlpm.prvni=1, 2, _xlpm.prvni),INDEX(_xlpm.rozsah, _xlpm.finalni))</f>
        <v>1400</v>
      </c>
      <c r="AU507" s="83" cm="1">
        <f t="array" aca="1" ref="AU507" ca="1">INDEX($F$3:$F$10001,MATCH(AT507,$F$3:$F$10004,0)-1)</f>
        <v>1300</v>
      </c>
      <c r="AV507" s="83">
        <f t="shared" ca="1" si="179"/>
        <v>-144</v>
      </c>
      <c r="AW507" s="83">
        <f t="shared" ca="1" si="180"/>
        <v>-140</v>
      </c>
      <c r="AX507" s="83">
        <f t="shared" ca="1" si="171"/>
        <v>360</v>
      </c>
      <c r="AY507" s="83">
        <f t="shared" ca="1" si="172"/>
        <v>350</v>
      </c>
      <c r="AZ507" s="83">
        <f t="shared" ca="1" si="173"/>
        <v>10</v>
      </c>
      <c r="BA507" s="83">
        <f t="shared" ca="1" si="174"/>
        <v>357.99588032708931</v>
      </c>
      <c r="BB507" s="83">
        <f t="shared" ca="1" si="175"/>
        <v>352.00411967291069</v>
      </c>
    </row>
    <row r="508" spans="1:54" x14ac:dyDescent="0.25">
      <c r="A508" s="58">
        <v>506</v>
      </c>
      <c r="B508" s="59">
        <f t="shared" si="164"/>
        <v>8.4333333333333336</v>
      </c>
      <c r="C508" s="58">
        <v>43</v>
      </c>
      <c r="D508" s="58">
        <v>39.700000000000003</v>
      </c>
      <c r="F508" s="117"/>
      <c r="G508" s="117"/>
      <c r="H508" s="112">
        <f t="shared" si="165"/>
        <v>0</v>
      </c>
      <c r="I508" s="121"/>
      <c r="J508" s="92">
        <f t="shared" si="166"/>
        <v>0</v>
      </c>
      <c r="L508" s="94">
        <v>506</v>
      </c>
      <c r="M508" s="114">
        <f t="shared" ca="1" si="162"/>
        <v>1341.483162763067</v>
      </c>
      <c r="N508" s="115">
        <f t="shared" ca="1" si="181"/>
        <v>140.59688156169375</v>
      </c>
      <c r="P508" s="102"/>
      <c r="Q508" s="102"/>
      <c r="R508" s="102"/>
      <c r="S508" s="102"/>
      <c r="AC508" s="83">
        <f t="shared" si="177"/>
        <v>0</v>
      </c>
      <c r="AD508" s="83">
        <f t="shared" si="178"/>
        <v>0</v>
      </c>
      <c r="AF508" s="83">
        <f t="shared" si="167"/>
        <v>0</v>
      </c>
      <c r="AG508" s="83">
        <f t="shared" si="168"/>
        <v>0</v>
      </c>
      <c r="AQ508" s="83">
        <f t="shared" ca="1" si="169"/>
        <v>4</v>
      </c>
      <c r="AR508" s="83">
        <f t="shared" ca="1" si="170"/>
        <v>-141.65932651052267</v>
      </c>
      <c r="AS508" s="83">
        <f t="shared" ca="1" si="163"/>
        <v>-142.34067348947733</v>
      </c>
      <c r="AT508" s="83" cm="1">
        <f t="array" aca="1" ref="AT508" ca="1">_xlfn.LET(_xlpm.rozsah, $F$3:$F$10001,_xlpm.podminka, (_xlpm.rozsah&gt;M508)*(ISNUMBER(_xlpm.rozsah)),_xlpm.indexy, IF(_xlpm.podminka, ROW(_xlpm.rozsah)-MIN(ROW(_xlpm.rozsah))+1),_xlpm.prvni, MIN(_xlpm.indexy),_xlpm.finalni, IF(_xlpm.prvni=1, 2, _xlpm.prvni),INDEX(_xlpm.rozsah, _xlpm.finalni))</f>
        <v>1400</v>
      </c>
      <c r="AU508" s="83" cm="1">
        <f t="array" aca="1" ref="AU508" ca="1">INDEX($F$3:$F$10001,MATCH(AT508,$F$3:$F$10004,0)-1)</f>
        <v>1300</v>
      </c>
      <c r="AV508" s="83">
        <f t="shared" ca="1" si="179"/>
        <v>-144</v>
      </c>
      <c r="AW508" s="83">
        <f t="shared" ca="1" si="180"/>
        <v>-140</v>
      </c>
      <c r="AX508" s="83">
        <f t="shared" ca="1" si="171"/>
        <v>360</v>
      </c>
      <c r="AY508" s="83">
        <f t="shared" ca="1" si="172"/>
        <v>350</v>
      </c>
      <c r="AZ508" s="83">
        <f t="shared" ca="1" si="173"/>
        <v>10</v>
      </c>
      <c r="BA508" s="83">
        <f t="shared" ca="1" si="174"/>
        <v>355.85168372369333</v>
      </c>
      <c r="BB508" s="83">
        <f t="shared" ca="1" si="175"/>
        <v>354.14831627630667</v>
      </c>
    </row>
    <row r="509" spans="1:54" x14ac:dyDescent="0.25">
      <c r="A509" s="58">
        <v>507</v>
      </c>
      <c r="B509" s="59">
        <f t="shared" si="164"/>
        <v>8.4499999999999993</v>
      </c>
      <c r="C509" s="58">
        <v>45.5</v>
      </c>
      <c r="D509" s="58">
        <v>20.6</v>
      </c>
      <c r="F509" s="117"/>
      <c r="G509" s="117"/>
      <c r="H509" s="112">
        <f t="shared" si="165"/>
        <v>0</v>
      </c>
      <c r="I509" s="121"/>
      <c r="J509" s="92">
        <f t="shared" si="166"/>
        <v>0</v>
      </c>
      <c r="L509" s="94">
        <v>507</v>
      </c>
      <c r="M509" s="114">
        <f t="shared" ca="1" si="162"/>
        <v>1361.3368350167334</v>
      </c>
      <c r="N509" s="115">
        <f t="shared" ca="1" si="181"/>
        <v>73.363538801344703</v>
      </c>
      <c r="P509" s="102"/>
      <c r="Q509" s="102"/>
      <c r="R509" s="102"/>
      <c r="S509" s="102"/>
      <c r="AC509" s="83">
        <f t="shared" si="177"/>
        <v>0</v>
      </c>
      <c r="AD509" s="83">
        <f t="shared" si="178"/>
        <v>0</v>
      </c>
      <c r="AF509" s="83">
        <f t="shared" si="167"/>
        <v>0</v>
      </c>
      <c r="AG509" s="83">
        <f t="shared" si="168"/>
        <v>0</v>
      </c>
      <c r="AQ509" s="83">
        <f t="shared" ca="1" si="169"/>
        <v>4</v>
      </c>
      <c r="AR509" s="83">
        <f t="shared" ca="1" si="170"/>
        <v>-142.45347340066934</v>
      </c>
      <c r="AS509" s="83">
        <f t="shared" ca="1" si="163"/>
        <v>-141.54652659933066</v>
      </c>
      <c r="AT509" s="83" cm="1">
        <f t="array" aca="1" ref="AT509" ca="1">_xlfn.LET(_xlpm.rozsah, $F$3:$F$10001,_xlpm.podminka, (_xlpm.rozsah&gt;M509)*(ISNUMBER(_xlpm.rozsah)),_xlpm.indexy, IF(_xlpm.podminka, ROW(_xlpm.rozsah)-MIN(ROW(_xlpm.rozsah))+1),_xlpm.prvni, MIN(_xlpm.indexy),_xlpm.finalni, IF(_xlpm.prvni=1, 2, _xlpm.prvni),INDEX(_xlpm.rozsah, _xlpm.finalni))</f>
        <v>1400</v>
      </c>
      <c r="AU509" s="83" cm="1">
        <f t="array" aca="1" ref="AU509" ca="1">INDEX($F$3:$F$10001,MATCH(AT509,$F$3:$F$10004,0)-1)</f>
        <v>1300</v>
      </c>
      <c r="AV509" s="83">
        <f t="shared" ca="1" si="179"/>
        <v>-144</v>
      </c>
      <c r="AW509" s="83">
        <f t="shared" ca="1" si="180"/>
        <v>-140</v>
      </c>
      <c r="AX509" s="83">
        <f t="shared" ca="1" si="171"/>
        <v>360</v>
      </c>
      <c r="AY509" s="83">
        <f t="shared" ca="1" si="172"/>
        <v>350</v>
      </c>
      <c r="AZ509" s="83">
        <f t="shared" ca="1" si="173"/>
        <v>10</v>
      </c>
      <c r="BA509" s="83">
        <f t="shared" ca="1" si="174"/>
        <v>353.86631649832668</v>
      </c>
      <c r="BB509" s="83">
        <f t="shared" ca="1" si="175"/>
        <v>356.13368350167332</v>
      </c>
    </row>
    <row r="510" spans="1:54" x14ac:dyDescent="0.25">
      <c r="A510" s="58">
        <v>508</v>
      </c>
      <c r="B510" s="59">
        <f t="shared" si="164"/>
        <v>8.4666666666666668</v>
      </c>
      <c r="C510" s="58">
        <v>47.3</v>
      </c>
      <c r="D510" s="58">
        <v>20.6</v>
      </c>
      <c r="F510" s="117"/>
      <c r="G510" s="117"/>
      <c r="H510" s="112">
        <f t="shared" si="165"/>
        <v>0</v>
      </c>
      <c r="I510" s="121"/>
      <c r="J510" s="92">
        <f t="shared" si="166"/>
        <v>0</v>
      </c>
      <c r="L510" s="94">
        <v>508</v>
      </c>
      <c r="M510" s="114">
        <f t="shared" ca="1" si="162"/>
        <v>1375.6314790393735</v>
      </c>
      <c r="N510" s="115">
        <f t="shared" ca="1" si="181"/>
        <v>73.658008468211108</v>
      </c>
      <c r="P510" s="102"/>
      <c r="Q510" s="102"/>
      <c r="R510" s="102"/>
      <c r="S510" s="102"/>
      <c r="AC510" s="83">
        <f t="shared" si="177"/>
        <v>0</v>
      </c>
      <c r="AD510" s="83">
        <f t="shared" si="178"/>
        <v>0</v>
      </c>
      <c r="AF510" s="83">
        <f t="shared" si="167"/>
        <v>0</v>
      </c>
      <c r="AG510" s="83">
        <f t="shared" si="168"/>
        <v>0</v>
      </c>
      <c r="AQ510" s="83">
        <f t="shared" ca="1" si="169"/>
        <v>4</v>
      </c>
      <c r="AR510" s="83">
        <f t="shared" ca="1" si="170"/>
        <v>-143.02525916157495</v>
      </c>
      <c r="AS510" s="83">
        <f t="shared" ca="1" si="163"/>
        <v>-140.97474083842505</v>
      </c>
      <c r="AT510" s="83" cm="1">
        <f t="array" aca="1" ref="AT510" ca="1">_xlfn.LET(_xlpm.rozsah, $F$3:$F$10001,_xlpm.podminka, (_xlpm.rozsah&gt;M510)*(ISNUMBER(_xlpm.rozsah)),_xlpm.indexy, IF(_xlpm.podminka, ROW(_xlpm.rozsah)-MIN(ROW(_xlpm.rozsah))+1),_xlpm.prvni, MIN(_xlpm.indexy),_xlpm.finalni, IF(_xlpm.prvni=1, 2, _xlpm.prvni),INDEX(_xlpm.rozsah, _xlpm.finalni))</f>
        <v>1400</v>
      </c>
      <c r="AU510" s="83" cm="1">
        <f t="array" aca="1" ref="AU510" ca="1">INDEX($F$3:$F$10001,MATCH(AT510,$F$3:$F$10004,0)-1)</f>
        <v>1300</v>
      </c>
      <c r="AV510" s="83">
        <f t="shared" ca="1" si="179"/>
        <v>-144</v>
      </c>
      <c r="AW510" s="83">
        <f t="shared" ca="1" si="180"/>
        <v>-140</v>
      </c>
      <c r="AX510" s="83">
        <f t="shared" ca="1" si="171"/>
        <v>360</v>
      </c>
      <c r="AY510" s="83">
        <f t="shared" ca="1" si="172"/>
        <v>350</v>
      </c>
      <c r="AZ510" s="83">
        <f t="shared" ca="1" si="173"/>
        <v>10</v>
      </c>
      <c r="BA510" s="83">
        <f t="shared" ca="1" si="174"/>
        <v>352.43685209606264</v>
      </c>
      <c r="BB510" s="83">
        <f t="shared" ca="1" si="175"/>
        <v>357.56314790393736</v>
      </c>
    </row>
    <row r="511" spans="1:54" x14ac:dyDescent="0.25">
      <c r="A511" s="58">
        <v>509</v>
      </c>
      <c r="B511" s="59">
        <f t="shared" si="164"/>
        <v>8.4833333333333325</v>
      </c>
      <c r="C511" s="58">
        <v>48.8</v>
      </c>
      <c r="D511" s="58">
        <v>22.1</v>
      </c>
      <c r="F511" s="117"/>
      <c r="G511" s="117"/>
      <c r="H511" s="112">
        <f t="shared" si="165"/>
        <v>0</v>
      </c>
      <c r="I511" s="121"/>
      <c r="J511" s="92">
        <f t="shared" si="166"/>
        <v>0</v>
      </c>
      <c r="L511" s="94">
        <v>509</v>
      </c>
      <c r="M511" s="114">
        <f t="shared" ca="1" si="162"/>
        <v>1387.5436823915734</v>
      </c>
      <c r="N511" s="115">
        <f t="shared" ca="1" si="181"/>
        <v>79.284715380853768</v>
      </c>
      <c r="P511" s="102"/>
      <c r="Q511" s="102"/>
      <c r="R511" s="102"/>
      <c r="S511" s="102"/>
      <c r="AC511" s="83">
        <f t="shared" si="177"/>
        <v>0</v>
      </c>
      <c r="AD511" s="83">
        <f t="shared" si="178"/>
        <v>0</v>
      </c>
      <c r="AF511" s="83">
        <f t="shared" si="167"/>
        <v>0</v>
      </c>
      <c r="AG511" s="83">
        <f t="shared" si="168"/>
        <v>0</v>
      </c>
      <c r="AQ511" s="83">
        <f t="shared" ca="1" si="169"/>
        <v>4</v>
      </c>
      <c r="AR511" s="83">
        <f t="shared" ca="1" si="170"/>
        <v>-143.50174729566294</v>
      </c>
      <c r="AS511" s="83">
        <f t="shared" ca="1" si="163"/>
        <v>-140.49825270433706</v>
      </c>
      <c r="AT511" s="83" cm="1">
        <f t="array" aca="1" ref="AT511" ca="1">_xlfn.LET(_xlpm.rozsah, $F$3:$F$10001,_xlpm.podminka, (_xlpm.rozsah&gt;M511)*(ISNUMBER(_xlpm.rozsah)),_xlpm.indexy, IF(_xlpm.podminka, ROW(_xlpm.rozsah)-MIN(ROW(_xlpm.rozsah))+1),_xlpm.prvni, MIN(_xlpm.indexy),_xlpm.finalni, IF(_xlpm.prvni=1, 2, _xlpm.prvni),INDEX(_xlpm.rozsah, _xlpm.finalni))</f>
        <v>1400</v>
      </c>
      <c r="AU511" s="83" cm="1">
        <f t="array" aca="1" ref="AU511" ca="1">INDEX($F$3:$F$10001,MATCH(AT511,$F$3:$F$10004,0)-1)</f>
        <v>1300</v>
      </c>
      <c r="AV511" s="83">
        <f t="shared" ca="1" si="179"/>
        <v>-144</v>
      </c>
      <c r="AW511" s="83">
        <f t="shared" ca="1" si="180"/>
        <v>-140</v>
      </c>
      <c r="AX511" s="83">
        <f t="shared" ca="1" si="171"/>
        <v>360</v>
      </c>
      <c r="AY511" s="83">
        <f t="shared" ca="1" si="172"/>
        <v>350</v>
      </c>
      <c r="AZ511" s="83">
        <f t="shared" ca="1" si="173"/>
        <v>10</v>
      </c>
      <c r="BA511" s="83">
        <f t="shared" ca="1" si="174"/>
        <v>351.24563176084268</v>
      </c>
      <c r="BB511" s="83">
        <f t="shared" ca="1" si="175"/>
        <v>358.75436823915732</v>
      </c>
    </row>
    <row r="512" spans="1:54" x14ac:dyDescent="0.25">
      <c r="A512" s="58">
        <v>510</v>
      </c>
      <c r="B512" s="59">
        <f t="shared" si="164"/>
        <v>8.5</v>
      </c>
      <c r="C512" s="58">
        <v>50.1</v>
      </c>
      <c r="D512" s="58">
        <v>22.1</v>
      </c>
      <c r="F512" s="117"/>
      <c r="G512" s="117"/>
      <c r="H512" s="112">
        <f t="shared" si="165"/>
        <v>0</v>
      </c>
      <c r="I512" s="121"/>
      <c r="J512" s="92">
        <f t="shared" si="166"/>
        <v>0</v>
      </c>
      <c r="L512" s="94">
        <v>510</v>
      </c>
      <c r="M512" s="114">
        <f t="shared" ca="1" si="162"/>
        <v>1397.8675919634802</v>
      </c>
      <c r="N512" s="115">
        <f t="shared" ca="1" si="181"/>
        <v>79.512873782392916</v>
      </c>
      <c r="P512" s="102"/>
      <c r="Q512" s="102"/>
      <c r="R512" s="102"/>
      <c r="S512" s="102"/>
      <c r="AC512" s="83">
        <f t="shared" si="177"/>
        <v>0</v>
      </c>
      <c r="AD512" s="83">
        <f t="shared" si="178"/>
        <v>0</v>
      </c>
      <c r="AF512" s="83">
        <f t="shared" si="167"/>
        <v>0</v>
      </c>
      <c r="AG512" s="83">
        <f t="shared" si="168"/>
        <v>0</v>
      </c>
      <c r="AQ512" s="83">
        <f t="shared" ca="1" si="169"/>
        <v>4</v>
      </c>
      <c r="AR512" s="83">
        <f t="shared" ca="1" si="170"/>
        <v>-143.91470367853921</v>
      </c>
      <c r="AS512" s="83">
        <f t="shared" ca="1" si="163"/>
        <v>-140.08529632146079</v>
      </c>
      <c r="AT512" s="83" cm="1">
        <f t="array" aca="1" ref="AT512" ca="1">_xlfn.LET(_xlpm.rozsah, $F$3:$F$10001,_xlpm.podminka, (_xlpm.rozsah&gt;M512)*(ISNUMBER(_xlpm.rozsah)),_xlpm.indexy, IF(_xlpm.podminka, ROW(_xlpm.rozsah)-MIN(ROW(_xlpm.rozsah))+1),_xlpm.prvni, MIN(_xlpm.indexy),_xlpm.finalni, IF(_xlpm.prvni=1, 2, _xlpm.prvni),INDEX(_xlpm.rozsah, _xlpm.finalni))</f>
        <v>1400</v>
      </c>
      <c r="AU512" s="83" cm="1">
        <f t="array" aca="1" ref="AU512" ca="1">INDEX($F$3:$F$10001,MATCH(AT512,$F$3:$F$10004,0)-1)</f>
        <v>1300</v>
      </c>
      <c r="AV512" s="83">
        <f t="shared" ca="1" si="179"/>
        <v>-144</v>
      </c>
      <c r="AW512" s="83">
        <f t="shared" ca="1" si="180"/>
        <v>-140</v>
      </c>
      <c r="AX512" s="83">
        <f t="shared" ca="1" si="171"/>
        <v>360</v>
      </c>
      <c r="AY512" s="83">
        <f t="shared" ca="1" si="172"/>
        <v>350</v>
      </c>
      <c r="AZ512" s="83">
        <f t="shared" ca="1" si="173"/>
        <v>10</v>
      </c>
      <c r="BA512" s="83">
        <f t="shared" ca="1" si="174"/>
        <v>350.21324080365196</v>
      </c>
      <c r="BB512" s="83">
        <f t="shared" ca="1" si="175"/>
        <v>359.78675919634804</v>
      </c>
    </row>
    <row r="513" spans="1:54" x14ac:dyDescent="0.25">
      <c r="A513" s="58">
        <v>511</v>
      </c>
      <c r="B513" s="59">
        <f t="shared" si="164"/>
        <v>8.5166666666666675</v>
      </c>
      <c r="C513" s="58">
        <v>51.4</v>
      </c>
      <c r="D513" s="58">
        <v>42.4</v>
      </c>
      <c r="F513" s="117"/>
      <c r="G513" s="117"/>
      <c r="H513" s="112">
        <f t="shared" si="165"/>
        <v>0</v>
      </c>
      <c r="I513" s="121"/>
      <c r="J513" s="92">
        <f t="shared" si="166"/>
        <v>0</v>
      </c>
      <c r="L513" s="94">
        <v>511</v>
      </c>
      <c r="M513" s="114">
        <f t="shared" ca="1" si="162"/>
        <v>1408.1915015353868</v>
      </c>
      <c r="N513" s="115">
        <f t="shared" ca="1" si="181"/>
        <v>152.63999999999999</v>
      </c>
      <c r="P513" s="102"/>
      <c r="Q513" s="102"/>
      <c r="R513" s="102"/>
      <c r="S513" s="102"/>
      <c r="AC513" s="83">
        <f t="shared" si="177"/>
        <v>0</v>
      </c>
      <c r="AD513" s="83">
        <f t="shared" si="178"/>
        <v>0</v>
      </c>
      <c r="AF513" s="83">
        <f t="shared" si="167"/>
        <v>0</v>
      </c>
      <c r="AG513" s="83">
        <f t="shared" si="168"/>
        <v>0</v>
      </c>
      <c r="AQ513" s="83">
        <f t="shared" ca="1" si="169"/>
        <v>0</v>
      </c>
      <c r="AR513" s="83">
        <f t="shared" ca="1" si="170"/>
        <v>-144</v>
      </c>
      <c r="AS513" s="83">
        <f t="shared" ca="1" si="163"/>
        <v>-144</v>
      </c>
      <c r="AT513" s="83" cm="1">
        <f t="array" aca="1" ref="AT513" ca="1">_xlfn.LET(_xlpm.rozsah, $F$3:$F$10001,_xlpm.podminka, (_xlpm.rozsah&gt;M513)*(ISNUMBER(_xlpm.rozsah)),_xlpm.indexy, IF(_xlpm.podminka, ROW(_xlpm.rozsah)-MIN(ROW(_xlpm.rozsah))+1),_xlpm.prvni, MIN(_xlpm.indexy),_xlpm.finalni, IF(_xlpm.prvni=1, 2, _xlpm.prvni),INDEX(_xlpm.rozsah, _xlpm.finalni))</f>
        <v>1500</v>
      </c>
      <c r="AU513" s="83" cm="1">
        <f t="array" aca="1" ref="AU513" ca="1">INDEX($F$3:$F$10001,MATCH(AT513,$F$3:$F$10004,0)-1)</f>
        <v>1400</v>
      </c>
      <c r="AV513" s="83">
        <f t="shared" ca="1" si="179"/>
        <v>-144</v>
      </c>
      <c r="AW513" s="83">
        <f t="shared" ca="1" si="180"/>
        <v>-144</v>
      </c>
      <c r="AX513" s="83">
        <f t="shared" ca="1" si="171"/>
        <v>360</v>
      </c>
      <c r="AY513" s="83">
        <f t="shared" ca="1" si="172"/>
        <v>360</v>
      </c>
      <c r="AZ513" s="83">
        <f t="shared" ca="1" si="173"/>
        <v>0</v>
      </c>
      <c r="BA513" s="83">
        <f t="shared" ca="1" si="174"/>
        <v>360</v>
      </c>
      <c r="BB513" s="83">
        <f t="shared" ca="1" si="175"/>
        <v>360</v>
      </c>
    </row>
    <row r="514" spans="1:54" x14ac:dyDescent="0.25">
      <c r="A514" s="58">
        <v>512</v>
      </c>
      <c r="B514" s="59">
        <f t="shared" si="164"/>
        <v>8.5333333333333332</v>
      </c>
      <c r="C514" s="58">
        <v>52.5</v>
      </c>
      <c r="D514" s="58">
        <v>31.9</v>
      </c>
      <c r="F514" s="117"/>
      <c r="G514" s="117"/>
      <c r="H514" s="112">
        <f t="shared" si="165"/>
        <v>0</v>
      </c>
      <c r="I514" s="121"/>
      <c r="J514" s="92">
        <f t="shared" si="166"/>
        <v>0</v>
      </c>
      <c r="L514" s="94">
        <v>512</v>
      </c>
      <c r="M514" s="114">
        <f t="shared" ca="1" si="162"/>
        <v>1416.9271173270001</v>
      </c>
      <c r="N514" s="115">
        <f t="shared" ca="1" si="181"/>
        <v>114.84</v>
      </c>
      <c r="P514" s="102"/>
      <c r="Q514" s="102"/>
      <c r="R514" s="102"/>
      <c r="S514" s="102"/>
      <c r="AC514" s="83">
        <f t="shared" si="177"/>
        <v>0</v>
      </c>
      <c r="AD514" s="83">
        <f t="shared" si="178"/>
        <v>0</v>
      </c>
      <c r="AF514" s="83">
        <f t="shared" si="167"/>
        <v>0</v>
      </c>
      <c r="AG514" s="83">
        <f t="shared" si="168"/>
        <v>0</v>
      </c>
      <c r="AQ514" s="83">
        <f t="shared" ca="1" si="169"/>
        <v>0</v>
      </c>
      <c r="AR514" s="83">
        <f t="shared" ca="1" si="170"/>
        <v>-144</v>
      </c>
      <c r="AS514" s="83">
        <f t="shared" ca="1" si="163"/>
        <v>-144</v>
      </c>
      <c r="AT514" s="83" cm="1">
        <f t="array" aca="1" ref="AT514" ca="1">_xlfn.LET(_xlpm.rozsah, $F$3:$F$10001,_xlpm.podminka, (_xlpm.rozsah&gt;M514)*(ISNUMBER(_xlpm.rozsah)),_xlpm.indexy, IF(_xlpm.podminka, ROW(_xlpm.rozsah)-MIN(ROW(_xlpm.rozsah))+1),_xlpm.prvni, MIN(_xlpm.indexy),_xlpm.finalni, IF(_xlpm.prvni=1, 2, _xlpm.prvni),INDEX(_xlpm.rozsah, _xlpm.finalni))</f>
        <v>1500</v>
      </c>
      <c r="AU514" s="83" cm="1">
        <f t="array" aca="1" ref="AU514" ca="1">INDEX($F$3:$F$10001,MATCH(AT514,$F$3:$F$10004,0)-1)</f>
        <v>1400</v>
      </c>
      <c r="AV514" s="83">
        <f t="shared" ca="1" si="179"/>
        <v>-144</v>
      </c>
      <c r="AW514" s="83">
        <f t="shared" ca="1" si="180"/>
        <v>-144</v>
      </c>
      <c r="AX514" s="83">
        <f t="shared" ca="1" si="171"/>
        <v>360</v>
      </c>
      <c r="AY514" s="83">
        <f t="shared" ca="1" si="172"/>
        <v>360</v>
      </c>
      <c r="AZ514" s="83">
        <f t="shared" ca="1" si="173"/>
        <v>0</v>
      </c>
      <c r="BA514" s="83">
        <f t="shared" ca="1" si="174"/>
        <v>360</v>
      </c>
      <c r="BB514" s="83">
        <f t="shared" ca="1" si="175"/>
        <v>360</v>
      </c>
    </row>
    <row r="515" spans="1:54" x14ac:dyDescent="0.25">
      <c r="A515" s="58">
        <v>513</v>
      </c>
      <c r="B515" s="59">
        <f t="shared" si="164"/>
        <v>8.5500000000000007</v>
      </c>
      <c r="C515" s="58">
        <v>53.7</v>
      </c>
      <c r="D515" s="58">
        <v>21.6</v>
      </c>
      <c r="F515" s="117"/>
      <c r="G515" s="117"/>
      <c r="H515" s="112">
        <f t="shared" si="165"/>
        <v>0</v>
      </c>
      <c r="I515" s="121"/>
      <c r="J515" s="92">
        <f t="shared" si="166"/>
        <v>0</v>
      </c>
      <c r="L515" s="94">
        <v>513</v>
      </c>
      <c r="M515" s="114">
        <f t="shared" ref="M515:M578" ca="1" si="182">(C515/100)*(0.45*$BE$10+0.45*$BE$13+0.1*$BE$11-MIN($T$25,$BE$3))*2.0327+MIN($T$25,$BE$3)</f>
        <v>1426.4568800087602</v>
      </c>
      <c r="N515" s="115">
        <f t="shared" ca="1" si="181"/>
        <v>77.760000000000005</v>
      </c>
      <c r="P515" s="102"/>
      <c r="Q515" s="102"/>
      <c r="R515" s="102"/>
      <c r="S515" s="102"/>
      <c r="AC515" s="83">
        <f t="shared" si="177"/>
        <v>0</v>
      </c>
      <c r="AD515" s="83">
        <f t="shared" si="178"/>
        <v>0</v>
      </c>
      <c r="AF515" s="83">
        <f t="shared" si="167"/>
        <v>0</v>
      </c>
      <c r="AG515" s="83">
        <f t="shared" si="168"/>
        <v>0</v>
      </c>
      <c r="AQ515" s="83">
        <f t="shared" ca="1" si="169"/>
        <v>0</v>
      </c>
      <c r="AR515" s="83">
        <f t="shared" ca="1" si="170"/>
        <v>-144</v>
      </c>
      <c r="AS515" s="83">
        <f t="shared" ref="AS515:AS578" ca="1" si="183">(MIN(AV515:AW515)+(((M515-MIN(AT515:AU515))/(MAX(AT515:AU515)-MIN(AT515:AU515))*(MAX(AV515:AW515)-MIN(AV515:AW515)))))</f>
        <v>-144</v>
      </c>
      <c r="AT515" s="83" cm="1">
        <f t="array" aca="1" ref="AT515" ca="1">_xlfn.LET(_xlpm.rozsah, $F$3:$F$10001,_xlpm.podminka, (_xlpm.rozsah&gt;M515)*(ISNUMBER(_xlpm.rozsah)),_xlpm.indexy, IF(_xlpm.podminka, ROW(_xlpm.rozsah)-MIN(ROW(_xlpm.rozsah))+1),_xlpm.prvni, MIN(_xlpm.indexy),_xlpm.finalni, IF(_xlpm.prvni=1, 2, _xlpm.prvni),INDEX(_xlpm.rozsah, _xlpm.finalni))</f>
        <v>1500</v>
      </c>
      <c r="AU515" s="83" cm="1">
        <f t="array" aca="1" ref="AU515" ca="1">INDEX($F$3:$F$10001,MATCH(AT515,$F$3:$F$10004,0)-1)</f>
        <v>1400</v>
      </c>
      <c r="AV515" s="83">
        <f t="shared" ca="1" si="179"/>
        <v>-144</v>
      </c>
      <c r="AW515" s="83">
        <f t="shared" ca="1" si="180"/>
        <v>-144</v>
      </c>
      <c r="AX515" s="83">
        <f t="shared" ca="1" si="171"/>
        <v>360</v>
      </c>
      <c r="AY515" s="83">
        <f t="shared" ca="1" si="172"/>
        <v>360</v>
      </c>
      <c r="AZ515" s="83">
        <f t="shared" ca="1" si="173"/>
        <v>0</v>
      </c>
      <c r="BA515" s="83">
        <f t="shared" ca="1" si="174"/>
        <v>360</v>
      </c>
      <c r="BB515" s="83">
        <f t="shared" ca="1" si="175"/>
        <v>360</v>
      </c>
    </row>
    <row r="516" spans="1:54" x14ac:dyDescent="0.25">
      <c r="A516" s="58">
        <v>514</v>
      </c>
      <c r="B516" s="59">
        <f t="shared" ref="B516:B579" si="184">A516/60</f>
        <v>8.5666666666666664</v>
      </c>
      <c r="C516" s="58">
        <v>55.1</v>
      </c>
      <c r="D516" s="58">
        <v>11.6</v>
      </c>
      <c r="F516" s="117"/>
      <c r="G516" s="117"/>
      <c r="H516" s="112">
        <f t="shared" ref="H516:H579" si="185">G516*2*PI()*F516/60*0.001</f>
        <v>0</v>
      </c>
      <c r="I516" s="121"/>
      <c r="J516" s="92">
        <f t="shared" ref="J516:J579" si="186">-0.4*G516</f>
        <v>0</v>
      </c>
      <c r="L516" s="94">
        <v>514</v>
      </c>
      <c r="M516" s="114">
        <f t="shared" ca="1" si="182"/>
        <v>1437.5749364708136</v>
      </c>
      <c r="N516" s="115">
        <f t="shared" ca="1" si="181"/>
        <v>41.76</v>
      </c>
      <c r="P516" s="102"/>
      <c r="Q516" s="102"/>
      <c r="R516" s="102"/>
      <c r="S516" s="102"/>
      <c r="AC516" s="83">
        <f t="shared" si="177"/>
        <v>0</v>
      </c>
      <c r="AD516" s="83">
        <f t="shared" si="178"/>
        <v>0</v>
      </c>
      <c r="AF516" s="83">
        <f t="shared" ref="AF516:AF579" si="187">(AL517-AL516)*(AK517+AK516)/2</f>
        <v>0</v>
      </c>
      <c r="AG516" s="83">
        <f t="shared" ref="AG516:AG579" si="188">(AI517-AI516)*(AH517+AH516)/2</f>
        <v>0</v>
      </c>
      <c r="AQ516" s="83">
        <f t="shared" ref="AQ516:AQ579" ca="1" si="189">AW516-AV516</f>
        <v>0</v>
      </c>
      <c r="AR516" s="83">
        <f t="shared" ref="AR516:AR579" ca="1" si="190">MIN(AV516:AW516)+((MAX(AT516:AU516)-M516)/(MAX(AT516:AU516)-MIN(AT516:AU516)))*(MAX(AV516:AW516)-MIN(AV516:AW516))</f>
        <v>-144</v>
      </c>
      <c r="AS516" s="83">
        <f t="shared" ca="1" si="183"/>
        <v>-144</v>
      </c>
      <c r="AT516" s="83" cm="1">
        <f t="array" aca="1" ref="AT516" ca="1">_xlfn.LET(_xlpm.rozsah, $F$3:$F$10001,_xlpm.podminka, (_xlpm.rozsah&gt;M516)*(ISNUMBER(_xlpm.rozsah)),_xlpm.indexy, IF(_xlpm.podminka, ROW(_xlpm.rozsah)-MIN(ROW(_xlpm.rozsah))+1),_xlpm.prvni, MIN(_xlpm.indexy),_xlpm.finalni, IF(_xlpm.prvni=1, 2, _xlpm.prvni),INDEX(_xlpm.rozsah, _xlpm.finalni))</f>
        <v>1500</v>
      </c>
      <c r="AU516" s="83" cm="1">
        <f t="array" aca="1" ref="AU516" ca="1">INDEX($F$3:$F$10001,MATCH(AT516,$F$3:$F$10004,0)-1)</f>
        <v>1400</v>
      </c>
      <c r="AV516" s="83">
        <f t="shared" ca="1" si="179"/>
        <v>-144</v>
      </c>
      <c r="AW516" s="83">
        <f t="shared" ca="1" si="180"/>
        <v>-144</v>
      </c>
      <c r="AX516" s="83">
        <f t="shared" ref="AX516:AX579" ca="1" si="191">INDEX($G$2:$G$10001,MATCH(AT516,$F$2:$F$10001,0))</f>
        <v>360</v>
      </c>
      <c r="AY516" s="83">
        <f t="shared" ref="AY516:AY579" ca="1" si="192">INDEX($G$2:$G$10001,MATCH(AU516,$F$2:$F$10001,0))</f>
        <v>360</v>
      </c>
      <c r="AZ516" s="83">
        <f t="shared" ref="AZ516:AZ579" ca="1" si="193">AX516-AY516</f>
        <v>0</v>
      </c>
      <c r="BA516" s="83">
        <f t="shared" ref="BA516:BA579" ca="1" si="194">MIN(AX516:AY516)+((MAX(AT516:AU516)-M516)/(MAX(AT516:AU516)-MIN(AT516:AU516)))*(MAX(AX516:AY516)-MIN(AX516:AY516))</f>
        <v>360</v>
      </c>
      <c r="BB516" s="83">
        <f t="shared" ca="1" si="175"/>
        <v>360</v>
      </c>
    </row>
    <row r="517" spans="1:54" x14ac:dyDescent="0.25">
      <c r="A517" s="58">
        <v>515</v>
      </c>
      <c r="B517" s="59">
        <f t="shared" si="184"/>
        <v>8.5833333333333339</v>
      </c>
      <c r="C517" s="58">
        <v>56.8</v>
      </c>
      <c r="D517" s="58">
        <v>5.7</v>
      </c>
      <c r="F517" s="117"/>
      <c r="G517" s="117"/>
      <c r="H517" s="112">
        <f t="shared" si="185"/>
        <v>0</v>
      </c>
      <c r="I517" s="121"/>
      <c r="J517" s="92">
        <f t="shared" si="186"/>
        <v>0</v>
      </c>
      <c r="L517" s="94">
        <v>515</v>
      </c>
      <c r="M517" s="114">
        <f t="shared" ca="1" si="182"/>
        <v>1451.0754336033069</v>
      </c>
      <c r="N517" s="115">
        <f t="shared" ca="1" si="181"/>
        <v>20.52</v>
      </c>
      <c r="P517" s="102"/>
      <c r="Q517" s="102"/>
      <c r="R517" s="102"/>
      <c r="S517" s="102"/>
      <c r="AC517" s="83">
        <f t="shared" si="177"/>
        <v>0</v>
      </c>
      <c r="AD517" s="83">
        <f t="shared" si="178"/>
        <v>0</v>
      </c>
      <c r="AF517" s="83">
        <f t="shared" si="187"/>
        <v>0</v>
      </c>
      <c r="AG517" s="83">
        <f t="shared" si="188"/>
        <v>0</v>
      </c>
      <c r="AQ517" s="83">
        <f t="shared" ca="1" si="189"/>
        <v>0</v>
      </c>
      <c r="AR517" s="83">
        <f t="shared" ca="1" si="190"/>
        <v>-144</v>
      </c>
      <c r="AS517" s="83">
        <f t="shared" ca="1" si="183"/>
        <v>-144</v>
      </c>
      <c r="AT517" s="83" cm="1">
        <f t="array" aca="1" ref="AT517" ca="1">_xlfn.LET(_xlpm.rozsah, $F$3:$F$10001,_xlpm.podminka, (_xlpm.rozsah&gt;M517)*(ISNUMBER(_xlpm.rozsah)),_xlpm.indexy, IF(_xlpm.podminka, ROW(_xlpm.rozsah)-MIN(ROW(_xlpm.rozsah))+1),_xlpm.prvni, MIN(_xlpm.indexy),_xlpm.finalni, IF(_xlpm.prvni=1, 2, _xlpm.prvni),INDEX(_xlpm.rozsah, _xlpm.finalni))</f>
        <v>1500</v>
      </c>
      <c r="AU517" s="83" cm="1">
        <f t="array" aca="1" ref="AU517" ca="1">INDEX($F$3:$F$10001,MATCH(AT517,$F$3:$F$10004,0)-1)</f>
        <v>1400</v>
      </c>
      <c r="AV517" s="83">
        <f t="shared" ca="1" si="179"/>
        <v>-144</v>
      </c>
      <c r="AW517" s="83">
        <f t="shared" ca="1" si="180"/>
        <v>-144</v>
      </c>
      <c r="AX517" s="83">
        <f t="shared" ca="1" si="191"/>
        <v>360</v>
      </c>
      <c r="AY517" s="83">
        <f t="shared" ca="1" si="192"/>
        <v>360</v>
      </c>
      <c r="AZ517" s="83">
        <f t="shared" ca="1" si="193"/>
        <v>0</v>
      </c>
      <c r="BA517" s="83">
        <f t="shared" ca="1" si="194"/>
        <v>360</v>
      </c>
      <c r="BB517" s="83">
        <f t="shared" ref="BB517:BB580" ca="1" si="195">MIN(AX517:AY517)+((M517-MIN(AT517:AU517))/(MAX(AT517:AU517)-MIN(AT517:AU517)))*(MAX(AX517:AY517)-MIN(AX517:AY517))</f>
        <v>360</v>
      </c>
    </row>
    <row r="518" spans="1:54" x14ac:dyDescent="0.25">
      <c r="A518" s="58">
        <v>516</v>
      </c>
      <c r="B518" s="59">
        <f t="shared" si="184"/>
        <v>8.6</v>
      </c>
      <c r="C518" s="58">
        <v>42.4</v>
      </c>
      <c r="D518" s="58">
        <v>0</v>
      </c>
      <c r="F518" s="117"/>
      <c r="G518" s="117"/>
      <c r="H518" s="112">
        <f t="shared" si="185"/>
        <v>0</v>
      </c>
      <c r="I518" s="121"/>
      <c r="J518" s="92">
        <f t="shared" si="186"/>
        <v>0</v>
      </c>
      <c r="L518" s="94">
        <v>516</v>
      </c>
      <c r="M518" s="114">
        <f t="shared" ca="1" si="182"/>
        <v>1336.7182814221869</v>
      </c>
      <c r="N518" s="115">
        <f t="shared" ca="1" si="181"/>
        <v>0</v>
      </c>
      <c r="P518" s="102"/>
      <c r="Q518" s="102"/>
      <c r="R518" s="102"/>
      <c r="S518" s="102"/>
      <c r="AC518" s="83">
        <f t="shared" si="177"/>
        <v>0</v>
      </c>
      <c r="AD518" s="83">
        <f t="shared" si="178"/>
        <v>0</v>
      </c>
      <c r="AF518" s="83">
        <f t="shared" si="187"/>
        <v>0</v>
      </c>
      <c r="AG518" s="83">
        <f t="shared" si="188"/>
        <v>0</v>
      </c>
      <c r="AQ518" s="83">
        <f t="shared" ca="1" si="189"/>
        <v>4</v>
      </c>
      <c r="AR518" s="83">
        <f t="shared" ca="1" si="190"/>
        <v>-141.46873125688748</v>
      </c>
      <c r="AS518" s="83">
        <f t="shared" ca="1" si="183"/>
        <v>-142.53126874311252</v>
      </c>
      <c r="AT518" s="83" cm="1">
        <f t="array" aca="1" ref="AT518" ca="1">_xlfn.LET(_xlpm.rozsah, $F$3:$F$10001,_xlpm.podminka, (_xlpm.rozsah&gt;M518)*(ISNUMBER(_xlpm.rozsah)),_xlpm.indexy, IF(_xlpm.podminka, ROW(_xlpm.rozsah)-MIN(ROW(_xlpm.rozsah))+1),_xlpm.prvni, MIN(_xlpm.indexy),_xlpm.finalni, IF(_xlpm.prvni=1, 2, _xlpm.prvni),INDEX(_xlpm.rozsah, _xlpm.finalni))</f>
        <v>1400</v>
      </c>
      <c r="AU518" s="83" cm="1">
        <f t="array" aca="1" ref="AU518" ca="1">INDEX($F$3:$F$10001,MATCH(AT518,$F$3:$F$10004,0)-1)</f>
        <v>1300</v>
      </c>
      <c r="AV518" s="83">
        <f t="shared" ca="1" si="179"/>
        <v>-144</v>
      </c>
      <c r="AW518" s="83">
        <f t="shared" ca="1" si="180"/>
        <v>-140</v>
      </c>
      <c r="AX518" s="83">
        <f t="shared" ca="1" si="191"/>
        <v>360</v>
      </c>
      <c r="AY518" s="83">
        <f t="shared" ca="1" si="192"/>
        <v>350</v>
      </c>
      <c r="AZ518" s="83">
        <f t="shared" ca="1" si="193"/>
        <v>10</v>
      </c>
      <c r="BA518" s="83">
        <f t="shared" ca="1" si="194"/>
        <v>356.32817185778129</v>
      </c>
      <c r="BB518" s="83">
        <f t="shared" ca="1" si="195"/>
        <v>353.67182814221871</v>
      </c>
    </row>
    <row r="519" spans="1:54" x14ac:dyDescent="0.25">
      <c r="A519" s="58">
        <v>517</v>
      </c>
      <c r="B519" s="59">
        <f t="shared" si="184"/>
        <v>8.6166666666666671</v>
      </c>
      <c r="C519" s="58">
        <v>27.9</v>
      </c>
      <c r="D519" s="58">
        <v>8.1999999999999993</v>
      </c>
      <c r="F519" s="117"/>
      <c r="G519" s="117"/>
      <c r="H519" s="112">
        <f t="shared" si="185"/>
        <v>0</v>
      </c>
      <c r="I519" s="121"/>
      <c r="J519" s="92">
        <f t="shared" si="186"/>
        <v>0</v>
      </c>
      <c r="L519" s="94">
        <v>517</v>
      </c>
      <c r="M519" s="114">
        <f t="shared" ca="1" si="182"/>
        <v>1221.5669823509202</v>
      </c>
      <c r="N519" s="115">
        <f t="shared" ca="1" si="181"/>
        <v>26.770547765832632</v>
      </c>
      <c r="P519" s="102"/>
      <c r="Q519" s="102"/>
      <c r="R519" s="102"/>
      <c r="S519" s="102"/>
      <c r="AC519" s="83">
        <f t="shared" si="177"/>
        <v>0</v>
      </c>
      <c r="AD519" s="83">
        <f t="shared" si="178"/>
        <v>0</v>
      </c>
      <c r="AF519" s="83">
        <f t="shared" si="187"/>
        <v>0</v>
      </c>
      <c r="AG519" s="83">
        <f t="shared" si="188"/>
        <v>0</v>
      </c>
      <c r="AQ519" s="83">
        <f t="shared" ca="1" si="189"/>
        <v>12</v>
      </c>
      <c r="AR519" s="83">
        <f t="shared" ca="1" si="190"/>
        <v>-130.58803788211043</v>
      </c>
      <c r="AS519" s="83">
        <f t="shared" ca="1" si="183"/>
        <v>-137.41196211788957</v>
      </c>
      <c r="AT519" s="83" cm="1">
        <f t="array" aca="1" ref="AT519" ca="1">_xlfn.LET(_xlpm.rozsah, $F$3:$F$10001,_xlpm.podminka, (_xlpm.rozsah&gt;M519)*(ISNUMBER(_xlpm.rozsah)),_xlpm.indexy, IF(_xlpm.podminka, ROW(_xlpm.rozsah)-MIN(ROW(_xlpm.rozsah))+1),_xlpm.prvni, MIN(_xlpm.indexy),_xlpm.finalni, IF(_xlpm.prvni=1, 2, _xlpm.prvni),INDEX(_xlpm.rozsah, _xlpm.finalni))</f>
        <v>1300</v>
      </c>
      <c r="AU519" s="83" cm="1">
        <f t="array" aca="1" ref="AU519" ca="1">INDEX($F$3:$F$10001,MATCH(AT519,$F$3:$F$10004,0)-1)</f>
        <v>1200</v>
      </c>
      <c r="AV519" s="83">
        <f t="shared" ca="1" si="179"/>
        <v>-140</v>
      </c>
      <c r="AW519" s="83">
        <f t="shared" ca="1" si="180"/>
        <v>-128</v>
      </c>
      <c r="AX519" s="83">
        <f t="shared" ca="1" si="191"/>
        <v>350</v>
      </c>
      <c r="AY519" s="83">
        <f t="shared" ca="1" si="192"/>
        <v>320</v>
      </c>
      <c r="AZ519" s="83">
        <f t="shared" ca="1" si="193"/>
        <v>30</v>
      </c>
      <c r="BA519" s="83">
        <f t="shared" ca="1" si="194"/>
        <v>343.52990529472396</v>
      </c>
      <c r="BB519" s="83">
        <f t="shared" ca="1" si="195"/>
        <v>326.47009470527604</v>
      </c>
    </row>
    <row r="520" spans="1:54" x14ac:dyDescent="0.25">
      <c r="A520" s="58">
        <v>518</v>
      </c>
      <c r="B520" s="59">
        <f t="shared" si="184"/>
        <v>8.6333333333333329</v>
      </c>
      <c r="C520" s="58">
        <v>29</v>
      </c>
      <c r="D520" s="58">
        <v>15.9</v>
      </c>
      <c r="F520" s="117"/>
      <c r="G520" s="117"/>
      <c r="H520" s="112">
        <f t="shared" si="185"/>
        <v>0</v>
      </c>
      <c r="I520" s="121"/>
      <c r="J520" s="92">
        <f t="shared" si="186"/>
        <v>0</v>
      </c>
      <c r="L520" s="94">
        <v>518</v>
      </c>
      <c r="M520" s="114">
        <f t="shared" ca="1" si="182"/>
        <v>1230.3025981425335</v>
      </c>
      <c r="N520" s="115">
        <f t="shared" ca="1" si="181"/>
        <v>52.325433931398848</v>
      </c>
      <c r="P520" s="102"/>
      <c r="Q520" s="102"/>
      <c r="R520" s="102"/>
      <c r="S520" s="102"/>
      <c r="AC520" s="83">
        <f t="shared" si="177"/>
        <v>0</v>
      </c>
      <c r="AD520" s="83">
        <f t="shared" si="178"/>
        <v>0</v>
      </c>
      <c r="AF520" s="83">
        <f t="shared" si="187"/>
        <v>0</v>
      </c>
      <c r="AG520" s="83">
        <f t="shared" si="188"/>
        <v>0</v>
      </c>
      <c r="AQ520" s="83">
        <f t="shared" ca="1" si="189"/>
        <v>12</v>
      </c>
      <c r="AR520" s="83">
        <f t="shared" ca="1" si="190"/>
        <v>-131.63631177710403</v>
      </c>
      <c r="AS520" s="83">
        <f t="shared" ca="1" si="183"/>
        <v>-136.36368822289597</v>
      </c>
      <c r="AT520" s="83" cm="1">
        <f t="array" aca="1" ref="AT520" ca="1">_xlfn.LET(_xlpm.rozsah, $F$3:$F$10001,_xlpm.podminka, (_xlpm.rozsah&gt;M520)*(ISNUMBER(_xlpm.rozsah)),_xlpm.indexy, IF(_xlpm.podminka, ROW(_xlpm.rozsah)-MIN(ROW(_xlpm.rozsah))+1),_xlpm.prvni, MIN(_xlpm.indexy),_xlpm.finalni, IF(_xlpm.prvni=1, 2, _xlpm.prvni),INDEX(_xlpm.rozsah, _xlpm.finalni))</f>
        <v>1300</v>
      </c>
      <c r="AU520" s="83" cm="1">
        <f t="array" aca="1" ref="AU520" ca="1">INDEX($F$3:$F$10001,MATCH(AT520,$F$3:$F$10004,0)-1)</f>
        <v>1200</v>
      </c>
      <c r="AV520" s="83">
        <f t="shared" ca="1" si="179"/>
        <v>-140</v>
      </c>
      <c r="AW520" s="83">
        <f t="shared" ca="1" si="180"/>
        <v>-128</v>
      </c>
      <c r="AX520" s="83">
        <f t="shared" ca="1" si="191"/>
        <v>350</v>
      </c>
      <c r="AY520" s="83">
        <f t="shared" ca="1" si="192"/>
        <v>320</v>
      </c>
      <c r="AZ520" s="83">
        <f t="shared" ca="1" si="193"/>
        <v>30</v>
      </c>
      <c r="BA520" s="83">
        <f t="shared" ca="1" si="194"/>
        <v>340.90922055723996</v>
      </c>
      <c r="BB520" s="83">
        <f t="shared" ca="1" si="195"/>
        <v>329.09077944276004</v>
      </c>
    </row>
    <row r="521" spans="1:54" x14ac:dyDescent="0.25">
      <c r="A521" s="58">
        <v>519</v>
      </c>
      <c r="B521" s="59">
        <f t="shared" si="184"/>
        <v>8.65</v>
      </c>
      <c r="C521" s="58">
        <v>30.4</v>
      </c>
      <c r="D521" s="58">
        <v>25.1</v>
      </c>
      <c r="F521" s="117"/>
      <c r="G521" s="117"/>
      <c r="H521" s="112">
        <f t="shared" si="185"/>
        <v>0</v>
      </c>
      <c r="I521" s="121"/>
      <c r="J521" s="92">
        <f t="shared" si="186"/>
        <v>0</v>
      </c>
      <c r="L521" s="94">
        <v>519</v>
      </c>
      <c r="M521" s="114">
        <f t="shared" ca="1" si="182"/>
        <v>1241.4206546045868</v>
      </c>
      <c r="N521" s="115">
        <f t="shared" ca="1" si="181"/>
        <v>83.438975291725384</v>
      </c>
      <c r="P521" s="102"/>
      <c r="Q521" s="102"/>
      <c r="R521" s="102"/>
      <c r="S521" s="102"/>
      <c r="AC521" s="83">
        <f t="shared" si="177"/>
        <v>0</v>
      </c>
      <c r="AD521" s="83">
        <f t="shared" si="178"/>
        <v>0</v>
      </c>
      <c r="AF521" s="83">
        <f t="shared" si="187"/>
        <v>0</v>
      </c>
      <c r="AG521" s="83">
        <f t="shared" si="188"/>
        <v>0</v>
      </c>
      <c r="AQ521" s="83">
        <f t="shared" ca="1" si="189"/>
        <v>12</v>
      </c>
      <c r="AR521" s="83">
        <f t="shared" ca="1" si="190"/>
        <v>-132.97047855255042</v>
      </c>
      <c r="AS521" s="83">
        <f t="shared" ca="1" si="183"/>
        <v>-135.02952144744958</v>
      </c>
      <c r="AT521" s="83" cm="1">
        <f t="array" aca="1" ref="AT521" ca="1">_xlfn.LET(_xlpm.rozsah, $F$3:$F$10001,_xlpm.podminka, (_xlpm.rozsah&gt;M521)*(ISNUMBER(_xlpm.rozsah)),_xlpm.indexy, IF(_xlpm.podminka, ROW(_xlpm.rozsah)-MIN(ROW(_xlpm.rozsah))+1),_xlpm.prvni, MIN(_xlpm.indexy),_xlpm.finalni, IF(_xlpm.prvni=1, 2, _xlpm.prvni),INDEX(_xlpm.rozsah, _xlpm.finalni))</f>
        <v>1300</v>
      </c>
      <c r="AU521" s="83" cm="1">
        <f t="array" aca="1" ref="AU521" ca="1">INDEX($F$3:$F$10001,MATCH(AT521,$F$3:$F$10004,0)-1)</f>
        <v>1200</v>
      </c>
      <c r="AV521" s="83">
        <f t="shared" ca="1" si="179"/>
        <v>-140</v>
      </c>
      <c r="AW521" s="83">
        <f t="shared" ca="1" si="180"/>
        <v>-128</v>
      </c>
      <c r="AX521" s="83">
        <f t="shared" ca="1" si="191"/>
        <v>350</v>
      </c>
      <c r="AY521" s="83">
        <f t="shared" ca="1" si="192"/>
        <v>320</v>
      </c>
      <c r="AZ521" s="83">
        <f t="shared" ca="1" si="193"/>
        <v>30</v>
      </c>
      <c r="BA521" s="83">
        <f t="shared" ca="1" si="194"/>
        <v>337.57380361862397</v>
      </c>
      <c r="BB521" s="83">
        <f t="shared" ca="1" si="195"/>
        <v>332.42619638137603</v>
      </c>
    </row>
    <row r="522" spans="1:54" x14ac:dyDescent="0.25">
      <c r="A522" s="58">
        <v>520</v>
      </c>
      <c r="B522" s="59">
        <f t="shared" si="184"/>
        <v>8.6666666666666661</v>
      </c>
      <c r="C522" s="58">
        <v>32.6</v>
      </c>
      <c r="D522" s="58">
        <v>60.5</v>
      </c>
      <c r="F522" s="117"/>
      <c r="G522" s="117"/>
      <c r="H522" s="112">
        <f t="shared" si="185"/>
        <v>0</v>
      </c>
      <c r="I522" s="121"/>
      <c r="J522" s="92">
        <f t="shared" si="186"/>
        <v>0</v>
      </c>
      <c r="L522" s="94">
        <v>520</v>
      </c>
      <c r="M522" s="114">
        <f t="shared" ca="1" si="182"/>
        <v>1258.8918861878135</v>
      </c>
      <c r="N522" s="115">
        <f t="shared" ca="1" si="181"/>
        <v>204.28887734308813</v>
      </c>
      <c r="P522" s="102"/>
      <c r="Q522" s="102"/>
      <c r="R522" s="102"/>
      <c r="S522" s="102"/>
      <c r="AC522" s="83">
        <f t="shared" si="177"/>
        <v>0</v>
      </c>
      <c r="AD522" s="83">
        <f t="shared" si="178"/>
        <v>0</v>
      </c>
      <c r="AF522" s="83">
        <f t="shared" si="187"/>
        <v>0</v>
      </c>
      <c r="AG522" s="83">
        <f t="shared" si="188"/>
        <v>0</v>
      </c>
      <c r="AQ522" s="83">
        <f t="shared" ca="1" si="189"/>
        <v>12</v>
      </c>
      <c r="AR522" s="83">
        <f t="shared" ca="1" si="190"/>
        <v>-135.06702634253762</v>
      </c>
      <c r="AS522" s="83">
        <f t="shared" ca="1" si="183"/>
        <v>-132.93297365746238</v>
      </c>
      <c r="AT522" s="83" cm="1">
        <f t="array" aca="1" ref="AT522" ca="1">_xlfn.LET(_xlpm.rozsah, $F$3:$F$10001,_xlpm.podminka, (_xlpm.rozsah&gt;M522)*(ISNUMBER(_xlpm.rozsah)),_xlpm.indexy, IF(_xlpm.podminka, ROW(_xlpm.rozsah)-MIN(ROW(_xlpm.rozsah))+1),_xlpm.prvni, MIN(_xlpm.indexy),_xlpm.finalni, IF(_xlpm.prvni=1, 2, _xlpm.prvni),INDEX(_xlpm.rozsah, _xlpm.finalni))</f>
        <v>1300</v>
      </c>
      <c r="AU522" s="83" cm="1">
        <f t="array" aca="1" ref="AU522" ca="1">INDEX($F$3:$F$10001,MATCH(AT522,$F$3:$F$10004,0)-1)</f>
        <v>1200</v>
      </c>
      <c r="AV522" s="83">
        <f t="shared" ca="1" si="179"/>
        <v>-140</v>
      </c>
      <c r="AW522" s="83">
        <f t="shared" ca="1" si="180"/>
        <v>-128</v>
      </c>
      <c r="AX522" s="83">
        <f t="shared" ca="1" si="191"/>
        <v>350</v>
      </c>
      <c r="AY522" s="83">
        <f t="shared" ca="1" si="192"/>
        <v>320</v>
      </c>
      <c r="AZ522" s="83">
        <f t="shared" ca="1" si="193"/>
        <v>30</v>
      </c>
      <c r="BA522" s="83">
        <f t="shared" ca="1" si="194"/>
        <v>332.33243414365597</v>
      </c>
      <c r="BB522" s="83">
        <f t="shared" ca="1" si="195"/>
        <v>337.66756585634403</v>
      </c>
    </row>
    <row r="523" spans="1:54" x14ac:dyDescent="0.25">
      <c r="A523" s="58">
        <v>521</v>
      </c>
      <c r="B523" s="59">
        <f t="shared" si="184"/>
        <v>8.6833333333333336</v>
      </c>
      <c r="C523" s="58">
        <v>35.4</v>
      </c>
      <c r="D523" s="58">
        <v>72.7</v>
      </c>
      <c r="F523" s="117"/>
      <c r="G523" s="117"/>
      <c r="H523" s="112">
        <f t="shared" si="185"/>
        <v>0</v>
      </c>
      <c r="I523" s="121"/>
      <c r="J523" s="92">
        <f t="shared" si="186"/>
        <v>0</v>
      </c>
      <c r="L523" s="94">
        <v>521</v>
      </c>
      <c r="M523" s="114">
        <f t="shared" ca="1" si="182"/>
        <v>1281.1279991119202</v>
      </c>
      <c r="N523" s="115">
        <f t="shared" ca="1" si="181"/>
        <v>250.3340166063098</v>
      </c>
      <c r="P523" s="102"/>
      <c r="Q523" s="102"/>
      <c r="R523" s="102"/>
      <c r="S523" s="102"/>
      <c r="AC523" s="83">
        <f t="shared" si="177"/>
        <v>0</v>
      </c>
      <c r="AD523" s="83">
        <f t="shared" si="178"/>
        <v>0</v>
      </c>
      <c r="AF523" s="83">
        <f t="shared" si="187"/>
        <v>0</v>
      </c>
      <c r="AG523" s="83">
        <f t="shared" si="188"/>
        <v>0</v>
      </c>
      <c r="AQ523" s="83">
        <f t="shared" ca="1" si="189"/>
        <v>12</v>
      </c>
      <c r="AR523" s="83">
        <f t="shared" ca="1" si="190"/>
        <v>-137.73535989343043</v>
      </c>
      <c r="AS523" s="83">
        <f t="shared" ca="1" si="183"/>
        <v>-130.26464010656957</v>
      </c>
      <c r="AT523" s="83" cm="1">
        <f t="array" aca="1" ref="AT523" ca="1">_xlfn.LET(_xlpm.rozsah, $F$3:$F$10001,_xlpm.podminka, (_xlpm.rozsah&gt;M523)*(ISNUMBER(_xlpm.rozsah)),_xlpm.indexy, IF(_xlpm.podminka, ROW(_xlpm.rozsah)-MIN(ROW(_xlpm.rozsah))+1),_xlpm.prvni, MIN(_xlpm.indexy),_xlpm.finalni, IF(_xlpm.prvni=1, 2, _xlpm.prvni),INDEX(_xlpm.rozsah, _xlpm.finalni))</f>
        <v>1300</v>
      </c>
      <c r="AU523" s="83" cm="1">
        <f t="array" aca="1" ref="AU523" ca="1">INDEX($F$3:$F$10001,MATCH(AT523,$F$3:$F$10004,0)-1)</f>
        <v>1200</v>
      </c>
      <c r="AV523" s="83">
        <f t="shared" ca="1" si="179"/>
        <v>-140</v>
      </c>
      <c r="AW523" s="83">
        <f t="shared" ca="1" si="180"/>
        <v>-128</v>
      </c>
      <c r="AX523" s="83">
        <f t="shared" ca="1" si="191"/>
        <v>350</v>
      </c>
      <c r="AY523" s="83">
        <f t="shared" ca="1" si="192"/>
        <v>320</v>
      </c>
      <c r="AZ523" s="83">
        <f t="shared" ca="1" si="193"/>
        <v>30</v>
      </c>
      <c r="BA523" s="83">
        <f t="shared" ca="1" si="194"/>
        <v>325.66160026642393</v>
      </c>
      <c r="BB523" s="83">
        <f t="shared" ca="1" si="195"/>
        <v>344.33839973357607</v>
      </c>
    </row>
    <row r="524" spans="1:54" x14ac:dyDescent="0.25">
      <c r="A524" s="58">
        <v>522</v>
      </c>
      <c r="B524" s="59">
        <f t="shared" si="184"/>
        <v>8.6999999999999993</v>
      </c>
      <c r="C524" s="58">
        <v>38.4</v>
      </c>
      <c r="D524" s="58">
        <v>88.2</v>
      </c>
      <c r="F524" s="117"/>
      <c r="G524" s="117"/>
      <c r="H524" s="112">
        <f t="shared" si="185"/>
        <v>0</v>
      </c>
      <c r="I524" s="121"/>
      <c r="J524" s="92">
        <f t="shared" si="186"/>
        <v>0</v>
      </c>
      <c r="L524" s="94">
        <v>522</v>
      </c>
      <c r="M524" s="114">
        <f t="shared" ca="1" si="182"/>
        <v>1304.9524058163202</v>
      </c>
      <c r="N524" s="115">
        <f t="shared" ca="1" si="181"/>
        <v>309.13680219299943</v>
      </c>
      <c r="P524" s="102"/>
      <c r="Q524" s="102"/>
      <c r="R524" s="102"/>
      <c r="S524" s="102"/>
      <c r="AC524" s="83">
        <f t="shared" si="177"/>
        <v>0</v>
      </c>
      <c r="AD524" s="83">
        <f t="shared" si="178"/>
        <v>0</v>
      </c>
      <c r="AF524" s="83">
        <f t="shared" si="187"/>
        <v>0</v>
      </c>
      <c r="AG524" s="83">
        <f t="shared" si="188"/>
        <v>0</v>
      </c>
      <c r="AQ524" s="83">
        <f t="shared" ca="1" si="189"/>
        <v>4</v>
      </c>
      <c r="AR524" s="83">
        <f t="shared" ca="1" si="190"/>
        <v>-140.1980962326528</v>
      </c>
      <c r="AS524" s="83">
        <f t="shared" ca="1" si="183"/>
        <v>-143.8019037673472</v>
      </c>
      <c r="AT524" s="83" cm="1">
        <f t="array" aca="1" ref="AT524" ca="1">_xlfn.LET(_xlpm.rozsah, $F$3:$F$10001,_xlpm.podminka, (_xlpm.rozsah&gt;M524)*(ISNUMBER(_xlpm.rozsah)),_xlpm.indexy, IF(_xlpm.podminka, ROW(_xlpm.rozsah)-MIN(ROW(_xlpm.rozsah))+1),_xlpm.prvni, MIN(_xlpm.indexy),_xlpm.finalni, IF(_xlpm.prvni=1, 2, _xlpm.prvni),INDEX(_xlpm.rozsah, _xlpm.finalni))</f>
        <v>1400</v>
      </c>
      <c r="AU524" s="83" cm="1">
        <f t="array" aca="1" ref="AU524" ca="1">INDEX($F$3:$F$10001,MATCH(AT524,$F$3:$F$10004,0)-1)</f>
        <v>1300</v>
      </c>
      <c r="AV524" s="83">
        <f t="shared" ca="1" si="179"/>
        <v>-144</v>
      </c>
      <c r="AW524" s="83">
        <f t="shared" ca="1" si="180"/>
        <v>-140</v>
      </c>
      <c r="AX524" s="83">
        <f t="shared" ca="1" si="191"/>
        <v>360</v>
      </c>
      <c r="AY524" s="83">
        <f t="shared" ca="1" si="192"/>
        <v>350</v>
      </c>
      <c r="AZ524" s="83">
        <f t="shared" ca="1" si="193"/>
        <v>10</v>
      </c>
      <c r="BA524" s="83">
        <f t="shared" ca="1" si="194"/>
        <v>359.504759418368</v>
      </c>
      <c r="BB524" s="83">
        <f t="shared" ca="1" si="195"/>
        <v>350.495240581632</v>
      </c>
    </row>
    <row r="525" spans="1:54" x14ac:dyDescent="0.25">
      <c r="A525" s="58">
        <v>523</v>
      </c>
      <c r="B525" s="59">
        <f t="shared" si="184"/>
        <v>8.7166666666666668</v>
      </c>
      <c r="C525" s="58">
        <v>41</v>
      </c>
      <c r="D525" s="58">
        <v>65.099999999999994</v>
      </c>
      <c r="F525" s="117"/>
      <c r="G525" s="117"/>
      <c r="H525" s="112">
        <f t="shared" si="185"/>
        <v>0</v>
      </c>
      <c r="I525" s="121"/>
      <c r="J525" s="92">
        <f t="shared" si="186"/>
        <v>0</v>
      </c>
      <c r="L525" s="94">
        <v>523</v>
      </c>
      <c r="M525" s="114">
        <f t="shared" ca="1" si="182"/>
        <v>1325.6002249601333</v>
      </c>
      <c r="N525" s="115">
        <f t="shared" ca="1" si="181"/>
        <v>229.51657464490467</v>
      </c>
      <c r="P525" s="102"/>
      <c r="Q525" s="102"/>
      <c r="R525" s="102"/>
      <c r="S525" s="102"/>
      <c r="AC525" s="83">
        <f t="shared" si="177"/>
        <v>0</v>
      </c>
      <c r="AD525" s="83">
        <f t="shared" si="178"/>
        <v>0</v>
      </c>
      <c r="AF525" s="83">
        <f t="shared" si="187"/>
        <v>0</v>
      </c>
      <c r="AG525" s="83">
        <f t="shared" si="188"/>
        <v>0</v>
      </c>
      <c r="AQ525" s="83">
        <f t="shared" ca="1" si="189"/>
        <v>4</v>
      </c>
      <c r="AR525" s="83">
        <f t="shared" ca="1" si="190"/>
        <v>-141.02400899840532</v>
      </c>
      <c r="AS525" s="83">
        <f t="shared" ca="1" si="183"/>
        <v>-142.97599100159468</v>
      </c>
      <c r="AT525" s="83" cm="1">
        <f t="array" aca="1" ref="AT525" ca="1">_xlfn.LET(_xlpm.rozsah, $F$3:$F$10001,_xlpm.podminka, (_xlpm.rozsah&gt;M525)*(ISNUMBER(_xlpm.rozsah)),_xlpm.indexy, IF(_xlpm.podminka, ROW(_xlpm.rozsah)-MIN(ROW(_xlpm.rozsah))+1),_xlpm.prvni, MIN(_xlpm.indexy),_xlpm.finalni, IF(_xlpm.prvni=1, 2, _xlpm.prvni),INDEX(_xlpm.rozsah, _xlpm.finalni))</f>
        <v>1400</v>
      </c>
      <c r="AU525" s="83" cm="1">
        <f t="array" aca="1" ref="AU525" ca="1">INDEX($F$3:$F$10001,MATCH(AT525,$F$3:$F$10004,0)-1)</f>
        <v>1300</v>
      </c>
      <c r="AV525" s="83">
        <f t="shared" ca="1" si="179"/>
        <v>-144</v>
      </c>
      <c r="AW525" s="83">
        <f t="shared" ca="1" si="180"/>
        <v>-140</v>
      </c>
      <c r="AX525" s="83">
        <f t="shared" ca="1" si="191"/>
        <v>360</v>
      </c>
      <c r="AY525" s="83">
        <f t="shared" ca="1" si="192"/>
        <v>350</v>
      </c>
      <c r="AZ525" s="83">
        <f t="shared" ca="1" si="193"/>
        <v>10</v>
      </c>
      <c r="BA525" s="83">
        <f t="shared" ca="1" si="194"/>
        <v>357.43997750398665</v>
      </c>
      <c r="BB525" s="83">
        <f t="shared" ca="1" si="195"/>
        <v>352.56002249601335</v>
      </c>
    </row>
    <row r="526" spans="1:54" x14ac:dyDescent="0.25">
      <c r="A526" s="58">
        <v>524</v>
      </c>
      <c r="B526" s="59">
        <f t="shared" si="184"/>
        <v>8.7333333333333325</v>
      </c>
      <c r="C526" s="58">
        <v>42.9</v>
      </c>
      <c r="D526" s="58">
        <v>25.6</v>
      </c>
      <c r="F526" s="117"/>
      <c r="G526" s="117"/>
      <c r="H526" s="112">
        <f t="shared" si="185"/>
        <v>0</v>
      </c>
      <c r="I526" s="121"/>
      <c r="J526" s="92">
        <f t="shared" si="186"/>
        <v>0</v>
      </c>
      <c r="L526" s="94">
        <v>524</v>
      </c>
      <c r="M526" s="114">
        <f t="shared" ca="1" si="182"/>
        <v>1340.6890158729202</v>
      </c>
      <c r="N526" s="115">
        <f t="shared" ca="1" si="181"/>
        <v>90.641638806346762</v>
      </c>
      <c r="P526" s="102"/>
      <c r="Q526" s="102"/>
      <c r="R526" s="102"/>
      <c r="S526" s="102"/>
      <c r="AC526" s="83">
        <f t="shared" si="177"/>
        <v>0</v>
      </c>
      <c r="AD526" s="83">
        <f t="shared" si="178"/>
        <v>0</v>
      </c>
      <c r="AF526" s="83">
        <f t="shared" si="187"/>
        <v>0</v>
      </c>
      <c r="AG526" s="83">
        <f t="shared" si="188"/>
        <v>0</v>
      </c>
      <c r="AQ526" s="83">
        <f t="shared" ca="1" si="189"/>
        <v>4</v>
      </c>
      <c r="AR526" s="83">
        <f t="shared" ca="1" si="190"/>
        <v>-141.62756063491682</v>
      </c>
      <c r="AS526" s="83">
        <f t="shared" ca="1" si="183"/>
        <v>-142.37243936508318</v>
      </c>
      <c r="AT526" s="83" cm="1">
        <f t="array" aca="1" ref="AT526" ca="1">_xlfn.LET(_xlpm.rozsah, $F$3:$F$10001,_xlpm.podminka, (_xlpm.rozsah&gt;M526)*(ISNUMBER(_xlpm.rozsah)),_xlpm.indexy, IF(_xlpm.podminka, ROW(_xlpm.rozsah)-MIN(ROW(_xlpm.rozsah))+1),_xlpm.prvni, MIN(_xlpm.indexy),_xlpm.finalni, IF(_xlpm.prvni=1, 2, _xlpm.prvni),INDEX(_xlpm.rozsah, _xlpm.finalni))</f>
        <v>1400</v>
      </c>
      <c r="AU526" s="83" cm="1">
        <f t="array" aca="1" ref="AU526" ca="1">INDEX($F$3:$F$10001,MATCH(AT526,$F$3:$F$10004,0)-1)</f>
        <v>1300</v>
      </c>
      <c r="AV526" s="83">
        <f t="shared" ca="1" si="179"/>
        <v>-144</v>
      </c>
      <c r="AW526" s="83">
        <f t="shared" ca="1" si="180"/>
        <v>-140</v>
      </c>
      <c r="AX526" s="83">
        <f t="shared" ca="1" si="191"/>
        <v>360</v>
      </c>
      <c r="AY526" s="83">
        <f t="shared" ca="1" si="192"/>
        <v>350</v>
      </c>
      <c r="AZ526" s="83">
        <f t="shared" ca="1" si="193"/>
        <v>10</v>
      </c>
      <c r="BA526" s="83">
        <f t="shared" ca="1" si="194"/>
        <v>355.93109841270797</v>
      </c>
      <c r="BB526" s="83">
        <f t="shared" ca="1" si="195"/>
        <v>354.06890158729203</v>
      </c>
    </row>
    <row r="527" spans="1:54" x14ac:dyDescent="0.25">
      <c r="A527" s="58">
        <v>525</v>
      </c>
      <c r="B527" s="59">
        <f t="shared" si="184"/>
        <v>8.75</v>
      </c>
      <c r="C527" s="58">
        <v>44.2</v>
      </c>
      <c r="D527" s="58">
        <v>15.8</v>
      </c>
      <c r="F527" s="117"/>
      <c r="G527" s="117"/>
      <c r="H527" s="112">
        <f t="shared" si="185"/>
        <v>0</v>
      </c>
      <c r="I527" s="121"/>
      <c r="J527" s="92">
        <f t="shared" si="186"/>
        <v>0</v>
      </c>
      <c r="L527" s="94">
        <v>525</v>
      </c>
      <c r="M527" s="114">
        <f t="shared" ca="1" si="182"/>
        <v>1351.0129254448268</v>
      </c>
      <c r="N527" s="115">
        <f t="shared" ca="1" si="181"/>
        <v>56.106004222028268</v>
      </c>
      <c r="P527" s="102"/>
      <c r="Q527" s="102"/>
      <c r="R527" s="102"/>
      <c r="S527" s="102"/>
      <c r="AC527" s="83">
        <f t="shared" si="177"/>
        <v>0</v>
      </c>
      <c r="AD527" s="83">
        <f t="shared" si="178"/>
        <v>0</v>
      </c>
      <c r="AF527" s="83">
        <f t="shared" si="187"/>
        <v>0</v>
      </c>
      <c r="AG527" s="83">
        <f t="shared" si="188"/>
        <v>0</v>
      </c>
      <c r="AQ527" s="83">
        <f t="shared" ca="1" si="189"/>
        <v>4</v>
      </c>
      <c r="AR527" s="83">
        <f t="shared" ca="1" si="190"/>
        <v>-142.04051701779306</v>
      </c>
      <c r="AS527" s="83">
        <f t="shared" ca="1" si="183"/>
        <v>-141.95948298220694</v>
      </c>
      <c r="AT527" s="83" cm="1">
        <f t="array" aca="1" ref="AT527" ca="1">_xlfn.LET(_xlpm.rozsah, $F$3:$F$10001,_xlpm.podminka, (_xlpm.rozsah&gt;M527)*(ISNUMBER(_xlpm.rozsah)),_xlpm.indexy, IF(_xlpm.podminka, ROW(_xlpm.rozsah)-MIN(ROW(_xlpm.rozsah))+1),_xlpm.prvni, MIN(_xlpm.indexy),_xlpm.finalni, IF(_xlpm.prvni=1, 2, _xlpm.prvni),INDEX(_xlpm.rozsah, _xlpm.finalni))</f>
        <v>1400</v>
      </c>
      <c r="AU527" s="83" cm="1">
        <f t="array" aca="1" ref="AU527" ca="1">INDEX($F$3:$F$10001,MATCH(AT527,$F$3:$F$10004,0)-1)</f>
        <v>1300</v>
      </c>
      <c r="AV527" s="83">
        <f t="shared" ca="1" si="179"/>
        <v>-144</v>
      </c>
      <c r="AW527" s="83">
        <f t="shared" ca="1" si="180"/>
        <v>-140</v>
      </c>
      <c r="AX527" s="83">
        <f t="shared" ca="1" si="191"/>
        <v>360</v>
      </c>
      <c r="AY527" s="83">
        <f t="shared" ca="1" si="192"/>
        <v>350</v>
      </c>
      <c r="AZ527" s="83">
        <f t="shared" ca="1" si="193"/>
        <v>10</v>
      </c>
      <c r="BA527" s="83">
        <f t="shared" ca="1" si="194"/>
        <v>354.8987074555173</v>
      </c>
      <c r="BB527" s="83">
        <f t="shared" ca="1" si="195"/>
        <v>355.1012925444827</v>
      </c>
    </row>
    <row r="528" spans="1:54" x14ac:dyDescent="0.25">
      <c r="A528" s="58">
        <v>526</v>
      </c>
      <c r="B528" s="59">
        <f t="shared" si="184"/>
        <v>8.7666666666666675</v>
      </c>
      <c r="C528" s="58">
        <v>44.9</v>
      </c>
      <c r="D528" s="58">
        <v>2.9</v>
      </c>
      <c r="F528" s="117"/>
      <c r="G528" s="117"/>
      <c r="H528" s="112">
        <f t="shared" si="185"/>
        <v>0</v>
      </c>
      <c r="I528" s="121"/>
      <c r="J528" s="92">
        <f t="shared" si="186"/>
        <v>0</v>
      </c>
      <c r="L528" s="94">
        <v>526</v>
      </c>
      <c r="M528" s="114">
        <f t="shared" ca="1" si="182"/>
        <v>1356.5719536758534</v>
      </c>
      <c r="N528" s="115">
        <f t="shared" ca="1" si="181"/>
        <v>10.314058665659974</v>
      </c>
      <c r="P528" s="102"/>
      <c r="Q528" s="102"/>
      <c r="R528" s="102"/>
      <c r="S528" s="102"/>
      <c r="AC528" s="83">
        <f t="shared" si="177"/>
        <v>0</v>
      </c>
      <c r="AD528" s="83">
        <f t="shared" si="178"/>
        <v>0</v>
      </c>
      <c r="AF528" s="83">
        <f t="shared" si="187"/>
        <v>0</v>
      </c>
      <c r="AG528" s="83">
        <f t="shared" si="188"/>
        <v>0</v>
      </c>
      <c r="AQ528" s="83">
        <f t="shared" ca="1" si="189"/>
        <v>4</v>
      </c>
      <c r="AR528" s="83">
        <f t="shared" ca="1" si="190"/>
        <v>-142.26287814703414</v>
      </c>
      <c r="AS528" s="83">
        <f t="shared" ca="1" si="183"/>
        <v>-141.73712185296586</v>
      </c>
      <c r="AT528" s="83" cm="1">
        <f t="array" aca="1" ref="AT528" ca="1">_xlfn.LET(_xlpm.rozsah, $F$3:$F$10001,_xlpm.podminka, (_xlpm.rozsah&gt;M528)*(ISNUMBER(_xlpm.rozsah)),_xlpm.indexy, IF(_xlpm.podminka, ROW(_xlpm.rozsah)-MIN(ROW(_xlpm.rozsah))+1),_xlpm.prvni, MIN(_xlpm.indexy),_xlpm.finalni, IF(_xlpm.prvni=1, 2, _xlpm.prvni),INDEX(_xlpm.rozsah, _xlpm.finalni))</f>
        <v>1400</v>
      </c>
      <c r="AU528" s="83" cm="1">
        <f t="array" aca="1" ref="AU528" ca="1">INDEX($F$3:$F$10001,MATCH(AT528,$F$3:$F$10004,0)-1)</f>
        <v>1300</v>
      </c>
      <c r="AV528" s="83">
        <f t="shared" ca="1" si="179"/>
        <v>-144</v>
      </c>
      <c r="AW528" s="83">
        <f t="shared" ca="1" si="180"/>
        <v>-140</v>
      </c>
      <c r="AX528" s="83">
        <f t="shared" ca="1" si="191"/>
        <v>360</v>
      </c>
      <c r="AY528" s="83">
        <f t="shared" ca="1" si="192"/>
        <v>350</v>
      </c>
      <c r="AZ528" s="83">
        <f t="shared" ca="1" si="193"/>
        <v>10</v>
      </c>
      <c r="BA528" s="83">
        <f t="shared" ca="1" si="194"/>
        <v>354.34280463241464</v>
      </c>
      <c r="BB528" s="83">
        <f t="shared" ca="1" si="195"/>
        <v>355.65719536758536</v>
      </c>
    </row>
    <row r="529" spans="1:54" s="81" customFormat="1" x14ac:dyDescent="0.25">
      <c r="A529" s="79">
        <v>527</v>
      </c>
      <c r="B529" s="80">
        <f t="shared" si="184"/>
        <v>8.7833333333333332</v>
      </c>
      <c r="C529" s="79">
        <v>45.1</v>
      </c>
      <c r="D529" s="79" t="s">
        <v>8</v>
      </c>
      <c r="F529" s="117"/>
      <c r="G529" s="117"/>
      <c r="H529" s="112">
        <f t="shared" si="185"/>
        <v>0</v>
      </c>
      <c r="I529" s="121"/>
      <c r="J529" s="92">
        <f t="shared" si="186"/>
        <v>0</v>
      </c>
      <c r="K529" s="83"/>
      <c r="L529" s="94">
        <v>527</v>
      </c>
      <c r="M529" s="114">
        <f t="shared" ca="1" si="182"/>
        <v>1358.1602474561469</v>
      </c>
      <c r="N529" s="115">
        <f t="shared" ref="N529:N534" ca="1" si="196">AS529</f>
        <v>-141.67359010175412</v>
      </c>
      <c r="O529" s="83"/>
      <c r="P529" s="83"/>
      <c r="Q529" s="102"/>
      <c r="R529" s="102"/>
      <c r="S529" s="102"/>
      <c r="T529" s="83"/>
      <c r="U529" s="83"/>
      <c r="V529" s="83"/>
      <c r="W529" s="83"/>
      <c r="X529" s="83"/>
      <c r="Y529" s="83"/>
      <c r="Z529" s="83"/>
      <c r="AA529" s="83"/>
      <c r="AB529" s="83"/>
      <c r="AC529" s="83">
        <f t="shared" si="177"/>
        <v>0</v>
      </c>
      <c r="AD529" s="83">
        <f t="shared" si="178"/>
        <v>0</v>
      </c>
      <c r="AE529" s="83"/>
      <c r="AF529" s="83">
        <f t="shared" si="187"/>
        <v>0</v>
      </c>
      <c r="AG529" s="83">
        <f t="shared" si="188"/>
        <v>0</v>
      </c>
      <c r="AH529" s="83"/>
      <c r="AI529" s="83"/>
      <c r="AJ529" s="83"/>
      <c r="AK529" s="83"/>
      <c r="AL529" s="83"/>
      <c r="AM529" s="83"/>
      <c r="AN529" s="83"/>
      <c r="AO529" s="83"/>
      <c r="AP529" s="83"/>
      <c r="AQ529" s="83">
        <f t="shared" ca="1" si="189"/>
        <v>4</v>
      </c>
      <c r="AR529" s="83">
        <f t="shared" ca="1" si="190"/>
        <v>-142.32640989824588</v>
      </c>
      <c r="AS529" s="83">
        <f t="shared" ca="1" si="183"/>
        <v>-141.67359010175412</v>
      </c>
      <c r="AT529" s="83" cm="1">
        <f t="array" aca="1" ref="AT529" ca="1">_xlfn.LET(_xlpm.rozsah, $F$3:$F$10001,_xlpm.podminka, (_xlpm.rozsah&gt;M529)*(ISNUMBER(_xlpm.rozsah)),_xlpm.indexy, IF(_xlpm.podminka, ROW(_xlpm.rozsah)-MIN(ROW(_xlpm.rozsah))+1),_xlpm.prvni, MIN(_xlpm.indexy),_xlpm.finalni, IF(_xlpm.prvni=1, 2, _xlpm.prvni),INDEX(_xlpm.rozsah, _xlpm.finalni))</f>
        <v>1400</v>
      </c>
      <c r="AU529" s="83" cm="1">
        <f t="array" aca="1" ref="AU529" ca="1">INDEX($F$3:$F$10001,MATCH(AT529,$F$3:$F$10004,0)-1)</f>
        <v>1300</v>
      </c>
      <c r="AV529" s="83">
        <f t="shared" ca="1" si="179"/>
        <v>-144</v>
      </c>
      <c r="AW529" s="83">
        <f t="shared" ca="1" si="180"/>
        <v>-140</v>
      </c>
      <c r="AX529" s="83">
        <f t="shared" ca="1" si="191"/>
        <v>360</v>
      </c>
      <c r="AY529" s="83">
        <f t="shared" ca="1" si="192"/>
        <v>350</v>
      </c>
      <c r="AZ529" s="83">
        <f t="shared" ca="1" si="193"/>
        <v>10</v>
      </c>
      <c r="BA529" s="83">
        <f t="shared" ca="1" si="194"/>
        <v>354.1839752543853</v>
      </c>
      <c r="BB529" s="83">
        <f t="shared" ca="1" si="195"/>
        <v>355.8160247456147</v>
      </c>
    </row>
    <row r="530" spans="1:54" s="81" customFormat="1" x14ac:dyDescent="0.25">
      <c r="A530" s="79">
        <v>528</v>
      </c>
      <c r="B530" s="80">
        <f t="shared" si="184"/>
        <v>8.8000000000000007</v>
      </c>
      <c r="C530" s="79">
        <v>44.8</v>
      </c>
      <c r="D530" s="79" t="s">
        <v>8</v>
      </c>
      <c r="F530" s="117"/>
      <c r="G530" s="117"/>
      <c r="H530" s="112">
        <f t="shared" si="185"/>
        <v>0</v>
      </c>
      <c r="I530" s="121"/>
      <c r="J530" s="92">
        <f t="shared" si="186"/>
        <v>0</v>
      </c>
      <c r="K530" s="83"/>
      <c r="L530" s="94">
        <v>528</v>
      </c>
      <c r="M530" s="114">
        <f t="shared" ca="1" si="182"/>
        <v>1355.7778067857068</v>
      </c>
      <c r="N530" s="115">
        <f t="shared" ca="1" si="196"/>
        <v>-141.76888772857171</v>
      </c>
      <c r="O530" s="83"/>
      <c r="P530" s="102"/>
      <c r="Q530" s="102"/>
      <c r="R530" s="102"/>
      <c r="S530" s="102"/>
      <c r="T530" s="83"/>
      <c r="U530" s="83"/>
      <c r="V530" s="83"/>
      <c r="W530" s="83"/>
      <c r="X530" s="83"/>
      <c r="Y530" s="83"/>
      <c r="Z530" s="83"/>
      <c r="AA530" s="83"/>
      <c r="AB530" s="83"/>
      <c r="AC530" s="83">
        <f t="shared" si="177"/>
        <v>0</v>
      </c>
      <c r="AD530" s="83">
        <f t="shared" si="178"/>
        <v>0</v>
      </c>
      <c r="AE530" s="83"/>
      <c r="AF530" s="83">
        <f t="shared" si="187"/>
        <v>0</v>
      </c>
      <c r="AG530" s="83">
        <f t="shared" si="188"/>
        <v>0</v>
      </c>
      <c r="AH530" s="83"/>
      <c r="AI530" s="83"/>
      <c r="AJ530" s="83"/>
      <c r="AK530" s="83"/>
      <c r="AL530" s="83"/>
      <c r="AM530" s="83"/>
      <c r="AN530" s="83"/>
      <c r="AO530" s="83"/>
      <c r="AP530" s="83"/>
      <c r="AQ530" s="83">
        <f t="shared" ca="1" si="189"/>
        <v>4</v>
      </c>
      <c r="AR530" s="83">
        <f t="shared" ca="1" si="190"/>
        <v>-142.23111227142829</v>
      </c>
      <c r="AS530" s="83">
        <f t="shared" ca="1" si="183"/>
        <v>-141.76888772857171</v>
      </c>
      <c r="AT530" s="83" cm="1">
        <f t="array" aca="1" ref="AT530" ca="1">_xlfn.LET(_xlpm.rozsah, $F$3:$F$10001,_xlpm.podminka, (_xlpm.rozsah&gt;M530)*(ISNUMBER(_xlpm.rozsah)),_xlpm.indexy, IF(_xlpm.podminka, ROW(_xlpm.rozsah)-MIN(ROW(_xlpm.rozsah))+1),_xlpm.prvni, MIN(_xlpm.indexy),_xlpm.finalni, IF(_xlpm.prvni=1, 2, _xlpm.prvni),INDEX(_xlpm.rozsah, _xlpm.finalni))</f>
        <v>1400</v>
      </c>
      <c r="AU530" s="83" cm="1">
        <f t="array" aca="1" ref="AU530" ca="1">INDEX($F$3:$F$10001,MATCH(AT530,$F$3:$F$10004,0)-1)</f>
        <v>1300</v>
      </c>
      <c r="AV530" s="83">
        <f t="shared" ca="1" si="179"/>
        <v>-144</v>
      </c>
      <c r="AW530" s="83">
        <f t="shared" ca="1" si="180"/>
        <v>-140</v>
      </c>
      <c r="AX530" s="83">
        <f t="shared" ca="1" si="191"/>
        <v>360</v>
      </c>
      <c r="AY530" s="83">
        <f t="shared" ca="1" si="192"/>
        <v>350</v>
      </c>
      <c r="AZ530" s="83">
        <f t="shared" ca="1" si="193"/>
        <v>10</v>
      </c>
      <c r="BA530" s="83">
        <f t="shared" ca="1" si="194"/>
        <v>354.42221932142934</v>
      </c>
      <c r="BB530" s="83">
        <f t="shared" ca="1" si="195"/>
        <v>355.57778067857066</v>
      </c>
    </row>
    <row r="531" spans="1:54" s="81" customFormat="1" x14ac:dyDescent="0.25">
      <c r="A531" s="79">
        <v>529</v>
      </c>
      <c r="B531" s="80">
        <f t="shared" si="184"/>
        <v>8.8166666666666664</v>
      </c>
      <c r="C531" s="79">
        <v>43.9</v>
      </c>
      <c r="D531" s="79" t="s">
        <v>8</v>
      </c>
      <c r="F531" s="117"/>
      <c r="G531" s="117"/>
      <c r="H531" s="112">
        <f t="shared" si="185"/>
        <v>0</v>
      </c>
      <c r="I531" s="121"/>
      <c r="J531" s="92">
        <f t="shared" si="186"/>
        <v>0</v>
      </c>
      <c r="K531" s="83"/>
      <c r="L531" s="94">
        <v>529</v>
      </c>
      <c r="M531" s="114">
        <f t="shared" ca="1" si="182"/>
        <v>1348.6304847743868</v>
      </c>
      <c r="N531" s="115">
        <f t="shared" ca="1" si="196"/>
        <v>-142.05478060902453</v>
      </c>
      <c r="O531" s="83"/>
      <c r="P531" s="102"/>
      <c r="Q531" s="102"/>
      <c r="R531" s="102"/>
      <c r="S531" s="102"/>
      <c r="T531" s="83"/>
      <c r="U531" s="83"/>
      <c r="V531" s="83"/>
      <c r="W531" s="83"/>
      <c r="X531" s="83"/>
      <c r="Y531" s="83"/>
      <c r="Z531" s="83"/>
      <c r="AA531" s="83"/>
      <c r="AB531" s="83"/>
      <c r="AC531" s="83">
        <f t="shared" si="177"/>
        <v>0</v>
      </c>
      <c r="AD531" s="83">
        <f t="shared" si="178"/>
        <v>0</v>
      </c>
      <c r="AE531" s="83"/>
      <c r="AF531" s="83">
        <f t="shared" si="187"/>
        <v>0</v>
      </c>
      <c r="AG531" s="83">
        <f t="shared" si="188"/>
        <v>0</v>
      </c>
      <c r="AH531" s="83"/>
      <c r="AI531" s="83"/>
      <c r="AJ531" s="83"/>
      <c r="AK531" s="83"/>
      <c r="AL531" s="83"/>
      <c r="AM531" s="83"/>
      <c r="AN531" s="83"/>
      <c r="AO531" s="83"/>
      <c r="AP531" s="83"/>
      <c r="AQ531" s="83">
        <f t="shared" ca="1" si="189"/>
        <v>4</v>
      </c>
      <c r="AR531" s="83">
        <f t="shared" ca="1" si="190"/>
        <v>-141.94521939097547</v>
      </c>
      <c r="AS531" s="83">
        <f t="shared" ca="1" si="183"/>
        <v>-142.05478060902453</v>
      </c>
      <c r="AT531" s="83" cm="1">
        <f t="array" aca="1" ref="AT531" ca="1">_xlfn.LET(_xlpm.rozsah, $F$3:$F$10001,_xlpm.podminka, (_xlpm.rozsah&gt;M531)*(ISNUMBER(_xlpm.rozsah)),_xlpm.indexy, IF(_xlpm.podminka, ROW(_xlpm.rozsah)-MIN(ROW(_xlpm.rozsah))+1),_xlpm.prvni, MIN(_xlpm.indexy),_xlpm.finalni, IF(_xlpm.prvni=1, 2, _xlpm.prvni),INDEX(_xlpm.rozsah, _xlpm.finalni))</f>
        <v>1400</v>
      </c>
      <c r="AU531" s="83" cm="1">
        <f t="array" aca="1" ref="AU531" ca="1">INDEX($F$3:$F$10001,MATCH(AT531,$F$3:$F$10004,0)-1)</f>
        <v>1300</v>
      </c>
      <c r="AV531" s="83">
        <f t="shared" ca="1" si="179"/>
        <v>-144</v>
      </c>
      <c r="AW531" s="83">
        <f t="shared" ca="1" si="180"/>
        <v>-140</v>
      </c>
      <c r="AX531" s="83">
        <f t="shared" ca="1" si="191"/>
        <v>360</v>
      </c>
      <c r="AY531" s="83">
        <f t="shared" ca="1" si="192"/>
        <v>350</v>
      </c>
      <c r="AZ531" s="83">
        <f t="shared" ca="1" si="193"/>
        <v>10</v>
      </c>
      <c r="BA531" s="83">
        <f t="shared" ca="1" si="194"/>
        <v>355.13695152256133</v>
      </c>
      <c r="BB531" s="83">
        <f t="shared" ca="1" si="195"/>
        <v>354.86304847743867</v>
      </c>
    </row>
    <row r="532" spans="1:54" s="81" customFormat="1" x14ac:dyDescent="0.25">
      <c r="A532" s="79">
        <v>530</v>
      </c>
      <c r="B532" s="80">
        <f t="shared" si="184"/>
        <v>8.8333333333333339</v>
      </c>
      <c r="C532" s="79">
        <v>42.4</v>
      </c>
      <c r="D532" s="79" t="s">
        <v>8</v>
      </c>
      <c r="F532" s="117"/>
      <c r="G532" s="117"/>
      <c r="H532" s="112">
        <f t="shared" si="185"/>
        <v>0</v>
      </c>
      <c r="I532" s="121"/>
      <c r="J532" s="92">
        <f t="shared" si="186"/>
        <v>0</v>
      </c>
      <c r="K532" s="83"/>
      <c r="L532" s="94">
        <v>530</v>
      </c>
      <c r="M532" s="114">
        <f t="shared" ca="1" si="182"/>
        <v>1336.7182814221869</v>
      </c>
      <c r="N532" s="115">
        <f t="shared" ca="1" si="196"/>
        <v>-142.53126874311252</v>
      </c>
      <c r="O532" s="83"/>
      <c r="P532" s="102"/>
      <c r="Q532" s="102"/>
      <c r="R532" s="102"/>
      <c r="S532" s="102"/>
      <c r="T532" s="83"/>
      <c r="U532" s="83"/>
      <c r="V532" s="83"/>
      <c r="W532" s="83"/>
      <c r="X532" s="83"/>
      <c r="Y532" s="83"/>
      <c r="Z532" s="83"/>
      <c r="AA532" s="83"/>
      <c r="AB532" s="83"/>
      <c r="AC532" s="83">
        <f t="shared" si="177"/>
        <v>0</v>
      </c>
      <c r="AD532" s="83">
        <f t="shared" si="178"/>
        <v>0</v>
      </c>
      <c r="AE532" s="83"/>
      <c r="AF532" s="83">
        <f t="shared" si="187"/>
        <v>0</v>
      </c>
      <c r="AG532" s="83">
        <f t="shared" si="188"/>
        <v>0</v>
      </c>
      <c r="AH532" s="83"/>
      <c r="AI532" s="83"/>
      <c r="AJ532" s="83"/>
      <c r="AK532" s="83"/>
      <c r="AL532" s="83"/>
      <c r="AM532" s="83"/>
      <c r="AN532" s="83"/>
      <c r="AO532" s="83"/>
      <c r="AP532" s="83"/>
      <c r="AQ532" s="83">
        <f t="shared" ca="1" si="189"/>
        <v>4</v>
      </c>
      <c r="AR532" s="83">
        <f t="shared" ca="1" si="190"/>
        <v>-141.46873125688748</v>
      </c>
      <c r="AS532" s="83">
        <f t="shared" ca="1" si="183"/>
        <v>-142.53126874311252</v>
      </c>
      <c r="AT532" s="83" cm="1">
        <f t="array" aca="1" ref="AT532" ca="1">_xlfn.LET(_xlpm.rozsah, $F$3:$F$10001,_xlpm.podminka, (_xlpm.rozsah&gt;M532)*(ISNUMBER(_xlpm.rozsah)),_xlpm.indexy, IF(_xlpm.podminka, ROW(_xlpm.rozsah)-MIN(ROW(_xlpm.rozsah))+1),_xlpm.prvni, MIN(_xlpm.indexy),_xlpm.finalni, IF(_xlpm.prvni=1, 2, _xlpm.prvni),INDEX(_xlpm.rozsah, _xlpm.finalni))</f>
        <v>1400</v>
      </c>
      <c r="AU532" s="83" cm="1">
        <f t="array" aca="1" ref="AU532" ca="1">INDEX($F$3:$F$10001,MATCH(AT532,$F$3:$F$10004,0)-1)</f>
        <v>1300</v>
      </c>
      <c r="AV532" s="83">
        <f t="shared" ca="1" si="179"/>
        <v>-144</v>
      </c>
      <c r="AW532" s="83">
        <f t="shared" ca="1" si="180"/>
        <v>-140</v>
      </c>
      <c r="AX532" s="83">
        <f t="shared" ca="1" si="191"/>
        <v>360</v>
      </c>
      <c r="AY532" s="83">
        <f t="shared" ca="1" si="192"/>
        <v>350</v>
      </c>
      <c r="AZ532" s="83">
        <f t="shared" ca="1" si="193"/>
        <v>10</v>
      </c>
      <c r="BA532" s="83">
        <f t="shared" ca="1" si="194"/>
        <v>356.32817185778129</v>
      </c>
      <c r="BB532" s="83">
        <f t="shared" ca="1" si="195"/>
        <v>353.67182814221871</v>
      </c>
    </row>
    <row r="533" spans="1:54" s="81" customFormat="1" x14ac:dyDescent="0.25">
      <c r="A533" s="79">
        <v>531</v>
      </c>
      <c r="B533" s="80">
        <f t="shared" si="184"/>
        <v>8.85</v>
      </c>
      <c r="C533" s="79">
        <v>40.200000000000003</v>
      </c>
      <c r="D533" s="79" t="s">
        <v>8</v>
      </c>
      <c r="F533" s="117"/>
      <c r="G533" s="117"/>
      <c r="H533" s="112">
        <f t="shared" si="185"/>
        <v>0</v>
      </c>
      <c r="I533" s="121"/>
      <c r="J533" s="92">
        <f t="shared" si="186"/>
        <v>0</v>
      </c>
      <c r="K533" s="83"/>
      <c r="L533" s="94">
        <v>531</v>
      </c>
      <c r="M533" s="114">
        <f t="shared" ca="1" si="182"/>
        <v>1319.2470498389603</v>
      </c>
      <c r="N533" s="115">
        <f t="shared" ca="1" si="196"/>
        <v>-143.23011800644159</v>
      </c>
      <c r="O533" s="83"/>
      <c r="P533" s="102"/>
      <c r="Q533" s="102"/>
      <c r="R533" s="102"/>
      <c r="S533" s="102"/>
      <c r="T533" s="83"/>
      <c r="U533" s="83"/>
      <c r="V533" s="83"/>
      <c r="W533" s="83"/>
      <c r="X533" s="83"/>
      <c r="Y533" s="83"/>
      <c r="Z533" s="83"/>
      <c r="AA533" s="83"/>
      <c r="AB533" s="83"/>
      <c r="AC533" s="83">
        <f t="shared" si="177"/>
        <v>0</v>
      </c>
      <c r="AD533" s="83">
        <f t="shared" si="178"/>
        <v>0</v>
      </c>
      <c r="AE533" s="83"/>
      <c r="AF533" s="83">
        <f t="shared" si="187"/>
        <v>0</v>
      </c>
      <c r="AG533" s="83">
        <f t="shared" si="188"/>
        <v>0</v>
      </c>
      <c r="AH533" s="83"/>
      <c r="AI533" s="83"/>
      <c r="AJ533" s="83"/>
      <c r="AK533" s="83"/>
      <c r="AL533" s="83"/>
      <c r="AM533" s="83"/>
      <c r="AN533" s="83"/>
      <c r="AO533" s="83"/>
      <c r="AP533" s="83"/>
      <c r="AQ533" s="83">
        <f t="shared" ca="1" si="189"/>
        <v>4</v>
      </c>
      <c r="AR533" s="83">
        <f t="shared" ca="1" si="190"/>
        <v>-140.76988199355841</v>
      </c>
      <c r="AS533" s="83">
        <f t="shared" ca="1" si="183"/>
        <v>-143.23011800644159</v>
      </c>
      <c r="AT533" s="83" cm="1">
        <f t="array" aca="1" ref="AT533" ca="1">_xlfn.LET(_xlpm.rozsah, $F$3:$F$10001,_xlpm.podminka, (_xlpm.rozsah&gt;M533)*(ISNUMBER(_xlpm.rozsah)),_xlpm.indexy, IF(_xlpm.podminka, ROW(_xlpm.rozsah)-MIN(ROW(_xlpm.rozsah))+1),_xlpm.prvni, MIN(_xlpm.indexy),_xlpm.finalni, IF(_xlpm.prvni=1, 2, _xlpm.prvni),INDEX(_xlpm.rozsah, _xlpm.finalni))</f>
        <v>1400</v>
      </c>
      <c r="AU533" s="83" cm="1">
        <f t="array" aca="1" ref="AU533" ca="1">INDEX($F$3:$F$10001,MATCH(AT533,$F$3:$F$10004,0)-1)</f>
        <v>1300</v>
      </c>
      <c r="AV533" s="83">
        <f t="shared" ca="1" si="179"/>
        <v>-144</v>
      </c>
      <c r="AW533" s="83">
        <f t="shared" ca="1" si="180"/>
        <v>-140</v>
      </c>
      <c r="AX533" s="83">
        <f t="shared" ca="1" si="191"/>
        <v>360</v>
      </c>
      <c r="AY533" s="83">
        <f t="shared" ca="1" si="192"/>
        <v>350</v>
      </c>
      <c r="AZ533" s="83">
        <f t="shared" ca="1" si="193"/>
        <v>10</v>
      </c>
      <c r="BA533" s="83">
        <f t="shared" ca="1" si="194"/>
        <v>358.07529501610395</v>
      </c>
      <c r="BB533" s="83">
        <f t="shared" ca="1" si="195"/>
        <v>351.92470498389605</v>
      </c>
    </row>
    <row r="534" spans="1:54" s="81" customFormat="1" x14ac:dyDescent="0.25">
      <c r="A534" s="79">
        <v>532</v>
      </c>
      <c r="B534" s="80">
        <f t="shared" si="184"/>
        <v>8.8666666666666671</v>
      </c>
      <c r="C534" s="79">
        <v>37.1</v>
      </c>
      <c r="D534" s="79" t="s">
        <v>8</v>
      </c>
      <c r="F534" s="117"/>
      <c r="G534" s="117"/>
      <c r="H534" s="112">
        <f t="shared" si="185"/>
        <v>0</v>
      </c>
      <c r="I534" s="121"/>
      <c r="J534" s="92">
        <f t="shared" si="186"/>
        <v>0</v>
      </c>
      <c r="K534" s="83"/>
      <c r="L534" s="94">
        <v>532</v>
      </c>
      <c r="M534" s="114">
        <f t="shared" ca="1" si="182"/>
        <v>1294.6284962444133</v>
      </c>
      <c r="N534" s="115">
        <f t="shared" ca="1" si="196"/>
        <v>-128.64458045067039</v>
      </c>
      <c r="O534" s="83"/>
      <c r="P534" s="102"/>
      <c r="Q534" s="102"/>
      <c r="R534" s="102"/>
      <c r="S534" s="102"/>
      <c r="T534" s="83"/>
      <c r="U534" s="83"/>
      <c r="V534" s="83"/>
      <c r="W534" s="83"/>
      <c r="X534" s="83"/>
      <c r="Y534" s="83"/>
      <c r="Z534" s="83"/>
      <c r="AA534" s="83"/>
      <c r="AB534" s="83"/>
      <c r="AC534" s="83">
        <f t="shared" si="177"/>
        <v>0</v>
      </c>
      <c r="AD534" s="83">
        <f t="shared" si="178"/>
        <v>0</v>
      </c>
      <c r="AE534" s="83"/>
      <c r="AF534" s="83">
        <f t="shared" si="187"/>
        <v>0</v>
      </c>
      <c r="AG534" s="83">
        <f t="shared" si="188"/>
        <v>0</v>
      </c>
      <c r="AH534" s="83"/>
      <c r="AI534" s="83"/>
      <c r="AJ534" s="83"/>
      <c r="AK534" s="83"/>
      <c r="AL534" s="83"/>
      <c r="AM534" s="83"/>
      <c r="AN534" s="83"/>
      <c r="AO534" s="83"/>
      <c r="AP534" s="83"/>
      <c r="AQ534" s="83">
        <f t="shared" ca="1" si="189"/>
        <v>12</v>
      </c>
      <c r="AR534" s="83">
        <f t="shared" ca="1" si="190"/>
        <v>-139.35541954932961</v>
      </c>
      <c r="AS534" s="83">
        <f t="shared" ca="1" si="183"/>
        <v>-128.64458045067039</v>
      </c>
      <c r="AT534" s="83" cm="1">
        <f t="array" aca="1" ref="AT534" ca="1">_xlfn.LET(_xlpm.rozsah, $F$3:$F$10001,_xlpm.podminka, (_xlpm.rozsah&gt;M534)*(ISNUMBER(_xlpm.rozsah)),_xlpm.indexy, IF(_xlpm.podminka, ROW(_xlpm.rozsah)-MIN(ROW(_xlpm.rozsah))+1),_xlpm.prvni, MIN(_xlpm.indexy),_xlpm.finalni, IF(_xlpm.prvni=1, 2, _xlpm.prvni),INDEX(_xlpm.rozsah, _xlpm.finalni))</f>
        <v>1300</v>
      </c>
      <c r="AU534" s="83" cm="1">
        <f t="array" aca="1" ref="AU534" ca="1">INDEX($F$3:$F$10001,MATCH(AT534,$F$3:$F$10004,0)-1)</f>
        <v>1200</v>
      </c>
      <c r="AV534" s="83">
        <f t="shared" ca="1" si="179"/>
        <v>-140</v>
      </c>
      <c r="AW534" s="83">
        <f t="shared" ca="1" si="180"/>
        <v>-128</v>
      </c>
      <c r="AX534" s="83">
        <f t="shared" ca="1" si="191"/>
        <v>350</v>
      </c>
      <c r="AY534" s="83">
        <f t="shared" ca="1" si="192"/>
        <v>320</v>
      </c>
      <c r="AZ534" s="83">
        <f t="shared" ca="1" si="193"/>
        <v>30</v>
      </c>
      <c r="BA534" s="83">
        <f t="shared" ca="1" si="194"/>
        <v>321.611451126676</v>
      </c>
      <c r="BB534" s="83">
        <f t="shared" ca="1" si="195"/>
        <v>348.388548873324</v>
      </c>
    </row>
    <row r="535" spans="1:54" x14ac:dyDescent="0.25">
      <c r="A535" s="58">
        <v>533</v>
      </c>
      <c r="B535" s="59">
        <f t="shared" si="184"/>
        <v>8.8833333333333329</v>
      </c>
      <c r="C535" s="58">
        <v>47</v>
      </c>
      <c r="D535" s="58">
        <v>0</v>
      </c>
      <c r="F535" s="117"/>
      <c r="G535" s="117"/>
      <c r="H535" s="112">
        <f t="shared" si="185"/>
        <v>0</v>
      </c>
      <c r="I535" s="121"/>
      <c r="J535" s="92">
        <f t="shared" si="186"/>
        <v>0</v>
      </c>
      <c r="L535" s="94">
        <v>533</v>
      </c>
      <c r="M535" s="114">
        <f t="shared" ca="1" si="182"/>
        <v>1373.2490383689335</v>
      </c>
      <c r="N535" s="115">
        <f>( IF(ISNUMBER(D535), D535,1)/100)*$BE$5 - $T$23 + $T$21</f>
        <v>0</v>
      </c>
      <c r="P535" s="102"/>
      <c r="Q535" s="102"/>
      <c r="R535" s="102"/>
      <c r="S535" s="102"/>
      <c r="AC535" s="83">
        <f t="shared" si="177"/>
        <v>0</v>
      </c>
      <c r="AD535" s="83">
        <f t="shared" si="178"/>
        <v>0</v>
      </c>
      <c r="AF535" s="83">
        <f t="shared" si="187"/>
        <v>0</v>
      </c>
      <c r="AG535" s="83">
        <f t="shared" si="188"/>
        <v>0</v>
      </c>
      <c r="AQ535" s="83">
        <f t="shared" ca="1" si="189"/>
        <v>4</v>
      </c>
      <c r="AR535" s="83">
        <f t="shared" ca="1" si="190"/>
        <v>-142.92996153475735</v>
      </c>
      <c r="AS535" s="83">
        <f t="shared" ca="1" si="183"/>
        <v>-141.07003846524265</v>
      </c>
      <c r="AT535" s="83" cm="1">
        <f t="array" aca="1" ref="AT535" ca="1">_xlfn.LET(_xlpm.rozsah, $F$3:$F$10001,_xlpm.podminka, (_xlpm.rozsah&gt;M535)*(ISNUMBER(_xlpm.rozsah)),_xlpm.indexy, IF(_xlpm.podminka, ROW(_xlpm.rozsah)-MIN(ROW(_xlpm.rozsah))+1),_xlpm.prvni, MIN(_xlpm.indexy),_xlpm.finalni, IF(_xlpm.prvni=1, 2, _xlpm.prvni),INDEX(_xlpm.rozsah, _xlpm.finalni))</f>
        <v>1400</v>
      </c>
      <c r="AU535" s="83" cm="1">
        <f t="array" aca="1" ref="AU535" ca="1">INDEX($F$3:$F$10001,MATCH(AT535,$F$3:$F$10004,0)-1)</f>
        <v>1300</v>
      </c>
      <c r="AV535" s="83">
        <f t="shared" ca="1" si="179"/>
        <v>-144</v>
      </c>
      <c r="AW535" s="83">
        <f t="shared" ca="1" si="180"/>
        <v>-140</v>
      </c>
      <c r="AX535" s="83">
        <f t="shared" ca="1" si="191"/>
        <v>360</v>
      </c>
      <c r="AY535" s="83">
        <f t="shared" ca="1" si="192"/>
        <v>350</v>
      </c>
      <c r="AZ535" s="83">
        <f t="shared" ca="1" si="193"/>
        <v>10</v>
      </c>
      <c r="BA535" s="83">
        <f t="shared" ca="1" si="194"/>
        <v>352.67509616310667</v>
      </c>
      <c r="BB535" s="83">
        <f t="shared" ca="1" si="195"/>
        <v>357.32490383689333</v>
      </c>
    </row>
    <row r="536" spans="1:54" s="81" customFormat="1" x14ac:dyDescent="0.25">
      <c r="A536" s="79">
        <v>534</v>
      </c>
      <c r="B536" s="80">
        <f t="shared" si="184"/>
        <v>8.9</v>
      </c>
      <c r="C536" s="79">
        <v>57</v>
      </c>
      <c r="D536" s="79" t="s">
        <v>8</v>
      </c>
      <c r="F536" s="117"/>
      <c r="G536" s="117"/>
      <c r="H536" s="112">
        <f t="shared" si="185"/>
        <v>0</v>
      </c>
      <c r="I536" s="121"/>
      <c r="J536" s="92">
        <f t="shared" si="186"/>
        <v>0</v>
      </c>
      <c r="K536" s="83"/>
      <c r="L536" s="94">
        <v>534</v>
      </c>
      <c r="M536" s="114">
        <f t="shared" ca="1" si="182"/>
        <v>1452.6637273836002</v>
      </c>
      <c r="N536" s="115">
        <f ca="1">AS536</f>
        <v>-144</v>
      </c>
      <c r="O536" s="83"/>
      <c r="P536" s="102"/>
      <c r="Q536" s="102"/>
      <c r="R536" s="102"/>
      <c r="S536" s="102"/>
      <c r="T536" s="83"/>
      <c r="U536" s="83"/>
      <c r="V536" s="83"/>
      <c r="W536" s="83"/>
      <c r="X536" s="83"/>
      <c r="Y536" s="83"/>
      <c r="Z536" s="83"/>
      <c r="AA536" s="83"/>
      <c r="AB536" s="83"/>
      <c r="AC536" s="83">
        <f t="shared" si="177"/>
        <v>0</v>
      </c>
      <c r="AD536" s="83">
        <f t="shared" si="178"/>
        <v>0</v>
      </c>
      <c r="AE536" s="83"/>
      <c r="AF536" s="83">
        <f t="shared" si="187"/>
        <v>0</v>
      </c>
      <c r="AG536" s="83">
        <f t="shared" si="188"/>
        <v>0</v>
      </c>
      <c r="AH536" s="83"/>
      <c r="AI536" s="83"/>
      <c r="AJ536" s="83"/>
      <c r="AK536" s="83"/>
      <c r="AL536" s="83"/>
      <c r="AM536" s="83"/>
      <c r="AN536" s="83"/>
      <c r="AO536" s="83"/>
      <c r="AP536" s="83"/>
      <c r="AQ536" s="83">
        <f t="shared" ca="1" si="189"/>
        <v>0</v>
      </c>
      <c r="AR536" s="83">
        <f t="shared" ca="1" si="190"/>
        <v>-144</v>
      </c>
      <c r="AS536" s="83">
        <f t="shared" ca="1" si="183"/>
        <v>-144</v>
      </c>
      <c r="AT536" s="83" cm="1">
        <f t="array" aca="1" ref="AT536" ca="1">_xlfn.LET(_xlpm.rozsah, $F$3:$F$10001,_xlpm.podminka, (_xlpm.rozsah&gt;M536)*(ISNUMBER(_xlpm.rozsah)),_xlpm.indexy, IF(_xlpm.podminka, ROW(_xlpm.rozsah)-MIN(ROW(_xlpm.rozsah))+1),_xlpm.prvni, MIN(_xlpm.indexy),_xlpm.finalni, IF(_xlpm.prvni=1, 2, _xlpm.prvni),INDEX(_xlpm.rozsah, _xlpm.finalni))</f>
        <v>1500</v>
      </c>
      <c r="AU536" s="83" cm="1">
        <f t="array" aca="1" ref="AU536" ca="1">INDEX($F$3:$F$10001,MATCH(AT536,$F$3:$F$10004,0)-1)</f>
        <v>1400</v>
      </c>
      <c r="AV536" s="83">
        <f t="shared" ca="1" si="179"/>
        <v>-144</v>
      </c>
      <c r="AW536" s="83">
        <f t="shared" ca="1" si="180"/>
        <v>-144</v>
      </c>
      <c r="AX536" s="83">
        <f t="shared" ca="1" si="191"/>
        <v>360</v>
      </c>
      <c r="AY536" s="83">
        <f t="shared" ca="1" si="192"/>
        <v>360</v>
      </c>
      <c r="AZ536" s="83">
        <f t="shared" ca="1" si="193"/>
        <v>0</v>
      </c>
      <c r="BA536" s="83">
        <f t="shared" ca="1" si="194"/>
        <v>360</v>
      </c>
      <c r="BB536" s="83">
        <f t="shared" ca="1" si="195"/>
        <v>360</v>
      </c>
    </row>
    <row r="537" spans="1:54" s="81" customFormat="1" x14ac:dyDescent="0.25">
      <c r="A537" s="79">
        <v>535</v>
      </c>
      <c r="B537" s="80">
        <f t="shared" si="184"/>
        <v>8.9166666666666661</v>
      </c>
      <c r="C537" s="79">
        <v>45.1</v>
      </c>
      <c r="D537" s="79" t="s">
        <v>8</v>
      </c>
      <c r="F537" s="117"/>
      <c r="G537" s="117"/>
      <c r="H537" s="112">
        <f t="shared" si="185"/>
        <v>0</v>
      </c>
      <c r="I537" s="121"/>
      <c r="J537" s="92">
        <f t="shared" si="186"/>
        <v>0</v>
      </c>
      <c r="K537" s="83"/>
      <c r="L537" s="94">
        <v>535</v>
      </c>
      <c r="M537" s="114">
        <f t="shared" ca="1" si="182"/>
        <v>1358.1602474561469</v>
      </c>
      <c r="N537" s="115">
        <f ca="1">AS537</f>
        <v>-141.67359010175412</v>
      </c>
      <c r="O537" s="83"/>
      <c r="P537" s="102"/>
      <c r="Q537" s="102"/>
      <c r="R537" s="102"/>
      <c r="S537" s="102"/>
      <c r="T537" s="83"/>
      <c r="U537" s="83"/>
      <c r="V537" s="83"/>
      <c r="W537" s="83"/>
      <c r="X537" s="83"/>
      <c r="Y537" s="83"/>
      <c r="Z537" s="83"/>
      <c r="AA537" s="83"/>
      <c r="AB537" s="83"/>
      <c r="AC537" s="83">
        <f t="shared" ref="AC537:AC600" si="197">AG537</f>
        <v>0</v>
      </c>
      <c r="AD537" s="83">
        <f t="shared" si="178"/>
        <v>0</v>
      </c>
      <c r="AE537" s="83"/>
      <c r="AF537" s="83">
        <f t="shared" si="187"/>
        <v>0</v>
      </c>
      <c r="AG537" s="83">
        <f t="shared" si="188"/>
        <v>0</v>
      </c>
      <c r="AH537" s="83"/>
      <c r="AI537" s="83"/>
      <c r="AJ537" s="83"/>
      <c r="AK537" s="83"/>
      <c r="AL537" s="83"/>
      <c r="AM537" s="83"/>
      <c r="AN537" s="83"/>
      <c r="AO537" s="83"/>
      <c r="AP537" s="83"/>
      <c r="AQ537" s="83">
        <f t="shared" ca="1" si="189"/>
        <v>4</v>
      </c>
      <c r="AR537" s="83">
        <f t="shared" ca="1" si="190"/>
        <v>-142.32640989824588</v>
      </c>
      <c r="AS537" s="83">
        <f t="shared" ca="1" si="183"/>
        <v>-141.67359010175412</v>
      </c>
      <c r="AT537" s="83" cm="1">
        <f t="array" aca="1" ref="AT537" ca="1">_xlfn.LET(_xlpm.rozsah, $F$3:$F$10001,_xlpm.podminka, (_xlpm.rozsah&gt;M537)*(ISNUMBER(_xlpm.rozsah)),_xlpm.indexy, IF(_xlpm.podminka, ROW(_xlpm.rozsah)-MIN(ROW(_xlpm.rozsah))+1),_xlpm.prvni, MIN(_xlpm.indexy),_xlpm.finalni, IF(_xlpm.prvni=1, 2, _xlpm.prvni),INDEX(_xlpm.rozsah, _xlpm.finalni))</f>
        <v>1400</v>
      </c>
      <c r="AU537" s="83" cm="1">
        <f t="array" aca="1" ref="AU537" ca="1">INDEX($F$3:$F$10001,MATCH(AT537,$F$3:$F$10004,0)-1)</f>
        <v>1300</v>
      </c>
      <c r="AV537" s="83">
        <f t="shared" ca="1" si="179"/>
        <v>-144</v>
      </c>
      <c r="AW537" s="83">
        <f t="shared" ca="1" si="180"/>
        <v>-140</v>
      </c>
      <c r="AX537" s="83">
        <f t="shared" ca="1" si="191"/>
        <v>360</v>
      </c>
      <c r="AY537" s="83">
        <f t="shared" ca="1" si="192"/>
        <v>350</v>
      </c>
      <c r="AZ537" s="83">
        <f t="shared" ca="1" si="193"/>
        <v>10</v>
      </c>
      <c r="BA537" s="83">
        <f t="shared" ca="1" si="194"/>
        <v>354.1839752543853</v>
      </c>
      <c r="BB537" s="83">
        <f t="shared" ca="1" si="195"/>
        <v>355.8160247456147</v>
      </c>
    </row>
    <row r="538" spans="1:54" s="81" customFormat="1" x14ac:dyDescent="0.25">
      <c r="A538" s="79">
        <v>536</v>
      </c>
      <c r="B538" s="80">
        <f t="shared" si="184"/>
        <v>8.9333333333333336</v>
      </c>
      <c r="C538" s="79">
        <v>32.6</v>
      </c>
      <c r="D538" s="79" t="s">
        <v>8</v>
      </c>
      <c r="F538" s="117"/>
      <c r="G538" s="117"/>
      <c r="H538" s="112">
        <f t="shared" si="185"/>
        <v>0</v>
      </c>
      <c r="I538" s="121"/>
      <c r="J538" s="92">
        <f t="shared" si="186"/>
        <v>0</v>
      </c>
      <c r="K538" s="83"/>
      <c r="L538" s="94">
        <v>536</v>
      </c>
      <c r="M538" s="114">
        <f t="shared" ca="1" si="182"/>
        <v>1258.8918861878135</v>
      </c>
      <c r="N538" s="115">
        <f ca="1">AS538</f>
        <v>-132.93297365746238</v>
      </c>
      <c r="O538" s="83"/>
      <c r="P538" s="102"/>
      <c r="Q538" s="102"/>
      <c r="R538" s="102"/>
      <c r="S538" s="102"/>
      <c r="T538" s="83"/>
      <c r="U538" s="83"/>
      <c r="V538" s="83"/>
      <c r="W538" s="83"/>
      <c r="X538" s="83"/>
      <c r="Y538" s="83"/>
      <c r="Z538" s="83"/>
      <c r="AA538" s="83"/>
      <c r="AB538" s="83"/>
      <c r="AC538" s="83">
        <f t="shared" si="197"/>
        <v>0</v>
      </c>
      <c r="AD538" s="83">
        <f t="shared" ref="AD538:AD601" si="198">AD537+AC538</f>
        <v>0</v>
      </c>
      <c r="AE538" s="83"/>
      <c r="AF538" s="83">
        <f t="shared" si="187"/>
        <v>0</v>
      </c>
      <c r="AG538" s="83">
        <f t="shared" si="188"/>
        <v>0</v>
      </c>
      <c r="AH538" s="83"/>
      <c r="AI538" s="83"/>
      <c r="AJ538" s="83"/>
      <c r="AK538" s="83"/>
      <c r="AL538" s="83"/>
      <c r="AM538" s="83"/>
      <c r="AN538" s="83"/>
      <c r="AO538" s="83"/>
      <c r="AP538" s="83"/>
      <c r="AQ538" s="83">
        <f t="shared" ca="1" si="189"/>
        <v>12</v>
      </c>
      <c r="AR538" s="83">
        <f t="shared" ca="1" si="190"/>
        <v>-135.06702634253762</v>
      </c>
      <c r="AS538" s="83">
        <f t="shared" ca="1" si="183"/>
        <v>-132.93297365746238</v>
      </c>
      <c r="AT538" s="83" cm="1">
        <f t="array" aca="1" ref="AT538" ca="1">_xlfn.LET(_xlpm.rozsah, $F$3:$F$10001,_xlpm.podminka, (_xlpm.rozsah&gt;M538)*(ISNUMBER(_xlpm.rozsah)),_xlpm.indexy, IF(_xlpm.podminka, ROW(_xlpm.rozsah)-MIN(ROW(_xlpm.rozsah))+1),_xlpm.prvni, MIN(_xlpm.indexy),_xlpm.finalni, IF(_xlpm.prvni=1, 2, _xlpm.prvni),INDEX(_xlpm.rozsah, _xlpm.finalni))</f>
        <v>1300</v>
      </c>
      <c r="AU538" s="83" cm="1">
        <f t="array" aca="1" ref="AU538" ca="1">INDEX($F$3:$F$10001,MATCH(AT538,$F$3:$F$10004,0)-1)</f>
        <v>1200</v>
      </c>
      <c r="AV538" s="83">
        <f t="shared" ca="1" si="179"/>
        <v>-140</v>
      </c>
      <c r="AW538" s="83">
        <f t="shared" ca="1" si="180"/>
        <v>-128</v>
      </c>
      <c r="AX538" s="83">
        <f t="shared" ca="1" si="191"/>
        <v>350</v>
      </c>
      <c r="AY538" s="83">
        <f t="shared" ca="1" si="192"/>
        <v>320</v>
      </c>
      <c r="AZ538" s="83">
        <f t="shared" ca="1" si="193"/>
        <v>30</v>
      </c>
      <c r="BA538" s="83">
        <f t="shared" ca="1" si="194"/>
        <v>332.33243414365597</v>
      </c>
      <c r="BB538" s="83">
        <f t="shared" ca="1" si="195"/>
        <v>337.66756585634403</v>
      </c>
    </row>
    <row r="539" spans="1:54" x14ac:dyDescent="0.25">
      <c r="A539" s="58">
        <v>537</v>
      </c>
      <c r="B539" s="59">
        <f t="shared" si="184"/>
        <v>8.9499999999999993</v>
      </c>
      <c r="C539" s="58">
        <v>46.8</v>
      </c>
      <c r="D539" s="58">
        <v>0</v>
      </c>
      <c r="F539" s="117"/>
      <c r="G539" s="117"/>
      <c r="H539" s="112">
        <f t="shared" si="185"/>
        <v>0</v>
      </c>
      <c r="I539" s="121"/>
      <c r="J539" s="92">
        <f t="shared" si="186"/>
        <v>0</v>
      </c>
      <c r="L539" s="94">
        <v>537</v>
      </c>
      <c r="M539" s="114">
        <f t="shared" ca="1" si="182"/>
        <v>1371.6607445886402</v>
      </c>
      <c r="N539" s="115">
        <f>( IF(ISNUMBER(D539), D539,1)/100)*$BE$5 - $T$23 + $T$21</f>
        <v>0</v>
      </c>
      <c r="P539" s="102"/>
      <c r="Q539" s="102"/>
      <c r="R539" s="102"/>
      <c r="S539" s="102"/>
      <c r="AC539" s="83">
        <f t="shared" si="197"/>
        <v>0</v>
      </c>
      <c r="AD539" s="83">
        <f t="shared" si="198"/>
        <v>0</v>
      </c>
      <c r="AF539" s="83">
        <f t="shared" si="187"/>
        <v>0</v>
      </c>
      <c r="AG539" s="83">
        <f t="shared" si="188"/>
        <v>0</v>
      </c>
      <c r="AQ539" s="83">
        <f t="shared" ca="1" si="189"/>
        <v>4</v>
      </c>
      <c r="AR539" s="83">
        <f t="shared" ca="1" si="190"/>
        <v>-142.86642978354561</v>
      </c>
      <c r="AS539" s="83">
        <f t="shared" ca="1" si="183"/>
        <v>-141.13357021645439</v>
      </c>
      <c r="AT539" s="83" cm="1">
        <f t="array" aca="1" ref="AT539" ca="1">_xlfn.LET(_xlpm.rozsah, $F$3:$F$10001,_xlpm.podminka, (_xlpm.rozsah&gt;M539)*(ISNUMBER(_xlpm.rozsah)),_xlpm.indexy, IF(_xlpm.podminka, ROW(_xlpm.rozsah)-MIN(ROW(_xlpm.rozsah))+1),_xlpm.prvni, MIN(_xlpm.indexy),_xlpm.finalni, IF(_xlpm.prvni=1, 2, _xlpm.prvni),INDEX(_xlpm.rozsah, _xlpm.finalni))</f>
        <v>1400</v>
      </c>
      <c r="AU539" s="83" cm="1">
        <f t="array" aca="1" ref="AU539" ca="1">INDEX($F$3:$F$10001,MATCH(AT539,$F$3:$F$10004,0)-1)</f>
        <v>1300</v>
      </c>
      <c r="AV539" s="83">
        <f t="shared" ca="1" si="179"/>
        <v>-144</v>
      </c>
      <c r="AW539" s="83">
        <f t="shared" ca="1" si="180"/>
        <v>-140</v>
      </c>
      <c r="AX539" s="83">
        <f t="shared" ca="1" si="191"/>
        <v>360</v>
      </c>
      <c r="AY539" s="83">
        <f t="shared" ca="1" si="192"/>
        <v>350</v>
      </c>
      <c r="AZ539" s="83">
        <f t="shared" ca="1" si="193"/>
        <v>10</v>
      </c>
      <c r="BA539" s="83">
        <f t="shared" ca="1" si="194"/>
        <v>352.83392554113595</v>
      </c>
      <c r="BB539" s="83">
        <f t="shared" ca="1" si="195"/>
        <v>357.16607445886405</v>
      </c>
    </row>
    <row r="540" spans="1:54" s="81" customFormat="1" x14ac:dyDescent="0.25">
      <c r="A540" s="79">
        <v>538</v>
      </c>
      <c r="B540" s="80">
        <f t="shared" si="184"/>
        <v>8.9666666666666668</v>
      </c>
      <c r="C540" s="79">
        <v>61.5</v>
      </c>
      <c r="D540" s="79" t="s">
        <v>8</v>
      </c>
      <c r="F540" s="117"/>
      <c r="G540" s="117"/>
      <c r="H540" s="112">
        <f t="shared" si="185"/>
        <v>0</v>
      </c>
      <c r="I540" s="121"/>
      <c r="J540" s="92">
        <f t="shared" si="186"/>
        <v>0</v>
      </c>
      <c r="K540" s="83"/>
      <c r="L540" s="94">
        <v>538</v>
      </c>
      <c r="M540" s="114">
        <f t="shared" ca="1" si="182"/>
        <v>1488.4003374402002</v>
      </c>
      <c r="N540" s="115">
        <f ca="1">AS540</f>
        <v>-144</v>
      </c>
      <c r="O540" s="83"/>
      <c r="P540" s="102"/>
      <c r="Q540" s="102"/>
      <c r="R540" s="102"/>
      <c r="S540" s="102"/>
      <c r="T540" s="83"/>
      <c r="U540" s="83"/>
      <c r="V540" s="83"/>
      <c r="W540" s="83"/>
      <c r="X540" s="83"/>
      <c r="Y540" s="83"/>
      <c r="Z540" s="83"/>
      <c r="AA540" s="83"/>
      <c r="AB540" s="83"/>
      <c r="AC540" s="83">
        <f t="shared" si="197"/>
        <v>0</v>
      </c>
      <c r="AD540" s="83">
        <f t="shared" si="198"/>
        <v>0</v>
      </c>
      <c r="AE540" s="83"/>
      <c r="AF540" s="83">
        <f t="shared" si="187"/>
        <v>0</v>
      </c>
      <c r="AG540" s="83">
        <f t="shared" si="188"/>
        <v>0</v>
      </c>
      <c r="AH540" s="83"/>
      <c r="AI540" s="83"/>
      <c r="AJ540" s="83"/>
      <c r="AK540" s="83"/>
      <c r="AL540" s="83"/>
      <c r="AM540" s="83"/>
      <c r="AN540" s="83"/>
      <c r="AO540" s="83"/>
      <c r="AP540" s="83"/>
      <c r="AQ540" s="83">
        <f t="shared" ca="1" si="189"/>
        <v>0</v>
      </c>
      <c r="AR540" s="83">
        <f t="shared" ca="1" si="190"/>
        <v>-144</v>
      </c>
      <c r="AS540" s="83">
        <f t="shared" ca="1" si="183"/>
        <v>-144</v>
      </c>
      <c r="AT540" s="83" cm="1">
        <f t="array" aca="1" ref="AT540" ca="1">_xlfn.LET(_xlpm.rozsah, $F$3:$F$10001,_xlpm.podminka, (_xlpm.rozsah&gt;M540)*(ISNUMBER(_xlpm.rozsah)),_xlpm.indexy, IF(_xlpm.podminka, ROW(_xlpm.rozsah)-MIN(ROW(_xlpm.rozsah))+1),_xlpm.prvni, MIN(_xlpm.indexy),_xlpm.finalni, IF(_xlpm.prvni=1, 2, _xlpm.prvni),INDEX(_xlpm.rozsah, _xlpm.finalni))</f>
        <v>1500</v>
      </c>
      <c r="AU540" s="83" cm="1">
        <f t="array" aca="1" ref="AU540" ca="1">INDEX($F$3:$F$10001,MATCH(AT540,$F$3:$F$10004,0)-1)</f>
        <v>1400</v>
      </c>
      <c r="AV540" s="83">
        <f t="shared" ca="1" si="179"/>
        <v>-144</v>
      </c>
      <c r="AW540" s="83">
        <f t="shared" ca="1" si="180"/>
        <v>-144</v>
      </c>
      <c r="AX540" s="83">
        <f t="shared" ca="1" si="191"/>
        <v>360</v>
      </c>
      <c r="AY540" s="83">
        <f t="shared" ca="1" si="192"/>
        <v>360</v>
      </c>
      <c r="AZ540" s="83">
        <f t="shared" ca="1" si="193"/>
        <v>0</v>
      </c>
      <c r="BA540" s="83">
        <f t="shared" ca="1" si="194"/>
        <v>360</v>
      </c>
      <c r="BB540" s="83">
        <f t="shared" ca="1" si="195"/>
        <v>360</v>
      </c>
    </row>
    <row r="541" spans="1:54" s="81" customFormat="1" x14ac:dyDescent="0.25">
      <c r="A541" s="79">
        <v>539</v>
      </c>
      <c r="B541" s="80">
        <f t="shared" si="184"/>
        <v>8.9833333333333325</v>
      </c>
      <c r="C541" s="79">
        <v>56.7</v>
      </c>
      <c r="D541" s="79" t="s">
        <v>8</v>
      </c>
      <c r="F541" s="117"/>
      <c r="G541" s="117"/>
      <c r="H541" s="112">
        <f t="shared" si="185"/>
        <v>0</v>
      </c>
      <c r="I541" s="121"/>
      <c r="J541" s="92">
        <f t="shared" si="186"/>
        <v>0</v>
      </c>
      <c r="K541" s="83"/>
      <c r="L541" s="94">
        <v>539</v>
      </c>
      <c r="M541" s="114">
        <f t="shared" ca="1" si="182"/>
        <v>1450.2812867131602</v>
      </c>
      <c r="N541" s="115">
        <f ca="1">AS541</f>
        <v>-144</v>
      </c>
      <c r="O541" s="83"/>
      <c r="P541" s="102"/>
      <c r="Q541" s="102"/>
      <c r="R541" s="102"/>
      <c r="S541" s="102"/>
      <c r="T541" s="83"/>
      <c r="U541" s="83"/>
      <c r="V541" s="83"/>
      <c r="W541" s="83"/>
      <c r="X541" s="83"/>
      <c r="Y541" s="83"/>
      <c r="Z541" s="83"/>
      <c r="AA541" s="83"/>
      <c r="AB541" s="83"/>
      <c r="AC541" s="83">
        <f t="shared" si="197"/>
        <v>0</v>
      </c>
      <c r="AD541" s="83">
        <f t="shared" si="198"/>
        <v>0</v>
      </c>
      <c r="AE541" s="83"/>
      <c r="AF541" s="83">
        <f t="shared" si="187"/>
        <v>0</v>
      </c>
      <c r="AG541" s="83">
        <f t="shared" si="188"/>
        <v>0</v>
      </c>
      <c r="AH541" s="83"/>
      <c r="AI541" s="83"/>
      <c r="AJ541" s="83"/>
      <c r="AK541" s="83"/>
      <c r="AL541" s="83"/>
      <c r="AM541" s="83"/>
      <c r="AN541" s="83"/>
      <c r="AO541" s="83"/>
      <c r="AP541" s="83"/>
      <c r="AQ541" s="83">
        <f t="shared" ca="1" si="189"/>
        <v>0</v>
      </c>
      <c r="AR541" s="83">
        <f t="shared" ca="1" si="190"/>
        <v>-144</v>
      </c>
      <c r="AS541" s="83">
        <f t="shared" ca="1" si="183"/>
        <v>-144</v>
      </c>
      <c r="AT541" s="83" cm="1">
        <f t="array" aca="1" ref="AT541" ca="1">_xlfn.LET(_xlpm.rozsah, $F$3:$F$10001,_xlpm.podminka, (_xlpm.rozsah&gt;M541)*(ISNUMBER(_xlpm.rozsah)),_xlpm.indexy, IF(_xlpm.podminka, ROW(_xlpm.rozsah)-MIN(ROW(_xlpm.rozsah))+1),_xlpm.prvni, MIN(_xlpm.indexy),_xlpm.finalni, IF(_xlpm.prvni=1, 2, _xlpm.prvni),INDEX(_xlpm.rozsah, _xlpm.finalni))</f>
        <v>1500</v>
      </c>
      <c r="AU541" s="83" cm="1">
        <f t="array" aca="1" ref="AU541" ca="1">INDEX($F$3:$F$10001,MATCH(AT541,$F$3:$F$10004,0)-1)</f>
        <v>1400</v>
      </c>
      <c r="AV541" s="83">
        <f t="shared" ca="1" si="179"/>
        <v>-144</v>
      </c>
      <c r="AW541" s="83">
        <f t="shared" ca="1" si="180"/>
        <v>-144</v>
      </c>
      <c r="AX541" s="83">
        <f t="shared" ca="1" si="191"/>
        <v>360</v>
      </c>
      <c r="AY541" s="83">
        <f t="shared" ca="1" si="192"/>
        <v>360</v>
      </c>
      <c r="AZ541" s="83">
        <f t="shared" ca="1" si="193"/>
        <v>0</v>
      </c>
      <c r="BA541" s="83">
        <f t="shared" ca="1" si="194"/>
        <v>360</v>
      </c>
      <c r="BB541" s="83">
        <f t="shared" ca="1" si="195"/>
        <v>360</v>
      </c>
    </row>
    <row r="542" spans="1:54" s="81" customFormat="1" x14ac:dyDescent="0.25">
      <c r="A542" s="79">
        <v>540</v>
      </c>
      <c r="B542" s="80">
        <f t="shared" si="184"/>
        <v>9</v>
      </c>
      <c r="C542" s="79">
        <v>46.9</v>
      </c>
      <c r="D542" s="79" t="s">
        <v>8</v>
      </c>
      <c r="F542" s="117"/>
      <c r="G542" s="117"/>
      <c r="H542" s="112">
        <f t="shared" si="185"/>
        <v>0</v>
      </c>
      <c r="I542" s="121"/>
      <c r="J542" s="92">
        <f t="shared" si="186"/>
        <v>0</v>
      </c>
      <c r="K542" s="83"/>
      <c r="L542" s="94">
        <v>540</v>
      </c>
      <c r="M542" s="114">
        <f t="shared" ca="1" si="182"/>
        <v>1372.4548914787867</v>
      </c>
      <c r="N542" s="115">
        <f ca="1">AS542</f>
        <v>-141.10180434084853</v>
      </c>
      <c r="O542" s="83"/>
      <c r="P542" s="102"/>
      <c r="Q542" s="102"/>
      <c r="R542" s="102"/>
      <c r="S542" s="102"/>
      <c r="T542" s="83"/>
      <c r="U542" s="83"/>
      <c r="V542" s="83"/>
      <c r="W542" s="83"/>
      <c r="X542" s="83"/>
      <c r="Y542" s="83"/>
      <c r="Z542" s="83"/>
      <c r="AA542" s="83"/>
      <c r="AB542" s="83"/>
      <c r="AC542" s="83">
        <f t="shared" si="197"/>
        <v>0</v>
      </c>
      <c r="AD542" s="83">
        <f t="shared" si="198"/>
        <v>0</v>
      </c>
      <c r="AE542" s="83"/>
      <c r="AF542" s="83">
        <f t="shared" si="187"/>
        <v>0</v>
      </c>
      <c r="AG542" s="83">
        <f t="shared" si="188"/>
        <v>0</v>
      </c>
      <c r="AH542" s="83"/>
      <c r="AI542" s="83"/>
      <c r="AJ542" s="83"/>
      <c r="AK542" s="83"/>
      <c r="AL542" s="83"/>
      <c r="AM542" s="83"/>
      <c r="AN542" s="83"/>
      <c r="AO542" s="83"/>
      <c r="AP542" s="83"/>
      <c r="AQ542" s="83">
        <f t="shared" ca="1" si="189"/>
        <v>4</v>
      </c>
      <c r="AR542" s="83">
        <f t="shared" ca="1" si="190"/>
        <v>-142.89819565915147</v>
      </c>
      <c r="AS542" s="83">
        <f t="shared" ca="1" si="183"/>
        <v>-141.10180434084853</v>
      </c>
      <c r="AT542" s="83" cm="1">
        <f t="array" aca="1" ref="AT542" ca="1">_xlfn.LET(_xlpm.rozsah, $F$3:$F$10001,_xlpm.podminka, (_xlpm.rozsah&gt;M542)*(ISNUMBER(_xlpm.rozsah)),_xlpm.indexy, IF(_xlpm.podminka, ROW(_xlpm.rozsah)-MIN(ROW(_xlpm.rozsah))+1),_xlpm.prvni, MIN(_xlpm.indexy),_xlpm.finalni, IF(_xlpm.prvni=1, 2, _xlpm.prvni),INDEX(_xlpm.rozsah, _xlpm.finalni))</f>
        <v>1400</v>
      </c>
      <c r="AU542" s="83" cm="1">
        <f t="array" aca="1" ref="AU542" ca="1">INDEX($F$3:$F$10001,MATCH(AT542,$F$3:$F$10004,0)-1)</f>
        <v>1300</v>
      </c>
      <c r="AV542" s="83">
        <f t="shared" ref="AV542:AV605" ca="1" si="199">INDEX($J$2:$J$10001,MATCH(AT542,$F$2:$F$10001,0))</f>
        <v>-144</v>
      </c>
      <c r="AW542" s="83">
        <f t="shared" ref="AW542:AW605" ca="1" si="200">INDEX($J$2:$J$10001,MATCH(AU542,$F$2:$F$10001,0))</f>
        <v>-140</v>
      </c>
      <c r="AX542" s="83">
        <f t="shared" ca="1" si="191"/>
        <v>360</v>
      </c>
      <c r="AY542" s="83">
        <f t="shared" ca="1" si="192"/>
        <v>350</v>
      </c>
      <c r="AZ542" s="83">
        <f t="shared" ca="1" si="193"/>
        <v>10</v>
      </c>
      <c r="BA542" s="83">
        <f t="shared" ca="1" si="194"/>
        <v>352.75451085212131</v>
      </c>
      <c r="BB542" s="83">
        <f t="shared" ca="1" si="195"/>
        <v>357.24548914787869</v>
      </c>
    </row>
    <row r="543" spans="1:54" s="81" customFormat="1" x14ac:dyDescent="0.25">
      <c r="A543" s="79">
        <v>541</v>
      </c>
      <c r="B543" s="80">
        <f t="shared" si="184"/>
        <v>9.0166666666666675</v>
      </c>
      <c r="C543" s="79">
        <v>37.5</v>
      </c>
      <c r="D543" s="79" t="s">
        <v>8</v>
      </c>
      <c r="F543" s="117"/>
      <c r="G543" s="117"/>
      <c r="H543" s="112">
        <f t="shared" si="185"/>
        <v>0</v>
      </c>
      <c r="I543" s="121"/>
      <c r="J543" s="92">
        <f t="shared" si="186"/>
        <v>0</v>
      </c>
      <c r="K543" s="83"/>
      <c r="L543" s="94">
        <v>541</v>
      </c>
      <c r="M543" s="114">
        <f t="shared" ca="1" si="182"/>
        <v>1297.8050838050001</v>
      </c>
      <c r="N543" s="115">
        <f ca="1">AS543</f>
        <v>-128.2633899434</v>
      </c>
      <c r="O543" s="83"/>
      <c r="P543" s="102"/>
      <c r="Q543" s="102"/>
      <c r="R543" s="102"/>
      <c r="S543" s="102"/>
      <c r="T543" s="83"/>
      <c r="U543" s="83"/>
      <c r="V543" s="83"/>
      <c r="W543" s="83"/>
      <c r="X543" s="83"/>
      <c r="Y543" s="83"/>
      <c r="Z543" s="83"/>
      <c r="AA543" s="83"/>
      <c r="AB543" s="83"/>
      <c r="AC543" s="83">
        <f t="shared" si="197"/>
        <v>0</v>
      </c>
      <c r="AD543" s="83">
        <f t="shared" si="198"/>
        <v>0</v>
      </c>
      <c r="AE543" s="83"/>
      <c r="AF543" s="83">
        <f t="shared" si="187"/>
        <v>0</v>
      </c>
      <c r="AG543" s="83">
        <f t="shared" si="188"/>
        <v>0</v>
      </c>
      <c r="AH543" s="83"/>
      <c r="AI543" s="83"/>
      <c r="AJ543" s="83"/>
      <c r="AK543" s="83"/>
      <c r="AL543" s="83"/>
      <c r="AM543" s="83"/>
      <c r="AN543" s="83"/>
      <c r="AO543" s="83"/>
      <c r="AP543" s="83"/>
      <c r="AQ543" s="83">
        <f t="shared" ca="1" si="189"/>
        <v>12</v>
      </c>
      <c r="AR543" s="83">
        <f t="shared" ca="1" si="190"/>
        <v>-139.7366100566</v>
      </c>
      <c r="AS543" s="83">
        <f t="shared" ca="1" si="183"/>
        <v>-128.2633899434</v>
      </c>
      <c r="AT543" s="83" cm="1">
        <f t="array" aca="1" ref="AT543" ca="1">_xlfn.LET(_xlpm.rozsah, $F$3:$F$10001,_xlpm.podminka, (_xlpm.rozsah&gt;M543)*(ISNUMBER(_xlpm.rozsah)),_xlpm.indexy, IF(_xlpm.podminka, ROW(_xlpm.rozsah)-MIN(ROW(_xlpm.rozsah))+1),_xlpm.prvni, MIN(_xlpm.indexy),_xlpm.finalni, IF(_xlpm.prvni=1, 2, _xlpm.prvni),INDEX(_xlpm.rozsah, _xlpm.finalni))</f>
        <v>1300</v>
      </c>
      <c r="AU543" s="83" cm="1">
        <f t="array" aca="1" ref="AU543" ca="1">INDEX($F$3:$F$10001,MATCH(AT543,$F$3:$F$10004,0)-1)</f>
        <v>1200</v>
      </c>
      <c r="AV543" s="83">
        <f t="shared" ca="1" si="199"/>
        <v>-140</v>
      </c>
      <c r="AW543" s="83">
        <f t="shared" ca="1" si="200"/>
        <v>-128</v>
      </c>
      <c r="AX543" s="83">
        <f t="shared" ca="1" si="191"/>
        <v>350</v>
      </c>
      <c r="AY543" s="83">
        <f t="shared" ca="1" si="192"/>
        <v>320</v>
      </c>
      <c r="AZ543" s="83">
        <f t="shared" ca="1" si="193"/>
        <v>30</v>
      </c>
      <c r="BA543" s="83">
        <f t="shared" ca="1" si="194"/>
        <v>320.65847485849997</v>
      </c>
      <c r="BB543" s="83">
        <f t="shared" ca="1" si="195"/>
        <v>349.34152514150003</v>
      </c>
    </row>
    <row r="544" spans="1:54" s="81" customFormat="1" x14ac:dyDescent="0.25">
      <c r="A544" s="79">
        <v>542</v>
      </c>
      <c r="B544" s="80">
        <f t="shared" si="184"/>
        <v>9.0333333333333332</v>
      </c>
      <c r="C544" s="79">
        <v>30.3</v>
      </c>
      <c r="D544" s="79" t="s">
        <v>8</v>
      </c>
      <c r="F544" s="117"/>
      <c r="G544" s="117"/>
      <c r="H544" s="112">
        <f t="shared" si="185"/>
        <v>0</v>
      </c>
      <c r="I544" s="121"/>
      <c r="J544" s="92">
        <f t="shared" si="186"/>
        <v>0</v>
      </c>
      <c r="K544" s="83"/>
      <c r="L544" s="94">
        <v>542</v>
      </c>
      <c r="M544" s="114">
        <f t="shared" ca="1" si="182"/>
        <v>1240.6265077144401</v>
      </c>
      <c r="N544" s="115">
        <f ca="1">AS544</f>
        <v>-135.12481907426718</v>
      </c>
      <c r="O544" s="83"/>
      <c r="P544" s="102"/>
      <c r="Q544" s="102"/>
      <c r="R544" s="102"/>
      <c r="S544" s="102"/>
      <c r="T544" s="83"/>
      <c r="U544" s="83"/>
      <c r="V544" s="83"/>
      <c r="W544" s="83"/>
      <c r="X544" s="83"/>
      <c r="Y544" s="83"/>
      <c r="Z544" s="83"/>
      <c r="AA544" s="83"/>
      <c r="AB544" s="83"/>
      <c r="AC544" s="83">
        <f t="shared" si="197"/>
        <v>0</v>
      </c>
      <c r="AD544" s="83">
        <f t="shared" si="198"/>
        <v>0</v>
      </c>
      <c r="AE544" s="83"/>
      <c r="AF544" s="83">
        <f t="shared" si="187"/>
        <v>0</v>
      </c>
      <c r="AG544" s="83">
        <f t="shared" si="188"/>
        <v>0</v>
      </c>
      <c r="AH544" s="83"/>
      <c r="AI544" s="83"/>
      <c r="AJ544" s="83"/>
      <c r="AK544" s="83"/>
      <c r="AL544" s="83"/>
      <c r="AM544" s="83"/>
      <c r="AN544" s="83"/>
      <c r="AO544" s="83"/>
      <c r="AP544" s="83"/>
      <c r="AQ544" s="83">
        <f t="shared" ca="1" si="189"/>
        <v>12</v>
      </c>
      <c r="AR544" s="83">
        <f t="shared" ca="1" si="190"/>
        <v>-132.87518092573282</v>
      </c>
      <c r="AS544" s="83">
        <f t="shared" ca="1" si="183"/>
        <v>-135.12481907426718</v>
      </c>
      <c r="AT544" s="83" cm="1">
        <f t="array" aca="1" ref="AT544" ca="1">_xlfn.LET(_xlpm.rozsah, $F$3:$F$10001,_xlpm.podminka, (_xlpm.rozsah&gt;M544)*(ISNUMBER(_xlpm.rozsah)),_xlpm.indexy, IF(_xlpm.podminka, ROW(_xlpm.rozsah)-MIN(ROW(_xlpm.rozsah))+1),_xlpm.prvni, MIN(_xlpm.indexy),_xlpm.finalni, IF(_xlpm.prvni=1, 2, _xlpm.prvni),INDEX(_xlpm.rozsah, _xlpm.finalni))</f>
        <v>1300</v>
      </c>
      <c r="AU544" s="83" cm="1">
        <f t="array" aca="1" ref="AU544" ca="1">INDEX($F$3:$F$10001,MATCH(AT544,$F$3:$F$10004,0)-1)</f>
        <v>1200</v>
      </c>
      <c r="AV544" s="83">
        <f t="shared" ca="1" si="199"/>
        <v>-140</v>
      </c>
      <c r="AW544" s="83">
        <f t="shared" ca="1" si="200"/>
        <v>-128</v>
      </c>
      <c r="AX544" s="83">
        <f t="shared" ca="1" si="191"/>
        <v>350</v>
      </c>
      <c r="AY544" s="83">
        <f t="shared" ca="1" si="192"/>
        <v>320</v>
      </c>
      <c r="AZ544" s="83">
        <f t="shared" ca="1" si="193"/>
        <v>30</v>
      </c>
      <c r="BA544" s="83">
        <f t="shared" ca="1" si="194"/>
        <v>337.81204768566795</v>
      </c>
      <c r="BB544" s="83">
        <f t="shared" ca="1" si="195"/>
        <v>332.18795231433205</v>
      </c>
    </row>
    <row r="545" spans="1:54" x14ac:dyDescent="0.25">
      <c r="A545" s="58">
        <v>543</v>
      </c>
      <c r="B545" s="59">
        <f t="shared" si="184"/>
        <v>9.0500000000000007</v>
      </c>
      <c r="C545" s="58">
        <v>27.3</v>
      </c>
      <c r="D545" s="58">
        <v>32.299999999999997</v>
      </c>
      <c r="F545" s="117"/>
      <c r="G545" s="117"/>
      <c r="H545" s="112">
        <f t="shared" si="185"/>
        <v>0</v>
      </c>
      <c r="I545" s="121"/>
      <c r="J545" s="92">
        <f t="shared" si="186"/>
        <v>0</v>
      </c>
      <c r="L545" s="94">
        <v>543</v>
      </c>
      <c r="M545" s="114">
        <f t="shared" ca="1" si="182"/>
        <v>1216.8021010100401</v>
      </c>
      <c r="N545" s="115">
        <f t="shared" ref="N545:N567" ca="1" si="201">( IF(ISNUMBER(D545), D545,1)/100)*BB545 - $T$23 + $T$21</f>
        <v>104.98812358787288</v>
      </c>
      <c r="P545" s="102"/>
      <c r="Q545" s="102"/>
      <c r="R545" s="102"/>
      <c r="S545" s="102"/>
      <c r="AC545" s="83">
        <f t="shared" si="197"/>
        <v>0</v>
      </c>
      <c r="AD545" s="83">
        <f t="shared" si="198"/>
        <v>0</v>
      </c>
      <c r="AF545" s="83">
        <f t="shared" si="187"/>
        <v>0</v>
      </c>
      <c r="AG545" s="83">
        <f t="shared" si="188"/>
        <v>0</v>
      </c>
      <c r="AQ545" s="83">
        <f t="shared" ca="1" si="189"/>
        <v>12</v>
      </c>
      <c r="AR545" s="83">
        <f t="shared" ca="1" si="190"/>
        <v>-130.01625212120481</v>
      </c>
      <c r="AS545" s="83">
        <f t="shared" ca="1" si="183"/>
        <v>-137.98374787879519</v>
      </c>
      <c r="AT545" s="83" cm="1">
        <f t="array" aca="1" ref="AT545" ca="1">_xlfn.LET(_xlpm.rozsah, $F$3:$F$10001,_xlpm.podminka, (_xlpm.rozsah&gt;M545)*(ISNUMBER(_xlpm.rozsah)),_xlpm.indexy, IF(_xlpm.podminka, ROW(_xlpm.rozsah)-MIN(ROW(_xlpm.rozsah))+1),_xlpm.prvni, MIN(_xlpm.indexy),_xlpm.finalni, IF(_xlpm.prvni=1, 2, _xlpm.prvni),INDEX(_xlpm.rozsah, _xlpm.finalni))</f>
        <v>1300</v>
      </c>
      <c r="AU545" s="83" cm="1">
        <f t="array" aca="1" ref="AU545" ca="1">INDEX($F$3:$F$10001,MATCH(AT545,$F$3:$F$10004,0)-1)</f>
        <v>1200</v>
      </c>
      <c r="AV545" s="83">
        <f t="shared" ca="1" si="199"/>
        <v>-140</v>
      </c>
      <c r="AW545" s="83">
        <f t="shared" ca="1" si="200"/>
        <v>-128</v>
      </c>
      <c r="AX545" s="83">
        <f t="shared" ca="1" si="191"/>
        <v>350</v>
      </c>
      <c r="AY545" s="83">
        <f t="shared" ca="1" si="192"/>
        <v>320</v>
      </c>
      <c r="AZ545" s="83">
        <f t="shared" ca="1" si="193"/>
        <v>30</v>
      </c>
      <c r="BA545" s="83">
        <f t="shared" ca="1" si="194"/>
        <v>344.95936969698795</v>
      </c>
      <c r="BB545" s="83">
        <f t="shared" ca="1" si="195"/>
        <v>325.04063030301205</v>
      </c>
    </row>
    <row r="546" spans="1:54" x14ac:dyDescent="0.25">
      <c r="A546" s="58">
        <v>544</v>
      </c>
      <c r="B546" s="59">
        <f t="shared" si="184"/>
        <v>9.0666666666666664</v>
      </c>
      <c r="C546" s="58">
        <v>30.8</v>
      </c>
      <c r="D546" s="58">
        <v>60.3</v>
      </c>
      <c r="F546" s="117"/>
      <c r="G546" s="117"/>
      <c r="H546" s="112">
        <f t="shared" si="185"/>
        <v>0</v>
      </c>
      <c r="I546" s="121"/>
      <c r="J546" s="92">
        <f t="shared" si="186"/>
        <v>0</v>
      </c>
      <c r="L546" s="94">
        <v>544</v>
      </c>
      <c r="M546" s="114">
        <f t="shared" ca="1" si="182"/>
        <v>1244.5972421651734</v>
      </c>
      <c r="N546" s="115">
        <f t="shared" ca="1" si="201"/>
        <v>201.02764110767984</v>
      </c>
      <c r="P546" s="102"/>
      <c r="Q546" s="102"/>
      <c r="R546" s="102"/>
      <c r="S546" s="102"/>
      <c r="AC546" s="83">
        <f t="shared" si="197"/>
        <v>0</v>
      </c>
      <c r="AD546" s="83">
        <f t="shared" si="198"/>
        <v>0</v>
      </c>
      <c r="AF546" s="83">
        <f t="shared" si="187"/>
        <v>0</v>
      </c>
      <c r="AG546" s="83">
        <f t="shared" si="188"/>
        <v>0</v>
      </c>
      <c r="AQ546" s="83">
        <f t="shared" ca="1" si="189"/>
        <v>12</v>
      </c>
      <c r="AR546" s="83">
        <f t="shared" ca="1" si="190"/>
        <v>-133.35166905982081</v>
      </c>
      <c r="AS546" s="83">
        <f t="shared" ca="1" si="183"/>
        <v>-134.64833094017919</v>
      </c>
      <c r="AT546" s="83" cm="1">
        <f t="array" aca="1" ref="AT546" ca="1">_xlfn.LET(_xlpm.rozsah, $F$3:$F$10001,_xlpm.podminka, (_xlpm.rozsah&gt;M546)*(ISNUMBER(_xlpm.rozsah)),_xlpm.indexy, IF(_xlpm.podminka, ROW(_xlpm.rozsah)-MIN(ROW(_xlpm.rozsah))+1),_xlpm.prvni, MIN(_xlpm.indexy),_xlpm.finalni, IF(_xlpm.prvni=1, 2, _xlpm.prvni),INDEX(_xlpm.rozsah, _xlpm.finalni))</f>
        <v>1300</v>
      </c>
      <c r="AU546" s="83" cm="1">
        <f t="array" aca="1" ref="AU546" ca="1">INDEX($F$3:$F$10001,MATCH(AT546,$F$3:$F$10004,0)-1)</f>
        <v>1200</v>
      </c>
      <c r="AV546" s="83">
        <f t="shared" ca="1" si="199"/>
        <v>-140</v>
      </c>
      <c r="AW546" s="83">
        <f t="shared" ca="1" si="200"/>
        <v>-128</v>
      </c>
      <c r="AX546" s="83">
        <f t="shared" ca="1" si="191"/>
        <v>350</v>
      </c>
      <c r="AY546" s="83">
        <f t="shared" ca="1" si="192"/>
        <v>320</v>
      </c>
      <c r="AZ546" s="83">
        <f t="shared" ca="1" si="193"/>
        <v>30</v>
      </c>
      <c r="BA546" s="83">
        <f t="shared" ca="1" si="194"/>
        <v>336.620827350448</v>
      </c>
      <c r="BB546" s="83">
        <f t="shared" ca="1" si="195"/>
        <v>333.379172649552</v>
      </c>
    </row>
    <row r="547" spans="1:54" x14ac:dyDescent="0.25">
      <c r="A547" s="58">
        <v>545</v>
      </c>
      <c r="B547" s="59">
        <f t="shared" si="184"/>
        <v>9.0833333333333339</v>
      </c>
      <c r="C547" s="58">
        <v>41.2</v>
      </c>
      <c r="D547" s="58">
        <v>62.3</v>
      </c>
      <c r="F547" s="117"/>
      <c r="G547" s="117"/>
      <c r="H547" s="112">
        <f t="shared" si="185"/>
        <v>0</v>
      </c>
      <c r="I547" s="121"/>
      <c r="J547" s="92">
        <f t="shared" si="186"/>
        <v>0</v>
      </c>
      <c r="L547" s="94">
        <v>545</v>
      </c>
      <c r="M547" s="114">
        <f t="shared" ca="1" si="182"/>
        <v>1327.1885187404268</v>
      </c>
      <c r="N547" s="115">
        <f t="shared" ca="1" si="201"/>
        <v>219.74384471752859</v>
      </c>
      <c r="P547" s="102"/>
      <c r="Q547" s="102"/>
      <c r="R547" s="102"/>
      <c r="S547" s="102"/>
      <c r="AC547" s="83">
        <f t="shared" si="197"/>
        <v>0</v>
      </c>
      <c r="AD547" s="83">
        <f t="shared" si="198"/>
        <v>0</v>
      </c>
      <c r="AF547" s="83">
        <f t="shared" si="187"/>
        <v>0</v>
      </c>
      <c r="AG547" s="83">
        <f t="shared" si="188"/>
        <v>0</v>
      </c>
      <c r="AQ547" s="83">
        <f t="shared" ca="1" si="189"/>
        <v>4</v>
      </c>
      <c r="AR547" s="83">
        <f t="shared" ca="1" si="190"/>
        <v>-141.08754074961706</v>
      </c>
      <c r="AS547" s="83">
        <f t="shared" ca="1" si="183"/>
        <v>-142.91245925038294</v>
      </c>
      <c r="AT547" s="83" cm="1">
        <f t="array" aca="1" ref="AT547" ca="1">_xlfn.LET(_xlpm.rozsah, $F$3:$F$10001,_xlpm.podminka, (_xlpm.rozsah&gt;M547)*(ISNUMBER(_xlpm.rozsah)),_xlpm.indexy, IF(_xlpm.podminka, ROW(_xlpm.rozsah)-MIN(ROW(_xlpm.rozsah))+1),_xlpm.prvni, MIN(_xlpm.indexy),_xlpm.finalni, IF(_xlpm.prvni=1, 2, _xlpm.prvni),INDEX(_xlpm.rozsah, _xlpm.finalni))</f>
        <v>1400</v>
      </c>
      <c r="AU547" s="83" cm="1">
        <f t="array" aca="1" ref="AU547" ca="1">INDEX($F$3:$F$10001,MATCH(AT547,$F$3:$F$10004,0)-1)</f>
        <v>1300</v>
      </c>
      <c r="AV547" s="83">
        <f t="shared" ca="1" si="199"/>
        <v>-144</v>
      </c>
      <c r="AW547" s="83">
        <f t="shared" ca="1" si="200"/>
        <v>-140</v>
      </c>
      <c r="AX547" s="83">
        <f t="shared" ca="1" si="191"/>
        <v>360</v>
      </c>
      <c r="AY547" s="83">
        <f t="shared" ca="1" si="192"/>
        <v>350</v>
      </c>
      <c r="AZ547" s="83">
        <f t="shared" ca="1" si="193"/>
        <v>10</v>
      </c>
      <c r="BA547" s="83">
        <f t="shared" ca="1" si="194"/>
        <v>357.28114812595732</v>
      </c>
      <c r="BB547" s="83">
        <f t="shared" ca="1" si="195"/>
        <v>352.71885187404268</v>
      </c>
    </row>
    <row r="548" spans="1:54" x14ac:dyDescent="0.25">
      <c r="A548" s="58">
        <v>546</v>
      </c>
      <c r="B548" s="59">
        <f t="shared" si="184"/>
        <v>9.1</v>
      </c>
      <c r="C548" s="58">
        <v>36</v>
      </c>
      <c r="D548" s="58">
        <v>0</v>
      </c>
      <c r="F548" s="117"/>
      <c r="G548" s="117"/>
      <c r="H548" s="112">
        <f t="shared" si="185"/>
        <v>0</v>
      </c>
      <c r="I548" s="121"/>
      <c r="J548" s="92">
        <f t="shared" si="186"/>
        <v>0</v>
      </c>
      <c r="L548" s="94">
        <v>546</v>
      </c>
      <c r="M548" s="114">
        <f t="shared" ca="1" si="182"/>
        <v>1285.8928804528</v>
      </c>
      <c r="N548" s="115">
        <f t="shared" ca="1" si="201"/>
        <v>0</v>
      </c>
      <c r="P548" s="102"/>
      <c r="Q548" s="102"/>
      <c r="R548" s="102"/>
      <c r="S548" s="102"/>
      <c r="AC548" s="83">
        <f t="shared" si="197"/>
        <v>0</v>
      </c>
      <c r="AD548" s="83">
        <f t="shared" si="198"/>
        <v>0</v>
      </c>
      <c r="AF548" s="83">
        <f t="shared" si="187"/>
        <v>0</v>
      </c>
      <c r="AG548" s="83">
        <f t="shared" si="188"/>
        <v>0</v>
      </c>
      <c r="AQ548" s="83">
        <f t="shared" ca="1" si="189"/>
        <v>12</v>
      </c>
      <c r="AR548" s="83">
        <f t="shared" ca="1" si="190"/>
        <v>-138.30714565433601</v>
      </c>
      <c r="AS548" s="83">
        <f t="shared" ca="1" si="183"/>
        <v>-129.69285434566399</v>
      </c>
      <c r="AT548" s="83" cm="1">
        <f t="array" aca="1" ref="AT548" ca="1">_xlfn.LET(_xlpm.rozsah, $F$3:$F$10001,_xlpm.podminka, (_xlpm.rozsah&gt;M548)*(ISNUMBER(_xlpm.rozsah)),_xlpm.indexy, IF(_xlpm.podminka, ROW(_xlpm.rozsah)-MIN(ROW(_xlpm.rozsah))+1),_xlpm.prvni, MIN(_xlpm.indexy),_xlpm.finalni, IF(_xlpm.prvni=1, 2, _xlpm.prvni),INDEX(_xlpm.rozsah, _xlpm.finalni))</f>
        <v>1300</v>
      </c>
      <c r="AU548" s="83" cm="1">
        <f t="array" aca="1" ref="AU548" ca="1">INDEX($F$3:$F$10001,MATCH(AT548,$F$3:$F$10004,0)-1)</f>
        <v>1200</v>
      </c>
      <c r="AV548" s="83">
        <f t="shared" ca="1" si="199"/>
        <v>-140</v>
      </c>
      <c r="AW548" s="83">
        <f t="shared" ca="1" si="200"/>
        <v>-128</v>
      </c>
      <c r="AX548" s="83">
        <f t="shared" ca="1" si="191"/>
        <v>350</v>
      </c>
      <c r="AY548" s="83">
        <f t="shared" ca="1" si="192"/>
        <v>320</v>
      </c>
      <c r="AZ548" s="83">
        <f t="shared" ca="1" si="193"/>
        <v>30</v>
      </c>
      <c r="BA548" s="83">
        <f t="shared" ca="1" si="194"/>
        <v>324.23213586416</v>
      </c>
      <c r="BB548" s="83">
        <f t="shared" ca="1" si="195"/>
        <v>345.76786413584</v>
      </c>
    </row>
    <row r="549" spans="1:54" x14ac:dyDescent="0.25">
      <c r="A549" s="58">
        <v>547</v>
      </c>
      <c r="B549" s="59">
        <f t="shared" si="184"/>
        <v>9.1166666666666671</v>
      </c>
      <c r="C549" s="58">
        <v>30.8</v>
      </c>
      <c r="D549" s="58">
        <v>32.299999999999997</v>
      </c>
      <c r="F549" s="117"/>
      <c r="G549" s="117"/>
      <c r="H549" s="112">
        <f t="shared" si="185"/>
        <v>0</v>
      </c>
      <c r="I549" s="121"/>
      <c r="J549" s="92">
        <f t="shared" si="186"/>
        <v>0</v>
      </c>
      <c r="L549" s="94">
        <v>547</v>
      </c>
      <c r="M549" s="114">
        <f t="shared" ca="1" si="182"/>
        <v>1244.5972421651734</v>
      </c>
      <c r="N549" s="115">
        <f t="shared" ca="1" si="201"/>
        <v>107.68147276580528</v>
      </c>
      <c r="P549" s="102"/>
      <c r="Q549" s="102"/>
      <c r="R549" s="102"/>
      <c r="S549" s="102"/>
      <c r="AC549" s="83">
        <f t="shared" si="197"/>
        <v>0</v>
      </c>
      <c r="AD549" s="83">
        <f t="shared" si="198"/>
        <v>0</v>
      </c>
      <c r="AF549" s="83">
        <f t="shared" si="187"/>
        <v>0</v>
      </c>
      <c r="AG549" s="83">
        <f t="shared" si="188"/>
        <v>0</v>
      </c>
      <c r="AQ549" s="83">
        <f t="shared" ca="1" si="189"/>
        <v>12</v>
      </c>
      <c r="AR549" s="83">
        <f t="shared" ca="1" si="190"/>
        <v>-133.35166905982081</v>
      </c>
      <c r="AS549" s="83">
        <f t="shared" ca="1" si="183"/>
        <v>-134.64833094017919</v>
      </c>
      <c r="AT549" s="83" cm="1">
        <f t="array" aca="1" ref="AT549" ca="1">_xlfn.LET(_xlpm.rozsah, $F$3:$F$10001,_xlpm.podminka, (_xlpm.rozsah&gt;M549)*(ISNUMBER(_xlpm.rozsah)),_xlpm.indexy, IF(_xlpm.podminka, ROW(_xlpm.rozsah)-MIN(ROW(_xlpm.rozsah))+1),_xlpm.prvni, MIN(_xlpm.indexy),_xlpm.finalni, IF(_xlpm.prvni=1, 2, _xlpm.prvni),INDEX(_xlpm.rozsah, _xlpm.finalni))</f>
        <v>1300</v>
      </c>
      <c r="AU549" s="83" cm="1">
        <f t="array" aca="1" ref="AU549" ca="1">INDEX($F$3:$F$10001,MATCH(AT549,$F$3:$F$10004,0)-1)</f>
        <v>1200</v>
      </c>
      <c r="AV549" s="83">
        <f t="shared" ca="1" si="199"/>
        <v>-140</v>
      </c>
      <c r="AW549" s="83">
        <f t="shared" ca="1" si="200"/>
        <v>-128</v>
      </c>
      <c r="AX549" s="83">
        <f t="shared" ca="1" si="191"/>
        <v>350</v>
      </c>
      <c r="AY549" s="83">
        <f t="shared" ca="1" si="192"/>
        <v>320</v>
      </c>
      <c r="AZ549" s="83">
        <f t="shared" ca="1" si="193"/>
        <v>30</v>
      </c>
      <c r="BA549" s="83">
        <f t="shared" ca="1" si="194"/>
        <v>336.620827350448</v>
      </c>
      <c r="BB549" s="83">
        <f t="shared" ca="1" si="195"/>
        <v>333.379172649552</v>
      </c>
    </row>
    <row r="550" spans="1:54" x14ac:dyDescent="0.25">
      <c r="A550" s="58">
        <v>548</v>
      </c>
      <c r="B550" s="59">
        <f t="shared" si="184"/>
        <v>9.1333333333333329</v>
      </c>
      <c r="C550" s="58">
        <v>33.9</v>
      </c>
      <c r="D550" s="58">
        <v>60.3</v>
      </c>
      <c r="F550" s="117"/>
      <c r="G550" s="117"/>
      <c r="H550" s="112">
        <f t="shared" si="185"/>
        <v>0</v>
      </c>
      <c r="I550" s="121"/>
      <c r="J550" s="92">
        <f t="shared" si="186"/>
        <v>0</v>
      </c>
      <c r="L550" s="94">
        <v>548</v>
      </c>
      <c r="M550" s="114">
        <f t="shared" ca="1" si="182"/>
        <v>1269.2157957597201</v>
      </c>
      <c r="N550" s="115">
        <f t="shared" ca="1" si="201"/>
        <v>205.48113745293335</v>
      </c>
      <c r="P550" s="102"/>
      <c r="Q550" s="102"/>
      <c r="R550" s="102"/>
      <c r="S550" s="102"/>
      <c r="AC550" s="83">
        <f t="shared" si="197"/>
        <v>0</v>
      </c>
      <c r="AD550" s="83">
        <f t="shared" si="198"/>
        <v>0</v>
      </c>
      <c r="AF550" s="83">
        <f t="shared" si="187"/>
        <v>0</v>
      </c>
      <c r="AG550" s="83">
        <f t="shared" si="188"/>
        <v>0</v>
      </c>
      <c r="AQ550" s="83">
        <f t="shared" ca="1" si="189"/>
        <v>12</v>
      </c>
      <c r="AR550" s="83">
        <f t="shared" ca="1" si="190"/>
        <v>-136.30589549116641</v>
      </c>
      <c r="AS550" s="83">
        <f t="shared" ca="1" si="183"/>
        <v>-131.69410450883359</v>
      </c>
      <c r="AT550" s="83" cm="1">
        <f t="array" aca="1" ref="AT550" ca="1">_xlfn.LET(_xlpm.rozsah, $F$3:$F$10001,_xlpm.podminka, (_xlpm.rozsah&gt;M550)*(ISNUMBER(_xlpm.rozsah)),_xlpm.indexy, IF(_xlpm.podminka, ROW(_xlpm.rozsah)-MIN(ROW(_xlpm.rozsah))+1),_xlpm.prvni, MIN(_xlpm.indexy),_xlpm.finalni, IF(_xlpm.prvni=1, 2, _xlpm.prvni),INDEX(_xlpm.rozsah, _xlpm.finalni))</f>
        <v>1300</v>
      </c>
      <c r="AU550" s="83" cm="1">
        <f t="array" aca="1" ref="AU550" ca="1">INDEX($F$3:$F$10001,MATCH(AT550,$F$3:$F$10004,0)-1)</f>
        <v>1200</v>
      </c>
      <c r="AV550" s="83">
        <f t="shared" ca="1" si="199"/>
        <v>-140</v>
      </c>
      <c r="AW550" s="83">
        <f t="shared" ca="1" si="200"/>
        <v>-128</v>
      </c>
      <c r="AX550" s="83">
        <f t="shared" ca="1" si="191"/>
        <v>350</v>
      </c>
      <c r="AY550" s="83">
        <f t="shared" ca="1" si="192"/>
        <v>320</v>
      </c>
      <c r="AZ550" s="83">
        <f t="shared" ca="1" si="193"/>
        <v>30</v>
      </c>
      <c r="BA550" s="83">
        <f t="shared" ca="1" si="194"/>
        <v>329.23526127208396</v>
      </c>
      <c r="BB550" s="83">
        <f t="shared" ca="1" si="195"/>
        <v>340.76473872791604</v>
      </c>
    </row>
    <row r="551" spans="1:54" x14ac:dyDescent="0.25">
      <c r="A551" s="58">
        <v>549</v>
      </c>
      <c r="B551" s="59">
        <f t="shared" si="184"/>
        <v>9.15</v>
      </c>
      <c r="C551" s="58">
        <v>34.6</v>
      </c>
      <c r="D551" s="58">
        <v>38.4</v>
      </c>
      <c r="F551" s="117"/>
      <c r="G551" s="117"/>
      <c r="H551" s="112">
        <f t="shared" si="185"/>
        <v>0</v>
      </c>
      <c r="I551" s="121"/>
      <c r="J551" s="92">
        <f t="shared" si="186"/>
        <v>0</v>
      </c>
      <c r="L551" s="94">
        <v>549</v>
      </c>
      <c r="M551" s="114">
        <f t="shared" ca="1" si="182"/>
        <v>1274.7748239907469</v>
      </c>
      <c r="N551" s="115">
        <f t="shared" ca="1" si="201"/>
        <v>131.49405972373404</v>
      </c>
      <c r="P551" s="102"/>
      <c r="Q551" s="102"/>
      <c r="R551" s="102"/>
      <c r="S551" s="102"/>
      <c r="AC551" s="83">
        <f t="shared" si="197"/>
        <v>0</v>
      </c>
      <c r="AD551" s="83">
        <f t="shared" si="198"/>
        <v>0</v>
      </c>
      <c r="AF551" s="83">
        <f t="shared" si="187"/>
        <v>0</v>
      </c>
      <c r="AG551" s="83">
        <f t="shared" si="188"/>
        <v>0</v>
      </c>
      <c r="AQ551" s="83">
        <f t="shared" ca="1" si="189"/>
        <v>12</v>
      </c>
      <c r="AR551" s="83">
        <f t="shared" ca="1" si="190"/>
        <v>-136.97297887888962</v>
      </c>
      <c r="AS551" s="83">
        <f t="shared" ca="1" si="183"/>
        <v>-131.02702112111038</v>
      </c>
      <c r="AT551" s="83" cm="1">
        <f t="array" aca="1" ref="AT551" ca="1">_xlfn.LET(_xlpm.rozsah, $F$3:$F$10001,_xlpm.podminka, (_xlpm.rozsah&gt;M551)*(ISNUMBER(_xlpm.rozsah)),_xlpm.indexy, IF(_xlpm.podminka, ROW(_xlpm.rozsah)-MIN(ROW(_xlpm.rozsah))+1),_xlpm.prvni, MIN(_xlpm.indexy),_xlpm.finalni, IF(_xlpm.prvni=1, 2, _xlpm.prvni),INDEX(_xlpm.rozsah, _xlpm.finalni))</f>
        <v>1300</v>
      </c>
      <c r="AU551" s="83" cm="1">
        <f t="array" aca="1" ref="AU551" ca="1">INDEX($F$3:$F$10001,MATCH(AT551,$F$3:$F$10004,0)-1)</f>
        <v>1200</v>
      </c>
      <c r="AV551" s="83">
        <f t="shared" ca="1" si="199"/>
        <v>-140</v>
      </c>
      <c r="AW551" s="83">
        <f t="shared" ca="1" si="200"/>
        <v>-128</v>
      </c>
      <c r="AX551" s="83">
        <f t="shared" ca="1" si="191"/>
        <v>350</v>
      </c>
      <c r="AY551" s="83">
        <f t="shared" ca="1" si="192"/>
        <v>320</v>
      </c>
      <c r="AZ551" s="83">
        <f t="shared" ca="1" si="193"/>
        <v>30</v>
      </c>
      <c r="BA551" s="83">
        <f t="shared" ca="1" si="194"/>
        <v>327.56755280277594</v>
      </c>
      <c r="BB551" s="83">
        <f t="shared" ca="1" si="195"/>
        <v>342.43244719722406</v>
      </c>
    </row>
    <row r="552" spans="1:54" x14ac:dyDescent="0.25">
      <c r="A552" s="58">
        <v>550</v>
      </c>
      <c r="B552" s="59">
        <f t="shared" si="184"/>
        <v>9.1666666666666661</v>
      </c>
      <c r="C552" s="58">
        <v>37</v>
      </c>
      <c r="D552" s="58">
        <v>16.600000000000001</v>
      </c>
      <c r="F552" s="117"/>
      <c r="G552" s="117"/>
      <c r="H552" s="112">
        <f t="shared" si="185"/>
        <v>0</v>
      </c>
      <c r="I552" s="121"/>
      <c r="J552" s="92">
        <f t="shared" si="186"/>
        <v>0</v>
      </c>
      <c r="L552" s="94">
        <v>550</v>
      </c>
      <c r="M552" s="114">
        <f t="shared" ca="1" si="182"/>
        <v>1293.8343493542668</v>
      </c>
      <c r="N552" s="115">
        <f t="shared" ca="1" si="201"/>
        <v>57.792950597842484</v>
      </c>
      <c r="P552" s="102"/>
      <c r="Q552" s="102"/>
      <c r="R552" s="102"/>
      <c r="S552" s="102"/>
      <c r="AC552" s="83">
        <f t="shared" si="197"/>
        <v>0</v>
      </c>
      <c r="AD552" s="83">
        <f t="shared" si="198"/>
        <v>0</v>
      </c>
      <c r="AF552" s="83">
        <f t="shared" si="187"/>
        <v>0</v>
      </c>
      <c r="AG552" s="83">
        <f t="shared" si="188"/>
        <v>0</v>
      </c>
      <c r="AQ552" s="83">
        <f t="shared" ca="1" si="189"/>
        <v>12</v>
      </c>
      <c r="AR552" s="83">
        <f t="shared" ca="1" si="190"/>
        <v>-139.26012192251201</v>
      </c>
      <c r="AS552" s="83">
        <f t="shared" ca="1" si="183"/>
        <v>-128.73987807748799</v>
      </c>
      <c r="AT552" s="83" cm="1">
        <f t="array" aca="1" ref="AT552" ca="1">_xlfn.LET(_xlpm.rozsah, $F$3:$F$10001,_xlpm.podminka, (_xlpm.rozsah&gt;M552)*(ISNUMBER(_xlpm.rozsah)),_xlpm.indexy, IF(_xlpm.podminka, ROW(_xlpm.rozsah)-MIN(ROW(_xlpm.rozsah))+1),_xlpm.prvni, MIN(_xlpm.indexy),_xlpm.finalni, IF(_xlpm.prvni=1, 2, _xlpm.prvni),INDEX(_xlpm.rozsah, _xlpm.finalni))</f>
        <v>1300</v>
      </c>
      <c r="AU552" s="83" cm="1">
        <f t="array" aca="1" ref="AU552" ca="1">INDEX($F$3:$F$10001,MATCH(AT552,$F$3:$F$10004,0)-1)</f>
        <v>1200</v>
      </c>
      <c r="AV552" s="83">
        <f t="shared" ca="1" si="199"/>
        <v>-140</v>
      </c>
      <c r="AW552" s="83">
        <f t="shared" ca="1" si="200"/>
        <v>-128</v>
      </c>
      <c r="AX552" s="83">
        <f t="shared" ca="1" si="191"/>
        <v>350</v>
      </c>
      <c r="AY552" s="83">
        <f t="shared" ca="1" si="192"/>
        <v>320</v>
      </c>
      <c r="AZ552" s="83">
        <f t="shared" ca="1" si="193"/>
        <v>30</v>
      </c>
      <c r="BA552" s="83">
        <f t="shared" ca="1" si="194"/>
        <v>321.84969519371998</v>
      </c>
      <c r="BB552" s="83">
        <f t="shared" ca="1" si="195"/>
        <v>348.15030480628002</v>
      </c>
    </row>
    <row r="553" spans="1:54" x14ac:dyDescent="0.25">
      <c r="A553" s="58">
        <v>551</v>
      </c>
      <c r="B553" s="59">
        <f t="shared" si="184"/>
        <v>9.1833333333333336</v>
      </c>
      <c r="C553" s="58">
        <v>42.7</v>
      </c>
      <c r="D553" s="58">
        <v>62.3</v>
      </c>
      <c r="F553" s="117"/>
      <c r="G553" s="117"/>
      <c r="H553" s="112">
        <f t="shared" si="185"/>
        <v>0</v>
      </c>
      <c r="I553" s="121"/>
      <c r="J553" s="92">
        <f t="shared" si="186"/>
        <v>0</v>
      </c>
      <c r="L553" s="94">
        <v>551</v>
      </c>
      <c r="M553" s="114">
        <f t="shared" ca="1" si="182"/>
        <v>1339.1007220926267</v>
      </c>
      <c r="N553" s="115">
        <f t="shared" ca="1" si="201"/>
        <v>220.48597498637065</v>
      </c>
      <c r="P553" s="102"/>
      <c r="Q553" s="102"/>
      <c r="R553" s="102"/>
      <c r="S553" s="102"/>
      <c r="AC553" s="83">
        <f t="shared" si="197"/>
        <v>0</v>
      </c>
      <c r="AD553" s="83">
        <f t="shared" si="198"/>
        <v>0</v>
      </c>
      <c r="AF553" s="83">
        <f t="shared" si="187"/>
        <v>0</v>
      </c>
      <c r="AG553" s="83">
        <f t="shared" si="188"/>
        <v>0</v>
      </c>
      <c r="AQ553" s="83">
        <f t="shared" ca="1" si="189"/>
        <v>4</v>
      </c>
      <c r="AR553" s="83">
        <f t="shared" ca="1" si="190"/>
        <v>-141.56402888370508</v>
      </c>
      <c r="AS553" s="83">
        <f t="shared" ca="1" si="183"/>
        <v>-142.43597111629492</v>
      </c>
      <c r="AT553" s="83" cm="1">
        <f t="array" aca="1" ref="AT553" ca="1">_xlfn.LET(_xlpm.rozsah, $F$3:$F$10001,_xlpm.podminka, (_xlpm.rozsah&gt;M553)*(ISNUMBER(_xlpm.rozsah)),_xlpm.indexy, IF(_xlpm.podminka, ROW(_xlpm.rozsah)-MIN(ROW(_xlpm.rozsah))+1),_xlpm.prvni, MIN(_xlpm.indexy),_xlpm.finalni, IF(_xlpm.prvni=1, 2, _xlpm.prvni),INDEX(_xlpm.rozsah, _xlpm.finalni))</f>
        <v>1400</v>
      </c>
      <c r="AU553" s="83" cm="1">
        <f t="array" aca="1" ref="AU553" ca="1">INDEX($F$3:$F$10001,MATCH(AT553,$F$3:$F$10004,0)-1)</f>
        <v>1300</v>
      </c>
      <c r="AV553" s="83">
        <f t="shared" ca="1" si="199"/>
        <v>-144</v>
      </c>
      <c r="AW553" s="83">
        <f t="shared" ca="1" si="200"/>
        <v>-140</v>
      </c>
      <c r="AX553" s="83">
        <f t="shared" ca="1" si="191"/>
        <v>360</v>
      </c>
      <c r="AY553" s="83">
        <f t="shared" ca="1" si="192"/>
        <v>350</v>
      </c>
      <c r="AZ553" s="83">
        <f t="shared" ca="1" si="193"/>
        <v>10</v>
      </c>
      <c r="BA553" s="83">
        <f t="shared" ca="1" si="194"/>
        <v>356.08992779073731</v>
      </c>
      <c r="BB553" s="83">
        <f t="shared" ca="1" si="195"/>
        <v>353.91007220926269</v>
      </c>
    </row>
    <row r="554" spans="1:54" x14ac:dyDescent="0.25">
      <c r="A554" s="58">
        <v>552</v>
      </c>
      <c r="B554" s="59">
        <f t="shared" si="184"/>
        <v>9.1999999999999993</v>
      </c>
      <c r="C554" s="58">
        <v>50.4</v>
      </c>
      <c r="D554" s="58">
        <v>28.1</v>
      </c>
      <c r="F554" s="117"/>
      <c r="G554" s="117"/>
      <c r="H554" s="112">
        <f t="shared" si="185"/>
        <v>0</v>
      </c>
      <c r="I554" s="121"/>
      <c r="J554" s="92">
        <f t="shared" si="186"/>
        <v>0</v>
      </c>
      <c r="L554" s="94">
        <v>552</v>
      </c>
      <c r="M554" s="114">
        <f t="shared" ca="1" si="182"/>
        <v>1400.2500326339202</v>
      </c>
      <c r="N554" s="115">
        <f t="shared" ca="1" si="201"/>
        <v>101.16000000000001</v>
      </c>
      <c r="P554" s="102"/>
      <c r="Q554" s="102"/>
      <c r="R554" s="102"/>
      <c r="S554" s="102"/>
      <c r="AC554" s="83">
        <f t="shared" si="197"/>
        <v>0</v>
      </c>
      <c r="AD554" s="83">
        <f t="shared" si="198"/>
        <v>0</v>
      </c>
      <c r="AF554" s="83">
        <f t="shared" si="187"/>
        <v>0</v>
      </c>
      <c r="AG554" s="83">
        <f t="shared" si="188"/>
        <v>0</v>
      </c>
      <c r="AQ554" s="83">
        <f t="shared" ca="1" si="189"/>
        <v>0</v>
      </c>
      <c r="AR554" s="83">
        <f t="shared" ca="1" si="190"/>
        <v>-144</v>
      </c>
      <c r="AS554" s="83">
        <f t="shared" ca="1" si="183"/>
        <v>-144</v>
      </c>
      <c r="AT554" s="83" cm="1">
        <f t="array" aca="1" ref="AT554" ca="1">_xlfn.LET(_xlpm.rozsah, $F$3:$F$10001,_xlpm.podminka, (_xlpm.rozsah&gt;M554)*(ISNUMBER(_xlpm.rozsah)),_xlpm.indexy, IF(_xlpm.podminka, ROW(_xlpm.rozsah)-MIN(ROW(_xlpm.rozsah))+1),_xlpm.prvni, MIN(_xlpm.indexy),_xlpm.finalni, IF(_xlpm.prvni=1, 2, _xlpm.prvni),INDEX(_xlpm.rozsah, _xlpm.finalni))</f>
        <v>1500</v>
      </c>
      <c r="AU554" s="83" cm="1">
        <f t="array" aca="1" ref="AU554" ca="1">INDEX($F$3:$F$10001,MATCH(AT554,$F$3:$F$10004,0)-1)</f>
        <v>1400</v>
      </c>
      <c r="AV554" s="83">
        <f t="shared" ca="1" si="199"/>
        <v>-144</v>
      </c>
      <c r="AW554" s="83">
        <f t="shared" ca="1" si="200"/>
        <v>-144</v>
      </c>
      <c r="AX554" s="83">
        <f t="shared" ca="1" si="191"/>
        <v>360</v>
      </c>
      <c r="AY554" s="83">
        <f t="shared" ca="1" si="192"/>
        <v>360</v>
      </c>
      <c r="AZ554" s="83">
        <f t="shared" ca="1" si="193"/>
        <v>0</v>
      </c>
      <c r="BA554" s="83">
        <f t="shared" ca="1" si="194"/>
        <v>360</v>
      </c>
      <c r="BB554" s="83">
        <f t="shared" ca="1" si="195"/>
        <v>360</v>
      </c>
    </row>
    <row r="555" spans="1:54" x14ac:dyDescent="0.25">
      <c r="A555" s="58">
        <v>553</v>
      </c>
      <c r="B555" s="59">
        <f t="shared" si="184"/>
        <v>9.2166666666666668</v>
      </c>
      <c r="C555" s="58">
        <v>40.1</v>
      </c>
      <c r="D555" s="58">
        <v>0</v>
      </c>
      <c r="F555" s="117"/>
      <c r="G555" s="117"/>
      <c r="H555" s="112">
        <f t="shared" si="185"/>
        <v>0</v>
      </c>
      <c r="I555" s="121"/>
      <c r="J555" s="92">
        <f t="shared" si="186"/>
        <v>0</v>
      </c>
      <c r="L555" s="94">
        <v>553</v>
      </c>
      <c r="M555" s="114">
        <f t="shared" ca="1" si="182"/>
        <v>1318.4529029488135</v>
      </c>
      <c r="N555" s="115">
        <f t="shared" ca="1" si="201"/>
        <v>0</v>
      </c>
      <c r="P555" s="102"/>
      <c r="Q555" s="102"/>
      <c r="R555" s="102"/>
      <c r="S555" s="102"/>
      <c r="AC555" s="83">
        <f t="shared" si="197"/>
        <v>0</v>
      </c>
      <c r="AD555" s="83">
        <f t="shared" si="198"/>
        <v>0</v>
      </c>
      <c r="AF555" s="83">
        <f t="shared" si="187"/>
        <v>0</v>
      </c>
      <c r="AG555" s="83">
        <f t="shared" si="188"/>
        <v>0</v>
      </c>
      <c r="AQ555" s="83">
        <f t="shared" ca="1" si="189"/>
        <v>4</v>
      </c>
      <c r="AR555" s="83">
        <f t="shared" ca="1" si="190"/>
        <v>-140.73811611795253</v>
      </c>
      <c r="AS555" s="83">
        <f t="shared" ca="1" si="183"/>
        <v>-143.26188388204747</v>
      </c>
      <c r="AT555" s="83" cm="1">
        <f t="array" aca="1" ref="AT555" ca="1">_xlfn.LET(_xlpm.rozsah, $F$3:$F$10001,_xlpm.podminka, (_xlpm.rozsah&gt;M555)*(ISNUMBER(_xlpm.rozsah)),_xlpm.indexy, IF(_xlpm.podminka, ROW(_xlpm.rozsah)-MIN(ROW(_xlpm.rozsah))+1),_xlpm.prvni, MIN(_xlpm.indexy),_xlpm.finalni, IF(_xlpm.prvni=1, 2, _xlpm.prvni),INDEX(_xlpm.rozsah, _xlpm.finalni))</f>
        <v>1400</v>
      </c>
      <c r="AU555" s="83" cm="1">
        <f t="array" aca="1" ref="AU555" ca="1">INDEX($F$3:$F$10001,MATCH(AT555,$F$3:$F$10004,0)-1)</f>
        <v>1300</v>
      </c>
      <c r="AV555" s="83">
        <f t="shared" ca="1" si="199"/>
        <v>-144</v>
      </c>
      <c r="AW555" s="83">
        <f t="shared" ca="1" si="200"/>
        <v>-140</v>
      </c>
      <c r="AX555" s="83">
        <f t="shared" ca="1" si="191"/>
        <v>360</v>
      </c>
      <c r="AY555" s="83">
        <f t="shared" ca="1" si="192"/>
        <v>350</v>
      </c>
      <c r="AZ555" s="83">
        <f t="shared" ca="1" si="193"/>
        <v>10</v>
      </c>
      <c r="BA555" s="83">
        <f t="shared" ca="1" si="194"/>
        <v>358.15470970511865</v>
      </c>
      <c r="BB555" s="83">
        <f t="shared" ca="1" si="195"/>
        <v>351.84529029488135</v>
      </c>
    </row>
    <row r="556" spans="1:54" x14ac:dyDescent="0.25">
      <c r="A556" s="58">
        <v>554</v>
      </c>
      <c r="B556" s="59">
        <f t="shared" si="184"/>
        <v>9.2333333333333325</v>
      </c>
      <c r="C556" s="58">
        <v>29.9</v>
      </c>
      <c r="D556" s="58">
        <v>8</v>
      </c>
      <c r="F556" s="117"/>
      <c r="G556" s="117"/>
      <c r="H556" s="112">
        <f t="shared" si="185"/>
        <v>0</v>
      </c>
      <c r="I556" s="121"/>
      <c r="J556" s="92">
        <f t="shared" si="186"/>
        <v>0</v>
      </c>
      <c r="L556" s="94">
        <v>554</v>
      </c>
      <c r="M556" s="114">
        <f t="shared" ca="1" si="182"/>
        <v>1237.4499201538533</v>
      </c>
      <c r="N556" s="115">
        <f t="shared" ca="1" si="201"/>
        <v>26.498798083692481</v>
      </c>
      <c r="P556" s="102"/>
      <c r="Q556" s="102"/>
      <c r="R556" s="102"/>
      <c r="S556" s="102"/>
      <c r="AC556" s="83">
        <f t="shared" si="197"/>
        <v>0</v>
      </c>
      <c r="AD556" s="83">
        <f t="shared" si="198"/>
        <v>0</v>
      </c>
      <c r="AF556" s="83">
        <f t="shared" si="187"/>
        <v>0</v>
      </c>
      <c r="AG556" s="83">
        <f t="shared" si="188"/>
        <v>0</v>
      </c>
      <c r="AQ556" s="83">
        <f t="shared" ca="1" si="189"/>
        <v>12</v>
      </c>
      <c r="AR556" s="83">
        <f t="shared" ca="1" si="190"/>
        <v>-132.4939904184624</v>
      </c>
      <c r="AS556" s="83">
        <f t="shared" ca="1" si="183"/>
        <v>-135.5060095815376</v>
      </c>
      <c r="AT556" s="83" cm="1">
        <f t="array" aca="1" ref="AT556" ca="1">_xlfn.LET(_xlpm.rozsah, $F$3:$F$10001,_xlpm.podminka, (_xlpm.rozsah&gt;M556)*(ISNUMBER(_xlpm.rozsah)),_xlpm.indexy, IF(_xlpm.podminka, ROW(_xlpm.rozsah)-MIN(ROW(_xlpm.rozsah))+1),_xlpm.prvni, MIN(_xlpm.indexy),_xlpm.finalni, IF(_xlpm.prvni=1, 2, _xlpm.prvni),INDEX(_xlpm.rozsah, _xlpm.finalni))</f>
        <v>1300</v>
      </c>
      <c r="AU556" s="83" cm="1">
        <f t="array" aca="1" ref="AU556" ca="1">INDEX($F$3:$F$10001,MATCH(AT556,$F$3:$F$10004,0)-1)</f>
        <v>1200</v>
      </c>
      <c r="AV556" s="83">
        <f t="shared" ca="1" si="199"/>
        <v>-140</v>
      </c>
      <c r="AW556" s="83">
        <f t="shared" ca="1" si="200"/>
        <v>-128</v>
      </c>
      <c r="AX556" s="83">
        <f t="shared" ca="1" si="191"/>
        <v>350</v>
      </c>
      <c r="AY556" s="83">
        <f t="shared" ca="1" si="192"/>
        <v>320</v>
      </c>
      <c r="AZ556" s="83">
        <f t="shared" ca="1" si="193"/>
        <v>30</v>
      </c>
      <c r="BA556" s="83">
        <f t="shared" ca="1" si="194"/>
        <v>338.76502395384398</v>
      </c>
      <c r="BB556" s="83">
        <f t="shared" ca="1" si="195"/>
        <v>331.23497604615602</v>
      </c>
    </row>
    <row r="557" spans="1:54" x14ac:dyDescent="0.25">
      <c r="A557" s="58">
        <v>555</v>
      </c>
      <c r="B557" s="59">
        <f t="shared" si="184"/>
        <v>9.25</v>
      </c>
      <c r="C557" s="58">
        <v>32.5</v>
      </c>
      <c r="D557" s="58">
        <v>15</v>
      </c>
      <c r="F557" s="117"/>
      <c r="G557" s="117"/>
      <c r="H557" s="112">
        <f t="shared" si="185"/>
        <v>0</v>
      </c>
      <c r="I557" s="121"/>
      <c r="J557" s="92">
        <f t="shared" si="186"/>
        <v>0</v>
      </c>
      <c r="L557" s="94">
        <v>555</v>
      </c>
      <c r="M557" s="114">
        <f t="shared" ca="1" si="182"/>
        <v>1258.0977392976667</v>
      </c>
      <c r="N557" s="115">
        <f t="shared" ca="1" si="201"/>
        <v>50.614398268395007</v>
      </c>
      <c r="P557" s="102"/>
      <c r="Q557" s="102"/>
      <c r="R557" s="102"/>
      <c r="S557" s="102"/>
      <c r="AC557" s="83">
        <f t="shared" si="197"/>
        <v>0</v>
      </c>
      <c r="AD557" s="83">
        <f t="shared" si="198"/>
        <v>0</v>
      </c>
      <c r="AF557" s="83">
        <f t="shared" si="187"/>
        <v>0</v>
      </c>
      <c r="AG557" s="83">
        <f t="shared" si="188"/>
        <v>0</v>
      </c>
      <c r="AQ557" s="83">
        <f t="shared" ca="1" si="189"/>
        <v>12</v>
      </c>
      <c r="AR557" s="83">
        <f t="shared" ca="1" si="190"/>
        <v>-134.97172871572002</v>
      </c>
      <c r="AS557" s="83">
        <f t="shared" ca="1" si="183"/>
        <v>-133.02827128427998</v>
      </c>
      <c r="AT557" s="83" cm="1">
        <f t="array" aca="1" ref="AT557" ca="1">_xlfn.LET(_xlpm.rozsah, $F$3:$F$10001,_xlpm.podminka, (_xlpm.rozsah&gt;M557)*(ISNUMBER(_xlpm.rozsah)),_xlpm.indexy, IF(_xlpm.podminka, ROW(_xlpm.rozsah)-MIN(ROW(_xlpm.rozsah))+1),_xlpm.prvni, MIN(_xlpm.indexy),_xlpm.finalni, IF(_xlpm.prvni=1, 2, _xlpm.prvni),INDEX(_xlpm.rozsah, _xlpm.finalni))</f>
        <v>1300</v>
      </c>
      <c r="AU557" s="83" cm="1">
        <f t="array" aca="1" ref="AU557" ca="1">INDEX($F$3:$F$10001,MATCH(AT557,$F$3:$F$10004,0)-1)</f>
        <v>1200</v>
      </c>
      <c r="AV557" s="83">
        <f t="shared" ca="1" si="199"/>
        <v>-140</v>
      </c>
      <c r="AW557" s="83">
        <f t="shared" ca="1" si="200"/>
        <v>-128</v>
      </c>
      <c r="AX557" s="83">
        <f t="shared" ca="1" si="191"/>
        <v>350</v>
      </c>
      <c r="AY557" s="83">
        <f t="shared" ca="1" si="192"/>
        <v>320</v>
      </c>
      <c r="AZ557" s="83">
        <f t="shared" ca="1" si="193"/>
        <v>30</v>
      </c>
      <c r="BA557" s="83">
        <f t="shared" ca="1" si="194"/>
        <v>332.57067821069995</v>
      </c>
      <c r="BB557" s="83">
        <f t="shared" ca="1" si="195"/>
        <v>337.42932178930005</v>
      </c>
    </row>
    <row r="558" spans="1:54" x14ac:dyDescent="0.25">
      <c r="A558" s="58">
        <v>556</v>
      </c>
      <c r="B558" s="59">
        <f t="shared" si="184"/>
        <v>9.2666666666666675</v>
      </c>
      <c r="C558" s="58">
        <v>34.6</v>
      </c>
      <c r="D558" s="58">
        <v>63.1</v>
      </c>
      <c r="F558" s="117"/>
      <c r="G558" s="117"/>
      <c r="H558" s="112">
        <f t="shared" si="185"/>
        <v>0</v>
      </c>
      <c r="I558" s="121"/>
      <c r="J558" s="92">
        <f t="shared" si="186"/>
        <v>0</v>
      </c>
      <c r="L558" s="94">
        <v>556</v>
      </c>
      <c r="M558" s="114">
        <f t="shared" ca="1" si="182"/>
        <v>1274.7748239907469</v>
      </c>
      <c r="N558" s="115">
        <f t="shared" ca="1" si="201"/>
        <v>216.07487418144839</v>
      </c>
      <c r="P558" s="102"/>
      <c r="Q558" s="102"/>
      <c r="R558" s="102"/>
      <c r="S558" s="102"/>
      <c r="AC558" s="83">
        <f t="shared" si="197"/>
        <v>0</v>
      </c>
      <c r="AD558" s="83">
        <f t="shared" si="198"/>
        <v>0</v>
      </c>
      <c r="AF558" s="83">
        <f t="shared" si="187"/>
        <v>0</v>
      </c>
      <c r="AG558" s="83">
        <f t="shared" si="188"/>
        <v>0</v>
      </c>
      <c r="AQ558" s="83">
        <f t="shared" ca="1" si="189"/>
        <v>12</v>
      </c>
      <c r="AR558" s="83">
        <f t="shared" ca="1" si="190"/>
        <v>-136.97297887888962</v>
      </c>
      <c r="AS558" s="83">
        <f t="shared" ca="1" si="183"/>
        <v>-131.02702112111038</v>
      </c>
      <c r="AT558" s="83" cm="1">
        <f t="array" aca="1" ref="AT558" ca="1">_xlfn.LET(_xlpm.rozsah, $F$3:$F$10001,_xlpm.podminka, (_xlpm.rozsah&gt;M558)*(ISNUMBER(_xlpm.rozsah)),_xlpm.indexy, IF(_xlpm.podminka, ROW(_xlpm.rozsah)-MIN(ROW(_xlpm.rozsah))+1),_xlpm.prvni, MIN(_xlpm.indexy),_xlpm.finalni, IF(_xlpm.prvni=1, 2, _xlpm.prvni),INDEX(_xlpm.rozsah, _xlpm.finalni))</f>
        <v>1300</v>
      </c>
      <c r="AU558" s="83" cm="1">
        <f t="array" aca="1" ref="AU558" ca="1">INDEX($F$3:$F$10001,MATCH(AT558,$F$3:$F$10004,0)-1)</f>
        <v>1200</v>
      </c>
      <c r="AV558" s="83">
        <f t="shared" ca="1" si="199"/>
        <v>-140</v>
      </c>
      <c r="AW558" s="83">
        <f t="shared" ca="1" si="200"/>
        <v>-128</v>
      </c>
      <c r="AX558" s="83">
        <f t="shared" ca="1" si="191"/>
        <v>350</v>
      </c>
      <c r="AY558" s="83">
        <f t="shared" ca="1" si="192"/>
        <v>320</v>
      </c>
      <c r="AZ558" s="83">
        <f t="shared" ca="1" si="193"/>
        <v>30</v>
      </c>
      <c r="BA558" s="83">
        <f t="shared" ca="1" si="194"/>
        <v>327.56755280277594</v>
      </c>
      <c r="BB558" s="83">
        <f t="shared" ca="1" si="195"/>
        <v>342.43244719722406</v>
      </c>
    </row>
    <row r="559" spans="1:54" x14ac:dyDescent="0.25">
      <c r="A559" s="58">
        <v>557</v>
      </c>
      <c r="B559" s="59">
        <f t="shared" si="184"/>
        <v>9.2833333333333332</v>
      </c>
      <c r="C559" s="58">
        <v>36.700000000000003</v>
      </c>
      <c r="D559" s="58">
        <v>58</v>
      </c>
      <c r="F559" s="117"/>
      <c r="G559" s="117"/>
      <c r="H559" s="112">
        <f t="shared" si="185"/>
        <v>0</v>
      </c>
      <c r="I559" s="121"/>
      <c r="J559" s="92">
        <f t="shared" si="186"/>
        <v>0</v>
      </c>
      <c r="L559" s="94">
        <v>557</v>
      </c>
      <c r="M559" s="114">
        <f t="shared" ca="1" si="182"/>
        <v>1291.4519086838268</v>
      </c>
      <c r="N559" s="115">
        <f t="shared" ca="1" si="201"/>
        <v>201.51263211098583</v>
      </c>
      <c r="P559" s="102"/>
      <c r="Q559" s="102"/>
      <c r="R559" s="102"/>
      <c r="S559" s="102"/>
      <c r="AC559" s="83">
        <f t="shared" si="197"/>
        <v>0</v>
      </c>
      <c r="AD559" s="83">
        <f t="shared" si="198"/>
        <v>0</v>
      </c>
      <c r="AF559" s="83">
        <f t="shared" si="187"/>
        <v>0</v>
      </c>
      <c r="AG559" s="83">
        <f t="shared" si="188"/>
        <v>0</v>
      </c>
      <c r="AQ559" s="83">
        <f t="shared" ca="1" si="189"/>
        <v>12</v>
      </c>
      <c r="AR559" s="83">
        <f t="shared" ca="1" si="190"/>
        <v>-138.97422904205922</v>
      </c>
      <c r="AS559" s="83">
        <f t="shared" ca="1" si="183"/>
        <v>-129.02577095794078</v>
      </c>
      <c r="AT559" s="83" cm="1">
        <f t="array" aca="1" ref="AT559" ca="1">_xlfn.LET(_xlpm.rozsah, $F$3:$F$10001,_xlpm.podminka, (_xlpm.rozsah&gt;M559)*(ISNUMBER(_xlpm.rozsah)),_xlpm.indexy, IF(_xlpm.podminka, ROW(_xlpm.rozsah)-MIN(ROW(_xlpm.rozsah))+1),_xlpm.prvni, MIN(_xlpm.indexy),_xlpm.finalni, IF(_xlpm.prvni=1, 2, _xlpm.prvni),INDEX(_xlpm.rozsah, _xlpm.finalni))</f>
        <v>1300</v>
      </c>
      <c r="AU559" s="83" cm="1">
        <f t="array" aca="1" ref="AU559" ca="1">INDEX($F$3:$F$10001,MATCH(AT559,$F$3:$F$10004,0)-1)</f>
        <v>1200</v>
      </c>
      <c r="AV559" s="83">
        <f t="shared" ca="1" si="199"/>
        <v>-140</v>
      </c>
      <c r="AW559" s="83">
        <f t="shared" ca="1" si="200"/>
        <v>-128</v>
      </c>
      <c r="AX559" s="83">
        <f t="shared" ca="1" si="191"/>
        <v>350</v>
      </c>
      <c r="AY559" s="83">
        <f t="shared" ca="1" si="192"/>
        <v>320</v>
      </c>
      <c r="AZ559" s="83">
        <f t="shared" ca="1" si="193"/>
        <v>30</v>
      </c>
      <c r="BA559" s="83">
        <f t="shared" ca="1" si="194"/>
        <v>322.56442739485198</v>
      </c>
      <c r="BB559" s="83">
        <f t="shared" ca="1" si="195"/>
        <v>347.43557260514802</v>
      </c>
    </row>
    <row r="560" spans="1:54" x14ac:dyDescent="0.25">
      <c r="A560" s="58">
        <v>558</v>
      </c>
      <c r="B560" s="59">
        <f t="shared" si="184"/>
        <v>9.3000000000000007</v>
      </c>
      <c r="C560" s="58">
        <v>39.4</v>
      </c>
      <c r="D560" s="58">
        <v>52.9</v>
      </c>
      <c r="F560" s="117"/>
      <c r="G560" s="117"/>
      <c r="H560" s="112">
        <f t="shared" si="185"/>
        <v>0</v>
      </c>
      <c r="I560" s="121"/>
      <c r="J560" s="92">
        <f t="shared" si="186"/>
        <v>0</v>
      </c>
      <c r="L560" s="94">
        <v>558</v>
      </c>
      <c r="M560" s="114">
        <f t="shared" ca="1" si="182"/>
        <v>1312.8938747177867</v>
      </c>
      <c r="N560" s="115">
        <f t="shared" ca="1" si="201"/>
        <v>185.83208597257095</v>
      </c>
      <c r="P560" s="102"/>
      <c r="Q560" s="102"/>
      <c r="R560" s="102"/>
      <c r="S560" s="102"/>
      <c r="AC560" s="83">
        <f t="shared" si="197"/>
        <v>0</v>
      </c>
      <c r="AD560" s="83">
        <f t="shared" si="198"/>
        <v>0</v>
      </c>
      <c r="AF560" s="83">
        <f t="shared" si="187"/>
        <v>0</v>
      </c>
      <c r="AG560" s="83">
        <f t="shared" si="188"/>
        <v>0</v>
      </c>
      <c r="AQ560" s="83">
        <f t="shared" ca="1" si="189"/>
        <v>4</v>
      </c>
      <c r="AR560" s="83">
        <f t="shared" ca="1" si="190"/>
        <v>-140.51575498871148</v>
      </c>
      <c r="AS560" s="83">
        <f t="shared" ca="1" si="183"/>
        <v>-143.48424501128852</v>
      </c>
      <c r="AT560" s="83" cm="1">
        <f t="array" aca="1" ref="AT560" ca="1">_xlfn.LET(_xlpm.rozsah, $F$3:$F$10001,_xlpm.podminka, (_xlpm.rozsah&gt;M560)*(ISNUMBER(_xlpm.rozsah)),_xlpm.indexy, IF(_xlpm.podminka, ROW(_xlpm.rozsah)-MIN(ROW(_xlpm.rozsah))+1),_xlpm.prvni, MIN(_xlpm.indexy),_xlpm.finalni, IF(_xlpm.prvni=1, 2, _xlpm.prvni),INDEX(_xlpm.rozsah, _xlpm.finalni))</f>
        <v>1400</v>
      </c>
      <c r="AU560" s="83" cm="1">
        <f t="array" aca="1" ref="AU560" ca="1">INDEX($F$3:$F$10001,MATCH(AT560,$F$3:$F$10004,0)-1)</f>
        <v>1300</v>
      </c>
      <c r="AV560" s="83">
        <f t="shared" ca="1" si="199"/>
        <v>-144</v>
      </c>
      <c r="AW560" s="83">
        <f t="shared" ca="1" si="200"/>
        <v>-140</v>
      </c>
      <c r="AX560" s="83">
        <f t="shared" ca="1" si="191"/>
        <v>360</v>
      </c>
      <c r="AY560" s="83">
        <f t="shared" ca="1" si="192"/>
        <v>350</v>
      </c>
      <c r="AZ560" s="83">
        <f t="shared" ca="1" si="193"/>
        <v>10</v>
      </c>
      <c r="BA560" s="83">
        <f t="shared" ca="1" si="194"/>
        <v>358.7106125282213</v>
      </c>
      <c r="BB560" s="83">
        <f t="shared" ca="1" si="195"/>
        <v>351.2893874717787</v>
      </c>
    </row>
    <row r="561" spans="1:54" x14ac:dyDescent="0.25">
      <c r="A561" s="58">
        <v>559</v>
      </c>
      <c r="B561" s="59">
        <f t="shared" si="184"/>
        <v>9.3166666666666664</v>
      </c>
      <c r="C561" s="58">
        <v>42.8</v>
      </c>
      <c r="D561" s="58">
        <v>47.8</v>
      </c>
      <c r="F561" s="117"/>
      <c r="G561" s="117"/>
      <c r="H561" s="112">
        <f t="shared" si="185"/>
        <v>0</v>
      </c>
      <c r="I561" s="121"/>
      <c r="J561" s="92">
        <f t="shared" si="186"/>
        <v>0</v>
      </c>
      <c r="L561" s="94">
        <v>559</v>
      </c>
      <c r="M561" s="114">
        <f t="shared" ca="1" si="182"/>
        <v>1339.8948689827735</v>
      </c>
      <c r="N561" s="115">
        <f t="shared" ca="1" si="201"/>
        <v>169.20697473737656</v>
      </c>
      <c r="P561" s="102"/>
      <c r="Q561" s="102"/>
      <c r="R561" s="102"/>
      <c r="S561" s="102"/>
      <c r="AC561" s="83">
        <f t="shared" si="197"/>
        <v>0</v>
      </c>
      <c r="AD561" s="83">
        <f t="shared" si="198"/>
        <v>0</v>
      </c>
      <c r="AF561" s="83">
        <f t="shared" si="187"/>
        <v>0</v>
      </c>
      <c r="AG561" s="83">
        <f t="shared" si="188"/>
        <v>0</v>
      </c>
      <c r="AQ561" s="83">
        <f t="shared" ca="1" si="189"/>
        <v>4</v>
      </c>
      <c r="AR561" s="83">
        <f t="shared" ca="1" si="190"/>
        <v>-141.59579475931093</v>
      </c>
      <c r="AS561" s="83">
        <f t="shared" ca="1" si="183"/>
        <v>-142.40420524068907</v>
      </c>
      <c r="AT561" s="83" cm="1">
        <f t="array" aca="1" ref="AT561" ca="1">_xlfn.LET(_xlpm.rozsah, $F$3:$F$10001,_xlpm.podminka, (_xlpm.rozsah&gt;M561)*(ISNUMBER(_xlpm.rozsah)),_xlpm.indexy, IF(_xlpm.podminka, ROW(_xlpm.rozsah)-MIN(ROW(_xlpm.rozsah))+1),_xlpm.prvni, MIN(_xlpm.indexy),_xlpm.finalni, IF(_xlpm.prvni=1, 2, _xlpm.prvni),INDEX(_xlpm.rozsah, _xlpm.finalni))</f>
        <v>1400</v>
      </c>
      <c r="AU561" s="83" cm="1">
        <f t="array" aca="1" ref="AU561" ca="1">INDEX($F$3:$F$10001,MATCH(AT561,$F$3:$F$10004,0)-1)</f>
        <v>1300</v>
      </c>
      <c r="AV561" s="83">
        <f t="shared" ca="1" si="199"/>
        <v>-144</v>
      </c>
      <c r="AW561" s="83">
        <f t="shared" ca="1" si="200"/>
        <v>-140</v>
      </c>
      <c r="AX561" s="83">
        <f t="shared" ca="1" si="191"/>
        <v>360</v>
      </c>
      <c r="AY561" s="83">
        <f t="shared" ca="1" si="192"/>
        <v>350</v>
      </c>
      <c r="AZ561" s="83">
        <f t="shared" ca="1" si="193"/>
        <v>10</v>
      </c>
      <c r="BA561" s="83">
        <f t="shared" ca="1" si="194"/>
        <v>356.01051310172267</v>
      </c>
      <c r="BB561" s="83">
        <f t="shared" ca="1" si="195"/>
        <v>353.98948689827733</v>
      </c>
    </row>
    <row r="562" spans="1:54" x14ac:dyDescent="0.25">
      <c r="A562" s="58">
        <v>560</v>
      </c>
      <c r="B562" s="59">
        <f t="shared" si="184"/>
        <v>9.3333333333333339</v>
      </c>
      <c r="C562" s="58">
        <v>46.8</v>
      </c>
      <c r="D562" s="58">
        <v>42.7</v>
      </c>
      <c r="F562" s="117"/>
      <c r="G562" s="117"/>
      <c r="H562" s="112">
        <f t="shared" si="185"/>
        <v>0</v>
      </c>
      <c r="I562" s="121"/>
      <c r="J562" s="92">
        <f t="shared" si="186"/>
        <v>0</v>
      </c>
      <c r="L562" s="94">
        <v>560</v>
      </c>
      <c r="M562" s="114">
        <f t="shared" ca="1" si="182"/>
        <v>1371.6607445886402</v>
      </c>
      <c r="N562" s="115">
        <f t="shared" ca="1" si="201"/>
        <v>152.50991379393497</v>
      </c>
      <c r="P562" s="102"/>
      <c r="Q562" s="102"/>
      <c r="R562" s="102"/>
      <c r="S562" s="102"/>
      <c r="AC562" s="83">
        <f t="shared" si="197"/>
        <v>0</v>
      </c>
      <c r="AD562" s="83">
        <f t="shared" si="198"/>
        <v>0</v>
      </c>
      <c r="AF562" s="83">
        <f t="shared" si="187"/>
        <v>0</v>
      </c>
      <c r="AG562" s="83">
        <f t="shared" si="188"/>
        <v>0</v>
      </c>
      <c r="AQ562" s="83">
        <f t="shared" ca="1" si="189"/>
        <v>4</v>
      </c>
      <c r="AR562" s="83">
        <f t="shared" ca="1" si="190"/>
        <v>-142.86642978354561</v>
      </c>
      <c r="AS562" s="83">
        <f t="shared" ca="1" si="183"/>
        <v>-141.13357021645439</v>
      </c>
      <c r="AT562" s="83" cm="1">
        <f t="array" aca="1" ref="AT562" ca="1">_xlfn.LET(_xlpm.rozsah, $F$3:$F$10001,_xlpm.podminka, (_xlpm.rozsah&gt;M562)*(ISNUMBER(_xlpm.rozsah)),_xlpm.indexy, IF(_xlpm.podminka, ROW(_xlpm.rozsah)-MIN(ROW(_xlpm.rozsah))+1),_xlpm.prvni, MIN(_xlpm.indexy),_xlpm.finalni, IF(_xlpm.prvni=1, 2, _xlpm.prvni),INDEX(_xlpm.rozsah, _xlpm.finalni))</f>
        <v>1400</v>
      </c>
      <c r="AU562" s="83" cm="1">
        <f t="array" aca="1" ref="AU562" ca="1">INDEX($F$3:$F$10001,MATCH(AT562,$F$3:$F$10004,0)-1)</f>
        <v>1300</v>
      </c>
      <c r="AV562" s="83">
        <f t="shared" ca="1" si="199"/>
        <v>-144</v>
      </c>
      <c r="AW562" s="83">
        <f t="shared" ca="1" si="200"/>
        <v>-140</v>
      </c>
      <c r="AX562" s="83">
        <f t="shared" ca="1" si="191"/>
        <v>360</v>
      </c>
      <c r="AY562" s="83">
        <f t="shared" ca="1" si="192"/>
        <v>350</v>
      </c>
      <c r="AZ562" s="83">
        <f t="shared" ca="1" si="193"/>
        <v>10</v>
      </c>
      <c r="BA562" s="83">
        <f t="shared" ca="1" si="194"/>
        <v>352.83392554113595</v>
      </c>
      <c r="BB562" s="83">
        <f t="shared" ca="1" si="195"/>
        <v>357.16607445886405</v>
      </c>
    </row>
    <row r="563" spans="1:54" x14ac:dyDescent="0.25">
      <c r="A563" s="58">
        <v>561</v>
      </c>
      <c r="B563" s="59">
        <f t="shared" si="184"/>
        <v>9.35</v>
      </c>
      <c r="C563" s="58">
        <v>50.7</v>
      </c>
      <c r="D563" s="58">
        <v>27.5</v>
      </c>
      <c r="F563" s="117"/>
      <c r="G563" s="117"/>
      <c r="H563" s="112">
        <f t="shared" si="185"/>
        <v>0</v>
      </c>
      <c r="I563" s="121"/>
      <c r="J563" s="92">
        <f t="shared" si="186"/>
        <v>0</v>
      </c>
      <c r="L563" s="94">
        <v>561</v>
      </c>
      <c r="M563" s="114">
        <f t="shared" ca="1" si="182"/>
        <v>1402.6324733043602</v>
      </c>
      <c r="N563" s="115">
        <f t="shared" ca="1" si="201"/>
        <v>99.000000000000014</v>
      </c>
      <c r="P563" s="102"/>
      <c r="Q563" s="102"/>
      <c r="R563" s="102"/>
      <c r="S563" s="102"/>
      <c r="AC563" s="83">
        <f t="shared" si="197"/>
        <v>0</v>
      </c>
      <c r="AD563" s="83">
        <f t="shared" si="198"/>
        <v>0</v>
      </c>
      <c r="AF563" s="83">
        <f t="shared" si="187"/>
        <v>0</v>
      </c>
      <c r="AG563" s="83">
        <f t="shared" si="188"/>
        <v>0</v>
      </c>
      <c r="AQ563" s="83">
        <f t="shared" ca="1" si="189"/>
        <v>0</v>
      </c>
      <c r="AR563" s="83">
        <f t="shared" ca="1" si="190"/>
        <v>-144</v>
      </c>
      <c r="AS563" s="83">
        <f t="shared" ca="1" si="183"/>
        <v>-144</v>
      </c>
      <c r="AT563" s="83" cm="1">
        <f t="array" aca="1" ref="AT563" ca="1">_xlfn.LET(_xlpm.rozsah, $F$3:$F$10001,_xlpm.podminka, (_xlpm.rozsah&gt;M563)*(ISNUMBER(_xlpm.rozsah)),_xlpm.indexy, IF(_xlpm.podminka, ROW(_xlpm.rozsah)-MIN(ROW(_xlpm.rozsah))+1),_xlpm.prvni, MIN(_xlpm.indexy),_xlpm.finalni, IF(_xlpm.prvni=1, 2, _xlpm.prvni),INDEX(_xlpm.rozsah, _xlpm.finalni))</f>
        <v>1500</v>
      </c>
      <c r="AU563" s="83" cm="1">
        <f t="array" aca="1" ref="AU563" ca="1">INDEX($F$3:$F$10001,MATCH(AT563,$F$3:$F$10004,0)-1)</f>
        <v>1400</v>
      </c>
      <c r="AV563" s="83">
        <f t="shared" ca="1" si="199"/>
        <v>-144</v>
      </c>
      <c r="AW563" s="83">
        <f t="shared" ca="1" si="200"/>
        <v>-144</v>
      </c>
      <c r="AX563" s="83">
        <f t="shared" ca="1" si="191"/>
        <v>360</v>
      </c>
      <c r="AY563" s="83">
        <f t="shared" ca="1" si="192"/>
        <v>360</v>
      </c>
      <c r="AZ563" s="83">
        <f t="shared" ca="1" si="193"/>
        <v>0</v>
      </c>
      <c r="BA563" s="83">
        <f t="shared" ca="1" si="194"/>
        <v>360</v>
      </c>
      <c r="BB563" s="83">
        <f t="shared" ca="1" si="195"/>
        <v>360</v>
      </c>
    </row>
    <row r="564" spans="1:54" x14ac:dyDescent="0.25">
      <c r="A564" s="58">
        <v>562</v>
      </c>
      <c r="B564" s="59">
        <f t="shared" si="184"/>
        <v>9.3666666666666671</v>
      </c>
      <c r="C564" s="58">
        <v>53.4</v>
      </c>
      <c r="D564" s="58">
        <v>20.7</v>
      </c>
      <c r="F564" s="117"/>
      <c r="G564" s="117"/>
      <c r="H564" s="112">
        <f t="shared" si="185"/>
        <v>0</v>
      </c>
      <c r="I564" s="121"/>
      <c r="J564" s="92">
        <f t="shared" si="186"/>
        <v>0</v>
      </c>
      <c r="L564" s="94">
        <v>562</v>
      </c>
      <c r="M564" s="114">
        <f t="shared" ca="1" si="182"/>
        <v>1424.0744393383202</v>
      </c>
      <c r="N564" s="115">
        <f t="shared" ca="1" si="201"/>
        <v>74.52</v>
      </c>
      <c r="P564" s="102"/>
      <c r="Q564" s="102"/>
      <c r="R564" s="102"/>
      <c r="S564" s="102"/>
      <c r="AC564" s="83">
        <f t="shared" si="197"/>
        <v>0</v>
      </c>
      <c r="AD564" s="83">
        <f t="shared" si="198"/>
        <v>0</v>
      </c>
      <c r="AF564" s="83">
        <f t="shared" si="187"/>
        <v>0</v>
      </c>
      <c r="AG564" s="83">
        <f t="shared" si="188"/>
        <v>0</v>
      </c>
      <c r="AQ564" s="83">
        <f t="shared" ca="1" si="189"/>
        <v>0</v>
      </c>
      <c r="AR564" s="83">
        <f t="shared" ca="1" si="190"/>
        <v>-144</v>
      </c>
      <c r="AS564" s="83">
        <f t="shared" ca="1" si="183"/>
        <v>-144</v>
      </c>
      <c r="AT564" s="83" cm="1">
        <f t="array" aca="1" ref="AT564" ca="1">_xlfn.LET(_xlpm.rozsah, $F$3:$F$10001,_xlpm.podminka, (_xlpm.rozsah&gt;M564)*(ISNUMBER(_xlpm.rozsah)),_xlpm.indexy, IF(_xlpm.podminka, ROW(_xlpm.rozsah)-MIN(ROW(_xlpm.rozsah))+1),_xlpm.prvni, MIN(_xlpm.indexy),_xlpm.finalni, IF(_xlpm.prvni=1, 2, _xlpm.prvni),INDEX(_xlpm.rozsah, _xlpm.finalni))</f>
        <v>1500</v>
      </c>
      <c r="AU564" s="83" cm="1">
        <f t="array" aca="1" ref="AU564" ca="1">INDEX($F$3:$F$10001,MATCH(AT564,$F$3:$F$10004,0)-1)</f>
        <v>1400</v>
      </c>
      <c r="AV564" s="83">
        <f t="shared" ca="1" si="199"/>
        <v>-144</v>
      </c>
      <c r="AW564" s="83">
        <f t="shared" ca="1" si="200"/>
        <v>-144</v>
      </c>
      <c r="AX564" s="83">
        <f t="shared" ca="1" si="191"/>
        <v>360</v>
      </c>
      <c r="AY564" s="83">
        <f t="shared" ca="1" si="192"/>
        <v>360</v>
      </c>
      <c r="AZ564" s="83">
        <f t="shared" ca="1" si="193"/>
        <v>0</v>
      </c>
      <c r="BA564" s="83">
        <f t="shared" ca="1" si="194"/>
        <v>360</v>
      </c>
      <c r="BB564" s="83">
        <f t="shared" ca="1" si="195"/>
        <v>360</v>
      </c>
    </row>
    <row r="565" spans="1:54" x14ac:dyDescent="0.25">
      <c r="A565" s="58">
        <v>563</v>
      </c>
      <c r="B565" s="59">
        <f t="shared" si="184"/>
        <v>9.3833333333333329</v>
      </c>
      <c r="C565" s="58">
        <v>54.2</v>
      </c>
      <c r="D565" s="58">
        <v>13.1</v>
      </c>
      <c r="F565" s="117"/>
      <c r="G565" s="117"/>
      <c r="H565" s="112">
        <f t="shared" si="185"/>
        <v>0</v>
      </c>
      <c r="I565" s="121"/>
      <c r="J565" s="92">
        <f t="shared" si="186"/>
        <v>0</v>
      </c>
      <c r="L565" s="94">
        <v>563</v>
      </c>
      <c r="M565" s="114">
        <f t="shared" ca="1" si="182"/>
        <v>1430.4276144594935</v>
      </c>
      <c r="N565" s="115">
        <f t="shared" ca="1" si="201"/>
        <v>47.160000000000004</v>
      </c>
      <c r="P565" s="102"/>
      <c r="Q565" s="102"/>
      <c r="R565" s="102"/>
      <c r="S565" s="102"/>
      <c r="AC565" s="83">
        <f t="shared" si="197"/>
        <v>0</v>
      </c>
      <c r="AD565" s="83">
        <f t="shared" si="198"/>
        <v>0</v>
      </c>
      <c r="AF565" s="83">
        <f t="shared" si="187"/>
        <v>0</v>
      </c>
      <c r="AG565" s="83">
        <f t="shared" si="188"/>
        <v>0</v>
      </c>
      <c r="AQ565" s="83">
        <f t="shared" ca="1" si="189"/>
        <v>0</v>
      </c>
      <c r="AR565" s="83">
        <f t="shared" ca="1" si="190"/>
        <v>-144</v>
      </c>
      <c r="AS565" s="83">
        <f t="shared" ca="1" si="183"/>
        <v>-144</v>
      </c>
      <c r="AT565" s="83" cm="1">
        <f t="array" aca="1" ref="AT565" ca="1">_xlfn.LET(_xlpm.rozsah, $F$3:$F$10001,_xlpm.podminka, (_xlpm.rozsah&gt;M565)*(ISNUMBER(_xlpm.rozsah)),_xlpm.indexy, IF(_xlpm.podminka, ROW(_xlpm.rozsah)-MIN(ROW(_xlpm.rozsah))+1),_xlpm.prvni, MIN(_xlpm.indexy),_xlpm.finalni, IF(_xlpm.prvni=1, 2, _xlpm.prvni),INDEX(_xlpm.rozsah, _xlpm.finalni))</f>
        <v>1500</v>
      </c>
      <c r="AU565" s="83" cm="1">
        <f t="array" aca="1" ref="AU565" ca="1">INDEX($F$3:$F$10001,MATCH(AT565,$F$3:$F$10004,0)-1)</f>
        <v>1400</v>
      </c>
      <c r="AV565" s="83">
        <f t="shared" ca="1" si="199"/>
        <v>-144</v>
      </c>
      <c r="AW565" s="83">
        <f t="shared" ca="1" si="200"/>
        <v>-144</v>
      </c>
      <c r="AX565" s="83">
        <f t="shared" ca="1" si="191"/>
        <v>360</v>
      </c>
      <c r="AY565" s="83">
        <f t="shared" ca="1" si="192"/>
        <v>360</v>
      </c>
      <c r="AZ565" s="83">
        <f t="shared" ca="1" si="193"/>
        <v>0</v>
      </c>
      <c r="BA565" s="83">
        <f t="shared" ca="1" si="194"/>
        <v>360</v>
      </c>
      <c r="BB565" s="83">
        <f t="shared" ca="1" si="195"/>
        <v>360</v>
      </c>
    </row>
    <row r="566" spans="1:54" x14ac:dyDescent="0.25">
      <c r="A566" s="58">
        <v>564</v>
      </c>
      <c r="B566" s="59">
        <f t="shared" si="184"/>
        <v>9.4</v>
      </c>
      <c r="C566" s="58">
        <v>54.2</v>
      </c>
      <c r="D566" s="58">
        <v>0.4</v>
      </c>
      <c r="F566" s="117"/>
      <c r="G566" s="117"/>
      <c r="H566" s="112">
        <f t="shared" si="185"/>
        <v>0</v>
      </c>
      <c r="I566" s="121"/>
      <c r="J566" s="92">
        <f t="shared" si="186"/>
        <v>0</v>
      </c>
      <c r="L566" s="94">
        <v>564</v>
      </c>
      <c r="M566" s="114">
        <f t="shared" ca="1" si="182"/>
        <v>1430.4276144594935</v>
      </c>
      <c r="N566" s="115">
        <f t="shared" ca="1" si="201"/>
        <v>1.44</v>
      </c>
      <c r="P566" s="102"/>
      <c r="Q566" s="102"/>
      <c r="R566" s="102"/>
      <c r="S566" s="102"/>
      <c r="AC566" s="83">
        <f t="shared" si="197"/>
        <v>0</v>
      </c>
      <c r="AD566" s="83">
        <f t="shared" si="198"/>
        <v>0</v>
      </c>
      <c r="AF566" s="83">
        <f t="shared" si="187"/>
        <v>0</v>
      </c>
      <c r="AG566" s="83">
        <f t="shared" si="188"/>
        <v>0</v>
      </c>
      <c r="AQ566" s="83">
        <f t="shared" ca="1" si="189"/>
        <v>0</v>
      </c>
      <c r="AR566" s="83">
        <f t="shared" ca="1" si="190"/>
        <v>-144</v>
      </c>
      <c r="AS566" s="83">
        <f t="shared" ca="1" si="183"/>
        <v>-144</v>
      </c>
      <c r="AT566" s="83" cm="1">
        <f t="array" aca="1" ref="AT566" ca="1">_xlfn.LET(_xlpm.rozsah, $F$3:$F$10001,_xlpm.podminka, (_xlpm.rozsah&gt;M566)*(ISNUMBER(_xlpm.rozsah)),_xlpm.indexy, IF(_xlpm.podminka, ROW(_xlpm.rozsah)-MIN(ROW(_xlpm.rozsah))+1),_xlpm.prvni, MIN(_xlpm.indexy),_xlpm.finalni, IF(_xlpm.prvni=1, 2, _xlpm.prvni),INDEX(_xlpm.rozsah, _xlpm.finalni))</f>
        <v>1500</v>
      </c>
      <c r="AU566" s="83" cm="1">
        <f t="array" aca="1" ref="AU566" ca="1">INDEX($F$3:$F$10001,MATCH(AT566,$F$3:$F$10004,0)-1)</f>
        <v>1400</v>
      </c>
      <c r="AV566" s="83">
        <f t="shared" ca="1" si="199"/>
        <v>-144</v>
      </c>
      <c r="AW566" s="83">
        <f t="shared" ca="1" si="200"/>
        <v>-144</v>
      </c>
      <c r="AX566" s="83">
        <f t="shared" ca="1" si="191"/>
        <v>360</v>
      </c>
      <c r="AY566" s="83">
        <f t="shared" ca="1" si="192"/>
        <v>360</v>
      </c>
      <c r="AZ566" s="83">
        <f t="shared" ca="1" si="193"/>
        <v>0</v>
      </c>
      <c r="BA566" s="83">
        <f t="shared" ca="1" si="194"/>
        <v>360</v>
      </c>
      <c r="BB566" s="83">
        <f t="shared" ca="1" si="195"/>
        <v>360</v>
      </c>
    </row>
    <row r="567" spans="1:54" x14ac:dyDescent="0.25">
      <c r="A567" s="58">
        <v>565</v>
      </c>
      <c r="B567" s="59">
        <f t="shared" si="184"/>
        <v>9.4166666666666661</v>
      </c>
      <c r="C567" s="58">
        <v>53.4</v>
      </c>
      <c r="D567" s="58">
        <v>0</v>
      </c>
      <c r="F567" s="117"/>
      <c r="G567" s="117"/>
      <c r="H567" s="112">
        <f t="shared" si="185"/>
        <v>0</v>
      </c>
      <c r="I567" s="121"/>
      <c r="J567" s="92">
        <f t="shared" si="186"/>
        <v>0</v>
      </c>
      <c r="L567" s="94">
        <v>565</v>
      </c>
      <c r="M567" s="114">
        <f t="shared" ca="1" si="182"/>
        <v>1424.0744393383202</v>
      </c>
      <c r="N567" s="115">
        <f t="shared" ca="1" si="201"/>
        <v>0</v>
      </c>
      <c r="P567" s="102"/>
      <c r="Q567" s="102"/>
      <c r="R567" s="102"/>
      <c r="S567" s="102"/>
      <c r="AC567" s="83">
        <f t="shared" si="197"/>
        <v>0</v>
      </c>
      <c r="AD567" s="83">
        <f t="shared" si="198"/>
        <v>0</v>
      </c>
      <c r="AF567" s="83">
        <f t="shared" si="187"/>
        <v>0</v>
      </c>
      <c r="AG567" s="83">
        <f t="shared" si="188"/>
        <v>0</v>
      </c>
      <c r="AQ567" s="83">
        <f t="shared" ca="1" si="189"/>
        <v>0</v>
      </c>
      <c r="AR567" s="83">
        <f t="shared" ca="1" si="190"/>
        <v>-144</v>
      </c>
      <c r="AS567" s="83">
        <f t="shared" ca="1" si="183"/>
        <v>-144</v>
      </c>
      <c r="AT567" s="83" cm="1">
        <f t="array" aca="1" ref="AT567" ca="1">_xlfn.LET(_xlpm.rozsah, $F$3:$F$10001,_xlpm.podminka, (_xlpm.rozsah&gt;M567)*(ISNUMBER(_xlpm.rozsah)),_xlpm.indexy, IF(_xlpm.podminka, ROW(_xlpm.rozsah)-MIN(ROW(_xlpm.rozsah))+1),_xlpm.prvni, MIN(_xlpm.indexy),_xlpm.finalni, IF(_xlpm.prvni=1, 2, _xlpm.prvni),INDEX(_xlpm.rozsah, _xlpm.finalni))</f>
        <v>1500</v>
      </c>
      <c r="AU567" s="83" cm="1">
        <f t="array" aca="1" ref="AU567" ca="1">INDEX($F$3:$F$10001,MATCH(AT567,$F$3:$F$10004,0)-1)</f>
        <v>1400</v>
      </c>
      <c r="AV567" s="83">
        <f t="shared" ca="1" si="199"/>
        <v>-144</v>
      </c>
      <c r="AW567" s="83">
        <f t="shared" ca="1" si="200"/>
        <v>-144</v>
      </c>
      <c r="AX567" s="83">
        <f t="shared" ca="1" si="191"/>
        <v>360</v>
      </c>
      <c r="AY567" s="83">
        <f t="shared" ca="1" si="192"/>
        <v>360</v>
      </c>
      <c r="AZ567" s="83">
        <f t="shared" ca="1" si="193"/>
        <v>0</v>
      </c>
      <c r="BA567" s="83">
        <f t="shared" ca="1" si="194"/>
        <v>360</v>
      </c>
      <c r="BB567" s="83">
        <f t="shared" ca="1" si="195"/>
        <v>360</v>
      </c>
    </row>
    <row r="568" spans="1:54" s="81" customFormat="1" x14ac:dyDescent="0.25">
      <c r="A568" s="79">
        <v>566</v>
      </c>
      <c r="B568" s="80">
        <f t="shared" si="184"/>
        <v>9.4333333333333336</v>
      </c>
      <c r="C568" s="79">
        <v>51.4</v>
      </c>
      <c r="D568" s="79" t="s">
        <v>8</v>
      </c>
      <c r="F568" s="117"/>
      <c r="G568" s="117"/>
      <c r="H568" s="112">
        <f t="shared" si="185"/>
        <v>0</v>
      </c>
      <c r="I568" s="121"/>
      <c r="J568" s="92">
        <f t="shared" si="186"/>
        <v>0</v>
      </c>
      <c r="K568" s="83"/>
      <c r="L568" s="94">
        <v>566</v>
      </c>
      <c r="M568" s="114">
        <f t="shared" ca="1" si="182"/>
        <v>1408.1915015353868</v>
      </c>
      <c r="N568" s="115">
        <f ca="1">AS568</f>
        <v>-144</v>
      </c>
      <c r="O568" s="83"/>
      <c r="P568" s="102"/>
      <c r="Q568" s="102"/>
      <c r="R568" s="102"/>
      <c r="S568" s="102"/>
      <c r="T568" s="83"/>
      <c r="U568" s="83"/>
      <c r="V568" s="83"/>
      <c r="W568" s="83"/>
      <c r="X568" s="83"/>
      <c r="Y568" s="83"/>
      <c r="Z568" s="83"/>
      <c r="AA568" s="83"/>
      <c r="AB568" s="83"/>
      <c r="AC568" s="83">
        <f t="shared" si="197"/>
        <v>0</v>
      </c>
      <c r="AD568" s="83">
        <f t="shared" si="198"/>
        <v>0</v>
      </c>
      <c r="AE568" s="83"/>
      <c r="AF568" s="83">
        <f t="shared" si="187"/>
        <v>0</v>
      </c>
      <c r="AG568" s="83">
        <f t="shared" si="188"/>
        <v>0</v>
      </c>
      <c r="AH568" s="83"/>
      <c r="AI568" s="83"/>
      <c r="AJ568" s="83"/>
      <c r="AK568" s="83"/>
      <c r="AL568" s="83"/>
      <c r="AM568" s="83"/>
      <c r="AN568" s="83"/>
      <c r="AO568" s="83"/>
      <c r="AP568" s="83"/>
      <c r="AQ568" s="83">
        <f t="shared" ca="1" si="189"/>
        <v>0</v>
      </c>
      <c r="AR568" s="83">
        <f t="shared" ca="1" si="190"/>
        <v>-144</v>
      </c>
      <c r="AS568" s="83">
        <f t="shared" ca="1" si="183"/>
        <v>-144</v>
      </c>
      <c r="AT568" s="83" cm="1">
        <f t="array" aca="1" ref="AT568" ca="1">_xlfn.LET(_xlpm.rozsah, $F$3:$F$10001,_xlpm.podminka, (_xlpm.rozsah&gt;M568)*(ISNUMBER(_xlpm.rozsah)),_xlpm.indexy, IF(_xlpm.podminka, ROW(_xlpm.rozsah)-MIN(ROW(_xlpm.rozsah))+1),_xlpm.prvni, MIN(_xlpm.indexy),_xlpm.finalni, IF(_xlpm.prvni=1, 2, _xlpm.prvni),INDEX(_xlpm.rozsah, _xlpm.finalni))</f>
        <v>1500</v>
      </c>
      <c r="AU568" s="83" cm="1">
        <f t="array" aca="1" ref="AU568" ca="1">INDEX($F$3:$F$10001,MATCH(AT568,$F$3:$F$10004,0)-1)</f>
        <v>1400</v>
      </c>
      <c r="AV568" s="83">
        <f t="shared" ca="1" si="199"/>
        <v>-144</v>
      </c>
      <c r="AW568" s="83">
        <f t="shared" ca="1" si="200"/>
        <v>-144</v>
      </c>
      <c r="AX568" s="83">
        <f t="shared" ca="1" si="191"/>
        <v>360</v>
      </c>
      <c r="AY568" s="83">
        <f t="shared" ca="1" si="192"/>
        <v>360</v>
      </c>
      <c r="AZ568" s="83">
        <f t="shared" ca="1" si="193"/>
        <v>0</v>
      </c>
      <c r="BA568" s="83">
        <f t="shared" ca="1" si="194"/>
        <v>360</v>
      </c>
      <c r="BB568" s="83">
        <f t="shared" ca="1" si="195"/>
        <v>360</v>
      </c>
    </row>
    <row r="569" spans="1:54" s="81" customFormat="1" x14ac:dyDescent="0.25">
      <c r="A569" s="79">
        <v>567</v>
      </c>
      <c r="B569" s="80">
        <f t="shared" si="184"/>
        <v>9.4499999999999993</v>
      </c>
      <c r="C569" s="79">
        <v>48.7</v>
      </c>
      <c r="D569" s="79" t="s">
        <v>8</v>
      </c>
      <c r="F569" s="117"/>
      <c r="G569" s="117"/>
      <c r="H569" s="112">
        <f t="shared" si="185"/>
        <v>0</v>
      </c>
      <c r="I569" s="121"/>
      <c r="J569" s="92">
        <f t="shared" si="186"/>
        <v>0</v>
      </c>
      <c r="K569" s="83"/>
      <c r="L569" s="94">
        <v>567</v>
      </c>
      <c r="M569" s="114">
        <f t="shared" ca="1" si="182"/>
        <v>1386.7495355014269</v>
      </c>
      <c r="N569" s="115">
        <f ca="1">AS569</f>
        <v>-140.53001857994292</v>
      </c>
      <c r="O569" s="83"/>
      <c r="P569" s="102"/>
      <c r="Q569" s="102"/>
      <c r="R569" s="102"/>
      <c r="S569" s="102"/>
      <c r="T569" s="83"/>
      <c r="U569" s="83"/>
      <c r="V569" s="83"/>
      <c r="W569" s="83"/>
      <c r="X569" s="83"/>
      <c r="Y569" s="83"/>
      <c r="Z569" s="83"/>
      <c r="AA569" s="83"/>
      <c r="AB569" s="83"/>
      <c r="AC569" s="83">
        <f t="shared" si="197"/>
        <v>0</v>
      </c>
      <c r="AD569" s="83">
        <f t="shared" si="198"/>
        <v>0</v>
      </c>
      <c r="AE569" s="83"/>
      <c r="AF569" s="83">
        <f t="shared" si="187"/>
        <v>0</v>
      </c>
      <c r="AG569" s="83">
        <f t="shared" si="188"/>
        <v>0</v>
      </c>
      <c r="AH569" s="83"/>
      <c r="AI569" s="83"/>
      <c r="AJ569" s="83"/>
      <c r="AK569" s="83"/>
      <c r="AL569" s="83"/>
      <c r="AM569" s="83"/>
      <c r="AN569" s="83"/>
      <c r="AO569" s="83"/>
      <c r="AP569" s="83"/>
      <c r="AQ569" s="83">
        <f t="shared" ca="1" si="189"/>
        <v>4</v>
      </c>
      <c r="AR569" s="83">
        <f t="shared" ca="1" si="190"/>
        <v>-143.46998142005708</v>
      </c>
      <c r="AS569" s="83">
        <f t="shared" ca="1" si="183"/>
        <v>-140.53001857994292</v>
      </c>
      <c r="AT569" s="83" cm="1">
        <f t="array" aca="1" ref="AT569" ca="1">_xlfn.LET(_xlpm.rozsah, $F$3:$F$10001,_xlpm.podminka, (_xlpm.rozsah&gt;M569)*(ISNUMBER(_xlpm.rozsah)),_xlpm.indexy, IF(_xlpm.podminka, ROW(_xlpm.rozsah)-MIN(ROW(_xlpm.rozsah))+1),_xlpm.prvni, MIN(_xlpm.indexy),_xlpm.finalni, IF(_xlpm.prvni=1, 2, _xlpm.prvni),INDEX(_xlpm.rozsah, _xlpm.finalni))</f>
        <v>1400</v>
      </c>
      <c r="AU569" s="83" cm="1">
        <f t="array" aca="1" ref="AU569" ca="1">INDEX($F$3:$F$10001,MATCH(AT569,$F$3:$F$10004,0)-1)</f>
        <v>1300</v>
      </c>
      <c r="AV569" s="83">
        <f t="shared" ca="1" si="199"/>
        <v>-144</v>
      </c>
      <c r="AW569" s="83">
        <f t="shared" ca="1" si="200"/>
        <v>-140</v>
      </c>
      <c r="AX569" s="83">
        <f t="shared" ca="1" si="191"/>
        <v>360</v>
      </c>
      <c r="AY569" s="83">
        <f t="shared" ca="1" si="192"/>
        <v>350</v>
      </c>
      <c r="AZ569" s="83">
        <f t="shared" ca="1" si="193"/>
        <v>10</v>
      </c>
      <c r="BA569" s="83">
        <f t="shared" ca="1" si="194"/>
        <v>351.32504644985733</v>
      </c>
      <c r="BB569" s="83">
        <f t="shared" ca="1" si="195"/>
        <v>358.67495355014267</v>
      </c>
    </row>
    <row r="570" spans="1:54" s="81" customFormat="1" x14ac:dyDescent="0.25">
      <c r="A570" s="79">
        <v>568</v>
      </c>
      <c r="B570" s="80">
        <f t="shared" si="184"/>
        <v>9.4666666666666668</v>
      </c>
      <c r="C570" s="79">
        <v>45.6</v>
      </c>
      <c r="D570" s="79" t="s">
        <v>8</v>
      </c>
      <c r="F570" s="117"/>
      <c r="G570" s="117"/>
      <c r="H570" s="112">
        <f t="shared" si="185"/>
        <v>0</v>
      </c>
      <c r="I570" s="121"/>
      <c r="J570" s="92">
        <f t="shared" si="186"/>
        <v>0</v>
      </c>
      <c r="K570" s="83"/>
      <c r="L570" s="94">
        <v>568</v>
      </c>
      <c r="M570" s="114">
        <f t="shared" ca="1" si="182"/>
        <v>1362.1309819068802</v>
      </c>
      <c r="N570" s="115">
        <f ca="1">AS570</f>
        <v>-141.51476072372481</v>
      </c>
      <c r="O570" s="83"/>
      <c r="P570" s="102"/>
      <c r="Q570" s="102"/>
      <c r="R570" s="102"/>
      <c r="S570" s="102"/>
      <c r="T570" s="83"/>
      <c r="U570" s="83"/>
      <c r="V570" s="83"/>
      <c r="W570" s="83"/>
      <c r="X570" s="83"/>
      <c r="Y570" s="83"/>
      <c r="Z570" s="83"/>
      <c r="AA570" s="83"/>
      <c r="AB570" s="83"/>
      <c r="AC570" s="83">
        <f t="shared" si="197"/>
        <v>0</v>
      </c>
      <c r="AD570" s="83">
        <f t="shared" si="198"/>
        <v>0</v>
      </c>
      <c r="AE570" s="83"/>
      <c r="AF570" s="83">
        <f t="shared" si="187"/>
        <v>0</v>
      </c>
      <c r="AG570" s="83">
        <f t="shared" si="188"/>
        <v>0</v>
      </c>
      <c r="AH570" s="83"/>
      <c r="AI570" s="83"/>
      <c r="AJ570" s="83"/>
      <c r="AK570" s="83"/>
      <c r="AL570" s="83"/>
      <c r="AM570" s="83"/>
      <c r="AN570" s="83"/>
      <c r="AO570" s="83"/>
      <c r="AP570" s="83"/>
      <c r="AQ570" s="83">
        <f t="shared" ca="1" si="189"/>
        <v>4</v>
      </c>
      <c r="AR570" s="83">
        <f t="shared" ca="1" si="190"/>
        <v>-142.48523927627519</v>
      </c>
      <c r="AS570" s="83">
        <f t="shared" ca="1" si="183"/>
        <v>-141.51476072372481</v>
      </c>
      <c r="AT570" s="83" cm="1">
        <f t="array" aca="1" ref="AT570" ca="1">_xlfn.LET(_xlpm.rozsah, $F$3:$F$10001,_xlpm.podminka, (_xlpm.rozsah&gt;M570)*(ISNUMBER(_xlpm.rozsah)),_xlpm.indexy, IF(_xlpm.podminka, ROW(_xlpm.rozsah)-MIN(ROW(_xlpm.rozsah))+1),_xlpm.prvni, MIN(_xlpm.indexy),_xlpm.finalni, IF(_xlpm.prvni=1, 2, _xlpm.prvni),INDEX(_xlpm.rozsah, _xlpm.finalni))</f>
        <v>1400</v>
      </c>
      <c r="AU570" s="83" cm="1">
        <f t="array" aca="1" ref="AU570" ca="1">INDEX($F$3:$F$10001,MATCH(AT570,$F$3:$F$10004,0)-1)</f>
        <v>1300</v>
      </c>
      <c r="AV570" s="83">
        <f t="shared" ca="1" si="199"/>
        <v>-144</v>
      </c>
      <c r="AW570" s="83">
        <f t="shared" ca="1" si="200"/>
        <v>-140</v>
      </c>
      <c r="AX570" s="83">
        <f t="shared" ca="1" si="191"/>
        <v>360</v>
      </c>
      <c r="AY570" s="83">
        <f t="shared" ca="1" si="192"/>
        <v>350</v>
      </c>
      <c r="AZ570" s="83">
        <f t="shared" ca="1" si="193"/>
        <v>10</v>
      </c>
      <c r="BA570" s="83">
        <f t="shared" ca="1" si="194"/>
        <v>353.78690180931198</v>
      </c>
      <c r="BB570" s="83">
        <f t="shared" ca="1" si="195"/>
        <v>356.21309819068802</v>
      </c>
    </row>
    <row r="571" spans="1:54" s="81" customFormat="1" x14ac:dyDescent="0.25">
      <c r="A571" s="79">
        <v>569</v>
      </c>
      <c r="B571" s="80">
        <f t="shared" si="184"/>
        <v>9.4833333333333325</v>
      </c>
      <c r="C571" s="79">
        <v>42.4</v>
      </c>
      <c r="D571" s="79" t="s">
        <v>8</v>
      </c>
      <c r="F571" s="117"/>
      <c r="G571" s="117"/>
      <c r="H571" s="112">
        <f t="shared" si="185"/>
        <v>0</v>
      </c>
      <c r="I571" s="121"/>
      <c r="J571" s="92">
        <f t="shared" si="186"/>
        <v>0</v>
      </c>
      <c r="K571" s="83"/>
      <c r="L571" s="94">
        <v>569</v>
      </c>
      <c r="M571" s="114">
        <f t="shared" ca="1" si="182"/>
        <v>1336.7182814221869</v>
      </c>
      <c r="N571" s="115">
        <f ca="1">AS571</f>
        <v>-142.53126874311252</v>
      </c>
      <c r="O571" s="83"/>
      <c r="P571" s="102"/>
      <c r="Q571" s="102"/>
      <c r="R571" s="102"/>
      <c r="S571" s="102"/>
      <c r="T571" s="83"/>
      <c r="U571" s="83"/>
      <c r="V571" s="83"/>
      <c r="W571" s="83"/>
      <c r="X571" s="83"/>
      <c r="Y571" s="83"/>
      <c r="Z571" s="83"/>
      <c r="AA571" s="83"/>
      <c r="AB571" s="83"/>
      <c r="AC571" s="83">
        <f t="shared" si="197"/>
        <v>0</v>
      </c>
      <c r="AD571" s="83">
        <f t="shared" si="198"/>
        <v>0</v>
      </c>
      <c r="AE571" s="83"/>
      <c r="AF571" s="83">
        <f t="shared" si="187"/>
        <v>0</v>
      </c>
      <c r="AG571" s="83">
        <f t="shared" si="188"/>
        <v>0</v>
      </c>
      <c r="AH571" s="83"/>
      <c r="AI571" s="83"/>
      <c r="AJ571" s="83"/>
      <c r="AK571" s="83"/>
      <c r="AL571" s="83"/>
      <c r="AM571" s="83"/>
      <c r="AN571" s="83"/>
      <c r="AO571" s="83"/>
      <c r="AP571" s="83"/>
      <c r="AQ571" s="83">
        <f t="shared" ca="1" si="189"/>
        <v>4</v>
      </c>
      <c r="AR571" s="83">
        <f t="shared" ca="1" si="190"/>
        <v>-141.46873125688748</v>
      </c>
      <c r="AS571" s="83">
        <f t="shared" ca="1" si="183"/>
        <v>-142.53126874311252</v>
      </c>
      <c r="AT571" s="83" cm="1">
        <f t="array" aca="1" ref="AT571" ca="1">_xlfn.LET(_xlpm.rozsah, $F$3:$F$10001,_xlpm.podminka, (_xlpm.rozsah&gt;M571)*(ISNUMBER(_xlpm.rozsah)),_xlpm.indexy, IF(_xlpm.podminka, ROW(_xlpm.rozsah)-MIN(ROW(_xlpm.rozsah))+1),_xlpm.prvni, MIN(_xlpm.indexy),_xlpm.finalni, IF(_xlpm.prvni=1, 2, _xlpm.prvni),INDEX(_xlpm.rozsah, _xlpm.finalni))</f>
        <v>1400</v>
      </c>
      <c r="AU571" s="83" cm="1">
        <f t="array" aca="1" ref="AU571" ca="1">INDEX($F$3:$F$10001,MATCH(AT571,$F$3:$F$10004,0)-1)</f>
        <v>1300</v>
      </c>
      <c r="AV571" s="83">
        <f t="shared" ca="1" si="199"/>
        <v>-144</v>
      </c>
      <c r="AW571" s="83">
        <f t="shared" ca="1" si="200"/>
        <v>-140</v>
      </c>
      <c r="AX571" s="83">
        <f t="shared" ca="1" si="191"/>
        <v>360</v>
      </c>
      <c r="AY571" s="83">
        <f t="shared" ca="1" si="192"/>
        <v>350</v>
      </c>
      <c r="AZ571" s="83">
        <f t="shared" ca="1" si="193"/>
        <v>10</v>
      </c>
      <c r="BA571" s="83">
        <f t="shared" ca="1" si="194"/>
        <v>356.32817185778129</v>
      </c>
      <c r="BB571" s="83">
        <f t="shared" ca="1" si="195"/>
        <v>353.67182814221871</v>
      </c>
    </row>
    <row r="572" spans="1:54" s="81" customFormat="1" x14ac:dyDescent="0.25">
      <c r="A572" s="79">
        <v>570</v>
      </c>
      <c r="B572" s="80">
        <f t="shared" si="184"/>
        <v>9.5</v>
      </c>
      <c r="C572" s="79">
        <v>40.4</v>
      </c>
      <c r="D572" s="79" t="s">
        <v>8</v>
      </c>
      <c r="F572" s="117"/>
      <c r="G572" s="117"/>
      <c r="H572" s="112">
        <f t="shared" si="185"/>
        <v>0</v>
      </c>
      <c r="I572" s="121"/>
      <c r="J572" s="92">
        <f t="shared" si="186"/>
        <v>0</v>
      </c>
      <c r="K572" s="83"/>
      <c r="L572" s="94">
        <v>570</v>
      </c>
      <c r="M572" s="114">
        <f t="shared" ca="1" si="182"/>
        <v>1320.8353436192533</v>
      </c>
      <c r="N572" s="115">
        <f ca="1">AS572</f>
        <v>-143.16658625522987</v>
      </c>
      <c r="O572" s="83"/>
      <c r="P572" s="102"/>
      <c r="Q572" s="102"/>
      <c r="R572" s="102"/>
      <c r="S572" s="102"/>
      <c r="T572" s="83"/>
      <c r="U572" s="83"/>
      <c r="V572" s="83"/>
      <c r="W572" s="83"/>
      <c r="X572" s="83"/>
      <c r="Y572" s="83"/>
      <c r="Z572" s="83"/>
      <c r="AA572" s="83"/>
      <c r="AB572" s="83"/>
      <c r="AC572" s="83">
        <f t="shared" si="197"/>
        <v>0</v>
      </c>
      <c r="AD572" s="83">
        <f t="shared" si="198"/>
        <v>0</v>
      </c>
      <c r="AE572" s="83"/>
      <c r="AF572" s="83">
        <f t="shared" si="187"/>
        <v>0</v>
      </c>
      <c r="AG572" s="83">
        <f t="shared" si="188"/>
        <v>0</v>
      </c>
      <c r="AH572" s="83"/>
      <c r="AI572" s="83"/>
      <c r="AJ572" s="83"/>
      <c r="AK572" s="83"/>
      <c r="AL572" s="83"/>
      <c r="AM572" s="83"/>
      <c r="AN572" s="83"/>
      <c r="AO572" s="83"/>
      <c r="AP572" s="83"/>
      <c r="AQ572" s="83">
        <f t="shared" ca="1" si="189"/>
        <v>4</v>
      </c>
      <c r="AR572" s="83">
        <f t="shared" ca="1" si="190"/>
        <v>-140.83341374477013</v>
      </c>
      <c r="AS572" s="83">
        <f t="shared" ca="1" si="183"/>
        <v>-143.16658625522987</v>
      </c>
      <c r="AT572" s="83" cm="1">
        <f t="array" aca="1" ref="AT572" ca="1">_xlfn.LET(_xlpm.rozsah, $F$3:$F$10001,_xlpm.podminka, (_xlpm.rozsah&gt;M572)*(ISNUMBER(_xlpm.rozsah)),_xlpm.indexy, IF(_xlpm.podminka, ROW(_xlpm.rozsah)-MIN(ROW(_xlpm.rozsah))+1),_xlpm.prvni, MIN(_xlpm.indexy),_xlpm.finalni, IF(_xlpm.prvni=1, 2, _xlpm.prvni),INDEX(_xlpm.rozsah, _xlpm.finalni))</f>
        <v>1400</v>
      </c>
      <c r="AU572" s="83" cm="1">
        <f t="array" aca="1" ref="AU572" ca="1">INDEX($F$3:$F$10001,MATCH(AT572,$F$3:$F$10004,0)-1)</f>
        <v>1300</v>
      </c>
      <c r="AV572" s="83">
        <f t="shared" ca="1" si="199"/>
        <v>-144</v>
      </c>
      <c r="AW572" s="83">
        <f t="shared" ca="1" si="200"/>
        <v>-140</v>
      </c>
      <c r="AX572" s="83">
        <f t="shared" ca="1" si="191"/>
        <v>360</v>
      </c>
      <c r="AY572" s="83">
        <f t="shared" ca="1" si="192"/>
        <v>350</v>
      </c>
      <c r="AZ572" s="83">
        <f t="shared" ca="1" si="193"/>
        <v>10</v>
      </c>
      <c r="BA572" s="83">
        <f t="shared" ca="1" si="194"/>
        <v>357.91646563807467</v>
      </c>
      <c r="BB572" s="83">
        <f t="shared" ca="1" si="195"/>
        <v>352.08353436192533</v>
      </c>
    </row>
    <row r="573" spans="1:54" x14ac:dyDescent="0.25">
      <c r="A573" s="58">
        <v>571</v>
      </c>
      <c r="B573" s="59">
        <f t="shared" si="184"/>
        <v>9.5166666666666675</v>
      </c>
      <c r="C573" s="58">
        <v>39.799999999999997</v>
      </c>
      <c r="D573" s="58">
        <v>5.8</v>
      </c>
      <c r="F573" s="117"/>
      <c r="G573" s="117"/>
      <c r="H573" s="112">
        <f t="shared" si="185"/>
        <v>0</v>
      </c>
      <c r="I573" s="121"/>
      <c r="J573" s="92">
        <f t="shared" si="186"/>
        <v>0</v>
      </c>
      <c r="L573" s="94">
        <v>571</v>
      </c>
      <c r="M573" s="114">
        <f t="shared" ca="1" si="182"/>
        <v>1316.0704622783735</v>
      </c>
      <c r="N573" s="115">
        <f t="shared" ref="N573:N594" ca="1" si="202">( IF(ISNUMBER(D573), D573,1)/100)*BB573 - $T$23 + $T$21</f>
        <v>20.393208681214567</v>
      </c>
      <c r="P573" s="102"/>
      <c r="Q573" s="102"/>
      <c r="R573" s="102"/>
      <c r="S573" s="102"/>
      <c r="AC573" s="83">
        <f t="shared" si="197"/>
        <v>0</v>
      </c>
      <c r="AD573" s="83">
        <f t="shared" si="198"/>
        <v>0</v>
      </c>
      <c r="AF573" s="83">
        <f t="shared" si="187"/>
        <v>0</v>
      </c>
      <c r="AG573" s="83">
        <f t="shared" si="188"/>
        <v>0</v>
      </c>
      <c r="AQ573" s="83">
        <f t="shared" ca="1" si="189"/>
        <v>4</v>
      </c>
      <c r="AR573" s="83">
        <f t="shared" ca="1" si="190"/>
        <v>-140.64281849113493</v>
      </c>
      <c r="AS573" s="83">
        <f t="shared" ca="1" si="183"/>
        <v>-143.35718150886507</v>
      </c>
      <c r="AT573" s="83" cm="1">
        <f t="array" aca="1" ref="AT573" ca="1">_xlfn.LET(_xlpm.rozsah, $F$3:$F$10001,_xlpm.podminka, (_xlpm.rozsah&gt;M573)*(ISNUMBER(_xlpm.rozsah)),_xlpm.indexy, IF(_xlpm.podminka, ROW(_xlpm.rozsah)-MIN(ROW(_xlpm.rozsah))+1),_xlpm.prvni, MIN(_xlpm.indexy),_xlpm.finalni, IF(_xlpm.prvni=1, 2, _xlpm.prvni),INDEX(_xlpm.rozsah, _xlpm.finalni))</f>
        <v>1400</v>
      </c>
      <c r="AU573" s="83" cm="1">
        <f t="array" aca="1" ref="AU573" ca="1">INDEX($F$3:$F$10001,MATCH(AT573,$F$3:$F$10004,0)-1)</f>
        <v>1300</v>
      </c>
      <c r="AV573" s="83">
        <f t="shared" ca="1" si="199"/>
        <v>-144</v>
      </c>
      <c r="AW573" s="83">
        <f t="shared" ca="1" si="200"/>
        <v>-140</v>
      </c>
      <c r="AX573" s="83">
        <f t="shared" ca="1" si="191"/>
        <v>360</v>
      </c>
      <c r="AY573" s="83">
        <f t="shared" ca="1" si="192"/>
        <v>350</v>
      </c>
      <c r="AZ573" s="83">
        <f t="shared" ca="1" si="193"/>
        <v>10</v>
      </c>
      <c r="BA573" s="83">
        <f t="shared" ca="1" si="194"/>
        <v>358.39295377216263</v>
      </c>
      <c r="BB573" s="83">
        <f t="shared" ca="1" si="195"/>
        <v>351.60704622783737</v>
      </c>
    </row>
    <row r="574" spans="1:54" x14ac:dyDescent="0.25">
      <c r="A574" s="58">
        <v>572</v>
      </c>
      <c r="B574" s="59">
        <f t="shared" si="184"/>
        <v>9.5333333333333332</v>
      </c>
      <c r="C574" s="58">
        <v>40.700000000000003</v>
      </c>
      <c r="D574" s="58">
        <v>39.700000000000003</v>
      </c>
      <c r="F574" s="117"/>
      <c r="G574" s="117"/>
      <c r="H574" s="112">
        <f t="shared" si="185"/>
        <v>0</v>
      </c>
      <c r="I574" s="121"/>
      <c r="J574" s="92">
        <f t="shared" si="186"/>
        <v>0</v>
      </c>
      <c r="L574" s="94">
        <v>572</v>
      </c>
      <c r="M574" s="114">
        <f t="shared" ca="1" si="182"/>
        <v>1323.2177842896936</v>
      </c>
      <c r="N574" s="115">
        <f t="shared" ca="1" si="202"/>
        <v>139.87174603630083</v>
      </c>
      <c r="P574" s="102"/>
      <c r="Q574" s="102"/>
      <c r="R574" s="102"/>
      <c r="S574" s="102"/>
      <c r="AC574" s="83">
        <f t="shared" si="197"/>
        <v>0</v>
      </c>
      <c r="AD574" s="83">
        <f t="shared" si="198"/>
        <v>0</v>
      </c>
      <c r="AF574" s="83">
        <f t="shared" si="187"/>
        <v>0</v>
      </c>
      <c r="AG574" s="83">
        <f t="shared" si="188"/>
        <v>0</v>
      </c>
      <c r="AQ574" s="83">
        <f t="shared" ca="1" si="189"/>
        <v>4</v>
      </c>
      <c r="AR574" s="83">
        <f t="shared" ca="1" si="190"/>
        <v>-140.92871137158775</v>
      </c>
      <c r="AS574" s="83">
        <f t="shared" ca="1" si="183"/>
        <v>-143.07128862841225</v>
      </c>
      <c r="AT574" s="83" cm="1">
        <f t="array" aca="1" ref="AT574" ca="1">_xlfn.LET(_xlpm.rozsah, $F$3:$F$10001,_xlpm.podminka, (_xlpm.rozsah&gt;M574)*(ISNUMBER(_xlpm.rozsah)),_xlpm.indexy, IF(_xlpm.podminka, ROW(_xlpm.rozsah)-MIN(ROW(_xlpm.rozsah))+1),_xlpm.prvni, MIN(_xlpm.indexy),_xlpm.finalni, IF(_xlpm.prvni=1, 2, _xlpm.prvni),INDEX(_xlpm.rozsah, _xlpm.finalni))</f>
        <v>1400</v>
      </c>
      <c r="AU574" s="83" cm="1">
        <f t="array" aca="1" ref="AU574" ca="1">INDEX($F$3:$F$10001,MATCH(AT574,$F$3:$F$10004,0)-1)</f>
        <v>1300</v>
      </c>
      <c r="AV574" s="83">
        <f t="shared" ca="1" si="199"/>
        <v>-144</v>
      </c>
      <c r="AW574" s="83">
        <f t="shared" ca="1" si="200"/>
        <v>-140</v>
      </c>
      <c r="AX574" s="83">
        <f t="shared" ca="1" si="191"/>
        <v>360</v>
      </c>
      <c r="AY574" s="83">
        <f t="shared" ca="1" si="192"/>
        <v>350</v>
      </c>
      <c r="AZ574" s="83">
        <f t="shared" ca="1" si="193"/>
        <v>10</v>
      </c>
      <c r="BA574" s="83">
        <f t="shared" ca="1" si="194"/>
        <v>357.67822157103063</v>
      </c>
      <c r="BB574" s="83">
        <f t="shared" ca="1" si="195"/>
        <v>352.32177842896937</v>
      </c>
    </row>
    <row r="575" spans="1:54" x14ac:dyDescent="0.25">
      <c r="A575" s="58">
        <v>573</v>
      </c>
      <c r="B575" s="59">
        <f t="shared" si="184"/>
        <v>9.5500000000000007</v>
      </c>
      <c r="C575" s="58">
        <v>43.8</v>
      </c>
      <c r="D575" s="58">
        <v>37.1</v>
      </c>
      <c r="F575" s="117"/>
      <c r="G575" s="117"/>
      <c r="H575" s="112">
        <f t="shared" si="185"/>
        <v>0</v>
      </c>
      <c r="I575" s="121"/>
      <c r="J575" s="92">
        <f t="shared" si="186"/>
        <v>0</v>
      </c>
      <c r="L575" s="94">
        <v>573</v>
      </c>
      <c r="M575" s="114">
        <f t="shared" ca="1" si="182"/>
        <v>1347.83633788424</v>
      </c>
      <c r="N575" s="115">
        <f t="shared" ca="1" si="202"/>
        <v>131.62472813550531</v>
      </c>
      <c r="P575" s="102"/>
      <c r="Q575" s="102"/>
      <c r="R575" s="102"/>
      <c r="S575" s="102"/>
      <c r="AC575" s="83">
        <f t="shared" si="197"/>
        <v>0</v>
      </c>
      <c r="AD575" s="83">
        <f t="shared" si="198"/>
        <v>0</v>
      </c>
      <c r="AF575" s="83">
        <f t="shared" si="187"/>
        <v>0</v>
      </c>
      <c r="AG575" s="83">
        <f t="shared" si="188"/>
        <v>0</v>
      </c>
      <c r="AQ575" s="83">
        <f t="shared" ca="1" si="189"/>
        <v>4</v>
      </c>
      <c r="AR575" s="83">
        <f t="shared" ca="1" si="190"/>
        <v>-141.91345351536961</v>
      </c>
      <c r="AS575" s="83">
        <f t="shared" ca="1" si="183"/>
        <v>-142.08654648463039</v>
      </c>
      <c r="AT575" s="83" cm="1">
        <f t="array" aca="1" ref="AT575" ca="1">_xlfn.LET(_xlpm.rozsah, $F$3:$F$10001,_xlpm.podminka, (_xlpm.rozsah&gt;M575)*(ISNUMBER(_xlpm.rozsah)),_xlpm.indexy, IF(_xlpm.podminka, ROW(_xlpm.rozsah)-MIN(ROW(_xlpm.rozsah))+1),_xlpm.prvni, MIN(_xlpm.indexy),_xlpm.finalni, IF(_xlpm.prvni=1, 2, _xlpm.prvni),INDEX(_xlpm.rozsah, _xlpm.finalni))</f>
        <v>1400</v>
      </c>
      <c r="AU575" s="83" cm="1">
        <f t="array" aca="1" ref="AU575" ca="1">INDEX($F$3:$F$10001,MATCH(AT575,$F$3:$F$10004,0)-1)</f>
        <v>1300</v>
      </c>
      <c r="AV575" s="83">
        <f t="shared" ca="1" si="199"/>
        <v>-144</v>
      </c>
      <c r="AW575" s="83">
        <f t="shared" ca="1" si="200"/>
        <v>-140</v>
      </c>
      <c r="AX575" s="83">
        <f t="shared" ca="1" si="191"/>
        <v>360</v>
      </c>
      <c r="AY575" s="83">
        <f t="shared" ca="1" si="192"/>
        <v>350</v>
      </c>
      <c r="AZ575" s="83">
        <f t="shared" ca="1" si="193"/>
        <v>10</v>
      </c>
      <c r="BA575" s="83">
        <f t="shared" ca="1" si="194"/>
        <v>355.21636621157597</v>
      </c>
      <c r="BB575" s="83">
        <f t="shared" ca="1" si="195"/>
        <v>354.78363378842403</v>
      </c>
    </row>
    <row r="576" spans="1:54" x14ac:dyDescent="0.25">
      <c r="A576" s="58">
        <v>574</v>
      </c>
      <c r="B576" s="59">
        <f t="shared" si="184"/>
        <v>9.5666666666666664</v>
      </c>
      <c r="C576" s="58">
        <v>48.1</v>
      </c>
      <c r="D576" s="58">
        <v>39.1</v>
      </c>
      <c r="F576" s="117"/>
      <c r="G576" s="117"/>
      <c r="H576" s="112">
        <f t="shared" si="185"/>
        <v>0</v>
      </c>
      <c r="I576" s="121"/>
      <c r="J576" s="92">
        <f t="shared" si="186"/>
        <v>0</v>
      </c>
      <c r="L576" s="94">
        <v>574</v>
      </c>
      <c r="M576" s="114">
        <f t="shared" ca="1" si="182"/>
        <v>1381.9846541605468</v>
      </c>
      <c r="N576" s="115">
        <f t="shared" ca="1" si="202"/>
        <v>140.05559997767739</v>
      </c>
      <c r="P576" s="102"/>
      <c r="Q576" s="102"/>
      <c r="R576" s="102"/>
      <c r="S576" s="102"/>
      <c r="AC576" s="83">
        <f t="shared" si="197"/>
        <v>0</v>
      </c>
      <c r="AD576" s="83">
        <f t="shared" si="198"/>
        <v>0</v>
      </c>
      <c r="AF576" s="83">
        <f t="shared" si="187"/>
        <v>0</v>
      </c>
      <c r="AG576" s="83">
        <f t="shared" si="188"/>
        <v>0</v>
      </c>
      <c r="AQ576" s="83">
        <f t="shared" ca="1" si="189"/>
        <v>4</v>
      </c>
      <c r="AR576" s="83">
        <f t="shared" ca="1" si="190"/>
        <v>-143.27938616642189</v>
      </c>
      <c r="AS576" s="83">
        <f t="shared" ca="1" si="183"/>
        <v>-140.72061383357811</v>
      </c>
      <c r="AT576" s="83" cm="1">
        <f t="array" aca="1" ref="AT576" ca="1">_xlfn.LET(_xlpm.rozsah, $F$3:$F$10001,_xlpm.podminka, (_xlpm.rozsah&gt;M576)*(ISNUMBER(_xlpm.rozsah)),_xlpm.indexy, IF(_xlpm.podminka, ROW(_xlpm.rozsah)-MIN(ROW(_xlpm.rozsah))+1),_xlpm.prvni, MIN(_xlpm.indexy),_xlpm.finalni, IF(_xlpm.prvni=1, 2, _xlpm.prvni),INDEX(_xlpm.rozsah, _xlpm.finalni))</f>
        <v>1400</v>
      </c>
      <c r="AU576" s="83" cm="1">
        <f t="array" aca="1" ref="AU576" ca="1">INDEX($F$3:$F$10001,MATCH(AT576,$F$3:$F$10004,0)-1)</f>
        <v>1300</v>
      </c>
      <c r="AV576" s="83">
        <f t="shared" ca="1" si="199"/>
        <v>-144</v>
      </c>
      <c r="AW576" s="83">
        <f t="shared" ca="1" si="200"/>
        <v>-140</v>
      </c>
      <c r="AX576" s="83">
        <f t="shared" ca="1" si="191"/>
        <v>360</v>
      </c>
      <c r="AY576" s="83">
        <f t="shared" ca="1" si="192"/>
        <v>350</v>
      </c>
      <c r="AZ576" s="83">
        <f t="shared" ca="1" si="193"/>
        <v>10</v>
      </c>
      <c r="BA576" s="83">
        <f t="shared" ca="1" si="194"/>
        <v>351.80153458394534</v>
      </c>
      <c r="BB576" s="83">
        <f t="shared" ca="1" si="195"/>
        <v>358.19846541605466</v>
      </c>
    </row>
    <row r="577" spans="1:54" x14ac:dyDescent="0.25">
      <c r="A577" s="58">
        <v>575</v>
      </c>
      <c r="B577" s="59">
        <f t="shared" si="184"/>
        <v>9.5833333333333339</v>
      </c>
      <c r="C577" s="58">
        <v>52</v>
      </c>
      <c r="D577" s="58">
        <v>22</v>
      </c>
      <c r="F577" s="117"/>
      <c r="G577" s="117"/>
      <c r="H577" s="112">
        <f t="shared" si="185"/>
        <v>0</v>
      </c>
      <c r="I577" s="121"/>
      <c r="J577" s="92">
        <f t="shared" si="186"/>
        <v>0</v>
      </c>
      <c r="L577" s="94">
        <v>575</v>
      </c>
      <c r="M577" s="114">
        <f t="shared" ca="1" si="182"/>
        <v>1412.9563828762668</v>
      </c>
      <c r="N577" s="115">
        <f t="shared" ca="1" si="202"/>
        <v>79.2</v>
      </c>
      <c r="P577" s="102"/>
      <c r="Q577" s="102"/>
      <c r="R577" s="102"/>
      <c r="S577" s="102"/>
      <c r="AC577" s="83">
        <f t="shared" si="197"/>
        <v>0</v>
      </c>
      <c r="AD577" s="83">
        <f t="shared" si="198"/>
        <v>0</v>
      </c>
      <c r="AF577" s="83">
        <f t="shared" si="187"/>
        <v>0</v>
      </c>
      <c r="AG577" s="83">
        <f t="shared" si="188"/>
        <v>0</v>
      </c>
      <c r="AQ577" s="83">
        <f t="shared" ca="1" si="189"/>
        <v>0</v>
      </c>
      <c r="AR577" s="83">
        <f t="shared" ca="1" si="190"/>
        <v>-144</v>
      </c>
      <c r="AS577" s="83">
        <f t="shared" ca="1" si="183"/>
        <v>-144</v>
      </c>
      <c r="AT577" s="83" cm="1">
        <f t="array" aca="1" ref="AT577" ca="1">_xlfn.LET(_xlpm.rozsah, $F$3:$F$10001,_xlpm.podminka, (_xlpm.rozsah&gt;M577)*(ISNUMBER(_xlpm.rozsah)),_xlpm.indexy, IF(_xlpm.podminka, ROW(_xlpm.rozsah)-MIN(ROW(_xlpm.rozsah))+1),_xlpm.prvni, MIN(_xlpm.indexy),_xlpm.finalni, IF(_xlpm.prvni=1, 2, _xlpm.prvni),INDEX(_xlpm.rozsah, _xlpm.finalni))</f>
        <v>1500</v>
      </c>
      <c r="AU577" s="83" cm="1">
        <f t="array" aca="1" ref="AU577" ca="1">INDEX($F$3:$F$10001,MATCH(AT577,$F$3:$F$10004,0)-1)</f>
        <v>1400</v>
      </c>
      <c r="AV577" s="83">
        <f t="shared" ca="1" si="199"/>
        <v>-144</v>
      </c>
      <c r="AW577" s="83">
        <f t="shared" ca="1" si="200"/>
        <v>-144</v>
      </c>
      <c r="AX577" s="83">
        <f t="shared" ca="1" si="191"/>
        <v>360</v>
      </c>
      <c r="AY577" s="83">
        <f t="shared" ca="1" si="192"/>
        <v>360</v>
      </c>
      <c r="AZ577" s="83">
        <f t="shared" ca="1" si="193"/>
        <v>0</v>
      </c>
      <c r="BA577" s="83">
        <f t="shared" ca="1" si="194"/>
        <v>360</v>
      </c>
      <c r="BB577" s="83">
        <f t="shared" ca="1" si="195"/>
        <v>360</v>
      </c>
    </row>
    <row r="578" spans="1:54" x14ac:dyDescent="0.25">
      <c r="A578" s="58">
        <v>576</v>
      </c>
      <c r="B578" s="59">
        <f t="shared" si="184"/>
        <v>9.6</v>
      </c>
      <c r="C578" s="58">
        <v>54.7</v>
      </c>
      <c r="D578" s="58">
        <v>13.2</v>
      </c>
      <c r="F578" s="117"/>
      <c r="G578" s="117"/>
      <c r="H578" s="112">
        <f t="shared" si="185"/>
        <v>0</v>
      </c>
      <c r="I578" s="121"/>
      <c r="J578" s="92">
        <f t="shared" si="186"/>
        <v>0</v>
      </c>
      <c r="L578" s="94">
        <v>576</v>
      </c>
      <c r="M578" s="114">
        <f t="shared" ca="1" si="182"/>
        <v>1434.398348910227</v>
      </c>
      <c r="N578" s="115">
        <f t="shared" ca="1" si="202"/>
        <v>47.52</v>
      </c>
      <c r="P578" s="102"/>
      <c r="Q578" s="102"/>
      <c r="R578" s="102"/>
      <c r="S578" s="102"/>
      <c r="AC578" s="83">
        <f t="shared" si="197"/>
        <v>0</v>
      </c>
      <c r="AD578" s="83">
        <f t="shared" si="198"/>
        <v>0</v>
      </c>
      <c r="AF578" s="83">
        <f t="shared" si="187"/>
        <v>0</v>
      </c>
      <c r="AG578" s="83">
        <f t="shared" si="188"/>
        <v>0</v>
      </c>
      <c r="AQ578" s="83">
        <f t="shared" ca="1" si="189"/>
        <v>0</v>
      </c>
      <c r="AR578" s="83">
        <f t="shared" ca="1" si="190"/>
        <v>-144</v>
      </c>
      <c r="AS578" s="83">
        <f t="shared" ca="1" si="183"/>
        <v>-144</v>
      </c>
      <c r="AT578" s="83" cm="1">
        <f t="array" aca="1" ref="AT578" ca="1">_xlfn.LET(_xlpm.rozsah, $F$3:$F$10001,_xlpm.podminka, (_xlpm.rozsah&gt;M578)*(ISNUMBER(_xlpm.rozsah)),_xlpm.indexy, IF(_xlpm.podminka, ROW(_xlpm.rozsah)-MIN(ROW(_xlpm.rozsah))+1),_xlpm.prvni, MIN(_xlpm.indexy),_xlpm.finalni, IF(_xlpm.prvni=1, 2, _xlpm.prvni),INDEX(_xlpm.rozsah, _xlpm.finalni))</f>
        <v>1500</v>
      </c>
      <c r="AU578" s="83" cm="1">
        <f t="array" aca="1" ref="AU578" ca="1">INDEX($F$3:$F$10001,MATCH(AT578,$F$3:$F$10004,0)-1)</f>
        <v>1400</v>
      </c>
      <c r="AV578" s="83">
        <f t="shared" ca="1" si="199"/>
        <v>-144</v>
      </c>
      <c r="AW578" s="83">
        <f t="shared" ca="1" si="200"/>
        <v>-144</v>
      </c>
      <c r="AX578" s="83">
        <f t="shared" ca="1" si="191"/>
        <v>360</v>
      </c>
      <c r="AY578" s="83">
        <f t="shared" ca="1" si="192"/>
        <v>360</v>
      </c>
      <c r="AZ578" s="83">
        <f t="shared" ca="1" si="193"/>
        <v>0</v>
      </c>
      <c r="BA578" s="83">
        <f t="shared" ca="1" si="194"/>
        <v>360</v>
      </c>
      <c r="BB578" s="83">
        <f t="shared" ca="1" si="195"/>
        <v>360</v>
      </c>
    </row>
    <row r="579" spans="1:54" x14ac:dyDescent="0.25">
      <c r="A579" s="58">
        <v>577</v>
      </c>
      <c r="B579" s="59">
        <f t="shared" si="184"/>
        <v>9.6166666666666671</v>
      </c>
      <c r="C579" s="58">
        <v>56.4</v>
      </c>
      <c r="D579" s="58">
        <v>13.2</v>
      </c>
      <c r="F579" s="117"/>
      <c r="G579" s="117"/>
      <c r="H579" s="112">
        <f t="shared" si="185"/>
        <v>0</v>
      </c>
      <c r="I579" s="121"/>
      <c r="J579" s="92">
        <f t="shared" si="186"/>
        <v>0</v>
      </c>
      <c r="L579" s="94">
        <v>577</v>
      </c>
      <c r="M579" s="114">
        <f t="shared" ref="M579:M642" ca="1" si="203">(C579/100)*(0.45*$BE$10+0.45*$BE$13+0.1*$BE$11-MIN($T$25,$BE$3))*2.0327+MIN($T$25,$BE$3)</f>
        <v>1447.8988460427202</v>
      </c>
      <c r="N579" s="115">
        <f t="shared" ca="1" si="202"/>
        <v>47.52</v>
      </c>
      <c r="P579" s="102"/>
      <c r="Q579" s="102"/>
      <c r="R579" s="102"/>
      <c r="S579" s="102"/>
      <c r="AC579" s="83">
        <f t="shared" si="197"/>
        <v>0</v>
      </c>
      <c r="AD579" s="83">
        <f t="shared" si="198"/>
        <v>0</v>
      </c>
      <c r="AF579" s="83">
        <f t="shared" si="187"/>
        <v>0</v>
      </c>
      <c r="AG579" s="83">
        <f t="shared" si="188"/>
        <v>0</v>
      </c>
      <c r="AQ579" s="83">
        <f t="shared" ca="1" si="189"/>
        <v>0</v>
      </c>
      <c r="AR579" s="83">
        <f t="shared" ca="1" si="190"/>
        <v>-144</v>
      </c>
      <c r="AS579" s="83">
        <f t="shared" ref="AS579:AS642" ca="1" si="204">(MIN(AV579:AW579)+(((M579-MIN(AT579:AU579))/(MAX(AT579:AU579)-MIN(AT579:AU579))*(MAX(AV579:AW579)-MIN(AV579:AW579)))))</f>
        <v>-144</v>
      </c>
      <c r="AT579" s="83" cm="1">
        <f t="array" aca="1" ref="AT579" ca="1">_xlfn.LET(_xlpm.rozsah, $F$3:$F$10001,_xlpm.podminka, (_xlpm.rozsah&gt;M579)*(ISNUMBER(_xlpm.rozsah)),_xlpm.indexy, IF(_xlpm.podminka, ROW(_xlpm.rozsah)-MIN(ROW(_xlpm.rozsah))+1),_xlpm.prvni, MIN(_xlpm.indexy),_xlpm.finalni, IF(_xlpm.prvni=1, 2, _xlpm.prvni),INDEX(_xlpm.rozsah, _xlpm.finalni))</f>
        <v>1500</v>
      </c>
      <c r="AU579" s="83" cm="1">
        <f t="array" aca="1" ref="AU579" ca="1">INDEX($F$3:$F$10001,MATCH(AT579,$F$3:$F$10004,0)-1)</f>
        <v>1400</v>
      </c>
      <c r="AV579" s="83">
        <f t="shared" ca="1" si="199"/>
        <v>-144</v>
      </c>
      <c r="AW579" s="83">
        <f t="shared" ca="1" si="200"/>
        <v>-144</v>
      </c>
      <c r="AX579" s="83">
        <f t="shared" ca="1" si="191"/>
        <v>360</v>
      </c>
      <c r="AY579" s="83">
        <f t="shared" ca="1" si="192"/>
        <v>360</v>
      </c>
      <c r="AZ579" s="83">
        <f t="shared" ca="1" si="193"/>
        <v>0</v>
      </c>
      <c r="BA579" s="83">
        <f t="shared" ca="1" si="194"/>
        <v>360</v>
      </c>
      <c r="BB579" s="83">
        <f t="shared" ca="1" si="195"/>
        <v>360</v>
      </c>
    </row>
    <row r="580" spans="1:54" x14ac:dyDescent="0.25">
      <c r="A580" s="58">
        <v>578</v>
      </c>
      <c r="B580" s="59">
        <f t="shared" ref="B580:B643" si="205">A580/60</f>
        <v>9.6333333333333329</v>
      </c>
      <c r="C580" s="58">
        <v>57.5</v>
      </c>
      <c r="D580" s="58">
        <v>6.6</v>
      </c>
      <c r="F580" s="117"/>
      <c r="G580" s="117"/>
      <c r="H580" s="112">
        <f t="shared" ref="H580:H643" si="206">G580*2*PI()*F580/60*0.001</f>
        <v>0</v>
      </c>
      <c r="I580" s="121"/>
      <c r="J580" s="92">
        <f t="shared" ref="J580:J643" si="207">-0.4*G580</f>
        <v>0</v>
      </c>
      <c r="L580" s="94">
        <v>578</v>
      </c>
      <c r="M580" s="114">
        <f t="shared" ca="1" si="203"/>
        <v>1456.6344618343335</v>
      </c>
      <c r="N580" s="115">
        <f t="shared" ca="1" si="202"/>
        <v>23.76</v>
      </c>
      <c r="P580" s="102"/>
      <c r="Q580" s="102"/>
      <c r="R580" s="102"/>
      <c r="S580" s="102"/>
      <c r="AC580" s="83">
        <f t="shared" si="197"/>
        <v>0</v>
      </c>
      <c r="AD580" s="83">
        <f t="shared" si="198"/>
        <v>0</v>
      </c>
      <c r="AF580" s="83">
        <f t="shared" ref="AF580:AF643" si="208">(AL581-AL580)*(AK581+AK580)/2</f>
        <v>0</v>
      </c>
      <c r="AG580" s="83">
        <f t="shared" ref="AG580:AG643" si="209">(AI581-AI580)*(AH581+AH580)/2</f>
        <v>0</v>
      </c>
      <c r="AQ580" s="83">
        <f t="shared" ref="AQ580:AQ643" ca="1" si="210">AW580-AV580</f>
        <v>0</v>
      </c>
      <c r="AR580" s="83">
        <f t="shared" ref="AR580:AR643" ca="1" si="211">MIN(AV580:AW580)+((MAX(AT580:AU580)-M580)/(MAX(AT580:AU580)-MIN(AT580:AU580)))*(MAX(AV580:AW580)-MIN(AV580:AW580))</f>
        <v>-144</v>
      </c>
      <c r="AS580" s="83">
        <f t="shared" ca="1" si="204"/>
        <v>-144</v>
      </c>
      <c r="AT580" s="83" cm="1">
        <f t="array" aca="1" ref="AT580" ca="1">_xlfn.LET(_xlpm.rozsah, $F$3:$F$10001,_xlpm.podminka, (_xlpm.rozsah&gt;M580)*(ISNUMBER(_xlpm.rozsah)),_xlpm.indexy, IF(_xlpm.podminka, ROW(_xlpm.rozsah)-MIN(ROW(_xlpm.rozsah))+1),_xlpm.prvni, MIN(_xlpm.indexy),_xlpm.finalni, IF(_xlpm.prvni=1, 2, _xlpm.prvni),INDEX(_xlpm.rozsah, _xlpm.finalni))</f>
        <v>1500</v>
      </c>
      <c r="AU580" s="83" cm="1">
        <f t="array" aca="1" ref="AU580" ca="1">INDEX($F$3:$F$10001,MATCH(AT580,$F$3:$F$10004,0)-1)</f>
        <v>1400</v>
      </c>
      <c r="AV580" s="83">
        <f t="shared" ca="1" si="199"/>
        <v>-144</v>
      </c>
      <c r="AW580" s="83">
        <f t="shared" ca="1" si="200"/>
        <v>-144</v>
      </c>
      <c r="AX580" s="83">
        <f t="shared" ref="AX580:AX643" ca="1" si="212">INDEX($G$2:$G$10001,MATCH(AT580,$F$2:$F$10001,0))</f>
        <v>360</v>
      </c>
      <c r="AY580" s="83">
        <f t="shared" ref="AY580:AY643" ca="1" si="213">INDEX($G$2:$G$10001,MATCH(AU580,$F$2:$F$10001,0))</f>
        <v>360</v>
      </c>
      <c r="AZ580" s="83">
        <f t="shared" ref="AZ580:AZ643" ca="1" si="214">AX580-AY580</f>
        <v>0</v>
      </c>
      <c r="BA580" s="83">
        <f t="shared" ref="BA580:BA643" ca="1" si="215">MIN(AX580:AY580)+((MAX(AT580:AU580)-M580)/(MAX(AT580:AU580)-MIN(AT580:AU580)))*(MAX(AX580:AY580)-MIN(AX580:AY580))</f>
        <v>360</v>
      </c>
      <c r="BB580" s="83">
        <f t="shared" ca="1" si="195"/>
        <v>360</v>
      </c>
    </row>
    <row r="581" spans="1:54" x14ac:dyDescent="0.25">
      <c r="A581" s="58">
        <v>579</v>
      </c>
      <c r="B581" s="59">
        <f t="shared" si="205"/>
        <v>9.65</v>
      </c>
      <c r="C581" s="58">
        <v>42.6</v>
      </c>
      <c r="D581" s="58">
        <v>0</v>
      </c>
      <c r="F581" s="117"/>
      <c r="G581" s="117"/>
      <c r="H581" s="112">
        <f t="shared" si="206"/>
        <v>0</v>
      </c>
      <c r="I581" s="121"/>
      <c r="J581" s="92">
        <f t="shared" si="207"/>
        <v>0</v>
      </c>
      <c r="L581" s="94">
        <v>579</v>
      </c>
      <c r="M581" s="114">
        <f t="shared" ca="1" si="203"/>
        <v>1338.3065752024802</v>
      </c>
      <c r="N581" s="115">
        <f t="shared" ca="1" si="202"/>
        <v>0</v>
      </c>
      <c r="P581" s="102"/>
      <c r="Q581" s="102"/>
      <c r="R581" s="102"/>
      <c r="S581" s="102"/>
      <c r="AC581" s="83">
        <f t="shared" si="197"/>
        <v>0</v>
      </c>
      <c r="AD581" s="83">
        <f t="shared" si="198"/>
        <v>0</v>
      </c>
      <c r="AF581" s="83">
        <f t="shared" si="208"/>
        <v>0</v>
      </c>
      <c r="AG581" s="83">
        <f t="shared" si="209"/>
        <v>0</v>
      </c>
      <c r="AQ581" s="83">
        <f t="shared" ca="1" si="210"/>
        <v>4</v>
      </c>
      <c r="AR581" s="83">
        <f t="shared" ca="1" si="211"/>
        <v>-141.53226300809922</v>
      </c>
      <c r="AS581" s="83">
        <f t="shared" ca="1" si="204"/>
        <v>-142.46773699190078</v>
      </c>
      <c r="AT581" s="83" cm="1">
        <f t="array" aca="1" ref="AT581" ca="1">_xlfn.LET(_xlpm.rozsah, $F$3:$F$10001,_xlpm.podminka, (_xlpm.rozsah&gt;M581)*(ISNUMBER(_xlpm.rozsah)),_xlpm.indexy, IF(_xlpm.podminka, ROW(_xlpm.rozsah)-MIN(ROW(_xlpm.rozsah))+1),_xlpm.prvni, MIN(_xlpm.indexy),_xlpm.finalni, IF(_xlpm.prvni=1, 2, _xlpm.prvni),INDEX(_xlpm.rozsah, _xlpm.finalni))</f>
        <v>1400</v>
      </c>
      <c r="AU581" s="83" cm="1">
        <f t="array" aca="1" ref="AU581" ca="1">INDEX($F$3:$F$10001,MATCH(AT581,$F$3:$F$10004,0)-1)</f>
        <v>1300</v>
      </c>
      <c r="AV581" s="83">
        <f t="shared" ca="1" si="199"/>
        <v>-144</v>
      </c>
      <c r="AW581" s="83">
        <f t="shared" ca="1" si="200"/>
        <v>-140</v>
      </c>
      <c r="AX581" s="83">
        <f t="shared" ca="1" si="212"/>
        <v>360</v>
      </c>
      <c r="AY581" s="83">
        <f t="shared" ca="1" si="213"/>
        <v>350</v>
      </c>
      <c r="AZ581" s="83">
        <f t="shared" ca="1" si="214"/>
        <v>10</v>
      </c>
      <c r="BA581" s="83">
        <f t="shared" ca="1" si="215"/>
        <v>356.169342479752</v>
      </c>
      <c r="BB581" s="83">
        <f t="shared" ref="BB581:BB644" ca="1" si="216">MIN(AX581:AY581)+((M581-MIN(AT581:AU581))/(MAX(AT581:AU581)-MIN(AT581:AU581)))*(MAX(AX581:AY581)-MIN(AX581:AY581))</f>
        <v>353.830657520248</v>
      </c>
    </row>
    <row r="582" spans="1:54" x14ac:dyDescent="0.25">
      <c r="A582" s="58">
        <v>580</v>
      </c>
      <c r="B582" s="59">
        <f t="shared" si="205"/>
        <v>9.6666666666666661</v>
      </c>
      <c r="C582" s="58">
        <v>27.7</v>
      </c>
      <c r="D582" s="58">
        <v>10.9</v>
      </c>
      <c r="F582" s="117"/>
      <c r="G582" s="117"/>
      <c r="H582" s="112">
        <f t="shared" si="206"/>
        <v>0</v>
      </c>
      <c r="I582" s="121"/>
      <c r="J582" s="92">
        <f t="shared" si="207"/>
        <v>0</v>
      </c>
      <c r="L582" s="94">
        <v>580</v>
      </c>
      <c r="M582" s="114">
        <f t="shared" ca="1" si="203"/>
        <v>1219.9786885706267</v>
      </c>
      <c r="N582" s="115">
        <f t="shared" ca="1" si="202"/>
        <v>35.533303116259496</v>
      </c>
      <c r="P582" s="102"/>
      <c r="Q582" s="102"/>
      <c r="R582" s="102"/>
      <c r="S582" s="102"/>
      <c r="AC582" s="83">
        <f t="shared" si="197"/>
        <v>0</v>
      </c>
      <c r="AD582" s="83">
        <f t="shared" si="198"/>
        <v>0</v>
      </c>
      <c r="AF582" s="83">
        <f t="shared" si="208"/>
        <v>0</v>
      </c>
      <c r="AG582" s="83">
        <f t="shared" si="209"/>
        <v>0</v>
      </c>
      <c r="AQ582" s="83">
        <f t="shared" ca="1" si="210"/>
        <v>12</v>
      </c>
      <c r="AR582" s="83">
        <f t="shared" ca="1" si="211"/>
        <v>-130.3974426284752</v>
      </c>
      <c r="AS582" s="83">
        <f t="shared" ca="1" si="204"/>
        <v>-137.6025573715248</v>
      </c>
      <c r="AT582" s="83" cm="1">
        <f t="array" aca="1" ref="AT582" ca="1">_xlfn.LET(_xlpm.rozsah, $F$3:$F$10001,_xlpm.podminka, (_xlpm.rozsah&gt;M582)*(ISNUMBER(_xlpm.rozsah)),_xlpm.indexy, IF(_xlpm.podminka, ROW(_xlpm.rozsah)-MIN(ROW(_xlpm.rozsah))+1),_xlpm.prvni, MIN(_xlpm.indexy),_xlpm.finalni, IF(_xlpm.prvni=1, 2, _xlpm.prvni),INDEX(_xlpm.rozsah, _xlpm.finalni))</f>
        <v>1300</v>
      </c>
      <c r="AU582" s="83" cm="1">
        <f t="array" aca="1" ref="AU582" ca="1">INDEX($F$3:$F$10001,MATCH(AT582,$F$3:$F$10004,0)-1)</f>
        <v>1200</v>
      </c>
      <c r="AV582" s="83">
        <f t="shared" ca="1" si="199"/>
        <v>-140</v>
      </c>
      <c r="AW582" s="83">
        <f t="shared" ca="1" si="200"/>
        <v>-128</v>
      </c>
      <c r="AX582" s="83">
        <f t="shared" ca="1" si="212"/>
        <v>350</v>
      </c>
      <c r="AY582" s="83">
        <f t="shared" ca="1" si="213"/>
        <v>320</v>
      </c>
      <c r="AZ582" s="83">
        <f t="shared" ca="1" si="214"/>
        <v>30</v>
      </c>
      <c r="BA582" s="83">
        <f t="shared" ca="1" si="215"/>
        <v>344.00639342881198</v>
      </c>
      <c r="BB582" s="83">
        <f t="shared" ca="1" si="216"/>
        <v>325.99360657118802</v>
      </c>
    </row>
    <row r="583" spans="1:54" x14ac:dyDescent="0.25">
      <c r="A583" s="58">
        <v>581</v>
      </c>
      <c r="B583" s="59">
        <f t="shared" si="205"/>
        <v>9.6833333333333336</v>
      </c>
      <c r="C583" s="58">
        <v>28.5</v>
      </c>
      <c r="D583" s="58">
        <v>21.3</v>
      </c>
      <c r="F583" s="117"/>
      <c r="G583" s="117"/>
      <c r="H583" s="112">
        <f t="shared" si="206"/>
        <v>0</v>
      </c>
      <c r="I583" s="121"/>
      <c r="J583" s="92">
        <f t="shared" si="207"/>
        <v>0</v>
      </c>
      <c r="L583" s="94">
        <v>581</v>
      </c>
      <c r="M583" s="114">
        <f t="shared" ca="1" si="203"/>
        <v>1226.3318636918</v>
      </c>
      <c r="N583" s="115">
        <f t="shared" ca="1" si="202"/>
        <v>69.842606089906013</v>
      </c>
      <c r="P583" s="102"/>
      <c r="Q583" s="102"/>
      <c r="R583" s="102"/>
      <c r="S583" s="102"/>
      <c r="AC583" s="83">
        <f t="shared" si="197"/>
        <v>0</v>
      </c>
      <c r="AD583" s="83">
        <f t="shared" si="198"/>
        <v>0</v>
      </c>
      <c r="AF583" s="83">
        <f t="shared" si="208"/>
        <v>0</v>
      </c>
      <c r="AG583" s="83">
        <f t="shared" si="209"/>
        <v>0</v>
      </c>
      <c r="AQ583" s="83">
        <f t="shared" ca="1" si="210"/>
        <v>12</v>
      </c>
      <c r="AR583" s="83">
        <f t="shared" ca="1" si="211"/>
        <v>-131.15982364301601</v>
      </c>
      <c r="AS583" s="83">
        <f t="shared" ca="1" si="204"/>
        <v>-136.84017635698399</v>
      </c>
      <c r="AT583" s="83" cm="1">
        <f t="array" aca="1" ref="AT583" ca="1">_xlfn.LET(_xlpm.rozsah, $F$3:$F$10001,_xlpm.podminka, (_xlpm.rozsah&gt;M583)*(ISNUMBER(_xlpm.rozsah)),_xlpm.indexy, IF(_xlpm.podminka, ROW(_xlpm.rozsah)-MIN(ROW(_xlpm.rozsah))+1),_xlpm.prvni, MIN(_xlpm.indexy),_xlpm.finalni, IF(_xlpm.prvni=1, 2, _xlpm.prvni),INDEX(_xlpm.rozsah, _xlpm.finalni))</f>
        <v>1300</v>
      </c>
      <c r="AU583" s="83" cm="1">
        <f t="array" aca="1" ref="AU583" ca="1">INDEX($F$3:$F$10001,MATCH(AT583,$F$3:$F$10004,0)-1)</f>
        <v>1200</v>
      </c>
      <c r="AV583" s="83">
        <f t="shared" ca="1" si="199"/>
        <v>-140</v>
      </c>
      <c r="AW583" s="83">
        <f t="shared" ca="1" si="200"/>
        <v>-128</v>
      </c>
      <c r="AX583" s="83">
        <f t="shared" ca="1" si="212"/>
        <v>350</v>
      </c>
      <c r="AY583" s="83">
        <f t="shared" ca="1" si="213"/>
        <v>320</v>
      </c>
      <c r="AZ583" s="83">
        <f t="shared" ca="1" si="214"/>
        <v>30</v>
      </c>
      <c r="BA583" s="83">
        <f t="shared" ca="1" si="215"/>
        <v>342.10044089246003</v>
      </c>
      <c r="BB583" s="83">
        <f t="shared" ca="1" si="216"/>
        <v>327.89955910753997</v>
      </c>
    </row>
    <row r="584" spans="1:54" x14ac:dyDescent="0.25">
      <c r="A584" s="58">
        <v>582</v>
      </c>
      <c r="B584" s="59">
        <f t="shared" si="205"/>
        <v>9.6999999999999993</v>
      </c>
      <c r="C584" s="58">
        <v>29.2</v>
      </c>
      <c r="D584" s="58">
        <v>23.9</v>
      </c>
      <c r="F584" s="117"/>
      <c r="G584" s="117"/>
      <c r="H584" s="112">
        <f t="shared" si="206"/>
        <v>0</v>
      </c>
      <c r="I584" s="121"/>
      <c r="J584" s="92">
        <f t="shared" si="207"/>
        <v>0</v>
      </c>
      <c r="L584" s="94">
        <v>582</v>
      </c>
      <c r="M584" s="114">
        <f t="shared" ca="1" si="203"/>
        <v>1231.8908919228268</v>
      </c>
      <c r="N584" s="115">
        <f t="shared" ca="1" si="202"/>
        <v>78.766576950866678</v>
      </c>
      <c r="P584" s="102"/>
      <c r="Q584" s="102"/>
      <c r="R584" s="102"/>
      <c r="S584" s="102"/>
      <c r="AC584" s="83">
        <f t="shared" si="197"/>
        <v>0</v>
      </c>
      <c r="AD584" s="83">
        <f t="shared" si="198"/>
        <v>0</v>
      </c>
      <c r="AF584" s="83">
        <f t="shared" si="208"/>
        <v>0</v>
      </c>
      <c r="AG584" s="83">
        <f t="shared" si="209"/>
        <v>0</v>
      </c>
      <c r="AQ584" s="83">
        <f t="shared" ca="1" si="210"/>
        <v>12</v>
      </c>
      <c r="AR584" s="83">
        <f t="shared" ca="1" si="211"/>
        <v>-131.82690703073922</v>
      </c>
      <c r="AS584" s="83">
        <f t="shared" ca="1" si="204"/>
        <v>-136.17309296926078</v>
      </c>
      <c r="AT584" s="83" cm="1">
        <f t="array" aca="1" ref="AT584" ca="1">_xlfn.LET(_xlpm.rozsah, $F$3:$F$10001,_xlpm.podminka, (_xlpm.rozsah&gt;M584)*(ISNUMBER(_xlpm.rozsah)),_xlpm.indexy, IF(_xlpm.podminka, ROW(_xlpm.rozsah)-MIN(ROW(_xlpm.rozsah))+1),_xlpm.prvni, MIN(_xlpm.indexy),_xlpm.finalni, IF(_xlpm.prvni=1, 2, _xlpm.prvni),INDEX(_xlpm.rozsah, _xlpm.finalni))</f>
        <v>1300</v>
      </c>
      <c r="AU584" s="83" cm="1">
        <f t="array" aca="1" ref="AU584" ca="1">INDEX($F$3:$F$10001,MATCH(AT584,$F$3:$F$10004,0)-1)</f>
        <v>1200</v>
      </c>
      <c r="AV584" s="83">
        <f t="shared" ca="1" si="199"/>
        <v>-140</v>
      </c>
      <c r="AW584" s="83">
        <f t="shared" ca="1" si="200"/>
        <v>-128</v>
      </c>
      <c r="AX584" s="83">
        <f t="shared" ca="1" si="212"/>
        <v>350</v>
      </c>
      <c r="AY584" s="83">
        <f t="shared" ca="1" si="213"/>
        <v>320</v>
      </c>
      <c r="AZ584" s="83">
        <f t="shared" ca="1" si="214"/>
        <v>30</v>
      </c>
      <c r="BA584" s="83">
        <f t="shared" ca="1" si="215"/>
        <v>340.43273242315195</v>
      </c>
      <c r="BB584" s="83">
        <f t="shared" ca="1" si="216"/>
        <v>329.56726757684805</v>
      </c>
    </row>
    <row r="585" spans="1:54" x14ac:dyDescent="0.25">
      <c r="A585" s="58">
        <v>583</v>
      </c>
      <c r="B585" s="59">
        <f t="shared" si="205"/>
        <v>9.7166666666666668</v>
      </c>
      <c r="C585" s="58">
        <v>29.5</v>
      </c>
      <c r="D585" s="58">
        <v>15.2</v>
      </c>
      <c r="F585" s="117"/>
      <c r="G585" s="117"/>
      <c r="H585" s="112">
        <f t="shared" si="206"/>
        <v>0</v>
      </c>
      <c r="I585" s="121"/>
      <c r="J585" s="92">
        <f t="shared" si="207"/>
        <v>0</v>
      </c>
      <c r="L585" s="94">
        <v>583</v>
      </c>
      <c r="M585" s="114">
        <f t="shared" ca="1" si="203"/>
        <v>1234.2733325932668</v>
      </c>
      <c r="N585" s="115">
        <f t="shared" ca="1" si="202"/>
        <v>50.202863966252963</v>
      </c>
      <c r="P585" s="102"/>
      <c r="Q585" s="102"/>
      <c r="R585" s="102"/>
      <c r="S585" s="102"/>
      <c r="AC585" s="83">
        <f t="shared" si="197"/>
        <v>0</v>
      </c>
      <c r="AD585" s="83">
        <f t="shared" si="198"/>
        <v>0</v>
      </c>
      <c r="AF585" s="83">
        <f t="shared" si="208"/>
        <v>0</v>
      </c>
      <c r="AG585" s="83">
        <f t="shared" si="209"/>
        <v>0</v>
      </c>
      <c r="AQ585" s="83">
        <f t="shared" ca="1" si="210"/>
        <v>12</v>
      </c>
      <c r="AR585" s="83">
        <f t="shared" ca="1" si="211"/>
        <v>-132.11279991119201</v>
      </c>
      <c r="AS585" s="83">
        <f t="shared" ca="1" si="204"/>
        <v>-135.88720008880799</v>
      </c>
      <c r="AT585" s="83" cm="1">
        <f t="array" aca="1" ref="AT585" ca="1">_xlfn.LET(_xlpm.rozsah, $F$3:$F$10001,_xlpm.podminka, (_xlpm.rozsah&gt;M585)*(ISNUMBER(_xlpm.rozsah)),_xlpm.indexy, IF(_xlpm.podminka, ROW(_xlpm.rozsah)-MIN(ROW(_xlpm.rozsah))+1),_xlpm.prvni, MIN(_xlpm.indexy),_xlpm.finalni, IF(_xlpm.prvni=1, 2, _xlpm.prvni),INDEX(_xlpm.rozsah, _xlpm.finalni))</f>
        <v>1300</v>
      </c>
      <c r="AU585" s="83" cm="1">
        <f t="array" aca="1" ref="AU585" ca="1">INDEX($F$3:$F$10001,MATCH(AT585,$F$3:$F$10004,0)-1)</f>
        <v>1200</v>
      </c>
      <c r="AV585" s="83">
        <f t="shared" ca="1" si="199"/>
        <v>-140</v>
      </c>
      <c r="AW585" s="83">
        <f t="shared" ca="1" si="200"/>
        <v>-128</v>
      </c>
      <c r="AX585" s="83">
        <f t="shared" ca="1" si="212"/>
        <v>350</v>
      </c>
      <c r="AY585" s="83">
        <f t="shared" ca="1" si="213"/>
        <v>320</v>
      </c>
      <c r="AZ585" s="83">
        <f t="shared" ca="1" si="214"/>
        <v>30</v>
      </c>
      <c r="BA585" s="83">
        <f t="shared" ca="1" si="215"/>
        <v>339.71800022201995</v>
      </c>
      <c r="BB585" s="83">
        <f t="shared" ca="1" si="216"/>
        <v>330.28199977798005</v>
      </c>
    </row>
    <row r="586" spans="1:54" x14ac:dyDescent="0.25">
      <c r="A586" s="58">
        <v>584</v>
      </c>
      <c r="B586" s="59">
        <f t="shared" si="205"/>
        <v>9.7333333333333325</v>
      </c>
      <c r="C586" s="58">
        <v>29.7</v>
      </c>
      <c r="D586" s="58">
        <v>8.8000000000000007</v>
      </c>
      <c r="F586" s="117"/>
      <c r="G586" s="117"/>
      <c r="H586" s="112">
        <f t="shared" si="206"/>
        <v>0</v>
      </c>
      <c r="I586" s="121"/>
      <c r="J586" s="92">
        <f t="shared" si="207"/>
        <v>0</v>
      </c>
      <c r="L586" s="94">
        <v>584</v>
      </c>
      <c r="M586" s="114">
        <f t="shared" ca="1" si="203"/>
        <v>1235.8616263735601</v>
      </c>
      <c r="N586" s="115">
        <f t="shared" ca="1" si="202"/>
        <v>29.106746936261988</v>
      </c>
      <c r="P586" s="102"/>
      <c r="Q586" s="102"/>
      <c r="R586" s="102"/>
      <c r="S586" s="102"/>
      <c r="AC586" s="83">
        <f t="shared" si="197"/>
        <v>0</v>
      </c>
      <c r="AD586" s="83">
        <f t="shared" si="198"/>
        <v>0</v>
      </c>
      <c r="AF586" s="83">
        <f t="shared" si="208"/>
        <v>0</v>
      </c>
      <c r="AG586" s="83">
        <f t="shared" si="209"/>
        <v>0</v>
      </c>
      <c r="AQ586" s="83">
        <f t="shared" ca="1" si="210"/>
        <v>12</v>
      </c>
      <c r="AR586" s="83">
        <f t="shared" ca="1" si="211"/>
        <v>-132.30339516482721</v>
      </c>
      <c r="AS586" s="83">
        <f t="shared" ca="1" si="204"/>
        <v>-135.69660483517279</v>
      </c>
      <c r="AT586" s="83" cm="1">
        <f t="array" aca="1" ref="AT586" ca="1">_xlfn.LET(_xlpm.rozsah, $F$3:$F$10001,_xlpm.podminka, (_xlpm.rozsah&gt;M586)*(ISNUMBER(_xlpm.rozsah)),_xlpm.indexy, IF(_xlpm.podminka, ROW(_xlpm.rozsah)-MIN(ROW(_xlpm.rozsah))+1),_xlpm.prvni, MIN(_xlpm.indexy),_xlpm.finalni, IF(_xlpm.prvni=1, 2, _xlpm.prvni),INDEX(_xlpm.rozsah, _xlpm.finalni))</f>
        <v>1300</v>
      </c>
      <c r="AU586" s="83" cm="1">
        <f t="array" aca="1" ref="AU586" ca="1">INDEX($F$3:$F$10001,MATCH(AT586,$F$3:$F$10004,0)-1)</f>
        <v>1200</v>
      </c>
      <c r="AV586" s="83">
        <f t="shared" ca="1" si="199"/>
        <v>-140</v>
      </c>
      <c r="AW586" s="83">
        <f t="shared" ca="1" si="200"/>
        <v>-128</v>
      </c>
      <c r="AX586" s="83">
        <f t="shared" ca="1" si="212"/>
        <v>350</v>
      </c>
      <c r="AY586" s="83">
        <f t="shared" ca="1" si="213"/>
        <v>320</v>
      </c>
      <c r="AZ586" s="83">
        <f t="shared" ca="1" si="214"/>
        <v>30</v>
      </c>
      <c r="BA586" s="83">
        <f t="shared" ca="1" si="215"/>
        <v>339.24151208793199</v>
      </c>
      <c r="BB586" s="83">
        <f t="shared" ca="1" si="216"/>
        <v>330.75848791206801</v>
      </c>
    </row>
    <row r="587" spans="1:54" x14ac:dyDescent="0.25">
      <c r="A587" s="58">
        <v>585</v>
      </c>
      <c r="B587" s="59">
        <f t="shared" si="205"/>
        <v>9.75</v>
      </c>
      <c r="C587" s="58">
        <v>30.4</v>
      </c>
      <c r="D587" s="58">
        <v>20.8</v>
      </c>
      <c r="F587" s="117"/>
      <c r="G587" s="117"/>
      <c r="H587" s="112">
        <f t="shared" si="206"/>
        <v>0</v>
      </c>
      <c r="I587" s="121"/>
      <c r="J587" s="92">
        <f t="shared" si="207"/>
        <v>0</v>
      </c>
      <c r="L587" s="94">
        <v>585</v>
      </c>
      <c r="M587" s="114">
        <f t="shared" ca="1" si="203"/>
        <v>1241.4206546045868</v>
      </c>
      <c r="N587" s="115">
        <f t="shared" ca="1" si="202"/>
        <v>69.144648847326224</v>
      </c>
      <c r="P587" s="102"/>
      <c r="Q587" s="102"/>
      <c r="R587" s="102"/>
      <c r="S587" s="102"/>
      <c r="AC587" s="83">
        <f t="shared" si="197"/>
        <v>0</v>
      </c>
      <c r="AD587" s="83">
        <f t="shared" si="198"/>
        <v>0</v>
      </c>
      <c r="AF587" s="83">
        <f t="shared" si="208"/>
        <v>0</v>
      </c>
      <c r="AG587" s="83">
        <f t="shared" si="209"/>
        <v>0</v>
      </c>
      <c r="AQ587" s="83">
        <f t="shared" ca="1" si="210"/>
        <v>12</v>
      </c>
      <c r="AR587" s="83">
        <f t="shared" ca="1" si="211"/>
        <v>-132.97047855255042</v>
      </c>
      <c r="AS587" s="83">
        <f t="shared" ca="1" si="204"/>
        <v>-135.02952144744958</v>
      </c>
      <c r="AT587" s="83" cm="1">
        <f t="array" aca="1" ref="AT587" ca="1">_xlfn.LET(_xlpm.rozsah, $F$3:$F$10001,_xlpm.podminka, (_xlpm.rozsah&gt;M587)*(ISNUMBER(_xlpm.rozsah)),_xlpm.indexy, IF(_xlpm.podminka, ROW(_xlpm.rozsah)-MIN(ROW(_xlpm.rozsah))+1),_xlpm.prvni, MIN(_xlpm.indexy),_xlpm.finalni, IF(_xlpm.prvni=1, 2, _xlpm.prvni),INDEX(_xlpm.rozsah, _xlpm.finalni))</f>
        <v>1300</v>
      </c>
      <c r="AU587" s="83" cm="1">
        <f t="array" aca="1" ref="AU587" ca="1">INDEX($F$3:$F$10001,MATCH(AT587,$F$3:$F$10004,0)-1)</f>
        <v>1200</v>
      </c>
      <c r="AV587" s="83">
        <f t="shared" ca="1" si="199"/>
        <v>-140</v>
      </c>
      <c r="AW587" s="83">
        <f t="shared" ca="1" si="200"/>
        <v>-128</v>
      </c>
      <c r="AX587" s="83">
        <f t="shared" ca="1" si="212"/>
        <v>350</v>
      </c>
      <c r="AY587" s="83">
        <f t="shared" ca="1" si="213"/>
        <v>320</v>
      </c>
      <c r="AZ587" s="83">
        <f t="shared" ca="1" si="214"/>
        <v>30</v>
      </c>
      <c r="BA587" s="83">
        <f t="shared" ca="1" si="215"/>
        <v>337.57380361862397</v>
      </c>
      <c r="BB587" s="83">
        <f t="shared" ca="1" si="216"/>
        <v>332.42619638137603</v>
      </c>
    </row>
    <row r="588" spans="1:54" x14ac:dyDescent="0.25">
      <c r="A588" s="58">
        <v>586</v>
      </c>
      <c r="B588" s="59">
        <f t="shared" si="205"/>
        <v>9.7666666666666675</v>
      </c>
      <c r="C588" s="58">
        <v>31.9</v>
      </c>
      <c r="D588" s="58">
        <v>22.9</v>
      </c>
      <c r="F588" s="117"/>
      <c r="G588" s="117"/>
      <c r="H588" s="112">
        <f t="shared" si="206"/>
        <v>0</v>
      </c>
      <c r="I588" s="121"/>
      <c r="J588" s="92">
        <f t="shared" si="207"/>
        <v>0</v>
      </c>
      <c r="L588" s="94">
        <v>586</v>
      </c>
      <c r="M588" s="114">
        <f t="shared" ca="1" si="203"/>
        <v>1253.3328579567867</v>
      </c>
      <c r="N588" s="115">
        <f t="shared" ca="1" si="202"/>
        <v>76.943967341631236</v>
      </c>
      <c r="P588" s="102"/>
      <c r="Q588" s="102"/>
      <c r="R588" s="102"/>
      <c r="S588" s="102"/>
      <c r="AC588" s="83">
        <f t="shared" si="197"/>
        <v>0</v>
      </c>
      <c r="AD588" s="83">
        <f t="shared" si="198"/>
        <v>0</v>
      </c>
      <c r="AF588" s="83">
        <f t="shared" si="208"/>
        <v>0</v>
      </c>
      <c r="AG588" s="83">
        <f t="shared" si="209"/>
        <v>0</v>
      </c>
      <c r="AQ588" s="83">
        <f t="shared" ca="1" si="210"/>
        <v>12</v>
      </c>
      <c r="AR588" s="83">
        <f t="shared" ca="1" si="211"/>
        <v>-134.39994295481441</v>
      </c>
      <c r="AS588" s="83">
        <f t="shared" ca="1" si="204"/>
        <v>-133.60005704518559</v>
      </c>
      <c r="AT588" s="83" cm="1">
        <f t="array" aca="1" ref="AT588" ca="1">_xlfn.LET(_xlpm.rozsah, $F$3:$F$10001,_xlpm.podminka, (_xlpm.rozsah&gt;M588)*(ISNUMBER(_xlpm.rozsah)),_xlpm.indexy, IF(_xlpm.podminka, ROW(_xlpm.rozsah)-MIN(ROW(_xlpm.rozsah))+1),_xlpm.prvni, MIN(_xlpm.indexy),_xlpm.finalni, IF(_xlpm.prvni=1, 2, _xlpm.prvni),INDEX(_xlpm.rozsah, _xlpm.finalni))</f>
        <v>1300</v>
      </c>
      <c r="AU588" s="83" cm="1">
        <f t="array" aca="1" ref="AU588" ca="1">INDEX($F$3:$F$10001,MATCH(AT588,$F$3:$F$10004,0)-1)</f>
        <v>1200</v>
      </c>
      <c r="AV588" s="83">
        <f t="shared" ca="1" si="199"/>
        <v>-140</v>
      </c>
      <c r="AW588" s="83">
        <f t="shared" ca="1" si="200"/>
        <v>-128</v>
      </c>
      <c r="AX588" s="83">
        <f t="shared" ca="1" si="212"/>
        <v>350</v>
      </c>
      <c r="AY588" s="83">
        <f t="shared" ca="1" si="213"/>
        <v>320</v>
      </c>
      <c r="AZ588" s="83">
        <f t="shared" ca="1" si="214"/>
        <v>30</v>
      </c>
      <c r="BA588" s="83">
        <f t="shared" ca="1" si="215"/>
        <v>334.000142612964</v>
      </c>
      <c r="BB588" s="83">
        <f t="shared" ca="1" si="216"/>
        <v>335.999857387036</v>
      </c>
    </row>
    <row r="589" spans="1:54" x14ac:dyDescent="0.25">
      <c r="A589" s="58">
        <v>587</v>
      </c>
      <c r="B589" s="59">
        <f t="shared" si="205"/>
        <v>9.7833333333333332</v>
      </c>
      <c r="C589" s="58">
        <v>34.299999999999997</v>
      </c>
      <c r="D589" s="58">
        <v>61.4</v>
      </c>
      <c r="F589" s="117"/>
      <c r="G589" s="117"/>
      <c r="H589" s="112">
        <f t="shared" si="206"/>
        <v>0</v>
      </c>
      <c r="I589" s="121"/>
      <c r="J589" s="92">
        <f t="shared" si="207"/>
        <v>0</v>
      </c>
      <c r="L589" s="94">
        <v>587</v>
      </c>
      <c r="M589" s="114">
        <f t="shared" ca="1" si="203"/>
        <v>1272.3923833203066</v>
      </c>
      <c r="N589" s="115">
        <f t="shared" ca="1" si="202"/>
        <v>209.81467700760049</v>
      </c>
      <c r="P589" s="102"/>
      <c r="Q589" s="102"/>
      <c r="R589" s="102"/>
      <c r="S589" s="102"/>
      <c r="AC589" s="83">
        <f t="shared" si="197"/>
        <v>0</v>
      </c>
      <c r="AD589" s="83">
        <f t="shared" si="198"/>
        <v>0</v>
      </c>
      <c r="AF589" s="83">
        <f t="shared" si="208"/>
        <v>0</v>
      </c>
      <c r="AG589" s="83">
        <f t="shared" si="209"/>
        <v>0</v>
      </c>
      <c r="AQ589" s="83">
        <f t="shared" ca="1" si="210"/>
        <v>12</v>
      </c>
      <c r="AR589" s="83">
        <f t="shared" ca="1" si="211"/>
        <v>-136.6870859984368</v>
      </c>
      <c r="AS589" s="83">
        <f t="shared" ca="1" si="204"/>
        <v>-131.3129140015632</v>
      </c>
      <c r="AT589" s="83" cm="1">
        <f t="array" aca="1" ref="AT589" ca="1">_xlfn.LET(_xlpm.rozsah, $F$3:$F$10001,_xlpm.podminka, (_xlpm.rozsah&gt;M589)*(ISNUMBER(_xlpm.rozsah)),_xlpm.indexy, IF(_xlpm.podminka, ROW(_xlpm.rozsah)-MIN(ROW(_xlpm.rozsah))+1),_xlpm.prvni, MIN(_xlpm.indexy),_xlpm.finalni, IF(_xlpm.prvni=1, 2, _xlpm.prvni),INDEX(_xlpm.rozsah, _xlpm.finalni))</f>
        <v>1300</v>
      </c>
      <c r="AU589" s="83" cm="1">
        <f t="array" aca="1" ref="AU589" ca="1">INDEX($F$3:$F$10001,MATCH(AT589,$F$3:$F$10004,0)-1)</f>
        <v>1200</v>
      </c>
      <c r="AV589" s="83">
        <f t="shared" ca="1" si="199"/>
        <v>-140</v>
      </c>
      <c r="AW589" s="83">
        <f t="shared" ca="1" si="200"/>
        <v>-128</v>
      </c>
      <c r="AX589" s="83">
        <f t="shared" ca="1" si="212"/>
        <v>350</v>
      </c>
      <c r="AY589" s="83">
        <f t="shared" ca="1" si="213"/>
        <v>320</v>
      </c>
      <c r="AZ589" s="83">
        <f t="shared" ca="1" si="214"/>
        <v>30</v>
      </c>
      <c r="BA589" s="83">
        <f t="shared" ca="1" si="215"/>
        <v>328.28228500390799</v>
      </c>
      <c r="BB589" s="83">
        <f t="shared" ca="1" si="216"/>
        <v>341.71771499609201</v>
      </c>
    </row>
    <row r="590" spans="1:54" x14ac:dyDescent="0.25">
      <c r="A590" s="58">
        <v>588</v>
      </c>
      <c r="B590" s="59">
        <f t="shared" si="205"/>
        <v>9.8000000000000007</v>
      </c>
      <c r="C590" s="58">
        <v>37.200000000000003</v>
      </c>
      <c r="D590" s="58">
        <v>76.599999999999994</v>
      </c>
      <c r="F590" s="117"/>
      <c r="G590" s="117"/>
      <c r="H590" s="112">
        <f t="shared" si="206"/>
        <v>0</v>
      </c>
      <c r="I590" s="121"/>
      <c r="J590" s="92">
        <f t="shared" si="207"/>
        <v>0</v>
      </c>
      <c r="L590" s="94">
        <v>588</v>
      </c>
      <c r="M590" s="114">
        <f t="shared" ca="1" si="203"/>
        <v>1295.4226431345601</v>
      </c>
      <c r="N590" s="115">
        <f t="shared" ca="1" si="202"/>
        <v>267.04812339232188</v>
      </c>
      <c r="P590" s="102"/>
      <c r="Q590" s="102"/>
      <c r="R590" s="102"/>
      <c r="S590" s="102"/>
      <c r="AC590" s="83">
        <f t="shared" si="197"/>
        <v>0</v>
      </c>
      <c r="AD590" s="83">
        <f t="shared" si="198"/>
        <v>0</v>
      </c>
      <c r="AF590" s="83">
        <f t="shared" si="208"/>
        <v>0</v>
      </c>
      <c r="AG590" s="83">
        <f t="shared" si="209"/>
        <v>0</v>
      </c>
      <c r="AQ590" s="83">
        <f t="shared" ca="1" si="210"/>
        <v>12</v>
      </c>
      <c r="AR590" s="83">
        <f t="shared" ca="1" si="211"/>
        <v>-139.45071717614721</v>
      </c>
      <c r="AS590" s="83">
        <f t="shared" ca="1" si="204"/>
        <v>-128.54928282385279</v>
      </c>
      <c r="AT590" s="83" cm="1">
        <f t="array" aca="1" ref="AT590" ca="1">_xlfn.LET(_xlpm.rozsah, $F$3:$F$10001,_xlpm.podminka, (_xlpm.rozsah&gt;M590)*(ISNUMBER(_xlpm.rozsah)),_xlpm.indexy, IF(_xlpm.podminka, ROW(_xlpm.rozsah)-MIN(ROW(_xlpm.rozsah))+1),_xlpm.prvni, MIN(_xlpm.indexy),_xlpm.finalni, IF(_xlpm.prvni=1, 2, _xlpm.prvni),INDEX(_xlpm.rozsah, _xlpm.finalni))</f>
        <v>1300</v>
      </c>
      <c r="AU590" s="83" cm="1">
        <f t="array" aca="1" ref="AU590" ca="1">INDEX($F$3:$F$10001,MATCH(AT590,$F$3:$F$10004,0)-1)</f>
        <v>1200</v>
      </c>
      <c r="AV590" s="83">
        <f t="shared" ca="1" si="199"/>
        <v>-140</v>
      </c>
      <c r="AW590" s="83">
        <f t="shared" ca="1" si="200"/>
        <v>-128</v>
      </c>
      <c r="AX590" s="83">
        <f t="shared" ca="1" si="212"/>
        <v>350</v>
      </c>
      <c r="AY590" s="83">
        <f t="shared" ca="1" si="213"/>
        <v>320</v>
      </c>
      <c r="AZ590" s="83">
        <f t="shared" ca="1" si="214"/>
        <v>30</v>
      </c>
      <c r="BA590" s="83">
        <f t="shared" ca="1" si="215"/>
        <v>321.37320705963197</v>
      </c>
      <c r="BB590" s="83">
        <f t="shared" ca="1" si="216"/>
        <v>348.62679294036803</v>
      </c>
    </row>
    <row r="591" spans="1:54" x14ac:dyDescent="0.25">
      <c r="A591" s="58">
        <v>589</v>
      </c>
      <c r="B591" s="59">
        <f t="shared" si="205"/>
        <v>9.8166666666666664</v>
      </c>
      <c r="C591" s="58">
        <v>40.1</v>
      </c>
      <c r="D591" s="58">
        <v>27.5</v>
      </c>
      <c r="F591" s="117"/>
      <c r="G591" s="117"/>
      <c r="H591" s="112">
        <f t="shared" si="206"/>
        <v>0</v>
      </c>
      <c r="I591" s="121"/>
      <c r="J591" s="92">
        <f t="shared" si="207"/>
        <v>0</v>
      </c>
      <c r="L591" s="94">
        <v>589</v>
      </c>
      <c r="M591" s="114">
        <f t="shared" ca="1" si="203"/>
        <v>1318.4529029488135</v>
      </c>
      <c r="N591" s="115">
        <f t="shared" ca="1" si="202"/>
        <v>96.757454831092375</v>
      </c>
      <c r="P591" s="102"/>
      <c r="Q591" s="102"/>
      <c r="R591" s="102"/>
      <c r="S591" s="102"/>
      <c r="AC591" s="83">
        <f t="shared" si="197"/>
        <v>0</v>
      </c>
      <c r="AD591" s="83">
        <f t="shared" si="198"/>
        <v>0</v>
      </c>
      <c r="AF591" s="83">
        <f t="shared" si="208"/>
        <v>0</v>
      </c>
      <c r="AG591" s="83">
        <f t="shared" si="209"/>
        <v>0</v>
      </c>
      <c r="AQ591" s="83">
        <f t="shared" ca="1" si="210"/>
        <v>4</v>
      </c>
      <c r="AR591" s="83">
        <f t="shared" ca="1" si="211"/>
        <v>-140.73811611795253</v>
      </c>
      <c r="AS591" s="83">
        <f t="shared" ca="1" si="204"/>
        <v>-143.26188388204747</v>
      </c>
      <c r="AT591" s="83" cm="1">
        <f t="array" aca="1" ref="AT591" ca="1">_xlfn.LET(_xlpm.rozsah, $F$3:$F$10001,_xlpm.podminka, (_xlpm.rozsah&gt;M591)*(ISNUMBER(_xlpm.rozsah)),_xlpm.indexy, IF(_xlpm.podminka, ROW(_xlpm.rozsah)-MIN(ROW(_xlpm.rozsah))+1),_xlpm.prvni, MIN(_xlpm.indexy),_xlpm.finalni, IF(_xlpm.prvni=1, 2, _xlpm.prvni),INDEX(_xlpm.rozsah, _xlpm.finalni))</f>
        <v>1400</v>
      </c>
      <c r="AU591" s="83" cm="1">
        <f t="array" aca="1" ref="AU591" ca="1">INDEX($F$3:$F$10001,MATCH(AT591,$F$3:$F$10004,0)-1)</f>
        <v>1300</v>
      </c>
      <c r="AV591" s="83">
        <f t="shared" ca="1" si="199"/>
        <v>-144</v>
      </c>
      <c r="AW591" s="83">
        <f t="shared" ca="1" si="200"/>
        <v>-140</v>
      </c>
      <c r="AX591" s="83">
        <f t="shared" ca="1" si="212"/>
        <v>360</v>
      </c>
      <c r="AY591" s="83">
        <f t="shared" ca="1" si="213"/>
        <v>350</v>
      </c>
      <c r="AZ591" s="83">
        <f t="shared" ca="1" si="214"/>
        <v>10</v>
      </c>
      <c r="BA591" s="83">
        <f t="shared" ca="1" si="215"/>
        <v>358.15470970511865</v>
      </c>
      <c r="BB591" s="83">
        <f t="shared" ca="1" si="216"/>
        <v>351.84529029488135</v>
      </c>
    </row>
    <row r="592" spans="1:54" x14ac:dyDescent="0.25">
      <c r="A592" s="58">
        <v>590</v>
      </c>
      <c r="B592" s="59">
        <f t="shared" si="205"/>
        <v>9.8333333333333339</v>
      </c>
      <c r="C592" s="58">
        <v>42.3</v>
      </c>
      <c r="D592" s="58">
        <v>25.4</v>
      </c>
      <c r="F592" s="117"/>
      <c r="G592" s="117"/>
      <c r="H592" s="112">
        <f t="shared" si="206"/>
        <v>0</v>
      </c>
      <c r="I592" s="121"/>
      <c r="J592" s="92">
        <f t="shared" si="207"/>
        <v>0</v>
      </c>
      <c r="L592" s="94">
        <v>590</v>
      </c>
      <c r="M592" s="114">
        <f t="shared" ca="1" si="203"/>
        <v>1335.9241345320402</v>
      </c>
      <c r="N592" s="115">
        <f t="shared" ca="1" si="202"/>
        <v>89.812473017113817</v>
      </c>
      <c r="P592" s="102"/>
      <c r="Q592" s="102"/>
      <c r="R592" s="102"/>
      <c r="S592" s="102"/>
      <c r="AC592" s="83">
        <f t="shared" si="197"/>
        <v>0</v>
      </c>
      <c r="AD592" s="83">
        <f t="shared" si="198"/>
        <v>0</v>
      </c>
      <c r="AF592" s="83">
        <f t="shared" si="208"/>
        <v>0</v>
      </c>
      <c r="AG592" s="83">
        <f t="shared" si="209"/>
        <v>0</v>
      </c>
      <c r="AQ592" s="83">
        <f t="shared" ca="1" si="210"/>
        <v>4</v>
      </c>
      <c r="AR592" s="83">
        <f t="shared" ca="1" si="211"/>
        <v>-141.4369653812816</v>
      </c>
      <c r="AS592" s="83">
        <f t="shared" ca="1" si="204"/>
        <v>-142.5630346187184</v>
      </c>
      <c r="AT592" s="83" cm="1">
        <f t="array" aca="1" ref="AT592" ca="1">_xlfn.LET(_xlpm.rozsah, $F$3:$F$10001,_xlpm.podminka, (_xlpm.rozsah&gt;M592)*(ISNUMBER(_xlpm.rozsah)),_xlpm.indexy, IF(_xlpm.podminka, ROW(_xlpm.rozsah)-MIN(ROW(_xlpm.rozsah))+1),_xlpm.prvni, MIN(_xlpm.indexy),_xlpm.finalni, IF(_xlpm.prvni=1, 2, _xlpm.prvni),INDEX(_xlpm.rozsah, _xlpm.finalni))</f>
        <v>1400</v>
      </c>
      <c r="AU592" s="83" cm="1">
        <f t="array" aca="1" ref="AU592" ca="1">INDEX($F$3:$F$10001,MATCH(AT592,$F$3:$F$10004,0)-1)</f>
        <v>1300</v>
      </c>
      <c r="AV592" s="83">
        <f t="shared" ca="1" si="199"/>
        <v>-144</v>
      </c>
      <c r="AW592" s="83">
        <f t="shared" ca="1" si="200"/>
        <v>-140</v>
      </c>
      <c r="AX592" s="83">
        <f t="shared" ca="1" si="212"/>
        <v>360</v>
      </c>
      <c r="AY592" s="83">
        <f t="shared" ca="1" si="213"/>
        <v>350</v>
      </c>
      <c r="AZ592" s="83">
        <f t="shared" ca="1" si="214"/>
        <v>10</v>
      </c>
      <c r="BA592" s="83">
        <f t="shared" ca="1" si="215"/>
        <v>356.40758654679598</v>
      </c>
      <c r="BB592" s="83">
        <f t="shared" ca="1" si="216"/>
        <v>353.59241345320402</v>
      </c>
    </row>
    <row r="593" spans="1:54" x14ac:dyDescent="0.25">
      <c r="A593" s="58">
        <v>591</v>
      </c>
      <c r="B593" s="59">
        <f t="shared" si="205"/>
        <v>9.85</v>
      </c>
      <c r="C593" s="58">
        <v>43.5</v>
      </c>
      <c r="D593" s="58">
        <v>32</v>
      </c>
      <c r="F593" s="117"/>
      <c r="G593" s="117"/>
      <c r="H593" s="112">
        <f t="shared" si="206"/>
        <v>0</v>
      </c>
      <c r="I593" s="121"/>
      <c r="J593" s="92">
        <f t="shared" si="207"/>
        <v>0</v>
      </c>
      <c r="L593" s="94">
        <v>591</v>
      </c>
      <c r="M593" s="114">
        <f t="shared" ca="1" si="203"/>
        <v>1345.4538972138002</v>
      </c>
      <c r="N593" s="115">
        <f t="shared" ca="1" si="202"/>
        <v>113.45452471084161</v>
      </c>
      <c r="P593" s="102"/>
      <c r="Q593" s="102"/>
      <c r="R593" s="102"/>
      <c r="S593" s="102"/>
      <c r="AC593" s="83">
        <f t="shared" si="197"/>
        <v>0</v>
      </c>
      <c r="AD593" s="83">
        <f t="shared" si="198"/>
        <v>0</v>
      </c>
      <c r="AF593" s="83">
        <f t="shared" si="208"/>
        <v>0</v>
      </c>
      <c r="AG593" s="83">
        <f t="shared" si="209"/>
        <v>0</v>
      </c>
      <c r="AQ593" s="83">
        <f t="shared" ca="1" si="210"/>
        <v>4</v>
      </c>
      <c r="AR593" s="83">
        <f t="shared" ca="1" si="211"/>
        <v>-141.81815588855201</v>
      </c>
      <c r="AS593" s="83">
        <f t="shared" ca="1" si="204"/>
        <v>-142.18184411144799</v>
      </c>
      <c r="AT593" s="83" cm="1">
        <f t="array" aca="1" ref="AT593" ca="1">_xlfn.LET(_xlpm.rozsah, $F$3:$F$10001,_xlpm.podminka, (_xlpm.rozsah&gt;M593)*(ISNUMBER(_xlpm.rozsah)),_xlpm.indexy, IF(_xlpm.podminka, ROW(_xlpm.rozsah)-MIN(ROW(_xlpm.rozsah))+1),_xlpm.prvni, MIN(_xlpm.indexy),_xlpm.finalni, IF(_xlpm.prvni=1, 2, _xlpm.prvni),INDEX(_xlpm.rozsah, _xlpm.finalni))</f>
        <v>1400</v>
      </c>
      <c r="AU593" s="83" cm="1">
        <f t="array" aca="1" ref="AU593" ca="1">INDEX($F$3:$F$10001,MATCH(AT593,$F$3:$F$10004,0)-1)</f>
        <v>1300</v>
      </c>
      <c r="AV593" s="83">
        <f t="shared" ca="1" si="199"/>
        <v>-144</v>
      </c>
      <c r="AW593" s="83">
        <f t="shared" ca="1" si="200"/>
        <v>-140</v>
      </c>
      <c r="AX593" s="83">
        <f t="shared" ca="1" si="212"/>
        <v>360</v>
      </c>
      <c r="AY593" s="83">
        <f t="shared" ca="1" si="213"/>
        <v>350</v>
      </c>
      <c r="AZ593" s="83">
        <f t="shared" ca="1" si="214"/>
        <v>10</v>
      </c>
      <c r="BA593" s="83">
        <f t="shared" ca="1" si="215"/>
        <v>355.45461027861995</v>
      </c>
      <c r="BB593" s="83">
        <f t="shared" ca="1" si="216"/>
        <v>354.54538972138005</v>
      </c>
    </row>
    <row r="594" spans="1:54" x14ac:dyDescent="0.25">
      <c r="A594" s="58">
        <v>592</v>
      </c>
      <c r="B594" s="59">
        <f t="shared" si="205"/>
        <v>9.8666666666666671</v>
      </c>
      <c r="C594" s="58">
        <v>43.8</v>
      </c>
      <c r="D594" s="58">
        <v>6</v>
      </c>
      <c r="F594" s="117"/>
      <c r="G594" s="117"/>
      <c r="H594" s="112">
        <f t="shared" si="206"/>
        <v>0</v>
      </c>
      <c r="I594" s="121"/>
      <c r="J594" s="92">
        <f t="shared" si="207"/>
        <v>0</v>
      </c>
      <c r="L594" s="94">
        <v>592</v>
      </c>
      <c r="M594" s="114">
        <f t="shared" ca="1" si="203"/>
        <v>1347.83633788424</v>
      </c>
      <c r="N594" s="115">
        <f t="shared" ca="1" si="202"/>
        <v>21.287018027305439</v>
      </c>
      <c r="P594" s="102"/>
      <c r="Q594" s="102"/>
      <c r="R594" s="102"/>
      <c r="S594" s="102"/>
      <c r="AC594" s="83">
        <f t="shared" si="197"/>
        <v>0</v>
      </c>
      <c r="AD594" s="83">
        <f t="shared" si="198"/>
        <v>0</v>
      </c>
      <c r="AF594" s="83">
        <f t="shared" si="208"/>
        <v>0</v>
      </c>
      <c r="AG594" s="83">
        <f t="shared" si="209"/>
        <v>0</v>
      </c>
      <c r="AQ594" s="83">
        <f t="shared" ca="1" si="210"/>
        <v>4</v>
      </c>
      <c r="AR594" s="83">
        <f t="shared" ca="1" si="211"/>
        <v>-141.91345351536961</v>
      </c>
      <c r="AS594" s="83">
        <f t="shared" ca="1" si="204"/>
        <v>-142.08654648463039</v>
      </c>
      <c r="AT594" s="83" cm="1">
        <f t="array" aca="1" ref="AT594" ca="1">_xlfn.LET(_xlpm.rozsah, $F$3:$F$10001,_xlpm.podminka, (_xlpm.rozsah&gt;M594)*(ISNUMBER(_xlpm.rozsah)),_xlpm.indexy, IF(_xlpm.podminka, ROW(_xlpm.rozsah)-MIN(ROW(_xlpm.rozsah))+1),_xlpm.prvni, MIN(_xlpm.indexy),_xlpm.finalni, IF(_xlpm.prvni=1, 2, _xlpm.prvni),INDEX(_xlpm.rozsah, _xlpm.finalni))</f>
        <v>1400</v>
      </c>
      <c r="AU594" s="83" cm="1">
        <f t="array" aca="1" ref="AU594" ca="1">INDEX($F$3:$F$10001,MATCH(AT594,$F$3:$F$10004,0)-1)</f>
        <v>1300</v>
      </c>
      <c r="AV594" s="83">
        <f t="shared" ca="1" si="199"/>
        <v>-144</v>
      </c>
      <c r="AW594" s="83">
        <f t="shared" ca="1" si="200"/>
        <v>-140</v>
      </c>
      <c r="AX594" s="83">
        <f t="shared" ca="1" si="212"/>
        <v>360</v>
      </c>
      <c r="AY594" s="83">
        <f t="shared" ca="1" si="213"/>
        <v>350</v>
      </c>
      <c r="AZ594" s="83">
        <f t="shared" ca="1" si="214"/>
        <v>10</v>
      </c>
      <c r="BA594" s="83">
        <f t="shared" ca="1" si="215"/>
        <v>355.21636621157597</v>
      </c>
      <c r="BB594" s="83">
        <f t="shared" ca="1" si="216"/>
        <v>354.78363378842403</v>
      </c>
    </row>
    <row r="595" spans="1:54" s="81" customFormat="1" x14ac:dyDescent="0.25">
      <c r="A595" s="79">
        <v>593</v>
      </c>
      <c r="B595" s="80">
        <f t="shared" si="205"/>
        <v>9.8833333333333329</v>
      </c>
      <c r="C595" s="79">
        <v>43.5</v>
      </c>
      <c r="D595" s="79" t="s">
        <v>8</v>
      </c>
      <c r="F595" s="117"/>
      <c r="G595" s="117"/>
      <c r="H595" s="112">
        <f t="shared" si="206"/>
        <v>0</v>
      </c>
      <c r="I595" s="121"/>
      <c r="J595" s="92">
        <f t="shared" si="207"/>
        <v>0</v>
      </c>
      <c r="K595" s="83"/>
      <c r="L595" s="94">
        <v>593</v>
      </c>
      <c r="M595" s="114">
        <f t="shared" ca="1" si="203"/>
        <v>1345.4538972138002</v>
      </c>
      <c r="N595" s="115">
        <f ca="1">AS595</f>
        <v>-142.18184411144799</v>
      </c>
      <c r="O595" s="83"/>
      <c r="P595" s="102"/>
      <c r="Q595" s="102"/>
      <c r="R595" s="102"/>
      <c r="S595" s="102"/>
      <c r="T595" s="83"/>
      <c r="U595" s="83"/>
      <c r="V595" s="83"/>
      <c r="W595" s="83"/>
      <c r="X595" s="83"/>
      <c r="Y595" s="83"/>
      <c r="Z595" s="83"/>
      <c r="AA595" s="83"/>
      <c r="AB595" s="83"/>
      <c r="AC595" s="83">
        <f t="shared" si="197"/>
        <v>0</v>
      </c>
      <c r="AD595" s="83">
        <f t="shared" si="198"/>
        <v>0</v>
      </c>
      <c r="AE595" s="83"/>
      <c r="AF595" s="83">
        <f t="shared" si="208"/>
        <v>0</v>
      </c>
      <c r="AG595" s="83">
        <f t="shared" si="209"/>
        <v>0</v>
      </c>
      <c r="AH595" s="83"/>
      <c r="AI595" s="83"/>
      <c r="AJ595" s="83"/>
      <c r="AK595" s="83"/>
      <c r="AL595" s="83"/>
      <c r="AM595" s="83"/>
      <c r="AN595" s="83"/>
      <c r="AO595" s="83"/>
      <c r="AP595" s="83"/>
      <c r="AQ595" s="83">
        <f t="shared" ca="1" si="210"/>
        <v>4</v>
      </c>
      <c r="AR595" s="83">
        <f t="shared" ca="1" si="211"/>
        <v>-141.81815588855201</v>
      </c>
      <c r="AS595" s="83">
        <f t="shared" ca="1" si="204"/>
        <v>-142.18184411144799</v>
      </c>
      <c r="AT595" s="83" cm="1">
        <f t="array" aca="1" ref="AT595" ca="1">_xlfn.LET(_xlpm.rozsah, $F$3:$F$10001,_xlpm.podminka, (_xlpm.rozsah&gt;M595)*(ISNUMBER(_xlpm.rozsah)),_xlpm.indexy, IF(_xlpm.podminka, ROW(_xlpm.rozsah)-MIN(ROW(_xlpm.rozsah))+1),_xlpm.prvni, MIN(_xlpm.indexy),_xlpm.finalni, IF(_xlpm.prvni=1, 2, _xlpm.prvni),INDEX(_xlpm.rozsah, _xlpm.finalni))</f>
        <v>1400</v>
      </c>
      <c r="AU595" s="83" cm="1">
        <f t="array" aca="1" ref="AU595" ca="1">INDEX($F$3:$F$10001,MATCH(AT595,$F$3:$F$10004,0)-1)</f>
        <v>1300</v>
      </c>
      <c r="AV595" s="83">
        <f t="shared" ca="1" si="199"/>
        <v>-144</v>
      </c>
      <c r="AW595" s="83">
        <f t="shared" ca="1" si="200"/>
        <v>-140</v>
      </c>
      <c r="AX595" s="83">
        <f t="shared" ca="1" si="212"/>
        <v>360</v>
      </c>
      <c r="AY595" s="83">
        <f t="shared" ca="1" si="213"/>
        <v>350</v>
      </c>
      <c r="AZ595" s="83">
        <f t="shared" ca="1" si="214"/>
        <v>10</v>
      </c>
      <c r="BA595" s="83">
        <f t="shared" ca="1" si="215"/>
        <v>355.45461027861995</v>
      </c>
      <c r="BB595" s="83">
        <f t="shared" ca="1" si="216"/>
        <v>354.54538972138005</v>
      </c>
    </row>
    <row r="596" spans="1:54" s="81" customFormat="1" x14ac:dyDescent="0.25">
      <c r="A596" s="79">
        <v>594</v>
      </c>
      <c r="B596" s="80">
        <f t="shared" si="205"/>
        <v>9.9</v>
      </c>
      <c r="C596" s="79">
        <v>42.8</v>
      </c>
      <c r="D596" s="79" t="s">
        <v>8</v>
      </c>
      <c r="F596" s="117"/>
      <c r="G596" s="117"/>
      <c r="H596" s="112">
        <f t="shared" si="206"/>
        <v>0</v>
      </c>
      <c r="I596" s="121"/>
      <c r="J596" s="92">
        <f t="shared" si="207"/>
        <v>0</v>
      </c>
      <c r="K596" s="83"/>
      <c r="L596" s="94">
        <v>594</v>
      </c>
      <c r="M596" s="114">
        <f t="shared" ca="1" si="203"/>
        <v>1339.8948689827735</v>
      </c>
      <c r="N596" s="115">
        <f ca="1">AS596</f>
        <v>-142.40420524068907</v>
      </c>
      <c r="O596" s="83"/>
      <c r="P596" s="102"/>
      <c r="Q596" s="102"/>
      <c r="R596" s="102"/>
      <c r="S596" s="102"/>
      <c r="T596" s="83"/>
      <c r="U596" s="83"/>
      <c r="V596" s="83"/>
      <c r="W596" s="83"/>
      <c r="X596" s="83"/>
      <c r="Y596" s="83"/>
      <c r="Z596" s="83"/>
      <c r="AA596" s="83"/>
      <c r="AB596" s="83"/>
      <c r="AC596" s="83">
        <f t="shared" si="197"/>
        <v>0</v>
      </c>
      <c r="AD596" s="83">
        <f t="shared" si="198"/>
        <v>0</v>
      </c>
      <c r="AE596" s="83"/>
      <c r="AF596" s="83">
        <f t="shared" si="208"/>
        <v>0</v>
      </c>
      <c r="AG596" s="83">
        <f t="shared" si="209"/>
        <v>0</v>
      </c>
      <c r="AH596" s="83"/>
      <c r="AI596" s="83"/>
      <c r="AJ596" s="83"/>
      <c r="AK596" s="83"/>
      <c r="AL596" s="83"/>
      <c r="AM596" s="83"/>
      <c r="AN596" s="83"/>
      <c r="AO596" s="83"/>
      <c r="AP596" s="83"/>
      <c r="AQ596" s="83">
        <f t="shared" ca="1" si="210"/>
        <v>4</v>
      </c>
      <c r="AR596" s="83">
        <f t="shared" ca="1" si="211"/>
        <v>-141.59579475931093</v>
      </c>
      <c r="AS596" s="83">
        <f t="shared" ca="1" si="204"/>
        <v>-142.40420524068907</v>
      </c>
      <c r="AT596" s="83" cm="1">
        <f t="array" aca="1" ref="AT596" ca="1">_xlfn.LET(_xlpm.rozsah, $F$3:$F$10001,_xlpm.podminka, (_xlpm.rozsah&gt;M596)*(ISNUMBER(_xlpm.rozsah)),_xlpm.indexy, IF(_xlpm.podminka, ROW(_xlpm.rozsah)-MIN(ROW(_xlpm.rozsah))+1),_xlpm.prvni, MIN(_xlpm.indexy),_xlpm.finalni, IF(_xlpm.prvni=1, 2, _xlpm.prvni),INDEX(_xlpm.rozsah, _xlpm.finalni))</f>
        <v>1400</v>
      </c>
      <c r="AU596" s="83" cm="1">
        <f t="array" aca="1" ref="AU596" ca="1">INDEX($F$3:$F$10001,MATCH(AT596,$F$3:$F$10004,0)-1)</f>
        <v>1300</v>
      </c>
      <c r="AV596" s="83">
        <f t="shared" ca="1" si="199"/>
        <v>-144</v>
      </c>
      <c r="AW596" s="83">
        <f t="shared" ca="1" si="200"/>
        <v>-140</v>
      </c>
      <c r="AX596" s="83">
        <f t="shared" ca="1" si="212"/>
        <v>360</v>
      </c>
      <c r="AY596" s="83">
        <f t="shared" ca="1" si="213"/>
        <v>350</v>
      </c>
      <c r="AZ596" s="83">
        <f t="shared" ca="1" si="214"/>
        <v>10</v>
      </c>
      <c r="BA596" s="83">
        <f t="shared" ca="1" si="215"/>
        <v>356.01051310172267</v>
      </c>
      <c r="BB596" s="83">
        <f t="shared" ca="1" si="216"/>
        <v>353.98948689827733</v>
      </c>
    </row>
    <row r="597" spans="1:54" s="81" customFormat="1" x14ac:dyDescent="0.25">
      <c r="A597" s="79">
        <v>595</v>
      </c>
      <c r="B597" s="80">
        <f t="shared" si="205"/>
        <v>9.9166666666666661</v>
      </c>
      <c r="C597" s="79">
        <v>41.7</v>
      </c>
      <c r="D597" s="79" t="s">
        <v>8</v>
      </c>
      <c r="F597" s="117"/>
      <c r="G597" s="117"/>
      <c r="H597" s="112">
        <f t="shared" si="206"/>
        <v>0</v>
      </c>
      <c r="I597" s="121"/>
      <c r="J597" s="92">
        <f t="shared" si="207"/>
        <v>0</v>
      </c>
      <c r="K597" s="83"/>
      <c r="L597" s="94">
        <v>595</v>
      </c>
      <c r="M597" s="114">
        <f t="shared" ca="1" si="203"/>
        <v>1331.1592531911601</v>
      </c>
      <c r="N597" s="115">
        <f ca="1">AS597</f>
        <v>-142.7536298723536</v>
      </c>
      <c r="O597" s="83"/>
      <c r="P597" s="102"/>
      <c r="Q597" s="102"/>
      <c r="R597" s="102"/>
      <c r="S597" s="102"/>
      <c r="T597" s="83"/>
      <c r="U597" s="83"/>
      <c r="V597" s="83"/>
      <c r="W597" s="83"/>
      <c r="X597" s="83"/>
      <c r="Y597" s="83"/>
      <c r="Z597" s="83"/>
      <c r="AA597" s="83"/>
      <c r="AB597" s="83"/>
      <c r="AC597" s="83">
        <f t="shared" si="197"/>
        <v>0</v>
      </c>
      <c r="AD597" s="83">
        <f t="shared" si="198"/>
        <v>0</v>
      </c>
      <c r="AE597" s="83"/>
      <c r="AF597" s="83">
        <f t="shared" si="208"/>
        <v>0</v>
      </c>
      <c r="AG597" s="83">
        <f t="shared" si="209"/>
        <v>0</v>
      </c>
      <c r="AH597" s="83"/>
      <c r="AI597" s="83"/>
      <c r="AJ597" s="83"/>
      <c r="AK597" s="83"/>
      <c r="AL597" s="83"/>
      <c r="AM597" s="83"/>
      <c r="AN597" s="83"/>
      <c r="AO597" s="83"/>
      <c r="AP597" s="83"/>
      <c r="AQ597" s="83">
        <f t="shared" ca="1" si="210"/>
        <v>4</v>
      </c>
      <c r="AR597" s="83">
        <f t="shared" ca="1" si="211"/>
        <v>-141.2463701276464</v>
      </c>
      <c r="AS597" s="83">
        <f t="shared" ca="1" si="204"/>
        <v>-142.7536298723536</v>
      </c>
      <c r="AT597" s="83" cm="1">
        <f t="array" aca="1" ref="AT597" ca="1">_xlfn.LET(_xlpm.rozsah, $F$3:$F$10001,_xlpm.podminka, (_xlpm.rozsah&gt;M597)*(ISNUMBER(_xlpm.rozsah)),_xlpm.indexy, IF(_xlpm.podminka, ROW(_xlpm.rozsah)-MIN(ROW(_xlpm.rozsah))+1),_xlpm.prvni, MIN(_xlpm.indexy),_xlpm.finalni, IF(_xlpm.prvni=1, 2, _xlpm.prvni),INDEX(_xlpm.rozsah, _xlpm.finalni))</f>
        <v>1400</v>
      </c>
      <c r="AU597" s="83" cm="1">
        <f t="array" aca="1" ref="AU597" ca="1">INDEX($F$3:$F$10001,MATCH(AT597,$F$3:$F$10004,0)-1)</f>
        <v>1300</v>
      </c>
      <c r="AV597" s="83">
        <f t="shared" ca="1" si="199"/>
        <v>-144</v>
      </c>
      <c r="AW597" s="83">
        <f t="shared" ca="1" si="200"/>
        <v>-140</v>
      </c>
      <c r="AX597" s="83">
        <f t="shared" ca="1" si="212"/>
        <v>360</v>
      </c>
      <c r="AY597" s="83">
        <f t="shared" ca="1" si="213"/>
        <v>350</v>
      </c>
      <c r="AZ597" s="83">
        <f t="shared" ca="1" si="214"/>
        <v>10</v>
      </c>
      <c r="BA597" s="83">
        <f t="shared" ca="1" si="215"/>
        <v>356.884074680884</v>
      </c>
      <c r="BB597" s="83">
        <f t="shared" ca="1" si="216"/>
        <v>353.115925319116</v>
      </c>
    </row>
    <row r="598" spans="1:54" s="81" customFormat="1" x14ac:dyDescent="0.25">
      <c r="A598" s="79">
        <v>596</v>
      </c>
      <c r="B598" s="80">
        <f t="shared" si="205"/>
        <v>9.9333333333333336</v>
      </c>
      <c r="C598" s="79">
        <v>40.4</v>
      </c>
      <c r="D598" s="79" t="s">
        <v>8</v>
      </c>
      <c r="F598" s="117"/>
      <c r="G598" s="117"/>
      <c r="H598" s="112">
        <f t="shared" si="206"/>
        <v>0</v>
      </c>
      <c r="I598" s="121"/>
      <c r="J598" s="92">
        <f t="shared" si="207"/>
        <v>0</v>
      </c>
      <c r="K598" s="83"/>
      <c r="L598" s="94">
        <v>596</v>
      </c>
      <c r="M598" s="114">
        <f t="shared" ca="1" si="203"/>
        <v>1320.8353436192533</v>
      </c>
      <c r="N598" s="115">
        <f ca="1">AS598</f>
        <v>-143.16658625522987</v>
      </c>
      <c r="O598" s="83"/>
      <c r="P598" s="102"/>
      <c r="Q598" s="102"/>
      <c r="R598" s="102"/>
      <c r="S598" s="102"/>
      <c r="T598" s="83"/>
      <c r="U598" s="83"/>
      <c r="V598" s="83"/>
      <c r="W598" s="83"/>
      <c r="X598" s="83"/>
      <c r="Y598" s="83"/>
      <c r="Z598" s="83"/>
      <c r="AA598" s="83"/>
      <c r="AB598" s="83"/>
      <c r="AC598" s="83">
        <f t="shared" si="197"/>
        <v>0</v>
      </c>
      <c r="AD598" s="83">
        <f t="shared" si="198"/>
        <v>0</v>
      </c>
      <c r="AE598" s="83"/>
      <c r="AF598" s="83">
        <f t="shared" si="208"/>
        <v>0</v>
      </c>
      <c r="AG598" s="83">
        <f t="shared" si="209"/>
        <v>0</v>
      </c>
      <c r="AH598" s="83"/>
      <c r="AI598" s="83"/>
      <c r="AJ598" s="83"/>
      <c r="AK598" s="83"/>
      <c r="AL598" s="83"/>
      <c r="AM598" s="83"/>
      <c r="AN598" s="83"/>
      <c r="AO598" s="83"/>
      <c r="AP598" s="83"/>
      <c r="AQ598" s="83">
        <f t="shared" ca="1" si="210"/>
        <v>4</v>
      </c>
      <c r="AR598" s="83">
        <f t="shared" ca="1" si="211"/>
        <v>-140.83341374477013</v>
      </c>
      <c r="AS598" s="83">
        <f t="shared" ca="1" si="204"/>
        <v>-143.16658625522987</v>
      </c>
      <c r="AT598" s="83" cm="1">
        <f t="array" aca="1" ref="AT598" ca="1">_xlfn.LET(_xlpm.rozsah, $F$3:$F$10001,_xlpm.podminka, (_xlpm.rozsah&gt;M598)*(ISNUMBER(_xlpm.rozsah)),_xlpm.indexy, IF(_xlpm.podminka, ROW(_xlpm.rozsah)-MIN(ROW(_xlpm.rozsah))+1),_xlpm.prvni, MIN(_xlpm.indexy),_xlpm.finalni, IF(_xlpm.prvni=1, 2, _xlpm.prvni),INDEX(_xlpm.rozsah, _xlpm.finalni))</f>
        <v>1400</v>
      </c>
      <c r="AU598" s="83" cm="1">
        <f t="array" aca="1" ref="AU598" ca="1">INDEX($F$3:$F$10001,MATCH(AT598,$F$3:$F$10004,0)-1)</f>
        <v>1300</v>
      </c>
      <c r="AV598" s="83">
        <f t="shared" ca="1" si="199"/>
        <v>-144</v>
      </c>
      <c r="AW598" s="83">
        <f t="shared" ca="1" si="200"/>
        <v>-140</v>
      </c>
      <c r="AX598" s="83">
        <f t="shared" ca="1" si="212"/>
        <v>360</v>
      </c>
      <c r="AY598" s="83">
        <f t="shared" ca="1" si="213"/>
        <v>350</v>
      </c>
      <c r="AZ598" s="83">
        <f t="shared" ca="1" si="214"/>
        <v>10</v>
      </c>
      <c r="BA598" s="83">
        <f t="shared" ca="1" si="215"/>
        <v>357.91646563807467</v>
      </c>
      <c r="BB598" s="83">
        <f t="shared" ca="1" si="216"/>
        <v>352.08353436192533</v>
      </c>
    </row>
    <row r="599" spans="1:54" s="81" customFormat="1" x14ac:dyDescent="0.25">
      <c r="A599" s="79">
        <v>597</v>
      </c>
      <c r="B599" s="80">
        <f t="shared" si="205"/>
        <v>9.9499999999999993</v>
      </c>
      <c r="C599" s="79">
        <v>39.299999999999997</v>
      </c>
      <c r="D599" s="79" t="s">
        <v>8</v>
      </c>
      <c r="F599" s="117"/>
      <c r="G599" s="117"/>
      <c r="H599" s="112">
        <f t="shared" si="206"/>
        <v>0</v>
      </c>
      <c r="I599" s="121"/>
      <c r="J599" s="92">
        <f t="shared" si="207"/>
        <v>0</v>
      </c>
      <c r="K599" s="83"/>
      <c r="L599" s="94">
        <v>597</v>
      </c>
      <c r="M599" s="114">
        <f t="shared" ca="1" si="203"/>
        <v>1312.09972782764</v>
      </c>
      <c r="N599" s="115">
        <f ca="1">AS599</f>
        <v>-143.51601088689441</v>
      </c>
      <c r="O599" s="83"/>
      <c r="P599" s="102"/>
      <c r="Q599" s="102"/>
      <c r="R599" s="102"/>
      <c r="S599" s="102"/>
      <c r="T599" s="83"/>
      <c r="U599" s="83"/>
      <c r="V599" s="83"/>
      <c r="W599" s="83"/>
      <c r="X599" s="83"/>
      <c r="Y599" s="83"/>
      <c r="Z599" s="83"/>
      <c r="AA599" s="83"/>
      <c r="AB599" s="83"/>
      <c r="AC599" s="83">
        <f t="shared" si="197"/>
        <v>0</v>
      </c>
      <c r="AD599" s="83">
        <f t="shared" si="198"/>
        <v>0</v>
      </c>
      <c r="AE599" s="83"/>
      <c r="AF599" s="83">
        <f t="shared" si="208"/>
        <v>0</v>
      </c>
      <c r="AG599" s="83">
        <f t="shared" si="209"/>
        <v>0</v>
      </c>
      <c r="AH599" s="83"/>
      <c r="AI599" s="83"/>
      <c r="AJ599" s="83"/>
      <c r="AK599" s="83"/>
      <c r="AL599" s="83"/>
      <c r="AM599" s="83"/>
      <c r="AN599" s="83"/>
      <c r="AO599" s="83"/>
      <c r="AP599" s="83"/>
      <c r="AQ599" s="83">
        <f t="shared" ca="1" si="210"/>
        <v>4</v>
      </c>
      <c r="AR599" s="83">
        <f t="shared" ca="1" si="211"/>
        <v>-140.48398911310559</v>
      </c>
      <c r="AS599" s="83">
        <f t="shared" ca="1" si="204"/>
        <v>-143.51601088689441</v>
      </c>
      <c r="AT599" s="83" cm="1">
        <f t="array" aca="1" ref="AT599" ca="1">_xlfn.LET(_xlpm.rozsah, $F$3:$F$10001,_xlpm.podminka, (_xlpm.rozsah&gt;M599)*(ISNUMBER(_xlpm.rozsah)),_xlpm.indexy, IF(_xlpm.podminka, ROW(_xlpm.rozsah)-MIN(ROW(_xlpm.rozsah))+1),_xlpm.prvni, MIN(_xlpm.indexy),_xlpm.finalni, IF(_xlpm.prvni=1, 2, _xlpm.prvni),INDEX(_xlpm.rozsah, _xlpm.finalni))</f>
        <v>1400</v>
      </c>
      <c r="AU599" s="83" cm="1">
        <f t="array" aca="1" ref="AU599" ca="1">INDEX($F$3:$F$10001,MATCH(AT599,$F$3:$F$10004,0)-1)</f>
        <v>1300</v>
      </c>
      <c r="AV599" s="83">
        <f t="shared" ca="1" si="199"/>
        <v>-144</v>
      </c>
      <c r="AW599" s="83">
        <f t="shared" ca="1" si="200"/>
        <v>-140</v>
      </c>
      <c r="AX599" s="83">
        <f t="shared" ca="1" si="212"/>
        <v>360</v>
      </c>
      <c r="AY599" s="83">
        <f t="shared" ca="1" si="213"/>
        <v>350</v>
      </c>
      <c r="AZ599" s="83">
        <f t="shared" ca="1" si="214"/>
        <v>10</v>
      </c>
      <c r="BA599" s="83">
        <f t="shared" ca="1" si="215"/>
        <v>358.790027217236</v>
      </c>
      <c r="BB599" s="83">
        <f t="shared" ca="1" si="216"/>
        <v>351.209972782764</v>
      </c>
    </row>
    <row r="600" spans="1:54" x14ac:dyDescent="0.25">
      <c r="A600" s="58">
        <v>598</v>
      </c>
      <c r="B600" s="59">
        <f t="shared" si="205"/>
        <v>9.9666666666666668</v>
      </c>
      <c r="C600" s="58">
        <v>38.9</v>
      </c>
      <c r="D600" s="58">
        <v>12.9</v>
      </c>
      <c r="F600" s="117"/>
      <c r="G600" s="117"/>
      <c r="H600" s="112">
        <f t="shared" si="206"/>
        <v>0</v>
      </c>
      <c r="I600" s="121"/>
      <c r="J600" s="92">
        <f t="shared" si="207"/>
        <v>0</v>
      </c>
      <c r="L600" s="94">
        <v>598</v>
      </c>
      <c r="M600" s="114">
        <f t="shared" ca="1" si="203"/>
        <v>1308.9231402670534</v>
      </c>
      <c r="N600" s="115">
        <f t="shared" ref="N600:N608" ca="1" si="217">( IF(ISNUMBER(D600), D600,1)/100)*BB600 - $T$23 + $T$21</f>
        <v>45.265108509444985</v>
      </c>
      <c r="P600" s="102"/>
      <c r="Q600" s="102"/>
      <c r="R600" s="102"/>
      <c r="S600" s="102"/>
      <c r="AC600" s="83">
        <f t="shared" si="197"/>
        <v>0</v>
      </c>
      <c r="AD600" s="83">
        <f t="shared" si="198"/>
        <v>0</v>
      </c>
      <c r="AF600" s="83">
        <f t="shared" si="208"/>
        <v>0</v>
      </c>
      <c r="AG600" s="83">
        <f t="shared" si="209"/>
        <v>0</v>
      </c>
      <c r="AQ600" s="83">
        <f t="shared" ca="1" si="210"/>
        <v>4</v>
      </c>
      <c r="AR600" s="83">
        <f t="shared" ca="1" si="211"/>
        <v>-140.35692561068214</v>
      </c>
      <c r="AS600" s="83">
        <f t="shared" ca="1" si="204"/>
        <v>-143.64307438931786</v>
      </c>
      <c r="AT600" s="83" cm="1">
        <f t="array" aca="1" ref="AT600" ca="1">_xlfn.LET(_xlpm.rozsah, $F$3:$F$10001,_xlpm.podminka, (_xlpm.rozsah&gt;M600)*(ISNUMBER(_xlpm.rozsah)),_xlpm.indexy, IF(_xlpm.podminka, ROW(_xlpm.rozsah)-MIN(ROW(_xlpm.rozsah))+1),_xlpm.prvni, MIN(_xlpm.indexy),_xlpm.finalni, IF(_xlpm.prvni=1, 2, _xlpm.prvni),INDEX(_xlpm.rozsah, _xlpm.finalni))</f>
        <v>1400</v>
      </c>
      <c r="AU600" s="83" cm="1">
        <f t="array" aca="1" ref="AU600" ca="1">INDEX($F$3:$F$10001,MATCH(AT600,$F$3:$F$10004,0)-1)</f>
        <v>1300</v>
      </c>
      <c r="AV600" s="83">
        <f t="shared" ca="1" si="199"/>
        <v>-144</v>
      </c>
      <c r="AW600" s="83">
        <f t="shared" ca="1" si="200"/>
        <v>-140</v>
      </c>
      <c r="AX600" s="83">
        <f t="shared" ca="1" si="212"/>
        <v>360</v>
      </c>
      <c r="AY600" s="83">
        <f t="shared" ca="1" si="213"/>
        <v>350</v>
      </c>
      <c r="AZ600" s="83">
        <f t="shared" ca="1" si="214"/>
        <v>10</v>
      </c>
      <c r="BA600" s="83">
        <f t="shared" ca="1" si="215"/>
        <v>359.10768597329468</v>
      </c>
      <c r="BB600" s="83">
        <f t="shared" ca="1" si="216"/>
        <v>350.89231402670532</v>
      </c>
    </row>
    <row r="601" spans="1:54" x14ac:dyDescent="0.25">
      <c r="A601" s="58">
        <v>599</v>
      </c>
      <c r="B601" s="59">
        <f t="shared" si="205"/>
        <v>9.9833333333333325</v>
      </c>
      <c r="C601" s="58">
        <v>39</v>
      </c>
      <c r="D601" s="58">
        <v>18.399999999999999</v>
      </c>
      <c r="F601" s="117"/>
      <c r="G601" s="117"/>
      <c r="H601" s="112">
        <f t="shared" si="206"/>
        <v>0</v>
      </c>
      <c r="I601" s="121"/>
      <c r="J601" s="92">
        <f t="shared" si="207"/>
        <v>0</v>
      </c>
      <c r="L601" s="94">
        <v>599</v>
      </c>
      <c r="M601" s="114">
        <f t="shared" ca="1" si="203"/>
        <v>1309.7172871572002</v>
      </c>
      <c r="N601" s="115">
        <f t="shared" ca="1" si="217"/>
        <v>64.578798083692476</v>
      </c>
      <c r="P601" s="102"/>
      <c r="Q601" s="102"/>
      <c r="R601" s="102"/>
      <c r="S601" s="102"/>
      <c r="AC601" s="83">
        <f t="shared" ref="AC601:AC664" si="218">AG601</f>
        <v>0</v>
      </c>
      <c r="AD601" s="83">
        <f t="shared" si="198"/>
        <v>0</v>
      </c>
      <c r="AF601" s="83">
        <f t="shared" si="208"/>
        <v>0</v>
      </c>
      <c r="AG601" s="83">
        <f t="shared" si="209"/>
        <v>0</v>
      </c>
      <c r="AQ601" s="83">
        <f t="shared" ca="1" si="210"/>
        <v>4</v>
      </c>
      <c r="AR601" s="83">
        <f t="shared" ca="1" si="211"/>
        <v>-140.388691486288</v>
      </c>
      <c r="AS601" s="83">
        <f t="shared" ca="1" si="204"/>
        <v>-143.611308513712</v>
      </c>
      <c r="AT601" s="83" cm="1">
        <f t="array" aca="1" ref="AT601" ca="1">_xlfn.LET(_xlpm.rozsah, $F$3:$F$10001,_xlpm.podminka, (_xlpm.rozsah&gt;M601)*(ISNUMBER(_xlpm.rozsah)),_xlpm.indexy, IF(_xlpm.podminka, ROW(_xlpm.rozsah)-MIN(ROW(_xlpm.rozsah))+1),_xlpm.prvni, MIN(_xlpm.indexy),_xlpm.finalni, IF(_xlpm.prvni=1, 2, _xlpm.prvni),INDEX(_xlpm.rozsah, _xlpm.finalni))</f>
        <v>1400</v>
      </c>
      <c r="AU601" s="83" cm="1">
        <f t="array" aca="1" ref="AU601" ca="1">INDEX($F$3:$F$10001,MATCH(AT601,$F$3:$F$10004,0)-1)</f>
        <v>1300</v>
      </c>
      <c r="AV601" s="83">
        <f t="shared" ca="1" si="199"/>
        <v>-144</v>
      </c>
      <c r="AW601" s="83">
        <f t="shared" ca="1" si="200"/>
        <v>-140</v>
      </c>
      <c r="AX601" s="83">
        <f t="shared" ca="1" si="212"/>
        <v>360</v>
      </c>
      <c r="AY601" s="83">
        <f t="shared" ca="1" si="213"/>
        <v>350</v>
      </c>
      <c r="AZ601" s="83">
        <f t="shared" ca="1" si="214"/>
        <v>10</v>
      </c>
      <c r="BA601" s="83">
        <f t="shared" ca="1" si="215"/>
        <v>359.02827128427998</v>
      </c>
      <c r="BB601" s="83">
        <f t="shared" ca="1" si="216"/>
        <v>350.97172871572002</v>
      </c>
    </row>
    <row r="602" spans="1:54" x14ac:dyDescent="0.25">
      <c r="A602" s="58">
        <v>600</v>
      </c>
      <c r="B602" s="59">
        <f t="shared" si="205"/>
        <v>10</v>
      </c>
      <c r="C602" s="58">
        <v>39.700000000000003</v>
      </c>
      <c r="D602" s="58">
        <v>39.200000000000003</v>
      </c>
      <c r="F602" s="117"/>
      <c r="G602" s="117"/>
      <c r="H602" s="112">
        <f t="shared" si="206"/>
        <v>0</v>
      </c>
      <c r="I602" s="121"/>
      <c r="J602" s="92">
        <f t="shared" si="207"/>
        <v>0</v>
      </c>
      <c r="L602" s="94">
        <v>600</v>
      </c>
      <c r="M602" s="114">
        <f t="shared" ca="1" si="203"/>
        <v>1315.276315388227</v>
      </c>
      <c r="N602" s="115">
        <f t="shared" ca="1" si="217"/>
        <v>137.7988315632185</v>
      </c>
      <c r="P602" s="102"/>
      <c r="Q602" s="102"/>
      <c r="R602" s="102"/>
      <c r="S602" s="102"/>
      <c r="AC602" s="83">
        <f t="shared" si="218"/>
        <v>0</v>
      </c>
      <c r="AD602" s="83">
        <f t="shared" ref="AD602:AD665" si="219">AD601+AC602</f>
        <v>0</v>
      </c>
      <c r="AF602" s="83">
        <f t="shared" si="208"/>
        <v>0</v>
      </c>
      <c r="AG602" s="83">
        <f t="shared" si="209"/>
        <v>0</v>
      </c>
      <c r="AQ602" s="83">
        <f t="shared" ca="1" si="210"/>
        <v>4</v>
      </c>
      <c r="AR602" s="83">
        <f t="shared" ca="1" si="211"/>
        <v>-140.61105261552908</v>
      </c>
      <c r="AS602" s="83">
        <f t="shared" ca="1" si="204"/>
        <v>-143.38894738447092</v>
      </c>
      <c r="AT602" s="83" cm="1">
        <f t="array" aca="1" ref="AT602" ca="1">_xlfn.LET(_xlpm.rozsah, $F$3:$F$10001,_xlpm.podminka, (_xlpm.rozsah&gt;M602)*(ISNUMBER(_xlpm.rozsah)),_xlpm.indexy, IF(_xlpm.podminka, ROW(_xlpm.rozsah)-MIN(ROW(_xlpm.rozsah))+1),_xlpm.prvni, MIN(_xlpm.indexy),_xlpm.finalni, IF(_xlpm.prvni=1, 2, _xlpm.prvni),INDEX(_xlpm.rozsah, _xlpm.finalni))</f>
        <v>1400</v>
      </c>
      <c r="AU602" s="83" cm="1">
        <f t="array" aca="1" ref="AU602" ca="1">INDEX($F$3:$F$10001,MATCH(AT602,$F$3:$F$10004,0)-1)</f>
        <v>1300</v>
      </c>
      <c r="AV602" s="83">
        <f t="shared" ca="1" si="199"/>
        <v>-144</v>
      </c>
      <c r="AW602" s="83">
        <f t="shared" ca="1" si="200"/>
        <v>-140</v>
      </c>
      <c r="AX602" s="83">
        <f t="shared" ca="1" si="212"/>
        <v>360</v>
      </c>
      <c r="AY602" s="83">
        <f t="shared" ca="1" si="213"/>
        <v>350</v>
      </c>
      <c r="AZ602" s="83">
        <f t="shared" ca="1" si="214"/>
        <v>10</v>
      </c>
      <c r="BA602" s="83">
        <f t="shared" ca="1" si="215"/>
        <v>358.47236846117733</v>
      </c>
      <c r="BB602" s="83">
        <f t="shared" ca="1" si="216"/>
        <v>351.52763153882267</v>
      </c>
    </row>
    <row r="603" spans="1:54" x14ac:dyDescent="0.25">
      <c r="A603" s="58">
        <v>601</v>
      </c>
      <c r="B603" s="59">
        <f t="shared" si="205"/>
        <v>10.016666666666667</v>
      </c>
      <c r="C603" s="58">
        <v>41.4</v>
      </c>
      <c r="D603" s="58">
        <v>60</v>
      </c>
      <c r="F603" s="117"/>
      <c r="G603" s="117"/>
      <c r="H603" s="112">
        <f t="shared" si="206"/>
        <v>0</v>
      </c>
      <c r="I603" s="121"/>
      <c r="J603" s="92">
        <f t="shared" si="207"/>
        <v>0</v>
      </c>
      <c r="L603" s="94">
        <v>601</v>
      </c>
      <c r="M603" s="114">
        <f t="shared" ca="1" si="203"/>
        <v>1328.7768125207201</v>
      </c>
      <c r="N603" s="115">
        <f t="shared" ca="1" si="217"/>
        <v>211.72660875124322</v>
      </c>
      <c r="P603" s="102"/>
      <c r="Q603" s="102"/>
      <c r="R603" s="102"/>
      <c r="S603" s="102"/>
      <c r="AC603" s="83">
        <f t="shared" si="218"/>
        <v>0</v>
      </c>
      <c r="AD603" s="83">
        <f t="shared" si="219"/>
        <v>0</v>
      </c>
      <c r="AF603" s="83">
        <f t="shared" si="208"/>
        <v>0</v>
      </c>
      <c r="AG603" s="83">
        <f t="shared" si="209"/>
        <v>0</v>
      </c>
      <c r="AQ603" s="83">
        <f t="shared" ca="1" si="210"/>
        <v>4</v>
      </c>
      <c r="AR603" s="83">
        <f t="shared" ca="1" si="211"/>
        <v>-141.1510725008288</v>
      </c>
      <c r="AS603" s="83">
        <f t="shared" ca="1" si="204"/>
        <v>-142.8489274991712</v>
      </c>
      <c r="AT603" s="83" cm="1">
        <f t="array" aca="1" ref="AT603" ca="1">_xlfn.LET(_xlpm.rozsah, $F$3:$F$10001,_xlpm.podminka, (_xlpm.rozsah&gt;M603)*(ISNUMBER(_xlpm.rozsah)),_xlpm.indexy, IF(_xlpm.podminka, ROW(_xlpm.rozsah)-MIN(ROW(_xlpm.rozsah))+1),_xlpm.prvni, MIN(_xlpm.indexy),_xlpm.finalni, IF(_xlpm.prvni=1, 2, _xlpm.prvni),INDEX(_xlpm.rozsah, _xlpm.finalni))</f>
        <v>1400</v>
      </c>
      <c r="AU603" s="83" cm="1">
        <f t="array" aca="1" ref="AU603" ca="1">INDEX($F$3:$F$10001,MATCH(AT603,$F$3:$F$10004,0)-1)</f>
        <v>1300</v>
      </c>
      <c r="AV603" s="83">
        <f t="shared" ca="1" si="199"/>
        <v>-144</v>
      </c>
      <c r="AW603" s="83">
        <f t="shared" ca="1" si="200"/>
        <v>-140</v>
      </c>
      <c r="AX603" s="83">
        <f t="shared" ca="1" si="212"/>
        <v>360</v>
      </c>
      <c r="AY603" s="83">
        <f t="shared" ca="1" si="213"/>
        <v>350</v>
      </c>
      <c r="AZ603" s="83">
        <f t="shared" ca="1" si="214"/>
        <v>10</v>
      </c>
      <c r="BA603" s="83">
        <f t="shared" ca="1" si="215"/>
        <v>357.12231874792798</v>
      </c>
      <c r="BB603" s="83">
        <f t="shared" ca="1" si="216"/>
        <v>352.87768125207202</v>
      </c>
    </row>
    <row r="604" spans="1:54" x14ac:dyDescent="0.25">
      <c r="A604" s="58">
        <v>602</v>
      </c>
      <c r="B604" s="59">
        <f t="shared" si="205"/>
        <v>10.033333333333333</v>
      </c>
      <c r="C604" s="58">
        <v>43.7</v>
      </c>
      <c r="D604" s="58">
        <v>54.5</v>
      </c>
      <c r="F604" s="117"/>
      <c r="G604" s="117"/>
      <c r="H604" s="112">
        <f t="shared" si="206"/>
        <v>0</v>
      </c>
      <c r="I604" s="121"/>
      <c r="J604" s="92">
        <f t="shared" si="207"/>
        <v>0</v>
      </c>
      <c r="L604" s="94">
        <v>602</v>
      </c>
      <c r="M604" s="114">
        <f t="shared" ca="1" si="203"/>
        <v>1347.0421909940935</v>
      </c>
      <c r="N604" s="115">
        <f t="shared" ca="1" si="217"/>
        <v>193.3137994091781</v>
      </c>
      <c r="P604" s="102"/>
      <c r="Q604" s="102"/>
      <c r="R604" s="102"/>
      <c r="S604" s="102"/>
      <c r="AC604" s="83">
        <f t="shared" si="218"/>
        <v>0</v>
      </c>
      <c r="AD604" s="83">
        <f t="shared" si="219"/>
        <v>0</v>
      </c>
      <c r="AF604" s="83">
        <f t="shared" si="208"/>
        <v>0</v>
      </c>
      <c r="AG604" s="83">
        <f t="shared" si="209"/>
        <v>0</v>
      </c>
      <c r="AQ604" s="83">
        <f t="shared" ca="1" si="210"/>
        <v>4</v>
      </c>
      <c r="AR604" s="83">
        <f t="shared" ca="1" si="211"/>
        <v>-141.88168763976375</v>
      </c>
      <c r="AS604" s="83">
        <f t="shared" ca="1" si="204"/>
        <v>-142.11831236023625</v>
      </c>
      <c r="AT604" s="83" cm="1">
        <f t="array" aca="1" ref="AT604" ca="1">_xlfn.LET(_xlpm.rozsah, $F$3:$F$10001,_xlpm.podminka, (_xlpm.rozsah&gt;M604)*(ISNUMBER(_xlpm.rozsah)),_xlpm.indexy, IF(_xlpm.podminka, ROW(_xlpm.rozsah)-MIN(ROW(_xlpm.rozsah))+1),_xlpm.prvni, MIN(_xlpm.indexy),_xlpm.finalni, IF(_xlpm.prvni=1, 2, _xlpm.prvni),INDEX(_xlpm.rozsah, _xlpm.finalni))</f>
        <v>1400</v>
      </c>
      <c r="AU604" s="83" cm="1">
        <f t="array" aca="1" ref="AU604" ca="1">INDEX($F$3:$F$10001,MATCH(AT604,$F$3:$F$10004,0)-1)</f>
        <v>1300</v>
      </c>
      <c r="AV604" s="83">
        <f t="shared" ca="1" si="199"/>
        <v>-144</v>
      </c>
      <c r="AW604" s="83">
        <f t="shared" ca="1" si="200"/>
        <v>-140</v>
      </c>
      <c r="AX604" s="83">
        <f t="shared" ca="1" si="212"/>
        <v>360</v>
      </c>
      <c r="AY604" s="83">
        <f t="shared" ca="1" si="213"/>
        <v>350</v>
      </c>
      <c r="AZ604" s="83">
        <f t="shared" ca="1" si="214"/>
        <v>10</v>
      </c>
      <c r="BA604" s="83">
        <f t="shared" ca="1" si="215"/>
        <v>355.29578090059067</v>
      </c>
      <c r="BB604" s="83">
        <f t="shared" ca="1" si="216"/>
        <v>354.70421909940933</v>
      </c>
    </row>
    <row r="605" spans="1:54" x14ac:dyDescent="0.25">
      <c r="A605" s="58">
        <v>603</v>
      </c>
      <c r="B605" s="59">
        <f t="shared" si="205"/>
        <v>10.050000000000001</v>
      </c>
      <c r="C605" s="58">
        <v>46.2</v>
      </c>
      <c r="D605" s="58">
        <v>64.2</v>
      </c>
      <c r="F605" s="117"/>
      <c r="G605" s="117"/>
      <c r="H605" s="112">
        <f t="shared" si="206"/>
        <v>0</v>
      </c>
      <c r="I605" s="121"/>
      <c r="J605" s="92">
        <f t="shared" si="207"/>
        <v>0</v>
      </c>
      <c r="L605" s="94">
        <v>603</v>
      </c>
      <c r="M605" s="114">
        <f t="shared" ca="1" si="203"/>
        <v>1366.8958632477602</v>
      </c>
      <c r="N605" s="115">
        <f t="shared" ca="1" si="217"/>
        <v>228.99471442050623</v>
      </c>
      <c r="P605" s="102"/>
      <c r="Q605" s="102"/>
      <c r="R605" s="102"/>
      <c r="S605" s="102"/>
      <c r="AC605" s="83">
        <f t="shared" si="218"/>
        <v>0</v>
      </c>
      <c r="AD605" s="83">
        <f t="shared" si="219"/>
        <v>0</v>
      </c>
      <c r="AF605" s="83">
        <f t="shared" si="208"/>
        <v>0</v>
      </c>
      <c r="AG605" s="83">
        <f t="shared" si="209"/>
        <v>0</v>
      </c>
      <c r="AQ605" s="83">
        <f t="shared" ca="1" si="210"/>
        <v>4</v>
      </c>
      <c r="AR605" s="83">
        <f t="shared" ca="1" si="211"/>
        <v>-142.67583452991042</v>
      </c>
      <c r="AS605" s="83">
        <f t="shared" ca="1" si="204"/>
        <v>-141.32416547008958</v>
      </c>
      <c r="AT605" s="83" cm="1">
        <f t="array" aca="1" ref="AT605" ca="1">_xlfn.LET(_xlpm.rozsah, $F$3:$F$10001,_xlpm.podminka, (_xlpm.rozsah&gt;M605)*(ISNUMBER(_xlpm.rozsah)),_xlpm.indexy, IF(_xlpm.podminka, ROW(_xlpm.rozsah)-MIN(ROW(_xlpm.rozsah))+1),_xlpm.prvni, MIN(_xlpm.indexy),_xlpm.finalni, IF(_xlpm.prvni=1, 2, _xlpm.prvni),INDEX(_xlpm.rozsah, _xlpm.finalni))</f>
        <v>1400</v>
      </c>
      <c r="AU605" s="83" cm="1">
        <f t="array" aca="1" ref="AU605" ca="1">INDEX($F$3:$F$10001,MATCH(AT605,$F$3:$F$10004,0)-1)</f>
        <v>1300</v>
      </c>
      <c r="AV605" s="83">
        <f t="shared" ca="1" si="199"/>
        <v>-144</v>
      </c>
      <c r="AW605" s="83">
        <f t="shared" ca="1" si="200"/>
        <v>-140</v>
      </c>
      <c r="AX605" s="83">
        <f t="shared" ca="1" si="212"/>
        <v>360</v>
      </c>
      <c r="AY605" s="83">
        <f t="shared" ca="1" si="213"/>
        <v>350</v>
      </c>
      <c r="AZ605" s="83">
        <f t="shared" ca="1" si="214"/>
        <v>10</v>
      </c>
      <c r="BA605" s="83">
        <f t="shared" ca="1" si="215"/>
        <v>353.31041367522397</v>
      </c>
      <c r="BB605" s="83">
        <f t="shared" ca="1" si="216"/>
        <v>356.68958632477603</v>
      </c>
    </row>
    <row r="606" spans="1:54" x14ac:dyDescent="0.25">
      <c r="A606" s="58">
        <v>604</v>
      </c>
      <c r="B606" s="59">
        <f t="shared" si="205"/>
        <v>10.066666666666666</v>
      </c>
      <c r="C606" s="58">
        <v>48.8</v>
      </c>
      <c r="D606" s="58">
        <v>73.3</v>
      </c>
      <c r="F606" s="117"/>
      <c r="G606" s="117"/>
      <c r="H606" s="112">
        <f t="shared" si="206"/>
        <v>0</v>
      </c>
      <c r="I606" s="121"/>
      <c r="J606" s="92">
        <f t="shared" si="207"/>
        <v>0</v>
      </c>
      <c r="L606" s="94">
        <v>604</v>
      </c>
      <c r="M606" s="114">
        <f t="shared" ca="1" si="203"/>
        <v>1387.5436823915734</v>
      </c>
      <c r="N606" s="115">
        <f t="shared" ca="1" si="217"/>
        <v>262.96695191930229</v>
      </c>
      <c r="P606" s="102"/>
      <c r="Q606" s="102"/>
      <c r="R606" s="102"/>
      <c r="S606" s="102"/>
      <c r="AC606" s="83">
        <f t="shared" si="218"/>
        <v>0</v>
      </c>
      <c r="AD606" s="83">
        <f t="shared" si="219"/>
        <v>0</v>
      </c>
      <c r="AF606" s="83">
        <f t="shared" si="208"/>
        <v>0</v>
      </c>
      <c r="AG606" s="83">
        <f t="shared" si="209"/>
        <v>0</v>
      </c>
      <c r="AQ606" s="83">
        <f t="shared" ca="1" si="210"/>
        <v>4</v>
      </c>
      <c r="AR606" s="83">
        <f t="shared" ca="1" si="211"/>
        <v>-143.50174729566294</v>
      </c>
      <c r="AS606" s="83">
        <f t="shared" ca="1" si="204"/>
        <v>-140.49825270433706</v>
      </c>
      <c r="AT606" s="83" cm="1">
        <f t="array" aca="1" ref="AT606" ca="1">_xlfn.LET(_xlpm.rozsah, $F$3:$F$10001,_xlpm.podminka, (_xlpm.rozsah&gt;M606)*(ISNUMBER(_xlpm.rozsah)),_xlpm.indexy, IF(_xlpm.podminka, ROW(_xlpm.rozsah)-MIN(ROW(_xlpm.rozsah))+1),_xlpm.prvni, MIN(_xlpm.indexy),_xlpm.finalni, IF(_xlpm.prvni=1, 2, _xlpm.prvni),INDEX(_xlpm.rozsah, _xlpm.finalni))</f>
        <v>1400</v>
      </c>
      <c r="AU606" s="83" cm="1">
        <f t="array" aca="1" ref="AU606" ca="1">INDEX($F$3:$F$10001,MATCH(AT606,$F$3:$F$10004,0)-1)</f>
        <v>1300</v>
      </c>
      <c r="AV606" s="83">
        <f t="shared" ref="AV606:AV669" ca="1" si="220">INDEX($J$2:$J$10001,MATCH(AT606,$F$2:$F$10001,0))</f>
        <v>-144</v>
      </c>
      <c r="AW606" s="83">
        <f t="shared" ref="AW606:AW669" ca="1" si="221">INDEX($J$2:$J$10001,MATCH(AU606,$F$2:$F$10001,0))</f>
        <v>-140</v>
      </c>
      <c r="AX606" s="83">
        <f t="shared" ca="1" si="212"/>
        <v>360</v>
      </c>
      <c r="AY606" s="83">
        <f t="shared" ca="1" si="213"/>
        <v>350</v>
      </c>
      <c r="AZ606" s="83">
        <f t="shared" ca="1" si="214"/>
        <v>10</v>
      </c>
      <c r="BA606" s="83">
        <f t="shared" ca="1" si="215"/>
        <v>351.24563176084268</v>
      </c>
      <c r="BB606" s="83">
        <f t="shared" ca="1" si="216"/>
        <v>358.75436823915732</v>
      </c>
    </row>
    <row r="607" spans="1:54" x14ac:dyDescent="0.25">
      <c r="A607" s="58">
        <v>605</v>
      </c>
      <c r="B607" s="59">
        <f t="shared" si="205"/>
        <v>10.083333333333334</v>
      </c>
      <c r="C607" s="58">
        <v>51</v>
      </c>
      <c r="D607" s="58">
        <v>82.3</v>
      </c>
      <c r="F607" s="117"/>
      <c r="G607" s="117"/>
      <c r="H607" s="112">
        <f t="shared" si="206"/>
        <v>0</v>
      </c>
      <c r="I607" s="121"/>
      <c r="J607" s="92">
        <f t="shared" si="207"/>
        <v>0</v>
      </c>
      <c r="L607" s="94">
        <v>605</v>
      </c>
      <c r="M607" s="114">
        <f t="shared" ca="1" si="203"/>
        <v>1405.0149139748</v>
      </c>
      <c r="N607" s="115">
        <f t="shared" ca="1" si="217"/>
        <v>296.27999999999997</v>
      </c>
      <c r="P607" s="102"/>
      <c r="Q607" s="102"/>
      <c r="R607" s="102"/>
      <c r="S607" s="102"/>
      <c r="AC607" s="83">
        <f t="shared" si="218"/>
        <v>0</v>
      </c>
      <c r="AD607" s="83">
        <f t="shared" si="219"/>
        <v>0</v>
      </c>
      <c r="AF607" s="83">
        <f t="shared" si="208"/>
        <v>0</v>
      </c>
      <c r="AG607" s="83">
        <f t="shared" si="209"/>
        <v>0</v>
      </c>
      <c r="AQ607" s="83">
        <f t="shared" ca="1" si="210"/>
        <v>0</v>
      </c>
      <c r="AR607" s="83">
        <f t="shared" ca="1" si="211"/>
        <v>-144</v>
      </c>
      <c r="AS607" s="83">
        <f t="shared" ca="1" si="204"/>
        <v>-144</v>
      </c>
      <c r="AT607" s="83" cm="1">
        <f t="array" aca="1" ref="AT607" ca="1">_xlfn.LET(_xlpm.rozsah, $F$3:$F$10001,_xlpm.podminka, (_xlpm.rozsah&gt;M607)*(ISNUMBER(_xlpm.rozsah)),_xlpm.indexy, IF(_xlpm.podminka, ROW(_xlpm.rozsah)-MIN(ROW(_xlpm.rozsah))+1),_xlpm.prvni, MIN(_xlpm.indexy),_xlpm.finalni, IF(_xlpm.prvni=1, 2, _xlpm.prvni),INDEX(_xlpm.rozsah, _xlpm.finalni))</f>
        <v>1500</v>
      </c>
      <c r="AU607" s="83" cm="1">
        <f t="array" aca="1" ref="AU607" ca="1">INDEX($F$3:$F$10001,MATCH(AT607,$F$3:$F$10004,0)-1)</f>
        <v>1400</v>
      </c>
      <c r="AV607" s="83">
        <f t="shared" ca="1" si="220"/>
        <v>-144</v>
      </c>
      <c r="AW607" s="83">
        <f t="shared" ca="1" si="221"/>
        <v>-144</v>
      </c>
      <c r="AX607" s="83">
        <f t="shared" ca="1" si="212"/>
        <v>360</v>
      </c>
      <c r="AY607" s="83">
        <f t="shared" ca="1" si="213"/>
        <v>360</v>
      </c>
      <c r="AZ607" s="83">
        <f t="shared" ca="1" si="214"/>
        <v>0</v>
      </c>
      <c r="BA607" s="83">
        <f t="shared" ca="1" si="215"/>
        <v>360</v>
      </c>
      <c r="BB607" s="83">
        <f t="shared" ca="1" si="216"/>
        <v>360</v>
      </c>
    </row>
    <row r="608" spans="1:54" x14ac:dyDescent="0.25">
      <c r="A608" s="58">
        <v>606</v>
      </c>
      <c r="B608" s="59">
        <f t="shared" si="205"/>
        <v>10.1</v>
      </c>
      <c r="C608" s="58">
        <v>52.1</v>
      </c>
      <c r="D608" s="58">
        <v>0</v>
      </c>
      <c r="F608" s="117"/>
      <c r="G608" s="117"/>
      <c r="H608" s="112">
        <f t="shared" si="206"/>
        <v>0</v>
      </c>
      <c r="I608" s="121"/>
      <c r="J608" s="92">
        <f t="shared" si="207"/>
        <v>0</v>
      </c>
      <c r="L608" s="94">
        <v>606</v>
      </c>
      <c r="M608" s="114">
        <f t="shared" ca="1" si="203"/>
        <v>1413.7505297664134</v>
      </c>
      <c r="N608" s="115">
        <f t="shared" ca="1" si="217"/>
        <v>0</v>
      </c>
      <c r="P608" s="102"/>
      <c r="Q608" s="102"/>
      <c r="R608" s="102"/>
      <c r="S608" s="102"/>
      <c r="AC608" s="83">
        <f t="shared" si="218"/>
        <v>0</v>
      </c>
      <c r="AD608" s="83">
        <f t="shared" si="219"/>
        <v>0</v>
      </c>
      <c r="AF608" s="83">
        <f t="shared" si="208"/>
        <v>0</v>
      </c>
      <c r="AG608" s="83">
        <f t="shared" si="209"/>
        <v>0</v>
      </c>
      <c r="AQ608" s="83">
        <f t="shared" ca="1" si="210"/>
        <v>0</v>
      </c>
      <c r="AR608" s="83">
        <f t="shared" ca="1" si="211"/>
        <v>-144</v>
      </c>
      <c r="AS608" s="83">
        <f t="shared" ca="1" si="204"/>
        <v>-144</v>
      </c>
      <c r="AT608" s="83" cm="1">
        <f t="array" aca="1" ref="AT608" ca="1">_xlfn.LET(_xlpm.rozsah, $F$3:$F$10001,_xlpm.podminka, (_xlpm.rozsah&gt;M608)*(ISNUMBER(_xlpm.rozsah)),_xlpm.indexy, IF(_xlpm.podminka, ROW(_xlpm.rozsah)-MIN(ROW(_xlpm.rozsah))+1),_xlpm.prvni, MIN(_xlpm.indexy),_xlpm.finalni, IF(_xlpm.prvni=1, 2, _xlpm.prvni),INDEX(_xlpm.rozsah, _xlpm.finalni))</f>
        <v>1500</v>
      </c>
      <c r="AU608" s="83" cm="1">
        <f t="array" aca="1" ref="AU608" ca="1">INDEX($F$3:$F$10001,MATCH(AT608,$F$3:$F$10004,0)-1)</f>
        <v>1400</v>
      </c>
      <c r="AV608" s="83">
        <f t="shared" ca="1" si="220"/>
        <v>-144</v>
      </c>
      <c r="AW608" s="83">
        <f t="shared" ca="1" si="221"/>
        <v>-144</v>
      </c>
      <c r="AX608" s="83">
        <f t="shared" ca="1" si="212"/>
        <v>360</v>
      </c>
      <c r="AY608" s="83">
        <f t="shared" ca="1" si="213"/>
        <v>360</v>
      </c>
      <c r="AZ608" s="83">
        <f t="shared" ca="1" si="214"/>
        <v>0</v>
      </c>
      <c r="BA608" s="83">
        <f t="shared" ca="1" si="215"/>
        <v>360</v>
      </c>
      <c r="BB608" s="83">
        <f t="shared" ca="1" si="216"/>
        <v>360</v>
      </c>
    </row>
    <row r="609" spans="1:54" s="81" customFormat="1" x14ac:dyDescent="0.25">
      <c r="A609" s="79">
        <v>607</v>
      </c>
      <c r="B609" s="80">
        <f t="shared" si="205"/>
        <v>10.116666666666667</v>
      </c>
      <c r="C609" s="79">
        <v>52</v>
      </c>
      <c r="D609" s="79" t="s">
        <v>8</v>
      </c>
      <c r="F609" s="117"/>
      <c r="G609" s="117"/>
      <c r="H609" s="112">
        <f t="shared" si="206"/>
        <v>0</v>
      </c>
      <c r="I609" s="121"/>
      <c r="J609" s="92">
        <f t="shared" si="207"/>
        <v>0</v>
      </c>
      <c r="K609" s="83"/>
      <c r="L609" s="94">
        <v>607</v>
      </c>
      <c r="M609" s="114">
        <f t="shared" ca="1" si="203"/>
        <v>1412.9563828762668</v>
      </c>
      <c r="N609" s="115">
        <f ca="1">AS609</f>
        <v>-144</v>
      </c>
      <c r="O609" s="83"/>
      <c r="P609" s="102"/>
      <c r="Q609" s="102"/>
      <c r="R609" s="102"/>
      <c r="S609" s="102"/>
      <c r="T609" s="83"/>
      <c r="U609" s="83"/>
      <c r="V609" s="83"/>
      <c r="W609" s="83"/>
      <c r="X609" s="83"/>
      <c r="Y609" s="83"/>
      <c r="Z609" s="83"/>
      <c r="AA609" s="83"/>
      <c r="AB609" s="83"/>
      <c r="AC609" s="83">
        <f t="shared" si="218"/>
        <v>0</v>
      </c>
      <c r="AD609" s="83">
        <f t="shared" si="219"/>
        <v>0</v>
      </c>
      <c r="AE609" s="83"/>
      <c r="AF609" s="83">
        <f t="shared" si="208"/>
        <v>0</v>
      </c>
      <c r="AG609" s="83">
        <f t="shared" si="209"/>
        <v>0</v>
      </c>
      <c r="AH609" s="83"/>
      <c r="AI609" s="83"/>
      <c r="AJ609" s="83"/>
      <c r="AK609" s="83"/>
      <c r="AL609" s="83"/>
      <c r="AM609" s="83"/>
      <c r="AN609" s="83"/>
      <c r="AO609" s="83"/>
      <c r="AP609" s="83"/>
      <c r="AQ609" s="83">
        <f t="shared" ca="1" si="210"/>
        <v>0</v>
      </c>
      <c r="AR609" s="83">
        <f t="shared" ca="1" si="211"/>
        <v>-144</v>
      </c>
      <c r="AS609" s="83">
        <f t="shared" ca="1" si="204"/>
        <v>-144</v>
      </c>
      <c r="AT609" s="83" cm="1">
        <f t="array" aca="1" ref="AT609" ca="1">_xlfn.LET(_xlpm.rozsah, $F$3:$F$10001,_xlpm.podminka, (_xlpm.rozsah&gt;M609)*(ISNUMBER(_xlpm.rozsah)),_xlpm.indexy, IF(_xlpm.podminka, ROW(_xlpm.rozsah)-MIN(ROW(_xlpm.rozsah))+1),_xlpm.prvni, MIN(_xlpm.indexy),_xlpm.finalni, IF(_xlpm.prvni=1, 2, _xlpm.prvni),INDEX(_xlpm.rozsah, _xlpm.finalni))</f>
        <v>1500</v>
      </c>
      <c r="AU609" s="83" cm="1">
        <f t="array" aca="1" ref="AU609" ca="1">INDEX($F$3:$F$10001,MATCH(AT609,$F$3:$F$10004,0)-1)</f>
        <v>1400</v>
      </c>
      <c r="AV609" s="83">
        <f t="shared" ca="1" si="220"/>
        <v>-144</v>
      </c>
      <c r="AW609" s="83">
        <f t="shared" ca="1" si="221"/>
        <v>-144</v>
      </c>
      <c r="AX609" s="83">
        <f t="shared" ca="1" si="212"/>
        <v>360</v>
      </c>
      <c r="AY609" s="83">
        <f t="shared" ca="1" si="213"/>
        <v>360</v>
      </c>
      <c r="AZ609" s="83">
        <f t="shared" ca="1" si="214"/>
        <v>0</v>
      </c>
      <c r="BA609" s="83">
        <f t="shared" ca="1" si="215"/>
        <v>360</v>
      </c>
      <c r="BB609" s="83">
        <f t="shared" ca="1" si="216"/>
        <v>360</v>
      </c>
    </row>
    <row r="610" spans="1:54" s="81" customFormat="1" x14ac:dyDescent="0.25">
      <c r="A610" s="79">
        <v>608</v>
      </c>
      <c r="B610" s="80">
        <f t="shared" si="205"/>
        <v>10.133333333333333</v>
      </c>
      <c r="C610" s="79">
        <v>50.9</v>
      </c>
      <c r="D610" s="79" t="s">
        <v>8</v>
      </c>
      <c r="F610" s="117"/>
      <c r="G610" s="117"/>
      <c r="H610" s="112">
        <f t="shared" si="206"/>
        <v>0</v>
      </c>
      <c r="I610" s="121"/>
      <c r="J610" s="92">
        <f t="shared" si="207"/>
        <v>0</v>
      </c>
      <c r="K610" s="83"/>
      <c r="L610" s="94">
        <v>608</v>
      </c>
      <c r="M610" s="114">
        <f t="shared" ca="1" si="203"/>
        <v>1404.2207670846535</v>
      </c>
      <c r="N610" s="115">
        <f ca="1">AS610</f>
        <v>-144</v>
      </c>
      <c r="O610" s="83"/>
      <c r="P610" s="102"/>
      <c r="Q610" s="102"/>
      <c r="R610" s="102"/>
      <c r="S610" s="102"/>
      <c r="T610" s="83"/>
      <c r="U610" s="83"/>
      <c r="V610" s="83"/>
      <c r="W610" s="83"/>
      <c r="X610" s="83"/>
      <c r="Y610" s="83"/>
      <c r="Z610" s="83"/>
      <c r="AA610" s="83"/>
      <c r="AB610" s="83"/>
      <c r="AC610" s="83">
        <f t="shared" si="218"/>
        <v>0</v>
      </c>
      <c r="AD610" s="83">
        <f t="shared" si="219"/>
        <v>0</v>
      </c>
      <c r="AE610" s="83"/>
      <c r="AF610" s="83">
        <f t="shared" si="208"/>
        <v>0</v>
      </c>
      <c r="AG610" s="83">
        <f t="shared" si="209"/>
        <v>0</v>
      </c>
      <c r="AH610" s="83"/>
      <c r="AI610" s="83"/>
      <c r="AJ610" s="83"/>
      <c r="AK610" s="83"/>
      <c r="AL610" s="83"/>
      <c r="AM610" s="83"/>
      <c r="AN610" s="83"/>
      <c r="AO610" s="83"/>
      <c r="AP610" s="83"/>
      <c r="AQ610" s="83">
        <f t="shared" ca="1" si="210"/>
        <v>0</v>
      </c>
      <c r="AR610" s="83">
        <f t="shared" ca="1" si="211"/>
        <v>-144</v>
      </c>
      <c r="AS610" s="83">
        <f t="shared" ca="1" si="204"/>
        <v>-144</v>
      </c>
      <c r="AT610" s="83" cm="1">
        <f t="array" aca="1" ref="AT610" ca="1">_xlfn.LET(_xlpm.rozsah, $F$3:$F$10001,_xlpm.podminka, (_xlpm.rozsah&gt;M610)*(ISNUMBER(_xlpm.rozsah)),_xlpm.indexy, IF(_xlpm.podminka, ROW(_xlpm.rozsah)-MIN(ROW(_xlpm.rozsah))+1),_xlpm.prvni, MIN(_xlpm.indexy),_xlpm.finalni, IF(_xlpm.prvni=1, 2, _xlpm.prvni),INDEX(_xlpm.rozsah, _xlpm.finalni))</f>
        <v>1500</v>
      </c>
      <c r="AU610" s="83" cm="1">
        <f t="array" aca="1" ref="AU610" ca="1">INDEX($F$3:$F$10001,MATCH(AT610,$F$3:$F$10004,0)-1)</f>
        <v>1400</v>
      </c>
      <c r="AV610" s="83">
        <f t="shared" ca="1" si="220"/>
        <v>-144</v>
      </c>
      <c r="AW610" s="83">
        <f t="shared" ca="1" si="221"/>
        <v>-144</v>
      </c>
      <c r="AX610" s="83">
        <f t="shared" ca="1" si="212"/>
        <v>360</v>
      </c>
      <c r="AY610" s="83">
        <f t="shared" ca="1" si="213"/>
        <v>360</v>
      </c>
      <c r="AZ610" s="83">
        <f t="shared" ca="1" si="214"/>
        <v>0</v>
      </c>
      <c r="BA610" s="83">
        <f t="shared" ca="1" si="215"/>
        <v>360</v>
      </c>
      <c r="BB610" s="83">
        <f t="shared" ca="1" si="216"/>
        <v>360</v>
      </c>
    </row>
    <row r="611" spans="1:54" s="81" customFormat="1" x14ac:dyDescent="0.25">
      <c r="A611" s="79">
        <v>609</v>
      </c>
      <c r="B611" s="80">
        <f t="shared" si="205"/>
        <v>10.15</v>
      </c>
      <c r="C611" s="79">
        <v>49.4</v>
      </c>
      <c r="D611" s="79" t="s">
        <v>8</v>
      </c>
      <c r="F611" s="117"/>
      <c r="G611" s="117"/>
      <c r="H611" s="112">
        <f t="shared" si="206"/>
        <v>0</v>
      </c>
      <c r="I611" s="121"/>
      <c r="J611" s="92">
        <f t="shared" si="207"/>
        <v>0</v>
      </c>
      <c r="K611" s="83"/>
      <c r="L611" s="94">
        <v>609</v>
      </c>
      <c r="M611" s="114">
        <f t="shared" ca="1" si="203"/>
        <v>1392.3085637324534</v>
      </c>
      <c r="N611" s="115">
        <f ca="1">AS611</f>
        <v>-140.30765745070187</v>
      </c>
      <c r="O611" s="83"/>
      <c r="P611" s="102"/>
      <c r="Q611" s="102"/>
      <c r="R611" s="102"/>
      <c r="S611" s="102"/>
      <c r="T611" s="83"/>
      <c r="U611" s="83"/>
      <c r="V611" s="83"/>
      <c r="W611" s="83"/>
      <c r="X611" s="83"/>
      <c r="Y611" s="83"/>
      <c r="Z611" s="83"/>
      <c r="AA611" s="83"/>
      <c r="AB611" s="83"/>
      <c r="AC611" s="83">
        <f t="shared" si="218"/>
        <v>0</v>
      </c>
      <c r="AD611" s="83">
        <f t="shared" si="219"/>
        <v>0</v>
      </c>
      <c r="AE611" s="83"/>
      <c r="AF611" s="83">
        <f t="shared" si="208"/>
        <v>0</v>
      </c>
      <c r="AG611" s="83">
        <f t="shared" si="209"/>
        <v>0</v>
      </c>
      <c r="AH611" s="83"/>
      <c r="AI611" s="83"/>
      <c r="AJ611" s="83"/>
      <c r="AK611" s="83"/>
      <c r="AL611" s="83"/>
      <c r="AM611" s="83"/>
      <c r="AN611" s="83"/>
      <c r="AO611" s="83"/>
      <c r="AP611" s="83"/>
      <c r="AQ611" s="83">
        <f t="shared" ca="1" si="210"/>
        <v>4</v>
      </c>
      <c r="AR611" s="83">
        <f t="shared" ca="1" si="211"/>
        <v>-143.69234254929813</v>
      </c>
      <c r="AS611" s="83">
        <f t="shared" ca="1" si="204"/>
        <v>-140.30765745070187</v>
      </c>
      <c r="AT611" s="83" cm="1">
        <f t="array" aca="1" ref="AT611" ca="1">_xlfn.LET(_xlpm.rozsah, $F$3:$F$10001,_xlpm.podminka, (_xlpm.rozsah&gt;M611)*(ISNUMBER(_xlpm.rozsah)),_xlpm.indexy, IF(_xlpm.podminka, ROW(_xlpm.rozsah)-MIN(ROW(_xlpm.rozsah))+1),_xlpm.prvni, MIN(_xlpm.indexy),_xlpm.finalni, IF(_xlpm.prvni=1, 2, _xlpm.prvni),INDEX(_xlpm.rozsah, _xlpm.finalni))</f>
        <v>1400</v>
      </c>
      <c r="AU611" s="83" cm="1">
        <f t="array" aca="1" ref="AU611" ca="1">INDEX($F$3:$F$10001,MATCH(AT611,$F$3:$F$10004,0)-1)</f>
        <v>1300</v>
      </c>
      <c r="AV611" s="83">
        <f t="shared" ca="1" si="220"/>
        <v>-144</v>
      </c>
      <c r="AW611" s="83">
        <f t="shared" ca="1" si="221"/>
        <v>-140</v>
      </c>
      <c r="AX611" s="83">
        <f t="shared" ca="1" si="212"/>
        <v>360</v>
      </c>
      <c r="AY611" s="83">
        <f t="shared" ca="1" si="213"/>
        <v>350</v>
      </c>
      <c r="AZ611" s="83">
        <f t="shared" ca="1" si="214"/>
        <v>10</v>
      </c>
      <c r="BA611" s="83">
        <f t="shared" ca="1" si="215"/>
        <v>350.76914362675467</v>
      </c>
      <c r="BB611" s="83">
        <f t="shared" ca="1" si="216"/>
        <v>359.23085637324533</v>
      </c>
    </row>
    <row r="612" spans="1:54" s="81" customFormat="1" x14ac:dyDescent="0.25">
      <c r="A612" s="79">
        <v>610</v>
      </c>
      <c r="B612" s="80">
        <f t="shared" si="205"/>
        <v>10.166666666666666</v>
      </c>
      <c r="C612" s="79">
        <v>47.8</v>
      </c>
      <c r="D612" s="79" t="s">
        <v>8</v>
      </c>
      <c r="F612" s="117"/>
      <c r="G612" s="117"/>
      <c r="H612" s="112">
        <f t="shared" si="206"/>
        <v>0</v>
      </c>
      <c r="I612" s="121"/>
      <c r="J612" s="92">
        <f t="shared" si="207"/>
        <v>0</v>
      </c>
      <c r="K612" s="83"/>
      <c r="L612" s="94">
        <v>610</v>
      </c>
      <c r="M612" s="114">
        <f t="shared" ca="1" si="203"/>
        <v>1379.6022134901068</v>
      </c>
      <c r="N612" s="115">
        <f ca="1">AS612</f>
        <v>-140.81591146039574</v>
      </c>
      <c r="O612" s="83"/>
      <c r="P612" s="102"/>
      <c r="Q612" s="102"/>
      <c r="R612" s="102"/>
      <c r="S612" s="102"/>
      <c r="T612" s="83"/>
      <c r="U612" s="83"/>
      <c r="V612" s="83"/>
      <c r="W612" s="83"/>
      <c r="X612" s="83"/>
      <c r="Y612" s="83"/>
      <c r="Z612" s="83"/>
      <c r="AA612" s="83"/>
      <c r="AB612" s="83"/>
      <c r="AC612" s="83">
        <f t="shared" si="218"/>
        <v>0</v>
      </c>
      <c r="AD612" s="83">
        <f t="shared" si="219"/>
        <v>0</v>
      </c>
      <c r="AE612" s="83"/>
      <c r="AF612" s="83">
        <f t="shared" si="208"/>
        <v>0</v>
      </c>
      <c r="AG612" s="83">
        <f t="shared" si="209"/>
        <v>0</v>
      </c>
      <c r="AH612" s="83"/>
      <c r="AI612" s="83"/>
      <c r="AJ612" s="83"/>
      <c r="AK612" s="83"/>
      <c r="AL612" s="83"/>
      <c r="AM612" s="83"/>
      <c r="AN612" s="83"/>
      <c r="AO612" s="83"/>
      <c r="AP612" s="83"/>
      <c r="AQ612" s="83">
        <f t="shared" ca="1" si="210"/>
        <v>4</v>
      </c>
      <c r="AR612" s="83">
        <f t="shared" ca="1" si="211"/>
        <v>-143.18408853960426</v>
      </c>
      <c r="AS612" s="83">
        <f t="shared" ca="1" si="204"/>
        <v>-140.81591146039574</v>
      </c>
      <c r="AT612" s="83" cm="1">
        <f t="array" aca="1" ref="AT612" ca="1">_xlfn.LET(_xlpm.rozsah, $F$3:$F$10001,_xlpm.podminka, (_xlpm.rozsah&gt;M612)*(ISNUMBER(_xlpm.rozsah)),_xlpm.indexy, IF(_xlpm.podminka, ROW(_xlpm.rozsah)-MIN(ROW(_xlpm.rozsah))+1),_xlpm.prvni, MIN(_xlpm.indexy),_xlpm.finalni, IF(_xlpm.prvni=1, 2, _xlpm.prvni),INDEX(_xlpm.rozsah, _xlpm.finalni))</f>
        <v>1400</v>
      </c>
      <c r="AU612" s="83" cm="1">
        <f t="array" aca="1" ref="AU612" ca="1">INDEX($F$3:$F$10001,MATCH(AT612,$F$3:$F$10004,0)-1)</f>
        <v>1300</v>
      </c>
      <c r="AV612" s="83">
        <f t="shared" ca="1" si="220"/>
        <v>-144</v>
      </c>
      <c r="AW612" s="83">
        <f t="shared" ca="1" si="221"/>
        <v>-140</v>
      </c>
      <c r="AX612" s="83">
        <f t="shared" ca="1" si="212"/>
        <v>360</v>
      </c>
      <c r="AY612" s="83">
        <f t="shared" ca="1" si="213"/>
        <v>350</v>
      </c>
      <c r="AZ612" s="83">
        <f t="shared" ca="1" si="214"/>
        <v>10</v>
      </c>
      <c r="BA612" s="83">
        <f t="shared" ca="1" si="215"/>
        <v>352.03977865098932</v>
      </c>
      <c r="BB612" s="83">
        <f t="shared" ca="1" si="216"/>
        <v>357.96022134901068</v>
      </c>
    </row>
    <row r="613" spans="1:54" s="81" customFormat="1" x14ac:dyDescent="0.25">
      <c r="A613" s="79">
        <v>611</v>
      </c>
      <c r="B613" s="80">
        <f t="shared" si="205"/>
        <v>10.183333333333334</v>
      </c>
      <c r="C613" s="79">
        <v>46.6</v>
      </c>
      <c r="D613" s="79" t="s">
        <v>8</v>
      </c>
      <c r="F613" s="117"/>
      <c r="G613" s="117"/>
      <c r="H613" s="112">
        <f t="shared" si="206"/>
        <v>0</v>
      </c>
      <c r="I613" s="121"/>
      <c r="J613" s="92">
        <f t="shared" si="207"/>
        <v>0</v>
      </c>
      <c r="K613" s="83"/>
      <c r="L613" s="94">
        <v>611</v>
      </c>
      <c r="M613" s="114">
        <f t="shared" ca="1" si="203"/>
        <v>1370.072450808347</v>
      </c>
      <c r="N613" s="115">
        <f ca="1">AS613</f>
        <v>-141.19710196766613</v>
      </c>
      <c r="O613" s="83"/>
      <c r="P613" s="102"/>
      <c r="Q613" s="102"/>
      <c r="R613" s="102"/>
      <c r="S613" s="102"/>
      <c r="T613" s="83"/>
      <c r="U613" s="83"/>
      <c r="V613" s="83"/>
      <c r="W613" s="83"/>
      <c r="X613" s="83"/>
      <c r="Y613" s="83"/>
      <c r="Z613" s="83"/>
      <c r="AA613" s="83"/>
      <c r="AB613" s="83"/>
      <c r="AC613" s="83">
        <f t="shared" si="218"/>
        <v>0</v>
      </c>
      <c r="AD613" s="83">
        <f t="shared" si="219"/>
        <v>0</v>
      </c>
      <c r="AE613" s="83"/>
      <c r="AF613" s="83">
        <f t="shared" si="208"/>
        <v>0</v>
      </c>
      <c r="AG613" s="83">
        <f t="shared" si="209"/>
        <v>0</v>
      </c>
      <c r="AH613" s="83"/>
      <c r="AI613" s="83"/>
      <c r="AJ613" s="83"/>
      <c r="AK613" s="83"/>
      <c r="AL613" s="83"/>
      <c r="AM613" s="83"/>
      <c r="AN613" s="83"/>
      <c r="AO613" s="83"/>
      <c r="AP613" s="83"/>
      <c r="AQ613" s="83">
        <f t="shared" ca="1" si="210"/>
        <v>4</v>
      </c>
      <c r="AR613" s="83">
        <f t="shared" ca="1" si="211"/>
        <v>-142.80289803233387</v>
      </c>
      <c r="AS613" s="83">
        <f t="shared" ca="1" si="204"/>
        <v>-141.19710196766613</v>
      </c>
      <c r="AT613" s="83" cm="1">
        <f t="array" aca="1" ref="AT613" ca="1">_xlfn.LET(_xlpm.rozsah, $F$3:$F$10001,_xlpm.podminka, (_xlpm.rozsah&gt;M613)*(ISNUMBER(_xlpm.rozsah)),_xlpm.indexy, IF(_xlpm.podminka, ROW(_xlpm.rozsah)-MIN(ROW(_xlpm.rozsah))+1),_xlpm.prvni, MIN(_xlpm.indexy),_xlpm.finalni, IF(_xlpm.prvni=1, 2, _xlpm.prvni),INDEX(_xlpm.rozsah, _xlpm.finalni))</f>
        <v>1400</v>
      </c>
      <c r="AU613" s="83" cm="1">
        <f t="array" aca="1" ref="AU613" ca="1">INDEX($F$3:$F$10001,MATCH(AT613,$F$3:$F$10004,0)-1)</f>
        <v>1300</v>
      </c>
      <c r="AV613" s="83">
        <f t="shared" ca="1" si="220"/>
        <v>-144</v>
      </c>
      <c r="AW613" s="83">
        <f t="shared" ca="1" si="221"/>
        <v>-140</v>
      </c>
      <c r="AX613" s="83">
        <f t="shared" ca="1" si="212"/>
        <v>360</v>
      </c>
      <c r="AY613" s="83">
        <f t="shared" ca="1" si="213"/>
        <v>350</v>
      </c>
      <c r="AZ613" s="83">
        <f t="shared" ca="1" si="214"/>
        <v>10</v>
      </c>
      <c r="BA613" s="83">
        <f t="shared" ca="1" si="215"/>
        <v>352.99275491916529</v>
      </c>
      <c r="BB613" s="83">
        <f t="shared" ca="1" si="216"/>
        <v>357.00724508083471</v>
      </c>
    </row>
    <row r="614" spans="1:54" x14ac:dyDescent="0.25">
      <c r="A614" s="58">
        <v>612</v>
      </c>
      <c r="B614" s="59">
        <f t="shared" si="205"/>
        <v>10.199999999999999</v>
      </c>
      <c r="C614" s="58">
        <v>47.3</v>
      </c>
      <c r="D614" s="58">
        <v>35.299999999999997</v>
      </c>
      <c r="F614" s="117"/>
      <c r="G614" s="117"/>
      <c r="H614" s="112">
        <f t="shared" si="206"/>
        <v>0</v>
      </c>
      <c r="I614" s="121"/>
      <c r="J614" s="92">
        <f t="shared" si="207"/>
        <v>0</v>
      </c>
      <c r="L614" s="94">
        <v>612</v>
      </c>
      <c r="M614" s="114">
        <f t="shared" ca="1" si="203"/>
        <v>1375.6314790393735</v>
      </c>
      <c r="N614" s="115">
        <f ca="1">( IF(ISNUMBER(D614), D614,1)/100)*BB614 - $T$23 + $T$21</f>
        <v>126.21979121008988</v>
      </c>
      <c r="P614" s="102"/>
      <c r="Q614" s="102"/>
      <c r="R614" s="102"/>
      <c r="S614" s="102"/>
      <c r="AC614" s="83">
        <f t="shared" si="218"/>
        <v>0</v>
      </c>
      <c r="AD614" s="83">
        <f t="shared" si="219"/>
        <v>0</v>
      </c>
      <c r="AF614" s="83">
        <f t="shared" si="208"/>
        <v>0</v>
      </c>
      <c r="AG614" s="83">
        <f t="shared" si="209"/>
        <v>0</v>
      </c>
      <c r="AQ614" s="83">
        <f t="shared" ca="1" si="210"/>
        <v>4</v>
      </c>
      <c r="AR614" s="83">
        <f t="shared" ca="1" si="211"/>
        <v>-143.02525916157495</v>
      </c>
      <c r="AS614" s="83">
        <f t="shared" ca="1" si="204"/>
        <v>-140.97474083842505</v>
      </c>
      <c r="AT614" s="83" cm="1">
        <f t="array" aca="1" ref="AT614" ca="1">_xlfn.LET(_xlpm.rozsah, $F$3:$F$10001,_xlpm.podminka, (_xlpm.rozsah&gt;M614)*(ISNUMBER(_xlpm.rozsah)),_xlpm.indexy, IF(_xlpm.podminka, ROW(_xlpm.rozsah)-MIN(ROW(_xlpm.rozsah))+1),_xlpm.prvni, MIN(_xlpm.indexy),_xlpm.finalni, IF(_xlpm.prvni=1, 2, _xlpm.prvni),INDEX(_xlpm.rozsah, _xlpm.finalni))</f>
        <v>1400</v>
      </c>
      <c r="AU614" s="83" cm="1">
        <f t="array" aca="1" ref="AU614" ca="1">INDEX($F$3:$F$10001,MATCH(AT614,$F$3:$F$10004,0)-1)</f>
        <v>1300</v>
      </c>
      <c r="AV614" s="83">
        <f t="shared" ca="1" si="220"/>
        <v>-144</v>
      </c>
      <c r="AW614" s="83">
        <f t="shared" ca="1" si="221"/>
        <v>-140</v>
      </c>
      <c r="AX614" s="83">
        <f t="shared" ca="1" si="212"/>
        <v>360</v>
      </c>
      <c r="AY614" s="83">
        <f t="shared" ca="1" si="213"/>
        <v>350</v>
      </c>
      <c r="AZ614" s="83">
        <f t="shared" ca="1" si="214"/>
        <v>10</v>
      </c>
      <c r="BA614" s="83">
        <f t="shared" ca="1" si="215"/>
        <v>352.43685209606264</v>
      </c>
      <c r="BB614" s="83">
        <f t="shared" ca="1" si="216"/>
        <v>357.56314790393736</v>
      </c>
    </row>
    <row r="615" spans="1:54" x14ac:dyDescent="0.25">
      <c r="A615" s="58">
        <v>613</v>
      </c>
      <c r="B615" s="59">
        <f t="shared" si="205"/>
        <v>10.216666666666667</v>
      </c>
      <c r="C615" s="58">
        <v>49.2</v>
      </c>
      <c r="D615" s="58">
        <v>74.099999999999994</v>
      </c>
      <c r="F615" s="117"/>
      <c r="G615" s="117"/>
      <c r="H615" s="112">
        <f t="shared" si="206"/>
        <v>0</v>
      </c>
      <c r="I615" s="121"/>
      <c r="J615" s="92">
        <f t="shared" si="207"/>
        <v>0</v>
      </c>
      <c r="L615" s="94">
        <v>613</v>
      </c>
      <c r="M615" s="114">
        <f t="shared" ca="1" si="203"/>
        <v>1390.7202699521602</v>
      </c>
      <c r="N615" s="115">
        <f ca="1">( IF(ISNUMBER(D615), D615,1)/100)*BB615 - $T$23 + $T$21</f>
        <v>266.07237200345503</v>
      </c>
      <c r="P615" s="102"/>
      <c r="Q615" s="102"/>
      <c r="R615" s="102"/>
      <c r="S615" s="102"/>
      <c r="AC615" s="83">
        <f t="shared" si="218"/>
        <v>0</v>
      </c>
      <c r="AD615" s="83">
        <f t="shared" si="219"/>
        <v>0</v>
      </c>
      <c r="AF615" s="83">
        <f t="shared" si="208"/>
        <v>0</v>
      </c>
      <c r="AG615" s="83">
        <f t="shared" si="209"/>
        <v>0</v>
      </c>
      <c r="AQ615" s="83">
        <f t="shared" ca="1" si="210"/>
        <v>4</v>
      </c>
      <c r="AR615" s="83">
        <f t="shared" ca="1" si="211"/>
        <v>-143.62881079808642</v>
      </c>
      <c r="AS615" s="83">
        <f t="shared" ca="1" si="204"/>
        <v>-140.37118920191358</v>
      </c>
      <c r="AT615" s="83" cm="1">
        <f t="array" aca="1" ref="AT615" ca="1">_xlfn.LET(_xlpm.rozsah, $F$3:$F$10001,_xlpm.podminka, (_xlpm.rozsah&gt;M615)*(ISNUMBER(_xlpm.rozsah)),_xlpm.indexy, IF(_xlpm.podminka, ROW(_xlpm.rozsah)-MIN(ROW(_xlpm.rozsah))+1),_xlpm.prvni, MIN(_xlpm.indexy),_xlpm.finalni, IF(_xlpm.prvni=1, 2, _xlpm.prvni),INDEX(_xlpm.rozsah, _xlpm.finalni))</f>
        <v>1400</v>
      </c>
      <c r="AU615" s="83" cm="1">
        <f t="array" aca="1" ref="AU615" ca="1">INDEX($F$3:$F$10001,MATCH(AT615,$F$3:$F$10004,0)-1)</f>
        <v>1300</v>
      </c>
      <c r="AV615" s="83">
        <f t="shared" ca="1" si="220"/>
        <v>-144</v>
      </c>
      <c r="AW615" s="83">
        <f t="shared" ca="1" si="221"/>
        <v>-140</v>
      </c>
      <c r="AX615" s="83">
        <f t="shared" ca="1" si="212"/>
        <v>360</v>
      </c>
      <c r="AY615" s="83">
        <f t="shared" ca="1" si="213"/>
        <v>350</v>
      </c>
      <c r="AZ615" s="83">
        <f t="shared" ca="1" si="214"/>
        <v>10</v>
      </c>
      <c r="BA615" s="83">
        <f t="shared" ca="1" si="215"/>
        <v>350.92797300478401</v>
      </c>
      <c r="BB615" s="83">
        <f t="shared" ca="1" si="216"/>
        <v>359.07202699521599</v>
      </c>
    </row>
    <row r="616" spans="1:54" x14ac:dyDescent="0.25">
      <c r="A616" s="58">
        <v>614</v>
      </c>
      <c r="B616" s="59">
        <f t="shared" si="205"/>
        <v>10.233333333333333</v>
      </c>
      <c r="C616" s="58">
        <v>51.1</v>
      </c>
      <c r="D616" s="58">
        <v>95.2</v>
      </c>
      <c r="F616" s="117"/>
      <c r="G616" s="117"/>
      <c r="H616" s="112">
        <f t="shared" si="206"/>
        <v>0</v>
      </c>
      <c r="I616" s="121"/>
      <c r="J616" s="92">
        <f t="shared" si="207"/>
        <v>0</v>
      </c>
      <c r="L616" s="94">
        <v>614</v>
      </c>
      <c r="M616" s="114">
        <f t="shared" ca="1" si="203"/>
        <v>1405.8090608649468</v>
      </c>
      <c r="N616" s="115">
        <f ca="1">( IF(ISNUMBER(D616), D616,1)/100)*BB616 - $T$23 + $T$21</f>
        <v>342.72</v>
      </c>
      <c r="P616" s="102"/>
      <c r="Q616" s="102"/>
      <c r="R616" s="102"/>
      <c r="S616" s="102"/>
      <c r="AC616" s="83">
        <f t="shared" si="218"/>
        <v>0</v>
      </c>
      <c r="AD616" s="83">
        <f t="shared" si="219"/>
        <v>0</v>
      </c>
      <c r="AF616" s="83">
        <f t="shared" si="208"/>
        <v>0</v>
      </c>
      <c r="AG616" s="83">
        <f t="shared" si="209"/>
        <v>0</v>
      </c>
      <c r="AQ616" s="83">
        <f t="shared" ca="1" si="210"/>
        <v>0</v>
      </c>
      <c r="AR616" s="83">
        <f t="shared" ca="1" si="211"/>
        <v>-144</v>
      </c>
      <c r="AS616" s="83">
        <f t="shared" ca="1" si="204"/>
        <v>-144</v>
      </c>
      <c r="AT616" s="83" cm="1">
        <f t="array" aca="1" ref="AT616" ca="1">_xlfn.LET(_xlpm.rozsah, $F$3:$F$10001,_xlpm.podminka, (_xlpm.rozsah&gt;M616)*(ISNUMBER(_xlpm.rozsah)),_xlpm.indexy, IF(_xlpm.podminka, ROW(_xlpm.rozsah)-MIN(ROW(_xlpm.rozsah))+1),_xlpm.prvni, MIN(_xlpm.indexy),_xlpm.finalni, IF(_xlpm.prvni=1, 2, _xlpm.prvni),INDEX(_xlpm.rozsah, _xlpm.finalni))</f>
        <v>1500</v>
      </c>
      <c r="AU616" s="83" cm="1">
        <f t="array" aca="1" ref="AU616" ca="1">INDEX($F$3:$F$10001,MATCH(AT616,$F$3:$F$10004,0)-1)</f>
        <v>1400</v>
      </c>
      <c r="AV616" s="83">
        <f t="shared" ca="1" si="220"/>
        <v>-144</v>
      </c>
      <c r="AW616" s="83">
        <f t="shared" ca="1" si="221"/>
        <v>-144</v>
      </c>
      <c r="AX616" s="83">
        <f t="shared" ca="1" si="212"/>
        <v>360</v>
      </c>
      <c r="AY616" s="83">
        <f t="shared" ca="1" si="213"/>
        <v>360</v>
      </c>
      <c r="AZ616" s="83">
        <f t="shared" ca="1" si="214"/>
        <v>0</v>
      </c>
      <c r="BA616" s="83">
        <f t="shared" ca="1" si="215"/>
        <v>360</v>
      </c>
      <c r="BB616" s="83">
        <f t="shared" ca="1" si="216"/>
        <v>360</v>
      </c>
    </row>
    <row r="617" spans="1:54" s="81" customFormat="1" x14ac:dyDescent="0.25">
      <c r="A617" s="79">
        <v>615</v>
      </c>
      <c r="B617" s="80">
        <f t="shared" si="205"/>
        <v>10.25</v>
      </c>
      <c r="C617" s="79">
        <v>51.7</v>
      </c>
      <c r="D617" s="79" t="s">
        <v>8</v>
      </c>
      <c r="F617" s="117"/>
      <c r="G617" s="117"/>
      <c r="H617" s="112">
        <f t="shared" si="206"/>
        <v>0</v>
      </c>
      <c r="I617" s="121"/>
      <c r="J617" s="92">
        <f t="shared" si="207"/>
        <v>0</v>
      </c>
      <c r="K617" s="83"/>
      <c r="L617" s="94">
        <v>615</v>
      </c>
      <c r="M617" s="114">
        <f t="shared" ca="1" si="203"/>
        <v>1410.5739422058268</v>
      </c>
      <c r="N617" s="115">
        <f t="shared" ref="N617:N622" ca="1" si="222">AS617</f>
        <v>-144</v>
      </c>
      <c r="O617" s="83"/>
      <c r="P617" s="102"/>
      <c r="Q617" s="102"/>
      <c r="R617" s="102"/>
      <c r="S617" s="102"/>
      <c r="T617" s="83"/>
      <c r="U617" s="83"/>
      <c r="V617" s="83"/>
      <c r="W617" s="83"/>
      <c r="X617" s="83"/>
      <c r="Y617" s="83"/>
      <c r="Z617" s="83"/>
      <c r="AA617" s="83"/>
      <c r="AB617" s="83"/>
      <c r="AC617" s="83">
        <f t="shared" si="218"/>
        <v>0</v>
      </c>
      <c r="AD617" s="83">
        <f t="shared" si="219"/>
        <v>0</v>
      </c>
      <c r="AE617" s="83"/>
      <c r="AF617" s="83">
        <f t="shared" si="208"/>
        <v>0</v>
      </c>
      <c r="AG617" s="83">
        <f t="shared" si="209"/>
        <v>0</v>
      </c>
      <c r="AH617" s="83"/>
      <c r="AI617" s="83"/>
      <c r="AJ617" s="83"/>
      <c r="AK617" s="83"/>
      <c r="AL617" s="83"/>
      <c r="AM617" s="83"/>
      <c r="AN617" s="83"/>
      <c r="AO617" s="83"/>
      <c r="AP617" s="83"/>
      <c r="AQ617" s="83">
        <f t="shared" ca="1" si="210"/>
        <v>0</v>
      </c>
      <c r="AR617" s="83">
        <f t="shared" ca="1" si="211"/>
        <v>-144</v>
      </c>
      <c r="AS617" s="83">
        <f t="shared" ca="1" si="204"/>
        <v>-144</v>
      </c>
      <c r="AT617" s="83" cm="1">
        <f t="array" aca="1" ref="AT617" ca="1">_xlfn.LET(_xlpm.rozsah, $F$3:$F$10001,_xlpm.podminka, (_xlpm.rozsah&gt;M617)*(ISNUMBER(_xlpm.rozsah)),_xlpm.indexy, IF(_xlpm.podminka, ROW(_xlpm.rozsah)-MIN(ROW(_xlpm.rozsah))+1),_xlpm.prvni, MIN(_xlpm.indexy),_xlpm.finalni, IF(_xlpm.prvni=1, 2, _xlpm.prvni),INDEX(_xlpm.rozsah, _xlpm.finalni))</f>
        <v>1500</v>
      </c>
      <c r="AU617" s="83" cm="1">
        <f t="array" aca="1" ref="AU617" ca="1">INDEX($F$3:$F$10001,MATCH(AT617,$F$3:$F$10004,0)-1)</f>
        <v>1400</v>
      </c>
      <c r="AV617" s="83">
        <f t="shared" ca="1" si="220"/>
        <v>-144</v>
      </c>
      <c r="AW617" s="83">
        <f t="shared" ca="1" si="221"/>
        <v>-144</v>
      </c>
      <c r="AX617" s="83">
        <f t="shared" ca="1" si="212"/>
        <v>360</v>
      </c>
      <c r="AY617" s="83">
        <f t="shared" ca="1" si="213"/>
        <v>360</v>
      </c>
      <c r="AZ617" s="83">
        <f t="shared" ca="1" si="214"/>
        <v>0</v>
      </c>
      <c r="BA617" s="83">
        <f t="shared" ca="1" si="215"/>
        <v>360</v>
      </c>
      <c r="BB617" s="83">
        <f t="shared" ca="1" si="216"/>
        <v>360</v>
      </c>
    </row>
    <row r="618" spans="1:54" s="81" customFormat="1" x14ac:dyDescent="0.25">
      <c r="A618" s="79">
        <v>616</v>
      </c>
      <c r="B618" s="80">
        <f t="shared" si="205"/>
        <v>10.266666666666667</v>
      </c>
      <c r="C618" s="79">
        <v>50.8</v>
      </c>
      <c r="D618" s="79" t="s">
        <v>8</v>
      </c>
      <c r="F618" s="117"/>
      <c r="G618" s="117"/>
      <c r="H618" s="112">
        <f t="shared" si="206"/>
        <v>0</v>
      </c>
      <c r="I618" s="121"/>
      <c r="J618" s="92">
        <f t="shared" si="207"/>
        <v>0</v>
      </c>
      <c r="K618" s="83"/>
      <c r="L618" s="94">
        <v>616</v>
      </c>
      <c r="M618" s="114">
        <f t="shared" ca="1" si="203"/>
        <v>1403.426620194507</v>
      </c>
      <c r="N618" s="115">
        <f t="shared" ca="1" si="222"/>
        <v>-144</v>
      </c>
      <c r="O618" s="83"/>
      <c r="P618" s="102"/>
      <c r="Q618" s="102"/>
      <c r="R618" s="102"/>
      <c r="S618" s="102"/>
      <c r="T618" s="83"/>
      <c r="U618" s="83"/>
      <c r="V618" s="83"/>
      <c r="W618" s="83"/>
      <c r="X618" s="83"/>
      <c r="Y618" s="83"/>
      <c r="Z618" s="83"/>
      <c r="AA618" s="83"/>
      <c r="AB618" s="83"/>
      <c r="AC618" s="83">
        <f t="shared" si="218"/>
        <v>0</v>
      </c>
      <c r="AD618" s="83">
        <f t="shared" si="219"/>
        <v>0</v>
      </c>
      <c r="AE618" s="83"/>
      <c r="AF618" s="83">
        <f t="shared" si="208"/>
        <v>0</v>
      </c>
      <c r="AG618" s="83">
        <f t="shared" si="209"/>
        <v>0</v>
      </c>
      <c r="AH618" s="83"/>
      <c r="AI618" s="83"/>
      <c r="AJ618" s="83"/>
      <c r="AK618" s="83"/>
      <c r="AL618" s="83"/>
      <c r="AM618" s="83"/>
      <c r="AN618" s="83"/>
      <c r="AO618" s="83"/>
      <c r="AP618" s="83"/>
      <c r="AQ618" s="83">
        <f t="shared" ca="1" si="210"/>
        <v>0</v>
      </c>
      <c r="AR618" s="83">
        <f t="shared" ca="1" si="211"/>
        <v>-144</v>
      </c>
      <c r="AS618" s="83">
        <f t="shared" ca="1" si="204"/>
        <v>-144</v>
      </c>
      <c r="AT618" s="83" cm="1">
        <f t="array" aca="1" ref="AT618" ca="1">_xlfn.LET(_xlpm.rozsah, $F$3:$F$10001,_xlpm.podminka, (_xlpm.rozsah&gt;M618)*(ISNUMBER(_xlpm.rozsah)),_xlpm.indexy, IF(_xlpm.podminka, ROW(_xlpm.rozsah)-MIN(ROW(_xlpm.rozsah))+1),_xlpm.prvni, MIN(_xlpm.indexy),_xlpm.finalni, IF(_xlpm.prvni=1, 2, _xlpm.prvni),INDEX(_xlpm.rozsah, _xlpm.finalni))</f>
        <v>1500</v>
      </c>
      <c r="AU618" s="83" cm="1">
        <f t="array" aca="1" ref="AU618" ca="1">INDEX($F$3:$F$10001,MATCH(AT618,$F$3:$F$10004,0)-1)</f>
        <v>1400</v>
      </c>
      <c r="AV618" s="83">
        <f t="shared" ca="1" si="220"/>
        <v>-144</v>
      </c>
      <c r="AW618" s="83">
        <f t="shared" ca="1" si="221"/>
        <v>-144</v>
      </c>
      <c r="AX618" s="83">
        <f t="shared" ca="1" si="212"/>
        <v>360</v>
      </c>
      <c r="AY618" s="83">
        <f t="shared" ca="1" si="213"/>
        <v>360</v>
      </c>
      <c r="AZ618" s="83">
        <f t="shared" ca="1" si="214"/>
        <v>0</v>
      </c>
      <c r="BA618" s="83">
        <f t="shared" ca="1" si="215"/>
        <v>360</v>
      </c>
      <c r="BB618" s="83">
        <f t="shared" ca="1" si="216"/>
        <v>360</v>
      </c>
    </row>
    <row r="619" spans="1:54" s="81" customFormat="1" x14ac:dyDescent="0.25">
      <c r="A619" s="79">
        <v>617</v>
      </c>
      <c r="B619" s="80">
        <f t="shared" si="205"/>
        <v>10.283333333333333</v>
      </c>
      <c r="C619" s="79">
        <v>47.3</v>
      </c>
      <c r="D619" s="79" t="s">
        <v>8</v>
      </c>
      <c r="F619" s="117"/>
      <c r="G619" s="117"/>
      <c r="H619" s="112">
        <f t="shared" si="206"/>
        <v>0</v>
      </c>
      <c r="I619" s="121"/>
      <c r="J619" s="92">
        <f t="shared" si="207"/>
        <v>0</v>
      </c>
      <c r="K619" s="83"/>
      <c r="L619" s="94">
        <v>617</v>
      </c>
      <c r="M619" s="114">
        <f t="shared" ca="1" si="203"/>
        <v>1375.6314790393735</v>
      </c>
      <c r="N619" s="115">
        <f t="shared" ca="1" si="222"/>
        <v>-140.97474083842505</v>
      </c>
      <c r="O619" s="83"/>
      <c r="P619" s="102"/>
      <c r="Q619" s="102"/>
      <c r="R619" s="102"/>
      <c r="S619" s="102"/>
      <c r="T619" s="83"/>
      <c r="U619" s="83"/>
      <c r="V619" s="83"/>
      <c r="W619" s="83"/>
      <c r="X619" s="83"/>
      <c r="Y619" s="83"/>
      <c r="Z619" s="83"/>
      <c r="AA619" s="83"/>
      <c r="AB619" s="83"/>
      <c r="AC619" s="83">
        <f t="shared" si="218"/>
        <v>0</v>
      </c>
      <c r="AD619" s="83">
        <f t="shared" si="219"/>
        <v>0</v>
      </c>
      <c r="AE619" s="83"/>
      <c r="AF619" s="83">
        <f t="shared" si="208"/>
        <v>0</v>
      </c>
      <c r="AG619" s="83">
        <f t="shared" si="209"/>
        <v>0</v>
      </c>
      <c r="AH619" s="83"/>
      <c r="AI619" s="83"/>
      <c r="AJ619" s="83"/>
      <c r="AK619" s="83"/>
      <c r="AL619" s="83"/>
      <c r="AM619" s="83"/>
      <c r="AN619" s="83"/>
      <c r="AO619" s="83"/>
      <c r="AP619" s="83"/>
      <c r="AQ619" s="83">
        <f t="shared" ca="1" si="210"/>
        <v>4</v>
      </c>
      <c r="AR619" s="83">
        <f t="shared" ca="1" si="211"/>
        <v>-143.02525916157495</v>
      </c>
      <c r="AS619" s="83">
        <f t="shared" ca="1" si="204"/>
        <v>-140.97474083842505</v>
      </c>
      <c r="AT619" s="83" cm="1">
        <f t="array" aca="1" ref="AT619" ca="1">_xlfn.LET(_xlpm.rozsah, $F$3:$F$10001,_xlpm.podminka, (_xlpm.rozsah&gt;M619)*(ISNUMBER(_xlpm.rozsah)),_xlpm.indexy, IF(_xlpm.podminka, ROW(_xlpm.rozsah)-MIN(ROW(_xlpm.rozsah))+1),_xlpm.prvni, MIN(_xlpm.indexy),_xlpm.finalni, IF(_xlpm.prvni=1, 2, _xlpm.prvni),INDEX(_xlpm.rozsah, _xlpm.finalni))</f>
        <v>1400</v>
      </c>
      <c r="AU619" s="83" cm="1">
        <f t="array" aca="1" ref="AU619" ca="1">INDEX($F$3:$F$10001,MATCH(AT619,$F$3:$F$10004,0)-1)</f>
        <v>1300</v>
      </c>
      <c r="AV619" s="83">
        <f t="shared" ca="1" si="220"/>
        <v>-144</v>
      </c>
      <c r="AW619" s="83">
        <f t="shared" ca="1" si="221"/>
        <v>-140</v>
      </c>
      <c r="AX619" s="83">
        <f t="shared" ca="1" si="212"/>
        <v>360</v>
      </c>
      <c r="AY619" s="83">
        <f t="shared" ca="1" si="213"/>
        <v>350</v>
      </c>
      <c r="AZ619" s="83">
        <f t="shared" ca="1" si="214"/>
        <v>10</v>
      </c>
      <c r="BA619" s="83">
        <f t="shared" ca="1" si="215"/>
        <v>352.43685209606264</v>
      </c>
      <c r="BB619" s="83">
        <f t="shared" ca="1" si="216"/>
        <v>357.56314790393736</v>
      </c>
    </row>
    <row r="620" spans="1:54" s="81" customFormat="1" x14ac:dyDescent="0.25">
      <c r="A620" s="79">
        <v>618</v>
      </c>
      <c r="B620" s="80">
        <f t="shared" si="205"/>
        <v>10.3</v>
      </c>
      <c r="C620" s="79">
        <v>41.8</v>
      </c>
      <c r="D620" s="79" t="s">
        <v>8</v>
      </c>
      <c r="F620" s="117"/>
      <c r="G620" s="117"/>
      <c r="H620" s="112">
        <f t="shared" si="206"/>
        <v>0</v>
      </c>
      <c r="I620" s="121"/>
      <c r="J620" s="92">
        <f t="shared" si="207"/>
        <v>0</v>
      </c>
      <c r="K620" s="83"/>
      <c r="L620" s="94">
        <v>618</v>
      </c>
      <c r="M620" s="114">
        <f t="shared" ca="1" si="203"/>
        <v>1331.9534000813069</v>
      </c>
      <c r="N620" s="115">
        <f t="shared" ca="1" si="222"/>
        <v>-142.72186399674771</v>
      </c>
      <c r="O620" s="83"/>
      <c r="P620" s="102"/>
      <c r="Q620" s="102"/>
      <c r="R620" s="102"/>
      <c r="S620" s="102"/>
      <c r="T620" s="83"/>
      <c r="U620" s="83"/>
      <c r="V620" s="83"/>
      <c r="W620" s="83"/>
      <c r="X620" s="83"/>
      <c r="Y620" s="83"/>
      <c r="Z620" s="83"/>
      <c r="AA620" s="83"/>
      <c r="AB620" s="83"/>
      <c r="AC620" s="83">
        <f t="shared" si="218"/>
        <v>0</v>
      </c>
      <c r="AD620" s="83">
        <f t="shared" si="219"/>
        <v>0</v>
      </c>
      <c r="AE620" s="83"/>
      <c r="AF620" s="83">
        <f t="shared" si="208"/>
        <v>0</v>
      </c>
      <c r="AG620" s="83">
        <f t="shared" si="209"/>
        <v>0</v>
      </c>
      <c r="AH620" s="83"/>
      <c r="AI620" s="83"/>
      <c r="AJ620" s="83"/>
      <c r="AK620" s="83"/>
      <c r="AL620" s="83"/>
      <c r="AM620" s="83"/>
      <c r="AN620" s="83"/>
      <c r="AO620" s="83"/>
      <c r="AP620" s="83"/>
      <c r="AQ620" s="83">
        <f t="shared" ca="1" si="210"/>
        <v>4</v>
      </c>
      <c r="AR620" s="83">
        <f t="shared" ca="1" si="211"/>
        <v>-141.27813600325229</v>
      </c>
      <c r="AS620" s="83">
        <f t="shared" ca="1" si="204"/>
        <v>-142.72186399674771</v>
      </c>
      <c r="AT620" s="83" cm="1">
        <f t="array" aca="1" ref="AT620" ca="1">_xlfn.LET(_xlpm.rozsah, $F$3:$F$10001,_xlpm.podminka, (_xlpm.rozsah&gt;M620)*(ISNUMBER(_xlpm.rozsah)),_xlpm.indexy, IF(_xlpm.podminka, ROW(_xlpm.rozsah)-MIN(ROW(_xlpm.rozsah))+1),_xlpm.prvni, MIN(_xlpm.indexy),_xlpm.finalni, IF(_xlpm.prvni=1, 2, _xlpm.prvni),INDEX(_xlpm.rozsah, _xlpm.finalni))</f>
        <v>1400</v>
      </c>
      <c r="AU620" s="83" cm="1">
        <f t="array" aca="1" ref="AU620" ca="1">INDEX($F$3:$F$10001,MATCH(AT620,$F$3:$F$10004,0)-1)</f>
        <v>1300</v>
      </c>
      <c r="AV620" s="83">
        <f t="shared" ca="1" si="220"/>
        <v>-144</v>
      </c>
      <c r="AW620" s="83">
        <f t="shared" ca="1" si="221"/>
        <v>-140</v>
      </c>
      <c r="AX620" s="83">
        <f t="shared" ca="1" si="212"/>
        <v>360</v>
      </c>
      <c r="AY620" s="83">
        <f t="shared" ca="1" si="213"/>
        <v>350</v>
      </c>
      <c r="AZ620" s="83">
        <f t="shared" ca="1" si="214"/>
        <v>10</v>
      </c>
      <c r="BA620" s="83">
        <f t="shared" ca="1" si="215"/>
        <v>356.8046599918693</v>
      </c>
      <c r="BB620" s="83">
        <f t="shared" ca="1" si="216"/>
        <v>353.1953400081307</v>
      </c>
    </row>
    <row r="621" spans="1:54" s="81" customFormat="1" x14ac:dyDescent="0.25">
      <c r="A621" s="79">
        <v>619</v>
      </c>
      <c r="B621" s="80">
        <f t="shared" si="205"/>
        <v>10.316666666666666</v>
      </c>
      <c r="C621" s="79">
        <v>36.4</v>
      </c>
      <c r="D621" s="79" t="s">
        <v>8</v>
      </c>
      <c r="F621" s="117"/>
      <c r="G621" s="117"/>
      <c r="H621" s="112">
        <f t="shared" si="206"/>
        <v>0</v>
      </c>
      <c r="I621" s="121"/>
      <c r="J621" s="92">
        <f t="shared" si="207"/>
        <v>0</v>
      </c>
      <c r="K621" s="83"/>
      <c r="L621" s="94">
        <v>619</v>
      </c>
      <c r="M621" s="114">
        <f t="shared" ca="1" si="203"/>
        <v>1289.0694680133868</v>
      </c>
      <c r="N621" s="115">
        <f t="shared" ca="1" si="222"/>
        <v>-129.3116638383936</v>
      </c>
      <c r="O621" s="83"/>
      <c r="P621" s="102"/>
      <c r="Q621" s="102"/>
      <c r="R621" s="102"/>
      <c r="S621" s="102"/>
      <c r="T621" s="83"/>
      <c r="U621" s="83"/>
      <c r="V621" s="83"/>
      <c r="W621" s="83"/>
      <c r="X621" s="83"/>
      <c r="Y621" s="83"/>
      <c r="Z621" s="83"/>
      <c r="AA621" s="83"/>
      <c r="AB621" s="83"/>
      <c r="AC621" s="83">
        <f t="shared" si="218"/>
        <v>0</v>
      </c>
      <c r="AD621" s="83">
        <f t="shared" si="219"/>
        <v>0</v>
      </c>
      <c r="AE621" s="83"/>
      <c r="AF621" s="83">
        <f t="shared" si="208"/>
        <v>0</v>
      </c>
      <c r="AG621" s="83">
        <f t="shared" si="209"/>
        <v>0</v>
      </c>
      <c r="AH621" s="83"/>
      <c r="AI621" s="83"/>
      <c r="AJ621" s="83"/>
      <c r="AK621" s="83"/>
      <c r="AL621" s="83"/>
      <c r="AM621" s="83"/>
      <c r="AN621" s="83"/>
      <c r="AO621" s="83"/>
      <c r="AP621" s="83"/>
      <c r="AQ621" s="83">
        <f t="shared" ca="1" si="210"/>
        <v>12</v>
      </c>
      <c r="AR621" s="83">
        <f t="shared" ca="1" si="211"/>
        <v>-138.6883361616064</v>
      </c>
      <c r="AS621" s="83">
        <f t="shared" ca="1" si="204"/>
        <v>-129.3116638383936</v>
      </c>
      <c r="AT621" s="83" cm="1">
        <f t="array" aca="1" ref="AT621" ca="1">_xlfn.LET(_xlpm.rozsah, $F$3:$F$10001,_xlpm.podminka, (_xlpm.rozsah&gt;M621)*(ISNUMBER(_xlpm.rozsah)),_xlpm.indexy, IF(_xlpm.podminka, ROW(_xlpm.rozsah)-MIN(ROW(_xlpm.rozsah))+1),_xlpm.prvni, MIN(_xlpm.indexy),_xlpm.finalni, IF(_xlpm.prvni=1, 2, _xlpm.prvni),INDEX(_xlpm.rozsah, _xlpm.finalni))</f>
        <v>1300</v>
      </c>
      <c r="AU621" s="83" cm="1">
        <f t="array" aca="1" ref="AU621" ca="1">INDEX($F$3:$F$10001,MATCH(AT621,$F$3:$F$10004,0)-1)</f>
        <v>1200</v>
      </c>
      <c r="AV621" s="83">
        <f t="shared" ca="1" si="220"/>
        <v>-140</v>
      </c>
      <c r="AW621" s="83">
        <f t="shared" ca="1" si="221"/>
        <v>-128</v>
      </c>
      <c r="AX621" s="83">
        <f t="shared" ca="1" si="212"/>
        <v>350</v>
      </c>
      <c r="AY621" s="83">
        <f t="shared" ca="1" si="213"/>
        <v>320</v>
      </c>
      <c r="AZ621" s="83">
        <f t="shared" ca="1" si="214"/>
        <v>30</v>
      </c>
      <c r="BA621" s="83">
        <f t="shared" ca="1" si="215"/>
        <v>323.27915959598397</v>
      </c>
      <c r="BB621" s="83">
        <f t="shared" ca="1" si="216"/>
        <v>346.72084040401603</v>
      </c>
    </row>
    <row r="622" spans="1:54" s="81" customFormat="1" x14ac:dyDescent="0.25">
      <c r="A622" s="79">
        <v>620</v>
      </c>
      <c r="B622" s="80">
        <f t="shared" si="205"/>
        <v>10.333333333333334</v>
      </c>
      <c r="C622" s="79">
        <v>30.9</v>
      </c>
      <c r="D622" s="79" t="s">
        <v>8</v>
      </c>
      <c r="F622" s="117"/>
      <c r="G622" s="117"/>
      <c r="H622" s="112">
        <f t="shared" si="206"/>
        <v>0</v>
      </c>
      <c r="I622" s="121"/>
      <c r="J622" s="92">
        <f t="shared" si="207"/>
        <v>0</v>
      </c>
      <c r="K622" s="83"/>
      <c r="L622" s="94">
        <v>620</v>
      </c>
      <c r="M622" s="114">
        <f t="shared" ca="1" si="203"/>
        <v>1245.3913890553201</v>
      </c>
      <c r="N622" s="115">
        <f t="shared" ca="1" si="222"/>
        <v>-134.5530333133616</v>
      </c>
      <c r="O622" s="83"/>
      <c r="P622" s="102"/>
      <c r="Q622" s="102"/>
      <c r="R622" s="102"/>
      <c r="S622" s="102"/>
      <c r="T622" s="83"/>
      <c r="U622" s="83"/>
      <c r="V622" s="83"/>
      <c r="W622" s="83"/>
      <c r="X622" s="83"/>
      <c r="Y622" s="83"/>
      <c r="Z622" s="83"/>
      <c r="AA622" s="83"/>
      <c r="AB622" s="83"/>
      <c r="AC622" s="83">
        <f t="shared" si="218"/>
        <v>0</v>
      </c>
      <c r="AD622" s="83">
        <f t="shared" si="219"/>
        <v>0</v>
      </c>
      <c r="AE622" s="83"/>
      <c r="AF622" s="83">
        <f t="shared" si="208"/>
        <v>0</v>
      </c>
      <c r="AG622" s="83">
        <f t="shared" si="209"/>
        <v>0</v>
      </c>
      <c r="AH622" s="83"/>
      <c r="AI622" s="83"/>
      <c r="AJ622" s="83"/>
      <c r="AK622" s="83"/>
      <c r="AL622" s="83"/>
      <c r="AM622" s="83"/>
      <c r="AN622" s="83"/>
      <c r="AO622" s="83"/>
      <c r="AP622" s="83"/>
      <c r="AQ622" s="83">
        <f t="shared" ca="1" si="210"/>
        <v>12</v>
      </c>
      <c r="AR622" s="83">
        <f t="shared" ca="1" si="211"/>
        <v>-133.4469666866384</v>
      </c>
      <c r="AS622" s="83">
        <f t="shared" ca="1" si="204"/>
        <v>-134.5530333133616</v>
      </c>
      <c r="AT622" s="83" cm="1">
        <f t="array" aca="1" ref="AT622" ca="1">_xlfn.LET(_xlpm.rozsah, $F$3:$F$10001,_xlpm.podminka, (_xlpm.rozsah&gt;M622)*(ISNUMBER(_xlpm.rozsah)),_xlpm.indexy, IF(_xlpm.podminka, ROW(_xlpm.rozsah)-MIN(ROW(_xlpm.rozsah))+1),_xlpm.prvni, MIN(_xlpm.indexy),_xlpm.finalni, IF(_xlpm.prvni=1, 2, _xlpm.prvni),INDEX(_xlpm.rozsah, _xlpm.finalni))</f>
        <v>1300</v>
      </c>
      <c r="AU622" s="83" cm="1">
        <f t="array" aca="1" ref="AU622" ca="1">INDEX($F$3:$F$10001,MATCH(AT622,$F$3:$F$10004,0)-1)</f>
        <v>1200</v>
      </c>
      <c r="AV622" s="83">
        <f t="shared" ca="1" si="220"/>
        <v>-140</v>
      </c>
      <c r="AW622" s="83">
        <f t="shared" ca="1" si="221"/>
        <v>-128</v>
      </c>
      <c r="AX622" s="83">
        <f t="shared" ca="1" si="212"/>
        <v>350</v>
      </c>
      <c r="AY622" s="83">
        <f t="shared" ca="1" si="213"/>
        <v>320</v>
      </c>
      <c r="AZ622" s="83">
        <f t="shared" ca="1" si="214"/>
        <v>30</v>
      </c>
      <c r="BA622" s="83">
        <f t="shared" ca="1" si="215"/>
        <v>336.38258328340396</v>
      </c>
      <c r="BB622" s="83">
        <f t="shared" ca="1" si="216"/>
        <v>333.61741671659604</v>
      </c>
    </row>
    <row r="623" spans="1:54" x14ac:dyDescent="0.25">
      <c r="A623" s="58">
        <v>621</v>
      </c>
      <c r="B623" s="59">
        <f t="shared" si="205"/>
        <v>10.35</v>
      </c>
      <c r="C623" s="58">
        <v>25.5</v>
      </c>
      <c r="D623" s="58">
        <v>37.1</v>
      </c>
      <c r="F623" s="117"/>
      <c r="G623" s="117"/>
      <c r="H623" s="112">
        <f t="shared" si="206"/>
        <v>0</v>
      </c>
      <c r="I623" s="121"/>
      <c r="J623" s="92">
        <f t="shared" si="207"/>
        <v>0</v>
      </c>
      <c r="L623" s="94">
        <v>621</v>
      </c>
      <c r="M623" s="114">
        <f t="shared" ca="1" si="203"/>
        <v>1202.5074569874</v>
      </c>
      <c r="N623" s="115">
        <f ca="1">( IF(ISNUMBER(D623), D623,1)/100)*BB623 - $T$23 + $T$21</f>
        <v>118.99907996269764</v>
      </c>
      <c r="P623" s="102"/>
      <c r="Q623" s="102"/>
      <c r="R623" s="102"/>
      <c r="S623" s="102"/>
      <c r="AC623" s="83">
        <f t="shared" si="218"/>
        <v>0</v>
      </c>
      <c r="AD623" s="83">
        <f t="shared" si="219"/>
        <v>0</v>
      </c>
      <c r="AF623" s="83">
        <f t="shared" si="208"/>
        <v>0</v>
      </c>
      <c r="AG623" s="83">
        <f t="shared" si="209"/>
        <v>0</v>
      </c>
      <c r="AQ623" s="83">
        <f t="shared" ca="1" si="210"/>
        <v>12</v>
      </c>
      <c r="AR623" s="83">
        <f t="shared" ca="1" si="211"/>
        <v>-128.30089483848801</v>
      </c>
      <c r="AS623" s="83">
        <f t="shared" ca="1" si="204"/>
        <v>-139.69910516151199</v>
      </c>
      <c r="AT623" s="83" cm="1">
        <f t="array" aca="1" ref="AT623" ca="1">_xlfn.LET(_xlpm.rozsah, $F$3:$F$10001,_xlpm.podminka, (_xlpm.rozsah&gt;M623)*(ISNUMBER(_xlpm.rozsah)),_xlpm.indexy, IF(_xlpm.podminka, ROW(_xlpm.rozsah)-MIN(ROW(_xlpm.rozsah))+1),_xlpm.prvni, MIN(_xlpm.indexy),_xlpm.finalni, IF(_xlpm.prvni=1, 2, _xlpm.prvni),INDEX(_xlpm.rozsah, _xlpm.finalni))</f>
        <v>1300</v>
      </c>
      <c r="AU623" s="83" cm="1">
        <f t="array" aca="1" ref="AU623" ca="1">INDEX($F$3:$F$10001,MATCH(AT623,$F$3:$F$10004,0)-1)</f>
        <v>1200</v>
      </c>
      <c r="AV623" s="83">
        <f t="shared" ca="1" si="220"/>
        <v>-140</v>
      </c>
      <c r="AW623" s="83">
        <f t="shared" ca="1" si="221"/>
        <v>-128</v>
      </c>
      <c r="AX623" s="83">
        <f t="shared" ca="1" si="212"/>
        <v>350</v>
      </c>
      <c r="AY623" s="83">
        <f t="shared" ca="1" si="213"/>
        <v>320</v>
      </c>
      <c r="AZ623" s="83">
        <f t="shared" ca="1" si="214"/>
        <v>30</v>
      </c>
      <c r="BA623" s="83">
        <f t="shared" ca="1" si="215"/>
        <v>349.24776290377997</v>
      </c>
      <c r="BB623" s="83">
        <f t="shared" ca="1" si="216"/>
        <v>320.75223709622003</v>
      </c>
    </row>
    <row r="624" spans="1:54" x14ac:dyDescent="0.25">
      <c r="A624" s="58">
        <v>622</v>
      </c>
      <c r="B624" s="59">
        <f t="shared" si="205"/>
        <v>10.366666666666667</v>
      </c>
      <c r="C624" s="58">
        <v>33.799999999999997</v>
      </c>
      <c r="D624" s="58">
        <v>38.4</v>
      </c>
      <c r="F624" s="117"/>
      <c r="G624" s="117"/>
      <c r="H624" s="112">
        <f t="shared" si="206"/>
        <v>0</v>
      </c>
      <c r="I624" s="121"/>
      <c r="J624" s="92">
        <f t="shared" si="207"/>
        <v>0</v>
      </c>
      <c r="L624" s="94">
        <v>622</v>
      </c>
      <c r="M624" s="114">
        <f t="shared" ca="1" si="203"/>
        <v>1268.4216488695733</v>
      </c>
      <c r="N624" s="115">
        <f ca="1">( IF(ISNUMBER(D624), D624,1)/100)*BB624 - $T$23 + $T$21</f>
        <v>130.76217394977485</v>
      </c>
      <c r="P624" s="102"/>
      <c r="Q624" s="102"/>
      <c r="R624" s="102"/>
      <c r="S624" s="102"/>
      <c r="AC624" s="83">
        <f t="shared" si="218"/>
        <v>0</v>
      </c>
      <c r="AD624" s="83">
        <f t="shared" si="219"/>
        <v>0</v>
      </c>
      <c r="AF624" s="83">
        <f t="shared" si="208"/>
        <v>0</v>
      </c>
      <c r="AG624" s="83">
        <f t="shared" si="209"/>
        <v>0</v>
      </c>
      <c r="AQ624" s="83">
        <f t="shared" ca="1" si="210"/>
        <v>12</v>
      </c>
      <c r="AR624" s="83">
        <f t="shared" ca="1" si="211"/>
        <v>-136.21059786434881</v>
      </c>
      <c r="AS624" s="83">
        <f t="shared" ca="1" si="204"/>
        <v>-131.78940213565119</v>
      </c>
      <c r="AT624" s="83" cm="1">
        <f t="array" aca="1" ref="AT624" ca="1">_xlfn.LET(_xlpm.rozsah, $F$3:$F$10001,_xlpm.podminka, (_xlpm.rozsah&gt;M624)*(ISNUMBER(_xlpm.rozsah)),_xlpm.indexy, IF(_xlpm.podminka, ROW(_xlpm.rozsah)-MIN(ROW(_xlpm.rozsah))+1),_xlpm.prvni, MIN(_xlpm.indexy),_xlpm.finalni, IF(_xlpm.prvni=1, 2, _xlpm.prvni),INDEX(_xlpm.rozsah, _xlpm.finalni))</f>
        <v>1300</v>
      </c>
      <c r="AU624" s="83" cm="1">
        <f t="array" aca="1" ref="AU624" ca="1">INDEX($F$3:$F$10001,MATCH(AT624,$F$3:$F$10004,0)-1)</f>
        <v>1200</v>
      </c>
      <c r="AV624" s="83">
        <f t="shared" ca="1" si="220"/>
        <v>-140</v>
      </c>
      <c r="AW624" s="83">
        <f t="shared" ca="1" si="221"/>
        <v>-128</v>
      </c>
      <c r="AX624" s="83">
        <f t="shared" ca="1" si="212"/>
        <v>350</v>
      </c>
      <c r="AY624" s="83">
        <f t="shared" ca="1" si="213"/>
        <v>320</v>
      </c>
      <c r="AZ624" s="83">
        <f t="shared" ca="1" si="214"/>
        <v>30</v>
      </c>
      <c r="BA624" s="83">
        <f t="shared" ca="1" si="215"/>
        <v>329.473505339128</v>
      </c>
      <c r="BB624" s="83">
        <f t="shared" ca="1" si="216"/>
        <v>340.526494660872</v>
      </c>
    </row>
    <row r="625" spans="1:54" s="81" customFormat="1" x14ac:dyDescent="0.25">
      <c r="A625" s="79">
        <v>623</v>
      </c>
      <c r="B625" s="80">
        <f t="shared" si="205"/>
        <v>10.383333333333333</v>
      </c>
      <c r="C625" s="79">
        <v>42.1</v>
      </c>
      <c r="D625" s="79" t="s">
        <v>8</v>
      </c>
      <c r="F625" s="117"/>
      <c r="G625" s="117"/>
      <c r="H625" s="112">
        <f t="shared" si="206"/>
        <v>0</v>
      </c>
      <c r="I625" s="121"/>
      <c r="J625" s="92">
        <f t="shared" si="207"/>
        <v>0</v>
      </c>
      <c r="K625" s="83"/>
      <c r="L625" s="94">
        <v>623</v>
      </c>
      <c r="M625" s="114">
        <f t="shared" ca="1" si="203"/>
        <v>1334.3358407517469</v>
      </c>
      <c r="N625" s="115">
        <f ca="1">AS625</f>
        <v>-142.62656636993012</v>
      </c>
      <c r="O625" s="83"/>
      <c r="P625" s="102"/>
      <c r="Q625" s="102"/>
      <c r="R625" s="102"/>
      <c r="S625" s="102"/>
      <c r="T625" s="83"/>
      <c r="U625" s="83"/>
      <c r="V625" s="83"/>
      <c r="W625" s="83"/>
      <c r="X625" s="83"/>
      <c r="Y625" s="83"/>
      <c r="Z625" s="83"/>
      <c r="AA625" s="83"/>
      <c r="AB625" s="83"/>
      <c r="AC625" s="83">
        <f t="shared" si="218"/>
        <v>0</v>
      </c>
      <c r="AD625" s="83">
        <f t="shared" si="219"/>
        <v>0</v>
      </c>
      <c r="AE625" s="83"/>
      <c r="AF625" s="83">
        <f t="shared" si="208"/>
        <v>0</v>
      </c>
      <c r="AG625" s="83">
        <f t="shared" si="209"/>
        <v>0</v>
      </c>
      <c r="AH625" s="83"/>
      <c r="AI625" s="83"/>
      <c r="AJ625" s="83"/>
      <c r="AK625" s="83"/>
      <c r="AL625" s="83"/>
      <c r="AM625" s="83"/>
      <c r="AN625" s="83"/>
      <c r="AO625" s="83"/>
      <c r="AP625" s="83"/>
      <c r="AQ625" s="83">
        <f t="shared" ca="1" si="210"/>
        <v>4</v>
      </c>
      <c r="AR625" s="83">
        <f t="shared" ca="1" si="211"/>
        <v>-141.37343363006988</v>
      </c>
      <c r="AS625" s="83">
        <f t="shared" ca="1" si="204"/>
        <v>-142.62656636993012</v>
      </c>
      <c r="AT625" s="83" cm="1">
        <f t="array" aca="1" ref="AT625" ca="1">_xlfn.LET(_xlpm.rozsah, $F$3:$F$10001,_xlpm.podminka, (_xlpm.rozsah&gt;M625)*(ISNUMBER(_xlpm.rozsah)),_xlpm.indexy, IF(_xlpm.podminka, ROW(_xlpm.rozsah)-MIN(ROW(_xlpm.rozsah))+1),_xlpm.prvni, MIN(_xlpm.indexy),_xlpm.finalni, IF(_xlpm.prvni=1, 2, _xlpm.prvni),INDEX(_xlpm.rozsah, _xlpm.finalni))</f>
        <v>1400</v>
      </c>
      <c r="AU625" s="83" cm="1">
        <f t="array" aca="1" ref="AU625" ca="1">INDEX($F$3:$F$10001,MATCH(AT625,$F$3:$F$10004,0)-1)</f>
        <v>1300</v>
      </c>
      <c r="AV625" s="83">
        <f t="shared" ca="1" si="220"/>
        <v>-144</v>
      </c>
      <c r="AW625" s="83">
        <f t="shared" ca="1" si="221"/>
        <v>-140</v>
      </c>
      <c r="AX625" s="83">
        <f t="shared" ca="1" si="212"/>
        <v>360</v>
      </c>
      <c r="AY625" s="83">
        <f t="shared" ca="1" si="213"/>
        <v>350</v>
      </c>
      <c r="AZ625" s="83">
        <f t="shared" ca="1" si="214"/>
        <v>10</v>
      </c>
      <c r="BA625" s="83">
        <f t="shared" ca="1" si="215"/>
        <v>356.56641592482532</v>
      </c>
      <c r="BB625" s="83">
        <f t="shared" ca="1" si="216"/>
        <v>353.43358407517468</v>
      </c>
    </row>
    <row r="626" spans="1:54" s="81" customFormat="1" x14ac:dyDescent="0.25">
      <c r="A626" s="79">
        <v>624</v>
      </c>
      <c r="B626" s="80">
        <f t="shared" si="205"/>
        <v>10.4</v>
      </c>
      <c r="C626" s="79">
        <v>34.1</v>
      </c>
      <c r="D626" s="79" t="s">
        <v>8</v>
      </c>
      <c r="F626" s="117"/>
      <c r="G626" s="117"/>
      <c r="H626" s="112">
        <f t="shared" si="206"/>
        <v>0</v>
      </c>
      <c r="I626" s="121"/>
      <c r="J626" s="92">
        <f t="shared" si="207"/>
        <v>0</v>
      </c>
      <c r="K626" s="83"/>
      <c r="L626" s="94">
        <v>624</v>
      </c>
      <c r="M626" s="114">
        <f t="shared" ca="1" si="203"/>
        <v>1270.8040895400136</v>
      </c>
      <c r="N626" s="115">
        <f ca="1">AS626</f>
        <v>-131.50350925519837</v>
      </c>
      <c r="O626" s="83"/>
      <c r="P626" s="102"/>
      <c r="Q626" s="102"/>
      <c r="R626" s="102"/>
      <c r="S626" s="102"/>
      <c r="T626" s="83"/>
      <c r="U626" s="83"/>
      <c r="V626" s="83"/>
      <c r="W626" s="83"/>
      <c r="X626" s="83"/>
      <c r="Y626" s="83"/>
      <c r="Z626" s="83"/>
      <c r="AA626" s="83"/>
      <c r="AB626" s="83"/>
      <c r="AC626" s="83">
        <f t="shared" si="218"/>
        <v>0</v>
      </c>
      <c r="AD626" s="83">
        <f t="shared" si="219"/>
        <v>0</v>
      </c>
      <c r="AE626" s="83"/>
      <c r="AF626" s="83">
        <f t="shared" si="208"/>
        <v>0</v>
      </c>
      <c r="AG626" s="83">
        <f t="shared" si="209"/>
        <v>0</v>
      </c>
      <c r="AH626" s="83"/>
      <c r="AI626" s="83"/>
      <c r="AJ626" s="83"/>
      <c r="AK626" s="83"/>
      <c r="AL626" s="83"/>
      <c r="AM626" s="83"/>
      <c r="AN626" s="83"/>
      <c r="AO626" s="83"/>
      <c r="AP626" s="83"/>
      <c r="AQ626" s="83">
        <f t="shared" ca="1" si="210"/>
        <v>12</v>
      </c>
      <c r="AR626" s="83">
        <f t="shared" ca="1" si="211"/>
        <v>-136.49649074480163</v>
      </c>
      <c r="AS626" s="83">
        <f t="shared" ca="1" si="204"/>
        <v>-131.50350925519837</v>
      </c>
      <c r="AT626" s="83" cm="1">
        <f t="array" aca="1" ref="AT626" ca="1">_xlfn.LET(_xlpm.rozsah, $F$3:$F$10001,_xlpm.podminka, (_xlpm.rozsah&gt;M626)*(ISNUMBER(_xlpm.rozsah)),_xlpm.indexy, IF(_xlpm.podminka, ROW(_xlpm.rozsah)-MIN(ROW(_xlpm.rozsah))+1),_xlpm.prvni, MIN(_xlpm.indexy),_xlpm.finalni, IF(_xlpm.prvni=1, 2, _xlpm.prvni),INDEX(_xlpm.rozsah, _xlpm.finalni))</f>
        <v>1300</v>
      </c>
      <c r="AU626" s="83" cm="1">
        <f t="array" aca="1" ref="AU626" ca="1">INDEX($F$3:$F$10001,MATCH(AT626,$F$3:$F$10004,0)-1)</f>
        <v>1200</v>
      </c>
      <c r="AV626" s="83">
        <f t="shared" ca="1" si="220"/>
        <v>-140</v>
      </c>
      <c r="AW626" s="83">
        <f t="shared" ca="1" si="221"/>
        <v>-128</v>
      </c>
      <c r="AX626" s="83">
        <f t="shared" ca="1" si="212"/>
        <v>350</v>
      </c>
      <c r="AY626" s="83">
        <f t="shared" ca="1" si="213"/>
        <v>320</v>
      </c>
      <c r="AZ626" s="83">
        <f t="shared" ca="1" si="214"/>
        <v>30</v>
      </c>
      <c r="BA626" s="83">
        <f t="shared" ca="1" si="215"/>
        <v>328.75877313799595</v>
      </c>
      <c r="BB626" s="83">
        <f t="shared" ca="1" si="216"/>
        <v>341.24122686200405</v>
      </c>
    </row>
    <row r="627" spans="1:54" x14ac:dyDescent="0.25">
      <c r="A627" s="58">
        <v>625</v>
      </c>
      <c r="B627" s="59">
        <f t="shared" si="205"/>
        <v>10.416666666666666</v>
      </c>
      <c r="C627" s="58">
        <v>33</v>
      </c>
      <c r="D627" s="58">
        <v>37.1</v>
      </c>
      <c r="F627" s="117"/>
      <c r="G627" s="117"/>
      <c r="H627" s="112">
        <f t="shared" si="206"/>
        <v>0</v>
      </c>
      <c r="I627" s="121"/>
      <c r="J627" s="92">
        <f t="shared" si="207"/>
        <v>0</v>
      </c>
      <c r="L627" s="94">
        <v>625</v>
      </c>
      <c r="M627" s="114">
        <f t="shared" ca="1" si="203"/>
        <v>1262.0684737484</v>
      </c>
      <c r="N627" s="115">
        <f t="shared" ref="N627:N639" ca="1" si="223">( IF(ISNUMBER(D627), D627,1)/100)*BB627 - $T$23 + $T$21</f>
        <v>125.62822112819691</v>
      </c>
      <c r="P627" s="102"/>
      <c r="Q627" s="102"/>
      <c r="R627" s="102"/>
      <c r="S627" s="102"/>
      <c r="AC627" s="83">
        <f t="shared" si="218"/>
        <v>0</v>
      </c>
      <c r="AD627" s="83">
        <f t="shared" si="219"/>
        <v>0</v>
      </c>
      <c r="AF627" s="83">
        <f t="shared" si="208"/>
        <v>0</v>
      </c>
      <c r="AG627" s="83">
        <f t="shared" si="209"/>
        <v>0</v>
      </c>
      <c r="AQ627" s="83">
        <f t="shared" ca="1" si="210"/>
        <v>12</v>
      </c>
      <c r="AR627" s="83">
        <f t="shared" ca="1" si="211"/>
        <v>-135.44821684980801</v>
      </c>
      <c r="AS627" s="83">
        <f t="shared" ca="1" si="204"/>
        <v>-132.55178315019199</v>
      </c>
      <c r="AT627" s="83" cm="1">
        <f t="array" aca="1" ref="AT627" ca="1">_xlfn.LET(_xlpm.rozsah, $F$3:$F$10001,_xlpm.podminka, (_xlpm.rozsah&gt;M627)*(ISNUMBER(_xlpm.rozsah)),_xlpm.indexy, IF(_xlpm.podminka, ROW(_xlpm.rozsah)-MIN(ROW(_xlpm.rozsah))+1),_xlpm.prvni, MIN(_xlpm.indexy),_xlpm.finalni, IF(_xlpm.prvni=1, 2, _xlpm.prvni),INDEX(_xlpm.rozsah, _xlpm.finalni))</f>
        <v>1300</v>
      </c>
      <c r="AU627" s="83" cm="1">
        <f t="array" aca="1" ref="AU627" ca="1">INDEX($F$3:$F$10001,MATCH(AT627,$F$3:$F$10004,0)-1)</f>
        <v>1200</v>
      </c>
      <c r="AV627" s="83">
        <f t="shared" ca="1" si="220"/>
        <v>-140</v>
      </c>
      <c r="AW627" s="83">
        <f t="shared" ca="1" si="221"/>
        <v>-128</v>
      </c>
      <c r="AX627" s="83">
        <f t="shared" ca="1" si="212"/>
        <v>350</v>
      </c>
      <c r="AY627" s="83">
        <f t="shared" ca="1" si="213"/>
        <v>320</v>
      </c>
      <c r="AZ627" s="83">
        <f t="shared" ca="1" si="214"/>
        <v>30</v>
      </c>
      <c r="BA627" s="83">
        <f t="shared" ca="1" si="215"/>
        <v>331.37945787548</v>
      </c>
      <c r="BB627" s="83">
        <f t="shared" ca="1" si="216"/>
        <v>338.62054212452</v>
      </c>
    </row>
    <row r="628" spans="1:54" x14ac:dyDescent="0.25">
      <c r="A628" s="58">
        <v>626</v>
      </c>
      <c r="B628" s="59">
        <f t="shared" si="205"/>
        <v>10.433333333333334</v>
      </c>
      <c r="C628" s="58">
        <v>36.4</v>
      </c>
      <c r="D628" s="58">
        <v>38.4</v>
      </c>
      <c r="F628" s="117"/>
      <c r="G628" s="117"/>
      <c r="H628" s="112">
        <f t="shared" si="206"/>
        <v>0</v>
      </c>
      <c r="I628" s="121"/>
      <c r="J628" s="92">
        <f t="shared" si="207"/>
        <v>0</v>
      </c>
      <c r="L628" s="94">
        <v>626</v>
      </c>
      <c r="M628" s="114">
        <f t="shared" ca="1" si="203"/>
        <v>1289.0694680133868</v>
      </c>
      <c r="N628" s="115">
        <f t="shared" ca="1" si="223"/>
        <v>133.14080271514217</v>
      </c>
      <c r="P628" s="102"/>
      <c r="Q628" s="102"/>
      <c r="R628" s="102"/>
      <c r="S628" s="102"/>
      <c r="AC628" s="83">
        <f t="shared" si="218"/>
        <v>0</v>
      </c>
      <c r="AD628" s="83">
        <f t="shared" si="219"/>
        <v>0</v>
      </c>
      <c r="AF628" s="83">
        <f t="shared" si="208"/>
        <v>0</v>
      </c>
      <c r="AG628" s="83">
        <f t="shared" si="209"/>
        <v>0</v>
      </c>
      <c r="AQ628" s="83">
        <f t="shared" ca="1" si="210"/>
        <v>12</v>
      </c>
      <c r="AR628" s="83">
        <f t="shared" ca="1" si="211"/>
        <v>-138.6883361616064</v>
      </c>
      <c r="AS628" s="83">
        <f t="shared" ca="1" si="204"/>
        <v>-129.3116638383936</v>
      </c>
      <c r="AT628" s="83" cm="1">
        <f t="array" aca="1" ref="AT628" ca="1">_xlfn.LET(_xlpm.rozsah, $F$3:$F$10001,_xlpm.podminka, (_xlpm.rozsah&gt;M628)*(ISNUMBER(_xlpm.rozsah)),_xlpm.indexy, IF(_xlpm.podminka, ROW(_xlpm.rozsah)-MIN(ROW(_xlpm.rozsah))+1),_xlpm.prvni, MIN(_xlpm.indexy),_xlpm.finalni, IF(_xlpm.prvni=1, 2, _xlpm.prvni),INDEX(_xlpm.rozsah, _xlpm.finalni))</f>
        <v>1300</v>
      </c>
      <c r="AU628" s="83" cm="1">
        <f t="array" aca="1" ref="AU628" ca="1">INDEX($F$3:$F$10001,MATCH(AT628,$F$3:$F$10004,0)-1)</f>
        <v>1200</v>
      </c>
      <c r="AV628" s="83">
        <f t="shared" ca="1" si="220"/>
        <v>-140</v>
      </c>
      <c r="AW628" s="83">
        <f t="shared" ca="1" si="221"/>
        <v>-128</v>
      </c>
      <c r="AX628" s="83">
        <f t="shared" ca="1" si="212"/>
        <v>350</v>
      </c>
      <c r="AY628" s="83">
        <f t="shared" ca="1" si="213"/>
        <v>320</v>
      </c>
      <c r="AZ628" s="83">
        <f t="shared" ca="1" si="214"/>
        <v>30</v>
      </c>
      <c r="BA628" s="83">
        <f t="shared" ca="1" si="215"/>
        <v>323.27915959598397</v>
      </c>
      <c r="BB628" s="83">
        <f t="shared" ca="1" si="216"/>
        <v>346.72084040401603</v>
      </c>
    </row>
    <row r="629" spans="1:54" x14ac:dyDescent="0.25">
      <c r="A629" s="58">
        <v>627</v>
      </c>
      <c r="B629" s="59">
        <f t="shared" si="205"/>
        <v>10.45</v>
      </c>
      <c r="C629" s="58">
        <v>43.3</v>
      </c>
      <c r="D629" s="58">
        <v>17.100000000000001</v>
      </c>
      <c r="F629" s="117"/>
      <c r="G629" s="117"/>
      <c r="H629" s="112">
        <f t="shared" si="206"/>
        <v>0</v>
      </c>
      <c r="I629" s="121"/>
      <c r="J629" s="92">
        <f t="shared" si="207"/>
        <v>0</v>
      </c>
      <c r="L629" s="94">
        <v>627</v>
      </c>
      <c r="M629" s="114">
        <f t="shared" ca="1" si="203"/>
        <v>1343.8656034335067</v>
      </c>
      <c r="N629" s="115">
        <f t="shared" ca="1" si="223"/>
        <v>60.600101818712965</v>
      </c>
      <c r="P629" s="102"/>
      <c r="Q629" s="102"/>
      <c r="R629" s="102"/>
      <c r="S629" s="102"/>
      <c r="AC629" s="83">
        <f t="shared" si="218"/>
        <v>0</v>
      </c>
      <c r="AD629" s="83">
        <f t="shared" si="219"/>
        <v>0</v>
      </c>
      <c r="AF629" s="83">
        <f t="shared" si="208"/>
        <v>0</v>
      </c>
      <c r="AG629" s="83">
        <f t="shared" si="209"/>
        <v>0</v>
      </c>
      <c r="AQ629" s="83">
        <f t="shared" ca="1" si="210"/>
        <v>4</v>
      </c>
      <c r="AR629" s="83">
        <f t="shared" ca="1" si="211"/>
        <v>-141.75462413734027</v>
      </c>
      <c r="AS629" s="83">
        <f t="shared" ca="1" si="204"/>
        <v>-142.24537586265973</v>
      </c>
      <c r="AT629" s="83" cm="1">
        <f t="array" aca="1" ref="AT629" ca="1">_xlfn.LET(_xlpm.rozsah, $F$3:$F$10001,_xlpm.podminka, (_xlpm.rozsah&gt;M629)*(ISNUMBER(_xlpm.rozsah)),_xlpm.indexy, IF(_xlpm.podminka, ROW(_xlpm.rozsah)-MIN(ROW(_xlpm.rozsah))+1),_xlpm.prvni, MIN(_xlpm.indexy),_xlpm.finalni, IF(_xlpm.prvni=1, 2, _xlpm.prvni),INDEX(_xlpm.rozsah, _xlpm.finalni))</f>
        <v>1400</v>
      </c>
      <c r="AU629" s="83" cm="1">
        <f t="array" aca="1" ref="AU629" ca="1">INDEX($F$3:$F$10001,MATCH(AT629,$F$3:$F$10004,0)-1)</f>
        <v>1300</v>
      </c>
      <c r="AV629" s="83">
        <f t="shared" ca="1" si="220"/>
        <v>-144</v>
      </c>
      <c r="AW629" s="83">
        <f t="shared" ca="1" si="221"/>
        <v>-140</v>
      </c>
      <c r="AX629" s="83">
        <f t="shared" ca="1" si="212"/>
        <v>360</v>
      </c>
      <c r="AY629" s="83">
        <f t="shared" ca="1" si="213"/>
        <v>350</v>
      </c>
      <c r="AZ629" s="83">
        <f t="shared" ca="1" si="214"/>
        <v>10</v>
      </c>
      <c r="BA629" s="83">
        <f t="shared" ca="1" si="215"/>
        <v>355.61343965664935</v>
      </c>
      <c r="BB629" s="83">
        <f t="shared" ca="1" si="216"/>
        <v>354.38656034335065</v>
      </c>
    </row>
    <row r="630" spans="1:54" x14ac:dyDescent="0.25">
      <c r="A630" s="58">
        <v>628</v>
      </c>
      <c r="B630" s="59">
        <f t="shared" si="205"/>
        <v>10.466666666666667</v>
      </c>
      <c r="C630" s="58">
        <v>35.700000000000003</v>
      </c>
      <c r="D630" s="58">
        <v>0</v>
      </c>
      <c r="F630" s="117"/>
      <c r="G630" s="117"/>
      <c r="H630" s="112">
        <f t="shared" si="206"/>
        <v>0</v>
      </c>
      <c r="I630" s="121"/>
      <c r="J630" s="92">
        <f t="shared" si="207"/>
        <v>0</v>
      </c>
      <c r="L630" s="94">
        <v>628</v>
      </c>
      <c r="M630" s="114">
        <f t="shared" ca="1" si="203"/>
        <v>1283.5104397823602</v>
      </c>
      <c r="N630" s="115">
        <f t="shared" ca="1" si="223"/>
        <v>0</v>
      </c>
      <c r="P630" s="102"/>
      <c r="Q630" s="102"/>
      <c r="R630" s="102"/>
      <c r="S630" s="102"/>
      <c r="AC630" s="83">
        <f t="shared" si="218"/>
        <v>0</v>
      </c>
      <c r="AD630" s="83">
        <f t="shared" si="219"/>
        <v>0</v>
      </c>
      <c r="AF630" s="83">
        <f t="shared" si="208"/>
        <v>0</v>
      </c>
      <c r="AG630" s="83">
        <f t="shared" si="209"/>
        <v>0</v>
      </c>
      <c r="AQ630" s="83">
        <f t="shared" ca="1" si="210"/>
        <v>12</v>
      </c>
      <c r="AR630" s="83">
        <f t="shared" ca="1" si="211"/>
        <v>-138.02125277388322</v>
      </c>
      <c r="AS630" s="83">
        <f t="shared" ca="1" si="204"/>
        <v>-129.97874722611678</v>
      </c>
      <c r="AT630" s="83" cm="1">
        <f t="array" aca="1" ref="AT630" ca="1">_xlfn.LET(_xlpm.rozsah, $F$3:$F$10001,_xlpm.podminka, (_xlpm.rozsah&gt;M630)*(ISNUMBER(_xlpm.rozsah)),_xlpm.indexy, IF(_xlpm.podminka, ROW(_xlpm.rozsah)-MIN(ROW(_xlpm.rozsah))+1),_xlpm.prvni, MIN(_xlpm.indexy),_xlpm.finalni, IF(_xlpm.prvni=1, 2, _xlpm.prvni),INDEX(_xlpm.rozsah, _xlpm.finalni))</f>
        <v>1300</v>
      </c>
      <c r="AU630" s="83" cm="1">
        <f t="array" aca="1" ref="AU630" ca="1">INDEX($F$3:$F$10001,MATCH(AT630,$F$3:$F$10004,0)-1)</f>
        <v>1200</v>
      </c>
      <c r="AV630" s="83">
        <f t="shared" ca="1" si="220"/>
        <v>-140</v>
      </c>
      <c r="AW630" s="83">
        <f t="shared" ca="1" si="221"/>
        <v>-128</v>
      </c>
      <c r="AX630" s="83">
        <f t="shared" ca="1" si="212"/>
        <v>350</v>
      </c>
      <c r="AY630" s="83">
        <f t="shared" ca="1" si="213"/>
        <v>320</v>
      </c>
      <c r="AZ630" s="83">
        <f t="shared" ca="1" si="214"/>
        <v>30</v>
      </c>
      <c r="BA630" s="83">
        <f t="shared" ca="1" si="215"/>
        <v>324.94686806529194</v>
      </c>
      <c r="BB630" s="83">
        <f t="shared" ca="1" si="216"/>
        <v>345.05313193470806</v>
      </c>
    </row>
    <row r="631" spans="1:54" x14ac:dyDescent="0.25">
      <c r="A631" s="58">
        <v>629</v>
      </c>
      <c r="B631" s="59">
        <f t="shared" si="205"/>
        <v>10.483333333333333</v>
      </c>
      <c r="C631" s="58">
        <v>28.1</v>
      </c>
      <c r="D631" s="58">
        <v>11.6</v>
      </c>
      <c r="F631" s="117"/>
      <c r="G631" s="117"/>
      <c r="H631" s="112">
        <f t="shared" si="206"/>
        <v>0</v>
      </c>
      <c r="I631" s="121"/>
      <c r="J631" s="92">
        <f t="shared" si="207"/>
        <v>0</v>
      </c>
      <c r="L631" s="94">
        <v>629</v>
      </c>
      <c r="M631" s="114">
        <f t="shared" ca="1" si="203"/>
        <v>1223.1552761312134</v>
      </c>
      <c r="N631" s="115">
        <f t="shared" ca="1" si="223"/>
        <v>37.925803609366227</v>
      </c>
      <c r="P631" s="102"/>
      <c r="Q631" s="102"/>
      <c r="R631" s="102"/>
      <c r="S631" s="102"/>
      <c r="AC631" s="83">
        <f t="shared" si="218"/>
        <v>0</v>
      </c>
      <c r="AD631" s="83">
        <f t="shared" si="219"/>
        <v>0</v>
      </c>
      <c r="AF631" s="83">
        <f t="shared" si="208"/>
        <v>0</v>
      </c>
      <c r="AG631" s="83">
        <f t="shared" si="209"/>
        <v>0</v>
      </c>
      <c r="AQ631" s="83">
        <f t="shared" ca="1" si="210"/>
        <v>12</v>
      </c>
      <c r="AR631" s="83">
        <f t="shared" ca="1" si="211"/>
        <v>-130.77863313574562</v>
      </c>
      <c r="AS631" s="83">
        <f t="shared" ca="1" si="204"/>
        <v>-137.22136686425438</v>
      </c>
      <c r="AT631" s="83" cm="1">
        <f t="array" aca="1" ref="AT631" ca="1">_xlfn.LET(_xlpm.rozsah, $F$3:$F$10001,_xlpm.podminka, (_xlpm.rozsah&gt;M631)*(ISNUMBER(_xlpm.rozsah)),_xlpm.indexy, IF(_xlpm.podminka, ROW(_xlpm.rozsah)-MIN(ROW(_xlpm.rozsah))+1),_xlpm.prvni, MIN(_xlpm.indexy),_xlpm.finalni, IF(_xlpm.prvni=1, 2, _xlpm.prvni),INDEX(_xlpm.rozsah, _xlpm.finalni))</f>
        <v>1300</v>
      </c>
      <c r="AU631" s="83" cm="1">
        <f t="array" aca="1" ref="AU631" ca="1">INDEX($F$3:$F$10001,MATCH(AT631,$F$3:$F$10004,0)-1)</f>
        <v>1200</v>
      </c>
      <c r="AV631" s="83">
        <f t="shared" ca="1" si="220"/>
        <v>-140</v>
      </c>
      <c r="AW631" s="83">
        <f t="shared" ca="1" si="221"/>
        <v>-128</v>
      </c>
      <c r="AX631" s="83">
        <f t="shared" ca="1" si="212"/>
        <v>350</v>
      </c>
      <c r="AY631" s="83">
        <f t="shared" ca="1" si="213"/>
        <v>320</v>
      </c>
      <c r="AZ631" s="83">
        <f t="shared" ca="1" si="214"/>
        <v>30</v>
      </c>
      <c r="BA631" s="83">
        <f t="shared" ca="1" si="215"/>
        <v>343.05341716063595</v>
      </c>
      <c r="BB631" s="83">
        <f t="shared" ca="1" si="216"/>
        <v>326.94658283936405</v>
      </c>
    </row>
    <row r="632" spans="1:54" x14ac:dyDescent="0.25">
      <c r="A632" s="58">
        <v>630</v>
      </c>
      <c r="B632" s="59">
        <f t="shared" si="205"/>
        <v>10.5</v>
      </c>
      <c r="C632" s="58">
        <v>36.5</v>
      </c>
      <c r="D632" s="58">
        <v>19.2</v>
      </c>
      <c r="F632" s="117"/>
      <c r="G632" s="117"/>
      <c r="H632" s="112">
        <f t="shared" si="206"/>
        <v>0</v>
      </c>
      <c r="I632" s="121"/>
      <c r="J632" s="92">
        <f t="shared" si="207"/>
        <v>0</v>
      </c>
      <c r="L632" s="94">
        <v>630</v>
      </c>
      <c r="M632" s="114">
        <f t="shared" ca="1" si="203"/>
        <v>1289.8636149035335</v>
      </c>
      <c r="N632" s="115">
        <f t="shared" ca="1" si="223"/>
        <v>66.616144218443537</v>
      </c>
      <c r="P632" s="102"/>
      <c r="Q632" s="102"/>
      <c r="R632" s="102"/>
      <c r="S632" s="102"/>
      <c r="AC632" s="83">
        <f t="shared" si="218"/>
        <v>0</v>
      </c>
      <c r="AD632" s="83">
        <f t="shared" si="219"/>
        <v>0</v>
      </c>
      <c r="AF632" s="83">
        <f t="shared" si="208"/>
        <v>0</v>
      </c>
      <c r="AG632" s="83">
        <f t="shared" si="209"/>
        <v>0</v>
      </c>
      <c r="AQ632" s="83">
        <f t="shared" ca="1" si="210"/>
        <v>12</v>
      </c>
      <c r="AR632" s="83">
        <f t="shared" ca="1" si="211"/>
        <v>-138.78363378842403</v>
      </c>
      <c r="AS632" s="83">
        <f t="shared" ca="1" si="204"/>
        <v>-129.21636621157597</v>
      </c>
      <c r="AT632" s="83" cm="1">
        <f t="array" aca="1" ref="AT632" ca="1">_xlfn.LET(_xlpm.rozsah, $F$3:$F$10001,_xlpm.podminka, (_xlpm.rozsah&gt;M632)*(ISNUMBER(_xlpm.rozsah)),_xlpm.indexy, IF(_xlpm.podminka, ROW(_xlpm.rozsah)-MIN(ROW(_xlpm.rozsah))+1),_xlpm.prvni, MIN(_xlpm.indexy),_xlpm.finalni, IF(_xlpm.prvni=1, 2, _xlpm.prvni),INDEX(_xlpm.rozsah, _xlpm.finalni))</f>
        <v>1300</v>
      </c>
      <c r="AU632" s="83" cm="1">
        <f t="array" aca="1" ref="AU632" ca="1">INDEX($F$3:$F$10001,MATCH(AT632,$F$3:$F$10004,0)-1)</f>
        <v>1200</v>
      </c>
      <c r="AV632" s="83">
        <f t="shared" ca="1" si="220"/>
        <v>-140</v>
      </c>
      <c r="AW632" s="83">
        <f t="shared" ca="1" si="221"/>
        <v>-128</v>
      </c>
      <c r="AX632" s="83">
        <f t="shared" ca="1" si="212"/>
        <v>350</v>
      </c>
      <c r="AY632" s="83">
        <f t="shared" ca="1" si="213"/>
        <v>320</v>
      </c>
      <c r="AZ632" s="83">
        <f t="shared" ca="1" si="214"/>
        <v>30</v>
      </c>
      <c r="BA632" s="83">
        <f t="shared" ca="1" si="215"/>
        <v>323.04091552893993</v>
      </c>
      <c r="BB632" s="83">
        <f t="shared" ca="1" si="216"/>
        <v>346.95908447106007</v>
      </c>
    </row>
    <row r="633" spans="1:54" x14ac:dyDescent="0.25">
      <c r="A633" s="58">
        <v>631</v>
      </c>
      <c r="B633" s="59">
        <f t="shared" si="205"/>
        <v>10.516666666666667</v>
      </c>
      <c r="C633" s="58">
        <v>45.2</v>
      </c>
      <c r="D633" s="58">
        <v>8.3000000000000007</v>
      </c>
      <c r="F633" s="117"/>
      <c r="G633" s="117"/>
      <c r="H633" s="112">
        <f t="shared" si="206"/>
        <v>0</v>
      </c>
      <c r="I633" s="121"/>
      <c r="J633" s="92">
        <f t="shared" si="207"/>
        <v>0</v>
      </c>
      <c r="L633" s="94">
        <v>631</v>
      </c>
      <c r="M633" s="114">
        <f t="shared" ca="1" si="203"/>
        <v>1358.9543943462936</v>
      </c>
      <c r="N633" s="115">
        <f t="shared" ca="1" si="223"/>
        <v>29.539321473074235</v>
      </c>
      <c r="P633" s="102"/>
      <c r="Q633" s="102"/>
      <c r="R633" s="102"/>
      <c r="S633" s="102"/>
      <c r="AC633" s="83">
        <f t="shared" si="218"/>
        <v>0</v>
      </c>
      <c r="AD633" s="83">
        <f t="shared" si="219"/>
        <v>0</v>
      </c>
      <c r="AF633" s="83">
        <f t="shared" si="208"/>
        <v>0</v>
      </c>
      <c r="AG633" s="83">
        <f t="shared" si="209"/>
        <v>0</v>
      </c>
      <c r="AQ633" s="83">
        <f t="shared" ca="1" si="210"/>
        <v>4</v>
      </c>
      <c r="AR633" s="83">
        <f t="shared" ca="1" si="211"/>
        <v>-142.35817577385174</v>
      </c>
      <c r="AS633" s="83">
        <f t="shared" ca="1" si="204"/>
        <v>-141.64182422614826</v>
      </c>
      <c r="AT633" s="83" cm="1">
        <f t="array" aca="1" ref="AT633" ca="1">_xlfn.LET(_xlpm.rozsah, $F$3:$F$10001,_xlpm.podminka, (_xlpm.rozsah&gt;M633)*(ISNUMBER(_xlpm.rozsah)),_xlpm.indexy, IF(_xlpm.podminka, ROW(_xlpm.rozsah)-MIN(ROW(_xlpm.rozsah))+1),_xlpm.prvni, MIN(_xlpm.indexy),_xlpm.finalni, IF(_xlpm.prvni=1, 2, _xlpm.prvni),INDEX(_xlpm.rozsah, _xlpm.finalni))</f>
        <v>1400</v>
      </c>
      <c r="AU633" s="83" cm="1">
        <f t="array" aca="1" ref="AU633" ca="1">INDEX($F$3:$F$10001,MATCH(AT633,$F$3:$F$10004,0)-1)</f>
        <v>1300</v>
      </c>
      <c r="AV633" s="83">
        <f t="shared" ca="1" si="220"/>
        <v>-144</v>
      </c>
      <c r="AW633" s="83">
        <f t="shared" ca="1" si="221"/>
        <v>-140</v>
      </c>
      <c r="AX633" s="83">
        <f t="shared" ca="1" si="212"/>
        <v>360</v>
      </c>
      <c r="AY633" s="83">
        <f t="shared" ca="1" si="213"/>
        <v>350</v>
      </c>
      <c r="AZ633" s="83">
        <f t="shared" ca="1" si="214"/>
        <v>10</v>
      </c>
      <c r="BA633" s="83">
        <f t="shared" ca="1" si="215"/>
        <v>354.10456056537066</v>
      </c>
      <c r="BB633" s="83">
        <f t="shared" ca="1" si="216"/>
        <v>355.89543943462934</v>
      </c>
    </row>
    <row r="634" spans="1:54" x14ac:dyDescent="0.25">
      <c r="A634" s="58">
        <v>632</v>
      </c>
      <c r="B634" s="59">
        <f t="shared" si="205"/>
        <v>10.533333333333333</v>
      </c>
      <c r="C634" s="58">
        <v>36.5</v>
      </c>
      <c r="D634" s="58">
        <v>0</v>
      </c>
      <c r="F634" s="117"/>
      <c r="G634" s="117"/>
      <c r="H634" s="112">
        <f t="shared" si="206"/>
        <v>0</v>
      </c>
      <c r="I634" s="121"/>
      <c r="J634" s="92">
        <f t="shared" si="207"/>
        <v>0</v>
      </c>
      <c r="L634" s="94">
        <v>632</v>
      </c>
      <c r="M634" s="114">
        <f t="shared" ca="1" si="203"/>
        <v>1289.8636149035335</v>
      </c>
      <c r="N634" s="115">
        <f t="shared" ca="1" si="223"/>
        <v>0</v>
      </c>
      <c r="P634" s="102"/>
      <c r="Q634" s="102"/>
      <c r="R634" s="102"/>
      <c r="S634" s="102"/>
      <c r="AC634" s="83">
        <f t="shared" si="218"/>
        <v>0</v>
      </c>
      <c r="AD634" s="83">
        <f t="shared" si="219"/>
        <v>0</v>
      </c>
      <c r="AF634" s="83">
        <f t="shared" si="208"/>
        <v>0</v>
      </c>
      <c r="AG634" s="83">
        <f t="shared" si="209"/>
        <v>0</v>
      </c>
      <c r="AQ634" s="83">
        <f t="shared" ca="1" si="210"/>
        <v>12</v>
      </c>
      <c r="AR634" s="83">
        <f t="shared" ca="1" si="211"/>
        <v>-138.78363378842403</v>
      </c>
      <c r="AS634" s="83">
        <f t="shared" ca="1" si="204"/>
        <v>-129.21636621157597</v>
      </c>
      <c r="AT634" s="83" cm="1">
        <f t="array" aca="1" ref="AT634" ca="1">_xlfn.LET(_xlpm.rozsah, $F$3:$F$10001,_xlpm.podminka, (_xlpm.rozsah&gt;M634)*(ISNUMBER(_xlpm.rozsah)),_xlpm.indexy, IF(_xlpm.podminka, ROW(_xlpm.rozsah)-MIN(ROW(_xlpm.rozsah))+1),_xlpm.prvni, MIN(_xlpm.indexy),_xlpm.finalni, IF(_xlpm.prvni=1, 2, _xlpm.prvni),INDEX(_xlpm.rozsah, _xlpm.finalni))</f>
        <v>1300</v>
      </c>
      <c r="AU634" s="83" cm="1">
        <f t="array" aca="1" ref="AU634" ca="1">INDEX($F$3:$F$10001,MATCH(AT634,$F$3:$F$10004,0)-1)</f>
        <v>1200</v>
      </c>
      <c r="AV634" s="83">
        <f t="shared" ca="1" si="220"/>
        <v>-140</v>
      </c>
      <c r="AW634" s="83">
        <f t="shared" ca="1" si="221"/>
        <v>-128</v>
      </c>
      <c r="AX634" s="83">
        <f t="shared" ca="1" si="212"/>
        <v>350</v>
      </c>
      <c r="AY634" s="83">
        <f t="shared" ca="1" si="213"/>
        <v>320</v>
      </c>
      <c r="AZ634" s="83">
        <f t="shared" ca="1" si="214"/>
        <v>30</v>
      </c>
      <c r="BA634" s="83">
        <f t="shared" ca="1" si="215"/>
        <v>323.04091552893993</v>
      </c>
      <c r="BB634" s="83">
        <f t="shared" ca="1" si="216"/>
        <v>346.95908447106007</v>
      </c>
    </row>
    <row r="635" spans="1:54" x14ac:dyDescent="0.25">
      <c r="A635" s="58">
        <v>633</v>
      </c>
      <c r="B635" s="59">
        <f t="shared" si="205"/>
        <v>10.55</v>
      </c>
      <c r="C635" s="58">
        <v>27.9</v>
      </c>
      <c r="D635" s="58">
        <v>32.6</v>
      </c>
      <c r="F635" s="117"/>
      <c r="G635" s="117"/>
      <c r="H635" s="112">
        <f t="shared" si="206"/>
        <v>0</v>
      </c>
      <c r="I635" s="121"/>
      <c r="J635" s="92">
        <f t="shared" si="207"/>
        <v>0</v>
      </c>
      <c r="L635" s="94">
        <v>633</v>
      </c>
      <c r="M635" s="114">
        <f t="shared" ca="1" si="203"/>
        <v>1221.5669823509202</v>
      </c>
      <c r="N635" s="115">
        <f t="shared" ca="1" si="223"/>
        <v>106.42925087392</v>
      </c>
      <c r="P635" s="102"/>
      <c r="Q635" s="102"/>
      <c r="R635" s="102"/>
      <c r="S635" s="102"/>
      <c r="AC635" s="83">
        <f t="shared" si="218"/>
        <v>0</v>
      </c>
      <c r="AD635" s="83">
        <f t="shared" si="219"/>
        <v>0</v>
      </c>
      <c r="AF635" s="83">
        <f t="shared" si="208"/>
        <v>0</v>
      </c>
      <c r="AG635" s="83">
        <f t="shared" si="209"/>
        <v>0</v>
      </c>
      <c r="AQ635" s="83">
        <f t="shared" ca="1" si="210"/>
        <v>12</v>
      </c>
      <c r="AR635" s="83">
        <f t="shared" ca="1" si="211"/>
        <v>-130.58803788211043</v>
      </c>
      <c r="AS635" s="83">
        <f t="shared" ca="1" si="204"/>
        <v>-137.41196211788957</v>
      </c>
      <c r="AT635" s="83" cm="1">
        <f t="array" aca="1" ref="AT635" ca="1">_xlfn.LET(_xlpm.rozsah, $F$3:$F$10001,_xlpm.podminka, (_xlpm.rozsah&gt;M635)*(ISNUMBER(_xlpm.rozsah)),_xlpm.indexy, IF(_xlpm.podminka, ROW(_xlpm.rozsah)-MIN(ROW(_xlpm.rozsah))+1),_xlpm.prvni, MIN(_xlpm.indexy),_xlpm.finalni, IF(_xlpm.prvni=1, 2, _xlpm.prvni),INDEX(_xlpm.rozsah, _xlpm.finalni))</f>
        <v>1300</v>
      </c>
      <c r="AU635" s="83" cm="1">
        <f t="array" aca="1" ref="AU635" ca="1">INDEX($F$3:$F$10001,MATCH(AT635,$F$3:$F$10004,0)-1)</f>
        <v>1200</v>
      </c>
      <c r="AV635" s="83">
        <f t="shared" ca="1" si="220"/>
        <v>-140</v>
      </c>
      <c r="AW635" s="83">
        <f t="shared" ca="1" si="221"/>
        <v>-128</v>
      </c>
      <c r="AX635" s="83">
        <f t="shared" ca="1" si="212"/>
        <v>350</v>
      </c>
      <c r="AY635" s="83">
        <f t="shared" ca="1" si="213"/>
        <v>320</v>
      </c>
      <c r="AZ635" s="83">
        <f t="shared" ca="1" si="214"/>
        <v>30</v>
      </c>
      <c r="BA635" s="83">
        <f t="shared" ca="1" si="215"/>
        <v>343.52990529472396</v>
      </c>
      <c r="BB635" s="83">
        <f t="shared" ca="1" si="216"/>
        <v>326.47009470527604</v>
      </c>
    </row>
    <row r="636" spans="1:54" x14ac:dyDescent="0.25">
      <c r="A636" s="58">
        <v>634</v>
      </c>
      <c r="B636" s="59">
        <f t="shared" si="205"/>
        <v>10.566666666666666</v>
      </c>
      <c r="C636" s="58">
        <v>31.5</v>
      </c>
      <c r="D636" s="58">
        <v>59.6</v>
      </c>
      <c r="F636" s="117"/>
      <c r="G636" s="117"/>
      <c r="H636" s="112">
        <f t="shared" si="206"/>
        <v>0</v>
      </c>
      <c r="I636" s="121"/>
      <c r="J636" s="92">
        <f t="shared" si="207"/>
        <v>0</v>
      </c>
      <c r="L636" s="94">
        <v>634</v>
      </c>
      <c r="M636" s="114">
        <f t="shared" ca="1" si="203"/>
        <v>1250.1562703962002</v>
      </c>
      <c r="N636" s="115">
        <f t="shared" ca="1" si="223"/>
        <v>199.68794114684056</v>
      </c>
      <c r="P636" s="102"/>
      <c r="Q636" s="102"/>
      <c r="R636" s="102"/>
      <c r="S636" s="102"/>
      <c r="AC636" s="83">
        <f t="shared" si="218"/>
        <v>0</v>
      </c>
      <c r="AD636" s="83">
        <f t="shared" si="219"/>
        <v>0</v>
      </c>
      <c r="AF636" s="83">
        <f t="shared" si="208"/>
        <v>0</v>
      </c>
      <c r="AG636" s="83">
        <f t="shared" si="209"/>
        <v>0</v>
      </c>
      <c r="AQ636" s="83">
        <f t="shared" ca="1" si="210"/>
        <v>12</v>
      </c>
      <c r="AR636" s="83">
        <f t="shared" ca="1" si="211"/>
        <v>-134.01875244754402</v>
      </c>
      <c r="AS636" s="83">
        <f t="shared" ca="1" si="204"/>
        <v>-133.98124755245598</v>
      </c>
      <c r="AT636" s="83" cm="1">
        <f t="array" aca="1" ref="AT636" ca="1">_xlfn.LET(_xlpm.rozsah, $F$3:$F$10001,_xlpm.podminka, (_xlpm.rozsah&gt;M636)*(ISNUMBER(_xlpm.rozsah)),_xlpm.indexy, IF(_xlpm.podminka, ROW(_xlpm.rozsah)-MIN(ROW(_xlpm.rozsah))+1),_xlpm.prvni, MIN(_xlpm.indexy),_xlpm.finalni, IF(_xlpm.prvni=1, 2, _xlpm.prvni),INDEX(_xlpm.rozsah, _xlpm.finalni))</f>
        <v>1300</v>
      </c>
      <c r="AU636" s="83" cm="1">
        <f t="array" aca="1" ref="AU636" ca="1">INDEX($F$3:$F$10001,MATCH(AT636,$F$3:$F$10004,0)-1)</f>
        <v>1200</v>
      </c>
      <c r="AV636" s="83">
        <f t="shared" ca="1" si="220"/>
        <v>-140</v>
      </c>
      <c r="AW636" s="83">
        <f t="shared" ca="1" si="221"/>
        <v>-128</v>
      </c>
      <c r="AX636" s="83">
        <f t="shared" ca="1" si="212"/>
        <v>350</v>
      </c>
      <c r="AY636" s="83">
        <f t="shared" ca="1" si="213"/>
        <v>320</v>
      </c>
      <c r="AZ636" s="83">
        <f t="shared" ca="1" si="214"/>
        <v>30</v>
      </c>
      <c r="BA636" s="83">
        <f t="shared" ca="1" si="215"/>
        <v>334.95311888113997</v>
      </c>
      <c r="BB636" s="83">
        <f t="shared" ca="1" si="216"/>
        <v>335.04688111886003</v>
      </c>
    </row>
    <row r="637" spans="1:54" x14ac:dyDescent="0.25">
      <c r="A637" s="58">
        <v>635</v>
      </c>
      <c r="B637" s="59">
        <f t="shared" si="205"/>
        <v>10.583333333333334</v>
      </c>
      <c r="C637" s="58">
        <v>34.4</v>
      </c>
      <c r="D637" s="58">
        <v>65.2</v>
      </c>
      <c r="F637" s="117"/>
      <c r="G637" s="117"/>
      <c r="H637" s="112">
        <f t="shared" si="206"/>
        <v>0</v>
      </c>
      <c r="I637" s="121"/>
      <c r="J637" s="92">
        <f t="shared" si="207"/>
        <v>0</v>
      </c>
      <c r="L637" s="94">
        <v>635</v>
      </c>
      <c r="M637" s="114">
        <f t="shared" ca="1" si="203"/>
        <v>1273.1865302104534</v>
      </c>
      <c r="N637" s="115">
        <f t="shared" ca="1" si="223"/>
        <v>222.95528530916468</v>
      </c>
      <c r="P637" s="102"/>
      <c r="Q637" s="102"/>
      <c r="R637" s="102"/>
      <c r="S637" s="102"/>
      <c r="AC637" s="83">
        <f t="shared" si="218"/>
        <v>0</v>
      </c>
      <c r="AD637" s="83">
        <f t="shared" si="219"/>
        <v>0</v>
      </c>
      <c r="AF637" s="83">
        <f t="shared" si="208"/>
        <v>0</v>
      </c>
      <c r="AG637" s="83">
        <f t="shared" si="209"/>
        <v>0</v>
      </c>
      <c r="AQ637" s="83">
        <f t="shared" ca="1" si="210"/>
        <v>12</v>
      </c>
      <c r="AR637" s="83">
        <f t="shared" ca="1" si="211"/>
        <v>-136.7823836252544</v>
      </c>
      <c r="AS637" s="83">
        <f t="shared" ca="1" si="204"/>
        <v>-131.2176163747456</v>
      </c>
      <c r="AT637" s="83" cm="1">
        <f t="array" aca="1" ref="AT637" ca="1">_xlfn.LET(_xlpm.rozsah, $F$3:$F$10001,_xlpm.podminka, (_xlpm.rozsah&gt;M637)*(ISNUMBER(_xlpm.rozsah)),_xlpm.indexy, IF(_xlpm.podminka, ROW(_xlpm.rozsah)-MIN(ROW(_xlpm.rozsah))+1),_xlpm.prvni, MIN(_xlpm.indexy),_xlpm.finalni, IF(_xlpm.prvni=1, 2, _xlpm.prvni),INDEX(_xlpm.rozsah, _xlpm.finalni))</f>
        <v>1300</v>
      </c>
      <c r="AU637" s="83" cm="1">
        <f t="array" aca="1" ref="AU637" ca="1">INDEX($F$3:$F$10001,MATCH(AT637,$F$3:$F$10004,0)-1)</f>
        <v>1200</v>
      </c>
      <c r="AV637" s="83">
        <f t="shared" ca="1" si="220"/>
        <v>-140</v>
      </c>
      <c r="AW637" s="83">
        <f t="shared" ca="1" si="221"/>
        <v>-128</v>
      </c>
      <c r="AX637" s="83">
        <f t="shared" ca="1" si="212"/>
        <v>350</v>
      </c>
      <c r="AY637" s="83">
        <f t="shared" ca="1" si="213"/>
        <v>320</v>
      </c>
      <c r="AZ637" s="83">
        <f t="shared" ca="1" si="214"/>
        <v>30</v>
      </c>
      <c r="BA637" s="83">
        <f t="shared" ca="1" si="215"/>
        <v>328.04404093686401</v>
      </c>
      <c r="BB637" s="83">
        <f t="shared" ca="1" si="216"/>
        <v>341.95595906313599</v>
      </c>
    </row>
    <row r="638" spans="1:54" x14ac:dyDescent="0.25">
      <c r="A638" s="58">
        <v>636</v>
      </c>
      <c r="B638" s="59">
        <f t="shared" si="205"/>
        <v>10.6</v>
      </c>
      <c r="C638" s="58">
        <v>37</v>
      </c>
      <c r="D638" s="58">
        <v>59.6</v>
      </c>
      <c r="F638" s="117"/>
      <c r="G638" s="117"/>
      <c r="H638" s="112">
        <f t="shared" si="206"/>
        <v>0</v>
      </c>
      <c r="I638" s="121"/>
      <c r="J638" s="92">
        <f t="shared" si="207"/>
        <v>0</v>
      </c>
      <c r="L638" s="94">
        <v>636</v>
      </c>
      <c r="M638" s="114">
        <f t="shared" ca="1" si="203"/>
        <v>1293.8343493542668</v>
      </c>
      <c r="N638" s="115">
        <f t="shared" ca="1" si="223"/>
        <v>207.49758166454288</v>
      </c>
      <c r="P638" s="102"/>
      <c r="Q638" s="102"/>
      <c r="R638" s="102"/>
      <c r="S638" s="102"/>
      <c r="AC638" s="83">
        <f t="shared" si="218"/>
        <v>0</v>
      </c>
      <c r="AD638" s="83">
        <f t="shared" si="219"/>
        <v>0</v>
      </c>
      <c r="AF638" s="83">
        <f t="shared" si="208"/>
        <v>0</v>
      </c>
      <c r="AG638" s="83">
        <f t="shared" si="209"/>
        <v>0</v>
      </c>
      <c r="AQ638" s="83">
        <f t="shared" ca="1" si="210"/>
        <v>12</v>
      </c>
      <c r="AR638" s="83">
        <f t="shared" ca="1" si="211"/>
        <v>-139.26012192251201</v>
      </c>
      <c r="AS638" s="83">
        <f t="shared" ca="1" si="204"/>
        <v>-128.73987807748799</v>
      </c>
      <c r="AT638" s="83" cm="1">
        <f t="array" aca="1" ref="AT638" ca="1">_xlfn.LET(_xlpm.rozsah, $F$3:$F$10001,_xlpm.podminka, (_xlpm.rozsah&gt;M638)*(ISNUMBER(_xlpm.rozsah)),_xlpm.indexy, IF(_xlpm.podminka, ROW(_xlpm.rozsah)-MIN(ROW(_xlpm.rozsah))+1),_xlpm.prvni, MIN(_xlpm.indexy),_xlpm.finalni, IF(_xlpm.prvni=1, 2, _xlpm.prvni),INDEX(_xlpm.rozsah, _xlpm.finalni))</f>
        <v>1300</v>
      </c>
      <c r="AU638" s="83" cm="1">
        <f t="array" aca="1" ref="AU638" ca="1">INDEX($F$3:$F$10001,MATCH(AT638,$F$3:$F$10004,0)-1)</f>
        <v>1200</v>
      </c>
      <c r="AV638" s="83">
        <f t="shared" ca="1" si="220"/>
        <v>-140</v>
      </c>
      <c r="AW638" s="83">
        <f t="shared" ca="1" si="221"/>
        <v>-128</v>
      </c>
      <c r="AX638" s="83">
        <f t="shared" ca="1" si="212"/>
        <v>350</v>
      </c>
      <c r="AY638" s="83">
        <f t="shared" ca="1" si="213"/>
        <v>320</v>
      </c>
      <c r="AZ638" s="83">
        <f t="shared" ca="1" si="214"/>
        <v>30</v>
      </c>
      <c r="BA638" s="83">
        <f t="shared" ca="1" si="215"/>
        <v>321.84969519371998</v>
      </c>
      <c r="BB638" s="83">
        <f t="shared" ca="1" si="216"/>
        <v>348.15030480628002</v>
      </c>
    </row>
    <row r="639" spans="1:54" x14ac:dyDescent="0.25">
      <c r="A639" s="58">
        <v>637</v>
      </c>
      <c r="B639" s="59">
        <f t="shared" si="205"/>
        <v>10.616666666666667</v>
      </c>
      <c r="C639" s="58">
        <v>39</v>
      </c>
      <c r="D639" s="58">
        <v>49</v>
      </c>
      <c r="F639" s="117"/>
      <c r="G639" s="117"/>
      <c r="H639" s="112">
        <f t="shared" si="206"/>
        <v>0</v>
      </c>
      <c r="I639" s="121"/>
      <c r="J639" s="92">
        <f t="shared" si="207"/>
        <v>0</v>
      </c>
      <c r="L639" s="94">
        <v>637</v>
      </c>
      <c r="M639" s="114">
        <f t="shared" ca="1" si="203"/>
        <v>1309.7172871572002</v>
      </c>
      <c r="N639" s="115">
        <f t="shared" ca="1" si="223"/>
        <v>171.97614707070281</v>
      </c>
      <c r="P639" s="102"/>
      <c r="Q639" s="102"/>
      <c r="R639" s="102"/>
      <c r="S639" s="102"/>
      <c r="AC639" s="83">
        <f t="shared" si="218"/>
        <v>0</v>
      </c>
      <c r="AD639" s="83">
        <f t="shared" si="219"/>
        <v>0</v>
      </c>
      <c r="AF639" s="83">
        <f t="shared" si="208"/>
        <v>0</v>
      </c>
      <c r="AG639" s="83">
        <f t="shared" si="209"/>
        <v>0</v>
      </c>
      <c r="AQ639" s="83">
        <f t="shared" ca="1" si="210"/>
        <v>4</v>
      </c>
      <c r="AR639" s="83">
        <f t="shared" ca="1" si="211"/>
        <v>-140.388691486288</v>
      </c>
      <c r="AS639" s="83">
        <f t="shared" ca="1" si="204"/>
        <v>-143.611308513712</v>
      </c>
      <c r="AT639" s="83" cm="1">
        <f t="array" aca="1" ref="AT639" ca="1">_xlfn.LET(_xlpm.rozsah, $F$3:$F$10001,_xlpm.podminka, (_xlpm.rozsah&gt;M639)*(ISNUMBER(_xlpm.rozsah)),_xlpm.indexy, IF(_xlpm.podminka, ROW(_xlpm.rozsah)-MIN(ROW(_xlpm.rozsah))+1),_xlpm.prvni, MIN(_xlpm.indexy),_xlpm.finalni, IF(_xlpm.prvni=1, 2, _xlpm.prvni),INDEX(_xlpm.rozsah, _xlpm.finalni))</f>
        <v>1400</v>
      </c>
      <c r="AU639" s="83" cm="1">
        <f t="array" aca="1" ref="AU639" ca="1">INDEX($F$3:$F$10001,MATCH(AT639,$F$3:$F$10004,0)-1)</f>
        <v>1300</v>
      </c>
      <c r="AV639" s="83">
        <f t="shared" ca="1" si="220"/>
        <v>-144</v>
      </c>
      <c r="AW639" s="83">
        <f t="shared" ca="1" si="221"/>
        <v>-140</v>
      </c>
      <c r="AX639" s="83">
        <f t="shared" ca="1" si="212"/>
        <v>360</v>
      </c>
      <c r="AY639" s="83">
        <f t="shared" ca="1" si="213"/>
        <v>350</v>
      </c>
      <c r="AZ639" s="83">
        <f t="shared" ca="1" si="214"/>
        <v>10</v>
      </c>
      <c r="BA639" s="83">
        <f t="shared" ca="1" si="215"/>
        <v>359.02827128427998</v>
      </c>
      <c r="BB639" s="83">
        <f t="shared" ca="1" si="216"/>
        <v>350.97172871572002</v>
      </c>
    </row>
    <row r="640" spans="1:54" s="81" customFormat="1" x14ac:dyDescent="0.25">
      <c r="A640" s="79">
        <v>638</v>
      </c>
      <c r="B640" s="80">
        <f t="shared" si="205"/>
        <v>10.633333333333333</v>
      </c>
      <c r="C640" s="79">
        <v>40.200000000000003</v>
      </c>
      <c r="D640" s="79" t="s">
        <v>8</v>
      </c>
      <c r="F640" s="117"/>
      <c r="G640" s="117"/>
      <c r="H640" s="112">
        <f t="shared" si="206"/>
        <v>0</v>
      </c>
      <c r="I640" s="121"/>
      <c r="J640" s="92">
        <f t="shared" si="207"/>
        <v>0</v>
      </c>
      <c r="K640" s="83"/>
      <c r="L640" s="94">
        <v>638</v>
      </c>
      <c r="M640" s="114">
        <f t="shared" ca="1" si="203"/>
        <v>1319.2470498389603</v>
      </c>
      <c r="N640" s="115">
        <f t="shared" ref="N640:N645" ca="1" si="224">AS640</f>
        <v>-143.23011800644159</v>
      </c>
      <c r="O640" s="83"/>
      <c r="P640" s="102"/>
      <c r="Q640" s="102"/>
      <c r="R640" s="102"/>
      <c r="S640" s="102"/>
      <c r="T640" s="83"/>
      <c r="U640" s="83"/>
      <c r="V640" s="83"/>
      <c r="W640" s="83"/>
      <c r="X640" s="83"/>
      <c r="Y640" s="83"/>
      <c r="Z640" s="83"/>
      <c r="AA640" s="83"/>
      <c r="AB640" s="83"/>
      <c r="AC640" s="83">
        <f t="shared" si="218"/>
        <v>0</v>
      </c>
      <c r="AD640" s="83">
        <f t="shared" si="219"/>
        <v>0</v>
      </c>
      <c r="AE640" s="83"/>
      <c r="AF640" s="83">
        <f t="shared" si="208"/>
        <v>0</v>
      </c>
      <c r="AG640" s="83">
        <f t="shared" si="209"/>
        <v>0</v>
      </c>
      <c r="AH640" s="83"/>
      <c r="AI640" s="83"/>
      <c r="AJ640" s="83"/>
      <c r="AK640" s="83"/>
      <c r="AL640" s="83"/>
      <c r="AM640" s="83"/>
      <c r="AN640" s="83"/>
      <c r="AO640" s="83"/>
      <c r="AP640" s="83"/>
      <c r="AQ640" s="83">
        <f t="shared" ca="1" si="210"/>
        <v>4</v>
      </c>
      <c r="AR640" s="83">
        <f t="shared" ca="1" si="211"/>
        <v>-140.76988199355841</v>
      </c>
      <c r="AS640" s="83">
        <f t="shared" ca="1" si="204"/>
        <v>-143.23011800644159</v>
      </c>
      <c r="AT640" s="83" cm="1">
        <f t="array" aca="1" ref="AT640" ca="1">_xlfn.LET(_xlpm.rozsah, $F$3:$F$10001,_xlpm.podminka, (_xlpm.rozsah&gt;M640)*(ISNUMBER(_xlpm.rozsah)),_xlpm.indexy, IF(_xlpm.podminka, ROW(_xlpm.rozsah)-MIN(ROW(_xlpm.rozsah))+1),_xlpm.prvni, MIN(_xlpm.indexy),_xlpm.finalni, IF(_xlpm.prvni=1, 2, _xlpm.prvni),INDEX(_xlpm.rozsah, _xlpm.finalni))</f>
        <v>1400</v>
      </c>
      <c r="AU640" s="83" cm="1">
        <f t="array" aca="1" ref="AU640" ca="1">INDEX($F$3:$F$10001,MATCH(AT640,$F$3:$F$10004,0)-1)</f>
        <v>1300</v>
      </c>
      <c r="AV640" s="83">
        <f t="shared" ca="1" si="220"/>
        <v>-144</v>
      </c>
      <c r="AW640" s="83">
        <f t="shared" ca="1" si="221"/>
        <v>-140</v>
      </c>
      <c r="AX640" s="83">
        <f t="shared" ca="1" si="212"/>
        <v>360</v>
      </c>
      <c r="AY640" s="83">
        <f t="shared" ca="1" si="213"/>
        <v>350</v>
      </c>
      <c r="AZ640" s="83">
        <f t="shared" ca="1" si="214"/>
        <v>10</v>
      </c>
      <c r="BA640" s="83">
        <f t="shared" ca="1" si="215"/>
        <v>358.07529501610395</v>
      </c>
      <c r="BB640" s="83">
        <f t="shared" ca="1" si="216"/>
        <v>351.92470498389605</v>
      </c>
    </row>
    <row r="641" spans="1:54" s="81" customFormat="1" x14ac:dyDescent="0.25">
      <c r="A641" s="79">
        <v>639</v>
      </c>
      <c r="B641" s="80">
        <f t="shared" si="205"/>
        <v>10.65</v>
      </c>
      <c r="C641" s="79">
        <v>39.799999999999997</v>
      </c>
      <c r="D641" s="79" t="s">
        <v>8</v>
      </c>
      <c r="F641" s="117"/>
      <c r="G641" s="117"/>
      <c r="H641" s="112">
        <f t="shared" si="206"/>
        <v>0</v>
      </c>
      <c r="I641" s="121"/>
      <c r="J641" s="92">
        <f t="shared" si="207"/>
        <v>0</v>
      </c>
      <c r="K641" s="83"/>
      <c r="L641" s="94">
        <v>639</v>
      </c>
      <c r="M641" s="114">
        <f t="shared" ca="1" si="203"/>
        <v>1316.0704622783735</v>
      </c>
      <c r="N641" s="115">
        <f t="shared" ca="1" si="224"/>
        <v>-143.35718150886507</v>
      </c>
      <c r="O641" s="83"/>
      <c r="P641" s="102"/>
      <c r="Q641" s="102"/>
      <c r="R641" s="102"/>
      <c r="S641" s="102"/>
      <c r="T641" s="83"/>
      <c r="U641" s="83"/>
      <c r="V641" s="83"/>
      <c r="W641" s="83"/>
      <c r="X641" s="83"/>
      <c r="Y641" s="83"/>
      <c r="Z641" s="83"/>
      <c r="AA641" s="83"/>
      <c r="AB641" s="83"/>
      <c r="AC641" s="83">
        <f t="shared" si="218"/>
        <v>0</v>
      </c>
      <c r="AD641" s="83">
        <f t="shared" si="219"/>
        <v>0</v>
      </c>
      <c r="AE641" s="83"/>
      <c r="AF641" s="83">
        <f t="shared" si="208"/>
        <v>0</v>
      </c>
      <c r="AG641" s="83">
        <f t="shared" si="209"/>
        <v>0</v>
      </c>
      <c r="AH641" s="83"/>
      <c r="AI641" s="83"/>
      <c r="AJ641" s="83"/>
      <c r="AK641" s="83"/>
      <c r="AL641" s="83"/>
      <c r="AM641" s="83"/>
      <c r="AN641" s="83"/>
      <c r="AO641" s="83"/>
      <c r="AP641" s="83"/>
      <c r="AQ641" s="83">
        <f t="shared" ca="1" si="210"/>
        <v>4</v>
      </c>
      <c r="AR641" s="83">
        <f t="shared" ca="1" si="211"/>
        <v>-140.64281849113493</v>
      </c>
      <c r="AS641" s="83">
        <f t="shared" ca="1" si="204"/>
        <v>-143.35718150886507</v>
      </c>
      <c r="AT641" s="83" cm="1">
        <f t="array" aca="1" ref="AT641" ca="1">_xlfn.LET(_xlpm.rozsah, $F$3:$F$10001,_xlpm.podminka, (_xlpm.rozsah&gt;M641)*(ISNUMBER(_xlpm.rozsah)),_xlpm.indexy, IF(_xlpm.podminka, ROW(_xlpm.rozsah)-MIN(ROW(_xlpm.rozsah))+1),_xlpm.prvni, MIN(_xlpm.indexy),_xlpm.finalni, IF(_xlpm.prvni=1, 2, _xlpm.prvni),INDEX(_xlpm.rozsah, _xlpm.finalni))</f>
        <v>1400</v>
      </c>
      <c r="AU641" s="83" cm="1">
        <f t="array" aca="1" ref="AU641" ca="1">INDEX($F$3:$F$10001,MATCH(AT641,$F$3:$F$10004,0)-1)</f>
        <v>1300</v>
      </c>
      <c r="AV641" s="83">
        <f t="shared" ca="1" si="220"/>
        <v>-144</v>
      </c>
      <c r="AW641" s="83">
        <f t="shared" ca="1" si="221"/>
        <v>-140</v>
      </c>
      <c r="AX641" s="83">
        <f t="shared" ca="1" si="212"/>
        <v>360</v>
      </c>
      <c r="AY641" s="83">
        <f t="shared" ca="1" si="213"/>
        <v>350</v>
      </c>
      <c r="AZ641" s="83">
        <f t="shared" ca="1" si="214"/>
        <v>10</v>
      </c>
      <c r="BA641" s="83">
        <f t="shared" ca="1" si="215"/>
        <v>358.39295377216263</v>
      </c>
      <c r="BB641" s="83">
        <f t="shared" ca="1" si="216"/>
        <v>351.60704622783737</v>
      </c>
    </row>
    <row r="642" spans="1:54" s="81" customFormat="1" x14ac:dyDescent="0.25">
      <c r="A642" s="79">
        <v>640</v>
      </c>
      <c r="B642" s="80">
        <f t="shared" si="205"/>
        <v>10.666666666666666</v>
      </c>
      <c r="C642" s="79">
        <v>36</v>
      </c>
      <c r="D642" s="79" t="s">
        <v>8</v>
      </c>
      <c r="F642" s="117"/>
      <c r="G642" s="117"/>
      <c r="H642" s="112">
        <f t="shared" si="206"/>
        <v>0</v>
      </c>
      <c r="I642" s="121"/>
      <c r="J642" s="92">
        <f t="shared" si="207"/>
        <v>0</v>
      </c>
      <c r="K642" s="83"/>
      <c r="L642" s="94">
        <v>640</v>
      </c>
      <c r="M642" s="114">
        <f t="shared" ca="1" si="203"/>
        <v>1285.8928804528</v>
      </c>
      <c r="N642" s="115">
        <f t="shared" ca="1" si="224"/>
        <v>-129.69285434566399</v>
      </c>
      <c r="O642" s="83"/>
      <c r="P642" s="102"/>
      <c r="Q642" s="102"/>
      <c r="R642" s="102"/>
      <c r="S642" s="102"/>
      <c r="T642" s="83"/>
      <c r="U642" s="83"/>
      <c r="V642" s="83"/>
      <c r="W642" s="83"/>
      <c r="X642" s="83"/>
      <c r="Y642" s="83"/>
      <c r="Z642" s="83"/>
      <c r="AA642" s="83"/>
      <c r="AB642" s="83"/>
      <c r="AC642" s="83">
        <f t="shared" si="218"/>
        <v>0</v>
      </c>
      <c r="AD642" s="83">
        <f t="shared" si="219"/>
        <v>0</v>
      </c>
      <c r="AE642" s="83"/>
      <c r="AF642" s="83">
        <f t="shared" si="208"/>
        <v>0</v>
      </c>
      <c r="AG642" s="83">
        <f t="shared" si="209"/>
        <v>0</v>
      </c>
      <c r="AH642" s="83"/>
      <c r="AI642" s="83"/>
      <c r="AJ642" s="83"/>
      <c r="AK642" s="83"/>
      <c r="AL642" s="83"/>
      <c r="AM642" s="83"/>
      <c r="AN642" s="83"/>
      <c r="AO642" s="83"/>
      <c r="AP642" s="83"/>
      <c r="AQ642" s="83">
        <f t="shared" ca="1" si="210"/>
        <v>12</v>
      </c>
      <c r="AR642" s="83">
        <f t="shared" ca="1" si="211"/>
        <v>-138.30714565433601</v>
      </c>
      <c r="AS642" s="83">
        <f t="shared" ca="1" si="204"/>
        <v>-129.69285434566399</v>
      </c>
      <c r="AT642" s="83" cm="1">
        <f t="array" aca="1" ref="AT642" ca="1">_xlfn.LET(_xlpm.rozsah, $F$3:$F$10001,_xlpm.podminka, (_xlpm.rozsah&gt;M642)*(ISNUMBER(_xlpm.rozsah)),_xlpm.indexy, IF(_xlpm.podminka, ROW(_xlpm.rozsah)-MIN(ROW(_xlpm.rozsah))+1),_xlpm.prvni, MIN(_xlpm.indexy),_xlpm.finalni, IF(_xlpm.prvni=1, 2, _xlpm.prvni),INDEX(_xlpm.rozsah, _xlpm.finalni))</f>
        <v>1300</v>
      </c>
      <c r="AU642" s="83" cm="1">
        <f t="array" aca="1" ref="AU642" ca="1">INDEX($F$3:$F$10001,MATCH(AT642,$F$3:$F$10004,0)-1)</f>
        <v>1200</v>
      </c>
      <c r="AV642" s="83">
        <f t="shared" ca="1" si="220"/>
        <v>-140</v>
      </c>
      <c r="AW642" s="83">
        <f t="shared" ca="1" si="221"/>
        <v>-128</v>
      </c>
      <c r="AX642" s="83">
        <f t="shared" ca="1" si="212"/>
        <v>350</v>
      </c>
      <c r="AY642" s="83">
        <f t="shared" ca="1" si="213"/>
        <v>320</v>
      </c>
      <c r="AZ642" s="83">
        <f t="shared" ca="1" si="214"/>
        <v>30</v>
      </c>
      <c r="BA642" s="83">
        <f t="shared" ca="1" si="215"/>
        <v>324.23213586416</v>
      </c>
      <c r="BB642" s="83">
        <f t="shared" ca="1" si="216"/>
        <v>345.76786413584</v>
      </c>
    </row>
    <row r="643" spans="1:54" s="81" customFormat="1" x14ac:dyDescent="0.25">
      <c r="A643" s="79">
        <v>641</v>
      </c>
      <c r="B643" s="80">
        <f t="shared" si="205"/>
        <v>10.683333333333334</v>
      </c>
      <c r="C643" s="79">
        <v>29.7</v>
      </c>
      <c r="D643" s="79" t="s">
        <v>8</v>
      </c>
      <c r="F643" s="117"/>
      <c r="G643" s="117"/>
      <c r="H643" s="112">
        <f t="shared" si="206"/>
        <v>0</v>
      </c>
      <c r="I643" s="121"/>
      <c r="J643" s="92">
        <f t="shared" si="207"/>
        <v>0</v>
      </c>
      <c r="K643" s="83"/>
      <c r="L643" s="94">
        <v>641</v>
      </c>
      <c r="M643" s="114">
        <f t="shared" ref="M643:M706" ca="1" si="225">(C643/100)*(0.45*$BE$10+0.45*$BE$13+0.1*$BE$11-MIN($T$25,$BE$3))*2.0327+MIN($T$25,$BE$3)</f>
        <v>1235.8616263735601</v>
      </c>
      <c r="N643" s="115">
        <f t="shared" ca="1" si="224"/>
        <v>-135.69660483517279</v>
      </c>
      <c r="O643" s="83"/>
      <c r="P643" s="102"/>
      <c r="Q643" s="102"/>
      <c r="R643" s="102"/>
      <c r="S643" s="102"/>
      <c r="T643" s="83"/>
      <c r="U643" s="83"/>
      <c r="V643" s="83"/>
      <c r="W643" s="83"/>
      <c r="X643" s="83"/>
      <c r="Y643" s="83"/>
      <c r="Z643" s="83"/>
      <c r="AA643" s="83"/>
      <c r="AB643" s="83"/>
      <c r="AC643" s="83">
        <f t="shared" si="218"/>
        <v>0</v>
      </c>
      <c r="AD643" s="83">
        <f t="shared" si="219"/>
        <v>0</v>
      </c>
      <c r="AE643" s="83"/>
      <c r="AF643" s="83">
        <f t="shared" si="208"/>
        <v>0</v>
      </c>
      <c r="AG643" s="83">
        <f t="shared" si="209"/>
        <v>0</v>
      </c>
      <c r="AH643" s="83"/>
      <c r="AI643" s="83"/>
      <c r="AJ643" s="83"/>
      <c r="AK643" s="83"/>
      <c r="AL643" s="83"/>
      <c r="AM643" s="83"/>
      <c r="AN643" s="83"/>
      <c r="AO643" s="83"/>
      <c r="AP643" s="83"/>
      <c r="AQ643" s="83">
        <f t="shared" ca="1" si="210"/>
        <v>12</v>
      </c>
      <c r="AR643" s="83">
        <f t="shared" ca="1" si="211"/>
        <v>-132.30339516482721</v>
      </c>
      <c r="AS643" s="83">
        <f t="shared" ref="AS643:AS706" ca="1" si="226">(MIN(AV643:AW643)+(((M643-MIN(AT643:AU643))/(MAX(AT643:AU643)-MIN(AT643:AU643))*(MAX(AV643:AW643)-MIN(AV643:AW643)))))</f>
        <v>-135.69660483517279</v>
      </c>
      <c r="AT643" s="83" cm="1">
        <f t="array" aca="1" ref="AT643" ca="1">_xlfn.LET(_xlpm.rozsah, $F$3:$F$10001,_xlpm.podminka, (_xlpm.rozsah&gt;M643)*(ISNUMBER(_xlpm.rozsah)),_xlpm.indexy, IF(_xlpm.podminka, ROW(_xlpm.rozsah)-MIN(ROW(_xlpm.rozsah))+1),_xlpm.prvni, MIN(_xlpm.indexy),_xlpm.finalni, IF(_xlpm.prvni=1, 2, _xlpm.prvni),INDEX(_xlpm.rozsah, _xlpm.finalni))</f>
        <v>1300</v>
      </c>
      <c r="AU643" s="83" cm="1">
        <f t="array" aca="1" ref="AU643" ca="1">INDEX($F$3:$F$10001,MATCH(AT643,$F$3:$F$10004,0)-1)</f>
        <v>1200</v>
      </c>
      <c r="AV643" s="83">
        <f t="shared" ca="1" si="220"/>
        <v>-140</v>
      </c>
      <c r="AW643" s="83">
        <f t="shared" ca="1" si="221"/>
        <v>-128</v>
      </c>
      <c r="AX643" s="83">
        <f t="shared" ca="1" si="212"/>
        <v>350</v>
      </c>
      <c r="AY643" s="83">
        <f t="shared" ca="1" si="213"/>
        <v>320</v>
      </c>
      <c r="AZ643" s="83">
        <f t="shared" ca="1" si="214"/>
        <v>30</v>
      </c>
      <c r="BA643" s="83">
        <f t="shared" ca="1" si="215"/>
        <v>339.24151208793199</v>
      </c>
      <c r="BB643" s="83">
        <f t="shared" ca="1" si="216"/>
        <v>330.75848791206801</v>
      </c>
    </row>
    <row r="644" spans="1:54" s="81" customFormat="1" x14ac:dyDescent="0.25">
      <c r="A644" s="79">
        <v>642</v>
      </c>
      <c r="B644" s="80">
        <f t="shared" ref="B644:B707" si="227">A644/60</f>
        <v>10.7</v>
      </c>
      <c r="C644" s="79">
        <v>21.5</v>
      </c>
      <c r="D644" s="79" t="s">
        <v>8</v>
      </c>
      <c r="F644" s="117"/>
      <c r="G644" s="117"/>
      <c r="H644" s="112">
        <f t="shared" ref="H644:H707" si="228">G644*2*PI()*F644/60*0.001</f>
        <v>0</v>
      </c>
      <c r="I644" s="121"/>
      <c r="J644" s="92">
        <f t="shared" ref="J644:J707" si="229">-0.4*G644</f>
        <v>0</v>
      </c>
      <c r="K644" s="83"/>
      <c r="L644" s="94">
        <v>642</v>
      </c>
      <c r="M644" s="114">
        <f t="shared" ca="1" si="225"/>
        <v>1170.7415813815335</v>
      </c>
      <c r="N644" s="115">
        <f t="shared" ca="1" si="224"/>
        <v>-122.34067348947733</v>
      </c>
      <c r="O644" s="83"/>
      <c r="P644" s="102"/>
      <c r="Q644" s="102"/>
      <c r="R644" s="102"/>
      <c r="S644" s="102"/>
      <c r="T644" s="83"/>
      <c r="U644" s="83"/>
      <c r="V644" s="83"/>
      <c r="W644" s="83"/>
      <c r="X644" s="83"/>
      <c r="Y644" s="83"/>
      <c r="Z644" s="83"/>
      <c r="AA644" s="83"/>
      <c r="AB644" s="83"/>
      <c r="AC644" s="83">
        <f t="shared" si="218"/>
        <v>0</v>
      </c>
      <c r="AD644" s="83">
        <f t="shared" si="219"/>
        <v>0</v>
      </c>
      <c r="AE644" s="83"/>
      <c r="AF644" s="83">
        <f t="shared" ref="AF644:AF707" si="230">(AL645-AL644)*(AK645+AK644)/2</f>
        <v>0</v>
      </c>
      <c r="AG644" s="83">
        <f t="shared" ref="AG644:AG707" si="231">(AI645-AI644)*(AH645+AH644)/2</f>
        <v>0</v>
      </c>
      <c r="AH644" s="83"/>
      <c r="AI644" s="83"/>
      <c r="AJ644" s="83"/>
      <c r="AK644" s="83"/>
      <c r="AL644" s="83"/>
      <c r="AM644" s="83"/>
      <c r="AN644" s="83"/>
      <c r="AO644" s="83"/>
      <c r="AP644" s="83"/>
      <c r="AQ644" s="83">
        <f t="shared" ref="AQ644:AQ707" ca="1" si="232">AW644-AV644</f>
        <v>8</v>
      </c>
      <c r="AR644" s="83">
        <f t="shared" ref="AR644:AR707" ca="1" si="233">MIN(AV644:AW644)+((MAX(AT644:AU644)-M644)/(MAX(AT644:AU644)-MIN(AT644:AU644)))*(MAX(AV644:AW644)-MIN(AV644:AW644))</f>
        <v>-125.65932651052267</v>
      </c>
      <c r="AS644" s="83">
        <f t="shared" ca="1" si="226"/>
        <v>-122.34067348947733</v>
      </c>
      <c r="AT644" s="83" cm="1">
        <f t="array" aca="1" ref="AT644" ca="1">_xlfn.LET(_xlpm.rozsah, $F$3:$F$10001,_xlpm.podminka, (_xlpm.rozsah&gt;M644)*(ISNUMBER(_xlpm.rozsah)),_xlpm.indexy, IF(_xlpm.podminka, ROW(_xlpm.rozsah)-MIN(ROW(_xlpm.rozsah))+1),_xlpm.prvni, MIN(_xlpm.indexy),_xlpm.finalni, IF(_xlpm.prvni=1, 2, _xlpm.prvni),INDEX(_xlpm.rozsah, _xlpm.finalni))</f>
        <v>1200</v>
      </c>
      <c r="AU644" s="83" cm="1">
        <f t="array" aca="1" ref="AU644" ca="1">INDEX($F$3:$F$10001,MATCH(AT644,$F$3:$F$10004,0)-1)</f>
        <v>1100</v>
      </c>
      <c r="AV644" s="83">
        <f t="shared" ca="1" si="220"/>
        <v>-128</v>
      </c>
      <c r="AW644" s="83">
        <f t="shared" ca="1" si="221"/>
        <v>-120</v>
      </c>
      <c r="AX644" s="83">
        <f t="shared" ref="AX644:AX707" ca="1" si="234">INDEX($G$2:$G$10001,MATCH(AT644,$F$2:$F$10001,0))</f>
        <v>320</v>
      </c>
      <c r="AY644" s="83">
        <f t="shared" ref="AY644:AY707" ca="1" si="235">INDEX($G$2:$G$10001,MATCH(AU644,$F$2:$F$10001,0))</f>
        <v>300</v>
      </c>
      <c r="AZ644" s="83">
        <f t="shared" ref="AZ644:AZ707" ca="1" si="236">AX644-AY644</f>
        <v>20</v>
      </c>
      <c r="BA644" s="83">
        <f t="shared" ref="BA644:BA707" ca="1" si="237">MIN(AX644:AY644)+((MAX(AT644:AU644)-M644)/(MAX(AT644:AU644)-MIN(AT644:AU644)))*(MAX(AX644:AY644)-MIN(AX644:AY644))</f>
        <v>305.85168372369333</v>
      </c>
      <c r="BB644" s="83">
        <f t="shared" ca="1" si="216"/>
        <v>314.14831627630667</v>
      </c>
    </row>
    <row r="645" spans="1:54" s="81" customFormat="1" x14ac:dyDescent="0.25">
      <c r="A645" s="79">
        <v>643</v>
      </c>
      <c r="B645" s="80">
        <f t="shared" si="227"/>
        <v>10.716666666666667</v>
      </c>
      <c r="C645" s="79">
        <v>14.1</v>
      </c>
      <c r="D645" s="79" t="s">
        <v>8</v>
      </c>
      <c r="F645" s="117"/>
      <c r="G645" s="117"/>
      <c r="H645" s="112">
        <f t="shared" si="228"/>
        <v>0</v>
      </c>
      <c r="I645" s="121"/>
      <c r="J645" s="92">
        <f t="shared" si="229"/>
        <v>0</v>
      </c>
      <c r="K645" s="83"/>
      <c r="L645" s="94">
        <v>643</v>
      </c>
      <c r="M645" s="114">
        <f t="shared" ca="1" si="225"/>
        <v>1111.97471151068</v>
      </c>
      <c r="N645" s="115">
        <f t="shared" ca="1" si="224"/>
        <v>-127.04202307914561</v>
      </c>
      <c r="O645" s="83"/>
      <c r="P645" s="102"/>
      <c r="Q645" s="102"/>
      <c r="R645" s="102"/>
      <c r="S645" s="102"/>
      <c r="T645" s="83"/>
      <c r="U645" s="83"/>
      <c r="V645" s="83"/>
      <c r="W645" s="83"/>
      <c r="X645" s="83"/>
      <c r="Y645" s="83"/>
      <c r="Z645" s="83"/>
      <c r="AA645" s="83"/>
      <c r="AB645" s="83"/>
      <c r="AC645" s="83">
        <f t="shared" si="218"/>
        <v>0</v>
      </c>
      <c r="AD645" s="83">
        <f t="shared" si="219"/>
        <v>0</v>
      </c>
      <c r="AE645" s="83"/>
      <c r="AF645" s="83">
        <f t="shared" si="230"/>
        <v>0</v>
      </c>
      <c r="AG645" s="83">
        <f t="shared" si="231"/>
        <v>0</v>
      </c>
      <c r="AH645" s="83"/>
      <c r="AI645" s="83"/>
      <c r="AJ645" s="83"/>
      <c r="AK645" s="83"/>
      <c r="AL645" s="83"/>
      <c r="AM645" s="83"/>
      <c r="AN645" s="83"/>
      <c r="AO645" s="83"/>
      <c r="AP645" s="83"/>
      <c r="AQ645" s="83">
        <f t="shared" ca="1" si="232"/>
        <v>8</v>
      </c>
      <c r="AR645" s="83">
        <f t="shared" ca="1" si="233"/>
        <v>-120.95797692085439</v>
      </c>
      <c r="AS645" s="83">
        <f t="shared" ca="1" si="226"/>
        <v>-127.04202307914561</v>
      </c>
      <c r="AT645" s="83" cm="1">
        <f t="array" aca="1" ref="AT645" ca="1">_xlfn.LET(_xlpm.rozsah, $F$3:$F$10001,_xlpm.podminka, (_xlpm.rozsah&gt;M645)*(ISNUMBER(_xlpm.rozsah)),_xlpm.indexy, IF(_xlpm.podminka, ROW(_xlpm.rozsah)-MIN(ROW(_xlpm.rozsah))+1),_xlpm.prvni, MIN(_xlpm.indexy),_xlpm.finalni, IF(_xlpm.prvni=1, 2, _xlpm.prvni),INDEX(_xlpm.rozsah, _xlpm.finalni))</f>
        <v>1200</v>
      </c>
      <c r="AU645" s="83" cm="1">
        <f t="array" aca="1" ref="AU645" ca="1">INDEX($F$3:$F$10001,MATCH(AT645,$F$3:$F$10004,0)-1)</f>
        <v>1100</v>
      </c>
      <c r="AV645" s="83">
        <f t="shared" ca="1" si="220"/>
        <v>-128</v>
      </c>
      <c r="AW645" s="83">
        <f t="shared" ca="1" si="221"/>
        <v>-120</v>
      </c>
      <c r="AX645" s="83">
        <f t="shared" ca="1" si="234"/>
        <v>320</v>
      </c>
      <c r="AY645" s="83">
        <f t="shared" ca="1" si="235"/>
        <v>300</v>
      </c>
      <c r="AZ645" s="83">
        <f t="shared" ca="1" si="236"/>
        <v>20</v>
      </c>
      <c r="BA645" s="83">
        <f t="shared" ca="1" si="237"/>
        <v>317.60505769786403</v>
      </c>
      <c r="BB645" s="83">
        <f t="shared" ref="BB645:BB708" ca="1" si="238">MIN(AX645:AY645)+((M645-MIN(AT645:AU645))/(MAX(AT645:AU645)-MIN(AT645:AU645)))*(MAX(AX645:AY645)-MIN(AX645:AY645))</f>
        <v>302.39494230213597</v>
      </c>
    </row>
    <row r="646" spans="1:54" x14ac:dyDescent="0.25">
      <c r="A646" s="58">
        <v>644</v>
      </c>
      <c r="B646" s="59">
        <f t="shared" si="227"/>
        <v>10.733333333333333</v>
      </c>
      <c r="C646" s="58">
        <v>0</v>
      </c>
      <c r="D646" s="58">
        <v>0</v>
      </c>
      <c r="F646" s="117"/>
      <c r="G646" s="117"/>
      <c r="H646" s="112">
        <f t="shared" si="228"/>
        <v>0</v>
      </c>
      <c r="I646" s="121"/>
      <c r="J646" s="92">
        <f t="shared" si="229"/>
        <v>0</v>
      </c>
      <c r="L646" s="94">
        <v>644</v>
      </c>
      <c r="M646" s="114">
        <f t="shared" ca="1" si="225"/>
        <v>1000</v>
      </c>
      <c r="N646" s="115">
        <f t="shared" ref="N646:N664" ca="1" si="239">( IF(ISNUMBER(D646), D646,1)/100)*BB646 - $T$23 + $T$21</f>
        <v>0</v>
      </c>
      <c r="P646" s="102"/>
      <c r="Q646" s="102"/>
      <c r="R646" s="102"/>
      <c r="S646" s="102"/>
      <c r="AC646" s="83">
        <f t="shared" si="218"/>
        <v>0</v>
      </c>
      <c r="AD646" s="83">
        <f t="shared" si="219"/>
        <v>0</v>
      </c>
      <c r="AF646" s="83">
        <f t="shared" si="230"/>
        <v>0</v>
      </c>
      <c r="AG646" s="83">
        <f t="shared" si="231"/>
        <v>0</v>
      </c>
      <c r="AQ646" s="83">
        <f t="shared" ca="1" si="232"/>
        <v>4</v>
      </c>
      <c r="AR646" s="83">
        <f t="shared" ca="1" si="233"/>
        <v>-116</v>
      </c>
      <c r="AS646" s="83">
        <f t="shared" ca="1" si="226"/>
        <v>-120</v>
      </c>
      <c r="AT646" s="83" cm="1">
        <f t="array" aca="1" ref="AT646" ca="1">_xlfn.LET(_xlpm.rozsah, $F$3:$F$10001,_xlpm.podminka, (_xlpm.rozsah&gt;M646)*(ISNUMBER(_xlpm.rozsah)),_xlpm.indexy, IF(_xlpm.podminka, ROW(_xlpm.rozsah)-MIN(ROW(_xlpm.rozsah))+1),_xlpm.prvni, MIN(_xlpm.indexy),_xlpm.finalni, IF(_xlpm.prvni=1, 2, _xlpm.prvni),INDEX(_xlpm.rozsah, _xlpm.finalni))</f>
        <v>1100</v>
      </c>
      <c r="AU646" s="83" cm="1">
        <f t="array" aca="1" ref="AU646" ca="1">INDEX($F$3:$F$10001,MATCH(AT646,$F$3:$F$10004,0)-1)</f>
        <v>1000</v>
      </c>
      <c r="AV646" s="83">
        <f t="shared" ca="1" si="220"/>
        <v>-120</v>
      </c>
      <c r="AW646" s="83">
        <f t="shared" ca="1" si="221"/>
        <v>-116</v>
      </c>
      <c r="AX646" s="83">
        <f t="shared" ca="1" si="234"/>
        <v>300</v>
      </c>
      <c r="AY646" s="83">
        <f t="shared" ca="1" si="235"/>
        <v>290</v>
      </c>
      <c r="AZ646" s="83">
        <f t="shared" ca="1" si="236"/>
        <v>10</v>
      </c>
      <c r="BA646" s="83">
        <f t="shared" ca="1" si="237"/>
        <v>300</v>
      </c>
      <c r="BB646" s="83">
        <f t="shared" ca="1" si="238"/>
        <v>290</v>
      </c>
    </row>
    <row r="647" spans="1:54" x14ac:dyDescent="0.25">
      <c r="A647" s="58">
        <v>645</v>
      </c>
      <c r="B647" s="59">
        <f t="shared" si="227"/>
        <v>10.75</v>
      </c>
      <c r="C647" s="58">
        <v>0</v>
      </c>
      <c r="D647" s="58">
        <v>0</v>
      </c>
      <c r="F647" s="117"/>
      <c r="G647" s="117"/>
      <c r="H647" s="112">
        <f t="shared" si="228"/>
        <v>0</v>
      </c>
      <c r="I647" s="121"/>
      <c r="J647" s="92">
        <f t="shared" si="229"/>
        <v>0</v>
      </c>
      <c r="L647" s="94">
        <v>645</v>
      </c>
      <c r="M647" s="114">
        <f t="shared" ca="1" si="225"/>
        <v>1000</v>
      </c>
      <c r="N647" s="115">
        <f t="shared" ca="1" si="239"/>
        <v>0</v>
      </c>
      <c r="P647" s="102"/>
      <c r="Q647" s="102"/>
      <c r="R647" s="102"/>
      <c r="S647" s="102"/>
      <c r="AC647" s="83">
        <f t="shared" si="218"/>
        <v>0</v>
      </c>
      <c r="AD647" s="83">
        <f t="shared" si="219"/>
        <v>0</v>
      </c>
      <c r="AF647" s="83">
        <f t="shared" si="230"/>
        <v>0</v>
      </c>
      <c r="AG647" s="83">
        <f t="shared" si="231"/>
        <v>0</v>
      </c>
      <c r="AQ647" s="83">
        <f t="shared" ca="1" si="232"/>
        <v>4</v>
      </c>
      <c r="AR647" s="83">
        <f t="shared" ca="1" si="233"/>
        <v>-116</v>
      </c>
      <c r="AS647" s="83">
        <f t="shared" ca="1" si="226"/>
        <v>-120</v>
      </c>
      <c r="AT647" s="83" cm="1">
        <f t="array" aca="1" ref="AT647" ca="1">_xlfn.LET(_xlpm.rozsah, $F$3:$F$10001,_xlpm.podminka, (_xlpm.rozsah&gt;M647)*(ISNUMBER(_xlpm.rozsah)),_xlpm.indexy, IF(_xlpm.podminka, ROW(_xlpm.rozsah)-MIN(ROW(_xlpm.rozsah))+1),_xlpm.prvni, MIN(_xlpm.indexy),_xlpm.finalni, IF(_xlpm.prvni=1, 2, _xlpm.prvni),INDEX(_xlpm.rozsah, _xlpm.finalni))</f>
        <v>1100</v>
      </c>
      <c r="AU647" s="83" cm="1">
        <f t="array" aca="1" ref="AU647" ca="1">INDEX($F$3:$F$10001,MATCH(AT647,$F$3:$F$10004,0)-1)</f>
        <v>1000</v>
      </c>
      <c r="AV647" s="83">
        <f t="shared" ca="1" si="220"/>
        <v>-120</v>
      </c>
      <c r="AW647" s="83">
        <f t="shared" ca="1" si="221"/>
        <v>-116</v>
      </c>
      <c r="AX647" s="83">
        <f t="shared" ca="1" si="234"/>
        <v>300</v>
      </c>
      <c r="AY647" s="83">
        <f t="shared" ca="1" si="235"/>
        <v>290</v>
      </c>
      <c r="AZ647" s="83">
        <f t="shared" ca="1" si="236"/>
        <v>10</v>
      </c>
      <c r="BA647" s="83">
        <f t="shared" ca="1" si="237"/>
        <v>300</v>
      </c>
      <c r="BB647" s="83">
        <f t="shared" ca="1" si="238"/>
        <v>290</v>
      </c>
    </row>
    <row r="648" spans="1:54" x14ac:dyDescent="0.25">
      <c r="A648" s="58">
        <v>646</v>
      </c>
      <c r="B648" s="59">
        <f t="shared" si="227"/>
        <v>10.766666666666667</v>
      </c>
      <c r="C648" s="58">
        <v>0</v>
      </c>
      <c r="D648" s="58">
        <v>0</v>
      </c>
      <c r="F648" s="117"/>
      <c r="G648" s="117"/>
      <c r="H648" s="112">
        <f t="shared" si="228"/>
        <v>0</v>
      </c>
      <c r="I648" s="121"/>
      <c r="J648" s="92">
        <f t="shared" si="229"/>
        <v>0</v>
      </c>
      <c r="L648" s="94">
        <v>646</v>
      </c>
      <c r="M648" s="114">
        <f t="shared" ca="1" si="225"/>
        <v>1000</v>
      </c>
      <c r="N648" s="115">
        <f t="shared" ca="1" si="239"/>
        <v>0</v>
      </c>
      <c r="P648" s="102"/>
      <c r="Q648" s="102"/>
      <c r="R648" s="102"/>
      <c r="S648" s="102"/>
      <c r="AC648" s="83">
        <f t="shared" si="218"/>
        <v>0</v>
      </c>
      <c r="AD648" s="83">
        <f t="shared" si="219"/>
        <v>0</v>
      </c>
      <c r="AF648" s="83">
        <f t="shared" si="230"/>
        <v>0</v>
      </c>
      <c r="AG648" s="83">
        <f t="shared" si="231"/>
        <v>0</v>
      </c>
      <c r="AQ648" s="83">
        <f t="shared" ca="1" si="232"/>
        <v>4</v>
      </c>
      <c r="AR648" s="83">
        <f t="shared" ca="1" si="233"/>
        <v>-116</v>
      </c>
      <c r="AS648" s="83">
        <f t="shared" ca="1" si="226"/>
        <v>-120</v>
      </c>
      <c r="AT648" s="83" cm="1">
        <f t="array" aca="1" ref="AT648" ca="1">_xlfn.LET(_xlpm.rozsah, $F$3:$F$10001,_xlpm.podminka, (_xlpm.rozsah&gt;M648)*(ISNUMBER(_xlpm.rozsah)),_xlpm.indexy, IF(_xlpm.podminka, ROW(_xlpm.rozsah)-MIN(ROW(_xlpm.rozsah))+1),_xlpm.prvni, MIN(_xlpm.indexy),_xlpm.finalni, IF(_xlpm.prvni=1, 2, _xlpm.prvni),INDEX(_xlpm.rozsah, _xlpm.finalni))</f>
        <v>1100</v>
      </c>
      <c r="AU648" s="83" cm="1">
        <f t="array" aca="1" ref="AU648" ca="1">INDEX($F$3:$F$10001,MATCH(AT648,$F$3:$F$10004,0)-1)</f>
        <v>1000</v>
      </c>
      <c r="AV648" s="83">
        <f t="shared" ca="1" si="220"/>
        <v>-120</v>
      </c>
      <c r="AW648" s="83">
        <f t="shared" ca="1" si="221"/>
        <v>-116</v>
      </c>
      <c r="AX648" s="83">
        <f t="shared" ca="1" si="234"/>
        <v>300</v>
      </c>
      <c r="AY648" s="83">
        <f t="shared" ca="1" si="235"/>
        <v>290</v>
      </c>
      <c r="AZ648" s="83">
        <f t="shared" ca="1" si="236"/>
        <v>10</v>
      </c>
      <c r="BA648" s="83">
        <f t="shared" ca="1" si="237"/>
        <v>300</v>
      </c>
      <c r="BB648" s="83">
        <f t="shared" ca="1" si="238"/>
        <v>290</v>
      </c>
    </row>
    <row r="649" spans="1:54" x14ac:dyDescent="0.25">
      <c r="A649" s="58">
        <v>647</v>
      </c>
      <c r="B649" s="59">
        <f t="shared" si="227"/>
        <v>10.783333333333333</v>
      </c>
      <c r="C649" s="58">
        <v>0</v>
      </c>
      <c r="D649" s="58">
        <v>0</v>
      </c>
      <c r="F649" s="117"/>
      <c r="G649" s="117"/>
      <c r="H649" s="112">
        <f t="shared" si="228"/>
        <v>0</v>
      </c>
      <c r="I649" s="121"/>
      <c r="J649" s="92">
        <f t="shared" si="229"/>
        <v>0</v>
      </c>
      <c r="L649" s="94">
        <v>647</v>
      </c>
      <c r="M649" s="114">
        <f t="shared" ca="1" si="225"/>
        <v>1000</v>
      </c>
      <c r="N649" s="115">
        <f t="shared" ca="1" si="239"/>
        <v>0</v>
      </c>
      <c r="P649" s="102"/>
      <c r="Q649" s="102"/>
      <c r="R649" s="102"/>
      <c r="S649" s="102"/>
      <c r="AC649" s="83">
        <f t="shared" si="218"/>
        <v>0</v>
      </c>
      <c r="AD649" s="83">
        <f t="shared" si="219"/>
        <v>0</v>
      </c>
      <c r="AF649" s="83">
        <f t="shared" si="230"/>
        <v>0</v>
      </c>
      <c r="AG649" s="83">
        <f t="shared" si="231"/>
        <v>0</v>
      </c>
      <c r="AQ649" s="83">
        <f t="shared" ca="1" si="232"/>
        <v>4</v>
      </c>
      <c r="AR649" s="83">
        <f t="shared" ca="1" si="233"/>
        <v>-116</v>
      </c>
      <c r="AS649" s="83">
        <f t="shared" ca="1" si="226"/>
        <v>-120</v>
      </c>
      <c r="AT649" s="83" cm="1">
        <f t="array" aca="1" ref="AT649" ca="1">_xlfn.LET(_xlpm.rozsah, $F$3:$F$10001,_xlpm.podminka, (_xlpm.rozsah&gt;M649)*(ISNUMBER(_xlpm.rozsah)),_xlpm.indexy, IF(_xlpm.podminka, ROW(_xlpm.rozsah)-MIN(ROW(_xlpm.rozsah))+1),_xlpm.prvni, MIN(_xlpm.indexy),_xlpm.finalni, IF(_xlpm.prvni=1, 2, _xlpm.prvni),INDEX(_xlpm.rozsah, _xlpm.finalni))</f>
        <v>1100</v>
      </c>
      <c r="AU649" s="83" cm="1">
        <f t="array" aca="1" ref="AU649" ca="1">INDEX($F$3:$F$10001,MATCH(AT649,$F$3:$F$10004,0)-1)</f>
        <v>1000</v>
      </c>
      <c r="AV649" s="83">
        <f t="shared" ca="1" si="220"/>
        <v>-120</v>
      </c>
      <c r="AW649" s="83">
        <f t="shared" ca="1" si="221"/>
        <v>-116</v>
      </c>
      <c r="AX649" s="83">
        <f t="shared" ca="1" si="234"/>
        <v>300</v>
      </c>
      <c r="AY649" s="83">
        <f t="shared" ca="1" si="235"/>
        <v>290</v>
      </c>
      <c r="AZ649" s="83">
        <f t="shared" ca="1" si="236"/>
        <v>10</v>
      </c>
      <c r="BA649" s="83">
        <f t="shared" ca="1" si="237"/>
        <v>300</v>
      </c>
      <c r="BB649" s="83">
        <f t="shared" ca="1" si="238"/>
        <v>290</v>
      </c>
    </row>
    <row r="650" spans="1:54" x14ac:dyDescent="0.25">
      <c r="A650" s="58">
        <v>648</v>
      </c>
      <c r="B650" s="59">
        <f t="shared" si="227"/>
        <v>10.8</v>
      </c>
      <c r="C650" s="58">
        <v>0</v>
      </c>
      <c r="D650" s="58">
        <v>0</v>
      </c>
      <c r="F650" s="117"/>
      <c r="G650" s="117"/>
      <c r="H650" s="112">
        <f t="shared" si="228"/>
        <v>0</v>
      </c>
      <c r="I650" s="121"/>
      <c r="J650" s="92">
        <f t="shared" si="229"/>
        <v>0</v>
      </c>
      <c r="L650" s="94">
        <v>648</v>
      </c>
      <c r="M650" s="114">
        <f t="shared" ca="1" si="225"/>
        <v>1000</v>
      </c>
      <c r="N650" s="115">
        <f t="shared" ca="1" si="239"/>
        <v>0</v>
      </c>
      <c r="P650" s="102"/>
      <c r="Q650" s="102"/>
      <c r="R650" s="102"/>
      <c r="S650" s="102"/>
      <c r="AC650" s="83">
        <f t="shared" si="218"/>
        <v>0</v>
      </c>
      <c r="AD650" s="83">
        <f t="shared" si="219"/>
        <v>0</v>
      </c>
      <c r="AF650" s="83">
        <f t="shared" si="230"/>
        <v>0</v>
      </c>
      <c r="AG650" s="83">
        <f t="shared" si="231"/>
        <v>0</v>
      </c>
      <c r="AQ650" s="83">
        <f t="shared" ca="1" si="232"/>
        <v>4</v>
      </c>
      <c r="AR650" s="83">
        <f t="shared" ca="1" si="233"/>
        <v>-116</v>
      </c>
      <c r="AS650" s="83">
        <f t="shared" ca="1" si="226"/>
        <v>-120</v>
      </c>
      <c r="AT650" s="83" cm="1">
        <f t="array" aca="1" ref="AT650" ca="1">_xlfn.LET(_xlpm.rozsah, $F$3:$F$10001,_xlpm.podminka, (_xlpm.rozsah&gt;M650)*(ISNUMBER(_xlpm.rozsah)),_xlpm.indexy, IF(_xlpm.podminka, ROW(_xlpm.rozsah)-MIN(ROW(_xlpm.rozsah))+1),_xlpm.prvni, MIN(_xlpm.indexy),_xlpm.finalni, IF(_xlpm.prvni=1, 2, _xlpm.prvni),INDEX(_xlpm.rozsah, _xlpm.finalni))</f>
        <v>1100</v>
      </c>
      <c r="AU650" s="83" cm="1">
        <f t="array" aca="1" ref="AU650" ca="1">INDEX($F$3:$F$10001,MATCH(AT650,$F$3:$F$10004,0)-1)</f>
        <v>1000</v>
      </c>
      <c r="AV650" s="83">
        <f t="shared" ca="1" si="220"/>
        <v>-120</v>
      </c>
      <c r="AW650" s="83">
        <f t="shared" ca="1" si="221"/>
        <v>-116</v>
      </c>
      <c r="AX650" s="83">
        <f t="shared" ca="1" si="234"/>
        <v>300</v>
      </c>
      <c r="AY650" s="83">
        <f t="shared" ca="1" si="235"/>
        <v>290</v>
      </c>
      <c r="AZ650" s="83">
        <f t="shared" ca="1" si="236"/>
        <v>10</v>
      </c>
      <c r="BA650" s="83">
        <f t="shared" ca="1" si="237"/>
        <v>300</v>
      </c>
      <c r="BB650" s="83">
        <f t="shared" ca="1" si="238"/>
        <v>290</v>
      </c>
    </row>
    <row r="651" spans="1:54" x14ac:dyDescent="0.25">
      <c r="A651" s="58">
        <v>649</v>
      </c>
      <c r="B651" s="59">
        <f t="shared" si="227"/>
        <v>10.816666666666666</v>
      </c>
      <c r="C651" s="58">
        <v>0</v>
      </c>
      <c r="D651" s="58">
        <v>0</v>
      </c>
      <c r="F651" s="117"/>
      <c r="G651" s="117"/>
      <c r="H651" s="112">
        <f t="shared" si="228"/>
        <v>0</v>
      </c>
      <c r="I651" s="121"/>
      <c r="J651" s="92">
        <f t="shared" si="229"/>
        <v>0</v>
      </c>
      <c r="L651" s="94">
        <v>649</v>
      </c>
      <c r="M651" s="114">
        <f t="shared" ca="1" si="225"/>
        <v>1000</v>
      </c>
      <c r="N651" s="115">
        <f t="shared" ca="1" si="239"/>
        <v>0</v>
      </c>
      <c r="P651" s="102"/>
      <c r="Q651" s="102"/>
      <c r="R651" s="102"/>
      <c r="S651" s="102"/>
      <c r="AC651" s="83">
        <f t="shared" si="218"/>
        <v>0</v>
      </c>
      <c r="AD651" s="83">
        <f t="shared" si="219"/>
        <v>0</v>
      </c>
      <c r="AF651" s="83">
        <f t="shared" si="230"/>
        <v>0</v>
      </c>
      <c r="AG651" s="83">
        <f t="shared" si="231"/>
        <v>0</v>
      </c>
      <c r="AQ651" s="83">
        <f t="shared" ca="1" si="232"/>
        <v>4</v>
      </c>
      <c r="AR651" s="83">
        <f t="shared" ca="1" si="233"/>
        <v>-116</v>
      </c>
      <c r="AS651" s="83">
        <f t="shared" ca="1" si="226"/>
        <v>-120</v>
      </c>
      <c r="AT651" s="83" cm="1">
        <f t="array" aca="1" ref="AT651" ca="1">_xlfn.LET(_xlpm.rozsah, $F$3:$F$10001,_xlpm.podminka, (_xlpm.rozsah&gt;M651)*(ISNUMBER(_xlpm.rozsah)),_xlpm.indexy, IF(_xlpm.podminka, ROW(_xlpm.rozsah)-MIN(ROW(_xlpm.rozsah))+1),_xlpm.prvni, MIN(_xlpm.indexy),_xlpm.finalni, IF(_xlpm.prvni=1, 2, _xlpm.prvni),INDEX(_xlpm.rozsah, _xlpm.finalni))</f>
        <v>1100</v>
      </c>
      <c r="AU651" s="83" cm="1">
        <f t="array" aca="1" ref="AU651" ca="1">INDEX($F$3:$F$10001,MATCH(AT651,$F$3:$F$10004,0)-1)</f>
        <v>1000</v>
      </c>
      <c r="AV651" s="83">
        <f t="shared" ca="1" si="220"/>
        <v>-120</v>
      </c>
      <c r="AW651" s="83">
        <f t="shared" ca="1" si="221"/>
        <v>-116</v>
      </c>
      <c r="AX651" s="83">
        <f t="shared" ca="1" si="234"/>
        <v>300</v>
      </c>
      <c r="AY651" s="83">
        <f t="shared" ca="1" si="235"/>
        <v>290</v>
      </c>
      <c r="AZ651" s="83">
        <f t="shared" ca="1" si="236"/>
        <v>10</v>
      </c>
      <c r="BA651" s="83">
        <f t="shared" ca="1" si="237"/>
        <v>300</v>
      </c>
      <c r="BB651" s="83">
        <f t="shared" ca="1" si="238"/>
        <v>290</v>
      </c>
    </row>
    <row r="652" spans="1:54" x14ac:dyDescent="0.25">
      <c r="A652" s="58">
        <v>650</v>
      </c>
      <c r="B652" s="59">
        <f t="shared" si="227"/>
        <v>10.833333333333334</v>
      </c>
      <c r="C652" s="58">
        <v>0</v>
      </c>
      <c r="D652" s="58">
        <v>0</v>
      </c>
      <c r="F652" s="117"/>
      <c r="G652" s="117"/>
      <c r="H652" s="112">
        <f t="shared" si="228"/>
        <v>0</v>
      </c>
      <c r="I652" s="121"/>
      <c r="J652" s="92">
        <f t="shared" si="229"/>
        <v>0</v>
      </c>
      <c r="L652" s="94">
        <v>650</v>
      </c>
      <c r="M652" s="114">
        <f t="shared" ca="1" si="225"/>
        <v>1000</v>
      </c>
      <c r="N652" s="115">
        <f t="shared" ca="1" si="239"/>
        <v>0</v>
      </c>
      <c r="P652" s="102"/>
      <c r="Q652" s="102"/>
      <c r="R652" s="102"/>
      <c r="S652" s="102"/>
      <c r="AC652" s="83">
        <f t="shared" si="218"/>
        <v>0</v>
      </c>
      <c r="AD652" s="83">
        <f t="shared" si="219"/>
        <v>0</v>
      </c>
      <c r="AF652" s="83">
        <f t="shared" si="230"/>
        <v>0</v>
      </c>
      <c r="AG652" s="83">
        <f t="shared" si="231"/>
        <v>0</v>
      </c>
      <c r="AQ652" s="83">
        <f t="shared" ca="1" si="232"/>
        <v>4</v>
      </c>
      <c r="AR652" s="83">
        <f t="shared" ca="1" si="233"/>
        <v>-116</v>
      </c>
      <c r="AS652" s="83">
        <f t="shared" ca="1" si="226"/>
        <v>-120</v>
      </c>
      <c r="AT652" s="83" cm="1">
        <f t="array" aca="1" ref="AT652" ca="1">_xlfn.LET(_xlpm.rozsah, $F$3:$F$10001,_xlpm.podminka, (_xlpm.rozsah&gt;M652)*(ISNUMBER(_xlpm.rozsah)),_xlpm.indexy, IF(_xlpm.podminka, ROW(_xlpm.rozsah)-MIN(ROW(_xlpm.rozsah))+1),_xlpm.prvni, MIN(_xlpm.indexy),_xlpm.finalni, IF(_xlpm.prvni=1, 2, _xlpm.prvni),INDEX(_xlpm.rozsah, _xlpm.finalni))</f>
        <v>1100</v>
      </c>
      <c r="AU652" s="83" cm="1">
        <f t="array" aca="1" ref="AU652" ca="1">INDEX($F$3:$F$10001,MATCH(AT652,$F$3:$F$10004,0)-1)</f>
        <v>1000</v>
      </c>
      <c r="AV652" s="83">
        <f t="shared" ca="1" si="220"/>
        <v>-120</v>
      </c>
      <c r="AW652" s="83">
        <f t="shared" ca="1" si="221"/>
        <v>-116</v>
      </c>
      <c r="AX652" s="83">
        <f t="shared" ca="1" si="234"/>
        <v>300</v>
      </c>
      <c r="AY652" s="83">
        <f t="shared" ca="1" si="235"/>
        <v>290</v>
      </c>
      <c r="AZ652" s="83">
        <f t="shared" ca="1" si="236"/>
        <v>10</v>
      </c>
      <c r="BA652" s="83">
        <f t="shared" ca="1" si="237"/>
        <v>300</v>
      </c>
      <c r="BB652" s="83">
        <f t="shared" ca="1" si="238"/>
        <v>290</v>
      </c>
    </row>
    <row r="653" spans="1:54" x14ac:dyDescent="0.25">
      <c r="A653" s="58">
        <v>651</v>
      </c>
      <c r="B653" s="59">
        <f t="shared" si="227"/>
        <v>10.85</v>
      </c>
      <c r="C653" s="58">
        <v>0</v>
      </c>
      <c r="D653" s="58">
        <v>0</v>
      </c>
      <c r="F653" s="117"/>
      <c r="G653" s="117"/>
      <c r="H653" s="112">
        <f t="shared" si="228"/>
        <v>0</v>
      </c>
      <c r="I653" s="121"/>
      <c r="J653" s="92">
        <f t="shared" si="229"/>
        <v>0</v>
      </c>
      <c r="L653" s="94">
        <v>651</v>
      </c>
      <c r="M653" s="114">
        <f t="shared" ca="1" si="225"/>
        <v>1000</v>
      </c>
      <c r="N653" s="115">
        <f t="shared" ca="1" si="239"/>
        <v>0</v>
      </c>
      <c r="P653" s="102"/>
      <c r="Q653" s="102"/>
      <c r="R653" s="102"/>
      <c r="S653" s="102"/>
      <c r="AC653" s="83">
        <f t="shared" si="218"/>
        <v>0</v>
      </c>
      <c r="AD653" s="83">
        <f t="shared" si="219"/>
        <v>0</v>
      </c>
      <c r="AF653" s="83">
        <f t="shared" si="230"/>
        <v>0</v>
      </c>
      <c r="AG653" s="83">
        <f t="shared" si="231"/>
        <v>0</v>
      </c>
      <c r="AQ653" s="83">
        <f t="shared" ca="1" si="232"/>
        <v>4</v>
      </c>
      <c r="AR653" s="83">
        <f t="shared" ca="1" si="233"/>
        <v>-116</v>
      </c>
      <c r="AS653" s="83">
        <f t="shared" ca="1" si="226"/>
        <v>-120</v>
      </c>
      <c r="AT653" s="83" cm="1">
        <f t="array" aca="1" ref="AT653" ca="1">_xlfn.LET(_xlpm.rozsah, $F$3:$F$10001,_xlpm.podminka, (_xlpm.rozsah&gt;M653)*(ISNUMBER(_xlpm.rozsah)),_xlpm.indexy, IF(_xlpm.podminka, ROW(_xlpm.rozsah)-MIN(ROW(_xlpm.rozsah))+1),_xlpm.prvni, MIN(_xlpm.indexy),_xlpm.finalni, IF(_xlpm.prvni=1, 2, _xlpm.prvni),INDEX(_xlpm.rozsah, _xlpm.finalni))</f>
        <v>1100</v>
      </c>
      <c r="AU653" s="83" cm="1">
        <f t="array" aca="1" ref="AU653" ca="1">INDEX($F$3:$F$10001,MATCH(AT653,$F$3:$F$10004,0)-1)</f>
        <v>1000</v>
      </c>
      <c r="AV653" s="83">
        <f t="shared" ca="1" si="220"/>
        <v>-120</v>
      </c>
      <c r="AW653" s="83">
        <f t="shared" ca="1" si="221"/>
        <v>-116</v>
      </c>
      <c r="AX653" s="83">
        <f t="shared" ca="1" si="234"/>
        <v>300</v>
      </c>
      <c r="AY653" s="83">
        <f t="shared" ca="1" si="235"/>
        <v>290</v>
      </c>
      <c r="AZ653" s="83">
        <f t="shared" ca="1" si="236"/>
        <v>10</v>
      </c>
      <c r="BA653" s="83">
        <f t="shared" ca="1" si="237"/>
        <v>300</v>
      </c>
      <c r="BB653" s="83">
        <f t="shared" ca="1" si="238"/>
        <v>290</v>
      </c>
    </row>
    <row r="654" spans="1:54" x14ac:dyDescent="0.25">
      <c r="A654" s="58">
        <v>652</v>
      </c>
      <c r="B654" s="59">
        <f t="shared" si="227"/>
        <v>10.866666666666667</v>
      </c>
      <c r="C654" s="58">
        <v>0</v>
      </c>
      <c r="D654" s="58">
        <v>0</v>
      </c>
      <c r="F654" s="117"/>
      <c r="G654" s="117"/>
      <c r="H654" s="112">
        <f t="shared" si="228"/>
        <v>0</v>
      </c>
      <c r="I654" s="121"/>
      <c r="J654" s="92">
        <f t="shared" si="229"/>
        <v>0</v>
      </c>
      <c r="L654" s="94">
        <v>652</v>
      </c>
      <c r="M654" s="114">
        <f t="shared" ca="1" si="225"/>
        <v>1000</v>
      </c>
      <c r="N654" s="115">
        <f t="shared" ca="1" si="239"/>
        <v>0</v>
      </c>
      <c r="P654" s="102"/>
      <c r="Q654" s="102"/>
      <c r="R654" s="102"/>
      <c r="S654" s="102"/>
      <c r="AC654" s="83">
        <f t="shared" si="218"/>
        <v>0</v>
      </c>
      <c r="AD654" s="83">
        <f t="shared" si="219"/>
        <v>0</v>
      </c>
      <c r="AF654" s="83">
        <f t="shared" si="230"/>
        <v>0</v>
      </c>
      <c r="AG654" s="83">
        <f t="shared" si="231"/>
        <v>0</v>
      </c>
      <c r="AQ654" s="83">
        <f t="shared" ca="1" si="232"/>
        <v>4</v>
      </c>
      <c r="AR654" s="83">
        <f t="shared" ca="1" si="233"/>
        <v>-116</v>
      </c>
      <c r="AS654" s="83">
        <f t="shared" ca="1" si="226"/>
        <v>-120</v>
      </c>
      <c r="AT654" s="83" cm="1">
        <f t="array" aca="1" ref="AT654" ca="1">_xlfn.LET(_xlpm.rozsah, $F$3:$F$10001,_xlpm.podminka, (_xlpm.rozsah&gt;M654)*(ISNUMBER(_xlpm.rozsah)),_xlpm.indexy, IF(_xlpm.podminka, ROW(_xlpm.rozsah)-MIN(ROW(_xlpm.rozsah))+1),_xlpm.prvni, MIN(_xlpm.indexy),_xlpm.finalni, IF(_xlpm.prvni=1, 2, _xlpm.prvni),INDEX(_xlpm.rozsah, _xlpm.finalni))</f>
        <v>1100</v>
      </c>
      <c r="AU654" s="83" cm="1">
        <f t="array" aca="1" ref="AU654" ca="1">INDEX($F$3:$F$10001,MATCH(AT654,$F$3:$F$10004,0)-1)</f>
        <v>1000</v>
      </c>
      <c r="AV654" s="83">
        <f t="shared" ca="1" si="220"/>
        <v>-120</v>
      </c>
      <c r="AW654" s="83">
        <f t="shared" ca="1" si="221"/>
        <v>-116</v>
      </c>
      <c r="AX654" s="83">
        <f t="shared" ca="1" si="234"/>
        <v>300</v>
      </c>
      <c r="AY654" s="83">
        <f t="shared" ca="1" si="235"/>
        <v>290</v>
      </c>
      <c r="AZ654" s="83">
        <f t="shared" ca="1" si="236"/>
        <v>10</v>
      </c>
      <c r="BA654" s="83">
        <f t="shared" ca="1" si="237"/>
        <v>300</v>
      </c>
      <c r="BB654" s="83">
        <f t="shared" ca="1" si="238"/>
        <v>290</v>
      </c>
    </row>
    <row r="655" spans="1:54" x14ac:dyDescent="0.25">
      <c r="A655" s="58">
        <v>653</v>
      </c>
      <c r="B655" s="59">
        <f t="shared" si="227"/>
        <v>10.883333333333333</v>
      </c>
      <c r="C655" s="58">
        <v>0</v>
      </c>
      <c r="D655" s="58">
        <v>0</v>
      </c>
      <c r="F655" s="117"/>
      <c r="G655" s="117"/>
      <c r="H655" s="112">
        <f t="shared" si="228"/>
        <v>0</v>
      </c>
      <c r="I655" s="121"/>
      <c r="J655" s="92">
        <f t="shared" si="229"/>
        <v>0</v>
      </c>
      <c r="L655" s="94">
        <v>653</v>
      </c>
      <c r="M655" s="114">
        <f t="shared" ca="1" si="225"/>
        <v>1000</v>
      </c>
      <c r="N655" s="115">
        <f t="shared" ca="1" si="239"/>
        <v>0</v>
      </c>
      <c r="P655" s="102"/>
      <c r="Q655" s="102"/>
      <c r="R655" s="102"/>
      <c r="S655" s="102"/>
      <c r="AC655" s="83">
        <f t="shared" si="218"/>
        <v>0</v>
      </c>
      <c r="AD655" s="83">
        <f t="shared" si="219"/>
        <v>0</v>
      </c>
      <c r="AF655" s="83">
        <f t="shared" si="230"/>
        <v>0</v>
      </c>
      <c r="AG655" s="83">
        <f t="shared" si="231"/>
        <v>0</v>
      </c>
      <c r="AQ655" s="83">
        <f t="shared" ca="1" si="232"/>
        <v>4</v>
      </c>
      <c r="AR655" s="83">
        <f t="shared" ca="1" si="233"/>
        <v>-116</v>
      </c>
      <c r="AS655" s="83">
        <f t="shared" ca="1" si="226"/>
        <v>-120</v>
      </c>
      <c r="AT655" s="83" cm="1">
        <f t="array" aca="1" ref="AT655" ca="1">_xlfn.LET(_xlpm.rozsah, $F$3:$F$10001,_xlpm.podminka, (_xlpm.rozsah&gt;M655)*(ISNUMBER(_xlpm.rozsah)),_xlpm.indexy, IF(_xlpm.podminka, ROW(_xlpm.rozsah)-MIN(ROW(_xlpm.rozsah))+1),_xlpm.prvni, MIN(_xlpm.indexy),_xlpm.finalni, IF(_xlpm.prvni=1, 2, _xlpm.prvni),INDEX(_xlpm.rozsah, _xlpm.finalni))</f>
        <v>1100</v>
      </c>
      <c r="AU655" s="83" cm="1">
        <f t="array" aca="1" ref="AU655" ca="1">INDEX($F$3:$F$10001,MATCH(AT655,$F$3:$F$10004,0)-1)</f>
        <v>1000</v>
      </c>
      <c r="AV655" s="83">
        <f t="shared" ca="1" si="220"/>
        <v>-120</v>
      </c>
      <c r="AW655" s="83">
        <f t="shared" ca="1" si="221"/>
        <v>-116</v>
      </c>
      <c r="AX655" s="83">
        <f t="shared" ca="1" si="234"/>
        <v>300</v>
      </c>
      <c r="AY655" s="83">
        <f t="shared" ca="1" si="235"/>
        <v>290</v>
      </c>
      <c r="AZ655" s="83">
        <f t="shared" ca="1" si="236"/>
        <v>10</v>
      </c>
      <c r="BA655" s="83">
        <f t="shared" ca="1" si="237"/>
        <v>300</v>
      </c>
      <c r="BB655" s="83">
        <f t="shared" ca="1" si="238"/>
        <v>290</v>
      </c>
    </row>
    <row r="656" spans="1:54" x14ac:dyDescent="0.25">
      <c r="A656" s="58">
        <v>654</v>
      </c>
      <c r="B656" s="59">
        <f t="shared" si="227"/>
        <v>10.9</v>
      </c>
      <c r="C656" s="58">
        <v>0</v>
      </c>
      <c r="D656" s="58">
        <v>0</v>
      </c>
      <c r="F656" s="117"/>
      <c r="G656" s="117"/>
      <c r="H656" s="112">
        <f t="shared" si="228"/>
        <v>0</v>
      </c>
      <c r="I656" s="121"/>
      <c r="J656" s="92">
        <f t="shared" si="229"/>
        <v>0</v>
      </c>
      <c r="L656" s="94">
        <v>654</v>
      </c>
      <c r="M656" s="114">
        <f t="shared" ca="1" si="225"/>
        <v>1000</v>
      </c>
      <c r="N656" s="115">
        <f t="shared" ca="1" si="239"/>
        <v>0</v>
      </c>
      <c r="P656" s="102"/>
      <c r="Q656" s="102"/>
      <c r="R656" s="102"/>
      <c r="S656" s="102"/>
      <c r="AC656" s="83">
        <f t="shared" si="218"/>
        <v>0</v>
      </c>
      <c r="AD656" s="83">
        <f t="shared" si="219"/>
        <v>0</v>
      </c>
      <c r="AF656" s="83">
        <f t="shared" si="230"/>
        <v>0</v>
      </c>
      <c r="AG656" s="83">
        <f t="shared" si="231"/>
        <v>0</v>
      </c>
      <c r="AQ656" s="83">
        <f t="shared" ca="1" si="232"/>
        <v>4</v>
      </c>
      <c r="AR656" s="83">
        <f t="shared" ca="1" si="233"/>
        <v>-116</v>
      </c>
      <c r="AS656" s="83">
        <f t="shared" ca="1" si="226"/>
        <v>-120</v>
      </c>
      <c r="AT656" s="83" cm="1">
        <f t="array" aca="1" ref="AT656" ca="1">_xlfn.LET(_xlpm.rozsah, $F$3:$F$10001,_xlpm.podminka, (_xlpm.rozsah&gt;M656)*(ISNUMBER(_xlpm.rozsah)),_xlpm.indexy, IF(_xlpm.podminka, ROW(_xlpm.rozsah)-MIN(ROW(_xlpm.rozsah))+1),_xlpm.prvni, MIN(_xlpm.indexy),_xlpm.finalni, IF(_xlpm.prvni=1, 2, _xlpm.prvni),INDEX(_xlpm.rozsah, _xlpm.finalni))</f>
        <v>1100</v>
      </c>
      <c r="AU656" s="83" cm="1">
        <f t="array" aca="1" ref="AU656" ca="1">INDEX($F$3:$F$10001,MATCH(AT656,$F$3:$F$10004,0)-1)</f>
        <v>1000</v>
      </c>
      <c r="AV656" s="83">
        <f t="shared" ca="1" si="220"/>
        <v>-120</v>
      </c>
      <c r="AW656" s="83">
        <f t="shared" ca="1" si="221"/>
        <v>-116</v>
      </c>
      <c r="AX656" s="83">
        <f t="shared" ca="1" si="234"/>
        <v>300</v>
      </c>
      <c r="AY656" s="83">
        <f t="shared" ca="1" si="235"/>
        <v>290</v>
      </c>
      <c r="AZ656" s="83">
        <f t="shared" ca="1" si="236"/>
        <v>10</v>
      </c>
      <c r="BA656" s="83">
        <f t="shared" ca="1" si="237"/>
        <v>300</v>
      </c>
      <c r="BB656" s="83">
        <f t="shared" ca="1" si="238"/>
        <v>290</v>
      </c>
    </row>
    <row r="657" spans="1:54" x14ac:dyDescent="0.25">
      <c r="A657" s="58">
        <v>655</v>
      </c>
      <c r="B657" s="59">
        <f t="shared" si="227"/>
        <v>10.916666666666666</v>
      </c>
      <c r="C657" s="58">
        <v>0</v>
      </c>
      <c r="D657" s="58">
        <v>0</v>
      </c>
      <c r="F657" s="117"/>
      <c r="G657" s="117"/>
      <c r="H657" s="112">
        <f t="shared" si="228"/>
        <v>0</v>
      </c>
      <c r="I657" s="121"/>
      <c r="J657" s="92">
        <f t="shared" si="229"/>
        <v>0</v>
      </c>
      <c r="L657" s="94">
        <v>655</v>
      </c>
      <c r="M657" s="114">
        <f t="shared" ca="1" si="225"/>
        <v>1000</v>
      </c>
      <c r="N657" s="115">
        <f t="shared" ca="1" si="239"/>
        <v>0</v>
      </c>
      <c r="P657" s="102"/>
      <c r="Q657" s="102"/>
      <c r="R657" s="102"/>
      <c r="S657" s="102"/>
      <c r="AC657" s="83">
        <f t="shared" si="218"/>
        <v>0</v>
      </c>
      <c r="AD657" s="83">
        <f t="shared" si="219"/>
        <v>0</v>
      </c>
      <c r="AF657" s="83">
        <f t="shared" si="230"/>
        <v>0</v>
      </c>
      <c r="AG657" s="83">
        <f t="shared" si="231"/>
        <v>0</v>
      </c>
      <c r="AQ657" s="83">
        <f t="shared" ca="1" si="232"/>
        <v>4</v>
      </c>
      <c r="AR657" s="83">
        <f t="shared" ca="1" si="233"/>
        <v>-116</v>
      </c>
      <c r="AS657" s="83">
        <f t="shared" ca="1" si="226"/>
        <v>-120</v>
      </c>
      <c r="AT657" s="83" cm="1">
        <f t="array" aca="1" ref="AT657" ca="1">_xlfn.LET(_xlpm.rozsah, $F$3:$F$10001,_xlpm.podminka, (_xlpm.rozsah&gt;M657)*(ISNUMBER(_xlpm.rozsah)),_xlpm.indexy, IF(_xlpm.podminka, ROW(_xlpm.rozsah)-MIN(ROW(_xlpm.rozsah))+1),_xlpm.prvni, MIN(_xlpm.indexy),_xlpm.finalni, IF(_xlpm.prvni=1, 2, _xlpm.prvni),INDEX(_xlpm.rozsah, _xlpm.finalni))</f>
        <v>1100</v>
      </c>
      <c r="AU657" s="83" cm="1">
        <f t="array" aca="1" ref="AU657" ca="1">INDEX($F$3:$F$10001,MATCH(AT657,$F$3:$F$10004,0)-1)</f>
        <v>1000</v>
      </c>
      <c r="AV657" s="83">
        <f t="shared" ca="1" si="220"/>
        <v>-120</v>
      </c>
      <c r="AW657" s="83">
        <f t="shared" ca="1" si="221"/>
        <v>-116</v>
      </c>
      <c r="AX657" s="83">
        <f t="shared" ca="1" si="234"/>
        <v>300</v>
      </c>
      <c r="AY657" s="83">
        <f t="shared" ca="1" si="235"/>
        <v>290</v>
      </c>
      <c r="AZ657" s="83">
        <f t="shared" ca="1" si="236"/>
        <v>10</v>
      </c>
      <c r="BA657" s="83">
        <f t="shared" ca="1" si="237"/>
        <v>300</v>
      </c>
      <c r="BB657" s="83">
        <f t="shared" ca="1" si="238"/>
        <v>290</v>
      </c>
    </row>
    <row r="658" spans="1:54" x14ac:dyDescent="0.25">
      <c r="A658" s="58">
        <v>656</v>
      </c>
      <c r="B658" s="59">
        <f t="shared" si="227"/>
        <v>10.933333333333334</v>
      </c>
      <c r="C658" s="58">
        <v>0</v>
      </c>
      <c r="D658" s="58">
        <v>3.4</v>
      </c>
      <c r="F658" s="117"/>
      <c r="G658" s="117"/>
      <c r="H658" s="112">
        <f t="shared" si="228"/>
        <v>0</v>
      </c>
      <c r="I658" s="121"/>
      <c r="J658" s="92">
        <f t="shared" si="229"/>
        <v>0</v>
      </c>
      <c r="L658" s="94">
        <v>656</v>
      </c>
      <c r="M658" s="114">
        <f t="shared" ca="1" si="225"/>
        <v>1000</v>
      </c>
      <c r="N658" s="115">
        <f t="shared" ca="1" si="239"/>
        <v>9.8600000000000012</v>
      </c>
      <c r="P658" s="102"/>
      <c r="Q658" s="102"/>
      <c r="R658" s="102"/>
      <c r="S658" s="102"/>
      <c r="AC658" s="83">
        <f t="shared" si="218"/>
        <v>0</v>
      </c>
      <c r="AD658" s="83">
        <f t="shared" si="219"/>
        <v>0</v>
      </c>
      <c r="AF658" s="83">
        <f t="shared" si="230"/>
        <v>0</v>
      </c>
      <c r="AG658" s="83">
        <f t="shared" si="231"/>
        <v>0</v>
      </c>
      <c r="AQ658" s="83">
        <f t="shared" ca="1" si="232"/>
        <v>4</v>
      </c>
      <c r="AR658" s="83">
        <f t="shared" ca="1" si="233"/>
        <v>-116</v>
      </c>
      <c r="AS658" s="83">
        <f t="shared" ca="1" si="226"/>
        <v>-120</v>
      </c>
      <c r="AT658" s="83" cm="1">
        <f t="array" aca="1" ref="AT658" ca="1">_xlfn.LET(_xlpm.rozsah, $F$3:$F$10001,_xlpm.podminka, (_xlpm.rozsah&gt;M658)*(ISNUMBER(_xlpm.rozsah)),_xlpm.indexy, IF(_xlpm.podminka, ROW(_xlpm.rozsah)-MIN(ROW(_xlpm.rozsah))+1),_xlpm.prvni, MIN(_xlpm.indexy),_xlpm.finalni, IF(_xlpm.prvni=1, 2, _xlpm.prvni),INDEX(_xlpm.rozsah, _xlpm.finalni))</f>
        <v>1100</v>
      </c>
      <c r="AU658" s="83" cm="1">
        <f t="array" aca="1" ref="AU658" ca="1">INDEX($F$3:$F$10001,MATCH(AT658,$F$3:$F$10004,0)-1)</f>
        <v>1000</v>
      </c>
      <c r="AV658" s="83">
        <f t="shared" ca="1" si="220"/>
        <v>-120</v>
      </c>
      <c r="AW658" s="83">
        <f t="shared" ca="1" si="221"/>
        <v>-116</v>
      </c>
      <c r="AX658" s="83">
        <f t="shared" ca="1" si="234"/>
        <v>300</v>
      </c>
      <c r="AY658" s="83">
        <f t="shared" ca="1" si="235"/>
        <v>290</v>
      </c>
      <c r="AZ658" s="83">
        <f t="shared" ca="1" si="236"/>
        <v>10</v>
      </c>
      <c r="BA658" s="83">
        <f t="shared" ca="1" si="237"/>
        <v>300</v>
      </c>
      <c r="BB658" s="83">
        <f t="shared" ca="1" si="238"/>
        <v>290</v>
      </c>
    </row>
    <row r="659" spans="1:54" x14ac:dyDescent="0.25">
      <c r="A659" s="58">
        <v>657</v>
      </c>
      <c r="B659" s="59">
        <f t="shared" si="227"/>
        <v>10.95</v>
      </c>
      <c r="C659" s="58">
        <v>1.4</v>
      </c>
      <c r="D659" s="58">
        <v>22</v>
      </c>
      <c r="F659" s="117"/>
      <c r="G659" s="117"/>
      <c r="H659" s="112">
        <f t="shared" si="228"/>
        <v>0</v>
      </c>
      <c r="I659" s="121"/>
      <c r="J659" s="92">
        <f t="shared" si="229"/>
        <v>0</v>
      </c>
      <c r="L659" s="94">
        <v>657</v>
      </c>
      <c r="M659" s="114">
        <f t="shared" ca="1" si="225"/>
        <v>1011.1180564620533</v>
      </c>
      <c r="N659" s="115">
        <f t="shared" ca="1" si="239"/>
        <v>64.044597242165167</v>
      </c>
      <c r="P659" s="102"/>
      <c r="Q659" s="102"/>
      <c r="R659" s="102"/>
      <c r="S659" s="102"/>
      <c r="AC659" s="83">
        <f t="shared" si="218"/>
        <v>0</v>
      </c>
      <c r="AD659" s="83">
        <f t="shared" si="219"/>
        <v>0</v>
      </c>
      <c r="AF659" s="83">
        <f t="shared" si="230"/>
        <v>0</v>
      </c>
      <c r="AG659" s="83">
        <f t="shared" si="231"/>
        <v>0</v>
      </c>
      <c r="AQ659" s="83">
        <f t="shared" ca="1" si="232"/>
        <v>4</v>
      </c>
      <c r="AR659" s="83">
        <f t="shared" ca="1" si="233"/>
        <v>-116.44472225848213</v>
      </c>
      <c r="AS659" s="83">
        <f t="shared" ca="1" si="226"/>
        <v>-119.55527774151787</v>
      </c>
      <c r="AT659" s="83" cm="1">
        <f t="array" aca="1" ref="AT659" ca="1">_xlfn.LET(_xlpm.rozsah, $F$3:$F$10001,_xlpm.podminka, (_xlpm.rozsah&gt;M659)*(ISNUMBER(_xlpm.rozsah)),_xlpm.indexy, IF(_xlpm.podminka, ROW(_xlpm.rozsah)-MIN(ROW(_xlpm.rozsah))+1),_xlpm.prvni, MIN(_xlpm.indexy),_xlpm.finalni, IF(_xlpm.prvni=1, 2, _xlpm.prvni),INDEX(_xlpm.rozsah, _xlpm.finalni))</f>
        <v>1100</v>
      </c>
      <c r="AU659" s="83" cm="1">
        <f t="array" aca="1" ref="AU659" ca="1">INDEX($F$3:$F$10001,MATCH(AT659,$F$3:$F$10004,0)-1)</f>
        <v>1000</v>
      </c>
      <c r="AV659" s="83">
        <f t="shared" ca="1" si="220"/>
        <v>-120</v>
      </c>
      <c r="AW659" s="83">
        <f t="shared" ca="1" si="221"/>
        <v>-116</v>
      </c>
      <c r="AX659" s="83">
        <f t="shared" ca="1" si="234"/>
        <v>300</v>
      </c>
      <c r="AY659" s="83">
        <f t="shared" ca="1" si="235"/>
        <v>290</v>
      </c>
      <c r="AZ659" s="83">
        <f t="shared" ca="1" si="236"/>
        <v>10</v>
      </c>
      <c r="BA659" s="83">
        <f t="shared" ca="1" si="237"/>
        <v>298.88819435379469</v>
      </c>
      <c r="BB659" s="83">
        <f t="shared" ca="1" si="238"/>
        <v>291.11180564620531</v>
      </c>
    </row>
    <row r="660" spans="1:54" x14ac:dyDescent="0.25">
      <c r="A660" s="58">
        <v>658</v>
      </c>
      <c r="B660" s="59">
        <f t="shared" si="227"/>
        <v>10.966666666666667</v>
      </c>
      <c r="C660" s="58">
        <v>10.1</v>
      </c>
      <c r="D660" s="58">
        <v>45.3</v>
      </c>
      <c r="F660" s="117"/>
      <c r="G660" s="117"/>
      <c r="H660" s="112">
        <f t="shared" si="228"/>
        <v>0</v>
      </c>
      <c r="I660" s="121"/>
      <c r="J660" s="92">
        <f t="shared" si="229"/>
        <v>0</v>
      </c>
      <c r="L660" s="94">
        <v>658</v>
      </c>
      <c r="M660" s="114">
        <f t="shared" ca="1" si="225"/>
        <v>1080.2088359048134</v>
      </c>
      <c r="N660" s="115">
        <f t="shared" ca="1" si="239"/>
        <v>135.00346026648802</v>
      </c>
      <c r="P660" s="102"/>
      <c r="Q660" s="102"/>
      <c r="R660" s="102"/>
      <c r="S660" s="102"/>
      <c r="AC660" s="83">
        <f t="shared" si="218"/>
        <v>0</v>
      </c>
      <c r="AD660" s="83">
        <f t="shared" si="219"/>
        <v>0</v>
      </c>
      <c r="AF660" s="83">
        <f t="shared" si="230"/>
        <v>0</v>
      </c>
      <c r="AG660" s="83">
        <f t="shared" si="231"/>
        <v>0</v>
      </c>
      <c r="AQ660" s="83">
        <f t="shared" ca="1" si="232"/>
        <v>4</v>
      </c>
      <c r="AR660" s="83">
        <f t="shared" ca="1" si="233"/>
        <v>-119.20835343619254</v>
      </c>
      <c r="AS660" s="83">
        <f t="shared" ca="1" si="226"/>
        <v>-116.79164656380746</v>
      </c>
      <c r="AT660" s="83" cm="1">
        <f t="array" aca="1" ref="AT660" ca="1">_xlfn.LET(_xlpm.rozsah, $F$3:$F$10001,_xlpm.podminka, (_xlpm.rozsah&gt;M660)*(ISNUMBER(_xlpm.rozsah)),_xlpm.indexy, IF(_xlpm.podminka, ROW(_xlpm.rozsah)-MIN(ROW(_xlpm.rozsah))+1),_xlpm.prvni, MIN(_xlpm.indexy),_xlpm.finalni, IF(_xlpm.prvni=1, 2, _xlpm.prvni),INDEX(_xlpm.rozsah, _xlpm.finalni))</f>
        <v>1100</v>
      </c>
      <c r="AU660" s="83" cm="1">
        <f t="array" aca="1" ref="AU660" ca="1">INDEX($F$3:$F$10001,MATCH(AT660,$F$3:$F$10004,0)-1)</f>
        <v>1000</v>
      </c>
      <c r="AV660" s="83">
        <f t="shared" ca="1" si="220"/>
        <v>-120</v>
      </c>
      <c r="AW660" s="83">
        <f t="shared" ca="1" si="221"/>
        <v>-116</v>
      </c>
      <c r="AX660" s="83">
        <f t="shared" ca="1" si="234"/>
        <v>300</v>
      </c>
      <c r="AY660" s="83">
        <f t="shared" ca="1" si="235"/>
        <v>290</v>
      </c>
      <c r="AZ660" s="83">
        <f t="shared" ca="1" si="236"/>
        <v>10</v>
      </c>
      <c r="BA660" s="83">
        <f t="shared" ca="1" si="237"/>
        <v>291.97911640951867</v>
      </c>
      <c r="BB660" s="83">
        <f t="shared" ca="1" si="238"/>
        <v>298.02088359048133</v>
      </c>
    </row>
    <row r="661" spans="1:54" x14ac:dyDescent="0.25">
      <c r="A661" s="58">
        <v>659</v>
      </c>
      <c r="B661" s="59">
        <f t="shared" si="227"/>
        <v>10.983333333333333</v>
      </c>
      <c r="C661" s="58">
        <v>21.5</v>
      </c>
      <c r="D661" s="58">
        <v>10</v>
      </c>
      <c r="F661" s="117"/>
      <c r="G661" s="117"/>
      <c r="H661" s="112">
        <f t="shared" si="228"/>
        <v>0</v>
      </c>
      <c r="I661" s="121"/>
      <c r="J661" s="92">
        <f t="shared" si="229"/>
        <v>0</v>
      </c>
      <c r="L661" s="94">
        <v>659</v>
      </c>
      <c r="M661" s="114">
        <f t="shared" ca="1" si="225"/>
        <v>1170.7415813815335</v>
      </c>
      <c r="N661" s="115">
        <f t="shared" ca="1" si="239"/>
        <v>31.414831627630669</v>
      </c>
      <c r="P661" s="102"/>
      <c r="Q661" s="102"/>
      <c r="R661" s="102"/>
      <c r="S661" s="102"/>
      <c r="AC661" s="83">
        <f t="shared" si="218"/>
        <v>0</v>
      </c>
      <c r="AD661" s="83">
        <f t="shared" si="219"/>
        <v>0</v>
      </c>
      <c r="AF661" s="83">
        <f t="shared" si="230"/>
        <v>0</v>
      </c>
      <c r="AG661" s="83">
        <f t="shared" si="231"/>
        <v>0</v>
      </c>
      <c r="AQ661" s="83">
        <f t="shared" ca="1" si="232"/>
        <v>8</v>
      </c>
      <c r="AR661" s="83">
        <f t="shared" ca="1" si="233"/>
        <v>-125.65932651052267</v>
      </c>
      <c r="AS661" s="83">
        <f t="shared" ca="1" si="226"/>
        <v>-122.34067348947733</v>
      </c>
      <c r="AT661" s="83" cm="1">
        <f t="array" aca="1" ref="AT661" ca="1">_xlfn.LET(_xlpm.rozsah, $F$3:$F$10001,_xlpm.podminka, (_xlpm.rozsah&gt;M661)*(ISNUMBER(_xlpm.rozsah)),_xlpm.indexy, IF(_xlpm.podminka, ROW(_xlpm.rozsah)-MIN(ROW(_xlpm.rozsah))+1),_xlpm.prvni, MIN(_xlpm.indexy),_xlpm.finalni, IF(_xlpm.prvni=1, 2, _xlpm.prvni),INDEX(_xlpm.rozsah, _xlpm.finalni))</f>
        <v>1200</v>
      </c>
      <c r="AU661" s="83" cm="1">
        <f t="array" aca="1" ref="AU661" ca="1">INDEX($F$3:$F$10001,MATCH(AT661,$F$3:$F$10004,0)-1)</f>
        <v>1100</v>
      </c>
      <c r="AV661" s="83">
        <f t="shared" ca="1" si="220"/>
        <v>-128</v>
      </c>
      <c r="AW661" s="83">
        <f t="shared" ca="1" si="221"/>
        <v>-120</v>
      </c>
      <c r="AX661" s="83">
        <f t="shared" ca="1" si="234"/>
        <v>320</v>
      </c>
      <c r="AY661" s="83">
        <f t="shared" ca="1" si="235"/>
        <v>300</v>
      </c>
      <c r="AZ661" s="83">
        <f t="shared" ca="1" si="236"/>
        <v>20</v>
      </c>
      <c r="BA661" s="83">
        <f t="shared" ca="1" si="237"/>
        <v>305.85168372369333</v>
      </c>
      <c r="BB661" s="83">
        <f t="shared" ca="1" si="238"/>
        <v>314.14831627630667</v>
      </c>
    </row>
    <row r="662" spans="1:54" x14ac:dyDescent="0.25">
      <c r="A662" s="58">
        <v>660</v>
      </c>
      <c r="B662" s="59">
        <f t="shared" si="227"/>
        <v>11</v>
      </c>
      <c r="C662" s="58">
        <v>32.200000000000003</v>
      </c>
      <c r="D662" s="58">
        <v>0</v>
      </c>
      <c r="F662" s="117"/>
      <c r="G662" s="117"/>
      <c r="H662" s="112">
        <f t="shared" si="228"/>
        <v>0</v>
      </c>
      <c r="I662" s="121"/>
      <c r="J662" s="92">
        <f t="shared" si="229"/>
        <v>0</v>
      </c>
      <c r="L662" s="94">
        <v>660</v>
      </c>
      <c r="M662" s="114">
        <f t="shared" ca="1" si="225"/>
        <v>1255.7152986272267</v>
      </c>
      <c r="N662" s="115">
        <f t="shared" ca="1" si="239"/>
        <v>0</v>
      </c>
      <c r="P662" s="102"/>
      <c r="Q662" s="102"/>
      <c r="R662" s="102"/>
      <c r="S662" s="102"/>
      <c r="AC662" s="83">
        <f t="shared" si="218"/>
        <v>0</v>
      </c>
      <c r="AD662" s="83">
        <f t="shared" si="219"/>
        <v>0</v>
      </c>
      <c r="AF662" s="83">
        <f t="shared" si="230"/>
        <v>0</v>
      </c>
      <c r="AG662" s="83">
        <f t="shared" si="231"/>
        <v>0</v>
      </c>
      <c r="AQ662" s="83">
        <f t="shared" ca="1" si="232"/>
        <v>12</v>
      </c>
      <c r="AR662" s="83">
        <f t="shared" ca="1" si="233"/>
        <v>-134.6858358352672</v>
      </c>
      <c r="AS662" s="83">
        <f t="shared" ca="1" si="226"/>
        <v>-133.3141641647328</v>
      </c>
      <c r="AT662" s="83" cm="1">
        <f t="array" aca="1" ref="AT662" ca="1">_xlfn.LET(_xlpm.rozsah, $F$3:$F$10001,_xlpm.podminka, (_xlpm.rozsah&gt;M662)*(ISNUMBER(_xlpm.rozsah)),_xlpm.indexy, IF(_xlpm.podminka, ROW(_xlpm.rozsah)-MIN(ROW(_xlpm.rozsah))+1),_xlpm.prvni, MIN(_xlpm.indexy),_xlpm.finalni, IF(_xlpm.prvni=1, 2, _xlpm.prvni),INDEX(_xlpm.rozsah, _xlpm.finalni))</f>
        <v>1300</v>
      </c>
      <c r="AU662" s="83" cm="1">
        <f t="array" aca="1" ref="AU662" ca="1">INDEX($F$3:$F$10001,MATCH(AT662,$F$3:$F$10004,0)-1)</f>
        <v>1200</v>
      </c>
      <c r="AV662" s="83">
        <f t="shared" ca="1" si="220"/>
        <v>-140</v>
      </c>
      <c r="AW662" s="83">
        <f t="shared" ca="1" si="221"/>
        <v>-128</v>
      </c>
      <c r="AX662" s="83">
        <f t="shared" ca="1" si="234"/>
        <v>350</v>
      </c>
      <c r="AY662" s="83">
        <f t="shared" ca="1" si="235"/>
        <v>320</v>
      </c>
      <c r="AZ662" s="83">
        <f t="shared" ca="1" si="236"/>
        <v>30</v>
      </c>
      <c r="BA662" s="83">
        <f t="shared" ca="1" si="237"/>
        <v>333.285410411832</v>
      </c>
      <c r="BB662" s="83">
        <f t="shared" ca="1" si="238"/>
        <v>336.714589588168</v>
      </c>
    </row>
    <row r="663" spans="1:54" x14ac:dyDescent="0.25">
      <c r="A663" s="58">
        <v>661</v>
      </c>
      <c r="B663" s="59">
        <f t="shared" si="227"/>
        <v>11.016666666666667</v>
      </c>
      <c r="C663" s="58">
        <v>42.3</v>
      </c>
      <c r="D663" s="58">
        <v>46</v>
      </c>
      <c r="F663" s="117"/>
      <c r="G663" s="117"/>
      <c r="H663" s="112">
        <f t="shared" si="228"/>
        <v>0</v>
      </c>
      <c r="I663" s="121"/>
      <c r="J663" s="92">
        <f t="shared" si="229"/>
        <v>0</v>
      </c>
      <c r="L663" s="94">
        <v>661</v>
      </c>
      <c r="M663" s="114">
        <f t="shared" ca="1" si="225"/>
        <v>1335.9241345320402</v>
      </c>
      <c r="N663" s="115">
        <f t="shared" ca="1" si="239"/>
        <v>162.65251018847385</v>
      </c>
      <c r="P663" s="102"/>
      <c r="Q663" s="102"/>
      <c r="R663" s="102"/>
      <c r="S663" s="102"/>
      <c r="AC663" s="83">
        <f t="shared" si="218"/>
        <v>0</v>
      </c>
      <c r="AD663" s="83">
        <f t="shared" si="219"/>
        <v>0</v>
      </c>
      <c r="AF663" s="83">
        <f t="shared" si="230"/>
        <v>0</v>
      </c>
      <c r="AG663" s="83">
        <f t="shared" si="231"/>
        <v>0</v>
      </c>
      <c r="AQ663" s="83">
        <f t="shared" ca="1" si="232"/>
        <v>4</v>
      </c>
      <c r="AR663" s="83">
        <f t="shared" ca="1" si="233"/>
        <v>-141.4369653812816</v>
      </c>
      <c r="AS663" s="83">
        <f t="shared" ca="1" si="226"/>
        <v>-142.5630346187184</v>
      </c>
      <c r="AT663" s="83" cm="1">
        <f t="array" aca="1" ref="AT663" ca="1">_xlfn.LET(_xlpm.rozsah, $F$3:$F$10001,_xlpm.podminka, (_xlpm.rozsah&gt;M663)*(ISNUMBER(_xlpm.rozsah)),_xlpm.indexy, IF(_xlpm.podminka, ROW(_xlpm.rozsah)-MIN(ROW(_xlpm.rozsah))+1),_xlpm.prvni, MIN(_xlpm.indexy),_xlpm.finalni, IF(_xlpm.prvni=1, 2, _xlpm.prvni),INDEX(_xlpm.rozsah, _xlpm.finalni))</f>
        <v>1400</v>
      </c>
      <c r="AU663" s="83" cm="1">
        <f t="array" aca="1" ref="AU663" ca="1">INDEX($F$3:$F$10001,MATCH(AT663,$F$3:$F$10004,0)-1)</f>
        <v>1300</v>
      </c>
      <c r="AV663" s="83">
        <f t="shared" ca="1" si="220"/>
        <v>-144</v>
      </c>
      <c r="AW663" s="83">
        <f t="shared" ca="1" si="221"/>
        <v>-140</v>
      </c>
      <c r="AX663" s="83">
        <f t="shared" ca="1" si="234"/>
        <v>360</v>
      </c>
      <c r="AY663" s="83">
        <f t="shared" ca="1" si="235"/>
        <v>350</v>
      </c>
      <c r="AZ663" s="83">
        <f t="shared" ca="1" si="236"/>
        <v>10</v>
      </c>
      <c r="BA663" s="83">
        <f t="shared" ca="1" si="237"/>
        <v>356.40758654679598</v>
      </c>
      <c r="BB663" s="83">
        <f t="shared" ca="1" si="238"/>
        <v>353.59241345320402</v>
      </c>
    </row>
    <row r="664" spans="1:54" x14ac:dyDescent="0.25">
      <c r="A664" s="58">
        <v>662</v>
      </c>
      <c r="B664" s="59">
        <f t="shared" si="227"/>
        <v>11.033333333333333</v>
      </c>
      <c r="C664" s="58">
        <v>57.1</v>
      </c>
      <c r="D664" s="58">
        <v>74.099999999999994</v>
      </c>
      <c r="F664" s="117"/>
      <c r="G664" s="117"/>
      <c r="H664" s="112">
        <f t="shared" si="228"/>
        <v>0</v>
      </c>
      <c r="I664" s="121"/>
      <c r="J664" s="92">
        <f t="shared" si="229"/>
        <v>0</v>
      </c>
      <c r="L664" s="94">
        <v>662</v>
      </c>
      <c r="M664" s="114">
        <f t="shared" ca="1" si="225"/>
        <v>1453.4578742737469</v>
      </c>
      <c r="N664" s="115">
        <f t="shared" ca="1" si="239"/>
        <v>266.76</v>
      </c>
      <c r="P664" s="102"/>
      <c r="Q664" s="102"/>
      <c r="R664" s="102"/>
      <c r="S664" s="102"/>
      <c r="AC664" s="83">
        <f t="shared" si="218"/>
        <v>0</v>
      </c>
      <c r="AD664" s="83">
        <f t="shared" si="219"/>
        <v>0</v>
      </c>
      <c r="AF664" s="83">
        <f t="shared" si="230"/>
        <v>0</v>
      </c>
      <c r="AG664" s="83">
        <f t="shared" si="231"/>
        <v>0</v>
      </c>
      <c r="AQ664" s="83">
        <f t="shared" ca="1" si="232"/>
        <v>0</v>
      </c>
      <c r="AR664" s="83">
        <f t="shared" ca="1" si="233"/>
        <v>-144</v>
      </c>
      <c r="AS664" s="83">
        <f t="shared" ca="1" si="226"/>
        <v>-144</v>
      </c>
      <c r="AT664" s="83" cm="1">
        <f t="array" aca="1" ref="AT664" ca="1">_xlfn.LET(_xlpm.rozsah, $F$3:$F$10001,_xlpm.podminka, (_xlpm.rozsah&gt;M664)*(ISNUMBER(_xlpm.rozsah)),_xlpm.indexy, IF(_xlpm.podminka, ROW(_xlpm.rozsah)-MIN(ROW(_xlpm.rozsah))+1),_xlpm.prvni, MIN(_xlpm.indexy),_xlpm.finalni, IF(_xlpm.prvni=1, 2, _xlpm.prvni),INDEX(_xlpm.rozsah, _xlpm.finalni))</f>
        <v>1500</v>
      </c>
      <c r="AU664" s="83" cm="1">
        <f t="array" aca="1" ref="AU664" ca="1">INDEX($F$3:$F$10001,MATCH(AT664,$F$3:$F$10004,0)-1)</f>
        <v>1400</v>
      </c>
      <c r="AV664" s="83">
        <f t="shared" ca="1" si="220"/>
        <v>-144</v>
      </c>
      <c r="AW664" s="83">
        <f t="shared" ca="1" si="221"/>
        <v>-144</v>
      </c>
      <c r="AX664" s="83">
        <f t="shared" ca="1" si="234"/>
        <v>360</v>
      </c>
      <c r="AY664" s="83">
        <f t="shared" ca="1" si="235"/>
        <v>360</v>
      </c>
      <c r="AZ664" s="83">
        <f t="shared" ca="1" si="236"/>
        <v>0</v>
      </c>
      <c r="BA664" s="83">
        <f t="shared" ca="1" si="237"/>
        <v>360</v>
      </c>
      <c r="BB664" s="83">
        <f t="shared" ca="1" si="238"/>
        <v>360</v>
      </c>
    </row>
    <row r="665" spans="1:54" x14ac:dyDescent="0.25">
      <c r="A665" s="58">
        <v>663</v>
      </c>
      <c r="B665" s="59">
        <f t="shared" si="227"/>
        <v>11.05</v>
      </c>
      <c r="C665" s="58">
        <v>72.099999999999994</v>
      </c>
      <c r="D665" s="58">
        <v>34.200000000000003</v>
      </c>
      <c r="F665" s="117"/>
      <c r="G665" s="117"/>
      <c r="H665" s="112">
        <f t="shared" si="228"/>
        <v>0</v>
      </c>
      <c r="I665" s="121"/>
      <c r="J665" s="92">
        <f t="shared" si="229"/>
        <v>0</v>
      </c>
      <c r="L665" s="94">
        <v>663</v>
      </c>
      <c r="M665" s="114">
        <f t="shared" ca="1" si="225"/>
        <v>1572.5799077957467</v>
      </c>
      <c r="N665" s="115">
        <f ca="1">( IF(ISNUMBER(D665), D665,1)/100)*BA665 - $T$23 + $T$21</f>
        <v>122.62355343067709</v>
      </c>
      <c r="P665" s="102"/>
      <c r="Q665" s="102"/>
      <c r="R665" s="102"/>
      <c r="S665" s="102"/>
      <c r="AC665" s="83">
        <f t="shared" ref="AC665:AC728" si="240">AG665</f>
        <v>0</v>
      </c>
      <c r="AD665" s="83">
        <f t="shared" si="219"/>
        <v>0</v>
      </c>
      <c r="AF665" s="83">
        <f t="shared" si="230"/>
        <v>0</v>
      </c>
      <c r="AG665" s="83">
        <f t="shared" si="231"/>
        <v>0</v>
      </c>
      <c r="AQ665" s="83">
        <f t="shared" ca="1" si="232"/>
        <v>-0.79999999999998295</v>
      </c>
      <c r="AR665" s="83">
        <f t="shared" ca="1" si="233"/>
        <v>-143.78063926236598</v>
      </c>
      <c r="AS665" s="83">
        <f t="shared" ca="1" si="226"/>
        <v>-143.41936073763404</v>
      </c>
      <c r="AT665" s="83" cm="1">
        <f t="array" aca="1" ref="AT665" ca="1">_xlfn.LET(_xlpm.rozsah, $F$3:$F$10001,_xlpm.podminka, (_xlpm.rozsah&gt;M665)*(ISNUMBER(_xlpm.rozsah)),_xlpm.indexy, IF(_xlpm.podminka, ROW(_xlpm.rozsah)-MIN(ROW(_xlpm.rozsah))+1),_xlpm.prvni, MIN(_xlpm.indexy),_xlpm.finalni, IF(_xlpm.prvni=1, 2, _xlpm.prvni),INDEX(_xlpm.rozsah, _xlpm.finalni))</f>
        <v>1600</v>
      </c>
      <c r="AU665" s="83" cm="1">
        <f t="array" aca="1" ref="AU665" ca="1">INDEX($F$3:$F$10001,MATCH(AT665,$F$3:$F$10004,0)-1)</f>
        <v>1500</v>
      </c>
      <c r="AV665" s="83">
        <f t="shared" ca="1" si="220"/>
        <v>-143.20000000000002</v>
      </c>
      <c r="AW665" s="83">
        <f t="shared" ca="1" si="221"/>
        <v>-144</v>
      </c>
      <c r="AX665" s="83">
        <f t="shared" ca="1" si="234"/>
        <v>358</v>
      </c>
      <c r="AY665" s="83">
        <f t="shared" ca="1" si="235"/>
        <v>360</v>
      </c>
      <c r="AZ665" s="83">
        <f t="shared" ca="1" si="236"/>
        <v>-2</v>
      </c>
      <c r="BA665" s="83">
        <f t="shared" ca="1" si="237"/>
        <v>358.54840184408505</v>
      </c>
      <c r="BB665" s="83">
        <f t="shared" ca="1" si="238"/>
        <v>359.45159815591495</v>
      </c>
    </row>
    <row r="666" spans="1:54" x14ac:dyDescent="0.25">
      <c r="A666" s="58">
        <v>664</v>
      </c>
      <c r="B666" s="59">
        <f t="shared" si="227"/>
        <v>11.066666666666666</v>
      </c>
      <c r="C666" s="58">
        <v>66.900000000000006</v>
      </c>
      <c r="D666" s="58">
        <v>0</v>
      </c>
      <c r="F666" s="117"/>
      <c r="G666" s="117"/>
      <c r="H666" s="112">
        <f t="shared" si="228"/>
        <v>0</v>
      </c>
      <c r="I666" s="121"/>
      <c r="J666" s="92">
        <f t="shared" si="229"/>
        <v>0</v>
      </c>
      <c r="L666" s="94">
        <v>664</v>
      </c>
      <c r="M666" s="114">
        <f t="shared" ca="1" si="225"/>
        <v>1531.2842695081204</v>
      </c>
      <c r="N666" s="115">
        <f ca="1">( IF(ISNUMBER(D666), D666,1)/100)*BB666 - $T$23 + $T$21</f>
        <v>0</v>
      </c>
      <c r="P666" s="102"/>
      <c r="Q666" s="102"/>
      <c r="R666" s="102"/>
      <c r="S666" s="102"/>
      <c r="AC666" s="83">
        <f t="shared" si="240"/>
        <v>0</v>
      </c>
      <c r="AD666" s="83">
        <f t="shared" ref="AD666:AD729" si="241">AD665+AC666</f>
        <v>0</v>
      </c>
      <c r="AF666" s="83">
        <f t="shared" si="230"/>
        <v>0</v>
      </c>
      <c r="AG666" s="83">
        <f t="shared" si="231"/>
        <v>0</v>
      </c>
      <c r="AQ666" s="83">
        <f t="shared" ca="1" si="232"/>
        <v>-0.79999999999998295</v>
      </c>
      <c r="AR666" s="83">
        <f t="shared" ca="1" si="233"/>
        <v>-143.45027415606498</v>
      </c>
      <c r="AS666" s="83">
        <f t="shared" ca="1" si="226"/>
        <v>-143.74972584393504</v>
      </c>
      <c r="AT666" s="83" cm="1">
        <f t="array" aca="1" ref="AT666" ca="1">_xlfn.LET(_xlpm.rozsah, $F$3:$F$10001,_xlpm.podminka, (_xlpm.rozsah&gt;M666)*(ISNUMBER(_xlpm.rozsah)),_xlpm.indexy, IF(_xlpm.podminka, ROW(_xlpm.rozsah)-MIN(ROW(_xlpm.rozsah))+1),_xlpm.prvni, MIN(_xlpm.indexy),_xlpm.finalni, IF(_xlpm.prvni=1, 2, _xlpm.prvni),INDEX(_xlpm.rozsah, _xlpm.finalni))</f>
        <v>1600</v>
      </c>
      <c r="AU666" s="83" cm="1">
        <f t="array" aca="1" ref="AU666" ca="1">INDEX($F$3:$F$10001,MATCH(AT666,$F$3:$F$10004,0)-1)</f>
        <v>1500</v>
      </c>
      <c r="AV666" s="83">
        <f t="shared" ca="1" si="220"/>
        <v>-143.20000000000002</v>
      </c>
      <c r="AW666" s="83">
        <f t="shared" ca="1" si="221"/>
        <v>-144</v>
      </c>
      <c r="AX666" s="83">
        <f t="shared" ca="1" si="234"/>
        <v>358</v>
      </c>
      <c r="AY666" s="83">
        <f t="shared" ca="1" si="235"/>
        <v>360</v>
      </c>
      <c r="AZ666" s="83">
        <f t="shared" ca="1" si="236"/>
        <v>-2</v>
      </c>
      <c r="BA666" s="83">
        <f t="shared" ca="1" si="237"/>
        <v>359.3743146098376</v>
      </c>
      <c r="BB666" s="83">
        <f t="shared" ca="1" si="238"/>
        <v>358.6256853901624</v>
      </c>
    </row>
    <row r="667" spans="1:54" x14ac:dyDescent="0.25">
      <c r="A667" s="58">
        <v>665</v>
      </c>
      <c r="B667" s="59">
        <f t="shared" si="227"/>
        <v>11.083333333333334</v>
      </c>
      <c r="C667" s="58">
        <v>60.4</v>
      </c>
      <c r="D667" s="58">
        <v>41.8</v>
      </c>
      <c r="F667" s="117"/>
      <c r="G667" s="117"/>
      <c r="H667" s="112">
        <f t="shared" si="228"/>
        <v>0</v>
      </c>
      <c r="I667" s="121"/>
      <c r="J667" s="92">
        <f t="shared" si="229"/>
        <v>0</v>
      </c>
      <c r="L667" s="94">
        <v>665</v>
      </c>
      <c r="M667" s="114">
        <f t="shared" ca="1" si="225"/>
        <v>1479.6647216485869</v>
      </c>
      <c r="N667" s="115">
        <f ca="1">( IF(ISNUMBER(D667), D667,1)/100)*BB667 - $T$23 + $T$21</f>
        <v>150.47999999999999</v>
      </c>
      <c r="P667" s="102"/>
      <c r="Q667" s="102"/>
      <c r="R667" s="102"/>
      <c r="S667" s="102"/>
      <c r="AC667" s="83">
        <f t="shared" si="240"/>
        <v>0</v>
      </c>
      <c r="AD667" s="83">
        <f t="shared" si="241"/>
        <v>0</v>
      </c>
      <c r="AF667" s="83">
        <f t="shared" si="230"/>
        <v>0</v>
      </c>
      <c r="AG667" s="83">
        <f t="shared" si="231"/>
        <v>0</v>
      </c>
      <c r="AQ667" s="83">
        <f t="shared" ca="1" si="232"/>
        <v>0</v>
      </c>
      <c r="AR667" s="83">
        <f t="shared" ca="1" si="233"/>
        <v>-144</v>
      </c>
      <c r="AS667" s="83">
        <f t="shared" ca="1" si="226"/>
        <v>-144</v>
      </c>
      <c r="AT667" s="83" cm="1">
        <f t="array" aca="1" ref="AT667" ca="1">_xlfn.LET(_xlpm.rozsah, $F$3:$F$10001,_xlpm.podminka, (_xlpm.rozsah&gt;M667)*(ISNUMBER(_xlpm.rozsah)),_xlpm.indexy, IF(_xlpm.podminka, ROW(_xlpm.rozsah)-MIN(ROW(_xlpm.rozsah))+1),_xlpm.prvni, MIN(_xlpm.indexy),_xlpm.finalni, IF(_xlpm.prvni=1, 2, _xlpm.prvni),INDEX(_xlpm.rozsah, _xlpm.finalni))</f>
        <v>1500</v>
      </c>
      <c r="AU667" s="83" cm="1">
        <f t="array" aca="1" ref="AU667" ca="1">INDEX($F$3:$F$10001,MATCH(AT667,$F$3:$F$10004,0)-1)</f>
        <v>1400</v>
      </c>
      <c r="AV667" s="83">
        <f t="shared" ca="1" si="220"/>
        <v>-144</v>
      </c>
      <c r="AW667" s="83">
        <f t="shared" ca="1" si="221"/>
        <v>-144</v>
      </c>
      <c r="AX667" s="83">
        <f t="shared" ca="1" si="234"/>
        <v>360</v>
      </c>
      <c r="AY667" s="83">
        <f t="shared" ca="1" si="235"/>
        <v>360</v>
      </c>
      <c r="AZ667" s="83">
        <f t="shared" ca="1" si="236"/>
        <v>0</v>
      </c>
      <c r="BA667" s="83">
        <f t="shared" ca="1" si="237"/>
        <v>360</v>
      </c>
      <c r="BB667" s="83">
        <f t="shared" ca="1" si="238"/>
        <v>360</v>
      </c>
    </row>
    <row r="668" spans="1:54" x14ac:dyDescent="0.25">
      <c r="A668" s="58">
        <v>666</v>
      </c>
      <c r="B668" s="59">
        <f t="shared" si="227"/>
        <v>11.1</v>
      </c>
      <c r="C668" s="58">
        <v>69.099999999999994</v>
      </c>
      <c r="D668" s="58">
        <v>79</v>
      </c>
      <c r="F668" s="117"/>
      <c r="G668" s="117"/>
      <c r="H668" s="112">
        <f t="shared" si="228"/>
        <v>0</v>
      </c>
      <c r="I668" s="121"/>
      <c r="J668" s="92">
        <f t="shared" si="229"/>
        <v>0</v>
      </c>
      <c r="L668" s="94">
        <v>666</v>
      </c>
      <c r="M668" s="114">
        <f t="shared" ca="1" si="225"/>
        <v>1548.755501091347</v>
      </c>
      <c r="N668" s="115">
        <f ca="1">( IF(ISNUMBER(D668), D668,1)/100)*BB668 - $T$23 + $T$21</f>
        <v>283.59033691724329</v>
      </c>
      <c r="P668" s="102"/>
      <c r="Q668" s="102"/>
      <c r="R668" s="102"/>
      <c r="S668" s="102"/>
      <c r="AC668" s="83">
        <f t="shared" si="240"/>
        <v>0</v>
      </c>
      <c r="AD668" s="83">
        <f t="shared" si="241"/>
        <v>0</v>
      </c>
      <c r="AF668" s="83">
        <f t="shared" si="230"/>
        <v>0</v>
      </c>
      <c r="AG668" s="83">
        <f t="shared" si="231"/>
        <v>0</v>
      </c>
      <c r="AQ668" s="83">
        <f t="shared" ca="1" si="232"/>
        <v>-0.79999999999998295</v>
      </c>
      <c r="AR668" s="83">
        <f t="shared" ca="1" si="233"/>
        <v>-143.59004400873079</v>
      </c>
      <c r="AS668" s="83">
        <f t="shared" ca="1" si="226"/>
        <v>-143.60995599126923</v>
      </c>
      <c r="AT668" s="83" cm="1">
        <f t="array" aca="1" ref="AT668" ca="1">_xlfn.LET(_xlpm.rozsah, $F$3:$F$10001,_xlpm.podminka, (_xlpm.rozsah&gt;M668)*(ISNUMBER(_xlpm.rozsah)),_xlpm.indexy, IF(_xlpm.podminka, ROW(_xlpm.rozsah)-MIN(ROW(_xlpm.rozsah))+1),_xlpm.prvni, MIN(_xlpm.indexy),_xlpm.finalni, IF(_xlpm.prvni=1, 2, _xlpm.prvni),INDEX(_xlpm.rozsah, _xlpm.finalni))</f>
        <v>1600</v>
      </c>
      <c r="AU668" s="83" cm="1">
        <f t="array" aca="1" ref="AU668" ca="1">INDEX($F$3:$F$10001,MATCH(AT668,$F$3:$F$10004,0)-1)</f>
        <v>1500</v>
      </c>
      <c r="AV668" s="83">
        <f t="shared" ca="1" si="220"/>
        <v>-143.20000000000002</v>
      </c>
      <c r="AW668" s="83">
        <f t="shared" ca="1" si="221"/>
        <v>-144</v>
      </c>
      <c r="AX668" s="83">
        <f t="shared" ca="1" si="234"/>
        <v>358</v>
      </c>
      <c r="AY668" s="83">
        <f t="shared" ca="1" si="235"/>
        <v>360</v>
      </c>
      <c r="AZ668" s="83">
        <f t="shared" ca="1" si="236"/>
        <v>-2</v>
      </c>
      <c r="BA668" s="83">
        <f t="shared" ca="1" si="237"/>
        <v>359.02488997817306</v>
      </c>
      <c r="BB668" s="83">
        <f t="shared" ca="1" si="238"/>
        <v>358.97511002182694</v>
      </c>
    </row>
    <row r="669" spans="1:54" x14ac:dyDescent="0.25">
      <c r="A669" s="58">
        <v>667</v>
      </c>
      <c r="B669" s="59">
        <f t="shared" si="227"/>
        <v>11.116666666666667</v>
      </c>
      <c r="C669" s="58">
        <v>77.099999999999994</v>
      </c>
      <c r="D669" s="58">
        <v>38.299999999999997</v>
      </c>
      <c r="F669" s="117"/>
      <c r="G669" s="117"/>
      <c r="H669" s="112">
        <f t="shared" si="228"/>
        <v>0</v>
      </c>
      <c r="I669" s="121"/>
      <c r="J669" s="92">
        <f t="shared" si="229"/>
        <v>0</v>
      </c>
      <c r="L669" s="94">
        <v>667</v>
      </c>
      <c r="M669" s="114">
        <f t="shared" ca="1" si="225"/>
        <v>1612.2872523030801</v>
      </c>
      <c r="N669" s="115">
        <f ca="1">( IF(ISNUMBER(D669), D669,1)/100)*BA669 - $T$23 + $T$21</f>
        <v>136.73751858943362</v>
      </c>
      <c r="P669" s="102"/>
      <c r="Q669" s="102"/>
      <c r="R669" s="102"/>
      <c r="S669" s="102"/>
      <c r="AC669" s="83">
        <f t="shared" si="240"/>
        <v>0</v>
      </c>
      <c r="AD669" s="83">
        <f t="shared" si="241"/>
        <v>0</v>
      </c>
      <c r="AF669" s="83">
        <f t="shared" si="230"/>
        <v>0</v>
      </c>
      <c r="AG669" s="83">
        <f t="shared" si="231"/>
        <v>0</v>
      </c>
      <c r="AQ669" s="83">
        <f t="shared" ca="1" si="232"/>
        <v>-3.2000000000000171</v>
      </c>
      <c r="AR669" s="83">
        <f t="shared" ca="1" si="233"/>
        <v>-140.39319207369857</v>
      </c>
      <c r="AS669" s="83">
        <f t="shared" ca="1" si="226"/>
        <v>-142.80680792630145</v>
      </c>
      <c r="AT669" s="83" cm="1">
        <f t="array" aca="1" ref="AT669" ca="1">_xlfn.LET(_xlpm.rozsah, $F$3:$F$10001,_xlpm.podminka, (_xlpm.rozsah&gt;M669)*(ISNUMBER(_xlpm.rozsah)),_xlpm.indexy, IF(_xlpm.podminka, ROW(_xlpm.rozsah)-MIN(ROW(_xlpm.rozsah))+1),_xlpm.prvni, MIN(_xlpm.indexy),_xlpm.finalni, IF(_xlpm.prvni=1, 2, _xlpm.prvni),INDEX(_xlpm.rozsah, _xlpm.finalni))</f>
        <v>1700</v>
      </c>
      <c r="AU669" s="83" cm="1">
        <f t="array" aca="1" ref="AU669" ca="1">INDEX($F$3:$F$10001,MATCH(AT669,$F$3:$F$10004,0)-1)</f>
        <v>1600</v>
      </c>
      <c r="AV669" s="83">
        <f t="shared" ca="1" si="220"/>
        <v>-140</v>
      </c>
      <c r="AW669" s="83">
        <f t="shared" ca="1" si="221"/>
        <v>-143.20000000000002</v>
      </c>
      <c r="AX669" s="83">
        <f t="shared" ca="1" si="234"/>
        <v>350</v>
      </c>
      <c r="AY669" s="83">
        <f t="shared" ca="1" si="235"/>
        <v>358</v>
      </c>
      <c r="AZ669" s="83">
        <f t="shared" ca="1" si="236"/>
        <v>-8</v>
      </c>
      <c r="BA669" s="83">
        <f t="shared" ca="1" si="237"/>
        <v>357.0170198157536</v>
      </c>
      <c r="BB669" s="83">
        <f t="shared" ca="1" si="238"/>
        <v>350.9829801842464</v>
      </c>
    </row>
    <row r="670" spans="1:54" x14ac:dyDescent="0.25">
      <c r="A670" s="58">
        <v>668</v>
      </c>
      <c r="B670" s="59">
        <f t="shared" si="227"/>
        <v>11.133333333333333</v>
      </c>
      <c r="C670" s="58">
        <v>63.1</v>
      </c>
      <c r="D670" s="58">
        <v>0</v>
      </c>
      <c r="F670" s="117"/>
      <c r="G670" s="117"/>
      <c r="H670" s="112">
        <f t="shared" si="228"/>
        <v>0</v>
      </c>
      <c r="I670" s="121"/>
      <c r="J670" s="92">
        <f t="shared" si="229"/>
        <v>0</v>
      </c>
      <c r="L670" s="94">
        <v>668</v>
      </c>
      <c r="M670" s="114">
        <f t="shared" ca="1" si="225"/>
        <v>1501.1066876825469</v>
      </c>
      <c r="N670" s="115">
        <f t="shared" ref="N670:N676" ca="1" si="242">( IF(ISNUMBER(D670), D670,1)/100)*BB670 - $T$23 + $T$21</f>
        <v>0</v>
      </c>
      <c r="P670" s="102"/>
      <c r="Q670" s="102"/>
      <c r="R670" s="102"/>
      <c r="S670" s="102"/>
      <c r="AC670" s="83">
        <f t="shared" si="240"/>
        <v>0</v>
      </c>
      <c r="AD670" s="83">
        <f t="shared" si="241"/>
        <v>0</v>
      </c>
      <c r="AF670" s="83">
        <f t="shared" si="230"/>
        <v>0</v>
      </c>
      <c r="AG670" s="83">
        <f t="shared" si="231"/>
        <v>0</v>
      </c>
      <c r="AQ670" s="83">
        <f t="shared" ca="1" si="232"/>
        <v>-0.79999999999998295</v>
      </c>
      <c r="AR670" s="83">
        <f t="shared" ca="1" si="233"/>
        <v>-143.2088535014604</v>
      </c>
      <c r="AS670" s="83">
        <f t="shared" ca="1" si="226"/>
        <v>-143.99114649853962</v>
      </c>
      <c r="AT670" s="83" cm="1">
        <f t="array" aca="1" ref="AT670" ca="1">_xlfn.LET(_xlpm.rozsah, $F$3:$F$10001,_xlpm.podminka, (_xlpm.rozsah&gt;M670)*(ISNUMBER(_xlpm.rozsah)),_xlpm.indexy, IF(_xlpm.podminka, ROW(_xlpm.rozsah)-MIN(ROW(_xlpm.rozsah))+1),_xlpm.prvni, MIN(_xlpm.indexy),_xlpm.finalni, IF(_xlpm.prvni=1, 2, _xlpm.prvni),INDEX(_xlpm.rozsah, _xlpm.finalni))</f>
        <v>1600</v>
      </c>
      <c r="AU670" s="83" cm="1">
        <f t="array" aca="1" ref="AU670" ca="1">INDEX($F$3:$F$10001,MATCH(AT670,$F$3:$F$10004,0)-1)</f>
        <v>1500</v>
      </c>
      <c r="AV670" s="83">
        <f t="shared" ref="AV670:AV733" ca="1" si="243">INDEX($J$2:$J$10001,MATCH(AT670,$F$2:$F$10001,0))</f>
        <v>-143.20000000000002</v>
      </c>
      <c r="AW670" s="83">
        <f t="shared" ref="AW670:AW733" ca="1" si="244">INDEX($J$2:$J$10001,MATCH(AU670,$F$2:$F$10001,0))</f>
        <v>-144</v>
      </c>
      <c r="AX670" s="83">
        <f t="shared" ca="1" si="234"/>
        <v>358</v>
      </c>
      <c r="AY670" s="83">
        <f t="shared" ca="1" si="235"/>
        <v>360</v>
      </c>
      <c r="AZ670" s="83">
        <f t="shared" ca="1" si="236"/>
        <v>-2</v>
      </c>
      <c r="BA670" s="83">
        <f t="shared" ca="1" si="237"/>
        <v>359.97786624634904</v>
      </c>
      <c r="BB670" s="83">
        <f t="shared" ca="1" si="238"/>
        <v>358.02213375365096</v>
      </c>
    </row>
    <row r="671" spans="1:54" x14ac:dyDescent="0.25">
      <c r="A671" s="58">
        <v>669</v>
      </c>
      <c r="B671" s="59">
        <f t="shared" si="227"/>
        <v>11.15</v>
      </c>
      <c r="C671" s="58">
        <v>49.1</v>
      </c>
      <c r="D671" s="58">
        <v>47.9</v>
      </c>
      <c r="F671" s="117"/>
      <c r="G671" s="117"/>
      <c r="H671" s="112">
        <f t="shared" si="228"/>
        <v>0</v>
      </c>
      <c r="I671" s="121"/>
      <c r="J671" s="92">
        <f t="shared" si="229"/>
        <v>0</v>
      </c>
      <c r="L671" s="94">
        <v>669</v>
      </c>
      <c r="M671" s="114">
        <f t="shared" ca="1" si="225"/>
        <v>1389.9261230620136</v>
      </c>
      <c r="N671" s="115">
        <f t="shared" ca="1" si="242"/>
        <v>171.95746129467045</v>
      </c>
      <c r="P671" s="102"/>
      <c r="Q671" s="102"/>
      <c r="R671" s="102"/>
      <c r="S671" s="102"/>
      <c r="AC671" s="83">
        <f t="shared" si="240"/>
        <v>0</v>
      </c>
      <c r="AD671" s="83">
        <f t="shared" si="241"/>
        <v>0</v>
      </c>
      <c r="AF671" s="83">
        <f t="shared" si="230"/>
        <v>0</v>
      </c>
      <c r="AG671" s="83">
        <f t="shared" si="231"/>
        <v>0</v>
      </c>
      <c r="AQ671" s="83">
        <f t="shared" ca="1" si="232"/>
        <v>4</v>
      </c>
      <c r="AR671" s="83">
        <f t="shared" ca="1" si="233"/>
        <v>-143.59704492248053</v>
      </c>
      <c r="AS671" s="83">
        <f t="shared" ca="1" si="226"/>
        <v>-140.40295507751947</v>
      </c>
      <c r="AT671" s="83" cm="1">
        <f t="array" aca="1" ref="AT671" ca="1">_xlfn.LET(_xlpm.rozsah, $F$3:$F$10001,_xlpm.podminka, (_xlpm.rozsah&gt;M671)*(ISNUMBER(_xlpm.rozsah)),_xlpm.indexy, IF(_xlpm.podminka, ROW(_xlpm.rozsah)-MIN(ROW(_xlpm.rozsah))+1),_xlpm.prvni, MIN(_xlpm.indexy),_xlpm.finalni, IF(_xlpm.prvni=1, 2, _xlpm.prvni),INDEX(_xlpm.rozsah, _xlpm.finalni))</f>
        <v>1400</v>
      </c>
      <c r="AU671" s="83" cm="1">
        <f t="array" aca="1" ref="AU671" ca="1">INDEX($F$3:$F$10001,MATCH(AT671,$F$3:$F$10004,0)-1)</f>
        <v>1300</v>
      </c>
      <c r="AV671" s="83">
        <f t="shared" ca="1" si="243"/>
        <v>-144</v>
      </c>
      <c r="AW671" s="83">
        <f t="shared" ca="1" si="244"/>
        <v>-140</v>
      </c>
      <c r="AX671" s="83">
        <f t="shared" ca="1" si="234"/>
        <v>360</v>
      </c>
      <c r="AY671" s="83">
        <f t="shared" ca="1" si="235"/>
        <v>350</v>
      </c>
      <c r="AZ671" s="83">
        <f t="shared" ca="1" si="236"/>
        <v>10</v>
      </c>
      <c r="BA671" s="83">
        <f t="shared" ca="1" si="237"/>
        <v>351.00738769379865</v>
      </c>
      <c r="BB671" s="83">
        <f t="shared" ca="1" si="238"/>
        <v>358.99261230620135</v>
      </c>
    </row>
    <row r="672" spans="1:54" x14ac:dyDescent="0.25">
      <c r="A672" s="58">
        <v>670</v>
      </c>
      <c r="B672" s="59">
        <f t="shared" si="227"/>
        <v>11.166666666666666</v>
      </c>
      <c r="C672" s="58">
        <v>53.4</v>
      </c>
      <c r="D672" s="58">
        <v>91.3</v>
      </c>
      <c r="F672" s="117"/>
      <c r="G672" s="117"/>
      <c r="H672" s="112">
        <f t="shared" si="228"/>
        <v>0</v>
      </c>
      <c r="I672" s="121"/>
      <c r="J672" s="92">
        <f t="shared" si="229"/>
        <v>0</v>
      </c>
      <c r="L672" s="94">
        <v>670</v>
      </c>
      <c r="M672" s="114">
        <f t="shared" ca="1" si="225"/>
        <v>1424.0744393383202</v>
      </c>
      <c r="N672" s="115">
        <f t="shared" ca="1" si="242"/>
        <v>328.67999999999995</v>
      </c>
      <c r="P672" s="102"/>
      <c r="Q672" s="102"/>
      <c r="R672" s="102"/>
      <c r="S672" s="102"/>
      <c r="AC672" s="83">
        <f t="shared" si="240"/>
        <v>0</v>
      </c>
      <c r="AD672" s="83">
        <f t="shared" si="241"/>
        <v>0</v>
      </c>
      <c r="AF672" s="83">
        <f t="shared" si="230"/>
        <v>0</v>
      </c>
      <c r="AG672" s="83">
        <f t="shared" si="231"/>
        <v>0</v>
      </c>
      <c r="AQ672" s="83">
        <f t="shared" ca="1" si="232"/>
        <v>0</v>
      </c>
      <c r="AR672" s="83">
        <f t="shared" ca="1" si="233"/>
        <v>-144</v>
      </c>
      <c r="AS672" s="83">
        <f t="shared" ca="1" si="226"/>
        <v>-144</v>
      </c>
      <c r="AT672" s="83" cm="1">
        <f t="array" aca="1" ref="AT672" ca="1">_xlfn.LET(_xlpm.rozsah, $F$3:$F$10001,_xlpm.podminka, (_xlpm.rozsah&gt;M672)*(ISNUMBER(_xlpm.rozsah)),_xlpm.indexy, IF(_xlpm.podminka, ROW(_xlpm.rozsah)-MIN(ROW(_xlpm.rozsah))+1),_xlpm.prvni, MIN(_xlpm.indexy),_xlpm.finalni, IF(_xlpm.prvni=1, 2, _xlpm.prvni),INDEX(_xlpm.rozsah, _xlpm.finalni))</f>
        <v>1500</v>
      </c>
      <c r="AU672" s="83" cm="1">
        <f t="array" aca="1" ref="AU672" ca="1">INDEX($F$3:$F$10001,MATCH(AT672,$F$3:$F$10004,0)-1)</f>
        <v>1400</v>
      </c>
      <c r="AV672" s="83">
        <f t="shared" ca="1" si="243"/>
        <v>-144</v>
      </c>
      <c r="AW672" s="83">
        <f t="shared" ca="1" si="244"/>
        <v>-144</v>
      </c>
      <c r="AX672" s="83">
        <f t="shared" ca="1" si="234"/>
        <v>360</v>
      </c>
      <c r="AY672" s="83">
        <f t="shared" ca="1" si="235"/>
        <v>360</v>
      </c>
      <c r="AZ672" s="83">
        <f t="shared" ca="1" si="236"/>
        <v>0</v>
      </c>
      <c r="BA672" s="83">
        <f t="shared" ca="1" si="237"/>
        <v>360</v>
      </c>
      <c r="BB672" s="83">
        <f t="shared" ca="1" si="238"/>
        <v>360</v>
      </c>
    </row>
    <row r="673" spans="1:54" x14ac:dyDescent="0.25">
      <c r="A673" s="58">
        <v>671</v>
      </c>
      <c r="B673" s="59">
        <f t="shared" si="227"/>
        <v>11.183333333333334</v>
      </c>
      <c r="C673" s="58">
        <v>57.5</v>
      </c>
      <c r="D673" s="58">
        <v>85.7</v>
      </c>
      <c r="F673" s="117"/>
      <c r="G673" s="117"/>
      <c r="H673" s="112">
        <f t="shared" si="228"/>
        <v>0</v>
      </c>
      <c r="I673" s="121"/>
      <c r="J673" s="92">
        <f t="shared" si="229"/>
        <v>0</v>
      </c>
      <c r="L673" s="94">
        <v>671</v>
      </c>
      <c r="M673" s="114">
        <f t="shared" ca="1" si="225"/>
        <v>1456.6344618343335</v>
      </c>
      <c r="N673" s="115">
        <f t="shared" ca="1" si="242"/>
        <v>308.52</v>
      </c>
      <c r="P673" s="102"/>
      <c r="Q673" s="102"/>
      <c r="R673" s="102"/>
      <c r="S673" s="102"/>
      <c r="AC673" s="83">
        <f t="shared" si="240"/>
        <v>0</v>
      </c>
      <c r="AD673" s="83">
        <f t="shared" si="241"/>
        <v>0</v>
      </c>
      <c r="AF673" s="83">
        <f t="shared" si="230"/>
        <v>0</v>
      </c>
      <c r="AG673" s="83">
        <f t="shared" si="231"/>
        <v>0</v>
      </c>
      <c r="AQ673" s="83">
        <f t="shared" ca="1" si="232"/>
        <v>0</v>
      </c>
      <c r="AR673" s="83">
        <f t="shared" ca="1" si="233"/>
        <v>-144</v>
      </c>
      <c r="AS673" s="83">
        <f t="shared" ca="1" si="226"/>
        <v>-144</v>
      </c>
      <c r="AT673" s="83" cm="1">
        <f t="array" aca="1" ref="AT673" ca="1">_xlfn.LET(_xlpm.rozsah, $F$3:$F$10001,_xlpm.podminka, (_xlpm.rozsah&gt;M673)*(ISNUMBER(_xlpm.rozsah)),_xlpm.indexy, IF(_xlpm.podminka, ROW(_xlpm.rozsah)-MIN(ROW(_xlpm.rozsah))+1),_xlpm.prvni, MIN(_xlpm.indexy),_xlpm.finalni, IF(_xlpm.prvni=1, 2, _xlpm.prvni),INDEX(_xlpm.rozsah, _xlpm.finalni))</f>
        <v>1500</v>
      </c>
      <c r="AU673" s="83" cm="1">
        <f t="array" aca="1" ref="AU673" ca="1">INDEX($F$3:$F$10001,MATCH(AT673,$F$3:$F$10004,0)-1)</f>
        <v>1400</v>
      </c>
      <c r="AV673" s="83">
        <f t="shared" ca="1" si="243"/>
        <v>-144</v>
      </c>
      <c r="AW673" s="83">
        <f t="shared" ca="1" si="244"/>
        <v>-144</v>
      </c>
      <c r="AX673" s="83">
        <f t="shared" ca="1" si="234"/>
        <v>360</v>
      </c>
      <c r="AY673" s="83">
        <f t="shared" ca="1" si="235"/>
        <v>360</v>
      </c>
      <c r="AZ673" s="83">
        <f t="shared" ca="1" si="236"/>
        <v>0</v>
      </c>
      <c r="BA673" s="83">
        <f t="shared" ca="1" si="237"/>
        <v>360</v>
      </c>
      <c r="BB673" s="83">
        <f t="shared" ca="1" si="238"/>
        <v>360</v>
      </c>
    </row>
    <row r="674" spans="1:54" x14ac:dyDescent="0.25">
      <c r="A674" s="58">
        <v>672</v>
      </c>
      <c r="B674" s="59">
        <f t="shared" si="227"/>
        <v>11.2</v>
      </c>
      <c r="C674" s="58">
        <v>61.5</v>
      </c>
      <c r="D674" s="58">
        <v>89.2</v>
      </c>
      <c r="F674" s="117"/>
      <c r="G674" s="117"/>
      <c r="H674" s="112">
        <f t="shared" si="228"/>
        <v>0</v>
      </c>
      <c r="I674" s="121"/>
      <c r="J674" s="92">
        <f t="shared" si="229"/>
        <v>0</v>
      </c>
      <c r="L674" s="94">
        <v>672</v>
      </c>
      <c r="M674" s="114">
        <f t="shared" ca="1" si="225"/>
        <v>1488.4003374402002</v>
      </c>
      <c r="N674" s="115">
        <f t="shared" ca="1" si="242"/>
        <v>321.12</v>
      </c>
      <c r="P674" s="102"/>
      <c r="Q674" s="102"/>
      <c r="R674" s="102"/>
      <c r="S674" s="102"/>
      <c r="AC674" s="83">
        <f t="shared" si="240"/>
        <v>0</v>
      </c>
      <c r="AD674" s="83">
        <f t="shared" si="241"/>
        <v>0</v>
      </c>
      <c r="AF674" s="83">
        <f t="shared" si="230"/>
        <v>0</v>
      </c>
      <c r="AG674" s="83">
        <f t="shared" si="231"/>
        <v>0</v>
      </c>
      <c r="AQ674" s="83">
        <f t="shared" ca="1" si="232"/>
        <v>0</v>
      </c>
      <c r="AR674" s="83">
        <f t="shared" ca="1" si="233"/>
        <v>-144</v>
      </c>
      <c r="AS674" s="83">
        <f t="shared" ca="1" si="226"/>
        <v>-144</v>
      </c>
      <c r="AT674" s="83" cm="1">
        <f t="array" aca="1" ref="AT674" ca="1">_xlfn.LET(_xlpm.rozsah, $F$3:$F$10001,_xlpm.podminka, (_xlpm.rozsah&gt;M674)*(ISNUMBER(_xlpm.rozsah)),_xlpm.indexy, IF(_xlpm.podminka, ROW(_xlpm.rozsah)-MIN(ROW(_xlpm.rozsah))+1),_xlpm.prvni, MIN(_xlpm.indexy),_xlpm.finalni, IF(_xlpm.prvni=1, 2, _xlpm.prvni),INDEX(_xlpm.rozsah, _xlpm.finalni))</f>
        <v>1500</v>
      </c>
      <c r="AU674" s="83" cm="1">
        <f t="array" aca="1" ref="AU674" ca="1">INDEX($F$3:$F$10001,MATCH(AT674,$F$3:$F$10004,0)-1)</f>
        <v>1400</v>
      </c>
      <c r="AV674" s="83">
        <f t="shared" ca="1" si="243"/>
        <v>-144</v>
      </c>
      <c r="AW674" s="83">
        <f t="shared" ca="1" si="244"/>
        <v>-144</v>
      </c>
      <c r="AX674" s="83">
        <f t="shared" ca="1" si="234"/>
        <v>360</v>
      </c>
      <c r="AY674" s="83">
        <f t="shared" ca="1" si="235"/>
        <v>360</v>
      </c>
      <c r="AZ674" s="83">
        <f t="shared" ca="1" si="236"/>
        <v>0</v>
      </c>
      <c r="BA674" s="83">
        <f t="shared" ca="1" si="237"/>
        <v>360</v>
      </c>
      <c r="BB674" s="83">
        <f t="shared" ca="1" si="238"/>
        <v>360</v>
      </c>
    </row>
    <row r="675" spans="1:54" x14ac:dyDescent="0.25">
      <c r="A675" s="58">
        <v>673</v>
      </c>
      <c r="B675" s="59">
        <f t="shared" si="227"/>
        <v>11.216666666666667</v>
      </c>
      <c r="C675" s="58">
        <v>65.5</v>
      </c>
      <c r="D675" s="58">
        <v>85.9</v>
      </c>
      <c r="F675" s="117"/>
      <c r="G675" s="117"/>
      <c r="H675" s="112">
        <f t="shared" si="228"/>
        <v>0</v>
      </c>
      <c r="I675" s="121"/>
      <c r="J675" s="92">
        <f t="shared" si="229"/>
        <v>0</v>
      </c>
      <c r="L675" s="94">
        <v>673</v>
      </c>
      <c r="M675" s="114">
        <f t="shared" ca="1" si="225"/>
        <v>1520.1662130460668</v>
      </c>
      <c r="N675" s="115">
        <f t="shared" ca="1" si="242"/>
        <v>307.86845554013149</v>
      </c>
      <c r="P675" s="102"/>
      <c r="Q675" s="102"/>
      <c r="R675" s="102"/>
      <c r="S675" s="102"/>
      <c r="AC675" s="83">
        <f t="shared" si="240"/>
        <v>0</v>
      </c>
      <c r="AD675" s="83">
        <f t="shared" si="241"/>
        <v>0</v>
      </c>
      <c r="AF675" s="83">
        <f t="shared" si="230"/>
        <v>0</v>
      </c>
      <c r="AG675" s="83">
        <f t="shared" si="231"/>
        <v>0</v>
      </c>
      <c r="AQ675" s="83">
        <f t="shared" ca="1" si="232"/>
        <v>-0.79999999999998295</v>
      </c>
      <c r="AR675" s="83">
        <f t="shared" ca="1" si="233"/>
        <v>-143.36132970436856</v>
      </c>
      <c r="AS675" s="83">
        <f t="shared" ca="1" si="226"/>
        <v>-143.83867029563146</v>
      </c>
      <c r="AT675" s="83" cm="1">
        <f t="array" aca="1" ref="AT675" ca="1">_xlfn.LET(_xlpm.rozsah, $F$3:$F$10001,_xlpm.podminka, (_xlpm.rozsah&gt;M675)*(ISNUMBER(_xlpm.rozsah)),_xlpm.indexy, IF(_xlpm.podminka, ROW(_xlpm.rozsah)-MIN(ROW(_xlpm.rozsah))+1),_xlpm.prvni, MIN(_xlpm.indexy),_xlpm.finalni, IF(_xlpm.prvni=1, 2, _xlpm.prvni),INDEX(_xlpm.rozsah, _xlpm.finalni))</f>
        <v>1600</v>
      </c>
      <c r="AU675" s="83" cm="1">
        <f t="array" aca="1" ref="AU675" ca="1">INDEX($F$3:$F$10001,MATCH(AT675,$F$3:$F$10004,0)-1)</f>
        <v>1500</v>
      </c>
      <c r="AV675" s="83">
        <f t="shared" ca="1" si="243"/>
        <v>-143.20000000000002</v>
      </c>
      <c r="AW675" s="83">
        <f t="shared" ca="1" si="244"/>
        <v>-144</v>
      </c>
      <c r="AX675" s="83">
        <f t="shared" ca="1" si="234"/>
        <v>358</v>
      </c>
      <c r="AY675" s="83">
        <f t="shared" ca="1" si="235"/>
        <v>360</v>
      </c>
      <c r="AZ675" s="83">
        <f t="shared" ca="1" si="236"/>
        <v>-2</v>
      </c>
      <c r="BA675" s="83">
        <f t="shared" ca="1" si="237"/>
        <v>359.59667573907865</v>
      </c>
      <c r="BB675" s="83">
        <f t="shared" ca="1" si="238"/>
        <v>358.40332426092135</v>
      </c>
    </row>
    <row r="676" spans="1:54" x14ac:dyDescent="0.25">
      <c r="A676" s="58">
        <v>674</v>
      </c>
      <c r="B676" s="59">
        <f t="shared" si="227"/>
        <v>11.233333333333333</v>
      </c>
      <c r="C676" s="58">
        <v>69.5</v>
      </c>
      <c r="D676" s="58">
        <v>89.5</v>
      </c>
      <c r="F676" s="117"/>
      <c r="G676" s="117"/>
      <c r="H676" s="112">
        <f t="shared" si="228"/>
        <v>0</v>
      </c>
      <c r="I676" s="121"/>
      <c r="J676" s="92">
        <f t="shared" si="229"/>
        <v>0</v>
      </c>
      <c r="L676" s="94">
        <v>674</v>
      </c>
      <c r="M676" s="114">
        <f t="shared" ca="1" si="225"/>
        <v>1551.9320886519336</v>
      </c>
      <c r="N676" s="115">
        <f t="shared" ca="1" si="242"/>
        <v>321.3395843868696</v>
      </c>
      <c r="P676" s="102"/>
      <c r="Q676" s="102"/>
      <c r="R676" s="102"/>
      <c r="S676" s="102"/>
      <c r="AC676" s="83">
        <f t="shared" si="240"/>
        <v>0</v>
      </c>
      <c r="AD676" s="83">
        <f t="shared" si="241"/>
        <v>0</v>
      </c>
      <c r="AF676" s="83">
        <f t="shared" si="230"/>
        <v>0</v>
      </c>
      <c r="AG676" s="83">
        <f t="shared" si="231"/>
        <v>0</v>
      </c>
      <c r="AQ676" s="83">
        <f t="shared" ca="1" si="232"/>
        <v>-0.79999999999998295</v>
      </c>
      <c r="AR676" s="83">
        <f t="shared" ca="1" si="233"/>
        <v>-143.61545670921547</v>
      </c>
      <c r="AS676" s="83">
        <f t="shared" ca="1" si="226"/>
        <v>-143.58454329078455</v>
      </c>
      <c r="AT676" s="83" cm="1">
        <f t="array" aca="1" ref="AT676" ca="1">_xlfn.LET(_xlpm.rozsah, $F$3:$F$10001,_xlpm.podminka, (_xlpm.rozsah&gt;M676)*(ISNUMBER(_xlpm.rozsah)),_xlpm.indexy, IF(_xlpm.podminka, ROW(_xlpm.rozsah)-MIN(ROW(_xlpm.rozsah))+1),_xlpm.prvni, MIN(_xlpm.indexy),_xlpm.finalni, IF(_xlpm.prvni=1, 2, _xlpm.prvni),INDEX(_xlpm.rozsah, _xlpm.finalni))</f>
        <v>1600</v>
      </c>
      <c r="AU676" s="83" cm="1">
        <f t="array" aca="1" ref="AU676" ca="1">INDEX($F$3:$F$10001,MATCH(AT676,$F$3:$F$10004,0)-1)</f>
        <v>1500</v>
      </c>
      <c r="AV676" s="83">
        <f t="shared" ca="1" si="243"/>
        <v>-143.20000000000002</v>
      </c>
      <c r="AW676" s="83">
        <f t="shared" ca="1" si="244"/>
        <v>-144</v>
      </c>
      <c r="AX676" s="83">
        <f t="shared" ca="1" si="234"/>
        <v>358</v>
      </c>
      <c r="AY676" s="83">
        <f t="shared" ca="1" si="235"/>
        <v>360</v>
      </c>
      <c r="AZ676" s="83">
        <f t="shared" ca="1" si="236"/>
        <v>-2</v>
      </c>
      <c r="BA676" s="83">
        <f t="shared" ca="1" si="237"/>
        <v>358.96135822696135</v>
      </c>
      <c r="BB676" s="83">
        <f t="shared" ca="1" si="238"/>
        <v>359.03864177303865</v>
      </c>
    </row>
    <row r="677" spans="1:54" x14ac:dyDescent="0.25">
      <c r="A677" s="58">
        <v>675</v>
      </c>
      <c r="B677" s="59">
        <f t="shared" si="227"/>
        <v>11.25</v>
      </c>
      <c r="C677" s="58">
        <v>73.099999999999994</v>
      </c>
      <c r="D677" s="58">
        <v>75.5</v>
      </c>
      <c r="F677" s="117"/>
      <c r="G677" s="117"/>
      <c r="H677" s="112">
        <f t="shared" si="228"/>
        <v>0</v>
      </c>
      <c r="I677" s="121"/>
      <c r="J677" s="92">
        <f t="shared" si="229"/>
        <v>0</v>
      </c>
      <c r="L677" s="94">
        <v>675</v>
      </c>
      <c r="M677" s="114">
        <f t="shared" ca="1" si="225"/>
        <v>1580.5213766972136</v>
      </c>
      <c r="N677" s="115">
        <f ca="1">( IF(ISNUMBER(D677), D677,1)/100)*BA677 - $T$23 + $T$21</f>
        <v>270.58412721187204</v>
      </c>
      <c r="P677" s="102"/>
      <c r="Q677" s="102"/>
      <c r="R677" s="102"/>
      <c r="S677" s="102"/>
      <c r="AC677" s="83">
        <f t="shared" si="240"/>
        <v>0</v>
      </c>
      <c r="AD677" s="83">
        <f t="shared" si="241"/>
        <v>0</v>
      </c>
      <c r="AF677" s="83">
        <f t="shared" si="230"/>
        <v>0</v>
      </c>
      <c r="AG677" s="83">
        <f t="shared" si="231"/>
        <v>0</v>
      </c>
      <c r="AQ677" s="83">
        <f t="shared" ca="1" si="232"/>
        <v>-0.79999999999998295</v>
      </c>
      <c r="AR677" s="83">
        <f t="shared" ca="1" si="233"/>
        <v>-143.84417101357772</v>
      </c>
      <c r="AS677" s="83">
        <f t="shared" ca="1" si="226"/>
        <v>-143.3558289864223</v>
      </c>
      <c r="AT677" s="83" cm="1">
        <f t="array" aca="1" ref="AT677" ca="1">_xlfn.LET(_xlpm.rozsah, $F$3:$F$10001,_xlpm.podminka, (_xlpm.rozsah&gt;M677)*(ISNUMBER(_xlpm.rozsah)),_xlpm.indexy, IF(_xlpm.podminka, ROW(_xlpm.rozsah)-MIN(ROW(_xlpm.rozsah))+1),_xlpm.prvni, MIN(_xlpm.indexy),_xlpm.finalni, IF(_xlpm.prvni=1, 2, _xlpm.prvni),INDEX(_xlpm.rozsah, _xlpm.finalni))</f>
        <v>1600</v>
      </c>
      <c r="AU677" s="83" cm="1">
        <f t="array" aca="1" ref="AU677" ca="1">INDEX($F$3:$F$10001,MATCH(AT677,$F$3:$F$10004,0)-1)</f>
        <v>1500</v>
      </c>
      <c r="AV677" s="83">
        <f t="shared" ca="1" si="243"/>
        <v>-143.20000000000002</v>
      </c>
      <c r="AW677" s="83">
        <f t="shared" ca="1" si="244"/>
        <v>-144</v>
      </c>
      <c r="AX677" s="83">
        <f t="shared" ca="1" si="234"/>
        <v>358</v>
      </c>
      <c r="AY677" s="83">
        <f t="shared" ca="1" si="235"/>
        <v>360</v>
      </c>
      <c r="AZ677" s="83">
        <f t="shared" ca="1" si="236"/>
        <v>-2</v>
      </c>
      <c r="BA677" s="83">
        <f t="shared" ca="1" si="237"/>
        <v>358.38957246605571</v>
      </c>
      <c r="BB677" s="83">
        <f t="shared" ca="1" si="238"/>
        <v>359.61042753394429</v>
      </c>
    </row>
    <row r="678" spans="1:54" x14ac:dyDescent="0.25">
      <c r="A678" s="58">
        <v>676</v>
      </c>
      <c r="B678" s="59">
        <f t="shared" si="227"/>
        <v>11.266666666666667</v>
      </c>
      <c r="C678" s="58">
        <v>76.2</v>
      </c>
      <c r="D678" s="58">
        <v>73.599999999999994</v>
      </c>
      <c r="F678" s="117"/>
      <c r="G678" s="117"/>
      <c r="H678" s="112">
        <f t="shared" si="228"/>
        <v>0</v>
      </c>
      <c r="I678" s="121"/>
      <c r="J678" s="92">
        <f t="shared" si="229"/>
        <v>0</v>
      </c>
      <c r="L678" s="94">
        <v>676</v>
      </c>
      <c r="M678" s="114">
        <f t="shared" ca="1" si="225"/>
        <v>1605.1399302917603</v>
      </c>
      <c r="N678" s="115">
        <f ca="1">( IF(ISNUMBER(D678), D678,1)/100)*BA678 - $T$23 + $T$21</f>
        <v>263.18536090442115</v>
      </c>
      <c r="P678" s="102"/>
      <c r="Q678" s="102"/>
      <c r="R678" s="102"/>
      <c r="S678" s="102"/>
      <c r="AC678" s="83">
        <f t="shared" si="240"/>
        <v>0</v>
      </c>
      <c r="AD678" s="83">
        <f t="shared" si="241"/>
        <v>0</v>
      </c>
      <c r="AF678" s="83">
        <f t="shared" si="230"/>
        <v>0</v>
      </c>
      <c r="AG678" s="83">
        <f t="shared" si="231"/>
        <v>0</v>
      </c>
      <c r="AQ678" s="83">
        <f t="shared" ca="1" si="232"/>
        <v>-3.2000000000000171</v>
      </c>
      <c r="AR678" s="83">
        <f t="shared" ca="1" si="233"/>
        <v>-140.16447776933632</v>
      </c>
      <c r="AS678" s="83">
        <f t="shared" ca="1" si="226"/>
        <v>-143.0355222306637</v>
      </c>
      <c r="AT678" s="83" cm="1">
        <f t="array" aca="1" ref="AT678" ca="1">_xlfn.LET(_xlpm.rozsah, $F$3:$F$10001,_xlpm.podminka, (_xlpm.rozsah&gt;M678)*(ISNUMBER(_xlpm.rozsah)),_xlpm.indexy, IF(_xlpm.podminka, ROW(_xlpm.rozsah)-MIN(ROW(_xlpm.rozsah))+1),_xlpm.prvni, MIN(_xlpm.indexy),_xlpm.finalni, IF(_xlpm.prvni=1, 2, _xlpm.prvni),INDEX(_xlpm.rozsah, _xlpm.finalni))</f>
        <v>1700</v>
      </c>
      <c r="AU678" s="83" cm="1">
        <f t="array" aca="1" ref="AU678" ca="1">INDEX($F$3:$F$10001,MATCH(AT678,$F$3:$F$10004,0)-1)</f>
        <v>1600</v>
      </c>
      <c r="AV678" s="83">
        <f t="shared" ca="1" si="243"/>
        <v>-140</v>
      </c>
      <c r="AW678" s="83">
        <f t="shared" ca="1" si="244"/>
        <v>-143.20000000000002</v>
      </c>
      <c r="AX678" s="83">
        <f t="shared" ca="1" si="234"/>
        <v>350</v>
      </c>
      <c r="AY678" s="83">
        <f t="shared" ca="1" si="235"/>
        <v>358</v>
      </c>
      <c r="AZ678" s="83">
        <f t="shared" ca="1" si="236"/>
        <v>-8</v>
      </c>
      <c r="BA678" s="83">
        <f t="shared" ca="1" si="237"/>
        <v>357.58880557665918</v>
      </c>
      <c r="BB678" s="83">
        <f t="shared" ca="1" si="238"/>
        <v>350.41119442334082</v>
      </c>
    </row>
    <row r="679" spans="1:54" x14ac:dyDescent="0.25">
      <c r="A679" s="58">
        <v>677</v>
      </c>
      <c r="B679" s="59">
        <f t="shared" si="227"/>
        <v>11.283333333333333</v>
      </c>
      <c r="C679" s="58">
        <v>79.099999999999994</v>
      </c>
      <c r="D679" s="58">
        <v>75.599999999999994</v>
      </c>
      <c r="F679" s="117"/>
      <c r="G679" s="117"/>
      <c r="H679" s="112">
        <f t="shared" si="228"/>
        <v>0</v>
      </c>
      <c r="I679" s="121"/>
      <c r="J679" s="92">
        <f t="shared" si="229"/>
        <v>0</v>
      </c>
      <c r="L679" s="94">
        <v>677</v>
      </c>
      <c r="M679" s="114">
        <f t="shared" ca="1" si="225"/>
        <v>1628.1701901060137</v>
      </c>
      <c r="N679" s="115">
        <f ca="1">( IF(ISNUMBER(D679), D679,1)/100)*BA679 - $T$23 + $T$21</f>
        <v>268.94426690238822</v>
      </c>
      <c r="P679" s="102"/>
      <c r="Q679" s="102"/>
      <c r="R679" s="102"/>
      <c r="S679" s="102"/>
      <c r="AC679" s="83">
        <f t="shared" si="240"/>
        <v>0</v>
      </c>
      <c r="AD679" s="83">
        <f t="shared" si="241"/>
        <v>0</v>
      </c>
      <c r="AF679" s="83">
        <f t="shared" si="230"/>
        <v>0</v>
      </c>
      <c r="AG679" s="83">
        <f t="shared" si="231"/>
        <v>0</v>
      </c>
      <c r="AQ679" s="83">
        <f t="shared" ca="1" si="232"/>
        <v>-3.2000000000000171</v>
      </c>
      <c r="AR679" s="83">
        <f t="shared" ca="1" si="233"/>
        <v>-140.90144608339244</v>
      </c>
      <c r="AS679" s="83">
        <f t="shared" ca="1" si="226"/>
        <v>-142.29855391660757</v>
      </c>
      <c r="AT679" s="83" cm="1">
        <f t="array" aca="1" ref="AT679" ca="1">_xlfn.LET(_xlpm.rozsah, $F$3:$F$10001,_xlpm.podminka, (_xlpm.rozsah&gt;M679)*(ISNUMBER(_xlpm.rozsah)),_xlpm.indexy, IF(_xlpm.podminka, ROW(_xlpm.rozsah)-MIN(ROW(_xlpm.rozsah))+1),_xlpm.prvni, MIN(_xlpm.indexy),_xlpm.finalni, IF(_xlpm.prvni=1, 2, _xlpm.prvni),INDEX(_xlpm.rozsah, _xlpm.finalni))</f>
        <v>1700</v>
      </c>
      <c r="AU679" s="83" cm="1">
        <f t="array" aca="1" ref="AU679" ca="1">INDEX($F$3:$F$10001,MATCH(AT679,$F$3:$F$10004,0)-1)</f>
        <v>1600</v>
      </c>
      <c r="AV679" s="83">
        <f t="shared" ca="1" si="243"/>
        <v>-140</v>
      </c>
      <c r="AW679" s="83">
        <f t="shared" ca="1" si="244"/>
        <v>-143.20000000000002</v>
      </c>
      <c r="AX679" s="83">
        <f t="shared" ca="1" si="234"/>
        <v>350</v>
      </c>
      <c r="AY679" s="83">
        <f t="shared" ca="1" si="235"/>
        <v>358</v>
      </c>
      <c r="AZ679" s="83">
        <f t="shared" ca="1" si="236"/>
        <v>-8</v>
      </c>
      <c r="BA679" s="83">
        <f t="shared" ca="1" si="237"/>
        <v>355.74638479151889</v>
      </c>
      <c r="BB679" s="83">
        <f t="shared" ca="1" si="238"/>
        <v>352.25361520848111</v>
      </c>
    </row>
    <row r="680" spans="1:54" x14ac:dyDescent="0.25">
      <c r="A680" s="58">
        <v>678</v>
      </c>
      <c r="B680" s="59">
        <f t="shared" si="227"/>
        <v>11.3</v>
      </c>
      <c r="C680" s="58">
        <v>81.8</v>
      </c>
      <c r="D680" s="58">
        <v>78.2</v>
      </c>
      <c r="F680" s="117"/>
      <c r="G680" s="117"/>
      <c r="H680" s="112">
        <f t="shared" si="228"/>
        <v>0</v>
      </c>
      <c r="I680" s="121"/>
      <c r="J680" s="92">
        <f t="shared" si="229"/>
        <v>0</v>
      </c>
      <c r="L680" s="94">
        <v>678</v>
      </c>
      <c r="M680" s="114">
        <f t="shared" ca="1" si="225"/>
        <v>1649.6121561399736</v>
      </c>
      <c r="N680" s="115">
        <f ca="1">( IF(ISNUMBER(D680), D680,1)/100)*BA680 - $T$23 + $T$21</f>
        <v>276.85226351188322</v>
      </c>
      <c r="P680" s="102"/>
      <c r="Q680" s="102"/>
      <c r="R680" s="102"/>
      <c r="S680" s="102"/>
      <c r="AC680" s="83">
        <f t="shared" si="240"/>
        <v>0</v>
      </c>
      <c r="AD680" s="83">
        <f t="shared" si="241"/>
        <v>0</v>
      </c>
      <c r="AF680" s="83">
        <f t="shared" si="230"/>
        <v>0</v>
      </c>
      <c r="AG680" s="83">
        <f t="shared" si="231"/>
        <v>0</v>
      </c>
      <c r="AQ680" s="83">
        <f t="shared" ca="1" si="232"/>
        <v>-3.2000000000000171</v>
      </c>
      <c r="AR680" s="83">
        <f t="shared" ca="1" si="233"/>
        <v>-141.58758899647916</v>
      </c>
      <c r="AS680" s="83">
        <f t="shared" ca="1" si="226"/>
        <v>-141.61241100352086</v>
      </c>
      <c r="AT680" s="83" cm="1">
        <f t="array" aca="1" ref="AT680" ca="1">_xlfn.LET(_xlpm.rozsah, $F$3:$F$10001,_xlpm.podminka, (_xlpm.rozsah&gt;M680)*(ISNUMBER(_xlpm.rozsah)),_xlpm.indexy, IF(_xlpm.podminka, ROW(_xlpm.rozsah)-MIN(ROW(_xlpm.rozsah))+1),_xlpm.prvni, MIN(_xlpm.indexy),_xlpm.finalni, IF(_xlpm.prvni=1, 2, _xlpm.prvni),INDEX(_xlpm.rozsah, _xlpm.finalni))</f>
        <v>1700</v>
      </c>
      <c r="AU680" s="83" cm="1">
        <f t="array" aca="1" ref="AU680" ca="1">INDEX($F$3:$F$10001,MATCH(AT680,$F$3:$F$10004,0)-1)</f>
        <v>1600</v>
      </c>
      <c r="AV680" s="83">
        <f t="shared" ca="1" si="243"/>
        <v>-140</v>
      </c>
      <c r="AW680" s="83">
        <f t="shared" ca="1" si="244"/>
        <v>-143.20000000000002</v>
      </c>
      <c r="AX680" s="83">
        <f t="shared" ca="1" si="234"/>
        <v>350</v>
      </c>
      <c r="AY680" s="83">
        <f t="shared" ca="1" si="235"/>
        <v>358</v>
      </c>
      <c r="AZ680" s="83">
        <f t="shared" ca="1" si="236"/>
        <v>-8</v>
      </c>
      <c r="BA680" s="83">
        <f t="shared" ca="1" si="237"/>
        <v>354.03102750880208</v>
      </c>
      <c r="BB680" s="83">
        <f t="shared" ca="1" si="238"/>
        <v>353.96897249119792</v>
      </c>
    </row>
    <row r="681" spans="1:54" x14ac:dyDescent="0.25">
      <c r="A681" s="58">
        <v>679</v>
      </c>
      <c r="B681" s="59">
        <f t="shared" si="227"/>
        <v>11.316666666666666</v>
      </c>
      <c r="C681" s="58">
        <v>84.1</v>
      </c>
      <c r="D681" s="58">
        <v>39</v>
      </c>
      <c r="F681" s="117"/>
      <c r="G681" s="117"/>
      <c r="H681" s="112">
        <f t="shared" si="228"/>
        <v>0</v>
      </c>
      <c r="I681" s="121"/>
      <c r="J681" s="92">
        <f t="shared" si="229"/>
        <v>0</v>
      </c>
      <c r="L681" s="94">
        <v>679</v>
      </c>
      <c r="M681" s="114">
        <f t="shared" ca="1" si="225"/>
        <v>1667.8775346133471</v>
      </c>
      <c r="N681" s="115">
        <f ca="1">( IF(ISNUMBER(D681), D681,1)/100)*BA681 - $T$23 + $T$21</f>
        <v>137.50222092006356</v>
      </c>
      <c r="P681" s="102"/>
      <c r="Q681" s="102"/>
      <c r="R681" s="102"/>
      <c r="S681" s="102"/>
      <c r="AC681" s="83">
        <f t="shared" si="240"/>
        <v>0</v>
      </c>
      <c r="AD681" s="83">
        <f t="shared" si="241"/>
        <v>0</v>
      </c>
      <c r="AF681" s="83">
        <f t="shared" si="230"/>
        <v>0</v>
      </c>
      <c r="AG681" s="83">
        <f t="shared" si="231"/>
        <v>0</v>
      </c>
      <c r="AQ681" s="83">
        <f t="shared" ca="1" si="232"/>
        <v>-3.2000000000000171</v>
      </c>
      <c r="AR681" s="83">
        <f t="shared" ca="1" si="233"/>
        <v>-142.17208110762712</v>
      </c>
      <c r="AS681" s="83">
        <f t="shared" ca="1" si="226"/>
        <v>-141.0279188923729</v>
      </c>
      <c r="AT681" s="83" cm="1">
        <f t="array" aca="1" ref="AT681" ca="1">_xlfn.LET(_xlpm.rozsah, $F$3:$F$10001,_xlpm.podminka, (_xlpm.rozsah&gt;M681)*(ISNUMBER(_xlpm.rozsah)),_xlpm.indexy, IF(_xlpm.podminka, ROW(_xlpm.rozsah)-MIN(ROW(_xlpm.rozsah))+1),_xlpm.prvni, MIN(_xlpm.indexy),_xlpm.finalni, IF(_xlpm.prvni=1, 2, _xlpm.prvni),INDEX(_xlpm.rozsah, _xlpm.finalni))</f>
        <v>1700</v>
      </c>
      <c r="AU681" s="83" cm="1">
        <f t="array" aca="1" ref="AU681" ca="1">INDEX($F$3:$F$10001,MATCH(AT681,$F$3:$F$10004,0)-1)</f>
        <v>1600</v>
      </c>
      <c r="AV681" s="83">
        <f t="shared" ca="1" si="243"/>
        <v>-140</v>
      </c>
      <c r="AW681" s="83">
        <f t="shared" ca="1" si="244"/>
        <v>-143.20000000000002</v>
      </c>
      <c r="AX681" s="83">
        <f t="shared" ca="1" si="234"/>
        <v>350</v>
      </c>
      <c r="AY681" s="83">
        <f t="shared" ca="1" si="235"/>
        <v>358</v>
      </c>
      <c r="AZ681" s="83">
        <f t="shared" ca="1" si="236"/>
        <v>-8</v>
      </c>
      <c r="BA681" s="83">
        <f t="shared" ca="1" si="237"/>
        <v>352.56979723093224</v>
      </c>
      <c r="BB681" s="83">
        <f t="shared" ca="1" si="238"/>
        <v>355.43020276906776</v>
      </c>
    </row>
    <row r="682" spans="1:54" x14ac:dyDescent="0.25">
      <c r="A682" s="58">
        <v>680</v>
      </c>
      <c r="B682" s="59">
        <f t="shared" si="227"/>
        <v>11.333333333333334</v>
      </c>
      <c r="C682" s="58">
        <v>69.599999999999994</v>
      </c>
      <c r="D682" s="58">
        <v>0</v>
      </c>
      <c r="F682" s="117"/>
      <c r="G682" s="117"/>
      <c r="H682" s="112">
        <f t="shared" si="228"/>
        <v>0</v>
      </c>
      <c r="I682" s="121"/>
      <c r="J682" s="92">
        <f t="shared" si="229"/>
        <v>0</v>
      </c>
      <c r="L682" s="94">
        <v>680</v>
      </c>
      <c r="M682" s="114">
        <f t="shared" ca="1" si="225"/>
        <v>1552.7262355420803</v>
      </c>
      <c r="N682" s="115">
        <f t="shared" ref="N682:N694" ca="1" si="245">( IF(ISNUMBER(D682), D682,1)/100)*BB682 - $T$23 + $T$21</f>
        <v>0</v>
      </c>
      <c r="P682" s="102"/>
      <c r="Q682" s="102"/>
      <c r="R682" s="102"/>
      <c r="S682" s="102"/>
      <c r="AC682" s="83">
        <f t="shared" si="240"/>
        <v>0</v>
      </c>
      <c r="AD682" s="83">
        <f t="shared" si="241"/>
        <v>0</v>
      </c>
      <c r="AF682" s="83">
        <f t="shared" si="230"/>
        <v>0</v>
      </c>
      <c r="AG682" s="83">
        <f t="shared" si="231"/>
        <v>0</v>
      </c>
      <c r="AQ682" s="83">
        <f t="shared" ca="1" si="232"/>
        <v>-0.79999999999998295</v>
      </c>
      <c r="AR682" s="83">
        <f t="shared" ca="1" si="233"/>
        <v>-143.62180988433664</v>
      </c>
      <c r="AS682" s="83">
        <f t="shared" ca="1" si="226"/>
        <v>-143.57819011566338</v>
      </c>
      <c r="AT682" s="83" cm="1">
        <f t="array" aca="1" ref="AT682" ca="1">_xlfn.LET(_xlpm.rozsah, $F$3:$F$10001,_xlpm.podminka, (_xlpm.rozsah&gt;M682)*(ISNUMBER(_xlpm.rozsah)),_xlpm.indexy, IF(_xlpm.podminka, ROW(_xlpm.rozsah)-MIN(ROW(_xlpm.rozsah))+1),_xlpm.prvni, MIN(_xlpm.indexy),_xlpm.finalni, IF(_xlpm.prvni=1, 2, _xlpm.prvni),INDEX(_xlpm.rozsah, _xlpm.finalni))</f>
        <v>1600</v>
      </c>
      <c r="AU682" s="83" cm="1">
        <f t="array" aca="1" ref="AU682" ca="1">INDEX($F$3:$F$10001,MATCH(AT682,$F$3:$F$10004,0)-1)</f>
        <v>1500</v>
      </c>
      <c r="AV682" s="83">
        <f t="shared" ca="1" si="243"/>
        <v>-143.20000000000002</v>
      </c>
      <c r="AW682" s="83">
        <f t="shared" ca="1" si="244"/>
        <v>-144</v>
      </c>
      <c r="AX682" s="83">
        <f t="shared" ca="1" si="234"/>
        <v>358</v>
      </c>
      <c r="AY682" s="83">
        <f t="shared" ca="1" si="235"/>
        <v>360</v>
      </c>
      <c r="AZ682" s="83">
        <f t="shared" ca="1" si="236"/>
        <v>-2</v>
      </c>
      <c r="BA682" s="83">
        <f t="shared" ca="1" si="237"/>
        <v>358.94547528915837</v>
      </c>
      <c r="BB682" s="83">
        <f t="shared" ca="1" si="238"/>
        <v>359.05452471084163</v>
      </c>
    </row>
    <row r="683" spans="1:54" x14ac:dyDescent="0.25">
      <c r="A683" s="58">
        <v>681</v>
      </c>
      <c r="B683" s="59">
        <f t="shared" si="227"/>
        <v>11.35</v>
      </c>
      <c r="C683" s="58">
        <v>55</v>
      </c>
      <c r="D683" s="58">
        <v>25.2</v>
      </c>
      <c r="F683" s="117"/>
      <c r="G683" s="117"/>
      <c r="H683" s="112">
        <f t="shared" si="228"/>
        <v>0</v>
      </c>
      <c r="I683" s="121"/>
      <c r="J683" s="92">
        <f t="shared" si="229"/>
        <v>0</v>
      </c>
      <c r="L683" s="94">
        <v>681</v>
      </c>
      <c r="M683" s="114">
        <f t="shared" ca="1" si="225"/>
        <v>1436.7807895806668</v>
      </c>
      <c r="N683" s="115">
        <f t="shared" ca="1" si="245"/>
        <v>90.72</v>
      </c>
      <c r="P683" s="102"/>
      <c r="Q683" s="102"/>
      <c r="R683" s="102"/>
      <c r="S683" s="102"/>
      <c r="AC683" s="83">
        <f t="shared" si="240"/>
        <v>0</v>
      </c>
      <c r="AD683" s="83">
        <f t="shared" si="241"/>
        <v>0</v>
      </c>
      <c r="AF683" s="83">
        <f t="shared" si="230"/>
        <v>0</v>
      </c>
      <c r="AG683" s="83">
        <f t="shared" si="231"/>
        <v>0</v>
      </c>
      <c r="AQ683" s="83">
        <f t="shared" ca="1" si="232"/>
        <v>0</v>
      </c>
      <c r="AR683" s="83">
        <f t="shared" ca="1" si="233"/>
        <v>-144</v>
      </c>
      <c r="AS683" s="83">
        <f t="shared" ca="1" si="226"/>
        <v>-144</v>
      </c>
      <c r="AT683" s="83" cm="1">
        <f t="array" aca="1" ref="AT683" ca="1">_xlfn.LET(_xlpm.rozsah, $F$3:$F$10001,_xlpm.podminka, (_xlpm.rozsah&gt;M683)*(ISNUMBER(_xlpm.rozsah)),_xlpm.indexy, IF(_xlpm.podminka, ROW(_xlpm.rozsah)-MIN(ROW(_xlpm.rozsah))+1),_xlpm.prvni, MIN(_xlpm.indexy),_xlpm.finalni, IF(_xlpm.prvni=1, 2, _xlpm.prvni),INDEX(_xlpm.rozsah, _xlpm.finalni))</f>
        <v>1500</v>
      </c>
      <c r="AU683" s="83" cm="1">
        <f t="array" aca="1" ref="AU683" ca="1">INDEX($F$3:$F$10001,MATCH(AT683,$F$3:$F$10004,0)-1)</f>
        <v>1400</v>
      </c>
      <c r="AV683" s="83">
        <f t="shared" ca="1" si="243"/>
        <v>-144</v>
      </c>
      <c r="AW683" s="83">
        <f t="shared" ca="1" si="244"/>
        <v>-144</v>
      </c>
      <c r="AX683" s="83">
        <f t="shared" ca="1" si="234"/>
        <v>360</v>
      </c>
      <c r="AY683" s="83">
        <f t="shared" ca="1" si="235"/>
        <v>360</v>
      </c>
      <c r="AZ683" s="83">
        <f t="shared" ca="1" si="236"/>
        <v>0</v>
      </c>
      <c r="BA683" s="83">
        <f t="shared" ca="1" si="237"/>
        <v>360</v>
      </c>
      <c r="BB683" s="83">
        <f t="shared" ca="1" si="238"/>
        <v>360</v>
      </c>
    </row>
    <row r="684" spans="1:54" x14ac:dyDescent="0.25">
      <c r="A684" s="58">
        <v>682</v>
      </c>
      <c r="B684" s="59">
        <f t="shared" si="227"/>
        <v>11.366666666666667</v>
      </c>
      <c r="C684" s="58">
        <v>55.8</v>
      </c>
      <c r="D684" s="58">
        <v>49.9</v>
      </c>
      <c r="F684" s="117"/>
      <c r="G684" s="117"/>
      <c r="H684" s="112">
        <f t="shared" si="228"/>
        <v>0</v>
      </c>
      <c r="I684" s="121"/>
      <c r="J684" s="92">
        <f t="shared" si="229"/>
        <v>0</v>
      </c>
      <c r="L684" s="94">
        <v>682</v>
      </c>
      <c r="M684" s="114">
        <f t="shared" ca="1" si="225"/>
        <v>1443.1339647018401</v>
      </c>
      <c r="N684" s="115">
        <f t="shared" ca="1" si="245"/>
        <v>179.64</v>
      </c>
      <c r="P684" s="102"/>
      <c r="Q684" s="102"/>
      <c r="R684" s="102"/>
      <c r="S684" s="102"/>
      <c r="AC684" s="83">
        <f t="shared" si="240"/>
        <v>0</v>
      </c>
      <c r="AD684" s="83">
        <f t="shared" si="241"/>
        <v>0</v>
      </c>
      <c r="AF684" s="83">
        <f t="shared" si="230"/>
        <v>0</v>
      </c>
      <c r="AG684" s="83">
        <f t="shared" si="231"/>
        <v>0</v>
      </c>
      <c r="AQ684" s="83">
        <f t="shared" ca="1" si="232"/>
        <v>0</v>
      </c>
      <c r="AR684" s="83">
        <f t="shared" ca="1" si="233"/>
        <v>-144</v>
      </c>
      <c r="AS684" s="83">
        <f t="shared" ca="1" si="226"/>
        <v>-144</v>
      </c>
      <c r="AT684" s="83" cm="1">
        <f t="array" aca="1" ref="AT684" ca="1">_xlfn.LET(_xlpm.rozsah, $F$3:$F$10001,_xlpm.podminka, (_xlpm.rozsah&gt;M684)*(ISNUMBER(_xlpm.rozsah)),_xlpm.indexy, IF(_xlpm.podminka, ROW(_xlpm.rozsah)-MIN(ROW(_xlpm.rozsah))+1),_xlpm.prvni, MIN(_xlpm.indexy),_xlpm.finalni, IF(_xlpm.prvni=1, 2, _xlpm.prvni),INDEX(_xlpm.rozsah, _xlpm.finalni))</f>
        <v>1500</v>
      </c>
      <c r="AU684" s="83" cm="1">
        <f t="array" aca="1" ref="AU684" ca="1">INDEX($F$3:$F$10001,MATCH(AT684,$F$3:$F$10004,0)-1)</f>
        <v>1400</v>
      </c>
      <c r="AV684" s="83">
        <f t="shared" ca="1" si="243"/>
        <v>-144</v>
      </c>
      <c r="AW684" s="83">
        <f t="shared" ca="1" si="244"/>
        <v>-144</v>
      </c>
      <c r="AX684" s="83">
        <f t="shared" ca="1" si="234"/>
        <v>360</v>
      </c>
      <c r="AY684" s="83">
        <f t="shared" ca="1" si="235"/>
        <v>360</v>
      </c>
      <c r="AZ684" s="83">
        <f t="shared" ca="1" si="236"/>
        <v>0</v>
      </c>
      <c r="BA684" s="83">
        <f t="shared" ca="1" si="237"/>
        <v>360</v>
      </c>
      <c r="BB684" s="83">
        <f t="shared" ca="1" si="238"/>
        <v>360</v>
      </c>
    </row>
    <row r="685" spans="1:54" x14ac:dyDescent="0.25">
      <c r="A685" s="58">
        <v>683</v>
      </c>
      <c r="B685" s="59">
        <f t="shared" si="227"/>
        <v>11.383333333333333</v>
      </c>
      <c r="C685" s="58">
        <v>56.7</v>
      </c>
      <c r="D685" s="58">
        <v>46.4</v>
      </c>
      <c r="F685" s="117"/>
      <c r="G685" s="117"/>
      <c r="H685" s="112">
        <f t="shared" si="228"/>
        <v>0</v>
      </c>
      <c r="I685" s="121"/>
      <c r="J685" s="92">
        <f t="shared" si="229"/>
        <v>0</v>
      </c>
      <c r="L685" s="94">
        <v>683</v>
      </c>
      <c r="M685" s="114">
        <f t="shared" ca="1" si="225"/>
        <v>1450.2812867131602</v>
      </c>
      <c r="N685" s="115">
        <f t="shared" ca="1" si="245"/>
        <v>167.04</v>
      </c>
      <c r="P685" s="102"/>
      <c r="Q685" s="102"/>
      <c r="R685" s="102"/>
      <c r="S685" s="102"/>
      <c r="AC685" s="83">
        <f t="shared" si="240"/>
        <v>0</v>
      </c>
      <c r="AD685" s="83">
        <f t="shared" si="241"/>
        <v>0</v>
      </c>
      <c r="AF685" s="83">
        <f t="shared" si="230"/>
        <v>0</v>
      </c>
      <c r="AG685" s="83">
        <f t="shared" si="231"/>
        <v>0</v>
      </c>
      <c r="AQ685" s="83">
        <f t="shared" ca="1" si="232"/>
        <v>0</v>
      </c>
      <c r="AR685" s="83">
        <f t="shared" ca="1" si="233"/>
        <v>-144</v>
      </c>
      <c r="AS685" s="83">
        <f t="shared" ca="1" si="226"/>
        <v>-144</v>
      </c>
      <c r="AT685" s="83" cm="1">
        <f t="array" aca="1" ref="AT685" ca="1">_xlfn.LET(_xlpm.rozsah, $F$3:$F$10001,_xlpm.podminka, (_xlpm.rozsah&gt;M685)*(ISNUMBER(_xlpm.rozsah)),_xlpm.indexy, IF(_xlpm.podminka, ROW(_xlpm.rozsah)-MIN(ROW(_xlpm.rozsah))+1),_xlpm.prvni, MIN(_xlpm.indexy),_xlpm.finalni, IF(_xlpm.prvni=1, 2, _xlpm.prvni),INDEX(_xlpm.rozsah, _xlpm.finalni))</f>
        <v>1500</v>
      </c>
      <c r="AU685" s="83" cm="1">
        <f t="array" aca="1" ref="AU685" ca="1">INDEX($F$3:$F$10001,MATCH(AT685,$F$3:$F$10004,0)-1)</f>
        <v>1400</v>
      </c>
      <c r="AV685" s="83">
        <f t="shared" ca="1" si="243"/>
        <v>-144</v>
      </c>
      <c r="AW685" s="83">
        <f t="shared" ca="1" si="244"/>
        <v>-144</v>
      </c>
      <c r="AX685" s="83">
        <f t="shared" ca="1" si="234"/>
        <v>360</v>
      </c>
      <c r="AY685" s="83">
        <f t="shared" ca="1" si="235"/>
        <v>360</v>
      </c>
      <c r="AZ685" s="83">
        <f t="shared" ca="1" si="236"/>
        <v>0</v>
      </c>
      <c r="BA685" s="83">
        <f t="shared" ca="1" si="237"/>
        <v>360</v>
      </c>
      <c r="BB685" s="83">
        <f t="shared" ca="1" si="238"/>
        <v>360</v>
      </c>
    </row>
    <row r="686" spans="1:54" x14ac:dyDescent="0.25">
      <c r="A686" s="58">
        <v>684</v>
      </c>
      <c r="B686" s="59">
        <f t="shared" si="227"/>
        <v>11.4</v>
      </c>
      <c r="C686" s="58">
        <v>57.6</v>
      </c>
      <c r="D686" s="58">
        <v>76.3</v>
      </c>
      <c r="F686" s="117"/>
      <c r="G686" s="117"/>
      <c r="H686" s="112">
        <f t="shared" si="228"/>
        <v>0</v>
      </c>
      <c r="I686" s="121"/>
      <c r="J686" s="92">
        <f t="shared" si="229"/>
        <v>0</v>
      </c>
      <c r="L686" s="94">
        <v>684</v>
      </c>
      <c r="M686" s="114">
        <f t="shared" ca="1" si="225"/>
        <v>1457.4286087244802</v>
      </c>
      <c r="N686" s="115">
        <f t="shared" ca="1" si="245"/>
        <v>274.68</v>
      </c>
      <c r="P686" s="102"/>
      <c r="Q686" s="102"/>
      <c r="R686" s="102"/>
      <c r="S686" s="102"/>
      <c r="AC686" s="83">
        <f t="shared" si="240"/>
        <v>0</v>
      </c>
      <c r="AD686" s="83">
        <f t="shared" si="241"/>
        <v>0</v>
      </c>
      <c r="AF686" s="83">
        <f t="shared" si="230"/>
        <v>0</v>
      </c>
      <c r="AG686" s="83">
        <f t="shared" si="231"/>
        <v>0</v>
      </c>
      <c r="AQ686" s="83">
        <f t="shared" ca="1" si="232"/>
        <v>0</v>
      </c>
      <c r="AR686" s="83">
        <f t="shared" ca="1" si="233"/>
        <v>-144</v>
      </c>
      <c r="AS686" s="83">
        <f t="shared" ca="1" si="226"/>
        <v>-144</v>
      </c>
      <c r="AT686" s="83" cm="1">
        <f t="array" aca="1" ref="AT686" ca="1">_xlfn.LET(_xlpm.rozsah, $F$3:$F$10001,_xlpm.podminka, (_xlpm.rozsah&gt;M686)*(ISNUMBER(_xlpm.rozsah)),_xlpm.indexy, IF(_xlpm.podminka, ROW(_xlpm.rozsah)-MIN(ROW(_xlpm.rozsah))+1),_xlpm.prvni, MIN(_xlpm.indexy),_xlpm.finalni, IF(_xlpm.prvni=1, 2, _xlpm.prvni),INDEX(_xlpm.rozsah, _xlpm.finalni))</f>
        <v>1500</v>
      </c>
      <c r="AU686" s="83" cm="1">
        <f t="array" aca="1" ref="AU686" ca="1">INDEX($F$3:$F$10001,MATCH(AT686,$F$3:$F$10004,0)-1)</f>
        <v>1400</v>
      </c>
      <c r="AV686" s="83">
        <f t="shared" ca="1" si="243"/>
        <v>-144</v>
      </c>
      <c r="AW686" s="83">
        <f t="shared" ca="1" si="244"/>
        <v>-144</v>
      </c>
      <c r="AX686" s="83">
        <f t="shared" ca="1" si="234"/>
        <v>360</v>
      </c>
      <c r="AY686" s="83">
        <f t="shared" ca="1" si="235"/>
        <v>360</v>
      </c>
      <c r="AZ686" s="83">
        <f t="shared" ca="1" si="236"/>
        <v>0</v>
      </c>
      <c r="BA686" s="83">
        <f t="shared" ca="1" si="237"/>
        <v>360</v>
      </c>
      <c r="BB686" s="83">
        <f t="shared" ca="1" si="238"/>
        <v>360</v>
      </c>
    </row>
    <row r="687" spans="1:54" x14ac:dyDescent="0.25">
      <c r="A687" s="58">
        <v>685</v>
      </c>
      <c r="B687" s="59">
        <f t="shared" si="227"/>
        <v>11.416666666666666</v>
      </c>
      <c r="C687" s="58">
        <v>58.4</v>
      </c>
      <c r="D687" s="58">
        <v>92.7</v>
      </c>
      <c r="F687" s="117"/>
      <c r="G687" s="117"/>
      <c r="H687" s="112">
        <f t="shared" si="228"/>
        <v>0</v>
      </c>
      <c r="I687" s="121"/>
      <c r="J687" s="92">
        <f t="shared" si="229"/>
        <v>0</v>
      </c>
      <c r="L687" s="94">
        <v>685</v>
      </c>
      <c r="M687" s="114">
        <f t="shared" ca="1" si="225"/>
        <v>1463.7817838456535</v>
      </c>
      <c r="N687" s="115">
        <f t="shared" ca="1" si="245"/>
        <v>333.72</v>
      </c>
      <c r="P687" s="102"/>
      <c r="Q687" s="102"/>
      <c r="R687" s="102"/>
      <c r="S687" s="102"/>
      <c r="AC687" s="83">
        <f t="shared" si="240"/>
        <v>0</v>
      </c>
      <c r="AD687" s="83">
        <f t="shared" si="241"/>
        <v>0</v>
      </c>
      <c r="AF687" s="83">
        <f t="shared" si="230"/>
        <v>0</v>
      </c>
      <c r="AG687" s="83">
        <f t="shared" si="231"/>
        <v>0</v>
      </c>
      <c r="AQ687" s="83">
        <f t="shared" ca="1" si="232"/>
        <v>0</v>
      </c>
      <c r="AR687" s="83">
        <f t="shared" ca="1" si="233"/>
        <v>-144</v>
      </c>
      <c r="AS687" s="83">
        <f t="shared" ca="1" si="226"/>
        <v>-144</v>
      </c>
      <c r="AT687" s="83" cm="1">
        <f t="array" aca="1" ref="AT687" ca="1">_xlfn.LET(_xlpm.rozsah, $F$3:$F$10001,_xlpm.podminka, (_xlpm.rozsah&gt;M687)*(ISNUMBER(_xlpm.rozsah)),_xlpm.indexy, IF(_xlpm.podminka, ROW(_xlpm.rozsah)-MIN(ROW(_xlpm.rozsah))+1),_xlpm.prvni, MIN(_xlpm.indexy),_xlpm.finalni, IF(_xlpm.prvni=1, 2, _xlpm.prvni),INDEX(_xlpm.rozsah, _xlpm.finalni))</f>
        <v>1500</v>
      </c>
      <c r="AU687" s="83" cm="1">
        <f t="array" aca="1" ref="AU687" ca="1">INDEX($F$3:$F$10001,MATCH(AT687,$F$3:$F$10004,0)-1)</f>
        <v>1400</v>
      </c>
      <c r="AV687" s="83">
        <f t="shared" ca="1" si="243"/>
        <v>-144</v>
      </c>
      <c r="AW687" s="83">
        <f t="shared" ca="1" si="244"/>
        <v>-144</v>
      </c>
      <c r="AX687" s="83">
        <f t="shared" ca="1" si="234"/>
        <v>360</v>
      </c>
      <c r="AY687" s="83">
        <f t="shared" ca="1" si="235"/>
        <v>360</v>
      </c>
      <c r="AZ687" s="83">
        <f t="shared" ca="1" si="236"/>
        <v>0</v>
      </c>
      <c r="BA687" s="83">
        <f t="shared" ca="1" si="237"/>
        <v>360</v>
      </c>
      <c r="BB687" s="83">
        <f t="shared" ca="1" si="238"/>
        <v>360</v>
      </c>
    </row>
    <row r="688" spans="1:54" x14ac:dyDescent="0.25">
      <c r="A688" s="58">
        <v>686</v>
      </c>
      <c r="B688" s="59">
        <f t="shared" si="227"/>
        <v>11.433333333333334</v>
      </c>
      <c r="C688" s="58">
        <v>59.3</v>
      </c>
      <c r="D688" s="58">
        <v>99.9</v>
      </c>
      <c r="F688" s="117"/>
      <c r="G688" s="117"/>
      <c r="H688" s="112">
        <f t="shared" si="228"/>
        <v>0</v>
      </c>
      <c r="I688" s="121"/>
      <c r="J688" s="92">
        <f t="shared" si="229"/>
        <v>0</v>
      </c>
      <c r="L688" s="94">
        <v>686</v>
      </c>
      <c r="M688" s="114">
        <f t="shared" ca="1" si="225"/>
        <v>1470.9291058569736</v>
      </c>
      <c r="N688" s="115">
        <f t="shared" ca="1" si="245"/>
        <v>359.64000000000004</v>
      </c>
      <c r="P688" s="102"/>
      <c r="Q688" s="102"/>
      <c r="R688" s="102"/>
      <c r="S688" s="102"/>
      <c r="AC688" s="83">
        <f t="shared" si="240"/>
        <v>0</v>
      </c>
      <c r="AD688" s="83">
        <f t="shared" si="241"/>
        <v>0</v>
      </c>
      <c r="AF688" s="83">
        <f t="shared" si="230"/>
        <v>0</v>
      </c>
      <c r="AG688" s="83">
        <f t="shared" si="231"/>
        <v>0</v>
      </c>
      <c r="AQ688" s="83">
        <f t="shared" ca="1" si="232"/>
        <v>0</v>
      </c>
      <c r="AR688" s="83">
        <f t="shared" ca="1" si="233"/>
        <v>-144</v>
      </c>
      <c r="AS688" s="83">
        <f t="shared" ca="1" si="226"/>
        <v>-144</v>
      </c>
      <c r="AT688" s="83" cm="1">
        <f t="array" aca="1" ref="AT688" ca="1">_xlfn.LET(_xlpm.rozsah, $F$3:$F$10001,_xlpm.podminka, (_xlpm.rozsah&gt;M688)*(ISNUMBER(_xlpm.rozsah)),_xlpm.indexy, IF(_xlpm.podminka, ROW(_xlpm.rozsah)-MIN(ROW(_xlpm.rozsah))+1),_xlpm.prvni, MIN(_xlpm.indexy),_xlpm.finalni, IF(_xlpm.prvni=1, 2, _xlpm.prvni),INDEX(_xlpm.rozsah, _xlpm.finalni))</f>
        <v>1500</v>
      </c>
      <c r="AU688" s="83" cm="1">
        <f t="array" aca="1" ref="AU688" ca="1">INDEX($F$3:$F$10001,MATCH(AT688,$F$3:$F$10004,0)-1)</f>
        <v>1400</v>
      </c>
      <c r="AV688" s="83">
        <f t="shared" ca="1" si="243"/>
        <v>-144</v>
      </c>
      <c r="AW688" s="83">
        <f t="shared" ca="1" si="244"/>
        <v>-144</v>
      </c>
      <c r="AX688" s="83">
        <f t="shared" ca="1" si="234"/>
        <v>360</v>
      </c>
      <c r="AY688" s="83">
        <f t="shared" ca="1" si="235"/>
        <v>360</v>
      </c>
      <c r="AZ688" s="83">
        <f t="shared" ca="1" si="236"/>
        <v>0</v>
      </c>
      <c r="BA688" s="83">
        <f t="shared" ca="1" si="237"/>
        <v>360</v>
      </c>
      <c r="BB688" s="83">
        <f t="shared" ca="1" si="238"/>
        <v>360</v>
      </c>
    </row>
    <row r="689" spans="1:54" x14ac:dyDescent="0.25">
      <c r="A689" s="58">
        <v>687</v>
      </c>
      <c r="B689" s="59">
        <f t="shared" si="227"/>
        <v>11.45</v>
      </c>
      <c r="C689" s="58">
        <v>60.1</v>
      </c>
      <c r="D689" s="58">
        <v>95</v>
      </c>
      <c r="F689" s="117"/>
      <c r="G689" s="117"/>
      <c r="H689" s="112">
        <f t="shared" si="228"/>
        <v>0</v>
      </c>
      <c r="I689" s="121"/>
      <c r="J689" s="92">
        <f t="shared" si="229"/>
        <v>0</v>
      </c>
      <c r="L689" s="94">
        <v>687</v>
      </c>
      <c r="M689" s="114">
        <f t="shared" ca="1" si="225"/>
        <v>1477.2822809781469</v>
      </c>
      <c r="N689" s="115">
        <f t="shared" ca="1" si="245"/>
        <v>342</v>
      </c>
      <c r="P689" s="102"/>
      <c r="Q689" s="102"/>
      <c r="R689" s="102"/>
      <c r="S689" s="102"/>
      <c r="AC689" s="83">
        <f t="shared" si="240"/>
        <v>0</v>
      </c>
      <c r="AD689" s="83">
        <f t="shared" si="241"/>
        <v>0</v>
      </c>
      <c r="AF689" s="83">
        <f t="shared" si="230"/>
        <v>0</v>
      </c>
      <c r="AG689" s="83">
        <f t="shared" si="231"/>
        <v>0</v>
      </c>
      <c r="AQ689" s="83">
        <f t="shared" ca="1" si="232"/>
        <v>0</v>
      </c>
      <c r="AR689" s="83">
        <f t="shared" ca="1" si="233"/>
        <v>-144</v>
      </c>
      <c r="AS689" s="83">
        <f t="shared" ca="1" si="226"/>
        <v>-144</v>
      </c>
      <c r="AT689" s="83" cm="1">
        <f t="array" aca="1" ref="AT689" ca="1">_xlfn.LET(_xlpm.rozsah, $F$3:$F$10001,_xlpm.podminka, (_xlpm.rozsah&gt;M689)*(ISNUMBER(_xlpm.rozsah)),_xlpm.indexy, IF(_xlpm.podminka, ROW(_xlpm.rozsah)-MIN(ROW(_xlpm.rozsah))+1),_xlpm.prvni, MIN(_xlpm.indexy),_xlpm.finalni, IF(_xlpm.prvni=1, 2, _xlpm.prvni),INDEX(_xlpm.rozsah, _xlpm.finalni))</f>
        <v>1500</v>
      </c>
      <c r="AU689" s="83" cm="1">
        <f t="array" aca="1" ref="AU689" ca="1">INDEX($F$3:$F$10001,MATCH(AT689,$F$3:$F$10004,0)-1)</f>
        <v>1400</v>
      </c>
      <c r="AV689" s="83">
        <f t="shared" ca="1" si="243"/>
        <v>-144</v>
      </c>
      <c r="AW689" s="83">
        <f t="shared" ca="1" si="244"/>
        <v>-144</v>
      </c>
      <c r="AX689" s="83">
        <f t="shared" ca="1" si="234"/>
        <v>360</v>
      </c>
      <c r="AY689" s="83">
        <f t="shared" ca="1" si="235"/>
        <v>360</v>
      </c>
      <c r="AZ689" s="83">
        <f t="shared" ca="1" si="236"/>
        <v>0</v>
      </c>
      <c r="BA689" s="83">
        <f t="shared" ca="1" si="237"/>
        <v>360</v>
      </c>
      <c r="BB689" s="83">
        <f t="shared" ca="1" si="238"/>
        <v>360</v>
      </c>
    </row>
    <row r="690" spans="1:54" x14ac:dyDescent="0.25">
      <c r="A690" s="58">
        <v>688</v>
      </c>
      <c r="B690" s="59">
        <f t="shared" si="227"/>
        <v>11.466666666666667</v>
      </c>
      <c r="C690" s="58">
        <v>61</v>
      </c>
      <c r="D690" s="58">
        <v>46.7</v>
      </c>
      <c r="F690" s="117"/>
      <c r="G690" s="117"/>
      <c r="H690" s="112">
        <f t="shared" si="228"/>
        <v>0</v>
      </c>
      <c r="I690" s="121"/>
      <c r="J690" s="92">
        <f t="shared" si="229"/>
        <v>0</v>
      </c>
      <c r="L690" s="94">
        <v>688</v>
      </c>
      <c r="M690" s="114">
        <f t="shared" ca="1" si="225"/>
        <v>1484.429602989467</v>
      </c>
      <c r="N690" s="115">
        <f t="shared" ca="1" si="245"/>
        <v>168.12</v>
      </c>
      <c r="P690" s="102"/>
      <c r="Q690" s="102"/>
      <c r="R690" s="102"/>
      <c r="S690" s="102"/>
      <c r="AC690" s="83">
        <f t="shared" si="240"/>
        <v>0</v>
      </c>
      <c r="AD690" s="83">
        <f t="shared" si="241"/>
        <v>0</v>
      </c>
      <c r="AF690" s="83">
        <f t="shared" si="230"/>
        <v>0</v>
      </c>
      <c r="AG690" s="83">
        <f t="shared" si="231"/>
        <v>0</v>
      </c>
      <c r="AQ690" s="83">
        <f t="shared" ca="1" si="232"/>
        <v>0</v>
      </c>
      <c r="AR690" s="83">
        <f t="shared" ca="1" si="233"/>
        <v>-144</v>
      </c>
      <c r="AS690" s="83">
        <f t="shared" ca="1" si="226"/>
        <v>-144</v>
      </c>
      <c r="AT690" s="83" cm="1">
        <f t="array" aca="1" ref="AT690" ca="1">_xlfn.LET(_xlpm.rozsah, $F$3:$F$10001,_xlpm.podminka, (_xlpm.rozsah&gt;M690)*(ISNUMBER(_xlpm.rozsah)),_xlpm.indexy, IF(_xlpm.podminka, ROW(_xlpm.rozsah)-MIN(ROW(_xlpm.rozsah))+1),_xlpm.prvni, MIN(_xlpm.indexy),_xlpm.finalni, IF(_xlpm.prvni=1, 2, _xlpm.prvni),INDEX(_xlpm.rozsah, _xlpm.finalni))</f>
        <v>1500</v>
      </c>
      <c r="AU690" s="83" cm="1">
        <f t="array" aca="1" ref="AU690" ca="1">INDEX($F$3:$F$10001,MATCH(AT690,$F$3:$F$10004,0)-1)</f>
        <v>1400</v>
      </c>
      <c r="AV690" s="83">
        <f t="shared" ca="1" si="243"/>
        <v>-144</v>
      </c>
      <c r="AW690" s="83">
        <f t="shared" ca="1" si="244"/>
        <v>-144</v>
      </c>
      <c r="AX690" s="83">
        <f t="shared" ca="1" si="234"/>
        <v>360</v>
      </c>
      <c r="AY690" s="83">
        <f t="shared" ca="1" si="235"/>
        <v>360</v>
      </c>
      <c r="AZ690" s="83">
        <f t="shared" ca="1" si="236"/>
        <v>0</v>
      </c>
      <c r="BA690" s="83">
        <f t="shared" ca="1" si="237"/>
        <v>360</v>
      </c>
      <c r="BB690" s="83">
        <f t="shared" ca="1" si="238"/>
        <v>360</v>
      </c>
    </row>
    <row r="691" spans="1:54" x14ac:dyDescent="0.25">
      <c r="A691" s="58">
        <v>689</v>
      </c>
      <c r="B691" s="59">
        <f t="shared" si="227"/>
        <v>11.483333333333333</v>
      </c>
      <c r="C691" s="58">
        <v>46.6</v>
      </c>
      <c r="D691" s="58">
        <v>0</v>
      </c>
      <c r="F691" s="117"/>
      <c r="G691" s="117"/>
      <c r="H691" s="112">
        <f t="shared" si="228"/>
        <v>0</v>
      </c>
      <c r="I691" s="121"/>
      <c r="J691" s="92">
        <f t="shared" si="229"/>
        <v>0</v>
      </c>
      <c r="L691" s="94">
        <v>689</v>
      </c>
      <c r="M691" s="114">
        <f t="shared" ca="1" si="225"/>
        <v>1370.072450808347</v>
      </c>
      <c r="N691" s="115">
        <f t="shared" ca="1" si="245"/>
        <v>0</v>
      </c>
      <c r="P691" s="102"/>
      <c r="Q691" s="102"/>
      <c r="R691" s="102"/>
      <c r="S691" s="102"/>
      <c r="AC691" s="83">
        <f t="shared" si="240"/>
        <v>0</v>
      </c>
      <c r="AD691" s="83">
        <f t="shared" si="241"/>
        <v>0</v>
      </c>
      <c r="AF691" s="83">
        <f t="shared" si="230"/>
        <v>0</v>
      </c>
      <c r="AG691" s="83">
        <f t="shared" si="231"/>
        <v>0</v>
      </c>
      <c r="AQ691" s="83">
        <f t="shared" ca="1" si="232"/>
        <v>4</v>
      </c>
      <c r="AR691" s="83">
        <f t="shared" ca="1" si="233"/>
        <v>-142.80289803233387</v>
      </c>
      <c r="AS691" s="83">
        <f t="shared" ca="1" si="226"/>
        <v>-141.19710196766613</v>
      </c>
      <c r="AT691" s="83" cm="1">
        <f t="array" aca="1" ref="AT691" ca="1">_xlfn.LET(_xlpm.rozsah, $F$3:$F$10001,_xlpm.podminka, (_xlpm.rozsah&gt;M691)*(ISNUMBER(_xlpm.rozsah)),_xlpm.indexy, IF(_xlpm.podminka, ROW(_xlpm.rozsah)-MIN(ROW(_xlpm.rozsah))+1),_xlpm.prvni, MIN(_xlpm.indexy),_xlpm.finalni, IF(_xlpm.prvni=1, 2, _xlpm.prvni),INDEX(_xlpm.rozsah, _xlpm.finalni))</f>
        <v>1400</v>
      </c>
      <c r="AU691" s="83" cm="1">
        <f t="array" aca="1" ref="AU691" ca="1">INDEX($F$3:$F$10001,MATCH(AT691,$F$3:$F$10004,0)-1)</f>
        <v>1300</v>
      </c>
      <c r="AV691" s="83">
        <f t="shared" ca="1" si="243"/>
        <v>-144</v>
      </c>
      <c r="AW691" s="83">
        <f t="shared" ca="1" si="244"/>
        <v>-140</v>
      </c>
      <c r="AX691" s="83">
        <f t="shared" ca="1" si="234"/>
        <v>360</v>
      </c>
      <c r="AY691" s="83">
        <f t="shared" ca="1" si="235"/>
        <v>350</v>
      </c>
      <c r="AZ691" s="83">
        <f t="shared" ca="1" si="236"/>
        <v>10</v>
      </c>
      <c r="BA691" s="83">
        <f t="shared" ca="1" si="237"/>
        <v>352.99275491916529</v>
      </c>
      <c r="BB691" s="83">
        <f t="shared" ca="1" si="238"/>
        <v>357.00724508083471</v>
      </c>
    </row>
    <row r="692" spans="1:54" x14ac:dyDescent="0.25">
      <c r="A692" s="58">
        <v>690</v>
      </c>
      <c r="B692" s="59">
        <f t="shared" si="227"/>
        <v>11.5</v>
      </c>
      <c r="C692" s="58">
        <v>32.299999999999997</v>
      </c>
      <c r="D692" s="58">
        <v>34.6</v>
      </c>
      <c r="F692" s="117"/>
      <c r="G692" s="117"/>
      <c r="H692" s="112">
        <f t="shared" si="228"/>
        <v>0</v>
      </c>
      <c r="I692" s="121"/>
      <c r="J692" s="92">
        <f t="shared" si="229"/>
        <v>0</v>
      </c>
      <c r="L692" s="94">
        <v>690</v>
      </c>
      <c r="M692" s="114">
        <f t="shared" ca="1" si="225"/>
        <v>1256.5094455173735</v>
      </c>
      <c r="N692" s="115">
        <f t="shared" ca="1" si="245"/>
        <v>116.58568044470337</v>
      </c>
      <c r="P692" s="102"/>
      <c r="Q692" s="102"/>
      <c r="R692" s="102"/>
      <c r="S692" s="102"/>
      <c r="AC692" s="83">
        <f t="shared" si="240"/>
        <v>0</v>
      </c>
      <c r="AD692" s="83">
        <f t="shared" si="241"/>
        <v>0</v>
      </c>
      <c r="AF692" s="83">
        <f t="shared" si="230"/>
        <v>0</v>
      </c>
      <c r="AG692" s="83">
        <f t="shared" si="231"/>
        <v>0</v>
      </c>
      <c r="AQ692" s="83">
        <f t="shared" ca="1" si="232"/>
        <v>12</v>
      </c>
      <c r="AR692" s="83">
        <f t="shared" ca="1" si="233"/>
        <v>-134.78113346208482</v>
      </c>
      <c r="AS692" s="83">
        <f t="shared" ca="1" si="226"/>
        <v>-133.21886653791518</v>
      </c>
      <c r="AT692" s="83" cm="1">
        <f t="array" aca="1" ref="AT692" ca="1">_xlfn.LET(_xlpm.rozsah, $F$3:$F$10001,_xlpm.podminka, (_xlpm.rozsah&gt;M692)*(ISNUMBER(_xlpm.rozsah)),_xlpm.indexy, IF(_xlpm.podminka, ROW(_xlpm.rozsah)-MIN(ROW(_xlpm.rozsah))+1),_xlpm.prvni, MIN(_xlpm.indexy),_xlpm.finalni, IF(_xlpm.prvni=1, 2, _xlpm.prvni),INDEX(_xlpm.rozsah, _xlpm.finalni))</f>
        <v>1300</v>
      </c>
      <c r="AU692" s="83" cm="1">
        <f t="array" aca="1" ref="AU692" ca="1">INDEX($F$3:$F$10001,MATCH(AT692,$F$3:$F$10004,0)-1)</f>
        <v>1200</v>
      </c>
      <c r="AV692" s="83">
        <f t="shared" ca="1" si="243"/>
        <v>-140</v>
      </c>
      <c r="AW692" s="83">
        <f t="shared" ca="1" si="244"/>
        <v>-128</v>
      </c>
      <c r="AX692" s="83">
        <f t="shared" ca="1" si="234"/>
        <v>350</v>
      </c>
      <c r="AY692" s="83">
        <f t="shared" ca="1" si="235"/>
        <v>320</v>
      </c>
      <c r="AZ692" s="83">
        <f t="shared" ca="1" si="236"/>
        <v>30</v>
      </c>
      <c r="BA692" s="83">
        <f t="shared" ca="1" si="237"/>
        <v>333.04716634478797</v>
      </c>
      <c r="BB692" s="83">
        <f t="shared" ca="1" si="238"/>
        <v>336.95283365521203</v>
      </c>
    </row>
    <row r="693" spans="1:54" x14ac:dyDescent="0.25">
      <c r="A693" s="58">
        <v>691</v>
      </c>
      <c r="B693" s="59">
        <f t="shared" si="227"/>
        <v>11.516666666666667</v>
      </c>
      <c r="C693" s="58">
        <v>32.700000000000003</v>
      </c>
      <c r="D693" s="58">
        <v>68.599999999999994</v>
      </c>
      <c r="F693" s="117"/>
      <c r="G693" s="117"/>
      <c r="H693" s="112">
        <f t="shared" si="228"/>
        <v>0</v>
      </c>
      <c r="I693" s="121"/>
      <c r="J693" s="92">
        <f t="shared" si="229"/>
        <v>0</v>
      </c>
      <c r="L693" s="94">
        <v>691</v>
      </c>
      <c r="M693" s="114">
        <f t="shared" ca="1" si="225"/>
        <v>1259.68603307796</v>
      </c>
      <c r="N693" s="115">
        <f t="shared" ca="1" si="245"/>
        <v>231.80338560744414</v>
      </c>
      <c r="P693" s="102"/>
      <c r="Q693" s="102"/>
      <c r="R693" s="102"/>
      <c r="S693" s="102"/>
      <c r="AC693" s="83">
        <f t="shared" si="240"/>
        <v>0</v>
      </c>
      <c r="AD693" s="83">
        <f t="shared" si="241"/>
        <v>0</v>
      </c>
      <c r="AF693" s="83">
        <f t="shared" si="230"/>
        <v>0</v>
      </c>
      <c r="AG693" s="83">
        <f t="shared" si="231"/>
        <v>0</v>
      </c>
      <c r="AQ693" s="83">
        <f t="shared" ca="1" si="232"/>
        <v>12</v>
      </c>
      <c r="AR693" s="83">
        <f t="shared" ca="1" si="233"/>
        <v>-135.16232396935521</v>
      </c>
      <c r="AS693" s="83">
        <f t="shared" ca="1" si="226"/>
        <v>-132.83767603064479</v>
      </c>
      <c r="AT693" s="83" cm="1">
        <f t="array" aca="1" ref="AT693" ca="1">_xlfn.LET(_xlpm.rozsah, $F$3:$F$10001,_xlpm.podminka, (_xlpm.rozsah&gt;M693)*(ISNUMBER(_xlpm.rozsah)),_xlpm.indexy, IF(_xlpm.podminka, ROW(_xlpm.rozsah)-MIN(ROW(_xlpm.rozsah))+1),_xlpm.prvni, MIN(_xlpm.indexy),_xlpm.finalni, IF(_xlpm.prvni=1, 2, _xlpm.prvni),INDEX(_xlpm.rozsah, _xlpm.finalni))</f>
        <v>1300</v>
      </c>
      <c r="AU693" s="83" cm="1">
        <f t="array" aca="1" ref="AU693" ca="1">INDEX($F$3:$F$10001,MATCH(AT693,$F$3:$F$10004,0)-1)</f>
        <v>1200</v>
      </c>
      <c r="AV693" s="83">
        <f t="shared" ca="1" si="243"/>
        <v>-140</v>
      </c>
      <c r="AW693" s="83">
        <f t="shared" ca="1" si="244"/>
        <v>-128</v>
      </c>
      <c r="AX693" s="83">
        <f t="shared" ca="1" si="234"/>
        <v>350</v>
      </c>
      <c r="AY693" s="83">
        <f t="shared" ca="1" si="235"/>
        <v>320</v>
      </c>
      <c r="AZ693" s="83">
        <f t="shared" ca="1" si="236"/>
        <v>30</v>
      </c>
      <c r="BA693" s="83">
        <f t="shared" ca="1" si="237"/>
        <v>332.09419007661199</v>
      </c>
      <c r="BB693" s="83">
        <f t="shared" ca="1" si="238"/>
        <v>337.90580992338801</v>
      </c>
    </row>
    <row r="694" spans="1:54" x14ac:dyDescent="0.25">
      <c r="A694" s="58">
        <v>692</v>
      </c>
      <c r="B694" s="59">
        <f t="shared" si="227"/>
        <v>11.533333333333333</v>
      </c>
      <c r="C694" s="58">
        <v>32.6</v>
      </c>
      <c r="D694" s="58">
        <v>67</v>
      </c>
      <c r="F694" s="117"/>
      <c r="G694" s="117"/>
      <c r="H694" s="112">
        <f t="shared" si="228"/>
        <v>0</v>
      </c>
      <c r="I694" s="121"/>
      <c r="J694" s="92">
        <f t="shared" si="229"/>
        <v>0</v>
      </c>
      <c r="L694" s="94">
        <v>692</v>
      </c>
      <c r="M694" s="114">
        <f t="shared" ca="1" si="225"/>
        <v>1258.8918861878135</v>
      </c>
      <c r="N694" s="115">
        <f t="shared" ca="1" si="245"/>
        <v>226.23726912375051</v>
      </c>
      <c r="P694" s="102"/>
      <c r="Q694" s="102"/>
      <c r="R694" s="102"/>
      <c r="S694" s="102"/>
      <c r="AC694" s="83">
        <f t="shared" si="240"/>
        <v>0</v>
      </c>
      <c r="AD694" s="83">
        <f t="shared" si="241"/>
        <v>0</v>
      </c>
      <c r="AF694" s="83">
        <f t="shared" si="230"/>
        <v>0</v>
      </c>
      <c r="AG694" s="83">
        <f t="shared" si="231"/>
        <v>0</v>
      </c>
      <c r="AQ694" s="83">
        <f t="shared" ca="1" si="232"/>
        <v>12</v>
      </c>
      <c r="AR694" s="83">
        <f t="shared" ca="1" si="233"/>
        <v>-135.06702634253762</v>
      </c>
      <c r="AS694" s="83">
        <f t="shared" ca="1" si="226"/>
        <v>-132.93297365746238</v>
      </c>
      <c r="AT694" s="83" cm="1">
        <f t="array" aca="1" ref="AT694" ca="1">_xlfn.LET(_xlpm.rozsah, $F$3:$F$10001,_xlpm.podminka, (_xlpm.rozsah&gt;M694)*(ISNUMBER(_xlpm.rozsah)),_xlpm.indexy, IF(_xlpm.podminka, ROW(_xlpm.rozsah)-MIN(ROW(_xlpm.rozsah))+1),_xlpm.prvni, MIN(_xlpm.indexy),_xlpm.finalni, IF(_xlpm.prvni=1, 2, _xlpm.prvni),INDEX(_xlpm.rozsah, _xlpm.finalni))</f>
        <v>1300</v>
      </c>
      <c r="AU694" s="83" cm="1">
        <f t="array" aca="1" ref="AU694" ca="1">INDEX($F$3:$F$10001,MATCH(AT694,$F$3:$F$10004,0)-1)</f>
        <v>1200</v>
      </c>
      <c r="AV694" s="83">
        <f t="shared" ca="1" si="243"/>
        <v>-140</v>
      </c>
      <c r="AW694" s="83">
        <f t="shared" ca="1" si="244"/>
        <v>-128</v>
      </c>
      <c r="AX694" s="83">
        <f t="shared" ca="1" si="234"/>
        <v>350</v>
      </c>
      <c r="AY694" s="83">
        <f t="shared" ca="1" si="235"/>
        <v>320</v>
      </c>
      <c r="AZ694" s="83">
        <f t="shared" ca="1" si="236"/>
        <v>30</v>
      </c>
      <c r="BA694" s="83">
        <f t="shared" ca="1" si="237"/>
        <v>332.33243414365597</v>
      </c>
      <c r="BB694" s="83">
        <f t="shared" ca="1" si="238"/>
        <v>337.66756585634403</v>
      </c>
    </row>
    <row r="695" spans="1:54" s="81" customFormat="1" x14ac:dyDescent="0.25">
      <c r="A695" s="79">
        <v>693</v>
      </c>
      <c r="B695" s="80">
        <f t="shared" si="227"/>
        <v>11.55</v>
      </c>
      <c r="C695" s="79">
        <v>31.3</v>
      </c>
      <c r="D695" s="79" t="s">
        <v>8</v>
      </c>
      <c r="F695" s="117"/>
      <c r="G695" s="117"/>
      <c r="H695" s="112">
        <f t="shared" si="228"/>
        <v>0</v>
      </c>
      <c r="I695" s="121"/>
      <c r="J695" s="92">
        <f t="shared" si="229"/>
        <v>0</v>
      </c>
      <c r="K695" s="83"/>
      <c r="L695" s="94">
        <v>693</v>
      </c>
      <c r="M695" s="114">
        <f t="shared" ca="1" si="225"/>
        <v>1248.5679766159067</v>
      </c>
      <c r="N695" s="115">
        <f ca="1">AS695</f>
        <v>-134.17184280609121</v>
      </c>
      <c r="O695" s="83"/>
      <c r="P695" s="102"/>
      <c r="Q695" s="102"/>
      <c r="R695" s="102"/>
      <c r="S695" s="102"/>
      <c r="T695" s="83"/>
      <c r="U695" s="83"/>
      <c r="V695" s="83"/>
      <c r="W695" s="83"/>
      <c r="X695" s="83"/>
      <c r="Y695" s="83"/>
      <c r="Z695" s="83"/>
      <c r="AA695" s="83"/>
      <c r="AB695" s="83"/>
      <c r="AC695" s="83">
        <f t="shared" si="240"/>
        <v>0</v>
      </c>
      <c r="AD695" s="83">
        <f t="shared" si="241"/>
        <v>0</v>
      </c>
      <c r="AE695" s="83"/>
      <c r="AF695" s="83">
        <f t="shared" si="230"/>
        <v>0</v>
      </c>
      <c r="AG695" s="83">
        <f t="shared" si="231"/>
        <v>0</v>
      </c>
      <c r="AH695" s="83"/>
      <c r="AI695" s="83"/>
      <c r="AJ695" s="83"/>
      <c r="AK695" s="83"/>
      <c r="AL695" s="83"/>
      <c r="AM695" s="83"/>
      <c r="AN695" s="83"/>
      <c r="AO695" s="83"/>
      <c r="AP695" s="83"/>
      <c r="AQ695" s="83">
        <f t="shared" ca="1" si="232"/>
        <v>12</v>
      </c>
      <c r="AR695" s="83">
        <f t="shared" ca="1" si="233"/>
        <v>-133.82815719390879</v>
      </c>
      <c r="AS695" s="83">
        <f t="shared" ca="1" si="226"/>
        <v>-134.17184280609121</v>
      </c>
      <c r="AT695" s="83" cm="1">
        <f t="array" aca="1" ref="AT695" ca="1">_xlfn.LET(_xlpm.rozsah, $F$3:$F$10001,_xlpm.podminka, (_xlpm.rozsah&gt;M695)*(ISNUMBER(_xlpm.rozsah)),_xlpm.indexy, IF(_xlpm.podminka, ROW(_xlpm.rozsah)-MIN(ROW(_xlpm.rozsah))+1),_xlpm.prvni, MIN(_xlpm.indexy),_xlpm.finalni, IF(_xlpm.prvni=1, 2, _xlpm.prvni),INDEX(_xlpm.rozsah, _xlpm.finalni))</f>
        <v>1300</v>
      </c>
      <c r="AU695" s="83" cm="1">
        <f t="array" aca="1" ref="AU695" ca="1">INDEX($F$3:$F$10001,MATCH(AT695,$F$3:$F$10004,0)-1)</f>
        <v>1200</v>
      </c>
      <c r="AV695" s="83">
        <f t="shared" ca="1" si="243"/>
        <v>-140</v>
      </c>
      <c r="AW695" s="83">
        <f t="shared" ca="1" si="244"/>
        <v>-128</v>
      </c>
      <c r="AX695" s="83">
        <f t="shared" ca="1" si="234"/>
        <v>350</v>
      </c>
      <c r="AY695" s="83">
        <f t="shared" ca="1" si="235"/>
        <v>320</v>
      </c>
      <c r="AZ695" s="83">
        <f t="shared" ca="1" si="236"/>
        <v>30</v>
      </c>
      <c r="BA695" s="83">
        <f t="shared" ca="1" si="237"/>
        <v>335.42960701522799</v>
      </c>
      <c r="BB695" s="83">
        <f t="shared" ca="1" si="238"/>
        <v>334.57039298477201</v>
      </c>
    </row>
    <row r="696" spans="1:54" s="81" customFormat="1" x14ac:dyDescent="0.25">
      <c r="A696" s="79">
        <v>694</v>
      </c>
      <c r="B696" s="80">
        <f t="shared" si="227"/>
        <v>11.566666666666666</v>
      </c>
      <c r="C696" s="79">
        <v>28.1</v>
      </c>
      <c r="D696" s="79" t="s">
        <v>8</v>
      </c>
      <c r="F696" s="117"/>
      <c r="G696" s="117"/>
      <c r="H696" s="112">
        <f t="shared" si="228"/>
        <v>0</v>
      </c>
      <c r="I696" s="121"/>
      <c r="J696" s="92">
        <f t="shared" si="229"/>
        <v>0</v>
      </c>
      <c r="K696" s="83"/>
      <c r="L696" s="94">
        <v>694</v>
      </c>
      <c r="M696" s="114">
        <f t="shared" ca="1" si="225"/>
        <v>1223.1552761312134</v>
      </c>
      <c r="N696" s="115">
        <f ca="1">AS696</f>
        <v>-137.22136686425438</v>
      </c>
      <c r="O696" s="83"/>
      <c r="P696" s="102"/>
      <c r="Q696" s="102"/>
      <c r="R696" s="102"/>
      <c r="S696" s="102"/>
      <c r="T696" s="83"/>
      <c r="U696" s="83"/>
      <c r="V696" s="83"/>
      <c r="W696" s="83"/>
      <c r="X696" s="83"/>
      <c r="Y696" s="83"/>
      <c r="Z696" s="83"/>
      <c r="AA696" s="83"/>
      <c r="AB696" s="83"/>
      <c r="AC696" s="83">
        <f t="shared" si="240"/>
        <v>0</v>
      </c>
      <c r="AD696" s="83">
        <f t="shared" si="241"/>
        <v>0</v>
      </c>
      <c r="AE696" s="83"/>
      <c r="AF696" s="83">
        <f t="shared" si="230"/>
        <v>0</v>
      </c>
      <c r="AG696" s="83">
        <f t="shared" si="231"/>
        <v>0</v>
      </c>
      <c r="AH696" s="83"/>
      <c r="AI696" s="83"/>
      <c r="AJ696" s="83"/>
      <c r="AK696" s="83"/>
      <c r="AL696" s="83"/>
      <c r="AM696" s="83"/>
      <c r="AN696" s="83"/>
      <c r="AO696" s="83"/>
      <c r="AP696" s="83"/>
      <c r="AQ696" s="83">
        <f t="shared" ca="1" si="232"/>
        <v>12</v>
      </c>
      <c r="AR696" s="83">
        <f t="shared" ca="1" si="233"/>
        <v>-130.77863313574562</v>
      </c>
      <c r="AS696" s="83">
        <f t="shared" ca="1" si="226"/>
        <v>-137.22136686425438</v>
      </c>
      <c r="AT696" s="83" cm="1">
        <f t="array" aca="1" ref="AT696" ca="1">_xlfn.LET(_xlpm.rozsah, $F$3:$F$10001,_xlpm.podminka, (_xlpm.rozsah&gt;M696)*(ISNUMBER(_xlpm.rozsah)),_xlpm.indexy, IF(_xlpm.podminka, ROW(_xlpm.rozsah)-MIN(ROW(_xlpm.rozsah))+1),_xlpm.prvni, MIN(_xlpm.indexy),_xlpm.finalni, IF(_xlpm.prvni=1, 2, _xlpm.prvni),INDEX(_xlpm.rozsah, _xlpm.finalni))</f>
        <v>1300</v>
      </c>
      <c r="AU696" s="83" cm="1">
        <f t="array" aca="1" ref="AU696" ca="1">INDEX($F$3:$F$10001,MATCH(AT696,$F$3:$F$10004,0)-1)</f>
        <v>1200</v>
      </c>
      <c r="AV696" s="83">
        <f t="shared" ca="1" si="243"/>
        <v>-140</v>
      </c>
      <c r="AW696" s="83">
        <f t="shared" ca="1" si="244"/>
        <v>-128</v>
      </c>
      <c r="AX696" s="83">
        <f t="shared" ca="1" si="234"/>
        <v>350</v>
      </c>
      <c r="AY696" s="83">
        <f t="shared" ca="1" si="235"/>
        <v>320</v>
      </c>
      <c r="AZ696" s="83">
        <f t="shared" ca="1" si="236"/>
        <v>30</v>
      </c>
      <c r="BA696" s="83">
        <f t="shared" ca="1" si="237"/>
        <v>343.05341716063595</v>
      </c>
      <c r="BB696" s="83">
        <f t="shared" ca="1" si="238"/>
        <v>326.94658283936405</v>
      </c>
    </row>
    <row r="697" spans="1:54" s="81" customFormat="1" x14ac:dyDescent="0.25">
      <c r="A697" s="79">
        <v>695</v>
      </c>
      <c r="B697" s="80">
        <f t="shared" si="227"/>
        <v>11.583333333333334</v>
      </c>
      <c r="C697" s="79">
        <v>43</v>
      </c>
      <c r="D697" s="79">
        <v>0</v>
      </c>
      <c r="F697" s="117"/>
      <c r="G697" s="117"/>
      <c r="H697" s="112">
        <f t="shared" si="228"/>
        <v>0</v>
      </c>
      <c r="I697" s="121"/>
      <c r="J697" s="92">
        <f t="shared" si="229"/>
        <v>0</v>
      </c>
      <c r="K697" s="83"/>
      <c r="L697" s="94">
        <v>695</v>
      </c>
      <c r="M697" s="114">
        <f t="shared" ca="1" si="225"/>
        <v>1341.483162763067</v>
      </c>
      <c r="N697" s="115">
        <f>( IF(ISNUMBER(D697), D697,1)/100)*$BE$5 - $T$23 + $T$21</f>
        <v>0</v>
      </c>
      <c r="O697" s="83"/>
      <c r="P697" s="102"/>
      <c r="Q697" s="102"/>
      <c r="R697" s="102"/>
      <c r="S697" s="102"/>
      <c r="T697" s="83"/>
      <c r="U697" s="83"/>
      <c r="V697" s="83"/>
      <c r="W697" s="83"/>
      <c r="X697" s="83"/>
      <c r="Y697" s="83"/>
      <c r="Z697" s="83"/>
      <c r="AA697" s="83"/>
      <c r="AB697" s="83"/>
      <c r="AC697" s="83">
        <f t="shared" si="240"/>
        <v>0</v>
      </c>
      <c r="AD697" s="83">
        <f t="shared" si="241"/>
        <v>0</v>
      </c>
      <c r="AE697" s="83"/>
      <c r="AF697" s="83">
        <f t="shared" si="230"/>
        <v>0</v>
      </c>
      <c r="AG697" s="83">
        <f t="shared" si="231"/>
        <v>0</v>
      </c>
      <c r="AH697" s="83"/>
      <c r="AI697" s="83"/>
      <c r="AJ697" s="83"/>
      <c r="AK697" s="83"/>
      <c r="AL697" s="83"/>
      <c r="AM697" s="83"/>
      <c r="AN697" s="83"/>
      <c r="AO697" s="83"/>
      <c r="AP697" s="83"/>
      <c r="AQ697" s="83">
        <f t="shared" ca="1" si="232"/>
        <v>4</v>
      </c>
      <c r="AR697" s="83">
        <f t="shared" ca="1" si="233"/>
        <v>-141.65932651052267</v>
      </c>
      <c r="AS697" s="83">
        <f t="shared" ca="1" si="226"/>
        <v>-142.34067348947733</v>
      </c>
      <c r="AT697" s="83" cm="1">
        <f t="array" aca="1" ref="AT697" ca="1">_xlfn.LET(_xlpm.rozsah, $F$3:$F$10001,_xlpm.podminka, (_xlpm.rozsah&gt;M697)*(ISNUMBER(_xlpm.rozsah)),_xlpm.indexy, IF(_xlpm.podminka, ROW(_xlpm.rozsah)-MIN(ROW(_xlpm.rozsah))+1),_xlpm.prvni, MIN(_xlpm.indexy),_xlpm.finalni, IF(_xlpm.prvni=1, 2, _xlpm.prvni),INDEX(_xlpm.rozsah, _xlpm.finalni))</f>
        <v>1400</v>
      </c>
      <c r="AU697" s="83" cm="1">
        <f t="array" aca="1" ref="AU697" ca="1">INDEX($F$3:$F$10001,MATCH(AT697,$F$3:$F$10004,0)-1)</f>
        <v>1300</v>
      </c>
      <c r="AV697" s="83">
        <f t="shared" ca="1" si="243"/>
        <v>-144</v>
      </c>
      <c r="AW697" s="83">
        <f t="shared" ca="1" si="244"/>
        <v>-140</v>
      </c>
      <c r="AX697" s="83">
        <f t="shared" ca="1" si="234"/>
        <v>360</v>
      </c>
      <c r="AY697" s="83">
        <f t="shared" ca="1" si="235"/>
        <v>350</v>
      </c>
      <c r="AZ697" s="83">
        <f t="shared" ca="1" si="236"/>
        <v>10</v>
      </c>
      <c r="BA697" s="83">
        <f t="shared" ca="1" si="237"/>
        <v>355.85168372369333</v>
      </c>
      <c r="BB697" s="83">
        <f t="shared" ca="1" si="238"/>
        <v>354.14831627630667</v>
      </c>
    </row>
    <row r="698" spans="1:54" s="81" customFormat="1" x14ac:dyDescent="0.25">
      <c r="A698" s="79">
        <v>696</v>
      </c>
      <c r="B698" s="80">
        <f t="shared" si="227"/>
        <v>11.6</v>
      </c>
      <c r="C698" s="79">
        <v>58</v>
      </c>
      <c r="D698" s="79" t="s">
        <v>8</v>
      </c>
      <c r="F698" s="117"/>
      <c r="G698" s="117"/>
      <c r="H698" s="112">
        <f t="shared" si="228"/>
        <v>0</v>
      </c>
      <c r="I698" s="121"/>
      <c r="J698" s="92">
        <f t="shared" si="229"/>
        <v>0</v>
      </c>
      <c r="K698" s="83"/>
      <c r="L698" s="94">
        <v>696</v>
      </c>
      <c r="M698" s="114">
        <f t="shared" ca="1" si="225"/>
        <v>1460.6051962850668</v>
      </c>
      <c r="N698" s="115">
        <f ca="1">AS698</f>
        <v>-144</v>
      </c>
      <c r="O698" s="83"/>
      <c r="P698" s="102"/>
      <c r="Q698" s="102"/>
      <c r="R698" s="102"/>
      <c r="S698" s="102"/>
      <c r="T698" s="83"/>
      <c r="U698" s="83"/>
      <c r="V698" s="83"/>
      <c r="W698" s="83"/>
      <c r="X698" s="83"/>
      <c r="Y698" s="83"/>
      <c r="Z698" s="83"/>
      <c r="AA698" s="83"/>
      <c r="AB698" s="83"/>
      <c r="AC698" s="83">
        <f t="shared" si="240"/>
        <v>0</v>
      </c>
      <c r="AD698" s="83">
        <f t="shared" si="241"/>
        <v>0</v>
      </c>
      <c r="AE698" s="83"/>
      <c r="AF698" s="83">
        <f t="shared" si="230"/>
        <v>0</v>
      </c>
      <c r="AG698" s="83">
        <f t="shared" si="231"/>
        <v>0</v>
      </c>
      <c r="AH698" s="83"/>
      <c r="AI698" s="83"/>
      <c r="AJ698" s="83"/>
      <c r="AK698" s="83"/>
      <c r="AL698" s="83"/>
      <c r="AM698" s="83"/>
      <c r="AN698" s="83"/>
      <c r="AO698" s="83"/>
      <c r="AP698" s="83"/>
      <c r="AQ698" s="83">
        <f t="shared" ca="1" si="232"/>
        <v>0</v>
      </c>
      <c r="AR698" s="83">
        <f t="shared" ca="1" si="233"/>
        <v>-144</v>
      </c>
      <c r="AS698" s="83">
        <f t="shared" ca="1" si="226"/>
        <v>-144</v>
      </c>
      <c r="AT698" s="83" cm="1">
        <f t="array" aca="1" ref="AT698" ca="1">_xlfn.LET(_xlpm.rozsah, $F$3:$F$10001,_xlpm.podminka, (_xlpm.rozsah&gt;M698)*(ISNUMBER(_xlpm.rozsah)),_xlpm.indexy, IF(_xlpm.podminka, ROW(_xlpm.rozsah)-MIN(ROW(_xlpm.rozsah))+1),_xlpm.prvni, MIN(_xlpm.indexy),_xlpm.finalni, IF(_xlpm.prvni=1, 2, _xlpm.prvni),INDEX(_xlpm.rozsah, _xlpm.finalni))</f>
        <v>1500</v>
      </c>
      <c r="AU698" s="83" cm="1">
        <f t="array" aca="1" ref="AU698" ca="1">INDEX($F$3:$F$10001,MATCH(AT698,$F$3:$F$10004,0)-1)</f>
        <v>1400</v>
      </c>
      <c r="AV698" s="83">
        <f t="shared" ca="1" si="243"/>
        <v>-144</v>
      </c>
      <c r="AW698" s="83">
        <f t="shared" ca="1" si="244"/>
        <v>-144</v>
      </c>
      <c r="AX698" s="83">
        <f t="shared" ca="1" si="234"/>
        <v>360</v>
      </c>
      <c r="AY698" s="83">
        <f t="shared" ca="1" si="235"/>
        <v>360</v>
      </c>
      <c r="AZ698" s="83">
        <f t="shared" ca="1" si="236"/>
        <v>0</v>
      </c>
      <c r="BA698" s="83">
        <f t="shared" ca="1" si="237"/>
        <v>360</v>
      </c>
      <c r="BB698" s="83">
        <f t="shared" ca="1" si="238"/>
        <v>360</v>
      </c>
    </row>
    <row r="699" spans="1:54" s="81" customFormat="1" x14ac:dyDescent="0.25">
      <c r="A699" s="79">
        <v>697</v>
      </c>
      <c r="B699" s="80">
        <f t="shared" si="227"/>
        <v>11.616666666666667</v>
      </c>
      <c r="C699" s="79">
        <v>58.9</v>
      </c>
      <c r="D699" s="79" t="s">
        <v>8</v>
      </c>
      <c r="F699" s="117"/>
      <c r="G699" s="117"/>
      <c r="H699" s="112">
        <f t="shared" si="228"/>
        <v>0</v>
      </c>
      <c r="I699" s="121"/>
      <c r="J699" s="92">
        <f t="shared" si="229"/>
        <v>0</v>
      </c>
      <c r="K699" s="83"/>
      <c r="L699" s="94">
        <v>697</v>
      </c>
      <c r="M699" s="114">
        <f t="shared" ca="1" si="225"/>
        <v>1467.7525182963868</v>
      </c>
      <c r="N699" s="115">
        <f ca="1">AS699</f>
        <v>-144</v>
      </c>
      <c r="O699" s="83"/>
      <c r="P699" s="102"/>
      <c r="Q699" s="102"/>
      <c r="R699" s="102"/>
      <c r="S699" s="102"/>
      <c r="T699" s="83"/>
      <c r="U699" s="83"/>
      <c r="V699" s="83"/>
      <c r="W699" s="83"/>
      <c r="X699" s="83"/>
      <c r="Y699" s="83"/>
      <c r="Z699" s="83"/>
      <c r="AA699" s="83"/>
      <c r="AB699" s="83"/>
      <c r="AC699" s="83">
        <f t="shared" si="240"/>
        <v>0</v>
      </c>
      <c r="AD699" s="83">
        <f t="shared" si="241"/>
        <v>0</v>
      </c>
      <c r="AE699" s="83"/>
      <c r="AF699" s="83">
        <f t="shared" si="230"/>
        <v>0</v>
      </c>
      <c r="AG699" s="83">
        <f t="shared" si="231"/>
        <v>0</v>
      </c>
      <c r="AH699" s="83"/>
      <c r="AI699" s="83"/>
      <c r="AJ699" s="83"/>
      <c r="AK699" s="83"/>
      <c r="AL699" s="83"/>
      <c r="AM699" s="83"/>
      <c r="AN699" s="83"/>
      <c r="AO699" s="83"/>
      <c r="AP699" s="83"/>
      <c r="AQ699" s="83">
        <f t="shared" ca="1" si="232"/>
        <v>0</v>
      </c>
      <c r="AR699" s="83">
        <f t="shared" ca="1" si="233"/>
        <v>-144</v>
      </c>
      <c r="AS699" s="83">
        <f t="shared" ca="1" si="226"/>
        <v>-144</v>
      </c>
      <c r="AT699" s="83" cm="1">
        <f t="array" aca="1" ref="AT699" ca="1">_xlfn.LET(_xlpm.rozsah, $F$3:$F$10001,_xlpm.podminka, (_xlpm.rozsah&gt;M699)*(ISNUMBER(_xlpm.rozsah)),_xlpm.indexy, IF(_xlpm.podminka, ROW(_xlpm.rozsah)-MIN(ROW(_xlpm.rozsah))+1),_xlpm.prvni, MIN(_xlpm.indexy),_xlpm.finalni, IF(_xlpm.prvni=1, 2, _xlpm.prvni),INDEX(_xlpm.rozsah, _xlpm.finalni))</f>
        <v>1500</v>
      </c>
      <c r="AU699" s="83" cm="1">
        <f t="array" aca="1" ref="AU699" ca="1">INDEX($F$3:$F$10001,MATCH(AT699,$F$3:$F$10004,0)-1)</f>
        <v>1400</v>
      </c>
      <c r="AV699" s="83">
        <f t="shared" ca="1" si="243"/>
        <v>-144</v>
      </c>
      <c r="AW699" s="83">
        <f t="shared" ca="1" si="244"/>
        <v>-144</v>
      </c>
      <c r="AX699" s="83">
        <f t="shared" ca="1" si="234"/>
        <v>360</v>
      </c>
      <c r="AY699" s="83">
        <f t="shared" ca="1" si="235"/>
        <v>360</v>
      </c>
      <c r="AZ699" s="83">
        <f t="shared" ca="1" si="236"/>
        <v>0</v>
      </c>
      <c r="BA699" s="83">
        <f t="shared" ca="1" si="237"/>
        <v>360</v>
      </c>
      <c r="BB699" s="83">
        <f t="shared" ca="1" si="238"/>
        <v>360</v>
      </c>
    </row>
    <row r="700" spans="1:54" s="81" customFormat="1" x14ac:dyDescent="0.25">
      <c r="A700" s="79">
        <v>698</v>
      </c>
      <c r="B700" s="80">
        <f t="shared" si="227"/>
        <v>11.633333333333333</v>
      </c>
      <c r="C700" s="79">
        <v>49.4</v>
      </c>
      <c r="D700" s="79" t="s">
        <v>8</v>
      </c>
      <c r="F700" s="117"/>
      <c r="G700" s="117"/>
      <c r="H700" s="112">
        <f t="shared" si="228"/>
        <v>0</v>
      </c>
      <c r="I700" s="121"/>
      <c r="J700" s="92">
        <f t="shared" si="229"/>
        <v>0</v>
      </c>
      <c r="K700" s="83"/>
      <c r="L700" s="94">
        <v>698</v>
      </c>
      <c r="M700" s="114">
        <f t="shared" ca="1" si="225"/>
        <v>1392.3085637324534</v>
      </c>
      <c r="N700" s="115">
        <f ca="1">AS700</f>
        <v>-140.30765745070187</v>
      </c>
      <c r="O700" s="83"/>
      <c r="P700" s="102"/>
      <c r="Q700" s="102"/>
      <c r="R700" s="102"/>
      <c r="S700" s="102"/>
      <c r="T700" s="83"/>
      <c r="U700" s="83"/>
      <c r="V700" s="83"/>
      <c r="W700" s="83"/>
      <c r="X700" s="83"/>
      <c r="Y700" s="83"/>
      <c r="Z700" s="83"/>
      <c r="AA700" s="83"/>
      <c r="AB700" s="83"/>
      <c r="AC700" s="83">
        <f t="shared" si="240"/>
        <v>0</v>
      </c>
      <c r="AD700" s="83">
        <f t="shared" si="241"/>
        <v>0</v>
      </c>
      <c r="AE700" s="83"/>
      <c r="AF700" s="83">
        <f t="shared" si="230"/>
        <v>0</v>
      </c>
      <c r="AG700" s="83">
        <f t="shared" si="231"/>
        <v>0</v>
      </c>
      <c r="AH700" s="83"/>
      <c r="AI700" s="83"/>
      <c r="AJ700" s="83"/>
      <c r="AK700" s="83"/>
      <c r="AL700" s="83"/>
      <c r="AM700" s="83"/>
      <c r="AN700" s="83"/>
      <c r="AO700" s="83"/>
      <c r="AP700" s="83"/>
      <c r="AQ700" s="83">
        <f t="shared" ca="1" si="232"/>
        <v>4</v>
      </c>
      <c r="AR700" s="83">
        <f t="shared" ca="1" si="233"/>
        <v>-143.69234254929813</v>
      </c>
      <c r="AS700" s="83">
        <f t="shared" ca="1" si="226"/>
        <v>-140.30765745070187</v>
      </c>
      <c r="AT700" s="83" cm="1">
        <f t="array" aca="1" ref="AT700" ca="1">_xlfn.LET(_xlpm.rozsah, $F$3:$F$10001,_xlpm.podminka, (_xlpm.rozsah&gt;M700)*(ISNUMBER(_xlpm.rozsah)),_xlpm.indexy, IF(_xlpm.podminka, ROW(_xlpm.rozsah)-MIN(ROW(_xlpm.rozsah))+1),_xlpm.prvni, MIN(_xlpm.indexy),_xlpm.finalni, IF(_xlpm.prvni=1, 2, _xlpm.prvni),INDEX(_xlpm.rozsah, _xlpm.finalni))</f>
        <v>1400</v>
      </c>
      <c r="AU700" s="83" cm="1">
        <f t="array" aca="1" ref="AU700" ca="1">INDEX($F$3:$F$10001,MATCH(AT700,$F$3:$F$10004,0)-1)</f>
        <v>1300</v>
      </c>
      <c r="AV700" s="83">
        <f t="shared" ca="1" si="243"/>
        <v>-144</v>
      </c>
      <c r="AW700" s="83">
        <f t="shared" ca="1" si="244"/>
        <v>-140</v>
      </c>
      <c r="AX700" s="83">
        <f t="shared" ca="1" si="234"/>
        <v>360</v>
      </c>
      <c r="AY700" s="83">
        <f t="shared" ca="1" si="235"/>
        <v>350</v>
      </c>
      <c r="AZ700" s="83">
        <f t="shared" ca="1" si="236"/>
        <v>10</v>
      </c>
      <c r="BA700" s="83">
        <f t="shared" ca="1" si="237"/>
        <v>350.76914362675467</v>
      </c>
      <c r="BB700" s="83">
        <f t="shared" ca="1" si="238"/>
        <v>359.23085637324533</v>
      </c>
    </row>
    <row r="701" spans="1:54" s="81" customFormat="1" x14ac:dyDescent="0.25">
      <c r="A701" s="79">
        <v>699</v>
      </c>
      <c r="B701" s="80">
        <f t="shared" si="227"/>
        <v>11.65</v>
      </c>
      <c r="C701" s="79">
        <v>41.5</v>
      </c>
      <c r="D701" s="79" t="s">
        <v>8</v>
      </c>
      <c r="F701" s="117"/>
      <c r="G701" s="117"/>
      <c r="H701" s="112">
        <f t="shared" si="228"/>
        <v>0</v>
      </c>
      <c r="I701" s="121"/>
      <c r="J701" s="92">
        <f t="shared" si="229"/>
        <v>0</v>
      </c>
      <c r="K701" s="83"/>
      <c r="L701" s="94">
        <v>699</v>
      </c>
      <c r="M701" s="114">
        <f t="shared" ca="1" si="225"/>
        <v>1329.5709594108669</v>
      </c>
      <c r="N701" s="115">
        <f ca="1">AS701</f>
        <v>-142.81716162356531</v>
      </c>
      <c r="O701" s="83"/>
      <c r="P701" s="102"/>
      <c r="Q701" s="102"/>
      <c r="R701" s="102"/>
      <c r="S701" s="102"/>
      <c r="T701" s="83"/>
      <c r="U701" s="83"/>
      <c r="V701" s="83"/>
      <c r="W701" s="83"/>
      <c r="X701" s="83"/>
      <c r="Y701" s="83"/>
      <c r="Z701" s="83"/>
      <c r="AA701" s="83"/>
      <c r="AB701" s="83"/>
      <c r="AC701" s="83">
        <f t="shared" si="240"/>
        <v>0</v>
      </c>
      <c r="AD701" s="83">
        <f t="shared" si="241"/>
        <v>0</v>
      </c>
      <c r="AE701" s="83"/>
      <c r="AF701" s="83">
        <f t="shared" si="230"/>
        <v>0</v>
      </c>
      <c r="AG701" s="83">
        <f t="shared" si="231"/>
        <v>0</v>
      </c>
      <c r="AH701" s="83"/>
      <c r="AI701" s="83"/>
      <c r="AJ701" s="83"/>
      <c r="AK701" s="83"/>
      <c r="AL701" s="83"/>
      <c r="AM701" s="83"/>
      <c r="AN701" s="83"/>
      <c r="AO701" s="83"/>
      <c r="AP701" s="83"/>
      <c r="AQ701" s="83">
        <f t="shared" ca="1" si="232"/>
        <v>4</v>
      </c>
      <c r="AR701" s="83">
        <f t="shared" ca="1" si="233"/>
        <v>-141.18283837643469</v>
      </c>
      <c r="AS701" s="83">
        <f t="shared" ca="1" si="226"/>
        <v>-142.81716162356531</v>
      </c>
      <c r="AT701" s="83" cm="1">
        <f t="array" aca="1" ref="AT701" ca="1">_xlfn.LET(_xlpm.rozsah, $F$3:$F$10001,_xlpm.podminka, (_xlpm.rozsah&gt;M701)*(ISNUMBER(_xlpm.rozsah)),_xlpm.indexy, IF(_xlpm.podminka, ROW(_xlpm.rozsah)-MIN(ROW(_xlpm.rozsah))+1),_xlpm.prvni, MIN(_xlpm.indexy),_xlpm.finalni, IF(_xlpm.prvni=1, 2, _xlpm.prvni),INDEX(_xlpm.rozsah, _xlpm.finalni))</f>
        <v>1400</v>
      </c>
      <c r="AU701" s="83" cm="1">
        <f t="array" aca="1" ref="AU701" ca="1">INDEX($F$3:$F$10001,MATCH(AT701,$F$3:$F$10004,0)-1)</f>
        <v>1300</v>
      </c>
      <c r="AV701" s="83">
        <f t="shared" ca="1" si="243"/>
        <v>-144</v>
      </c>
      <c r="AW701" s="83">
        <f t="shared" ca="1" si="244"/>
        <v>-140</v>
      </c>
      <c r="AX701" s="83">
        <f t="shared" ca="1" si="234"/>
        <v>360</v>
      </c>
      <c r="AY701" s="83">
        <f t="shared" ca="1" si="235"/>
        <v>350</v>
      </c>
      <c r="AZ701" s="83">
        <f t="shared" ca="1" si="236"/>
        <v>10</v>
      </c>
      <c r="BA701" s="83">
        <f t="shared" ca="1" si="237"/>
        <v>357.04290405891334</v>
      </c>
      <c r="BB701" s="83">
        <f t="shared" ca="1" si="238"/>
        <v>352.95709594108666</v>
      </c>
    </row>
    <row r="702" spans="1:54" x14ac:dyDescent="0.25">
      <c r="A702" s="58">
        <v>700</v>
      </c>
      <c r="B702" s="59">
        <f t="shared" si="227"/>
        <v>11.666666666666666</v>
      </c>
      <c r="C702" s="58">
        <v>48.4</v>
      </c>
      <c r="D702" s="58">
        <v>0</v>
      </c>
      <c r="F702" s="117"/>
      <c r="G702" s="117"/>
      <c r="H702" s="112">
        <f t="shared" si="228"/>
        <v>0</v>
      </c>
      <c r="I702" s="121"/>
      <c r="J702" s="92">
        <f t="shared" si="229"/>
        <v>0</v>
      </c>
      <c r="L702" s="94">
        <v>700</v>
      </c>
      <c r="M702" s="114">
        <f t="shared" ca="1" si="225"/>
        <v>1384.3670948309868</v>
      </c>
      <c r="N702" s="115">
        <f>( IF(ISNUMBER(D702), D702,1)/100)*$BE$5 - $T$23 + $T$21</f>
        <v>0</v>
      </c>
      <c r="P702" s="102"/>
      <c r="Q702" s="102"/>
      <c r="R702" s="102"/>
      <c r="S702" s="102"/>
      <c r="AC702" s="83">
        <f t="shared" si="240"/>
        <v>0</v>
      </c>
      <c r="AD702" s="83">
        <f t="shared" si="241"/>
        <v>0</v>
      </c>
      <c r="AF702" s="83">
        <f t="shared" si="230"/>
        <v>0</v>
      </c>
      <c r="AG702" s="83">
        <f t="shared" si="231"/>
        <v>0</v>
      </c>
      <c r="AQ702" s="83">
        <f t="shared" ca="1" si="232"/>
        <v>4</v>
      </c>
      <c r="AR702" s="83">
        <f t="shared" ca="1" si="233"/>
        <v>-143.37468379323948</v>
      </c>
      <c r="AS702" s="83">
        <f t="shared" ca="1" si="226"/>
        <v>-140.62531620676052</v>
      </c>
      <c r="AT702" s="83" cm="1">
        <f t="array" aca="1" ref="AT702" ca="1">_xlfn.LET(_xlpm.rozsah, $F$3:$F$10001,_xlpm.podminka, (_xlpm.rozsah&gt;M702)*(ISNUMBER(_xlpm.rozsah)),_xlpm.indexy, IF(_xlpm.podminka, ROW(_xlpm.rozsah)-MIN(ROW(_xlpm.rozsah))+1),_xlpm.prvni, MIN(_xlpm.indexy),_xlpm.finalni, IF(_xlpm.prvni=1, 2, _xlpm.prvni),INDEX(_xlpm.rozsah, _xlpm.finalni))</f>
        <v>1400</v>
      </c>
      <c r="AU702" s="83" cm="1">
        <f t="array" aca="1" ref="AU702" ca="1">INDEX($F$3:$F$10001,MATCH(AT702,$F$3:$F$10004,0)-1)</f>
        <v>1300</v>
      </c>
      <c r="AV702" s="83">
        <f t="shared" ca="1" si="243"/>
        <v>-144</v>
      </c>
      <c r="AW702" s="83">
        <f t="shared" ca="1" si="244"/>
        <v>-140</v>
      </c>
      <c r="AX702" s="83">
        <f t="shared" ca="1" si="234"/>
        <v>360</v>
      </c>
      <c r="AY702" s="83">
        <f t="shared" ca="1" si="235"/>
        <v>350</v>
      </c>
      <c r="AZ702" s="83">
        <f t="shared" ca="1" si="236"/>
        <v>10</v>
      </c>
      <c r="BA702" s="83">
        <f t="shared" ca="1" si="237"/>
        <v>351.5632905169013</v>
      </c>
      <c r="BB702" s="83">
        <f t="shared" ca="1" si="238"/>
        <v>358.4367094830987</v>
      </c>
    </row>
    <row r="703" spans="1:54" s="81" customFormat="1" x14ac:dyDescent="0.25">
      <c r="A703" s="79">
        <v>701</v>
      </c>
      <c r="B703" s="80">
        <f t="shared" si="227"/>
        <v>11.683333333333334</v>
      </c>
      <c r="C703" s="79">
        <v>55.3</v>
      </c>
      <c r="D703" s="79" t="s">
        <v>8</v>
      </c>
      <c r="F703" s="117"/>
      <c r="G703" s="117"/>
      <c r="H703" s="112">
        <f t="shared" si="228"/>
        <v>0</v>
      </c>
      <c r="I703" s="121"/>
      <c r="J703" s="92">
        <f t="shared" si="229"/>
        <v>0</v>
      </c>
      <c r="K703" s="83"/>
      <c r="L703" s="94">
        <v>701</v>
      </c>
      <c r="M703" s="114">
        <f t="shared" ca="1" si="225"/>
        <v>1439.1632302511068</v>
      </c>
      <c r="N703" s="115">
        <f t="shared" ref="N703:N708" ca="1" si="246">AS703</f>
        <v>-144</v>
      </c>
      <c r="O703" s="83"/>
      <c r="P703" s="102"/>
      <c r="Q703" s="102"/>
      <c r="R703" s="102"/>
      <c r="S703" s="102"/>
      <c r="T703" s="83"/>
      <c r="U703" s="83"/>
      <c r="V703" s="83"/>
      <c r="W703" s="83"/>
      <c r="X703" s="83"/>
      <c r="Y703" s="83"/>
      <c r="Z703" s="83"/>
      <c r="AA703" s="83"/>
      <c r="AB703" s="83"/>
      <c r="AC703" s="83">
        <f t="shared" si="240"/>
        <v>0</v>
      </c>
      <c r="AD703" s="83">
        <f t="shared" si="241"/>
        <v>0</v>
      </c>
      <c r="AE703" s="83"/>
      <c r="AF703" s="83">
        <f t="shared" si="230"/>
        <v>0</v>
      </c>
      <c r="AG703" s="83">
        <f t="shared" si="231"/>
        <v>0</v>
      </c>
      <c r="AH703" s="83"/>
      <c r="AI703" s="83"/>
      <c r="AJ703" s="83"/>
      <c r="AK703" s="83"/>
      <c r="AL703" s="83"/>
      <c r="AM703" s="83"/>
      <c r="AN703" s="83"/>
      <c r="AO703" s="83"/>
      <c r="AP703" s="83"/>
      <c r="AQ703" s="83">
        <f t="shared" ca="1" si="232"/>
        <v>0</v>
      </c>
      <c r="AR703" s="83">
        <f t="shared" ca="1" si="233"/>
        <v>-144</v>
      </c>
      <c r="AS703" s="83">
        <f t="shared" ca="1" si="226"/>
        <v>-144</v>
      </c>
      <c r="AT703" s="83" cm="1">
        <f t="array" aca="1" ref="AT703" ca="1">_xlfn.LET(_xlpm.rozsah, $F$3:$F$10001,_xlpm.podminka, (_xlpm.rozsah&gt;M703)*(ISNUMBER(_xlpm.rozsah)),_xlpm.indexy, IF(_xlpm.podminka, ROW(_xlpm.rozsah)-MIN(ROW(_xlpm.rozsah))+1),_xlpm.prvni, MIN(_xlpm.indexy),_xlpm.finalni, IF(_xlpm.prvni=1, 2, _xlpm.prvni),INDEX(_xlpm.rozsah, _xlpm.finalni))</f>
        <v>1500</v>
      </c>
      <c r="AU703" s="83" cm="1">
        <f t="array" aca="1" ref="AU703" ca="1">INDEX($F$3:$F$10001,MATCH(AT703,$F$3:$F$10004,0)-1)</f>
        <v>1400</v>
      </c>
      <c r="AV703" s="83">
        <f t="shared" ca="1" si="243"/>
        <v>-144</v>
      </c>
      <c r="AW703" s="83">
        <f t="shared" ca="1" si="244"/>
        <v>-144</v>
      </c>
      <c r="AX703" s="83">
        <f t="shared" ca="1" si="234"/>
        <v>360</v>
      </c>
      <c r="AY703" s="83">
        <f t="shared" ca="1" si="235"/>
        <v>360</v>
      </c>
      <c r="AZ703" s="83">
        <f t="shared" ca="1" si="236"/>
        <v>0</v>
      </c>
      <c r="BA703" s="83">
        <f t="shared" ca="1" si="237"/>
        <v>360</v>
      </c>
      <c r="BB703" s="83">
        <f t="shared" ca="1" si="238"/>
        <v>360</v>
      </c>
    </row>
    <row r="704" spans="1:54" s="81" customFormat="1" x14ac:dyDescent="0.25">
      <c r="A704" s="79">
        <v>702</v>
      </c>
      <c r="B704" s="80">
        <f t="shared" si="227"/>
        <v>11.7</v>
      </c>
      <c r="C704" s="79">
        <v>41.8</v>
      </c>
      <c r="D704" s="79" t="s">
        <v>8</v>
      </c>
      <c r="F704" s="117"/>
      <c r="G704" s="117"/>
      <c r="H704" s="112">
        <f t="shared" si="228"/>
        <v>0</v>
      </c>
      <c r="I704" s="121"/>
      <c r="J704" s="92">
        <f t="shared" si="229"/>
        <v>0</v>
      </c>
      <c r="K704" s="83"/>
      <c r="L704" s="94">
        <v>702</v>
      </c>
      <c r="M704" s="114">
        <f t="shared" ca="1" si="225"/>
        <v>1331.9534000813069</v>
      </c>
      <c r="N704" s="115">
        <f t="shared" ca="1" si="246"/>
        <v>-142.72186399674771</v>
      </c>
      <c r="O704" s="83"/>
      <c r="P704" s="102"/>
      <c r="Q704" s="102"/>
      <c r="R704" s="102"/>
      <c r="S704" s="102"/>
      <c r="T704" s="83"/>
      <c r="U704" s="83"/>
      <c r="V704" s="83"/>
      <c r="W704" s="83"/>
      <c r="X704" s="83"/>
      <c r="Y704" s="83"/>
      <c r="Z704" s="83"/>
      <c r="AA704" s="83"/>
      <c r="AB704" s="83"/>
      <c r="AC704" s="83">
        <f t="shared" si="240"/>
        <v>0</v>
      </c>
      <c r="AD704" s="83">
        <f t="shared" si="241"/>
        <v>0</v>
      </c>
      <c r="AE704" s="83"/>
      <c r="AF704" s="83">
        <f t="shared" si="230"/>
        <v>0</v>
      </c>
      <c r="AG704" s="83">
        <f t="shared" si="231"/>
        <v>0</v>
      </c>
      <c r="AH704" s="83"/>
      <c r="AI704" s="83"/>
      <c r="AJ704" s="83"/>
      <c r="AK704" s="83"/>
      <c r="AL704" s="83"/>
      <c r="AM704" s="83"/>
      <c r="AN704" s="83"/>
      <c r="AO704" s="83"/>
      <c r="AP704" s="83"/>
      <c r="AQ704" s="83">
        <f t="shared" ca="1" si="232"/>
        <v>4</v>
      </c>
      <c r="AR704" s="83">
        <f t="shared" ca="1" si="233"/>
        <v>-141.27813600325229</v>
      </c>
      <c r="AS704" s="83">
        <f t="shared" ca="1" si="226"/>
        <v>-142.72186399674771</v>
      </c>
      <c r="AT704" s="83" cm="1">
        <f t="array" aca="1" ref="AT704" ca="1">_xlfn.LET(_xlpm.rozsah, $F$3:$F$10001,_xlpm.podminka, (_xlpm.rozsah&gt;M704)*(ISNUMBER(_xlpm.rozsah)),_xlpm.indexy, IF(_xlpm.podminka, ROW(_xlpm.rozsah)-MIN(ROW(_xlpm.rozsah))+1),_xlpm.prvni, MIN(_xlpm.indexy),_xlpm.finalni, IF(_xlpm.prvni=1, 2, _xlpm.prvni),INDEX(_xlpm.rozsah, _xlpm.finalni))</f>
        <v>1400</v>
      </c>
      <c r="AU704" s="83" cm="1">
        <f t="array" aca="1" ref="AU704" ca="1">INDEX($F$3:$F$10001,MATCH(AT704,$F$3:$F$10004,0)-1)</f>
        <v>1300</v>
      </c>
      <c r="AV704" s="83">
        <f t="shared" ca="1" si="243"/>
        <v>-144</v>
      </c>
      <c r="AW704" s="83">
        <f t="shared" ca="1" si="244"/>
        <v>-140</v>
      </c>
      <c r="AX704" s="83">
        <f t="shared" ca="1" si="234"/>
        <v>360</v>
      </c>
      <c r="AY704" s="83">
        <f t="shared" ca="1" si="235"/>
        <v>350</v>
      </c>
      <c r="AZ704" s="83">
        <f t="shared" ca="1" si="236"/>
        <v>10</v>
      </c>
      <c r="BA704" s="83">
        <f t="shared" ca="1" si="237"/>
        <v>356.8046599918693</v>
      </c>
      <c r="BB704" s="83">
        <f t="shared" ca="1" si="238"/>
        <v>353.1953400081307</v>
      </c>
    </row>
    <row r="705" spans="1:54" s="81" customFormat="1" x14ac:dyDescent="0.25">
      <c r="A705" s="79">
        <v>703</v>
      </c>
      <c r="B705" s="80">
        <f t="shared" si="227"/>
        <v>11.716666666666667</v>
      </c>
      <c r="C705" s="79">
        <v>31.6</v>
      </c>
      <c r="D705" s="79" t="s">
        <v>8</v>
      </c>
      <c r="F705" s="117"/>
      <c r="G705" s="117"/>
      <c r="H705" s="112">
        <f t="shared" si="228"/>
        <v>0</v>
      </c>
      <c r="I705" s="121"/>
      <c r="J705" s="92">
        <f t="shared" si="229"/>
        <v>0</v>
      </c>
      <c r="K705" s="83"/>
      <c r="L705" s="94">
        <v>703</v>
      </c>
      <c r="M705" s="114">
        <f t="shared" ca="1" si="225"/>
        <v>1250.9504172863467</v>
      </c>
      <c r="N705" s="115">
        <f t="shared" ca="1" si="246"/>
        <v>-133.88594992563839</v>
      </c>
      <c r="O705" s="83"/>
      <c r="P705" s="102"/>
      <c r="Q705" s="102"/>
      <c r="R705" s="102"/>
      <c r="S705" s="102"/>
      <c r="T705" s="83"/>
      <c r="U705" s="83"/>
      <c r="V705" s="83"/>
      <c r="W705" s="83"/>
      <c r="X705" s="83"/>
      <c r="Y705" s="83"/>
      <c r="Z705" s="83"/>
      <c r="AA705" s="83"/>
      <c r="AB705" s="83"/>
      <c r="AC705" s="83">
        <f t="shared" si="240"/>
        <v>0</v>
      </c>
      <c r="AD705" s="83">
        <f t="shared" si="241"/>
        <v>0</v>
      </c>
      <c r="AE705" s="83"/>
      <c r="AF705" s="83">
        <f t="shared" si="230"/>
        <v>0</v>
      </c>
      <c r="AG705" s="83">
        <f t="shared" si="231"/>
        <v>0</v>
      </c>
      <c r="AH705" s="83"/>
      <c r="AI705" s="83"/>
      <c r="AJ705" s="83"/>
      <c r="AK705" s="83"/>
      <c r="AL705" s="83"/>
      <c r="AM705" s="83"/>
      <c r="AN705" s="83"/>
      <c r="AO705" s="83"/>
      <c r="AP705" s="83"/>
      <c r="AQ705" s="83">
        <f t="shared" ca="1" si="232"/>
        <v>12</v>
      </c>
      <c r="AR705" s="83">
        <f t="shared" ca="1" si="233"/>
        <v>-134.11405007436161</v>
      </c>
      <c r="AS705" s="83">
        <f t="shared" ca="1" si="226"/>
        <v>-133.88594992563839</v>
      </c>
      <c r="AT705" s="83" cm="1">
        <f t="array" aca="1" ref="AT705" ca="1">_xlfn.LET(_xlpm.rozsah, $F$3:$F$10001,_xlpm.podminka, (_xlpm.rozsah&gt;M705)*(ISNUMBER(_xlpm.rozsah)),_xlpm.indexy, IF(_xlpm.podminka, ROW(_xlpm.rozsah)-MIN(ROW(_xlpm.rozsah))+1),_xlpm.prvni, MIN(_xlpm.indexy),_xlpm.finalni, IF(_xlpm.prvni=1, 2, _xlpm.prvni),INDEX(_xlpm.rozsah, _xlpm.finalni))</f>
        <v>1300</v>
      </c>
      <c r="AU705" s="83" cm="1">
        <f t="array" aca="1" ref="AU705" ca="1">INDEX($F$3:$F$10001,MATCH(AT705,$F$3:$F$10004,0)-1)</f>
        <v>1200</v>
      </c>
      <c r="AV705" s="83">
        <f t="shared" ca="1" si="243"/>
        <v>-140</v>
      </c>
      <c r="AW705" s="83">
        <f t="shared" ca="1" si="244"/>
        <v>-128</v>
      </c>
      <c r="AX705" s="83">
        <f t="shared" ca="1" si="234"/>
        <v>350</v>
      </c>
      <c r="AY705" s="83">
        <f t="shared" ca="1" si="235"/>
        <v>320</v>
      </c>
      <c r="AZ705" s="83">
        <f t="shared" ca="1" si="236"/>
        <v>30</v>
      </c>
      <c r="BA705" s="83">
        <f t="shared" ca="1" si="237"/>
        <v>334.71487481409599</v>
      </c>
      <c r="BB705" s="83">
        <f t="shared" ca="1" si="238"/>
        <v>335.28512518590401</v>
      </c>
    </row>
    <row r="706" spans="1:54" s="81" customFormat="1" x14ac:dyDescent="0.25">
      <c r="A706" s="79">
        <v>704</v>
      </c>
      <c r="B706" s="80">
        <f t="shared" si="227"/>
        <v>11.733333333333333</v>
      </c>
      <c r="C706" s="79">
        <v>24.6</v>
      </c>
      <c r="D706" s="79" t="s">
        <v>8</v>
      </c>
      <c r="F706" s="117"/>
      <c r="G706" s="117"/>
      <c r="H706" s="112">
        <f t="shared" si="228"/>
        <v>0</v>
      </c>
      <c r="I706" s="121"/>
      <c r="J706" s="92">
        <f t="shared" si="229"/>
        <v>0</v>
      </c>
      <c r="K706" s="83"/>
      <c r="L706" s="94">
        <v>704</v>
      </c>
      <c r="M706" s="114">
        <f t="shared" ca="1" si="225"/>
        <v>1195.3601349760802</v>
      </c>
      <c r="N706" s="115">
        <f t="shared" ca="1" si="246"/>
        <v>-120.37118920191358</v>
      </c>
      <c r="O706" s="83"/>
      <c r="P706" s="102"/>
      <c r="Q706" s="102"/>
      <c r="R706" s="102"/>
      <c r="S706" s="102"/>
      <c r="T706" s="83"/>
      <c r="U706" s="83"/>
      <c r="V706" s="83"/>
      <c r="W706" s="83"/>
      <c r="X706" s="83"/>
      <c r="Y706" s="83"/>
      <c r="Z706" s="83"/>
      <c r="AA706" s="83"/>
      <c r="AB706" s="83"/>
      <c r="AC706" s="83">
        <f t="shared" si="240"/>
        <v>0</v>
      </c>
      <c r="AD706" s="83">
        <f t="shared" si="241"/>
        <v>0</v>
      </c>
      <c r="AE706" s="83"/>
      <c r="AF706" s="83">
        <f t="shared" si="230"/>
        <v>0</v>
      </c>
      <c r="AG706" s="83">
        <f t="shared" si="231"/>
        <v>0</v>
      </c>
      <c r="AH706" s="83"/>
      <c r="AI706" s="83"/>
      <c r="AJ706" s="83"/>
      <c r="AK706" s="83"/>
      <c r="AL706" s="83"/>
      <c r="AM706" s="83"/>
      <c r="AN706" s="83"/>
      <c r="AO706" s="83"/>
      <c r="AP706" s="83"/>
      <c r="AQ706" s="83">
        <f t="shared" ca="1" si="232"/>
        <v>8</v>
      </c>
      <c r="AR706" s="83">
        <f t="shared" ca="1" si="233"/>
        <v>-127.62881079808642</v>
      </c>
      <c r="AS706" s="83">
        <f t="shared" ca="1" si="226"/>
        <v>-120.37118920191358</v>
      </c>
      <c r="AT706" s="83" cm="1">
        <f t="array" aca="1" ref="AT706" ca="1">_xlfn.LET(_xlpm.rozsah, $F$3:$F$10001,_xlpm.podminka, (_xlpm.rozsah&gt;M706)*(ISNUMBER(_xlpm.rozsah)),_xlpm.indexy, IF(_xlpm.podminka, ROW(_xlpm.rozsah)-MIN(ROW(_xlpm.rozsah))+1),_xlpm.prvni, MIN(_xlpm.indexy),_xlpm.finalni, IF(_xlpm.prvni=1, 2, _xlpm.prvni),INDEX(_xlpm.rozsah, _xlpm.finalni))</f>
        <v>1200</v>
      </c>
      <c r="AU706" s="83" cm="1">
        <f t="array" aca="1" ref="AU706" ca="1">INDEX($F$3:$F$10001,MATCH(AT706,$F$3:$F$10004,0)-1)</f>
        <v>1100</v>
      </c>
      <c r="AV706" s="83">
        <f t="shared" ca="1" si="243"/>
        <v>-128</v>
      </c>
      <c r="AW706" s="83">
        <f t="shared" ca="1" si="244"/>
        <v>-120</v>
      </c>
      <c r="AX706" s="83">
        <f t="shared" ca="1" si="234"/>
        <v>320</v>
      </c>
      <c r="AY706" s="83">
        <f t="shared" ca="1" si="235"/>
        <v>300</v>
      </c>
      <c r="AZ706" s="83">
        <f t="shared" ca="1" si="236"/>
        <v>20</v>
      </c>
      <c r="BA706" s="83">
        <f t="shared" ca="1" si="237"/>
        <v>300.92797300478395</v>
      </c>
      <c r="BB706" s="83">
        <f t="shared" ca="1" si="238"/>
        <v>319.07202699521605</v>
      </c>
    </row>
    <row r="707" spans="1:54" s="81" customFormat="1" x14ac:dyDescent="0.25">
      <c r="A707" s="79">
        <v>705</v>
      </c>
      <c r="B707" s="80">
        <f t="shared" si="227"/>
        <v>11.75</v>
      </c>
      <c r="C707" s="79">
        <v>15.2</v>
      </c>
      <c r="D707" s="79" t="s">
        <v>8</v>
      </c>
      <c r="F707" s="117"/>
      <c r="G707" s="117"/>
      <c r="H707" s="112">
        <f t="shared" si="228"/>
        <v>0</v>
      </c>
      <c r="I707" s="121"/>
      <c r="J707" s="92">
        <f t="shared" si="229"/>
        <v>0</v>
      </c>
      <c r="K707" s="83"/>
      <c r="L707" s="94">
        <v>705</v>
      </c>
      <c r="M707" s="114">
        <f t="shared" ref="M707:M770" ca="1" si="247">(C707/100)*(0.45*$BE$10+0.45*$BE$13+0.1*$BE$11-MIN($T$25,$BE$3))*2.0327+MIN($T$25,$BE$3)</f>
        <v>1120.7103273022933</v>
      </c>
      <c r="N707" s="115">
        <f t="shared" ca="1" si="246"/>
        <v>-126.34317381581654</v>
      </c>
      <c r="O707" s="83"/>
      <c r="P707" s="102"/>
      <c r="Q707" s="102"/>
      <c r="R707" s="102"/>
      <c r="S707" s="102"/>
      <c r="T707" s="83"/>
      <c r="U707" s="83"/>
      <c r="V707" s="83"/>
      <c r="W707" s="83"/>
      <c r="X707" s="83"/>
      <c r="Y707" s="83"/>
      <c r="Z707" s="83"/>
      <c r="AA707" s="83"/>
      <c r="AB707" s="83"/>
      <c r="AC707" s="83">
        <f t="shared" si="240"/>
        <v>0</v>
      </c>
      <c r="AD707" s="83">
        <f t="shared" si="241"/>
        <v>0</v>
      </c>
      <c r="AE707" s="83"/>
      <c r="AF707" s="83">
        <f t="shared" si="230"/>
        <v>0</v>
      </c>
      <c r="AG707" s="83">
        <f t="shared" si="231"/>
        <v>0</v>
      </c>
      <c r="AH707" s="83"/>
      <c r="AI707" s="83"/>
      <c r="AJ707" s="83"/>
      <c r="AK707" s="83"/>
      <c r="AL707" s="83"/>
      <c r="AM707" s="83"/>
      <c r="AN707" s="83"/>
      <c r="AO707" s="83"/>
      <c r="AP707" s="83"/>
      <c r="AQ707" s="83">
        <f t="shared" ca="1" si="232"/>
        <v>8</v>
      </c>
      <c r="AR707" s="83">
        <f t="shared" ca="1" si="233"/>
        <v>-121.65682618418346</v>
      </c>
      <c r="AS707" s="83">
        <f t="shared" ref="AS707:AS770" ca="1" si="248">(MIN(AV707:AW707)+(((M707-MIN(AT707:AU707))/(MAX(AT707:AU707)-MIN(AT707:AU707))*(MAX(AV707:AW707)-MIN(AV707:AW707)))))</f>
        <v>-126.34317381581654</v>
      </c>
      <c r="AT707" s="83" cm="1">
        <f t="array" aca="1" ref="AT707" ca="1">_xlfn.LET(_xlpm.rozsah, $F$3:$F$10001,_xlpm.podminka, (_xlpm.rozsah&gt;M707)*(ISNUMBER(_xlpm.rozsah)),_xlpm.indexy, IF(_xlpm.podminka, ROW(_xlpm.rozsah)-MIN(ROW(_xlpm.rozsah))+1),_xlpm.prvni, MIN(_xlpm.indexy),_xlpm.finalni, IF(_xlpm.prvni=1, 2, _xlpm.prvni),INDEX(_xlpm.rozsah, _xlpm.finalni))</f>
        <v>1200</v>
      </c>
      <c r="AU707" s="83" cm="1">
        <f t="array" aca="1" ref="AU707" ca="1">INDEX($F$3:$F$10001,MATCH(AT707,$F$3:$F$10004,0)-1)</f>
        <v>1100</v>
      </c>
      <c r="AV707" s="83">
        <f t="shared" ca="1" si="243"/>
        <v>-128</v>
      </c>
      <c r="AW707" s="83">
        <f t="shared" ca="1" si="244"/>
        <v>-120</v>
      </c>
      <c r="AX707" s="83">
        <f t="shared" ca="1" si="234"/>
        <v>320</v>
      </c>
      <c r="AY707" s="83">
        <f t="shared" ca="1" si="235"/>
        <v>300</v>
      </c>
      <c r="AZ707" s="83">
        <f t="shared" ca="1" si="236"/>
        <v>20</v>
      </c>
      <c r="BA707" s="83">
        <f t="shared" ca="1" si="237"/>
        <v>315.85793453954136</v>
      </c>
      <c r="BB707" s="83">
        <f t="shared" ca="1" si="238"/>
        <v>304.14206546045864</v>
      </c>
    </row>
    <row r="708" spans="1:54" s="81" customFormat="1" x14ac:dyDescent="0.25">
      <c r="A708" s="79">
        <v>706</v>
      </c>
      <c r="B708" s="80">
        <f t="shared" ref="B708:B771" si="249">A708/60</f>
        <v>11.766666666666667</v>
      </c>
      <c r="C708" s="79">
        <v>7</v>
      </c>
      <c r="D708" s="79" t="s">
        <v>8</v>
      </c>
      <c r="F708" s="117"/>
      <c r="G708" s="117"/>
      <c r="H708" s="112">
        <f t="shared" ref="H708:H771" si="250">G708*2*PI()*F708/60*0.001</f>
        <v>0</v>
      </c>
      <c r="I708" s="121"/>
      <c r="J708" s="92">
        <f t="shared" ref="J708:J771" si="251">-0.4*G708</f>
        <v>0</v>
      </c>
      <c r="K708" s="83"/>
      <c r="L708" s="94">
        <v>706</v>
      </c>
      <c r="M708" s="114">
        <f t="shared" ca="1" si="247"/>
        <v>1055.5902823102667</v>
      </c>
      <c r="N708" s="115">
        <f t="shared" ca="1" si="246"/>
        <v>-117.77638870758933</v>
      </c>
      <c r="O708" s="83"/>
      <c r="P708" s="102"/>
      <c r="Q708" s="102"/>
      <c r="R708" s="102"/>
      <c r="S708" s="102"/>
      <c r="T708" s="83"/>
      <c r="U708" s="83"/>
      <c r="V708" s="83"/>
      <c r="W708" s="83"/>
      <c r="X708" s="83"/>
      <c r="Y708" s="83"/>
      <c r="Z708" s="83"/>
      <c r="AA708" s="83"/>
      <c r="AB708" s="83"/>
      <c r="AC708" s="83">
        <f t="shared" si="240"/>
        <v>0</v>
      </c>
      <c r="AD708" s="83">
        <f t="shared" si="241"/>
        <v>0</v>
      </c>
      <c r="AE708" s="83"/>
      <c r="AF708" s="83">
        <f t="shared" ref="AF708:AF771" si="252">(AL709-AL708)*(AK709+AK708)/2</f>
        <v>0</v>
      </c>
      <c r="AG708" s="83">
        <f t="shared" ref="AG708:AG771" si="253">(AI709-AI708)*(AH709+AH708)/2</f>
        <v>0</v>
      </c>
      <c r="AH708" s="83"/>
      <c r="AI708" s="83"/>
      <c r="AJ708" s="83"/>
      <c r="AK708" s="83"/>
      <c r="AL708" s="83"/>
      <c r="AM708" s="83"/>
      <c r="AN708" s="83"/>
      <c r="AO708" s="83"/>
      <c r="AP708" s="83"/>
      <c r="AQ708" s="83">
        <f t="shared" ref="AQ708:AQ771" ca="1" si="254">AW708-AV708</f>
        <v>4</v>
      </c>
      <c r="AR708" s="83">
        <f t="shared" ref="AR708:AR771" ca="1" si="255">MIN(AV708:AW708)+((MAX(AT708:AU708)-M708)/(MAX(AT708:AU708)-MIN(AT708:AU708)))*(MAX(AV708:AW708)-MIN(AV708:AW708))</f>
        <v>-118.22361129241067</v>
      </c>
      <c r="AS708" s="83">
        <f t="shared" ca="1" si="248"/>
        <v>-117.77638870758933</v>
      </c>
      <c r="AT708" s="83" cm="1">
        <f t="array" aca="1" ref="AT708" ca="1">_xlfn.LET(_xlpm.rozsah, $F$3:$F$10001,_xlpm.podminka, (_xlpm.rozsah&gt;M708)*(ISNUMBER(_xlpm.rozsah)),_xlpm.indexy, IF(_xlpm.podminka, ROW(_xlpm.rozsah)-MIN(ROW(_xlpm.rozsah))+1),_xlpm.prvni, MIN(_xlpm.indexy),_xlpm.finalni, IF(_xlpm.prvni=1, 2, _xlpm.prvni),INDEX(_xlpm.rozsah, _xlpm.finalni))</f>
        <v>1100</v>
      </c>
      <c r="AU708" s="83" cm="1">
        <f t="array" aca="1" ref="AU708" ca="1">INDEX($F$3:$F$10001,MATCH(AT708,$F$3:$F$10004,0)-1)</f>
        <v>1000</v>
      </c>
      <c r="AV708" s="83">
        <f t="shared" ca="1" si="243"/>
        <v>-120</v>
      </c>
      <c r="AW708" s="83">
        <f t="shared" ca="1" si="244"/>
        <v>-116</v>
      </c>
      <c r="AX708" s="83">
        <f t="shared" ref="AX708:AX771" ca="1" si="256">INDEX($G$2:$G$10001,MATCH(AT708,$F$2:$F$10001,0))</f>
        <v>300</v>
      </c>
      <c r="AY708" s="83">
        <f t="shared" ref="AY708:AY771" ca="1" si="257">INDEX($G$2:$G$10001,MATCH(AU708,$F$2:$F$10001,0))</f>
        <v>290</v>
      </c>
      <c r="AZ708" s="83">
        <f t="shared" ref="AZ708:AZ771" ca="1" si="258">AX708-AY708</f>
        <v>10</v>
      </c>
      <c r="BA708" s="83">
        <f t="shared" ref="BA708:BA771" ca="1" si="259">MIN(AX708:AY708)+((MAX(AT708:AU708)-M708)/(MAX(AT708:AU708)-MIN(AT708:AU708)))*(MAX(AX708:AY708)-MIN(AX708:AY708))</f>
        <v>294.44097176897333</v>
      </c>
      <c r="BB708" s="83">
        <f t="shared" ca="1" si="238"/>
        <v>295.55902823102667</v>
      </c>
    </row>
    <row r="709" spans="1:54" x14ac:dyDescent="0.25">
      <c r="A709" s="58">
        <v>707</v>
      </c>
      <c r="B709" s="59">
        <f t="shared" si="249"/>
        <v>11.783333333333333</v>
      </c>
      <c r="C709" s="58">
        <v>0</v>
      </c>
      <c r="D709" s="58">
        <v>0</v>
      </c>
      <c r="F709" s="117"/>
      <c r="G709" s="117"/>
      <c r="H709" s="112">
        <f t="shared" si="250"/>
        <v>0</v>
      </c>
      <c r="I709" s="121"/>
      <c r="J709" s="92">
        <f t="shared" si="251"/>
        <v>0</v>
      </c>
      <c r="L709" s="94">
        <v>707</v>
      </c>
      <c r="M709" s="114">
        <f t="shared" ca="1" si="247"/>
        <v>1000</v>
      </c>
      <c r="N709" s="115">
        <f t="shared" ref="N709:N740" ca="1" si="260">( IF(ISNUMBER(D709), D709,1)/100)*BB709 - $T$23 + $T$21</f>
        <v>0</v>
      </c>
      <c r="P709" s="102"/>
      <c r="Q709" s="102"/>
      <c r="R709" s="102"/>
      <c r="S709" s="102"/>
      <c r="AC709" s="83">
        <f t="shared" si="240"/>
        <v>0</v>
      </c>
      <c r="AD709" s="83">
        <f t="shared" si="241"/>
        <v>0</v>
      </c>
      <c r="AF709" s="83">
        <f t="shared" si="252"/>
        <v>0</v>
      </c>
      <c r="AG709" s="83">
        <f t="shared" si="253"/>
        <v>0</v>
      </c>
      <c r="AQ709" s="83">
        <f t="shared" ca="1" si="254"/>
        <v>4</v>
      </c>
      <c r="AR709" s="83">
        <f t="shared" ca="1" si="255"/>
        <v>-116</v>
      </c>
      <c r="AS709" s="83">
        <f t="shared" ca="1" si="248"/>
        <v>-120</v>
      </c>
      <c r="AT709" s="83" cm="1">
        <f t="array" aca="1" ref="AT709" ca="1">_xlfn.LET(_xlpm.rozsah, $F$3:$F$10001,_xlpm.podminka, (_xlpm.rozsah&gt;M709)*(ISNUMBER(_xlpm.rozsah)),_xlpm.indexy, IF(_xlpm.podminka, ROW(_xlpm.rozsah)-MIN(ROW(_xlpm.rozsah))+1),_xlpm.prvni, MIN(_xlpm.indexy),_xlpm.finalni, IF(_xlpm.prvni=1, 2, _xlpm.prvni),INDEX(_xlpm.rozsah, _xlpm.finalni))</f>
        <v>1100</v>
      </c>
      <c r="AU709" s="83" cm="1">
        <f t="array" aca="1" ref="AU709" ca="1">INDEX($F$3:$F$10001,MATCH(AT709,$F$3:$F$10004,0)-1)</f>
        <v>1000</v>
      </c>
      <c r="AV709" s="83">
        <f t="shared" ca="1" si="243"/>
        <v>-120</v>
      </c>
      <c r="AW709" s="83">
        <f t="shared" ca="1" si="244"/>
        <v>-116</v>
      </c>
      <c r="AX709" s="83">
        <f t="shared" ca="1" si="256"/>
        <v>300</v>
      </c>
      <c r="AY709" s="83">
        <f t="shared" ca="1" si="257"/>
        <v>290</v>
      </c>
      <c r="AZ709" s="83">
        <f t="shared" ca="1" si="258"/>
        <v>10</v>
      </c>
      <c r="BA709" s="83">
        <f t="shared" ca="1" si="259"/>
        <v>300</v>
      </c>
      <c r="BB709" s="83">
        <f t="shared" ref="BB709:BB772" ca="1" si="261">MIN(AX709:AY709)+((M709-MIN(AT709:AU709))/(MAX(AT709:AU709)-MIN(AT709:AU709)))*(MAX(AX709:AY709)-MIN(AX709:AY709))</f>
        <v>290</v>
      </c>
    </row>
    <row r="710" spans="1:54" x14ac:dyDescent="0.25">
      <c r="A710" s="58">
        <v>708</v>
      </c>
      <c r="B710" s="59">
        <f t="shared" si="249"/>
        <v>11.8</v>
      </c>
      <c r="C710" s="58">
        <v>0</v>
      </c>
      <c r="D710" s="58">
        <v>0</v>
      </c>
      <c r="F710" s="117"/>
      <c r="G710" s="117"/>
      <c r="H710" s="112">
        <f t="shared" si="250"/>
        <v>0</v>
      </c>
      <c r="I710" s="121"/>
      <c r="J710" s="92">
        <f t="shared" si="251"/>
        <v>0</v>
      </c>
      <c r="L710" s="94">
        <v>708</v>
      </c>
      <c r="M710" s="114">
        <f t="shared" ca="1" si="247"/>
        <v>1000</v>
      </c>
      <c r="N710" s="115">
        <f t="shared" ca="1" si="260"/>
        <v>0</v>
      </c>
      <c r="P710" s="102"/>
      <c r="Q710" s="102"/>
      <c r="R710" s="102"/>
      <c r="S710" s="102"/>
      <c r="AC710" s="83">
        <f t="shared" si="240"/>
        <v>0</v>
      </c>
      <c r="AD710" s="83">
        <f t="shared" si="241"/>
        <v>0</v>
      </c>
      <c r="AF710" s="83">
        <f t="shared" si="252"/>
        <v>0</v>
      </c>
      <c r="AG710" s="83">
        <f t="shared" si="253"/>
        <v>0</v>
      </c>
      <c r="AQ710" s="83">
        <f t="shared" ca="1" si="254"/>
        <v>4</v>
      </c>
      <c r="AR710" s="83">
        <f t="shared" ca="1" si="255"/>
        <v>-116</v>
      </c>
      <c r="AS710" s="83">
        <f t="shared" ca="1" si="248"/>
        <v>-120</v>
      </c>
      <c r="AT710" s="83" cm="1">
        <f t="array" aca="1" ref="AT710" ca="1">_xlfn.LET(_xlpm.rozsah, $F$3:$F$10001,_xlpm.podminka, (_xlpm.rozsah&gt;M710)*(ISNUMBER(_xlpm.rozsah)),_xlpm.indexy, IF(_xlpm.podminka, ROW(_xlpm.rozsah)-MIN(ROW(_xlpm.rozsah))+1),_xlpm.prvni, MIN(_xlpm.indexy),_xlpm.finalni, IF(_xlpm.prvni=1, 2, _xlpm.prvni),INDEX(_xlpm.rozsah, _xlpm.finalni))</f>
        <v>1100</v>
      </c>
      <c r="AU710" s="83" cm="1">
        <f t="array" aca="1" ref="AU710" ca="1">INDEX($F$3:$F$10001,MATCH(AT710,$F$3:$F$10004,0)-1)</f>
        <v>1000</v>
      </c>
      <c r="AV710" s="83">
        <f t="shared" ca="1" si="243"/>
        <v>-120</v>
      </c>
      <c r="AW710" s="83">
        <f t="shared" ca="1" si="244"/>
        <v>-116</v>
      </c>
      <c r="AX710" s="83">
        <f t="shared" ca="1" si="256"/>
        <v>300</v>
      </c>
      <c r="AY710" s="83">
        <f t="shared" ca="1" si="257"/>
        <v>290</v>
      </c>
      <c r="AZ710" s="83">
        <f t="shared" ca="1" si="258"/>
        <v>10</v>
      </c>
      <c r="BA710" s="83">
        <f t="shared" ca="1" si="259"/>
        <v>300</v>
      </c>
      <c r="BB710" s="83">
        <f t="shared" ca="1" si="261"/>
        <v>290</v>
      </c>
    </row>
    <row r="711" spans="1:54" x14ac:dyDescent="0.25">
      <c r="A711" s="58">
        <v>709</v>
      </c>
      <c r="B711" s="59">
        <f t="shared" si="249"/>
        <v>11.816666666666666</v>
      </c>
      <c r="C711" s="58">
        <v>0</v>
      </c>
      <c r="D711" s="58">
        <v>0</v>
      </c>
      <c r="F711" s="117"/>
      <c r="G711" s="117"/>
      <c r="H711" s="112">
        <f t="shared" si="250"/>
        <v>0</v>
      </c>
      <c r="I711" s="121"/>
      <c r="J711" s="92">
        <f t="shared" si="251"/>
        <v>0</v>
      </c>
      <c r="L711" s="94">
        <v>709</v>
      </c>
      <c r="M711" s="114">
        <f t="shared" ca="1" si="247"/>
        <v>1000</v>
      </c>
      <c r="N711" s="115">
        <f t="shared" ca="1" si="260"/>
        <v>0</v>
      </c>
      <c r="P711" s="102"/>
      <c r="Q711" s="102"/>
      <c r="R711" s="102"/>
      <c r="S711" s="102"/>
      <c r="AC711" s="83">
        <f t="shared" si="240"/>
        <v>0</v>
      </c>
      <c r="AD711" s="83">
        <f t="shared" si="241"/>
        <v>0</v>
      </c>
      <c r="AF711" s="83">
        <f t="shared" si="252"/>
        <v>0</v>
      </c>
      <c r="AG711" s="83">
        <f t="shared" si="253"/>
        <v>0</v>
      </c>
      <c r="AQ711" s="83">
        <f t="shared" ca="1" si="254"/>
        <v>4</v>
      </c>
      <c r="AR711" s="83">
        <f t="shared" ca="1" si="255"/>
        <v>-116</v>
      </c>
      <c r="AS711" s="83">
        <f t="shared" ca="1" si="248"/>
        <v>-120</v>
      </c>
      <c r="AT711" s="83" cm="1">
        <f t="array" aca="1" ref="AT711" ca="1">_xlfn.LET(_xlpm.rozsah, $F$3:$F$10001,_xlpm.podminka, (_xlpm.rozsah&gt;M711)*(ISNUMBER(_xlpm.rozsah)),_xlpm.indexy, IF(_xlpm.podminka, ROW(_xlpm.rozsah)-MIN(ROW(_xlpm.rozsah))+1),_xlpm.prvni, MIN(_xlpm.indexy),_xlpm.finalni, IF(_xlpm.prvni=1, 2, _xlpm.prvni),INDEX(_xlpm.rozsah, _xlpm.finalni))</f>
        <v>1100</v>
      </c>
      <c r="AU711" s="83" cm="1">
        <f t="array" aca="1" ref="AU711" ca="1">INDEX($F$3:$F$10001,MATCH(AT711,$F$3:$F$10004,0)-1)</f>
        <v>1000</v>
      </c>
      <c r="AV711" s="83">
        <f t="shared" ca="1" si="243"/>
        <v>-120</v>
      </c>
      <c r="AW711" s="83">
        <f t="shared" ca="1" si="244"/>
        <v>-116</v>
      </c>
      <c r="AX711" s="83">
        <f t="shared" ca="1" si="256"/>
        <v>300</v>
      </c>
      <c r="AY711" s="83">
        <f t="shared" ca="1" si="257"/>
        <v>290</v>
      </c>
      <c r="AZ711" s="83">
        <f t="shared" ca="1" si="258"/>
        <v>10</v>
      </c>
      <c r="BA711" s="83">
        <f t="shared" ca="1" si="259"/>
        <v>300</v>
      </c>
      <c r="BB711" s="83">
        <f t="shared" ca="1" si="261"/>
        <v>290</v>
      </c>
    </row>
    <row r="712" spans="1:54" x14ac:dyDescent="0.25">
      <c r="A712" s="58">
        <v>710</v>
      </c>
      <c r="B712" s="59">
        <f t="shared" si="249"/>
        <v>11.833333333333334</v>
      </c>
      <c r="C712" s="58">
        <v>0</v>
      </c>
      <c r="D712" s="58">
        <v>0</v>
      </c>
      <c r="F712" s="117"/>
      <c r="G712" s="117"/>
      <c r="H712" s="112">
        <f t="shared" si="250"/>
        <v>0</v>
      </c>
      <c r="I712" s="121"/>
      <c r="J712" s="92">
        <f t="shared" si="251"/>
        <v>0</v>
      </c>
      <c r="L712" s="94">
        <v>710</v>
      </c>
      <c r="M712" s="114">
        <f t="shared" ca="1" si="247"/>
        <v>1000</v>
      </c>
      <c r="N712" s="115">
        <f t="shared" ca="1" si="260"/>
        <v>0</v>
      </c>
      <c r="P712" s="102"/>
      <c r="Q712" s="102"/>
      <c r="R712" s="102"/>
      <c r="S712" s="102"/>
      <c r="AC712" s="83">
        <f t="shared" si="240"/>
        <v>0</v>
      </c>
      <c r="AD712" s="83">
        <f t="shared" si="241"/>
        <v>0</v>
      </c>
      <c r="AF712" s="83">
        <f t="shared" si="252"/>
        <v>0</v>
      </c>
      <c r="AG712" s="83">
        <f t="shared" si="253"/>
        <v>0</v>
      </c>
      <c r="AQ712" s="83">
        <f t="shared" ca="1" si="254"/>
        <v>4</v>
      </c>
      <c r="AR712" s="83">
        <f t="shared" ca="1" si="255"/>
        <v>-116</v>
      </c>
      <c r="AS712" s="83">
        <f t="shared" ca="1" si="248"/>
        <v>-120</v>
      </c>
      <c r="AT712" s="83" cm="1">
        <f t="array" aca="1" ref="AT712" ca="1">_xlfn.LET(_xlpm.rozsah, $F$3:$F$10001,_xlpm.podminka, (_xlpm.rozsah&gt;M712)*(ISNUMBER(_xlpm.rozsah)),_xlpm.indexy, IF(_xlpm.podminka, ROW(_xlpm.rozsah)-MIN(ROW(_xlpm.rozsah))+1),_xlpm.prvni, MIN(_xlpm.indexy),_xlpm.finalni, IF(_xlpm.prvni=1, 2, _xlpm.prvni),INDEX(_xlpm.rozsah, _xlpm.finalni))</f>
        <v>1100</v>
      </c>
      <c r="AU712" s="83" cm="1">
        <f t="array" aca="1" ref="AU712" ca="1">INDEX($F$3:$F$10001,MATCH(AT712,$F$3:$F$10004,0)-1)</f>
        <v>1000</v>
      </c>
      <c r="AV712" s="83">
        <f t="shared" ca="1" si="243"/>
        <v>-120</v>
      </c>
      <c r="AW712" s="83">
        <f t="shared" ca="1" si="244"/>
        <v>-116</v>
      </c>
      <c r="AX712" s="83">
        <f t="shared" ca="1" si="256"/>
        <v>300</v>
      </c>
      <c r="AY712" s="83">
        <f t="shared" ca="1" si="257"/>
        <v>290</v>
      </c>
      <c r="AZ712" s="83">
        <f t="shared" ca="1" si="258"/>
        <v>10</v>
      </c>
      <c r="BA712" s="83">
        <f t="shared" ca="1" si="259"/>
        <v>300</v>
      </c>
      <c r="BB712" s="83">
        <f t="shared" ca="1" si="261"/>
        <v>290</v>
      </c>
    </row>
    <row r="713" spans="1:54" x14ac:dyDescent="0.25">
      <c r="A713" s="58">
        <v>711</v>
      </c>
      <c r="B713" s="59">
        <f t="shared" si="249"/>
        <v>11.85</v>
      </c>
      <c r="C713" s="58">
        <v>0</v>
      </c>
      <c r="D713" s="58">
        <v>0</v>
      </c>
      <c r="F713" s="117"/>
      <c r="G713" s="117"/>
      <c r="H713" s="112">
        <f t="shared" si="250"/>
        <v>0</v>
      </c>
      <c r="I713" s="121"/>
      <c r="J713" s="92">
        <f t="shared" si="251"/>
        <v>0</v>
      </c>
      <c r="L713" s="94">
        <v>711</v>
      </c>
      <c r="M713" s="114">
        <f t="shared" ca="1" si="247"/>
        <v>1000</v>
      </c>
      <c r="N713" s="115">
        <f t="shared" ca="1" si="260"/>
        <v>0</v>
      </c>
      <c r="P713" s="102"/>
      <c r="Q713" s="102"/>
      <c r="R713" s="102"/>
      <c r="S713" s="102"/>
      <c r="AC713" s="83">
        <f t="shared" si="240"/>
        <v>0</v>
      </c>
      <c r="AD713" s="83">
        <f t="shared" si="241"/>
        <v>0</v>
      </c>
      <c r="AF713" s="83">
        <f t="shared" si="252"/>
        <v>0</v>
      </c>
      <c r="AG713" s="83">
        <f t="shared" si="253"/>
        <v>0</v>
      </c>
      <c r="AQ713" s="83">
        <f t="shared" ca="1" si="254"/>
        <v>4</v>
      </c>
      <c r="AR713" s="83">
        <f t="shared" ca="1" si="255"/>
        <v>-116</v>
      </c>
      <c r="AS713" s="83">
        <f t="shared" ca="1" si="248"/>
        <v>-120</v>
      </c>
      <c r="AT713" s="83" cm="1">
        <f t="array" aca="1" ref="AT713" ca="1">_xlfn.LET(_xlpm.rozsah, $F$3:$F$10001,_xlpm.podminka, (_xlpm.rozsah&gt;M713)*(ISNUMBER(_xlpm.rozsah)),_xlpm.indexy, IF(_xlpm.podminka, ROW(_xlpm.rozsah)-MIN(ROW(_xlpm.rozsah))+1),_xlpm.prvni, MIN(_xlpm.indexy),_xlpm.finalni, IF(_xlpm.prvni=1, 2, _xlpm.prvni),INDEX(_xlpm.rozsah, _xlpm.finalni))</f>
        <v>1100</v>
      </c>
      <c r="AU713" s="83" cm="1">
        <f t="array" aca="1" ref="AU713" ca="1">INDEX($F$3:$F$10001,MATCH(AT713,$F$3:$F$10004,0)-1)</f>
        <v>1000</v>
      </c>
      <c r="AV713" s="83">
        <f t="shared" ca="1" si="243"/>
        <v>-120</v>
      </c>
      <c r="AW713" s="83">
        <f t="shared" ca="1" si="244"/>
        <v>-116</v>
      </c>
      <c r="AX713" s="83">
        <f t="shared" ca="1" si="256"/>
        <v>300</v>
      </c>
      <c r="AY713" s="83">
        <f t="shared" ca="1" si="257"/>
        <v>290</v>
      </c>
      <c r="AZ713" s="83">
        <f t="shared" ca="1" si="258"/>
        <v>10</v>
      </c>
      <c r="BA713" s="83">
        <f t="shared" ca="1" si="259"/>
        <v>300</v>
      </c>
      <c r="BB713" s="83">
        <f t="shared" ca="1" si="261"/>
        <v>290</v>
      </c>
    </row>
    <row r="714" spans="1:54" x14ac:dyDescent="0.25">
      <c r="A714" s="58">
        <v>712</v>
      </c>
      <c r="B714" s="59">
        <f t="shared" si="249"/>
        <v>11.866666666666667</v>
      </c>
      <c r="C714" s="58">
        <v>0</v>
      </c>
      <c r="D714" s="58">
        <v>0</v>
      </c>
      <c r="F714" s="117"/>
      <c r="G714" s="117"/>
      <c r="H714" s="112">
        <f t="shared" si="250"/>
        <v>0</v>
      </c>
      <c r="I714" s="121"/>
      <c r="J714" s="92">
        <f t="shared" si="251"/>
        <v>0</v>
      </c>
      <c r="L714" s="94">
        <v>712</v>
      </c>
      <c r="M714" s="114">
        <f t="shared" ca="1" si="247"/>
        <v>1000</v>
      </c>
      <c r="N714" s="115">
        <f t="shared" ca="1" si="260"/>
        <v>0</v>
      </c>
      <c r="P714" s="102"/>
      <c r="Q714" s="102"/>
      <c r="R714" s="102"/>
      <c r="S714" s="102"/>
      <c r="AC714" s="83">
        <f t="shared" si="240"/>
        <v>0</v>
      </c>
      <c r="AD714" s="83">
        <f t="shared" si="241"/>
        <v>0</v>
      </c>
      <c r="AF714" s="83">
        <f t="shared" si="252"/>
        <v>0</v>
      </c>
      <c r="AG714" s="83">
        <f t="shared" si="253"/>
        <v>0</v>
      </c>
      <c r="AQ714" s="83">
        <f t="shared" ca="1" si="254"/>
        <v>4</v>
      </c>
      <c r="AR714" s="83">
        <f t="shared" ca="1" si="255"/>
        <v>-116</v>
      </c>
      <c r="AS714" s="83">
        <f t="shared" ca="1" si="248"/>
        <v>-120</v>
      </c>
      <c r="AT714" s="83" cm="1">
        <f t="array" aca="1" ref="AT714" ca="1">_xlfn.LET(_xlpm.rozsah, $F$3:$F$10001,_xlpm.podminka, (_xlpm.rozsah&gt;M714)*(ISNUMBER(_xlpm.rozsah)),_xlpm.indexy, IF(_xlpm.podminka, ROW(_xlpm.rozsah)-MIN(ROW(_xlpm.rozsah))+1),_xlpm.prvni, MIN(_xlpm.indexy),_xlpm.finalni, IF(_xlpm.prvni=1, 2, _xlpm.prvni),INDEX(_xlpm.rozsah, _xlpm.finalni))</f>
        <v>1100</v>
      </c>
      <c r="AU714" s="83" cm="1">
        <f t="array" aca="1" ref="AU714" ca="1">INDEX($F$3:$F$10001,MATCH(AT714,$F$3:$F$10004,0)-1)</f>
        <v>1000</v>
      </c>
      <c r="AV714" s="83">
        <f t="shared" ca="1" si="243"/>
        <v>-120</v>
      </c>
      <c r="AW714" s="83">
        <f t="shared" ca="1" si="244"/>
        <v>-116</v>
      </c>
      <c r="AX714" s="83">
        <f t="shared" ca="1" si="256"/>
        <v>300</v>
      </c>
      <c r="AY714" s="83">
        <f t="shared" ca="1" si="257"/>
        <v>290</v>
      </c>
      <c r="AZ714" s="83">
        <f t="shared" ca="1" si="258"/>
        <v>10</v>
      </c>
      <c r="BA714" s="83">
        <f t="shared" ca="1" si="259"/>
        <v>300</v>
      </c>
      <c r="BB714" s="83">
        <f t="shared" ca="1" si="261"/>
        <v>290</v>
      </c>
    </row>
    <row r="715" spans="1:54" x14ac:dyDescent="0.25">
      <c r="A715" s="58">
        <v>713</v>
      </c>
      <c r="B715" s="59">
        <f t="shared" si="249"/>
        <v>11.883333333333333</v>
      </c>
      <c r="C715" s="58">
        <v>0</v>
      </c>
      <c r="D715" s="58">
        <v>0</v>
      </c>
      <c r="F715" s="117"/>
      <c r="G715" s="117"/>
      <c r="H715" s="112">
        <f t="shared" si="250"/>
        <v>0</v>
      </c>
      <c r="I715" s="121"/>
      <c r="J715" s="92">
        <f t="shared" si="251"/>
        <v>0</v>
      </c>
      <c r="L715" s="94">
        <v>713</v>
      </c>
      <c r="M715" s="114">
        <f t="shared" ca="1" si="247"/>
        <v>1000</v>
      </c>
      <c r="N715" s="115">
        <f t="shared" ca="1" si="260"/>
        <v>0</v>
      </c>
      <c r="P715" s="102"/>
      <c r="Q715" s="102"/>
      <c r="R715" s="102"/>
      <c r="S715" s="102"/>
      <c r="AC715" s="83">
        <f t="shared" si="240"/>
        <v>0</v>
      </c>
      <c r="AD715" s="83">
        <f t="shared" si="241"/>
        <v>0</v>
      </c>
      <c r="AF715" s="83">
        <f t="shared" si="252"/>
        <v>0</v>
      </c>
      <c r="AG715" s="83">
        <f t="shared" si="253"/>
        <v>0</v>
      </c>
      <c r="AQ715" s="83">
        <f t="shared" ca="1" si="254"/>
        <v>4</v>
      </c>
      <c r="AR715" s="83">
        <f t="shared" ca="1" si="255"/>
        <v>-116</v>
      </c>
      <c r="AS715" s="83">
        <f t="shared" ca="1" si="248"/>
        <v>-120</v>
      </c>
      <c r="AT715" s="83" cm="1">
        <f t="array" aca="1" ref="AT715" ca="1">_xlfn.LET(_xlpm.rozsah, $F$3:$F$10001,_xlpm.podminka, (_xlpm.rozsah&gt;M715)*(ISNUMBER(_xlpm.rozsah)),_xlpm.indexy, IF(_xlpm.podminka, ROW(_xlpm.rozsah)-MIN(ROW(_xlpm.rozsah))+1),_xlpm.prvni, MIN(_xlpm.indexy),_xlpm.finalni, IF(_xlpm.prvni=1, 2, _xlpm.prvni),INDEX(_xlpm.rozsah, _xlpm.finalni))</f>
        <v>1100</v>
      </c>
      <c r="AU715" s="83" cm="1">
        <f t="array" aca="1" ref="AU715" ca="1">INDEX($F$3:$F$10001,MATCH(AT715,$F$3:$F$10004,0)-1)</f>
        <v>1000</v>
      </c>
      <c r="AV715" s="83">
        <f t="shared" ca="1" si="243"/>
        <v>-120</v>
      </c>
      <c r="AW715" s="83">
        <f t="shared" ca="1" si="244"/>
        <v>-116</v>
      </c>
      <c r="AX715" s="83">
        <f t="shared" ca="1" si="256"/>
        <v>300</v>
      </c>
      <c r="AY715" s="83">
        <f t="shared" ca="1" si="257"/>
        <v>290</v>
      </c>
      <c r="AZ715" s="83">
        <f t="shared" ca="1" si="258"/>
        <v>10</v>
      </c>
      <c r="BA715" s="83">
        <f t="shared" ca="1" si="259"/>
        <v>300</v>
      </c>
      <c r="BB715" s="83">
        <f t="shared" ca="1" si="261"/>
        <v>290</v>
      </c>
    </row>
    <row r="716" spans="1:54" x14ac:dyDescent="0.25">
      <c r="A716" s="58">
        <v>714</v>
      </c>
      <c r="B716" s="59">
        <f t="shared" si="249"/>
        <v>11.9</v>
      </c>
      <c r="C716" s="58">
        <v>0</v>
      </c>
      <c r="D716" s="58">
        <v>0</v>
      </c>
      <c r="F716" s="117"/>
      <c r="G716" s="117"/>
      <c r="H716" s="112">
        <f t="shared" si="250"/>
        <v>0</v>
      </c>
      <c r="I716" s="121"/>
      <c r="J716" s="92">
        <f t="shared" si="251"/>
        <v>0</v>
      </c>
      <c r="L716" s="94">
        <v>714</v>
      </c>
      <c r="M716" s="114">
        <f t="shared" ca="1" si="247"/>
        <v>1000</v>
      </c>
      <c r="N716" s="115">
        <f t="shared" ca="1" si="260"/>
        <v>0</v>
      </c>
      <c r="P716" s="102"/>
      <c r="Q716" s="102"/>
      <c r="R716" s="102"/>
      <c r="S716" s="102"/>
      <c r="AC716" s="83">
        <f t="shared" si="240"/>
        <v>0</v>
      </c>
      <c r="AD716" s="83">
        <f t="shared" si="241"/>
        <v>0</v>
      </c>
      <c r="AF716" s="83">
        <f t="shared" si="252"/>
        <v>0</v>
      </c>
      <c r="AG716" s="83">
        <f t="shared" si="253"/>
        <v>0</v>
      </c>
      <c r="AQ716" s="83">
        <f t="shared" ca="1" si="254"/>
        <v>4</v>
      </c>
      <c r="AR716" s="83">
        <f t="shared" ca="1" si="255"/>
        <v>-116</v>
      </c>
      <c r="AS716" s="83">
        <f t="shared" ca="1" si="248"/>
        <v>-120</v>
      </c>
      <c r="AT716" s="83" cm="1">
        <f t="array" aca="1" ref="AT716" ca="1">_xlfn.LET(_xlpm.rozsah, $F$3:$F$10001,_xlpm.podminka, (_xlpm.rozsah&gt;M716)*(ISNUMBER(_xlpm.rozsah)),_xlpm.indexy, IF(_xlpm.podminka, ROW(_xlpm.rozsah)-MIN(ROW(_xlpm.rozsah))+1),_xlpm.prvni, MIN(_xlpm.indexy),_xlpm.finalni, IF(_xlpm.prvni=1, 2, _xlpm.prvni),INDEX(_xlpm.rozsah, _xlpm.finalni))</f>
        <v>1100</v>
      </c>
      <c r="AU716" s="83" cm="1">
        <f t="array" aca="1" ref="AU716" ca="1">INDEX($F$3:$F$10001,MATCH(AT716,$F$3:$F$10004,0)-1)</f>
        <v>1000</v>
      </c>
      <c r="AV716" s="83">
        <f t="shared" ca="1" si="243"/>
        <v>-120</v>
      </c>
      <c r="AW716" s="83">
        <f t="shared" ca="1" si="244"/>
        <v>-116</v>
      </c>
      <c r="AX716" s="83">
        <f t="shared" ca="1" si="256"/>
        <v>300</v>
      </c>
      <c r="AY716" s="83">
        <f t="shared" ca="1" si="257"/>
        <v>290</v>
      </c>
      <c r="AZ716" s="83">
        <f t="shared" ca="1" si="258"/>
        <v>10</v>
      </c>
      <c r="BA716" s="83">
        <f t="shared" ca="1" si="259"/>
        <v>300</v>
      </c>
      <c r="BB716" s="83">
        <f t="shared" ca="1" si="261"/>
        <v>290</v>
      </c>
    </row>
    <row r="717" spans="1:54" x14ac:dyDescent="0.25">
      <c r="A717" s="58">
        <v>715</v>
      </c>
      <c r="B717" s="59">
        <f t="shared" si="249"/>
        <v>11.916666666666666</v>
      </c>
      <c r="C717" s="58">
        <v>0</v>
      </c>
      <c r="D717" s="58">
        <v>0</v>
      </c>
      <c r="F717" s="117"/>
      <c r="G717" s="117"/>
      <c r="H717" s="112">
        <f t="shared" si="250"/>
        <v>0</v>
      </c>
      <c r="I717" s="121"/>
      <c r="J717" s="92">
        <f t="shared" si="251"/>
        <v>0</v>
      </c>
      <c r="L717" s="94">
        <v>715</v>
      </c>
      <c r="M717" s="114">
        <f t="shared" ca="1" si="247"/>
        <v>1000</v>
      </c>
      <c r="N717" s="115">
        <f t="shared" ca="1" si="260"/>
        <v>0</v>
      </c>
      <c r="P717" s="102"/>
      <c r="Q717" s="102"/>
      <c r="R717" s="102"/>
      <c r="S717" s="102"/>
      <c r="AC717" s="83">
        <f t="shared" si="240"/>
        <v>0</v>
      </c>
      <c r="AD717" s="83">
        <f t="shared" si="241"/>
        <v>0</v>
      </c>
      <c r="AF717" s="83">
        <f t="shared" si="252"/>
        <v>0</v>
      </c>
      <c r="AG717" s="83">
        <f t="shared" si="253"/>
        <v>0</v>
      </c>
      <c r="AQ717" s="83">
        <f t="shared" ca="1" si="254"/>
        <v>4</v>
      </c>
      <c r="AR717" s="83">
        <f t="shared" ca="1" si="255"/>
        <v>-116</v>
      </c>
      <c r="AS717" s="83">
        <f t="shared" ca="1" si="248"/>
        <v>-120</v>
      </c>
      <c r="AT717" s="83" cm="1">
        <f t="array" aca="1" ref="AT717" ca="1">_xlfn.LET(_xlpm.rozsah, $F$3:$F$10001,_xlpm.podminka, (_xlpm.rozsah&gt;M717)*(ISNUMBER(_xlpm.rozsah)),_xlpm.indexy, IF(_xlpm.podminka, ROW(_xlpm.rozsah)-MIN(ROW(_xlpm.rozsah))+1),_xlpm.prvni, MIN(_xlpm.indexy),_xlpm.finalni, IF(_xlpm.prvni=1, 2, _xlpm.prvni),INDEX(_xlpm.rozsah, _xlpm.finalni))</f>
        <v>1100</v>
      </c>
      <c r="AU717" s="83" cm="1">
        <f t="array" aca="1" ref="AU717" ca="1">INDEX($F$3:$F$10001,MATCH(AT717,$F$3:$F$10004,0)-1)</f>
        <v>1000</v>
      </c>
      <c r="AV717" s="83">
        <f t="shared" ca="1" si="243"/>
        <v>-120</v>
      </c>
      <c r="AW717" s="83">
        <f t="shared" ca="1" si="244"/>
        <v>-116</v>
      </c>
      <c r="AX717" s="83">
        <f t="shared" ca="1" si="256"/>
        <v>300</v>
      </c>
      <c r="AY717" s="83">
        <f t="shared" ca="1" si="257"/>
        <v>290</v>
      </c>
      <c r="AZ717" s="83">
        <f t="shared" ca="1" si="258"/>
        <v>10</v>
      </c>
      <c r="BA717" s="83">
        <f t="shared" ca="1" si="259"/>
        <v>300</v>
      </c>
      <c r="BB717" s="83">
        <f t="shared" ca="1" si="261"/>
        <v>290</v>
      </c>
    </row>
    <row r="718" spans="1:54" x14ac:dyDescent="0.25">
      <c r="A718" s="58">
        <v>716</v>
      </c>
      <c r="B718" s="59">
        <f t="shared" si="249"/>
        <v>11.933333333333334</v>
      </c>
      <c r="C718" s="58">
        <v>0</v>
      </c>
      <c r="D718" s="58">
        <v>0</v>
      </c>
      <c r="F718" s="117"/>
      <c r="G718" s="117"/>
      <c r="H718" s="112">
        <f t="shared" si="250"/>
        <v>0</v>
      </c>
      <c r="I718" s="121"/>
      <c r="J718" s="92">
        <f t="shared" si="251"/>
        <v>0</v>
      </c>
      <c r="L718" s="94">
        <v>716</v>
      </c>
      <c r="M718" s="114">
        <f t="shared" ca="1" si="247"/>
        <v>1000</v>
      </c>
      <c r="N718" s="115">
        <f t="shared" ca="1" si="260"/>
        <v>0</v>
      </c>
      <c r="P718" s="102"/>
      <c r="Q718" s="102"/>
      <c r="R718" s="102"/>
      <c r="S718" s="102"/>
      <c r="AC718" s="83">
        <f t="shared" si="240"/>
        <v>0</v>
      </c>
      <c r="AD718" s="83">
        <f t="shared" si="241"/>
        <v>0</v>
      </c>
      <c r="AF718" s="83">
        <f t="shared" si="252"/>
        <v>0</v>
      </c>
      <c r="AG718" s="83">
        <f t="shared" si="253"/>
        <v>0</v>
      </c>
      <c r="AQ718" s="83">
        <f t="shared" ca="1" si="254"/>
        <v>4</v>
      </c>
      <c r="AR718" s="83">
        <f t="shared" ca="1" si="255"/>
        <v>-116</v>
      </c>
      <c r="AS718" s="83">
        <f t="shared" ca="1" si="248"/>
        <v>-120</v>
      </c>
      <c r="AT718" s="83" cm="1">
        <f t="array" aca="1" ref="AT718" ca="1">_xlfn.LET(_xlpm.rozsah, $F$3:$F$10001,_xlpm.podminka, (_xlpm.rozsah&gt;M718)*(ISNUMBER(_xlpm.rozsah)),_xlpm.indexy, IF(_xlpm.podminka, ROW(_xlpm.rozsah)-MIN(ROW(_xlpm.rozsah))+1),_xlpm.prvni, MIN(_xlpm.indexy),_xlpm.finalni, IF(_xlpm.prvni=1, 2, _xlpm.prvni),INDEX(_xlpm.rozsah, _xlpm.finalni))</f>
        <v>1100</v>
      </c>
      <c r="AU718" s="83" cm="1">
        <f t="array" aca="1" ref="AU718" ca="1">INDEX($F$3:$F$10001,MATCH(AT718,$F$3:$F$10004,0)-1)</f>
        <v>1000</v>
      </c>
      <c r="AV718" s="83">
        <f t="shared" ca="1" si="243"/>
        <v>-120</v>
      </c>
      <c r="AW718" s="83">
        <f t="shared" ca="1" si="244"/>
        <v>-116</v>
      </c>
      <c r="AX718" s="83">
        <f t="shared" ca="1" si="256"/>
        <v>300</v>
      </c>
      <c r="AY718" s="83">
        <f t="shared" ca="1" si="257"/>
        <v>290</v>
      </c>
      <c r="AZ718" s="83">
        <f t="shared" ca="1" si="258"/>
        <v>10</v>
      </c>
      <c r="BA718" s="83">
        <f t="shared" ca="1" si="259"/>
        <v>300</v>
      </c>
      <c r="BB718" s="83">
        <f t="shared" ca="1" si="261"/>
        <v>290</v>
      </c>
    </row>
    <row r="719" spans="1:54" x14ac:dyDescent="0.25">
      <c r="A719" s="58">
        <v>717</v>
      </c>
      <c r="B719" s="59">
        <f t="shared" si="249"/>
        <v>11.95</v>
      </c>
      <c r="C719" s="58">
        <v>0</v>
      </c>
      <c r="D719" s="58">
        <v>0</v>
      </c>
      <c r="F719" s="117"/>
      <c r="G719" s="117"/>
      <c r="H719" s="112">
        <f t="shared" si="250"/>
        <v>0</v>
      </c>
      <c r="I719" s="121"/>
      <c r="J719" s="92">
        <f t="shared" si="251"/>
        <v>0</v>
      </c>
      <c r="L719" s="94">
        <v>717</v>
      </c>
      <c r="M719" s="114">
        <f t="shared" ca="1" si="247"/>
        <v>1000</v>
      </c>
      <c r="N719" s="115">
        <f t="shared" ca="1" si="260"/>
        <v>0</v>
      </c>
      <c r="P719" s="102"/>
      <c r="Q719" s="102"/>
      <c r="R719" s="102"/>
      <c r="S719" s="102"/>
      <c r="AC719" s="83">
        <f t="shared" si="240"/>
        <v>0</v>
      </c>
      <c r="AD719" s="83">
        <f t="shared" si="241"/>
        <v>0</v>
      </c>
      <c r="AF719" s="83">
        <f t="shared" si="252"/>
        <v>0</v>
      </c>
      <c r="AG719" s="83">
        <f t="shared" si="253"/>
        <v>0</v>
      </c>
      <c r="AQ719" s="83">
        <f t="shared" ca="1" si="254"/>
        <v>4</v>
      </c>
      <c r="AR719" s="83">
        <f t="shared" ca="1" si="255"/>
        <v>-116</v>
      </c>
      <c r="AS719" s="83">
        <f t="shared" ca="1" si="248"/>
        <v>-120</v>
      </c>
      <c r="AT719" s="83" cm="1">
        <f t="array" aca="1" ref="AT719" ca="1">_xlfn.LET(_xlpm.rozsah, $F$3:$F$10001,_xlpm.podminka, (_xlpm.rozsah&gt;M719)*(ISNUMBER(_xlpm.rozsah)),_xlpm.indexy, IF(_xlpm.podminka, ROW(_xlpm.rozsah)-MIN(ROW(_xlpm.rozsah))+1),_xlpm.prvni, MIN(_xlpm.indexy),_xlpm.finalni, IF(_xlpm.prvni=1, 2, _xlpm.prvni),INDEX(_xlpm.rozsah, _xlpm.finalni))</f>
        <v>1100</v>
      </c>
      <c r="AU719" s="83" cm="1">
        <f t="array" aca="1" ref="AU719" ca="1">INDEX($F$3:$F$10001,MATCH(AT719,$F$3:$F$10004,0)-1)</f>
        <v>1000</v>
      </c>
      <c r="AV719" s="83">
        <f t="shared" ca="1" si="243"/>
        <v>-120</v>
      </c>
      <c r="AW719" s="83">
        <f t="shared" ca="1" si="244"/>
        <v>-116</v>
      </c>
      <c r="AX719" s="83">
        <f t="shared" ca="1" si="256"/>
        <v>300</v>
      </c>
      <c r="AY719" s="83">
        <f t="shared" ca="1" si="257"/>
        <v>290</v>
      </c>
      <c r="AZ719" s="83">
        <f t="shared" ca="1" si="258"/>
        <v>10</v>
      </c>
      <c r="BA719" s="83">
        <f t="shared" ca="1" si="259"/>
        <v>300</v>
      </c>
      <c r="BB719" s="83">
        <f t="shared" ca="1" si="261"/>
        <v>290</v>
      </c>
    </row>
    <row r="720" spans="1:54" x14ac:dyDescent="0.25">
      <c r="A720" s="58">
        <v>718</v>
      </c>
      <c r="B720" s="59">
        <f t="shared" si="249"/>
        <v>11.966666666666667</v>
      </c>
      <c r="C720" s="58">
        <v>0</v>
      </c>
      <c r="D720" s="58">
        <v>0</v>
      </c>
      <c r="F720" s="117"/>
      <c r="G720" s="117"/>
      <c r="H720" s="112">
        <f t="shared" si="250"/>
        <v>0</v>
      </c>
      <c r="I720" s="121"/>
      <c r="J720" s="92">
        <f t="shared" si="251"/>
        <v>0</v>
      </c>
      <c r="L720" s="94">
        <v>718</v>
      </c>
      <c r="M720" s="114">
        <f t="shared" ca="1" si="247"/>
        <v>1000</v>
      </c>
      <c r="N720" s="115">
        <f t="shared" ca="1" si="260"/>
        <v>0</v>
      </c>
      <c r="P720" s="102"/>
      <c r="Q720" s="102"/>
      <c r="R720" s="102"/>
      <c r="S720" s="102"/>
      <c r="AC720" s="83">
        <f t="shared" si="240"/>
        <v>0</v>
      </c>
      <c r="AD720" s="83">
        <f t="shared" si="241"/>
        <v>0</v>
      </c>
      <c r="AF720" s="83">
        <f t="shared" si="252"/>
        <v>0</v>
      </c>
      <c r="AG720" s="83">
        <f t="shared" si="253"/>
        <v>0</v>
      </c>
      <c r="AQ720" s="83">
        <f t="shared" ca="1" si="254"/>
        <v>4</v>
      </c>
      <c r="AR720" s="83">
        <f t="shared" ca="1" si="255"/>
        <v>-116</v>
      </c>
      <c r="AS720" s="83">
        <f t="shared" ca="1" si="248"/>
        <v>-120</v>
      </c>
      <c r="AT720" s="83" cm="1">
        <f t="array" aca="1" ref="AT720" ca="1">_xlfn.LET(_xlpm.rozsah, $F$3:$F$10001,_xlpm.podminka, (_xlpm.rozsah&gt;M720)*(ISNUMBER(_xlpm.rozsah)),_xlpm.indexy, IF(_xlpm.podminka, ROW(_xlpm.rozsah)-MIN(ROW(_xlpm.rozsah))+1),_xlpm.prvni, MIN(_xlpm.indexy),_xlpm.finalni, IF(_xlpm.prvni=1, 2, _xlpm.prvni),INDEX(_xlpm.rozsah, _xlpm.finalni))</f>
        <v>1100</v>
      </c>
      <c r="AU720" s="83" cm="1">
        <f t="array" aca="1" ref="AU720" ca="1">INDEX($F$3:$F$10001,MATCH(AT720,$F$3:$F$10004,0)-1)</f>
        <v>1000</v>
      </c>
      <c r="AV720" s="83">
        <f t="shared" ca="1" si="243"/>
        <v>-120</v>
      </c>
      <c r="AW720" s="83">
        <f t="shared" ca="1" si="244"/>
        <v>-116</v>
      </c>
      <c r="AX720" s="83">
        <f t="shared" ca="1" si="256"/>
        <v>300</v>
      </c>
      <c r="AY720" s="83">
        <f t="shared" ca="1" si="257"/>
        <v>290</v>
      </c>
      <c r="AZ720" s="83">
        <f t="shared" ca="1" si="258"/>
        <v>10</v>
      </c>
      <c r="BA720" s="83">
        <f t="shared" ca="1" si="259"/>
        <v>300</v>
      </c>
      <c r="BB720" s="83">
        <f t="shared" ca="1" si="261"/>
        <v>290</v>
      </c>
    </row>
    <row r="721" spans="1:54" x14ac:dyDescent="0.25">
      <c r="A721" s="58">
        <v>719</v>
      </c>
      <c r="B721" s="59">
        <f t="shared" si="249"/>
        <v>11.983333333333333</v>
      </c>
      <c r="C721" s="58">
        <v>0</v>
      </c>
      <c r="D721" s="58">
        <v>0</v>
      </c>
      <c r="F721" s="117"/>
      <c r="G721" s="117"/>
      <c r="H721" s="112">
        <f t="shared" si="250"/>
        <v>0</v>
      </c>
      <c r="I721" s="121"/>
      <c r="J721" s="92">
        <f t="shared" si="251"/>
        <v>0</v>
      </c>
      <c r="L721" s="94">
        <v>719</v>
      </c>
      <c r="M721" s="114">
        <f t="shared" ca="1" si="247"/>
        <v>1000</v>
      </c>
      <c r="N721" s="115">
        <f t="shared" ca="1" si="260"/>
        <v>0</v>
      </c>
      <c r="P721" s="102"/>
      <c r="Q721" s="102"/>
      <c r="R721" s="102"/>
      <c r="S721" s="102"/>
      <c r="AC721" s="83">
        <f t="shared" si="240"/>
        <v>0</v>
      </c>
      <c r="AD721" s="83">
        <f t="shared" si="241"/>
        <v>0</v>
      </c>
      <c r="AF721" s="83">
        <f t="shared" si="252"/>
        <v>0</v>
      </c>
      <c r="AG721" s="83">
        <f t="shared" si="253"/>
        <v>0</v>
      </c>
      <c r="AQ721" s="83">
        <f t="shared" ca="1" si="254"/>
        <v>4</v>
      </c>
      <c r="AR721" s="83">
        <f t="shared" ca="1" si="255"/>
        <v>-116</v>
      </c>
      <c r="AS721" s="83">
        <f t="shared" ca="1" si="248"/>
        <v>-120</v>
      </c>
      <c r="AT721" s="83" cm="1">
        <f t="array" aca="1" ref="AT721" ca="1">_xlfn.LET(_xlpm.rozsah, $F$3:$F$10001,_xlpm.podminka, (_xlpm.rozsah&gt;M721)*(ISNUMBER(_xlpm.rozsah)),_xlpm.indexy, IF(_xlpm.podminka, ROW(_xlpm.rozsah)-MIN(ROW(_xlpm.rozsah))+1),_xlpm.prvni, MIN(_xlpm.indexy),_xlpm.finalni, IF(_xlpm.prvni=1, 2, _xlpm.prvni),INDEX(_xlpm.rozsah, _xlpm.finalni))</f>
        <v>1100</v>
      </c>
      <c r="AU721" s="83" cm="1">
        <f t="array" aca="1" ref="AU721" ca="1">INDEX($F$3:$F$10001,MATCH(AT721,$F$3:$F$10004,0)-1)</f>
        <v>1000</v>
      </c>
      <c r="AV721" s="83">
        <f t="shared" ca="1" si="243"/>
        <v>-120</v>
      </c>
      <c r="AW721" s="83">
        <f t="shared" ca="1" si="244"/>
        <v>-116</v>
      </c>
      <c r="AX721" s="83">
        <f t="shared" ca="1" si="256"/>
        <v>300</v>
      </c>
      <c r="AY721" s="83">
        <f t="shared" ca="1" si="257"/>
        <v>290</v>
      </c>
      <c r="AZ721" s="83">
        <f t="shared" ca="1" si="258"/>
        <v>10</v>
      </c>
      <c r="BA721" s="83">
        <f t="shared" ca="1" si="259"/>
        <v>300</v>
      </c>
      <c r="BB721" s="83">
        <f t="shared" ca="1" si="261"/>
        <v>290</v>
      </c>
    </row>
    <row r="722" spans="1:54" x14ac:dyDescent="0.25">
      <c r="A722" s="58">
        <v>720</v>
      </c>
      <c r="B722" s="59">
        <f t="shared" si="249"/>
        <v>12</v>
      </c>
      <c r="C722" s="58">
        <v>0</v>
      </c>
      <c r="D722" s="58">
        <v>0</v>
      </c>
      <c r="F722" s="117"/>
      <c r="G722" s="117"/>
      <c r="H722" s="112">
        <f t="shared" si="250"/>
        <v>0</v>
      </c>
      <c r="I722" s="121"/>
      <c r="J722" s="92">
        <f t="shared" si="251"/>
        <v>0</v>
      </c>
      <c r="L722" s="94">
        <v>720</v>
      </c>
      <c r="M722" s="114">
        <f t="shared" ca="1" si="247"/>
        <v>1000</v>
      </c>
      <c r="N722" s="115">
        <f t="shared" ca="1" si="260"/>
        <v>0</v>
      </c>
      <c r="P722" s="102"/>
      <c r="Q722" s="102"/>
      <c r="R722" s="102"/>
      <c r="S722" s="102"/>
      <c r="AC722" s="83">
        <f t="shared" si="240"/>
        <v>0</v>
      </c>
      <c r="AD722" s="83">
        <f t="shared" si="241"/>
        <v>0</v>
      </c>
      <c r="AF722" s="83">
        <f t="shared" si="252"/>
        <v>0</v>
      </c>
      <c r="AG722" s="83">
        <f t="shared" si="253"/>
        <v>0</v>
      </c>
      <c r="AQ722" s="83">
        <f t="shared" ca="1" si="254"/>
        <v>4</v>
      </c>
      <c r="AR722" s="83">
        <f t="shared" ca="1" si="255"/>
        <v>-116</v>
      </c>
      <c r="AS722" s="83">
        <f t="shared" ca="1" si="248"/>
        <v>-120</v>
      </c>
      <c r="AT722" s="83" cm="1">
        <f t="array" aca="1" ref="AT722" ca="1">_xlfn.LET(_xlpm.rozsah, $F$3:$F$10001,_xlpm.podminka, (_xlpm.rozsah&gt;M722)*(ISNUMBER(_xlpm.rozsah)),_xlpm.indexy, IF(_xlpm.podminka, ROW(_xlpm.rozsah)-MIN(ROW(_xlpm.rozsah))+1),_xlpm.prvni, MIN(_xlpm.indexy),_xlpm.finalni, IF(_xlpm.prvni=1, 2, _xlpm.prvni),INDEX(_xlpm.rozsah, _xlpm.finalni))</f>
        <v>1100</v>
      </c>
      <c r="AU722" s="83" cm="1">
        <f t="array" aca="1" ref="AU722" ca="1">INDEX($F$3:$F$10001,MATCH(AT722,$F$3:$F$10004,0)-1)</f>
        <v>1000</v>
      </c>
      <c r="AV722" s="83">
        <f t="shared" ca="1" si="243"/>
        <v>-120</v>
      </c>
      <c r="AW722" s="83">
        <f t="shared" ca="1" si="244"/>
        <v>-116</v>
      </c>
      <c r="AX722" s="83">
        <f t="shared" ca="1" si="256"/>
        <v>300</v>
      </c>
      <c r="AY722" s="83">
        <f t="shared" ca="1" si="257"/>
        <v>290</v>
      </c>
      <c r="AZ722" s="83">
        <f t="shared" ca="1" si="258"/>
        <v>10</v>
      </c>
      <c r="BA722" s="83">
        <f t="shared" ca="1" si="259"/>
        <v>300</v>
      </c>
      <c r="BB722" s="83">
        <f t="shared" ca="1" si="261"/>
        <v>290</v>
      </c>
    </row>
    <row r="723" spans="1:54" x14ac:dyDescent="0.25">
      <c r="A723" s="58">
        <v>721</v>
      </c>
      <c r="B723" s="59">
        <f t="shared" si="249"/>
        <v>12.016666666666667</v>
      </c>
      <c r="C723" s="58">
        <v>0</v>
      </c>
      <c r="D723" s="58">
        <v>0</v>
      </c>
      <c r="F723" s="117"/>
      <c r="G723" s="117"/>
      <c r="H723" s="112">
        <f t="shared" si="250"/>
        <v>0</v>
      </c>
      <c r="I723" s="121"/>
      <c r="J723" s="92">
        <f t="shared" si="251"/>
        <v>0</v>
      </c>
      <c r="L723" s="94">
        <v>721</v>
      </c>
      <c r="M723" s="114">
        <f t="shared" ca="1" si="247"/>
        <v>1000</v>
      </c>
      <c r="N723" s="115">
        <f t="shared" ca="1" si="260"/>
        <v>0</v>
      </c>
      <c r="P723" s="102"/>
      <c r="Q723" s="102"/>
      <c r="R723" s="102"/>
      <c r="S723" s="102"/>
      <c r="AC723" s="83">
        <f t="shared" si="240"/>
        <v>0</v>
      </c>
      <c r="AD723" s="83">
        <f t="shared" si="241"/>
        <v>0</v>
      </c>
      <c r="AF723" s="83">
        <f t="shared" si="252"/>
        <v>0</v>
      </c>
      <c r="AG723" s="83">
        <f t="shared" si="253"/>
        <v>0</v>
      </c>
      <c r="AQ723" s="83">
        <f t="shared" ca="1" si="254"/>
        <v>4</v>
      </c>
      <c r="AR723" s="83">
        <f t="shared" ca="1" si="255"/>
        <v>-116</v>
      </c>
      <c r="AS723" s="83">
        <f t="shared" ca="1" si="248"/>
        <v>-120</v>
      </c>
      <c r="AT723" s="83" cm="1">
        <f t="array" aca="1" ref="AT723" ca="1">_xlfn.LET(_xlpm.rozsah, $F$3:$F$10001,_xlpm.podminka, (_xlpm.rozsah&gt;M723)*(ISNUMBER(_xlpm.rozsah)),_xlpm.indexy, IF(_xlpm.podminka, ROW(_xlpm.rozsah)-MIN(ROW(_xlpm.rozsah))+1),_xlpm.prvni, MIN(_xlpm.indexy),_xlpm.finalni, IF(_xlpm.prvni=1, 2, _xlpm.prvni),INDEX(_xlpm.rozsah, _xlpm.finalni))</f>
        <v>1100</v>
      </c>
      <c r="AU723" s="83" cm="1">
        <f t="array" aca="1" ref="AU723" ca="1">INDEX($F$3:$F$10001,MATCH(AT723,$F$3:$F$10004,0)-1)</f>
        <v>1000</v>
      </c>
      <c r="AV723" s="83">
        <f t="shared" ca="1" si="243"/>
        <v>-120</v>
      </c>
      <c r="AW723" s="83">
        <f t="shared" ca="1" si="244"/>
        <v>-116</v>
      </c>
      <c r="AX723" s="83">
        <f t="shared" ca="1" si="256"/>
        <v>300</v>
      </c>
      <c r="AY723" s="83">
        <f t="shared" ca="1" si="257"/>
        <v>290</v>
      </c>
      <c r="AZ723" s="83">
        <f t="shared" ca="1" si="258"/>
        <v>10</v>
      </c>
      <c r="BA723" s="83">
        <f t="shared" ca="1" si="259"/>
        <v>300</v>
      </c>
      <c r="BB723" s="83">
        <f t="shared" ca="1" si="261"/>
        <v>290</v>
      </c>
    </row>
    <row r="724" spans="1:54" x14ac:dyDescent="0.25">
      <c r="A724" s="58">
        <v>722</v>
      </c>
      <c r="B724" s="59">
        <f t="shared" si="249"/>
        <v>12.033333333333333</v>
      </c>
      <c r="C724" s="58">
        <v>0</v>
      </c>
      <c r="D724" s="58">
        <v>0</v>
      </c>
      <c r="F724" s="117"/>
      <c r="G724" s="117"/>
      <c r="H724" s="112">
        <f t="shared" si="250"/>
        <v>0</v>
      </c>
      <c r="I724" s="121"/>
      <c r="J724" s="92">
        <f t="shared" si="251"/>
        <v>0</v>
      </c>
      <c r="L724" s="94">
        <v>722</v>
      </c>
      <c r="M724" s="114">
        <f t="shared" ca="1" si="247"/>
        <v>1000</v>
      </c>
      <c r="N724" s="115">
        <f t="shared" ca="1" si="260"/>
        <v>0</v>
      </c>
      <c r="P724" s="102"/>
      <c r="Q724" s="102"/>
      <c r="R724" s="102"/>
      <c r="S724" s="102"/>
      <c r="AC724" s="83">
        <f t="shared" si="240"/>
        <v>0</v>
      </c>
      <c r="AD724" s="83">
        <f t="shared" si="241"/>
        <v>0</v>
      </c>
      <c r="AF724" s="83">
        <f t="shared" si="252"/>
        <v>0</v>
      </c>
      <c r="AG724" s="83">
        <f t="shared" si="253"/>
        <v>0</v>
      </c>
      <c r="AQ724" s="83">
        <f t="shared" ca="1" si="254"/>
        <v>4</v>
      </c>
      <c r="AR724" s="83">
        <f t="shared" ca="1" si="255"/>
        <v>-116</v>
      </c>
      <c r="AS724" s="83">
        <f t="shared" ca="1" si="248"/>
        <v>-120</v>
      </c>
      <c r="AT724" s="83" cm="1">
        <f t="array" aca="1" ref="AT724" ca="1">_xlfn.LET(_xlpm.rozsah, $F$3:$F$10001,_xlpm.podminka, (_xlpm.rozsah&gt;M724)*(ISNUMBER(_xlpm.rozsah)),_xlpm.indexy, IF(_xlpm.podminka, ROW(_xlpm.rozsah)-MIN(ROW(_xlpm.rozsah))+1),_xlpm.prvni, MIN(_xlpm.indexy),_xlpm.finalni, IF(_xlpm.prvni=1, 2, _xlpm.prvni),INDEX(_xlpm.rozsah, _xlpm.finalni))</f>
        <v>1100</v>
      </c>
      <c r="AU724" s="83" cm="1">
        <f t="array" aca="1" ref="AU724" ca="1">INDEX($F$3:$F$10001,MATCH(AT724,$F$3:$F$10004,0)-1)</f>
        <v>1000</v>
      </c>
      <c r="AV724" s="83">
        <f t="shared" ca="1" si="243"/>
        <v>-120</v>
      </c>
      <c r="AW724" s="83">
        <f t="shared" ca="1" si="244"/>
        <v>-116</v>
      </c>
      <c r="AX724" s="83">
        <f t="shared" ca="1" si="256"/>
        <v>300</v>
      </c>
      <c r="AY724" s="83">
        <f t="shared" ca="1" si="257"/>
        <v>290</v>
      </c>
      <c r="AZ724" s="83">
        <f t="shared" ca="1" si="258"/>
        <v>10</v>
      </c>
      <c r="BA724" s="83">
        <f t="shared" ca="1" si="259"/>
        <v>300</v>
      </c>
      <c r="BB724" s="83">
        <f t="shared" ca="1" si="261"/>
        <v>290</v>
      </c>
    </row>
    <row r="725" spans="1:54" x14ac:dyDescent="0.25">
      <c r="A725" s="58">
        <v>723</v>
      </c>
      <c r="B725" s="59">
        <f t="shared" si="249"/>
        <v>12.05</v>
      </c>
      <c r="C725" s="58">
        <v>0</v>
      </c>
      <c r="D725" s="58">
        <v>0</v>
      </c>
      <c r="F725" s="117"/>
      <c r="G725" s="117"/>
      <c r="H725" s="112">
        <f t="shared" si="250"/>
        <v>0</v>
      </c>
      <c r="I725" s="121"/>
      <c r="J725" s="92">
        <f t="shared" si="251"/>
        <v>0</v>
      </c>
      <c r="L725" s="94">
        <v>723</v>
      </c>
      <c r="M725" s="114">
        <f t="shared" ca="1" si="247"/>
        <v>1000</v>
      </c>
      <c r="N725" s="115">
        <f t="shared" ca="1" si="260"/>
        <v>0</v>
      </c>
      <c r="P725" s="102"/>
      <c r="Q725" s="102"/>
      <c r="R725" s="102"/>
      <c r="S725" s="102"/>
      <c r="AC725" s="83">
        <f t="shared" si="240"/>
        <v>0</v>
      </c>
      <c r="AD725" s="83">
        <f t="shared" si="241"/>
        <v>0</v>
      </c>
      <c r="AF725" s="83">
        <f t="shared" si="252"/>
        <v>0</v>
      </c>
      <c r="AG725" s="83">
        <f t="shared" si="253"/>
        <v>0</v>
      </c>
      <c r="AQ725" s="83">
        <f t="shared" ca="1" si="254"/>
        <v>4</v>
      </c>
      <c r="AR725" s="83">
        <f t="shared" ca="1" si="255"/>
        <v>-116</v>
      </c>
      <c r="AS725" s="83">
        <f t="shared" ca="1" si="248"/>
        <v>-120</v>
      </c>
      <c r="AT725" s="83" cm="1">
        <f t="array" aca="1" ref="AT725" ca="1">_xlfn.LET(_xlpm.rozsah, $F$3:$F$10001,_xlpm.podminka, (_xlpm.rozsah&gt;M725)*(ISNUMBER(_xlpm.rozsah)),_xlpm.indexy, IF(_xlpm.podminka, ROW(_xlpm.rozsah)-MIN(ROW(_xlpm.rozsah))+1),_xlpm.prvni, MIN(_xlpm.indexy),_xlpm.finalni, IF(_xlpm.prvni=1, 2, _xlpm.prvni),INDEX(_xlpm.rozsah, _xlpm.finalni))</f>
        <v>1100</v>
      </c>
      <c r="AU725" s="83" cm="1">
        <f t="array" aca="1" ref="AU725" ca="1">INDEX($F$3:$F$10001,MATCH(AT725,$F$3:$F$10004,0)-1)</f>
        <v>1000</v>
      </c>
      <c r="AV725" s="83">
        <f t="shared" ca="1" si="243"/>
        <v>-120</v>
      </c>
      <c r="AW725" s="83">
        <f t="shared" ca="1" si="244"/>
        <v>-116</v>
      </c>
      <c r="AX725" s="83">
        <f t="shared" ca="1" si="256"/>
        <v>300</v>
      </c>
      <c r="AY725" s="83">
        <f t="shared" ca="1" si="257"/>
        <v>290</v>
      </c>
      <c r="AZ725" s="83">
        <f t="shared" ca="1" si="258"/>
        <v>10</v>
      </c>
      <c r="BA725" s="83">
        <f t="shared" ca="1" si="259"/>
        <v>300</v>
      </c>
      <c r="BB725" s="83">
        <f t="shared" ca="1" si="261"/>
        <v>290</v>
      </c>
    </row>
    <row r="726" spans="1:54" x14ac:dyDescent="0.25">
      <c r="A726" s="58">
        <v>724</v>
      </c>
      <c r="B726" s="59">
        <f t="shared" si="249"/>
        <v>12.066666666666666</v>
      </c>
      <c r="C726" s="58">
        <v>0</v>
      </c>
      <c r="D726" s="58">
        <v>0</v>
      </c>
      <c r="F726" s="117"/>
      <c r="G726" s="117"/>
      <c r="H726" s="112">
        <f t="shared" si="250"/>
        <v>0</v>
      </c>
      <c r="I726" s="121"/>
      <c r="J726" s="92">
        <f t="shared" si="251"/>
        <v>0</v>
      </c>
      <c r="L726" s="94">
        <v>724</v>
      </c>
      <c r="M726" s="114">
        <f t="shared" ca="1" si="247"/>
        <v>1000</v>
      </c>
      <c r="N726" s="115">
        <f t="shared" ca="1" si="260"/>
        <v>0</v>
      </c>
      <c r="P726" s="102"/>
      <c r="Q726" s="102"/>
      <c r="R726" s="102"/>
      <c r="S726" s="102"/>
      <c r="AC726" s="83">
        <f t="shared" si="240"/>
        <v>0</v>
      </c>
      <c r="AD726" s="83">
        <f t="shared" si="241"/>
        <v>0</v>
      </c>
      <c r="AF726" s="83">
        <f t="shared" si="252"/>
        <v>0</v>
      </c>
      <c r="AG726" s="83">
        <f t="shared" si="253"/>
        <v>0</v>
      </c>
      <c r="AQ726" s="83">
        <f t="shared" ca="1" si="254"/>
        <v>4</v>
      </c>
      <c r="AR726" s="83">
        <f t="shared" ca="1" si="255"/>
        <v>-116</v>
      </c>
      <c r="AS726" s="83">
        <f t="shared" ca="1" si="248"/>
        <v>-120</v>
      </c>
      <c r="AT726" s="83" cm="1">
        <f t="array" aca="1" ref="AT726" ca="1">_xlfn.LET(_xlpm.rozsah, $F$3:$F$10001,_xlpm.podminka, (_xlpm.rozsah&gt;M726)*(ISNUMBER(_xlpm.rozsah)),_xlpm.indexy, IF(_xlpm.podminka, ROW(_xlpm.rozsah)-MIN(ROW(_xlpm.rozsah))+1),_xlpm.prvni, MIN(_xlpm.indexy),_xlpm.finalni, IF(_xlpm.prvni=1, 2, _xlpm.prvni),INDEX(_xlpm.rozsah, _xlpm.finalni))</f>
        <v>1100</v>
      </c>
      <c r="AU726" s="83" cm="1">
        <f t="array" aca="1" ref="AU726" ca="1">INDEX($F$3:$F$10001,MATCH(AT726,$F$3:$F$10004,0)-1)</f>
        <v>1000</v>
      </c>
      <c r="AV726" s="83">
        <f t="shared" ca="1" si="243"/>
        <v>-120</v>
      </c>
      <c r="AW726" s="83">
        <f t="shared" ca="1" si="244"/>
        <v>-116</v>
      </c>
      <c r="AX726" s="83">
        <f t="shared" ca="1" si="256"/>
        <v>300</v>
      </c>
      <c r="AY726" s="83">
        <f t="shared" ca="1" si="257"/>
        <v>290</v>
      </c>
      <c r="AZ726" s="83">
        <f t="shared" ca="1" si="258"/>
        <v>10</v>
      </c>
      <c r="BA726" s="83">
        <f t="shared" ca="1" si="259"/>
        <v>300</v>
      </c>
      <c r="BB726" s="83">
        <f t="shared" ca="1" si="261"/>
        <v>290</v>
      </c>
    </row>
    <row r="727" spans="1:54" x14ac:dyDescent="0.25">
      <c r="A727" s="58">
        <v>725</v>
      </c>
      <c r="B727" s="59">
        <f t="shared" si="249"/>
        <v>12.083333333333334</v>
      </c>
      <c r="C727" s="58">
        <v>0</v>
      </c>
      <c r="D727" s="58">
        <v>0</v>
      </c>
      <c r="F727" s="117"/>
      <c r="G727" s="117"/>
      <c r="H727" s="112">
        <f t="shared" si="250"/>
        <v>0</v>
      </c>
      <c r="I727" s="121"/>
      <c r="J727" s="92">
        <f t="shared" si="251"/>
        <v>0</v>
      </c>
      <c r="L727" s="94">
        <v>725</v>
      </c>
      <c r="M727" s="114">
        <f t="shared" ca="1" si="247"/>
        <v>1000</v>
      </c>
      <c r="N727" s="115">
        <f t="shared" ca="1" si="260"/>
        <v>0</v>
      </c>
      <c r="P727" s="102"/>
      <c r="Q727" s="102"/>
      <c r="R727" s="102"/>
      <c r="S727" s="102"/>
      <c r="AC727" s="83">
        <f t="shared" si="240"/>
        <v>0</v>
      </c>
      <c r="AD727" s="83">
        <f t="shared" si="241"/>
        <v>0</v>
      </c>
      <c r="AF727" s="83">
        <f t="shared" si="252"/>
        <v>0</v>
      </c>
      <c r="AG727" s="83">
        <f t="shared" si="253"/>
        <v>0</v>
      </c>
      <c r="AQ727" s="83">
        <f t="shared" ca="1" si="254"/>
        <v>4</v>
      </c>
      <c r="AR727" s="83">
        <f t="shared" ca="1" si="255"/>
        <v>-116</v>
      </c>
      <c r="AS727" s="83">
        <f t="shared" ca="1" si="248"/>
        <v>-120</v>
      </c>
      <c r="AT727" s="83" cm="1">
        <f t="array" aca="1" ref="AT727" ca="1">_xlfn.LET(_xlpm.rozsah, $F$3:$F$10001,_xlpm.podminka, (_xlpm.rozsah&gt;M727)*(ISNUMBER(_xlpm.rozsah)),_xlpm.indexy, IF(_xlpm.podminka, ROW(_xlpm.rozsah)-MIN(ROW(_xlpm.rozsah))+1),_xlpm.prvni, MIN(_xlpm.indexy),_xlpm.finalni, IF(_xlpm.prvni=1, 2, _xlpm.prvni),INDEX(_xlpm.rozsah, _xlpm.finalni))</f>
        <v>1100</v>
      </c>
      <c r="AU727" s="83" cm="1">
        <f t="array" aca="1" ref="AU727" ca="1">INDEX($F$3:$F$10001,MATCH(AT727,$F$3:$F$10004,0)-1)</f>
        <v>1000</v>
      </c>
      <c r="AV727" s="83">
        <f t="shared" ca="1" si="243"/>
        <v>-120</v>
      </c>
      <c r="AW727" s="83">
        <f t="shared" ca="1" si="244"/>
        <v>-116</v>
      </c>
      <c r="AX727" s="83">
        <f t="shared" ca="1" si="256"/>
        <v>300</v>
      </c>
      <c r="AY727" s="83">
        <f t="shared" ca="1" si="257"/>
        <v>290</v>
      </c>
      <c r="AZ727" s="83">
        <f t="shared" ca="1" si="258"/>
        <v>10</v>
      </c>
      <c r="BA727" s="83">
        <f t="shared" ca="1" si="259"/>
        <v>300</v>
      </c>
      <c r="BB727" s="83">
        <f t="shared" ca="1" si="261"/>
        <v>290</v>
      </c>
    </row>
    <row r="728" spans="1:54" x14ac:dyDescent="0.25">
      <c r="A728" s="58">
        <v>726</v>
      </c>
      <c r="B728" s="59">
        <f t="shared" si="249"/>
        <v>12.1</v>
      </c>
      <c r="C728" s="58">
        <v>0</v>
      </c>
      <c r="D728" s="58">
        <v>0</v>
      </c>
      <c r="F728" s="117"/>
      <c r="G728" s="117"/>
      <c r="H728" s="112">
        <f t="shared" si="250"/>
        <v>0</v>
      </c>
      <c r="I728" s="121"/>
      <c r="J728" s="92">
        <f t="shared" si="251"/>
        <v>0</v>
      </c>
      <c r="L728" s="94">
        <v>726</v>
      </c>
      <c r="M728" s="114">
        <f t="shared" ca="1" si="247"/>
        <v>1000</v>
      </c>
      <c r="N728" s="115">
        <f t="shared" ca="1" si="260"/>
        <v>0</v>
      </c>
      <c r="P728" s="102"/>
      <c r="Q728" s="102"/>
      <c r="R728" s="102"/>
      <c r="S728" s="102"/>
      <c r="AC728" s="83">
        <f t="shared" si="240"/>
        <v>0</v>
      </c>
      <c r="AD728" s="83">
        <f t="shared" si="241"/>
        <v>0</v>
      </c>
      <c r="AF728" s="83">
        <f t="shared" si="252"/>
        <v>0</v>
      </c>
      <c r="AG728" s="83">
        <f t="shared" si="253"/>
        <v>0</v>
      </c>
      <c r="AQ728" s="83">
        <f t="shared" ca="1" si="254"/>
        <v>4</v>
      </c>
      <c r="AR728" s="83">
        <f t="shared" ca="1" si="255"/>
        <v>-116</v>
      </c>
      <c r="AS728" s="83">
        <f t="shared" ca="1" si="248"/>
        <v>-120</v>
      </c>
      <c r="AT728" s="83" cm="1">
        <f t="array" aca="1" ref="AT728" ca="1">_xlfn.LET(_xlpm.rozsah, $F$3:$F$10001,_xlpm.podminka, (_xlpm.rozsah&gt;M728)*(ISNUMBER(_xlpm.rozsah)),_xlpm.indexy, IF(_xlpm.podminka, ROW(_xlpm.rozsah)-MIN(ROW(_xlpm.rozsah))+1),_xlpm.prvni, MIN(_xlpm.indexy),_xlpm.finalni, IF(_xlpm.prvni=1, 2, _xlpm.prvni),INDEX(_xlpm.rozsah, _xlpm.finalni))</f>
        <v>1100</v>
      </c>
      <c r="AU728" s="83" cm="1">
        <f t="array" aca="1" ref="AU728" ca="1">INDEX($F$3:$F$10001,MATCH(AT728,$F$3:$F$10004,0)-1)</f>
        <v>1000</v>
      </c>
      <c r="AV728" s="83">
        <f t="shared" ca="1" si="243"/>
        <v>-120</v>
      </c>
      <c r="AW728" s="83">
        <f t="shared" ca="1" si="244"/>
        <v>-116</v>
      </c>
      <c r="AX728" s="83">
        <f t="shared" ca="1" si="256"/>
        <v>300</v>
      </c>
      <c r="AY728" s="83">
        <f t="shared" ca="1" si="257"/>
        <v>290</v>
      </c>
      <c r="AZ728" s="83">
        <f t="shared" ca="1" si="258"/>
        <v>10</v>
      </c>
      <c r="BA728" s="83">
        <f t="shared" ca="1" si="259"/>
        <v>300</v>
      </c>
      <c r="BB728" s="83">
        <f t="shared" ca="1" si="261"/>
        <v>290</v>
      </c>
    </row>
    <row r="729" spans="1:54" x14ac:dyDescent="0.25">
      <c r="A729" s="58">
        <v>727</v>
      </c>
      <c r="B729" s="59">
        <f t="shared" si="249"/>
        <v>12.116666666666667</v>
      </c>
      <c r="C729" s="58">
        <v>0</v>
      </c>
      <c r="D729" s="58">
        <v>0</v>
      </c>
      <c r="F729" s="117"/>
      <c r="G729" s="117"/>
      <c r="H729" s="112">
        <f t="shared" si="250"/>
        <v>0</v>
      </c>
      <c r="I729" s="121"/>
      <c r="J729" s="92">
        <f t="shared" si="251"/>
        <v>0</v>
      </c>
      <c r="L729" s="94">
        <v>727</v>
      </c>
      <c r="M729" s="114">
        <f t="shared" ca="1" si="247"/>
        <v>1000</v>
      </c>
      <c r="N729" s="115">
        <f t="shared" ca="1" si="260"/>
        <v>0</v>
      </c>
      <c r="P729" s="102"/>
      <c r="Q729" s="102"/>
      <c r="R729" s="102"/>
      <c r="S729" s="102"/>
      <c r="AC729" s="83">
        <f t="shared" ref="AC729:AC792" si="262">AG729</f>
        <v>0</v>
      </c>
      <c r="AD729" s="83">
        <f t="shared" si="241"/>
        <v>0</v>
      </c>
      <c r="AF729" s="83">
        <f t="shared" si="252"/>
        <v>0</v>
      </c>
      <c r="AG729" s="83">
        <f t="shared" si="253"/>
        <v>0</v>
      </c>
      <c r="AQ729" s="83">
        <f t="shared" ca="1" si="254"/>
        <v>4</v>
      </c>
      <c r="AR729" s="83">
        <f t="shared" ca="1" si="255"/>
        <v>-116</v>
      </c>
      <c r="AS729" s="83">
        <f t="shared" ca="1" si="248"/>
        <v>-120</v>
      </c>
      <c r="AT729" s="83" cm="1">
        <f t="array" aca="1" ref="AT729" ca="1">_xlfn.LET(_xlpm.rozsah, $F$3:$F$10001,_xlpm.podminka, (_xlpm.rozsah&gt;M729)*(ISNUMBER(_xlpm.rozsah)),_xlpm.indexy, IF(_xlpm.podminka, ROW(_xlpm.rozsah)-MIN(ROW(_xlpm.rozsah))+1),_xlpm.prvni, MIN(_xlpm.indexy),_xlpm.finalni, IF(_xlpm.prvni=1, 2, _xlpm.prvni),INDEX(_xlpm.rozsah, _xlpm.finalni))</f>
        <v>1100</v>
      </c>
      <c r="AU729" s="83" cm="1">
        <f t="array" aca="1" ref="AU729" ca="1">INDEX($F$3:$F$10001,MATCH(AT729,$F$3:$F$10004,0)-1)</f>
        <v>1000</v>
      </c>
      <c r="AV729" s="83">
        <f t="shared" ca="1" si="243"/>
        <v>-120</v>
      </c>
      <c r="AW729" s="83">
        <f t="shared" ca="1" si="244"/>
        <v>-116</v>
      </c>
      <c r="AX729" s="83">
        <f t="shared" ca="1" si="256"/>
        <v>300</v>
      </c>
      <c r="AY729" s="83">
        <f t="shared" ca="1" si="257"/>
        <v>290</v>
      </c>
      <c r="AZ729" s="83">
        <f t="shared" ca="1" si="258"/>
        <v>10</v>
      </c>
      <c r="BA729" s="83">
        <f t="shared" ca="1" si="259"/>
        <v>300</v>
      </c>
      <c r="BB729" s="83">
        <f t="shared" ca="1" si="261"/>
        <v>290</v>
      </c>
    </row>
    <row r="730" spans="1:54" x14ac:dyDescent="0.25">
      <c r="A730" s="58">
        <v>728</v>
      </c>
      <c r="B730" s="59">
        <f t="shared" si="249"/>
        <v>12.133333333333333</v>
      </c>
      <c r="C730" s="58">
        <v>0</v>
      </c>
      <c r="D730" s="58">
        <v>0</v>
      </c>
      <c r="F730" s="117"/>
      <c r="G730" s="117"/>
      <c r="H730" s="112">
        <f t="shared" si="250"/>
        <v>0</v>
      </c>
      <c r="I730" s="121"/>
      <c r="J730" s="92">
        <f t="shared" si="251"/>
        <v>0</v>
      </c>
      <c r="L730" s="94">
        <v>728</v>
      </c>
      <c r="M730" s="114">
        <f t="shared" ca="1" si="247"/>
        <v>1000</v>
      </c>
      <c r="N730" s="115">
        <f t="shared" ca="1" si="260"/>
        <v>0</v>
      </c>
      <c r="P730" s="102"/>
      <c r="Q730" s="102"/>
      <c r="R730" s="102"/>
      <c r="S730" s="102"/>
      <c r="AC730" s="83">
        <f t="shared" si="262"/>
        <v>0</v>
      </c>
      <c r="AD730" s="83">
        <f t="shared" ref="AD730:AD793" si="263">AD729+AC730</f>
        <v>0</v>
      </c>
      <c r="AF730" s="83">
        <f t="shared" si="252"/>
        <v>0</v>
      </c>
      <c r="AG730" s="83">
        <f t="shared" si="253"/>
        <v>0</v>
      </c>
      <c r="AQ730" s="83">
        <f t="shared" ca="1" si="254"/>
        <v>4</v>
      </c>
      <c r="AR730" s="83">
        <f t="shared" ca="1" si="255"/>
        <v>-116</v>
      </c>
      <c r="AS730" s="83">
        <f t="shared" ca="1" si="248"/>
        <v>-120</v>
      </c>
      <c r="AT730" s="83" cm="1">
        <f t="array" aca="1" ref="AT730" ca="1">_xlfn.LET(_xlpm.rozsah, $F$3:$F$10001,_xlpm.podminka, (_xlpm.rozsah&gt;M730)*(ISNUMBER(_xlpm.rozsah)),_xlpm.indexy, IF(_xlpm.podminka, ROW(_xlpm.rozsah)-MIN(ROW(_xlpm.rozsah))+1),_xlpm.prvni, MIN(_xlpm.indexy),_xlpm.finalni, IF(_xlpm.prvni=1, 2, _xlpm.prvni),INDEX(_xlpm.rozsah, _xlpm.finalni))</f>
        <v>1100</v>
      </c>
      <c r="AU730" s="83" cm="1">
        <f t="array" aca="1" ref="AU730" ca="1">INDEX($F$3:$F$10001,MATCH(AT730,$F$3:$F$10004,0)-1)</f>
        <v>1000</v>
      </c>
      <c r="AV730" s="83">
        <f t="shared" ca="1" si="243"/>
        <v>-120</v>
      </c>
      <c r="AW730" s="83">
        <f t="shared" ca="1" si="244"/>
        <v>-116</v>
      </c>
      <c r="AX730" s="83">
        <f t="shared" ca="1" si="256"/>
        <v>300</v>
      </c>
      <c r="AY730" s="83">
        <f t="shared" ca="1" si="257"/>
        <v>290</v>
      </c>
      <c r="AZ730" s="83">
        <f t="shared" ca="1" si="258"/>
        <v>10</v>
      </c>
      <c r="BA730" s="83">
        <f t="shared" ca="1" si="259"/>
        <v>300</v>
      </c>
      <c r="BB730" s="83">
        <f t="shared" ca="1" si="261"/>
        <v>290</v>
      </c>
    </row>
    <row r="731" spans="1:54" x14ac:dyDescent="0.25">
      <c r="A731" s="58">
        <v>729</v>
      </c>
      <c r="B731" s="59">
        <f t="shared" si="249"/>
        <v>12.15</v>
      </c>
      <c r="C731" s="58">
        <v>0</v>
      </c>
      <c r="D731" s="58">
        <v>0</v>
      </c>
      <c r="F731" s="117"/>
      <c r="G731" s="117"/>
      <c r="H731" s="112">
        <f t="shared" si="250"/>
        <v>0</v>
      </c>
      <c r="I731" s="121"/>
      <c r="J731" s="92">
        <f t="shared" si="251"/>
        <v>0</v>
      </c>
      <c r="L731" s="94">
        <v>729</v>
      </c>
      <c r="M731" s="114">
        <f t="shared" ca="1" si="247"/>
        <v>1000</v>
      </c>
      <c r="N731" s="115">
        <f t="shared" ca="1" si="260"/>
        <v>0</v>
      </c>
      <c r="P731" s="102"/>
      <c r="Q731" s="102"/>
      <c r="R731" s="102"/>
      <c r="S731" s="102"/>
      <c r="AC731" s="83">
        <f t="shared" si="262"/>
        <v>0</v>
      </c>
      <c r="AD731" s="83">
        <f t="shared" si="263"/>
        <v>0</v>
      </c>
      <c r="AF731" s="83">
        <f t="shared" si="252"/>
        <v>0</v>
      </c>
      <c r="AG731" s="83">
        <f t="shared" si="253"/>
        <v>0</v>
      </c>
      <c r="AQ731" s="83">
        <f t="shared" ca="1" si="254"/>
        <v>4</v>
      </c>
      <c r="AR731" s="83">
        <f t="shared" ca="1" si="255"/>
        <v>-116</v>
      </c>
      <c r="AS731" s="83">
        <f t="shared" ca="1" si="248"/>
        <v>-120</v>
      </c>
      <c r="AT731" s="83" cm="1">
        <f t="array" aca="1" ref="AT731" ca="1">_xlfn.LET(_xlpm.rozsah, $F$3:$F$10001,_xlpm.podminka, (_xlpm.rozsah&gt;M731)*(ISNUMBER(_xlpm.rozsah)),_xlpm.indexy, IF(_xlpm.podminka, ROW(_xlpm.rozsah)-MIN(ROW(_xlpm.rozsah))+1),_xlpm.prvni, MIN(_xlpm.indexy),_xlpm.finalni, IF(_xlpm.prvni=1, 2, _xlpm.prvni),INDEX(_xlpm.rozsah, _xlpm.finalni))</f>
        <v>1100</v>
      </c>
      <c r="AU731" s="83" cm="1">
        <f t="array" aca="1" ref="AU731" ca="1">INDEX($F$3:$F$10001,MATCH(AT731,$F$3:$F$10004,0)-1)</f>
        <v>1000</v>
      </c>
      <c r="AV731" s="83">
        <f t="shared" ca="1" si="243"/>
        <v>-120</v>
      </c>
      <c r="AW731" s="83">
        <f t="shared" ca="1" si="244"/>
        <v>-116</v>
      </c>
      <c r="AX731" s="83">
        <f t="shared" ca="1" si="256"/>
        <v>300</v>
      </c>
      <c r="AY731" s="83">
        <f t="shared" ca="1" si="257"/>
        <v>290</v>
      </c>
      <c r="AZ731" s="83">
        <f t="shared" ca="1" si="258"/>
        <v>10</v>
      </c>
      <c r="BA731" s="83">
        <f t="shared" ca="1" si="259"/>
        <v>300</v>
      </c>
      <c r="BB731" s="83">
        <f t="shared" ca="1" si="261"/>
        <v>290</v>
      </c>
    </row>
    <row r="732" spans="1:54" x14ac:dyDescent="0.25">
      <c r="A732" s="58">
        <v>730</v>
      </c>
      <c r="B732" s="59">
        <f t="shared" si="249"/>
        <v>12.166666666666666</v>
      </c>
      <c r="C732" s="58">
        <v>0</v>
      </c>
      <c r="D732" s="58">
        <v>0</v>
      </c>
      <c r="F732" s="117"/>
      <c r="G732" s="117"/>
      <c r="H732" s="112">
        <f t="shared" si="250"/>
        <v>0</v>
      </c>
      <c r="I732" s="121"/>
      <c r="J732" s="92">
        <f t="shared" si="251"/>
        <v>0</v>
      </c>
      <c r="L732" s="94">
        <v>730</v>
      </c>
      <c r="M732" s="114">
        <f t="shared" ca="1" si="247"/>
        <v>1000</v>
      </c>
      <c r="N732" s="115">
        <f t="shared" ca="1" si="260"/>
        <v>0</v>
      </c>
      <c r="P732" s="102"/>
      <c r="Q732" s="102"/>
      <c r="R732" s="102"/>
      <c r="S732" s="102"/>
      <c r="AC732" s="83">
        <f t="shared" si="262"/>
        <v>0</v>
      </c>
      <c r="AD732" s="83">
        <f t="shared" si="263"/>
        <v>0</v>
      </c>
      <c r="AF732" s="83">
        <f t="shared" si="252"/>
        <v>0</v>
      </c>
      <c r="AG732" s="83">
        <f t="shared" si="253"/>
        <v>0</v>
      </c>
      <c r="AQ732" s="83">
        <f t="shared" ca="1" si="254"/>
        <v>4</v>
      </c>
      <c r="AR732" s="83">
        <f t="shared" ca="1" si="255"/>
        <v>-116</v>
      </c>
      <c r="AS732" s="83">
        <f t="shared" ca="1" si="248"/>
        <v>-120</v>
      </c>
      <c r="AT732" s="83" cm="1">
        <f t="array" aca="1" ref="AT732" ca="1">_xlfn.LET(_xlpm.rozsah, $F$3:$F$10001,_xlpm.podminka, (_xlpm.rozsah&gt;M732)*(ISNUMBER(_xlpm.rozsah)),_xlpm.indexy, IF(_xlpm.podminka, ROW(_xlpm.rozsah)-MIN(ROW(_xlpm.rozsah))+1),_xlpm.prvni, MIN(_xlpm.indexy),_xlpm.finalni, IF(_xlpm.prvni=1, 2, _xlpm.prvni),INDEX(_xlpm.rozsah, _xlpm.finalni))</f>
        <v>1100</v>
      </c>
      <c r="AU732" s="83" cm="1">
        <f t="array" aca="1" ref="AU732" ca="1">INDEX($F$3:$F$10001,MATCH(AT732,$F$3:$F$10004,0)-1)</f>
        <v>1000</v>
      </c>
      <c r="AV732" s="83">
        <f t="shared" ca="1" si="243"/>
        <v>-120</v>
      </c>
      <c r="AW732" s="83">
        <f t="shared" ca="1" si="244"/>
        <v>-116</v>
      </c>
      <c r="AX732" s="83">
        <f t="shared" ca="1" si="256"/>
        <v>300</v>
      </c>
      <c r="AY732" s="83">
        <f t="shared" ca="1" si="257"/>
        <v>290</v>
      </c>
      <c r="AZ732" s="83">
        <f t="shared" ca="1" si="258"/>
        <v>10</v>
      </c>
      <c r="BA732" s="83">
        <f t="shared" ca="1" si="259"/>
        <v>300</v>
      </c>
      <c r="BB732" s="83">
        <f t="shared" ca="1" si="261"/>
        <v>290</v>
      </c>
    </row>
    <row r="733" spans="1:54" x14ac:dyDescent="0.25">
      <c r="A733" s="58">
        <v>731</v>
      </c>
      <c r="B733" s="59">
        <f t="shared" si="249"/>
        <v>12.183333333333334</v>
      </c>
      <c r="C733" s="58">
        <v>0</v>
      </c>
      <c r="D733" s="58">
        <v>0</v>
      </c>
      <c r="F733" s="117"/>
      <c r="G733" s="117"/>
      <c r="H733" s="112">
        <f t="shared" si="250"/>
        <v>0</v>
      </c>
      <c r="I733" s="121"/>
      <c r="J733" s="92">
        <f t="shared" si="251"/>
        <v>0</v>
      </c>
      <c r="L733" s="94">
        <v>731</v>
      </c>
      <c r="M733" s="114">
        <f t="shared" ca="1" si="247"/>
        <v>1000</v>
      </c>
      <c r="N733" s="115">
        <f t="shared" ca="1" si="260"/>
        <v>0</v>
      </c>
      <c r="P733" s="102"/>
      <c r="Q733" s="102"/>
      <c r="R733" s="102"/>
      <c r="S733" s="102"/>
      <c r="AC733" s="83">
        <f t="shared" si="262"/>
        <v>0</v>
      </c>
      <c r="AD733" s="83">
        <f t="shared" si="263"/>
        <v>0</v>
      </c>
      <c r="AF733" s="83">
        <f t="shared" si="252"/>
        <v>0</v>
      </c>
      <c r="AG733" s="83">
        <f t="shared" si="253"/>
        <v>0</v>
      </c>
      <c r="AQ733" s="83">
        <f t="shared" ca="1" si="254"/>
        <v>4</v>
      </c>
      <c r="AR733" s="83">
        <f t="shared" ca="1" si="255"/>
        <v>-116</v>
      </c>
      <c r="AS733" s="83">
        <f t="shared" ca="1" si="248"/>
        <v>-120</v>
      </c>
      <c r="AT733" s="83" cm="1">
        <f t="array" aca="1" ref="AT733" ca="1">_xlfn.LET(_xlpm.rozsah, $F$3:$F$10001,_xlpm.podminka, (_xlpm.rozsah&gt;M733)*(ISNUMBER(_xlpm.rozsah)),_xlpm.indexy, IF(_xlpm.podminka, ROW(_xlpm.rozsah)-MIN(ROW(_xlpm.rozsah))+1),_xlpm.prvni, MIN(_xlpm.indexy),_xlpm.finalni, IF(_xlpm.prvni=1, 2, _xlpm.prvni),INDEX(_xlpm.rozsah, _xlpm.finalni))</f>
        <v>1100</v>
      </c>
      <c r="AU733" s="83" cm="1">
        <f t="array" aca="1" ref="AU733" ca="1">INDEX($F$3:$F$10001,MATCH(AT733,$F$3:$F$10004,0)-1)</f>
        <v>1000</v>
      </c>
      <c r="AV733" s="83">
        <f t="shared" ca="1" si="243"/>
        <v>-120</v>
      </c>
      <c r="AW733" s="83">
        <f t="shared" ca="1" si="244"/>
        <v>-116</v>
      </c>
      <c r="AX733" s="83">
        <f t="shared" ca="1" si="256"/>
        <v>300</v>
      </c>
      <c r="AY733" s="83">
        <f t="shared" ca="1" si="257"/>
        <v>290</v>
      </c>
      <c r="AZ733" s="83">
        <f t="shared" ca="1" si="258"/>
        <v>10</v>
      </c>
      <c r="BA733" s="83">
        <f t="shared" ca="1" si="259"/>
        <v>300</v>
      </c>
      <c r="BB733" s="83">
        <f t="shared" ca="1" si="261"/>
        <v>290</v>
      </c>
    </row>
    <row r="734" spans="1:54" x14ac:dyDescent="0.25">
      <c r="A734" s="58">
        <v>732</v>
      </c>
      <c r="B734" s="59">
        <f t="shared" si="249"/>
        <v>12.2</v>
      </c>
      <c r="C734" s="58">
        <v>0</v>
      </c>
      <c r="D734" s="58">
        <v>0</v>
      </c>
      <c r="F734" s="117"/>
      <c r="G734" s="117"/>
      <c r="H734" s="112">
        <f t="shared" si="250"/>
        <v>0</v>
      </c>
      <c r="I734" s="121"/>
      <c r="J734" s="92">
        <f t="shared" si="251"/>
        <v>0</v>
      </c>
      <c r="L734" s="94">
        <v>732</v>
      </c>
      <c r="M734" s="114">
        <f t="shared" ca="1" si="247"/>
        <v>1000</v>
      </c>
      <c r="N734" s="115">
        <f t="shared" ca="1" si="260"/>
        <v>0</v>
      </c>
      <c r="P734" s="102"/>
      <c r="Q734" s="102"/>
      <c r="R734" s="102"/>
      <c r="S734" s="102"/>
      <c r="AC734" s="83">
        <f t="shared" si="262"/>
        <v>0</v>
      </c>
      <c r="AD734" s="83">
        <f t="shared" si="263"/>
        <v>0</v>
      </c>
      <c r="AF734" s="83">
        <f t="shared" si="252"/>
        <v>0</v>
      </c>
      <c r="AG734" s="83">
        <f t="shared" si="253"/>
        <v>0</v>
      </c>
      <c r="AQ734" s="83">
        <f t="shared" ca="1" si="254"/>
        <v>4</v>
      </c>
      <c r="AR734" s="83">
        <f t="shared" ca="1" si="255"/>
        <v>-116</v>
      </c>
      <c r="AS734" s="83">
        <f t="shared" ca="1" si="248"/>
        <v>-120</v>
      </c>
      <c r="AT734" s="83" cm="1">
        <f t="array" aca="1" ref="AT734" ca="1">_xlfn.LET(_xlpm.rozsah, $F$3:$F$10001,_xlpm.podminka, (_xlpm.rozsah&gt;M734)*(ISNUMBER(_xlpm.rozsah)),_xlpm.indexy, IF(_xlpm.podminka, ROW(_xlpm.rozsah)-MIN(ROW(_xlpm.rozsah))+1),_xlpm.prvni, MIN(_xlpm.indexy),_xlpm.finalni, IF(_xlpm.prvni=1, 2, _xlpm.prvni),INDEX(_xlpm.rozsah, _xlpm.finalni))</f>
        <v>1100</v>
      </c>
      <c r="AU734" s="83" cm="1">
        <f t="array" aca="1" ref="AU734" ca="1">INDEX($F$3:$F$10001,MATCH(AT734,$F$3:$F$10004,0)-1)</f>
        <v>1000</v>
      </c>
      <c r="AV734" s="83">
        <f t="shared" ref="AV734:AV797" ca="1" si="264">INDEX($J$2:$J$10001,MATCH(AT734,$F$2:$F$10001,0))</f>
        <v>-120</v>
      </c>
      <c r="AW734" s="83">
        <f t="shared" ref="AW734:AW797" ca="1" si="265">INDEX($J$2:$J$10001,MATCH(AU734,$F$2:$F$10001,0))</f>
        <v>-116</v>
      </c>
      <c r="AX734" s="83">
        <f t="shared" ca="1" si="256"/>
        <v>300</v>
      </c>
      <c r="AY734" s="83">
        <f t="shared" ca="1" si="257"/>
        <v>290</v>
      </c>
      <c r="AZ734" s="83">
        <f t="shared" ca="1" si="258"/>
        <v>10</v>
      </c>
      <c r="BA734" s="83">
        <f t="shared" ca="1" si="259"/>
        <v>300</v>
      </c>
      <c r="BB734" s="83">
        <f t="shared" ca="1" si="261"/>
        <v>290</v>
      </c>
    </row>
    <row r="735" spans="1:54" x14ac:dyDescent="0.25">
      <c r="A735" s="58">
        <v>733</v>
      </c>
      <c r="B735" s="59">
        <f t="shared" si="249"/>
        <v>12.216666666666667</v>
      </c>
      <c r="C735" s="58">
        <v>0</v>
      </c>
      <c r="D735" s="58">
        <v>0</v>
      </c>
      <c r="F735" s="117"/>
      <c r="G735" s="117"/>
      <c r="H735" s="112">
        <f t="shared" si="250"/>
        <v>0</v>
      </c>
      <c r="I735" s="121"/>
      <c r="J735" s="92">
        <f t="shared" si="251"/>
        <v>0</v>
      </c>
      <c r="L735" s="94">
        <v>733</v>
      </c>
      <c r="M735" s="114">
        <f t="shared" ca="1" si="247"/>
        <v>1000</v>
      </c>
      <c r="N735" s="115">
        <f t="shared" ca="1" si="260"/>
        <v>0</v>
      </c>
      <c r="P735" s="102"/>
      <c r="Q735" s="102"/>
      <c r="R735" s="102"/>
      <c r="S735" s="102"/>
      <c r="AC735" s="83">
        <f t="shared" si="262"/>
        <v>0</v>
      </c>
      <c r="AD735" s="83">
        <f t="shared" si="263"/>
        <v>0</v>
      </c>
      <c r="AF735" s="83">
        <f t="shared" si="252"/>
        <v>0</v>
      </c>
      <c r="AG735" s="83">
        <f t="shared" si="253"/>
        <v>0</v>
      </c>
      <c r="AQ735" s="83">
        <f t="shared" ca="1" si="254"/>
        <v>4</v>
      </c>
      <c r="AR735" s="83">
        <f t="shared" ca="1" si="255"/>
        <v>-116</v>
      </c>
      <c r="AS735" s="83">
        <f t="shared" ca="1" si="248"/>
        <v>-120</v>
      </c>
      <c r="AT735" s="83" cm="1">
        <f t="array" aca="1" ref="AT735" ca="1">_xlfn.LET(_xlpm.rozsah, $F$3:$F$10001,_xlpm.podminka, (_xlpm.rozsah&gt;M735)*(ISNUMBER(_xlpm.rozsah)),_xlpm.indexy, IF(_xlpm.podminka, ROW(_xlpm.rozsah)-MIN(ROW(_xlpm.rozsah))+1),_xlpm.prvni, MIN(_xlpm.indexy),_xlpm.finalni, IF(_xlpm.prvni=1, 2, _xlpm.prvni),INDEX(_xlpm.rozsah, _xlpm.finalni))</f>
        <v>1100</v>
      </c>
      <c r="AU735" s="83" cm="1">
        <f t="array" aca="1" ref="AU735" ca="1">INDEX($F$3:$F$10001,MATCH(AT735,$F$3:$F$10004,0)-1)</f>
        <v>1000</v>
      </c>
      <c r="AV735" s="83">
        <f t="shared" ca="1" si="264"/>
        <v>-120</v>
      </c>
      <c r="AW735" s="83">
        <f t="shared" ca="1" si="265"/>
        <v>-116</v>
      </c>
      <c r="AX735" s="83">
        <f t="shared" ca="1" si="256"/>
        <v>300</v>
      </c>
      <c r="AY735" s="83">
        <f t="shared" ca="1" si="257"/>
        <v>290</v>
      </c>
      <c r="AZ735" s="83">
        <f t="shared" ca="1" si="258"/>
        <v>10</v>
      </c>
      <c r="BA735" s="83">
        <f t="shared" ca="1" si="259"/>
        <v>300</v>
      </c>
      <c r="BB735" s="83">
        <f t="shared" ca="1" si="261"/>
        <v>290</v>
      </c>
    </row>
    <row r="736" spans="1:54" x14ac:dyDescent="0.25">
      <c r="A736" s="58">
        <v>734</v>
      </c>
      <c r="B736" s="59">
        <f t="shared" si="249"/>
        <v>12.233333333333333</v>
      </c>
      <c r="C736" s="58">
        <v>0</v>
      </c>
      <c r="D736" s="58">
        <v>0</v>
      </c>
      <c r="F736" s="117"/>
      <c r="G736" s="117"/>
      <c r="H736" s="112">
        <f t="shared" si="250"/>
        <v>0</v>
      </c>
      <c r="I736" s="121"/>
      <c r="J736" s="92">
        <f t="shared" si="251"/>
        <v>0</v>
      </c>
      <c r="L736" s="94">
        <v>734</v>
      </c>
      <c r="M736" s="114">
        <f t="shared" ca="1" si="247"/>
        <v>1000</v>
      </c>
      <c r="N736" s="115">
        <f t="shared" ca="1" si="260"/>
        <v>0</v>
      </c>
      <c r="P736" s="102"/>
      <c r="Q736" s="102"/>
      <c r="R736" s="102"/>
      <c r="S736" s="102"/>
      <c r="AC736" s="83">
        <f t="shared" si="262"/>
        <v>0</v>
      </c>
      <c r="AD736" s="83">
        <f t="shared" si="263"/>
        <v>0</v>
      </c>
      <c r="AF736" s="83">
        <f t="shared" si="252"/>
        <v>0</v>
      </c>
      <c r="AG736" s="83">
        <f t="shared" si="253"/>
        <v>0</v>
      </c>
      <c r="AQ736" s="83">
        <f t="shared" ca="1" si="254"/>
        <v>4</v>
      </c>
      <c r="AR736" s="83">
        <f t="shared" ca="1" si="255"/>
        <v>-116</v>
      </c>
      <c r="AS736" s="83">
        <f t="shared" ca="1" si="248"/>
        <v>-120</v>
      </c>
      <c r="AT736" s="83" cm="1">
        <f t="array" aca="1" ref="AT736" ca="1">_xlfn.LET(_xlpm.rozsah, $F$3:$F$10001,_xlpm.podminka, (_xlpm.rozsah&gt;M736)*(ISNUMBER(_xlpm.rozsah)),_xlpm.indexy, IF(_xlpm.podminka, ROW(_xlpm.rozsah)-MIN(ROW(_xlpm.rozsah))+1),_xlpm.prvni, MIN(_xlpm.indexy),_xlpm.finalni, IF(_xlpm.prvni=1, 2, _xlpm.prvni),INDEX(_xlpm.rozsah, _xlpm.finalni))</f>
        <v>1100</v>
      </c>
      <c r="AU736" s="83" cm="1">
        <f t="array" aca="1" ref="AU736" ca="1">INDEX($F$3:$F$10001,MATCH(AT736,$F$3:$F$10004,0)-1)</f>
        <v>1000</v>
      </c>
      <c r="AV736" s="83">
        <f t="shared" ca="1" si="264"/>
        <v>-120</v>
      </c>
      <c r="AW736" s="83">
        <f t="shared" ca="1" si="265"/>
        <v>-116</v>
      </c>
      <c r="AX736" s="83">
        <f t="shared" ca="1" si="256"/>
        <v>300</v>
      </c>
      <c r="AY736" s="83">
        <f t="shared" ca="1" si="257"/>
        <v>290</v>
      </c>
      <c r="AZ736" s="83">
        <f t="shared" ca="1" si="258"/>
        <v>10</v>
      </c>
      <c r="BA736" s="83">
        <f t="shared" ca="1" si="259"/>
        <v>300</v>
      </c>
      <c r="BB736" s="83">
        <f t="shared" ca="1" si="261"/>
        <v>290</v>
      </c>
    </row>
    <row r="737" spans="1:54" x14ac:dyDescent="0.25">
      <c r="A737" s="58">
        <v>735</v>
      </c>
      <c r="B737" s="59">
        <f t="shared" si="249"/>
        <v>12.25</v>
      </c>
      <c r="C737" s="58">
        <v>0</v>
      </c>
      <c r="D737" s="58">
        <v>0</v>
      </c>
      <c r="F737" s="117"/>
      <c r="G737" s="117"/>
      <c r="H737" s="112">
        <f t="shared" si="250"/>
        <v>0</v>
      </c>
      <c r="I737" s="121"/>
      <c r="J737" s="92">
        <f t="shared" si="251"/>
        <v>0</v>
      </c>
      <c r="L737" s="94">
        <v>735</v>
      </c>
      <c r="M737" s="114">
        <f t="shared" ca="1" si="247"/>
        <v>1000</v>
      </c>
      <c r="N737" s="115">
        <f t="shared" ca="1" si="260"/>
        <v>0</v>
      </c>
      <c r="P737" s="102"/>
      <c r="Q737" s="102"/>
      <c r="R737" s="102"/>
      <c r="S737" s="102"/>
      <c r="AC737" s="83">
        <f t="shared" si="262"/>
        <v>0</v>
      </c>
      <c r="AD737" s="83">
        <f t="shared" si="263"/>
        <v>0</v>
      </c>
      <c r="AF737" s="83">
        <f t="shared" si="252"/>
        <v>0</v>
      </c>
      <c r="AG737" s="83">
        <f t="shared" si="253"/>
        <v>0</v>
      </c>
      <c r="AQ737" s="83">
        <f t="shared" ca="1" si="254"/>
        <v>4</v>
      </c>
      <c r="AR737" s="83">
        <f t="shared" ca="1" si="255"/>
        <v>-116</v>
      </c>
      <c r="AS737" s="83">
        <f t="shared" ca="1" si="248"/>
        <v>-120</v>
      </c>
      <c r="AT737" s="83" cm="1">
        <f t="array" aca="1" ref="AT737" ca="1">_xlfn.LET(_xlpm.rozsah, $F$3:$F$10001,_xlpm.podminka, (_xlpm.rozsah&gt;M737)*(ISNUMBER(_xlpm.rozsah)),_xlpm.indexy, IF(_xlpm.podminka, ROW(_xlpm.rozsah)-MIN(ROW(_xlpm.rozsah))+1),_xlpm.prvni, MIN(_xlpm.indexy),_xlpm.finalni, IF(_xlpm.prvni=1, 2, _xlpm.prvni),INDEX(_xlpm.rozsah, _xlpm.finalni))</f>
        <v>1100</v>
      </c>
      <c r="AU737" s="83" cm="1">
        <f t="array" aca="1" ref="AU737" ca="1">INDEX($F$3:$F$10001,MATCH(AT737,$F$3:$F$10004,0)-1)</f>
        <v>1000</v>
      </c>
      <c r="AV737" s="83">
        <f t="shared" ca="1" si="264"/>
        <v>-120</v>
      </c>
      <c r="AW737" s="83">
        <f t="shared" ca="1" si="265"/>
        <v>-116</v>
      </c>
      <c r="AX737" s="83">
        <f t="shared" ca="1" si="256"/>
        <v>300</v>
      </c>
      <c r="AY737" s="83">
        <f t="shared" ca="1" si="257"/>
        <v>290</v>
      </c>
      <c r="AZ737" s="83">
        <f t="shared" ca="1" si="258"/>
        <v>10</v>
      </c>
      <c r="BA737" s="83">
        <f t="shared" ca="1" si="259"/>
        <v>300</v>
      </c>
      <c r="BB737" s="83">
        <f t="shared" ca="1" si="261"/>
        <v>290</v>
      </c>
    </row>
    <row r="738" spans="1:54" x14ac:dyDescent="0.25">
      <c r="A738" s="58">
        <v>736</v>
      </c>
      <c r="B738" s="59">
        <f t="shared" si="249"/>
        <v>12.266666666666667</v>
      </c>
      <c r="C738" s="58">
        <v>0</v>
      </c>
      <c r="D738" s="58">
        <v>0</v>
      </c>
      <c r="F738" s="117"/>
      <c r="G738" s="117"/>
      <c r="H738" s="112">
        <f t="shared" si="250"/>
        <v>0</v>
      </c>
      <c r="I738" s="121"/>
      <c r="J738" s="92">
        <f t="shared" si="251"/>
        <v>0</v>
      </c>
      <c r="L738" s="94">
        <v>736</v>
      </c>
      <c r="M738" s="114">
        <f t="shared" ca="1" si="247"/>
        <v>1000</v>
      </c>
      <c r="N738" s="115">
        <f t="shared" ca="1" si="260"/>
        <v>0</v>
      </c>
      <c r="P738" s="102"/>
      <c r="Q738" s="102"/>
      <c r="R738" s="102"/>
      <c r="S738" s="102"/>
      <c r="AC738" s="83">
        <f t="shared" si="262"/>
        <v>0</v>
      </c>
      <c r="AD738" s="83">
        <f t="shared" si="263"/>
        <v>0</v>
      </c>
      <c r="AF738" s="83">
        <f t="shared" si="252"/>
        <v>0</v>
      </c>
      <c r="AG738" s="83">
        <f t="shared" si="253"/>
        <v>0</v>
      </c>
      <c r="AQ738" s="83">
        <f t="shared" ca="1" si="254"/>
        <v>4</v>
      </c>
      <c r="AR738" s="83">
        <f t="shared" ca="1" si="255"/>
        <v>-116</v>
      </c>
      <c r="AS738" s="83">
        <f t="shared" ca="1" si="248"/>
        <v>-120</v>
      </c>
      <c r="AT738" s="83" cm="1">
        <f t="array" aca="1" ref="AT738" ca="1">_xlfn.LET(_xlpm.rozsah, $F$3:$F$10001,_xlpm.podminka, (_xlpm.rozsah&gt;M738)*(ISNUMBER(_xlpm.rozsah)),_xlpm.indexy, IF(_xlpm.podminka, ROW(_xlpm.rozsah)-MIN(ROW(_xlpm.rozsah))+1),_xlpm.prvni, MIN(_xlpm.indexy),_xlpm.finalni, IF(_xlpm.prvni=1, 2, _xlpm.prvni),INDEX(_xlpm.rozsah, _xlpm.finalni))</f>
        <v>1100</v>
      </c>
      <c r="AU738" s="83" cm="1">
        <f t="array" aca="1" ref="AU738" ca="1">INDEX($F$3:$F$10001,MATCH(AT738,$F$3:$F$10004,0)-1)</f>
        <v>1000</v>
      </c>
      <c r="AV738" s="83">
        <f t="shared" ca="1" si="264"/>
        <v>-120</v>
      </c>
      <c r="AW738" s="83">
        <f t="shared" ca="1" si="265"/>
        <v>-116</v>
      </c>
      <c r="AX738" s="83">
        <f t="shared" ca="1" si="256"/>
        <v>300</v>
      </c>
      <c r="AY738" s="83">
        <f t="shared" ca="1" si="257"/>
        <v>290</v>
      </c>
      <c r="AZ738" s="83">
        <f t="shared" ca="1" si="258"/>
        <v>10</v>
      </c>
      <c r="BA738" s="83">
        <f t="shared" ca="1" si="259"/>
        <v>300</v>
      </c>
      <c r="BB738" s="83">
        <f t="shared" ca="1" si="261"/>
        <v>290</v>
      </c>
    </row>
    <row r="739" spans="1:54" x14ac:dyDescent="0.25">
      <c r="A739" s="58">
        <v>737</v>
      </c>
      <c r="B739" s="59">
        <f t="shared" si="249"/>
        <v>12.283333333333333</v>
      </c>
      <c r="C739" s="58">
        <v>0</v>
      </c>
      <c r="D739" s="58">
        <v>0</v>
      </c>
      <c r="F739" s="117"/>
      <c r="G739" s="117"/>
      <c r="H739" s="112">
        <f t="shared" si="250"/>
        <v>0</v>
      </c>
      <c r="I739" s="121"/>
      <c r="J739" s="92">
        <f t="shared" si="251"/>
        <v>0</v>
      </c>
      <c r="L739" s="94">
        <v>737</v>
      </c>
      <c r="M739" s="114">
        <f t="shared" ca="1" si="247"/>
        <v>1000</v>
      </c>
      <c r="N739" s="115">
        <f t="shared" ca="1" si="260"/>
        <v>0</v>
      </c>
      <c r="P739" s="102"/>
      <c r="Q739" s="102"/>
      <c r="R739" s="102"/>
      <c r="S739" s="102"/>
      <c r="AC739" s="83">
        <f t="shared" si="262"/>
        <v>0</v>
      </c>
      <c r="AD739" s="83">
        <f t="shared" si="263"/>
        <v>0</v>
      </c>
      <c r="AF739" s="83">
        <f t="shared" si="252"/>
        <v>0</v>
      </c>
      <c r="AG739" s="83">
        <f t="shared" si="253"/>
        <v>0</v>
      </c>
      <c r="AQ739" s="83">
        <f t="shared" ca="1" si="254"/>
        <v>4</v>
      </c>
      <c r="AR739" s="83">
        <f t="shared" ca="1" si="255"/>
        <v>-116</v>
      </c>
      <c r="AS739" s="83">
        <f t="shared" ca="1" si="248"/>
        <v>-120</v>
      </c>
      <c r="AT739" s="83" cm="1">
        <f t="array" aca="1" ref="AT739" ca="1">_xlfn.LET(_xlpm.rozsah, $F$3:$F$10001,_xlpm.podminka, (_xlpm.rozsah&gt;M739)*(ISNUMBER(_xlpm.rozsah)),_xlpm.indexy, IF(_xlpm.podminka, ROW(_xlpm.rozsah)-MIN(ROW(_xlpm.rozsah))+1),_xlpm.prvni, MIN(_xlpm.indexy),_xlpm.finalni, IF(_xlpm.prvni=1, 2, _xlpm.prvni),INDEX(_xlpm.rozsah, _xlpm.finalni))</f>
        <v>1100</v>
      </c>
      <c r="AU739" s="83" cm="1">
        <f t="array" aca="1" ref="AU739" ca="1">INDEX($F$3:$F$10001,MATCH(AT739,$F$3:$F$10004,0)-1)</f>
        <v>1000</v>
      </c>
      <c r="AV739" s="83">
        <f t="shared" ca="1" si="264"/>
        <v>-120</v>
      </c>
      <c r="AW739" s="83">
        <f t="shared" ca="1" si="265"/>
        <v>-116</v>
      </c>
      <c r="AX739" s="83">
        <f t="shared" ca="1" si="256"/>
        <v>300</v>
      </c>
      <c r="AY739" s="83">
        <f t="shared" ca="1" si="257"/>
        <v>290</v>
      </c>
      <c r="AZ739" s="83">
        <f t="shared" ca="1" si="258"/>
        <v>10</v>
      </c>
      <c r="BA739" s="83">
        <f t="shared" ca="1" si="259"/>
        <v>300</v>
      </c>
      <c r="BB739" s="83">
        <f t="shared" ca="1" si="261"/>
        <v>290</v>
      </c>
    </row>
    <row r="740" spans="1:54" x14ac:dyDescent="0.25">
      <c r="A740" s="58">
        <v>738</v>
      </c>
      <c r="B740" s="59">
        <f t="shared" si="249"/>
        <v>12.3</v>
      </c>
      <c r="C740" s="58">
        <v>0</v>
      </c>
      <c r="D740" s="58">
        <v>0</v>
      </c>
      <c r="F740" s="117"/>
      <c r="G740" s="117"/>
      <c r="H740" s="112">
        <f t="shared" si="250"/>
        <v>0</v>
      </c>
      <c r="I740" s="121"/>
      <c r="J740" s="92">
        <f t="shared" si="251"/>
        <v>0</v>
      </c>
      <c r="L740" s="94">
        <v>738</v>
      </c>
      <c r="M740" s="114">
        <f t="shared" ca="1" si="247"/>
        <v>1000</v>
      </c>
      <c r="N740" s="115">
        <f t="shared" ca="1" si="260"/>
        <v>0</v>
      </c>
      <c r="P740" s="102"/>
      <c r="Q740" s="102"/>
      <c r="R740" s="102"/>
      <c r="S740" s="102"/>
      <c r="AC740" s="83">
        <f t="shared" si="262"/>
        <v>0</v>
      </c>
      <c r="AD740" s="83">
        <f t="shared" si="263"/>
        <v>0</v>
      </c>
      <c r="AF740" s="83">
        <f t="shared" si="252"/>
        <v>0</v>
      </c>
      <c r="AG740" s="83">
        <f t="shared" si="253"/>
        <v>0</v>
      </c>
      <c r="AQ740" s="83">
        <f t="shared" ca="1" si="254"/>
        <v>4</v>
      </c>
      <c r="AR740" s="83">
        <f t="shared" ca="1" si="255"/>
        <v>-116</v>
      </c>
      <c r="AS740" s="83">
        <f t="shared" ca="1" si="248"/>
        <v>-120</v>
      </c>
      <c r="AT740" s="83" cm="1">
        <f t="array" aca="1" ref="AT740" ca="1">_xlfn.LET(_xlpm.rozsah, $F$3:$F$10001,_xlpm.podminka, (_xlpm.rozsah&gt;M740)*(ISNUMBER(_xlpm.rozsah)),_xlpm.indexy, IF(_xlpm.podminka, ROW(_xlpm.rozsah)-MIN(ROW(_xlpm.rozsah))+1),_xlpm.prvni, MIN(_xlpm.indexy),_xlpm.finalni, IF(_xlpm.prvni=1, 2, _xlpm.prvni),INDEX(_xlpm.rozsah, _xlpm.finalni))</f>
        <v>1100</v>
      </c>
      <c r="AU740" s="83" cm="1">
        <f t="array" aca="1" ref="AU740" ca="1">INDEX($F$3:$F$10001,MATCH(AT740,$F$3:$F$10004,0)-1)</f>
        <v>1000</v>
      </c>
      <c r="AV740" s="83">
        <f t="shared" ca="1" si="264"/>
        <v>-120</v>
      </c>
      <c r="AW740" s="83">
        <f t="shared" ca="1" si="265"/>
        <v>-116</v>
      </c>
      <c r="AX740" s="83">
        <f t="shared" ca="1" si="256"/>
        <v>300</v>
      </c>
      <c r="AY740" s="83">
        <f t="shared" ca="1" si="257"/>
        <v>290</v>
      </c>
      <c r="AZ740" s="83">
        <f t="shared" ca="1" si="258"/>
        <v>10</v>
      </c>
      <c r="BA740" s="83">
        <f t="shared" ca="1" si="259"/>
        <v>300</v>
      </c>
      <c r="BB740" s="83">
        <f t="shared" ca="1" si="261"/>
        <v>290</v>
      </c>
    </row>
    <row r="741" spans="1:54" x14ac:dyDescent="0.25">
      <c r="A741" s="58">
        <v>739</v>
      </c>
      <c r="B741" s="59">
        <f t="shared" si="249"/>
        <v>12.316666666666666</v>
      </c>
      <c r="C741" s="58">
        <v>0</v>
      </c>
      <c r="D741" s="58">
        <v>0</v>
      </c>
      <c r="F741" s="117"/>
      <c r="G741" s="117"/>
      <c r="H741" s="112">
        <f t="shared" si="250"/>
        <v>0</v>
      </c>
      <c r="I741" s="121"/>
      <c r="J741" s="92">
        <f t="shared" si="251"/>
        <v>0</v>
      </c>
      <c r="L741" s="94">
        <v>739</v>
      </c>
      <c r="M741" s="114">
        <f t="shared" ca="1" si="247"/>
        <v>1000</v>
      </c>
      <c r="N741" s="115">
        <f t="shared" ref="N741:N772" ca="1" si="266">( IF(ISNUMBER(D741), D741,1)/100)*BB741 - $T$23 + $T$21</f>
        <v>0</v>
      </c>
      <c r="P741" s="102"/>
      <c r="Q741" s="102"/>
      <c r="R741" s="102"/>
      <c r="S741" s="102"/>
      <c r="AC741" s="83">
        <f t="shared" si="262"/>
        <v>0</v>
      </c>
      <c r="AD741" s="83">
        <f t="shared" si="263"/>
        <v>0</v>
      </c>
      <c r="AF741" s="83">
        <f t="shared" si="252"/>
        <v>0</v>
      </c>
      <c r="AG741" s="83">
        <f t="shared" si="253"/>
        <v>0</v>
      </c>
      <c r="AQ741" s="83">
        <f t="shared" ca="1" si="254"/>
        <v>4</v>
      </c>
      <c r="AR741" s="83">
        <f t="shared" ca="1" si="255"/>
        <v>-116</v>
      </c>
      <c r="AS741" s="83">
        <f t="shared" ca="1" si="248"/>
        <v>-120</v>
      </c>
      <c r="AT741" s="83" cm="1">
        <f t="array" aca="1" ref="AT741" ca="1">_xlfn.LET(_xlpm.rozsah, $F$3:$F$10001,_xlpm.podminka, (_xlpm.rozsah&gt;M741)*(ISNUMBER(_xlpm.rozsah)),_xlpm.indexy, IF(_xlpm.podminka, ROW(_xlpm.rozsah)-MIN(ROW(_xlpm.rozsah))+1),_xlpm.prvni, MIN(_xlpm.indexy),_xlpm.finalni, IF(_xlpm.prvni=1, 2, _xlpm.prvni),INDEX(_xlpm.rozsah, _xlpm.finalni))</f>
        <v>1100</v>
      </c>
      <c r="AU741" s="83" cm="1">
        <f t="array" aca="1" ref="AU741" ca="1">INDEX($F$3:$F$10001,MATCH(AT741,$F$3:$F$10004,0)-1)</f>
        <v>1000</v>
      </c>
      <c r="AV741" s="83">
        <f t="shared" ca="1" si="264"/>
        <v>-120</v>
      </c>
      <c r="AW741" s="83">
        <f t="shared" ca="1" si="265"/>
        <v>-116</v>
      </c>
      <c r="AX741" s="83">
        <f t="shared" ca="1" si="256"/>
        <v>300</v>
      </c>
      <c r="AY741" s="83">
        <f t="shared" ca="1" si="257"/>
        <v>290</v>
      </c>
      <c r="AZ741" s="83">
        <f t="shared" ca="1" si="258"/>
        <v>10</v>
      </c>
      <c r="BA741" s="83">
        <f t="shared" ca="1" si="259"/>
        <v>300</v>
      </c>
      <c r="BB741" s="83">
        <f t="shared" ca="1" si="261"/>
        <v>290</v>
      </c>
    </row>
    <row r="742" spans="1:54" x14ac:dyDescent="0.25">
      <c r="A742" s="58">
        <v>740</v>
      </c>
      <c r="B742" s="59">
        <f t="shared" si="249"/>
        <v>12.333333333333334</v>
      </c>
      <c r="C742" s="58">
        <v>0</v>
      </c>
      <c r="D742" s="58">
        <v>0</v>
      </c>
      <c r="F742" s="117"/>
      <c r="G742" s="117"/>
      <c r="H742" s="112">
        <f t="shared" si="250"/>
        <v>0</v>
      </c>
      <c r="I742" s="121"/>
      <c r="J742" s="92">
        <f t="shared" si="251"/>
        <v>0</v>
      </c>
      <c r="L742" s="94">
        <v>740</v>
      </c>
      <c r="M742" s="114">
        <f t="shared" ca="1" si="247"/>
        <v>1000</v>
      </c>
      <c r="N742" s="115">
        <f t="shared" ca="1" si="266"/>
        <v>0</v>
      </c>
      <c r="P742" s="102"/>
      <c r="Q742" s="102"/>
      <c r="R742" s="102"/>
      <c r="S742" s="102"/>
      <c r="AC742" s="83">
        <f t="shared" si="262"/>
        <v>0</v>
      </c>
      <c r="AD742" s="83">
        <f t="shared" si="263"/>
        <v>0</v>
      </c>
      <c r="AF742" s="83">
        <f t="shared" si="252"/>
        <v>0</v>
      </c>
      <c r="AG742" s="83">
        <f t="shared" si="253"/>
        <v>0</v>
      </c>
      <c r="AQ742" s="83">
        <f t="shared" ca="1" si="254"/>
        <v>4</v>
      </c>
      <c r="AR742" s="83">
        <f t="shared" ca="1" si="255"/>
        <v>-116</v>
      </c>
      <c r="AS742" s="83">
        <f t="shared" ca="1" si="248"/>
        <v>-120</v>
      </c>
      <c r="AT742" s="83" cm="1">
        <f t="array" aca="1" ref="AT742" ca="1">_xlfn.LET(_xlpm.rozsah, $F$3:$F$10001,_xlpm.podminka, (_xlpm.rozsah&gt;M742)*(ISNUMBER(_xlpm.rozsah)),_xlpm.indexy, IF(_xlpm.podminka, ROW(_xlpm.rozsah)-MIN(ROW(_xlpm.rozsah))+1),_xlpm.prvni, MIN(_xlpm.indexy),_xlpm.finalni, IF(_xlpm.prvni=1, 2, _xlpm.prvni),INDEX(_xlpm.rozsah, _xlpm.finalni))</f>
        <v>1100</v>
      </c>
      <c r="AU742" s="83" cm="1">
        <f t="array" aca="1" ref="AU742" ca="1">INDEX($F$3:$F$10001,MATCH(AT742,$F$3:$F$10004,0)-1)</f>
        <v>1000</v>
      </c>
      <c r="AV742" s="83">
        <f t="shared" ca="1" si="264"/>
        <v>-120</v>
      </c>
      <c r="AW742" s="83">
        <f t="shared" ca="1" si="265"/>
        <v>-116</v>
      </c>
      <c r="AX742" s="83">
        <f t="shared" ca="1" si="256"/>
        <v>300</v>
      </c>
      <c r="AY742" s="83">
        <f t="shared" ca="1" si="257"/>
        <v>290</v>
      </c>
      <c r="AZ742" s="83">
        <f t="shared" ca="1" si="258"/>
        <v>10</v>
      </c>
      <c r="BA742" s="83">
        <f t="shared" ca="1" si="259"/>
        <v>300</v>
      </c>
      <c r="BB742" s="83">
        <f t="shared" ca="1" si="261"/>
        <v>290</v>
      </c>
    </row>
    <row r="743" spans="1:54" x14ac:dyDescent="0.25">
      <c r="A743" s="58">
        <v>741</v>
      </c>
      <c r="B743" s="59">
        <f t="shared" si="249"/>
        <v>12.35</v>
      </c>
      <c r="C743" s="58">
        <v>0</v>
      </c>
      <c r="D743" s="58">
        <v>0</v>
      </c>
      <c r="F743" s="117"/>
      <c r="G743" s="117"/>
      <c r="H743" s="112">
        <f t="shared" si="250"/>
        <v>0</v>
      </c>
      <c r="I743" s="121"/>
      <c r="J743" s="92">
        <f t="shared" si="251"/>
        <v>0</v>
      </c>
      <c r="L743" s="94">
        <v>741</v>
      </c>
      <c r="M743" s="114">
        <f t="shared" ca="1" si="247"/>
        <v>1000</v>
      </c>
      <c r="N743" s="115">
        <f t="shared" ca="1" si="266"/>
        <v>0</v>
      </c>
      <c r="P743" s="102"/>
      <c r="Q743" s="102"/>
      <c r="R743" s="102"/>
      <c r="S743" s="102"/>
      <c r="AC743" s="83">
        <f t="shared" si="262"/>
        <v>0</v>
      </c>
      <c r="AD743" s="83">
        <f t="shared" si="263"/>
        <v>0</v>
      </c>
      <c r="AF743" s="83">
        <f t="shared" si="252"/>
        <v>0</v>
      </c>
      <c r="AG743" s="83">
        <f t="shared" si="253"/>
        <v>0</v>
      </c>
      <c r="AQ743" s="83">
        <f t="shared" ca="1" si="254"/>
        <v>4</v>
      </c>
      <c r="AR743" s="83">
        <f t="shared" ca="1" si="255"/>
        <v>-116</v>
      </c>
      <c r="AS743" s="83">
        <f t="shared" ca="1" si="248"/>
        <v>-120</v>
      </c>
      <c r="AT743" s="83" cm="1">
        <f t="array" aca="1" ref="AT743" ca="1">_xlfn.LET(_xlpm.rozsah, $F$3:$F$10001,_xlpm.podminka, (_xlpm.rozsah&gt;M743)*(ISNUMBER(_xlpm.rozsah)),_xlpm.indexy, IF(_xlpm.podminka, ROW(_xlpm.rozsah)-MIN(ROW(_xlpm.rozsah))+1),_xlpm.prvni, MIN(_xlpm.indexy),_xlpm.finalni, IF(_xlpm.prvni=1, 2, _xlpm.prvni),INDEX(_xlpm.rozsah, _xlpm.finalni))</f>
        <v>1100</v>
      </c>
      <c r="AU743" s="83" cm="1">
        <f t="array" aca="1" ref="AU743" ca="1">INDEX($F$3:$F$10001,MATCH(AT743,$F$3:$F$10004,0)-1)</f>
        <v>1000</v>
      </c>
      <c r="AV743" s="83">
        <f t="shared" ca="1" si="264"/>
        <v>-120</v>
      </c>
      <c r="AW743" s="83">
        <f t="shared" ca="1" si="265"/>
        <v>-116</v>
      </c>
      <c r="AX743" s="83">
        <f t="shared" ca="1" si="256"/>
        <v>300</v>
      </c>
      <c r="AY743" s="83">
        <f t="shared" ca="1" si="257"/>
        <v>290</v>
      </c>
      <c r="AZ743" s="83">
        <f t="shared" ca="1" si="258"/>
        <v>10</v>
      </c>
      <c r="BA743" s="83">
        <f t="shared" ca="1" si="259"/>
        <v>300</v>
      </c>
      <c r="BB743" s="83">
        <f t="shared" ca="1" si="261"/>
        <v>290</v>
      </c>
    </row>
    <row r="744" spans="1:54" x14ac:dyDescent="0.25">
      <c r="A744" s="58">
        <v>742</v>
      </c>
      <c r="B744" s="59">
        <f t="shared" si="249"/>
        <v>12.366666666666667</v>
      </c>
      <c r="C744" s="58">
        <v>0</v>
      </c>
      <c r="D744" s="58">
        <v>0</v>
      </c>
      <c r="F744" s="117"/>
      <c r="G744" s="117"/>
      <c r="H744" s="112">
        <f t="shared" si="250"/>
        <v>0</v>
      </c>
      <c r="I744" s="121"/>
      <c r="J744" s="92">
        <f t="shared" si="251"/>
        <v>0</v>
      </c>
      <c r="L744" s="94">
        <v>742</v>
      </c>
      <c r="M744" s="114">
        <f t="shared" ca="1" si="247"/>
        <v>1000</v>
      </c>
      <c r="N744" s="115">
        <f t="shared" ca="1" si="266"/>
        <v>0</v>
      </c>
      <c r="P744" s="102"/>
      <c r="Q744" s="102"/>
      <c r="R744" s="102"/>
      <c r="S744" s="102"/>
      <c r="AC744" s="83">
        <f t="shared" si="262"/>
        <v>0</v>
      </c>
      <c r="AD744" s="83">
        <f t="shared" si="263"/>
        <v>0</v>
      </c>
      <c r="AF744" s="83">
        <f t="shared" si="252"/>
        <v>0</v>
      </c>
      <c r="AG744" s="83">
        <f t="shared" si="253"/>
        <v>0</v>
      </c>
      <c r="AQ744" s="83">
        <f t="shared" ca="1" si="254"/>
        <v>4</v>
      </c>
      <c r="AR744" s="83">
        <f t="shared" ca="1" si="255"/>
        <v>-116</v>
      </c>
      <c r="AS744" s="83">
        <f t="shared" ca="1" si="248"/>
        <v>-120</v>
      </c>
      <c r="AT744" s="83" cm="1">
        <f t="array" aca="1" ref="AT744" ca="1">_xlfn.LET(_xlpm.rozsah, $F$3:$F$10001,_xlpm.podminka, (_xlpm.rozsah&gt;M744)*(ISNUMBER(_xlpm.rozsah)),_xlpm.indexy, IF(_xlpm.podminka, ROW(_xlpm.rozsah)-MIN(ROW(_xlpm.rozsah))+1),_xlpm.prvni, MIN(_xlpm.indexy),_xlpm.finalni, IF(_xlpm.prvni=1, 2, _xlpm.prvni),INDEX(_xlpm.rozsah, _xlpm.finalni))</f>
        <v>1100</v>
      </c>
      <c r="AU744" s="83" cm="1">
        <f t="array" aca="1" ref="AU744" ca="1">INDEX($F$3:$F$10001,MATCH(AT744,$F$3:$F$10004,0)-1)</f>
        <v>1000</v>
      </c>
      <c r="AV744" s="83">
        <f t="shared" ca="1" si="264"/>
        <v>-120</v>
      </c>
      <c r="AW744" s="83">
        <f t="shared" ca="1" si="265"/>
        <v>-116</v>
      </c>
      <c r="AX744" s="83">
        <f t="shared" ca="1" si="256"/>
        <v>300</v>
      </c>
      <c r="AY744" s="83">
        <f t="shared" ca="1" si="257"/>
        <v>290</v>
      </c>
      <c r="AZ744" s="83">
        <f t="shared" ca="1" si="258"/>
        <v>10</v>
      </c>
      <c r="BA744" s="83">
        <f t="shared" ca="1" si="259"/>
        <v>300</v>
      </c>
      <c r="BB744" s="83">
        <f t="shared" ca="1" si="261"/>
        <v>290</v>
      </c>
    </row>
    <row r="745" spans="1:54" x14ac:dyDescent="0.25">
      <c r="A745" s="58">
        <v>743</v>
      </c>
      <c r="B745" s="59">
        <f t="shared" si="249"/>
        <v>12.383333333333333</v>
      </c>
      <c r="C745" s="58">
        <v>0</v>
      </c>
      <c r="D745" s="58">
        <v>0</v>
      </c>
      <c r="F745" s="117"/>
      <c r="G745" s="117"/>
      <c r="H745" s="112">
        <f t="shared" si="250"/>
        <v>0</v>
      </c>
      <c r="I745" s="121"/>
      <c r="J745" s="92">
        <f t="shared" si="251"/>
        <v>0</v>
      </c>
      <c r="L745" s="94">
        <v>743</v>
      </c>
      <c r="M745" s="114">
        <f t="shared" ca="1" si="247"/>
        <v>1000</v>
      </c>
      <c r="N745" s="115">
        <f t="shared" ca="1" si="266"/>
        <v>0</v>
      </c>
      <c r="P745" s="102"/>
      <c r="Q745" s="102"/>
      <c r="R745" s="102"/>
      <c r="S745" s="102"/>
      <c r="AC745" s="83">
        <f t="shared" si="262"/>
        <v>0</v>
      </c>
      <c r="AD745" s="83">
        <f t="shared" si="263"/>
        <v>0</v>
      </c>
      <c r="AF745" s="83">
        <f t="shared" si="252"/>
        <v>0</v>
      </c>
      <c r="AG745" s="83">
        <f t="shared" si="253"/>
        <v>0</v>
      </c>
      <c r="AQ745" s="83">
        <f t="shared" ca="1" si="254"/>
        <v>4</v>
      </c>
      <c r="AR745" s="83">
        <f t="shared" ca="1" si="255"/>
        <v>-116</v>
      </c>
      <c r="AS745" s="83">
        <f t="shared" ca="1" si="248"/>
        <v>-120</v>
      </c>
      <c r="AT745" s="83" cm="1">
        <f t="array" aca="1" ref="AT745" ca="1">_xlfn.LET(_xlpm.rozsah, $F$3:$F$10001,_xlpm.podminka, (_xlpm.rozsah&gt;M745)*(ISNUMBER(_xlpm.rozsah)),_xlpm.indexy, IF(_xlpm.podminka, ROW(_xlpm.rozsah)-MIN(ROW(_xlpm.rozsah))+1),_xlpm.prvni, MIN(_xlpm.indexy),_xlpm.finalni, IF(_xlpm.prvni=1, 2, _xlpm.prvni),INDEX(_xlpm.rozsah, _xlpm.finalni))</f>
        <v>1100</v>
      </c>
      <c r="AU745" s="83" cm="1">
        <f t="array" aca="1" ref="AU745" ca="1">INDEX($F$3:$F$10001,MATCH(AT745,$F$3:$F$10004,0)-1)</f>
        <v>1000</v>
      </c>
      <c r="AV745" s="83">
        <f t="shared" ca="1" si="264"/>
        <v>-120</v>
      </c>
      <c r="AW745" s="83">
        <f t="shared" ca="1" si="265"/>
        <v>-116</v>
      </c>
      <c r="AX745" s="83">
        <f t="shared" ca="1" si="256"/>
        <v>300</v>
      </c>
      <c r="AY745" s="83">
        <f t="shared" ca="1" si="257"/>
        <v>290</v>
      </c>
      <c r="AZ745" s="83">
        <f t="shared" ca="1" si="258"/>
        <v>10</v>
      </c>
      <c r="BA745" s="83">
        <f t="shared" ca="1" si="259"/>
        <v>300</v>
      </c>
      <c r="BB745" s="83">
        <f t="shared" ca="1" si="261"/>
        <v>290</v>
      </c>
    </row>
    <row r="746" spans="1:54" x14ac:dyDescent="0.25">
      <c r="A746" s="58">
        <v>744</v>
      </c>
      <c r="B746" s="59">
        <f t="shared" si="249"/>
        <v>12.4</v>
      </c>
      <c r="C746" s="58">
        <v>0</v>
      </c>
      <c r="D746" s="58">
        <v>0</v>
      </c>
      <c r="F746" s="117"/>
      <c r="G746" s="117"/>
      <c r="H746" s="112">
        <f t="shared" si="250"/>
        <v>0</v>
      </c>
      <c r="I746" s="121"/>
      <c r="J746" s="92">
        <f t="shared" si="251"/>
        <v>0</v>
      </c>
      <c r="L746" s="94">
        <v>744</v>
      </c>
      <c r="M746" s="114">
        <f t="shared" ca="1" si="247"/>
        <v>1000</v>
      </c>
      <c r="N746" s="115">
        <f t="shared" ca="1" si="266"/>
        <v>0</v>
      </c>
      <c r="P746" s="102"/>
      <c r="Q746" s="102"/>
      <c r="R746" s="102"/>
      <c r="S746" s="102"/>
      <c r="AC746" s="83">
        <f t="shared" si="262"/>
        <v>0</v>
      </c>
      <c r="AD746" s="83">
        <f t="shared" si="263"/>
        <v>0</v>
      </c>
      <c r="AF746" s="83">
        <f t="shared" si="252"/>
        <v>0</v>
      </c>
      <c r="AG746" s="83">
        <f t="shared" si="253"/>
        <v>0</v>
      </c>
      <c r="AQ746" s="83">
        <f t="shared" ca="1" si="254"/>
        <v>4</v>
      </c>
      <c r="AR746" s="83">
        <f t="shared" ca="1" si="255"/>
        <v>-116</v>
      </c>
      <c r="AS746" s="83">
        <f t="shared" ca="1" si="248"/>
        <v>-120</v>
      </c>
      <c r="AT746" s="83" cm="1">
        <f t="array" aca="1" ref="AT746" ca="1">_xlfn.LET(_xlpm.rozsah, $F$3:$F$10001,_xlpm.podminka, (_xlpm.rozsah&gt;M746)*(ISNUMBER(_xlpm.rozsah)),_xlpm.indexy, IF(_xlpm.podminka, ROW(_xlpm.rozsah)-MIN(ROW(_xlpm.rozsah))+1),_xlpm.prvni, MIN(_xlpm.indexy),_xlpm.finalni, IF(_xlpm.prvni=1, 2, _xlpm.prvni),INDEX(_xlpm.rozsah, _xlpm.finalni))</f>
        <v>1100</v>
      </c>
      <c r="AU746" s="83" cm="1">
        <f t="array" aca="1" ref="AU746" ca="1">INDEX($F$3:$F$10001,MATCH(AT746,$F$3:$F$10004,0)-1)</f>
        <v>1000</v>
      </c>
      <c r="AV746" s="83">
        <f t="shared" ca="1" si="264"/>
        <v>-120</v>
      </c>
      <c r="AW746" s="83">
        <f t="shared" ca="1" si="265"/>
        <v>-116</v>
      </c>
      <c r="AX746" s="83">
        <f t="shared" ca="1" si="256"/>
        <v>300</v>
      </c>
      <c r="AY746" s="83">
        <f t="shared" ca="1" si="257"/>
        <v>290</v>
      </c>
      <c r="AZ746" s="83">
        <f t="shared" ca="1" si="258"/>
        <v>10</v>
      </c>
      <c r="BA746" s="83">
        <f t="shared" ca="1" si="259"/>
        <v>300</v>
      </c>
      <c r="BB746" s="83">
        <f t="shared" ca="1" si="261"/>
        <v>290</v>
      </c>
    </row>
    <row r="747" spans="1:54" x14ac:dyDescent="0.25">
      <c r="A747" s="58">
        <v>745</v>
      </c>
      <c r="B747" s="59">
        <f t="shared" si="249"/>
        <v>12.416666666666666</v>
      </c>
      <c r="C747" s="58">
        <v>0</v>
      </c>
      <c r="D747" s="58">
        <v>0</v>
      </c>
      <c r="F747" s="117"/>
      <c r="G747" s="117"/>
      <c r="H747" s="112">
        <f t="shared" si="250"/>
        <v>0</v>
      </c>
      <c r="I747" s="121"/>
      <c r="J747" s="92">
        <f t="shared" si="251"/>
        <v>0</v>
      </c>
      <c r="L747" s="94">
        <v>745</v>
      </c>
      <c r="M747" s="114">
        <f t="shared" ca="1" si="247"/>
        <v>1000</v>
      </c>
      <c r="N747" s="115">
        <f t="shared" ca="1" si="266"/>
        <v>0</v>
      </c>
      <c r="P747" s="102"/>
      <c r="Q747" s="102"/>
      <c r="R747" s="102"/>
      <c r="S747" s="102"/>
      <c r="AC747" s="83">
        <f t="shared" si="262"/>
        <v>0</v>
      </c>
      <c r="AD747" s="83">
        <f t="shared" si="263"/>
        <v>0</v>
      </c>
      <c r="AF747" s="83">
        <f t="shared" si="252"/>
        <v>0</v>
      </c>
      <c r="AG747" s="83">
        <f t="shared" si="253"/>
        <v>0</v>
      </c>
      <c r="AQ747" s="83">
        <f t="shared" ca="1" si="254"/>
        <v>4</v>
      </c>
      <c r="AR747" s="83">
        <f t="shared" ca="1" si="255"/>
        <v>-116</v>
      </c>
      <c r="AS747" s="83">
        <f t="shared" ca="1" si="248"/>
        <v>-120</v>
      </c>
      <c r="AT747" s="83" cm="1">
        <f t="array" aca="1" ref="AT747" ca="1">_xlfn.LET(_xlpm.rozsah, $F$3:$F$10001,_xlpm.podminka, (_xlpm.rozsah&gt;M747)*(ISNUMBER(_xlpm.rozsah)),_xlpm.indexy, IF(_xlpm.podminka, ROW(_xlpm.rozsah)-MIN(ROW(_xlpm.rozsah))+1),_xlpm.prvni, MIN(_xlpm.indexy),_xlpm.finalni, IF(_xlpm.prvni=1, 2, _xlpm.prvni),INDEX(_xlpm.rozsah, _xlpm.finalni))</f>
        <v>1100</v>
      </c>
      <c r="AU747" s="83" cm="1">
        <f t="array" aca="1" ref="AU747" ca="1">INDEX($F$3:$F$10001,MATCH(AT747,$F$3:$F$10004,0)-1)</f>
        <v>1000</v>
      </c>
      <c r="AV747" s="83">
        <f t="shared" ca="1" si="264"/>
        <v>-120</v>
      </c>
      <c r="AW747" s="83">
        <f t="shared" ca="1" si="265"/>
        <v>-116</v>
      </c>
      <c r="AX747" s="83">
        <f t="shared" ca="1" si="256"/>
        <v>300</v>
      </c>
      <c r="AY747" s="83">
        <f t="shared" ca="1" si="257"/>
        <v>290</v>
      </c>
      <c r="AZ747" s="83">
        <f t="shared" ca="1" si="258"/>
        <v>10</v>
      </c>
      <c r="BA747" s="83">
        <f t="shared" ca="1" si="259"/>
        <v>300</v>
      </c>
      <c r="BB747" s="83">
        <f t="shared" ca="1" si="261"/>
        <v>290</v>
      </c>
    </row>
    <row r="748" spans="1:54" x14ac:dyDescent="0.25">
      <c r="A748" s="58">
        <v>746</v>
      </c>
      <c r="B748" s="59">
        <f t="shared" si="249"/>
        <v>12.433333333333334</v>
      </c>
      <c r="C748" s="58">
        <v>0</v>
      </c>
      <c r="D748" s="58">
        <v>0</v>
      </c>
      <c r="F748" s="117"/>
      <c r="G748" s="117"/>
      <c r="H748" s="112">
        <f t="shared" si="250"/>
        <v>0</v>
      </c>
      <c r="I748" s="121"/>
      <c r="J748" s="92">
        <f t="shared" si="251"/>
        <v>0</v>
      </c>
      <c r="L748" s="94">
        <v>746</v>
      </c>
      <c r="M748" s="114">
        <f t="shared" ca="1" si="247"/>
        <v>1000</v>
      </c>
      <c r="N748" s="115">
        <f t="shared" ca="1" si="266"/>
        <v>0</v>
      </c>
      <c r="P748" s="102"/>
      <c r="Q748" s="102"/>
      <c r="R748" s="102"/>
      <c r="S748" s="102"/>
      <c r="AC748" s="83">
        <f t="shared" si="262"/>
        <v>0</v>
      </c>
      <c r="AD748" s="83">
        <f t="shared" si="263"/>
        <v>0</v>
      </c>
      <c r="AF748" s="83">
        <f t="shared" si="252"/>
        <v>0</v>
      </c>
      <c r="AG748" s="83">
        <f t="shared" si="253"/>
        <v>0</v>
      </c>
      <c r="AQ748" s="83">
        <f t="shared" ca="1" si="254"/>
        <v>4</v>
      </c>
      <c r="AR748" s="83">
        <f t="shared" ca="1" si="255"/>
        <v>-116</v>
      </c>
      <c r="AS748" s="83">
        <f t="shared" ca="1" si="248"/>
        <v>-120</v>
      </c>
      <c r="AT748" s="83" cm="1">
        <f t="array" aca="1" ref="AT748" ca="1">_xlfn.LET(_xlpm.rozsah, $F$3:$F$10001,_xlpm.podminka, (_xlpm.rozsah&gt;M748)*(ISNUMBER(_xlpm.rozsah)),_xlpm.indexy, IF(_xlpm.podminka, ROW(_xlpm.rozsah)-MIN(ROW(_xlpm.rozsah))+1),_xlpm.prvni, MIN(_xlpm.indexy),_xlpm.finalni, IF(_xlpm.prvni=1, 2, _xlpm.prvni),INDEX(_xlpm.rozsah, _xlpm.finalni))</f>
        <v>1100</v>
      </c>
      <c r="AU748" s="83" cm="1">
        <f t="array" aca="1" ref="AU748" ca="1">INDEX($F$3:$F$10001,MATCH(AT748,$F$3:$F$10004,0)-1)</f>
        <v>1000</v>
      </c>
      <c r="AV748" s="83">
        <f t="shared" ca="1" si="264"/>
        <v>-120</v>
      </c>
      <c r="AW748" s="83">
        <f t="shared" ca="1" si="265"/>
        <v>-116</v>
      </c>
      <c r="AX748" s="83">
        <f t="shared" ca="1" si="256"/>
        <v>300</v>
      </c>
      <c r="AY748" s="83">
        <f t="shared" ca="1" si="257"/>
        <v>290</v>
      </c>
      <c r="AZ748" s="83">
        <f t="shared" ca="1" si="258"/>
        <v>10</v>
      </c>
      <c r="BA748" s="83">
        <f t="shared" ca="1" si="259"/>
        <v>300</v>
      </c>
      <c r="BB748" s="83">
        <f t="shared" ca="1" si="261"/>
        <v>290</v>
      </c>
    </row>
    <row r="749" spans="1:54" x14ac:dyDescent="0.25">
      <c r="A749" s="58">
        <v>747</v>
      </c>
      <c r="B749" s="59">
        <f t="shared" si="249"/>
        <v>12.45</v>
      </c>
      <c r="C749" s="58">
        <v>0</v>
      </c>
      <c r="D749" s="58">
        <v>0</v>
      </c>
      <c r="F749" s="117"/>
      <c r="G749" s="117"/>
      <c r="H749" s="112">
        <f t="shared" si="250"/>
        <v>0</v>
      </c>
      <c r="I749" s="121"/>
      <c r="J749" s="92">
        <f t="shared" si="251"/>
        <v>0</v>
      </c>
      <c r="L749" s="94">
        <v>747</v>
      </c>
      <c r="M749" s="114">
        <f t="shared" ca="1" si="247"/>
        <v>1000</v>
      </c>
      <c r="N749" s="115">
        <f t="shared" ca="1" si="266"/>
        <v>0</v>
      </c>
      <c r="P749" s="102"/>
      <c r="Q749" s="102"/>
      <c r="R749" s="102"/>
      <c r="S749" s="102"/>
      <c r="AC749" s="83">
        <f t="shared" si="262"/>
        <v>0</v>
      </c>
      <c r="AD749" s="83">
        <f t="shared" si="263"/>
        <v>0</v>
      </c>
      <c r="AF749" s="83">
        <f t="shared" si="252"/>
        <v>0</v>
      </c>
      <c r="AG749" s="83">
        <f t="shared" si="253"/>
        <v>0</v>
      </c>
      <c r="AQ749" s="83">
        <f t="shared" ca="1" si="254"/>
        <v>4</v>
      </c>
      <c r="AR749" s="83">
        <f t="shared" ca="1" si="255"/>
        <v>-116</v>
      </c>
      <c r="AS749" s="83">
        <f t="shared" ca="1" si="248"/>
        <v>-120</v>
      </c>
      <c r="AT749" s="83" cm="1">
        <f t="array" aca="1" ref="AT749" ca="1">_xlfn.LET(_xlpm.rozsah, $F$3:$F$10001,_xlpm.podminka, (_xlpm.rozsah&gt;M749)*(ISNUMBER(_xlpm.rozsah)),_xlpm.indexy, IF(_xlpm.podminka, ROW(_xlpm.rozsah)-MIN(ROW(_xlpm.rozsah))+1),_xlpm.prvni, MIN(_xlpm.indexy),_xlpm.finalni, IF(_xlpm.prvni=1, 2, _xlpm.prvni),INDEX(_xlpm.rozsah, _xlpm.finalni))</f>
        <v>1100</v>
      </c>
      <c r="AU749" s="83" cm="1">
        <f t="array" aca="1" ref="AU749" ca="1">INDEX($F$3:$F$10001,MATCH(AT749,$F$3:$F$10004,0)-1)</f>
        <v>1000</v>
      </c>
      <c r="AV749" s="83">
        <f t="shared" ca="1" si="264"/>
        <v>-120</v>
      </c>
      <c r="AW749" s="83">
        <f t="shared" ca="1" si="265"/>
        <v>-116</v>
      </c>
      <c r="AX749" s="83">
        <f t="shared" ca="1" si="256"/>
        <v>300</v>
      </c>
      <c r="AY749" s="83">
        <f t="shared" ca="1" si="257"/>
        <v>290</v>
      </c>
      <c r="AZ749" s="83">
        <f t="shared" ca="1" si="258"/>
        <v>10</v>
      </c>
      <c r="BA749" s="83">
        <f t="shared" ca="1" si="259"/>
        <v>300</v>
      </c>
      <c r="BB749" s="83">
        <f t="shared" ca="1" si="261"/>
        <v>290</v>
      </c>
    </row>
    <row r="750" spans="1:54" x14ac:dyDescent="0.25">
      <c r="A750" s="58">
        <v>748</v>
      </c>
      <c r="B750" s="59">
        <f t="shared" si="249"/>
        <v>12.466666666666667</v>
      </c>
      <c r="C750" s="58">
        <v>0</v>
      </c>
      <c r="D750" s="58">
        <v>0</v>
      </c>
      <c r="F750" s="117"/>
      <c r="G750" s="117"/>
      <c r="H750" s="112">
        <f t="shared" si="250"/>
        <v>0</v>
      </c>
      <c r="I750" s="121"/>
      <c r="J750" s="92">
        <f t="shared" si="251"/>
        <v>0</v>
      </c>
      <c r="L750" s="94">
        <v>748</v>
      </c>
      <c r="M750" s="114">
        <f t="shared" ca="1" si="247"/>
        <v>1000</v>
      </c>
      <c r="N750" s="115">
        <f t="shared" ca="1" si="266"/>
        <v>0</v>
      </c>
      <c r="P750" s="102"/>
      <c r="Q750" s="102"/>
      <c r="R750" s="102"/>
      <c r="S750" s="102"/>
      <c r="AC750" s="83">
        <f t="shared" si="262"/>
        <v>0</v>
      </c>
      <c r="AD750" s="83">
        <f t="shared" si="263"/>
        <v>0</v>
      </c>
      <c r="AF750" s="83">
        <f t="shared" si="252"/>
        <v>0</v>
      </c>
      <c r="AG750" s="83">
        <f t="shared" si="253"/>
        <v>0</v>
      </c>
      <c r="AQ750" s="83">
        <f t="shared" ca="1" si="254"/>
        <v>4</v>
      </c>
      <c r="AR750" s="83">
        <f t="shared" ca="1" si="255"/>
        <v>-116</v>
      </c>
      <c r="AS750" s="83">
        <f t="shared" ca="1" si="248"/>
        <v>-120</v>
      </c>
      <c r="AT750" s="83" cm="1">
        <f t="array" aca="1" ref="AT750" ca="1">_xlfn.LET(_xlpm.rozsah, $F$3:$F$10001,_xlpm.podminka, (_xlpm.rozsah&gt;M750)*(ISNUMBER(_xlpm.rozsah)),_xlpm.indexy, IF(_xlpm.podminka, ROW(_xlpm.rozsah)-MIN(ROW(_xlpm.rozsah))+1),_xlpm.prvni, MIN(_xlpm.indexy),_xlpm.finalni, IF(_xlpm.prvni=1, 2, _xlpm.prvni),INDEX(_xlpm.rozsah, _xlpm.finalni))</f>
        <v>1100</v>
      </c>
      <c r="AU750" s="83" cm="1">
        <f t="array" aca="1" ref="AU750" ca="1">INDEX($F$3:$F$10001,MATCH(AT750,$F$3:$F$10004,0)-1)</f>
        <v>1000</v>
      </c>
      <c r="AV750" s="83">
        <f t="shared" ca="1" si="264"/>
        <v>-120</v>
      </c>
      <c r="AW750" s="83">
        <f t="shared" ca="1" si="265"/>
        <v>-116</v>
      </c>
      <c r="AX750" s="83">
        <f t="shared" ca="1" si="256"/>
        <v>300</v>
      </c>
      <c r="AY750" s="83">
        <f t="shared" ca="1" si="257"/>
        <v>290</v>
      </c>
      <c r="AZ750" s="83">
        <f t="shared" ca="1" si="258"/>
        <v>10</v>
      </c>
      <c r="BA750" s="83">
        <f t="shared" ca="1" si="259"/>
        <v>300</v>
      </c>
      <c r="BB750" s="83">
        <f t="shared" ca="1" si="261"/>
        <v>290</v>
      </c>
    </row>
    <row r="751" spans="1:54" x14ac:dyDescent="0.25">
      <c r="A751" s="58">
        <v>749</v>
      </c>
      <c r="B751" s="59">
        <f t="shared" si="249"/>
        <v>12.483333333333333</v>
      </c>
      <c r="C751" s="58">
        <v>0</v>
      </c>
      <c r="D751" s="58">
        <v>0</v>
      </c>
      <c r="F751" s="117"/>
      <c r="G751" s="117"/>
      <c r="H751" s="112">
        <f t="shared" si="250"/>
        <v>0</v>
      </c>
      <c r="I751" s="121"/>
      <c r="J751" s="92">
        <f t="shared" si="251"/>
        <v>0</v>
      </c>
      <c r="L751" s="94">
        <v>749</v>
      </c>
      <c r="M751" s="114">
        <f t="shared" ca="1" si="247"/>
        <v>1000</v>
      </c>
      <c r="N751" s="115">
        <f t="shared" ca="1" si="266"/>
        <v>0</v>
      </c>
      <c r="P751" s="102"/>
      <c r="Q751" s="102"/>
      <c r="R751" s="102"/>
      <c r="S751" s="102"/>
      <c r="AC751" s="83">
        <f t="shared" si="262"/>
        <v>0</v>
      </c>
      <c r="AD751" s="83">
        <f t="shared" si="263"/>
        <v>0</v>
      </c>
      <c r="AF751" s="83">
        <f t="shared" si="252"/>
        <v>0</v>
      </c>
      <c r="AG751" s="83">
        <f t="shared" si="253"/>
        <v>0</v>
      </c>
      <c r="AQ751" s="83">
        <f t="shared" ca="1" si="254"/>
        <v>4</v>
      </c>
      <c r="AR751" s="83">
        <f t="shared" ca="1" si="255"/>
        <v>-116</v>
      </c>
      <c r="AS751" s="83">
        <f t="shared" ca="1" si="248"/>
        <v>-120</v>
      </c>
      <c r="AT751" s="83" cm="1">
        <f t="array" aca="1" ref="AT751" ca="1">_xlfn.LET(_xlpm.rozsah, $F$3:$F$10001,_xlpm.podminka, (_xlpm.rozsah&gt;M751)*(ISNUMBER(_xlpm.rozsah)),_xlpm.indexy, IF(_xlpm.podminka, ROW(_xlpm.rozsah)-MIN(ROW(_xlpm.rozsah))+1),_xlpm.prvni, MIN(_xlpm.indexy),_xlpm.finalni, IF(_xlpm.prvni=1, 2, _xlpm.prvni),INDEX(_xlpm.rozsah, _xlpm.finalni))</f>
        <v>1100</v>
      </c>
      <c r="AU751" s="83" cm="1">
        <f t="array" aca="1" ref="AU751" ca="1">INDEX($F$3:$F$10001,MATCH(AT751,$F$3:$F$10004,0)-1)</f>
        <v>1000</v>
      </c>
      <c r="AV751" s="83">
        <f t="shared" ca="1" si="264"/>
        <v>-120</v>
      </c>
      <c r="AW751" s="83">
        <f t="shared" ca="1" si="265"/>
        <v>-116</v>
      </c>
      <c r="AX751" s="83">
        <f t="shared" ca="1" si="256"/>
        <v>300</v>
      </c>
      <c r="AY751" s="83">
        <f t="shared" ca="1" si="257"/>
        <v>290</v>
      </c>
      <c r="AZ751" s="83">
        <f t="shared" ca="1" si="258"/>
        <v>10</v>
      </c>
      <c r="BA751" s="83">
        <f t="shared" ca="1" si="259"/>
        <v>300</v>
      </c>
      <c r="BB751" s="83">
        <f t="shared" ca="1" si="261"/>
        <v>290</v>
      </c>
    </row>
    <row r="752" spans="1:54" x14ac:dyDescent="0.25">
      <c r="A752" s="58">
        <v>750</v>
      </c>
      <c r="B752" s="59">
        <f t="shared" si="249"/>
        <v>12.5</v>
      </c>
      <c r="C752" s="58">
        <v>0</v>
      </c>
      <c r="D752" s="58">
        <v>0</v>
      </c>
      <c r="F752" s="117"/>
      <c r="G752" s="117"/>
      <c r="H752" s="112">
        <f t="shared" si="250"/>
        <v>0</v>
      </c>
      <c r="I752" s="121"/>
      <c r="J752" s="92">
        <f t="shared" si="251"/>
        <v>0</v>
      </c>
      <c r="L752" s="94">
        <v>750</v>
      </c>
      <c r="M752" s="114">
        <f t="shared" ca="1" si="247"/>
        <v>1000</v>
      </c>
      <c r="N752" s="115">
        <f t="shared" ca="1" si="266"/>
        <v>0</v>
      </c>
      <c r="P752" s="102"/>
      <c r="Q752" s="102"/>
      <c r="R752" s="102"/>
      <c r="S752" s="102"/>
      <c r="AC752" s="83">
        <f t="shared" si="262"/>
        <v>0</v>
      </c>
      <c r="AD752" s="83">
        <f t="shared" si="263"/>
        <v>0</v>
      </c>
      <c r="AF752" s="83">
        <f t="shared" si="252"/>
        <v>0</v>
      </c>
      <c r="AG752" s="83">
        <f t="shared" si="253"/>
        <v>0</v>
      </c>
      <c r="AQ752" s="83">
        <f t="shared" ca="1" si="254"/>
        <v>4</v>
      </c>
      <c r="AR752" s="83">
        <f t="shared" ca="1" si="255"/>
        <v>-116</v>
      </c>
      <c r="AS752" s="83">
        <f t="shared" ca="1" si="248"/>
        <v>-120</v>
      </c>
      <c r="AT752" s="83" cm="1">
        <f t="array" aca="1" ref="AT752" ca="1">_xlfn.LET(_xlpm.rozsah, $F$3:$F$10001,_xlpm.podminka, (_xlpm.rozsah&gt;M752)*(ISNUMBER(_xlpm.rozsah)),_xlpm.indexy, IF(_xlpm.podminka, ROW(_xlpm.rozsah)-MIN(ROW(_xlpm.rozsah))+1),_xlpm.prvni, MIN(_xlpm.indexy),_xlpm.finalni, IF(_xlpm.prvni=1, 2, _xlpm.prvni),INDEX(_xlpm.rozsah, _xlpm.finalni))</f>
        <v>1100</v>
      </c>
      <c r="AU752" s="83" cm="1">
        <f t="array" aca="1" ref="AU752" ca="1">INDEX($F$3:$F$10001,MATCH(AT752,$F$3:$F$10004,0)-1)</f>
        <v>1000</v>
      </c>
      <c r="AV752" s="83">
        <f t="shared" ca="1" si="264"/>
        <v>-120</v>
      </c>
      <c r="AW752" s="83">
        <f t="shared" ca="1" si="265"/>
        <v>-116</v>
      </c>
      <c r="AX752" s="83">
        <f t="shared" ca="1" si="256"/>
        <v>300</v>
      </c>
      <c r="AY752" s="83">
        <f t="shared" ca="1" si="257"/>
        <v>290</v>
      </c>
      <c r="AZ752" s="83">
        <f t="shared" ca="1" si="258"/>
        <v>10</v>
      </c>
      <c r="BA752" s="83">
        <f t="shared" ca="1" si="259"/>
        <v>300</v>
      </c>
      <c r="BB752" s="83">
        <f t="shared" ca="1" si="261"/>
        <v>290</v>
      </c>
    </row>
    <row r="753" spans="1:54" x14ac:dyDescent="0.25">
      <c r="A753" s="58">
        <v>751</v>
      </c>
      <c r="B753" s="59">
        <f t="shared" si="249"/>
        <v>12.516666666666667</v>
      </c>
      <c r="C753" s="58">
        <v>0</v>
      </c>
      <c r="D753" s="58">
        <v>0</v>
      </c>
      <c r="F753" s="117"/>
      <c r="G753" s="117"/>
      <c r="H753" s="112">
        <f t="shared" si="250"/>
        <v>0</v>
      </c>
      <c r="I753" s="121"/>
      <c r="J753" s="92">
        <f t="shared" si="251"/>
        <v>0</v>
      </c>
      <c r="L753" s="94">
        <v>751</v>
      </c>
      <c r="M753" s="114">
        <f t="shared" ca="1" si="247"/>
        <v>1000</v>
      </c>
      <c r="N753" s="115">
        <f t="shared" ca="1" si="266"/>
        <v>0</v>
      </c>
      <c r="P753" s="102"/>
      <c r="Q753" s="102"/>
      <c r="R753" s="102"/>
      <c r="S753" s="102"/>
      <c r="AC753" s="83">
        <f t="shared" si="262"/>
        <v>0</v>
      </c>
      <c r="AD753" s="83">
        <f t="shared" si="263"/>
        <v>0</v>
      </c>
      <c r="AF753" s="83">
        <f t="shared" si="252"/>
        <v>0</v>
      </c>
      <c r="AG753" s="83">
        <f t="shared" si="253"/>
        <v>0</v>
      </c>
      <c r="AQ753" s="83">
        <f t="shared" ca="1" si="254"/>
        <v>4</v>
      </c>
      <c r="AR753" s="83">
        <f t="shared" ca="1" si="255"/>
        <v>-116</v>
      </c>
      <c r="AS753" s="83">
        <f t="shared" ca="1" si="248"/>
        <v>-120</v>
      </c>
      <c r="AT753" s="83" cm="1">
        <f t="array" aca="1" ref="AT753" ca="1">_xlfn.LET(_xlpm.rozsah, $F$3:$F$10001,_xlpm.podminka, (_xlpm.rozsah&gt;M753)*(ISNUMBER(_xlpm.rozsah)),_xlpm.indexy, IF(_xlpm.podminka, ROW(_xlpm.rozsah)-MIN(ROW(_xlpm.rozsah))+1),_xlpm.prvni, MIN(_xlpm.indexy),_xlpm.finalni, IF(_xlpm.prvni=1, 2, _xlpm.prvni),INDEX(_xlpm.rozsah, _xlpm.finalni))</f>
        <v>1100</v>
      </c>
      <c r="AU753" s="83" cm="1">
        <f t="array" aca="1" ref="AU753" ca="1">INDEX($F$3:$F$10001,MATCH(AT753,$F$3:$F$10004,0)-1)</f>
        <v>1000</v>
      </c>
      <c r="AV753" s="83">
        <f t="shared" ca="1" si="264"/>
        <v>-120</v>
      </c>
      <c r="AW753" s="83">
        <f t="shared" ca="1" si="265"/>
        <v>-116</v>
      </c>
      <c r="AX753" s="83">
        <f t="shared" ca="1" si="256"/>
        <v>300</v>
      </c>
      <c r="AY753" s="83">
        <f t="shared" ca="1" si="257"/>
        <v>290</v>
      </c>
      <c r="AZ753" s="83">
        <f t="shared" ca="1" si="258"/>
        <v>10</v>
      </c>
      <c r="BA753" s="83">
        <f t="shared" ca="1" si="259"/>
        <v>300</v>
      </c>
      <c r="BB753" s="83">
        <f t="shared" ca="1" si="261"/>
        <v>290</v>
      </c>
    </row>
    <row r="754" spans="1:54" x14ac:dyDescent="0.25">
      <c r="A754" s="58">
        <v>752</v>
      </c>
      <c r="B754" s="59">
        <f t="shared" si="249"/>
        <v>12.533333333333333</v>
      </c>
      <c r="C754" s="58">
        <v>0</v>
      </c>
      <c r="D754" s="58">
        <v>0</v>
      </c>
      <c r="F754" s="117"/>
      <c r="G754" s="117"/>
      <c r="H754" s="112">
        <f t="shared" si="250"/>
        <v>0</v>
      </c>
      <c r="I754" s="121"/>
      <c r="J754" s="92">
        <f t="shared" si="251"/>
        <v>0</v>
      </c>
      <c r="L754" s="94">
        <v>752</v>
      </c>
      <c r="M754" s="114">
        <f t="shared" ca="1" si="247"/>
        <v>1000</v>
      </c>
      <c r="N754" s="115">
        <f t="shared" ca="1" si="266"/>
        <v>0</v>
      </c>
      <c r="P754" s="102"/>
      <c r="Q754" s="102"/>
      <c r="R754" s="102"/>
      <c r="S754" s="102"/>
      <c r="AC754" s="83">
        <f t="shared" si="262"/>
        <v>0</v>
      </c>
      <c r="AD754" s="83">
        <f t="shared" si="263"/>
        <v>0</v>
      </c>
      <c r="AF754" s="83">
        <f t="shared" si="252"/>
        <v>0</v>
      </c>
      <c r="AG754" s="83">
        <f t="shared" si="253"/>
        <v>0</v>
      </c>
      <c r="AQ754" s="83">
        <f t="shared" ca="1" si="254"/>
        <v>4</v>
      </c>
      <c r="AR754" s="83">
        <f t="shared" ca="1" si="255"/>
        <v>-116</v>
      </c>
      <c r="AS754" s="83">
        <f t="shared" ca="1" si="248"/>
        <v>-120</v>
      </c>
      <c r="AT754" s="83" cm="1">
        <f t="array" aca="1" ref="AT754" ca="1">_xlfn.LET(_xlpm.rozsah, $F$3:$F$10001,_xlpm.podminka, (_xlpm.rozsah&gt;M754)*(ISNUMBER(_xlpm.rozsah)),_xlpm.indexy, IF(_xlpm.podminka, ROW(_xlpm.rozsah)-MIN(ROW(_xlpm.rozsah))+1),_xlpm.prvni, MIN(_xlpm.indexy),_xlpm.finalni, IF(_xlpm.prvni=1, 2, _xlpm.prvni),INDEX(_xlpm.rozsah, _xlpm.finalni))</f>
        <v>1100</v>
      </c>
      <c r="AU754" s="83" cm="1">
        <f t="array" aca="1" ref="AU754" ca="1">INDEX($F$3:$F$10001,MATCH(AT754,$F$3:$F$10004,0)-1)</f>
        <v>1000</v>
      </c>
      <c r="AV754" s="83">
        <f t="shared" ca="1" si="264"/>
        <v>-120</v>
      </c>
      <c r="AW754" s="83">
        <f t="shared" ca="1" si="265"/>
        <v>-116</v>
      </c>
      <c r="AX754" s="83">
        <f t="shared" ca="1" si="256"/>
        <v>300</v>
      </c>
      <c r="AY754" s="83">
        <f t="shared" ca="1" si="257"/>
        <v>290</v>
      </c>
      <c r="AZ754" s="83">
        <f t="shared" ca="1" si="258"/>
        <v>10</v>
      </c>
      <c r="BA754" s="83">
        <f t="shared" ca="1" si="259"/>
        <v>300</v>
      </c>
      <c r="BB754" s="83">
        <f t="shared" ca="1" si="261"/>
        <v>290</v>
      </c>
    </row>
    <row r="755" spans="1:54" x14ac:dyDescent="0.25">
      <c r="A755" s="58">
        <v>753</v>
      </c>
      <c r="B755" s="59">
        <f t="shared" si="249"/>
        <v>12.55</v>
      </c>
      <c r="C755" s="58">
        <v>0</v>
      </c>
      <c r="D755" s="58">
        <v>0</v>
      </c>
      <c r="F755" s="117"/>
      <c r="G755" s="117"/>
      <c r="H755" s="112">
        <f t="shared" si="250"/>
        <v>0</v>
      </c>
      <c r="I755" s="121"/>
      <c r="J755" s="92">
        <f t="shared" si="251"/>
        <v>0</v>
      </c>
      <c r="L755" s="94">
        <v>753</v>
      </c>
      <c r="M755" s="114">
        <f t="shared" ca="1" si="247"/>
        <v>1000</v>
      </c>
      <c r="N755" s="115">
        <f t="shared" ca="1" si="266"/>
        <v>0</v>
      </c>
      <c r="P755" s="102"/>
      <c r="Q755" s="102"/>
      <c r="R755" s="102"/>
      <c r="S755" s="102"/>
      <c r="AC755" s="83">
        <f t="shared" si="262"/>
        <v>0</v>
      </c>
      <c r="AD755" s="83">
        <f t="shared" si="263"/>
        <v>0</v>
      </c>
      <c r="AF755" s="83">
        <f t="shared" si="252"/>
        <v>0</v>
      </c>
      <c r="AG755" s="83">
        <f t="shared" si="253"/>
        <v>0</v>
      </c>
      <c r="AQ755" s="83">
        <f t="shared" ca="1" si="254"/>
        <v>4</v>
      </c>
      <c r="AR755" s="83">
        <f t="shared" ca="1" si="255"/>
        <v>-116</v>
      </c>
      <c r="AS755" s="83">
        <f t="shared" ca="1" si="248"/>
        <v>-120</v>
      </c>
      <c r="AT755" s="83" cm="1">
        <f t="array" aca="1" ref="AT755" ca="1">_xlfn.LET(_xlpm.rozsah, $F$3:$F$10001,_xlpm.podminka, (_xlpm.rozsah&gt;M755)*(ISNUMBER(_xlpm.rozsah)),_xlpm.indexy, IF(_xlpm.podminka, ROW(_xlpm.rozsah)-MIN(ROW(_xlpm.rozsah))+1),_xlpm.prvni, MIN(_xlpm.indexy),_xlpm.finalni, IF(_xlpm.prvni=1, 2, _xlpm.prvni),INDEX(_xlpm.rozsah, _xlpm.finalni))</f>
        <v>1100</v>
      </c>
      <c r="AU755" s="83" cm="1">
        <f t="array" aca="1" ref="AU755" ca="1">INDEX($F$3:$F$10001,MATCH(AT755,$F$3:$F$10004,0)-1)</f>
        <v>1000</v>
      </c>
      <c r="AV755" s="83">
        <f t="shared" ca="1" si="264"/>
        <v>-120</v>
      </c>
      <c r="AW755" s="83">
        <f t="shared" ca="1" si="265"/>
        <v>-116</v>
      </c>
      <c r="AX755" s="83">
        <f t="shared" ca="1" si="256"/>
        <v>300</v>
      </c>
      <c r="AY755" s="83">
        <f t="shared" ca="1" si="257"/>
        <v>290</v>
      </c>
      <c r="AZ755" s="83">
        <f t="shared" ca="1" si="258"/>
        <v>10</v>
      </c>
      <c r="BA755" s="83">
        <f t="shared" ca="1" si="259"/>
        <v>300</v>
      </c>
      <c r="BB755" s="83">
        <f t="shared" ca="1" si="261"/>
        <v>290</v>
      </c>
    </row>
    <row r="756" spans="1:54" x14ac:dyDescent="0.25">
      <c r="A756" s="58">
        <v>754</v>
      </c>
      <c r="B756" s="59">
        <f t="shared" si="249"/>
        <v>12.566666666666666</v>
      </c>
      <c r="C756" s="58">
        <v>0</v>
      </c>
      <c r="D756" s="58">
        <v>0</v>
      </c>
      <c r="F756" s="117"/>
      <c r="G756" s="117"/>
      <c r="H756" s="112">
        <f t="shared" si="250"/>
        <v>0</v>
      </c>
      <c r="I756" s="121"/>
      <c r="J756" s="92">
        <f t="shared" si="251"/>
        <v>0</v>
      </c>
      <c r="L756" s="94">
        <v>754</v>
      </c>
      <c r="M756" s="114">
        <f t="shared" ca="1" si="247"/>
        <v>1000</v>
      </c>
      <c r="N756" s="115">
        <f t="shared" ca="1" si="266"/>
        <v>0</v>
      </c>
      <c r="P756" s="102"/>
      <c r="Q756" s="102"/>
      <c r="R756" s="102"/>
      <c r="S756" s="102"/>
      <c r="AC756" s="83">
        <f t="shared" si="262"/>
        <v>0</v>
      </c>
      <c r="AD756" s="83">
        <f t="shared" si="263"/>
        <v>0</v>
      </c>
      <c r="AF756" s="83">
        <f t="shared" si="252"/>
        <v>0</v>
      </c>
      <c r="AG756" s="83">
        <f t="shared" si="253"/>
        <v>0</v>
      </c>
      <c r="AQ756" s="83">
        <f t="shared" ca="1" si="254"/>
        <v>4</v>
      </c>
      <c r="AR756" s="83">
        <f t="shared" ca="1" si="255"/>
        <v>-116</v>
      </c>
      <c r="AS756" s="83">
        <f t="shared" ca="1" si="248"/>
        <v>-120</v>
      </c>
      <c r="AT756" s="83" cm="1">
        <f t="array" aca="1" ref="AT756" ca="1">_xlfn.LET(_xlpm.rozsah, $F$3:$F$10001,_xlpm.podminka, (_xlpm.rozsah&gt;M756)*(ISNUMBER(_xlpm.rozsah)),_xlpm.indexy, IF(_xlpm.podminka, ROW(_xlpm.rozsah)-MIN(ROW(_xlpm.rozsah))+1),_xlpm.prvni, MIN(_xlpm.indexy),_xlpm.finalni, IF(_xlpm.prvni=1, 2, _xlpm.prvni),INDEX(_xlpm.rozsah, _xlpm.finalni))</f>
        <v>1100</v>
      </c>
      <c r="AU756" s="83" cm="1">
        <f t="array" aca="1" ref="AU756" ca="1">INDEX($F$3:$F$10001,MATCH(AT756,$F$3:$F$10004,0)-1)</f>
        <v>1000</v>
      </c>
      <c r="AV756" s="83">
        <f t="shared" ca="1" si="264"/>
        <v>-120</v>
      </c>
      <c r="AW756" s="83">
        <f t="shared" ca="1" si="265"/>
        <v>-116</v>
      </c>
      <c r="AX756" s="83">
        <f t="shared" ca="1" si="256"/>
        <v>300</v>
      </c>
      <c r="AY756" s="83">
        <f t="shared" ca="1" si="257"/>
        <v>290</v>
      </c>
      <c r="AZ756" s="83">
        <f t="shared" ca="1" si="258"/>
        <v>10</v>
      </c>
      <c r="BA756" s="83">
        <f t="shared" ca="1" si="259"/>
        <v>300</v>
      </c>
      <c r="BB756" s="83">
        <f t="shared" ca="1" si="261"/>
        <v>290</v>
      </c>
    </row>
    <row r="757" spans="1:54" x14ac:dyDescent="0.25">
      <c r="A757" s="58">
        <v>755</v>
      </c>
      <c r="B757" s="59">
        <f t="shared" si="249"/>
        <v>12.583333333333334</v>
      </c>
      <c r="C757" s="58">
        <v>0</v>
      </c>
      <c r="D757" s="58">
        <v>0</v>
      </c>
      <c r="F757" s="117"/>
      <c r="G757" s="117"/>
      <c r="H757" s="112">
        <f t="shared" si="250"/>
        <v>0</v>
      </c>
      <c r="I757" s="121"/>
      <c r="J757" s="92">
        <f t="shared" si="251"/>
        <v>0</v>
      </c>
      <c r="L757" s="94">
        <v>755</v>
      </c>
      <c r="M757" s="114">
        <f t="shared" ca="1" si="247"/>
        <v>1000</v>
      </c>
      <c r="N757" s="115">
        <f t="shared" ca="1" si="266"/>
        <v>0</v>
      </c>
      <c r="P757" s="102"/>
      <c r="Q757" s="102"/>
      <c r="R757" s="102"/>
      <c r="S757" s="102"/>
      <c r="AC757" s="83">
        <f t="shared" si="262"/>
        <v>0</v>
      </c>
      <c r="AD757" s="83">
        <f t="shared" si="263"/>
        <v>0</v>
      </c>
      <c r="AF757" s="83">
        <f t="shared" si="252"/>
        <v>0</v>
      </c>
      <c r="AG757" s="83">
        <f t="shared" si="253"/>
        <v>0</v>
      </c>
      <c r="AQ757" s="83">
        <f t="shared" ca="1" si="254"/>
        <v>4</v>
      </c>
      <c r="AR757" s="83">
        <f t="shared" ca="1" si="255"/>
        <v>-116</v>
      </c>
      <c r="AS757" s="83">
        <f t="shared" ca="1" si="248"/>
        <v>-120</v>
      </c>
      <c r="AT757" s="83" cm="1">
        <f t="array" aca="1" ref="AT757" ca="1">_xlfn.LET(_xlpm.rozsah, $F$3:$F$10001,_xlpm.podminka, (_xlpm.rozsah&gt;M757)*(ISNUMBER(_xlpm.rozsah)),_xlpm.indexy, IF(_xlpm.podminka, ROW(_xlpm.rozsah)-MIN(ROW(_xlpm.rozsah))+1),_xlpm.prvni, MIN(_xlpm.indexy),_xlpm.finalni, IF(_xlpm.prvni=1, 2, _xlpm.prvni),INDEX(_xlpm.rozsah, _xlpm.finalni))</f>
        <v>1100</v>
      </c>
      <c r="AU757" s="83" cm="1">
        <f t="array" aca="1" ref="AU757" ca="1">INDEX($F$3:$F$10001,MATCH(AT757,$F$3:$F$10004,0)-1)</f>
        <v>1000</v>
      </c>
      <c r="AV757" s="83">
        <f t="shared" ca="1" si="264"/>
        <v>-120</v>
      </c>
      <c r="AW757" s="83">
        <f t="shared" ca="1" si="265"/>
        <v>-116</v>
      </c>
      <c r="AX757" s="83">
        <f t="shared" ca="1" si="256"/>
        <v>300</v>
      </c>
      <c r="AY757" s="83">
        <f t="shared" ca="1" si="257"/>
        <v>290</v>
      </c>
      <c r="AZ757" s="83">
        <f t="shared" ca="1" si="258"/>
        <v>10</v>
      </c>
      <c r="BA757" s="83">
        <f t="shared" ca="1" si="259"/>
        <v>300</v>
      </c>
      <c r="BB757" s="83">
        <f t="shared" ca="1" si="261"/>
        <v>290</v>
      </c>
    </row>
    <row r="758" spans="1:54" x14ac:dyDescent="0.25">
      <c r="A758" s="58">
        <v>756</v>
      </c>
      <c r="B758" s="59">
        <f t="shared" si="249"/>
        <v>12.6</v>
      </c>
      <c r="C758" s="58">
        <v>0</v>
      </c>
      <c r="D758" s="58">
        <v>0</v>
      </c>
      <c r="F758" s="117"/>
      <c r="G758" s="117"/>
      <c r="H758" s="112">
        <f t="shared" si="250"/>
        <v>0</v>
      </c>
      <c r="I758" s="121"/>
      <c r="J758" s="92">
        <f t="shared" si="251"/>
        <v>0</v>
      </c>
      <c r="L758" s="94">
        <v>756</v>
      </c>
      <c r="M758" s="114">
        <f t="shared" ca="1" si="247"/>
        <v>1000</v>
      </c>
      <c r="N758" s="115">
        <f t="shared" ca="1" si="266"/>
        <v>0</v>
      </c>
      <c r="P758" s="102"/>
      <c r="Q758" s="102"/>
      <c r="R758" s="102"/>
      <c r="S758" s="102"/>
      <c r="AC758" s="83">
        <f t="shared" si="262"/>
        <v>0</v>
      </c>
      <c r="AD758" s="83">
        <f t="shared" si="263"/>
        <v>0</v>
      </c>
      <c r="AF758" s="83">
        <f t="shared" si="252"/>
        <v>0</v>
      </c>
      <c r="AG758" s="83">
        <f t="shared" si="253"/>
        <v>0</v>
      </c>
      <c r="AQ758" s="83">
        <f t="shared" ca="1" si="254"/>
        <v>4</v>
      </c>
      <c r="AR758" s="83">
        <f t="shared" ca="1" si="255"/>
        <v>-116</v>
      </c>
      <c r="AS758" s="83">
        <f t="shared" ca="1" si="248"/>
        <v>-120</v>
      </c>
      <c r="AT758" s="83" cm="1">
        <f t="array" aca="1" ref="AT758" ca="1">_xlfn.LET(_xlpm.rozsah, $F$3:$F$10001,_xlpm.podminka, (_xlpm.rozsah&gt;M758)*(ISNUMBER(_xlpm.rozsah)),_xlpm.indexy, IF(_xlpm.podminka, ROW(_xlpm.rozsah)-MIN(ROW(_xlpm.rozsah))+1),_xlpm.prvni, MIN(_xlpm.indexy),_xlpm.finalni, IF(_xlpm.prvni=1, 2, _xlpm.prvni),INDEX(_xlpm.rozsah, _xlpm.finalni))</f>
        <v>1100</v>
      </c>
      <c r="AU758" s="83" cm="1">
        <f t="array" aca="1" ref="AU758" ca="1">INDEX($F$3:$F$10001,MATCH(AT758,$F$3:$F$10004,0)-1)</f>
        <v>1000</v>
      </c>
      <c r="AV758" s="83">
        <f t="shared" ca="1" si="264"/>
        <v>-120</v>
      </c>
      <c r="AW758" s="83">
        <f t="shared" ca="1" si="265"/>
        <v>-116</v>
      </c>
      <c r="AX758" s="83">
        <f t="shared" ca="1" si="256"/>
        <v>300</v>
      </c>
      <c r="AY758" s="83">
        <f t="shared" ca="1" si="257"/>
        <v>290</v>
      </c>
      <c r="AZ758" s="83">
        <f t="shared" ca="1" si="258"/>
        <v>10</v>
      </c>
      <c r="BA758" s="83">
        <f t="shared" ca="1" si="259"/>
        <v>300</v>
      </c>
      <c r="BB758" s="83">
        <f t="shared" ca="1" si="261"/>
        <v>290</v>
      </c>
    </row>
    <row r="759" spans="1:54" x14ac:dyDescent="0.25">
      <c r="A759" s="58">
        <v>757</v>
      </c>
      <c r="B759" s="59">
        <f t="shared" si="249"/>
        <v>12.616666666666667</v>
      </c>
      <c r="C759" s="58">
        <v>0</v>
      </c>
      <c r="D759" s="58">
        <v>0</v>
      </c>
      <c r="F759" s="117"/>
      <c r="G759" s="117"/>
      <c r="H759" s="112">
        <f t="shared" si="250"/>
        <v>0</v>
      </c>
      <c r="I759" s="121"/>
      <c r="J759" s="92">
        <f t="shared" si="251"/>
        <v>0</v>
      </c>
      <c r="L759" s="94">
        <v>757</v>
      </c>
      <c r="M759" s="114">
        <f t="shared" ca="1" si="247"/>
        <v>1000</v>
      </c>
      <c r="N759" s="115">
        <f t="shared" ca="1" si="266"/>
        <v>0</v>
      </c>
      <c r="P759" s="102"/>
      <c r="Q759" s="102"/>
      <c r="R759" s="102"/>
      <c r="S759" s="102"/>
      <c r="AC759" s="83">
        <f t="shared" si="262"/>
        <v>0</v>
      </c>
      <c r="AD759" s="83">
        <f t="shared" si="263"/>
        <v>0</v>
      </c>
      <c r="AF759" s="83">
        <f t="shared" si="252"/>
        <v>0</v>
      </c>
      <c r="AG759" s="83">
        <f t="shared" si="253"/>
        <v>0</v>
      </c>
      <c r="AQ759" s="83">
        <f t="shared" ca="1" si="254"/>
        <v>4</v>
      </c>
      <c r="AR759" s="83">
        <f t="shared" ca="1" si="255"/>
        <v>-116</v>
      </c>
      <c r="AS759" s="83">
        <f t="shared" ca="1" si="248"/>
        <v>-120</v>
      </c>
      <c r="AT759" s="83" cm="1">
        <f t="array" aca="1" ref="AT759" ca="1">_xlfn.LET(_xlpm.rozsah, $F$3:$F$10001,_xlpm.podminka, (_xlpm.rozsah&gt;M759)*(ISNUMBER(_xlpm.rozsah)),_xlpm.indexy, IF(_xlpm.podminka, ROW(_xlpm.rozsah)-MIN(ROW(_xlpm.rozsah))+1),_xlpm.prvni, MIN(_xlpm.indexy),_xlpm.finalni, IF(_xlpm.prvni=1, 2, _xlpm.prvni),INDEX(_xlpm.rozsah, _xlpm.finalni))</f>
        <v>1100</v>
      </c>
      <c r="AU759" s="83" cm="1">
        <f t="array" aca="1" ref="AU759" ca="1">INDEX($F$3:$F$10001,MATCH(AT759,$F$3:$F$10004,0)-1)</f>
        <v>1000</v>
      </c>
      <c r="AV759" s="83">
        <f t="shared" ca="1" si="264"/>
        <v>-120</v>
      </c>
      <c r="AW759" s="83">
        <f t="shared" ca="1" si="265"/>
        <v>-116</v>
      </c>
      <c r="AX759" s="83">
        <f t="shared" ca="1" si="256"/>
        <v>300</v>
      </c>
      <c r="AY759" s="83">
        <f t="shared" ca="1" si="257"/>
        <v>290</v>
      </c>
      <c r="AZ759" s="83">
        <f t="shared" ca="1" si="258"/>
        <v>10</v>
      </c>
      <c r="BA759" s="83">
        <f t="shared" ca="1" si="259"/>
        <v>300</v>
      </c>
      <c r="BB759" s="83">
        <f t="shared" ca="1" si="261"/>
        <v>290</v>
      </c>
    </row>
    <row r="760" spans="1:54" x14ac:dyDescent="0.25">
      <c r="A760" s="58">
        <v>758</v>
      </c>
      <c r="B760" s="59">
        <f t="shared" si="249"/>
        <v>12.633333333333333</v>
      </c>
      <c r="C760" s="58">
        <v>0</v>
      </c>
      <c r="D760" s="58">
        <v>0</v>
      </c>
      <c r="F760" s="117"/>
      <c r="G760" s="117"/>
      <c r="H760" s="112">
        <f t="shared" si="250"/>
        <v>0</v>
      </c>
      <c r="I760" s="121"/>
      <c r="J760" s="92">
        <f t="shared" si="251"/>
        <v>0</v>
      </c>
      <c r="L760" s="94">
        <v>758</v>
      </c>
      <c r="M760" s="114">
        <f t="shared" ca="1" si="247"/>
        <v>1000</v>
      </c>
      <c r="N760" s="115">
        <f t="shared" ca="1" si="266"/>
        <v>0</v>
      </c>
      <c r="P760" s="102"/>
      <c r="Q760" s="102"/>
      <c r="R760" s="102"/>
      <c r="S760" s="102"/>
      <c r="AC760" s="83">
        <f t="shared" si="262"/>
        <v>0</v>
      </c>
      <c r="AD760" s="83">
        <f t="shared" si="263"/>
        <v>0</v>
      </c>
      <c r="AF760" s="83">
        <f t="shared" si="252"/>
        <v>0</v>
      </c>
      <c r="AG760" s="83">
        <f t="shared" si="253"/>
        <v>0</v>
      </c>
      <c r="AQ760" s="83">
        <f t="shared" ca="1" si="254"/>
        <v>4</v>
      </c>
      <c r="AR760" s="83">
        <f t="shared" ca="1" si="255"/>
        <v>-116</v>
      </c>
      <c r="AS760" s="83">
        <f t="shared" ca="1" si="248"/>
        <v>-120</v>
      </c>
      <c r="AT760" s="83" cm="1">
        <f t="array" aca="1" ref="AT760" ca="1">_xlfn.LET(_xlpm.rozsah, $F$3:$F$10001,_xlpm.podminka, (_xlpm.rozsah&gt;M760)*(ISNUMBER(_xlpm.rozsah)),_xlpm.indexy, IF(_xlpm.podminka, ROW(_xlpm.rozsah)-MIN(ROW(_xlpm.rozsah))+1),_xlpm.prvni, MIN(_xlpm.indexy),_xlpm.finalni, IF(_xlpm.prvni=1, 2, _xlpm.prvni),INDEX(_xlpm.rozsah, _xlpm.finalni))</f>
        <v>1100</v>
      </c>
      <c r="AU760" s="83" cm="1">
        <f t="array" aca="1" ref="AU760" ca="1">INDEX($F$3:$F$10001,MATCH(AT760,$F$3:$F$10004,0)-1)</f>
        <v>1000</v>
      </c>
      <c r="AV760" s="83">
        <f t="shared" ca="1" si="264"/>
        <v>-120</v>
      </c>
      <c r="AW760" s="83">
        <f t="shared" ca="1" si="265"/>
        <v>-116</v>
      </c>
      <c r="AX760" s="83">
        <f t="shared" ca="1" si="256"/>
        <v>300</v>
      </c>
      <c r="AY760" s="83">
        <f t="shared" ca="1" si="257"/>
        <v>290</v>
      </c>
      <c r="AZ760" s="83">
        <f t="shared" ca="1" si="258"/>
        <v>10</v>
      </c>
      <c r="BA760" s="83">
        <f t="shared" ca="1" si="259"/>
        <v>300</v>
      </c>
      <c r="BB760" s="83">
        <f t="shared" ca="1" si="261"/>
        <v>290</v>
      </c>
    </row>
    <row r="761" spans="1:54" x14ac:dyDescent="0.25">
      <c r="A761" s="58">
        <v>759</v>
      </c>
      <c r="B761" s="59">
        <f t="shared" si="249"/>
        <v>12.65</v>
      </c>
      <c r="C761" s="58">
        <v>0</v>
      </c>
      <c r="D761" s="58">
        <v>0</v>
      </c>
      <c r="F761" s="117"/>
      <c r="G761" s="117"/>
      <c r="H761" s="112">
        <f t="shared" si="250"/>
        <v>0</v>
      </c>
      <c r="I761" s="121"/>
      <c r="J761" s="92">
        <f t="shared" si="251"/>
        <v>0</v>
      </c>
      <c r="L761" s="94">
        <v>759</v>
      </c>
      <c r="M761" s="114">
        <f t="shared" ca="1" si="247"/>
        <v>1000</v>
      </c>
      <c r="N761" s="115">
        <f t="shared" ca="1" si="266"/>
        <v>0</v>
      </c>
      <c r="P761" s="102"/>
      <c r="Q761" s="102"/>
      <c r="R761" s="102"/>
      <c r="S761" s="102"/>
      <c r="AC761" s="83">
        <f t="shared" si="262"/>
        <v>0</v>
      </c>
      <c r="AD761" s="83">
        <f t="shared" si="263"/>
        <v>0</v>
      </c>
      <c r="AF761" s="83">
        <f t="shared" si="252"/>
        <v>0</v>
      </c>
      <c r="AG761" s="83">
        <f t="shared" si="253"/>
        <v>0</v>
      </c>
      <c r="AQ761" s="83">
        <f t="shared" ca="1" si="254"/>
        <v>4</v>
      </c>
      <c r="AR761" s="83">
        <f t="shared" ca="1" si="255"/>
        <v>-116</v>
      </c>
      <c r="AS761" s="83">
        <f t="shared" ca="1" si="248"/>
        <v>-120</v>
      </c>
      <c r="AT761" s="83" cm="1">
        <f t="array" aca="1" ref="AT761" ca="1">_xlfn.LET(_xlpm.rozsah, $F$3:$F$10001,_xlpm.podminka, (_xlpm.rozsah&gt;M761)*(ISNUMBER(_xlpm.rozsah)),_xlpm.indexy, IF(_xlpm.podminka, ROW(_xlpm.rozsah)-MIN(ROW(_xlpm.rozsah))+1),_xlpm.prvni, MIN(_xlpm.indexy),_xlpm.finalni, IF(_xlpm.prvni=1, 2, _xlpm.prvni),INDEX(_xlpm.rozsah, _xlpm.finalni))</f>
        <v>1100</v>
      </c>
      <c r="AU761" s="83" cm="1">
        <f t="array" aca="1" ref="AU761" ca="1">INDEX($F$3:$F$10001,MATCH(AT761,$F$3:$F$10004,0)-1)</f>
        <v>1000</v>
      </c>
      <c r="AV761" s="83">
        <f t="shared" ca="1" si="264"/>
        <v>-120</v>
      </c>
      <c r="AW761" s="83">
        <f t="shared" ca="1" si="265"/>
        <v>-116</v>
      </c>
      <c r="AX761" s="83">
        <f t="shared" ca="1" si="256"/>
        <v>300</v>
      </c>
      <c r="AY761" s="83">
        <f t="shared" ca="1" si="257"/>
        <v>290</v>
      </c>
      <c r="AZ761" s="83">
        <f t="shared" ca="1" si="258"/>
        <v>10</v>
      </c>
      <c r="BA761" s="83">
        <f t="shared" ca="1" si="259"/>
        <v>300</v>
      </c>
      <c r="BB761" s="83">
        <f t="shared" ca="1" si="261"/>
        <v>290</v>
      </c>
    </row>
    <row r="762" spans="1:54" x14ac:dyDescent="0.25">
      <c r="A762" s="58">
        <v>760</v>
      </c>
      <c r="B762" s="59">
        <f t="shared" si="249"/>
        <v>12.666666666666666</v>
      </c>
      <c r="C762" s="58">
        <v>0</v>
      </c>
      <c r="D762" s="58">
        <v>0</v>
      </c>
      <c r="F762" s="117"/>
      <c r="G762" s="117"/>
      <c r="H762" s="112">
        <f t="shared" si="250"/>
        <v>0</v>
      </c>
      <c r="I762" s="121"/>
      <c r="J762" s="92">
        <f t="shared" si="251"/>
        <v>0</v>
      </c>
      <c r="L762" s="94">
        <v>760</v>
      </c>
      <c r="M762" s="114">
        <f t="shared" ca="1" si="247"/>
        <v>1000</v>
      </c>
      <c r="N762" s="115">
        <f t="shared" ca="1" si="266"/>
        <v>0</v>
      </c>
      <c r="P762" s="102"/>
      <c r="Q762" s="102"/>
      <c r="R762" s="102"/>
      <c r="S762" s="102"/>
      <c r="AC762" s="83">
        <f t="shared" si="262"/>
        <v>0</v>
      </c>
      <c r="AD762" s="83">
        <f t="shared" si="263"/>
        <v>0</v>
      </c>
      <c r="AF762" s="83">
        <f t="shared" si="252"/>
        <v>0</v>
      </c>
      <c r="AG762" s="83">
        <f t="shared" si="253"/>
        <v>0</v>
      </c>
      <c r="AQ762" s="83">
        <f t="shared" ca="1" si="254"/>
        <v>4</v>
      </c>
      <c r="AR762" s="83">
        <f t="shared" ca="1" si="255"/>
        <v>-116</v>
      </c>
      <c r="AS762" s="83">
        <f t="shared" ca="1" si="248"/>
        <v>-120</v>
      </c>
      <c r="AT762" s="83" cm="1">
        <f t="array" aca="1" ref="AT762" ca="1">_xlfn.LET(_xlpm.rozsah, $F$3:$F$10001,_xlpm.podminka, (_xlpm.rozsah&gt;M762)*(ISNUMBER(_xlpm.rozsah)),_xlpm.indexy, IF(_xlpm.podminka, ROW(_xlpm.rozsah)-MIN(ROW(_xlpm.rozsah))+1),_xlpm.prvni, MIN(_xlpm.indexy),_xlpm.finalni, IF(_xlpm.prvni=1, 2, _xlpm.prvni),INDEX(_xlpm.rozsah, _xlpm.finalni))</f>
        <v>1100</v>
      </c>
      <c r="AU762" s="83" cm="1">
        <f t="array" aca="1" ref="AU762" ca="1">INDEX($F$3:$F$10001,MATCH(AT762,$F$3:$F$10004,0)-1)</f>
        <v>1000</v>
      </c>
      <c r="AV762" s="83">
        <f t="shared" ca="1" si="264"/>
        <v>-120</v>
      </c>
      <c r="AW762" s="83">
        <f t="shared" ca="1" si="265"/>
        <v>-116</v>
      </c>
      <c r="AX762" s="83">
        <f t="shared" ca="1" si="256"/>
        <v>300</v>
      </c>
      <c r="AY762" s="83">
        <f t="shared" ca="1" si="257"/>
        <v>290</v>
      </c>
      <c r="AZ762" s="83">
        <f t="shared" ca="1" si="258"/>
        <v>10</v>
      </c>
      <c r="BA762" s="83">
        <f t="shared" ca="1" si="259"/>
        <v>300</v>
      </c>
      <c r="BB762" s="83">
        <f t="shared" ca="1" si="261"/>
        <v>290</v>
      </c>
    </row>
    <row r="763" spans="1:54" x14ac:dyDescent="0.25">
      <c r="A763" s="58">
        <v>761</v>
      </c>
      <c r="B763" s="59">
        <f t="shared" si="249"/>
        <v>12.683333333333334</v>
      </c>
      <c r="C763" s="58">
        <v>0</v>
      </c>
      <c r="D763" s="58">
        <v>0</v>
      </c>
      <c r="F763" s="117"/>
      <c r="G763" s="117"/>
      <c r="H763" s="112">
        <f t="shared" si="250"/>
        <v>0</v>
      </c>
      <c r="I763" s="121"/>
      <c r="J763" s="92">
        <f t="shared" si="251"/>
        <v>0</v>
      </c>
      <c r="L763" s="94">
        <v>761</v>
      </c>
      <c r="M763" s="114">
        <f t="shared" ca="1" si="247"/>
        <v>1000</v>
      </c>
      <c r="N763" s="115">
        <f t="shared" ca="1" si="266"/>
        <v>0</v>
      </c>
      <c r="P763" s="102"/>
      <c r="Q763" s="102"/>
      <c r="R763" s="102"/>
      <c r="S763" s="102"/>
      <c r="AC763" s="83">
        <f t="shared" si="262"/>
        <v>0</v>
      </c>
      <c r="AD763" s="83">
        <f t="shared" si="263"/>
        <v>0</v>
      </c>
      <c r="AF763" s="83">
        <f t="shared" si="252"/>
        <v>0</v>
      </c>
      <c r="AG763" s="83">
        <f t="shared" si="253"/>
        <v>0</v>
      </c>
      <c r="AQ763" s="83">
        <f t="shared" ca="1" si="254"/>
        <v>4</v>
      </c>
      <c r="AR763" s="83">
        <f t="shared" ca="1" si="255"/>
        <v>-116</v>
      </c>
      <c r="AS763" s="83">
        <f t="shared" ca="1" si="248"/>
        <v>-120</v>
      </c>
      <c r="AT763" s="83" cm="1">
        <f t="array" aca="1" ref="AT763" ca="1">_xlfn.LET(_xlpm.rozsah, $F$3:$F$10001,_xlpm.podminka, (_xlpm.rozsah&gt;M763)*(ISNUMBER(_xlpm.rozsah)),_xlpm.indexy, IF(_xlpm.podminka, ROW(_xlpm.rozsah)-MIN(ROW(_xlpm.rozsah))+1),_xlpm.prvni, MIN(_xlpm.indexy),_xlpm.finalni, IF(_xlpm.prvni=1, 2, _xlpm.prvni),INDEX(_xlpm.rozsah, _xlpm.finalni))</f>
        <v>1100</v>
      </c>
      <c r="AU763" s="83" cm="1">
        <f t="array" aca="1" ref="AU763" ca="1">INDEX($F$3:$F$10001,MATCH(AT763,$F$3:$F$10004,0)-1)</f>
        <v>1000</v>
      </c>
      <c r="AV763" s="83">
        <f t="shared" ca="1" si="264"/>
        <v>-120</v>
      </c>
      <c r="AW763" s="83">
        <f t="shared" ca="1" si="265"/>
        <v>-116</v>
      </c>
      <c r="AX763" s="83">
        <f t="shared" ca="1" si="256"/>
        <v>300</v>
      </c>
      <c r="AY763" s="83">
        <f t="shared" ca="1" si="257"/>
        <v>290</v>
      </c>
      <c r="AZ763" s="83">
        <f t="shared" ca="1" si="258"/>
        <v>10</v>
      </c>
      <c r="BA763" s="83">
        <f t="shared" ca="1" si="259"/>
        <v>300</v>
      </c>
      <c r="BB763" s="83">
        <f t="shared" ca="1" si="261"/>
        <v>290</v>
      </c>
    </row>
    <row r="764" spans="1:54" x14ac:dyDescent="0.25">
      <c r="A764" s="58">
        <v>762</v>
      </c>
      <c r="B764" s="59">
        <f t="shared" si="249"/>
        <v>12.7</v>
      </c>
      <c r="C764" s="58">
        <v>0</v>
      </c>
      <c r="D764" s="58">
        <v>0</v>
      </c>
      <c r="F764" s="117"/>
      <c r="G764" s="117"/>
      <c r="H764" s="112">
        <f t="shared" si="250"/>
        <v>0</v>
      </c>
      <c r="I764" s="121"/>
      <c r="J764" s="92">
        <f t="shared" si="251"/>
        <v>0</v>
      </c>
      <c r="L764" s="94">
        <v>762</v>
      </c>
      <c r="M764" s="114">
        <f t="shared" ca="1" si="247"/>
        <v>1000</v>
      </c>
      <c r="N764" s="115">
        <f t="shared" ca="1" si="266"/>
        <v>0</v>
      </c>
      <c r="P764" s="102"/>
      <c r="Q764" s="102"/>
      <c r="R764" s="102"/>
      <c r="S764" s="102"/>
      <c r="AC764" s="83">
        <f t="shared" si="262"/>
        <v>0</v>
      </c>
      <c r="AD764" s="83">
        <f t="shared" si="263"/>
        <v>0</v>
      </c>
      <c r="AF764" s="83">
        <f t="shared" si="252"/>
        <v>0</v>
      </c>
      <c r="AG764" s="83">
        <f t="shared" si="253"/>
        <v>0</v>
      </c>
      <c r="AQ764" s="83">
        <f t="shared" ca="1" si="254"/>
        <v>4</v>
      </c>
      <c r="AR764" s="83">
        <f t="shared" ca="1" si="255"/>
        <v>-116</v>
      </c>
      <c r="AS764" s="83">
        <f t="shared" ca="1" si="248"/>
        <v>-120</v>
      </c>
      <c r="AT764" s="83" cm="1">
        <f t="array" aca="1" ref="AT764" ca="1">_xlfn.LET(_xlpm.rozsah, $F$3:$F$10001,_xlpm.podminka, (_xlpm.rozsah&gt;M764)*(ISNUMBER(_xlpm.rozsah)),_xlpm.indexy, IF(_xlpm.podminka, ROW(_xlpm.rozsah)-MIN(ROW(_xlpm.rozsah))+1),_xlpm.prvni, MIN(_xlpm.indexy),_xlpm.finalni, IF(_xlpm.prvni=1, 2, _xlpm.prvni),INDEX(_xlpm.rozsah, _xlpm.finalni))</f>
        <v>1100</v>
      </c>
      <c r="AU764" s="83" cm="1">
        <f t="array" aca="1" ref="AU764" ca="1">INDEX($F$3:$F$10001,MATCH(AT764,$F$3:$F$10004,0)-1)</f>
        <v>1000</v>
      </c>
      <c r="AV764" s="83">
        <f t="shared" ca="1" si="264"/>
        <v>-120</v>
      </c>
      <c r="AW764" s="83">
        <f t="shared" ca="1" si="265"/>
        <v>-116</v>
      </c>
      <c r="AX764" s="83">
        <f t="shared" ca="1" si="256"/>
        <v>300</v>
      </c>
      <c r="AY764" s="83">
        <f t="shared" ca="1" si="257"/>
        <v>290</v>
      </c>
      <c r="AZ764" s="83">
        <f t="shared" ca="1" si="258"/>
        <v>10</v>
      </c>
      <c r="BA764" s="83">
        <f t="shared" ca="1" si="259"/>
        <v>300</v>
      </c>
      <c r="BB764" s="83">
        <f t="shared" ca="1" si="261"/>
        <v>290</v>
      </c>
    </row>
    <row r="765" spans="1:54" x14ac:dyDescent="0.25">
      <c r="A765" s="58">
        <v>763</v>
      </c>
      <c r="B765" s="59">
        <f t="shared" si="249"/>
        <v>12.716666666666667</v>
      </c>
      <c r="C765" s="58">
        <v>0</v>
      </c>
      <c r="D765" s="58">
        <v>0</v>
      </c>
      <c r="F765" s="117"/>
      <c r="G765" s="117"/>
      <c r="H765" s="112">
        <f t="shared" si="250"/>
        <v>0</v>
      </c>
      <c r="I765" s="121"/>
      <c r="J765" s="92">
        <f t="shared" si="251"/>
        <v>0</v>
      </c>
      <c r="L765" s="94">
        <v>763</v>
      </c>
      <c r="M765" s="114">
        <f t="shared" ca="1" si="247"/>
        <v>1000</v>
      </c>
      <c r="N765" s="115">
        <f t="shared" ca="1" si="266"/>
        <v>0</v>
      </c>
      <c r="P765" s="102"/>
      <c r="Q765" s="102"/>
      <c r="R765" s="102"/>
      <c r="S765" s="102"/>
      <c r="AC765" s="83">
        <f t="shared" si="262"/>
        <v>0</v>
      </c>
      <c r="AD765" s="83">
        <f t="shared" si="263"/>
        <v>0</v>
      </c>
      <c r="AF765" s="83">
        <f t="shared" si="252"/>
        <v>0</v>
      </c>
      <c r="AG765" s="83">
        <f t="shared" si="253"/>
        <v>0</v>
      </c>
      <c r="AQ765" s="83">
        <f t="shared" ca="1" si="254"/>
        <v>4</v>
      </c>
      <c r="AR765" s="83">
        <f t="shared" ca="1" si="255"/>
        <v>-116</v>
      </c>
      <c r="AS765" s="83">
        <f t="shared" ca="1" si="248"/>
        <v>-120</v>
      </c>
      <c r="AT765" s="83" cm="1">
        <f t="array" aca="1" ref="AT765" ca="1">_xlfn.LET(_xlpm.rozsah, $F$3:$F$10001,_xlpm.podminka, (_xlpm.rozsah&gt;M765)*(ISNUMBER(_xlpm.rozsah)),_xlpm.indexy, IF(_xlpm.podminka, ROW(_xlpm.rozsah)-MIN(ROW(_xlpm.rozsah))+1),_xlpm.prvni, MIN(_xlpm.indexy),_xlpm.finalni, IF(_xlpm.prvni=1, 2, _xlpm.prvni),INDEX(_xlpm.rozsah, _xlpm.finalni))</f>
        <v>1100</v>
      </c>
      <c r="AU765" s="83" cm="1">
        <f t="array" aca="1" ref="AU765" ca="1">INDEX($F$3:$F$10001,MATCH(AT765,$F$3:$F$10004,0)-1)</f>
        <v>1000</v>
      </c>
      <c r="AV765" s="83">
        <f t="shared" ca="1" si="264"/>
        <v>-120</v>
      </c>
      <c r="AW765" s="83">
        <f t="shared" ca="1" si="265"/>
        <v>-116</v>
      </c>
      <c r="AX765" s="83">
        <f t="shared" ca="1" si="256"/>
        <v>300</v>
      </c>
      <c r="AY765" s="83">
        <f t="shared" ca="1" si="257"/>
        <v>290</v>
      </c>
      <c r="AZ765" s="83">
        <f t="shared" ca="1" si="258"/>
        <v>10</v>
      </c>
      <c r="BA765" s="83">
        <f t="shared" ca="1" si="259"/>
        <v>300</v>
      </c>
      <c r="BB765" s="83">
        <f t="shared" ca="1" si="261"/>
        <v>290</v>
      </c>
    </row>
    <row r="766" spans="1:54" x14ac:dyDescent="0.25">
      <c r="A766" s="58">
        <v>764</v>
      </c>
      <c r="B766" s="59">
        <f t="shared" si="249"/>
        <v>12.733333333333333</v>
      </c>
      <c r="C766" s="58">
        <v>0</v>
      </c>
      <c r="D766" s="58">
        <v>0</v>
      </c>
      <c r="F766" s="117"/>
      <c r="G766" s="117"/>
      <c r="H766" s="112">
        <f t="shared" si="250"/>
        <v>0</v>
      </c>
      <c r="I766" s="121"/>
      <c r="J766" s="92">
        <f t="shared" si="251"/>
        <v>0</v>
      </c>
      <c r="L766" s="94">
        <v>764</v>
      </c>
      <c r="M766" s="114">
        <f t="shared" ca="1" si="247"/>
        <v>1000</v>
      </c>
      <c r="N766" s="115">
        <f t="shared" ca="1" si="266"/>
        <v>0</v>
      </c>
      <c r="P766" s="102"/>
      <c r="Q766" s="102"/>
      <c r="R766" s="102"/>
      <c r="S766" s="102"/>
      <c r="AC766" s="83">
        <f t="shared" si="262"/>
        <v>0</v>
      </c>
      <c r="AD766" s="83">
        <f t="shared" si="263"/>
        <v>0</v>
      </c>
      <c r="AF766" s="83">
        <f t="shared" si="252"/>
        <v>0</v>
      </c>
      <c r="AG766" s="83">
        <f t="shared" si="253"/>
        <v>0</v>
      </c>
      <c r="AQ766" s="83">
        <f t="shared" ca="1" si="254"/>
        <v>4</v>
      </c>
      <c r="AR766" s="83">
        <f t="shared" ca="1" si="255"/>
        <v>-116</v>
      </c>
      <c r="AS766" s="83">
        <f t="shared" ca="1" si="248"/>
        <v>-120</v>
      </c>
      <c r="AT766" s="83" cm="1">
        <f t="array" aca="1" ref="AT766" ca="1">_xlfn.LET(_xlpm.rozsah, $F$3:$F$10001,_xlpm.podminka, (_xlpm.rozsah&gt;M766)*(ISNUMBER(_xlpm.rozsah)),_xlpm.indexy, IF(_xlpm.podminka, ROW(_xlpm.rozsah)-MIN(ROW(_xlpm.rozsah))+1),_xlpm.prvni, MIN(_xlpm.indexy),_xlpm.finalni, IF(_xlpm.prvni=1, 2, _xlpm.prvni),INDEX(_xlpm.rozsah, _xlpm.finalni))</f>
        <v>1100</v>
      </c>
      <c r="AU766" s="83" cm="1">
        <f t="array" aca="1" ref="AU766" ca="1">INDEX($F$3:$F$10001,MATCH(AT766,$F$3:$F$10004,0)-1)</f>
        <v>1000</v>
      </c>
      <c r="AV766" s="83">
        <f t="shared" ca="1" si="264"/>
        <v>-120</v>
      </c>
      <c r="AW766" s="83">
        <f t="shared" ca="1" si="265"/>
        <v>-116</v>
      </c>
      <c r="AX766" s="83">
        <f t="shared" ca="1" si="256"/>
        <v>300</v>
      </c>
      <c r="AY766" s="83">
        <f t="shared" ca="1" si="257"/>
        <v>290</v>
      </c>
      <c r="AZ766" s="83">
        <f t="shared" ca="1" si="258"/>
        <v>10</v>
      </c>
      <c r="BA766" s="83">
        <f t="shared" ca="1" si="259"/>
        <v>300</v>
      </c>
      <c r="BB766" s="83">
        <f t="shared" ca="1" si="261"/>
        <v>290</v>
      </c>
    </row>
    <row r="767" spans="1:54" x14ac:dyDescent="0.25">
      <c r="A767" s="58">
        <v>765</v>
      </c>
      <c r="B767" s="59">
        <f t="shared" si="249"/>
        <v>12.75</v>
      </c>
      <c r="C767" s="58">
        <v>0</v>
      </c>
      <c r="D767" s="58">
        <v>0</v>
      </c>
      <c r="F767" s="117"/>
      <c r="G767" s="117"/>
      <c r="H767" s="112">
        <f t="shared" si="250"/>
        <v>0</v>
      </c>
      <c r="I767" s="121"/>
      <c r="J767" s="92">
        <f t="shared" si="251"/>
        <v>0</v>
      </c>
      <c r="L767" s="94">
        <v>765</v>
      </c>
      <c r="M767" s="114">
        <f t="shared" ca="1" si="247"/>
        <v>1000</v>
      </c>
      <c r="N767" s="115">
        <f t="shared" ca="1" si="266"/>
        <v>0</v>
      </c>
      <c r="P767" s="102"/>
      <c r="Q767" s="102"/>
      <c r="R767" s="102"/>
      <c r="S767" s="102"/>
      <c r="AC767" s="83">
        <f t="shared" si="262"/>
        <v>0</v>
      </c>
      <c r="AD767" s="83">
        <f t="shared" si="263"/>
        <v>0</v>
      </c>
      <c r="AF767" s="83">
        <f t="shared" si="252"/>
        <v>0</v>
      </c>
      <c r="AG767" s="83">
        <f t="shared" si="253"/>
        <v>0</v>
      </c>
      <c r="AQ767" s="83">
        <f t="shared" ca="1" si="254"/>
        <v>4</v>
      </c>
      <c r="AR767" s="83">
        <f t="shared" ca="1" si="255"/>
        <v>-116</v>
      </c>
      <c r="AS767" s="83">
        <f t="shared" ca="1" si="248"/>
        <v>-120</v>
      </c>
      <c r="AT767" s="83" cm="1">
        <f t="array" aca="1" ref="AT767" ca="1">_xlfn.LET(_xlpm.rozsah, $F$3:$F$10001,_xlpm.podminka, (_xlpm.rozsah&gt;M767)*(ISNUMBER(_xlpm.rozsah)),_xlpm.indexy, IF(_xlpm.podminka, ROW(_xlpm.rozsah)-MIN(ROW(_xlpm.rozsah))+1),_xlpm.prvni, MIN(_xlpm.indexy),_xlpm.finalni, IF(_xlpm.prvni=1, 2, _xlpm.prvni),INDEX(_xlpm.rozsah, _xlpm.finalni))</f>
        <v>1100</v>
      </c>
      <c r="AU767" s="83" cm="1">
        <f t="array" aca="1" ref="AU767" ca="1">INDEX($F$3:$F$10001,MATCH(AT767,$F$3:$F$10004,0)-1)</f>
        <v>1000</v>
      </c>
      <c r="AV767" s="83">
        <f t="shared" ca="1" si="264"/>
        <v>-120</v>
      </c>
      <c r="AW767" s="83">
        <f t="shared" ca="1" si="265"/>
        <v>-116</v>
      </c>
      <c r="AX767" s="83">
        <f t="shared" ca="1" si="256"/>
        <v>300</v>
      </c>
      <c r="AY767" s="83">
        <f t="shared" ca="1" si="257"/>
        <v>290</v>
      </c>
      <c r="AZ767" s="83">
        <f t="shared" ca="1" si="258"/>
        <v>10</v>
      </c>
      <c r="BA767" s="83">
        <f t="shared" ca="1" si="259"/>
        <v>300</v>
      </c>
      <c r="BB767" s="83">
        <f t="shared" ca="1" si="261"/>
        <v>290</v>
      </c>
    </row>
    <row r="768" spans="1:54" x14ac:dyDescent="0.25">
      <c r="A768" s="58">
        <v>766</v>
      </c>
      <c r="B768" s="59">
        <f t="shared" si="249"/>
        <v>12.766666666666667</v>
      </c>
      <c r="C768" s="58">
        <v>0</v>
      </c>
      <c r="D768" s="58">
        <v>0</v>
      </c>
      <c r="F768" s="117"/>
      <c r="G768" s="117"/>
      <c r="H768" s="112">
        <f t="shared" si="250"/>
        <v>0</v>
      </c>
      <c r="I768" s="121"/>
      <c r="J768" s="92">
        <f t="shared" si="251"/>
        <v>0</v>
      </c>
      <c r="L768" s="94">
        <v>766</v>
      </c>
      <c r="M768" s="114">
        <f t="shared" ca="1" si="247"/>
        <v>1000</v>
      </c>
      <c r="N768" s="115">
        <f t="shared" ca="1" si="266"/>
        <v>0</v>
      </c>
      <c r="P768" s="102"/>
      <c r="Q768" s="102"/>
      <c r="R768" s="102"/>
      <c r="S768" s="102"/>
      <c r="AC768" s="83">
        <f t="shared" si="262"/>
        <v>0</v>
      </c>
      <c r="AD768" s="83">
        <f t="shared" si="263"/>
        <v>0</v>
      </c>
      <c r="AF768" s="83">
        <f t="shared" si="252"/>
        <v>0</v>
      </c>
      <c r="AG768" s="83">
        <f t="shared" si="253"/>
        <v>0</v>
      </c>
      <c r="AQ768" s="83">
        <f t="shared" ca="1" si="254"/>
        <v>4</v>
      </c>
      <c r="AR768" s="83">
        <f t="shared" ca="1" si="255"/>
        <v>-116</v>
      </c>
      <c r="AS768" s="83">
        <f t="shared" ca="1" si="248"/>
        <v>-120</v>
      </c>
      <c r="AT768" s="83" cm="1">
        <f t="array" aca="1" ref="AT768" ca="1">_xlfn.LET(_xlpm.rozsah, $F$3:$F$10001,_xlpm.podminka, (_xlpm.rozsah&gt;M768)*(ISNUMBER(_xlpm.rozsah)),_xlpm.indexy, IF(_xlpm.podminka, ROW(_xlpm.rozsah)-MIN(ROW(_xlpm.rozsah))+1),_xlpm.prvni, MIN(_xlpm.indexy),_xlpm.finalni, IF(_xlpm.prvni=1, 2, _xlpm.prvni),INDEX(_xlpm.rozsah, _xlpm.finalni))</f>
        <v>1100</v>
      </c>
      <c r="AU768" s="83" cm="1">
        <f t="array" aca="1" ref="AU768" ca="1">INDEX($F$3:$F$10001,MATCH(AT768,$F$3:$F$10004,0)-1)</f>
        <v>1000</v>
      </c>
      <c r="AV768" s="83">
        <f t="shared" ca="1" si="264"/>
        <v>-120</v>
      </c>
      <c r="AW768" s="83">
        <f t="shared" ca="1" si="265"/>
        <v>-116</v>
      </c>
      <c r="AX768" s="83">
        <f t="shared" ca="1" si="256"/>
        <v>300</v>
      </c>
      <c r="AY768" s="83">
        <f t="shared" ca="1" si="257"/>
        <v>290</v>
      </c>
      <c r="AZ768" s="83">
        <f t="shared" ca="1" si="258"/>
        <v>10</v>
      </c>
      <c r="BA768" s="83">
        <f t="shared" ca="1" si="259"/>
        <v>300</v>
      </c>
      <c r="BB768" s="83">
        <f t="shared" ca="1" si="261"/>
        <v>290</v>
      </c>
    </row>
    <row r="769" spans="1:54" x14ac:dyDescent="0.25">
      <c r="A769" s="58">
        <v>767</v>
      </c>
      <c r="B769" s="59">
        <f t="shared" si="249"/>
        <v>12.783333333333333</v>
      </c>
      <c r="C769" s="58">
        <v>0</v>
      </c>
      <c r="D769" s="58">
        <v>0</v>
      </c>
      <c r="F769" s="117"/>
      <c r="G769" s="117"/>
      <c r="H769" s="112">
        <f t="shared" si="250"/>
        <v>0</v>
      </c>
      <c r="I769" s="121"/>
      <c r="J769" s="92">
        <f t="shared" si="251"/>
        <v>0</v>
      </c>
      <c r="L769" s="94">
        <v>767</v>
      </c>
      <c r="M769" s="114">
        <f t="shared" ca="1" si="247"/>
        <v>1000</v>
      </c>
      <c r="N769" s="115">
        <f t="shared" ca="1" si="266"/>
        <v>0</v>
      </c>
      <c r="P769" s="102"/>
      <c r="Q769" s="102"/>
      <c r="R769" s="102"/>
      <c r="S769" s="102"/>
      <c r="AC769" s="83">
        <f t="shared" si="262"/>
        <v>0</v>
      </c>
      <c r="AD769" s="83">
        <f t="shared" si="263"/>
        <v>0</v>
      </c>
      <c r="AF769" s="83">
        <f t="shared" si="252"/>
        <v>0</v>
      </c>
      <c r="AG769" s="83">
        <f t="shared" si="253"/>
        <v>0</v>
      </c>
      <c r="AQ769" s="83">
        <f t="shared" ca="1" si="254"/>
        <v>4</v>
      </c>
      <c r="AR769" s="83">
        <f t="shared" ca="1" si="255"/>
        <v>-116</v>
      </c>
      <c r="AS769" s="83">
        <f t="shared" ca="1" si="248"/>
        <v>-120</v>
      </c>
      <c r="AT769" s="83" cm="1">
        <f t="array" aca="1" ref="AT769" ca="1">_xlfn.LET(_xlpm.rozsah, $F$3:$F$10001,_xlpm.podminka, (_xlpm.rozsah&gt;M769)*(ISNUMBER(_xlpm.rozsah)),_xlpm.indexy, IF(_xlpm.podminka, ROW(_xlpm.rozsah)-MIN(ROW(_xlpm.rozsah))+1),_xlpm.prvni, MIN(_xlpm.indexy),_xlpm.finalni, IF(_xlpm.prvni=1, 2, _xlpm.prvni),INDEX(_xlpm.rozsah, _xlpm.finalni))</f>
        <v>1100</v>
      </c>
      <c r="AU769" s="83" cm="1">
        <f t="array" aca="1" ref="AU769" ca="1">INDEX($F$3:$F$10001,MATCH(AT769,$F$3:$F$10004,0)-1)</f>
        <v>1000</v>
      </c>
      <c r="AV769" s="83">
        <f t="shared" ca="1" si="264"/>
        <v>-120</v>
      </c>
      <c r="AW769" s="83">
        <f t="shared" ca="1" si="265"/>
        <v>-116</v>
      </c>
      <c r="AX769" s="83">
        <f t="shared" ca="1" si="256"/>
        <v>300</v>
      </c>
      <c r="AY769" s="83">
        <f t="shared" ca="1" si="257"/>
        <v>290</v>
      </c>
      <c r="AZ769" s="83">
        <f t="shared" ca="1" si="258"/>
        <v>10</v>
      </c>
      <c r="BA769" s="83">
        <f t="shared" ca="1" si="259"/>
        <v>300</v>
      </c>
      <c r="BB769" s="83">
        <f t="shared" ca="1" si="261"/>
        <v>290</v>
      </c>
    </row>
    <row r="770" spans="1:54" x14ac:dyDescent="0.25">
      <c r="A770" s="58">
        <v>768</v>
      </c>
      <c r="B770" s="59">
        <f t="shared" si="249"/>
        <v>12.8</v>
      </c>
      <c r="C770" s="58">
        <v>0</v>
      </c>
      <c r="D770" s="58">
        <v>0</v>
      </c>
      <c r="F770" s="117"/>
      <c r="G770" s="117"/>
      <c r="H770" s="112">
        <f t="shared" si="250"/>
        <v>0</v>
      </c>
      <c r="I770" s="121"/>
      <c r="J770" s="92">
        <f t="shared" si="251"/>
        <v>0</v>
      </c>
      <c r="L770" s="94">
        <v>768</v>
      </c>
      <c r="M770" s="114">
        <f t="shared" ca="1" si="247"/>
        <v>1000</v>
      </c>
      <c r="N770" s="115">
        <f t="shared" ca="1" si="266"/>
        <v>0</v>
      </c>
      <c r="P770" s="102"/>
      <c r="Q770" s="102"/>
      <c r="R770" s="102"/>
      <c r="S770" s="102"/>
      <c r="AC770" s="83">
        <f t="shared" si="262"/>
        <v>0</v>
      </c>
      <c r="AD770" s="83">
        <f t="shared" si="263"/>
        <v>0</v>
      </c>
      <c r="AF770" s="83">
        <f t="shared" si="252"/>
        <v>0</v>
      </c>
      <c r="AG770" s="83">
        <f t="shared" si="253"/>
        <v>0</v>
      </c>
      <c r="AQ770" s="83">
        <f t="shared" ca="1" si="254"/>
        <v>4</v>
      </c>
      <c r="AR770" s="83">
        <f t="shared" ca="1" si="255"/>
        <v>-116</v>
      </c>
      <c r="AS770" s="83">
        <f t="shared" ca="1" si="248"/>
        <v>-120</v>
      </c>
      <c r="AT770" s="83" cm="1">
        <f t="array" aca="1" ref="AT770" ca="1">_xlfn.LET(_xlpm.rozsah, $F$3:$F$10001,_xlpm.podminka, (_xlpm.rozsah&gt;M770)*(ISNUMBER(_xlpm.rozsah)),_xlpm.indexy, IF(_xlpm.podminka, ROW(_xlpm.rozsah)-MIN(ROW(_xlpm.rozsah))+1),_xlpm.prvni, MIN(_xlpm.indexy),_xlpm.finalni, IF(_xlpm.prvni=1, 2, _xlpm.prvni),INDEX(_xlpm.rozsah, _xlpm.finalni))</f>
        <v>1100</v>
      </c>
      <c r="AU770" s="83" cm="1">
        <f t="array" aca="1" ref="AU770" ca="1">INDEX($F$3:$F$10001,MATCH(AT770,$F$3:$F$10004,0)-1)</f>
        <v>1000</v>
      </c>
      <c r="AV770" s="83">
        <f t="shared" ca="1" si="264"/>
        <v>-120</v>
      </c>
      <c r="AW770" s="83">
        <f t="shared" ca="1" si="265"/>
        <v>-116</v>
      </c>
      <c r="AX770" s="83">
        <f t="shared" ca="1" si="256"/>
        <v>300</v>
      </c>
      <c r="AY770" s="83">
        <f t="shared" ca="1" si="257"/>
        <v>290</v>
      </c>
      <c r="AZ770" s="83">
        <f t="shared" ca="1" si="258"/>
        <v>10</v>
      </c>
      <c r="BA770" s="83">
        <f t="shared" ca="1" si="259"/>
        <v>300</v>
      </c>
      <c r="BB770" s="83">
        <f t="shared" ca="1" si="261"/>
        <v>290</v>
      </c>
    </row>
    <row r="771" spans="1:54" x14ac:dyDescent="0.25">
      <c r="A771" s="58">
        <v>769</v>
      </c>
      <c r="B771" s="59">
        <f t="shared" si="249"/>
        <v>12.816666666666666</v>
      </c>
      <c r="C771" s="58">
        <v>0</v>
      </c>
      <c r="D771" s="58">
        <v>0</v>
      </c>
      <c r="F771" s="117"/>
      <c r="G771" s="117"/>
      <c r="H771" s="112">
        <f t="shared" si="250"/>
        <v>0</v>
      </c>
      <c r="I771" s="121"/>
      <c r="J771" s="92">
        <f t="shared" si="251"/>
        <v>0</v>
      </c>
      <c r="L771" s="94">
        <v>769</v>
      </c>
      <c r="M771" s="114">
        <f t="shared" ref="M771:M834" ca="1" si="267">(C771/100)*(0.45*$BE$10+0.45*$BE$13+0.1*$BE$11-MIN($T$25,$BE$3))*2.0327+MIN($T$25,$BE$3)</f>
        <v>1000</v>
      </c>
      <c r="N771" s="115">
        <f t="shared" ca="1" si="266"/>
        <v>0</v>
      </c>
      <c r="P771" s="102"/>
      <c r="Q771" s="102"/>
      <c r="R771" s="102"/>
      <c r="S771" s="102"/>
      <c r="AC771" s="83">
        <f t="shared" si="262"/>
        <v>0</v>
      </c>
      <c r="AD771" s="83">
        <f t="shared" si="263"/>
        <v>0</v>
      </c>
      <c r="AF771" s="83">
        <f t="shared" si="252"/>
        <v>0</v>
      </c>
      <c r="AG771" s="83">
        <f t="shared" si="253"/>
        <v>0</v>
      </c>
      <c r="AQ771" s="83">
        <f t="shared" ca="1" si="254"/>
        <v>4</v>
      </c>
      <c r="AR771" s="83">
        <f t="shared" ca="1" si="255"/>
        <v>-116</v>
      </c>
      <c r="AS771" s="83">
        <f t="shared" ref="AS771:AS834" ca="1" si="268">(MIN(AV771:AW771)+(((M771-MIN(AT771:AU771))/(MAX(AT771:AU771)-MIN(AT771:AU771))*(MAX(AV771:AW771)-MIN(AV771:AW771)))))</f>
        <v>-120</v>
      </c>
      <c r="AT771" s="83" cm="1">
        <f t="array" aca="1" ref="AT771" ca="1">_xlfn.LET(_xlpm.rozsah, $F$3:$F$10001,_xlpm.podminka, (_xlpm.rozsah&gt;M771)*(ISNUMBER(_xlpm.rozsah)),_xlpm.indexy, IF(_xlpm.podminka, ROW(_xlpm.rozsah)-MIN(ROW(_xlpm.rozsah))+1),_xlpm.prvni, MIN(_xlpm.indexy),_xlpm.finalni, IF(_xlpm.prvni=1, 2, _xlpm.prvni),INDEX(_xlpm.rozsah, _xlpm.finalni))</f>
        <v>1100</v>
      </c>
      <c r="AU771" s="83" cm="1">
        <f t="array" aca="1" ref="AU771" ca="1">INDEX($F$3:$F$10001,MATCH(AT771,$F$3:$F$10004,0)-1)</f>
        <v>1000</v>
      </c>
      <c r="AV771" s="83">
        <f t="shared" ca="1" si="264"/>
        <v>-120</v>
      </c>
      <c r="AW771" s="83">
        <f t="shared" ca="1" si="265"/>
        <v>-116</v>
      </c>
      <c r="AX771" s="83">
        <f t="shared" ca="1" si="256"/>
        <v>300</v>
      </c>
      <c r="AY771" s="83">
        <f t="shared" ca="1" si="257"/>
        <v>290</v>
      </c>
      <c r="AZ771" s="83">
        <f t="shared" ca="1" si="258"/>
        <v>10</v>
      </c>
      <c r="BA771" s="83">
        <f t="shared" ca="1" si="259"/>
        <v>300</v>
      </c>
      <c r="BB771" s="83">
        <f t="shared" ca="1" si="261"/>
        <v>290</v>
      </c>
    </row>
    <row r="772" spans="1:54" x14ac:dyDescent="0.25">
      <c r="A772" s="58">
        <v>770</v>
      </c>
      <c r="B772" s="59">
        <f t="shared" ref="B772:B835" si="269">A772/60</f>
        <v>12.833333333333334</v>
      </c>
      <c r="C772" s="58">
        <v>0</v>
      </c>
      <c r="D772" s="58">
        <v>0</v>
      </c>
      <c r="F772" s="117"/>
      <c r="G772" s="117"/>
      <c r="H772" s="112">
        <f t="shared" ref="H772:H835" si="270">G772*2*PI()*F772/60*0.001</f>
        <v>0</v>
      </c>
      <c r="I772" s="121"/>
      <c r="J772" s="92">
        <f t="shared" ref="J772:J835" si="271">-0.4*G772</f>
        <v>0</v>
      </c>
      <c r="L772" s="94">
        <v>770</v>
      </c>
      <c r="M772" s="114">
        <f t="shared" ca="1" si="267"/>
        <v>1000</v>
      </c>
      <c r="N772" s="115">
        <f t="shared" ca="1" si="266"/>
        <v>0</v>
      </c>
      <c r="P772" s="102"/>
      <c r="Q772" s="102"/>
      <c r="R772" s="102"/>
      <c r="S772" s="102"/>
      <c r="AC772" s="83">
        <f t="shared" si="262"/>
        <v>0</v>
      </c>
      <c r="AD772" s="83">
        <f t="shared" si="263"/>
        <v>0</v>
      </c>
      <c r="AF772" s="83">
        <f t="shared" ref="AF772:AF835" si="272">(AL773-AL772)*(AK773+AK772)/2</f>
        <v>0</v>
      </c>
      <c r="AG772" s="83">
        <f t="shared" ref="AG772:AG835" si="273">(AI773-AI772)*(AH773+AH772)/2</f>
        <v>0</v>
      </c>
      <c r="AQ772" s="83">
        <f t="shared" ref="AQ772:AQ835" ca="1" si="274">AW772-AV772</f>
        <v>4</v>
      </c>
      <c r="AR772" s="83">
        <f t="shared" ref="AR772:AR835" ca="1" si="275">MIN(AV772:AW772)+((MAX(AT772:AU772)-M772)/(MAX(AT772:AU772)-MIN(AT772:AU772)))*(MAX(AV772:AW772)-MIN(AV772:AW772))</f>
        <v>-116</v>
      </c>
      <c r="AS772" s="83">
        <f t="shared" ca="1" si="268"/>
        <v>-120</v>
      </c>
      <c r="AT772" s="83" cm="1">
        <f t="array" aca="1" ref="AT772" ca="1">_xlfn.LET(_xlpm.rozsah, $F$3:$F$10001,_xlpm.podminka, (_xlpm.rozsah&gt;M772)*(ISNUMBER(_xlpm.rozsah)),_xlpm.indexy, IF(_xlpm.podminka, ROW(_xlpm.rozsah)-MIN(ROW(_xlpm.rozsah))+1),_xlpm.prvni, MIN(_xlpm.indexy),_xlpm.finalni, IF(_xlpm.prvni=1, 2, _xlpm.prvni),INDEX(_xlpm.rozsah, _xlpm.finalni))</f>
        <v>1100</v>
      </c>
      <c r="AU772" s="83" cm="1">
        <f t="array" aca="1" ref="AU772" ca="1">INDEX($F$3:$F$10001,MATCH(AT772,$F$3:$F$10004,0)-1)</f>
        <v>1000</v>
      </c>
      <c r="AV772" s="83">
        <f t="shared" ca="1" si="264"/>
        <v>-120</v>
      </c>
      <c r="AW772" s="83">
        <f t="shared" ca="1" si="265"/>
        <v>-116</v>
      </c>
      <c r="AX772" s="83">
        <f t="shared" ref="AX772:AX835" ca="1" si="276">INDEX($G$2:$G$10001,MATCH(AT772,$F$2:$F$10001,0))</f>
        <v>300</v>
      </c>
      <c r="AY772" s="83">
        <f t="shared" ref="AY772:AY835" ca="1" si="277">INDEX($G$2:$G$10001,MATCH(AU772,$F$2:$F$10001,0))</f>
        <v>290</v>
      </c>
      <c r="AZ772" s="83">
        <f t="shared" ref="AZ772:AZ835" ca="1" si="278">AX772-AY772</f>
        <v>10</v>
      </c>
      <c r="BA772" s="83">
        <f t="shared" ref="BA772:BA835" ca="1" si="279">MIN(AX772:AY772)+((MAX(AT772:AU772)-M772)/(MAX(AT772:AU772)-MIN(AT772:AU772)))*(MAX(AX772:AY772)-MIN(AX772:AY772))</f>
        <v>300</v>
      </c>
      <c r="BB772" s="83">
        <f t="shared" ca="1" si="261"/>
        <v>290</v>
      </c>
    </row>
    <row r="773" spans="1:54" x14ac:dyDescent="0.25">
      <c r="A773" s="58">
        <v>771</v>
      </c>
      <c r="B773" s="59">
        <f t="shared" si="269"/>
        <v>12.85</v>
      </c>
      <c r="C773" s="58">
        <v>0</v>
      </c>
      <c r="D773" s="58">
        <v>22</v>
      </c>
      <c r="F773" s="117"/>
      <c r="G773" s="117"/>
      <c r="H773" s="112">
        <f t="shared" si="270"/>
        <v>0</v>
      </c>
      <c r="I773" s="121"/>
      <c r="J773" s="92">
        <f t="shared" si="271"/>
        <v>0</v>
      </c>
      <c r="L773" s="94">
        <v>771</v>
      </c>
      <c r="M773" s="114">
        <f t="shared" ca="1" si="267"/>
        <v>1000</v>
      </c>
      <c r="N773" s="115">
        <f t="shared" ref="N773:N782" ca="1" si="280">( IF(ISNUMBER(D773), D773,1)/100)*BB773 - $T$23 + $T$21</f>
        <v>63.8</v>
      </c>
      <c r="P773" s="102"/>
      <c r="Q773" s="102"/>
      <c r="R773" s="102"/>
      <c r="S773" s="102"/>
      <c r="AC773" s="83">
        <f t="shared" si="262"/>
        <v>0</v>
      </c>
      <c r="AD773" s="83">
        <f t="shared" si="263"/>
        <v>0</v>
      </c>
      <c r="AF773" s="83">
        <f t="shared" si="272"/>
        <v>0</v>
      </c>
      <c r="AG773" s="83">
        <f t="shared" si="273"/>
        <v>0</v>
      </c>
      <c r="AQ773" s="83">
        <f t="shared" ca="1" si="274"/>
        <v>4</v>
      </c>
      <c r="AR773" s="83">
        <f t="shared" ca="1" si="275"/>
        <v>-116</v>
      </c>
      <c r="AS773" s="83">
        <f t="shared" ca="1" si="268"/>
        <v>-120</v>
      </c>
      <c r="AT773" s="83" cm="1">
        <f t="array" aca="1" ref="AT773" ca="1">_xlfn.LET(_xlpm.rozsah, $F$3:$F$10001,_xlpm.podminka, (_xlpm.rozsah&gt;M773)*(ISNUMBER(_xlpm.rozsah)),_xlpm.indexy, IF(_xlpm.podminka, ROW(_xlpm.rozsah)-MIN(ROW(_xlpm.rozsah))+1),_xlpm.prvni, MIN(_xlpm.indexy),_xlpm.finalni, IF(_xlpm.prvni=1, 2, _xlpm.prvni),INDEX(_xlpm.rozsah, _xlpm.finalni))</f>
        <v>1100</v>
      </c>
      <c r="AU773" s="83" cm="1">
        <f t="array" aca="1" ref="AU773" ca="1">INDEX($F$3:$F$10001,MATCH(AT773,$F$3:$F$10004,0)-1)</f>
        <v>1000</v>
      </c>
      <c r="AV773" s="83">
        <f t="shared" ca="1" si="264"/>
        <v>-120</v>
      </c>
      <c r="AW773" s="83">
        <f t="shared" ca="1" si="265"/>
        <v>-116</v>
      </c>
      <c r="AX773" s="83">
        <f t="shared" ca="1" si="276"/>
        <v>300</v>
      </c>
      <c r="AY773" s="83">
        <f t="shared" ca="1" si="277"/>
        <v>290</v>
      </c>
      <c r="AZ773" s="83">
        <f t="shared" ca="1" si="278"/>
        <v>10</v>
      </c>
      <c r="BA773" s="83">
        <f t="shared" ca="1" si="279"/>
        <v>300</v>
      </c>
      <c r="BB773" s="83">
        <f t="shared" ref="BB773:BB836" ca="1" si="281">MIN(AX773:AY773)+((M773-MIN(AT773:AU773))/(MAX(AT773:AU773)-MIN(AT773:AU773)))*(MAX(AX773:AY773)-MIN(AX773:AY773))</f>
        <v>290</v>
      </c>
    </row>
    <row r="774" spans="1:54" x14ac:dyDescent="0.25">
      <c r="A774" s="58">
        <v>772</v>
      </c>
      <c r="B774" s="59">
        <f t="shared" si="269"/>
        <v>12.866666666666667</v>
      </c>
      <c r="C774" s="58">
        <v>4.5</v>
      </c>
      <c r="D774" s="58">
        <v>25.8</v>
      </c>
      <c r="F774" s="117"/>
      <c r="G774" s="117"/>
      <c r="H774" s="112">
        <f t="shared" si="270"/>
        <v>0</v>
      </c>
      <c r="I774" s="121"/>
      <c r="J774" s="92">
        <f t="shared" si="271"/>
        <v>0</v>
      </c>
      <c r="L774" s="94">
        <v>772</v>
      </c>
      <c r="M774" s="114">
        <f t="shared" ca="1" si="267"/>
        <v>1035.7366100566001</v>
      </c>
      <c r="N774" s="115">
        <f t="shared" ca="1" si="280"/>
        <v>75.742004539460282</v>
      </c>
      <c r="P774" s="102"/>
      <c r="Q774" s="102"/>
      <c r="R774" s="102"/>
      <c r="S774" s="102"/>
      <c r="AC774" s="83">
        <f t="shared" si="262"/>
        <v>0</v>
      </c>
      <c r="AD774" s="83">
        <f t="shared" si="263"/>
        <v>0</v>
      </c>
      <c r="AF774" s="83">
        <f t="shared" si="272"/>
        <v>0</v>
      </c>
      <c r="AG774" s="83">
        <f t="shared" si="273"/>
        <v>0</v>
      </c>
      <c r="AQ774" s="83">
        <f t="shared" ca="1" si="274"/>
        <v>4</v>
      </c>
      <c r="AR774" s="83">
        <f t="shared" ca="1" si="275"/>
        <v>-117.429464402264</v>
      </c>
      <c r="AS774" s="83">
        <f t="shared" ca="1" si="268"/>
        <v>-118.570535597736</v>
      </c>
      <c r="AT774" s="83" cm="1">
        <f t="array" aca="1" ref="AT774" ca="1">_xlfn.LET(_xlpm.rozsah, $F$3:$F$10001,_xlpm.podminka, (_xlpm.rozsah&gt;M774)*(ISNUMBER(_xlpm.rozsah)),_xlpm.indexy, IF(_xlpm.podminka, ROW(_xlpm.rozsah)-MIN(ROW(_xlpm.rozsah))+1),_xlpm.prvni, MIN(_xlpm.indexy),_xlpm.finalni, IF(_xlpm.prvni=1, 2, _xlpm.prvni),INDEX(_xlpm.rozsah, _xlpm.finalni))</f>
        <v>1100</v>
      </c>
      <c r="AU774" s="83" cm="1">
        <f t="array" aca="1" ref="AU774" ca="1">INDEX($F$3:$F$10001,MATCH(AT774,$F$3:$F$10004,0)-1)</f>
        <v>1000</v>
      </c>
      <c r="AV774" s="83">
        <f t="shared" ca="1" si="264"/>
        <v>-120</v>
      </c>
      <c r="AW774" s="83">
        <f t="shared" ca="1" si="265"/>
        <v>-116</v>
      </c>
      <c r="AX774" s="83">
        <f t="shared" ca="1" si="276"/>
        <v>300</v>
      </c>
      <c r="AY774" s="83">
        <f t="shared" ca="1" si="277"/>
        <v>290</v>
      </c>
      <c r="AZ774" s="83">
        <f t="shared" ca="1" si="278"/>
        <v>10</v>
      </c>
      <c r="BA774" s="83">
        <f t="shared" ca="1" si="279"/>
        <v>296.42633899433997</v>
      </c>
      <c r="BB774" s="83">
        <f t="shared" ca="1" si="281"/>
        <v>293.57366100566003</v>
      </c>
    </row>
    <row r="775" spans="1:54" x14ac:dyDescent="0.25">
      <c r="A775" s="58">
        <v>773</v>
      </c>
      <c r="B775" s="59">
        <f t="shared" si="269"/>
        <v>12.883333333333333</v>
      </c>
      <c r="C775" s="58">
        <v>15.5</v>
      </c>
      <c r="D775" s="58">
        <v>42.8</v>
      </c>
      <c r="F775" s="117"/>
      <c r="G775" s="117"/>
      <c r="H775" s="112">
        <f t="shared" si="270"/>
        <v>0</v>
      </c>
      <c r="I775" s="121"/>
      <c r="J775" s="92">
        <f t="shared" si="271"/>
        <v>0</v>
      </c>
      <c r="L775" s="94">
        <v>773</v>
      </c>
      <c r="M775" s="114">
        <f t="shared" ca="1" si="267"/>
        <v>1123.0927679727333</v>
      </c>
      <c r="N775" s="115">
        <f t="shared" ca="1" si="280"/>
        <v>130.37674093846596</v>
      </c>
      <c r="P775" s="102"/>
      <c r="Q775" s="102"/>
      <c r="R775" s="102"/>
      <c r="S775" s="102"/>
      <c r="AC775" s="83">
        <f t="shared" si="262"/>
        <v>0</v>
      </c>
      <c r="AD775" s="83">
        <f t="shared" si="263"/>
        <v>0</v>
      </c>
      <c r="AF775" s="83">
        <f t="shared" si="272"/>
        <v>0</v>
      </c>
      <c r="AG775" s="83">
        <f t="shared" si="273"/>
        <v>0</v>
      </c>
      <c r="AQ775" s="83">
        <f t="shared" ca="1" si="274"/>
        <v>8</v>
      </c>
      <c r="AR775" s="83">
        <f t="shared" ca="1" si="275"/>
        <v>-121.84742143781867</v>
      </c>
      <c r="AS775" s="83">
        <f t="shared" ca="1" si="268"/>
        <v>-126.15257856218133</v>
      </c>
      <c r="AT775" s="83" cm="1">
        <f t="array" aca="1" ref="AT775" ca="1">_xlfn.LET(_xlpm.rozsah, $F$3:$F$10001,_xlpm.podminka, (_xlpm.rozsah&gt;M775)*(ISNUMBER(_xlpm.rozsah)),_xlpm.indexy, IF(_xlpm.podminka, ROW(_xlpm.rozsah)-MIN(ROW(_xlpm.rozsah))+1),_xlpm.prvni, MIN(_xlpm.indexy),_xlpm.finalni, IF(_xlpm.prvni=1, 2, _xlpm.prvni),INDEX(_xlpm.rozsah, _xlpm.finalni))</f>
        <v>1200</v>
      </c>
      <c r="AU775" s="83" cm="1">
        <f t="array" aca="1" ref="AU775" ca="1">INDEX($F$3:$F$10001,MATCH(AT775,$F$3:$F$10004,0)-1)</f>
        <v>1100</v>
      </c>
      <c r="AV775" s="83">
        <f t="shared" ca="1" si="264"/>
        <v>-128</v>
      </c>
      <c r="AW775" s="83">
        <f t="shared" ca="1" si="265"/>
        <v>-120</v>
      </c>
      <c r="AX775" s="83">
        <f t="shared" ca="1" si="276"/>
        <v>320</v>
      </c>
      <c r="AY775" s="83">
        <f t="shared" ca="1" si="277"/>
        <v>300</v>
      </c>
      <c r="AZ775" s="83">
        <f t="shared" ca="1" si="278"/>
        <v>20</v>
      </c>
      <c r="BA775" s="83">
        <f t="shared" ca="1" si="279"/>
        <v>315.38144640545335</v>
      </c>
      <c r="BB775" s="83">
        <f t="shared" ca="1" si="281"/>
        <v>304.61855359454665</v>
      </c>
    </row>
    <row r="776" spans="1:54" x14ac:dyDescent="0.25">
      <c r="A776" s="58">
        <v>774</v>
      </c>
      <c r="B776" s="59">
        <f t="shared" si="269"/>
        <v>12.9</v>
      </c>
      <c r="C776" s="58">
        <v>30.5</v>
      </c>
      <c r="D776" s="58">
        <v>46.8</v>
      </c>
      <c r="F776" s="117"/>
      <c r="G776" s="117"/>
      <c r="H776" s="112">
        <f t="shared" si="270"/>
        <v>0</v>
      </c>
      <c r="I776" s="121"/>
      <c r="J776" s="92">
        <f t="shared" si="271"/>
        <v>0</v>
      </c>
      <c r="L776" s="94">
        <v>774</v>
      </c>
      <c r="M776" s="114">
        <f t="shared" ca="1" si="267"/>
        <v>1242.2148014947334</v>
      </c>
      <c r="N776" s="115">
        <f t="shared" ca="1" si="280"/>
        <v>155.68695812986056</v>
      </c>
      <c r="P776" s="102"/>
      <c r="Q776" s="102"/>
      <c r="R776" s="102"/>
      <c r="S776" s="102"/>
      <c r="AC776" s="83">
        <f t="shared" si="262"/>
        <v>0</v>
      </c>
      <c r="AD776" s="83">
        <f t="shared" si="263"/>
        <v>0</v>
      </c>
      <c r="AF776" s="83">
        <f t="shared" si="272"/>
        <v>0</v>
      </c>
      <c r="AG776" s="83">
        <f t="shared" si="273"/>
        <v>0</v>
      </c>
      <c r="AQ776" s="83">
        <f t="shared" ca="1" si="274"/>
        <v>12</v>
      </c>
      <c r="AR776" s="83">
        <f t="shared" ca="1" si="275"/>
        <v>-133.06577617936802</v>
      </c>
      <c r="AS776" s="83">
        <f t="shared" ca="1" si="268"/>
        <v>-134.93422382063198</v>
      </c>
      <c r="AT776" s="83" cm="1">
        <f t="array" aca="1" ref="AT776" ca="1">_xlfn.LET(_xlpm.rozsah, $F$3:$F$10001,_xlpm.podminka, (_xlpm.rozsah&gt;M776)*(ISNUMBER(_xlpm.rozsah)),_xlpm.indexy, IF(_xlpm.podminka, ROW(_xlpm.rozsah)-MIN(ROW(_xlpm.rozsah))+1),_xlpm.prvni, MIN(_xlpm.indexy),_xlpm.finalni, IF(_xlpm.prvni=1, 2, _xlpm.prvni),INDEX(_xlpm.rozsah, _xlpm.finalni))</f>
        <v>1300</v>
      </c>
      <c r="AU776" s="83" cm="1">
        <f t="array" aca="1" ref="AU776" ca="1">INDEX($F$3:$F$10001,MATCH(AT776,$F$3:$F$10004,0)-1)</f>
        <v>1200</v>
      </c>
      <c r="AV776" s="83">
        <f t="shared" ca="1" si="264"/>
        <v>-140</v>
      </c>
      <c r="AW776" s="83">
        <f t="shared" ca="1" si="265"/>
        <v>-128</v>
      </c>
      <c r="AX776" s="83">
        <f t="shared" ca="1" si="276"/>
        <v>350</v>
      </c>
      <c r="AY776" s="83">
        <f t="shared" ca="1" si="277"/>
        <v>320</v>
      </c>
      <c r="AZ776" s="83">
        <f t="shared" ca="1" si="278"/>
        <v>30</v>
      </c>
      <c r="BA776" s="83">
        <f t="shared" ca="1" si="279"/>
        <v>337.33555955157999</v>
      </c>
      <c r="BB776" s="83">
        <f t="shared" ca="1" si="281"/>
        <v>332.66444044842001</v>
      </c>
    </row>
    <row r="777" spans="1:54" x14ac:dyDescent="0.25">
      <c r="A777" s="58">
        <v>775</v>
      </c>
      <c r="B777" s="59">
        <f t="shared" si="269"/>
        <v>12.916666666666666</v>
      </c>
      <c r="C777" s="58">
        <v>45.5</v>
      </c>
      <c r="D777" s="58">
        <v>29.3</v>
      </c>
      <c r="F777" s="117"/>
      <c r="G777" s="117"/>
      <c r="H777" s="112">
        <f t="shared" si="270"/>
        <v>0</v>
      </c>
      <c r="I777" s="121"/>
      <c r="J777" s="92">
        <f t="shared" si="271"/>
        <v>0</v>
      </c>
      <c r="L777" s="94">
        <v>775</v>
      </c>
      <c r="M777" s="114">
        <f t="shared" ca="1" si="267"/>
        <v>1361.3368350167334</v>
      </c>
      <c r="N777" s="115">
        <f t="shared" ca="1" si="280"/>
        <v>104.34716926599027</v>
      </c>
      <c r="P777" s="102"/>
      <c r="Q777" s="102"/>
      <c r="R777" s="102"/>
      <c r="S777" s="102"/>
      <c r="AC777" s="83">
        <f t="shared" si="262"/>
        <v>0</v>
      </c>
      <c r="AD777" s="83">
        <f t="shared" si="263"/>
        <v>0</v>
      </c>
      <c r="AF777" s="83">
        <f t="shared" si="272"/>
        <v>0</v>
      </c>
      <c r="AG777" s="83">
        <f t="shared" si="273"/>
        <v>0</v>
      </c>
      <c r="AQ777" s="83">
        <f t="shared" ca="1" si="274"/>
        <v>4</v>
      </c>
      <c r="AR777" s="83">
        <f t="shared" ca="1" si="275"/>
        <v>-142.45347340066934</v>
      </c>
      <c r="AS777" s="83">
        <f t="shared" ca="1" si="268"/>
        <v>-141.54652659933066</v>
      </c>
      <c r="AT777" s="83" cm="1">
        <f t="array" aca="1" ref="AT777" ca="1">_xlfn.LET(_xlpm.rozsah, $F$3:$F$10001,_xlpm.podminka, (_xlpm.rozsah&gt;M777)*(ISNUMBER(_xlpm.rozsah)),_xlpm.indexy, IF(_xlpm.podminka, ROW(_xlpm.rozsah)-MIN(ROW(_xlpm.rozsah))+1),_xlpm.prvni, MIN(_xlpm.indexy),_xlpm.finalni, IF(_xlpm.prvni=1, 2, _xlpm.prvni),INDEX(_xlpm.rozsah, _xlpm.finalni))</f>
        <v>1400</v>
      </c>
      <c r="AU777" s="83" cm="1">
        <f t="array" aca="1" ref="AU777" ca="1">INDEX($F$3:$F$10001,MATCH(AT777,$F$3:$F$10004,0)-1)</f>
        <v>1300</v>
      </c>
      <c r="AV777" s="83">
        <f t="shared" ca="1" si="264"/>
        <v>-144</v>
      </c>
      <c r="AW777" s="83">
        <f t="shared" ca="1" si="265"/>
        <v>-140</v>
      </c>
      <c r="AX777" s="83">
        <f t="shared" ca="1" si="276"/>
        <v>360</v>
      </c>
      <c r="AY777" s="83">
        <f t="shared" ca="1" si="277"/>
        <v>350</v>
      </c>
      <c r="AZ777" s="83">
        <f t="shared" ca="1" si="278"/>
        <v>10</v>
      </c>
      <c r="BA777" s="83">
        <f t="shared" ca="1" si="279"/>
        <v>353.86631649832668</v>
      </c>
      <c r="BB777" s="83">
        <f t="shared" ca="1" si="281"/>
        <v>356.13368350167332</v>
      </c>
    </row>
    <row r="778" spans="1:54" x14ac:dyDescent="0.25">
      <c r="A778" s="58">
        <v>776</v>
      </c>
      <c r="B778" s="59">
        <f t="shared" si="269"/>
        <v>12.933333333333334</v>
      </c>
      <c r="C778" s="58">
        <v>49.2</v>
      </c>
      <c r="D778" s="58">
        <v>13.6</v>
      </c>
      <c r="F778" s="117"/>
      <c r="G778" s="117"/>
      <c r="H778" s="112">
        <f t="shared" si="270"/>
        <v>0</v>
      </c>
      <c r="I778" s="121"/>
      <c r="J778" s="92">
        <f t="shared" si="271"/>
        <v>0</v>
      </c>
      <c r="L778" s="94">
        <v>776</v>
      </c>
      <c r="M778" s="114">
        <f t="shared" ca="1" si="267"/>
        <v>1390.7202699521602</v>
      </c>
      <c r="N778" s="115">
        <f t="shared" ca="1" si="280"/>
        <v>48.833795671349378</v>
      </c>
      <c r="P778" s="102"/>
      <c r="Q778" s="102"/>
      <c r="R778" s="102"/>
      <c r="S778" s="102"/>
      <c r="AC778" s="83">
        <f t="shared" si="262"/>
        <v>0</v>
      </c>
      <c r="AD778" s="83">
        <f t="shared" si="263"/>
        <v>0</v>
      </c>
      <c r="AF778" s="83">
        <f t="shared" si="272"/>
        <v>0</v>
      </c>
      <c r="AG778" s="83">
        <f t="shared" si="273"/>
        <v>0</v>
      </c>
      <c r="AQ778" s="83">
        <f t="shared" ca="1" si="274"/>
        <v>4</v>
      </c>
      <c r="AR778" s="83">
        <f t="shared" ca="1" si="275"/>
        <v>-143.62881079808642</v>
      </c>
      <c r="AS778" s="83">
        <f t="shared" ca="1" si="268"/>
        <v>-140.37118920191358</v>
      </c>
      <c r="AT778" s="83" cm="1">
        <f t="array" aca="1" ref="AT778" ca="1">_xlfn.LET(_xlpm.rozsah, $F$3:$F$10001,_xlpm.podminka, (_xlpm.rozsah&gt;M778)*(ISNUMBER(_xlpm.rozsah)),_xlpm.indexy, IF(_xlpm.podminka, ROW(_xlpm.rozsah)-MIN(ROW(_xlpm.rozsah))+1),_xlpm.prvni, MIN(_xlpm.indexy),_xlpm.finalni, IF(_xlpm.prvni=1, 2, _xlpm.prvni),INDEX(_xlpm.rozsah, _xlpm.finalni))</f>
        <v>1400</v>
      </c>
      <c r="AU778" s="83" cm="1">
        <f t="array" aca="1" ref="AU778" ca="1">INDEX($F$3:$F$10001,MATCH(AT778,$F$3:$F$10004,0)-1)</f>
        <v>1300</v>
      </c>
      <c r="AV778" s="83">
        <f t="shared" ca="1" si="264"/>
        <v>-144</v>
      </c>
      <c r="AW778" s="83">
        <f t="shared" ca="1" si="265"/>
        <v>-140</v>
      </c>
      <c r="AX778" s="83">
        <f t="shared" ca="1" si="276"/>
        <v>360</v>
      </c>
      <c r="AY778" s="83">
        <f t="shared" ca="1" si="277"/>
        <v>350</v>
      </c>
      <c r="AZ778" s="83">
        <f t="shared" ca="1" si="278"/>
        <v>10</v>
      </c>
      <c r="BA778" s="83">
        <f t="shared" ca="1" si="279"/>
        <v>350.92797300478401</v>
      </c>
      <c r="BB778" s="83">
        <f t="shared" ca="1" si="281"/>
        <v>359.07202699521599</v>
      </c>
    </row>
    <row r="779" spans="1:54" x14ac:dyDescent="0.25">
      <c r="A779" s="58">
        <v>777</v>
      </c>
      <c r="B779" s="59">
        <f t="shared" si="269"/>
        <v>12.95</v>
      </c>
      <c r="C779" s="58">
        <v>39.5</v>
      </c>
      <c r="D779" s="58">
        <v>0</v>
      </c>
      <c r="F779" s="117"/>
      <c r="G779" s="117"/>
      <c r="H779" s="112">
        <f t="shared" si="270"/>
        <v>0</v>
      </c>
      <c r="I779" s="121"/>
      <c r="J779" s="92">
        <f t="shared" si="271"/>
        <v>0</v>
      </c>
      <c r="L779" s="94">
        <v>777</v>
      </c>
      <c r="M779" s="114">
        <f t="shared" ca="1" si="267"/>
        <v>1313.6880216079335</v>
      </c>
      <c r="N779" s="115">
        <f t="shared" ca="1" si="280"/>
        <v>0</v>
      </c>
      <c r="P779" s="102"/>
      <c r="Q779" s="102"/>
      <c r="R779" s="102"/>
      <c r="S779" s="102"/>
      <c r="AC779" s="83">
        <f t="shared" si="262"/>
        <v>0</v>
      </c>
      <c r="AD779" s="83">
        <f t="shared" si="263"/>
        <v>0</v>
      </c>
      <c r="AF779" s="83">
        <f t="shared" si="272"/>
        <v>0</v>
      </c>
      <c r="AG779" s="83">
        <f t="shared" si="273"/>
        <v>0</v>
      </c>
      <c r="AQ779" s="83">
        <f t="shared" ca="1" si="274"/>
        <v>4</v>
      </c>
      <c r="AR779" s="83">
        <f t="shared" ca="1" si="275"/>
        <v>-140.54752086431733</v>
      </c>
      <c r="AS779" s="83">
        <f t="shared" ca="1" si="268"/>
        <v>-143.45247913568267</v>
      </c>
      <c r="AT779" s="83" cm="1">
        <f t="array" aca="1" ref="AT779" ca="1">_xlfn.LET(_xlpm.rozsah, $F$3:$F$10001,_xlpm.podminka, (_xlpm.rozsah&gt;M779)*(ISNUMBER(_xlpm.rozsah)),_xlpm.indexy, IF(_xlpm.podminka, ROW(_xlpm.rozsah)-MIN(ROW(_xlpm.rozsah))+1),_xlpm.prvni, MIN(_xlpm.indexy),_xlpm.finalni, IF(_xlpm.prvni=1, 2, _xlpm.prvni),INDEX(_xlpm.rozsah, _xlpm.finalni))</f>
        <v>1400</v>
      </c>
      <c r="AU779" s="83" cm="1">
        <f t="array" aca="1" ref="AU779" ca="1">INDEX($F$3:$F$10001,MATCH(AT779,$F$3:$F$10004,0)-1)</f>
        <v>1300</v>
      </c>
      <c r="AV779" s="83">
        <f t="shared" ca="1" si="264"/>
        <v>-144</v>
      </c>
      <c r="AW779" s="83">
        <f t="shared" ca="1" si="265"/>
        <v>-140</v>
      </c>
      <c r="AX779" s="83">
        <f t="shared" ca="1" si="276"/>
        <v>360</v>
      </c>
      <c r="AY779" s="83">
        <f t="shared" ca="1" si="277"/>
        <v>350</v>
      </c>
      <c r="AZ779" s="83">
        <f t="shared" ca="1" si="278"/>
        <v>10</v>
      </c>
      <c r="BA779" s="83">
        <f t="shared" ca="1" si="279"/>
        <v>358.63119783920666</v>
      </c>
      <c r="BB779" s="83">
        <f t="shared" ca="1" si="281"/>
        <v>351.36880216079334</v>
      </c>
    </row>
    <row r="780" spans="1:54" x14ac:dyDescent="0.25">
      <c r="A780" s="58">
        <v>778</v>
      </c>
      <c r="B780" s="59">
        <f t="shared" si="269"/>
        <v>12.966666666666667</v>
      </c>
      <c r="C780" s="58">
        <v>29.7</v>
      </c>
      <c r="D780" s="58">
        <v>15.1</v>
      </c>
      <c r="F780" s="117"/>
      <c r="G780" s="117"/>
      <c r="H780" s="112">
        <f t="shared" si="270"/>
        <v>0</v>
      </c>
      <c r="I780" s="121"/>
      <c r="J780" s="92">
        <f t="shared" si="271"/>
        <v>0</v>
      </c>
      <c r="L780" s="94">
        <v>778</v>
      </c>
      <c r="M780" s="114">
        <f t="shared" ca="1" si="267"/>
        <v>1235.8616263735601</v>
      </c>
      <c r="N780" s="115">
        <f t="shared" ca="1" si="280"/>
        <v>49.944531674722271</v>
      </c>
      <c r="P780" s="102"/>
      <c r="Q780" s="102"/>
      <c r="R780" s="102"/>
      <c r="S780" s="102"/>
      <c r="AC780" s="83">
        <f t="shared" si="262"/>
        <v>0</v>
      </c>
      <c r="AD780" s="83">
        <f t="shared" si="263"/>
        <v>0</v>
      </c>
      <c r="AF780" s="83">
        <f t="shared" si="272"/>
        <v>0</v>
      </c>
      <c r="AG780" s="83">
        <f t="shared" si="273"/>
        <v>0</v>
      </c>
      <c r="AQ780" s="83">
        <f t="shared" ca="1" si="274"/>
        <v>12</v>
      </c>
      <c r="AR780" s="83">
        <f t="shared" ca="1" si="275"/>
        <v>-132.30339516482721</v>
      </c>
      <c r="AS780" s="83">
        <f t="shared" ca="1" si="268"/>
        <v>-135.69660483517279</v>
      </c>
      <c r="AT780" s="83" cm="1">
        <f t="array" aca="1" ref="AT780" ca="1">_xlfn.LET(_xlpm.rozsah, $F$3:$F$10001,_xlpm.podminka, (_xlpm.rozsah&gt;M780)*(ISNUMBER(_xlpm.rozsah)),_xlpm.indexy, IF(_xlpm.podminka, ROW(_xlpm.rozsah)-MIN(ROW(_xlpm.rozsah))+1),_xlpm.prvni, MIN(_xlpm.indexy),_xlpm.finalni, IF(_xlpm.prvni=1, 2, _xlpm.prvni),INDEX(_xlpm.rozsah, _xlpm.finalni))</f>
        <v>1300</v>
      </c>
      <c r="AU780" s="83" cm="1">
        <f t="array" aca="1" ref="AU780" ca="1">INDEX($F$3:$F$10001,MATCH(AT780,$F$3:$F$10004,0)-1)</f>
        <v>1200</v>
      </c>
      <c r="AV780" s="83">
        <f t="shared" ca="1" si="264"/>
        <v>-140</v>
      </c>
      <c r="AW780" s="83">
        <f t="shared" ca="1" si="265"/>
        <v>-128</v>
      </c>
      <c r="AX780" s="83">
        <f t="shared" ca="1" si="276"/>
        <v>350</v>
      </c>
      <c r="AY780" s="83">
        <f t="shared" ca="1" si="277"/>
        <v>320</v>
      </c>
      <c r="AZ780" s="83">
        <f t="shared" ca="1" si="278"/>
        <v>30</v>
      </c>
      <c r="BA780" s="83">
        <f t="shared" ca="1" si="279"/>
        <v>339.24151208793199</v>
      </c>
      <c r="BB780" s="83">
        <f t="shared" ca="1" si="281"/>
        <v>330.75848791206801</v>
      </c>
    </row>
    <row r="781" spans="1:54" x14ac:dyDescent="0.25">
      <c r="A781" s="58">
        <v>779</v>
      </c>
      <c r="B781" s="59">
        <f t="shared" si="269"/>
        <v>12.983333333333333</v>
      </c>
      <c r="C781" s="58">
        <v>34.799999999999997</v>
      </c>
      <c r="D781" s="58">
        <v>26.9</v>
      </c>
      <c r="F781" s="117"/>
      <c r="G781" s="117"/>
      <c r="H781" s="112">
        <f t="shared" si="270"/>
        <v>0</v>
      </c>
      <c r="I781" s="121"/>
      <c r="J781" s="92">
        <f t="shared" si="271"/>
        <v>0</v>
      </c>
      <c r="L781" s="94">
        <v>779</v>
      </c>
      <c r="M781" s="114">
        <f t="shared" ca="1" si="267"/>
        <v>1276.3631177710402</v>
      </c>
      <c r="N781" s="115">
        <f t="shared" ca="1" si="280"/>
        <v>92.242503604122916</v>
      </c>
      <c r="P781" s="102"/>
      <c r="Q781" s="102"/>
      <c r="R781" s="102"/>
      <c r="S781" s="102"/>
      <c r="AC781" s="83">
        <f t="shared" si="262"/>
        <v>0</v>
      </c>
      <c r="AD781" s="83">
        <f t="shared" si="263"/>
        <v>0</v>
      </c>
      <c r="AF781" s="83">
        <f t="shared" si="272"/>
        <v>0</v>
      </c>
      <c r="AG781" s="83">
        <f t="shared" si="273"/>
        <v>0</v>
      </c>
      <c r="AQ781" s="83">
        <f t="shared" ca="1" si="274"/>
        <v>12</v>
      </c>
      <c r="AR781" s="83">
        <f t="shared" ca="1" si="275"/>
        <v>-137.16357413252481</v>
      </c>
      <c r="AS781" s="83">
        <f t="shared" ca="1" si="268"/>
        <v>-130.83642586747519</v>
      </c>
      <c r="AT781" s="83" cm="1">
        <f t="array" aca="1" ref="AT781" ca="1">_xlfn.LET(_xlpm.rozsah, $F$3:$F$10001,_xlpm.podminka, (_xlpm.rozsah&gt;M781)*(ISNUMBER(_xlpm.rozsah)),_xlpm.indexy, IF(_xlpm.podminka, ROW(_xlpm.rozsah)-MIN(ROW(_xlpm.rozsah))+1),_xlpm.prvni, MIN(_xlpm.indexy),_xlpm.finalni, IF(_xlpm.prvni=1, 2, _xlpm.prvni),INDEX(_xlpm.rozsah, _xlpm.finalni))</f>
        <v>1300</v>
      </c>
      <c r="AU781" s="83" cm="1">
        <f t="array" aca="1" ref="AU781" ca="1">INDEX($F$3:$F$10001,MATCH(AT781,$F$3:$F$10004,0)-1)</f>
        <v>1200</v>
      </c>
      <c r="AV781" s="83">
        <f t="shared" ca="1" si="264"/>
        <v>-140</v>
      </c>
      <c r="AW781" s="83">
        <f t="shared" ca="1" si="265"/>
        <v>-128</v>
      </c>
      <c r="AX781" s="83">
        <f t="shared" ca="1" si="276"/>
        <v>350</v>
      </c>
      <c r="AY781" s="83">
        <f t="shared" ca="1" si="277"/>
        <v>320</v>
      </c>
      <c r="AZ781" s="83">
        <f t="shared" ca="1" si="278"/>
        <v>30</v>
      </c>
      <c r="BA781" s="83">
        <f t="shared" ca="1" si="279"/>
        <v>327.09106466868798</v>
      </c>
      <c r="BB781" s="83">
        <f t="shared" ca="1" si="281"/>
        <v>342.90893533131202</v>
      </c>
    </row>
    <row r="782" spans="1:54" x14ac:dyDescent="0.25">
      <c r="A782" s="58">
        <v>780</v>
      </c>
      <c r="B782" s="59">
        <f t="shared" si="269"/>
        <v>13</v>
      </c>
      <c r="C782" s="58">
        <v>40</v>
      </c>
      <c r="D782" s="58">
        <v>13.6</v>
      </c>
      <c r="F782" s="117"/>
      <c r="G782" s="117"/>
      <c r="H782" s="112">
        <f t="shared" si="270"/>
        <v>0</v>
      </c>
      <c r="I782" s="121"/>
      <c r="J782" s="92">
        <f t="shared" si="271"/>
        <v>0</v>
      </c>
      <c r="L782" s="94">
        <v>780</v>
      </c>
      <c r="M782" s="114">
        <f t="shared" ca="1" si="267"/>
        <v>1317.6587560586668</v>
      </c>
      <c r="N782" s="115">
        <f t="shared" ca="1" si="280"/>
        <v>47.840159082397868</v>
      </c>
      <c r="P782" s="102"/>
      <c r="Q782" s="102"/>
      <c r="R782" s="102"/>
      <c r="S782" s="102"/>
      <c r="AC782" s="83">
        <f t="shared" si="262"/>
        <v>0</v>
      </c>
      <c r="AD782" s="83">
        <f t="shared" si="263"/>
        <v>0</v>
      </c>
      <c r="AF782" s="83">
        <f t="shared" si="272"/>
        <v>0</v>
      </c>
      <c r="AG782" s="83">
        <f t="shared" si="273"/>
        <v>0</v>
      </c>
      <c r="AQ782" s="83">
        <f t="shared" ca="1" si="274"/>
        <v>4</v>
      </c>
      <c r="AR782" s="83">
        <f t="shared" ca="1" si="275"/>
        <v>-140.70635024234667</v>
      </c>
      <c r="AS782" s="83">
        <f t="shared" ca="1" si="268"/>
        <v>-143.29364975765333</v>
      </c>
      <c r="AT782" s="83" cm="1">
        <f t="array" aca="1" ref="AT782" ca="1">_xlfn.LET(_xlpm.rozsah, $F$3:$F$10001,_xlpm.podminka, (_xlpm.rozsah&gt;M782)*(ISNUMBER(_xlpm.rozsah)),_xlpm.indexy, IF(_xlpm.podminka, ROW(_xlpm.rozsah)-MIN(ROW(_xlpm.rozsah))+1),_xlpm.prvni, MIN(_xlpm.indexy),_xlpm.finalni, IF(_xlpm.prvni=1, 2, _xlpm.prvni),INDEX(_xlpm.rozsah, _xlpm.finalni))</f>
        <v>1400</v>
      </c>
      <c r="AU782" s="83" cm="1">
        <f t="array" aca="1" ref="AU782" ca="1">INDEX($F$3:$F$10001,MATCH(AT782,$F$3:$F$10004,0)-1)</f>
        <v>1300</v>
      </c>
      <c r="AV782" s="83">
        <f t="shared" ca="1" si="264"/>
        <v>-144</v>
      </c>
      <c r="AW782" s="83">
        <f t="shared" ca="1" si="265"/>
        <v>-140</v>
      </c>
      <c r="AX782" s="83">
        <f t="shared" ca="1" si="276"/>
        <v>360</v>
      </c>
      <c r="AY782" s="83">
        <f t="shared" ca="1" si="277"/>
        <v>350</v>
      </c>
      <c r="AZ782" s="83">
        <f t="shared" ca="1" si="278"/>
        <v>10</v>
      </c>
      <c r="BA782" s="83">
        <f t="shared" ca="1" si="279"/>
        <v>358.23412439413335</v>
      </c>
      <c r="BB782" s="83">
        <f t="shared" ca="1" si="281"/>
        <v>351.76587560586665</v>
      </c>
    </row>
    <row r="783" spans="1:54" s="81" customFormat="1" x14ac:dyDescent="0.25">
      <c r="A783" s="79">
        <v>781</v>
      </c>
      <c r="B783" s="80">
        <f t="shared" si="269"/>
        <v>13.016666666666667</v>
      </c>
      <c r="C783" s="79">
        <v>42.2</v>
      </c>
      <c r="D783" s="79" t="s">
        <v>8</v>
      </c>
      <c r="F783" s="117"/>
      <c r="G783" s="117"/>
      <c r="H783" s="112">
        <f t="shared" si="270"/>
        <v>0</v>
      </c>
      <c r="I783" s="121"/>
      <c r="J783" s="92">
        <f t="shared" si="271"/>
        <v>0</v>
      </c>
      <c r="K783" s="83"/>
      <c r="L783" s="94">
        <v>781</v>
      </c>
      <c r="M783" s="114">
        <f t="shared" ca="1" si="267"/>
        <v>1335.1299876418934</v>
      </c>
      <c r="N783" s="115">
        <f ca="1">AS783</f>
        <v>-142.59480049432426</v>
      </c>
      <c r="O783" s="83"/>
      <c r="P783" s="102"/>
      <c r="Q783" s="102"/>
      <c r="R783" s="102"/>
      <c r="S783" s="102"/>
      <c r="T783" s="83"/>
      <c r="U783" s="83"/>
      <c r="V783" s="83"/>
      <c r="W783" s="83"/>
      <c r="X783" s="83"/>
      <c r="Y783" s="83"/>
      <c r="Z783" s="83"/>
      <c r="AA783" s="83"/>
      <c r="AB783" s="83"/>
      <c r="AC783" s="83">
        <f t="shared" si="262"/>
        <v>0</v>
      </c>
      <c r="AD783" s="83">
        <f t="shared" si="263"/>
        <v>0</v>
      </c>
      <c r="AE783" s="83"/>
      <c r="AF783" s="83">
        <f t="shared" si="272"/>
        <v>0</v>
      </c>
      <c r="AG783" s="83">
        <f t="shared" si="273"/>
        <v>0</v>
      </c>
      <c r="AH783" s="83"/>
      <c r="AI783" s="83"/>
      <c r="AJ783" s="83"/>
      <c r="AK783" s="83"/>
      <c r="AL783" s="83"/>
      <c r="AM783" s="83"/>
      <c r="AN783" s="83"/>
      <c r="AO783" s="83"/>
      <c r="AP783" s="83"/>
      <c r="AQ783" s="83">
        <f t="shared" ca="1" si="274"/>
        <v>4</v>
      </c>
      <c r="AR783" s="83">
        <f t="shared" ca="1" si="275"/>
        <v>-141.40519950567574</v>
      </c>
      <c r="AS783" s="83">
        <f t="shared" ca="1" si="268"/>
        <v>-142.59480049432426</v>
      </c>
      <c r="AT783" s="83" cm="1">
        <f t="array" aca="1" ref="AT783" ca="1">_xlfn.LET(_xlpm.rozsah, $F$3:$F$10001,_xlpm.podminka, (_xlpm.rozsah&gt;M783)*(ISNUMBER(_xlpm.rozsah)),_xlpm.indexy, IF(_xlpm.podminka, ROW(_xlpm.rozsah)-MIN(ROW(_xlpm.rozsah))+1),_xlpm.prvni, MIN(_xlpm.indexy),_xlpm.finalni, IF(_xlpm.prvni=1, 2, _xlpm.prvni),INDEX(_xlpm.rozsah, _xlpm.finalni))</f>
        <v>1400</v>
      </c>
      <c r="AU783" s="83" cm="1">
        <f t="array" aca="1" ref="AU783" ca="1">INDEX($F$3:$F$10001,MATCH(AT783,$F$3:$F$10004,0)-1)</f>
        <v>1300</v>
      </c>
      <c r="AV783" s="83">
        <f t="shared" ca="1" si="264"/>
        <v>-144</v>
      </c>
      <c r="AW783" s="83">
        <f t="shared" ca="1" si="265"/>
        <v>-140</v>
      </c>
      <c r="AX783" s="83">
        <f t="shared" ca="1" si="276"/>
        <v>360</v>
      </c>
      <c r="AY783" s="83">
        <f t="shared" ca="1" si="277"/>
        <v>350</v>
      </c>
      <c r="AZ783" s="83">
        <f t="shared" ca="1" si="278"/>
        <v>10</v>
      </c>
      <c r="BA783" s="83">
        <f t="shared" ca="1" si="279"/>
        <v>356.48700123581068</v>
      </c>
      <c r="BB783" s="83">
        <f t="shared" ca="1" si="281"/>
        <v>353.51299876418932</v>
      </c>
    </row>
    <row r="784" spans="1:54" s="81" customFormat="1" x14ac:dyDescent="0.25">
      <c r="A784" s="79">
        <v>782</v>
      </c>
      <c r="B784" s="80">
        <f t="shared" si="269"/>
        <v>13.033333333333333</v>
      </c>
      <c r="C784" s="79">
        <v>42.1</v>
      </c>
      <c r="D784" s="79" t="s">
        <v>8</v>
      </c>
      <c r="F784" s="117"/>
      <c r="G784" s="117"/>
      <c r="H784" s="112">
        <f t="shared" si="270"/>
        <v>0</v>
      </c>
      <c r="I784" s="121"/>
      <c r="J784" s="92">
        <f t="shared" si="271"/>
        <v>0</v>
      </c>
      <c r="K784" s="83"/>
      <c r="L784" s="94">
        <v>782</v>
      </c>
      <c r="M784" s="114">
        <f t="shared" ca="1" si="267"/>
        <v>1334.3358407517469</v>
      </c>
      <c r="N784" s="115">
        <f ca="1">AS784</f>
        <v>-142.62656636993012</v>
      </c>
      <c r="O784" s="83"/>
      <c r="P784" s="102"/>
      <c r="Q784" s="102"/>
      <c r="R784" s="102"/>
      <c r="S784" s="102"/>
      <c r="T784" s="83"/>
      <c r="U784" s="83"/>
      <c r="V784" s="83"/>
      <c r="W784" s="83"/>
      <c r="X784" s="83"/>
      <c r="Y784" s="83"/>
      <c r="Z784" s="83"/>
      <c r="AA784" s="83"/>
      <c r="AB784" s="83"/>
      <c r="AC784" s="83">
        <f t="shared" si="262"/>
        <v>0</v>
      </c>
      <c r="AD784" s="83">
        <f t="shared" si="263"/>
        <v>0</v>
      </c>
      <c r="AE784" s="83"/>
      <c r="AF784" s="83">
        <f t="shared" si="272"/>
        <v>0</v>
      </c>
      <c r="AG784" s="83">
        <f t="shared" si="273"/>
        <v>0</v>
      </c>
      <c r="AH784" s="83"/>
      <c r="AI784" s="83"/>
      <c r="AJ784" s="83"/>
      <c r="AK784" s="83"/>
      <c r="AL784" s="83"/>
      <c r="AM784" s="83"/>
      <c r="AN784" s="83"/>
      <c r="AO784" s="83"/>
      <c r="AP784" s="83"/>
      <c r="AQ784" s="83">
        <f t="shared" ca="1" si="274"/>
        <v>4</v>
      </c>
      <c r="AR784" s="83">
        <f t="shared" ca="1" si="275"/>
        <v>-141.37343363006988</v>
      </c>
      <c r="AS784" s="83">
        <f t="shared" ca="1" si="268"/>
        <v>-142.62656636993012</v>
      </c>
      <c r="AT784" s="83" cm="1">
        <f t="array" aca="1" ref="AT784" ca="1">_xlfn.LET(_xlpm.rozsah, $F$3:$F$10001,_xlpm.podminka, (_xlpm.rozsah&gt;M784)*(ISNUMBER(_xlpm.rozsah)),_xlpm.indexy, IF(_xlpm.podminka, ROW(_xlpm.rozsah)-MIN(ROW(_xlpm.rozsah))+1),_xlpm.prvni, MIN(_xlpm.indexy),_xlpm.finalni, IF(_xlpm.prvni=1, 2, _xlpm.prvni),INDEX(_xlpm.rozsah, _xlpm.finalni))</f>
        <v>1400</v>
      </c>
      <c r="AU784" s="83" cm="1">
        <f t="array" aca="1" ref="AU784" ca="1">INDEX($F$3:$F$10001,MATCH(AT784,$F$3:$F$10004,0)-1)</f>
        <v>1300</v>
      </c>
      <c r="AV784" s="83">
        <f t="shared" ca="1" si="264"/>
        <v>-144</v>
      </c>
      <c r="AW784" s="83">
        <f t="shared" ca="1" si="265"/>
        <v>-140</v>
      </c>
      <c r="AX784" s="83">
        <f t="shared" ca="1" si="276"/>
        <v>360</v>
      </c>
      <c r="AY784" s="83">
        <f t="shared" ca="1" si="277"/>
        <v>350</v>
      </c>
      <c r="AZ784" s="83">
        <f t="shared" ca="1" si="278"/>
        <v>10</v>
      </c>
      <c r="BA784" s="83">
        <f t="shared" ca="1" si="279"/>
        <v>356.56641592482532</v>
      </c>
      <c r="BB784" s="83">
        <f t="shared" ca="1" si="281"/>
        <v>353.43358407517468</v>
      </c>
    </row>
    <row r="785" spans="1:54" s="81" customFormat="1" x14ac:dyDescent="0.25">
      <c r="A785" s="79">
        <v>783</v>
      </c>
      <c r="B785" s="80">
        <f t="shared" si="269"/>
        <v>13.05</v>
      </c>
      <c r="C785" s="79">
        <v>40.799999999999997</v>
      </c>
      <c r="D785" s="79" t="s">
        <v>8</v>
      </c>
      <c r="F785" s="117"/>
      <c r="G785" s="117"/>
      <c r="H785" s="112">
        <f t="shared" si="270"/>
        <v>0</v>
      </c>
      <c r="I785" s="121"/>
      <c r="J785" s="92">
        <f t="shared" si="271"/>
        <v>0</v>
      </c>
      <c r="K785" s="83"/>
      <c r="L785" s="94">
        <v>783</v>
      </c>
      <c r="M785" s="114">
        <f t="shared" ca="1" si="267"/>
        <v>1324.0119311798401</v>
      </c>
      <c r="N785" s="115">
        <f ca="1">AS785</f>
        <v>-143.03952275280639</v>
      </c>
      <c r="O785" s="83"/>
      <c r="P785" s="102"/>
      <c r="Q785" s="102"/>
      <c r="R785" s="102"/>
      <c r="S785" s="102"/>
      <c r="T785" s="83"/>
      <c r="U785" s="83"/>
      <c r="V785" s="83"/>
      <c r="W785" s="83"/>
      <c r="X785" s="83"/>
      <c r="Y785" s="83"/>
      <c r="Z785" s="83"/>
      <c r="AA785" s="83"/>
      <c r="AB785" s="83"/>
      <c r="AC785" s="83">
        <f t="shared" si="262"/>
        <v>0</v>
      </c>
      <c r="AD785" s="83">
        <f t="shared" si="263"/>
        <v>0</v>
      </c>
      <c r="AE785" s="83"/>
      <c r="AF785" s="83">
        <f t="shared" si="272"/>
        <v>0</v>
      </c>
      <c r="AG785" s="83">
        <f t="shared" si="273"/>
        <v>0</v>
      </c>
      <c r="AH785" s="83"/>
      <c r="AI785" s="83"/>
      <c r="AJ785" s="83"/>
      <c r="AK785" s="83"/>
      <c r="AL785" s="83"/>
      <c r="AM785" s="83"/>
      <c r="AN785" s="83"/>
      <c r="AO785" s="83"/>
      <c r="AP785" s="83"/>
      <c r="AQ785" s="83">
        <f t="shared" ca="1" si="274"/>
        <v>4</v>
      </c>
      <c r="AR785" s="83">
        <f t="shared" ca="1" si="275"/>
        <v>-140.96047724719361</v>
      </c>
      <c r="AS785" s="83">
        <f t="shared" ca="1" si="268"/>
        <v>-143.03952275280639</v>
      </c>
      <c r="AT785" s="83" cm="1">
        <f t="array" aca="1" ref="AT785" ca="1">_xlfn.LET(_xlpm.rozsah, $F$3:$F$10001,_xlpm.podminka, (_xlpm.rozsah&gt;M785)*(ISNUMBER(_xlpm.rozsah)),_xlpm.indexy, IF(_xlpm.podminka, ROW(_xlpm.rozsah)-MIN(ROW(_xlpm.rozsah))+1),_xlpm.prvni, MIN(_xlpm.indexy),_xlpm.finalni, IF(_xlpm.prvni=1, 2, _xlpm.prvni),INDEX(_xlpm.rozsah, _xlpm.finalni))</f>
        <v>1400</v>
      </c>
      <c r="AU785" s="83" cm="1">
        <f t="array" aca="1" ref="AU785" ca="1">INDEX($F$3:$F$10001,MATCH(AT785,$F$3:$F$10004,0)-1)</f>
        <v>1300</v>
      </c>
      <c r="AV785" s="83">
        <f t="shared" ca="1" si="264"/>
        <v>-144</v>
      </c>
      <c r="AW785" s="83">
        <f t="shared" ca="1" si="265"/>
        <v>-140</v>
      </c>
      <c r="AX785" s="83">
        <f t="shared" ca="1" si="276"/>
        <v>360</v>
      </c>
      <c r="AY785" s="83">
        <f t="shared" ca="1" si="277"/>
        <v>350</v>
      </c>
      <c r="AZ785" s="83">
        <f t="shared" ca="1" si="278"/>
        <v>10</v>
      </c>
      <c r="BA785" s="83">
        <f t="shared" ca="1" si="279"/>
        <v>357.59880688201599</v>
      </c>
      <c r="BB785" s="83">
        <f t="shared" ca="1" si="281"/>
        <v>352.40119311798401</v>
      </c>
    </row>
    <row r="786" spans="1:54" x14ac:dyDescent="0.25">
      <c r="A786" s="58">
        <v>784</v>
      </c>
      <c r="B786" s="59">
        <f t="shared" si="269"/>
        <v>13.066666666666666</v>
      </c>
      <c r="C786" s="58">
        <v>37.700000000000003</v>
      </c>
      <c r="D786" s="58">
        <v>37.6</v>
      </c>
      <c r="F786" s="117"/>
      <c r="G786" s="117"/>
      <c r="H786" s="112">
        <f t="shared" si="270"/>
        <v>0</v>
      </c>
      <c r="I786" s="121"/>
      <c r="J786" s="92">
        <f t="shared" si="271"/>
        <v>0</v>
      </c>
      <c r="L786" s="94">
        <v>784</v>
      </c>
      <c r="M786" s="114">
        <f t="shared" ca="1" si="267"/>
        <v>1299.3933775852934</v>
      </c>
      <c r="N786" s="115">
        <f ca="1">( IF(ISNUMBER(D786), D786,1)/100)*BB786 - $T$23 + $T$21</f>
        <v>131.53157299162109</v>
      </c>
      <c r="P786" s="102"/>
      <c r="Q786" s="102"/>
      <c r="R786" s="102"/>
      <c r="S786" s="102"/>
      <c r="AC786" s="83">
        <f t="shared" si="262"/>
        <v>0</v>
      </c>
      <c r="AD786" s="83">
        <f t="shared" si="263"/>
        <v>0</v>
      </c>
      <c r="AF786" s="83">
        <f t="shared" si="272"/>
        <v>0</v>
      </c>
      <c r="AG786" s="83">
        <f t="shared" si="273"/>
        <v>0</v>
      </c>
      <c r="AQ786" s="83">
        <f t="shared" ca="1" si="274"/>
        <v>12</v>
      </c>
      <c r="AR786" s="83">
        <f t="shared" ca="1" si="275"/>
        <v>-139.92720531023519</v>
      </c>
      <c r="AS786" s="83">
        <f t="shared" ca="1" si="268"/>
        <v>-128.07279468976481</v>
      </c>
      <c r="AT786" s="83" cm="1">
        <f t="array" aca="1" ref="AT786" ca="1">_xlfn.LET(_xlpm.rozsah, $F$3:$F$10001,_xlpm.podminka, (_xlpm.rozsah&gt;M786)*(ISNUMBER(_xlpm.rozsah)),_xlpm.indexy, IF(_xlpm.podminka, ROW(_xlpm.rozsah)-MIN(ROW(_xlpm.rozsah))+1),_xlpm.prvni, MIN(_xlpm.indexy),_xlpm.finalni, IF(_xlpm.prvni=1, 2, _xlpm.prvni),INDEX(_xlpm.rozsah, _xlpm.finalni))</f>
        <v>1300</v>
      </c>
      <c r="AU786" s="83" cm="1">
        <f t="array" aca="1" ref="AU786" ca="1">INDEX($F$3:$F$10001,MATCH(AT786,$F$3:$F$10004,0)-1)</f>
        <v>1200</v>
      </c>
      <c r="AV786" s="83">
        <f t="shared" ca="1" si="264"/>
        <v>-140</v>
      </c>
      <c r="AW786" s="83">
        <f t="shared" ca="1" si="265"/>
        <v>-128</v>
      </c>
      <c r="AX786" s="83">
        <f t="shared" ca="1" si="276"/>
        <v>350</v>
      </c>
      <c r="AY786" s="83">
        <f t="shared" ca="1" si="277"/>
        <v>320</v>
      </c>
      <c r="AZ786" s="83">
        <f t="shared" ca="1" si="278"/>
        <v>30</v>
      </c>
      <c r="BA786" s="83">
        <f t="shared" ca="1" si="279"/>
        <v>320.18198672441201</v>
      </c>
      <c r="BB786" s="83">
        <f t="shared" ca="1" si="281"/>
        <v>349.81801327558799</v>
      </c>
    </row>
    <row r="787" spans="1:54" x14ac:dyDescent="0.25">
      <c r="A787" s="58">
        <v>785</v>
      </c>
      <c r="B787" s="59">
        <f t="shared" si="269"/>
        <v>13.083333333333334</v>
      </c>
      <c r="C787" s="58">
        <v>47</v>
      </c>
      <c r="D787" s="58">
        <v>35</v>
      </c>
      <c r="F787" s="117"/>
      <c r="G787" s="117"/>
      <c r="H787" s="112">
        <f t="shared" si="270"/>
        <v>0</v>
      </c>
      <c r="I787" s="121"/>
      <c r="J787" s="92">
        <f t="shared" si="271"/>
        <v>0</v>
      </c>
      <c r="L787" s="94">
        <v>785</v>
      </c>
      <c r="M787" s="114">
        <f t="shared" ca="1" si="267"/>
        <v>1373.2490383689335</v>
      </c>
      <c r="N787" s="115">
        <f ca="1">( IF(ISNUMBER(D787), D787,1)/100)*BB787 - $T$23 + $T$21</f>
        <v>125.06371634291266</v>
      </c>
      <c r="P787" s="102"/>
      <c r="Q787" s="102"/>
      <c r="R787" s="102"/>
      <c r="S787" s="102"/>
      <c r="AC787" s="83">
        <f t="shared" si="262"/>
        <v>0</v>
      </c>
      <c r="AD787" s="83">
        <f t="shared" si="263"/>
        <v>0</v>
      </c>
      <c r="AF787" s="83">
        <f t="shared" si="272"/>
        <v>0</v>
      </c>
      <c r="AG787" s="83">
        <f t="shared" si="273"/>
        <v>0</v>
      </c>
      <c r="AQ787" s="83">
        <f t="shared" ca="1" si="274"/>
        <v>4</v>
      </c>
      <c r="AR787" s="83">
        <f t="shared" ca="1" si="275"/>
        <v>-142.92996153475735</v>
      </c>
      <c r="AS787" s="83">
        <f t="shared" ca="1" si="268"/>
        <v>-141.07003846524265</v>
      </c>
      <c r="AT787" s="83" cm="1">
        <f t="array" aca="1" ref="AT787" ca="1">_xlfn.LET(_xlpm.rozsah, $F$3:$F$10001,_xlpm.podminka, (_xlpm.rozsah&gt;M787)*(ISNUMBER(_xlpm.rozsah)),_xlpm.indexy, IF(_xlpm.podminka, ROW(_xlpm.rozsah)-MIN(ROW(_xlpm.rozsah))+1),_xlpm.prvni, MIN(_xlpm.indexy),_xlpm.finalni, IF(_xlpm.prvni=1, 2, _xlpm.prvni),INDEX(_xlpm.rozsah, _xlpm.finalni))</f>
        <v>1400</v>
      </c>
      <c r="AU787" s="83" cm="1">
        <f t="array" aca="1" ref="AU787" ca="1">INDEX($F$3:$F$10001,MATCH(AT787,$F$3:$F$10004,0)-1)</f>
        <v>1300</v>
      </c>
      <c r="AV787" s="83">
        <f t="shared" ca="1" si="264"/>
        <v>-144</v>
      </c>
      <c r="AW787" s="83">
        <f t="shared" ca="1" si="265"/>
        <v>-140</v>
      </c>
      <c r="AX787" s="83">
        <f t="shared" ca="1" si="276"/>
        <v>360</v>
      </c>
      <c r="AY787" s="83">
        <f t="shared" ca="1" si="277"/>
        <v>350</v>
      </c>
      <c r="AZ787" s="83">
        <f t="shared" ca="1" si="278"/>
        <v>10</v>
      </c>
      <c r="BA787" s="83">
        <f t="shared" ca="1" si="279"/>
        <v>352.67509616310667</v>
      </c>
      <c r="BB787" s="83">
        <f t="shared" ca="1" si="281"/>
        <v>357.32490383689333</v>
      </c>
    </row>
    <row r="788" spans="1:54" x14ac:dyDescent="0.25">
      <c r="A788" s="58">
        <v>786</v>
      </c>
      <c r="B788" s="59">
        <f t="shared" si="269"/>
        <v>13.1</v>
      </c>
      <c r="C788" s="58">
        <v>48.8</v>
      </c>
      <c r="D788" s="58">
        <v>33.4</v>
      </c>
      <c r="F788" s="117"/>
      <c r="G788" s="117"/>
      <c r="H788" s="112">
        <f t="shared" si="270"/>
        <v>0</v>
      </c>
      <c r="I788" s="121"/>
      <c r="J788" s="92">
        <f t="shared" si="271"/>
        <v>0</v>
      </c>
      <c r="L788" s="94">
        <v>786</v>
      </c>
      <c r="M788" s="114">
        <f t="shared" ca="1" si="267"/>
        <v>1387.5436823915734</v>
      </c>
      <c r="N788" s="115">
        <f ca="1">( IF(ISNUMBER(D788), D788,1)/100)*BB788 - $T$23 + $T$21</f>
        <v>119.82395899187853</v>
      </c>
      <c r="P788" s="102"/>
      <c r="Q788" s="102"/>
      <c r="R788" s="102"/>
      <c r="S788" s="102"/>
      <c r="AC788" s="83">
        <f t="shared" si="262"/>
        <v>0</v>
      </c>
      <c r="AD788" s="83">
        <f t="shared" si="263"/>
        <v>0</v>
      </c>
      <c r="AF788" s="83">
        <f t="shared" si="272"/>
        <v>0</v>
      </c>
      <c r="AG788" s="83">
        <f t="shared" si="273"/>
        <v>0</v>
      </c>
      <c r="AQ788" s="83">
        <f t="shared" ca="1" si="274"/>
        <v>4</v>
      </c>
      <c r="AR788" s="83">
        <f t="shared" ca="1" si="275"/>
        <v>-143.50174729566294</v>
      </c>
      <c r="AS788" s="83">
        <f t="shared" ca="1" si="268"/>
        <v>-140.49825270433706</v>
      </c>
      <c r="AT788" s="83" cm="1">
        <f t="array" aca="1" ref="AT788" ca="1">_xlfn.LET(_xlpm.rozsah, $F$3:$F$10001,_xlpm.podminka, (_xlpm.rozsah&gt;M788)*(ISNUMBER(_xlpm.rozsah)),_xlpm.indexy, IF(_xlpm.podminka, ROW(_xlpm.rozsah)-MIN(ROW(_xlpm.rozsah))+1),_xlpm.prvni, MIN(_xlpm.indexy),_xlpm.finalni, IF(_xlpm.prvni=1, 2, _xlpm.prvni),INDEX(_xlpm.rozsah, _xlpm.finalni))</f>
        <v>1400</v>
      </c>
      <c r="AU788" s="83" cm="1">
        <f t="array" aca="1" ref="AU788" ca="1">INDEX($F$3:$F$10001,MATCH(AT788,$F$3:$F$10004,0)-1)</f>
        <v>1300</v>
      </c>
      <c r="AV788" s="83">
        <f t="shared" ca="1" si="264"/>
        <v>-144</v>
      </c>
      <c r="AW788" s="83">
        <f t="shared" ca="1" si="265"/>
        <v>-140</v>
      </c>
      <c r="AX788" s="83">
        <f t="shared" ca="1" si="276"/>
        <v>360</v>
      </c>
      <c r="AY788" s="83">
        <f t="shared" ca="1" si="277"/>
        <v>350</v>
      </c>
      <c r="AZ788" s="83">
        <f t="shared" ca="1" si="278"/>
        <v>10</v>
      </c>
      <c r="BA788" s="83">
        <f t="shared" ca="1" si="279"/>
        <v>351.24563176084268</v>
      </c>
      <c r="BB788" s="83">
        <f t="shared" ca="1" si="281"/>
        <v>358.75436823915732</v>
      </c>
    </row>
    <row r="789" spans="1:54" s="81" customFormat="1" x14ac:dyDescent="0.25">
      <c r="A789" s="79">
        <v>787</v>
      </c>
      <c r="B789" s="80">
        <f t="shared" si="269"/>
        <v>13.116666666666667</v>
      </c>
      <c r="C789" s="79">
        <v>41.7</v>
      </c>
      <c r="D789" s="79" t="s">
        <v>8</v>
      </c>
      <c r="F789" s="117"/>
      <c r="G789" s="117"/>
      <c r="H789" s="112">
        <f t="shared" si="270"/>
        <v>0</v>
      </c>
      <c r="I789" s="121"/>
      <c r="J789" s="92">
        <f t="shared" si="271"/>
        <v>0</v>
      </c>
      <c r="K789" s="83"/>
      <c r="L789" s="94">
        <v>787</v>
      </c>
      <c r="M789" s="114">
        <f t="shared" ca="1" si="267"/>
        <v>1331.1592531911601</v>
      </c>
      <c r="N789" s="115">
        <f ca="1">AS789</f>
        <v>-142.7536298723536</v>
      </c>
      <c r="O789" s="83"/>
      <c r="P789" s="102"/>
      <c r="Q789" s="102"/>
      <c r="R789" s="102"/>
      <c r="S789" s="102"/>
      <c r="T789" s="83"/>
      <c r="U789" s="83"/>
      <c r="V789" s="83"/>
      <c r="W789" s="83"/>
      <c r="X789" s="83"/>
      <c r="Y789" s="83"/>
      <c r="Z789" s="83"/>
      <c r="AA789" s="83"/>
      <c r="AB789" s="83"/>
      <c r="AC789" s="83">
        <f t="shared" si="262"/>
        <v>0</v>
      </c>
      <c r="AD789" s="83">
        <f t="shared" si="263"/>
        <v>0</v>
      </c>
      <c r="AE789" s="83"/>
      <c r="AF789" s="83">
        <f t="shared" si="272"/>
        <v>0</v>
      </c>
      <c r="AG789" s="83">
        <f t="shared" si="273"/>
        <v>0</v>
      </c>
      <c r="AH789" s="83"/>
      <c r="AI789" s="83"/>
      <c r="AJ789" s="83"/>
      <c r="AK789" s="83"/>
      <c r="AL789" s="83"/>
      <c r="AM789" s="83"/>
      <c r="AN789" s="83"/>
      <c r="AO789" s="83"/>
      <c r="AP789" s="83"/>
      <c r="AQ789" s="83">
        <f t="shared" ca="1" si="274"/>
        <v>4</v>
      </c>
      <c r="AR789" s="83">
        <f t="shared" ca="1" si="275"/>
        <v>-141.2463701276464</v>
      </c>
      <c r="AS789" s="83">
        <f t="shared" ca="1" si="268"/>
        <v>-142.7536298723536</v>
      </c>
      <c r="AT789" s="83" cm="1">
        <f t="array" aca="1" ref="AT789" ca="1">_xlfn.LET(_xlpm.rozsah, $F$3:$F$10001,_xlpm.podminka, (_xlpm.rozsah&gt;M789)*(ISNUMBER(_xlpm.rozsah)),_xlpm.indexy, IF(_xlpm.podminka, ROW(_xlpm.rozsah)-MIN(ROW(_xlpm.rozsah))+1),_xlpm.prvni, MIN(_xlpm.indexy),_xlpm.finalni, IF(_xlpm.prvni=1, 2, _xlpm.prvni),INDEX(_xlpm.rozsah, _xlpm.finalni))</f>
        <v>1400</v>
      </c>
      <c r="AU789" s="83" cm="1">
        <f t="array" aca="1" ref="AU789" ca="1">INDEX($F$3:$F$10001,MATCH(AT789,$F$3:$F$10004,0)-1)</f>
        <v>1300</v>
      </c>
      <c r="AV789" s="83">
        <f t="shared" ca="1" si="264"/>
        <v>-144</v>
      </c>
      <c r="AW789" s="83">
        <f t="shared" ca="1" si="265"/>
        <v>-140</v>
      </c>
      <c r="AX789" s="83">
        <f t="shared" ca="1" si="276"/>
        <v>360</v>
      </c>
      <c r="AY789" s="83">
        <f t="shared" ca="1" si="277"/>
        <v>350</v>
      </c>
      <c r="AZ789" s="83">
        <f t="shared" ca="1" si="278"/>
        <v>10</v>
      </c>
      <c r="BA789" s="83">
        <f t="shared" ca="1" si="279"/>
        <v>356.884074680884</v>
      </c>
      <c r="BB789" s="83">
        <f t="shared" ca="1" si="281"/>
        <v>353.115925319116</v>
      </c>
    </row>
    <row r="790" spans="1:54" s="81" customFormat="1" x14ac:dyDescent="0.25">
      <c r="A790" s="79">
        <v>788</v>
      </c>
      <c r="B790" s="80">
        <f t="shared" si="269"/>
        <v>13.133333333333333</v>
      </c>
      <c r="C790" s="79">
        <v>27.7</v>
      </c>
      <c r="D790" s="79" t="s">
        <v>8</v>
      </c>
      <c r="F790" s="117"/>
      <c r="G790" s="117"/>
      <c r="H790" s="112">
        <f t="shared" si="270"/>
        <v>0</v>
      </c>
      <c r="I790" s="121"/>
      <c r="J790" s="92">
        <f t="shared" si="271"/>
        <v>0</v>
      </c>
      <c r="K790" s="83"/>
      <c r="L790" s="94">
        <v>788</v>
      </c>
      <c r="M790" s="114">
        <f t="shared" ca="1" si="267"/>
        <v>1219.9786885706267</v>
      </c>
      <c r="N790" s="115">
        <f ca="1">AS790</f>
        <v>-137.6025573715248</v>
      </c>
      <c r="O790" s="83"/>
      <c r="P790" s="102"/>
      <c r="Q790" s="102"/>
      <c r="R790" s="102"/>
      <c r="S790" s="102"/>
      <c r="T790" s="83"/>
      <c r="U790" s="83"/>
      <c r="V790" s="83"/>
      <c r="W790" s="83"/>
      <c r="X790" s="83"/>
      <c r="Y790" s="83"/>
      <c r="Z790" s="83"/>
      <c r="AA790" s="83"/>
      <c r="AB790" s="83"/>
      <c r="AC790" s="83">
        <f t="shared" si="262"/>
        <v>0</v>
      </c>
      <c r="AD790" s="83">
        <f t="shared" si="263"/>
        <v>0</v>
      </c>
      <c r="AE790" s="83"/>
      <c r="AF790" s="83">
        <f t="shared" si="272"/>
        <v>0</v>
      </c>
      <c r="AG790" s="83">
        <f t="shared" si="273"/>
        <v>0</v>
      </c>
      <c r="AH790" s="83"/>
      <c r="AI790" s="83"/>
      <c r="AJ790" s="83"/>
      <c r="AK790" s="83"/>
      <c r="AL790" s="83"/>
      <c r="AM790" s="83"/>
      <c r="AN790" s="83"/>
      <c r="AO790" s="83"/>
      <c r="AP790" s="83"/>
      <c r="AQ790" s="83">
        <f t="shared" ca="1" si="274"/>
        <v>12</v>
      </c>
      <c r="AR790" s="83">
        <f t="shared" ca="1" si="275"/>
        <v>-130.3974426284752</v>
      </c>
      <c r="AS790" s="83">
        <f t="shared" ca="1" si="268"/>
        <v>-137.6025573715248</v>
      </c>
      <c r="AT790" s="83" cm="1">
        <f t="array" aca="1" ref="AT790" ca="1">_xlfn.LET(_xlpm.rozsah, $F$3:$F$10001,_xlpm.podminka, (_xlpm.rozsah&gt;M790)*(ISNUMBER(_xlpm.rozsah)),_xlpm.indexy, IF(_xlpm.podminka, ROW(_xlpm.rozsah)-MIN(ROW(_xlpm.rozsah))+1),_xlpm.prvni, MIN(_xlpm.indexy),_xlpm.finalni, IF(_xlpm.prvni=1, 2, _xlpm.prvni),INDEX(_xlpm.rozsah, _xlpm.finalni))</f>
        <v>1300</v>
      </c>
      <c r="AU790" s="83" cm="1">
        <f t="array" aca="1" ref="AU790" ca="1">INDEX($F$3:$F$10001,MATCH(AT790,$F$3:$F$10004,0)-1)</f>
        <v>1200</v>
      </c>
      <c r="AV790" s="83">
        <f t="shared" ca="1" si="264"/>
        <v>-140</v>
      </c>
      <c r="AW790" s="83">
        <f t="shared" ca="1" si="265"/>
        <v>-128</v>
      </c>
      <c r="AX790" s="83">
        <f t="shared" ca="1" si="276"/>
        <v>350</v>
      </c>
      <c r="AY790" s="83">
        <f t="shared" ca="1" si="277"/>
        <v>320</v>
      </c>
      <c r="AZ790" s="83">
        <f t="shared" ca="1" si="278"/>
        <v>30</v>
      </c>
      <c r="BA790" s="83">
        <f t="shared" ca="1" si="279"/>
        <v>344.00639342881198</v>
      </c>
      <c r="BB790" s="83">
        <f t="shared" ca="1" si="281"/>
        <v>325.99360657118802</v>
      </c>
    </row>
    <row r="791" spans="1:54" s="81" customFormat="1" x14ac:dyDescent="0.25">
      <c r="A791" s="79">
        <v>789</v>
      </c>
      <c r="B791" s="80">
        <f t="shared" si="269"/>
        <v>13.15</v>
      </c>
      <c r="C791" s="79">
        <v>17.2</v>
      </c>
      <c r="D791" s="79" t="s">
        <v>8</v>
      </c>
      <c r="F791" s="117"/>
      <c r="G791" s="117"/>
      <c r="H791" s="112">
        <f t="shared" si="270"/>
        <v>0</v>
      </c>
      <c r="I791" s="121"/>
      <c r="J791" s="92">
        <f t="shared" si="271"/>
        <v>0</v>
      </c>
      <c r="K791" s="83"/>
      <c r="L791" s="94">
        <v>789</v>
      </c>
      <c r="M791" s="114">
        <f t="shared" ca="1" si="267"/>
        <v>1136.5932651052267</v>
      </c>
      <c r="N791" s="115">
        <f ca="1">AS791</f>
        <v>-125.07253879158186</v>
      </c>
      <c r="O791" s="83"/>
      <c r="P791" s="102"/>
      <c r="Q791" s="102"/>
      <c r="R791" s="102"/>
      <c r="S791" s="102"/>
      <c r="T791" s="83"/>
      <c r="U791" s="83"/>
      <c r="V791" s="83"/>
      <c r="W791" s="83"/>
      <c r="X791" s="83"/>
      <c r="Y791" s="83"/>
      <c r="Z791" s="83"/>
      <c r="AA791" s="83"/>
      <c r="AB791" s="83"/>
      <c r="AC791" s="83">
        <f t="shared" si="262"/>
        <v>0</v>
      </c>
      <c r="AD791" s="83">
        <f t="shared" si="263"/>
        <v>0</v>
      </c>
      <c r="AE791" s="83"/>
      <c r="AF791" s="83">
        <f t="shared" si="272"/>
        <v>0</v>
      </c>
      <c r="AG791" s="83">
        <f t="shared" si="273"/>
        <v>0</v>
      </c>
      <c r="AH791" s="83"/>
      <c r="AI791" s="83"/>
      <c r="AJ791" s="83"/>
      <c r="AK791" s="83"/>
      <c r="AL791" s="83"/>
      <c r="AM791" s="83"/>
      <c r="AN791" s="83"/>
      <c r="AO791" s="83"/>
      <c r="AP791" s="83"/>
      <c r="AQ791" s="83">
        <f t="shared" ca="1" si="274"/>
        <v>8</v>
      </c>
      <c r="AR791" s="83">
        <f t="shared" ca="1" si="275"/>
        <v>-122.92746120841814</v>
      </c>
      <c r="AS791" s="83">
        <f t="shared" ca="1" si="268"/>
        <v>-125.07253879158186</v>
      </c>
      <c r="AT791" s="83" cm="1">
        <f t="array" aca="1" ref="AT791" ca="1">_xlfn.LET(_xlpm.rozsah, $F$3:$F$10001,_xlpm.podminka, (_xlpm.rozsah&gt;M791)*(ISNUMBER(_xlpm.rozsah)),_xlpm.indexy, IF(_xlpm.podminka, ROW(_xlpm.rozsah)-MIN(ROW(_xlpm.rozsah))+1),_xlpm.prvni, MIN(_xlpm.indexy),_xlpm.finalni, IF(_xlpm.prvni=1, 2, _xlpm.prvni),INDEX(_xlpm.rozsah, _xlpm.finalni))</f>
        <v>1200</v>
      </c>
      <c r="AU791" s="83" cm="1">
        <f t="array" aca="1" ref="AU791" ca="1">INDEX($F$3:$F$10001,MATCH(AT791,$F$3:$F$10004,0)-1)</f>
        <v>1100</v>
      </c>
      <c r="AV791" s="83">
        <f t="shared" ca="1" si="264"/>
        <v>-128</v>
      </c>
      <c r="AW791" s="83">
        <f t="shared" ca="1" si="265"/>
        <v>-120</v>
      </c>
      <c r="AX791" s="83">
        <f t="shared" ca="1" si="276"/>
        <v>320</v>
      </c>
      <c r="AY791" s="83">
        <f t="shared" ca="1" si="277"/>
        <v>300</v>
      </c>
      <c r="AZ791" s="83">
        <f t="shared" ca="1" si="278"/>
        <v>20</v>
      </c>
      <c r="BA791" s="83">
        <f t="shared" ca="1" si="279"/>
        <v>312.68134697895465</v>
      </c>
      <c r="BB791" s="83">
        <f t="shared" ca="1" si="281"/>
        <v>307.31865302104535</v>
      </c>
    </row>
    <row r="792" spans="1:54" x14ac:dyDescent="0.25">
      <c r="A792" s="58">
        <v>790</v>
      </c>
      <c r="B792" s="59">
        <f t="shared" si="269"/>
        <v>13.166666666666666</v>
      </c>
      <c r="C792" s="58">
        <v>14</v>
      </c>
      <c r="D792" s="58">
        <v>37.6</v>
      </c>
      <c r="F792" s="117"/>
      <c r="G792" s="117"/>
      <c r="H792" s="112">
        <f t="shared" si="270"/>
        <v>0</v>
      </c>
      <c r="I792" s="121"/>
      <c r="J792" s="92">
        <f t="shared" si="271"/>
        <v>0</v>
      </c>
      <c r="L792" s="94">
        <v>790</v>
      </c>
      <c r="M792" s="114">
        <f t="shared" ca="1" si="267"/>
        <v>1111.1805646205335</v>
      </c>
      <c r="N792" s="115">
        <f t="shared" ref="N792:N829" ca="1" si="282">( IF(ISNUMBER(D792),D792,1)/100)*BB792 - $T$23 + $T$21</f>
        <v>113.64077845946412</v>
      </c>
      <c r="P792" s="102"/>
      <c r="Q792" s="102"/>
      <c r="R792" s="102"/>
      <c r="S792" s="102"/>
      <c r="AC792" s="83">
        <f t="shared" si="262"/>
        <v>0</v>
      </c>
      <c r="AD792" s="83">
        <f t="shared" si="263"/>
        <v>0</v>
      </c>
      <c r="AF792" s="83">
        <f t="shared" si="272"/>
        <v>0</v>
      </c>
      <c r="AG792" s="83">
        <f t="shared" si="273"/>
        <v>0</v>
      </c>
      <c r="AQ792" s="83">
        <f t="shared" ca="1" si="274"/>
        <v>8</v>
      </c>
      <c r="AR792" s="83">
        <f t="shared" ca="1" si="275"/>
        <v>-120.89444516964268</v>
      </c>
      <c r="AS792" s="83">
        <f t="shared" ca="1" si="268"/>
        <v>-127.10555483035732</v>
      </c>
      <c r="AT792" s="83" cm="1">
        <f t="array" aca="1" ref="AT792" ca="1">_xlfn.LET(_xlpm.rozsah, $F$3:$F$10001,_xlpm.podminka, (_xlpm.rozsah&gt;M792)*(ISNUMBER(_xlpm.rozsah)),_xlpm.indexy, IF(_xlpm.podminka, ROW(_xlpm.rozsah)-MIN(ROW(_xlpm.rozsah))+1),_xlpm.prvni, MIN(_xlpm.indexy),_xlpm.finalni, IF(_xlpm.prvni=1, 2, _xlpm.prvni),INDEX(_xlpm.rozsah, _xlpm.finalni))</f>
        <v>1200</v>
      </c>
      <c r="AU792" s="83" cm="1">
        <f t="array" aca="1" ref="AU792" ca="1">INDEX($F$3:$F$10001,MATCH(AT792,$F$3:$F$10004,0)-1)</f>
        <v>1100</v>
      </c>
      <c r="AV792" s="83">
        <f t="shared" ca="1" si="264"/>
        <v>-128</v>
      </c>
      <c r="AW792" s="83">
        <f t="shared" ca="1" si="265"/>
        <v>-120</v>
      </c>
      <c r="AX792" s="83">
        <f t="shared" ca="1" si="276"/>
        <v>320</v>
      </c>
      <c r="AY792" s="83">
        <f t="shared" ca="1" si="277"/>
        <v>300</v>
      </c>
      <c r="AZ792" s="83">
        <f t="shared" ca="1" si="278"/>
        <v>20</v>
      </c>
      <c r="BA792" s="83">
        <f t="shared" ca="1" si="279"/>
        <v>317.76388707589331</v>
      </c>
      <c r="BB792" s="83">
        <f t="shared" ca="1" si="281"/>
        <v>302.23611292410669</v>
      </c>
    </row>
    <row r="793" spans="1:54" x14ac:dyDescent="0.25">
      <c r="A793" s="58">
        <v>791</v>
      </c>
      <c r="B793" s="59">
        <f t="shared" si="269"/>
        <v>13.183333333333334</v>
      </c>
      <c r="C793" s="58">
        <v>18.399999999999999</v>
      </c>
      <c r="D793" s="58">
        <v>25</v>
      </c>
      <c r="F793" s="117"/>
      <c r="G793" s="117"/>
      <c r="H793" s="112">
        <f t="shared" si="270"/>
        <v>0</v>
      </c>
      <c r="I793" s="121"/>
      <c r="J793" s="92">
        <f t="shared" si="271"/>
        <v>0</v>
      </c>
      <c r="L793" s="94">
        <v>791</v>
      </c>
      <c r="M793" s="114">
        <f t="shared" ca="1" si="267"/>
        <v>1146.1230277869868</v>
      </c>
      <c r="N793" s="115">
        <f t="shared" ca="1" si="282"/>
        <v>77.306151389349338</v>
      </c>
      <c r="P793" s="102"/>
      <c r="Q793" s="102"/>
      <c r="R793" s="102"/>
      <c r="S793" s="102"/>
      <c r="AC793" s="83">
        <f t="shared" ref="AC793:AC856" si="283">AG793</f>
        <v>0</v>
      </c>
      <c r="AD793" s="83">
        <f t="shared" si="263"/>
        <v>0</v>
      </c>
      <c r="AF793" s="83">
        <f t="shared" si="272"/>
        <v>0</v>
      </c>
      <c r="AG793" s="83">
        <f t="shared" si="273"/>
        <v>0</v>
      </c>
      <c r="AQ793" s="83">
        <f t="shared" ca="1" si="274"/>
        <v>8</v>
      </c>
      <c r="AR793" s="83">
        <f t="shared" ca="1" si="275"/>
        <v>-123.68984222295894</v>
      </c>
      <c r="AS793" s="83">
        <f t="shared" ca="1" si="268"/>
        <v>-124.31015777704106</v>
      </c>
      <c r="AT793" s="83" cm="1">
        <f t="array" aca="1" ref="AT793" ca="1">_xlfn.LET(_xlpm.rozsah, $F$3:$F$10001,_xlpm.podminka, (_xlpm.rozsah&gt;M793)*(ISNUMBER(_xlpm.rozsah)),_xlpm.indexy, IF(_xlpm.podminka, ROW(_xlpm.rozsah)-MIN(ROW(_xlpm.rozsah))+1),_xlpm.prvni, MIN(_xlpm.indexy),_xlpm.finalni, IF(_xlpm.prvni=1, 2, _xlpm.prvni),INDEX(_xlpm.rozsah, _xlpm.finalni))</f>
        <v>1200</v>
      </c>
      <c r="AU793" s="83" cm="1">
        <f t="array" aca="1" ref="AU793" ca="1">INDEX($F$3:$F$10001,MATCH(AT793,$F$3:$F$10004,0)-1)</f>
        <v>1100</v>
      </c>
      <c r="AV793" s="83">
        <f t="shared" ca="1" si="264"/>
        <v>-128</v>
      </c>
      <c r="AW793" s="83">
        <f t="shared" ca="1" si="265"/>
        <v>-120</v>
      </c>
      <c r="AX793" s="83">
        <f t="shared" ca="1" si="276"/>
        <v>320</v>
      </c>
      <c r="AY793" s="83">
        <f t="shared" ca="1" si="277"/>
        <v>300</v>
      </c>
      <c r="AZ793" s="83">
        <f t="shared" ca="1" si="278"/>
        <v>20</v>
      </c>
      <c r="BA793" s="83">
        <f t="shared" ca="1" si="279"/>
        <v>310.77539444260265</v>
      </c>
      <c r="BB793" s="83">
        <f t="shared" ca="1" si="281"/>
        <v>309.22460555739735</v>
      </c>
    </row>
    <row r="794" spans="1:54" x14ac:dyDescent="0.25">
      <c r="A794" s="58">
        <v>792</v>
      </c>
      <c r="B794" s="59">
        <f t="shared" si="269"/>
        <v>13.2</v>
      </c>
      <c r="C794" s="58">
        <v>27.6</v>
      </c>
      <c r="D794" s="58">
        <v>17.7</v>
      </c>
      <c r="F794" s="117"/>
      <c r="G794" s="117"/>
      <c r="H794" s="112">
        <f t="shared" si="270"/>
        <v>0</v>
      </c>
      <c r="I794" s="121"/>
      <c r="J794" s="92">
        <f t="shared" si="271"/>
        <v>0</v>
      </c>
      <c r="L794" s="94">
        <v>792</v>
      </c>
      <c r="M794" s="114">
        <f t="shared" ca="1" si="267"/>
        <v>1219.1845416804802</v>
      </c>
      <c r="N794" s="115">
        <f t="shared" ca="1" si="282"/>
        <v>57.658699163233493</v>
      </c>
      <c r="P794" s="102"/>
      <c r="Q794" s="102"/>
      <c r="R794" s="102"/>
      <c r="S794" s="102"/>
      <c r="AC794" s="83">
        <f t="shared" si="283"/>
        <v>0</v>
      </c>
      <c r="AD794" s="83">
        <f t="shared" ref="AD794:AD857" si="284">AD793+AC794</f>
        <v>0</v>
      </c>
      <c r="AF794" s="83">
        <f t="shared" si="272"/>
        <v>0</v>
      </c>
      <c r="AG794" s="83">
        <f t="shared" si="273"/>
        <v>0</v>
      </c>
      <c r="AQ794" s="83">
        <f t="shared" ca="1" si="274"/>
        <v>12</v>
      </c>
      <c r="AR794" s="83">
        <f t="shared" ca="1" si="275"/>
        <v>-130.30214500165761</v>
      </c>
      <c r="AS794" s="83">
        <f t="shared" ca="1" si="268"/>
        <v>-137.69785499834239</v>
      </c>
      <c r="AT794" s="83" cm="1">
        <f t="array" aca="1" ref="AT794" ca="1">_xlfn.LET(_xlpm.rozsah, $F$3:$F$10001,_xlpm.podminka, (_xlpm.rozsah&gt;M794)*(ISNUMBER(_xlpm.rozsah)),_xlpm.indexy, IF(_xlpm.podminka, ROW(_xlpm.rozsah)-MIN(ROW(_xlpm.rozsah))+1),_xlpm.prvni, MIN(_xlpm.indexy),_xlpm.finalni, IF(_xlpm.prvni=1, 2, _xlpm.prvni),INDEX(_xlpm.rozsah, _xlpm.finalni))</f>
        <v>1300</v>
      </c>
      <c r="AU794" s="83" cm="1">
        <f t="array" aca="1" ref="AU794" ca="1">INDEX($F$3:$F$10001,MATCH(AT794,$F$3:$F$10004,0)-1)</f>
        <v>1200</v>
      </c>
      <c r="AV794" s="83">
        <f t="shared" ca="1" si="264"/>
        <v>-140</v>
      </c>
      <c r="AW794" s="83">
        <f t="shared" ca="1" si="265"/>
        <v>-128</v>
      </c>
      <c r="AX794" s="83">
        <f t="shared" ca="1" si="276"/>
        <v>350</v>
      </c>
      <c r="AY794" s="83">
        <f t="shared" ca="1" si="277"/>
        <v>320</v>
      </c>
      <c r="AZ794" s="83">
        <f t="shared" ca="1" si="278"/>
        <v>30</v>
      </c>
      <c r="BA794" s="83">
        <f t="shared" ca="1" si="279"/>
        <v>344.24463749585595</v>
      </c>
      <c r="BB794" s="83">
        <f t="shared" ca="1" si="281"/>
        <v>325.75536250414405</v>
      </c>
    </row>
    <row r="795" spans="1:54" x14ac:dyDescent="0.25">
      <c r="A795" s="58">
        <v>793</v>
      </c>
      <c r="B795" s="59">
        <f t="shared" si="269"/>
        <v>13.216666666666667</v>
      </c>
      <c r="C795" s="58">
        <v>39.799999999999997</v>
      </c>
      <c r="D795" s="58">
        <v>6.8</v>
      </c>
      <c r="F795" s="117"/>
      <c r="G795" s="117"/>
      <c r="H795" s="112">
        <f t="shared" si="270"/>
        <v>0</v>
      </c>
      <c r="I795" s="121"/>
      <c r="J795" s="92">
        <f t="shared" si="271"/>
        <v>0</v>
      </c>
      <c r="L795" s="94">
        <v>793</v>
      </c>
      <c r="M795" s="114">
        <f t="shared" ca="1" si="267"/>
        <v>1316.0704622783735</v>
      </c>
      <c r="N795" s="115">
        <f t="shared" ca="1" si="282"/>
        <v>23.909279143492942</v>
      </c>
      <c r="P795" s="102"/>
      <c r="Q795" s="102"/>
      <c r="R795" s="102"/>
      <c r="S795" s="102"/>
      <c r="AC795" s="83">
        <f t="shared" si="283"/>
        <v>0</v>
      </c>
      <c r="AD795" s="83">
        <f t="shared" si="284"/>
        <v>0</v>
      </c>
      <c r="AF795" s="83">
        <f t="shared" si="272"/>
        <v>0</v>
      </c>
      <c r="AG795" s="83">
        <f t="shared" si="273"/>
        <v>0</v>
      </c>
      <c r="AQ795" s="83">
        <f t="shared" ca="1" si="274"/>
        <v>4</v>
      </c>
      <c r="AR795" s="83">
        <f t="shared" ca="1" si="275"/>
        <v>-140.64281849113493</v>
      </c>
      <c r="AS795" s="83">
        <f t="shared" ca="1" si="268"/>
        <v>-143.35718150886507</v>
      </c>
      <c r="AT795" s="83" cm="1">
        <f t="array" aca="1" ref="AT795" ca="1">_xlfn.LET(_xlpm.rozsah, $F$3:$F$10001,_xlpm.podminka, (_xlpm.rozsah&gt;M795)*(ISNUMBER(_xlpm.rozsah)),_xlpm.indexy, IF(_xlpm.podminka, ROW(_xlpm.rozsah)-MIN(ROW(_xlpm.rozsah))+1),_xlpm.prvni, MIN(_xlpm.indexy),_xlpm.finalni, IF(_xlpm.prvni=1, 2, _xlpm.prvni),INDEX(_xlpm.rozsah, _xlpm.finalni))</f>
        <v>1400</v>
      </c>
      <c r="AU795" s="83" cm="1">
        <f t="array" aca="1" ref="AU795" ca="1">INDEX($F$3:$F$10001,MATCH(AT795,$F$3:$F$10004,0)-1)</f>
        <v>1300</v>
      </c>
      <c r="AV795" s="83">
        <f t="shared" ca="1" si="264"/>
        <v>-144</v>
      </c>
      <c r="AW795" s="83">
        <f t="shared" ca="1" si="265"/>
        <v>-140</v>
      </c>
      <c r="AX795" s="83">
        <f t="shared" ca="1" si="276"/>
        <v>360</v>
      </c>
      <c r="AY795" s="83">
        <f t="shared" ca="1" si="277"/>
        <v>350</v>
      </c>
      <c r="AZ795" s="83">
        <f t="shared" ca="1" si="278"/>
        <v>10</v>
      </c>
      <c r="BA795" s="83">
        <f t="shared" ca="1" si="279"/>
        <v>358.39295377216263</v>
      </c>
      <c r="BB795" s="83">
        <f t="shared" ca="1" si="281"/>
        <v>351.60704622783737</v>
      </c>
    </row>
    <row r="796" spans="1:54" x14ac:dyDescent="0.25">
      <c r="A796" s="58">
        <v>794</v>
      </c>
      <c r="B796" s="59">
        <f t="shared" si="269"/>
        <v>13.233333333333333</v>
      </c>
      <c r="C796" s="58">
        <v>34.299999999999997</v>
      </c>
      <c r="D796" s="58">
        <v>0</v>
      </c>
      <c r="F796" s="117"/>
      <c r="G796" s="117"/>
      <c r="H796" s="112">
        <f t="shared" si="270"/>
        <v>0</v>
      </c>
      <c r="I796" s="121"/>
      <c r="J796" s="92">
        <f t="shared" si="271"/>
        <v>0</v>
      </c>
      <c r="L796" s="94">
        <v>794</v>
      </c>
      <c r="M796" s="114">
        <f t="shared" ca="1" si="267"/>
        <v>1272.3923833203066</v>
      </c>
      <c r="N796" s="115">
        <f t="shared" ca="1" si="282"/>
        <v>0</v>
      </c>
      <c r="P796" s="102"/>
      <c r="Q796" s="102"/>
      <c r="R796" s="102"/>
      <c r="S796" s="102"/>
      <c r="AC796" s="83">
        <f t="shared" si="283"/>
        <v>0</v>
      </c>
      <c r="AD796" s="83">
        <f t="shared" si="284"/>
        <v>0</v>
      </c>
      <c r="AF796" s="83">
        <f t="shared" si="272"/>
        <v>0</v>
      </c>
      <c r="AG796" s="83">
        <f t="shared" si="273"/>
        <v>0</v>
      </c>
      <c r="AQ796" s="83">
        <f t="shared" ca="1" si="274"/>
        <v>12</v>
      </c>
      <c r="AR796" s="83">
        <f t="shared" ca="1" si="275"/>
        <v>-136.6870859984368</v>
      </c>
      <c r="AS796" s="83">
        <f t="shared" ca="1" si="268"/>
        <v>-131.3129140015632</v>
      </c>
      <c r="AT796" s="83" cm="1">
        <f t="array" aca="1" ref="AT796" ca="1">_xlfn.LET(_xlpm.rozsah, $F$3:$F$10001,_xlpm.podminka, (_xlpm.rozsah&gt;M796)*(ISNUMBER(_xlpm.rozsah)),_xlpm.indexy, IF(_xlpm.podminka, ROW(_xlpm.rozsah)-MIN(ROW(_xlpm.rozsah))+1),_xlpm.prvni, MIN(_xlpm.indexy),_xlpm.finalni, IF(_xlpm.prvni=1, 2, _xlpm.prvni),INDEX(_xlpm.rozsah, _xlpm.finalni))</f>
        <v>1300</v>
      </c>
      <c r="AU796" s="83" cm="1">
        <f t="array" aca="1" ref="AU796" ca="1">INDEX($F$3:$F$10001,MATCH(AT796,$F$3:$F$10004,0)-1)</f>
        <v>1200</v>
      </c>
      <c r="AV796" s="83">
        <f t="shared" ca="1" si="264"/>
        <v>-140</v>
      </c>
      <c r="AW796" s="83">
        <f t="shared" ca="1" si="265"/>
        <v>-128</v>
      </c>
      <c r="AX796" s="83">
        <f t="shared" ca="1" si="276"/>
        <v>350</v>
      </c>
      <c r="AY796" s="83">
        <f t="shared" ca="1" si="277"/>
        <v>320</v>
      </c>
      <c r="AZ796" s="83">
        <f t="shared" ca="1" si="278"/>
        <v>30</v>
      </c>
      <c r="BA796" s="83">
        <f t="shared" ca="1" si="279"/>
        <v>328.28228500390799</v>
      </c>
      <c r="BB796" s="83">
        <f t="shared" ca="1" si="281"/>
        <v>341.71771499609201</v>
      </c>
    </row>
    <row r="797" spans="1:54" x14ac:dyDescent="0.25">
      <c r="A797" s="58">
        <v>795</v>
      </c>
      <c r="B797" s="59">
        <f t="shared" si="269"/>
        <v>13.25</v>
      </c>
      <c r="C797" s="58">
        <v>28.7</v>
      </c>
      <c r="D797" s="58">
        <v>26.5</v>
      </c>
      <c r="F797" s="117"/>
      <c r="G797" s="117"/>
      <c r="H797" s="112">
        <f t="shared" si="270"/>
        <v>0</v>
      </c>
      <c r="I797" s="121"/>
      <c r="J797" s="92">
        <f t="shared" si="271"/>
        <v>0</v>
      </c>
      <c r="L797" s="94">
        <v>795</v>
      </c>
      <c r="M797" s="114">
        <f t="shared" ca="1" si="267"/>
        <v>1227.9201574720935</v>
      </c>
      <c r="N797" s="115">
        <f t="shared" ca="1" si="282"/>
        <v>87.019652519031439</v>
      </c>
      <c r="P797" s="102"/>
      <c r="Q797" s="102"/>
      <c r="R797" s="102"/>
      <c r="S797" s="102"/>
      <c r="AC797" s="83">
        <f t="shared" si="283"/>
        <v>0</v>
      </c>
      <c r="AD797" s="83">
        <f t="shared" si="284"/>
        <v>0</v>
      </c>
      <c r="AF797" s="83">
        <f t="shared" si="272"/>
        <v>0</v>
      </c>
      <c r="AG797" s="83">
        <f t="shared" si="273"/>
        <v>0</v>
      </c>
      <c r="AQ797" s="83">
        <f t="shared" ca="1" si="274"/>
        <v>12</v>
      </c>
      <c r="AR797" s="83">
        <f t="shared" ca="1" si="275"/>
        <v>-131.35041889665121</v>
      </c>
      <c r="AS797" s="83">
        <f t="shared" ca="1" si="268"/>
        <v>-136.64958110334879</v>
      </c>
      <c r="AT797" s="83" cm="1">
        <f t="array" aca="1" ref="AT797" ca="1">_xlfn.LET(_xlpm.rozsah, $F$3:$F$10001,_xlpm.podminka, (_xlpm.rozsah&gt;M797)*(ISNUMBER(_xlpm.rozsah)),_xlpm.indexy, IF(_xlpm.podminka, ROW(_xlpm.rozsah)-MIN(ROW(_xlpm.rozsah))+1),_xlpm.prvni, MIN(_xlpm.indexy),_xlpm.finalni, IF(_xlpm.prvni=1, 2, _xlpm.prvni),INDEX(_xlpm.rozsah, _xlpm.finalni))</f>
        <v>1300</v>
      </c>
      <c r="AU797" s="83" cm="1">
        <f t="array" aca="1" ref="AU797" ca="1">INDEX($F$3:$F$10001,MATCH(AT797,$F$3:$F$10004,0)-1)</f>
        <v>1200</v>
      </c>
      <c r="AV797" s="83">
        <f t="shared" ca="1" si="264"/>
        <v>-140</v>
      </c>
      <c r="AW797" s="83">
        <f t="shared" ca="1" si="265"/>
        <v>-128</v>
      </c>
      <c r="AX797" s="83">
        <f t="shared" ca="1" si="276"/>
        <v>350</v>
      </c>
      <c r="AY797" s="83">
        <f t="shared" ca="1" si="277"/>
        <v>320</v>
      </c>
      <c r="AZ797" s="83">
        <f t="shared" ca="1" si="278"/>
        <v>30</v>
      </c>
      <c r="BA797" s="83">
        <f t="shared" ca="1" si="279"/>
        <v>341.62395275837196</v>
      </c>
      <c r="BB797" s="83">
        <f t="shared" ca="1" si="281"/>
        <v>328.37604724162804</v>
      </c>
    </row>
    <row r="798" spans="1:54" x14ac:dyDescent="0.25">
      <c r="A798" s="58">
        <v>796</v>
      </c>
      <c r="B798" s="59">
        <f t="shared" si="269"/>
        <v>13.266666666666667</v>
      </c>
      <c r="C798" s="58">
        <v>41.5</v>
      </c>
      <c r="D798" s="58">
        <v>40.9</v>
      </c>
      <c r="F798" s="117"/>
      <c r="G798" s="117"/>
      <c r="H798" s="112">
        <f t="shared" si="270"/>
        <v>0</v>
      </c>
      <c r="I798" s="121"/>
      <c r="J798" s="92">
        <f t="shared" si="271"/>
        <v>0</v>
      </c>
      <c r="L798" s="94">
        <v>796</v>
      </c>
      <c r="M798" s="114">
        <f t="shared" ca="1" si="267"/>
        <v>1329.5709594108669</v>
      </c>
      <c r="N798" s="115">
        <f t="shared" ca="1" si="282"/>
        <v>144.35945223990444</v>
      </c>
      <c r="P798" s="102"/>
      <c r="Q798" s="102"/>
      <c r="R798" s="102"/>
      <c r="S798" s="102"/>
      <c r="AC798" s="83">
        <f t="shared" si="283"/>
        <v>0</v>
      </c>
      <c r="AD798" s="83">
        <f t="shared" si="284"/>
        <v>0</v>
      </c>
      <c r="AF798" s="83">
        <f t="shared" si="272"/>
        <v>0</v>
      </c>
      <c r="AG798" s="83">
        <f t="shared" si="273"/>
        <v>0</v>
      </c>
      <c r="AQ798" s="83">
        <f t="shared" ca="1" si="274"/>
        <v>4</v>
      </c>
      <c r="AR798" s="83">
        <f t="shared" ca="1" si="275"/>
        <v>-141.18283837643469</v>
      </c>
      <c r="AS798" s="83">
        <f t="shared" ca="1" si="268"/>
        <v>-142.81716162356531</v>
      </c>
      <c r="AT798" s="83" cm="1">
        <f t="array" aca="1" ref="AT798" ca="1">_xlfn.LET(_xlpm.rozsah, $F$3:$F$10001,_xlpm.podminka, (_xlpm.rozsah&gt;M798)*(ISNUMBER(_xlpm.rozsah)),_xlpm.indexy, IF(_xlpm.podminka, ROW(_xlpm.rozsah)-MIN(ROW(_xlpm.rozsah))+1),_xlpm.prvni, MIN(_xlpm.indexy),_xlpm.finalni, IF(_xlpm.prvni=1, 2, _xlpm.prvni),INDEX(_xlpm.rozsah, _xlpm.finalni))</f>
        <v>1400</v>
      </c>
      <c r="AU798" s="83" cm="1">
        <f t="array" aca="1" ref="AU798" ca="1">INDEX($F$3:$F$10001,MATCH(AT798,$F$3:$F$10004,0)-1)</f>
        <v>1300</v>
      </c>
      <c r="AV798" s="83">
        <f t="shared" ref="AV798:AV861" ca="1" si="285">INDEX($J$2:$J$10001,MATCH(AT798,$F$2:$F$10001,0))</f>
        <v>-144</v>
      </c>
      <c r="AW798" s="83">
        <f t="shared" ref="AW798:AW861" ca="1" si="286">INDEX($J$2:$J$10001,MATCH(AU798,$F$2:$F$10001,0))</f>
        <v>-140</v>
      </c>
      <c r="AX798" s="83">
        <f t="shared" ca="1" si="276"/>
        <v>360</v>
      </c>
      <c r="AY798" s="83">
        <f t="shared" ca="1" si="277"/>
        <v>350</v>
      </c>
      <c r="AZ798" s="83">
        <f t="shared" ca="1" si="278"/>
        <v>10</v>
      </c>
      <c r="BA798" s="83">
        <f t="shared" ca="1" si="279"/>
        <v>357.04290405891334</v>
      </c>
      <c r="BB798" s="83">
        <f t="shared" ca="1" si="281"/>
        <v>352.95709594108666</v>
      </c>
    </row>
    <row r="799" spans="1:54" x14ac:dyDescent="0.25">
      <c r="A799" s="58">
        <v>797</v>
      </c>
      <c r="B799" s="59">
        <f t="shared" si="269"/>
        <v>13.283333333333333</v>
      </c>
      <c r="C799" s="58">
        <v>53.7</v>
      </c>
      <c r="D799" s="58">
        <v>17.5</v>
      </c>
      <c r="F799" s="117"/>
      <c r="G799" s="117"/>
      <c r="H799" s="112">
        <f t="shared" si="270"/>
        <v>0</v>
      </c>
      <c r="I799" s="121"/>
      <c r="J799" s="92">
        <f t="shared" si="271"/>
        <v>0</v>
      </c>
      <c r="L799" s="94">
        <v>797</v>
      </c>
      <c r="M799" s="114">
        <f t="shared" ca="1" si="267"/>
        <v>1426.4568800087602</v>
      </c>
      <c r="N799" s="115">
        <f t="shared" ca="1" si="282"/>
        <v>62.999999999999993</v>
      </c>
      <c r="P799" s="102"/>
      <c r="Q799" s="102"/>
      <c r="R799" s="102"/>
      <c r="S799" s="102"/>
      <c r="AC799" s="83">
        <f t="shared" si="283"/>
        <v>0</v>
      </c>
      <c r="AD799" s="83">
        <f t="shared" si="284"/>
        <v>0</v>
      </c>
      <c r="AF799" s="83">
        <f t="shared" si="272"/>
        <v>0</v>
      </c>
      <c r="AG799" s="83">
        <f t="shared" si="273"/>
        <v>0</v>
      </c>
      <c r="AQ799" s="83">
        <f t="shared" ca="1" si="274"/>
        <v>0</v>
      </c>
      <c r="AR799" s="83">
        <f t="shared" ca="1" si="275"/>
        <v>-144</v>
      </c>
      <c r="AS799" s="83">
        <f t="shared" ca="1" si="268"/>
        <v>-144</v>
      </c>
      <c r="AT799" s="83" cm="1">
        <f t="array" aca="1" ref="AT799" ca="1">_xlfn.LET(_xlpm.rozsah, $F$3:$F$10001,_xlpm.podminka, (_xlpm.rozsah&gt;M799)*(ISNUMBER(_xlpm.rozsah)),_xlpm.indexy, IF(_xlpm.podminka, ROW(_xlpm.rozsah)-MIN(ROW(_xlpm.rozsah))+1),_xlpm.prvni, MIN(_xlpm.indexy),_xlpm.finalni, IF(_xlpm.prvni=1, 2, _xlpm.prvni),INDEX(_xlpm.rozsah, _xlpm.finalni))</f>
        <v>1500</v>
      </c>
      <c r="AU799" s="83" cm="1">
        <f t="array" aca="1" ref="AU799" ca="1">INDEX($F$3:$F$10001,MATCH(AT799,$F$3:$F$10004,0)-1)</f>
        <v>1400</v>
      </c>
      <c r="AV799" s="83">
        <f t="shared" ca="1" si="285"/>
        <v>-144</v>
      </c>
      <c r="AW799" s="83">
        <f t="shared" ca="1" si="286"/>
        <v>-144</v>
      </c>
      <c r="AX799" s="83">
        <f t="shared" ca="1" si="276"/>
        <v>360</v>
      </c>
      <c r="AY799" s="83">
        <f t="shared" ca="1" si="277"/>
        <v>360</v>
      </c>
      <c r="AZ799" s="83">
        <f t="shared" ca="1" si="278"/>
        <v>0</v>
      </c>
      <c r="BA799" s="83">
        <f t="shared" ca="1" si="279"/>
        <v>360</v>
      </c>
      <c r="BB799" s="83">
        <f t="shared" ca="1" si="281"/>
        <v>360</v>
      </c>
    </row>
    <row r="800" spans="1:54" x14ac:dyDescent="0.25">
      <c r="A800" s="58">
        <v>798</v>
      </c>
      <c r="B800" s="59">
        <f t="shared" si="269"/>
        <v>13.3</v>
      </c>
      <c r="C800" s="58">
        <v>42.4</v>
      </c>
      <c r="D800" s="58">
        <v>0</v>
      </c>
      <c r="F800" s="117"/>
      <c r="G800" s="117"/>
      <c r="H800" s="112">
        <f t="shared" si="270"/>
        <v>0</v>
      </c>
      <c r="I800" s="121"/>
      <c r="J800" s="92">
        <f t="shared" si="271"/>
        <v>0</v>
      </c>
      <c r="L800" s="94">
        <v>798</v>
      </c>
      <c r="M800" s="114">
        <f t="shared" ca="1" si="267"/>
        <v>1336.7182814221869</v>
      </c>
      <c r="N800" s="115">
        <f t="shared" ca="1" si="282"/>
        <v>0</v>
      </c>
      <c r="P800" s="102"/>
      <c r="Q800" s="102"/>
      <c r="R800" s="102"/>
      <c r="S800" s="102"/>
      <c r="AC800" s="83">
        <f t="shared" si="283"/>
        <v>0</v>
      </c>
      <c r="AD800" s="83">
        <f t="shared" si="284"/>
        <v>0</v>
      </c>
      <c r="AF800" s="83">
        <f t="shared" si="272"/>
        <v>0</v>
      </c>
      <c r="AG800" s="83">
        <f t="shared" si="273"/>
        <v>0</v>
      </c>
      <c r="AQ800" s="83">
        <f t="shared" ca="1" si="274"/>
        <v>4</v>
      </c>
      <c r="AR800" s="83">
        <f t="shared" ca="1" si="275"/>
        <v>-141.46873125688748</v>
      </c>
      <c r="AS800" s="83">
        <f t="shared" ca="1" si="268"/>
        <v>-142.53126874311252</v>
      </c>
      <c r="AT800" s="83" cm="1">
        <f t="array" aca="1" ref="AT800" ca="1">_xlfn.LET(_xlpm.rozsah, $F$3:$F$10001,_xlpm.podminka, (_xlpm.rozsah&gt;M800)*(ISNUMBER(_xlpm.rozsah)),_xlpm.indexy, IF(_xlpm.podminka, ROW(_xlpm.rozsah)-MIN(ROW(_xlpm.rozsah))+1),_xlpm.prvni, MIN(_xlpm.indexy),_xlpm.finalni, IF(_xlpm.prvni=1, 2, _xlpm.prvni),INDEX(_xlpm.rozsah, _xlpm.finalni))</f>
        <v>1400</v>
      </c>
      <c r="AU800" s="83" cm="1">
        <f t="array" aca="1" ref="AU800" ca="1">INDEX($F$3:$F$10001,MATCH(AT800,$F$3:$F$10004,0)-1)</f>
        <v>1300</v>
      </c>
      <c r="AV800" s="83">
        <f t="shared" ca="1" si="285"/>
        <v>-144</v>
      </c>
      <c r="AW800" s="83">
        <f t="shared" ca="1" si="286"/>
        <v>-140</v>
      </c>
      <c r="AX800" s="83">
        <f t="shared" ca="1" si="276"/>
        <v>360</v>
      </c>
      <c r="AY800" s="83">
        <f t="shared" ca="1" si="277"/>
        <v>350</v>
      </c>
      <c r="AZ800" s="83">
        <f t="shared" ca="1" si="278"/>
        <v>10</v>
      </c>
      <c r="BA800" s="83">
        <f t="shared" ca="1" si="279"/>
        <v>356.32817185778129</v>
      </c>
      <c r="BB800" s="83">
        <f t="shared" ca="1" si="281"/>
        <v>353.67182814221871</v>
      </c>
    </row>
    <row r="801" spans="1:54" x14ac:dyDescent="0.25">
      <c r="A801" s="58">
        <v>799</v>
      </c>
      <c r="B801" s="59">
        <f t="shared" si="269"/>
        <v>13.316666666666666</v>
      </c>
      <c r="C801" s="58">
        <v>31.2</v>
      </c>
      <c r="D801" s="58">
        <v>27.3</v>
      </c>
      <c r="F801" s="117"/>
      <c r="G801" s="117"/>
      <c r="H801" s="112">
        <f t="shared" si="270"/>
        <v>0</v>
      </c>
      <c r="I801" s="121"/>
      <c r="J801" s="92">
        <f t="shared" si="271"/>
        <v>0</v>
      </c>
      <c r="L801" s="94">
        <v>799</v>
      </c>
      <c r="M801" s="114">
        <f t="shared" ca="1" si="267"/>
        <v>1247.7738297257602</v>
      </c>
      <c r="N801" s="115">
        <f t="shared" ca="1" si="282"/>
        <v>91.272676654539765</v>
      </c>
      <c r="P801" s="102"/>
      <c r="Q801" s="102"/>
      <c r="R801" s="102"/>
      <c r="S801" s="102"/>
      <c r="AC801" s="83">
        <f t="shared" si="283"/>
        <v>0</v>
      </c>
      <c r="AD801" s="83">
        <f t="shared" si="284"/>
        <v>0</v>
      </c>
      <c r="AF801" s="83">
        <f t="shared" si="272"/>
        <v>0</v>
      </c>
      <c r="AG801" s="83">
        <f t="shared" si="273"/>
        <v>0</v>
      </c>
      <c r="AQ801" s="83">
        <f t="shared" ca="1" si="274"/>
        <v>12</v>
      </c>
      <c r="AR801" s="83">
        <f t="shared" ca="1" si="275"/>
        <v>-133.73285956709123</v>
      </c>
      <c r="AS801" s="83">
        <f t="shared" ca="1" si="268"/>
        <v>-134.26714043290877</v>
      </c>
      <c r="AT801" s="83" cm="1">
        <f t="array" aca="1" ref="AT801" ca="1">_xlfn.LET(_xlpm.rozsah, $F$3:$F$10001,_xlpm.podminka, (_xlpm.rozsah&gt;M801)*(ISNUMBER(_xlpm.rozsah)),_xlpm.indexy, IF(_xlpm.podminka, ROW(_xlpm.rozsah)-MIN(ROW(_xlpm.rozsah))+1),_xlpm.prvni, MIN(_xlpm.indexy),_xlpm.finalni, IF(_xlpm.prvni=1, 2, _xlpm.prvni),INDEX(_xlpm.rozsah, _xlpm.finalni))</f>
        <v>1300</v>
      </c>
      <c r="AU801" s="83" cm="1">
        <f t="array" aca="1" ref="AU801" ca="1">INDEX($F$3:$F$10001,MATCH(AT801,$F$3:$F$10004,0)-1)</f>
        <v>1200</v>
      </c>
      <c r="AV801" s="83">
        <f t="shared" ca="1" si="285"/>
        <v>-140</v>
      </c>
      <c r="AW801" s="83">
        <f t="shared" ca="1" si="286"/>
        <v>-128</v>
      </c>
      <c r="AX801" s="83">
        <f t="shared" ca="1" si="276"/>
        <v>350</v>
      </c>
      <c r="AY801" s="83">
        <f t="shared" ca="1" si="277"/>
        <v>320</v>
      </c>
      <c r="AZ801" s="83">
        <f t="shared" ca="1" si="278"/>
        <v>30</v>
      </c>
      <c r="BA801" s="83">
        <f t="shared" ca="1" si="279"/>
        <v>335.66785108227197</v>
      </c>
      <c r="BB801" s="83">
        <f t="shared" ca="1" si="281"/>
        <v>334.33214891772803</v>
      </c>
    </row>
    <row r="802" spans="1:54" x14ac:dyDescent="0.25">
      <c r="A802" s="58">
        <v>800</v>
      </c>
      <c r="B802" s="59">
        <f t="shared" si="269"/>
        <v>13.333333333333334</v>
      </c>
      <c r="C802" s="58">
        <v>32.299999999999997</v>
      </c>
      <c r="D802" s="58">
        <v>53.2</v>
      </c>
      <c r="F802" s="117"/>
      <c r="G802" s="117"/>
      <c r="H802" s="112">
        <f t="shared" si="270"/>
        <v>0</v>
      </c>
      <c r="I802" s="121"/>
      <c r="J802" s="92">
        <f t="shared" si="271"/>
        <v>0</v>
      </c>
      <c r="L802" s="94">
        <v>800</v>
      </c>
      <c r="M802" s="114">
        <f t="shared" ca="1" si="267"/>
        <v>1256.5094455173735</v>
      </c>
      <c r="N802" s="115">
        <f t="shared" ca="1" si="282"/>
        <v>179.25890750457282</v>
      </c>
      <c r="P802" s="102"/>
      <c r="Q802" s="102"/>
      <c r="R802" s="102"/>
      <c r="S802" s="102"/>
      <c r="AC802" s="83">
        <f t="shared" si="283"/>
        <v>0</v>
      </c>
      <c r="AD802" s="83">
        <f t="shared" si="284"/>
        <v>0</v>
      </c>
      <c r="AF802" s="83">
        <f t="shared" si="272"/>
        <v>0</v>
      </c>
      <c r="AG802" s="83">
        <f t="shared" si="273"/>
        <v>0</v>
      </c>
      <c r="AQ802" s="83">
        <f t="shared" ca="1" si="274"/>
        <v>12</v>
      </c>
      <c r="AR802" s="83">
        <f t="shared" ca="1" si="275"/>
        <v>-134.78113346208482</v>
      </c>
      <c r="AS802" s="83">
        <f t="shared" ca="1" si="268"/>
        <v>-133.21886653791518</v>
      </c>
      <c r="AT802" s="83" cm="1">
        <f t="array" aca="1" ref="AT802" ca="1">_xlfn.LET(_xlpm.rozsah, $F$3:$F$10001,_xlpm.podminka, (_xlpm.rozsah&gt;M802)*(ISNUMBER(_xlpm.rozsah)),_xlpm.indexy, IF(_xlpm.podminka, ROW(_xlpm.rozsah)-MIN(ROW(_xlpm.rozsah))+1),_xlpm.prvni, MIN(_xlpm.indexy),_xlpm.finalni, IF(_xlpm.prvni=1, 2, _xlpm.prvni),INDEX(_xlpm.rozsah, _xlpm.finalni))</f>
        <v>1300</v>
      </c>
      <c r="AU802" s="83" cm="1">
        <f t="array" aca="1" ref="AU802" ca="1">INDEX($F$3:$F$10001,MATCH(AT802,$F$3:$F$10004,0)-1)</f>
        <v>1200</v>
      </c>
      <c r="AV802" s="83">
        <f t="shared" ca="1" si="285"/>
        <v>-140</v>
      </c>
      <c r="AW802" s="83">
        <f t="shared" ca="1" si="286"/>
        <v>-128</v>
      </c>
      <c r="AX802" s="83">
        <f t="shared" ca="1" si="276"/>
        <v>350</v>
      </c>
      <c r="AY802" s="83">
        <f t="shared" ca="1" si="277"/>
        <v>320</v>
      </c>
      <c r="AZ802" s="83">
        <f t="shared" ca="1" si="278"/>
        <v>30</v>
      </c>
      <c r="BA802" s="83">
        <f t="shared" ca="1" si="279"/>
        <v>333.04716634478797</v>
      </c>
      <c r="BB802" s="83">
        <f t="shared" ca="1" si="281"/>
        <v>336.95283365521203</v>
      </c>
    </row>
    <row r="803" spans="1:54" x14ac:dyDescent="0.25">
      <c r="A803" s="58">
        <v>801</v>
      </c>
      <c r="B803" s="59">
        <f t="shared" si="269"/>
        <v>13.35</v>
      </c>
      <c r="C803" s="58">
        <v>34.5</v>
      </c>
      <c r="D803" s="58">
        <v>60.6</v>
      </c>
      <c r="F803" s="117"/>
      <c r="G803" s="117"/>
      <c r="H803" s="112">
        <f t="shared" si="270"/>
        <v>0</v>
      </c>
      <c r="I803" s="121"/>
      <c r="J803" s="92">
        <f t="shared" si="271"/>
        <v>0</v>
      </c>
      <c r="L803" s="94">
        <v>801</v>
      </c>
      <c r="M803" s="114">
        <f t="shared" ca="1" si="267"/>
        <v>1273.9806771006001</v>
      </c>
      <c r="N803" s="115">
        <f t="shared" ca="1" si="282"/>
        <v>207.36968709688909</v>
      </c>
      <c r="P803" s="102"/>
      <c r="Q803" s="102"/>
      <c r="R803" s="102"/>
      <c r="S803" s="102"/>
      <c r="AC803" s="83">
        <f t="shared" si="283"/>
        <v>0</v>
      </c>
      <c r="AD803" s="83">
        <f t="shared" si="284"/>
        <v>0</v>
      </c>
      <c r="AF803" s="83">
        <f t="shared" si="272"/>
        <v>0</v>
      </c>
      <c r="AG803" s="83">
        <f t="shared" si="273"/>
        <v>0</v>
      </c>
      <c r="AQ803" s="83">
        <f t="shared" ca="1" si="274"/>
        <v>12</v>
      </c>
      <c r="AR803" s="83">
        <f t="shared" ca="1" si="275"/>
        <v>-136.87768125207202</v>
      </c>
      <c r="AS803" s="83">
        <f t="shared" ca="1" si="268"/>
        <v>-131.12231874792798</v>
      </c>
      <c r="AT803" s="83" cm="1">
        <f t="array" aca="1" ref="AT803" ca="1">_xlfn.LET(_xlpm.rozsah, $F$3:$F$10001,_xlpm.podminka, (_xlpm.rozsah&gt;M803)*(ISNUMBER(_xlpm.rozsah)),_xlpm.indexy, IF(_xlpm.podminka, ROW(_xlpm.rozsah)-MIN(ROW(_xlpm.rozsah))+1),_xlpm.prvni, MIN(_xlpm.indexy),_xlpm.finalni, IF(_xlpm.prvni=1, 2, _xlpm.prvni),INDEX(_xlpm.rozsah, _xlpm.finalni))</f>
        <v>1300</v>
      </c>
      <c r="AU803" s="83" cm="1">
        <f t="array" aca="1" ref="AU803" ca="1">INDEX($F$3:$F$10001,MATCH(AT803,$F$3:$F$10004,0)-1)</f>
        <v>1200</v>
      </c>
      <c r="AV803" s="83">
        <f t="shared" ca="1" si="285"/>
        <v>-140</v>
      </c>
      <c r="AW803" s="83">
        <f t="shared" ca="1" si="286"/>
        <v>-128</v>
      </c>
      <c r="AX803" s="83">
        <f t="shared" ca="1" si="276"/>
        <v>350</v>
      </c>
      <c r="AY803" s="83">
        <f t="shared" ca="1" si="277"/>
        <v>320</v>
      </c>
      <c r="AZ803" s="83">
        <f t="shared" ca="1" si="278"/>
        <v>30</v>
      </c>
      <c r="BA803" s="83">
        <f t="shared" ca="1" si="279"/>
        <v>327.80579686981997</v>
      </c>
      <c r="BB803" s="83">
        <f t="shared" ca="1" si="281"/>
        <v>342.19420313018003</v>
      </c>
    </row>
    <row r="804" spans="1:54" x14ac:dyDescent="0.25">
      <c r="A804" s="58">
        <v>802</v>
      </c>
      <c r="B804" s="59">
        <f t="shared" si="269"/>
        <v>13.366666666666667</v>
      </c>
      <c r="C804" s="58">
        <v>37.6</v>
      </c>
      <c r="D804" s="58">
        <v>68</v>
      </c>
      <c r="F804" s="117"/>
      <c r="G804" s="117"/>
      <c r="H804" s="112">
        <f t="shared" si="270"/>
        <v>0</v>
      </c>
      <c r="I804" s="121"/>
      <c r="J804" s="92">
        <f t="shared" si="271"/>
        <v>0</v>
      </c>
      <c r="L804" s="94">
        <v>802</v>
      </c>
      <c r="M804" s="114">
        <f t="shared" ca="1" si="267"/>
        <v>1298.5992306951468</v>
      </c>
      <c r="N804" s="115">
        <f t="shared" ca="1" si="282"/>
        <v>237.71424306180998</v>
      </c>
      <c r="P804" s="102"/>
      <c r="Q804" s="102"/>
      <c r="R804" s="102"/>
      <c r="S804" s="102"/>
      <c r="AC804" s="83">
        <f t="shared" si="283"/>
        <v>0</v>
      </c>
      <c r="AD804" s="83">
        <f t="shared" si="284"/>
        <v>0</v>
      </c>
      <c r="AF804" s="83">
        <f t="shared" si="272"/>
        <v>0</v>
      </c>
      <c r="AG804" s="83">
        <f t="shared" si="273"/>
        <v>0</v>
      </c>
      <c r="AQ804" s="83">
        <f t="shared" ca="1" si="274"/>
        <v>12</v>
      </c>
      <c r="AR804" s="83">
        <f t="shared" ca="1" si="275"/>
        <v>-139.83190768341763</v>
      </c>
      <c r="AS804" s="83">
        <f t="shared" ca="1" si="268"/>
        <v>-128.16809231658237</v>
      </c>
      <c r="AT804" s="83" cm="1">
        <f t="array" aca="1" ref="AT804" ca="1">_xlfn.LET(_xlpm.rozsah, $F$3:$F$10001,_xlpm.podminka, (_xlpm.rozsah&gt;M804)*(ISNUMBER(_xlpm.rozsah)),_xlpm.indexy, IF(_xlpm.podminka, ROW(_xlpm.rozsah)-MIN(ROW(_xlpm.rozsah))+1),_xlpm.prvni, MIN(_xlpm.indexy),_xlpm.finalni, IF(_xlpm.prvni=1, 2, _xlpm.prvni),INDEX(_xlpm.rozsah, _xlpm.finalni))</f>
        <v>1300</v>
      </c>
      <c r="AU804" s="83" cm="1">
        <f t="array" aca="1" ref="AU804" ca="1">INDEX($F$3:$F$10001,MATCH(AT804,$F$3:$F$10004,0)-1)</f>
        <v>1200</v>
      </c>
      <c r="AV804" s="83">
        <f t="shared" ca="1" si="285"/>
        <v>-140</v>
      </c>
      <c r="AW804" s="83">
        <f t="shared" ca="1" si="286"/>
        <v>-128</v>
      </c>
      <c r="AX804" s="83">
        <f t="shared" ca="1" si="276"/>
        <v>350</v>
      </c>
      <c r="AY804" s="83">
        <f t="shared" ca="1" si="277"/>
        <v>320</v>
      </c>
      <c r="AZ804" s="83">
        <f t="shared" ca="1" si="278"/>
        <v>30</v>
      </c>
      <c r="BA804" s="83">
        <f t="shared" ca="1" si="279"/>
        <v>320.42023079145594</v>
      </c>
      <c r="BB804" s="83">
        <f t="shared" ca="1" si="281"/>
        <v>349.57976920854406</v>
      </c>
    </row>
    <row r="805" spans="1:54" x14ac:dyDescent="0.25">
      <c r="A805" s="58">
        <v>803</v>
      </c>
      <c r="B805" s="59">
        <f t="shared" si="269"/>
        <v>13.383333333333333</v>
      </c>
      <c r="C805" s="58">
        <v>41.2</v>
      </c>
      <c r="D805" s="58">
        <v>75.400000000000006</v>
      </c>
      <c r="F805" s="117"/>
      <c r="G805" s="117"/>
      <c r="H805" s="112">
        <f t="shared" si="270"/>
        <v>0</v>
      </c>
      <c r="I805" s="121"/>
      <c r="J805" s="92">
        <f t="shared" si="271"/>
        <v>0</v>
      </c>
      <c r="L805" s="94">
        <v>803</v>
      </c>
      <c r="M805" s="114">
        <f t="shared" ca="1" si="267"/>
        <v>1327.1885187404268</v>
      </c>
      <c r="N805" s="115">
        <f t="shared" ca="1" si="282"/>
        <v>265.95001431302819</v>
      </c>
      <c r="P805" s="102"/>
      <c r="Q805" s="102"/>
      <c r="R805" s="102"/>
      <c r="S805" s="102"/>
      <c r="AC805" s="83">
        <f t="shared" si="283"/>
        <v>0</v>
      </c>
      <c r="AD805" s="83">
        <f t="shared" si="284"/>
        <v>0</v>
      </c>
      <c r="AF805" s="83">
        <f t="shared" si="272"/>
        <v>0</v>
      </c>
      <c r="AG805" s="83">
        <f t="shared" si="273"/>
        <v>0</v>
      </c>
      <c r="AQ805" s="83">
        <f t="shared" ca="1" si="274"/>
        <v>4</v>
      </c>
      <c r="AR805" s="83">
        <f t="shared" ca="1" si="275"/>
        <v>-141.08754074961706</v>
      </c>
      <c r="AS805" s="83">
        <f t="shared" ca="1" si="268"/>
        <v>-142.91245925038294</v>
      </c>
      <c r="AT805" s="83" cm="1">
        <f t="array" aca="1" ref="AT805" ca="1">_xlfn.LET(_xlpm.rozsah, $F$3:$F$10001,_xlpm.podminka, (_xlpm.rozsah&gt;M805)*(ISNUMBER(_xlpm.rozsah)),_xlpm.indexy, IF(_xlpm.podminka, ROW(_xlpm.rozsah)-MIN(ROW(_xlpm.rozsah))+1),_xlpm.prvni, MIN(_xlpm.indexy),_xlpm.finalni, IF(_xlpm.prvni=1, 2, _xlpm.prvni),INDEX(_xlpm.rozsah, _xlpm.finalni))</f>
        <v>1400</v>
      </c>
      <c r="AU805" s="83" cm="1">
        <f t="array" aca="1" ref="AU805" ca="1">INDEX($F$3:$F$10001,MATCH(AT805,$F$3:$F$10004,0)-1)</f>
        <v>1300</v>
      </c>
      <c r="AV805" s="83">
        <f t="shared" ca="1" si="285"/>
        <v>-144</v>
      </c>
      <c r="AW805" s="83">
        <f t="shared" ca="1" si="286"/>
        <v>-140</v>
      </c>
      <c r="AX805" s="83">
        <f t="shared" ca="1" si="276"/>
        <v>360</v>
      </c>
      <c r="AY805" s="83">
        <f t="shared" ca="1" si="277"/>
        <v>350</v>
      </c>
      <c r="AZ805" s="83">
        <f t="shared" ca="1" si="278"/>
        <v>10</v>
      </c>
      <c r="BA805" s="83">
        <f t="shared" ca="1" si="279"/>
        <v>357.28114812595732</v>
      </c>
      <c r="BB805" s="83">
        <f t="shared" ca="1" si="281"/>
        <v>352.71885187404268</v>
      </c>
    </row>
    <row r="806" spans="1:54" x14ac:dyDescent="0.25">
      <c r="A806" s="58">
        <v>804</v>
      </c>
      <c r="B806" s="59">
        <f t="shared" si="269"/>
        <v>13.4</v>
      </c>
      <c r="C806" s="58">
        <v>45.8</v>
      </c>
      <c r="D806" s="58">
        <v>82.8</v>
      </c>
      <c r="F806" s="117"/>
      <c r="G806" s="117"/>
      <c r="H806" s="112">
        <f t="shared" si="270"/>
        <v>0</v>
      </c>
      <c r="I806" s="121"/>
      <c r="J806" s="92">
        <f t="shared" si="271"/>
        <v>0</v>
      </c>
      <c r="L806" s="94">
        <v>804</v>
      </c>
      <c r="M806" s="114">
        <f t="shared" ca="1" si="267"/>
        <v>1363.7192756871734</v>
      </c>
      <c r="N806" s="115">
        <f t="shared" ca="1" si="282"/>
        <v>295.07595602689793</v>
      </c>
      <c r="P806" s="102"/>
      <c r="Q806" s="102"/>
      <c r="R806" s="102"/>
      <c r="S806" s="102"/>
      <c r="AC806" s="83">
        <f t="shared" si="283"/>
        <v>0</v>
      </c>
      <c r="AD806" s="83">
        <f t="shared" si="284"/>
        <v>0</v>
      </c>
      <c r="AF806" s="83">
        <f t="shared" si="272"/>
        <v>0</v>
      </c>
      <c r="AG806" s="83">
        <f t="shared" si="273"/>
        <v>0</v>
      </c>
      <c r="AQ806" s="83">
        <f t="shared" ca="1" si="274"/>
        <v>4</v>
      </c>
      <c r="AR806" s="83">
        <f t="shared" ca="1" si="275"/>
        <v>-142.54877102748694</v>
      </c>
      <c r="AS806" s="83">
        <f t="shared" ca="1" si="268"/>
        <v>-141.45122897251306</v>
      </c>
      <c r="AT806" s="83" cm="1">
        <f t="array" aca="1" ref="AT806" ca="1">_xlfn.LET(_xlpm.rozsah, $F$3:$F$10001,_xlpm.podminka, (_xlpm.rozsah&gt;M806)*(ISNUMBER(_xlpm.rozsah)),_xlpm.indexy, IF(_xlpm.podminka, ROW(_xlpm.rozsah)-MIN(ROW(_xlpm.rozsah))+1),_xlpm.prvni, MIN(_xlpm.indexy),_xlpm.finalni, IF(_xlpm.prvni=1, 2, _xlpm.prvni),INDEX(_xlpm.rozsah, _xlpm.finalni))</f>
        <v>1400</v>
      </c>
      <c r="AU806" s="83" cm="1">
        <f t="array" aca="1" ref="AU806" ca="1">INDEX($F$3:$F$10001,MATCH(AT806,$F$3:$F$10004,0)-1)</f>
        <v>1300</v>
      </c>
      <c r="AV806" s="83">
        <f t="shared" ca="1" si="285"/>
        <v>-144</v>
      </c>
      <c r="AW806" s="83">
        <f t="shared" ca="1" si="286"/>
        <v>-140</v>
      </c>
      <c r="AX806" s="83">
        <f t="shared" ca="1" si="276"/>
        <v>360</v>
      </c>
      <c r="AY806" s="83">
        <f t="shared" ca="1" si="277"/>
        <v>350</v>
      </c>
      <c r="AZ806" s="83">
        <f t="shared" ca="1" si="278"/>
        <v>10</v>
      </c>
      <c r="BA806" s="83">
        <f t="shared" ca="1" si="279"/>
        <v>353.62807243128265</v>
      </c>
      <c r="BB806" s="83">
        <f t="shared" ca="1" si="281"/>
        <v>356.37192756871735</v>
      </c>
    </row>
    <row r="807" spans="1:54" x14ac:dyDescent="0.25">
      <c r="A807" s="58">
        <v>805</v>
      </c>
      <c r="B807" s="59">
        <f t="shared" si="269"/>
        <v>13.416666666666666</v>
      </c>
      <c r="C807" s="58">
        <v>52.3</v>
      </c>
      <c r="D807" s="58">
        <v>38.200000000000003</v>
      </c>
      <c r="F807" s="117"/>
      <c r="G807" s="117"/>
      <c r="H807" s="112">
        <f t="shared" si="270"/>
        <v>0</v>
      </c>
      <c r="I807" s="121"/>
      <c r="J807" s="92">
        <f t="shared" si="271"/>
        <v>0</v>
      </c>
      <c r="L807" s="94">
        <v>805</v>
      </c>
      <c r="M807" s="114">
        <f t="shared" ca="1" si="267"/>
        <v>1415.3388235467069</v>
      </c>
      <c r="N807" s="115">
        <f t="shared" ca="1" si="282"/>
        <v>137.52000000000001</v>
      </c>
      <c r="P807" s="102"/>
      <c r="Q807" s="102"/>
      <c r="R807" s="102"/>
      <c r="S807" s="102"/>
      <c r="AC807" s="83">
        <f t="shared" si="283"/>
        <v>0</v>
      </c>
      <c r="AD807" s="83">
        <f t="shared" si="284"/>
        <v>0</v>
      </c>
      <c r="AF807" s="83">
        <f t="shared" si="272"/>
        <v>0</v>
      </c>
      <c r="AG807" s="83">
        <f t="shared" si="273"/>
        <v>0</v>
      </c>
      <c r="AQ807" s="83">
        <f t="shared" ca="1" si="274"/>
        <v>0</v>
      </c>
      <c r="AR807" s="83">
        <f t="shared" ca="1" si="275"/>
        <v>-144</v>
      </c>
      <c r="AS807" s="83">
        <f t="shared" ca="1" si="268"/>
        <v>-144</v>
      </c>
      <c r="AT807" s="83" cm="1">
        <f t="array" aca="1" ref="AT807" ca="1">_xlfn.LET(_xlpm.rozsah, $F$3:$F$10001,_xlpm.podminka, (_xlpm.rozsah&gt;M807)*(ISNUMBER(_xlpm.rozsah)),_xlpm.indexy, IF(_xlpm.podminka, ROW(_xlpm.rozsah)-MIN(ROW(_xlpm.rozsah))+1),_xlpm.prvni, MIN(_xlpm.indexy),_xlpm.finalni, IF(_xlpm.prvni=1, 2, _xlpm.prvni),INDEX(_xlpm.rozsah, _xlpm.finalni))</f>
        <v>1500</v>
      </c>
      <c r="AU807" s="83" cm="1">
        <f t="array" aca="1" ref="AU807" ca="1">INDEX($F$3:$F$10001,MATCH(AT807,$F$3:$F$10004,0)-1)</f>
        <v>1400</v>
      </c>
      <c r="AV807" s="83">
        <f t="shared" ca="1" si="285"/>
        <v>-144</v>
      </c>
      <c r="AW807" s="83">
        <f t="shared" ca="1" si="286"/>
        <v>-144</v>
      </c>
      <c r="AX807" s="83">
        <f t="shared" ca="1" si="276"/>
        <v>360</v>
      </c>
      <c r="AY807" s="83">
        <f t="shared" ca="1" si="277"/>
        <v>360</v>
      </c>
      <c r="AZ807" s="83">
        <f t="shared" ca="1" si="278"/>
        <v>0</v>
      </c>
      <c r="BA807" s="83">
        <f t="shared" ca="1" si="279"/>
        <v>360</v>
      </c>
      <c r="BB807" s="83">
        <f t="shared" ca="1" si="281"/>
        <v>360</v>
      </c>
    </row>
    <row r="808" spans="1:54" x14ac:dyDescent="0.25">
      <c r="A808" s="58">
        <v>806</v>
      </c>
      <c r="B808" s="59">
        <f t="shared" si="269"/>
        <v>13.433333333333334</v>
      </c>
      <c r="C808" s="58">
        <v>42.5</v>
      </c>
      <c r="D808" s="58">
        <v>0</v>
      </c>
      <c r="F808" s="117"/>
      <c r="G808" s="117"/>
      <c r="H808" s="112">
        <f t="shared" si="270"/>
        <v>0</v>
      </c>
      <c r="I808" s="121"/>
      <c r="J808" s="92">
        <f t="shared" si="271"/>
        <v>0</v>
      </c>
      <c r="L808" s="94">
        <v>806</v>
      </c>
      <c r="M808" s="114">
        <f t="shared" ca="1" si="267"/>
        <v>1337.5124283123334</v>
      </c>
      <c r="N808" s="115">
        <f t="shared" ca="1" si="282"/>
        <v>0</v>
      </c>
      <c r="P808" s="102"/>
      <c r="Q808" s="102"/>
      <c r="R808" s="102"/>
      <c r="S808" s="102"/>
      <c r="AC808" s="83">
        <f t="shared" si="283"/>
        <v>0</v>
      </c>
      <c r="AD808" s="83">
        <f t="shared" si="284"/>
        <v>0</v>
      </c>
      <c r="AF808" s="83">
        <f t="shared" si="272"/>
        <v>0</v>
      </c>
      <c r="AG808" s="83">
        <f t="shared" si="273"/>
        <v>0</v>
      </c>
      <c r="AQ808" s="83">
        <f t="shared" ca="1" si="274"/>
        <v>4</v>
      </c>
      <c r="AR808" s="83">
        <f t="shared" ca="1" si="275"/>
        <v>-141.50049713249334</v>
      </c>
      <c r="AS808" s="83">
        <f t="shared" ca="1" si="268"/>
        <v>-142.49950286750666</v>
      </c>
      <c r="AT808" s="83" cm="1">
        <f t="array" aca="1" ref="AT808" ca="1">_xlfn.LET(_xlpm.rozsah, $F$3:$F$10001,_xlpm.podminka, (_xlpm.rozsah&gt;M808)*(ISNUMBER(_xlpm.rozsah)),_xlpm.indexy, IF(_xlpm.podminka, ROW(_xlpm.rozsah)-MIN(ROW(_xlpm.rozsah))+1),_xlpm.prvni, MIN(_xlpm.indexy),_xlpm.finalni, IF(_xlpm.prvni=1, 2, _xlpm.prvni),INDEX(_xlpm.rozsah, _xlpm.finalni))</f>
        <v>1400</v>
      </c>
      <c r="AU808" s="83" cm="1">
        <f t="array" aca="1" ref="AU808" ca="1">INDEX($F$3:$F$10001,MATCH(AT808,$F$3:$F$10004,0)-1)</f>
        <v>1300</v>
      </c>
      <c r="AV808" s="83">
        <f t="shared" ca="1" si="285"/>
        <v>-144</v>
      </c>
      <c r="AW808" s="83">
        <f t="shared" ca="1" si="286"/>
        <v>-140</v>
      </c>
      <c r="AX808" s="83">
        <f t="shared" ca="1" si="276"/>
        <v>360</v>
      </c>
      <c r="AY808" s="83">
        <f t="shared" ca="1" si="277"/>
        <v>350</v>
      </c>
      <c r="AZ808" s="83">
        <f t="shared" ca="1" si="278"/>
        <v>10</v>
      </c>
      <c r="BA808" s="83">
        <f t="shared" ca="1" si="279"/>
        <v>356.24875716876664</v>
      </c>
      <c r="BB808" s="83">
        <f t="shared" ca="1" si="281"/>
        <v>353.75124283123336</v>
      </c>
    </row>
    <row r="809" spans="1:54" x14ac:dyDescent="0.25">
      <c r="A809" s="58">
        <v>807</v>
      </c>
      <c r="B809" s="59">
        <f t="shared" si="269"/>
        <v>13.45</v>
      </c>
      <c r="C809" s="58">
        <v>32.6</v>
      </c>
      <c r="D809" s="58">
        <v>30.5</v>
      </c>
      <c r="F809" s="117"/>
      <c r="G809" s="117"/>
      <c r="H809" s="112">
        <f t="shared" si="270"/>
        <v>0</v>
      </c>
      <c r="I809" s="121"/>
      <c r="J809" s="92">
        <f t="shared" si="271"/>
        <v>0</v>
      </c>
      <c r="L809" s="94">
        <v>807</v>
      </c>
      <c r="M809" s="114">
        <f t="shared" ca="1" si="267"/>
        <v>1258.8918861878135</v>
      </c>
      <c r="N809" s="115">
        <f t="shared" ca="1" si="282"/>
        <v>102.98860758618493</v>
      </c>
      <c r="P809" s="102"/>
      <c r="Q809" s="102"/>
      <c r="R809" s="102"/>
      <c r="S809" s="102"/>
      <c r="AC809" s="83">
        <f t="shared" si="283"/>
        <v>0</v>
      </c>
      <c r="AD809" s="83">
        <f t="shared" si="284"/>
        <v>0</v>
      </c>
      <c r="AF809" s="83">
        <f t="shared" si="272"/>
        <v>0</v>
      </c>
      <c r="AG809" s="83">
        <f t="shared" si="273"/>
        <v>0</v>
      </c>
      <c r="AQ809" s="83">
        <f t="shared" ca="1" si="274"/>
        <v>12</v>
      </c>
      <c r="AR809" s="83">
        <f t="shared" ca="1" si="275"/>
        <v>-135.06702634253762</v>
      </c>
      <c r="AS809" s="83">
        <f t="shared" ca="1" si="268"/>
        <v>-132.93297365746238</v>
      </c>
      <c r="AT809" s="83" cm="1">
        <f t="array" aca="1" ref="AT809" ca="1">_xlfn.LET(_xlpm.rozsah, $F$3:$F$10001,_xlpm.podminka, (_xlpm.rozsah&gt;M809)*(ISNUMBER(_xlpm.rozsah)),_xlpm.indexy, IF(_xlpm.podminka, ROW(_xlpm.rozsah)-MIN(ROW(_xlpm.rozsah))+1),_xlpm.prvni, MIN(_xlpm.indexy),_xlpm.finalni, IF(_xlpm.prvni=1, 2, _xlpm.prvni),INDEX(_xlpm.rozsah, _xlpm.finalni))</f>
        <v>1300</v>
      </c>
      <c r="AU809" s="83" cm="1">
        <f t="array" aca="1" ref="AU809" ca="1">INDEX($F$3:$F$10001,MATCH(AT809,$F$3:$F$10004,0)-1)</f>
        <v>1200</v>
      </c>
      <c r="AV809" s="83">
        <f t="shared" ca="1" si="285"/>
        <v>-140</v>
      </c>
      <c r="AW809" s="83">
        <f t="shared" ca="1" si="286"/>
        <v>-128</v>
      </c>
      <c r="AX809" s="83">
        <f t="shared" ca="1" si="276"/>
        <v>350</v>
      </c>
      <c r="AY809" s="83">
        <f t="shared" ca="1" si="277"/>
        <v>320</v>
      </c>
      <c r="AZ809" s="83">
        <f t="shared" ca="1" si="278"/>
        <v>30</v>
      </c>
      <c r="BA809" s="83">
        <f t="shared" ca="1" si="279"/>
        <v>332.33243414365597</v>
      </c>
      <c r="BB809" s="83">
        <f t="shared" ca="1" si="281"/>
        <v>337.66756585634403</v>
      </c>
    </row>
    <row r="810" spans="1:54" x14ac:dyDescent="0.25">
      <c r="A810" s="58">
        <v>808</v>
      </c>
      <c r="B810" s="59">
        <f t="shared" si="269"/>
        <v>13.466666666666667</v>
      </c>
      <c r="C810" s="58">
        <v>35</v>
      </c>
      <c r="D810" s="58">
        <v>57.9</v>
      </c>
      <c r="F810" s="117"/>
      <c r="G810" s="117"/>
      <c r="H810" s="112">
        <f t="shared" si="270"/>
        <v>0</v>
      </c>
      <c r="I810" s="121"/>
      <c r="J810" s="92">
        <f t="shared" si="271"/>
        <v>0</v>
      </c>
      <c r="L810" s="94">
        <v>808</v>
      </c>
      <c r="M810" s="114">
        <f t="shared" ca="1" si="267"/>
        <v>1277.9514115513334</v>
      </c>
      <c r="N810" s="115">
        <f t="shared" ca="1" si="282"/>
        <v>198.82016018646661</v>
      </c>
      <c r="P810" s="102"/>
      <c r="Q810" s="102"/>
      <c r="R810" s="102"/>
      <c r="S810" s="102"/>
      <c r="AC810" s="83">
        <f t="shared" si="283"/>
        <v>0</v>
      </c>
      <c r="AD810" s="83">
        <f t="shared" si="284"/>
        <v>0</v>
      </c>
      <c r="AF810" s="83">
        <f t="shared" si="272"/>
        <v>0</v>
      </c>
      <c r="AG810" s="83">
        <f t="shared" si="273"/>
        <v>0</v>
      </c>
      <c r="AQ810" s="83">
        <f t="shared" ca="1" si="274"/>
        <v>12</v>
      </c>
      <c r="AR810" s="83">
        <f t="shared" ca="1" si="275"/>
        <v>-137.35416938616001</v>
      </c>
      <c r="AS810" s="83">
        <f t="shared" ca="1" si="268"/>
        <v>-130.64583061383999</v>
      </c>
      <c r="AT810" s="83" cm="1">
        <f t="array" aca="1" ref="AT810" ca="1">_xlfn.LET(_xlpm.rozsah, $F$3:$F$10001,_xlpm.podminka, (_xlpm.rozsah&gt;M810)*(ISNUMBER(_xlpm.rozsah)),_xlpm.indexy, IF(_xlpm.podminka, ROW(_xlpm.rozsah)-MIN(ROW(_xlpm.rozsah))+1),_xlpm.prvni, MIN(_xlpm.indexy),_xlpm.finalni, IF(_xlpm.prvni=1, 2, _xlpm.prvni),INDEX(_xlpm.rozsah, _xlpm.finalni))</f>
        <v>1300</v>
      </c>
      <c r="AU810" s="83" cm="1">
        <f t="array" aca="1" ref="AU810" ca="1">INDEX($F$3:$F$10001,MATCH(AT810,$F$3:$F$10004,0)-1)</f>
        <v>1200</v>
      </c>
      <c r="AV810" s="83">
        <f t="shared" ca="1" si="285"/>
        <v>-140</v>
      </c>
      <c r="AW810" s="83">
        <f t="shared" ca="1" si="286"/>
        <v>-128</v>
      </c>
      <c r="AX810" s="83">
        <f t="shared" ca="1" si="276"/>
        <v>350</v>
      </c>
      <c r="AY810" s="83">
        <f t="shared" ca="1" si="277"/>
        <v>320</v>
      </c>
      <c r="AZ810" s="83">
        <f t="shared" ca="1" si="278"/>
        <v>30</v>
      </c>
      <c r="BA810" s="83">
        <f t="shared" ca="1" si="279"/>
        <v>326.61457653459996</v>
      </c>
      <c r="BB810" s="83">
        <f t="shared" ca="1" si="281"/>
        <v>343.38542346540004</v>
      </c>
    </row>
    <row r="811" spans="1:54" x14ac:dyDescent="0.25">
      <c r="A811" s="58">
        <v>809</v>
      </c>
      <c r="B811" s="59">
        <f t="shared" si="269"/>
        <v>13.483333333333333</v>
      </c>
      <c r="C811" s="58">
        <v>36</v>
      </c>
      <c r="D811" s="58">
        <v>77.3</v>
      </c>
      <c r="F811" s="117"/>
      <c r="G811" s="117"/>
      <c r="H811" s="112">
        <f t="shared" si="270"/>
        <v>0</v>
      </c>
      <c r="I811" s="121"/>
      <c r="J811" s="92">
        <f t="shared" si="271"/>
        <v>0</v>
      </c>
      <c r="L811" s="94">
        <v>809</v>
      </c>
      <c r="M811" s="114">
        <f t="shared" ca="1" si="267"/>
        <v>1285.8928804528</v>
      </c>
      <c r="N811" s="115">
        <f t="shared" ca="1" si="282"/>
        <v>267.27855897700431</v>
      </c>
      <c r="P811" s="102"/>
      <c r="Q811" s="102"/>
      <c r="R811" s="102"/>
      <c r="S811" s="102"/>
      <c r="AC811" s="83">
        <f t="shared" si="283"/>
        <v>0</v>
      </c>
      <c r="AD811" s="83">
        <f t="shared" si="284"/>
        <v>0</v>
      </c>
      <c r="AF811" s="83">
        <f t="shared" si="272"/>
        <v>0</v>
      </c>
      <c r="AG811" s="83">
        <f t="shared" si="273"/>
        <v>0</v>
      </c>
      <c r="AQ811" s="83">
        <f t="shared" ca="1" si="274"/>
        <v>12</v>
      </c>
      <c r="AR811" s="83">
        <f t="shared" ca="1" si="275"/>
        <v>-138.30714565433601</v>
      </c>
      <c r="AS811" s="83">
        <f t="shared" ca="1" si="268"/>
        <v>-129.69285434566399</v>
      </c>
      <c r="AT811" s="83" cm="1">
        <f t="array" aca="1" ref="AT811" ca="1">_xlfn.LET(_xlpm.rozsah, $F$3:$F$10001,_xlpm.podminka, (_xlpm.rozsah&gt;M811)*(ISNUMBER(_xlpm.rozsah)),_xlpm.indexy, IF(_xlpm.podminka, ROW(_xlpm.rozsah)-MIN(ROW(_xlpm.rozsah))+1),_xlpm.prvni, MIN(_xlpm.indexy),_xlpm.finalni, IF(_xlpm.prvni=1, 2, _xlpm.prvni),INDEX(_xlpm.rozsah, _xlpm.finalni))</f>
        <v>1300</v>
      </c>
      <c r="AU811" s="83" cm="1">
        <f t="array" aca="1" ref="AU811" ca="1">INDEX($F$3:$F$10001,MATCH(AT811,$F$3:$F$10004,0)-1)</f>
        <v>1200</v>
      </c>
      <c r="AV811" s="83">
        <f t="shared" ca="1" si="285"/>
        <v>-140</v>
      </c>
      <c r="AW811" s="83">
        <f t="shared" ca="1" si="286"/>
        <v>-128</v>
      </c>
      <c r="AX811" s="83">
        <f t="shared" ca="1" si="276"/>
        <v>350</v>
      </c>
      <c r="AY811" s="83">
        <f t="shared" ca="1" si="277"/>
        <v>320</v>
      </c>
      <c r="AZ811" s="83">
        <f t="shared" ca="1" si="278"/>
        <v>30</v>
      </c>
      <c r="BA811" s="83">
        <f t="shared" ca="1" si="279"/>
        <v>324.23213586416</v>
      </c>
      <c r="BB811" s="83">
        <f t="shared" ca="1" si="281"/>
        <v>345.76786413584</v>
      </c>
    </row>
    <row r="812" spans="1:54" x14ac:dyDescent="0.25">
      <c r="A812" s="58">
        <v>810</v>
      </c>
      <c r="B812" s="59">
        <f t="shared" si="269"/>
        <v>13.5</v>
      </c>
      <c r="C812" s="58">
        <v>37.1</v>
      </c>
      <c r="D812" s="58">
        <v>96.8</v>
      </c>
      <c r="F812" s="117"/>
      <c r="G812" s="117"/>
      <c r="H812" s="112">
        <f t="shared" si="270"/>
        <v>0</v>
      </c>
      <c r="I812" s="121"/>
      <c r="J812" s="92">
        <f t="shared" si="271"/>
        <v>0</v>
      </c>
      <c r="L812" s="94">
        <v>810</v>
      </c>
      <c r="M812" s="114">
        <f t="shared" ca="1" si="267"/>
        <v>1294.6284962444133</v>
      </c>
      <c r="N812" s="115">
        <f t="shared" ca="1" si="282"/>
        <v>337.24011530937764</v>
      </c>
      <c r="P812" s="102"/>
      <c r="Q812" s="102"/>
      <c r="R812" s="102"/>
      <c r="S812" s="102"/>
      <c r="AC812" s="83">
        <f t="shared" si="283"/>
        <v>0</v>
      </c>
      <c r="AD812" s="83">
        <f t="shared" si="284"/>
        <v>0</v>
      </c>
      <c r="AF812" s="83">
        <f t="shared" si="272"/>
        <v>0</v>
      </c>
      <c r="AG812" s="83">
        <f t="shared" si="273"/>
        <v>0</v>
      </c>
      <c r="AQ812" s="83">
        <f t="shared" ca="1" si="274"/>
        <v>12</v>
      </c>
      <c r="AR812" s="83">
        <f t="shared" ca="1" si="275"/>
        <v>-139.35541954932961</v>
      </c>
      <c r="AS812" s="83">
        <f t="shared" ca="1" si="268"/>
        <v>-128.64458045067039</v>
      </c>
      <c r="AT812" s="83" cm="1">
        <f t="array" aca="1" ref="AT812" ca="1">_xlfn.LET(_xlpm.rozsah, $F$3:$F$10001,_xlpm.podminka, (_xlpm.rozsah&gt;M812)*(ISNUMBER(_xlpm.rozsah)),_xlpm.indexy, IF(_xlpm.podminka, ROW(_xlpm.rozsah)-MIN(ROW(_xlpm.rozsah))+1),_xlpm.prvni, MIN(_xlpm.indexy),_xlpm.finalni, IF(_xlpm.prvni=1, 2, _xlpm.prvni),INDEX(_xlpm.rozsah, _xlpm.finalni))</f>
        <v>1300</v>
      </c>
      <c r="AU812" s="83" cm="1">
        <f t="array" aca="1" ref="AU812" ca="1">INDEX($F$3:$F$10001,MATCH(AT812,$F$3:$F$10004,0)-1)</f>
        <v>1200</v>
      </c>
      <c r="AV812" s="83">
        <f t="shared" ca="1" si="285"/>
        <v>-140</v>
      </c>
      <c r="AW812" s="83">
        <f t="shared" ca="1" si="286"/>
        <v>-128</v>
      </c>
      <c r="AX812" s="83">
        <f t="shared" ca="1" si="276"/>
        <v>350</v>
      </c>
      <c r="AY812" s="83">
        <f t="shared" ca="1" si="277"/>
        <v>320</v>
      </c>
      <c r="AZ812" s="83">
        <f t="shared" ca="1" si="278"/>
        <v>30</v>
      </c>
      <c r="BA812" s="83">
        <f t="shared" ca="1" si="279"/>
        <v>321.611451126676</v>
      </c>
      <c r="BB812" s="83">
        <f t="shared" ca="1" si="281"/>
        <v>348.388548873324</v>
      </c>
    </row>
    <row r="813" spans="1:54" x14ac:dyDescent="0.25">
      <c r="A813" s="58">
        <v>811</v>
      </c>
      <c r="B813" s="59">
        <f t="shared" si="269"/>
        <v>13.516666666666667</v>
      </c>
      <c r="C813" s="58">
        <v>39.6</v>
      </c>
      <c r="D813" s="58">
        <v>80.8</v>
      </c>
      <c r="F813" s="117"/>
      <c r="G813" s="117"/>
      <c r="H813" s="112">
        <f t="shared" si="270"/>
        <v>0</v>
      </c>
      <c r="I813" s="121"/>
      <c r="J813" s="92">
        <f t="shared" si="271"/>
        <v>0</v>
      </c>
      <c r="L813" s="94">
        <v>811</v>
      </c>
      <c r="M813" s="114">
        <f t="shared" ca="1" si="267"/>
        <v>1314.4821684980802</v>
      </c>
      <c r="N813" s="115">
        <f t="shared" ca="1" si="282"/>
        <v>283.97015921464487</v>
      </c>
      <c r="P813" s="102"/>
      <c r="Q813" s="102"/>
      <c r="R813" s="102"/>
      <c r="S813" s="102"/>
      <c r="AC813" s="83">
        <f t="shared" si="283"/>
        <v>0</v>
      </c>
      <c r="AD813" s="83">
        <f t="shared" si="284"/>
        <v>0</v>
      </c>
      <c r="AF813" s="83">
        <f t="shared" si="272"/>
        <v>0</v>
      </c>
      <c r="AG813" s="83">
        <f t="shared" si="273"/>
        <v>0</v>
      </c>
      <c r="AQ813" s="83">
        <f t="shared" ca="1" si="274"/>
        <v>4</v>
      </c>
      <c r="AR813" s="83">
        <f t="shared" ca="1" si="275"/>
        <v>-140.57928673992322</v>
      </c>
      <c r="AS813" s="83">
        <f t="shared" ca="1" si="268"/>
        <v>-143.42071326007678</v>
      </c>
      <c r="AT813" s="83" cm="1">
        <f t="array" aca="1" ref="AT813" ca="1">_xlfn.LET(_xlpm.rozsah, $F$3:$F$10001,_xlpm.podminka, (_xlpm.rozsah&gt;M813)*(ISNUMBER(_xlpm.rozsah)),_xlpm.indexy, IF(_xlpm.podminka, ROW(_xlpm.rozsah)-MIN(ROW(_xlpm.rozsah))+1),_xlpm.prvni, MIN(_xlpm.indexy),_xlpm.finalni, IF(_xlpm.prvni=1, 2, _xlpm.prvni),INDEX(_xlpm.rozsah, _xlpm.finalni))</f>
        <v>1400</v>
      </c>
      <c r="AU813" s="83" cm="1">
        <f t="array" aca="1" ref="AU813" ca="1">INDEX($F$3:$F$10001,MATCH(AT813,$F$3:$F$10004,0)-1)</f>
        <v>1300</v>
      </c>
      <c r="AV813" s="83">
        <f t="shared" ca="1" si="285"/>
        <v>-144</v>
      </c>
      <c r="AW813" s="83">
        <f t="shared" ca="1" si="286"/>
        <v>-140</v>
      </c>
      <c r="AX813" s="83">
        <f t="shared" ca="1" si="276"/>
        <v>360</v>
      </c>
      <c r="AY813" s="83">
        <f t="shared" ca="1" si="277"/>
        <v>350</v>
      </c>
      <c r="AZ813" s="83">
        <f t="shared" ca="1" si="278"/>
        <v>10</v>
      </c>
      <c r="BA813" s="83">
        <f t="shared" ca="1" si="279"/>
        <v>358.55178315019197</v>
      </c>
      <c r="BB813" s="83">
        <f t="shared" ca="1" si="281"/>
        <v>351.44821684980803</v>
      </c>
    </row>
    <row r="814" spans="1:54" x14ac:dyDescent="0.25">
      <c r="A814" s="58">
        <v>812</v>
      </c>
      <c r="B814" s="59">
        <f t="shared" si="269"/>
        <v>13.533333333333333</v>
      </c>
      <c r="C814" s="58">
        <v>43.4</v>
      </c>
      <c r="D814" s="58">
        <v>78.3</v>
      </c>
      <c r="F814" s="117"/>
      <c r="G814" s="117"/>
      <c r="H814" s="112">
        <f t="shared" si="270"/>
        <v>0</v>
      </c>
      <c r="I814" s="121"/>
      <c r="J814" s="92">
        <f t="shared" si="271"/>
        <v>0</v>
      </c>
      <c r="L814" s="94">
        <v>812</v>
      </c>
      <c r="M814" s="114">
        <f t="shared" ca="1" si="267"/>
        <v>1344.6597503236535</v>
      </c>
      <c r="N814" s="115">
        <f t="shared" ca="1" si="282"/>
        <v>277.54685845034203</v>
      </c>
      <c r="P814" s="102"/>
      <c r="Q814" s="102"/>
      <c r="R814" s="102"/>
      <c r="S814" s="102"/>
      <c r="AC814" s="83">
        <f t="shared" si="283"/>
        <v>0</v>
      </c>
      <c r="AD814" s="83">
        <f t="shared" si="284"/>
        <v>0</v>
      </c>
      <c r="AF814" s="83">
        <f t="shared" si="272"/>
        <v>0</v>
      </c>
      <c r="AG814" s="83">
        <f t="shared" si="273"/>
        <v>0</v>
      </c>
      <c r="AQ814" s="83">
        <f t="shared" ca="1" si="274"/>
        <v>4</v>
      </c>
      <c r="AR814" s="83">
        <f t="shared" ca="1" si="275"/>
        <v>-141.78639001294613</v>
      </c>
      <c r="AS814" s="83">
        <f t="shared" ca="1" si="268"/>
        <v>-142.21360998705387</v>
      </c>
      <c r="AT814" s="83" cm="1">
        <f t="array" aca="1" ref="AT814" ca="1">_xlfn.LET(_xlpm.rozsah, $F$3:$F$10001,_xlpm.podminka, (_xlpm.rozsah&gt;M814)*(ISNUMBER(_xlpm.rozsah)),_xlpm.indexy, IF(_xlpm.podminka, ROW(_xlpm.rozsah)-MIN(ROW(_xlpm.rozsah))+1),_xlpm.prvni, MIN(_xlpm.indexy),_xlpm.finalni, IF(_xlpm.prvni=1, 2, _xlpm.prvni),INDEX(_xlpm.rozsah, _xlpm.finalni))</f>
        <v>1400</v>
      </c>
      <c r="AU814" s="83" cm="1">
        <f t="array" aca="1" ref="AU814" ca="1">INDEX($F$3:$F$10001,MATCH(AT814,$F$3:$F$10004,0)-1)</f>
        <v>1300</v>
      </c>
      <c r="AV814" s="83">
        <f t="shared" ca="1" si="285"/>
        <v>-144</v>
      </c>
      <c r="AW814" s="83">
        <f t="shared" ca="1" si="286"/>
        <v>-140</v>
      </c>
      <c r="AX814" s="83">
        <f t="shared" ca="1" si="276"/>
        <v>360</v>
      </c>
      <c r="AY814" s="83">
        <f t="shared" ca="1" si="277"/>
        <v>350</v>
      </c>
      <c r="AZ814" s="83">
        <f t="shared" ca="1" si="278"/>
        <v>10</v>
      </c>
      <c r="BA814" s="83">
        <f t="shared" ca="1" si="279"/>
        <v>355.53402496763465</v>
      </c>
      <c r="BB814" s="83">
        <f t="shared" ca="1" si="281"/>
        <v>354.46597503236535</v>
      </c>
    </row>
    <row r="815" spans="1:54" x14ac:dyDescent="0.25">
      <c r="A815" s="58">
        <v>813</v>
      </c>
      <c r="B815" s="59">
        <f t="shared" si="269"/>
        <v>13.55</v>
      </c>
      <c r="C815" s="58">
        <v>47.2</v>
      </c>
      <c r="D815" s="58">
        <v>73.400000000000006</v>
      </c>
      <c r="F815" s="117"/>
      <c r="G815" s="117"/>
      <c r="H815" s="112">
        <f t="shared" si="270"/>
        <v>0</v>
      </c>
      <c r="I815" s="121"/>
      <c r="J815" s="92">
        <f t="shared" si="271"/>
        <v>0</v>
      </c>
      <c r="L815" s="94">
        <v>813</v>
      </c>
      <c r="M815" s="114">
        <f t="shared" ca="1" si="267"/>
        <v>1374.8373321492268</v>
      </c>
      <c r="N815" s="115">
        <f t="shared" ca="1" si="282"/>
        <v>262.39306017975326</v>
      </c>
      <c r="P815" s="102"/>
      <c r="Q815" s="102"/>
      <c r="R815" s="102"/>
      <c r="S815" s="102"/>
      <c r="AC815" s="83">
        <f t="shared" si="283"/>
        <v>0</v>
      </c>
      <c r="AD815" s="83">
        <f t="shared" si="284"/>
        <v>0</v>
      </c>
      <c r="AF815" s="83">
        <f t="shared" si="272"/>
        <v>0</v>
      </c>
      <c r="AG815" s="83">
        <f t="shared" si="273"/>
        <v>0</v>
      </c>
      <c r="AQ815" s="83">
        <f t="shared" ca="1" si="274"/>
        <v>4</v>
      </c>
      <c r="AR815" s="83">
        <f t="shared" ca="1" si="275"/>
        <v>-142.99349328596907</v>
      </c>
      <c r="AS815" s="83">
        <f t="shared" ca="1" si="268"/>
        <v>-141.00650671403093</v>
      </c>
      <c r="AT815" s="83" cm="1">
        <f t="array" aca="1" ref="AT815" ca="1">_xlfn.LET(_xlpm.rozsah, $F$3:$F$10001,_xlpm.podminka, (_xlpm.rozsah&gt;M815)*(ISNUMBER(_xlpm.rozsah)),_xlpm.indexy, IF(_xlpm.podminka, ROW(_xlpm.rozsah)-MIN(ROW(_xlpm.rozsah))+1),_xlpm.prvni, MIN(_xlpm.indexy),_xlpm.finalni, IF(_xlpm.prvni=1, 2, _xlpm.prvni),INDEX(_xlpm.rozsah, _xlpm.finalni))</f>
        <v>1400</v>
      </c>
      <c r="AU815" s="83" cm="1">
        <f t="array" aca="1" ref="AU815" ca="1">INDEX($F$3:$F$10001,MATCH(AT815,$F$3:$F$10004,0)-1)</f>
        <v>1300</v>
      </c>
      <c r="AV815" s="83">
        <f t="shared" ca="1" si="285"/>
        <v>-144</v>
      </c>
      <c r="AW815" s="83">
        <f t="shared" ca="1" si="286"/>
        <v>-140</v>
      </c>
      <c r="AX815" s="83">
        <f t="shared" ca="1" si="276"/>
        <v>360</v>
      </c>
      <c r="AY815" s="83">
        <f t="shared" ca="1" si="277"/>
        <v>350</v>
      </c>
      <c r="AZ815" s="83">
        <f t="shared" ca="1" si="278"/>
        <v>10</v>
      </c>
      <c r="BA815" s="83">
        <f t="shared" ca="1" si="279"/>
        <v>352.51626678507733</v>
      </c>
      <c r="BB815" s="83">
        <f t="shared" ca="1" si="281"/>
        <v>357.48373321492267</v>
      </c>
    </row>
    <row r="816" spans="1:54" x14ac:dyDescent="0.25">
      <c r="A816" s="58">
        <v>814</v>
      </c>
      <c r="B816" s="59">
        <f t="shared" si="269"/>
        <v>13.566666666666666</v>
      </c>
      <c r="C816" s="58">
        <v>49.6</v>
      </c>
      <c r="D816" s="58">
        <v>66.900000000000006</v>
      </c>
      <c r="F816" s="117"/>
      <c r="G816" s="117"/>
      <c r="H816" s="112">
        <f t="shared" si="270"/>
        <v>0</v>
      </c>
      <c r="I816" s="121"/>
      <c r="J816" s="92">
        <f t="shared" si="271"/>
        <v>0</v>
      </c>
      <c r="L816" s="94">
        <v>814</v>
      </c>
      <c r="M816" s="114">
        <f t="shared" ca="1" si="267"/>
        <v>1393.8968575127469</v>
      </c>
      <c r="N816" s="115">
        <f t="shared" ca="1" si="282"/>
        <v>240.43169976760277</v>
      </c>
      <c r="P816" s="102"/>
      <c r="Q816" s="102"/>
      <c r="R816" s="102"/>
      <c r="S816" s="102"/>
      <c r="AC816" s="83">
        <f t="shared" si="283"/>
        <v>0</v>
      </c>
      <c r="AD816" s="83">
        <f t="shared" si="284"/>
        <v>0</v>
      </c>
      <c r="AF816" s="83">
        <f t="shared" si="272"/>
        <v>0</v>
      </c>
      <c r="AG816" s="83">
        <f t="shared" si="273"/>
        <v>0</v>
      </c>
      <c r="AQ816" s="83">
        <f t="shared" ca="1" si="274"/>
        <v>4</v>
      </c>
      <c r="AR816" s="83">
        <f t="shared" ca="1" si="275"/>
        <v>-143.75587430050987</v>
      </c>
      <c r="AS816" s="83">
        <f t="shared" ca="1" si="268"/>
        <v>-140.24412569949013</v>
      </c>
      <c r="AT816" s="83" cm="1">
        <f t="array" aca="1" ref="AT816" ca="1">_xlfn.LET(_xlpm.rozsah, $F$3:$F$10001,_xlpm.podminka, (_xlpm.rozsah&gt;M816)*(ISNUMBER(_xlpm.rozsah)),_xlpm.indexy, IF(_xlpm.podminka, ROW(_xlpm.rozsah)-MIN(ROW(_xlpm.rozsah))+1),_xlpm.prvni, MIN(_xlpm.indexy),_xlpm.finalni, IF(_xlpm.prvni=1, 2, _xlpm.prvni),INDEX(_xlpm.rozsah, _xlpm.finalni))</f>
        <v>1400</v>
      </c>
      <c r="AU816" s="83" cm="1">
        <f t="array" aca="1" ref="AU816" ca="1">INDEX($F$3:$F$10001,MATCH(AT816,$F$3:$F$10004,0)-1)</f>
        <v>1300</v>
      </c>
      <c r="AV816" s="83">
        <f t="shared" ca="1" si="285"/>
        <v>-144</v>
      </c>
      <c r="AW816" s="83">
        <f t="shared" ca="1" si="286"/>
        <v>-140</v>
      </c>
      <c r="AX816" s="83">
        <f t="shared" ca="1" si="276"/>
        <v>360</v>
      </c>
      <c r="AY816" s="83">
        <f t="shared" ca="1" si="277"/>
        <v>350</v>
      </c>
      <c r="AZ816" s="83">
        <f t="shared" ca="1" si="278"/>
        <v>10</v>
      </c>
      <c r="BA816" s="83">
        <f t="shared" ca="1" si="279"/>
        <v>350.61031424872533</v>
      </c>
      <c r="BB816" s="83">
        <f t="shared" ca="1" si="281"/>
        <v>359.38968575127467</v>
      </c>
    </row>
    <row r="817" spans="1:54" x14ac:dyDescent="0.25">
      <c r="A817" s="58">
        <v>815</v>
      </c>
      <c r="B817" s="59">
        <f t="shared" si="269"/>
        <v>13.583333333333334</v>
      </c>
      <c r="C817" s="58">
        <v>50.2</v>
      </c>
      <c r="D817" s="58">
        <v>62</v>
      </c>
      <c r="F817" s="117"/>
      <c r="G817" s="117"/>
      <c r="H817" s="112">
        <f t="shared" si="270"/>
        <v>0</v>
      </c>
      <c r="I817" s="121"/>
      <c r="J817" s="92">
        <f t="shared" si="271"/>
        <v>0</v>
      </c>
      <c r="L817" s="94">
        <v>815</v>
      </c>
      <c r="M817" s="114">
        <f t="shared" ca="1" si="267"/>
        <v>1398.661738853627</v>
      </c>
      <c r="N817" s="115">
        <f t="shared" ca="1" si="282"/>
        <v>223.11702780892486</v>
      </c>
      <c r="P817" s="102"/>
      <c r="Q817" s="102"/>
      <c r="R817" s="102"/>
      <c r="S817" s="102"/>
      <c r="AC817" s="83">
        <f t="shared" si="283"/>
        <v>0</v>
      </c>
      <c r="AD817" s="83">
        <f t="shared" si="284"/>
        <v>0</v>
      </c>
      <c r="AF817" s="83">
        <f t="shared" si="272"/>
        <v>0</v>
      </c>
      <c r="AG817" s="83">
        <f t="shared" si="273"/>
        <v>0</v>
      </c>
      <c r="AQ817" s="83">
        <f t="shared" ca="1" si="274"/>
        <v>4</v>
      </c>
      <c r="AR817" s="83">
        <f t="shared" ca="1" si="275"/>
        <v>-143.94646955414507</v>
      </c>
      <c r="AS817" s="83">
        <f t="shared" ca="1" si="268"/>
        <v>-140.05353044585493</v>
      </c>
      <c r="AT817" s="83" cm="1">
        <f t="array" aca="1" ref="AT817" ca="1">_xlfn.LET(_xlpm.rozsah, $F$3:$F$10001,_xlpm.podminka, (_xlpm.rozsah&gt;M817)*(ISNUMBER(_xlpm.rozsah)),_xlpm.indexy, IF(_xlpm.podminka, ROW(_xlpm.rozsah)-MIN(ROW(_xlpm.rozsah))+1),_xlpm.prvni, MIN(_xlpm.indexy),_xlpm.finalni, IF(_xlpm.prvni=1, 2, _xlpm.prvni),INDEX(_xlpm.rozsah, _xlpm.finalni))</f>
        <v>1400</v>
      </c>
      <c r="AU817" s="83" cm="1">
        <f t="array" aca="1" ref="AU817" ca="1">INDEX($F$3:$F$10001,MATCH(AT817,$F$3:$F$10004,0)-1)</f>
        <v>1300</v>
      </c>
      <c r="AV817" s="83">
        <f t="shared" ca="1" si="285"/>
        <v>-144</v>
      </c>
      <c r="AW817" s="83">
        <f t="shared" ca="1" si="286"/>
        <v>-140</v>
      </c>
      <c r="AX817" s="83">
        <f t="shared" ca="1" si="276"/>
        <v>360</v>
      </c>
      <c r="AY817" s="83">
        <f t="shared" ca="1" si="277"/>
        <v>350</v>
      </c>
      <c r="AZ817" s="83">
        <f t="shared" ca="1" si="278"/>
        <v>10</v>
      </c>
      <c r="BA817" s="83">
        <f t="shared" ca="1" si="279"/>
        <v>350.13382611463732</v>
      </c>
      <c r="BB817" s="83">
        <f t="shared" ca="1" si="281"/>
        <v>359.86617388536268</v>
      </c>
    </row>
    <row r="818" spans="1:54" x14ac:dyDescent="0.25">
      <c r="A818" s="58">
        <v>816</v>
      </c>
      <c r="B818" s="59">
        <f t="shared" si="269"/>
        <v>13.6</v>
      </c>
      <c r="C818" s="58">
        <v>50.2</v>
      </c>
      <c r="D818" s="58">
        <v>57.7</v>
      </c>
      <c r="F818" s="117"/>
      <c r="G818" s="117"/>
      <c r="H818" s="112">
        <f t="shared" si="270"/>
        <v>0</v>
      </c>
      <c r="I818" s="121"/>
      <c r="J818" s="92">
        <f t="shared" si="271"/>
        <v>0</v>
      </c>
      <c r="L818" s="94">
        <v>816</v>
      </c>
      <c r="M818" s="114">
        <f t="shared" ca="1" si="267"/>
        <v>1398.661738853627</v>
      </c>
      <c r="N818" s="115">
        <f t="shared" ca="1" si="282"/>
        <v>207.64278233185431</v>
      </c>
      <c r="P818" s="102"/>
      <c r="Q818" s="102"/>
      <c r="R818" s="102"/>
      <c r="S818" s="102"/>
      <c r="AC818" s="83">
        <f t="shared" si="283"/>
        <v>0</v>
      </c>
      <c r="AD818" s="83">
        <f t="shared" si="284"/>
        <v>0</v>
      </c>
      <c r="AF818" s="83">
        <f t="shared" si="272"/>
        <v>0</v>
      </c>
      <c r="AG818" s="83">
        <f t="shared" si="273"/>
        <v>0</v>
      </c>
      <c r="AQ818" s="83">
        <f t="shared" ca="1" si="274"/>
        <v>4</v>
      </c>
      <c r="AR818" s="83">
        <f t="shared" ca="1" si="275"/>
        <v>-143.94646955414507</v>
      </c>
      <c r="AS818" s="83">
        <f t="shared" ca="1" si="268"/>
        <v>-140.05353044585493</v>
      </c>
      <c r="AT818" s="83" cm="1">
        <f t="array" aca="1" ref="AT818" ca="1">_xlfn.LET(_xlpm.rozsah, $F$3:$F$10001,_xlpm.podminka, (_xlpm.rozsah&gt;M818)*(ISNUMBER(_xlpm.rozsah)),_xlpm.indexy, IF(_xlpm.podminka, ROW(_xlpm.rozsah)-MIN(ROW(_xlpm.rozsah))+1),_xlpm.prvni, MIN(_xlpm.indexy),_xlpm.finalni, IF(_xlpm.prvni=1, 2, _xlpm.prvni),INDEX(_xlpm.rozsah, _xlpm.finalni))</f>
        <v>1400</v>
      </c>
      <c r="AU818" s="83" cm="1">
        <f t="array" aca="1" ref="AU818" ca="1">INDEX($F$3:$F$10001,MATCH(AT818,$F$3:$F$10004,0)-1)</f>
        <v>1300</v>
      </c>
      <c r="AV818" s="83">
        <f t="shared" ca="1" si="285"/>
        <v>-144</v>
      </c>
      <c r="AW818" s="83">
        <f t="shared" ca="1" si="286"/>
        <v>-140</v>
      </c>
      <c r="AX818" s="83">
        <f t="shared" ca="1" si="276"/>
        <v>360</v>
      </c>
      <c r="AY818" s="83">
        <f t="shared" ca="1" si="277"/>
        <v>350</v>
      </c>
      <c r="AZ818" s="83">
        <f t="shared" ca="1" si="278"/>
        <v>10</v>
      </c>
      <c r="BA818" s="83">
        <f t="shared" ca="1" si="279"/>
        <v>350.13382611463732</v>
      </c>
      <c r="BB818" s="83">
        <f t="shared" ca="1" si="281"/>
        <v>359.86617388536268</v>
      </c>
    </row>
    <row r="819" spans="1:54" x14ac:dyDescent="0.25">
      <c r="A819" s="58">
        <v>817</v>
      </c>
      <c r="B819" s="59">
        <f t="shared" si="269"/>
        <v>13.616666666666667</v>
      </c>
      <c r="C819" s="58">
        <v>50.6</v>
      </c>
      <c r="D819" s="58">
        <v>62.1</v>
      </c>
      <c r="F819" s="117"/>
      <c r="G819" s="117"/>
      <c r="H819" s="112">
        <f t="shared" si="270"/>
        <v>0</v>
      </c>
      <c r="I819" s="121"/>
      <c r="J819" s="92">
        <f t="shared" si="271"/>
        <v>0</v>
      </c>
      <c r="L819" s="94">
        <v>817</v>
      </c>
      <c r="M819" s="114">
        <f t="shared" ca="1" si="267"/>
        <v>1401.8383264142135</v>
      </c>
      <c r="N819" s="115">
        <f t="shared" ca="1" si="282"/>
        <v>223.56</v>
      </c>
      <c r="P819" s="102"/>
      <c r="Q819" s="102"/>
      <c r="R819" s="102"/>
      <c r="S819" s="102"/>
      <c r="AC819" s="83">
        <f t="shared" si="283"/>
        <v>0</v>
      </c>
      <c r="AD819" s="83">
        <f t="shared" si="284"/>
        <v>0</v>
      </c>
      <c r="AF819" s="83">
        <f t="shared" si="272"/>
        <v>0</v>
      </c>
      <c r="AG819" s="83">
        <f t="shared" si="273"/>
        <v>0</v>
      </c>
      <c r="AQ819" s="83">
        <f t="shared" ca="1" si="274"/>
        <v>0</v>
      </c>
      <c r="AR819" s="83">
        <f t="shared" ca="1" si="275"/>
        <v>-144</v>
      </c>
      <c r="AS819" s="83">
        <f t="shared" ca="1" si="268"/>
        <v>-144</v>
      </c>
      <c r="AT819" s="83" cm="1">
        <f t="array" aca="1" ref="AT819" ca="1">_xlfn.LET(_xlpm.rozsah, $F$3:$F$10001,_xlpm.podminka, (_xlpm.rozsah&gt;M819)*(ISNUMBER(_xlpm.rozsah)),_xlpm.indexy, IF(_xlpm.podminka, ROW(_xlpm.rozsah)-MIN(ROW(_xlpm.rozsah))+1),_xlpm.prvni, MIN(_xlpm.indexy),_xlpm.finalni, IF(_xlpm.prvni=1, 2, _xlpm.prvni),INDEX(_xlpm.rozsah, _xlpm.finalni))</f>
        <v>1500</v>
      </c>
      <c r="AU819" s="83" cm="1">
        <f t="array" aca="1" ref="AU819" ca="1">INDEX($F$3:$F$10001,MATCH(AT819,$F$3:$F$10004,0)-1)</f>
        <v>1400</v>
      </c>
      <c r="AV819" s="83">
        <f t="shared" ca="1" si="285"/>
        <v>-144</v>
      </c>
      <c r="AW819" s="83">
        <f t="shared" ca="1" si="286"/>
        <v>-144</v>
      </c>
      <c r="AX819" s="83">
        <f t="shared" ca="1" si="276"/>
        <v>360</v>
      </c>
      <c r="AY819" s="83">
        <f t="shared" ca="1" si="277"/>
        <v>360</v>
      </c>
      <c r="AZ819" s="83">
        <f t="shared" ca="1" si="278"/>
        <v>0</v>
      </c>
      <c r="BA819" s="83">
        <f t="shared" ca="1" si="279"/>
        <v>360</v>
      </c>
      <c r="BB819" s="83">
        <f t="shared" ca="1" si="281"/>
        <v>360</v>
      </c>
    </row>
    <row r="820" spans="1:54" x14ac:dyDescent="0.25">
      <c r="A820" s="58">
        <v>818</v>
      </c>
      <c r="B820" s="59">
        <f t="shared" si="269"/>
        <v>13.633333333333333</v>
      </c>
      <c r="C820" s="58">
        <v>52.3</v>
      </c>
      <c r="D820" s="58">
        <v>62.9</v>
      </c>
      <c r="F820" s="117"/>
      <c r="G820" s="117"/>
      <c r="H820" s="112">
        <f t="shared" si="270"/>
        <v>0</v>
      </c>
      <c r="I820" s="121"/>
      <c r="J820" s="92">
        <f t="shared" si="271"/>
        <v>0</v>
      </c>
      <c r="L820" s="94">
        <v>818</v>
      </c>
      <c r="M820" s="114">
        <f t="shared" ca="1" si="267"/>
        <v>1415.3388235467069</v>
      </c>
      <c r="N820" s="115">
        <f t="shared" ca="1" si="282"/>
        <v>226.44</v>
      </c>
      <c r="P820" s="102"/>
      <c r="Q820" s="102"/>
      <c r="R820" s="102"/>
      <c r="S820" s="102"/>
      <c r="AC820" s="83">
        <f t="shared" si="283"/>
        <v>0</v>
      </c>
      <c r="AD820" s="83">
        <f t="shared" si="284"/>
        <v>0</v>
      </c>
      <c r="AF820" s="83">
        <f t="shared" si="272"/>
        <v>0</v>
      </c>
      <c r="AG820" s="83">
        <f t="shared" si="273"/>
        <v>0</v>
      </c>
      <c r="AQ820" s="83">
        <f t="shared" ca="1" si="274"/>
        <v>0</v>
      </c>
      <c r="AR820" s="83">
        <f t="shared" ca="1" si="275"/>
        <v>-144</v>
      </c>
      <c r="AS820" s="83">
        <f t="shared" ca="1" si="268"/>
        <v>-144</v>
      </c>
      <c r="AT820" s="83" cm="1">
        <f t="array" aca="1" ref="AT820" ca="1">_xlfn.LET(_xlpm.rozsah, $F$3:$F$10001,_xlpm.podminka, (_xlpm.rozsah&gt;M820)*(ISNUMBER(_xlpm.rozsah)),_xlpm.indexy, IF(_xlpm.podminka, ROW(_xlpm.rozsah)-MIN(ROW(_xlpm.rozsah))+1),_xlpm.prvni, MIN(_xlpm.indexy),_xlpm.finalni, IF(_xlpm.prvni=1, 2, _xlpm.prvni),INDEX(_xlpm.rozsah, _xlpm.finalni))</f>
        <v>1500</v>
      </c>
      <c r="AU820" s="83" cm="1">
        <f t="array" aca="1" ref="AU820" ca="1">INDEX($F$3:$F$10001,MATCH(AT820,$F$3:$F$10004,0)-1)</f>
        <v>1400</v>
      </c>
      <c r="AV820" s="83">
        <f t="shared" ca="1" si="285"/>
        <v>-144</v>
      </c>
      <c r="AW820" s="83">
        <f t="shared" ca="1" si="286"/>
        <v>-144</v>
      </c>
      <c r="AX820" s="83">
        <f t="shared" ca="1" si="276"/>
        <v>360</v>
      </c>
      <c r="AY820" s="83">
        <f t="shared" ca="1" si="277"/>
        <v>360</v>
      </c>
      <c r="AZ820" s="83">
        <f t="shared" ca="1" si="278"/>
        <v>0</v>
      </c>
      <c r="BA820" s="83">
        <f t="shared" ca="1" si="279"/>
        <v>360</v>
      </c>
      <c r="BB820" s="83">
        <f t="shared" ca="1" si="281"/>
        <v>360</v>
      </c>
    </row>
    <row r="821" spans="1:54" x14ac:dyDescent="0.25">
      <c r="A821" s="58">
        <v>819</v>
      </c>
      <c r="B821" s="59">
        <f t="shared" si="269"/>
        <v>13.65</v>
      </c>
      <c r="C821" s="58">
        <v>54.8</v>
      </c>
      <c r="D821" s="58">
        <v>37.5</v>
      </c>
      <c r="F821" s="117"/>
      <c r="G821" s="117"/>
      <c r="H821" s="112">
        <f t="shared" si="270"/>
        <v>0</v>
      </c>
      <c r="I821" s="121"/>
      <c r="J821" s="92">
        <f t="shared" si="271"/>
        <v>0</v>
      </c>
      <c r="L821" s="94">
        <v>819</v>
      </c>
      <c r="M821" s="114">
        <f t="shared" ca="1" si="267"/>
        <v>1435.1924958003735</v>
      </c>
      <c r="N821" s="115">
        <f t="shared" ca="1" si="282"/>
        <v>135</v>
      </c>
      <c r="P821" s="102"/>
      <c r="Q821" s="102"/>
      <c r="R821" s="102"/>
      <c r="S821" s="102"/>
      <c r="AC821" s="83">
        <f t="shared" si="283"/>
        <v>0</v>
      </c>
      <c r="AD821" s="83">
        <f t="shared" si="284"/>
        <v>0</v>
      </c>
      <c r="AF821" s="83">
        <f t="shared" si="272"/>
        <v>0</v>
      </c>
      <c r="AG821" s="83">
        <f t="shared" si="273"/>
        <v>0</v>
      </c>
      <c r="AQ821" s="83">
        <f t="shared" ca="1" si="274"/>
        <v>0</v>
      </c>
      <c r="AR821" s="83">
        <f t="shared" ca="1" si="275"/>
        <v>-144</v>
      </c>
      <c r="AS821" s="83">
        <f t="shared" ca="1" si="268"/>
        <v>-144</v>
      </c>
      <c r="AT821" s="83" cm="1">
        <f t="array" aca="1" ref="AT821" ca="1">_xlfn.LET(_xlpm.rozsah, $F$3:$F$10001,_xlpm.podminka, (_xlpm.rozsah&gt;M821)*(ISNUMBER(_xlpm.rozsah)),_xlpm.indexy, IF(_xlpm.podminka, ROW(_xlpm.rozsah)-MIN(ROW(_xlpm.rozsah))+1),_xlpm.prvni, MIN(_xlpm.indexy),_xlpm.finalni, IF(_xlpm.prvni=1, 2, _xlpm.prvni),INDEX(_xlpm.rozsah, _xlpm.finalni))</f>
        <v>1500</v>
      </c>
      <c r="AU821" s="83" cm="1">
        <f t="array" aca="1" ref="AU821" ca="1">INDEX($F$3:$F$10001,MATCH(AT821,$F$3:$F$10004,0)-1)</f>
        <v>1400</v>
      </c>
      <c r="AV821" s="83">
        <f t="shared" ca="1" si="285"/>
        <v>-144</v>
      </c>
      <c r="AW821" s="83">
        <f t="shared" ca="1" si="286"/>
        <v>-144</v>
      </c>
      <c r="AX821" s="83">
        <f t="shared" ca="1" si="276"/>
        <v>360</v>
      </c>
      <c r="AY821" s="83">
        <f t="shared" ca="1" si="277"/>
        <v>360</v>
      </c>
      <c r="AZ821" s="83">
        <f t="shared" ca="1" si="278"/>
        <v>0</v>
      </c>
      <c r="BA821" s="83">
        <f t="shared" ca="1" si="279"/>
        <v>360</v>
      </c>
      <c r="BB821" s="83">
        <f t="shared" ca="1" si="281"/>
        <v>360</v>
      </c>
    </row>
    <row r="822" spans="1:54" x14ac:dyDescent="0.25">
      <c r="A822" s="58">
        <v>820</v>
      </c>
      <c r="B822" s="59">
        <f t="shared" si="269"/>
        <v>13.666666666666666</v>
      </c>
      <c r="C822" s="58">
        <v>57</v>
      </c>
      <c r="D822" s="58">
        <v>18.3</v>
      </c>
      <c r="F822" s="117"/>
      <c r="G822" s="117"/>
      <c r="H822" s="112">
        <f t="shared" si="270"/>
        <v>0</v>
      </c>
      <c r="I822" s="121"/>
      <c r="J822" s="92">
        <f t="shared" si="271"/>
        <v>0</v>
      </c>
      <c r="L822" s="94">
        <v>820</v>
      </c>
      <c r="M822" s="114">
        <f t="shared" ca="1" si="267"/>
        <v>1452.6637273836002</v>
      </c>
      <c r="N822" s="115">
        <f t="shared" ca="1" si="282"/>
        <v>65.88</v>
      </c>
      <c r="P822" s="102"/>
      <c r="Q822" s="102"/>
      <c r="R822" s="102"/>
      <c r="S822" s="102"/>
      <c r="AC822" s="83">
        <f t="shared" si="283"/>
        <v>0</v>
      </c>
      <c r="AD822" s="83">
        <f t="shared" si="284"/>
        <v>0</v>
      </c>
      <c r="AF822" s="83">
        <f t="shared" si="272"/>
        <v>0</v>
      </c>
      <c r="AG822" s="83">
        <f t="shared" si="273"/>
        <v>0</v>
      </c>
      <c r="AQ822" s="83">
        <f t="shared" ca="1" si="274"/>
        <v>0</v>
      </c>
      <c r="AR822" s="83">
        <f t="shared" ca="1" si="275"/>
        <v>-144</v>
      </c>
      <c r="AS822" s="83">
        <f t="shared" ca="1" si="268"/>
        <v>-144</v>
      </c>
      <c r="AT822" s="83" cm="1">
        <f t="array" aca="1" ref="AT822" ca="1">_xlfn.LET(_xlpm.rozsah, $F$3:$F$10001,_xlpm.podminka, (_xlpm.rozsah&gt;M822)*(ISNUMBER(_xlpm.rozsah)),_xlpm.indexy, IF(_xlpm.podminka, ROW(_xlpm.rozsah)-MIN(ROW(_xlpm.rozsah))+1),_xlpm.prvni, MIN(_xlpm.indexy),_xlpm.finalni, IF(_xlpm.prvni=1, 2, _xlpm.prvni),INDEX(_xlpm.rozsah, _xlpm.finalni))</f>
        <v>1500</v>
      </c>
      <c r="AU822" s="83" cm="1">
        <f t="array" aca="1" ref="AU822" ca="1">INDEX($F$3:$F$10001,MATCH(AT822,$F$3:$F$10004,0)-1)</f>
        <v>1400</v>
      </c>
      <c r="AV822" s="83">
        <f t="shared" ca="1" si="285"/>
        <v>-144</v>
      </c>
      <c r="AW822" s="83">
        <f t="shared" ca="1" si="286"/>
        <v>-144</v>
      </c>
      <c r="AX822" s="83">
        <f t="shared" ca="1" si="276"/>
        <v>360</v>
      </c>
      <c r="AY822" s="83">
        <f t="shared" ca="1" si="277"/>
        <v>360</v>
      </c>
      <c r="AZ822" s="83">
        <f t="shared" ca="1" si="278"/>
        <v>0</v>
      </c>
      <c r="BA822" s="83">
        <f t="shared" ca="1" si="279"/>
        <v>360</v>
      </c>
      <c r="BB822" s="83">
        <f t="shared" ca="1" si="281"/>
        <v>360</v>
      </c>
    </row>
    <row r="823" spans="1:54" x14ac:dyDescent="0.25">
      <c r="A823" s="58">
        <v>821</v>
      </c>
      <c r="B823" s="59">
        <f t="shared" si="269"/>
        <v>13.683333333333334</v>
      </c>
      <c r="C823" s="58">
        <v>42.3</v>
      </c>
      <c r="D823" s="58">
        <v>0</v>
      </c>
      <c r="F823" s="117"/>
      <c r="G823" s="117"/>
      <c r="H823" s="112">
        <f t="shared" si="270"/>
        <v>0</v>
      </c>
      <c r="I823" s="121"/>
      <c r="J823" s="92">
        <f t="shared" si="271"/>
        <v>0</v>
      </c>
      <c r="L823" s="94">
        <v>821</v>
      </c>
      <c r="M823" s="114">
        <f t="shared" ca="1" si="267"/>
        <v>1335.9241345320402</v>
      </c>
      <c r="N823" s="115">
        <f t="shared" ca="1" si="282"/>
        <v>0</v>
      </c>
      <c r="P823" s="102"/>
      <c r="Q823" s="102"/>
      <c r="R823" s="102"/>
      <c r="S823" s="102"/>
      <c r="AC823" s="83">
        <f t="shared" si="283"/>
        <v>0</v>
      </c>
      <c r="AD823" s="83">
        <f t="shared" si="284"/>
        <v>0</v>
      </c>
      <c r="AF823" s="83">
        <f t="shared" si="272"/>
        <v>0</v>
      </c>
      <c r="AG823" s="83">
        <f t="shared" si="273"/>
        <v>0</v>
      </c>
      <c r="AQ823" s="83">
        <f t="shared" ca="1" si="274"/>
        <v>4</v>
      </c>
      <c r="AR823" s="83">
        <f t="shared" ca="1" si="275"/>
        <v>-141.4369653812816</v>
      </c>
      <c r="AS823" s="83">
        <f t="shared" ca="1" si="268"/>
        <v>-142.5630346187184</v>
      </c>
      <c r="AT823" s="83" cm="1">
        <f t="array" aca="1" ref="AT823" ca="1">_xlfn.LET(_xlpm.rozsah, $F$3:$F$10001,_xlpm.podminka, (_xlpm.rozsah&gt;M823)*(ISNUMBER(_xlpm.rozsah)),_xlpm.indexy, IF(_xlpm.podminka, ROW(_xlpm.rozsah)-MIN(ROW(_xlpm.rozsah))+1),_xlpm.prvni, MIN(_xlpm.indexy),_xlpm.finalni, IF(_xlpm.prvni=1, 2, _xlpm.prvni),INDEX(_xlpm.rozsah, _xlpm.finalni))</f>
        <v>1400</v>
      </c>
      <c r="AU823" s="83" cm="1">
        <f t="array" aca="1" ref="AU823" ca="1">INDEX($F$3:$F$10001,MATCH(AT823,$F$3:$F$10004,0)-1)</f>
        <v>1300</v>
      </c>
      <c r="AV823" s="83">
        <f t="shared" ca="1" si="285"/>
        <v>-144</v>
      </c>
      <c r="AW823" s="83">
        <f t="shared" ca="1" si="286"/>
        <v>-140</v>
      </c>
      <c r="AX823" s="83">
        <f t="shared" ca="1" si="276"/>
        <v>360</v>
      </c>
      <c r="AY823" s="83">
        <f t="shared" ca="1" si="277"/>
        <v>350</v>
      </c>
      <c r="AZ823" s="83">
        <f t="shared" ca="1" si="278"/>
        <v>10</v>
      </c>
      <c r="BA823" s="83">
        <f t="shared" ca="1" si="279"/>
        <v>356.40758654679598</v>
      </c>
      <c r="BB823" s="83">
        <f t="shared" ca="1" si="281"/>
        <v>353.59241345320402</v>
      </c>
    </row>
    <row r="824" spans="1:54" x14ac:dyDescent="0.25">
      <c r="A824" s="58">
        <v>822</v>
      </c>
      <c r="B824" s="59">
        <f t="shared" si="269"/>
        <v>13.7</v>
      </c>
      <c r="C824" s="58">
        <v>27.6</v>
      </c>
      <c r="D824" s="58">
        <v>29.1</v>
      </c>
      <c r="F824" s="117"/>
      <c r="G824" s="117"/>
      <c r="H824" s="112">
        <f t="shared" si="270"/>
        <v>0</v>
      </c>
      <c r="I824" s="121"/>
      <c r="J824" s="92">
        <f t="shared" si="271"/>
        <v>0</v>
      </c>
      <c r="L824" s="94">
        <v>822</v>
      </c>
      <c r="M824" s="114">
        <f t="shared" ca="1" si="267"/>
        <v>1219.1845416804802</v>
      </c>
      <c r="N824" s="115">
        <f t="shared" ca="1" si="282"/>
        <v>94.794810488705934</v>
      </c>
      <c r="P824" s="102"/>
      <c r="Q824" s="102"/>
      <c r="R824" s="102"/>
      <c r="S824" s="102"/>
      <c r="AC824" s="83">
        <f t="shared" si="283"/>
        <v>0</v>
      </c>
      <c r="AD824" s="83">
        <f t="shared" si="284"/>
        <v>0</v>
      </c>
      <c r="AF824" s="83">
        <f t="shared" si="272"/>
        <v>0</v>
      </c>
      <c r="AG824" s="83">
        <f t="shared" si="273"/>
        <v>0</v>
      </c>
      <c r="AQ824" s="83">
        <f t="shared" ca="1" si="274"/>
        <v>12</v>
      </c>
      <c r="AR824" s="83">
        <f t="shared" ca="1" si="275"/>
        <v>-130.30214500165761</v>
      </c>
      <c r="AS824" s="83">
        <f t="shared" ca="1" si="268"/>
        <v>-137.69785499834239</v>
      </c>
      <c r="AT824" s="83" cm="1">
        <f t="array" aca="1" ref="AT824" ca="1">_xlfn.LET(_xlpm.rozsah, $F$3:$F$10001,_xlpm.podminka, (_xlpm.rozsah&gt;M824)*(ISNUMBER(_xlpm.rozsah)),_xlpm.indexy, IF(_xlpm.podminka, ROW(_xlpm.rozsah)-MIN(ROW(_xlpm.rozsah))+1),_xlpm.prvni, MIN(_xlpm.indexy),_xlpm.finalni, IF(_xlpm.prvni=1, 2, _xlpm.prvni),INDEX(_xlpm.rozsah, _xlpm.finalni))</f>
        <v>1300</v>
      </c>
      <c r="AU824" s="83" cm="1">
        <f t="array" aca="1" ref="AU824" ca="1">INDEX($F$3:$F$10001,MATCH(AT824,$F$3:$F$10004,0)-1)</f>
        <v>1200</v>
      </c>
      <c r="AV824" s="83">
        <f t="shared" ca="1" si="285"/>
        <v>-140</v>
      </c>
      <c r="AW824" s="83">
        <f t="shared" ca="1" si="286"/>
        <v>-128</v>
      </c>
      <c r="AX824" s="83">
        <f t="shared" ca="1" si="276"/>
        <v>350</v>
      </c>
      <c r="AY824" s="83">
        <f t="shared" ca="1" si="277"/>
        <v>320</v>
      </c>
      <c r="AZ824" s="83">
        <f t="shared" ca="1" si="278"/>
        <v>30</v>
      </c>
      <c r="BA824" s="83">
        <f t="shared" ca="1" si="279"/>
        <v>344.24463749585595</v>
      </c>
      <c r="BB824" s="83">
        <f t="shared" ca="1" si="281"/>
        <v>325.75536250414405</v>
      </c>
    </row>
    <row r="825" spans="1:54" x14ac:dyDescent="0.25">
      <c r="A825" s="58">
        <v>823</v>
      </c>
      <c r="B825" s="59">
        <f t="shared" si="269"/>
        <v>13.716666666666667</v>
      </c>
      <c r="C825" s="58">
        <v>28.4</v>
      </c>
      <c r="D825" s="58">
        <v>57</v>
      </c>
      <c r="F825" s="117"/>
      <c r="G825" s="117"/>
      <c r="H825" s="112">
        <f t="shared" si="270"/>
        <v>0</v>
      </c>
      <c r="I825" s="121"/>
      <c r="J825" s="92">
        <f t="shared" si="271"/>
        <v>0</v>
      </c>
      <c r="L825" s="94">
        <v>823</v>
      </c>
      <c r="M825" s="114">
        <f t="shared" ca="1" si="267"/>
        <v>1225.5377168016535</v>
      </c>
      <c r="N825" s="115">
        <f t="shared" ca="1" si="282"/>
        <v>186.76694957308274</v>
      </c>
      <c r="P825" s="102"/>
      <c r="Q825" s="102"/>
      <c r="R825" s="102"/>
      <c r="S825" s="102"/>
      <c r="AC825" s="83">
        <f t="shared" si="283"/>
        <v>0</v>
      </c>
      <c r="AD825" s="83">
        <f t="shared" si="284"/>
        <v>0</v>
      </c>
      <c r="AF825" s="83">
        <f t="shared" si="272"/>
        <v>0</v>
      </c>
      <c r="AG825" s="83">
        <f t="shared" si="273"/>
        <v>0</v>
      </c>
      <c r="AQ825" s="83">
        <f t="shared" ca="1" si="274"/>
        <v>12</v>
      </c>
      <c r="AR825" s="83">
        <f t="shared" ca="1" si="275"/>
        <v>-131.06452601619841</v>
      </c>
      <c r="AS825" s="83">
        <f t="shared" ca="1" si="268"/>
        <v>-136.93547398380159</v>
      </c>
      <c r="AT825" s="83" cm="1">
        <f t="array" aca="1" ref="AT825" ca="1">_xlfn.LET(_xlpm.rozsah, $F$3:$F$10001,_xlpm.podminka, (_xlpm.rozsah&gt;M825)*(ISNUMBER(_xlpm.rozsah)),_xlpm.indexy, IF(_xlpm.podminka, ROW(_xlpm.rozsah)-MIN(ROW(_xlpm.rozsah))+1),_xlpm.prvni, MIN(_xlpm.indexy),_xlpm.finalni, IF(_xlpm.prvni=1, 2, _xlpm.prvni),INDEX(_xlpm.rozsah, _xlpm.finalni))</f>
        <v>1300</v>
      </c>
      <c r="AU825" s="83" cm="1">
        <f t="array" aca="1" ref="AU825" ca="1">INDEX($F$3:$F$10001,MATCH(AT825,$F$3:$F$10004,0)-1)</f>
        <v>1200</v>
      </c>
      <c r="AV825" s="83">
        <f t="shared" ca="1" si="285"/>
        <v>-140</v>
      </c>
      <c r="AW825" s="83">
        <f t="shared" ca="1" si="286"/>
        <v>-128</v>
      </c>
      <c r="AX825" s="83">
        <f t="shared" ca="1" si="276"/>
        <v>350</v>
      </c>
      <c r="AY825" s="83">
        <f t="shared" ca="1" si="277"/>
        <v>320</v>
      </c>
      <c r="AZ825" s="83">
        <f t="shared" ca="1" si="278"/>
        <v>30</v>
      </c>
      <c r="BA825" s="83">
        <f t="shared" ca="1" si="279"/>
        <v>342.33868495950395</v>
      </c>
      <c r="BB825" s="83">
        <f t="shared" ca="1" si="281"/>
        <v>327.66131504049605</v>
      </c>
    </row>
    <row r="826" spans="1:54" x14ac:dyDescent="0.25">
      <c r="A826" s="58">
        <v>824</v>
      </c>
      <c r="B826" s="59">
        <f t="shared" si="269"/>
        <v>13.733333333333333</v>
      </c>
      <c r="C826" s="58">
        <v>29.1</v>
      </c>
      <c r="D826" s="58">
        <v>51.8</v>
      </c>
      <c r="F826" s="117"/>
      <c r="G826" s="117"/>
      <c r="H826" s="112">
        <f t="shared" si="270"/>
        <v>0</v>
      </c>
      <c r="I826" s="121"/>
      <c r="J826" s="92">
        <f t="shared" si="271"/>
        <v>0</v>
      </c>
      <c r="L826" s="94">
        <v>824</v>
      </c>
      <c r="M826" s="114">
        <f t="shared" ca="1" si="267"/>
        <v>1231.0967450326802</v>
      </c>
      <c r="N826" s="115">
        <f t="shared" ca="1" si="282"/>
        <v>170.59243417807852</v>
      </c>
      <c r="P826" s="102"/>
      <c r="Q826" s="102"/>
      <c r="R826" s="102"/>
      <c r="S826" s="102"/>
      <c r="AC826" s="83">
        <f t="shared" si="283"/>
        <v>0</v>
      </c>
      <c r="AD826" s="83">
        <f t="shared" si="284"/>
        <v>0</v>
      </c>
      <c r="AF826" s="83">
        <f t="shared" si="272"/>
        <v>0</v>
      </c>
      <c r="AG826" s="83">
        <f t="shared" si="273"/>
        <v>0</v>
      </c>
      <c r="AQ826" s="83">
        <f t="shared" ca="1" si="274"/>
        <v>12</v>
      </c>
      <c r="AR826" s="83">
        <f t="shared" ca="1" si="275"/>
        <v>-131.73160940392162</v>
      </c>
      <c r="AS826" s="83">
        <f t="shared" ca="1" si="268"/>
        <v>-136.26839059607838</v>
      </c>
      <c r="AT826" s="83" cm="1">
        <f t="array" aca="1" ref="AT826" ca="1">_xlfn.LET(_xlpm.rozsah, $F$3:$F$10001,_xlpm.podminka, (_xlpm.rozsah&gt;M826)*(ISNUMBER(_xlpm.rozsah)),_xlpm.indexy, IF(_xlpm.podminka, ROW(_xlpm.rozsah)-MIN(ROW(_xlpm.rozsah))+1),_xlpm.prvni, MIN(_xlpm.indexy),_xlpm.finalni, IF(_xlpm.prvni=1, 2, _xlpm.prvni),INDEX(_xlpm.rozsah, _xlpm.finalni))</f>
        <v>1300</v>
      </c>
      <c r="AU826" s="83" cm="1">
        <f t="array" aca="1" ref="AU826" ca="1">INDEX($F$3:$F$10001,MATCH(AT826,$F$3:$F$10004,0)-1)</f>
        <v>1200</v>
      </c>
      <c r="AV826" s="83">
        <f t="shared" ca="1" si="285"/>
        <v>-140</v>
      </c>
      <c r="AW826" s="83">
        <f t="shared" ca="1" si="286"/>
        <v>-128</v>
      </c>
      <c r="AX826" s="83">
        <f t="shared" ca="1" si="276"/>
        <v>350</v>
      </c>
      <c r="AY826" s="83">
        <f t="shared" ca="1" si="277"/>
        <v>320</v>
      </c>
      <c r="AZ826" s="83">
        <f t="shared" ca="1" si="278"/>
        <v>30</v>
      </c>
      <c r="BA826" s="83">
        <f t="shared" ca="1" si="279"/>
        <v>340.67097649019593</v>
      </c>
      <c r="BB826" s="83">
        <f t="shared" ca="1" si="281"/>
        <v>329.32902350980407</v>
      </c>
    </row>
    <row r="827" spans="1:54" x14ac:dyDescent="0.25">
      <c r="A827" s="58">
        <v>825</v>
      </c>
      <c r="B827" s="59">
        <f t="shared" si="269"/>
        <v>13.75</v>
      </c>
      <c r="C827" s="58">
        <v>29.6</v>
      </c>
      <c r="D827" s="58">
        <v>35.299999999999997</v>
      </c>
      <c r="F827" s="117"/>
      <c r="G827" s="117"/>
      <c r="H827" s="112">
        <f t="shared" si="270"/>
        <v>0</v>
      </c>
      <c r="I827" s="121"/>
      <c r="J827" s="92">
        <f t="shared" si="271"/>
        <v>0</v>
      </c>
      <c r="L827" s="94">
        <v>825</v>
      </c>
      <c r="M827" s="114">
        <f t="shared" ca="1" si="267"/>
        <v>1235.0674794834135</v>
      </c>
      <c r="N827" s="115">
        <f t="shared" ca="1" si="282"/>
        <v>116.6736460772935</v>
      </c>
      <c r="P827" s="102"/>
      <c r="Q827" s="102"/>
      <c r="R827" s="102"/>
      <c r="S827" s="102"/>
      <c r="AC827" s="83">
        <f t="shared" si="283"/>
        <v>0</v>
      </c>
      <c r="AD827" s="83">
        <f t="shared" si="284"/>
        <v>0</v>
      </c>
      <c r="AF827" s="83">
        <f t="shared" si="272"/>
        <v>0</v>
      </c>
      <c r="AG827" s="83">
        <f t="shared" si="273"/>
        <v>0</v>
      </c>
      <c r="AQ827" s="83">
        <f t="shared" ca="1" si="274"/>
        <v>12</v>
      </c>
      <c r="AR827" s="83">
        <f t="shared" ca="1" si="275"/>
        <v>-132.20809753800961</v>
      </c>
      <c r="AS827" s="83">
        <f t="shared" ca="1" si="268"/>
        <v>-135.79190246199039</v>
      </c>
      <c r="AT827" s="83" cm="1">
        <f t="array" aca="1" ref="AT827" ca="1">_xlfn.LET(_xlpm.rozsah, $F$3:$F$10001,_xlpm.podminka, (_xlpm.rozsah&gt;M827)*(ISNUMBER(_xlpm.rozsah)),_xlpm.indexy, IF(_xlpm.podminka, ROW(_xlpm.rozsah)-MIN(ROW(_xlpm.rozsah))+1),_xlpm.prvni, MIN(_xlpm.indexy),_xlpm.finalni, IF(_xlpm.prvni=1, 2, _xlpm.prvni),INDEX(_xlpm.rozsah, _xlpm.finalni))</f>
        <v>1300</v>
      </c>
      <c r="AU827" s="83" cm="1">
        <f t="array" aca="1" ref="AU827" ca="1">INDEX($F$3:$F$10001,MATCH(AT827,$F$3:$F$10004,0)-1)</f>
        <v>1200</v>
      </c>
      <c r="AV827" s="83">
        <f t="shared" ca="1" si="285"/>
        <v>-140</v>
      </c>
      <c r="AW827" s="83">
        <f t="shared" ca="1" si="286"/>
        <v>-128</v>
      </c>
      <c r="AX827" s="83">
        <f t="shared" ca="1" si="276"/>
        <v>350</v>
      </c>
      <c r="AY827" s="83">
        <f t="shared" ca="1" si="277"/>
        <v>320</v>
      </c>
      <c r="AZ827" s="83">
        <f t="shared" ca="1" si="278"/>
        <v>30</v>
      </c>
      <c r="BA827" s="83">
        <f t="shared" ca="1" si="279"/>
        <v>339.47975615497592</v>
      </c>
      <c r="BB827" s="83">
        <f t="shared" ca="1" si="281"/>
        <v>330.52024384502408</v>
      </c>
    </row>
    <row r="828" spans="1:54" x14ac:dyDescent="0.25">
      <c r="A828" s="58">
        <v>826</v>
      </c>
      <c r="B828" s="59">
        <f t="shared" si="269"/>
        <v>13.766666666666667</v>
      </c>
      <c r="C828" s="58">
        <v>29.7</v>
      </c>
      <c r="D828" s="58">
        <v>33.299999999999997</v>
      </c>
      <c r="F828" s="117"/>
      <c r="G828" s="117"/>
      <c r="H828" s="112">
        <f t="shared" si="270"/>
        <v>0</v>
      </c>
      <c r="I828" s="121"/>
      <c r="J828" s="92">
        <f t="shared" si="271"/>
        <v>0</v>
      </c>
      <c r="L828" s="94">
        <v>826</v>
      </c>
      <c r="M828" s="114">
        <f t="shared" ca="1" si="267"/>
        <v>1235.8616263735601</v>
      </c>
      <c r="N828" s="115">
        <f t="shared" ca="1" si="282"/>
        <v>110.14257647471864</v>
      </c>
      <c r="P828" s="102"/>
      <c r="Q828" s="102"/>
      <c r="R828" s="102"/>
      <c r="S828" s="102"/>
      <c r="AC828" s="83">
        <f t="shared" si="283"/>
        <v>0</v>
      </c>
      <c r="AD828" s="83">
        <f t="shared" si="284"/>
        <v>0</v>
      </c>
      <c r="AF828" s="83">
        <f t="shared" si="272"/>
        <v>0</v>
      </c>
      <c r="AG828" s="83">
        <f t="shared" si="273"/>
        <v>0</v>
      </c>
      <c r="AQ828" s="83">
        <f t="shared" ca="1" si="274"/>
        <v>12</v>
      </c>
      <c r="AR828" s="83">
        <f t="shared" ca="1" si="275"/>
        <v>-132.30339516482721</v>
      </c>
      <c r="AS828" s="83">
        <f t="shared" ca="1" si="268"/>
        <v>-135.69660483517279</v>
      </c>
      <c r="AT828" s="83" cm="1">
        <f t="array" aca="1" ref="AT828" ca="1">_xlfn.LET(_xlpm.rozsah, $F$3:$F$10001,_xlpm.podminka, (_xlpm.rozsah&gt;M828)*(ISNUMBER(_xlpm.rozsah)),_xlpm.indexy, IF(_xlpm.podminka, ROW(_xlpm.rozsah)-MIN(ROW(_xlpm.rozsah))+1),_xlpm.prvni, MIN(_xlpm.indexy),_xlpm.finalni, IF(_xlpm.prvni=1, 2, _xlpm.prvni),INDEX(_xlpm.rozsah, _xlpm.finalni))</f>
        <v>1300</v>
      </c>
      <c r="AU828" s="83" cm="1">
        <f t="array" aca="1" ref="AU828" ca="1">INDEX($F$3:$F$10001,MATCH(AT828,$F$3:$F$10004,0)-1)</f>
        <v>1200</v>
      </c>
      <c r="AV828" s="83">
        <f t="shared" ca="1" si="285"/>
        <v>-140</v>
      </c>
      <c r="AW828" s="83">
        <f t="shared" ca="1" si="286"/>
        <v>-128</v>
      </c>
      <c r="AX828" s="83">
        <f t="shared" ca="1" si="276"/>
        <v>350</v>
      </c>
      <c r="AY828" s="83">
        <f t="shared" ca="1" si="277"/>
        <v>320</v>
      </c>
      <c r="AZ828" s="83">
        <f t="shared" ca="1" si="278"/>
        <v>30</v>
      </c>
      <c r="BA828" s="83">
        <f t="shared" ca="1" si="279"/>
        <v>339.24151208793199</v>
      </c>
      <c r="BB828" s="83">
        <f t="shared" ca="1" si="281"/>
        <v>330.75848791206801</v>
      </c>
    </row>
    <row r="829" spans="1:54" x14ac:dyDescent="0.25">
      <c r="A829" s="58">
        <v>827</v>
      </c>
      <c r="B829" s="59">
        <f t="shared" si="269"/>
        <v>13.783333333333333</v>
      </c>
      <c r="C829" s="58">
        <v>29.8</v>
      </c>
      <c r="D829" s="58">
        <v>17.7</v>
      </c>
      <c r="F829" s="117"/>
      <c r="G829" s="117"/>
      <c r="H829" s="112">
        <f t="shared" si="270"/>
        <v>0</v>
      </c>
      <c r="I829" s="121"/>
      <c r="J829" s="92">
        <f t="shared" si="271"/>
        <v>0</v>
      </c>
      <c r="L829" s="94">
        <v>827</v>
      </c>
      <c r="M829" s="114">
        <f t="shared" ca="1" si="267"/>
        <v>1236.6557732637068</v>
      </c>
      <c r="N829" s="115">
        <f t="shared" ca="1" si="282"/>
        <v>58.586421560302831</v>
      </c>
      <c r="P829" s="102"/>
      <c r="Q829" s="102"/>
      <c r="R829" s="102"/>
      <c r="S829" s="102"/>
      <c r="AC829" s="83">
        <f t="shared" si="283"/>
        <v>0</v>
      </c>
      <c r="AD829" s="83">
        <f t="shared" si="284"/>
        <v>0</v>
      </c>
      <c r="AF829" s="83">
        <f t="shared" si="272"/>
        <v>0</v>
      </c>
      <c r="AG829" s="83">
        <f t="shared" si="273"/>
        <v>0</v>
      </c>
      <c r="AQ829" s="83">
        <f t="shared" ca="1" si="274"/>
        <v>12</v>
      </c>
      <c r="AR829" s="83">
        <f t="shared" ca="1" si="275"/>
        <v>-132.39869279164481</v>
      </c>
      <c r="AS829" s="83">
        <f t="shared" ca="1" si="268"/>
        <v>-135.60130720835519</v>
      </c>
      <c r="AT829" s="83" cm="1">
        <f t="array" aca="1" ref="AT829" ca="1">_xlfn.LET(_xlpm.rozsah, $F$3:$F$10001,_xlpm.podminka, (_xlpm.rozsah&gt;M829)*(ISNUMBER(_xlpm.rozsah)),_xlpm.indexy, IF(_xlpm.podminka, ROW(_xlpm.rozsah)-MIN(ROW(_xlpm.rozsah))+1),_xlpm.prvni, MIN(_xlpm.indexy),_xlpm.finalni, IF(_xlpm.prvni=1, 2, _xlpm.prvni),INDEX(_xlpm.rozsah, _xlpm.finalni))</f>
        <v>1300</v>
      </c>
      <c r="AU829" s="83" cm="1">
        <f t="array" aca="1" ref="AU829" ca="1">INDEX($F$3:$F$10001,MATCH(AT829,$F$3:$F$10004,0)-1)</f>
        <v>1200</v>
      </c>
      <c r="AV829" s="83">
        <f t="shared" ca="1" si="285"/>
        <v>-140</v>
      </c>
      <c r="AW829" s="83">
        <f t="shared" ca="1" si="286"/>
        <v>-128</v>
      </c>
      <c r="AX829" s="83">
        <f t="shared" ca="1" si="276"/>
        <v>350</v>
      </c>
      <c r="AY829" s="83">
        <f t="shared" ca="1" si="277"/>
        <v>320</v>
      </c>
      <c r="AZ829" s="83">
        <f t="shared" ca="1" si="278"/>
        <v>30</v>
      </c>
      <c r="BA829" s="83">
        <f t="shared" ca="1" si="279"/>
        <v>339.00326802088796</v>
      </c>
      <c r="BB829" s="83">
        <f t="shared" ca="1" si="281"/>
        <v>330.99673197911204</v>
      </c>
    </row>
    <row r="830" spans="1:54" s="81" customFormat="1" x14ac:dyDescent="0.25">
      <c r="A830" s="79">
        <v>828</v>
      </c>
      <c r="B830" s="80">
        <f t="shared" si="269"/>
        <v>13.8</v>
      </c>
      <c r="C830" s="79">
        <v>29.5</v>
      </c>
      <c r="D830" s="79" t="s">
        <v>8</v>
      </c>
      <c r="F830" s="117"/>
      <c r="G830" s="117"/>
      <c r="H830" s="112">
        <f t="shared" si="270"/>
        <v>0</v>
      </c>
      <c r="I830" s="121"/>
      <c r="J830" s="92">
        <f t="shared" si="271"/>
        <v>0</v>
      </c>
      <c r="K830" s="83"/>
      <c r="L830" s="94">
        <v>828</v>
      </c>
      <c r="M830" s="114">
        <f t="shared" ca="1" si="267"/>
        <v>1234.2733325932668</v>
      </c>
      <c r="N830" s="115">
        <f ca="1">AS830</f>
        <v>-135.88720008880799</v>
      </c>
      <c r="O830" s="83"/>
      <c r="P830" s="102"/>
      <c r="Q830" s="102"/>
      <c r="R830" s="102"/>
      <c r="S830" s="102"/>
      <c r="T830" s="83"/>
      <c r="U830" s="83"/>
      <c r="V830" s="83"/>
      <c r="W830" s="83"/>
      <c r="X830" s="83"/>
      <c r="Y830" s="83"/>
      <c r="Z830" s="83"/>
      <c r="AA830" s="83"/>
      <c r="AB830" s="83"/>
      <c r="AC830" s="83">
        <f t="shared" si="283"/>
        <v>0</v>
      </c>
      <c r="AD830" s="83">
        <f t="shared" si="284"/>
        <v>0</v>
      </c>
      <c r="AE830" s="83"/>
      <c r="AF830" s="83">
        <f t="shared" si="272"/>
        <v>0</v>
      </c>
      <c r="AG830" s="83">
        <f t="shared" si="273"/>
        <v>0</v>
      </c>
      <c r="AH830" s="83"/>
      <c r="AI830" s="83"/>
      <c r="AJ830" s="83"/>
      <c r="AK830" s="83"/>
      <c r="AL830" s="83"/>
      <c r="AM830" s="83"/>
      <c r="AN830" s="83"/>
      <c r="AO830" s="83"/>
      <c r="AP830" s="83"/>
      <c r="AQ830" s="83">
        <f t="shared" ca="1" si="274"/>
        <v>12</v>
      </c>
      <c r="AR830" s="83">
        <f t="shared" ca="1" si="275"/>
        <v>-132.11279991119201</v>
      </c>
      <c r="AS830" s="83">
        <f t="shared" ca="1" si="268"/>
        <v>-135.88720008880799</v>
      </c>
      <c r="AT830" s="83" cm="1">
        <f t="array" aca="1" ref="AT830" ca="1">_xlfn.LET(_xlpm.rozsah, $F$3:$F$10001,_xlpm.podminka, (_xlpm.rozsah&gt;M830)*(ISNUMBER(_xlpm.rozsah)),_xlpm.indexy, IF(_xlpm.podminka, ROW(_xlpm.rozsah)-MIN(ROW(_xlpm.rozsah))+1),_xlpm.prvni, MIN(_xlpm.indexy),_xlpm.finalni, IF(_xlpm.prvni=1, 2, _xlpm.prvni),INDEX(_xlpm.rozsah, _xlpm.finalni))</f>
        <v>1300</v>
      </c>
      <c r="AU830" s="83" cm="1">
        <f t="array" aca="1" ref="AU830" ca="1">INDEX($F$3:$F$10001,MATCH(AT830,$F$3:$F$10004,0)-1)</f>
        <v>1200</v>
      </c>
      <c r="AV830" s="83">
        <f t="shared" ca="1" si="285"/>
        <v>-140</v>
      </c>
      <c r="AW830" s="83">
        <f t="shared" ca="1" si="286"/>
        <v>-128</v>
      </c>
      <c r="AX830" s="83">
        <f t="shared" ca="1" si="276"/>
        <v>350</v>
      </c>
      <c r="AY830" s="83">
        <f t="shared" ca="1" si="277"/>
        <v>320</v>
      </c>
      <c r="AZ830" s="83">
        <f t="shared" ca="1" si="278"/>
        <v>30</v>
      </c>
      <c r="BA830" s="83">
        <f t="shared" ca="1" si="279"/>
        <v>339.71800022201995</v>
      </c>
      <c r="BB830" s="83">
        <f t="shared" ca="1" si="281"/>
        <v>330.28199977798005</v>
      </c>
    </row>
    <row r="831" spans="1:54" s="81" customFormat="1" x14ac:dyDescent="0.25">
      <c r="A831" s="79">
        <v>829</v>
      </c>
      <c r="B831" s="80">
        <f t="shared" si="269"/>
        <v>13.816666666666666</v>
      </c>
      <c r="C831" s="79">
        <v>28.9</v>
      </c>
      <c r="D831" s="79" t="s">
        <v>8</v>
      </c>
      <c r="F831" s="117"/>
      <c r="G831" s="117"/>
      <c r="H831" s="112">
        <f t="shared" si="270"/>
        <v>0</v>
      </c>
      <c r="I831" s="121"/>
      <c r="J831" s="92">
        <f t="shared" si="271"/>
        <v>0</v>
      </c>
      <c r="K831" s="83"/>
      <c r="L831" s="94">
        <v>829</v>
      </c>
      <c r="M831" s="114">
        <f t="shared" ca="1" si="267"/>
        <v>1229.5084512523867</v>
      </c>
      <c r="N831" s="115">
        <f ca="1">AS831</f>
        <v>-136.4589858497136</v>
      </c>
      <c r="O831" s="83"/>
      <c r="P831" s="102"/>
      <c r="Q831" s="102"/>
      <c r="R831" s="102"/>
      <c r="S831" s="102"/>
      <c r="T831" s="83"/>
      <c r="U831" s="83"/>
      <c r="V831" s="83"/>
      <c r="W831" s="83"/>
      <c r="X831" s="83"/>
      <c r="Y831" s="83"/>
      <c r="Z831" s="83"/>
      <c r="AA831" s="83"/>
      <c r="AB831" s="83"/>
      <c r="AC831" s="83">
        <f t="shared" si="283"/>
        <v>0</v>
      </c>
      <c r="AD831" s="83">
        <f t="shared" si="284"/>
        <v>0</v>
      </c>
      <c r="AE831" s="83"/>
      <c r="AF831" s="83">
        <f t="shared" si="272"/>
        <v>0</v>
      </c>
      <c r="AG831" s="83">
        <f t="shared" si="273"/>
        <v>0</v>
      </c>
      <c r="AH831" s="83"/>
      <c r="AI831" s="83"/>
      <c r="AJ831" s="83"/>
      <c r="AK831" s="83"/>
      <c r="AL831" s="83"/>
      <c r="AM831" s="83"/>
      <c r="AN831" s="83"/>
      <c r="AO831" s="83"/>
      <c r="AP831" s="83"/>
      <c r="AQ831" s="83">
        <f t="shared" ca="1" si="274"/>
        <v>12</v>
      </c>
      <c r="AR831" s="83">
        <f t="shared" ca="1" si="275"/>
        <v>-131.5410141502864</v>
      </c>
      <c r="AS831" s="83">
        <f t="shared" ca="1" si="268"/>
        <v>-136.4589858497136</v>
      </c>
      <c r="AT831" s="83" cm="1">
        <f t="array" aca="1" ref="AT831" ca="1">_xlfn.LET(_xlpm.rozsah, $F$3:$F$10001,_xlpm.podminka, (_xlpm.rozsah&gt;M831)*(ISNUMBER(_xlpm.rozsah)),_xlpm.indexy, IF(_xlpm.podminka, ROW(_xlpm.rozsah)-MIN(ROW(_xlpm.rozsah))+1),_xlpm.prvni, MIN(_xlpm.indexy),_xlpm.finalni, IF(_xlpm.prvni=1, 2, _xlpm.prvni),INDEX(_xlpm.rozsah, _xlpm.finalni))</f>
        <v>1300</v>
      </c>
      <c r="AU831" s="83" cm="1">
        <f t="array" aca="1" ref="AU831" ca="1">INDEX($F$3:$F$10001,MATCH(AT831,$F$3:$F$10004,0)-1)</f>
        <v>1200</v>
      </c>
      <c r="AV831" s="83">
        <f t="shared" ca="1" si="285"/>
        <v>-140</v>
      </c>
      <c r="AW831" s="83">
        <f t="shared" ca="1" si="286"/>
        <v>-128</v>
      </c>
      <c r="AX831" s="83">
        <f t="shared" ca="1" si="276"/>
        <v>350</v>
      </c>
      <c r="AY831" s="83">
        <f t="shared" ca="1" si="277"/>
        <v>320</v>
      </c>
      <c r="AZ831" s="83">
        <f t="shared" ca="1" si="278"/>
        <v>30</v>
      </c>
      <c r="BA831" s="83">
        <f t="shared" ca="1" si="279"/>
        <v>341.147464624284</v>
      </c>
      <c r="BB831" s="83">
        <f t="shared" ca="1" si="281"/>
        <v>328.852535375716</v>
      </c>
    </row>
    <row r="832" spans="1:54" x14ac:dyDescent="0.25">
      <c r="A832" s="58">
        <v>830</v>
      </c>
      <c r="B832" s="59">
        <f t="shared" si="269"/>
        <v>13.833333333333334</v>
      </c>
      <c r="C832" s="58">
        <v>43</v>
      </c>
      <c r="D832" s="58">
        <v>0</v>
      </c>
      <c r="F832" s="117"/>
      <c r="G832" s="117"/>
      <c r="H832" s="112">
        <f t="shared" si="270"/>
        <v>0</v>
      </c>
      <c r="I832" s="121"/>
      <c r="J832" s="92">
        <f t="shared" si="271"/>
        <v>0</v>
      </c>
      <c r="L832" s="94">
        <v>830</v>
      </c>
      <c r="M832" s="114">
        <f t="shared" ca="1" si="267"/>
        <v>1341.483162763067</v>
      </c>
      <c r="N832" s="115">
        <f>( IF(ISNUMBER(D832), D832,1)/100)*$BE$5 - $T$23 + $T$21</f>
        <v>0</v>
      </c>
      <c r="P832" s="102"/>
      <c r="Q832" s="102"/>
      <c r="R832" s="102"/>
      <c r="S832" s="102"/>
      <c r="AC832" s="83">
        <f t="shared" si="283"/>
        <v>0</v>
      </c>
      <c r="AD832" s="83">
        <f t="shared" si="284"/>
        <v>0</v>
      </c>
      <c r="AF832" s="83">
        <f t="shared" si="272"/>
        <v>0</v>
      </c>
      <c r="AG832" s="83">
        <f t="shared" si="273"/>
        <v>0</v>
      </c>
      <c r="AQ832" s="83">
        <f t="shared" ca="1" si="274"/>
        <v>4</v>
      </c>
      <c r="AR832" s="83">
        <f t="shared" ca="1" si="275"/>
        <v>-141.65932651052267</v>
      </c>
      <c r="AS832" s="83">
        <f t="shared" ca="1" si="268"/>
        <v>-142.34067348947733</v>
      </c>
      <c r="AT832" s="83" cm="1">
        <f t="array" aca="1" ref="AT832" ca="1">_xlfn.LET(_xlpm.rozsah, $F$3:$F$10001,_xlpm.podminka, (_xlpm.rozsah&gt;M832)*(ISNUMBER(_xlpm.rozsah)),_xlpm.indexy, IF(_xlpm.podminka, ROW(_xlpm.rozsah)-MIN(ROW(_xlpm.rozsah))+1),_xlpm.prvni, MIN(_xlpm.indexy),_xlpm.finalni, IF(_xlpm.prvni=1, 2, _xlpm.prvni),INDEX(_xlpm.rozsah, _xlpm.finalni))</f>
        <v>1400</v>
      </c>
      <c r="AU832" s="83" cm="1">
        <f t="array" aca="1" ref="AU832" ca="1">INDEX($F$3:$F$10001,MATCH(AT832,$F$3:$F$10004,0)-1)</f>
        <v>1300</v>
      </c>
      <c r="AV832" s="83">
        <f t="shared" ca="1" si="285"/>
        <v>-144</v>
      </c>
      <c r="AW832" s="83">
        <f t="shared" ca="1" si="286"/>
        <v>-140</v>
      </c>
      <c r="AX832" s="83">
        <f t="shared" ca="1" si="276"/>
        <v>360</v>
      </c>
      <c r="AY832" s="83">
        <f t="shared" ca="1" si="277"/>
        <v>350</v>
      </c>
      <c r="AZ832" s="83">
        <f t="shared" ca="1" si="278"/>
        <v>10</v>
      </c>
      <c r="BA832" s="83">
        <f t="shared" ca="1" si="279"/>
        <v>355.85168372369333</v>
      </c>
      <c r="BB832" s="83">
        <f t="shared" ca="1" si="281"/>
        <v>354.14831627630667</v>
      </c>
    </row>
    <row r="833" spans="1:54" s="81" customFormat="1" x14ac:dyDescent="0.25">
      <c r="A833" s="79">
        <v>831</v>
      </c>
      <c r="B833" s="80">
        <f t="shared" si="269"/>
        <v>13.85</v>
      </c>
      <c r="C833" s="79">
        <v>57.1</v>
      </c>
      <c r="D833" s="79" t="s">
        <v>8</v>
      </c>
      <c r="F833" s="117"/>
      <c r="G833" s="117"/>
      <c r="H833" s="112">
        <f t="shared" si="270"/>
        <v>0</v>
      </c>
      <c r="I833" s="121"/>
      <c r="J833" s="92">
        <f t="shared" si="271"/>
        <v>0</v>
      </c>
      <c r="K833" s="83"/>
      <c r="L833" s="94">
        <v>831</v>
      </c>
      <c r="M833" s="114">
        <f t="shared" ca="1" si="267"/>
        <v>1453.4578742737469</v>
      </c>
      <c r="N833" s="115">
        <f t="shared" ref="N833:N841" ca="1" si="287">AS833</f>
        <v>-144</v>
      </c>
      <c r="O833" s="83"/>
      <c r="P833" s="102"/>
      <c r="Q833" s="102"/>
      <c r="R833" s="102"/>
      <c r="S833" s="102"/>
      <c r="T833" s="83"/>
      <c r="U833" s="83"/>
      <c r="V833" s="83"/>
      <c r="W833" s="83"/>
      <c r="X833" s="83"/>
      <c r="Y833" s="83"/>
      <c r="Z833" s="83"/>
      <c r="AA833" s="83"/>
      <c r="AB833" s="83"/>
      <c r="AC833" s="83">
        <f t="shared" si="283"/>
        <v>0</v>
      </c>
      <c r="AD833" s="83">
        <f t="shared" si="284"/>
        <v>0</v>
      </c>
      <c r="AE833" s="83"/>
      <c r="AF833" s="83">
        <f t="shared" si="272"/>
        <v>0</v>
      </c>
      <c r="AG833" s="83">
        <f t="shared" si="273"/>
        <v>0</v>
      </c>
      <c r="AH833" s="83"/>
      <c r="AI833" s="83"/>
      <c r="AJ833" s="83"/>
      <c r="AK833" s="83"/>
      <c r="AL833" s="83"/>
      <c r="AM833" s="83"/>
      <c r="AN833" s="83"/>
      <c r="AO833" s="83"/>
      <c r="AP833" s="83"/>
      <c r="AQ833" s="83">
        <f t="shared" ca="1" si="274"/>
        <v>0</v>
      </c>
      <c r="AR833" s="83">
        <f t="shared" ca="1" si="275"/>
        <v>-144</v>
      </c>
      <c r="AS833" s="83">
        <f t="shared" ca="1" si="268"/>
        <v>-144</v>
      </c>
      <c r="AT833" s="83" cm="1">
        <f t="array" aca="1" ref="AT833" ca="1">_xlfn.LET(_xlpm.rozsah, $F$3:$F$10001,_xlpm.podminka, (_xlpm.rozsah&gt;M833)*(ISNUMBER(_xlpm.rozsah)),_xlpm.indexy, IF(_xlpm.podminka, ROW(_xlpm.rozsah)-MIN(ROW(_xlpm.rozsah))+1),_xlpm.prvni, MIN(_xlpm.indexy),_xlpm.finalni, IF(_xlpm.prvni=1, 2, _xlpm.prvni),INDEX(_xlpm.rozsah, _xlpm.finalni))</f>
        <v>1500</v>
      </c>
      <c r="AU833" s="83" cm="1">
        <f t="array" aca="1" ref="AU833" ca="1">INDEX($F$3:$F$10001,MATCH(AT833,$F$3:$F$10004,0)-1)</f>
        <v>1400</v>
      </c>
      <c r="AV833" s="83">
        <f t="shared" ca="1" si="285"/>
        <v>-144</v>
      </c>
      <c r="AW833" s="83">
        <f t="shared" ca="1" si="286"/>
        <v>-144</v>
      </c>
      <c r="AX833" s="83">
        <f t="shared" ca="1" si="276"/>
        <v>360</v>
      </c>
      <c r="AY833" s="83">
        <f t="shared" ca="1" si="277"/>
        <v>360</v>
      </c>
      <c r="AZ833" s="83">
        <f t="shared" ca="1" si="278"/>
        <v>0</v>
      </c>
      <c r="BA833" s="83">
        <f t="shared" ca="1" si="279"/>
        <v>360</v>
      </c>
      <c r="BB833" s="83">
        <f t="shared" ca="1" si="281"/>
        <v>360</v>
      </c>
    </row>
    <row r="834" spans="1:54" s="81" customFormat="1" x14ac:dyDescent="0.25">
      <c r="A834" s="79">
        <v>832</v>
      </c>
      <c r="B834" s="80">
        <f t="shared" si="269"/>
        <v>13.866666666666667</v>
      </c>
      <c r="C834" s="79">
        <v>57.7</v>
      </c>
      <c r="D834" s="79" t="s">
        <v>8</v>
      </c>
      <c r="F834" s="117"/>
      <c r="G834" s="117"/>
      <c r="H834" s="112">
        <f t="shared" si="270"/>
        <v>0</v>
      </c>
      <c r="I834" s="121"/>
      <c r="J834" s="92">
        <f t="shared" si="271"/>
        <v>0</v>
      </c>
      <c r="K834" s="83"/>
      <c r="L834" s="94">
        <v>832</v>
      </c>
      <c r="M834" s="114">
        <f t="shared" ca="1" si="267"/>
        <v>1458.222755614627</v>
      </c>
      <c r="N834" s="115">
        <f t="shared" ca="1" si="287"/>
        <v>-144</v>
      </c>
      <c r="O834" s="83"/>
      <c r="P834" s="102"/>
      <c r="Q834" s="102"/>
      <c r="R834" s="102"/>
      <c r="S834" s="102"/>
      <c r="T834" s="83"/>
      <c r="U834" s="83"/>
      <c r="V834" s="83"/>
      <c r="W834" s="83"/>
      <c r="X834" s="83"/>
      <c r="Y834" s="83"/>
      <c r="Z834" s="83"/>
      <c r="AA834" s="83"/>
      <c r="AB834" s="83"/>
      <c r="AC834" s="83">
        <f t="shared" si="283"/>
        <v>0</v>
      </c>
      <c r="AD834" s="83">
        <f t="shared" si="284"/>
        <v>0</v>
      </c>
      <c r="AE834" s="83"/>
      <c r="AF834" s="83">
        <f t="shared" si="272"/>
        <v>0</v>
      </c>
      <c r="AG834" s="83">
        <f t="shared" si="273"/>
        <v>0</v>
      </c>
      <c r="AH834" s="83"/>
      <c r="AI834" s="83"/>
      <c r="AJ834" s="83"/>
      <c r="AK834" s="83"/>
      <c r="AL834" s="83"/>
      <c r="AM834" s="83"/>
      <c r="AN834" s="83"/>
      <c r="AO834" s="83"/>
      <c r="AP834" s="83"/>
      <c r="AQ834" s="83">
        <f t="shared" ca="1" si="274"/>
        <v>0</v>
      </c>
      <c r="AR834" s="83">
        <f t="shared" ca="1" si="275"/>
        <v>-144</v>
      </c>
      <c r="AS834" s="83">
        <f t="shared" ca="1" si="268"/>
        <v>-144</v>
      </c>
      <c r="AT834" s="83" cm="1">
        <f t="array" aca="1" ref="AT834" ca="1">_xlfn.LET(_xlpm.rozsah, $F$3:$F$10001,_xlpm.podminka, (_xlpm.rozsah&gt;M834)*(ISNUMBER(_xlpm.rozsah)),_xlpm.indexy, IF(_xlpm.podminka, ROW(_xlpm.rozsah)-MIN(ROW(_xlpm.rozsah))+1),_xlpm.prvni, MIN(_xlpm.indexy),_xlpm.finalni, IF(_xlpm.prvni=1, 2, _xlpm.prvni),INDEX(_xlpm.rozsah, _xlpm.finalni))</f>
        <v>1500</v>
      </c>
      <c r="AU834" s="83" cm="1">
        <f t="array" aca="1" ref="AU834" ca="1">INDEX($F$3:$F$10001,MATCH(AT834,$F$3:$F$10004,0)-1)</f>
        <v>1400</v>
      </c>
      <c r="AV834" s="83">
        <f t="shared" ca="1" si="285"/>
        <v>-144</v>
      </c>
      <c r="AW834" s="83">
        <f t="shared" ca="1" si="286"/>
        <v>-144</v>
      </c>
      <c r="AX834" s="83">
        <f t="shared" ca="1" si="276"/>
        <v>360</v>
      </c>
      <c r="AY834" s="83">
        <f t="shared" ca="1" si="277"/>
        <v>360</v>
      </c>
      <c r="AZ834" s="83">
        <f t="shared" ca="1" si="278"/>
        <v>0</v>
      </c>
      <c r="BA834" s="83">
        <f t="shared" ca="1" si="279"/>
        <v>360</v>
      </c>
      <c r="BB834" s="83">
        <f t="shared" ca="1" si="281"/>
        <v>360</v>
      </c>
    </row>
    <row r="835" spans="1:54" s="81" customFormat="1" x14ac:dyDescent="0.25">
      <c r="A835" s="79">
        <v>833</v>
      </c>
      <c r="B835" s="80">
        <f t="shared" si="269"/>
        <v>13.883333333333333</v>
      </c>
      <c r="C835" s="79">
        <v>56</v>
      </c>
      <c r="D835" s="79" t="s">
        <v>8</v>
      </c>
      <c r="F835" s="117"/>
      <c r="G835" s="117"/>
      <c r="H835" s="112">
        <f t="shared" si="270"/>
        <v>0</v>
      </c>
      <c r="I835" s="121"/>
      <c r="J835" s="92">
        <f t="shared" si="271"/>
        <v>0</v>
      </c>
      <c r="K835" s="83"/>
      <c r="L835" s="94">
        <v>833</v>
      </c>
      <c r="M835" s="114">
        <f t="shared" ref="M835:M898" ca="1" si="288">(C835/100)*(0.45*$BE$10+0.45*$BE$13+0.1*$BE$11-MIN($T$25,$BE$3))*2.0327+MIN($T$25,$BE$3)</f>
        <v>1444.7222584821336</v>
      </c>
      <c r="N835" s="115">
        <f t="shared" ca="1" si="287"/>
        <v>-144</v>
      </c>
      <c r="O835" s="83"/>
      <c r="P835" s="102"/>
      <c r="Q835" s="102"/>
      <c r="R835" s="102"/>
      <c r="S835" s="102"/>
      <c r="T835" s="83"/>
      <c r="U835" s="83"/>
      <c r="V835" s="83"/>
      <c r="W835" s="83"/>
      <c r="X835" s="83"/>
      <c r="Y835" s="83"/>
      <c r="Z835" s="83"/>
      <c r="AA835" s="83"/>
      <c r="AB835" s="83"/>
      <c r="AC835" s="83">
        <f t="shared" si="283"/>
        <v>0</v>
      </c>
      <c r="AD835" s="83">
        <f t="shared" si="284"/>
        <v>0</v>
      </c>
      <c r="AE835" s="83"/>
      <c r="AF835" s="83">
        <f t="shared" si="272"/>
        <v>0</v>
      </c>
      <c r="AG835" s="83">
        <f t="shared" si="273"/>
        <v>0</v>
      </c>
      <c r="AH835" s="83"/>
      <c r="AI835" s="83"/>
      <c r="AJ835" s="83"/>
      <c r="AK835" s="83"/>
      <c r="AL835" s="83"/>
      <c r="AM835" s="83"/>
      <c r="AN835" s="83"/>
      <c r="AO835" s="83"/>
      <c r="AP835" s="83"/>
      <c r="AQ835" s="83">
        <f t="shared" ca="1" si="274"/>
        <v>0</v>
      </c>
      <c r="AR835" s="83">
        <f t="shared" ca="1" si="275"/>
        <v>-144</v>
      </c>
      <c r="AS835" s="83">
        <f t="shared" ref="AS835:AS898" ca="1" si="289">(MIN(AV835:AW835)+(((M835-MIN(AT835:AU835))/(MAX(AT835:AU835)-MIN(AT835:AU835))*(MAX(AV835:AW835)-MIN(AV835:AW835)))))</f>
        <v>-144</v>
      </c>
      <c r="AT835" s="83" cm="1">
        <f t="array" aca="1" ref="AT835" ca="1">_xlfn.LET(_xlpm.rozsah, $F$3:$F$10001,_xlpm.podminka, (_xlpm.rozsah&gt;M835)*(ISNUMBER(_xlpm.rozsah)),_xlpm.indexy, IF(_xlpm.podminka, ROW(_xlpm.rozsah)-MIN(ROW(_xlpm.rozsah))+1),_xlpm.prvni, MIN(_xlpm.indexy),_xlpm.finalni, IF(_xlpm.prvni=1, 2, _xlpm.prvni),INDEX(_xlpm.rozsah, _xlpm.finalni))</f>
        <v>1500</v>
      </c>
      <c r="AU835" s="83" cm="1">
        <f t="array" aca="1" ref="AU835" ca="1">INDEX($F$3:$F$10001,MATCH(AT835,$F$3:$F$10004,0)-1)</f>
        <v>1400</v>
      </c>
      <c r="AV835" s="83">
        <f t="shared" ca="1" si="285"/>
        <v>-144</v>
      </c>
      <c r="AW835" s="83">
        <f t="shared" ca="1" si="286"/>
        <v>-144</v>
      </c>
      <c r="AX835" s="83">
        <f t="shared" ca="1" si="276"/>
        <v>360</v>
      </c>
      <c r="AY835" s="83">
        <f t="shared" ca="1" si="277"/>
        <v>360</v>
      </c>
      <c r="AZ835" s="83">
        <f t="shared" ca="1" si="278"/>
        <v>0</v>
      </c>
      <c r="BA835" s="83">
        <f t="shared" ca="1" si="279"/>
        <v>360</v>
      </c>
      <c r="BB835" s="83">
        <f t="shared" ca="1" si="281"/>
        <v>360</v>
      </c>
    </row>
    <row r="836" spans="1:54" s="81" customFormat="1" x14ac:dyDescent="0.25">
      <c r="A836" s="79">
        <v>834</v>
      </c>
      <c r="B836" s="80">
        <f t="shared" ref="B836:B899" si="290">A836/60</f>
        <v>13.9</v>
      </c>
      <c r="C836" s="79">
        <v>53.8</v>
      </c>
      <c r="D836" s="79" t="s">
        <v>8</v>
      </c>
      <c r="F836" s="117"/>
      <c r="G836" s="117"/>
      <c r="H836" s="112">
        <f t="shared" ref="H836:H899" si="291">G836*2*PI()*F836/60*0.001</f>
        <v>0</v>
      </c>
      <c r="I836" s="121"/>
      <c r="J836" s="92">
        <f t="shared" ref="J836:J899" si="292">-0.4*G836</f>
        <v>0</v>
      </c>
      <c r="K836" s="83"/>
      <c r="L836" s="94">
        <v>834</v>
      </c>
      <c r="M836" s="114">
        <f t="shared" ca="1" si="288"/>
        <v>1427.2510268989067</v>
      </c>
      <c r="N836" s="115">
        <f t="shared" ca="1" si="287"/>
        <v>-144</v>
      </c>
      <c r="O836" s="83"/>
      <c r="P836" s="102"/>
      <c r="Q836" s="102"/>
      <c r="R836" s="102"/>
      <c r="S836" s="102"/>
      <c r="T836" s="83"/>
      <c r="U836" s="83"/>
      <c r="V836" s="83"/>
      <c r="W836" s="83"/>
      <c r="X836" s="83"/>
      <c r="Y836" s="83"/>
      <c r="Z836" s="83"/>
      <c r="AA836" s="83"/>
      <c r="AB836" s="83"/>
      <c r="AC836" s="83">
        <f t="shared" si="283"/>
        <v>0</v>
      </c>
      <c r="AD836" s="83">
        <f t="shared" si="284"/>
        <v>0</v>
      </c>
      <c r="AE836" s="83"/>
      <c r="AF836" s="83">
        <f t="shared" ref="AF836:AF899" si="293">(AL837-AL836)*(AK837+AK836)/2</f>
        <v>0</v>
      </c>
      <c r="AG836" s="83">
        <f t="shared" ref="AG836:AG899" si="294">(AI837-AI836)*(AH837+AH836)/2</f>
        <v>0</v>
      </c>
      <c r="AH836" s="83"/>
      <c r="AI836" s="83"/>
      <c r="AJ836" s="83"/>
      <c r="AK836" s="83"/>
      <c r="AL836" s="83"/>
      <c r="AM836" s="83"/>
      <c r="AN836" s="83"/>
      <c r="AO836" s="83"/>
      <c r="AP836" s="83"/>
      <c r="AQ836" s="83">
        <f t="shared" ref="AQ836:AQ899" ca="1" si="295">AW836-AV836</f>
        <v>0</v>
      </c>
      <c r="AR836" s="83">
        <f t="shared" ref="AR836:AR899" ca="1" si="296">MIN(AV836:AW836)+((MAX(AT836:AU836)-M836)/(MAX(AT836:AU836)-MIN(AT836:AU836)))*(MAX(AV836:AW836)-MIN(AV836:AW836))</f>
        <v>-144</v>
      </c>
      <c r="AS836" s="83">
        <f t="shared" ca="1" si="289"/>
        <v>-144</v>
      </c>
      <c r="AT836" s="83" cm="1">
        <f t="array" aca="1" ref="AT836" ca="1">_xlfn.LET(_xlpm.rozsah, $F$3:$F$10001,_xlpm.podminka, (_xlpm.rozsah&gt;M836)*(ISNUMBER(_xlpm.rozsah)),_xlpm.indexy, IF(_xlpm.podminka, ROW(_xlpm.rozsah)-MIN(ROW(_xlpm.rozsah))+1),_xlpm.prvni, MIN(_xlpm.indexy),_xlpm.finalni, IF(_xlpm.prvni=1, 2, _xlpm.prvni),INDEX(_xlpm.rozsah, _xlpm.finalni))</f>
        <v>1500</v>
      </c>
      <c r="AU836" s="83" cm="1">
        <f t="array" aca="1" ref="AU836" ca="1">INDEX($F$3:$F$10001,MATCH(AT836,$F$3:$F$10004,0)-1)</f>
        <v>1400</v>
      </c>
      <c r="AV836" s="83">
        <f t="shared" ca="1" si="285"/>
        <v>-144</v>
      </c>
      <c r="AW836" s="83">
        <f t="shared" ca="1" si="286"/>
        <v>-144</v>
      </c>
      <c r="AX836" s="83">
        <f t="shared" ref="AX836:AX899" ca="1" si="297">INDEX($G$2:$G$10001,MATCH(AT836,$F$2:$F$10001,0))</f>
        <v>360</v>
      </c>
      <c r="AY836" s="83">
        <f t="shared" ref="AY836:AY899" ca="1" si="298">INDEX($G$2:$G$10001,MATCH(AU836,$F$2:$F$10001,0))</f>
        <v>360</v>
      </c>
      <c r="AZ836" s="83">
        <f t="shared" ref="AZ836:AZ899" ca="1" si="299">AX836-AY836</f>
        <v>0</v>
      </c>
      <c r="BA836" s="83">
        <f t="shared" ref="BA836:BA899" ca="1" si="300">MIN(AX836:AY836)+((MAX(AT836:AU836)-M836)/(MAX(AT836:AU836)-MIN(AT836:AU836)))*(MAX(AX836:AY836)-MIN(AX836:AY836))</f>
        <v>360</v>
      </c>
      <c r="BB836" s="83">
        <f t="shared" ca="1" si="281"/>
        <v>360</v>
      </c>
    </row>
    <row r="837" spans="1:54" s="81" customFormat="1" x14ac:dyDescent="0.25">
      <c r="A837" s="79">
        <v>835</v>
      </c>
      <c r="B837" s="80">
        <f t="shared" si="290"/>
        <v>13.916666666666666</v>
      </c>
      <c r="C837" s="79">
        <v>51.2</v>
      </c>
      <c r="D837" s="79" t="s">
        <v>8</v>
      </c>
      <c r="F837" s="117"/>
      <c r="G837" s="117"/>
      <c r="H837" s="112">
        <f t="shared" si="291"/>
        <v>0</v>
      </c>
      <c r="I837" s="121"/>
      <c r="J837" s="92">
        <f t="shared" si="292"/>
        <v>0</v>
      </c>
      <c r="K837" s="83"/>
      <c r="L837" s="94">
        <v>835</v>
      </c>
      <c r="M837" s="114">
        <f t="shared" ca="1" si="288"/>
        <v>1406.6032077550935</v>
      </c>
      <c r="N837" s="115">
        <f t="shared" ca="1" si="287"/>
        <v>-144</v>
      </c>
      <c r="O837" s="83"/>
      <c r="P837" s="102"/>
      <c r="Q837" s="102"/>
      <c r="R837" s="102"/>
      <c r="S837" s="102"/>
      <c r="T837" s="83"/>
      <c r="U837" s="83"/>
      <c r="V837" s="83"/>
      <c r="W837" s="83"/>
      <c r="X837" s="83"/>
      <c r="Y837" s="83"/>
      <c r="Z837" s="83"/>
      <c r="AA837" s="83"/>
      <c r="AB837" s="83"/>
      <c r="AC837" s="83">
        <f t="shared" si="283"/>
        <v>0</v>
      </c>
      <c r="AD837" s="83">
        <f t="shared" si="284"/>
        <v>0</v>
      </c>
      <c r="AE837" s="83"/>
      <c r="AF837" s="83">
        <f t="shared" si="293"/>
        <v>0</v>
      </c>
      <c r="AG837" s="83">
        <f t="shared" si="294"/>
        <v>0</v>
      </c>
      <c r="AH837" s="83"/>
      <c r="AI837" s="83"/>
      <c r="AJ837" s="83"/>
      <c r="AK837" s="83"/>
      <c r="AL837" s="83"/>
      <c r="AM837" s="83"/>
      <c r="AN837" s="83"/>
      <c r="AO837" s="83"/>
      <c r="AP837" s="83"/>
      <c r="AQ837" s="83">
        <f t="shared" ca="1" si="295"/>
        <v>0</v>
      </c>
      <c r="AR837" s="83">
        <f t="shared" ca="1" si="296"/>
        <v>-144</v>
      </c>
      <c r="AS837" s="83">
        <f t="shared" ca="1" si="289"/>
        <v>-144</v>
      </c>
      <c r="AT837" s="83" cm="1">
        <f t="array" aca="1" ref="AT837" ca="1">_xlfn.LET(_xlpm.rozsah, $F$3:$F$10001,_xlpm.podminka, (_xlpm.rozsah&gt;M837)*(ISNUMBER(_xlpm.rozsah)),_xlpm.indexy, IF(_xlpm.podminka, ROW(_xlpm.rozsah)-MIN(ROW(_xlpm.rozsah))+1),_xlpm.prvni, MIN(_xlpm.indexy),_xlpm.finalni, IF(_xlpm.prvni=1, 2, _xlpm.prvni),INDEX(_xlpm.rozsah, _xlpm.finalni))</f>
        <v>1500</v>
      </c>
      <c r="AU837" s="83" cm="1">
        <f t="array" aca="1" ref="AU837" ca="1">INDEX($F$3:$F$10001,MATCH(AT837,$F$3:$F$10004,0)-1)</f>
        <v>1400</v>
      </c>
      <c r="AV837" s="83">
        <f t="shared" ca="1" si="285"/>
        <v>-144</v>
      </c>
      <c r="AW837" s="83">
        <f t="shared" ca="1" si="286"/>
        <v>-144</v>
      </c>
      <c r="AX837" s="83">
        <f t="shared" ca="1" si="297"/>
        <v>360</v>
      </c>
      <c r="AY837" s="83">
        <f t="shared" ca="1" si="298"/>
        <v>360</v>
      </c>
      <c r="AZ837" s="83">
        <f t="shared" ca="1" si="299"/>
        <v>0</v>
      </c>
      <c r="BA837" s="83">
        <f t="shared" ca="1" si="300"/>
        <v>360</v>
      </c>
      <c r="BB837" s="83">
        <f t="shared" ref="BB837:BB900" ca="1" si="301">MIN(AX837:AY837)+((M837-MIN(AT837:AU837))/(MAX(AT837:AU837)-MIN(AT837:AU837)))*(MAX(AX837:AY837)-MIN(AX837:AY837))</f>
        <v>360</v>
      </c>
    </row>
    <row r="838" spans="1:54" s="81" customFormat="1" x14ac:dyDescent="0.25">
      <c r="A838" s="79">
        <v>836</v>
      </c>
      <c r="B838" s="80">
        <f t="shared" si="290"/>
        <v>13.933333333333334</v>
      </c>
      <c r="C838" s="79">
        <v>48.1</v>
      </c>
      <c r="D838" s="79" t="s">
        <v>8</v>
      </c>
      <c r="F838" s="117"/>
      <c r="G838" s="117"/>
      <c r="H838" s="112">
        <f t="shared" si="291"/>
        <v>0</v>
      </c>
      <c r="I838" s="121"/>
      <c r="J838" s="92">
        <f t="shared" si="292"/>
        <v>0</v>
      </c>
      <c r="K838" s="83"/>
      <c r="L838" s="94">
        <v>836</v>
      </c>
      <c r="M838" s="114">
        <f t="shared" ca="1" si="288"/>
        <v>1381.9846541605468</v>
      </c>
      <c r="N838" s="115">
        <f t="shared" ca="1" si="287"/>
        <v>-140.72061383357811</v>
      </c>
      <c r="O838" s="83"/>
      <c r="P838" s="102"/>
      <c r="Q838" s="102"/>
      <c r="R838" s="102"/>
      <c r="S838" s="102"/>
      <c r="T838" s="83"/>
      <c r="U838" s="83"/>
      <c r="V838" s="83"/>
      <c r="W838" s="83"/>
      <c r="X838" s="83"/>
      <c r="Y838" s="83"/>
      <c r="Z838" s="83"/>
      <c r="AA838" s="83"/>
      <c r="AB838" s="83"/>
      <c r="AC838" s="83">
        <f t="shared" si="283"/>
        <v>0</v>
      </c>
      <c r="AD838" s="83">
        <f t="shared" si="284"/>
        <v>0</v>
      </c>
      <c r="AE838" s="83"/>
      <c r="AF838" s="83">
        <f t="shared" si="293"/>
        <v>0</v>
      </c>
      <c r="AG838" s="83">
        <f t="shared" si="294"/>
        <v>0</v>
      </c>
      <c r="AH838" s="83"/>
      <c r="AI838" s="83"/>
      <c r="AJ838" s="83"/>
      <c r="AK838" s="83"/>
      <c r="AL838" s="83"/>
      <c r="AM838" s="83"/>
      <c r="AN838" s="83"/>
      <c r="AO838" s="83"/>
      <c r="AP838" s="83"/>
      <c r="AQ838" s="83">
        <f t="shared" ca="1" si="295"/>
        <v>4</v>
      </c>
      <c r="AR838" s="83">
        <f t="shared" ca="1" si="296"/>
        <v>-143.27938616642189</v>
      </c>
      <c r="AS838" s="83">
        <f t="shared" ca="1" si="289"/>
        <v>-140.72061383357811</v>
      </c>
      <c r="AT838" s="83" cm="1">
        <f t="array" aca="1" ref="AT838" ca="1">_xlfn.LET(_xlpm.rozsah, $F$3:$F$10001,_xlpm.podminka, (_xlpm.rozsah&gt;M838)*(ISNUMBER(_xlpm.rozsah)),_xlpm.indexy, IF(_xlpm.podminka, ROW(_xlpm.rozsah)-MIN(ROW(_xlpm.rozsah))+1),_xlpm.prvni, MIN(_xlpm.indexy),_xlpm.finalni, IF(_xlpm.prvni=1, 2, _xlpm.prvni),INDEX(_xlpm.rozsah, _xlpm.finalni))</f>
        <v>1400</v>
      </c>
      <c r="AU838" s="83" cm="1">
        <f t="array" aca="1" ref="AU838" ca="1">INDEX($F$3:$F$10001,MATCH(AT838,$F$3:$F$10004,0)-1)</f>
        <v>1300</v>
      </c>
      <c r="AV838" s="83">
        <f t="shared" ca="1" si="285"/>
        <v>-144</v>
      </c>
      <c r="AW838" s="83">
        <f t="shared" ca="1" si="286"/>
        <v>-140</v>
      </c>
      <c r="AX838" s="83">
        <f t="shared" ca="1" si="297"/>
        <v>360</v>
      </c>
      <c r="AY838" s="83">
        <f t="shared" ca="1" si="298"/>
        <v>350</v>
      </c>
      <c r="AZ838" s="83">
        <f t="shared" ca="1" si="299"/>
        <v>10</v>
      </c>
      <c r="BA838" s="83">
        <f t="shared" ca="1" si="300"/>
        <v>351.80153458394534</v>
      </c>
      <c r="BB838" s="83">
        <f t="shared" ca="1" si="301"/>
        <v>358.19846541605466</v>
      </c>
    </row>
    <row r="839" spans="1:54" s="81" customFormat="1" x14ac:dyDescent="0.25">
      <c r="A839" s="79">
        <v>837</v>
      </c>
      <c r="B839" s="80">
        <f t="shared" si="290"/>
        <v>13.95</v>
      </c>
      <c r="C839" s="79">
        <v>44.5</v>
      </c>
      <c r="D839" s="79" t="s">
        <v>8</v>
      </c>
      <c r="F839" s="117"/>
      <c r="G839" s="117"/>
      <c r="H839" s="112">
        <f t="shared" si="291"/>
        <v>0</v>
      </c>
      <c r="I839" s="121"/>
      <c r="J839" s="92">
        <f t="shared" si="292"/>
        <v>0</v>
      </c>
      <c r="K839" s="83"/>
      <c r="L839" s="94">
        <v>837</v>
      </c>
      <c r="M839" s="114">
        <f t="shared" ca="1" si="288"/>
        <v>1353.3953661152668</v>
      </c>
      <c r="N839" s="115">
        <f t="shared" ca="1" si="287"/>
        <v>-141.86418535538934</v>
      </c>
      <c r="O839" s="83"/>
      <c r="P839" s="102"/>
      <c r="Q839" s="102"/>
      <c r="R839" s="102"/>
      <c r="S839" s="102"/>
      <c r="T839" s="83"/>
      <c r="U839" s="83"/>
      <c r="V839" s="83"/>
      <c r="W839" s="83"/>
      <c r="X839" s="83"/>
      <c r="Y839" s="83"/>
      <c r="Z839" s="83"/>
      <c r="AA839" s="83"/>
      <c r="AB839" s="83"/>
      <c r="AC839" s="83">
        <f t="shared" si="283"/>
        <v>0</v>
      </c>
      <c r="AD839" s="83">
        <f t="shared" si="284"/>
        <v>0</v>
      </c>
      <c r="AE839" s="83"/>
      <c r="AF839" s="83">
        <f t="shared" si="293"/>
        <v>0</v>
      </c>
      <c r="AG839" s="83">
        <f t="shared" si="294"/>
        <v>0</v>
      </c>
      <c r="AH839" s="83"/>
      <c r="AI839" s="83"/>
      <c r="AJ839" s="83"/>
      <c r="AK839" s="83"/>
      <c r="AL839" s="83"/>
      <c r="AM839" s="83"/>
      <c r="AN839" s="83"/>
      <c r="AO839" s="83"/>
      <c r="AP839" s="83"/>
      <c r="AQ839" s="83">
        <f t="shared" ca="1" si="295"/>
        <v>4</v>
      </c>
      <c r="AR839" s="83">
        <f t="shared" ca="1" si="296"/>
        <v>-142.13581464461066</v>
      </c>
      <c r="AS839" s="83">
        <f t="shared" ca="1" si="289"/>
        <v>-141.86418535538934</v>
      </c>
      <c r="AT839" s="83" cm="1">
        <f t="array" aca="1" ref="AT839" ca="1">_xlfn.LET(_xlpm.rozsah, $F$3:$F$10001,_xlpm.podminka, (_xlpm.rozsah&gt;M839)*(ISNUMBER(_xlpm.rozsah)),_xlpm.indexy, IF(_xlpm.podminka, ROW(_xlpm.rozsah)-MIN(ROW(_xlpm.rozsah))+1),_xlpm.prvni, MIN(_xlpm.indexy),_xlpm.finalni, IF(_xlpm.prvni=1, 2, _xlpm.prvni),INDEX(_xlpm.rozsah, _xlpm.finalni))</f>
        <v>1400</v>
      </c>
      <c r="AU839" s="83" cm="1">
        <f t="array" aca="1" ref="AU839" ca="1">INDEX($F$3:$F$10001,MATCH(AT839,$F$3:$F$10004,0)-1)</f>
        <v>1300</v>
      </c>
      <c r="AV839" s="83">
        <f t="shared" ca="1" si="285"/>
        <v>-144</v>
      </c>
      <c r="AW839" s="83">
        <f t="shared" ca="1" si="286"/>
        <v>-140</v>
      </c>
      <c r="AX839" s="83">
        <f t="shared" ca="1" si="297"/>
        <v>360</v>
      </c>
      <c r="AY839" s="83">
        <f t="shared" ca="1" si="298"/>
        <v>350</v>
      </c>
      <c r="AZ839" s="83">
        <f t="shared" ca="1" si="299"/>
        <v>10</v>
      </c>
      <c r="BA839" s="83">
        <f t="shared" ca="1" si="300"/>
        <v>354.66046338847332</v>
      </c>
      <c r="BB839" s="83">
        <f t="shared" ca="1" si="301"/>
        <v>355.33953661152668</v>
      </c>
    </row>
    <row r="840" spans="1:54" s="81" customFormat="1" x14ac:dyDescent="0.25">
      <c r="A840" s="79">
        <v>838</v>
      </c>
      <c r="B840" s="80">
        <f t="shared" si="290"/>
        <v>13.966666666666667</v>
      </c>
      <c r="C840" s="79">
        <v>40.9</v>
      </c>
      <c r="D840" s="79" t="s">
        <v>8</v>
      </c>
      <c r="F840" s="117"/>
      <c r="G840" s="117"/>
      <c r="H840" s="112">
        <f t="shared" si="291"/>
        <v>0</v>
      </c>
      <c r="I840" s="121"/>
      <c r="J840" s="92">
        <f t="shared" si="292"/>
        <v>0</v>
      </c>
      <c r="K840" s="83"/>
      <c r="L840" s="94">
        <v>838</v>
      </c>
      <c r="M840" s="114">
        <f t="shared" ca="1" si="288"/>
        <v>1324.8060780699868</v>
      </c>
      <c r="N840" s="115">
        <f t="shared" ca="1" si="287"/>
        <v>-143.00775687720053</v>
      </c>
      <c r="O840" s="83"/>
      <c r="P840" s="102"/>
      <c r="Q840" s="102"/>
      <c r="R840" s="102"/>
      <c r="S840" s="102"/>
      <c r="T840" s="83"/>
      <c r="U840" s="83"/>
      <c r="V840" s="83"/>
      <c r="W840" s="83"/>
      <c r="X840" s="83"/>
      <c r="Y840" s="83"/>
      <c r="Z840" s="83"/>
      <c r="AA840" s="83"/>
      <c r="AB840" s="83"/>
      <c r="AC840" s="83">
        <f t="shared" si="283"/>
        <v>0</v>
      </c>
      <c r="AD840" s="83">
        <f t="shared" si="284"/>
        <v>0</v>
      </c>
      <c r="AE840" s="83"/>
      <c r="AF840" s="83">
        <f t="shared" si="293"/>
        <v>0</v>
      </c>
      <c r="AG840" s="83">
        <f t="shared" si="294"/>
        <v>0</v>
      </c>
      <c r="AH840" s="83"/>
      <c r="AI840" s="83"/>
      <c r="AJ840" s="83"/>
      <c r="AK840" s="83"/>
      <c r="AL840" s="83"/>
      <c r="AM840" s="83"/>
      <c r="AN840" s="83"/>
      <c r="AO840" s="83"/>
      <c r="AP840" s="83"/>
      <c r="AQ840" s="83">
        <f t="shared" ca="1" si="295"/>
        <v>4</v>
      </c>
      <c r="AR840" s="83">
        <f t="shared" ca="1" si="296"/>
        <v>-140.99224312279947</v>
      </c>
      <c r="AS840" s="83">
        <f t="shared" ca="1" si="289"/>
        <v>-143.00775687720053</v>
      </c>
      <c r="AT840" s="83" cm="1">
        <f t="array" aca="1" ref="AT840" ca="1">_xlfn.LET(_xlpm.rozsah, $F$3:$F$10001,_xlpm.podminka, (_xlpm.rozsah&gt;M840)*(ISNUMBER(_xlpm.rozsah)),_xlpm.indexy, IF(_xlpm.podminka, ROW(_xlpm.rozsah)-MIN(ROW(_xlpm.rozsah))+1),_xlpm.prvni, MIN(_xlpm.indexy),_xlpm.finalni, IF(_xlpm.prvni=1, 2, _xlpm.prvni),INDEX(_xlpm.rozsah, _xlpm.finalni))</f>
        <v>1400</v>
      </c>
      <c r="AU840" s="83" cm="1">
        <f t="array" aca="1" ref="AU840" ca="1">INDEX($F$3:$F$10001,MATCH(AT840,$F$3:$F$10004,0)-1)</f>
        <v>1300</v>
      </c>
      <c r="AV840" s="83">
        <f t="shared" ca="1" si="285"/>
        <v>-144</v>
      </c>
      <c r="AW840" s="83">
        <f t="shared" ca="1" si="286"/>
        <v>-140</v>
      </c>
      <c r="AX840" s="83">
        <f t="shared" ca="1" si="297"/>
        <v>360</v>
      </c>
      <c r="AY840" s="83">
        <f t="shared" ca="1" si="298"/>
        <v>350</v>
      </c>
      <c r="AZ840" s="83">
        <f t="shared" ca="1" si="299"/>
        <v>10</v>
      </c>
      <c r="BA840" s="83">
        <f t="shared" ca="1" si="300"/>
        <v>357.51939219300129</v>
      </c>
      <c r="BB840" s="83">
        <f t="shared" ca="1" si="301"/>
        <v>352.48060780699871</v>
      </c>
    </row>
    <row r="841" spans="1:54" s="81" customFormat="1" x14ac:dyDescent="0.25">
      <c r="A841" s="79">
        <v>839</v>
      </c>
      <c r="B841" s="80">
        <f t="shared" si="290"/>
        <v>13.983333333333333</v>
      </c>
      <c r="C841" s="79">
        <v>38.1</v>
      </c>
      <c r="D841" s="79" t="s">
        <v>8</v>
      </c>
      <c r="F841" s="117"/>
      <c r="G841" s="117"/>
      <c r="H841" s="112">
        <f t="shared" si="291"/>
        <v>0</v>
      </c>
      <c r="I841" s="121"/>
      <c r="J841" s="92">
        <f t="shared" si="292"/>
        <v>0</v>
      </c>
      <c r="K841" s="83"/>
      <c r="L841" s="94">
        <v>839</v>
      </c>
      <c r="M841" s="114">
        <f t="shared" ca="1" si="288"/>
        <v>1302.5699651458801</v>
      </c>
      <c r="N841" s="115">
        <f t="shared" ca="1" si="287"/>
        <v>-143.8972013941648</v>
      </c>
      <c r="O841" s="83"/>
      <c r="P841" s="102"/>
      <c r="Q841" s="102"/>
      <c r="R841" s="102"/>
      <c r="S841" s="102"/>
      <c r="T841" s="83"/>
      <c r="U841" s="83"/>
      <c r="V841" s="83"/>
      <c r="W841" s="83"/>
      <c r="X841" s="83"/>
      <c r="Y841" s="83"/>
      <c r="Z841" s="83"/>
      <c r="AA841" s="83"/>
      <c r="AB841" s="83"/>
      <c r="AC841" s="83">
        <f t="shared" si="283"/>
        <v>0</v>
      </c>
      <c r="AD841" s="83">
        <f t="shared" si="284"/>
        <v>0</v>
      </c>
      <c r="AE841" s="83"/>
      <c r="AF841" s="83">
        <f t="shared" si="293"/>
        <v>0</v>
      </c>
      <c r="AG841" s="83">
        <f t="shared" si="294"/>
        <v>0</v>
      </c>
      <c r="AH841" s="83"/>
      <c r="AI841" s="83"/>
      <c r="AJ841" s="83"/>
      <c r="AK841" s="83"/>
      <c r="AL841" s="83"/>
      <c r="AM841" s="83"/>
      <c r="AN841" s="83"/>
      <c r="AO841" s="83"/>
      <c r="AP841" s="83"/>
      <c r="AQ841" s="83">
        <f t="shared" ca="1" si="295"/>
        <v>4</v>
      </c>
      <c r="AR841" s="83">
        <f t="shared" ca="1" si="296"/>
        <v>-140.1027986058352</v>
      </c>
      <c r="AS841" s="83">
        <f t="shared" ca="1" si="289"/>
        <v>-143.8972013941648</v>
      </c>
      <c r="AT841" s="83" cm="1">
        <f t="array" aca="1" ref="AT841" ca="1">_xlfn.LET(_xlpm.rozsah, $F$3:$F$10001,_xlpm.podminka, (_xlpm.rozsah&gt;M841)*(ISNUMBER(_xlpm.rozsah)),_xlpm.indexy, IF(_xlpm.podminka, ROW(_xlpm.rozsah)-MIN(ROW(_xlpm.rozsah))+1),_xlpm.prvni, MIN(_xlpm.indexy),_xlpm.finalni, IF(_xlpm.prvni=1, 2, _xlpm.prvni),INDEX(_xlpm.rozsah, _xlpm.finalni))</f>
        <v>1400</v>
      </c>
      <c r="AU841" s="83" cm="1">
        <f t="array" aca="1" ref="AU841" ca="1">INDEX($F$3:$F$10001,MATCH(AT841,$F$3:$F$10004,0)-1)</f>
        <v>1300</v>
      </c>
      <c r="AV841" s="83">
        <f t="shared" ca="1" si="285"/>
        <v>-144</v>
      </c>
      <c r="AW841" s="83">
        <f t="shared" ca="1" si="286"/>
        <v>-140</v>
      </c>
      <c r="AX841" s="83">
        <f t="shared" ca="1" si="297"/>
        <v>360</v>
      </c>
      <c r="AY841" s="83">
        <f t="shared" ca="1" si="298"/>
        <v>350</v>
      </c>
      <c r="AZ841" s="83">
        <f t="shared" ca="1" si="299"/>
        <v>10</v>
      </c>
      <c r="BA841" s="83">
        <f t="shared" ca="1" si="300"/>
        <v>359.74300348541198</v>
      </c>
      <c r="BB841" s="83">
        <f t="shared" ca="1" si="301"/>
        <v>350.25699651458802</v>
      </c>
    </row>
    <row r="842" spans="1:54" x14ac:dyDescent="0.25">
      <c r="A842" s="58">
        <v>840</v>
      </c>
      <c r="B842" s="59">
        <f t="shared" si="290"/>
        <v>14</v>
      </c>
      <c r="C842" s="58">
        <v>37.200000000000003</v>
      </c>
      <c r="D842" s="58">
        <v>42.7</v>
      </c>
      <c r="F842" s="117"/>
      <c r="G842" s="117"/>
      <c r="H842" s="112">
        <f t="shared" si="291"/>
        <v>0</v>
      </c>
      <c r="I842" s="121"/>
      <c r="J842" s="92">
        <f t="shared" si="292"/>
        <v>0</v>
      </c>
      <c r="L842" s="94">
        <v>840</v>
      </c>
      <c r="M842" s="114">
        <f t="shared" ca="1" si="288"/>
        <v>1295.4226431345601</v>
      </c>
      <c r="N842" s="115">
        <f ca="1">( IF(ISNUMBER(D842), D842,1)/100)*BB842 - $T$23 + $T$21</f>
        <v>148.86364058553715</v>
      </c>
      <c r="P842" s="102"/>
      <c r="Q842" s="102"/>
      <c r="R842" s="102"/>
      <c r="S842" s="102"/>
      <c r="AC842" s="83">
        <f t="shared" si="283"/>
        <v>0</v>
      </c>
      <c r="AD842" s="83">
        <f t="shared" si="284"/>
        <v>0</v>
      </c>
      <c r="AF842" s="83">
        <f t="shared" si="293"/>
        <v>0</v>
      </c>
      <c r="AG842" s="83">
        <f t="shared" si="294"/>
        <v>0</v>
      </c>
      <c r="AQ842" s="83">
        <f t="shared" ca="1" si="295"/>
        <v>12</v>
      </c>
      <c r="AR842" s="83">
        <f t="shared" ca="1" si="296"/>
        <v>-139.45071717614721</v>
      </c>
      <c r="AS842" s="83">
        <f t="shared" ca="1" si="289"/>
        <v>-128.54928282385279</v>
      </c>
      <c r="AT842" s="83" cm="1">
        <f t="array" aca="1" ref="AT842" ca="1">_xlfn.LET(_xlpm.rozsah, $F$3:$F$10001,_xlpm.podminka, (_xlpm.rozsah&gt;M842)*(ISNUMBER(_xlpm.rozsah)),_xlpm.indexy, IF(_xlpm.podminka, ROW(_xlpm.rozsah)-MIN(ROW(_xlpm.rozsah))+1),_xlpm.prvni, MIN(_xlpm.indexy),_xlpm.finalni, IF(_xlpm.prvni=1, 2, _xlpm.prvni),INDEX(_xlpm.rozsah, _xlpm.finalni))</f>
        <v>1300</v>
      </c>
      <c r="AU842" s="83" cm="1">
        <f t="array" aca="1" ref="AU842" ca="1">INDEX($F$3:$F$10001,MATCH(AT842,$F$3:$F$10004,0)-1)</f>
        <v>1200</v>
      </c>
      <c r="AV842" s="83">
        <f t="shared" ca="1" si="285"/>
        <v>-140</v>
      </c>
      <c r="AW842" s="83">
        <f t="shared" ca="1" si="286"/>
        <v>-128</v>
      </c>
      <c r="AX842" s="83">
        <f t="shared" ca="1" si="297"/>
        <v>350</v>
      </c>
      <c r="AY842" s="83">
        <f t="shared" ca="1" si="298"/>
        <v>320</v>
      </c>
      <c r="AZ842" s="83">
        <f t="shared" ca="1" si="299"/>
        <v>30</v>
      </c>
      <c r="BA842" s="83">
        <f t="shared" ca="1" si="300"/>
        <v>321.37320705963197</v>
      </c>
      <c r="BB842" s="83">
        <f t="shared" ca="1" si="301"/>
        <v>348.62679294036803</v>
      </c>
    </row>
    <row r="843" spans="1:54" x14ac:dyDescent="0.25">
      <c r="A843" s="58">
        <v>841</v>
      </c>
      <c r="B843" s="59">
        <f t="shared" si="290"/>
        <v>14.016666666666667</v>
      </c>
      <c r="C843" s="58">
        <v>37.5</v>
      </c>
      <c r="D843" s="58">
        <v>70.8</v>
      </c>
      <c r="F843" s="117"/>
      <c r="G843" s="117"/>
      <c r="H843" s="112">
        <f t="shared" si="291"/>
        <v>0</v>
      </c>
      <c r="I843" s="121"/>
      <c r="J843" s="92">
        <f t="shared" si="292"/>
        <v>0</v>
      </c>
      <c r="L843" s="94">
        <v>841</v>
      </c>
      <c r="M843" s="114">
        <f t="shared" ca="1" si="288"/>
        <v>1297.8050838050001</v>
      </c>
      <c r="N843" s="115">
        <f ca="1">( IF(ISNUMBER(D843), D843,1)/100)*BB843 - $T$23 + $T$21</f>
        <v>247.33379980018202</v>
      </c>
      <c r="P843" s="102"/>
      <c r="Q843" s="102"/>
      <c r="R843" s="102"/>
      <c r="S843" s="102"/>
      <c r="AC843" s="83">
        <f t="shared" si="283"/>
        <v>0</v>
      </c>
      <c r="AD843" s="83">
        <f t="shared" si="284"/>
        <v>0</v>
      </c>
      <c r="AF843" s="83">
        <f t="shared" si="293"/>
        <v>0</v>
      </c>
      <c r="AG843" s="83">
        <f t="shared" si="294"/>
        <v>0</v>
      </c>
      <c r="AQ843" s="83">
        <f t="shared" ca="1" si="295"/>
        <v>12</v>
      </c>
      <c r="AR843" s="83">
        <f t="shared" ca="1" si="296"/>
        <v>-139.7366100566</v>
      </c>
      <c r="AS843" s="83">
        <f t="shared" ca="1" si="289"/>
        <v>-128.2633899434</v>
      </c>
      <c r="AT843" s="83" cm="1">
        <f t="array" aca="1" ref="AT843" ca="1">_xlfn.LET(_xlpm.rozsah, $F$3:$F$10001,_xlpm.podminka, (_xlpm.rozsah&gt;M843)*(ISNUMBER(_xlpm.rozsah)),_xlpm.indexy, IF(_xlpm.podminka, ROW(_xlpm.rozsah)-MIN(ROW(_xlpm.rozsah))+1),_xlpm.prvni, MIN(_xlpm.indexy),_xlpm.finalni, IF(_xlpm.prvni=1, 2, _xlpm.prvni),INDEX(_xlpm.rozsah, _xlpm.finalni))</f>
        <v>1300</v>
      </c>
      <c r="AU843" s="83" cm="1">
        <f t="array" aca="1" ref="AU843" ca="1">INDEX($F$3:$F$10001,MATCH(AT843,$F$3:$F$10004,0)-1)</f>
        <v>1200</v>
      </c>
      <c r="AV843" s="83">
        <f t="shared" ca="1" si="285"/>
        <v>-140</v>
      </c>
      <c r="AW843" s="83">
        <f t="shared" ca="1" si="286"/>
        <v>-128</v>
      </c>
      <c r="AX843" s="83">
        <f t="shared" ca="1" si="297"/>
        <v>350</v>
      </c>
      <c r="AY843" s="83">
        <f t="shared" ca="1" si="298"/>
        <v>320</v>
      </c>
      <c r="AZ843" s="83">
        <f t="shared" ca="1" si="299"/>
        <v>30</v>
      </c>
      <c r="BA843" s="83">
        <f t="shared" ca="1" si="300"/>
        <v>320.65847485849997</v>
      </c>
      <c r="BB843" s="83">
        <f t="shared" ca="1" si="301"/>
        <v>349.34152514150003</v>
      </c>
    </row>
    <row r="844" spans="1:54" x14ac:dyDescent="0.25">
      <c r="A844" s="58">
        <v>842</v>
      </c>
      <c r="B844" s="59">
        <f t="shared" si="290"/>
        <v>14.033333333333333</v>
      </c>
      <c r="C844" s="58">
        <v>39.1</v>
      </c>
      <c r="D844" s="58">
        <v>48.6</v>
      </c>
      <c r="F844" s="117"/>
      <c r="G844" s="117"/>
      <c r="H844" s="112">
        <f t="shared" si="291"/>
        <v>0</v>
      </c>
      <c r="I844" s="121"/>
      <c r="J844" s="92">
        <f t="shared" si="292"/>
        <v>0</v>
      </c>
      <c r="L844" s="94">
        <v>842</v>
      </c>
      <c r="M844" s="114">
        <f t="shared" ca="1" si="288"/>
        <v>1310.5114340473467</v>
      </c>
      <c r="N844" s="115">
        <f ca="1">( IF(ISNUMBER(D844), D844,1)/100)*BB844 - $T$23 + $T$21</f>
        <v>170.61085569470103</v>
      </c>
      <c r="P844" s="102"/>
      <c r="Q844" s="102"/>
      <c r="R844" s="102"/>
      <c r="S844" s="102"/>
      <c r="AC844" s="83">
        <f t="shared" si="283"/>
        <v>0</v>
      </c>
      <c r="AD844" s="83">
        <f t="shared" si="284"/>
        <v>0</v>
      </c>
      <c r="AF844" s="83">
        <f t="shared" si="293"/>
        <v>0</v>
      </c>
      <c r="AG844" s="83">
        <f t="shared" si="294"/>
        <v>0</v>
      </c>
      <c r="AQ844" s="83">
        <f t="shared" ca="1" si="295"/>
        <v>4</v>
      </c>
      <c r="AR844" s="83">
        <f t="shared" ca="1" si="296"/>
        <v>-140.42045736189388</v>
      </c>
      <c r="AS844" s="83">
        <f t="shared" ca="1" si="289"/>
        <v>-143.57954263810612</v>
      </c>
      <c r="AT844" s="83" cm="1">
        <f t="array" aca="1" ref="AT844" ca="1">_xlfn.LET(_xlpm.rozsah, $F$3:$F$10001,_xlpm.podminka, (_xlpm.rozsah&gt;M844)*(ISNUMBER(_xlpm.rozsah)),_xlpm.indexy, IF(_xlpm.podminka, ROW(_xlpm.rozsah)-MIN(ROW(_xlpm.rozsah))+1),_xlpm.prvni, MIN(_xlpm.indexy),_xlpm.finalni, IF(_xlpm.prvni=1, 2, _xlpm.prvni),INDEX(_xlpm.rozsah, _xlpm.finalni))</f>
        <v>1400</v>
      </c>
      <c r="AU844" s="83" cm="1">
        <f t="array" aca="1" ref="AU844" ca="1">INDEX($F$3:$F$10001,MATCH(AT844,$F$3:$F$10004,0)-1)</f>
        <v>1300</v>
      </c>
      <c r="AV844" s="83">
        <f t="shared" ca="1" si="285"/>
        <v>-144</v>
      </c>
      <c r="AW844" s="83">
        <f t="shared" ca="1" si="286"/>
        <v>-140</v>
      </c>
      <c r="AX844" s="83">
        <f t="shared" ca="1" si="297"/>
        <v>360</v>
      </c>
      <c r="AY844" s="83">
        <f t="shared" ca="1" si="298"/>
        <v>350</v>
      </c>
      <c r="AZ844" s="83">
        <f t="shared" ca="1" si="299"/>
        <v>10</v>
      </c>
      <c r="BA844" s="83">
        <f t="shared" ca="1" si="300"/>
        <v>358.94885659526534</v>
      </c>
      <c r="BB844" s="83">
        <f t="shared" ca="1" si="301"/>
        <v>351.05114340473466</v>
      </c>
    </row>
    <row r="845" spans="1:54" x14ac:dyDescent="0.25">
      <c r="A845" s="58">
        <v>843</v>
      </c>
      <c r="B845" s="59">
        <f t="shared" si="290"/>
        <v>14.05</v>
      </c>
      <c r="C845" s="58">
        <v>41.3</v>
      </c>
      <c r="D845" s="58">
        <v>0.1</v>
      </c>
      <c r="F845" s="117"/>
      <c r="G845" s="117"/>
      <c r="H845" s="112">
        <f t="shared" si="291"/>
        <v>0</v>
      </c>
      <c r="I845" s="121"/>
      <c r="J845" s="92">
        <f t="shared" si="292"/>
        <v>0</v>
      </c>
      <c r="L845" s="94">
        <v>843</v>
      </c>
      <c r="M845" s="114">
        <f t="shared" ca="1" si="288"/>
        <v>1327.9826656305734</v>
      </c>
      <c r="N845" s="115">
        <f ca="1">( IF(ISNUMBER(D845), D845,1)/100)*BB845 - $T$23 + $T$21</f>
        <v>0.35279826656305735</v>
      </c>
      <c r="P845" s="102"/>
      <c r="Q845" s="102"/>
      <c r="R845" s="102"/>
      <c r="S845" s="102"/>
      <c r="AC845" s="83">
        <f t="shared" si="283"/>
        <v>0</v>
      </c>
      <c r="AD845" s="83">
        <f t="shared" si="284"/>
        <v>0</v>
      </c>
      <c r="AF845" s="83">
        <f t="shared" si="293"/>
        <v>0</v>
      </c>
      <c r="AG845" s="83">
        <f t="shared" si="294"/>
        <v>0</v>
      </c>
      <c r="AQ845" s="83">
        <f t="shared" ca="1" si="295"/>
        <v>4</v>
      </c>
      <c r="AR845" s="83">
        <f t="shared" ca="1" si="296"/>
        <v>-141.11930662522295</v>
      </c>
      <c r="AS845" s="83">
        <f t="shared" ca="1" si="289"/>
        <v>-142.88069337477705</v>
      </c>
      <c r="AT845" s="83" cm="1">
        <f t="array" aca="1" ref="AT845" ca="1">_xlfn.LET(_xlpm.rozsah, $F$3:$F$10001,_xlpm.podminka, (_xlpm.rozsah&gt;M845)*(ISNUMBER(_xlpm.rozsah)),_xlpm.indexy, IF(_xlpm.podminka, ROW(_xlpm.rozsah)-MIN(ROW(_xlpm.rozsah))+1),_xlpm.prvni, MIN(_xlpm.indexy),_xlpm.finalni, IF(_xlpm.prvni=1, 2, _xlpm.prvni),INDEX(_xlpm.rozsah, _xlpm.finalni))</f>
        <v>1400</v>
      </c>
      <c r="AU845" s="83" cm="1">
        <f t="array" aca="1" ref="AU845" ca="1">INDEX($F$3:$F$10001,MATCH(AT845,$F$3:$F$10004,0)-1)</f>
        <v>1300</v>
      </c>
      <c r="AV845" s="83">
        <f t="shared" ca="1" si="285"/>
        <v>-144</v>
      </c>
      <c r="AW845" s="83">
        <f t="shared" ca="1" si="286"/>
        <v>-140</v>
      </c>
      <c r="AX845" s="83">
        <f t="shared" ca="1" si="297"/>
        <v>360</v>
      </c>
      <c r="AY845" s="83">
        <f t="shared" ca="1" si="298"/>
        <v>350</v>
      </c>
      <c r="AZ845" s="83">
        <f t="shared" ca="1" si="299"/>
        <v>10</v>
      </c>
      <c r="BA845" s="83">
        <f t="shared" ca="1" si="300"/>
        <v>357.20173343694267</v>
      </c>
      <c r="BB845" s="83">
        <f t="shared" ca="1" si="301"/>
        <v>352.79826656305733</v>
      </c>
    </row>
    <row r="846" spans="1:54" s="81" customFormat="1" x14ac:dyDescent="0.25">
      <c r="A846" s="79">
        <v>844</v>
      </c>
      <c r="B846" s="80">
        <f t="shared" si="290"/>
        <v>14.066666666666666</v>
      </c>
      <c r="C846" s="79">
        <v>42.3</v>
      </c>
      <c r="D846" s="79" t="s">
        <v>8</v>
      </c>
      <c r="F846" s="117"/>
      <c r="G846" s="117"/>
      <c r="H846" s="112">
        <f t="shared" si="291"/>
        <v>0</v>
      </c>
      <c r="I846" s="121"/>
      <c r="J846" s="92">
        <f t="shared" si="292"/>
        <v>0</v>
      </c>
      <c r="K846" s="83"/>
      <c r="L846" s="94">
        <v>844</v>
      </c>
      <c r="M846" s="114">
        <f t="shared" ca="1" si="288"/>
        <v>1335.9241345320402</v>
      </c>
      <c r="N846" s="115">
        <f t="shared" ref="N846:N852" ca="1" si="302">AS846</f>
        <v>-142.5630346187184</v>
      </c>
      <c r="O846" s="83"/>
      <c r="P846" s="102"/>
      <c r="Q846" s="102"/>
      <c r="R846" s="102"/>
      <c r="S846" s="102"/>
      <c r="T846" s="83"/>
      <c r="U846" s="83"/>
      <c r="V846" s="83"/>
      <c r="W846" s="83"/>
      <c r="X846" s="83"/>
      <c r="Y846" s="83"/>
      <c r="Z846" s="83"/>
      <c r="AA846" s="83"/>
      <c r="AB846" s="83"/>
      <c r="AC846" s="83">
        <f t="shared" si="283"/>
        <v>0</v>
      </c>
      <c r="AD846" s="83">
        <f t="shared" si="284"/>
        <v>0</v>
      </c>
      <c r="AE846" s="83"/>
      <c r="AF846" s="83">
        <f t="shared" si="293"/>
        <v>0</v>
      </c>
      <c r="AG846" s="83">
        <f t="shared" si="294"/>
        <v>0</v>
      </c>
      <c r="AH846" s="83"/>
      <c r="AI846" s="83"/>
      <c r="AJ846" s="83"/>
      <c r="AK846" s="83"/>
      <c r="AL846" s="83"/>
      <c r="AM846" s="83"/>
      <c r="AN846" s="83"/>
      <c r="AO846" s="83"/>
      <c r="AP846" s="83"/>
      <c r="AQ846" s="83">
        <f t="shared" ca="1" si="295"/>
        <v>4</v>
      </c>
      <c r="AR846" s="83">
        <f t="shared" ca="1" si="296"/>
        <v>-141.4369653812816</v>
      </c>
      <c r="AS846" s="83">
        <f t="shared" ca="1" si="289"/>
        <v>-142.5630346187184</v>
      </c>
      <c r="AT846" s="83" cm="1">
        <f t="array" aca="1" ref="AT846" ca="1">_xlfn.LET(_xlpm.rozsah, $F$3:$F$10001,_xlpm.podminka, (_xlpm.rozsah&gt;M846)*(ISNUMBER(_xlpm.rozsah)),_xlpm.indexy, IF(_xlpm.podminka, ROW(_xlpm.rozsah)-MIN(ROW(_xlpm.rozsah))+1),_xlpm.prvni, MIN(_xlpm.indexy),_xlpm.finalni, IF(_xlpm.prvni=1, 2, _xlpm.prvni),INDEX(_xlpm.rozsah, _xlpm.finalni))</f>
        <v>1400</v>
      </c>
      <c r="AU846" s="83" cm="1">
        <f t="array" aca="1" ref="AU846" ca="1">INDEX($F$3:$F$10001,MATCH(AT846,$F$3:$F$10004,0)-1)</f>
        <v>1300</v>
      </c>
      <c r="AV846" s="83">
        <f t="shared" ca="1" si="285"/>
        <v>-144</v>
      </c>
      <c r="AW846" s="83">
        <f t="shared" ca="1" si="286"/>
        <v>-140</v>
      </c>
      <c r="AX846" s="83">
        <f t="shared" ca="1" si="297"/>
        <v>360</v>
      </c>
      <c r="AY846" s="83">
        <f t="shared" ca="1" si="298"/>
        <v>350</v>
      </c>
      <c r="AZ846" s="83">
        <f t="shared" ca="1" si="299"/>
        <v>10</v>
      </c>
      <c r="BA846" s="83">
        <f t="shared" ca="1" si="300"/>
        <v>356.40758654679598</v>
      </c>
      <c r="BB846" s="83">
        <f t="shared" ca="1" si="301"/>
        <v>353.59241345320402</v>
      </c>
    </row>
    <row r="847" spans="1:54" s="81" customFormat="1" x14ac:dyDescent="0.25">
      <c r="A847" s="79">
        <v>845</v>
      </c>
      <c r="B847" s="80">
        <f t="shared" si="290"/>
        <v>14.083333333333334</v>
      </c>
      <c r="C847" s="79">
        <v>42</v>
      </c>
      <c r="D847" s="79" t="s">
        <v>8</v>
      </c>
      <c r="F847" s="117"/>
      <c r="G847" s="117"/>
      <c r="H847" s="112">
        <f t="shared" si="291"/>
        <v>0</v>
      </c>
      <c r="I847" s="121"/>
      <c r="J847" s="92">
        <f t="shared" si="292"/>
        <v>0</v>
      </c>
      <c r="K847" s="83"/>
      <c r="L847" s="94">
        <v>845</v>
      </c>
      <c r="M847" s="114">
        <f t="shared" ca="1" si="288"/>
        <v>1333.5416938616002</v>
      </c>
      <c r="N847" s="115">
        <f t="shared" ca="1" si="302"/>
        <v>-142.658332245536</v>
      </c>
      <c r="O847" s="83"/>
      <c r="P847" s="102"/>
      <c r="Q847" s="102"/>
      <c r="R847" s="102"/>
      <c r="S847" s="102"/>
      <c r="T847" s="83"/>
      <c r="U847" s="83"/>
      <c r="V847" s="83"/>
      <c r="W847" s="83"/>
      <c r="X847" s="83"/>
      <c r="Y847" s="83"/>
      <c r="Z847" s="83"/>
      <c r="AA847" s="83"/>
      <c r="AB847" s="83"/>
      <c r="AC847" s="83">
        <f t="shared" si="283"/>
        <v>0</v>
      </c>
      <c r="AD847" s="83">
        <f t="shared" si="284"/>
        <v>0</v>
      </c>
      <c r="AE847" s="83"/>
      <c r="AF847" s="83">
        <f t="shared" si="293"/>
        <v>0</v>
      </c>
      <c r="AG847" s="83">
        <f t="shared" si="294"/>
        <v>0</v>
      </c>
      <c r="AH847" s="83"/>
      <c r="AI847" s="83"/>
      <c r="AJ847" s="83"/>
      <c r="AK847" s="83"/>
      <c r="AL847" s="83"/>
      <c r="AM847" s="83"/>
      <c r="AN847" s="83"/>
      <c r="AO847" s="83"/>
      <c r="AP847" s="83"/>
      <c r="AQ847" s="83">
        <f t="shared" ca="1" si="295"/>
        <v>4</v>
      </c>
      <c r="AR847" s="83">
        <f t="shared" ca="1" si="296"/>
        <v>-141.341667754464</v>
      </c>
      <c r="AS847" s="83">
        <f t="shared" ca="1" si="289"/>
        <v>-142.658332245536</v>
      </c>
      <c r="AT847" s="83" cm="1">
        <f t="array" aca="1" ref="AT847" ca="1">_xlfn.LET(_xlpm.rozsah, $F$3:$F$10001,_xlpm.podminka, (_xlpm.rozsah&gt;M847)*(ISNUMBER(_xlpm.rozsah)),_xlpm.indexy, IF(_xlpm.podminka, ROW(_xlpm.rozsah)-MIN(ROW(_xlpm.rozsah))+1),_xlpm.prvni, MIN(_xlpm.indexy),_xlpm.finalni, IF(_xlpm.prvni=1, 2, _xlpm.prvni),INDEX(_xlpm.rozsah, _xlpm.finalni))</f>
        <v>1400</v>
      </c>
      <c r="AU847" s="83" cm="1">
        <f t="array" aca="1" ref="AU847" ca="1">INDEX($F$3:$F$10001,MATCH(AT847,$F$3:$F$10004,0)-1)</f>
        <v>1300</v>
      </c>
      <c r="AV847" s="83">
        <f t="shared" ca="1" si="285"/>
        <v>-144</v>
      </c>
      <c r="AW847" s="83">
        <f t="shared" ca="1" si="286"/>
        <v>-140</v>
      </c>
      <c r="AX847" s="83">
        <f t="shared" ca="1" si="297"/>
        <v>360</v>
      </c>
      <c r="AY847" s="83">
        <f t="shared" ca="1" si="298"/>
        <v>350</v>
      </c>
      <c r="AZ847" s="83">
        <f t="shared" ca="1" si="299"/>
        <v>10</v>
      </c>
      <c r="BA847" s="83">
        <f t="shared" ca="1" si="300"/>
        <v>356.64583061383996</v>
      </c>
      <c r="BB847" s="83">
        <f t="shared" ca="1" si="301"/>
        <v>353.35416938616004</v>
      </c>
    </row>
    <row r="848" spans="1:54" s="81" customFormat="1" x14ac:dyDescent="0.25">
      <c r="A848" s="79">
        <v>846</v>
      </c>
      <c r="B848" s="80">
        <f t="shared" si="290"/>
        <v>14.1</v>
      </c>
      <c r="C848" s="79">
        <v>40.799999999999997</v>
      </c>
      <c r="D848" s="79" t="s">
        <v>8</v>
      </c>
      <c r="F848" s="117"/>
      <c r="G848" s="117"/>
      <c r="H848" s="112">
        <f t="shared" si="291"/>
        <v>0</v>
      </c>
      <c r="I848" s="121"/>
      <c r="J848" s="92">
        <f t="shared" si="292"/>
        <v>0</v>
      </c>
      <c r="K848" s="83"/>
      <c r="L848" s="94">
        <v>846</v>
      </c>
      <c r="M848" s="114">
        <f t="shared" ca="1" si="288"/>
        <v>1324.0119311798401</v>
      </c>
      <c r="N848" s="115">
        <f t="shared" ca="1" si="302"/>
        <v>-143.03952275280639</v>
      </c>
      <c r="O848" s="83"/>
      <c r="P848" s="102"/>
      <c r="Q848" s="102"/>
      <c r="R848" s="102"/>
      <c r="S848" s="102"/>
      <c r="T848" s="83"/>
      <c r="U848" s="83"/>
      <c r="V848" s="83"/>
      <c r="W848" s="83"/>
      <c r="X848" s="83"/>
      <c r="Y848" s="83"/>
      <c r="Z848" s="83"/>
      <c r="AA848" s="83"/>
      <c r="AB848" s="83"/>
      <c r="AC848" s="83">
        <f t="shared" si="283"/>
        <v>0</v>
      </c>
      <c r="AD848" s="83">
        <f t="shared" si="284"/>
        <v>0</v>
      </c>
      <c r="AE848" s="83"/>
      <c r="AF848" s="83">
        <f t="shared" si="293"/>
        <v>0</v>
      </c>
      <c r="AG848" s="83">
        <f t="shared" si="294"/>
        <v>0</v>
      </c>
      <c r="AH848" s="83"/>
      <c r="AI848" s="83"/>
      <c r="AJ848" s="83"/>
      <c r="AK848" s="83"/>
      <c r="AL848" s="83"/>
      <c r="AM848" s="83"/>
      <c r="AN848" s="83"/>
      <c r="AO848" s="83"/>
      <c r="AP848" s="83"/>
      <c r="AQ848" s="83">
        <f t="shared" ca="1" si="295"/>
        <v>4</v>
      </c>
      <c r="AR848" s="83">
        <f t="shared" ca="1" si="296"/>
        <v>-140.96047724719361</v>
      </c>
      <c r="AS848" s="83">
        <f t="shared" ca="1" si="289"/>
        <v>-143.03952275280639</v>
      </c>
      <c r="AT848" s="83" cm="1">
        <f t="array" aca="1" ref="AT848" ca="1">_xlfn.LET(_xlpm.rozsah, $F$3:$F$10001,_xlpm.podminka, (_xlpm.rozsah&gt;M848)*(ISNUMBER(_xlpm.rozsah)),_xlpm.indexy, IF(_xlpm.podminka, ROW(_xlpm.rozsah)-MIN(ROW(_xlpm.rozsah))+1),_xlpm.prvni, MIN(_xlpm.indexy),_xlpm.finalni, IF(_xlpm.prvni=1, 2, _xlpm.prvni),INDEX(_xlpm.rozsah, _xlpm.finalni))</f>
        <v>1400</v>
      </c>
      <c r="AU848" s="83" cm="1">
        <f t="array" aca="1" ref="AU848" ca="1">INDEX($F$3:$F$10001,MATCH(AT848,$F$3:$F$10004,0)-1)</f>
        <v>1300</v>
      </c>
      <c r="AV848" s="83">
        <f t="shared" ca="1" si="285"/>
        <v>-144</v>
      </c>
      <c r="AW848" s="83">
        <f t="shared" ca="1" si="286"/>
        <v>-140</v>
      </c>
      <c r="AX848" s="83">
        <f t="shared" ca="1" si="297"/>
        <v>360</v>
      </c>
      <c r="AY848" s="83">
        <f t="shared" ca="1" si="298"/>
        <v>350</v>
      </c>
      <c r="AZ848" s="83">
        <f t="shared" ca="1" si="299"/>
        <v>10</v>
      </c>
      <c r="BA848" s="83">
        <f t="shared" ca="1" si="300"/>
        <v>357.59880688201599</v>
      </c>
      <c r="BB848" s="83">
        <f t="shared" ca="1" si="301"/>
        <v>352.40119311798401</v>
      </c>
    </row>
    <row r="849" spans="1:54" s="81" customFormat="1" x14ac:dyDescent="0.25">
      <c r="A849" s="79">
        <v>847</v>
      </c>
      <c r="B849" s="80">
        <f t="shared" si="290"/>
        <v>14.116666666666667</v>
      </c>
      <c r="C849" s="79">
        <v>38.6</v>
      </c>
      <c r="D849" s="79" t="s">
        <v>8</v>
      </c>
      <c r="F849" s="117"/>
      <c r="G849" s="117"/>
      <c r="H849" s="112">
        <f t="shared" si="291"/>
        <v>0</v>
      </c>
      <c r="I849" s="121"/>
      <c r="J849" s="92">
        <f t="shared" si="292"/>
        <v>0</v>
      </c>
      <c r="K849" s="83"/>
      <c r="L849" s="94">
        <v>847</v>
      </c>
      <c r="M849" s="114">
        <f t="shared" ca="1" si="288"/>
        <v>1306.5406995966134</v>
      </c>
      <c r="N849" s="115">
        <f t="shared" ca="1" si="302"/>
        <v>-143.73837201613546</v>
      </c>
      <c r="O849" s="83"/>
      <c r="P849" s="102"/>
      <c r="Q849" s="102"/>
      <c r="R849" s="102"/>
      <c r="S849" s="102"/>
      <c r="T849" s="83"/>
      <c r="U849" s="83"/>
      <c r="V849" s="83"/>
      <c r="W849" s="83"/>
      <c r="X849" s="83"/>
      <c r="Y849" s="83"/>
      <c r="Z849" s="83"/>
      <c r="AA849" s="83"/>
      <c r="AB849" s="83"/>
      <c r="AC849" s="83">
        <f t="shared" si="283"/>
        <v>0</v>
      </c>
      <c r="AD849" s="83">
        <f t="shared" si="284"/>
        <v>0</v>
      </c>
      <c r="AE849" s="83"/>
      <c r="AF849" s="83">
        <f t="shared" si="293"/>
        <v>0</v>
      </c>
      <c r="AG849" s="83">
        <f t="shared" si="294"/>
        <v>0</v>
      </c>
      <c r="AH849" s="83"/>
      <c r="AI849" s="83"/>
      <c r="AJ849" s="83"/>
      <c r="AK849" s="83"/>
      <c r="AL849" s="83"/>
      <c r="AM849" s="83"/>
      <c r="AN849" s="83"/>
      <c r="AO849" s="83"/>
      <c r="AP849" s="83"/>
      <c r="AQ849" s="83">
        <f t="shared" ca="1" si="295"/>
        <v>4</v>
      </c>
      <c r="AR849" s="83">
        <f t="shared" ca="1" si="296"/>
        <v>-140.26162798386454</v>
      </c>
      <c r="AS849" s="83">
        <f t="shared" ca="1" si="289"/>
        <v>-143.73837201613546</v>
      </c>
      <c r="AT849" s="83" cm="1">
        <f t="array" aca="1" ref="AT849" ca="1">_xlfn.LET(_xlpm.rozsah, $F$3:$F$10001,_xlpm.podminka, (_xlpm.rozsah&gt;M849)*(ISNUMBER(_xlpm.rozsah)),_xlpm.indexy, IF(_xlpm.podminka, ROW(_xlpm.rozsah)-MIN(ROW(_xlpm.rozsah))+1),_xlpm.prvni, MIN(_xlpm.indexy),_xlpm.finalni, IF(_xlpm.prvni=1, 2, _xlpm.prvni),INDEX(_xlpm.rozsah, _xlpm.finalni))</f>
        <v>1400</v>
      </c>
      <c r="AU849" s="83" cm="1">
        <f t="array" aca="1" ref="AU849" ca="1">INDEX($F$3:$F$10001,MATCH(AT849,$F$3:$F$10004,0)-1)</f>
        <v>1300</v>
      </c>
      <c r="AV849" s="83">
        <f t="shared" ca="1" si="285"/>
        <v>-144</v>
      </c>
      <c r="AW849" s="83">
        <f t="shared" ca="1" si="286"/>
        <v>-140</v>
      </c>
      <c r="AX849" s="83">
        <f t="shared" ca="1" si="297"/>
        <v>360</v>
      </c>
      <c r="AY849" s="83">
        <f t="shared" ca="1" si="298"/>
        <v>350</v>
      </c>
      <c r="AZ849" s="83">
        <f t="shared" ca="1" si="299"/>
        <v>10</v>
      </c>
      <c r="BA849" s="83">
        <f t="shared" ca="1" si="300"/>
        <v>359.34593004033866</v>
      </c>
      <c r="BB849" s="83">
        <f t="shared" ca="1" si="301"/>
        <v>350.65406995966134</v>
      </c>
    </row>
    <row r="850" spans="1:54" s="81" customFormat="1" x14ac:dyDescent="0.25">
      <c r="A850" s="79">
        <v>848</v>
      </c>
      <c r="B850" s="80">
        <f t="shared" si="290"/>
        <v>14.133333333333333</v>
      </c>
      <c r="C850" s="79">
        <v>35.5</v>
      </c>
      <c r="D850" s="79" t="s">
        <v>8</v>
      </c>
      <c r="F850" s="117"/>
      <c r="G850" s="117"/>
      <c r="H850" s="112">
        <f t="shared" si="291"/>
        <v>0</v>
      </c>
      <c r="I850" s="121"/>
      <c r="J850" s="92">
        <f t="shared" si="292"/>
        <v>0</v>
      </c>
      <c r="K850" s="83"/>
      <c r="L850" s="94">
        <v>848</v>
      </c>
      <c r="M850" s="114">
        <f t="shared" ca="1" si="288"/>
        <v>1281.9221460020667</v>
      </c>
      <c r="N850" s="115">
        <f t="shared" ca="1" si="302"/>
        <v>-130.169342479752</v>
      </c>
      <c r="O850" s="83"/>
      <c r="P850" s="102"/>
      <c r="Q850" s="102"/>
      <c r="R850" s="102"/>
      <c r="S850" s="102"/>
      <c r="T850" s="83"/>
      <c r="U850" s="83"/>
      <c r="V850" s="83"/>
      <c r="W850" s="83"/>
      <c r="X850" s="83"/>
      <c r="Y850" s="83"/>
      <c r="Z850" s="83"/>
      <c r="AA850" s="83"/>
      <c r="AB850" s="83"/>
      <c r="AC850" s="83">
        <f t="shared" si="283"/>
        <v>0</v>
      </c>
      <c r="AD850" s="83">
        <f t="shared" si="284"/>
        <v>0</v>
      </c>
      <c r="AE850" s="83"/>
      <c r="AF850" s="83">
        <f t="shared" si="293"/>
        <v>0</v>
      </c>
      <c r="AG850" s="83">
        <f t="shared" si="294"/>
        <v>0</v>
      </c>
      <c r="AH850" s="83"/>
      <c r="AI850" s="83"/>
      <c r="AJ850" s="83"/>
      <c r="AK850" s="83"/>
      <c r="AL850" s="83"/>
      <c r="AM850" s="83"/>
      <c r="AN850" s="83"/>
      <c r="AO850" s="83"/>
      <c r="AP850" s="83"/>
      <c r="AQ850" s="83">
        <f t="shared" ca="1" si="295"/>
        <v>12</v>
      </c>
      <c r="AR850" s="83">
        <f t="shared" ca="1" si="296"/>
        <v>-137.830657520248</v>
      </c>
      <c r="AS850" s="83">
        <f t="shared" ca="1" si="289"/>
        <v>-130.169342479752</v>
      </c>
      <c r="AT850" s="83" cm="1">
        <f t="array" aca="1" ref="AT850" ca="1">_xlfn.LET(_xlpm.rozsah, $F$3:$F$10001,_xlpm.podminka, (_xlpm.rozsah&gt;M850)*(ISNUMBER(_xlpm.rozsah)),_xlpm.indexy, IF(_xlpm.podminka, ROW(_xlpm.rozsah)-MIN(ROW(_xlpm.rozsah))+1),_xlpm.prvni, MIN(_xlpm.indexy),_xlpm.finalni, IF(_xlpm.prvni=1, 2, _xlpm.prvni),INDEX(_xlpm.rozsah, _xlpm.finalni))</f>
        <v>1300</v>
      </c>
      <c r="AU850" s="83" cm="1">
        <f t="array" aca="1" ref="AU850" ca="1">INDEX($F$3:$F$10001,MATCH(AT850,$F$3:$F$10004,0)-1)</f>
        <v>1200</v>
      </c>
      <c r="AV850" s="83">
        <f t="shared" ca="1" si="285"/>
        <v>-140</v>
      </c>
      <c r="AW850" s="83">
        <f t="shared" ca="1" si="286"/>
        <v>-128</v>
      </c>
      <c r="AX850" s="83">
        <f t="shared" ca="1" si="297"/>
        <v>350</v>
      </c>
      <c r="AY850" s="83">
        <f t="shared" ca="1" si="298"/>
        <v>320</v>
      </c>
      <c r="AZ850" s="83">
        <f t="shared" ca="1" si="299"/>
        <v>30</v>
      </c>
      <c r="BA850" s="83">
        <f t="shared" ca="1" si="300"/>
        <v>325.42335619938001</v>
      </c>
      <c r="BB850" s="83">
        <f t="shared" ca="1" si="301"/>
        <v>344.57664380061999</v>
      </c>
    </row>
    <row r="851" spans="1:54" s="81" customFormat="1" x14ac:dyDescent="0.25">
      <c r="A851" s="79">
        <v>849</v>
      </c>
      <c r="B851" s="80">
        <f t="shared" si="290"/>
        <v>14.15</v>
      </c>
      <c r="C851" s="79">
        <v>32.1</v>
      </c>
      <c r="D851" s="79" t="s">
        <v>8</v>
      </c>
      <c r="F851" s="117"/>
      <c r="G851" s="117"/>
      <c r="H851" s="112">
        <f t="shared" si="291"/>
        <v>0</v>
      </c>
      <c r="I851" s="121"/>
      <c r="J851" s="92">
        <f t="shared" si="292"/>
        <v>0</v>
      </c>
      <c r="K851" s="83"/>
      <c r="L851" s="94">
        <v>849</v>
      </c>
      <c r="M851" s="114">
        <f t="shared" ca="1" si="288"/>
        <v>1254.9211517370802</v>
      </c>
      <c r="N851" s="115">
        <f t="shared" ca="1" si="302"/>
        <v>-133.40946179155037</v>
      </c>
      <c r="O851" s="83"/>
      <c r="P851" s="102"/>
      <c r="Q851" s="102"/>
      <c r="R851" s="102"/>
      <c r="S851" s="102"/>
      <c r="T851" s="83"/>
      <c r="U851" s="83"/>
      <c r="V851" s="83"/>
      <c r="W851" s="83"/>
      <c r="X851" s="83"/>
      <c r="Y851" s="83"/>
      <c r="Z851" s="83"/>
      <c r="AA851" s="83"/>
      <c r="AB851" s="83"/>
      <c r="AC851" s="83">
        <f t="shared" si="283"/>
        <v>0</v>
      </c>
      <c r="AD851" s="83">
        <f t="shared" si="284"/>
        <v>0</v>
      </c>
      <c r="AE851" s="83"/>
      <c r="AF851" s="83">
        <f t="shared" si="293"/>
        <v>0</v>
      </c>
      <c r="AG851" s="83">
        <f t="shared" si="294"/>
        <v>0</v>
      </c>
      <c r="AH851" s="83"/>
      <c r="AI851" s="83"/>
      <c r="AJ851" s="83"/>
      <c r="AK851" s="83"/>
      <c r="AL851" s="83"/>
      <c r="AM851" s="83"/>
      <c r="AN851" s="83"/>
      <c r="AO851" s="83"/>
      <c r="AP851" s="83"/>
      <c r="AQ851" s="83">
        <f t="shared" ca="1" si="295"/>
        <v>12</v>
      </c>
      <c r="AR851" s="83">
        <f t="shared" ca="1" si="296"/>
        <v>-134.59053820844963</v>
      </c>
      <c r="AS851" s="83">
        <f t="shared" ca="1" si="289"/>
        <v>-133.40946179155037</v>
      </c>
      <c r="AT851" s="83" cm="1">
        <f t="array" aca="1" ref="AT851" ca="1">_xlfn.LET(_xlpm.rozsah, $F$3:$F$10001,_xlpm.podminka, (_xlpm.rozsah&gt;M851)*(ISNUMBER(_xlpm.rozsah)),_xlpm.indexy, IF(_xlpm.podminka, ROW(_xlpm.rozsah)-MIN(ROW(_xlpm.rozsah))+1),_xlpm.prvni, MIN(_xlpm.indexy),_xlpm.finalni, IF(_xlpm.prvni=1, 2, _xlpm.prvni),INDEX(_xlpm.rozsah, _xlpm.finalni))</f>
        <v>1300</v>
      </c>
      <c r="AU851" s="83" cm="1">
        <f t="array" aca="1" ref="AU851" ca="1">INDEX($F$3:$F$10001,MATCH(AT851,$F$3:$F$10004,0)-1)</f>
        <v>1200</v>
      </c>
      <c r="AV851" s="83">
        <f t="shared" ca="1" si="285"/>
        <v>-140</v>
      </c>
      <c r="AW851" s="83">
        <f t="shared" ca="1" si="286"/>
        <v>-128</v>
      </c>
      <c r="AX851" s="83">
        <f t="shared" ca="1" si="297"/>
        <v>350</v>
      </c>
      <c r="AY851" s="83">
        <f t="shared" ca="1" si="298"/>
        <v>320</v>
      </c>
      <c r="AZ851" s="83">
        <f t="shared" ca="1" si="299"/>
        <v>30</v>
      </c>
      <c r="BA851" s="83">
        <f t="shared" ca="1" si="300"/>
        <v>333.52365447887593</v>
      </c>
      <c r="BB851" s="83">
        <f t="shared" ca="1" si="301"/>
        <v>336.47634552112407</v>
      </c>
    </row>
    <row r="852" spans="1:54" s="81" customFormat="1" x14ac:dyDescent="0.25">
      <c r="A852" s="79">
        <v>850</v>
      </c>
      <c r="B852" s="80">
        <f t="shared" si="290"/>
        <v>14.166666666666666</v>
      </c>
      <c r="C852" s="79">
        <v>29.6</v>
      </c>
      <c r="D852" s="79" t="s">
        <v>8</v>
      </c>
      <c r="F852" s="117"/>
      <c r="G852" s="117"/>
      <c r="H852" s="112">
        <f t="shared" si="291"/>
        <v>0</v>
      </c>
      <c r="I852" s="121"/>
      <c r="J852" s="92">
        <f t="shared" si="292"/>
        <v>0</v>
      </c>
      <c r="K852" s="83"/>
      <c r="L852" s="94">
        <v>850</v>
      </c>
      <c r="M852" s="114">
        <f t="shared" ca="1" si="288"/>
        <v>1235.0674794834135</v>
      </c>
      <c r="N852" s="115">
        <f t="shared" ca="1" si="302"/>
        <v>-135.79190246199039</v>
      </c>
      <c r="O852" s="83"/>
      <c r="P852" s="102"/>
      <c r="Q852" s="102"/>
      <c r="R852" s="102"/>
      <c r="S852" s="102"/>
      <c r="T852" s="83"/>
      <c r="U852" s="83"/>
      <c r="V852" s="83"/>
      <c r="W852" s="83"/>
      <c r="X852" s="83"/>
      <c r="Y852" s="83"/>
      <c r="Z852" s="83"/>
      <c r="AA852" s="83"/>
      <c r="AB852" s="83"/>
      <c r="AC852" s="83">
        <f t="shared" si="283"/>
        <v>0</v>
      </c>
      <c r="AD852" s="83">
        <f t="shared" si="284"/>
        <v>0</v>
      </c>
      <c r="AE852" s="83"/>
      <c r="AF852" s="83">
        <f t="shared" si="293"/>
        <v>0</v>
      </c>
      <c r="AG852" s="83">
        <f t="shared" si="294"/>
        <v>0</v>
      </c>
      <c r="AH852" s="83"/>
      <c r="AI852" s="83"/>
      <c r="AJ852" s="83"/>
      <c r="AK852" s="83"/>
      <c r="AL852" s="83"/>
      <c r="AM852" s="83"/>
      <c r="AN852" s="83"/>
      <c r="AO852" s="83"/>
      <c r="AP852" s="83"/>
      <c r="AQ852" s="83">
        <f t="shared" ca="1" si="295"/>
        <v>12</v>
      </c>
      <c r="AR852" s="83">
        <f t="shared" ca="1" si="296"/>
        <v>-132.20809753800961</v>
      </c>
      <c r="AS852" s="83">
        <f t="shared" ca="1" si="289"/>
        <v>-135.79190246199039</v>
      </c>
      <c r="AT852" s="83" cm="1">
        <f t="array" aca="1" ref="AT852" ca="1">_xlfn.LET(_xlpm.rozsah, $F$3:$F$10001,_xlpm.podminka, (_xlpm.rozsah&gt;M852)*(ISNUMBER(_xlpm.rozsah)),_xlpm.indexy, IF(_xlpm.podminka, ROW(_xlpm.rozsah)-MIN(ROW(_xlpm.rozsah))+1),_xlpm.prvni, MIN(_xlpm.indexy),_xlpm.finalni, IF(_xlpm.prvni=1, 2, _xlpm.prvni),INDEX(_xlpm.rozsah, _xlpm.finalni))</f>
        <v>1300</v>
      </c>
      <c r="AU852" s="83" cm="1">
        <f t="array" aca="1" ref="AU852" ca="1">INDEX($F$3:$F$10001,MATCH(AT852,$F$3:$F$10004,0)-1)</f>
        <v>1200</v>
      </c>
      <c r="AV852" s="83">
        <f t="shared" ca="1" si="285"/>
        <v>-140</v>
      </c>
      <c r="AW852" s="83">
        <f t="shared" ca="1" si="286"/>
        <v>-128</v>
      </c>
      <c r="AX852" s="83">
        <f t="shared" ca="1" si="297"/>
        <v>350</v>
      </c>
      <c r="AY852" s="83">
        <f t="shared" ca="1" si="298"/>
        <v>320</v>
      </c>
      <c r="AZ852" s="83">
        <f t="shared" ca="1" si="299"/>
        <v>30</v>
      </c>
      <c r="BA852" s="83">
        <f t="shared" ca="1" si="300"/>
        <v>339.47975615497592</v>
      </c>
      <c r="BB852" s="83">
        <f t="shared" ca="1" si="301"/>
        <v>330.52024384502408</v>
      </c>
    </row>
    <row r="853" spans="1:54" x14ac:dyDescent="0.25">
      <c r="A853" s="58">
        <v>851</v>
      </c>
      <c r="B853" s="59">
        <f t="shared" si="290"/>
        <v>14.183333333333334</v>
      </c>
      <c r="C853" s="58">
        <v>28.8</v>
      </c>
      <c r="D853" s="58">
        <v>39.9</v>
      </c>
      <c r="F853" s="117"/>
      <c r="G853" s="117"/>
      <c r="H853" s="112">
        <f t="shared" si="291"/>
        <v>0</v>
      </c>
      <c r="I853" s="121"/>
      <c r="J853" s="92">
        <f t="shared" si="292"/>
        <v>0</v>
      </c>
      <c r="L853" s="94">
        <v>851</v>
      </c>
      <c r="M853" s="114">
        <f t="shared" ca="1" si="288"/>
        <v>1228.71430436224</v>
      </c>
      <c r="N853" s="115">
        <f t="shared" ref="N853:N868" ca="1" si="303">( IF(ISNUMBER(D853), D853,1)/100)*BB853 - $T$23 + $T$21</f>
        <v>131.11710223216014</v>
      </c>
      <c r="P853" s="102"/>
      <c r="Q853" s="102"/>
      <c r="R853" s="102"/>
      <c r="S853" s="102"/>
      <c r="AC853" s="83">
        <f t="shared" si="283"/>
        <v>0</v>
      </c>
      <c r="AD853" s="83">
        <f t="shared" si="284"/>
        <v>0</v>
      </c>
      <c r="AF853" s="83">
        <f t="shared" si="293"/>
        <v>0</v>
      </c>
      <c r="AG853" s="83">
        <f t="shared" si="294"/>
        <v>0</v>
      </c>
      <c r="AQ853" s="83">
        <f t="shared" ca="1" si="295"/>
        <v>12</v>
      </c>
      <c r="AR853" s="83">
        <f t="shared" ca="1" si="296"/>
        <v>-131.4457165234688</v>
      </c>
      <c r="AS853" s="83">
        <f t="shared" ca="1" si="289"/>
        <v>-136.5542834765312</v>
      </c>
      <c r="AT853" s="83" cm="1">
        <f t="array" aca="1" ref="AT853" ca="1">_xlfn.LET(_xlpm.rozsah, $F$3:$F$10001,_xlpm.podminka, (_xlpm.rozsah&gt;M853)*(ISNUMBER(_xlpm.rozsah)),_xlpm.indexy, IF(_xlpm.podminka, ROW(_xlpm.rozsah)-MIN(ROW(_xlpm.rozsah))+1),_xlpm.prvni, MIN(_xlpm.indexy),_xlpm.finalni, IF(_xlpm.prvni=1, 2, _xlpm.prvni),INDEX(_xlpm.rozsah, _xlpm.finalni))</f>
        <v>1300</v>
      </c>
      <c r="AU853" s="83" cm="1">
        <f t="array" aca="1" ref="AU853" ca="1">INDEX($F$3:$F$10001,MATCH(AT853,$F$3:$F$10004,0)-1)</f>
        <v>1200</v>
      </c>
      <c r="AV853" s="83">
        <f t="shared" ca="1" si="285"/>
        <v>-140</v>
      </c>
      <c r="AW853" s="83">
        <f t="shared" ca="1" si="286"/>
        <v>-128</v>
      </c>
      <c r="AX853" s="83">
        <f t="shared" ca="1" si="297"/>
        <v>350</v>
      </c>
      <c r="AY853" s="83">
        <f t="shared" ca="1" si="298"/>
        <v>320</v>
      </c>
      <c r="AZ853" s="83">
        <f t="shared" ca="1" si="299"/>
        <v>30</v>
      </c>
      <c r="BA853" s="83">
        <f t="shared" ca="1" si="300"/>
        <v>341.38570869132798</v>
      </c>
      <c r="BB853" s="83">
        <f t="shared" ca="1" si="301"/>
        <v>328.61429130867202</v>
      </c>
    </row>
    <row r="854" spans="1:54" x14ac:dyDescent="0.25">
      <c r="A854" s="58">
        <v>852</v>
      </c>
      <c r="B854" s="59">
        <f t="shared" si="290"/>
        <v>14.2</v>
      </c>
      <c r="C854" s="58">
        <v>29.2</v>
      </c>
      <c r="D854" s="58">
        <v>52.9</v>
      </c>
      <c r="F854" s="117"/>
      <c r="G854" s="117"/>
      <c r="H854" s="112">
        <f t="shared" si="291"/>
        <v>0</v>
      </c>
      <c r="I854" s="121"/>
      <c r="J854" s="92">
        <f t="shared" si="292"/>
        <v>0</v>
      </c>
      <c r="L854" s="94">
        <v>852</v>
      </c>
      <c r="M854" s="114">
        <f t="shared" ca="1" si="288"/>
        <v>1231.8908919228268</v>
      </c>
      <c r="N854" s="115">
        <f t="shared" ca="1" si="303"/>
        <v>174.34108454815262</v>
      </c>
      <c r="P854" s="102"/>
      <c r="Q854" s="102"/>
      <c r="R854" s="102"/>
      <c r="S854" s="102"/>
      <c r="AC854" s="83">
        <f t="shared" si="283"/>
        <v>0</v>
      </c>
      <c r="AD854" s="83">
        <f t="shared" si="284"/>
        <v>0</v>
      </c>
      <c r="AF854" s="83">
        <f t="shared" si="293"/>
        <v>0</v>
      </c>
      <c r="AG854" s="83">
        <f t="shared" si="294"/>
        <v>0</v>
      </c>
      <c r="AQ854" s="83">
        <f t="shared" ca="1" si="295"/>
        <v>12</v>
      </c>
      <c r="AR854" s="83">
        <f t="shared" ca="1" si="296"/>
        <v>-131.82690703073922</v>
      </c>
      <c r="AS854" s="83">
        <f t="shared" ca="1" si="289"/>
        <v>-136.17309296926078</v>
      </c>
      <c r="AT854" s="83" cm="1">
        <f t="array" aca="1" ref="AT854" ca="1">_xlfn.LET(_xlpm.rozsah, $F$3:$F$10001,_xlpm.podminka, (_xlpm.rozsah&gt;M854)*(ISNUMBER(_xlpm.rozsah)),_xlpm.indexy, IF(_xlpm.podminka, ROW(_xlpm.rozsah)-MIN(ROW(_xlpm.rozsah))+1),_xlpm.prvni, MIN(_xlpm.indexy),_xlpm.finalni, IF(_xlpm.prvni=1, 2, _xlpm.prvni),INDEX(_xlpm.rozsah, _xlpm.finalni))</f>
        <v>1300</v>
      </c>
      <c r="AU854" s="83" cm="1">
        <f t="array" aca="1" ref="AU854" ca="1">INDEX($F$3:$F$10001,MATCH(AT854,$F$3:$F$10004,0)-1)</f>
        <v>1200</v>
      </c>
      <c r="AV854" s="83">
        <f t="shared" ca="1" si="285"/>
        <v>-140</v>
      </c>
      <c r="AW854" s="83">
        <f t="shared" ca="1" si="286"/>
        <v>-128</v>
      </c>
      <c r="AX854" s="83">
        <f t="shared" ca="1" si="297"/>
        <v>350</v>
      </c>
      <c r="AY854" s="83">
        <f t="shared" ca="1" si="298"/>
        <v>320</v>
      </c>
      <c r="AZ854" s="83">
        <f t="shared" ca="1" si="299"/>
        <v>30</v>
      </c>
      <c r="BA854" s="83">
        <f t="shared" ca="1" si="300"/>
        <v>340.43273242315195</v>
      </c>
      <c r="BB854" s="83">
        <f t="shared" ca="1" si="301"/>
        <v>329.56726757684805</v>
      </c>
    </row>
    <row r="855" spans="1:54" x14ac:dyDescent="0.25">
      <c r="A855" s="58">
        <v>853</v>
      </c>
      <c r="B855" s="59">
        <f t="shared" si="290"/>
        <v>14.216666666666667</v>
      </c>
      <c r="C855" s="58">
        <v>30.9</v>
      </c>
      <c r="D855" s="58">
        <v>76.099999999999994</v>
      </c>
      <c r="F855" s="117"/>
      <c r="G855" s="117"/>
      <c r="H855" s="112">
        <f t="shared" si="291"/>
        <v>0</v>
      </c>
      <c r="I855" s="121"/>
      <c r="J855" s="92">
        <f t="shared" si="292"/>
        <v>0</v>
      </c>
      <c r="L855" s="94">
        <v>853</v>
      </c>
      <c r="M855" s="114">
        <f t="shared" ca="1" si="288"/>
        <v>1245.3913890553201</v>
      </c>
      <c r="N855" s="115">
        <f t="shared" ca="1" si="303"/>
        <v>253.88285412132956</v>
      </c>
      <c r="P855" s="102"/>
      <c r="Q855" s="102"/>
      <c r="R855" s="102"/>
      <c r="S855" s="102"/>
      <c r="AC855" s="83">
        <f t="shared" si="283"/>
        <v>0</v>
      </c>
      <c r="AD855" s="83">
        <f t="shared" si="284"/>
        <v>0</v>
      </c>
      <c r="AF855" s="83">
        <f t="shared" si="293"/>
        <v>0</v>
      </c>
      <c r="AG855" s="83">
        <f t="shared" si="294"/>
        <v>0</v>
      </c>
      <c r="AQ855" s="83">
        <f t="shared" ca="1" si="295"/>
        <v>12</v>
      </c>
      <c r="AR855" s="83">
        <f t="shared" ca="1" si="296"/>
        <v>-133.4469666866384</v>
      </c>
      <c r="AS855" s="83">
        <f t="shared" ca="1" si="289"/>
        <v>-134.5530333133616</v>
      </c>
      <c r="AT855" s="83" cm="1">
        <f t="array" aca="1" ref="AT855" ca="1">_xlfn.LET(_xlpm.rozsah, $F$3:$F$10001,_xlpm.podminka, (_xlpm.rozsah&gt;M855)*(ISNUMBER(_xlpm.rozsah)),_xlpm.indexy, IF(_xlpm.podminka, ROW(_xlpm.rozsah)-MIN(ROW(_xlpm.rozsah))+1),_xlpm.prvni, MIN(_xlpm.indexy),_xlpm.finalni, IF(_xlpm.prvni=1, 2, _xlpm.prvni),INDEX(_xlpm.rozsah, _xlpm.finalni))</f>
        <v>1300</v>
      </c>
      <c r="AU855" s="83" cm="1">
        <f t="array" aca="1" ref="AU855" ca="1">INDEX($F$3:$F$10001,MATCH(AT855,$F$3:$F$10004,0)-1)</f>
        <v>1200</v>
      </c>
      <c r="AV855" s="83">
        <f t="shared" ca="1" si="285"/>
        <v>-140</v>
      </c>
      <c r="AW855" s="83">
        <f t="shared" ca="1" si="286"/>
        <v>-128</v>
      </c>
      <c r="AX855" s="83">
        <f t="shared" ca="1" si="297"/>
        <v>350</v>
      </c>
      <c r="AY855" s="83">
        <f t="shared" ca="1" si="298"/>
        <v>320</v>
      </c>
      <c r="AZ855" s="83">
        <f t="shared" ca="1" si="299"/>
        <v>30</v>
      </c>
      <c r="BA855" s="83">
        <f t="shared" ca="1" si="300"/>
        <v>336.38258328340396</v>
      </c>
      <c r="BB855" s="83">
        <f t="shared" ca="1" si="301"/>
        <v>333.61741671659604</v>
      </c>
    </row>
    <row r="856" spans="1:54" x14ac:dyDescent="0.25">
      <c r="A856" s="58">
        <v>854</v>
      </c>
      <c r="B856" s="59">
        <f t="shared" si="290"/>
        <v>14.233333333333333</v>
      </c>
      <c r="C856" s="58">
        <v>34.299999999999997</v>
      </c>
      <c r="D856" s="58">
        <v>76.5</v>
      </c>
      <c r="F856" s="117"/>
      <c r="G856" s="117"/>
      <c r="H856" s="112">
        <f t="shared" si="291"/>
        <v>0</v>
      </c>
      <c r="I856" s="121"/>
      <c r="J856" s="92">
        <f t="shared" si="292"/>
        <v>0</v>
      </c>
      <c r="L856" s="94">
        <v>854</v>
      </c>
      <c r="M856" s="114">
        <f t="shared" ca="1" si="288"/>
        <v>1272.3923833203066</v>
      </c>
      <c r="N856" s="115">
        <f t="shared" ca="1" si="303"/>
        <v>261.41405197201038</v>
      </c>
      <c r="P856" s="102"/>
      <c r="Q856" s="102"/>
      <c r="R856" s="102"/>
      <c r="S856" s="102"/>
      <c r="AC856" s="83">
        <f t="shared" si="283"/>
        <v>0</v>
      </c>
      <c r="AD856" s="83">
        <f t="shared" si="284"/>
        <v>0</v>
      </c>
      <c r="AF856" s="83">
        <f t="shared" si="293"/>
        <v>0</v>
      </c>
      <c r="AG856" s="83">
        <f t="shared" si="294"/>
        <v>0</v>
      </c>
      <c r="AQ856" s="83">
        <f t="shared" ca="1" si="295"/>
        <v>12</v>
      </c>
      <c r="AR856" s="83">
        <f t="shared" ca="1" si="296"/>
        <v>-136.6870859984368</v>
      </c>
      <c r="AS856" s="83">
        <f t="shared" ca="1" si="289"/>
        <v>-131.3129140015632</v>
      </c>
      <c r="AT856" s="83" cm="1">
        <f t="array" aca="1" ref="AT856" ca="1">_xlfn.LET(_xlpm.rozsah, $F$3:$F$10001,_xlpm.podminka, (_xlpm.rozsah&gt;M856)*(ISNUMBER(_xlpm.rozsah)),_xlpm.indexy, IF(_xlpm.podminka, ROW(_xlpm.rozsah)-MIN(ROW(_xlpm.rozsah))+1),_xlpm.prvni, MIN(_xlpm.indexy),_xlpm.finalni, IF(_xlpm.prvni=1, 2, _xlpm.prvni),INDEX(_xlpm.rozsah, _xlpm.finalni))</f>
        <v>1300</v>
      </c>
      <c r="AU856" s="83" cm="1">
        <f t="array" aca="1" ref="AU856" ca="1">INDEX($F$3:$F$10001,MATCH(AT856,$F$3:$F$10004,0)-1)</f>
        <v>1200</v>
      </c>
      <c r="AV856" s="83">
        <f t="shared" ca="1" si="285"/>
        <v>-140</v>
      </c>
      <c r="AW856" s="83">
        <f t="shared" ca="1" si="286"/>
        <v>-128</v>
      </c>
      <c r="AX856" s="83">
        <f t="shared" ca="1" si="297"/>
        <v>350</v>
      </c>
      <c r="AY856" s="83">
        <f t="shared" ca="1" si="298"/>
        <v>320</v>
      </c>
      <c r="AZ856" s="83">
        <f t="shared" ca="1" si="299"/>
        <v>30</v>
      </c>
      <c r="BA856" s="83">
        <f t="shared" ca="1" si="300"/>
        <v>328.28228500390799</v>
      </c>
      <c r="BB856" s="83">
        <f t="shared" ca="1" si="301"/>
        <v>341.71771499609201</v>
      </c>
    </row>
    <row r="857" spans="1:54" x14ac:dyDescent="0.25">
      <c r="A857" s="58">
        <v>855</v>
      </c>
      <c r="B857" s="59">
        <f t="shared" si="290"/>
        <v>14.25</v>
      </c>
      <c r="C857" s="58">
        <v>38.299999999999997</v>
      </c>
      <c r="D857" s="58">
        <v>75.5</v>
      </c>
      <c r="F857" s="117"/>
      <c r="G857" s="117"/>
      <c r="H857" s="112">
        <f t="shared" si="291"/>
        <v>0</v>
      </c>
      <c r="I857" s="121"/>
      <c r="J857" s="92">
        <f t="shared" si="292"/>
        <v>0</v>
      </c>
      <c r="L857" s="94">
        <v>855</v>
      </c>
      <c r="M857" s="114">
        <f t="shared" ca="1" si="288"/>
        <v>1304.1582589261734</v>
      </c>
      <c r="N857" s="115">
        <f t="shared" ca="1" si="303"/>
        <v>264.56394854892613</v>
      </c>
      <c r="P857" s="102"/>
      <c r="Q857" s="102"/>
      <c r="R857" s="102"/>
      <c r="S857" s="102"/>
      <c r="AC857" s="83">
        <f t="shared" ref="AC857:AC920" si="304">AG857</f>
        <v>0</v>
      </c>
      <c r="AD857" s="83">
        <f t="shared" si="284"/>
        <v>0</v>
      </c>
      <c r="AF857" s="83">
        <f t="shared" si="293"/>
        <v>0</v>
      </c>
      <c r="AG857" s="83">
        <f t="shared" si="294"/>
        <v>0</v>
      </c>
      <c r="AQ857" s="83">
        <f t="shared" ca="1" si="295"/>
        <v>4</v>
      </c>
      <c r="AR857" s="83">
        <f t="shared" ca="1" si="296"/>
        <v>-140.16633035704695</v>
      </c>
      <c r="AS857" s="83">
        <f t="shared" ca="1" si="289"/>
        <v>-143.83366964295305</v>
      </c>
      <c r="AT857" s="83" cm="1">
        <f t="array" aca="1" ref="AT857" ca="1">_xlfn.LET(_xlpm.rozsah, $F$3:$F$10001,_xlpm.podminka, (_xlpm.rozsah&gt;M857)*(ISNUMBER(_xlpm.rozsah)),_xlpm.indexy, IF(_xlpm.podminka, ROW(_xlpm.rozsah)-MIN(ROW(_xlpm.rozsah))+1),_xlpm.prvni, MIN(_xlpm.indexy),_xlpm.finalni, IF(_xlpm.prvni=1, 2, _xlpm.prvni),INDEX(_xlpm.rozsah, _xlpm.finalni))</f>
        <v>1400</v>
      </c>
      <c r="AU857" s="83" cm="1">
        <f t="array" aca="1" ref="AU857" ca="1">INDEX($F$3:$F$10001,MATCH(AT857,$F$3:$F$10004,0)-1)</f>
        <v>1300</v>
      </c>
      <c r="AV857" s="83">
        <f t="shared" ca="1" si="285"/>
        <v>-144</v>
      </c>
      <c r="AW857" s="83">
        <f t="shared" ca="1" si="286"/>
        <v>-140</v>
      </c>
      <c r="AX857" s="83">
        <f t="shared" ca="1" si="297"/>
        <v>360</v>
      </c>
      <c r="AY857" s="83">
        <f t="shared" ca="1" si="298"/>
        <v>350</v>
      </c>
      <c r="AZ857" s="83">
        <f t="shared" ca="1" si="299"/>
        <v>10</v>
      </c>
      <c r="BA857" s="83">
        <f t="shared" ca="1" si="300"/>
        <v>359.58417410738264</v>
      </c>
      <c r="BB857" s="83">
        <f t="shared" ca="1" si="301"/>
        <v>350.41582589261736</v>
      </c>
    </row>
    <row r="858" spans="1:54" x14ac:dyDescent="0.25">
      <c r="A858" s="58">
        <v>856</v>
      </c>
      <c r="B858" s="59">
        <f t="shared" si="290"/>
        <v>14.266666666666667</v>
      </c>
      <c r="C858" s="58">
        <v>42.5</v>
      </c>
      <c r="D858" s="58">
        <v>74.8</v>
      </c>
      <c r="F858" s="117"/>
      <c r="G858" s="117"/>
      <c r="H858" s="112">
        <f t="shared" si="291"/>
        <v>0</v>
      </c>
      <c r="I858" s="121"/>
      <c r="J858" s="92">
        <f t="shared" si="292"/>
        <v>0</v>
      </c>
      <c r="L858" s="94">
        <v>856</v>
      </c>
      <c r="M858" s="114">
        <f t="shared" ca="1" si="288"/>
        <v>1337.5124283123334</v>
      </c>
      <c r="N858" s="115">
        <f t="shared" ca="1" si="303"/>
        <v>264.60592963776253</v>
      </c>
      <c r="P858" s="102"/>
      <c r="Q858" s="102"/>
      <c r="R858" s="102"/>
      <c r="S858" s="102"/>
      <c r="AC858" s="83">
        <f t="shared" si="304"/>
        <v>0</v>
      </c>
      <c r="AD858" s="83">
        <f t="shared" ref="AD858:AD921" si="305">AD857+AC858</f>
        <v>0</v>
      </c>
      <c r="AF858" s="83">
        <f t="shared" si="293"/>
        <v>0</v>
      </c>
      <c r="AG858" s="83">
        <f t="shared" si="294"/>
        <v>0</v>
      </c>
      <c r="AQ858" s="83">
        <f t="shared" ca="1" si="295"/>
        <v>4</v>
      </c>
      <c r="AR858" s="83">
        <f t="shared" ca="1" si="296"/>
        <v>-141.50049713249334</v>
      </c>
      <c r="AS858" s="83">
        <f t="shared" ca="1" si="289"/>
        <v>-142.49950286750666</v>
      </c>
      <c r="AT858" s="83" cm="1">
        <f t="array" aca="1" ref="AT858" ca="1">_xlfn.LET(_xlpm.rozsah, $F$3:$F$10001,_xlpm.podminka, (_xlpm.rozsah&gt;M858)*(ISNUMBER(_xlpm.rozsah)),_xlpm.indexy, IF(_xlpm.podminka, ROW(_xlpm.rozsah)-MIN(ROW(_xlpm.rozsah))+1),_xlpm.prvni, MIN(_xlpm.indexy),_xlpm.finalni, IF(_xlpm.prvni=1, 2, _xlpm.prvni),INDEX(_xlpm.rozsah, _xlpm.finalni))</f>
        <v>1400</v>
      </c>
      <c r="AU858" s="83" cm="1">
        <f t="array" aca="1" ref="AU858" ca="1">INDEX($F$3:$F$10001,MATCH(AT858,$F$3:$F$10004,0)-1)</f>
        <v>1300</v>
      </c>
      <c r="AV858" s="83">
        <f t="shared" ca="1" si="285"/>
        <v>-144</v>
      </c>
      <c r="AW858" s="83">
        <f t="shared" ca="1" si="286"/>
        <v>-140</v>
      </c>
      <c r="AX858" s="83">
        <f t="shared" ca="1" si="297"/>
        <v>360</v>
      </c>
      <c r="AY858" s="83">
        <f t="shared" ca="1" si="298"/>
        <v>350</v>
      </c>
      <c r="AZ858" s="83">
        <f t="shared" ca="1" si="299"/>
        <v>10</v>
      </c>
      <c r="BA858" s="83">
        <f t="shared" ca="1" si="300"/>
        <v>356.24875716876664</v>
      </c>
      <c r="BB858" s="83">
        <f t="shared" ca="1" si="301"/>
        <v>353.75124283123336</v>
      </c>
    </row>
    <row r="859" spans="1:54" x14ac:dyDescent="0.25">
      <c r="A859" s="58">
        <v>857</v>
      </c>
      <c r="B859" s="59">
        <f t="shared" si="290"/>
        <v>14.283333333333333</v>
      </c>
      <c r="C859" s="58">
        <v>46.6</v>
      </c>
      <c r="D859" s="58">
        <v>74.2</v>
      </c>
      <c r="F859" s="117"/>
      <c r="G859" s="117"/>
      <c r="H859" s="112">
        <f t="shared" si="291"/>
        <v>0</v>
      </c>
      <c r="I859" s="121"/>
      <c r="J859" s="92">
        <f t="shared" si="292"/>
        <v>0</v>
      </c>
      <c r="L859" s="94">
        <v>857</v>
      </c>
      <c r="M859" s="114">
        <f t="shared" ca="1" si="288"/>
        <v>1370.072450808347</v>
      </c>
      <c r="N859" s="115">
        <f t="shared" ca="1" si="303"/>
        <v>264.89937584997938</v>
      </c>
      <c r="P859" s="102"/>
      <c r="Q859" s="102"/>
      <c r="R859" s="102"/>
      <c r="S859" s="102"/>
      <c r="AC859" s="83">
        <f t="shared" si="304"/>
        <v>0</v>
      </c>
      <c r="AD859" s="83">
        <f t="shared" si="305"/>
        <v>0</v>
      </c>
      <c r="AF859" s="83">
        <f t="shared" si="293"/>
        <v>0</v>
      </c>
      <c r="AG859" s="83">
        <f t="shared" si="294"/>
        <v>0</v>
      </c>
      <c r="AQ859" s="83">
        <f t="shared" ca="1" si="295"/>
        <v>4</v>
      </c>
      <c r="AR859" s="83">
        <f t="shared" ca="1" si="296"/>
        <v>-142.80289803233387</v>
      </c>
      <c r="AS859" s="83">
        <f t="shared" ca="1" si="289"/>
        <v>-141.19710196766613</v>
      </c>
      <c r="AT859" s="83" cm="1">
        <f t="array" aca="1" ref="AT859" ca="1">_xlfn.LET(_xlpm.rozsah, $F$3:$F$10001,_xlpm.podminka, (_xlpm.rozsah&gt;M859)*(ISNUMBER(_xlpm.rozsah)),_xlpm.indexy, IF(_xlpm.podminka, ROW(_xlpm.rozsah)-MIN(ROW(_xlpm.rozsah))+1),_xlpm.prvni, MIN(_xlpm.indexy),_xlpm.finalni, IF(_xlpm.prvni=1, 2, _xlpm.prvni),INDEX(_xlpm.rozsah, _xlpm.finalni))</f>
        <v>1400</v>
      </c>
      <c r="AU859" s="83" cm="1">
        <f t="array" aca="1" ref="AU859" ca="1">INDEX($F$3:$F$10001,MATCH(AT859,$F$3:$F$10004,0)-1)</f>
        <v>1300</v>
      </c>
      <c r="AV859" s="83">
        <f t="shared" ca="1" si="285"/>
        <v>-144</v>
      </c>
      <c r="AW859" s="83">
        <f t="shared" ca="1" si="286"/>
        <v>-140</v>
      </c>
      <c r="AX859" s="83">
        <f t="shared" ca="1" si="297"/>
        <v>360</v>
      </c>
      <c r="AY859" s="83">
        <f t="shared" ca="1" si="298"/>
        <v>350</v>
      </c>
      <c r="AZ859" s="83">
        <f t="shared" ca="1" si="299"/>
        <v>10</v>
      </c>
      <c r="BA859" s="83">
        <f t="shared" ca="1" si="300"/>
        <v>352.99275491916529</v>
      </c>
      <c r="BB859" s="83">
        <f t="shared" ca="1" si="301"/>
        <v>357.00724508083471</v>
      </c>
    </row>
    <row r="860" spans="1:54" x14ac:dyDescent="0.25">
      <c r="A860" s="58">
        <v>858</v>
      </c>
      <c r="B860" s="59">
        <f t="shared" si="290"/>
        <v>14.3</v>
      </c>
      <c r="C860" s="58">
        <v>50.7</v>
      </c>
      <c r="D860" s="58">
        <v>76.2</v>
      </c>
      <c r="F860" s="117"/>
      <c r="G860" s="117"/>
      <c r="H860" s="112">
        <f t="shared" si="291"/>
        <v>0</v>
      </c>
      <c r="I860" s="121"/>
      <c r="J860" s="92">
        <f t="shared" si="292"/>
        <v>0</v>
      </c>
      <c r="L860" s="94">
        <v>858</v>
      </c>
      <c r="M860" s="114">
        <f t="shared" ca="1" si="288"/>
        <v>1402.6324733043602</v>
      </c>
      <c r="N860" s="115">
        <f t="shared" ca="1" si="303"/>
        <v>274.32</v>
      </c>
      <c r="P860" s="102"/>
      <c r="Q860" s="102"/>
      <c r="R860" s="102"/>
      <c r="S860" s="102"/>
      <c r="AC860" s="83">
        <f t="shared" si="304"/>
        <v>0</v>
      </c>
      <c r="AD860" s="83">
        <f t="shared" si="305"/>
        <v>0</v>
      </c>
      <c r="AF860" s="83">
        <f t="shared" si="293"/>
        <v>0</v>
      </c>
      <c r="AG860" s="83">
        <f t="shared" si="294"/>
        <v>0</v>
      </c>
      <c r="AQ860" s="83">
        <f t="shared" ca="1" si="295"/>
        <v>0</v>
      </c>
      <c r="AR860" s="83">
        <f t="shared" ca="1" si="296"/>
        <v>-144</v>
      </c>
      <c r="AS860" s="83">
        <f t="shared" ca="1" si="289"/>
        <v>-144</v>
      </c>
      <c r="AT860" s="83" cm="1">
        <f t="array" aca="1" ref="AT860" ca="1">_xlfn.LET(_xlpm.rozsah, $F$3:$F$10001,_xlpm.podminka, (_xlpm.rozsah&gt;M860)*(ISNUMBER(_xlpm.rozsah)),_xlpm.indexy, IF(_xlpm.podminka, ROW(_xlpm.rozsah)-MIN(ROW(_xlpm.rozsah))+1),_xlpm.prvni, MIN(_xlpm.indexy),_xlpm.finalni, IF(_xlpm.prvni=1, 2, _xlpm.prvni),INDEX(_xlpm.rozsah, _xlpm.finalni))</f>
        <v>1500</v>
      </c>
      <c r="AU860" s="83" cm="1">
        <f t="array" aca="1" ref="AU860" ca="1">INDEX($F$3:$F$10001,MATCH(AT860,$F$3:$F$10004,0)-1)</f>
        <v>1400</v>
      </c>
      <c r="AV860" s="83">
        <f t="shared" ca="1" si="285"/>
        <v>-144</v>
      </c>
      <c r="AW860" s="83">
        <f t="shared" ca="1" si="286"/>
        <v>-144</v>
      </c>
      <c r="AX860" s="83">
        <f t="shared" ca="1" si="297"/>
        <v>360</v>
      </c>
      <c r="AY860" s="83">
        <f t="shared" ca="1" si="298"/>
        <v>360</v>
      </c>
      <c r="AZ860" s="83">
        <f t="shared" ca="1" si="299"/>
        <v>0</v>
      </c>
      <c r="BA860" s="83">
        <f t="shared" ca="1" si="300"/>
        <v>360</v>
      </c>
      <c r="BB860" s="83">
        <f t="shared" ca="1" si="301"/>
        <v>360</v>
      </c>
    </row>
    <row r="861" spans="1:54" x14ac:dyDescent="0.25">
      <c r="A861" s="58">
        <v>859</v>
      </c>
      <c r="B861" s="59">
        <f t="shared" si="290"/>
        <v>14.316666666666666</v>
      </c>
      <c r="C861" s="58">
        <v>54.8</v>
      </c>
      <c r="D861" s="58">
        <v>75.099999999999994</v>
      </c>
      <c r="F861" s="117"/>
      <c r="G861" s="117"/>
      <c r="H861" s="112">
        <f t="shared" si="291"/>
        <v>0</v>
      </c>
      <c r="I861" s="121"/>
      <c r="J861" s="92">
        <f t="shared" si="292"/>
        <v>0</v>
      </c>
      <c r="L861" s="94">
        <v>859</v>
      </c>
      <c r="M861" s="114">
        <f t="shared" ca="1" si="288"/>
        <v>1435.1924958003735</v>
      </c>
      <c r="N861" s="115">
        <f t="shared" ca="1" si="303"/>
        <v>270.35999999999996</v>
      </c>
      <c r="P861" s="102"/>
      <c r="Q861" s="102"/>
      <c r="R861" s="102"/>
      <c r="S861" s="102"/>
      <c r="AC861" s="83">
        <f t="shared" si="304"/>
        <v>0</v>
      </c>
      <c r="AD861" s="83">
        <f t="shared" si="305"/>
        <v>0</v>
      </c>
      <c r="AF861" s="83">
        <f t="shared" si="293"/>
        <v>0</v>
      </c>
      <c r="AG861" s="83">
        <f t="shared" si="294"/>
        <v>0</v>
      </c>
      <c r="AQ861" s="83">
        <f t="shared" ca="1" si="295"/>
        <v>0</v>
      </c>
      <c r="AR861" s="83">
        <f t="shared" ca="1" si="296"/>
        <v>-144</v>
      </c>
      <c r="AS861" s="83">
        <f t="shared" ca="1" si="289"/>
        <v>-144</v>
      </c>
      <c r="AT861" s="83" cm="1">
        <f t="array" aca="1" ref="AT861" ca="1">_xlfn.LET(_xlpm.rozsah, $F$3:$F$10001,_xlpm.podminka, (_xlpm.rozsah&gt;M861)*(ISNUMBER(_xlpm.rozsah)),_xlpm.indexy, IF(_xlpm.podminka, ROW(_xlpm.rozsah)-MIN(ROW(_xlpm.rozsah))+1),_xlpm.prvni, MIN(_xlpm.indexy),_xlpm.finalni, IF(_xlpm.prvni=1, 2, _xlpm.prvni),INDEX(_xlpm.rozsah, _xlpm.finalni))</f>
        <v>1500</v>
      </c>
      <c r="AU861" s="83" cm="1">
        <f t="array" aca="1" ref="AU861" ca="1">INDEX($F$3:$F$10001,MATCH(AT861,$F$3:$F$10004,0)-1)</f>
        <v>1400</v>
      </c>
      <c r="AV861" s="83">
        <f t="shared" ca="1" si="285"/>
        <v>-144</v>
      </c>
      <c r="AW861" s="83">
        <f t="shared" ca="1" si="286"/>
        <v>-144</v>
      </c>
      <c r="AX861" s="83">
        <f t="shared" ca="1" si="297"/>
        <v>360</v>
      </c>
      <c r="AY861" s="83">
        <f t="shared" ca="1" si="298"/>
        <v>360</v>
      </c>
      <c r="AZ861" s="83">
        <f t="shared" ca="1" si="299"/>
        <v>0</v>
      </c>
      <c r="BA861" s="83">
        <f t="shared" ca="1" si="300"/>
        <v>360</v>
      </c>
      <c r="BB861" s="83">
        <f t="shared" ca="1" si="301"/>
        <v>360</v>
      </c>
    </row>
    <row r="862" spans="1:54" x14ac:dyDescent="0.25">
      <c r="A862" s="58">
        <v>860</v>
      </c>
      <c r="B862" s="59">
        <f t="shared" si="290"/>
        <v>14.333333333333334</v>
      </c>
      <c r="C862" s="58">
        <v>58.7</v>
      </c>
      <c r="D862" s="58">
        <v>36.299999999999997</v>
      </c>
      <c r="F862" s="117"/>
      <c r="G862" s="117"/>
      <c r="H862" s="112">
        <f t="shared" si="291"/>
        <v>0</v>
      </c>
      <c r="I862" s="121"/>
      <c r="J862" s="92">
        <f t="shared" si="292"/>
        <v>0</v>
      </c>
      <c r="L862" s="94">
        <v>860</v>
      </c>
      <c r="M862" s="114">
        <f t="shared" ca="1" si="288"/>
        <v>1466.1642245160936</v>
      </c>
      <c r="N862" s="115">
        <f t="shared" ca="1" si="303"/>
        <v>130.68</v>
      </c>
      <c r="P862" s="102"/>
      <c r="Q862" s="102"/>
      <c r="R862" s="102"/>
      <c r="S862" s="102"/>
      <c r="AC862" s="83">
        <f t="shared" si="304"/>
        <v>0</v>
      </c>
      <c r="AD862" s="83">
        <f t="shared" si="305"/>
        <v>0</v>
      </c>
      <c r="AF862" s="83">
        <f t="shared" si="293"/>
        <v>0</v>
      </c>
      <c r="AG862" s="83">
        <f t="shared" si="294"/>
        <v>0</v>
      </c>
      <c r="AQ862" s="83">
        <f t="shared" ca="1" si="295"/>
        <v>0</v>
      </c>
      <c r="AR862" s="83">
        <f t="shared" ca="1" si="296"/>
        <v>-144</v>
      </c>
      <c r="AS862" s="83">
        <f t="shared" ca="1" si="289"/>
        <v>-144</v>
      </c>
      <c r="AT862" s="83" cm="1">
        <f t="array" aca="1" ref="AT862" ca="1">_xlfn.LET(_xlpm.rozsah, $F$3:$F$10001,_xlpm.podminka, (_xlpm.rozsah&gt;M862)*(ISNUMBER(_xlpm.rozsah)),_xlpm.indexy, IF(_xlpm.podminka, ROW(_xlpm.rozsah)-MIN(ROW(_xlpm.rozsah))+1),_xlpm.prvni, MIN(_xlpm.indexy),_xlpm.finalni, IF(_xlpm.prvni=1, 2, _xlpm.prvni),INDEX(_xlpm.rozsah, _xlpm.finalni))</f>
        <v>1500</v>
      </c>
      <c r="AU862" s="83" cm="1">
        <f t="array" aca="1" ref="AU862" ca="1">INDEX($F$3:$F$10001,MATCH(AT862,$F$3:$F$10004,0)-1)</f>
        <v>1400</v>
      </c>
      <c r="AV862" s="83">
        <f t="shared" ref="AV862:AV925" ca="1" si="306">INDEX($J$2:$J$10001,MATCH(AT862,$F$2:$F$10001,0))</f>
        <v>-144</v>
      </c>
      <c r="AW862" s="83">
        <f t="shared" ref="AW862:AW925" ca="1" si="307">INDEX($J$2:$J$10001,MATCH(AU862,$F$2:$F$10001,0))</f>
        <v>-144</v>
      </c>
      <c r="AX862" s="83">
        <f t="shared" ca="1" si="297"/>
        <v>360</v>
      </c>
      <c r="AY862" s="83">
        <f t="shared" ca="1" si="298"/>
        <v>360</v>
      </c>
      <c r="AZ862" s="83">
        <f t="shared" ca="1" si="299"/>
        <v>0</v>
      </c>
      <c r="BA862" s="83">
        <f t="shared" ca="1" si="300"/>
        <v>360</v>
      </c>
      <c r="BB862" s="83">
        <f t="shared" ca="1" si="301"/>
        <v>360</v>
      </c>
    </row>
    <row r="863" spans="1:54" x14ac:dyDescent="0.25">
      <c r="A863" s="58">
        <v>861</v>
      </c>
      <c r="B863" s="59">
        <f t="shared" si="290"/>
        <v>14.35</v>
      </c>
      <c r="C863" s="58">
        <v>45.2</v>
      </c>
      <c r="D863" s="58">
        <v>0</v>
      </c>
      <c r="F863" s="117"/>
      <c r="G863" s="117"/>
      <c r="H863" s="112">
        <f t="shared" si="291"/>
        <v>0</v>
      </c>
      <c r="I863" s="121"/>
      <c r="J863" s="92">
        <f t="shared" si="292"/>
        <v>0</v>
      </c>
      <c r="L863" s="94">
        <v>861</v>
      </c>
      <c r="M863" s="114">
        <f t="shared" ca="1" si="288"/>
        <v>1358.9543943462936</v>
      </c>
      <c r="N863" s="115">
        <f t="shared" ca="1" si="303"/>
        <v>0</v>
      </c>
      <c r="P863" s="102"/>
      <c r="Q863" s="102"/>
      <c r="R863" s="102"/>
      <c r="S863" s="102"/>
      <c r="AC863" s="83">
        <f t="shared" si="304"/>
        <v>0</v>
      </c>
      <c r="AD863" s="83">
        <f t="shared" si="305"/>
        <v>0</v>
      </c>
      <c r="AF863" s="83">
        <f t="shared" si="293"/>
        <v>0</v>
      </c>
      <c r="AG863" s="83">
        <f t="shared" si="294"/>
        <v>0</v>
      </c>
      <c r="AQ863" s="83">
        <f t="shared" ca="1" si="295"/>
        <v>4</v>
      </c>
      <c r="AR863" s="83">
        <f t="shared" ca="1" si="296"/>
        <v>-142.35817577385174</v>
      </c>
      <c r="AS863" s="83">
        <f t="shared" ca="1" si="289"/>
        <v>-141.64182422614826</v>
      </c>
      <c r="AT863" s="83" cm="1">
        <f t="array" aca="1" ref="AT863" ca="1">_xlfn.LET(_xlpm.rozsah, $F$3:$F$10001,_xlpm.podminka, (_xlpm.rozsah&gt;M863)*(ISNUMBER(_xlpm.rozsah)),_xlpm.indexy, IF(_xlpm.podminka, ROW(_xlpm.rozsah)-MIN(ROW(_xlpm.rozsah))+1),_xlpm.prvni, MIN(_xlpm.indexy),_xlpm.finalni, IF(_xlpm.prvni=1, 2, _xlpm.prvni),INDEX(_xlpm.rozsah, _xlpm.finalni))</f>
        <v>1400</v>
      </c>
      <c r="AU863" s="83" cm="1">
        <f t="array" aca="1" ref="AU863" ca="1">INDEX($F$3:$F$10001,MATCH(AT863,$F$3:$F$10004,0)-1)</f>
        <v>1300</v>
      </c>
      <c r="AV863" s="83">
        <f t="shared" ca="1" si="306"/>
        <v>-144</v>
      </c>
      <c r="AW863" s="83">
        <f t="shared" ca="1" si="307"/>
        <v>-140</v>
      </c>
      <c r="AX863" s="83">
        <f t="shared" ca="1" si="297"/>
        <v>360</v>
      </c>
      <c r="AY863" s="83">
        <f t="shared" ca="1" si="298"/>
        <v>350</v>
      </c>
      <c r="AZ863" s="83">
        <f t="shared" ca="1" si="299"/>
        <v>10</v>
      </c>
      <c r="BA863" s="83">
        <f t="shared" ca="1" si="300"/>
        <v>354.10456056537066</v>
      </c>
      <c r="BB863" s="83">
        <f t="shared" ca="1" si="301"/>
        <v>355.89543943462934</v>
      </c>
    </row>
    <row r="864" spans="1:54" x14ac:dyDescent="0.25">
      <c r="A864" s="58">
        <v>862</v>
      </c>
      <c r="B864" s="59">
        <f t="shared" si="290"/>
        <v>14.366666666666667</v>
      </c>
      <c r="C864" s="58">
        <v>31.8</v>
      </c>
      <c r="D864" s="58">
        <v>37.200000000000003</v>
      </c>
      <c r="F864" s="117"/>
      <c r="G864" s="117"/>
      <c r="H864" s="112">
        <f t="shared" si="291"/>
        <v>0</v>
      </c>
      <c r="I864" s="121"/>
      <c r="J864" s="92">
        <f t="shared" si="292"/>
        <v>0</v>
      </c>
      <c r="L864" s="94">
        <v>862</v>
      </c>
      <c r="M864" s="114">
        <f t="shared" ca="1" si="288"/>
        <v>1252.5387110666402</v>
      </c>
      <c r="N864" s="115">
        <f t="shared" ca="1" si="303"/>
        <v>124.90332015503706</v>
      </c>
      <c r="P864" s="102"/>
      <c r="Q864" s="102"/>
      <c r="R864" s="102"/>
      <c r="S864" s="102"/>
      <c r="AC864" s="83">
        <f t="shared" si="304"/>
        <v>0</v>
      </c>
      <c r="AD864" s="83">
        <f t="shared" si="305"/>
        <v>0</v>
      </c>
      <c r="AF864" s="83">
        <f t="shared" si="293"/>
        <v>0</v>
      </c>
      <c r="AG864" s="83">
        <f t="shared" si="294"/>
        <v>0</v>
      </c>
      <c r="AQ864" s="83">
        <f t="shared" ca="1" si="295"/>
        <v>12</v>
      </c>
      <c r="AR864" s="83">
        <f t="shared" ca="1" si="296"/>
        <v>-134.30464532799681</v>
      </c>
      <c r="AS864" s="83">
        <f t="shared" ca="1" si="289"/>
        <v>-133.69535467200319</v>
      </c>
      <c r="AT864" s="83" cm="1">
        <f t="array" aca="1" ref="AT864" ca="1">_xlfn.LET(_xlpm.rozsah, $F$3:$F$10001,_xlpm.podminka, (_xlpm.rozsah&gt;M864)*(ISNUMBER(_xlpm.rozsah)),_xlpm.indexy, IF(_xlpm.podminka, ROW(_xlpm.rozsah)-MIN(ROW(_xlpm.rozsah))+1),_xlpm.prvni, MIN(_xlpm.indexy),_xlpm.finalni, IF(_xlpm.prvni=1, 2, _xlpm.prvni),INDEX(_xlpm.rozsah, _xlpm.finalni))</f>
        <v>1300</v>
      </c>
      <c r="AU864" s="83" cm="1">
        <f t="array" aca="1" ref="AU864" ca="1">INDEX($F$3:$F$10001,MATCH(AT864,$F$3:$F$10004,0)-1)</f>
        <v>1200</v>
      </c>
      <c r="AV864" s="83">
        <f t="shared" ca="1" si="306"/>
        <v>-140</v>
      </c>
      <c r="AW864" s="83">
        <f t="shared" ca="1" si="307"/>
        <v>-128</v>
      </c>
      <c r="AX864" s="83">
        <f t="shared" ca="1" si="297"/>
        <v>350</v>
      </c>
      <c r="AY864" s="83">
        <f t="shared" ca="1" si="298"/>
        <v>320</v>
      </c>
      <c r="AZ864" s="83">
        <f t="shared" ca="1" si="299"/>
        <v>30</v>
      </c>
      <c r="BA864" s="83">
        <f t="shared" ca="1" si="300"/>
        <v>334.23838668000792</v>
      </c>
      <c r="BB864" s="83">
        <f t="shared" ca="1" si="301"/>
        <v>335.76161331999208</v>
      </c>
    </row>
    <row r="865" spans="1:54" x14ac:dyDescent="0.25">
      <c r="A865" s="58">
        <v>863</v>
      </c>
      <c r="B865" s="59">
        <f t="shared" si="290"/>
        <v>14.383333333333333</v>
      </c>
      <c r="C865" s="58">
        <v>33.799999999999997</v>
      </c>
      <c r="D865" s="58">
        <v>71.2</v>
      </c>
      <c r="F865" s="117"/>
      <c r="G865" s="117"/>
      <c r="H865" s="112">
        <f t="shared" si="291"/>
        <v>0</v>
      </c>
      <c r="I865" s="121"/>
      <c r="J865" s="92">
        <f t="shared" si="292"/>
        <v>0</v>
      </c>
      <c r="L865" s="94">
        <v>863</v>
      </c>
      <c r="M865" s="114">
        <f t="shared" ca="1" si="288"/>
        <v>1268.4216488695733</v>
      </c>
      <c r="N865" s="115">
        <f t="shared" ca="1" si="303"/>
        <v>242.45486419854089</v>
      </c>
      <c r="P865" s="102"/>
      <c r="Q865" s="102"/>
      <c r="R865" s="102"/>
      <c r="S865" s="102"/>
      <c r="AC865" s="83">
        <f t="shared" si="304"/>
        <v>0</v>
      </c>
      <c r="AD865" s="83">
        <f t="shared" si="305"/>
        <v>0</v>
      </c>
      <c r="AF865" s="83">
        <f t="shared" si="293"/>
        <v>0</v>
      </c>
      <c r="AG865" s="83">
        <f t="shared" si="294"/>
        <v>0</v>
      </c>
      <c r="AQ865" s="83">
        <f t="shared" ca="1" si="295"/>
        <v>12</v>
      </c>
      <c r="AR865" s="83">
        <f t="shared" ca="1" si="296"/>
        <v>-136.21059786434881</v>
      </c>
      <c r="AS865" s="83">
        <f t="shared" ca="1" si="289"/>
        <v>-131.78940213565119</v>
      </c>
      <c r="AT865" s="83" cm="1">
        <f t="array" aca="1" ref="AT865" ca="1">_xlfn.LET(_xlpm.rozsah, $F$3:$F$10001,_xlpm.podminka, (_xlpm.rozsah&gt;M865)*(ISNUMBER(_xlpm.rozsah)),_xlpm.indexy, IF(_xlpm.podminka, ROW(_xlpm.rozsah)-MIN(ROW(_xlpm.rozsah))+1),_xlpm.prvni, MIN(_xlpm.indexy),_xlpm.finalni, IF(_xlpm.prvni=1, 2, _xlpm.prvni),INDEX(_xlpm.rozsah, _xlpm.finalni))</f>
        <v>1300</v>
      </c>
      <c r="AU865" s="83" cm="1">
        <f t="array" aca="1" ref="AU865" ca="1">INDEX($F$3:$F$10001,MATCH(AT865,$F$3:$F$10004,0)-1)</f>
        <v>1200</v>
      </c>
      <c r="AV865" s="83">
        <f t="shared" ca="1" si="306"/>
        <v>-140</v>
      </c>
      <c r="AW865" s="83">
        <f t="shared" ca="1" si="307"/>
        <v>-128</v>
      </c>
      <c r="AX865" s="83">
        <f t="shared" ca="1" si="297"/>
        <v>350</v>
      </c>
      <c r="AY865" s="83">
        <f t="shared" ca="1" si="298"/>
        <v>320</v>
      </c>
      <c r="AZ865" s="83">
        <f t="shared" ca="1" si="299"/>
        <v>30</v>
      </c>
      <c r="BA865" s="83">
        <f t="shared" ca="1" si="300"/>
        <v>329.473505339128</v>
      </c>
      <c r="BB865" s="83">
        <f t="shared" ca="1" si="301"/>
        <v>340.526494660872</v>
      </c>
    </row>
    <row r="866" spans="1:54" x14ac:dyDescent="0.25">
      <c r="A866" s="58">
        <v>864</v>
      </c>
      <c r="B866" s="59">
        <f t="shared" si="290"/>
        <v>14.4</v>
      </c>
      <c r="C866" s="58">
        <v>35.5</v>
      </c>
      <c r="D866" s="58">
        <v>46.4</v>
      </c>
      <c r="F866" s="117"/>
      <c r="G866" s="117"/>
      <c r="H866" s="112">
        <f t="shared" si="291"/>
        <v>0</v>
      </c>
      <c r="I866" s="121"/>
      <c r="J866" s="92">
        <f t="shared" si="292"/>
        <v>0</v>
      </c>
      <c r="L866" s="94">
        <v>864</v>
      </c>
      <c r="M866" s="114">
        <f t="shared" ca="1" si="288"/>
        <v>1281.9221460020667</v>
      </c>
      <c r="N866" s="115">
        <f t="shared" ca="1" si="303"/>
        <v>159.88356272348767</v>
      </c>
      <c r="P866" s="102"/>
      <c r="Q866" s="102"/>
      <c r="R866" s="102"/>
      <c r="S866" s="102"/>
      <c r="AC866" s="83">
        <f t="shared" si="304"/>
        <v>0</v>
      </c>
      <c r="AD866" s="83">
        <f t="shared" si="305"/>
        <v>0</v>
      </c>
      <c r="AF866" s="83">
        <f t="shared" si="293"/>
        <v>0</v>
      </c>
      <c r="AG866" s="83">
        <f t="shared" si="294"/>
        <v>0</v>
      </c>
      <c r="AQ866" s="83">
        <f t="shared" ca="1" si="295"/>
        <v>12</v>
      </c>
      <c r="AR866" s="83">
        <f t="shared" ca="1" si="296"/>
        <v>-137.830657520248</v>
      </c>
      <c r="AS866" s="83">
        <f t="shared" ca="1" si="289"/>
        <v>-130.169342479752</v>
      </c>
      <c r="AT866" s="83" cm="1">
        <f t="array" aca="1" ref="AT866" ca="1">_xlfn.LET(_xlpm.rozsah, $F$3:$F$10001,_xlpm.podminka, (_xlpm.rozsah&gt;M866)*(ISNUMBER(_xlpm.rozsah)),_xlpm.indexy, IF(_xlpm.podminka, ROW(_xlpm.rozsah)-MIN(ROW(_xlpm.rozsah))+1),_xlpm.prvni, MIN(_xlpm.indexy),_xlpm.finalni, IF(_xlpm.prvni=1, 2, _xlpm.prvni),INDEX(_xlpm.rozsah, _xlpm.finalni))</f>
        <v>1300</v>
      </c>
      <c r="AU866" s="83" cm="1">
        <f t="array" aca="1" ref="AU866" ca="1">INDEX($F$3:$F$10001,MATCH(AT866,$F$3:$F$10004,0)-1)</f>
        <v>1200</v>
      </c>
      <c r="AV866" s="83">
        <f t="shared" ca="1" si="306"/>
        <v>-140</v>
      </c>
      <c r="AW866" s="83">
        <f t="shared" ca="1" si="307"/>
        <v>-128</v>
      </c>
      <c r="AX866" s="83">
        <f t="shared" ca="1" si="297"/>
        <v>350</v>
      </c>
      <c r="AY866" s="83">
        <f t="shared" ca="1" si="298"/>
        <v>320</v>
      </c>
      <c r="AZ866" s="83">
        <f t="shared" ca="1" si="299"/>
        <v>30</v>
      </c>
      <c r="BA866" s="83">
        <f t="shared" ca="1" si="300"/>
        <v>325.42335619938001</v>
      </c>
      <c r="BB866" s="83">
        <f t="shared" ca="1" si="301"/>
        <v>344.57664380061999</v>
      </c>
    </row>
    <row r="867" spans="1:54" x14ac:dyDescent="0.25">
      <c r="A867" s="58">
        <v>865</v>
      </c>
      <c r="B867" s="59">
        <f t="shared" si="290"/>
        <v>14.416666666666666</v>
      </c>
      <c r="C867" s="58">
        <v>36.6</v>
      </c>
      <c r="D867" s="58">
        <v>33.6</v>
      </c>
      <c r="F867" s="117"/>
      <c r="G867" s="117"/>
      <c r="H867" s="112">
        <f t="shared" si="291"/>
        <v>0</v>
      </c>
      <c r="I867" s="121"/>
      <c r="J867" s="92">
        <f t="shared" si="292"/>
        <v>0</v>
      </c>
      <c r="L867" s="94">
        <v>865</v>
      </c>
      <c r="M867" s="114">
        <f t="shared" ca="1" si="288"/>
        <v>1290.65776179368</v>
      </c>
      <c r="N867" s="115">
        <f t="shared" ca="1" si="303"/>
        <v>116.65830238880295</v>
      </c>
      <c r="P867" s="102"/>
      <c r="Q867" s="102"/>
      <c r="R867" s="102"/>
      <c r="S867" s="102"/>
      <c r="AC867" s="83">
        <f t="shared" si="304"/>
        <v>0</v>
      </c>
      <c r="AD867" s="83">
        <f t="shared" si="305"/>
        <v>0</v>
      </c>
      <c r="AF867" s="83">
        <f t="shared" si="293"/>
        <v>0</v>
      </c>
      <c r="AG867" s="83">
        <f t="shared" si="294"/>
        <v>0</v>
      </c>
      <c r="AQ867" s="83">
        <f t="shared" ca="1" si="295"/>
        <v>12</v>
      </c>
      <c r="AR867" s="83">
        <f t="shared" ca="1" si="296"/>
        <v>-138.8789314152416</v>
      </c>
      <c r="AS867" s="83">
        <f t="shared" ca="1" si="289"/>
        <v>-129.1210685847584</v>
      </c>
      <c r="AT867" s="83" cm="1">
        <f t="array" aca="1" ref="AT867" ca="1">_xlfn.LET(_xlpm.rozsah, $F$3:$F$10001,_xlpm.podminka, (_xlpm.rozsah&gt;M867)*(ISNUMBER(_xlpm.rozsah)),_xlpm.indexy, IF(_xlpm.podminka, ROW(_xlpm.rozsah)-MIN(ROW(_xlpm.rozsah))+1),_xlpm.prvni, MIN(_xlpm.indexy),_xlpm.finalni, IF(_xlpm.prvni=1, 2, _xlpm.prvni),INDEX(_xlpm.rozsah, _xlpm.finalni))</f>
        <v>1300</v>
      </c>
      <c r="AU867" s="83" cm="1">
        <f t="array" aca="1" ref="AU867" ca="1">INDEX($F$3:$F$10001,MATCH(AT867,$F$3:$F$10004,0)-1)</f>
        <v>1200</v>
      </c>
      <c r="AV867" s="83">
        <f t="shared" ca="1" si="306"/>
        <v>-140</v>
      </c>
      <c r="AW867" s="83">
        <f t="shared" ca="1" si="307"/>
        <v>-128</v>
      </c>
      <c r="AX867" s="83">
        <f t="shared" ca="1" si="297"/>
        <v>350</v>
      </c>
      <c r="AY867" s="83">
        <f t="shared" ca="1" si="298"/>
        <v>320</v>
      </c>
      <c r="AZ867" s="83">
        <f t="shared" ca="1" si="299"/>
        <v>30</v>
      </c>
      <c r="BA867" s="83">
        <f t="shared" ca="1" si="300"/>
        <v>322.80267146189601</v>
      </c>
      <c r="BB867" s="83">
        <f t="shared" ca="1" si="301"/>
        <v>347.19732853810399</v>
      </c>
    </row>
    <row r="868" spans="1:54" x14ac:dyDescent="0.25">
      <c r="A868" s="58">
        <v>866</v>
      </c>
      <c r="B868" s="59">
        <f t="shared" si="290"/>
        <v>14.433333333333334</v>
      </c>
      <c r="C868" s="58">
        <v>37.200000000000003</v>
      </c>
      <c r="D868" s="58">
        <v>20</v>
      </c>
      <c r="F868" s="117"/>
      <c r="G868" s="117"/>
      <c r="H868" s="112">
        <f t="shared" si="291"/>
        <v>0</v>
      </c>
      <c r="I868" s="121"/>
      <c r="J868" s="92">
        <f t="shared" si="292"/>
        <v>0</v>
      </c>
      <c r="L868" s="94">
        <v>866</v>
      </c>
      <c r="M868" s="114">
        <f t="shared" ca="1" si="288"/>
        <v>1295.4226431345601</v>
      </c>
      <c r="N868" s="115">
        <f t="shared" ca="1" si="303"/>
        <v>69.725358588073604</v>
      </c>
      <c r="P868" s="102"/>
      <c r="Q868" s="102"/>
      <c r="R868" s="102"/>
      <c r="S868" s="102"/>
      <c r="AC868" s="83">
        <f t="shared" si="304"/>
        <v>0</v>
      </c>
      <c r="AD868" s="83">
        <f t="shared" si="305"/>
        <v>0</v>
      </c>
      <c r="AF868" s="83">
        <f t="shared" si="293"/>
        <v>0</v>
      </c>
      <c r="AG868" s="83">
        <f t="shared" si="294"/>
        <v>0</v>
      </c>
      <c r="AQ868" s="83">
        <f t="shared" ca="1" si="295"/>
        <v>12</v>
      </c>
      <c r="AR868" s="83">
        <f t="shared" ca="1" si="296"/>
        <v>-139.45071717614721</v>
      </c>
      <c r="AS868" s="83">
        <f t="shared" ca="1" si="289"/>
        <v>-128.54928282385279</v>
      </c>
      <c r="AT868" s="83" cm="1">
        <f t="array" aca="1" ref="AT868" ca="1">_xlfn.LET(_xlpm.rozsah, $F$3:$F$10001,_xlpm.podminka, (_xlpm.rozsah&gt;M868)*(ISNUMBER(_xlpm.rozsah)),_xlpm.indexy, IF(_xlpm.podminka, ROW(_xlpm.rozsah)-MIN(ROW(_xlpm.rozsah))+1),_xlpm.prvni, MIN(_xlpm.indexy),_xlpm.finalni, IF(_xlpm.prvni=1, 2, _xlpm.prvni),INDEX(_xlpm.rozsah, _xlpm.finalni))</f>
        <v>1300</v>
      </c>
      <c r="AU868" s="83" cm="1">
        <f t="array" aca="1" ref="AU868" ca="1">INDEX($F$3:$F$10001,MATCH(AT868,$F$3:$F$10004,0)-1)</f>
        <v>1200</v>
      </c>
      <c r="AV868" s="83">
        <f t="shared" ca="1" si="306"/>
        <v>-140</v>
      </c>
      <c r="AW868" s="83">
        <f t="shared" ca="1" si="307"/>
        <v>-128</v>
      </c>
      <c r="AX868" s="83">
        <f t="shared" ca="1" si="297"/>
        <v>350</v>
      </c>
      <c r="AY868" s="83">
        <f t="shared" ca="1" si="298"/>
        <v>320</v>
      </c>
      <c r="AZ868" s="83">
        <f t="shared" ca="1" si="299"/>
        <v>30</v>
      </c>
      <c r="BA868" s="83">
        <f t="shared" ca="1" si="300"/>
        <v>321.37320705963197</v>
      </c>
      <c r="BB868" s="83">
        <f t="shared" ca="1" si="301"/>
        <v>348.62679294036803</v>
      </c>
    </row>
    <row r="869" spans="1:54" s="81" customFormat="1" x14ac:dyDescent="0.25">
      <c r="A869" s="79">
        <v>867</v>
      </c>
      <c r="B869" s="80">
        <f t="shared" si="290"/>
        <v>14.45</v>
      </c>
      <c r="C869" s="79">
        <v>37.200000000000003</v>
      </c>
      <c r="D869" s="79" t="s">
        <v>8</v>
      </c>
      <c r="F869" s="117"/>
      <c r="G869" s="117"/>
      <c r="H869" s="112">
        <f t="shared" si="291"/>
        <v>0</v>
      </c>
      <c r="I869" s="121"/>
      <c r="J869" s="92">
        <f t="shared" si="292"/>
        <v>0</v>
      </c>
      <c r="K869" s="83"/>
      <c r="L869" s="94">
        <v>867</v>
      </c>
      <c r="M869" s="114">
        <f t="shared" ca="1" si="288"/>
        <v>1295.4226431345601</v>
      </c>
      <c r="N869" s="115">
        <f t="shared" ref="N869:N880" ca="1" si="308">AS869</f>
        <v>-128.54928282385279</v>
      </c>
      <c r="O869" s="83"/>
      <c r="P869" s="102"/>
      <c r="Q869" s="102"/>
      <c r="R869" s="102"/>
      <c r="S869" s="102"/>
      <c r="T869" s="83"/>
      <c r="U869" s="83"/>
      <c r="V869" s="83"/>
      <c r="W869" s="83"/>
      <c r="X869" s="83"/>
      <c r="Y869" s="83"/>
      <c r="Z869" s="83"/>
      <c r="AA869" s="83"/>
      <c r="AB869" s="83"/>
      <c r="AC869" s="83">
        <f t="shared" si="304"/>
        <v>0</v>
      </c>
      <c r="AD869" s="83">
        <f t="shared" si="305"/>
        <v>0</v>
      </c>
      <c r="AE869" s="83"/>
      <c r="AF869" s="83">
        <f t="shared" si="293"/>
        <v>0</v>
      </c>
      <c r="AG869" s="83">
        <f t="shared" si="294"/>
        <v>0</v>
      </c>
      <c r="AH869" s="83"/>
      <c r="AI869" s="83"/>
      <c r="AJ869" s="83"/>
      <c r="AK869" s="83"/>
      <c r="AL869" s="83"/>
      <c r="AM869" s="83"/>
      <c r="AN869" s="83"/>
      <c r="AO869" s="83"/>
      <c r="AP869" s="83"/>
      <c r="AQ869" s="83">
        <f t="shared" ca="1" si="295"/>
        <v>12</v>
      </c>
      <c r="AR869" s="83">
        <f t="shared" ca="1" si="296"/>
        <v>-139.45071717614721</v>
      </c>
      <c r="AS869" s="83">
        <f t="shared" ca="1" si="289"/>
        <v>-128.54928282385279</v>
      </c>
      <c r="AT869" s="83" cm="1">
        <f t="array" aca="1" ref="AT869" ca="1">_xlfn.LET(_xlpm.rozsah, $F$3:$F$10001,_xlpm.podminka, (_xlpm.rozsah&gt;M869)*(ISNUMBER(_xlpm.rozsah)),_xlpm.indexy, IF(_xlpm.podminka, ROW(_xlpm.rozsah)-MIN(ROW(_xlpm.rozsah))+1),_xlpm.prvni, MIN(_xlpm.indexy),_xlpm.finalni, IF(_xlpm.prvni=1, 2, _xlpm.prvni),INDEX(_xlpm.rozsah, _xlpm.finalni))</f>
        <v>1300</v>
      </c>
      <c r="AU869" s="83" cm="1">
        <f t="array" aca="1" ref="AU869" ca="1">INDEX($F$3:$F$10001,MATCH(AT869,$F$3:$F$10004,0)-1)</f>
        <v>1200</v>
      </c>
      <c r="AV869" s="83">
        <f t="shared" ca="1" si="306"/>
        <v>-140</v>
      </c>
      <c r="AW869" s="83">
        <f t="shared" ca="1" si="307"/>
        <v>-128</v>
      </c>
      <c r="AX869" s="83">
        <f t="shared" ca="1" si="297"/>
        <v>350</v>
      </c>
      <c r="AY869" s="83">
        <f t="shared" ca="1" si="298"/>
        <v>320</v>
      </c>
      <c r="AZ869" s="83">
        <f t="shared" ca="1" si="299"/>
        <v>30</v>
      </c>
      <c r="BA869" s="83">
        <f t="shared" ca="1" si="300"/>
        <v>321.37320705963197</v>
      </c>
      <c r="BB869" s="83">
        <f t="shared" ca="1" si="301"/>
        <v>348.62679294036803</v>
      </c>
    </row>
    <row r="870" spans="1:54" s="81" customFormat="1" x14ac:dyDescent="0.25">
      <c r="A870" s="79">
        <v>868</v>
      </c>
      <c r="B870" s="80">
        <f t="shared" si="290"/>
        <v>14.466666666666667</v>
      </c>
      <c r="C870" s="79">
        <v>37</v>
      </c>
      <c r="D870" s="79" t="s">
        <v>8</v>
      </c>
      <c r="F870" s="117"/>
      <c r="G870" s="117"/>
      <c r="H870" s="112">
        <f t="shared" si="291"/>
        <v>0</v>
      </c>
      <c r="I870" s="121"/>
      <c r="J870" s="92">
        <f t="shared" si="292"/>
        <v>0</v>
      </c>
      <c r="K870" s="83"/>
      <c r="L870" s="94">
        <v>868</v>
      </c>
      <c r="M870" s="114">
        <f t="shared" ca="1" si="288"/>
        <v>1293.8343493542668</v>
      </c>
      <c r="N870" s="115">
        <f t="shared" ca="1" si="308"/>
        <v>-128.73987807748799</v>
      </c>
      <c r="O870" s="83"/>
      <c r="P870" s="102"/>
      <c r="Q870" s="102"/>
      <c r="R870" s="102"/>
      <c r="S870" s="102"/>
      <c r="T870" s="83"/>
      <c r="U870" s="83"/>
      <c r="V870" s="83"/>
      <c r="W870" s="83"/>
      <c r="X870" s="83"/>
      <c r="Y870" s="83"/>
      <c r="Z870" s="83"/>
      <c r="AA870" s="83"/>
      <c r="AB870" s="83"/>
      <c r="AC870" s="83">
        <f t="shared" si="304"/>
        <v>0</v>
      </c>
      <c r="AD870" s="83">
        <f t="shared" si="305"/>
        <v>0</v>
      </c>
      <c r="AE870" s="83"/>
      <c r="AF870" s="83">
        <f t="shared" si="293"/>
        <v>0</v>
      </c>
      <c r="AG870" s="83">
        <f t="shared" si="294"/>
        <v>0</v>
      </c>
      <c r="AH870" s="83"/>
      <c r="AI870" s="83"/>
      <c r="AJ870" s="83"/>
      <c r="AK870" s="83"/>
      <c r="AL870" s="83"/>
      <c r="AM870" s="83"/>
      <c r="AN870" s="83"/>
      <c r="AO870" s="83"/>
      <c r="AP870" s="83"/>
      <c r="AQ870" s="83">
        <f t="shared" ca="1" si="295"/>
        <v>12</v>
      </c>
      <c r="AR870" s="83">
        <f t="shared" ca="1" si="296"/>
        <v>-139.26012192251201</v>
      </c>
      <c r="AS870" s="83">
        <f t="shared" ca="1" si="289"/>
        <v>-128.73987807748799</v>
      </c>
      <c r="AT870" s="83" cm="1">
        <f t="array" aca="1" ref="AT870" ca="1">_xlfn.LET(_xlpm.rozsah, $F$3:$F$10001,_xlpm.podminka, (_xlpm.rozsah&gt;M870)*(ISNUMBER(_xlpm.rozsah)),_xlpm.indexy, IF(_xlpm.podminka, ROW(_xlpm.rozsah)-MIN(ROW(_xlpm.rozsah))+1),_xlpm.prvni, MIN(_xlpm.indexy),_xlpm.finalni, IF(_xlpm.prvni=1, 2, _xlpm.prvni),INDEX(_xlpm.rozsah, _xlpm.finalni))</f>
        <v>1300</v>
      </c>
      <c r="AU870" s="83" cm="1">
        <f t="array" aca="1" ref="AU870" ca="1">INDEX($F$3:$F$10001,MATCH(AT870,$F$3:$F$10004,0)-1)</f>
        <v>1200</v>
      </c>
      <c r="AV870" s="83">
        <f t="shared" ca="1" si="306"/>
        <v>-140</v>
      </c>
      <c r="AW870" s="83">
        <f t="shared" ca="1" si="307"/>
        <v>-128</v>
      </c>
      <c r="AX870" s="83">
        <f t="shared" ca="1" si="297"/>
        <v>350</v>
      </c>
      <c r="AY870" s="83">
        <f t="shared" ca="1" si="298"/>
        <v>320</v>
      </c>
      <c r="AZ870" s="83">
        <f t="shared" ca="1" si="299"/>
        <v>30</v>
      </c>
      <c r="BA870" s="83">
        <f t="shared" ca="1" si="300"/>
        <v>321.84969519371998</v>
      </c>
      <c r="BB870" s="83">
        <f t="shared" ca="1" si="301"/>
        <v>348.15030480628002</v>
      </c>
    </row>
    <row r="871" spans="1:54" s="81" customFormat="1" x14ac:dyDescent="0.25">
      <c r="A871" s="79">
        <v>869</v>
      </c>
      <c r="B871" s="80">
        <f t="shared" si="290"/>
        <v>14.483333333333333</v>
      </c>
      <c r="C871" s="79">
        <v>36.6</v>
      </c>
      <c r="D871" s="79" t="s">
        <v>8</v>
      </c>
      <c r="F871" s="117"/>
      <c r="G871" s="117"/>
      <c r="H871" s="112">
        <f t="shared" si="291"/>
        <v>0</v>
      </c>
      <c r="I871" s="121"/>
      <c r="J871" s="92">
        <f t="shared" si="292"/>
        <v>0</v>
      </c>
      <c r="K871" s="83"/>
      <c r="L871" s="94">
        <v>869</v>
      </c>
      <c r="M871" s="114">
        <f t="shared" ca="1" si="288"/>
        <v>1290.65776179368</v>
      </c>
      <c r="N871" s="115">
        <f t="shared" ca="1" si="308"/>
        <v>-129.1210685847584</v>
      </c>
      <c r="O871" s="83"/>
      <c r="P871" s="102"/>
      <c r="Q871" s="102"/>
      <c r="R871" s="102"/>
      <c r="S871" s="102"/>
      <c r="T871" s="83"/>
      <c r="U871" s="83"/>
      <c r="V871" s="83"/>
      <c r="W871" s="83"/>
      <c r="X871" s="83"/>
      <c r="Y871" s="83"/>
      <c r="Z871" s="83"/>
      <c r="AA871" s="83"/>
      <c r="AB871" s="83"/>
      <c r="AC871" s="83">
        <f t="shared" si="304"/>
        <v>0</v>
      </c>
      <c r="AD871" s="83">
        <f t="shared" si="305"/>
        <v>0</v>
      </c>
      <c r="AE871" s="83"/>
      <c r="AF871" s="83">
        <f t="shared" si="293"/>
        <v>0</v>
      </c>
      <c r="AG871" s="83">
        <f t="shared" si="294"/>
        <v>0</v>
      </c>
      <c r="AH871" s="83"/>
      <c r="AI871" s="83"/>
      <c r="AJ871" s="83"/>
      <c r="AK871" s="83"/>
      <c r="AL871" s="83"/>
      <c r="AM871" s="83"/>
      <c r="AN871" s="83"/>
      <c r="AO871" s="83"/>
      <c r="AP871" s="83"/>
      <c r="AQ871" s="83">
        <f t="shared" ca="1" si="295"/>
        <v>12</v>
      </c>
      <c r="AR871" s="83">
        <f t="shared" ca="1" si="296"/>
        <v>-138.8789314152416</v>
      </c>
      <c r="AS871" s="83">
        <f t="shared" ca="1" si="289"/>
        <v>-129.1210685847584</v>
      </c>
      <c r="AT871" s="83" cm="1">
        <f t="array" aca="1" ref="AT871" ca="1">_xlfn.LET(_xlpm.rozsah, $F$3:$F$10001,_xlpm.podminka, (_xlpm.rozsah&gt;M871)*(ISNUMBER(_xlpm.rozsah)),_xlpm.indexy, IF(_xlpm.podminka, ROW(_xlpm.rozsah)-MIN(ROW(_xlpm.rozsah))+1),_xlpm.prvni, MIN(_xlpm.indexy),_xlpm.finalni, IF(_xlpm.prvni=1, 2, _xlpm.prvni),INDEX(_xlpm.rozsah, _xlpm.finalni))</f>
        <v>1300</v>
      </c>
      <c r="AU871" s="83" cm="1">
        <f t="array" aca="1" ref="AU871" ca="1">INDEX($F$3:$F$10001,MATCH(AT871,$F$3:$F$10004,0)-1)</f>
        <v>1200</v>
      </c>
      <c r="AV871" s="83">
        <f t="shared" ca="1" si="306"/>
        <v>-140</v>
      </c>
      <c r="AW871" s="83">
        <f t="shared" ca="1" si="307"/>
        <v>-128</v>
      </c>
      <c r="AX871" s="83">
        <f t="shared" ca="1" si="297"/>
        <v>350</v>
      </c>
      <c r="AY871" s="83">
        <f t="shared" ca="1" si="298"/>
        <v>320</v>
      </c>
      <c r="AZ871" s="83">
        <f t="shared" ca="1" si="299"/>
        <v>30</v>
      </c>
      <c r="BA871" s="83">
        <f t="shared" ca="1" si="300"/>
        <v>322.80267146189601</v>
      </c>
      <c r="BB871" s="83">
        <f t="shared" ca="1" si="301"/>
        <v>347.19732853810399</v>
      </c>
    </row>
    <row r="872" spans="1:54" s="81" customFormat="1" x14ac:dyDescent="0.25">
      <c r="A872" s="79">
        <v>870</v>
      </c>
      <c r="B872" s="80">
        <f t="shared" si="290"/>
        <v>14.5</v>
      </c>
      <c r="C872" s="79">
        <v>36</v>
      </c>
      <c r="D872" s="79" t="s">
        <v>8</v>
      </c>
      <c r="F872" s="117"/>
      <c r="G872" s="117"/>
      <c r="H872" s="112">
        <f t="shared" si="291"/>
        <v>0</v>
      </c>
      <c r="I872" s="121"/>
      <c r="J872" s="92">
        <f t="shared" si="292"/>
        <v>0</v>
      </c>
      <c r="K872" s="83"/>
      <c r="L872" s="94">
        <v>870</v>
      </c>
      <c r="M872" s="114">
        <f t="shared" ca="1" si="288"/>
        <v>1285.8928804528</v>
      </c>
      <c r="N872" s="115">
        <f t="shared" ca="1" si="308"/>
        <v>-129.69285434566399</v>
      </c>
      <c r="O872" s="83"/>
      <c r="P872" s="102"/>
      <c r="Q872" s="102"/>
      <c r="R872" s="102"/>
      <c r="S872" s="102"/>
      <c r="T872" s="83"/>
      <c r="U872" s="83"/>
      <c r="V872" s="83"/>
      <c r="W872" s="83"/>
      <c r="X872" s="83"/>
      <c r="Y872" s="83"/>
      <c r="Z872" s="83"/>
      <c r="AA872" s="83"/>
      <c r="AB872" s="83"/>
      <c r="AC872" s="83">
        <f t="shared" si="304"/>
        <v>0</v>
      </c>
      <c r="AD872" s="83">
        <f t="shared" si="305"/>
        <v>0</v>
      </c>
      <c r="AE872" s="83"/>
      <c r="AF872" s="83">
        <f t="shared" si="293"/>
        <v>0</v>
      </c>
      <c r="AG872" s="83">
        <f t="shared" si="294"/>
        <v>0</v>
      </c>
      <c r="AH872" s="83"/>
      <c r="AI872" s="83"/>
      <c r="AJ872" s="83"/>
      <c r="AK872" s="83"/>
      <c r="AL872" s="83"/>
      <c r="AM872" s="83"/>
      <c r="AN872" s="83"/>
      <c r="AO872" s="83"/>
      <c r="AP872" s="83"/>
      <c r="AQ872" s="83">
        <f t="shared" ca="1" si="295"/>
        <v>12</v>
      </c>
      <c r="AR872" s="83">
        <f t="shared" ca="1" si="296"/>
        <v>-138.30714565433601</v>
      </c>
      <c r="AS872" s="83">
        <f t="shared" ca="1" si="289"/>
        <v>-129.69285434566399</v>
      </c>
      <c r="AT872" s="83" cm="1">
        <f t="array" aca="1" ref="AT872" ca="1">_xlfn.LET(_xlpm.rozsah, $F$3:$F$10001,_xlpm.podminka, (_xlpm.rozsah&gt;M872)*(ISNUMBER(_xlpm.rozsah)),_xlpm.indexy, IF(_xlpm.podminka, ROW(_xlpm.rozsah)-MIN(ROW(_xlpm.rozsah))+1),_xlpm.prvni, MIN(_xlpm.indexy),_xlpm.finalni, IF(_xlpm.prvni=1, 2, _xlpm.prvni),INDEX(_xlpm.rozsah, _xlpm.finalni))</f>
        <v>1300</v>
      </c>
      <c r="AU872" s="83" cm="1">
        <f t="array" aca="1" ref="AU872" ca="1">INDEX($F$3:$F$10001,MATCH(AT872,$F$3:$F$10004,0)-1)</f>
        <v>1200</v>
      </c>
      <c r="AV872" s="83">
        <f t="shared" ca="1" si="306"/>
        <v>-140</v>
      </c>
      <c r="AW872" s="83">
        <f t="shared" ca="1" si="307"/>
        <v>-128</v>
      </c>
      <c r="AX872" s="83">
        <f t="shared" ca="1" si="297"/>
        <v>350</v>
      </c>
      <c r="AY872" s="83">
        <f t="shared" ca="1" si="298"/>
        <v>320</v>
      </c>
      <c r="AZ872" s="83">
        <f t="shared" ca="1" si="299"/>
        <v>30</v>
      </c>
      <c r="BA872" s="83">
        <f t="shared" ca="1" si="300"/>
        <v>324.23213586416</v>
      </c>
      <c r="BB872" s="83">
        <f t="shared" ca="1" si="301"/>
        <v>345.76786413584</v>
      </c>
    </row>
    <row r="873" spans="1:54" s="81" customFormat="1" x14ac:dyDescent="0.25">
      <c r="A873" s="79">
        <v>871</v>
      </c>
      <c r="B873" s="80">
        <f t="shared" si="290"/>
        <v>14.516666666666667</v>
      </c>
      <c r="C873" s="79">
        <v>35.4</v>
      </c>
      <c r="D873" s="79" t="s">
        <v>8</v>
      </c>
      <c r="F873" s="117"/>
      <c r="G873" s="117"/>
      <c r="H873" s="112">
        <f t="shared" si="291"/>
        <v>0</v>
      </c>
      <c r="I873" s="121"/>
      <c r="J873" s="92">
        <f t="shared" si="292"/>
        <v>0</v>
      </c>
      <c r="K873" s="83"/>
      <c r="L873" s="94">
        <v>871</v>
      </c>
      <c r="M873" s="114">
        <f t="shared" ca="1" si="288"/>
        <v>1281.1279991119202</v>
      </c>
      <c r="N873" s="115">
        <f t="shared" ca="1" si="308"/>
        <v>-130.26464010656957</v>
      </c>
      <c r="O873" s="83"/>
      <c r="P873" s="102"/>
      <c r="Q873" s="102"/>
      <c r="R873" s="102"/>
      <c r="S873" s="102"/>
      <c r="T873" s="83"/>
      <c r="U873" s="83"/>
      <c r="V873" s="83"/>
      <c r="W873" s="83"/>
      <c r="X873" s="83"/>
      <c r="Y873" s="83"/>
      <c r="Z873" s="83"/>
      <c r="AA873" s="83"/>
      <c r="AB873" s="83"/>
      <c r="AC873" s="83">
        <f t="shared" si="304"/>
        <v>0</v>
      </c>
      <c r="AD873" s="83">
        <f t="shared" si="305"/>
        <v>0</v>
      </c>
      <c r="AE873" s="83"/>
      <c r="AF873" s="83">
        <f t="shared" si="293"/>
        <v>0</v>
      </c>
      <c r="AG873" s="83">
        <f t="shared" si="294"/>
        <v>0</v>
      </c>
      <c r="AH873" s="83"/>
      <c r="AI873" s="83"/>
      <c r="AJ873" s="83"/>
      <c r="AK873" s="83"/>
      <c r="AL873" s="83"/>
      <c r="AM873" s="83"/>
      <c r="AN873" s="83"/>
      <c r="AO873" s="83"/>
      <c r="AP873" s="83"/>
      <c r="AQ873" s="83">
        <f t="shared" ca="1" si="295"/>
        <v>12</v>
      </c>
      <c r="AR873" s="83">
        <f t="shared" ca="1" si="296"/>
        <v>-137.73535989343043</v>
      </c>
      <c r="AS873" s="83">
        <f t="shared" ca="1" si="289"/>
        <v>-130.26464010656957</v>
      </c>
      <c r="AT873" s="83" cm="1">
        <f t="array" aca="1" ref="AT873" ca="1">_xlfn.LET(_xlpm.rozsah, $F$3:$F$10001,_xlpm.podminka, (_xlpm.rozsah&gt;M873)*(ISNUMBER(_xlpm.rozsah)),_xlpm.indexy, IF(_xlpm.podminka, ROW(_xlpm.rozsah)-MIN(ROW(_xlpm.rozsah))+1),_xlpm.prvni, MIN(_xlpm.indexy),_xlpm.finalni, IF(_xlpm.prvni=1, 2, _xlpm.prvni),INDEX(_xlpm.rozsah, _xlpm.finalni))</f>
        <v>1300</v>
      </c>
      <c r="AU873" s="83" cm="1">
        <f t="array" aca="1" ref="AU873" ca="1">INDEX($F$3:$F$10001,MATCH(AT873,$F$3:$F$10004,0)-1)</f>
        <v>1200</v>
      </c>
      <c r="AV873" s="83">
        <f t="shared" ca="1" si="306"/>
        <v>-140</v>
      </c>
      <c r="AW873" s="83">
        <f t="shared" ca="1" si="307"/>
        <v>-128</v>
      </c>
      <c r="AX873" s="83">
        <f t="shared" ca="1" si="297"/>
        <v>350</v>
      </c>
      <c r="AY873" s="83">
        <f t="shared" ca="1" si="298"/>
        <v>320</v>
      </c>
      <c r="AZ873" s="83">
        <f t="shared" ca="1" si="299"/>
        <v>30</v>
      </c>
      <c r="BA873" s="83">
        <f t="shared" ca="1" si="300"/>
        <v>325.66160026642393</v>
      </c>
      <c r="BB873" s="83">
        <f t="shared" ca="1" si="301"/>
        <v>344.33839973357607</v>
      </c>
    </row>
    <row r="874" spans="1:54" s="81" customFormat="1" x14ac:dyDescent="0.25">
      <c r="A874" s="79">
        <v>872</v>
      </c>
      <c r="B874" s="80">
        <f t="shared" si="290"/>
        <v>14.533333333333333</v>
      </c>
      <c r="C874" s="79">
        <v>34.700000000000003</v>
      </c>
      <c r="D874" s="79" t="s">
        <v>8</v>
      </c>
      <c r="F874" s="117"/>
      <c r="G874" s="117"/>
      <c r="H874" s="112">
        <f t="shared" si="291"/>
        <v>0</v>
      </c>
      <c r="I874" s="121"/>
      <c r="J874" s="92">
        <f t="shared" si="292"/>
        <v>0</v>
      </c>
      <c r="K874" s="83"/>
      <c r="L874" s="94">
        <v>872</v>
      </c>
      <c r="M874" s="114">
        <f t="shared" ca="1" si="288"/>
        <v>1275.5689708808936</v>
      </c>
      <c r="N874" s="115">
        <f t="shared" ca="1" si="308"/>
        <v>-130.93172349429275</v>
      </c>
      <c r="O874" s="83"/>
      <c r="P874" s="102"/>
      <c r="Q874" s="102"/>
      <c r="R874" s="102"/>
      <c r="S874" s="102"/>
      <c r="T874" s="83"/>
      <c r="U874" s="83"/>
      <c r="V874" s="83"/>
      <c r="W874" s="83"/>
      <c r="X874" s="83"/>
      <c r="Y874" s="83"/>
      <c r="Z874" s="83"/>
      <c r="AA874" s="83"/>
      <c r="AB874" s="83"/>
      <c r="AC874" s="83">
        <f t="shared" si="304"/>
        <v>0</v>
      </c>
      <c r="AD874" s="83">
        <f t="shared" si="305"/>
        <v>0</v>
      </c>
      <c r="AE874" s="83"/>
      <c r="AF874" s="83">
        <f t="shared" si="293"/>
        <v>0</v>
      </c>
      <c r="AG874" s="83">
        <f t="shared" si="294"/>
        <v>0</v>
      </c>
      <c r="AH874" s="83"/>
      <c r="AI874" s="83"/>
      <c r="AJ874" s="83"/>
      <c r="AK874" s="83"/>
      <c r="AL874" s="83"/>
      <c r="AM874" s="83"/>
      <c r="AN874" s="83"/>
      <c r="AO874" s="83"/>
      <c r="AP874" s="83"/>
      <c r="AQ874" s="83">
        <f t="shared" ca="1" si="295"/>
        <v>12</v>
      </c>
      <c r="AR874" s="83">
        <f t="shared" ca="1" si="296"/>
        <v>-137.06827650570725</v>
      </c>
      <c r="AS874" s="83">
        <f t="shared" ca="1" si="289"/>
        <v>-130.93172349429275</v>
      </c>
      <c r="AT874" s="83" cm="1">
        <f t="array" aca="1" ref="AT874" ca="1">_xlfn.LET(_xlpm.rozsah, $F$3:$F$10001,_xlpm.podminka, (_xlpm.rozsah&gt;M874)*(ISNUMBER(_xlpm.rozsah)),_xlpm.indexy, IF(_xlpm.podminka, ROW(_xlpm.rozsah)-MIN(ROW(_xlpm.rozsah))+1),_xlpm.prvni, MIN(_xlpm.indexy),_xlpm.finalni, IF(_xlpm.prvni=1, 2, _xlpm.prvni),INDEX(_xlpm.rozsah, _xlpm.finalni))</f>
        <v>1300</v>
      </c>
      <c r="AU874" s="83" cm="1">
        <f t="array" aca="1" ref="AU874" ca="1">INDEX($F$3:$F$10001,MATCH(AT874,$F$3:$F$10004,0)-1)</f>
        <v>1200</v>
      </c>
      <c r="AV874" s="83">
        <f t="shared" ca="1" si="306"/>
        <v>-140</v>
      </c>
      <c r="AW874" s="83">
        <f t="shared" ca="1" si="307"/>
        <v>-128</v>
      </c>
      <c r="AX874" s="83">
        <f t="shared" ca="1" si="297"/>
        <v>350</v>
      </c>
      <c r="AY874" s="83">
        <f t="shared" ca="1" si="298"/>
        <v>320</v>
      </c>
      <c r="AZ874" s="83">
        <f t="shared" ca="1" si="299"/>
        <v>30</v>
      </c>
      <c r="BA874" s="83">
        <f t="shared" ca="1" si="300"/>
        <v>327.3293087357319</v>
      </c>
      <c r="BB874" s="83">
        <f t="shared" ca="1" si="301"/>
        <v>342.6706912642681</v>
      </c>
    </row>
    <row r="875" spans="1:54" s="81" customFormat="1" x14ac:dyDescent="0.25">
      <c r="A875" s="79">
        <v>873</v>
      </c>
      <c r="B875" s="80">
        <f t="shared" si="290"/>
        <v>14.55</v>
      </c>
      <c r="C875" s="79">
        <v>34.1</v>
      </c>
      <c r="D875" s="79" t="s">
        <v>8</v>
      </c>
      <c r="F875" s="117"/>
      <c r="G875" s="117"/>
      <c r="H875" s="112">
        <f t="shared" si="291"/>
        <v>0</v>
      </c>
      <c r="I875" s="121"/>
      <c r="J875" s="92">
        <f t="shared" si="292"/>
        <v>0</v>
      </c>
      <c r="K875" s="83"/>
      <c r="L875" s="94">
        <v>873</v>
      </c>
      <c r="M875" s="114">
        <f t="shared" ca="1" si="288"/>
        <v>1270.8040895400136</v>
      </c>
      <c r="N875" s="115">
        <f t="shared" ca="1" si="308"/>
        <v>-131.50350925519837</v>
      </c>
      <c r="O875" s="83"/>
      <c r="P875" s="102"/>
      <c r="Q875" s="102"/>
      <c r="R875" s="102"/>
      <c r="S875" s="102"/>
      <c r="T875" s="83"/>
      <c r="U875" s="83"/>
      <c r="V875" s="83"/>
      <c r="W875" s="83"/>
      <c r="X875" s="83"/>
      <c r="Y875" s="83"/>
      <c r="Z875" s="83"/>
      <c r="AA875" s="83"/>
      <c r="AB875" s="83"/>
      <c r="AC875" s="83">
        <f t="shared" si="304"/>
        <v>0</v>
      </c>
      <c r="AD875" s="83">
        <f t="shared" si="305"/>
        <v>0</v>
      </c>
      <c r="AE875" s="83"/>
      <c r="AF875" s="83">
        <f t="shared" si="293"/>
        <v>0</v>
      </c>
      <c r="AG875" s="83">
        <f t="shared" si="294"/>
        <v>0</v>
      </c>
      <c r="AH875" s="83"/>
      <c r="AI875" s="83"/>
      <c r="AJ875" s="83"/>
      <c r="AK875" s="83"/>
      <c r="AL875" s="83"/>
      <c r="AM875" s="83"/>
      <c r="AN875" s="83"/>
      <c r="AO875" s="83"/>
      <c r="AP875" s="83"/>
      <c r="AQ875" s="83">
        <f t="shared" ca="1" si="295"/>
        <v>12</v>
      </c>
      <c r="AR875" s="83">
        <f t="shared" ca="1" si="296"/>
        <v>-136.49649074480163</v>
      </c>
      <c r="AS875" s="83">
        <f t="shared" ca="1" si="289"/>
        <v>-131.50350925519837</v>
      </c>
      <c r="AT875" s="83" cm="1">
        <f t="array" aca="1" ref="AT875" ca="1">_xlfn.LET(_xlpm.rozsah, $F$3:$F$10001,_xlpm.podminka, (_xlpm.rozsah&gt;M875)*(ISNUMBER(_xlpm.rozsah)),_xlpm.indexy, IF(_xlpm.podminka, ROW(_xlpm.rozsah)-MIN(ROW(_xlpm.rozsah))+1),_xlpm.prvni, MIN(_xlpm.indexy),_xlpm.finalni, IF(_xlpm.prvni=1, 2, _xlpm.prvni),INDEX(_xlpm.rozsah, _xlpm.finalni))</f>
        <v>1300</v>
      </c>
      <c r="AU875" s="83" cm="1">
        <f t="array" aca="1" ref="AU875" ca="1">INDEX($F$3:$F$10001,MATCH(AT875,$F$3:$F$10004,0)-1)</f>
        <v>1200</v>
      </c>
      <c r="AV875" s="83">
        <f t="shared" ca="1" si="306"/>
        <v>-140</v>
      </c>
      <c r="AW875" s="83">
        <f t="shared" ca="1" si="307"/>
        <v>-128</v>
      </c>
      <c r="AX875" s="83">
        <f t="shared" ca="1" si="297"/>
        <v>350</v>
      </c>
      <c r="AY875" s="83">
        <f t="shared" ca="1" si="298"/>
        <v>320</v>
      </c>
      <c r="AZ875" s="83">
        <f t="shared" ca="1" si="299"/>
        <v>30</v>
      </c>
      <c r="BA875" s="83">
        <f t="shared" ca="1" si="300"/>
        <v>328.75877313799595</v>
      </c>
      <c r="BB875" s="83">
        <f t="shared" ca="1" si="301"/>
        <v>341.24122686200405</v>
      </c>
    </row>
    <row r="876" spans="1:54" s="81" customFormat="1" x14ac:dyDescent="0.25">
      <c r="A876" s="79">
        <v>874</v>
      </c>
      <c r="B876" s="80">
        <f t="shared" si="290"/>
        <v>14.566666666666666</v>
      </c>
      <c r="C876" s="79">
        <v>33.6</v>
      </c>
      <c r="D876" s="79" t="s">
        <v>8</v>
      </c>
      <c r="F876" s="117"/>
      <c r="G876" s="117"/>
      <c r="H876" s="112">
        <f t="shared" si="291"/>
        <v>0</v>
      </c>
      <c r="I876" s="121"/>
      <c r="J876" s="92">
        <f t="shared" si="292"/>
        <v>0</v>
      </c>
      <c r="K876" s="83"/>
      <c r="L876" s="94">
        <v>874</v>
      </c>
      <c r="M876" s="114">
        <f t="shared" ca="1" si="288"/>
        <v>1266.8333550892801</v>
      </c>
      <c r="N876" s="115">
        <f t="shared" ca="1" si="308"/>
        <v>-131.97999738928638</v>
      </c>
      <c r="O876" s="83"/>
      <c r="P876" s="102"/>
      <c r="Q876" s="102"/>
      <c r="R876" s="102"/>
      <c r="S876" s="102"/>
      <c r="T876" s="83"/>
      <c r="U876" s="83"/>
      <c r="V876" s="83"/>
      <c r="W876" s="83"/>
      <c r="X876" s="83"/>
      <c r="Y876" s="83"/>
      <c r="Z876" s="83"/>
      <c r="AA876" s="83"/>
      <c r="AB876" s="83"/>
      <c r="AC876" s="83">
        <f t="shared" si="304"/>
        <v>0</v>
      </c>
      <c r="AD876" s="83">
        <f t="shared" si="305"/>
        <v>0</v>
      </c>
      <c r="AE876" s="83"/>
      <c r="AF876" s="83">
        <f t="shared" si="293"/>
        <v>0</v>
      </c>
      <c r="AG876" s="83">
        <f t="shared" si="294"/>
        <v>0</v>
      </c>
      <c r="AH876" s="83"/>
      <c r="AI876" s="83"/>
      <c r="AJ876" s="83"/>
      <c r="AK876" s="83"/>
      <c r="AL876" s="83"/>
      <c r="AM876" s="83"/>
      <c r="AN876" s="83"/>
      <c r="AO876" s="83"/>
      <c r="AP876" s="83"/>
      <c r="AQ876" s="83">
        <f t="shared" ca="1" si="295"/>
        <v>12</v>
      </c>
      <c r="AR876" s="83">
        <f t="shared" ca="1" si="296"/>
        <v>-136.02000261071362</v>
      </c>
      <c r="AS876" s="83">
        <f t="shared" ca="1" si="289"/>
        <v>-131.97999738928638</v>
      </c>
      <c r="AT876" s="83" cm="1">
        <f t="array" aca="1" ref="AT876" ca="1">_xlfn.LET(_xlpm.rozsah, $F$3:$F$10001,_xlpm.podminka, (_xlpm.rozsah&gt;M876)*(ISNUMBER(_xlpm.rozsah)),_xlpm.indexy, IF(_xlpm.podminka, ROW(_xlpm.rozsah)-MIN(ROW(_xlpm.rozsah))+1),_xlpm.prvni, MIN(_xlpm.indexy),_xlpm.finalni, IF(_xlpm.prvni=1, 2, _xlpm.prvni),INDEX(_xlpm.rozsah, _xlpm.finalni))</f>
        <v>1300</v>
      </c>
      <c r="AU876" s="83" cm="1">
        <f t="array" aca="1" ref="AU876" ca="1">INDEX($F$3:$F$10001,MATCH(AT876,$F$3:$F$10004,0)-1)</f>
        <v>1200</v>
      </c>
      <c r="AV876" s="83">
        <f t="shared" ca="1" si="306"/>
        <v>-140</v>
      </c>
      <c r="AW876" s="83">
        <f t="shared" ca="1" si="307"/>
        <v>-128</v>
      </c>
      <c r="AX876" s="83">
        <f t="shared" ca="1" si="297"/>
        <v>350</v>
      </c>
      <c r="AY876" s="83">
        <f t="shared" ca="1" si="298"/>
        <v>320</v>
      </c>
      <c r="AZ876" s="83">
        <f t="shared" ca="1" si="299"/>
        <v>30</v>
      </c>
      <c r="BA876" s="83">
        <f t="shared" ca="1" si="300"/>
        <v>329.94999347321595</v>
      </c>
      <c r="BB876" s="83">
        <f t="shared" ca="1" si="301"/>
        <v>340.05000652678405</v>
      </c>
    </row>
    <row r="877" spans="1:54" s="81" customFormat="1" x14ac:dyDescent="0.25">
      <c r="A877" s="79">
        <v>875</v>
      </c>
      <c r="B877" s="80">
        <f t="shared" si="290"/>
        <v>14.583333333333334</v>
      </c>
      <c r="C877" s="79">
        <v>33.299999999999997</v>
      </c>
      <c r="D877" s="79" t="s">
        <v>8</v>
      </c>
      <c r="F877" s="117"/>
      <c r="G877" s="117"/>
      <c r="H877" s="112">
        <f t="shared" si="291"/>
        <v>0</v>
      </c>
      <c r="I877" s="121"/>
      <c r="J877" s="92">
        <f t="shared" si="292"/>
        <v>0</v>
      </c>
      <c r="K877" s="83"/>
      <c r="L877" s="94">
        <v>875</v>
      </c>
      <c r="M877" s="114">
        <f t="shared" ca="1" si="288"/>
        <v>1264.4509144188401</v>
      </c>
      <c r="N877" s="115">
        <f t="shared" ca="1" si="308"/>
        <v>-132.2658902697392</v>
      </c>
      <c r="O877" s="83"/>
      <c r="P877" s="102"/>
      <c r="Q877" s="102"/>
      <c r="R877" s="102"/>
      <c r="S877" s="102"/>
      <c r="T877" s="83"/>
      <c r="U877" s="83"/>
      <c r="V877" s="83"/>
      <c r="W877" s="83"/>
      <c r="X877" s="83"/>
      <c r="Y877" s="83"/>
      <c r="Z877" s="83"/>
      <c r="AA877" s="83"/>
      <c r="AB877" s="83"/>
      <c r="AC877" s="83">
        <f t="shared" si="304"/>
        <v>0</v>
      </c>
      <c r="AD877" s="83">
        <f t="shared" si="305"/>
        <v>0</v>
      </c>
      <c r="AE877" s="83"/>
      <c r="AF877" s="83">
        <f t="shared" si="293"/>
        <v>0</v>
      </c>
      <c r="AG877" s="83">
        <f t="shared" si="294"/>
        <v>0</v>
      </c>
      <c r="AH877" s="83"/>
      <c r="AI877" s="83"/>
      <c r="AJ877" s="83"/>
      <c r="AK877" s="83"/>
      <c r="AL877" s="83"/>
      <c r="AM877" s="83"/>
      <c r="AN877" s="83"/>
      <c r="AO877" s="83"/>
      <c r="AP877" s="83"/>
      <c r="AQ877" s="83">
        <f t="shared" ca="1" si="295"/>
        <v>12</v>
      </c>
      <c r="AR877" s="83">
        <f t="shared" ca="1" si="296"/>
        <v>-135.7341097302608</v>
      </c>
      <c r="AS877" s="83">
        <f t="shared" ca="1" si="289"/>
        <v>-132.2658902697392</v>
      </c>
      <c r="AT877" s="83" cm="1">
        <f t="array" aca="1" ref="AT877" ca="1">_xlfn.LET(_xlpm.rozsah, $F$3:$F$10001,_xlpm.podminka, (_xlpm.rozsah&gt;M877)*(ISNUMBER(_xlpm.rozsah)),_xlpm.indexy, IF(_xlpm.podminka, ROW(_xlpm.rozsah)-MIN(ROW(_xlpm.rozsah))+1),_xlpm.prvni, MIN(_xlpm.indexy),_xlpm.finalni, IF(_xlpm.prvni=1, 2, _xlpm.prvni),INDEX(_xlpm.rozsah, _xlpm.finalni))</f>
        <v>1300</v>
      </c>
      <c r="AU877" s="83" cm="1">
        <f t="array" aca="1" ref="AU877" ca="1">INDEX($F$3:$F$10001,MATCH(AT877,$F$3:$F$10004,0)-1)</f>
        <v>1200</v>
      </c>
      <c r="AV877" s="83">
        <f t="shared" ca="1" si="306"/>
        <v>-140</v>
      </c>
      <c r="AW877" s="83">
        <f t="shared" ca="1" si="307"/>
        <v>-128</v>
      </c>
      <c r="AX877" s="83">
        <f t="shared" ca="1" si="297"/>
        <v>350</v>
      </c>
      <c r="AY877" s="83">
        <f t="shared" ca="1" si="298"/>
        <v>320</v>
      </c>
      <c r="AZ877" s="83">
        <f t="shared" ca="1" si="299"/>
        <v>30</v>
      </c>
      <c r="BA877" s="83">
        <f t="shared" ca="1" si="300"/>
        <v>330.66472567434801</v>
      </c>
      <c r="BB877" s="83">
        <f t="shared" ca="1" si="301"/>
        <v>339.33527432565199</v>
      </c>
    </row>
    <row r="878" spans="1:54" s="81" customFormat="1" x14ac:dyDescent="0.25">
      <c r="A878" s="79">
        <v>876</v>
      </c>
      <c r="B878" s="80">
        <f t="shared" si="290"/>
        <v>14.6</v>
      </c>
      <c r="C878" s="79">
        <v>33.1</v>
      </c>
      <c r="D878" s="79" t="s">
        <v>8</v>
      </c>
      <c r="F878" s="117"/>
      <c r="G878" s="117"/>
      <c r="H878" s="112">
        <f t="shared" si="291"/>
        <v>0</v>
      </c>
      <c r="I878" s="121"/>
      <c r="J878" s="92">
        <f t="shared" si="292"/>
        <v>0</v>
      </c>
      <c r="K878" s="83"/>
      <c r="L878" s="94">
        <v>876</v>
      </c>
      <c r="M878" s="114">
        <f t="shared" ca="1" si="288"/>
        <v>1262.8626206385468</v>
      </c>
      <c r="N878" s="115">
        <f t="shared" ca="1" si="308"/>
        <v>-132.4564855233744</v>
      </c>
      <c r="O878" s="83"/>
      <c r="P878" s="102"/>
      <c r="Q878" s="102"/>
      <c r="R878" s="102"/>
      <c r="S878" s="102"/>
      <c r="T878" s="83"/>
      <c r="U878" s="83"/>
      <c r="V878" s="83"/>
      <c r="W878" s="83"/>
      <c r="X878" s="83"/>
      <c r="Y878" s="83"/>
      <c r="Z878" s="83"/>
      <c r="AA878" s="83"/>
      <c r="AB878" s="83"/>
      <c r="AC878" s="83">
        <f t="shared" si="304"/>
        <v>0</v>
      </c>
      <c r="AD878" s="83">
        <f t="shared" si="305"/>
        <v>0</v>
      </c>
      <c r="AE878" s="83"/>
      <c r="AF878" s="83">
        <f t="shared" si="293"/>
        <v>0</v>
      </c>
      <c r="AG878" s="83">
        <f t="shared" si="294"/>
        <v>0</v>
      </c>
      <c r="AH878" s="83"/>
      <c r="AI878" s="83"/>
      <c r="AJ878" s="83"/>
      <c r="AK878" s="83"/>
      <c r="AL878" s="83"/>
      <c r="AM878" s="83"/>
      <c r="AN878" s="83"/>
      <c r="AO878" s="83"/>
      <c r="AP878" s="83"/>
      <c r="AQ878" s="83">
        <f t="shared" ca="1" si="295"/>
        <v>12</v>
      </c>
      <c r="AR878" s="83">
        <f t="shared" ca="1" si="296"/>
        <v>-135.5435144766256</v>
      </c>
      <c r="AS878" s="83">
        <f t="shared" ca="1" si="289"/>
        <v>-132.4564855233744</v>
      </c>
      <c r="AT878" s="83" cm="1">
        <f t="array" aca="1" ref="AT878" ca="1">_xlfn.LET(_xlpm.rozsah, $F$3:$F$10001,_xlpm.podminka, (_xlpm.rozsah&gt;M878)*(ISNUMBER(_xlpm.rozsah)),_xlpm.indexy, IF(_xlpm.podminka, ROW(_xlpm.rozsah)-MIN(ROW(_xlpm.rozsah))+1),_xlpm.prvni, MIN(_xlpm.indexy),_xlpm.finalni, IF(_xlpm.prvni=1, 2, _xlpm.prvni),INDEX(_xlpm.rozsah, _xlpm.finalni))</f>
        <v>1300</v>
      </c>
      <c r="AU878" s="83" cm="1">
        <f t="array" aca="1" ref="AU878" ca="1">INDEX($F$3:$F$10001,MATCH(AT878,$F$3:$F$10004,0)-1)</f>
        <v>1200</v>
      </c>
      <c r="AV878" s="83">
        <f t="shared" ca="1" si="306"/>
        <v>-140</v>
      </c>
      <c r="AW878" s="83">
        <f t="shared" ca="1" si="307"/>
        <v>-128</v>
      </c>
      <c r="AX878" s="83">
        <f t="shared" ca="1" si="297"/>
        <v>350</v>
      </c>
      <c r="AY878" s="83">
        <f t="shared" ca="1" si="298"/>
        <v>320</v>
      </c>
      <c r="AZ878" s="83">
        <f t="shared" ca="1" si="299"/>
        <v>30</v>
      </c>
      <c r="BA878" s="83">
        <f t="shared" ca="1" si="300"/>
        <v>331.14121380843596</v>
      </c>
      <c r="BB878" s="83">
        <f t="shared" ca="1" si="301"/>
        <v>338.85878619156404</v>
      </c>
    </row>
    <row r="879" spans="1:54" s="81" customFormat="1" x14ac:dyDescent="0.25">
      <c r="A879" s="79">
        <v>877</v>
      </c>
      <c r="B879" s="80">
        <f t="shared" si="290"/>
        <v>14.616666666666667</v>
      </c>
      <c r="C879" s="79">
        <v>32.700000000000003</v>
      </c>
      <c r="D879" s="79" t="s">
        <v>8</v>
      </c>
      <c r="F879" s="117"/>
      <c r="G879" s="117"/>
      <c r="H879" s="112">
        <f t="shared" si="291"/>
        <v>0</v>
      </c>
      <c r="I879" s="121"/>
      <c r="J879" s="92">
        <f t="shared" si="292"/>
        <v>0</v>
      </c>
      <c r="K879" s="83"/>
      <c r="L879" s="94">
        <v>877</v>
      </c>
      <c r="M879" s="114">
        <f t="shared" ca="1" si="288"/>
        <v>1259.68603307796</v>
      </c>
      <c r="N879" s="115">
        <f t="shared" ca="1" si="308"/>
        <v>-132.83767603064479</v>
      </c>
      <c r="O879" s="83"/>
      <c r="P879" s="102"/>
      <c r="Q879" s="102"/>
      <c r="R879" s="102"/>
      <c r="S879" s="102"/>
      <c r="T879" s="83"/>
      <c r="U879" s="83"/>
      <c r="V879" s="83"/>
      <c r="W879" s="83"/>
      <c r="X879" s="83"/>
      <c r="Y879" s="83"/>
      <c r="Z879" s="83"/>
      <c r="AA879" s="83"/>
      <c r="AB879" s="83"/>
      <c r="AC879" s="83">
        <f t="shared" si="304"/>
        <v>0</v>
      </c>
      <c r="AD879" s="83">
        <f t="shared" si="305"/>
        <v>0</v>
      </c>
      <c r="AE879" s="83"/>
      <c r="AF879" s="83">
        <f t="shared" si="293"/>
        <v>0</v>
      </c>
      <c r="AG879" s="83">
        <f t="shared" si="294"/>
        <v>0</v>
      </c>
      <c r="AH879" s="83"/>
      <c r="AI879" s="83"/>
      <c r="AJ879" s="83"/>
      <c r="AK879" s="83"/>
      <c r="AL879" s="83"/>
      <c r="AM879" s="83"/>
      <c r="AN879" s="83"/>
      <c r="AO879" s="83"/>
      <c r="AP879" s="83"/>
      <c r="AQ879" s="83">
        <f t="shared" ca="1" si="295"/>
        <v>12</v>
      </c>
      <c r="AR879" s="83">
        <f t="shared" ca="1" si="296"/>
        <v>-135.16232396935521</v>
      </c>
      <c r="AS879" s="83">
        <f t="shared" ca="1" si="289"/>
        <v>-132.83767603064479</v>
      </c>
      <c r="AT879" s="83" cm="1">
        <f t="array" aca="1" ref="AT879" ca="1">_xlfn.LET(_xlpm.rozsah, $F$3:$F$10001,_xlpm.podminka, (_xlpm.rozsah&gt;M879)*(ISNUMBER(_xlpm.rozsah)),_xlpm.indexy, IF(_xlpm.podminka, ROW(_xlpm.rozsah)-MIN(ROW(_xlpm.rozsah))+1),_xlpm.prvni, MIN(_xlpm.indexy),_xlpm.finalni, IF(_xlpm.prvni=1, 2, _xlpm.prvni),INDEX(_xlpm.rozsah, _xlpm.finalni))</f>
        <v>1300</v>
      </c>
      <c r="AU879" s="83" cm="1">
        <f t="array" aca="1" ref="AU879" ca="1">INDEX($F$3:$F$10001,MATCH(AT879,$F$3:$F$10004,0)-1)</f>
        <v>1200</v>
      </c>
      <c r="AV879" s="83">
        <f t="shared" ca="1" si="306"/>
        <v>-140</v>
      </c>
      <c r="AW879" s="83">
        <f t="shared" ca="1" si="307"/>
        <v>-128</v>
      </c>
      <c r="AX879" s="83">
        <f t="shared" ca="1" si="297"/>
        <v>350</v>
      </c>
      <c r="AY879" s="83">
        <f t="shared" ca="1" si="298"/>
        <v>320</v>
      </c>
      <c r="AZ879" s="83">
        <f t="shared" ca="1" si="299"/>
        <v>30</v>
      </c>
      <c r="BA879" s="83">
        <f t="shared" ca="1" si="300"/>
        <v>332.09419007661199</v>
      </c>
      <c r="BB879" s="83">
        <f t="shared" ca="1" si="301"/>
        <v>337.90580992338801</v>
      </c>
    </row>
    <row r="880" spans="1:54" s="81" customFormat="1" x14ac:dyDescent="0.25">
      <c r="A880" s="79">
        <v>878</v>
      </c>
      <c r="B880" s="80">
        <f t="shared" si="290"/>
        <v>14.633333333333333</v>
      </c>
      <c r="C880" s="79">
        <v>31.4</v>
      </c>
      <c r="D880" s="79" t="s">
        <v>8</v>
      </c>
      <c r="F880" s="117"/>
      <c r="G880" s="117"/>
      <c r="H880" s="112">
        <f t="shared" si="291"/>
        <v>0</v>
      </c>
      <c r="I880" s="121"/>
      <c r="J880" s="92">
        <f t="shared" si="292"/>
        <v>0</v>
      </c>
      <c r="K880" s="83"/>
      <c r="L880" s="94">
        <v>878</v>
      </c>
      <c r="M880" s="114">
        <f t="shared" ca="1" si="288"/>
        <v>1249.3621235060534</v>
      </c>
      <c r="N880" s="115">
        <f t="shared" ca="1" si="308"/>
        <v>-134.07654517927358</v>
      </c>
      <c r="O880" s="83"/>
      <c r="P880" s="102"/>
      <c r="Q880" s="102"/>
      <c r="R880" s="102"/>
      <c r="S880" s="102"/>
      <c r="T880" s="83"/>
      <c r="U880" s="83"/>
      <c r="V880" s="83"/>
      <c r="W880" s="83"/>
      <c r="X880" s="83"/>
      <c r="Y880" s="83"/>
      <c r="Z880" s="83"/>
      <c r="AA880" s="83"/>
      <c r="AB880" s="83"/>
      <c r="AC880" s="83">
        <f t="shared" si="304"/>
        <v>0</v>
      </c>
      <c r="AD880" s="83">
        <f t="shared" si="305"/>
        <v>0</v>
      </c>
      <c r="AE880" s="83"/>
      <c r="AF880" s="83">
        <f t="shared" si="293"/>
        <v>0</v>
      </c>
      <c r="AG880" s="83">
        <f t="shared" si="294"/>
        <v>0</v>
      </c>
      <c r="AH880" s="83"/>
      <c r="AI880" s="83"/>
      <c r="AJ880" s="83"/>
      <c r="AK880" s="83"/>
      <c r="AL880" s="83"/>
      <c r="AM880" s="83"/>
      <c r="AN880" s="83"/>
      <c r="AO880" s="83"/>
      <c r="AP880" s="83"/>
      <c r="AQ880" s="83">
        <f t="shared" ca="1" si="295"/>
        <v>12</v>
      </c>
      <c r="AR880" s="83">
        <f t="shared" ca="1" si="296"/>
        <v>-133.92345482072642</v>
      </c>
      <c r="AS880" s="83">
        <f t="shared" ca="1" si="289"/>
        <v>-134.07654517927358</v>
      </c>
      <c r="AT880" s="83" cm="1">
        <f t="array" aca="1" ref="AT880" ca="1">_xlfn.LET(_xlpm.rozsah, $F$3:$F$10001,_xlpm.podminka, (_xlpm.rozsah&gt;M880)*(ISNUMBER(_xlpm.rozsah)),_xlpm.indexy, IF(_xlpm.podminka, ROW(_xlpm.rozsah)-MIN(ROW(_xlpm.rozsah))+1),_xlpm.prvni, MIN(_xlpm.indexy),_xlpm.finalni, IF(_xlpm.prvni=1, 2, _xlpm.prvni),INDEX(_xlpm.rozsah, _xlpm.finalni))</f>
        <v>1300</v>
      </c>
      <c r="AU880" s="83" cm="1">
        <f t="array" aca="1" ref="AU880" ca="1">INDEX($F$3:$F$10001,MATCH(AT880,$F$3:$F$10004,0)-1)</f>
        <v>1200</v>
      </c>
      <c r="AV880" s="83">
        <f t="shared" ca="1" si="306"/>
        <v>-140</v>
      </c>
      <c r="AW880" s="83">
        <f t="shared" ca="1" si="307"/>
        <v>-128</v>
      </c>
      <c r="AX880" s="83">
        <f t="shared" ca="1" si="297"/>
        <v>350</v>
      </c>
      <c r="AY880" s="83">
        <f t="shared" ca="1" si="298"/>
        <v>320</v>
      </c>
      <c r="AZ880" s="83">
        <f t="shared" ca="1" si="299"/>
        <v>30</v>
      </c>
      <c r="BA880" s="83">
        <f t="shared" ca="1" si="300"/>
        <v>335.19136294818395</v>
      </c>
      <c r="BB880" s="83">
        <f t="shared" ca="1" si="301"/>
        <v>334.80863705181605</v>
      </c>
    </row>
    <row r="881" spans="1:54" x14ac:dyDescent="0.25">
      <c r="A881" s="58">
        <v>879</v>
      </c>
      <c r="B881" s="59">
        <f t="shared" si="290"/>
        <v>14.65</v>
      </c>
      <c r="C881" s="58">
        <v>45</v>
      </c>
      <c r="D881" s="58">
        <v>0</v>
      </c>
      <c r="F881" s="117"/>
      <c r="G881" s="117"/>
      <c r="H881" s="112">
        <f t="shared" si="291"/>
        <v>0</v>
      </c>
      <c r="I881" s="121"/>
      <c r="J881" s="92">
        <f t="shared" si="292"/>
        <v>0</v>
      </c>
      <c r="L881" s="94">
        <v>879</v>
      </c>
      <c r="M881" s="114">
        <f t="shared" ca="1" si="288"/>
        <v>1357.3661005660001</v>
      </c>
      <c r="N881" s="115">
        <f>( IF(ISNUMBER(D881), D881,1)/100)*$BE$5 - $T$23 + $T$21</f>
        <v>0</v>
      </c>
      <c r="P881" s="102"/>
      <c r="Q881" s="102"/>
      <c r="R881" s="102"/>
      <c r="S881" s="102"/>
      <c r="AC881" s="83">
        <f t="shared" si="304"/>
        <v>0</v>
      </c>
      <c r="AD881" s="83">
        <f t="shared" si="305"/>
        <v>0</v>
      </c>
      <c r="AF881" s="83">
        <f t="shared" si="293"/>
        <v>0</v>
      </c>
      <c r="AG881" s="83">
        <f t="shared" si="294"/>
        <v>0</v>
      </c>
      <c r="AQ881" s="83">
        <f t="shared" ca="1" si="295"/>
        <v>4</v>
      </c>
      <c r="AR881" s="83">
        <f t="shared" ca="1" si="296"/>
        <v>-142.29464402264</v>
      </c>
      <c r="AS881" s="83">
        <f t="shared" ca="1" si="289"/>
        <v>-141.70535597736</v>
      </c>
      <c r="AT881" s="83" cm="1">
        <f t="array" aca="1" ref="AT881" ca="1">_xlfn.LET(_xlpm.rozsah, $F$3:$F$10001,_xlpm.podminka, (_xlpm.rozsah&gt;M881)*(ISNUMBER(_xlpm.rozsah)),_xlpm.indexy, IF(_xlpm.podminka, ROW(_xlpm.rozsah)-MIN(ROW(_xlpm.rozsah))+1),_xlpm.prvni, MIN(_xlpm.indexy),_xlpm.finalni, IF(_xlpm.prvni=1, 2, _xlpm.prvni),INDEX(_xlpm.rozsah, _xlpm.finalni))</f>
        <v>1400</v>
      </c>
      <c r="AU881" s="83" cm="1">
        <f t="array" aca="1" ref="AU881" ca="1">INDEX($F$3:$F$10001,MATCH(AT881,$F$3:$F$10004,0)-1)</f>
        <v>1300</v>
      </c>
      <c r="AV881" s="83">
        <f t="shared" ca="1" si="306"/>
        <v>-144</v>
      </c>
      <c r="AW881" s="83">
        <f t="shared" ca="1" si="307"/>
        <v>-140</v>
      </c>
      <c r="AX881" s="83">
        <f t="shared" ca="1" si="297"/>
        <v>360</v>
      </c>
      <c r="AY881" s="83">
        <f t="shared" ca="1" si="298"/>
        <v>350</v>
      </c>
      <c r="AZ881" s="83">
        <f t="shared" ca="1" si="299"/>
        <v>10</v>
      </c>
      <c r="BA881" s="83">
        <f t="shared" ca="1" si="300"/>
        <v>354.2633899434</v>
      </c>
      <c r="BB881" s="83">
        <f t="shared" ca="1" si="301"/>
        <v>355.7366100566</v>
      </c>
    </row>
    <row r="882" spans="1:54" s="81" customFormat="1" x14ac:dyDescent="0.25">
      <c r="A882" s="79">
        <v>880</v>
      </c>
      <c r="B882" s="80">
        <f t="shared" si="290"/>
        <v>14.666666666666666</v>
      </c>
      <c r="C882" s="79">
        <v>58.5</v>
      </c>
      <c r="D882" s="79" t="s">
        <v>8</v>
      </c>
      <c r="F882" s="117"/>
      <c r="G882" s="117"/>
      <c r="H882" s="112">
        <f t="shared" si="291"/>
        <v>0</v>
      </c>
      <c r="I882" s="121"/>
      <c r="J882" s="92">
        <f t="shared" si="292"/>
        <v>0</v>
      </c>
      <c r="K882" s="83"/>
      <c r="L882" s="94">
        <v>880</v>
      </c>
      <c r="M882" s="114">
        <f t="shared" ca="1" si="288"/>
        <v>1464.5759307358003</v>
      </c>
      <c r="N882" s="115">
        <f ca="1">AS882</f>
        <v>-144</v>
      </c>
      <c r="O882" s="83"/>
      <c r="P882" s="102"/>
      <c r="Q882" s="102"/>
      <c r="R882" s="102"/>
      <c r="S882" s="102"/>
      <c r="T882" s="83"/>
      <c r="U882" s="83"/>
      <c r="V882" s="83"/>
      <c r="W882" s="83"/>
      <c r="X882" s="83"/>
      <c r="Y882" s="83"/>
      <c r="Z882" s="83"/>
      <c r="AA882" s="83"/>
      <c r="AB882" s="83"/>
      <c r="AC882" s="83">
        <f t="shared" si="304"/>
        <v>0</v>
      </c>
      <c r="AD882" s="83">
        <f t="shared" si="305"/>
        <v>0</v>
      </c>
      <c r="AE882" s="83"/>
      <c r="AF882" s="83">
        <f t="shared" si="293"/>
        <v>0</v>
      </c>
      <c r="AG882" s="83">
        <f t="shared" si="294"/>
        <v>0</v>
      </c>
      <c r="AH882" s="83"/>
      <c r="AI882" s="83"/>
      <c r="AJ882" s="83"/>
      <c r="AK882" s="83"/>
      <c r="AL882" s="83"/>
      <c r="AM882" s="83"/>
      <c r="AN882" s="83"/>
      <c r="AO882" s="83"/>
      <c r="AP882" s="83"/>
      <c r="AQ882" s="83">
        <f t="shared" ca="1" si="295"/>
        <v>0</v>
      </c>
      <c r="AR882" s="83">
        <f t="shared" ca="1" si="296"/>
        <v>-144</v>
      </c>
      <c r="AS882" s="83">
        <f t="shared" ca="1" si="289"/>
        <v>-144</v>
      </c>
      <c r="AT882" s="83" cm="1">
        <f t="array" aca="1" ref="AT882" ca="1">_xlfn.LET(_xlpm.rozsah, $F$3:$F$10001,_xlpm.podminka, (_xlpm.rozsah&gt;M882)*(ISNUMBER(_xlpm.rozsah)),_xlpm.indexy, IF(_xlpm.podminka, ROW(_xlpm.rozsah)-MIN(ROW(_xlpm.rozsah))+1),_xlpm.prvni, MIN(_xlpm.indexy),_xlpm.finalni, IF(_xlpm.prvni=1, 2, _xlpm.prvni),INDEX(_xlpm.rozsah, _xlpm.finalni))</f>
        <v>1500</v>
      </c>
      <c r="AU882" s="83" cm="1">
        <f t="array" aca="1" ref="AU882" ca="1">INDEX($F$3:$F$10001,MATCH(AT882,$F$3:$F$10004,0)-1)</f>
        <v>1400</v>
      </c>
      <c r="AV882" s="83">
        <f t="shared" ca="1" si="306"/>
        <v>-144</v>
      </c>
      <c r="AW882" s="83">
        <f t="shared" ca="1" si="307"/>
        <v>-144</v>
      </c>
      <c r="AX882" s="83">
        <f t="shared" ca="1" si="297"/>
        <v>360</v>
      </c>
      <c r="AY882" s="83">
        <f t="shared" ca="1" si="298"/>
        <v>360</v>
      </c>
      <c r="AZ882" s="83">
        <f t="shared" ca="1" si="299"/>
        <v>0</v>
      </c>
      <c r="BA882" s="83">
        <f t="shared" ca="1" si="300"/>
        <v>360</v>
      </c>
      <c r="BB882" s="83">
        <f t="shared" ca="1" si="301"/>
        <v>360</v>
      </c>
    </row>
    <row r="883" spans="1:54" s="81" customFormat="1" x14ac:dyDescent="0.25">
      <c r="A883" s="79">
        <v>881</v>
      </c>
      <c r="B883" s="80">
        <f t="shared" si="290"/>
        <v>14.683333333333334</v>
      </c>
      <c r="C883" s="79">
        <v>53.7</v>
      </c>
      <c r="D883" s="79" t="s">
        <v>8</v>
      </c>
      <c r="F883" s="117"/>
      <c r="G883" s="117"/>
      <c r="H883" s="112">
        <f t="shared" si="291"/>
        <v>0</v>
      </c>
      <c r="I883" s="121"/>
      <c r="J883" s="92">
        <f t="shared" si="292"/>
        <v>0</v>
      </c>
      <c r="K883" s="83"/>
      <c r="L883" s="94">
        <v>881</v>
      </c>
      <c r="M883" s="114">
        <f t="shared" ca="1" si="288"/>
        <v>1426.4568800087602</v>
      </c>
      <c r="N883" s="115">
        <f ca="1">AS883</f>
        <v>-144</v>
      </c>
      <c r="O883" s="83"/>
      <c r="P883" s="102"/>
      <c r="Q883" s="102"/>
      <c r="R883" s="102"/>
      <c r="S883" s="102"/>
      <c r="T883" s="83"/>
      <c r="U883" s="83"/>
      <c r="V883" s="83"/>
      <c r="W883" s="83"/>
      <c r="X883" s="83"/>
      <c r="Y883" s="83"/>
      <c r="Z883" s="83"/>
      <c r="AA883" s="83"/>
      <c r="AB883" s="83"/>
      <c r="AC883" s="83">
        <f t="shared" si="304"/>
        <v>0</v>
      </c>
      <c r="AD883" s="83">
        <f t="shared" si="305"/>
        <v>0</v>
      </c>
      <c r="AE883" s="83"/>
      <c r="AF883" s="83">
        <f t="shared" si="293"/>
        <v>0</v>
      </c>
      <c r="AG883" s="83">
        <f t="shared" si="294"/>
        <v>0</v>
      </c>
      <c r="AH883" s="83"/>
      <c r="AI883" s="83"/>
      <c r="AJ883" s="83"/>
      <c r="AK883" s="83"/>
      <c r="AL883" s="83"/>
      <c r="AM883" s="83"/>
      <c r="AN883" s="83"/>
      <c r="AO883" s="83"/>
      <c r="AP883" s="83"/>
      <c r="AQ883" s="83">
        <f t="shared" ca="1" si="295"/>
        <v>0</v>
      </c>
      <c r="AR883" s="83">
        <f t="shared" ca="1" si="296"/>
        <v>-144</v>
      </c>
      <c r="AS883" s="83">
        <f t="shared" ca="1" si="289"/>
        <v>-144</v>
      </c>
      <c r="AT883" s="83" cm="1">
        <f t="array" aca="1" ref="AT883" ca="1">_xlfn.LET(_xlpm.rozsah, $F$3:$F$10001,_xlpm.podminka, (_xlpm.rozsah&gt;M883)*(ISNUMBER(_xlpm.rozsah)),_xlpm.indexy, IF(_xlpm.podminka, ROW(_xlpm.rozsah)-MIN(ROW(_xlpm.rozsah))+1),_xlpm.prvni, MIN(_xlpm.indexy),_xlpm.finalni, IF(_xlpm.prvni=1, 2, _xlpm.prvni),INDEX(_xlpm.rozsah, _xlpm.finalni))</f>
        <v>1500</v>
      </c>
      <c r="AU883" s="83" cm="1">
        <f t="array" aca="1" ref="AU883" ca="1">INDEX($F$3:$F$10001,MATCH(AT883,$F$3:$F$10004,0)-1)</f>
        <v>1400</v>
      </c>
      <c r="AV883" s="83">
        <f t="shared" ca="1" si="306"/>
        <v>-144</v>
      </c>
      <c r="AW883" s="83">
        <f t="shared" ca="1" si="307"/>
        <v>-144</v>
      </c>
      <c r="AX883" s="83">
        <f t="shared" ca="1" si="297"/>
        <v>360</v>
      </c>
      <c r="AY883" s="83">
        <f t="shared" ca="1" si="298"/>
        <v>360</v>
      </c>
      <c r="AZ883" s="83">
        <f t="shared" ca="1" si="299"/>
        <v>0</v>
      </c>
      <c r="BA883" s="83">
        <f t="shared" ca="1" si="300"/>
        <v>360</v>
      </c>
      <c r="BB883" s="83">
        <f t="shared" ca="1" si="301"/>
        <v>360</v>
      </c>
    </row>
    <row r="884" spans="1:54" s="81" customFormat="1" x14ac:dyDescent="0.25">
      <c r="A884" s="79">
        <v>882</v>
      </c>
      <c r="B884" s="80">
        <f t="shared" si="290"/>
        <v>14.7</v>
      </c>
      <c r="C884" s="79">
        <v>47.5</v>
      </c>
      <c r="D884" s="79" t="s">
        <v>8</v>
      </c>
      <c r="F884" s="117"/>
      <c r="G884" s="117"/>
      <c r="H884" s="112">
        <f t="shared" si="291"/>
        <v>0</v>
      </c>
      <c r="I884" s="121"/>
      <c r="J884" s="92">
        <f t="shared" si="292"/>
        <v>0</v>
      </c>
      <c r="K884" s="83"/>
      <c r="L884" s="94">
        <v>882</v>
      </c>
      <c r="M884" s="114">
        <f t="shared" ca="1" si="288"/>
        <v>1377.2197728196668</v>
      </c>
      <c r="N884" s="115">
        <f ca="1">AS884</f>
        <v>-140.91120908721334</v>
      </c>
      <c r="O884" s="83"/>
      <c r="P884" s="102"/>
      <c r="Q884" s="102"/>
      <c r="R884" s="102"/>
      <c r="S884" s="102"/>
      <c r="T884" s="83"/>
      <c r="U884" s="83"/>
      <c r="V884" s="83"/>
      <c r="W884" s="83"/>
      <c r="X884" s="83"/>
      <c r="Y884" s="83"/>
      <c r="Z884" s="83"/>
      <c r="AA884" s="83"/>
      <c r="AB884" s="83"/>
      <c r="AC884" s="83">
        <f t="shared" si="304"/>
        <v>0</v>
      </c>
      <c r="AD884" s="83">
        <f t="shared" si="305"/>
        <v>0</v>
      </c>
      <c r="AE884" s="83"/>
      <c r="AF884" s="83">
        <f t="shared" si="293"/>
        <v>0</v>
      </c>
      <c r="AG884" s="83">
        <f t="shared" si="294"/>
        <v>0</v>
      </c>
      <c r="AH884" s="83"/>
      <c r="AI884" s="83"/>
      <c r="AJ884" s="83"/>
      <c r="AK884" s="83"/>
      <c r="AL884" s="83"/>
      <c r="AM884" s="83"/>
      <c r="AN884" s="83"/>
      <c r="AO884" s="83"/>
      <c r="AP884" s="83"/>
      <c r="AQ884" s="83">
        <f t="shared" ca="1" si="295"/>
        <v>4</v>
      </c>
      <c r="AR884" s="83">
        <f t="shared" ca="1" si="296"/>
        <v>-143.08879091278666</v>
      </c>
      <c r="AS884" s="83">
        <f t="shared" ca="1" si="289"/>
        <v>-140.91120908721334</v>
      </c>
      <c r="AT884" s="83" cm="1">
        <f t="array" aca="1" ref="AT884" ca="1">_xlfn.LET(_xlpm.rozsah, $F$3:$F$10001,_xlpm.podminka, (_xlpm.rozsah&gt;M884)*(ISNUMBER(_xlpm.rozsah)),_xlpm.indexy, IF(_xlpm.podminka, ROW(_xlpm.rozsah)-MIN(ROW(_xlpm.rozsah))+1),_xlpm.prvni, MIN(_xlpm.indexy),_xlpm.finalni, IF(_xlpm.prvni=1, 2, _xlpm.prvni),INDEX(_xlpm.rozsah, _xlpm.finalni))</f>
        <v>1400</v>
      </c>
      <c r="AU884" s="83" cm="1">
        <f t="array" aca="1" ref="AU884" ca="1">INDEX($F$3:$F$10001,MATCH(AT884,$F$3:$F$10004,0)-1)</f>
        <v>1300</v>
      </c>
      <c r="AV884" s="83">
        <f t="shared" ca="1" si="306"/>
        <v>-144</v>
      </c>
      <c r="AW884" s="83">
        <f t="shared" ca="1" si="307"/>
        <v>-140</v>
      </c>
      <c r="AX884" s="83">
        <f t="shared" ca="1" si="297"/>
        <v>360</v>
      </c>
      <c r="AY884" s="83">
        <f t="shared" ca="1" si="298"/>
        <v>350</v>
      </c>
      <c r="AZ884" s="83">
        <f t="shared" ca="1" si="299"/>
        <v>10</v>
      </c>
      <c r="BA884" s="83">
        <f t="shared" ca="1" si="300"/>
        <v>352.2780227180333</v>
      </c>
      <c r="BB884" s="83">
        <f t="shared" ca="1" si="301"/>
        <v>357.7219772819667</v>
      </c>
    </row>
    <row r="885" spans="1:54" s="81" customFormat="1" x14ac:dyDescent="0.25">
      <c r="A885" s="79">
        <v>883</v>
      </c>
      <c r="B885" s="80">
        <f t="shared" si="290"/>
        <v>14.716666666666667</v>
      </c>
      <c r="C885" s="79">
        <v>40.6</v>
      </c>
      <c r="D885" s="79" t="s">
        <v>8</v>
      </c>
      <c r="F885" s="117"/>
      <c r="G885" s="117"/>
      <c r="H885" s="112">
        <f t="shared" si="291"/>
        <v>0</v>
      </c>
      <c r="I885" s="121"/>
      <c r="J885" s="92">
        <f t="shared" si="292"/>
        <v>0</v>
      </c>
      <c r="K885" s="83"/>
      <c r="L885" s="94">
        <v>883</v>
      </c>
      <c r="M885" s="114">
        <f t="shared" ca="1" si="288"/>
        <v>1322.4236373995468</v>
      </c>
      <c r="N885" s="115">
        <f ca="1">AS885</f>
        <v>-143.10305450401813</v>
      </c>
      <c r="O885" s="83"/>
      <c r="P885" s="102"/>
      <c r="Q885" s="102"/>
      <c r="R885" s="102"/>
      <c r="S885" s="102"/>
      <c r="T885" s="83"/>
      <c r="U885" s="83"/>
      <c r="V885" s="83"/>
      <c r="W885" s="83"/>
      <c r="X885" s="83"/>
      <c r="Y885" s="83"/>
      <c r="Z885" s="83"/>
      <c r="AA885" s="83"/>
      <c r="AB885" s="83"/>
      <c r="AC885" s="83">
        <f t="shared" si="304"/>
        <v>0</v>
      </c>
      <c r="AD885" s="83">
        <f t="shared" si="305"/>
        <v>0</v>
      </c>
      <c r="AE885" s="83"/>
      <c r="AF885" s="83">
        <f t="shared" si="293"/>
        <v>0</v>
      </c>
      <c r="AG885" s="83">
        <f t="shared" si="294"/>
        <v>0</v>
      </c>
      <c r="AH885" s="83"/>
      <c r="AI885" s="83"/>
      <c r="AJ885" s="83"/>
      <c r="AK885" s="83"/>
      <c r="AL885" s="83"/>
      <c r="AM885" s="83"/>
      <c r="AN885" s="83"/>
      <c r="AO885" s="83"/>
      <c r="AP885" s="83"/>
      <c r="AQ885" s="83">
        <f t="shared" ca="1" si="295"/>
        <v>4</v>
      </c>
      <c r="AR885" s="83">
        <f t="shared" ca="1" si="296"/>
        <v>-140.89694549598187</v>
      </c>
      <c r="AS885" s="83">
        <f t="shared" ca="1" si="289"/>
        <v>-143.10305450401813</v>
      </c>
      <c r="AT885" s="83" cm="1">
        <f t="array" aca="1" ref="AT885" ca="1">_xlfn.LET(_xlpm.rozsah, $F$3:$F$10001,_xlpm.podminka, (_xlpm.rozsah&gt;M885)*(ISNUMBER(_xlpm.rozsah)),_xlpm.indexy, IF(_xlpm.podminka, ROW(_xlpm.rozsah)-MIN(ROW(_xlpm.rozsah))+1),_xlpm.prvni, MIN(_xlpm.indexy),_xlpm.finalni, IF(_xlpm.prvni=1, 2, _xlpm.prvni),INDEX(_xlpm.rozsah, _xlpm.finalni))</f>
        <v>1400</v>
      </c>
      <c r="AU885" s="83" cm="1">
        <f t="array" aca="1" ref="AU885" ca="1">INDEX($F$3:$F$10001,MATCH(AT885,$F$3:$F$10004,0)-1)</f>
        <v>1300</v>
      </c>
      <c r="AV885" s="83">
        <f t="shared" ca="1" si="306"/>
        <v>-144</v>
      </c>
      <c r="AW885" s="83">
        <f t="shared" ca="1" si="307"/>
        <v>-140</v>
      </c>
      <c r="AX885" s="83">
        <f t="shared" ca="1" si="297"/>
        <v>360</v>
      </c>
      <c r="AY885" s="83">
        <f t="shared" ca="1" si="298"/>
        <v>350</v>
      </c>
      <c r="AZ885" s="83">
        <f t="shared" ca="1" si="299"/>
        <v>10</v>
      </c>
      <c r="BA885" s="83">
        <f t="shared" ca="1" si="300"/>
        <v>357.75763626004533</v>
      </c>
      <c r="BB885" s="83">
        <f t="shared" ca="1" si="301"/>
        <v>352.24236373995467</v>
      </c>
    </row>
    <row r="886" spans="1:54" s="81" customFormat="1" x14ac:dyDescent="0.25">
      <c r="A886" s="79">
        <v>884</v>
      </c>
      <c r="B886" s="80">
        <f t="shared" si="290"/>
        <v>14.733333333333333</v>
      </c>
      <c r="C886" s="79">
        <v>34.1</v>
      </c>
      <c r="D886" s="79" t="s">
        <v>8</v>
      </c>
      <c r="F886" s="117"/>
      <c r="G886" s="117"/>
      <c r="H886" s="112">
        <f t="shared" si="291"/>
        <v>0</v>
      </c>
      <c r="I886" s="121"/>
      <c r="J886" s="92">
        <f t="shared" si="292"/>
        <v>0</v>
      </c>
      <c r="K886" s="83"/>
      <c r="L886" s="94">
        <v>884</v>
      </c>
      <c r="M886" s="114">
        <f t="shared" ca="1" si="288"/>
        <v>1270.8040895400136</v>
      </c>
      <c r="N886" s="115">
        <f ca="1">AS886</f>
        <v>-131.50350925519837</v>
      </c>
      <c r="O886" s="83"/>
      <c r="P886" s="102"/>
      <c r="Q886" s="102"/>
      <c r="R886" s="102"/>
      <c r="S886" s="102"/>
      <c r="T886" s="83"/>
      <c r="U886" s="83"/>
      <c r="V886" s="83"/>
      <c r="W886" s="83"/>
      <c r="X886" s="83"/>
      <c r="Y886" s="83"/>
      <c r="Z886" s="83"/>
      <c r="AA886" s="83"/>
      <c r="AB886" s="83"/>
      <c r="AC886" s="83">
        <f t="shared" si="304"/>
        <v>0</v>
      </c>
      <c r="AD886" s="83">
        <f t="shared" si="305"/>
        <v>0</v>
      </c>
      <c r="AE886" s="83"/>
      <c r="AF886" s="83">
        <f t="shared" si="293"/>
        <v>0</v>
      </c>
      <c r="AG886" s="83">
        <f t="shared" si="294"/>
        <v>0</v>
      </c>
      <c r="AH886" s="83"/>
      <c r="AI886" s="83"/>
      <c r="AJ886" s="83"/>
      <c r="AK886" s="83"/>
      <c r="AL886" s="83"/>
      <c r="AM886" s="83"/>
      <c r="AN886" s="83"/>
      <c r="AO886" s="83"/>
      <c r="AP886" s="83"/>
      <c r="AQ886" s="83">
        <f t="shared" ca="1" si="295"/>
        <v>12</v>
      </c>
      <c r="AR886" s="83">
        <f t="shared" ca="1" si="296"/>
        <v>-136.49649074480163</v>
      </c>
      <c r="AS886" s="83">
        <f t="shared" ca="1" si="289"/>
        <v>-131.50350925519837</v>
      </c>
      <c r="AT886" s="83" cm="1">
        <f t="array" aca="1" ref="AT886" ca="1">_xlfn.LET(_xlpm.rozsah, $F$3:$F$10001,_xlpm.podminka, (_xlpm.rozsah&gt;M886)*(ISNUMBER(_xlpm.rozsah)),_xlpm.indexy, IF(_xlpm.podminka, ROW(_xlpm.rozsah)-MIN(ROW(_xlpm.rozsah))+1),_xlpm.prvni, MIN(_xlpm.indexy),_xlpm.finalni, IF(_xlpm.prvni=1, 2, _xlpm.prvni),INDEX(_xlpm.rozsah, _xlpm.finalni))</f>
        <v>1300</v>
      </c>
      <c r="AU886" s="83" cm="1">
        <f t="array" aca="1" ref="AU886" ca="1">INDEX($F$3:$F$10001,MATCH(AT886,$F$3:$F$10004,0)-1)</f>
        <v>1200</v>
      </c>
      <c r="AV886" s="83">
        <f t="shared" ca="1" si="306"/>
        <v>-140</v>
      </c>
      <c r="AW886" s="83">
        <f t="shared" ca="1" si="307"/>
        <v>-128</v>
      </c>
      <c r="AX886" s="83">
        <f t="shared" ca="1" si="297"/>
        <v>350</v>
      </c>
      <c r="AY886" s="83">
        <f t="shared" ca="1" si="298"/>
        <v>320</v>
      </c>
      <c r="AZ886" s="83">
        <f t="shared" ca="1" si="299"/>
        <v>30</v>
      </c>
      <c r="BA886" s="83">
        <f t="shared" ca="1" si="300"/>
        <v>328.75877313799595</v>
      </c>
      <c r="BB886" s="83">
        <f t="shared" ca="1" si="301"/>
        <v>341.24122686200405</v>
      </c>
    </row>
    <row r="887" spans="1:54" x14ac:dyDescent="0.25">
      <c r="A887" s="58">
        <v>885</v>
      </c>
      <c r="B887" s="59">
        <f t="shared" si="290"/>
        <v>14.75</v>
      </c>
      <c r="C887" s="58">
        <v>45.3</v>
      </c>
      <c r="D887" s="58">
        <v>0</v>
      </c>
      <c r="F887" s="117"/>
      <c r="G887" s="117"/>
      <c r="H887" s="112">
        <f t="shared" si="291"/>
        <v>0</v>
      </c>
      <c r="I887" s="121"/>
      <c r="J887" s="92">
        <f t="shared" si="292"/>
        <v>0</v>
      </c>
      <c r="L887" s="94">
        <v>885</v>
      </c>
      <c r="M887" s="114">
        <f t="shared" ca="1" si="288"/>
        <v>1359.7485412364401</v>
      </c>
      <c r="N887" s="115">
        <f>( IF(ISNUMBER(D887), D887,1)/100)*$BE$5 - $T$23 + $T$21</f>
        <v>0</v>
      </c>
      <c r="P887" s="102"/>
      <c r="Q887" s="102"/>
      <c r="R887" s="102"/>
      <c r="S887" s="102"/>
      <c r="AC887" s="83">
        <f t="shared" si="304"/>
        <v>0</v>
      </c>
      <c r="AD887" s="83">
        <f t="shared" si="305"/>
        <v>0</v>
      </c>
      <c r="AF887" s="83">
        <f t="shared" si="293"/>
        <v>0</v>
      </c>
      <c r="AG887" s="83">
        <f t="shared" si="294"/>
        <v>0</v>
      </c>
      <c r="AQ887" s="83">
        <f t="shared" ca="1" si="295"/>
        <v>4</v>
      </c>
      <c r="AR887" s="83">
        <f t="shared" ca="1" si="296"/>
        <v>-142.3899416494576</v>
      </c>
      <c r="AS887" s="83">
        <f t="shared" ca="1" si="289"/>
        <v>-141.6100583505424</v>
      </c>
      <c r="AT887" s="83" cm="1">
        <f t="array" aca="1" ref="AT887" ca="1">_xlfn.LET(_xlpm.rozsah, $F$3:$F$10001,_xlpm.podminka, (_xlpm.rozsah&gt;M887)*(ISNUMBER(_xlpm.rozsah)),_xlpm.indexy, IF(_xlpm.podminka, ROW(_xlpm.rozsah)-MIN(ROW(_xlpm.rozsah))+1),_xlpm.prvni, MIN(_xlpm.indexy),_xlpm.finalni, IF(_xlpm.prvni=1, 2, _xlpm.prvni),INDEX(_xlpm.rozsah, _xlpm.finalni))</f>
        <v>1400</v>
      </c>
      <c r="AU887" s="83" cm="1">
        <f t="array" aca="1" ref="AU887" ca="1">INDEX($F$3:$F$10001,MATCH(AT887,$F$3:$F$10004,0)-1)</f>
        <v>1300</v>
      </c>
      <c r="AV887" s="83">
        <f t="shared" ca="1" si="306"/>
        <v>-144</v>
      </c>
      <c r="AW887" s="83">
        <f t="shared" ca="1" si="307"/>
        <v>-140</v>
      </c>
      <c r="AX887" s="83">
        <f t="shared" ca="1" si="297"/>
        <v>360</v>
      </c>
      <c r="AY887" s="83">
        <f t="shared" ca="1" si="298"/>
        <v>350</v>
      </c>
      <c r="AZ887" s="83">
        <f t="shared" ca="1" si="299"/>
        <v>10</v>
      </c>
      <c r="BA887" s="83">
        <f t="shared" ca="1" si="300"/>
        <v>354.02514587635596</v>
      </c>
      <c r="BB887" s="83">
        <f t="shared" ca="1" si="301"/>
        <v>355.97485412364404</v>
      </c>
    </row>
    <row r="888" spans="1:54" s="81" customFormat="1" x14ac:dyDescent="0.25">
      <c r="A888" s="79">
        <v>886</v>
      </c>
      <c r="B888" s="80">
        <f t="shared" si="290"/>
        <v>14.766666666666667</v>
      </c>
      <c r="C888" s="79">
        <v>56.4</v>
      </c>
      <c r="D888" s="79" t="s">
        <v>8</v>
      </c>
      <c r="F888" s="117"/>
      <c r="G888" s="117"/>
      <c r="H888" s="112">
        <f t="shared" si="291"/>
        <v>0</v>
      </c>
      <c r="I888" s="121"/>
      <c r="J888" s="92">
        <f t="shared" si="292"/>
        <v>0</v>
      </c>
      <c r="K888" s="83"/>
      <c r="L888" s="94">
        <v>886</v>
      </c>
      <c r="M888" s="114">
        <f t="shared" ca="1" si="288"/>
        <v>1447.8988460427202</v>
      </c>
      <c r="N888" s="115">
        <f t="shared" ref="N888:N895" ca="1" si="309">AS888</f>
        <v>-144</v>
      </c>
      <c r="O888" s="83"/>
      <c r="P888" s="102"/>
      <c r="Q888" s="102"/>
      <c r="R888" s="102"/>
      <c r="S888" s="102"/>
      <c r="T888" s="83"/>
      <c r="U888" s="83"/>
      <c r="V888" s="83"/>
      <c r="W888" s="83"/>
      <c r="X888" s="83"/>
      <c r="Y888" s="83"/>
      <c r="Z888" s="83"/>
      <c r="AA888" s="83"/>
      <c r="AB888" s="83"/>
      <c r="AC888" s="83">
        <f t="shared" si="304"/>
        <v>0</v>
      </c>
      <c r="AD888" s="83">
        <f t="shared" si="305"/>
        <v>0</v>
      </c>
      <c r="AE888" s="83"/>
      <c r="AF888" s="83">
        <f t="shared" si="293"/>
        <v>0</v>
      </c>
      <c r="AG888" s="83">
        <f t="shared" si="294"/>
        <v>0</v>
      </c>
      <c r="AH888" s="83"/>
      <c r="AI888" s="83"/>
      <c r="AJ888" s="83"/>
      <c r="AK888" s="83"/>
      <c r="AL888" s="83"/>
      <c r="AM888" s="83"/>
      <c r="AN888" s="83"/>
      <c r="AO888" s="83"/>
      <c r="AP888" s="83"/>
      <c r="AQ888" s="83">
        <f t="shared" ca="1" si="295"/>
        <v>0</v>
      </c>
      <c r="AR888" s="83">
        <f t="shared" ca="1" si="296"/>
        <v>-144</v>
      </c>
      <c r="AS888" s="83">
        <f t="shared" ca="1" si="289"/>
        <v>-144</v>
      </c>
      <c r="AT888" s="83" cm="1">
        <f t="array" aca="1" ref="AT888" ca="1">_xlfn.LET(_xlpm.rozsah, $F$3:$F$10001,_xlpm.podminka, (_xlpm.rozsah&gt;M888)*(ISNUMBER(_xlpm.rozsah)),_xlpm.indexy, IF(_xlpm.podminka, ROW(_xlpm.rozsah)-MIN(ROW(_xlpm.rozsah))+1),_xlpm.prvni, MIN(_xlpm.indexy),_xlpm.finalni, IF(_xlpm.prvni=1, 2, _xlpm.prvni),INDEX(_xlpm.rozsah, _xlpm.finalni))</f>
        <v>1500</v>
      </c>
      <c r="AU888" s="83" cm="1">
        <f t="array" aca="1" ref="AU888" ca="1">INDEX($F$3:$F$10001,MATCH(AT888,$F$3:$F$10004,0)-1)</f>
        <v>1400</v>
      </c>
      <c r="AV888" s="83">
        <f t="shared" ca="1" si="306"/>
        <v>-144</v>
      </c>
      <c r="AW888" s="83">
        <f t="shared" ca="1" si="307"/>
        <v>-144</v>
      </c>
      <c r="AX888" s="83">
        <f t="shared" ca="1" si="297"/>
        <v>360</v>
      </c>
      <c r="AY888" s="83">
        <f t="shared" ca="1" si="298"/>
        <v>360</v>
      </c>
      <c r="AZ888" s="83">
        <f t="shared" ca="1" si="299"/>
        <v>0</v>
      </c>
      <c r="BA888" s="83">
        <f t="shared" ca="1" si="300"/>
        <v>360</v>
      </c>
      <c r="BB888" s="83">
        <f t="shared" ca="1" si="301"/>
        <v>360</v>
      </c>
    </row>
    <row r="889" spans="1:54" s="81" customFormat="1" x14ac:dyDescent="0.25">
      <c r="A889" s="79">
        <v>887</v>
      </c>
      <c r="B889" s="80">
        <f t="shared" si="290"/>
        <v>14.783333333333333</v>
      </c>
      <c r="C889" s="79">
        <v>51</v>
      </c>
      <c r="D889" s="79" t="s">
        <v>8</v>
      </c>
      <c r="F889" s="117"/>
      <c r="G889" s="117"/>
      <c r="H889" s="112">
        <f t="shared" si="291"/>
        <v>0</v>
      </c>
      <c r="I889" s="121"/>
      <c r="J889" s="92">
        <f t="shared" si="292"/>
        <v>0</v>
      </c>
      <c r="K889" s="83"/>
      <c r="L889" s="94">
        <v>887</v>
      </c>
      <c r="M889" s="114">
        <f t="shared" ca="1" si="288"/>
        <v>1405.0149139748</v>
      </c>
      <c r="N889" s="115">
        <f t="shared" ca="1" si="309"/>
        <v>-144</v>
      </c>
      <c r="O889" s="83"/>
      <c r="P889" s="102"/>
      <c r="Q889" s="102"/>
      <c r="R889" s="102"/>
      <c r="S889" s="102"/>
      <c r="T889" s="83"/>
      <c r="U889" s="83"/>
      <c r="V889" s="83"/>
      <c r="W889" s="83"/>
      <c r="X889" s="83"/>
      <c r="Y889" s="83"/>
      <c r="Z889" s="83"/>
      <c r="AA889" s="83"/>
      <c r="AB889" s="83"/>
      <c r="AC889" s="83">
        <f t="shared" si="304"/>
        <v>0</v>
      </c>
      <c r="AD889" s="83">
        <f t="shared" si="305"/>
        <v>0</v>
      </c>
      <c r="AE889" s="83"/>
      <c r="AF889" s="83">
        <f t="shared" si="293"/>
        <v>0</v>
      </c>
      <c r="AG889" s="83">
        <f t="shared" si="294"/>
        <v>0</v>
      </c>
      <c r="AH889" s="83"/>
      <c r="AI889" s="83"/>
      <c r="AJ889" s="83"/>
      <c r="AK889" s="83"/>
      <c r="AL889" s="83"/>
      <c r="AM889" s="83"/>
      <c r="AN889" s="83"/>
      <c r="AO889" s="83"/>
      <c r="AP889" s="83"/>
      <c r="AQ889" s="83">
        <f t="shared" ca="1" si="295"/>
        <v>0</v>
      </c>
      <c r="AR889" s="83">
        <f t="shared" ca="1" si="296"/>
        <v>-144</v>
      </c>
      <c r="AS889" s="83">
        <f t="shared" ca="1" si="289"/>
        <v>-144</v>
      </c>
      <c r="AT889" s="83" cm="1">
        <f t="array" aca="1" ref="AT889" ca="1">_xlfn.LET(_xlpm.rozsah, $F$3:$F$10001,_xlpm.podminka, (_xlpm.rozsah&gt;M889)*(ISNUMBER(_xlpm.rozsah)),_xlpm.indexy, IF(_xlpm.podminka, ROW(_xlpm.rozsah)-MIN(ROW(_xlpm.rozsah))+1),_xlpm.prvni, MIN(_xlpm.indexy),_xlpm.finalni, IF(_xlpm.prvni=1, 2, _xlpm.prvni),INDEX(_xlpm.rozsah, _xlpm.finalni))</f>
        <v>1500</v>
      </c>
      <c r="AU889" s="83" cm="1">
        <f t="array" aca="1" ref="AU889" ca="1">INDEX($F$3:$F$10001,MATCH(AT889,$F$3:$F$10004,0)-1)</f>
        <v>1400</v>
      </c>
      <c r="AV889" s="83">
        <f t="shared" ca="1" si="306"/>
        <v>-144</v>
      </c>
      <c r="AW889" s="83">
        <f t="shared" ca="1" si="307"/>
        <v>-144</v>
      </c>
      <c r="AX889" s="83">
        <f t="shared" ca="1" si="297"/>
        <v>360</v>
      </c>
      <c r="AY889" s="83">
        <f t="shared" ca="1" si="298"/>
        <v>360</v>
      </c>
      <c r="AZ889" s="83">
        <f t="shared" ca="1" si="299"/>
        <v>0</v>
      </c>
      <c r="BA889" s="83">
        <f t="shared" ca="1" si="300"/>
        <v>360</v>
      </c>
      <c r="BB889" s="83">
        <f t="shared" ca="1" si="301"/>
        <v>360</v>
      </c>
    </row>
    <row r="890" spans="1:54" s="81" customFormat="1" x14ac:dyDescent="0.25">
      <c r="A890" s="79">
        <v>888</v>
      </c>
      <c r="B890" s="80">
        <f t="shared" si="290"/>
        <v>14.8</v>
      </c>
      <c r="C890" s="79">
        <v>44.5</v>
      </c>
      <c r="D890" s="79" t="s">
        <v>8</v>
      </c>
      <c r="F890" s="117"/>
      <c r="G890" s="117"/>
      <c r="H890" s="112">
        <f t="shared" si="291"/>
        <v>0</v>
      </c>
      <c r="I890" s="121"/>
      <c r="J890" s="92">
        <f t="shared" si="292"/>
        <v>0</v>
      </c>
      <c r="K890" s="83"/>
      <c r="L890" s="94">
        <v>888</v>
      </c>
      <c r="M890" s="114">
        <f t="shared" ca="1" si="288"/>
        <v>1353.3953661152668</v>
      </c>
      <c r="N890" s="115">
        <f t="shared" ca="1" si="309"/>
        <v>-141.86418535538934</v>
      </c>
      <c r="O890" s="83"/>
      <c r="P890" s="102"/>
      <c r="Q890" s="102"/>
      <c r="R890" s="102"/>
      <c r="S890" s="102"/>
      <c r="T890" s="83"/>
      <c r="U890" s="83"/>
      <c r="V890" s="83"/>
      <c r="W890" s="83"/>
      <c r="X890" s="83"/>
      <c r="Y890" s="83"/>
      <c r="Z890" s="83"/>
      <c r="AA890" s="83"/>
      <c r="AB890" s="83"/>
      <c r="AC890" s="83">
        <f t="shared" si="304"/>
        <v>0</v>
      </c>
      <c r="AD890" s="83">
        <f t="shared" si="305"/>
        <v>0</v>
      </c>
      <c r="AE890" s="83"/>
      <c r="AF890" s="83">
        <f t="shared" si="293"/>
        <v>0</v>
      </c>
      <c r="AG890" s="83">
        <f t="shared" si="294"/>
        <v>0</v>
      </c>
      <c r="AH890" s="83"/>
      <c r="AI890" s="83"/>
      <c r="AJ890" s="83"/>
      <c r="AK890" s="83"/>
      <c r="AL890" s="83"/>
      <c r="AM890" s="83"/>
      <c r="AN890" s="83"/>
      <c r="AO890" s="83"/>
      <c r="AP890" s="83"/>
      <c r="AQ890" s="83">
        <f t="shared" ca="1" si="295"/>
        <v>4</v>
      </c>
      <c r="AR890" s="83">
        <f t="shared" ca="1" si="296"/>
        <v>-142.13581464461066</v>
      </c>
      <c r="AS890" s="83">
        <f t="shared" ca="1" si="289"/>
        <v>-141.86418535538934</v>
      </c>
      <c r="AT890" s="83" cm="1">
        <f t="array" aca="1" ref="AT890" ca="1">_xlfn.LET(_xlpm.rozsah, $F$3:$F$10001,_xlpm.podminka, (_xlpm.rozsah&gt;M890)*(ISNUMBER(_xlpm.rozsah)),_xlpm.indexy, IF(_xlpm.podminka, ROW(_xlpm.rozsah)-MIN(ROW(_xlpm.rozsah))+1),_xlpm.prvni, MIN(_xlpm.indexy),_xlpm.finalni, IF(_xlpm.prvni=1, 2, _xlpm.prvni),INDEX(_xlpm.rozsah, _xlpm.finalni))</f>
        <v>1400</v>
      </c>
      <c r="AU890" s="83" cm="1">
        <f t="array" aca="1" ref="AU890" ca="1">INDEX($F$3:$F$10001,MATCH(AT890,$F$3:$F$10004,0)-1)</f>
        <v>1300</v>
      </c>
      <c r="AV890" s="83">
        <f t="shared" ca="1" si="306"/>
        <v>-144</v>
      </c>
      <c r="AW890" s="83">
        <f t="shared" ca="1" si="307"/>
        <v>-140</v>
      </c>
      <c r="AX890" s="83">
        <f t="shared" ca="1" si="297"/>
        <v>360</v>
      </c>
      <c r="AY890" s="83">
        <f t="shared" ca="1" si="298"/>
        <v>350</v>
      </c>
      <c r="AZ890" s="83">
        <f t="shared" ca="1" si="299"/>
        <v>10</v>
      </c>
      <c r="BA890" s="83">
        <f t="shared" ca="1" si="300"/>
        <v>354.66046338847332</v>
      </c>
      <c r="BB890" s="83">
        <f t="shared" ca="1" si="301"/>
        <v>355.33953661152668</v>
      </c>
    </row>
    <row r="891" spans="1:54" s="81" customFormat="1" x14ac:dyDescent="0.25">
      <c r="A891" s="79">
        <v>889</v>
      </c>
      <c r="B891" s="80">
        <f t="shared" si="290"/>
        <v>14.816666666666666</v>
      </c>
      <c r="C891" s="79">
        <v>36.4</v>
      </c>
      <c r="D891" s="79" t="s">
        <v>8</v>
      </c>
      <c r="F891" s="117"/>
      <c r="G891" s="117"/>
      <c r="H891" s="112">
        <f t="shared" si="291"/>
        <v>0</v>
      </c>
      <c r="I891" s="121"/>
      <c r="J891" s="92">
        <f t="shared" si="292"/>
        <v>0</v>
      </c>
      <c r="K891" s="83"/>
      <c r="L891" s="94">
        <v>889</v>
      </c>
      <c r="M891" s="114">
        <f t="shared" ca="1" si="288"/>
        <v>1289.0694680133868</v>
      </c>
      <c r="N891" s="115">
        <f t="shared" ca="1" si="309"/>
        <v>-129.3116638383936</v>
      </c>
      <c r="O891" s="83"/>
      <c r="P891" s="102"/>
      <c r="Q891" s="102"/>
      <c r="R891" s="102"/>
      <c r="S891" s="102"/>
      <c r="T891" s="83"/>
      <c r="U891" s="83"/>
      <c r="V891" s="83"/>
      <c r="W891" s="83"/>
      <c r="X891" s="83"/>
      <c r="Y891" s="83"/>
      <c r="Z891" s="83"/>
      <c r="AA891" s="83"/>
      <c r="AB891" s="83"/>
      <c r="AC891" s="83">
        <f t="shared" si="304"/>
        <v>0</v>
      </c>
      <c r="AD891" s="83">
        <f t="shared" si="305"/>
        <v>0</v>
      </c>
      <c r="AE891" s="83"/>
      <c r="AF891" s="83">
        <f t="shared" si="293"/>
        <v>0</v>
      </c>
      <c r="AG891" s="83">
        <f t="shared" si="294"/>
        <v>0</v>
      </c>
      <c r="AH891" s="83"/>
      <c r="AI891" s="83"/>
      <c r="AJ891" s="83"/>
      <c r="AK891" s="83"/>
      <c r="AL891" s="83"/>
      <c r="AM891" s="83"/>
      <c r="AN891" s="83"/>
      <c r="AO891" s="83"/>
      <c r="AP891" s="83"/>
      <c r="AQ891" s="83">
        <f t="shared" ca="1" si="295"/>
        <v>12</v>
      </c>
      <c r="AR891" s="83">
        <f t="shared" ca="1" si="296"/>
        <v>-138.6883361616064</v>
      </c>
      <c r="AS891" s="83">
        <f t="shared" ca="1" si="289"/>
        <v>-129.3116638383936</v>
      </c>
      <c r="AT891" s="83" cm="1">
        <f t="array" aca="1" ref="AT891" ca="1">_xlfn.LET(_xlpm.rozsah, $F$3:$F$10001,_xlpm.podminka, (_xlpm.rozsah&gt;M891)*(ISNUMBER(_xlpm.rozsah)),_xlpm.indexy, IF(_xlpm.podminka, ROW(_xlpm.rozsah)-MIN(ROW(_xlpm.rozsah))+1),_xlpm.prvni, MIN(_xlpm.indexy),_xlpm.finalni, IF(_xlpm.prvni=1, 2, _xlpm.prvni),INDEX(_xlpm.rozsah, _xlpm.finalni))</f>
        <v>1300</v>
      </c>
      <c r="AU891" s="83" cm="1">
        <f t="array" aca="1" ref="AU891" ca="1">INDEX($F$3:$F$10001,MATCH(AT891,$F$3:$F$10004,0)-1)</f>
        <v>1200</v>
      </c>
      <c r="AV891" s="83">
        <f t="shared" ca="1" si="306"/>
        <v>-140</v>
      </c>
      <c r="AW891" s="83">
        <f t="shared" ca="1" si="307"/>
        <v>-128</v>
      </c>
      <c r="AX891" s="83">
        <f t="shared" ca="1" si="297"/>
        <v>350</v>
      </c>
      <c r="AY891" s="83">
        <f t="shared" ca="1" si="298"/>
        <v>320</v>
      </c>
      <c r="AZ891" s="83">
        <f t="shared" ca="1" si="299"/>
        <v>30</v>
      </c>
      <c r="BA891" s="83">
        <f t="shared" ca="1" si="300"/>
        <v>323.27915959598397</v>
      </c>
      <c r="BB891" s="83">
        <f t="shared" ca="1" si="301"/>
        <v>346.72084040401603</v>
      </c>
    </row>
    <row r="892" spans="1:54" s="81" customFormat="1" x14ac:dyDescent="0.25">
      <c r="A892" s="79">
        <v>890</v>
      </c>
      <c r="B892" s="80">
        <f t="shared" si="290"/>
        <v>14.833333333333334</v>
      </c>
      <c r="C892" s="79">
        <v>26.6</v>
      </c>
      <c r="D892" s="79" t="s">
        <v>8</v>
      </c>
      <c r="F892" s="117"/>
      <c r="G892" s="117"/>
      <c r="H892" s="112">
        <f t="shared" si="291"/>
        <v>0</v>
      </c>
      <c r="I892" s="121"/>
      <c r="J892" s="92">
        <f t="shared" si="292"/>
        <v>0</v>
      </c>
      <c r="K892" s="83"/>
      <c r="L892" s="94">
        <v>890</v>
      </c>
      <c r="M892" s="114">
        <f t="shared" ca="1" si="288"/>
        <v>1211.2430727790133</v>
      </c>
      <c r="N892" s="115">
        <f t="shared" ca="1" si="309"/>
        <v>-138.6508312665184</v>
      </c>
      <c r="O892" s="83"/>
      <c r="P892" s="102"/>
      <c r="Q892" s="102"/>
      <c r="R892" s="102"/>
      <c r="S892" s="102"/>
      <c r="T892" s="83"/>
      <c r="U892" s="83"/>
      <c r="V892" s="83"/>
      <c r="W892" s="83"/>
      <c r="X892" s="83"/>
      <c r="Y892" s="83"/>
      <c r="Z892" s="83"/>
      <c r="AA892" s="83"/>
      <c r="AB892" s="83"/>
      <c r="AC892" s="83">
        <f t="shared" si="304"/>
        <v>0</v>
      </c>
      <c r="AD892" s="83">
        <f t="shared" si="305"/>
        <v>0</v>
      </c>
      <c r="AE892" s="83"/>
      <c r="AF892" s="83">
        <f t="shared" si="293"/>
        <v>0</v>
      </c>
      <c r="AG892" s="83">
        <f t="shared" si="294"/>
        <v>0</v>
      </c>
      <c r="AH892" s="83"/>
      <c r="AI892" s="83"/>
      <c r="AJ892" s="83"/>
      <c r="AK892" s="83"/>
      <c r="AL892" s="83"/>
      <c r="AM892" s="83"/>
      <c r="AN892" s="83"/>
      <c r="AO892" s="83"/>
      <c r="AP892" s="83"/>
      <c r="AQ892" s="83">
        <f t="shared" ca="1" si="295"/>
        <v>12</v>
      </c>
      <c r="AR892" s="83">
        <f t="shared" ca="1" si="296"/>
        <v>-129.3491687334816</v>
      </c>
      <c r="AS892" s="83">
        <f t="shared" ca="1" si="289"/>
        <v>-138.6508312665184</v>
      </c>
      <c r="AT892" s="83" cm="1">
        <f t="array" aca="1" ref="AT892" ca="1">_xlfn.LET(_xlpm.rozsah, $F$3:$F$10001,_xlpm.podminka, (_xlpm.rozsah&gt;M892)*(ISNUMBER(_xlpm.rozsah)),_xlpm.indexy, IF(_xlpm.podminka, ROW(_xlpm.rozsah)-MIN(ROW(_xlpm.rozsah))+1),_xlpm.prvni, MIN(_xlpm.indexy),_xlpm.finalni, IF(_xlpm.prvni=1, 2, _xlpm.prvni),INDEX(_xlpm.rozsah, _xlpm.finalni))</f>
        <v>1300</v>
      </c>
      <c r="AU892" s="83" cm="1">
        <f t="array" aca="1" ref="AU892" ca="1">INDEX($F$3:$F$10001,MATCH(AT892,$F$3:$F$10004,0)-1)</f>
        <v>1200</v>
      </c>
      <c r="AV892" s="83">
        <f t="shared" ca="1" si="306"/>
        <v>-140</v>
      </c>
      <c r="AW892" s="83">
        <f t="shared" ca="1" si="307"/>
        <v>-128</v>
      </c>
      <c r="AX892" s="83">
        <f t="shared" ca="1" si="297"/>
        <v>350</v>
      </c>
      <c r="AY892" s="83">
        <f t="shared" ca="1" si="298"/>
        <v>320</v>
      </c>
      <c r="AZ892" s="83">
        <f t="shared" ca="1" si="299"/>
        <v>30</v>
      </c>
      <c r="BA892" s="83">
        <f t="shared" ca="1" si="300"/>
        <v>346.62707816629597</v>
      </c>
      <c r="BB892" s="83">
        <f t="shared" ca="1" si="301"/>
        <v>323.37292183370403</v>
      </c>
    </row>
    <row r="893" spans="1:54" s="81" customFormat="1" x14ac:dyDescent="0.25">
      <c r="A893" s="79">
        <v>891</v>
      </c>
      <c r="B893" s="80">
        <f t="shared" si="290"/>
        <v>14.85</v>
      </c>
      <c r="C893" s="79">
        <v>20</v>
      </c>
      <c r="D893" s="79" t="s">
        <v>8</v>
      </c>
      <c r="F893" s="117"/>
      <c r="G893" s="117"/>
      <c r="H893" s="112">
        <f t="shared" si="291"/>
        <v>0</v>
      </c>
      <c r="I893" s="121"/>
      <c r="J893" s="92">
        <f t="shared" si="292"/>
        <v>0</v>
      </c>
      <c r="K893" s="83"/>
      <c r="L893" s="94">
        <v>891</v>
      </c>
      <c r="M893" s="114">
        <f t="shared" ca="1" si="288"/>
        <v>1158.8293780293334</v>
      </c>
      <c r="N893" s="115">
        <f t="shared" ca="1" si="309"/>
        <v>-123.29364975765333</v>
      </c>
      <c r="O893" s="83"/>
      <c r="P893" s="102"/>
      <c r="Q893" s="102"/>
      <c r="R893" s="102"/>
      <c r="S893" s="102"/>
      <c r="T893" s="83"/>
      <c r="U893" s="83"/>
      <c r="V893" s="83"/>
      <c r="W893" s="83"/>
      <c r="X893" s="83"/>
      <c r="Y893" s="83"/>
      <c r="Z893" s="83"/>
      <c r="AA893" s="83"/>
      <c r="AB893" s="83"/>
      <c r="AC893" s="83">
        <f t="shared" si="304"/>
        <v>0</v>
      </c>
      <c r="AD893" s="83">
        <f t="shared" si="305"/>
        <v>0</v>
      </c>
      <c r="AE893" s="83"/>
      <c r="AF893" s="83">
        <f t="shared" si="293"/>
        <v>0</v>
      </c>
      <c r="AG893" s="83">
        <f t="shared" si="294"/>
        <v>0</v>
      </c>
      <c r="AH893" s="83"/>
      <c r="AI893" s="83"/>
      <c r="AJ893" s="83"/>
      <c r="AK893" s="83"/>
      <c r="AL893" s="83"/>
      <c r="AM893" s="83"/>
      <c r="AN893" s="83"/>
      <c r="AO893" s="83"/>
      <c r="AP893" s="83"/>
      <c r="AQ893" s="83">
        <f t="shared" ca="1" si="295"/>
        <v>8</v>
      </c>
      <c r="AR893" s="83">
        <f t="shared" ca="1" si="296"/>
        <v>-124.70635024234667</v>
      </c>
      <c r="AS893" s="83">
        <f t="shared" ca="1" si="289"/>
        <v>-123.29364975765333</v>
      </c>
      <c r="AT893" s="83" cm="1">
        <f t="array" aca="1" ref="AT893" ca="1">_xlfn.LET(_xlpm.rozsah, $F$3:$F$10001,_xlpm.podminka, (_xlpm.rozsah&gt;M893)*(ISNUMBER(_xlpm.rozsah)),_xlpm.indexy, IF(_xlpm.podminka, ROW(_xlpm.rozsah)-MIN(ROW(_xlpm.rozsah))+1),_xlpm.prvni, MIN(_xlpm.indexy),_xlpm.finalni, IF(_xlpm.prvni=1, 2, _xlpm.prvni),INDEX(_xlpm.rozsah, _xlpm.finalni))</f>
        <v>1200</v>
      </c>
      <c r="AU893" s="83" cm="1">
        <f t="array" aca="1" ref="AU893" ca="1">INDEX($F$3:$F$10001,MATCH(AT893,$F$3:$F$10004,0)-1)</f>
        <v>1100</v>
      </c>
      <c r="AV893" s="83">
        <f t="shared" ca="1" si="306"/>
        <v>-128</v>
      </c>
      <c r="AW893" s="83">
        <f t="shared" ca="1" si="307"/>
        <v>-120</v>
      </c>
      <c r="AX893" s="83">
        <f t="shared" ca="1" si="297"/>
        <v>320</v>
      </c>
      <c r="AY893" s="83">
        <f t="shared" ca="1" si="298"/>
        <v>300</v>
      </c>
      <c r="AZ893" s="83">
        <f t="shared" ca="1" si="299"/>
        <v>20</v>
      </c>
      <c r="BA893" s="83">
        <f t="shared" ca="1" si="300"/>
        <v>308.23412439413335</v>
      </c>
      <c r="BB893" s="83">
        <f t="shared" ca="1" si="301"/>
        <v>311.76587560586665</v>
      </c>
    </row>
    <row r="894" spans="1:54" s="81" customFormat="1" x14ac:dyDescent="0.25">
      <c r="A894" s="79">
        <v>892</v>
      </c>
      <c r="B894" s="80">
        <f t="shared" si="290"/>
        <v>14.866666666666667</v>
      </c>
      <c r="C894" s="79">
        <v>13.3</v>
      </c>
      <c r="D894" s="79" t="s">
        <v>8</v>
      </c>
      <c r="F894" s="117"/>
      <c r="G894" s="117"/>
      <c r="H894" s="112">
        <f t="shared" si="291"/>
        <v>0</v>
      </c>
      <c r="I894" s="121"/>
      <c r="J894" s="92">
        <f t="shared" si="292"/>
        <v>0</v>
      </c>
      <c r="K894" s="83"/>
      <c r="L894" s="94">
        <v>892</v>
      </c>
      <c r="M894" s="114">
        <f t="shared" ca="1" si="288"/>
        <v>1105.6215363895067</v>
      </c>
      <c r="N894" s="115">
        <f t="shared" ca="1" si="309"/>
        <v>-127.55027708883947</v>
      </c>
      <c r="O894" s="83"/>
      <c r="P894" s="102"/>
      <c r="Q894" s="102"/>
      <c r="R894" s="102"/>
      <c r="S894" s="102"/>
      <c r="T894" s="83"/>
      <c r="U894" s="83"/>
      <c r="V894" s="83"/>
      <c r="W894" s="83"/>
      <c r="X894" s="83"/>
      <c r="Y894" s="83"/>
      <c r="Z894" s="83"/>
      <c r="AA894" s="83"/>
      <c r="AB894" s="83"/>
      <c r="AC894" s="83">
        <f t="shared" si="304"/>
        <v>0</v>
      </c>
      <c r="AD894" s="83">
        <f t="shared" si="305"/>
        <v>0</v>
      </c>
      <c r="AE894" s="83"/>
      <c r="AF894" s="83">
        <f t="shared" si="293"/>
        <v>0</v>
      </c>
      <c r="AG894" s="83">
        <f t="shared" si="294"/>
        <v>0</v>
      </c>
      <c r="AH894" s="83"/>
      <c r="AI894" s="83"/>
      <c r="AJ894" s="83"/>
      <c r="AK894" s="83"/>
      <c r="AL894" s="83"/>
      <c r="AM894" s="83"/>
      <c r="AN894" s="83"/>
      <c r="AO894" s="83"/>
      <c r="AP894" s="83"/>
      <c r="AQ894" s="83">
        <f t="shared" ca="1" si="295"/>
        <v>8</v>
      </c>
      <c r="AR894" s="83">
        <f t="shared" ca="1" si="296"/>
        <v>-120.44972291116053</v>
      </c>
      <c r="AS894" s="83">
        <f t="shared" ca="1" si="289"/>
        <v>-127.55027708883947</v>
      </c>
      <c r="AT894" s="83" cm="1">
        <f t="array" aca="1" ref="AT894" ca="1">_xlfn.LET(_xlpm.rozsah, $F$3:$F$10001,_xlpm.podminka, (_xlpm.rozsah&gt;M894)*(ISNUMBER(_xlpm.rozsah)),_xlpm.indexy, IF(_xlpm.podminka, ROW(_xlpm.rozsah)-MIN(ROW(_xlpm.rozsah))+1),_xlpm.prvni, MIN(_xlpm.indexy),_xlpm.finalni, IF(_xlpm.prvni=1, 2, _xlpm.prvni),INDEX(_xlpm.rozsah, _xlpm.finalni))</f>
        <v>1200</v>
      </c>
      <c r="AU894" s="83" cm="1">
        <f t="array" aca="1" ref="AU894" ca="1">INDEX($F$3:$F$10001,MATCH(AT894,$F$3:$F$10004,0)-1)</f>
        <v>1100</v>
      </c>
      <c r="AV894" s="83">
        <f t="shared" ca="1" si="306"/>
        <v>-128</v>
      </c>
      <c r="AW894" s="83">
        <f t="shared" ca="1" si="307"/>
        <v>-120</v>
      </c>
      <c r="AX894" s="83">
        <f t="shared" ca="1" si="297"/>
        <v>320</v>
      </c>
      <c r="AY894" s="83">
        <f t="shared" ca="1" si="298"/>
        <v>300</v>
      </c>
      <c r="AZ894" s="83">
        <f t="shared" ca="1" si="299"/>
        <v>20</v>
      </c>
      <c r="BA894" s="83">
        <f t="shared" ca="1" si="300"/>
        <v>318.87569272209868</v>
      </c>
      <c r="BB894" s="83">
        <f t="shared" ca="1" si="301"/>
        <v>301.12430727790132</v>
      </c>
    </row>
    <row r="895" spans="1:54" s="81" customFormat="1" x14ac:dyDescent="0.25">
      <c r="A895" s="79">
        <v>893</v>
      </c>
      <c r="B895" s="80">
        <f t="shared" si="290"/>
        <v>14.883333333333333</v>
      </c>
      <c r="C895" s="79">
        <v>6.7</v>
      </c>
      <c r="D895" s="79" t="s">
        <v>8</v>
      </c>
      <c r="F895" s="117"/>
      <c r="G895" s="117"/>
      <c r="H895" s="112">
        <f t="shared" si="291"/>
        <v>0</v>
      </c>
      <c r="I895" s="121"/>
      <c r="J895" s="92">
        <f t="shared" si="292"/>
        <v>0</v>
      </c>
      <c r="K895" s="83"/>
      <c r="L895" s="94">
        <v>893</v>
      </c>
      <c r="M895" s="114">
        <f t="shared" ca="1" si="288"/>
        <v>1053.2078416398267</v>
      </c>
      <c r="N895" s="115">
        <f t="shared" ca="1" si="309"/>
        <v>-117.87168633440693</v>
      </c>
      <c r="O895" s="83"/>
      <c r="P895" s="102"/>
      <c r="Q895" s="102"/>
      <c r="R895" s="102"/>
      <c r="S895" s="102"/>
      <c r="T895" s="83"/>
      <c r="U895" s="83"/>
      <c r="V895" s="83"/>
      <c r="W895" s="83"/>
      <c r="X895" s="83"/>
      <c r="Y895" s="83"/>
      <c r="Z895" s="83"/>
      <c r="AA895" s="83"/>
      <c r="AB895" s="83"/>
      <c r="AC895" s="83">
        <f t="shared" si="304"/>
        <v>0</v>
      </c>
      <c r="AD895" s="83">
        <f t="shared" si="305"/>
        <v>0</v>
      </c>
      <c r="AE895" s="83"/>
      <c r="AF895" s="83">
        <f t="shared" si="293"/>
        <v>0</v>
      </c>
      <c r="AG895" s="83">
        <f t="shared" si="294"/>
        <v>0</v>
      </c>
      <c r="AH895" s="83"/>
      <c r="AI895" s="83"/>
      <c r="AJ895" s="83"/>
      <c r="AK895" s="83"/>
      <c r="AL895" s="83"/>
      <c r="AM895" s="83"/>
      <c r="AN895" s="83"/>
      <c r="AO895" s="83"/>
      <c r="AP895" s="83"/>
      <c r="AQ895" s="83">
        <f t="shared" ca="1" si="295"/>
        <v>4</v>
      </c>
      <c r="AR895" s="83">
        <f t="shared" ca="1" si="296"/>
        <v>-118.12831366559307</v>
      </c>
      <c r="AS895" s="83">
        <f t="shared" ca="1" si="289"/>
        <v>-117.87168633440693</v>
      </c>
      <c r="AT895" s="83" cm="1">
        <f t="array" aca="1" ref="AT895" ca="1">_xlfn.LET(_xlpm.rozsah, $F$3:$F$10001,_xlpm.podminka, (_xlpm.rozsah&gt;M895)*(ISNUMBER(_xlpm.rozsah)),_xlpm.indexy, IF(_xlpm.podminka, ROW(_xlpm.rozsah)-MIN(ROW(_xlpm.rozsah))+1),_xlpm.prvni, MIN(_xlpm.indexy),_xlpm.finalni, IF(_xlpm.prvni=1, 2, _xlpm.prvni),INDEX(_xlpm.rozsah, _xlpm.finalni))</f>
        <v>1100</v>
      </c>
      <c r="AU895" s="83" cm="1">
        <f t="array" aca="1" ref="AU895" ca="1">INDEX($F$3:$F$10001,MATCH(AT895,$F$3:$F$10004,0)-1)</f>
        <v>1000</v>
      </c>
      <c r="AV895" s="83">
        <f t="shared" ca="1" si="306"/>
        <v>-120</v>
      </c>
      <c r="AW895" s="83">
        <f t="shared" ca="1" si="307"/>
        <v>-116</v>
      </c>
      <c r="AX895" s="83">
        <f t="shared" ca="1" si="297"/>
        <v>300</v>
      </c>
      <c r="AY895" s="83">
        <f t="shared" ca="1" si="298"/>
        <v>290</v>
      </c>
      <c r="AZ895" s="83">
        <f t="shared" ca="1" si="299"/>
        <v>10</v>
      </c>
      <c r="BA895" s="83">
        <f t="shared" ca="1" si="300"/>
        <v>294.67921583601731</v>
      </c>
      <c r="BB895" s="83">
        <f t="shared" ca="1" si="301"/>
        <v>295.32078416398269</v>
      </c>
    </row>
    <row r="896" spans="1:54" x14ac:dyDescent="0.25">
      <c r="A896" s="58">
        <v>894</v>
      </c>
      <c r="B896" s="59">
        <f t="shared" si="290"/>
        <v>14.9</v>
      </c>
      <c r="C896" s="58">
        <v>0</v>
      </c>
      <c r="D896" s="58">
        <v>0</v>
      </c>
      <c r="F896" s="117"/>
      <c r="G896" s="117"/>
      <c r="H896" s="112">
        <f t="shared" si="291"/>
        <v>0</v>
      </c>
      <c r="I896" s="121"/>
      <c r="J896" s="92">
        <f t="shared" si="292"/>
        <v>0</v>
      </c>
      <c r="L896" s="94">
        <v>894</v>
      </c>
      <c r="M896" s="114">
        <f t="shared" ca="1" si="288"/>
        <v>1000</v>
      </c>
      <c r="N896" s="115">
        <f t="shared" ref="N896:N927" ca="1" si="310">( IF(ISNUMBER(D896),D896,1)/100)*BB896 - $T$23 + $T$21</f>
        <v>0</v>
      </c>
      <c r="P896" s="102"/>
      <c r="Q896" s="102"/>
      <c r="R896" s="102"/>
      <c r="S896" s="102"/>
      <c r="AC896" s="83">
        <f t="shared" si="304"/>
        <v>0</v>
      </c>
      <c r="AD896" s="83">
        <f t="shared" si="305"/>
        <v>0</v>
      </c>
      <c r="AF896" s="83">
        <f t="shared" si="293"/>
        <v>0</v>
      </c>
      <c r="AG896" s="83">
        <f t="shared" si="294"/>
        <v>0</v>
      </c>
      <c r="AQ896" s="83">
        <f t="shared" ca="1" si="295"/>
        <v>4</v>
      </c>
      <c r="AR896" s="83">
        <f t="shared" ca="1" si="296"/>
        <v>-116</v>
      </c>
      <c r="AS896" s="83">
        <f t="shared" ca="1" si="289"/>
        <v>-120</v>
      </c>
      <c r="AT896" s="83" cm="1">
        <f t="array" aca="1" ref="AT896" ca="1">_xlfn.LET(_xlpm.rozsah, $F$3:$F$10001,_xlpm.podminka, (_xlpm.rozsah&gt;M896)*(ISNUMBER(_xlpm.rozsah)),_xlpm.indexy, IF(_xlpm.podminka, ROW(_xlpm.rozsah)-MIN(ROW(_xlpm.rozsah))+1),_xlpm.prvni, MIN(_xlpm.indexy),_xlpm.finalni, IF(_xlpm.prvni=1, 2, _xlpm.prvni),INDEX(_xlpm.rozsah, _xlpm.finalni))</f>
        <v>1100</v>
      </c>
      <c r="AU896" s="83" cm="1">
        <f t="array" aca="1" ref="AU896" ca="1">INDEX($F$3:$F$10001,MATCH(AT896,$F$3:$F$10004,0)-1)</f>
        <v>1000</v>
      </c>
      <c r="AV896" s="83">
        <f t="shared" ca="1" si="306"/>
        <v>-120</v>
      </c>
      <c r="AW896" s="83">
        <f t="shared" ca="1" si="307"/>
        <v>-116</v>
      </c>
      <c r="AX896" s="83">
        <f t="shared" ca="1" si="297"/>
        <v>300</v>
      </c>
      <c r="AY896" s="83">
        <f t="shared" ca="1" si="298"/>
        <v>290</v>
      </c>
      <c r="AZ896" s="83">
        <f t="shared" ca="1" si="299"/>
        <v>10</v>
      </c>
      <c r="BA896" s="83">
        <f t="shared" ca="1" si="300"/>
        <v>300</v>
      </c>
      <c r="BB896" s="83">
        <f t="shared" ca="1" si="301"/>
        <v>290</v>
      </c>
    </row>
    <row r="897" spans="1:54" x14ac:dyDescent="0.25">
      <c r="A897" s="58">
        <v>895</v>
      </c>
      <c r="B897" s="59">
        <f t="shared" si="290"/>
        <v>14.916666666666666</v>
      </c>
      <c r="C897" s="58">
        <v>0</v>
      </c>
      <c r="D897" s="58">
        <v>0</v>
      </c>
      <c r="F897" s="117"/>
      <c r="G897" s="117"/>
      <c r="H897" s="112">
        <f t="shared" si="291"/>
        <v>0</v>
      </c>
      <c r="I897" s="121"/>
      <c r="J897" s="92">
        <f t="shared" si="292"/>
        <v>0</v>
      </c>
      <c r="L897" s="94">
        <v>895</v>
      </c>
      <c r="M897" s="114">
        <f t="shared" ca="1" si="288"/>
        <v>1000</v>
      </c>
      <c r="N897" s="115">
        <f t="shared" ca="1" si="310"/>
        <v>0</v>
      </c>
      <c r="P897" s="102"/>
      <c r="Q897" s="102"/>
      <c r="R897" s="102"/>
      <c r="S897" s="102"/>
      <c r="AC897" s="83">
        <f t="shared" si="304"/>
        <v>0</v>
      </c>
      <c r="AD897" s="83">
        <f t="shared" si="305"/>
        <v>0</v>
      </c>
      <c r="AF897" s="83">
        <f t="shared" si="293"/>
        <v>0</v>
      </c>
      <c r="AG897" s="83">
        <f t="shared" si="294"/>
        <v>0</v>
      </c>
      <c r="AQ897" s="83">
        <f t="shared" ca="1" si="295"/>
        <v>4</v>
      </c>
      <c r="AR897" s="83">
        <f t="shared" ca="1" si="296"/>
        <v>-116</v>
      </c>
      <c r="AS897" s="83">
        <f t="shared" ca="1" si="289"/>
        <v>-120</v>
      </c>
      <c r="AT897" s="83" cm="1">
        <f t="array" aca="1" ref="AT897" ca="1">_xlfn.LET(_xlpm.rozsah, $F$3:$F$10001,_xlpm.podminka, (_xlpm.rozsah&gt;M897)*(ISNUMBER(_xlpm.rozsah)),_xlpm.indexy, IF(_xlpm.podminka, ROW(_xlpm.rozsah)-MIN(ROW(_xlpm.rozsah))+1),_xlpm.prvni, MIN(_xlpm.indexy),_xlpm.finalni, IF(_xlpm.prvni=1, 2, _xlpm.prvni),INDEX(_xlpm.rozsah, _xlpm.finalni))</f>
        <v>1100</v>
      </c>
      <c r="AU897" s="83" cm="1">
        <f t="array" aca="1" ref="AU897" ca="1">INDEX($F$3:$F$10001,MATCH(AT897,$F$3:$F$10004,0)-1)</f>
        <v>1000</v>
      </c>
      <c r="AV897" s="83">
        <f t="shared" ca="1" si="306"/>
        <v>-120</v>
      </c>
      <c r="AW897" s="83">
        <f t="shared" ca="1" si="307"/>
        <v>-116</v>
      </c>
      <c r="AX897" s="83">
        <f t="shared" ca="1" si="297"/>
        <v>300</v>
      </c>
      <c r="AY897" s="83">
        <f t="shared" ca="1" si="298"/>
        <v>290</v>
      </c>
      <c r="AZ897" s="83">
        <f t="shared" ca="1" si="299"/>
        <v>10</v>
      </c>
      <c r="BA897" s="83">
        <f t="shared" ca="1" si="300"/>
        <v>300</v>
      </c>
      <c r="BB897" s="83">
        <f t="shared" ca="1" si="301"/>
        <v>290</v>
      </c>
    </row>
    <row r="898" spans="1:54" x14ac:dyDescent="0.25">
      <c r="A898" s="58">
        <v>896</v>
      </c>
      <c r="B898" s="59">
        <f t="shared" si="290"/>
        <v>14.933333333333334</v>
      </c>
      <c r="C898" s="58">
        <v>0</v>
      </c>
      <c r="D898" s="58">
        <v>0</v>
      </c>
      <c r="F898" s="117"/>
      <c r="G898" s="117"/>
      <c r="H898" s="112">
        <f t="shared" si="291"/>
        <v>0</v>
      </c>
      <c r="I898" s="121"/>
      <c r="J898" s="92">
        <f t="shared" si="292"/>
        <v>0</v>
      </c>
      <c r="L898" s="94">
        <v>896</v>
      </c>
      <c r="M898" s="114">
        <f t="shared" ca="1" si="288"/>
        <v>1000</v>
      </c>
      <c r="N898" s="115">
        <f t="shared" ca="1" si="310"/>
        <v>0</v>
      </c>
      <c r="P898" s="102"/>
      <c r="Q898" s="102"/>
      <c r="R898" s="102"/>
      <c r="S898" s="102"/>
      <c r="AC898" s="83">
        <f t="shared" si="304"/>
        <v>0</v>
      </c>
      <c r="AD898" s="83">
        <f t="shared" si="305"/>
        <v>0</v>
      </c>
      <c r="AF898" s="83">
        <f t="shared" si="293"/>
        <v>0</v>
      </c>
      <c r="AG898" s="83">
        <f t="shared" si="294"/>
        <v>0</v>
      </c>
      <c r="AQ898" s="83">
        <f t="shared" ca="1" si="295"/>
        <v>4</v>
      </c>
      <c r="AR898" s="83">
        <f t="shared" ca="1" si="296"/>
        <v>-116</v>
      </c>
      <c r="AS898" s="83">
        <f t="shared" ca="1" si="289"/>
        <v>-120</v>
      </c>
      <c r="AT898" s="83" cm="1">
        <f t="array" aca="1" ref="AT898" ca="1">_xlfn.LET(_xlpm.rozsah, $F$3:$F$10001,_xlpm.podminka, (_xlpm.rozsah&gt;M898)*(ISNUMBER(_xlpm.rozsah)),_xlpm.indexy, IF(_xlpm.podminka, ROW(_xlpm.rozsah)-MIN(ROW(_xlpm.rozsah))+1),_xlpm.prvni, MIN(_xlpm.indexy),_xlpm.finalni, IF(_xlpm.prvni=1, 2, _xlpm.prvni),INDEX(_xlpm.rozsah, _xlpm.finalni))</f>
        <v>1100</v>
      </c>
      <c r="AU898" s="83" cm="1">
        <f t="array" aca="1" ref="AU898" ca="1">INDEX($F$3:$F$10001,MATCH(AT898,$F$3:$F$10004,0)-1)</f>
        <v>1000</v>
      </c>
      <c r="AV898" s="83">
        <f t="shared" ca="1" si="306"/>
        <v>-120</v>
      </c>
      <c r="AW898" s="83">
        <f t="shared" ca="1" si="307"/>
        <v>-116</v>
      </c>
      <c r="AX898" s="83">
        <f t="shared" ca="1" si="297"/>
        <v>300</v>
      </c>
      <c r="AY898" s="83">
        <f t="shared" ca="1" si="298"/>
        <v>290</v>
      </c>
      <c r="AZ898" s="83">
        <f t="shared" ca="1" si="299"/>
        <v>10</v>
      </c>
      <c r="BA898" s="83">
        <f t="shared" ca="1" si="300"/>
        <v>300</v>
      </c>
      <c r="BB898" s="83">
        <f t="shared" ca="1" si="301"/>
        <v>290</v>
      </c>
    </row>
    <row r="899" spans="1:54" x14ac:dyDescent="0.25">
      <c r="A899" s="58">
        <v>897</v>
      </c>
      <c r="B899" s="59">
        <f t="shared" si="290"/>
        <v>14.95</v>
      </c>
      <c r="C899" s="58">
        <v>0</v>
      </c>
      <c r="D899" s="58">
        <v>0</v>
      </c>
      <c r="F899" s="117"/>
      <c r="G899" s="117"/>
      <c r="H899" s="112">
        <f t="shared" si="291"/>
        <v>0</v>
      </c>
      <c r="I899" s="121"/>
      <c r="J899" s="92">
        <f t="shared" si="292"/>
        <v>0</v>
      </c>
      <c r="L899" s="94">
        <v>897</v>
      </c>
      <c r="M899" s="114">
        <f t="shared" ref="M899:M962" ca="1" si="311">(C899/100)*(0.45*$BE$10+0.45*$BE$13+0.1*$BE$11-MIN($T$25,$BE$3))*2.0327+MIN($T$25,$BE$3)</f>
        <v>1000</v>
      </c>
      <c r="N899" s="115">
        <f t="shared" ca="1" si="310"/>
        <v>0</v>
      </c>
      <c r="P899" s="102"/>
      <c r="Q899" s="102"/>
      <c r="R899" s="102"/>
      <c r="S899" s="102"/>
      <c r="AC899" s="83">
        <f t="shared" si="304"/>
        <v>0</v>
      </c>
      <c r="AD899" s="83">
        <f t="shared" si="305"/>
        <v>0</v>
      </c>
      <c r="AF899" s="83">
        <f t="shared" si="293"/>
        <v>0</v>
      </c>
      <c r="AG899" s="83">
        <f t="shared" si="294"/>
        <v>0</v>
      </c>
      <c r="AQ899" s="83">
        <f t="shared" ca="1" si="295"/>
        <v>4</v>
      </c>
      <c r="AR899" s="83">
        <f t="shared" ca="1" si="296"/>
        <v>-116</v>
      </c>
      <c r="AS899" s="83">
        <f t="shared" ref="AS899:AS962" ca="1" si="312">(MIN(AV899:AW899)+(((M899-MIN(AT899:AU899))/(MAX(AT899:AU899)-MIN(AT899:AU899))*(MAX(AV899:AW899)-MIN(AV899:AW899)))))</f>
        <v>-120</v>
      </c>
      <c r="AT899" s="83" cm="1">
        <f t="array" aca="1" ref="AT899" ca="1">_xlfn.LET(_xlpm.rozsah, $F$3:$F$10001,_xlpm.podminka, (_xlpm.rozsah&gt;M899)*(ISNUMBER(_xlpm.rozsah)),_xlpm.indexy, IF(_xlpm.podminka, ROW(_xlpm.rozsah)-MIN(ROW(_xlpm.rozsah))+1),_xlpm.prvni, MIN(_xlpm.indexy),_xlpm.finalni, IF(_xlpm.prvni=1, 2, _xlpm.prvni),INDEX(_xlpm.rozsah, _xlpm.finalni))</f>
        <v>1100</v>
      </c>
      <c r="AU899" s="83" cm="1">
        <f t="array" aca="1" ref="AU899" ca="1">INDEX($F$3:$F$10001,MATCH(AT899,$F$3:$F$10004,0)-1)</f>
        <v>1000</v>
      </c>
      <c r="AV899" s="83">
        <f t="shared" ca="1" si="306"/>
        <v>-120</v>
      </c>
      <c r="AW899" s="83">
        <f t="shared" ca="1" si="307"/>
        <v>-116</v>
      </c>
      <c r="AX899" s="83">
        <f t="shared" ca="1" si="297"/>
        <v>300</v>
      </c>
      <c r="AY899" s="83">
        <f t="shared" ca="1" si="298"/>
        <v>290</v>
      </c>
      <c r="AZ899" s="83">
        <f t="shared" ca="1" si="299"/>
        <v>10</v>
      </c>
      <c r="BA899" s="83">
        <f t="shared" ca="1" si="300"/>
        <v>300</v>
      </c>
      <c r="BB899" s="83">
        <f t="shared" ca="1" si="301"/>
        <v>290</v>
      </c>
    </row>
    <row r="900" spans="1:54" x14ac:dyDescent="0.25">
      <c r="A900" s="58">
        <v>898</v>
      </c>
      <c r="B900" s="59">
        <f t="shared" ref="B900:B963" si="313">A900/60</f>
        <v>14.966666666666667</v>
      </c>
      <c r="C900" s="58">
        <v>0</v>
      </c>
      <c r="D900" s="58">
        <v>0</v>
      </c>
      <c r="F900" s="117"/>
      <c r="G900" s="117"/>
      <c r="H900" s="112">
        <f t="shared" ref="H900:H963" si="314">G900*2*PI()*F900/60*0.001</f>
        <v>0</v>
      </c>
      <c r="I900" s="121"/>
      <c r="J900" s="92">
        <f t="shared" ref="J900:J963" si="315">-0.4*G900</f>
        <v>0</v>
      </c>
      <c r="L900" s="94">
        <v>898</v>
      </c>
      <c r="M900" s="114">
        <f t="shared" ca="1" si="311"/>
        <v>1000</v>
      </c>
      <c r="N900" s="115">
        <f t="shared" ca="1" si="310"/>
        <v>0</v>
      </c>
      <c r="P900" s="102"/>
      <c r="Q900" s="102"/>
      <c r="R900" s="102"/>
      <c r="S900" s="102"/>
      <c r="AC900" s="83">
        <f t="shared" si="304"/>
        <v>0</v>
      </c>
      <c r="AD900" s="83">
        <f t="shared" si="305"/>
        <v>0</v>
      </c>
      <c r="AF900" s="83">
        <f t="shared" ref="AF900:AF963" si="316">(AL901-AL900)*(AK901+AK900)/2</f>
        <v>0</v>
      </c>
      <c r="AG900" s="83">
        <f t="shared" ref="AG900:AG963" si="317">(AI901-AI900)*(AH901+AH900)/2</f>
        <v>0</v>
      </c>
      <c r="AQ900" s="83">
        <f t="shared" ref="AQ900:AQ963" ca="1" si="318">AW900-AV900</f>
        <v>4</v>
      </c>
      <c r="AR900" s="83">
        <f t="shared" ref="AR900:AR963" ca="1" si="319">MIN(AV900:AW900)+((MAX(AT900:AU900)-M900)/(MAX(AT900:AU900)-MIN(AT900:AU900)))*(MAX(AV900:AW900)-MIN(AV900:AW900))</f>
        <v>-116</v>
      </c>
      <c r="AS900" s="83">
        <f t="shared" ca="1" si="312"/>
        <v>-120</v>
      </c>
      <c r="AT900" s="83" cm="1">
        <f t="array" aca="1" ref="AT900" ca="1">_xlfn.LET(_xlpm.rozsah, $F$3:$F$10001,_xlpm.podminka, (_xlpm.rozsah&gt;M900)*(ISNUMBER(_xlpm.rozsah)),_xlpm.indexy, IF(_xlpm.podminka, ROW(_xlpm.rozsah)-MIN(ROW(_xlpm.rozsah))+1),_xlpm.prvni, MIN(_xlpm.indexy),_xlpm.finalni, IF(_xlpm.prvni=1, 2, _xlpm.prvni),INDEX(_xlpm.rozsah, _xlpm.finalni))</f>
        <v>1100</v>
      </c>
      <c r="AU900" s="83" cm="1">
        <f t="array" aca="1" ref="AU900" ca="1">INDEX($F$3:$F$10001,MATCH(AT900,$F$3:$F$10004,0)-1)</f>
        <v>1000</v>
      </c>
      <c r="AV900" s="83">
        <f t="shared" ca="1" si="306"/>
        <v>-120</v>
      </c>
      <c r="AW900" s="83">
        <f t="shared" ca="1" si="307"/>
        <v>-116</v>
      </c>
      <c r="AX900" s="83">
        <f t="shared" ref="AX900:AX963" ca="1" si="320">INDEX($G$2:$G$10001,MATCH(AT900,$F$2:$F$10001,0))</f>
        <v>300</v>
      </c>
      <c r="AY900" s="83">
        <f t="shared" ref="AY900:AY963" ca="1" si="321">INDEX($G$2:$G$10001,MATCH(AU900,$F$2:$F$10001,0))</f>
        <v>290</v>
      </c>
      <c r="AZ900" s="83">
        <f t="shared" ref="AZ900:AZ963" ca="1" si="322">AX900-AY900</f>
        <v>10</v>
      </c>
      <c r="BA900" s="83">
        <f t="shared" ref="BA900:BA963" ca="1" si="323">MIN(AX900:AY900)+((MAX(AT900:AU900)-M900)/(MAX(AT900:AU900)-MIN(AT900:AU900)))*(MAX(AX900:AY900)-MIN(AX900:AY900))</f>
        <v>300</v>
      </c>
      <c r="BB900" s="83">
        <f t="shared" ca="1" si="301"/>
        <v>290</v>
      </c>
    </row>
    <row r="901" spans="1:54" x14ac:dyDescent="0.25">
      <c r="A901" s="58">
        <v>899</v>
      </c>
      <c r="B901" s="59">
        <f t="shared" si="313"/>
        <v>14.983333333333333</v>
      </c>
      <c r="C901" s="58">
        <v>0</v>
      </c>
      <c r="D901" s="58">
        <v>0</v>
      </c>
      <c r="F901" s="117"/>
      <c r="G901" s="117"/>
      <c r="H901" s="112">
        <f t="shared" si="314"/>
        <v>0</v>
      </c>
      <c r="I901" s="121"/>
      <c r="J901" s="92">
        <f t="shared" si="315"/>
        <v>0</v>
      </c>
      <c r="L901" s="94">
        <v>899</v>
      </c>
      <c r="M901" s="114">
        <f t="shared" ca="1" si="311"/>
        <v>1000</v>
      </c>
      <c r="N901" s="115">
        <f t="shared" ca="1" si="310"/>
        <v>0</v>
      </c>
      <c r="P901" s="102"/>
      <c r="Q901" s="102"/>
      <c r="R901" s="102"/>
      <c r="S901" s="102"/>
      <c r="AC901" s="83">
        <f t="shared" si="304"/>
        <v>0</v>
      </c>
      <c r="AD901" s="83">
        <f t="shared" si="305"/>
        <v>0</v>
      </c>
      <c r="AF901" s="83">
        <f t="shared" si="316"/>
        <v>0</v>
      </c>
      <c r="AG901" s="83">
        <f t="shared" si="317"/>
        <v>0</v>
      </c>
      <c r="AQ901" s="83">
        <f t="shared" ca="1" si="318"/>
        <v>4</v>
      </c>
      <c r="AR901" s="83">
        <f t="shared" ca="1" si="319"/>
        <v>-116</v>
      </c>
      <c r="AS901" s="83">
        <f t="shared" ca="1" si="312"/>
        <v>-120</v>
      </c>
      <c r="AT901" s="83" cm="1">
        <f t="array" aca="1" ref="AT901" ca="1">_xlfn.LET(_xlpm.rozsah, $F$3:$F$10001,_xlpm.podminka, (_xlpm.rozsah&gt;M901)*(ISNUMBER(_xlpm.rozsah)),_xlpm.indexy, IF(_xlpm.podminka, ROW(_xlpm.rozsah)-MIN(ROW(_xlpm.rozsah))+1),_xlpm.prvni, MIN(_xlpm.indexy),_xlpm.finalni, IF(_xlpm.prvni=1, 2, _xlpm.prvni),INDEX(_xlpm.rozsah, _xlpm.finalni))</f>
        <v>1100</v>
      </c>
      <c r="AU901" s="83" cm="1">
        <f t="array" aca="1" ref="AU901" ca="1">INDEX($F$3:$F$10001,MATCH(AT901,$F$3:$F$10004,0)-1)</f>
        <v>1000</v>
      </c>
      <c r="AV901" s="83">
        <f t="shared" ca="1" si="306"/>
        <v>-120</v>
      </c>
      <c r="AW901" s="83">
        <f t="shared" ca="1" si="307"/>
        <v>-116</v>
      </c>
      <c r="AX901" s="83">
        <f t="shared" ca="1" si="320"/>
        <v>300</v>
      </c>
      <c r="AY901" s="83">
        <f t="shared" ca="1" si="321"/>
        <v>290</v>
      </c>
      <c r="AZ901" s="83">
        <f t="shared" ca="1" si="322"/>
        <v>10</v>
      </c>
      <c r="BA901" s="83">
        <f t="shared" ca="1" si="323"/>
        <v>300</v>
      </c>
      <c r="BB901" s="83">
        <f t="shared" ref="BB901:BB964" ca="1" si="324">MIN(AX901:AY901)+((M901-MIN(AT901:AU901))/(MAX(AT901:AU901)-MIN(AT901:AU901)))*(MAX(AX901:AY901)-MIN(AX901:AY901))</f>
        <v>290</v>
      </c>
    </row>
    <row r="902" spans="1:54" x14ac:dyDescent="0.25">
      <c r="A902" s="58">
        <v>900</v>
      </c>
      <c r="B902" s="59">
        <f t="shared" si="313"/>
        <v>15</v>
      </c>
      <c r="C902" s="58">
        <v>0</v>
      </c>
      <c r="D902" s="58">
        <v>0</v>
      </c>
      <c r="F902" s="117"/>
      <c r="G902" s="117"/>
      <c r="H902" s="112">
        <f t="shared" si="314"/>
        <v>0</v>
      </c>
      <c r="I902" s="121"/>
      <c r="J902" s="92">
        <f t="shared" si="315"/>
        <v>0</v>
      </c>
      <c r="L902" s="94">
        <v>900</v>
      </c>
      <c r="M902" s="114">
        <f t="shared" ca="1" si="311"/>
        <v>1000</v>
      </c>
      <c r="N902" s="115">
        <f t="shared" ca="1" si="310"/>
        <v>0</v>
      </c>
      <c r="P902" s="102"/>
      <c r="Q902" s="102"/>
      <c r="R902" s="102"/>
      <c r="S902" s="102"/>
      <c r="AC902" s="83">
        <f t="shared" si="304"/>
        <v>0</v>
      </c>
      <c r="AD902" s="83">
        <f t="shared" si="305"/>
        <v>0</v>
      </c>
      <c r="AF902" s="83">
        <f t="shared" si="316"/>
        <v>0</v>
      </c>
      <c r="AG902" s="83">
        <f t="shared" si="317"/>
        <v>0</v>
      </c>
      <c r="AQ902" s="83">
        <f t="shared" ca="1" si="318"/>
        <v>4</v>
      </c>
      <c r="AR902" s="83">
        <f t="shared" ca="1" si="319"/>
        <v>-116</v>
      </c>
      <c r="AS902" s="83">
        <f t="shared" ca="1" si="312"/>
        <v>-120</v>
      </c>
      <c r="AT902" s="83" cm="1">
        <f t="array" aca="1" ref="AT902" ca="1">_xlfn.LET(_xlpm.rozsah, $F$3:$F$10001,_xlpm.podminka, (_xlpm.rozsah&gt;M902)*(ISNUMBER(_xlpm.rozsah)),_xlpm.indexy, IF(_xlpm.podminka, ROW(_xlpm.rozsah)-MIN(ROW(_xlpm.rozsah))+1),_xlpm.prvni, MIN(_xlpm.indexy),_xlpm.finalni, IF(_xlpm.prvni=1, 2, _xlpm.prvni),INDEX(_xlpm.rozsah, _xlpm.finalni))</f>
        <v>1100</v>
      </c>
      <c r="AU902" s="83" cm="1">
        <f t="array" aca="1" ref="AU902" ca="1">INDEX($F$3:$F$10001,MATCH(AT902,$F$3:$F$10004,0)-1)</f>
        <v>1000</v>
      </c>
      <c r="AV902" s="83">
        <f t="shared" ca="1" si="306"/>
        <v>-120</v>
      </c>
      <c r="AW902" s="83">
        <f t="shared" ca="1" si="307"/>
        <v>-116</v>
      </c>
      <c r="AX902" s="83">
        <f t="shared" ca="1" si="320"/>
        <v>300</v>
      </c>
      <c r="AY902" s="83">
        <f t="shared" ca="1" si="321"/>
        <v>290</v>
      </c>
      <c r="AZ902" s="83">
        <f t="shared" ca="1" si="322"/>
        <v>10</v>
      </c>
      <c r="BA902" s="83">
        <f t="shared" ca="1" si="323"/>
        <v>300</v>
      </c>
      <c r="BB902" s="83">
        <f t="shared" ca="1" si="324"/>
        <v>290</v>
      </c>
    </row>
    <row r="903" spans="1:54" x14ac:dyDescent="0.25">
      <c r="A903" s="58">
        <v>901</v>
      </c>
      <c r="B903" s="59">
        <f t="shared" si="313"/>
        <v>15.016666666666667</v>
      </c>
      <c r="C903" s="58">
        <v>0</v>
      </c>
      <c r="D903" s="58">
        <v>5.8</v>
      </c>
      <c r="F903" s="117"/>
      <c r="G903" s="117"/>
      <c r="H903" s="112">
        <f t="shared" si="314"/>
        <v>0</v>
      </c>
      <c r="I903" s="121"/>
      <c r="J903" s="92">
        <f t="shared" si="315"/>
        <v>0</v>
      </c>
      <c r="L903" s="94">
        <v>901</v>
      </c>
      <c r="M903" s="114">
        <f t="shared" ca="1" si="311"/>
        <v>1000</v>
      </c>
      <c r="N903" s="115">
        <f t="shared" ca="1" si="310"/>
        <v>16.82</v>
      </c>
      <c r="P903" s="102"/>
      <c r="Q903" s="102"/>
      <c r="R903" s="102"/>
      <c r="S903" s="102"/>
      <c r="AC903" s="83">
        <f t="shared" si="304"/>
        <v>0</v>
      </c>
      <c r="AD903" s="83">
        <f t="shared" si="305"/>
        <v>0</v>
      </c>
      <c r="AF903" s="83">
        <f t="shared" si="316"/>
        <v>0</v>
      </c>
      <c r="AG903" s="83">
        <f t="shared" si="317"/>
        <v>0</v>
      </c>
      <c r="AQ903" s="83">
        <f t="shared" ca="1" si="318"/>
        <v>4</v>
      </c>
      <c r="AR903" s="83">
        <f t="shared" ca="1" si="319"/>
        <v>-116</v>
      </c>
      <c r="AS903" s="83">
        <f t="shared" ca="1" si="312"/>
        <v>-120</v>
      </c>
      <c r="AT903" s="83" cm="1">
        <f t="array" aca="1" ref="AT903" ca="1">_xlfn.LET(_xlpm.rozsah, $F$3:$F$10001,_xlpm.podminka, (_xlpm.rozsah&gt;M903)*(ISNUMBER(_xlpm.rozsah)),_xlpm.indexy, IF(_xlpm.podminka, ROW(_xlpm.rozsah)-MIN(ROW(_xlpm.rozsah))+1),_xlpm.prvni, MIN(_xlpm.indexy),_xlpm.finalni, IF(_xlpm.prvni=1, 2, _xlpm.prvni),INDEX(_xlpm.rozsah, _xlpm.finalni))</f>
        <v>1100</v>
      </c>
      <c r="AU903" s="83" cm="1">
        <f t="array" aca="1" ref="AU903" ca="1">INDEX($F$3:$F$10001,MATCH(AT903,$F$3:$F$10004,0)-1)</f>
        <v>1000</v>
      </c>
      <c r="AV903" s="83">
        <f t="shared" ca="1" si="306"/>
        <v>-120</v>
      </c>
      <c r="AW903" s="83">
        <f t="shared" ca="1" si="307"/>
        <v>-116</v>
      </c>
      <c r="AX903" s="83">
        <f t="shared" ca="1" si="320"/>
        <v>300</v>
      </c>
      <c r="AY903" s="83">
        <f t="shared" ca="1" si="321"/>
        <v>290</v>
      </c>
      <c r="AZ903" s="83">
        <f t="shared" ca="1" si="322"/>
        <v>10</v>
      </c>
      <c r="BA903" s="83">
        <f t="shared" ca="1" si="323"/>
        <v>300</v>
      </c>
      <c r="BB903" s="83">
        <f t="shared" ca="1" si="324"/>
        <v>290</v>
      </c>
    </row>
    <row r="904" spans="1:54" x14ac:dyDescent="0.25">
      <c r="A904" s="58">
        <v>902</v>
      </c>
      <c r="B904" s="59">
        <f t="shared" si="313"/>
        <v>15.033333333333333</v>
      </c>
      <c r="C904" s="58">
        <v>2.5</v>
      </c>
      <c r="D904" s="58">
        <v>27.9</v>
      </c>
      <c r="F904" s="117"/>
      <c r="G904" s="117"/>
      <c r="H904" s="112">
        <f t="shared" si="314"/>
        <v>0</v>
      </c>
      <c r="I904" s="121"/>
      <c r="J904" s="92">
        <f t="shared" si="315"/>
        <v>0</v>
      </c>
      <c r="L904" s="94">
        <v>902</v>
      </c>
      <c r="M904" s="114">
        <f t="shared" ca="1" si="311"/>
        <v>1019.8536722536667</v>
      </c>
      <c r="N904" s="115">
        <f t="shared" ca="1" si="310"/>
        <v>81.463917455877279</v>
      </c>
      <c r="P904" s="102"/>
      <c r="Q904" s="102"/>
      <c r="R904" s="102"/>
      <c r="S904" s="102"/>
      <c r="AC904" s="83">
        <f t="shared" si="304"/>
        <v>0</v>
      </c>
      <c r="AD904" s="83">
        <f t="shared" si="305"/>
        <v>0</v>
      </c>
      <c r="AF904" s="83">
        <f t="shared" si="316"/>
        <v>0</v>
      </c>
      <c r="AG904" s="83">
        <f t="shared" si="317"/>
        <v>0</v>
      </c>
      <c r="AQ904" s="83">
        <f t="shared" ca="1" si="318"/>
        <v>4</v>
      </c>
      <c r="AR904" s="83">
        <f t="shared" ca="1" si="319"/>
        <v>-116.79414689014666</v>
      </c>
      <c r="AS904" s="83">
        <f t="shared" ca="1" si="312"/>
        <v>-119.20585310985334</v>
      </c>
      <c r="AT904" s="83" cm="1">
        <f t="array" aca="1" ref="AT904" ca="1">_xlfn.LET(_xlpm.rozsah, $F$3:$F$10001,_xlpm.podminka, (_xlpm.rozsah&gt;M904)*(ISNUMBER(_xlpm.rozsah)),_xlpm.indexy, IF(_xlpm.podminka, ROW(_xlpm.rozsah)-MIN(ROW(_xlpm.rozsah))+1),_xlpm.prvni, MIN(_xlpm.indexy),_xlpm.finalni, IF(_xlpm.prvni=1, 2, _xlpm.prvni),INDEX(_xlpm.rozsah, _xlpm.finalni))</f>
        <v>1100</v>
      </c>
      <c r="AU904" s="83" cm="1">
        <f t="array" aca="1" ref="AU904" ca="1">INDEX($F$3:$F$10001,MATCH(AT904,$F$3:$F$10004,0)-1)</f>
        <v>1000</v>
      </c>
      <c r="AV904" s="83">
        <f t="shared" ca="1" si="306"/>
        <v>-120</v>
      </c>
      <c r="AW904" s="83">
        <f t="shared" ca="1" si="307"/>
        <v>-116</v>
      </c>
      <c r="AX904" s="83">
        <f t="shared" ca="1" si="320"/>
        <v>300</v>
      </c>
      <c r="AY904" s="83">
        <f t="shared" ca="1" si="321"/>
        <v>290</v>
      </c>
      <c r="AZ904" s="83">
        <f t="shared" ca="1" si="322"/>
        <v>10</v>
      </c>
      <c r="BA904" s="83">
        <f t="shared" ca="1" si="323"/>
        <v>298.01463277463336</v>
      </c>
      <c r="BB904" s="83">
        <f t="shared" ca="1" si="324"/>
        <v>291.98536722536664</v>
      </c>
    </row>
    <row r="905" spans="1:54" x14ac:dyDescent="0.25">
      <c r="A905" s="58">
        <v>903</v>
      </c>
      <c r="B905" s="59">
        <f t="shared" si="313"/>
        <v>15.05</v>
      </c>
      <c r="C905" s="58">
        <v>12.4</v>
      </c>
      <c r="D905" s="58">
        <v>29</v>
      </c>
      <c r="F905" s="117"/>
      <c r="G905" s="117"/>
      <c r="H905" s="112">
        <f t="shared" si="314"/>
        <v>0</v>
      </c>
      <c r="I905" s="121"/>
      <c r="J905" s="92">
        <f t="shared" si="315"/>
        <v>0</v>
      </c>
      <c r="L905" s="94">
        <v>903</v>
      </c>
      <c r="M905" s="114">
        <f t="shared" ca="1" si="311"/>
        <v>1098.4742143781866</v>
      </c>
      <c r="N905" s="115">
        <f t="shared" ca="1" si="310"/>
        <v>86.955752216967397</v>
      </c>
      <c r="P905" s="102"/>
      <c r="Q905" s="102"/>
      <c r="R905" s="102"/>
      <c r="S905" s="102"/>
      <c r="AC905" s="83">
        <f t="shared" si="304"/>
        <v>0</v>
      </c>
      <c r="AD905" s="83">
        <f t="shared" si="305"/>
        <v>0</v>
      </c>
      <c r="AF905" s="83">
        <f t="shared" si="316"/>
        <v>0</v>
      </c>
      <c r="AG905" s="83">
        <f t="shared" si="317"/>
        <v>0</v>
      </c>
      <c r="AQ905" s="83">
        <f t="shared" ca="1" si="318"/>
        <v>4</v>
      </c>
      <c r="AR905" s="83">
        <f t="shared" ca="1" si="319"/>
        <v>-119.93896857512746</v>
      </c>
      <c r="AS905" s="83">
        <f t="shared" ca="1" si="312"/>
        <v>-116.06103142487254</v>
      </c>
      <c r="AT905" s="83" cm="1">
        <f t="array" aca="1" ref="AT905" ca="1">_xlfn.LET(_xlpm.rozsah, $F$3:$F$10001,_xlpm.podminka, (_xlpm.rozsah&gt;M905)*(ISNUMBER(_xlpm.rozsah)),_xlpm.indexy, IF(_xlpm.podminka, ROW(_xlpm.rozsah)-MIN(ROW(_xlpm.rozsah))+1),_xlpm.prvni, MIN(_xlpm.indexy),_xlpm.finalni, IF(_xlpm.prvni=1, 2, _xlpm.prvni),INDEX(_xlpm.rozsah, _xlpm.finalni))</f>
        <v>1100</v>
      </c>
      <c r="AU905" s="83" cm="1">
        <f t="array" aca="1" ref="AU905" ca="1">INDEX($F$3:$F$10001,MATCH(AT905,$F$3:$F$10004,0)-1)</f>
        <v>1000</v>
      </c>
      <c r="AV905" s="83">
        <f t="shared" ca="1" si="306"/>
        <v>-120</v>
      </c>
      <c r="AW905" s="83">
        <f t="shared" ca="1" si="307"/>
        <v>-116</v>
      </c>
      <c r="AX905" s="83">
        <f t="shared" ca="1" si="320"/>
        <v>300</v>
      </c>
      <c r="AY905" s="83">
        <f t="shared" ca="1" si="321"/>
        <v>290</v>
      </c>
      <c r="AZ905" s="83">
        <f t="shared" ca="1" si="322"/>
        <v>10</v>
      </c>
      <c r="BA905" s="83">
        <f t="shared" ca="1" si="323"/>
        <v>290.15257856218136</v>
      </c>
      <c r="BB905" s="83">
        <f t="shared" ca="1" si="324"/>
        <v>299.84742143781864</v>
      </c>
    </row>
    <row r="906" spans="1:54" x14ac:dyDescent="0.25">
      <c r="A906" s="58">
        <v>904</v>
      </c>
      <c r="B906" s="59">
        <f t="shared" si="313"/>
        <v>15.066666666666666</v>
      </c>
      <c r="C906" s="58">
        <v>19.399999999999999</v>
      </c>
      <c r="D906" s="58">
        <v>30.1</v>
      </c>
      <c r="F906" s="117"/>
      <c r="G906" s="117"/>
      <c r="H906" s="112">
        <f t="shared" si="314"/>
        <v>0</v>
      </c>
      <c r="I906" s="121"/>
      <c r="J906" s="92">
        <f t="shared" si="315"/>
        <v>0</v>
      </c>
      <c r="L906" s="94">
        <v>904</v>
      </c>
      <c r="M906" s="114">
        <f t="shared" ca="1" si="311"/>
        <v>1154.0644966884533</v>
      </c>
      <c r="N906" s="115">
        <f t="shared" ca="1" si="310"/>
        <v>93.554682700644889</v>
      </c>
      <c r="P906" s="102"/>
      <c r="Q906" s="102"/>
      <c r="R906" s="102"/>
      <c r="S906" s="102"/>
      <c r="AC906" s="83">
        <f t="shared" si="304"/>
        <v>0</v>
      </c>
      <c r="AD906" s="83">
        <f t="shared" si="305"/>
        <v>0</v>
      </c>
      <c r="AF906" s="83">
        <f t="shared" si="316"/>
        <v>0</v>
      </c>
      <c r="AG906" s="83">
        <f t="shared" si="317"/>
        <v>0</v>
      </c>
      <c r="AQ906" s="83">
        <f t="shared" ca="1" si="318"/>
        <v>8</v>
      </c>
      <c r="AR906" s="83">
        <f t="shared" ca="1" si="319"/>
        <v>-124.32515973507627</v>
      </c>
      <c r="AS906" s="83">
        <f t="shared" ca="1" si="312"/>
        <v>-123.67484026492373</v>
      </c>
      <c r="AT906" s="83" cm="1">
        <f t="array" aca="1" ref="AT906" ca="1">_xlfn.LET(_xlpm.rozsah, $F$3:$F$10001,_xlpm.podminka, (_xlpm.rozsah&gt;M906)*(ISNUMBER(_xlpm.rozsah)),_xlpm.indexy, IF(_xlpm.podminka, ROW(_xlpm.rozsah)-MIN(ROW(_xlpm.rozsah))+1),_xlpm.prvni, MIN(_xlpm.indexy),_xlpm.finalni, IF(_xlpm.prvni=1, 2, _xlpm.prvni),INDEX(_xlpm.rozsah, _xlpm.finalni))</f>
        <v>1200</v>
      </c>
      <c r="AU906" s="83" cm="1">
        <f t="array" aca="1" ref="AU906" ca="1">INDEX($F$3:$F$10001,MATCH(AT906,$F$3:$F$10004,0)-1)</f>
        <v>1100</v>
      </c>
      <c r="AV906" s="83">
        <f t="shared" ca="1" si="306"/>
        <v>-128</v>
      </c>
      <c r="AW906" s="83">
        <f t="shared" ca="1" si="307"/>
        <v>-120</v>
      </c>
      <c r="AX906" s="83">
        <f t="shared" ca="1" si="320"/>
        <v>320</v>
      </c>
      <c r="AY906" s="83">
        <f t="shared" ca="1" si="321"/>
        <v>300</v>
      </c>
      <c r="AZ906" s="83">
        <f t="shared" ca="1" si="322"/>
        <v>20</v>
      </c>
      <c r="BA906" s="83">
        <f t="shared" ca="1" si="323"/>
        <v>309.18710066230932</v>
      </c>
      <c r="BB906" s="83">
        <f t="shared" ca="1" si="324"/>
        <v>310.81289933769068</v>
      </c>
    </row>
    <row r="907" spans="1:54" x14ac:dyDescent="0.25">
      <c r="A907" s="58">
        <v>905</v>
      </c>
      <c r="B907" s="59">
        <f t="shared" si="313"/>
        <v>15.083333333333334</v>
      </c>
      <c r="C907" s="58">
        <v>29.3</v>
      </c>
      <c r="D907" s="58">
        <v>31.2</v>
      </c>
      <c r="F907" s="117"/>
      <c r="G907" s="117"/>
      <c r="H907" s="112">
        <f t="shared" si="314"/>
        <v>0</v>
      </c>
      <c r="I907" s="121"/>
      <c r="J907" s="92">
        <f t="shared" si="315"/>
        <v>0</v>
      </c>
      <c r="L907" s="94">
        <v>905</v>
      </c>
      <c r="M907" s="114">
        <f t="shared" ca="1" si="311"/>
        <v>1232.6850388129735</v>
      </c>
      <c r="N907" s="115">
        <f t="shared" ca="1" si="310"/>
        <v>102.89931963289432</v>
      </c>
      <c r="P907" s="102"/>
      <c r="Q907" s="102"/>
      <c r="R907" s="102"/>
      <c r="S907" s="102"/>
      <c r="AC907" s="83">
        <f t="shared" si="304"/>
        <v>0</v>
      </c>
      <c r="AD907" s="83">
        <f t="shared" si="305"/>
        <v>0</v>
      </c>
      <c r="AF907" s="83">
        <f t="shared" si="316"/>
        <v>0</v>
      </c>
      <c r="AG907" s="83">
        <f t="shared" si="317"/>
        <v>0</v>
      </c>
      <c r="AQ907" s="83">
        <f t="shared" ca="1" si="318"/>
        <v>12</v>
      </c>
      <c r="AR907" s="83">
        <f t="shared" ca="1" si="319"/>
        <v>-131.92220465755682</v>
      </c>
      <c r="AS907" s="83">
        <f t="shared" ca="1" si="312"/>
        <v>-136.07779534244318</v>
      </c>
      <c r="AT907" s="83" cm="1">
        <f t="array" aca="1" ref="AT907" ca="1">_xlfn.LET(_xlpm.rozsah, $F$3:$F$10001,_xlpm.podminka, (_xlpm.rozsah&gt;M907)*(ISNUMBER(_xlpm.rozsah)),_xlpm.indexy, IF(_xlpm.podminka, ROW(_xlpm.rozsah)-MIN(ROW(_xlpm.rozsah))+1),_xlpm.prvni, MIN(_xlpm.indexy),_xlpm.finalni, IF(_xlpm.prvni=1, 2, _xlpm.prvni),INDEX(_xlpm.rozsah, _xlpm.finalni))</f>
        <v>1300</v>
      </c>
      <c r="AU907" s="83" cm="1">
        <f t="array" aca="1" ref="AU907" ca="1">INDEX($F$3:$F$10001,MATCH(AT907,$F$3:$F$10004,0)-1)</f>
        <v>1200</v>
      </c>
      <c r="AV907" s="83">
        <f t="shared" ca="1" si="306"/>
        <v>-140</v>
      </c>
      <c r="AW907" s="83">
        <f t="shared" ca="1" si="307"/>
        <v>-128</v>
      </c>
      <c r="AX907" s="83">
        <f t="shared" ca="1" si="320"/>
        <v>350</v>
      </c>
      <c r="AY907" s="83">
        <f t="shared" ca="1" si="321"/>
        <v>320</v>
      </c>
      <c r="AZ907" s="83">
        <f t="shared" ca="1" si="322"/>
        <v>30</v>
      </c>
      <c r="BA907" s="83">
        <f t="shared" ca="1" si="323"/>
        <v>340.19448835610797</v>
      </c>
      <c r="BB907" s="83">
        <f t="shared" ca="1" si="324"/>
        <v>329.80551164389203</v>
      </c>
    </row>
    <row r="908" spans="1:54" x14ac:dyDescent="0.25">
      <c r="A908" s="58">
        <v>906</v>
      </c>
      <c r="B908" s="59">
        <f t="shared" si="313"/>
        <v>15.1</v>
      </c>
      <c r="C908" s="58">
        <v>37.1</v>
      </c>
      <c r="D908" s="58">
        <v>10.4</v>
      </c>
      <c r="F908" s="117"/>
      <c r="G908" s="117"/>
      <c r="H908" s="112">
        <f t="shared" si="314"/>
        <v>0</v>
      </c>
      <c r="I908" s="121"/>
      <c r="J908" s="92">
        <f t="shared" si="315"/>
        <v>0</v>
      </c>
      <c r="L908" s="94">
        <v>906</v>
      </c>
      <c r="M908" s="114">
        <f t="shared" ca="1" si="311"/>
        <v>1294.6284962444133</v>
      </c>
      <c r="N908" s="115">
        <f t="shared" ca="1" si="310"/>
        <v>36.232409082825697</v>
      </c>
      <c r="P908" s="102"/>
      <c r="Q908" s="102"/>
      <c r="R908" s="102"/>
      <c r="S908" s="102"/>
      <c r="AC908" s="83">
        <f t="shared" si="304"/>
        <v>0</v>
      </c>
      <c r="AD908" s="83">
        <f t="shared" si="305"/>
        <v>0</v>
      </c>
      <c r="AF908" s="83">
        <f t="shared" si="316"/>
        <v>0</v>
      </c>
      <c r="AG908" s="83">
        <f t="shared" si="317"/>
        <v>0</v>
      </c>
      <c r="AQ908" s="83">
        <f t="shared" ca="1" si="318"/>
        <v>12</v>
      </c>
      <c r="AR908" s="83">
        <f t="shared" ca="1" si="319"/>
        <v>-139.35541954932961</v>
      </c>
      <c r="AS908" s="83">
        <f t="shared" ca="1" si="312"/>
        <v>-128.64458045067039</v>
      </c>
      <c r="AT908" s="83" cm="1">
        <f t="array" aca="1" ref="AT908" ca="1">_xlfn.LET(_xlpm.rozsah, $F$3:$F$10001,_xlpm.podminka, (_xlpm.rozsah&gt;M908)*(ISNUMBER(_xlpm.rozsah)),_xlpm.indexy, IF(_xlpm.podminka, ROW(_xlpm.rozsah)-MIN(ROW(_xlpm.rozsah))+1),_xlpm.prvni, MIN(_xlpm.indexy),_xlpm.finalni, IF(_xlpm.prvni=1, 2, _xlpm.prvni),INDEX(_xlpm.rozsah, _xlpm.finalni))</f>
        <v>1300</v>
      </c>
      <c r="AU908" s="83" cm="1">
        <f t="array" aca="1" ref="AU908" ca="1">INDEX($F$3:$F$10001,MATCH(AT908,$F$3:$F$10004,0)-1)</f>
        <v>1200</v>
      </c>
      <c r="AV908" s="83">
        <f t="shared" ca="1" si="306"/>
        <v>-140</v>
      </c>
      <c r="AW908" s="83">
        <f t="shared" ca="1" si="307"/>
        <v>-128</v>
      </c>
      <c r="AX908" s="83">
        <f t="shared" ca="1" si="320"/>
        <v>350</v>
      </c>
      <c r="AY908" s="83">
        <f t="shared" ca="1" si="321"/>
        <v>320</v>
      </c>
      <c r="AZ908" s="83">
        <f t="shared" ca="1" si="322"/>
        <v>30</v>
      </c>
      <c r="BA908" s="83">
        <f t="shared" ca="1" si="323"/>
        <v>321.611451126676</v>
      </c>
      <c r="BB908" s="83">
        <f t="shared" ca="1" si="324"/>
        <v>348.388548873324</v>
      </c>
    </row>
    <row r="909" spans="1:54" x14ac:dyDescent="0.25">
      <c r="A909" s="58">
        <v>907</v>
      </c>
      <c r="B909" s="59">
        <f t="shared" si="313"/>
        <v>15.116666666666667</v>
      </c>
      <c r="C909" s="58">
        <v>40.6</v>
      </c>
      <c r="D909" s="58">
        <v>4.9000000000000004</v>
      </c>
      <c r="F909" s="117"/>
      <c r="G909" s="117"/>
      <c r="H909" s="112">
        <f t="shared" si="314"/>
        <v>0</v>
      </c>
      <c r="I909" s="121"/>
      <c r="J909" s="92">
        <f t="shared" si="315"/>
        <v>0</v>
      </c>
      <c r="L909" s="94">
        <v>907</v>
      </c>
      <c r="M909" s="114">
        <f t="shared" ca="1" si="311"/>
        <v>1322.4236373995468</v>
      </c>
      <c r="N909" s="115">
        <f t="shared" ca="1" si="310"/>
        <v>17.259875823257779</v>
      </c>
      <c r="P909" s="102"/>
      <c r="Q909" s="102"/>
      <c r="R909" s="102"/>
      <c r="S909" s="102"/>
      <c r="AC909" s="83">
        <f t="shared" si="304"/>
        <v>0</v>
      </c>
      <c r="AD909" s="83">
        <f t="shared" si="305"/>
        <v>0</v>
      </c>
      <c r="AF909" s="83">
        <f t="shared" si="316"/>
        <v>0</v>
      </c>
      <c r="AG909" s="83">
        <f t="shared" si="317"/>
        <v>0</v>
      </c>
      <c r="AQ909" s="83">
        <f t="shared" ca="1" si="318"/>
        <v>4</v>
      </c>
      <c r="AR909" s="83">
        <f t="shared" ca="1" si="319"/>
        <v>-140.89694549598187</v>
      </c>
      <c r="AS909" s="83">
        <f t="shared" ca="1" si="312"/>
        <v>-143.10305450401813</v>
      </c>
      <c r="AT909" s="83" cm="1">
        <f t="array" aca="1" ref="AT909" ca="1">_xlfn.LET(_xlpm.rozsah, $F$3:$F$10001,_xlpm.podminka, (_xlpm.rozsah&gt;M909)*(ISNUMBER(_xlpm.rozsah)),_xlpm.indexy, IF(_xlpm.podminka, ROW(_xlpm.rozsah)-MIN(ROW(_xlpm.rozsah))+1),_xlpm.prvni, MIN(_xlpm.indexy),_xlpm.finalni, IF(_xlpm.prvni=1, 2, _xlpm.prvni),INDEX(_xlpm.rozsah, _xlpm.finalni))</f>
        <v>1400</v>
      </c>
      <c r="AU909" s="83" cm="1">
        <f t="array" aca="1" ref="AU909" ca="1">INDEX($F$3:$F$10001,MATCH(AT909,$F$3:$F$10004,0)-1)</f>
        <v>1300</v>
      </c>
      <c r="AV909" s="83">
        <f t="shared" ca="1" si="306"/>
        <v>-144</v>
      </c>
      <c r="AW909" s="83">
        <f t="shared" ca="1" si="307"/>
        <v>-140</v>
      </c>
      <c r="AX909" s="83">
        <f t="shared" ca="1" si="320"/>
        <v>360</v>
      </c>
      <c r="AY909" s="83">
        <f t="shared" ca="1" si="321"/>
        <v>350</v>
      </c>
      <c r="AZ909" s="83">
        <f t="shared" ca="1" si="322"/>
        <v>10</v>
      </c>
      <c r="BA909" s="83">
        <f t="shared" ca="1" si="323"/>
        <v>357.75763626004533</v>
      </c>
      <c r="BB909" s="83">
        <f t="shared" ca="1" si="324"/>
        <v>352.24236373995467</v>
      </c>
    </row>
    <row r="910" spans="1:54" x14ac:dyDescent="0.25">
      <c r="A910" s="58">
        <v>908</v>
      </c>
      <c r="B910" s="59">
        <f t="shared" si="313"/>
        <v>15.133333333333333</v>
      </c>
      <c r="C910" s="58">
        <v>35.799999999999997</v>
      </c>
      <c r="D910" s="58">
        <v>0</v>
      </c>
      <c r="F910" s="117"/>
      <c r="G910" s="117"/>
      <c r="H910" s="112">
        <f t="shared" si="314"/>
        <v>0</v>
      </c>
      <c r="I910" s="121"/>
      <c r="J910" s="92">
        <f t="shared" si="315"/>
        <v>0</v>
      </c>
      <c r="L910" s="94">
        <v>908</v>
      </c>
      <c r="M910" s="114">
        <f t="shared" ca="1" si="311"/>
        <v>1284.3045866725067</v>
      </c>
      <c r="N910" s="115">
        <f t="shared" ca="1" si="310"/>
        <v>0</v>
      </c>
      <c r="P910" s="102"/>
      <c r="Q910" s="102"/>
      <c r="R910" s="102"/>
      <c r="S910" s="102"/>
      <c r="AC910" s="83">
        <f t="shared" si="304"/>
        <v>0</v>
      </c>
      <c r="AD910" s="83">
        <f t="shared" si="305"/>
        <v>0</v>
      </c>
      <c r="AF910" s="83">
        <f t="shared" si="316"/>
        <v>0</v>
      </c>
      <c r="AG910" s="83">
        <f t="shared" si="317"/>
        <v>0</v>
      </c>
      <c r="AQ910" s="83">
        <f t="shared" ca="1" si="318"/>
        <v>12</v>
      </c>
      <c r="AR910" s="83">
        <f t="shared" ca="1" si="319"/>
        <v>-138.11655040070082</v>
      </c>
      <c r="AS910" s="83">
        <f t="shared" ca="1" si="312"/>
        <v>-129.88344959929918</v>
      </c>
      <c r="AT910" s="83" cm="1">
        <f t="array" aca="1" ref="AT910" ca="1">_xlfn.LET(_xlpm.rozsah, $F$3:$F$10001,_xlpm.podminka, (_xlpm.rozsah&gt;M910)*(ISNUMBER(_xlpm.rozsah)),_xlpm.indexy, IF(_xlpm.podminka, ROW(_xlpm.rozsah)-MIN(ROW(_xlpm.rozsah))+1),_xlpm.prvni, MIN(_xlpm.indexy),_xlpm.finalni, IF(_xlpm.prvni=1, 2, _xlpm.prvni),INDEX(_xlpm.rozsah, _xlpm.finalni))</f>
        <v>1300</v>
      </c>
      <c r="AU910" s="83" cm="1">
        <f t="array" aca="1" ref="AU910" ca="1">INDEX($F$3:$F$10001,MATCH(AT910,$F$3:$F$10004,0)-1)</f>
        <v>1200</v>
      </c>
      <c r="AV910" s="83">
        <f t="shared" ca="1" si="306"/>
        <v>-140</v>
      </c>
      <c r="AW910" s="83">
        <f t="shared" ca="1" si="307"/>
        <v>-128</v>
      </c>
      <c r="AX910" s="83">
        <f t="shared" ca="1" si="320"/>
        <v>350</v>
      </c>
      <c r="AY910" s="83">
        <f t="shared" ca="1" si="321"/>
        <v>320</v>
      </c>
      <c r="AZ910" s="83">
        <f t="shared" ca="1" si="322"/>
        <v>30</v>
      </c>
      <c r="BA910" s="83">
        <f t="shared" ca="1" si="323"/>
        <v>324.70862399824796</v>
      </c>
      <c r="BB910" s="83">
        <f t="shared" ca="1" si="324"/>
        <v>345.29137600175204</v>
      </c>
    </row>
    <row r="911" spans="1:54" x14ac:dyDescent="0.25">
      <c r="A911" s="58">
        <v>909</v>
      </c>
      <c r="B911" s="59">
        <f t="shared" si="313"/>
        <v>15.15</v>
      </c>
      <c r="C911" s="58">
        <v>30.9</v>
      </c>
      <c r="D911" s="58">
        <v>7.6</v>
      </c>
      <c r="F911" s="117"/>
      <c r="G911" s="117"/>
      <c r="H911" s="112">
        <f t="shared" si="314"/>
        <v>0</v>
      </c>
      <c r="I911" s="121"/>
      <c r="J911" s="92">
        <f t="shared" si="315"/>
        <v>0</v>
      </c>
      <c r="L911" s="94">
        <v>909</v>
      </c>
      <c r="M911" s="114">
        <f t="shared" ca="1" si="311"/>
        <v>1245.3913890553201</v>
      </c>
      <c r="N911" s="115">
        <f t="shared" ca="1" si="310"/>
        <v>25.3549236704613</v>
      </c>
      <c r="P911" s="102"/>
      <c r="Q911" s="102"/>
      <c r="R911" s="102"/>
      <c r="S911" s="102"/>
      <c r="AC911" s="83">
        <f t="shared" si="304"/>
        <v>0</v>
      </c>
      <c r="AD911" s="83">
        <f t="shared" si="305"/>
        <v>0</v>
      </c>
      <c r="AF911" s="83">
        <f t="shared" si="316"/>
        <v>0</v>
      </c>
      <c r="AG911" s="83">
        <f t="shared" si="317"/>
        <v>0</v>
      </c>
      <c r="AQ911" s="83">
        <f t="shared" ca="1" si="318"/>
        <v>12</v>
      </c>
      <c r="AR911" s="83">
        <f t="shared" ca="1" si="319"/>
        <v>-133.4469666866384</v>
      </c>
      <c r="AS911" s="83">
        <f t="shared" ca="1" si="312"/>
        <v>-134.5530333133616</v>
      </c>
      <c r="AT911" s="83" cm="1">
        <f t="array" aca="1" ref="AT911" ca="1">_xlfn.LET(_xlpm.rozsah, $F$3:$F$10001,_xlpm.podminka, (_xlpm.rozsah&gt;M911)*(ISNUMBER(_xlpm.rozsah)),_xlpm.indexy, IF(_xlpm.podminka, ROW(_xlpm.rozsah)-MIN(ROW(_xlpm.rozsah))+1),_xlpm.prvni, MIN(_xlpm.indexy),_xlpm.finalni, IF(_xlpm.prvni=1, 2, _xlpm.prvni),INDEX(_xlpm.rozsah, _xlpm.finalni))</f>
        <v>1300</v>
      </c>
      <c r="AU911" s="83" cm="1">
        <f t="array" aca="1" ref="AU911" ca="1">INDEX($F$3:$F$10001,MATCH(AT911,$F$3:$F$10004,0)-1)</f>
        <v>1200</v>
      </c>
      <c r="AV911" s="83">
        <f t="shared" ca="1" si="306"/>
        <v>-140</v>
      </c>
      <c r="AW911" s="83">
        <f t="shared" ca="1" si="307"/>
        <v>-128</v>
      </c>
      <c r="AX911" s="83">
        <f t="shared" ca="1" si="320"/>
        <v>350</v>
      </c>
      <c r="AY911" s="83">
        <f t="shared" ca="1" si="321"/>
        <v>320</v>
      </c>
      <c r="AZ911" s="83">
        <f t="shared" ca="1" si="322"/>
        <v>30</v>
      </c>
      <c r="BA911" s="83">
        <f t="shared" ca="1" si="323"/>
        <v>336.38258328340396</v>
      </c>
      <c r="BB911" s="83">
        <f t="shared" ca="1" si="324"/>
        <v>333.61741671659604</v>
      </c>
    </row>
    <row r="912" spans="1:54" x14ac:dyDescent="0.25">
      <c r="A912" s="58">
        <v>910</v>
      </c>
      <c r="B912" s="59">
        <f t="shared" si="313"/>
        <v>15.166666666666666</v>
      </c>
      <c r="C912" s="58">
        <v>35.4</v>
      </c>
      <c r="D912" s="58">
        <v>13.8</v>
      </c>
      <c r="F912" s="117"/>
      <c r="G912" s="117"/>
      <c r="H912" s="112">
        <f t="shared" si="314"/>
        <v>0</v>
      </c>
      <c r="I912" s="121"/>
      <c r="J912" s="92">
        <f t="shared" si="315"/>
        <v>0</v>
      </c>
      <c r="L912" s="94">
        <v>910</v>
      </c>
      <c r="M912" s="114">
        <f t="shared" ca="1" si="311"/>
        <v>1281.1279991119202</v>
      </c>
      <c r="N912" s="115">
        <f t="shared" ca="1" si="310"/>
        <v>47.518699163233499</v>
      </c>
      <c r="P912" s="102"/>
      <c r="Q912" s="102"/>
      <c r="R912" s="102"/>
      <c r="S912" s="102"/>
      <c r="AC912" s="83">
        <f t="shared" si="304"/>
        <v>0</v>
      </c>
      <c r="AD912" s="83">
        <f t="shared" si="305"/>
        <v>0</v>
      </c>
      <c r="AF912" s="83">
        <f t="shared" si="316"/>
        <v>0</v>
      </c>
      <c r="AG912" s="83">
        <f t="shared" si="317"/>
        <v>0</v>
      </c>
      <c r="AQ912" s="83">
        <f t="shared" ca="1" si="318"/>
        <v>12</v>
      </c>
      <c r="AR912" s="83">
        <f t="shared" ca="1" si="319"/>
        <v>-137.73535989343043</v>
      </c>
      <c r="AS912" s="83">
        <f t="shared" ca="1" si="312"/>
        <v>-130.26464010656957</v>
      </c>
      <c r="AT912" s="83" cm="1">
        <f t="array" aca="1" ref="AT912" ca="1">_xlfn.LET(_xlpm.rozsah, $F$3:$F$10001,_xlpm.podminka, (_xlpm.rozsah&gt;M912)*(ISNUMBER(_xlpm.rozsah)),_xlpm.indexy, IF(_xlpm.podminka, ROW(_xlpm.rozsah)-MIN(ROW(_xlpm.rozsah))+1),_xlpm.prvni, MIN(_xlpm.indexy),_xlpm.finalni, IF(_xlpm.prvni=1, 2, _xlpm.prvni),INDEX(_xlpm.rozsah, _xlpm.finalni))</f>
        <v>1300</v>
      </c>
      <c r="AU912" s="83" cm="1">
        <f t="array" aca="1" ref="AU912" ca="1">INDEX($F$3:$F$10001,MATCH(AT912,$F$3:$F$10004,0)-1)</f>
        <v>1200</v>
      </c>
      <c r="AV912" s="83">
        <f t="shared" ca="1" si="306"/>
        <v>-140</v>
      </c>
      <c r="AW912" s="83">
        <f t="shared" ca="1" si="307"/>
        <v>-128</v>
      </c>
      <c r="AX912" s="83">
        <f t="shared" ca="1" si="320"/>
        <v>350</v>
      </c>
      <c r="AY912" s="83">
        <f t="shared" ca="1" si="321"/>
        <v>320</v>
      </c>
      <c r="AZ912" s="83">
        <f t="shared" ca="1" si="322"/>
        <v>30</v>
      </c>
      <c r="BA912" s="83">
        <f t="shared" ca="1" si="323"/>
        <v>325.66160026642393</v>
      </c>
      <c r="BB912" s="83">
        <f t="shared" ca="1" si="324"/>
        <v>344.33839973357607</v>
      </c>
    </row>
    <row r="913" spans="1:54" x14ac:dyDescent="0.25">
      <c r="A913" s="58">
        <v>911</v>
      </c>
      <c r="B913" s="59">
        <f t="shared" si="313"/>
        <v>15.183333333333334</v>
      </c>
      <c r="C913" s="58">
        <v>36.5</v>
      </c>
      <c r="D913" s="58">
        <v>11.1</v>
      </c>
      <c r="F913" s="117"/>
      <c r="G913" s="117"/>
      <c r="H913" s="112">
        <f t="shared" si="314"/>
        <v>0</v>
      </c>
      <c r="I913" s="121"/>
      <c r="J913" s="92">
        <f t="shared" si="315"/>
        <v>0</v>
      </c>
      <c r="L913" s="94">
        <v>911</v>
      </c>
      <c r="M913" s="114">
        <f t="shared" ca="1" si="311"/>
        <v>1289.8636149035335</v>
      </c>
      <c r="N913" s="115">
        <f t="shared" ca="1" si="310"/>
        <v>38.512458376287668</v>
      </c>
      <c r="P913" s="102"/>
      <c r="Q913" s="102"/>
      <c r="R913" s="102"/>
      <c r="S913" s="102"/>
      <c r="AC913" s="83">
        <f t="shared" si="304"/>
        <v>0</v>
      </c>
      <c r="AD913" s="83">
        <f t="shared" si="305"/>
        <v>0</v>
      </c>
      <c r="AF913" s="83">
        <f t="shared" si="316"/>
        <v>0</v>
      </c>
      <c r="AG913" s="83">
        <f t="shared" si="317"/>
        <v>0</v>
      </c>
      <c r="AQ913" s="83">
        <f t="shared" ca="1" si="318"/>
        <v>12</v>
      </c>
      <c r="AR913" s="83">
        <f t="shared" ca="1" si="319"/>
        <v>-138.78363378842403</v>
      </c>
      <c r="AS913" s="83">
        <f t="shared" ca="1" si="312"/>
        <v>-129.21636621157597</v>
      </c>
      <c r="AT913" s="83" cm="1">
        <f t="array" aca="1" ref="AT913" ca="1">_xlfn.LET(_xlpm.rozsah, $F$3:$F$10001,_xlpm.podminka, (_xlpm.rozsah&gt;M913)*(ISNUMBER(_xlpm.rozsah)),_xlpm.indexy, IF(_xlpm.podminka, ROW(_xlpm.rozsah)-MIN(ROW(_xlpm.rozsah))+1),_xlpm.prvni, MIN(_xlpm.indexy),_xlpm.finalni, IF(_xlpm.prvni=1, 2, _xlpm.prvni),INDEX(_xlpm.rozsah, _xlpm.finalni))</f>
        <v>1300</v>
      </c>
      <c r="AU913" s="83" cm="1">
        <f t="array" aca="1" ref="AU913" ca="1">INDEX($F$3:$F$10001,MATCH(AT913,$F$3:$F$10004,0)-1)</f>
        <v>1200</v>
      </c>
      <c r="AV913" s="83">
        <f t="shared" ca="1" si="306"/>
        <v>-140</v>
      </c>
      <c r="AW913" s="83">
        <f t="shared" ca="1" si="307"/>
        <v>-128</v>
      </c>
      <c r="AX913" s="83">
        <f t="shared" ca="1" si="320"/>
        <v>350</v>
      </c>
      <c r="AY913" s="83">
        <f t="shared" ca="1" si="321"/>
        <v>320</v>
      </c>
      <c r="AZ913" s="83">
        <f t="shared" ca="1" si="322"/>
        <v>30</v>
      </c>
      <c r="BA913" s="83">
        <f t="shared" ca="1" si="323"/>
        <v>323.04091552893993</v>
      </c>
      <c r="BB913" s="83">
        <f t="shared" ca="1" si="324"/>
        <v>346.95908447106007</v>
      </c>
    </row>
    <row r="914" spans="1:54" x14ac:dyDescent="0.25">
      <c r="A914" s="58">
        <v>912</v>
      </c>
      <c r="B914" s="59">
        <f t="shared" si="313"/>
        <v>15.2</v>
      </c>
      <c r="C914" s="58">
        <v>40.799999999999997</v>
      </c>
      <c r="D914" s="58">
        <v>48.5</v>
      </c>
      <c r="F914" s="117"/>
      <c r="G914" s="117"/>
      <c r="H914" s="112">
        <f t="shared" si="314"/>
        <v>0</v>
      </c>
      <c r="I914" s="121"/>
      <c r="J914" s="92">
        <f t="shared" si="315"/>
        <v>0</v>
      </c>
      <c r="L914" s="94">
        <v>912</v>
      </c>
      <c r="M914" s="114">
        <f t="shared" ca="1" si="311"/>
        <v>1324.0119311798401</v>
      </c>
      <c r="N914" s="115">
        <f t="shared" ca="1" si="310"/>
        <v>170.91457866222223</v>
      </c>
      <c r="P914" s="102"/>
      <c r="Q914" s="102"/>
      <c r="R914" s="102"/>
      <c r="S914" s="102"/>
      <c r="AC914" s="83">
        <f t="shared" si="304"/>
        <v>0</v>
      </c>
      <c r="AD914" s="83">
        <f t="shared" si="305"/>
        <v>0</v>
      </c>
      <c r="AF914" s="83">
        <f t="shared" si="316"/>
        <v>0</v>
      </c>
      <c r="AG914" s="83">
        <f t="shared" si="317"/>
        <v>0</v>
      </c>
      <c r="AQ914" s="83">
        <f t="shared" ca="1" si="318"/>
        <v>4</v>
      </c>
      <c r="AR914" s="83">
        <f t="shared" ca="1" si="319"/>
        <v>-140.96047724719361</v>
      </c>
      <c r="AS914" s="83">
        <f t="shared" ca="1" si="312"/>
        <v>-143.03952275280639</v>
      </c>
      <c r="AT914" s="83" cm="1">
        <f t="array" aca="1" ref="AT914" ca="1">_xlfn.LET(_xlpm.rozsah, $F$3:$F$10001,_xlpm.podminka, (_xlpm.rozsah&gt;M914)*(ISNUMBER(_xlpm.rozsah)),_xlpm.indexy, IF(_xlpm.podminka, ROW(_xlpm.rozsah)-MIN(ROW(_xlpm.rozsah))+1),_xlpm.prvni, MIN(_xlpm.indexy),_xlpm.finalni, IF(_xlpm.prvni=1, 2, _xlpm.prvni),INDEX(_xlpm.rozsah, _xlpm.finalni))</f>
        <v>1400</v>
      </c>
      <c r="AU914" s="83" cm="1">
        <f t="array" aca="1" ref="AU914" ca="1">INDEX($F$3:$F$10001,MATCH(AT914,$F$3:$F$10004,0)-1)</f>
        <v>1300</v>
      </c>
      <c r="AV914" s="83">
        <f t="shared" ca="1" si="306"/>
        <v>-144</v>
      </c>
      <c r="AW914" s="83">
        <f t="shared" ca="1" si="307"/>
        <v>-140</v>
      </c>
      <c r="AX914" s="83">
        <f t="shared" ca="1" si="320"/>
        <v>360</v>
      </c>
      <c r="AY914" s="83">
        <f t="shared" ca="1" si="321"/>
        <v>350</v>
      </c>
      <c r="AZ914" s="83">
        <f t="shared" ca="1" si="322"/>
        <v>10</v>
      </c>
      <c r="BA914" s="83">
        <f t="shared" ca="1" si="323"/>
        <v>357.59880688201599</v>
      </c>
      <c r="BB914" s="83">
        <f t="shared" ca="1" si="324"/>
        <v>352.40119311798401</v>
      </c>
    </row>
    <row r="915" spans="1:54" x14ac:dyDescent="0.25">
      <c r="A915" s="58">
        <v>913</v>
      </c>
      <c r="B915" s="59">
        <f t="shared" si="313"/>
        <v>15.216666666666667</v>
      </c>
      <c r="C915" s="58">
        <v>49.8</v>
      </c>
      <c r="D915" s="58">
        <v>3.7</v>
      </c>
      <c r="F915" s="117"/>
      <c r="G915" s="117"/>
      <c r="H915" s="112">
        <f t="shared" si="314"/>
        <v>0</v>
      </c>
      <c r="I915" s="121"/>
      <c r="J915" s="92">
        <f t="shared" si="315"/>
        <v>0</v>
      </c>
      <c r="L915" s="94">
        <v>913</v>
      </c>
      <c r="M915" s="114">
        <f t="shared" ca="1" si="311"/>
        <v>1395.4851512930402</v>
      </c>
      <c r="N915" s="115">
        <f t="shared" ca="1" si="310"/>
        <v>13.303295059784251</v>
      </c>
      <c r="P915" s="102"/>
      <c r="Q915" s="102"/>
      <c r="R915" s="102"/>
      <c r="S915" s="102"/>
      <c r="AC915" s="83">
        <f t="shared" si="304"/>
        <v>0</v>
      </c>
      <c r="AD915" s="83">
        <f t="shared" si="305"/>
        <v>0</v>
      </c>
      <c r="AF915" s="83">
        <f t="shared" si="316"/>
        <v>0</v>
      </c>
      <c r="AG915" s="83">
        <f t="shared" si="317"/>
        <v>0</v>
      </c>
      <c r="AQ915" s="83">
        <f t="shared" ca="1" si="318"/>
        <v>4</v>
      </c>
      <c r="AR915" s="83">
        <f t="shared" ca="1" si="319"/>
        <v>-143.81940605172161</v>
      </c>
      <c r="AS915" s="83">
        <f t="shared" ca="1" si="312"/>
        <v>-140.18059394827839</v>
      </c>
      <c r="AT915" s="83" cm="1">
        <f t="array" aca="1" ref="AT915" ca="1">_xlfn.LET(_xlpm.rozsah, $F$3:$F$10001,_xlpm.podminka, (_xlpm.rozsah&gt;M915)*(ISNUMBER(_xlpm.rozsah)),_xlpm.indexy, IF(_xlpm.podminka, ROW(_xlpm.rozsah)-MIN(ROW(_xlpm.rozsah))+1),_xlpm.prvni, MIN(_xlpm.indexy),_xlpm.finalni, IF(_xlpm.prvni=1, 2, _xlpm.prvni),INDEX(_xlpm.rozsah, _xlpm.finalni))</f>
        <v>1400</v>
      </c>
      <c r="AU915" s="83" cm="1">
        <f t="array" aca="1" ref="AU915" ca="1">INDEX($F$3:$F$10001,MATCH(AT915,$F$3:$F$10004,0)-1)</f>
        <v>1300</v>
      </c>
      <c r="AV915" s="83">
        <f t="shared" ca="1" si="306"/>
        <v>-144</v>
      </c>
      <c r="AW915" s="83">
        <f t="shared" ca="1" si="307"/>
        <v>-140</v>
      </c>
      <c r="AX915" s="83">
        <f t="shared" ca="1" si="320"/>
        <v>360</v>
      </c>
      <c r="AY915" s="83">
        <f t="shared" ca="1" si="321"/>
        <v>350</v>
      </c>
      <c r="AZ915" s="83">
        <f t="shared" ca="1" si="322"/>
        <v>10</v>
      </c>
      <c r="BA915" s="83">
        <f t="shared" ca="1" si="323"/>
        <v>350.45148487069599</v>
      </c>
      <c r="BB915" s="83">
        <f t="shared" ca="1" si="324"/>
        <v>359.54851512930401</v>
      </c>
    </row>
    <row r="916" spans="1:54" x14ac:dyDescent="0.25">
      <c r="A916" s="58">
        <v>914</v>
      </c>
      <c r="B916" s="59">
        <f t="shared" si="313"/>
        <v>15.233333333333333</v>
      </c>
      <c r="C916" s="58">
        <v>41.2</v>
      </c>
      <c r="D916" s="58">
        <v>0</v>
      </c>
      <c r="F916" s="117"/>
      <c r="G916" s="117"/>
      <c r="H916" s="112">
        <f t="shared" si="314"/>
        <v>0</v>
      </c>
      <c r="I916" s="121"/>
      <c r="J916" s="92">
        <f t="shared" si="315"/>
        <v>0</v>
      </c>
      <c r="L916" s="94">
        <v>914</v>
      </c>
      <c r="M916" s="114">
        <f t="shared" ca="1" si="311"/>
        <v>1327.1885187404268</v>
      </c>
      <c r="N916" s="115">
        <f t="shared" ca="1" si="310"/>
        <v>0</v>
      </c>
      <c r="P916" s="102"/>
      <c r="Q916" s="102"/>
      <c r="R916" s="102"/>
      <c r="S916" s="102"/>
      <c r="AC916" s="83">
        <f t="shared" si="304"/>
        <v>0</v>
      </c>
      <c r="AD916" s="83">
        <f t="shared" si="305"/>
        <v>0</v>
      </c>
      <c r="AF916" s="83">
        <f t="shared" si="316"/>
        <v>0</v>
      </c>
      <c r="AG916" s="83">
        <f t="shared" si="317"/>
        <v>0</v>
      </c>
      <c r="AQ916" s="83">
        <f t="shared" ca="1" si="318"/>
        <v>4</v>
      </c>
      <c r="AR916" s="83">
        <f t="shared" ca="1" si="319"/>
        <v>-141.08754074961706</v>
      </c>
      <c r="AS916" s="83">
        <f t="shared" ca="1" si="312"/>
        <v>-142.91245925038294</v>
      </c>
      <c r="AT916" s="83" cm="1">
        <f t="array" aca="1" ref="AT916" ca="1">_xlfn.LET(_xlpm.rozsah, $F$3:$F$10001,_xlpm.podminka, (_xlpm.rozsah&gt;M916)*(ISNUMBER(_xlpm.rozsah)),_xlpm.indexy, IF(_xlpm.podminka, ROW(_xlpm.rozsah)-MIN(ROW(_xlpm.rozsah))+1),_xlpm.prvni, MIN(_xlpm.indexy),_xlpm.finalni, IF(_xlpm.prvni=1, 2, _xlpm.prvni),INDEX(_xlpm.rozsah, _xlpm.finalni))</f>
        <v>1400</v>
      </c>
      <c r="AU916" s="83" cm="1">
        <f t="array" aca="1" ref="AU916" ca="1">INDEX($F$3:$F$10001,MATCH(AT916,$F$3:$F$10004,0)-1)</f>
        <v>1300</v>
      </c>
      <c r="AV916" s="83">
        <f t="shared" ca="1" si="306"/>
        <v>-144</v>
      </c>
      <c r="AW916" s="83">
        <f t="shared" ca="1" si="307"/>
        <v>-140</v>
      </c>
      <c r="AX916" s="83">
        <f t="shared" ca="1" si="320"/>
        <v>360</v>
      </c>
      <c r="AY916" s="83">
        <f t="shared" ca="1" si="321"/>
        <v>350</v>
      </c>
      <c r="AZ916" s="83">
        <f t="shared" ca="1" si="322"/>
        <v>10</v>
      </c>
      <c r="BA916" s="83">
        <f t="shared" ca="1" si="323"/>
        <v>357.28114812595732</v>
      </c>
      <c r="BB916" s="83">
        <f t="shared" ca="1" si="324"/>
        <v>352.71885187404268</v>
      </c>
    </row>
    <row r="917" spans="1:54" x14ac:dyDescent="0.25">
      <c r="A917" s="58">
        <v>915</v>
      </c>
      <c r="B917" s="59">
        <f t="shared" si="313"/>
        <v>15.25</v>
      </c>
      <c r="C917" s="58">
        <v>32.700000000000003</v>
      </c>
      <c r="D917" s="58">
        <v>29.7</v>
      </c>
      <c r="F917" s="117"/>
      <c r="G917" s="117"/>
      <c r="H917" s="112">
        <f t="shared" si="314"/>
        <v>0</v>
      </c>
      <c r="I917" s="121"/>
      <c r="J917" s="92">
        <f t="shared" si="315"/>
        <v>0</v>
      </c>
      <c r="L917" s="94">
        <v>915</v>
      </c>
      <c r="M917" s="114">
        <f t="shared" ca="1" si="311"/>
        <v>1259.68603307796</v>
      </c>
      <c r="N917" s="115">
        <f t="shared" ca="1" si="310"/>
        <v>100.35802554724623</v>
      </c>
      <c r="P917" s="102"/>
      <c r="Q917" s="102"/>
      <c r="R917" s="102"/>
      <c r="S917" s="102"/>
      <c r="AC917" s="83">
        <f t="shared" si="304"/>
        <v>0</v>
      </c>
      <c r="AD917" s="83">
        <f t="shared" si="305"/>
        <v>0</v>
      </c>
      <c r="AF917" s="83">
        <f t="shared" si="316"/>
        <v>0</v>
      </c>
      <c r="AG917" s="83">
        <f t="shared" si="317"/>
        <v>0</v>
      </c>
      <c r="AQ917" s="83">
        <f t="shared" ca="1" si="318"/>
        <v>12</v>
      </c>
      <c r="AR917" s="83">
        <f t="shared" ca="1" si="319"/>
        <v>-135.16232396935521</v>
      </c>
      <c r="AS917" s="83">
        <f t="shared" ca="1" si="312"/>
        <v>-132.83767603064479</v>
      </c>
      <c r="AT917" s="83" cm="1">
        <f t="array" aca="1" ref="AT917" ca="1">_xlfn.LET(_xlpm.rozsah, $F$3:$F$10001,_xlpm.podminka, (_xlpm.rozsah&gt;M917)*(ISNUMBER(_xlpm.rozsah)),_xlpm.indexy, IF(_xlpm.podminka, ROW(_xlpm.rozsah)-MIN(ROW(_xlpm.rozsah))+1),_xlpm.prvni, MIN(_xlpm.indexy),_xlpm.finalni, IF(_xlpm.prvni=1, 2, _xlpm.prvni),INDEX(_xlpm.rozsah, _xlpm.finalni))</f>
        <v>1300</v>
      </c>
      <c r="AU917" s="83" cm="1">
        <f t="array" aca="1" ref="AU917" ca="1">INDEX($F$3:$F$10001,MATCH(AT917,$F$3:$F$10004,0)-1)</f>
        <v>1200</v>
      </c>
      <c r="AV917" s="83">
        <f t="shared" ca="1" si="306"/>
        <v>-140</v>
      </c>
      <c r="AW917" s="83">
        <f t="shared" ca="1" si="307"/>
        <v>-128</v>
      </c>
      <c r="AX917" s="83">
        <f t="shared" ca="1" si="320"/>
        <v>350</v>
      </c>
      <c r="AY917" s="83">
        <f t="shared" ca="1" si="321"/>
        <v>320</v>
      </c>
      <c r="AZ917" s="83">
        <f t="shared" ca="1" si="322"/>
        <v>30</v>
      </c>
      <c r="BA917" s="83">
        <f t="shared" ca="1" si="323"/>
        <v>332.09419007661199</v>
      </c>
      <c r="BB917" s="83">
        <f t="shared" ca="1" si="324"/>
        <v>337.90580992338801</v>
      </c>
    </row>
    <row r="918" spans="1:54" x14ac:dyDescent="0.25">
      <c r="A918" s="58">
        <v>916</v>
      </c>
      <c r="B918" s="59">
        <f t="shared" si="313"/>
        <v>15.266666666666667</v>
      </c>
      <c r="C918" s="58">
        <v>39.4</v>
      </c>
      <c r="D918" s="58">
        <v>52.1</v>
      </c>
      <c r="F918" s="117"/>
      <c r="G918" s="117"/>
      <c r="H918" s="112">
        <f t="shared" si="314"/>
        <v>0</v>
      </c>
      <c r="I918" s="121"/>
      <c r="J918" s="92">
        <f t="shared" si="315"/>
        <v>0</v>
      </c>
      <c r="L918" s="94">
        <v>916</v>
      </c>
      <c r="M918" s="114">
        <f t="shared" ca="1" si="311"/>
        <v>1312.8938747177867</v>
      </c>
      <c r="N918" s="115">
        <f t="shared" ca="1" si="310"/>
        <v>183.02177087279671</v>
      </c>
      <c r="P918" s="102"/>
      <c r="Q918" s="102"/>
      <c r="R918" s="102"/>
      <c r="S918" s="102"/>
      <c r="AC918" s="83">
        <f t="shared" si="304"/>
        <v>0</v>
      </c>
      <c r="AD918" s="83">
        <f t="shared" si="305"/>
        <v>0</v>
      </c>
      <c r="AF918" s="83">
        <f t="shared" si="316"/>
        <v>0</v>
      </c>
      <c r="AG918" s="83">
        <f t="shared" si="317"/>
        <v>0</v>
      </c>
      <c r="AQ918" s="83">
        <f t="shared" ca="1" si="318"/>
        <v>4</v>
      </c>
      <c r="AR918" s="83">
        <f t="shared" ca="1" si="319"/>
        <v>-140.51575498871148</v>
      </c>
      <c r="AS918" s="83">
        <f t="shared" ca="1" si="312"/>
        <v>-143.48424501128852</v>
      </c>
      <c r="AT918" s="83" cm="1">
        <f t="array" aca="1" ref="AT918" ca="1">_xlfn.LET(_xlpm.rozsah, $F$3:$F$10001,_xlpm.podminka, (_xlpm.rozsah&gt;M918)*(ISNUMBER(_xlpm.rozsah)),_xlpm.indexy, IF(_xlpm.podminka, ROW(_xlpm.rozsah)-MIN(ROW(_xlpm.rozsah))+1),_xlpm.prvni, MIN(_xlpm.indexy),_xlpm.finalni, IF(_xlpm.prvni=1, 2, _xlpm.prvni),INDEX(_xlpm.rozsah, _xlpm.finalni))</f>
        <v>1400</v>
      </c>
      <c r="AU918" s="83" cm="1">
        <f t="array" aca="1" ref="AU918" ca="1">INDEX($F$3:$F$10001,MATCH(AT918,$F$3:$F$10004,0)-1)</f>
        <v>1300</v>
      </c>
      <c r="AV918" s="83">
        <f t="shared" ca="1" si="306"/>
        <v>-144</v>
      </c>
      <c r="AW918" s="83">
        <f t="shared" ca="1" si="307"/>
        <v>-140</v>
      </c>
      <c r="AX918" s="83">
        <f t="shared" ca="1" si="320"/>
        <v>360</v>
      </c>
      <c r="AY918" s="83">
        <f t="shared" ca="1" si="321"/>
        <v>350</v>
      </c>
      <c r="AZ918" s="83">
        <f t="shared" ca="1" si="322"/>
        <v>10</v>
      </c>
      <c r="BA918" s="83">
        <f t="shared" ca="1" si="323"/>
        <v>358.7106125282213</v>
      </c>
      <c r="BB918" s="83">
        <f t="shared" ca="1" si="324"/>
        <v>351.2893874717787</v>
      </c>
    </row>
    <row r="919" spans="1:54" x14ac:dyDescent="0.25">
      <c r="A919" s="58">
        <v>917</v>
      </c>
      <c r="B919" s="59">
        <f t="shared" si="313"/>
        <v>15.283333333333333</v>
      </c>
      <c r="C919" s="58">
        <v>48.8</v>
      </c>
      <c r="D919" s="58">
        <v>22.7</v>
      </c>
      <c r="F919" s="117"/>
      <c r="G919" s="117"/>
      <c r="H919" s="112">
        <f t="shared" si="314"/>
        <v>0</v>
      </c>
      <c r="I919" s="121"/>
      <c r="J919" s="92">
        <f t="shared" si="315"/>
        <v>0</v>
      </c>
      <c r="L919" s="94">
        <v>917</v>
      </c>
      <c r="M919" s="114">
        <f t="shared" ca="1" si="311"/>
        <v>1387.5436823915734</v>
      </c>
      <c r="N919" s="115">
        <f t="shared" ca="1" si="310"/>
        <v>81.437241590288707</v>
      </c>
      <c r="P919" s="102"/>
      <c r="Q919" s="102"/>
      <c r="R919" s="102"/>
      <c r="S919" s="102"/>
      <c r="AC919" s="83">
        <f t="shared" si="304"/>
        <v>0</v>
      </c>
      <c r="AD919" s="83">
        <f t="shared" si="305"/>
        <v>0</v>
      </c>
      <c r="AF919" s="83">
        <f t="shared" si="316"/>
        <v>0</v>
      </c>
      <c r="AG919" s="83">
        <f t="shared" si="317"/>
        <v>0</v>
      </c>
      <c r="AQ919" s="83">
        <f t="shared" ca="1" si="318"/>
        <v>4</v>
      </c>
      <c r="AR919" s="83">
        <f t="shared" ca="1" si="319"/>
        <v>-143.50174729566294</v>
      </c>
      <c r="AS919" s="83">
        <f t="shared" ca="1" si="312"/>
        <v>-140.49825270433706</v>
      </c>
      <c r="AT919" s="83" cm="1">
        <f t="array" aca="1" ref="AT919" ca="1">_xlfn.LET(_xlpm.rozsah, $F$3:$F$10001,_xlpm.podminka, (_xlpm.rozsah&gt;M919)*(ISNUMBER(_xlpm.rozsah)),_xlpm.indexy, IF(_xlpm.podminka, ROW(_xlpm.rozsah)-MIN(ROW(_xlpm.rozsah))+1),_xlpm.prvni, MIN(_xlpm.indexy),_xlpm.finalni, IF(_xlpm.prvni=1, 2, _xlpm.prvni),INDEX(_xlpm.rozsah, _xlpm.finalni))</f>
        <v>1400</v>
      </c>
      <c r="AU919" s="83" cm="1">
        <f t="array" aca="1" ref="AU919" ca="1">INDEX($F$3:$F$10001,MATCH(AT919,$F$3:$F$10004,0)-1)</f>
        <v>1300</v>
      </c>
      <c r="AV919" s="83">
        <f t="shared" ca="1" si="306"/>
        <v>-144</v>
      </c>
      <c r="AW919" s="83">
        <f t="shared" ca="1" si="307"/>
        <v>-140</v>
      </c>
      <c r="AX919" s="83">
        <f t="shared" ca="1" si="320"/>
        <v>360</v>
      </c>
      <c r="AY919" s="83">
        <f t="shared" ca="1" si="321"/>
        <v>350</v>
      </c>
      <c r="AZ919" s="83">
        <f t="shared" ca="1" si="322"/>
        <v>10</v>
      </c>
      <c r="BA919" s="83">
        <f t="shared" ca="1" si="323"/>
        <v>351.24563176084268</v>
      </c>
      <c r="BB919" s="83">
        <f t="shared" ca="1" si="324"/>
        <v>358.75436823915732</v>
      </c>
    </row>
    <row r="920" spans="1:54" x14ac:dyDescent="0.25">
      <c r="A920" s="58">
        <v>918</v>
      </c>
      <c r="B920" s="59">
        <f t="shared" si="313"/>
        <v>15.3</v>
      </c>
      <c r="C920" s="58">
        <v>41.6</v>
      </c>
      <c r="D920" s="58">
        <v>0</v>
      </c>
      <c r="F920" s="117"/>
      <c r="G920" s="117"/>
      <c r="H920" s="112">
        <f t="shared" si="314"/>
        <v>0</v>
      </c>
      <c r="I920" s="121"/>
      <c r="J920" s="92">
        <f t="shared" si="315"/>
        <v>0</v>
      </c>
      <c r="L920" s="94">
        <v>918</v>
      </c>
      <c r="M920" s="114">
        <f t="shared" ca="1" si="311"/>
        <v>1330.3651063010136</v>
      </c>
      <c r="N920" s="115">
        <f t="shared" ca="1" si="310"/>
        <v>0</v>
      </c>
      <c r="P920" s="102"/>
      <c r="Q920" s="102"/>
      <c r="R920" s="102"/>
      <c r="S920" s="102"/>
      <c r="AC920" s="83">
        <f t="shared" si="304"/>
        <v>0</v>
      </c>
      <c r="AD920" s="83">
        <f t="shared" si="305"/>
        <v>0</v>
      </c>
      <c r="AF920" s="83">
        <f t="shared" si="316"/>
        <v>0</v>
      </c>
      <c r="AG920" s="83">
        <f t="shared" si="317"/>
        <v>0</v>
      </c>
      <c r="AQ920" s="83">
        <f t="shared" ca="1" si="318"/>
        <v>4</v>
      </c>
      <c r="AR920" s="83">
        <f t="shared" ca="1" si="319"/>
        <v>-141.21460425204054</v>
      </c>
      <c r="AS920" s="83">
        <f t="shared" ca="1" si="312"/>
        <v>-142.78539574795946</v>
      </c>
      <c r="AT920" s="83" cm="1">
        <f t="array" aca="1" ref="AT920" ca="1">_xlfn.LET(_xlpm.rozsah, $F$3:$F$10001,_xlpm.podminka, (_xlpm.rozsah&gt;M920)*(ISNUMBER(_xlpm.rozsah)),_xlpm.indexy, IF(_xlpm.podminka, ROW(_xlpm.rozsah)-MIN(ROW(_xlpm.rozsah))+1),_xlpm.prvni, MIN(_xlpm.indexy),_xlpm.finalni, IF(_xlpm.prvni=1, 2, _xlpm.prvni),INDEX(_xlpm.rozsah, _xlpm.finalni))</f>
        <v>1400</v>
      </c>
      <c r="AU920" s="83" cm="1">
        <f t="array" aca="1" ref="AU920" ca="1">INDEX($F$3:$F$10001,MATCH(AT920,$F$3:$F$10004,0)-1)</f>
        <v>1300</v>
      </c>
      <c r="AV920" s="83">
        <f t="shared" ca="1" si="306"/>
        <v>-144</v>
      </c>
      <c r="AW920" s="83">
        <f t="shared" ca="1" si="307"/>
        <v>-140</v>
      </c>
      <c r="AX920" s="83">
        <f t="shared" ca="1" si="320"/>
        <v>360</v>
      </c>
      <c r="AY920" s="83">
        <f t="shared" ca="1" si="321"/>
        <v>350</v>
      </c>
      <c r="AZ920" s="83">
        <f t="shared" ca="1" si="322"/>
        <v>10</v>
      </c>
      <c r="BA920" s="83">
        <f t="shared" ca="1" si="323"/>
        <v>356.96348936989864</v>
      </c>
      <c r="BB920" s="83">
        <f t="shared" ca="1" si="324"/>
        <v>353.03651063010136</v>
      </c>
    </row>
    <row r="921" spans="1:54" x14ac:dyDescent="0.25">
      <c r="A921" s="58">
        <v>919</v>
      </c>
      <c r="B921" s="59">
        <f t="shared" si="313"/>
        <v>15.316666666666666</v>
      </c>
      <c r="C921" s="58">
        <v>34.5</v>
      </c>
      <c r="D921" s="58">
        <v>46.6</v>
      </c>
      <c r="F921" s="117"/>
      <c r="G921" s="117"/>
      <c r="H921" s="112">
        <f t="shared" si="314"/>
        <v>0</v>
      </c>
      <c r="I921" s="121"/>
      <c r="J921" s="92">
        <f t="shared" si="315"/>
        <v>0</v>
      </c>
      <c r="L921" s="94">
        <v>919</v>
      </c>
      <c r="M921" s="114">
        <f t="shared" ca="1" si="311"/>
        <v>1273.9806771006001</v>
      </c>
      <c r="N921" s="115">
        <f t="shared" ca="1" si="310"/>
        <v>159.46249865866389</v>
      </c>
      <c r="P921" s="102"/>
      <c r="Q921" s="102"/>
      <c r="R921" s="102"/>
      <c r="S921" s="102"/>
      <c r="AC921" s="83">
        <f t="shared" ref="AC921:AC984" si="325">AG921</f>
        <v>0</v>
      </c>
      <c r="AD921" s="83">
        <f t="shared" si="305"/>
        <v>0</v>
      </c>
      <c r="AF921" s="83">
        <f t="shared" si="316"/>
        <v>0</v>
      </c>
      <c r="AG921" s="83">
        <f t="shared" si="317"/>
        <v>0</v>
      </c>
      <c r="AQ921" s="83">
        <f t="shared" ca="1" si="318"/>
        <v>12</v>
      </c>
      <c r="AR921" s="83">
        <f t="shared" ca="1" si="319"/>
        <v>-136.87768125207202</v>
      </c>
      <c r="AS921" s="83">
        <f t="shared" ca="1" si="312"/>
        <v>-131.12231874792798</v>
      </c>
      <c r="AT921" s="83" cm="1">
        <f t="array" aca="1" ref="AT921" ca="1">_xlfn.LET(_xlpm.rozsah, $F$3:$F$10001,_xlpm.podminka, (_xlpm.rozsah&gt;M921)*(ISNUMBER(_xlpm.rozsah)),_xlpm.indexy, IF(_xlpm.podminka, ROW(_xlpm.rozsah)-MIN(ROW(_xlpm.rozsah))+1),_xlpm.prvni, MIN(_xlpm.indexy),_xlpm.finalni, IF(_xlpm.prvni=1, 2, _xlpm.prvni),INDEX(_xlpm.rozsah, _xlpm.finalni))</f>
        <v>1300</v>
      </c>
      <c r="AU921" s="83" cm="1">
        <f t="array" aca="1" ref="AU921" ca="1">INDEX($F$3:$F$10001,MATCH(AT921,$F$3:$F$10004,0)-1)</f>
        <v>1200</v>
      </c>
      <c r="AV921" s="83">
        <f t="shared" ca="1" si="306"/>
        <v>-140</v>
      </c>
      <c r="AW921" s="83">
        <f t="shared" ca="1" si="307"/>
        <v>-128</v>
      </c>
      <c r="AX921" s="83">
        <f t="shared" ca="1" si="320"/>
        <v>350</v>
      </c>
      <c r="AY921" s="83">
        <f t="shared" ca="1" si="321"/>
        <v>320</v>
      </c>
      <c r="AZ921" s="83">
        <f t="shared" ca="1" si="322"/>
        <v>30</v>
      </c>
      <c r="BA921" s="83">
        <f t="shared" ca="1" si="323"/>
        <v>327.80579686981997</v>
      </c>
      <c r="BB921" s="83">
        <f t="shared" ca="1" si="324"/>
        <v>342.19420313018003</v>
      </c>
    </row>
    <row r="922" spans="1:54" x14ac:dyDescent="0.25">
      <c r="A922" s="58">
        <v>920</v>
      </c>
      <c r="B922" s="59">
        <f t="shared" si="313"/>
        <v>15.333333333333334</v>
      </c>
      <c r="C922" s="58">
        <v>39.700000000000003</v>
      </c>
      <c r="D922" s="58">
        <v>84.4</v>
      </c>
      <c r="F922" s="117"/>
      <c r="G922" s="117"/>
      <c r="H922" s="112">
        <f t="shared" si="314"/>
        <v>0</v>
      </c>
      <c r="I922" s="121"/>
      <c r="J922" s="92">
        <f t="shared" si="315"/>
        <v>0</v>
      </c>
      <c r="L922" s="94">
        <v>920</v>
      </c>
      <c r="M922" s="114">
        <f t="shared" ca="1" si="311"/>
        <v>1315.276315388227</v>
      </c>
      <c r="N922" s="115">
        <f t="shared" ca="1" si="310"/>
        <v>296.68932101876635</v>
      </c>
      <c r="P922" s="102"/>
      <c r="Q922" s="102"/>
      <c r="R922" s="102"/>
      <c r="S922" s="102"/>
      <c r="AC922" s="83">
        <f t="shared" si="325"/>
        <v>0</v>
      </c>
      <c r="AD922" s="83">
        <f t="shared" ref="AD922:AD985" si="326">AD921+AC922</f>
        <v>0</v>
      </c>
      <c r="AF922" s="83">
        <f t="shared" si="316"/>
        <v>0</v>
      </c>
      <c r="AG922" s="83">
        <f t="shared" si="317"/>
        <v>0</v>
      </c>
      <c r="AQ922" s="83">
        <f t="shared" ca="1" si="318"/>
        <v>4</v>
      </c>
      <c r="AR922" s="83">
        <f t="shared" ca="1" si="319"/>
        <v>-140.61105261552908</v>
      </c>
      <c r="AS922" s="83">
        <f t="shared" ca="1" si="312"/>
        <v>-143.38894738447092</v>
      </c>
      <c r="AT922" s="83" cm="1">
        <f t="array" aca="1" ref="AT922" ca="1">_xlfn.LET(_xlpm.rozsah, $F$3:$F$10001,_xlpm.podminka, (_xlpm.rozsah&gt;M922)*(ISNUMBER(_xlpm.rozsah)),_xlpm.indexy, IF(_xlpm.podminka, ROW(_xlpm.rozsah)-MIN(ROW(_xlpm.rozsah))+1),_xlpm.prvni, MIN(_xlpm.indexy),_xlpm.finalni, IF(_xlpm.prvni=1, 2, _xlpm.prvni),INDEX(_xlpm.rozsah, _xlpm.finalni))</f>
        <v>1400</v>
      </c>
      <c r="AU922" s="83" cm="1">
        <f t="array" aca="1" ref="AU922" ca="1">INDEX($F$3:$F$10001,MATCH(AT922,$F$3:$F$10004,0)-1)</f>
        <v>1300</v>
      </c>
      <c r="AV922" s="83">
        <f t="shared" ca="1" si="306"/>
        <v>-144</v>
      </c>
      <c r="AW922" s="83">
        <f t="shared" ca="1" si="307"/>
        <v>-140</v>
      </c>
      <c r="AX922" s="83">
        <f t="shared" ca="1" si="320"/>
        <v>360</v>
      </c>
      <c r="AY922" s="83">
        <f t="shared" ca="1" si="321"/>
        <v>350</v>
      </c>
      <c r="AZ922" s="83">
        <f t="shared" ca="1" si="322"/>
        <v>10</v>
      </c>
      <c r="BA922" s="83">
        <f t="shared" ca="1" si="323"/>
        <v>358.47236846117733</v>
      </c>
      <c r="BB922" s="83">
        <f t="shared" ca="1" si="324"/>
        <v>351.52763153882267</v>
      </c>
    </row>
    <row r="923" spans="1:54" x14ac:dyDescent="0.25">
      <c r="A923" s="58">
        <v>921</v>
      </c>
      <c r="B923" s="59">
        <f t="shared" si="313"/>
        <v>15.35</v>
      </c>
      <c r="C923" s="58">
        <v>44.7</v>
      </c>
      <c r="D923" s="58">
        <v>83.2</v>
      </c>
      <c r="F923" s="117"/>
      <c r="G923" s="117"/>
      <c r="H923" s="112">
        <f t="shared" si="314"/>
        <v>0</v>
      </c>
      <c r="I923" s="121"/>
      <c r="J923" s="92">
        <f t="shared" si="315"/>
        <v>0</v>
      </c>
      <c r="L923" s="94">
        <v>921</v>
      </c>
      <c r="M923" s="114">
        <f t="shared" ca="1" si="311"/>
        <v>1354.9836598955603</v>
      </c>
      <c r="N923" s="115">
        <f t="shared" ca="1" si="310"/>
        <v>295.77464050331065</v>
      </c>
      <c r="P923" s="102"/>
      <c r="Q923" s="102"/>
      <c r="R923" s="102"/>
      <c r="S923" s="102"/>
      <c r="AC923" s="83">
        <f t="shared" si="325"/>
        <v>0</v>
      </c>
      <c r="AD923" s="83">
        <f t="shared" si="326"/>
        <v>0</v>
      </c>
      <c r="AF923" s="83">
        <f t="shared" si="316"/>
        <v>0</v>
      </c>
      <c r="AG923" s="83">
        <f t="shared" si="317"/>
        <v>0</v>
      </c>
      <c r="AQ923" s="83">
        <f t="shared" ca="1" si="318"/>
        <v>4</v>
      </c>
      <c r="AR923" s="83">
        <f t="shared" ca="1" si="319"/>
        <v>-142.1993463958224</v>
      </c>
      <c r="AS923" s="83">
        <f t="shared" ca="1" si="312"/>
        <v>-141.8006536041776</v>
      </c>
      <c r="AT923" s="83" cm="1">
        <f t="array" aca="1" ref="AT923" ca="1">_xlfn.LET(_xlpm.rozsah, $F$3:$F$10001,_xlpm.podminka, (_xlpm.rozsah&gt;M923)*(ISNUMBER(_xlpm.rozsah)),_xlpm.indexy, IF(_xlpm.podminka, ROW(_xlpm.rozsah)-MIN(ROW(_xlpm.rozsah))+1),_xlpm.prvni, MIN(_xlpm.indexy),_xlpm.finalni, IF(_xlpm.prvni=1, 2, _xlpm.prvni),INDEX(_xlpm.rozsah, _xlpm.finalni))</f>
        <v>1400</v>
      </c>
      <c r="AU923" s="83" cm="1">
        <f t="array" aca="1" ref="AU923" ca="1">INDEX($F$3:$F$10001,MATCH(AT923,$F$3:$F$10004,0)-1)</f>
        <v>1300</v>
      </c>
      <c r="AV923" s="83">
        <f t="shared" ca="1" si="306"/>
        <v>-144</v>
      </c>
      <c r="AW923" s="83">
        <f t="shared" ca="1" si="307"/>
        <v>-140</v>
      </c>
      <c r="AX923" s="83">
        <f t="shared" ca="1" si="320"/>
        <v>360</v>
      </c>
      <c r="AY923" s="83">
        <f t="shared" ca="1" si="321"/>
        <v>350</v>
      </c>
      <c r="AZ923" s="83">
        <f t="shared" ca="1" si="322"/>
        <v>10</v>
      </c>
      <c r="BA923" s="83">
        <f t="shared" ca="1" si="323"/>
        <v>354.50163401044398</v>
      </c>
      <c r="BB923" s="83">
        <f t="shared" ca="1" si="324"/>
        <v>355.49836598955602</v>
      </c>
    </row>
    <row r="924" spans="1:54" x14ac:dyDescent="0.25">
      <c r="A924" s="58">
        <v>922</v>
      </c>
      <c r="B924" s="59">
        <f t="shared" si="313"/>
        <v>15.366666666666667</v>
      </c>
      <c r="C924" s="58">
        <v>49.5</v>
      </c>
      <c r="D924" s="58">
        <v>78.900000000000006</v>
      </c>
      <c r="F924" s="117"/>
      <c r="G924" s="117"/>
      <c r="H924" s="112">
        <f t="shared" si="314"/>
        <v>0</v>
      </c>
      <c r="I924" s="121"/>
      <c r="J924" s="92">
        <f t="shared" si="315"/>
        <v>0</v>
      </c>
      <c r="L924" s="94">
        <v>922</v>
      </c>
      <c r="M924" s="114">
        <f t="shared" ca="1" si="311"/>
        <v>1393.1027106226002</v>
      </c>
      <c r="N924" s="115">
        <f t="shared" ca="1" si="310"/>
        <v>283.49580386812318</v>
      </c>
      <c r="P924" s="102"/>
      <c r="Q924" s="102"/>
      <c r="R924" s="102"/>
      <c r="S924" s="102"/>
      <c r="AC924" s="83">
        <f t="shared" si="325"/>
        <v>0</v>
      </c>
      <c r="AD924" s="83">
        <f t="shared" si="326"/>
        <v>0</v>
      </c>
      <c r="AF924" s="83">
        <f t="shared" si="316"/>
        <v>0</v>
      </c>
      <c r="AG924" s="83">
        <f t="shared" si="317"/>
        <v>0</v>
      </c>
      <c r="AQ924" s="83">
        <f t="shared" ca="1" si="318"/>
        <v>4</v>
      </c>
      <c r="AR924" s="83">
        <f t="shared" ca="1" si="319"/>
        <v>-143.72410842490402</v>
      </c>
      <c r="AS924" s="83">
        <f t="shared" ca="1" si="312"/>
        <v>-140.27589157509598</v>
      </c>
      <c r="AT924" s="83" cm="1">
        <f t="array" aca="1" ref="AT924" ca="1">_xlfn.LET(_xlpm.rozsah, $F$3:$F$10001,_xlpm.podminka, (_xlpm.rozsah&gt;M924)*(ISNUMBER(_xlpm.rozsah)),_xlpm.indexy, IF(_xlpm.podminka, ROW(_xlpm.rozsah)-MIN(ROW(_xlpm.rozsah))+1),_xlpm.prvni, MIN(_xlpm.indexy),_xlpm.finalni, IF(_xlpm.prvni=1, 2, _xlpm.prvni),INDEX(_xlpm.rozsah, _xlpm.finalni))</f>
        <v>1400</v>
      </c>
      <c r="AU924" s="83" cm="1">
        <f t="array" aca="1" ref="AU924" ca="1">INDEX($F$3:$F$10001,MATCH(AT924,$F$3:$F$10004,0)-1)</f>
        <v>1300</v>
      </c>
      <c r="AV924" s="83">
        <f t="shared" ca="1" si="306"/>
        <v>-144</v>
      </c>
      <c r="AW924" s="83">
        <f t="shared" ca="1" si="307"/>
        <v>-140</v>
      </c>
      <c r="AX924" s="83">
        <f t="shared" ca="1" si="320"/>
        <v>360</v>
      </c>
      <c r="AY924" s="83">
        <f t="shared" ca="1" si="321"/>
        <v>350</v>
      </c>
      <c r="AZ924" s="83">
        <f t="shared" ca="1" si="322"/>
        <v>10</v>
      </c>
      <c r="BA924" s="83">
        <f t="shared" ca="1" si="323"/>
        <v>350.68972893773997</v>
      </c>
      <c r="BB924" s="83">
        <f t="shared" ca="1" si="324"/>
        <v>359.31027106226003</v>
      </c>
    </row>
    <row r="925" spans="1:54" x14ac:dyDescent="0.25">
      <c r="A925" s="58">
        <v>923</v>
      </c>
      <c r="B925" s="59">
        <f t="shared" si="313"/>
        <v>15.383333333333333</v>
      </c>
      <c r="C925" s="58">
        <v>52.3</v>
      </c>
      <c r="D925" s="58">
        <v>83.8</v>
      </c>
      <c r="F925" s="117"/>
      <c r="G925" s="117"/>
      <c r="H925" s="112">
        <f t="shared" si="314"/>
        <v>0</v>
      </c>
      <c r="I925" s="121"/>
      <c r="J925" s="92">
        <f t="shared" si="315"/>
        <v>0</v>
      </c>
      <c r="L925" s="94">
        <v>923</v>
      </c>
      <c r="M925" s="114">
        <f t="shared" ca="1" si="311"/>
        <v>1415.3388235467069</v>
      </c>
      <c r="N925" s="115">
        <f t="shared" ca="1" si="310"/>
        <v>301.68</v>
      </c>
      <c r="P925" s="102"/>
      <c r="Q925" s="102"/>
      <c r="R925" s="102"/>
      <c r="S925" s="102"/>
      <c r="AC925" s="83">
        <f t="shared" si="325"/>
        <v>0</v>
      </c>
      <c r="AD925" s="83">
        <f t="shared" si="326"/>
        <v>0</v>
      </c>
      <c r="AF925" s="83">
        <f t="shared" si="316"/>
        <v>0</v>
      </c>
      <c r="AG925" s="83">
        <f t="shared" si="317"/>
        <v>0</v>
      </c>
      <c r="AQ925" s="83">
        <f t="shared" ca="1" si="318"/>
        <v>0</v>
      </c>
      <c r="AR925" s="83">
        <f t="shared" ca="1" si="319"/>
        <v>-144</v>
      </c>
      <c r="AS925" s="83">
        <f t="shared" ca="1" si="312"/>
        <v>-144</v>
      </c>
      <c r="AT925" s="83" cm="1">
        <f t="array" aca="1" ref="AT925" ca="1">_xlfn.LET(_xlpm.rozsah, $F$3:$F$10001,_xlpm.podminka, (_xlpm.rozsah&gt;M925)*(ISNUMBER(_xlpm.rozsah)),_xlpm.indexy, IF(_xlpm.podminka, ROW(_xlpm.rozsah)-MIN(ROW(_xlpm.rozsah))+1),_xlpm.prvni, MIN(_xlpm.indexy),_xlpm.finalni, IF(_xlpm.prvni=1, 2, _xlpm.prvni),INDEX(_xlpm.rozsah, _xlpm.finalni))</f>
        <v>1500</v>
      </c>
      <c r="AU925" s="83" cm="1">
        <f t="array" aca="1" ref="AU925" ca="1">INDEX($F$3:$F$10001,MATCH(AT925,$F$3:$F$10004,0)-1)</f>
        <v>1400</v>
      </c>
      <c r="AV925" s="83">
        <f t="shared" ca="1" si="306"/>
        <v>-144</v>
      </c>
      <c r="AW925" s="83">
        <f t="shared" ca="1" si="307"/>
        <v>-144</v>
      </c>
      <c r="AX925" s="83">
        <f t="shared" ca="1" si="320"/>
        <v>360</v>
      </c>
      <c r="AY925" s="83">
        <f t="shared" ca="1" si="321"/>
        <v>360</v>
      </c>
      <c r="AZ925" s="83">
        <f t="shared" ca="1" si="322"/>
        <v>0</v>
      </c>
      <c r="BA925" s="83">
        <f t="shared" ca="1" si="323"/>
        <v>360</v>
      </c>
      <c r="BB925" s="83">
        <f t="shared" ca="1" si="324"/>
        <v>360</v>
      </c>
    </row>
    <row r="926" spans="1:54" x14ac:dyDescent="0.25">
      <c r="A926" s="58">
        <v>924</v>
      </c>
      <c r="B926" s="59">
        <f t="shared" si="313"/>
        <v>15.4</v>
      </c>
      <c r="C926" s="58">
        <v>53.4</v>
      </c>
      <c r="D926" s="58">
        <v>77.7</v>
      </c>
      <c r="F926" s="117"/>
      <c r="G926" s="117"/>
      <c r="H926" s="112">
        <f t="shared" si="314"/>
        <v>0</v>
      </c>
      <c r="I926" s="121"/>
      <c r="J926" s="92">
        <f t="shared" si="315"/>
        <v>0</v>
      </c>
      <c r="L926" s="94">
        <v>924</v>
      </c>
      <c r="M926" s="114">
        <f t="shared" ca="1" si="311"/>
        <v>1424.0744393383202</v>
      </c>
      <c r="N926" s="115">
        <f t="shared" ca="1" si="310"/>
        <v>279.72000000000003</v>
      </c>
      <c r="P926" s="102"/>
      <c r="Q926" s="102"/>
      <c r="R926" s="102"/>
      <c r="S926" s="102"/>
      <c r="AC926" s="83">
        <f t="shared" si="325"/>
        <v>0</v>
      </c>
      <c r="AD926" s="83">
        <f t="shared" si="326"/>
        <v>0</v>
      </c>
      <c r="AF926" s="83">
        <f t="shared" si="316"/>
        <v>0</v>
      </c>
      <c r="AG926" s="83">
        <f t="shared" si="317"/>
        <v>0</v>
      </c>
      <c r="AQ926" s="83">
        <f t="shared" ca="1" si="318"/>
        <v>0</v>
      </c>
      <c r="AR926" s="83">
        <f t="shared" ca="1" si="319"/>
        <v>-144</v>
      </c>
      <c r="AS926" s="83">
        <f t="shared" ca="1" si="312"/>
        <v>-144</v>
      </c>
      <c r="AT926" s="83" cm="1">
        <f t="array" aca="1" ref="AT926" ca="1">_xlfn.LET(_xlpm.rozsah, $F$3:$F$10001,_xlpm.podminka, (_xlpm.rozsah&gt;M926)*(ISNUMBER(_xlpm.rozsah)),_xlpm.indexy, IF(_xlpm.podminka, ROW(_xlpm.rozsah)-MIN(ROW(_xlpm.rozsah))+1),_xlpm.prvni, MIN(_xlpm.indexy),_xlpm.finalni, IF(_xlpm.prvni=1, 2, _xlpm.prvni),INDEX(_xlpm.rozsah, _xlpm.finalni))</f>
        <v>1500</v>
      </c>
      <c r="AU926" s="83" cm="1">
        <f t="array" aca="1" ref="AU926" ca="1">INDEX($F$3:$F$10001,MATCH(AT926,$F$3:$F$10004,0)-1)</f>
        <v>1400</v>
      </c>
      <c r="AV926" s="83">
        <f t="shared" ref="AV926:AV989" ca="1" si="327">INDEX($J$2:$J$10001,MATCH(AT926,$F$2:$F$10001,0))</f>
        <v>-144</v>
      </c>
      <c r="AW926" s="83">
        <f t="shared" ref="AW926:AW989" ca="1" si="328">INDEX($J$2:$J$10001,MATCH(AU926,$F$2:$F$10001,0))</f>
        <v>-144</v>
      </c>
      <c r="AX926" s="83">
        <f t="shared" ca="1" si="320"/>
        <v>360</v>
      </c>
      <c r="AY926" s="83">
        <f t="shared" ca="1" si="321"/>
        <v>360</v>
      </c>
      <c r="AZ926" s="83">
        <f t="shared" ca="1" si="322"/>
        <v>0</v>
      </c>
      <c r="BA926" s="83">
        <f t="shared" ca="1" si="323"/>
        <v>360</v>
      </c>
      <c r="BB926" s="83">
        <f t="shared" ca="1" si="324"/>
        <v>360</v>
      </c>
    </row>
    <row r="927" spans="1:54" x14ac:dyDescent="0.25">
      <c r="A927" s="58">
        <v>925</v>
      </c>
      <c r="B927" s="59">
        <f t="shared" si="313"/>
        <v>15.416666666666666</v>
      </c>
      <c r="C927" s="58">
        <v>52.1</v>
      </c>
      <c r="D927" s="58">
        <v>69.599999999999994</v>
      </c>
      <c r="F927" s="117"/>
      <c r="G927" s="117"/>
      <c r="H927" s="112">
        <f t="shared" si="314"/>
        <v>0</v>
      </c>
      <c r="I927" s="121"/>
      <c r="J927" s="92">
        <f t="shared" si="315"/>
        <v>0</v>
      </c>
      <c r="L927" s="94">
        <v>925</v>
      </c>
      <c r="M927" s="114">
        <f t="shared" ca="1" si="311"/>
        <v>1413.7505297664134</v>
      </c>
      <c r="N927" s="115">
        <f t="shared" ca="1" si="310"/>
        <v>250.55999999999997</v>
      </c>
      <c r="P927" s="102"/>
      <c r="Q927" s="102"/>
      <c r="R927" s="102"/>
      <c r="S927" s="102"/>
      <c r="AC927" s="83">
        <f t="shared" si="325"/>
        <v>0</v>
      </c>
      <c r="AD927" s="83">
        <f t="shared" si="326"/>
        <v>0</v>
      </c>
      <c r="AF927" s="83">
        <f t="shared" si="316"/>
        <v>0</v>
      </c>
      <c r="AG927" s="83">
        <f t="shared" si="317"/>
        <v>0</v>
      </c>
      <c r="AQ927" s="83">
        <f t="shared" ca="1" si="318"/>
        <v>0</v>
      </c>
      <c r="AR927" s="83">
        <f t="shared" ca="1" si="319"/>
        <v>-144</v>
      </c>
      <c r="AS927" s="83">
        <f t="shared" ca="1" si="312"/>
        <v>-144</v>
      </c>
      <c r="AT927" s="83" cm="1">
        <f t="array" aca="1" ref="AT927" ca="1">_xlfn.LET(_xlpm.rozsah, $F$3:$F$10001,_xlpm.podminka, (_xlpm.rozsah&gt;M927)*(ISNUMBER(_xlpm.rozsah)),_xlpm.indexy, IF(_xlpm.podminka, ROW(_xlpm.rozsah)-MIN(ROW(_xlpm.rozsah))+1),_xlpm.prvni, MIN(_xlpm.indexy),_xlpm.finalni, IF(_xlpm.prvni=1, 2, _xlpm.prvni),INDEX(_xlpm.rozsah, _xlpm.finalni))</f>
        <v>1500</v>
      </c>
      <c r="AU927" s="83" cm="1">
        <f t="array" aca="1" ref="AU927" ca="1">INDEX($F$3:$F$10001,MATCH(AT927,$F$3:$F$10004,0)-1)</f>
        <v>1400</v>
      </c>
      <c r="AV927" s="83">
        <f t="shared" ca="1" si="327"/>
        <v>-144</v>
      </c>
      <c r="AW927" s="83">
        <f t="shared" ca="1" si="328"/>
        <v>-144</v>
      </c>
      <c r="AX927" s="83">
        <f t="shared" ca="1" si="320"/>
        <v>360</v>
      </c>
      <c r="AY927" s="83">
        <f t="shared" ca="1" si="321"/>
        <v>360</v>
      </c>
      <c r="AZ927" s="83">
        <f t="shared" ca="1" si="322"/>
        <v>0</v>
      </c>
      <c r="BA927" s="83">
        <f t="shared" ca="1" si="323"/>
        <v>360</v>
      </c>
      <c r="BB927" s="83">
        <f t="shared" ca="1" si="324"/>
        <v>360</v>
      </c>
    </row>
    <row r="928" spans="1:54" x14ac:dyDescent="0.25">
      <c r="A928" s="58">
        <v>926</v>
      </c>
      <c r="B928" s="59">
        <f t="shared" si="313"/>
        <v>15.433333333333334</v>
      </c>
      <c r="C928" s="58">
        <v>47.9</v>
      </c>
      <c r="D928" s="58">
        <v>63.6</v>
      </c>
      <c r="F928" s="117"/>
      <c r="G928" s="117"/>
      <c r="H928" s="112">
        <f t="shared" si="314"/>
        <v>0</v>
      </c>
      <c r="I928" s="121"/>
      <c r="J928" s="92">
        <f t="shared" si="315"/>
        <v>0</v>
      </c>
      <c r="L928" s="94">
        <v>926</v>
      </c>
      <c r="M928" s="114">
        <f t="shared" ca="1" si="311"/>
        <v>1380.3963603802536</v>
      </c>
      <c r="N928" s="115">
        <f t="shared" ref="N928:N960" ca="1" si="329">( IF(ISNUMBER(D928),D928,1)/100)*BB928 - $T$23 + $T$21</f>
        <v>227.71320852018414</v>
      </c>
      <c r="P928" s="102"/>
      <c r="Q928" s="102"/>
      <c r="R928" s="102"/>
      <c r="S928" s="102"/>
      <c r="AC928" s="83">
        <f t="shared" si="325"/>
        <v>0</v>
      </c>
      <c r="AD928" s="83">
        <f t="shared" si="326"/>
        <v>0</v>
      </c>
      <c r="AF928" s="83">
        <f t="shared" si="316"/>
        <v>0</v>
      </c>
      <c r="AG928" s="83">
        <f t="shared" si="317"/>
        <v>0</v>
      </c>
      <c r="AQ928" s="83">
        <f t="shared" ca="1" si="318"/>
        <v>4</v>
      </c>
      <c r="AR928" s="83">
        <f t="shared" ca="1" si="319"/>
        <v>-143.21585441521015</v>
      </c>
      <c r="AS928" s="83">
        <f t="shared" ca="1" si="312"/>
        <v>-140.78414558478985</v>
      </c>
      <c r="AT928" s="83" cm="1">
        <f t="array" aca="1" ref="AT928" ca="1">_xlfn.LET(_xlpm.rozsah, $F$3:$F$10001,_xlpm.podminka, (_xlpm.rozsah&gt;M928)*(ISNUMBER(_xlpm.rozsah)),_xlpm.indexy, IF(_xlpm.podminka, ROW(_xlpm.rozsah)-MIN(ROW(_xlpm.rozsah))+1),_xlpm.prvni, MIN(_xlpm.indexy),_xlpm.finalni, IF(_xlpm.prvni=1, 2, _xlpm.prvni),INDEX(_xlpm.rozsah, _xlpm.finalni))</f>
        <v>1400</v>
      </c>
      <c r="AU928" s="83" cm="1">
        <f t="array" aca="1" ref="AU928" ca="1">INDEX($F$3:$F$10001,MATCH(AT928,$F$3:$F$10004,0)-1)</f>
        <v>1300</v>
      </c>
      <c r="AV928" s="83">
        <f t="shared" ca="1" si="327"/>
        <v>-144</v>
      </c>
      <c r="AW928" s="83">
        <f t="shared" ca="1" si="328"/>
        <v>-140</v>
      </c>
      <c r="AX928" s="83">
        <f t="shared" ca="1" si="320"/>
        <v>360</v>
      </c>
      <c r="AY928" s="83">
        <f t="shared" ca="1" si="321"/>
        <v>350</v>
      </c>
      <c r="AZ928" s="83">
        <f t="shared" ca="1" si="322"/>
        <v>10</v>
      </c>
      <c r="BA928" s="83">
        <f t="shared" ca="1" si="323"/>
        <v>351.96036396197462</v>
      </c>
      <c r="BB928" s="83">
        <f t="shared" ca="1" si="324"/>
        <v>358.03963603802538</v>
      </c>
    </row>
    <row r="929" spans="1:54" x14ac:dyDescent="0.25">
      <c r="A929" s="58">
        <v>927</v>
      </c>
      <c r="B929" s="59">
        <f t="shared" si="313"/>
        <v>15.45</v>
      </c>
      <c r="C929" s="58">
        <v>46.4</v>
      </c>
      <c r="D929" s="58">
        <v>55.2</v>
      </c>
      <c r="F929" s="117"/>
      <c r="G929" s="117"/>
      <c r="H929" s="112">
        <f t="shared" si="314"/>
        <v>0</v>
      </c>
      <c r="I929" s="121"/>
      <c r="J929" s="92">
        <f t="shared" si="315"/>
        <v>0</v>
      </c>
      <c r="L929" s="94">
        <v>927</v>
      </c>
      <c r="M929" s="114">
        <f t="shared" ca="1" si="311"/>
        <v>1368.4841570280535</v>
      </c>
      <c r="N929" s="115">
        <f t="shared" ca="1" si="329"/>
        <v>196.98032546794857</v>
      </c>
      <c r="P929" s="102"/>
      <c r="Q929" s="102"/>
      <c r="R929" s="102"/>
      <c r="S929" s="102"/>
      <c r="AC929" s="83">
        <f t="shared" si="325"/>
        <v>0</v>
      </c>
      <c r="AD929" s="83">
        <f t="shared" si="326"/>
        <v>0</v>
      </c>
      <c r="AF929" s="83">
        <f t="shared" si="316"/>
        <v>0</v>
      </c>
      <c r="AG929" s="83">
        <f t="shared" si="317"/>
        <v>0</v>
      </c>
      <c r="AQ929" s="83">
        <f t="shared" ca="1" si="318"/>
        <v>4</v>
      </c>
      <c r="AR929" s="83">
        <f t="shared" ca="1" si="319"/>
        <v>-142.73936628112213</v>
      </c>
      <c r="AS929" s="83">
        <f t="shared" ca="1" si="312"/>
        <v>-141.26063371887787</v>
      </c>
      <c r="AT929" s="83" cm="1">
        <f t="array" aca="1" ref="AT929" ca="1">_xlfn.LET(_xlpm.rozsah, $F$3:$F$10001,_xlpm.podminka, (_xlpm.rozsah&gt;M929)*(ISNUMBER(_xlpm.rozsah)),_xlpm.indexy, IF(_xlpm.podminka, ROW(_xlpm.rozsah)-MIN(ROW(_xlpm.rozsah))+1),_xlpm.prvni, MIN(_xlpm.indexy),_xlpm.finalni, IF(_xlpm.prvni=1, 2, _xlpm.prvni),INDEX(_xlpm.rozsah, _xlpm.finalni))</f>
        <v>1400</v>
      </c>
      <c r="AU929" s="83" cm="1">
        <f t="array" aca="1" ref="AU929" ca="1">INDEX($F$3:$F$10001,MATCH(AT929,$F$3:$F$10004,0)-1)</f>
        <v>1300</v>
      </c>
      <c r="AV929" s="83">
        <f t="shared" ca="1" si="327"/>
        <v>-144</v>
      </c>
      <c r="AW929" s="83">
        <f t="shared" ca="1" si="328"/>
        <v>-140</v>
      </c>
      <c r="AX929" s="83">
        <f t="shared" ca="1" si="320"/>
        <v>360</v>
      </c>
      <c r="AY929" s="83">
        <f t="shared" ca="1" si="321"/>
        <v>350</v>
      </c>
      <c r="AZ929" s="83">
        <f t="shared" ca="1" si="322"/>
        <v>10</v>
      </c>
      <c r="BA929" s="83">
        <f t="shared" ca="1" si="323"/>
        <v>353.15158429719463</v>
      </c>
      <c r="BB929" s="83">
        <f t="shared" ca="1" si="324"/>
        <v>356.84841570280537</v>
      </c>
    </row>
    <row r="930" spans="1:54" x14ac:dyDescent="0.25">
      <c r="A930" s="58">
        <v>928</v>
      </c>
      <c r="B930" s="59">
        <f t="shared" si="313"/>
        <v>15.466666666666667</v>
      </c>
      <c r="C930" s="58">
        <v>46.5</v>
      </c>
      <c r="D930" s="58">
        <v>53.6</v>
      </c>
      <c r="F930" s="117"/>
      <c r="G930" s="117"/>
      <c r="H930" s="112">
        <f t="shared" si="314"/>
        <v>0</v>
      </c>
      <c r="I930" s="121"/>
      <c r="J930" s="92">
        <f t="shared" si="315"/>
        <v>0</v>
      </c>
      <c r="L930" s="94">
        <v>928</v>
      </c>
      <c r="M930" s="114">
        <f t="shared" ca="1" si="311"/>
        <v>1369.2783039182002</v>
      </c>
      <c r="N930" s="115">
        <f t="shared" ca="1" si="329"/>
        <v>191.31331709001554</v>
      </c>
      <c r="P930" s="102"/>
      <c r="Q930" s="102"/>
      <c r="R930" s="102"/>
      <c r="S930" s="102"/>
      <c r="AC930" s="83">
        <f t="shared" si="325"/>
        <v>0</v>
      </c>
      <c r="AD930" s="83">
        <f t="shared" si="326"/>
        <v>0</v>
      </c>
      <c r="AF930" s="83">
        <f t="shared" si="316"/>
        <v>0</v>
      </c>
      <c r="AG930" s="83">
        <f t="shared" si="317"/>
        <v>0</v>
      </c>
      <c r="AQ930" s="83">
        <f t="shared" ca="1" si="318"/>
        <v>4</v>
      </c>
      <c r="AR930" s="83">
        <f t="shared" ca="1" si="319"/>
        <v>-142.77113215672802</v>
      </c>
      <c r="AS930" s="83">
        <f t="shared" ca="1" si="312"/>
        <v>-141.22886784327198</v>
      </c>
      <c r="AT930" s="83" cm="1">
        <f t="array" aca="1" ref="AT930" ca="1">_xlfn.LET(_xlpm.rozsah, $F$3:$F$10001,_xlpm.podminka, (_xlpm.rozsah&gt;M930)*(ISNUMBER(_xlpm.rozsah)),_xlpm.indexy, IF(_xlpm.podminka, ROW(_xlpm.rozsah)-MIN(ROW(_xlpm.rozsah))+1),_xlpm.prvni, MIN(_xlpm.indexy),_xlpm.finalni, IF(_xlpm.prvni=1, 2, _xlpm.prvni),INDEX(_xlpm.rozsah, _xlpm.finalni))</f>
        <v>1400</v>
      </c>
      <c r="AU930" s="83" cm="1">
        <f t="array" aca="1" ref="AU930" ca="1">INDEX($F$3:$F$10001,MATCH(AT930,$F$3:$F$10004,0)-1)</f>
        <v>1300</v>
      </c>
      <c r="AV930" s="83">
        <f t="shared" ca="1" si="327"/>
        <v>-144</v>
      </c>
      <c r="AW930" s="83">
        <f t="shared" ca="1" si="328"/>
        <v>-140</v>
      </c>
      <c r="AX930" s="83">
        <f t="shared" ca="1" si="320"/>
        <v>360</v>
      </c>
      <c r="AY930" s="83">
        <f t="shared" ca="1" si="321"/>
        <v>350</v>
      </c>
      <c r="AZ930" s="83">
        <f t="shared" ca="1" si="322"/>
        <v>10</v>
      </c>
      <c r="BA930" s="83">
        <f t="shared" ca="1" si="323"/>
        <v>353.07216960817999</v>
      </c>
      <c r="BB930" s="83">
        <f t="shared" ca="1" si="324"/>
        <v>356.92783039182001</v>
      </c>
    </row>
    <row r="931" spans="1:54" x14ac:dyDescent="0.25">
      <c r="A931" s="58">
        <v>929</v>
      </c>
      <c r="B931" s="59">
        <f t="shared" si="313"/>
        <v>15.483333333333333</v>
      </c>
      <c r="C931" s="58">
        <v>46.4</v>
      </c>
      <c r="D931" s="58">
        <v>62.3</v>
      </c>
      <c r="F931" s="117"/>
      <c r="G931" s="117"/>
      <c r="H931" s="112">
        <f t="shared" si="314"/>
        <v>0</v>
      </c>
      <c r="I931" s="121"/>
      <c r="J931" s="92">
        <f t="shared" si="315"/>
        <v>0</v>
      </c>
      <c r="L931" s="94">
        <v>929</v>
      </c>
      <c r="M931" s="114">
        <f t="shared" ca="1" si="311"/>
        <v>1368.4841570280535</v>
      </c>
      <c r="N931" s="115">
        <f t="shared" ca="1" si="329"/>
        <v>222.31656298284776</v>
      </c>
      <c r="P931" s="102"/>
      <c r="Q931" s="102"/>
      <c r="R931" s="102"/>
      <c r="S931" s="102"/>
      <c r="AC931" s="83">
        <f t="shared" si="325"/>
        <v>0</v>
      </c>
      <c r="AD931" s="83">
        <f t="shared" si="326"/>
        <v>0</v>
      </c>
      <c r="AF931" s="83">
        <f t="shared" si="316"/>
        <v>0</v>
      </c>
      <c r="AG931" s="83">
        <f t="shared" si="317"/>
        <v>0</v>
      </c>
      <c r="AQ931" s="83">
        <f t="shared" ca="1" si="318"/>
        <v>4</v>
      </c>
      <c r="AR931" s="83">
        <f t="shared" ca="1" si="319"/>
        <v>-142.73936628112213</v>
      </c>
      <c r="AS931" s="83">
        <f t="shared" ca="1" si="312"/>
        <v>-141.26063371887787</v>
      </c>
      <c r="AT931" s="83" cm="1">
        <f t="array" aca="1" ref="AT931" ca="1">_xlfn.LET(_xlpm.rozsah, $F$3:$F$10001,_xlpm.podminka, (_xlpm.rozsah&gt;M931)*(ISNUMBER(_xlpm.rozsah)),_xlpm.indexy, IF(_xlpm.podminka, ROW(_xlpm.rozsah)-MIN(ROW(_xlpm.rozsah))+1),_xlpm.prvni, MIN(_xlpm.indexy),_xlpm.finalni, IF(_xlpm.prvni=1, 2, _xlpm.prvni),INDEX(_xlpm.rozsah, _xlpm.finalni))</f>
        <v>1400</v>
      </c>
      <c r="AU931" s="83" cm="1">
        <f t="array" aca="1" ref="AU931" ca="1">INDEX($F$3:$F$10001,MATCH(AT931,$F$3:$F$10004,0)-1)</f>
        <v>1300</v>
      </c>
      <c r="AV931" s="83">
        <f t="shared" ca="1" si="327"/>
        <v>-144</v>
      </c>
      <c r="AW931" s="83">
        <f t="shared" ca="1" si="328"/>
        <v>-140</v>
      </c>
      <c r="AX931" s="83">
        <f t="shared" ca="1" si="320"/>
        <v>360</v>
      </c>
      <c r="AY931" s="83">
        <f t="shared" ca="1" si="321"/>
        <v>350</v>
      </c>
      <c r="AZ931" s="83">
        <f t="shared" ca="1" si="322"/>
        <v>10</v>
      </c>
      <c r="BA931" s="83">
        <f t="shared" ca="1" si="323"/>
        <v>353.15158429719463</v>
      </c>
      <c r="BB931" s="83">
        <f t="shared" ca="1" si="324"/>
        <v>356.84841570280537</v>
      </c>
    </row>
    <row r="932" spans="1:54" x14ac:dyDescent="0.25">
      <c r="A932" s="58">
        <v>930</v>
      </c>
      <c r="B932" s="59">
        <f t="shared" si="313"/>
        <v>15.5</v>
      </c>
      <c r="C932" s="58">
        <v>46.1</v>
      </c>
      <c r="D932" s="58">
        <v>58.2</v>
      </c>
      <c r="F932" s="117"/>
      <c r="G932" s="117"/>
      <c r="H932" s="112">
        <f t="shared" si="314"/>
        <v>0</v>
      </c>
      <c r="I932" s="121"/>
      <c r="J932" s="92">
        <f t="shared" si="315"/>
        <v>0</v>
      </c>
      <c r="L932" s="94">
        <v>930</v>
      </c>
      <c r="M932" s="114">
        <f t="shared" ca="1" si="311"/>
        <v>1366.1017163576134</v>
      </c>
      <c r="N932" s="115">
        <f t="shared" ca="1" si="329"/>
        <v>207.54711989201311</v>
      </c>
      <c r="P932" s="102"/>
      <c r="Q932" s="102"/>
      <c r="R932" s="102"/>
      <c r="S932" s="102"/>
      <c r="AC932" s="83">
        <f t="shared" si="325"/>
        <v>0</v>
      </c>
      <c r="AD932" s="83">
        <f t="shared" si="326"/>
        <v>0</v>
      </c>
      <c r="AF932" s="83">
        <f t="shared" si="316"/>
        <v>0</v>
      </c>
      <c r="AG932" s="83">
        <f t="shared" si="317"/>
        <v>0</v>
      </c>
      <c r="AQ932" s="83">
        <f t="shared" ca="1" si="318"/>
        <v>4</v>
      </c>
      <c r="AR932" s="83">
        <f t="shared" ca="1" si="319"/>
        <v>-142.64406865430453</v>
      </c>
      <c r="AS932" s="83">
        <f t="shared" ca="1" si="312"/>
        <v>-141.35593134569547</v>
      </c>
      <c r="AT932" s="83" cm="1">
        <f t="array" aca="1" ref="AT932" ca="1">_xlfn.LET(_xlpm.rozsah, $F$3:$F$10001,_xlpm.podminka, (_xlpm.rozsah&gt;M932)*(ISNUMBER(_xlpm.rozsah)),_xlpm.indexy, IF(_xlpm.podminka, ROW(_xlpm.rozsah)-MIN(ROW(_xlpm.rozsah))+1),_xlpm.prvni, MIN(_xlpm.indexy),_xlpm.finalni, IF(_xlpm.prvni=1, 2, _xlpm.prvni),INDEX(_xlpm.rozsah, _xlpm.finalni))</f>
        <v>1400</v>
      </c>
      <c r="AU932" s="83" cm="1">
        <f t="array" aca="1" ref="AU932" ca="1">INDEX($F$3:$F$10001,MATCH(AT932,$F$3:$F$10004,0)-1)</f>
        <v>1300</v>
      </c>
      <c r="AV932" s="83">
        <f t="shared" ca="1" si="327"/>
        <v>-144</v>
      </c>
      <c r="AW932" s="83">
        <f t="shared" ca="1" si="328"/>
        <v>-140</v>
      </c>
      <c r="AX932" s="83">
        <f t="shared" ca="1" si="320"/>
        <v>360</v>
      </c>
      <c r="AY932" s="83">
        <f t="shared" ca="1" si="321"/>
        <v>350</v>
      </c>
      <c r="AZ932" s="83">
        <f t="shared" ca="1" si="322"/>
        <v>10</v>
      </c>
      <c r="BA932" s="83">
        <f t="shared" ca="1" si="323"/>
        <v>353.38982836423867</v>
      </c>
      <c r="BB932" s="83">
        <f t="shared" ca="1" si="324"/>
        <v>356.61017163576133</v>
      </c>
    </row>
    <row r="933" spans="1:54" x14ac:dyDescent="0.25">
      <c r="A933" s="58">
        <v>931</v>
      </c>
      <c r="B933" s="59">
        <f t="shared" si="313"/>
        <v>15.516666666666667</v>
      </c>
      <c r="C933" s="58">
        <v>46.2</v>
      </c>
      <c r="D933" s="58">
        <v>61.8</v>
      </c>
      <c r="F933" s="117"/>
      <c r="G933" s="117"/>
      <c r="H933" s="112">
        <f t="shared" si="314"/>
        <v>0</v>
      </c>
      <c r="I933" s="121"/>
      <c r="J933" s="92">
        <f t="shared" si="315"/>
        <v>0</v>
      </c>
      <c r="L933" s="94">
        <v>931</v>
      </c>
      <c r="M933" s="114">
        <f t="shared" ca="1" si="311"/>
        <v>1366.8958632477602</v>
      </c>
      <c r="N933" s="115">
        <f t="shared" ca="1" si="329"/>
        <v>220.43416434871159</v>
      </c>
      <c r="P933" s="102"/>
      <c r="Q933" s="102"/>
      <c r="R933" s="102"/>
      <c r="S933" s="102"/>
      <c r="AC933" s="83">
        <f t="shared" si="325"/>
        <v>0</v>
      </c>
      <c r="AD933" s="83">
        <f t="shared" si="326"/>
        <v>0</v>
      </c>
      <c r="AF933" s="83">
        <f t="shared" si="316"/>
        <v>0</v>
      </c>
      <c r="AG933" s="83">
        <f t="shared" si="317"/>
        <v>0</v>
      </c>
      <c r="AQ933" s="83">
        <f t="shared" ca="1" si="318"/>
        <v>4</v>
      </c>
      <c r="AR933" s="83">
        <f t="shared" ca="1" si="319"/>
        <v>-142.67583452991042</v>
      </c>
      <c r="AS933" s="83">
        <f t="shared" ca="1" si="312"/>
        <v>-141.32416547008958</v>
      </c>
      <c r="AT933" s="83" cm="1">
        <f t="array" aca="1" ref="AT933" ca="1">_xlfn.LET(_xlpm.rozsah, $F$3:$F$10001,_xlpm.podminka, (_xlpm.rozsah&gt;M933)*(ISNUMBER(_xlpm.rozsah)),_xlpm.indexy, IF(_xlpm.podminka, ROW(_xlpm.rozsah)-MIN(ROW(_xlpm.rozsah))+1),_xlpm.prvni, MIN(_xlpm.indexy),_xlpm.finalni, IF(_xlpm.prvni=1, 2, _xlpm.prvni),INDEX(_xlpm.rozsah, _xlpm.finalni))</f>
        <v>1400</v>
      </c>
      <c r="AU933" s="83" cm="1">
        <f t="array" aca="1" ref="AU933" ca="1">INDEX($F$3:$F$10001,MATCH(AT933,$F$3:$F$10004,0)-1)</f>
        <v>1300</v>
      </c>
      <c r="AV933" s="83">
        <f t="shared" ca="1" si="327"/>
        <v>-144</v>
      </c>
      <c r="AW933" s="83">
        <f t="shared" ca="1" si="328"/>
        <v>-140</v>
      </c>
      <c r="AX933" s="83">
        <f t="shared" ca="1" si="320"/>
        <v>360</v>
      </c>
      <c r="AY933" s="83">
        <f t="shared" ca="1" si="321"/>
        <v>350</v>
      </c>
      <c r="AZ933" s="83">
        <f t="shared" ca="1" si="322"/>
        <v>10</v>
      </c>
      <c r="BA933" s="83">
        <f t="shared" ca="1" si="323"/>
        <v>353.31041367522397</v>
      </c>
      <c r="BB933" s="83">
        <f t="shared" ca="1" si="324"/>
        <v>356.68958632477603</v>
      </c>
    </row>
    <row r="934" spans="1:54" x14ac:dyDescent="0.25">
      <c r="A934" s="58">
        <v>932</v>
      </c>
      <c r="B934" s="59">
        <f t="shared" si="313"/>
        <v>15.533333333333333</v>
      </c>
      <c r="C934" s="58">
        <v>47.3</v>
      </c>
      <c r="D934" s="58">
        <v>62.3</v>
      </c>
      <c r="F934" s="117"/>
      <c r="G934" s="117"/>
      <c r="H934" s="112">
        <f t="shared" si="314"/>
        <v>0</v>
      </c>
      <c r="I934" s="121"/>
      <c r="J934" s="92">
        <f t="shared" si="315"/>
        <v>0</v>
      </c>
      <c r="L934" s="94">
        <v>932</v>
      </c>
      <c r="M934" s="114">
        <f t="shared" ca="1" si="311"/>
        <v>1375.6314790393735</v>
      </c>
      <c r="N934" s="115">
        <f t="shared" ca="1" si="329"/>
        <v>222.76184114415298</v>
      </c>
      <c r="P934" s="102"/>
      <c r="Q934" s="102"/>
      <c r="R934" s="102"/>
      <c r="S934" s="102"/>
      <c r="AC934" s="83">
        <f t="shared" si="325"/>
        <v>0</v>
      </c>
      <c r="AD934" s="83">
        <f t="shared" si="326"/>
        <v>0</v>
      </c>
      <c r="AF934" s="83">
        <f t="shared" si="316"/>
        <v>0</v>
      </c>
      <c r="AG934" s="83">
        <f t="shared" si="317"/>
        <v>0</v>
      </c>
      <c r="AQ934" s="83">
        <f t="shared" ca="1" si="318"/>
        <v>4</v>
      </c>
      <c r="AR934" s="83">
        <f t="shared" ca="1" si="319"/>
        <v>-143.02525916157495</v>
      </c>
      <c r="AS934" s="83">
        <f t="shared" ca="1" si="312"/>
        <v>-140.97474083842505</v>
      </c>
      <c r="AT934" s="83" cm="1">
        <f t="array" aca="1" ref="AT934" ca="1">_xlfn.LET(_xlpm.rozsah, $F$3:$F$10001,_xlpm.podminka, (_xlpm.rozsah&gt;M934)*(ISNUMBER(_xlpm.rozsah)),_xlpm.indexy, IF(_xlpm.podminka, ROW(_xlpm.rozsah)-MIN(ROW(_xlpm.rozsah))+1),_xlpm.prvni, MIN(_xlpm.indexy),_xlpm.finalni, IF(_xlpm.prvni=1, 2, _xlpm.prvni),INDEX(_xlpm.rozsah, _xlpm.finalni))</f>
        <v>1400</v>
      </c>
      <c r="AU934" s="83" cm="1">
        <f t="array" aca="1" ref="AU934" ca="1">INDEX($F$3:$F$10001,MATCH(AT934,$F$3:$F$10004,0)-1)</f>
        <v>1300</v>
      </c>
      <c r="AV934" s="83">
        <f t="shared" ca="1" si="327"/>
        <v>-144</v>
      </c>
      <c r="AW934" s="83">
        <f t="shared" ca="1" si="328"/>
        <v>-140</v>
      </c>
      <c r="AX934" s="83">
        <f t="shared" ca="1" si="320"/>
        <v>360</v>
      </c>
      <c r="AY934" s="83">
        <f t="shared" ca="1" si="321"/>
        <v>350</v>
      </c>
      <c r="AZ934" s="83">
        <f t="shared" ca="1" si="322"/>
        <v>10</v>
      </c>
      <c r="BA934" s="83">
        <f t="shared" ca="1" si="323"/>
        <v>352.43685209606264</v>
      </c>
      <c r="BB934" s="83">
        <f t="shared" ca="1" si="324"/>
        <v>357.56314790393736</v>
      </c>
    </row>
    <row r="935" spans="1:54" x14ac:dyDescent="0.25">
      <c r="A935" s="58">
        <v>933</v>
      </c>
      <c r="B935" s="59">
        <f t="shared" si="313"/>
        <v>15.55</v>
      </c>
      <c r="C935" s="58">
        <v>49.3</v>
      </c>
      <c r="D935" s="58">
        <v>57.1</v>
      </c>
      <c r="F935" s="117"/>
      <c r="G935" s="117"/>
      <c r="H935" s="112">
        <f t="shared" si="314"/>
        <v>0</v>
      </c>
      <c r="I935" s="121"/>
      <c r="J935" s="92">
        <f t="shared" si="315"/>
        <v>0</v>
      </c>
      <c r="L935" s="94">
        <v>933</v>
      </c>
      <c r="M935" s="114">
        <f t="shared" ca="1" si="311"/>
        <v>1391.5144168423069</v>
      </c>
      <c r="N935" s="115">
        <f t="shared" ca="1" si="329"/>
        <v>205.07547320169576</v>
      </c>
      <c r="P935" s="102"/>
      <c r="Q935" s="102"/>
      <c r="R935" s="102"/>
      <c r="S935" s="102"/>
      <c r="AC935" s="83">
        <f t="shared" si="325"/>
        <v>0</v>
      </c>
      <c r="AD935" s="83">
        <f t="shared" si="326"/>
        <v>0</v>
      </c>
      <c r="AF935" s="83">
        <f t="shared" si="316"/>
        <v>0</v>
      </c>
      <c r="AG935" s="83">
        <f t="shared" si="317"/>
        <v>0</v>
      </c>
      <c r="AQ935" s="83">
        <f t="shared" ca="1" si="318"/>
        <v>4</v>
      </c>
      <c r="AR935" s="83">
        <f t="shared" ca="1" si="319"/>
        <v>-143.66057667369228</v>
      </c>
      <c r="AS935" s="83">
        <f t="shared" ca="1" si="312"/>
        <v>-140.33942332630772</v>
      </c>
      <c r="AT935" s="83" cm="1">
        <f t="array" aca="1" ref="AT935" ca="1">_xlfn.LET(_xlpm.rozsah, $F$3:$F$10001,_xlpm.podminka, (_xlpm.rozsah&gt;M935)*(ISNUMBER(_xlpm.rozsah)),_xlpm.indexy, IF(_xlpm.podminka, ROW(_xlpm.rozsah)-MIN(ROW(_xlpm.rozsah))+1),_xlpm.prvni, MIN(_xlpm.indexy),_xlpm.finalni, IF(_xlpm.prvni=1, 2, _xlpm.prvni),INDEX(_xlpm.rozsah, _xlpm.finalni))</f>
        <v>1400</v>
      </c>
      <c r="AU935" s="83" cm="1">
        <f t="array" aca="1" ref="AU935" ca="1">INDEX($F$3:$F$10001,MATCH(AT935,$F$3:$F$10004,0)-1)</f>
        <v>1300</v>
      </c>
      <c r="AV935" s="83">
        <f t="shared" ca="1" si="327"/>
        <v>-144</v>
      </c>
      <c r="AW935" s="83">
        <f t="shared" ca="1" si="328"/>
        <v>-140</v>
      </c>
      <c r="AX935" s="83">
        <f t="shared" ca="1" si="320"/>
        <v>360</v>
      </c>
      <c r="AY935" s="83">
        <f t="shared" ca="1" si="321"/>
        <v>350</v>
      </c>
      <c r="AZ935" s="83">
        <f t="shared" ca="1" si="322"/>
        <v>10</v>
      </c>
      <c r="BA935" s="83">
        <f t="shared" ca="1" si="323"/>
        <v>350.84855831576931</v>
      </c>
      <c r="BB935" s="83">
        <f t="shared" ca="1" si="324"/>
        <v>359.15144168423069</v>
      </c>
    </row>
    <row r="936" spans="1:54" x14ac:dyDescent="0.25">
      <c r="A936" s="58">
        <v>934</v>
      </c>
      <c r="B936" s="59">
        <f t="shared" si="313"/>
        <v>15.566666666666666</v>
      </c>
      <c r="C936" s="58">
        <v>52.6</v>
      </c>
      <c r="D936" s="58">
        <v>58.1</v>
      </c>
      <c r="F936" s="117"/>
      <c r="G936" s="117"/>
      <c r="H936" s="112">
        <f t="shared" si="314"/>
        <v>0</v>
      </c>
      <c r="I936" s="121"/>
      <c r="J936" s="92">
        <f t="shared" si="315"/>
        <v>0</v>
      </c>
      <c r="L936" s="94">
        <v>934</v>
      </c>
      <c r="M936" s="114">
        <f t="shared" ca="1" si="311"/>
        <v>1417.7212642171469</v>
      </c>
      <c r="N936" s="115">
        <f t="shared" ca="1" si="329"/>
        <v>209.16</v>
      </c>
      <c r="P936" s="102"/>
      <c r="Q936" s="102"/>
      <c r="R936" s="102"/>
      <c r="S936" s="102"/>
      <c r="AC936" s="83">
        <f t="shared" si="325"/>
        <v>0</v>
      </c>
      <c r="AD936" s="83">
        <f t="shared" si="326"/>
        <v>0</v>
      </c>
      <c r="AF936" s="83">
        <f t="shared" si="316"/>
        <v>0</v>
      </c>
      <c r="AG936" s="83">
        <f t="shared" si="317"/>
        <v>0</v>
      </c>
      <c r="AQ936" s="83">
        <f t="shared" ca="1" si="318"/>
        <v>0</v>
      </c>
      <c r="AR936" s="83">
        <f t="shared" ca="1" si="319"/>
        <v>-144</v>
      </c>
      <c r="AS936" s="83">
        <f t="shared" ca="1" si="312"/>
        <v>-144</v>
      </c>
      <c r="AT936" s="83" cm="1">
        <f t="array" aca="1" ref="AT936" ca="1">_xlfn.LET(_xlpm.rozsah, $F$3:$F$10001,_xlpm.podminka, (_xlpm.rozsah&gt;M936)*(ISNUMBER(_xlpm.rozsah)),_xlpm.indexy, IF(_xlpm.podminka, ROW(_xlpm.rozsah)-MIN(ROW(_xlpm.rozsah))+1),_xlpm.prvni, MIN(_xlpm.indexy),_xlpm.finalni, IF(_xlpm.prvni=1, 2, _xlpm.prvni),INDEX(_xlpm.rozsah, _xlpm.finalni))</f>
        <v>1500</v>
      </c>
      <c r="AU936" s="83" cm="1">
        <f t="array" aca="1" ref="AU936" ca="1">INDEX($F$3:$F$10001,MATCH(AT936,$F$3:$F$10004,0)-1)</f>
        <v>1400</v>
      </c>
      <c r="AV936" s="83">
        <f t="shared" ca="1" si="327"/>
        <v>-144</v>
      </c>
      <c r="AW936" s="83">
        <f t="shared" ca="1" si="328"/>
        <v>-144</v>
      </c>
      <c r="AX936" s="83">
        <f t="shared" ca="1" si="320"/>
        <v>360</v>
      </c>
      <c r="AY936" s="83">
        <f t="shared" ca="1" si="321"/>
        <v>360</v>
      </c>
      <c r="AZ936" s="83">
        <f t="shared" ca="1" si="322"/>
        <v>0</v>
      </c>
      <c r="BA936" s="83">
        <f t="shared" ca="1" si="323"/>
        <v>360</v>
      </c>
      <c r="BB936" s="83">
        <f t="shared" ca="1" si="324"/>
        <v>360</v>
      </c>
    </row>
    <row r="937" spans="1:54" x14ac:dyDescent="0.25">
      <c r="A937" s="58">
        <v>935</v>
      </c>
      <c r="B937" s="59">
        <f t="shared" si="313"/>
        <v>15.583333333333334</v>
      </c>
      <c r="C937" s="58">
        <v>56.3</v>
      </c>
      <c r="D937" s="58">
        <v>56</v>
      </c>
      <c r="F937" s="117"/>
      <c r="G937" s="117"/>
      <c r="H937" s="112">
        <f t="shared" si="314"/>
        <v>0</v>
      </c>
      <c r="I937" s="121"/>
      <c r="J937" s="92">
        <f t="shared" si="315"/>
        <v>0</v>
      </c>
      <c r="L937" s="94">
        <v>935</v>
      </c>
      <c r="M937" s="114">
        <f t="shared" ca="1" si="311"/>
        <v>1447.1046991525736</v>
      </c>
      <c r="N937" s="115">
        <f t="shared" ca="1" si="329"/>
        <v>201.60000000000002</v>
      </c>
      <c r="P937" s="102"/>
      <c r="Q937" s="102"/>
      <c r="R937" s="102"/>
      <c r="S937" s="102"/>
      <c r="AC937" s="83">
        <f t="shared" si="325"/>
        <v>0</v>
      </c>
      <c r="AD937" s="83">
        <f t="shared" si="326"/>
        <v>0</v>
      </c>
      <c r="AF937" s="83">
        <f t="shared" si="316"/>
        <v>0</v>
      </c>
      <c r="AG937" s="83">
        <f t="shared" si="317"/>
        <v>0</v>
      </c>
      <c r="AQ937" s="83">
        <f t="shared" ca="1" si="318"/>
        <v>0</v>
      </c>
      <c r="AR937" s="83">
        <f t="shared" ca="1" si="319"/>
        <v>-144</v>
      </c>
      <c r="AS937" s="83">
        <f t="shared" ca="1" si="312"/>
        <v>-144</v>
      </c>
      <c r="AT937" s="83" cm="1">
        <f t="array" aca="1" ref="AT937" ca="1">_xlfn.LET(_xlpm.rozsah, $F$3:$F$10001,_xlpm.podminka, (_xlpm.rozsah&gt;M937)*(ISNUMBER(_xlpm.rozsah)),_xlpm.indexy, IF(_xlpm.podminka, ROW(_xlpm.rozsah)-MIN(ROW(_xlpm.rozsah))+1),_xlpm.prvni, MIN(_xlpm.indexy),_xlpm.finalni, IF(_xlpm.prvni=1, 2, _xlpm.prvni),INDEX(_xlpm.rozsah, _xlpm.finalni))</f>
        <v>1500</v>
      </c>
      <c r="AU937" s="83" cm="1">
        <f t="array" aca="1" ref="AU937" ca="1">INDEX($F$3:$F$10001,MATCH(AT937,$F$3:$F$10004,0)-1)</f>
        <v>1400</v>
      </c>
      <c r="AV937" s="83">
        <f t="shared" ca="1" si="327"/>
        <v>-144</v>
      </c>
      <c r="AW937" s="83">
        <f t="shared" ca="1" si="328"/>
        <v>-144</v>
      </c>
      <c r="AX937" s="83">
        <f t="shared" ca="1" si="320"/>
        <v>360</v>
      </c>
      <c r="AY937" s="83">
        <f t="shared" ca="1" si="321"/>
        <v>360</v>
      </c>
      <c r="AZ937" s="83">
        <f t="shared" ca="1" si="322"/>
        <v>0</v>
      </c>
      <c r="BA937" s="83">
        <f t="shared" ca="1" si="323"/>
        <v>360</v>
      </c>
      <c r="BB937" s="83">
        <f t="shared" ca="1" si="324"/>
        <v>360</v>
      </c>
    </row>
    <row r="938" spans="1:54" x14ac:dyDescent="0.25">
      <c r="A938" s="58">
        <v>936</v>
      </c>
      <c r="B938" s="59">
        <f t="shared" si="313"/>
        <v>15.6</v>
      </c>
      <c r="C938" s="58">
        <v>59.9</v>
      </c>
      <c r="D938" s="58">
        <v>27.2</v>
      </c>
      <c r="F938" s="117"/>
      <c r="G938" s="117"/>
      <c r="H938" s="112">
        <f t="shared" si="314"/>
        <v>0</v>
      </c>
      <c r="I938" s="121"/>
      <c r="J938" s="92">
        <f t="shared" si="315"/>
        <v>0</v>
      </c>
      <c r="L938" s="94">
        <v>936</v>
      </c>
      <c r="M938" s="114">
        <f t="shared" ca="1" si="311"/>
        <v>1475.6939871978534</v>
      </c>
      <c r="N938" s="115">
        <f t="shared" ca="1" si="329"/>
        <v>97.92</v>
      </c>
      <c r="P938" s="102"/>
      <c r="Q938" s="102"/>
      <c r="R938" s="102"/>
      <c r="S938" s="102"/>
      <c r="AC938" s="83">
        <f t="shared" si="325"/>
        <v>0</v>
      </c>
      <c r="AD938" s="83">
        <f t="shared" si="326"/>
        <v>0</v>
      </c>
      <c r="AF938" s="83">
        <f t="shared" si="316"/>
        <v>0</v>
      </c>
      <c r="AG938" s="83">
        <f t="shared" si="317"/>
        <v>0</v>
      </c>
      <c r="AQ938" s="83">
        <f t="shared" ca="1" si="318"/>
        <v>0</v>
      </c>
      <c r="AR938" s="83">
        <f t="shared" ca="1" si="319"/>
        <v>-144</v>
      </c>
      <c r="AS938" s="83">
        <f t="shared" ca="1" si="312"/>
        <v>-144</v>
      </c>
      <c r="AT938" s="83" cm="1">
        <f t="array" aca="1" ref="AT938" ca="1">_xlfn.LET(_xlpm.rozsah, $F$3:$F$10001,_xlpm.podminka, (_xlpm.rozsah&gt;M938)*(ISNUMBER(_xlpm.rozsah)),_xlpm.indexy, IF(_xlpm.podminka, ROW(_xlpm.rozsah)-MIN(ROW(_xlpm.rozsah))+1),_xlpm.prvni, MIN(_xlpm.indexy),_xlpm.finalni, IF(_xlpm.prvni=1, 2, _xlpm.prvni),INDEX(_xlpm.rozsah, _xlpm.finalni))</f>
        <v>1500</v>
      </c>
      <c r="AU938" s="83" cm="1">
        <f t="array" aca="1" ref="AU938" ca="1">INDEX($F$3:$F$10001,MATCH(AT938,$F$3:$F$10004,0)-1)</f>
        <v>1400</v>
      </c>
      <c r="AV938" s="83">
        <f t="shared" ca="1" si="327"/>
        <v>-144</v>
      </c>
      <c r="AW938" s="83">
        <f t="shared" ca="1" si="328"/>
        <v>-144</v>
      </c>
      <c r="AX938" s="83">
        <f t="shared" ca="1" si="320"/>
        <v>360</v>
      </c>
      <c r="AY938" s="83">
        <f t="shared" ca="1" si="321"/>
        <v>360</v>
      </c>
      <c r="AZ938" s="83">
        <f t="shared" ca="1" si="322"/>
        <v>0</v>
      </c>
      <c r="BA938" s="83">
        <f t="shared" ca="1" si="323"/>
        <v>360</v>
      </c>
      <c r="BB938" s="83">
        <f t="shared" ca="1" si="324"/>
        <v>360</v>
      </c>
    </row>
    <row r="939" spans="1:54" x14ac:dyDescent="0.25">
      <c r="A939" s="58">
        <v>937</v>
      </c>
      <c r="B939" s="59">
        <f t="shared" si="313"/>
        <v>15.616666666666667</v>
      </c>
      <c r="C939" s="58">
        <v>45.8</v>
      </c>
      <c r="D939" s="58">
        <v>0</v>
      </c>
      <c r="F939" s="117"/>
      <c r="G939" s="117"/>
      <c r="H939" s="112">
        <f t="shared" si="314"/>
        <v>0</v>
      </c>
      <c r="I939" s="121"/>
      <c r="J939" s="92">
        <f t="shared" si="315"/>
        <v>0</v>
      </c>
      <c r="L939" s="94">
        <v>937</v>
      </c>
      <c r="M939" s="114">
        <f t="shared" ca="1" si="311"/>
        <v>1363.7192756871734</v>
      </c>
      <c r="N939" s="115">
        <f t="shared" ca="1" si="329"/>
        <v>0</v>
      </c>
      <c r="P939" s="102"/>
      <c r="Q939" s="102"/>
      <c r="R939" s="102"/>
      <c r="S939" s="102"/>
      <c r="AC939" s="83">
        <f t="shared" si="325"/>
        <v>0</v>
      </c>
      <c r="AD939" s="83">
        <f t="shared" si="326"/>
        <v>0</v>
      </c>
      <c r="AF939" s="83">
        <f t="shared" si="316"/>
        <v>0</v>
      </c>
      <c r="AG939" s="83">
        <f t="shared" si="317"/>
        <v>0</v>
      </c>
      <c r="AQ939" s="83">
        <f t="shared" ca="1" si="318"/>
        <v>4</v>
      </c>
      <c r="AR939" s="83">
        <f t="shared" ca="1" si="319"/>
        <v>-142.54877102748694</v>
      </c>
      <c r="AS939" s="83">
        <f t="shared" ca="1" si="312"/>
        <v>-141.45122897251306</v>
      </c>
      <c r="AT939" s="83" cm="1">
        <f t="array" aca="1" ref="AT939" ca="1">_xlfn.LET(_xlpm.rozsah, $F$3:$F$10001,_xlpm.podminka, (_xlpm.rozsah&gt;M939)*(ISNUMBER(_xlpm.rozsah)),_xlpm.indexy, IF(_xlpm.podminka, ROW(_xlpm.rozsah)-MIN(ROW(_xlpm.rozsah))+1),_xlpm.prvni, MIN(_xlpm.indexy),_xlpm.finalni, IF(_xlpm.prvni=1, 2, _xlpm.prvni),INDEX(_xlpm.rozsah, _xlpm.finalni))</f>
        <v>1400</v>
      </c>
      <c r="AU939" s="83" cm="1">
        <f t="array" aca="1" ref="AU939" ca="1">INDEX($F$3:$F$10001,MATCH(AT939,$F$3:$F$10004,0)-1)</f>
        <v>1300</v>
      </c>
      <c r="AV939" s="83">
        <f t="shared" ca="1" si="327"/>
        <v>-144</v>
      </c>
      <c r="AW939" s="83">
        <f t="shared" ca="1" si="328"/>
        <v>-140</v>
      </c>
      <c r="AX939" s="83">
        <f t="shared" ca="1" si="320"/>
        <v>360</v>
      </c>
      <c r="AY939" s="83">
        <f t="shared" ca="1" si="321"/>
        <v>350</v>
      </c>
      <c r="AZ939" s="83">
        <f t="shared" ca="1" si="322"/>
        <v>10</v>
      </c>
      <c r="BA939" s="83">
        <f t="shared" ca="1" si="323"/>
        <v>353.62807243128265</v>
      </c>
      <c r="BB939" s="83">
        <f t="shared" ca="1" si="324"/>
        <v>356.37192756871735</v>
      </c>
    </row>
    <row r="940" spans="1:54" x14ac:dyDescent="0.25">
      <c r="A940" s="58">
        <v>938</v>
      </c>
      <c r="B940" s="59">
        <f t="shared" si="313"/>
        <v>15.633333333333333</v>
      </c>
      <c r="C940" s="58">
        <v>31.8</v>
      </c>
      <c r="D940" s="58">
        <v>28.8</v>
      </c>
      <c r="F940" s="117"/>
      <c r="G940" s="117"/>
      <c r="H940" s="112">
        <f t="shared" si="314"/>
        <v>0</v>
      </c>
      <c r="I940" s="121"/>
      <c r="J940" s="92">
        <f t="shared" si="315"/>
        <v>0</v>
      </c>
      <c r="L940" s="94">
        <v>938</v>
      </c>
      <c r="M940" s="114">
        <f t="shared" ca="1" si="311"/>
        <v>1252.5387110666402</v>
      </c>
      <c r="N940" s="115">
        <f t="shared" ca="1" si="329"/>
        <v>96.699344636157733</v>
      </c>
      <c r="P940" s="102"/>
      <c r="Q940" s="102"/>
      <c r="R940" s="102"/>
      <c r="S940" s="102"/>
      <c r="AC940" s="83">
        <f t="shared" si="325"/>
        <v>0</v>
      </c>
      <c r="AD940" s="83">
        <f t="shared" si="326"/>
        <v>0</v>
      </c>
      <c r="AF940" s="83">
        <f t="shared" si="316"/>
        <v>0</v>
      </c>
      <c r="AG940" s="83">
        <f t="shared" si="317"/>
        <v>0</v>
      </c>
      <c r="AQ940" s="83">
        <f t="shared" ca="1" si="318"/>
        <v>12</v>
      </c>
      <c r="AR940" s="83">
        <f t="shared" ca="1" si="319"/>
        <v>-134.30464532799681</v>
      </c>
      <c r="AS940" s="83">
        <f t="shared" ca="1" si="312"/>
        <v>-133.69535467200319</v>
      </c>
      <c r="AT940" s="83" cm="1">
        <f t="array" aca="1" ref="AT940" ca="1">_xlfn.LET(_xlpm.rozsah, $F$3:$F$10001,_xlpm.podminka, (_xlpm.rozsah&gt;M940)*(ISNUMBER(_xlpm.rozsah)),_xlpm.indexy, IF(_xlpm.podminka, ROW(_xlpm.rozsah)-MIN(ROW(_xlpm.rozsah))+1),_xlpm.prvni, MIN(_xlpm.indexy),_xlpm.finalni, IF(_xlpm.prvni=1, 2, _xlpm.prvni),INDEX(_xlpm.rozsah, _xlpm.finalni))</f>
        <v>1300</v>
      </c>
      <c r="AU940" s="83" cm="1">
        <f t="array" aca="1" ref="AU940" ca="1">INDEX($F$3:$F$10001,MATCH(AT940,$F$3:$F$10004,0)-1)</f>
        <v>1200</v>
      </c>
      <c r="AV940" s="83">
        <f t="shared" ca="1" si="327"/>
        <v>-140</v>
      </c>
      <c r="AW940" s="83">
        <f t="shared" ca="1" si="328"/>
        <v>-128</v>
      </c>
      <c r="AX940" s="83">
        <f t="shared" ca="1" si="320"/>
        <v>350</v>
      </c>
      <c r="AY940" s="83">
        <f t="shared" ca="1" si="321"/>
        <v>320</v>
      </c>
      <c r="AZ940" s="83">
        <f t="shared" ca="1" si="322"/>
        <v>30</v>
      </c>
      <c r="BA940" s="83">
        <f t="shared" ca="1" si="323"/>
        <v>334.23838668000792</v>
      </c>
      <c r="BB940" s="83">
        <f t="shared" ca="1" si="324"/>
        <v>335.76161331999208</v>
      </c>
    </row>
    <row r="941" spans="1:54" x14ac:dyDescent="0.25">
      <c r="A941" s="58">
        <v>939</v>
      </c>
      <c r="B941" s="59">
        <f t="shared" si="313"/>
        <v>15.65</v>
      </c>
      <c r="C941" s="58">
        <v>32.700000000000003</v>
      </c>
      <c r="D941" s="58">
        <v>56.5</v>
      </c>
      <c r="F941" s="117"/>
      <c r="G941" s="117"/>
      <c r="H941" s="112">
        <f t="shared" si="314"/>
        <v>0</v>
      </c>
      <c r="I941" s="121"/>
      <c r="J941" s="92">
        <f t="shared" si="315"/>
        <v>0</v>
      </c>
      <c r="L941" s="94">
        <v>939</v>
      </c>
      <c r="M941" s="114">
        <f t="shared" ca="1" si="311"/>
        <v>1259.68603307796</v>
      </c>
      <c r="N941" s="115">
        <f t="shared" ca="1" si="329"/>
        <v>190.91678260671421</v>
      </c>
      <c r="P941" s="102"/>
      <c r="Q941" s="102"/>
      <c r="R941" s="102"/>
      <c r="S941" s="102"/>
      <c r="AC941" s="83">
        <f t="shared" si="325"/>
        <v>0</v>
      </c>
      <c r="AD941" s="83">
        <f t="shared" si="326"/>
        <v>0</v>
      </c>
      <c r="AF941" s="83">
        <f t="shared" si="316"/>
        <v>0</v>
      </c>
      <c r="AG941" s="83">
        <f t="shared" si="317"/>
        <v>0</v>
      </c>
      <c r="AQ941" s="83">
        <f t="shared" ca="1" si="318"/>
        <v>12</v>
      </c>
      <c r="AR941" s="83">
        <f t="shared" ca="1" si="319"/>
        <v>-135.16232396935521</v>
      </c>
      <c r="AS941" s="83">
        <f t="shared" ca="1" si="312"/>
        <v>-132.83767603064479</v>
      </c>
      <c r="AT941" s="83" cm="1">
        <f t="array" aca="1" ref="AT941" ca="1">_xlfn.LET(_xlpm.rozsah, $F$3:$F$10001,_xlpm.podminka, (_xlpm.rozsah&gt;M941)*(ISNUMBER(_xlpm.rozsah)),_xlpm.indexy, IF(_xlpm.podminka, ROW(_xlpm.rozsah)-MIN(ROW(_xlpm.rozsah))+1),_xlpm.prvni, MIN(_xlpm.indexy),_xlpm.finalni, IF(_xlpm.prvni=1, 2, _xlpm.prvni),INDEX(_xlpm.rozsah, _xlpm.finalni))</f>
        <v>1300</v>
      </c>
      <c r="AU941" s="83" cm="1">
        <f t="array" aca="1" ref="AU941" ca="1">INDEX($F$3:$F$10001,MATCH(AT941,$F$3:$F$10004,0)-1)</f>
        <v>1200</v>
      </c>
      <c r="AV941" s="83">
        <f t="shared" ca="1" si="327"/>
        <v>-140</v>
      </c>
      <c r="AW941" s="83">
        <f t="shared" ca="1" si="328"/>
        <v>-128</v>
      </c>
      <c r="AX941" s="83">
        <f t="shared" ca="1" si="320"/>
        <v>350</v>
      </c>
      <c r="AY941" s="83">
        <f t="shared" ca="1" si="321"/>
        <v>320</v>
      </c>
      <c r="AZ941" s="83">
        <f t="shared" ca="1" si="322"/>
        <v>30</v>
      </c>
      <c r="BA941" s="83">
        <f t="shared" ca="1" si="323"/>
        <v>332.09419007661199</v>
      </c>
      <c r="BB941" s="83">
        <f t="shared" ca="1" si="324"/>
        <v>337.90580992338801</v>
      </c>
    </row>
    <row r="942" spans="1:54" x14ac:dyDescent="0.25">
      <c r="A942" s="58">
        <v>940</v>
      </c>
      <c r="B942" s="59">
        <f t="shared" si="313"/>
        <v>15.666666666666666</v>
      </c>
      <c r="C942" s="58">
        <v>33.4</v>
      </c>
      <c r="D942" s="58">
        <v>62.8</v>
      </c>
      <c r="F942" s="117"/>
      <c r="G942" s="117"/>
      <c r="H942" s="112">
        <f t="shared" si="314"/>
        <v>0</v>
      </c>
      <c r="I942" s="121"/>
      <c r="J942" s="92">
        <f t="shared" si="315"/>
        <v>0</v>
      </c>
      <c r="L942" s="94">
        <v>940</v>
      </c>
      <c r="M942" s="114">
        <f t="shared" ca="1" si="311"/>
        <v>1265.2450613089868</v>
      </c>
      <c r="N942" s="115">
        <f t="shared" ca="1" si="329"/>
        <v>213.2521695506131</v>
      </c>
      <c r="P942" s="102"/>
      <c r="Q942" s="102"/>
      <c r="R942" s="102"/>
      <c r="S942" s="102"/>
      <c r="AC942" s="83">
        <f t="shared" si="325"/>
        <v>0</v>
      </c>
      <c r="AD942" s="83">
        <f t="shared" si="326"/>
        <v>0</v>
      </c>
      <c r="AF942" s="83">
        <f t="shared" si="316"/>
        <v>0</v>
      </c>
      <c r="AG942" s="83">
        <f t="shared" si="317"/>
        <v>0</v>
      </c>
      <c r="AQ942" s="83">
        <f t="shared" ca="1" si="318"/>
        <v>12</v>
      </c>
      <c r="AR942" s="83">
        <f t="shared" ca="1" si="319"/>
        <v>-135.82940735707842</v>
      </c>
      <c r="AS942" s="83">
        <f t="shared" ca="1" si="312"/>
        <v>-132.17059264292158</v>
      </c>
      <c r="AT942" s="83" cm="1">
        <f t="array" aca="1" ref="AT942" ca="1">_xlfn.LET(_xlpm.rozsah, $F$3:$F$10001,_xlpm.podminka, (_xlpm.rozsah&gt;M942)*(ISNUMBER(_xlpm.rozsah)),_xlpm.indexy, IF(_xlpm.podminka, ROW(_xlpm.rozsah)-MIN(ROW(_xlpm.rozsah))+1),_xlpm.prvni, MIN(_xlpm.indexy),_xlpm.finalni, IF(_xlpm.prvni=1, 2, _xlpm.prvni),INDEX(_xlpm.rozsah, _xlpm.finalni))</f>
        <v>1300</v>
      </c>
      <c r="AU942" s="83" cm="1">
        <f t="array" aca="1" ref="AU942" ca="1">INDEX($F$3:$F$10001,MATCH(AT942,$F$3:$F$10004,0)-1)</f>
        <v>1200</v>
      </c>
      <c r="AV942" s="83">
        <f t="shared" ca="1" si="327"/>
        <v>-140</v>
      </c>
      <c r="AW942" s="83">
        <f t="shared" ca="1" si="328"/>
        <v>-128</v>
      </c>
      <c r="AX942" s="83">
        <f t="shared" ca="1" si="320"/>
        <v>350</v>
      </c>
      <c r="AY942" s="83">
        <f t="shared" ca="1" si="321"/>
        <v>320</v>
      </c>
      <c r="AZ942" s="83">
        <f t="shared" ca="1" si="322"/>
        <v>30</v>
      </c>
      <c r="BA942" s="83">
        <f t="shared" ca="1" si="323"/>
        <v>330.42648160730397</v>
      </c>
      <c r="BB942" s="83">
        <f t="shared" ca="1" si="324"/>
        <v>339.57351839269603</v>
      </c>
    </row>
    <row r="943" spans="1:54" x14ac:dyDescent="0.25">
      <c r="A943" s="58">
        <v>941</v>
      </c>
      <c r="B943" s="59">
        <f t="shared" si="313"/>
        <v>15.683333333333334</v>
      </c>
      <c r="C943" s="58">
        <v>34.6</v>
      </c>
      <c r="D943" s="58">
        <v>68.2</v>
      </c>
      <c r="F943" s="117"/>
      <c r="G943" s="117"/>
      <c r="H943" s="112">
        <f t="shared" si="314"/>
        <v>0</v>
      </c>
      <c r="I943" s="121"/>
      <c r="J943" s="92">
        <f t="shared" si="315"/>
        <v>0</v>
      </c>
      <c r="L943" s="94">
        <v>941</v>
      </c>
      <c r="M943" s="114">
        <f t="shared" ca="1" si="311"/>
        <v>1274.7748239907469</v>
      </c>
      <c r="N943" s="115">
        <f t="shared" ca="1" si="329"/>
        <v>233.53892898850683</v>
      </c>
      <c r="P943" s="102"/>
      <c r="Q943" s="102"/>
      <c r="R943" s="102"/>
      <c r="S943" s="102"/>
      <c r="AC943" s="83">
        <f t="shared" si="325"/>
        <v>0</v>
      </c>
      <c r="AD943" s="83">
        <f t="shared" si="326"/>
        <v>0</v>
      </c>
      <c r="AF943" s="83">
        <f t="shared" si="316"/>
        <v>0</v>
      </c>
      <c r="AG943" s="83">
        <f t="shared" si="317"/>
        <v>0</v>
      </c>
      <c r="AQ943" s="83">
        <f t="shared" ca="1" si="318"/>
        <v>12</v>
      </c>
      <c r="AR943" s="83">
        <f t="shared" ca="1" si="319"/>
        <v>-136.97297887888962</v>
      </c>
      <c r="AS943" s="83">
        <f t="shared" ca="1" si="312"/>
        <v>-131.02702112111038</v>
      </c>
      <c r="AT943" s="83" cm="1">
        <f t="array" aca="1" ref="AT943" ca="1">_xlfn.LET(_xlpm.rozsah, $F$3:$F$10001,_xlpm.podminka, (_xlpm.rozsah&gt;M943)*(ISNUMBER(_xlpm.rozsah)),_xlpm.indexy, IF(_xlpm.podminka, ROW(_xlpm.rozsah)-MIN(ROW(_xlpm.rozsah))+1),_xlpm.prvni, MIN(_xlpm.indexy),_xlpm.finalni, IF(_xlpm.prvni=1, 2, _xlpm.prvni),INDEX(_xlpm.rozsah, _xlpm.finalni))</f>
        <v>1300</v>
      </c>
      <c r="AU943" s="83" cm="1">
        <f t="array" aca="1" ref="AU943" ca="1">INDEX($F$3:$F$10001,MATCH(AT943,$F$3:$F$10004,0)-1)</f>
        <v>1200</v>
      </c>
      <c r="AV943" s="83">
        <f t="shared" ca="1" si="327"/>
        <v>-140</v>
      </c>
      <c r="AW943" s="83">
        <f t="shared" ca="1" si="328"/>
        <v>-128</v>
      </c>
      <c r="AX943" s="83">
        <f t="shared" ca="1" si="320"/>
        <v>350</v>
      </c>
      <c r="AY943" s="83">
        <f t="shared" ca="1" si="321"/>
        <v>320</v>
      </c>
      <c r="AZ943" s="83">
        <f t="shared" ca="1" si="322"/>
        <v>30</v>
      </c>
      <c r="BA943" s="83">
        <f t="shared" ca="1" si="323"/>
        <v>327.56755280277594</v>
      </c>
      <c r="BB943" s="83">
        <f t="shared" ca="1" si="324"/>
        <v>342.43244719722406</v>
      </c>
    </row>
    <row r="944" spans="1:54" x14ac:dyDescent="0.25">
      <c r="A944" s="58">
        <v>942</v>
      </c>
      <c r="B944" s="59">
        <f t="shared" si="313"/>
        <v>15.7</v>
      </c>
      <c r="C944" s="58">
        <v>35.799999999999997</v>
      </c>
      <c r="D944" s="58">
        <v>68.599999999999994</v>
      </c>
      <c r="F944" s="117"/>
      <c r="G944" s="117"/>
      <c r="H944" s="112">
        <f t="shared" si="314"/>
        <v>0</v>
      </c>
      <c r="I944" s="121"/>
      <c r="J944" s="92">
        <f t="shared" si="315"/>
        <v>0</v>
      </c>
      <c r="L944" s="94">
        <v>942</v>
      </c>
      <c r="M944" s="114">
        <f t="shared" ca="1" si="311"/>
        <v>1284.3045866725067</v>
      </c>
      <c r="N944" s="115">
        <f t="shared" ca="1" si="329"/>
        <v>236.86988393720188</v>
      </c>
      <c r="P944" s="102"/>
      <c r="Q944" s="102"/>
      <c r="R944" s="102"/>
      <c r="S944" s="102"/>
      <c r="AC944" s="83">
        <f t="shared" si="325"/>
        <v>0</v>
      </c>
      <c r="AD944" s="83">
        <f t="shared" si="326"/>
        <v>0</v>
      </c>
      <c r="AF944" s="83">
        <f t="shared" si="316"/>
        <v>0</v>
      </c>
      <c r="AG944" s="83">
        <f t="shared" si="317"/>
        <v>0</v>
      </c>
      <c r="AQ944" s="83">
        <f t="shared" ca="1" si="318"/>
        <v>12</v>
      </c>
      <c r="AR944" s="83">
        <f t="shared" ca="1" si="319"/>
        <v>-138.11655040070082</v>
      </c>
      <c r="AS944" s="83">
        <f t="shared" ca="1" si="312"/>
        <v>-129.88344959929918</v>
      </c>
      <c r="AT944" s="83" cm="1">
        <f t="array" aca="1" ref="AT944" ca="1">_xlfn.LET(_xlpm.rozsah, $F$3:$F$10001,_xlpm.podminka, (_xlpm.rozsah&gt;M944)*(ISNUMBER(_xlpm.rozsah)),_xlpm.indexy, IF(_xlpm.podminka, ROW(_xlpm.rozsah)-MIN(ROW(_xlpm.rozsah))+1),_xlpm.prvni, MIN(_xlpm.indexy),_xlpm.finalni, IF(_xlpm.prvni=1, 2, _xlpm.prvni),INDEX(_xlpm.rozsah, _xlpm.finalni))</f>
        <v>1300</v>
      </c>
      <c r="AU944" s="83" cm="1">
        <f t="array" aca="1" ref="AU944" ca="1">INDEX($F$3:$F$10001,MATCH(AT944,$F$3:$F$10004,0)-1)</f>
        <v>1200</v>
      </c>
      <c r="AV944" s="83">
        <f t="shared" ca="1" si="327"/>
        <v>-140</v>
      </c>
      <c r="AW944" s="83">
        <f t="shared" ca="1" si="328"/>
        <v>-128</v>
      </c>
      <c r="AX944" s="83">
        <f t="shared" ca="1" si="320"/>
        <v>350</v>
      </c>
      <c r="AY944" s="83">
        <f t="shared" ca="1" si="321"/>
        <v>320</v>
      </c>
      <c r="AZ944" s="83">
        <f t="shared" ca="1" si="322"/>
        <v>30</v>
      </c>
      <c r="BA944" s="83">
        <f t="shared" ca="1" si="323"/>
        <v>324.70862399824796</v>
      </c>
      <c r="BB944" s="83">
        <f t="shared" ca="1" si="324"/>
        <v>345.29137600175204</v>
      </c>
    </row>
    <row r="945" spans="1:54" x14ac:dyDescent="0.25">
      <c r="A945" s="58">
        <v>943</v>
      </c>
      <c r="B945" s="59">
        <f t="shared" si="313"/>
        <v>15.716666666666667</v>
      </c>
      <c r="C945" s="58">
        <v>38.6</v>
      </c>
      <c r="D945" s="58">
        <v>65</v>
      </c>
      <c r="F945" s="117"/>
      <c r="G945" s="117"/>
      <c r="H945" s="112">
        <f t="shared" si="314"/>
        <v>0</v>
      </c>
      <c r="I945" s="121"/>
      <c r="J945" s="92">
        <f t="shared" si="315"/>
        <v>0</v>
      </c>
      <c r="L945" s="94">
        <v>943</v>
      </c>
      <c r="M945" s="114">
        <f t="shared" ca="1" si="311"/>
        <v>1306.5406995966134</v>
      </c>
      <c r="N945" s="115">
        <f t="shared" ca="1" si="329"/>
        <v>227.92514547377988</v>
      </c>
      <c r="P945" s="102"/>
      <c r="Q945" s="102"/>
      <c r="R945" s="102"/>
      <c r="S945" s="102"/>
      <c r="AC945" s="83">
        <f t="shared" si="325"/>
        <v>0</v>
      </c>
      <c r="AD945" s="83">
        <f t="shared" si="326"/>
        <v>0</v>
      </c>
      <c r="AF945" s="83">
        <f t="shared" si="316"/>
        <v>0</v>
      </c>
      <c r="AG945" s="83">
        <f t="shared" si="317"/>
        <v>0</v>
      </c>
      <c r="AQ945" s="83">
        <f t="shared" ca="1" si="318"/>
        <v>4</v>
      </c>
      <c r="AR945" s="83">
        <f t="shared" ca="1" si="319"/>
        <v>-140.26162798386454</v>
      </c>
      <c r="AS945" s="83">
        <f t="shared" ca="1" si="312"/>
        <v>-143.73837201613546</v>
      </c>
      <c r="AT945" s="83" cm="1">
        <f t="array" aca="1" ref="AT945" ca="1">_xlfn.LET(_xlpm.rozsah, $F$3:$F$10001,_xlpm.podminka, (_xlpm.rozsah&gt;M945)*(ISNUMBER(_xlpm.rozsah)),_xlpm.indexy, IF(_xlpm.podminka, ROW(_xlpm.rozsah)-MIN(ROW(_xlpm.rozsah))+1),_xlpm.prvni, MIN(_xlpm.indexy),_xlpm.finalni, IF(_xlpm.prvni=1, 2, _xlpm.prvni),INDEX(_xlpm.rozsah, _xlpm.finalni))</f>
        <v>1400</v>
      </c>
      <c r="AU945" s="83" cm="1">
        <f t="array" aca="1" ref="AU945" ca="1">INDEX($F$3:$F$10001,MATCH(AT945,$F$3:$F$10004,0)-1)</f>
        <v>1300</v>
      </c>
      <c r="AV945" s="83">
        <f t="shared" ca="1" si="327"/>
        <v>-144</v>
      </c>
      <c r="AW945" s="83">
        <f t="shared" ca="1" si="328"/>
        <v>-140</v>
      </c>
      <c r="AX945" s="83">
        <f t="shared" ca="1" si="320"/>
        <v>360</v>
      </c>
      <c r="AY945" s="83">
        <f t="shared" ca="1" si="321"/>
        <v>350</v>
      </c>
      <c r="AZ945" s="83">
        <f t="shared" ca="1" si="322"/>
        <v>10</v>
      </c>
      <c r="BA945" s="83">
        <f t="shared" ca="1" si="323"/>
        <v>359.34593004033866</v>
      </c>
      <c r="BB945" s="83">
        <f t="shared" ca="1" si="324"/>
        <v>350.65406995966134</v>
      </c>
    </row>
    <row r="946" spans="1:54" x14ac:dyDescent="0.25">
      <c r="A946" s="58">
        <v>944</v>
      </c>
      <c r="B946" s="59">
        <f t="shared" si="313"/>
        <v>15.733333333333333</v>
      </c>
      <c r="C946" s="58">
        <v>42.3</v>
      </c>
      <c r="D946" s="58">
        <v>61.9</v>
      </c>
      <c r="F946" s="117"/>
      <c r="G946" s="117"/>
      <c r="H946" s="112">
        <f t="shared" si="314"/>
        <v>0</v>
      </c>
      <c r="I946" s="121"/>
      <c r="J946" s="92">
        <f t="shared" si="315"/>
        <v>0</v>
      </c>
      <c r="L946" s="94">
        <v>944</v>
      </c>
      <c r="M946" s="114">
        <f t="shared" ca="1" si="311"/>
        <v>1335.9241345320402</v>
      </c>
      <c r="N946" s="115">
        <f t="shared" ca="1" si="329"/>
        <v>218.87370392753328</v>
      </c>
      <c r="P946" s="102"/>
      <c r="Q946" s="102"/>
      <c r="R946" s="102"/>
      <c r="S946" s="102"/>
      <c r="AC946" s="83">
        <f t="shared" si="325"/>
        <v>0</v>
      </c>
      <c r="AD946" s="83">
        <f t="shared" si="326"/>
        <v>0</v>
      </c>
      <c r="AF946" s="83">
        <f t="shared" si="316"/>
        <v>0</v>
      </c>
      <c r="AG946" s="83">
        <f t="shared" si="317"/>
        <v>0</v>
      </c>
      <c r="AQ946" s="83">
        <f t="shared" ca="1" si="318"/>
        <v>4</v>
      </c>
      <c r="AR946" s="83">
        <f t="shared" ca="1" si="319"/>
        <v>-141.4369653812816</v>
      </c>
      <c r="AS946" s="83">
        <f t="shared" ca="1" si="312"/>
        <v>-142.5630346187184</v>
      </c>
      <c r="AT946" s="83" cm="1">
        <f t="array" aca="1" ref="AT946" ca="1">_xlfn.LET(_xlpm.rozsah, $F$3:$F$10001,_xlpm.podminka, (_xlpm.rozsah&gt;M946)*(ISNUMBER(_xlpm.rozsah)),_xlpm.indexy, IF(_xlpm.podminka, ROW(_xlpm.rozsah)-MIN(ROW(_xlpm.rozsah))+1),_xlpm.prvni, MIN(_xlpm.indexy),_xlpm.finalni, IF(_xlpm.prvni=1, 2, _xlpm.prvni),INDEX(_xlpm.rozsah, _xlpm.finalni))</f>
        <v>1400</v>
      </c>
      <c r="AU946" s="83" cm="1">
        <f t="array" aca="1" ref="AU946" ca="1">INDEX($F$3:$F$10001,MATCH(AT946,$F$3:$F$10004,0)-1)</f>
        <v>1300</v>
      </c>
      <c r="AV946" s="83">
        <f t="shared" ca="1" si="327"/>
        <v>-144</v>
      </c>
      <c r="AW946" s="83">
        <f t="shared" ca="1" si="328"/>
        <v>-140</v>
      </c>
      <c r="AX946" s="83">
        <f t="shared" ca="1" si="320"/>
        <v>360</v>
      </c>
      <c r="AY946" s="83">
        <f t="shared" ca="1" si="321"/>
        <v>350</v>
      </c>
      <c r="AZ946" s="83">
        <f t="shared" ca="1" si="322"/>
        <v>10</v>
      </c>
      <c r="BA946" s="83">
        <f t="shared" ca="1" si="323"/>
        <v>356.40758654679598</v>
      </c>
      <c r="BB946" s="83">
        <f t="shared" ca="1" si="324"/>
        <v>353.59241345320402</v>
      </c>
    </row>
    <row r="947" spans="1:54" x14ac:dyDescent="0.25">
      <c r="A947" s="58">
        <v>945</v>
      </c>
      <c r="B947" s="59">
        <f t="shared" si="313"/>
        <v>15.75</v>
      </c>
      <c r="C947" s="58">
        <v>44.1</v>
      </c>
      <c r="D947" s="58">
        <v>65.3</v>
      </c>
      <c r="F947" s="117"/>
      <c r="G947" s="117"/>
      <c r="H947" s="112">
        <f t="shared" si="314"/>
        <v>0</v>
      </c>
      <c r="I947" s="121"/>
      <c r="J947" s="92">
        <f t="shared" si="315"/>
        <v>0</v>
      </c>
      <c r="L947" s="94">
        <v>945</v>
      </c>
      <c r="M947" s="114">
        <f t="shared" ca="1" si="311"/>
        <v>1350.2187785546803</v>
      </c>
      <c r="N947" s="115">
        <f t="shared" ca="1" si="329"/>
        <v>231.82928623962061</v>
      </c>
      <c r="P947" s="102"/>
      <c r="Q947" s="102"/>
      <c r="R947" s="102"/>
      <c r="S947" s="102"/>
      <c r="AC947" s="83">
        <f t="shared" si="325"/>
        <v>0</v>
      </c>
      <c r="AD947" s="83">
        <f t="shared" si="326"/>
        <v>0</v>
      </c>
      <c r="AF947" s="83">
        <f t="shared" si="316"/>
        <v>0</v>
      </c>
      <c r="AG947" s="83">
        <f t="shared" si="317"/>
        <v>0</v>
      </c>
      <c r="AQ947" s="83">
        <f t="shared" ca="1" si="318"/>
        <v>4</v>
      </c>
      <c r="AR947" s="83">
        <f t="shared" ca="1" si="319"/>
        <v>-142.00875114218721</v>
      </c>
      <c r="AS947" s="83">
        <f t="shared" ca="1" si="312"/>
        <v>-141.99124885781279</v>
      </c>
      <c r="AT947" s="83" cm="1">
        <f t="array" aca="1" ref="AT947" ca="1">_xlfn.LET(_xlpm.rozsah, $F$3:$F$10001,_xlpm.podminka, (_xlpm.rozsah&gt;M947)*(ISNUMBER(_xlpm.rozsah)),_xlpm.indexy, IF(_xlpm.podminka, ROW(_xlpm.rozsah)-MIN(ROW(_xlpm.rozsah))+1),_xlpm.prvni, MIN(_xlpm.indexy),_xlpm.finalni, IF(_xlpm.prvni=1, 2, _xlpm.prvni),INDEX(_xlpm.rozsah, _xlpm.finalni))</f>
        <v>1400</v>
      </c>
      <c r="AU947" s="83" cm="1">
        <f t="array" aca="1" ref="AU947" ca="1">INDEX($F$3:$F$10001,MATCH(AT947,$F$3:$F$10004,0)-1)</f>
        <v>1300</v>
      </c>
      <c r="AV947" s="83">
        <f t="shared" ca="1" si="327"/>
        <v>-144</v>
      </c>
      <c r="AW947" s="83">
        <f t="shared" ca="1" si="328"/>
        <v>-140</v>
      </c>
      <c r="AX947" s="83">
        <f t="shared" ca="1" si="320"/>
        <v>360</v>
      </c>
      <c r="AY947" s="83">
        <f t="shared" ca="1" si="321"/>
        <v>350</v>
      </c>
      <c r="AZ947" s="83">
        <f t="shared" ca="1" si="322"/>
        <v>10</v>
      </c>
      <c r="BA947" s="83">
        <f t="shared" ca="1" si="323"/>
        <v>354.97812214453199</v>
      </c>
      <c r="BB947" s="83">
        <f t="shared" ca="1" si="324"/>
        <v>355.02187785546801</v>
      </c>
    </row>
    <row r="948" spans="1:54" x14ac:dyDescent="0.25">
      <c r="A948" s="58">
        <v>946</v>
      </c>
      <c r="B948" s="59">
        <f t="shared" si="313"/>
        <v>15.766666666666667</v>
      </c>
      <c r="C948" s="58">
        <v>45.3</v>
      </c>
      <c r="D948" s="58">
        <v>63.2</v>
      </c>
      <c r="F948" s="117"/>
      <c r="G948" s="117"/>
      <c r="H948" s="112">
        <f t="shared" si="314"/>
        <v>0</v>
      </c>
      <c r="I948" s="121"/>
      <c r="J948" s="92">
        <f t="shared" si="315"/>
        <v>0</v>
      </c>
      <c r="L948" s="94">
        <v>946</v>
      </c>
      <c r="M948" s="114">
        <f t="shared" ca="1" si="311"/>
        <v>1359.7485412364401</v>
      </c>
      <c r="N948" s="115">
        <f t="shared" ca="1" si="329"/>
        <v>224.97610780614303</v>
      </c>
      <c r="P948" s="102"/>
      <c r="Q948" s="102"/>
      <c r="R948" s="102"/>
      <c r="S948" s="102"/>
      <c r="AC948" s="83">
        <f t="shared" si="325"/>
        <v>0</v>
      </c>
      <c r="AD948" s="83">
        <f t="shared" si="326"/>
        <v>0</v>
      </c>
      <c r="AF948" s="83">
        <f t="shared" si="316"/>
        <v>0</v>
      </c>
      <c r="AG948" s="83">
        <f t="shared" si="317"/>
        <v>0</v>
      </c>
      <c r="AQ948" s="83">
        <f t="shared" ca="1" si="318"/>
        <v>4</v>
      </c>
      <c r="AR948" s="83">
        <f t="shared" ca="1" si="319"/>
        <v>-142.3899416494576</v>
      </c>
      <c r="AS948" s="83">
        <f t="shared" ca="1" si="312"/>
        <v>-141.6100583505424</v>
      </c>
      <c r="AT948" s="83" cm="1">
        <f t="array" aca="1" ref="AT948" ca="1">_xlfn.LET(_xlpm.rozsah, $F$3:$F$10001,_xlpm.podminka, (_xlpm.rozsah&gt;M948)*(ISNUMBER(_xlpm.rozsah)),_xlpm.indexy, IF(_xlpm.podminka, ROW(_xlpm.rozsah)-MIN(ROW(_xlpm.rozsah))+1),_xlpm.prvni, MIN(_xlpm.indexy),_xlpm.finalni, IF(_xlpm.prvni=1, 2, _xlpm.prvni),INDEX(_xlpm.rozsah, _xlpm.finalni))</f>
        <v>1400</v>
      </c>
      <c r="AU948" s="83" cm="1">
        <f t="array" aca="1" ref="AU948" ca="1">INDEX($F$3:$F$10001,MATCH(AT948,$F$3:$F$10004,0)-1)</f>
        <v>1300</v>
      </c>
      <c r="AV948" s="83">
        <f t="shared" ca="1" si="327"/>
        <v>-144</v>
      </c>
      <c r="AW948" s="83">
        <f t="shared" ca="1" si="328"/>
        <v>-140</v>
      </c>
      <c r="AX948" s="83">
        <f t="shared" ca="1" si="320"/>
        <v>360</v>
      </c>
      <c r="AY948" s="83">
        <f t="shared" ca="1" si="321"/>
        <v>350</v>
      </c>
      <c r="AZ948" s="83">
        <f t="shared" ca="1" si="322"/>
        <v>10</v>
      </c>
      <c r="BA948" s="83">
        <f t="shared" ca="1" si="323"/>
        <v>354.02514587635596</v>
      </c>
      <c r="BB948" s="83">
        <f t="shared" ca="1" si="324"/>
        <v>355.97485412364404</v>
      </c>
    </row>
    <row r="949" spans="1:54" x14ac:dyDescent="0.25">
      <c r="A949" s="58">
        <v>947</v>
      </c>
      <c r="B949" s="59">
        <f t="shared" si="313"/>
        <v>15.783333333333333</v>
      </c>
      <c r="C949" s="58">
        <v>46.5</v>
      </c>
      <c r="D949" s="58">
        <v>30.6</v>
      </c>
      <c r="F949" s="117"/>
      <c r="G949" s="117"/>
      <c r="H949" s="112">
        <f t="shared" si="314"/>
        <v>0</v>
      </c>
      <c r="I949" s="121"/>
      <c r="J949" s="92">
        <f t="shared" si="315"/>
        <v>0</v>
      </c>
      <c r="L949" s="94">
        <v>947</v>
      </c>
      <c r="M949" s="114">
        <f t="shared" ca="1" si="311"/>
        <v>1369.2783039182002</v>
      </c>
      <c r="N949" s="115">
        <f t="shared" ca="1" si="329"/>
        <v>109.21991609989692</v>
      </c>
      <c r="P949" s="102"/>
      <c r="Q949" s="102"/>
      <c r="R949" s="102"/>
      <c r="S949" s="102"/>
      <c r="AC949" s="83">
        <f t="shared" si="325"/>
        <v>0</v>
      </c>
      <c r="AD949" s="83">
        <f t="shared" si="326"/>
        <v>0</v>
      </c>
      <c r="AF949" s="83">
        <f t="shared" si="316"/>
        <v>0</v>
      </c>
      <c r="AG949" s="83">
        <f t="shared" si="317"/>
        <v>0</v>
      </c>
      <c r="AQ949" s="83">
        <f t="shared" ca="1" si="318"/>
        <v>4</v>
      </c>
      <c r="AR949" s="83">
        <f t="shared" ca="1" si="319"/>
        <v>-142.77113215672802</v>
      </c>
      <c r="AS949" s="83">
        <f t="shared" ca="1" si="312"/>
        <v>-141.22886784327198</v>
      </c>
      <c r="AT949" s="83" cm="1">
        <f t="array" aca="1" ref="AT949" ca="1">_xlfn.LET(_xlpm.rozsah, $F$3:$F$10001,_xlpm.podminka, (_xlpm.rozsah&gt;M949)*(ISNUMBER(_xlpm.rozsah)),_xlpm.indexy, IF(_xlpm.podminka, ROW(_xlpm.rozsah)-MIN(ROW(_xlpm.rozsah))+1),_xlpm.prvni, MIN(_xlpm.indexy),_xlpm.finalni, IF(_xlpm.prvni=1, 2, _xlpm.prvni),INDEX(_xlpm.rozsah, _xlpm.finalni))</f>
        <v>1400</v>
      </c>
      <c r="AU949" s="83" cm="1">
        <f t="array" aca="1" ref="AU949" ca="1">INDEX($F$3:$F$10001,MATCH(AT949,$F$3:$F$10004,0)-1)</f>
        <v>1300</v>
      </c>
      <c r="AV949" s="83">
        <f t="shared" ca="1" si="327"/>
        <v>-144</v>
      </c>
      <c r="AW949" s="83">
        <f t="shared" ca="1" si="328"/>
        <v>-140</v>
      </c>
      <c r="AX949" s="83">
        <f t="shared" ca="1" si="320"/>
        <v>360</v>
      </c>
      <c r="AY949" s="83">
        <f t="shared" ca="1" si="321"/>
        <v>350</v>
      </c>
      <c r="AZ949" s="83">
        <f t="shared" ca="1" si="322"/>
        <v>10</v>
      </c>
      <c r="BA949" s="83">
        <f t="shared" ca="1" si="323"/>
        <v>353.07216960817999</v>
      </c>
      <c r="BB949" s="83">
        <f t="shared" ca="1" si="324"/>
        <v>356.92783039182001</v>
      </c>
    </row>
    <row r="950" spans="1:54" x14ac:dyDescent="0.25">
      <c r="A950" s="58">
        <v>948</v>
      </c>
      <c r="B950" s="59">
        <f t="shared" si="313"/>
        <v>15.8</v>
      </c>
      <c r="C950" s="58">
        <v>46.7</v>
      </c>
      <c r="D950" s="58">
        <v>11.1</v>
      </c>
      <c r="F950" s="117"/>
      <c r="G950" s="117"/>
      <c r="H950" s="112">
        <f t="shared" si="314"/>
        <v>0</v>
      </c>
      <c r="I950" s="121"/>
      <c r="J950" s="92">
        <f t="shared" si="315"/>
        <v>0</v>
      </c>
      <c r="L950" s="94">
        <v>948</v>
      </c>
      <c r="M950" s="114">
        <f t="shared" ca="1" si="311"/>
        <v>1370.8665976984935</v>
      </c>
      <c r="N950" s="115">
        <f t="shared" ca="1" si="329"/>
        <v>39.636619234453278</v>
      </c>
      <c r="P950" s="102"/>
      <c r="Q950" s="102"/>
      <c r="R950" s="102"/>
      <c r="S950" s="102"/>
      <c r="AC950" s="83">
        <f t="shared" si="325"/>
        <v>0</v>
      </c>
      <c r="AD950" s="83">
        <f t="shared" si="326"/>
        <v>0</v>
      </c>
      <c r="AF950" s="83">
        <f t="shared" si="316"/>
        <v>0</v>
      </c>
      <c r="AG950" s="83">
        <f t="shared" si="317"/>
        <v>0</v>
      </c>
      <c r="AQ950" s="83">
        <f t="shared" ca="1" si="318"/>
        <v>4</v>
      </c>
      <c r="AR950" s="83">
        <f t="shared" ca="1" si="319"/>
        <v>-142.83466390793973</v>
      </c>
      <c r="AS950" s="83">
        <f t="shared" ca="1" si="312"/>
        <v>-141.16533609206027</v>
      </c>
      <c r="AT950" s="83" cm="1">
        <f t="array" aca="1" ref="AT950" ca="1">_xlfn.LET(_xlpm.rozsah, $F$3:$F$10001,_xlpm.podminka, (_xlpm.rozsah&gt;M950)*(ISNUMBER(_xlpm.rozsah)),_xlpm.indexy, IF(_xlpm.podminka, ROW(_xlpm.rozsah)-MIN(ROW(_xlpm.rozsah))+1),_xlpm.prvni, MIN(_xlpm.indexy),_xlpm.finalni, IF(_xlpm.prvni=1, 2, _xlpm.prvni),INDEX(_xlpm.rozsah, _xlpm.finalni))</f>
        <v>1400</v>
      </c>
      <c r="AU950" s="83" cm="1">
        <f t="array" aca="1" ref="AU950" ca="1">INDEX($F$3:$F$10001,MATCH(AT950,$F$3:$F$10004,0)-1)</f>
        <v>1300</v>
      </c>
      <c r="AV950" s="83">
        <f t="shared" ca="1" si="327"/>
        <v>-144</v>
      </c>
      <c r="AW950" s="83">
        <f t="shared" ca="1" si="328"/>
        <v>-140</v>
      </c>
      <c r="AX950" s="83">
        <f t="shared" ca="1" si="320"/>
        <v>360</v>
      </c>
      <c r="AY950" s="83">
        <f t="shared" ca="1" si="321"/>
        <v>350</v>
      </c>
      <c r="AZ950" s="83">
        <f t="shared" ca="1" si="322"/>
        <v>10</v>
      </c>
      <c r="BA950" s="83">
        <f t="shared" ca="1" si="323"/>
        <v>352.91334023015065</v>
      </c>
      <c r="BB950" s="83">
        <f t="shared" ca="1" si="324"/>
        <v>357.08665976984935</v>
      </c>
    </row>
    <row r="951" spans="1:54" x14ac:dyDescent="0.25">
      <c r="A951" s="58">
        <v>949</v>
      </c>
      <c r="B951" s="59">
        <f t="shared" si="313"/>
        <v>15.816666666666666</v>
      </c>
      <c r="C951" s="58">
        <v>45.9</v>
      </c>
      <c r="D951" s="58">
        <v>16.100000000000001</v>
      </c>
      <c r="F951" s="117"/>
      <c r="G951" s="117"/>
      <c r="H951" s="112">
        <f t="shared" si="314"/>
        <v>0</v>
      </c>
      <c r="I951" s="121"/>
      <c r="J951" s="92">
        <f t="shared" si="315"/>
        <v>0</v>
      </c>
      <c r="L951" s="94">
        <v>949</v>
      </c>
      <c r="M951" s="114">
        <f t="shared" ca="1" si="311"/>
        <v>1364.5134225773202</v>
      </c>
      <c r="N951" s="115">
        <f t="shared" ca="1" si="329"/>
        <v>57.388666103494856</v>
      </c>
      <c r="P951" s="102"/>
      <c r="Q951" s="102"/>
      <c r="R951" s="102"/>
      <c r="S951" s="102"/>
      <c r="AC951" s="83">
        <f t="shared" si="325"/>
        <v>0</v>
      </c>
      <c r="AD951" s="83">
        <f t="shared" si="326"/>
        <v>0</v>
      </c>
      <c r="AF951" s="83">
        <f t="shared" si="316"/>
        <v>0</v>
      </c>
      <c r="AG951" s="83">
        <f t="shared" si="317"/>
        <v>0</v>
      </c>
      <c r="AQ951" s="83">
        <f t="shared" ca="1" si="318"/>
        <v>4</v>
      </c>
      <c r="AR951" s="83">
        <f t="shared" ca="1" si="319"/>
        <v>-142.58053690309282</v>
      </c>
      <c r="AS951" s="83">
        <f t="shared" ca="1" si="312"/>
        <v>-141.41946309690718</v>
      </c>
      <c r="AT951" s="83" cm="1">
        <f t="array" aca="1" ref="AT951" ca="1">_xlfn.LET(_xlpm.rozsah, $F$3:$F$10001,_xlpm.podminka, (_xlpm.rozsah&gt;M951)*(ISNUMBER(_xlpm.rozsah)),_xlpm.indexy, IF(_xlpm.podminka, ROW(_xlpm.rozsah)-MIN(ROW(_xlpm.rozsah))+1),_xlpm.prvni, MIN(_xlpm.indexy),_xlpm.finalni, IF(_xlpm.prvni=1, 2, _xlpm.prvni),INDEX(_xlpm.rozsah, _xlpm.finalni))</f>
        <v>1400</v>
      </c>
      <c r="AU951" s="83" cm="1">
        <f t="array" aca="1" ref="AU951" ca="1">INDEX($F$3:$F$10001,MATCH(AT951,$F$3:$F$10004,0)-1)</f>
        <v>1300</v>
      </c>
      <c r="AV951" s="83">
        <f t="shared" ca="1" si="327"/>
        <v>-144</v>
      </c>
      <c r="AW951" s="83">
        <f t="shared" ca="1" si="328"/>
        <v>-140</v>
      </c>
      <c r="AX951" s="83">
        <f t="shared" ca="1" si="320"/>
        <v>360</v>
      </c>
      <c r="AY951" s="83">
        <f t="shared" ca="1" si="321"/>
        <v>350</v>
      </c>
      <c r="AZ951" s="83">
        <f t="shared" ca="1" si="322"/>
        <v>10</v>
      </c>
      <c r="BA951" s="83">
        <f t="shared" ca="1" si="323"/>
        <v>353.54865774226801</v>
      </c>
      <c r="BB951" s="83">
        <f t="shared" ca="1" si="324"/>
        <v>356.45134225773199</v>
      </c>
    </row>
    <row r="952" spans="1:54" x14ac:dyDescent="0.25">
      <c r="A952" s="58">
        <v>950</v>
      </c>
      <c r="B952" s="59">
        <f t="shared" si="313"/>
        <v>15.833333333333334</v>
      </c>
      <c r="C952" s="58">
        <v>45.6</v>
      </c>
      <c r="D952" s="58">
        <v>21.8</v>
      </c>
      <c r="F952" s="117"/>
      <c r="G952" s="117"/>
      <c r="H952" s="112">
        <f t="shared" si="314"/>
        <v>0</v>
      </c>
      <c r="I952" s="121"/>
      <c r="J952" s="92">
        <f t="shared" si="315"/>
        <v>0</v>
      </c>
      <c r="L952" s="94">
        <v>950</v>
      </c>
      <c r="M952" s="114">
        <f t="shared" ca="1" si="311"/>
        <v>1362.1309819068802</v>
      </c>
      <c r="N952" s="115">
        <f t="shared" ca="1" si="329"/>
        <v>77.65445540556999</v>
      </c>
      <c r="P952" s="102"/>
      <c r="Q952" s="102"/>
      <c r="R952" s="102"/>
      <c r="S952" s="102"/>
      <c r="AC952" s="83">
        <f t="shared" si="325"/>
        <v>0</v>
      </c>
      <c r="AD952" s="83">
        <f t="shared" si="326"/>
        <v>0</v>
      </c>
      <c r="AF952" s="83">
        <f t="shared" si="316"/>
        <v>0</v>
      </c>
      <c r="AG952" s="83">
        <f t="shared" si="317"/>
        <v>0</v>
      </c>
      <c r="AQ952" s="83">
        <f t="shared" ca="1" si="318"/>
        <v>4</v>
      </c>
      <c r="AR952" s="83">
        <f t="shared" ca="1" si="319"/>
        <v>-142.48523927627519</v>
      </c>
      <c r="AS952" s="83">
        <f t="shared" ca="1" si="312"/>
        <v>-141.51476072372481</v>
      </c>
      <c r="AT952" s="83" cm="1">
        <f t="array" aca="1" ref="AT952" ca="1">_xlfn.LET(_xlpm.rozsah, $F$3:$F$10001,_xlpm.podminka, (_xlpm.rozsah&gt;M952)*(ISNUMBER(_xlpm.rozsah)),_xlpm.indexy, IF(_xlpm.podminka, ROW(_xlpm.rozsah)-MIN(ROW(_xlpm.rozsah))+1),_xlpm.prvni, MIN(_xlpm.indexy),_xlpm.finalni, IF(_xlpm.prvni=1, 2, _xlpm.prvni),INDEX(_xlpm.rozsah, _xlpm.finalni))</f>
        <v>1400</v>
      </c>
      <c r="AU952" s="83" cm="1">
        <f t="array" aca="1" ref="AU952" ca="1">INDEX($F$3:$F$10001,MATCH(AT952,$F$3:$F$10004,0)-1)</f>
        <v>1300</v>
      </c>
      <c r="AV952" s="83">
        <f t="shared" ca="1" si="327"/>
        <v>-144</v>
      </c>
      <c r="AW952" s="83">
        <f t="shared" ca="1" si="328"/>
        <v>-140</v>
      </c>
      <c r="AX952" s="83">
        <f t="shared" ca="1" si="320"/>
        <v>360</v>
      </c>
      <c r="AY952" s="83">
        <f t="shared" ca="1" si="321"/>
        <v>350</v>
      </c>
      <c r="AZ952" s="83">
        <f t="shared" ca="1" si="322"/>
        <v>10</v>
      </c>
      <c r="BA952" s="83">
        <f t="shared" ca="1" si="323"/>
        <v>353.78690180931198</v>
      </c>
      <c r="BB952" s="83">
        <f t="shared" ca="1" si="324"/>
        <v>356.21309819068802</v>
      </c>
    </row>
    <row r="953" spans="1:54" x14ac:dyDescent="0.25">
      <c r="A953" s="58">
        <v>951</v>
      </c>
      <c r="B953" s="59">
        <f t="shared" si="313"/>
        <v>15.85</v>
      </c>
      <c r="C953" s="58">
        <v>45.9</v>
      </c>
      <c r="D953" s="58">
        <v>24.2</v>
      </c>
      <c r="F953" s="117"/>
      <c r="G953" s="117"/>
      <c r="H953" s="112">
        <f t="shared" si="314"/>
        <v>0</v>
      </c>
      <c r="I953" s="121"/>
      <c r="J953" s="92">
        <f t="shared" si="315"/>
        <v>0</v>
      </c>
      <c r="L953" s="94">
        <v>951</v>
      </c>
      <c r="M953" s="114">
        <f t="shared" ca="1" si="311"/>
        <v>1364.5134225773202</v>
      </c>
      <c r="N953" s="115">
        <f t="shared" ca="1" si="329"/>
        <v>86.261224826371134</v>
      </c>
      <c r="P953" s="102"/>
      <c r="Q953" s="102"/>
      <c r="R953" s="102"/>
      <c r="S953" s="102"/>
      <c r="AC953" s="83">
        <f t="shared" si="325"/>
        <v>0</v>
      </c>
      <c r="AD953" s="83">
        <f t="shared" si="326"/>
        <v>0</v>
      </c>
      <c r="AF953" s="83">
        <f t="shared" si="316"/>
        <v>0</v>
      </c>
      <c r="AG953" s="83">
        <f t="shared" si="317"/>
        <v>0</v>
      </c>
      <c r="AQ953" s="83">
        <f t="shared" ca="1" si="318"/>
        <v>4</v>
      </c>
      <c r="AR953" s="83">
        <f t="shared" ca="1" si="319"/>
        <v>-142.58053690309282</v>
      </c>
      <c r="AS953" s="83">
        <f t="shared" ca="1" si="312"/>
        <v>-141.41946309690718</v>
      </c>
      <c r="AT953" s="83" cm="1">
        <f t="array" aca="1" ref="AT953" ca="1">_xlfn.LET(_xlpm.rozsah, $F$3:$F$10001,_xlpm.podminka, (_xlpm.rozsah&gt;M953)*(ISNUMBER(_xlpm.rozsah)),_xlpm.indexy, IF(_xlpm.podminka, ROW(_xlpm.rozsah)-MIN(ROW(_xlpm.rozsah))+1),_xlpm.prvni, MIN(_xlpm.indexy),_xlpm.finalni, IF(_xlpm.prvni=1, 2, _xlpm.prvni),INDEX(_xlpm.rozsah, _xlpm.finalni))</f>
        <v>1400</v>
      </c>
      <c r="AU953" s="83" cm="1">
        <f t="array" aca="1" ref="AU953" ca="1">INDEX($F$3:$F$10001,MATCH(AT953,$F$3:$F$10004,0)-1)</f>
        <v>1300</v>
      </c>
      <c r="AV953" s="83">
        <f t="shared" ca="1" si="327"/>
        <v>-144</v>
      </c>
      <c r="AW953" s="83">
        <f t="shared" ca="1" si="328"/>
        <v>-140</v>
      </c>
      <c r="AX953" s="83">
        <f t="shared" ca="1" si="320"/>
        <v>360</v>
      </c>
      <c r="AY953" s="83">
        <f t="shared" ca="1" si="321"/>
        <v>350</v>
      </c>
      <c r="AZ953" s="83">
        <f t="shared" ca="1" si="322"/>
        <v>10</v>
      </c>
      <c r="BA953" s="83">
        <f t="shared" ca="1" si="323"/>
        <v>353.54865774226801</v>
      </c>
      <c r="BB953" s="83">
        <f t="shared" ca="1" si="324"/>
        <v>356.45134225773199</v>
      </c>
    </row>
    <row r="954" spans="1:54" x14ac:dyDescent="0.25">
      <c r="A954" s="58">
        <v>952</v>
      </c>
      <c r="B954" s="59">
        <f t="shared" si="313"/>
        <v>15.866666666666667</v>
      </c>
      <c r="C954" s="58">
        <v>46.5</v>
      </c>
      <c r="D954" s="58">
        <v>24.7</v>
      </c>
      <c r="F954" s="117"/>
      <c r="G954" s="117"/>
      <c r="H954" s="112">
        <f t="shared" si="314"/>
        <v>0</v>
      </c>
      <c r="I954" s="121"/>
      <c r="J954" s="92">
        <f t="shared" si="315"/>
        <v>0</v>
      </c>
      <c r="L954" s="94">
        <v>952</v>
      </c>
      <c r="M954" s="114">
        <f t="shared" ca="1" si="311"/>
        <v>1369.2783039182002</v>
      </c>
      <c r="N954" s="115">
        <f t="shared" ca="1" si="329"/>
        <v>88.161174106779541</v>
      </c>
      <c r="P954" s="102"/>
      <c r="Q954" s="102"/>
      <c r="R954" s="102"/>
      <c r="S954" s="102"/>
      <c r="AC954" s="83">
        <f t="shared" si="325"/>
        <v>0</v>
      </c>
      <c r="AD954" s="83">
        <f t="shared" si="326"/>
        <v>0</v>
      </c>
      <c r="AF954" s="83">
        <f t="shared" si="316"/>
        <v>0</v>
      </c>
      <c r="AG954" s="83">
        <f t="shared" si="317"/>
        <v>0</v>
      </c>
      <c r="AQ954" s="83">
        <f t="shared" ca="1" si="318"/>
        <v>4</v>
      </c>
      <c r="AR954" s="83">
        <f t="shared" ca="1" si="319"/>
        <v>-142.77113215672802</v>
      </c>
      <c r="AS954" s="83">
        <f t="shared" ca="1" si="312"/>
        <v>-141.22886784327198</v>
      </c>
      <c r="AT954" s="83" cm="1">
        <f t="array" aca="1" ref="AT954" ca="1">_xlfn.LET(_xlpm.rozsah, $F$3:$F$10001,_xlpm.podminka, (_xlpm.rozsah&gt;M954)*(ISNUMBER(_xlpm.rozsah)),_xlpm.indexy, IF(_xlpm.podminka, ROW(_xlpm.rozsah)-MIN(ROW(_xlpm.rozsah))+1),_xlpm.prvni, MIN(_xlpm.indexy),_xlpm.finalni, IF(_xlpm.prvni=1, 2, _xlpm.prvni),INDEX(_xlpm.rozsah, _xlpm.finalni))</f>
        <v>1400</v>
      </c>
      <c r="AU954" s="83" cm="1">
        <f t="array" aca="1" ref="AU954" ca="1">INDEX($F$3:$F$10001,MATCH(AT954,$F$3:$F$10004,0)-1)</f>
        <v>1300</v>
      </c>
      <c r="AV954" s="83">
        <f t="shared" ca="1" si="327"/>
        <v>-144</v>
      </c>
      <c r="AW954" s="83">
        <f t="shared" ca="1" si="328"/>
        <v>-140</v>
      </c>
      <c r="AX954" s="83">
        <f t="shared" ca="1" si="320"/>
        <v>360</v>
      </c>
      <c r="AY954" s="83">
        <f t="shared" ca="1" si="321"/>
        <v>350</v>
      </c>
      <c r="AZ954" s="83">
        <f t="shared" ca="1" si="322"/>
        <v>10</v>
      </c>
      <c r="BA954" s="83">
        <f t="shared" ca="1" si="323"/>
        <v>353.07216960817999</v>
      </c>
      <c r="BB954" s="83">
        <f t="shared" ca="1" si="324"/>
        <v>356.92783039182001</v>
      </c>
    </row>
    <row r="955" spans="1:54" x14ac:dyDescent="0.25">
      <c r="A955" s="58">
        <v>953</v>
      </c>
      <c r="B955" s="59">
        <f t="shared" si="313"/>
        <v>15.883333333333333</v>
      </c>
      <c r="C955" s="58">
        <v>46.7</v>
      </c>
      <c r="D955" s="58">
        <v>24.7</v>
      </c>
      <c r="F955" s="117"/>
      <c r="G955" s="117"/>
      <c r="H955" s="112">
        <f t="shared" si="314"/>
        <v>0</v>
      </c>
      <c r="I955" s="121"/>
      <c r="J955" s="92">
        <f t="shared" si="315"/>
        <v>0</v>
      </c>
      <c r="L955" s="94">
        <v>953</v>
      </c>
      <c r="M955" s="114">
        <f t="shared" ca="1" si="311"/>
        <v>1370.8665976984935</v>
      </c>
      <c r="N955" s="115">
        <f t="shared" ca="1" si="329"/>
        <v>88.200404963152792</v>
      </c>
      <c r="P955" s="102"/>
      <c r="Q955" s="102"/>
      <c r="R955" s="102"/>
      <c r="S955" s="102"/>
      <c r="AC955" s="83">
        <f t="shared" si="325"/>
        <v>0</v>
      </c>
      <c r="AD955" s="83">
        <f t="shared" si="326"/>
        <v>0</v>
      </c>
      <c r="AF955" s="83">
        <f t="shared" si="316"/>
        <v>0</v>
      </c>
      <c r="AG955" s="83">
        <f t="shared" si="317"/>
        <v>0</v>
      </c>
      <c r="AQ955" s="83">
        <f t="shared" ca="1" si="318"/>
        <v>4</v>
      </c>
      <c r="AR955" s="83">
        <f t="shared" ca="1" si="319"/>
        <v>-142.83466390793973</v>
      </c>
      <c r="AS955" s="83">
        <f t="shared" ca="1" si="312"/>
        <v>-141.16533609206027</v>
      </c>
      <c r="AT955" s="83" cm="1">
        <f t="array" aca="1" ref="AT955" ca="1">_xlfn.LET(_xlpm.rozsah, $F$3:$F$10001,_xlpm.podminka, (_xlpm.rozsah&gt;M955)*(ISNUMBER(_xlpm.rozsah)),_xlpm.indexy, IF(_xlpm.podminka, ROW(_xlpm.rozsah)-MIN(ROW(_xlpm.rozsah))+1),_xlpm.prvni, MIN(_xlpm.indexy),_xlpm.finalni, IF(_xlpm.prvni=1, 2, _xlpm.prvni),INDEX(_xlpm.rozsah, _xlpm.finalni))</f>
        <v>1400</v>
      </c>
      <c r="AU955" s="83" cm="1">
        <f t="array" aca="1" ref="AU955" ca="1">INDEX($F$3:$F$10001,MATCH(AT955,$F$3:$F$10004,0)-1)</f>
        <v>1300</v>
      </c>
      <c r="AV955" s="83">
        <f t="shared" ca="1" si="327"/>
        <v>-144</v>
      </c>
      <c r="AW955" s="83">
        <f t="shared" ca="1" si="328"/>
        <v>-140</v>
      </c>
      <c r="AX955" s="83">
        <f t="shared" ca="1" si="320"/>
        <v>360</v>
      </c>
      <c r="AY955" s="83">
        <f t="shared" ca="1" si="321"/>
        <v>350</v>
      </c>
      <c r="AZ955" s="83">
        <f t="shared" ca="1" si="322"/>
        <v>10</v>
      </c>
      <c r="BA955" s="83">
        <f t="shared" ca="1" si="323"/>
        <v>352.91334023015065</v>
      </c>
      <c r="BB955" s="83">
        <f t="shared" ca="1" si="324"/>
        <v>357.08665976984935</v>
      </c>
    </row>
    <row r="956" spans="1:54" x14ac:dyDescent="0.25">
      <c r="A956" s="58">
        <v>954</v>
      </c>
      <c r="B956" s="59">
        <f t="shared" si="313"/>
        <v>15.9</v>
      </c>
      <c r="C956" s="58">
        <v>46.8</v>
      </c>
      <c r="D956" s="58">
        <v>28.2</v>
      </c>
      <c r="F956" s="117"/>
      <c r="G956" s="117"/>
      <c r="H956" s="112">
        <f t="shared" si="314"/>
        <v>0</v>
      </c>
      <c r="I956" s="121"/>
      <c r="J956" s="92">
        <f t="shared" si="315"/>
        <v>0</v>
      </c>
      <c r="L956" s="94">
        <v>954</v>
      </c>
      <c r="M956" s="114">
        <f t="shared" ca="1" si="311"/>
        <v>1371.6607445886402</v>
      </c>
      <c r="N956" s="115">
        <f t="shared" ca="1" si="329"/>
        <v>100.72083299739965</v>
      </c>
      <c r="P956" s="102"/>
      <c r="Q956" s="102"/>
      <c r="R956" s="102"/>
      <c r="S956" s="102"/>
      <c r="AC956" s="83">
        <f t="shared" si="325"/>
        <v>0</v>
      </c>
      <c r="AD956" s="83">
        <f t="shared" si="326"/>
        <v>0</v>
      </c>
      <c r="AF956" s="83">
        <f t="shared" si="316"/>
        <v>0</v>
      </c>
      <c r="AG956" s="83">
        <f t="shared" si="317"/>
        <v>0</v>
      </c>
      <c r="AQ956" s="83">
        <f t="shared" ca="1" si="318"/>
        <v>4</v>
      </c>
      <c r="AR956" s="83">
        <f t="shared" ca="1" si="319"/>
        <v>-142.86642978354561</v>
      </c>
      <c r="AS956" s="83">
        <f t="shared" ca="1" si="312"/>
        <v>-141.13357021645439</v>
      </c>
      <c r="AT956" s="83" cm="1">
        <f t="array" aca="1" ref="AT956" ca="1">_xlfn.LET(_xlpm.rozsah, $F$3:$F$10001,_xlpm.podminka, (_xlpm.rozsah&gt;M956)*(ISNUMBER(_xlpm.rozsah)),_xlpm.indexy, IF(_xlpm.podminka, ROW(_xlpm.rozsah)-MIN(ROW(_xlpm.rozsah))+1),_xlpm.prvni, MIN(_xlpm.indexy),_xlpm.finalni, IF(_xlpm.prvni=1, 2, _xlpm.prvni),INDEX(_xlpm.rozsah, _xlpm.finalni))</f>
        <v>1400</v>
      </c>
      <c r="AU956" s="83" cm="1">
        <f t="array" aca="1" ref="AU956" ca="1">INDEX($F$3:$F$10001,MATCH(AT956,$F$3:$F$10004,0)-1)</f>
        <v>1300</v>
      </c>
      <c r="AV956" s="83">
        <f t="shared" ca="1" si="327"/>
        <v>-144</v>
      </c>
      <c r="AW956" s="83">
        <f t="shared" ca="1" si="328"/>
        <v>-140</v>
      </c>
      <c r="AX956" s="83">
        <f t="shared" ca="1" si="320"/>
        <v>360</v>
      </c>
      <c r="AY956" s="83">
        <f t="shared" ca="1" si="321"/>
        <v>350</v>
      </c>
      <c r="AZ956" s="83">
        <f t="shared" ca="1" si="322"/>
        <v>10</v>
      </c>
      <c r="BA956" s="83">
        <f t="shared" ca="1" si="323"/>
        <v>352.83392554113595</v>
      </c>
      <c r="BB956" s="83">
        <f t="shared" ca="1" si="324"/>
        <v>357.16607445886405</v>
      </c>
    </row>
    <row r="957" spans="1:54" x14ac:dyDescent="0.25">
      <c r="A957" s="58">
        <v>955</v>
      </c>
      <c r="B957" s="59">
        <f t="shared" si="313"/>
        <v>15.916666666666666</v>
      </c>
      <c r="C957" s="58">
        <v>47.2</v>
      </c>
      <c r="D957" s="58">
        <v>31.2</v>
      </c>
      <c r="F957" s="117"/>
      <c r="G957" s="117"/>
      <c r="H957" s="112">
        <f t="shared" si="314"/>
        <v>0</v>
      </c>
      <c r="I957" s="121"/>
      <c r="J957" s="92">
        <f t="shared" si="315"/>
        <v>0</v>
      </c>
      <c r="L957" s="94">
        <v>955</v>
      </c>
      <c r="M957" s="114">
        <f t="shared" ca="1" si="311"/>
        <v>1374.8373321492268</v>
      </c>
      <c r="N957" s="115">
        <f t="shared" ca="1" si="329"/>
        <v>111.53492476305587</v>
      </c>
      <c r="P957" s="102"/>
      <c r="Q957" s="102"/>
      <c r="R957" s="102"/>
      <c r="S957" s="102"/>
      <c r="AC957" s="83">
        <f t="shared" si="325"/>
        <v>0</v>
      </c>
      <c r="AD957" s="83">
        <f t="shared" si="326"/>
        <v>0</v>
      </c>
      <c r="AF957" s="83">
        <f t="shared" si="316"/>
        <v>0</v>
      </c>
      <c r="AG957" s="83">
        <f t="shared" si="317"/>
        <v>0</v>
      </c>
      <c r="AQ957" s="83">
        <f t="shared" ca="1" si="318"/>
        <v>4</v>
      </c>
      <c r="AR957" s="83">
        <f t="shared" ca="1" si="319"/>
        <v>-142.99349328596907</v>
      </c>
      <c r="AS957" s="83">
        <f t="shared" ca="1" si="312"/>
        <v>-141.00650671403093</v>
      </c>
      <c r="AT957" s="83" cm="1">
        <f t="array" aca="1" ref="AT957" ca="1">_xlfn.LET(_xlpm.rozsah, $F$3:$F$10001,_xlpm.podminka, (_xlpm.rozsah&gt;M957)*(ISNUMBER(_xlpm.rozsah)),_xlpm.indexy, IF(_xlpm.podminka, ROW(_xlpm.rozsah)-MIN(ROW(_xlpm.rozsah))+1),_xlpm.prvni, MIN(_xlpm.indexy),_xlpm.finalni, IF(_xlpm.prvni=1, 2, _xlpm.prvni),INDEX(_xlpm.rozsah, _xlpm.finalni))</f>
        <v>1400</v>
      </c>
      <c r="AU957" s="83" cm="1">
        <f t="array" aca="1" ref="AU957" ca="1">INDEX($F$3:$F$10001,MATCH(AT957,$F$3:$F$10004,0)-1)</f>
        <v>1300</v>
      </c>
      <c r="AV957" s="83">
        <f t="shared" ca="1" si="327"/>
        <v>-144</v>
      </c>
      <c r="AW957" s="83">
        <f t="shared" ca="1" si="328"/>
        <v>-140</v>
      </c>
      <c r="AX957" s="83">
        <f t="shared" ca="1" si="320"/>
        <v>360</v>
      </c>
      <c r="AY957" s="83">
        <f t="shared" ca="1" si="321"/>
        <v>350</v>
      </c>
      <c r="AZ957" s="83">
        <f t="shared" ca="1" si="322"/>
        <v>10</v>
      </c>
      <c r="BA957" s="83">
        <f t="shared" ca="1" si="323"/>
        <v>352.51626678507733</v>
      </c>
      <c r="BB957" s="83">
        <f t="shared" ca="1" si="324"/>
        <v>357.48373321492267</v>
      </c>
    </row>
    <row r="958" spans="1:54" x14ac:dyDescent="0.25">
      <c r="A958" s="58">
        <v>956</v>
      </c>
      <c r="B958" s="59">
        <f t="shared" si="313"/>
        <v>15.933333333333334</v>
      </c>
      <c r="C958" s="58">
        <v>47.6</v>
      </c>
      <c r="D958" s="58">
        <v>29.6</v>
      </c>
      <c r="F958" s="117"/>
      <c r="G958" s="117"/>
      <c r="H958" s="112">
        <f t="shared" si="314"/>
        <v>0</v>
      </c>
      <c r="I958" s="121"/>
      <c r="J958" s="92">
        <f t="shared" si="315"/>
        <v>0</v>
      </c>
      <c r="L958" s="94">
        <v>956</v>
      </c>
      <c r="M958" s="114">
        <f t="shared" ca="1" si="311"/>
        <v>1378.0139197098135</v>
      </c>
      <c r="N958" s="115">
        <f t="shared" ca="1" si="329"/>
        <v>105.90921202341049</v>
      </c>
      <c r="P958" s="102"/>
      <c r="Q958" s="102"/>
      <c r="R958" s="102"/>
      <c r="S958" s="102"/>
      <c r="AC958" s="83">
        <f t="shared" si="325"/>
        <v>0</v>
      </c>
      <c r="AD958" s="83">
        <f t="shared" si="326"/>
        <v>0</v>
      </c>
      <c r="AF958" s="83">
        <f t="shared" si="316"/>
        <v>0</v>
      </c>
      <c r="AG958" s="83">
        <f t="shared" si="317"/>
        <v>0</v>
      </c>
      <c r="AQ958" s="83">
        <f t="shared" ca="1" si="318"/>
        <v>4</v>
      </c>
      <c r="AR958" s="83">
        <f t="shared" ca="1" si="319"/>
        <v>-143.12055678839255</v>
      </c>
      <c r="AS958" s="83">
        <f t="shared" ca="1" si="312"/>
        <v>-140.87944321160745</v>
      </c>
      <c r="AT958" s="83" cm="1">
        <f t="array" aca="1" ref="AT958" ca="1">_xlfn.LET(_xlpm.rozsah, $F$3:$F$10001,_xlpm.podminka, (_xlpm.rozsah&gt;M958)*(ISNUMBER(_xlpm.rozsah)),_xlpm.indexy, IF(_xlpm.podminka, ROW(_xlpm.rozsah)-MIN(ROW(_xlpm.rozsah))+1),_xlpm.prvni, MIN(_xlpm.indexy),_xlpm.finalni, IF(_xlpm.prvni=1, 2, _xlpm.prvni),INDEX(_xlpm.rozsah, _xlpm.finalni))</f>
        <v>1400</v>
      </c>
      <c r="AU958" s="83" cm="1">
        <f t="array" aca="1" ref="AU958" ca="1">INDEX($F$3:$F$10001,MATCH(AT958,$F$3:$F$10004,0)-1)</f>
        <v>1300</v>
      </c>
      <c r="AV958" s="83">
        <f t="shared" ca="1" si="327"/>
        <v>-144</v>
      </c>
      <c r="AW958" s="83">
        <f t="shared" ca="1" si="328"/>
        <v>-140</v>
      </c>
      <c r="AX958" s="83">
        <f t="shared" ca="1" si="320"/>
        <v>360</v>
      </c>
      <c r="AY958" s="83">
        <f t="shared" ca="1" si="321"/>
        <v>350</v>
      </c>
      <c r="AZ958" s="83">
        <f t="shared" ca="1" si="322"/>
        <v>10</v>
      </c>
      <c r="BA958" s="83">
        <f t="shared" ca="1" si="323"/>
        <v>352.19860802901866</v>
      </c>
      <c r="BB958" s="83">
        <f t="shared" ca="1" si="324"/>
        <v>357.80139197098134</v>
      </c>
    </row>
    <row r="959" spans="1:54" x14ac:dyDescent="0.25">
      <c r="A959" s="58">
        <v>957</v>
      </c>
      <c r="B959" s="59">
        <f t="shared" si="313"/>
        <v>15.95</v>
      </c>
      <c r="C959" s="58">
        <v>48.2</v>
      </c>
      <c r="D959" s="58">
        <v>31.2</v>
      </c>
      <c r="F959" s="117"/>
      <c r="G959" s="117"/>
      <c r="H959" s="112">
        <f t="shared" si="314"/>
        <v>0</v>
      </c>
      <c r="I959" s="121"/>
      <c r="J959" s="92">
        <f t="shared" si="315"/>
        <v>0</v>
      </c>
      <c r="L959" s="94">
        <v>957</v>
      </c>
      <c r="M959" s="114">
        <f t="shared" ca="1" si="311"/>
        <v>1382.7788010506936</v>
      </c>
      <c r="N959" s="115">
        <f t="shared" ca="1" si="329"/>
        <v>111.78269859278164</v>
      </c>
      <c r="P959" s="102"/>
      <c r="Q959" s="102"/>
      <c r="R959" s="102"/>
      <c r="S959" s="102"/>
      <c r="AC959" s="83">
        <f t="shared" si="325"/>
        <v>0</v>
      </c>
      <c r="AD959" s="83">
        <f t="shared" si="326"/>
        <v>0</v>
      </c>
      <c r="AF959" s="83">
        <f t="shared" si="316"/>
        <v>0</v>
      </c>
      <c r="AG959" s="83">
        <f t="shared" si="317"/>
        <v>0</v>
      </c>
      <c r="AQ959" s="83">
        <f t="shared" ca="1" si="318"/>
        <v>4</v>
      </c>
      <c r="AR959" s="83">
        <f t="shared" ca="1" si="319"/>
        <v>-143.31115204202774</v>
      </c>
      <c r="AS959" s="83">
        <f t="shared" ca="1" si="312"/>
        <v>-140.68884795797226</v>
      </c>
      <c r="AT959" s="83" cm="1">
        <f t="array" aca="1" ref="AT959" ca="1">_xlfn.LET(_xlpm.rozsah, $F$3:$F$10001,_xlpm.podminka, (_xlpm.rozsah&gt;M959)*(ISNUMBER(_xlpm.rozsah)),_xlpm.indexy, IF(_xlpm.podminka, ROW(_xlpm.rozsah)-MIN(ROW(_xlpm.rozsah))+1),_xlpm.prvni, MIN(_xlpm.indexy),_xlpm.finalni, IF(_xlpm.prvni=1, 2, _xlpm.prvni),INDEX(_xlpm.rozsah, _xlpm.finalni))</f>
        <v>1400</v>
      </c>
      <c r="AU959" s="83" cm="1">
        <f t="array" aca="1" ref="AU959" ca="1">INDEX($F$3:$F$10001,MATCH(AT959,$F$3:$F$10004,0)-1)</f>
        <v>1300</v>
      </c>
      <c r="AV959" s="83">
        <f t="shared" ca="1" si="327"/>
        <v>-144</v>
      </c>
      <c r="AW959" s="83">
        <f t="shared" ca="1" si="328"/>
        <v>-140</v>
      </c>
      <c r="AX959" s="83">
        <f t="shared" ca="1" si="320"/>
        <v>360</v>
      </c>
      <c r="AY959" s="83">
        <f t="shared" ca="1" si="321"/>
        <v>350</v>
      </c>
      <c r="AZ959" s="83">
        <f t="shared" ca="1" si="322"/>
        <v>10</v>
      </c>
      <c r="BA959" s="83">
        <f t="shared" ca="1" si="323"/>
        <v>351.72211989493064</v>
      </c>
      <c r="BB959" s="83">
        <f t="shared" ca="1" si="324"/>
        <v>358.27788010506936</v>
      </c>
    </row>
    <row r="960" spans="1:54" x14ac:dyDescent="0.25">
      <c r="A960" s="58">
        <v>958</v>
      </c>
      <c r="B960" s="59">
        <f t="shared" si="313"/>
        <v>15.966666666666667</v>
      </c>
      <c r="C960" s="58">
        <v>48.6</v>
      </c>
      <c r="D960" s="58">
        <v>33.5</v>
      </c>
      <c r="F960" s="117"/>
      <c r="G960" s="117"/>
      <c r="H960" s="112">
        <f t="shared" si="314"/>
        <v>0</v>
      </c>
      <c r="I960" s="121"/>
      <c r="J960" s="92">
        <f t="shared" si="315"/>
        <v>0</v>
      </c>
      <c r="L960" s="94">
        <v>958</v>
      </c>
      <c r="M960" s="114">
        <f t="shared" ca="1" si="311"/>
        <v>1385.9553886112801</v>
      </c>
      <c r="N960" s="115">
        <f t="shared" ca="1" si="329"/>
        <v>120.1295055184779</v>
      </c>
      <c r="P960" s="102"/>
      <c r="Q960" s="102"/>
      <c r="R960" s="102"/>
      <c r="S960" s="102"/>
      <c r="AC960" s="83">
        <f t="shared" si="325"/>
        <v>0</v>
      </c>
      <c r="AD960" s="83">
        <f t="shared" si="326"/>
        <v>0</v>
      </c>
      <c r="AF960" s="83">
        <f t="shared" si="316"/>
        <v>0</v>
      </c>
      <c r="AG960" s="83">
        <f t="shared" si="317"/>
        <v>0</v>
      </c>
      <c r="AQ960" s="83">
        <f t="shared" ca="1" si="318"/>
        <v>4</v>
      </c>
      <c r="AR960" s="83">
        <f t="shared" ca="1" si="319"/>
        <v>-143.4382155444512</v>
      </c>
      <c r="AS960" s="83">
        <f t="shared" ca="1" si="312"/>
        <v>-140.5617844555488</v>
      </c>
      <c r="AT960" s="83" cm="1">
        <f t="array" aca="1" ref="AT960" ca="1">_xlfn.LET(_xlpm.rozsah, $F$3:$F$10001,_xlpm.podminka, (_xlpm.rozsah&gt;M960)*(ISNUMBER(_xlpm.rozsah)),_xlpm.indexy, IF(_xlpm.podminka, ROW(_xlpm.rozsah)-MIN(ROW(_xlpm.rozsah))+1),_xlpm.prvni, MIN(_xlpm.indexy),_xlpm.finalni, IF(_xlpm.prvni=1, 2, _xlpm.prvni),INDEX(_xlpm.rozsah, _xlpm.finalni))</f>
        <v>1400</v>
      </c>
      <c r="AU960" s="83" cm="1">
        <f t="array" aca="1" ref="AU960" ca="1">INDEX($F$3:$F$10001,MATCH(AT960,$F$3:$F$10004,0)-1)</f>
        <v>1300</v>
      </c>
      <c r="AV960" s="83">
        <f t="shared" ca="1" si="327"/>
        <v>-144</v>
      </c>
      <c r="AW960" s="83">
        <f t="shared" ca="1" si="328"/>
        <v>-140</v>
      </c>
      <c r="AX960" s="83">
        <f t="shared" ca="1" si="320"/>
        <v>360</v>
      </c>
      <c r="AY960" s="83">
        <f t="shared" ca="1" si="321"/>
        <v>350</v>
      </c>
      <c r="AZ960" s="83">
        <f t="shared" ca="1" si="322"/>
        <v>10</v>
      </c>
      <c r="BA960" s="83">
        <f t="shared" ca="1" si="323"/>
        <v>351.40446113887197</v>
      </c>
      <c r="BB960" s="83">
        <f t="shared" ca="1" si="324"/>
        <v>358.59553886112803</v>
      </c>
    </row>
    <row r="961" spans="1:54" s="81" customFormat="1" x14ac:dyDescent="0.25">
      <c r="A961" s="79">
        <v>959</v>
      </c>
      <c r="B961" s="80">
        <f t="shared" si="313"/>
        <v>15.983333333333333</v>
      </c>
      <c r="C961" s="79">
        <v>48.8</v>
      </c>
      <c r="D961" s="79" t="s">
        <v>8</v>
      </c>
      <c r="F961" s="117"/>
      <c r="G961" s="117"/>
      <c r="H961" s="112">
        <f t="shared" si="314"/>
        <v>0</v>
      </c>
      <c r="I961" s="121"/>
      <c r="J961" s="92">
        <f t="shared" si="315"/>
        <v>0</v>
      </c>
      <c r="K961" s="83"/>
      <c r="L961" s="94">
        <v>959</v>
      </c>
      <c r="M961" s="114">
        <f t="shared" ca="1" si="311"/>
        <v>1387.5436823915734</v>
      </c>
      <c r="N961" s="115">
        <f t="shared" ref="N961:N970" ca="1" si="330">AS961</f>
        <v>-140.49825270433706</v>
      </c>
      <c r="O961" s="83"/>
      <c r="P961" s="102"/>
      <c r="Q961" s="102"/>
      <c r="R961" s="102"/>
      <c r="S961" s="102"/>
      <c r="T961" s="83"/>
      <c r="U961" s="83"/>
      <c r="V961" s="83"/>
      <c r="W961" s="83"/>
      <c r="X961" s="83"/>
      <c r="Y961" s="83"/>
      <c r="Z961" s="83"/>
      <c r="AA961" s="83"/>
      <c r="AB961" s="83"/>
      <c r="AC961" s="83">
        <f t="shared" si="325"/>
        <v>0</v>
      </c>
      <c r="AD961" s="83">
        <f t="shared" si="326"/>
        <v>0</v>
      </c>
      <c r="AE961" s="83"/>
      <c r="AF961" s="83">
        <f t="shared" si="316"/>
        <v>0</v>
      </c>
      <c r="AG961" s="83">
        <f t="shared" si="317"/>
        <v>0</v>
      </c>
      <c r="AH961" s="83"/>
      <c r="AI961" s="83"/>
      <c r="AJ961" s="83"/>
      <c r="AK961" s="83"/>
      <c r="AL961" s="83"/>
      <c r="AM961" s="83"/>
      <c r="AN961" s="83"/>
      <c r="AO961" s="83"/>
      <c r="AP961" s="83"/>
      <c r="AQ961" s="83">
        <f t="shared" ca="1" si="318"/>
        <v>4</v>
      </c>
      <c r="AR961" s="83">
        <f t="shared" ca="1" si="319"/>
        <v>-143.50174729566294</v>
      </c>
      <c r="AS961" s="83">
        <f t="shared" ca="1" si="312"/>
        <v>-140.49825270433706</v>
      </c>
      <c r="AT961" s="83" cm="1">
        <f t="array" aca="1" ref="AT961" ca="1">_xlfn.LET(_xlpm.rozsah, $F$3:$F$10001,_xlpm.podminka, (_xlpm.rozsah&gt;M961)*(ISNUMBER(_xlpm.rozsah)),_xlpm.indexy, IF(_xlpm.podminka, ROW(_xlpm.rozsah)-MIN(ROW(_xlpm.rozsah))+1),_xlpm.prvni, MIN(_xlpm.indexy),_xlpm.finalni, IF(_xlpm.prvni=1, 2, _xlpm.prvni),INDEX(_xlpm.rozsah, _xlpm.finalni))</f>
        <v>1400</v>
      </c>
      <c r="AU961" s="83" cm="1">
        <f t="array" aca="1" ref="AU961" ca="1">INDEX($F$3:$F$10001,MATCH(AT961,$F$3:$F$10004,0)-1)</f>
        <v>1300</v>
      </c>
      <c r="AV961" s="83">
        <f t="shared" ca="1" si="327"/>
        <v>-144</v>
      </c>
      <c r="AW961" s="83">
        <f t="shared" ca="1" si="328"/>
        <v>-140</v>
      </c>
      <c r="AX961" s="83">
        <f t="shared" ca="1" si="320"/>
        <v>360</v>
      </c>
      <c r="AY961" s="83">
        <f t="shared" ca="1" si="321"/>
        <v>350</v>
      </c>
      <c r="AZ961" s="83">
        <f t="shared" ca="1" si="322"/>
        <v>10</v>
      </c>
      <c r="BA961" s="83">
        <f t="shared" ca="1" si="323"/>
        <v>351.24563176084268</v>
      </c>
      <c r="BB961" s="83">
        <f t="shared" ca="1" si="324"/>
        <v>358.75436823915732</v>
      </c>
    </row>
    <row r="962" spans="1:54" s="81" customFormat="1" x14ac:dyDescent="0.25">
      <c r="A962" s="79">
        <v>960</v>
      </c>
      <c r="B962" s="80">
        <f t="shared" si="313"/>
        <v>16</v>
      </c>
      <c r="C962" s="79">
        <v>47.6</v>
      </c>
      <c r="D962" s="79" t="s">
        <v>8</v>
      </c>
      <c r="F962" s="117"/>
      <c r="G962" s="117"/>
      <c r="H962" s="112">
        <f t="shared" si="314"/>
        <v>0</v>
      </c>
      <c r="I962" s="121"/>
      <c r="J962" s="92">
        <f t="shared" si="315"/>
        <v>0</v>
      </c>
      <c r="K962" s="83"/>
      <c r="L962" s="94">
        <v>960</v>
      </c>
      <c r="M962" s="114">
        <f t="shared" ca="1" si="311"/>
        <v>1378.0139197098135</v>
      </c>
      <c r="N962" s="115">
        <f t="shared" ca="1" si="330"/>
        <v>-140.87944321160745</v>
      </c>
      <c r="O962" s="83"/>
      <c r="P962" s="102"/>
      <c r="Q962" s="102"/>
      <c r="R962" s="102"/>
      <c r="S962" s="102"/>
      <c r="T962" s="83"/>
      <c r="U962" s="83"/>
      <c r="V962" s="83"/>
      <c r="W962" s="83"/>
      <c r="X962" s="83"/>
      <c r="Y962" s="83"/>
      <c r="Z962" s="83"/>
      <c r="AA962" s="83"/>
      <c r="AB962" s="83"/>
      <c r="AC962" s="83">
        <f t="shared" si="325"/>
        <v>0</v>
      </c>
      <c r="AD962" s="83">
        <f t="shared" si="326"/>
        <v>0</v>
      </c>
      <c r="AE962" s="83"/>
      <c r="AF962" s="83">
        <f t="shared" si="316"/>
        <v>0</v>
      </c>
      <c r="AG962" s="83">
        <f t="shared" si="317"/>
        <v>0</v>
      </c>
      <c r="AH962" s="83"/>
      <c r="AI962" s="83"/>
      <c r="AJ962" s="83"/>
      <c r="AK962" s="83"/>
      <c r="AL962" s="83"/>
      <c r="AM962" s="83"/>
      <c r="AN962" s="83"/>
      <c r="AO962" s="83"/>
      <c r="AP962" s="83"/>
      <c r="AQ962" s="83">
        <f t="shared" ca="1" si="318"/>
        <v>4</v>
      </c>
      <c r="AR962" s="83">
        <f t="shared" ca="1" si="319"/>
        <v>-143.12055678839255</v>
      </c>
      <c r="AS962" s="83">
        <f t="shared" ca="1" si="312"/>
        <v>-140.87944321160745</v>
      </c>
      <c r="AT962" s="83" cm="1">
        <f t="array" aca="1" ref="AT962" ca="1">_xlfn.LET(_xlpm.rozsah, $F$3:$F$10001,_xlpm.podminka, (_xlpm.rozsah&gt;M962)*(ISNUMBER(_xlpm.rozsah)),_xlpm.indexy, IF(_xlpm.podminka, ROW(_xlpm.rozsah)-MIN(ROW(_xlpm.rozsah))+1),_xlpm.prvni, MIN(_xlpm.indexy),_xlpm.finalni, IF(_xlpm.prvni=1, 2, _xlpm.prvni),INDEX(_xlpm.rozsah, _xlpm.finalni))</f>
        <v>1400</v>
      </c>
      <c r="AU962" s="83" cm="1">
        <f t="array" aca="1" ref="AU962" ca="1">INDEX($F$3:$F$10001,MATCH(AT962,$F$3:$F$10004,0)-1)</f>
        <v>1300</v>
      </c>
      <c r="AV962" s="83">
        <f t="shared" ca="1" si="327"/>
        <v>-144</v>
      </c>
      <c r="AW962" s="83">
        <f t="shared" ca="1" si="328"/>
        <v>-140</v>
      </c>
      <c r="AX962" s="83">
        <f t="shared" ca="1" si="320"/>
        <v>360</v>
      </c>
      <c r="AY962" s="83">
        <f t="shared" ca="1" si="321"/>
        <v>350</v>
      </c>
      <c r="AZ962" s="83">
        <f t="shared" ca="1" si="322"/>
        <v>10</v>
      </c>
      <c r="BA962" s="83">
        <f t="shared" ca="1" si="323"/>
        <v>352.19860802901866</v>
      </c>
      <c r="BB962" s="83">
        <f t="shared" ca="1" si="324"/>
        <v>357.80139197098134</v>
      </c>
    </row>
    <row r="963" spans="1:54" s="81" customFormat="1" x14ac:dyDescent="0.25">
      <c r="A963" s="79">
        <v>961</v>
      </c>
      <c r="B963" s="80">
        <f t="shared" si="313"/>
        <v>16.016666666666666</v>
      </c>
      <c r="C963" s="79">
        <v>46.3</v>
      </c>
      <c r="D963" s="79" t="s">
        <v>8</v>
      </c>
      <c r="F963" s="117"/>
      <c r="G963" s="117"/>
      <c r="H963" s="112">
        <f t="shared" si="314"/>
        <v>0</v>
      </c>
      <c r="I963" s="121"/>
      <c r="J963" s="92">
        <f t="shared" si="315"/>
        <v>0</v>
      </c>
      <c r="K963" s="83"/>
      <c r="L963" s="94">
        <v>961</v>
      </c>
      <c r="M963" s="114">
        <f t="shared" ref="M963:M1026" ca="1" si="331">(C963/100)*(0.45*$BE$10+0.45*$BE$13+0.1*$BE$11-MIN($T$25,$BE$3))*2.0327+MIN($T$25,$BE$3)</f>
        <v>1367.6900101379067</v>
      </c>
      <c r="N963" s="115">
        <f t="shared" ca="1" si="330"/>
        <v>-141.29239959448373</v>
      </c>
      <c r="O963" s="83"/>
      <c r="P963" s="102"/>
      <c r="Q963" s="102"/>
      <c r="R963" s="102"/>
      <c r="S963" s="102"/>
      <c r="T963" s="83"/>
      <c r="U963" s="83"/>
      <c r="V963" s="83"/>
      <c r="W963" s="83"/>
      <c r="X963" s="83"/>
      <c r="Y963" s="83"/>
      <c r="Z963" s="83"/>
      <c r="AA963" s="83"/>
      <c r="AB963" s="83"/>
      <c r="AC963" s="83">
        <f t="shared" si="325"/>
        <v>0</v>
      </c>
      <c r="AD963" s="83">
        <f t="shared" si="326"/>
        <v>0</v>
      </c>
      <c r="AE963" s="83"/>
      <c r="AF963" s="83">
        <f t="shared" si="316"/>
        <v>0</v>
      </c>
      <c r="AG963" s="83">
        <f t="shared" si="317"/>
        <v>0</v>
      </c>
      <c r="AH963" s="83"/>
      <c r="AI963" s="83"/>
      <c r="AJ963" s="83"/>
      <c r="AK963" s="83"/>
      <c r="AL963" s="83"/>
      <c r="AM963" s="83"/>
      <c r="AN963" s="83"/>
      <c r="AO963" s="83"/>
      <c r="AP963" s="83"/>
      <c r="AQ963" s="83">
        <f t="shared" ca="1" si="318"/>
        <v>4</v>
      </c>
      <c r="AR963" s="83">
        <f t="shared" ca="1" si="319"/>
        <v>-142.70760040551627</v>
      </c>
      <c r="AS963" s="83">
        <f t="shared" ref="AS963:AS1026" ca="1" si="332">(MIN(AV963:AW963)+(((M963-MIN(AT963:AU963))/(MAX(AT963:AU963)-MIN(AT963:AU963))*(MAX(AV963:AW963)-MIN(AV963:AW963)))))</f>
        <v>-141.29239959448373</v>
      </c>
      <c r="AT963" s="83" cm="1">
        <f t="array" aca="1" ref="AT963" ca="1">_xlfn.LET(_xlpm.rozsah, $F$3:$F$10001,_xlpm.podminka, (_xlpm.rozsah&gt;M963)*(ISNUMBER(_xlpm.rozsah)),_xlpm.indexy, IF(_xlpm.podminka, ROW(_xlpm.rozsah)-MIN(ROW(_xlpm.rozsah))+1),_xlpm.prvni, MIN(_xlpm.indexy),_xlpm.finalni, IF(_xlpm.prvni=1, 2, _xlpm.prvni),INDEX(_xlpm.rozsah, _xlpm.finalni))</f>
        <v>1400</v>
      </c>
      <c r="AU963" s="83" cm="1">
        <f t="array" aca="1" ref="AU963" ca="1">INDEX($F$3:$F$10001,MATCH(AT963,$F$3:$F$10004,0)-1)</f>
        <v>1300</v>
      </c>
      <c r="AV963" s="83">
        <f t="shared" ca="1" si="327"/>
        <v>-144</v>
      </c>
      <c r="AW963" s="83">
        <f t="shared" ca="1" si="328"/>
        <v>-140</v>
      </c>
      <c r="AX963" s="83">
        <f t="shared" ca="1" si="320"/>
        <v>360</v>
      </c>
      <c r="AY963" s="83">
        <f t="shared" ca="1" si="321"/>
        <v>350</v>
      </c>
      <c r="AZ963" s="83">
        <f t="shared" ca="1" si="322"/>
        <v>10</v>
      </c>
      <c r="BA963" s="83">
        <f t="shared" ca="1" si="323"/>
        <v>353.23099898620933</v>
      </c>
      <c r="BB963" s="83">
        <f t="shared" ca="1" si="324"/>
        <v>356.76900101379067</v>
      </c>
    </row>
    <row r="964" spans="1:54" s="81" customFormat="1" x14ac:dyDescent="0.25">
      <c r="A964" s="79">
        <v>962</v>
      </c>
      <c r="B964" s="80">
        <f t="shared" ref="B964:B1027" si="333">A964/60</f>
        <v>16.033333333333335</v>
      </c>
      <c r="C964" s="79">
        <v>45.2</v>
      </c>
      <c r="D964" s="79" t="s">
        <v>8</v>
      </c>
      <c r="F964" s="117"/>
      <c r="G964" s="117"/>
      <c r="H964" s="112">
        <f t="shared" ref="H964:H1027" si="334">G964*2*PI()*F964/60*0.001</f>
        <v>0</v>
      </c>
      <c r="I964" s="121"/>
      <c r="J964" s="92">
        <f t="shared" ref="J964:J1027" si="335">-0.4*G964</f>
        <v>0</v>
      </c>
      <c r="K964" s="83"/>
      <c r="L964" s="94">
        <v>962</v>
      </c>
      <c r="M964" s="114">
        <f t="shared" ca="1" si="331"/>
        <v>1358.9543943462936</v>
      </c>
      <c r="N964" s="115">
        <f t="shared" ca="1" si="330"/>
        <v>-141.64182422614826</v>
      </c>
      <c r="O964" s="83"/>
      <c r="P964" s="102"/>
      <c r="Q964" s="102"/>
      <c r="R964" s="102"/>
      <c r="S964" s="102"/>
      <c r="T964" s="83"/>
      <c r="U964" s="83"/>
      <c r="V964" s="83"/>
      <c r="W964" s="83"/>
      <c r="X964" s="83"/>
      <c r="Y964" s="83"/>
      <c r="Z964" s="83"/>
      <c r="AA964" s="83"/>
      <c r="AB964" s="83"/>
      <c r="AC964" s="83">
        <f t="shared" si="325"/>
        <v>0</v>
      </c>
      <c r="AD964" s="83">
        <f t="shared" si="326"/>
        <v>0</v>
      </c>
      <c r="AE964" s="83"/>
      <c r="AF964" s="83">
        <f t="shared" ref="AF964:AF1027" si="336">(AL965-AL964)*(AK965+AK964)/2</f>
        <v>0</v>
      </c>
      <c r="AG964" s="83">
        <f t="shared" ref="AG964:AG1027" si="337">(AI965-AI964)*(AH965+AH964)/2</f>
        <v>0</v>
      </c>
      <c r="AH964" s="83"/>
      <c r="AI964" s="83"/>
      <c r="AJ964" s="83"/>
      <c r="AK964" s="83"/>
      <c r="AL964" s="83"/>
      <c r="AM964" s="83"/>
      <c r="AN964" s="83"/>
      <c r="AO964" s="83"/>
      <c r="AP964" s="83"/>
      <c r="AQ964" s="83">
        <f t="shared" ref="AQ964:AQ1027" ca="1" si="338">AW964-AV964</f>
        <v>4</v>
      </c>
      <c r="AR964" s="83">
        <f t="shared" ref="AR964:AR1027" ca="1" si="339">MIN(AV964:AW964)+((MAX(AT964:AU964)-M964)/(MAX(AT964:AU964)-MIN(AT964:AU964)))*(MAX(AV964:AW964)-MIN(AV964:AW964))</f>
        <v>-142.35817577385174</v>
      </c>
      <c r="AS964" s="83">
        <f t="shared" ca="1" si="332"/>
        <v>-141.64182422614826</v>
      </c>
      <c r="AT964" s="83" cm="1">
        <f t="array" aca="1" ref="AT964" ca="1">_xlfn.LET(_xlpm.rozsah, $F$3:$F$10001,_xlpm.podminka, (_xlpm.rozsah&gt;M964)*(ISNUMBER(_xlpm.rozsah)),_xlpm.indexy, IF(_xlpm.podminka, ROW(_xlpm.rozsah)-MIN(ROW(_xlpm.rozsah))+1),_xlpm.prvni, MIN(_xlpm.indexy),_xlpm.finalni, IF(_xlpm.prvni=1, 2, _xlpm.prvni),INDEX(_xlpm.rozsah, _xlpm.finalni))</f>
        <v>1400</v>
      </c>
      <c r="AU964" s="83" cm="1">
        <f t="array" aca="1" ref="AU964" ca="1">INDEX($F$3:$F$10001,MATCH(AT964,$F$3:$F$10004,0)-1)</f>
        <v>1300</v>
      </c>
      <c r="AV964" s="83">
        <f t="shared" ca="1" si="327"/>
        <v>-144</v>
      </c>
      <c r="AW964" s="83">
        <f t="shared" ca="1" si="328"/>
        <v>-140</v>
      </c>
      <c r="AX964" s="83">
        <f t="shared" ref="AX964:AX1027" ca="1" si="340">INDEX($G$2:$G$10001,MATCH(AT964,$F$2:$F$10001,0))</f>
        <v>360</v>
      </c>
      <c r="AY964" s="83">
        <f t="shared" ref="AY964:AY1027" ca="1" si="341">INDEX($G$2:$G$10001,MATCH(AU964,$F$2:$F$10001,0))</f>
        <v>350</v>
      </c>
      <c r="AZ964" s="83">
        <f t="shared" ref="AZ964:AZ1027" ca="1" si="342">AX964-AY964</f>
        <v>10</v>
      </c>
      <c r="BA964" s="83">
        <f t="shared" ref="BA964:BA1027" ca="1" si="343">MIN(AX964:AY964)+((MAX(AT964:AU964)-M964)/(MAX(AT964:AU964)-MIN(AT964:AU964)))*(MAX(AX964:AY964)-MIN(AX964:AY964))</f>
        <v>354.10456056537066</v>
      </c>
      <c r="BB964" s="83">
        <f t="shared" ca="1" si="324"/>
        <v>355.89543943462934</v>
      </c>
    </row>
    <row r="965" spans="1:54" s="81" customFormat="1" x14ac:dyDescent="0.25">
      <c r="A965" s="79">
        <v>963</v>
      </c>
      <c r="B965" s="80">
        <f t="shared" si="333"/>
        <v>16.05</v>
      </c>
      <c r="C965" s="79">
        <v>43.5</v>
      </c>
      <c r="D965" s="79" t="s">
        <v>8</v>
      </c>
      <c r="F965" s="117"/>
      <c r="G965" s="117"/>
      <c r="H965" s="112">
        <f t="shared" si="334"/>
        <v>0</v>
      </c>
      <c r="I965" s="121"/>
      <c r="J965" s="92">
        <f t="shared" si="335"/>
        <v>0</v>
      </c>
      <c r="K965" s="83"/>
      <c r="L965" s="94">
        <v>963</v>
      </c>
      <c r="M965" s="114">
        <f t="shared" ca="1" si="331"/>
        <v>1345.4538972138002</v>
      </c>
      <c r="N965" s="115">
        <f t="shared" ca="1" si="330"/>
        <v>-142.18184411144799</v>
      </c>
      <c r="O965" s="83"/>
      <c r="P965" s="102"/>
      <c r="Q965" s="102"/>
      <c r="R965" s="102"/>
      <c r="S965" s="102"/>
      <c r="T965" s="83"/>
      <c r="U965" s="83"/>
      <c r="V965" s="83"/>
      <c r="W965" s="83"/>
      <c r="X965" s="83"/>
      <c r="Y965" s="83"/>
      <c r="Z965" s="83"/>
      <c r="AA965" s="83"/>
      <c r="AB965" s="83"/>
      <c r="AC965" s="83">
        <f t="shared" si="325"/>
        <v>0</v>
      </c>
      <c r="AD965" s="83">
        <f t="shared" si="326"/>
        <v>0</v>
      </c>
      <c r="AE965" s="83"/>
      <c r="AF965" s="83">
        <f t="shared" si="336"/>
        <v>0</v>
      </c>
      <c r="AG965" s="83">
        <f t="shared" si="337"/>
        <v>0</v>
      </c>
      <c r="AH965" s="83"/>
      <c r="AI965" s="83"/>
      <c r="AJ965" s="83"/>
      <c r="AK965" s="83"/>
      <c r="AL965" s="83"/>
      <c r="AM965" s="83"/>
      <c r="AN965" s="83"/>
      <c r="AO965" s="83"/>
      <c r="AP965" s="83"/>
      <c r="AQ965" s="83">
        <f t="shared" ca="1" si="338"/>
        <v>4</v>
      </c>
      <c r="AR965" s="83">
        <f t="shared" ca="1" si="339"/>
        <v>-141.81815588855201</v>
      </c>
      <c r="AS965" s="83">
        <f t="shared" ca="1" si="332"/>
        <v>-142.18184411144799</v>
      </c>
      <c r="AT965" s="83" cm="1">
        <f t="array" aca="1" ref="AT965" ca="1">_xlfn.LET(_xlpm.rozsah, $F$3:$F$10001,_xlpm.podminka, (_xlpm.rozsah&gt;M965)*(ISNUMBER(_xlpm.rozsah)),_xlpm.indexy, IF(_xlpm.podminka, ROW(_xlpm.rozsah)-MIN(ROW(_xlpm.rozsah))+1),_xlpm.prvni, MIN(_xlpm.indexy),_xlpm.finalni, IF(_xlpm.prvni=1, 2, _xlpm.prvni),INDEX(_xlpm.rozsah, _xlpm.finalni))</f>
        <v>1400</v>
      </c>
      <c r="AU965" s="83" cm="1">
        <f t="array" aca="1" ref="AU965" ca="1">INDEX($F$3:$F$10001,MATCH(AT965,$F$3:$F$10004,0)-1)</f>
        <v>1300</v>
      </c>
      <c r="AV965" s="83">
        <f t="shared" ca="1" si="327"/>
        <v>-144</v>
      </c>
      <c r="AW965" s="83">
        <f t="shared" ca="1" si="328"/>
        <v>-140</v>
      </c>
      <c r="AX965" s="83">
        <f t="shared" ca="1" si="340"/>
        <v>360</v>
      </c>
      <c r="AY965" s="83">
        <f t="shared" ca="1" si="341"/>
        <v>350</v>
      </c>
      <c r="AZ965" s="83">
        <f t="shared" ca="1" si="342"/>
        <v>10</v>
      </c>
      <c r="BA965" s="83">
        <f t="shared" ca="1" si="343"/>
        <v>355.45461027861995</v>
      </c>
      <c r="BB965" s="83">
        <f t="shared" ref="BB965:BB1028" ca="1" si="344">MIN(AX965:AY965)+((M965-MIN(AT965:AU965))/(MAX(AT965:AU965)-MIN(AT965:AU965)))*(MAX(AX965:AY965)-MIN(AX965:AY965))</f>
        <v>354.54538972138005</v>
      </c>
    </row>
    <row r="966" spans="1:54" s="81" customFormat="1" x14ac:dyDescent="0.25">
      <c r="A966" s="79">
        <v>964</v>
      </c>
      <c r="B966" s="80">
        <f t="shared" si="333"/>
        <v>16.066666666666666</v>
      </c>
      <c r="C966" s="79">
        <v>41.4</v>
      </c>
      <c r="D966" s="79" t="s">
        <v>8</v>
      </c>
      <c r="F966" s="117"/>
      <c r="G966" s="117"/>
      <c r="H966" s="112">
        <f t="shared" si="334"/>
        <v>0</v>
      </c>
      <c r="I966" s="121"/>
      <c r="J966" s="92">
        <f t="shared" si="335"/>
        <v>0</v>
      </c>
      <c r="K966" s="83"/>
      <c r="L966" s="94">
        <v>964</v>
      </c>
      <c r="M966" s="114">
        <f t="shared" ca="1" si="331"/>
        <v>1328.7768125207201</v>
      </c>
      <c r="N966" s="115">
        <f t="shared" ca="1" si="330"/>
        <v>-142.8489274991712</v>
      </c>
      <c r="O966" s="83"/>
      <c r="P966" s="102"/>
      <c r="Q966" s="102"/>
      <c r="R966" s="102"/>
      <c r="S966" s="102"/>
      <c r="T966" s="83"/>
      <c r="U966" s="83"/>
      <c r="V966" s="83"/>
      <c r="W966" s="83"/>
      <c r="X966" s="83"/>
      <c r="Y966" s="83"/>
      <c r="Z966" s="83"/>
      <c r="AA966" s="83"/>
      <c r="AB966" s="83"/>
      <c r="AC966" s="83">
        <f t="shared" si="325"/>
        <v>0</v>
      </c>
      <c r="AD966" s="83">
        <f t="shared" si="326"/>
        <v>0</v>
      </c>
      <c r="AE966" s="83"/>
      <c r="AF966" s="83">
        <f t="shared" si="336"/>
        <v>0</v>
      </c>
      <c r="AG966" s="83">
        <f t="shared" si="337"/>
        <v>0</v>
      </c>
      <c r="AH966" s="83"/>
      <c r="AI966" s="83"/>
      <c r="AJ966" s="83"/>
      <c r="AK966" s="83"/>
      <c r="AL966" s="83"/>
      <c r="AM966" s="83"/>
      <c r="AN966" s="83"/>
      <c r="AO966" s="83"/>
      <c r="AP966" s="83"/>
      <c r="AQ966" s="83">
        <f t="shared" ca="1" si="338"/>
        <v>4</v>
      </c>
      <c r="AR966" s="83">
        <f t="shared" ca="1" si="339"/>
        <v>-141.1510725008288</v>
      </c>
      <c r="AS966" s="83">
        <f t="shared" ca="1" si="332"/>
        <v>-142.8489274991712</v>
      </c>
      <c r="AT966" s="83" cm="1">
        <f t="array" aca="1" ref="AT966" ca="1">_xlfn.LET(_xlpm.rozsah, $F$3:$F$10001,_xlpm.podminka, (_xlpm.rozsah&gt;M966)*(ISNUMBER(_xlpm.rozsah)),_xlpm.indexy, IF(_xlpm.podminka, ROW(_xlpm.rozsah)-MIN(ROW(_xlpm.rozsah))+1),_xlpm.prvni, MIN(_xlpm.indexy),_xlpm.finalni, IF(_xlpm.prvni=1, 2, _xlpm.prvni),INDEX(_xlpm.rozsah, _xlpm.finalni))</f>
        <v>1400</v>
      </c>
      <c r="AU966" s="83" cm="1">
        <f t="array" aca="1" ref="AU966" ca="1">INDEX($F$3:$F$10001,MATCH(AT966,$F$3:$F$10004,0)-1)</f>
        <v>1300</v>
      </c>
      <c r="AV966" s="83">
        <f t="shared" ca="1" si="327"/>
        <v>-144</v>
      </c>
      <c r="AW966" s="83">
        <f t="shared" ca="1" si="328"/>
        <v>-140</v>
      </c>
      <c r="AX966" s="83">
        <f t="shared" ca="1" si="340"/>
        <v>360</v>
      </c>
      <c r="AY966" s="83">
        <f t="shared" ca="1" si="341"/>
        <v>350</v>
      </c>
      <c r="AZ966" s="83">
        <f t="shared" ca="1" si="342"/>
        <v>10</v>
      </c>
      <c r="BA966" s="83">
        <f t="shared" ca="1" si="343"/>
        <v>357.12231874792798</v>
      </c>
      <c r="BB966" s="83">
        <f t="shared" ca="1" si="344"/>
        <v>352.87768125207202</v>
      </c>
    </row>
    <row r="967" spans="1:54" s="81" customFormat="1" x14ac:dyDescent="0.25">
      <c r="A967" s="79">
        <v>965</v>
      </c>
      <c r="B967" s="80">
        <f t="shared" si="333"/>
        <v>16.083333333333332</v>
      </c>
      <c r="C967" s="79">
        <v>40.299999999999997</v>
      </c>
      <c r="D967" s="79" t="s">
        <v>8</v>
      </c>
      <c r="F967" s="117"/>
      <c r="G967" s="117"/>
      <c r="H967" s="112">
        <f t="shared" si="334"/>
        <v>0</v>
      </c>
      <c r="I967" s="121"/>
      <c r="J967" s="92">
        <f t="shared" si="335"/>
        <v>0</v>
      </c>
      <c r="K967" s="83"/>
      <c r="L967" s="94">
        <v>965</v>
      </c>
      <c r="M967" s="114">
        <f t="shared" ca="1" si="331"/>
        <v>1320.0411967291068</v>
      </c>
      <c r="N967" s="115">
        <f t="shared" ca="1" si="330"/>
        <v>-143.19835213083573</v>
      </c>
      <c r="O967" s="83"/>
      <c r="P967" s="102"/>
      <c r="Q967" s="102"/>
      <c r="R967" s="102"/>
      <c r="S967" s="102"/>
      <c r="T967" s="83"/>
      <c r="U967" s="83"/>
      <c r="V967" s="83"/>
      <c r="W967" s="83"/>
      <c r="X967" s="83"/>
      <c r="Y967" s="83"/>
      <c r="Z967" s="83"/>
      <c r="AA967" s="83"/>
      <c r="AB967" s="83"/>
      <c r="AC967" s="83">
        <f t="shared" si="325"/>
        <v>0</v>
      </c>
      <c r="AD967" s="83">
        <f t="shared" si="326"/>
        <v>0</v>
      </c>
      <c r="AE967" s="83"/>
      <c r="AF967" s="83">
        <f t="shared" si="336"/>
        <v>0</v>
      </c>
      <c r="AG967" s="83">
        <f t="shared" si="337"/>
        <v>0</v>
      </c>
      <c r="AH967" s="83"/>
      <c r="AI967" s="83"/>
      <c r="AJ967" s="83"/>
      <c r="AK967" s="83"/>
      <c r="AL967" s="83"/>
      <c r="AM967" s="83"/>
      <c r="AN967" s="83"/>
      <c r="AO967" s="83"/>
      <c r="AP967" s="83"/>
      <c r="AQ967" s="83">
        <f t="shared" ca="1" si="338"/>
        <v>4</v>
      </c>
      <c r="AR967" s="83">
        <f t="shared" ca="1" si="339"/>
        <v>-140.80164786916427</v>
      </c>
      <c r="AS967" s="83">
        <f t="shared" ca="1" si="332"/>
        <v>-143.19835213083573</v>
      </c>
      <c r="AT967" s="83" cm="1">
        <f t="array" aca="1" ref="AT967" ca="1">_xlfn.LET(_xlpm.rozsah, $F$3:$F$10001,_xlpm.podminka, (_xlpm.rozsah&gt;M967)*(ISNUMBER(_xlpm.rozsah)),_xlpm.indexy, IF(_xlpm.podminka, ROW(_xlpm.rozsah)-MIN(ROW(_xlpm.rozsah))+1),_xlpm.prvni, MIN(_xlpm.indexy),_xlpm.finalni, IF(_xlpm.prvni=1, 2, _xlpm.prvni),INDEX(_xlpm.rozsah, _xlpm.finalni))</f>
        <v>1400</v>
      </c>
      <c r="AU967" s="83" cm="1">
        <f t="array" aca="1" ref="AU967" ca="1">INDEX($F$3:$F$10001,MATCH(AT967,$F$3:$F$10004,0)-1)</f>
        <v>1300</v>
      </c>
      <c r="AV967" s="83">
        <f t="shared" ca="1" si="327"/>
        <v>-144</v>
      </c>
      <c r="AW967" s="83">
        <f t="shared" ca="1" si="328"/>
        <v>-140</v>
      </c>
      <c r="AX967" s="83">
        <f t="shared" ca="1" si="340"/>
        <v>360</v>
      </c>
      <c r="AY967" s="83">
        <f t="shared" ca="1" si="341"/>
        <v>350</v>
      </c>
      <c r="AZ967" s="83">
        <f t="shared" ca="1" si="342"/>
        <v>10</v>
      </c>
      <c r="BA967" s="83">
        <f t="shared" ca="1" si="343"/>
        <v>357.99588032708931</v>
      </c>
      <c r="BB967" s="83">
        <f t="shared" ca="1" si="344"/>
        <v>352.00411967291069</v>
      </c>
    </row>
    <row r="968" spans="1:54" s="81" customFormat="1" x14ac:dyDescent="0.25">
      <c r="A968" s="79">
        <v>966</v>
      </c>
      <c r="B968" s="80">
        <f t="shared" si="333"/>
        <v>16.100000000000001</v>
      </c>
      <c r="C968" s="79">
        <v>39.4</v>
      </c>
      <c r="D968" s="79" t="s">
        <v>8</v>
      </c>
      <c r="F968" s="117"/>
      <c r="G968" s="117"/>
      <c r="H968" s="112">
        <f t="shared" si="334"/>
        <v>0</v>
      </c>
      <c r="I968" s="121"/>
      <c r="J968" s="92">
        <f t="shared" si="335"/>
        <v>0</v>
      </c>
      <c r="K968" s="83"/>
      <c r="L968" s="94">
        <v>966</v>
      </c>
      <c r="M968" s="114">
        <f t="shared" ca="1" si="331"/>
        <v>1312.8938747177867</v>
      </c>
      <c r="N968" s="115">
        <f t="shared" ca="1" si="330"/>
        <v>-143.48424501128852</v>
      </c>
      <c r="O968" s="83"/>
      <c r="P968" s="102"/>
      <c r="Q968" s="102"/>
      <c r="R968" s="102"/>
      <c r="S968" s="102"/>
      <c r="T968" s="83"/>
      <c r="U968" s="83"/>
      <c r="V968" s="83"/>
      <c r="W968" s="83"/>
      <c r="X968" s="83"/>
      <c r="Y968" s="83"/>
      <c r="Z968" s="83"/>
      <c r="AA968" s="83"/>
      <c r="AB968" s="83"/>
      <c r="AC968" s="83">
        <f t="shared" si="325"/>
        <v>0</v>
      </c>
      <c r="AD968" s="83">
        <f t="shared" si="326"/>
        <v>0</v>
      </c>
      <c r="AE968" s="83"/>
      <c r="AF968" s="83">
        <f t="shared" si="336"/>
        <v>0</v>
      </c>
      <c r="AG968" s="83">
        <f t="shared" si="337"/>
        <v>0</v>
      </c>
      <c r="AH968" s="83"/>
      <c r="AI968" s="83"/>
      <c r="AJ968" s="83"/>
      <c r="AK968" s="83"/>
      <c r="AL968" s="83"/>
      <c r="AM968" s="83"/>
      <c r="AN968" s="83"/>
      <c r="AO968" s="83"/>
      <c r="AP968" s="83"/>
      <c r="AQ968" s="83">
        <f t="shared" ca="1" si="338"/>
        <v>4</v>
      </c>
      <c r="AR968" s="83">
        <f t="shared" ca="1" si="339"/>
        <v>-140.51575498871148</v>
      </c>
      <c r="AS968" s="83">
        <f t="shared" ca="1" si="332"/>
        <v>-143.48424501128852</v>
      </c>
      <c r="AT968" s="83" cm="1">
        <f t="array" aca="1" ref="AT968" ca="1">_xlfn.LET(_xlpm.rozsah, $F$3:$F$10001,_xlpm.podminka, (_xlpm.rozsah&gt;M968)*(ISNUMBER(_xlpm.rozsah)),_xlpm.indexy, IF(_xlpm.podminka, ROW(_xlpm.rozsah)-MIN(ROW(_xlpm.rozsah))+1),_xlpm.prvni, MIN(_xlpm.indexy),_xlpm.finalni, IF(_xlpm.prvni=1, 2, _xlpm.prvni),INDEX(_xlpm.rozsah, _xlpm.finalni))</f>
        <v>1400</v>
      </c>
      <c r="AU968" s="83" cm="1">
        <f t="array" aca="1" ref="AU968" ca="1">INDEX($F$3:$F$10001,MATCH(AT968,$F$3:$F$10004,0)-1)</f>
        <v>1300</v>
      </c>
      <c r="AV968" s="83">
        <f t="shared" ca="1" si="327"/>
        <v>-144</v>
      </c>
      <c r="AW968" s="83">
        <f t="shared" ca="1" si="328"/>
        <v>-140</v>
      </c>
      <c r="AX968" s="83">
        <f t="shared" ca="1" si="340"/>
        <v>360</v>
      </c>
      <c r="AY968" s="83">
        <f t="shared" ca="1" si="341"/>
        <v>350</v>
      </c>
      <c r="AZ968" s="83">
        <f t="shared" ca="1" si="342"/>
        <v>10</v>
      </c>
      <c r="BA968" s="83">
        <f t="shared" ca="1" si="343"/>
        <v>358.7106125282213</v>
      </c>
      <c r="BB968" s="83">
        <f t="shared" ca="1" si="344"/>
        <v>351.2893874717787</v>
      </c>
    </row>
    <row r="969" spans="1:54" s="81" customFormat="1" x14ac:dyDescent="0.25">
      <c r="A969" s="79">
        <v>967</v>
      </c>
      <c r="B969" s="80">
        <f t="shared" si="333"/>
        <v>16.116666666666667</v>
      </c>
      <c r="C969" s="79">
        <v>38</v>
      </c>
      <c r="D969" s="79" t="s">
        <v>8</v>
      </c>
      <c r="F969" s="117"/>
      <c r="G969" s="117"/>
      <c r="H969" s="112">
        <f t="shared" si="334"/>
        <v>0</v>
      </c>
      <c r="I969" s="121"/>
      <c r="J969" s="92">
        <f t="shared" si="335"/>
        <v>0</v>
      </c>
      <c r="K969" s="83"/>
      <c r="L969" s="94">
        <v>967</v>
      </c>
      <c r="M969" s="114">
        <f t="shared" ca="1" si="331"/>
        <v>1301.7758182557334</v>
      </c>
      <c r="N969" s="115">
        <f t="shared" ca="1" si="330"/>
        <v>-143.92896726977065</v>
      </c>
      <c r="O969" s="83"/>
      <c r="P969" s="102"/>
      <c r="Q969" s="102"/>
      <c r="R969" s="102"/>
      <c r="S969" s="102"/>
      <c r="T969" s="83"/>
      <c r="U969" s="83"/>
      <c r="V969" s="83"/>
      <c r="W969" s="83"/>
      <c r="X969" s="83"/>
      <c r="Y969" s="83"/>
      <c r="Z969" s="83"/>
      <c r="AA969" s="83"/>
      <c r="AB969" s="83"/>
      <c r="AC969" s="83">
        <f t="shared" si="325"/>
        <v>0</v>
      </c>
      <c r="AD969" s="83">
        <f t="shared" si="326"/>
        <v>0</v>
      </c>
      <c r="AE969" s="83"/>
      <c r="AF969" s="83">
        <f t="shared" si="336"/>
        <v>0</v>
      </c>
      <c r="AG969" s="83">
        <f t="shared" si="337"/>
        <v>0</v>
      </c>
      <c r="AH969" s="83"/>
      <c r="AI969" s="83"/>
      <c r="AJ969" s="83"/>
      <c r="AK969" s="83"/>
      <c r="AL969" s="83"/>
      <c r="AM969" s="83"/>
      <c r="AN969" s="83"/>
      <c r="AO969" s="83"/>
      <c r="AP969" s="83"/>
      <c r="AQ969" s="83">
        <f t="shared" ca="1" si="338"/>
        <v>4</v>
      </c>
      <c r="AR969" s="83">
        <f t="shared" ca="1" si="339"/>
        <v>-140.07103273022935</v>
      </c>
      <c r="AS969" s="83">
        <f t="shared" ca="1" si="332"/>
        <v>-143.92896726977065</v>
      </c>
      <c r="AT969" s="83" cm="1">
        <f t="array" aca="1" ref="AT969" ca="1">_xlfn.LET(_xlpm.rozsah, $F$3:$F$10001,_xlpm.podminka, (_xlpm.rozsah&gt;M969)*(ISNUMBER(_xlpm.rozsah)),_xlpm.indexy, IF(_xlpm.podminka, ROW(_xlpm.rozsah)-MIN(ROW(_xlpm.rozsah))+1),_xlpm.prvni, MIN(_xlpm.indexy),_xlpm.finalni, IF(_xlpm.prvni=1, 2, _xlpm.prvni),INDEX(_xlpm.rozsah, _xlpm.finalni))</f>
        <v>1400</v>
      </c>
      <c r="AU969" s="83" cm="1">
        <f t="array" aca="1" ref="AU969" ca="1">INDEX($F$3:$F$10001,MATCH(AT969,$F$3:$F$10004,0)-1)</f>
        <v>1300</v>
      </c>
      <c r="AV969" s="83">
        <f t="shared" ca="1" si="327"/>
        <v>-144</v>
      </c>
      <c r="AW969" s="83">
        <f t="shared" ca="1" si="328"/>
        <v>-140</v>
      </c>
      <c r="AX969" s="83">
        <f t="shared" ca="1" si="340"/>
        <v>360</v>
      </c>
      <c r="AY969" s="83">
        <f t="shared" ca="1" si="341"/>
        <v>350</v>
      </c>
      <c r="AZ969" s="83">
        <f t="shared" ca="1" si="342"/>
        <v>10</v>
      </c>
      <c r="BA969" s="83">
        <f t="shared" ca="1" si="343"/>
        <v>359.82241817442667</v>
      </c>
      <c r="BB969" s="83">
        <f t="shared" ca="1" si="344"/>
        <v>350.17758182557333</v>
      </c>
    </row>
    <row r="970" spans="1:54" s="81" customFormat="1" x14ac:dyDescent="0.25">
      <c r="A970" s="79">
        <v>968</v>
      </c>
      <c r="B970" s="80">
        <f t="shared" si="333"/>
        <v>16.133333333333333</v>
      </c>
      <c r="C970" s="79">
        <v>36.299999999999997</v>
      </c>
      <c r="D970" s="79" t="s">
        <v>8</v>
      </c>
      <c r="F970" s="117"/>
      <c r="G970" s="117"/>
      <c r="H970" s="112">
        <f t="shared" si="334"/>
        <v>0</v>
      </c>
      <c r="I970" s="121"/>
      <c r="J970" s="92">
        <f t="shared" si="335"/>
        <v>0</v>
      </c>
      <c r="K970" s="83"/>
      <c r="L970" s="94">
        <v>968</v>
      </c>
      <c r="M970" s="114">
        <f t="shared" ca="1" si="331"/>
        <v>1288.27532112324</v>
      </c>
      <c r="N970" s="115">
        <f t="shared" ca="1" si="330"/>
        <v>-129.4069614652112</v>
      </c>
      <c r="O970" s="83"/>
      <c r="P970" s="102"/>
      <c r="Q970" s="102"/>
      <c r="R970" s="102"/>
      <c r="S970" s="102"/>
      <c r="T970" s="83"/>
      <c r="U970" s="83"/>
      <c r="V970" s="83"/>
      <c r="W970" s="83"/>
      <c r="X970" s="83"/>
      <c r="Y970" s="83"/>
      <c r="Z970" s="83"/>
      <c r="AA970" s="83"/>
      <c r="AB970" s="83"/>
      <c r="AC970" s="83">
        <f t="shared" si="325"/>
        <v>0</v>
      </c>
      <c r="AD970" s="83">
        <f t="shared" si="326"/>
        <v>0</v>
      </c>
      <c r="AE970" s="83"/>
      <c r="AF970" s="83">
        <f t="shared" si="336"/>
        <v>0</v>
      </c>
      <c r="AG970" s="83">
        <f t="shared" si="337"/>
        <v>0</v>
      </c>
      <c r="AH970" s="83"/>
      <c r="AI970" s="83"/>
      <c r="AJ970" s="83"/>
      <c r="AK970" s="83"/>
      <c r="AL970" s="83"/>
      <c r="AM970" s="83"/>
      <c r="AN970" s="83"/>
      <c r="AO970" s="83"/>
      <c r="AP970" s="83"/>
      <c r="AQ970" s="83">
        <f t="shared" ca="1" si="338"/>
        <v>12</v>
      </c>
      <c r="AR970" s="83">
        <f t="shared" ca="1" si="339"/>
        <v>-138.5930385347888</v>
      </c>
      <c r="AS970" s="83">
        <f t="shared" ca="1" si="332"/>
        <v>-129.4069614652112</v>
      </c>
      <c r="AT970" s="83" cm="1">
        <f t="array" aca="1" ref="AT970" ca="1">_xlfn.LET(_xlpm.rozsah, $F$3:$F$10001,_xlpm.podminka, (_xlpm.rozsah&gt;M970)*(ISNUMBER(_xlpm.rozsah)),_xlpm.indexy, IF(_xlpm.podminka, ROW(_xlpm.rozsah)-MIN(ROW(_xlpm.rozsah))+1),_xlpm.prvni, MIN(_xlpm.indexy),_xlpm.finalni, IF(_xlpm.prvni=1, 2, _xlpm.prvni),INDEX(_xlpm.rozsah, _xlpm.finalni))</f>
        <v>1300</v>
      </c>
      <c r="AU970" s="83" cm="1">
        <f t="array" aca="1" ref="AU970" ca="1">INDEX($F$3:$F$10001,MATCH(AT970,$F$3:$F$10004,0)-1)</f>
        <v>1200</v>
      </c>
      <c r="AV970" s="83">
        <f t="shared" ca="1" si="327"/>
        <v>-140</v>
      </c>
      <c r="AW970" s="83">
        <f t="shared" ca="1" si="328"/>
        <v>-128</v>
      </c>
      <c r="AX970" s="83">
        <f t="shared" ca="1" si="340"/>
        <v>350</v>
      </c>
      <c r="AY970" s="83">
        <f t="shared" ca="1" si="341"/>
        <v>320</v>
      </c>
      <c r="AZ970" s="83">
        <f t="shared" ca="1" si="342"/>
        <v>30</v>
      </c>
      <c r="BA970" s="83">
        <f t="shared" ca="1" si="343"/>
        <v>323.51740366302801</v>
      </c>
      <c r="BB970" s="83">
        <f t="shared" ca="1" si="344"/>
        <v>346.48259633697199</v>
      </c>
    </row>
    <row r="971" spans="1:54" x14ac:dyDescent="0.25">
      <c r="A971" s="58">
        <v>969</v>
      </c>
      <c r="B971" s="59">
        <f t="shared" si="333"/>
        <v>16.149999999999999</v>
      </c>
      <c r="C971" s="58">
        <v>35.299999999999997</v>
      </c>
      <c r="D971" s="58">
        <v>5.8</v>
      </c>
      <c r="F971" s="117"/>
      <c r="G971" s="117"/>
      <c r="H971" s="112">
        <f t="shared" si="334"/>
        <v>0</v>
      </c>
      <c r="I971" s="121"/>
      <c r="J971" s="92">
        <f t="shared" si="335"/>
        <v>0</v>
      </c>
      <c r="L971" s="94">
        <v>969</v>
      </c>
      <c r="M971" s="114">
        <f t="shared" ca="1" si="331"/>
        <v>1280.3338522217734</v>
      </c>
      <c r="N971" s="115">
        <f t="shared" ref="N971:N979" ca="1" si="345">( IF(ISNUMBER(D971), D971,1)/100)*BB971 - $T$23 + $T$21</f>
        <v>19.957809028658858</v>
      </c>
      <c r="P971" s="102"/>
      <c r="Q971" s="102"/>
      <c r="R971" s="102"/>
      <c r="S971" s="102"/>
      <c r="AC971" s="83">
        <f t="shared" si="325"/>
        <v>0</v>
      </c>
      <c r="AD971" s="83">
        <f t="shared" si="326"/>
        <v>0</v>
      </c>
      <c r="AF971" s="83">
        <f t="shared" si="336"/>
        <v>0</v>
      </c>
      <c r="AG971" s="83">
        <f t="shared" si="337"/>
        <v>0</v>
      </c>
      <c r="AQ971" s="83">
        <f t="shared" ca="1" si="338"/>
        <v>12</v>
      </c>
      <c r="AR971" s="83">
        <f t="shared" ca="1" si="339"/>
        <v>-137.6400622666128</v>
      </c>
      <c r="AS971" s="83">
        <f t="shared" ca="1" si="332"/>
        <v>-130.3599377333872</v>
      </c>
      <c r="AT971" s="83" cm="1">
        <f t="array" aca="1" ref="AT971" ca="1">_xlfn.LET(_xlpm.rozsah, $F$3:$F$10001,_xlpm.podminka, (_xlpm.rozsah&gt;M971)*(ISNUMBER(_xlpm.rozsah)),_xlpm.indexy, IF(_xlpm.podminka, ROW(_xlpm.rozsah)-MIN(ROW(_xlpm.rozsah))+1),_xlpm.prvni, MIN(_xlpm.indexy),_xlpm.finalni, IF(_xlpm.prvni=1, 2, _xlpm.prvni),INDEX(_xlpm.rozsah, _xlpm.finalni))</f>
        <v>1300</v>
      </c>
      <c r="AU971" s="83" cm="1">
        <f t="array" aca="1" ref="AU971" ca="1">INDEX($F$3:$F$10001,MATCH(AT971,$F$3:$F$10004,0)-1)</f>
        <v>1200</v>
      </c>
      <c r="AV971" s="83">
        <f t="shared" ca="1" si="327"/>
        <v>-140</v>
      </c>
      <c r="AW971" s="83">
        <f t="shared" ca="1" si="328"/>
        <v>-128</v>
      </c>
      <c r="AX971" s="83">
        <f t="shared" ca="1" si="340"/>
        <v>350</v>
      </c>
      <c r="AY971" s="83">
        <f t="shared" ca="1" si="341"/>
        <v>320</v>
      </c>
      <c r="AZ971" s="83">
        <f t="shared" ca="1" si="342"/>
        <v>30</v>
      </c>
      <c r="BA971" s="83">
        <f t="shared" ca="1" si="343"/>
        <v>325.89984433346797</v>
      </c>
      <c r="BB971" s="83">
        <f t="shared" ca="1" si="344"/>
        <v>344.10015566653203</v>
      </c>
    </row>
    <row r="972" spans="1:54" x14ac:dyDescent="0.25">
      <c r="A972" s="58">
        <v>970</v>
      </c>
      <c r="B972" s="59">
        <f t="shared" si="333"/>
        <v>16.166666666666668</v>
      </c>
      <c r="C972" s="58">
        <v>35.4</v>
      </c>
      <c r="D972" s="58">
        <v>30.2</v>
      </c>
      <c r="F972" s="117"/>
      <c r="G972" s="117"/>
      <c r="H972" s="112">
        <f t="shared" si="334"/>
        <v>0</v>
      </c>
      <c r="I972" s="121"/>
      <c r="J972" s="92">
        <f t="shared" si="335"/>
        <v>0</v>
      </c>
      <c r="L972" s="94">
        <v>970</v>
      </c>
      <c r="M972" s="114">
        <f t="shared" ca="1" si="331"/>
        <v>1281.1279991119202</v>
      </c>
      <c r="N972" s="115">
        <f t="shared" ca="1" si="345"/>
        <v>103.99019671953997</v>
      </c>
      <c r="P972" s="102"/>
      <c r="Q972" s="102"/>
      <c r="R972" s="102"/>
      <c r="S972" s="102"/>
      <c r="AC972" s="83">
        <f t="shared" si="325"/>
        <v>0</v>
      </c>
      <c r="AD972" s="83">
        <f t="shared" si="326"/>
        <v>0</v>
      </c>
      <c r="AF972" s="83">
        <f t="shared" si="336"/>
        <v>0</v>
      </c>
      <c r="AG972" s="83">
        <f t="shared" si="337"/>
        <v>0</v>
      </c>
      <c r="AQ972" s="83">
        <f t="shared" ca="1" si="338"/>
        <v>12</v>
      </c>
      <c r="AR972" s="83">
        <f t="shared" ca="1" si="339"/>
        <v>-137.73535989343043</v>
      </c>
      <c r="AS972" s="83">
        <f t="shared" ca="1" si="332"/>
        <v>-130.26464010656957</v>
      </c>
      <c r="AT972" s="83" cm="1">
        <f t="array" aca="1" ref="AT972" ca="1">_xlfn.LET(_xlpm.rozsah, $F$3:$F$10001,_xlpm.podminka, (_xlpm.rozsah&gt;M972)*(ISNUMBER(_xlpm.rozsah)),_xlpm.indexy, IF(_xlpm.podminka, ROW(_xlpm.rozsah)-MIN(ROW(_xlpm.rozsah))+1),_xlpm.prvni, MIN(_xlpm.indexy),_xlpm.finalni, IF(_xlpm.prvni=1, 2, _xlpm.prvni),INDEX(_xlpm.rozsah, _xlpm.finalni))</f>
        <v>1300</v>
      </c>
      <c r="AU972" s="83" cm="1">
        <f t="array" aca="1" ref="AU972" ca="1">INDEX($F$3:$F$10001,MATCH(AT972,$F$3:$F$10004,0)-1)</f>
        <v>1200</v>
      </c>
      <c r="AV972" s="83">
        <f t="shared" ca="1" si="327"/>
        <v>-140</v>
      </c>
      <c r="AW972" s="83">
        <f t="shared" ca="1" si="328"/>
        <v>-128</v>
      </c>
      <c r="AX972" s="83">
        <f t="shared" ca="1" si="340"/>
        <v>350</v>
      </c>
      <c r="AY972" s="83">
        <f t="shared" ca="1" si="341"/>
        <v>320</v>
      </c>
      <c r="AZ972" s="83">
        <f t="shared" ca="1" si="342"/>
        <v>30</v>
      </c>
      <c r="BA972" s="83">
        <f t="shared" ca="1" si="343"/>
        <v>325.66160026642393</v>
      </c>
      <c r="BB972" s="83">
        <f t="shared" ca="1" si="344"/>
        <v>344.33839973357607</v>
      </c>
    </row>
    <row r="973" spans="1:54" x14ac:dyDescent="0.25">
      <c r="A973" s="58">
        <v>971</v>
      </c>
      <c r="B973" s="59">
        <f t="shared" si="333"/>
        <v>16.183333333333334</v>
      </c>
      <c r="C973" s="58">
        <v>36.6</v>
      </c>
      <c r="D973" s="58">
        <v>55.6</v>
      </c>
      <c r="F973" s="117"/>
      <c r="G973" s="117"/>
      <c r="H973" s="112">
        <f t="shared" si="334"/>
        <v>0</v>
      </c>
      <c r="I973" s="121"/>
      <c r="J973" s="92">
        <f t="shared" si="335"/>
        <v>0</v>
      </c>
      <c r="L973" s="94">
        <v>971</v>
      </c>
      <c r="M973" s="114">
        <f t="shared" ca="1" si="331"/>
        <v>1290.65776179368</v>
      </c>
      <c r="N973" s="115">
        <f t="shared" ca="1" si="345"/>
        <v>193.04171466718583</v>
      </c>
      <c r="P973" s="102"/>
      <c r="Q973" s="102"/>
      <c r="R973" s="102"/>
      <c r="S973" s="102"/>
      <c r="AC973" s="83">
        <f t="shared" si="325"/>
        <v>0</v>
      </c>
      <c r="AD973" s="83">
        <f t="shared" si="326"/>
        <v>0</v>
      </c>
      <c r="AF973" s="83">
        <f t="shared" si="336"/>
        <v>0</v>
      </c>
      <c r="AG973" s="83">
        <f t="shared" si="337"/>
        <v>0</v>
      </c>
      <c r="AQ973" s="83">
        <f t="shared" ca="1" si="338"/>
        <v>12</v>
      </c>
      <c r="AR973" s="83">
        <f t="shared" ca="1" si="339"/>
        <v>-138.8789314152416</v>
      </c>
      <c r="AS973" s="83">
        <f t="shared" ca="1" si="332"/>
        <v>-129.1210685847584</v>
      </c>
      <c r="AT973" s="83" cm="1">
        <f t="array" aca="1" ref="AT973" ca="1">_xlfn.LET(_xlpm.rozsah, $F$3:$F$10001,_xlpm.podminka, (_xlpm.rozsah&gt;M973)*(ISNUMBER(_xlpm.rozsah)),_xlpm.indexy, IF(_xlpm.podminka, ROW(_xlpm.rozsah)-MIN(ROW(_xlpm.rozsah))+1),_xlpm.prvni, MIN(_xlpm.indexy),_xlpm.finalni, IF(_xlpm.prvni=1, 2, _xlpm.prvni),INDEX(_xlpm.rozsah, _xlpm.finalni))</f>
        <v>1300</v>
      </c>
      <c r="AU973" s="83" cm="1">
        <f t="array" aca="1" ref="AU973" ca="1">INDEX($F$3:$F$10001,MATCH(AT973,$F$3:$F$10004,0)-1)</f>
        <v>1200</v>
      </c>
      <c r="AV973" s="83">
        <f t="shared" ca="1" si="327"/>
        <v>-140</v>
      </c>
      <c r="AW973" s="83">
        <f t="shared" ca="1" si="328"/>
        <v>-128</v>
      </c>
      <c r="AX973" s="83">
        <f t="shared" ca="1" si="340"/>
        <v>350</v>
      </c>
      <c r="AY973" s="83">
        <f t="shared" ca="1" si="341"/>
        <v>320</v>
      </c>
      <c r="AZ973" s="83">
        <f t="shared" ca="1" si="342"/>
        <v>30</v>
      </c>
      <c r="BA973" s="83">
        <f t="shared" ca="1" si="343"/>
        <v>322.80267146189601</v>
      </c>
      <c r="BB973" s="83">
        <f t="shared" ca="1" si="344"/>
        <v>347.19732853810399</v>
      </c>
    </row>
    <row r="974" spans="1:54" x14ac:dyDescent="0.25">
      <c r="A974" s="58">
        <v>972</v>
      </c>
      <c r="B974" s="59">
        <f t="shared" si="333"/>
        <v>16.2</v>
      </c>
      <c r="C974" s="58">
        <v>38.6</v>
      </c>
      <c r="D974" s="58">
        <v>48.5</v>
      </c>
      <c r="F974" s="117"/>
      <c r="G974" s="117"/>
      <c r="H974" s="112">
        <f t="shared" si="334"/>
        <v>0</v>
      </c>
      <c r="I974" s="121"/>
      <c r="J974" s="92">
        <f t="shared" si="335"/>
        <v>0</v>
      </c>
      <c r="L974" s="94">
        <v>972</v>
      </c>
      <c r="M974" s="114">
        <f t="shared" ca="1" si="331"/>
        <v>1306.5406995966134</v>
      </c>
      <c r="N974" s="115">
        <f t="shared" ca="1" si="345"/>
        <v>170.06722393043574</v>
      </c>
      <c r="P974" s="102"/>
      <c r="Q974" s="102"/>
      <c r="R974" s="102"/>
      <c r="S974" s="102"/>
      <c r="AC974" s="83">
        <f t="shared" si="325"/>
        <v>0</v>
      </c>
      <c r="AD974" s="83">
        <f t="shared" si="326"/>
        <v>0</v>
      </c>
      <c r="AF974" s="83">
        <f t="shared" si="336"/>
        <v>0</v>
      </c>
      <c r="AG974" s="83">
        <f t="shared" si="337"/>
        <v>0</v>
      </c>
      <c r="AQ974" s="83">
        <f t="shared" ca="1" si="338"/>
        <v>4</v>
      </c>
      <c r="AR974" s="83">
        <f t="shared" ca="1" si="339"/>
        <v>-140.26162798386454</v>
      </c>
      <c r="AS974" s="83">
        <f t="shared" ca="1" si="332"/>
        <v>-143.73837201613546</v>
      </c>
      <c r="AT974" s="83" cm="1">
        <f t="array" aca="1" ref="AT974" ca="1">_xlfn.LET(_xlpm.rozsah, $F$3:$F$10001,_xlpm.podminka, (_xlpm.rozsah&gt;M974)*(ISNUMBER(_xlpm.rozsah)),_xlpm.indexy, IF(_xlpm.podminka, ROW(_xlpm.rozsah)-MIN(ROW(_xlpm.rozsah))+1),_xlpm.prvni, MIN(_xlpm.indexy),_xlpm.finalni, IF(_xlpm.prvni=1, 2, _xlpm.prvni),INDEX(_xlpm.rozsah, _xlpm.finalni))</f>
        <v>1400</v>
      </c>
      <c r="AU974" s="83" cm="1">
        <f t="array" aca="1" ref="AU974" ca="1">INDEX($F$3:$F$10001,MATCH(AT974,$F$3:$F$10004,0)-1)</f>
        <v>1300</v>
      </c>
      <c r="AV974" s="83">
        <f t="shared" ca="1" si="327"/>
        <v>-144</v>
      </c>
      <c r="AW974" s="83">
        <f t="shared" ca="1" si="328"/>
        <v>-140</v>
      </c>
      <c r="AX974" s="83">
        <f t="shared" ca="1" si="340"/>
        <v>360</v>
      </c>
      <c r="AY974" s="83">
        <f t="shared" ca="1" si="341"/>
        <v>350</v>
      </c>
      <c r="AZ974" s="83">
        <f t="shared" ca="1" si="342"/>
        <v>10</v>
      </c>
      <c r="BA974" s="83">
        <f t="shared" ca="1" si="343"/>
        <v>359.34593004033866</v>
      </c>
      <c r="BB974" s="83">
        <f t="shared" ca="1" si="344"/>
        <v>350.65406995966134</v>
      </c>
    </row>
    <row r="975" spans="1:54" x14ac:dyDescent="0.25">
      <c r="A975" s="58">
        <v>973</v>
      </c>
      <c r="B975" s="59">
        <f t="shared" si="333"/>
        <v>16.216666666666665</v>
      </c>
      <c r="C975" s="58">
        <v>39.9</v>
      </c>
      <c r="D975" s="58">
        <v>41.8</v>
      </c>
      <c r="F975" s="117"/>
      <c r="G975" s="117"/>
      <c r="H975" s="112">
        <f t="shared" si="334"/>
        <v>0</v>
      </c>
      <c r="I975" s="121"/>
      <c r="J975" s="92">
        <f t="shared" si="335"/>
        <v>0</v>
      </c>
      <c r="L975" s="94">
        <v>973</v>
      </c>
      <c r="M975" s="114">
        <f t="shared" ca="1" si="331"/>
        <v>1316.86460916852</v>
      </c>
      <c r="N975" s="115">
        <f t="shared" ca="1" si="345"/>
        <v>147.00494066324413</v>
      </c>
      <c r="P975" s="102"/>
      <c r="Q975" s="102"/>
      <c r="R975" s="102"/>
      <c r="S975" s="102"/>
      <c r="AC975" s="83">
        <f t="shared" si="325"/>
        <v>0</v>
      </c>
      <c r="AD975" s="83">
        <f t="shared" si="326"/>
        <v>0</v>
      </c>
      <c r="AF975" s="83">
        <f t="shared" si="336"/>
        <v>0</v>
      </c>
      <c r="AG975" s="83">
        <f t="shared" si="337"/>
        <v>0</v>
      </c>
      <c r="AQ975" s="83">
        <f t="shared" ca="1" si="338"/>
        <v>4</v>
      </c>
      <c r="AR975" s="83">
        <f t="shared" ca="1" si="339"/>
        <v>-140.67458436674079</v>
      </c>
      <c r="AS975" s="83">
        <f t="shared" ca="1" si="332"/>
        <v>-143.32541563325921</v>
      </c>
      <c r="AT975" s="83" cm="1">
        <f t="array" aca="1" ref="AT975" ca="1">_xlfn.LET(_xlpm.rozsah, $F$3:$F$10001,_xlpm.podminka, (_xlpm.rozsah&gt;M975)*(ISNUMBER(_xlpm.rozsah)),_xlpm.indexy, IF(_xlpm.podminka, ROW(_xlpm.rozsah)-MIN(ROW(_xlpm.rozsah))+1),_xlpm.prvni, MIN(_xlpm.indexy),_xlpm.finalni, IF(_xlpm.prvni=1, 2, _xlpm.prvni),INDEX(_xlpm.rozsah, _xlpm.finalni))</f>
        <v>1400</v>
      </c>
      <c r="AU975" s="83" cm="1">
        <f t="array" aca="1" ref="AU975" ca="1">INDEX($F$3:$F$10001,MATCH(AT975,$F$3:$F$10004,0)-1)</f>
        <v>1300</v>
      </c>
      <c r="AV975" s="83">
        <f t="shared" ca="1" si="327"/>
        <v>-144</v>
      </c>
      <c r="AW975" s="83">
        <f t="shared" ca="1" si="328"/>
        <v>-140</v>
      </c>
      <c r="AX975" s="83">
        <f t="shared" ca="1" si="340"/>
        <v>360</v>
      </c>
      <c r="AY975" s="83">
        <f t="shared" ca="1" si="341"/>
        <v>350</v>
      </c>
      <c r="AZ975" s="83">
        <f t="shared" ca="1" si="342"/>
        <v>10</v>
      </c>
      <c r="BA975" s="83">
        <f t="shared" ca="1" si="343"/>
        <v>358.31353908314799</v>
      </c>
      <c r="BB975" s="83">
        <f t="shared" ca="1" si="344"/>
        <v>351.68646091685201</v>
      </c>
    </row>
    <row r="976" spans="1:54" x14ac:dyDescent="0.25">
      <c r="A976" s="58">
        <v>974</v>
      </c>
      <c r="B976" s="59">
        <f t="shared" si="333"/>
        <v>16.233333333333334</v>
      </c>
      <c r="C976" s="58">
        <v>40.299999999999997</v>
      </c>
      <c r="D976" s="58">
        <v>38.200000000000003</v>
      </c>
      <c r="F976" s="117"/>
      <c r="G976" s="117"/>
      <c r="H976" s="112">
        <f t="shared" si="334"/>
        <v>0</v>
      </c>
      <c r="I976" s="121"/>
      <c r="J976" s="92">
        <f t="shared" si="335"/>
        <v>0</v>
      </c>
      <c r="L976" s="94">
        <v>974</v>
      </c>
      <c r="M976" s="114">
        <f t="shared" ca="1" si="331"/>
        <v>1320.0411967291068</v>
      </c>
      <c r="N976" s="115">
        <f t="shared" ca="1" si="345"/>
        <v>134.46557371505187</v>
      </c>
      <c r="P976" s="102"/>
      <c r="Q976" s="102"/>
      <c r="R976" s="102"/>
      <c r="S976" s="102"/>
      <c r="AC976" s="83">
        <f t="shared" si="325"/>
        <v>0</v>
      </c>
      <c r="AD976" s="83">
        <f t="shared" si="326"/>
        <v>0</v>
      </c>
      <c r="AF976" s="83">
        <f t="shared" si="336"/>
        <v>0</v>
      </c>
      <c r="AG976" s="83">
        <f t="shared" si="337"/>
        <v>0</v>
      </c>
      <c r="AQ976" s="83">
        <f t="shared" ca="1" si="338"/>
        <v>4</v>
      </c>
      <c r="AR976" s="83">
        <f t="shared" ca="1" si="339"/>
        <v>-140.80164786916427</v>
      </c>
      <c r="AS976" s="83">
        <f t="shared" ca="1" si="332"/>
        <v>-143.19835213083573</v>
      </c>
      <c r="AT976" s="83" cm="1">
        <f t="array" aca="1" ref="AT976" ca="1">_xlfn.LET(_xlpm.rozsah, $F$3:$F$10001,_xlpm.podminka, (_xlpm.rozsah&gt;M976)*(ISNUMBER(_xlpm.rozsah)),_xlpm.indexy, IF(_xlpm.podminka, ROW(_xlpm.rozsah)-MIN(ROW(_xlpm.rozsah))+1),_xlpm.prvni, MIN(_xlpm.indexy),_xlpm.finalni, IF(_xlpm.prvni=1, 2, _xlpm.prvni),INDEX(_xlpm.rozsah, _xlpm.finalni))</f>
        <v>1400</v>
      </c>
      <c r="AU976" s="83" cm="1">
        <f t="array" aca="1" ref="AU976" ca="1">INDEX($F$3:$F$10001,MATCH(AT976,$F$3:$F$10004,0)-1)</f>
        <v>1300</v>
      </c>
      <c r="AV976" s="83">
        <f t="shared" ca="1" si="327"/>
        <v>-144</v>
      </c>
      <c r="AW976" s="83">
        <f t="shared" ca="1" si="328"/>
        <v>-140</v>
      </c>
      <c r="AX976" s="83">
        <f t="shared" ca="1" si="340"/>
        <v>360</v>
      </c>
      <c r="AY976" s="83">
        <f t="shared" ca="1" si="341"/>
        <v>350</v>
      </c>
      <c r="AZ976" s="83">
        <f t="shared" ca="1" si="342"/>
        <v>10</v>
      </c>
      <c r="BA976" s="83">
        <f t="shared" ca="1" si="343"/>
        <v>357.99588032708931</v>
      </c>
      <c r="BB976" s="83">
        <f t="shared" ca="1" si="344"/>
        <v>352.00411967291069</v>
      </c>
    </row>
    <row r="977" spans="1:54" x14ac:dyDescent="0.25">
      <c r="A977" s="58">
        <v>975</v>
      </c>
      <c r="B977" s="59">
        <f t="shared" si="333"/>
        <v>16.25</v>
      </c>
      <c r="C977" s="58">
        <v>40.799999999999997</v>
      </c>
      <c r="D977" s="58">
        <v>35</v>
      </c>
      <c r="F977" s="117"/>
      <c r="G977" s="117"/>
      <c r="H977" s="112">
        <f t="shared" si="334"/>
        <v>0</v>
      </c>
      <c r="I977" s="121"/>
      <c r="J977" s="92">
        <f t="shared" si="335"/>
        <v>0</v>
      </c>
      <c r="L977" s="94">
        <v>975</v>
      </c>
      <c r="M977" s="114">
        <f t="shared" ca="1" si="331"/>
        <v>1324.0119311798401</v>
      </c>
      <c r="N977" s="115">
        <f t="shared" ca="1" si="345"/>
        <v>123.3404175912944</v>
      </c>
      <c r="P977" s="102"/>
      <c r="Q977" s="102"/>
      <c r="R977" s="102"/>
      <c r="S977" s="102"/>
      <c r="AC977" s="83">
        <f t="shared" si="325"/>
        <v>0</v>
      </c>
      <c r="AD977" s="83">
        <f t="shared" si="326"/>
        <v>0</v>
      </c>
      <c r="AF977" s="83">
        <f t="shared" si="336"/>
        <v>0</v>
      </c>
      <c r="AG977" s="83">
        <f t="shared" si="337"/>
        <v>0</v>
      </c>
      <c r="AQ977" s="83">
        <f t="shared" ca="1" si="338"/>
        <v>4</v>
      </c>
      <c r="AR977" s="83">
        <f t="shared" ca="1" si="339"/>
        <v>-140.96047724719361</v>
      </c>
      <c r="AS977" s="83">
        <f t="shared" ca="1" si="332"/>
        <v>-143.03952275280639</v>
      </c>
      <c r="AT977" s="83" cm="1">
        <f t="array" aca="1" ref="AT977" ca="1">_xlfn.LET(_xlpm.rozsah, $F$3:$F$10001,_xlpm.podminka, (_xlpm.rozsah&gt;M977)*(ISNUMBER(_xlpm.rozsah)),_xlpm.indexy, IF(_xlpm.podminka, ROW(_xlpm.rozsah)-MIN(ROW(_xlpm.rozsah))+1),_xlpm.prvni, MIN(_xlpm.indexy),_xlpm.finalni, IF(_xlpm.prvni=1, 2, _xlpm.prvni),INDEX(_xlpm.rozsah, _xlpm.finalni))</f>
        <v>1400</v>
      </c>
      <c r="AU977" s="83" cm="1">
        <f t="array" aca="1" ref="AU977" ca="1">INDEX($F$3:$F$10001,MATCH(AT977,$F$3:$F$10004,0)-1)</f>
        <v>1300</v>
      </c>
      <c r="AV977" s="83">
        <f t="shared" ca="1" si="327"/>
        <v>-144</v>
      </c>
      <c r="AW977" s="83">
        <f t="shared" ca="1" si="328"/>
        <v>-140</v>
      </c>
      <c r="AX977" s="83">
        <f t="shared" ca="1" si="340"/>
        <v>360</v>
      </c>
      <c r="AY977" s="83">
        <f t="shared" ca="1" si="341"/>
        <v>350</v>
      </c>
      <c r="AZ977" s="83">
        <f t="shared" ca="1" si="342"/>
        <v>10</v>
      </c>
      <c r="BA977" s="83">
        <f t="shared" ca="1" si="343"/>
        <v>357.59880688201599</v>
      </c>
      <c r="BB977" s="83">
        <f t="shared" ca="1" si="344"/>
        <v>352.40119311798401</v>
      </c>
    </row>
    <row r="978" spans="1:54" x14ac:dyDescent="0.25">
      <c r="A978" s="58">
        <v>976</v>
      </c>
      <c r="B978" s="59">
        <f t="shared" si="333"/>
        <v>16.266666666666666</v>
      </c>
      <c r="C978" s="58">
        <v>41.9</v>
      </c>
      <c r="D978" s="58">
        <v>32.4</v>
      </c>
      <c r="F978" s="117"/>
      <c r="G978" s="117"/>
      <c r="H978" s="112">
        <f t="shared" si="334"/>
        <v>0</v>
      </c>
      <c r="I978" s="121"/>
      <c r="J978" s="92">
        <f t="shared" si="335"/>
        <v>0</v>
      </c>
      <c r="L978" s="94">
        <v>976</v>
      </c>
      <c r="M978" s="114">
        <f t="shared" ca="1" si="331"/>
        <v>1332.7475469714536</v>
      </c>
      <c r="N978" s="115">
        <f t="shared" ca="1" si="345"/>
        <v>114.4610205218751</v>
      </c>
      <c r="P978" s="102"/>
      <c r="Q978" s="102"/>
      <c r="R978" s="102"/>
      <c r="S978" s="102"/>
      <c r="AC978" s="83">
        <f t="shared" si="325"/>
        <v>0</v>
      </c>
      <c r="AD978" s="83">
        <f t="shared" si="326"/>
        <v>0</v>
      </c>
      <c r="AF978" s="83">
        <f t="shared" si="336"/>
        <v>0</v>
      </c>
      <c r="AG978" s="83">
        <f t="shared" si="337"/>
        <v>0</v>
      </c>
      <c r="AQ978" s="83">
        <f t="shared" ca="1" si="338"/>
        <v>4</v>
      </c>
      <c r="AR978" s="83">
        <f t="shared" ca="1" si="339"/>
        <v>-141.30990187885814</v>
      </c>
      <c r="AS978" s="83">
        <f t="shared" ca="1" si="332"/>
        <v>-142.69009812114186</v>
      </c>
      <c r="AT978" s="83" cm="1">
        <f t="array" aca="1" ref="AT978" ca="1">_xlfn.LET(_xlpm.rozsah, $F$3:$F$10001,_xlpm.podminka, (_xlpm.rozsah&gt;M978)*(ISNUMBER(_xlpm.rozsah)),_xlpm.indexy, IF(_xlpm.podminka, ROW(_xlpm.rozsah)-MIN(ROW(_xlpm.rozsah))+1),_xlpm.prvni, MIN(_xlpm.indexy),_xlpm.finalni, IF(_xlpm.prvni=1, 2, _xlpm.prvni),INDEX(_xlpm.rozsah, _xlpm.finalni))</f>
        <v>1400</v>
      </c>
      <c r="AU978" s="83" cm="1">
        <f t="array" aca="1" ref="AU978" ca="1">INDEX($F$3:$F$10001,MATCH(AT978,$F$3:$F$10004,0)-1)</f>
        <v>1300</v>
      </c>
      <c r="AV978" s="83">
        <f t="shared" ca="1" si="327"/>
        <v>-144</v>
      </c>
      <c r="AW978" s="83">
        <f t="shared" ca="1" si="328"/>
        <v>-140</v>
      </c>
      <c r="AX978" s="83">
        <f t="shared" ca="1" si="340"/>
        <v>360</v>
      </c>
      <c r="AY978" s="83">
        <f t="shared" ca="1" si="341"/>
        <v>350</v>
      </c>
      <c r="AZ978" s="83">
        <f t="shared" ca="1" si="342"/>
        <v>10</v>
      </c>
      <c r="BA978" s="83">
        <f t="shared" ca="1" si="343"/>
        <v>356.72524530285466</v>
      </c>
      <c r="BB978" s="83">
        <f t="shared" ca="1" si="344"/>
        <v>353.27475469714534</v>
      </c>
    </row>
    <row r="979" spans="1:54" x14ac:dyDescent="0.25">
      <c r="A979" s="58">
        <v>977</v>
      </c>
      <c r="B979" s="59">
        <f t="shared" si="333"/>
        <v>16.283333333333335</v>
      </c>
      <c r="C979" s="58">
        <v>43.2</v>
      </c>
      <c r="D979" s="58">
        <v>26.4</v>
      </c>
      <c r="F979" s="117"/>
      <c r="G979" s="117"/>
      <c r="H979" s="112">
        <f t="shared" si="334"/>
        <v>0</v>
      </c>
      <c r="I979" s="121"/>
      <c r="J979" s="92">
        <f t="shared" si="335"/>
        <v>0</v>
      </c>
      <c r="L979" s="94">
        <v>977</v>
      </c>
      <c r="M979" s="114">
        <f t="shared" ca="1" si="331"/>
        <v>1343.0714565433602</v>
      </c>
      <c r="N979" s="115">
        <f t="shared" ca="1" si="345"/>
        <v>93.537086452744717</v>
      </c>
      <c r="P979" s="102"/>
      <c r="Q979" s="102"/>
      <c r="R979" s="102"/>
      <c r="S979" s="102"/>
      <c r="AC979" s="83">
        <f t="shared" si="325"/>
        <v>0</v>
      </c>
      <c r="AD979" s="83">
        <f t="shared" si="326"/>
        <v>0</v>
      </c>
      <c r="AF979" s="83">
        <f t="shared" si="336"/>
        <v>0</v>
      </c>
      <c r="AG979" s="83">
        <f t="shared" si="337"/>
        <v>0</v>
      </c>
      <c r="AQ979" s="83">
        <f t="shared" ca="1" si="338"/>
        <v>4</v>
      </c>
      <c r="AR979" s="83">
        <f t="shared" ca="1" si="339"/>
        <v>-141.72285826173442</v>
      </c>
      <c r="AS979" s="83">
        <f t="shared" ca="1" si="332"/>
        <v>-142.27714173826558</v>
      </c>
      <c r="AT979" s="83" cm="1">
        <f t="array" aca="1" ref="AT979" ca="1">_xlfn.LET(_xlpm.rozsah, $F$3:$F$10001,_xlpm.podminka, (_xlpm.rozsah&gt;M979)*(ISNUMBER(_xlpm.rozsah)),_xlpm.indexy, IF(_xlpm.podminka, ROW(_xlpm.rozsah)-MIN(ROW(_xlpm.rozsah))+1),_xlpm.prvni, MIN(_xlpm.indexy),_xlpm.finalni, IF(_xlpm.prvni=1, 2, _xlpm.prvni),INDEX(_xlpm.rozsah, _xlpm.finalni))</f>
        <v>1400</v>
      </c>
      <c r="AU979" s="83" cm="1">
        <f t="array" aca="1" ref="AU979" ca="1">INDEX($F$3:$F$10001,MATCH(AT979,$F$3:$F$10004,0)-1)</f>
        <v>1300</v>
      </c>
      <c r="AV979" s="83">
        <f t="shared" ca="1" si="327"/>
        <v>-144</v>
      </c>
      <c r="AW979" s="83">
        <f t="shared" ca="1" si="328"/>
        <v>-140</v>
      </c>
      <c r="AX979" s="83">
        <f t="shared" ca="1" si="340"/>
        <v>360</v>
      </c>
      <c r="AY979" s="83">
        <f t="shared" ca="1" si="341"/>
        <v>350</v>
      </c>
      <c r="AZ979" s="83">
        <f t="shared" ca="1" si="342"/>
        <v>10</v>
      </c>
      <c r="BA979" s="83">
        <f t="shared" ca="1" si="343"/>
        <v>355.69285434566399</v>
      </c>
      <c r="BB979" s="83">
        <f t="shared" ca="1" si="344"/>
        <v>354.30714565433601</v>
      </c>
    </row>
    <row r="980" spans="1:54" s="81" customFormat="1" x14ac:dyDescent="0.25">
      <c r="A980" s="79">
        <v>978</v>
      </c>
      <c r="B980" s="80">
        <f t="shared" si="333"/>
        <v>16.3</v>
      </c>
      <c r="C980" s="79">
        <v>43.5</v>
      </c>
      <c r="D980" s="79" t="s">
        <v>8</v>
      </c>
      <c r="F980" s="117"/>
      <c r="G980" s="117"/>
      <c r="H980" s="112">
        <f t="shared" si="334"/>
        <v>0</v>
      </c>
      <c r="I980" s="121"/>
      <c r="J980" s="92">
        <f t="shared" si="335"/>
        <v>0</v>
      </c>
      <c r="K980" s="83"/>
      <c r="L980" s="94">
        <v>978</v>
      </c>
      <c r="M980" s="114">
        <f t="shared" ca="1" si="331"/>
        <v>1345.4538972138002</v>
      </c>
      <c r="N980" s="115">
        <f t="shared" ref="N980:N994" ca="1" si="346">AS980</f>
        <v>-142.18184411144799</v>
      </c>
      <c r="O980" s="83"/>
      <c r="P980" s="102"/>
      <c r="Q980" s="102"/>
      <c r="R980" s="102"/>
      <c r="S980" s="102"/>
      <c r="T980" s="83"/>
      <c r="U980" s="83"/>
      <c r="V980" s="83"/>
      <c r="W980" s="83"/>
      <c r="X980" s="83"/>
      <c r="Y980" s="83"/>
      <c r="Z980" s="83"/>
      <c r="AA980" s="83"/>
      <c r="AB980" s="83"/>
      <c r="AC980" s="83">
        <f t="shared" si="325"/>
        <v>0</v>
      </c>
      <c r="AD980" s="83">
        <f t="shared" si="326"/>
        <v>0</v>
      </c>
      <c r="AE980" s="83"/>
      <c r="AF980" s="83">
        <f t="shared" si="336"/>
        <v>0</v>
      </c>
      <c r="AG980" s="83">
        <f t="shared" si="337"/>
        <v>0</v>
      </c>
      <c r="AH980" s="83"/>
      <c r="AI980" s="83"/>
      <c r="AJ980" s="83"/>
      <c r="AK980" s="83"/>
      <c r="AL980" s="83"/>
      <c r="AM980" s="83"/>
      <c r="AN980" s="83"/>
      <c r="AO980" s="83"/>
      <c r="AP980" s="83"/>
      <c r="AQ980" s="83">
        <f t="shared" ca="1" si="338"/>
        <v>4</v>
      </c>
      <c r="AR980" s="83">
        <f t="shared" ca="1" si="339"/>
        <v>-141.81815588855201</v>
      </c>
      <c r="AS980" s="83">
        <f t="shared" ca="1" si="332"/>
        <v>-142.18184411144799</v>
      </c>
      <c r="AT980" s="83" cm="1">
        <f t="array" aca="1" ref="AT980" ca="1">_xlfn.LET(_xlpm.rozsah, $F$3:$F$10001,_xlpm.podminka, (_xlpm.rozsah&gt;M980)*(ISNUMBER(_xlpm.rozsah)),_xlpm.indexy, IF(_xlpm.podminka, ROW(_xlpm.rozsah)-MIN(ROW(_xlpm.rozsah))+1),_xlpm.prvni, MIN(_xlpm.indexy),_xlpm.finalni, IF(_xlpm.prvni=1, 2, _xlpm.prvni),INDEX(_xlpm.rozsah, _xlpm.finalni))</f>
        <v>1400</v>
      </c>
      <c r="AU980" s="83" cm="1">
        <f t="array" aca="1" ref="AU980" ca="1">INDEX($F$3:$F$10001,MATCH(AT980,$F$3:$F$10004,0)-1)</f>
        <v>1300</v>
      </c>
      <c r="AV980" s="83">
        <f t="shared" ca="1" si="327"/>
        <v>-144</v>
      </c>
      <c r="AW980" s="83">
        <f t="shared" ca="1" si="328"/>
        <v>-140</v>
      </c>
      <c r="AX980" s="83">
        <f t="shared" ca="1" si="340"/>
        <v>360</v>
      </c>
      <c r="AY980" s="83">
        <f t="shared" ca="1" si="341"/>
        <v>350</v>
      </c>
      <c r="AZ980" s="83">
        <f t="shared" ca="1" si="342"/>
        <v>10</v>
      </c>
      <c r="BA980" s="83">
        <f t="shared" ca="1" si="343"/>
        <v>355.45461027861995</v>
      </c>
      <c r="BB980" s="83">
        <f t="shared" ca="1" si="344"/>
        <v>354.54538972138005</v>
      </c>
    </row>
    <row r="981" spans="1:54" s="81" customFormat="1" x14ac:dyDescent="0.25">
      <c r="A981" s="79">
        <v>979</v>
      </c>
      <c r="B981" s="80">
        <f t="shared" si="333"/>
        <v>16.316666666666666</v>
      </c>
      <c r="C981" s="79">
        <v>42.9</v>
      </c>
      <c r="D981" s="79" t="s">
        <v>8</v>
      </c>
      <c r="F981" s="117"/>
      <c r="G981" s="117"/>
      <c r="H981" s="112">
        <f t="shared" si="334"/>
        <v>0</v>
      </c>
      <c r="I981" s="121"/>
      <c r="J981" s="92">
        <f t="shared" si="335"/>
        <v>0</v>
      </c>
      <c r="K981" s="83"/>
      <c r="L981" s="94">
        <v>979</v>
      </c>
      <c r="M981" s="114">
        <f t="shared" ca="1" si="331"/>
        <v>1340.6890158729202</v>
      </c>
      <c r="N981" s="115">
        <f t="shared" ca="1" si="346"/>
        <v>-142.37243936508318</v>
      </c>
      <c r="O981" s="83"/>
      <c r="P981" s="102"/>
      <c r="Q981" s="102"/>
      <c r="R981" s="102"/>
      <c r="S981" s="102"/>
      <c r="T981" s="83"/>
      <c r="U981" s="83"/>
      <c r="V981" s="83"/>
      <c r="W981" s="83"/>
      <c r="X981" s="83"/>
      <c r="Y981" s="83"/>
      <c r="Z981" s="83"/>
      <c r="AA981" s="83"/>
      <c r="AB981" s="83"/>
      <c r="AC981" s="83">
        <f t="shared" si="325"/>
        <v>0</v>
      </c>
      <c r="AD981" s="83">
        <f t="shared" si="326"/>
        <v>0</v>
      </c>
      <c r="AE981" s="83"/>
      <c r="AF981" s="83">
        <f t="shared" si="336"/>
        <v>0</v>
      </c>
      <c r="AG981" s="83">
        <f t="shared" si="337"/>
        <v>0</v>
      </c>
      <c r="AH981" s="83"/>
      <c r="AI981" s="83"/>
      <c r="AJ981" s="83"/>
      <c r="AK981" s="83"/>
      <c r="AL981" s="83"/>
      <c r="AM981" s="83"/>
      <c r="AN981" s="83"/>
      <c r="AO981" s="83"/>
      <c r="AP981" s="83"/>
      <c r="AQ981" s="83">
        <f t="shared" ca="1" si="338"/>
        <v>4</v>
      </c>
      <c r="AR981" s="83">
        <f t="shared" ca="1" si="339"/>
        <v>-141.62756063491682</v>
      </c>
      <c r="AS981" s="83">
        <f t="shared" ca="1" si="332"/>
        <v>-142.37243936508318</v>
      </c>
      <c r="AT981" s="83" cm="1">
        <f t="array" aca="1" ref="AT981" ca="1">_xlfn.LET(_xlpm.rozsah, $F$3:$F$10001,_xlpm.podminka, (_xlpm.rozsah&gt;M981)*(ISNUMBER(_xlpm.rozsah)),_xlpm.indexy, IF(_xlpm.podminka, ROW(_xlpm.rozsah)-MIN(ROW(_xlpm.rozsah))+1),_xlpm.prvni, MIN(_xlpm.indexy),_xlpm.finalni, IF(_xlpm.prvni=1, 2, _xlpm.prvni),INDEX(_xlpm.rozsah, _xlpm.finalni))</f>
        <v>1400</v>
      </c>
      <c r="AU981" s="83" cm="1">
        <f t="array" aca="1" ref="AU981" ca="1">INDEX($F$3:$F$10001,MATCH(AT981,$F$3:$F$10004,0)-1)</f>
        <v>1300</v>
      </c>
      <c r="AV981" s="83">
        <f t="shared" ca="1" si="327"/>
        <v>-144</v>
      </c>
      <c r="AW981" s="83">
        <f t="shared" ca="1" si="328"/>
        <v>-140</v>
      </c>
      <c r="AX981" s="83">
        <f t="shared" ca="1" si="340"/>
        <v>360</v>
      </c>
      <c r="AY981" s="83">
        <f t="shared" ca="1" si="341"/>
        <v>350</v>
      </c>
      <c r="AZ981" s="83">
        <f t="shared" ca="1" si="342"/>
        <v>10</v>
      </c>
      <c r="BA981" s="83">
        <f t="shared" ca="1" si="343"/>
        <v>355.93109841270797</v>
      </c>
      <c r="BB981" s="83">
        <f t="shared" ca="1" si="344"/>
        <v>354.06890158729203</v>
      </c>
    </row>
    <row r="982" spans="1:54" s="81" customFormat="1" x14ac:dyDescent="0.25">
      <c r="A982" s="79">
        <v>980</v>
      </c>
      <c r="B982" s="80">
        <f t="shared" si="333"/>
        <v>16.333333333333332</v>
      </c>
      <c r="C982" s="79">
        <v>41.5</v>
      </c>
      <c r="D982" s="79" t="s">
        <v>8</v>
      </c>
      <c r="F982" s="117"/>
      <c r="G982" s="117"/>
      <c r="H982" s="112">
        <f t="shared" si="334"/>
        <v>0</v>
      </c>
      <c r="I982" s="121"/>
      <c r="J982" s="92">
        <f t="shared" si="335"/>
        <v>0</v>
      </c>
      <c r="K982" s="83"/>
      <c r="L982" s="94">
        <v>980</v>
      </c>
      <c r="M982" s="114">
        <f t="shared" ca="1" si="331"/>
        <v>1329.5709594108669</v>
      </c>
      <c r="N982" s="115">
        <f t="shared" ca="1" si="346"/>
        <v>-142.81716162356531</v>
      </c>
      <c r="O982" s="83"/>
      <c r="P982" s="102"/>
      <c r="Q982" s="102"/>
      <c r="R982" s="102"/>
      <c r="S982" s="102"/>
      <c r="T982" s="83"/>
      <c r="U982" s="83"/>
      <c r="V982" s="83"/>
      <c r="W982" s="83"/>
      <c r="X982" s="83"/>
      <c r="Y982" s="83"/>
      <c r="Z982" s="83"/>
      <c r="AA982" s="83"/>
      <c r="AB982" s="83"/>
      <c r="AC982" s="83">
        <f t="shared" si="325"/>
        <v>0</v>
      </c>
      <c r="AD982" s="83">
        <f t="shared" si="326"/>
        <v>0</v>
      </c>
      <c r="AE982" s="83"/>
      <c r="AF982" s="83">
        <f t="shared" si="336"/>
        <v>0</v>
      </c>
      <c r="AG982" s="83">
        <f t="shared" si="337"/>
        <v>0</v>
      </c>
      <c r="AH982" s="83"/>
      <c r="AI982" s="83"/>
      <c r="AJ982" s="83"/>
      <c r="AK982" s="83"/>
      <c r="AL982" s="83"/>
      <c r="AM982" s="83"/>
      <c r="AN982" s="83"/>
      <c r="AO982" s="83"/>
      <c r="AP982" s="83"/>
      <c r="AQ982" s="83">
        <f t="shared" ca="1" si="338"/>
        <v>4</v>
      </c>
      <c r="AR982" s="83">
        <f t="shared" ca="1" si="339"/>
        <v>-141.18283837643469</v>
      </c>
      <c r="AS982" s="83">
        <f t="shared" ca="1" si="332"/>
        <v>-142.81716162356531</v>
      </c>
      <c r="AT982" s="83" cm="1">
        <f t="array" aca="1" ref="AT982" ca="1">_xlfn.LET(_xlpm.rozsah, $F$3:$F$10001,_xlpm.podminka, (_xlpm.rozsah&gt;M982)*(ISNUMBER(_xlpm.rozsah)),_xlpm.indexy, IF(_xlpm.podminka, ROW(_xlpm.rozsah)-MIN(ROW(_xlpm.rozsah))+1),_xlpm.prvni, MIN(_xlpm.indexy),_xlpm.finalni, IF(_xlpm.prvni=1, 2, _xlpm.prvni),INDEX(_xlpm.rozsah, _xlpm.finalni))</f>
        <v>1400</v>
      </c>
      <c r="AU982" s="83" cm="1">
        <f t="array" aca="1" ref="AU982" ca="1">INDEX($F$3:$F$10001,MATCH(AT982,$F$3:$F$10004,0)-1)</f>
        <v>1300</v>
      </c>
      <c r="AV982" s="83">
        <f t="shared" ca="1" si="327"/>
        <v>-144</v>
      </c>
      <c r="AW982" s="83">
        <f t="shared" ca="1" si="328"/>
        <v>-140</v>
      </c>
      <c r="AX982" s="83">
        <f t="shared" ca="1" si="340"/>
        <v>360</v>
      </c>
      <c r="AY982" s="83">
        <f t="shared" ca="1" si="341"/>
        <v>350</v>
      </c>
      <c r="AZ982" s="83">
        <f t="shared" ca="1" si="342"/>
        <v>10</v>
      </c>
      <c r="BA982" s="83">
        <f t="shared" ca="1" si="343"/>
        <v>357.04290405891334</v>
      </c>
      <c r="BB982" s="83">
        <f t="shared" ca="1" si="344"/>
        <v>352.95709594108666</v>
      </c>
    </row>
    <row r="983" spans="1:54" s="81" customFormat="1" x14ac:dyDescent="0.25">
      <c r="A983" s="79">
        <v>981</v>
      </c>
      <c r="B983" s="80">
        <f t="shared" si="333"/>
        <v>16.350000000000001</v>
      </c>
      <c r="C983" s="79">
        <v>40.9</v>
      </c>
      <c r="D983" s="79" t="s">
        <v>8</v>
      </c>
      <c r="F983" s="117"/>
      <c r="G983" s="117"/>
      <c r="H983" s="112">
        <f t="shared" si="334"/>
        <v>0</v>
      </c>
      <c r="I983" s="121"/>
      <c r="J983" s="92">
        <f t="shared" si="335"/>
        <v>0</v>
      </c>
      <c r="K983" s="83"/>
      <c r="L983" s="94">
        <v>981</v>
      </c>
      <c r="M983" s="114">
        <f t="shared" ca="1" si="331"/>
        <v>1324.8060780699868</v>
      </c>
      <c r="N983" s="115">
        <f t="shared" ca="1" si="346"/>
        <v>-143.00775687720053</v>
      </c>
      <c r="O983" s="83"/>
      <c r="P983" s="102"/>
      <c r="Q983" s="102"/>
      <c r="R983" s="102"/>
      <c r="S983" s="102"/>
      <c r="T983" s="83"/>
      <c r="U983" s="83"/>
      <c r="V983" s="83"/>
      <c r="W983" s="83"/>
      <c r="X983" s="83"/>
      <c r="Y983" s="83"/>
      <c r="Z983" s="83"/>
      <c r="AA983" s="83"/>
      <c r="AB983" s="83"/>
      <c r="AC983" s="83">
        <f t="shared" si="325"/>
        <v>0</v>
      </c>
      <c r="AD983" s="83">
        <f t="shared" si="326"/>
        <v>0</v>
      </c>
      <c r="AE983" s="83"/>
      <c r="AF983" s="83">
        <f t="shared" si="336"/>
        <v>0</v>
      </c>
      <c r="AG983" s="83">
        <f t="shared" si="337"/>
        <v>0</v>
      </c>
      <c r="AH983" s="83"/>
      <c r="AI983" s="83"/>
      <c r="AJ983" s="83"/>
      <c r="AK983" s="83"/>
      <c r="AL983" s="83"/>
      <c r="AM983" s="83"/>
      <c r="AN983" s="83"/>
      <c r="AO983" s="83"/>
      <c r="AP983" s="83"/>
      <c r="AQ983" s="83">
        <f t="shared" ca="1" si="338"/>
        <v>4</v>
      </c>
      <c r="AR983" s="83">
        <f t="shared" ca="1" si="339"/>
        <v>-140.99224312279947</v>
      </c>
      <c r="AS983" s="83">
        <f t="shared" ca="1" si="332"/>
        <v>-143.00775687720053</v>
      </c>
      <c r="AT983" s="83" cm="1">
        <f t="array" aca="1" ref="AT983" ca="1">_xlfn.LET(_xlpm.rozsah, $F$3:$F$10001,_xlpm.podminka, (_xlpm.rozsah&gt;M983)*(ISNUMBER(_xlpm.rozsah)),_xlpm.indexy, IF(_xlpm.podminka, ROW(_xlpm.rozsah)-MIN(ROW(_xlpm.rozsah))+1),_xlpm.prvni, MIN(_xlpm.indexy),_xlpm.finalni, IF(_xlpm.prvni=1, 2, _xlpm.prvni),INDEX(_xlpm.rozsah, _xlpm.finalni))</f>
        <v>1400</v>
      </c>
      <c r="AU983" s="83" cm="1">
        <f t="array" aca="1" ref="AU983" ca="1">INDEX($F$3:$F$10001,MATCH(AT983,$F$3:$F$10004,0)-1)</f>
        <v>1300</v>
      </c>
      <c r="AV983" s="83">
        <f t="shared" ca="1" si="327"/>
        <v>-144</v>
      </c>
      <c r="AW983" s="83">
        <f t="shared" ca="1" si="328"/>
        <v>-140</v>
      </c>
      <c r="AX983" s="83">
        <f t="shared" ca="1" si="340"/>
        <v>360</v>
      </c>
      <c r="AY983" s="83">
        <f t="shared" ca="1" si="341"/>
        <v>350</v>
      </c>
      <c r="AZ983" s="83">
        <f t="shared" ca="1" si="342"/>
        <v>10</v>
      </c>
      <c r="BA983" s="83">
        <f t="shared" ca="1" si="343"/>
        <v>357.51939219300129</v>
      </c>
      <c r="BB983" s="83">
        <f t="shared" ca="1" si="344"/>
        <v>352.48060780699871</v>
      </c>
    </row>
    <row r="984" spans="1:54" s="81" customFormat="1" x14ac:dyDescent="0.25">
      <c r="A984" s="79">
        <v>982</v>
      </c>
      <c r="B984" s="80">
        <f t="shared" si="333"/>
        <v>16.366666666666667</v>
      </c>
      <c r="C984" s="79">
        <v>40.5</v>
      </c>
      <c r="D984" s="79" t="s">
        <v>8</v>
      </c>
      <c r="F984" s="117"/>
      <c r="G984" s="117"/>
      <c r="H984" s="112">
        <f t="shared" si="334"/>
        <v>0</v>
      </c>
      <c r="I984" s="121"/>
      <c r="J984" s="92">
        <f t="shared" si="335"/>
        <v>0</v>
      </c>
      <c r="K984" s="83"/>
      <c r="L984" s="94">
        <v>982</v>
      </c>
      <c r="M984" s="114">
        <f t="shared" ca="1" si="331"/>
        <v>1321.6294905094001</v>
      </c>
      <c r="N984" s="115">
        <f t="shared" ca="1" si="346"/>
        <v>-143.13482037962399</v>
      </c>
      <c r="O984" s="83"/>
      <c r="P984" s="102"/>
      <c r="Q984" s="102"/>
      <c r="R984" s="102"/>
      <c r="S984" s="102"/>
      <c r="T984" s="83"/>
      <c r="U984" s="83"/>
      <c r="V984" s="83"/>
      <c r="W984" s="83"/>
      <c r="X984" s="83"/>
      <c r="Y984" s="83"/>
      <c r="Z984" s="83"/>
      <c r="AA984" s="83"/>
      <c r="AB984" s="83"/>
      <c r="AC984" s="83">
        <f t="shared" si="325"/>
        <v>0</v>
      </c>
      <c r="AD984" s="83">
        <f t="shared" si="326"/>
        <v>0</v>
      </c>
      <c r="AE984" s="83"/>
      <c r="AF984" s="83">
        <f t="shared" si="336"/>
        <v>0</v>
      </c>
      <c r="AG984" s="83">
        <f t="shared" si="337"/>
        <v>0</v>
      </c>
      <c r="AH984" s="83"/>
      <c r="AI984" s="83"/>
      <c r="AJ984" s="83"/>
      <c r="AK984" s="83"/>
      <c r="AL984" s="83"/>
      <c r="AM984" s="83"/>
      <c r="AN984" s="83"/>
      <c r="AO984" s="83"/>
      <c r="AP984" s="83"/>
      <c r="AQ984" s="83">
        <f t="shared" ca="1" si="338"/>
        <v>4</v>
      </c>
      <c r="AR984" s="83">
        <f t="shared" ca="1" si="339"/>
        <v>-140.86517962037601</v>
      </c>
      <c r="AS984" s="83">
        <f t="shared" ca="1" si="332"/>
        <v>-143.13482037962399</v>
      </c>
      <c r="AT984" s="83" cm="1">
        <f t="array" aca="1" ref="AT984" ca="1">_xlfn.LET(_xlpm.rozsah, $F$3:$F$10001,_xlpm.podminka, (_xlpm.rozsah&gt;M984)*(ISNUMBER(_xlpm.rozsah)),_xlpm.indexy, IF(_xlpm.podminka, ROW(_xlpm.rozsah)-MIN(ROW(_xlpm.rozsah))+1),_xlpm.prvni, MIN(_xlpm.indexy),_xlpm.finalni, IF(_xlpm.prvni=1, 2, _xlpm.prvni),INDEX(_xlpm.rozsah, _xlpm.finalni))</f>
        <v>1400</v>
      </c>
      <c r="AU984" s="83" cm="1">
        <f t="array" aca="1" ref="AU984" ca="1">INDEX($F$3:$F$10001,MATCH(AT984,$F$3:$F$10004,0)-1)</f>
        <v>1300</v>
      </c>
      <c r="AV984" s="83">
        <f t="shared" ca="1" si="327"/>
        <v>-144</v>
      </c>
      <c r="AW984" s="83">
        <f t="shared" ca="1" si="328"/>
        <v>-140</v>
      </c>
      <c r="AX984" s="83">
        <f t="shared" ca="1" si="340"/>
        <v>360</v>
      </c>
      <c r="AY984" s="83">
        <f t="shared" ca="1" si="341"/>
        <v>350</v>
      </c>
      <c r="AZ984" s="83">
        <f t="shared" ca="1" si="342"/>
        <v>10</v>
      </c>
      <c r="BA984" s="83">
        <f t="shared" ca="1" si="343"/>
        <v>357.83705094905997</v>
      </c>
      <c r="BB984" s="83">
        <f t="shared" ca="1" si="344"/>
        <v>352.16294905094003</v>
      </c>
    </row>
    <row r="985" spans="1:54" s="81" customFormat="1" x14ac:dyDescent="0.25">
      <c r="A985" s="79">
        <v>983</v>
      </c>
      <c r="B985" s="80">
        <f t="shared" si="333"/>
        <v>16.383333333333333</v>
      </c>
      <c r="C985" s="79">
        <v>39.5</v>
      </c>
      <c r="D985" s="79" t="s">
        <v>8</v>
      </c>
      <c r="F985" s="117"/>
      <c r="G985" s="117"/>
      <c r="H985" s="112">
        <f t="shared" si="334"/>
        <v>0</v>
      </c>
      <c r="I985" s="121"/>
      <c r="J985" s="92">
        <f t="shared" si="335"/>
        <v>0</v>
      </c>
      <c r="K985" s="83"/>
      <c r="L985" s="94">
        <v>983</v>
      </c>
      <c r="M985" s="114">
        <f t="shared" ca="1" si="331"/>
        <v>1313.6880216079335</v>
      </c>
      <c r="N985" s="115">
        <f t="shared" ca="1" si="346"/>
        <v>-143.45247913568267</v>
      </c>
      <c r="O985" s="83"/>
      <c r="P985" s="102"/>
      <c r="Q985" s="102"/>
      <c r="R985" s="102"/>
      <c r="S985" s="102"/>
      <c r="T985" s="83"/>
      <c r="U985" s="83"/>
      <c r="V985" s="83"/>
      <c r="W985" s="83"/>
      <c r="X985" s="83"/>
      <c r="Y985" s="83"/>
      <c r="Z985" s="83"/>
      <c r="AA985" s="83"/>
      <c r="AB985" s="83"/>
      <c r="AC985" s="83">
        <f t="shared" ref="AC985:AC1048" si="347">AG985</f>
        <v>0</v>
      </c>
      <c r="AD985" s="83">
        <f t="shared" si="326"/>
        <v>0</v>
      </c>
      <c r="AE985" s="83"/>
      <c r="AF985" s="83">
        <f t="shared" si="336"/>
        <v>0</v>
      </c>
      <c r="AG985" s="83">
        <f t="shared" si="337"/>
        <v>0</v>
      </c>
      <c r="AH985" s="83"/>
      <c r="AI985" s="83"/>
      <c r="AJ985" s="83"/>
      <c r="AK985" s="83"/>
      <c r="AL985" s="83"/>
      <c r="AM985" s="83"/>
      <c r="AN985" s="83"/>
      <c r="AO985" s="83"/>
      <c r="AP985" s="83"/>
      <c r="AQ985" s="83">
        <f t="shared" ca="1" si="338"/>
        <v>4</v>
      </c>
      <c r="AR985" s="83">
        <f t="shared" ca="1" si="339"/>
        <v>-140.54752086431733</v>
      </c>
      <c r="AS985" s="83">
        <f t="shared" ca="1" si="332"/>
        <v>-143.45247913568267</v>
      </c>
      <c r="AT985" s="83" cm="1">
        <f t="array" aca="1" ref="AT985" ca="1">_xlfn.LET(_xlpm.rozsah, $F$3:$F$10001,_xlpm.podminka, (_xlpm.rozsah&gt;M985)*(ISNUMBER(_xlpm.rozsah)),_xlpm.indexy, IF(_xlpm.podminka, ROW(_xlpm.rozsah)-MIN(ROW(_xlpm.rozsah))+1),_xlpm.prvni, MIN(_xlpm.indexy),_xlpm.finalni, IF(_xlpm.prvni=1, 2, _xlpm.prvni),INDEX(_xlpm.rozsah, _xlpm.finalni))</f>
        <v>1400</v>
      </c>
      <c r="AU985" s="83" cm="1">
        <f t="array" aca="1" ref="AU985" ca="1">INDEX($F$3:$F$10001,MATCH(AT985,$F$3:$F$10004,0)-1)</f>
        <v>1300</v>
      </c>
      <c r="AV985" s="83">
        <f t="shared" ca="1" si="327"/>
        <v>-144</v>
      </c>
      <c r="AW985" s="83">
        <f t="shared" ca="1" si="328"/>
        <v>-140</v>
      </c>
      <c r="AX985" s="83">
        <f t="shared" ca="1" si="340"/>
        <v>360</v>
      </c>
      <c r="AY985" s="83">
        <f t="shared" ca="1" si="341"/>
        <v>350</v>
      </c>
      <c r="AZ985" s="83">
        <f t="shared" ca="1" si="342"/>
        <v>10</v>
      </c>
      <c r="BA985" s="83">
        <f t="shared" ca="1" si="343"/>
        <v>358.63119783920666</v>
      </c>
      <c r="BB985" s="83">
        <f t="shared" ca="1" si="344"/>
        <v>351.36880216079334</v>
      </c>
    </row>
    <row r="986" spans="1:54" s="81" customFormat="1" x14ac:dyDescent="0.25">
      <c r="A986" s="79">
        <v>984</v>
      </c>
      <c r="B986" s="80">
        <f t="shared" si="333"/>
        <v>16.399999999999999</v>
      </c>
      <c r="C986" s="79">
        <v>38.299999999999997</v>
      </c>
      <c r="D986" s="79" t="s">
        <v>8</v>
      </c>
      <c r="F986" s="117"/>
      <c r="G986" s="117"/>
      <c r="H986" s="112">
        <f t="shared" si="334"/>
        <v>0</v>
      </c>
      <c r="I986" s="121"/>
      <c r="J986" s="92">
        <f t="shared" si="335"/>
        <v>0</v>
      </c>
      <c r="K986" s="83"/>
      <c r="L986" s="94">
        <v>984</v>
      </c>
      <c r="M986" s="114">
        <f t="shared" ca="1" si="331"/>
        <v>1304.1582589261734</v>
      </c>
      <c r="N986" s="115">
        <f t="shared" ca="1" si="346"/>
        <v>-143.83366964295305</v>
      </c>
      <c r="O986" s="83"/>
      <c r="P986" s="102"/>
      <c r="Q986" s="102"/>
      <c r="R986" s="102"/>
      <c r="S986" s="102"/>
      <c r="T986" s="83"/>
      <c r="U986" s="83"/>
      <c r="V986" s="83"/>
      <c r="W986" s="83"/>
      <c r="X986" s="83"/>
      <c r="Y986" s="83"/>
      <c r="Z986" s="83"/>
      <c r="AA986" s="83"/>
      <c r="AB986" s="83"/>
      <c r="AC986" s="83">
        <f t="shared" si="347"/>
        <v>0</v>
      </c>
      <c r="AD986" s="83">
        <f t="shared" ref="AD986:AD1049" si="348">AD985+AC986</f>
        <v>0</v>
      </c>
      <c r="AE986" s="83"/>
      <c r="AF986" s="83">
        <f t="shared" si="336"/>
        <v>0</v>
      </c>
      <c r="AG986" s="83">
        <f t="shared" si="337"/>
        <v>0</v>
      </c>
      <c r="AH986" s="83"/>
      <c r="AI986" s="83"/>
      <c r="AJ986" s="83"/>
      <c r="AK986" s="83"/>
      <c r="AL986" s="83"/>
      <c r="AM986" s="83"/>
      <c r="AN986" s="83"/>
      <c r="AO986" s="83"/>
      <c r="AP986" s="83"/>
      <c r="AQ986" s="83">
        <f t="shared" ca="1" si="338"/>
        <v>4</v>
      </c>
      <c r="AR986" s="83">
        <f t="shared" ca="1" si="339"/>
        <v>-140.16633035704695</v>
      </c>
      <c r="AS986" s="83">
        <f t="shared" ca="1" si="332"/>
        <v>-143.83366964295305</v>
      </c>
      <c r="AT986" s="83" cm="1">
        <f t="array" aca="1" ref="AT986" ca="1">_xlfn.LET(_xlpm.rozsah, $F$3:$F$10001,_xlpm.podminka, (_xlpm.rozsah&gt;M986)*(ISNUMBER(_xlpm.rozsah)),_xlpm.indexy, IF(_xlpm.podminka, ROW(_xlpm.rozsah)-MIN(ROW(_xlpm.rozsah))+1),_xlpm.prvni, MIN(_xlpm.indexy),_xlpm.finalni, IF(_xlpm.prvni=1, 2, _xlpm.prvni),INDEX(_xlpm.rozsah, _xlpm.finalni))</f>
        <v>1400</v>
      </c>
      <c r="AU986" s="83" cm="1">
        <f t="array" aca="1" ref="AU986" ca="1">INDEX($F$3:$F$10001,MATCH(AT986,$F$3:$F$10004,0)-1)</f>
        <v>1300</v>
      </c>
      <c r="AV986" s="83">
        <f t="shared" ca="1" si="327"/>
        <v>-144</v>
      </c>
      <c r="AW986" s="83">
        <f t="shared" ca="1" si="328"/>
        <v>-140</v>
      </c>
      <c r="AX986" s="83">
        <f t="shared" ca="1" si="340"/>
        <v>360</v>
      </c>
      <c r="AY986" s="83">
        <f t="shared" ca="1" si="341"/>
        <v>350</v>
      </c>
      <c r="AZ986" s="83">
        <f t="shared" ca="1" si="342"/>
        <v>10</v>
      </c>
      <c r="BA986" s="83">
        <f t="shared" ca="1" si="343"/>
        <v>359.58417410738264</v>
      </c>
      <c r="BB986" s="83">
        <f t="shared" ca="1" si="344"/>
        <v>350.41582589261736</v>
      </c>
    </row>
    <row r="987" spans="1:54" s="81" customFormat="1" x14ac:dyDescent="0.25">
      <c r="A987" s="79">
        <v>985</v>
      </c>
      <c r="B987" s="80">
        <f t="shared" si="333"/>
        <v>16.416666666666668</v>
      </c>
      <c r="C987" s="79">
        <v>36.9</v>
      </c>
      <c r="D987" s="79" t="s">
        <v>8</v>
      </c>
      <c r="F987" s="117"/>
      <c r="G987" s="117"/>
      <c r="H987" s="112">
        <f t="shared" si="334"/>
        <v>0</v>
      </c>
      <c r="I987" s="121"/>
      <c r="J987" s="92">
        <f t="shared" si="335"/>
        <v>0</v>
      </c>
      <c r="K987" s="83"/>
      <c r="L987" s="94">
        <v>985</v>
      </c>
      <c r="M987" s="114">
        <f t="shared" ca="1" si="331"/>
        <v>1293.0402024641201</v>
      </c>
      <c r="N987" s="115">
        <f t="shared" ca="1" si="346"/>
        <v>-128.83517570430558</v>
      </c>
      <c r="O987" s="83"/>
      <c r="P987" s="102"/>
      <c r="Q987" s="102"/>
      <c r="R987" s="102"/>
      <c r="S987" s="102"/>
      <c r="T987" s="83"/>
      <c r="U987" s="83"/>
      <c r="V987" s="83"/>
      <c r="W987" s="83"/>
      <c r="X987" s="83"/>
      <c r="Y987" s="83"/>
      <c r="Z987" s="83"/>
      <c r="AA987" s="83"/>
      <c r="AB987" s="83"/>
      <c r="AC987" s="83">
        <f t="shared" si="347"/>
        <v>0</v>
      </c>
      <c r="AD987" s="83">
        <f t="shared" si="348"/>
        <v>0</v>
      </c>
      <c r="AE987" s="83"/>
      <c r="AF987" s="83">
        <f t="shared" si="336"/>
        <v>0</v>
      </c>
      <c r="AG987" s="83">
        <f t="shared" si="337"/>
        <v>0</v>
      </c>
      <c r="AH987" s="83"/>
      <c r="AI987" s="83"/>
      <c r="AJ987" s="83"/>
      <c r="AK987" s="83"/>
      <c r="AL987" s="83"/>
      <c r="AM987" s="83"/>
      <c r="AN987" s="83"/>
      <c r="AO987" s="83"/>
      <c r="AP987" s="83"/>
      <c r="AQ987" s="83">
        <f t="shared" ca="1" si="338"/>
        <v>12</v>
      </c>
      <c r="AR987" s="83">
        <f t="shared" ca="1" si="339"/>
        <v>-139.16482429569442</v>
      </c>
      <c r="AS987" s="83">
        <f t="shared" ca="1" si="332"/>
        <v>-128.83517570430558</v>
      </c>
      <c r="AT987" s="83" cm="1">
        <f t="array" aca="1" ref="AT987" ca="1">_xlfn.LET(_xlpm.rozsah, $F$3:$F$10001,_xlpm.podminka, (_xlpm.rozsah&gt;M987)*(ISNUMBER(_xlpm.rozsah)),_xlpm.indexy, IF(_xlpm.podminka, ROW(_xlpm.rozsah)-MIN(ROW(_xlpm.rozsah))+1),_xlpm.prvni, MIN(_xlpm.indexy),_xlpm.finalni, IF(_xlpm.prvni=1, 2, _xlpm.prvni),INDEX(_xlpm.rozsah, _xlpm.finalni))</f>
        <v>1300</v>
      </c>
      <c r="AU987" s="83" cm="1">
        <f t="array" aca="1" ref="AU987" ca="1">INDEX($F$3:$F$10001,MATCH(AT987,$F$3:$F$10004,0)-1)</f>
        <v>1200</v>
      </c>
      <c r="AV987" s="83">
        <f t="shared" ca="1" si="327"/>
        <v>-140</v>
      </c>
      <c r="AW987" s="83">
        <f t="shared" ca="1" si="328"/>
        <v>-128</v>
      </c>
      <c r="AX987" s="83">
        <f t="shared" ca="1" si="340"/>
        <v>350</v>
      </c>
      <c r="AY987" s="83">
        <f t="shared" ca="1" si="341"/>
        <v>320</v>
      </c>
      <c r="AZ987" s="83">
        <f t="shared" ca="1" si="342"/>
        <v>30</v>
      </c>
      <c r="BA987" s="83">
        <f t="shared" ca="1" si="343"/>
        <v>322.08793926076396</v>
      </c>
      <c r="BB987" s="83">
        <f t="shared" ca="1" si="344"/>
        <v>347.91206073923604</v>
      </c>
    </row>
    <row r="988" spans="1:54" s="81" customFormat="1" x14ac:dyDescent="0.25">
      <c r="A988" s="79">
        <v>986</v>
      </c>
      <c r="B988" s="80">
        <f t="shared" si="333"/>
        <v>16.433333333333334</v>
      </c>
      <c r="C988" s="79">
        <v>35.4</v>
      </c>
      <c r="D988" s="79" t="s">
        <v>8</v>
      </c>
      <c r="F988" s="117"/>
      <c r="G988" s="117"/>
      <c r="H988" s="112">
        <f t="shared" si="334"/>
        <v>0</v>
      </c>
      <c r="I988" s="121"/>
      <c r="J988" s="92">
        <f t="shared" si="335"/>
        <v>0</v>
      </c>
      <c r="K988" s="83"/>
      <c r="L988" s="94">
        <v>986</v>
      </c>
      <c r="M988" s="114">
        <f t="shared" ca="1" si="331"/>
        <v>1281.1279991119202</v>
      </c>
      <c r="N988" s="115">
        <f t="shared" ca="1" si="346"/>
        <v>-130.26464010656957</v>
      </c>
      <c r="O988" s="83"/>
      <c r="P988" s="102"/>
      <c r="Q988" s="102"/>
      <c r="R988" s="102"/>
      <c r="S988" s="102"/>
      <c r="T988" s="83"/>
      <c r="U988" s="83"/>
      <c r="V988" s="83"/>
      <c r="W988" s="83"/>
      <c r="X988" s="83"/>
      <c r="Y988" s="83"/>
      <c r="Z988" s="83"/>
      <c r="AA988" s="83"/>
      <c r="AB988" s="83"/>
      <c r="AC988" s="83">
        <f t="shared" si="347"/>
        <v>0</v>
      </c>
      <c r="AD988" s="83">
        <f t="shared" si="348"/>
        <v>0</v>
      </c>
      <c r="AE988" s="83"/>
      <c r="AF988" s="83">
        <f t="shared" si="336"/>
        <v>0</v>
      </c>
      <c r="AG988" s="83">
        <f t="shared" si="337"/>
        <v>0</v>
      </c>
      <c r="AH988" s="83"/>
      <c r="AI988" s="83"/>
      <c r="AJ988" s="83"/>
      <c r="AK988" s="83"/>
      <c r="AL988" s="83"/>
      <c r="AM988" s="83"/>
      <c r="AN988" s="83"/>
      <c r="AO988" s="83"/>
      <c r="AP988" s="83"/>
      <c r="AQ988" s="83">
        <f t="shared" ca="1" si="338"/>
        <v>12</v>
      </c>
      <c r="AR988" s="83">
        <f t="shared" ca="1" si="339"/>
        <v>-137.73535989343043</v>
      </c>
      <c r="AS988" s="83">
        <f t="shared" ca="1" si="332"/>
        <v>-130.26464010656957</v>
      </c>
      <c r="AT988" s="83" cm="1">
        <f t="array" aca="1" ref="AT988" ca="1">_xlfn.LET(_xlpm.rozsah, $F$3:$F$10001,_xlpm.podminka, (_xlpm.rozsah&gt;M988)*(ISNUMBER(_xlpm.rozsah)),_xlpm.indexy, IF(_xlpm.podminka, ROW(_xlpm.rozsah)-MIN(ROW(_xlpm.rozsah))+1),_xlpm.prvni, MIN(_xlpm.indexy),_xlpm.finalni, IF(_xlpm.prvni=1, 2, _xlpm.prvni),INDEX(_xlpm.rozsah, _xlpm.finalni))</f>
        <v>1300</v>
      </c>
      <c r="AU988" s="83" cm="1">
        <f t="array" aca="1" ref="AU988" ca="1">INDEX($F$3:$F$10001,MATCH(AT988,$F$3:$F$10004,0)-1)</f>
        <v>1200</v>
      </c>
      <c r="AV988" s="83">
        <f t="shared" ca="1" si="327"/>
        <v>-140</v>
      </c>
      <c r="AW988" s="83">
        <f t="shared" ca="1" si="328"/>
        <v>-128</v>
      </c>
      <c r="AX988" s="83">
        <f t="shared" ca="1" si="340"/>
        <v>350</v>
      </c>
      <c r="AY988" s="83">
        <f t="shared" ca="1" si="341"/>
        <v>320</v>
      </c>
      <c r="AZ988" s="83">
        <f t="shared" ca="1" si="342"/>
        <v>30</v>
      </c>
      <c r="BA988" s="83">
        <f t="shared" ca="1" si="343"/>
        <v>325.66160026642393</v>
      </c>
      <c r="BB988" s="83">
        <f t="shared" ca="1" si="344"/>
        <v>344.33839973357607</v>
      </c>
    </row>
    <row r="989" spans="1:54" s="81" customFormat="1" x14ac:dyDescent="0.25">
      <c r="A989" s="79">
        <v>987</v>
      </c>
      <c r="B989" s="80">
        <f t="shared" si="333"/>
        <v>16.45</v>
      </c>
      <c r="C989" s="79">
        <v>34.5</v>
      </c>
      <c r="D989" s="79" t="s">
        <v>8</v>
      </c>
      <c r="F989" s="117"/>
      <c r="G989" s="117"/>
      <c r="H989" s="112">
        <f t="shared" si="334"/>
        <v>0</v>
      </c>
      <c r="I989" s="121"/>
      <c r="J989" s="92">
        <f t="shared" si="335"/>
        <v>0</v>
      </c>
      <c r="K989" s="83"/>
      <c r="L989" s="94">
        <v>987</v>
      </c>
      <c r="M989" s="114">
        <f t="shared" ca="1" si="331"/>
        <v>1273.9806771006001</v>
      </c>
      <c r="N989" s="115">
        <f t="shared" ca="1" si="346"/>
        <v>-131.12231874792798</v>
      </c>
      <c r="O989" s="83"/>
      <c r="P989" s="102"/>
      <c r="Q989" s="102"/>
      <c r="R989" s="102"/>
      <c r="S989" s="102"/>
      <c r="T989" s="83"/>
      <c r="U989" s="83"/>
      <c r="V989" s="83"/>
      <c r="W989" s="83"/>
      <c r="X989" s="83"/>
      <c r="Y989" s="83"/>
      <c r="Z989" s="83"/>
      <c r="AA989" s="83"/>
      <c r="AB989" s="83"/>
      <c r="AC989" s="83">
        <f t="shared" si="347"/>
        <v>0</v>
      </c>
      <c r="AD989" s="83">
        <f t="shared" si="348"/>
        <v>0</v>
      </c>
      <c r="AE989" s="83"/>
      <c r="AF989" s="83">
        <f t="shared" si="336"/>
        <v>0</v>
      </c>
      <c r="AG989" s="83">
        <f t="shared" si="337"/>
        <v>0</v>
      </c>
      <c r="AH989" s="83"/>
      <c r="AI989" s="83"/>
      <c r="AJ989" s="83"/>
      <c r="AK989" s="83"/>
      <c r="AL989" s="83"/>
      <c r="AM989" s="83"/>
      <c r="AN989" s="83"/>
      <c r="AO989" s="83"/>
      <c r="AP989" s="83"/>
      <c r="AQ989" s="83">
        <f t="shared" ca="1" si="338"/>
        <v>12</v>
      </c>
      <c r="AR989" s="83">
        <f t="shared" ca="1" si="339"/>
        <v>-136.87768125207202</v>
      </c>
      <c r="AS989" s="83">
        <f t="shared" ca="1" si="332"/>
        <v>-131.12231874792798</v>
      </c>
      <c r="AT989" s="83" cm="1">
        <f t="array" aca="1" ref="AT989" ca="1">_xlfn.LET(_xlpm.rozsah, $F$3:$F$10001,_xlpm.podminka, (_xlpm.rozsah&gt;M989)*(ISNUMBER(_xlpm.rozsah)),_xlpm.indexy, IF(_xlpm.podminka, ROW(_xlpm.rozsah)-MIN(ROW(_xlpm.rozsah))+1),_xlpm.prvni, MIN(_xlpm.indexy),_xlpm.finalni, IF(_xlpm.prvni=1, 2, _xlpm.prvni),INDEX(_xlpm.rozsah, _xlpm.finalni))</f>
        <v>1300</v>
      </c>
      <c r="AU989" s="83" cm="1">
        <f t="array" aca="1" ref="AU989" ca="1">INDEX($F$3:$F$10001,MATCH(AT989,$F$3:$F$10004,0)-1)</f>
        <v>1200</v>
      </c>
      <c r="AV989" s="83">
        <f t="shared" ca="1" si="327"/>
        <v>-140</v>
      </c>
      <c r="AW989" s="83">
        <f t="shared" ca="1" si="328"/>
        <v>-128</v>
      </c>
      <c r="AX989" s="83">
        <f t="shared" ca="1" si="340"/>
        <v>350</v>
      </c>
      <c r="AY989" s="83">
        <f t="shared" ca="1" si="341"/>
        <v>320</v>
      </c>
      <c r="AZ989" s="83">
        <f t="shared" ca="1" si="342"/>
        <v>30</v>
      </c>
      <c r="BA989" s="83">
        <f t="shared" ca="1" si="343"/>
        <v>327.80579686981997</v>
      </c>
      <c r="BB989" s="83">
        <f t="shared" ca="1" si="344"/>
        <v>342.19420313018003</v>
      </c>
    </row>
    <row r="990" spans="1:54" s="81" customFormat="1" x14ac:dyDescent="0.25">
      <c r="A990" s="79">
        <v>988</v>
      </c>
      <c r="B990" s="80">
        <f t="shared" si="333"/>
        <v>16.466666666666665</v>
      </c>
      <c r="C990" s="79">
        <v>33.9</v>
      </c>
      <c r="D990" s="79" t="s">
        <v>8</v>
      </c>
      <c r="F990" s="117"/>
      <c r="G990" s="117"/>
      <c r="H990" s="112">
        <f t="shared" si="334"/>
        <v>0</v>
      </c>
      <c r="I990" s="121"/>
      <c r="J990" s="92">
        <f t="shared" si="335"/>
        <v>0</v>
      </c>
      <c r="K990" s="83"/>
      <c r="L990" s="94">
        <v>988</v>
      </c>
      <c r="M990" s="114">
        <f t="shared" ca="1" si="331"/>
        <v>1269.2157957597201</v>
      </c>
      <c r="N990" s="115">
        <f t="shared" ca="1" si="346"/>
        <v>-131.69410450883359</v>
      </c>
      <c r="O990" s="83"/>
      <c r="P990" s="102"/>
      <c r="Q990" s="102"/>
      <c r="R990" s="102"/>
      <c r="S990" s="102"/>
      <c r="T990" s="83"/>
      <c r="U990" s="83"/>
      <c r="V990" s="83"/>
      <c r="W990" s="83"/>
      <c r="X990" s="83"/>
      <c r="Y990" s="83"/>
      <c r="Z990" s="83"/>
      <c r="AA990" s="83"/>
      <c r="AB990" s="83"/>
      <c r="AC990" s="83">
        <f t="shared" si="347"/>
        <v>0</v>
      </c>
      <c r="AD990" s="83">
        <f t="shared" si="348"/>
        <v>0</v>
      </c>
      <c r="AE990" s="83"/>
      <c r="AF990" s="83">
        <f t="shared" si="336"/>
        <v>0</v>
      </c>
      <c r="AG990" s="83">
        <f t="shared" si="337"/>
        <v>0</v>
      </c>
      <c r="AH990" s="83"/>
      <c r="AI990" s="83"/>
      <c r="AJ990" s="83"/>
      <c r="AK990" s="83"/>
      <c r="AL990" s="83"/>
      <c r="AM990" s="83"/>
      <c r="AN990" s="83"/>
      <c r="AO990" s="83"/>
      <c r="AP990" s="83"/>
      <c r="AQ990" s="83">
        <f t="shared" ca="1" si="338"/>
        <v>12</v>
      </c>
      <c r="AR990" s="83">
        <f t="shared" ca="1" si="339"/>
        <v>-136.30589549116641</v>
      </c>
      <c r="AS990" s="83">
        <f t="shared" ca="1" si="332"/>
        <v>-131.69410450883359</v>
      </c>
      <c r="AT990" s="83" cm="1">
        <f t="array" aca="1" ref="AT990" ca="1">_xlfn.LET(_xlpm.rozsah, $F$3:$F$10001,_xlpm.podminka, (_xlpm.rozsah&gt;M990)*(ISNUMBER(_xlpm.rozsah)),_xlpm.indexy, IF(_xlpm.podminka, ROW(_xlpm.rozsah)-MIN(ROW(_xlpm.rozsah))+1),_xlpm.prvni, MIN(_xlpm.indexy),_xlpm.finalni, IF(_xlpm.prvni=1, 2, _xlpm.prvni),INDEX(_xlpm.rozsah, _xlpm.finalni))</f>
        <v>1300</v>
      </c>
      <c r="AU990" s="83" cm="1">
        <f t="array" aca="1" ref="AU990" ca="1">INDEX($F$3:$F$10001,MATCH(AT990,$F$3:$F$10004,0)-1)</f>
        <v>1200</v>
      </c>
      <c r="AV990" s="83">
        <f t="shared" ref="AV990:AV1053" ca="1" si="349">INDEX($J$2:$J$10001,MATCH(AT990,$F$2:$F$10001,0))</f>
        <v>-140</v>
      </c>
      <c r="AW990" s="83">
        <f t="shared" ref="AW990:AW1053" ca="1" si="350">INDEX($J$2:$J$10001,MATCH(AU990,$F$2:$F$10001,0))</f>
        <v>-128</v>
      </c>
      <c r="AX990" s="83">
        <f t="shared" ca="1" si="340"/>
        <v>350</v>
      </c>
      <c r="AY990" s="83">
        <f t="shared" ca="1" si="341"/>
        <v>320</v>
      </c>
      <c r="AZ990" s="83">
        <f t="shared" ca="1" si="342"/>
        <v>30</v>
      </c>
      <c r="BA990" s="83">
        <f t="shared" ca="1" si="343"/>
        <v>329.23526127208396</v>
      </c>
      <c r="BB990" s="83">
        <f t="shared" ca="1" si="344"/>
        <v>340.76473872791604</v>
      </c>
    </row>
    <row r="991" spans="1:54" s="81" customFormat="1" x14ac:dyDescent="0.25">
      <c r="A991" s="79">
        <v>989</v>
      </c>
      <c r="B991" s="80">
        <f t="shared" si="333"/>
        <v>16.483333333333334</v>
      </c>
      <c r="C991" s="79">
        <v>32.6</v>
      </c>
      <c r="D991" s="79" t="s">
        <v>8</v>
      </c>
      <c r="F991" s="117"/>
      <c r="G991" s="117"/>
      <c r="H991" s="112">
        <f t="shared" si="334"/>
        <v>0</v>
      </c>
      <c r="I991" s="121"/>
      <c r="J991" s="92">
        <f t="shared" si="335"/>
        <v>0</v>
      </c>
      <c r="K991" s="83"/>
      <c r="L991" s="94">
        <v>989</v>
      </c>
      <c r="M991" s="114">
        <f t="shared" ca="1" si="331"/>
        <v>1258.8918861878135</v>
      </c>
      <c r="N991" s="115">
        <f t="shared" ca="1" si="346"/>
        <v>-132.93297365746238</v>
      </c>
      <c r="O991" s="83"/>
      <c r="P991" s="102"/>
      <c r="Q991" s="102"/>
      <c r="R991" s="102"/>
      <c r="S991" s="102"/>
      <c r="T991" s="83"/>
      <c r="U991" s="83"/>
      <c r="V991" s="83"/>
      <c r="W991" s="83"/>
      <c r="X991" s="83"/>
      <c r="Y991" s="83"/>
      <c r="Z991" s="83"/>
      <c r="AA991" s="83"/>
      <c r="AB991" s="83"/>
      <c r="AC991" s="83">
        <f t="shared" si="347"/>
        <v>0</v>
      </c>
      <c r="AD991" s="83">
        <f t="shared" si="348"/>
        <v>0</v>
      </c>
      <c r="AE991" s="83"/>
      <c r="AF991" s="83">
        <f t="shared" si="336"/>
        <v>0</v>
      </c>
      <c r="AG991" s="83">
        <f t="shared" si="337"/>
        <v>0</v>
      </c>
      <c r="AH991" s="83"/>
      <c r="AI991" s="83"/>
      <c r="AJ991" s="83"/>
      <c r="AK991" s="83"/>
      <c r="AL991" s="83"/>
      <c r="AM991" s="83"/>
      <c r="AN991" s="83"/>
      <c r="AO991" s="83"/>
      <c r="AP991" s="83"/>
      <c r="AQ991" s="83">
        <f t="shared" ca="1" si="338"/>
        <v>12</v>
      </c>
      <c r="AR991" s="83">
        <f t="shared" ca="1" si="339"/>
        <v>-135.06702634253762</v>
      </c>
      <c r="AS991" s="83">
        <f t="shared" ca="1" si="332"/>
        <v>-132.93297365746238</v>
      </c>
      <c r="AT991" s="83" cm="1">
        <f t="array" aca="1" ref="AT991" ca="1">_xlfn.LET(_xlpm.rozsah, $F$3:$F$10001,_xlpm.podminka, (_xlpm.rozsah&gt;M991)*(ISNUMBER(_xlpm.rozsah)),_xlpm.indexy, IF(_xlpm.podminka, ROW(_xlpm.rozsah)-MIN(ROW(_xlpm.rozsah))+1),_xlpm.prvni, MIN(_xlpm.indexy),_xlpm.finalni, IF(_xlpm.prvni=1, 2, _xlpm.prvni),INDEX(_xlpm.rozsah, _xlpm.finalni))</f>
        <v>1300</v>
      </c>
      <c r="AU991" s="83" cm="1">
        <f t="array" aca="1" ref="AU991" ca="1">INDEX($F$3:$F$10001,MATCH(AT991,$F$3:$F$10004,0)-1)</f>
        <v>1200</v>
      </c>
      <c r="AV991" s="83">
        <f t="shared" ca="1" si="349"/>
        <v>-140</v>
      </c>
      <c r="AW991" s="83">
        <f t="shared" ca="1" si="350"/>
        <v>-128</v>
      </c>
      <c r="AX991" s="83">
        <f t="shared" ca="1" si="340"/>
        <v>350</v>
      </c>
      <c r="AY991" s="83">
        <f t="shared" ca="1" si="341"/>
        <v>320</v>
      </c>
      <c r="AZ991" s="83">
        <f t="shared" ca="1" si="342"/>
        <v>30</v>
      </c>
      <c r="BA991" s="83">
        <f t="shared" ca="1" si="343"/>
        <v>332.33243414365597</v>
      </c>
      <c r="BB991" s="83">
        <f t="shared" ca="1" si="344"/>
        <v>337.66756585634403</v>
      </c>
    </row>
    <row r="992" spans="1:54" s="81" customFormat="1" x14ac:dyDescent="0.25">
      <c r="A992" s="79">
        <v>990</v>
      </c>
      <c r="B992" s="80">
        <f t="shared" si="333"/>
        <v>16.5</v>
      </c>
      <c r="C992" s="79">
        <v>30.9</v>
      </c>
      <c r="D992" s="79" t="s">
        <v>8</v>
      </c>
      <c r="F992" s="117"/>
      <c r="G992" s="117"/>
      <c r="H992" s="112">
        <f t="shared" si="334"/>
        <v>0</v>
      </c>
      <c r="I992" s="121"/>
      <c r="J992" s="92">
        <f t="shared" si="335"/>
        <v>0</v>
      </c>
      <c r="K992" s="83"/>
      <c r="L992" s="94">
        <v>990</v>
      </c>
      <c r="M992" s="114">
        <f t="shared" ca="1" si="331"/>
        <v>1245.3913890553201</v>
      </c>
      <c r="N992" s="115">
        <f t="shared" ca="1" si="346"/>
        <v>-134.5530333133616</v>
      </c>
      <c r="O992" s="83"/>
      <c r="P992" s="102"/>
      <c r="Q992" s="102"/>
      <c r="R992" s="102"/>
      <c r="S992" s="102"/>
      <c r="T992" s="83"/>
      <c r="U992" s="83"/>
      <c r="V992" s="83"/>
      <c r="W992" s="83"/>
      <c r="X992" s="83"/>
      <c r="Y992" s="83"/>
      <c r="Z992" s="83"/>
      <c r="AA992" s="83"/>
      <c r="AB992" s="83"/>
      <c r="AC992" s="83">
        <f t="shared" si="347"/>
        <v>0</v>
      </c>
      <c r="AD992" s="83">
        <f t="shared" si="348"/>
        <v>0</v>
      </c>
      <c r="AE992" s="83"/>
      <c r="AF992" s="83">
        <f t="shared" si="336"/>
        <v>0</v>
      </c>
      <c r="AG992" s="83">
        <f t="shared" si="337"/>
        <v>0</v>
      </c>
      <c r="AH992" s="83"/>
      <c r="AI992" s="83"/>
      <c r="AJ992" s="83"/>
      <c r="AK992" s="83"/>
      <c r="AL992" s="83"/>
      <c r="AM992" s="83"/>
      <c r="AN992" s="83"/>
      <c r="AO992" s="83"/>
      <c r="AP992" s="83"/>
      <c r="AQ992" s="83">
        <f t="shared" ca="1" si="338"/>
        <v>12</v>
      </c>
      <c r="AR992" s="83">
        <f t="shared" ca="1" si="339"/>
        <v>-133.4469666866384</v>
      </c>
      <c r="AS992" s="83">
        <f t="shared" ca="1" si="332"/>
        <v>-134.5530333133616</v>
      </c>
      <c r="AT992" s="83" cm="1">
        <f t="array" aca="1" ref="AT992" ca="1">_xlfn.LET(_xlpm.rozsah, $F$3:$F$10001,_xlpm.podminka, (_xlpm.rozsah&gt;M992)*(ISNUMBER(_xlpm.rozsah)),_xlpm.indexy, IF(_xlpm.podminka, ROW(_xlpm.rozsah)-MIN(ROW(_xlpm.rozsah))+1),_xlpm.prvni, MIN(_xlpm.indexy),_xlpm.finalni, IF(_xlpm.prvni=1, 2, _xlpm.prvni),INDEX(_xlpm.rozsah, _xlpm.finalni))</f>
        <v>1300</v>
      </c>
      <c r="AU992" s="83" cm="1">
        <f t="array" aca="1" ref="AU992" ca="1">INDEX($F$3:$F$10001,MATCH(AT992,$F$3:$F$10004,0)-1)</f>
        <v>1200</v>
      </c>
      <c r="AV992" s="83">
        <f t="shared" ca="1" si="349"/>
        <v>-140</v>
      </c>
      <c r="AW992" s="83">
        <f t="shared" ca="1" si="350"/>
        <v>-128</v>
      </c>
      <c r="AX992" s="83">
        <f t="shared" ca="1" si="340"/>
        <v>350</v>
      </c>
      <c r="AY992" s="83">
        <f t="shared" ca="1" si="341"/>
        <v>320</v>
      </c>
      <c r="AZ992" s="83">
        <f t="shared" ca="1" si="342"/>
        <v>30</v>
      </c>
      <c r="BA992" s="83">
        <f t="shared" ca="1" si="343"/>
        <v>336.38258328340396</v>
      </c>
      <c r="BB992" s="83">
        <f t="shared" ca="1" si="344"/>
        <v>333.61741671659604</v>
      </c>
    </row>
    <row r="993" spans="1:54" s="81" customFormat="1" x14ac:dyDescent="0.25">
      <c r="A993" s="79">
        <v>991</v>
      </c>
      <c r="B993" s="80">
        <f t="shared" si="333"/>
        <v>16.516666666666666</v>
      </c>
      <c r="C993" s="79">
        <v>29.9</v>
      </c>
      <c r="D993" s="79" t="s">
        <v>8</v>
      </c>
      <c r="F993" s="117"/>
      <c r="G993" s="117"/>
      <c r="H993" s="112">
        <f t="shared" si="334"/>
        <v>0</v>
      </c>
      <c r="I993" s="121"/>
      <c r="J993" s="92">
        <f t="shared" si="335"/>
        <v>0</v>
      </c>
      <c r="K993" s="83"/>
      <c r="L993" s="94">
        <v>991</v>
      </c>
      <c r="M993" s="114">
        <f t="shared" ca="1" si="331"/>
        <v>1237.4499201538533</v>
      </c>
      <c r="N993" s="115">
        <f t="shared" ca="1" si="346"/>
        <v>-135.5060095815376</v>
      </c>
      <c r="O993" s="83"/>
      <c r="P993" s="102"/>
      <c r="Q993" s="102"/>
      <c r="R993" s="102"/>
      <c r="S993" s="102"/>
      <c r="T993" s="83"/>
      <c r="U993" s="83"/>
      <c r="V993" s="83"/>
      <c r="W993" s="83"/>
      <c r="X993" s="83"/>
      <c r="Y993" s="83"/>
      <c r="Z993" s="83"/>
      <c r="AA993" s="83"/>
      <c r="AB993" s="83"/>
      <c r="AC993" s="83">
        <f t="shared" si="347"/>
        <v>0</v>
      </c>
      <c r="AD993" s="83">
        <f t="shared" si="348"/>
        <v>0</v>
      </c>
      <c r="AE993" s="83"/>
      <c r="AF993" s="83">
        <f t="shared" si="336"/>
        <v>0</v>
      </c>
      <c r="AG993" s="83">
        <f t="shared" si="337"/>
        <v>0</v>
      </c>
      <c r="AH993" s="83"/>
      <c r="AI993" s="83"/>
      <c r="AJ993" s="83"/>
      <c r="AK993" s="83"/>
      <c r="AL993" s="83"/>
      <c r="AM993" s="83"/>
      <c r="AN993" s="83"/>
      <c r="AO993" s="83"/>
      <c r="AP993" s="83"/>
      <c r="AQ993" s="83">
        <f t="shared" ca="1" si="338"/>
        <v>12</v>
      </c>
      <c r="AR993" s="83">
        <f t="shared" ca="1" si="339"/>
        <v>-132.4939904184624</v>
      </c>
      <c r="AS993" s="83">
        <f t="shared" ca="1" si="332"/>
        <v>-135.5060095815376</v>
      </c>
      <c r="AT993" s="83" cm="1">
        <f t="array" aca="1" ref="AT993" ca="1">_xlfn.LET(_xlpm.rozsah, $F$3:$F$10001,_xlpm.podminka, (_xlpm.rozsah&gt;M993)*(ISNUMBER(_xlpm.rozsah)),_xlpm.indexy, IF(_xlpm.podminka, ROW(_xlpm.rozsah)-MIN(ROW(_xlpm.rozsah))+1),_xlpm.prvni, MIN(_xlpm.indexy),_xlpm.finalni, IF(_xlpm.prvni=1, 2, _xlpm.prvni),INDEX(_xlpm.rozsah, _xlpm.finalni))</f>
        <v>1300</v>
      </c>
      <c r="AU993" s="83" cm="1">
        <f t="array" aca="1" ref="AU993" ca="1">INDEX($F$3:$F$10001,MATCH(AT993,$F$3:$F$10004,0)-1)</f>
        <v>1200</v>
      </c>
      <c r="AV993" s="83">
        <f t="shared" ca="1" si="349"/>
        <v>-140</v>
      </c>
      <c r="AW993" s="83">
        <f t="shared" ca="1" si="350"/>
        <v>-128</v>
      </c>
      <c r="AX993" s="83">
        <f t="shared" ca="1" si="340"/>
        <v>350</v>
      </c>
      <c r="AY993" s="83">
        <f t="shared" ca="1" si="341"/>
        <v>320</v>
      </c>
      <c r="AZ993" s="83">
        <f t="shared" ca="1" si="342"/>
        <v>30</v>
      </c>
      <c r="BA993" s="83">
        <f t="shared" ca="1" si="343"/>
        <v>338.76502395384398</v>
      </c>
      <c r="BB993" s="83">
        <f t="shared" ca="1" si="344"/>
        <v>331.23497604615602</v>
      </c>
    </row>
    <row r="994" spans="1:54" s="81" customFormat="1" x14ac:dyDescent="0.25">
      <c r="A994" s="79">
        <v>992</v>
      </c>
      <c r="B994" s="80">
        <f t="shared" si="333"/>
        <v>16.533333333333335</v>
      </c>
      <c r="C994" s="79">
        <v>29.2</v>
      </c>
      <c r="D994" s="79" t="s">
        <v>8</v>
      </c>
      <c r="F994" s="117"/>
      <c r="G994" s="117"/>
      <c r="H994" s="112">
        <f t="shared" si="334"/>
        <v>0</v>
      </c>
      <c r="I994" s="121"/>
      <c r="J994" s="92">
        <f t="shared" si="335"/>
        <v>0</v>
      </c>
      <c r="K994" s="83"/>
      <c r="L994" s="94">
        <v>992</v>
      </c>
      <c r="M994" s="114">
        <f t="shared" ca="1" si="331"/>
        <v>1231.8908919228268</v>
      </c>
      <c r="N994" s="115">
        <f t="shared" ca="1" si="346"/>
        <v>-136.17309296926078</v>
      </c>
      <c r="O994" s="83"/>
      <c r="P994" s="102"/>
      <c r="Q994" s="102"/>
      <c r="R994" s="102"/>
      <c r="S994" s="102"/>
      <c r="T994" s="83"/>
      <c r="U994" s="83"/>
      <c r="V994" s="83"/>
      <c r="W994" s="83"/>
      <c r="X994" s="83"/>
      <c r="Y994" s="83"/>
      <c r="Z994" s="83"/>
      <c r="AA994" s="83"/>
      <c r="AB994" s="83"/>
      <c r="AC994" s="83">
        <f t="shared" si="347"/>
        <v>0</v>
      </c>
      <c r="AD994" s="83">
        <f t="shared" si="348"/>
        <v>0</v>
      </c>
      <c r="AE994" s="83"/>
      <c r="AF994" s="83">
        <f t="shared" si="336"/>
        <v>0</v>
      </c>
      <c r="AG994" s="83">
        <f t="shared" si="337"/>
        <v>0</v>
      </c>
      <c r="AH994" s="83"/>
      <c r="AI994" s="83"/>
      <c r="AJ994" s="83"/>
      <c r="AK994" s="83"/>
      <c r="AL994" s="83"/>
      <c r="AM994" s="83"/>
      <c r="AN994" s="83"/>
      <c r="AO994" s="83"/>
      <c r="AP994" s="83"/>
      <c r="AQ994" s="83">
        <f t="shared" ca="1" si="338"/>
        <v>12</v>
      </c>
      <c r="AR994" s="83">
        <f t="shared" ca="1" si="339"/>
        <v>-131.82690703073922</v>
      </c>
      <c r="AS994" s="83">
        <f t="shared" ca="1" si="332"/>
        <v>-136.17309296926078</v>
      </c>
      <c r="AT994" s="83" cm="1">
        <f t="array" aca="1" ref="AT994" ca="1">_xlfn.LET(_xlpm.rozsah, $F$3:$F$10001,_xlpm.podminka, (_xlpm.rozsah&gt;M994)*(ISNUMBER(_xlpm.rozsah)),_xlpm.indexy, IF(_xlpm.podminka, ROW(_xlpm.rozsah)-MIN(ROW(_xlpm.rozsah))+1),_xlpm.prvni, MIN(_xlpm.indexy),_xlpm.finalni, IF(_xlpm.prvni=1, 2, _xlpm.prvni),INDEX(_xlpm.rozsah, _xlpm.finalni))</f>
        <v>1300</v>
      </c>
      <c r="AU994" s="83" cm="1">
        <f t="array" aca="1" ref="AU994" ca="1">INDEX($F$3:$F$10001,MATCH(AT994,$F$3:$F$10004,0)-1)</f>
        <v>1200</v>
      </c>
      <c r="AV994" s="83">
        <f t="shared" ca="1" si="349"/>
        <v>-140</v>
      </c>
      <c r="AW994" s="83">
        <f t="shared" ca="1" si="350"/>
        <v>-128</v>
      </c>
      <c r="AX994" s="83">
        <f t="shared" ca="1" si="340"/>
        <v>350</v>
      </c>
      <c r="AY994" s="83">
        <f t="shared" ca="1" si="341"/>
        <v>320</v>
      </c>
      <c r="AZ994" s="83">
        <f t="shared" ca="1" si="342"/>
        <v>30</v>
      </c>
      <c r="BA994" s="83">
        <f t="shared" ca="1" si="343"/>
        <v>340.43273242315195</v>
      </c>
      <c r="BB994" s="83">
        <f t="shared" ca="1" si="344"/>
        <v>329.56726757684805</v>
      </c>
    </row>
    <row r="995" spans="1:54" x14ac:dyDescent="0.25">
      <c r="A995" s="58">
        <v>993</v>
      </c>
      <c r="B995" s="59">
        <f t="shared" si="333"/>
        <v>16.55</v>
      </c>
      <c r="C995" s="58">
        <v>44.1</v>
      </c>
      <c r="D995" s="58">
        <v>0</v>
      </c>
      <c r="F995" s="117"/>
      <c r="G995" s="117"/>
      <c r="H995" s="112">
        <f t="shared" si="334"/>
        <v>0</v>
      </c>
      <c r="I995" s="121"/>
      <c r="J995" s="92">
        <f t="shared" si="335"/>
        <v>0</v>
      </c>
      <c r="L995" s="94">
        <v>993</v>
      </c>
      <c r="M995" s="114">
        <f t="shared" ca="1" si="331"/>
        <v>1350.2187785546803</v>
      </c>
      <c r="N995" s="115">
        <f>( IF(ISNUMBER(D995), D995,1)/100)*$BE$5 - $T$23 + $T$21</f>
        <v>0</v>
      </c>
      <c r="P995" s="102"/>
      <c r="Q995" s="102"/>
      <c r="R995" s="102"/>
      <c r="S995" s="102"/>
      <c r="AC995" s="83">
        <f t="shared" si="347"/>
        <v>0</v>
      </c>
      <c r="AD995" s="83">
        <f t="shared" si="348"/>
        <v>0</v>
      </c>
      <c r="AF995" s="83">
        <f t="shared" si="336"/>
        <v>0</v>
      </c>
      <c r="AG995" s="83">
        <f t="shared" si="337"/>
        <v>0</v>
      </c>
      <c r="AQ995" s="83">
        <f t="shared" ca="1" si="338"/>
        <v>4</v>
      </c>
      <c r="AR995" s="83">
        <f t="shared" ca="1" si="339"/>
        <v>-142.00875114218721</v>
      </c>
      <c r="AS995" s="83">
        <f t="shared" ca="1" si="332"/>
        <v>-141.99124885781279</v>
      </c>
      <c r="AT995" s="83" cm="1">
        <f t="array" aca="1" ref="AT995" ca="1">_xlfn.LET(_xlpm.rozsah, $F$3:$F$10001,_xlpm.podminka, (_xlpm.rozsah&gt;M995)*(ISNUMBER(_xlpm.rozsah)),_xlpm.indexy, IF(_xlpm.podminka, ROW(_xlpm.rozsah)-MIN(ROW(_xlpm.rozsah))+1),_xlpm.prvni, MIN(_xlpm.indexy),_xlpm.finalni, IF(_xlpm.prvni=1, 2, _xlpm.prvni),INDEX(_xlpm.rozsah, _xlpm.finalni))</f>
        <v>1400</v>
      </c>
      <c r="AU995" s="83" cm="1">
        <f t="array" aca="1" ref="AU995" ca="1">INDEX($F$3:$F$10001,MATCH(AT995,$F$3:$F$10004,0)-1)</f>
        <v>1300</v>
      </c>
      <c r="AV995" s="83">
        <f t="shared" ca="1" si="349"/>
        <v>-144</v>
      </c>
      <c r="AW995" s="83">
        <f t="shared" ca="1" si="350"/>
        <v>-140</v>
      </c>
      <c r="AX995" s="83">
        <f t="shared" ca="1" si="340"/>
        <v>360</v>
      </c>
      <c r="AY995" s="83">
        <f t="shared" ca="1" si="341"/>
        <v>350</v>
      </c>
      <c r="AZ995" s="83">
        <f t="shared" ca="1" si="342"/>
        <v>10</v>
      </c>
      <c r="BA995" s="83">
        <f t="shared" ca="1" si="343"/>
        <v>354.97812214453199</v>
      </c>
      <c r="BB995" s="83">
        <f t="shared" ca="1" si="344"/>
        <v>355.02187785546801</v>
      </c>
    </row>
    <row r="996" spans="1:54" s="81" customFormat="1" x14ac:dyDescent="0.25">
      <c r="A996" s="79">
        <v>994</v>
      </c>
      <c r="B996" s="80">
        <f t="shared" si="333"/>
        <v>16.566666666666666</v>
      </c>
      <c r="C996" s="79">
        <v>59.1</v>
      </c>
      <c r="D996" s="79" t="s">
        <v>8</v>
      </c>
      <c r="F996" s="117"/>
      <c r="G996" s="117"/>
      <c r="H996" s="112">
        <f t="shared" si="334"/>
        <v>0</v>
      </c>
      <c r="I996" s="121"/>
      <c r="J996" s="92">
        <f t="shared" si="335"/>
        <v>0</v>
      </c>
      <c r="K996" s="83"/>
      <c r="L996" s="94">
        <v>994</v>
      </c>
      <c r="M996" s="114">
        <f t="shared" ca="1" si="331"/>
        <v>1469.3408120766803</v>
      </c>
      <c r="N996" s="115">
        <f t="shared" ref="N996:N1001" ca="1" si="351">AS996</f>
        <v>-144</v>
      </c>
      <c r="O996" s="83"/>
      <c r="P996" s="102"/>
      <c r="Q996" s="102"/>
      <c r="R996" s="102"/>
      <c r="S996" s="102"/>
      <c r="T996" s="83"/>
      <c r="U996" s="83"/>
      <c r="V996" s="83"/>
      <c r="W996" s="83"/>
      <c r="X996" s="83"/>
      <c r="Y996" s="83"/>
      <c r="Z996" s="83"/>
      <c r="AA996" s="83"/>
      <c r="AB996" s="83"/>
      <c r="AC996" s="83">
        <f t="shared" si="347"/>
        <v>0</v>
      </c>
      <c r="AD996" s="83">
        <f t="shared" si="348"/>
        <v>0</v>
      </c>
      <c r="AE996" s="83"/>
      <c r="AF996" s="83">
        <f t="shared" si="336"/>
        <v>0</v>
      </c>
      <c r="AG996" s="83">
        <f t="shared" si="337"/>
        <v>0</v>
      </c>
      <c r="AH996" s="83"/>
      <c r="AI996" s="83"/>
      <c r="AJ996" s="83"/>
      <c r="AK996" s="83"/>
      <c r="AL996" s="83"/>
      <c r="AM996" s="83"/>
      <c r="AN996" s="83"/>
      <c r="AO996" s="83"/>
      <c r="AP996" s="83"/>
      <c r="AQ996" s="83">
        <f t="shared" ca="1" si="338"/>
        <v>0</v>
      </c>
      <c r="AR996" s="83">
        <f t="shared" ca="1" si="339"/>
        <v>-144</v>
      </c>
      <c r="AS996" s="83">
        <f t="shared" ca="1" si="332"/>
        <v>-144</v>
      </c>
      <c r="AT996" s="83" cm="1">
        <f t="array" aca="1" ref="AT996" ca="1">_xlfn.LET(_xlpm.rozsah, $F$3:$F$10001,_xlpm.podminka, (_xlpm.rozsah&gt;M996)*(ISNUMBER(_xlpm.rozsah)),_xlpm.indexy, IF(_xlpm.podminka, ROW(_xlpm.rozsah)-MIN(ROW(_xlpm.rozsah))+1),_xlpm.prvni, MIN(_xlpm.indexy),_xlpm.finalni, IF(_xlpm.prvni=1, 2, _xlpm.prvni),INDEX(_xlpm.rozsah, _xlpm.finalni))</f>
        <v>1500</v>
      </c>
      <c r="AU996" s="83" cm="1">
        <f t="array" aca="1" ref="AU996" ca="1">INDEX($F$3:$F$10001,MATCH(AT996,$F$3:$F$10004,0)-1)</f>
        <v>1400</v>
      </c>
      <c r="AV996" s="83">
        <f t="shared" ca="1" si="349"/>
        <v>-144</v>
      </c>
      <c r="AW996" s="83">
        <f t="shared" ca="1" si="350"/>
        <v>-144</v>
      </c>
      <c r="AX996" s="83">
        <f t="shared" ca="1" si="340"/>
        <v>360</v>
      </c>
      <c r="AY996" s="83">
        <f t="shared" ca="1" si="341"/>
        <v>360</v>
      </c>
      <c r="AZ996" s="83">
        <f t="shared" ca="1" si="342"/>
        <v>0</v>
      </c>
      <c r="BA996" s="83">
        <f t="shared" ca="1" si="343"/>
        <v>360</v>
      </c>
      <c r="BB996" s="83">
        <f t="shared" ca="1" si="344"/>
        <v>360</v>
      </c>
    </row>
    <row r="997" spans="1:54" s="81" customFormat="1" x14ac:dyDescent="0.25">
      <c r="A997" s="79">
        <v>995</v>
      </c>
      <c r="B997" s="80">
        <f t="shared" si="333"/>
        <v>16.583333333333332</v>
      </c>
      <c r="C997" s="79">
        <v>56.8</v>
      </c>
      <c r="D997" s="79" t="s">
        <v>8</v>
      </c>
      <c r="F997" s="117"/>
      <c r="G997" s="117"/>
      <c r="H997" s="112">
        <f t="shared" si="334"/>
        <v>0</v>
      </c>
      <c r="I997" s="121"/>
      <c r="J997" s="92">
        <f t="shared" si="335"/>
        <v>0</v>
      </c>
      <c r="K997" s="83"/>
      <c r="L997" s="94">
        <v>995</v>
      </c>
      <c r="M997" s="114">
        <f t="shared" ca="1" si="331"/>
        <v>1451.0754336033069</v>
      </c>
      <c r="N997" s="115">
        <f t="shared" ca="1" si="351"/>
        <v>-144</v>
      </c>
      <c r="O997" s="83"/>
      <c r="P997" s="102"/>
      <c r="Q997" s="102"/>
      <c r="R997" s="102"/>
      <c r="S997" s="102"/>
      <c r="T997" s="83"/>
      <c r="U997" s="83"/>
      <c r="V997" s="83"/>
      <c r="W997" s="83"/>
      <c r="X997" s="83"/>
      <c r="Y997" s="83"/>
      <c r="Z997" s="83"/>
      <c r="AA997" s="83"/>
      <c r="AB997" s="83"/>
      <c r="AC997" s="83">
        <f t="shared" si="347"/>
        <v>0</v>
      </c>
      <c r="AD997" s="83">
        <f t="shared" si="348"/>
        <v>0</v>
      </c>
      <c r="AE997" s="83"/>
      <c r="AF997" s="83">
        <f t="shared" si="336"/>
        <v>0</v>
      </c>
      <c r="AG997" s="83">
        <f t="shared" si="337"/>
        <v>0</v>
      </c>
      <c r="AH997" s="83"/>
      <c r="AI997" s="83"/>
      <c r="AJ997" s="83"/>
      <c r="AK997" s="83"/>
      <c r="AL997" s="83"/>
      <c r="AM997" s="83"/>
      <c r="AN997" s="83"/>
      <c r="AO997" s="83"/>
      <c r="AP997" s="83"/>
      <c r="AQ997" s="83">
        <f t="shared" ca="1" si="338"/>
        <v>0</v>
      </c>
      <c r="AR997" s="83">
        <f t="shared" ca="1" si="339"/>
        <v>-144</v>
      </c>
      <c r="AS997" s="83">
        <f t="shared" ca="1" si="332"/>
        <v>-144</v>
      </c>
      <c r="AT997" s="83" cm="1">
        <f t="array" aca="1" ref="AT997" ca="1">_xlfn.LET(_xlpm.rozsah, $F$3:$F$10001,_xlpm.podminka, (_xlpm.rozsah&gt;M997)*(ISNUMBER(_xlpm.rozsah)),_xlpm.indexy, IF(_xlpm.podminka, ROW(_xlpm.rozsah)-MIN(ROW(_xlpm.rozsah))+1),_xlpm.prvni, MIN(_xlpm.indexy),_xlpm.finalni, IF(_xlpm.prvni=1, 2, _xlpm.prvni),INDEX(_xlpm.rozsah, _xlpm.finalni))</f>
        <v>1500</v>
      </c>
      <c r="AU997" s="83" cm="1">
        <f t="array" aca="1" ref="AU997" ca="1">INDEX($F$3:$F$10001,MATCH(AT997,$F$3:$F$10004,0)-1)</f>
        <v>1400</v>
      </c>
      <c r="AV997" s="83">
        <f t="shared" ca="1" si="349"/>
        <v>-144</v>
      </c>
      <c r="AW997" s="83">
        <f t="shared" ca="1" si="350"/>
        <v>-144</v>
      </c>
      <c r="AX997" s="83">
        <f t="shared" ca="1" si="340"/>
        <v>360</v>
      </c>
      <c r="AY997" s="83">
        <f t="shared" ca="1" si="341"/>
        <v>360</v>
      </c>
      <c r="AZ997" s="83">
        <f t="shared" ca="1" si="342"/>
        <v>0</v>
      </c>
      <c r="BA997" s="83">
        <f t="shared" ca="1" si="343"/>
        <v>360</v>
      </c>
      <c r="BB997" s="83">
        <f t="shared" ca="1" si="344"/>
        <v>360</v>
      </c>
    </row>
    <row r="998" spans="1:54" s="81" customFormat="1" x14ac:dyDescent="0.25">
      <c r="A998" s="79">
        <v>996</v>
      </c>
      <c r="B998" s="80">
        <f t="shared" si="333"/>
        <v>16.600000000000001</v>
      </c>
      <c r="C998" s="79">
        <v>53.5</v>
      </c>
      <c r="D998" s="79" t="s">
        <v>8</v>
      </c>
      <c r="F998" s="117"/>
      <c r="G998" s="117"/>
      <c r="H998" s="112">
        <f t="shared" si="334"/>
        <v>0</v>
      </c>
      <c r="I998" s="121"/>
      <c r="J998" s="92">
        <f t="shared" si="335"/>
        <v>0</v>
      </c>
      <c r="K998" s="83"/>
      <c r="L998" s="94">
        <v>996</v>
      </c>
      <c r="M998" s="114">
        <f t="shared" ca="1" si="331"/>
        <v>1424.8685862284669</v>
      </c>
      <c r="N998" s="115">
        <f t="shared" ca="1" si="351"/>
        <v>-144</v>
      </c>
      <c r="O998" s="83"/>
      <c r="P998" s="102"/>
      <c r="Q998" s="102"/>
      <c r="R998" s="102"/>
      <c r="S998" s="102"/>
      <c r="T998" s="83"/>
      <c r="U998" s="83"/>
      <c r="V998" s="83"/>
      <c r="W998" s="83"/>
      <c r="X998" s="83"/>
      <c r="Y998" s="83"/>
      <c r="Z998" s="83"/>
      <c r="AA998" s="83"/>
      <c r="AB998" s="83"/>
      <c r="AC998" s="83">
        <f t="shared" si="347"/>
        <v>0</v>
      </c>
      <c r="AD998" s="83">
        <f t="shared" si="348"/>
        <v>0</v>
      </c>
      <c r="AE998" s="83"/>
      <c r="AF998" s="83">
        <f t="shared" si="336"/>
        <v>0</v>
      </c>
      <c r="AG998" s="83">
        <f t="shared" si="337"/>
        <v>0</v>
      </c>
      <c r="AH998" s="83"/>
      <c r="AI998" s="83"/>
      <c r="AJ998" s="83"/>
      <c r="AK998" s="83"/>
      <c r="AL998" s="83"/>
      <c r="AM998" s="83"/>
      <c r="AN998" s="83"/>
      <c r="AO998" s="83"/>
      <c r="AP998" s="83"/>
      <c r="AQ998" s="83">
        <f t="shared" ca="1" si="338"/>
        <v>0</v>
      </c>
      <c r="AR998" s="83">
        <f t="shared" ca="1" si="339"/>
        <v>-144</v>
      </c>
      <c r="AS998" s="83">
        <f t="shared" ca="1" si="332"/>
        <v>-144</v>
      </c>
      <c r="AT998" s="83" cm="1">
        <f t="array" aca="1" ref="AT998" ca="1">_xlfn.LET(_xlpm.rozsah, $F$3:$F$10001,_xlpm.podminka, (_xlpm.rozsah&gt;M998)*(ISNUMBER(_xlpm.rozsah)),_xlpm.indexy, IF(_xlpm.podminka, ROW(_xlpm.rozsah)-MIN(ROW(_xlpm.rozsah))+1),_xlpm.prvni, MIN(_xlpm.indexy),_xlpm.finalni, IF(_xlpm.prvni=1, 2, _xlpm.prvni),INDEX(_xlpm.rozsah, _xlpm.finalni))</f>
        <v>1500</v>
      </c>
      <c r="AU998" s="83" cm="1">
        <f t="array" aca="1" ref="AU998" ca="1">INDEX($F$3:$F$10001,MATCH(AT998,$F$3:$F$10004,0)-1)</f>
        <v>1400</v>
      </c>
      <c r="AV998" s="83">
        <f t="shared" ca="1" si="349"/>
        <v>-144</v>
      </c>
      <c r="AW998" s="83">
        <f t="shared" ca="1" si="350"/>
        <v>-144</v>
      </c>
      <c r="AX998" s="83">
        <f t="shared" ca="1" si="340"/>
        <v>360</v>
      </c>
      <c r="AY998" s="83">
        <f t="shared" ca="1" si="341"/>
        <v>360</v>
      </c>
      <c r="AZ998" s="83">
        <f t="shared" ca="1" si="342"/>
        <v>0</v>
      </c>
      <c r="BA998" s="83">
        <f t="shared" ca="1" si="343"/>
        <v>360</v>
      </c>
      <c r="BB998" s="83">
        <f t="shared" ca="1" si="344"/>
        <v>360</v>
      </c>
    </row>
    <row r="999" spans="1:54" s="81" customFormat="1" x14ac:dyDescent="0.25">
      <c r="A999" s="79">
        <v>997</v>
      </c>
      <c r="B999" s="80">
        <f t="shared" si="333"/>
        <v>16.616666666666667</v>
      </c>
      <c r="C999" s="79">
        <v>47.8</v>
      </c>
      <c r="D999" s="79" t="s">
        <v>8</v>
      </c>
      <c r="F999" s="117"/>
      <c r="G999" s="117"/>
      <c r="H999" s="112">
        <f t="shared" si="334"/>
        <v>0</v>
      </c>
      <c r="I999" s="121"/>
      <c r="J999" s="92">
        <f t="shared" si="335"/>
        <v>0</v>
      </c>
      <c r="K999" s="83"/>
      <c r="L999" s="94">
        <v>997</v>
      </c>
      <c r="M999" s="114">
        <f t="shared" ca="1" si="331"/>
        <v>1379.6022134901068</v>
      </c>
      <c r="N999" s="115">
        <f t="shared" ca="1" si="351"/>
        <v>-140.81591146039574</v>
      </c>
      <c r="O999" s="83"/>
      <c r="P999" s="102"/>
      <c r="Q999" s="102"/>
      <c r="R999" s="102"/>
      <c r="S999" s="102"/>
      <c r="T999" s="83"/>
      <c r="U999" s="83"/>
      <c r="V999" s="83"/>
      <c r="W999" s="83"/>
      <c r="X999" s="83"/>
      <c r="Y999" s="83"/>
      <c r="Z999" s="83"/>
      <c r="AA999" s="83"/>
      <c r="AB999" s="83"/>
      <c r="AC999" s="83">
        <f t="shared" si="347"/>
        <v>0</v>
      </c>
      <c r="AD999" s="83">
        <f t="shared" si="348"/>
        <v>0</v>
      </c>
      <c r="AE999" s="83"/>
      <c r="AF999" s="83">
        <f t="shared" si="336"/>
        <v>0</v>
      </c>
      <c r="AG999" s="83">
        <f t="shared" si="337"/>
        <v>0</v>
      </c>
      <c r="AH999" s="83"/>
      <c r="AI999" s="83"/>
      <c r="AJ999" s="83"/>
      <c r="AK999" s="83"/>
      <c r="AL999" s="83"/>
      <c r="AM999" s="83"/>
      <c r="AN999" s="83"/>
      <c r="AO999" s="83"/>
      <c r="AP999" s="83"/>
      <c r="AQ999" s="83">
        <f t="shared" ca="1" si="338"/>
        <v>4</v>
      </c>
      <c r="AR999" s="83">
        <f t="shared" ca="1" si="339"/>
        <v>-143.18408853960426</v>
      </c>
      <c r="AS999" s="83">
        <f t="shared" ca="1" si="332"/>
        <v>-140.81591146039574</v>
      </c>
      <c r="AT999" s="83" cm="1">
        <f t="array" aca="1" ref="AT999" ca="1">_xlfn.LET(_xlpm.rozsah, $F$3:$F$10001,_xlpm.podminka, (_xlpm.rozsah&gt;M999)*(ISNUMBER(_xlpm.rozsah)),_xlpm.indexy, IF(_xlpm.podminka, ROW(_xlpm.rozsah)-MIN(ROW(_xlpm.rozsah))+1),_xlpm.prvni, MIN(_xlpm.indexy),_xlpm.finalni, IF(_xlpm.prvni=1, 2, _xlpm.prvni),INDEX(_xlpm.rozsah, _xlpm.finalni))</f>
        <v>1400</v>
      </c>
      <c r="AU999" s="83" cm="1">
        <f t="array" aca="1" ref="AU999" ca="1">INDEX($F$3:$F$10001,MATCH(AT999,$F$3:$F$10004,0)-1)</f>
        <v>1300</v>
      </c>
      <c r="AV999" s="83">
        <f t="shared" ca="1" si="349"/>
        <v>-144</v>
      </c>
      <c r="AW999" s="83">
        <f t="shared" ca="1" si="350"/>
        <v>-140</v>
      </c>
      <c r="AX999" s="83">
        <f t="shared" ca="1" si="340"/>
        <v>360</v>
      </c>
      <c r="AY999" s="83">
        <f t="shared" ca="1" si="341"/>
        <v>350</v>
      </c>
      <c r="AZ999" s="83">
        <f t="shared" ca="1" si="342"/>
        <v>10</v>
      </c>
      <c r="BA999" s="83">
        <f t="shared" ca="1" si="343"/>
        <v>352.03977865098932</v>
      </c>
      <c r="BB999" s="83">
        <f t="shared" ca="1" si="344"/>
        <v>357.96022134901068</v>
      </c>
    </row>
    <row r="1000" spans="1:54" s="81" customFormat="1" x14ac:dyDescent="0.25">
      <c r="A1000" s="79">
        <v>998</v>
      </c>
      <c r="B1000" s="80">
        <f t="shared" si="333"/>
        <v>16.633333333333333</v>
      </c>
      <c r="C1000" s="79">
        <v>41.9</v>
      </c>
      <c r="D1000" s="79" t="s">
        <v>8</v>
      </c>
      <c r="F1000" s="117"/>
      <c r="G1000" s="117"/>
      <c r="H1000" s="112">
        <f t="shared" si="334"/>
        <v>0</v>
      </c>
      <c r="I1000" s="121"/>
      <c r="J1000" s="92">
        <f t="shared" si="335"/>
        <v>0</v>
      </c>
      <c r="K1000" s="83"/>
      <c r="L1000" s="94">
        <v>998</v>
      </c>
      <c r="M1000" s="114">
        <f t="shared" ca="1" si="331"/>
        <v>1332.7475469714536</v>
      </c>
      <c r="N1000" s="115">
        <f t="shared" ca="1" si="351"/>
        <v>-142.69009812114186</v>
      </c>
      <c r="O1000" s="83"/>
      <c r="P1000" s="102"/>
      <c r="Q1000" s="102"/>
      <c r="R1000" s="102"/>
      <c r="S1000" s="102"/>
      <c r="T1000" s="83"/>
      <c r="U1000" s="83"/>
      <c r="V1000" s="83"/>
      <c r="W1000" s="83"/>
      <c r="X1000" s="83"/>
      <c r="Y1000" s="83"/>
      <c r="Z1000" s="83"/>
      <c r="AA1000" s="83"/>
      <c r="AB1000" s="83"/>
      <c r="AC1000" s="83">
        <f t="shared" si="347"/>
        <v>0</v>
      </c>
      <c r="AD1000" s="83">
        <f t="shared" si="348"/>
        <v>0</v>
      </c>
      <c r="AE1000" s="83"/>
      <c r="AF1000" s="83">
        <f t="shared" si="336"/>
        <v>0</v>
      </c>
      <c r="AG1000" s="83">
        <f t="shared" si="337"/>
        <v>0</v>
      </c>
      <c r="AH1000" s="83"/>
      <c r="AI1000" s="83"/>
      <c r="AJ1000" s="83"/>
      <c r="AK1000" s="83"/>
      <c r="AL1000" s="83"/>
      <c r="AM1000" s="83"/>
      <c r="AN1000" s="83"/>
      <c r="AO1000" s="83"/>
      <c r="AP1000" s="83"/>
      <c r="AQ1000" s="83">
        <f t="shared" ca="1" si="338"/>
        <v>4</v>
      </c>
      <c r="AR1000" s="83">
        <f t="shared" ca="1" si="339"/>
        <v>-141.30990187885814</v>
      </c>
      <c r="AS1000" s="83">
        <f t="shared" ca="1" si="332"/>
        <v>-142.69009812114186</v>
      </c>
      <c r="AT1000" s="83" cm="1">
        <f t="array" aca="1" ref="AT1000" ca="1">_xlfn.LET(_xlpm.rozsah, $F$3:$F$10001,_xlpm.podminka, (_xlpm.rozsah&gt;M1000)*(ISNUMBER(_xlpm.rozsah)),_xlpm.indexy, IF(_xlpm.podminka, ROW(_xlpm.rozsah)-MIN(ROW(_xlpm.rozsah))+1),_xlpm.prvni, MIN(_xlpm.indexy),_xlpm.finalni, IF(_xlpm.prvni=1, 2, _xlpm.prvni),INDEX(_xlpm.rozsah, _xlpm.finalni))</f>
        <v>1400</v>
      </c>
      <c r="AU1000" s="83" cm="1">
        <f t="array" aca="1" ref="AU1000" ca="1">INDEX($F$3:$F$10001,MATCH(AT1000,$F$3:$F$10004,0)-1)</f>
        <v>1300</v>
      </c>
      <c r="AV1000" s="83">
        <f t="shared" ca="1" si="349"/>
        <v>-144</v>
      </c>
      <c r="AW1000" s="83">
        <f t="shared" ca="1" si="350"/>
        <v>-140</v>
      </c>
      <c r="AX1000" s="83">
        <f t="shared" ca="1" si="340"/>
        <v>360</v>
      </c>
      <c r="AY1000" s="83">
        <f t="shared" ca="1" si="341"/>
        <v>350</v>
      </c>
      <c r="AZ1000" s="83">
        <f t="shared" ca="1" si="342"/>
        <v>10</v>
      </c>
      <c r="BA1000" s="83">
        <f t="shared" ca="1" si="343"/>
        <v>356.72524530285466</v>
      </c>
      <c r="BB1000" s="83">
        <f t="shared" ca="1" si="344"/>
        <v>353.27475469714534</v>
      </c>
    </row>
    <row r="1001" spans="1:54" s="81" customFormat="1" x14ac:dyDescent="0.25">
      <c r="A1001" s="79">
        <v>999</v>
      </c>
      <c r="B1001" s="80">
        <f t="shared" si="333"/>
        <v>16.649999999999999</v>
      </c>
      <c r="C1001" s="79">
        <v>35.9</v>
      </c>
      <c r="D1001" s="79" t="s">
        <v>8</v>
      </c>
      <c r="F1001" s="117"/>
      <c r="G1001" s="117"/>
      <c r="H1001" s="112">
        <f t="shared" si="334"/>
        <v>0</v>
      </c>
      <c r="I1001" s="121"/>
      <c r="J1001" s="92">
        <f t="shared" si="335"/>
        <v>0</v>
      </c>
      <c r="K1001" s="83"/>
      <c r="L1001" s="94">
        <v>999</v>
      </c>
      <c r="M1001" s="114">
        <f t="shared" ca="1" si="331"/>
        <v>1285.0987335626535</v>
      </c>
      <c r="N1001" s="115">
        <f t="shared" ca="1" si="351"/>
        <v>-129.78815197248159</v>
      </c>
      <c r="O1001" s="83"/>
      <c r="P1001" s="102"/>
      <c r="Q1001" s="102"/>
      <c r="R1001" s="102"/>
      <c r="S1001" s="102"/>
      <c r="T1001" s="83"/>
      <c r="U1001" s="83"/>
      <c r="V1001" s="83"/>
      <c r="W1001" s="83"/>
      <c r="X1001" s="83"/>
      <c r="Y1001" s="83"/>
      <c r="Z1001" s="83"/>
      <c r="AA1001" s="83"/>
      <c r="AB1001" s="83"/>
      <c r="AC1001" s="83">
        <f t="shared" si="347"/>
        <v>0</v>
      </c>
      <c r="AD1001" s="83">
        <f t="shared" si="348"/>
        <v>0</v>
      </c>
      <c r="AE1001" s="83"/>
      <c r="AF1001" s="83">
        <f t="shared" si="336"/>
        <v>0</v>
      </c>
      <c r="AG1001" s="83">
        <f t="shared" si="337"/>
        <v>0</v>
      </c>
      <c r="AH1001" s="83"/>
      <c r="AI1001" s="83"/>
      <c r="AJ1001" s="83"/>
      <c r="AK1001" s="83"/>
      <c r="AL1001" s="83"/>
      <c r="AM1001" s="83"/>
      <c r="AN1001" s="83"/>
      <c r="AO1001" s="83"/>
      <c r="AP1001" s="83"/>
      <c r="AQ1001" s="83">
        <f t="shared" ca="1" si="338"/>
        <v>12</v>
      </c>
      <c r="AR1001" s="83">
        <f t="shared" ca="1" si="339"/>
        <v>-138.21184802751841</v>
      </c>
      <c r="AS1001" s="83">
        <f t="shared" ca="1" si="332"/>
        <v>-129.78815197248159</v>
      </c>
      <c r="AT1001" s="83" cm="1">
        <f t="array" aca="1" ref="AT1001" ca="1">_xlfn.LET(_xlpm.rozsah, $F$3:$F$10001,_xlpm.podminka, (_xlpm.rozsah&gt;M1001)*(ISNUMBER(_xlpm.rozsah)),_xlpm.indexy, IF(_xlpm.podminka, ROW(_xlpm.rozsah)-MIN(ROW(_xlpm.rozsah))+1),_xlpm.prvni, MIN(_xlpm.indexy),_xlpm.finalni, IF(_xlpm.prvni=1, 2, _xlpm.prvni),INDEX(_xlpm.rozsah, _xlpm.finalni))</f>
        <v>1300</v>
      </c>
      <c r="AU1001" s="83" cm="1">
        <f t="array" aca="1" ref="AU1001" ca="1">INDEX($F$3:$F$10001,MATCH(AT1001,$F$3:$F$10004,0)-1)</f>
        <v>1200</v>
      </c>
      <c r="AV1001" s="83">
        <f t="shared" ca="1" si="349"/>
        <v>-140</v>
      </c>
      <c r="AW1001" s="83">
        <f t="shared" ca="1" si="350"/>
        <v>-128</v>
      </c>
      <c r="AX1001" s="83">
        <f t="shared" ca="1" si="340"/>
        <v>350</v>
      </c>
      <c r="AY1001" s="83">
        <f t="shared" ca="1" si="341"/>
        <v>320</v>
      </c>
      <c r="AZ1001" s="83">
        <f t="shared" ca="1" si="342"/>
        <v>30</v>
      </c>
      <c r="BA1001" s="83">
        <f t="shared" ca="1" si="343"/>
        <v>324.47037993120398</v>
      </c>
      <c r="BB1001" s="83">
        <f t="shared" ca="1" si="344"/>
        <v>345.52962006879602</v>
      </c>
    </row>
    <row r="1002" spans="1:54" x14ac:dyDescent="0.25">
      <c r="A1002" s="58">
        <v>1000</v>
      </c>
      <c r="B1002" s="59">
        <f t="shared" si="333"/>
        <v>16.666666666666668</v>
      </c>
      <c r="C1002" s="58">
        <v>44.3</v>
      </c>
      <c r="D1002" s="58">
        <v>0</v>
      </c>
      <c r="F1002" s="117"/>
      <c r="G1002" s="117"/>
      <c r="H1002" s="112">
        <f t="shared" si="334"/>
        <v>0</v>
      </c>
      <c r="I1002" s="121"/>
      <c r="J1002" s="92">
        <f t="shared" si="335"/>
        <v>0</v>
      </c>
      <c r="L1002" s="94">
        <v>1000</v>
      </c>
      <c r="M1002" s="114">
        <f t="shared" ca="1" si="331"/>
        <v>1351.8070723349733</v>
      </c>
      <c r="N1002" s="115">
        <f>( IF(ISNUMBER(D1002), D1002,1)/100)*$BE$5 - $T$23 + $T$21</f>
        <v>0</v>
      </c>
      <c r="P1002" s="102"/>
      <c r="Q1002" s="102"/>
      <c r="R1002" s="102"/>
      <c r="S1002" s="102"/>
      <c r="AC1002" s="83">
        <f t="shared" si="347"/>
        <v>0</v>
      </c>
      <c r="AD1002" s="83">
        <f t="shared" si="348"/>
        <v>0</v>
      </c>
      <c r="AF1002" s="83">
        <f t="shared" si="336"/>
        <v>0</v>
      </c>
      <c r="AG1002" s="83">
        <f t="shared" si="337"/>
        <v>0</v>
      </c>
      <c r="AQ1002" s="83">
        <f t="shared" ca="1" si="338"/>
        <v>4</v>
      </c>
      <c r="AR1002" s="83">
        <f t="shared" ca="1" si="339"/>
        <v>-142.07228289339892</v>
      </c>
      <c r="AS1002" s="83">
        <f t="shared" ca="1" si="332"/>
        <v>-141.92771710660108</v>
      </c>
      <c r="AT1002" s="83" cm="1">
        <f t="array" aca="1" ref="AT1002" ca="1">_xlfn.LET(_xlpm.rozsah, $F$3:$F$10001,_xlpm.podminka, (_xlpm.rozsah&gt;M1002)*(ISNUMBER(_xlpm.rozsah)),_xlpm.indexy, IF(_xlpm.podminka, ROW(_xlpm.rozsah)-MIN(ROW(_xlpm.rozsah))+1),_xlpm.prvni, MIN(_xlpm.indexy),_xlpm.finalni, IF(_xlpm.prvni=1, 2, _xlpm.prvni),INDEX(_xlpm.rozsah, _xlpm.finalni))</f>
        <v>1400</v>
      </c>
      <c r="AU1002" s="83" cm="1">
        <f t="array" aca="1" ref="AU1002" ca="1">INDEX($F$3:$F$10001,MATCH(AT1002,$F$3:$F$10004,0)-1)</f>
        <v>1300</v>
      </c>
      <c r="AV1002" s="83">
        <f t="shared" ca="1" si="349"/>
        <v>-144</v>
      </c>
      <c r="AW1002" s="83">
        <f t="shared" ca="1" si="350"/>
        <v>-140</v>
      </c>
      <c r="AX1002" s="83">
        <f t="shared" ca="1" si="340"/>
        <v>360</v>
      </c>
      <c r="AY1002" s="83">
        <f t="shared" ca="1" si="341"/>
        <v>350</v>
      </c>
      <c r="AZ1002" s="83">
        <f t="shared" ca="1" si="342"/>
        <v>10</v>
      </c>
      <c r="BA1002" s="83">
        <f t="shared" ca="1" si="343"/>
        <v>354.81929276650266</v>
      </c>
      <c r="BB1002" s="83">
        <f t="shared" ca="1" si="344"/>
        <v>355.18070723349734</v>
      </c>
    </row>
    <row r="1003" spans="1:54" s="81" customFormat="1" x14ac:dyDescent="0.25">
      <c r="A1003" s="79">
        <v>1001</v>
      </c>
      <c r="B1003" s="80">
        <f t="shared" si="333"/>
        <v>16.683333333333334</v>
      </c>
      <c r="C1003" s="79">
        <v>52.6</v>
      </c>
      <c r="D1003" s="79" t="s">
        <v>8</v>
      </c>
      <c r="F1003" s="117"/>
      <c r="G1003" s="117"/>
      <c r="H1003" s="112">
        <f t="shared" si="334"/>
        <v>0</v>
      </c>
      <c r="I1003" s="121"/>
      <c r="J1003" s="92">
        <f t="shared" si="335"/>
        <v>0</v>
      </c>
      <c r="K1003" s="83"/>
      <c r="L1003" s="94">
        <v>1001</v>
      </c>
      <c r="M1003" s="114">
        <f t="shared" ca="1" si="331"/>
        <v>1417.7212642171469</v>
      </c>
      <c r="N1003" s="115">
        <f ca="1">AS1003</f>
        <v>-144</v>
      </c>
      <c r="O1003" s="83"/>
      <c r="P1003" s="102"/>
      <c r="Q1003" s="102"/>
      <c r="R1003" s="102"/>
      <c r="S1003" s="102"/>
      <c r="T1003" s="83"/>
      <c r="U1003" s="83"/>
      <c r="V1003" s="83"/>
      <c r="W1003" s="83"/>
      <c r="X1003" s="83"/>
      <c r="Y1003" s="83"/>
      <c r="Z1003" s="83"/>
      <c r="AA1003" s="83"/>
      <c r="AB1003" s="83"/>
      <c r="AC1003" s="83">
        <f t="shared" si="347"/>
        <v>0</v>
      </c>
      <c r="AD1003" s="83">
        <f t="shared" si="348"/>
        <v>0</v>
      </c>
      <c r="AE1003" s="83"/>
      <c r="AF1003" s="83">
        <f t="shared" si="336"/>
        <v>0</v>
      </c>
      <c r="AG1003" s="83">
        <f t="shared" si="337"/>
        <v>0</v>
      </c>
      <c r="AH1003" s="83"/>
      <c r="AI1003" s="83"/>
      <c r="AJ1003" s="83"/>
      <c r="AK1003" s="83"/>
      <c r="AL1003" s="83"/>
      <c r="AM1003" s="83"/>
      <c r="AN1003" s="83"/>
      <c r="AO1003" s="83"/>
      <c r="AP1003" s="83"/>
      <c r="AQ1003" s="83">
        <f t="shared" ca="1" si="338"/>
        <v>0</v>
      </c>
      <c r="AR1003" s="83">
        <f t="shared" ca="1" si="339"/>
        <v>-144</v>
      </c>
      <c r="AS1003" s="83">
        <f t="shared" ca="1" si="332"/>
        <v>-144</v>
      </c>
      <c r="AT1003" s="83" cm="1">
        <f t="array" aca="1" ref="AT1003" ca="1">_xlfn.LET(_xlpm.rozsah, $F$3:$F$10001,_xlpm.podminka, (_xlpm.rozsah&gt;M1003)*(ISNUMBER(_xlpm.rozsah)),_xlpm.indexy, IF(_xlpm.podminka, ROW(_xlpm.rozsah)-MIN(ROW(_xlpm.rozsah))+1),_xlpm.prvni, MIN(_xlpm.indexy),_xlpm.finalni, IF(_xlpm.prvni=1, 2, _xlpm.prvni),INDEX(_xlpm.rozsah, _xlpm.finalni))</f>
        <v>1500</v>
      </c>
      <c r="AU1003" s="83" cm="1">
        <f t="array" aca="1" ref="AU1003" ca="1">INDEX($F$3:$F$10001,MATCH(AT1003,$F$3:$F$10004,0)-1)</f>
        <v>1400</v>
      </c>
      <c r="AV1003" s="83">
        <f t="shared" ca="1" si="349"/>
        <v>-144</v>
      </c>
      <c r="AW1003" s="83">
        <f t="shared" ca="1" si="350"/>
        <v>-144</v>
      </c>
      <c r="AX1003" s="83">
        <f t="shared" ca="1" si="340"/>
        <v>360</v>
      </c>
      <c r="AY1003" s="83">
        <f t="shared" ca="1" si="341"/>
        <v>360</v>
      </c>
      <c r="AZ1003" s="83">
        <f t="shared" ca="1" si="342"/>
        <v>0</v>
      </c>
      <c r="BA1003" s="83">
        <f t="shared" ca="1" si="343"/>
        <v>360</v>
      </c>
      <c r="BB1003" s="83">
        <f t="shared" ca="1" si="344"/>
        <v>360</v>
      </c>
    </row>
    <row r="1004" spans="1:54" s="81" customFormat="1" x14ac:dyDescent="0.25">
      <c r="A1004" s="79">
        <v>1002</v>
      </c>
      <c r="B1004" s="80">
        <f t="shared" si="333"/>
        <v>16.7</v>
      </c>
      <c r="C1004" s="79">
        <v>43.4</v>
      </c>
      <c r="D1004" s="79" t="s">
        <v>8</v>
      </c>
      <c r="F1004" s="117"/>
      <c r="G1004" s="117"/>
      <c r="H1004" s="112">
        <f t="shared" si="334"/>
        <v>0</v>
      </c>
      <c r="I1004" s="121"/>
      <c r="J1004" s="92">
        <f t="shared" si="335"/>
        <v>0</v>
      </c>
      <c r="K1004" s="83"/>
      <c r="L1004" s="94">
        <v>1002</v>
      </c>
      <c r="M1004" s="114">
        <f t="shared" ca="1" si="331"/>
        <v>1344.6597503236535</v>
      </c>
      <c r="N1004" s="115">
        <f ca="1">AS1004</f>
        <v>-142.21360998705387</v>
      </c>
      <c r="O1004" s="83"/>
      <c r="P1004" s="102"/>
      <c r="Q1004" s="102"/>
      <c r="R1004" s="102"/>
      <c r="S1004" s="102"/>
      <c r="T1004" s="83"/>
      <c r="U1004" s="83"/>
      <c r="V1004" s="83"/>
      <c r="W1004" s="83"/>
      <c r="X1004" s="83"/>
      <c r="Y1004" s="83"/>
      <c r="Z1004" s="83"/>
      <c r="AA1004" s="83"/>
      <c r="AB1004" s="83"/>
      <c r="AC1004" s="83">
        <f t="shared" si="347"/>
        <v>0</v>
      </c>
      <c r="AD1004" s="83">
        <f t="shared" si="348"/>
        <v>0</v>
      </c>
      <c r="AE1004" s="83"/>
      <c r="AF1004" s="83">
        <f t="shared" si="336"/>
        <v>0</v>
      </c>
      <c r="AG1004" s="83">
        <f t="shared" si="337"/>
        <v>0</v>
      </c>
      <c r="AH1004" s="83"/>
      <c r="AI1004" s="83"/>
      <c r="AJ1004" s="83"/>
      <c r="AK1004" s="83"/>
      <c r="AL1004" s="83"/>
      <c r="AM1004" s="83"/>
      <c r="AN1004" s="83"/>
      <c r="AO1004" s="83"/>
      <c r="AP1004" s="83"/>
      <c r="AQ1004" s="83">
        <f t="shared" ca="1" si="338"/>
        <v>4</v>
      </c>
      <c r="AR1004" s="83">
        <f t="shared" ca="1" si="339"/>
        <v>-141.78639001294613</v>
      </c>
      <c r="AS1004" s="83">
        <f t="shared" ca="1" si="332"/>
        <v>-142.21360998705387</v>
      </c>
      <c r="AT1004" s="83" cm="1">
        <f t="array" aca="1" ref="AT1004" ca="1">_xlfn.LET(_xlpm.rozsah, $F$3:$F$10001,_xlpm.podminka, (_xlpm.rozsah&gt;M1004)*(ISNUMBER(_xlpm.rozsah)),_xlpm.indexy, IF(_xlpm.podminka, ROW(_xlpm.rozsah)-MIN(ROW(_xlpm.rozsah))+1),_xlpm.prvni, MIN(_xlpm.indexy),_xlpm.finalni, IF(_xlpm.prvni=1, 2, _xlpm.prvni),INDEX(_xlpm.rozsah, _xlpm.finalni))</f>
        <v>1400</v>
      </c>
      <c r="AU1004" s="83" cm="1">
        <f t="array" aca="1" ref="AU1004" ca="1">INDEX($F$3:$F$10001,MATCH(AT1004,$F$3:$F$10004,0)-1)</f>
        <v>1300</v>
      </c>
      <c r="AV1004" s="83">
        <f t="shared" ca="1" si="349"/>
        <v>-144</v>
      </c>
      <c r="AW1004" s="83">
        <f t="shared" ca="1" si="350"/>
        <v>-140</v>
      </c>
      <c r="AX1004" s="83">
        <f t="shared" ca="1" si="340"/>
        <v>360</v>
      </c>
      <c r="AY1004" s="83">
        <f t="shared" ca="1" si="341"/>
        <v>350</v>
      </c>
      <c r="AZ1004" s="83">
        <f t="shared" ca="1" si="342"/>
        <v>10</v>
      </c>
      <c r="BA1004" s="83">
        <f t="shared" ca="1" si="343"/>
        <v>355.53402496763465</v>
      </c>
      <c r="BB1004" s="83">
        <f t="shared" ca="1" si="344"/>
        <v>354.46597503236535</v>
      </c>
    </row>
    <row r="1005" spans="1:54" x14ac:dyDescent="0.25">
      <c r="A1005" s="58">
        <v>1003</v>
      </c>
      <c r="B1005" s="59">
        <f t="shared" si="333"/>
        <v>16.716666666666665</v>
      </c>
      <c r="C1005" s="58">
        <v>50.6</v>
      </c>
      <c r="D1005" s="58">
        <v>0</v>
      </c>
      <c r="F1005" s="117"/>
      <c r="G1005" s="117"/>
      <c r="H1005" s="112">
        <f t="shared" si="334"/>
        <v>0</v>
      </c>
      <c r="I1005" s="121"/>
      <c r="J1005" s="92">
        <f t="shared" si="335"/>
        <v>0</v>
      </c>
      <c r="L1005" s="94">
        <v>1003</v>
      </c>
      <c r="M1005" s="114">
        <f t="shared" ca="1" si="331"/>
        <v>1401.8383264142135</v>
      </c>
      <c r="N1005" s="115">
        <f>( IF(ISNUMBER(D1005), D1005,1)/100)*$BE$5 - $T$23 + $T$21</f>
        <v>0</v>
      </c>
      <c r="P1005" s="102"/>
      <c r="Q1005" s="102"/>
      <c r="R1005" s="102"/>
      <c r="S1005" s="102"/>
      <c r="AC1005" s="83">
        <f t="shared" si="347"/>
        <v>0</v>
      </c>
      <c r="AD1005" s="83">
        <f t="shared" si="348"/>
        <v>0</v>
      </c>
      <c r="AF1005" s="83">
        <f t="shared" si="336"/>
        <v>0</v>
      </c>
      <c r="AG1005" s="83">
        <f t="shared" si="337"/>
        <v>0</v>
      </c>
      <c r="AQ1005" s="83">
        <f t="shared" ca="1" si="338"/>
        <v>0</v>
      </c>
      <c r="AR1005" s="83">
        <f t="shared" ca="1" si="339"/>
        <v>-144</v>
      </c>
      <c r="AS1005" s="83">
        <f t="shared" ca="1" si="332"/>
        <v>-144</v>
      </c>
      <c r="AT1005" s="83" cm="1">
        <f t="array" aca="1" ref="AT1005" ca="1">_xlfn.LET(_xlpm.rozsah, $F$3:$F$10001,_xlpm.podminka, (_xlpm.rozsah&gt;M1005)*(ISNUMBER(_xlpm.rozsah)),_xlpm.indexy, IF(_xlpm.podminka, ROW(_xlpm.rozsah)-MIN(ROW(_xlpm.rozsah))+1),_xlpm.prvni, MIN(_xlpm.indexy),_xlpm.finalni, IF(_xlpm.prvni=1, 2, _xlpm.prvni),INDEX(_xlpm.rozsah, _xlpm.finalni))</f>
        <v>1500</v>
      </c>
      <c r="AU1005" s="83" cm="1">
        <f t="array" aca="1" ref="AU1005" ca="1">INDEX($F$3:$F$10001,MATCH(AT1005,$F$3:$F$10004,0)-1)</f>
        <v>1400</v>
      </c>
      <c r="AV1005" s="83">
        <f t="shared" ca="1" si="349"/>
        <v>-144</v>
      </c>
      <c r="AW1005" s="83">
        <f t="shared" ca="1" si="350"/>
        <v>-144</v>
      </c>
      <c r="AX1005" s="83">
        <f t="shared" ca="1" si="340"/>
        <v>360</v>
      </c>
      <c r="AY1005" s="83">
        <f t="shared" ca="1" si="341"/>
        <v>360</v>
      </c>
      <c r="AZ1005" s="83">
        <f t="shared" ca="1" si="342"/>
        <v>0</v>
      </c>
      <c r="BA1005" s="83">
        <f t="shared" ca="1" si="343"/>
        <v>360</v>
      </c>
      <c r="BB1005" s="83">
        <f t="shared" ca="1" si="344"/>
        <v>360</v>
      </c>
    </row>
    <row r="1006" spans="1:54" s="81" customFormat="1" x14ac:dyDescent="0.25">
      <c r="A1006" s="79">
        <v>1004</v>
      </c>
      <c r="B1006" s="80">
        <f t="shared" si="333"/>
        <v>16.733333333333334</v>
      </c>
      <c r="C1006" s="79">
        <v>57.8</v>
      </c>
      <c r="D1006" s="79" t="s">
        <v>8</v>
      </c>
      <c r="F1006" s="117"/>
      <c r="G1006" s="117"/>
      <c r="H1006" s="112">
        <f t="shared" si="334"/>
        <v>0</v>
      </c>
      <c r="I1006" s="121"/>
      <c r="J1006" s="92">
        <f t="shared" si="335"/>
        <v>0</v>
      </c>
      <c r="K1006" s="83"/>
      <c r="L1006" s="94">
        <v>1004</v>
      </c>
      <c r="M1006" s="114">
        <f t="shared" ca="1" si="331"/>
        <v>1459.0169025047735</v>
      </c>
      <c r="N1006" s="115">
        <f ca="1">AS1006</f>
        <v>-144</v>
      </c>
      <c r="O1006" s="83"/>
      <c r="P1006" s="102"/>
      <c r="Q1006" s="102"/>
      <c r="R1006" s="102"/>
      <c r="S1006" s="102"/>
      <c r="T1006" s="83"/>
      <c r="U1006" s="83"/>
      <c r="V1006" s="83"/>
      <c r="W1006" s="83"/>
      <c r="X1006" s="83"/>
      <c r="Y1006" s="83"/>
      <c r="Z1006" s="83"/>
      <c r="AA1006" s="83"/>
      <c r="AB1006" s="83"/>
      <c r="AC1006" s="83">
        <f t="shared" si="347"/>
        <v>0</v>
      </c>
      <c r="AD1006" s="83">
        <f t="shared" si="348"/>
        <v>0</v>
      </c>
      <c r="AE1006" s="83"/>
      <c r="AF1006" s="83">
        <f t="shared" si="336"/>
        <v>0</v>
      </c>
      <c r="AG1006" s="83">
        <f t="shared" si="337"/>
        <v>0</v>
      </c>
      <c r="AH1006" s="83"/>
      <c r="AI1006" s="83"/>
      <c r="AJ1006" s="83"/>
      <c r="AK1006" s="83"/>
      <c r="AL1006" s="83"/>
      <c r="AM1006" s="83"/>
      <c r="AN1006" s="83"/>
      <c r="AO1006" s="83"/>
      <c r="AP1006" s="83"/>
      <c r="AQ1006" s="83">
        <f t="shared" ca="1" si="338"/>
        <v>0</v>
      </c>
      <c r="AR1006" s="83">
        <f t="shared" ca="1" si="339"/>
        <v>-144</v>
      </c>
      <c r="AS1006" s="83">
        <f t="shared" ca="1" si="332"/>
        <v>-144</v>
      </c>
      <c r="AT1006" s="83" cm="1">
        <f t="array" aca="1" ref="AT1006" ca="1">_xlfn.LET(_xlpm.rozsah, $F$3:$F$10001,_xlpm.podminka, (_xlpm.rozsah&gt;M1006)*(ISNUMBER(_xlpm.rozsah)),_xlpm.indexy, IF(_xlpm.podminka, ROW(_xlpm.rozsah)-MIN(ROW(_xlpm.rozsah))+1),_xlpm.prvni, MIN(_xlpm.indexy),_xlpm.finalni, IF(_xlpm.prvni=1, 2, _xlpm.prvni),INDEX(_xlpm.rozsah, _xlpm.finalni))</f>
        <v>1500</v>
      </c>
      <c r="AU1006" s="83" cm="1">
        <f t="array" aca="1" ref="AU1006" ca="1">INDEX($F$3:$F$10001,MATCH(AT1006,$F$3:$F$10004,0)-1)</f>
        <v>1400</v>
      </c>
      <c r="AV1006" s="83">
        <f t="shared" ca="1" si="349"/>
        <v>-144</v>
      </c>
      <c r="AW1006" s="83">
        <f t="shared" ca="1" si="350"/>
        <v>-144</v>
      </c>
      <c r="AX1006" s="83">
        <f t="shared" ca="1" si="340"/>
        <v>360</v>
      </c>
      <c r="AY1006" s="83">
        <f t="shared" ca="1" si="341"/>
        <v>360</v>
      </c>
      <c r="AZ1006" s="83">
        <f t="shared" ca="1" si="342"/>
        <v>0</v>
      </c>
      <c r="BA1006" s="83">
        <f t="shared" ca="1" si="343"/>
        <v>360</v>
      </c>
      <c r="BB1006" s="83">
        <f t="shared" ca="1" si="344"/>
        <v>360</v>
      </c>
    </row>
    <row r="1007" spans="1:54" s="81" customFormat="1" x14ac:dyDescent="0.25">
      <c r="A1007" s="79">
        <v>1005</v>
      </c>
      <c r="B1007" s="80">
        <f t="shared" si="333"/>
        <v>16.75</v>
      </c>
      <c r="C1007" s="79">
        <v>51.6</v>
      </c>
      <c r="D1007" s="79" t="s">
        <v>8</v>
      </c>
      <c r="F1007" s="117"/>
      <c r="G1007" s="117"/>
      <c r="H1007" s="112">
        <f t="shared" si="334"/>
        <v>0</v>
      </c>
      <c r="I1007" s="121"/>
      <c r="J1007" s="92">
        <f t="shared" si="335"/>
        <v>0</v>
      </c>
      <c r="K1007" s="83"/>
      <c r="L1007" s="94">
        <v>1005</v>
      </c>
      <c r="M1007" s="114">
        <f t="shared" ca="1" si="331"/>
        <v>1409.7797953156801</v>
      </c>
      <c r="N1007" s="115">
        <f ca="1">AS1007</f>
        <v>-144</v>
      </c>
      <c r="O1007" s="83"/>
      <c r="P1007" s="102"/>
      <c r="Q1007" s="102"/>
      <c r="R1007" s="102"/>
      <c r="S1007" s="102"/>
      <c r="T1007" s="83"/>
      <c r="U1007" s="83"/>
      <c r="V1007" s="83"/>
      <c r="W1007" s="83"/>
      <c r="X1007" s="83"/>
      <c r="Y1007" s="83"/>
      <c r="Z1007" s="83"/>
      <c r="AA1007" s="83"/>
      <c r="AB1007" s="83"/>
      <c r="AC1007" s="83">
        <f t="shared" si="347"/>
        <v>0</v>
      </c>
      <c r="AD1007" s="83">
        <f t="shared" si="348"/>
        <v>0</v>
      </c>
      <c r="AE1007" s="83"/>
      <c r="AF1007" s="83">
        <f t="shared" si="336"/>
        <v>0</v>
      </c>
      <c r="AG1007" s="83">
        <f t="shared" si="337"/>
        <v>0</v>
      </c>
      <c r="AH1007" s="83"/>
      <c r="AI1007" s="83"/>
      <c r="AJ1007" s="83"/>
      <c r="AK1007" s="83"/>
      <c r="AL1007" s="83"/>
      <c r="AM1007" s="83"/>
      <c r="AN1007" s="83"/>
      <c r="AO1007" s="83"/>
      <c r="AP1007" s="83"/>
      <c r="AQ1007" s="83">
        <f t="shared" ca="1" si="338"/>
        <v>0</v>
      </c>
      <c r="AR1007" s="83">
        <f t="shared" ca="1" si="339"/>
        <v>-144</v>
      </c>
      <c r="AS1007" s="83">
        <f t="shared" ca="1" si="332"/>
        <v>-144</v>
      </c>
      <c r="AT1007" s="83" cm="1">
        <f t="array" aca="1" ref="AT1007" ca="1">_xlfn.LET(_xlpm.rozsah, $F$3:$F$10001,_xlpm.podminka, (_xlpm.rozsah&gt;M1007)*(ISNUMBER(_xlpm.rozsah)),_xlpm.indexy, IF(_xlpm.podminka, ROW(_xlpm.rozsah)-MIN(ROW(_xlpm.rozsah))+1),_xlpm.prvni, MIN(_xlpm.indexy),_xlpm.finalni, IF(_xlpm.prvni=1, 2, _xlpm.prvni),INDEX(_xlpm.rozsah, _xlpm.finalni))</f>
        <v>1500</v>
      </c>
      <c r="AU1007" s="83" cm="1">
        <f t="array" aca="1" ref="AU1007" ca="1">INDEX($F$3:$F$10001,MATCH(AT1007,$F$3:$F$10004,0)-1)</f>
        <v>1400</v>
      </c>
      <c r="AV1007" s="83">
        <f t="shared" ca="1" si="349"/>
        <v>-144</v>
      </c>
      <c r="AW1007" s="83">
        <f t="shared" ca="1" si="350"/>
        <v>-144</v>
      </c>
      <c r="AX1007" s="83">
        <f t="shared" ca="1" si="340"/>
        <v>360</v>
      </c>
      <c r="AY1007" s="83">
        <f t="shared" ca="1" si="341"/>
        <v>360</v>
      </c>
      <c r="AZ1007" s="83">
        <f t="shared" ca="1" si="342"/>
        <v>0</v>
      </c>
      <c r="BA1007" s="83">
        <f t="shared" ca="1" si="343"/>
        <v>360</v>
      </c>
      <c r="BB1007" s="83">
        <f t="shared" ca="1" si="344"/>
        <v>360</v>
      </c>
    </row>
    <row r="1008" spans="1:54" s="81" customFormat="1" x14ac:dyDescent="0.25">
      <c r="A1008" s="79">
        <v>1006</v>
      </c>
      <c r="B1008" s="80">
        <f t="shared" si="333"/>
        <v>16.766666666666666</v>
      </c>
      <c r="C1008" s="79">
        <v>44.8</v>
      </c>
      <c r="D1008" s="79" t="s">
        <v>8</v>
      </c>
      <c r="F1008" s="117"/>
      <c r="G1008" s="117"/>
      <c r="H1008" s="112">
        <f t="shared" si="334"/>
        <v>0</v>
      </c>
      <c r="I1008" s="121"/>
      <c r="J1008" s="92">
        <f t="shared" si="335"/>
        <v>0</v>
      </c>
      <c r="K1008" s="83"/>
      <c r="L1008" s="94">
        <v>1006</v>
      </c>
      <c r="M1008" s="114">
        <f t="shared" ca="1" si="331"/>
        <v>1355.7778067857068</v>
      </c>
      <c r="N1008" s="115">
        <f ca="1">AS1008</f>
        <v>-141.76888772857171</v>
      </c>
      <c r="O1008" s="83"/>
      <c r="P1008" s="102"/>
      <c r="Q1008" s="102"/>
      <c r="R1008" s="102"/>
      <c r="S1008" s="102"/>
      <c r="T1008" s="83"/>
      <c r="U1008" s="83"/>
      <c r="V1008" s="83"/>
      <c r="W1008" s="83"/>
      <c r="X1008" s="83"/>
      <c r="Y1008" s="83"/>
      <c r="Z1008" s="83"/>
      <c r="AA1008" s="83"/>
      <c r="AB1008" s="83"/>
      <c r="AC1008" s="83">
        <f t="shared" si="347"/>
        <v>0</v>
      </c>
      <c r="AD1008" s="83">
        <f t="shared" si="348"/>
        <v>0</v>
      </c>
      <c r="AE1008" s="83"/>
      <c r="AF1008" s="83">
        <f t="shared" si="336"/>
        <v>0</v>
      </c>
      <c r="AG1008" s="83">
        <f t="shared" si="337"/>
        <v>0</v>
      </c>
      <c r="AH1008" s="83"/>
      <c r="AI1008" s="83"/>
      <c r="AJ1008" s="83"/>
      <c r="AK1008" s="83"/>
      <c r="AL1008" s="83"/>
      <c r="AM1008" s="83"/>
      <c r="AN1008" s="83"/>
      <c r="AO1008" s="83"/>
      <c r="AP1008" s="83"/>
      <c r="AQ1008" s="83">
        <f t="shared" ca="1" si="338"/>
        <v>4</v>
      </c>
      <c r="AR1008" s="83">
        <f t="shared" ca="1" si="339"/>
        <v>-142.23111227142829</v>
      </c>
      <c r="AS1008" s="83">
        <f t="shared" ca="1" si="332"/>
        <v>-141.76888772857171</v>
      </c>
      <c r="AT1008" s="83" cm="1">
        <f t="array" aca="1" ref="AT1008" ca="1">_xlfn.LET(_xlpm.rozsah, $F$3:$F$10001,_xlpm.podminka, (_xlpm.rozsah&gt;M1008)*(ISNUMBER(_xlpm.rozsah)),_xlpm.indexy, IF(_xlpm.podminka, ROW(_xlpm.rozsah)-MIN(ROW(_xlpm.rozsah))+1),_xlpm.prvni, MIN(_xlpm.indexy),_xlpm.finalni, IF(_xlpm.prvni=1, 2, _xlpm.prvni),INDEX(_xlpm.rozsah, _xlpm.finalni))</f>
        <v>1400</v>
      </c>
      <c r="AU1008" s="83" cm="1">
        <f t="array" aca="1" ref="AU1008" ca="1">INDEX($F$3:$F$10001,MATCH(AT1008,$F$3:$F$10004,0)-1)</f>
        <v>1300</v>
      </c>
      <c r="AV1008" s="83">
        <f t="shared" ca="1" si="349"/>
        <v>-144</v>
      </c>
      <c r="AW1008" s="83">
        <f t="shared" ca="1" si="350"/>
        <v>-140</v>
      </c>
      <c r="AX1008" s="83">
        <f t="shared" ca="1" si="340"/>
        <v>360</v>
      </c>
      <c r="AY1008" s="83">
        <f t="shared" ca="1" si="341"/>
        <v>350</v>
      </c>
      <c r="AZ1008" s="83">
        <f t="shared" ca="1" si="342"/>
        <v>10</v>
      </c>
      <c r="BA1008" s="83">
        <f t="shared" ca="1" si="343"/>
        <v>354.42221932142934</v>
      </c>
      <c r="BB1008" s="83">
        <f t="shared" ca="1" si="344"/>
        <v>355.57778067857066</v>
      </c>
    </row>
    <row r="1009" spans="1:54" x14ac:dyDescent="0.25">
      <c r="A1009" s="58">
        <v>1007</v>
      </c>
      <c r="B1009" s="59">
        <f t="shared" si="333"/>
        <v>16.783333333333335</v>
      </c>
      <c r="C1009" s="58">
        <v>48.6</v>
      </c>
      <c r="D1009" s="58">
        <v>0</v>
      </c>
      <c r="F1009" s="117"/>
      <c r="G1009" s="117"/>
      <c r="H1009" s="112">
        <f t="shared" si="334"/>
        <v>0</v>
      </c>
      <c r="I1009" s="121"/>
      <c r="J1009" s="92">
        <f t="shared" si="335"/>
        <v>0</v>
      </c>
      <c r="L1009" s="94">
        <v>1007</v>
      </c>
      <c r="M1009" s="114">
        <f t="shared" ca="1" si="331"/>
        <v>1385.9553886112801</v>
      </c>
      <c r="N1009" s="115">
        <f>( IF(ISNUMBER(D1009), D1009,1)/100)*$BE$5 - $T$23 + $T$21</f>
        <v>0</v>
      </c>
      <c r="P1009" s="102"/>
      <c r="Q1009" s="102"/>
      <c r="R1009" s="102"/>
      <c r="S1009" s="102"/>
      <c r="AC1009" s="83">
        <f t="shared" si="347"/>
        <v>0</v>
      </c>
      <c r="AD1009" s="83">
        <f t="shared" si="348"/>
        <v>0</v>
      </c>
      <c r="AF1009" s="83">
        <f t="shared" si="336"/>
        <v>0</v>
      </c>
      <c r="AG1009" s="83">
        <f t="shared" si="337"/>
        <v>0</v>
      </c>
      <c r="AQ1009" s="83">
        <f t="shared" ca="1" si="338"/>
        <v>4</v>
      </c>
      <c r="AR1009" s="83">
        <f t="shared" ca="1" si="339"/>
        <v>-143.4382155444512</v>
      </c>
      <c r="AS1009" s="83">
        <f t="shared" ca="1" si="332"/>
        <v>-140.5617844555488</v>
      </c>
      <c r="AT1009" s="83" cm="1">
        <f t="array" aca="1" ref="AT1009" ca="1">_xlfn.LET(_xlpm.rozsah, $F$3:$F$10001,_xlpm.podminka, (_xlpm.rozsah&gt;M1009)*(ISNUMBER(_xlpm.rozsah)),_xlpm.indexy, IF(_xlpm.podminka, ROW(_xlpm.rozsah)-MIN(ROW(_xlpm.rozsah))+1),_xlpm.prvni, MIN(_xlpm.indexy),_xlpm.finalni, IF(_xlpm.prvni=1, 2, _xlpm.prvni),INDEX(_xlpm.rozsah, _xlpm.finalni))</f>
        <v>1400</v>
      </c>
      <c r="AU1009" s="83" cm="1">
        <f t="array" aca="1" ref="AU1009" ca="1">INDEX($F$3:$F$10001,MATCH(AT1009,$F$3:$F$10004,0)-1)</f>
        <v>1300</v>
      </c>
      <c r="AV1009" s="83">
        <f t="shared" ca="1" si="349"/>
        <v>-144</v>
      </c>
      <c r="AW1009" s="83">
        <f t="shared" ca="1" si="350"/>
        <v>-140</v>
      </c>
      <c r="AX1009" s="83">
        <f t="shared" ca="1" si="340"/>
        <v>360</v>
      </c>
      <c r="AY1009" s="83">
        <f t="shared" ca="1" si="341"/>
        <v>350</v>
      </c>
      <c r="AZ1009" s="83">
        <f t="shared" ca="1" si="342"/>
        <v>10</v>
      </c>
      <c r="BA1009" s="83">
        <f t="shared" ca="1" si="343"/>
        <v>351.40446113887197</v>
      </c>
      <c r="BB1009" s="83">
        <f t="shared" ca="1" si="344"/>
        <v>358.59553886112803</v>
      </c>
    </row>
    <row r="1010" spans="1:54" s="81" customFormat="1" x14ac:dyDescent="0.25">
      <c r="A1010" s="79">
        <v>1008</v>
      </c>
      <c r="B1010" s="80">
        <f t="shared" si="333"/>
        <v>16.8</v>
      </c>
      <c r="C1010" s="79">
        <v>52.4</v>
      </c>
      <c r="D1010" s="79" t="s">
        <v>8</v>
      </c>
      <c r="F1010" s="117"/>
      <c r="G1010" s="117"/>
      <c r="H1010" s="112">
        <f t="shared" si="334"/>
        <v>0</v>
      </c>
      <c r="I1010" s="121"/>
      <c r="J1010" s="92">
        <f t="shared" si="335"/>
        <v>0</v>
      </c>
      <c r="K1010" s="83"/>
      <c r="L1010" s="94">
        <v>1008</v>
      </c>
      <c r="M1010" s="114">
        <f t="shared" ca="1" si="331"/>
        <v>1416.1329704368536</v>
      </c>
      <c r="N1010" s="115">
        <f ca="1">AS1010</f>
        <v>-144</v>
      </c>
      <c r="O1010" s="83"/>
      <c r="P1010" s="102"/>
      <c r="Q1010" s="102"/>
      <c r="R1010" s="102"/>
      <c r="S1010" s="102"/>
      <c r="T1010" s="83"/>
      <c r="U1010" s="83"/>
      <c r="V1010" s="83"/>
      <c r="W1010" s="83"/>
      <c r="X1010" s="83"/>
      <c r="Y1010" s="83"/>
      <c r="Z1010" s="83"/>
      <c r="AA1010" s="83"/>
      <c r="AB1010" s="83"/>
      <c r="AC1010" s="83">
        <f t="shared" si="347"/>
        <v>0</v>
      </c>
      <c r="AD1010" s="83">
        <f t="shared" si="348"/>
        <v>0</v>
      </c>
      <c r="AE1010" s="83"/>
      <c r="AF1010" s="83">
        <f t="shared" si="336"/>
        <v>0</v>
      </c>
      <c r="AG1010" s="83">
        <f t="shared" si="337"/>
        <v>0</v>
      </c>
      <c r="AH1010" s="83"/>
      <c r="AI1010" s="83"/>
      <c r="AJ1010" s="83"/>
      <c r="AK1010" s="83"/>
      <c r="AL1010" s="83"/>
      <c r="AM1010" s="83"/>
      <c r="AN1010" s="83"/>
      <c r="AO1010" s="83"/>
      <c r="AP1010" s="83"/>
      <c r="AQ1010" s="83">
        <f t="shared" ca="1" si="338"/>
        <v>0</v>
      </c>
      <c r="AR1010" s="83">
        <f t="shared" ca="1" si="339"/>
        <v>-144</v>
      </c>
      <c r="AS1010" s="83">
        <f t="shared" ca="1" si="332"/>
        <v>-144</v>
      </c>
      <c r="AT1010" s="83" cm="1">
        <f t="array" aca="1" ref="AT1010" ca="1">_xlfn.LET(_xlpm.rozsah, $F$3:$F$10001,_xlpm.podminka, (_xlpm.rozsah&gt;M1010)*(ISNUMBER(_xlpm.rozsah)),_xlpm.indexy, IF(_xlpm.podminka, ROW(_xlpm.rozsah)-MIN(ROW(_xlpm.rozsah))+1),_xlpm.prvni, MIN(_xlpm.indexy),_xlpm.finalni, IF(_xlpm.prvni=1, 2, _xlpm.prvni),INDEX(_xlpm.rozsah, _xlpm.finalni))</f>
        <v>1500</v>
      </c>
      <c r="AU1010" s="83" cm="1">
        <f t="array" aca="1" ref="AU1010" ca="1">INDEX($F$3:$F$10001,MATCH(AT1010,$F$3:$F$10004,0)-1)</f>
        <v>1400</v>
      </c>
      <c r="AV1010" s="83">
        <f t="shared" ca="1" si="349"/>
        <v>-144</v>
      </c>
      <c r="AW1010" s="83">
        <f t="shared" ca="1" si="350"/>
        <v>-144</v>
      </c>
      <c r="AX1010" s="83">
        <f t="shared" ca="1" si="340"/>
        <v>360</v>
      </c>
      <c r="AY1010" s="83">
        <f t="shared" ca="1" si="341"/>
        <v>360</v>
      </c>
      <c r="AZ1010" s="83">
        <f t="shared" ca="1" si="342"/>
        <v>0</v>
      </c>
      <c r="BA1010" s="83">
        <f t="shared" ca="1" si="343"/>
        <v>360</v>
      </c>
      <c r="BB1010" s="83">
        <f t="shared" ca="1" si="344"/>
        <v>360</v>
      </c>
    </row>
    <row r="1011" spans="1:54" s="81" customFormat="1" x14ac:dyDescent="0.25">
      <c r="A1011" s="79">
        <v>1009</v>
      </c>
      <c r="B1011" s="80">
        <f t="shared" si="333"/>
        <v>16.816666666666666</v>
      </c>
      <c r="C1011" s="79">
        <v>45.4</v>
      </c>
      <c r="D1011" s="79" t="s">
        <v>8</v>
      </c>
      <c r="F1011" s="117"/>
      <c r="G1011" s="117"/>
      <c r="H1011" s="112">
        <f t="shared" si="334"/>
        <v>0</v>
      </c>
      <c r="I1011" s="121"/>
      <c r="J1011" s="92">
        <f t="shared" si="335"/>
        <v>0</v>
      </c>
      <c r="K1011" s="83"/>
      <c r="L1011" s="94">
        <v>1009</v>
      </c>
      <c r="M1011" s="114">
        <f t="shared" ca="1" si="331"/>
        <v>1360.5426881265867</v>
      </c>
      <c r="N1011" s="115">
        <f ca="1">AS1011</f>
        <v>-141.57829247493655</v>
      </c>
      <c r="O1011" s="83"/>
      <c r="P1011" s="102"/>
      <c r="Q1011" s="102"/>
      <c r="R1011" s="102"/>
      <c r="S1011" s="102"/>
      <c r="T1011" s="83"/>
      <c r="U1011" s="83"/>
      <c r="V1011" s="83"/>
      <c r="W1011" s="83"/>
      <c r="X1011" s="83"/>
      <c r="Y1011" s="83"/>
      <c r="Z1011" s="83"/>
      <c r="AA1011" s="83"/>
      <c r="AB1011" s="83"/>
      <c r="AC1011" s="83">
        <f t="shared" si="347"/>
        <v>0</v>
      </c>
      <c r="AD1011" s="83">
        <f t="shared" si="348"/>
        <v>0</v>
      </c>
      <c r="AE1011" s="83"/>
      <c r="AF1011" s="83">
        <f t="shared" si="336"/>
        <v>0</v>
      </c>
      <c r="AG1011" s="83">
        <f t="shared" si="337"/>
        <v>0</v>
      </c>
      <c r="AH1011" s="83"/>
      <c r="AI1011" s="83"/>
      <c r="AJ1011" s="83"/>
      <c r="AK1011" s="83"/>
      <c r="AL1011" s="83"/>
      <c r="AM1011" s="83"/>
      <c r="AN1011" s="83"/>
      <c r="AO1011" s="83"/>
      <c r="AP1011" s="83"/>
      <c r="AQ1011" s="83">
        <f t="shared" ca="1" si="338"/>
        <v>4</v>
      </c>
      <c r="AR1011" s="83">
        <f t="shared" ca="1" si="339"/>
        <v>-142.42170752506345</v>
      </c>
      <c r="AS1011" s="83">
        <f t="shared" ca="1" si="332"/>
        <v>-141.57829247493655</v>
      </c>
      <c r="AT1011" s="83" cm="1">
        <f t="array" aca="1" ref="AT1011" ca="1">_xlfn.LET(_xlpm.rozsah, $F$3:$F$10001,_xlpm.podminka, (_xlpm.rozsah&gt;M1011)*(ISNUMBER(_xlpm.rozsah)),_xlpm.indexy, IF(_xlpm.podminka, ROW(_xlpm.rozsah)-MIN(ROW(_xlpm.rozsah))+1),_xlpm.prvni, MIN(_xlpm.indexy),_xlpm.finalni, IF(_xlpm.prvni=1, 2, _xlpm.prvni),INDEX(_xlpm.rozsah, _xlpm.finalni))</f>
        <v>1400</v>
      </c>
      <c r="AU1011" s="83" cm="1">
        <f t="array" aca="1" ref="AU1011" ca="1">INDEX($F$3:$F$10001,MATCH(AT1011,$F$3:$F$10004,0)-1)</f>
        <v>1300</v>
      </c>
      <c r="AV1011" s="83">
        <f t="shared" ca="1" si="349"/>
        <v>-144</v>
      </c>
      <c r="AW1011" s="83">
        <f t="shared" ca="1" si="350"/>
        <v>-140</v>
      </c>
      <c r="AX1011" s="83">
        <f t="shared" ca="1" si="340"/>
        <v>360</v>
      </c>
      <c r="AY1011" s="83">
        <f t="shared" ca="1" si="341"/>
        <v>350</v>
      </c>
      <c r="AZ1011" s="83">
        <f t="shared" ca="1" si="342"/>
        <v>10</v>
      </c>
      <c r="BA1011" s="83">
        <f t="shared" ca="1" si="343"/>
        <v>353.94573118734132</v>
      </c>
      <c r="BB1011" s="83">
        <f t="shared" ca="1" si="344"/>
        <v>356.05426881265868</v>
      </c>
    </row>
    <row r="1012" spans="1:54" s="81" customFormat="1" x14ac:dyDescent="0.25">
      <c r="A1012" s="79">
        <v>1010</v>
      </c>
      <c r="B1012" s="80">
        <f t="shared" si="333"/>
        <v>16.833333333333332</v>
      </c>
      <c r="C1012" s="79">
        <v>37.200000000000003</v>
      </c>
      <c r="D1012" s="79" t="s">
        <v>8</v>
      </c>
      <c r="F1012" s="117"/>
      <c r="G1012" s="117"/>
      <c r="H1012" s="112">
        <f t="shared" si="334"/>
        <v>0</v>
      </c>
      <c r="I1012" s="121"/>
      <c r="J1012" s="92">
        <f t="shared" si="335"/>
        <v>0</v>
      </c>
      <c r="K1012" s="83"/>
      <c r="L1012" s="94">
        <v>1010</v>
      </c>
      <c r="M1012" s="114">
        <f t="shared" ca="1" si="331"/>
        <v>1295.4226431345601</v>
      </c>
      <c r="N1012" s="115">
        <f ca="1">AS1012</f>
        <v>-128.54928282385279</v>
      </c>
      <c r="O1012" s="83"/>
      <c r="P1012" s="102"/>
      <c r="Q1012" s="102"/>
      <c r="R1012" s="102"/>
      <c r="S1012" s="102"/>
      <c r="T1012" s="83"/>
      <c r="U1012" s="83"/>
      <c r="V1012" s="83"/>
      <c r="W1012" s="83"/>
      <c r="X1012" s="83"/>
      <c r="Y1012" s="83"/>
      <c r="Z1012" s="83"/>
      <c r="AA1012" s="83"/>
      <c r="AB1012" s="83"/>
      <c r="AC1012" s="83">
        <f t="shared" si="347"/>
        <v>0</v>
      </c>
      <c r="AD1012" s="83">
        <f t="shared" si="348"/>
        <v>0</v>
      </c>
      <c r="AE1012" s="83"/>
      <c r="AF1012" s="83">
        <f t="shared" si="336"/>
        <v>0</v>
      </c>
      <c r="AG1012" s="83">
        <f t="shared" si="337"/>
        <v>0</v>
      </c>
      <c r="AH1012" s="83"/>
      <c r="AI1012" s="83"/>
      <c r="AJ1012" s="83"/>
      <c r="AK1012" s="83"/>
      <c r="AL1012" s="83"/>
      <c r="AM1012" s="83"/>
      <c r="AN1012" s="83"/>
      <c r="AO1012" s="83"/>
      <c r="AP1012" s="83"/>
      <c r="AQ1012" s="83">
        <f t="shared" ca="1" si="338"/>
        <v>12</v>
      </c>
      <c r="AR1012" s="83">
        <f t="shared" ca="1" si="339"/>
        <v>-139.45071717614721</v>
      </c>
      <c r="AS1012" s="83">
        <f t="shared" ca="1" si="332"/>
        <v>-128.54928282385279</v>
      </c>
      <c r="AT1012" s="83" cm="1">
        <f t="array" aca="1" ref="AT1012" ca="1">_xlfn.LET(_xlpm.rozsah, $F$3:$F$10001,_xlpm.podminka, (_xlpm.rozsah&gt;M1012)*(ISNUMBER(_xlpm.rozsah)),_xlpm.indexy, IF(_xlpm.podminka, ROW(_xlpm.rozsah)-MIN(ROW(_xlpm.rozsah))+1),_xlpm.prvni, MIN(_xlpm.indexy),_xlpm.finalni, IF(_xlpm.prvni=1, 2, _xlpm.prvni),INDEX(_xlpm.rozsah, _xlpm.finalni))</f>
        <v>1300</v>
      </c>
      <c r="AU1012" s="83" cm="1">
        <f t="array" aca="1" ref="AU1012" ca="1">INDEX($F$3:$F$10001,MATCH(AT1012,$F$3:$F$10004,0)-1)</f>
        <v>1200</v>
      </c>
      <c r="AV1012" s="83">
        <f t="shared" ca="1" si="349"/>
        <v>-140</v>
      </c>
      <c r="AW1012" s="83">
        <f t="shared" ca="1" si="350"/>
        <v>-128</v>
      </c>
      <c r="AX1012" s="83">
        <f t="shared" ca="1" si="340"/>
        <v>350</v>
      </c>
      <c r="AY1012" s="83">
        <f t="shared" ca="1" si="341"/>
        <v>320</v>
      </c>
      <c r="AZ1012" s="83">
        <f t="shared" ca="1" si="342"/>
        <v>30</v>
      </c>
      <c r="BA1012" s="83">
        <f t="shared" ca="1" si="343"/>
        <v>321.37320705963197</v>
      </c>
      <c r="BB1012" s="83">
        <f t="shared" ca="1" si="344"/>
        <v>348.62679294036803</v>
      </c>
    </row>
    <row r="1013" spans="1:54" s="81" customFormat="1" x14ac:dyDescent="0.25">
      <c r="A1013" s="79">
        <v>1011</v>
      </c>
      <c r="B1013" s="80">
        <f t="shared" si="333"/>
        <v>16.850000000000001</v>
      </c>
      <c r="C1013" s="79">
        <v>26.3</v>
      </c>
      <c r="D1013" s="79" t="s">
        <v>8</v>
      </c>
      <c r="F1013" s="117"/>
      <c r="G1013" s="117"/>
      <c r="H1013" s="112">
        <f t="shared" si="334"/>
        <v>0</v>
      </c>
      <c r="I1013" s="121"/>
      <c r="J1013" s="92">
        <f t="shared" si="335"/>
        <v>0</v>
      </c>
      <c r="K1013" s="83"/>
      <c r="L1013" s="94">
        <v>1011</v>
      </c>
      <c r="M1013" s="114">
        <f t="shared" ca="1" si="331"/>
        <v>1208.8606321085736</v>
      </c>
      <c r="N1013" s="115">
        <f ca="1">AS1013</f>
        <v>-138.93672414697119</v>
      </c>
      <c r="O1013" s="83"/>
      <c r="P1013" s="102"/>
      <c r="Q1013" s="102"/>
      <c r="R1013" s="102"/>
      <c r="S1013" s="102"/>
      <c r="T1013" s="83"/>
      <c r="U1013" s="83"/>
      <c r="V1013" s="83"/>
      <c r="W1013" s="83"/>
      <c r="X1013" s="83"/>
      <c r="Y1013" s="83"/>
      <c r="Z1013" s="83"/>
      <c r="AA1013" s="83"/>
      <c r="AB1013" s="83"/>
      <c r="AC1013" s="83">
        <f t="shared" si="347"/>
        <v>0</v>
      </c>
      <c r="AD1013" s="83">
        <f t="shared" si="348"/>
        <v>0</v>
      </c>
      <c r="AE1013" s="83"/>
      <c r="AF1013" s="83">
        <f t="shared" si="336"/>
        <v>0</v>
      </c>
      <c r="AG1013" s="83">
        <f t="shared" si="337"/>
        <v>0</v>
      </c>
      <c r="AH1013" s="83"/>
      <c r="AI1013" s="83"/>
      <c r="AJ1013" s="83"/>
      <c r="AK1013" s="83"/>
      <c r="AL1013" s="83"/>
      <c r="AM1013" s="83"/>
      <c r="AN1013" s="83"/>
      <c r="AO1013" s="83"/>
      <c r="AP1013" s="83"/>
      <c r="AQ1013" s="83">
        <f t="shared" ca="1" si="338"/>
        <v>12</v>
      </c>
      <c r="AR1013" s="83">
        <f t="shared" ca="1" si="339"/>
        <v>-129.06327585302881</v>
      </c>
      <c r="AS1013" s="83">
        <f t="shared" ca="1" si="332"/>
        <v>-138.93672414697119</v>
      </c>
      <c r="AT1013" s="83" cm="1">
        <f t="array" aca="1" ref="AT1013" ca="1">_xlfn.LET(_xlpm.rozsah, $F$3:$F$10001,_xlpm.podminka, (_xlpm.rozsah&gt;M1013)*(ISNUMBER(_xlpm.rozsah)),_xlpm.indexy, IF(_xlpm.podminka, ROW(_xlpm.rozsah)-MIN(ROW(_xlpm.rozsah))+1),_xlpm.prvni, MIN(_xlpm.indexy),_xlpm.finalni, IF(_xlpm.prvni=1, 2, _xlpm.prvni),INDEX(_xlpm.rozsah, _xlpm.finalni))</f>
        <v>1300</v>
      </c>
      <c r="AU1013" s="83" cm="1">
        <f t="array" aca="1" ref="AU1013" ca="1">INDEX($F$3:$F$10001,MATCH(AT1013,$F$3:$F$10004,0)-1)</f>
        <v>1200</v>
      </c>
      <c r="AV1013" s="83">
        <f t="shared" ca="1" si="349"/>
        <v>-140</v>
      </c>
      <c r="AW1013" s="83">
        <f t="shared" ca="1" si="350"/>
        <v>-128</v>
      </c>
      <c r="AX1013" s="83">
        <f t="shared" ca="1" si="340"/>
        <v>350</v>
      </c>
      <c r="AY1013" s="83">
        <f t="shared" ca="1" si="341"/>
        <v>320</v>
      </c>
      <c r="AZ1013" s="83">
        <f t="shared" ca="1" si="342"/>
        <v>30</v>
      </c>
      <c r="BA1013" s="83">
        <f t="shared" ca="1" si="343"/>
        <v>347.34181036742791</v>
      </c>
      <c r="BB1013" s="83">
        <f t="shared" ca="1" si="344"/>
        <v>322.65818963257209</v>
      </c>
    </row>
    <row r="1014" spans="1:54" s="81" customFormat="1" x14ac:dyDescent="0.25">
      <c r="A1014" s="79">
        <v>1012</v>
      </c>
      <c r="B1014" s="80">
        <f t="shared" si="333"/>
        <v>16.866666666666667</v>
      </c>
      <c r="C1014" s="79">
        <v>17.899999999999999</v>
      </c>
      <c r="D1014" s="79" t="s">
        <v>8</v>
      </c>
      <c r="F1014" s="117"/>
      <c r="G1014" s="117"/>
      <c r="H1014" s="112">
        <f t="shared" si="334"/>
        <v>0</v>
      </c>
      <c r="I1014" s="121"/>
      <c r="J1014" s="92">
        <f t="shared" si="335"/>
        <v>0</v>
      </c>
      <c r="K1014" s="83"/>
      <c r="L1014" s="94">
        <v>1012</v>
      </c>
      <c r="M1014" s="114">
        <f t="shared" ca="1" si="331"/>
        <v>1142.1522933362535</v>
      </c>
      <c r="N1014" s="115">
        <f ca="1">AS1014</f>
        <v>-124.62781653309972</v>
      </c>
      <c r="O1014" s="83"/>
      <c r="P1014" s="102"/>
      <c r="Q1014" s="102"/>
      <c r="R1014" s="102"/>
      <c r="S1014" s="102"/>
      <c r="T1014" s="83"/>
      <c r="U1014" s="83"/>
      <c r="V1014" s="83"/>
      <c r="W1014" s="83"/>
      <c r="X1014" s="83"/>
      <c r="Y1014" s="83"/>
      <c r="Z1014" s="83"/>
      <c r="AA1014" s="83"/>
      <c r="AB1014" s="83"/>
      <c r="AC1014" s="83">
        <f t="shared" si="347"/>
        <v>0</v>
      </c>
      <c r="AD1014" s="83">
        <f t="shared" si="348"/>
        <v>0</v>
      </c>
      <c r="AE1014" s="83"/>
      <c r="AF1014" s="83">
        <f t="shared" si="336"/>
        <v>0</v>
      </c>
      <c r="AG1014" s="83">
        <f t="shared" si="337"/>
        <v>0</v>
      </c>
      <c r="AH1014" s="83"/>
      <c r="AI1014" s="83"/>
      <c r="AJ1014" s="83"/>
      <c r="AK1014" s="83"/>
      <c r="AL1014" s="83"/>
      <c r="AM1014" s="83"/>
      <c r="AN1014" s="83"/>
      <c r="AO1014" s="83"/>
      <c r="AP1014" s="83"/>
      <c r="AQ1014" s="83">
        <f t="shared" ca="1" si="338"/>
        <v>8</v>
      </c>
      <c r="AR1014" s="83">
        <f t="shared" ca="1" si="339"/>
        <v>-123.37218346690028</v>
      </c>
      <c r="AS1014" s="83">
        <f t="shared" ca="1" si="332"/>
        <v>-124.62781653309972</v>
      </c>
      <c r="AT1014" s="83" cm="1">
        <f t="array" aca="1" ref="AT1014" ca="1">_xlfn.LET(_xlpm.rozsah, $F$3:$F$10001,_xlpm.podminka, (_xlpm.rozsah&gt;M1014)*(ISNUMBER(_xlpm.rozsah)),_xlpm.indexy, IF(_xlpm.podminka, ROW(_xlpm.rozsah)-MIN(ROW(_xlpm.rozsah))+1),_xlpm.prvni, MIN(_xlpm.indexy),_xlpm.finalni, IF(_xlpm.prvni=1, 2, _xlpm.prvni),INDEX(_xlpm.rozsah, _xlpm.finalni))</f>
        <v>1200</v>
      </c>
      <c r="AU1014" s="83" cm="1">
        <f t="array" aca="1" ref="AU1014" ca="1">INDEX($F$3:$F$10001,MATCH(AT1014,$F$3:$F$10004,0)-1)</f>
        <v>1100</v>
      </c>
      <c r="AV1014" s="83">
        <f t="shared" ca="1" si="349"/>
        <v>-128</v>
      </c>
      <c r="AW1014" s="83">
        <f t="shared" ca="1" si="350"/>
        <v>-120</v>
      </c>
      <c r="AX1014" s="83">
        <f t="shared" ca="1" si="340"/>
        <v>320</v>
      </c>
      <c r="AY1014" s="83">
        <f t="shared" ca="1" si="341"/>
        <v>300</v>
      </c>
      <c r="AZ1014" s="83">
        <f t="shared" ca="1" si="342"/>
        <v>20</v>
      </c>
      <c r="BA1014" s="83">
        <f t="shared" ca="1" si="343"/>
        <v>311.56954133274928</v>
      </c>
      <c r="BB1014" s="83">
        <f t="shared" ca="1" si="344"/>
        <v>308.43045866725072</v>
      </c>
    </row>
    <row r="1015" spans="1:54" x14ac:dyDescent="0.25">
      <c r="A1015" s="58">
        <v>1013</v>
      </c>
      <c r="B1015" s="59">
        <f t="shared" si="333"/>
        <v>16.883333333333333</v>
      </c>
      <c r="C1015" s="58">
        <v>16.2</v>
      </c>
      <c r="D1015" s="58">
        <v>1.9</v>
      </c>
      <c r="F1015" s="117"/>
      <c r="G1015" s="117"/>
      <c r="H1015" s="112">
        <f t="shared" si="334"/>
        <v>0</v>
      </c>
      <c r="I1015" s="121"/>
      <c r="J1015" s="92">
        <f t="shared" si="335"/>
        <v>0</v>
      </c>
      <c r="L1015" s="94">
        <v>1013</v>
      </c>
      <c r="M1015" s="114">
        <f t="shared" ca="1" si="331"/>
        <v>1128.6517962037601</v>
      </c>
      <c r="N1015" s="115">
        <f t="shared" ref="N1015:N1034" ca="1" si="352">( IF(ISNUMBER(D1015), D1015,1)/100)*BB1015 - $T$23 + $T$21</f>
        <v>5.8088768255742886</v>
      </c>
      <c r="P1015" s="102"/>
      <c r="Q1015" s="102"/>
      <c r="R1015" s="102"/>
      <c r="S1015" s="102"/>
      <c r="AC1015" s="83">
        <f t="shared" si="347"/>
        <v>0</v>
      </c>
      <c r="AD1015" s="83">
        <f t="shared" si="348"/>
        <v>0</v>
      </c>
      <c r="AF1015" s="83">
        <f t="shared" si="336"/>
        <v>0</v>
      </c>
      <c r="AG1015" s="83">
        <f t="shared" si="337"/>
        <v>0</v>
      </c>
      <c r="AQ1015" s="83">
        <f t="shared" ca="1" si="338"/>
        <v>8</v>
      </c>
      <c r="AR1015" s="83">
        <f t="shared" ca="1" si="339"/>
        <v>-122.29214369630081</v>
      </c>
      <c r="AS1015" s="83">
        <f t="shared" ca="1" si="332"/>
        <v>-125.70785630369919</v>
      </c>
      <c r="AT1015" s="83" cm="1">
        <f t="array" aca="1" ref="AT1015" ca="1">_xlfn.LET(_xlpm.rozsah, $F$3:$F$10001,_xlpm.podminka, (_xlpm.rozsah&gt;M1015)*(ISNUMBER(_xlpm.rozsah)),_xlpm.indexy, IF(_xlpm.podminka, ROW(_xlpm.rozsah)-MIN(ROW(_xlpm.rozsah))+1),_xlpm.prvni, MIN(_xlpm.indexy),_xlpm.finalni, IF(_xlpm.prvni=1, 2, _xlpm.prvni),INDEX(_xlpm.rozsah, _xlpm.finalni))</f>
        <v>1200</v>
      </c>
      <c r="AU1015" s="83" cm="1">
        <f t="array" aca="1" ref="AU1015" ca="1">INDEX($F$3:$F$10001,MATCH(AT1015,$F$3:$F$10004,0)-1)</f>
        <v>1100</v>
      </c>
      <c r="AV1015" s="83">
        <f t="shared" ca="1" si="349"/>
        <v>-128</v>
      </c>
      <c r="AW1015" s="83">
        <f t="shared" ca="1" si="350"/>
        <v>-120</v>
      </c>
      <c r="AX1015" s="83">
        <f t="shared" ca="1" si="340"/>
        <v>320</v>
      </c>
      <c r="AY1015" s="83">
        <f t="shared" ca="1" si="341"/>
        <v>300</v>
      </c>
      <c r="AZ1015" s="83">
        <f t="shared" ca="1" si="342"/>
        <v>20</v>
      </c>
      <c r="BA1015" s="83">
        <f t="shared" ca="1" si="343"/>
        <v>314.26964075924798</v>
      </c>
      <c r="BB1015" s="83">
        <f t="shared" ca="1" si="344"/>
        <v>305.73035924075202</v>
      </c>
    </row>
    <row r="1016" spans="1:54" x14ac:dyDescent="0.25">
      <c r="A1016" s="58">
        <v>1014</v>
      </c>
      <c r="B1016" s="59">
        <f t="shared" si="333"/>
        <v>16.899999999999999</v>
      </c>
      <c r="C1016" s="58">
        <v>17.8</v>
      </c>
      <c r="D1016" s="58">
        <v>7.5</v>
      </c>
      <c r="F1016" s="117"/>
      <c r="G1016" s="117"/>
      <c r="H1016" s="112">
        <f t="shared" si="334"/>
        <v>0</v>
      </c>
      <c r="I1016" s="121"/>
      <c r="J1016" s="92">
        <f t="shared" si="335"/>
        <v>0</v>
      </c>
      <c r="L1016" s="94">
        <v>1014</v>
      </c>
      <c r="M1016" s="114">
        <f t="shared" ca="1" si="331"/>
        <v>1141.3581464461067</v>
      </c>
      <c r="N1016" s="115">
        <f t="shared" ca="1" si="352"/>
        <v>23.120372196691598</v>
      </c>
      <c r="P1016" s="102"/>
      <c r="Q1016" s="102"/>
      <c r="R1016" s="102"/>
      <c r="S1016" s="102"/>
      <c r="AC1016" s="83">
        <f t="shared" si="347"/>
        <v>0</v>
      </c>
      <c r="AD1016" s="83">
        <f t="shared" si="348"/>
        <v>0</v>
      </c>
      <c r="AF1016" s="83">
        <f t="shared" si="336"/>
        <v>0</v>
      </c>
      <c r="AG1016" s="83">
        <f t="shared" si="337"/>
        <v>0</v>
      </c>
      <c r="AQ1016" s="83">
        <f t="shared" ca="1" si="338"/>
        <v>8</v>
      </c>
      <c r="AR1016" s="83">
        <f t="shared" ca="1" si="339"/>
        <v>-123.30865171568854</v>
      </c>
      <c r="AS1016" s="83">
        <f t="shared" ca="1" si="332"/>
        <v>-124.69134828431146</v>
      </c>
      <c r="AT1016" s="83" cm="1">
        <f t="array" aca="1" ref="AT1016" ca="1">_xlfn.LET(_xlpm.rozsah, $F$3:$F$10001,_xlpm.podminka, (_xlpm.rozsah&gt;M1016)*(ISNUMBER(_xlpm.rozsah)),_xlpm.indexy, IF(_xlpm.podminka, ROW(_xlpm.rozsah)-MIN(ROW(_xlpm.rozsah))+1),_xlpm.prvni, MIN(_xlpm.indexy),_xlpm.finalni, IF(_xlpm.prvni=1, 2, _xlpm.prvni),INDEX(_xlpm.rozsah, _xlpm.finalni))</f>
        <v>1200</v>
      </c>
      <c r="AU1016" s="83" cm="1">
        <f t="array" aca="1" ref="AU1016" ca="1">INDEX($F$3:$F$10001,MATCH(AT1016,$F$3:$F$10004,0)-1)</f>
        <v>1100</v>
      </c>
      <c r="AV1016" s="83">
        <f t="shared" ca="1" si="349"/>
        <v>-128</v>
      </c>
      <c r="AW1016" s="83">
        <f t="shared" ca="1" si="350"/>
        <v>-120</v>
      </c>
      <c r="AX1016" s="83">
        <f t="shared" ca="1" si="340"/>
        <v>320</v>
      </c>
      <c r="AY1016" s="83">
        <f t="shared" ca="1" si="341"/>
        <v>300</v>
      </c>
      <c r="AZ1016" s="83">
        <f t="shared" ca="1" si="342"/>
        <v>20</v>
      </c>
      <c r="BA1016" s="83">
        <f t="shared" ca="1" si="343"/>
        <v>311.72837071077868</v>
      </c>
      <c r="BB1016" s="83">
        <f t="shared" ca="1" si="344"/>
        <v>308.27162928922132</v>
      </c>
    </row>
    <row r="1017" spans="1:54" x14ac:dyDescent="0.25">
      <c r="A1017" s="58">
        <v>1015</v>
      </c>
      <c r="B1017" s="59">
        <f t="shared" si="333"/>
        <v>16.916666666666668</v>
      </c>
      <c r="C1017" s="58">
        <v>25.2</v>
      </c>
      <c r="D1017" s="58">
        <v>18</v>
      </c>
      <c r="F1017" s="117"/>
      <c r="G1017" s="117"/>
      <c r="H1017" s="112">
        <f t="shared" si="334"/>
        <v>0</v>
      </c>
      <c r="I1017" s="121"/>
      <c r="J1017" s="92">
        <f t="shared" si="335"/>
        <v>0</v>
      </c>
      <c r="L1017" s="94">
        <v>1015</v>
      </c>
      <c r="M1017" s="114">
        <f t="shared" ca="1" si="331"/>
        <v>1200.12501631696</v>
      </c>
      <c r="N1017" s="115">
        <f t="shared" ca="1" si="352"/>
        <v>57.606750881115836</v>
      </c>
      <c r="P1017" s="102"/>
      <c r="Q1017" s="102"/>
      <c r="R1017" s="102"/>
      <c r="S1017" s="102"/>
      <c r="AC1017" s="83">
        <f t="shared" si="347"/>
        <v>0</v>
      </c>
      <c r="AD1017" s="83">
        <f t="shared" si="348"/>
        <v>0</v>
      </c>
      <c r="AF1017" s="83">
        <f t="shared" si="336"/>
        <v>0</v>
      </c>
      <c r="AG1017" s="83">
        <f t="shared" si="337"/>
        <v>0</v>
      </c>
      <c r="AQ1017" s="83">
        <f t="shared" ca="1" si="338"/>
        <v>12</v>
      </c>
      <c r="AR1017" s="83">
        <f t="shared" ca="1" si="339"/>
        <v>-128.01500195803521</v>
      </c>
      <c r="AS1017" s="83">
        <f t="shared" ca="1" si="332"/>
        <v>-139.98499804196479</v>
      </c>
      <c r="AT1017" s="83" cm="1">
        <f t="array" aca="1" ref="AT1017" ca="1">_xlfn.LET(_xlpm.rozsah, $F$3:$F$10001,_xlpm.podminka, (_xlpm.rozsah&gt;M1017)*(ISNUMBER(_xlpm.rozsah)),_xlpm.indexy, IF(_xlpm.podminka, ROW(_xlpm.rozsah)-MIN(ROW(_xlpm.rozsah))+1),_xlpm.prvni, MIN(_xlpm.indexy),_xlpm.finalni, IF(_xlpm.prvni=1, 2, _xlpm.prvni),INDEX(_xlpm.rozsah, _xlpm.finalni))</f>
        <v>1300</v>
      </c>
      <c r="AU1017" s="83" cm="1">
        <f t="array" aca="1" ref="AU1017" ca="1">INDEX($F$3:$F$10001,MATCH(AT1017,$F$3:$F$10004,0)-1)</f>
        <v>1200</v>
      </c>
      <c r="AV1017" s="83">
        <f t="shared" ca="1" si="349"/>
        <v>-140</v>
      </c>
      <c r="AW1017" s="83">
        <f t="shared" ca="1" si="350"/>
        <v>-128</v>
      </c>
      <c r="AX1017" s="83">
        <f t="shared" ca="1" si="340"/>
        <v>350</v>
      </c>
      <c r="AY1017" s="83">
        <f t="shared" ca="1" si="341"/>
        <v>320</v>
      </c>
      <c r="AZ1017" s="83">
        <f t="shared" ca="1" si="342"/>
        <v>30</v>
      </c>
      <c r="BA1017" s="83">
        <f t="shared" ca="1" si="343"/>
        <v>349.96249510491202</v>
      </c>
      <c r="BB1017" s="83">
        <f t="shared" ca="1" si="344"/>
        <v>320.03750489508798</v>
      </c>
    </row>
    <row r="1018" spans="1:54" x14ac:dyDescent="0.25">
      <c r="A1018" s="58">
        <v>1016</v>
      </c>
      <c r="B1018" s="59">
        <f t="shared" si="333"/>
        <v>16.933333333333334</v>
      </c>
      <c r="C1018" s="58">
        <v>39.700000000000003</v>
      </c>
      <c r="D1018" s="58">
        <v>6.5</v>
      </c>
      <c r="F1018" s="117"/>
      <c r="G1018" s="117"/>
      <c r="H1018" s="112">
        <f t="shared" si="334"/>
        <v>0</v>
      </c>
      <c r="I1018" s="121"/>
      <c r="J1018" s="92">
        <f t="shared" si="335"/>
        <v>0</v>
      </c>
      <c r="L1018" s="94">
        <v>1016</v>
      </c>
      <c r="M1018" s="114">
        <f t="shared" ca="1" si="331"/>
        <v>1315.276315388227</v>
      </c>
      <c r="N1018" s="115">
        <f t="shared" ca="1" si="352"/>
        <v>22.849296050023476</v>
      </c>
      <c r="P1018" s="102"/>
      <c r="Q1018" s="102"/>
      <c r="R1018" s="102"/>
      <c r="S1018" s="102"/>
      <c r="AC1018" s="83">
        <f t="shared" si="347"/>
        <v>0</v>
      </c>
      <c r="AD1018" s="83">
        <f t="shared" si="348"/>
        <v>0</v>
      </c>
      <c r="AF1018" s="83">
        <f t="shared" si="336"/>
        <v>0</v>
      </c>
      <c r="AG1018" s="83">
        <f t="shared" si="337"/>
        <v>0</v>
      </c>
      <c r="AQ1018" s="83">
        <f t="shared" ca="1" si="338"/>
        <v>4</v>
      </c>
      <c r="AR1018" s="83">
        <f t="shared" ca="1" si="339"/>
        <v>-140.61105261552908</v>
      </c>
      <c r="AS1018" s="83">
        <f t="shared" ca="1" si="332"/>
        <v>-143.38894738447092</v>
      </c>
      <c r="AT1018" s="83" cm="1">
        <f t="array" aca="1" ref="AT1018" ca="1">_xlfn.LET(_xlpm.rozsah, $F$3:$F$10001,_xlpm.podminka, (_xlpm.rozsah&gt;M1018)*(ISNUMBER(_xlpm.rozsah)),_xlpm.indexy, IF(_xlpm.podminka, ROW(_xlpm.rozsah)-MIN(ROW(_xlpm.rozsah))+1),_xlpm.prvni, MIN(_xlpm.indexy),_xlpm.finalni, IF(_xlpm.prvni=1, 2, _xlpm.prvni),INDEX(_xlpm.rozsah, _xlpm.finalni))</f>
        <v>1400</v>
      </c>
      <c r="AU1018" s="83" cm="1">
        <f t="array" aca="1" ref="AU1018" ca="1">INDEX($F$3:$F$10001,MATCH(AT1018,$F$3:$F$10004,0)-1)</f>
        <v>1300</v>
      </c>
      <c r="AV1018" s="83">
        <f t="shared" ca="1" si="349"/>
        <v>-144</v>
      </c>
      <c r="AW1018" s="83">
        <f t="shared" ca="1" si="350"/>
        <v>-140</v>
      </c>
      <c r="AX1018" s="83">
        <f t="shared" ca="1" si="340"/>
        <v>360</v>
      </c>
      <c r="AY1018" s="83">
        <f t="shared" ca="1" si="341"/>
        <v>350</v>
      </c>
      <c r="AZ1018" s="83">
        <f t="shared" ca="1" si="342"/>
        <v>10</v>
      </c>
      <c r="BA1018" s="83">
        <f t="shared" ca="1" si="343"/>
        <v>358.47236846117733</v>
      </c>
      <c r="BB1018" s="83">
        <f t="shared" ca="1" si="344"/>
        <v>351.52763153882267</v>
      </c>
    </row>
    <row r="1019" spans="1:54" x14ac:dyDescent="0.25">
      <c r="A1019" s="58">
        <v>1017</v>
      </c>
      <c r="B1019" s="59">
        <f t="shared" si="333"/>
        <v>16.95</v>
      </c>
      <c r="C1019" s="58">
        <v>38.6</v>
      </c>
      <c r="D1019" s="58">
        <v>0</v>
      </c>
      <c r="F1019" s="117"/>
      <c r="G1019" s="117"/>
      <c r="H1019" s="112">
        <f t="shared" si="334"/>
        <v>0</v>
      </c>
      <c r="I1019" s="121"/>
      <c r="J1019" s="92">
        <f t="shared" si="335"/>
        <v>0</v>
      </c>
      <c r="L1019" s="94">
        <v>1017</v>
      </c>
      <c r="M1019" s="114">
        <f t="shared" ca="1" si="331"/>
        <v>1306.5406995966134</v>
      </c>
      <c r="N1019" s="115">
        <f t="shared" ca="1" si="352"/>
        <v>0</v>
      </c>
      <c r="P1019" s="102"/>
      <c r="Q1019" s="102"/>
      <c r="R1019" s="102"/>
      <c r="S1019" s="102"/>
      <c r="AC1019" s="83">
        <f t="shared" si="347"/>
        <v>0</v>
      </c>
      <c r="AD1019" s="83">
        <f t="shared" si="348"/>
        <v>0</v>
      </c>
      <c r="AF1019" s="83">
        <f t="shared" si="336"/>
        <v>0</v>
      </c>
      <c r="AG1019" s="83">
        <f t="shared" si="337"/>
        <v>0</v>
      </c>
      <c r="AQ1019" s="83">
        <f t="shared" ca="1" si="338"/>
        <v>4</v>
      </c>
      <c r="AR1019" s="83">
        <f t="shared" ca="1" si="339"/>
        <v>-140.26162798386454</v>
      </c>
      <c r="AS1019" s="83">
        <f t="shared" ca="1" si="332"/>
        <v>-143.73837201613546</v>
      </c>
      <c r="AT1019" s="83" cm="1">
        <f t="array" aca="1" ref="AT1019" ca="1">_xlfn.LET(_xlpm.rozsah, $F$3:$F$10001,_xlpm.podminka, (_xlpm.rozsah&gt;M1019)*(ISNUMBER(_xlpm.rozsah)),_xlpm.indexy, IF(_xlpm.podminka, ROW(_xlpm.rozsah)-MIN(ROW(_xlpm.rozsah))+1),_xlpm.prvni, MIN(_xlpm.indexy),_xlpm.finalni, IF(_xlpm.prvni=1, 2, _xlpm.prvni),INDEX(_xlpm.rozsah, _xlpm.finalni))</f>
        <v>1400</v>
      </c>
      <c r="AU1019" s="83" cm="1">
        <f t="array" aca="1" ref="AU1019" ca="1">INDEX($F$3:$F$10001,MATCH(AT1019,$F$3:$F$10004,0)-1)</f>
        <v>1300</v>
      </c>
      <c r="AV1019" s="83">
        <f t="shared" ca="1" si="349"/>
        <v>-144</v>
      </c>
      <c r="AW1019" s="83">
        <f t="shared" ca="1" si="350"/>
        <v>-140</v>
      </c>
      <c r="AX1019" s="83">
        <f t="shared" ca="1" si="340"/>
        <v>360</v>
      </c>
      <c r="AY1019" s="83">
        <f t="shared" ca="1" si="341"/>
        <v>350</v>
      </c>
      <c r="AZ1019" s="83">
        <f t="shared" ca="1" si="342"/>
        <v>10</v>
      </c>
      <c r="BA1019" s="83">
        <f t="shared" ca="1" si="343"/>
        <v>359.34593004033866</v>
      </c>
      <c r="BB1019" s="83">
        <f t="shared" ca="1" si="344"/>
        <v>350.65406995966134</v>
      </c>
    </row>
    <row r="1020" spans="1:54" x14ac:dyDescent="0.25">
      <c r="A1020" s="58">
        <v>1018</v>
      </c>
      <c r="B1020" s="59">
        <f t="shared" si="333"/>
        <v>16.966666666666665</v>
      </c>
      <c r="C1020" s="58">
        <v>37.4</v>
      </c>
      <c r="D1020" s="58">
        <v>5.4</v>
      </c>
      <c r="F1020" s="117"/>
      <c r="G1020" s="117"/>
      <c r="H1020" s="112">
        <f t="shared" si="334"/>
        <v>0</v>
      </c>
      <c r="I1020" s="121"/>
      <c r="J1020" s="92">
        <f t="shared" si="335"/>
        <v>0</v>
      </c>
      <c r="L1020" s="94">
        <v>1018</v>
      </c>
      <c r="M1020" s="114">
        <f t="shared" ca="1" si="331"/>
        <v>1297.0109369148536</v>
      </c>
      <c r="N1020" s="115">
        <f t="shared" ca="1" si="352"/>
        <v>18.85157717802063</v>
      </c>
      <c r="P1020" s="102"/>
      <c r="Q1020" s="102"/>
      <c r="R1020" s="102"/>
      <c r="S1020" s="102"/>
      <c r="AC1020" s="83">
        <f t="shared" si="347"/>
        <v>0</v>
      </c>
      <c r="AD1020" s="83">
        <f t="shared" si="348"/>
        <v>0</v>
      </c>
      <c r="AF1020" s="83">
        <f t="shared" si="336"/>
        <v>0</v>
      </c>
      <c r="AG1020" s="83">
        <f t="shared" si="337"/>
        <v>0</v>
      </c>
      <c r="AQ1020" s="83">
        <f t="shared" ca="1" si="338"/>
        <v>12</v>
      </c>
      <c r="AR1020" s="83">
        <f t="shared" ca="1" si="339"/>
        <v>-139.64131242978243</v>
      </c>
      <c r="AS1020" s="83">
        <f t="shared" ca="1" si="332"/>
        <v>-128.35868757021757</v>
      </c>
      <c r="AT1020" s="83" cm="1">
        <f t="array" aca="1" ref="AT1020" ca="1">_xlfn.LET(_xlpm.rozsah, $F$3:$F$10001,_xlpm.podminka, (_xlpm.rozsah&gt;M1020)*(ISNUMBER(_xlpm.rozsah)),_xlpm.indexy, IF(_xlpm.podminka, ROW(_xlpm.rozsah)-MIN(ROW(_xlpm.rozsah))+1),_xlpm.prvni, MIN(_xlpm.indexy),_xlpm.finalni, IF(_xlpm.prvni=1, 2, _xlpm.prvni),INDEX(_xlpm.rozsah, _xlpm.finalni))</f>
        <v>1300</v>
      </c>
      <c r="AU1020" s="83" cm="1">
        <f t="array" aca="1" ref="AU1020" ca="1">INDEX($F$3:$F$10001,MATCH(AT1020,$F$3:$F$10004,0)-1)</f>
        <v>1200</v>
      </c>
      <c r="AV1020" s="83">
        <f t="shared" ca="1" si="349"/>
        <v>-140</v>
      </c>
      <c r="AW1020" s="83">
        <f t="shared" ca="1" si="350"/>
        <v>-128</v>
      </c>
      <c r="AX1020" s="83">
        <f t="shared" ca="1" si="340"/>
        <v>350</v>
      </c>
      <c r="AY1020" s="83">
        <f t="shared" ca="1" si="341"/>
        <v>320</v>
      </c>
      <c r="AZ1020" s="83">
        <f t="shared" ca="1" si="342"/>
        <v>30</v>
      </c>
      <c r="BA1020" s="83">
        <f t="shared" ca="1" si="343"/>
        <v>320.89671892554395</v>
      </c>
      <c r="BB1020" s="83">
        <f t="shared" ca="1" si="344"/>
        <v>349.10328107445605</v>
      </c>
    </row>
    <row r="1021" spans="1:54" x14ac:dyDescent="0.25">
      <c r="A1021" s="58">
        <v>1019</v>
      </c>
      <c r="B1021" s="59">
        <f t="shared" si="333"/>
        <v>16.983333333333334</v>
      </c>
      <c r="C1021" s="58">
        <v>43.4</v>
      </c>
      <c r="D1021" s="58">
        <v>9.6999999999999993</v>
      </c>
      <c r="F1021" s="117"/>
      <c r="G1021" s="117"/>
      <c r="H1021" s="112">
        <f t="shared" si="334"/>
        <v>0</v>
      </c>
      <c r="I1021" s="121"/>
      <c r="J1021" s="92">
        <f t="shared" si="335"/>
        <v>0</v>
      </c>
      <c r="L1021" s="94">
        <v>1019</v>
      </c>
      <c r="M1021" s="114">
        <f t="shared" ca="1" si="331"/>
        <v>1344.6597503236535</v>
      </c>
      <c r="N1021" s="115">
        <f t="shared" ca="1" si="352"/>
        <v>34.383199578139433</v>
      </c>
      <c r="P1021" s="102"/>
      <c r="Q1021" s="102"/>
      <c r="R1021" s="102"/>
      <c r="S1021" s="102"/>
      <c r="AC1021" s="83">
        <f t="shared" si="347"/>
        <v>0</v>
      </c>
      <c r="AD1021" s="83">
        <f t="shared" si="348"/>
        <v>0</v>
      </c>
      <c r="AF1021" s="83">
        <f t="shared" si="336"/>
        <v>0</v>
      </c>
      <c r="AG1021" s="83">
        <f t="shared" si="337"/>
        <v>0</v>
      </c>
      <c r="AQ1021" s="83">
        <f t="shared" ca="1" si="338"/>
        <v>4</v>
      </c>
      <c r="AR1021" s="83">
        <f t="shared" ca="1" si="339"/>
        <v>-141.78639001294613</v>
      </c>
      <c r="AS1021" s="83">
        <f t="shared" ca="1" si="332"/>
        <v>-142.21360998705387</v>
      </c>
      <c r="AT1021" s="83" cm="1">
        <f t="array" aca="1" ref="AT1021" ca="1">_xlfn.LET(_xlpm.rozsah, $F$3:$F$10001,_xlpm.podminka, (_xlpm.rozsah&gt;M1021)*(ISNUMBER(_xlpm.rozsah)),_xlpm.indexy, IF(_xlpm.podminka, ROW(_xlpm.rozsah)-MIN(ROW(_xlpm.rozsah))+1),_xlpm.prvni, MIN(_xlpm.indexy),_xlpm.finalni, IF(_xlpm.prvni=1, 2, _xlpm.prvni),INDEX(_xlpm.rozsah, _xlpm.finalni))</f>
        <v>1400</v>
      </c>
      <c r="AU1021" s="83" cm="1">
        <f t="array" aca="1" ref="AU1021" ca="1">INDEX($F$3:$F$10001,MATCH(AT1021,$F$3:$F$10004,0)-1)</f>
        <v>1300</v>
      </c>
      <c r="AV1021" s="83">
        <f t="shared" ca="1" si="349"/>
        <v>-144</v>
      </c>
      <c r="AW1021" s="83">
        <f t="shared" ca="1" si="350"/>
        <v>-140</v>
      </c>
      <c r="AX1021" s="83">
        <f t="shared" ca="1" si="340"/>
        <v>360</v>
      </c>
      <c r="AY1021" s="83">
        <f t="shared" ca="1" si="341"/>
        <v>350</v>
      </c>
      <c r="AZ1021" s="83">
        <f t="shared" ca="1" si="342"/>
        <v>10</v>
      </c>
      <c r="BA1021" s="83">
        <f t="shared" ca="1" si="343"/>
        <v>355.53402496763465</v>
      </c>
      <c r="BB1021" s="83">
        <f t="shared" ca="1" si="344"/>
        <v>354.46597503236535</v>
      </c>
    </row>
    <row r="1022" spans="1:54" x14ac:dyDescent="0.25">
      <c r="A1022" s="58">
        <v>1020</v>
      </c>
      <c r="B1022" s="59">
        <f t="shared" si="333"/>
        <v>17</v>
      </c>
      <c r="C1022" s="58">
        <v>46.9</v>
      </c>
      <c r="D1022" s="58">
        <v>15.7</v>
      </c>
      <c r="F1022" s="117"/>
      <c r="G1022" s="117"/>
      <c r="H1022" s="112">
        <f t="shared" si="334"/>
        <v>0</v>
      </c>
      <c r="I1022" s="121"/>
      <c r="J1022" s="92">
        <f t="shared" si="335"/>
        <v>0</v>
      </c>
      <c r="L1022" s="94">
        <v>1020</v>
      </c>
      <c r="M1022" s="114">
        <f t="shared" ca="1" si="331"/>
        <v>1372.4548914787867</v>
      </c>
      <c r="N1022" s="115">
        <f t="shared" ca="1" si="352"/>
        <v>56.087541796216954</v>
      </c>
      <c r="P1022" s="102"/>
      <c r="Q1022" s="102"/>
      <c r="R1022" s="102"/>
      <c r="S1022" s="102"/>
      <c r="AC1022" s="83">
        <f t="shared" si="347"/>
        <v>0</v>
      </c>
      <c r="AD1022" s="83">
        <f t="shared" si="348"/>
        <v>0</v>
      </c>
      <c r="AF1022" s="83">
        <f t="shared" si="336"/>
        <v>0</v>
      </c>
      <c r="AG1022" s="83">
        <f t="shared" si="337"/>
        <v>0</v>
      </c>
      <c r="AQ1022" s="83">
        <f t="shared" ca="1" si="338"/>
        <v>4</v>
      </c>
      <c r="AR1022" s="83">
        <f t="shared" ca="1" si="339"/>
        <v>-142.89819565915147</v>
      </c>
      <c r="AS1022" s="83">
        <f t="shared" ca="1" si="332"/>
        <v>-141.10180434084853</v>
      </c>
      <c r="AT1022" s="83" cm="1">
        <f t="array" aca="1" ref="AT1022" ca="1">_xlfn.LET(_xlpm.rozsah, $F$3:$F$10001,_xlpm.podminka, (_xlpm.rozsah&gt;M1022)*(ISNUMBER(_xlpm.rozsah)),_xlpm.indexy, IF(_xlpm.podminka, ROW(_xlpm.rozsah)-MIN(ROW(_xlpm.rozsah))+1),_xlpm.prvni, MIN(_xlpm.indexy),_xlpm.finalni, IF(_xlpm.prvni=1, 2, _xlpm.prvni),INDEX(_xlpm.rozsah, _xlpm.finalni))</f>
        <v>1400</v>
      </c>
      <c r="AU1022" s="83" cm="1">
        <f t="array" aca="1" ref="AU1022" ca="1">INDEX($F$3:$F$10001,MATCH(AT1022,$F$3:$F$10004,0)-1)</f>
        <v>1300</v>
      </c>
      <c r="AV1022" s="83">
        <f t="shared" ca="1" si="349"/>
        <v>-144</v>
      </c>
      <c r="AW1022" s="83">
        <f t="shared" ca="1" si="350"/>
        <v>-140</v>
      </c>
      <c r="AX1022" s="83">
        <f t="shared" ca="1" si="340"/>
        <v>360</v>
      </c>
      <c r="AY1022" s="83">
        <f t="shared" ca="1" si="341"/>
        <v>350</v>
      </c>
      <c r="AZ1022" s="83">
        <f t="shared" ca="1" si="342"/>
        <v>10</v>
      </c>
      <c r="BA1022" s="83">
        <f t="shared" ca="1" si="343"/>
        <v>352.75451085212131</v>
      </c>
      <c r="BB1022" s="83">
        <f t="shared" ca="1" si="344"/>
        <v>357.24548914787869</v>
      </c>
    </row>
    <row r="1023" spans="1:54" x14ac:dyDescent="0.25">
      <c r="A1023" s="58">
        <v>1021</v>
      </c>
      <c r="B1023" s="59">
        <f t="shared" si="333"/>
        <v>17.016666666666666</v>
      </c>
      <c r="C1023" s="58">
        <v>52.5</v>
      </c>
      <c r="D1023" s="58">
        <v>13.1</v>
      </c>
      <c r="F1023" s="117"/>
      <c r="G1023" s="117"/>
      <c r="H1023" s="112">
        <f t="shared" si="334"/>
        <v>0</v>
      </c>
      <c r="I1023" s="121"/>
      <c r="J1023" s="92">
        <f t="shared" si="335"/>
        <v>0</v>
      </c>
      <c r="L1023" s="94">
        <v>1021</v>
      </c>
      <c r="M1023" s="114">
        <f t="shared" ca="1" si="331"/>
        <v>1416.9271173270001</v>
      </c>
      <c r="N1023" s="115">
        <f t="shared" ca="1" si="352"/>
        <v>47.160000000000004</v>
      </c>
      <c r="P1023" s="102"/>
      <c r="Q1023" s="102"/>
      <c r="R1023" s="102"/>
      <c r="S1023" s="102"/>
      <c r="AC1023" s="83">
        <f t="shared" si="347"/>
        <v>0</v>
      </c>
      <c r="AD1023" s="83">
        <f t="shared" si="348"/>
        <v>0</v>
      </c>
      <c r="AF1023" s="83">
        <f t="shared" si="336"/>
        <v>0</v>
      </c>
      <c r="AG1023" s="83">
        <f t="shared" si="337"/>
        <v>0</v>
      </c>
      <c r="AQ1023" s="83">
        <f t="shared" ca="1" si="338"/>
        <v>0</v>
      </c>
      <c r="AR1023" s="83">
        <f t="shared" ca="1" si="339"/>
        <v>-144</v>
      </c>
      <c r="AS1023" s="83">
        <f t="shared" ca="1" si="332"/>
        <v>-144</v>
      </c>
      <c r="AT1023" s="83" cm="1">
        <f t="array" aca="1" ref="AT1023" ca="1">_xlfn.LET(_xlpm.rozsah, $F$3:$F$10001,_xlpm.podminka, (_xlpm.rozsah&gt;M1023)*(ISNUMBER(_xlpm.rozsah)),_xlpm.indexy, IF(_xlpm.podminka, ROW(_xlpm.rozsah)-MIN(ROW(_xlpm.rozsah))+1),_xlpm.prvni, MIN(_xlpm.indexy),_xlpm.finalni, IF(_xlpm.prvni=1, 2, _xlpm.prvni),INDEX(_xlpm.rozsah, _xlpm.finalni))</f>
        <v>1500</v>
      </c>
      <c r="AU1023" s="83" cm="1">
        <f t="array" aca="1" ref="AU1023" ca="1">INDEX($F$3:$F$10001,MATCH(AT1023,$F$3:$F$10004,0)-1)</f>
        <v>1400</v>
      </c>
      <c r="AV1023" s="83">
        <f t="shared" ca="1" si="349"/>
        <v>-144</v>
      </c>
      <c r="AW1023" s="83">
        <f t="shared" ca="1" si="350"/>
        <v>-144</v>
      </c>
      <c r="AX1023" s="83">
        <f t="shared" ca="1" si="340"/>
        <v>360</v>
      </c>
      <c r="AY1023" s="83">
        <f t="shared" ca="1" si="341"/>
        <v>360</v>
      </c>
      <c r="AZ1023" s="83">
        <f t="shared" ca="1" si="342"/>
        <v>0</v>
      </c>
      <c r="BA1023" s="83">
        <f t="shared" ca="1" si="343"/>
        <v>360</v>
      </c>
      <c r="BB1023" s="83">
        <f t="shared" ca="1" si="344"/>
        <v>360</v>
      </c>
    </row>
    <row r="1024" spans="1:54" x14ac:dyDescent="0.25">
      <c r="A1024" s="58">
        <v>1022</v>
      </c>
      <c r="B1024" s="59">
        <f t="shared" si="333"/>
        <v>17.033333333333335</v>
      </c>
      <c r="C1024" s="58">
        <v>56.2</v>
      </c>
      <c r="D1024" s="58">
        <v>6.3</v>
      </c>
      <c r="F1024" s="117"/>
      <c r="G1024" s="117"/>
      <c r="H1024" s="112">
        <f t="shared" si="334"/>
        <v>0</v>
      </c>
      <c r="I1024" s="121"/>
      <c r="J1024" s="92">
        <f t="shared" si="335"/>
        <v>0</v>
      </c>
      <c r="L1024" s="94">
        <v>1022</v>
      </c>
      <c r="M1024" s="114">
        <f t="shared" ca="1" si="331"/>
        <v>1446.3105522624269</v>
      </c>
      <c r="N1024" s="115">
        <f t="shared" ca="1" si="352"/>
        <v>22.68</v>
      </c>
      <c r="P1024" s="102"/>
      <c r="Q1024" s="102"/>
      <c r="R1024" s="102"/>
      <c r="S1024" s="102"/>
      <c r="AC1024" s="83">
        <f t="shared" si="347"/>
        <v>0</v>
      </c>
      <c r="AD1024" s="83">
        <f t="shared" si="348"/>
        <v>0</v>
      </c>
      <c r="AF1024" s="83">
        <f t="shared" si="336"/>
        <v>0</v>
      </c>
      <c r="AG1024" s="83">
        <f t="shared" si="337"/>
        <v>0</v>
      </c>
      <c r="AQ1024" s="83">
        <f t="shared" ca="1" si="338"/>
        <v>0</v>
      </c>
      <c r="AR1024" s="83">
        <f t="shared" ca="1" si="339"/>
        <v>-144</v>
      </c>
      <c r="AS1024" s="83">
        <f t="shared" ca="1" si="332"/>
        <v>-144</v>
      </c>
      <c r="AT1024" s="83" cm="1">
        <f t="array" aca="1" ref="AT1024" ca="1">_xlfn.LET(_xlpm.rozsah, $F$3:$F$10001,_xlpm.podminka, (_xlpm.rozsah&gt;M1024)*(ISNUMBER(_xlpm.rozsah)),_xlpm.indexy, IF(_xlpm.podminka, ROW(_xlpm.rozsah)-MIN(ROW(_xlpm.rozsah))+1),_xlpm.prvni, MIN(_xlpm.indexy),_xlpm.finalni, IF(_xlpm.prvni=1, 2, _xlpm.prvni),INDEX(_xlpm.rozsah, _xlpm.finalni))</f>
        <v>1500</v>
      </c>
      <c r="AU1024" s="83" cm="1">
        <f t="array" aca="1" ref="AU1024" ca="1">INDEX($F$3:$F$10001,MATCH(AT1024,$F$3:$F$10004,0)-1)</f>
        <v>1400</v>
      </c>
      <c r="AV1024" s="83">
        <f t="shared" ca="1" si="349"/>
        <v>-144</v>
      </c>
      <c r="AW1024" s="83">
        <f t="shared" ca="1" si="350"/>
        <v>-144</v>
      </c>
      <c r="AX1024" s="83">
        <f t="shared" ca="1" si="340"/>
        <v>360</v>
      </c>
      <c r="AY1024" s="83">
        <f t="shared" ca="1" si="341"/>
        <v>360</v>
      </c>
      <c r="AZ1024" s="83">
        <f t="shared" ca="1" si="342"/>
        <v>0</v>
      </c>
      <c r="BA1024" s="83">
        <f t="shared" ca="1" si="343"/>
        <v>360</v>
      </c>
      <c r="BB1024" s="83">
        <f t="shared" ca="1" si="344"/>
        <v>360</v>
      </c>
    </row>
    <row r="1025" spans="1:54" x14ac:dyDescent="0.25">
      <c r="A1025" s="58">
        <v>1023</v>
      </c>
      <c r="B1025" s="59">
        <f t="shared" si="333"/>
        <v>17.05</v>
      </c>
      <c r="C1025" s="58">
        <v>44</v>
      </c>
      <c r="D1025" s="58">
        <v>0</v>
      </c>
      <c r="F1025" s="117"/>
      <c r="G1025" s="117"/>
      <c r="H1025" s="112">
        <f t="shared" si="334"/>
        <v>0</v>
      </c>
      <c r="I1025" s="121"/>
      <c r="J1025" s="92">
        <f t="shared" si="335"/>
        <v>0</v>
      </c>
      <c r="L1025" s="94">
        <v>1023</v>
      </c>
      <c r="M1025" s="114">
        <f t="shared" ca="1" si="331"/>
        <v>1349.4246316645335</v>
      </c>
      <c r="N1025" s="115">
        <f t="shared" ca="1" si="352"/>
        <v>0</v>
      </c>
      <c r="P1025" s="102"/>
      <c r="Q1025" s="102"/>
      <c r="R1025" s="102"/>
      <c r="S1025" s="102"/>
      <c r="AC1025" s="83">
        <f t="shared" si="347"/>
        <v>0</v>
      </c>
      <c r="AD1025" s="83">
        <f t="shared" si="348"/>
        <v>0</v>
      </c>
      <c r="AF1025" s="83">
        <f t="shared" si="336"/>
        <v>0</v>
      </c>
      <c r="AG1025" s="83">
        <f t="shared" si="337"/>
        <v>0</v>
      </c>
      <c r="AQ1025" s="83">
        <f t="shared" ca="1" si="338"/>
        <v>4</v>
      </c>
      <c r="AR1025" s="83">
        <f t="shared" ca="1" si="339"/>
        <v>-141.97698526658135</v>
      </c>
      <c r="AS1025" s="83">
        <f t="shared" ca="1" si="332"/>
        <v>-142.02301473341865</v>
      </c>
      <c r="AT1025" s="83" cm="1">
        <f t="array" aca="1" ref="AT1025" ca="1">_xlfn.LET(_xlpm.rozsah, $F$3:$F$10001,_xlpm.podminka, (_xlpm.rozsah&gt;M1025)*(ISNUMBER(_xlpm.rozsah)),_xlpm.indexy, IF(_xlpm.podminka, ROW(_xlpm.rozsah)-MIN(ROW(_xlpm.rozsah))+1),_xlpm.prvni, MIN(_xlpm.indexy),_xlpm.finalni, IF(_xlpm.prvni=1, 2, _xlpm.prvni),INDEX(_xlpm.rozsah, _xlpm.finalni))</f>
        <v>1400</v>
      </c>
      <c r="AU1025" s="83" cm="1">
        <f t="array" aca="1" ref="AU1025" ca="1">INDEX($F$3:$F$10001,MATCH(AT1025,$F$3:$F$10004,0)-1)</f>
        <v>1300</v>
      </c>
      <c r="AV1025" s="83">
        <f t="shared" ca="1" si="349"/>
        <v>-144</v>
      </c>
      <c r="AW1025" s="83">
        <f t="shared" ca="1" si="350"/>
        <v>-140</v>
      </c>
      <c r="AX1025" s="83">
        <f t="shared" ca="1" si="340"/>
        <v>360</v>
      </c>
      <c r="AY1025" s="83">
        <f t="shared" ca="1" si="341"/>
        <v>350</v>
      </c>
      <c r="AZ1025" s="83">
        <f t="shared" ca="1" si="342"/>
        <v>10</v>
      </c>
      <c r="BA1025" s="83">
        <f t="shared" ca="1" si="343"/>
        <v>355.05753683354664</v>
      </c>
      <c r="BB1025" s="83">
        <f t="shared" ca="1" si="344"/>
        <v>354.94246316645336</v>
      </c>
    </row>
    <row r="1026" spans="1:54" x14ac:dyDescent="0.25">
      <c r="A1026" s="58">
        <v>1024</v>
      </c>
      <c r="B1026" s="59">
        <f t="shared" si="333"/>
        <v>17.066666666666666</v>
      </c>
      <c r="C1026" s="58">
        <v>31.8</v>
      </c>
      <c r="D1026" s="58">
        <v>20.9</v>
      </c>
      <c r="F1026" s="117"/>
      <c r="G1026" s="117"/>
      <c r="H1026" s="112">
        <f t="shared" si="334"/>
        <v>0</v>
      </c>
      <c r="I1026" s="121"/>
      <c r="J1026" s="92">
        <f t="shared" si="335"/>
        <v>0</v>
      </c>
      <c r="L1026" s="94">
        <v>1024</v>
      </c>
      <c r="M1026" s="114">
        <f t="shared" ca="1" si="331"/>
        <v>1252.5387110666402</v>
      </c>
      <c r="N1026" s="115">
        <f t="shared" ca="1" si="352"/>
        <v>70.174177183878342</v>
      </c>
      <c r="P1026" s="102"/>
      <c r="Q1026" s="102"/>
      <c r="R1026" s="102"/>
      <c r="S1026" s="102"/>
      <c r="AC1026" s="83">
        <f t="shared" si="347"/>
        <v>0</v>
      </c>
      <c r="AD1026" s="83">
        <f t="shared" si="348"/>
        <v>0</v>
      </c>
      <c r="AF1026" s="83">
        <f t="shared" si="336"/>
        <v>0</v>
      </c>
      <c r="AG1026" s="83">
        <f t="shared" si="337"/>
        <v>0</v>
      </c>
      <c r="AQ1026" s="83">
        <f t="shared" ca="1" si="338"/>
        <v>12</v>
      </c>
      <c r="AR1026" s="83">
        <f t="shared" ca="1" si="339"/>
        <v>-134.30464532799681</v>
      </c>
      <c r="AS1026" s="83">
        <f t="shared" ca="1" si="332"/>
        <v>-133.69535467200319</v>
      </c>
      <c r="AT1026" s="83" cm="1">
        <f t="array" aca="1" ref="AT1026" ca="1">_xlfn.LET(_xlpm.rozsah, $F$3:$F$10001,_xlpm.podminka, (_xlpm.rozsah&gt;M1026)*(ISNUMBER(_xlpm.rozsah)),_xlpm.indexy, IF(_xlpm.podminka, ROW(_xlpm.rozsah)-MIN(ROW(_xlpm.rozsah))+1),_xlpm.prvni, MIN(_xlpm.indexy),_xlpm.finalni, IF(_xlpm.prvni=1, 2, _xlpm.prvni),INDEX(_xlpm.rozsah, _xlpm.finalni))</f>
        <v>1300</v>
      </c>
      <c r="AU1026" s="83" cm="1">
        <f t="array" aca="1" ref="AU1026" ca="1">INDEX($F$3:$F$10001,MATCH(AT1026,$F$3:$F$10004,0)-1)</f>
        <v>1200</v>
      </c>
      <c r="AV1026" s="83">
        <f t="shared" ca="1" si="349"/>
        <v>-140</v>
      </c>
      <c r="AW1026" s="83">
        <f t="shared" ca="1" si="350"/>
        <v>-128</v>
      </c>
      <c r="AX1026" s="83">
        <f t="shared" ca="1" si="340"/>
        <v>350</v>
      </c>
      <c r="AY1026" s="83">
        <f t="shared" ca="1" si="341"/>
        <v>320</v>
      </c>
      <c r="AZ1026" s="83">
        <f t="shared" ca="1" si="342"/>
        <v>30</v>
      </c>
      <c r="BA1026" s="83">
        <f t="shared" ca="1" si="343"/>
        <v>334.23838668000792</v>
      </c>
      <c r="BB1026" s="83">
        <f t="shared" ca="1" si="344"/>
        <v>335.76161331999208</v>
      </c>
    </row>
    <row r="1027" spans="1:54" x14ac:dyDescent="0.25">
      <c r="A1027" s="58">
        <v>1025</v>
      </c>
      <c r="B1027" s="59">
        <f t="shared" si="333"/>
        <v>17.083333333333332</v>
      </c>
      <c r="C1027" s="58">
        <v>38.700000000000003</v>
      </c>
      <c r="D1027" s="58">
        <v>36.299999999999997</v>
      </c>
      <c r="F1027" s="117"/>
      <c r="G1027" s="117"/>
      <c r="H1027" s="112">
        <f t="shared" si="334"/>
        <v>0</v>
      </c>
      <c r="I1027" s="121"/>
      <c r="J1027" s="92">
        <f t="shared" si="335"/>
        <v>0</v>
      </c>
      <c r="L1027" s="94">
        <v>1025</v>
      </c>
      <c r="M1027" s="114">
        <f t="shared" ref="M1027:M1090" ca="1" si="353">(C1027/100)*(0.45*$BE$10+0.45*$BE$13+0.1*$BE$11-MIN($T$25,$BE$3))*2.0327+MIN($T$25,$BE$3)</f>
        <v>1307.3348464867602</v>
      </c>
      <c r="N1027" s="115">
        <f t="shared" ca="1" si="352"/>
        <v>127.3162549274694</v>
      </c>
      <c r="P1027" s="102"/>
      <c r="Q1027" s="102"/>
      <c r="R1027" s="102"/>
      <c r="S1027" s="102"/>
      <c r="AC1027" s="83">
        <f t="shared" si="347"/>
        <v>0</v>
      </c>
      <c r="AD1027" s="83">
        <f t="shared" si="348"/>
        <v>0</v>
      </c>
      <c r="AF1027" s="83">
        <f t="shared" si="336"/>
        <v>0</v>
      </c>
      <c r="AG1027" s="83">
        <f t="shared" si="337"/>
        <v>0</v>
      </c>
      <c r="AQ1027" s="83">
        <f t="shared" ca="1" si="338"/>
        <v>4</v>
      </c>
      <c r="AR1027" s="83">
        <f t="shared" ca="1" si="339"/>
        <v>-140.2933938594704</v>
      </c>
      <c r="AS1027" s="83">
        <f t="shared" ref="AS1027:AS1090" ca="1" si="354">(MIN(AV1027:AW1027)+(((M1027-MIN(AT1027:AU1027))/(MAX(AT1027:AU1027)-MIN(AT1027:AU1027))*(MAX(AV1027:AW1027)-MIN(AV1027:AW1027)))))</f>
        <v>-143.7066061405296</v>
      </c>
      <c r="AT1027" s="83" cm="1">
        <f t="array" aca="1" ref="AT1027" ca="1">_xlfn.LET(_xlpm.rozsah, $F$3:$F$10001,_xlpm.podminka, (_xlpm.rozsah&gt;M1027)*(ISNUMBER(_xlpm.rozsah)),_xlpm.indexy, IF(_xlpm.podminka, ROW(_xlpm.rozsah)-MIN(ROW(_xlpm.rozsah))+1),_xlpm.prvni, MIN(_xlpm.indexy),_xlpm.finalni, IF(_xlpm.prvni=1, 2, _xlpm.prvni),INDEX(_xlpm.rozsah, _xlpm.finalni))</f>
        <v>1400</v>
      </c>
      <c r="AU1027" s="83" cm="1">
        <f t="array" aca="1" ref="AU1027" ca="1">INDEX($F$3:$F$10001,MATCH(AT1027,$F$3:$F$10004,0)-1)</f>
        <v>1300</v>
      </c>
      <c r="AV1027" s="83">
        <f t="shared" ca="1" si="349"/>
        <v>-144</v>
      </c>
      <c r="AW1027" s="83">
        <f t="shared" ca="1" si="350"/>
        <v>-140</v>
      </c>
      <c r="AX1027" s="83">
        <f t="shared" ca="1" si="340"/>
        <v>360</v>
      </c>
      <c r="AY1027" s="83">
        <f t="shared" ca="1" si="341"/>
        <v>350</v>
      </c>
      <c r="AZ1027" s="83">
        <f t="shared" ca="1" si="342"/>
        <v>10</v>
      </c>
      <c r="BA1027" s="83">
        <f t="shared" ca="1" si="343"/>
        <v>359.26651535132396</v>
      </c>
      <c r="BB1027" s="83">
        <f t="shared" ca="1" si="344"/>
        <v>350.73348464867604</v>
      </c>
    </row>
    <row r="1028" spans="1:54" x14ac:dyDescent="0.25">
      <c r="A1028" s="58">
        <v>1026</v>
      </c>
      <c r="B1028" s="59">
        <f t="shared" ref="B1028:B1091" si="355">A1028/60</f>
        <v>17.100000000000001</v>
      </c>
      <c r="C1028" s="58">
        <v>47.7</v>
      </c>
      <c r="D1028" s="58">
        <v>47.5</v>
      </c>
      <c r="F1028" s="117"/>
      <c r="G1028" s="117"/>
      <c r="H1028" s="112">
        <f t="shared" ref="H1028:H1091" si="356">G1028*2*PI()*F1028/60*0.001</f>
        <v>0</v>
      </c>
      <c r="I1028" s="121"/>
      <c r="J1028" s="92">
        <f t="shared" ref="J1028:J1091" si="357">-0.4*G1028</f>
        <v>0</v>
      </c>
      <c r="L1028" s="94">
        <v>1026</v>
      </c>
      <c r="M1028" s="114">
        <f t="shared" ca="1" si="353"/>
        <v>1378.8080665999603</v>
      </c>
      <c r="N1028" s="115">
        <f t="shared" ca="1" si="352"/>
        <v>169.99338316349812</v>
      </c>
      <c r="P1028" s="102"/>
      <c r="Q1028" s="102"/>
      <c r="R1028" s="102"/>
      <c r="S1028" s="102"/>
      <c r="AC1028" s="83">
        <f t="shared" si="347"/>
        <v>0</v>
      </c>
      <c r="AD1028" s="83">
        <f t="shared" si="348"/>
        <v>0</v>
      </c>
      <c r="AF1028" s="83">
        <f t="shared" ref="AF1028:AF1091" si="358">(AL1029-AL1028)*(AK1029+AK1028)/2</f>
        <v>0</v>
      </c>
      <c r="AG1028" s="83">
        <f t="shared" ref="AG1028:AG1091" si="359">(AI1029-AI1028)*(AH1029+AH1028)/2</f>
        <v>0</v>
      </c>
      <c r="AQ1028" s="83">
        <f t="shared" ref="AQ1028:AQ1091" ca="1" si="360">AW1028-AV1028</f>
        <v>4</v>
      </c>
      <c r="AR1028" s="83">
        <f t="shared" ref="AR1028:AR1091" ca="1" si="361">MIN(AV1028:AW1028)+((MAX(AT1028:AU1028)-M1028)/(MAX(AT1028:AU1028)-MIN(AT1028:AU1028)))*(MAX(AV1028:AW1028)-MIN(AV1028:AW1028))</f>
        <v>-143.1523226639984</v>
      </c>
      <c r="AS1028" s="83">
        <f t="shared" ca="1" si="354"/>
        <v>-140.8476773360016</v>
      </c>
      <c r="AT1028" s="83" cm="1">
        <f t="array" aca="1" ref="AT1028" ca="1">_xlfn.LET(_xlpm.rozsah, $F$3:$F$10001,_xlpm.podminka, (_xlpm.rozsah&gt;M1028)*(ISNUMBER(_xlpm.rozsah)),_xlpm.indexy, IF(_xlpm.podminka, ROW(_xlpm.rozsah)-MIN(ROW(_xlpm.rozsah))+1),_xlpm.prvni, MIN(_xlpm.indexy),_xlpm.finalni, IF(_xlpm.prvni=1, 2, _xlpm.prvni),INDEX(_xlpm.rozsah, _xlpm.finalni))</f>
        <v>1400</v>
      </c>
      <c r="AU1028" s="83" cm="1">
        <f t="array" aca="1" ref="AU1028" ca="1">INDEX($F$3:$F$10001,MATCH(AT1028,$F$3:$F$10004,0)-1)</f>
        <v>1300</v>
      </c>
      <c r="AV1028" s="83">
        <f t="shared" ca="1" si="349"/>
        <v>-144</v>
      </c>
      <c r="AW1028" s="83">
        <f t="shared" ca="1" si="350"/>
        <v>-140</v>
      </c>
      <c r="AX1028" s="83">
        <f t="shared" ref="AX1028:AX1091" ca="1" si="362">INDEX($G$2:$G$10001,MATCH(AT1028,$F$2:$F$10001,0))</f>
        <v>360</v>
      </c>
      <c r="AY1028" s="83">
        <f t="shared" ref="AY1028:AY1091" ca="1" si="363">INDEX($G$2:$G$10001,MATCH(AU1028,$F$2:$F$10001,0))</f>
        <v>350</v>
      </c>
      <c r="AZ1028" s="83">
        <f t="shared" ref="AZ1028:AZ1091" ca="1" si="364">AX1028-AY1028</f>
        <v>10</v>
      </c>
      <c r="BA1028" s="83">
        <f t="shared" ref="BA1028:BA1091" ca="1" si="365">MIN(AX1028:AY1028)+((MAX(AT1028:AU1028)-M1028)/(MAX(AT1028:AU1028)-MIN(AT1028:AU1028)))*(MAX(AX1028:AY1028)-MIN(AX1028:AY1028))</f>
        <v>352.11919334000396</v>
      </c>
      <c r="BB1028" s="83">
        <f t="shared" ca="1" si="344"/>
        <v>357.88080665999604</v>
      </c>
    </row>
    <row r="1029" spans="1:54" x14ac:dyDescent="0.25">
      <c r="A1029" s="58">
        <v>1027</v>
      </c>
      <c r="B1029" s="59">
        <f t="shared" si="355"/>
        <v>17.116666666666667</v>
      </c>
      <c r="C1029" s="58">
        <v>54.5</v>
      </c>
      <c r="D1029" s="58">
        <v>22</v>
      </c>
      <c r="F1029" s="117"/>
      <c r="G1029" s="117"/>
      <c r="H1029" s="112">
        <f t="shared" si="356"/>
        <v>0</v>
      </c>
      <c r="I1029" s="121"/>
      <c r="J1029" s="92">
        <f t="shared" si="357"/>
        <v>0</v>
      </c>
      <c r="L1029" s="94">
        <v>1027</v>
      </c>
      <c r="M1029" s="114">
        <f t="shared" ca="1" si="353"/>
        <v>1432.8100551299335</v>
      </c>
      <c r="N1029" s="115">
        <f t="shared" ca="1" si="352"/>
        <v>79.2</v>
      </c>
      <c r="P1029" s="102"/>
      <c r="Q1029" s="102"/>
      <c r="R1029" s="102"/>
      <c r="S1029" s="102"/>
      <c r="AC1029" s="83">
        <f t="shared" si="347"/>
        <v>0</v>
      </c>
      <c r="AD1029" s="83">
        <f t="shared" si="348"/>
        <v>0</v>
      </c>
      <c r="AF1029" s="83">
        <f t="shared" si="358"/>
        <v>0</v>
      </c>
      <c r="AG1029" s="83">
        <f t="shared" si="359"/>
        <v>0</v>
      </c>
      <c r="AQ1029" s="83">
        <f t="shared" ca="1" si="360"/>
        <v>0</v>
      </c>
      <c r="AR1029" s="83">
        <f t="shared" ca="1" si="361"/>
        <v>-144</v>
      </c>
      <c r="AS1029" s="83">
        <f t="shared" ca="1" si="354"/>
        <v>-144</v>
      </c>
      <c r="AT1029" s="83" cm="1">
        <f t="array" aca="1" ref="AT1029" ca="1">_xlfn.LET(_xlpm.rozsah, $F$3:$F$10001,_xlpm.podminka, (_xlpm.rozsah&gt;M1029)*(ISNUMBER(_xlpm.rozsah)),_xlpm.indexy, IF(_xlpm.podminka, ROW(_xlpm.rozsah)-MIN(ROW(_xlpm.rozsah))+1),_xlpm.prvni, MIN(_xlpm.indexy),_xlpm.finalni, IF(_xlpm.prvni=1, 2, _xlpm.prvni),INDEX(_xlpm.rozsah, _xlpm.finalni))</f>
        <v>1500</v>
      </c>
      <c r="AU1029" s="83" cm="1">
        <f t="array" aca="1" ref="AU1029" ca="1">INDEX($F$3:$F$10001,MATCH(AT1029,$F$3:$F$10004,0)-1)</f>
        <v>1400</v>
      </c>
      <c r="AV1029" s="83">
        <f t="shared" ca="1" si="349"/>
        <v>-144</v>
      </c>
      <c r="AW1029" s="83">
        <f t="shared" ca="1" si="350"/>
        <v>-144</v>
      </c>
      <c r="AX1029" s="83">
        <f t="shared" ca="1" si="362"/>
        <v>360</v>
      </c>
      <c r="AY1029" s="83">
        <f t="shared" ca="1" si="363"/>
        <v>360</v>
      </c>
      <c r="AZ1029" s="83">
        <f t="shared" ca="1" si="364"/>
        <v>0</v>
      </c>
      <c r="BA1029" s="83">
        <f t="shared" ca="1" si="365"/>
        <v>360</v>
      </c>
      <c r="BB1029" s="83">
        <f t="shared" ref="BB1029:BB1092" ca="1" si="366">MIN(AX1029:AY1029)+((M1029-MIN(AT1029:AU1029))/(MAX(AT1029:AU1029)-MIN(AT1029:AU1029)))*(MAX(AX1029:AY1029)-MIN(AX1029:AY1029))</f>
        <v>360</v>
      </c>
    </row>
    <row r="1030" spans="1:54" x14ac:dyDescent="0.25">
      <c r="A1030" s="58">
        <v>1028</v>
      </c>
      <c r="B1030" s="59">
        <f t="shared" si="355"/>
        <v>17.133333333333333</v>
      </c>
      <c r="C1030" s="58">
        <v>41.3</v>
      </c>
      <c r="D1030" s="58">
        <v>0</v>
      </c>
      <c r="F1030" s="117"/>
      <c r="G1030" s="117"/>
      <c r="H1030" s="112">
        <f t="shared" si="356"/>
        <v>0</v>
      </c>
      <c r="I1030" s="121"/>
      <c r="J1030" s="92">
        <f t="shared" si="357"/>
        <v>0</v>
      </c>
      <c r="L1030" s="94">
        <v>1028</v>
      </c>
      <c r="M1030" s="114">
        <f t="shared" ca="1" si="353"/>
        <v>1327.9826656305734</v>
      </c>
      <c r="N1030" s="115">
        <f t="shared" ca="1" si="352"/>
        <v>0</v>
      </c>
      <c r="P1030" s="102"/>
      <c r="Q1030" s="102"/>
      <c r="R1030" s="102"/>
      <c r="S1030" s="102"/>
      <c r="AC1030" s="83">
        <f t="shared" si="347"/>
        <v>0</v>
      </c>
      <c r="AD1030" s="83">
        <f t="shared" si="348"/>
        <v>0</v>
      </c>
      <c r="AF1030" s="83">
        <f t="shared" si="358"/>
        <v>0</v>
      </c>
      <c r="AG1030" s="83">
        <f t="shared" si="359"/>
        <v>0</v>
      </c>
      <c r="AQ1030" s="83">
        <f t="shared" ca="1" si="360"/>
        <v>4</v>
      </c>
      <c r="AR1030" s="83">
        <f t="shared" ca="1" si="361"/>
        <v>-141.11930662522295</v>
      </c>
      <c r="AS1030" s="83">
        <f t="shared" ca="1" si="354"/>
        <v>-142.88069337477705</v>
      </c>
      <c r="AT1030" s="83" cm="1">
        <f t="array" aca="1" ref="AT1030" ca="1">_xlfn.LET(_xlpm.rozsah, $F$3:$F$10001,_xlpm.podminka, (_xlpm.rozsah&gt;M1030)*(ISNUMBER(_xlpm.rozsah)),_xlpm.indexy, IF(_xlpm.podminka, ROW(_xlpm.rozsah)-MIN(ROW(_xlpm.rozsah))+1),_xlpm.prvni, MIN(_xlpm.indexy),_xlpm.finalni, IF(_xlpm.prvni=1, 2, _xlpm.prvni),INDEX(_xlpm.rozsah, _xlpm.finalni))</f>
        <v>1400</v>
      </c>
      <c r="AU1030" s="83" cm="1">
        <f t="array" aca="1" ref="AU1030" ca="1">INDEX($F$3:$F$10001,MATCH(AT1030,$F$3:$F$10004,0)-1)</f>
        <v>1300</v>
      </c>
      <c r="AV1030" s="83">
        <f t="shared" ca="1" si="349"/>
        <v>-144</v>
      </c>
      <c r="AW1030" s="83">
        <f t="shared" ca="1" si="350"/>
        <v>-140</v>
      </c>
      <c r="AX1030" s="83">
        <f t="shared" ca="1" si="362"/>
        <v>360</v>
      </c>
      <c r="AY1030" s="83">
        <f t="shared" ca="1" si="363"/>
        <v>350</v>
      </c>
      <c r="AZ1030" s="83">
        <f t="shared" ca="1" si="364"/>
        <v>10</v>
      </c>
      <c r="BA1030" s="83">
        <f t="shared" ca="1" si="365"/>
        <v>357.20173343694267</v>
      </c>
      <c r="BB1030" s="83">
        <f t="shared" ca="1" si="366"/>
        <v>352.79826656305733</v>
      </c>
    </row>
    <row r="1031" spans="1:54" x14ac:dyDescent="0.25">
      <c r="A1031" s="58">
        <v>1029</v>
      </c>
      <c r="B1031" s="59">
        <f t="shared" si="355"/>
        <v>17.149999999999999</v>
      </c>
      <c r="C1031" s="58">
        <v>28.1</v>
      </c>
      <c r="D1031" s="58">
        <v>26.8</v>
      </c>
      <c r="F1031" s="117"/>
      <c r="G1031" s="117"/>
      <c r="H1031" s="112">
        <f t="shared" si="356"/>
        <v>0</v>
      </c>
      <c r="I1031" s="121"/>
      <c r="J1031" s="92">
        <f t="shared" si="357"/>
        <v>0</v>
      </c>
      <c r="L1031" s="94">
        <v>1029</v>
      </c>
      <c r="M1031" s="114">
        <f t="shared" ca="1" si="353"/>
        <v>1223.1552761312134</v>
      </c>
      <c r="N1031" s="115">
        <f t="shared" ca="1" si="352"/>
        <v>87.621684200949574</v>
      </c>
      <c r="P1031" s="102"/>
      <c r="Q1031" s="102"/>
      <c r="R1031" s="102"/>
      <c r="S1031" s="102"/>
      <c r="AC1031" s="83">
        <f t="shared" si="347"/>
        <v>0</v>
      </c>
      <c r="AD1031" s="83">
        <f t="shared" si="348"/>
        <v>0</v>
      </c>
      <c r="AF1031" s="83">
        <f t="shared" si="358"/>
        <v>0</v>
      </c>
      <c r="AG1031" s="83">
        <f t="shared" si="359"/>
        <v>0</v>
      </c>
      <c r="AQ1031" s="83">
        <f t="shared" ca="1" si="360"/>
        <v>12</v>
      </c>
      <c r="AR1031" s="83">
        <f t="shared" ca="1" si="361"/>
        <v>-130.77863313574562</v>
      </c>
      <c r="AS1031" s="83">
        <f t="shared" ca="1" si="354"/>
        <v>-137.22136686425438</v>
      </c>
      <c r="AT1031" s="83" cm="1">
        <f t="array" aca="1" ref="AT1031" ca="1">_xlfn.LET(_xlpm.rozsah, $F$3:$F$10001,_xlpm.podminka, (_xlpm.rozsah&gt;M1031)*(ISNUMBER(_xlpm.rozsah)),_xlpm.indexy, IF(_xlpm.podminka, ROW(_xlpm.rozsah)-MIN(ROW(_xlpm.rozsah))+1),_xlpm.prvni, MIN(_xlpm.indexy),_xlpm.finalni, IF(_xlpm.prvni=1, 2, _xlpm.prvni),INDEX(_xlpm.rozsah, _xlpm.finalni))</f>
        <v>1300</v>
      </c>
      <c r="AU1031" s="83" cm="1">
        <f t="array" aca="1" ref="AU1031" ca="1">INDEX($F$3:$F$10001,MATCH(AT1031,$F$3:$F$10004,0)-1)</f>
        <v>1200</v>
      </c>
      <c r="AV1031" s="83">
        <f t="shared" ca="1" si="349"/>
        <v>-140</v>
      </c>
      <c r="AW1031" s="83">
        <f t="shared" ca="1" si="350"/>
        <v>-128</v>
      </c>
      <c r="AX1031" s="83">
        <f t="shared" ca="1" si="362"/>
        <v>350</v>
      </c>
      <c r="AY1031" s="83">
        <f t="shared" ca="1" si="363"/>
        <v>320</v>
      </c>
      <c r="AZ1031" s="83">
        <f t="shared" ca="1" si="364"/>
        <v>30</v>
      </c>
      <c r="BA1031" s="83">
        <f t="shared" ca="1" si="365"/>
        <v>343.05341716063595</v>
      </c>
      <c r="BB1031" s="83">
        <f t="shared" ca="1" si="366"/>
        <v>326.94658283936405</v>
      </c>
    </row>
    <row r="1032" spans="1:54" x14ac:dyDescent="0.25">
      <c r="A1032" s="58">
        <v>1030</v>
      </c>
      <c r="B1032" s="59">
        <f t="shared" si="355"/>
        <v>17.166666666666668</v>
      </c>
      <c r="C1032" s="58">
        <v>31.6</v>
      </c>
      <c r="D1032" s="58">
        <v>49.2</v>
      </c>
      <c r="F1032" s="117"/>
      <c r="G1032" s="117"/>
      <c r="H1032" s="112">
        <f t="shared" si="356"/>
        <v>0</v>
      </c>
      <c r="I1032" s="121"/>
      <c r="J1032" s="92">
        <f t="shared" si="357"/>
        <v>0</v>
      </c>
      <c r="L1032" s="94">
        <v>1030</v>
      </c>
      <c r="M1032" s="114">
        <f t="shared" ca="1" si="353"/>
        <v>1250.9504172863467</v>
      </c>
      <c r="N1032" s="115">
        <f t="shared" ca="1" si="352"/>
        <v>164.96028159146479</v>
      </c>
      <c r="P1032" s="102"/>
      <c r="Q1032" s="102"/>
      <c r="R1032" s="102"/>
      <c r="S1032" s="102"/>
      <c r="AC1032" s="83">
        <f t="shared" si="347"/>
        <v>0</v>
      </c>
      <c r="AD1032" s="83">
        <f t="shared" si="348"/>
        <v>0</v>
      </c>
      <c r="AF1032" s="83">
        <f t="shared" si="358"/>
        <v>0</v>
      </c>
      <c r="AG1032" s="83">
        <f t="shared" si="359"/>
        <v>0</v>
      </c>
      <c r="AQ1032" s="83">
        <f t="shared" ca="1" si="360"/>
        <v>12</v>
      </c>
      <c r="AR1032" s="83">
        <f t="shared" ca="1" si="361"/>
        <v>-134.11405007436161</v>
      </c>
      <c r="AS1032" s="83">
        <f t="shared" ca="1" si="354"/>
        <v>-133.88594992563839</v>
      </c>
      <c r="AT1032" s="83" cm="1">
        <f t="array" aca="1" ref="AT1032" ca="1">_xlfn.LET(_xlpm.rozsah, $F$3:$F$10001,_xlpm.podminka, (_xlpm.rozsah&gt;M1032)*(ISNUMBER(_xlpm.rozsah)),_xlpm.indexy, IF(_xlpm.podminka, ROW(_xlpm.rozsah)-MIN(ROW(_xlpm.rozsah))+1),_xlpm.prvni, MIN(_xlpm.indexy),_xlpm.finalni, IF(_xlpm.prvni=1, 2, _xlpm.prvni),INDEX(_xlpm.rozsah, _xlpm.finalni))</f>
        <v>1300</v>
      </c>
      <c r="AU1032" s="83" cm="1">
        <f t="array" aca="1" ref="AU1032" ca="1">INDEX($F$3:$F$10001,MATCH(AT1032,$F$3:$F$10004,0)-1)</f>
        <v>1200</v>
      </c>
      <c r="AV1032" s="83">
        <f t="shared" ca="1" si="349"/>
        <v>-140</v>
      </c>
      <c r="AW1032" s="83">
        <f t="shared" ca="1" si="350"/>
        <v>-128</v>
      </c>
      <c r="AX1032" s="83">
        <f t="shared" ca="1" si="362"/>
        <v>350</v>
      </c>
      <c r="AY1032" s="83">
        <f t="shared" ca="1" si="363"/>
        <v>320</v>
      </c>
      <c r="AZ1032" s="83">
        <f t="shared" ca="1" si="364"/>
        <v>30</v>
      </c>
      <c r="BA1032" s="83">
        <f t="shared" ca="1" si="365"/>
        <v>334.71487481409599</v>
      </c>
      <c r="BB1032" s="83">
        <f t="shared" ca="1" si="366"/>
        <v>335.28512518590401</v>
      </c>
    </row>
    <row r="1033" spans="1:54" x14ac:dyDescent="0.25">
      <c r="A1033" s="58">
        <v>1031</v>
      </c>
      <c r="B1033" s="59">
        <f t="shared" si="355"/>
        <v>17.183333333333334</v>
      </c>
      <c r="C1033" s="58">
        <v>34.5</v>
      </c>
      <c r="D1033" s="58">
        <v>39.5</v>
      </c>
      <c r="F1033" s="117"/>
      <c r="G1033" s="117"/>
      <c r="H1033" s="112">
        <f t="shared" si="356"/>
        <v>0</v>
      </c>
      <c r="I1033" s="121"/>
      <c r="J1033" s="92">
        <f t="shared" si="357"/>
        <v>0</v>
      </c>
      <c r="L1033" s="94">
        <v>1031</v>
      </c>
      <c r="M1033" s="114">
        <f t="shared" ca="1" si="353"/>
        <v>1273.9806771006001</v>
      </c>
      <c r="N1033" s="115">
        <f t="shared" ca="1" si="352"/>
        <v>135.16671023642112</v>
      </c>
      <c r="P1033" s="102"/>
      <c r="Q1033" s="102"/>
      <c r="R1033" s="102"/>
      <c r="S1033" s="102"/>
      <c r="AC1033" s="83">
        <f t="shared" si="347"/>
        <v>0</v>
      </c>
      <c r="AD1033" s="83">
        <f t="shared" si="348"/>
        <v>0</v>
      </c>
      <c r="AF1033" s="83">
        <f t="shared" si="358"/>
        <v>0</v>
      </c>
      <c r="AG1033" s="83">
        <f t="shared" si="359"/>
        <v>0</v>
      </c>
      <c r="AQ1033" s="83">
        <f t="shared" ca="1" si="360"/>
        <v>12</v>
      </c>
      <c r="AR1033" s="83">
        <f t="shared" ca="1" si="361"/>
        <v>-136.87768125207202</v>
      </c>
      <c r="AS1033" s="83">
        <f t="shared" ca="1" si="354"/>
        <v>-131.12231874792798</v>
      </c>
      <c r="AT1033" s="83" cm="1">
        <f t="array" aca="1" ref="AT1033" ca="1">_xlfn.LET(_xlpm.rozsah, $F$3:$F$10001,_xlpm.podminka, (_xlpm.rozsah&gt;M1033)*(ISNUMBER(_xlpm.rozsah)),_xlpm.indexy, IF(_xlpm.podminka, ROW(_xlpm.rozsah)-MIN(ROW(_xlpm.rozsah))+1),_xlpm.prvni, MIN(_xlpm.indexy),_xlpm.finalni, IF(_xlpm.prvni=1, 2, _xlpm.prvni),INDEX(_xlpm.rozsah, _xlpm.finalni))</f>
        <v>1300</v>
      </c>
      <c r="AU1033" s="83" cm="1">
        <f t="array" aca="1" ref="AU1033" ca="1">INDEX($F$3:$F$10001,MATCH(AT1033,$F$3:$F$10004,0)-1)</f>
        <v>1200</v>
      </c>
      <c r="AV1033" s="83">
        <f t="shared" ca="1" si="349"/>
        <v>-140</v>
      </c>
      <c r="AW1033" s="83">
        <f t="shared" ca="1" si="350"/>
        <v>-128</v>
      </c>
      <c r="AX1033" s="83">
        <f t="shared" ca="1" si="362"/>
        <v>350</v>
      </c>
      <c r="AY1033" s="83">
        <f t="shared" ca="1" si="363"/>
        <v>320</v>
      </c>
      <c r="AZ1033" s="83">
        <f t="shared" ca="1" si="364"/>
        <v>30</v>
      </c>
      <c r="BA1033" s="83">
        <f t="shared" ca="1" si="365"/>
        <v>327.80579686981997</v>
      </c>
      <c r="BB1033" s="83">
        <f t="shared" ca="1" si="366"/>
        <v>342.19420313018003</v>
      </c>
    </row>
    <row r="1034" spans="1:54" x14ac:dyDescent="0.25">
      <c r="A1034" s="58">
        <v>1032</v>
      </c>
      <c r="B1034" s="59">
        <f t="shared" si="355"/>
        <v>17.2</v>
      </c>
      <c r="C1034" s="58">
        <v>36.4</v>
      </c>
      <c r="D1034" s="58">
        <v>24</v>
      </c>
      <c r="F1034" s="117"/>
      <c r="G1034" s="117"/>
      <c r="H1034" s="112">
        <f t="shared" si="356"/>
        <v>0</v>
      </c>
      <c r="I1034" s="121"/>
      <c r="J1034" s="92">
        <f t="shared" si="357"/>
        <v>0</v>
      </c>
      <c r="L1034" s="94">
        <v>1032</v>
      </c>
      <c r="M1034" s="114">
        <f t="shared" ca="1" si="353"/>
        <v>1289.0694680133868</v>
      </c>
      <c r="N1034" s="115">
        <f t="shared" ca="1" si="352"/>
        <v>83.213001696963843</v>
      </c>
      <c r="P1034" s="102"/>
      <c r="Q1034" s="102"/>
      <c r="R1034" s="102"/>
      <c r="S1034" s="102"/>
      <c r="AC1034" s="83">
        <f t="shared" si="347"/>
        <v>0</v>
      </c>
      <c r="AD1034" s="83">
        <f t="shared" si="348"/>
        <v>0</v>
      </c>
      <c r="AF1034" s="83">
        <f t="shared" si="358"/>
        <v>0</v>
      </c>
      <c r="AG1034" s="83">
        <f t="shared" si="359"/>
        <v>0</v>
      </c>
      <c r="AQ1034" s="83">
        <f t="shared" ca="1" si="360"/>
        <v>12</v>
      </c>
      <c r="AR1034" s="83">
        <f t="shared" ca="1" si="361"/>
        <v>-138.6883361616064</v>
      </c>
      <c r="AS1034" s="83">
        <f t="shared" ca="1" si="354"/>
        <v>-129.3116638383936</v>
      </c>
      <c r="AT1034" s="83" cm="1">
        <f t="array" aca="1" ref="AT1034" ca="1">_xlfn.LET(_xlpm.rozsah, $F$3:$F$10001,_xlpm.podminka, (_xlpm.rozsah&gt;M1034)*(ISNUMBER(_xlpm.rozsah)),_xlpm.indexy, IF(_xlpm.podminka, ROW(_xlpm.rozsah)-MIN(ROW(_xlpm.rozsah))+1),_xlpm.prvni, MIN(_xlpm.indexy),_xlpm.finalni, IF(_xlpm.prvni=1, 2, _xlpm.prvni),INDEX(_xlpm.rozsah, _xlpm.finalni))</f>
        <v>1300</v>
      </c>
      <c r="AU1034" s="83" cm="1">
        <f t="array" aca="1" ref="AU1034" ca="1">INDEX($F$3:$F$10001,MATCH(AT1034,$F$3:$F$10004,0)-1)</f>
        <v>1200</v>
      </c>
      <c r="AV1034" s="83">
        <f t="shared" ca="1" si="349"/>
        <v>-140</v>
      </c>
      <c r="AW1034" s="83">
        <f t="shared" ca="1" si="350"/>
        <v>-128</v>
      </c>
      <c r="AX1034" s="83">
        <f t="shared" ca="1" si="362"/>
        <v>350</v>
      </c>
      <c r="AY1034" s="83">
        <f t="shared" ca="1" si="363"/>
        <v>320</v>
      </c>
      <c r="AZ1034" s="83">
        <f t="shared" ca="1" si="364"/>
        <v>30</v>
      </c>
      <c r="BA1034" s="83">
        <f t="shared" ca="1" si="365"/>
        <v>323.27915959598397</v>
      </c>
      <c r="BB1034" s="83">
        <f t="shared" ca="1" si="366"/>
        <v>346.72084040401603</v>
      </c>
    </row>
    <row r="1035" spans="1:54" s="81" customFormat="1" x14ac:dyDescent="0.25">
      <c r="A1035" s="79">
        <v>1033</v>
      </c>
      <c r="B1035" s="80">
        <f t="shared" si="355"/>
        <v>17.216666666666665</v>
      </c>
      <c r="C1035" s="79">
        <v>36.700000000000003</v>
      </c>
      <c r="D1035" s="79" t="s">
        <v>8</v>
      </c>
      <c r="F1035" s="117"/>
      <c r="G1035" s="117"/>
      <c r="H1035" s="112">
        <f t="shared" si="356"/>
        <v>0</v>
      </c>
      <c r="I1035" s="121"/>
      <c r="J1035" s="92">
        <f t="shared" si="357"/>
        <v>0</v>
      </c>
      <c r="K1035" s="83"/>
      <c r="L1035" s="94">
        <v>1033</v>
      </c>
      <c r="M1035" s="114">
        <f t="shared" ca="1" si="353"/>
        <v>1291.4519086838268</v>
      </c>
      <c r="N1035" s="115">
        <f ca="1">AS1035</f>
        <v>-129.02577095794078</v>
      </c>
      <c r="O1035" s="83"/>
      <c r="P1035" s="102"/>
      <c r="Q1035" s="102"/>
      <c r="R1035" s="102"/>
      <c r="S1035" s="102"/>
      <c r="T1035" s="83"/>
      <c r="U1035" s="83"/>
      <c r="V1035" s="83"/>
      <c r="W1035" s="83"/>
      <c r="X1035" s="83"/>
      <c r="Y1035" s="83"/>
      <c r="Z1035" s="83"/>
      <c r="AA1035" s="83"/>
      <c r="AB1035" s="83"/>
      <c r="AC1035" s="83">
        <f t="shared" si="347"/>
        <v>0</v>
      </c>
      <c r="AD1035" s="83">
        <f t="shared" si="348"/>
        <v>0</v>
      </c>
      <c r="AE1035" s="83"/>
      <c r="AF1035" s="83">
        <f t="shared" si="358"/>
        <v>0</v>
      </c>
      <c r="AG1035" s="83">
        <f t="shared" si="359"/>
        <v>0</v>
      </c>
      <c r="AH1035" s="83"/>
      <c r="AI1035" s="83"/>
      <c r="AJ1035" s="83"/>
      <c r="AK1035" s="83"/>
      <c r="AL1035" s="83"/>
      <c r="AM1035" s="83"/>
      <c r="AN1035" s="83"/>
      <c r="AO1035" s="83"/>
      <c r="AP1035" s="83"/>
      <c r="AQ1035" s="83">
        <f t="shared" ca="1" si="360"/>
        <v>12</v>
      </c>
      <c r="AR1035" s="83">
        <f t="shared" ca="1" si="361"/>
        <v>-138.97422904205922</v>
      </c>
      <c r="AS1035" s="83">
        <f t="shared" ca="1" si="354"/>
        <v>-129.02577095794078</v>
      </c>
      <c r="AT1035" s="83" cm="1">
        <f t="array" aca="1" ref="AT1035" ca="1">_xlfn.LET(_xlpm.rozsah, $F$3:$F$10001,_xlpm.podminka, (_xlpm.rozsah&gt;M1035)*(ISNUMBER(_xlpm.rozsah)),_xlpm.indexy, IF(_xlpm.podminka, ROW(_xlpm.rozsah)-MIN(ROW(_xlpm.rozsah))+1),_xlpm.prvni, MIN(_xlpm.indexy),_xlpm.finalni, IF(_xlpm.prvni=1, 2, _xlpm.prvni),INDEX(_xlpm.rozsah, _xlpm.finalni))</f>
        <v>1300</v>
      </c>
      <c r="AU1035" s="83" cm="1">
        <f t="array" aca="1" ref="AU1035" ca="1">INDEX($F$3:$F$10001,MATCH(AT1035,$F$3:$F$10004,0)-1)</f>
        <v>1200</v>
      </c>
      <c r="AV1035" s="83">
        <f t="shared" ca="1" si="349"/>
        <v>-140</v>
      </c>
      <c r="AW1035" s="83">
        <f t="shared" ca="1" si="350"/>
        <v>-128</v>
      </c>
      <c r="AX1035" s="83">
        <f t="shared" ca="1" si="362"/>
        <v>350</v>
      </c>
      <c r="AY1035" s="83">
        <f t="shared" ca="1" si="363"/>
        <v>320</v>
      </c>
      <c r="AZ1035" s="83">
        <f t="shared" ca="1" si="364"/>
        <v>30</v>
      </c>
      <c r="BA1035" s="83">
        <f t="shared" ca="1" si="365"/>
        <v>322.56442739485198</v>
      </c>
      <c r="BB1035" s="83">
        <f t="shared" ca="1" si="366"/>
        <v>347.43557260514802</v>
      </c>
    </row>
    <row r="1036" spans="1:54" s="81" customFormat="1" x14ac:dyDescent="0.25">
      <c r="A1036" s="79">
        <v>1034</v>
      </c>
      <c r="B1036" s="80">
        <f t="shared" si="355"/>
        <v>17.233333333333334</v>
      </c>
      <c r="C1036" s="79">
        <v>35.5</v>
      </c>
      <c r="D1036" s="79" t="s">
        <v>8</v>
      </c>
      <c r="F1036" s="117"/>
      <c r="G1036" s="117"/>
      <c r="H1036" s="112">
        <f t="shared" si="356"/>
        <v>0</v>
      </c>
      <c r="I1036" s="121"/>
      <c r="J1036" s="92">
        <f t="shared" si="357"/>
        <v>0</v>
      </c>
      <c r="K1036" s="83"/>
      <c r="L1036" s="94">
        <v>1034</v>
      </c>
      <c r="M1036" s="114">
        <f t="shared" ca="1" si="353"/>
        <v>1281.9221460020667</v>
      </c>
      <c r="N1036" s="115">
        <f ca="1">AS1036</f>
        <v>-130.169342479752</v>
      </c>
      <c r="O1036" s="83"/>
      <c r="P1036" s="102"/>
      <c r="Q1036" s="102"/>
      <c r="R1036" s="102"/>
      <c r="S1036" s="102"/>
      <c r="T1036" s="83"/>
      <c r="U1036" s="83"/>
      <c r="V1036" s="83"/>
      <c r="W1036" s="83"/>
      <c r="X1036" s="83"/>
      <c r="Y1036" s="83"/>
      <c r="Z1036" s="83"/>
      <c r="AA1036" s="83"/>
      <c r="AB1036" s="83"/>
      <c r="AC1036" s="83">
        <f t="shared" si="347"/>
        <v>0</v>
      </c>
      <c r="AD1036" s="83">
        <f t="shared" si="348"/>
        <v>0</v>
      </c>
      <c r="AE1036" s="83"/>
      <c r="AF1036" s="83">
        <f t="shared" si="358"/>
        <v>0</v>
      </c>
      <c r="AG1036" s="83">
        <f t="shared" si="359"/>
        <v>0</v>
      </c>
      <c r="AH1036" s="83"/>
      <c r="AI1036" s="83"/>
      <c r="AJ1036" s="83"/>
      <c r="AK1036" s="83"/>
      <c r="AL1036" s="83"/>
      <c r="AM1036" s="83"/>
      <c r="AN1036" s="83"/>
      <c r="AO1036" s="83"/>
      <c r="AP1036" s="83"/>
      <c r="AQ1036" s="83">
        <f t="shared" ca="1" si="360"/>
        <v>12</v>
      </c>
      <c r="AR1036" s="83">
        <f t="shared" ca="1" si="361"/>
        <v>-137.830657520248</v>
      </c>
      <c r="AS1036" s="83">
        <f t="shared" ca="1" si="354"/>
        <v>-130.169342479752</v>
      </c>
      <c r="AT1036" s="83" cm="1">
        <f t="array" aca="1" ref="AT1036" ca="1">_xlfn.LET(_xlpm.rozsah, $F$3:$F$10001,_xlpm.podminka, (_xlpm.rozsah&gt;M1036)*(ISNUMBER(_xlpm.rozsah)),_xlpm.indexy, IF(_xlpm.podminka, ROW(_xlpm.rozsah)-MIN(ROW(_xlpm.rozsah))+1),_xlpm.prvni, MIN(_xlpm.indexy),_xlpm.finalni, IF(_xlpm.prvni=1, 2, _xlpm.prvni),INDEX(_xlpm.rozsah, _xlpm.finalni))</f>
        <v>1300</v>
      </c>
      <c r="AU1036" s="83" cm="1">
        <f t="array" aca="1" ref="AU1036" ca="1">INDEX($F$3:$F$10001,MATCH(AT1036,$F$3:$F$10004,0)-1)</f>
        <v>1200</v>
      </c>
      <c r="AV1036" s="83">
        <f t="shared" ca="1" si="349"/>
        <v>-140</v>
      </c>
      <c r="AW1036" s="83">
        <f t="shared" ca="1" si="350"/>
        <v>-128</v>
      </c>
      <c r="AX1036" s="83">
        <f t="shared" ca="1" si="362"/>
        <v>350</v>
      </c>
      <c r="AY1036" s="83">
        <f t="shared" ca="1" si="363"/>
        <v>320</v>
      </c>
      <c r="AZ1036" s="83">
        <f t="shared" ca="1" si="364"/>
        <v>30</v>
      </c>
      <c r="BA1036" s="83">
        <f t="shared" ca="1" si="365"/>
        <v>325.42335619938001</v>
      </c>
      <c r="BB1036" s="83">
        <f t="shared" ca="1" si="366"/>
        <v>344.57664380061999</v>
      </c>
    </row>
    <row r="1037" spans="1:54" s="81" customFormat="1" x14ac:dyDescent="0.25">
      <c r="A1037" s="79">
        <v>1035</v>
      </c>
      <c r="B1037" s="80">
        <f t="shared" si="355"/>
        <v>17.25</v>
      </c>
      <c r="C1037" s="79">
        <v>33.799999999999997</v>
      </c>
      <c r="D1037" s="79" t="s">
        <v>8</v>
      </c>
      <c r="F1037" s="117"/>
      <c r="G1037" s="117"/>
      <c r="H1037" s="112">
        <f t="shared" si="356"/>
        <v>0</v>
      </c>
      <c r="I1037" s="121"/>
      <c r="J1037" s="92">
        <f t="shared" si="357"/>
        <v>0</v>
      </c>
      <c r="K1037" s="83"/>
      <c r="L1037" s="94">
        <v>1035</v>
      </c>
      <c r="M1037" s="114">
        <f t="shared" ca="1" si="353"/>
        <v>1268.4216488695733</v>
      </c>
      <c r="N1037" s="115">
        <f ca="1">AS1037</f>
        <v>-131.78940213565119</v>
      </c>
      <c r="O1037" s="83"/>
      <c r="P1037" s="102"/>
      <c r="Q1037" s="102"/>
      <c r="R1037" s="102"/>
      <c r="S1037" s="102"/>
      <c r="T1037" s="83"/>
      <c r="U1037" s="83"/>
      <c r="V1037" s="83"/>
      <c r="W1037" s="83"/>
      <c r="X1037" s="83"/>
      <c r="Y1037" s="83"/>
      <c r="Z1037" s="83"/>
      <c r="AA1037" s="83"/>
      <c r="AB1037" s="83"/>
      <c r="AC1037" s="83">
        <f t="shared" si="347"/>
        <v>0</v>
      </c>
      <c r="AD1037" s="83">
        <f t="shared" si="348"/>
        <v>0</v>
      </c>
      <c r="AE1037" s="83"/>
      <c r="AF1037" s="83">
        <f t="shared" si="358"/>
        <v>0</v>
      </c>
      <c r="AG1037" s="83">
        <f t="shared" si="359"/>
        <v>0</v>
      </c>
      <c r="AH1037" s="83"/>
      <c r="AI1037" s="83"/>
      <c r="AJ1037" s="83"/>
      <c r="AK1037" s="83"/>
      <c r="AL1037" s="83"/>
      <c r="AM1037" s="83"/>
      <c r="AN1037" s="83"/>
      <c r="AO1037" s="83"/>
      <c r="AP1037" s="83"/>
      <c r="AQ1037" s="83">
        <f t="shared" ca="1" si="360"/>
        <v>12</v>
      </c>
      <c r="AR1037" s="83">
        <f t="shared" ca="1" si="361"/>
        <v>-136.21059786434881</v>
      </c>
      <c r="AS1037" s="83">
        <f t="shared" ca="1" si="354"/>
        <v>-131.78940213565119</v>
      </c>
      <c r="AT1037" s="83" cm="1">
        <f t="array" aca="1" ref="AT1037" ca="1">_xlfn.LET(_xlpm.rozsah, $F$3:$F$10001,_xlpm.podminka, (_xlpm.rozsah&gt;M1037)*(ISNUMBER(_xlpm.rozsah)),_xlpm.indexy, IF(_xlpm.podminka, ROW(_xlpm.rozsah)-MIN(ROW(_xlpm.rozsah))+1),_xlpm.prvni, MIN(_xlpm.indexy),_xlpm.finalni, IF(_xlpm.prvni=1, 2, _xlpm.prvni),INDEX(_xlpm.rozsah, _xlpm.finalni))</f>
        <v>1300</v>
      </c>
      <c r="AU1037" s="83" cm="1">
        <f t="array" aca="1" ref="AU1037" ca="1">INDEX($F$3:$F$10001,MATCH(AT1037,$F$3:$F$10004,0)-1)</f>
        <v>1200</v>
      </c>
      <c r="AV1037" s="83">
        <f t="shared" ca="1" si="349"/>
        <v>-140</v>
      </c>
      <c r="AW1037" s="83">
        <f t="shared" ca="1" si="350"/>
        <v>-128</v>
      </c>
      <c r="AX1037" s="83">
        <f t="shared" ca="1" si="362"/>
        <v>350</v>
      </c>
      <c r="AY1037" s="83">
        <f t="shared" ca="1" si="363"/>
        <v>320</v>
      </c>
      <c r="AZ1037" s="83">
        <f t="shared" ca="1" si="364"/>
        <v>30</v>
      </c>
      <c r="BA1037" s="83">
        <f t="shared" ca="1" si="365"/>
        <v>329.473505339128</v>
      </c>
      <c r="BB1037" s="83">
        <f t="shared" ca="1" si="366"/>
        <v>340.526494660872</v>
      </c>
    </row>
    <row r="1038" spans="1:54" x14ac:dyDescent="0.25">
      <c r="A1038" s="58">
        <v>1036</v>
      </c>
      <c r="B1038" s="59">
        <f t="shared" si="355"/>
        <v>17.266666666666666</v>
      </c>
      <c r="C1038" s="58">
        <v>33.700000000000003</v>
      </c>
      <c r="D1038" s="58">
        <v>19.8</v>
      </c>
      <c r="F1038" s="117"/>
      <c r="G1038" s="117"/>
      <c r="H1038" s="112">
        <f t="shared" si="356"/>
        <v>0</v>
      </c>
      <c r="I1038" s="121"/>
      <c r="J1038" s="92">
        <f t="shared" si="357"/>
        <v>0</v>
      </c>
      <c r="L1038" s="94">
        <v>1036</v>
      </c>
      <c r="M1038" s="114">
        <f t="shared" ca="1" si="353"/>
        <v>1267.6275019794268</v>
      </c>
      <c r="N1038" s="115">
        <f t="shared" ref="N1038:N1060" ca="1" si="367">( IF(ISNUMBER(D1038), D1038,1)/100)*BB1038 - $T$23 + $T$21</f>
        <v>67.377073617577949</v>
      </c>
      <c r="P1038" s="102"/>
      <c r="Q1038" s="102"/>
      <c r="R1038" s="102"/>
      <c r="S1038" s="102"/>
      <c r="AC1038" s="83">
        <f t="shared" si="347"/>
        <v>0</v>
      </c>
      <c r="AD1038" s="83">
        <f t="shared" si="348"/>
        <v>0</v>
      </c>
      <c r="AF1038" s="83">
        <f t="shared" si="358"/>
        <v>0</v>
      </c>
      <c r="AG1038" s="83">
        <f t="shared" si="359"/>
        <v>0</v>
      </c>
      <c r="AQ1038" s="83">
        <f t="shared" ca="1" si="360"/>
        <v>12</v>
      </c>
      <c r="AR1038" s="83">
        <f t="shared" ca="1" si="361"/>
        <v>-136.11530023753122</v>
      </c>
      <c r="AS1038" s="83">
        <f t="shared" ca="1" si="354"/>
        <v>-131.88469976246878</v>
      </c>
      <c r="AT1038" s="83" cm="1">
        <f t="array" aca="1" ref="AT1038" ca="1">_xlfn.LET(_xlpm.rozsah, $F$3:$F$10001,_xlpm.podminka, (_xlpm.rozsah&gt;M1038)*(ISNUMBER(_xlpm.rozsah)),_xlpm.indexy, IF(_xlpm.podminka, ROW(_xlpm.rozsah)-MIN(ROW(_xlpm.rozsah))+1),_xlpm.prvni, MIN(_xlpm.indexy),_xlpm.finalni, IF(_xlpm.prvni=1, 2, _xlpm.prvni),INDEX(_xlpm.rozsah, _xlpm.finalni))</f>
        <v>1300</v>
      </c>
      <c r="AU1038" s="83" cm="1">
        <f t="array" aca="1" ref="AU1038" ca="1">INDEX($F$3:$F$10001,MATCH(AT1038,$F$3:$F$10004,0)-1)</f>
        <v>1200</v>
      </c>
      <c r="AV1038" s="83">
        <f t="shared" ca="1" si="349"/>
        <v>-140</v>
      </c>
      <c r="AW1038" s="83">
        <f t="shared" ca="1" si="350"/>
        <v>-128</v>
      </c>
      <c r="AX1038" s="83">
        <f t="shared" ca="1" si="362"/>
        <v>350</v>
      </c>
      <c r="AY1038" s="83">
        <f t="shared" ca="1" si="363"/>
        <v>320</v>
      </c>
      <c r="AZ1038" s="83">
        <f t="shared" ca="1" si="364"/>
        <v>30</v>
      </c>
      <c r="BA1038" s="83">
        <f t="shared" ca="1" si="365"/>
        <v>329.71174940617198</v>
      </c>
      <c r="BB1038" s="83">
        <f t="shared" ca="1" si="366"/>
        <v>340.28825059382802</v>
      </c>
    </row>
    <row r="1039" spans="1:54" x14ac:dyDescent="0.25">
      <c r="A1039" s="58">
        <v>1037</v>
      </c>
      <c r="B1039" s="59">
        <f t="shared" si="355"/>
        <v>17.283333333333335</v>
      </c>
      <c r="C1039" s="58">
        <v>35.299999999999997</v>
      </c>
      <c r="D1039" s="58">
        <v>35.1</v>
      </c>
      <c r="F1039" s="117"/>
      <c r="G1039" s="117"/>
      <c r="H1039" s="112">
        <f t="shared" si="356"/>
        <v>0</v>
      </c>
      <c r="I1039" s="121"/>
      <c r="J1039" s="92">
        <f t="shared" si="357"/>
        <v>0</v>
      </c>
      <c r="L1039" s="94">
        <v>1037</v>
      </c>
      <c r="M1039" s="114">
        <f t="shared" ca="1" si="353"/>
        <v>1280.3338522217734</v>
      </c>
      <c r="N1039" s="115">
        <f t="shared" ca="1" si="367"/>
        <v>120.77915463895276</v>
      </c>
      <c r="P1039" s="102"/>
      <c r="Q1039" s="102"/>
      <c r="R1039" s="102"/>
      <c r="S1039" s="102"/>
      <c r="AC1039" s="83">
        <f t="shared" si="347"/>
        <v>0</v>
      </c>
      <c r="AD1039" s="83">
        <f t="shared" si="348"/>
        <v>0</v>
      </c>
      <c r="AF1039" s="83">
        <f t="shared" si="358"/>
        <v>0</v>
      </c>
      <c r="AG1039" s="83">
        <f t="shared" si="359"/>
        <v>0</v>
      </c>
      <c r="AQ1039" s="83">
        <f t="shared" ca="1" si="360"/>
        <v>12</v>
      </c>
      <c r="AR1039" s="83">
        <f t="shared" ca="1" si="361"/>
        <v>-137.6400622666128</v>
      </c>
      <c r="AS1039" s="83">
        <f t="shared" ca="1" si="354"/>
        <v>-130.3599377333872</v>
      </c>
      <c r="AT1039" s="83" cm="1">
        <f t="array" aca="1" ref="AT1039" ca="1">_xlfn.LET(_xlpm.rozsah, $F$3:$F$10001,_xlpm.podminka, (_xlpm.rozsah&gt;M1039)*(ISNUMBER(_xlpm.rozsah)),_xlpm.indexy, IF(_xlpm.podminka, ROW(_xlpm.rozsah)-MIN(ROW(_xlpm.rozsah))+1),_xlpm.prvni, MIN(_xlpm.indexy),_xlpm.finalni, IF(_xlpm.prvni=1, 2, _xlpm.prvni),INDEX(_xlpm.rozsah, _xlpm.finalni))</f>
        <v>1300</v>
      </c>
      <c r="AU1039" s="83" cm="1">
        <f t="array" aca="1" ref="AU1039" ca="1">INDEX($F$3:$F$10001,MATCH(AT1039,$F$3:$F$10004,0)-1)</f>
        <v>1200</v>
      </c>
      <c r="AV1039" s="83">
        <f t="shared" ca="1" si="349"/>
        <v>-140</v>
      </c>
      <c r="AW1039" s="83">
        <f t="shared" ca="1" si="350"/>
        <v>-128</v>
      </c>
      <c r="AX1039" s="83">
        <f t="shared" ca="1" si="362"/>
        <v>350</v>
      </c>
      <c r="AY1039" s="83">
        <f t="shared" ca="1" si="363"/>
        <v>320</v>
      </c>
      <c r="AZ1039" s="83">
        <f t="shared" ca="1" si="364"/>
        <v>30</v>
      </c>
      <c r="BA1039" s="83">
        <f t="shared" ca="1" si="365"/>
        <v>325.89984433346797</v>
      </c>
      <c r="BB1039" s="83">
        <f t="shared" ca="1" si="366"/>
        <v>344.10015566653203</v>
      </c>
    </row>
    <row r="1040" spans="1:54" x14ac:dyDescent="0.25">
      <c r="A1040" s="58">
        <v>1038</v>
      </c>
      <c r="B1040" s="59">
        <f t="shared" si="355"/>
        <v>17.3</v>
      </c>
      <c r="C1040" s="58">
        <v>38</v>
      </c>
      <c r="D1040" s="58">
        <v>33.9</v>
      </c>
      <c r="F1040" s="117"/>
      <c r="G1040" s="117"/>
      <c r="H1040" s="112">
        <f t="shared" si="356"/>
        <v>0</v>
      </c>
      <c r="I1040" s="121"/>
      <c r="J1040" s="92">
        <f t="shared" si="357"/>
        <v>0</v>
      </c>
      <c r="L1040" s="94">
        <v>1038</v>
      </c>
      <c r="M1040" s="114">
        <f t="shared" ca="1" si="353"/>
        <v>1301.7758182557334</v>
      </c>
      <c r="N1040" s="115">
        <f t="shared" ca="1" si="367"/>
        <v>118.71020023886935</v>
      </c>
      <c r="P1040" s="102"/>
      <c r="Q1040" s="102"/>
      <c r="R1040" s="102"/>
      <c r="S1040" s="102"/>
      <c r="AC1040" s="83">
        <f t="shared" si="347"/>
        <v>0</v>
      </c>
      <c r="AD1040" s="83">
        <f t="shared" si="348"/>
        <v>0</v>
      </c>
      <c r="AF1040" s="83">
        <f t="shared" si="358"/>
        <v>0</v>
      </c>
      <c r="AG1040" s="83">
        <f t="shared" si="359"/>
        <v>0</v>
      </c>
      <c r="AQ1040" s="83">
        <f t="shared" ca="1" si="360"/>
        <v>4</v>
      </c>
      <c r="AR1040" s="83">
        <f t="shared" ca="1" si="361"/>
        <v>-140.07103273022935</v>
      </c>
      <c r="AS1040" s="83">
        <f t="shared" ca="1" si="354"/>
        <v>-143.92896726977065</v>
      </c>
      <c r="AT1040" s="83" cm="1">
        <f t="array" aca="1" ref="AT1040" ca="1">_xlfn.LET(_xlpm.rozsah, $F$3:$F$10001,_xlpm.podminka, (_xlpm.rozsah&gt;M1040)*(ISNUMBER(_xlpm.rozsah)),_xlpm.indexy, IF(_xlpm.podminka, ROW(_xlpm.rozsah)-MIN(ROW(_xlpm.rozsah))+1),_xlpm.prvni, MIN(_xlpm.indexy),_xlpm.finalni, IF(_xlpm.prvni=1, 2, _xlpm.prvni),INDEX(_xlpm.rozsah, _xlpm.finalni))</f>
        <v>1400</v>
      </c>
      <c r="AU1040" s="83" cm="1">
        <f t="array" aca="1" ref="AU1040" ca="1">INDEX($F$3:$F$10001,MATCH(AT1040,$F$3:$F$10004,0)-1)</f>
        <v>1300</v>
      </c>
      <c r="AV1040" s="83">
        <f t="shared" ca="1" si="349"/>
        <v>-144</v>
      </c>
      <c r="AW1040" s="83">
        <f t="shared" ca="1" si="350"/>
        <v>-140</v>
      </c>
      <c r="AX1040" s="83">
        <f t="shared" ca="1" si="362"/>
        <v>360</v>
      </c>
      <c r="AY1040" s="83">
        <f t="shared" ca="1" si="363"/>
        <v>350</v>
      </c>
      <c r="AZ1040" s="83">
        <f t="shared" ca="1" si="364"/>
        <v>10</v>
      </c>
      <c r="BA1040" s="83">
        <f t="shared" ca="1" si="365"/>
        <v>359.82241817442667</v>
      </c>
      <c r="BB1040" s="83">
        <f t="shared" ca="1" si="366"/>
        <v>350.17758182557333</v>
      </c>
    </row>
    <row r="1041" spans="1:54" x14ac:dyDescent="0.25">
      <c r="A1041" s="58">
        <v>1039</v>
      </c>
      <c r="B1041" s="59">
        <f t="shared" si="355"/>
        <v>17.316666666666666</v>
      </c>
      <c r="C1041" s="58">
        <v>40.1</v>
      </c>
      <c r="D1041" s="58">
        <v>34.5</v>
      </c>
      <c r="F1041" s="117"/>
      <c r="G1041" s="117"/>
      <c r="H1041" s="112">
        <f t="shared" si="356"/>
        <v>0</v>
      </c>
      <c r="I1041" s="121"/>
      <c r="J1041" s="92">
        <f t="shared" si="357"/>
        <v>0</v>
      </c>
      <c r="L1041" s="94">
        <v>1039</v>
      </c>
      <c r="M1041" s="114">
        <f t="shared" ca="1" si="353"/>
        <v>1318.4529029488135</v>
      </c>
      <c r="N1041" s="115">
        <f t="shared" ca="1" si="367"/>
        <v>121.38662515173405</v>
      </c>
      <c r="P1041" s="102"/>
      <c r="Q1041" s="102"/>
      <c r="R1041" s="102"/>
      <c r="S1041" s="102"/>
      <c r="AC1041" s="83">
        <f t="shared" si="347"/>
        <v>0</v>
      </c>
      <c r="AD1041" s="83">
        <f t="shared" si="348"/>
        <v>0</v>
      </c>
      <c r="AF1041" s="83">
        <f t="shared" si="358"/>
        <v>0</v>
      </c>
      <c r="AG1041" s="83">
        <f t="shared" si="359"/>
        <v>0</v>
      </c>
      <c r="AQ1041" s="83">
        <f t="shared" ca="1" si="360"/>
        <v>4</v>
      </c>
      <c r="AR1041" s="83">
        <f t="shared" ca="1" si="361"/>
        <v>-140.73811611795253</v>
      </c>
      <c r="AS1041" s="83">
        <f t="shared" ca="1" si="354"/>
        <v>-143.26188388204747</v>
      </c>
      <c r="AT1041" s="83" cm="1">
        <f t="array" aca="1" ref="AT1041" ca="1">_xlfn.LET(_xlpm.rozsah, $F$3:$F$10001,_xlpm.podminka, (_xlpm.rozsah&gt;M1041)*(ISNUMBER(_xlpm.rozsah)),_xlpm.indexy, IF(_xlpm.podminka, ROW(_xlpm.rozsah)-MIN(ROW(_xlpm.rozsah))+1),_xlpm.prvni, MIN(_xlpm.indexy),_xlpm.finalni, IF(_xlpm.prvni=1, 2, _xlpm.prvni),INDEX(_xlpm.rozsah, _xlpm.finalni))</f>
        <v>1400</v>
      </c>
      <c r="AU1041" s="83" cm="1">
        <f t="array" aca="1" ref="AU1041" ca="1">INDEX($F$3:$F$10001,MATCH(AT1041,$F$3:$F$10004,0)-1)</f>
        <v>1300</v>
      </c>
      <c r="AV1041" s="83">
        <f t="shared" ca="1" si="349"/>
        <v>-144</v>
      </c>
      <c r="AW1041" s="83">
        <f t="shared" ca="1" si="350"/>
        <v>-140</v>
      </c>
      <c r="AX1041" s="83">
        <f t="shared" ca="1" si="362"/>
        <v>360</v>
      </c>
      <c r="AY1041" s="83">
        <f t="shared" ca="1" si="363"/>
        <v>350</v>
      </c>
      <c r="AZ1041" s="83">
        <f t="shared" ca="1" si="364"/>
        <v>10</v>
      </c>
      <c r="BA1041" s="83">
        <f t="shared" ca="1" si="365"/>
        <v>358.15470970511865</v>
      </c>
      <c r="BB1041" s="83">
        <f t="shared" ca="1" si="366"/>
        <v>351.84529029488135</v>
      </c>
    </row>
    <row r="1042" spans="1:54" x14ac:dyDescent="0.25">
      <c r="A1042" s="58">
        <v>1040</v>
      </c>
      <c r="B1042" s="59">
        <f t="shared" si="355"/>
        <v>17.333333333333332</v>
      </c>
      <c r="C1042" s="58">
        <v>42.2</v>
      </c>
      <c r="D1042" s="58">
        <v>40.4</v>
      </c>
      <c r="F1042" s="117"/>
      <c r="G1042" s="117"/>
      <c r="H1042" s="112">
        <f t="shared" si="356"/>
        <v>0</v>
      </c>
      <c r="I1042" s="121"/>
      <c r="J1042" s="92">
        <f t="shared" si="357"/>
        <v>0</v>
      </c>
      <c r="L1042" s="94">
        <v>1040</v>
      </c>
      <c r="M1042" s="114">
        <f t="shared" ca="1" si="353"/>
        <v>1335.1299876418934</v>
      </c>
      <c r="N1042" s="115">
        <f t="shared" ca="1" si="367"/>
        <v>142.81925150073246</v>
      </c>
      <c r="P1042" s="102"/>
      <c r="Q1042" s="102"/>
      <c r="R1042" s="102"/>
      <c r="S1042" s="102"/>
      <c r="AC1042" s="83">
        <f t="shared" si="347"/>
        <v>0</v>
      </c>
      <c r="AD1042" s="83">
        <f t="shared" si="348"/>
        <v>0</v>
      </c>
      <c r="AF1042" s="83">
        <f t="shared" si="358"/>
        <v>0</v>
      </c>
      <c r="AG1042" s="83">
        <f t="shared" si="359"/>
        <v>0</v>
      </c>
      <c r="AQ1042" s="83">
        <f t="shared" ca="1" si="360"/>
        <v>4</v>
      </c>
      <c r="AR1042" s="83">
        <f t="shared" ca="1" si="361"/>
        <v>-141.40519950567574</v>
      </c>
      <c r="AS1042" s="83">
        <f t="shared" ca="1" si="354"/>
        <v>-142.59480049432426</v>
      </c>
      <c r="AT1042" s="83" cm="1">
        <f t="array" aca="1" ref="AT1042" ca="1">_xlfn.LET(_xlpm.rozsah, $F$3:$F$10001,_xlpm.podminka, (_xlpm.rozsah&gt;M1042)*(ISNUMBER(_xlpm.rozsah)),_xlpm.indexy, IF(_xlpm.podminka, ROW(_xlpm.rozsah)-MIN(ROW(_xlpm.rozsah))+1),_xlpm.prvni, MIN(_xlpm.indexy),_xlpm.finalni, IF(_xlpm.prvni=1, 2, _xlpm.prvni),INDEX(_xlpm.rozsah, _xlpm.finalni))</f>
        <v>1400</v>
      </c>
      <c r="AU1042" s="83" cm="1">
        <f t="array" aca="1" ref="AU1042" ca="1">INDEX($F$3:$F$10001,MATCH(AT1042,$F$3:$F$10004,0)-1)</f>
        <v>1300</v>
      </c>
      <c r="AV1042" s="83">
        <f t="shared" ca="1" si="349"/>
        <v>-144</v>
      </c>
      <c r="AW1042" s="83">
        <f t="shared" ca="1" si="350"/>
        <v>-140</v>
      </c>
      <c r="AX1042" s="83">
        <f t="shared" ca="1" si="362"/>
        <v>360</v>
      </c>
      <c r="AY1042" s="83">
        <f t="shared" ca="1" si="363"/>
        <v>350</v>
      </c>
      <c r="AZ1042" s="83">
        <f t="shared" ca="1" si="364"/>
        <v>10</v>
      </c>
      <c r="BA1042" s="83">
        <f t="shared" ca="1" si="365"/>
        <v>356.48700123581068</v>
      </c>
      <c r="BB1042" s="83">
        <f t="shared" ca="1" si="366"/>
        <v>353.51299876418932</v>
      </c>
    </row>
    <row r="1043" spans="1:54" x14ac:dyDescent="0.25">
      <c r="A1043" s="58">
        <v>1041</v>
      </c>
      <c r="B1043" s="59">
        <f t="shared" si="355"/>
        <v>17.350000000000001</v>
      </c>
      <c r="C1043" s="58">
        <v>45.2</v>
      </c>
      <c r="D1043" s="58">
        <v>44</v>
      </c>
      <c r="F1043" s="117"/>
      <c r="G1043" s="117"/>
      <c r="H1043" s="112">
        <f t="shared" si="356"/>
        <v>0</v>
      </c>
      <c r="I1043" s="121"/>
      <c r="J1043" s="92">
        <f t="shared" si="357"/>
        <v>0</v>
      </c>
      <c r="L1043" s="94">
        <v>1041</v>
      </c>
      <c r="M1043" s="114">
        <f t="shared" ca="1" si="353"/>
        <v>1358.9543943462936</v>
      </c>
      <c r="N1043" s="115">
        <f t="shared" ca="1" si="367"/>
        <v>156.59399335123692</v>
      </c>
      <c r="P1043" s="102"/>
      <c r="Q1043" s="102"/>
      <c r="R1043" s="102"/>
      <c r="S1043" s="102"/>
      <c r="AC1043" s="83">
        <f t="shared" si="347"/>
        <v>0</v>
      </c>
      <c r="AD1043" s="83">
        <f t="shared" si="348"/>
        <v>0</v>
      </c>
      <c r="AF1043" s="83">
        <f t="shared" si="358"/>
        <v>0</v>
      </c>
      <c r="AG1043" s="83">
        <f t="shared" si="359"/>
        <v>0</v>
      </c>
      <c r="AQ1043" s="83">
        <f t="shared" ca="1" si="360"/>
        <v>4</v>
      </c>
      <c r="AR1043" s="83">
        <f t="shared" ca="1" si="361"/>
        <v>-142.35817577385174</v>
      </c>
      <c r="AS1043" s="83">
        <f t="shared" ca="1" si="354"/>
        <v>-141.64182422614826</v>
      </c>
      <c r="AT1043" s="83" cm="1">
        <f t="array" aca="1" ref="AT1043" ca="1">_xlfn.LET(_xlpm.rozsah, $F$3:$F$10001,_xlpm.podminka, (_xlpm.rozsah&gt;M1043)*(ISNUMBER(_xlpm.rozsah)),_xlpm.indexy, IF(_xlpm.podminka, ROW(_xlpm.rozsah)-MIN(ROW(_xlpm.rozsah))+1),_xlpm.prvni, MIN(_xlpm.indexy),_xlpm.finalni, IF(_xlpm.prvni=1, 2, _xlpm.prvni),INDEX(_xlpm.rozsah, _xlpm.finalni))</f>
        <v>1400</v>
      </c>
      <c r="AU1043" s="83" cm="1">
        <f t="array" aca="1" ref="AU1043" ca="1">INDEX($F$3:$F$10001,MATCH(AT1043,$F$3:$F$10004,0)-1)</f>
        <v>1300</v>
      </c>
      <c r="AV1043" s="83">
        <f t="shared" ca="1" si="349"/>
        <v>-144</v>
      </c>
      <c r="AW1043" s="83">
        <f t="shared" ca="1" si="350"/>
        <v>-140</v>
      </c>
      <c r="AX1043" s="83">
        <f t="shared" ca="1" si="362"/>
        <v>360</v>
      </c>
      <c r="AY1043" s="83">
        <f t="shared" ca="1" si="363"/>
        <v>350</v>
      </c>
      <c r="AZ1043" s="83">
        <f t="shared" ca="1" si="364"/>
        <v>10</v>
      </c>
      <c r="BA1043" s="83">
        <f t="shared" ca="1" si="365"/>
        <v>354.10456056537066</v>
      </c>
      <c r="BB1043" s="83">
        <f t="shared" ca="1" si="366"/>
        <v>355.89543943462934</v>
      </c>
    </row>
    <row r="1044" spans="1:54" x14ac:dyDescent="0.25">
      <c r="A1044" s="58">
        <v>1042</v>
      </c>
      <c r="B1044" s="59">
        <f t="shared" si="355"/>
        <v>17.366666666666667</v>
      </c>
      <c r="C1044" s="58">
        <v>48.3</v>
      </c>
      <c r="D1044" s="58">
        <v>35.9</v>
      </c>
      <c r="F1044" s="117"/>
      <c r="G1044" s="117"/>
      <c r="H1044" s="112">
        <f t="shared" si="356"/>
        <v>0</v>
      </c>
      <c r="I1044" s="121"/>
      <c r="J1044" s="92">
        <f t="shared" si="357"/>
        <v>0</v>
      </c>
      <c r="L1044" s="94">
        <v>1042</v>
      </c>
      <c r="M1044" s="114">
        <f t="shared" ca="1" si="353"/>
        <v>1383.5729479408401</v>
      </c>
      <c r="N1044" s="115">
        <f t="shared" ca="1" si="367"/>
        <v>128.65026883107615</v>
      </c>
      <c r="P1044" s="102"/>
      <c r="Q1044" s="102"/>
      <c r="R1044" s="102"/>
      <c r="S1044" s="102"/>
      <c r="AC1044" s="83">
        <f t="shared" si="347"/>
        <v>0</v>
      </c>
      <c r="AD1044" s="83">
        <f t="shared" si="348"/>
        <v>0</v>
      </c>
      <c r="AF1044" s="83">
        <f t="shared" si="358"/>
        <v>0</v>
      </c>
      <c r="AG1044" s="83">
        <f t="shared" si="359"/>
        <v>0</v>
      </c>
      <c r="AQ1044" s="83">
        <f t="shared" ca="1" si="360"/>
        <v>4</v>
      </c>
      <c r="AR1044" s="83">
        <f t="shared" ca="1" si="361"/>
        <v>-143.3429179176336</v>
      </c>
      <c r="AS1044" s="83">
        <f t="shared" ca="1" si="354"/>
        <v>-140.6570820823664</v>
      </c>
      <c r="AT1044" s="83" cm="1">
        <f t="array" aca="1" ref="AT1044" ca="1">_xlfn.LET(_xlpm.rozsah, $F$3:$F$10001,_xlpm.podminka, (_xlpm.rozsah&gt;M1044)*(ISNUMBER(_xlpm.rozsah)),_xlpm.indexy, IF(_xlpm.podminka, ROW(_xlpm.rozsah)-MIN(ROW(_xlpm.rozsah))+1),_xlpm.prvni, MIN(_xlpm.indexy),_xlpm.finalni, IF(_xlpm.prvni=1, 2, _xlpm.prvni),INDEX(_xlpm.rozsah, _xlpm.finalni))</f>
        <v>1400</v>
      </c>
      <c r="AU1044" s="83" cm="1">
        <f t="array" aca="1" ref="AU1044" ca="1">INDEX($F$3:$F$10001,MATCH(AT1044,$F$3:$F$10004,0)-1)</f>
        <v>1300</v>
      </c>
      <c r="AV1044" s="83">
        <f t="shared" ca="1" si="349"/>
        <v>-144</v>
      </c>
      <c r="AW1044" s="83">
        <f t="shared" ca="1" si="350"/>
        <v>-140</v>
      </c>
      <c r="AX1044" s="83">
        <f t="shared" ca="1" si="362"/>
        <v>360</v>
      </c>
      <c r="AY1044" s="83">
        <f t="shared" ca="1" si="363"/>
        <v>350</v>
      </c>
      <c r="AZ1044" s="83">
        <f t="shared" ca="1" si="364"/>
        <v>10</v>
      </c>
      <c r="BA1044" s="83">
        <f t="shared" ca="1" si="365"/>
        <v>351.642705205916</v>
      </c>
      <c r="BB1044" s="83">
        <f t="shared" ca="1" si="366"/>
        <v>358.357294794084</v>
      </c>
    </row>
    <row r="1045" spans="1:54" x14ac:dyDescent="0.25">
      <c r="A1045" s="58">
        <v>1043</v>
      </c>
      <c r="B1045" s="59">
        <f t="shared" si="355"/>
        <v>17.383333333333333</v>
      </c>
      <c r="C1045" s="58">
        <v>50.1</v>
      </c>
      <c r="D1045" s="58">
        <v>29.6</v>
      </c>
      <c r="F1045" s="117"/>
      <c r="G1045" s="117"/>
      <c r="H1045" s="112">
        <f t="shared" si="356"/>
        <v>0</v>
      </c>
      <c r="I1045" s="121"/>
      <c r="J1045" s="92">
        <f t="shared" si="357"/>
        <v>0</v>
      </c>
      <c r="L1045" s="94">
        <v>1043</v>
      </c>
      <c r="M1045" s="114">
        <f t="shared" ca="1" si="353"/>
        <v>1397.8675919634802</v>
      </c>
      <c r="N1045" s="115">
        <f t="shared" ca="1" si="367"/>
        <v>106.49688072211903</v>
      </c>
      <c r="P1045" s="102"/>
      <c r="Q1045" s="102"/>
      <c r="R1045" s="102"/>
      <c r="S1045" s="102"/>
      <c r="AC1045" s="83">
        <f t="shared" si="347"/>
        <v>0</v>
      </c>
      <c r="AD1045" s="83">
        <f t="shared" si="348"/>
        <v>0</v>
      </c>
      <c r="AF1045" s="83">
        <f t="shared" si="358"/>
        <v>0</v>
      </c>
      <c r="AG1045" s="83">
        <f t="shared" si="359"/>
        <v>0</v>
      </c>
      <c r="AQ1045" s="83">
        <f t="shared" ca="1" si="360"/>
        <v>4</v>
      </c>
      <c r="AR1045" s="83">
        <f t="shared" ca="1" si="361"/>
        <v>-143.91470367853921</v>
      </c>
      <c r="AS1045" s="83">
        <f t="shared" ca="1" si="354"/>
        <v>-140.08529632146079</v>
      </c>
      <c r="AT1045" s="83" cm="1">
        <f t="array" aca="1" ref="AT1045" ca="1">_xlfn.LET(_xlpm.rozsah, $F$3:$F$10001,_xlpm.podminka, (_xlpm.rozsah&gt;M1045)*(ISNUMBER(_xlpm.rozsah)),_xlpm.indexy, IF(_xlpm.podminka, ROW(_xlpm.rozsah)-MIN(ROW(_xlpm.rozsah))+1),_xlpm.prvni, MIN(_xlpm.indexy),_xlpm.finalni, IF(_xlpm.prvni=1, 2, _xlpm.prvni),INDEX(_xlpm.rozsah, _xlpm.finalni))</f>
        <v>1400</v>
      </c>
      <c r="AU1045" s="83" cm="1">
        <f t="array" aca="1" ref="AU1045" ca="1">INDEX($F$3:$F$10001,MATCH(AT1045,$F$3:$F$10004,0)-1)</f>
        <v>1300</v>
      </c>
      <c r="AV1045" s="83">
        <f t="shared" ca="1" si="349"/>
        <v>-144</v>
      </c>
      <c r="AW1045" s="83">
        <f t="shared" ca="1" si="350"/>
        <v>-140</v>
      </c>
      <c r="AX1045" s="83">
        <f t="shared" ca="1" si="362"/>
        <v>360</v>
      </c>
      <c r="AY1045" s="83">
        <f t="shared" ca="1" si="363"/>
        <v>350</v>
      </c>
      <c r="AZ1045" s="83">
        <f t="shared" ca="1" si="364"/>
        <v>10</v>
      </c>
      <c r="BA1045" s="83">
        <f t="shared" ca="1" si="365"/>
        <v>350.21324080365196</v>
      </c>
      <c r="BB1045" s="83">
        <f t="shared" ca="1" si="366"/>
        <v>359.78675919634804</v>
      </c>
    </row>
    <row r="1046" spans="1:54" x14ac:dyDescent="0.25">
      <c r="A1046" s="58">
        <v>1044</v>
      </c>
      <c r="B1046" s="59">
        <f t="shared" si="355"/>
        <v>17.399999999999999</v>
      </c>
      <c r="C1046" s="58">
        <v>52.3</v>
      </c>
      <c r="D1046" s="58">
        <v>38.5</v>
      </c>
      <c r="F1046" s="117"/>
      <c r="G1046" s="117"/>
      <c r="H1046" s="112">
        <f t="shared" si="356"/>
        <v>0</v>
      </c>
      <c r="I1046" s="121"/>
      <c r="J1046" s="92">
        <f t="shared" si="357"/>
        <v>0</v>
      </c>
      <c r="L1046" s="94">
        <v>1044</v>
      </c>
      <c r="M1046" s="114">
        <f t="shared" ca="1" si="353"/>
        <v>1415.3388235467069</v>
      </c>
      <c r="N1046" s="115">
        <f t="shared" ca="1" si="367"/>
        <v>138.6</v>
      </c>
      <c r="P1046" s="102"/>
      <c r="Q1046" s="102"/>
      <c r="R1046" s="102"/>
      <c r="S1046" s="102"/>
      <c r="AC1046" s="83">
        <f t="shared" si="347"/>
        <v>0</v>
      </c>
      <c r="AD1046" s="83">
        <f t="shared" si="348"/>
        <v>0</v>
      </c>
      <c r="AF1046" s="83">
        <f t="shared" si="358"/>
        <v>0</v>
      </c>
      <c r="AG1046" s="83">
        <f t="shared" si="359"/>
        <v>0</v>
      </c>
      <c r="AQ1046" s="83">
        <f t="shared" ca="1" si="360"/>
        <v>0</v>
      </c>
      <c r="AR1046" s="83">
        <f t="shared" ca="1" si="361"/>
        <v>-144</v>
      </c>
      <c r="AS1046" s="83">
        <f t="shared" ca="1" si="354"/>
        <v>-144</v>
      </c>
      <c r="AT1046" s="83" cm="1">
        <f t="array" aca="1" ref="AT1046" ca="1">_xlfn.LET(_xlpm.rozsah, $F$3:$F$10001,_xlpm.podminka, (_xlpm.rozsah&gt;M1046)*(ISNUMBER(_xlpm.rozsah)),_xlpm.indexy, IF(_xlpm.podminka, ROW(_xlpm.rozsah)-MIN(ROW(_xlpm.rozsah))+1),_xlpm.prvni, MIN(_xlpm.indexy),_xlpm.finalni, IF(_xlpm.prvni=1, 2, _xlpm.prvni),INDEX(_xlpm.rozsah, _xlpm.finalni))</f>
        <v>1500</v>
      </c>
      <c r="AU1046" s="83" cm="1">
        <f t="array" aca="1" ref="AU1046" ca="1">INDEX($F$3:$F$10001,MATCH(AT1046,$F$3:$F$10004,0)-1)</f>
        <v>1400</v>
      </c>
      <c r="AV1046" s="83">
        <f t="shared" ca="1" si="349"/>
        <v>-144</v>
      </c>
      <c r="AW1046" s="83">
        <f t="shared" ca="1" si="350"/>
        <v>-144</v>
      </c>
      <c r="AX1046" s="83">
        <f t="shared" ca="1" si="362"/>
        <v>360</v>
      </c>
      <c r="AY1046" s="83">
        <f t="shared" ca="1" si="363"/>
        <v>360</v>
      </c>
      <c r="AZ1046" s="83">
        <f t="shared" ca="1" si="364"/>
        <v>0</v>
      </c>
      <c r="BA1046" s="83">
        <f t="shared" ca="1" si="365"/>
        <v>360</v>
      </c>
      <c r="BB1046" s="83">
        <f t="shared" ca="1" si="366"/>
        <v>360</v>
      </c>
    </row>
    <row r="1047" spans="1:54" x14ac:dyDescent="0.25">
      <c r="A1047" s="58">
        <v>1045</v>
      </c>
      <c r="B1047" s="59">
        <f t="shared" si="355"/>
        <v>17.416666666666668</v>
      </c>
      <c r="C1047" s="58">
        <v>55.3</v>
      </c>
      <c r="D1047" s="58">
        <v>57.7</v>
      </c>
      <c r="F1047" s="117"/>
      <c r="G1047" s="117"/>
      <c r="H1047" s="112">
        <f t="shared" si="356"/>
        <v>0</v>
      </c>
      <c r="I1047" s="121"/>
      <c r="J1047" s="92">
        <f t="shared" si="357"/>
        <v>0</v>
      </c>
      <c r="L1047" s="94">
        <v>1045</v>
      </c>
      <c r="M1047" s="114">
        <f t="shared" ca="1" si="353"/>
        <v>1439.1632302511068</v>
      </c>
      <c r="N1047" s="115">
        <f t="shared" ca="1" si="367"/>
        <v>207.72000000000003</v>
      </c>
      <c r="P1047" s="102"/>
      <c r="Q1047" s="102"/>
      <c r="R1047" s="102"/>
      <c r="S1047" s="102"/>
      <c r="AC1047" s="83">
        <f t="shared" si="347"/>
        <v>0</v>
      </c>
      <c r="AD1047" s="83">
        <f t="shared" si="348"/>
        <v>0</v>
      </c>
      <c r="AF1047" s="83">
        <f t="shared" si="358"/>
        <v>0</v>
      </c>
      <c r="AG1047" s="83">
        <f t="shared" si="359"/>
        <v>0</v>
      </c>
      <c r="AQ1047" s="83">
        <f t="shared" ca="1" si="360"/>
        <v>0</v>
      </c>
      <c r="AR1047" s="83">
        <f t="shared" ca="1" si="361"/>
        <v>-144</v>
      </c>
      <c r="AS1047" s="83">
        <f t="shared" ca="1" si="354"/>
        <v>-144</v>
      </c>
      <c r="AT1047" s="83" cm="1">
        <f t="array" aca="1" ref="AT1047" ca="1">_xlfn.LET(_xlpm.rozsah, $F$3:$F$10001,_xlpm.podminka, (_xlpm.rozsah&gt;M1047)*(ISNUMBER(_xlpm.rozsah)),_xlpm.indexy, IF(_xlpm.podminka, ROW(_xlpm.rozsah)-MIN(ROW(_xlpm.rozsah))+1),_xlpm.prvni, MIN(_xlpm.indexy),_xlpm.finalni, IF(_xlpm.prvni=1, 2, _xlpm.prvni),INDEX(_xlpm.rozsah, _xlpm.finalni))</f>
        <v>1500</v>
      </c>
      <c r="AU1047" s="83" cm="1">
        <f t="array" aca="1" ref="AU1047" ca="1">INDEX($F$3:$F$10001,MATCH(AT1047,$F$3:$F$10004,0)-1)</f>
        <v>1400</v>
      </c>
      <c r="AV1047" s="83">
        <f t="shared" ca="1" si="349"/>
        <v>-144</v>
      </c>
      <c r="AW1047" s="83">
        <f t="shared" ca="1" si="350"/>
        <v>-144</v>
      </c>
      <c r="AX1047" s="83">
        <f t="shared" ca="1" si="362"/>
        <v>360</v>
      </c>
      <c r="AY1047" s="83">
        <f t="shared" ca="1" si="363"/>
        <v>360</v>
      </c>
      <c r="AZ1047" s="83">
        <f t="shared" ca="1" si="364"/>
        <v>0</v>
      </c>
      <c r="BA1047" s="83">
        <f t="shared" ca="1" si="365"/>
        <v>360</v>
      </c>
      <c r="BB1047" s="83">
        <f t="shared" ca="1" si="366"/>
        <v>360</v>
      </c>
    </row>
    <row r="1048" spans="1:54" x14ac:dyDescent="0.25">
      <c r="A1048" s="58">
        <v>1046</v>
      </c>
      <c r="B1048" s="59">
        <f t="shared" si="355"/>
        <v>17.433333333333334</v>
      </c>
      <c r="C1048" s="58">
        <v>57</v>
      </c>
      <c r="D1048" s="58">
        <v>50.7</v>
      </c>
      <c r="F1048" s="117"/>
      <c r="G1048" s="117"/>
      <c r="H1048" s="112">
        <f t="shared" si="356"/>
        <v>0</v>
      </c>
      <c r="I1048" s="121"/>
      <c r="J1048" s="92">
        <f t="shared" si="357"/>
        <v>0</v>
      </c>
      <c r="L1048" s="94">
        <v>1046</v>
      </c>
      <c r="M1048" s="114">
        <f t="shared" ca="1" si="353"/>
        <v>1452.6637273836002</v>
      </c>
      <c r="N1048" s="115">
        <f t="shared" ca="1" si="367"/>
        <v>182.52</v>
      </c>
      <c r="P1048" s="102"/>
      <c r="Q1048" s="102"/>
      <c r="R1048" s="102"/>
      <c r="S1048" s="102"/>
      <c r="AC1048" s="83">
        <f t="shared" si="347"/>
        <v>0</v>
      </c>
      <c r="AD1048" s="83">
        <f t="shared" si="348"/>
        <v>0</v>
      </c>
      <c r="AF1048" s="83">
        <f t="shared" si="358"/>
        <v>0</v>
      </c>
      <c r="AG1048" s="83">
        <f t="shared" si="359"/>
        <v>0</v>
      </c>
      <c r="AQ1048" s="83">
        <f t="shared" ca="1" si="360"/>
        <v>0</v>
      </c>
      <c r="AR1048" s="83">
        <f t="shared" ca="1" si="361"/>
        <v>-144</v>
      </c>
      <c r="AS1048" s="83">
        <f t="shared" ca="1" si="354"/>
        <v>-144</v>
      </c>
      <c r="AT1048" s="83" cm="1">
        <f t="array" aca="1" ref="AT1048" ca="1">_xlfn.LET(_xlpm.rozsah, $F$3:$F$10001,_xlpm.podminka, (_xlpm.rozsah&gt;M1048)*(ISNUMBER(_xlpm.rozsah)),_xlpm.indexy, IF(_xlpm.podminka, ROW(_xlpm.rozsah)-MIN(ROW(_xlpm.rozsah))+1),_xlpm.prvni, MIN(_xlpm.indexy),_xlpm.finalni, IF(_xlpm.prvni=1, 2, _xlpm.prvni),INDEX(_xlpm.rozsah, _xlpm.finalni))</f>
        <v>1500</v>
      </c>
      <c r="AU1048" s="83" cm="1">
        <f t="array" aca="1" ref="AU1048" ca="1">INDEX($F$3:$F$10001,MATCH(AT1048,$F$3:$F$10004,0)-1)</f>
        <v>1400</v>
      </c>
      <c r="AV1048" s="83">
        <f t="shared" ca="1" si="349"/>
        <v>-144</v>
      </c>
      <c r="AW1048" s="83">
        <f t="shared" ca="1" si="350"/>
        <v>-144</v>
      </c>
      <c r="AX1048" s="83">
        <f t="shared" ca="1" si="362"/>
        <v>360</v>
      </c>
      <c r="AY1048" s="83">
        <f t="shared" ca="1" si="363"/>
        <v>360</v>
      </c>
      <c r="AZ1048" s="83">
        <f t="shared" ca="1" si="364"/>
        <v>0</v>
      </c>
      <c r="BA1048" s="83">
        <f t="shared" ca="1" si="365"/>
        <v>360</v>
      </c>
      <c r="BB1048" s="83">
        <f t="shared" ca="1" si="366"/>
        <v>360</v>
      </c>
    </row>
    <row r="1049" spans="1:54" x14ac:dyDescent="0.25">
      <c r="A1049" s="58">
        <v>1047</v>
      </c>
      <c r="B1049" s="59">
        <f t="shared" si="355"/>
        <v>17.45</v>
      </c>
      <c r="C1049" s="58">
        <v>57.7</v>
      </c>
      <c r="D1049" s="58">
        <v>25.2</v>
      </c>
      <c r="F1049" s="117"/>
      <c r="G1049" s="117"/>
      <c r="H1049" s="112">
        <f t="shared" si="356"/>
        <v>0</v>
      </c>
      <c r="I1049" s="121"/>
      <c r="J1049" s="92">
        <f t="shared" si="357"/>
        <v>0</v>
      </c>
      <c r="L1049" s="94">
        <v>1047</v>
      </c>
      <c r="M1049" s="114">
        <f t="shared" ca="1" si="353"/>
        <v>1458.222755614627</v>
      </c>
      <c r="N1049" s="115">
        <f t="shared" ca="1" si="367"/>
        <v>90.72</v>
      </c>
      <c r="P1049" s="102"/>
      <c r="Q1049" s="102"/>
      <c r="R1049" s="102"/>
      <c r="S1049" s="102"/>
      <c r="AC1049" s="83">
        <f t="shared" ref="AC1049:AC1112" si="368">AG1049</f>
        <v>0</v>
      </c>
      <c r="AD1049" s="83">
        <f t="shared" si="348"/>
        <v>0</v>
      </c>
      <c r="AF1049" s="83">
        <f t="shared" si="358"/>
        <v>0</v>
      </c>
      <c r="AG1049" s="83">
        <f t="shared" si="359"/>
        <v>0</v>
      </c>
      <c r="AQ1049" s="83">
        <f t="shared" ca="1" si="360"/>
        <v>0</v>
      </c>
      <c r="AR1049" s="83">
        <f t="shared" ca="1" si="361"/>
        <v>-144</v>
      </c>
      <c r="AS1049" s="83">
        <f t="shared" ca="1" si="354"/>
        <v>-144</v>
      </c>
      <c r="AT1049" s="83" cm="1">
        <f t="array" aca="1" ref="AT1049" ca="1">_xlfn.LET(_xlpm.rozsah, $F$3:$F$10001,_xlpm.podminka, (_xlpm.rozsah&gt;M1049)*(ISNUMBER(_xlpm.rozsah)),_xlpm.indexy, IF(_xlpm.podminka, ROW(_xlpm.rozsah)-MIN(ROW(_xlpm.rozsah))+1),_xlpm.prvni, MIN(_xlpm.indexy),_xlpm.finalni, IF(_xlpm.prvni=1, 2, _xlpm.prvni),INDEX(_xlpm.rozsah, _xlpm.finalni))</f>
        <v>1500</v>
      </c>
      <c r="AU1049" s="83" cm="1">
        <f t="array" aca="1" ref="AU1049" ca="1">INDEX($F$3:$F$10001,MATCH(AT1049,$F$3:$F$10004,0)-1)</f>
        <v>1400</v>
      </c>
      <c r="AV1049" s="83">
        <f t="shared" ca="1" si="349"/>
        <v>-144</v>
      </c>
      <c r="AW1049" s="83">
        <f t="shared" ca="1" si="350"/>
        <v>-144</v>
      </c>
      <c r="AX1049" s="83">
        <f t="shared" ca="1" si="362"/>
        <v>360</v>
      </c>
      <c r="AY1049" s="83">
        <f t="shared" ca="1" si="363"/>
        <v>360</v>
      </c>
      <c r="AZ1049" s="83">
        <f t="shared" ca="1" si="364"/>
        <v>0</v>
      </c>
      <c r="BA1049" s="83">
        <f t="shared" ca="1" si="365"/>
        <v>360</v>
      </c>
      <c r="BB1049" s="83">
        <f t="shared" ca="1" si="366"/>
        <v>360</v>
      </c>
    </row>
    <row r="1050" spans="1:54" x14ac:dyDescent="0.25">
      <c r="A1050" s="58">
        <v>1048</v>
      </c>
      <c r="B1050" s="59">
        <f t="shared" si="355"/>
        <v>17.466666666666665</v>
      </c>
      <c r="C1050" s="58">
        <v>42.9</v>
      </c>
      <c r="D1050" s="58">
        <v>0</v>
      </c>
      <c r="F1050" s="117"/>
      <c r="G1050" s="117"/>
      <c r="H1050" s="112">
        <f t="shared" si="356"/>
        <v>0</v>
      </c>
      <c r="I1050" s="121"/>
      <c r="J1050" s="92">
        <f t="shared" si="357"/>
        <v>0</v>
      </c>
      <c r="L1050" s="94">
        <v>1048</v>
      </c>
      <c r="M1050" s="114">
        <f t="shared" ca="1" si="353"/>
        <v>1340.6890158729202</v>
      </c>
      <c r="N1050" s="115">
        <f t="shared" ca="1" si="367"/>
        <v>0</v>
      </c>
      <c r="P1050" s="102"/>
      <c r="Q1050" s="102"/>
      <c r="R1050" s="102"/>
      <c r="S1050" s="102"/>
      <c r="AC1050" s="83">
        <f t="shared" si="368"/>
        <v>0</v>
      </c>
      <c r="AD1050" s="83">
        <f t="shared" ref="AD1050:AD1113" si="369">AD1049+AC1050</f>
        <v>0</v>
      </c>
      <c r="AF1050" s="83">
        <f t="shared" si="358"/>
        <v>0</v>
      </c>
      <c r="AG1050" s="83">
        <f t="shared" si="359"/>
        <v>0</v>
      </c>
      <c r="AQ1050" s="83">
        <f t="shared" ca="1" si="360"/>
        <v>4</v>
      </c>
      <c r="AR1050" s="83">
        <f t="shared" ca="1" si="361"/>
        <v>-141.62756063491682</v>
      </c>
      <c r="AS1050" s="83">
        <f t="shared" ca="1" si="354"/>
        <v>-142.37243936508318</v>
      </c>
      <c r="AT1050" s="83" cm="1">
        <f t="array" aca="1" ref="AT1050" ca="1">_xlfn.LET(_xlpm.rozsah, $F$3:$F$10001,_xlpm.podminka, (_xlpm.rozsah&gt;M1050)*(ISNUMBER(_xlpm.rozsah)),_xlpm.indexy, IF(_xlpm.podminka, ROW(_xlpm.rozsah)-MIN(ROW(_xlpm.rozsah))+1),_xlpm.prvni, MIN(_xlpm.indexy),_xlpm.finalni, IF(_xlpm.prvni=1, 2, _xlpm.prvni),INDEX(_xlpm.rozsah, _xlpm.finalni))</f>
        <v>1400</v>
      </c>
      <c r="AU1050" s="83" cm="1">
        <f t="array" aca="1" ref="AU1050" ca="1">INDEX($F$3:$F$10001,MATCH(AT1050,$F$3:$F$10004,0)-1)</f>
        <v>1300</v>
      </c>
      <c r="AV1050" s="83">
        <f t="shared" ca="1" si="349"/>
        <v>-144</v>
      </c>
      <c r="AW1050" s="83">
        <f t="shared" ca="1" si="350"/>
        <v>-140</v>
      </c>
      <c r="AX1050" s="83">
        <f t="shared" ca="1" si="362"/>
        <v>360</v>
      </c>
      <c r="AY1050" s="83">
        <f t="shared" ca="1" si="363"/>
        <v>350</v>
      </c>
      <c r="AZ1050" s="83">
        <f t="shared" ca="1" si="364"/>
        <v>10</v>
      </c>
      <c r="BA1050" s="83">
        <f t="shared" ca="1" si="365"/>
        <v>355.93109841270797</v>
      </c>
      <c r="BB1050" s="83">
        <f t="shared" ca="1" si="366"/>
        <v>354.06890158729203</v>
      </c>
    </row>
    <row r="1051" spans="1:54" x14ac:dyDescent="0.25">
      <c r="A1051" s="58">
        <v>1049</v>
      </c>
      <c r="B1051" s="59">
        <f t="shared" si="355"/>
        <v>17.483333333333334</v>
      </c>
      <c r="C1051" s="58">
        <v>28.2</v>
      </c>
      <c r="D1051" s="58">
        <v>15.7</v>
      </c>
      <c r="F1051" s="117"/>
      <c r="G1051" s="117"/>
      <c r="H1051" s="112">
        <f t="shared" si="356"/>
        <v>0</v>
      </c>
      <c r="I1051" s="121"/>
      <c r="J1051" s="92">
        <f t="shared" si="357"/>
        <v>0</v>
      </c>
      <c r="L1051" s="94">
        <v>1049</v>
      </c>
      <c r="M1051" s="114">
        <f t="shared" ca="1" si="353"/>
        <v>1223.94942302136</v>
      </c>
      <c r="N1051" s="115">
        <f t="shared" ca="1" si="367"/>
        <v>51.368017824306051</v>
      </c>
      <c r="P1051" s="102"/>
      <c r="Q1051" s="102"/>
      <c r="R1051" s="102"/>
      <c r="S1051" s="102"/>
      <c r="AC1051" s="83">
        <f t="shared" si="368"/>
        <v>0</v>
      </c>
      <c r="AD1051" s="83">
        <f t="shared" si="369"/>
        <v>0</v>
      </c>
      <c r="AF1051" s="83">
        <f t="shared" si="358"/>
        <v>0</v>
      </c>
      <c r="AG1051" s="83">
        <f t="shared" si="359"/>
        <v>0</v>
      </c>
      <c r="AQ1051" s="83">
        <f t="shared" ca="1" si="360"/>
        <v>12</v>
      </c>
      <c r="AR1051" s="83">
        <f t="shared" ca="1" si="361"/>
        <v>-130.87393076256319</v>
      </c>
      <c r="AS1051" s="83">
        <f t="shared" ca="1" si="354"/>
        <v>-137.12606923743681</v>
      </c>
      <c r="AT1051" s="83" cm="1">
        <f t="array" aca="1" ref="AT1051" ca="1">_xlfn.LET(_xlpm.rozsah, $F$3:$F$10001,_xlpm.podminka, (_xlpm.rozsah&gt;M1051)*(ISNUMBER(_xlpm.rozsah)),_xlpm.indexy, IF(_xlpm.podminka, ROW(_xlpm.rozsah)-MIN(ROW(_xlpm.rozsah))+1),_xlpm.prvni, MIN(_xlpm.indexy),_xlpm.finalni, IF(_xlpm.prvni=1, 2, _xlpm.prvni),INDEX(_xlpm.rozsah, _xlpm.finalni))</f>
        <v>1300</v>
      </c>
      <c r="AU1051" s="83" cm="1">
        <f t="array" aca="1" ref="AU1051" ca="1">INDEX($F$3:$F$10001,MATCH(AT1051,$F$3:$F$10004,0)-1)</f>
        <v>1200</v>
      </c>
      <c r="AV1051" s="83">
        <f t="shared" ca="1" si="349"/>
        <v>-140</v>
      </c>
      <c r="AW1051" s="83">
        <f t="shared" ca="1" si="350"/>
        <v>-128</v>
      </c>
      <c r="AX1051" s="83">
        <f t="shared" ca="1" si="362"/>
        <v>350</v>
      </c>
      <c r="AY1051" s="83">
        <f t="shared" ca="1" si="363"/>
        <v>320</v>
      </c>
      <c r="AZ1051" s="83">
        <f t="shared" ca="1" si="364"/>
        <v>30</v>
      </c>
      <c r="BA1051" s="83">
        <f t="shared" ca="1" si="365"/>
        <v>342.81517309359202</v>
      </c>
      <c r="BB1051" s="83">
        <f t="shared" ca="1" si="366"/>
        <v>327.18482690640798</v>
      </c>
    </row>
    <row r="1052" spans="1:54" x14ac:dyDescent="0.25">
      <c r="A1052" s="58">
        <v>1050</v>
      </c>
      <c r="B1052" s="59">
        <f t="shared" si="355"/>
        <v>17.5</v>
      </c>
      <c r="C1052" s="58">
        <v>29.2</v>
      </c>
      <c r="D1052" s="58">
        <v>30.5</v>
      </c>
      <c r="F1052" s="117"/>
      <c r="G1052" s="117"/>
      <c r="H1052" s="112">
        <f t="shared" si="356"/>
        <v>0</v>
      </c>
      <c r="I1052" s="121"/>
      <c r="J1052" s="92">
        <f t="shared" si="357"/>
        <v>0</v>
      </c>
      <c r="L1052" s="94">
        <v>1050</v>
      </c>
      <c r="M1052" s="114">
        <f t="shared" ca="1" si="353"/>
        <v>1231.8908919228268</v>
      </c>
      <c r="N1052" s="115">
        <f t="shared" ca="1" si="367"/>
        <v>100.51801661093866</v>
      </c>
      <c r="P1052" s="102"/>
      <c r="Q1052" s="102"/>
      <c r="R1052" s="102"/>
      <c r="S1052" s="102"/>
      <c r="AC1052" s="83">
        <f t="shared" si="368"/>
        <v>0</v>
      </c>
      <c r="AD1052" s="83">
        <f t="shared" si="369"/>
        <v>0</v>
      </c>
      <c r="AF1052" s="83">
        <f t="shared" si="358"/>
        <v>0</v>
      </c>
      <c r="AG1052" s="83">
        <f t="shared" si="359"/>
        <v>0</v>
      </c>
      <c r="AQ1052" s="83">
        <f t="shared" ca="1" si="360"/>
        <v>12</v>
      </c>
      <c r="AR1052" s="83">
        <f t="shared" ca="1" si="361"/>
        <v>-131.82690703073922</v>
      </c>
      <c r="AS1052" s="83">
        <f t="shared" ca="1" si="354"/>
        <v>-136.17309296926078</v>
      </c>
      <c r="AT1052" s="83" cm="1">
        <f t="array" aca="1" ref="AT1052" ca="1">_xlfn.LET(_xlpm.rozsah, $F$3:$F$10001,_xlpm.podminka, (_xlpm.rozsah&gt;M1052)*(ISNUMBER(_xlpm.rozsah)),_xlpm.indexy, IF(_xlpm.podminka, ROW(_xlpm.rozsah)-MIN(ROW(_xlpm.rozsah))+1),_xlpm.prvni, MIN(_xlpm.indexy),_xlpm.finalni, IF(_xlpm.prvni=1, 2, _xlpm.prvni),INDEX(_xlpm.rozsah, _xlpm.finalni))</f>
        <v>1300</v>
      </c>
      <c r="AU1052" s="83" cm="1">
        <f t="array" aca="1" ref="AU1052" ca="1">INDEX($F$3:$F$10001,MATCH(AT1052,$F$3:$F$10004,0)-1)</f>
        <v>1200</v>
      </c>
      <c r="AV1052" s="83">
        <f t="shared" ca="1" si="349"/>
        <v>-140</v>
      </c>
      <c r="AW1052" s="83">
        <f t="shared" ca="1" si="350"/>
        <v>-128</v>
      </c>
      <c r="AX1052" s="83">
        <f t="shared" ca="1" si="362"/>
        <v>350</v>
      </c>
      <c r="AY1052" s="83">
        <f t="shared" ca="1" si="363"/>
        <v>320</v>
      </c>
      <c r="AZ1052" s="83">
        <f t="shared" ca="1" si="364"/>
        <v>30</v>
      </c>
      <c r="BA1052" s="83">
        <f t="shared" ca="1" si="365"/>
        <v>340.43273242315195</v>
      </c>
      <c r="BB1052" s="83">
        <f t="shared" ca="1" si="366"/>
        <v>329.56726757684805</v>
      </c>
    </row>
    <row r="1053" spans="1:54" x14ac:dyDescent="0.25">
      <c r="A1053" s="58">
        <v>1051</v>
      </c>
      <c r="B1053" s="59">
        <f t="shared" si="355"/>
        <v>17.516666666666666</v>
      </c>
      <c r="C1053" s="58">
        <v>31.1</v>
      </c>
      <c r="D1053" s="58">
        <v>52.6</v>
      </c>
      <c r="F1053" s="117"/>
      <c r="G1053" s="117"/>
      <c r="H1053" s="112">
        <f t="shared" si="356"/>
        <v>0</v>
      </c>
      <c r="I1053" s="121"/>
      <c r="J1053" s="92">
        <f t="shared" si="357"/>
        <v>0</v>
      </c>
      <c r="L1053" s="94">
        <v>1051</v>
      </c>
      <c r="M1053" s="114">
        <f t="shared" ca="1" si="353"/>
        <v>1246.9796828356134</v>
      </c>
      <c r="N1053" s="115">
        <f t="shared" ca="1" si="367"/>
        <v>175.73339395145979</v>
      </c>
      <c r="P1053" s="102"/>
      <c r="Q1053" s="102"/>
      <c r="R1053" s="102"/>
      <c r="S1053" s="102"/>
      <c r="AC1053" s="83">
        <f t="shared" si="368"/>
        <v>0</v>
      </c>
      <c r="AD1053" s="83">
        <f t="shared" si="369"/>
        <v>0</v>
      </c>
      <c r="AF1053" s="83">
        <f t="shared" si="358"/>
        <v>0</v>
      </c>
      <c r="AG1053" s="83">
        <f t="shared" si="359"/>
        <v>0</v>
      </c>
      <c r="AQ1053" s="83">
        <f t="shared" ca="1" si="360"/>
        <v>12</v>
      </c>
      <c r="AR1053" s="83">
        <f t="shared" ca="1" si="361"/>
        <v>-133.6375619402736</v>
      </c>
      <c r="AS1053" s="83">
        <f t="shared" ca="1" si="354"/>
        <v>-134.3624380597264</v>
      </c>
      <c r="AT1053" s="83" cm="1">
        <f t="array" aca="1" ref="AT1053" ca="1">_xlfn.LET(_xlpm.rozsah, $F$3:$F$10001,_xlpm.podminka, (_xlpm.rozsah&gt;M1053)*(ISNUMBER(_xlpm.rozsah)),_xlpm.indexy, IF(_xlpm.podminka, ROW(_xlpm.rozsah)-MIN(ROW(_xlpm.rozsah))+1),_xlpm.prvni, MIN(_xlpm.indexy),_xlpm.finalni, IF(_xlpm.prvni=1, 2, _xlpm.prvni),INDEX(_xlpm.rozsah, _xlpm.finalni))</f>
        <v>1300</v>
      </c>
      <c r="AU1053" s="83" cm="1">
        <f t="array" aca="1" ref="AU1053" ca="1">INDEX($F$3:$F$10001,MATCH(AT1053,$F$3:$F$10004,0)-1)</f>
        <v>1200</v>
      </c>
      <c r="AV1053" s="83">
        <f t="shared" ca="1" si="349"/>
        <v>-140</v>
      </c>
      <c r="AW1053" s="83">
        <f t="shared" ca="1" si="350"/>
        <v>-128</v>
      </c>
      <c r="AX1053" s="83">
        <f t="shared" ca="1" si="362"/>
        <v>350</v>
      </c>
      <c r="AY1053" s="83">
        <f t="shared" ca="1" si="363"/>
        <v>320</v>
      </c>
      <c r="AZ1053" s="83">
        <f t="shared" ca="1" si="364"/>
        <v>30</v>
      </c>
      <c r="BA1053" s="83">
        <f t="shared" ca="1" si="365"/>
        <v>335.906095149316</v>
      </c>
      <c r="BB1053" s="83">
        <f t="shared" ca="1" si="366"/>
        <v>334.093904850684</v>
      </c>
    </row>
    <row r="1054" spans="1:54" x14ac:dyDescent="0.25">
      <c r="A1054" s="58">
        <v>1052</v>
      </c>
      <c r="B1054" s="59">
        <f t="shared" si="355"/>
        <v>17.533333333333335</v>
      </c>
      <c r="C1054" s="58">
        <v>33.4</v>
      </c>
      <c r="D1054" s="58">
        <v>60.7</v>
      </c>
      <c r="F1054" s="117"/>
      <c r="G1054" s="117"/>
      <c r="H1054" s="112">
        <f t="shared" si="356"/>
        <v>0</v>
      </c>
      <c r="I1054" s="121"/>
      <c r="J1054" s="92">
        <f t="shared" si="357"/>
        <v>0</v>
      </c>
      <c r="L1054" s="94">
        <v>1052</v>
      </c>
      <c r="M1054" s="114">
        <f t="shared" ca="1" si="353"/>
        <v>1265.2450613089868</v>
      </c>
      <c r="N1054" s="115">
        <f t="shared" ca="1" si="367"/>
        <v>206.12112566436647</v>
      </c>
      <c r="P1054" s="102"/>
      <c r="Q1054" s="102"/>
      <c r="R1054" s="102"/>
      <c r="S1054" s="102"/>
      <c r="AC1054" s="83">
        <f t="shared" si="368"/>
        <v>0</v>
      </c>
      <c r="AD1054" s="83">
        <f t="shared" si="369"/>
        <v>0</v>
      </c>
      <c r="AF1054" s="83">
        <f t="shared" si="358"/>
        <v>0</v>
      </c>
      <c r="AG1054" s="83">
        <f t="shared" si="359"/>
        <v>0</v>
      </c>
      <c r="AQ1054" s="83">
        <f t="shared" ca="1" si="360"/>
        <v>12</v>
      </c>
      <c r="AR1054" s="83">
        <f t="shared" ca="1" si="361"/>
        <v>-135.82940735707842</v>
      </c>
      <c r="AS1054" s="83">
        <f t="shared" ca="1" si="354"/>
        <v>-132.17059264292158</v>
      </c>
      <c r="AT1054" s="83" cm="1">
        <f t="array" aca="1" ref="AT1054" ca="1">_xlfn.LET(_xlpm.rozsah, $F$3:$F$10001,_xlpm.podminka, (_xlpm.rozsah&gt;M1054)*(ISNUMBER(_xlpm.rozsah)),_xlpm.indexy, IF(_xlpm.podminka, ROW(_xlpm.rozsah)-MIN(ROW(_xlpm.rozsah))+1),_xlpm.prvni, MIN(_xlpm.indexy),_xlpm.finalni, IF(_xlpm.prvni=1, 2, _xlpm.prvni),INDEX(_xlpm.rozsah, _xlpm.finalni))</f>
        <v>1300</v>
      </c>
      <c r="AU1054" s="83" cm="1">
        <f t="array" aca="1" ref="AU1054" ca="1">INDEX($F$3:$F$10001,MATCH(AT1054,$F$3:$F$10004,0)-1)</f>
        <v>1200</v>
      </c>
      <c r="AV1054" s="83">
        <f t="shared" ref="AV1054:AV1117" ca="1" si="370">INDEX($J$2:$J$10001,MATCH(AT1054,$F$2:$F$10001,0))</f>
        <v>-140</v>
      </c>
      <c r="AW1054" s="83">
        <f t="shared" ref="AW1054:AW1117" ca="1" si="371">INDEX($J$2:$J$10001,MATCH(AU1054,$F$2:$F$10001,0))</f>
        <v>-128</v>
      </c>
      <c r="AX1054" s="83">
        <f t="shared" ca="1" si="362"/>
        <v>350</v>
      </c>
      <c r="AY1054" s="83">
        <f t="shared" ca="1" si="363"/>
        <v>320</v>
      </c>
      <c r="AZ1054" s="83">
        <f t="shared" ca="1" si="364"/>
        <v>30</v>
      </c>
      <c r="BA1054" s="83">
        <f t="shared" ca="1" si="365"/>
        <v>330.42648160730397</v>
      </c>
      <c r="BB1054" s="83">
        <f t="shared" ca="1" si="366"/>
        <v>339.57351839269603</v>
      </c>
    </row>
    <row r="1055" spans="1:54" x14ac:dyDescent="0.25">
      <c r="A1055" s="58">
        <v>1053</v>
      </c>
      <c r="B1055" s="59">
        <f t="shared" si="355"/>
        <v>17.55</v>
      </c>
      <c r="C1055" s="58">
        <v>35</v>
      </c>
      <c r="D1055" s="58">
        <v>61.4</v>
      </c>
      <c r="F1055" s="117"/>
      <c r="G1055" s="117"/>
      <c r="H1055" s="112">
        <f t="shared" si="356"/>
        <v>0</v>
      </c>
      <c r="I1055" s="121"/>
      <c r="J1055" s="92">
        <f t="shared" si="357"/>
        <v>0</v>
      </c>
      <c r="L1055" s="94">
        <v>1053</v>
      </c>
      <c r="M1055" s="114">
        <f t="shared" ca="1" si="353"/>
        <v>1277.9514115513334</v>
      </c>
      <c r="N1055" s="115">
        <f t="shared" ca="1" si="367"/>
        <v>210.83865000775563</v>
      </c>
      <c r="P1055" s="102"/>
      <c r="Q1055" s="102"/>
      <c r="R1055" s="102"/>
      <c r="S1055" s="102"/>
      <c r="AC1055" s="83">
        <f t="shared" si="368"/>
        <v>0</v>
      </c>
      <c r="AD1055" s="83">
        <f t="shared" si="369"/>
        <v>0</v>
      </c>
      <c r="AF1055" s="83">
        <f t="shared" si="358"/>
        <v>0</v>
      </c>
      <c r="AG1055" s="83">
        <f t="shared" si="359"/>
        <v>0</v>
      </c>
      <c r="AQ1055" s="83">
        <f t="shared" ca="1" si="360"/>
        <v>12</v>
      </c>
      <c r="AR1055" s="83">
        <f t="shared" ca="1" si="361"/>
        <v>-137.35416938616001</v>
      </c>
      <c r="AS1055" s="83">
        <f t="shared" ca="1" si="354"/>
        <v>-130.64583061383999</v>
      </c>
      <c r="AT1055" s="83" cm="1">
        <f t="array" aca="1" ref="AT1055" ca="1">_xlfn.LET(_xlpm.rozsah, $F$3:$F$10001,_xlpm.podminka, (_xlpm.rozsah&gt;M1055)*(ISNUMBER(_xlpm.rozsah)),_xlpm.indexy, IF(_xlpm.podminka, ROW(_xlpm.rozsah)-MIN(ROW(_xlpm.rozsah))+1),_xlpm.prvni, MIN(_xlpm.indexy),_xlpm.finalni, IF(_xlpm.prvni=1, 2, _xlpm.prvni),INDEX(_xlpm.rozsah, _xlpm.finalni))</f>
        <v>1300</v>
      </c>
      <c r="AU1055" s="83" cm="1">
        <f t="array" aca="1" ref="AU1055" ca="1">INDEX($F$3:$F$10001,MATCH(AT1055,$F$3:$F$10004,0)-1)</f>
        <v>1200</v>
      </c>
      <c r="AV1055" s="83">
        <f t="shared" ca="1" si="370"/>
        <v>-140</v>
      </c>
      <c r="AW1055" s="83">
        <f t="shared" ca="1" si="371"/>
        <v>-128</v>
      </c>
      <c r="AX1055" s="83">
        <f t="shared" ca="1" si="362"/>
        <v>350</v>
      </c>
      <c r="AY1055" s="83">
        <f t="shared" ca="1" si="363"/>
        <v>320</v>
      </c>
      <c r="AZ1055" s="83">
        <f t="shared" ca="1" si="364"/>
        <v>30</v>
      </c>
      <c r="BA1055" s="83">
        <f t="shared" ca="1" si="365"/>
        <v>326.61457653459996</v>
      </c>
      <c r="BB1055" s="83">
        <f t="shared" ca="1" si="366"/>
        <v>343.38542346540004</v>
      </c>
    </row>
    <row r="1056" spans="1:54" x14ac:dyDescent="0.25">
      <c r="A1056" s="58">
        <v>1054</v>
      </c>
      <c r="B1056" s="59">
        <f t="shared" si="355"/>
        <v>17.566666666666666</v>
      </c>
      <c r="C1056" s="58">
        <v>35.299999999999997</v>
      </c>
      <c r="D1056" s="58">
        <v>18.2</v>
      </c>
      <c r="F1056" s="117"/>
      <c r="G1056" s="117"/>
      <c r="H1056" s="112">
        <f t="shared" si="356"/>
        <v>0</v>
      </c>
      <c r="I1056" s="121"/>
      <c r="J1056" s="92">
        <f t="shared" si="357"/>
        <v>0</v>
      </c>
      <c r="L1056" s="94">
        <v>1054</v>
      </c>
      <c r="M1056" s="114">
        <f t="shared" ca="1" si="353"/>
        <v>1280.3338522217734</v>
      </c>
      <c r="N1056" s="115">
        <f t="shared" ca="1" si="367"/>
        <v>62.62622833130883</v>
      </c>
      <c r="P1056" s="102"/>
      <c r="Q1056" s="102"/>
      <c r="R1056" s="102"/>
      <c r="S1056" s="102"/>
      <c r="AC1056" s="83">
        <f t="shared" si="368"/>
        <v>0</v>
      </c>
      <c r="AD1056" s="83">
        <f t="shared" si="369"/>
        <v>0</v>
      </c>
      <c r="AF1056" s="83">
        <f t="shared" si="358"/>
        <v>0</v>
      </c>
      <c r="AG1056" s="83">
        <f t="shared" si="359"/>
        <v>0</v>
      </c>
      <c r="AQ1056" s="83">
        <f t="shared" ca="1" si="360"/>
        <v>12</v>
      </c>
      <c r="AR1056" s="83">
        <f t="shared" ca="1" si="361"/>
        <v>-137.6400622666128</v>
      </c>
      <c r="AS1056" s="83">
        <f t="shared" ca="1" si="354"/>
        <v>-130.3599377333872</v>
      </c>
      <c r="AT1056" s="83" cm="1">
        <f t="array" aca="1" ref="AT1056" ca="1">_xlfn.LET(_xlpm.rozsah, $F$3:$F$10001,_xlpm.podminka, (_xlpm.rozsah&gt;M1056)*(ISNUMBER(_xlpm.rozsah)),_xlpm.indexy, IF(_xlpm.podminka, ROW(_xlpm.rozsah)-MIN(ROW(_xlpm.rozsah))+1),_xlpm.prvni, MIN(_xlpm.indexy),_xlpm.finalni, IF(_xlpm.prvni=1, 2, _xlpm.prvni),INDEX(_xlpm.rozsah, _xlpm.finalni))</f>
        <v>1300</v>
      </c>
      <c r="AU1056" s="83" cm="1">
        <f t="array" aca="1" ref="AU1056" ca="1">INDEX($F$3:$F$10001,MATCH(AT1056,$F$3:$F$10004,0)-1)</f>
        <v>1200</v>
      </c>
      <c r="AV1056" s="83">
        <f t="shared" ca="1" si="370"/>
        <v>-140</v>
      </c>
      <c r="AW1056" s="83">
        <f t="shared" ca="1" si="371"/>
        <v>-128</v>
      </c>
      <c r="AX1056" s="83">
        <f t="shared" ca="1" si="362"/>
        <v>350</v>
      </c>
      <c r="AY1056" s="83">
        <f t="shared" ca="1" si="363"/>
        <v>320</v>
      </c>
      <c r="AZ1056" s="83">
        <f t="shared" ca="1" si="364"/>
        <v>30</v>
      </c>
      <c r="BA1056" s="83">
        <f t="shared" ca="1" si="365"/>
        <v>325.89984433346797</v>
      </c>
      <c r="BB1056" s="83">
        <f t="shared" ca="1" si="366"/>
        <v>344.10015566653203</v>
      </c>
    </row>
    <row r="1057" spans="1:54" x14ac:dyDescent="0.25">
      <c r="A1057" s="58">
        <v>1055</v>
      </c>
      <c r="B1057" s="59">
        <f t="shared" si="355"/>
        <v>17.583333333333332</v>
      </c>
      <c r="C1057" s="58">
        <v>35.200000000000003</v>
      </c>
      <c r="D1057" s="58">
        <v>14.9</v>
      </c>
      <c r="F1057" s="117"/>
      <c r="G1057" s="117"/>
      <c r="H1057" s="112">
        <f t="shared" si="356"/>
        <v>0</v>
      </c>
      <c r="I1057" s="121"/>
      <c r="J1057" s="92">
        <f t="shared" si="357"/>
        <v>0</v>
      </c>
      <c r="L1057" s="94">
        <v>1055</v>
      </c>
      <c r="M1057" s="114">
        <f t="shared" ca="1" si="353"/>
        <v>1279.5397053316269</v>
      </c>
      <c r="N1057" s="115">
        <f t="shared" ca="1" si="367"/>
        <v>51.235424828323715</v>
      </c>
      <c r="P1057" s="102"/>
      <c r="Q1057" s="102"/>
      <c r="R1057" s="102"/>
      <c r="S1057" s="102"/>
      <c r="AC1057" s="83">
        <f t="shared" si="368"/>
        <v>0</v>
      </c>
      <c r="AD1057" s="83">
        <f t="shared" si="369"/>
        <v>0</v>
      </c>
      <c r="AF1057" s="83">
        <f t="shared" si="358"/>
        <v>0</v>
      </c>
      <c r="AG1057" s="83">
        <f t="shared" si="359"/>
        <v>0</v>
      </c>
      <c r="AQ1057" s="83">
        <f t="shared" ca="1" si="360"/>
        <v>12</v>
      </c>
      <c r="AR1057" s="83">
        <f t="shared" ca="1" si="361"/>
        <v>-137.54476463979523</v>
      </c>
      <c r="AS1057" s="83">
        <f t="shared" ca="1" si="354"/>
        <v>-130.45523536020477</v>
      </c>
      <c r="AT1057" s="83" cm="1">
        <f t="array" aca="1" ref="AT1057" ca="1">_xlfn.LET(_xlpm.rozsah, $F$3:$F$10001,_xlpm.podminka, (_xlpm.rozsah&gt;M1057)*(ISNUMBER(_xlpm.rozsah)),_xlpm.indexy, IF(_xlpm.podminka, ROW(_xlpm.rozsah)-MIN(ROW(_xlpm.rozsah))+1),_xlpm.prvni, MIN(_xlpm.indexy),_xlpm.finalni, IF(_xlpm.prvni=1, 2, _xlpm.prvni),INDEX(_xlpm.rozsah, _xlpm.finalni))</f>
        <v>1300</v>
      </c>
      <c r="AU1057" s="83" cm="1">
        <f t="array" aca="1" ref="AU1057" ca="1">INDEX($F$3:$F$10001,MATCH(AT1057,$F$3:$F$10004,0)-1)</f>
        <v>1200</v>
      </c>
      <c r="AV1057" s="83">
        <f t="shared" ca="1" si="370"/>
        <v>-140</v>
      </c>
      <c r="AW1057" s="83">
        <f t="shared" ca="1" si="371"/>
        <v>-128</v>
      </c>
      <c r="AX1057" s="83">
        <f t="shared" ca="1" si="362"/>
        <v>350</v>
      </c>
      <c r="AY1057" s="83">
        <f t="shared" ca="1" si="363"/>
        <v>320</v>
      </c>
      <c r="AZ1057" s="83">
        <f t="shared" ca="1" si="364"/>
        <v>30</v>
      </c>
      <c r="BA1057" s="83">
        <f t="shared" ca="1" si="365"/>
        <v>326.13808840051195</v>
      </c>
      <c r="BB1057" s="83">
        <f t="shared" ca="1" si="366"/>
        <v>343.86191159948805</v>
      </c>
    </row>
    <row r="1058" spans="1:54" x14ac:dyDescent="0.25">
      <c r="A1058" s="58">
        <v>1056</v>
      </c>
      <c r="B1058" s="59">
        <f t="shared" si="355"/>
        <v>17.600000000000001</v>
      </c>
      <c r="C1058" s="58">
        <v>34.9</v>
      </c>
      <c r="D1058" s="58">
        <v>11.7</v>
      </c>
      <c r="F1058" s="117"/>
      <c r="G1058" s="117"/>
      <c r="H1058" s="112">
        <f t="shared" si="356"/>
        <v>0</v>
      </c>
      <c r="I1058" s="121"/>
      <c r="J1058" s="92">
        <f t="shared" si="357"/>
        <v>0</v>
      </c>
      <c r="L1058" s="94">
        <v>1056</v>
      </c>
      <c r="M1058" s="114">
        <f t="shared" ca="1" si="353"/>
        <v>1277.1572646611867</v>
      </c>
      <c r="N1058" s="115">
        <f t="shared" ca="1" si="367"/>
        <v>40.148219989607647</v>
      </c>
      <c r="P1058" s="102"/>
      <c r="Q1058" s="102"/>
      <c r="R1058" s="102"/>
      <c r="S1058" s="102"/>
      <c r="AC1058" s="83">
        <f t="shared" si="368"/>
        <v>0</v>
      </c>
      <c r="AD1058" s="83">
        <f t="shared" si="369"/>
        <v>0</v>
      </c>
      <c r="AF1058" s="83">
        <f t="shared" si="358"/>
        <v>0</v>
      </c>
      <c r="AG1058" s="83">
        <f t="shared" si="359"/>
        <v>0</v>
      </c>
      <c r="AQ1058" s="83">
        <f t="shared" ca="1" si="360"/>
        <v>12</v>
      </c>
      <c r="AR1058" s="83">
        <f t="shared" ca="1" si="361"/>
        <v>-137.25887175934241</v>
      </c>
      <c r="AS1058" s="83">
        <f t="shared" ca="1" si="354"/>
        <v>-130.74112824065759</v>
      </c>
      <c r="AT1058" s="83" cm="1">
        <f t="array" aca="1" ref="AT1058" ca="1">_xlfn.LET(_xlpm.rozsah, $F$3:$F$10001,_xlpm.podminka, (_xlpm.rozsah&gt;M1058)*(ISNUMBER(_xlpm.rozsah)),_xlpm.indexy, IF(_xlpm.podminka, ROW(_xlpm.rozsah)-MIN(ROW(_xlpm.rozsah))+1),_xlpm.prvni, MIN(_xlpm.indexy),_xlpm.finalni, IF(_xlpm.prvni=1, 2, _xlpm.prvni),INDEX(_xlpm.rozsah, _xlpm.finalni))</f>
        <v>1300</v>
      </c>
      <c r="AU1058" s="83" cm="1">
        <f t="array" aca="1" ref="AU1058" ca="1">INDEX($F$3:$F$10001,MATCH(AT1058,$F$3:$F$10004,0)-1)</f>
        <v>1200</v>
      </c>
      <c r="AV1058" s="83">
        <f t="shared" ca="1" si="370"/>
        <v>-140</v>
      </c>
      <c r="AW1058" s="83">
        <f t="shared" ca="1" si="371"/>
        <v>-128</v>
      </c>
      <c r="AX1058" s="83">
        <f t="shared" ca="1" si="362"/>
        <v>350</v>
      </c>
      <c r="AY1058" s="83">
        <f t="shared" ca="1" si="363"/>
        <v>320</v>
      </c>
      <c r="AZ1058" s="83">
        <f t="shared" ca="1" si="364"/>
        <v>30</v>
      </c>
      <c r="BA1058" s="83">
        <f t="shared" ca="1" si="365"/>
        <v>326.852820601644</v>
      </c>
      <c r="BB1058" s="83">
        <f t="shared" ca="1" si="366"/>
        <v>343.147179398356</v>
      </c>
    </row>
    <row r="1059" spans="1:54" x14ac:dyDescent="0.25">
      <c r="A1059" s="58">
        <v>1057</v>
      </c>
      <c r="B1059" s="59">
        <f t="shared" si="355"/>
        <v>17.616666666666667</v>
      </c>
      <c r="C1059" s="58">
        <v>34.5</v>
      </c>
      <c r="D1059" s="58">
        <v>12.9</v>
      </c>
      <c r="F1059" s="117"/>
      <c r="G1059" s="117"/>
      <c r="H1059" s="112">
        <f t="shared" si="356"/>
        <v>0</v>
      </c>
      <c r="I1059" s="121"/>
      <c r="J1059" s="92">
        <f t="shared" si="357"/>
        <v>0</v>
      </c>
      <c r="L1059" s="94">
        <v>1057</v>
      </c>
      <c r="M1059" s="114">
        <f t="shared" ca="1" si="353"/>
        <v>1273.9806771006001</v>
      </c>
      <c r="N1059" s="115">
        <f t="shared" ca="1" si="367"/>
        <v>44.143052203793225</v>
      </c>
      <c r="P1059" s="102"/>
      <c r="Q1059" s="102"/>
      <c r="R1059" s="102"/>
      <c r="S1059" s="102"/>
      <c r="AC1059" s="83">
        <f t="shared" si="368"/>
        <v>0</v>
      </c>
      <c r="AD1059" s="83">
        <f t="shared" si="369"/>
        <v>0</v>
      </c>
      <c r="AF1059" s="83">
        <f t="shared" si="358"/>
        <v>0</v>
      </c>
      <c r="AG1059" s="83">
        <f t="shared" si="359"/>
        <v>0</v>
      </c>
      <c r="AQ1059" s="83">
        <f t="shared" ca="1" si="360"/>
        <v>12</v>
      </c>
      <c r="AR1059" s="83">
        <f t="shared" ca="1" si="361"/>
        <v>-136.87768125207202</v>
      </c>
      <c r="AS1059" s="83">
        <f t="shared" ca="1" si="354"/>
        <v>-131.12231874792798</v>
      </c>
      <c r="AT1059" s="83" cm="1">
        <f t="array" aca="1" ref="AT1059" ca="1">_xlfn.LET(_xlpm.rozsah, $F$3:$F$10001,_xlpm.podminka, (_xlpm.rozsah&gt;M1059)*(ISNUMBER(_xlpm.rozsah)),_xlpm.indexy, IF(_xlpm.podminka, ROW(_xlpm.rozsah)-MIN(ROW(_xlpm.rozsah))+1),_xlpm.prvni, MIN(_xlpm.indexy),_xlpm.finalni, IF(_xlpm.prvni=1, 2, _xlpm.prvni),INDEX(_xlpm.rozsah, _xlpm.finalni))</f>
        <v>1300</v>
      </c>
      <c r="AU1059" s="83" cm="1">
        <f t="array" aca="1" ref="AU1059" ca="1">INDEX($F$3:$F$10001,MATCH(AT1059,$F$3:$F$10004,0)-1)</f>
        <v>1200</v>
      </c>
      <c r="AV1059" s="83">
        <f t="shared" ca="1" si="370"/>
        <v>-140</v>
      </c>
      <c r="AW1059" s="83">
        <f t="shared" ca="1" si="371"/>
        <v>-128</v>
      </c>
      <c r="AX1059" s="83">
        <f t="shared" ca="1" si="362"/>
        <v>350</v>
      </c>
      <c r="AY1059" s="83">
        <f t="shared" ca="1" si="363"/>
        <v>320</v>
      </c>
      <c r="AZ1059" s="83">
        <f t="shared" ca="1" si="364"/>
        <v>30</v>
      </c>
      <c r="BA1059" s="83">
        <f t="shared" ca="1" si="365"/>
        <v>327.80579686981997</v>
      </c>
      <c r="BB1059" s="83">
        <f t="shared" ca="1" si="366"/>
        <v>342.19420313018003</v>
      </c>
    </row>
    <row r="1060" spans="1:54" x14ac:dyDescent="0.25">
      <c r="A1060" s="58">
        <v>1058</v>
      </c>
      <c r="B1060" s="59">
        <f t="shared" si="355"/>
        <v>17.633333333333333</v>
      </c>
      <c r="C1060" s="58">
        <v>34.1</v>
      </c>
      <c r="D1060" s="58">
        <v>15.5</v>
      </c>
      <c r="F1060" s="117"/>
      <c r="G1060" s="117"/>
      <c r="H1060" s="112">
        <f t="shared" si="356"/>
        <v>0</v>
      </c>
      <c r="I1060" s="121"/>
      <c r="J1060" s="92">
        <f t="shared" si="357"/>
        <v>0</v>
      </c>
      <c r="L1060" s="94">
        <v>1058</v>
      </c>
      <c r="M1060" s="114">
        <f t="shared" ca="1" si="353"/>
        <v>1270.8040895400136</v>
      </c>
      <c r="N1060" s="115">
        <f t="shared" ca="1" si="367"/>
        <v>52.892390163610628</v>
      </c>
      <c r="P1060" s="102"/>
      <c r="Q1060" s="102"/>
      <c r="R1060" s="102"/>
      <c r="S1060" s="102"/>
      <c r="AC1060" s="83">
        <f t="shared" si="368"/>
        <v>0</v>
      </c>
      <c r="AD1060" s="83">
        <f t="shared" si="369"/>
        <v>0</v>
      </c>
      <c r="AF1060" s="83">
        <f t="shared" si="358"/>
        <v>0</v>
      </c>
      <c r="AG1060" s="83">
        <f t="shared" si="359"/>
        <v>0</v>
      </c>
      <c r="AQ1060" s="83">
        <f t="shared" ca="1" si="360"/>
        <v>12</v>
      </c>
      <c r="AR1060" s="83">
        <f t="shared" ca="1" si="361"/>
        <v>-136.49649074480163</v>
      </c>
      <c r="AS1060" s="83">
        <f t="shared" ca="1" si="354"/>
        <v>-131.50350925519837</v>
      </c>
      <c r="AT1060" s="83" cm="1">
        <f t="array" aca="1" ref="AT1060" ca="1">_xlfn.LET(_xlpm.rozsah, $F$3:$F$10001,_xlpm.podminka, (_xlpm.rozsah&gt;M1060)*(ISNUMBER(_xlpm.rozsah)),_xlpm.indexy, IF(_xlpm.podminka, ROW(_xlpm.rozsah)-MIN(ROW(_xlpm.rozsah))+1),_xlpm.prvni, MIN(_xlpm.indexy),_xlpm.finalni, IF(_xlpm.prvni=1, 2, _xlpm.prvni),INDEX(_xlpm.rozsah, _xlpm.finalni))</f>
        <v>1300</v>
      </c>
      <c r="AU1060" s="83" cm="1">
        <f t="array" aca="1" ref="AU1060" ca="1">INDEX($F$3:$F$10001,MATCH(AT1060,$F$3:$F$10004,0)-1)</f>
        <v>1200</v>
      </c>
      <c r="AV1060" s="83">
        <f t="shared" ca="1" si="370"/>
        <v>-140</v>
      </c>
      <c r="AW1060" s="83">
        <f t="shared" ca="1" si="371"/>
        <v>-128</v>
      </c>
      <c r="AX1060" s="83">
        <f t="shared" ca="1" si="362"/>
        <v>350</v>
      </c>
      <c r="AY1060" s="83">
        <f t="shared" ca="1" si="363"/>
        <v>320</v>
      </c>
      <c r="AZ1060" s="83">
        <f t="shared" ca="1" si="364"/>
        <v>30</v>
      </c>
      <c r="BA1060" s="83">
        <f t="shared" ca="1" si="365"/>
        <v>328.75877313799595</v>
      </c>
      <c r="BB1060" s="83">
        <f t="shared" ca="1" si="366"/>
        <v>341.24122686200405</v>
      </c>
    </row>
    <row r="1061" spans="1:54" s="81" customFormat="1" x14ac:dyDescent="0.25">
      <c r="A1061" s="79">
        <v>1059</v>
      </c>
      <c r="B1061" s="80">
        <f t="shared" si="355"/>
        <v>17.649999999999999</v>
      </c>
      <c r="C1061" s="79">
        <v>33.5</v>
      </c>
      <c r="D1061" s="79" t="s">
        <v>8</v>
      </c>
      <c r="F1061" s="117"/>
      <c r="G1061" s="117"/>
      <c r="H1061" s="112">
        <f t="shared" si="356"/>
        <v>0</v>
      </c>
      <c r="I1061" s="121"/>
      <c r="J1061" s="92">
        <f t="shared" si="357"/>
        <v>0</v>
      </c>
      <c r="K1061" s="83"/>
      <c r="L1061" s="94">
        <v>1059</v>
      </c>
      <c r="M1061" s="114">
        <f t="shared" ca="1" si="353"/>
        <v>1266.0392081991336</v>
      </c>
      <c r="N1061" s="115">
        <f ca="1">AS1061</f>
        <v>-132.07529501610398</v>
      </c>
      <c r="O1061" s="83"/>
      <c r="P1061" s="102"/>
      <c r="Q1061" s="102"/>
      <c r="R1061" s="102"/>
      <c r="S1061" s="102"/>
      <c r="T1061" s="83"/>
      <c r="U1061" s="83"/>
      <c r="V1061" s="83"/>
      <c r="W1061" s="83"/>
      <c r="X1061" s="83"/>
      <c r="Y1061" s="83"/>
      <c r="Z1061" s="83"/>
      <c r="AA1061" s="83"/>
      <c r="AB1061" s="83"/>
      <c r="AC1061" s="83">
        <f t="shared" si="368"/>
        <v>0</v>
      </c>
      <c r="AD1061" s="83">
        <f t="shared" si="369"/>
        <v>0</v>
      </c>
      <c r="AE1061" s="83"/>
      <c r="AF1061" s="83">
        <f t="shared" si="358"/>
        <v>0</v>
      </c>
      <c r="AG1061" s="83">
        <f t="shared" si="359"/>
        <v>0</v>
      </c>
      <c r="AH1061" s="83"/>
      <c r="AI1061" s="83"/>
      <c r="AJ1061" s="83"/>
      <c r="AK1061" s="83"/>
      <c r="AL1061" s="83"/>
      <c r="AM1061" s="83"/>
      <c r="AN1061" s="83"/>
      <c r="AO1061" s="83"/>
      <c r="AP1061" s="83"/>
      <c r="AQ1061" s="83">
        <f t="shared" ca="1" si="360"/>
        <v>12</v>
      </c>
      <c r="AR1061" s="83">
        <f t="shared" ca="1" si="361"/>
        <v>-135.92470498389602</v>
      </c>
      <c r="AS1061" s="83">
        <f t="shared" ca="1" si="354"/>
        <v>-132.07529501610398</v>
      </c>
      <c r="AT1061" s="83" cm="1">
        <f t="array" aca="1" ref="AT1061" ca="1">_xlfn.LET(_xlpm.rozsah, $F$3:$F$10001,_xlpm.podminka, (_xlpm.rozsah&gt;M1061)*(ISNUMBER(_xlpm.rozsah)),_xlpm.indexy, IF(_xlpm.podminka, ROW(_xlpm.rozsah)-MIN(ROW(_xlpm.rozsah))+1),_xlpm.prvni, MIN(_xlpm.indexy),_xlpm.finalni, IF(_xlpm.prvni=1, 2, _xlpm.prvni),INDEX(_xlpm.rozsah, _xlpm.finalni))</f>
        <v>1300</v>
      </c>
      <c r="AU1061" s="83" cm="1">
        <f t="array" aca="1" ref="AU1061" ca="1">INDEX($F$3:$F$10001,MATCH(AT1061,$F$3:$F$10004,0)-1)</f>
        <v>1200</v>
      </c>
      <c r="AV1061" s="83">
        <f t="shared" ca="1" si="370"/>
        <v>-140</v>
      </c>
      <c r="AW1061" s="83">
        <f t="shared" ca="1" si="371"/>
        <v>-128</v>
      </c>
      <c r="AX1061" s="83">
        <f t="shared" ca="1" si="362"/>
        <v>350</v>
      </c>
      <c r="AY1061" s="83">
        <f t="shared" ca="1" si="363"/>
        <v>320</v>
      </c>
      <c r="AZ1061" s="83">
        <f t="shared" ca="1" si="364"/>
        <v>30</v>
      </c>
      <c r="BA1061" s="83">
        <f t="shared" ca="1" si="365"/>
        <v>330.18823754025993</v>
      </c>
      <c r="BB1061" s="83">
        <f t="shared" ca="1" si="366"/>
        <v>339.81176245974007</v>
      </c>
    </row>
    <row r="1062" spans="1:54" s="81" customFormat="1" x14ac:dyDescent="0.25">
      <c r="A1062" s="79">
        <v>1060</v>
      </c>
      <c r="B1062" s="80">
        <f t="shared" si="355"/>
        <v>17.666666666666668</v>
      </c>
      <c r="C1062" s="79">
        <v>31.8</v>
      </c>
      <c r="D1062" s="79" t="s">
        <v>8</v>
      </c>
      <c r="F1062" s="117"/>
      <c r="G1062" s="117"/>
      <c r="H1062" s="112">
        <f t="shared" si="356"/>
        <v>0</v>
      </c>
      <c r="I1062" s="121"/>
      <c r="J1062" s="92">
        <f t="shared" si="357"/>
        <v>0</v>
      </c>
      <c r="K1062" s="83"/>
      <c r="L1062" s="94">
        <v>1060</v>
      </c>
      <c r="M1062" s="114">
        <f t="shared" ca="1" si="353"/>
        <v>1252.5387110666402</v>
      </c>
      <c r="N1062" s="115">
        <f ca="1">AS1062</f>
        <v>-133.69535467200319</v>
      </c>
      <c r="O1062" s="83"/>
      <c r="P1062" s="102"/>
      <c r="Q1062" s="102"/>
      <c r="R1062" s="102"/>
      <c r="S1062" s="102"/>
      <c r="T1062" s="83"/>
      <c r="U1062" s="83"/>
      <c r="V1062" s="83"/>
      <c r="W1062" s="83"/>
      <c r="X1062" s="83"/>
      <c r="Y1062" s="83"/>
      <c r="Z1062" s="83"/>
      <c r="AA1062" s="83"/>
      <c r="AB1062" s="83"/>
      <c r="AC1062" s="83">
        <f t="shared" si="368"/>
        <v>0</v>
      </c>
      <c r="AD1062" s="83">
        <f t="shared" si="369"/>
        <v>0</v>
      </c>
      <c r="AE1062" s="83"/>
      <c r="AF1062" s="83">
        <f t="shared" si="358"/>
        <v>0</v>
      </c>
      <c r="AG1062" s="83">
        <f t="shared" si="359"/>
        <v>0</v>
      </c>
      <c r="AH1062" s="83"/>
      <c r="AI1062" s="83"/>
      <c r="AJ1062" s="83"/>
      <c r="AK1062" s="83"/>
      <c r="AL1062" s="83"/>
      <c r="AM1062" s="83"/>
      <c r="AN1062" s="83"/>
      <c r="AO1062" s="83"/>
      <c r="AP1062" s="83"/>
      <c r="AQ1062" s="83">
        <f t="shared" ca="1" si="360"/>
        <v>12</v>
      </c>
      <c r="AR1062" s="83">
        <f t="shared" ca="1" si="361"/>
        <v>-134.30464532799681</v>
      </c>
      <c r="AS1062" s="83">
        <f t="shared" ca="1" si="354"/>
        <v>-133.69535467200319</v>
      </c>
      <c r="AT1062" s="83" cm="1">
        <f t="array" aca="1" ref="AT1062" ca="1">_xlfn.LET(_xlpm.rozsah, $F$3:$F$10001,_xlpm.podminka, (_xlpm.rozsah&gt;M1062)*(ISNUMBER(_xlpm.rozsah)),_xlpm.indexy, IF(_xlpm.podminka, ROW(_xlpm.rozsah)-MIN(ROW(_xlpm.rozsah))+1),_xlpm.prvni, MIN(_xlpm.indexy),_xlpm.finalni, IF(_xlpm.prvni=1, 2, _xlpm.prvni),INDEX(_xlpm.rozsah, _xlpm.finalni))</f>
        <v>1300</v>
      </c>
      <c r="AU1062" s="83" cm="1">
        <f t="array" aca="1" ref="AU1062" ca="1">INDEX($F$3:$F$10001,MATCH(AT1062,$F$3:$F$10004,0)-1)</f>
        <v>1200</v>
      </c>
      <c r="AV1062" s="83">
        <f t="shared" ca="1" si="370"/>
        <v>-140</v>
      </c>
      <c r="AW1062" s="83">
        <f t="shared" ca="1" si="371"/>
        <v>-128</v>
      </c>
      <c r="AX1062" s="83">
        <f t="shared" ca="1" si="362"/>
        <v>350</v>
      </c>
      <c r="AY1062" s="83">
        <f t="shared" ca="1" si="363"/>
        <v>320</v>
      </c>
      <c r="AZ1062" s="83">
        <f t="shared" ca="1" si="364"/>
        <v>30</v>
      </c>
      <c r="BA1062" s="83">
        <f t="shared" ca="1" si="365"/>
        <v>334.23838668000792</v>
      </c>
      <c r="BB1062" s="83">
        <f t="shared" ca="1" si="366"/>
        <v>335.76161331999208</v>
      </c>
    </row>
    <row r="1063" spans="1:54" s="81" customFormat="1" x14ac:dyDescent="0.25">
      <c r="A1063" s="79">
        <v>1061</v>
      </c>
      <c r="B1063" s="80">
        <f t="shared" si="355"/>
        <v>17.683333333333334</v>
      </c>
      <c r="C1063" s="79">
        <v>30.1</v>
      </c>
      <c r="D1063" s="79" t="s">
        <v>8</v>
      </c>
      <c r="F1063" s="117"/>
      <c r="G1063" s="117"/>
      <c r="H1063" s="112">
        <f t="shared" si="356"/>
        <v>0</v>
      </c>
      <c r="I1063" s="121"/>
      <c r="J1063" s="92">
        <f t="shared" si="357"/>
        <v>0</v>
      </c>
      <c r="K1063" s="83"/>
      <c r="L1063" s="94">
        <v>1061</v>
      </c>
      <c r="M1063" s="114">
        <f t="shared" ca="1" si="353"/>
        <v>1239.0382139341468</v>
      </c>
      <c r="N1063" s="115">
        <f ca="1">AS1063</f>
        <v>-135.31541432790237</v>
      </c>
      <c r="O1063" s="83"/>
      <c r="P1063" s="102"/>
      <c r="Q1063" s="102"/>
      <c r="R1063" s="102"/>
      <c r="S1063" s="102"/>
      <c r="T1063" s="83"/>
      <c r="U1063" s="83"/>
      <c r="V1063" s="83"/>
      <c r="W1063" s="83"/>
      <c r="X1063" s="83"/>
      <c r="Y1063" s="83"/>
      <c r="Z1063" s="83"/>
      <c r="AA1063" s="83"/>
      <c r="AB1063" s="83"/>
      <c r="AC1063" s="83">
        <f t="shared" si="368"/>
        <v>0</v>
      </c>
      <c r="AD1063" s="83">
        <f t="shared" si="369"/>
        <v>0</v>
      </c>
      <c r="AE1063" s="83"/>
      <c r="AF1063" s="83">
        <f t="shared" si="358"/>
        <v>0</v>
      </c>
      <c r="AG1063" s="83">
        <f t="shared" si="359"/>
        <v>0</v>
      </c>
      <c r="AH1063" s="83"/>
      <c r="AI1063" s="83"/>
      <c r="AJ1063" s="83"/>
      <c r="AK1063" s="83"/>
      <c r="AL1063" s="83"/>
      <c r="AM1063" s="83"/>
      <c r="AN1063" s="83"/>
      <c r="AO1063" s="83"/>
      <c r="AP1063" s="83"/>
      <c r="AQ1063" s="83">
        <f t="shared" ca="1" si="360"/>
        <v>12</v>
      </c>
      <c r="AR1063" s="83">
        <f t="shared" ca="1" si="361"/>
        <v>-132.68458567209763</v>
      </c>
      <c r="AS1063" s="83">
        <f t="shared" ca="1" si="354"/>
        <v>-135.31541432790237</v>
      </c>
      <c r="AT1063" s="83" cm="1">
        <f t="array" aca="1" ref="AT1063" ca="1">_xlfn.LET(_xlpm.rozsah, $F$3:$F$10001,_xlpm.podminka, (_xlpm.rozsah&gt;M1063)*(ISNUMBER(_xlpm.rozsah)),_xlpm.indexy, IF(_xlpm.podminka, ROW(_xlpm.rozsah)-MIN(ROW(_xlpm.rozsah))+1),_xlpm.prvni, MIN(_xlpm.indexy),_xlpm.finalni, IF(_xlpm.prvni=1, 2, _xlpm.prvni),INDEX(_xlpm.rozsah, _xlpm.finalni))</f>
        <v>1300</v>
      </c>
      <c r="AU1063" s="83" cm="1">
        <f t="array" aca="1" ref="AU1063" ca="1">INDEX($F$3:$F$10001,MATCH(AT1063,$F$3:$F$10004,0)-1)</f>
        <v>1200</v>
      </c>
      <c r="AV1063" s="83">
        <f t="shared" ca="1" si="370"/>
        <v>-140</v>
      </c>
      <c r="AW1063" s="83">
        <f t="shared" ca="1" si="371"/>
        <v>-128</v>
      </c>
      <c r="AX1063" s="83">
        <f t="shared" ca="1" si="362"/>
        <v>350</v>
      </c>
      <c r="AY1063" s="83">
        <f t="shared" ca="1" si="363"/>
        <v>320</v>
      </c>
      <c r="AZ1063" s="83">
        <f t="shared" ca="1" si="364"/>
        <v>30</v>
      </c>
      <c r="BA1063" s="83">
        <f t="shared" ca="1" si="365"/>
        <v>338.28853581975596</v>
      </c>
      <c r="BB1063" s="83">
        <f t="shared" ca="1" si="366"/>
        <v>331.71146418024404</v>
      </c>
    </row>
    <row r="1064" spans="1:54" x14ac:dyDescent="0.25">
      <c r="A1064" s="58">
        <v>1062</v>
      </c>
      <c r="B1064" s="59">
        <f t="shared" si="355"/>
        <v>17.7</v>
      </c>
      <c r="C1064" s="58">
        <v>29.6</v>
      </c>
      <c r="D1064" s="58">
        <v>10.3</v>
      </c>
      <c r="F1064" s="117"/>
      <c r="G1064" s="117"/>
      <c r="H1064" s="112">
        <f t="shared" si="356"/>
        <v>0</v>
      </c>
      <c r="I1064" s="121"/>
      <c r="J1064" s="92">
        <f t="shared" si="357"/>
        <v>0</v>
      </c>
      <c r="L1064" s="94">
        <v>1062</v>
      </c>
      <c r="M1064" s="114">
        <f t="shared" ca="1" si="353"/>
        <v>1235.0674794834135</v>
      </c>
      <c r="N1064" s="115">
        <f ca="1">( IF(ISNUMBER(D1064), D1064,1)/100)*BB1064 - $T$23 + $T$21</f>
        <v>34.043585116037484</v>
      </c>
      <c r="P1064" s="102"/>
      <c r="Q1064" s="102"/>
      <c r="R1064" s="102"/>
      <c r="S1064" s="102"/>
      <c r="AC1064" s="83">
        <f t="shared" si="368"/>
        <v>0</v>
      </c>
      <c r="AD1064" s="83">
        <f t="shared" si="369"/>
        <v>0</v>
      </c>
      <c r="AF1064" s="83">
        <f t="shared" si="358"/>
        <v>0</v>
      </c>
      <c r="AG1064" s="83">
        <f t="shared" si="359"/>
        <v>0</v>
      </c>
      <c r="AQ1064" s="83">
        <f t="shared" ca="1" si="360"/>
        <v>12</v>
      </c>
      <c r="AR1064" s="83">
        <f t="shared" ca="1" si="361"/>
        <v>-132.20809753800961</v>
      </c>
      <c r="AS1064" s="83">
        <f t="shared" ca="1" si="354"/>
        <v>-135.79190246199039</v>
      </c>
      <c r="AT1064" s="83" cm="1">
        <f t="array" aca="1" ref="AT1064" ca="1">_xlfn.LET(_xlpm.rozsah, $F$3:$F$10001,_xlpm.podminka, (_xlpm.rozsah&gt;M1064)*(ISNUMBER(_xlpm.rozsah)),_xlpm.indexy, IF(_xlpm.podminka, ROW(_xlpm.rozsah)-MIN(ROW(_xlpm.rozsah))+1),_xlpm.prvni, MIN(_xlpm.indexy),_xlpm.finalni, IF(_xlpm.prvni=1, 2, _xlpm.prvni),INDEX(_xlpm.rozsah, _xlpm.finalni))</f>
        <v>1300</v>
      </c>
      <c r="AU1064" s="83" cm="1">
        <f t="array" aca="1" ref="AU1064" ca="1">INDEX($F$3:$F$10001,MATCH(AT1064,$F$3:$F$10004,0)-1)</f>
        <v>1200</v>
      </c>
      <c r="AV1064" s="83">
        <f t="shared" ca="1" si="370"/>
        <v>-140</v>
      </c>
      <c r="AW1064" s="83">
        <f t="shared" ca="1" si="371"/>
        <v>-128</v>
      </c>
      <c r="AX1064" s="83">
        <f t="shared" ca="1" si="362"/>
        <v>350</v>
      </c>
      <c r="AY1064" s="83">
        <f t="shared" ca="1" si="363"/>
        <v>320</v>
      </c>
      <c r="AZ1064" s="83">
        <f t="shared" ca="1" si="364"/>
        <v>30</v>
      </c>
      <c r="BA1064" s="83">
        <f t="shared" ca="1" si="365"/>
        <v>339.47975615497592</v>
      </c>
      <c r="BB1064" s="83">
        <f t="shared" ca="1" si="366"/>
        <v>330.52024384502408</v>
      </c>
    </row>
    <row r="1065" spans="1:54" x14ac:dyDescent="0.25">
      <c r="A1065" s="58">
        <v>1063</v>
      </c>
      <c r="B1065" s="59">
        <f t="shared" si="355"/>
        <v>17.716666666666665</v>
      </c>
      <c r="C1065" s="58">
        <v>30</v>
      </c>
      <c r="D1065" s="58">
        <v>26.5</v>
      </c>
      <c r="F1065" s="117"/>
      <c r="G1065" s="117"/>
      <c r="H1065" s="112">
        <f t="shared" si="356"/>
        <v>0</v>
      </c>
      <c r="I1065" s="121"/>
      <c r="J1065" s="92">
        <f t="shared" si="357"/>
        <v>0</v>
      </c>
      <c r="L1065" s="94">
        <v>1063</v>
      </c>
      <c r="M1065" s="114">
        <f t="shared" ca="1" si="353"/>
        <v>1238.2440670440001</v>
      </c>
      <c r="N1065" s="115">
        <f ca="1">( IF(ISNUMBER(D1065), D1065,1)/100)*BB1065 - $T$23 + $T$21</f>
        <v>87.840403329998011</v>
      </c>
      <c r="P1065" s="102"/>
      <c r="Q1065" s="102"/>
      <c r="R1065" s="102"/>
      <c r="S1065" s="102"/>
      <c r="AC1065" s="83">
        <f t="shared" si="368"/>
        <v>0</v>
      </c>
      <c r="AD1065" s="83">
        <f t="shared" si="369"/>
        <v>0</v>
      </c>
      <c r="AF1065" s="83">
        <f t="shared" si="358"/>
        <v>0</v>
      </c>
      <c r="AG1065" s="83">
        <f t="shared" si="359"/>
        <v>0</v>
      </c>
      <c r="AQ1065" s="83">
        <f t="shared" ca="1" si="360"/>
        <v>12</v>
      </c>
      <c r="AR1065" s="83">
        <f t="shared" ca="1" si="361"/>
        <v>-132.58928804528</v>
      </c>
      <c r="AS1065" s="83">
        <f t="shared" ca="1" si="354"/>
        <v>-135.41071195472</v>
      </c>
      <c r="AT1065" s="83" cm="1">
        <f t="array" aca="1" ref="AT1065" ca="1">_xlfn.LET(_xlpm.rozsah, $F$3:$F$10001,_xlpm.podminka, (_xlpm.rozsah&gt;M1065)*(ISNUMBER(_xlpm.rozsah)),_xlpm.indexy, IF(_xlpm.podminka, ROW(_xlpm.rozsah)-MIN(ROW(_xlpm.rozsah))+1),_xlpm.prvni, MIN(_xlpm.indexy),_xlpm.finalni, IF(_xlpm.prvni=1, 2, _xlpm.prvni),INDEX(_xlpm.rozsah, _xlpm.finalni))</f>
        <v>1300</v>
      </c>
      <c r="AU1065" s="83" cm="1">
        <f t="array" aca="1" ref="AU1065" ca="1">INDEX($F$3:$F$10001,MATCH(AT1065,$F$3:$F$10004,0)-1)</f>
        <v>1200</v>
      </c>
      <c r="AV1065" s="83">
        <f t="shared" ca="1" si="370"/>
        <v>-140</v>
      </c>
      <c r="AW1065" s="83">
        <f t="shared" ca="1" si="371"/>
        <v>-128</v>
      </c>
      <c r="AX1065" s="83">
        <f t="shared" ca="1" si="362"/>
        <v>350</v>
      </c>
      <c r="AY1065" s="83">
        <f t="shared" ca="1" si="363"/>
        <v>320</v>
      </c>
      <c r="AZ1065" s="83">
        <f t="shared" ca="1" si="364"/>
        <v>30</v>
      </c>
      <c r="BA1065" s="83">
        <f t="shared" ca="1" si="365"/>
        <v>338.5267798868</v>
      </c>
      <c r="BB1065" s="83">
        <f t="shared" ca="1" si="366"/>
        <v>331.4732201132</v>
      </c>
    </row>
    <row r="1066" spans="1:54" x14ac:dyDescent="0.25">
      <c r="A1066" s="58">
        <v>1064</v>
      </c>
      <c r="B1066" s="59">
        <f t="shared" si="355"/>
        <v>17.733333333333334</v>
      </c>
      <c r="C1066" s="58">
        <v>31</v>
      </c>
      <c r="D1066" s="58">
        <v>18.8</v>
      </c>
      <c r="F1066" s="117"/>
      <c r="G1066" s="117"/>
      <c r="H1066" s="112">
        <f t="shared" si="356"/>
        <v>0</v>
      </c>
      <c r="I1066" s="121"/>
      <c r="J1066" s="92">
        <f t="shared" si="357"/>
        <v>0</v>
      </c>
      <c r="L1066" s="94">
        <v>1064</v>
      </c>
      <c r="M1066" s="114">
        <f t="shared" ca="1" si="353"/>
        <v>1246.1855359454667</v>
      </c>
      <c r="N1066" s="115">
        <f ca="1">( IF(ISNUMBER(D1066), D1066,1)/100)*BB1066 - $T$23 + $T$21</f>
        <v>62.764864227324324</v>
      </c>
      <c r="P1066" s="102"/>
      <c r="Q1066" s="102"/>
      <c r="R1066" s="102"/>
      <c r="S1066" s="102"/>
      <c r="AC1066" s="83">
        <f t="shared" si="368"/>
        <v>0</v>
      </c>
      <c r="AD1066" s="83">
        <f t="shared" si="369"/>
        <v>0</v>
      </c>
      <c r="AF1066" s="83">
        <f t="shared" si="358"/>
        <v>0</v>
      </c>
      <c r="AG1066" s="83">
        <f t="shared" si="359"/>
        <v>0</v>
      </c>
      <c r="AQ1066" s="83">
        <f t="shared" ca="1" si="360"/>
        <v>12</v>
      </c>
      <c r="AR1066" s="83">
        <f t="shared" ca="1" si="361"/>
        <v>-133.542264313456</v>
      </c>
      <c r="AS1066" s="83">
        <f t="shared" ca="1" si="354"/>
        <v>-134.457735686544</v>
      </c>
      <c r="AT1066" s="83" cm="1">
        <f t="array" aca="1" ref="AT1066" ca="1">_xlfn.LET(_xlpm.rozsah, $F$3:$F$10001,_xlpm.podminka, (_xlpm.rozsah&gt;M1066)*(ISNUMBER(_xlpm.rozsah)),_xlpm.indexy, IF(_xlpm.podminka, ROW(_xlpm.rozsah)-MIN(ROW(_xlpm.rozsah))+1),_xlpm.prvni, MIN(_xlpm.indexy),_xlpm.finalni, IF(_xlpm.prvni=1, 2, _xlpm.prvni),INDEX(_xlpm.rozsah, _xlpm.finalni))</f>
        <v>1300</v>
      </c>
      <c r="AU1066" s="83" cm="1">
        <f t="array" aca="1" ref="AU1066" ca="1">INDEX($F$3:$F$10001,MATCH(AT1066,$F$3:$F$10004,0)-1)</f>
        <v>1200</v>
      </c>
      <c r="AV1066" s="83">
        <f t="shared" ca="1" si="370"/>
        <v>-140</v>
      </c>
      <c r="AW1066" s="83">
        <f t="shared" ca="1" si="371"/>
        <v>-128</v>
      </c>
      <c r="AX1066" s="83">
        <f t="shared" ca="1" si="362"/>
        <v>350</v>
      </c>
      <c r="AY1066" s="83">
        <f t="shared" ca="1" si="363"/>
        <v>320</v>
      </c>
      <c r="AZ1066" s="83">
        <f t="shared" ca="1" si="364"/>
        <v>30</v>
      </c>
      <c r="BA1066" s="83">
        <f t="shared" ca="1" si="365"/>
        <v>336.14433921635998</v>
      </c>
      <c r="BB1066" s="83">
        <f t="shared" ca="1" si="366"/>
        <v>333.85566078364002</v>
      </c>
    </row>
    <row r="1067" spans="1:54" x14ac:dyDescent="0.25">
      <c r="A1067" s="58">
        <v>1065</v>
      </c>
      <c r="B1067" s="59">
        <f t="shared" si="355"/>
        <v>17.75</v>
      </c>
      <c r="C1067" s="58">
        <v>31.5</v>
      </c>
      <c r="D1067" s="58">
        <v>26.5</v>
      </c>
      <c r="F1067" s="117"/>
      <c r="G1067" s="117"/>
      <c r="H1067" s="112">
        <f t="shared" si="356"/>
        <v>0</v>
      </c>
      <c r="I1067" s="121"/>
      <c r="J1067" s="92">
        <f t="shared" si="357"/>
        <v>0</v>
      </c>
      <c r="L1067" s="94">
        <v>1065</v>
      </c>
      <c r="M1067" s="114">
        <f t="shared" ca="1" si="353"/>
        <v>1250.1562703962002</v>
      </c>
      <c r="N1067" s="115">
        <f ca="1">( IF(ISNUMBER(D1067), D1067,1)/100)*BB1067 - $T$23 + $T$21</f>
        <v>88.787423496497908</v>
      </c>
      <c r="P1067" s="102"/>
      <c r="Q1067" s="102"/>
      <c r="R1067" s="102"/>
      <c r="S1067" s="102"/>
      <c r="AC1067" s="83">
        <f t="shared" si="368"/>
        <v>0</v>
      </c>
      <c r="AD1067" s="83">
        <f t="shared" si="369"/>
        <v>0</v>
      </c>
      <c r="AF1067" s="83">
        <f t="shared" si="358"/>
        <v>0</v>
      </c>
      <c r="AG1067" s="83">
        <f t="shared" si="359"/>
        <v>0</v>
      </c>
      <c r="AQ1067" s="83">
        <f t="shared" ca="1" si="360"/>
        <v>12</v>
      </c>
      <c r="AR1067" s="83">
        <f t="shared" ca="1" si="361"/>
        <v>-134.01875244754402</v>
      </c>
      <c r="AS1067" s="83">
        <f t="shared" ca="1" si="354"/>
        <v>-133.98124755245598</v>
      </c>
      <c r="AT1067" s="83" cm="1">
        <f t="array" aca="1" ref="AT1067" ca="1">_xlfn.LET(_xlpm.rozsah, $F$3:$F$10001,_xlpm.podminka, (_xlpm.rozsah&gt;M1067)*(ISNUMBER(_xlpm.rozsah)),_xlpm.indexy, IF(_xlpm.podminka, ROW(_xlpm.rozsah)-MIN(ROW(_xlpm.rozsah))+1),_xlpm.prvni, MIN(_xlpm.indexy),_xlpm.finalni, IF(_xlpm.prvni=1, 2, _xlpm.prvni),INDEX(_xlpm.rozsah, _xlpm.finalni))</f>
        <v>1300</v>
      </c>
      <c r="AU1067" s="83" cm="1">
        <f t="array" aca="1" ref="AU1067" ca="1">INDEX($F$3:$F$10001,MATCH(AT1067,$F$3:$F$10004,0)-1)</f>
        <v>1200</v>
      </c>
      <c r="AV1067" s="83">
        <f t="shared" ca="1" si="370"/>
        <v>-140</v>
      </c>
      <c r="AW1067" s="83">
        <f t="shared" ca="1" si="371"/>
        <v>-128</v>
      </c>
      <c r="AX1067" s="83">
        <f t="shared" ca="1" si="362"/>
        <v>350</v>
      </c>
      <c r="AY1067" s="83">
        <f t="shared" ca="1" si="363"/>
        <v>320</v>
      </c>
      <c r="AZ1067" s="83">
        <f t="shared" ca="1" si="364"/>
        <v>30</v>
      </c>
      <c r="BA1067" s="83">
        <f t="shared" ca="1" si="365"/>
        <v>334.95311888113997</v>
      </c>
      <c r="BB1067" s="83">
        <f t="shared" ca="1" si="366"/>
        <v>335.04688111886003</v>
      </c>
    </row>
    <row r="1068" spans="1:54" s="81" customFormat="1" x14ac:dyDescent="0.25">
      <c r="A1068" s="79">
        <v>1066</v>
      </c>
      <c r="B1068" s="80">
        <f t="shared" si="355"/>
        <v>17.766666666666666</v>
      </c>
      <c r="C1068" s="79">
        <v>31.7</v>
      </c>
      <c r="D1068" s="79" t="s">
        <v>8</v>
      </c>
      <c r="F1068" s="117"/>
      <c r="G1068" s="117"/>
      <c r="H1068" s="112">
        <f t="shared" si="356"/>
        <v>0</v>
      </c>
      <c r="I1068" s="121"/>
      <c r="J1068" s="92">
        <f t="shared" si="357"/>
        <v>0</v>
      </c>
      <c r="K1068" s="83"/>
      <c r="L1068" s="94">
        <v>1066</v>
      </c>
      <c r="M1068" s="114">
        <f t="shared" ca="1" si="353"/>
        <v>1251.7445641764934</v>
      </c>
      <c r="N1068" s="115">
        <f t="shared" ref="N1068:N1073" ca="1" si="372">AS1068</f>
        <v>-133.79065229882079</v>
      </c>
      <c r="O1068" s="83"/>
      <c r="P1068" s="102"/>
      <c r="Q1068" s="102"/>
      <c r="R1068" s="102"/>
      <c r="S1068" s="102"/>
      <c r="T1068" s="83"/>
      <c r="U1068" s="83"/>
      <c r="V1068" s="83"/>
      <c r="W1068" s="83"/>
      <c r="X1068" s="83"/>
      <c r="Y1068" s="83"/>
      <c r="Z1068" s="83"/>
      <c r="AA1068" s="83"/>
      <c r="AB1068" s="83"/>
      <c r="AC1068" s="83">
        <f t="shared" si="368"/>
        <v>0</v>
      </c>
      <c r="AD1068" s="83">
        <f t="shared" si="369"/>
        <v>0</v>
      </c>
      <c r="AE1068" s="83"/>
      <c r="AF1068" s="83">
        <f t="shared" si="358"/>
        <v>0</v>
      </c>
      <c r="AG1068" s="83">
        <f t="shared" si="359"/>
        <v>0</v>
      </c>
      <c r="AH1068" s="83"/>
      <c r="AI1068" s="83"/>
      <c r="AJ1068" s="83"/>
      <c r="AK1068" s="83"/>
      <c r="AL1068" s="83"/>
      <c r="AM1068" s="83"/>
      <c r="AN1068" s="83"/>
      <c r="AO1068" s="83"/>
      <c r="AP1068" s="83"/>
      <c r="AQ1068" s="83">
        <f t="shared" ca="1" si="360"/>
        <v>12</v>
      </c>
      <c r="AR1068" s="83">
        <f t="shared" ca="1" si="361"/>
        <v>-134.20934770117921</v>
      </c>
      <c r="AS1068" s="83">
        <f t="shared" ca="1" si="354"/>
        <v>-133.79065229882079</v>
      </c>
      <c r="AT1068" s="83" cm="1">
        <f t="array" aca="1" ref="AT1068" ca="1">_xlfn.LET(_xlpm.rozsah, $F$3:$F$10001,_xlpm.podminka, (_xlpm.rozsah&gt;M1068)*(ISNUMBER(_xlpm.rozsah)),_xlpm.indexy, IF(_xlpm.podminka, ROW(_xlpm.rozsah)-MIN(ROW(_xlpm.rozsah))+1),_xlpm.prvni, MIN(_xlpm.indexy),_xlpm.finalni, IF(_xlpm.prvni=1, 2, _xlpm.prvni),INDEX(_xlpm.rozsah, _xlpm.finalni))</f>
        <v>1300</v>
      </c>
      <c r="AU1068" s="83" cm="1">
        <f t="array" aca="1" ref="AU1068" ca="1">INDEX($F$3:$F$10001,MATCH(AT1068,$F$3:$F$10004,0)-1)</f>
        <v>1200</v>
      </c>
      <c r="AV1068" s="83">
        <f t="shared" ca="1" si="370"/>
        <v>-140</v>
      </c>
      <c r="AW1068" s="83">
        <f t="shared" ca="1" si="371"/>
        <v>-128</v>
      </c>
      <c r="AX1068" s="83">
        <f t="shared" ca="1" si="362"/>
        <v>350</v>
      </c>
      <c r="AY1068" s="83">
        <f t="shared" ca="1" si="363"/>
        <v>320</v>
      </c>
      <c r="AZ1068" s="83">
        <f t="shared" ca="1" si="364"/>
        <v>30</v>
      </c>
      <c r="BA1068" s="83">
        <f t="shared" ca="1" si="365"/>
        <v>334.47663074705196</v>
      </c>
      <c r="BB1068" s="83">
        <f t="shared" ca="1" si="366"/>
        <v>335.52336925294804</v>
      </c>
    </row>
    <row r="1069" spans="1:54" s="81" customFormat="1" x14ac:dyDescent="0.25">
      <c r="A1069" s="79">
        <v>1067</v>
      </c>
      <c r="B1069" s="80">
        <f t="shared" si="355"/>
        <v>17.783333333333335</v>
      </c>
      <c r="C1069" s="79">
        <v>31.5</v>
      </c>
      <c r="D1069" s="79" t="s">
        <v>8</v>
      </c>
      <c r="F1069" s="117"/>
      <c r="G1069" s="117"/>
      <c r="H1069" s="112">
        <f t="shared" si="356"/>
        <v>0</v>
      </c>
      <c r="I1069" s="121"/>
      <c r="J1069" s="92">
        <f t="shared" si="357"/>
        <v>0</v>
      </c>
      <c r="K1069" s="83"/>
      <c r="L1069" s="94">
        <v>1067</v>
      </c>
      <c r="M1069" s="114">
        <f t="shared" ca="1" si="353"/>
        <v>1250.1562703962002</v>
      </c>
      <c r="N1069" s="115">
        <f t="shared" ca="1" si="372"/>
        <v>-133.98124755245598</v>
      </c>
      <c r="O1069" s="83"/>
      <c r="P1069" s="102"/>
      <c r="Q1069" s="102"/>
      <c r="R1069" s="102"/>
      <c r="S1069" s="102"/>
      <c r="T1069" s="83"/>
      <c r="U1069" s="83"/>
      <c r="V1069" s="83"/>
      <c r="W1069" s="83"/>
      <c r="X1069" s="83"/>
      <c r="Y1069" s="83"/>
      <c r="Z1069" s="83"/>
      <c r="AA1069" s="83"/>
      <c r="AB1069" s="83"/>
      <c r="AC1069" s="83">
        <f t="shared" si="368"/>
        <v>0</v>
      </c>
      <c r="AD1069" s="83">
        <f t="shared" si="369"/>
        <v>0</v>
      </c>
      <c r="AE1069" s="83"/>
      <c r="AF1069" s="83">
        <f t="shared" si="358"/>
        <v>0</v>
      </c>
      <c r="AG1069" s="83">
        <f t="shared" si="359"/>
        <v>0</v>
      </c>
      <c r="AH1069" s="83"/>
      <c r="AI1069" s="83"/>
      <c r="AJ1069" s="83"/>
      <c r="AK1069" s="83"/>
      <c r="AL1069" s="83"/>
      <c r="AM1069" s="83"/>
      <c r="AN1069" s="83"/>
      <c r="AO1069" s="83"/>
      <c r="AP1069" s="83"/>
      <c r="AQ1069" s="83">
        <f t="shared" ca="1" si="360"/>
        <v>12</v>
      </c>
      <c r="AR1069" s="83">
        <f t="shared" ca="1" si="361"/>
        <v>-134.01875244754402</v>
      </c>
      <c r="AS1069" s="83">
        <f t="shared" ca="1" si="354"/>
        <v>-133.98124755245598</v>
      </c>
      <c r="AT1069" s="83" cm="1">
        <f t="array" aca="1" ref="AT1069" ca="1">_xlfn.LET(_xlpm.rozsah, $F$3:$F$10001,_xlpm.podminka, (_xlpm.rozsah&gt;M1069)*(ISNUMBER(_xlpm.rozsah)),_xlpm.indexy, IF(_xlpm.podminka, ROW(_xlpm.rozsah)-MIN(ROW(_xlpm.rozsah))+1),_xlpm.prvni, MIN(_xlpm.indexy),_xlpm.finalni, IF(_xlpm.prvni=1, 2, _xlpm.prvni),INDEX(_xlpm.rozsah, _xlpm.finalni))</f>
        <v>1300</v>
      </c>
      <c r="AU1069" s="83" cm="1">
        <f t="array" aca="1" ref="AU1069" ca="1">INDEX($F$3:$F$10001,MATCH(AT1069,$F$3:$F$10004,0)-1)</f>
        <v>1200</v>
      </c>
      <c r="AV1069" s="83">
        <f t="shared" ca="1" si="370"/>
        <v>-140</v>
      </c>
      <c r="AW1069" s="83">
        <f t="shared" ca="1" si="371"/>
        <v>-128</v>
      </c>
      <c r="AX1069" s="83">
        <f t="shared" ca="1" si="362"/>
        <v>350</v>
      </c>
      <c r="AY1069" s="83">
        <f t="shared" ca="1" si="363"/>
        <v>320</v>
      </c>
      <c r="AZ1069" s="83">
        <f t="shared" ca="1" si="364"/>
        <v>30</v>
      </c>
      <c r="BA1069" s="83">
        <f t="shared" ca="1" si="365"/>
        <v>334.95311888113997</v>
      </c>
      <c r="BB1069" s="83">
        <f t="shared" ca="1" si="366"/>
        <v>335.04688111886003</v>
      </c>
    </row>
    <row r="1070" spans="1:54" s="81" customFormat="1" x14ac:dyDescent="0.25">
      <c r="A1070" s="79">
        <v>1068</v>
      </c>
      <c r="B1070" s="80">
        <f t="shared" si="355"/>
        <v>17.8</v>
      </c>
      <c r="C1070" s="79">
        <v>30.6</v>
      </c>
      <c r="D1070" s="79" t="s">
        <v>8</v>
      </c>
      <c r="F1070" s="117"/>
      <c r="G1070" s="117"/>
      <c r="H1070" s="112">
        <f t="shared" si="356"/>
        <v>0</v>
      </c>
      <c r="I1070" s="121"/>
      <c r="J1070" s="92">
        <f t="shared" si="357"/>
        <v>0</v>
      </c>
      <c r="K1070" s="83"/>
      <c r="L1070" s="94">
        <v>1068</v>
      </c>
      <c r="M1070" s="114">
        <f t="shared" ca="1" si="353"/>
        <v>1243.0089483848801</v>
      </c>
      <c r="N1070" s="115">
        <f t="shared" ca="1" si="372"/>
        <v>-134.83892619381439</v>
      </c>
      <c r="O1070" s="83"/>
      <c r="P1070" s="102"/>
      <c r="Q1070" s="102"/>
      <c r="R1070" s="102"/>
      <c r="S1070" s="102"/>
      <c r="T1070" s="83"/>
      <c r="U1070" s="83"/>
      <c r="V1070" s="83"/>
      <c r="W1070" s="83"/>
      <c r="X1070" s="83"/>
      <c r="Y1070" s="83"/>
      <c r="Z1070" s="83"/>
      <c r="AA1070" s="83"/>
      <c r="AB1070" s="83"/>
      <c r="AC1070" s="83">
        <f t="shared" si="368"/>
        <v>0</v>
      </c>
      <c r="AD1070" s="83">
        <f t="shared" si="369"/>
        <v>0</v>
      </c>
      <c r="AE1070" s="83"/>
      <c r="AF1070" s="83">
        <f t="shared" si="358"/>
        <v>0</v>
      </c>
      <c r="AG1070" s="83">
        <f t="shared" si="359"/>
        <v>0</v>
      </c>
      <c r="AH1070" s="83"/>
      <c r="AI1070" s="83"/>
      <c r="AJ1070" s="83"/>
      <c r="AK1070" s="83"/>
      <c r="AL1070" s="83"/>
      <c r="AM1070" s="83"/>
      <c r="AN1070" s="83"/>
      <c r="AO1070" s="83"/>
      <c r="AP1070" s="83"/>
      <c r="AQ1070" s="83">
        <f t="shared" ca="1" si="360"/>
        <v>12</v>
      </c>
      <c r="AR1070" s="83">
        <f t="shared" ca="1" si="361"/>
        <v>-133.16107380618561</v>
      </c>
      <c r="AS1070" s="83">
        <f t="shared" ca="1" si="354"/>
        <v>-134.83892619381439</v>
      </c>
      <c r="AT1070" s="83" cm="1">
        <f t="array" aca="1" ref="AT1070" ca="1">_xlfn.LET(_xlpm.rozsah, $F$3:$F$10001,_xlpm.podminka, (_xlpm.rozsah&gt;M1070)*(ISNUMBER(_xlpm.rozsah)),_xlpm.indexy, IF(_xlpm.podminka, ROW(_xlpm.rozsah)-MIN(ROW(_xlpm.rozsah))+1),_xlpm.prvni, MIN(_xlpm.indexy),_xlpm.finalni, IF(_xlpm.prvni=1, 2, _xlpm.prvni),INDEX(_xlpm.rozsah, _xlpm.finalni))</f>
        <v>1300</v>
      </c>
      <c r="AU1070" s="83" cm="1">
        <f t="array" aca="1" ref="AU1070" ca="1">INDEX($F$3:$F$10001,MATCH(AT1070,$F$3:$F$10004,0)-1)</f>
        <v>1200</v>
      </c>
      <c r="AV1070" s="83">
        <f t="shared" ca="1" si="370"/>
        <v>-140</v>
      </c>
      <c r="AW1070" s="83">
        <f t="shared" ca="1" si="371"/>
        <v>-128</v>
      </c>
      <c r="AX1070" s="83">
        <f t="shared" ca="1" si="362"/>
        <v>350</v>
      </c>
      <c r="AY1070" s="83">
        <f t="shared" ca="1" si="363"/>
        <v>320</v>
      </c>
      <c r="AZ1070" s="83">
        <f t="shared" ca="1" si="364"/>
        <v>30</v>
      </c>
      <c r="BA1070" s="83">
        <f t="shared" ca="1" si="365"/>
        <v>337.09731548453595</v>
      </c>
      <c r="BB1070" s="83">
        <f t="shared" ca="1" si="366"/>
        <v>332.90268451546405</v>
      </c>
    </row>
    <row r="1071" spans="1:54" s="81" customFormat="1" x14ac:dyDescent="0.25">
      <c r="A1071" s="79">
        <v>1069</v>
      </c>
      <c r="B1071" s="80">
        <f t="shared" si="355"/>
        <v>17.816666666666666</v>
      </c>
      <c r="C1071" s="79">
        <v>30</v>
      </c>
      <c r="D1071" s="79" t="s">
        <v>8</v>
      </c>
      <c r="F1071" s="117"/>
      <c r="G1071" s="117"/>
      <c r="H1071" s="112">
        <f t="shared" si="356"/>
        <v>0</v>
      </c>
      <c r="I1071" s="121"/>
      <c r="J1071" s="92">
        <f t="shared" si="357"/>
        <v>0</v>
      </c>
      <c r="K1071" s="83"/>
      <c r="L1071" s="94">
        <v>1069</v>
      </c>
      <c r="M1071" s="114">
        <f t="shared" ca="1" si="353"/>
        <v>1238.2440670440001</v>
      </c>
      <c r="N1071" s="115">
        <f t="shared" ca="1" si="372"/>
        <v>-135.41071195472</v>
      </c>
      <c r="O1071" s="83"/>
      <c r="P1071" s="102"/>
      <c r="Q1071" s="102"/>
      <c r="R1071" s="102"/>
      <c r="S1071" s="102"/>
      <c r="T1071" s="83"/>
      <c r="U1071" s="83"/>
      <c r="V1071" s="83"/>
      <c r="W1071" s="83"/>
      <c r="X1071" s="83"/>
      <c r="Y1071" s="83"/>
      <c r="Z1071" s="83"/>
      <c r="AA1071" s="83"/>
      <c r="AB1071" s="83"/>
      <c r="AC1071" s="83">
        <f t="shared" si="368"/>
        <v>0</v>
      </c>
      <c r="AD1071" s="83">
        <f t="shared" si="369"/>
        <v>0</v>
      </c>
      <c r="AE1071" s="83"/>
      <c r="AF1071" s="83">
        <f t="shared" si="358"/>
        <v>0</v>
      </c>
      <c r="AG1071" s="83">
        <f t="shared" si="359"/>
        <v>0</v>
      </c>
      <c r="AH1071" s="83"/>
      <c r="AI1071" s="83"/>
      <c r="AJ1071" s="83"/>
      <c r="AK1071" s="83"/>
      <c r="AL1071" s="83"/>
      <c r="AM1071" s="83"/>
      <c r="AN1071" s="83"/>
      <c r="AO1071" s="83"/>
      <c r="AP1071" s="83"/>
      <c r="AQ1071" s="83">
        <f t="shared" ca="1" si="360"/>
        <v>12</v>
      </c>
      <c r="AR1071" s="83">
        <f t="shared" ca="1" si="361"/>
        <v>-132.58928804528</v>
      </c>
      <c r="AS1071" s="83">
        <f t="shared" ca="1" si="354"/>
        <v>-135.41071195472</v>
      </c>
      <c r="AT1071" s="83" cm="1">
        <f t="array" aca="1" ref="AT1071" ca="1">_xlfn.LET(_xlpm.rozsah, $F$3:$F$10001,_xlpm.podminka, (_xlpm.rozsah&gt;M1071)*(ISNUMBER(_xlpm.rozsah)),_xlpm.indexy, IF(_xlpm.podminka, ROW(_xlpm.rozsah)-MIN(ROW(_xlpm.rozsah))+1),_xlpm.prvni, MIN(_xlpm.indexy),_xlpm.finalni, IF(_xlpm.prvni=1, 2, _xlpm.prvni),INDEX(_xlpm.rozsah, _xlpm.finalni))</f>
        <v>1300</v>
      </c>
      <c r="AU1071" s="83" cm="1">
        <f t="array" aca="1" ref="AU1071" ca="1">INDEX($F$3:$F$10001,MATCH(AT1071,$F$3:$F$10004,0)-1)</f>
        <v>1200</v>
      </c>
      <c r="AV1071" s="83">
        <f t="shared" ca="1" si="370"/>
        <v>-140</v>
      </c>
      <c r="AW1071" s="83">
        <f t="shared" ca="1" si="371"/>
        <v>-128</v>
      </c>
      <c r="AX1071" s="83">
        <f t="shared" ca="1" si="362"/>
        <v>350</v>
      </c>
      <c r="AY1071" s="83">
        <f t="shared" ca="1" si="363"/>
        <v>320</v>
      </c>
      <c r="AZ1071" s="83">
        <f t="shared" ca="1" si="364"/>
        <v>30</v>
      </c>
      <c r="BA1071" s="83">
        <f t="shared" ca="1" si="365"/>
        <v>338.5267798868</v>
      </c>
      <c r="BB1071" s="83">
        <f t="shared" ca="1" si="366"/>
        <v>331.4732201132</v>
      </c>
    </row>
    <row r="1072" spans="1:54" s="81" customFormat="1" x14ac:dyDescent="0.25">
      <c r="A1072" s="79">
        <v>1070</v>
      </c>
      <c r="B1072" s="80">
        <f t="shared" si="355"/>
        <v>17.833333333333332</v>
      </c>
      <c r="C1072" s="79">
        <v>30</v>
      </c>
      <c r="D1072" s="79" t="s">
        <v>8</v>
      </c>
      <c r="F1072" s="117"/>
      <c r="G1072" s="117"/>
      <c r="H1072" s="112">
        <f t="shared" si="356"/>
        <v>0</v>
      </c>
      <c r="I1072" s="121"/>
      <c r="J1072" s="92">
        <f t="shared" si="357"/>
        <v>0</v>
      </c>
      <c r="K1072" s="83"/>
      <c r="L1072" s="94">
        <v>1070</v>
      </c>
      <c r="M1072" s="114">
        <f t="shared" ca="1" si="353"/>
        <v>1238.2440670440001</v>
      </c>
      <c r="N1072" s="115">
        <f t="shared" ca="1" si="372"/>
        <v>-135.41071195472</v>
      </c>
      <c r="O1072" s="83"/>
      <c r="P1072" s="102"/>
      <c r="Q1072" s="102"/>
      <c r="R1072" s="102"/>
      <c r="S1072" s="102"/>
      <c r="T1072" s="83"/>
      <c r="U1072" s="83"/>
      <c r="V1072" s="83"/>
      <c r="W1072" s="83"/>
      <c r="X1072" s="83"/>
      <c r="Y1072" s="83"/>
      <c r="Z1072" s="83"/>
      <c r="AA1072" s="83"/>
      <c r="AB1072" s="83"/>
      <c r="AC1072" s="83">
        <f t="shared" si="368"/>
        <v>0</v>
      </c>
      <c r="AD1072" s="83">
        <f t="shared" si="369"/>
        <v>0</v>
      </c>
      <c r="AE1072" s="83"/>
      <c r="AF1072" s="83">
        <f t="shared" si="358"/>
        <v>0</v>
      </c>
      <c r="AG1072" s="83">
        <f t="shared" si="359"/>
        <v>0</v>
      </c>
      <c r="AH1072" s="83"/>
      <c r="AI1072" s="83"/>
      <c r="AJ1072" s="83"/>
      <c r="AK1072" s="83"/>
      <c r="AL1072" s="83"/>
      <c r="AM1072" s="83"/>
      <c r="AN1072" s="83"/>
      <c r="AO1072" s="83"/>
      <c r="AP1072" s="83"/>
      <c r="AQ1072" s="83">
        <f t="shared" ca="1" si="360"/>
        <v>12</v>
      </c>
      <c r="AR1072" s="83">
        <f t="shared" ca="1" si="361"/>
        <v>-132.58928804528</v>
      </c>
      <c r="AS1072" s="83">
        <f t="shared" ca="1" si="354"/>
        <v>-135.41071195472</v>
      </c>
      <c r="AT1072" s="83" cm="1">
        <f t="array" aca="1" ref="AT1072" ca="1">_xlfn.LET(_xlpm.rozsah, $F$3:$F$10001,_xlpm.podminka, (_xlpm.rozsah&gt;M1072)*(ISNUMBER(_xlpm.rozsah)),_xlpm.indexy, IF(_xlpm.podminka, ROW(_xlpm.rozsah)-MIN(ROW(_xlpm.rozsah))+1),_xlpm.prvni, MIN(_xlpm.indexy),_xlpm.finalni, IF(_xlpm.prvni=1, 2, _xlpm.prvni),INDEX(_xlpm.rozsah, _xlpm.finalni))</f>
        <v>1300</v>
      </c>
      <c r="AU1072" s="83" cm="1">
        <f t="array" aca="1" ref="AU1072" ca="1">INDEX($F$3:$F$10001,MATCH(AT1072,$F$3:$F$10004,0)-1)</f>
        <v>1200</v>
      </c>
      <c r="AV1072" s="83">
        <f t="shared" ca="1" si="370"/>
        <v>-140</v>
      </c>
      <c r="AW1072" s="83">
        <f t="shared" ca="1" si="371"/>
        <v>-128</v>
      </c>
      <c r="AX1072" s="83">
        <f t="shared" ca="1" si="362"/>
        <v>350</v>
      </c>
      <c r="AY1072" s="83">
        <f t="shared" ca="1" si="363"/>
        <v>320</v>
      </c>
      <c r="AZ1072" s="83">
        <f t="shared" ca="1" si="364"/>
        <v>30</v>
      </c>
      <c r="BA1072" s="83">
        <f t="shared" ca="1" si="365"/>
        <v>338.5267798868</v>
      </c>
      <c r="BB1072" s="83">
        <f t="shared" ca="1" si="366"/>
        <v>331.4732201132</v>
      </c>
    </row>
    <row r="1073" spans="1:54" s="81" customFormat="1" x14ac:dyDescent="0.25">
      <c r="A1073" s="79">
        <v>1071</v>
      </c>
      <c r="B1073" s="80">
        <f t="shared" si="355"/>
        <v>17.850000000000001</v>
      </c>
      <c r="C1073" s="79">
        <v>29.4</v>
      </c>
      <c r="D1073" s="79" t="s">
        <v>8</v>
      </c>
      <c r="F1073" s="117"/>
      <c r="G1073" s="117"/>
      <c r="H1073" s="112">
        <f t="shared" si="356"/>
        <v>0</v>
      </c>
      <c r="I1073" s="121"/>
      <c r="J1073" s="92">
        <f t="shared" si="357"/>
        <v>0</v>
      </c>
      <c r="K1073" s="83"/>
      <c r="L1073" s="94">
        <v>1071</v>
      </c>
      <c r="M1073" s="114">
        <f t="shared" ca="1" si="353"/>
        <v>1233.47918570312</v>
      </c>
      <c r="N1073" s="115">
        <f t="shared" ca="1" si="372"/>
        <v>-135.98249771562558</v>
      </c>
      <c r="O1073" s="83"/>
      <c r="P1073" s="102"/>
      <c r="Q1073" s="102"/>
      <c r="R1073" s="102"/>
      <c r="S1073" s="102"/>
      <c r="T1073" s="83"/>
      <c r="U1073" s="83"/>
      <c r="V1073" s="83"/>
      <c r="W1073" s="83"/>
      <c r="X1073" s="83"/>
      <c r="Y1073" s="83"/>
      <c r="Z1073" s="83"/>
      <c r="AA1073" s="83"/>
      <c r="AB1073" s="83"/>
      <c r="AC1073" s="83">
        <f t="shared" si="368"/>
        <v>0</v>
      </c>
      <c r="AD1073" s="83">
        <f t="shared" si="369"/>
        <v>0</v>
      </c>
      <c r="AE1073" s="83"/>
      <c r="AF1073" s="83">
        <f t="shared" si="358"/>
        <v>0</v>
      </c>
      <c r="AG1073" s="83">
        <f t="shared" si="359"/>
        <v>0</v>
      </c>
      <c r="AH1073" s="83"/>
      <c r="AI1073" s="83"/>
      <c r="AJ1073" s="83"/>
      <c r="AK1073" s="83"/>
      <c r="AL1073" s="83"/>
      <c r="AM1073" s="83"/>
      <c r="AN1073" s="83"/>
      <c r="AO1073" s="83"/>
      <c r="AP1073" s="83"/>
      <c r="AQ1073" s="83">
        <f t="shared" ca="1" si="360"/>
        <v>12</v>
      </c>
      <c r="AR1073" s="83">
        <f t="shared" ca="1" si="361"/>
        <v>-132.01750228437442</v>
      </c>
      <c r="AS1073" s="83">
        <f t="shared" ca="1" si="354"/>
        <v>-135.98249771562558</v>
      </c>
      <c r="AT1073" s="83" cm="1">
        <f t="array" aca="1" ref="AT1073" ca="1">_xlfn.LET(_xlpm.rozsah, $F$3:$F$10001,_xlpm.podminka, (_xlpm.rozsah&gt;M1073)*(ISNUMBER(_xlpm.rozsah)),_xlpm.indexy, IF(_xlpm.podminka, ROW(_xlpm.rozsah)-MIN(ROW(_xlpm.rozsah))+1),_xlpm.prvni, MIN(_xlpm.indexy),_xlpm.finalni, IF(_xlpm.prvni=1, 2, _xlpm.prvni),INDEX(_xlpm.rozsah, _xlpm.finalni))</f>
        <v>1300</v>
      </c>
      <c r="AU1073" s="83" cm="1">
        <f t="array" aca="1" ref="AU1073" ca="1">INDEX($F$3:$F$10001,MATCH(AT1073,$F$3:$F$10004,0)-1)</f>
        <v>1200</v>
      </c>
      <c r="AV1073" s="83">
        <f t="shared" ca="1" si="370"/>
        <v>-140</v>
      </c>
      <c r="AW1073" s="83">
        <f t="shared" ca="1" si="371"/>
        <v>-128</v>
      </c>
      <c r="AX1073" s="83">
        <f t="shared" ca="1" si="362"/>
        <v>350</v>
      </c>
      <c r="AY1073" s="83">
        <f t="shared" ca="1" si="363"/>
        <v>320</v>
      </c>
      <c r="AZ1073" s="83">
        <f t="shared" ca="1" si="364"/>
        <v>30</v>
      </c>
      <c r="BA1073" s="83">
        <f t="shared" ca="1" si="365"/>
        <v>339.95624428906399</v>
      </c>
      <c r="BB1073" s="83">
        <f t="shared" ca="1" si="366"/>
        <v>330.04375571093601</v>
      </c>
    </row>
    <row r="1074" spans="1:54" x14ac:dyDescent="0.25">
      <c r="A1074" s="58">
        <v>1072</v>
      </c>
      <c r="B1074" s="59">
        <f t="shared" si="355"/>
        <v>17.866666666666667</v>
      </c>
      <c r="C1074" s="58">
        <v>44.3</v>
      </c>
      <c r="D1074" s="58">
        <v>0</v>
      </c>
      <c r="F1074" s="117"/>
      <c r="G1074" s="117"/>
      <c r="H1074" s="112">
        <f t="shared" si="356"/>
        <v>0</v>
      </c>
      <c r="I1074" s="121"/>
      <c r="J1074" s="92">
        <f t="shared" si="357"/>
        <v>0</v>
      </c>
      <c r="L1074" s="94">
        <v>1072</v>
      </c>
      <c r="M1074" s="114">
        <f t="shared" ca="1" si="353"/>
        <v>1351.8070723349733</v>
      </c>
      <c r="N1074" s="115">
        <f>( IF(ISNUMBER(D1074), D1074,1)/100)*$BE$5 - $T$23 + $T$21</f>
        <v>0</v>
      </c>
      <c r="P1074" s="102"/>
      <c r="Q1074" s="102"/>
      <c r="R1074" s="102"/>
      <c r="S1074" s="102"/>
      <c r="AC1074" s="83">
        <f t="shared" si="368"/>
        <v>0</v>
      </c>
      <c r="AD1074" s="83">
        <f t="shared" si="369"/>
        <v>0</v>
      </c>
      <c r="AF1074" s="83">
        <f t="shared" si="358"/>
        <v>0</v>
      </c>
      <c r="AG1074" s="83">
        <f t="shared" si="359"/>
        <v>0</v>
      </c>
      <c r="AQ1074" s="83">
        <f t="shared" ca="1" si="360"/>
        <v>4</v>
      </c>
      <c r="AR1074" s="83">
        <f t="shared" ca="1" si="361"/>
        <v>-142.07228289339892</v>
      </c>
      <c r="AS1074" s="83">
        <f t="shared" ca="1" si="354"/>
        <v>-141.92771710660108</v>
      </c>
      <c r="AT1074" s="83" cm="1">
        <f t="array" aca="1" ref="AT1074" ca="1">_xlfn.LET(_xlpm.rozsah, $F$3:$F$10001,_xlpm.podminka, (_xlpm.rozsah&gt;M1074)*(ISNUMBER(_xlpm.rozsah)),_xlpm.indexy, IF(_xlpm.podminka, ROW(_xlpm.rozsah)-MIN(ROW(_xlpm.rozsah))+1),_xlpm.prvni, MIN(_xlpm.indexy),_xlpm.finalni, IF(_xlpm.prvni=1, 2, _xlpm.prvni),INDEX(_xlpm.rozsah, _xlpm.finalni))</f>
        <v>1400</v>
      </c>
      <c r="AU1074" s="83" cm="1">
        <f t="array" aca="1" ref="AU1074" ca="1">INDEX($F$3:$F$10001,MATCH(AT1074,$F$3:$F$10004,0)-1)</f>
        <v>1300</v>
      </c>
      <c r="AV1074" s="83">
        <f t="shared" ca="1" si="370"/>
        <v>-144</v>
      </c>
      <c r="AW1074" s="83">
        <f t="shared" ca="1" si="371"/>
        <v>-140</v>
      </c>
      <c r="AX1074" s="83">
        <f t="shared" ca="1" si="362"/>
        <v>360</v>
      </c>
      <c r="AY1074" s="83">
        <f t="shared" ca="1" si="363"/>
        <v>350</v>
      </c>
      <c r="AZ1074" s="83">
        <f t="shared" ca="1" si="364"/>
        <v>10</v>
      </c>
      <c r="BA1074" s="83">
        <f t="shared" ca="1" si="365"/>
        <v>354.81929276650266</v>
      </c>
      <c r="BB1074" s="83">
        <f t="shared" ca="1" si="366"/>
        <v>355.18070723349734</v>
      </c>
    </row>
    <row r="1075" spans="1:54" s="81" customFormat="1" x14ac:dyDescent="0.25">
      <c r="A1075" s="79">
        <v>1073</v>
      </c>
      <c r="B1075" s="80">
        <f t="shared" si="355"/>
        <v>17.883333333333333</v>
      </c>
      <c r="C1075" s="79">
        <v>59.2</v>
      </c>
      <c r="D1075" s="79" t="s">
        <v>8</v>
      </c>
      <c r="F1075" s="117"/>
      <c r="G1075" s="117"/>
      <c r="H1075" s="112">
        <f t="shared" si="356"/>
        <v>0</v>
      </c>
      <c r="I1075" s="121"/>
      <c r="J1075" s="92">
        <f t="shared" si="357"/>
        <v>0</v>
      </c>
      <c r="K1075" s="83"/>
      <c r="L1075" s="94">
        <v>1073</v>
      </c>
      <c r="M1075" s="114">
        <f t="shared" ca="1" si="353"/>
        <v>1470.1349589668271</v>
      </c>
      <c r="N1075" s="115">
        <f t="shared" ref="N1075:N1088" ca="1" si="373">AS1075</f>
        <v>-144</v>
      </c>
      <c r="O1075" s="83"/>
      <c r="P1075" s="102"/>
      <c r="Q1075" s="102"/>
      <c r="R1075" s="102"/>
      <c r="S1075" s="102"/>
      <c r="T1075" s="83"/>
      <c r="U1075" s="83"/>
      <c r="V1075" s="83"/>
      <c r="W1075" s="83"/>
      <c r="X1075" s="83"/>
      <c r="Y1075" s="83"/>
      <c r="Z1075" s="83"/>
      <c r="AA1075" s="83"/>
      <c r="AB1075" s="83"/>
      <c r="AC1075" s="83">
        <f t="shared" si="368"/>
        <v>0</v>
      </c>
      <c r="AD1075" s="83">
        <f t="shared" si="369"/>
        <v>0</v>
      </c>
      <c r="AE1075" s="83"/>
      <c r="AF1075" s="83">
        <f t="shared" si="358"/>
        <v>0</v>
      </c>
      <c r="AG1075" s="83">
        <f t="shared" si="359"/>
        <v>0</v>
      </c>
      <c r="AH1075" s="83"/>
      <c r="AI1075" s="83"/>
      <c r="AJ1075" s="83"/>
      <c r="AK1075" s="83"/>
      <c r="AL1075" s="83"/>
      <c r="AM1075" s="83"/>
      <c r="AN1075" s="83"/>
      <c r="AO1075" s="83"/>
      <c r="AP1075" s="83"/>
      <c r="AQ1075" s="83">
        <f t="shared" ca="1" si="360"/>
        <v>0</v>
      </c>
      <c r="AR1075" s="83">
        <f t="shared" ca="1" si="361"/>
        <v>-144</v>
      </c>
      <c r="AS1075" s="83">
        <f t="shared" ca="1" si="354"/>
        <v>-144</v>
      </c>
      <c r="AT1075" s="83" cm="1">
        <f t="array" aca="1" ref="AT1075" ca="1">_xlfn.LET(_xlpm.rozsah, $F$3:$F$10001,_xlpm.podminka, (_xlpm.rozsah&gt;M1075)*(ISNUMBER(_xlpm.rozsah)),_xlpm.indexy, IF(_xlpm.podminka, ROW(_xlpm.rozsah)-MIN(ROW(_xlpm.rozsah))+1),_xlpm.prvni, MIN(_xlpm.indexy),_xlpm.finalni, IF(_xlpm.prvni=1, 2, _xlpm.prvni),INDEX(_xlpm.rozsah, _xlpm.finalni))</f>
        <v>1500</v>
      </c>
      <c r="AU1075" s="83" cm="1">
        <f t="array" aca="1" ref="AU1075" ca="1">INDEX($F$3:$F$10001,MATCH(AT1075,$F$3:$F$10004,0)-1)</f>
        <v>1400</v>
      </c>
      <c r="AV1075" s="83">
        <f t="shared" ca="1" si="370"/>
        <v>-144</v>
      </c>
      <c r="AW1075" s="83">
        <f t="shared" ca="1" si="371"/>
        <v>-144</v>
      </c>
      <c r="AX1075" s="83">
        <f t="shared" ca="1" si="362"/>
        <v>360</v>
      </c>
      <c r="AY1075" s="83">
        <f t="shared" ca="1" si="363"/>
        <v>360</v>
      </c>
      <c r="AZ1075" s="83">
        <f t="shared" ca="1" si="364"/>
        <v>0</v>
      </c>
      <c r="BA1075" s="83">
        <f t="shared" ca="1" si="365"/>
        <v>360</v>
      </c>
      <c r="BB1075" s="83">
        <f t="shared" ca="1" si="366"/>
        <v>360</v>
      </c>
    </row>
    <row r="1076" spans="1:54" s="81" customFormat="1" x14ac:dyDescent="0.25">
      <c r="A1076" s="79">
        <v>1074</v>
      </c>
      <c r="B1076" s="80">
        <f t="shared" si="355"/>
        <v>17.899999999999999</v>
      </c>
      <c r="C1076" s="79">
        <v>58.3</v>
      </c>
      <c r="D1076" s="79" t="s">
        <v>8</v>
      </c>
      <c r="F1076" s="117"/>
      <c r="G1076" s="117"/>
      <c r="H1076" s="112">
        <f t="shared" si="356"/>
        <v>0</v>
      </c>
      <c r="I1076" s="121"/>
      <c r="J1076" s="92">
        <f t="shared" si="357"/>
        <v>0</v>
      </c>
      <c r="K1076" s="83"/>
      <c r="L1076" s="94">
        <v>1074</v>
      </c>
      <c r="M1076" s="114">
        <f t="shared" ca="1" si="353"/>
        <v>1462.9876369555068</v>
      </c>
      <c r="N1076" s="115">
        <f t="shared" ca="1" si="373"/>
        <v>-144</v>
      </c>
      <c r="O1076" s="83"/>
      <c r="P1076" s="102"/>
      <c r="Q1076" s="102"/>
      <c r="R1076" s="102"/>
      <c r="S1076" s="102"/>
      <c r="T1076" s="83"/>
      <c r="U1076" s="83"/>
      <c r="V1076" s="83"/>
      <c r="W1076" s="83"/>
      <c r="X1076" s="83"/>
      <c r="Y1076" s="83"/>
      <c r="Z1076" s="83"/>
      <c r="AA1076" s="83"/>
      <c r="AB1076" s="83"/>
      <c r="AC1076" s="83">
        <f t="shared" si="368"/>
        <v>0</v>
      </c>
      <c r="AD1076" s="83">
        <f t="shared" si="369"/>
        <v>0</v>
      </c>
      <c r="AE1076" s="83"/>
      <c r="AF1076" s="83">
        <f t="shared" si="358"/>
        <v>0</v>
      </c>
      <c r="AG1076" s="83">
        <f t="shared" si="359"/>
        <v>0</v>
      </c>
      <c r="AH1076" s="83"/>
      <c r="AI1076" s="83"/>
      <c r="AJ1076" s="83"/>
      <c r="AK1076" s="83"/>
      <c r="AL1076" s="83"/>
      <c r="AM1076" s="83"/>
      <c r="AN1076" s="83"/>
      <c r="AO1076" s="83"/>
      <c r="AP1076" s="83"/>
      <c r="AQ1076" s="83">
        <f t="shared" ca="1" si="360"/>
        <v>0</v>
      </c>
      <c r="AR1076" s="83">
        <f t="shared" ca="1" si="361"/>
        <v>-144</v>
      </c>
      <c r="AS1076" s="83">
        <f t="shared" ca="1" si="354"/>
        <v>-144</v>
      </c>
      <c r="AT1076" s="83" cm="1">
        <f t="array" aca="1" ref="AT1076" ca="1">_xlfn.LET(_xlpm.rozsah, $F$3:$F$10001,_xlpm.podminka, (_xlpm.rozsah&gt;M1076)*(ISNUMBER(_xlpm.rozsah)),_xlpm.indexy, IF(_xlpm.podminka, ROW(_xlpm.rozsah)-MIN(ROW(_xlpm.rozsah))+1),_xlpm.prvni, MIN(_xlpm.indexy),_xlpm.finalni, IF(_xlpm.prvni=1, 2, _xlpm.prvni),INDEX(_xlpm.rozsah, _xlpm.finalni))</f>
        <v>1500</v>
      </c>
      <c r="AU1076" s="83" cm="1">
        <f t="array" aca="1" ref="AU1076" ca="1">INDEX($F$3:$F$10001,MATCH(AT1076,$F$3:$F$10004,0)-1)</f>
        <v>1400</v>
      </c>
      <c r="AV1076" s="83">
        <f t="shared" ca="1" si="370"/>
        <v>-144</v>
      </c>
      <c r="AW1076" s="83">
        <f t="shared" ca="1" si="371"/>
        <v>-144</v>
      </c>
      <c r="AX1076" s="83">
        <f t="shared" ca="1" si="362"/>
        <v>360</v>
      </c>
      <c r="AY1076" s="83">
        <f t="shared" ca="1" si="363"/>
        <v>360</v>
      </c>
      <c r="AZ1076" s="83">
        <f t="shared" ca="1" si="364"/>
        <v>0</v>
      </c>
      <c r="BA1076" s="83">
        <f t="shared" ca="1" si="365"/>
        <v>360</v>
      </c>
      <c r="BB1076" s="83">
        <f t="shared" ca="1" si="366"/>
        <v>360</v>
      </c>
    </row>
    <row r="1077" spans="1:54" s="81" customFormat="1" x14ac:dyDescent="0.25">
      <c r="A1077" s="79">
        <v>1075</v>
      </c>
      <c r="B1077" s="80">
        <f t="shared" si="355"/>
        <v>17.916666666666668</v>
      </c>
      <c r="C1077" s="79">
        <v>57.1</v>
      </c>
      <c r="D1077" s="79" t="s">
        <v>8</v>
      </c>
      <c r="F1077" s="117"/>
      <c r="G1077" s="117"/>
      <c r="H1077" s="112">
        <f t="shared" si="356"/>
        <v>0</v>
      </c>
      <c r="I1077" s="121"/>
      <c r="J1077" s="92">
        <f t="shared" si="357"/>
        <v>0</v>
      </c>
      <c r="K1077" s="83"/>
      <c r="L1077" s="94">
        <v>1075</v>
      </c>
      <c r="M1077" s="114">
        <f t="shared" ca="1" si="353"/>
        <v>1453.4578742737469</v>
      </c>
      <c r="N1077" s="115">
        <f t="shared" ca="1" si="373"/>
        <v>-144</v>
      </c>
      <c r="O1077" s="83"/>
      <c r="P1077" s="102"/>
      <c r="Q1077" s="102"/>
      <c r="R1077" s="102"/>
      <c r="S1077" s="102"/>
      <c r="T1077" s="83"/>
      <c r="U1077" s="83"/>
      <c r="V1077" s="83"/>
      <c r="W1077" s="83"/>
      <c r="X1077" s="83"/>
      <c r="Y1077" s="83"/>
      <c r="Z1077" s="83"/>
      <c r="AA1077" s="83"/>
      <c r="AB1077" s="83"/>
      <c r="AC1077" s="83">
        <f t="shared" si="368"/>
        <v>0</v>
      </c>
      <c r="AD1077" s="83">
        <f t="shared" si="369"/>
        <v>0</v>
      </c>
      <c r="AE1077" s="83"/>
      <c r="AF1077" s="83">
        <f t="shared" si="358"/>
        <v>0</v>
      </c>
      <c r="AG1077" s="83">
        <f t="shared" si="359"/>
        <v>0</v>
      </c>
      <c r="AH1077" s="83"/>
      <c r="AI1077" s="83"/>
      <c r="AJ1077" s="83"/>
      <c r="AK1077" s="83"/>
      <c r="AL1077" s="83"/>
      <c r="AM1077" s="83"/>
      <c r="AN1077" s="83"/>
      <c r="AO1077" s="83"/>
      <c r="AP1077" s="83"/>
      <c r="AQ1077" s="83">
        <f t="shared" ca="1" si="360"/>
        <v>0</v>
      </c>
      <c r="AR1077" s="83">
        <f t="shared" ca="1" si="361"/>
        <v>-144</v>
      </c>
      <c r="AS1077" s="83">
        <f t="shared" ca="1" si="354"/>
        <v>-144</v>
      </c>
      <c r="AT1077" s="83" cm="1">
        <f t="array" aca="1" ref="AT1077" ca="1">_xlfn.LET(_xlpm.rozsah, $F$3:$F$10001,_xlpm.podminka, (_xlpm.rozsah&gt;M1077)*(ISNUMBER(_xlpm.rozsah)),_xlpm.indexy, IF(_xlpm.podminka, ROW(_xlpm.rozsah)-MIN(ROW(_xlpm.rozsah))+1),_xlpm.prvni, MIN(_xlpm.indexy),_xlpm.finalni, IF(_xlpm.prvni=1, 2, _xlpm.prvni),INDEX(_xlpm.rozsah, _xlpm.finalni))</f>
        <v>1500</v>
      </c>
      <c r="AU1077" s="83" cm="1">
        <f t="array" aca="1" ref="AU1077" ca="1">INDEX($F$3:$F$10001,MATCH(AT1077,$F$3:$F$10004,0)-1)</f>
        <v>1400</v>
      </c>
      <c r="AV1077" s="83">
        <f t="shared" ca="1" si="370"/>
        <v>-144</v>
      </c>
      <c r="AW1077" s="83">
        <f t="shared" ca="1" si="371"/>
        <v>-144</v>
      </c>
      <c r="AX1077" s="83">
        <f t="shared" ca="1" si="362"/>
        <v>360</v>
      </c>
      <c r="AY1077" s="83">
        <f t="shared" ca="1" si="363"/>
        <v>360</v>
      </c>
      <c r="AZ1077" s="83">
        <f t="shared" ca="1" si="364"/>
        <v>0</v>
      </c>
      <c r="BA1077" s="83">
        <f t="shared" ca="1" si="365"/>
        <v>360</v>
      </c>
      <c r="BB1077" s="83">
        <f t="shared" ca="1" si="366"/>
        <v>360</v>
      </c>
    </row>
    <row r="1078" spans="1:54" s="81" customFormat="1" x14ac:dyDescent="0.25">
      <c r="A1078" s="79">
        <v>1076</v>
      </c>
      <c r="B1078" s="80">
        <f t="shared" si="355"/>
        <v>17.933333333333334</v>
      </c>
      <c r="C1078" s="79">
        <v>55.4</v>
      </c>
      <c r="D1078" s="79" t="s">
        <v>8</v>
      </c>
      <c r="F1078" s="117"/>
      <c r="G1078" s="117"/>
      <c r="H1078" s="112">
        <f t="shared" si="356"/>
        <v>0</v>
      </c>
      <c r="I1078" s="121"/>
      <c r="J1078" s="92">
        <f t="shared" si="357"/>
        <v>0</v>
      </c>
      <c r="K1078" s="83"/>
      <c r="L1078" s="94">
        <v>1076</v>
      </c>
      <c r="M1078" s="114">
        <f t="shared" ca="1" si="353"/>
        <v>1439.9573771412533</v>
      </c>
      <c r="N1078" s="115">
        <f t="shared" ca="1" si="373"/>
        <v>-144</v>
      </c>
      <c r="O1078" s="83"/>
      <c r="P1078" s="102"/>
      <c r="Q1078" s="102"/>
      <c r="R1078" s="102"/>
      <c r="S1078" s="102"/>
      <c r="T1078" s="83"/>
      <c r="U1078" s="83"/>
      <c r="V1078" s="83"/>
      <c r="W1078" s="83"/>
      <c r="X1078" s="83"/>
      <c r="Y1078" s="83"/>
      <c r="Z1078" s="83"/>
      <c r="AA1078" s="83"/>
      <c r="AB1078" s="83"/>
      <c r="AC1078" s="83">
        <f t="shared" si="368"/>
        <v>0</v>
      </c>
      <c r="AD1078" s="83">
        <f t="shared" si="369"/>
        <v>0</v>
      </c>
      <c r="AE1078" s="83"/>
      <c r="AF1078" s="83">
        <f t="shared" si="358"/>
        <v>0</v>
      </c>
      <c r="AG1078" s="83">
        <f t="shared" si="359"/>
        <v>0</v>
      </c>
      <c r="AH1078" s="83"/>
      <c r="AI1078" s="83"/>
      <c r="AJ1078" s="83"/>
      <c r="AK1078" s="83"/>
      <c r="AL1078" s="83"/>
      <c r="AM1078" s="83"/>
      <c r="AN1078" s="83"/>
      <c r="AO1078" s="83"/>
      <c r="AP1078" s="83"/>
      <c r="AQ1078" s="83">
        <f t="shared" ca="1" si="360"/>
        <v>0</v>
      </c>
      <c r="AR1078" s="83">
        <f t="shared" ca="1" si="361"/>
        <v>-144</v>
      </c>
      <c r="AS1078" s="83">
        <f t="shared" ca="1" si="354"/>
        <v>-144</v>
      </c>
      <c r="AT1078" s="83" cm="1">
        <f t="array" aca="1" ref="AT1078" ca="1">_xlfn.LET(_xlpm.rozsah, $F$3:$F$10001,_xlpm.podminka, (_xlpm.rozsah&gt;M1078)*(ISNUMBER(_xlpm.rozsah)),_xlpm.indexy, IF(_xlpm.podminka, ROW(_xlpm.rozsah)-MIN(ROW(_xlpm.rozsah))+1),_xlpm.prvni, MIN(_xlpm.indexy),_xlpm.finalni, IF(_xlpm.prvni=1, 2, _xlpm.prvni),INDEX(_xlpm.rozsah, _xlpm.finalni))</f>
        <v>1500</v>
      </c>
      <c r="AU1078" s="83" cm="1">
        <f t="array" aca="1" ref="AU1078" ca="1">INDEX($F$3:$F$10001,MATCH(AT1078,$F$3:$F$10004,0)-1)</f>
        <v>1400</v>
      </c>
      <c r="AV1078" s="83">
        <f t="shared" ca="1" si="370"/>
        <v>-144</v>
      </c>
      <c r="AW1078" s="83">
        <f t="shared" ca="1" si="371"/>
        <v>-144</v>
      </c>
      <c r="AX1078" s="83">
        <f t="shared" ca="1" si="362"/>
        <v>360</v>
      </c>
      <c r="AY1078" s="83">
        <f t="shared" ca="1" si="363"/>
        <v>360</v>
      </c>
      <c r="AZ1078" s="83">
        <f t="shared" ca="1" si="364"/>
        <v>0</v>
      </c>
      <c r="BA1078" s="83">
        <f t="shared" ca="1" si="365"/>
        <v>360</v>
      </c>
      <c r="BB1078" s="83">
        <f t="shared" ca="1" si="366"/>
        <v>360</v>
      </c>
    </row>
    <row r="1079" spans="1:54" s="81" customFormat="1" x14ac:dyDescent="0.25">
      <c r="A1079" s="79">
        <v>1077</v>
      </c>
      <c r="B1079" s="80">
        <f t="shared" si="355"/>
        <v>17.95</v>
      </c>
      <c r="C1079" s="79">
        <v>53.5</v>
      </c>
      <c r="D1079" s="79" t="s">
        <v>8</v>
      </c>
      <c r="F1079" s="117"/>
      <c r="G1079" s="117"/>
      <c r="H1079" s="112">
        <f t="shared" si="356"/>
        <v>0</v>
      </c>
      <c r="I1079" s="121"/>
      <c r="J1079" s="92">
        <f t="shared" si="357"/>
        <v>0</v>
      </c>
      <c r="K1079" s="83"/>
      <c r="L1079" s="94">
        <v>1077</v>
      </c>
      <c r="M1079" s="114">
        <f t="shared" ca="1" si="353"/>
        <v>1424.8685862284669</v>
      </c>
      <c r="N1079" s="115">
        <f t="shared" ca="1" si="373"/>
        <v>-144</v>
      </c>
      <c r="O1079" s="83"/>
      <c r="P1079" s="102"/>
      <c r="Q1079" s="102"/>
      <c r="R1079" s="102"/>
      <c r="S1079" s="102"/>
      <c r="T1079" s="83"/>
      <c r="U1079" s="83"/>
      <c r="V1079" s="83"/>
      <c r="W1079" s="83"/>
      <c r="X1079" s="83"/>
      <c r="Y1079" s="83"/>
      <c r="Z1079" s="83"/>
      <c r="AA1079" s="83"/>
      <c r="AB1079" s="83"/>
      <c r="AC1079" s="83">
        <f t="shared" si="368"/>
        <v>0</v>
      </c>
      <c r="AD1079" s="83">
        <f t="shared" si="369"/>
        <v>0</v>
      </c>
      <c r="AE1079" s="83"/>
      <c r="AF1079" s="83">
        <f t="shared" si="358"/>
        <v>0</v>
      </c>
      <c r="AG1079" s="83">
        <f t="shared" si="359"/>
        <v>0</v>
      </c>
      <c r="AH1079" s="83"/>
      <c r="AI1079" s="83"/>
      <c r="AJ1079" s="83"/>
      <c r="AK1079" s="83"/>
      <c r="AL1079" s="83"/>
      <c r="AM1079" s="83"/>
      <c r="AN1079" s="83"/>
      <c r="AO1079" s="83"/>
      <c r="AP1079" s="83"/>
      <c r="AQ1079" s="83">
        <f t="shared" ca="1" si="360"/>
        <v>0</v>
      </c>
      <c r="AR1079" s="83">
        <f t="shared" ca="1" si="361"/>
        <v>-144</v>
      </c>
      <c r="AS1079" s="83">
        <f t="shared" ca="1" si="354"/>
        <v>-144</v>
      </c>
      <c r="AT1079" s="83" cm="1">
        <f t="array" aca="1" ref="AT1079" ca="1">_xlfn.LET(_xlpm.rozsah, $F$3:$F$10001,_xlpm.podminka, (_xlpm.rozsah&gt;M1079)*(ISNUMBER(_xlpm.rozsah)),_xlpm.indexy, IF(_xlpm.podminka, ROW(_xlpm.rozsah)-MIN(ROW(_xlpm.rozsah))+1),_xlpm.prvni, MIN(_xlpm.indexy),_xlpm.finalni, IF(_xlpm.prvni=1, 2, _xlpm.prvni),INDEX(_xlpm.rozsah, _xlpm.finalni))</f>
        <v>1500</v>
      </c>
      <c r="AU1079" s="83" cm="1">
        <f t="array" aca="1" ref="AU1079" ca="1">INDEX($F$3:$F$10001,MATCH(AT1079,$F$3:$F$10004,0)-1)</f>
        <v>1400</v>
      </c>
      <c r="AV1079" s="83">
        <f t="shared" ca="1" si="370"/>
        <v>-144</v>
      </c>
      <c r="AW1079" s="83">
        <f t="shared" ca="1" si="371"/>
        <v>-144</v>
      </c>
      <c r="AX1079" s="83">
        <f t="shared" ca="1" si="362"/>
        <v>360</v>
      </c>
      <c r="AY1079" s="83">
        <f t="shared" ca="1" si="363"/>
        <v>360</v>
      </c>
      <c r="AZ1079" s="83">
        <f t="shared" ca="1" si="364"/>
        <v>0</v>
      </c>
      <c r="BA1079" s="83">
        <f t="shared" ca="1" si="365"/>
        <v>360</v>
      </c>
      <c r="BB1079" s="83">
        <f t="shared" ca="1" si="366"/>
        <v>360</v>
      </c>
    </row>
    <row r="1080" spans="1:54" s="81" customFormat="1" x14ac:dyDescent="0.25">
      <c r="A1080" s="79">
        <v>1078</v>
      </c>
      <c r="B1080" s="80">
        <f t="shared" si="355"/>
        <v>17.966666666666665</v>
      </c>
      <c r="C1080" s="79">
        <v>51.5</v>
      </c>
      <c r="D1080" s="79" t="s">
        <v>8</v>
      </c>
      <c r="F1080" s="117"/>
      <c r="G1080" s="117"/>
      <c r="H1080" s="112">
        <f t="shared" si="356"/>
        <v>0</v>
      </c>
      <c r="I1080" s="121"/>
      <c r="J1080" s="92">
        <f t="shared" si="357"/>
        <v>0</v>
      </c>
      <c r="K1080" s="83"/>
      <c r="L1080" s="94">
        <v>1078</v>
      </c>
      <c r="M1080" s="114">
        <f t="shared" ca="1" si="353"/>
        <v>1408.9856484255336</v>
      </c>
      <c r="N1080" s="115">
        <f t="shared" ca="1" si="373"/>
        <v>-144</v>
      </c>
      <c r="O1080" s="83"/>
      <c r="P1080" s="102"/>
      <c r="Q1080" s="102"/>
      <c r="R1080" s="102"/>
      <c r="S1080" s="102"/>
      <c r="T1080" s="83"/>
      <c r="U1080" s="83"/>
      <c r="V1080" s="83"/>
      <c r="W1080" s="83"/>
      <c r="X1080" s="83"/>
      <c r="Y1080" s="83"/>
      <c r="Z1080" s="83"/>
      <c r="AA1080" s="83"/>
      <c r="AB1080" s="83"/>
      <c r="AC1080" s="83">
        <f t="shared" si="368"/>
        <v>0</v>
      </c>
      <c r="AD1080" s="83">
        <f t="shared" si="369"/>
        <v>0</v>
      </c>
      <c r="AE1080" s="83"/>
      <c r="AF1080" s="83">
        <f t="shared" si="358"/>
        <v>0</v>
      </c>
      <c r="AG1080" s="83">
        <f t="shared" si="359"/>
        <v>0</v>
      </c>
      <c r="AH1080" s="83"/>
      <c r="AI1080" s="83"/>
      <c r="AJ1080" s="83"/>
      <c r="AK1080" s="83"/>
      <c r="AL1080" s="83"/>
      <c r="AM1080" s="83"/>
      <c r="AN1080" s="83"/>
      <c r="AO1080" s="83"/>
      <c r="AP1080" s="83"/>
      <c r="AQ1080" s="83">
        <f t="shared" ca="1" si="360"/>
        <v>0</v>
      </c>
      <c r="AR1080" s="83">
        <f t="shared" ca="1" si="361"/>
        <v>-144</v>
      </c>
      <c r="AS1080" s="83">
        <f t="shared" ca="1" si="354"/>
        <v>-144</v>
      </c>
      <c r="AT1080" s="83" cm="1">
        <f t="array" aca="1" ref="AT1080" ca="1">_xlfn.LET(_xlpm.rozsah, $F$3:$F$10001,_xlpm.podminka, (_xlpm.rozsah&gt;M1080)*(ISNUMBER(_xlpm.rozsah)),_xlpm.indexy, IF(_xlpm.podminka, ROW(_xlpm.rozsah)-MIN(ROW(_xlpm.rozsah))+1),_xlpm.prvni, MIN(_xlpm.indexy),_xlpm.finalni, IF(_xlpm.prvni=1, 2, _xlpm.prvni),INDEX(_xlpm.rozsah, _xlpm.finalni))</f>
        <v>1500</v>
      </c>
      <c r="AU1080" s="83" cm="1">
        <f t="array" aca="1" ref="AU1080" ca="1">INDEX($F$3:$F$10001,MATCH(AT1080,$F$3:$F$10004,0)-1)</f>
        <v>1400</v>
      </c>
      <c r="AV1080" s="83">
        <f t="shared" ca="1" si="370"/>
        <v>-144</v>
      </c>
      <c r="AW1080" s="83">
        <f t="shared" ca="1" si="371"/>
        <v>-144</v>
      </c>
      <c r="AX1080" s="83">
        <f t="shared" ca="1" si="362"/>
        <v>360</v>
      </c>
      <c r="AY1080" s="83">
        <f t="shared" ca="1" si="363"/>
        <v>360</v>
      </c>
      <c r="AZ1080" s="83">
        <f t="shared" ca="1" si="364"/>
        <v>0</v>
      </c>
      <c r="BA1080" s="83">
        <f t="shared" ca="1" si="365"/>
        <v>360</v>
      </c>
      <c r="BB1080" s="83">
        <f t="shared" ca="1" si="366"/>
        <v>360</v>
      </c>
    </row>
    <row r="1081" spans="1:54" s="81" customFormat="1" x14ac:dyDescent="0.25">
      <c r="A1081" s="79">
        <v>1079</v>
      </c>
      <c r="B1081" s="80">
        <f t="shared" si="355"/>
        <v>17.983333333333334</v>
      </c>
      <c r="C1081" s="79">
        <v>49.7</v>
      </c>
      <c r="D1081" s="79" t="s">
        <v>8</v>
      </c>
      <c r="F1081" s="117"/>
      <c r="G1081" s="117"/>
      <c r="H1081" s="112">
        <f t="shared" si="356"/>
        <v>0</v>
      </c>
      <c r="I1081" s="121"/>
      <c r="J1081" s="92">
        <f t="shared" si="357"/>
        <v>0</v>
      </c>
      <c r="K1081" s="83"/>
      <c r="L1081" s="94">
        <v>1079</v>
      </c>
      <c r="M1081" s="114">
        <f t="shared" ca="1" si="353"/>
        <v>1394.6910044028937</v>
      </c>
      <c r="N1081" s="115">
        <f t="shared" ca="1" si="373"/>
        <v>-140.21235982388424</v>
      </c>
      <c r="O1081" s="83"/>
      <c r="P1081" s="102"/>
      <c r="Q1081" s="102"/>
      <c r="R1081" s="102"/>
      <c r="S1081" s="102"/>
      <c r="T1081" s="83"/>
      <c r="U1081" s="83"/>
      <c r="V1081" s="83"/>
      <c r="W1081" s="83"/>
      <c r="X1081" s="83"/>
      <c r="Y1081" s="83"/>
      <c r="Z1081" s="83"/>
      <c r="AA1081" s="83"/>
      <c r="AB1081" s="83"/>
      <c r="AC1081" s="83">
        <f t="shared" si="368"/>
        <v>0</v>
      </c>
      <c r="AD1081" s="83">
        <f t="shared" si="369"/>
        <v>0</v>
      </c>
      <c r="AE1081" s="83"/>
      <c r="AF1081" s="83">
        <f t="shared" si="358"/>
        <v>0</v>
      </c>
      <c r="AG1081" s="83">
        <f t="shared" si="359"/>
        <v>0</v>
      </c>
      <c r="AH1081" s="83"/>
      <c r="AI1081" s="83"/>
      <c r="AJ1081" s="83"/>
      <c r="AK1081" s="83"/>
      <c r="AL1081" s="83"/>
      <c r="AM1081" s="83"/>
      <c r="AN1081" s="83"/>
      <c r="AO1081" s="83"/>
      <c r="AP1081" s="83"/>
      <c r="AQ1081" s="83">
        <f t="shared" ca="1" si="360"/>
        <v>4</v>
      </c>
      <c r="AR1081" s="83">
        <f t="shared" ca="1" si="361"/>
        <v>-143.78764017611576</v>
      </c>
      <c r="AS1081" s="83">
        <f t="shared" ca="1" si="354"/>
        <v>-140.21235982388424</v>
      </c>
      <c r="AT1081" s="83" cm="1">
        <f t="array" aca="1" ref="AT1081" ca="1">_xlfn.LET(_xlpm.rozsah, $F$3:$F$10001,_xlpm.podminka, (_xlpm.rozsah&gt;M1081)*(ISNUMBER(_xlpm.rozsah)),_xlpm.indexy, IF(_xlpm.podminka, ROW(_xlpm.rozsah)-MIN(ROW(_xlpm.rozsah))+1),_xlpm.prvni, MIN(_xlpm.indexy),_xlpm.finalni, IF(_xlpm.prvni=1, 2, _xlpm.prvni),INDEX(_xlpm.rozsah, _xlpm.finalni))</f>
        <v>1400</v>
      </c>
      <c r="AU1081" s="83" cm="1">
        <f t="array" aca="1" ref="AU1081" ca="1">INDEX($F$3:$F$10001,MATCH(AT1081,$F$3:$F$10004,0)-1)</f>
        <v>1300</v>
      </c>
      <c r="AV1081" s="83">
        <f t="shared" ca="1" si="370"/>
        <v>-144</v>
      </c>
      <c r="AW1081" s="83">
        <f t="shared" ca="1" si="371"/>
        <v>-140</v>
      </c>
      <c r="AX1081" s="83">
        <f t="shared" ca="1" si="362"/>
        <v>360</v>
      </c>
      <c r="AY1081" s="83">
        <f t="shared" ca="1" si="363"/>
        <v>350</v>
      </c>
      <c r="AZ1081" s="83">
        <f t="shared" ca="1" si="364"/>
        <v>10</v>
      </c>
      <c r="BA1081" s="83">
        <f t="shared" ca="1" si="365"/>
        <v>350.53089955971063</v>
      </c>
      <c r="BB1081" s="83">
        <f t="shared" ca="1" si="366"/>
        <v>359.46910044028937</v>
      </c>
    </row>
    <row r="1082" spans="1:54" s="81" customFormat="1" x14ac:dyDescent="0.25">
      <c r="A1082" s="79">
        <v>1080</v>
      </c>
      <c r="B1082" s="80">
        <f t="shared" si="355"/>
        <v>18</v>
      </c>
      <c r="C1082" s="79">
        <v>47.9</v>
      </c>
      <c r="D1082" s="79" t="s">
        <v>8</v>
      </c>
      <c r="F1082" s="117"/>
      <c r="G1082" s="117"/>
      <c r="H1082" s="112">
        <f t="shared" si="356"/>
        <v>0</v>
      </c>
      <c r="I1082" s="121"/>
      <c r="J1082" s="92">
        <f t="shared" si="357"/>
        <v>0</v>
      </c>
      <c r="K1082" s="83"/>
      <c r="L1082" s="94">
        <v>1080</v>
      </c>
      <c r="M1082" s="114">
        <f t="shared" ca="1" si="353"/>
        <v>1380.3963603802536</v>
      </c>
      <c r="N1082" s="115">
        <f t="shared" ca="1" si="373"/>
        <v>-140.78414558478985</v>
      </c>
      <c r="O1082" s="83"/>
      <c r="P1082" s="102"/>
      <c r="Q1082" s="102"/>
      <c r="R1082" s="102"/>
      <c r="S1082" s="102"/>
      <c r="T1082" s="83"/>
      <c r="U1082" s="83"/>
      <c r="V1082" s="83"/>
      <c r="W1082" s="83"/>
      <c r="X1082" s="83"/>
      <c r="Y1082" s="83"/>
      <c r="Z1082" s="83"/>
      <c r="AA1082" s="83"/>
      <c r="AB1082" s="83"/>
      <c r="AC1082" s="83">
        <f t="shared" si="368"/>
        <v>0</v>
      </c>
      <c r="AD1082" s="83">
        <f t="shared" si="369"/>
        <v>0</v>
      </c>
      <c r="AE1082" s="83"/>
      <c r="AF1082" s="83">
        <f t="shared" si="358"/>
        <v>0</v>
      </c>
      <c r="AG1082" s="83">
        <f t="shared" si="359"/>
        <v>0</v>
      </c>
      <c r="AH1082" s="83"/>
      <c r="AI1082" s="83"/>
      <c r="AJ1082" s="83"/>
      <c r="AK1082" s="83"/>
      <c r="AL1082" s="83"/>
      <c r="AM1082" s="83"/>
      <c r="AN1082" s="83"/>
      <c r="AO1082" s="83"/>
      <c r="AP1082" s="83"/>
      <c r="AQ1082" s="83">
        <f t="shared" ca="1" si="360"/>
        <v>4</v>
      </c>
      <c r="AR1082" s="83">
        <f t="shared" ca="1" si="361"/>
        <v>-143.21585441521015</v>
      </c>
      <c r="AS1082" s="83">
        <f t="shared" ca="1" si="354"/>
        <v>-140.78414558478985</v>
      </c>
      <c r="AT1082" s="83" cm="1">
        <f t="array" aca="1" ref="AT1082" ca="1">_xlfn.LET(_xlpm.rozsah, $F$3:$F$10001,_xlpm.podminka, (_xlpm.rozsah&gt;M1082)*(ISNUMBER(_xlpm.rozsah)),_xlpm.indexy, IF(_xlpm.podminka, ROW(_xlpm.rozsah)-MIN(ROW(_xlpm.rozsah))+1),_xlpm.prvni, MIN(_xlpm.indexy),_xlpm.finalni, IF(_xlpm.prvni=1, 2, _xlpm.prvni),INDEX(_xlpm.rozsah, _xlpm.finalni))</f>
        <v>1400</v>
      </c>
      <c r="AU1082" s="83" cm="1">
        <f t="array" aca="1" ref="AU1082" ca="1">INDEX($F$3:$F$10001,MATCH(AT1082,$F$3:$F$10004,0)-1)</f>
        <v>1300</v>
      </c>
      <c r="AV1082" s="83">
        <f t="shared" ca="1" si="370"/>
        <v>-144</v>
      </c>
      <c r="AW1082" s="83">
        <f t="shared" ca="1" si="371"/>
        <v>-140</v>
      </c>
      <c r="AX1082" s="83">
        <f t="shared" ca="1" si="362"/>
        <v>360</v>
      </c>
      <c r="AY1082" s="83">
        <f t="shared" ca="1" si="363"/>
        <v>350</v>
      </c>
      <c r="AZ1082" s="83">
        <f t="shared" ca="1" si="364"/>
        <v>10</v>
      </c>
      <c r="BA1082" s="83">
        <f t="shared" ca="1" si="365"/>
        <v>351.96036396197462</v>
      </c>
      <c r="BB1082" s="83">
        <f t="shared" ca="1" si="366"/>
        <v>358.03963603802538</v>
      </c>
    </row>
    <row r="1083" spans="1:54" s="81" customFormat="1" x14ac:dyDescent="0.25">
      <c r="A1083" s="79">
        <v>1081</v>
      </c>
      <c r="B1083" s="80">
        <f t="shared" si="355"/>
        <v>18.016666666666666</v>
      </c>
      <c r="C1083" s="79">
        <v>46.4</v>
      </c>
      <c r="D1083" s="79" t="s">
        <v>8</v>
      </c>
      <c r="F1083" s="117"/>
      <c r="G1083" s="117"/>
      <c r="H1083" s="112">
        <f t="shared" si="356"/>
        <v>0</v>
      </c>
      <c r="I1083" s="121"/>
      <c r="J1083" s="92">
        <f t="shared" si="357"/>
        <v>0</v>
      </c>
      <c r="K1083" s="83"/>
      <c r="L1083" s="94">
        <v>1081</v>
      </c>
      <c r="M1083" s="114">
        <f t="shared" ca="1" si="353"/>
        <v>1368.4841570280535</v>
      </c>
      <c r="N1083" s="115">
        <f t="shared" ca="1" si="373"/>
        <v>-141.26063371887787</v>
      </c>
      <c r="O1083" s="83"/>
      <c r="P1083" s="102"/>
      <c r="Q1083" s="102"/>
      <c r="R1083" s="102"/>
      <c r="S1083" s="102"/>
      <c r="T1083" s="83"/>
      <c r="U1083" s="83"/>
      <c r="V1083" s="83"/>
      <c r="W1083" s="83"/>
      <c r="X1083" s="83"/>
      <c r="Y1083" s="83"/>
      <c r="Z1083" s="83"/>
      <c r="AA1083" s="83"/>
      <c r="AB1083" s="83"/>
      <c r="AC1083" s="83">
        <f t="shared" si="368"/>
        <v>0</v>
      </c>
      <c r="AD1083" s="83">
        <f t="shared" si="369"/>
        <v>0</v>
      </c>
      <c r="AE1083" s="83"/>
      <c r="AF1083" s="83">
        <f t="shared" si="358"/>
        <v>0</v>
      </c>
      <c r="AG1083" s="83">
        <f t="shared" si="359"/>
        <v>0</v>
      </c>
      <c r="AH1083" s="83"/>
      <c r="AI1083" s="83"/>
      <c r="AJ1083" s="83"/>
      <c r="AK1083" s="83"/>
      <c r="AL1083" s="83"/>
      <c r="AM1083" s="83"/>
      <c r="AN1083" s="83"/>
      <c r="AO1083" s="83"/>
      <c r="AP1083" s="83"/>
      <c r="AQ1083" s="83">
        <f t="shared" ca="1" si="360"/>
        <v>4</v>
      </c>
      <c r="AR1083" s="83">
        <f t="shared" ca="1" si="361"/>
        <v>-142.73936628112213</v>
      </c>
      <c r="AS1083" s="83">
        <f t="shared" ca="1" si="354"/>
        <v>-141.26063371887787</v>
      </c>
      <c r="AT1083" s="83" cm="1">
        <f t="array" aca="1" ref="AT1083" ca="1">_xlfn.LET(_xlpm.rozsah, $F$3:$F$10001,_xlpm.podminka, (_xlpm.rozsah&gt;M1083)*(ISNUMBER(_xlpm.rozsah)),_xlpm.indexy, IF(_xlpm.podminka, ROW(_xlpm.rozsah)-MIN(ROW(_xlpm.rozsah))+1),_xlpm.prvni, MIN(_xlpm.indexy),_xlpm.finalni, IF(_xlpm.prvni=1, 2, _xlpm.prvni),INDEX(_xlpm.rozsah, _xlpm.finalni))</f>
        <v>1400</v>
      </c>
      <c r="AU1083" s="83" cm="1">
        <f t="array" aca="1" ref="AU1083" ca="1">INDEX($F$3:$F$10001,MATCH(AT1083,$F$3:$F$10004,0)-1)</f>
        <v>1300</v>
      </c>
      <c r="AV1083" s="83">
        <f t="shared" ca="1" si="370"/>
        <v>-144</v>
      </c>
      <c r="AW1083" s="83">
        <f t="shared" ca="1" si="371"/>
        <v>-140</v>
      </c>
      <c r="AX1083" s="83">
        <f t="shared" ca="1" si="362"/>
        <v>360</v>
      </c>
      <c r="AY1083" s="83">
        <f t="shared" ca="1" si="363"/>
        <v>350</v>
      </c>
      <c r="AZ1083" s="83">
        <f t="shared" ca="1" si="364"/>
        <v>10</v>
      </c>
      <c r="BA1083" s="83">
        <f t="shared" ca="1" si="365"/>
        <v>353.15158429719463</v>
      </c>
      <c r="BB1083" s="83">
        <f t="shared" ca="1" si="366"/>
        <v>356.84841570280537</v>
      </c>
    </row>
    <row r="1084" spans="1:54" s="81" customFormat="1" x14ac:dyDescent="0.25">
      <c r="A1084" s="79">
        <v>1082</v>
      </c>
      <c r="B1084" s="80">
        <f t="shared" si="355"/>
        <v>18.033333333333335</v>
      </c>
      <c r="C1084" s="79">
        <v>45.5</v>
      </c>
      <c r="D1084" s="79" t="s">
        <v>8</v>
      </c>
      <c r="F1084" s="117"/>
      <c r="G1084" s="117"/>
      <c r="H1084" s="112">
        <f t="shared" si="356"/>
        <v>0</v>
      </c>
      <c r="I1084" s="121"/>
      <c r="J1084" s="92">
        <f t="shared" si="357"/>
        <v>0</v>
      </c>
      <c r="K1084" s="83"/>
      <c r="L1084" s="94">
        <v>1082</v>
      </c>
      <c r="M1084" s="114">
        <f t="shared" ca="1" si="353"/>
        <v>1361.3368350167334</v>
      </c>
      <c r="N1084" s="115">
        <f t="shared" ca="1" si="373"/>
        <v>-141.54652659933066</v>
      </c>
      <c r="O1084" s="83"/>
      <c r="P1084" s="102"/>
      <c r="Q1084" s="102"/>
      <c r="R1084" s="102"/>
      <c r="S1084" s="102"/>
      <c r="T1084" s="83"/>
      <c r="U1084" s="83"/>
      <c r="V1084" s="83"/>
      <c r="W1084" s="83"/>
      <c r="X1084" s="83"/>
      <c r="Y1084" s="83"/>
      <c r="Z1084" s="83"/>
      <c r="AA1084" s="83"/>
      <c r="AB1084" s="83"/>
      <c r="AC1084" s="83">
        <f t="shared" si="368"/>
        <v>0</v>
      </c>
      <c r="AD1084" s="83">
        <f t="shared" si="369"/>
        <v>0</v>
      </c>
      <c r="AE1084" s="83"/>
      <c r="AF1084" s="83">
        <f t="shared" si="358"/>
        <v>0</v>
      </c>
      <c r="AG1084" s="83">
        <f t="shared" si="359"/>
        <v>0</v>
      </c>
      <c r="AH1084" s="83"/>
      <c r="AI1084" s="83"/>
      <c r="AJ1084" s="83"/>
      <c r="AK1084" s="83"/>
      <c r="AL1084" s="83"/>
      <c r="AM1084" s="83"/>
      <c r="AN1084" s="83"/>
      <c r="AO1084" s="83"/>
      <c r="AP1084" s="83"/>
      <c r="AQ1084" s="83">
        <f t="shared" ca="1" si="360"/>
        <v>4</v>
      </c>
      <c r="AR1084" s="83">
        <f t="shared" ca="1" si="361"/>
        <v>-142.45347340066934</v>
      </c>
      <c r="AS1084" s="83">
        <f t="shared" ca="1" si="354"/>
        <v>-141.54652659933066</v>
      </c>
      <c r="AT1084" s="83" cm="1">
        <f t="array" aca="1" ref="AT1084" ca="1">_xlfn.LET(_xlpm.rozsah, $F$3:$F$10001,_xlpm.podminka, (_xlpm.rozsah&gt;M1084)*(ISNUMBER(_xlpm.rozsah)),_xlpm.indexy, IF(_xlpm.podminka, ROW(_xlpm.rozsah)-MIN(ROW(_xlpm.rozsah))+1),_xlpm.prvni, MIN(_xlpm.indexy),_xlpm.finalni, IF(_xlpm.prvni=1, 2, _xlpm.prvni),INDEX(_xlpm.rozsah, _xlpm.finalni))</f>
        <v>1400</v>
      </c>
      <c r="AU1084" s="83" cm="1">
        <f t="array" aca="1" ref="AU1084" ca="1">INDEX($F$3:$F$10001,MATCH(AT1084,$F$3:$F$10004,0)-1)</f>
        <v>1300</v>
      </c>
      <c r="AV1084" s="83">
        <f t="shared" ca="1" si="370"/>
        <v>-144</v>
      </c>
      <c r="AW1084" s="83">
        <f t="shared" ca="1" si="371"/>
        <v>-140</v>
      </c>
      <c r="AX1084" s="83">
        <f t="shared" ca="1" si="362"/>
        <v>360</v>
      </c>
      <c r="AY1084" s="83">
        <f t="shared" ca="1" si="363"/>
        <v>350</v>
      </c>
      <c r="AZ1084" s="83">
        <f t="shared" ca="1" si="364"/>
        <v>10</v>
      </c>
      <c r="BA1084" s="83">
        <f t="shared" ca="1" si="365"/>
        <v>353.86631649832668</v>
      </c>
      <c r="BB1084" s="83">
        <f t="shared" ca="1" si="366"/>
        <v>356.13368350167332</v>
      </c>
    </row>
    <row r="1085" spans="1:54" s="81" customFormat="1" x14ac:dyDescent="0.25">
      <c r="A1085" s="79">
        <v>1083</v>
      </c>
      <c r="B1085" s="80">
        <f t="shared" si="355"/>
        <v>18.05</v>
      </c>
      <c r="C1085" s="79">
        <v>45.2</v>
      </c>
      <c r="D1085" s="79" t="s">
        <v>8</v>
      </c>
      <c r="F1085" s="117"/>
      <c r="G1085" s="117"/>
      <c r="H1085" s="112">
        <f t="shared" si="356"/>
        <v>0</v>
      </c>
      <c r="I1085" s="121"/>
      <c r="J1085" s="92">
        <f t="shared" si="357"/>
        <v>0</v>
      </c>
      <c r="K1085" s="83"/>
      <c r="L1085" s="94">
        <v>1083</v>
      </c>
      <c r="M1085" s="114">
        <f t="shared" ca="1" si="353"/>
        <v>1358.9543943462936</v>
      </c>
      <c r="N1085" s="115">
        <f t="shared" ca="1" si="373"/>
        <v>-141.64182422614826</v>
      </c>
      <c r="O1085" s="83"/>
      <c r="P1085" s="102"/>
      <c r="Q1085" s="102"/>
      <c r="R1085" s="102"/>
      <c r="S1085" s="102"/>
      <c r="T1085" s="83"/>
      <c r="U1085" s="83"/>
      <c r="V1085" s="83"/>
      <c r="W1085" s="83"/>
      <c r="X1085" s="83"/>
      <c r="Y1085" s="83"/>
      <c r="Z1085" s="83"/>
      <c r="AA1085" s="83"/>
      <c r="AB1085" s="83"/>
      <c r="AC1085" s="83">
        <f t="shared" si="368"/>
        <v>0</v>
      </c>
      <c r="AD1085" s="83">
        <f t="shared" si="369"/>
        <v>0</v>
      </c>
      <c r="AE1085" s="83"/>
      <c r="AF1085" s="83">
        <f t="shared" si="358"/>
        <v>0</v>
      </c>
      <c r="AG1085" s="83">
        <f t="shared" si="359"/>
        <v>0</v>
      </c>
      <c r="AH1085" s="83"/>
      <c r="AI1085" s="83"/>
      <c r="AJ1085" s="83"/>
      <c r="AK1085" s="83"/>
      <c r="AL1085" s="83"/>
      <c r="AM1085" s="83"/>
      <c r="AN1085" s="83"/>
      <c r="AO1085" s="83"/>
      <c r="AP1085" s="83"/>
      <c r="AQ1085" s="83">
        <f t="shared" ca="1" si="360"/>
        <v>4</v>
      </c>
      <c r="AR1085" s="83">
        <f t="shared" ca="1" si="361"/>
        <v>-142.35817577385174</v>
      </c>
      <c r="AS1085" s="83">
        <f t="shared" ca="1" si="354"/>
        <v>-141.64182422614826</v>
      </c>
      <c r="AT1085" s="83" cm="1">
        <f t="array" aca="1" ref="AT1085" ca="1">_xlfn.LET(_xlpm.rozsah, $F$3:$F$10001,_xlpm.podminka, (_xlpm.rozsah&gt;M1085)*(ISNUMBER(_xlpm.rozsah)),_xlpm.indexy, IF(_xlpm.podminka, ROW(_xlpm.rozsah)-MIN(ROW(_xlpm.rozsah))+1),_xlpm.prvni, MIN(_xlpm.indexy),_xlpm.finalni, IF(_xlpm.prvni=1, 2, _xlpm.prvni),INDEX(_xlpm.rozsah, _xlpm.finalni))</f>
        <v>1400</v>
      </c>
      <c r="AU1085" s="83" cm="1">
        <f t="array" aca="1" ref="AU1085" ca="1">INDEX($F$3:$F$10001,MATCH(AT1085,$F$3:$F$10004,0)-1)</f>
        <v>1300</v>
      </c>
      <c r="AV1085" s="83">
        <f t="shared" ca="1" si="370"/>
        <v>-144</v>
      </c>
      <c r="AW1085" s="83">
        <f t="shared" ca="1" si="371"/>
        <v>-140</v>
      </c>
      <c r="AX1085" s="83">
        <f t="shared" ca="1" si="362"/>
        <v>360</v>
      </c>
      <c r="AY1085" s="83">
        <f t="shared" ca="1" si="363"/>
        <v>350</v>
      </c>
      <c r="AZ1085" s="83">
        <f t="shared" ca="1" si="364"/>
        <v>10</v>
      </c>
      <c r="BA1085" s="83">
        <f t="shared" ca="1" si="365"/>
        <v>354.10456056537066</v>
      </c>
      <c r="BB1085" s="83">
        <f t="shared" ca="1" si="366"/>
        <v>355.89543943462934</v>
      </c>
    </row>
    <row r="1086" spans="1:54" s="81" customFormat="1" x14ac:dyDescent="0.25">
      <c r="A1086" s="79">
        <v>1084</v>
      </c>
      <c r="B1086" s="80">
        <f t="shared" si="355"/>
        <v>18.066666666666666</v>
      </c>
      <c r="C1086" s="79">
        <v>44.3</v>
      </c>
      <c r="D1086" s="79" t="s">
        <v>8</v>
      </c>
      <c r="F1086" s="117"/>
      <c r="G1086" s="117"/>
      <c r="H1086" s="112">
        <f t="shared" si="356"/>
        <v>0</v>
      </c>
      <c r="I1086" s="121"/>
      <c r="J1086" s="92">
        <f t="shared" si="357"/>
        <v>0</v>
      </c>
      <c r="K1086" s="83"/>
      <c r="L1086" s="94">
        <v>1084</v>
      </c>
      <c r="M1086" s="114">
        <f t="shared" ca="1" si="353"/>
        <v>1351.8070723349733</v>
      </c>
      <c r="N1086" s="115">
        <f t="shared" ca="1" si="373"/>
        <v>-141.92771710660108</v>
      </c>
      <c r="O1086" s="83"/>
      <c r="P1086" s="102"/>
      <c r="Q1086" s="102"/>
      <c r="R1086" s="102"/>
      <c r="S1086" s="102"/>
      <c r="T1086" s="83"/>
      <c r="U1086" s="83"/>
      <c r="V1086" s="83"/>
      <c r="W1086" s="83"/>
      <c r="X1086" s="83"/>
      <c r="Y1086" s="83"/>
      <c r="Z1086" s="83"/>
      <c r="AA1086" s="83"/>
      <c r="AB1086" s="83"/>
      <c r="AC1086" s="83">
        <f t="shared" si="368"/>
        <v>0</v>
      </c>
      <c r="AD1086" s="83">
        <f t="shared" si="369"/>
        <v>0</v>
      </c>
      <c r="AE1086" s="83"/>
      <c r="AF1086" s="83">
        <f t="shared" si="358"/>
        <v>0</v>
      </c>
      <c r="AG1086" s="83">
        <f t="shared" si="359"/>
        <v>0</v>
      </c>
      <c r="AH1086" s="83"/>
      <c r="AI1086" s="83"/>
      <c r="AJ1086" s="83"/>
      <c r="AK1086" s="83"/>
      <c r="AL1086" s="83"/>
      <c r="AM1086" s="83"/>
      <c r="AN1086" s="83"/>
      <c r="AO1086" s="83"/>
      <c r="AP1086" s="83"/>
      <c r="AQ1086" s="83">
        <f t="shared" ca="1" si="360"/>
        <v>4</v>
      </c>
      <c r="AR1086" s="83">
        <f t="shared" ca="1" si="361"/>
        <v>-142.07228289339892</v>
      </c>
      <c r="AS1086" s="83">
        <f t="shared" ca="1" si="354"/>
        <v>-141.92771710660108</v>
      </c>
      <c r="AT1086" s="83" cm="1">
        <f t="array" aca="1" ref="AT1086" ca="1">_xlfn.LET(_xlpm.rozsah, $F$3:$F$10001,_xlpm.podminka, (_xlpm.rozsah&gt;M1086)*(ISNUMBER(_xlpm.rozsah)),_xlpm.indexy, IF(_xlpm.podminka, ROW(_xlpm.rozsah)-MIN(ROW(_xlpm.rozsah))+1),_xlpm.prvni, MIN(_xlpm.indexy),_xlpm.finalni, IF(_xlpm.prvni=1, 2, _xlpm.prvni),INDEX(_xlpm.rozsah, _xlpm.finalni))</f>
        <v>1400</v>
      </c>
      <c r="AU1086" s="83" cm="1">
        <f t="array" aca="1" ref="AU1086" ca="1">INDEX($F$3:$F$10001,MATCH(AT1086,$F$3:$F$10004,0)-1)</f>
        <v>1300</v>
      </c>
      <c r="AV1086" s="83">
        <f t="shared" ca="1" si="370"/>
        <v>-144</v>
      </c>
      <c r="AW1086" s="83">
        <f t="shared" ca="1" si="371"/>
        <v>-140</v>
      </c>
      <c r="AX1086" s="83">
        <f t="shared" ca="1" si="362"/>
        <v>360</v>
      </c>
      <c r="AY1086" s="83">
        <f t="shared" ca="1" si="363"/>
        <v>350</v>
      </c>
      <c r="AZ1086" s="83">
        <f t="shared" ca="1" si="364"/>
        <v>10</v>
      </c>
      <c r="BA1086" s="83">
        <f t="shared" ca="1" si="365"/>
        <v>354.81929276650266</v>
      </c>
      <c r="BB1086" s="83">
        <f t="shared" ca="1" si="366"/>
        <v>355.18070723349734</v>
      </c>
    </row>
    <row r="1087" spans="1:54" s="81" customFormat="1" x14ac:dyDescent="0.25">
      <c r="A1087" s="79">
        <v>1085</v>
      </c>
      <c r="B1087" s="80">
        <f t="shared" si="355"/>
        <v>18.083333333333332</v>
      </c>
      <c r="C1087" s="79">
        <v>43.6</v>
      </c>
      <c r="D1087" s="79" t="s">
        <v>8</v>
      </c>
      <c r="F1087" s="117"/>
      <c r="G1087" s="117"/>
      <c r="H1087" s="112">
        <f t="shared" si="356"/>
        <v>0</v>
      </c>
      <c r="I1087" s="121"/>
      <c r="J1087" s="92">
        <f t="shared" si="357"/>
        <v>0</v>
      </c>
      <c r="K1087" s="83"/>
      <c r="L1087" s="94">
        <v>1085</v>
      </c>
      <c r="M1087" s="114">
        <f t="shared" ca="1" si="353"/>
        <v>1346.2480441039468</v>
      </c>
      <c r="N1087" s="115">
        <f t="shared" ca="1" si="373"/>
        <v>-142.15007823584213</v>
      </c>
      <c r="O1087" s="83"/>
      <c r="P1087" s="102"/>
      <c r="Q1087" s="102"/>
      <c r="R1087" s="102"/>
      <c r="S1087" s="102"/>
      <c r="T1087" s="83"/>
      <c r="U1087" s="83"/>
      <c r="V1087" s="83"/>
      <c r="W1087" s="83"/>
      <c r="X1087" s="83"/>
      <c r="Y1087" s="83"/>
      <c r="Z1087" s="83"/>
      <c r="AA1087" s="83"/>
      <c r="AB1087" s="83"/>
      <c r="AC1087" s="83">
        <f t="shared" si="368"/>
        <v>0</v>
      </c>
      <c r="AD1087" s="83">
        <f t="shared" si="369"/>
        <v>0</v>
      </c>
      <c r="AE1087" s="83"/>
      <c r="AF1087" s="83">
        <f t="shared" si="358"/>
        <v>0</v>
      </c>
      <c r="AG1087" s="83">
        <f t="shared" si="359"/>
        <v>0</v>
      </c>
      <c r="AH1087" s="83"/>
      <c r="AI1087" s="83"/>
      <c r="AJ1087" s="83"/>
      <c r="AK1087" s="83"/>
      <c r="AL1087" s="83"/>
      <c r="AM1087" s="83"/>
      <c r="AN1087" s="83"/>
      <c r="AO1087" s="83"/>
      <c r="AP1087" s="83"/>
      <c r="AQ1087" s="83">
        <f t="shared" ca="1" si="360"/>
        <v>4</v>
      </c>
      <c r="AR1087" s="83">
        <f t="shared" ca="1" si="361"/>
        <v>-141.84992176415787</v>
      </c>
      <c r="AS1087" s="83">
        <f t="shared" ca="1" si="354"/>
        <v>-142.15007823584213</v>
      </c>
      <c r="AT1087" s="83" cm="1">
        <f t="array" aca="1" ref="AT1087" ca="1">_xlfn.LET(_xlpm.rozsah, $F$3:$F$10001,_xlpm.podminka, (_xlpm.rozsah&gt;M1087)*(ISNUMBER(_xlpm.rozsah)),_xlpm.indexy, IF(_xlpm.podminka, ROW(_xlpm.rozsah)-MIN(ROW(_xlpm.rozsah))+1),_xlpm.prvni, MIN(_xlpm.indexy),_xlpm.finalni, IF(_xlpm.prvni=1, 2, _xlpm.prvni),INDEX(_xlpm.rozsah, _xlpm.finalni))</f>
        <v>1400</v>
      </c>
      <c r="AU1087" s="83" cm="1">
        <f t="array" aca="1" ref="AU1087" ca="1">INDEX($F$3:$F$10001,MATCH(AT1087,$F$3:$F$10004,0)-1)</f>
        <v>1300</v>
      </c>
      <c r="AV1087" s="83">
        <f t="shared" ca="1" si="370"/>
        <v>-144</v>
      </c>
      <c r="AW1087" s="83">
        <f t="shared" ca="1" si="371"/>
        <v>-140</v>
      </c>
      <c r="AX1087" s="83">
        <f t="shared" ca="1" si="362"/>
        <v>360</v>
      </c>
      <c r="AY1087" s="83">
        <f t="shared" ca="1" si="363"/>
        <v>350</v>
      </c>
      <c r="AZ1087" s="83">
        <f t="shared" ca="1" si="364"/>
        <v>10</v>
      </c>
      <c r="BA1087" s="83">
        <f t="shared" ca="1" si="365"/>
        <v>355.37519558960531</v>
      </c>
      <c r="BB1087" s="83">
        <f t="shared" ca="1" si="366"/>
        <v>354.62480441039469</v>
      </c>
    </row>
    <row r="1088" spans="1:54" s="81" customFormat="1" x14ac:dyDescent="0.25">
      <c r="A1088" s="79">
        <v>1086</v>
      </c>
      <c r="B1088" s="80">
        <f t="shared" si="355"/>
        <v>18.100000000000001</v>
      </c>
      <c r="C1088" s="79">
        <v>43.1</v>
      </c>
      <c r="D1088" s="79" t="s">
        <v>8</v>
      </c>
      <c r="F1088" s="117"/>
      <c r="G1088" s="117"/>
      <c r="H1088" s="112">
        <f t="shared" si="356"/>
        <v>0</v>
      </c>
      <c r="I1088" s="121"/>
      <c r="J1088" s="92">
        <f t="shared" si="357"/>
        <v>0</v>
      </c>
      <c r="K1088" s="83"/>
      <c r="L1088" s="94">
        <v>1086</v>
      </c>
      <c r="M1088" s="114">
        <f t="shared" ca="1" si="353"/>
        <v>1342.2773096532135</v>
      </c>
      <c r="N1088" s="115">
        <f t="shared" ca="1" si="373"/>
        <v>-142.30890761387147</v>
      </c>
      <c r="O1088" s="83"/>
      <c r="P1088" s="102"/>
      <c r="Q1088" s="102"/>
      <c r="R1088" s="102"/>
      <c r="S1088" s="102"/>
      <c r="T1088" s="83"/>
      <c r="U1088" s="83"/>
      <c r="V1088" s="83"/>
      <c r="W1088" s="83"/>
      <c r="X1088" s="83"/>
      <c r="Y1088" s="83"/>
      <c r="Z1088" s="83"/>
      <c r="AA1088" s="83"/>
      <c r="AB1088" s="83"/>
      <c r="AC1088" s="83">
        <f t="shared" si="368"/>
        <v>0</v>
      </c>
      <c r="AD1088" s="83">
        <f t="shared" si="369"/>
        <v>0</v>
      </c>
      <c r="AE1088" s="83"/>
      <c r="AF1088" s="83">
        <f t="shared" si="358"/>
        <v>0</v>
      </c>
      <c r="AG1088" s="83">
        <f t="shared" si="359"/>
        <v>0</v>
      </c>
      <c r="AH1088" s="83"/>
      <c r="AI1088" s="83"/>
      <c r="AJ1088" s="83"/>
      <c r="AK1088" s="83"/>
      <c r="AL1088" s="83"/>
      <c r="AM1088" s="83"/>
      <c r="AN1088" s="83"/>
      <c r="AO1088" s="83"/>
      <c r="AP1088" s="83"/>
      <c r="AQ1088" s="83">
        <f t="shared" ca="1" si="360"/>
        <v>4</v>
      </c>
      <c r="AR1088" s="83">
        <f t="shared" ca="1" si="361"/>
        <v>-141.69109238612853</v>
      </c>
      <c r="AS1088" s="83">
        <f t="shared" ca="1" si="354"/>
        <v>-142.30890761387147</v>
      </c>
      <c r="AT1088" s="83" cm="1">
        <f t="array" aca="1" ref="AT1088" ca="1">_xlfn.LET(_xlpm.rozsah, $F$3:$F$10001,_xlpm.podminka, (_xlpm.rozsah&gt;M1088)*(ISNUMBER(_xlpm.rozsah)),_xlpm.indexy, IF(_xlpm.podminka, ROW(_xlpm.rozsah)-MIN(ROW(_xlpm.rozsah))+1),_xlpm.prvni, MIN(_xlpm.indexy),_xlpm.finalni, IF(_xlpm.prvni=1, 2, _xlpm.prvni),INDEX(_xlpm.rozsah, _xlpm.finalni))</f>
        <v>1400</v>
      </c>
      <c r="AU1088" s="83" cm="1">
        <f t="array" aca="1" ref="AU1088" ca="1">INDEX($F$3:$F$10001,MATCH(AT1088,$F$3:$F$10004,0)-1)</f>
        <v>1300</v>
      </c>
      <c r="AV1088" s="83">
        <f t="shared" ca="1" si="370"/>
        <v>-144</v>
      </c>
      <c r="AW1088" s="83">
        <f t="shared" ca="1" si="371"/>
        <v>-140</v>
      </c>
      <c r="AX1088" s="83">
        <f t="shared" ca="1" si="362"/>
        <v>360</v>
      </c>
      <c r="AY1088" s="83">
        <f t="shared" ca="1" si="363"/>
        <v>350</v>
      </c>
      <c r="AZ1088" s="83">
        <f t="shared" ca="1" si="364"/>
        <v>10</v>
      </c>
      <c r="BA1088" s="83">
        <f t="shared" ca="1" si="365"/>
        <v>355.77226903467863</v>
      </c>
      <c r="BB1088" s="83">
        <f t="shared" ca="1" si="366"/>
        <v>354.22773096532137</v>
      </c>
    </row>
    <row r="1089" spans="1:54" x14ac:dyDescent="0.25">
      <c r="A1089" s="58">
        <v>1087</v>
      </c>
      <c r="B1089" s="59">
        <f t="shared" si="355"/>
        <v>18.116666666666667</v>
      </c>
      <c r="C1089" s="58">
        <v>42.5</v>
      </c>
      <c r="D1089" s="58">
        <v>25.6</v>
      </c>
      <c r="F1089" s="117"/>
      <c r="G1089" s="117"/>
      <c r="H1089" s="112">
        <f t="shared" si="356"/>
        <v>0</v>
      </c>
      <c r="I1089" s="121"/>
      <c r="J1089" s="92">
        <f t="shared" si="357"/>
        <v>0</v>
      </c>
      <c r="L1089" s="94">
        <v>1087</v>
      </c>
      <c r="M1089" s="114">
        <f t="shared" ca="1" si="353"/>
        <v>1337.5124283123334</v>
      </c>
      <c r="N1089" s="115">
        <f t="shared" ref="N1089:N1095" ca="1" si="374">( IF(ISNUMBER(D1089), D1089,1)/100)*BB1089 - $T$23 + $T$21</f>
        <v>90.560318164795746</v>
      </c>
      <c r="P1089" s="102"/>
      <c r="Q1089" s="102"/>
      <c r="R1089" s="102"/>
      <c r="S1089" s="102"/>
      <c r="AC1089" s="83">
        <f t="shared" si="368"/>
        <v>0</v>
      </c>
      <c r="AD1089" s="83">
        <f t="shared" si="369"/>
        <v>0</v>
      </c>
      <c r="AF1089" s="83">
        <f t="shared" si="358"/>
        <v>0</v>
      </c>
      <c r="AG1089" s="83">
        <f t="shared" si="359"/>
        <v>0</v>
      </c>
      <c r="AQ1089" s="83">
        <f t="shared" ca="1" si="360"/>
        <v>4</v>
      </c>
      <c r="AR1089" s="83">
        <f t="shared" ca="1" si="361"/>
        <v>-141.50049713249334</v>
      </c>
      <c r="AS1089" s="83">
        <f t="shared" ca="1" si="354"/>
        <v>-142.49950286750666</v>
      </c>
      <c r="AT1089" s="83" cm="1">
        <f t="array" aca="1" ref="AT1089" ca="1">_xlfn.LET(_xlpm.rozsah, $F$3:$F$10001,_xlpm.podminka, (_xlpm.rozsah&gt;M1089)*(ISNUMBER(_xlpm.rozsah)),_xlpm.indexy, IF(_xlpm.podminka, ROW(_xlpm.rozsah)-MIN(ROW(_xlpm.rozsah))+1),_xlpm.prvni, MIN(_xlpm.indexy),_xlpm.finalni, IF(_xlpm.prvni=1, 2, _xlpm.prvni),INDEX(_xlpm.rozsah, _xlpm.finalni))</f>
        <v>1400</v>
      </c>
      <c r="AU1089" s="83" cm="1">
        <f t="array" aca="1" ref="AU1089" ca="1">INDEX($F$3:$F$10001,MATCH(AT1089,$F$3:$F$10004,0)-1)</f>
        <v>1300</v>
      </c>
      <c r="AV1089" s="83">
        <f t="shared" ca="1" si="370"/>
        <v>-144</v>
      </c>
      <c r="AW1089" s="83">
        <f t="shared" ca="1" si="371"/>
        <v>-140</v>
      </c>
      <c r="AX1089" s="83">
        <f t="shared" ca="1" si="362"/>
        <v>360</v>
      </c>
      <c r="AY1089" s="83">
        <f t="shared" ca="1" si="363"/>
        <v>350</v>
      </c>
      <c r="AZ1089" s="83">
        <f t="shared" ca="1" si="364"/>
        <v>10</v>
      </c>
      <c r="BA1089" s="83">
        <f t="shared" ca="1" si="365"/>
        <v>356.24875716876664</v>
      </c>
      <c r="BB1089" s="83">
        <f t="shared" ca="1" si="366"/>
        <v>353.75124283123336</v>
      </c>
    </row>
    <row r="1090" spans="1:54" x14ac:dyDescent="0.25">
      <c r="A1090" s="58">
        <v>1088</v>
      </c>
      <c r="B1090" s="59">
        <f t="shared" si="355"/>
        <v>18.133333333333333</v>
      </c>
      <c r="C1090" s="58">
        <v>43.3</v>
      </c>
      <c r="D1090" s="58">
        <v>25.7</v>
      </c>
      <c r="F1090" s="117"/>
      <c r="G1090" s="117"/>
      <c r="H1090" s="112">
        <f t="shared" si="356"/>
        <v>0</v>
      </c>
      <c r="I1090" s="121"/>
      <c r="J1090" s="92">
        <f t="shared" si="357"/>
        <v>0</v>
      </c>
      <c r="L1090" s="94">
        <v>1088</v>
      </c>
      <c r="M1090" s="114">
        <f t="shared" ca="1" si="353"/>
        <v>1343.8656034335067</v>
      </c>
      <c r="N1090" s="115">
        <f t="shared" ca="1" si="374"/>
        <v>91.077346008241122</v>
      </c>
      <c r="P1090" s="102"/>
      <c r="Q1090" s="102"/>
      <c r="R1090" s="102"/>
      <c r="S1090" s="102"/>
      <c r="AC1090" s="83">
        <f t="shared" si="368"/>
        <v>0</v>
      </c>
      <c r="AD1090" s="83">
        <f t="shared" si="369"/>
        <v>0</v>
      </c>
      <c r="AF1090" s="83">
        <f t="shared" si="358"/>
        <v>0</v>
      </c>
      <c r="AG1090" s="83">
        <f t="shared" si="359"/>
        <v>0</v>
      </c>
      <c r="AQ1090" s="83">
        <f t="shared" ca="1" si="360"/>
        <v>4</v>
      </c>
      <c r="AR1090" s="83">
        <f t="shared" ca="1" si="361"/>
        <v>-141.75462413734027</v>
      </c>
      <c r="AS1090" s="83">
        <f t="shared" ca="1" si="354"/>
        <v>-142.24537586265973</v>
      </c>
      <c r="AT1090" s="83" cm="1">
        <f t="array" aca="1" ref="AT1090" ca="1">_xlfn.LET(_xlpm.rozsah, $F$3:$F$10001,_xlpm.podminka, (_xlpm.rozsah&gt;M1090)*(ISNUMBER(_xlpm.rozsah)),_xlpm.indexy, IF(_xlpm.podminka, ROW(_xlpm.rozsah)-MIN(ROW(_xlpm.rozsah))+1),_xlpm.prvni, MIN(_xlpm.indexy),_xlpm.finalni, IF(_xlpm.prvni=1, 2, _xlpm.prvni),INDEX(_xlpm.rozsah, _xlpm.finalni))</f>
        <v>1400</v>
      </c>
      <c r="AU1090" s="83" cm="1">
        <f t="array" aca="1" ref="AU1090" ca="1">INDEX($F$3:$F$10001,MATCH(AT1090,$F$3:$F$10004,0)-1)</f>
        <v>1300</v>
      </c>
      <c r="AV1090" s="83">
        <f t="shared" ca="1" si="370"/>
        <v>-144</v>
      </c>
      <c r="AW1090" s="83">
        <f t="shared" ca="1" si="371"/>
        <v>-140</v>
      </c>
      <c r="AX1090" s="83">
        <f t="shared" ca="1" si="362"/>
        <v>360</v>
      </c>
      <c r="AY1090" s="83">
        <f t="shared" ca="1" si="363"/>
        <v>350</v>
      </c>
      <c r="AZ1090" s="83">
        <f t="shared" ca="1" si="364"/>
        <v>10</v>
      </c>
      <c r="BA1090" s="83">
        <f t="shared" ca="1" si="365"/>
        <v>355.61343965664935</v>
      </c>
      <c r="BB1090" s="83">
        <f t="shared" ca="1" si="366"/>
        <v>354.38656034335065</v>
      </c>
    </row>
    <row r="1091" spans="1:54" x14ac:dyDescent="0.25">
      <c r="A1091" s="58">
        <v>1089</v>
      </c>
      <c r="B1091" s="59">
        <f t="shared" si="355"/>
        <v>18.149999999999999</v>
      </c>
      <c r="C1091" s="58">
        <v>46.3</v>
      </c>
      <c r="D1091" s="58">
        <v>24</v>
      </c>
      <c r="F1091" s="117"/>
      <c r="G1091" s="117"/>
      <c r="H1091" s="112">
        <f t="shared" si="356"/>
        <v>0</v>
      </c>
      <c r="I1091" s="121"/>
      <c r="J1091" s="92">
        <f t="shared" si="357"/>
        <v>0</v>
      </c>
      <c r="L1091" s="94">
        <v>1089</v>
      </c>
      <c r="M1091" s="114">
        <f t="shared" ref="M1091:M1154" ca="1" si="375">(C1091/100)*(0.45*$BE$10+0.45*$BE$13+0.1*$BE$11-MIN($T$25,$BE$3))*2.0327+MIN($T$25,$BE$3)</f>
        <v>1367.6900101379067</v>
      </c>
      <c r="N1091" s="115">
        <f t="shared" ca="1" si="374"/>
        <v>85.624560243309759</v>
      </c>
      <c r="P1091" s="102"/>
      <c r="Q1091" s="102"/>
      <c r="R1091" s="102"/>
      <c r="S1091" s="102"/>
      <c r="AC1091" s="83">
        <f t="shared" si="368"/>
        <v>0</v>
      </c>
      <c r="AD1091" s="83">
        <f t="shared" si="369"/>
        <v>0</v>
      </c>
      <c r="AF1091" s="83">
        <f t="shared" si="358"/>
        <v>0</v>
      </c>
      <c r="AG1091" s="83">
        <f t="shared" si="359"/>
        <v>0</v>
      </c>
      <c r="AQ1091" s="83">
        <f t="shared" ca="1" si="360"/>
        <v>4</v>
      </c>
      <c r="AR1091" s="83">
        <f t="shared" ca="1" si="361"/>
        <v>-142.70760040551627</v>
      </c>
      <c r="AS1091" s="83">
        <f t="shared" ref="AS1091:AS1154" ca="1" si="376">(MIN(AV1091:AW1091)+(((M1091-MIN(AT1091:AU1091))/(MAX(AT1091:AU1091)-MIN(AT1091:AU1091))*(MAX(AV1091:AW1091)-MIN(AV1091:AW1091)))))</f>
        <v>-141.29239959448373</v>
      </c>
      <c r="AT1091" s="83" cm="1">
        <f t="array" aca="1" ref="AT1091" ca="1">_xlfn.LET(_xlpm.rozsah, $F$3:$F$10001,_xlpm.podminka, (_xlpm.rozsah&gt;M1091)*(ISNUMBER(_xlpm.rozsah)),_xlpm.indexy, IF(_xlpm.podminka, ROW(_xlpm.rozsah)-MIN(ROW(_xlpm.rozsah))+1),_xlpm.prvni, MIN(_xlpm.indexy),_xlpm.finalni, IF(_xlpm.prvni=1, 2, _xlpm.prvni),INDEX(_xlpm.rozsah, _xlpm.finalni))</f>
        <v>1400</v>
      </c>
      <c r="AU1091" s="83" cm="1">
        <f t="array" aca="1" ref="AU1091" ca="1">INDEX($F$3:$F$10001,MATCH(AT1091,$F$3:$F$10004,0)-1)</f>
        <v>1300</v>
      </c>
      <c r="AV1091" s="83">
        <f t="shared" ca="1" si="370"/>
        <v>-144</v>
      </c>
      <c r="AW1091" s="83">
        <f t="shared" ca="1" si="371"/>
        <v>-140</v>
      </c>
      <c r="AX1091" s="83">
        <f t="shared" ca="1" si="362"/>
        <v>360</v>
      </c>
      <c r="AY1091" s="83">
        <f t="shared" ca="1" si="363"/>
        <v>350</v>
      </c>
      <c r="AZ1091" s="83">
        <f t="shared" ca="1" si="364"/>
        <v>10</v>
      </c>
      <c r="BA1091" s="83">
        <f t="shared" ca="1" si="365"/>
        <v>353.23099898620933</v>
      </c>
      <c r="BB1091" s="83">
        <f t="shared" ca="1" si="366"/>
        <v>356.76900101379067</v>
      </c>
    </row>
    <row r="1092" spans="1:54" x14ac:dyDescent="0.25">
      <c r="A1092" s="58">
        <v>1090</v>
      </c>
      <c r="B1092" s="59">
        <f t="shared" ref="B1092:B1155" si="377">A1092/60</f>
        <v>18.166666666666668</v>
      </c>
      <c r="C1092" s="58">
        <v>47.8</v>
      </c>
      <c r="D1092" s="58">
        <v>20.6</v>
      </c>
      <c r="F1092" s="117"/>
      <c r="G1092" s="117"/>
      <c r="H1092" s="112">
        <f t="shared" ref="H1092:H1155" si="378">G1092*2*PI()*F1092/60*0.001</f>
        <v>0</v>
      </c>
      <c r="I1092" s="121"/>
      <c r="J1092" s="92">
        <f t="shared" ref="J1092:J1155" si="379">-0.4*G1092</f>
        <v>0</v>
      </c>
      <c r="L1092" s="94">
        <v>1090</v>
      </c>
      <c r="M1092" s="114">
        <f t="shared" ca="1" si="375"/>
        <v>1379.6022134901068</v>
      </c>
      <c r="N1092" s="115">
        <f t="shared" ca="1" si="374"/>
        <v>73.739805597896208</v>
      </c>
      <c r="P1092" s="102"/>
      <c r="Q1092" s="102"/>
      <c r="R1092" s="102"/>
      <c r="S1092" s="102"/>
      <c r="AC1092" s="83">
        <f t="shared" si="368"/>
        <v>0</v>
      </c>
      <c r="AD1092" s="83">
        <f t="shared" si="369"/>
        <v>0</v>
      </c>
      <c r="AF1092" s="83">
        <f t="shared" ref="AF1092:AF1155" si="380">(AL1093-AL1092)*(AK1093+AK1092)/2</f>
        <v>0</v>
      </c>
      <c r="AG1092" s="83">
        <f t="shared" ref="AG1092:AG1155" si="381">(AI1093-AI1092)*(AH1093+AH1092)/2</f>
        <v>0</v>
      </c>
      <c r="AQ1092" s="83">
        <f t="shared" ref="AQ1092:AQ1155" ca="1" si="382">AW1092-AV1092</f>
        <v>4</v>
      </c>
      <c r="AR1092" s="83">
        <f t="shared" ref="AR1092:AR1155" ca="1" si="383">MIN(AV1092:AW1092)+((MAX(AT1092:AU1092)-M1092)/(MAX(AT1092:AU1092)-MIN(AT1092:AU1092)))*(MAX(AV1092:AW1092)-MIN(AV1092:AW1092))</f>
        <v>-143.18408853960426</v>
      </c>
      <c r="AS1092" s="83">
        <f t="shared" ca="1" si="376"/>
        <v>-140.81591146039574</v>
      </c>
      <c r="AT1092" s="83" cm="1">
        <f t="array" aca="1" ref="AT1092" ca="1">_xlfn.LET(_xlpm.rozsah, $F$3:$F$10001,_xlpm.podminka, (_xlpm.rozsah&gt;M1092)*(ISNUMBER(_xlpm.rozsah)),_xlpm.indexy, IF(_xlpm.podminka, ROW(_xlpm.rozsah)-MIN(ROW(_xlpm.rozsah))+1),_xlpm.prvni, MIN(_xlpm.indexy),_xlpm.finalni, IF(_xlpm.prvni=1, 2, _xlpm.prvni),INDEX(_xlpm.rozsah, _xlpm.finalni))</f>
        <v>1400</v>
      </c>
      <c r="AU1092" s="83" cm="1">
        <f t="array" aca="1" ref="AU1092" ca="1">INDEX($F$3:$F$10001,MATCH(AT1092,$F$3:$F$10004,0)-1)</f>
        <v>1300</v>
      </c>
      <c r="AV1092" s="83">
        <f t="shared" ca="1" si="370"/>
        <v>-144</v>
      </c>
      <c r="AW1092" s="83">
        <f t="shared" ca="1" si="371"/>
        <v>-140</v>
      </c>
      <c r="AX1092" s="83">
        <f t="shared" ref="AX1092:AX1155" ca="1" si="384">INDEX($G$2:$G$10001,MATCH(AT1092,$F$2:$F$10001,0))</f>
        <v>360</v>
      </c>
      <c r="AY1092" s="83">
        <f t="shared" ref="AY1092:AY1155" ca="1" si="385">INDEX($G$2:$G$10001,MATCH(AU1092,$F$2:$F$10001,0))</f>
        <v>350</v>
      </c>
      <c r="AZ1092" s="83">
        <f t="shared" ref="AZ1092:AZ1155" ca="1" si="386">AX1092-AY1092</f>
        <v>10</v>
      </c>
      <c r="BA1092" s="83">
        <f t="shared" ref="BA1092:BA1155" ca="1" si="387">MIN(AX1092:AY1092)+((MAX(AT1092:AU1092)-M1092)/(MAX(AT1092:AU1092)-MIN(AT1092:AU1092)))*(MAX(AX1092:AY1092)-MIN(AX1092:AY1092))</f>
        <v>352.03977865098932</v>
      </c>
      <c r="BB1092" s="83">
        <f t="shared" ca="1" si="366"/>
        <v>357.96022134901068</v>
      </c>
    </row>
    <row r="1093" spans="1:54" x14ac:dyDescent="0.25">
      <c r="A1093" s="58">
        <v>1091</v>
      </c>
      <c r="B1093" s="59">
        <f t="shared" si="377"/>
        <v>18.183333333333334</v>
      </c>
      <c r="C1093" s="58">
        <v>47.2</v>
      </c>
      <c r="D1093" s="58">
        <v>3.8</v>
      </c>
      <c r="F1093" s="117"/>
      <c r="G1093" s="117"/>
      <c r="H1093" s="112">
        <f t="shared" si="378"/>
        <v>0</v>
      </c>
      <c r="I1093" s="121"/>
      <c r="J1093" s="92">
        <f t="shared" si="379"/>
        <v>0</v>
      </c>
      <c r="L1093" s="94">
        <v>1091</v>
      </c>
      <c r="M1093" s="114">
        <f t="shared" ca="1" si="375"/>
        <v>1374.8373321492268</v>
      </c>
      <c r="N1093" s="115">
        <f t="shared" ca="1" si="374"/>
        <v>13.584381862167062</v>
      </c>
      <c r="P1093" s="102"/>
      <c r="Q1093" s="102"/>
      <c r="R1093" s="102"/>
      <c r="S1093" s="102"/>
      <c r="AC1093" s="83">
        <f t="shared" si="368"/>
        <v>0</v>
      </c>
      <c r="AD1093" s="83">
        <f t="shared" si="369"/>
        <v>0</v>
      </c>
      <c r="AF1093" s="83">
        <f t="shared" si="380"/>
        <v>0</v>
      </c>
      <c r="AG1093" s="83">
        <f t="shared" si="381"/>
        <v>0</v>
      </c>
      <c r="AQ1093" s="83">
        <f t="shared" ca="1" si="382"/>
        <v>4</v>
      </c>
      <c r="AR1093" s="83">
        <f t="shared" ca="1" si="383"/>
        <v>-142.99349328596907</v>
      </c>
      <c r="AS1093" s="83">
        <f t="shared" ca="1" si="376"/>
        <v>-141.00650671403093</v>
      </c>
      <c r="AT1093" s="83" cm="1">
        <f t="array" aca="1" ref="AT1093" ca="1">_xlfn.LET(_xlpm.rozsah, $F$3:$F$10001,_xlpm.podminka, (_xlpm.rozsah&gt;M1093)*(ISNUMBER(_xlpm.rozsah)),_xlpm.indexy, IF(_xlpm.podminka, ROW(_xlpm.rozsah)-MIN(ROW(_xlpm.rozsah))+1),_xlpm.prvni, MIN(_xlpm.indexy),_xlpm.finalni, IF(_xlpm.prvni=1, 2, _xlpm.prvni),INDEX(_xlpm.rozsah, _xlpm.finalni))</f>
        <v>1400</v>
      </c>
      <c r="AU1093" s="83" cm="1">
        <f t="array" aca="1" ref="AU1093" ca="1">INDEX($F$3:$F$10001,MATCH(AT1093,$F$3:$F$10004,0)-1)</f>
        <v>1300</v>
      </c>
      <c r="AV1093" s="83">
        <f t="shared" ca="1" si="370"/>
        <v>-144</v>
      </c>
      <c r="AW1093" s="83">
        <f t="shared" ca="1" si="371"/>
        <v>-140</v>
      </c>
      <c r="AX1093" s="83">
        <f t="shared" ca="1" si="384"/>
        <v>360</v>
      </c>
      <c r="AY1093" s="83">
        <f t="shared" ca="1" si="385"/>
        <v>350</v>
      </c>
      <c r="AZ1093" s="83">
        <f t="shared" ca="1" si="386"/>
        <v>10</v>
      </c>
      <c r="BA1093" s="83">
        <f t="shared" ca="1" si="387"/>
        <v>352.51626678507733</v>
      </c>
      <c r="BB1093" s="83">
        <f t="shared" ref="BB1093:BB1156" ca="1" si="388">MIN(AX1093:AY1093)+((M1093-MIN(AT1093:AU1093))/(MAX(AT1093:AU1093)-MIN(AT1093:AU1093)))*(MAX(AX1093:AY1093)-MIN(AX1093:AY1093))</f>
        <v>357.48373321492267</v>
      </c>
    </row>
    <row r="1094" spans="1:54" x14ac:dyDescent="0.25">
      <c r="A1094" s="58">
        <v>1092</v>
      </c>
      <c r="B1094" s="59">
        <f t="shared" si="377"/>
        <v>18.2</v>
      </c>
      <c r="C1094" s="58">
        <v>45.6</v>
      </c>
      <c r="D1094" s="58">
        <v>4.4000000000000004</v>
      </c>
      <c r="F1094" s="117"/>
      <c r="G1094" s="117"/>
      <c r="H1094" s="112">
        <f t="shared" si="378"/>
        <v>0</v>
      </c>
      <c r="I1094" s="121"/>
      <c r="J1094" s="92">
        <f t="shared" si="379"/>
        <v>0</v>
      </c>
      <c r="L1094" s="94">
        <v>1092</v>
      </c>
      <c r="M1094" s="114">
        <f t="shared" ca="1" si="375"/>
        <v>1362.1309819068802</v>
      </c>
      <c r="N1094" s="115">
        <f t="shared" ca="1" si="374"/>
        <v>15.673376320390274</v>
      </c>
      <c r="P1094" s="102"/>
      <c r="Q1094" s="102"/>
      <c r="R1094" s="102"/>
      <c r="S1094" s="102"/>
      <c r="AC1094" s="83">
        <f t="shared" si="368"/>
        <v>0</v>
      </c>
      <c r="AD1094" s="83">
        <f t="shared" si="369"/>
        <v>0</v>
      </c>
      <c r="AF1094" s="83">
        <f t="shared" si="380"/>
        <v>0</v>
      </c>
      <c r="AG1094" s="83">
        <f t="shared" si="381"/>
        <v>0</v>
      </c>
      <c r="AQ1094" s="83">
        <f t="shared" ca="1" si="382"/>
        <v>4</v>
      </c>
      <c r="AR1094" s="83">
        <f t="shared" ca="1" si="383"/>
        <v>-142.48523927627519</v>
      </c>
      <c r="AS1094" s="83">
        <f t="shared" ca="1" si="376"/>
        <v>-141.51476072372481</v>
      </c>
      <c r="AT1094" s="83" cm="1">
        <f t="array" aca="1" ref="AT1094" ca="1">_xlfn.LET(_xlpm.rozsah, $F$3:$F$10001,_xlpm.podminka, (_xlpm.rozsah&gt;M1094)*(ISNUMBER(_xlpm.rozsah)),_xlpm.indexy, IF(_xlpm.podminka, ROW(_xlpm.rozsah)-MIN(ROW(_xlpm.rozsah))+1),_xlpm.prvni, MIN(_xlpm.indexy),_xlpm.finalni, IF(_xlpm.prvni=1, 2, _xlpm.prvni),INDEX(_xlpm.rozsah, _xlpm.finalni))</f>
        <v>1400</v>
      </c>
      <c r="AU1094" s="83" cm="1">
        <f t="array" aca="1" ref="AU1094" ca="1">INDEX($F$3:$F$10001,MATCH(AT1094,$F$3:$F$10004,0)-1)</f>
        <v>1300</v>
      </c>
      <c r="AV1094" s="83">
        <f t="shared" ca="1" si="370"/>
        <v>-144</v>
      </c>
      <c r="AW1094" s="83">
        <f t="shared" ca="1" si="371"/>
        <v>-140</v>
      </c>
      <c r="AX1094" s="83">
        <f t="shared" ca="1" si="384"/>
        <v>360</v>
      </c>
      <c r="AY1094" s="83">
        <f t="shared" ca="1" si="385"/>
        <v>350</v>
      </c>
      <c r="AZ1094" s="83">
        <f t="shared" ca="1" si="386"/>
        <v>10</v>
      </c>
      <c r="BA1094" s="83">
        <f t="shared" ca="1" si="387"/>
        <v>353.78690180931198</v>
      </c>
      <c r="BB1094" s="83">
        <f t="shared" ca="1" si="388"/>
        <v>356.21309819068802</v>
      </c>
    </row>
    <row r="1095" spans="1:54" x14ac:dyDescent="0.25">
      <c r="A1095" s="58">
        <v>1093</v>
      </c>
      <c r="B1095" s="59">
        <f t="shared" si="377"/>
        <v>18.216666666666665</v>
      </c>
      <c r="C1095" s="58">
        <v>44.6</v>
      </c>
      <c r="D1095" s="58">
        <v>4.0999999999999996</v>
      </c>
      <c r="F1095" s="117"/>
      <c r="G1095" s="117"/>
      <c r="H1095" s="112">
        <f t="shared" si="378"/>
        <v>0</v>
      </c>
      <c r="I1095" s="121"/>
      <c r="J1095" s="92">
        <f t="shared" si="379"/>
        <v>0</v>
      </c>
      <c r="L1095" s="94">
        <v>1093</v>
      </c>
      <c r="M1095" s="114">
        <f t="shared" ca="1" si="375"/>
        <v>1354.1895130054136</v>
      </c>
      <c r="N1095" s="115">
        <f t="shared" ca="1" si="374"/>
        <v>14.572177003322194</v>
      </c>
      <c r="P1095" s="102"/>
      <c r="Q1095" s="102"/>
      <c r="R1095" s="102"/>
      <c r="S1095" s="102"/>
      <c r="AC1095" s="83">
        <f t="shared" si="368"/>
        <v>0</v>
      </c>
      <c r="AD1095" s="83">
        <f t="shared" si="369"/>
        <v>0</v>
      </c>
      <c r="AF1095" s="83">
        <f t="shared" si="380"/>
        <v>0</v>
      </c>
      <c r="AG1095" s="83">
        <f t="shared" si="381"/>
        <v>0</v>
      </c>
      <c r="AQ1095" s="83">
        <f t="shared" ca="1" si="382"/>
        <v>4</v>
      </c>
      <c r="AR1095" s="83">
        <f t="shared" ca="1" si="383"/>
        <v>-142.16758052021655</v>
      </c>
      <c r="AS1095" s="83">
        <f t="shared" ca="1" si="376"/>
        <v>-141.83241947978345</v>
      </c>
      <c r="AT1095" s="83" cm="1">
        <f t="array" aca="1" ref="AT1095" ca="1">_xlfn.LET(_xlpm.rozsah, $F$3:$F$10001,_xlpm.podminka, (_xlpm.rozsah&gt;M1095)*(ISNUMBER(_xlpm.rozsah)),_xlpm.indexy, IF(_xlpm.podminka, ROW(_xlpm.rozsah)-MIN(ROW(_xlpm.rozsah))+1),_xlpm.prvni, MIN(_xlpm.indexy),_xlpm.finalni, IF(_xlpm.prvni=1, 2, _xlpm.prvni),INDEX(_xlpm.rozsah, _xlpm.finalni))</f>
        <v>1400</v>
      </c>
      <c r="AU1095" s="83" cm="1">
        <f t="array" aca="1" ref="AU1095" ca="1">INDEX($F$3:$F$10001,MATCH(AT1095,$F$3:$F$10004,0)-1)</f>
        <v>1300</v>
      </c>
      <c r="AV1095" s="83">
        <f t="shared" ca="1" si="370"/>
        <v>-144</v>
      </c>
      <c r="AW1095" s="83">
        <f t="shared" ca="1" si="371"/>
        <v>-140</v>
      </c>
      <c r="AX1095" s="83">
        <f t="shared" ca="1" si="384"/>
        <v>360</v>
      </c>
      <c r="AY1095" s="83">
        <f t="shared" ca="1" si="385"/>
        <v>350</v>
      </c>
      <c r="AZ1095" s="83">
        <f t="shared" ca="1" si="386"/>
        <v>10</v>
      </c>
      <c r="BA1095" s="83">
        <f t="shared" ca="1" si="387"/>
        <v>354.58104869945862</v>
      </c>
      <c r="BB1095" s="83">
        <f t="shared" ca="1" si="388"/>
        <v>355.41895130054138</v>
      </c>
    </row>
    <row r="1096" spans="1:54" s="81" customFormat="1" x14ac:dyDescent="0.25">
      <c r="A1096" s="79">
        <v>1094</v>
      </c>
      <c r="B1096" s="80">
        <f t="shared" si="377"/>
        <v>18.233333333333334</v>
      </c>
      <c r="C1096" s="79">
        <v>44.1</v>
      </c>
      <c r="D1096" s="79" t="s">
        <v>8</v>
      </c>
      <c r="F1096" s="117"/>
      <c r="G1096" s="117"/>
      <c r="H1096" s="112">
        <f t="shared" si="378"/>
        <v>0</v>
      </c>
      <c r="I1096" s="121"/>
      <c r="J1096" s="92">
        <f t="shared" si="379"/>
        <v>0</v>
      </c>
      <c r="K1096" s="83"/>
      <c r="L1096" s="94">
        <v>1094</v>
      </c>
      <c r="M1096" s="114">
        <f t="shared" ca="1" si="375"/>
        <v>1350.2187785546803</v>
      </c>
      <c r="N1096" s="115">
        <f ca="1">AS1096</f>
        <v>-141.99124885781279</v>
      </c>
      <c r="O1096" s="83"/>
      <c r="P1096" s="102"/>
      <c r="Q1096" s="102"/>
      <c r="R1096" s="102"/>
      <c r="S1096" s="102"/>
      <c r="T1096" s="83"/>
      <c r="U1096" s="83"/>
      <c r="V1096" s="83"/>
      <c r="W1096" s="83"/>
      <c r="X1096" s="83"/>
      <c r="Y1096" s="83"/>
      <c r="Z1096" s="83"/>
      <c r="AA1096" s="83"/>
      <c r="AB1096" s="83"/>
      <c r="AC1096" s="83">
        <f t="shared" si="368"/>
        <v>0</v>
      </c>
      <c r="AD1096" s="83">
        <f t="shared" si="369"/>
        <v>0</v>
      </c>
      <c r="AE1096" s="83"/>
      <c r="AF1096" s="83">
        <f t="shared" si="380"/>
        <v>0</v>
      </c>
      <c r="AG1096" s="83">
        <f t="shared" si="381"/>
        <v>0</v>
      </c>
      <c r="AH1096" s="83"/>
      <c r="AI1096" s="83"/>
      <c r="AJ1096" s="83"/>
      <c r="AK1096" s="83"/>
      <c r="AL1096" s="83"/>
      <c r="AM1096" s="83"/>
      <c r="AN1096" s="83"/>
      <c r="AO1096" s="83"/>
      <c r="AP1096" s="83"/>
      <c r="AQ1096" s="83">
        <f t="shared" ca="1" si="382"/>
        <v>4</v>
      </c>
      <c r="AR1096" s="83">
        <f t="shared" ca="1" si="383"/>
        <v>-142.00875114218721</v>
      </c>
      <c r="AS1096" s="83">
        <f t="shared" ca="1" si="376"/>
        <v>-141.99124885781279</v>
      </c>
      <c r="AT1096" s="83" cm="1">
        <f t="array" aca="1" ref="AT1096" ca="1">_xlfn.LET(_xlpm.rozsah, $F$3:$F$10001,_xlpm.podminka, (_xlpm.rozsah&gt;M1096)*(ISNUMBER(_xlpm.rozsah)),_xlpm.indexy, IF(_xlpm.podminka, ROW(_xlpm.rozsah)-MIN(ROW(_xlpm.rozsah))+1),_xlpm.prvni, MIN(_xlpm.indexy),_xlpm.finalni, IF(_xlpm.prvni=1, 2, _xlpm.prvni),INDEX(_xlpm.rozsah, _xlpm.finalni))</f>
        <v>1400</v>
      </c>
      <c r="AU1096" s="83" cm="1">
        <f t="array" aca="1" ref="AU1096" ca="1">INDEX($F$3:$F$10001,MATCH(AT1096,$F$3:$F$10004,0)-1)</f>
        <v>1300</v>
      </c>
      <c r="AV1096" s="83">
        <f t="shared" ca="1" si="370"/>
        <v>-144</v>
      </c>
      <c r="AW1096" s="83">
        <f t="shared" ca="1" si="371"/>
        <v>-140</v>
      </c>
      <c r="AX1096" s="83">
        <f t="shared" ca="1" si="384"/>
        <v>360</v>
      </c>
      <c r="AY1096" s="83">
        <f t="shared" ca="1" si="385"/>
        <v>350</v>
      </c>
      <c r="AZ1096" s="83">
        <f t="shared" ca="1" si="386"/>
        <v>10</v>
      </c>
      <c r="BA1096" s="83">
        <f t="shared" ca="1" si="387"/>
        <v>354.97812214453199</v>
      </c>
      <c r="BB1096" s="83">
        <f t="shared" ca="1" si="388"/>
        <v>355.02187785546801</v>
      </c>
    </row>
    <row r="1097" spans="1:54" s="81" customFormat="1" x14ac:dyDescent="0.25">
      <c r="A1097" s="79">
        <v>1095</v>
      </c>
      <c r="B1097" s="80">
        <f t="shared" si="377"/>
        <v>18.25</v>
      </c>
      <c r="C1097" s="79">
        <v>42.9</v>
      </c>
      <c r="D1097" s="79" t="s">
        <v>8</v>
      </c>
      <c r="F1097" s="117"/>
      <c r="G1097" s="117"/>
      <c r="H1097" s="112">
        <f t="shared" si="378"/>
        <v>0</v>
      </c>
      <c r="I1097" s="121"/>
      <c r="J1097" s="92">
        <f t="shared" si="379"/>
        <v>0</v>
      </c>
      <c r="K1097" s="83"/>
      <c r="L1097" s="94">
        <v>1095</v>
      </c>
      <c r="M1097" s="114">
        <f t="shared" ca="1" si="375"/>
        <v>1340.6890158729202</v>
      </c>
      <c r="N1097" s="115">
        <f ca="1">AS1097</f>
        <v>-142.37243936508318</v>
      </c>
      <c r="O1097" s="83"/>
      <c r="P1097" s="102"/>
      <c r="Q1097" s="102"/>
      <c r="R1097" s="102"/>
      <c r="S1097" s="102"/>
      <c r="T1097" s="83"/>
      <c r="U1097" s="83"/>
      <c r="V1097" s="83"/>
      <c r="W1097" s="83"/>
      <c r="X1097" s="83"/>
      <c r="Y1097" s="83"/>
      <c r="Z1097" s="83"/>
      <c r="AA1097" s="83"/>
      <c r="AB1097" s="83"/>
      <c r="AC1097" s="83">
        <f t="shared" si="368"/>
        <v>0</v>
      </c>
      <c r="AD1097" s="83">
        <f t="shared" si="369"/>
        <v>0</v>
      </c>
      <c r="AE1097" s="83"/>
      <c r="AF1097" s="83">
        <f t="shared" si="380"/>
        <v>0</v>
      </c>
      <c r="AG1097" s="83">
        <f t="shared" si="381"/>
        <v>0</v>
      </c>
      <c r="AH1097" s="83"/>
      <c r="AI1097" s="83"/>
      <c r="AJ1097" s="83"/>
      <c r="AK1097" s="83"/>
      <c r="AL1097" s="83"/>
      <c r="AM1097" s="83"/>
      <c r="AN1097" s="83"/>
      <c r="AO1097" s="83"/>
      <c r="AP1097" s="83"/>
      <c r="AQ1097" s="83">
        <f t="shared" ca="1" si="382"/>
        <v>4</v>
      </c>
      <c r="AR1097" s="83">
        <f t="shared" ca="1" si="383"/>
        <v>-141.62756063491682</v>
      </c>
      <c r="AS1097" s="83">
        <f t="shared" ca="1" si="376"/>
        <v>-142.37243936508318</v>
      </c>
      <c r="AT1097" s="83" cm="1">
        <f t="array" aca="1" ref="AT1097" ca="1">_xlfn.LET(_xlpm.rozsah, $F$3:$F$10001,_xlpm.podminka, (_xlpm.rozsah&gt;M1097)*(ISNUMBER(_xlpm.rozsah)),_xlpm.indexy, IF(_xlpm.podminka, ROW(_xlpm.rozsah)-MIN(ROW(_xlpm.rozsah))+1),_xlpm.prvni, MIN(_xlpm.indexy),_xlpm.finalni, IF(_xlpm.prvni=1, 2, _xlpm.prvni),INDEX(_xlpm.rozsah, _xlpm.finalni))</f>
        <v>1400</v>
      </c>
      <c r="AU1097" s="83" cm="1">
        <f t="array" aca="1" ref="AU1097" ca="1">INDEX($F$3:$F$10001,MATCH(AT1097,$F$3:$F$10004,0)-1)</f>
        <v>1300</v>
      </c>
      <c r="AV1097" s="83">
        <f t="shared" ca="1" si="370"/>
        <v>-144</v>
      </c>
      <c r="AW1097" s="83">
        <f t="shared" ca="1" si="371"/>
        <v>-140</v>
      </c>
      <c r="AX1097" s="83">
        <f t="shared" ca="1" si="384"/>
        <v>360</v>
      </c>
      <c r="AY1097" s="83">
        <f t="shared" ca="1" si="385"/>
        <v>350</v>
      </c>
      <c r="AZ1097" s="83">
        <f t="shared" ca="1" si="386"/>
        <v>10</v>
      </c>
      <c r="BA1097" s="83">
        <f t="shared" ca="1" si="387"/>
        <v>355.93109841270797</v>
      </c>
      <c r="BB1097" s="83">
        <f t="shared" ca="1" si="388"/>
        <v>354.06890158729203</v>
      </c>
    </row>
    <row r="1098" spans="1:54" s="81" customFormat="1" x14ac:dyDescent="0.25">
      <c r="A1098" s="79">
        <v>1096</v>
      </c>
      <c r="B1098" s="80">
        <f t="shared" si="377"/>
        <v>18.266666666666666</v>
      </c>
      <c r="C1098" s="79">
        <v>40.9</v>
      </c>
      <c r="D1098" s="79" t="s">
        <v>8</v>
      </c>
      <c r="F1098" s="117"/>
      <c r="G1098" s="117"/>
      <c r="H1098" s="112">
        <f t="shared" si="378"/>
        <v>0</v>
      </c>
      <c r="I1098" s="121"/>
      <c r="J1098" s="92">
        <f t="shared" si="379"/>
        <v>0</v>
      </c>
      <c r="K1098" s="83"/>
      <c r="L1098" s="94">
        <v>1096</v>
      </c>
      <c r="M1098" s="114">
        <f t="shared" ca="1" si="375"/>
        <v>1324.8060780699868</v>
      </c>
      <c r="N1098" s="115">
        <f ca="1">AS1098</f>
        <v>-143.00775687720053</v>
      </c>
      <c r="O1098" s="83"/>
      <c r="P1098" s="102"/>
      <c r="Q1098" s="102"/>
      <c r="R1098" s="102"/>
      <c r="S1098" s="102"/>
      <c r="T1098" s="83"/>
      <c r="U1098" s="83"/>
      <c r="V1098" s="83"/>
      <c r="W1098" s="83"/>
      <c r="X1098" s="83"/>
      <c r="Y1098" s="83"/>
      <c r="Z1098" s="83"/>
      <c r="AA1098" s="83"/>
      <c r="AB1098" s="83"/>
      <c r="AC1098" s="83">
        <f t="shared" si="368"/>
        <v>0</v>
      </c>
      <c r="AD1098" s="83">
        <f t="shared" si="369"/>
        <v>0</v>
      </c>
      <c r="AE1098" s="83"/>
      <c r="AF1098" s="83">
        <f t="shared" si="380"/>
        <v>0</v>
      </c>
      <c r="AG1098" s="83">
        <f t="shared" si="381"/>
        <v>0</v>
      </c>
      <c r="AH1098" s="83"/>
      <c r="AI1098" s="83"/>
      <c r="AJ1098" s="83"/>
      <c r="AK1098" s="83"/>
      <c r="AL1098" s="83"/>
      <c r="AM1098" s="83"/>
      <c r="AN1098" s="83"/>
      <c r="AO1098" s="83"/>
      <c r="AP1098" s="83"/>
      <c r="AQ1098" s="83">
        <f t="shared" ca="1" si="382"/>
        <v>4</v>
      </c>
      <c r="AR1098" s="83">
        <f t="shared" ca="1" si="383"/>
        <v>-140.99224312279947</v>
      </c>
      <c r="AS1098" s="83">
        <f t="shared" ca="1" si="376"/>
        <v>-143.00775687720053</v>
      </c>
      <c r="AT1098" s="83" cm="1">
        <f t="array" aca="1" ref="AT1098" ca="1">_xlfn.LET(_xlpm.rozsah, $F$3:$F$10001,_xlpm.podminka, (_xlpm.rozsah&gt;M1098)*(ISNUMBER(_xlpm.rozsah)),_xlpm.indexy, IF(_xlpm.podminka, ROW(_xlpm.rozsah)-MIN(ROW(_xlpm.rozsah))+1),_xlpm.prvni, MIN(_xlpm.indexy),_xlpm.finalni, IF(_xlpm.prvni=1, 2, _xlpm.prvni),INDEX(_xlpm.rozsah, _xlpm.finalni))</f>
        <v>1400</v>
      </c>
      <c r="AU1098" s="83" cm="1">
        <f t="array" aca="1" ref="AU1098" ca="1">INDEX($F$3:$F$10001,MATCH(AT1098,$F$3:$F$10004,0)-1)</f>
        <v>1300</v>
      </c>
      <c r="AV1098" s="83">
        <f t="shared" ca="1" si="370"/>
        <v>-144</v>
      </c>
      <c r="AW1098" s="83">
        <f t="shared" ca="1" si="371"/>
        <v>-140</v>
      </c>
      <c r="AX1098" s="83">
        <f t="shared" ca="1" si="384"/>
        <v>360</v>
      </c>
      <c r="AY1098" s="83">
        <f t="shared" ca="1" si="385"/>
        <v>350</v>
      </c>
      <c r="AZ1098" s="83">
        <f t="shared" ca="1" si="386"/>
        <v>10</v>
      </c>
      <c r="BA1098" s="83">
        <f t="shared" ca="1" si="387"/>
        <v>357.51939219300129</v>
      </c>
      <c r="BB1098" s="83">
        <f t="shared" ca="1" si="388"/>
        <v>352.48060780699871</v>
      </c>
    </row>
    <row r="1099" spans="1:54" s="81" customFormat="1" x14ac:dyDescent="0.25">
      <c r="A1099" s="79">
        <v>1097</v>
      </c>
      <c r="B1099" s="80">
        <f t="shared" si="377"/>
        <v>18.283333333333335</v>
      </c>
      <c r="C1099" s="79">
        <v>39.200000000000003</v>
      </c>
      <c r="D1099" s="79" t="s">
        <v>8</v>
      </c>
      <c r="F1099" s="117"/>
      <c r="G1099" s="117"/>
      <c r="H1099" s="112">
        <f t="shared" si="378"/>
        <v>0</v>
      </c>
      <c r="I1099" s="121"/>
      <c r="J1099" s="92">
        <f t="shared" si="379"/>
        <v>0</v>
      </c>
      <c r="K1099" s="83"/>
      <c r="L1099" s="94">
        <v>1097</v>
      </c>
      <c r="M1099" s="114">
        <f t="shared" ca="1" si="375"/>
        <v>1311.3055809374935</v>
      </c>
      <c r="N1099" s="115">
        <f ca="1">AS1099</f>
        <v>-143.54777676250026</v>
      </c>
      <c r="O1099" s="83"/>
      <c r="P1099" s="102"/>
      <c r="Q1099" s="102"/>
      <c r="R1099" s="102"/>
      <c r="S1099" s="102"/>
      <c r="T1099" s="83"/>
      <c r="U1099" s="83"/>
      <c r="V1099" s="83"/>
      <c r="W1099" s="83"/>
      <c r="X1099" s="83"/>
      <c r="Y1099" s="83"/>
      <c r="Z1099" s="83"/>
      <c r="AA1099" s="83"/>
      <c r="AB1099" s="83"/>
      <c r="AC1099" s="83">
        <f t="shared" si="368"/>
        <v>0</v>
      </c>
      <c r="AD1099" s="83">
        <f t="shared" si="369"/>
        <v>0</v>
      </c>
      <c r="AE1099" s="83"/>
      <c r="AF1099" s="83">
        <f t="shared" si="380"/>
        <v>0</v>
      </c>
      <c r="AG1099" s="83">
        <f t="shared" si="381"/>
        <v>0</v>
      </c>
      <c r="AH1099" s="83"/>
      <c r="AI1099" s="83"/>
      <c r="AJ1099" s="83"/>
      <c r="AK1099" s="83"/>
      <c r="AL1099" s="83"/>
      <c r="AM1099" s="83"/>
      <c r="AN1099" s="83"/>
      <c r="AO1099" s="83"/>
      <c r="AP1099" s="83"/>
      <c r="AQ1099" s="83">
        <f t="shared" ca="1" si="382"/>
        <v>4</v>
      </c>
      <c r="AR1099" s="83">
        <f t="shared" ca="1" si="383"/>
        <v>-140.45222323749974</v>
      </c>
      <c r="AS1099" s="83">
        <f t="shared" ca="1" si="376"/>
        <v>-143.54777676250026</v>
      </c>
      <c r="AT1099" s="83" cm="1">
        <f t="array" aca="1" ref="AT1099" ca="1">_xlfn.LET(_xlpm.rozsah, $F$3:$F$10001,_xlpm.podminka, (_xlpm.rozsah&gt;M1099)*(ISNUMBER(_xlpm.rozsah)),_xlpm.indexy, IF(_xlpm.podminka, ROW(_xlpm.rozsah)-MIN(ROW(_xlpm.rozsah))+1),_xlpm.prvni, MIN(_xlpm.indexy),_xlpm.finalni, IF(_xlpm.prvni=1, 2, _xlpm.prvni),INDEX(_xlpm.rozsah, _xlpm.finalni))</f>
        <v>1400</v>
      </c>
      <c r="AU1099" s="83" cm="1">
        <f t="array" aca="1" ref="AU1099" ca="1">INDEX($F$3:$F$10001,MATCH(AT1099,$F$3:$F$10004,0)-1)</f>
        <v>1300</v>
      </c>
      <c r="AV1099" s="83">
        <f t="shared" ca="1" si="370"/>
        <v>-144</v>
      </c>
      <c r="AW1099" s="83">
        <f t="shared" ca="1" si="371"/>
        <v>-140</v>
      </c>
      <c r="AX1099" s="83">
        <f t="shared" ca="1" si="384"/>
        <v>360</v>
      </c>
      <c r="AY1099" s="83">
        <f t="shared" ca="1" si="385"/>
        <v>350</v>
      </c>
      <c r="AZ1099" s="83">
        <f t="shared" ca="1" si="386"/>
        <v>10</v>
      </c>
      <c r="BA1099" s="83">
        <f t="shared" ca="1" si="387"/>
        <v>358.86944190625064</v>
      </c>
      <c r="BB1099" s="83">
        <f t="shared" ca="1" si="388"/>
        <v>351.13055809374936</v>
      </c>
    </row>
    <row r="1100" spans="1:54" s="81" customFormat="1" x14ac:dyDescent="0.25">
      <c r="A1100" s="79">
        <v>1098</v>
      </c>
      <c r="B1100" s="80">
        <f t="shared" si="377"/>
        <v>18.3</v>
      </c>
      <c r="C1100" s="79">
        <v>37</v>
      </c>
      <c r="D1100" s="79" t="s">
        <v>8</v>
      </c>
      <c r="F1100" s="117"/>
      <c r="G1100" s="117"/>
      <c r="H1100" s="112">
        <f t="shared" si="378"/>
        <v>0</v>
      </c>
      <c r="I1100" s="121"/>
      <c r="J1100" s="92">
        <f t="shared" si="379"/>
        <v>0</v>
      </c>
      <c r="K1100" s="83"/>
      <c r="L1100" s="94">
        <v>1098</v>
      </c>
      <c r="M1100" s="114">
        <f t="shared" ca="1" si="375"/>
        <v>1293.8343493542668</v>
      </c>
      <c r="N1100" s="115">
        <f ca="1">AS1100</f>
        <v>-128.73987807748799</v>
      </c>
      <c r="O1100" s="83"/>
      <c r="P1100" s="102"/>
      <c r="Q1100" s="102"/>
      <c r="R1100" s="102"/>
      <c r="S1100" s="102"/>
      <c r="T1100" s="83"/>
      <c r="U1100" s="83"/>
      <c r="V1100" s="83"/>
      <c r="W1100" s="83"/>
      <c r="X1100" s="83"/>
      <c r="Y1100" s="83"/>
      <c r="Z1100" s="83"/>
      <c r="AA1100" s="83"/>
      <c r="AB1100" s="83"/>
      <c r="AC1100" s="83">
        <f t="shared" si="368"/>
        <v>0</v>
      </c>
      <c r="AD1100" s="83">
        <f t="shared" si="369"/>
        <v>0</v>
      </c>
      <c r="AE1100" s="83"/>
      <c r="AF1100" s="83">
        <f t="shared" si="380"/>
        <v>0</v>
      </c>
      <c r="AG1100" s="83">
        <f t="shared" si="381"/>
        <v>0</v>
      </c>
      <c r="AH1100" s="83"/>
      <c r="AI1100" s="83"/>
      <c r="AJ1100" s="83"/>
      <c r="AK1100" s="83"/>
      <c r="AL1100" s="83"/>
      <c r="AM1100" s="83"/>
      <c r="AN1100" s="83"/>
      <c r="AO1100" s="83"/>
      <c r="AP1100" s="83"/>
      <c r="AQ1100" s="83">
        <f t="shared" ca="1" si="382"/>
        <v>12</v>
      </c>
      <c r="AR1100" s="83">
        <f t="shared" ca="1" si="383"/>
        <v>-139.26012192251201</v>
      </c>
      <c r="AS1100" s="83">
        <f t="shared" ca="1" si="376"/>
        <v>-128.73987807748799</v>
      </c>
      <c r="AT1100" s="83" cm="1">
        <f t="array" aca="1" ref="AT1100" ca="1">_xlfn.LET(_xlpm.rozsah, $F$3:$F$10001,_xlpm.podminka, (_xlpm.rozsah&gt;M1100)*(ISNUMBER(_xlpm.rozsah)),_xlpm.indexy, IF(_xlpm.podminka, ROW(_xlpm.rozsah)-MIN(ROW(_xlpm.rozsah))+1),_xlpm.prvni, MIN(_xlpm.indexy),_xlpm.finalni, IF(_xlpm.prvni=1, 2, _xlpm.prvni),INDEX(_xlpm.rozsah, _xlpm.finalni))</f>
        <v>1300</v>
      </c>
      <c r="AU1100" s="83" cm="1">
        <f t="array" aca="1" ref="AU1100" ca="1">INDEX($F$3:$F$10001,MATCH(AT1100,$F$3:$F$10004,0)-1)</f>
        <v>1200</v>
      </c>
      <c r="AV1100" s="83">
        <f t="shared" ca="1" si="370"/>
        <v>-140</v>
      </c>
      <c r="AW1100" s="83">
        <f t="shared" ca="1" si="371"/>
        <v>-128</v>
      </c>
      <c r="AX1100" s="83">
        <f t="shared" ca="1" si="384"/>
        <v>350</v>
      </c>
      <c r="AY1100" s="83">
        <f t="shared" ca="1" si="385"/>
        <v>320</v>
      </c>
      <c r="AZ1100" s="83">
        <f t="shared" ca="1" si="386"/>
        <v>30</v>
      </c>
      <c r="BA1100" s="83">
        <f t="shared" ca="1" si="387"/>
        <v>321.84969519371998</v>
      </c>
      <c r="BB1100" s="83">
        <f t="shared" ca="1" si="388"/>
        <v>348.15030480628002</v>
      </c>
    </row>
    <row r="1101" spans="1:54" x14ac:dyDescent="0.25">
      <c r="A1101" s="58">
        <v>1099</v>
      </c>
      <c r="B1101" s="59">
        <f t="shared" si="377"/>
        <v>18.316666666666666</v>
      </c>
      <c r="C1101" s="58">
        <v>35.1</v>
      </c>
      <c r="D1101" s="58">
        <v>2</v>
      </c>
      <c r="F1101" s="117"/>
      <c r="G1101" s="117"/>
      <c r="H1101" s="112">
        <f t="shared" si="378"/>
        <v>0</v>
      </c>
      <c r="I1101" s="121"/>
      <c r="J1101" s="92">
        <f t="shared" si="379"/>
        <v>0</v>
      </c>
      <c r="L1101" s="94">
        <v>1099</v>
      </c>
      <c r="M1101" s="114">
        <f t="shared" ca="1" si="375"/>
        <v>1278.7455584414802</v>
      </c>
      <c r="N1101" s="115">
        <f t="shared" ref="N1101:N1132" ca="1" si="389">( IF(ISNUMBER(D1101),D1101,1)/100)*BB1101 - $T$23 + $T$21</f>
        <v>6.8724733506488818</v>
      </c>
      <c r="P1101" s="102"/>
      <c r="Q1101" s="102"/>
      <c r="R1101" s="102"/>
      <c r="S1101" s="102"/>
      <c r="AC1101" s="83">
        <f t="shared" si="368"/>
        <v>0</v>
      </c>
      <c r="AD1101" s="83">
        <f t="shared" si="369"/>
        <v>0</v>
      </c>
      <c r="AF1101" s="83">
        <f t="shared" si="380"/>
        <v>0</v>
      </c>
      <c r="AG1101" s="83">
        <f t="shared" si="381"/>
        <v>0</v>
      </c>
      <c r="AQ1101" s="83">
        <f t="shared" ca="1" si="382"/>
        <v>12</v>
      </c>
      <c r="AR1101" s="83">
        <f t="shared" ca="1" si="383"/>
        <v>-137.44946701297761</v>
      </c>
      <c r="AS1101" s="83">
        <f t="shared" ca="1" si="376"/>
        <v>-130.55053298702239</v>
      </c>
      <c r="AT1101" s="83" cm="1">
        <f t="array" aca="1" ref="AT1101" ca="1">_xlfn.LET(_xlpm.rozsah, $F$3:$F$10001,_xlpm.podminka, (_xlpm.rozsah&gt;M1101)*(ISNUMBER(_xlpm.rozsah)),_xlpm.indexy, IF(_xlpm.podminka, ROW(_xlpm.rozsah)-MIN(ROW(_xlpm.rozsah))+1),_xlpm.prvni, MIN(_xlpm.indexy),_xlpm.finalni, IF(_xlpm.prvni=1, 2, _xlpm.prvni),INDEX(_xlpm.rozsah, _xlpm.finalni))</f>
        <v>1300</v>
      </c>
      <c r="AU1101" s="83" cm="1">
        <f t="array" aca="1" ref="AU1101" ca="1">INDEX($F$3:$F$10001,MATCH(AT1101,$F$3:$F$10004,0)-1)</f>
        <v>1200</v>
      </c>
      <c r="AV1101" s="83">
        <f t="shared" ca="1" si="370"/>
        <v>-140</v>
      </c>
      <c r="AW1101" s="83">
        <f t="shared" ca="1" si="371"/>
        <v>-128</v>
      </c>
      <c r="AX1101" s="83">
        <f t="shared" ca="1" si="384"/>
        <v>350</v>
      </c>
      <c r="AY1101" s="83">
        <f t="shared" ca="1" si="385"/>
        <v>320</v>
      </c>
      <c r="AZ1101" s="83">
        <f t="shared" ca="1" si="386"/>
        <v>30</v>
      </c>
      <c r="BA1101" s="83">
        <f t="shared" ca="1" si="387"/>
        <v>326.37633246755593</v>
      </c>
      <c r="BB1101" s="83">
        <f t="shared" ca="1" si="388"/>
        <v>343.62366753244407</v>
      </c>
    </row>
    <row r="1102" spans="1:54" x14ac:dyDescent="0.25">
      <c r="A1102" s="58">
        <v>1100</v>
      </c>
      <c r="B1102" s="59">
        <f t="shared" si="377"/>
        <v>18.333333333333332</v>
      </c>
      <c r="C1102" s="58">
        <v>35.6</v>
      </c>
      <c r="D1102" s="58">
        <v>43.3</v>
      </c>
      <c r="F1102" s="117"/>
      <c r="G1102" s="117"/>
      <c r="H1102" s="112">
        <f t="shared" si="378"/>
        <v>0</v>
      </c>
      <c r="I1102" s="121"/>
      <c r="J1102" s="92">
        <f t="shared" si="379"/>
        <v>0</v>
      </c>
      <c r="L1102" s="94">
        <v>1100</v>
      </c>
      <c r="M1102" s="114">
        <f t="shared" ca="1" si="375"/>
        <v>1282.7162928922135</v>
      </c>
      <c r="N1102" s="115">
        <f t="shared" ca="1" si="389"/>
        <v>149.30484644669852</v>
      </c>
      <c r="P1102" s="102"/>
      <c r="Q1102" s="102"/>
      <c r="R1102" s="102"/>
      <c r="S1102" s="102"/>
      <c r="AC1102" s="83">
        <f t="shared" si="368"/>
        <v>0</v>
      </c>
      <c r="AD1102" s="83">
        <f t="shared" si="369"/>
        <v>0</v>
      </c>
      <c r="AF1102" s="83">
        <f t="shared" si="380"/>
        <v>0</v>
      </c>
      <c r="AG1102" s="83">
        <f t="shared" si="381"/>
        <v>0</v>
      </c>
      <c r="AQ1102" s="83">
        <f t="shared" ca="1" si="382"/>
        <v>12</v>
      </c>
      <c r="AR1102" s="83">
        <f t="shared" ca="1" si="383"/>
        <v>-137.92595514706562</v>
      </c>
      <c r="AS1102" s="83">
        <f t="shared" ca="1" si="376"/>
        <v>-130.07404485293438</v>
      </c>
      <c r="AT1102" s="83" cm="1">
        <f t="array" aca="1" ref="AT1102" ca="1">_xlfn.LET(_xlpm.rozsah, $F$3:$F$10001,_xlpm.podminka, (_xlpm.rozsah&gt;M1102)*(ISNUMBER(_xlpm.rozsah)),_xlpm.indexy, IF(_xlpm.podminka, ROW(_xlpm.rozsah)-MIN(ROW(_xlpm.rozsah))+1),_xlpm.prvni, MIN(_xlpm.indexy),_xlpm.finalni, IF(_xlpm.prvni=1, 2, _xlpm.prvni),INDEX(_xlpm.rozsah, _xlpm.finalni))</f>
        <v>1300</v>
      </c>
      <c r="AU1102" s="83" cm="1">
        <f t="array" aca="1" ref="AU1102" ca="1">INDEX($F$3:$F$10001,MATCH(AT1102,$F$3:$F$10004,0)-1)</f>
        <v>1200</v>
      </c>
      <c r="AV1102" s="83">
        <f t="shared" ca="1" si="370"/>
        <v>-140</v>
      </c>
      <c r="AW1102" s="83">
        <f t="shared" ca="1" si="371"/>
        <v>-128</v>
      </c>
      <c r="AX1102" s="83">
        <f t="shared" ca="1" si="384"/>
        <v>350</v>
      </c>
      <c r="AY1102" s="83">
        <f t="shared" ca="1" si="385"/>
        <v>320</v>
      </c>
      <c r="AZ1102" s="83">
        <f t="shared" ca="1" si="386"/>
        <v>30</v>
      </c>
      <c r="BA1102" s="83">
        <f t="shared" ca="1" si="387"/>
        <v>325.18511213233597</v>
      </c>
      <c r="BB1102" s="83">
        <f t="shared" ca="1" si="388"/>
        <v>344.81488786766403</v>
      </c>
    </row>
    <row r="1103" spans="1:54" x14ac:dyDescent="0.25">
      <c r="A1103" s="58">
        <v>1101</v>
      </c>
      <c r="B1103" s="59">
        <f t="shared" si="377"/>
        <v>18.350000000000001</v>
      </c>
      <c r="C1103" s="58">
        <v>38.700000000000003</v>
      </c>
      <c r="D1103" s="58">
        <v>47.6</v>
      </c>
      <c r="F1103" s="117"/>
      <c r="G1103" s="117"/>
      <c r="H1103" s="112">
        <f t="shared" si="378"/>
        <v>0</v>
      </c>
      <c r="I1103" s="121"/>
      <c r="J1103" s="92">
        <f t="shared" si="379"/>
        <v>0</v>
      </c>
      <c r="L1103" s="94">
        <v>1101</v>
      </c>
      <c r="M1103" s="114">
        <f t="shared" ca="1" si="375"/>
        <v>1307.3348464867602</v>
      </c>
      <c r="N1103" s="115">
        <f t="shared" ca="1" si="389"/>
        <v>166.94913869276979</v>
      </c>
      <c r="P1103" s="102"/>
      <c r="Q1103" s="102"/>
      <c r="R1103" s="102"/>
      <c r="S1103" s="102"/>
      <c r="AC1103" s="83">
        <f t="shared" si="368"/>
        <v>0</v>
      </c>
      <c r="AD1103" s="83">
        <f t="shared" si="369"/>
        <v>0</v>
      </c>
      <c r="AF1103" s="83">
        <f t="shared" si="380"/>
        <v>0</v>
      </c>
      <c r="AG1103" s="83">
        <f t="shared" si="381"/>
        <v>0</v>
      </c>
      <c r="AQ1103" s="83">
        <f t="shared" ca="1" si="382"/>
        <v>4</v>
      </c>
      <c r="AR1103" s="83">
        <f t="shared" ca="1" si="383"/>
        <v>-140.2933938594704</v>
      </c>
      <c r="AS1103" s="83">
        <f t="shared" ca="1" si="376"/>
        <v>-143.7066061405296</v>
      </c>
      <c r="AT1103" s="83" cm="1">
        <f t="array" aca="1" ref="AT1103" ca="1">_xlfn.LET(_xlpm.rozsah, $F$3:$F$10001,_xlpm.podminka, (_xlpm.rozsah&gt;M1103)*(ISNUMBER(_xlpm.rozsah)),_xlpm.indexy, IF(_xlpm.podminka, ROW(_xlpm.rozsah)-MIN(ROW(_xlpm.rozsah))+1),_xlpm.prvni, MIN(_xlpm.indexy),_xlpm.finalni, IF(_xlpm.prvni=1, 2, _xlpm.prvni),INDEX(_xlpm.rozsah, _xlpm.finalni))</f>
        <v>1400</v>
      </c>
      <c r="AU1103" s="83" cm="1">
        <f t="array" aca="1" ref="AU1103" ca="1">INDEX($F$3:$F$10001,MATCH(AT1103,$F$3:$F$10004,0)-1)</f>
        <v>1300</v>
      </c>
      <c r="AV1103" s="83">
        <f t="shared" ca="1" si="370"/>
        <v>-144</v>
      </c>
      <c r="AW1103" s="83">
        <f t="shared" ca="1" si="371"/>
        <v>-140</v>
      </c>
      <c r="AX1103" s="83">
        <f t="shared" ca="1" si="384"/>
        <v>360</v>
      </c>
      <c r="AY1103" s="83">
        <f t="shared" ca="1" si="385"/>
        <v>350</v>
      </c>
      <c r="AZ1103" s="83">
        <f t="shared" ca="1" si="386"/>
        <v>10</v>
      </c>
      <c r="BA1103" s="83">
        <f t="shared" ca="1" si="387"/>
        <v>359.26651535132396</v>
      </c>
      <c r="BB1103" s="83">
        <f t="shared" ca="1" si="388"/>
        <v>350.73348464867604</v>
      </c>
    </row>
    <row r="1104" spans="1:54" x14ac:dyDescent="0.25">
      <c r="A1104" s="58">
        <v>1102</v>
      </c>
      <c r="B1104" s="59">
        <f t="shared" si="377"/>
        <v>18.366666666666667</v>
      </c>
      <c r="C1104" s="58">
        <v>41.3</v>
      </c>
      <c r="D1104" s="58">
        <v>40.4</v>
      </c>
      <c r="F1104" s="117"/>
      <c r="G1104" s="117"/>
      <c r="H1104" s="112">
        <f t="shared" si="378"/>
        <v>0</v>
      </c>
      <c r="I1104" s="121"/>
      <c r="J1104" s="92">
        <f t="shared" si="379"/>
        <v>0</v>
      </c>
      <c r="L1104" s="94">
        <v>1102</v>
      </c>
      <c r="M1104" s="114">
        <f t="shared" ca="1" si="375"/>
        <v>1327.9826656305734</v>
      </c>
      <c r="N1104" s="115">
        <f t="shared" ca="1" si="389"/>
        <v>142.53049969147514</v>
      </c>
      <c r="P1104" s="102"/>
      <c r="Q1104" s="102"/>
      <c r="R1104" s="102"/>
      <c r="S1104" s="102"/>
      <c r="AC1104" s="83">
        <f t="shared" si="368"/>
        <v>0</v>
      </c>
      <c r="AD1104" s="83">
        <f t="shared" si="369"/>
        <v>0</v>
      </c>
      <c r="AF1104" s="83">
        <f t="shared" si="380"/>
        <v>0</v>
      </c>
      <c r="AG1104" s="83">
        <f t="shared" si="381"/>
        <v>0</v>
      </c>
      <c r="AQ1104" s="83">
        <f t="shared" ca="1" si="382"/>
        <v>4</v>
      </c>
      <c r="AR1104" s="83">
        <f t="shared" ca="1" si="383"/>
        <v>-141.11930662522295</v>
      </c>
      <c r="AS1104" s="83">
        <f t="shared" ca="1" si="376"/>
        <v>-142.88069337477705</v>
      </c>
      <c r="AT1104" s="83" cm="1">
        <f t="array" aca="1" ref="AT1104" ca="1">_xlfn.LET(_xlpm.rozsah, $F$3:$F$10001,_xlpm.podminka, (_xlpm.rozsah&gt;M1104)*(ISNUMBER(_xlpm.rozsah)),_xlpm.indexy, IF(_xlpm.podminka, ROW(_xlpm.rozsah)-MIN(ROW(_xlpm.rozsah))+1),_xlpm.prvni, MIN(_xlpm.indexy),_xlpm.finalni, IF(_xlpm.prvni=1, 2, _xlpm.prvni),INDEX(_xlpm.rozsah, _xlpm.finalni))</f>
        <v>1400</v>
      </c>
      <c r="AU1104" s="83" cm="1">
        <f t="array" aca="1" ref="AU1104" ca="1">INDEX($F$3:$F$10001,MATCH(AT1104,$F$3:$F$10004,0)-1)</f>
        <v>1300</v>
      </c>
      <c r="AV1104" s="83">
        <f t="shared" ca="1" si="370"/>
        <v>-144</v>
      </c>
      <c r="AW1104" s="83">
        <f t="shared" ca="1" si="371"/>
        <v>-140</v>
      </c>
      <c r="AX1104" s="83">
        <f t="shared" ca="1" si="384"/>
        <v>360</v>
      </c>
      <c r="AY1104" s="83">
        <f t="shared" ca="1" si="385"/>
        <v>350</v>
      </c>
      <c r="AZ1104" s="83">
        <f t="shared" ca="1" si="386"/>
        <v>10</v>
      </c>
      <c r="BA1104" s="83">
        <f t="shared" ca="1" si="387"/>
        <v>357.20173343694267</v>
      </c>
      <c r="BB1104" s="83">
        <f t="shared" ca="1" si="388"/>
        <v>352.79826656305733</v>
      </c>
    </row>
    <row r="1105" spans="1:54" x14ac:dyDescent="0.25">
      <c r="A1105" s="58">
        <v>1103</v>
      </c>
      <c r="B1105" s="59">
        <f t="shared" si="377"/>
        <v>18.383333333333333</v>
      </c>
      <c r="C1105" s="58">
        <v>42.6</v>
      </c>
      <c r="D1105" s="58">
        <v>45.7</v>
      </c>
      <c r="F1105" s="117"/>
      <c r="G1105" s="117"/>
      <c r="H1105" s="112">
        <f t="shared" si="378"/>
        <v>0</v>
      </c>
      <c r="I1105" s="121"/>
      <c r="J1105" s="92">
        <f t="shared" si="379"/>
        <v>0</v>
      </c>
      <c r="L1105" s="94">
        <v>1103</v>
      </c>
      <c r="M1105" s="114">
        <f t="shared" ca="1" si="375"/>
        <v>1338.3065752024802</v>
      </c>
      <c r="N1105" s="115">
        <f t="shared" ca="1" si="389"/>
        <v>161.70061048675333</v>
      </c>
      <c r="P1105" s="102"/>
      <c r="Q1105" s="102"/>
      <c r="R1105" s="102"/>
      <c r="S1105" s="102"/>
      <c r="AC1105" s="83">
        <f t="shared" si="368"/>
        <v>0</v>
      </c>
      <c r="AD1105" s="83">
        <f t="shared" si="369"/>
        <v>0</v>
      </c>
      <c r="AF1105" s="83">
        <f t="shared" si="380"/>
        <v>0</v>
      </c>
      <c r="AG1105" s="83">
        <f t="shared" si="381"/>
        <v>0</v>
      </c>
      <c r="AQ1105" s="83">
        <f t="shared" ca="1" si="382"/>
        <v>4</v>
      </c>
      <c r="AR1105" s="83">
        <f t="shared" ca="1" si="383"/>
        <v>-141.53226300809922</v>
      </c>
      <c r="AS1105" s="83">
        <f t="shared" ca="1" si="376"/>
        <v>-142.46773699190078</v>
      </c>
      <c r="AT1105" s="83" cm="1">
        <f t="array" aca="1" ref="AT1105" ca="1">_xlfn.LET(_xlpm.rozsah, $F$3:$F$10001,_xlpm.podminka, (_xlpm.rozsah&gt;M1105)*(ISNUMBER(_xlpm.rozsah)),_xlpm.indexy, IF(_xlpm.podminka, ROW(_xlpm.rozsah)-MIN(ROW(_xlpm.rozsah))+1),_xlpm.prvni, MIN(_xlpm.indexy),_xlpm.finalni, IF(_xlpm.prvni=1, 2, _xlpm.prvni),INDEX(_xlpm.rozsah, _xlpm.finalni))</f>
        <v>1400</v>
      </c>
      <c r="AU1105" s="83" cm="1">
        <f t="array" aca="1" ref="AU1105" ca="1">INDEX($F$3:$F$10001,MATCH(AT1105,$F$3:$F$10004,0)-1)</f>
        <v>1300</v>
      </c>
      <c r="AV1105" s="83">
        <f t="shared" ca="1" si="370"/>
        <v>-144</v>
      </c>
      <c r="AW1105" s="83">
        <f t="shared" ca="1" si="371"/>
        <v>-140</v>
      </c>
      <c r="AX1105" s="83">
        <f t="shared" ca="1" si="384"/>
        <v>360</v>
      </c>
      <c r="AY1105" s="83">
        <f t="shared" ca="1" si="385"/>
        <v>350</v>
      </c>
      <c r="AZ1105" s="83">
        <f t="shared" ca="1" si="386"/>
        <v>10</v>
      </c>
      <c r="BA1105" s="83">
        <f t="shared" ca="1" si="387"/>
        <v>356.169342479752</v>
      </c>
      <c r="BB1105" s="83">
        <f t="shared" ca="1" si="388"/>
        <v>353.830657520248</v>
      </c>
    </row>
    <row r="1106" spans="1:54" x14ac:dyDescent="0.25">
      <c r="A1106" s="58">
        <v>1104</v>
      </c>
      <c r="B1106" s="59">
        <f t="shared" si="377"/>
        <v>18.399999999999999</v>
      </c>
      <c r="C1106" s="58">
        <v>43.9</v>
      </c>
      <c r="D1106" s="58">
        <v>43.3</v>
      </c>
      <c r="F1106" s="117"/>
      <c r="G1106" s="117"/>
      <c r="H1106" s="112">
        <f t="shared" si="378"/>
        <v>0</v>
      </c>
      <c r="I1106" s="121"/>
      <c r="J1106" s="92">
        <f t="shared" si="379"/>
        <v>0</v>
      </c>
      <c r="L1106" s="94">
        <v>1104</v>
      </c>
      <c r="M1106" s="114">
        <f t="shared" ca="1" si="375"/>
        <v>1348.6304847743868</v>
      </c>
      <c r="N1106" s="115">
        <f t="shared" ca="1" si="389"/>
        <v>153.65569999073094</v>
      </c>
      <c r="P1106" s="102"/>
      <c r="Q1106" s="102"/>
      <c r="R1106" s="102"/>
      <c r="S1106" s="102"/>
      <c r="AC1106" s="83">
        <f t="shared" si="368"/>
        <v>0</v>
      </c>
      <c r="AD1106" s="83">
        <f t="shared" si="369"/>
        <v>0</v>
      </c>
      <c r="AF1106" s="83">
        <f t="shared" si="380"/>
        <v>0</v>
      </c>
      <c r="AG1106" s="83">
        <f t="shared" si="381"/>
        <v>0</v>
      </c>
      <c r="AQ1106" s="83">
        <f t="shared" ca="1" si="382"/>
        <v>4</v>
      </c>
      <c r="AR1106" s="83">
        <f t="shared" ca="1" si="383"/>
        <v>-141.94521939097547</v>
      </c>
      <c r="AS1106" s="83">
        <f t="shared" ca="1" si="376"/>
        <v>-142.05478060902453</v>
      </c>
      <c r="AT1106" s="83" cm="1">
        <f t="array" aca="1" ref="AT1106" ca="1">_xlfn.LET(_xlpm.rozsah, $F$3:$F$10001,_xlpm.podminka, (_xlpm.rozsah&gt;M1106)*(ISNUMBER(_xlpm.rozsah)),_xlpm.indexy, IF(_xlpm.podminka, ROW(_xlpm.rozsah)-MIN(ROW(_xlpm.rozsah))+1),_xlpm.prvni, MIN(_xlpm.indexy),_xlpm.finalni, IF(_xlpm.prvni=1, 2, _xlpm.prvni),INDEX(_xlpm.rozsah, _xlpm.finalni))</f>
        <v>1400</v>
      </c>
      <c r="AU1106" s="83" cm="1">
        <f t="array" aca="1" ref="AU1106" ca="1">INDEX($F$3:$F$10001,MATCH(AT1106,$F$3:$F$10004,0)-1)</f>
        <v>1300</v>
      </c>
      <c r="AV1106" s="83">
        <f t="shared" ca="1" si="370"/>
        <v>-144</v>
      </c>
      <c r="AW1106" s="83">
        <f t="shared" ca="1" si="371"/>
        <v>-140</v>
      </c>
      <c r="AX1106" s="83">
        <f t="shared" ca="1" si="384"/>
        <v>360</v>
      </c>
      <c r="AY1106" s="83">
        <f t="shared" ca="1" si="385"/>
        <v>350</v>
      </c>
      <c r="AZ1106" s="83">
        <f t="shared" ca="1" si="386"/>
        <v>10</v>
      </c>
      <c r="BA1106" s="83">
        <f t="shared" ca="1" si="387"/>
        <v>355.13695152256133</v>
      </c>
      <c r="BB1106" s="83">
        <f t="shared" ca="1" si="388"/>
        <v>354.86304847743867</v>
      </c>
    </row>
    <row r="1107" spans="1:54" x14ac:dyDescent="0.25">
      <c r="A1107" s="58">
        <v>1105</v>
      </c>
      <c r="B1107" s="59">
        <f t="shared" si="377"/>
        <v>18.416666666666668</v>
      </c>
      <c r="C1107" s="58">
        <v>46.9</v>
      </c>
      <c r="D1107" s="58">
        <v>41.2</v>
      </c>
      <c r="F1107" s="117"/>
      <c r="G1107" s="117"/>
      <c r="H1107" s="112">
        <f t="shared" si="378"/>
        <v>0</v>
      </c>
      <c r="I1107" s="121"/>
      <c r="J1107" s="92">
        <f t="shared" si="379"/>
        <v>0</v>
      </c>
      <c r="L1107" s="94">
        <v>1105</v>
      </c>
      <c r="M1107" s="114">
        <f t="shared" ca="1" si="375"/>
        <v>1372.4548914787867</v>
      </c>
      <c r="N1107" s="115">
        <f t="shared" ca="1" si="389"/>
        <v>147.18514152892604</v>
      </c>
      <c r="P1107" s="102"/>
      <c r="Q1107" s="102"/>
      <c r="R1107" s="102"/>
      <c r="S1107" s="102"/>
      <c r="AC1107" s="83">
        <f t="shared" si="368"/>
        <v>0</v>
      </c>
      <c r="AD1107" s="83">
        <f t="shared" si="369"/>
        <v>0</v>
      </c>
      <c r="AF1107" s="83">
        <f t="shared" si="380"/>
        <v>0</v>
      </c>
      <c r="AG1107" s="83">
        <f t="shared" si="381"/>
        <v>0</v>
      </c>
      <c r="AQ1107" s="83">
        <f t="shared" ca="1" si="382"/>
        <v>4</v>
      </c>
      <c r="AR1107" s="83">
        <f t="shared" ca="1" si="383"/>
        <v>-142.89819565915147</v>
      </c>
      <c r="AS1107" s="83">
        <f t="shared" ca="1" si="376"/>
        <v>-141.10180434084853</v>
      </c>
      <c r="AT1107" s="83" cm="1">
        <f t="array" aca="1" ref="AT1107" ca="1">_xlfn.LET(_xlpm.rozsah, $F$3:$F$10001,_xlpm.podminka, (_xlpm.rozsah&gt;M1107)*(ISNUMBER(_xlpm.rozsah)),_xlpm.indexy, IF(_xlpm.podminka, ROW(_xlpm.rozsah)-MIN(ROW(_xlpm.rozsah))+1),_xlpm.prvni, MIN(_xlpm.indexy),_xlpm.finalni, IF(_xlpm.prvni=1, 2, _xlpm.prvni),INDEX(_xlpm.rozsah, _xlpm.finalni))</f>
        <v>1400</v>
      </c>
      <c r="AU1107" s="83" cm="1">
        <f t="array" aca="1" ref="AU1107" ca="1">INDEX($F$3:$F$10001,MATCH(AT1107,$F$3:$F$10004,0)-1)</f>
        <v>1300</v>
      </c>
      <c r="AV1107" s="83">
        <f t="shared" ca="1" si="370"/>
        <v>-144</v>
      </c>
      <c r="AW1107" s="83">
        <f t="shared" ca="1" si="371"/>
        <v>-140</v>
      </c>
      <c r="AX1107" s="83">
        <f t="shared" ca="1" si="384"/>
        <v>360</v>
      </c>
      <c r="AY1107" s="83">
        <f t="shared" ca="1" si="385"/>
        <v>350</v>
      </c>
      <c r="AZ1107" s="83">
        <f t="shared" ca="1" si="386"/>
        <v>10</v>
      </c>
      <c r="BA1107" s="83">
        <f t="shared" ca="1" si="387"/>
        <v>352.75451085212131</v>
      </c>
      <c r="BB1107" s="83">
        <f t="shared" ca="1" si="388"/>
        <v>357.24548914787869</v>
      </c>
    </row>
    <row r="1108" spans="1:54" x14ac:dyDescent="0.25">
      <c r="A1108" s="58">
        <v>1106</v>
      </c>
      <c r="B1108" s="59">
        <f t="shared" si="377"/>
        <v>18.433333333333334</v>
      </c>
      <c r="C1108" s="58">
        <v>52.4</v>
      </c>
      <c r="D1108" s="58">
        <v>40.1</v>
      </c>
      <c r="F1108" s="117"/>
      <c r="G1108" s="117"/>
      <c r="H1108" s="112">
        <f t="shared" si="378"/>
        <v>0</v>
      </c>
      <c r="I1108" s="121"/>
      <c r="J1108" s="92">
        <f t="shared" si="379"/>
        <v>0</v>
      </c>
      <c r="L1108" s="94">
        <v>1106</v>
      </c>
      <c r="M1108" s="114">
        <f t="shared" ca="1" si="375"/>
        <v>1416.1329704368536</v>
      </c>
      <c r="N1108" s="115">
        <f t="shared" ca="1" si="389"/>
        <v>144.36000000000001</v>
      </c>
      <c r="P1108" s="102"/>
      <c r="Q1108" s="102"/>
      <c r="R1108" s="102"/>
      <c r="S1108" s="102"/>
      <c r="AC1108" s="83">
        <f t="shared" si="368"/>
        <v>0</v>
      </c>
      <c r="AD1108" s="83">
        <f t="shared" si="369"/>
        <v>0</v>
      </c>
      <c r="AF1108" s="83">
        <f t="shared" si="380"/>
        <v>0</v>
      </c>
      <c r="AG1108" s="83">
        <f t="shared" si="381"/>
        <v>0</v>
      </c>
      <c r="AQ1108" s="83">
        <f t="shared" ca="1" si="382"/>
        <v>0</v>
      </c>
      <c r="AR1108" s="83">
        <f t="shared" ca="1" si="383"/>
        <v>-144</v>
      </c>
      <c r="AS1108" s="83">
        <f t="shared" ca="1" si="376"/>
        <v>-144</v>
      </c>
      <c r="AT1108" s="83" cm="1">
        <f t="array" aca="1" ref="AT1108" ca="1">_xlfn.LET(_xlpm.rozsah, $F$3:$F$10001,_xlpm.podminka, (_xlpm.rozsah&gt;M1108)*(ISNUMBER(_xlpm.rozsah)),_xlpm.indexy, IF(_xlpm.podminka, ROW(_xlpm.rozsah)-MIN(ROW(_xlpm.rozsah))+1),_xlpm.prvni, MIN(_xlpm.indexy),_xlpm.finalni, IF(_xlpm.prvni=1, 2, _xlpm.prvni),INDEX(_xlpm.rozsah, _xlpm.finalni))</f>
        <v>1500</v>
      </c>
      <c r="AU1108" s="83" cm="1">
        <f t="array" aca="1" ref="AU1108" ca="1">INDEX($F$3:$F$10001,MATCH(AT1108,$F$3:$F$10004,0)-1)</f>
        <v>1400</v>
      </c>
      <c r="AV1108" s="83">
        <f t="shared" ca="1" si="370"/>
        <v>-144</v>
      </c>
      <c r="AW1108" s="83">
        <f t="shared" ca="1" si="371"/>
        <v>-144</v>
      </c>
      <c r="AX1108" s="83">
        <f t="shared" ca="1" si="384"/>
        <v>360</v>
      </c>
      <c r="AY1108" s="83">
        <f t="shared" ca="1" si="385"/>
        <v>360</v>
      </c>
      <c r="AZ1108" s="83">
        <f t="shared" ca="1" si="386"/>
        <v>0</v>
      </c>
      <c r="BA1108" s="83">
        <f t="shared" ca="1" si="387"/>
        <v>360</v>
      </c>
      <c r="BB1108" s="83">
        <f t="shared" ca="1" si="388"/>
        <v>360</v>
      </c>
    </row>
    <row r="1109" spans="1:54" x14ac:dyDescent="0.25">
      <c r="A1109" s="58">
        <v>1107</v>
      </c>
      <c r="B1109" s="59">
        <f t="shared" si="377"/>
        <v>18.45</v>
      </c>
      <c r="C1109" s="58">
        <v>56.3</v>
      </c>
      <c r="D1109" s="58">
        <v>39.299999999999997</v>
      </c>
      <c r="F1109" s="117"/>
      <c r="G1109" s="117"/>
      <c r="H1109" s="112">
        <f t="shared" si="378"/>
        <v>0</v>
      </c>
      <c r="I1109" s="121"/>
      <c r="J1109" s="92">
        <f t="shared" si="379"/>
        <v>0</v>
      </c>
      <c r="L1109" s="94">
        <v>1107</v>
      </c>
      <c r="M1109" s="114">
        <f t="shared" ca="1" si="375"/>
        <v>1447.1046991525736</v>
      </c>
      <c r="N1109" s="115">
        <f t="shared" ca="1" si="389"/>
        <v>141.47999999999999</v>
      </c>
      <c r="P1109" s="102"/>
      <c r="Q1109" s="102"/>
      <c r="R1109" s="102"/>
      <c r="S1109" s="102"/>
      <c r="AC1109" s="83">
        <f t="shared" si="368"/>
        <v>0</v>
      </c>
      <c r="AD1109" s="83">
        <f t="shared" si="369"/>
        <v>0</v>
      </c>
      <c r="AF1109" s="83">
        <f t="shared" si="380"/>
        <v>0</v>
      </c>
      <c r="AG1109" s="83">
        <f t="shared" si="381"/>
        <v>0</v>
      </c>
      <c r="AQ1109" s="83">
        <f t="shared" ca="1" si="382"/>
        <v>0</v>
      </c>
      <c r="AR1109" s="83">
        <f t="shared" ca="1" si="383"/>
        <v>-144</v>
      </c>
      <c r="AS1109" s="83">
        <f t="shared" ca="1" si="376"/>
        <v>-144</v>
      </c>
      <c r="AT1109" s="83" cm="1">
        <f t="array" aca="1" ref="AT1109" ca="1">_xlfn.LET(_xlpm.rozsah, $F$3:$F$10001,_xlpm.podminka, (_xlpm.rozsah&gt;M1109)*(ISNUMBER(_xlpm.rozsah)),_xlpm.indexy, IF(_xlpm.podminka, ROW(_xlpm.rozsah)-MIN(ROW(_xlpm.rozsah))+1),_xlpm.prvni, MIN(_xlpm.indexy),_xlpm.finalni, IF(_xlpm.prvni=1, 2, _xlpm.prvni),INDEX(_xlpm.rozsah, _xlpm.finalni))</f>
        <v>1500</v>
      </c>
      <c r="AU1109" s="83" cm="1">
        <f t="array" aca="1" ref="AU1109" ca="1">INDEX($F$3:$F$10001,MATCH(AT1109,$F$3:$F$10004,0)-1)</f>
        <v>1400</v>
      </c>
      <c r="AV1109" s="83">
        <f t="shared" ca="1" si="370"/>
        <v>-144</v>
      </c>
      <c r="AW1109" s="83">
        <f t="shared" ca="1" si="371"/>
        <v>-144</v>
      </c>
      <c r="AX1109" s="83">
        <f t="shared" ca="1" si="384"/>
        <v>360</v>
      </c>
      <c r="AY1109" s="83">
        <f t="shared" ca="1" si="385"/>
        <v>360</v>
      </c>
      <c r="AZ1109" s="83">
        <f t="shared" ca="1" si="386"/>
        <v>0</v>
      </c>
      <c r="BA1109" s="83">
        <f t="shared" ca="1" si="387"/>
        <v>360</v>
      </c>
      <c r="BB1109" s="83">
        <f t="shared" ca="1" si="388"/>
        <v>360</v>
      </c>
    </row>
    <row r="1110" spans="1:54" x14ac:dyDescent="0.25">
      <c r="A1110" s="58">
        <v>1108</v>
      </c>
      <c r="B1110" s="59">
        <f t="shared" si="377"/>
        <v>18.466666666666665</v>
      </c>
      <c r="C1110" s="58">
        <v>57.4</v>
      </c>
      <c r="D1110" s="58">
        <v>25.5</v>
      </c>
      <c r="F1110" s="117"/>
      <c r="G1110" s="117"/>
      <c r="H1110" s="112">
        <f t="shared" si="378"/>
        <v>0</v>
      </c>
      <c r="I1110" s="121"/>
      <c r="J1110" s="92">
        <f t="shared" si="379"/>
        <v>0</v>
      </c>
      <c r="L1110" s="94">
        <v>1108</v>
      </c>
      <c r="M1110" s="114">
        <f t="shared" ca="1" si="375"/>
        <v>1455.840314944187</v>
      </c>
      <c r="N1110" s="115">
        <f t="shared" ca="1" si="389"/>
        <v>91.8</v>
      </c>
      <c r="P1110" s="102"/>
      <c r="Q1110" s="102"/>
      <c r="R1110" s="102"/>
      <c r="S1110" s="102"/>
      <c r="AC1110" s="83">
        <f t="shared" si="368"/>
        <v>0</v>
      </c>
      <c r="AD1110" s="83">
        <f t="shared" si="369"/>
        <v>0</v>
      </c>
      <c r="AF1110" s="83">
        <f t="shared" si="380"/>
        <v>0</v>
      </c>
      <c r="AG1110" s="83">
        <f t="shared" si="381"/>
        <v>0</v>
      </c>
      <c r="AQ1110" s="83">
        <f t="shared" ca="1" si="382"/>
        <v>0</v>
      </c>
      <c r="AR1110" s="83">
        <f t="shared" ca="1" si="383"/>
        <v>-144</v>
      </c>
      <c r="AS1110" s="83">
        <f t="shared" ca="1" si="376"/>
        <v>-144</v>
      </c>
      <c r="AT1110" s="83" cm="1">
        <f t="array" aca="1" ref="AT1110" ca="1">_xlfn.LET(_xlpm.rozsah, $F$3:$F$10001,_xlpm.podminka, (_xlpm.rozsah&gt;M1110)*(ISNUMBER(_xlpm.rozsah)),_xlpm.indexy, IF(_xlpm.podminka, ROW(_xlpm.rozsah)-MIN(ROW(_xlpm.rozsah))+1),_xlpm.prvni, MIN(_xlpm.indexy),_xlpm.finalni, IF(_xlpm.prvni=1, 2, _xlpm.prvni),INDEX(_xlpm.rozsah, _xlpm.finalni))</f>
        <v>1500</v>
      </c>
      <c r="AU1110" s="83" cm="1">
        <f t="array" aca="1" ref="AU1110" ca="1">INDEX($F$3:$F$10001,MATCH(AT1110,$F$3:$F$10004,0)-1)</f>
        <v>1400</v>
      </c>
      <c r="AV1110" s="83">
        <f t="shared" ca="1" si="370"/>
        <v>-144</v>
      </c>
      <c r="AW1110" s="83">
        <f t="shared" ca="1" si="371"/>
        <v>-144</v>
      </c>
      <c r="AX1110" s="83">
        <f t="shared" ca="1" si="384"/>
        <v>360</v>
      </c>
      <c r="AY1110" s="83">
        <f t="shared" ca="1" si="385"/>
        <v>360</v>
      </c>
      <c r="AZ1110" s="83">
        <f t="shared" ca="1" si="386"/>
        <v>0</v>
      </c>
      <c r="BA1110" s="83">
        <f t="shared" ca="1" si="387"/>
        <v>360</v>
      </c>
      <c r="BB1110" s="83">
        <f t="shared" ca="1" si="388"/>
        <v>360</v>
      </c>
    </row>
    <row r="1111" spans="1:54" x14ac:dyDescent="0.25">
      <c r="A1111" s="58">
        <v>1109</v>
      </c>
      <c r="B1111" s="59">
        <f t="shared" si="377"/>
        <v>18.483333333333334</v>
      </c>
      <c r="C1111" s="58">
        <v>57.2</v>
      </c>
      <c r="D1111" s="58">
        <v>25.4</v>
      </c>
      <c r="F1111" s="117"/>
      <c r="G1111" s="117"/>
      <c r="H1111" s="112">
        <f t="shared" si="378"/>
        <v>0</v>
      </c>
      <c r="I1111" s="121"/>
      <c r="J1111" s="92">
        <f t="shared" si="379"/>
        <v>0</v>
      </c>
      <c r="L1111" s="94">
        <v>1109</v>
      </c>
      <c r="M1111" s="114">
        <f t="shared" ca="1" si="375"/>
        <v>1454.2520211638935</v>
      </c>
      <c r="N1111" s="115">
        <f t="shared" ca="1" si="389"/>
        <v>91.44</v>
      </c>
      <c r="P1111" s="102"/>
      <c r="Q1111" s="102"/>
      <c r="R1111" s="102"/>
      <c r="S1111" s="102"/>
      <c r="AC1111" s="83">
        <f t="shared" si="368"/>
        <v>0</v>
      </c>
      <c r="AD1111" s="83">
        <f t="shared" si="369"/>
        <v>0</v>
      </c>
      <c r="AF1111" s="83">
        <f t="shared" si="380"/>
        <v>0</v>
      </c>
      <c r="AG1111" s="83">
        <f t="shared" si="381"/>
        <v>0</v>
      </c>
      <c r="AQ1111" s="83">
        <f t="shared" ca="1" si="382"/>
        <v>0</v>
      </c>
      <c r="AR1111" s="83">
        <f t="shared" ca="1" si="383"/>
        <v>-144</v>
      </c>
      <c r="AS1111" s="83">
        <f t="shared" ca="1" si="376"/>
        <v>-144</v>
      </c>
      <c r="AT1111" s="83" cm="1">
        <f t="array" aca="1" ref="AT1111" ca="1">_xlfn.LET(_xlpm.rozsah, $F$3:$F$10001,_xlpm.podminka, (_xlpm.rozsah&gt;M1111)*(ISNUMBER(_xlpm.rozsah)),_xlpm.indexy, IF(_xlpm.podminka, ROW(_xlpm.rozsah)-MIN(ROW(_xlpm.rozsah))+1),_xlpm.prvni, MIN(_xlpm.indexy),_xlpm.finalni, IF(_xlpm.prvni=1, 2, _xlpm.prvni),INDEX(_xlpm.rozsah, _xlpm.finalni))</f>
        <v>1500</v>
      </c>
      <c r="AU1111" s="83" cm="1">
        <f t="array" aca="1" ref="AU1111" ca="1">INDEX($F$3:$F$10001,MATCH(AT1111,$F$3:$F$10004,0)-1)</f>
        <v>1400</v>
      </c>
      <c r="AV1111" s="83">
        <f t="shared" ca="1" si="370"/>
        <v>-144</v>
      </c>
      <c r="AW1111" s="83">
        <f t="shared" ca="1" si="371"/>
        <v>-144</v>
      </c>
      <c r="AX1111" s="83">
        <f t="shared" ca="1" si="384"/>
        <v>360</v>
      </c>
      <c r="AY1111" s="83">
        <f t="shared" ca="1" si="385"/>
        <v>360</v>
      </c>
      <c r="AZ1111" s="83">
        <f t="shared" ca="1" si="386"/>
        <v>0</v>
      </c>
      <c r="BA1111" s="83">
        <f t="shared" ca="1" si="387"/>
        <v>360</v>
      </c>
      <c r="BB1111" s="83">
        <f t="shared" ca="1" si="388"/>
        <v>360</v>
      </c>
    </row>
    <row r="1112" spans="1:54" x14ac:dyDescent="0.25">
      <c r="A1112" s="58">
        <v>1110</v>
      </c>
      <c r="B1112" s="59">
        <f t="shared" si="377"/>
        <v>18.5</v>
      </c>
      <c r="C1112" s="58">
        <v>57</v>
      </c>
      <c r="D1112" s="58">
        <v>25.4</v>
      </c>
      <c r="F1112" s="117"/>
      <c r="G1112" s="117"/>
      <c r="H1112" s="112">
        <f t="shared" si="378"/>
        <v>0</v>
      </c>
      <c r="I1112" s="121"/>
      <c r="J1112" s="92">
        <f t="shared" si="379"/>
        <v>0</v>
      </c>
      <c r="L1112" s="94">
        <v>1110</v>
      </c>
      <c r="M1112" s="114">
        <f t="shared" ca="1" si="375"/>
        <v>1452.6637273836002</v>
      </c>
      <c r="N1112" s="115">
        <f t="shared" ca="1" si="389"/>
        <v>91.44</v>
      </c>
      <c r="P1112" s="102"/>
      <c r="Q1112" s="102"/>
      <c r="R1112" s="102"/>
      <c r="S1112" s="102"/>
      <c r="AC1112" s="83">
        <f t="shared" si="368"/>
        <v>0</v>
      </c>
      <c r="AD1112" s="83">
        <f t="shared" si="369"/>
        <v>0</v>
      </c>
      <c r="AF1112" s="83">
        <f t="shared" si="380"/>
        <v>0</v>
      </c>
      <c r="AG1112" s="83">
        <f t="shared" si="381"/>
        <v>0</v>
      </c>
      <c r="AQ1112" s="83">
        <f t="shared" ca="1" si="382"/>
        <v>0</v>
      </c>
      <c r="AR1112" s="83">
        <f t="shared" ca="1" si="383"/>
        <v>-144</v>
      </c>
      <c r="AS1112" s="83">
        <f t="shared" ca="1" si="376"/>
        <v>-144</v>
      </c>
      <c r="AT1112" s="83" cm="1">
        <f t="array" aca="1" ref="AT1112" ca="1">_xlfn.LET(_xlpm.rozsah, $F$3:$F$10001,_xlpm.podminka, (_xlpm.rozsah&gt;M1112)*(ISNUMBER(_xlpm.rozsah)),_xlpm.indexy, IF(_xlpm.podminka, ROW(_xlpm.rozsah)-MIN(ROW(_xlpm.rozsah))+1),_xlpm.prvni, MIN(_xlpm.indexy),_xlpm.finalni, IF(_xlpm.prvni=1, 2, _xlpm.prvni),INDEX(_xlpm.rozsah, _xlpm.finalni))</f>
        <v>1500</v>
      </c>
      <c r="AU1112" s="83" cm="1">
        <f t="array" aca="1" ref="AU1112" ca="1">INDEX($F$3:$F$10001,MATCH(AT1112,$F$3:$F$10004,0)-1)</f>
        <v>1400</v>
      </c>
      <c r="AV1112" s="83">
        <f t="shared" ca="1" si="370"/>
        <v>-144</v>
      </c>
      <c r="AW1112" s="83">
        <f t="shared" ca="1" si="371"/>
        <v>-144</v>
      </c>
      <c r="AX1112" s="83">
        <f t="shared" ca="1" si="384"/>
        <v>360</v>
      </c>
      <c r="AY1112" s="83">
        <f t="shared" ca="1" si="385"/>
        <v>360</v>
      </c>
      <c r="AZ1112" s="83">
        <f t="shared" ca="1" si="386"/>
        <v>0</v>
      </c>
      <c r="BA1112" s="83">
        <f t="shared" ca="1" si="387"/>
        <v>360</v>
      </c>
      <c r="BB1112" s="83">
        <f t="shared" ca="1" si="388"/>
        <v>360</v>
      </c>
    </row>
    <row r="1113" spans="1:54" x14ac:dyDescent="0.25">
      <c r="A1113" s="58">
        <v>1111</v>
      </c>
      <c r="B1113" s="59">
        <f t="shared" si="377"/>
        <v>18.516666666666666</v>
      </c>
      <c r="C1113" s="58">
        <v>56.8</v>
      </c>
      <c r="D1113" s="58">
        <v>25.3</v>
      </c>
      <c r="F1113" s="117"/>
      <c r="G1113" s="117"/>
      <c r="H1113" s="112">
        <f t="shared" si="378"/>
        <v>0</v>
      </c>
      <c r="I1113" s="121"/>
      <c r="J1113" s="92">
        <f t="shared" si="379"/>
        <v>0</v>
      </c>
      <c r="L1113" s="94">
        <v>1111</v>
      </c>
      <c r="M1113" s="114">
        <f t="shared" ca="1" si="375"/>
        <v>1451.0754336033069</v>
      </c>
      <c r="N1113" s="115">
        <f t="shared" ca="1" si="389"/>
        <v>91.08</v>
      </c>
      <c r="P1113" s="102"/>
      <c r="Q1113" s="102"/>
      <c r="R1113" s="102"/>
      <c r="S1113" s="102"/>
      <c r="AC1113" s="83">
        <f t="shared" ref="AC1113:AC1176" si="390">AG1113</f>
        <v>0</v>
      </c>
      <c r="AD1113" s="83">
        <f t="shared" si="369"/>
        <v>0</v>
      </c>
      <c r="AF1113" s="83">
        <f t="shared" si="380"/>
        <v>0</v>
      </c>
      <c r="AG1113" s="83">
        <f t="shared" si="381"/>
        <v>0</v>
      </c>
      <c r="AQ1113" s="83">
        <f t="shared" ca="1" si="382"/>
        <v>0</v>
      </c>
      <c r="AR1113" s="83">
        <f t="shared" ca="1" si="383"/>
        <v>-144</v>
      </c>
      <c r="AS1113" s="83">
        <f t="shared" ca="1" si="376"/>
        <v>-144</v>
      </c>
      <c r="AT1113" s="83" cm="1">
        <f t="array" aca="1" ref="AT1113" ca="1">_xlfn.LET(_xlpm.rozsah, $F$3:$F$10001,_xlpm.podminka, (_xlpm.rozsah&gt;M1113)*(ISNUMBER(_xlpm.rozsah)),_xlpm.indexy, IF(_xlpm.podminka, ROW(_xlpm.rozsah)-MIN(ROW(_xlpm.rozsah))+1),_xlpm.prvni, MIN(_xlpm.indexy),_xlpm.finalni, IF(_xlpm.prvni=1, 2, _xlpm.prvni),INDEX(_xlpm.rozsah, _xlpm.finalni))</f>
        <v>1500</v>
      </c>
      <c r="AU1113" s="83" cm="1">
        <f t="array" aca="1" ref="AU1113" ca="1">INDEX($F$3:$F$10001,MATCH(AT1113,$F$3:$F$10004,0)-1)</f>
        <v>1400</v>
      </c>
      <c r="AV1113" s="83">
        <f t="shared" ca="1" si="370"/>
        <v>-144</v>
      </c>
      <c r="AW1113" s="83">
        <f t="shared" ca="1" si="371"/>
        <v>-144</v>
      </c>
      <c r="AX1113" s="83">
        <f t="shared" ca="1" si="384"/>
        <v>360</v>
      </c>
      <c r="AY1113" s="83">
        <f t="shared" ca="1" si="385"/>
        <v>360</v>
      </c>
      <c r="AZ1113" s="83">
        <f t="shared" ca="1" si="386"/>
        <v>0</v>
      </c>
      <c r="BA1113" s="83">
        <f t="shared" ca="1" si="387"/>
        <v>360</v>
      </c>
      <c r="BB1113" s="83">
        <f t="shared" ca="1" si="388"/>
        <v>360</v>
      </c>
    </row>
    <row r="1114" spans="1:54" x14ac:dyDescent="0.25">
      <c r="A1114" s="58">
        <v>1112</v>
      </c>
      <c r="B1114" s="59">
        <f t="shared" si="377"/>
        <v>18.533333333333335</v>
      </c>
      <c r="C1114" s="58">
        <v>56.3</v>
      </c>
      <c r="D1114" s="58">
        <v>25.3</v>
      </c>
      <c r="F1114" s="117"/>
      <c r="G1114" s="117"/>
      <c r="H1114" s="112">
        <f t="shared" si="378"/>
        <v>0</v>
      </c>
      <c r="I1114" s="121"/>
      <c r="J1114" s="92">
        <f t="shared" si="379"/>
        <v>0</v>
      </c>
      <c r="L1114" s="94">
        <v>1112</v>
      </c>
      <c r="M1114" s="114">
        <f t="shared" ca="1" si="375"/>
        <v>1447.1046991525736</v>
      </c>
      <c r="N1114" s="115">
        <f t="shared" ca="1" si="389"/>
        <v>91.08</v>
      </c>
      <c r="P1114" s="102"/>
      <c r="Q1114" s="102"/>
      <c r="R1114" s="102"/>
      <c r="S1114" s="102"/>
      <c r="AC1114" s="83">
        <f t="shared" si="390"/>
        <v>0</v>
      </c>
      <c r="AD1114" s="83">
        <f t="shared" ref="AD1114:AD1177" si="391">AD1113+AC1114</f>
        <v>0</v>
      </c>
      <c r="AF1114" s="83">
        <f t="shared" si="380"/>
        <v>0</v>
      </c>
      <c r="AG1114" s="83">
        <f t="shared" si="381"/>
        <v>0</v>
      </c>
      <c r="AQ1114" s="83">
        <f t="shared" ca="1" si="382"/>
        <v>0</v>
      </c>
      <c r="AR1114" s="83">
        <f t="shared" ca="1" si="383"/>
        <v>-144</v>
      </c>
      <c r="AS1114" s="83">
        <f t="shared" ca="1" si="376"/>
        <v>-144</v>
      </c>
      <c r="AT1114" s="83" cm="1">
        <f t="array" aca="1" ref="AT1114" ca="1">_xlfn.LET(_xlpm.rozsah, $F$3:$F$10001,_xlpm.podminka, (_xlpm.rozsah&gt;M1114)*(ISNUMBER(_xlpm.rozsah)),_xlpm.indexy, IF(_xlpm.podminka, ROW(_xlpm.rozsah)-MIN(ROW(_xlpm.rozsah))+1),_xlpm.prvni, MIN(_xlpm.indexy),_xlpm.finalni, IF(_xlpm.prvni=1, 2, _xlpm.prvni),INDEX(_xlpm.rozsah, _xlpm.finalni))</f>
        <v>1500</v>
      </c>
      <c r="AU1114" s="83" cm="1">
        <f t="array" aca="1" ref="AU1114" ca="1">INDEX($F$3:$F$10001,MATCH(AT1114,$F$3:$F$10004,0)-1)</f>
        <v>1400</v>
      </c>
      <c r="AV1114" s="83">
        <f t="shared" ca="1" si="370"/>
        <v>-144</v>
      </c>
      <c r="AW1114" s="83">
        <f t="shared" ca="1" si="371"/>
        <v>-144</v>
      </c>
      <c r="AX1114" s="83">
        <f t="shared" ca="1" si="384"/>
        <v>360</v>
      </c>
      <c r="AY1114" s="83">
        <f t="shared" ca="1" si="385"/>
        <v>360</v>
      </c>
      <c r="AZ1114" s="83">
        <f t="shared" ca="1" si="386"/>
        <v>0</v>
      </c>
      <c r="BA1114" s="83">
        <f t="shared" ca="1" si="387"/>
        <v>360</v>
      </c>
      <c r="BB1114" s="83">
        <f t="shared" ca="1" si="388"/>
        <v>360</v>
      </c>
    </row>
    <row r="1115" spans="1:54" x14ac:dyDescent="0.25">
      <c r="A1115" s="58">
        <v>1113</v>
      </c>
      <c r="B1115" s="59">
        <f t="shared" si="377"/>
        <v>18.55</v>
      </c>
      <c r="C1115" s="58">
        <v>55.6</v>
      </c>
      <c r="D1115" s="58">
        <v>25.2</v>
      </c>
      <c r="F1115" s="117"/>
      <c r="G1115" s="117"/>
      <c r="H1115" s="112">
        <f t="shared" si="378"/>
        <v>0</v>
      </c>
      <c r="I1115" s="121"/>
      <c r="J1115" s="92">
        <f t="shared" si="379"/>
        <v>0</v>
      </c>
      <c r="L1115" s="94">
        <v>1113</v>
      </c>
      <c r="M1115" s="114">
        <f t="shared" ca="1" si="375"/>
        <v>1441.5456709215468</v>
      </c>
      <c r="N1115" s="115">
        <f t="shared" ca="1" si="389"/>
        <v>90.72</v>
      </c>
      <c r="P1115" s="102"/>
      <c r="Q1115" s="102"/>
      <c r="R1115" s="102"/>
      <c r="S1115" s="102"/>
      <c r="AC1115" s="83">
        <f t="shared" si="390"/>
        <v>0</v>
      </c>
      <c r="AD1115" s="83">
        <f t="shared" si="391"/>
        <v>0</v>
      </c>
      <c r="AF1115" s="83">
        <f t="shared" si="380"/>
        <v>0</v>
      </c>
      <c r="AG1115" s="83">
        <f t="shared" si="381"/>
        <v>0</v>
      </c>
      <c r="AQ1115" s="83">
        <f t="shared" ca="1" si="382"/>
        <v>0</v>
      </c>
      <c r="AR1115" s="83">
        <f t="shared" ca="1" si="383"/>
        <v>-144</v>
      </c>
      <c r="AS1115" s="83">
        <f t="shared" ca="1" si="376"/>
        <v>-144</v>
      </c>
      <c r="AT1115" s="83" cm="1">
        <f t="array" aca="1" ref="AT1115" ca="1">_xlfn.LET(_xlpm.rozsah, $F$3:$F$10001,_xlpm.podminka, (_xlpm.rozsah&gt;M1115)*(ISNUMBER(_xlpm.rozsah)),_xlpm.indexy, IF(_xlpm.podminka, ROW(_xlpm.rozsah)-MIN(ROW(_xlpm.rozsah))+1),_xlpm.prvni, MIN(_xlpm.indexy),_xlpm.finalni, IF(_xlpm.prvni=1, 2, _xlpm.prvni),INDEX(_xlpm.rozsah, _xlpm.finalni))</f>
        <v>1500</v>
      </c>
      <c r="AU1115" s="83" cm="1">
        <f t="array" aca="1" ref="AU1115" ca="1">INDEX($F$3:$F$10001,MATCH(AT1115,$F$3:$F$10004,0)-1)</f>
        <v>1400</v>
      </c>
      <c r="AV1115" s="83">
        <f t="shared" ca="1" si="370"/>
        <v>-144</v>
      </c>
      <c r="AW1115" s="83">
        <f t="shared" ca="1" si="371"/>
        <v>-144</v>
      </c>
      <c r="AX1115" s="83">
        <f t="shared" ca="1" si="384"/>
        <v>360</v>
      </c>
      <c r="AY1115" s="83">
        <f t="shared" ca="1" si="385"/>
        <v>360</v>
      </c>
      <c r="AZ1115" s="83">
        <f t="shared" ca="1" si="386"/>
        <v>0</v>
      </c>
      <c r="BA1115" s="83">
        <f t="shared" ca="1" si="387"/>
        <v>360</v>
      </c>
      <c r="BB1115" s="83">
        <f t="shared" ca="1" si="388"/>
        <v>360</v>
      </c>
    </row>
    <row r="1116" spans="1:54" x14ac:dyDescent="0.25">
      <c r="A1116" s="58">
        <v>1114</v>
      </c>
      <c r="B1116" s="59">
        <f t="shared" si="377"/>
        <v>18.566666666666666</v>
      </c>
      <c r="C1116" s="58">
        <v>56.2</v>
      </c>
      <c r="D1116" s="58">
        <v>25.2</v>
      </c>
      <c r="F1116" s="117"/>
      <c r="G1116" s="117"/>
      <c r="H1116" s="112">
        <f t="shared" si="378"/>
        <v>0</v>
      </c>
      <c r="I1116" s="121"/>
      <c r="J1116" s="92">
        <f t="shared" si="379"/>
        <v>0</v>
      </c>
      <c r="L1116" s="94">
        <v>1114</v>
      </c>
      <c r="M1116" s="114">
        <f t="shared" ca="1" si="375"/>
        <v>1446.3105522624269</v>
      </c>
      <c r="N1116" s="115">
        <f t="shared" ca="1" si="389"/>
        <v>90.72</v>
      </c>
      <c r="P1116" s="102"/>
      <c r="Q1116" s="102"/>
      <c r="R1116" s="102"/>
      <c r="S1116" s="102"/>
      <c r="AC1116" s="83">
        <f t="shared" si="390"/>
        <v>0</v>
      </c>
      <c r="AD1116" s="83">
        <f t="shared" si="391"/>
        <v>0</v>
      </c>
      <c r="AF1116" s="83">
        <f t="shared" si="380"/>
        <v>0</v>
      </c>
      <c r="AG1116" s="83">
        <f t="shared" si="381"/>
        <v>0</v>
      </c>
      <c r="AQ1116" s="83">
        <f t="shared" ca="1" si="382"/>
        <v>0</v>
      </c>
      <c r="AR1116" s="83">
        <f t="shared" ca="1" si="383"/>
        <v>-144</v>
      </c>
      <c r="AS1116" s="83">
        <f t="shared" ca="1" si="376"/>
        <v>-144</v>
      </c>
      <c r="AT1116" s="83" cm="1">
        <f t="array" aca="1" ref="AT1116" ca="1">_xlfn.LET(_xlpm.rozsah, $F$3:$F$10001,_xlpm.podminka, (_xlpm.rozsah&gt;M1116)*(ISNUMBER(_xlpm.rozsah)),_xlpm.indexy, IF(_xlpm.podminka, ROW(_xlpm.rozsah)-MIN(ROW(_xlpm.rozsah))+1),_xlpm.prvni, MIN(_xlpm.indexy),_xlpm.finalni, IF(_xlpm.prvni=1, 2, _xlpm.prvni),INDEX(_xlpm.rozsah, _xlpm.finalni))</f>
        <v>1500</v>
      </c>
      <c r="AU1116" s="83" cm="1">
        <f t="array" aca="1" ref="AU1116" ca="1">INDEX($F$3:$F$10001,MATCH(AT1116,$F$3:$F$10004,0)-1)</f>
        <v>1400</v>
      </c>
      <c r="AV1116" s="83">
        <f t="shared" ca="1" si="370"/>
        <v>-144</v>
      </c>
      <c r="AW1116" s="83">
        <f t="shared" ca="1" si="371"/>
        <v>-144</v>
      </c>
      <c r="AX1116" s="83">
        <f t="shared" ca="1" si="384"/>
        <v>360</v>
      </c>
      <c r="AY1116" s="83">
        <f t="shared" ca="1" si="385"/>
        <v>360</v>
      </c>
      <c r="AZ1116" s="83">
        <f t="shared" ca="1" si="386"/>
        <v>0</v>
      </c>
      <c r="BA1116" s="83">
        <f t="shared" ca="1" si="387"/>
        <v>360</v>
      </c>
      <c r="BB1116" s="83">
        <f t="shared" ca="1" si="388"/>
        <v>360</v>
      </c>
    </row>
    <row r="1117" spans="1:54" x14ac:dyDescent="0.25">
      <c r="A1117" s="58">
        <v>1115</v>
      </c>
      <c r="B1117" s="59">
        <f t="shared" si="377"/>
        <v>18.583333333333332</v>
      </c>
      <c r="C1117" s="58">
        <v>58</v>
      </c>
      <c r="D1117" s="58">
        <v>12.4</v>
      </c>
      <c r="F1117" s="117"/>
      <c r="G1117" s="117"/>
      <c r="H1117" s="112">
        <f t="shared" si="378"/>
        <v>0</v>
      </c>
      <c r="I1117" s="121"/>
      <c r="J1117" s="92">
        <f t="shared" si="379"/>
        <v>0</v>
      </c>
      <c r="L1117" s="94">
        <v>1115</v>
      </c>
      <c r="M1117" s="114">
        <f t="shared" ca="1" si="375"/>
        <v>1460.6051962850668</v>
      </c>
      <c r="N1117" s="115">
        <f t="shared" ca="1" si="389"/>
        <v>44.64</v>
      </c>
      <c r="P1117" s="102"/>
      <c r="Q1117" s="102"/>
      <c r="R1117" s="102"/>
      <c r="S1117" s="102"/>
      <c r="AC1117" s="83">
        <f t="shared" si="390"/>
        <v>0</v>
      </c>
      <c r="AD1117" s="83">
        <f t="shared" si="391"/>
        <v>0</v>
      </c>
      <c r="AF1117" s="83">
        <f t="shared" si="380"/>
        <v>0</v>
      </c>
      <c r="AG1117" s="83">
        <f t="shared" si="381"/>
        <v>0</v>
      </c>
      <c r="AQ1117" s="83">
        <f t="shared" ca="1" si="382"/>
        <v>0</v>
      </c>
      <c r="AR1117" s="83">
        <f t="shared" ca="1" si="383"/>
        <v>-144</v>
      </c>
      <c r="AS1117" s="83">
        <f t="shared" ca="1" si="376"/>
        <v>-144</v>
      </c>
      <c r="AT1117" s="83" cm="1">
        <f t="array" aca="1" ref="AT1117" ca="1">_xlfn.LET(_xlpm.rozsah, $F$3:$F$10001,_xlpm.podminka, (_xlpm.rozsah&gt;M1117)*(ISNUMBER(_xlpm.rozsah)),_xlpm.indexy, IF(_xlpm.podminka, ROW(_xlpm.rozsah)-MIN(ROW(_xlpm.rozsah))+1),_xlpm.prvni, MIN(_xlpm.indexy),_xlpm.finalni, IF(_xlpm.prvni=1, 2, _xlpm.prvni),INDEX(_xlpm.rozsah, _xlpm.finalni))</f>
        <v>1500</v>
      </c>
      <c r="AU1117" s="83" cm="1">
        <f t="array" aca="1" ref="AU1117" ca="1">INDEX($F$3:$F$10001,MATCH(AT1117,$F$3:$F$10004,0)-1)</f>
        <v>1400</v>
      </c>
      <c r="AV1117" s="83">
        <f t="shared" ca="1" si="370"/>
        <v>-144</v>
      </c>
      <c r="AW1117" s="83">
        <f t="shared" ca="1" si="371"/>
        <v>-144</v>
      </c>
      <c r="AX1117" s="83">
        <f t="shared" ca="1" si="384"/>
        <v>360</v>
      </c>
      <c r="AY1117" s="83">
        <f t="shared" ca="1" si="385"/>
        <v>360</v>
      </c>
      <c r="AZ1117" s="83">
        <f t="shared" ca="1" si="386"/>
        <v>0</v>
      </c>
      <c r="BA1117" s="83">
        <f t="shared" ca="1" si="387"/>
        <v>360</v>
      </c>
      <c r="BB1117" s="83">
        <f t="shared" ca="1" si="388"/>
        <v>360</v>
      </c>
    </row>
    <row r="1118" spans="1:54" x14ac:dyDescent="0.25">
      <c r="A1118" s="58">
        <v>1116</v>
      </c>
      <c r="B1118" s="59">
        <f t="shared" si="377"/>
        <v>18.600000000000001</v>
      </c>
      <c r="C1118" s="58">
        <v>43.4</v>
      </c>
      <c r="D1118" s="58">
        <v>0</v>
      </c>
      <c r="F1118" s="117"/>
      <c r="G1118" s="117"/>
      <c r="H1118" s="112">
        <f t="shared" si="378"/>
        <v>0</v>
      </c>
      <c r="I1118" s="121"/>
      <c r="J1118" s="92">
        <f t="shared" si="379"/>
        <v>0</v>
      </c>
      <c r="L1118" s="94">
        <v>1116</v>
      </c>
      <c r="M1118" s="114">
        <f t="shared" ca="1" si="375"/>
        <v>1344.6597503236535</v>
      </c>
      <c r="N1118" s="115">
        <f t="shared" ca="1" si="389"/>
        <v>0</v>
      </c>
      <c r="P1118" s="102"/>
      <c r="Q1118" s="102"/>
      <c r="R1118" s="102"/>
      <c r="S1118" s="102"/>
      <c r="AC1118" s="83">
        <f t="shared" si="390"/>
        <v>0</v>
      </c>
      <c r="AD1118" s="83">
        <f t="shared" si="391"/>
        <v>0</v>
      </c>
      <c r="AF1118" s="83">
        <f t="shared" si="380"/>
        <v>0</v>
      </c>
      <c r="AG1118" s="83">
        <f t="shared" si="381"/>
        <v>0</v>
      </c>
      <c r="AQ1118" s="83">
        <f t="shared" ca="1" si="382"/>
        <v>4</v>
      </c>
      <c r="AR1118" s="83">
        <f t="shared" ca="1" si="383"/>
        <v>-141.78639001294613</v>
      </c>
      <c r="AS1118" s="83">
        <f t="shared" ca="1" si="376"/>
        <v>-142.21360998705387</v>
      </c>
      <c r="AT1118" s="83" cm="1">
        <f t="array" aca="1" ref="AT1118" ca="1">_xlfn.LET(_xlpm.rozsah, $F$3:$F$10001,_xlpm.podminka, (_xlpm.rozsah&gt;M1118)*(ISNUMBER(_xlpm.rozsah)),_xlpm.indexy, IF(_xlpm.podminka, ROW(_xlpm.rozsah)-MIN(ROW(_xlpm.rozsah))+1),_xlpm.prvni, MIN(_xlpm.indexy),_xlpm.finalni, IF(_xlpm.prvni=1, 2, _xlpm.prvni),INDEX(_xlpm.rozsah, _xlpm.finalni))</f>
        <v>1400</v>
      </c>
      <c r="AU1118" s="83" cm="1">
        <f t="array" aca="1" ref="AU1118" ca="1">INDEX($F$3:$F$10001,MATCH(AT1118,$F$3:$F$10004,0)-1)</f>
        <v>1300</v>
      </c>
      <c r="AV1118" s="83">
        <f t="shared" ref="AV1118:AV1181" ca="1" si="392">INDEX($J$2:$J$10001,MATCH(AT1118,$F$2:$F$10001,0))</f>
        <v>-144</v>
      </c>
      <c r="AW1118" s="83">
        <f t="shared" ref="AW1118:AW1181" ca="1" si="393">INDEX($J$2:$J$10001,MATCH(AU1118,$F$2:$F$10001,0))</f>
        <v>-140</v>
      </c>
      <c r="AX1118" s="83">
        <f t="shared" ca="1" si="384"/>
        <v>360</v>
      </c>
      <c r="AY1118" s="83">
        <f t="shared" ca="1" si="385"/>
        <v>350</v>
      </c>
      <c r="AZ1118" s="83">
        <f t="shared" ca="1" si="386"/>
        <v>10</v>
      </c>
      <c r="BA1118" s="83">
        <f t="shared" ca="1" si="387"/>
        <v>355.53402496763465</v>
      </c>
      <c r="BB1118" s="83">
        <f t="shared" ca="1" si="388"/>
        <v>354.46597503236535</v>
      </c>
    </row>
    <row r="1119" spans="1:54" x14ac:dyDescent="0.25">
      <c r="A1119" s="58">
        <v>1117</v>
      </c>
      <c r="B1119" s="59">
        <f t="shared" si="377"/>
        <v>18.616666666666667</v>
      </c>
      <c r="C1119" s="58">
        <v>28.8</v>
      </c>
      <c r="D1119" s="58">
        <v>26.2</v>
      </c>
      <c r="F1119" s="117"/>
      <c r="G1119" s="117"/>
      <c r="H1119" s="112">
        <f t="shared" si="378"/>
        <v>0</v>
      </c>
      <c r="I1119" s="121"/>
      <c r="J1119" s="92">
        <f t="shared" si="379"/>
        <v>0</v>
      </c>
      <c r="L1119" s="94">
        <v>1117</v>
      </c>
      <c r="M1119" s="114">
        <f t="shared" ca="1" si="375"/>
        <v>1228.71430436224</v>
      </c>
      <c r="N1119" s="115">
        <f t="shared" ca="1" si="389"/>
        <v>86.096944322872076</v>
      </c>
      <c r="P1119" s="102"/>
      <c r="Q1119" s="102"/>
      <c r="R1119" s="102"/>
      <c r="S1119" s="102"/>
      <c r="AC1119" s="83">
        <f t="shared" si="390"/>
        <v>0</v>
      </c>
      <c r="AD1119" s="83">
        <f t="shared" si="391"/>
        <v>0</v>
      </c>
      <c r="AF1119" s="83">
        <f t="shared" si="380"/>
        <v>0</v>
      </c>
      <c r="AG1119" s="83">
        <f t="shared" si="381"/>
        <v>0</v>
      </c>
      <c r="AQ1119" s="83">
        <f t="shared" ca="1" si="382"/>
        <v>12</v>
      </c>
      <c r="AR1119" s="83">
        <f t="shared" ca="1" si="383"/>
        <v>-131.4457165234688</v>
      </c>
      <c r="AS1119" s="83">
        <f t="shared" ca="1" si="376"/>
        <v>-136.5542834765312</v>
      </c>
      <c r="AT1119" s="83" cm="1">
        <f t="array" aca="1" ref="AT1119" ca="1">_xlfn.LET(_xlpm.rozsah, $F$3:$F$10001,_xlpm.podminka, (_xlpm.rozsah&gt;M1119)*(ISNUMBER(_xlpm.rozsah)),_xlpm.indexy, IF(_xlpm.podminka, ROW(_xlpm.rozsah)-MIN(ROW(_xlpm.rozsah))+1),_xlpm.prvni, MIN(_xlpm.indexy),_xlpm.finalni, IF(_xlpm.prvni=1, 2, _xlpm.prvni),INDEX(_xlpm.rozsah, _xlpm.finalni))</f>
        <v>1300</v>
      </c>
      <c r="AU1119" s="83" cm="1">
        <f t="array" aca="1" ref="AU1119" ca="1">INDEX($F$3:$F$10001,MATCH(AT1119,$F$3:$F$10004,0)-1)</f>
        <v>1200</v>
      </c>
      <c r="AV1119" s="83">
        <f t="shared" ca="1" si="392"/>
        <v>-140</v>
      </c>
      <c r="AW1119" s="83">
        <f t="shared" ca="1" si="393"/>
        <v>-128</v>
      </c>
      <c r="AX1119" s="83">
        <f t="shared" ca="1" si="384"/>
        <v>350</v>
      </c>
      <c r="AY1119" s="83">
        <f t="shared" ca="1" si="385"/>
        <v>320</v>
      </c>
      <c r="AZ1119" s="83">
        <f t="shared" ca="1" si="386"/>
        <v>30</v>
      </c>
      <c r="BA1119" s="83">
        <f t="shared" ca="1" si="387"/>
        <v>341.38570869132798</v>
      </c>
      <c r="BB1119" s="83">
        <f t="shared" ca="1" si="388"/>
        <v>328.61429130867202</v>
      </c>
    </row>
    <row r="1120" spans="1:54" x14ac:dyDescent="0.25">
      <c r="A1120" s="58">
        <v>1118</v>
      </c>
      <c r="B1120" s="59">
        <f t="shared" si="377"/>
        <v>18.633333333333333</v>
      </c>
      <c r="C1120" s="58">
        <v>30.9</v>
      </c>
      <c r="D1120" s="58">
        <v>49.9</v>
      </c>
      <c r="F1120" s="117"/>
      <c r="G1120" s="117"/>
      <c r="H1120" s="112">
        <f t="shared" si="378"/>
        <v>0</v>
      </c>
      <c r="I1120" s="121"/>
      <c r="J1120" s="92">
        <f t="shared" si="379"/>
        <v>0</v>
      </c>
      <c r="L1120" s="94">
        <v>1118</v>
      </c>
      <c r="M1120" s="114">
        <f t="shared" ca="1" si="375"/>
        <v>1245.3913890553201</v>
      </c>
      <c r="N1120" s="115">
        <f t="shared" ca="1" si="389"/>
        <v>166.47509094158141</v>
      </c>
      <c r="P1120" s="102"/>
      <c r="Q1120" s="102"/>
      <c r="R1120" s="102"/>
      <c r="S1120" s="102"/>
      <c r="AC1120" s="83">
        <f t="shared" si="390"/>
        <v>0</v>
      </c>
      <c r="AD1120" s="83">
        <f t="shared" si="391"/>
        <v>0</v>
      </c>
      <c r="AF1120" s="83">
        <f t="shared" si="380"/>
        <v>0</v>
      </c>
      <c r="AG1120" s="83">
        <f t="shared" si="381"/>
        <v>0</v>
      </c>
      <c r="AQ1120" s="83">
        <f t="shared" ca="1" si="382"/>
        <v>12</v>
      </c>
      <c r="AR1120" s="83">
        <f t="shared" ca="1" si="383"/>
        <v>-133.4469666866384</v>
      </c>
      <c r="AS1120" s="83">
        <f t="shared" ca="1" si="376"/>
        <v>-134.5530333133616</v>
      </c>
      <c r="AT1120" s="83" cm="1">
        <f t="array" aca="1" ref="AT1120" ca="1">_xlfn.LET(_xlpm.rozsah, $F$3:$F$10001,_xlpm.podminka, (_xlpm.rozsah&gt;M1120)*(ISNUMBER(_xlpm.rozsah)),_xlpm.indexy, IF(_xlpm.podminka, ROW(_xlpm.rozsah)-MIN(ROW(_xlpm.rozsah))+1),_xlpm.prvni, MIN(_xlpm.indexy),_xlpm.finalni, IF(_xlpm.prvni=1, 2, _xlpm.prvni),INDEX(_xlpm.rozsah, _xlpm.finalni))</f>
        <v>1300</v>
      </c>
      <c r="AU1120" s="83" cm="1">
        <f t="array" aca="1" ref="AU1120" ca="1">INDEX($F$3:$F$10001,MATCH(AT1120,$F$3:$F$10004,0)-1)</f>
        <v>1200</v>
      </c>
      <c r="AV1120" s="83">
        <f t="shared" ca="1" si="392"/>
        <v>-140</v>
      </c>
      <c r="AW1120" s="83">
        <f t="shared" ca="1" si="393"/>
        <v>-128</v>
      </c>
      <c r="AX1120" s="83">
        <f t="shared" ca="1" si="384"/>
        <v>350</v>
      </c>
      <c r="AY1120" s="83">
        <f t="shared" ca="1" si="385"/>
        <v>320</v>
      </c>
      <c r="AZ1120" s="83">
        <f t="shared" ca="1" si="386"/>
        <v>30</v>
      </c>
      <c r="BA1120" s="83">
        <f t="shared" ca="1" si="387"/>
        <v>336.38258328340396</v>
      </c>
      <c r="BB1120" s="83">
        <f t="shared" ca="1" si="388"/>
        <v>333.61741671659604</v>
      </c>
    </row>
    <row r="1121" spans="1:54" x14ac:dyDescent="0.25">
      <c r="A1121" s="58">
        <v>1119</v>
      </c>
      <c r="B1121" s="59">
        <f t="shared" si="377"/>
        <v>18.649999999999999</v>
      </c>
      <c r="C1121" s="58">
        <v>32.299999999999997</v>
      </c>
      <c r="D1121" s="58">
        <v>40.5</v>
      </c>
      <c r="F1121" s="117"/>
      <c r="G1121" s="117"/>
      <c r="H1121" s="112">
        <f t="shared" si="378"/>
        <v>0</v>
      </c>
      <c r="I1121" s="121"/>
      <c r="J1121" s="92">
        <f t="shared" si="379"/>
        <v>0</v>
      </c>
      <c r="L1121" s="94">
        <v>1119</v>
      </c>
      <c r="M1121" s="114">
        <f t="shared" ca="1" si="375"/>
        <v>1256.5094455173735</v>
      </c>
      <c r="N1121" s="115">
        <f t="shared" ca="1" si="389"/>
        <v>136.46589763036087</v>
      </c>
      <c r="P1121" s="102"/>
      <c r="Q1121" s="102"/>
      <c r="R1121" s="102"/>
      <c r="S1121" s="102"/>
      <c r="AC1121" s="83">
        <f t="shared" si="390"/>
        <v>0</v>
      </c>
      <c r="AD1121" s="83">
        <f t="shared" si="391"/>
        <v>0</v>
      </c>
      <c r="AF1121" s="83">
        <f t="shared" si="380"/>
        <v>0</v>
      </c>
      <c r="AG1121" s="83">
        <f t="shared" si="381"/>
        <v>0</v>
      </c>
      <c r="AQ1121" s="83">
        <f t="shared" ca="1" si="382"/>
        <v>12</v>
      </c>
      <c r="AR1121" s="83">
        <f t="shared" ca="1" si="383"/>
        <v>-134.78113346208482</v>
      </c>
      <c r="AS1121" s="83">
        <f t="shared" ca="1" si="376"/>
        <v>-133.21886653791518</v>
      </c>
      <c r="AT1121" s="83" cm="1">
        <f t="array" aca="1" ref="AT1121" ca="1">_xlfn.LET(_xlpm.rozsah, $F$3:$F$10001,_xlpm.podminka, (_xlpm.rozsah&gt;M1121)*(ISNUMBER(_xlpm.rozsah)),_xlpm.indexy, IF(_xlpm.podminka, ROW(_xlpm.rozsah)-MIN(ROW(_xlpm.rozsah))+1),_xlpm.prvni, MIN(_xlpm.indexy),_xlpm.finalni, IF(_xlpm.prvni=1, 2, _xlpm.prvni),INDEX(_xlpm.rozsah, _xlpm.finalni))</f>
        <v>1300</v>
      </c>
      <c r="AU1121" s="83" cm="1">
        <f t="array" aca="1" ref="AU1121" ca="1">INDEX($F$3:$F$10001,MATCH(AT1121,$F$3:$F$10004,0)-1)</f>
        <v>1200</v>
      </c>
      <c r="AV1121" s="83">
        <f t="shared" ca="1" si="392"/>
        <v>-140</v>
      </c>
      <c r="AW1121" s="83">
        <f t="shared" ca="1" si="393"/>
        <v>-128</v>
      </c>
      <c r="AX1121" s="83">
        <f t="shared" ca="1" si="384"/>
        <v>350</v>
      </c>
      <c r="AY1121" s="83">
        <f t="shared" ca="1" si="385"/>
        <v>320</v>
      </c>
      <c r="AZ1121" s="83">
        <f t="shared" ca="1" si="386"/>
        <v>30</v>
      </c>
      <c r="BA1121" s="83">
        <f t="shared" ca="1" si="387"/>
        <v>333.04716634478797</v>
      </c>
      <c r="BB1121" s="83">
        <f t="shared" ca="1" si="388"/>
        <v>336.95283365521203</v>
      </c>
    </row>
    <row r="1122" spans="1:54" x14ac:dyDescent="0.25">
      <c r="A1122" s="58">
        <v>1120</v>
      </c>
      <c r="B1122" s="59">
        <f t="shared" si="377"/>
        <v>18.666666666666668</v>
      </c>
      <c r="C1122" s="58">
        <v>32.5</v>
      </c>
      <c r="D1122" s="58">
        <v>12.4</v>
      </c>
      <c r="F1122" s="117"/>
      <c r="G1122" s="117"/>
      <c r="H1122" s="112">
        <f t="shared" si="378"/>
        <v>0</v>
      </c>
      <c r="I1122" s="121"/>
      <c r="J1122" s="92">
        <f t="shared" si="379"/>
        <v>0</v>
      </c>
      <c r="L1122" s="94">
        <v>1120</v>
      </c>
      <c r="M1122" s="114">
        <f t="shared" ca="1" si="375"/>
        <v>1258.0977392976667</v>
      </c>
      <c r="N1122" s="115">
        <f t="shared" ca="1" si="389"/>
        <v>41.841235901873205</v>
      </c>
      <c r="P1122" s="102"/>
      <c r="Q1122" s="102"/>
      <c r="R1122" s="102"/>
      <c r="S1122" s="102"/>
      <c r="AC1122" s="83">
        <f t="shared" si="390"/>
        <v>0</v>
      </c>
      <c r="AD1122" s="83">
        <f t="shared" si="391"/>
        <v>0</v>
      </c>
      <c r="AF1122" s="83">
        <f t="shared" si="380"/>
        <v>0</v>
      </c>
      <c r="AG1122" s="83">
        <f t="shared" si="381"/>
        <v>0</v>
      </c>
      <c r="AQ1122" s="83">
        <f t="shared" ca="1" si="382"/>
        <v>12</v>
      </c>
      <c r="AR1122" s="83">
        <f t="shared" ca="1" si="383"/>
        <v>-134.97172871572002</v>
      </c>
      <c r="AS1122" s="83">
        <f t="shared" ca="1" si="376"/>
        <v>-133.02827128427998</v>
      </c>
      <c r="AT1122" s="83" cm="1">
        <f t="array" aca="1" ref="AT1122" ca="1">_xlfn.LET(_xlpm.rozsah, $F$3:$F$10001,_xlpm.podminka, (_xlpm.rozsah&gt;M1122)*(ISNUMBER(_xlpm.rozsah)),_xlpm.indexy, IF(_xlpm.podminka, ROW(_xlpm.rozsah)-MIN(ROW(_xlpm.rozsah))+1),_xlpm.prvni, MIN(_xlpm.indexy),_xlpm.finalni, IF(_xlpm.prvni=1, 2, _xlpm.prvni),INDEX(_xlpm.rozsah, _xlpm.finalni))</f>
        <v>1300</v>
      </c>
      <c r="AU1122" s="83" cm="1">
        <f t="array" aca="1" ref="AU1122" ca="1">INDEX($F$3:$F$10001,MATCH(AT1122,$F$3:$F$10004,0)-1)</f>
        <v>1200</v>
      </c>
      <c r="AV1122" s="83">
        <f t="shared" ca="1" si="392"/>
        <v>-140</v>
      </c>
      <c r="AW1122" s="83">
        <f t="shared" ca="1" si="393"/>
        <v>-128</v>
      </c>
      <c r="AX1122" s="83">
        <f t="shared" ca="1" si="384"/>
        <v>350</v>
      </c>
      <c r="AY1122" s="83">
        <f t="shared" ca="1" si="385"/>
        <v>320</v>
      </c>
      <c r="AZ1122" s="83">
        <f t="shared" ca="1" si="386"/>
        <v>30</v>
      </c>
      <c r="BA1122" s="83">
        <f t="shared" ca="1" si="387"/>
        <v>332.57067821069995</v>
      </c>
      <c r="BB1122" s="83">
        <f t="shared" ca="1" si="388"/>
        <v>337.42932178930005</v>
      </c>
    </row>
    <row r="1123" spans="1:54" x14ac:dyDescent="0.25">
      <c r="A1123" s="58">
        <v>1121</v>
      </c>
      <c r="B1123" s="59">
        <f t="shared" si="377"/>
        <v>18.683333333333334</v>
      </c>
      <c r="C1123" s="58">
        <v>32.4</v>
      </c>
      <c r="D1123" s="58">
        <v>12.2</v>
      </c>
      <c r="F1123" s="117"/>
      <c r="G1123" s="117"/>
      <c r="H1123" s="112">
        <f t="shared" si="378"/>
        <v>0</v>
      </c>
      <c r="I1123" s="121"/>
      <c r="J1123" s="92">
        <f t="shared" si="379"/>
        <v>0</v>
      </c>
      <c r="L1123" s="94">
        <v>1121</v>
      </c>
      <c r="M1123" s="114">
        <f t="shared" ca="1" si="375"/>
        <v>1257.3035924075202</v>
      </c>
      <c r="N1123" s="115">
        <f t="shared" ca="1" si="389"/>
        <v>41.137311482115237</v>
      </c>
      <c r="P1123" s="102"/>
      <c r="Q1123" s="102"/>
      <c r="R1123" s="102"/>
      <c r="S1123" s="102"/>
      <c r="AC1123" s="83">
        <f t="shared" si="390"/>
        <v>0</v>
      </c>
      <c r="AD1123" s="83">
        <f t="shared" si="391"/>
        <v>0</v>
      </c>
      <c r="AF1123" s="83">
        <f t="shared" si="380"/>
        <v>0</v>
      </c>
      <c r="AG1123" s="83">
        <f t="shared" si="381"/>
        <v>0</v>
      </c>
      <c r="AQ1123" s="83">
        <f t="shared" ca="1" si="382"/>
        <v>12</v>
      </c>
      <c r="AR1123" s="83">
        <f t="shared" ca="1" si="383"/>
        <v>-134.87643108890242</v>
      </c>
      <c r="AS1123" s="83">
        <f t="shared" ca="1" si="376"/>
        <v>-133.12356891109758</v>
      </c>
      <c r="AT1123" s="83" cm="1">
        <f t="array" aca="1" ref="AT1123" ca="1">_xlfn.LET(_xlpm.rozsah, $F$3:$F$10001,_xlpm.podminka, (_xlpm.rozsah&gt;M1123)*(ISNUMBER(_xlpm.rozsah)),_xlpm.indexy, IF(_xlpm.podminka, ROW(_xlpm.rozsah)-MIN(ROW(_xlpm.rozsah))+1),_xlpm.prvni, MIN(_xlpm.indexy),_xlpm.finalni, IF(_xlpm.prvni=1, 2, _xlpm.prvni),INDEX(_xlpm.rozsah, _xlpm.finalni))</f>
        <v>1300</v>
      </c>
      <c r="AU1123" s="83" cm="1">
        <f t="array" aca="1" ref="AU1123" ca="1">INDEX($F$3:$F$10001,MATCH(AT1123,$F$3:$F$10004,0)-1)</f>
        <v>1200</v>
      </c>
      <c r="AV1123" s="83">
        <f t="shared" ca="1" si="392"/>
        <v>-140</v>
      </c>
      <c r="AW1123" s="83">
        <f t="shared" ca="1" si="393"/>
        <v>-128</v>
      </c>
      <c r="AX1123" s="83">
        <f t="shared" ca="1" si="384"/>
        <v>350</v>
      </c>
      <c r="AY1123" s="83">
        <f t="shared" ca="1" si="385"/>
        <v>320</v>
      </c>
      <c r="AZ1123" s="83">
        <f t="shared" ca="1" si="386"/>
        <v>30</v>
      </c>
      <c r="BA1123" s="83">
        <f t="shared" ca="1" si="387"/>
        <v>332.80892227774393</v>
      </c>
      <c r="BB1123" s="83">
        <f t="shared" ca="1" si="388"/>
        <v>337.19107772225607</v>
      </c>
    </row>
    <row r="1124" spans="1:54" x14ac:dyDescent="0.25">
      <c r="A1124" s="58">
        <v>1122</v>
      </c>
      <c r="B1124" s="59">
        <f t="shared" si="377"/>
        <v>18.7</v>
      </c>
      <c r="C1124" s="58">
        <v>32.1</v>
      </c>
      <c r="D1124" s="58">
        <v>6.4</v>
      </c>
      <c r="F1124" s="117"/>
      <c r="G1124" s="117"/>
      <c r="H1124" s="112">
        <f t="shared" si="378"/>
        <v>0</v>
      </c>
      <c r="I1124" s="121"/>
      <c r="J1124" s="92">
        <f t="shared" si="379"/>
        <v>0</v>
      </c>
      <c r="L1124" s="94">
        <v>1122</v>
      </c>
      <c r="M1124" s="114">
        <f t="shared" ca="1" si="375"/>
        <v>1254.9211517370802</v>
      </c>
      <c r="N1124" s="115">
        <f t="shared" ca="1" si="389"/>
        <v>21.534486113351942</v>
      </c>
      <c r="P1124" s="102"/>
      <c r="Q1124" s="102"/>
      <c r="R1124" s="102"/>
      <c r="S1124" s="102"/>
      <c r="AC1124" s="83">
        <f t="shared" si="390"/>
        <v>0</v>
      </c>
      <c r="AD1124" s="83">
        <f t="shared" si="391"/>
        <v>0</v>
      </c>
      <c r="AF1124" s="83">
        <f t="shared" si="380"/>
        <v>0</v>
      </c>
      <c r="AG1124" s="83">
        <f t="shared" si="381"/>
        <v>0</v>
      </c>
      <c r="AQ1124" s="83">
        <f t="shared" ca="1" si="382"/>
        <v>12</v>
      </c>
      <c r="AR1124" s="83">
        <f t="shared" ca="1" si="383"/>
        <v>-134.59053820844963</v>
      </c>
      <c r="AS1124" s="83">
        <f t="shared" ca="1" si="376"/>
        <v>-133.40946179155037</v>
      </c>
      <c r="AT1124" s="83" cm="1">
        <f t="array" aca="1" ref="AT1124" ca="1">_xlfn.LET(_xlpm.rozsah, $F$3:$F$10001,_xlpm.podminka, (_xlpm.rozsah&gt;M1124)*(ISNUMBER(_xlpm.rozsah)),_xlpm.indexy, IF(_xlpm.podminka, ROW(_xlpm.rozsah)-MIN(ROW(_xlpm.rozsah))+1),_xlpm.prvni, MIN(_xlpm.indexy),_xlpm.finalni, IF(_xlpm.prvni=1, 2, _xlpm.prvni),INDEX(_xlpm.rozsah, _xlpm.finalni))</f>
        <v>1300</v>
      </c>
      <c r="AU1124" s="83" cm="1">
        <f t="array" aca="1" ref="AU1124" ca="1">INDEX($F$3:$F$10001,MATCH(AT1124,$F$3:$F$10004,0)-1)</f>
        <v>1200</v>
      </c>
      <c r="AV1124" s="83">
        <f t="shared" ca="1" si="392"/>
        <v>-140</v>
      </c>
      <c r="AW1124" s="83">
        <f t="shared" ca="1" si="393"/>
        <v>-128</v>
      </c>
      <c r="AX1124" s="83">
        <f t="shared" ca="1" si="384"/>
        <v>350</v>
      </c>
      <c r="AY1124" s="83">
        <f t="shared" ca="1" si="385"/>
        <v>320</v>
      </c>
      <c r="AZ1124" s="83">
        <f t="shared" ca="1" si="386"/>
        <v>30</v>
      </c>
      <c r="BA1124" s="83">
        <f t="shared" ca="1" si="387"/>
        <v>333.52365447887593</v>
      </c>
      <c r="BB1124" s="83">
        <f t="shared" ca="1" si="388"/>
        <v>336.47634552112407</v>
      </c>
    </row>
    <row r="1125" spans="1:54" x14ac:dyDescent="0.25">
      <c r="A1125" s="58">
        <v>1123</v>
      </c>
      <c r="B1125" s="59">
        <f t="shared" si="377"/>
        <v>18.716666666666665</v>
      </c>
      <c r="C1125" s="58">
        <v>31</v>
      </c>
      <c r="D1125" s="58">
        <v>12.4</v>
      </c>
      <c r="F1125" s="117"/>
      <c r="G1125" s="117"/>
      <c r="H1125" s="112">
        <f t="shared" si="378"/>
        <v>0</v>
      </c>
      <c r="I1125" s="121"/>
      <c r="J1125" s="92">
        <f t="shared" si="379"/>
        <v>0</v>
      </c>
      <c r="L1125" s="94">
        <v>1123</v>
      </c>
      <c r="M1125" s="114">
        <f t="shared" ca="1" si="375"/>
        <v>1246.1855359454667</v>
      </c>
      <c r="N1125" s="115">
        <f t="shared" ca="1" si="389"/>
        <v>41.398101937171361</v>
      </c>
      <c r="P1125" s="102"/>
      <c r="Q1125" s="102"/>
      <c r="R1125" s="102"/>
      <c r="S1125" s="102"/>
      <c r="AC1125" s="83">
        <f t="shared" si="390"/>
        <v>0</v>
      </c>
      <c r="AD1125" s="83">
        <f t="shared" si="391"/>
        <v>0</v>
      </c>
      <c r="AF1125" s="83">
        <f t="shared" si="380"/>
        <v>0</v>
      </c>
      <c r="AG1125" s="83">
        <f t="shared" si="381"/>
        <v>0</v>
      </c>
      <c r="AQ1125" s="83">
        <f t="shared" ca="1" si="382"/>
        <v>12</v>
      </c>
      <c r="AR1125" s="83">
        <f t="shared" ca="1" si="383"/>
        <v>-133.542264313456</v>
      </c>
      <c r="AS1125" s="83">
        <f t="shared" ca="1" si="376"/>
        <v>-134.457735686544</v>
      </c>
      <c r="AT1125" s="83" cm="1">
        <f t="array" aca="1" ref="AT1125" ca="1">_xlfn.LET(_xlpm.rozsah, $F$3:$F$10001,_xlpm.podminka, (_xlpm.rozsah&gt;M1125)*(ISNUMBER(_xlpm.rozsah)),_xlpm.indexy, IF(_xlpm.podminka, ROW(_xlpm.rozsah)-MIN(ROW(_xlpm.rozsah))+1),_xlpm.prvni, MIN(_xlpm.indexy),_xlpm.finalni, IF(_xlpm.prvni=1, 2, _xlpm.prvni),INDEX(_xlpm.rozsah, _xlpm.finalni))</f>
        <v>1300</v>
      </c>
      <c r="AU1125" s="83" cm="1">
        <f t="array" aca="1" ref="AU1125" ca="1">INDEX($F$3:$F$10001,MATCH(AT1125,$F$3:$F$10004,0)-1)</f>
        <v>1200</v>
      </c>
      <c r="AV1125" s="83">
        <f t="shared" ca="1" si="392"/>
        <v>-140</v>
      </c>
      <c r="AW1125" s="83">
        <f t="shared" ca="1" si="393"/>
        <v>-128</v>
      </c>
      <c r="AX1125" s="83">
        <f t="shared" ca="1" si="384"/>
        <v>350</v>
      </c>
      <c r="AY1125" s="83">
        <f t="shared" ca="1" si="385"/>
        <v>320</v>
      </c>
      <c r="AZ1125" s="83">
        <f t="shared" ca="1" si="386"/>
        <v>30</v>
      </c>
      <c r="BA1125" s="83">
        <f t="shared" ca="1" si="387"/>
        <v>336.14433921635998</v>
      </c>
      <c r="BB1125" s="83">
        <f t="shared" ca="1" si="388"/>
        <v>333.85566078364002</v>
      </c>
    </row>
    <row r="1126" spans="1:54" x14ac:dyDescent="0.25">
      <c r="A1126" s="58">
        <v>1124</v>
      </c>
      <c r="B1126" s="59">
        <f t="shared" si="377"/>
        <v>18.733333333333334</v>
      </c>
      <c r="C1126" s="58">
        <v>30.1</v>
      </c>
      <c r="D1126" s="58">
        <v>18.5</v>
      </c>
      <c r="F1126" s="117"/>
      <c r="G1126" s="117"/>
      <c r="H1126" s="112">
        <f t="shared" si="378"/>
        <v>0</v>
      </c>
      <c r="I1126" s="121"/>
      <c r="J1126" s="92">
        <f t="shared" si="379"/>
        <v>0</v>
      </c>
      <c r="L1126" s="94">
        <v>1124</v>
      </c>
      <c r="M1126" s="114">
        <f t="shared" ca="1" si="375"/>
        <v>1239.0382139341468</v>
      </c>
      <c r="N1126" s="115">
        <f t="shared" ca="1" si="389"/>
        <v>61.366620873345148</v>
      </c>
      <c r="P1126" s="102"/>
      <c r="Q1126" s="102"/>
      <c r="R1126" s="102"/>
      <c r="S1126" s="102"/>
      <c r="AC1126" s="83">
        <f t="shared" si="390"/>
        <v>0</v>
      </c>
      <c r="AD1126" s="83">
        <f t="shared" si="391"/>
        <v>0</v>
      </c>
      <c r="AF1126" s="83">
        <f t="shared" si="380"/>
        <v>0</v>
      </c>
      <c r="AG1126" s="83">
        <f t="shared" si="381"/>
        <v>0</v>
      </c>
      <c r="AQ1126" s="83">
        <f t="shared" ca="1" si="382"/>
        <v>12</v>
      </c>
      <c r="AR1126" s="83">
        <f t="shared" ca="1" si="383"/>
        <v>-132.68458567209763</v>
      </c>
      <c r="AS1126" s="83">
        <f t="shared" ca="1" si="376"/>
        <v>-135.31541432790237</v>
      </c>
      <c r="AT1126" s="83" cm="1">
        <f t="array" aca="1" ref="AT1126" ca="1">_xlfn.LET(_xlpm.rozsah, $F$3:$F$10001,_xlpm.podminka, (_xlpm.rozsah&gt;M1126)*(ISNUMBER(_xlpm.rozsah)),_xlpm.indexy, IF(_xlpm.podminka, ROW(_xlpm.rozsah)-MIN(ROW(_xlpm.rozsah))+1),_xlpm.prvni, MIN(_xlpm.indexy),_xlpm.finalni, IF(_xlpm.prvni=1, 2, _xlpm.prvni),INDEX(_xlpm.rozsah, _xlpm.finalni))</f>
        <v>1300</v>
      </c>
      <c r="AU1126" s="83" cm="1">
        <f t="array" aca="1" ref="AU1126" ca="1">INDEX($F$3:$F$10001,MATCH(AT1126,$F$3:$F$10004,0)-1)</f>
        <v>1200</v>
      </c>
      <c r="AV1126" s="83">
        <f t="shared" ca="1" si="392"/>
        <v>-140</v>
      </c>
      <c r="AW1126" s="83">
        <f t="shared" ca="1" si="393"/>
        <v>-128</v>
      </c>
      <c r="AX1126" s="83">
        <f t="shared" ca="1" si="384"/>
        <v>350</v>
      </c>
      <c r="AY1126" s="83">
        <f t="shared" ca="1" si="385"/>
        <v>320</v>
      </c>
      <c r="AZ1126" s="83">
        <f t="shared" ca="1" si="386"/>
        <v>30</v>
      </c>
      <c r="BA1126" s="83">
        <f t="shared" ca="1" si="387"/>
        <v>338.28853581975596</v>
      </c>
      <c r="BB1126" s="83">
        <f t="shared" ca="1" si="388"/>
        <v>331.71146418024404</v>
      </c>
    </row>
    <row r="1127" spans="1:54" x14ac:dyDescent="0.25">
      <c r="A1127" s="58">
        <v>1125</v>
      </c>
      <c r="B1127" s="59">
        <f t="shared" si="377"/>
        <v>18.75</v>
      </c>
      <c r="C1127" s="58">
        <v>30.4</v>
      </c>
      <c r="D1127" s="58">
        <v>35.6</v>
      </c>
      <c r="F1127" s="117"/>
      <c r="G1127" s="117"/>
      <c r="H1127" s="112">
        <f t="shared" si="378"/>
        <v>0</v>
      </c>
      <c r="I1127" s="121"/>
      <c r="J1127" s="92">
        <f t="shared" si="379"/>
        <v>0</v>
      </c>
      <c r="L1127" s="94">
        <v>1125</v>
      </c>
      <c r="M1127" s="114">
        <f t="shared" ca="1" si="375"/>
        <v>1241.4206546045868</v>
      </c>
      <c r="N1127" s="115">
        <f t="shared" ca="1" si="389"/>
        <v>118.34372591176988</v>
      </c>
      <c r="P1127" s="102"/>
      <c r="Q1127" s="102"/>
      <c r="R1127" s="102"/>
      <c r="S1127" s="102"/>
      <c r="AC1127" s="83">
        <f t="shared" si="390"/>
        <v>0</v>
      </c>
      <c r="AD1127" s="83">
        <f t="shared" si="391"/>
        <v>0</v>
      </c>
      <c r="AF1127" s="83">
        <f t="shared" si="380"/>
        <v>0</v>
      </c>
      <c r="AG1127" s="83">
        <f t="shared" si="381"/>
        <v>0</v>
      </c>
      <c r="AQ1127" s="83">
        <f t="shared" ca="1" si="382"/>
        <v>12</v>
      </c>
      <c r="AR1127" s="83">
        <f t="shared" ca="1" si="383"/>
        <v>-132.97047855255042</v>
      </c>
      <c r="AS1127" s="83">
        <f t="shared" ca="1" si="376"/>
        <v>-135.02952144744958</v>
      </c>
      <c r="AT1127" s="83" cm="1">
        <f t="array" aca="1" ref="AT1127" ca="1">_xlfn.LET(_xlpm.rozsah, $F$3:$F$10001,_xlpm.podminka, (_xlpm.rozsah&gt;M1127)*(ISNUMBER(_xlpm.rozsah)),_xlpm.indexy, IF(_xlpm.podminka, ROW(_xlpm.rozsah)-MIN(ROW(_xlpm.rozsah))+1),_xlpm.prvni, MIN(_xlpm.indexy),_xlpm.finalni, IF(_xlpm.prvni=1, 2, _xlpm.prvni),INDEX(_xlpm.rozsah, _xlpm.finalni))</f>
        <v>1300</v>
      </c>
      <c r="AU1127" s="83" cm="1">
        <f t="array" aca="1" ref="AU1127" ca="1">INDEX($F$3:$F$10001,MATCH(AT1127,$F$3:$F$10004,0)-1)</f>
        <v>1200</v>
      </c>
      <c r="AV1127" s="83">
        <f t="shared" ca="1" si="392"/>
        <v>-140</v>
      </c>
      <c r="AW1127" s="83">
        <f t="shared" ca="1" si="393"/>
        <v>-128</v>
      </c>
      <c r="AX1127" s="83">
        <f t="shared" ca="1" si="384"/>
        <v>350</v>
      </c>
      <c r="AY1127" s="83">
        <f t="shared" ca="1" si="385"/>
        <v>320</v>
      </c>
      <c r="AZ1127" s="83">
        <f t="shared" ca="1" si="386"/>
        <v>30</v>
      </c>
      <c r="BA1127" s="83">
        <f t="shared" ca="1" si="387"/>
        <v>337.57380361862397</v>
      </c>
      <c r="BB1127" s="83">
        <f t="shared" ca="1" si="388"/>
        <v>332.42619638137603</v>
      </c>
    </row>
    <row r="1128" spans="1:54" x14ac:dyDescent="0.25">
      <c r="A1128" s="58">
        <v>1126</v>
      </c>
      <c r="B1128" s="59">
        <f t="shared" si="377"/>
        <v>18.766666666666666</v>
      </c>
      <c r="C1128" s="58">
        <v>31.2</v>
      </c>
      <c r="D1128" s="58">
        <v>30.1</v>
      </c>
      <c r="F1128" s="117"/>
      <c r="G1128" s="117"/>
      <c r="H1128" s="112">
        <f t="shared" si="378"/>
        <v>0</v>
      </c>
      <c r="I1128" s="121"/>
      <c r="J1128" s="92">
        <f t="shared" si="379"/>
        <v>0</v>
      </c>
      <c r="L1128" s="94">
        <v>1126</v>
      </c>
      <c r="M1128" s="114">
        <f t="shared" ca="1" si="375"/>
        <v>1247.7738297257602</v>
      </c>
      <c r="N1128" s="115">
        <f t="shared" ca="1" si="389"/>
        <v>100.63397682423613</v>
      </c>
      <c r="P1128" s="102"/>
      <c r="Q1128" s="102"/>
      <c r="R1128" s="102"/>
      <c r="S1128" s="102"/>
      <c r="AC1128" s="83">
        <f t="shared" si="390"/>
        <v>0</v>
      </c>
      <c r="AD1128" s="83">
        <f t="shared" si="391"/>
        <v>0</v>
      </c>
      <c r="AF1128" s="83">
        <f t="shared" si="380"/>
        <v>0</v>
      </c>
      <c r="AG1128" s="83">
        <f t="shared" si="381"/>
        <v>0</v>
      </c>
      <c r="AQ1128" s="83">
        <f t="shared" ca="1" si="382"/>
        <v>12</v>
      </c>
      <c r="AR1128" s="83">
        <f t="shared" ca="1" si="383"/>
        <v>-133.73285956709123</v>
      </c>
      <c r="AS1128" s="83">
        <f t="shared" ca="1" si="376"/>
        <v>-134.26714043290877</v>
      </c>
      <c r="AT1128" s="83" cm="1">
        <f t="array" aca="1" ref="AT1128" ca="1">_xlfn.LET(_xlpm.rozsah, $F$3:$F$10001,_xlpm.podminka, (_xlpm.rozsah&gt;M1128)*(ISNUMBER(_xlpm.rozsah)),_xlpm.indexy, IF(_xlpm.podminka, ROW(_xlpm.rozsah)-MIN(ROW(_xlpm.rozsah))+1),_xlpm.prvni, MIN(_xlpm.indexy),_xlpm.finalni, IF(_xlpm.prvni=1, 2, _xlpm.prvni),INDEX(_xlpm.rozsah, _xlpm.finalni))</f>
        <v>1300</v>
      </c>
      <c r="AU1128" s="83" cm="1">
        <f t="array" aca="1" ref="AU1128" ca="1">INDEX($F$3:$F$10001,MATCH(AT1128,$F$3:$F$10004,0)-1)</f>
        <v>1200</v>
      </c>
      <c r="AV1128" s="83">
        <f t="shared" ca="1" si="392"/>
        <v>-140</v>
      </c>
      <c r="AW1128" s="83">
        <f t="shared" ca="1" si="393"/>
        <v>-128</v>
      </c>
      <c r="AX1128" s="83">
        <f t="shared" ca="1" si="384"/>
        <v>350</v>
      </c>
      <c r="AY1128" s="83">
        <f t="shared" ca="1" si="385"/>
        <v>320</v>
      </c>
      <c r="AZ1128" s="83">
        <f t="shared" ca="1" si="386"/>
        <v>30</v>
      </c>
      <c r="BA1128" s="83">
        <f t="shared" ca="1" si="387"/>
        <v>335.66785108227197</v>
      </c>
      <c r="BB1128" s="83">
        <f t="shared" ca="1" si="388"/>
        <v>334.33214891772803</v>
      </c>
    </row>
    <row r="1129" spans="1:54" x14ac:dyDescent="0.25">
      <c r="A1129" s="58">
        <v>1127</v>
      </c>
      <c r="B1129" s="59">
        <f t="shared" si="377"/>
        <v>18.783333333333335</v>
      </c>
      <c r="C1129" s="58">
        <v>31.5</v>
      </c>
      <c r="D1129" s="58">
        <v>30.8</v>
      </c>
      <c r="F1129" s="117"/>
      <c r="G1129" s="117"/>
      <c r="H1129" s="112">
        <f t="shared" si="378"/>
        <v>0</v>
      </c>
      <c r="I1129" s="121"/>
      <c r="J1129" s="92">
        <f t="shared" si="379"/>
        <v>0</v>
      </c>
      <c r="L1129" s="94">
        <v>1127</v>
      </c>
      <c r="M1129" s="114">
        <f t="shared" ca="1" si="375"/>
        <v>1250.1562703962002</v>
      </c>
      <c r="N1129" s="115">
        <f t="shared" ca="1" si="389"/>
        <v>103.19443938460888</v>
      </c>
      <c r="P1129" s="102"/>
      <c r="Q1129" s="102"/>
      <c r="R1129" s="102"/>
      <c r="S1129" s="102"/>
      <c r="AC1129" s="83">
        <f t="shared" si="390"/>
        <v>0</v>
      </c>
      <c r="AD1129" s="83">
        <f t="shared" si="391"/>
        <v>0</v>
      </c>
      <c r="AF1129" s="83">
        <f t="shared" si="380"/>
        <v>0</v>
      </c>
      <c r="AG1129" s="83">
        <f t="shared" si="381"/>
        <v>0</v>
      </c>
      <c r="AQ1129" s="83">
        <f t="shared" ca="1" si="382"/>
        <v>12</v>
      </c>
      <c r="AR1129" s="83">
        <f t="shared" ca="1" si="383"/>
        <v>-134.01875244754402</v>
      </c>
      <c r="AS1129" s="83">
        <f t="shared" ca="1" si="376"/>
        <v>-133.98124755245598</v>
      </c>
      <c r="AT1129" s="83" cm="1">
        <f t="array" aca="1" ref="AT1129" ca="1">_xlfn.LET(_xlpm.rozsah, $F$3:$F$10001,_xlpm.podminka, (_xlpm.rozsah&gt;M1129)*(ISNUMBER(_xlpm.rozsah)),_xlpm.indexy, IF(_xlpm.podminka, ROW(_xlpm.rozsah)-MIN(ROW(_xlpm.rozsah))+1),_xlpm.prvni, MIN(_xlpm.indexy),_xlpm.finalni, IF(_xlpm.prvni=1, 2, _xlpm.prvni),INDEX(_xlpm.rozsah, _xlpm.finalni))</f>
        <v>1300</v>
      </c>
      <c r="AU1129" s="83" cm="1">
        <f t="array" aca="1" ref="AU1129" ca="1">INDEX($F$3:$F$10001,MATCH(AT1129,$F$3:$F$10004,0)-1)</f>
        <v>1200</v>
      </c>
      <c r="AV1129" s="83">
        <f t="shared" ca="1" si="392"/>
        <v>-140</v>
      </c>
      <c r="AW1129" s="83">
        <f t="shared" ca="1" si="393"/>
        <v>-128</v>
      </c>
      <c r="AX1129" s="83">
        <f t="shared" ca="1" si="384"/>
        <v>350</v>
      </c>
      <c r="AY1129" s="83">
        <f t="shared" ca="1" si="385"/>
        <v>320</v>
      </c>
      <c r="AZ1129" s="83">
        <f t="shared" ca="1" si="386"/>
        <v>30</v>
      </c>
      <c r="BA1129" s="83">
        <f t="shared" ca="1" si="387"/>
        <v>334.95311888113997</v>
      </c>
      <c r="BB1129" s="83">
        <f t="shared" ca="1" si="388"/>
        <v>335.04688111886003</v>
      </c>
    </row>
    <row r="1130" spans="1:54" x14ac:dyDescent="0.25">
      <c r="A1130" s="58">
        <v>1128</v>
      </c>
      <c r="B1130" s="59">
        <f t="shared" si="377"/>
        <v>18.8</v>
      </c>
      <c r="C1130" s="58">
        <v>31.5</v>
      </c>
      <c r="D1130" s="58">
        <v>26.9</v>
      </c>
      <c r="F1130" s="117"/>
      <c r="G1130" s="117"/>
      <c r="H1130" s="112">
        <f t="shared" si="378"/>
        <v>0</v>
      </c>
      <c r="I1130" s="121"/>
      <c r="J1130" s="92">
        <f t="shared" si="379"/>
        <v>0</v>
      </c>
      <c r="L1130" s="94">
        <v>1128</v>
      </c>
      <c r="M1130" s="114">
        <f t="shared" ca="1" si="375"/>
        <v>1250.1562703962002</v>
      </c>
      <c r="N1130" s="115">
        <f t="shared" ca="1" si="389"/>
        <v>90.127611020973333</v>
      </c>
      <c r="P1130" s="102"/>
      <c r="Q1130" s="102"/>
      <c r="R1130" s="102"/>
      <c r="S1130" s="102"/>
      <c r="AC1130" s="83">
        <f t="shared" si="390"/>
        <v>0</v>
      </c>
      <c r="AD1130" s="83">
        <f t="shared" si="391"/>
        <v>0</v>
      </c>
      <c r="AF1130" s="83">
        <f t="shared" si="380"/>
        <v>0</v>
      </c>
      <c r="AG1130" s="83">
        <f t="shared" si="381"/>
        <v>0</v>
      </c>
      <c r="AQ1130" s="83">
        <f t="shared" ca="1" si="382"/>
        <v>12</v>
      </c>
      <c r="AR1130" s="83">
        <f t="shared" ca="1" si="383"/>
        <v>-134.01875244754402</v>
      </c>
      <c r="AS1130" s="83">
        <f t="shared" ca="1" si="376"/>
        <v>-133.98124755245598</v>
      </c>
      <c r="AT1130" s="83" cm="1">
        <f t="array" aca="1" ref="AT1130" ca="1">_xlfn.LET(_xlpm.rozsah, $F$3:$F$10001,_xlpm.podminka, (_xlpm.rozsah&gt;M1130)*(ISNUMBER(_xlpm.rozsah)),_xlpm.indexy, IF(_xlpm.podminka, ROW(_xlpm.rozsah)-MIN(ROW(_xlpm.rozsah))+1),_xlpm.prvni, MIN(_xlpm.indexy),_xlpm.finalni, IF(_xlpm.prvni=1, 2, _xlpm.prvni),INDEX(_xlpm.rozsah, _xlpm.finalni))</f>
        <v>1300</v>
      </c>
      <c r="AU1130" s="83" cm="1">
        <f t="array" aca="1" ref="AU1130" ca="1">INDEX($F$3:$F$10001,MATCH(AT1130,$F$3:$F$10004,0)-1)</f>
        <v>1200</v>
      </c>
      <c r="AV1130" s="83">
        <f t="shared" ca="1" si="392"/>
        <v>-140</v>
      </c>
      <c r="AW1130" s="83">
        <f t="shared" ca="1" si="393"/>
        <v>-128</v>
      </c>
      <c r="AX1130" s="83">
        <f t="shared" ca="1" si="384"/>
        <v>350</v>
      </c>
      <c r="AY1130" s="83">
        <f t="shared" ca="1" si="385"/>
        <v>320</v>
      </c>
      <c r="AZ1130" s="83">
        <f t="shared" ca="1" si="386"/>
        <v>30</v>
      </c>
      <c r="BA1130" s="83">
        <f t="shared" ca="1" si="387"/>
        <v>334.95311888113997</v>
      </c>
      <c r="BB1130" s="83">
        <f t="shared" ca="1" si="388"/>
        <v>335.04688111886003</v>
      </c>
    </row>
    <row r="1131" spans="1:54" x14ac:dyDescent="0.25">
      <c r="A1131" s="58">
        <v>1129</v>
      </c>
      <c r="B1131" s="59">
        <f t="shared" si="377"/>
        <v>18.816666666666666</v>
      </c>
      <c r="C1131" s="58">
        <v>31.7</v>
      </c>
      <c r="D1131" s="58">
        <v>33.9</v>
      </c>
      <c r="F1131" s="117"/>
      <c r="G1131" s="117"/>
      <c r="H1131" s="112">
        <f t="shared" si="378"/>
        <v>0</v>
      </c>
      <c r="I1131" s="121"/>
      <c r="J1131" s="92">
        <f t="shared" si="379"/>
        <v>0</v>
      </c>
      <c r="L1131" s="94">
        <v>1129</v>
      </c>
      <c r="M1131" s="114">
        <f t="shared" ca="1" si="375"/>
        <v>1251.7445641764934</v>
      </c>
      <c r="N1131" s="115">
        <f t="shared" ca="1" si="389"/>
        <v>113.74242217674937</v>
      </c>
      <c r="P1131" s="102"/>
      <c r="Q1131" s="102"/>
      <c r="R1131" s="102"/>
      <c r="S1131" s="102"/>
      <c r="AC1131" s="83">
        <f t="shared" si="390"/>
        <v>0</v>
      </c>
      <c r="AD1131" s="83">
        <f t="shared" si="391"/>
        <v>0</v>
      </c>
      <c r="AF1131" s="83">
        <f t="shared" si="380"/>
        <v>0</v>
      </c>
      <c r="AG1131" s="83">
        <f t="shared" si="381"/>
        <v>0</v>
      </c>
      <c r="AQ1131" s="83">
        <f t="shared" ca="1" si="382"/>
        <v>12</v>
      </c>
      <c r="AR1131" s="83">
        <f t="shared" ca="1" si="383"/>
        <v>-134.20934770117921</v>
      </c>
      <c r="AS1131" s="83">
        <f t="shared" ca="1" si="376"/>
        <v>-133.79065229882079</v>
      </c>
      <c r="AT1131" s="83" cm="1">
        <f t="array" aca="1" ref="AT1131" ca="1">_xlfn.LET(_xlpm.rozsah, $F$3:$F$10001,_xlpm.podminka, (_xlpm.rozsah&gt;M1131)*(ISNUMBER(_xlpm.rozsah)),_xlpm.indexy, IF(_xlpm.podminka, ROW(_xlpm.rozsah)-MIN(ROW(_xlpm.rozsah))+1),_xlpm.prvni, MIN(_xlpm.indexy),_xlpm.finalni, IF(_xlpm.prvni=1, 2, _xlpm.prvni),INDEX(_xlpm.rozsah, _xlpm.finalni))</f>
        <v>1300</v>
      </c>
      <c r="AU1131" s="83" cm="1">
        <f t="array" aca="1" ref="AU1131" ca="1">INDEX($F$3:$F$10001,MATCH(AT1131,$F$3:$F$10004,0)-1)</f>
        <v>1200</v>
      </c>
      <c r="AV1131" s="83">
        <f t="shared" ca="1" si="392"/>
        <v>-140</v>
      </c>
      <c r="AW1131" s="83">
        <f t="shared" ca="1" si="393"/>
        <v>-128</v>
      </c>
      <c r="AX1131" s="83">
        <f t="shared" ca="1" si="384"/>
        <v>350</v>
      </c>
      <c r="AY1131" s="83">
        <f t="shared" ca="1" si="385"/>
        <v>320</v>
      </c>
      <c r="AZ1131" s="83">
        <f t="shared" ca="1" si="386"/>
        <v>30</v>
      </c>
      <c r="BA1131" s="83">
        <f t="shared" ca="1" si="387"/>
        <v>334.47663074705196</v>
      </c>
      <c r="BB1131" s="83">
        <f t="shared" ca="1" si="388"/>
        <v>335.52336925294804</v>
      </c>
    </row>
    <row r="1132" spans="1:54" x14ac:dyDescent="0.25">
      <c r="A1132" s="58">
        <v>1130</v>
      </c>
      <c r="B1132" s="59">
        <f t="shared" si="377"/>
        <v>18.833333333333332</v>
      </c>
      <c r="C1132" s="58">
        <v>32</v>
      </c>
      <c r="D1132" s="58">
        <v>29.9</v>
      </c>
      <c r="F1132" s="117"/>
      <c r="G1132" s="117"/>
      <c r="H1132" s="112">
        <f t="shared" si="378"/>
        <v>0</v>
      </c>
      <c r="I1132" s="121"/>
      <c r="J1132" s="92">
        <f t="shared" si="379"/>
        <v>0</v>
      </c>
      <c r="L1132" s="94">
        <v>1130</v>
      </c>
      <c r="M1132" s="114">
        <f t="shared" ca="1" si="375"/>
        <v>1254.1270048469335</v>
      </c>
      <c r="N1132" s="115">
        <f t="shared" ca="1" si="389"/>
        <v>100.53519233476993</v>
      </c>
      <c r="P1132" s="102"/>
      <c r="Q1132" s="102"/>
      <c r="R1132" s="102"/>
      <c r="S1132" s="102"/>
      <c r="AC1132" s="83">
        <f t="shared" si="390"/>
        <v>0</v>
      </c>
      <c r="AD1132" s="83">
        <f t="shared" si="391"/>
        <v>0</v>
      </c>
      <c r="AF1132" s="83">
        <f t="shared" si="380"/>
        <v>0</v>
      </c>
      <c r="AG1132" s="83">
        <f t="shared" si="381"/>
        <v>0</v>
      </c>
      <c r="AQ1132" s="83">
        <f t="shared" ca="1" si="382"/>
        <v>12</v>
      </c>
      <c r="AR1132" s="83">
        <f t="shared" ca="1" si="383"/>
        <v>-134.495240581632</v>
      </c>
      <c r="AS1132" s="83">
        <f t="shared" ca="1" si="376"/>
        <v>-133.504759418368</v>
      </c>
      <c r="AT1132" s="83" cm="1">
        <f t="array" aca="1" ref="AT1132" ca="1">_xlfn.LET(_xlpm.rozsah, $F$3:$F$10001,_xlpm.podminka, (_xlpm.rozsah&gt;M1132)*(ISNUMBER(_xlpm.rozsah)),_xlpm.indexy, IF(_xlpm.podminka, ROW(_xlpm.rozsah)-MIN(ROW(_xlpm.rozsah))+1),_xlpm.prvni, MIN(_xlpm.indexy),_xlpm.finalni, IF(_xlpm.prvni=1, 2, _xlpm.prvni),INDEX(_xlpm.rozsah, _xlpm.finalni))</f>
        <v>1300</v>
      </c>
      <c r="AU1132" s="83" cm="1">
        <f t="array" aca="1" ref="AU1132" ca="1">INDEX($F$3:$F$10001,MATCH(AT1132,$F$3:$F$10004,0)-1)</f>
        <v>1200</v>
      </c>
      <c r="AV1132" s="83">
        <f t="shared" ca="1" si="392"/>
        <v>-140</v>
      </c>
      <c r="AW1132" s="83">
        <f t="shared" ca="1" si="393"/>
        <v>-128</v>
      </c>
      <c r="AX1132" s="83">
        <f t="shared" ca="1" si="384"/>
        <v>350</v>
      </c>
      <c r="AY1132" s="83">
        <f t="shared" ca="1" si="385"/>
        <v>320</v>
      </c>
      <c r="AZ1132" s="83">
        <f t="shared" ca="1" si="386"/>
        <v>30</v>
      </c>
      <c r="BA1132" s="83">
        <f t="shared" ca="1" si="387"/>
        <v>333.76189854591996</v>
      </c>
      <c r="BB1132" s="83">
        <f t="shared" ca="1" si="388"/>
        <v>336.23810145408004</v>
      </c>
    </row>
    <row r="1133" spans="1:54" s="81" customFormat="1" x14ac:dyDescent="0.25">
      <c r="A1133" s="79">
        <v>1131</v>
      </c>
      <c r="B1133" s="80">
        <f t="shared" si="377"/>
        <v>18.850000000000001</v>
      </c>
      <c r="C1133" s="79">
        <v>32.1</v>
      </c>
      <c r="D1133" s="79" t="s">
        <v>8</v>
      </c>
      <c r="F1133" s="117"/>
      <c r="G1133" s="117"/>
      <c r="H1133" s="112">
        <f t="shared" si="378"/>
        <v>0</v>
      </c>
      <c r="I1133" s="121"/>
      <c r="J1133" s="92">
        <f t="shared" si="379"/>
        <v>0</v>
      </c>
      <c r="K1133" s="83"/>
      <c r="L1133" s="94">
        <v>1131</v>
      </c>
      <c r="M1133" s="114">
        <f t="shared" ca="1" si="375"/>
        <v>1254.9211517370802</v>
      </c>
      <c r="N1133" s="115">
        <f ca="1">AS1133</f>
        <v>-133.40946179155037</v>
      </c>
      <c r="O1133" s="83"/>
      <c r="P1133" s="102"/>
      <c r="Q1133" s="102"/>
      <c r="R1133" s="102"/>
      <c r="S1133" s="102"/>
      <c r="T1133" s="83"/>
      <c r="U1133" s="83"/>
      <c r="V1133" s="83"/>
      <c r="W1133" s="83"/>
      <c r="X1133" s="83"/>
      <c r="Y1133" s="83"/>
      <c r="Z1133" s="83"/>
      <c r="AA1133" s="83"/>
      <c r="AB1133" s="83"/>
      <c r="AC1133" s="83">
        <f t="shared" si="390"/>
        <v>0</v>
      </c>
      <c r="AD1133" s="83">
        <f t="shared" si="391"/>
        <v>0</v>
      </c>
      <c r="AE1133" s="83"/>
      <c r="AF1133" s="83">
        <f t="shared" si="380"/>
        <v>0</v>
      </c>
      <c r="AG1133" s="83">
        <f t="shared" si="381"/>
        <v>0</v>
      </c>
      <c r="AH1133" s="83"/>
      <c r="AI1133" s="83"/>
      <c r="AJ1133" s="83"/>
      <c r="AK1133" s="83"/>
      <c r="AL1133" s="83"/>
      <c r="AM1133" s="83"/>
      <c r="AN1133" s="83"/>
      <c r="AO1133" s="83"/>
      <c r="AP1133" s="83"/>
      <c r="AQ1133" s="83">
        <f t="shared" ca="1" si="382"/>
        <v>12</v>
      </c>
      <c r="AR1133" s="83">
        <f t="shared" ca="1" si="383"/>
        <v>-134.59053820844963</v>
      </c>
      <c r="AS1133" s="83">
        <f t="shared" ca="1" si="376"/>
        <v>-133.40946179155037</v>
      </c>
      <c r="AT1133" s="83" cm="1">
        <f t="array" aca="1" ref="AT1133" ca="1">_xlfn.LET(_xlpm.rozsah, $F$3:$F$10001,_xlpm.podminka, (_xlpm.rozsah&gt;M1133)*(ISNUMBER(_xlpm.rozsah)),_xlpm.indexy, IF(_xlpm.podminka, ROW(_xlpm.rozsah)-MIN(ROW(_xlpm.rozsah))+1),_xlpm.prvni, MIN(_xlpm.indexy),_xlpm.finalni, IF(_xlpm.prvni=1, 2, _xlpm.prvni),INDEX(_xlpm.rozsah, _xlpm.finalni))</f>
        <v>1300</v>
      </c>
      <c r="AU1133" s="83" cm="1">
        <f t="array" aca="1" ref="AU1133" ca="1">INDEX($F$3:$F$10001,MATCH(AT1133,$F$3:$F$10004,0)-1)</f>
        <v>1200</v>
      </c>
      <c r="AV1133" s="83">
        <f t="shared" ca="1" si="392"/>
        <v>-140</v>
      </c>
      <c r="AW1133" s="83">
        <f t="shared" ca="1" si="393"/>
        <v>-128</v>
      </c>
      <c r="AX1133" s="83">
        <f t="shared" ca="1" si="384"/>
        <v>350</v>
      </c>
      <c r="AY1133" s="83">
        <f t="shared" ca="1" si="385"/>
        <v>320</v>
      </c>
      <c r="AZ1133" s="83">
        <f t="shared" ca="1" si="386"/>
        <v>30</v>
      </c>
      <c r="BA1133" s="83">
        <f t="shared" ca="1" si="387"/>
        <v>333.52365447887593</v>
      </c>
      <c r="BB1133" s="83">
        <f t="shared" ca="1" si="388"/>
        <v>336.47634552112407</v>
      </c>
    </row>
    <row r="1134" spans="1:54" s="81" customFormat="1" x14ac:dyDescent="0.25">
      <c r="A1134" s="79">
        <v>1132</v>
      </c>
      <c r="B1134" s="80">
        <f t="shared" si="377"/>
        <v>18.866666666666667</v>
      </c>
      <c r="C1134" s="79">
        <v>31.4</v>
      </c>
      <c r="D1134" s="79" t="s">
        <v>8</v>
      </c>
      <c r="F1134" s="117"/>
      <c r="G1134" s="117"/>
      <c r="H1134" s="112">
        <f t="shared" si="378"/>
        <v>0</v>
      </c>
      <c r="I1134" s="121"/>
      <c r="J1134" s="92">
        <f t="shared" si="379"/>
        <v>0</v>
      </c>
      <c r="K1134" s="83"/>
      <c r="L1134" s="94">
        <v>1132</v>
      </c>
      <c r="M1134" s="114">
        <f t="shared" ca="1" si="375"/>
        <v>1249.3621235060534</v>
      </c>
      <c r="N1134" s="115">
        <f ca="1">AS1134</f>
        <v>-134.07654517927358</v>
      </c>
      <c r="O1134" s="83"/>
      <c r="P1134" s="102"/>
      <c r="Q1134" s="102"/>
      <c r="R1134" s="102"/>
      <c r="S1134" s="102"/>
      <c r="T1134" s="83"/>
      <c r="U1134" s="83"/>
      <c r="V1134" s="83"/>
      <c r="W1134" s="83"/>
      <c r="X1134" s="83"/>
      <c r="Y1134" s="83"/>
      <c r="Z1134" s="83"/>
      <c r="AA1134" s="83"/>
      <c r="AB1134" s="83"/>
      <c r="AC1134" s="83">
        <f t="shared" si="390"/>
        <v>0</v>
      </c>
      <c r="AD1134" s="83">
        <f t="shared" si="391"/>
        <v>0</v>
      </c>
      <c r="AE1134" s="83"/>
      <c r="AF1134" s="83">
        <f t="shared" si="380"/>
        <v>0</v>
      </c>
      <c r="AG1134" s="83">
        <f t="shared" si="381"/>
        <v>0</v>
      </c>
      <c r="AH1134" s="83"/>
      <c r="AI1134" s="83"/>
      <c r="AJ1134" s="83"/>
      <c r="AK1134" s="83"/>
      <c r="AL1134" s="83"/>
      <c r="AM1134" s="83"/>
      <c r="AN1134" s="83"/>
      <c r="AO1134" s="83"/>
      <c r="AP1134" s="83"/>
      <c r="AQ1134" s="83">
        <f t="shared" ca="1" si="382"/>
        <v>12</v>
      </c>
      <c r="AR1134" s="83">
        <f t="shared" ca="1" si="383"/>
        <v>-133.92345482072642</v>
      </c>
      <c r="AS1134" s="83">
        <f t="shared" ca="1" si="376"/>
        <v>-134.07654517927358</v>
      </c>
      <c r="AT1134" s="83" cm="1">
        <f t="array" aca="1" ref="AT1134" ca="1">_xlfn.LET(_xlpm.rozsah, $F$3:$F$10001,_xlpm.podminka, (_xlpm.rozsah&gt;M1134)*(ISNUMBER(_xlpm.rozsah)),_xlpm.indexy, IF(_xlpm.podminka, ROW(_xlpm.rozsah)-MIN(ROW(_xlpm.rozsah))+1),_xlpm.prvni, MIN(_xlpm.indexy),_xlpm.finalni, IF(_xlpm.prvni=1, 2, _xlpm.prvni),INDEX(_xlpm.rozsah, _xlpm.finalni))</f>
        <v>1300</v>
      </c>
      <c r="AU1134" s="83" cm="1">
        <f t="array" aca="1" ref="AU1134" ca="1">INDEX($F$3:$F$10001,MATCH(AT1134,$F$3:$F$10004,0)-1)</f>
        <v>1200</v>
      </c>
      <c r="AV1134" s="83">
        <f t="shared" ca="1" si="392"/>
        <v>-140</v>
      </c>
      <c r="AW1134" s="83">
        <f t="shared" ca="1" si="393"/>
        <v>-128</v>
      </c>
      <c r="AX1134" s="83">
        <f t="shared" ca="1" si="384"/>
        <v>350</v>
      </c>
      <c r="AY1134" s="83">
        <f t="shared" ca="1" si="385"/>
        <v>320</v>
      </c>
      <c r="AZ1134" s="83">
        <f t="shared" ca="1" si="386"/>
        <v>30</v>
      </c>
      <c r="BA1134" s="83">
        <f t="shared" ca="1" si="387"/>
        <v>335.19136294818395</v>
      </c>
      <c r="BB1134" s="83">
        <f t="shared" ca="1" si="388"/>
        <v>334.80863705181605</v>
      </c>
    </row>
    <row r="1135" spans="1:54" s="81" customFormat="1" x14ac:dyDescent="0.25">
      <c r="A1135" s="79">
        <v>1133</v>
      </c>
      <c r="B1135" s="80">
        <f t="shared" si="377"/>
        <v>18.883333333333333</v>
      </c>
      <c r="C1135" s="79">
        <v>30.3</v>
      </c>
      <c r="D1135" s="79" t="s">
        <v>8</v>
      </c>
      <c r="F1135" s="117"/>
      <c r="G1135" s="117"/>
      <c r="H1135" s="112">
        <f t="shared" si="378"/>
        <v>0</v>
      </c>
      <c r="I1135" s="121"/>
      <c r="J1135" s="92">
        <f t="shared" si="379"/>
        <v>0</v>
      </c>
      <c r="K1135" s="83"/>
      <c r="L1135" s="94">
        <v>1133</v>
      </c>
      <c r="M1135" s="114">
        <f t="shared" ca="1" si="375"/>
        <v>1240.6265077144401</v>
      </c>
      <c r="N1135" s="115">
        <f ca="1">AS1135</f>
        <v>-135.12481907426718</v>
      </c>
      <c r="O1135" s="83"/>
      <c r="P1135" s="102"/>
      <c r="Q1135" s="102"/>
      <c r="R1135" s="102"/>
      <c r="S1135" s="102"/>
      <c r="T1135" s="83"/>
      <c r="U1135" s="83"/>
      <c r="V1135" s="83"/>
      <c r="W1135" s="83"/>
      <c r="X1135" s="83"/>
      <c r="Y1135" s="83"/>
      <c r="Z1135" s="83"/>
      <c r="AA1135" s="83"/>
      <c r="AB1135" s="83"/>
      <c r="AC1135" s="83">
        <f t="shared" si="390"/>
        <v>0</v>
      </c>
      <c r="AD1135" s="83">
        <f t="shared" si="391"/>
        <v>0</v>
      </c>
      <c r="AE1135" s="83"/>
      <c r="AF1135" s="83">
        <f t="shared" si="380"/>
        <v>0</v>
      </c>
      <c r="AG1135" s="83">
        <f t="shared" si="381"/>
        <v>0</v>
      </c>
      <c r="AH1135" s="83"/>
      <c r="AI1135" s="83"/>
      <c r="AJ1135" s="83"/>
      <c r="AK1135" s="83"/>
      <c r="AL1135" s="83"/>
      <c r="AM1135" s="83"/>
      <c r="AN1135" s="83"/>
      <c r="AO1135" s="83"/>
      <c r="AP1135" s="83"/>
      <c r="AQ1135" s="83">
        <f t="shared" ca="1" si="382"/>
        <v>12</v>
      </c>
      <c r="AR1135" s="83">
        <f t="shared" ca="1" si="383"/>
        <v>-132.87518092573282</v>
      </c>
      <c r="AS1135" s="83">
        <f t="shared" ca="1" si="376"/>
        <v>-135.12481907426718</v>
      </c>
      <c r="AT1135" s="83" cm="1">
        <f t="array" aca="1" ref="AT1135" ca="1">_xlfn.LET(_xlpm.rozsah, $F$3:$F$10001,_xlpm.podminka, (_xlpm.rozsah&gt;M1135)*(ISNUMBER(_xlpm.rozsah)),_xlpm.indexy, IF(_xlpm.podminka, ROW(_xlpm.rozsah)-MIN(ROW(_xlpm.rozsah))+1),_xlpm.prvni, MIN(_xlpm.indexy),_xlpm.finalni, IF(_xlpm.prvni=1, 2, _xlpm.prvni),INDEX(_xlpm.rozsah, _xlpm.finalni))</f>
        <v>1300</v>
      </c>
      <c r="AU1135" s="83" cm="1">
        <f t="array" aca="1" ref="AU1135" ca="1">INDEX($F$3:$F$10001,MATCH(AT1135,$F$3:$F$10004,0)-1)</f>
        <v>1200</v>
      </c>
      <c r="AV1135" s="83">
        <f t="shared" ca="1" si="392"/>
        <v>-140</v>
      </c>
      <c r="AW1135" s="83">
        <f t="shared" ca="1" si="393"/>
        <v>-128</v>
      </c>
      <c r="AX1135" s="83">
        <f t="shared" ca="1" si="384"/>
        <v>350</v>
      </c>
      <c r="AY1135" s="83">
        <f t="shared" ca="1" si="385"/>
        <v>320</v>
      </c>
      <c r="AZ1135" s="83">
        <f t="shared" ca="1" si="386"/>
        <v>30</v>
      </c>
      <c r="BA1135" s="83">
        <f t="shared" ca="1" si="387"/>
        <v>337.81204768566795</v>
      </c>
      <c r="BB1135" s="83">
        <f t="shared" ca="1" si="388"/>
        <v>332.18795231433205</v>
      </c>
    </row>
    <row r="1136" spans="1:54" s="81" customFormat="1" x14ac:dyDescent="0.25">
      <c r="A1136" s="79">
        <v>1134</v>
      </c>
      <c r="B1136" s="80">
        <f t="shared" si="377"/>
        <v>18.899999999999999</v>
      </c>
      <c r="C1136" s="79">
        <v>29.8</v>
      </c>
      <c r="D1136" s="79" t="s">
        <v>8</v>
      </c>
      <c r="F1136" s="117"/>
      <c r="G1136" s="117"/>
      <c r="H1136" s="112">
        <f t="shared" si="378"/>
        <v>0</v>
      </c>
      <c r="I1136" s="121"/>
      <c r="J1136" s="92">
        <f t="shared" si="379"/>
        <v>0</v>
      </c>
      <c r="K1136" s="83"/>
      <c r="L1136" s="94">
        <v>1134</v>
      </c>
      <c r="M1136" s="114">
        <f t="shared" ca="1" si="375"/>
        <v>1236.6557732637068</v>
      </c>
      <c r="N1136" s="115">
        <f ca="1">AS1136</f>
        <v>-135.60130720835519</v>
      </c>
      <c r="O1136" s="83"/>
      <c r="P1136" s="102"/>
      <c r="Q1136" s="102"/>
      <c r="R1136" s="102"/>
      <c r="S1136" s="102"/>
      <c r="T1136" s="83"/>
      <c r="U1136" s="83"/>
      <c r="V1136" s="83"/>
      <c r="W1136" s="83"/>
      <c r="X1136" s="83"/>
      <c r="Y1136" s="83"/>
      <c r="Z1136" s="83"/>
      <c r="AA1136" s="83"/>
      <c r="AB1136" s="83"/>
      <c r="AC1136" s="83">
        <f t="shared" si="390"/>
        <v>0</v>
      </c>
      <c r="AD1136" s="83">
        <f t="shared" si="391"/>
        <v>0</v>
      </c>
      <c r="AE1136" s="83"/>
      <c r="AF1136" s="83">
        <f t="shared" si="380"/>
        <v>0</v>
      </c>
      <c r="AG1136" s="83">
        <f t="shared" si="381"/>
        <v>0</v>
      </c>
      <c r="AH1136" s="83"/>
      <c r="AI1136" s="83"/>
      <c r="AJ1136" s="83"/>
      <c r="AK1136" s="83"/>
      <c r="AL1136" s="83"/>
      <c r="AM1136" s="83"/>
      <c r="AN1136" s="83"/>
      <c r="AO1136" s="83"/>
      <c r="AP1136" s="83"/>
      <c r="AQ1136" s="83">
        <f t="shared" ca="1" si="382"/>
        <v>12</v>
      </c>
      <c r="AR1136" s="83">
        <f t="shared" ca="1" si="383"/>
        <v>-132.39869279164481</v>
      </c>
      <c r="AS1136" s="83">
        <f t="shared" ca="1" si="376"/>
        <v>-135.60130720835519</v>
      </c>
      <c r="AT1136" s="83" cm="1">
        <f t="array" aca="1" ref="AT1136" ca="1">_xlfn.LET(_xlpm.rozsah, $F$3:$F$10001,_xlpm.podminka, (_xlpm.rozsah&gt;M1136)*(ISNUMBER(_xlpm.rozsah)),_xlpm.indexy, IF(_xlpm.podminka, ROW(_xlpm.rozsah)-MIN(ROW(_xlpm.rozsah))+1),_xlpm.prvni, MIN(_xlpm.indexy),_xlpm.finalni, IF(_xlpm.prvni=1, 2, _xlpm.prvni),INDEX(_xlpm.rozsah, _xlpm.finalni))</f>
        <v>1300</v>
      </c>
      <c r="AU1136" s="83" cm="1">
        <f t="array" aca="1" ref="AU1136" ca="1">INDEX($F$3:$F$10001,MATCH(AT1136,$F$3:$F$10004,0)-1)</f>
        <v>1200</v>
      </c>
      <c r="AV1136" s="83">
        <f t="shared" ca="1" si="392"/>
        <v>-140</v>
      </c>
      <c r="AW1136" s="83">
        <f t="shared" ca="1" si="393"/>
        <v>-128</v>
      </c>
      <c r="AX1136" s="83">
        <f t="shared" ca="1" si="384"/>
        <v>350</v>
      </c>
      <c r="AY1136" s="83">
        <f t="shared" ca="1" si="385"/>
        <v>320</v>
      </c>
      <c r="AZ1136" s="83">
        <f t="shared" ca="1" si="386"/>
        <v>30</v>
      </c>
      <c r="BA1136" s="83">
        <f t="shared" ca="1" si="387"/>
        <v>339.00326802088796</v>
      </c>
      <c r="BB1136" s="83">
        <f t="shared" ca="1" si="388"/>
        <v>330.99673197911204</v>
      </c>
    </row>
    <row r="1137" spans="1:54" x14ac:dyDescent="0.25">
      <c r="A1137" s="58">
        <v>1135</v>
      </c>
      <c r="B1137" s="59">
        <f t="shared" si="377"/>
        <v>18.916666666666668</v>
      </c>
      <c r="C1137" s="58">
        <v>44.3</v>
      </c>
      <c r="D1137" s="58">
        <v>0</v>
      </c>
      <c r="F1137" s="117"/>
      <c r="G1137" s="117"/>
      <c r="H1137" s="112">
        <f t="shared" si="378"/>
        <v>0</v>
      </c>
      <c r="I1137" s="121"/>
      <c r="J1137" s="92">
        <f t="shared" si="379"/>
        <v>0</v>
      </c>
      <c r="L1137" s="94">
        <v>1135</v>
      </c>
      <c r="M1137" s="114">
        <f t="shared" ca="1" si="375"/>
        <v>1351.8070723349733</v>
      </c>
      <c r="N1137" s="115">
        <f>( IF(ISNUMBER(D1137), D1137,1)/100)*$BE$5 - $T$23 + $T$21</f>
        <v>0</v>
      </c>
      <c r="P1137" s="102"/>
      <c r="Q1137" s="102"/>
      <c r="R1137" s="102"/>
      <c r="S1137" s="102"/>
      <c r="AC1137" s="83">
        <f t="shared" si="390"/>
        <v>0</v>
      </c>
      <c r="AD1137" s="83">
        <f t="shared" si="391"/>
        <v>0</v>
      </c>
      <c r="AF1137" s="83">
        <f t="shared" si="380"/>
        <v>0</v>
      </c>
      <c r="AG1137" s="83">
        <f t="shared" si="381"/>
        <v>0</v>
      </c>
      <c r="AQ1137" s="83">
        <f t="shared" ca="1" si="382"/>
        <v>4</v>
      </c>
      <c r="AR1137" s="83">
        <f t="shared" ca="1" si="383"/>
        <v>-142.07228289339892</v>
      </c>
      <c r="AS1137" s="83">
        <f t="shared" ca="1" si="376"/>
        <v>-141.92771710660108</v>
      </c>
      <c r="AT1137" s="83" cm="1">
        <f t="array" aca="1" ref="AT1137" ca="1">_xlfn.LET(_xlpm.rozsah, $F$3:$F$10001,_xlpm.podminka, (_xlpm.rozsah&gt;M1137)*(ISNUMBER(_xlpm.rozsah)),_xlpm.indexy, IF(_xlpm.podminka, ROW(_xlpm.rozsah)-MIN(ROW(_xlpm.rozsah))+1),_xlpm.prvni, MIN(_xlpm.indexy),_xlpm.finalni, IF(_xlpm.prvni=1, 2, _xlpm.prvni),INDEX(_xlpm.rozsah, _xlpm.finalni))</f>
        <v>1400</v>
      </c>
      <c r="AU1137" s="83" cm="1">
        <f t="array" aca="1" ref="AU1137" ca="1">INDEX($F$3:$F$10001,MATCH(AT1137,$F$3:$F$10004,0)-1)</f>
        <v>1300</v>
      </c>
      <c r="AV1137" s="83">
        <f t="shared" ca="1" si="392"/>
        <v>-144</v>
      </c>
      <c r="AW1137" s="83">
        <f t="shared" ca="1" si="393"/>
        <v>-140</v>
      </c>
      <c r="AX1137" s="83">
        <f t="shared" ca="1" si="384"/>
        <v>360</v>
      </c>
      <c r="AY1137" s="83">
        <f t="shared" ca="1" si="385"/>
        <v>350</v>
      </c>
      <c r="AZ1137" s="83">
        <f t="shared" ca="1" si="386"/>
        <v>10</v>
      </c>
      <c r="BA1137" s="83">
        <f t="shared" ca="1" si="387"/>
        <v>354.81929276650266</v>
      </c>
      <c r="BB1137" s="83">
        <f t="shared" ca="1" si="388"/>
        <v>355.18070723349734</v>
      </c>
    </row>
    <row r="1138" spans="1:54" s="81" customFormat="1" x14ac:dyDescent="0.25">
      <c r="A1138" s="79">
        <v>1136</v>
      </c>
      <c r="B1138" s="80">
        <f t="shared" si="377"/>
        <v>18.933333333333334</v>
      </c>
      <c r="C1138" s="79">
        <v>58.9</v>
      </c>
      <c r="D1138" s="79" t="s">
        <v>8</v>
      </c>
      <c r="F1138" s="117"/>
      <c r="G1138" s="117"/>
      <c r="H1138" s="112">
        <f t="shared" si="378"/>
        <v>0</v>
      </c>
      <c r="I1138" s="121"/>
      <c r="J1138" s="92">
        <f t="shared" si="379"/>
        <v>0</v>
      </c>
      <c r="K1138" s="83"/>
      <c r="L1138" s="94">
        <v>1136</v>
      </c>
      <c r="M1138" s="114">
        <f t="shared" ca="1" si="375"/>
        <v>1467.7525182963868</v>
      </c>
      <c r="N1138" s="115">
        <f ca="1">AS1138</f>
        <v>-144</v>
      </c>
      <c r="O1138" s="83"/>
      <c r="P1138" s="102"/>
      <c r="Q1138" s="102"/>
      <c r="R1138" s="102"/>
      <c r="S1138" s="102"/>
      <c r="T1138" s="83"/>
      <c r="U1138" s="83"/>
      <c r="V1138" s="83"/>
      <c r="W1138" s="83"/>
      <c r="X1138" s="83"/>
      <c r="Y1138" s="83"/>
      <c r="Z1138" s="83"/>
      <c r="AA1138" s="83"/>
      <c r="AB1138" s="83"/>
      <c r="AC1138" s="83">
        <f t="shared" si="390"/>
        <v>0</v>
      </c>
      <c r="AD1138" s="83">
        <f t="shared" si="391"/>
        <v>0</v>
      </c>
      <c r="AE1138" s="83"/>
      <c r="AF1138" s="83">
        <f t="shared" si="380"/>
        <v>0</v>
      </c>
      <c r="AG1138" s="83">
        <f t="shared" si="381"/>
        <v>0</v>
      </c>
      <c r="AH1138" s="83"/>
      <c r="AI1138" s="83"/>
      <c r="AJ1138" s="83"/>
      <c r="AK1138" s="83"/>
      <c r="AL1138" s="83"/>
      <c r="AM1138" s="83"/>
      <c r="AN1138" s="83"/>
      <c r="AO1138" s="83"/>
      <c r="AP1138" s="83"/>
      <c r="AQ1138" s="83">
        <f t="shared" ca="1" si="382"/>
        <v>0</v>
      </c>
      <c r="AR1138" s="83">
        <f t="shared" ca="1" si="383"/>
        <v>-144</v>
      </c>
      <c r="AS1138" s="83">
        <f t="shared" ca="1" si="376"/>
        <v>-144</v>
      </c>
      <c r="AT1138" s="83" cm="1">
        <f t="array" aca="1" ref="AT1138" ca="1">_xlfn.LET(_xlpm.rozsah, $F$3:$F$10001,_xlpm.podminka, (_xlpm.rozsah&gt;M1138)*(ISNUMBER(_xlpm.rozsah)),_xlpm.indexy, IF(_xlpm.podminka, ROW(_xlpm.rozsah)-MIN(ROW(_xlpm.rozsah))+1),_xlpm.prvni, MIN(_xlpm.indexy),_xlpm.finalni, IF(_xlpm.prvni=1, 2, _xlpm.prvni),INDEX(_xlpm.rozsah, _xlpm.finalni))</f>
        <v>1500</v>
      </c>
      <c r="AU1138" s="83" cm="1">
        <f t="array" aca="1" ref="AU1138" ca="1">INDEX($F$3:$F$10001,MATCH(AT1138,$F$3:$F$10004,0)-1)</f>
        <v>1400</v>
      </c>
      <c r="AV1138" s="83">
        <f t="shared" ca="1" si="392"/>
        <v>-144</v>
      </c>
      <c r="AW1138" s="83">
        <f t="shared" ca="1" si="393"/>
        <v>-144</v>
      </c>
      <c r="AX1138" s="83">
        <f t="shared" ca="1" si="384"/>
        <v>360</v>
      </c>
      <c r="AY1138" s="83">
        <f t="shared" ca="1" si="385"/>
        <v>360</v>
      </c>
      <c r="AZ1138" s="83">
        <f t="shared" ca="1" si="386"/>
        <v>0</v>
      </c>
      <c r="BA1138" s="83">
        <f t="shared" ca="1" si="387"/>
        <v>360</v>
      </c>
      <c r="BB1138" s="83">
        <f t="shared" ca="1" si="388"/>
        <v>360</v>
      </c>
    </row>
    <row r="1139" spans="1:54" s="81" customFormat="1" x14ac:dyDescent="0.25">
      <c r="A1139" s="79">
        <v>1137</v>
      </c>
      <c r="B1139" s="80">
        <f t="shared" si="377"/>
        <v>18.95</v>
      </c>
      <c r="C1139" s="79">
        <v>52.1</v>
      </c>
      <c r="D1139" s="79" t="s">
        <v>8</v>
      </c>
      <c r="F1139" s="117"/>
      <c r="G1139" s="117"/>
      <c r="H1139" s="112">
        <f t="shared" si="378"/>
        <v>0</v>
      </c>
      <c r="I1139" s="121"/>
      <c r="J1139" s="92">
        <f t="shared" si="379"/>
        <v>0</v>
      </c>
      <c r="K1139" s="83"/>
      <c r="L1139" s="94">
        <v>1137</v>
      </c>
      <c r="M1139" s="114">
        <f t="shared" ca="1" si="375"/>
        <v>1413.7505297664134</v>
      </c>
      <c r="N1139" s="115">
        <f ca="1">AS1139</f>
        <v>-144</v>
      </c>
      <c r="O1139" s="83"/>
      <c r="P1139" s="102"/>
      <c r="Q1139" s="102"/>
      <c r="R1139" s="102"/>
      <c r="S1139" s="102"/>
      <c r="T1139" s="83"/>
      <c r="U1139" s="83"/>
      <c r="V1139" s="83"/>
      <c r="W1139" s="83"/>
      <c r="X1139" s="83"/>
      <c r="Y1139" s="83"/>
      <c r="Z1139" s="83"/>
      <c r="AA1139" s="83"/>
      <c r="AB1139" s="83"/>
      <c r="AC1139" s="83">
        <f t="shared" si="390"/>
        <v>0</v>
      </c>
      <c r="AD1139" s="83">
        <f t="shared" si="391"/>
        <v>0</v>
      </c>
      <c r="AE1139" s="83"/>
      <c r="AF1139" s="83">
        <f t="shared" si="380"/>
        <v>0</v>
      </c>
      <c r="AG1139" s="83">
        <f t="shared" si="381"/>
        <v>0</v>
      </c>
      <c r="AH1139" s="83"/>
      <c r="AI1139" s="83"/>
      <c r="AJ1139" s="83"/>
      <c r="AK1139" s="83"/>
      <c r="AL1139" s="83"/>
      <c r="AM1139" s="83"/>
      <c r="AN1139" s="83"/>
      <c r="AO1139" s="83"/>
      <c r="AP1139" s="83"/>
      <c r="AQ1139" s="83">
        <f t="shared" ca="1" si="382"/>
        <v>0</v>
      </c>
      <c r="AR1139" s="83">
        <f t="shared" ca="1" si="383"/>
        <v>-144</v>
      </c>
      <c r="AS1139" s="83">
        <f t="shared" ca="1" si="376"/>
        <v>-144</v>
      </c>
      <c r="AT1139" s="83" cm="1">
        <f t="array" aca="1" ref="AT1139" ca="1">_xlfn.LET(_xlpm.rozsah, $F$3:$F$10001,_xlpm.podminka, (_xlpm.rozsah&gt;M1139)*(ISNUMBER(_xlpm.rozsah)),_xlpm.indexy, IF(_xlpm.podminka, ROW(_xlpm.rozsah)-MIN(ROW(_xlpm.rozsah))+1),_xlpm.prvni, MIN(_xlpm.indexy),_xlpm.finalni, IF(_xlpm.prvni=1, 2, _xlpm.prvni),INDEX(_xlpm.rozsah, _xlpm.finalni))</f>
        <v>1500</v>
      </c>
      <c r="AU1139" s="83" cm="1">
        <f t="array" aca="1" ref="AU1139" ca="1">INDEX($F$3:$F$10001,MATCH(AT1139,$F$3:$F$10004,0)-1)</f>
        <v>1400</v>
      </c>
      <c r="AV1139" s="83">
        <f t="shared" ca="1" si="392"/>
        <v>-144</v>
      </c>
      <c r="AW1139" s="83">
        <f t="shared" ca="1" si="393"/>
        <v>-144</v>
      </c>
      <c r="AX1139" s="83">
        <f t="shared" ca="1" si="384"/>
        <v>360</v>
      </c>
      <c r="AY1139" s="83">
        <f t="shared" ca="1" si="385"/>
        <v>360</v>
      </c>
      <c r="AZ1139" s="83">
        <f t="shared" ca="1" si="386"/>
        <v>0</v>
      </c>
      <c r="BA1139" s="83">
        <f t="shared" ca="1" si="387"/>
        <v>360</v>
      </c>
      <c r="BB1139" s="83">
        <f t="shared" ca="1" si="388"/>
        <v>360</v>
      </c>
    </row>
    <row r="1140" spans="1:54" s="81" customFormat="1" x14ac:dyDescent="0.25">
      <c r="A1140" s="79">
        <v>1138</v>
      </c>
      <c r="B1140" s="80">
        <f t="shared" si="377"/>
        <v>18.966666666666665</v>
      </c>
      <c r="C1140" s="79">
        <v>44.1</v>
      </c>
      <c r="D1140" s="79" t="s">
        <v>8</v>
      </c>
      <c r="F1140" s="117"/>
      <c r="G1140" s="117"/>
      <c r="H1140" s="112">
        <f t="shared" si="378"/>
        <v>0</v>
      </c>
      <c r="I1140" s="121"/>
      <c r="J1140" s="92">
        <f t="shared" si="379"/>
        <v>0</v>
      </c>
      <c r="K1140" s="83"/>
      <c r="L1140" s="94">
        <v>1138</v>
      </c>
      <c r="M1140" s="114">
        <f t="shared" ca="1" si="375"/>
        <v>1350.2187785546803</v>
      </c>
      <c r="N1140" s="115">
        <f ca="1">AS1140</f>
        <v>-141.99124885781279</v>
      </c>
      <c r="O1140" s="83"/>
      <c r="P1140" s="102"/>
      <c r="Q1140" s="102"/>
      <c r="R1140" s="102"/>
      <c r="S1140" s="102"/>
      <c r="T1140" s="83"/>
      <c r="U1140" s="83"/>
      <c r="V1140" s="83"/>
      <c r="W1140" s="83"/>
      <c r="X1140" s="83"/>
      <c r="Y1140" s="83"/>
      <c r="Z1140" s="83"/>
      <c r="AA1140" s="83"/>
      <c r="AB1140" s="83"/>
      <c r="AC1140" s="83">
        <f t="shared" si="390"/>
        <v>0</v>
      </c>
      <c r="AD1140" s="83">
        <f t="shared" si="391"/>
        <v>0</v>
      </c>
      <c r="AE1140" s="83"/>
      <c r="AF1140" s="83">
        <f t="shared" si="380"/>
        <v>0</v>
      </c>
      <c r="AG1140" s="83">
        <f t="shared" si="381"/>
        <v>0</v>
      </c>
      <c r="AH1140" s="83"/>
      <c r="AI1140" s="83"/>
      <c r="AJ1140" s="83"/>
      <c r="AK1140" s="83"/>
      <c r="AL1140" s="83"/>
      <c r="AM1140" s="83"/>
      <c r="AN1140" s="83"/>
      <c r="AO1140" s="83"/>
      <c r="AP1140" s="83"/>
      <c r="AQ1140" s="83">
        <f t="shared" ca="1" si="382"/>
        <v>4</v>
      </c>
      <c r="AR1140" s="83">
        <f t="shared" ca="1" si="383"/>
        <v>-142.00875114218721</v>
      </c>
      <c r="AS1140" s="83">
        <f t="shared" ca="1" si="376"/>
        <v>-141.99124885781279</v>
      </c>
      <c r="AT1140" s="83" cm="1">
        <f t="array" aca="1" ref="AT1140" ca="1">_xlfn.LET(_xlpm.rozsah, $F$3:$F$10001,_xlpm.podminka, (_xlpm.rozsah&gt;M1140)*(ISNUMBER(_xlpm.rozsah)),_xlpm.indexy, IF(_xlpm.podminka, ROW(_xlpm.rozsah)-MIN(ROW(_xlpm.rozsah))+1),_xlpm.prvni, MIN(_xlpm.indexy),_xlpm.finalni, IF(_xlpm.prvni=1, 2, _xlpm.prvni),INDEX(_xlpm.rozsah, _xlpm.finalni))</f>
        <v>1400</v>
      </c>
      <c r="AU1140" s="83" cm="1">
        <f t="array" aca="1" ref="AU1140" ca="1">INDEX($F$3:$F$10001,MATCH(AT1140,$F$3:$F$10004,0)-1)</f>
        <v>1300</v>
      </c>
      <c r="AV1140" s="83">
        <f t="shared" ca="1" si="392"/>
        <v>-144</v>
      </c>
      <c r="AW1140" s="83">
        <f t="shared" ca="1" si="393"/>
        <v>-140</v>
      </c>
      <c r="AX1140" s="83">
        <f t="shared" ca="1" si="384"/>
        <v>360</v>
      </c>
      <c r="AY1140" s="83">
        <f t="shared" ca="1" si="385"/>
        <v>350</v>
      </c>
      <c r="AZ1140" s="83">
        <f t="shared" ca="1" si="386"/>
        <v>10</v>
      </c>
      <c r="BA1140" s="83">
        <f t="shared" ca="1" si="387"/>
        <v>354.97812214453199</v>
      </c>
      <c r="BB1140" s="83">
        <f t="shared" ca="1" si="388"/>
        <v>355.02187785546801</v>
      </c>
    </row>
    <row r="1141" spans="1:54" x14ac:dyDescent="0.25">
      <c r="A1141" s="58">
        <v>1139</v>
      </c>
      <c r="B1141" s="59">
        <f t="shared" si="377"/>
        <v>18.983333333333334</v>
      </c>
      <c r="C1141" s="58">
        <v>51.7</v>
      </c>
      <c r="D1141" s="58">
        <v>0</v>
      </c>
      <c r="F1141" s="117"/>
      <c r="G1141" s="117"/>
      <c r="H1141" s="112">
        <f t="shared" si="378"/>
        <v>0</v>
      </c>
      <c r="I1141" s="121"/>
      <c r="J1141" s="92">
        <f t="shared" si="379"/>
        <v>0</v>
      </c>
      <c r="L1141" s="94">
        <v>1139</v>
      </c>
      <c r="M1141" s="114">
        <f t="shared" ca="1" si="375"/>
        <v>1410.5739422058268</v>
      </c>
      <c r="N1141" s="115">
        <f>( IF(ISNUMBER(D1141), D1141,1)/100)*$BE$5 - $T$23 + $T$21</f>
        <v>0</v>
      </c>
      <c r="P1141" s="102"/>
      <c r="Q1141" s="102"/>
      <c r="R1141" s="102"/>
      <c r="S1141" s="102"/>
      <c r="AC1141" s="83">
        <f t="shared" si="390"/>
        <v>0</v>
      </c>
      <c r="AD1141" s="83">
        <f t="shared" si="391"/>
        <v>0</v>
      </c>
      <c r="AF1141" s="83">
        <f t="shared" si="380"/>
        <v>0</v>
      </c>
      <c r="AG1141" s="83">
        <f t="shared" si="381"/>
        <v>0</v>
      </c>
      <c r="AQ1141" s="83">
        <f t="shared" ca="1" si="382"/>
        <v>0</v>
      </c>
      <c r="AR1141" s="83">
        <f t="shared" ca="1" si="383"/>
        <v>-144</v>
      </c>
      <c r="AS1141" s="83">
        <f t="shared" ca="1" si="376"/>
        <v>-144</v>
      </c>
      <c r="AT1141" s="83" cm="1">
        <f t="array" aca="1" ref="AT1141" ca="1">_xlfn.LET(_xlpm.rozsah, $F$3:$F$10001,_xlpm.podminka, (_xlpm.rozsah&gt;M1141)*(ISNUMBER(_xlpm.rozsah)),_xlpm.indexy, IF(_xlpm.podminka, ROW(_xlpm.rozsah)-MIN(ROW(_xlpm.rozsah))+1),_xlpm.prvni, MIN(_xlpm.indexy),_xlpm.finalni, IF(_xlpm.prvni=1, 2, _xlpm.prvni),INDEX(_xlpm.rozsah, _xlpm.finalni))</f>
        <v>1500</v>
      </c>
      <c r="AU1141" s="83" cm="1">
        <f t="array" aca="1" ref="AU1141" ca="1">INDEX($F$3:$F$10001,MATCH(AT1141,$F$3:$F$10004,0)-1)</f>
        <v>1400</v>
      </c>
      <c r="AV1141" s="83">
        <f t="shared" ca="1" si="392"/>
        <v>-144</v>
      </c>
      <c r="AW1141" s="83">
        <f t="shared" ca="1" si="393"/>
        <v>-144</v>
      </c>
      <c r="AX1141" s="83">
        <f t="shared" ca="1" si="384"/>
        <v>360</v>
      </c>
      <c r="AY1141" s="83">
        <f t="shared" ca="1" si="385"/>
        <v>360</v>
      </c>
      <c r="AZ1141" s="83">
        <f t="shared" ca="1" si="386"/>
        <v>0</v>
      </c>
      <c r="BA1141" s="83">
        <f t="shared" ca="1" si="387"/>
        <v>360</v>
      </c>
      <c r="BB1141" s="83">
        <f t="shared" ca="1" si="388"/>
        <v>360</v>
      </c>
    </row>
    <row r="1142" spans="1:54" s="81" customFormat="1" x14ac:dyDescent="0.25">
      <c r="A1142" s="79">
        <v>1140</v>
      </c>
      <c r="B1142" s="80">
        <f t="shared" si="377"/>
        <v>19</v>
      </c>
      <c r="C1142" s="79">
        <v>59.2</v>
      </c>
      <c r="D1142" s="79" t="s">
        <v>8</v>
      </c>
      <c r="F1142" s="117"/>
      <c r="G1142" s="117"/>
      <c r="H1142" s="112">
        <f t="shared" si="378"/>
        <v>0</v>
      </c>
      <c r="I1142" s="121"/>
      <c r="J1142" s="92">
        <f t="shared" si="379"/>
        <v>0</v>
      </c>
      <c r="K1142" s="83"/>
      <c r="L1142" s="94">
        <v>1140</v>
      </c>
      <c r="M1142" s="114">
        <f t="shared" ca="1" si="375"/>
        <v>1470.1349589668271</v>
      </c>
      <c r="N1142" s="115">
        <f ca="1">AS1142</f>
        <v>-144</v>
      </c>
      <c r="O1142" s="83"/>
      <c r="P1142" s="102"/>
      <c r="Q1142" s="102"/>
      <c r="R1142" s="102"/>
      <c r="S1142" s="102"/>
      <c r="T1142" s="83"/>
      <c r="U1142" s="83"/>
      <c r="V1142" s="83"/>
      <c r="W1142" s="83"/>
      <c r="X1142" s="83"/>
      <c r="Y1142" s="83"/>
      <c r="Z1142" s="83"/>
      <c r="AA1142" s="83"/>
      <c r="AB1142" s="83"/>
      <c r="AC1142" s="83">
        <f t="shared" si="390"/>
        <v>0</v>
      </c>
      <c r="AD1142" s="83">
        <f t="shared" si="391"/>
        <v>0</v>
      </c>
      <c r="AE1142" s="83"/>
      <c r="AF1142" s="83">
        <f t="shared" si="380"/>
        <v>0</v>
      </c>
      <c r="AG1142" s="83">
        <f t="shared" si="381"/>
        <v>0</v>
      </c>
      <c r="AH1142" s="83"/>
      <c r="AI1142" s="83"/>
      <c r="AJ1142" s="83"/>
      <c r="AK1142" s="83"/>
      <c r="AL1142" s="83"/>
      <c r="AM1142" s="83"/>
      <c r="AN1142" s="83"/>
      <c r="AO1142" s="83"/>
      <c r="AP1142" s="83"/>
      <c r="AQ1142" s="83">
        <f t="shared" ca="1" si="382"/>
        <v>0</v>
      </c>
      <c r="AR1142" s="83">
        <f t="shared" ca="1" si="383"/>
        <v>-144</v>
      </c>
      <c r="AS1142" s="83">
        <f t="shared" ca="1" si="376"/>
        <v>-144</v>
      </c>
      <c r="AT1142" s="83" cm="1">
        <f t="array" aca="1" ref="AT1142" ca="1">_xlfn.LET(_xlpm.rozsah, $F$3:$F$10001,_xlpm.podminka, (_xlpm.rozsah&gt;M1142)*(ISNUMBER(_xlpm.rozsah)),_xlpm.indexy, IF(_xlpm.podminka, ROW(_xlpm.rozsah)-MIN(ROW(_xlpm.rozsah))+1),_xlpm.prvni, MIN(_xlpm.indexy),_xlpm.finalni, IF(_xlpm.prvni=1, 2, _xlpm.prvni),INDEX(_xlpm.rozsah, _xlpm.finalni))</f>
        <v>1500</v>
      </c>
      <c r="AU1142" s="83" cm="1">
        <f t="array" aca="1" ref="AU1142" ca="1">INDEX($F$3:$F$10001,MATCH(AT1142,$F$3:$F$10004,0)-1)</f>
        <v>1400</v>
      </c>
      <c r="AV1142" s="83">
        <f t="shared" ca="1" si="392"/>
        <v>-144</v>
      </c>
      <c r="AW1142" s="83">
        <f t="shared" ca="1" si="393"/>
        <v>-144</v>
      </c>
      <c r="AX1142" s="83">
        <f t="shared" ca="1" si="384"/>
        <v>360</v>
      </c>
      <c r="AY1142" s="83">
        <f t="shared" ca="1" si="385"/>
        <v>360</v>
      </c>
      <c r="AZ1142" s="83">
        <f t="shared" ca="1" si="386"/>
        <v>0</v>
      </c>
      <c r="BA1142" s="83">
        <f t="shared" ca="1" si="387"/>
        <v>360</v>
      </c>
      <c r="BB1142" s="83">
        <f t="shared" ca="1" si="388"/>
        <v>360</v>
      </c>
    </row>
    <row r="1143" spans="1:54" s="81" customFormat="1" x14ac:dyDescent="0.25">
      <c r="A1143" s="79">
        <v>1141</v>
      </c>
      <c r="B1143" s="80">
        <f t="shared" si="377"/>
        <v>19.016666666666666</v>
      </c>
      <c r="C1143" s="79">
        <v>47.2</v>
      </c>
      <c r="D1143" s="79" t="s">
        <v>8</v>
      </c>
      <c r="F1143" s="117"/>
      <c r="G1143" s="117"/>
      <c r="H1143" s="112">
        <f t="shared" si="378"/>
        <v>0</v>
      </c>
      <c r="I1143" s="121"/>
      <c r="J1143" s="92">
        <f t="shared" si="379"/>
        <v>0</v>
      </c>
      <c r="K1143" s="83"/>
      <c r="L1143" s="94">
        <v>1141</v>
      </c>
      <c r="M1143" s="114">
        <f t="shared" ca="1" si="375"/>
        <v>1374.8373321492268</v>
      </c>
      <c r="N1143" s="115">
        <f ca="1">AS1143</f>
        <v>-141.00650671403093</v>
      </c>
      <c r="O1143" s="83"/>
      <c r="P1143" s="102"/>
      <c r="Q1143" s="102"/>
      <c r="R1143" s="102"/>
      <c r="S1143" s="102"/>
      <c r="T1143" s="83"/>
      <c r="U1143" s="83"/>
      <c r="V1143" s="83"/>
      <c r="W1143" s="83"/>
      <c r="X1143" s="83"/>
      <c r="Y1143" s="83"/>
      <c r="Z1143" s="83"/>
      <c r="AA1143" s="83"/>
      <c r="AB1143" s="83"/>
      <c r="AC1143" s="83">
        <f t="shared" si="390"/>
        <v>0</v>
      </c>
      <c r="AD1143" s="83">
        <f t="shared" si="391"/>
        <v>0</v>
      </c>
      <c r="AE1143" s="83"/>
      <c r="AF1143" s="83">
        <f t="shared" si="380"/>
        <v>0</v>
      </c>
      <c r="AG1143" s="83">
        <f t="shared" si="381"/>
        <v>0</v>
      </c>
      <c r="AH1143" s="83"/>
      <c r="AI1143" s="83"/>
      <c r="AJ1143" s="83"/>
      <c r="AK1143" s="83"/>
      <c r="AL1143" s="83"/>
      <c r="AM1143" s="83"/>
      <c r="AN1143" s="83"/>
      <c r="AO1143" s="83"/>
      <c r="AP1143" s="83"/>
      <c r="AQ1143" s="83">
        <f t="shared" ca="1" si="382"/>
        <v>4</v>
      </c>
      <c r="AR1143" s="83">
        <f t="shared" ca="1" si="383"/>
        <v>-142.99349328596907</v>
      </c>
      <c r="AS1143" s="83">
        <f t="shared" ca="1" si="376"/>
        <v>-141.00650671403093</v>
      </c>
      <c r="AT1143" s="83" cm="1">
        <f t="array" aca="1" ref="AT1143" ca="1">_xlfn.LET(_xlpm.rozsah, $F$3:$F$10001,_xlpm.podminka, (_xlpm.rozsah&gt;M1143)*(ISNUMBER(_xlpm.rozsah)),_xlpm.indexy, IF(_xlpm.podminka, ROW(_xlpm.rozsah)-MIN(ROW(_xlpm.rozsah))+1),_xlpm.prvni, MIN(_xlpm.indexy),_xlpm.finalni, IF(_xlpm.prvni=1, 2, _xlpm.prvni),INDEX(_xlpm.rozsah, _xlpm.finalni))</f>
        <v>1400</v>
      </c>
      <c r="AU1143" s="83" cm="1">
        <f t="array" aca="1" ref="AU1143" ca="1">INDEX($F$3:$F$10001,MATCH(AT1143,$F$3:$F$10004,0)-1)</f>
        <v>1300</v>
      </c>
      <c r="AV1143" s="83">
        <f t="shared" ca="1" si="392"/>
        <v>-144</v>
      </c>
      <c r="AW1143" s="83">
        <f t="shared" ca="1" si="393"/>
        <v>-140</v>
      </c>
      <c r="AX1143" s="83">
        <f t="shared" ca="1" si="384"/>
        <v>360</v>
      </c>
      <c r="AY1143" s="83">
        <f t="shared" ca="1" si="385"/>
        <v>350</v>
      </c>
      <c r="AZ1143" s="83">
        <f t="shared" ca="1" si="386"/>
        <v>10</v>
      </c>
      <c r="BA1143" s="83">
        <f t="shared" ca="1" si="387"/>
        <v>352.51626678507733</v>
      </c>
      <c r="BB1143" s="83">
        <f t="shared" ca="1" si="388"/>
        <v>357.48373321492267</v>
      </c>
    </row>
    <row r="1144" spans="1:54" x14ac:dyDescent="0.25">
      <c r="A1144" s="58">
        <v>1142</v>
      </c>
      <c r="B1144" s="59">
        <f t="shared" si="377"/>
        <v>19.033333333333335</v>
      </c>
      <c r="C1144" s="58">
        <v>35.1</v>
      </c>
      <c r="D1144" s="58">
        <v>0</v>
      </c>
      <c r="F1144" s="117"/>
      <c r="G1144" s="117"/>
      <c r="H1144" s="112">
        <f t="shared" si="378"/>
        <v>0</v>
      </c>
      <c r="I1144" s="121"/>
      <c r="J1144" s="92">
        <f t="shared" si="379"/>
        <v>0</v>
      </c>
      <c r="L1144" s="94">
        <v>1142</v>
      </c>
      <c r="M1144" s="114">
        <f t="shared" ca="1" si="375"/>
        <v>1278.7455584414802</v>
      </c>
      <c r="N1144" s="115">
        <f>( IF(ISNUMBER(D1144), D1144,1)/100)*$BE$5 - $T$23 + $T$21</f>
        <v>0</v>
      </c>
      <c r="P1144" s="102"/>
      <c r="Q1144" s="102"/>
      <c r="R1144" s="102"/>
      <c r="S1144" s="102"/>
      <c r="AC1144" s="83">
        <f t="shared" si="390"/>
        <v>0</v>
      </c>
      <c r="AD1144" s="83">
        <f t="shared" si="391"/>
        <v>0</v>
      </c>
      <c r="AF1144" s="83">
        <f t="shared" si="380"/>
        <v>0</v>
      </c>
      <c r="AG1144" s="83">
        <f t="shared" si="381"/>
        <v>0</v>
      </c>
      <c r="AQ1144" s="83">
        <f t="shared" ca="1" si="382"/>
        <v>12</v>
      </c>
      <c r="AR1144" s="83">
        <f t="shared" ca="1" si="383"/>
        <v>-137.44946701297761</v>
      </c>
      <c r="AS1144" s="83">
        <f t="shared" ca="1" si="376"/>
        <v>-130.55053298702239</v>
      </c>
      <c r="AT1144" s="83" cm="1">
        <f t="array" aca="1" ref="AT1144" ca="1">_xlfn.LET(_xlpm.rozsah, $F$3:$F$10001,_xlpm.podminka, (_xlpm.rozsah&gt;M1144)*(ISNUMBER(_xlpm.rozsah)),_xlpm.indexy, IF(_xlpm.podminka, ROW(_xlpm.rozsah)-MIN(ROW(_xlpm.rozsah))+1),_xlpm.prvni, MIN(_xlpm.indexy),_xlpm.finalni, IF(_xlpm.prvni=1, 2, _xlpm.prvni),INDEX(_xlpm.rozsah, _xlpm.finalni))</f>
        <v>1300</v>
      </c>
      <c r="AU1144" s="83" cm="1">
        <f t="array" aca="1" ref="AU1144" ca="1">INDEX($F$3:$F$10001,MATCH(AT1144,$F$3:$F$10004,0)-1)</f>
        <v>1200</v>
      </c>
      <c r="AV1144" s="83">
        <f t="shared" ca="1" si="392"/>
        <v>-140</v>
      </c>
      <c r="AW1144" s="83">
        <f t="shared" ca="1" si="393"/>
        <v>-128</v>
      </c>
      <c r="AX1144" s="83">
        <f t="shared" ca="1" si="384"/>
        <v>350</v>
      </c>
      <c r="AY1144" s="83">
        <f t="shared" ca="1" si="385"/>
        <v>320</v>
      </c>
      <c r="AZ1144" s="83">
        <f t="shared" ca="1" si="386"/>
        <v>30</v>
      </c>
      <c r="BA1144" s="83">
        <f t="shared" ca="1" si="387"/>
        <v>326.37633246755593</v>
      </c>
      <c r="BB1144" s="83">
        <f t="shared" ca="1" si="388"/>
        <v>343.62366753244407</v>
      </c>
    </row>
    <row r="1145" spans="1:54" s="81" customFormat="1" x14ac:dyDescent="0.25">
      <c r="A1145" s="79">
        <v>1143</v>
      </c>
      <c r="B1145" s="80">
        <f t="shared" si="377"/>
        <v>19.05</v>
      </c>
      <c r="C1145" s="79">
        <v>23.1</v>
      </c>
      <c r="D1145" s="79" t="s">
        <v>8</v>
      </c>
      <c r="F1145" s="117"/>
      <c r="G1145" s="117"/>
      <c r="H1145" s="112">
        <f t="shared" si="378"/>
        <v>0</v>
      </c>
      <c r="I1145" s="121"/>
      <c r="J1145" s="92">
        <f t="shared" si="379"/>
        <v>0</v>
      </c>
      <c r="K1145" s="83"/>
      <c r="L1145" s="94">
        <v>1143</v>
      </c>
      <c r="M1145" s="114">
        <f t="shared" ca="1" si="375"/>
        <v>1183.4479316238801</v>
      </c>
      <c r="N1145" s="115">
        <f ca="1">AS1145</f>
        <v>-121.3241654700896</v>
      </c>
      <c r="O1145" s="83"/>
      <c r="P1145" s="102"/>
      <c r="Q1145" s="102"/>
      <c r="R1145" s="102"/>
      <c r="S1145" s="102"/>
      <c r="T1145" s="83"/>
      <c r="U1145" s="83"/>
      <c r="V1145" s="83"/>
      <c r="W1145" s="83"/>
      <c r="X1145" s="83"/>
      <c r="Y1145" s="83"/>
      <c r="Z1145" s="83"/>
      <c r="AA1145" s="83"/>
      <c r="AB1145" s="83"/>
      <c r="AC1145" s="83">
        <f t="shared" si="390"/>
        <v>0</v>
      </c>
      <c r="AD1145" s="83">
        <f t="shared" si="391"/>
        <v>0</v>
      </c>
      <c r="AE1145" s="83"/>
      <c r="AF1145" s="83">
        <f t="shared" si="380"/>
        <v>0</v>
      </c>
      <c r="AG1145" s="83">
        <f t="shared" si="381"/>
        <v>0</v>
      </c>
      <c r="AH1145" s="83"/>
      <c r="AI1145" s="83"/>
      <c r="AJ1145" s="83"/>
      <c r="AK1145" s="83"/>
      <c r="AL1145" s="83"/>
      <c r="AM1145" s="83"/>
      <c r="AN1145" s="83"/>
      <c r="AO1145" s="83"/>
      <c r="AP1145" s="83"/>
      <c r="AQ1145" s="83">
        <f t="shared" ca="1" si="382"/>
        <v>8</v>
      </c>
      <c r="AR1145" s="83">
        <f t="shared" ca="1" si="383"/>
        <v>-126.6758345299104</v>
      </c>
      <c r="AS1145" s="83">
        <f t="shared" ca="1" si="376"/>
        <v>-121.3241654700896</v>
      </c>
      <c r="AT1145" s="83" cm="1">
        <f t="array" aca="1" ref="AT1145" ca="1">_xlfn.LET(_xlpm.rozsah, $F$3:$F$10001,_xlpm.podminka, (_xlpm.rozsah&gt;M1145)*(ISNUMBER(_xlpm.rozsah)),_xlpm.indexy, IF(_xlpm.podminka, ROW(_xlpm.rozsah)-MIN(ROW(_xlpm.rozsah))+1),_xlpm.prvni, MIN(_xlpm.indexy),_xlpm.finalni, IF(_xlpm.prvni=1, 2, _xlpm.prvni),INDEX(_xlpm.rozsah, _xlpm.finalni))</f>
        <v>1200</v>
      </c>
      <c r="AU1145" s="83" cm="1">
        <f t="array" aca="1" ref="AU1145" ca="1">INDEX($F$3:$F$10001,MATCH(AT1145,$F$3:$F$10004,0)-1)</f>
        <v>1100</v>
      </c>
      <c r="AV1145" s="83">
        <f t="shared" ca="1" si="392"/>
        <v>-128</v>
      </c>
      <c r="AW1145" s="83">
        <f t="shared" ca="1" si="393"/>
        <v>-120</v>
      </c>
      <c r="AX1145" s="83">
        <f t="shared" ca="1" si="384"/>
        <v>320</v>
      </c>
      <c r="AY1145" s="83">
        <f t="shared" ca="1" si="385"/>
        <v>300</v>
      </c>
      <c r="AZ1145" s="83">
        <f t="shared" ca="1" si="386"/>
        <v>20</v>
      </c>
      <c r="BA1145" s="83">
        <f t="shared" ca="1" si="387"/>
        <v>303.31041367522397</v>
      </c>
      <c r="BB1145" s="83">
        <f t="shared" ca="1" si="388"/>
        <v>316.68958632477603</v>
      </c>
    </row>
    <row r="1146" spans="1:54" s="81" customFormat="1" x14ac:dyDescent="0.25">
      <c r="A1146" s="79">
        <v>1144</v>
      </c>
      <c r="B1146" s="80">
        <f t="shared" si="377"/>
        <v>19.066666666666666</v>
      </c>
      <c r="C1146" s="79">
        <v>13.1</v>
      </c>
      <c r="D1146" s="79" t="s">
        <v>8</v>
      </c>
      <c r="F1146" s="117"/>
      <c r="G1146" s="117"/>
      <c r="H1146" s="112">
        <f t="shared" si="378"/>
        <v>0</v>
      </c>
      <c r="I1146" s="121"/>
      <c r="J1146" s="92">
        <f t="shared" si="379"/>
        <v>0</v>
      </c>
      <c r="K1146" s="83"/>
      <c r="L1146" s="94">
        <v>1144</v>
      </c>
      <c r="M1146" s="114">
        <f t="shared" ca="1" si="375"/>
        <v>1104.0332426092134</v>
      </c>
      <c r="N1146" s="115">
        <f ca="1">AS1146</f>
        <v>-127.67734059126293</v>
      </c>
      <c r="O1146" s="83"/>
      <c r="P1146" s="102"/>
      <c r="Q1146" s="102"/>
      <c r="R1146" s="102"/>
      <c r="S1146" s="102"/>
      <c r="T1146" s="83"/>
      <c r="U1146" s="83"/>
      <c r="V1146" s="83"/>
      <c r="W1146" s="83"/>
      <c r="X1146" s="83"/>
      <c r="Y1146" s="83"/>
      <c r="Z1146" s="83"/>
      <c r="AA1146" s="83"/>
      <c r="AB1146" s="83"/>
      <c r="AC1146" s="83">
        <f t="shared" si="390"/>
        <v>0</v>
      </c>
      <c r="AD1146" s="83">
        <f t="shared" si="391"/>
        <v>0</v>
      </c>
      <c r="AE1146" s="83"/>
      <c r="AF1146" s="83">
        <f t="shared" si="380"/>
        <v>0</v>
      </c>
      <c r="AG1146" s="83">
        <f t="shared" si="381"/>
        <v>0</v>
      </c>
      <c r="AH1146" s="83"/>
      <c r="AI1146" s="83"/>
      <c r="AJ1146" s="83"/>
      <c r="AK1146" s="83"/>
      <c r="AL1146" s="83"/>
      <c r="AM1146" s="83"/>
      <c r="AN1146" s="83"/>
      <c r="AO1146" s="83"/>
      <c r="AP1146" s="83"/>
      <c r="AQ1146" s="83">
        <f t="shared" ca="1" si="382"/>
        <v>8</v>
      </c>
      <c r="AR1146" s="83">
        <f t="shared" ca="1" si="383"/>
        <v>-120.32265940873707</v>
      </c>
      <c r="AS1146" s="83">
        <f t="shared" ca="1" si="376"/>
        <v>-127.67734059126293</v>
      </c>
      <c r="AT1146" s="83" cm="1">
        <f t="array" aca="1" ref="AT1146" ca="1">_xlfn.LET(_xlpm.rozsah, $F$3:$F$10001,_xlpm.podminka, (_xlpm.rozsah&gt;M1146)*(ISNUMBER(_xlpm.rozsah)),_xlpm.indexy, IF(_xlpm.podminka, ROW(_xlpm.rozsah)-MIN(ROW(_xlpm.rozsah))+1),_xlpm.prvni, MIN(_xlpm.indexy),_xlpm.finalni, IF(_xlpm.prvni=1, 2, _xlpm.prvni),INDEX(_xlpm.rozsah, _xlpm.finalni))</f>
        <v>1200</v>
      </c>
      <c r="AU1146" s="83" cm="1">
        <f t="array" aca="1" ref="AU1146" ca="1">INDEX($F$3:$F$10001,MATCH(AT1146,$F$3:$F$10004,0)-1)</f>
        <v>1100</v>
      </c>
      <c r="AV1146" s="83">
        <f t="shared" ca="1" si="392"/>
        <v>-128</v>
      </c>
      <c r="AW1146" s="83">
        <f t="shared" ca="1" si="393"/>
        <v>-120</v>
      </c>
      <c r="AX1146" s="83">
        <f t="shared" ca="1" si="384"/>
        <v>320</v>
      </c>
      <c r="AY1146" s="83">
        <f t="shared" ca="1" si="385"/>
        <v>300</v>
      </c>
      <c r="AZ1146" s="83">
        <f t="shared" ca="1" si="386"/>
        <v>20</v>
      </c>
      <c r="BA1146" s="83">
        <f t="shared" ca="1" si="387"/>
        <v>319.1933514781573</v>
      </c>
      <c r="BB1146" s="83">
        <f t="shared" ca="1" si="388"/>
        <v>300.8066485218427</v>
      </c>
    </row>
    <row r="1147" spans="1:54" s="81" customFormat="1" x14ac:dyDescent="0.25">
      <c r="A1147" s="79">
        <v>1145</v>
      </c>
      <c r="B1147" s="80">
        <f t="shared" si="377"/>
        <v>19.083333333333332</v>
      </c>
      <c r="C1147" s="79">
        <v>5</v>
      </c>
      <c r="D1147" s="79" t="s">
        <v>8</v>
      </c>
      <c r="F1147" s="117"/>
      <c r="G1147" s="117"/>
      <c r="H1147" s="112">
        <f t="shared" si="378"/>
        <v>0</v>
      </c>
      <c r="I1147" s="121"/>
      <c r="J1147" s="92">
        <f t="shared" si="379"/>
        <v>0</v>
      </c>
      <c r="K1147" s="83"/>
      <c r="L1147" s="94">
        <v>1145</v>
      </c>
      <c r="M1147" s="114">
        <f t="shared" ca="1" si="375"/>
        <v>1039.7073445073333</v>
      </c>
      <c r="N1147" s="115">
        <f ca="1">AS1147</f>
        <v>-118.41170621970667</v>
      </c>
      <c r="O1147" s="83"/>
      <c r="P1147" s="102"/>
      <c r="Q1147" s="102"/>
      <c r="R1147" s="102"/>
      <c r="S1147" s="102"/>
      <c r="T1147" s="83"/>
      <c r="U1147" s="83"/>
      <c r="V1147" s="83"/>
      <c r="W1147" s="83"/>
      <c r="X1147" s="83"/>
      <c r="Y1147" s="83"/>
      <c r="Z1147" s="83"/>
      <c r="AA1147" s="83"/>
      <c r="AB1147" s="83"/>
      <c r="AC1147" s="83">
        <f t="shared" si="390"/>
        <v>0</v>
      </c>
      <c r="AD1147" s="83">
        <f t="shared" si="391"/>
        <v>0</v>
      </c>
      <c r="AE1147" s="83"/>
      <c r="AF1147" s="83">
        <f t="shared" si="380"/>
        <v>0</v>
      </c>
      <c r="AG1147" s="83">
        <f t="shared" si="381"/>
        <v>0</v>
      </c>
      <c r="AH1147" s="83"/>
      <c r="AI1147" s="83"/>
      <c r="AJ1147" s="83"/>
      <c r="AK1147" s="83"/>
      <c r="AL1147" s="83"/>
      <c r="AM1147" s="83"/>
      <c r="AN1147" s="83"/>
      <c r="AO1147" s="83"/>
      <c r="AP1147" s="83"/>
      <c r="AQ1147" s="83">
        <f t="shared" ca="1" si="382"/>
        <v>4</v>
      </c>
      <c r="AR1147" s="83">
        <f t="shared" ca="1" si="383"/>
        <v>-117.58829378029333</v>
      </c>
      <c r="AS1147" s="83">
        <f t="shared" ca="1" si="376"/>
        <v>-118.41170621970667</v>
      </c>
      <c r="AT1147" s="83" cm="1">
        <f t="array" aca="1" ref="AT1147" ca="1">_xlfn.LET(_xlpm.rozsah, $F$3:$F$10001,_xlpm.podminka, (_xlpm.rozsah&gt;M1147)*(ISNUMBER(_xlpm.rozsah)),_xlpm.indexy, IF(_xlpm.podminka, ROW(_xlpm.rozsah)-MIN(ROW(_xlpm.rozsah))+1),_xlpm.prvni, MIN(_xlpm.indexy),_xlpm.finalni, IF(_xlpm.prvni=1, 2, _xlpm.prvni),INDEX(_xlpm.rozsah, _xlpm.finalni))</f>
        <v>1100</v>
      </c>
      <c r="AU1147" s="83" cm="1">
        <f t="array" aca="1" ref="AU1147" ca="1">INDEX($F$3:$F$10001,MATCH(AT1147,$F$3:$F$10004,0)-1)</f>
        <v>1000</v>
      </c>
      <c r="AV1147" s="83">
        <f t="shared" ca="1" si="392"/>
        <v>-120</v>
      </c>
      <c r="AW1147" s="83">
        <f t="shared" ca="1" si="393"/>
        <v>-116</v>
      </c>
      <c r="AX1147" s="83">
        <f t="shared" ca="1" si="384"/>
        <v>300</v>
      </c>
      <c r="AY1147" s="83">
        <f t="shared" ca="1" si="385"/>
        <v>290</v>
      </c>
      <c r="AZ1147" s="83">
        <f t="shared" ca="1" si="386"/>
        <v>10</v>
      </c>
      <c r="BA1147" s="83">
        <f t="shared" ca="1" si="387"/>
        <v>296.02926554926665</v>
      </c>
      <c r="BB1147" s="83">
        <f t="shared" ca="1" si="388"/>
        <v>293.97073445073335</v>
      </c>
    </row>
    <row r="1148" spans="1:54" x14ac:dyDescent="0.25">
      <c r="A1148" s="58">
        <v>1146</v>
      </c>
      <c r="B1148" s="59">
        <f t="shared" si="377"/>
        <v>19.100000000000001</v>
      </c>
      <c r="C1148" s="58">
        <v>0</v>
      </c>
      <c r="D1148" s="58">
        <v>0</v>
      </c>
      <c r="F1148" s="117"/>
      <c r="G1148" s="117"/>
      <c r="H1148" s="112">
        <f t="shared" si="378"/>
        <v>0</v>
      </c>
      <c r="I1148" s="121"/>
      <c r="J1148" s="92">
        <f t="shared" si="379"/>
        <v>0</v>
      </c>
      <c r="L1148" s="94">
        <v>1146</v>
      </c>
      <c r="M1148" s="114">
        <f t="shared" ca="1" si="375"/>
        <v>1000</v>
      </c>
      <c r="N1148" s="115">
        <f t="shared" ref="N1148:N1179" ca="1" si="394">( IF(ISNUMBER(D1148),D1148,1)/100)*BB1148 - $T$23 + $T$21</f>
        <v>0</v>
      </c>
      <c r="P1148" s="102"/>
      <c r="Q1148" s="102"/>
      <c r="R1148" s="102"/>
      <c r="S1148" s="102"/>
      <c r="AC1148" s="83">
        <f t="shared" si="390"/>
        <v>0</v>
      </c>
      <c r="AD1148" s="83">
        <f t="shared" si="391"/>
        <v>0</v>
      </c>
      <c r="AF1148" s="83">
        <f t="shared" si="380"/>
        <v>0</v>
      </c>
      <c r="AG1148" s="83">
        <f t="shared" si="381"/>
        <v>0</v>
      </c>
      <c r="AQ1148" s="83">
        <f t="shared" ca="1" si="382"/>
        <v>4</v>
      </c>
      <c r="AR1148" s="83">
        <f t="shared" ca="1" si="383"/>
        <v>-116</v>
      </c>
      <c r="AS1148" s="83">
        <f t="shared" ca="1" si="376"/>
        <v>-120</v>
      </c>
      <c r="AT1148" s="83" cm="1">
        <f t="array" aca="1" ref="AT1148" ca="1">_xlfn.LET(_xlpm.rozsah, $F$3:$F$10001,_xlpm.podminka, (_xlpm.rozsah&gt;M1148)*(ISNUMBER(_xlpm.rozsah)),_xlpm.indexy, IF(_xlpm.podminka, ROW(_xlpm.rozsah)-MIN(ROW(_xlpm.rozsah))+1),_xlpm.prvni, MIN(_xlpm.indexy),_xlpm.finalni, IF(_xlpm.prvni=1, 2, _xlpm.prvni),INDEX(_xlpm.rozsah, _xlpm.finalni))</f>
        <v>1100</v>
      </c>
      <c r="AU1148" s="83" cm="1">
        <f t="array" aca="1" ref="AU1148" ca="1">INDEX($F$3:$F$10001,MATCH(AT1148,$F$3:$F$10004,0)-1)</f>
        <v>1000</v>
      </c>
      <c r="AV1148" s="83">
        <f t="shared" ca="1" si="392"/>
        <v>-120</v>
      </c>
      <c r="AW1148" s="83">
        <f t="shared" ca="1" si="393"/>
        <v>-116</v>
      </c>
      <c r="AX1148" s="83">
        <f t="shared" ca="1" si="384"/>
        <v>300</v>
      </c>
      <c r="AY1148" s="83">
        <f t="shared" ca="1" si="385"/>
        <v>290</v>
      </c>
      <c r="AZ1148" s="83">
        <f t="shared" ca="1" si="386"/>
        <v>10</v>
      </c>
      <c r="BA1148" s="83">
        <f t="shared" ca="1" si="387"/>
        <v>300</v>
      </c>
      <c r="BB1148" s="83">
        <f t="shared" ca="1" si="388"/>
        <v>290</v>
      </c>
    </row>
    <row r="1149" spans="1:54" x14ac:dyDescent="0.25">
      <c r="A1149" s="58">
        <v>1147</v>
      </c>
      <c r="B1149" s="59">
        <f t="shared" si="377"/>
        <v>19.116666666666667</v>
      </c>
      <c r="C1149" s="58">
        <v>0</v>
      </c>
      <c r="D1149" s="58">
        <v>0</v>
      </c>
      <c r="F1149" s="117"/>
      <c r="G1149" s="117"/>
      <c r="H1149" s="112">
        <f t="shared" si="378"/>
        <v>0</v>
      </c>
      <c r="I1149" s="121"/>
      <c r="J1149" s="92">
        <f t="shared" si="379"/>
        <v>0</v>
      </c>
      <c r="L1149" s="94">
        <v>1147</v>
      </c>
      <c r="M1149" s="114">
        <f t="shared" ca="1" si="375"/>
        <v>1000</v>
      </c>
      <c r="N1149" s="115">
        <f t="shared" ca="1" si="394"/>
        <v>0</v>
      </c>
      <c r="P1149" s="102"/>
      <c r="Q1149" s="102"/>
      <c r="R1149" s="102"/>
      <c r="S1149" s="102"/>
      <c r="AC1149" s="83">
        <f t="shared" si="390"/>
        <v>0</v>
      </c>
      <c r="AD1149" s="83">
        <f t="shared" si="391"/>
        <v>0</v>
      </c>
      <c r="AF1149" s="83">
        <f t="shared" si="380"/>
        <v>0</v>
      </c>
      <c r="AG1149" s="83">
        <f t="shared" si="381"/>
        <v>0</v>
      </c>
      <c r="AQ1149" s="83">
        <f t="shared" ca="1" si="382"/>
        <v>4</v>
      </c>
      <c r="AR1149" s="83">
        <f t="shared" ca="1" si="383"/>
        <v>-116</v>
      </c>
      <c r="AS1149" s="83">
        <f t="shared" ca="1" si="376"/>
        <v>-120</v>
      </c>
      <c r="AT1149" s="83" cm="1">
        <f t="array" aca="1" ref="AT1149" ca="1">_xlfn.LET(_xlpm.rozsah, $F$3:$F$10001,_xlpm.podminka, (_xlpm.rozsah&gt;M1149)*(ISNUMBER(_xlpm.rozsah)),_xlpm.indexy, IF(_xlpm.podminka, ROW(_xlpm.rozsah)-MIN(ROW(_xlpm.rozsah))+1),_xlpm.prvni, MIN(_xlpm.indexy),_xlpm.finalni, IF(_xlpm.prvni=1, 2, _xlpm.prvni),INDEX(_xlpm.rozsah, _xlpm.finalni))</f>
        <v>1100</v>
      </c>
      <c r="AU1149" s="83" cm="1">
        <f t="array" aca="1" ref="AU1149" ca="1">INDEX($F$3:$F$10001,MATCH(AT1149,$F$3:$F$10004,0)-1)</f>
        <v>1000</v>
      </c>
      <c r="AV1149" s="83">
        <f t="shared" ca="1" si="392"/>
        <v>-120</v>
      </c>
      <c r="AW1149" s="83">
        <f t="shared" ca="1" si="393"/>
        <v>-116</v>
      </c>
      <c r="AX1149" s="83">
        <f t="shared" ca="1" si="384"/>
        <v>300</v>
      </c>
      <c r="AY1149" s="83">
        <f t="shared" ca="1" si="385"/>
        <v>290</v>
      </c>
      <c r="AZ1149" s="83">
        <f t="shared" ca="1" si="386"/>
        <v>10</v>
      </c>
      <c r="BA1149" s="83">
        <f t="shared" ca="1" si="387"/>
        <v>300</v>
      </c>
      <c r="BB1149" s="83">
        <f t="shared" ca="1" si="388"/>
        <v>290</v>
      </c>
    </row>
    <row r="1150" spans="1:54" x14ac:dyDescent="0.25">
      <c r="A1150" s="58">
        <v>1148</v>
      </c>
      <c r="B1150" s="59">
        <f t="shared" si="377"/>
        <v>19.133333333333333</v>
      </c>
      <c r="C1150" s="58">
        <v>0</v>
      </c>
      <c r="D1150" s="58">
        <v>0</v>
      </c>
      <c r="F1150" s="117"/>
      <c r="G1150" s="117"/>
      <c r="H1150" s="112">
        <f t="shared" si="378"/>
        <v>0</v>
      </c>
      <c r="I1150" s="121"/>
      <c r="J1150" s="92">
        <f t="shared" si="379"/>
        <v>0</v>
      </c>
      <c r="L1150" s="94">
        <v>1148</v>
      </c>
      <c r="M1150" s="114">
        <f t="shared" ca="1" si="375"/>
        <v>1000</v>
      </c>
      <c r="N1150" s="115">
        <f t="shared" ca="1" si="394"/>
        <v>0</v>
      </c>
      <c r="P1150" s="102"/>
      <c r="Q1150" s="102"/>
      <c r="R1150" s="102"/>
      <c r="S1150" s="102"/>
      <c r="AC1150" s="83">
        <f t="shared" si="390"/>
        <v>0</v>
      </c>
      <c r="AD1150" s="83">
        <f t="shared" si="391"/>
        <v>0</v>
      </c>
      <c r="AF1150" s="83">
        <f t="shared" si="380"/>
        <v>0</v>
      </c>
      <c r="AG1150" s="83">
        <f t="shared" si="381"/>
        <v>0</v>
      </c>
      <c r="AQ1150" s="83">
        <f t="shared" ca="1" si="382"/>
        <v>4</v>
      </c>
      <c r="AR1150" s="83">
        <f t="shared" ca="1" si="383"/>
        <v>-116</v>
      </c>
      <c r="AS1150" s="83">
        <f t="shared" ca="1" si="376"/>
        <v>-120</v>
      </c>
      <c r="AT1150" s="83" cm="1">
        <f t="array" aca="1" ref="AT1150" ca="1">_xlfn.LET(_xlpm.rozsah, $F$3:$F$10001,_xlpm.podminka, (_xlpm.rozsah&gt;M1150)*(ISNUMBER(_xlpm.rozsah)),_xlpm.indexy, IF(_xlpm.podminka, ROW(_xlpm.rozsah)-MIN(ROW(_xlpm.rozsah))+1),_xlpm.prvni, MIN(_xlpm.indexy),_xlpm.finalni, IF(_xlpm.prvni=1, 2, _xlpm.prvni),INDEX(_xlpm.rozsah, _xlpm.finalni))</f>
        <v>1100</v>
      </c>
      <c r="AU1150" s="83" cm="1">
        <f t="array" aca="1" ref="AU1150" ca="1">INDEX($F$3:$F$10001,MATCH(AT1150,$F$3:$F$10004,0)-1)</f>
        <v>1000</v>
      </c>
      <c r="AV1150" s="83">
        <f t="shared" ca="1" si="392"/>
        <v>-120</v>
      </c>
      <c r="AW1150" s="83">
        <f t="shared" ca="1" si="393"/>
        <v>-116</v>
      </c>
      <c r="AX1150" s="83">
        <f t="shared" ca="1" si="384"/>
        <v>300</v>
      </c>
      <c r="AY1150" s="83">
        <f t="shared" ca="1" si="385"/>
        <v>290</v>
      </c>
      <c r="AZ1150" s="83">
        <f t="shared" ca="1" si="386"/>
        <v>10</v>
      </c>
      <c r="BA1150" s="83">
        <f t="shared" ca="1" si="387"/>
        <v>300</v>
      </c>
      <c r="BB1150" s="83">
        <f t="shared" ca="1" si="388"/>
        <v>290</v>
      </c>
    </row>
    <row r="1151" spans="1:54" x14ac:dyDescent="0.25">
      <c r="A1151" s="58">
        <v>1149</v>
      </c>
      <c r="B1151" s="59">
        <f t="shared" si="377"/>
        <v>19.149999999999999</v>
      </c>
      <c r="C1151" s="58">
        <v>0</v>
      </c>
      <c r="D1151" s="58">
        <v>0</v>
      </c>
      <c r="F1151" s="117"/>
      <c r="G1151" s="117"/>
      <c r="H1151" s="112">
        <f t="shared" si="378"/>
        <v>0</v>
      </c>
      <c r="I1151" s="121"/>
      <c r="J1151" s="92">
        <f t="shared" si="379"/>
        <v>0</v>
      </c>
      <c r="L1151" s="94">
        <v>1149</v>
      </c>
      <c r="M1151" s="114">
        <f t="shared" ca="1" si="375"/>
        <v>1000</v>
      </c>
      <c r="N1151" s="115">
        <f t="shared" ca="1" si="394"/>
        <v>0</v>
      </c>
      <c r="P1151" s="102"/>
      <c r="Q1151" s="102"/>
      <c r="R1151" s="102"/>
      <c r="S1151" s="102"/>
      <c r="AC1151" s="83">
        <f t="shared" si="390"/>
        <v>0</v>
      </c>
      <c r="AD1151" s="83">
        <f t="shared" si="391"/>
        <v>0</v>
      </c>
      <c r="AF1151" s="83">
        <f t="shared" si="380"/>
        <v>0</v>
      </c>
      <c r="AG1151" s="83">
        <f t="shared" si="381"/>
        <v>0</v>
      </c>
      <c r="AQ1151" s="83">
        <f t="shared" ca="1" si="382"/>
        <v>4</v>
      </c>
      <c r="AR1151" s="83">
        <f t="shared" ca="1" si="383"/>
        <v>-116</v>
      </c>
      <c r="AS1151" s="83">
        <f t="shared" ca="1" si="376"/>
        <v>-120</v>
      </c>
      <c r="AT1151" s="83" cm="1">
        <f t="array" aca="1" ref="AT1151" ca="1">_xlfn.LET(_xlpm.rozsah, $F$3:$F$10001,_xlpm.podminka, (_xlpm.rozsah&gt;M1151)*(ISNUMBER(_xlpm.rozsah)),_xlpm.indexy, IF(_xlpm.podminka, ROW(_xlpm.rozsah)-MIN(ROW(_xlpm.rozsah))+1),_xlpm.prvni, MIN(_xlpm.indexy),_xlpm.finalni, IF(_xlpm.prvni=1, 2, _xlpm.prvni),INDEX(_xlpm.rozsah, _xlpm.finalni))</f>
        <v>1100</v>
      </c>
      <c r="AU1151" s="83" cm="1">
        <f t="array" aca="1" ref="AU1151" ca="1">INDEX($F$3:$F$10001,MATCH(AT1151,$F$3:$F$10004,0)-1)</f>
        <v>1000</v>
      </c>
      <c r="AV1151" s="83">
        <f t="shared" ca="1" si="392"/>
        <v>-120</v>
      </c>
      <c r="AW1151" s="83">
        <f t="shared" ca="1" si="393"/>
        <v>-116</v>
      </c>
      <c r="AX1151" s="83">
        <f t="shared" ca="1" si="384"/>
        <v>300</v>
      </c>
      <c r="AY1151" s="83">
        <f t="shared" ca="1" si="385"/>
        <v>290</v>
      </c>
      <c r="AZ1151" s="83">
        <f t="shared" ca="1" si="386"/>
        <v>10</v>
      </c>
      <c r="BA1151" s="83">
        <f t="shared" ca="1" si="387"/>
        <v>300</v>
      </c>
      <c r="BB1151" s="83">
        <f t="shared" ca="1" si="388"/>
        <v>290</v>
      </c>
    </row>
    <row r="1152" spans="1:54" x14ac:dyDescent="0.25">
      <c r="A1152" s="58">
        <v>1150</v>
      </c>
      <c r="B1152" s="59">
        <f t="shared" si="377"/>
        <v>19.166666666666668</v>
      </c>
      <c r="C1152" s="58">
        <v>0</v>
      </c>
      <c r="D1152" s="58">
        <v>0</v>
      </c>
      <c r="F1152" s="117"/>
      <c r="G1152" s="117"/>
      <c r="H1152" s="112">
        <f t="shared" si="378"/>
        <v>0</v>
      </c>
      <c r="I1152" s="121"/>
      <c r="J1152" s="92">
        <f t="shared" si="379"/>
        <v>0</v>
      </c>
      <c r="L1152" s="94">
        <v>1150</v>
      </c>
      <c r="M1152" s="114">
        <f t="shared" ca="1" si="375"/>
        <v>1000</v>
      </c>
      <c r="N1152" s="115">
        <f t="shared" ca="1" si="394"/>
        <v>0</v>
      </c>
      <c r="P1152" s="102"/>
      <c r="Q1152" s="102"/>
      <c r="R1152" s="102"/>
      <c r="S1152" s="102"/>
      <c r="AC1152" s="83">
        <f t="shared" si="390"/>
        <v>0</v>
      </c>
      <c r="AD1152" s="83">
        <f t="shared" si="391"/>
        <v>0</v>
      </c>
      <c r="AF1152" s="83">
        <f t="shared" si="380"/>
        <v>0</v>
      </c>
      <c r="AG1152" s="83">
        <f t="shared" si="381"/>
        <v>0</v>
      </c>
      <c r="AQ1152" s="83">
        <f t="shared" ca="1" si="382"/>
        <v>4</v>
      </c>
      <c r="AR1152" s="83">
        <f t="shared" ca="1" si="383"/>
        <v>-116</v>
      </c>
      <c r="AS1152" s="83">
        <f t="shared" ca="1" si="376"/>
        <v>-120</v>
      </c>
      <c r="AT1152" s="83" cm="1">
        <f t="array" aca="1" ref="AT1152" ca="1">_xlfn.LET(_xlpm.rozsah, $F$3:$F$10001,_xlpm.podminka, (_xlpm.rozsah&gt;M1152)*(ISNUMBER(_xlpm.rozsah)),_xlpm.indexy, IF(_xlpm.podminka, ROW(_xlpm.rozsah)-MIN(ROW(_xlpm.rozsah))+1),_xlpm.prvni, MIN(_xlpm.indexy),_xlpm.finalni, IF(_xlpm.prvni=1, 2, _xlpm.prvni),INDEX(_xlpm.rozsah, _xlpm.finalni))</f>
        <v>1100</v>
      </c>
      <c r="AU1152" s="83" cm="1">
        <f t="array" aca="1" ref="AU1152" ca="1">INDEX($F$3:$F$10001,MATCH(AT1152,$F$3:$F$10004,0)-1)</f>
        <v>1000</v>
      </c>
      <c r="AV1152" s="83">
        <f t="shared" ca="1" si="392"/>
        <v>-120</v>
      </c>
      <c r="AW1152" s="83">
        <f t="shared" ca="1" si="393"/>
        <v>-116</v>
      </c>
      <c r="AX1152" s="83">
        <f t="shared" ca="1" si="384"/>
        <v>300</v>
      </c>
      <c r="AY1152" s="83">
        <f t="shared" ca="1" si="385"/>
        <v>290</v>
      </c>
      <c r="AZ1152" s="83">
        <f t="shared" ca="1" si="386"/>
        <v>10</v>
      </c>
      <c r="BA1152" s="83">
        <f t="shared" ca="1" si="387"/>
        <v>300</v>
      </c>
      <c r="BB1152" s="83">
        <f t="shared" ca="1" si="388"/>
        <v>290</v>
      </c>
    </row>
    <row r="1153" spans="1:54" x14ac:dyDescent="0.25">
      <c r="A1153" s="58">
        <v>1151</v>
      </c>
      <c r="B1153" s="59">
        <f t="shared" si="377"/>
        <v>19.183333333333334</v>
      </c>
      <c r="C1153" s="58">
        <v>0</v>
      </c>
      <c r="D1153" s="58">
        <v>0</v>
      </c>
      <c r="F1153" s="117"/>
      <c r="G1153" s="117"/>
      <c r="H1153" s="112">
        <f t="shared" si="378"/>
        <v>0</v>
      </c>
      <c r="I1153" s="121"/>
      <c r="J1153" s="92">
        <f t="shared" si="379"/>
        <v>0</v>
      </c>
      <c r="L1153" s="94">
        <v>1151</v>
      </c>
      <c r="M1153" s="114">
        <f t="shared" ca="1" si="375"/>
        <v>1000</v>
      </c>
      <c r="N1153" s="115">
        <f t="shared" ca="1" si="394"/>
        <v>0</v>
      </c>
      <c r="P1153" s="102"/>
      <c r="Q1153" s="102"/>
      <c r="R1153" s="102"/>
      <c r="S1153" s="102"/>
      <c r="AC1153" s="83">
        <f t="shared" si="390"/>
        <v>0</v>
      </c>
      <c r="AD1153" s="83">
        <f t="shared" si="391"/>
        <v>0</v>
      </c>
      <c r="AF1153" s="83">
        <f t="shared" si="380"/>
        <v>0</v>
      </c>
      <c r="AG1153" s="83">
        <f t="shared" si="381"/>
        <v>0</v>
      </c>
      <c r="AQ1153" s="83">
        <f t="shared" ca="1" si="382"/>
        <v>4</v>
      </c>
      <c r="AR1153" s="83">
        <f t="shared" ca="1" si="383"/>
        <v>-116</v>
      </c>
      <c r="AS1153" s="83">
        <f t="shared" ca="1" si="376"/>
        <v>-120</v>
      </c>
      <c r="AT1153" s="83" cm="1">
        <f t="array" aca="1" ref="AT1153" ca="1">_xlfn.LET(_xlpm.rozsah, $F$3:$F$10001,_xlpm.podminka, (_xlpm.rozsah&gt;M1153)*(ISNUMBER(_xlpm.rozsah)),_xlpm.indexy, IF(_xlpm.podminka, ROW(_xlpm.rozsah)-MIN(ROW(_xlpm.rozsah))+1),_xlpm.prvni, MIN(_xlpm.indexy),_xlpm.finalni, IF(_xlpm.prvni=1, 2, _xlpm.prvni),INDEX(_xlpm.rozsah, _xlpm.finalni))</f>
        <v>1100</v>
      </c>
      <c r="AU1153" s="83" cm="1">
        <f t="array" aca="1" ref="AU1153" ca="1">INDEX($F$3:$F$10001,MATCH(AT1153,$F$3:$F$10004,0)-1)</f>
        <v>1000</v>
      </c>
      <c r="AV1153" s="83">
        <f t="shared" ca="1" si="392"/>
        <v>-120</v>
      </c>
      <c r="AW1153" s="83">
        <f t="shared" ca="1" si="393"/>
        <v>-116</v>
      </c>
      <c r="AX1153" s="83">
        <f t="shared" ca="1" si="384"/>
        <v>300</v>
      </c>
      <c r="AY1153" s="83">
        <f t="shared" ca="1" si="385"/>
        <v>290</v>
      </c>
      <c r="AZ1153" s="83">
        <f t="shared" ca="1" si="386"/>
        <v>10</v>
      </c>
      <c r="BA1153" s="83">
        <f t="shared" ca="1" si="387"/>
        <v>300</v>
      </c>
      <c r="BB1153" s="83">
        <f t="shared" ca="1" si="388"/>
        <v>290</v>
      </c>
    </row>
    <row r="1154" spans="1:54" x14ac:dyDescent="0.25">
      <c r="A1154" s="58">
        <v>1152</v>
      </c>
      <c r="B1154" s="59">
        <f t="shared" si="377"/>
        <v>19.2</v>
      </c>
      <c r="C1154" s="58">
        <v>0</v>
      </c>
      <c r="D1154" s="58">
        <v>0</v>
      </c>
      <c r="F1154" s="117"/>
      <c r="G1154" s="117"/>
      <c r="H1154" s="112">
        <f t="shared" si="378"/>
        <v>0</v>
      </c>
      <c r="I1154" s="121"/>
      <c r="J1154" s="92">
        <f t="shared" si="379"/>
        <v>0</v>
      </c>
      <c r="L1154" s="94">
        <v>1152</v>
      </c>
      <c r="M1154" s="114">
        <f t="shared" ca="1" si="375"/>
        <v>1000</v>
      </c>
      <c r="N1154" s="115">
        <f t="shared" ca="1" si="394"/>
        <v>0</v>
      </c>
      <c r="P1154" s="102"/>
      <c r="Q1154" s="102"/>
      <c r="R1154" s="102"/>
      <c r="S1154" s="102"/>
      <c r="AC1154" s="83">
        <f t="shared" si="390"/>
        <v>0</v>
      </c>
      <c r="AD1154" s="83">
        <f t="shared" si="391"/>
        <v>0</v>
      </c>
      <c r="AF1154" s="83">
        <f t="shared" si="380"/>
        <v>0</v>
      </c>
      <c r="AG1154" s="83">
        <f t="shared" si="381"/>
        <v>0</v>
      </c>
      <c r="AQ1154" s="83">
        <f t="shared" ca="1" si="382"/>
        <v>4</v>
      </c>
      <c r="AR1154" s="83">
        <f t="shared" ca="1" si="383"/>
        <v>-116</v>
      </c>
      <c r="AS1154" s="83">
        <f t="shared" ca="1" si="376"/>
        <v>-120</v>
      </c>
      <c r="AT1154" s="83" cm="1">
        <f t="array" aca="1" ref="AT1154" ca="1">_xlfn.LET(_xlpm.rozsah, $F$3:$F$10001,_xlpm.podminka, (_xlpm.rozsah&gt;M1154)*(ISNUMBER(_xlpm.rozsah)),_xlpm.indexy, IF(_xlpm.podminka, ROW(_xlpm.rozsah)-MIN(ROW(_xlpm.rozsah))+1),_xlpm.prvni, MIN(_xlpm.indexy),_xlpm.finalni, IF(_xlpm.prvni=1, 2, _xlpm.prvni),INDEX(_xlpm.rozsah, _xlpm.finalni))</f>
        <v>1100</v>
      </c>
      <c r="AU1154" s="83" cm="1">
        <f t="array" aca="1" ref="AU1154" ca="1">INDEX($F$3:$F$10001,MATCH(AT1154,$F$3:$F$10004,0)-1)</f>
        <v>1000</v>
      </c>
      <c r="AV1154" s="83">
        <f t="shared" ca="1" si="392"/>
        <v>-120</v>
      </c>
      <c r="AW1154" s="83">
        <f t="shared" ca="1" si="393"/>
        <v>-116</v>
      </c>
      <c r="AX1154" s="83">
        <f t="shared" ca="1" si="384"/>
        <v>300</v>
      </c>
      <c r="AY1154" s="83">
        <f t="shared" ca="1" si="385"/>
        <v>290</v>
      </c>
      <c r="AZ1154" s="83">
        <f t="shared" ca="1" si="386"/>
        <v>10</v>
      </c>
      <c r="BA1154" s="83">
        <f t="shared" ca="1" si="387"/>
        <v>300</v>
      </c>
      <c r="BB1154" s="83">
        <f t="shared" ca="1" si="388"/>
        <v>290</v>
      </c>
    </row>
    <row r="1155" spans="1:54" x14ac:dyDescent="0.25">
      <c r="A1155" s="58">
        <v>1153</v>
      </c>
      <c r="B1155" s="59">
        <f t="shared" si="377"/>
        <v>19.216666666666665</v>
      </c>
      <c r="C1155" s="58">
        <v>0</v>
      </c>
      <c r="D1155" s="58">
        <v>0</v>
      </c>
      <c r="F1155" s="117"/>
      <c r="G1155" s="117"/>
      <c r="H1155" s="112">
        <f t="shared" si="378"/>
        <v>0</v>
      </c>
      <c r="I1155" s="121"/>
      <c r="J1155" s="92">
        <f t="shared" si="379"/>
        <v>0</v>
      </c>
      <c r="L1155" s="94">
        <v>1153</v>
      </c>
      <c r="M1155" s="114">
        <f t="shared" ref="M1155:M1218" ca="1" si="395">(C1155/100)*(0.45*$BE$10+0.45*$BE$13+0.1*$BE$11-MIN($T$25,$BE$3))*2.0327+MIN($T$25,$BE$3)</f>
        <v>1000</v>
      </c>
      <c r="N1155" s="115">
        <f t="shared" ca="1" si="394"/>
        <v>0</v>
      </c>
      <c r="P1155" s="102"/>
      <c r="Q1155" s="102"/>
      <c r="R1155" s="102"/>
      <c r="S1155" s="102"/>
      <c r="AC1155" s="83">
        <f t="shared" si="390"/>
        <v>0</v>
      </c>
      <c r="AD1155" s="83">
        <f t="shared" si="391"/>
        <v>0</v>
      </c>
      <c r="AF1155" s="83">
        <f t="shared" si="380"/>
        <v>0</v>
      </c>
      <c r="AG1155" s="83">
        <f t="shared" si="381"/>
        <v>0</v>
      </c>
      <c r="AQ1155" s="83">
        <f t="shared" ca="1" si="382"/>
        <v>4</v>
      </c>
      <c r="AR1155" s="83">
        <f t="shared" ca="1" si="383"/>
        <v>-116</v>
      </c>
      <c r="AS1155" s="83">
        <f t="shared" ref="AS1155:AS1218" ca="1" si="396">(MIN(AV1155:AW1155)+(((M1155-MIN(AT1155:AU1155))/(MAX(AT1155:AU1155)-MIN(AT1155:AU1155))*(MAX(AV1155:AW1155)-MIN(AV1155:AW1155)))))</f>
        <v>-120</v>
      </c>
      <c r="AT1155" s="83" cm="1">
        <f t="array" aca="1" ref="AT1155" ca="1">_xlfn.LET(_xlpm.rozsah, $F$3:$F$10001,_xlpm.podminka, (_xlpm.rozsah&gt;M1155)*(ISNUMBER(_xlpm.rozsah)),_xlpm.indexy, IF(_xlpm.podminka, ROW(_xlpm.rozsah)-MIN(ROW(_xlpm.rozsah))+1),_xlpm.prvni, MIN(_xlpm.indexy),_xlpm.finalni, IF(_xlpm.prvni=1, 2, _xlpm.prvni),INDEX(_xlpm.rozsah, _xlpm.finalni))</f>
        <v>1100</v>
      </c>
      <c r="AU1155" s="83" cm="1">
        <f t="array" aca="1" ref="AU1155" ca="1">INDEX($F$3:$F$10001,MATCH(AT1155,$F$3:$F$10004,0)-1)</f>
        <v>1000</v>
      </c>
      <c r="AV1155" s="83">
        <f t="shared" ca="1" si="392"/>
        <v>-120</v>
      </c>
      <c r="AW1155" s="83">
        <f t="shared" ca="1" si="393"/>
        <v>-116</v>
      </c>
      <c r="AX1155" s="83">
        <f t="shared" ca="1" si="384"/>
        <v>300</v>
      </c>
      <c r="AY1155" s="83">
        <f t="shared" ca="1" si="385"/>
        <v>290</v>
      </c>
      <c r="AZ1155" s="83">
        <f t="shared" ca="1" si="386"/>
        <v>10</v>
      </c>
      <c r="BA1155" s="83">
        <f t="shared" ca="1" si="387"/>
        <v>300</v>
      </c>
      <c r="BB1155" s="83">
        <f t="shared" ca="1" si="388"/>
        <v>290</v>
      </c>
    </row>
    <row r="1156" spans="1:54" x14ac:dyDescent="0.25">
      <c r="A1156" s="58">
        <v>1154</v>
      </c>
      <c r="B1156" s="59">
        <f t="shared" ref="B1156:B1219" si="397">A1156/60</f>
        <v>19.233333333333334</v>
      </c>
      <c r="C1156" s="58">
        <v>0</v>
      </c>
      <c r="D1156" s="58">
        <v>0</v>
      </c>
      <c r="F1156" s="117"/>
      <c r="G1156" s="117"/>
      <c r="H1156" s="112">
        <f t="shared" ref="H1156:H1219" si="398">G1156*2*PI()*F1156/60*0.001</f>
        <v>0</v>
      </c>
      <c r="I1156" s="121"/>
      <c r="J1156" s="92">
        <f t="shared" ref="J1156:J1219" si="399">-0.4*G1156</f>
        <v>0</v>
      </c>
      <c r="L1156" s="94">
        <v>1154</v>
      </c>
      <c r="M1156" s="114">
        <f t="shared" ca="1" si="395"/>
        <v>1000</v>
      </c>
      <c r="N1156" s="115">
        <f t="shared" ca="1" si="394"/>
        <v>0</v>
      </c>
      <c r="P1156" s="102"/>
      <c r="Q1156" s="102"/>
      <c r="R1156" s="102"/>
      <c r="S1156" s="102"/>
      <c r="AC1156" s="83">
        <f t="shared" si="390"/>
        <v>0</v>
      </c>
      <c r="AD1156" s="83">
        <f t="shared" si="391"/>
        <v>0</v>
      </c>
      <c r="AF1156" s="83">
        <f t="shared" ref="AF1156:AF1219" si="400">(AL1157-AL1156)*(AK1157+AK1156)/2</f>
        <v>0</v>
      </c>
      <c r="AG1156" s="83">
        <f t="shared" ref="AG1156:AG1219" si="401">(AI1157-AI1156)*(AH1157+AH1156)/2</f>
        <v>0</v>
      </c>
      <c r="AQ1156" s="83">
        <f t="shared" ref="AQ1156:AQ1219" ca="1" si="402">AW1156-AV1156</f>
        <v>4</v>
      </c>
      <c r="AR1156" s="83">
        <f t="shared" ref="AR1156:AR1219" ca="1" si="403">MIN(AV1156:AW1156)+((MAX(AT1156:AU1156)-M1156)/(MAX(AT1156:AU1156)-MIN(AT1156:AU1156)))*(MAX(AV1156:AW1156)-MIN(AV1156:AW1156))</f>
        <v>-116</v>
      </c>
      <c r="AS1156" s="83">
        <f t="shared" ca="1" si="396"/>
        <v>-120</v>
      </c>
      <c r="AT1156" s="83" cm="1">
        <f t="array" aca="1" ref="AT1156" ca="1">_xlfn.LET(_xlpm.rozsah, $F$3:$F$10001,_xlpm.podminka, (_xlpm.rozsah&gt;M1156)*(ISNUMBER(_xlpm.rozsah)),_xlpm.indexy, IF(_xlpm.podminka, ROW(_xlpm.rozsah)-MIN(ROW(_xlpm.rozsah))+1),_xlpm.prvni, MIN(_xlpm.indexy),_xlpm.finalni, IF(_xlpm.prvni=1, 2, _xlpm.prvni),INDEX(_xlpm.rozsah, _xlpm.finalni))</f>
        <v>1100</v>
      </c>
      <c r="AU1156" s="83" cm="1">
        <f t="array" aca="1" ref="AU1156" ca="1">INDEX($F$3:$F$10001,MATCH(AT1156,$F$3:$F$10004,0)-1)</f>
        <v>1000</v>
      </c>
      <c r="AV1156" s="83">
        <f t="shared" ca="1" si="392"/>
        <v>-120</v>
      </c>
      <c r="AW1156" s="83">
        <f t="shared" ca="1" si="393"/>
        <v>-116</v>
      </c>
      <c r="AX1156" s="83">
        <f t="shared" ref="AX1156:AX1219" ca="1" si="404">INDEX($G$2:$G$10001,MATCH(AT1156,$F$2:$F$10001,0))</f>
        <v>300</v>
      </c>
      <c r="AY1156" s="83">
        <f t="shared" ref="AY1156:AY1219" ca="1" si="405">INDEX($G$2:$G$10001,MATCH(AU1156,$F$2:$F$10001,0))</f>
        <v>290</v>
      </c>
      <c r="AZ1156" s="83">
        <f t="shared" ref="AZ1156:AZ1219" ca="1" si="406">AX1156-AY1156</f>
        <v>10</v>
      </c>
      <c r="BA1156" s="83">
        <f t="shared" ref="BA1156:BA1219" ca="1" si="407">MIN(AX1156:AY1156)+((MAX(AT1156:AU1156)-M1156)/(MAX(AT1156:AU1156)-MIN(AT1156:AU1156)))*(MAX(AX1156:AY1156)-MIN(AX1156:AY1156))</f>
        <v>300</v>
      </c>
      <c r="BB1156" s="83">
        <f t="shared" ca="1" si="388"/>
        <v>290</v>
      </c>
    </row>
    <row r="1157" spans="1:54" x14ac:dyDescent="0.25">
      <c r="A1157" s="58">
        <v>1155</v>
      </c>
      <c r="B1157" s="59">
        <f t="shared" si="397"/>
        <v>19.25</v>
      </c>
      <c r="C1157" s="58">
        <v>0</v>
      </c>
      <c r="D1157" s="58">
        <v>0</v>
      </c>
      <c r="F1157" s="117"/>
      <c r="G1157" s="117"/>
      <c r="H1157" s="112">
        <f t="shared" si="398"/>
        <v>0</v>
      </c>
      <c r="I1157" s="121"/>
      <c r="J1157" s="92">
        <f t="shared" si="399"/>
        <v>0</v>
      </c>
      <c r="L1157" s="94">
        <v>1155</v>
      </c>
      <c r="M1157" s="114">
        <f t="shared" ca="1" si="395"/>
        <v>1000</v>
      </c>
      <c r="N1157" s="115">
        <f t="shared" ca="1" si="394"/>
        <v>0</v>
      </c>
      <c r="P1157" s="102"/>
      <c r="Q1157" s="102"/>
      <c r="R1157" s="102"/>
      <c r="S1157" s="102"/>
      <c r="AC1157" s="83">
        <f t="shared" si="390"/>
        <v>0</v>
      </c>
      <c r="AD1157" s="83">
        <f t="shared" si="391"/>
        <v>0</v>
      </c>
      <c r="AF1157" s="83">
        <f t="shared" si="400"/>
        <v>0</v>
      </c>
      <c r="AG1157" s="83">
        <f t="shared" si="401"/>
        <v>0</v>
      </c>
      <c r="AQ1157" s="83">
        <f t="shared" ca="1" si="402"/>
        <v>4</v>
      </c>
      <c r="AR1157" s="83">
        <f t="shared" ca="1" si="403"/>
        <v>-116</v>
      </c>
      <c r="AS1157" s="83">
        <f t="shared" ca="1" si="396"/>
        <v>-120</v>
      </c>
      <c r="AT1157" s="83" cm="1">
        <f t="array" aca="1" ref="AT1157" ca="1">_xlfn.LET(_xlpm.rozsah, $F$3:$F$10001,_xlpm.podminka, (_xlpm.rozsah&gt;M1157)*(ISNUMBER(_xlpm.rozsah)),_xlpm.indexy, IF(_xlpm.podminka, ROW(_xlpm.rozsah)-MIN(ROW(_xlpm.rozsah))+1),_xlpm.prvni, MIN(_xlpm.indexy),_xlpm.finalni, IF(_xlpm.prvni=1, 2, _xlpm.prvni),INDEX(_xlpm.rozsah, _xlpm.finalni))</f>
        <v>1100</v>
      </c>
      <c r="AU1157" s="83" cm="1">
        <f t="array" aca="1" ref="AU1157" ca="1">INDEX($F$3:$F$10001,MATCH(AT1157,$F$3:$F$10004,0)-1)</f>
        <v>1000</v>
      </c>
      <c r="AV1157" s="83">
        <f t="shared" ca="1" si="392"/>
        <v>-120</v>
      </c>
      <c r="AW1157" s="83">
        <f t="shared" ca="1" si="393"/>
        <v>-116</v>
      </c>
      <c r="AX1157" s="83">
        <f t="shared" ca="1" si="404"/>
        <v>300</v>
      </c>
      <c r="AY1157" s="83">
        <f t="shared" ca="1" si="405"/>
        <v>290</v>
      </c>
      <c r="AZ1157" s="83">
        <f t="shared" ca="1" si="406"/>
        <v>10</v>
      </c>
      <c r="BA1157" s="83">
        <f t="shared" ca="1" si="407"/>
        <v>300</v>
      </c>
      <c r="BB1157" s="83">
        <f t="shared" ref="BB1157:BB1220" ca="1" si="408">MIN(AX1157:AY1157)+((M1157-MIN(AT1157:AU1157))/(MAX(AT1157:AU1157)-MIN(AT1157:AU1157)))*(MAX(AX1157:AY1157)-MIN(AX1157:AY1157))</f>
        <v>290</v>
      </c>
    </row>
    <row r="1158" spans="1:54" x14ac:dyDescent="0.25">
      <c r="A1158" s="58">
        <v>1156</v>
      </c>
      <c r="B1158" s="59">
        <f t="shared" si="397"/>
        <v>19.266666666666666</v>
      </c>
      <c r="C1158" s="58">
        <v>0</v>
      </c>
      <c r="D1158" s="58">
        <v>0</v>
      </c>
      <c r="F1158" s="117"/>
      <c r="G1158" s="117"/>
      <c r="H1158" s="112">
        <f t="shared" si="398"/>
        <v>0</v>
      </c>
      <c r="I1158" s="121"/>
      <c r="J1158" s="92">
        <f t="shared" si="399"/>
        <v>0</v>
      </c>
      <c r="L1158" s="94">
        <v>1156</v>
      </c>
      <c r="M1158" s="114">
        <f t="shared" ca="1" si="395"/>
        <v>1000</v>
      </c>
      <c r="N1158" s="115">
        <f t="shared" ca="1" si="394"/>
        <v>0</v>
      </c>
      <c r="P1158" s="102"/>
      <c r="Q1158" s="102"/>
      <c r="R1158" s="102"/>
      <c r="S1158" s="102"/>
      <c r="AC1158" s="83">
        <f t="shared" si="390"/>
        <v>0</v>
      </c>
      <c r="AD1158" s="83">
        <f t="shared" si="391"/>
        <v>0</v>
      </c>
      <c r="AF1158" s="83">
        <f t="shared" si="400"/>
        <v>0</v>
      </c>
      <c r="AG1158" s="83">
        <f t="shared" si="401"/>
        <v>0</v>
      </c>
      <c r="AQ1158" s="83">
        <f t="shared" ca="1" si="402"/>
        <v>4</v>
      </c>
      <c r="AR1158" s="83">
        <f t="shared" ca="1" si="403"/>
        <v>-116</v>
      </c>
      <c r="AS1158" s="83">
        <f t="shared" ca="1" si="396"/>
        <v>-120</v>
      </c>
      <c r="AT1158" s="83" cm="1">
        <f t="array" aca="1" ref="AT1158" ca="1">_xlfn.LET(_xlpm.rozsah, $F$3:$F$10001,_xlpm.podminka, (_xlpm.rozsah&gt;M1158)*(ISNUMBER(_xlpm.rozsah)),_xlpm.indexy, IF(_xlpm.podminka, ROW(_xlpm.rozsah)-MIN(ROW(_xlpm.rozsah))+1),_xlpm.prvni, MIN(_xlpm.indexy),_xlpm.finalni, IF(_xlpm.prvni=1, 2, _xlpm.prvni),INDEX(_xlpm.rozsah, _xlpm.finalni))</f>
        <v>1100</v>
      </c>
      <c r="AU1158" s="83" cm="1">
        <f t="array" aca="1" ref="AU1158" ca="1">INDEX($F$3:$F$10001,MATCH(AT1158,$F$3:$F$10004,0)-1)</f>
        <v>1000</v>
      </c>
      <c r="AV1158" s="83">
        <f t="shared" ca="1" si="392"/>
        <v>-120</v>
      </c>
      <c r="AW1158" s="83">
        <f t="shared" ca="1" si="393"/>
        <v>-116</v>
      </c>
      <c r="AX1158" s="83">
        <f t="shared" ca="1" si="404"/>
        <v>300</v>
      </c>
      <c r="AY1158" s="83">
        <f t="shared" ca="1" si="405"/>
        <v>290</v>
      </c>
      <c r="AZ1158" s="83">
        <f t="shared" ca="1" si="406"/>
        <v>10</v>
      </c>
      <c r="BA1158" s="83">
        <f t="shared" ca="1" si="407"/>
        <v>300</v>
      </c>
      <c r="BB1158" s="83">
        <f t="shared" ca="1" si="408"/>
        <v>290</v>
      </c>
    </row>
    <row r="1159" spans="1:54" x14ac:dyDescent="0.25">
      <c r="A1159" s="58">
        <v>1157</v>
      </c>
      <c r="B1159" s="59">
        <f t="shared" si="397"/>
        <v>19.283333333333335</v>
      </c>
      <c r="C1159" s="58">
        <v>0</v>
      </c>
      <c r="D1159" s="58">
        <v>0</v>
      </c>
      <c r="F1159" s="117"/>
      <c r="G1159" s="117"/>
      <c r="H1159" s="112">
        <f t="shared" si="398"/>
        <v>0</v>
      </c>
      <c r="I1159" s="121"/>
      <c r="J1159" s="92">
        <f t="shared" si="399"/>
        <v>0</v>
      </c>
      <c r="L1159" s="94">
        <v>1157</v>
      </c>
      <c r="M1159" s="114">
        <f t="shared" ca="1" si="395"/>
        <v>1000</v>
      </c>
      <c r="N1159" s="115">
        <f t="shared" ca="1" si="394"/>
        <v>0</v>
      </c>
      <c r="P1159" s="102"/>
      <c r="Q1159" s="102"/>
      <c r="R1159" s="102"/>
      <c r="S1159" s="102"/>
      <c r="AC1159" s="83">
        <f t="shared" si="390"/>
        <v>0</v>
      </c>
      <c r="AD1159" s="83">
        <f t="shared" si="391"/>
        <v>0</v>
      </c>
      <c r="AF1159" s="83">
        <f t="shared" si="400"/>
        <v>0</v>
      </c>
      <c r="AG1159" s="83">
        <f t="shared" si="401"/>
        <v>0</v>
      </c>
      <c r="AQ1159" s="83">
        <f t="shared" ca="1" si="402"/>
        <v>4</v>
      </c>
      <c r="AR1159" s="83">
        <f t="shared" ca="1" si="403"/>
        <v>-116</v>
      </c>
      <c r="AS1159" s="83">
        <f t="shared" ca="1" si="396"/>
        <v>-120</v>
      </c>
      <c r="AT1159" s="83" cm="1">
        <f t="array" aca="1" ref="AT1159" ca="1">_xlfn.LET(_xlpm.rozsah, $F$3:$F$10001,_xlpm.podminka, (_xlpm.rozsah&gt;M1159)*(ISNUMBER(_xlpm.rozsah)),_xlpm.indexy, IF(_xlpm.podminka, ROW(_xlpm.rozsah)-MIN(ROW(_xlpm.rozsah))+1),_xlpm.prvni, MIN(_xlpm.indexy),_xlpm.finalni, IF(_xlpm.prvni=1, 2, _xlpm.prvni),INDEX(_xlpm.rozsah, _xlpm.finalni))</f>
        <v>1100</v>
      </c>
      <c r="AU1159" s="83" cm="1">
        <f t="array" aca="1" ref="AU1159" ca="1">INDEX($F$3:$F$10001,MATCH(AT1159,$F$3:$F$10004,0)-1)</f>
        <v>1000</v>
      </c>
      <c r="AV1159" s="83">
        <f t="shared" ca="1" si="392"/>
        <v>-120</v>
      </c>
      <c r="AW1159" s="83">
        <f t="shared" ca="1" si="393"/>
        <v>-116</v>
      </c>
      <c r="AX1159" s="83">
        <f t="shared" ca="1" si="404"/>
        <v>300</v>
      </c>
      <c r="AY1159" s="83">
        <f t="shared" ca="1" si="405"/>
        <v>290</v>
      </c>
      <c r="AZ1159" s="83">
        <f t="shared" ca="1" si="406"/>
        <v>10</v>
      </c>
      <c r="BA1159" s="83">
        <f t="shared" ca="1" si="407"/>
        <v>300</v>
      </c>
      <c r="BB1159" s="83">
        <f t="shared" ca="1" si="408"/>
        <v>290</v>
      </c>
    </row>
    <row r="1160" spans="1:54" x14ac:dyDescent="0.25">
      <c r="A1160" s="58">
        <v>1158</v>
      </c>
      <c r="B1160" s="59">
        <f t="shared" si="397"/>
        <v>19.3</v>
      </c>
      <c r="C1160" s="58">
        <v>0</v>
      </c>
      <c r="D1160" s="58">
        <v>0</v>
      </c>
      <c r="F1160" s="117"/>
      <c r="G1160" s="117"/>
      <c r="H1160" s="112">
        <f t="shared" si="398"/>
        <v>0</v>
      </c>
      <c r="I1160" s="121"/>
      <c r="J1160" s="92">
        <f t="shared" si="399"/>
        <v>0</v>
      </c>
      <c r="L1160" s="94">
        <v>1158</v>
      </c>
      <c r="M1160" s="114">
        <f t="shared" ca="1" si="395"/>
        <v>1000</v>
      </c>
      <c r="N1160" s="115">
        <f t="shared" ca="1" si="394"/>
        <v>0</v>
      </c>
      <c r="P1160" s="102"/>
      <c r="Q1160" s="102"/>
      <c r="R1160" s="102"/>
      <c r="S1160" s="102"/>
      <c r="AC1160" s="83">
        <f t="shared" si="390"/>
        <v>0</v>
      </c>
      <c r="AD1160" s="83">
        <f t="shared" si="391"/>
        <v>0</v>
      </c>
      <c r="AF1160" s="83">
        <f t="shared" si="400"/>
        <v>0</v>
      </c>
      <c r="AG1160" s="83">
        <f t="shared" si="401"/>
        <v>0</v>
      </c>
      <c r="AQ1160" s="83">
        <f t="shared" ca="1" si="402"/>
        <v>4</v>
      </c>
      <c r="AR1160" s="83">
        <f t="shared" ca="1" si="403"/>
        <v>-116</v>
      </c>
      <c r="AS1160" s="83">
        <f t="shared" ca="1" si="396"/>
        <v>-120</v>
      </c>
      <c r="AT1160" s="83" cm="1">
        <f t="array" aca="1" ref="AT1160" ca="1">_xlfn.LET(_xlpm.rozsah, $F$3:$F$10001,_xlpm.podminka, (_xlpm.rozsah&gt;M1160)*(ISNUMBER(_xlpm.rozsah)),_xlpm.indexy, IF(_xlpm.podminka, ROW(_xlpm.rozsah)-MIN(ROW(_xlpm.rozsah))+1),_xlpm.prvni, MIN(_xlpm.indexy),_xlpm.finalni, IF(_xlpm.prvni=1, 2, _xlpm.prvni),INDEX(_xlpm.rozsah, _xlpm.finalni))</f>
        <v>1100</v>
      </c>
      <c r="AU1160" s="83" cm="1">
        <f t="array" aca="1" ref="AU1160" ca="1">INDEX($F$3:$F$10001,MATCH(AT1160,$F$3:$F$10004,0)-1)</f>
        <v>1000</v>
      </c>
      <c r="AV1160" s="83">
        <f t="shared" ca="1" si="392"/>
        <v>-120</v>
      </c>
      <c r="AW1160" s="83">
        <f t="shared" ca="1" si="393"/>
        <v>-116</v>
      </c>
      <c r="AX1160" s="83">
        <f t="shared" ca="1" si="404"/>
        <v>300</v>
      </c>
      <c r="AY1160" s="83">
        <f t="shared" ca="1" si="405"/>
        <v>290</v>
      </c>
      <c r="AZ1160" s="83">
        <f t="shared" ca="1" si="406"/>
        <v>10</v>
      </c>
      <c r="BA1160" s="83">
        <f t="shared" ca="1" si="407"/>
        <v>300</v>
      </c>
      <c r="BB1160" s="83">
        <f t="shared" ca="1" si="408"/>
        <v>290</v>
      </c>
    </row>
    <row r="1161" spans="1:54" x14ac:dyDescent="0.25">
      <c r="A1161" s="58">
        <v>1159</v>
      </c>
      <c r="B1161" s="59">
        <f t="shared" si="397"/>
        <v>19.316666666666666</v>
      </c>
      <c r="C1161" s="58">
        <v>0</v>
      </c>
      <c r="D1161" s="58">
        <v>0</v>
      </c>
      <c r="F1161" s="117"/>
      <c r="G1161" s="117"/>
      <c r="H1161" s="112">
        <f t="shared" si="398"/>
        <v>0</v>
      </c>
      <c r="I1161" s="121"/>
      <c r="J1161" s="92">
        <f t="shared" si="399"/>
        <v>0</v>
      </c>
      <c r="L1161" s="94">
        <v>1159</v>
      </c>
      <c r="M1161" s="114">
        <f t="shared" ca="1" si="395"/>
        <v>1000</v>
      </c>
      <c r="N1161" s="115">
        <f t="shared" ca="1" si="394"/>
        <v>0</v>
      </c>
      <c r="P1161" s="102"/>
      <c r="Q1161" s="102"/>
      <c r="R1161" s="102"/>
      <c r="S1161" s="102"/>
      <c r="AC1161" s="83">
        <f t="shared" si="390"/>
        <v>0</v>
      </c>
      <c r="AD1161" s="83">
        <f t="shared" si="391"/>
        <v>0</v>
      </c>
      <c r="AF1161" s="83">
        <f t="shared" si="400"/>
        <v>0</v>
      </c>
      <c r="AG1161" s="83">
        <f t="shared" si="401"/>
        <v>0</v>
      </c>
      <c r="AQ1161" s="83">
        <f t="shared" ca="1" si="402"/>
        <v>4</v>
      </c>
      <c r="AR1161" s="83">
        <f t="shared" ca="1" si="403"/>
        <v>-116</v>
      </c>
      <c r="AS1161" s="83">
        <f t="shared" ca="1" si="396"/>
        <v>-120</v>
      </c>
      <c r="AT1161" s="83" cm="1">
        <f t="array" aca="1" ref="AT1161" ca="1">_xlfn.LET(_xlpm.rozsah, $F$3:$F$10001,_xlpm.podminka, (_xlpm.rozsah&gt;M1161)*(ISNUMBER(_xlpm.rozsah)),_xlpm.indexy, IF(_xlpm.podminka, ROW(_xlpm.rozsah)-MIN(ROW(_xlpm.rozsah))+1),_xlpm.prvni, MIN(_xlpm.indexy),_xlpm.finalni, IF(_xlpm.prvni=1, 2, _xlpm.prvni),INDEX(_xlpm.rozsah, _xlpm.finalni))</f>
        <v>1100</v>
      </c>
      <c r="AU1161" s="83" cm="1">
        <f t="array" aca="1" ref="AU1161" ca="1">INDEX($F$3:$F$10001,MATCH(AT1161,$F$3:$F$10004,0)-1)</f>
        <v>1000</v>
      </c>
      <c r="AV1161" s="83">
        <f t="shared" ca="1" si="392"/>
        <v>-120</v>
      </c>
      <c r="AW1161" s="83">
        <f t="shared" ca="1" si="393"/>
        <v>-116</v>
      </c>
      <c r="AX1161" s="83">
        <f t="shared" ca="1" si="404"/>
        <v>300</v>
      </c>
      <c r="AY1161" s="83">
        <f t="shared" ca="1" si="405"/>
        <v>290</v>
      </c>
      <c r="AZ1161" s="83">
        <f t="shared" ca="1" si="406"/>
        <v>10</v>
      </c>
      <c r="BA1161" s="83">
        <f t="shared" ca="1" si="407"/>
        <v>300</v>
      </c>
      <c r="BB1161" s="83">
        <f t="shared" ca="1" si="408"/>
        <v>290</v>
      </c>
    </row>
    <row r="1162" spans="1:54" x14ac:dyDescent="0.25">
      <c r="A1162" s="58">
        <v>1160</v>
      </c>
      <c r="B1162" s="59">
        <f t="shared" si="397"/>
        <v>19.333333333333332</v>
      </c>
      <c r="C1162" s="58">
        <v>0</v>
      </c>
      <c r="D1162" s="58">
        <v>0</v>
      </c>
      <c r="F1162" s="117"/>
      <c r="G1162" s="117"/>
      <c r="H1162" s="112">
        <f t="shared" si="398"/>
        <v>0</v>
      </c>
      <c r="I1162" s="121"/>
      <c r="J1162" s="92">
        <f t="shared" si="399"/>
        <v>0</v>
      </c>
      <c r="L1162" s="94">
        <v>1160</v>
      </c>
      <c r="M1162" s="114">
        <f t="shared" ca="1" si="395"/>
        <v>1000</v>
      </c>
      <c r="N1162" s="115">
        <f t="shared" ca="1" si="394"/>
        <v>0</v>
      </c>
      <c r="P1162" s="102"/>
      <c r="Q1162" s="102"/>
      <c r="R1162" s="102"/>
      <c r="S1162" s="102"/>
      <c r="AC1162" s="83">
        <f t="shared" si="390"/>
        <v>0</v>
      </c>
      <c r="AD1162" s="83">
        <f t="shared" si="391"/>
        <v>0</v>
      </c>
      <c r="AF1162" s="83">
        <f t="shared" si="400"/>
        <v>0</v>
      </c>
      <c r="AG1162" s="83">
        <f t="shared" si="401"/>
        <v>0</v>
      </c>
      <c r="AQ1162" s="83">
        <f t="shared" ca="1" si="402"/>
        <v>4</v>
      </c>
      <c r="AR1162" s="83">
        <f t="shared" ca="1" si="403"/>
        <v>-116</v>
      </c>
      <c r="AS1162" s="83">
        <f t="shared" ca="1" si="396"/>
        <v>-120</v>
      </c>
      <c r="AT1162" s="83" cm="1">
        <f t="array" aca="1" ref="AT1162" ca="1">_xlfn.LET(_xlpm.rozsah, $F$3:$F$10001,_xlpm.podminka, (_xlpm.rozsah&gt;M1162)*(ISNUMBER(_xlpm.rozsah)),_xlpm.indexy, IF(_xlpm.podminka, ROW(_xlpm.rozsah)-MIN(ROW(_xlpm.rozsah))+1),_xlpm.prvni, MIN(_xlpm.indexy),_xlpm.finalni, IF(_xlpm.prvni=1, 2, _xlpm.prvni),INDEX(_xlpm.rozsah, _xlpm.finalni))</f>
        <v>1100</v>
      </c>
      <c r="AU1162" s="83" cm="1">
        <f t="array" aca="1" ref="AU1162" ca="1">INDEX($F$3:$F$10001,MATCH(AT1162,$F$3:$F$10004,0)-1)</f>
        <v>1000</v>
      </c>
      <c r="AV1162" s="83">
        <f t="shared" ca="1" si="392"/>
        <v>-120</v>
      </c>
      <c r="AW1162" s="83">
        <f t="shared" ca="1" si="393"/>
        <v>-116</v>
      </c>
      <c r="AX1162" s="83">
        <f t="shared" ca="1" si="404"/>
        <v>300</v>
      </c>
      <c r="AY1162" s="83">
        <f t="shared" ca="1" si="405"/>
        <v>290</v>
      </c>
      <c r="AZ1162" s="83">
        <f t="shared" ca="1" si="406"/>
        <v>10</v>
      </c>
      <c r="BA1162" s="83">
        <f t="shared" ca="1" si="407"/>
        <v>300</v>
      </c>
      <c r="BB1162" s="83">
        <f t="shared" ca="1" si="408"/>
        <v>290</v>
      </c>
    </row>
    <row r="1163" spans="1:54" x14ac:dyDescent="0.25">
      <c r="A1163" s="58">
        <v>1161</v>
      </c>
      <c r="B1163" s="59">
        <f t="shared" si="397"/>
        <v>19.350000000000001</v>
      </c>
      <c r="C1163" s="58">
        <v>0</v>
      </c>
      <c r="D1163" s="58">
        <v>0</v>
      </c>
      <c r="F1163" s="117"/>
      <c r="G1163" s="117"/>
      <c r="H1163" s="112">
        <f t="shared" si="398"/>
        <v>0</v>
      </c>
      <c r="I1163" s="121"/>
      <c r="J1163" s="92">
        <f t="shared" si="399"/>
        <v>0</v>
      </c>
      <c r="L1163" s="94">
        <v>1161</v>
      </c>
      <c r="M1163" s="114">
        <f t="shared" ca="1" si="395"/>
        <v>1000</v>
      </c>
      <c r="N1163" s="115">
        <f t="shared" ca="1" si="394"/>
        <v>0</v>
      </c>
      <c r="P1163" s="102"/>
      <c r="Q1163" s="102"/>
      <c r="R1163" s="102"/>
      <c r="S1163" s="102"/>
      <c r="AC1163" s="83">
        <f t="shared" si="390"/>
        <v>0</v>
      </c>
      <c r="AD1163" s="83">
        <f t="shared" si="391"/>
        <v>0</v>
      </c>
      <c r="AF1163" s="83">
        <f t="shared" si="400"/>
        <v>0</v>
      </c>
      <c r="AG1163" s="83">
        <f t="shared" si="401"/>
        <v>0</v>
      </c>
      <c r="AQ1163" s="83">
        <f t="shared" ca="1" si="402"/>
        <v>4</v>
      </c>
      <c r="AR1163" s="83">
        <f t="shared" ca="1" si="403"/>
        <v>-116</v>
      </c>
      <c r="AS1163" s="83">
        <f t="shared" ca="1" si="396"/>
        <v>-120</v>
      </c>
      <c r="AT1163" s="83" cm="1">
        <f t="array" aca="1" ref="AT1163" ca="1">_xlfn.LET(_xlpm.rozsah, $F$3:$F$10001,_xlpm.podminka, (_xlpm.rozsah&gt;M1163)*(ISNUMBER(_xlpm.rozsah)),_xlpm.indexy, IF(_xlpm.podminka, ROW(_xlpm.rozsah)-MIN(ROW(_xlpm.rozsah))+1),_xlpm.prvni, MIN(_xlpm.indexy),_xlpm.finalni, IF(_xlpm.prvni=1, 2, _xlpm.prvni),INDEX(_xlpm.rozsah, _xlpm.finalni))</f>
        <v>1100</v>
      </c>
      <c r="AU1163" s="83" cm="1">
        <f t="array" aca="1" ref="AU1163" ca="1">INDEX($F$3:$F$10001,MATCH(AT1163,$F$3:$F$10004,0)-1)</f>
        <v>1000</v>
      </c>
      <c r="AV1163" s="83">
        <f t="shared" ca="1" si="392"/>
        <v>-120</v>
      </c>
      <c r="AW1163" s="83">
        <f t="shared" ca="1" si="393"/>
        <v>-116</v>
      </c>
      <c r="AX1163" s="83">
        <f t="shared" ca="1" si="404"/>
        <v>300</v>
      </c>
      <c r="AY1163" s="83">
        <f t="shared" ca="1" si="405"/>
        <v>290</v>
      </c>
      <c r="AZ1163" s="83">
        <f t="shared" ca="1" si="406"/>
        <v>10</v>
      </c>
      <c r="BA1163" s="83">
        <f t="shared" ca="1" si="407"/>
        <v>300</v>
      </c>
      <c r="BB1163" s="83">
        <f t="shared" ca="1" si="408"/>
        <v>290</v>
      </c>
    </row>
    <row r="1164" spans="1:54" x14ac:dyDescent="0.25">
      <c r="A1164" s="58">
        <v>1162</v>
      </c>
      <c r="B1164" s="59">
        <f t="shared" si="397"/>
        <v>19.366666666666667</v>
      </c>
      <c r="C1164" s="58">
        <v>0</v>
      </c>
      <c r="D1164" s="58">
        <v>0</v>
      </c>
      <c r="F1164" s="117"/>
      <c r="G1164" s="117"/>
      <c r="H1164" s="112">
        <f t="shared" si="398"/>
        <v>0</v>
      </c>
      <c r="I1164" s="121"/>
      <c r="J1164" s="92">
        <f t="shared" si="399"/>
        <v>0</v>
      </c>
      <c r="L1164" s="94">
        <v>1162</v>
      </c>
      <c r="M1164" s="114">
        <f t="shared" ca="1" si="395"/>
        <v>1000</v>
      </c>
      <c r="N1164" s="115">
        <f t="shared" ca="1" si="394"/>
        <v>0</v>
      </c>
      <c r="P1164" s="102"/>
      <c r="Q1164" s="102"/>
      <c r="R1164" s="102"/>
      <c r="S1164" s="102"/>
      <c r="AC1164" s="83">
        <f t="shared" si="390"/>
        <v>0</v>
      </c>
      <c r="AD1164" s="83">
        <f t="shared" si="391"/>
        <v>0</v>
      </c>
      <c r="AF1164" s="83">
        <f t="shared" si="400"/>
        <v>0</v>
      </c>
      <c r="AG1164" s="83">
        <f t="shared" si="401"/>
        <v>0</v>
      </c>
      <c r="AQ1164" s="83">
        <f t="shared" ca="1" si="402"/>
        <v>4</v>
      </c>
      <c r="AR1164" s="83">
        <f t="shared" ca="1" si="403"/>
        <v>-116</v>
      </c>
      <c r="AS1164" s="83">
        <f t="shared" ca="1" si="396"/>
        <v>-120</v>
      </c>
      <c r="AT1164" s="83" cm="1">
        <f t="array" aca="1" ref="AT1164" ca="1">_xlfn.LET(_xlpm.rozsah, $F$3:$F$10001,_xlpm.podminka, (_xlpm.rozsah&gt;M1164)*(ISNUMBER(_xlpm.rozsah)),_xlpm.indexy, IF(_xlpm.podminka, ROW(_xlpm.rozsah)-MIN(ROW(_xlpm.rozsah))+1),_xlpm.prvni, MIN(_xlpm.indexy),_xlpm.finalni, IF(_xlpm.prvni=1, 2, _xlpm.prvni),INDEX(_xlpm.rozsah, _xlpm.finalni))</f>
        <v>1100</v>
      </c>
      <c r="AU1164" s="83" cm="1">
        <f t="array" aca="1" ref="AU1164" ca="1">INDEX($F$3:$F$10001,MATCH(AT1164,$F$3:$F$10004,0)-1)</f>
        <v>1000</v>
      </c>
      <c r="AV1164" s="83">
        <f t="shared" ca="1" si="392"/>
        <v>-120</v>
      </c>
      <c r="AW1164" s="83">
        <f t="shared" ca="1" si="393"/>
        <v>-116</v>
      </c>
      <c r="AX1164" s="83">
        <f t="shared" ca="1" si="404"/>
        <v>300</v>
      </c>
      <c r="AY1164" s="83">
        <f t="shared" ca="1" si="405"/>
        <v>290</v>
      </c>
      <c r="AZ1164" s="83">
        <f t="shared" ca="1" si="406"/>
        <v>10</v>
      </c>
      <c r="BA1164" s="83">
        <f t="shared" ca="1" si="407"/>
        <v>300</v>
      </c>
      <c r="BB1164" s="83">
        <f t="shared" ca="1" si="408"/>
        <v>290</v>
      </c>
    </row>
    <row r="1165" spans="1:54" x14ac:dyDescent="0.25">
      <c r="A1165" s="58">
        <v>1163</v>
      </c>
      <c r="B1165" s="59">
        <f t="shared" si="397"/>
        <v>19.383333333333333</v>
      </c>
      <c r="C1165" s="58">
        <v>0</v>
      </c>
      <c r="D1165" s="58">
        <v>0</v>
      </c>
      <c r="F1165" s="117"/>
      <c r="G1165" s="117"/>
      <c r="H1165" s="112">
        <f t="shared" si="398"/>
        <v>0</v>
      </c>
      <c r="I1165" s="121"/>
      <c r="J1165" s="92">
        <f t="shared" si="399"/>
        <v>0</v>
      </c>
      <c r="L1165" s="94">
        <v>1163</v>
      </c>
      <c r="M1165" s="114">
        <f t="shared" ca="1" si="395"/>
        <v>1000</v>
      </c>
      <c r="N1165" s="115">
        <f t="shared" ca="1" si="394"/>
        <v>0</v>
      </c>
      <c r="P1165" s="102"/>
      <c r="Q1165" s="102"/>
      <c r="R1165" s="102"/>
      <c r="S1165" s="102"/>
      <c r="AC1165" s="83">
        <f t="shared" si="390"/>
        <v>0</v>
      </c>
      <c r="AD1165" s="83">
        <f t="shared" si="391"/>
        <v>0</v>
      </c>
      <c r="AF1165" s="83">
        <f t="shared" si="400"/>
        <v>0</v>
      </c>
      <c r="AG1165" s="83">
        <f t="shared" si="401"/>
        <v>0</v>
      </c>
      <c r="AQ1165" s="83">
        <f t="shared" ca="1" si="402"/>
        <v>4</v>
      </c>
      <c r="AR1165" s="83">
        <f t="shared" ca="1" si="403"/>
        <v>-116</v>
      </c>
      <c r="AS1165" s="83">
        <f t="shared" ca="1" si="396"/>
        <v>-120</v>
      </c>
      <c r="AT1165" s="83" cm="1">
        <f t="array" aca="1" ref="AT1165" ca="1">_xlfn.LET(_xlpm.rozsah, $F$3:$F$10001,_xlpm.podminka, (_xlpm.rozsah&gt;M1165)*(ISNUMBER(_xlpm.rozsah)),_xlpm.indexy, IF(_xlpm.podminka, ROW(_xlpm.rozsah)-MIN(ROW(_xlpm.rozsah))+1),_xlpm.prvni, MIN(_xlpm.indexy),_xlpm.finalni, IF(_xlpm.prvni=1, 2, _xlpm.prvni),INDEX(_xlpm.rozsah, _xlpm.finalni))</f>
        <v>1100</v>
      </c>
      <c r="AU1165" s="83" cm="1">
        <f t="array" aca="1" ref="AU1165" ca="1">INDEX($F$3:$F$10001,MATCH(AT1165,$F$3:$F$10004,0)-1)</f>
        <v>1000</v>
      </c>
      <c r="AV1165" s="83">
        <f t="shared" ca="1" si="392"/>
        <v>-120</v>
      </c>
      <c r="AW1165" s="83">
        <f t="shared" ca="1" si="393"/>
        <v>-116</v>
      </c>
      <c r="AX1165" s="83">
        <f t="shared" ca="1" si="404"/>
        <v>300</v>
      </c>
      <c r="AY1165" s="83">
        <f t="shared" ca="1" si="405"/>
        <v>290</v>
      </c>
      <c r="AZ1165" s="83">
        <f t="shared" ca="1" si="406"/>
        <v>10</v>
      </c>
      <c r="BA1165" s="83">
        <f t="shared" ca="1" si="407"/>
        <v>300</v>
      </c>
      <c r="BB1165" s="83">
        <f t="shared" ca="1" si="408"/>
        <v>290</v>
      </c>
    </row>
    <row r="1166" spans="1:54" x14ac:dyDescent="0.25">
      <c r="A1166" s="58">
        <v>1164</v>
      </c>
      <c r="B1166" s="59">
        <f t="shared" si="397"/>
        <v>19.399999999999999</v>
      </c>
      <c r="C1166" s="58">
        <v>0</v>
      </c>
      <c r="D1166" s="58">
        <v>0</v>
      </c>
      <c r="F1166" s="117"/>
      <c r="G1166" s="117"/>
      <c r="H1166" s="112">
        <f t="shared" si="398"/>
        <v>0</v>
      </c>
      <c r="I1166" s="121"/>
      <c r="J1166" s="92">
        <f t="shared" si="399"/>
        <v>0</v>
      </c>
      <c r="L1166" s="94">
        <v>1164</v>
      </c>
      <c r="M1166" s="114">
        <f t="shared" ca="1" si="395"/>
        <v>1000</v>
      </c>
      <c r="N1166" s="115">
        <f t="shared" ca="1" si="394"/>
        <v>0</v>
      </c>
      <c r="P1166" s="102"/>
      <c r="Q1166" s="102"/>
      <c r="R1166" s="102"/>
      <c r="S1166" s="102"/>
      <c r="AC1166" s="83">
        <f t="shared" si="390"/>
        <v>0</v>
      </c>
      <c r="AD1166" s="83">
        <f t="shared" si="391"/>
        <v>0</v>
      </c>
      <c r="AF1166" s="83">
        <f t="shared" si="400"/>
        <v>0</v>
      </c>
      <c r="AG1166" s="83">
        <f t="shared" si="401"/>
        <v>0</v>
      </c>
      <c r="AQ1166" s="83">
        <f t="shared" ca="1" si="402"/>
        <v>4</v>
      </c>
      <c r="AR1166" s="83">
        <f t="shared" ca="1" si="403"/>
        <v>-116</v>
      </c>
      <c r="AS1166" s="83">
        <f t="shared" ca="1" si="396"/>
        <v>-120</v>
      </c>
      <c r="AT1166" s="83" cm="1">
        <f t="array" aca="1" ref="AT1166" ca="1">_xlfn.LET(_xlpm.rozsah, $F$3:$F$10001,_xlpm.podminka, (_xlpm.rozsah&gt;M1166)*(ISNUMBER(_xlpm.rozsah)),_xlpm.indexy, IF(_xlpm.podminka, ROW(_xlpm.rozsah)-MIN(ROW(_xlpm.rozsah))+1),_xlpm.prvni, MIN(_xlpm.indexy),_xlpm.finalni, IF(_xlpm.prvni=1, 2, _xlpm.prvni),INDEX(_xlpm.rozsah, _xlpm.finalni))</f>
        <v>1100</v>
      </c>
      <c r="AU1166" s="83" cm="1">
        <f t="array" aca="1" ref="AU1166" ca="1">INDEX($F$3:$F$10001,MATCH(AT1166,$F$3:$F$10004,0)-1)</f>
        <v>1000</v>
      </c>
      <c r="AV1166" s="83">
        <f t="shared" ca="1" si="392"/>
        <v>-120</v>
      </c>
      <c r="AW1166" s="83">
        <f t="shared" ca="1" si="393"/>
        <v>-116</v>
      </c>
      <c r="AX1166" s="83">
        <f t="shared" ca="1" si="404"/>
        <v>300</v>
      </c>
      <c r="AY1166" s="83">
        <f t="shared" ca="1" si="405"/>
        <v>290</v>
      </c>
      <c r="AZ1166" s="83">
        <f t="shared" ca="1" si="406"/>
        <v>10</v>
      </c>
      <c r="BA1166" s="83">
        <f t="shared" ca="1" si="407"/>
        <v>300</v>
      </c>
      <c r="BB1166" s="83">
        <f t="shared" ca="1" si="408"/>
        <v>290</v>
      </c>
    </row>
    <row r="1167" spans="1:54" x14ac:dyDescent="0.25">
      <c r="A1167" s="58">
        <v>1165</v>
      </c>
      <c r="B1167" s="59">
        <f t="shared" si="397"/>
        <v>19.416666666666668</v>
      </c>
      <c r="C1167" s="58">
        <v>0</v>
      </c>
      <c r="D1167" s="58">
        <v>0</v>
      </c>
      <c r="F1167" s="117"/>
      <c r="G1167" s="117"/>
      <c r="H1167" s="112">
        <f t="shared" si="398"/>
        <v>0</v>
      </c>
      <c r="I1167" s="121"/>
      <c r="J1167" s="92">
        <f t="shared" si="399"/>
        <v>0</v>
      </c>
      <c r="L1167" s="94">
        <v>1165</v>
      </c>
      <c r="M1167" s="114">
        <f t="shared" ca="1" si="395"/>
        <v>1000</v>
      </c>
      <c r="N1167" s="115">
        <f t="shared" ca="1" si="394"/>
        <v>0</v>
      </c>
      <c r="P1167" s="102"/>
      <c r="Q1167" s="102"/>
      <c r="R1167" s="102"/>
      <c r="S1167" s="102"/>
      <c r="AC1167" s="83">
        <f t="shared" si="390"/>
        <v>0</v>
      </c>
      <c r="AD1167" s="83">
        <f t="shared" si="391"/>
        <v>0</v>
      </c>
      <c r="AF1167" s="83">
        <f t="shared" si="400"/>
        <v>0</v>
      </c>
      <c r="AG1167" s="83">
        <f t="shared" si="401"/>
        <v>0</v>
      </c>
      <c r="AQ1167" s="83">
        <f t="shared" ca="1" si="402"/>
        <v>4</v>
      </c>
      <c r="AR1167" s="83">
        <f t="shared" ca="1" si="403"/>
        <v>-116</v>
      </c>
      <c r="AS1167" s="83">
        <f t="shared" ca="1" si="396"/>
        <v>-120</v>
      </c>
      <c r="AT1167" s="83" cm="1">
        <f t="array" aca="1" ref="AT1167" ca="1">_xlfn.LET(_xlpm.rozsah, $F$3:$F$10001,_xlpm.podminka, (_xlpm.rozsah&gt;M1167)*(ISNUMBER(_xlpm.rozsah)),_xlpm.indexy, IF(_xlpm.podminka, ROW(_xlpm.rozsah)-MIN(ROW(_xlpm.rozsah))+1),_xlpm.prvni, MIN(_xlpm.indexy),_xlpm.finalni, IF(_xlpm.prvni=1, 2, _xlpm.prvni),INDEX(_xlpm.rozsah, _xlpm.finalni))</f>
        <v>1100</v>
      </c>
      <c r="AU1167" s="83" cm="1">
        <f t="array" aca="1" ref="AU1167" ca="1">INDEX($F$3:$F$10001,MATCH(AT1167,$F$3:$F$10004,0)-1)</f>
        <v>1000</v>
      </c>
      <c r="AV1167" s="83">
        <f t="shared" ca="1" si="392"/>
        <v>-120</v>
      </c>
      <c r="AW1167" s="83">
        <f t="shared" ca="1" si="393"/>
        <v>-116</v>
      </c>
      <c r="AX1167" s="83">
        <f t="shared" ca="1" si="404"/>
        <v>300</v>
      </c>
      <c r="AY1167" s="83">
        <f t="shared" ca="1" si="405"/>
        <v>290</v>
      </c>
      <c r="AZ1167" s="83">
        <f t="shared" ca="1" si="406"/>
        <v>10</v>
      </c>
      <c r="BA1167" s="83">
        <f t="shared" ca="1" si="407"/>
        <v>300</v>
      </c>
      <c r="BB1167" s="83">
        <f t="shared" ca="1" si="408"/>
        <v>290</v>
      </c>
    </row>
    <row r="1168" spans="1:54" x14ac:dyDescent="0.25">
      <c r="A1168" s="58">
        <v>1166</v>
      </c>
      <c r="B1168" s="59">
        <f t="shared" si="397"/>
        <v>19.433333333333334</v>
      </c>
      <c r="C1168" s="58">
        <v>0</v>
      </c>
      <c r="D1168" s="58">
        <v>0</v>
      </c>
      <c r="F1168" s="117"/>
      <c r="G1168" s="117"/>
      <c r="H1168" s="112">
        <f t="shared" si="398"/>
        <v>0</v>
      </c>
      <c r="I1168" s="121"/>
      <c r="J1168" s="92">
        <f t="shared" si="399"/>
        <v>0</v>
      </c>
      <c r="L1168" s="94">
        <v>1166</v>
      </c>
      <c r="M1168" s="114">
        <f t="shared" ca="1" si="395"/>
        <v>1000</v>
      </c>
      <c r="N1168" s="115">
        <f t="shared" ca="1" si="394"/>
        <v>0</v>
      </c>
      <c r="P1168" s="102"/>
      <c r="Q1168" s="102"/>
      <c r="R1168" s="102"/>
      <c r="S1168" s="102"/>
      <c r="AC1168" s="83">
        <f t="shared" si="390"/>
        <v>0</v>
      </c>
      <c r="AD1168" s="83">
        <f t="shared" si="391"/>
        <v>0</v>
      </c>
      <c r="AF1168" s="83">
        <f t="shared" si="400"/>
        <v>0</v>
      </c>
      <c r="AG1168" s="83">
        <f t="shared" si="401"/>
        <v>0</v>
      </c>
      <c r="AQ1168" s="83">
        <f t="shared" ca="1" si="402"/>
        <v>4</v>
      </c>
      <c r="AR1168" s="83">
        <f t="shared" ca="1" si="403"/>
        <v>-116</v>
      </c>
      <c r="AS1168" s="83">
        <f t="shared" ca="1" si="396"/>
        <v>-120</v>
      </c>
      <c r="AT1168" s="83" cm="1">
        <f t="array" aca="1" ref="AT1168" ca="1">_xlfn.LET(_xlpm.rozsah, $F$3:$F$10001,_xlpm.podminka, (_xlpm.rozsah&gt;M1168)*(ISNUMBER(_xlpm.rozsah)),_xlpm.indexy, IF(_xlpm.podminka, ROW(_xlpm.rozsah)-MIN(ROW(_xlpm.rozsah))+1),_xlpm.prvni, MIN(_xlpm.indexy),_xlpm.finalni, IF(_xlpm.prvni=1, 2, _xlpm.prvni),INDEX(_xlpm.rozsah, _xlpm.finalni))</f>
        <v>1100</v>
      </c>
      <c r="AU1168" s="83" cm="1">
        <f t="array" aca="1" ref="AU1168" ca="1">INDEX($F$3:$F$10001,MATCH(AT1168,$F$3:$F$10004,0)-1)</f>
        <v>1000</v>
      </c>
      <c r="AV1168" s="83">
        <f t="shared" ca="1" si="392"/>
        <v>-120</v>
      </c>
      <c r="AW1168" s="83">
        <f t="shared" ca="1" si="393"/>
        <v>-116</v>
      </c>
      <c r="AX1168" s="83">
        <f t="shared" ca="1" si="404"/>
        <v>300</v>
      </c>
      <c r="AY1168" s="83">
        <f t="shared" ca="1" si="405"/>
        <v>290</v>
      </c>
      <c r="AZ1168" s="83">
        <f t="shared" ca="1" si="406"/>
        <v>10</v>
      </c>
      <c r="BA1168" s="83">
        <f t="shared" ca="1" si="407"/>
        <v>300</v>
      </c>
      <c r="BB1168" s="83">
        <f t="shared" ca="1" si="408"/>
        <v>290</v>
      </c>
    </row>
    <row r="1169" spans="1:54" x14ac:dyDescent="0.25">
      <c r="A1169" s="58">
        <v>1167</v>
      </c>
      <c r="B1169" s="59">
        <f t="shared" si="397"/>
        <v>19.45</v>
      </c>
      <c r="C1169" s="58">
        <v>0</v>
      </c>
      <c r="D1169" s="58">
        <v>0</v>
      </c>
      <c r="F1169" s="117"/>
      <c r="G1169" s="117"/>
      <c r="H1169" s="112">
        <f t="shared" si="398"/>
        <v>0</v>
      </c>
      <c r="I1169" s="121"/>
      <c r="J1169" s="92">
        <f t="shared" si="399"/>
        <v>0</v>
      </c>
      <c r="L1169" s="94">
        <v>1167</v>
      </c>
      <c r="M1169" s="114">
        <f t="shared" ca="1" si="395"/>
        <v>1000</v>
      </c>
      <c r="N1169" s="115">
        <f t="shared" ca="1" si="394"/>
        <v>0</v>
      </c>
      <c r="P1169" s="102"/>
      <c r="Q1169" s="102"/>
      <c r="R1169" s="102"/>
      <c r="S1169" s="102"/>
      <c r="AC1169" s="83">
        <f t="shared" si="390"/>
        <v>0</v>
      </c>
      <c r="AD1169" s="83">
        <f t="shared" si="391"/>
        <v>0</v>
      </c>
      <c r="AF1169" s="83">
        <f t="shared" si="400"/>
        <v>0</v>
      </c>
      <c r="AG1169" s="83">
        <f t="shared" si="401"/>
        <v>0</v>
      </c>
      <c r="AQ1169" s="83">
        <f t="shared" ca="1" si="402"/>
        <v>4</v>
      </c>
      <c r="AR1169" s="83">
        <f t="shared" ca="1" si="403"/>
        <v>-116</v>
      </c>
      <c r="AS1169" s="83">
        <f t="shared" ca="1" si="396"/>
        <v>-120</v>
      </c>
      <c r="AT1169" s="83" cm="1">
        <f t="array" aca="1" ref="AT1169" ca="1">_xlfn.LET(_xlpm.rozsah, $F$3:$F$10001,_xlpm.podminka, (_xlpm.rozsah&gt;M1169)*(ISNUMBER(_xlpm.rozsah)),_xlpm.indexy, IF(_xlpm.podminka, ROW(_xlpm.rozsah)-MIN(ROW(_xlpm.rozsah))+1),_xlpm.prvni, MIN(_xlpm.indexy),_xlpm.finalni, IF(_xlpm.prvni=1, 2, _xlpm.prvni),INDEX(_xlpm.rozsah, _xlpm.finalni))</f>
        <v>1100</v>
      </c>
      <c r="AU1169" s="83" cm="1">
        <f t="array" aca="1" ref="AU1169" ca="1">INDEX($F$3:$F$10001,MATCH(AT1169,$F$3:$F$10004,0)-1)</f>
        <v>1000</v>
      </c>
      <c r="AV1169" s="83">
        <f t="shared" ca="1" si="392"/>
        <v>-120</v>
      </c>
      <c r="AW1169" s="83">
        <f t="shared" ca="1" si="393"/>
        <v>-116</v>
      </c>
      <c r="AX1169" s="83">
        <f t="shared" ca="1" si="404"/>
        <v>300</v>
      </c>
      <c r="AY1169" s="83">
        <f t="shared" ca="1" si="405"/>
        <v>290</v>
      </c>
      <c r="AZ1169" s="83">
        <f t="shared" ca="1" si="406"/>
        <v>10</v>
      </c>
      <c r="BA1169" s="83">
        <f t="shared" ca="1" si="407"/>
        <v>300</v>
      </c>
      <c r="BB1169" s="83">
        <f t="shared" ca="1" si="408"/>
        <v>290</v>
      </c>
    </row>
    <row r="1170" spans="1:54" x14ac:dyDescent="0.25">
      <c r="A1170" s="58">
        <v>1168</v>
      </c>
      <c r="B1170" s="59">
        <f t="shared" si="397"/>
        <v>19.466666666666665</v>
      </c>
      <c r="C1170" s="58">
        <v>0</v>
      </c>
      <c r="D1170" s="58">
        <v>0</v>
      </c>
      <c r="F1170" s="117"/>
      <c r="G1170" s="117"/>
      <c r="H1170" s="112">
        <f t="shared" si="398"/>
        <v>0</v>
      </c>
      <c r="I1170" s="121"/>
      <c r="J1170" s="92">
        <f t="shared" si="399"/>
        <v>0</v>
      </c>
      <c r="L1170" s="94">
        <v>1168</v>
      </c>
      <c r="M1170" s="114">
        <f t="shared" ca="1" si="395"/>
        <v>1000</v>
      </c>
      <c r="N1170" s="115">
        <f t="shared" ca="1" si="394"/>
        <v>0</v>
      </c>
      <c r="P1170" s="102"/>
      <c r="Q1170" s="102"/>
      <c r="R1170" s="102"/>
      <c r="S1170" s="102"/>
      <c r="AC1170" s="83">
        <f t="shared" si="390"/>
        <v>0</v>
      </c>
      <c r="AD1170" s="83">
        <f t="shared" si="391"/>
        <v>0</v>
      </c>
      <c r="AF1170" s="83">
        <f t="shared" si="400"/>
        <v>0</v>
      </c>
      <c r="AG1170" s="83">
        <f t="shared" si="401"/>
        <v>0</v>
      </c>
      <c r="AQ1170" s="83">
        <f t="shared" ca="1" si="402"/>
        <v>4</v>
      </c>
      <c r="AR1170" s="83">
        <f t="shared" ca="1" si="403"/>
        <v>-116</v>
      </c>
      <c r="AS1170" s="83">
        <f t="shared" ca="1" si="396"/>
        <v>-120</v>
      </c>
      <c r="AT1170" s="83" cm="1">
        <f t="array" aca="1" ref="AT1170" ca="1">_xlfn.LET(_xlpm.rozsah, $F$3:$F$10001,_xlpm.podminka, (_xlpm.rozsah&gt;M1170)*(ISNUMBER(_xlpm.rozsah)),_xlpm.indexy, IF(_xlpm.podminka, ROW(_xlpm.rozsah)-MIN(ROW(_xlpm.rozsah))+1),_xlpm.prvni, MIN(_xlpm.indexy),_xlpm.finalni, IF(_xlpm.prvni=1, 2, _xlpm.prvni),INDEX(_xlpm.rozsah, _xlpm.finalni))</f>
        <v>1100</v>
      </c>
      <c r="AU1170" s="83" cm="1">
        <f t="array" aca="1" ref="AU1170" ca="1">INDEX($F$3:$F$10001,MATCH(AT1170,$F$3:$F$10004,0)-1)</f>
        <v>1000</v>
      </c>
      <c r="AV1170" s="83">
        <f t="shared" ca="1" si="392"/>
        <v>-120</v>
      </c>
      <c r="AW1170" s="83">
        <f t="shared" ca="1" si="393"/>
        <v>-116</v>
      </c>
      <c r="AX1170" s="83">
        <f t="shared" ca="1" si="404"/>
        <v>300</v>
      </c>
      <c r="AY1170" s="83">
        <f t="shared" ca="1" si="405"/>
        <v>290</v>
      </c>
      <c r="AZ1170" s="83">
        <f t="shared" ca="1" si="406"/>
        <v>10</v>
      </c>
      <c r="BA1170" s="83">
        <f t="shared" ca="1" si="407"/>
        <v>300</v>
      </c>
      <c r="BB1170" s="83">
        <f t="shared" ca="1" si="408"/>
        <v>290</v>
      </c>
    </row>
    <row r="1171" spans="1:54" x14ac:dyDescent="0.25">
      <c r="A1171" s="58">
        <v>1169</v>
      </c>
      <c r="B1171" s="59">
        <f t="shared" si="397"/>
        <v>19.483333333333334</v>
      </c>
      <c r="C1171" s="58">
        <v>0</v>
      </c>
      <c r="D1171" s="58">
        <v>0</v>
      </c>
      <c r="F1171" s="117"/>
      <c r="G1171" s="117"/>
      <c r="H1171" s="112">
        <f t="shared" si="398"/>
        <v>0</v>
      </c>
      <c r="I1171" s="121"/>
      <c r="J1171" s="92">
        <f t="shared" si="399"/>
        <v>0</v>
      </c>
      <c r="L1171" s="94">
        <v>1169</v>
      </c>
      <c r="M1171" s="114">
        <f t="shared" ca="1" si="395"/>
        <v>1000</v>
      </c>
      <c r="N1171" s="115">
        <f t="shared" ca="1" si="394"/>
        <v>0</v>
      </c>
      <c r="P1171" s="102"/>
      <c r="Q1171" s="102"/>
      <c r="R1171" s="102"/>
      <c r="S1171" s="102"/>
      <c r="AC1171" s="83">
        <f t="shared" si="390"/>
        <v>0</v>
      </c>
      <c r="AD1171" s="83">
        <f t="shared" si="391"/>
        <v>0</v>
      </c>
      <c r="AF1171" s="83">
        <f t="shared" si="400"/>
        <v>0</v>
      </c>
      <c r="AG1171" s="83">
        <f t="shared" si="401"/>
        <v>0</v>
      </c>
      <c r="AQ1171" s="83">
        <f t="shared" ca="1" si="402"/>
        <v>4</v>
      </c>
      <c r="AR1171" s="83">
        <f t="shared" ca="1" si="403"/>
        <v>-116</v>
      </c>
      <c r="AS1171" s="83">
        <f t="shared" ca="1" si="396"/>
        <v>-120</v>
      </c>
      <c r="AT1171" s="83" cm="1">
        <f t="array" aca="1" ref="AT1171" ca="1">_xlfn.LET(_xlpm.rozsah, $F$3:$F$10001,_xlpm.podminka, (_xlpm.rozsah&gt;M1171)*(ISNUMBER(_xlpm.rozsah)),_xlpm.indexy, IF(_xlpm.podminka, ROW(_xlpm.rozsah)-MIN(ROW(_xlpm.rozsah))+1),_xlpm.prvni, MIN(_xlpm.indexy),_xlpm.finalni, IF(_xlpm.prvni=1, 2, _xlpm.prvni),INDEX(_xlpm.rozsah, _xlpm.finalni))</f>
        <v>1100</v>
      </c>
      <c r="AU1171" s="83" cm="1">
        <f t="array" aca="1" ref="AU1171" ca="1">INDEX($F$3:$F$10001,MATCH(AT1171,$F$3:$F$10004,0)-1)</f>
        <v>1000</v>
      </c>
      <c r="AV1171" s="83">
        <f t="shared" ca="1" si="392"/>
        <v>-120</v>
      </c>
      <c r="AW1171" s="83">
        <f t="shared" ca="1" si="393"/>
        <v>-116</v>
      </c>
      <c r="AX1171" s="83">
        <f t="shared" ca="1" si="404"/>
        <v>300</v>
      </c>
      <c r="AY1171" s="83">
        <f t="shared" ca="1" si="405"/>
        <v>290</v>
      </c>
      <c r="AZ1171" s="83">
        <f t="shared" ca="1" si="406"/>
        <v>10</v>
      </c>
      <c r="BA1171" s="83">
        <f t="shared" ca="1" si="407"/>
        <v>300</v>
      </c>
      <c r="BB1171" s="83">
        <f t="shared" ca="1" si="408"/>
        <v>290</v>
      </c>
    </row>
    <row r="1172" spans="1:54" x14ac:dyDescent="0.25">
      <c r="A1172" s="58">
        <v>1170</v>
      </c>
      <c r="B1172" s="59">
        <f t="shared" si="397"/>
        <v>19.5</v>
      </c>
      <c r="C1172" s="58">
        <v>0</v>
      </c>
      <c r="D1172" s="58">
        <v>0</v>
      </c>
      <c r="F1172" s="117"/>
      <c r="G1172" s="117"/>
      <c r="H1172" s="112">
        <f t="shared" si="398"/>
        <v>0</v>
      </c>
      <c r="I1172" s="121"/>
      <c r="J1172" s="92">
        <f t="shared" si="399"/>
        <v>0</v>
      </c>
      <c r="L1172" s="94">
        <v>1170</v>
      </c>
      <c r="M1172" s="114">
        <f t="shared" ca="1" si="395"/>
        <v>1000</v>
      </c>
      <c r="N1172" s="115">
        <f t="shared" ca="1" si="394"/>
        <v>0</v>
      </c>
      <c r="P1172" s="102"/>
      <c r="Q1172" s="102"/>
      <c r="R1172" s="102"/>
      <c r="S1172" s="102"/>
      <c r="AC1172" s="83">
        <f t="shared" si="390"/>
        <v>0</v>
      </c>
      <c r="AD1172" s="83">
        <f t="shared" si="391"/>
        <v>0</v>
      </c>
      <c r="AF1172" s="83">
        <f t="shared" si="400"/>
        <v>0</v>
      </c>
      <c r="AG1172" s="83">
        <f t="shared" si="401"/>
        <v>0</v>
      </c>
      <c r="AQ1172" s="83">
        <f t="shared" ca="1" si="402"/>
        <v>4</v>
      </c>
      <c r="AR1172" s="83">
        <f t="shared" ca="1" si="403"/>
        <v>-116</v>
      </c>
      <c r="AS1172" s="83">
        <f t="shared" ca="1" si="396"/>
        <v>-120</v>
      </c>
      <c r="AT1172" s="83" cm="1">
        <f t="array" aca="1" ref="AT1172" ca="1">_xlfn.LET(_xlpm.rozsah, $F$3:$F$10001,_xlpm.podminka, (_xlpm.rozsah&gt;M1172)*(ISNUMBER(_xlpm.rozsah)),_xlpm.indexy, IF(_xlpm.podminka, ROW(_xlpm.rozsah)-MIN(ROW(_xlpm.rozsah))+1),_xlpm.prvni, MIN(_xlpm.indexy),_xlpm.finalni, IF(_xlpm.prvni=1, 2, _xlpm.prvni),INDEX(_xlpm.rozsah, _xlpm.finalni))</f>
        <v>1100</v>
      </c>
      <c r="AU1172" s="83" cm="1">
        <f t="array" aca="1" ref="AU1172" ca="1">INDEX($F$3:$F$10001,MATCH(AT1172,$F$3:$F$10004,0)-1)</f>
        <v>1000</v>
      </c>
      <c r="AV1172" s="83">
        <f t="shared" ca="1" si="392"/>
        <v>-120</v>
      </c>
      <c r="AW1172" s="83">
        <f t="shared" ca="1" si="393"/>
        <v>-116</v>
      </c>
      <c r="AX1172" s="83">
        <f t="shared" ca="1" si="404"/>
        <v>300</v>
      </c>
      <c r="AY1172" s="83">
        <f t="shared" ca="1" si="405"/>
        <v>290</v>
      </c>
      <c r="AZ1172" s="83">
        <f t="shared" ca="1" si="406"/>
        <v>10</v>
      </c>
      <c r="BA1172" s="83">
        <f t="shared" ca="1" si="407"/>
        <v>300</v>
      </c>
      <c r="BB1172" s="83">
        <f t="shared" ca="1" si="408"/>
        <v>290</v>
      </c>
    </row>
    <row r="1173" spans="1:54" x14ac:dyDescent="0.25">
      <c r="A1173" s="58">
        <v>1171</v>
      </c>
      <c r="B1173" s="59">
        <f t="shared" si="397"/>
        <v>19.516666666666666</v>
      </c>
      <c r="C1173" s="58">
        <v>0</v>
      </c>
      <c r="D1173" s="58">
        <v>0</v>
      </c>
      <c r="F1173" s="117"/>
      <c r="G1173" s="117"/>
      <c r="H1173" s="112">
        <f t="shared" si="398"/>
        <v>0</v>
      </c>
      <c r="I1173" s="121"/>
      <c r="J1173" s="92">
        <f t="shared" si="399"/>
        <v>0</v>
      </c>
      <c r="L1173" s="94">
        <v>1171</v>
      </c>
      <c r="M1173" s="114">
        <f t="shared" ca="1" si="395"/>
        <v>1000</v>
      </c>
      <c r="N1173" s="115">
        <f t="shared" ca="1" si="394"/>
        <v>0</v>
      </c>
      <c r="P1173" s="102"/>
      <c r="Q1173" s="102"/>
      <c r="R1173" s="102"/>
      <c r="S1173" s="102"/>
      <c r="AC1173" s="83">
        <f t="shared" si="390"/>
        <v>0</v>
      </c>
      <c r="AD1173" s="83">
        <f t="shared" si="391"/>
        <v>0</v>
      </c>
      <c r="AF1173" s="83">
        <f t="shared" si="400"/>
        <v>0</v>
      </c>
      <c r="AG1173" s="83">
        <f t="shared" si="401"/>
        <v>0</v>
      </c>
      <c r="AQ1173" s="83">
        <f t="shared" ca="1" si="402"/>
        <v>4</v>
      </c>
      <c r="AR1173" s="83">
        <f t="shared" ca="1" si="403"/>
        <v>-116</v>
      </c>
      <c r="AS1173" s="83">
        <f t="shared" ca="1" si="396"/>
        <v>-120</v>
      </c>
      <c r="AT1173" s="83" cm="1">
        <f t="array" aca="1" ref="AT1173" ca="1">_xlfn.LET(_xlpm.rozsah, $F$3:$F$10001,_xlpm.podminka, (_xlpm.rozsah&gt;M1173)*(ISNUMBER(_xlpm.rozsah)),_xlpm.indexy, IF(_xlpm.podminka, ROW(_xlpm.rozsah)-MIN(ROW(_xlpm.rozsah))+1),_xlpm.prvni, MIN(_xlpm.indexy),_xlpm.finalni, IF(_xlpm.prvni=1, 2, _xlpm.prvni),INDEX(_xlpm.rozsah, _xlpm.finalni))</f>
        <v>1100</v>
      </c>
      <c r="AU1173" s="83" cm="1">
        <f t="array" aca="1" ref="AU1173" ca="1">INDEX($F$3:$F$10001,MATCH(AT1173,$F$3:$F$10004,0)-1)</f>
        <v>1000</v>
      </c>
      <c r="AV1173" s="83">
        <f t="shared" ca="1" si="392"/>
        <v>-120</v>
      </c>
      <c r="AW1173" s="83">
        <f t="shared" ca="1" si="393"/>
        <v>-116</v>
      </c>
      <c r="AX1173" s="83">
        <f t="shared" ca="1" si="404"/>
        <v>300</v>
      </c>
      <c r="AY1173" s="83">
        <f t="shared" ca="1" si="405"/>
        <v>290</v>
      </c>
      <c r="AZ1173" s="83">
        <f t="shared" ca="1" si="406"/>
        <v>10</v>
      </c>
      <c r="BA1173" s="83">
        <f t="shared" ca="1" si="407"/>
        <v>300</v>
      </c>
      <c r="BB1173" s="83">
        <f t="shared" ca="1" si="408"/>
        <v>290</v>
      </c>
    </row>
    <row r="1174" spans="1:54" x14ac:dyDescent="0.25">
      <c r="A1174" s="58">
        <v>1172</v>
      </c>
      <c r="B1174" s="59">
        <f t="shared" si="397"/>
        <v>19.533333333333335</v>
      </c>
      <c r="C1174" s="58">
        <v>0</v>
      </c>
      <c r="D1174" s="58">
        <v>0</v>
      </c>
      <c r="F1174" s="117"/>
      <c r="G1174" s="117"/>
      <c r="H1174" s="112">
        <f t="shared" si="398"/>
        <v>0</v>
      </c>
      <c r="I1174" s="121"/>
      <c r="J1174" s="92">
        <f t="shared" si="399"/>
        <v>0</v>
      </c>
      <c r="L1174" s="94">
        <v>1172</v>
      </c>
      <c r="M1174" s="114">
        <f t="shared" ca="1" si="395"/>
        <v>1000</v>
      </c>
      <c r="N1174" s="115">
        <f t="shared" ca="1" si="394"/>
        <v>0</v>
      </c>
      <c r="P1174" s="102"/>
      <c r="Q1174" s="102"/>
      <c r="R1174" s="102"/>
      <c r="S1174" s="102"/>
      <c r="AC1174" s="83">
        <f t="shared" si="390"/>
        <v>0</v>
      </c>
      <c r="AD1174" s="83">
        <f t="shared" si="391"/>
        <v>0</v>
      </c>
      <c r="AF1174" s="83">
        <f t="shared" si="400"/>
        <v>0</v>
      </c>
      <c r="AG1174" s="83">
        <f t="shared" si="401"/>
        <v>0</v>
      </c>
      <c r="AQ1174" s="83">
        <f t="shared" ca="1" si="402"/>
        <v>4</v>
      </c>
      <c r="AR1174" s="83">
        <f t="shared" ca="1" si="403"/>
        <v>-116</v>
      </c>
      <c r="AS1174" s="83">
        <f t="shared" ca="1" si="396"/>
        <v>-120</v>
      </c>
      <c r="AT1174" s="83" cm="1">
        <f t="array" aca="1" ref="AT1174" ca="1">_xlfn.LET(_xlpm.rozsah, $F$3:$F$10001,_xlpm.podminka, (_xlpm.rozsah&gt;M1174)*(ISNUMBER(_xlpm.rozsah)),_xlpm.indexy, IF(_xlpm.podminka, ROW(_xlpm.rozsah)-MIN(ROW(_xlpm.rozsah))+1),_xlpm.prvni, MIN(_xlpm.indexy),_xlpm.finalni, IF(_xlpm.prvni=1, 2, _xlpm.prvni),INDEX(_xlpm.rozsah, _xlpm.finalni))</f>
        <v>1100</v>
      </c>
      <c r="AU1174" s="83" cm="1">
        <f t="array" aca="1" ref="AU1174" ca="1">INDEX($F$3:$F$10001,MATCH(AT1174,$F$3:$F$10004,0)-1)</f>
        <v>1000</v>
      </c>
      <c r="AV1174" s="83">
        <f t="shared" ca="1" si="392"/>
        <v>-120</v>
      </c>
      <c r="AW1174" s="83">
        <f t="shared" ca="1" si="393"/>
        <v>-116</v>
      </c>
      <c r="AX1174" s="83">
        <f t="shared" ca="1" si="404"/>
        <v>300</v>
      </c>
      <c r="AY1174" s="83">
        <f t="shared" ca="1" si="405"/>
        <v>290</v>
      </c>
      <c r="AZ1174" s="83">
        <f t="shared" ca="1" si="406"/>
        <v>10</v>
      </c>
      <c r="BA1174" s="83">
        <f t="shared" ca="1" si="407"/>
        <v>300</v>
      </c>
      <c r="BB1174" s="83">
        <f t="shared" ca="1" si="408"/>
        <v>290</v>
      </c>
    </row>
    <row r="1175" spans="1:54" x14ac:dyDescent="0.25">
      <c r="A1175" s="58">
        <v>1173</v>
      </c>
      <c r="B1175" s="59">
        <f t="shared" si="397"/>
        <v>19.55</v>
      </c>
      <c r="C1175" s="58">
        <v>0</v>
      </c>
      <c r="D1175" s="58">
        <v>0</v>
      </c>
      <c r="F1175" s="117"/>
      <c r="G1175" s="117"/>
      <c r="H1175" s="112">
        <f t="shared" si="398"/>
        <v>0</v>
      </c>
      <c r="I1175" s="121"/>
      <c r="J1175" s="92">
        <f t="shared" si="399"/>
        <v>0</v>
      </c>
      <c r="L1175" s="94">
        <v>1173</v>
      </c>
      <c r="M1175" s="114">
        <f t="shared" ca="1" si="395"/>
        <v>1000</v>
      </c>
      <c r="N1175" s="115">
        <f t="shared" ca="1" si="394"/>
        <v>0</v>
      </c>
      <c r="P1175" s="102"/>
      <c r="Q1175" s="102"/>
      <c r="R1175" s="102"/>
      <c r="S1175" s="102"/>
      <c r="AC1175" s="83">
        <f t="shared" si="390"/>
        <v>0</v>
      </c>
      <c r="AD1175" s="83">
        <f t="shared" si="391"/>
        <v>0</v>
      </c>
      <c r="AF1175" s="83">
        <f t="shared" si="400"/>
        <v>0</v>
      </c>
      <c r="AG1175" s="83">
        <f t="shared" si="401"/>
        <v>0</v>
      </c>
      <c r="AQ1175" s="83">
        <f t="shared" ca="1" si="402"/>
        <v>4</v>
      </c>
      <c r="AR1175" s="83">
        <f t="shared" ca="1" si="403"/>
        <v>-116</v>
      </c>
      <c r="AS1175" s="83">
        <f t="shared" ca="1" si="396"/>
        <v>-120</v>
      </c>
      <c r="AT1175" s="83" cm="1">
        <f t="array" aca="1" ref="AT1175" ca="1">_xlfn.LET(_xlpm.rozsah, $F$3:$F$10001,_xlpm.podminka, (_xlpm.rozsah&gt;M1175)*(ISNUMBER(_xlpm.rozsah)),_xlpm.indexy, IF(_xlpm.podminka, ROW(_xlpm.rozsah)-MIN(ROW(_xlpm.rozsah))+1),_xlpm.prvni, MIN(_xlpm.indexy),_xlpm.finalni, IF(_xlpm.prvni=1, 2, _xlpm.prvni),INDEX(_xlpm.rozsah, _xlpm.finalni))</f>
        <v>1100</v>
      </c>
      <c r="AU1175" s="83" cm="1">
        <f t="array" aca="1" ref="AU1175" ca="1">INDEX($F$3:$F$10001,MATCH(AT1175,$F$3:$F$10004,0)-1)</f>
        <v>1000</v>
      </c>
      <c r="AV1175" s="83">
        <f t="shared" ca="1" si="392"/>
        <v>-120</v>
      </c>
      <c r="AW1175" s="83">
        <f t="shared" ca="1" si="393"/>
        <v>-116</v>
      </c>
      <c r="AX1175" s="83">
        <f t="shared" ca="1" si="404"/>
        <v>300</v>
      </c>
      <c r="AY1175" s="83">
        <f t="shared" ca="1" si="405"/>
        <v>290</v>
      </c>
      <c r="AZ1175" s="83">
        <f t="shared" ca="1" si="406"/>
        <v>10</v>
      </c>
      <c r="BA1175" s="83">
        <f t="shared" ca="1" si="407"/>
        <v>300</v>
      </c>
      <c r="BB1175" s="83">
        <f t="shared" ca="1" si="408"/>
        <v>290</v>
      </c>
    </row>
    <row r="1176" spans="1:54" x14ac:dyDescent="0.25">
      <c r="A1176" s="58">
        <v>1174</v>
      </c>
      <c r="B1176" s="59">
        <f t="shared" si="397"/>
        <v>19.566666666666666</v>
      </c>
      <c r="C1176" s="58">
        <v>0</v>
      </c>
      <c r="D1176" s="58">
        <v>0</v>
      </c>
      <c r="F1176" s="117"/>
      <c r="G1176" s="117"/>
      <c r="H1176" s="112">
        <f t="shared" si="398"/>
        <v>0</v>
      </c>
      <c r="I1176" s="121"/>
      <c r="J1176" s="92">
        <f t="shared" si="399"/>
        <v>0</v>
      </c>
      <c r="L1176" s="94">
        <v>1174</v>
      </c>
      <c r="M1176" s="114">
        <f t="shared" ca="1" si="395"/>
        <v>1000</v>
      </c>
      <c r="N1176" s="115">
        <f t="shared" ca="1" si="394"/>
        <v>0</v>
      </c>
      <c r="P1176" s="102"/>
      <c r="Q1176" s="102"/>
      <c r="R1176" s="102"/>
      <c r="S1176" s="102"/>
      <c r="AC1176" s="83">
        <f t="shared" si="390"/>
        <v>0</v>
      </c>
      <c r="AD1176" s="83">
        <f t="shared" si="391"/>
        <v>0</v>
      </c>
      <c r="AF1176" s="83">
        <f t="shared" si="400"/>
        <v>0</v>
      </c>
      <c r="AG1176" s="83">
        <f t="shared" si="401"/>
        <v>0</v>
      </c>
      <c r="AQ1176" s="83">
        <f t="shared" ca="1" si="402"/>
        <v>4</v>
      </c>
      <c r="AR1176" s="83">
        <f t="shared" ca="1" si="403"/>
        <v>-116</v>
      </c>
      <c r="AS1176" s="83">
        <f t="shared" ca="1" si="396"/>
        <v>-120</v>
      </c>
      <c r="AT1176" s="83" cm="1">
        <f t="array" aca="1" ref="AT1176" ca="1">_xlfn.LET(_xlpm.rozsah, $F$3:$F$10001,_xlpm.podminka, (_xlpm.rozsah&gt;M1176)*(ISNUMBER(_xlpm.rozsah)),_xlpm.indexy, IF(_xlpm.podminka, ROW(_xlpm.rozsah)-MIN(ROW(_xlpm.rozsah))+1),_xlpm.prvni, MIN(_xlpm.indexy),_xlpm.finalni, IF(_xlpm.prvni=1, 2, _xlpm.prvni),INDEX(_xlpm.rozsah, _xlpm.finalni))</f>
        <v>1100</v>
      </c>
      <c r="AU1176" s="83" cm="1">
        <f t="array" aca="1" ref="AU1176" ca="1">INDEX($F$3:$F$10001,MATCH(AT1176,$F$3:$F$10004,0)-1)</f>
        <v>1000</v>
      </c>
      <c r="AV1176" s="83">
        <f t="shared" ca="1" si="392"/>
        <v>-120</v>
      </c>
      <c r="AW1176" s="83">
        <f t="shared" ca="1" si="393"/>
        <v>-116</v>
      </c>
      <c r="AX1176" s="83">
        <f t="shared" ca="1" si="404"/>
        <v>300</v>
      </c>
      <c r="AY1176" s="83">
        <f t="shared" ca="1" si="405"/>
        <v>290</v>
      </c>
      <c r="AZ1176" s="83">
        <f t="shared" ca="1" si="406"/>
        <v>10</v>
      </c>
      <c r="BA1176" s="83">
        <f t="shared" ca="1" si="407"/>
        <v>300</v>
      </c>
      <c r="BB1176" s="83">
        <f t="shared" ca="1" si="408"/>
        <v>290</v>
      </c>
    </row>
    <row r="1177" spans="1:54" x14ac:dyDescent="0.25">
      <c r="A1177" s="58">
        <v>1175</v>
      </c>
      <c r="B1177" s="59">
        <f t="shared" si="397"/>
        <v>19.583333333333332</v>
      </c>
      <c r="C1177" s="58">
        <v>0</v>
      </c>
      <c r="D1177" s="58">
        <v>0</v>
      </c>
      <c r="F1177" s="117"/>
      <c r="G1177" s="117"/>
      <c r="H1177" s="112">
        <f t="shared" si="398"/>
        <v>0</v>
      </c>
      <c r="I1177" s="121"/>
      <c r="J1177" s="92">
        <f t="shared" si="399"/>
        <v>0</v>
      </c>
      <c r="L1177" s="94">
        <v>1175</v>
      </c>
      <c r="M1177" s="114">
        <f t="shared" ca="1" si="395"/>
        <v>1000</v>
      </c>
      <c r="N1177" s="115">
        <f t="shared" ca="1" si="394"/>
        <v>0</v>
      </c>
      <c r="P1177" s="102"/>
      <c r="Q1177" s="102"/>
      <c r="R1177" s="102"/>
      <c r="S1177" s="102"/>
      <c r="AC1177" s="83">
        <f t="shared" ref="AC1177:AC1240" si="409">AG1177</f>
        <v>0</v>
      </c>
      <c r="AD1177" s="83">
        <f t="shared" si="391"/>
        <v>0</v>
      </c>
      <c r="AF1177" s="83">
        <f t="shared" si="400"/>
        <v>0</v>
      </c>
      <c r="AG1177" s="83">
        <f t="shared" si="401"/>
        <v>0</v>
      </c>
      <c r="AQ1177" s="83">
        <f t="shared" ca="1" si="402"/>
        <v>4</v>
      </c>
      <c r="AR1177" s="83">
        <f t="shared" ca="1" si="403"/>
        <v>-116</v>
      </c>
      <c r="AS1177" s="83">
        <f t="shared" ca="1" si="396"/>
        <v>-120</v>
      </c>
      <c r="AT1177" s="83" cm="1">
        <f t="array" aca="1" ref="AT1177" ca="1">_xlfn.LET(_xlpm.rozsah, $F$3:$F$10001,_xlpm.podminka, (_xlpm.rozsah&gt;M1177)*(ISNUMBER(_xlpm.rozsah)),_xlpm.indexy, IF(_xlpm.podminka, ROW(_xlpm.rozsah)-MIN(ROW(_xlpm.rozsah))+1),_xlpm.prvni, MIN(_xlpm.indexy),_xlpm.finalni, IF(_xlpm.prvni=1, 2, _xlpm.prvni),INDEX(_xlpm.rozsah, _xlpm.finalni))</f>
        <v>1100</v>
      </c>
      <c r="AU1177" s="83" cm="1">
        <f t="array" aca="1" ref="AU1177" ca="1">INDEX($F$3:$F$10001,MATCH(AT1177,$F$3:$F$10004,0)-1)</f>
        <v>1000</v>
      </c>
      <c r="AV1177" s="83">
        <f t="shared" ca="1" si="392"/>
        <v>-120</v>
      </c>
      <c r="AW1177" s="83">
        <f t="shared" ca="1" si="393"/>
        <v>-116</v>
      </c>
      <c r="AX1177" s="83">
        <f t="shared" ca="1" si="404"/>
        <v>300</v>
      </c>
      <c r="AY1177" s="83">
        <f t="shared" ca="1" si="405"/>
        <v>290</v>
      </c>
      <c r="AZ1177" s="83">
        <f t="shared" ca="1" si="406"/>
        <v>10</v>
      </c>
      <c r="BA1177" s="83">
        <f t="shared" ca="1" si="407"/>
        <v>300</v>
      </c>
      <c r="BB1177" s="83">
        <f t="shared" ca="1" si="408"/>
        <v>290</v>
      </c>
    </row>
    <row r="1178" spans="1:54" x14ac:dyDescent="0.25">
      <c r="A1178" s="58">
        <v>1176</v>
      </c>
      <c r="B1178" s="59">
        <f t="shared" si="397"/>
        <v>19.600000000000001</v>
      </c>
      <c r="C1178" s="58">
        <v>0</v>
      </c>
      <c r="D1178" s="58">
        <v>0</v>
      </c>
      <c r="F1178" s="117"/>
      <c r="G1178" s="117"/>
      <c r="H1178" s="112">
        <f t="shared" si="398"/>
        <v>0</v>
      </c>
      <c r="I1178" s="121"/>
      <c r="J1178" s="92">
        <f t="shared" si="399"/>
        <v>0</v>
      </c>
      <c r="L1178" s="94">
        <v>1176</v>
      </c>
      <c r="M1178" s="114">
        <f t="shared" ca="1" si="395"/>
        <v>1000</v>
      </c>
      <c r="N1178" s="115">
        <f t="shared" ca="1" si="394"/>
        <v>0</v>
      </c>
      <c r="P1178" s="102"/>
      <c r="Q1178" s="102"/>
      <c r="R1178" s="102"/>
      <c r="S1178" s="102"/>
      <c r="AC1178" s="83">
        <f t="shared" si="409"/>
        <v>0</v>
      </c>
      <c r="AD1178" s="83">
        <f t="shared" ref="AD1178:AD1241" si="410">AD1177+AC1178</f>
        <v>0</v>
      </c>
      <c r="AF1178" s="83">
        <f t="shared" si="400"/>
        <v>0</v>
      </c>
      <c r="AG1178" s="83">
        <f t="shared" si="401"/>
        <v>0</v>
      </c>
      <c r="AQ1178" s="83">
        <f t="shared" ca="1" si="402"/>
        <v>4</v>
      </c>
      <c r="AR1178" s="83">
        <f t="shared" ca="1" si="403"/>
        <v>-116</v>
      </c>
      <c r="AS1178" s="83">
        <f t="shared" ca="1" si="396"/>
        <v>-120</v>
      </c>
      <c r="AT1178" s="83" cm="1">
        <f t="array" aca="1" ref="AT1178" ca="1">_xlfn.LET(_xlpm.rozsah, $F$3:$F$10001,_xlpm.podminka, (_xlpm.rozsah&gt;M1178)*(ISNUMBER(_xlpm.rozsah)),_xlpm.indexy, IF(_xlpm.podminka, ROW(_xlpm.rozsah)-MIN(ROW(_xlpm.rozsah))+1),_xlpm.prvni, MIN(_xlpm.indexy),_xlpm.finalni, IF(_xlpm.prvni=1, 2, _xlpm.prvni),INDEX(_xlpm.rozsah, _xlpm.finalni))</f>
        <v>1100</v>
      </c>
      <c r="AU1178" s="83" cm="1">
        <f t="array" aca="1" ref="AU1178" ca="1">INDEX($F$3:$F$10001,MATCH(AT1178,$F$3:$F$10004,0)-1)</f>
        <v>1000</v>
      </c>
      <c r="AV1178" s="83">
        <f t="shared" ca="1" si="392"/>
        <v>-120</v>
      </c>
      <c r="AW1178" s="83">
        <f t="shared" ca="1" si="393"/>
        <v>-116</v>
      </c>
      <c r="AX1178" s="83">
        <f t="shared" ca="1" si="404"/>
        <v>300</v>
      </c>
      <c r="AY1178" s="83">
        <f t="shared" ca="1" si="405"/>
        <v>290</v>
      </c>
      <c r="AZ1178" s="83">
        <f t="shared" ca="1" si="406"/>
        <v>10</v>
      </c>
      <c r="BA1178" s="83">
        <f t="shared" ca="1" si="407"/>
        <v>300</v>
      </c>
      <c r="BB1178" s="83">
        <f t="shared" ca="1" si="408"/>
        <v>290</v>
      </c>
    </row>
    <row r="1179" spans="1:54" x14ac:dyDescent="0.25">
      <c r="A1179" s="58">
        <v>1177</v>
      </c>
      <c r="B1179" s="59">
        <f t="shared" si="397"/>
        <v>19.616666666666667</v>
      </c>
      <c r="C1179" s="58">
        <v>0</v>
      </c>
      <c r="D1179" s="58">
        <v>0</v>
      </c>
      <c r="F1179" s="117"/>
      <c r="G1179" s="117"/>
      <c r="H1179" s="112">
        <f t="shared" si="398"/>
        <v>0</v>
      </c>
      <c r="I1179" s="121"/>
      <c r="J1179" s="92">
        <f t="shared" si="399"/>
        <v>0</v>
      </c>
      <c r="L1179" s="94">
        <v>1177</v>
      </c>
      <c r="M1179" s="114">
        <f t="shared" ca="1" si="395"/>
        <v>1000</v>
      </c>
      <c r="N1179" s="115">
        <f t="shared" ca="1" si="394"/>
        <v>0</v>
      </c>
      <c r="P1179" s="102"/>
      <c r="Q1179" s="102"/>
      <c r="R1179" s="102"/>
      <c r="S1179" s="102"/>
      <c r="AC1179" s="83">
        <f t="shared" si="409"/>
        <v>0</v>
      </c>
      <c r="AD1179" s="83">
        <f t="shared" si="410"/>
        <v>0</v>
      </c>
      <c r="AF1179" s="83">
        <f t="shared" si="400"/>
        <v>0</v>
      </c>
      <c r="AG1179" s="83">
        <f t="shared" si="401"/>
        <v>0</v>
      </c>
      <c r="AQ1179" s="83">
        <f t="shared" ca="1" si="402"/>
        <v>4</v>
      </c>
      <c r="AR1179" s="83">
        <f t="shared" ca="1" si="403"/>
        <v>-116</v>
      </c>
      <c r="AS1179" s="83">
        <f t="shared" ca="1" si="396"/>
        <v>-120</v>
      </c>
      <c r="AT1179" s="83" cm="1">
        <f t="array" aca="1" ref="AT1179" ca="1">_xlfn.LET(_xlpm.rozsah, $F$3:$F$10001,_xlpm.podminka, (_xlpm.rozsah&gt;M1179)*(ISNUMBER(_xlpm.rozsah)),_xlpm.indexy, IF(_xlpm.podminka, ROW(_xlpm.rozsah)-MIN(ROW(_xlpm.rozsah))+1),_xlpm.prvni, MIN(_xlpm.indexy),_xlpm.finalni, IF(_xlpm.prvni=1, 2, _xlpm.prvni),INDEX(_xlpm.rozsah, _xlpm.finalni))</f>
        <v>1100</v>
      </c>
      <c r="AU1179" s="83" cm="1">
        <f t="array" aca="1" ref="AU1179" ca="1">INDEX($F$3:$F$10001,MATCH(AT1179,$F$3:$F$10004,0)-1)</f>
        <v>1000</v>
      </c>
      <c r="AV1179" s="83">
        <f t="shared" ca="1" si="392"/>
        <v>-120</v>
      </c>
      <c r="AW1179" s="83">
        <f t="shared" ca="1" si="393"/>
        <v>-116</v>
      </c>
      <c r="AX1179" s="83">
        <f t="shared" ca="1" si="404"/>
        <v>300</v>
      </c>
      <c r="AY1179" s="83">
        <f t="shared" ca="1" si="405"/>
        <v>290</v>
      </c>
      <c r="AZ1179" s="83">
        <f t="shared" ca="1" si="406"/>
        <v>10</v>
      </c>
      <c r="BA1179" s="83">
        <f t="shared" ca="1" si="407"/>
        <v>300</v>
      </c>
      <c r="BB1179" s="83">
        <f t="shared" ca="1" si="408"/>
        <v>290</v>
      </c>
    </row>
    <row r="1180" spans="1:54" x14ac:dyDescent="0.25">
      <c r="A1180" s="58">
        <v>1178</v>
      </c>
      <c r="B1180" s="59">
        <f t="shared" si="397"/>
        <v>19.633333333333333</v>
      </c>
      <c r="C1180" s="58">
        <v>0</v>
      </c>
      <c r="D1180" s="58">
        <v>0</v>
      </c>
      <c r="F1180" s="117"/>
      <c r="G1180" s="117"/>
      <c r="H1180" s="112">
        <f t="shared" si="398"/>
        <v>0</v>
      </c>
      <c r="I1180" s="121"/>
      <c r="J1180" s="92">
        <f t="shared" si="399"/>
        <v>0</v>
      </c>
      <c r="L1180" s="94">
        <v>1178</v>
      </c>
      <c r="M1180" s="114">
        <f t="shared" ca="1" si="395"/>
        <v>1000</v>
      </c>
      <c r="N1180" s="115">
        <f t="shared" ref="N1180:N1201" ca="1" si="411">( IF(ISNUMBER(D1180),D1180,1)/100)*BB1180 - $T$23 + $T$21</f>
        <v>0</v>
      </c>
      <c r="P1180" s="102"/>
      <c r="Q1180" s="102"/>
      <c r="R1180" s="102"/>
      <c r="S1180" s="102"/>
      <c r="AC1180" s="83">
        <f t="shared" si="409"/>
        <v>0</v>
      </c>
      <c r="AD1180" s="83">
        <f t="shared" si="410"/>
        <v>0</v>
      </c>
      <c r="AF1180" s="83">
        <f t="shared" si="400"/>
        <v>0</v>
      </c>
      <c r="AG1180" s="83">
        <f t="shared" si="401"/>
        <v>0</v>
      </c>
      <c r="AQ1180" s="83">
        <f t="shared" ca="1" si="402"/>
        <v>4</v>
      </c>
      <c r="AR1180" s="83">
        <f t="shared" ca="1" si="403"/>
        <v>-116</v>
      </c>
      <c r="AS1180" s="83">
        <f t="shared" ca="1" si="396"/>
        <v>-120</v>
      </c>
      <c r="AT1180" s="83" cm="1">
        <f t="array" aca="1" ref="AT1180" ca="1">_xlfn.LET(_xlpm.rozsah, $F$3:$F$10001,_xlpm.podminka, (_xlpm.rozsah&gt;M1180)*(ISNUMBER(_xlpm.rozsah)),_xlpm.indexy, IF(_xlpm.podminka, ROW(_xlpm.rozsah)-MIN(ROW(_xlpm.rozsah))+1),_xlpm.prvni, MIN(_xlpm.indexy),_xlpm.finalni, IF(_xlpm.prvni=1, 2, _xlpm.prvni),INDEX(_xlpm.rozsah, _xlpm.finalni))</f>
        <v>1100</v>
      </c>
      <c r="AU1180" s="83" cm="1">
        <f t="array" aca="1" ref="AU1180" ca="1">INDEX($F$3:$F$10001,MATCH(AT1180,$F$3:$F$10004,0)-1)</f>
        <v>1000</v>
      </c>
      <c r="AV1180" s="83">
        <f t="shared" ca="1" si="392"/>
        <v>-120</v>
      </c>
      <c r="AW1180" s="83">
        <f t="shared" ca="1" si="393"/>
        <v>-116</v>
      </c>
      <c r="AX1180" s="83">
        <f t="shared" ca="1" si="404"/>
        <v>300</v>
      </c>
      <c r="AY1180" s="83">
        <f t="shared" ca="1" si="405"/>
        <v>290</v>
      </c>
      <c r="AZ1180" s="83">
        <f t="shared" ca="1" si="406"/>
        <v>10</v>
      </c>
      <c r="BA1180" s="83">
        <f t="shared" ca="1" si="407"/>
        <v>300</v>
      </c>
      <c r="BB1180" s="83">
        <f t="shared" ca="1" si="408"/>
        <v>290</v>
      </c>
    </row>
    <row r="1181" spans="1:54" x14ac:dyDescent="0.25">
      <c r="A1181" s="58">
        <v>1179</v>
      </c>
      <c r="B1181" s="59">
        <f t="shared" si="397"/>
        <v>19.649999999999999</v>
      </c>
      <c r="C1181" s="58">
        <v>0</v>
      </c>
      <c r="D1181" s="58">
        <v>0</v>
      </c>
      <c r="F1181" s="117"/>
      <c r="G1181" s="117"/>
      <c r="H1181" s="112">
        <f t="shared" si="398"/>
        <v>0</v>
      </c>
      <c r="I1181" s="121"/>
      <c r="J1181" s="92">
        <f t="shared" si="399"/>
        <v>0</v>
      </c>
      <c r="L1181" s="94">
        <v>1179</v>
      </c>
      <c r="M1181" s="114">
        <f t="shared" ca="1" si="395"/>
        <v>1000</v>
      </c>
      <c r="N1181" s="115">
        <f t="shared" ca="1" si="411"/>
        <v>0</v>
      </c>
      <c r="P1181" s="102"/>
      <c r="Q1181" s="102"/>
      <c r="R1181" s="102"/>
      <c r="S1181" s="102"/>
      <c r="AC1181" s="83">
        <f t="shared" si="409"/>
        <v>0</v>
      </c>
      <c r="AD1181" s="83">
        <f t="shared" si="410"/>
        <v>0</v>
      </c>
      <c r="AF1181" s="83">
        <f t="shared" si="400"/>
        <v>0</v>
      </c>
      <c r="AG1181" s="83">
        <f t="shared" si="401"/>
        <v>0</v>
      </c>
      <c r="AQ1181" s="83">
        <f t="shared" ca="1" si="402"/>
        <v>4</v>
      </c>
      <c r="AR1181" s="83">
        <f t="shared" ca="1" si="403"/>
        <v>-116</v>
      </c>
      <c r="AS1181" s="83">
        <f t="shared" ca="1" si="396"/>
        <v>-120</v>
      </c>
      <c r="AT1181" s="83" cm="1">
        <f t="array" aca="1" ref="AT1181" ca="1">_xlfn.LET(_xlpm.rozsah, $F$3:$F$10001,_xlpm.podminka, (_xlpm.rozsah&gt;M1181)*(ISNUMBER(_xlpm.rozsah)),_xlpm.indexy, IF(_xlpm.podminka, ROW(_xlpm.rozsah)-MIN(ROW(_xlpm.rozsah))+1),_xlpm.prvni, MIN(_xlpm.indexy),_xlpm.finalni, IF(_xlpm.prvni=1, 2, _xlpm.prvni),INDEX(_xlpm.rozsah, _xlpm.finalni))</f>
        <v>1100</v>
      </c>
      <c r="AU1181" s="83" cm="1">
        <f t="array" aca="1" ref="AU1181" ca="1">INDEX($F$3:$F$10001,MATCH(AT1181,$F$3:$F$10004,0)-1)</f>
        <v>1000</v>
      </c>
      <c r="AV1181" s="83">
        <f t="shared" ca="1" si="392"/>
        <v>-120</v>
      </c>
      <c r="AW1181" s="83">
        <f t="shared" ca="1" si="393"/>
        <v>-116</v>
      </c>
      <c r="AX1181" s="83">
        <f t="shared" ca="1" si="404"/>
        <v>300</v>
      </c>
      <c r="AY1181" s="83">
        <f t="shared" ca="1" si="405"/>
        <v>290</v>
      </c>
      <c r="AZ1181" s="83">
        <f t="shared" ca="1" si="406"/>
        <v>10</v>
      </c>
      <c r="BA1181" s="83">
        <f t="shared" ca="1" si="407"/>
        <v>300</v>
      </c>
      <c r="BB1181" s="83">
        <f t="shared" ca="1" si="408"/>
        <v>290</v>
      </c>
    </row>
    <row r="1182" spans="1:54" x14ac:dyDescent="0.25">
      <c r="A1182" s="58">
        <v>1180</v>
      </c>
      <c r="B1182" s="59">
        <f t="shared" si="397"/>
        <v>19.666666666666668</v>
      </c>
      <c r="C1182" s="58">
        <v>0</v>
      </c>
      <c r="D1182" s="58">
        <v>0</v>
      </c>
      <c r="F1182" s="117"/>
      <c r="G1182" s="117"/>
      <c r="H1182" s="112">
        <f t="shared" si="398"/>
        <v>0</v>
      </c>
      <c r="I1182" s="121"/>
      <c r="J1182" s="92">
        <f t="shared" si="399"/>
        <v>0</v>
      </c>
      <c r="L1182" s="94">
        <v>1180</v>
      </c>
      <c r="M1182" s="114">
        <f t="shared" ca="1" si="395"/>
        <v>1000</v>
      </c>
      <c r="N1182" s="115">
        <f t="shared" ca="1" si="411"/>
        <v>0</v>
      </c>
      <c r="P1182" s="102"/>
      <c r="Q1182" s="102"/>
      <c r="R1182" s="102"/>
      <c r="S1182" s="102"/>
      <c r="AC1182" s="83">
        <f t="shared" si="409"/>
        <v>0</v>
      </c>
      <c r="AD1182" s="83">
        <f t="shared" si="410"/>
        <v>0</v>
      </c>
      <c r="AF1182" s="83">
        <f t="shared" si="400"/>
        <v>0</v>
      </c>
      <c r="AG1182" s="83">
        <f t="shared" si="401"/>
        <v>0</v>
      </c>
      <c r="AQ1182" s="83">
        <f t="shared" ca="1" si="402"/>
        <v>4</v>
      </c>
      <c r="AR1182" s="83">
        <f t="shared" ca="1" si="403"/>
        <v>-116</v>
      </c>
      <c r="AS1182" s="83">
        <f t="shared" ca="1" si="396"/>
        <v>-120</v>
      </c>
      <c r="AT1182" s="83" cm="1">
        <f t="array" aca="1" ref="AT1182" ca="1">_xlfn.LET(_xlpm.rozsah, $F$3:$F$10001,_xlpm.podminka, (_xlpm.rozsah&gt;M1182)*(ISNUMBER(_xlpm.rozsah)),_xlpm.indexy, IF(_xlpm.podminka, ROW(_xlpm.rozsah)-MIN(ROW(_xlpm.rozsah))+1),_xlpm.prvni, MIN(_xlpm.indexy),_xlpm.finalni, IF(_xlpm.prvni=1, 2, _xlpm.prvni),INDEX(_xlpm.rozsah, _xlpm.finalni))</f>
        <v>1100</v>
      </c>
      <c r="AU1182" s="83" cm="1">
        <f t="array" aca="1" ref="AU1182" ca="1">INDEX($F$3:$F$10001,MATCH(AT1182,$F$3:$F$10004,0)-1)</f>
        <v>1000</v>
      </c>
      <c r="AV1182" s="83">
        <f t="shared" ref="AV1182:AV1245" ca="1" si="412">INDEX($J$2:$J$10001,MATCH(AT1182,$F$2:$F$10001,0))</f>
        <v>-120</v>
      </c>
      <c r="AW1182" s="83">
        <f t="shared" ref="AW1182:AW1245" ca="1" si="413">INDEX($J$2:$J$10001,MATCH(AU1182,$F$2:$F$10001,0))</f>
        <v>-116</v>
      </c>
      <c r="AX1182" s="83">
        <f t="shared" ca="1" si="404"/>
        <v>300</v>
      </c>
      <c r="AY1182" s="83">
        <f t="shared" ca="1" si="405"/>
        <v>290</v>
      </c>
      <c r="AZ1182" s="83">
        <f t="shared" ca="1" si="406"/>
        <v>10</v>
      </c>
      <c r="BA1182" s="83">
        <f t="shared" ca="1" si="407"/>
        <v>300</v>
      </c>
      <c r="BB1182" s="83">
        <f t="shared" ca="1" si="408"/>
        <v>290</v>
      </c>
    </row>
    <row r="1183" spans="1:54" x14ac:dyDescent="0.25">
      <c r="A1183" s="58">
        <v>1181</v>
      </c>
      <c r="B1183" s="59">
        <f t="shared" si="397"/>
        <v>19.683333333333334</v>
      </c>
      <c r="C1183" s="58">
        <v>0</v>
      </c>
      <c r="D1183" s="58">
        <v>0</v>
      </c>
      <c r="F1183" s="117"/>
      <c r="G1183" s="117"/>
      <c r="H1183" s="112">
        <f t="shared" si="398"/>
        <v>0</v>
      </c>
      <c r="I1183" s="121"/>
      <c r="J1183" s="92">
        <f t="shared" si="399"/>
        <v>0</v>
      </c>
      <c r="L1183" s="94">
        <v>1181</v>
      </c>
      <c r="M1183" s="114">
        <f t="shared" ca="1" si="395"/>
        <v>1000</v>
      </c>
      <c r="N1183" s="115">
        <f t="shared" ca="1" si="411"/>
        <v>0</v>
      </c>
      <c r="P1183" s="102"/>
      <c r="Q1183" s="102"/>
      <c r="R1183" s="102"/>
      <c r="S1183" s="102"/>
      <c r="AC1183" s="83">
        <f t="shared" si="409"/>
        <v>0</v>
      </c>
      <c r="AD1183" s="83">
        <f t="shared" si="410"/>
        <v>0</v>
      </c>
      <c r="AF1183" s="83">
        <f t="shared" si="400"/>
        <v>0</v>
      </c>
      <c r="AG1183" s="83">
        <f t="shared" si="401"/>
        <v>0</v>
      </c>
      <c r="AQ1183" s="83">
        <f t="shared" ca="1" si="402"/>
        <v>4</v>
      </c>
      <c r="AR1183" s="83">
        <f t="shared" ca="1" si="403"/>
        <v>-116</v>
      </c>
      <c r="AS1183" s="83">
        <f t="shared" ca="1" si="396"/>
        <v>-120</v>
      </c>
      <c r="AT1183" s="83" cm="1">
        <f t="array" aca="1" ref="AT1183" ca="1">_xlfn.LET(_xlpm.rozsah, $F$3:$F$10001,_xlpm.podminka, (_xlpm.rozsah&gt;M1183)*(ISNUMBER(_xlpm.rozsah)),_xlpm.indexy, IF(_xlpm.podminka, ROW(_xlpm.rozsah)-MIN(ROW(_xlpm.rozsah))+1),_xlpm.prvni, MIN(_xlpm.indexy),_xlpm.finalni, IF(_xlpm.prvni=1, 2, _xlpm.prvni),INDEX(_xlpm.rozsah, _xlpm.finalni))</f>
        <v>1100</v>
      </c>
      <c r="AU1183" s="83" cm="1">
        <f t="array" aca="1" ref="AU1183" ca="1">INDEX($F$3:$F$10001,MATCH(AT1183,$F$3:$F$10004,0)-1)</f>
        <v>1000</v>
      </c>
      <c r="AV1183" s="83">
        <f t="shared" ca="1" si="412"/>
        <v>-120</v>
      </c>
      <c r="AW1183" s="83">
        <f t="shared" ca="1" si="413"/>
        <v>-116</v>
      </c>
      <c r="AX1183" s="83">
        <f t="shared" ca="1" si="404"/>
        <v>300</v>
      </c>
      <c r="AY1183" s="83">
        <f t="shared" ca="1" si="405"/>
        <v>290</v>
      </c>
      <c r="AZ1183" s="83">
        <f t="shared" ca="1" si="406"/>
        <v>10</v>
      </c>
      <c r="BA1183" s="83">
        <f t="shared" ca="1" si="407"/>
        <v>300</v>
      </c>
      <c r="BB1183" s="83">
        <f t="shared" ca="1" si="408"/>
        <v>290</v>
      </c>
    </row>
    <row r="1184" spans="1:54" x14ac:dyDescent="0.25">
      <c r="A1184" s="58">
        <v>1182</v>
      </c>
      <c r="B1184" s="59">
        <f t="shared" si="397"/>
        <v>19.7</v>
      </c>
      <c r="C1184" s="58">
        <v>0</v>
      </c>
      <c r="D1184" s="58">
        <v>0</v>
      </c>
      <c r="F1184" s="117"/>
      <c r="G1184" s="117"/>
      <c r="H1184" s="112">
        <f t="shared" si="398"/>
        <v>0</v>
      </c>
      <c r="I1184" s="121"/>
      <c r="J1184" s="92">
        <f t="shared" si="399"/>
        <v>0</v>
      </c>
      <c r="L1184" s="94">
        <v>1182</v>
      </c>
      <c r="M1184" s="114">
        <f t="shared" ca="1" si="395"/>
        <v>1000</v>
      </c>
      <c r="N1184" s="115">
        <f t="shared" ca="1" si="411"/>
        <v>0</v>
      </c>
      <c r="P1184" s="102"/>
      <c r="Q1184" s="102"/>
      <c r="R1184" s="102"/>
      <c r="S1184" s="102"/>
      <c r="AC1184" s="83">
        <f t="shared" si="409"/>
        <v>0</v>
      </c>
      <c r="AD1184" s="83">
        <f t="shared" si="410"/>
        <v>0</v>
      </c>
      <c r="AF1184" s="83">
        <f t="shared" si="400"/>
        <v>0</v>
      </c>
      <c r="AG1184" s="83">
        <f t="shared" si="401"/>
        <v>0</v>
      </c>
      <c r="AQ1184" s="83">
        <f t="shared" ca="1" si="402"/>
        <v>4</v>
      </c>
      <c r="AR1184" s="83">
        <f t="shared" ca="1" si="403"/>
        <v>-116</v>
      </c>
      <c r="AS1184" s="83">
        <f t="shared" ca="1" si="396"/>
        <v>-120</v>
      </c>
      <c r="AT1184" s="83" cm="1">
        <f t="array" aca="1" ref="AT1184" ca="1">_xlfn.LET(_xlpm.rozsah, $F$3:$F$10001,_xlpm.podminka, (_xlpm.rozsah&gt;M1184)*(ISNUMBER(_xlpm.rozsah)),_xlpm.indexy, IF(_xlpm.podminka, ROW(_xlpm.rozsah)-MIN(ROW(_xlpm.rozsah))+1),_xlpm.prvni, MIN(_xlpm.indexy),_xlpm.finalni, IF(_xlpm.prvni=1, 2, _xlpm.prvni),INDEX(_xlpm.rozsah, _xlpm.finalni))</f>
        <v>1100</v>
      </c>
      <c r="AU1184" s="83" cm="1">
        <f t="array" aca="1" ref="AU1184" ca="1">INDEX($F$3:$F$10001,MATCH(AT1184,$F$3:$F$10004,0)-1)</f>
        <v>1000</v>
      </c>
      <c r="AV1184" s="83">
        <f t="shared" ca="1" si="412"/>
        <v>-120</v>
      </c>
      <c r="AW1184" s="83">
        <f t="shared" ca="1" si="413"/>
        <v>-116</v>
      </c>
      <c r="AX1184" s="83">
        <f t="shared" ca="1" si="404"/>
        <v>300</v>
      </c>
      <c r="AY1184" s="83">
        <f t="shared" ca="1" si="405"/>
        <v>290</v>
      </c>
      <c r="AZ1184" s="83">
        <f t="shared" ca="1" si="406"/>
        <v>10</v>
      </c>
      <c r="BA1184" s="83">
        <f t="shared" ca="1" si="407"/>
        <v>300</v>
      </c>
      <c r="BB1184" s="83">
        <f t="shared" ca="1" si="408"/>
        <v>290</v>
      </c>
    </row>
    <row r="1185" spans="1:54" x14ac:dyDescent="0.25">
      <c r="A1185" s="58">
        <v>1183</v>
      </c>
      <c r="B1185" s="59">
        <f t="shared" si="397"/>
        <v>19.716666666666665</v>
      </c>
      <c r="C1185" s="58">
        <v>0</v>
      </c>
      <c r="D1185" s="58">
        <v>0</v>
      </c>
      <c r="F1185" s="117"/>
      <c r="G1185" s="117"/>
      <c r="H1185" s="112">
        <f t="shared" si="398"/>
        <v>0</v>
      </c>
      <c r="I1185" s="121"/>
      <c r="J1185" s="92">
        <f t="shared" si="399"/>
        <v>0</v>
      </c>
      <c r="L1185" s="94">
        <v>1183</v>
      </c>
      <c r="M1185" s="114">
        <f t="shared" ca="1" si="395"/>
        <v>1000</v>
      </c>
      <c r="N1185" s="115">
        <f t="shared" ca="1" si="411"/>
        <v>0</v>
      </c>
      <c r="P1185" s="102"/>
      <c r="Q1185" s="102"/>
      <c r="R1185" s="102"/>
      <c r="S1185" s="102"/>
      <c r="AC1185" s="83">
        <f t="shared" si="409"/>
        <v>0</v>
      </c>
      <c r="AD1185" s="83">
        <f t="shared" si="410"/>
        <v>0</v>
      </c>
      <c r="AF1185" s="83">
        <f t="shared" si="400"/>
        <v>0</v>
      </c>
      <c r="AG1185" s="83">
        <f t="shared" si="401"/>
        <v>0</v>
      </c>
      <c r="AQ1185" s="83">
        <f t="shared" ca="1" si="402"/>
        <v>4</v>
      </c>
      <c r="AR1185" s="83">
        <f t="shared" ca="1" si="403"/>
        <v>-116</v>
      </c>
      <c r="AS1185" s="83">
        <f t="shared" ca="1" si="396"/>
        <v>-120</v>
      </c>
      <c r="AT1185" s="83" cm="1">
        <f t="array" aca="1" ref="AT1185" ca="1">_xlfn.LET(_xlpm.rozsah, $F$3:$F$10001,_xlpm.podminka, (_xlpm.rozsah&gt;M1185)*(ISNUMBER(_xlpm.rozsah)),_xlpm.indexy, IF(_xlpm.podminka, ROW(_xlpm.rozsah)-MIN(ROW(_xlpm.rozsah))+1),_xlpm.prvni, MIN(_xlpm.indexy),_xlpm.finalni, IF(_xlpm.prvni=1, 2, _xlpm.prvni),INDEX(_xlpm.rozsah, _xlpm.finalni))</f>
        <v>1100</v>
      </c>
      <c r="AU1185" s="83" cm="1">
        <f t="array" aca="1" ref="AU1185" ca="1">INDEX($F$3:$F$10001,MATCH(AT1185,$F$3:$F$10004,0)-1)</f>
        <v>1000</v>
      </c>
      <c r="AV1185" s="83">
        <f t="shared" ca="1" si="412"/>
        <v>-120</v>
      </c>
      <c r="AW1185" s="83">
        <f t="shared" ca="1" si="413"/>
        <v>-116</v>
      </c>
      <c r="AX1185" s="83">
        <f t="shared" ca="1" si="404"/>
        <v>300</v>
      </c>
      <c r="AY1185" s="83">
        <f t="shared" ca="1" si="405"/>
        <v>290</v>
      </c>
      <c r="AZ1185" s="83">
        <f t="shared" ca="1" si="406"/>
        <v>10</v>
      </c>
      <c r="BA1185" s="83">
        <f t="shared" ca="1" si="407"/>
        <v>300</v>
      </c>
      <c r="BB1185" s="83">
        <f t="shared" ca="1" si="408"/>
        <v>290</v>
      </c>
    </row>
    <row r="1186" spans="1:54" x14ac:dyDescent="0.25">
      <c r="A1186" s="58">
        <v>1184</v>
      </c>
      <c r="B1186" s="59">
        <f t="shared" si="397"/>
        <v>19.733333333333334</v>
      </c>
      <c r="C1186" s="58">
        <v>0</v>
      </c>
      <c r="D1186" s="58">
        <v>0</v>
      </c>
      <c r="F1186" s="117"/>
      <c r="G1186" s="117"/>
      <c r="H1186" s="112">
        <f t="shared" si="398"/>
        <v>0</v>
      </c>
      <c r="I1186" s="121"/>
      <c r="J1186" s="92">
        <f t="shared" si="399"/>
        <v>0</v>
      </c>
      <c r="L1186" s="94">
        <v>1184</v>
      </c>
      <c r="M1186" s="114">
        <f t="shared" ca="1" si="395"/>
        <v>1000</v>
      </c>
      <c r="N1186" s="115">
        <f t="shared" ca="1" si="411"/>
        <v>0</v>
      </c>
      <c r="P1186" s="102"/>
      <c r="Q1186" s="102"/>
      <c r="R1186" s="102"/>
      <c r="S1186" s="102"/>
      <c r="AC1186" s="83">
        <f t="shared" si="409"/>
        <v>0</v>
      </c>
      <c r="AD1186" s="83">
        <f t="shared" si="410"/>
        <v>0</v>
      </c>
      <c r="AF1186" s="83">
        <f t="shared" si="400"/>
        <v>0</v>
      </c>
      <c r="AG1186" s="83">
        <f t="shared" si="401"/>
        <v>0</v>
      </c>
      <c r="AQ1186" s="83">
        <f t="shared" ca="1" si="402"/>
        <v>4</v>
      </c>
      <c r="AR1186" s="83">
        <f t="shared" ca="1" si="403"/>
        <v>-116</v>
      </c>
      <c r="AS1186" s="83">
        <f t="shared" ca="1" si="396"/>
        <v>-120</v>
      </c>
      <c r="AT1186" s="83" cm="1">
        <f t="array" aca="1" ref="AT1186" ca="1">_xlfn.LET(_xlpm.rozsah, $F$3:$F$10001,_xlpm.podminka, (_xlpm.rozsah&gt;M1186)*(ISNUMBER(_xlpm.rozsah)),_xlpm.indexy, IF(_xlpm.podminka, ROW(_xlpm.rozsah)-MIN(ROW(_xlpm.rozsah))+1),_xlpm.prvni, MIN(_xlpm.indexy),_xlpm.finalni, IF(_xlpm.prvni=1, 2, _xlpm.prvni),INDEX(_xlpm.rozsah, _xlpm.finalni))</f>
        <v>1100</v>
      </c>
      <c r="AU1186" s="83" cm="1">
        <f t="array" aca="1" ref="AU1186" ca="1">INDEX($F$3:$F$10001,MATCH(AT1186,$F$3:$F$10004,0)-1)</f>
        <v>1000</v>
      </c>
      <c r="AV1186" s="83">
        <f t="shared" ca="1" si="412"/>
        <v>-120</v>
      </c>
      <c r="AW1186" s="83">
        <f t="shared" ca="1" si="413"/>
        <v>-116</v>
      </c>
      <c r="AX1186" s="83">
        <f t="shared" ca="1" si="404"/>
        <v>300</v>
      </c>
      <c r="AY1186" s="83">
        <f t="shared" ca="1" si="405"/>
        <v>290</v>
      </c>
      <c r="AZ1186" s="83">
        <f t="shared" ca="1" si="406"/>
        <v>10</v>
      </c>
      <c r="BA1186" s="83">
        <f t="shared" ca="1" si="407"/>
        <v>300</v>
      </c>
      <c r="BB1186" s="83">
        <f t="shared" ca="1" si="408"/>
        <v>290</v>
      </c>
    </row>
    <row r="1187" spans="1:54" x14ac:dyDescent="0.25">
      <c r="A1187" s="58">
        <v>1185</v>
      </c>
      <c r="B1187" s="59">
        <f t="shared" si="397"/>
        <v>19.75</v>
      </c>
      <c r="C1187" s="58">
        <v>0</v>
      </c>
      <c r="D1187" s="58">
        <v>0</v>
      </c>
      <c r="F1187" s="117"/>
      <c r="G1187" s="117"/>
      <c r="H1187" s="112">
        <f t="shared" si="398"/>
        <v>0</v>
      </c>
      <c r="I1187" s="121"/>
      <c r="J1187" s="92">
        <f t="shared" si="399"/>
        <v>0</v>
      </c>
      <c r="L1187" s="94">
        <v>1185</v>
      </c>
      <c r="M1187" s="114">
        <f t="shared" ca="1" si="395"/>
        <v>1000</v>
      </c>
      <c r="N1187" s="115">
        <f t="shared" ca="1" si="411"/>
        <v>0</v>
      </c>
      <c r="P1187" s="102"/>
      <c r="Q1187" s="102"/>
      <c r="R1187" s="102"/>
      <c r="S1187" s="102"/>
      <c r="AC1187" s="83">
        <f t="shared" si="409"/>
        <v>0</v>
      </c>
      <c r="AD1187" s="83">
        <f t="shared" si="410"/>
        <v>0</v>
      </c>
      <c r="AF1187" s="83">
        <f t="shared" si="400"/>
        <v>0</v>
      </c>
      <c r="AG1187" s="83">
        <f t="shared" si="401"/>
        <v>0</v>
      </c>
      <c r="AQ1187" s="83">
        <f t="shared" ca="1" si="402"/>
        <v>4</v>
      </c>
      <c r="AR1187" s="83">
        <f t="shared" ca="1" si="403"/>
        <v>-116</v>
      </c>
      <c r="AS1187" s="83">
        <f t="shared" ca="1" si="396"/>
        <v>-120</v>
      </c>
      <c r="AT1187" s="83" cm="1">
        <f t="array" aca="1" ref="AT1187" ca="1">_xlfn.LET(_xlpm.rozsah, $F$3:$F$10001,_xlpm.podminka, (_xlpm.rozsah&gt;M1187)*(ISNUMBER(_xlpm.rozsah)),_xlpm.indexy, IF(_xlpm.podminka, ROW(_xlpm.rozsah)-MIN(ROW(_xlpm.rozsah))+1),_xlpm.prvni, MIN(_xlpm.indexy),_xlpm.finalni, IF(_xlpm.prvni=1, 2, _xlpm.prvni),INDEX(_xlpm.rozsah, _xlpm.finalni))</f>
        <v>1100</v>
      </c>
      <c r="AU1187" s="83" cm="1">
        <f t="array" aca="1" ref="AU1187" ca="1">INDEX($F$3:$F$10001,MATCH(AT1187,$F$3:$F$10004,0)-1)</f>
        <v>1000</v>
      </c>
      <c r="AV1187" s="83">
        <f t="shared" ca="1" si="412"/>
        <v>-120</v>
      </c>
      <c r="AW1187" s="83">
        <f t="shared" ca="1" si="413"/>
        <v>-116</v>
      </c>
      <c r="AX1187" s="83">
        <f t="shared" ca="1" si="404"/>
        <v>300</v>
      </c>
      <c r="AY1187" s="83">
        <f t="shared" ca="1" si="405"/>
        <v>290</v>
      </c>
      <c r="AZ1187" s="83">
        <f t="shared" ca="1" si="406"/>
        <v>10</v>
      </c>
      <c r="BA1187" s="83">
        <f t="shared" ca="1" si="407"/>
        <v>300</v>
      </c>
      <c r="BB1187" s="83">
        <f t="shared" ca="1" si="408"/>
        <v>290</v>
      </c>
    </row>
    <row r="1188" spans="1:54" x14ac:dyDescent="0.25">
      <c r="A1188" s="58">
        <v>1186</v>
      </c>
      <c r="B1188" s="59">
        <f t="shared" si="397"/>
        <v>19.766666666666666</v>
      </c>
      <c r="C1188" s="58">
        <v>0</v>
      </c>
      <c r="D1188" s="58">
        <v>0</v>
      </c>
      <c r="F1188" s="117"/>
      <c r="G1188" s="117"/>
      <c r="H1188" s="112">
        <f t="shared" si="398"/>
        <v>0</v>
      </c>
      <c r="I1188" s="121"/>
      <c r="J1188" s="92">
        <f t="shared" si="399"/>
        <v>0</v>
      </c>
      <c r="L1188" s="94">
        <v>1186</v>
      </c>
      <c r="M1188" s="114">
        <f t="shared" ca="1" si="395"/>
        <v>1000</v>
      </c>
      <c r="N1188" s="115">
        <f t="shared" ca="1" si="411"/>
        <v>0</v>
      </c>
      <c r="P1188" s="102"/>
      <c r="Q1188" s="102"/>
      <c r="R1188" s="102"/>
      <c r="S1188" s="102"/>
      <c r="AC1188" s="83">
        <f t="shared" si="409"/>
        <v>0</v>
      </c>
      <c r="AD1188" s="83">
        <f t="shared" si="410"/>
        <v>0</v>
      </c>
      <c r="AF1188" s="83">
        <f t="shared" si="400"/>
        <v>0</v>
      </c>
      <c r="AG1188" s="83">
        <f t="shared" si="401"/>
        <v>0</v>
      </c>
      <c r="AQ1188" s="83">
        <f t="shared" ca="1" si="402"/>
        <v>4</v>
      </c>
      <c r="AR1188" s="83">
        <f t="shared" ca="1" si="403"/>
        <v>-116</v>
      </c>
      <c r="AS1188" s="83">
        <f t="shared" ca="1" si="396"/>
        <v>-120</v>
      </c>
      <c r="AT1188" s="83" cm="1">
        <f t="array" aca="1" ref="AT1188" ca="1">_xlfn.LET(_xlpm.rozsah, $F$3:$F$10001,_xlpm.podminka, (_xlpm.rozsah&gt;M1188)*(ISNUMBER(_xlpm.rozsah)),_xlpm.indexy, IF(_xlpm.podminka, ROW(_xlpm.rozsah)-MIN(ROW(_xlpm.rozsah))+1),_xlpm.prvni, MIN(_xlpm.indexy),_xlpm.finalni, IF(_xlpm.prvni=1, 2, _xlpm.prvni),INDEX(_xlpm.rozsah, _xlpm.finalni))</f>
        <v>1100</v>
      </c>
      <c r="AU1188" s="83" cm="1">
        <f t="array" aca="1" ref="AU1188" ca="1">INDEX($F$3:$F$10001,MATCH(AT1188,$F$3:$F$10004,0)-1)</f>
        <v>1000</v>
      </c>
      <c r="AV1188" s="83">
        <f t="shared" ca="1" si="412"/>
        <v>-120</v>
      </c>
      <c r="AW1188" s="83">
        <f t="shared" ca="1" si="413"/>
        <v>-116</v>
      </c>
      <c r="AX1188" s="83">
        <f t="shared" ca="1" si="404"/>
        <v>300</v>
      </c>
      <c r="AY1188" s="83">
        <f t="shared" ca="1" si="405"/>
        <v>290</v>
      </c>
      <c r="AZ1188" s="83">
        <f t="shared" ca="1" si="406"/>
        <v>10</v>
      </c>
      <c r="BA1188" s="83">
        <f t="shared" ca="1" si="407"/>
        <v>300</v>
      </c>
      <c r="BB1188" s="83">
        <f t="shared" ca="1" si="408"/>
        <v>290</v>
      </c>
    </row>
    <row r="1189" spans="1:54" x14ac:dyDescent="0.25">
      <c r="A1189" s="58">
        <v>1187</v>
      </c>
      <c r="B1189" s="59">
        <f t="shared" si="397"/>
        <v>19.783333333333335</v>
      </c>
      <c r="C1189" s="58">
        <v>0</v>
      </c>
      <c r="D1189" s="58">
        <v>0</v>
      </c>
      <c r="F1189" s="117"/>
      <c r="G1189" s="117"/>
      <c r="H1189" s="112">
        <f t="shared" si="398"/>
        <v>0</v>
      </c>
      <c r="I1189" s="121"/>
      <c r="J1189" s="92">
        <f t="shared" si="399"/>
        <v>0</v>
      </c>
      <c r="L1189" s="94">
        <v>1187</v>
      </c>
      <c r="M1189" s="114">
        <f t="shared" ca="1" si="395"/>
        <v>1000</v>
      </c>
      <c r="N1189" s="115">
        <f t="shared" ca="1" si="411"/>
        <v>0</v>
      </c>
      <c r="P1189" s="102"/>
      <c r="Q1189" s="102"/>
      <c r="R1189" s="102"/>
      <c r="S1189" s="102"/>
      <c r="AC1189" s="83">
        <f t="shared" si="409"/>
        <v>0</v>
      </c>
      <c r="AD1189" s="83">
        <f t="shared" si="410"/>
        <v>0</v>
      </c>
      <c r="AF1189" s="83">
        <f t="shared" si="400"/>
        <v>0</v>
      </c>
      <c r="AG1189" s="83">
        <f t="shared" si="401"/>
        <v>0</v>
      </c>
      <c r="AQ1189" s="83">
        <f t="shared" ca="1" si="402"/>
        <v>4</v>
      </c>
      <c r="AR1189" s="83">
        <f t="shared" ca="1" si="403"/>
        <v>-116</v>
      </c>
      <c r="AS1189" s="83">
        <f t="shared" ca="1" si="396"/>
        <v>-120</v>
      </c>
      <c r="AT1189" s="83" cm="1">
        <f t="array" aca="1" ref="AT1189" ca="1">_xlfn.LET(_xlpm.rozsah, $F$3:$F$10001,_xlpm.podminka, (_xlpm.rozsah&gt;M1189)*(ISNUMBER(_xlpm.rozsah)),_xlpm.indexy, IF(_xlpm.podminka, ROW(_xlpm.rozsah)-MIN(ROW(_xlpm.rozsah))+1),_xlpm.prvni, MIN(_xlpm.indexy),_xlpm.finalni, IF(_xlpm.prvni=1, 2, _xlpm.prvni),INDEX(_xlpm.rozsah, _xlpm.finalni))</f>
        <v>1100</v>
      </c>
      <c r="AU1189" s="83" cm="1">
        <f t="array" aca="1" ref="AU1189" ca="1">INDEX($F$3:$F$10001,MATCH(AT1189,$F$3:$F$10004,0)-1)</f>
        <v>1000</v>
      </c>
      <c r="AV1189" s="83">
        <f t="shared" ca="1" si="412"/>
        <v>-120</v>
      </c>
      <c r="AW1189" s="83">
        <f t="shared" ca="1" si="413"/>
        <v>-116</v>
      </c>
      <c r="AX1189" s="83">
        <f t="shared" ca="1" si="404"/>
        <v>300</v>
      </c>
      <c r="AY1189" s="83">
        <f t="shared" ca="1" si="405"/>
        <v>290</v>
      </c>
      <c r="AZ1189" s="83">
        <f t="shared" ca="1" si="406"/>
        <v>10</v>
      </c>
      <c r="BA1189" s="83">
        <f t="shared" ca="1" si="407"/>
        <v>300</v>
      </c>
      <c r="BB1189" s="83">
        <f t="shared" ca="1" si="408"/>
        <v>290</v>
      </c>
    </row>
    <row r="1190" spans="1:54" x14ac:dyDescent="0.25">
      <c r="A1190" s="58">
        <v>1188</v>
      </c>
      <c r="B1190" s="59">
        <f t="shared" si="397"/>
        <v>19.8</v>
      </c>
      <c r="C1190" s="58">
        <v>0</v>
      </c>
      <c r="D1190" s="58">
        <v>0</v>
      </c>
      <c r="F1190" s="117"/>
      <c r="G1190" s="117"/>
      <c r="H1190" s="112">
        <f t="shared" si="398"/>
        <v>0</v>
      </c>
      <c r="I1190" s="121"/>
      <c r="J1190" s="92">
        <f t="shared" si="399"/>
        <v>0</v>
      </c>
      <c r="L1190" s="94">
        <v>1188</v>
      </c>
      <c r="M1190" s="114">
        <f t="shared" ca="1" si="395"/>
        <v>1000</v>
      </c>
      <c r="N1190" s="115">
        <f t="shared" ca="1" si="411"/>
        <v>0</v>
      </c>
      <c r="P1190" s="102"/>
      <c r="Q1190" s="102"/>
      <c r="R1190" s="102"/>
      <c r="S1190" s="102"/>
      <c r="AC1190" s="83">
        <f t="shared" si="409"/>
        <v>0</v>
      </c>
      <c r="AD1190" s="83">
        <f t="shared" si="410"/>
        <v>0</v>
      </c>
      <c r="AF1190" s="83">
        <f t="shared" si="400"/>
        <v>0</v>
      </c>
      <c r="AG1190" s="83">
        <f t="shared" si="401"/>
        <v>0</v>
      </c>
      <c r="AQ1190" s="83">
        <f t="shared" ca="1" si="402"/>
        <v>4</v>
      </c>
      <c r="AR1190" s="83">
        <f t="shared" ca="1" si="403"/>
        <v>-116</v>
      </c>
      <c r="AS1190" s="83">
        <f t="shared" ca="1" si="396"/>
        <v>-120</v>
      </c>
      <c r="AT1190" s="83" cm="1">
        <f t="array" aca="1" ref="AT1190" ca="1">_xlfn.LET(_xlpm.rozsah, $F$3:$F$10001,_xlpm.podminka, (_xlpm.rozsah&gt;M1190)*(ISNUMBER(_xlpm.rozsah)),_xlpm.indexy, IF(_xlpm.podminka, ROW(_xlpm.rozsah)-MIN(ROW(_xlpm.rozsah))+1),_xlpm.prvni, MIN(_xlpm.indexy),_xlpm.finalni, IF(_xlpm.prvni=1, 2, _xlpm.prvni),INDEX(_xlpm.rozsah, _xlpm.finalni))</f>
        <v>1100</v>
      </c>
      <c r="AU1190" s="83" cm="1">
        <f t="array" aca="1" ref="AU1190" ca="1">INDEX($F$3:$F$10001,MATCH(AT1190,$F$3:$F$10004,0)-1)</f>
        <v>1000</v>
      </c>
      <c r="AV1190" s="83">
        <f t="shared" ca="1" si="412"/>
        <v>-120</v>
      </c>
      <c r="AW1190" s="83">
        <f t="shared" ca="1" si="413"/>
        <v>-116</v>
      </c>
      <c r="AX1190" s="83">
        <f t="shared" ca="1" si="404"/>
        <v>300</v>
      </c>
      <c r="AY1190" s="83">
        <f t="shared" ca="1" si="405"/>
        <v>290</v>
      </c>
      <c r="AZ1190" s="83">
        <f t="shared" ca="1" si="406"/>
        <v>10</v>
      </c>
      <c r="BA1190" s="83">
        <f t="shared" ca="1" si="407"/>
        <v>300</v>
      </c>
      <c r="BB1190" s="83">
        <f t="shared" ca="1" si="408"/>
        <v>290</v>
      </c>
    </row>
    <row r="1191" spans="1:54" x14ac:dyDescent="0.25">
      <c r="A1191" s="58">
        <v>1189</v>
      </c>
      <c r="B1191" s="59">
        <f t="shared" si="397"/>
        <v>19.816666666666666</v>
      </c>
      <c r="C1191" s="58">
        <v>0</v>
      </c>
      <c r="D1191" s="58">
        <v>0</v>
      </c>
      <c r="F1191" s="117"/>
      <c r="G1191" s="117"/>
      <c r="H1191" s="112">
        <f t="shared" si="398"/>
        <v>0</v>
      </c>
      <c r="I1191" s="121"/>
      <c r="J1191" s="92">
        <f t="shared" si="399"/>
        <v>0</v>
      </c>
      <c r="L1191" s="94">
        <v>1189</v>
      </c>
      <c r="M1191" s="114">
        <f t="shared" ca="1" si="395"/>
        <v>1000</v>
      </c>
      <c r="N1191" s="115">
        <f t="shared" ca="1" si="411"/>
        <v>0</v>
      </c>
      <c r="P1191" s="102"/>
      <c r="Q1191" s="102"/>
      <c r="R1191" s="102"/>
      <c r="S1191" s="102"/>
      <c r="AC1191" s="83">
        <f t="shared" si="409"/>
        <v>0</v>
      </c>
      <c r="AD1191" s="83">
        <f t="shared" si="410"/>
        <v>0</v>
      </c>
      <c r="AF1191" s="83">
        <f t="shared" si="400"/>
        <v>0</v>
      </c>
      <c r="AG1191" s="83">
        <f t="shared" si="401"/>
        <v>0</v>
      </c>
      <c r="AQ1191" s="83">
        <f t="shared" ca="1" si="402"/>
        <v>4</v>
      </c>
      <c r="AR1191" s="83">
        <f t="shared" ca="1" si="403"/>
        <v>-116</v>
      </c>
      <c r="AS1191" s="83">
        <f t="shared" ca="1" si="396"/>
        <v>-120</v>
      </c>
      <c r="AT1191" s="83" cm="1">
        <f t="array" aca="1" ref="AT1191" ca="1">_xlfn.LET(_xlpm.rozsah, $F$3:$F$10001,_xlpm.podminka, (_xlpm.rozsah&gt;M1191)*(ISNUMBER(_xlpm.rozsah)),_xlpm.indexy, IF(_xlpm.podminka, ROW(_xlpm.rozsah)-MIN(ROW(_xlpm.rozsah))+1),_xlpm.prvni, MIN(_xlpm.indexy),_xlpm.finalni, IF(_xlpm.prvni=1, 2, _xlpm.prvni),INDEX(_xlpm.rozsah, _xlpm.finalni))</f>
        <v>1100</v>
      </c>
      <c r="AU1191" s="83" cm="1">
        <f t="array" aca="1" ref="AU1191" ca="1">INDEX($F$3:$F$10001,MATCH(AT1191,$F$3:$F$10004,0)-1)</f>
        <v>1000</v>
      </c>
      <c r="AV1191" s="83">
        <f t="shared" ca="1" si="412"/>
        <v>-120</v>
      </c>
      <c r="AW1191" s="83">
        <f t="shared" ca="1" si="413"/>
        <v>-116</v>
      </c>
      <c r="AX1191" s="83">
        <f t="shared" ca="1" si="404"/>
        <v>300</v>
      </c>
      <c r="AY1191" s="83">
        <f t="shared" ca="1" si="405"/>
        <v>290</v>
      </c>
      <c r="AZ1191" s="83">
        <f t="shared" ca="1" si="406"/>
        <v>10</v>
      </c>
      <c r="BA1191" s="83">
        <f t="shared" ca="1" si="407"/>
        <v>300</v>
      </c>
      <c r="BB1191" s="83">
        <f t="shared" ca="1" si="408"/>
        <v>290</v>
      </c>
    </row>
    <row r="1192" spans="1:54" x14ac:dyDescent="0.25">
      <c r="A1192" s="58">
        <v>1190</v>
      </c>
      <c r="B1192" s="59">
        <f t="shared" si="397"/>
        <v>19.833333333333332</v>
      </c>
      <c r="C1192" s="58">
        <v>0</v>
      </c>
      <c r="D1192" s="58">
        <v>0</v>
      </c>
      <c r="F1192" s="117"/>
      <c r="G1192" s="117"/>
      <c r="H1192" s="112">
        <f t="shared" si="398"/>
        <v>0</v>
      </c>
      <c r="I1192" s="121"/>
      <c r="J1192" s="92">
        <f t="shared" si="399"/>
        <v>0</v>
      </c>
      <c r="L1192" s="94">
        <v>1190</v>
      </c>
      <c r="M1192" s="114">
        <f t="shared" ca="1" si="395"/>
        <v>1000</v>
      </c>
      <c r="N1192" s="115">
        <f t="shared" ca="1" si="411"/>
        <v>0</v>
      </c>
      <c r="P1192" s="102"/>
      <c r="Q1192" s="102"/>
      <c r="R1192" s="102"/>
      <c r="S1192" s="102"/>
      <c r="AC1192" s="83">
        <f t="shared" si="409"/>
        <v>0</v>
      </c>
      <c r="AD1192" s="83">
        <f t="shared" si="410"/>
        <v>0</v>
      </c>
      <c r="AF1192" s="83">
        <f t="shared" si="400"/>
        <v>0</v>
      </c>
      <c r="AG1192" s="83">
        <f t="shared" si="401"/>
        <v>0</v>
      </c>
      <c r="AQ1192" s="83">
        <f t="shared" ca="1" si="402"/>
        <v>4</v>
      </c>
      <c r="AR1192" s="83">
        <f t="shared" ca="1" si="403"/>
        <v>-116</v>
      </c>
      <c r="AS1192" s="83">
        <f t="shared" ca="1" si="396"/>
        <v>-120</v>
      </c>
      <c r="AT1192" s="83" cm="1">
        <f t="array" aca="1" ref="AT1192" ca="1">_xlfn.LET(_xlpm.rozsah, $F$3:$F$10001,_xlpm.podminka, (_xlpm.rozsah&gt;M1192)*(ISNUMBER(_xlpm.rozsah)),_xlpm.indexy, IF(_xlpm.podminka, ROW(_xlpm.rozsah)-MIN(ROW(_xlpm.rozsah))+1),_xlpm.prvni, MIN(_xlpm.indexy),_xlpm.finalni, IF(_xlpm.prvni=1, 2, _xlpm.prvni),INDEX(_xlpm.rozsah, _xlpm.finalni))</f>
        <v>1100</v>
      </c>
      <c r="AU1192" s="83" cm="1">
        <f t="array" aca="1" ref="AU1192" ca="1">INDEX($F$3:$F$10001,MATCH(AT1192,$F$3:$F$10004,0)-1)</f>
        <v>1000</v>
      </c>
      <c r="AV1192" s="83">
        <f t="shared" ca="1" si="412"/>
        <v>-120</v>
      </c>
      <c r="AW1192" s="83">
        <f t="shared" ca="1" si="413"/>
        <v>-116</v>
      </c>
      <c r="AX1192" s="83">
        <f t="shared" ca="1" si="404"/>
        <v>300</v>
      </c>
      <c r="AY1192" s="83">
        <f t="shared" ca="1" si="405"/>
        <v>290</v>
      </c>
      <c r="AZ1192" s="83">
        <f t="shared" ca="1" si="406"/>
        <v>10</v>
      </c>
      <c r="BA1192" s="83">
        <f t="shared" ca="1" si="407"/>
        <v>300</v>
      </c>
      <c r="BB1192" s="83">
        <f t="shared" ca="1" si="408"/>
        <v>290</v>
      </c>
    </row>
    <row r="1193" spans="1:54" x14ac:dyDescent="0.25">
      <c r="A1193" s="58">
        <v>1191</v>
      </c>
      <c r="B1193" s="59">
        <f t="shared" si="397"/>
        <v>19.850000000000001</v>
      </c>
      <c r="C1193" s="58">
        <v>0</v>
      </c>
      <c r="D1193" s="58">
        <v>0</v>
      </c>
      <c r="F1193" s="117"/>
      <c r="G1193" s="117"/>
      <c r="H1193" s="112">
        <f t="shared" si="398"/>
        <v>0</v>
      </c>
      <c r="I1193" s="121"/>
      <c r="J1193" s="92">
        <f t="shared" si="399"/>
        <v>0</v>
      </c>
      <c r="L1193" s="94">
        <v>1191</v>
      </c>
      <c r="M1193" s="114">
        <f t="shared" ca="1" si="395"/>
        <v>1000</v>
      </c>
      <c r="N1193" s="115">
        <f t="shared" ca="1" si="411"/>
        <v>0</v>
      </c>
      <c r="P1193" s="102"/>
      <c r="Q1193" s="102"/>
      <c r="R1193" s="102"/>
      <c r="S1193" s="102"/>
      <c r="AC1193" s="83">
        <f t="shared" si="409"/>
        <v>0</v>
      </c>
      <c r="AD1193" s="83">
        <f t="shared" si="410"/>
        <v>0</v>
      </c>
      <c r="AF1193" s="83">
        <f t="shared" si="400"/>
        <v>0</v>
      </c>
      <c r="AG1193" s="83">
        <f t="shared" si="401"/>
        <v>0</v>
      </c>
      <c r="AQ1193" s="83">
        <f t="shared" ca="1" si="402"/>
        <v>4</v>
      </c>
      <c r="AR1193" s="83">
        <f t="shared" ca="1" si="403"/>
        <v>-116</v>
      </c>
      <c r="AS1193" s="83">
        <f t="shared" ca="1" si="396"/>
        <v>-120</v>
      </c>
      <c r="AT1193" s="83" cm="1">
        <f t="array" aca="1" ref="AT1193" ca="1">_xlfn.LET(_xlpm.rozsah, $F$3:$F$10001,_xlpm.podminka, (_xlpm.rozsah&gt;M1193)*(ISNUMBER(_xlpm.rozsah)),_xlpm.indexy, IF(_xlpm.podminka, ROW(_xlpm.rozsah)-MIN(ROW(_xlpm.rozsah))+1),_xlpm.prvni, MIN(_xlpm.indexy),_xlpm.finalni, IF(_xlpm.prvni=1, 2, _xlpm.prvni),INDEX(_xlpm.rozsah, _xlpm.finalni))</f>
        <v>1100</v>
      </c>
      <c r="AU1193" s="83" cm="1">
        <f t="array" aca="1" ref="AU1193" ca="1">INDEX($F$3:$F$10001,MATCH(AT1193,$F$3:$F$10004,0)-1)</f>
        <v>1000</v>
      </c>
      <c r="AV1193" s="83">
        <f t="shared" ca="1" si="412"/>
        <v>-120</v>
      </c>
      <c r="AW1193" s="83">
        <f t="shared" ca="1" si="413"/>
        <v>-116</v>
      </c>
      <c r="AX1193" s="83">
        <f t="shared" ca="1" si="404"/>
        <v>300</v>
      </c>
      <c r="AY1193" s="83">
        <f t="shared" ca="1" si="405"/>
        <v>290</v>
      </c>
      <c r="AZ1193" s="83">
        <f t="shared" ca="1" si="406"/>
        <v>10</v>
      </c>
      <c r="BA1193" s="83">
        <f t="shared" ca="1" si="407"/>
        <v>300</v>
      </c>
      <c r="BB1193" s="83">
        <f t="shared" ca="1" si="408"/>
        <v>290</v>
      </c>
    </row>
    <row r="1194" spans="1:54" x14ac:dyDescent="0.25">
      <c r="A1194" s="58">
        <v>1192</v>
      </c>
      <c r="B1194" s="59">
        <f t="shared" si="397"/>
        <v>19.866666666666667</v>
      </c>
      <c r="C1194" s="58">
        <v>0</v>
      </c>
      <c r="D1194" s="58">
        <v>0</v>
      </c>
      <c r="F1194" s="117"/>
      <c r="G1194" s="117"/>
      <c r="H1194" s="112">
        <f t="shared" si="398"/>
        <v>0</v>
      </c>
      <c r="I1194" s="121"/>
      <c r="J1194" s="92">
        <f t="shared" si="399"/>
        <v>0</v>
      </c>
      <c r="L1194" s="94">
        <v>1192</v>
      </c>
      <c r="M1194" s="114">
        <f t="shared" ca="1" si="395"/>
        <v>1000</v>
      </c>
      <c r="N1194" s="115">
        <f t="shared" ca="1" si="411"/>
        <v>0</v>
      </c>
      <c r="P1194" s="102"/>
      <c r="Q1194" s="102"/>
      <c r="R1194" s="102"/>
      <c r="S1194" s="102"/>
      <c r="AC1194" s="83">
        <f t="shared" si="409"/>
        <v>0</v>
      </c>
      <c r="AD1194" s="83">
        <f t="shared" si="410"/>
        <v>0</v>
      </c>
      <c r="AF1194" s="83">
        <f t="shared" si="400"/>
        <v>0</v>
      </c>
      <c r="AG1194" s="83">
        <f t="shared" si="401"/>
        <v>0</v>
      </c>
      <c r="AQ1194" s="83">
        <f t="shared" ca="1" si="402"/>
        <v>4</v>
      </c>
      <c r="AR1194" s="83">
        <f t="shared" ca="1" si="403"/>
        <v>-116</v>
      </c>
      <c r="AS1194" s="83">
        <f t="shared" ca="1" si="396"/>
        <v>-120</v>
      </c>
      <c r="AT1194" s="83" cm="1">
        <f t="array" aca="1" ref="AT1194" ca="1">_xlfn.LET(_xlpm.rozsah, $F$3:$F$10001,_xlpm.podminka, (_xlpm.rozsah&gt;M1194)*(ISNUMBER(_xlpm.rozsah)),_xlpm.indexy, IF(_xlpm.podminka, ROW(_xlpm.rozsah)-MIN(ROW(_xlpm.rozsah))+1),_xlpm.prvni, MIN(_xlpm.indexy),_xlpm.finalni, IF(_xlpm.prvni=1, 2, _xlpm.prvni),INDEX(_xlpm.rozsah, _xlpm.finalni))</f>
        <v>1100</v>
      </c>
      <c r="AU1194" s="83" cm="1">
        <f t="array" aca="1" ref="AU1194" ca="1">INDEX($F$3:$F$10001,MATCH(AT1194,$F$3:$F$10004,0)-1)</f>
        <v>1000</v>
      </c>
      <c r="AV1194" s="83">
        <f t="shared" ca="1" si="412"/>
        <v>-120</v>
      </c>
      <c r="AW1194" s="83">
        <f t="shared" ca="1" si="413"/>
        <v>-116</v>
      </c>
      <c r="AX1194" s="83">
        <f t="shared" ca="1" si="404"/>
        <v>300</v>
      </c>
      <c r="AY1194" s="83">
        <f t="shared" ca="1" si="405"/>
        <v>290</v>
      </c>
      <c r="AZ1194" s="83">
        <f t="shared" ca="1" si="406"/>
        <v>10</v>
      </c>
      <c r="BA1194" s="83">
        <f t="shared" ca="1" si="407"/>
        <v>300</v>
      </c>
      <c r="BB1194" s="83">
        <f t="shared" ca="1" si="408"/>
        <v>290</v>
      </c>
    </row>
    <row r="1195" spans="1:54" x14ac:dyDescent="0.25">
      <c r="A1195" s="58">
        <v>1193</v>
      </c>
      <c r="B1195" s="59">
        <f t="shared" si="397"/>
        <v>19.883333333333333</v>
      </c>
      <c r="C1195" s="58">
        <v>0</v>
      </c>
      <c r="D1195" s="58">
        <v>0</v>
      </c>
      <c r="F1195" s="117"/>
      <c r="G1195" s="117"/>
      <c r="H1195" s="112">
        <f t="shared" si="398"/>
        <v>0</v>
      </c>
      <c r="I1195" s="121"/>
      <c r="J1195" s="92">
        <f t="shared" si="399"/>
        <v>0</v>
      </c>
      <c r="L1195" s="94">
        <v>1193</v>
      </c>
      <c r="M1195" s="114">
        <f t="shared" ca="1" si="395"/>
        <v>1000</v>
      </c>
      <c r="N1195" s="115">
        <f t="shared" ca="1" si="411"/>
        <v>0</v>
      </c>
      <c r="P1195" s="102"/>
      <c r="Q1195" s="102"/>
      <c r="R1195" s="102"/>
      <c r="S1195" s="102"/>
      <c r="AC1195" s="83">
        <f t="shared" si="409"/>
        <v>0</v>
      </c>
      <c r="AD1195" s="83">
        <f t="shared" si="410"/>
        <v>0</v>
      </c>
      <c r="AF1195" s="83">
        <f t="shared" si="400"/>
        <v>0</v>
      </c>
      <c r="AG1195" s="83">
        <f t="shared" si="401"/>
        <v>0</v>
      </c>
      <c r="AQ1195" s="83">
        <f t="shared" ca="1" si="402"/>
        <v>4</v>
      </c>
      <c r="AR1195" s="83">
        <f t="shared" ca="1" si="403"/>
        <v>-116</v>
      </c>
      <c r="AS1195" s="83">
        <f t="shared" ca="1" si="396"/>
        <v>-120</v>
      </c>
      <c r="AT1195" s="83" cm="1">
        <f t="array" aca="1" ref="AT1195" ca="1">_xlfn.LET(_xlpm.rozsah, $F$3:$F$10001,_xlpm.podminka, (_xlpm.rozsah&gt;M1195)*(ISNUMBER(_xlpm.rozsah)),_xlpm.indexy, IF(_xlpm.podminka, ROW(_xlpm.rozsah)-MIN(ROW(_xlpm.rozsah))+1),_xlpm.prvni, MIN(_xlpm.indexy),_xlpm.finalni, IF(_xlpm.prvni=1, 2, _xlpm.prvni),INDEX(_xlpm.rozsah, _xlpm.finalni))</f>
        <v>1100</v>
      </c>
      <c r="AU1195" s="83" cm="1">
        <f t="array" aca="1" ref="AU1195" ca="1">INDEX($F$3:$F$10001,MATCH(AT1195,$F$3:$F$10004,0)-1)</f>
        <v>1000</v>
      </c>
      <c r="AV1195" s="83">
        <f t="shared" ca="1" si="412"/>
        <v>-120</v>
      </c>
      <c r="AW1195" s="83">
        <f t="shared" ca="1" si="413"/>
        <v>-116</v>
      </c>
      <c r="AX1195" s="83">
        <f t="shared" ca="1" si="404"/>
        <v>300</v>
      </c>
      <c r="AY1195" s="83">
        <f t="shared" ca="1" si="405"/>
        <v>290</v>
      </c>
      <c r="AZ1195" s="83">
        <f t="shared" ca="1" si="406"/>
        <v>10</v>
      </c>
      <c r="BA1195" s="83">
        <f t="shared" ca="1" si="407"/>
        <v>300</v>
      </c>
      <c r="BB1195" s="83">
        <f t="shared" ca="1" si="408"/>
        <v>290</v>
      </c>
    </row>
    <row r="1196" spans="1:54" x14ac:dyDescent="0.25">
      <c r="A1196" s="58">
        <v>1194</v>
      </c>
      <c r="B1196" s="59">
        <f t="shared" si="397"/>
        <v>19.899999999999999</v>
      </c>
      <c r="C1196" s="58">
        <v>0</v>
      </c>
      <c r="D1196" s="58">
        <v>0</v>
      </c>
      <c r="F1196" s="117"/>
      <c r="G1196" s="117"/>
      <c r="H1196" s="112">
        <f t="shared" si="398"/>
        <v>0</v>
      </c>
      <c r="I1196" s="121"/>
      <c r="J1196" s="92">
        <f t="shared" si="399"/>
        <v>0</v>
      </c>
      <c r="L1196" s="94">
        <v>1194</v>
      </c>
      <c r="M1196" s="114">
        <f t="shared" ca="1" si="395"/>
        <v>1000</v>
      </c>
      <c r="N1196" s="115">
        <f t="shared" ca="1" si="411"/>
        <v>0</v>
      </c>
      <c r="P1196" s="102"/>
      <c r="Q1196" s="102"/>
      <c r="R1196" s="102"/>
      <c r="S1196" s="102"/>
      <c r="AC1196" s="83">
        <f t="shared" si="409"/>
        <v>0</v>
      </c>
      <c r="AD1196" s="83">
        <f t="shared" si="410"/>
        <v>0</v>
      </c>
      <c r="AF1196" s="83">
        <f t="shared" si="400"/>
        <v>0</v>
      </c>
      <c r="AG1196" s="83">
        <f t="shared" si="401"/>
        <v>0</v>
      </c>
      <c r="AQ1196" s="83">
        <f t="shared" ca="1" si="402"/>
        <v>4</v>
      </c>
      <c r="AR1196" s="83">
        <f t="shared" ca="1" si="403"/>
        <v>-116</v>
      </c>
      <c r="AS1196" s="83">
        <f t="shared" ca="1" si="396"/>
        <v>-120</v>
      </c>
      <c r="AT1196" s="83" cm="1">
        <f t="array" aca="1" ref="AT1196" ca="1">_xlfn.LET(_xlpm.rozsah, $F$3:$F$10001,_xlpm.podminka, (_xlpm.rozsah&gt;M1196)*(ISNUMBER(_xlpm.rozsah)),_xlpm.indexy, IF(_xlpm.podminka, ROW(_xlpm.rozsah)-MIN(ROW(_xlpm.rozsah))+1),_xlpm.prvni, MIN(_xlpm.indexy),_xlpm.finalni, IF(_xlpm.prvni=1, 2, _xlpm.prvni),INDEX(_xlpm.rozsah, _xlpm.finalni))</f>
        <v>1100</v>
      </c>
      <c r="AU1196" s="83" cm="1">
        <f t="array" aca="1" ref="AU1196" ca="1">INDEX($F$3:$F$10001,MATCH(AT1196,$F$3:$F$10004,0)-1)</f>
        <v>1000</v>
      </c>
      <c r="AV1196" s="83">
        <f t="shared" ca="1" si="412"/>
        <v>-120</v>
      </c>
      <c r="AW1196" s="83">
        <f t="shared" ca="1" si="413"/>
        <v>-116</v>
      </c>
      <c r="AX1196" s="83">
        <f t="shared" ca="1" si="404"/>
        <v>300</v>
      </c>
      <c r="AY1196" s="83">
        <f t="shared" ca="1" si="405"/>
        <v>290</v>
      </c>
      <c r="AZ1196" s="83">
        <f t="shared" ca="1" si="406"/>
        <v>10</v>
      </c>
      <c r="BA1196" s="83">
        <f t="shared" ca="1" si="407"/>
        <v>300</v>
      </c>
      <c r="BB1196" s="83">
        <f t="shared" ca="1" si="408"/>
        <v>290</v>
      </c>
    </row>
    <row r="1197" spans="1:54" x14ac:dyDescent="0.25">
      <c r="A1197" s="58">
        <v>1195</v>
      </c>
      <c r="B1197" s="59">
        <f t="shared" si="397"/>
        <v>19.916666666666668</v>
      </c>
      <c r="C1197" s="58">
        <v>0</v>
      </c>
      <c r="D1197" s="58">
        <v>0</v>
      </c>
      <c r="F1197" s="117"/>
      <c r="G1197" s="117"/>
      <c r="H1197" s="112">
        <f t="shared" si="398"/>
        <v>0</v>
      </c>
      <c r="I1197" s="121"/>
      <c r="J1197" s="92">
        <f t="shared" si="399"/>
        <v>0</v>
      </c>
      <c r="L1197" s="94">
        <v>1195</v>
      </c>
      <c r="M1197" s="114">
        <f t="shared" ca="1" si="395"/>
        <v>1000</v>
      </c>
      <c r="N1197" s="115">
        <f t="shared" ca="1" si="411"/>
        <v>0</v>
      </c>
      <c r="P1197" s="102"/>
      <c r="Q1197" s="102"/>
      <c r="R1197" s="102"/>
      <c r="S1197" s="102"/>
      <c r="AC1197" s="83">
        <f t="shared" si="409"/>
        <v>0</v>
      </c>
      <c r="AD1197" s="83">
        <f t="shared" si="410"/>
        <v>0</v>
      </c>
      <c r="AF1197" s="83">
        <f t="shared" si="400"/>
        <v>0</v>
      </c>
      <c r="AG1197" s="83">
        <f t="shared" si="401"/>
        <v>0</v>
      </c>
      <c r="AQ1197" s="83">
        <f t="shared" ca="1" si="402"/>
        <v>4</v>
      </c>
      <c r="AR1197" s="83">
        <f t="shared" ca="1" si="403"/>
        <v>-116</v>
      </c>
      <c r="AS1197" s="83">
        <f t="shared" ca="1" si="396"/>
        <v>-120</v>
      </c>
      <c r="AT1197" s="83" cm="1">
        <f t="array" aca="1" ref="AT1197" ca="1">_xlfn.LET(_xlpm.rozsah, $F$3:$F$10001,_xlpm.podminka, (_xlpm.rozsah&gt;M1197)*(ISNUMBER(_xlpm.rozsah)),_xlpm.indexy, IF(_xlpm.podminka, ROW(_xlpm.rozsah)-MIN(ROW(_xlpm.rozsah))+1),_xlpm.prvni, MIN(_xlpm.indexy),_xlpm.finalni, IF(_xlpm.prvni=1, 2, _xlpm.prvni),INDEX(_xlpm.rozsah, _xlpm.finalni))</f>
        <v>1100</v>
      </c>
      <c r="AU1197" s="83" cm="1">
        <f t="array" aca="1" ref="AU1197" ca="1">INDEX($F$3:$F$10001,MATCH(AT1197,$F$3:$F$10004,0)-1)</f>
        <v>1000</v>
      </c>
      <c r="AV1197" s="83">
        <f t="shared" ca="1" si="412"/>
        <v>-120</v>
      </c>
      <c r="AW1197" s="83">
        <f t="shared" ca="1" si="413"/>
        <v>-116</v>
      </c>
      <c r="AX1197" s="83">
        <f t="shared" ca="1" si="404"/>
        <v>300</v>
      </c>
      <c r="AY1197" s="83">
        <f t="shared" ca="1" si="405"/>
        <v>290</v>
      </c>
      <c r="AZ1197" s="83">
        <f t="shared" ca="1" si="406"/>
        <v>10</v>
      </c>
      <c r="BA1197" s="83">
        <f t="shared" ca="1" si="407"/>
        <v>300</v>
      </c>
      <c r="BB1197" s="83">
        <f t="shared" ca="1" si="408"/>
        <v>290</v>
      </c>
    </row>
    <row r="1198" spans="1:54" x14ac:dyDescent="0.25">
      <c r="A1198" s="58">
        <v>1196</v>
      </c>
      <c r="B1198" s="59">
        <f t="shared" si="397"/>
        <v>19.933333333333334</v>
      </c>
      <c r="C1198" s="58">
        <v>0</v>
      </c>
      <c r="D1198" s="58">
        <v>20.399999999999999</v>
      </c>
      <c r="F1198" s="117"/>
      <c r="G1198" s="117"/>
      <c r="H1198" s="112">
        <f t="shared" si="398"/>
        <v>0</v>
      </c>
      <c r="I1198" s="121"/>
      <c r="J1198" s="92">
        <f t="shared" si="399"/>
        <v>0</v>
      </c>
      <c r="L1198" s="94">
        <v>1196</v>
      </c>
      <c r="M1198" s="114">
        <f t="shared" ca="1" si="395"/>
        <v>1000</v>
      </c>
      <c r="N1198" s="115">
        <f t="shared" ca="1" si="411"/>
        <v>59.16</v>
      </c>
      <c r="P1198" s="102"/>
      <c r="Q1198" s="102"/>
      <c r="R1198" s="102"/>
      <c r="S1198" s="102"/>
      <c r="AC1198" s="83">
        <f t="shared" si="409"/>
        <v>0</v>
      </c>
      <c r="AD1198" s="83">
        <f t="shared" si="410"/>
        <v>0</v>
      </c>
      <c r="AF1198" s="83">
        <f t="shared" si="400"/>
        <v>0</v>
      </c>
      <c r="AG1198" s="83">
        <f t="shared" si="401"/>
        <v>0</v>
      </c>
      <c r="AQ1198" s="83">
        <f t="shared" ca="1" si="402"/>
        <v>4</v>
      </c>
      <c r="AR1198" s="83">
        <f t="shared" ca="1" si="403"/>
        <v>-116</v>
      </c>
      <c r="AS1198" s="83">
        <f t="shared" ca="1" si="396"/>
        <v>-120</v>
      </c>
      <c r="AT1198" s="83" cm="1">
        <f t="array" aca="1" ref="AT1198" ca="1">_xlfn.LET(_xlpm.rozsah, $F$3:$F$10001,_xlpm.podminka, (_xlpm.rozsah&gt;M1198)*(ISNUMBER(_xlpm.rozsah)),_xlpm.indexy, IF(_xlpm.podminka, ROW(_xlpm.rozsah)-MIN(ROW(_xlpm.rozsah))+1),_xlpm.prvni, MIN(_xlpm.indexy),_xlpm.finalni, IF(_xlpm.prvni=1, 2, _xlpm.prvni),INDEX(_xlpm.rozsah, _xlpm.finalni))</f>
        <v>1100</v>
      </c>
      <c r="AU1198" s="83" cm="1">
        <f t="array" aca="1" ref="AU1198" ca="1">INDEX($F$3:$F$10001,MATCH(AT1198,$F$3:$F$10004,0)-1)</f>
        <v>1000</v>
      </c>
      <c r="AV1198" s="83">
        <f t="shared" ca="1" si="412"/>
        <v>-120</v>
      </c>
      <c r="AW1198" s="83">
        <f t="shared" ca="1" si="413"/>
        <v>-116</v>
      </c>
      <c r="AX1198" s="83">
        <f t="shared" ca="1" si="404"/>
        <v>300</v>
      </c>
      <c r="AY1198" s="83">
        <f t="shared" ca="1" si="405"/>
        <v>290</v>
      </c>
      <c r="AZ1198" s="83">
        <f t="shared" ca="1" si="406"/>
        <v>10</v>
      </c>
      <c r="BA1198" s="83">
        <f t="shared" ca="1" si="407"/>
        <v>300</v>
      </c>
      <c r="BB1198" s="83">
        <f t="shared" ca="1" si="408"/>
        <v>290</v>
      </c>
    </row>
    <row r="1199" spans="1:54" x14ac:dyDescent="0.25">
      <c r="A1199" s="58">
        <v>1197</v>
      </c>
      <c r="B1199" s="59">
        <f t="shared" si="397"/>
        <v>19.95</v>
      </c>
      <c r="C1199" s="58">
        <v>12.6</v>
      </c>
      <c r="D1199" s="58">
        <v>41.2</v>
      </c>
      <c r="F1199" s="117"/>
      <c r="G1199" s="117"/>
      <c r="H1199" s="112">
        <f t="shared" si="398"/>
        <v>0</v>
      </c>
      <c r="I1199" s="121"/>
      <c r="J1199" s="92">
        <f t="shared" si="399"/>
        <v>0</v>
      </c>
      <c r="L1199" s="94">
        <v>1197</v>
      </c>
      <c r="M1199" s="114">
        <f t="shared" ca="1" si="395"/>
        <v>1100.0625081584801</v>
      </c>
      <c r="N1199" s="115">
        <f t="shared" ca="1" si="411"/>
        <v>123.60515067225877</v>
      </c>
      <c r="P1199" s="102"/>
      <c r="Q1199" s="102"/>
      <c r="R1199" s="102"/>
      <c r="S1199" s="102"/>
      <c r="AC1199" s="83">
        <f t="shared" si="409"/>
        <v>0</v>
      </c>
      <c r="AD1199" s="83">
        <f t="shared" si="410"/>
        <v>0</v>
      </c>
      <c r="AF1199" s="83">
        <f t="shared" si="400"/>
        <v>0</v>
      </c>
      <c r="AG1199" s="83">
        <f t="shared" si="401"/>
        <v>0</v>
      </c>
      <c r="AQ1199" s="83">
        <f t="shared" ca="1" si="402"/>
        <v>8</v>
      </c>
      <c r="AR1199" s="83">
        <f t="shared" ca="1" si="403"/>
        <v>-120.0050006526784</v>
      </c>
      <c r="AS1199" s="83">
        <f t="shared" ca="1" si="396"/>
        <v>-127.9949993473216</v>
      </c>
      <c r="AT1199" s="83" cm="1">
        <f t="array" aca="1" ref="AT1199" ca="1">_xlfn.LET(_xlpm.rozsah, $F$3:$F$10001,_xlpm.podminka, (_xlpm.rozsah&gt;M1199)*(ISNUMBER(_xlpm.rozsah)),_xlpm.indexy, IF(_xlpm.podminka, ROW(_xlpm.rozsah)-MIN(ROW(_xlpm.rozsah))+1),_xlpm.prvni, MIN(_xlpm.indexy),_xlpm.finalni, IF(_xlpm.prvni=1, 2, _xlpm.prvni),INDEX(_xlpm.rozsah, _xlpm.finalni))</f>
        <v>1200</v>
      </c>
      <c r="AU1199" s="83" cm="1">
        <f t="array" aca="1" ref="AU1199" ca="1">INDEX($F$3:$F$10001,MATCH(AT1199,$F$3:$F$10004,0)-1)</f>
        <v>1100</v>
      </c>
      <c r="AV1199" s="83">
        <f t="shared" ca="1" si="412"/>
        <v>-128</v>
      </c>
      <c r="AW1199" s="83">
        <f t="shared" ca="1" si="413"/>
        <v>-120</v>
      </c>
      <c r="AX1199" s="83">
        <f t="shared" ca="1" si="404"/>
        <v>320</v>
      </c>
      <c r="AY1199" s="83">
        <f t="shared" ca="1" si="405"/>
        <v>300</v>
      </c>
      <c r="AZ1199" s="83">
        <f t="shared" ca="1" si="406"/>
        <v>20</v>
      </c>
      <c r="BA1199" s="83">
        <f t="shared" ca="1" si="407"/>
        <v>319.98749836830399</v>
      </c>
      <c r="BB1199" s="83">
        <f t="shared" ca="1" si="408"/>
        <v>300.01250163169601</v>
      </c>
    </row>
    <row r="1200" spans="1:54" x14ac:dyDescent="0.25">
      <c r="A1200" s="58">
        <v>1198</v>
      </c>
      <c r="B1200" s="59">
        <f t="shared" si="397"/>
        <v>19.966666666666665</v>
      </c>
      <c r="C1200" s="58">
        <v>27.3</v>
      </c>
      <c r="D1200" s="58">
        <v>20.399999999999999</v>
      </c>
      <c r="F1200" s="117"/>
      <c r="G1200" s="117"/>
      <c r="H1200" s="112">
        <f t="shared" si="398"/>
        <v>0</v>
      </c>
      <c r="I1200" s="121"/>
      <c r="J1200" s="92">
        <f t="shared" si="399"/>
        <v>0</v>
      </c>
      <c r="L1200" s="94">
        <v>1198</v>
      </c>
      <c r="M1200" s="114">
        <f t="shared" ca="1" si="395"/>
        <v>1216.8021010100401</v>
      </c>
      <c r="N1200" s="115">
        <f t="shared" ca="1" si="411"/>
        <v>66.308288581814452</v>
      </c>
      <c r="P1200" s="102"/>
      <c r="Q1200" s="102"/>
      <c r="R1200" s="102"/>
      <c r="S1200" s="102"/>
      <c r="AC1200" s="83">
        <f t="shared" si="409"/>
        <v>0</v>
      </c>
      <c r="AD1200" s="83">
        <f t="shared" si="410"/>
        <v>0</v>
      </c>
      <c r="AF1200" s="83">
        <f t="shared" si="400"/>
        <v>0</v>
      </c>
      <c r="AG1200" s="83">
        <f t="shared" si="401"/>
        <v>0</v>
      </c>
      <c r="AQ1200" s="83">
        <f t="shared" ca="1" si="402"/>
        <v>12</v>
      </c>
      <c r="AR1200" s="83">
        <f t="shared" ca="1" si="403"/>
        <v>-130.01625212120481</v>
      </c>
      <c r="AS1200" s="83">
        <f t="shared" ca="1" si="396"/>
        <v>-137.98374787879519</v>
      </c>
      <c r="AT1200" s="83" cm="1">
        <f t="array" aca="1" ref="AT1200" ca="1">_xlfn.LET(_xlpm.rozsah, $F$3:$F$10001,_xlpm.podminka, (_xlpm.rozsah&gt;M1200)*(ISNUMBER(_xlpm.rozsah)),_xlpm.indexy, IF(_xlpm.podminka, ROW(_xlpm.rozsah)-MIN(ROW(_xlpm.rozsah))+1),_xlpm.prvni, MIN(_xlpm.indexy),_xlpm.finalni, IF(_xlpm.prvni=1, 2, _xlpm.prvni),INDEX(_xlpm.rozsah, _xlpm.finalni))</f>
        <v>1300</v>
      </c>
      <c r="AU1200" s="83" cm="1">
        <f t="array" aca="1" ref="AU1200" ca="1">INDEX($F$3:$F$10001,MATCH(AT1200,$F$3:$F$10004,0)-1)</f>
        <v>1200</v>
      </c>
      <c r="AV1200" s="83">
        <f t="shared" ca="1" si="412"/>
        <v>-140</v>
      </c>
      <c r="AW1200" s="83">
        <f t="shared" ca="1" si="413"/>
        <v>-128</v>
      </c>
      <c r="AX1200" s="83">
        <f t="shared" ca="1" si="404"/>
        <v>350</v>
      </c>
      <c r="AY1200" s="83">
        <f t="shared" ca="1" si="405"/>
        <v>320</v>
      </c>
      <c r="AZ1200" s="83">
        <f t="shared" ca="1" si="406"/>
        <v>30</v>
      </c>
      <c r="BA1200" s="83">
        <f t="shared" ca="1" si="407"/>
        <v>344.95936969698795</v>
      </c>
      <c r="BB1200" s="83">
        <f t="shared" ca="1" si="408"/>
        <v>325.04063030301205</v>
      </c>
    </row>
    <row r="1201" spans="1:54" x14ac:dyDescent="0.25">
      <c r="A1201" s="58">
        <v>1199</v>
      </c>
      <c r="B1201" s="59">
        <f t="shared" si="397"/>
        <v>19.983333333333334</v>
      </c>
      <c r="C1201" s="58">
        <v>40.4</v>
      </c>
      <c r="D1201" s="58">
        <v>7.6</v>
      </c>
      <c r="F1201" s="117"/>
      <c r="G1201" s="117"/>
      <c r="H1201" s="112">
        <f t="shared" si="398"/>
        <v>0</v>
      </c>
      <c r="I1201" s="121"/>
      <c r="J1201" s="92">
        <f t="shared" si="399"/>
        <v>0</v>
      </c>
      <c r="L1201" s="94">
        <v>1199</v>
      </c>
      <c r="M1201" s="114">
        <f t="shared" ca="1" si="395"/>
        <v>1320.8353436192533</v>
      </c>
      <c r="N1201" s="115">
        <f t="shared" ca="1" si="411"/>
        <v>26.758348611506324</v>
      </c>
      <c r="P1201" s="102"/>
      <c r="Q1201" s="102"/>
      <c r="R1201" s="102"/>
      <c r="S1201" s="102"/>
      <c r="AC1201" s="83">
        <f t="shared" si="409"/>
        <v>0</v>
      </c>
      <c r="AD1201" s="83">
        <f t="shared" si="410"/>
        <v>0</v>
      </c>
      <c r="AF1201" s="83">
        <f t="shared" si="400"/>
        <v>0</v>
      </c>
      <c r="AG1201" s="83">
        <f t="shared" si="401"/>
        <v>0</v>
      </c>
      <c r="AQ1201" s="83">
        <f t="shared" ca="1" si="402"/>
        <v>4</v>
      </c>
      <c r="AR1201" s="83">
        <f t="shared" ca="1" si="403"/>
        <v>-140.83341374477013</v>
      </c>
      <c r="AS1201" s="83">
        <f t="shared" ca="1" si="396"/>
        <v>-143.16658625522987</v>
      </c>
      <c r="AT1201" s="83" cm="1">
        <f t="array" aca="1" ref="AT1201" ca="1">_xlfn.LET(_xlpm.rozsah, $F$3:$F$10001,_xlpm.podminka, (_xlpm.rozsah&gt;M1201)*(ISNUMBER(_xlpm.rozsah)),_xlpm.indexy, IF(_xlpm.podminka, ROW(_xlpm.rozsah)-MIN(ROW(_xlpm.rozsah))+1),_xlpm.prvni, MIN(_xlpm.indexy),_xlpm.finalni, IF(_xlpm.prvni=1, 2, _xlpm.prvni),INDEX(_xlpm.rozsah, _xlpm.finalni))</f>
        <v>1400</v>
      </c>
      <c r="AU1201" s="83" cm="1">
        <f t="array" aca="1" ref="AU1201" ca="1">INDEX($F$3:$F$10001,MATCH(AT1201,$F$3:$F$10004,0)-1)</f>
        <v>1300</v>
      </c>
      <c r="AV1201" s="83">
        <f t="shared" ca="1" si="412"/>
        <v>-144</v>
      </c>
      <c r="AW1201" s="83">
        <f t="shared" ca="1" si="413"/>
        <v>-140</v>
      </c>
      <c r="AX1201" s="83">
        <f t="shared" ca="1" si="404"/>
        <v>360</v>
      </c>
      <c r="AY1201" s="83">
        <f t="shared" ca="1" si="405"/>
        <v>350</v>
      </c>
      <c r="AZ1201" s="83">
        <f t="shared" ca="1" si="406"/>
        <v>10</v>
      </c>
      <c r="BA1201" s="83">
        <f t="shared" ca="1" si="407"/>
        <v>357.91646563807467</v>
      </c>
      <c r="BB1201" s="83">
        <f t="shared" ca="1" si="408"/>
        <v>352.08353436192533</v>
      </c>
    </row>
    <row r="1202" spans="1:54" s="81" customFormat="1" x14ac:dyDescent="0.25">
      <c r="A1202" s="79">
        <v>1200</v>
      </c>
      <c r="B1202" s="80">
        <f t="shared" si="397"/>
        <v>20</v>
      </c>
      <c r="C1202" s="79">
        <v>46.1</v>
      </c>
      <c r="D1202" s="79" t="s">
        <v>8</v>
      </c>
      <c r="F1202" s="117"/>
      <c r="G1202" s="117"/>
      <c r="H1202" s="112">
        <f t="shared" si="398"/>
        <v>0</v>
      </c>
      <c r="I1202" s="121"/>
      <c r="J1202" s="92">
        <f t="shared" si="399"/>
        <v>0</v>
      </c>
      <c r="K1202" s="83"/>
      <c r="L1202" s="94">
        <v>1200</v>
      </c>
      <c r="M1202" s="114">
        <f t="shared" ca="1" si="395"/>
        <v>1366.1017163576134</v>
      </c>
      <c r="N1202" s="115">
        <f ca="1">AS1202</f>
        <v>-141.35593134569547</v>
      </c>
      <c r="O1202" s="83"/>
      <c r="P1202" s="102"/>
      <c r="Q1202" s="102"/>
      <c r="R1202" s="102"/>
      <c r="S1202" s="102"/>
      <c r="T1202" s="83"/>
      <c r="U1202" s="83"/>
      <c r="V1202" s="83"/>
      <c r="W1202" s="83"/>
      <c r="X1202" s="83"/>
      <c r="Y1202" s="83"/>
      <c r="Z1202" s="83"/>
      <c r="AA1202" s="83"/>
      <c r="AB1202" s="83"/>
      <c r="AC1202" s="83">
        <f t="shared" si="409"/>
        <v>0</v>
      </c>
      <c r="AD1202" s="83">
        <f t="shared" si="410"/>
        <v>0</v>
      </c>
      <c r="AE1202" s="83"/>
      <c r="AF1202" s="83">
        <f t="shared" si="400"/>
        <v>0</v>
      </c>
      <c r="AG1202" s="83">
        <f t="shared" si="401"/>
        <v>0</v>
      </c>
      <c r="AH1202" s="83"/>
      <c r="AI1202" s="83"/>
      <c r="AJ1202" s="83"/>
      <c r="AK1202" s="83"/>
      <c r="AL1202" s="83"/>
      <c r="AM1202" s="83"/>
      <c r="AN1202" s="83"/>
      <c r="AO1202" s="83"/>
      <c r="AP1202" s="83"/>
      <c r="AQ1202" s="83">
        <f t="shared" ca="1" si="402"/>
        <v>4</v>
      </c>
      <c r="AR1202" s="83">
        <f t="shared" ca="1" si="403"/>
        <v>-142.64406865430453</v>
      </c>
      <c r="AS1202" s="83">
        <f t="shared" ca="1" si="396"/>
        <v>-141.35593134569547</v>
      </c>
      <c r="AT1202" s="83" cm="1">
        <f t="array" aca="1" ref="AT1202" ca="1">_xlfn.LET(_xlpm.rozsah, $F$3:$F$10001,_xlpm.podminka, (_xlpm.rozsah&gt;M1202)*(ISNUMBER(_xlpm.rozsah)),_xlpm.indexy, IF(_xlpm.podminka, ROW(_xlpm.rozsah)-MIN(ROW(_xlpm.rozsah))+1),_xlpm.prvni, MIN(_xlpm.indexy),_xlpm.finalni, IF(_xlpm.prvni=1, 2, _xlpm.prvni),INDEX(_xlpm.rozsah, _xlpm.finalni))</f>
        <v>1400</v>
      </c>
      <c r="AU1202" s="83" cm="1">
        <f t="array" aca="1" ref="AU1202" ca="1">INDEX($F$3:$F$10001,MATCH(AT1202,$F$3:$F$10004,0)-1)</f>
        <v>1300</v>
      </c>
      <c r="AV1202" s="83">
        <f t="shared" ca="1" si="412"/>
        <v>-144</v>
      </c>
      <c r="AW1202" s="83">
        <f t="shared" ca="1" si="413"/>
        <v>-140</v>
      </c>
      <c r="AX1202" s="83">
        <f t="shared" ca="1" si="404"/>
        <v>360</v>
      </c>
      <c r="AY1202" s="83">
        <f t="shared" ca="1" si="405"/>
        <v>350</v>
      </c>
      <c r="AZ1202" s="83">
        <f t="shared" ca="1" si="406"/>
        <v>10</v>
      </c>
      <c r="BA1202" s="83">
        <f t="shared" ca="1" si="407"/>
        <v>353.38982836423867</v>
      </c>
      <c r="BB1202" s="83">
        <f t="shared" ca="1" si="408"/>
        <v>356.61017163576133</v>
      </c>
    </row>
    <row r="1203" spans="1:54" s="81" customFormat="1" x14ac:dyDescent="0.25">
      <c r="A1203" s="79">
        <v>1201</v>
      </c>
      <c r="B1203" s="80">
        <f t="shared" si="397"/>
        <v>20.016666666666666</v>
      </c>
      <c r="C1203" s="79">
        <v>44.6</v>
      </c>
      <c r="D1203" s="79" t="s">
        <v>8</v>
      </c>
      <c r="F1203" s="117"/>
      <c r="G1203" s="117"/>
      <c r="H1203" s="112">
        <f t="shared" si="398"/>
        <v>0</v>
      </c>
      <c r="I1203" s="121"/>
      <c r="J1203" s="92">
        <f t="shared" si="399"/>
        <v>0</v>
      </c>
      <c r="K1203" s="83"/>
      <c r="L1203" s="94">
        <v>1201</v>
      </c>
      <c r="M1203" s="114">
        <f t="shared" ca="1" si="395"/>
        <v>1354.1895130054136</v>
      </c>
      <c r="N1203" s="115">
        <f ca="1">AS1203</f>
        <v>-141.83241947978345</v>
      </c>
      <c r="O1203" s="83"/>
      <c r="P1203" s="102"/>
      <c r="Q1203" s="102"/>
      <c r="R1203" s="102"/>
      <c r="S1203" s="102"/>
      <c r="T1203" s="83"/>
      <c r="U1203" s="83"/>
      <c r="V1203" s="83"/>
      <c r="W1203" s="83"/>
      <c r="X1203" s="83"/>
      <c r="Y1203" s="83"/>
      <c r="Z1203" s="83"/>
      <c r="AA1203" s="83"/>
      <c r="AB1203" s="83"/>
      <c r="AC1203" s="83">
        <f t="shared" si="409"/>
        <v>0</v>
      </c>
      <c r="AD1203" s="83">
        <f t="shared" si="410"/>
        <v>0</v>
      </c>
      <c r="AE1203" s="83"/>
      <c r="AF1203" s="83">
        <f t="shared" si="400"/>
        <v>0</v>
      </c>
      <c r="AG1203" s="83">
        <f t="shared" si="401"/>
        <v>0</v>
      </c>
      <c r="AH1203" s="83"/>
      <c r="AI1203" s="83"/>
      <c r="AJ1203" s="83"/>
      <c r="AK1203" s="83"/>
      <c r="AL1203" s="83"/>
      <c r="AM1203" s="83"/>
      <c r="AN1203" s="83"/>
      <c r="AO1203" s="83"/>
      <c r="AP1203" s="83"/>
      <c r="AQ1203" s="83">
        <f t="shared" ca="1" si="402"/>
        <v>4</v>
      </c>
      <c r="AR1203" s="83">
        <f t="shared" ca="1" si="403"/>
        <v>-142.16758052021655</v>
      </c>
      <c r="AS1203" s="83">
        <f t="shared" ca="1" si="396"/>
        <v>-141.83241947978345</v>
      </c>
      <c r="AT1203" s="83" cm="1">
        <f t="array" aca="1" ref="AT1203" ca="1">_xlfn.LET(_xlpm.rozsah, $F$3:$F$10001,_xlpm.podminka, (_xlpm.rozsah&gt;M1203)*(ISNUMBER(_xlpm.rozsah)),_xlpm.indexy, IF(_xlpm.podminka, ROW(_xlpm.rozsah)-MIN(ROW(_xlpm.rozsah))+1),_xlpm.prvni, MIN(_xlpm.indexy),_xlpm.finalni, IF(_xlpm.prvni=1, 2, _xlpm.prvni),INDEX(_xlpm.rozsah, _xlpm.finalni))</f>
        <v>1400</v>
      </c>
      <c r="AU1203" s="83" cm="1">
        <f t="array" aca="1" ref="AU1203" ca="1">INDEX($F$3:$F$10001,MATCH(AT1203,$F$3:$F$10004,0)-1)</f>
        <v>1300</v>
      </c>
      <c r="AV1203" s="83">
        <f t="shared" ca="1" si="412"/>
        <v>-144</v>
      </c>
      <c r="AW1203" s="83">
        <f t="shared" ca="1" si="413"/>
        <v>-140</v>
      </c>
      <c r="AX1203" s="83">
        <f t="shared" ca="1" si="404"/>
        <v>360</v>
      </c>
      <c r="AY1203" s="83">
        <f t="shared" ca="1" si="405"/>
        <v>350</v>
      </c>
      <c r="AZ1203" s="83">
        <f t="shared" ca="1" si="406"/>
        <v>10</v>
      </c>
      <c r="BA1203" s="83">
        <f t="shared" ca="1" si="407"/>
        <v>354.58104869945862</v>
      </c>
      <c r="BB1203" s="83">
        <f t="shared" ca="1" si="408"/>
        <v>355.41895130054138</v>
      </c>
    </row>
    <row r="1204" spans="1:54" x14ac:dyDescent="0.25">
      <c r="A1204" s="58">
        <v>1202</v>
      </c>
      <c r="B1204" s="59">
        <f t="shared" si="397"/>
        <v>20.033333333333335</v>
      </c>
      <c r="C1204" s="58">
        <v>42.7</v>
      </c>
      <c r="D1204" s="58">
        <v>14.7</v>
      </c>
      <c r="F1204" s="117"/>
      <c r="G1204" s="117"/>
      <c r="H1204" s="112">
        <f t="shared" si="398"/>
        <v>0</v>
      </c>
      <c r="I1204" s="121"/>
      <c r="J1204" s="92">
        <f t="shared" si="399"/>
        <v>0</v>
      </c>
      <c r="L1204" s="94">
        <v>1202</v>
      </c>
      <c r="M1204" s="114">
        <f t="shared" ca="1" si="395"/>
        <v>1339.1007220926267</v>
      </c>
      <c r="N1204" s="115">
        <f t="shared" ref="N1204:N1214" ca="1" si="414">( IF(ISNUMBER(D1204), D1204,1)/100)*BB1204 - $T$23 + $T$21</f>
        <v>52.02478061476161</v>
      </c>
      <c r="P1204" s="102"/>
      <c r="Q1204" s="102"/>
      <c r="R1204" s="102"/>
      <c r="S1204" s="102"/>
      <c r="AC1204" s="83">
        <f t="shared" si="409"/>
        <v>0</v>
      </c>
      <c r="AD1204" s="83">
        <f t="shared" si="410"/>
        <v>0</v>
      </c>
      <c r="AF1204" s="83">
        <f t="shared" si="400"/>
        <v>0</v>
      </c>
      <c r="AG1204" s="83">
        <f t="shared" si="401"/>
        <v>0</v>
      </c>
      <c r="AQ1204" s="83">
        <f t="shared" ca="1" si="402"/>
        <v>4</v>
      </c>
      <c r="AR1204" s="83">
        <f t="shared" ca="1" si="403"/>
        <v>-141.56402888370508</v>
      </c>
      <c r="AS1204" s="83">
        <f t="shared" ca="1" si="396"/>
        <v>-142.43597111629492</v>
      </c>
      <c r="AT1204" s="83" cm="1">
        <f t="array" aca="1" ref="AT1204" ca="1">_xlfn.LET(_xlpm.rozsah, $F$3:$F$10001,_xlpm.podminka, (_xlpm.rozsah&gt;M1204)*(ISNUMBER(_xlpm.rozsah)),_xlpm.indexy, IF(_xlpm.podminka, ROW(_xlpm.rozsah)-MIN(ROW(_xlpm.rozsah))+1),_xlpm.prvni, MIN(_xlpm.indexy),_xlpm.finalni, IF(_xlpm.prvni=1, 2, _xlpm.prvni),INDEX(_xlpm.rozsah, _xlpm.finalni))</f>
        <v>1400</v>
      </c>
      <c r="AU1204" s="83" cm="1">
        <f t="array" aca="1" ref="AU1204" ca="1">INDEX($F$3:$F$10001,MATCH(AT1204,$F$3:$F$10004,0)-1)</f>
        <v>1300</v>
      </c>
      <c r="AV1204" s="83">
        <f t="shared" ca="1" si="412"/>
        <v>-144</v>
      </c>
      <c r="AW1204" s="83">
        <f t="shared" ca="1" si="413"/>
        <v>-140</v>
      </c>
      <c r="AX1204" s="83">
        <f t="shared" ca="1" si="404"/>
        <v>360</v>
      </c>
      <c r="AY1204" s="83">
        <f t="shared" ca="1" si="405"/>
        <v>350</v>
      </c>
      <c r="AZ1204" s="83">
        <f t="shared" ca="1" si="406"/>
        <v>10</v>
      </c>
      <c r="BA1204" s="83">
        <f t="shared" ca="1" si="407"/>
        <v>356.08992779073731</v>
      </c>
      <c r="BB1204" s="83">
        <f t="shared" ca="1" si="408"/>
        <v>353.91007220926269</v>
      </c>
    </row>
    <row r="1205" spans="1:54" x14ac:dyDescent="0.25">
      <c r="A1205" s="58">
        <v>1203</v>
      </c>
      <c r="B1205" s="59">
        <f t="shared" si="397"/>
        <v>20.05</v>
      </c>
      <c r="C1205" s="58">
        <v>42.9</v>
      </c>
      <c r="D1205" s="58">
        <v>7.3</v>
      </c>
      <c r="F1205" s="117"/>
      <c r="G1205" s="117"/>
      <c r="H1205" s="112">
        <f t="shared" si="398"/>
        <v>0</v>
      </c>
      <c r="I1205" s="121"/>
      <c r="J1205" s="92">
        <f t="shared" si="399"/>
        <v>0</v>
      </c>
      <c r="L1205" s="94">
        <v>1203</v>
      </c>
      <c r="M1205" s="114">
        <f t="shared" ca="1" si="395"/>
        <v>1340.6890158729202</v>
      </c>
      <c r="N1205" s="115">
        <f t="shared" ca="1" si="414"/>
        <v>25.847029815872318</v>
      </c>
      <c r="P1205" s="102"/>
      <c r="Q1205" s="102"/>
      <c r="R1205" s="102"/>
      <c r="S1205" s="102"/>
      <c r="AC1205" s="83">
        <f t="shared" si="409"/>
        <v>0</v>
      </c>
      <c r="AD1205" s="83">
        <f t="shared" si="410"/>
        <v>0</v>
      </c>
      <c r="AF1205" s="83">
        <f t="shared" si="400"/>
        <v>0</v>
      </c>
      <c r="AG1205" s="83">
        <f t="shared" si="401"/>
        <v>0</v>
      </c>
      <c r="AQ1205" s="83">
        <f t="shared" ca="1" si="402"/>
        <v>4</v>
      </c>
      <c r="AR1205" s="83">
        <f t="shared" ca="1" si="403"/>
        <v>-141.62756063491682</v>
      </c>
      <c r="AS1205" s="83">
        <f t="shared" ca="1" si="396"/>
        <v>-142.37243936508318</v>
      </c>
      <c r="AT1205" s="83" cm="1">
        <f t="array" aca="1" ref="AT1205" ca="1">_xlfn.LET(_xlpm.rozsah, $F$3:$F$10001,_xlpm.podminka, (_xlpm.rozsah&gt;M1205)*(ISNUMBER(_xlpm.rozsah)),_xlpm.indexy, IF(_xlpm.podminka, ROW(_xlpm.rozsah)-MIN(ROW(_xlpm.rozsah))+1),_xlpm.prvni, MIN(_xlpm.indexy),_xlpm.finalni, IF(_xlpm.prvni=1, 2, _xlpm.prvni),INDEX(_xlpm.rozsah, _xlpm.finalni))</f>
        <v>1400</v>
      </c>
      <c r="AU1205" s="83" cm="1">
        <f t="array" aca="1" ref="AU1205" ca="1">INDEX($F$3:$F$10001,MATCH(AT1205,$F$3:$F$10004,0)-1)</f>
        <v>1300</v>
      </c>
      <c r="AV1205" s="83">
        <f t="shared" ca="1" si="412"/>
        <v>-144</v>
      </c>
      <c r="AW1205" s="83">
        <f t="shared" ca="1" si="413"/>
        <v>-140</v>
      </c>
      <c r="AX1205" s="83">
        <f t="shared" ca="1" si="404"/>
        <v>360</v>
      </c>
      <c r="AY1205" s="83">
        <f t="shared" ca="1" si="405"/>
        <v>350</v>
      </c>
      <c r="AZ1205" s="83">
        <f t="shared" ca="1" si="406"/>
        <v>10</v>
      </c>
      <c r="BA1205" s="83">
        <f t="shared" ca="1" si="407"/>
        <v>355.93109841270797</v>
      </c>
      <c r="BB1205" s="83">
        <f t="shared" ca="1" si="408"/>
        <v>354.06890158729203</v>
      </c>
    </row>
    <row r="1206" spans="1:54" x14ac:dyDescent="0.25">
      <c r="A1206" s="58">
        <v>1204</v>
      </c>
      <c r="B1206" s="59">
        <f t="shared" si="397"/>
        <v>20.066666666666666</v>
      </c>
      <c r="C1206" s="58">
        <v>36.1</v>
      </c>
      <c r="D1206" s="58">
        <v>0</v>
      </c>
      <c r="F1206" s="117"/>
      <c r="G1206" s="117"/>
      <c r="H1206" s="112">
        <f t="shared" si="398"/>
        <v>0</v>
      </c>
      <c r="I1206" s="121"/>
      <c r="J1206" s="92">
        <f t="shared" si="399"/>
        <v>0</v>
      </c>
      <c r="L1206" s="94">
        <v>1204</v>
      </c>
      <c r="M1206" s="114">
        <f t="shared" ca="1" si="395"/>
        <v>1286.6870273429467</v>
      </c>
      <c r="N1206" s="115">
        <f t="shared" ca="1" si="414"/>
        <v>0</v>
      </c>
      <c r="P1206" s="102"/>
      <c r="Q1206" s="102"/>
      <c r="R1206" s="102"/>
      <c r="S1206" s="102"/>
      <c r="AC1206" s="83">
        <f t="shared" si="409"/>
        <v>0</v>
      </c>
      <c r="AD1206" s="83">
        <f t="shared" si="410"/>
        <v>0</v>
      </c>
      <c r="AF1206" s="83">
        <f t="shared" si="400"/>
        <v>0</v>
      </c>
      <c r="AG1206" s="83">
        <f t="shared" si="401"/>
        <v>0</v>
      </c>
      <c r="AQ1206" s="83">
        <f t="shared" ca="1" si="402"/>
        <v>12</v>
      </c>
      <c r="AR1206" s="83">
        <f t="shared" ca="1" si="403"/>
        <v>-138.40244328115361</v>
      </c>
      <c r="AS1206" s="83">
        <f t="shared" ca="1" si="396"/>
        <v>-129.59755671884639</v>
      </c>
      <c r="AT1206" s="83" cm="1">
        <f t="array" aca="1" ref="AT1206" ca="1">_xlfn.LET(_xlpm.rozsah, $F$3:$F$10001,_xlpm.podminka, (_xlpm.rozsah&gt;M1206)*(ISNUMBER(_xlpm.rozsah)),_xlpm.indexy, IF(_xlpm.podminka, ROW(_xlpm.rozsah)-MIN(ROW(_xlpm.rozsah))+1),_xlpm.prvni, MIN(_xlpm.indexy),_xlpm.finalni, IF(_xlpm.prvni=1, 2, _xlpm.prvni),INDEX(_xlpm.rozsah, _xlpm.finalni))</f>
        <v>1300</v>
      </c>
      <c r="AU1206" s="83" cm="1">
        <f t="array" aca="1" ref="AU1206" ca="1">INDEX($F$3:$F$10001,MATCH(AT1206,$F$3:$F$10004,0)-1)</f>
        <v>1200</v>
      </c>
      <c r="AV1206" s="83">
        <f t="shared" ca="1" si="412"/>
        <v>-140</v>
      </c>
      <c r="AW1206" s="83">
        <f t="shared" ca="1" si="413"/>
        <v>-128</v>
      </c>
      <c r="AX1206" s="83">
        <f t="shared" ca="1" si="404"/>
        <v>350</v>
      </c>
      <c r="AY1206" s="83">
        <f t="shared" ca="1" si="405"/>
        <v>320</v>
      </c>
      <c r="AZ1206" s="83">
        <f t="shared" ca="1" si="406"/>
        <v>30</v>
      </c>
      <c r="BA1206" s="83">
        <f t="shared" ca="1" si="407"/>
        <v>323.99389179711596</v>
      </c>
      <c r="BB1206" s="83">
        <f t="shared" ca="1" si="408"/>
        <v>346.00610820288404</v>
      </c>
    </row>
    <row r="1207" spans="1:54" x14ac:dyDescent="0.25">
      <c r="A1207" s="58">
        <v>1205</v>
      </c>
      <c r="B1207" s="59">
        <f t="shared" si="397"/>
        <v>20.083333333333332</v>
      </c>
      <c r="C1207" s="58">
        <v>29.3</v>
      </c>
      <c r="D1207" s="58">
        <v>15</v>
      </c>
      <c r="F1207" s="117"/>
      <c r="G1207" s="117"/>
      <c r="H1207" s="112">
        <f t="shared" si="398"/>
        <v>0</v>
      </c>
      <c r="I1207" s="121"/>
      <c r="J1207" s="92">
        <f t="shared" si="399"/>
        <v>0</v>
      </c>
      <c r="L1207" s="94">
        <v>1205</v>
      </c>
      <c r="M1207" s="114">
        <f t="shared" ca="1" si="395"/>
        <v>1232.6850388129735</v>
      </c>
      <c r="N1207" s="115">
        <f t="shared" ca="1" si="414"/>
        <v>49.470826746583803</v>
      </c>
      <c r="P1207" s="102"/>
      <c r="Q1207" s="102"/>
      <c r="R1207" s="102"/>
      <c r="S1207" s="102"/>
      <c r="AC1207" s="83">
        <f t="shared" si="409"/>
        <v>0</v>
      </c>
      <c r="AD1207" s="83">
        <f t="shared" si="410"/>
        <v>0</v>
      </c>
      <c r="AF1207" s="83">
        <f t="shared" si="400"/>
        <v>0</v>
      </c>
      <c r="AG1207" s="83">
        <f t="shared" si="401"/>
        <v>0</v>
      </c>
      <c r="AQ1207" s="83">
        <f t="shared" ca="1" si="402"/>
        <v>12</v>
      </c>
      <c r="AR1207" s="83">
        <f t="shared" ca="1" si="403"/>
        <v>-131.92220465755682</v>
      </c>
      <c r="AS1207" s="83">
        <f t="shared" ca="1" si="396"/>
        <v>-136.07779534244318</v>
      </c>
      <c r="AT1207" s="83" cm="1">
        <f t="array" aca="1" ref="AT1207" ca="1">_xlfn.LET(_xlpm.rozsah, $F$3:$F$10001,_xlpm.podminka, (_xlpm.rozsah&gt;M1207)*(ISNUMBER(_xlpm.rozsah)),_xlpm.indexy, IF(_xlpm.podminka, ROW(_xlpm.rozsah)-MIN(ROW(_xlpm.rozsah))+1),_xlpm.prvni, MIN(_xlpm.indexy),_xlpm.finalni, IF(_xlpm.prvni=1, 2, _xlpm.prvni),INDEX(_xlpm.rozsah, _xlpm.finalni))</f>
        <v>1300</v>
      </c>
      <c r="AU1207" s="83" cm="1">
        <f t="array" aca="1" ref="AU1207" ca="1">INDEX($F$3:$F$10001,MATCH(AT1207,$F$3:$F$10004,0)-1)</f>
        <v>1200</v>
      </c>
      <c r="AV1207" s="83">
        <f t="shared" ca="1" si="412"/>
        <v>-140</v>
      </c>
      <c r="AW1207" s="83">
        <f t="shared" ca="1" si="413"/>
        <v>-128</v>
      </c>
      <c r="AX1207" s="83">
        <f t="shared" ca="1" si="404"/>
        <v>350</v>
      </c>
      <c r="AY1207" s="83">
        <f t="shared" ca="1" si="405"/>
        <v>320</v>
      </c>
      <c r="AZ1207" s="83">
        <f t="shared" ca="1" si="406"/>
        <v>30</v>
      </c>
      <c r="BA1207" s="83">
        <f t="shared" ca="1" si="407"/>
        <v>340.19448835610797</v>
      </c>
      <c r="BB1207" s="83">
        <f t="shared" ca="1" si="408"/>
        <v>329.80551164389203</v>
      </c>
    </row>
    <row r="1208" spans="1:54" x14ac:dyDescent="0.25">
      <c r="A1208" s="58">
        <v>1206</v>
      </c>
      <c r="B1208" s="59">
        <f t="shared" si="397"/>
        <v>20.100000000000001</v>
      </c>
      <c r="C1208" s="58">
        <v>43.8</v>
      </c>
      <c r="D1208" s="58">
        <v>22.6</v>
      </c>
      <c r="F1208" s="117"/>
      <c r="G1208" s="117"/>
      <c r="H1208" s="112">
        <f t="shared" si="398"/>
        <v>0</v>
      </c>
      <c r="I1208" s="121"/>
      <c r="J1208" s="92">
        <f t="shared" si="399"/>
        <v>0</v>
      </c>
      <c r="L1208" s="94">
        <v>1206</v>
      </c>
      <c r="M1208" s="114">
        <f t="shared" ca="1" si="395"/>
        <v>1347.83633788424</v>
      </c>
      <c r="N1208" s="115">
        <f t="shared" ca="1" si="414"/>
        <v>80.181101236183835</v>
      </c>
      <c r="P1208" s="102"/>
      <c r="Q1208" s="102"/>
      <c r="R1208" s="102"/>
      <c r="S1208" s="102"/>
      <c r="AC1208" s="83">
        <f t="shared" si="409"/>
        <v>0</v>
      </c>
      <c r="AD1208" s="83">
        <f t="shared" si="410"/>
        <v>0</v>
      </c>
      <c r="AF1208" s="83">
        <f t="shared" si="400"/>
        <v>0</v>
      </c>
      <c r="AG1208" s="83">
        <f t="shared" si="401"/>
        <v>0</v>
      </c>
      <c r="AQ1208" s="83">
        <f t="shared" ca="1" si="402"/>
        <v>4</v>
      </c>
      <c r="AR1208" s="83">
        <f t="shared" ca="1" si="403"/>
        <v>-141.91345351536961</v>
      </c>
      <c r="AS1208" s="83">
        <f t="shared" ca="1" si="396"/>
        <v>-142.08654648463039</v>
      </c>
      <c r="AT1208" s="83" cm="1">
        <f t="array" aca="1" ref="AT1208" ca="1">_xlfn.LET(_xlpm.rozsah, $F$3:$F$10001,_xlpm.podminka, (_xlpm.rozsah&gt;M1208)*(ISNUMBER(_xlpm.rozsah)),_xlpm.indexy, IF(_xlpm.podminka, ROW(_xlpm.rozsah)-MIN(ROW(_xlpm.rozsah))+1),_xlpm.prvni, MIN(_xlpm.indexy),_xlpm.finalni, IF(_xlpm.prvni=1, 2, _xlpm.prvni),INDEX(_xlpm.rozsah, _xlpm.finalni))</f>
        <v>1400</v>
      </c>
      <c r="AU1208" s="83" cm="1">
        <f t="array" aca="1" ref="AU1208" ca="1">INDEX($F$3:$F$10001,MATCH(AT1208,$F$3:$F$10004,0)-1)</f>
        <v>1300</v>
      </c>
      <c r="AV1208" s="83">
        <f t="shared" ca="1" si="412"/>
        <v>-144</v>
      </c>
      <c r="AW1208" s="83">
        <f t="shared" ca="1" si="413"/>
        <v>-140</v>
      </c>
      <c r="AX1208" s="83">
        <f t="shared" ca="1" si="404"/>
        <v>360</v>
      </c>
      <c r="AY1208" s="83">
        <f t="shared" ca="1" si="405"/>
        <v>350</v>
      </c>
      <c r="AZ1208" s="83">
        <f t="shared" ca="1" si="406"/>
        <v>10</v>
      </c>
      <c r="BA1208" s="83">
        <f t="shared" ca="1" si="407"/>
        <v>355.21636621157597</v>
      </c>
      <c r="BB1208" s="83">
        <f t="shared" ca="1" si="408"/>
        <v>354.78363378842403</v>
      </c>
    </row>
    <row r="1209" spans="1:54" x14ac:dyDescent="0.25">
      <c r="A1209" s="58">
        <v>1207</v>
      </c>
      <c r="B1209" s="59">
        <f t="shared" si="397"/>
        <v>20.116666666666667</v>
      </c>
      <c r="C1209" s="58">
        <v>54.9</v>
      </c>
      <c r="D1209" s="58">
        <v>9.9</v>
      </c>
      <c r="F1209" s="117"/>
      <c r="G1209" s="117"/>
      <c r="H1209" s="112">
        <f t="shared" si="398"/>
        <v>0</v>
      </c>
      <c r="I1209" s="121"/>
      <c r="J1209" s="92">
        <f t="shared" si="399"/>
        <v>0</v>
      </c>
      <c r="L1209" s="94">
        <v>1207</v>
      </c>
      <c r="M1209" s="114">
        <f t="shared" ca="1" si="395"/>
        <v>1435.9866426905201</v>
      </c>
      <c r="N1209" s="115">
        <f t="shared" ca="1" si="414"/>
        <v>35.64</v>
      </c>
      <c r="P1209" s="102"/>
      <c r="Q1209" s="102"/>
      <c r="R1209" s="102"/>
      <c r="S1209" s="102"/>
      <c r="AC1209" s="83">
        <f t="shared" si="409"/>
        <v>0</v>
      </c>
      <c r="AD1209" s="83">
        <f t="shared" si="410"/>
        <v>0</v>
      </c>
      <c r="AF1209" s="83">
        <f t="shared" si="400"/>
        <v>0</v>
      </c>
      <c r="AG1209" s="83">
        <f t="shared" si="401"/>
        <v>0</v>
      </c>
      <c r="AQ1209" s="83">
        <f t="shared" ca="1" si="402"/>
        <v>0</v>
      </c>
      <c r="AR1209" s="83">
        <f t="shared" ca="1" si="403"/>
        <v>-144</v>
      </c>
      <c r="AS1209" s="83">
        <f t="shared" ca="1" si="396"/>
        <v>-144</v>
      </c>
      <c r="AT1209" s="83" cm="1">
        <f t="array" aca="1" ref="AT1209" ca="1">_xlfn.LET(_xlpm.rozsah, $F$3:$F$10001,_xlpm.podminka, (_xlpm.rozsah&gt;M1209)*(ISNUMBER(_xlpm.rozsah)),_xlpm.indexy, IF(_xlpm.podminka, ROW(_xlpm.rozsah)-MIN(ROW(_xlpm.rozsah))+1),_xlpm.prvni, MIN(_xlpm.indexy),_xlpm.finalni, IF(_xlpm.prvni=1, 2, _xlpm.prvni),INDEX(_xlpm.rozsah, _xlpm.finalni))</f>
        <v>1500</v>
      </c>
      <c r="AU1209" s="83" cm="1">
        <f t="array" aca="1" ref="AU1209" ca="1">INDEX($F$3:$F$10001,MATCH(AT1209,$F$3:$F$10004,0)-1)</f>
        <v>1400</v>
      </c>
      <c r="AV1209" s="83">
        <f t="shared" ca="1" si="412"/>
        <v>-144</v>
      </c>
      <c r="AW1209" s="83">
        <f t="shared" ca="1" si="413"/>
        <v>-144</v>
      </c>
      <c r="AX1209" s="83">
        <f t="shared" ca="1" si="404"/>
        <v>360</v>
      </c>
      <c r="AY1209" s="83">
        <f t="shared" ca="1" si="405"/>
        <v>360</v>
      </c>
      <c r="AZ1209" s="83">
        <f t="shared" ca="1" si="406"/>
        <v>0</v>
      </c>
      <c r="BA1209" s="83">
        <f t="shared" ca="1" si="407"/>
        <v>360</v>
      </c>
      <c r="BB1209" s="83">
        <f t="shared" ca="1" si="408"/>
        <v>360</v>
      </c>
    </row>
    <row r="1210" spans="1:54" x14ac:dyDescent="0.25">
      <c r="A1210" s="58">
        <v>1208</v>
      </c>
      <c r="B1210" s="59">
        <f t="shared" si="397"/>
        <v>20.133333333333333</v>
      </c>
      <c r="C1210" s="58">
        <v>44.9</v>
      </c>
      <c r="D1210" s="58">
        <v>0</v>
      </c>
      <c r="F1210" s="117"/>
      <c r="G1210" s="117"/>
      <c r="H1210" s="112">
        <f t="shared" si="398"/>
        <v>0</v>
      </c>
      <c r="I1210" s="121"/>
      <c r="J1210" s="92">
        <f t="shared" si="399"/>
        <v>0</v>
      </c>
      <c r="L1210" s="94">
        <v>1208</v>
      </c>
      <c r="M1210" s="114">
        <f t="shared" ca="1" si="395"/>
        <v>1356.5719536758534</v>
      </c>
      <c r="N1210" s="115">
        <f t="shared" ca="1" si="414"/>
        <v>0</v>
      </c>
      <c r="P1210" s="102"/>
      <c r="Q1210" s="102"/>
      <c r="R1210" s="102"/>
      <c r="S1210" s="102"/>
      <c r="AC1210" s="83">
        <f t="shared" si="409"/>
        <v>0</v>
      </c>
      <c r="AD1210" s="83">
        <f t="shared" si="410"/>
        <v>0</v>
      </c>
      <c r="AF1210" s="83">
        <f t="shared" si="400"/>
        <v>0</v>
      </c>
      <c r="AG1210" s="83">
        <f t="shared" si="401"/>
        <v>0</v>
      </c>
      <c r="AQ1210" s="83">
        <f t="shared" ca="1" si="402"/>
        <v>4</v>
      </c>
      <c r="AR1210" s="83">
        <f t="shared" ca="1" si="403"/>
        <v>-142.26287814703414</v>
      </c>
      <c r="AS1210" s="83">
        <f t="shared" ca="1" si="396"/>
        <v>-141.73712185296586</v>
      </c>
      <c r="AT1210" s="83" cm="1">
        <f t="array" aca="1" ref="AT1210" ca="1">_xlfn.LET(_xlpm.rozsah, $F$3:$F$10001,_xlpm.podminka, (_xlpm.rozsah&gt;M1210)*(ISNUMBER(_xlpm.rozsah)),_xlpm.indexy, IF(_xlpm.podminka, ROW(_xlpm.rozsah)-MIN(ROW(_xlpm.rozsah))+1),_xlpm.prvni, MIN(_xlpm.indexy),_xlpm.finalni, IF(_xlpm.prvni=1, 2, _xlpm.prvni),INDEX(_xlpm.rozsah, _xlpm.finalni))</f>
        <v>1400</v>
      </c>
      <c r="AU1210" s="83" cm="1">
        <f t="array" aca="1" ref="AU1210" ca="1">INDEX($F$3:$F$10001,MATCH(AT1210,$F$3:$F$10004,0)-1)</f>
        <v>1300</v>
      </c>
      <c r="AV1210" s="83">
        <f t="shared" ca="1" si="412"/>
        <v>-144</v>
      </c>
      <c r="AW1210" s="83">
        <f t="shared" ca="1" si="413"/>
        <v>-140</v>
      </c>
      <c r="AX1210" s="83">
        <f t="shared" ca="1" si="404"/>
        <v>360</v>
      </c>
      <c r="AY1210" s="83">
        <f t="shared" ca="1" si="405"/>
        <v>350</v>
      </c>
      <c r="AZ1210" s="83">
        <f t="shared" ca="1" si="406"/>
        <v>10</v>
      </c>
      <c r="BA1210" s="83">
        <f t="shared" ca="1" si="407"/>
        <v>354.34280463241464</v>
      </c>
      <c r="BB1210" s="83">
        <f t="shared" ca="1" si="408"/>
        <v>355.65719536758536</v>
      </c>
    </row>
    <row r="1211" spans="1:54" x14ac:dyDescent="0.25">
      <c r="A1211" s="58">
        <v>1209</v>
      </c>
      <c r="B1211" s="59">
        <f t="shared" si="397"/>
        <v>20.149999999999999</v>
      </c>
      <c r="C1211" s="58">
        <v>34.9</v>
      </c>
      <c r="D1211" s="58">
        <v>47.4</v>
      </c>
      <c r="F1211" s="117"/>
      <c r="G1211" s="117"/>
      <c r="H1211" s="112">
        <f t="shared" si="398"/>
        <v>0</v>
      </c>
      <c r="I1211" s="121"/>
      <c r="J1211" s="92">
        <f t="shared" si="399"/>
        <v>0</v>
      </c>
      <c r="L1211" s="94">
        <v>1209</v>
      </c>
      <c r="M1211" s="114">
        <f t="shared" ca="1" si="395"/>
        <v>1277.1572646611867</v>
      </c>
      <c r="N1211" s="115">
        <f t="shared" ca="1" si="414"/>
        <v>162.65176303482073</v>
      </c>
      <c r="P1211" s="102"/>
      <c r="Q1211" s="102"/>
      <c r="R1211" s="102"/>
      <c r="S1211" s="102"/>
      <c r="AC1211" s="83">
        <f t="shared" si="409"/>
        <v>0</v>
      </c>
      <c r="AD1211" s="83">
        <f t="shared" si="410"/>
        <v>0</v>
      </c>
      <c r="AF1211" s="83">
        <f t="shared" si="400"/>
        <v>0</v>
      </c>
      <c r="AG1211" s="83">
        <f t="shared" si="401"/>
        <v>0</v>
      </c>
      <c r="AQ1211" s="83">
        <f t="shared" ca="1" si="402"/>
        <v>12</v>
      </c>
      <c r="AR1211" s="83">
        <f t="shared" ca="1" si="403"/>
        <v>-137.25887175934241</v>
      </c>
      <c r="AS1211" s="83">
        <f t="shared" ca="1" si="396"/>
        <v>-130.74112824065759</v>
      </c>
      <c r="AT1211" s="83" cm="1">
        <f t="array" aca="1" ref="AT1211" ca="1">_xlfn.LET(_xlpm.rozsah, $F$3:$F$10001,_xlpm.podminka, (_xlpm.rozsah&gt;M1211)*(ISNUMBER(_xlpm.rozsah)),_xlpm.indexy, IF(_xlpm.podminka, ROW(_xlpm.rozsah)-MIN(ROW(_xlpm.rozsah))+1),_xlpm.prvni, MIN(_xlpm.indexy),_xlpm.finalni, IF(_xlpm.prvni=1, 2, _xlpm.prvni),INDEX(_xlpm.rozsah, _xlpm.finalni))</f>
        <v>1300</v>
      </c>
      <c r="AU1211" s="83" cm="1">
        <f t="array" aca="1" ref="AU1211" ca="1">INDEX($F$3:$F$10001,MATCH(AT1211,$F$3:$F$10004,0)-1)</f>
        <v>1200</v>
      </c>
      <c r="AV1211" s="83">
        <f t="shared" ca="1" si="412"/>
        <v>-140</v>
      </c>
      <c r="AW1211" s="83">
        <f t="shared" ca="1" si="413"/>
        <v>-128</v>
      </c>
      <c r="AX1211" s="83">
        <f t="shared" ca="1" si="404"/>
        <v>350</v>
      </c>
      <c r="AY1211" s="83">
        <f t="shared" ca="1" si="405"/>
        <v>320</v>
      </c>
      <c r="AZ1211" s="83">
        <f t="shared" ca="1" si="406"/>
        <v>30</v>
      </c>
      <c r="BA1211" s="83">
        <f t="shared" ca="1" si="407"/>
        <v>326.852820601644</v>
      </c>
      <c r="BB1211" s="83">
        <f t="shared" ca="1" si="408"/>
        <v>343.147179398356</v>
      </c>
    </row>
    <row r="1212" spans="1:54" x14ac:dyDescent="0.25">
      <c r="A1212" s="58">
        <v>1210</v>
      </c>
      <c r="B1212" s="59">
        <f t="shared" si="397"/>
        <v>20.166666666666668</v>
      </c>
      <c r="C1212" s="58">
        <v>42.7</v>
      </c>
      <c r="D1212" s="58">
        <v>82.7</v>
      </c>
      <c r="F1212" s="117"/>
      <c r="G1212" s="117"/>
      <c r="H1212" s="112">
        <f t="shared" si="398"/>
        <v>0</v>
      </c>
      <c r="I1212" s="121"/>
      <c r="J1212" s="92">
        <f t="shared" si="399"/>
        <v>0</v>
      </c>
      <c r="L1212" s="94">
        <v>1210</v>
      </c>
      <c r="M1212" s="114">
        <f t="shared" ca="1" si="395"/>
        <v>1339.1007220926267</v>
      </c>
      <c r="N1212" s="115">
        <f t="shared" ca="1" si="414"/>
        <v>292.68362971706028</v>
      </c>
      <c r="P1212" s="102"/>
      <c r="Q1212" s="102"/>
      <c r="R1212" s="102"/>
      <c r="S1212" s="102"/>
      <c r="AC1212" s="83">
        <f t="shared" si="409"/>
        <v>0</v>
      </c>
      <c r="AD1212" s="83">
        <f t="shared" si="410"/>
        <v>0</v>
      </c>
      <c r="AF1212" s="83">
        <f t="shared" si="400"/>
        <v>0</v>
      </c>
      <c r="AG1212" s="83">
        <f t="shared" si="401"/>
        <v>0</v>
      </c>
      <c r="AQ1212" s="83">
        <f t="shared" ca="1" si="402"/>
        <v>4</v>
      </c>
      <c r="AR1212" s="83">
        <f t="shared" ca="1" si="403"/>
        <v>-141.56402888370508</v>
      </c>
      <c r="AS1212" s="83">
        <f t="shared" ca="1" si="396"/>
        <v>-142.43597111629492</v>
      </c>
      <c r="AT1212" s="83" cm="1">
        <f t="array" aca="1" ref="AT1212" ca="1">_xlfn.LET(_xlpm.rozsah, $F$3:$F$10001,_xlpm.podminka, (_xlpm.rozsah&gt;M1212)*(ISNUMBER(_xlpm.rozsah)),_xlpm.indexy, IF(_xlpm.podminka, ROW(_xlpm.rozsah)-MIN(ROW(_xlpm.rozsah))+1),_xlpm.prvni, MIN(_xlpm.indexy),_xlpm.finalni, IF(_xlpm.prvni=1, 2, _xlpm.prvni),INDEX(_xlpm.rozsah, _xlpm.finalni))</f>
        <v>1400</v>
      </c>
      <c r="AU1212" s="83" cm="1">
        <f t="array" aca="1" ref="AU1212" ca="1">INDEX($F$3:$F$10001,MATCH(AT1212,$F$3:$F$10004,0)-1)</f>
        <v>1300</v>
      </c>
      <c r="AV1212" s="83">
        <f t="shared" ca="1" si="412"/>
        <v>-144</v>
      </c>
      <c r="AW1212" s="83">
        <f t="shared" ca="1" si="413"/>
        <v>-140</v>
      </c>
      <c r="AX1212" s="83">
        <f t="shared" ca="1" si="404"/>
        <v>360</v>
      </c>
      <c r="AY1212" s="83">
        <f t="shared" ca="1" si="405"/>
        <v>350</v>
      </c>
      <c r="AZ1212" s="83">
        <f t="shared" ca="1" si="406"/>
        <v>10</v>
      </c>
      <c r="BA1212" s="83">
        <f t="shared" ca="1" si="407"/>
        <v>356.08992779073731</v>
      </c>
      <c r="BB1212" s="83">
        <f t="shared" ca="1" si="408"/>
        <v>353.91007220926269</v>
      </c>
    </row>
    <row r="1213" spans="1:54" x14ac:dyDescent="0.25">
      <c r="A1213" s="58">
        <v>1211</v>
      </c>
      <c r="B1213" s="59">
        <f t="shared" si="397"/>
        <v>20.183333333333334</v>
      </c>
      <c r="C1213" s="58">
        <v>52</v>
      </c>
      <c r="D1213" s="58">
        <v>81.2</v>
      </c>
      <c r="F1213" s="117"/>
      <c r="G1213" s="117"/>
      <c r="H1213" s="112">
        <f t="shared" si="398"/>
        <v>0</v>
      </c>
      <c r="I1213" s="121"/>
      <c r="J1213" s="92">
        <f t="shared" si="399"/>
        <v>0</v>
      </c>
      <c r="L1213" s="94">
        <v>1211</v>
      </c>
      <c r="M1213" s="114">
        <f t="shared" ca="1" si="395"/>
        <v>1412.9563828762668</v>
      </c>
      <c r="N1213" s="115">
        <f t="shared" ca="1" si="414"/>
        <v>292.32</v>
      </c>
      <c r="P1213" s="102"/>
      <c r="Q1213" s="102"/>
      <c r="R1213" s="102"/>
      <c r="S1213" s="102"/>
      <c r="AC1213" s="83">
        <f t="shared" si="409"/>
        <v>0</v>
      </c>
      <c r="AD1213" s="83">
        <f t="shared" si="410"/>
        <v>0</v>
      </c>
      <c r="AF1213" s="83">
        <f t="shared" si="400"/>
        <v>0</v>
      </c>
      <c r="AG1213" s="83">
        <f t="shared" si="401"/>
        <v>0</v>
      </c>
      <c r="AQ1213" s="83">
        <f t="shared" ca="1" si="402"/>
        <v>0</v>
      </c>
      <c r="AR1213" s="83">
        <f t="shared" ca="1" si="403"/>
        <v>-144</v>
      </c>
      <c r="AS1213" s="83">
        <f t="shared" ca="1" si="396"/>
        <v>-144</v>
      </c>
      <c r="AT1213" s="83" cm="1">
        <f t="array" aca="1" ref="AT1213" ca="1">_xlfn.LET(_xlpm.rozsah, $F$3:$F$10001,_xlpm.podminka, (_xlpm.rozsah&gt;M1213)*(ISNUMBER(_xlpm.rozsah)),_xlpm.indexy, IF(_xlpm.podminka, ROW(_xlpm.rozsah)-MIN(ROW(_xlpm.rozsah))+1),_xlpm.prvni, MIN(_xlpm.indexy),_xlpm.finalni, IF(_xlpm.prvni=1, 2, _xlpm.prvni),INDEX(_xlpm.rozsah, _xlpm.finalni))</f>
        <v>1500</v>
      </c>
      <c r="AU1213" s="83" cm="1">
        <f t="array" aca="1" ref="AU1213" ca="1">INDEX($F$3:$F$10001,MATCH(AT1213,$F$3:$F$10004,0)-1)</f>
        <v>1400</v>
      </c>
      <c r="AV1213" s="83">
        <f t="shared" ca="1" si="412"/>
        <v>-144</v>
      </c>
      <c r="AW1213" s="83">
        <f t="shared" ca="1" si="413"/>
        <v>-144</v>
      </c>
      <c r="AX1213" s="83">
        <f t="shared" ca="1" si="404"/>
        <v>360</v>
      </c>
      <c r="AY1213" s="83">
        <f t="shared" ca="1" si="405"/>
        <v>360</v>
      </c>
      <c r="AZ1213" s="83">
        <f t="shared" ca="1" si="406"/>
        <v>0</v>
      </c>
      <c r="BA1213" s="83">
        <f t="shared" ca="1" si="407"/>
        <v>360</v>
      </c>
      <c r="BB1213" s="83">
        <f t="shared" ca="1" si="408"/>
        <v>360</v>
      </c>
    </row>
    <row r="1214" spans="1:54" x14ac:dyDescent="0.25">
      <c r="A1214" s="58">
        <v>1212</v>
      </c>
      <c r="B1214" s="59">
        <f t="shared" si="397"/>
        <v>20.2</v>
      </c>
      <c r="C1214" s="58">
        <v>61.8</v>
      </c>
      <c r="D1214" s="58">
        <v>82.7</v>
      </c>
      <c r="F1214" s="117"/>
      <c r="G1214" s="117"/>
      <c r="H1214" s="112">
        <f t="shared" si="398"/>
        <v>0</v>
      </c>
      <c r="I1214" s="121"/>
      <c r="J1214" s="92">
        <f t="shared" si="399"/>
        <v>0</v>
      </c>
      <c r="L1214" s="94">
        <v>1212</v>
      </c>
      <c r="M1214" s="114">
        <f t="shared" ca="1" si="395"/>
        <v>1490.7827781106403</v>
      </c>
      <c r="N1214" s="115">
        <f t="shared" ca="1" si="414"/>
        <v>297.72000000000003</v>
      </c>
      <c r="P1214" s="102"/>
      <c r="Q1214" s="102"/>
      <c r="R1214" s="102"/>
      <c r="S1214" s="102"/>
      <c r="AC1214" s="83">
        <f t="shared" si="409"/>
        <v>0</v>
      </c>
      <c r="AD1214" s="83">
        <f t="shared" si="410"/>
        <v>0</v>
      </c>
      <c r="AF1214" s="83">
        <f t="shared" si="400"/>
        <v>0</v>
      </c>
      <c r="AG1214" s="83">
        <f t="shared" si="401"/>
        <v>0</v>
      </c>
      <c r="AQ1214" s="83">
        <f t="shared" ca="1" si="402"/>
        <v>0</v>
      </c>
      <c r="AR1214" s="83">
        <f t="shared" ca="1" si="403"/>
        <v>-144</v>
      </c>
      <c r="AS1214" s="83">
        <f t="shared" ca="1" si="396"/>
        <v>-144</v>
      </c>
      <c r="AT1214" s="83" cm="1">
        <f t="array" aca="1" ref="AT1214" ca="1">_xlfn.LET(_xlpm.rozsah, $F$3:$F$10001,_xlpm.podminka, (_xlpm.rozsah&gt;M1214)*(ISNUMBER(_xlpm.rozsah)),_xlpm.indexy, IF(_xlpm.podminka, ROW(_xlpm.rozsah)-MIN(ROW(_xlpm.rozsah))+1),_xlpm.prvni, MIN(_xlpm.indexy),_xlpm.finalni, IF(_xlpm.prvni=1, 2, _xlpm.prvni),INDEX(_xlpm.rozsah, _xlpm.finalni))</f>
        <v>1500</v>
      </c>
      <c r="AU1214" s="83" cm="1">
        <f t="array" aca="1" ref="AU1214" ca="1">INDEX($F$3:$F$10001,MATCH(AT1214,$F$3:$F$10004,0)-1)</f>
        <v>1400</v>
      </c>
      <c r="AV1214" s="83">
        <f t="shared" ca="1" si="412"/>
        <v>-144</v>
      </c>
      <c r="AW1214" s="83">
        <f t="shared" ca="1" si="413"/>
        <v>-144</v>
      </c>
      <c r="AX1214" s="83">
        <f t="shared" ca="1" si="404"/>
        <v>360</v>
      </c>
      <c r="AY1214" s="83">
        <f t="shared" ca="1" si="405"/>
        <v>360</v>
      </c>
      <c r="AZ1214" s="83">
        <f t="shared" ca="1" si="406"/>
        <v>0</v>
      </c>
      <c r="BA1214" s="83">
        <f t="shared" ca="1" si="407"/>
        <v>360</v>
      </c>
      <c r="BB1214" s="83">
        <f t="shared" ca="1" si="408"/>
        <v>360</v>
      </c>
    </row>
    <row r="1215" spans="1:54" x14ac:dyDescent="0.25">
      <c r="A1215" s="58">
        <v>1213</v>
      </c>
      <c r="B1215" s="59">
        <f t="shared" si="397"/>
        <v>20.216666666666665</v>
      </c>
      <c r="C1215" s="58">
        <v>71.3</v>
      </c>
      <c r="D1215" s="58">
        <v>39.1</v>
      </c>
      <c r="F1215" s="117"/>
      <c r="G1215" s="117"/>
      <c r="H1215" s="112">
        <f t="shared" si="398"/>
        <v>0</v>
      </c>
      <c r="I1215" s="121"/>
      <c r="J1215" s="92">
        <f t="shared" si="399"/>
        <v>0</v>
      </c>
      <c r="L1215" s="94">
        <v>1213</v>
      </c>
      <c r="M1215" s="114">
        <f t="shared" ca="1" si="395"/>
        <v>1566.2267326745737</v>
      </c>
      <c r="N1215" s="115">
        <f ca="1">( IF(ISNUMBER(D1215), D1215,1)/100)*BA1215 - $T$23 + $T$21</f>
        <v>140.24210695048484</v>
      </c>
      <c r="P1215" s="102"/>
      <c r="Q1215" s="102"/>
      <c r="R1215" s="102"/>
      <c r="S1215" s="102"/>
      <c r="AC1215" s="83">
        <f t="shared" si="409"/>
        <v>0</v>
      </c>
      <c r="AD1215" s="83">
        <f t="shared" si="410"/>
        <v>0</v>
      </c>
      <c r="AF1215" s="83">
        <f t="shared" si="400"/>
        <v>0</v>
      </c>
      <c r="AG1215" s="83">
        <f t="shared" si="401"/>
        <v>0</v>
      </c>
      <c r="AQ1215" s="83">
        <f t="shared" ca="1" si="402"/>
        <v>-0.79999999999998295</v>
      </c>
      <c r="AR1215" s="83">
        <f t="shared" ca="1" si="403"/>
        <v>-143.72981386139659</v>
      </c>
      <c r="AS1215" s="83">
        <f t="shared" ca="1" si="396"/>
        <v>-143.47018613860342</v>
      </c>
      <c r="AT1215" s="83" cm="1">
        <f t="array" aca="1" ref="AT1215" ca="1">_xlfn.LET(_xlpm.rozsah, $F$3:$F$10001,_xlpm.podminka, (_xlpm.rozsah&gt;M1215)*(ISNUMBER(_xlpm.rozsah)),_xlpm.indexy, IF(_xlpm.podminka, ROW(_xlpm.rozsah)-MIN(ROW(_xlpm.rozsah))+1),_xlpm.prvni, MIN(_xlpm.indexy),_xlpm.finalni, IF(_xlpm.prvni=1, 2, _xlpm.prvni),INDEX(_xlpm.rozsah, _xlpm.finalni))</f>
        <v>1600</v>
      </c>
      <c r="AU1215" s="83" cm="1">
        <f t="array" aca="1" ref="AU1215" ca="1">INDEX($F$3:$F$10001,MATCH(AT1215,$F$3:$F$10004,0)-1)</f>
        <v>1500</v>
      </c>
      <c r="AV1215" s="83">
        <f t="shared" ca="1" si="412"/>
        <v>-143.20000000000002</v>
      </c>
      <c r="AW1215" s="83">
        <f t="shared" ca="1" si="413"/>
        <v>-144</v>
      </c>
      <c r="AX1215" s="83">
        <f t="shared" ca="1" si="404"/>
        <v>358</v>
      </c>
      <c r="AY1215" s="83">
        <f t="shared" ca="1" si="405"/>
        <v>360</v>
      </c>
      <c r="AZ1215" s="83">
        <f t="shared" ca="1" si="406"/>
        <v>-2</v>
      </c>
      <c r="BA1215" s="83">
        <f t="shared" ca="1" si="407"/>
        <v>358.67546534650853</v>
      </c>
      <c r="BB1215" s="83">
        <f t="shared" ca="1" si="408"/>
        <v>359.32453465349147</v>
      </c>
    </row>
    <row r="1216" spans="1:54" x14ac:dyDescent="0.25">
      <c r="A1216" s="58">
        <v>1214</v>
      </c>
      <c r="B1216" s="59">
        <f t="shared" si="397"/>
        <v>20.233333333333334</v>
      </c>
      <c r="C1216" s="58">
        <v>58.1</v>
      </c>
      <c r="D1216" s="58">
        <v>0</v>
      </c>
      <c r="F1216" s="117"/>
      <c r="G1216" s="117"/>
      <c r="H1216" s="112">
        <f t="shared" si="398"/>
        <v>0</v>
      </c>
      <c r="I1216" s="121"/>
      <c r="J1216" s="92">
        <f t="shared" si="399"/>
        <v>0</v>
      </c>
      <c r="L1216" s="94">
        <v>1214</v>
      </c>
      <c r="M1216" s="114">
        <f t="shared" ca="1" si="395"/>
        <v>1461.3993431752135</v>
      </c>
      <c r="N1216" s="115">
        <f t="shared" ref="N1216:N1226" ca="1" si="415">( IF(ISNUMBER(D1216), D1216,1)/100)*BB1216 - $T$23 + $T$21</f>
        <v>0</v>
      </c>
      <c r="P1216" s="102"/>
      <c r="Q1216" s="102"/>
      <c r="R1216" s="102"/>
      <c r="S1216" s="102"/>
      <c r="AC1216" s="83">
        <f t="shared" si="409"/>
        <v>0</v>
      </c>
      <c r="AD1216" s="83">
        <f t="shared" si="410"/>
        <v>0</v>
      </c>
      <c r="AF1216" s="83">
        <f t="shared" si="400"/>
        <v>0</v>
      </c>
      <c r="AG1216" s="83">
        <f t="shared" si="401"/>
        <v>0</v>
      </c>
      <c r="AQ1216" s="83">
        <f t="shared" ca="1" si="402"/>
        <v>0</v>
      </c>
      <c r="AR1216" s="83">
        <f t="shared" ca="1" si="403"/>
        <v>-144</v>
      </c>
      <c r="AS1216" s="83">
        <f t="shared" ca="1" si="396"/>
        <v>-144</v>
      </c>
      <c r="AT1216" s="83" cm="1">
        <f t="array" aca="1" ref="AT1216" ca="1">_xlfn.LET(_xlpm.rozsah, $F$3:$F$10001,_xlpm.podminka, (_xlpm.rozsah&gt;M1216)*(ISNUMBER(_xlpm.rozsah)),_xlpm.indexy, IF(_xlpm.podminka, ROW(_xlpm.rozsah)-MIN(ROW(_xlpm.rozsah))+1),_xlpm.prvni, MIN(_xlpm.indexy),_xlpm.finalni, IF(_xlpm.prvni=1, 2, _xlpm.prvni),INDEX(_xlpm.rozsah, _xlpm.finalni))</f>
        <v>1500</v>
      </c>
      <c r="AU1216" s="83" cm="1">
        <f t="array" aca="1" ref="AU1216" ca="1">INDEX($F$3:$F$10001,MATCH(AT1216,$F$3:$F$10004,0)-1)</f>
        <v>1400</v>
      </c>
      <c r="AV1216" s="83">
        <f t="shared" ca="1" si="412"/>
        <v>-144</v>
      </c>
      <c r="AW1216" s="83">
        <f t="shared" ca="1" si="413"/>
        <v>-144</v>
      </c>
      <c r="AX1216" s="83">
        <f t="shared" ca="1" si="404"/>
        <v>360</v>
      </c>
      <c r="AY1216" s="83">
        <f t="shared" ca="1" si="405"/>
        <v>360</v>
      </c>
      <c r="AZ1216" s="83">
        <f t="shared" ca="1" si="406"/>
        <v>0</v>
      </c>
      <c r="BA1216" s="83">
        <f t="shared" ca="1" si="407"/>
        <v>360</v>
      </c>
      <c r="BB1216" s="83">
        <f t="shared" ca="1" si="408"/>
        <v>360</v>
      </c>
    </row>
    <row r="1217" spans="1:54" x14ac:dyDescent="0.25">
      <c r="A1217" s="58">
        <v>1215</v>
      </c>
      <c r="B1217" s="59">
        <f t="shared" si="397"/>
        <v>20.25</v>
      </c>
      <c r="C1217" s="58">
        <v>44.9</v>
      </c>
      <c r="D1217" s="58">
        <v>42.5</v>
      </c>
      <c r="F1217" s="117"/>
      <c r="G1217" s="117"/>
      <c r="H1217" s="112">
        <f t="shared" si="398"/>
        <v>0</v>
      </c>
      <c r="I1217" s="121"/>
      <c r="J1217" s="92">
        <f t="shared" si="399"/>
        <v>0</v>
      </c>
      <c r="L1217" s="94">
        <v>1215</v>
      </c>
      <c r="M1217" s="114">
        <f t="shared" ca="1" si="395"/>
        <v>1356.5719536758534</v>
      </c>
      <c r="N1217" s="115">
        <f t="shared" ca="1" si="415"/>
        <v>151.15430803122376</v>
      </c>
      <c r="P1217" s="102"/>
      <c r="Q1217" s="102"/>
      <c r="R1217" s="102"/>
      <c r="S1217" s="102"/>
      <c r="AC1217" s="83">
        <f t="shared" si="409"/>
        <v>0</v>
      </c>
      <c r="AD1217" s="83">
        <f t="shared" si="410"/>
        <v>0</v>
      </c>
      <c r="AF1217" s="83">
        <f t="shared" si="400"/>
        <v>0</v>
      </c>
      <c r="AG1217" s="83">
        <f t="shared" si="401"/>
        <v>0</v>
      </c>
      <c r="AQ1217" s="83">
        <f t="shared" ca="1" si="402"/>
        <v>4</v>
      </c>
      <c r="AR1217" s="83">
        <f t="shared" ca="1" si="403"/>
        <v>-142.26287814703414</v>
      </c>
      <c r="AS1217" s="83">
        <f t="shared" ca="1" si="396"/>
        <v>-141.73712185296586</v>
      </c>
      <c r="AT1217" s="83" cm="1">
        <f t="array" aca="1" ref="AT1217" ca="1">_xlfn.LET(_xlpm.rozsah, $F$3:$F$10001,_xlpm.podminka, (_xlpm.rozsah&gt;M1217)*(ISNUMBER(_xlpm.rozsah)),_xlpm.indexy, IF(_xlpm.podminka, ROW(_xlpm.rozsah)-MIN(ROW(_xlpm.rozsah))+1),_xlpm.prvni, MIN(_xlpm.indexy),_xlpm.finalni, IF(_xlpm.prvni=1, 2, _xlpm.prvni),INDEX(_xlpm.rozsah, _xlpm.finalni))</f>
        <v>1400</v>
      </c>
      <c r="AU1217" s="83" cm="1">
        <f t="array" aca="1" ref="AU1217" ca="1">INDEX($F$3:$F$10001,MATCH(AT1217,$F$3:$F$10004,0)-1)</f>
        <v>1300</v>
      </c>
      <c r="AV1217" s="83">
        <f t="shared" ca="1" si="412"/>
        <v>-144</v>
      </c>
      <c r="AW1217" s="83">
        <f t="shared" ca="1" si="413"/>
        <v>-140</v>
      </c>
      <c r="AX1217" s="83">
        <f t="shared" ca="1" si="404"/>
        <v>360</v>
      </c>
      <c r="AY1217" s="83">
        <f t="shared" ca="1" si="405"/>
        <v>350</v>
      </c>
      <c r="AZ1217" s="83">
        <f t="shared" ca="1" si="406"/>
        <v>10</v>
      </c>
      <c r="BA1217" s="83">
        <f t="shared" ca="1" si="407"/>
        <v>354.34280463241464</v>
      </c>
      <c r="BB1217" s="83">
        <f t="shared" ca="1" si="408"/>
        <v>355.65719536758536</v>
      </c>
    </row>
    <row r="1218" spans="1:54" x14ac:dyDescent="0.25">
      <c r="A1218" s="58">
        <v>1216</v>
      </c>
      <c r="B1218" s="59">
        <f t="shared" si="397"/>
        <v>20.266666666666666</v>
      </c>
      <c r="C1218" s="58">
        <v>46.3</v>
      </c>
      <c r="D1218" s="58">
        <v>83.3</v>
      </c>
      <c r="F1218" s="117"/>
      <c r="G1218" s="117"/>
      <c r="H1218" s="112">
        <f t="shared" si="398"/>
        <v>0</v>
      </c>
      <c r="I1218" s="121"/>
      <c r="J1218" s="92">
        <f t="shared" si="399"/>
        <v>0</v>
      </c>
      <c r="L1218" s="94">
        <v>1216</v>
      </c>
      <c r="M1218" s="114">
        <f t="shared" ca="1" si="395"/>
        <v>1367.6900101379067</v>
      </c>
      <c r="N1218" s="115">
        <f t="shared" ca="1" si="415"/>
        <v>297.18857784448761</v>
      </c>
      <c r="P1218" s="102"/>
      <c r="Q1218" s="102"/>
      <c r="R1218" s="102"/>
      <c r="S1218" s="102"/>
      <c r="AC1218" s="83">
        <f t="shared" si="409"/>
        <v>0</v>
      </c>
      <c r="AD1218" s="83">
        <f t="shared" si="410"/>
        <v>0</v>
      </c>
      <c r="AF1218" s="83">
        <f t="shared" si="400"/>
        <v>0</v>
      </c>
      <c r="AG1218" s="83">
        <f t="shared" si="401"/>
        <v>0</v>
      </c>
      <c r="AQ1218" s="83">
        <f t="shared" ca="1" si="402"/>
        <v>4</v>
      </c>
      <c r="AR1218" s="83">
        <f t="shared" ca="1" si="403"/>
        <v>-142.70760040551627</v>
      </c>
      <c r="AS1218" s="83">
        <f t="shared" ca="1" si="396"/>
        <v>-141.29239959448373</v>
      </c>
      <c r="AT1218" s="83" cm="1">
        <f t="array" aca="1" ref="AT1218" ca="1">_xlfn.LET(_xlpm.rozsah, $F$3:$F$10001,_xlpm.podminka, (_xlpm.rozsah&gt;M1218)*(ISNUMBER(_xlpm.rozsah)),_xlpm.indexy, IF(_xlpm.podminka, ROW(_xlpm.rozsah)-MIN(ROW(_xlpm.rozsah))+1),_xlpm.prvni, MIN(_xlpm.indexy),_xlpm.finalni, IF(_xlpm.prvni=1, 2, _xlpm.prvni),INDEX(_xlpm.rozsah, _xlpm.finalni))</f>
        <v>1400</v>
      </c>
      <c r="AU1218" s="83" cm="1">
        <f t="array" aca="1" ref="AU1218" ca="1">INDEX($F$3:$F$10001,MATCH(AT1218,$F$3:$F$10004,0)-1)</f>
        <v>1300</v>
      </c>
      <c r="AV1218" s="83">
        <f t="shared" ca="1" si="412"/>
        <v>-144</v>
      </c>
      <c r="AW1218" s="83">
        <f t="shared" ca="1" si="413"/>
        <v>-140</v>
      </c>
      <c r="AX1218" s="83">
        <f t="shared" ca="1" si="404"/>
        <v>360</v>
      </c>
      <c r="AY1218" s="83">
        <f t="shared" ca="1" si="405"/>
        <v>350</v>
      </c>
      <c r="AZ1218" s="83">
        <f t="shared" ca="1" si="406"/>
        <v>10</v>
      </c>
      <c r="BA1218" s="83">
        <f t="shared" ca="1" si="407"/>
        <v>353.23099898620933</v>
      </c>
      <c r="BB1218" s="83">
        <f t="shared" ca="1" si="408"/>
        <v>356.76900101379067</v>
      </c>
    </row>
    <row r="1219" spans="1:54" x14ac:dyDescent="0.25">
      <c r="A1219" s="58">
        <v>1217</v>
      </c>
      <c r="B1219" s="59">
        <f t="shared" si="397"/>
        <v>20.283333333333335</v>
      </c>
      <c r="C1219" s="58">
        <v>46.8</v>
      </c>
      <c r="D1219" s="58">
        <v>74.099999999999994</v>
      </c>
      <c r="F1219" s="117"/>
      <c r="G1219" s="117"/>
      <c r="H1219" s="112">
        <f t="shared" si="398"/>
        <v>0</v>
      </c>
      <c r="I1219" s="121"/>
      <c r="J1219" s="92">
        <f t="shared" si="399"/>
        <v>0</v>
      </c>
      <c r="L1219" s="94">
        <v>1217</v>
      </c>
      <c r="M1219" s="114">
        <f t="shared" ref="M1219:M1282" ca="1" si="416">(C1219/100)*(0.45*$BE$10+0.45*$BE$13+0.1*$BE$11-MIN($T$25,$BE$3))*2.0327+MIN($T$25,$BE$3)</f>
        <v>1371.6607445886402</v>
      </c>
      <c r="N1219" s="115">
        <f t="shared" ca="1" si="415"/>
        <v>264.66006117401827</v>
      </c>
      <c r="P1219" s="102"/>
      <c r="Q1219" s="102"/>
      <c r="R1219" s="102"/>
      <c r="S1219" s="102"/>
      <c r="AC1219" s="83">
        <f t="shared" si="409"/>
        <v>0</v>
      </c>
      <c r="AD1219" s="83">
        <f t="shared" si="410"/>
        <v>0</v>
      </c>
      <c r="AF1219" s="83">
        <f t="shared" si="400"/>
        <v>0</v>
      </c>
      <c r="AG1219" s="83">
        <f t="shared" si="401"/>
        <v>0</v>
      </c>
      <c r="AQ1219" s="83">
        <f t="shared" ca="1" si="402"/>
        <v>4</v>
      </c>
      <c r="AR1219" s="83">
        <f t="shared" ca="1" si="403"/>
        <v>-142.86642978354561</v>
      </c>
      <c r="AS1219" s="83">
        <f t="shared" ref="AS1219:AS1282" ca="1" si="417">(MIN(AV1219:AW1219)+(((M1219-MIN(AT1219:AU1219))/(MAX(AT1219:AU1219)-MIN(AT1219:AU1219))*(MAX(AV1219:AW1219)-MIN(AV1219:AW1219)))))</f>
        <v>-141.13357021645439</v>
      </c>
      <c r="AT1219" s="83" cm="1">
        <f t="array" aca="1" ref="AT1219" ca="1">_xlfn.LET(_xlpm.rozsah, $F$3:$F$10001,_xlpm.podminka, (_xlpm.rozsah&gt;M1219)*(ISNUMBER(_xlpm.rozsah)),_xlpm.indexy, IF(_xlpm.podminka, ROW(_xlpm.rozsah)-MIN(ROW(_xlpm.rozsah))+1),_xlpm.prvni, MIN(_xlpm.indexy),_xlpm.finalni, IF(_xlpm.prvni=1, 2, _xlpm.prvni),INDEX(_xlpm.rozsah, _xlpm.finalni))</f>
        <v>1400</v>
      </c>
      <c r="AU1219" s="83" cm="1">
        <f t="array" aca="1" ref="AU1219" ca="1">INDEX($F$3:$F$10001,MATCH(AT1219,$F$3:$F$10004,0)-1)</f>
        <v>1300</v>
      </c>
      <c r="AV1219" s="83">
        <f t="shared" ca="1" si="412"/>
        <v>-144</v>
      </c>
      <c r="AW1219" s="83">
        <f t="shared" ca="1" si="413"/>
        <v>-140</v>
      </c>
      <c r="AX1219" s="83">
        <f t="shared" ca="1" si="404"/>
        <v>360</v>
      </c>
      <c r="AY1219" s="83">
        <f t="shared" ca="1" si="405"/>
        <v>350</v>
      </c>
      <c r="AZ1219" s="83">
        <f t="shared" ca="1" si="406"/>
        <v>10</v>
      </c>
      <c r="BA1219" s="83">
        <f t="shared" ca="1" si="407"/>
        <v>352.83392554113595</v>
      </c>
      <c r="BB1219" s="83">
        <f t="shared" ca="1" si="408"/>
        <v>357.16607445886405</v>
      </c>
    </row>
    <row r="1220" spans="1:54" x14ac:dyDescent="0.25">
      <c r="A1220" s="58">
        <v>1218</v>
      </c>
      <c r="B1220" s="59">
        <f t="shared" ref="B1220:B1283" si="418">A1220/60</f>
        <v>20.3</v>
      </c>
      <c r="C1220" s="58">
        <v>48.1</v>
      </c>
      <c r="D1220" s="58">
        <v>75.7</v>
      </c>
      <c r="F1220" s="117"/>
      <c r="G1220" s="117"/>
      <c r="H1220" s="112">
        <f t="shared" ref="H1220:H1283" si="419">G1220*2*PI()*F1220/60*0.001</f>
        <v>0</v>
      </c>
      <c r="I1220" s="121"/>
      <c r="J1220" s="92">
        <f t="shared" ref="J1220:J1283" si="420">-0.4*G1220</f>
        <v>0</v>
      </c>
      <c r="L1220" s="94">
        <v>1218</v>
      </c>
      <c r="M1220" s="114">
        <f t="shared" ca="1" si="416"/>
        <v>1381.9846541605468</v>
      </c>
      <c r="N1220" s="115">
        <f t="shared" ca="1" si="415"/>
        <v>271.15623831995339</v>
      </c>
      <c r="P1220" s="102"/>
      <c r="Q1220" s="102"/>
      <c r="R1220" s="102"/>
      <c r="S1220" s="102"/>
      <c r="AC1220" s="83">
        <f t="shared" si="409"/>
        <v>0</v>
      </c>
      <c r="AD1220" s="83">
        <f t="shared" si="410"/>
        <v>0</v>
      </c>
      <c r="AF1220" s="83">
        <f t="shared" ref="AF1220:AF1283" si="421">(AL1221-AL1220)*(AK1221+AK1220)/2</f>
        <v>0</v>
      </c>
      <c r="AG1220" s="83">
        <f t="shared" ref="AG1220:AG1283" si="422">(AI1221-AI1220)*(AH1221+AH1220)/2</f>
        <v>0</v>
      </c>
      <c r="AQ1220" s="83">
        <f t="shared" ref="AQ1220:AQ1283" ca="1" si="423">AW1220-AV1220</f>
        <v>4</v>
      </c>
      <c r="AR1220" s="83">
        <f t="shared" ref="AR1220:AR1283" ca="1" si="424">MIN(AV1220:AW1220)+((MAX(AT1220:AU1220)-M1220)/(MAX(AT1220:AU1220)-MIN(AT1220:AU1220)))*(MAX(AV1220:AW1220)-MIN(AV1220:AW1220))</f>
        <v>-143.27938616642189</v>
      </c>
      <c r="AS1220" s="83">
        <f t="shared" ca="1" si="417"/>
        <v>-140.72061383357811</v>
      </c>
      <c r="AT1220" s="83" cm="1">
        <f t="array" aca="1" ref="AT1220" ca="1">_xlfn.LET(_xlpm.rozsah, $F$3:$F$10001,_xlpm.podminka, (_xlpm.rozsah&gt;M1220)*(ISNUMBER(_xlpm.rozsah)),_xlpm.indexy, IF(_xlpm.podminka, ROW(_xlpm.rozsah)-MIN(ROW(_xlpm.rozsah))+1),_xlpm.prvni, MIN(_xlpm.indexy),_xlpm.finalni, IF(_xlpm.prvni=1, 2, _xlpm.prvni),INDEX(_xlpm.rozsah, _xlpm.finalni))</f>
        <v>1400</v>
      </c>
      <c r="AU1220" s="83" cm="1">
        <f t="array" aca="1" ref="AU1220" ca="1">INDEX($F$3:$F$10001,MATCH(AT1220,$F$3:$F$10004,0)-1)</f>
        <v>1300</v>
      </c>
      <c r="AV1220" s="83">
        <f t="shared" ca="1" si="412"/>
        <v>-144</v>
      </c>
      <c r="AW1220" s="83">
        <f t="shared" ca="1" si="413"/>
        <v>-140</v>
      </c>
      <c r="AX1220" s="83">
        <f t="shared" ref="AX1220:AX1283" ca="1" si="425">INDEX($G$2:$G$10001,MATCH(AT1220,$F$2:$F$10001,0))</f>
        <v>360</v>
      </c>
      <c r="AY1220" s="83">
        <f t="shared" ref="AY1220:AY1283" ca="1" si="426">INDEX($G$2:$G$10001,MATCH(AU1220,$F$2:$F$10001,0))</f>
        <v>350</v>
      </c>
      <c r="AZ1220" s="83">
        <f t="shared" ref="AZ1220:AZ1283" ca="1" si="427">AX1220-AY1220</f>
        <v>10</v>
      </c>
      <c r="BA1220" s="83">
        <f t="shared" ref="BA1220:BA1283" ca="1" si="428">MIN(AX1220:AY1220)+((MAX(AT1220:AU1220)-M1220)/(MAX(AT1220:AU1220)-MIN(AT1220:AU1220)))*(MAX(AX1220:AY1220)-MIN(AX1220:AY1220))</f>
        <v>351.80153458394534</v>
      </c>
      <c r="BB1220" s="83">
        <f t="shared" ca="1" si="408"/>
        <v>358.19846541605466</v>
      </c>
    </row>
    <row r="1221" spans="1:54" x14ac:dyDescent="0.25">
      <c r="A1221" s="58">
        <v>1219</v>
      </c>
      <c r="B1221" s="59">
        <f t="shared" si="418"/>
        <v>20.316666666666666</v>
      </c>
      <c r="C1221" s="58">
        <v>50.5</v>
      </c>
      <c r="D1221" s="58">
        <v>75.8</v>
      </c>
      <c r="F1221" s="117"/>
      <c r="G1221" s="117"/>
      <c r="H1221" s="112">
        <f t="shared" si="419"/>
        <v>0</v>
      </c>
      <c r="I1221" s="121"/>
      <c r="J1221" s="92">
        <f t="shared" si="420"/>
        <v>0</v>
      </c>
      <c r="L1221" s="94">
        <v>1219</v>
      </c>
      <c r="M1221" s="114">
        <f t="shared" ca="1" si="416"/>
        <v>1401.0441795240667</v>
      </c>
      <c r="N1221" s="115">
        <f t="shared" ca="1" si="415"/>
        <v>272.88</v>
      </c>
      <c r="P1221" s="102"/>
      <c r="Q1221" s="102"/>
      <c r="R1221" s="102"/>
      <c r="S1221" s="102"/>
      <c r="AC1221" s="83">
        <f t="shared" si="409"/>
        <v>0</v>
      </c>
      <c r="AD1221" s="83">
        <f t="shared" si="410"/>
        <v>0</v>
      </c>
      <c r="AF1221" s="83">
        <f t="shared" si="421"/>
        <v>0</v>
      </c>
      <c r="AG1221" s="83">
        <f t="shared" si="422"/>
        <v>0</v>
      </c>
      <c r="AQ1221" s="83">
        <f t="shared" ca="1" si="423"/>
        <v>0</v>
      </c>
      <c r="AR1221" s="83">
        <f t="shared" ca="1" si="424"/>
        <v>-144</v>
      </c>
      <c r="AS1221" s="83">
        <f t="shared" ca="1" si="417"/>
        <v>-144</v>
      </c>
      <c r="AT1221" s="83" cm="1">
        <f t="array" aca="1" ref="AT1221" ca="1">_xlfn.LET(_xlpm.rozsah, $F$3:$F$10001,_xlpm.podminka, (_xlpm.rozsah&gt;M1221)*(ISNUMBER(_xlpm.rozsah)),_xlpm.indexy, IF(_xlpm.podminka, ROW(_xlpm.rozsah)-MIN(ROW(_xlpm.rozsah))+1),_xlpm.prvni, MIN(_xlpm.indexy),_xlpm.finalni, IF(_xlpm.prvni=1, 2, _xlpm.prvni),INDEX(_xlpm.rozsah, _xlpm.finalni))</f>
        <v>1500</v>
      </c>
      <c r="AU1221" s="83" cm="1">
        <f t="array" aca="1" ref="AU1221" ca="1">INDEX($F$3:$F$10001,MATCH(AT1221,$F$3:$F$10004,0)-1)</f>
        <v>1400</v>
      </c>
      <c r="AV1221" s="83">
        <f t="shared" ca="1" si="412"/>
        <v>-144</v>
      </c>
      <c r="AW1221" s="83">
        <f t="shared" ca="1" si="413"/>
        <v>-144</v>
      </c>
      <c r="AX1221" s="83">
        <f t="shared" ca="1" si="425"/>
        <v>360</v>
      </c>
      <c r="AY1221" s="83">
        <f t="shared" ca="1" si="426"/>
        <v>360</v>
      </c>
      <c r="AZ1221" s="83">
        <f t="shared" ca="1" si="427"/>
        <v>0</v>
      </c>
      <c r="BA1221" s="83">
        <f t="shared" ca="1" si="428"/>
        <v>360</v>
      </c>
      <c r="BB1221" s="83">
        <f t="shared" ref="BB1221:BB1284" ca="1" si="429">MIN(AX1221:AY1221)+((M1221-MIN(AT1221:AU1221))/(MAX(AT1221:AU1221)-MIN(AT1221:AU1221)))*(MAX(AX1221:AY1221)-MIN(AX1221:AY1221))</f>
        <v>360</v>
      </c>
    </row>
    <row r="1222" spans="1:54" x14ac:dyDescent="0.25">
      <c r="A1222" s="58">
        <v>1220</v>
      </c>
      <c r="B1222" s="59">
        <f t="shared" si="418"/>
        <v>20.333333333333332</v>
      </c>
      <c r="C1222" s="58">
        <v>53.6</v>
      </c>
      <c r="D1222" s="58">
        <v>76.7</v>
      </c>
      <c r="F1222" s="117"/>
      <c r="G1222" s="117"/>
      <c r="H1222" s="112">
        <f t="shared" si="419"/>
        <v>0</v>
      </c>
      <c r="I1222" s="121"/>
      <c r="J1222" s="92">
        <f t="shared" si="420"/>
        <v>0</v>
      </c>
      <c r="L1222" s="94">
        <v>1220</v>
      </c>
      <c r="M1222" s="114">
        <f t="shared" ca="1" si="416"/>
        <v>1425.6627331186137</v>
      </c>
      <c r="N1222" s="115">
        <f t="shared" ca="1" si="415"/>
        <v>276.12</v>
      </c>
      <c r="P1222" s="102"/>
      <c r="Q1222" s="102"/>
      <c r="R1222" s="102"/>
      <c r="S1222" s="102"/>
      <c r="AC1222" s="83">
        <f t="shared" si="409"/>
        <v>0</v>
      </c>
      <c r="AD1222" s="83">
        <f t="shared" si="410"/>
        <v>0</v>
      </c>
      <c r="AF1222" s="83">
        <f t="shared" si="421"/>
        <v>0</v>
      </c>
      <c r="AG1222" s="83">
        <f t="shared" si="422"/>
        <v>0</v>
      </c>
      <c r="AQ1222" s="83">
        <f t="shared" ca="1" si="423"/>
        <v>0</v>
      </c>
      <c r="AR1222" s="83">
        <f t="shared" ca="1" si="424"/>
        <v>-144</v>
      </c>
      <c r="AS1222" s="83">
        <f t="shared" ca="1" si="417"/>
        <v>-144</v>
      </c>
      <c r="AT1222" s="83" cm="1">
        <f t="array" aca="1" ref="AT1222" ca="1">_xlfn.LET(_xlpm.rozsah, $F$3:$F$10001,_xlpm.podminka, (_xlpm.rozsah&gt;M1222)*(ISNUMBER(_xlpm.rozsah)),_xlpm.indexy, IF(_xlpm.podminka, ROW(_xlpm.rozsah)-MIN(ROW(_xlpm.rozsah))+1),_xlpm.prvni, MIN(_xlpm.indexy),_xlpm.finalni, IF(_xlpm.prvni=1, 2, _xlpm.prvni),INDEX(_xlpm.rozsah, _xlpm.finalni))</f>
        <v>1500</v>
      </c>
      <c r="AU1222" s="83" cm="1">
        <f t="array" aca="1" ref="AU1222" ca="1">INDEX($F$3:$F$10001,MATCH(AT1222,$F$3:$F$10004,0)-1)</f>
        <v>1400</v>
      </c>
      <c r="AV1222" s="83">
        <f t="shared" ca="1" si="412"/>
        <v>-144</v>
      </c>
      <c r="AW1222" s="83">
        <f t="shared" ca="1" si="413"/>
        <v>-144</v>
      </c>
      <c r="AX1222" s="83">
        <f t="shared" ca="1" si="425"/>
        <v>360</v>
      </c>
      <c r="AY1222" s="83">
        <f t="shared" ca="1" si="426"/>
        <v>360</v>
      </c>
      <c r="AZ1222" s="83">
        <f t="shared" ca="1" si="427"/>
        <v>0</v>
      </c>
      <c r="BA1222" s="83">
        <f t="shared" ca="1" si="428"/>
        <v>360</v>
      </c>
      <c r="BB1222" s="83">
        <f t="shared" ca="1" si="429"/>
        <v>360</v>
      </c>
    </row>
    <row r="1223" spans="1:54" x14ac:dyDescent="0.25">
      <c r="A1223" s="58">
        <v>1221</v>
      </c>
      <c r="B1223" s="59">
        <f t="shared" si="418"/>
        <v>20.350000000000001</v>
      </c>
      <c r="C1223" s="58">
        <v>56.9</v>
      </c>
      <c r="D1223" s="58">
        <v>77.099999999999994</v>
      </c>
      <c r="F1223" s="117"/>
      <c r="G1223" s="117"/>
      <c r="H1223" s="112">
        <f t="shared" si="419"/>
        <v>0</v>
      </c>
      <c r="I1223" s="121"/>
      <c r="J1223" s="92">
        <f t="shared" si="420"/>
        <v>0</v>
      </c>
      <c r="L1223" s="94">
        <v>1221</v>
      </c>
      <c r="M1223" s="114">
        <f t="shared" ca="1" si="416"/>
        <v>1451.8695804934534</v>
      </c>
      <c r="N1223" s="115">
        <f t="shared" ca="1" si="415"/>
        <v>277.55999999999995</v>
      </c>
      <c r="P1223" s="102"/>
      <c r="Q1223" s="102"/>
      <c r="R1223" s="102"/>
      <c r="S1223" s="102"/>
      <c r="AC1223" s="83">
        <f t="shared" si="409"/>
        <v>0</v>
      </c>
      <c r="AD1223" s="83">
        <f t="shared" si="410"/>
        <v>0</v>
      </c>
      <c r="AF1223" s="83">
        <f t="shared" si="421"/>
        <v>0</v>
      </c>
      <c r="AG1223" s="83">
        <f t="shared" si="422"/>
        <v>0</v>
      </c>
      <c r="AQ1223" s="83">
        <f t="shared" ca="1" si="423"/>
        <v>0</v>
      </c>
      <c r="AR1223" s="83">
        <f t="shared" ca="1" si="424"/>
        <v>-144</v>
      </c>
      <c r="AS1223" s="83">
        <f t="shared" ca="1" si="417"/>
        <v>-144</v>
      </c>
      <c r="AT1223" s="83" cm="1">
        <f t="array" aca="1" ref="AT1223" ca="1">_xlfn.LET(_xlpm.rozsah, $F$3:$F$10001,_xlpm.podminka, (_xlpm.rozsah&gt;M1223)*(ISNUMBER(_xlpm.rozsah)),_xlpm.indexy, IF(_xlpm.podminka, ROW(_xlpm.rozsah)-MIN(ROW(_xlpm.rozsah))+1),_xlpm.prvni, MIN(_xlpm.indexy),_xlpm.finalni, IF(_xlpm.prvni=1, 2, _xlpm.prvni),INDEX(_xlpm.rozsah, _xlpm.finalni))</f>
        <v>1500</v>
      </c>
      <c r="AU1223" s="83" cm="1">
        <f t="array" aca="1" ref="AU1223" ca="1">INDEX($F$3:$F$10001,MATCH(AT1223,$F$3:$F$10004,0)-1)</f>
        <v>1400</v>
      </c>
      <c r="AV1223" s="83">
        <f t="shared" ca="1" si="412"/>
        <v>-144</v>
      </c>
      <c r="AW1223" s="83">
        <f t="shared" ca="1" si="413"/>
        <v>-144</v>
      </c>
      <c r="AX1223" s="83">
        <f t="shared" ca="1" si="425"/>
        <v>360</v>
      </c>
      <c r="AY1223" s="83">
        <f t="shared" ca="1" si="426"/>
        <v>360</v>
      </c>
      <c r="AZ1223" s="83">
        <f t="shared" ca="1" si="427"/>
        <v>0</v>
      </c>
      <c r="BA1223" s="83">
        <f t="shared" ca="1" si="428"/>
        <v>360</v>
      </c>
      <c r="BB1223" s="83">
        <f t="shared" ca="1" si="429"/>
        <v>360</v>
      </c>
    </row>
    <row r="1224" spans="1:54" x14ac:dyDescent="0.25">
      <c r="A1224" s="58">
        <v>1222</v>
      </c>
      <c r="B1224" s="59">
        <f t="shared" si="418"/>
        <v>20.366666666666667</v>
      </c>
      <c r="C1224" s="58">
        <v>60.2</v>
      </c>
      <c r="D1224" s="58">
        <v>78.7</v>
      </c>
      <c r="F1224" s="117"/>
      <c r="G1224" s="117"/>
      <c r="H1224" s="112">
        <f t="shared" si="419"/>
        <v>0</v>
      </c>
      <c r="I1224" s="121"/>
      <c r="J1224" s="92">
        <f t="shared" si="420"/>
        <v>0</v>
      </c>
      <c r="L1224" s="94">
        <v>1222</v>
      </c>
      <c r="M1224" s="114">
        <f t="shared" ca="1" si="416"/>
        <v>1478.0764278682936</v>
      </c>
      <c r="N1224" s="115">
        <f t="shared" ca="1" si="415"/>
        <v>283.32</v>
      </c>
      <c r="P1224" s="102"/>
      <c r="Q1224" s="102"/>
      <c r="R1224" s="102"/>
      <c r="S1224" s="102"/>
      <c r="AC1224" s="83">
        <f t="shared" si="409"/>
        <v>0</v>
      </c>
      <c r="AD1224" s="83">
        <f t="shared" si="410"/>
        <v>0</v>
      </c>
      <c r="AF1224" s="83">
        <f t="shared" si="421"/>
        <v>0</v>
      </c>
      <c r="AG1224" s="83">
        <f t="shared" si="422"/>
        <v>0</v>
      </c>
      <c r="AQ1224" s="83">
        <f t="shared" ca="1" si="423"/>
        <v>0</v>
      </c>
      <c r="AR1224" s="83">
        <f t="shared" ca="1" si="424"/>
        <v>-144</v>
      </c>
      <c r="AS1224" s="83">
        <f t="shared" ca="1" si="417"/>
        <v>-144</v>
      </c>
      <c r="AT1224" s="83" cm="1">
        <f t="array" aca="1" ref="AT1224" ca="1">_xlfn.LET(_xlpm.rozsah, $F$3:$F$10001,_xlpm.podminka, (_xlpm.rozsah&gt;M1224)*(ISNUMBER(_xlpm.rozsah)),_xlpm.indexy, IF(_xlpm.podminka, ROW(_xlpm.rozsah)-MIN(ROW(_xlpm.rozsah))+1),_xlpm.prvni, MIN(_xlpm.indexy),_xlpm.finalni, IF(_xlpm.prvni=1, 2, _xlpm.prvni),INDEX(_xlpm.rozsah, _xlpm.finalni))</f>
        <v>1500</v>
      </c>
      <c r="AU1224" s="83" cm="1">
        <f t="array" aca="1" ref="AU1224" ca="1">INDEX($F$3:$F$10001,MATCH(AT1224,$F$3:$F$10004,0)-1)</f>
        <v>1400</v>
      </c>
      <c r="AV1224" s="83">
        <f t="shared" ca="1" si="412"/>
        <v>-144</v>
      </c>
      <c r="AW1224" s="83">
        <f t="shared" ca="1" si="413"/>
        <v>-144</v>
      </c>
      <c r="AX1224" s="83">
        <f t="shared" ca="1" si="425"/>
        <v>360</v>
      </c>
      <c r="AY1224" s="83">
        <f t="shared" ca="1" si="426"/>
        <v>360</v>
      </c>
      <c r="AZ1224" s="83">
        <f t="shared" ca="1" si="427"/>
        <v>0</v>
      </c>
      <c r="BA1224" s="83">
        <f t="shared" ca="1" si="428"/>
        <v>360</v>
      </c>
      <c r="BB1224" s="83">
        <f t="shared" ca="1" si="429"/>
        <v>360</v>
      </c>
    </row>
    <row r="1225" spans="1:54" x14ac:dyDescent="0.25">
      <c r="A1225" s="58">
        <v>1223</v>
      </c>
      <c r="B1225" s="59">
        <f t="shared" si="418"/>
        <v>20.383333333333333</v>
      </c>
      <c r="C1225" s="58">
        <v>63.7</v>
      </c>
      <c r="D1225" s="58">
        <v>78</v>
      </c>
      <c r="F1225" s="117"/>
      <c r="G1225" s="117"/>
      <c r="H1225" s="112">
        <f t="shared" si="419"/>
        <v>0</v>
      </c>
      <c r="I1225" s="121"/>
      <c r="J1225" s="92">
        <f t="shared" si="420"/>
        <v>0</v>
      </c>
      <c r="L1225" s="94">
        <v>1223</v>
      </c>
      <c r="M1225" s="114">
        <f t="shared" ca="1" si="416"/>
        <v>1505.8715690234269</v>
      </c>
      <c r="N1225" s="115">
        <f t="shared" ca="1" si="415"/>
        <v>279.33159647676547</v>
      </c>
      <c r="P1225" s="102"/>
      <c r="Q1225" s="102"/>
      <c r="R1225" s="102"/>
      <c r="S1225" s="102"/>
      <c r="AC1225" s="83">
        <f t="shared" si="409"/>
        <v>0</v>
      </c>
      <c r="AD1225" s="83">
        <f t="shared" si="410"/>
        <v>0</v>
      </c>
      <c r="AF1225" s="83">
        <f t="shared" si="421"/>
        <v>0</v>
      </c>
      <c r="AG1225" s="83">
        <f t="shared" si="422"/>
        <v>0</v>
      </c>
      <c r="AQ1225" s="83">
        <f t="shared" ca="1" si="423"/>
        <v>-0.79999999999998295</v>
      </c>
      <c r="AR1225" s="83">
        <f t="shared" ca="1" si="424"/>
        <v>-143.24697255218743</v>
      </c>
      <c r="AS1225" s="83">
        <f t="shared" ca="1" si="417"/>
        <v>-143.95302744781259</v>
      </c>
      <c r="AT1225" s="83" cm="1">
        <f t="array" aca="1" ref="AT1225" ca="1">_xlfn.LET(_xlpm.rozsah, $F$3:$F$10001,_xlpm.podminka, (_xlpm.rozsah&gt;M1225)*(ISNUMBER(_xlpm.rozsah)),_xlpm.indexy, IF(_xlpm.podminka, ROW(_xlpm.rozsah)-MIN(ROW(_xlpm.rozsah))+1),_xlpm.prvni, MIN(_xlpm.indexy),_xlpm.finalni, IF(_xlpm.prvni=1, 2, _xlpm.prvni),INDEX(_xlpm.rozsah, _xlpm.finalni))</f>
        <v>1600</v>
      </c>
      <c r="AU1225" s="83" cm="1">
        <f t="array" aca="1" ref="AU1225" ca="1">INDEX($F$3:$F$10001,MATCH(AT1225,$F$3:$F$10004,0)-1)</f>
        <v>1500</v>
      </c>
      <c r="AV1225" s="83">
        <f t="shared" ca="1" si="412"/>
        <v>-143.20000000000002</v>
      </c>
      <c r="AW1225" s="83">
        <f t="shared" ca="1" si="413"/>
        <v>-144</v>
      </c>
      <c r="AX1225" s="83">
        <f t="shared" ca="1" si="425"/>
        <v>358</v>
      </c>
      <c r="AY1225" s="83">
        <f t="shared" ca="1" si="426"/>
        <v>360</v>
      </c>
      <c r="AZ1225" s="83">
        <f t="shared" ca="1" si="427"/>
        <v>-2</v>
      </c>
      <c r="BA1225" s="83">
        <f t="shared" ca="1" si="428"/>
        <v>359.88256861953147</v>
      </c>
      <c r="BB1225" s="83">
        <f t="shared" ca="1" si="429"/>
        <v>358.11743138046853</v>
      </c>
    </row>
    <row r="1226" spans="1:54" x14ac:dyDescent="0.25">
      <c r="A1226" s="58">
        <v>1224</v>
      </c>
      <c r="B1226" s="59">
        <f t="shared" si="418"/>
        <v>20.399999999999999</v>
      </c>
      <c r="C1226" s="58">
        <v>67.2</v>
      </c>
      <c r="D1226" s="58">
        <v>79.599999999999994</v>
      </c>
      <c r="F1226" s="117"/>
      <c r="G1226" s="117"/>
      <c r="H1226" s="112">
        <f t="shared" si="419"/>
        <v>0</v>
      </c>
      <c r="I1226" s="121"/>
      <c r="J1226" s="92">
        <f t="shared" si="420"/>
        <v>0</v>
      </c>
      <c r="L1226" s="94">
        <v>1224</v>
      </c>
      <c r="M1226" s="114">
        <f t="shared" ca="1" si="416"/>
        <v>1533.6667101785602</v>
      </c>
      <c r="N1226" s="115">
        <f t="shared" ca="1" si="415"/>
        <v>285.50397402604261</v>
      </c>
      <c r="P1226" s="102"/>
      <c r="Q1226" s="102"/>
      <c r="R1226" s="102"/>
      <c r="S1226" s="102"/>
      <c r="AC1226" s="83">
        <f t="shared" si="409"/>
        <v>0</v>
      </c>
      <c r="AD1226" s="83">
        <f t="shared" si="410"/>
        <v>0</v>
      </c>
      <c r="AF1226" s="83">
        <f t="shared" si="421"/>
        <v>0</v>
      </c>
      <c r="AG1226" s="83">
        <f t="shared" si="422"/>
        <v>0</v>
      </c>
      <c r="AQ1226" s="83">
        <f t="shared" ca="1" si="423"/>
        <v>-0.79999999999998295</v>
      </c>
      <c r="AR1226" s="83">
        <f t="shared" ca="1" si="424"/>
        <v>-143.46933368142848</v>
      </c>
      <c r="AS1226" s="83">
        <f t="shared" ca="1" si="417"/>
        <v>-143.73066631857154</v>
      </c>
      <c r="AT1226" s="83" cm="1">
        <f t="array" aca="1" ref="AT1226" ca="1">_xlfn.LET(_xlpm.rozsah, $F$3:$F$10001,_xlpm.podminka, (_xlpm.rozsah&gt;M1226)*(ISNUMBER(_xlpm.rozsah)),_xlpm.indexy, IF(_xlpm.podminka, ROW(_xlpm.rozsah)-MIN(ROW(_xlpm.rozsah))+1),_xlpm.prvni, MIN(_xlpm.indexy),_xlpm.finalni, IF(_xlpm.prvni=1, 2, _xlpm.prvni),INDEX(_xlpm.rozsah, _xlpm.finalni))</f>
        <v>1600</v>
      </c>
      <c r="AU1226" s="83" cm="1">
        <f t="array" aca="1" ref="AU1226" ca="1">INDEX($F$3:$F$10001,MATCH(AT1226,$F$3:$F$10004,0)-1)</f>
        <v>1500</v>
      </c>
      <c r="AV1226" s="83">
        <f t="shared" ca="1" si="412"/>
        <v>-143.20000000000002</v>
      </c>
      <c r="AW1226" s="83">
        <f t="shared" ca="1" si="413"/>
        <v>-144</v>
      </c>
      <c r="AX1226" s="83">
        <f t="shared" ca="1" si="425"/>
        <v>358</v>
      </c>
      <c r="AY1226" s="83">
        <f t="shared" ca="1" si="426"/>
        <v>360</v>
      </c>
      <c r="AZ1226" s="83">
        <f t="shared" ca="1" si="427"/>
        <v>-2</v>
      </c>
      <c r="BA1226" s="83">
        <f t="shared" ca="1" si="428"/>
        <v>359.32666579642881</v>
      </c>
      <c r="BB1226" s="83">
        <f t="shared" ca="1" si="429"/>
        <v>358.67333420357119</v>
      </c>
    </row>
    <row r="1227" spans="1:54" x14ac:dyDescent="0.25">
      <c r="A1227" s="58">
        <v>1225</v>
      </c>
      <c r="B1227" s="59">
        <f t="shared" si="418"/>
        <v>20.416666666666668</v>
      </c>
      <c r="C1227" s="58">
        <v>70.7</v>
      </c>
      <c r="D1227" s="58">
        <v>80.900000000000006</v>
      </c>
      <c r="F1227" s="117"/>
      <c r="G1227" s="117"/>
      <c r="H1227" s="112">
        <f t="shared" si="419"/>
        <v>0</v>
      </c>
      <c r="I1227" s="121"/>
      <c r="J1227" s="92">
        <f t="shared" si="420"/>
        <v>0</v>
      </c>
      <c r="L1227" s="94">
        <v>1225</v>
      </c>
      <c r="M1227" s="114">
        <f t="shared" ca="1" si="416"/>
        <v>1561.4618513336936</v>
      </c>
      <c r="N1227" s="115">
        <f t="shared" ref="N1227:N1235" ca="1" si="430">( IF(ISNUMBER(D1227), D1227,1)/100)*BA1227 - $T$23 + $T$21</f>
        <v>290.24554724542082</v>
      </c>
      <c r="P1227" s="102"/>
      <c r="Q1227" s="102"/>
      <c r="R1227" s="102"/>
      <c r="S1227" s="102"/>
      <c r="AC1227" s="83">
        <f t="shared" si="409"/>
        <v>0</v>
      </c>
      <c r="AD1227" s="83">
        <f t="shared" si="410"/>
        <v>0</v>
      </c>
      <c r="AF1227" s="83">
        <f t="shared" si="421"/>
        <v>0</v>
      </c>
      <c r="AG1227" s="83">
        <f t="shared" si="422"/>
        <v>0</v>
      </c>
      <c r="AQ1227" s="83">
        <f t="shared" ca="1" si="423"/>
        <v>-0.79999999999998295</v>
      </c>
      <c r="AR1227" s="83">
        <f t="shared" ca="1" si="424"/>
        <v>-143.69169481066956</v>
      </c>
      <c r="AS1227" s="83">
        <f t="shared" ca="1" si="417"/>
        <v>-143.50830518933046</v>
      </c>
      <c r="AT1227" s="83" cm="1">
        <f t="array" aca="1" ref="AT1227" ca="1">_xlfn.LET(_xlpm.rozsah, $F$3:$F$10001,_xlpm.podminka, (_xlpm.rozsah&gt;M1227)*(ISNUMBER(_xlpm.rozsah)),_xlpm.indexy, IF(_xlpm.podminka, ROW(_xlpm.rozsah)-MIN(ROW(_xlpm.rozsah))+1),_xlpm.prvni, MIN(_xlpm.indexy),_xlpm.finalni, IF(_xlpm.prvni=1, 2, _xlpm.prvni),INDEX(_xlpm.rozsah, _xlpm.finalni))</f>
        <v>1600</v>
      </c>
      <c r="AU1227" s="83" cm="1">
        <f t="array" aca="1" ref="AU1227" ca="1">INDEX($F$3:$F$10001,MATCH(AT1227,$F$3:$F$10004,0)-1)</f>
        <v>1500</v>
      </c>
      <c r="AV1227" s="83">
        <f t="shared" ca="1" si="412"/>
        <v>-143.20000000000002</v>
      </c>
      <c r="AW1227" s="83">
        <f t="shared" ca="1" si="413"/>
        <v>-144</v>
      </c>
      <c r="AX1227" s="83">
        <f t="shared" ca="1" si="425"/>
        <v>358</v>
      </c>
      <c r="AY1227" s="83">
        <f t="shared" ca="1" si="426"/>
        <v>360</v>
      </c>
      <c r="AZ1227" s="83">
        <f t="shared" ca="1" si="427"/>
        <v>-2</v>
      </c>
      <c r="BA1227" s="83">
        <f t="shared" ca="1" si="428"/>
        <v>358.7707629733261</v>
      </c>
      <c r="BB1227" s="83">
        <f t="shared" ca="1" si="429"/>
        <v>359.2292370266739</v>
      </c>
    </row>
    <row r="1228" spans="1:54" x14ac:dyDescent="0.25">
      <c r="A1228" s="58">
        <v>1226</v>
      </c>
      <c r="B1228" s="59">
        <f t="shared" si="418"/>
        <v>20.433333333333334</v>
      </c>
      <c r="C1228" s="58">
        <v>74.099999999999994</v>
      </c>
      <c r="D1228" s="58">
        <v>81.099999999999994</v>
      </c>
      <c r="F1228" s="117"/>
      <c r="G1228" s="117"/>
      <c r="H1228" s="112">
        <f t="shared" si="419"/>
        <v>0</v>
      </c>
      <c r="I1228" s="121"/>
      <c r="J1228" s="92">
        <f t="shared" si="420"/>
        <v>0</v>
      </c>
      <c r="L1228" s="94">
        <v>1226</v>
      </c>
      <c r="M1228" s="114">
        <f t="shared" ca="1" si="416"/>
        <v>1588.4628455986804</v>
      </c>
      <c r="N1228" s="115">
        <f t="shared" ca="1" si="430"/>
        <v>290.52513264438937</v>
      </c>
      <c r="P1228" s="102"/>
      <c r="Q1228" s="102"/>
      <c r="R1228" s="102"/>
      <c r="S1228" s="102"/>
      <c r="AC1228" s="83">
        <f t="shared" si="409"/>
        <v>0</v>
      </c>
      <c r="AD1228" s="83">
        <f t="shared" si="410"/>
        <v>0</v>
      </c>
      <c r="AF1228" s="83">
        <f t="shared" si="421"/>
        <v>0</v>
      </c>
      <c r="AG1228" s="83">
        <f t="shared" si="422"/>
        <v>0</v>
      </c>
      <c r="AQ1228" s="83">
        <f t="shared" ca="1" si="423"/>
        <v>-0.79999999999998295</v>
      </c>
      <c r="AR1228" s="83">
        <f t="shared" ca="1" si="424"/>
        <v>-143.90770276478943</v>
      </c>
      <c r="AS1228" s="83">
        <f t="shared" ca="1" si="417"/>
        <v>-143.29229723521058</v>
      </c>
      <c r="AT1228" s="83" cm="1">
        <f t="array" aca="1" ref="AT1228" ca="1">_xlfn.LET(_xlpm.rozsah, $F$3:$F$10001,_xlpm.podminka, (_xlpm.rozsah&gt;M1228)*(ISNUMBER(_xlpm.rozsah)),_xlpm.indexy, IF(_xlpm.podminka, ROW(_xlpm.rozsah)-MIN(ROW(_xlpm.rozsah))+1),_xlpm.prvni, MIN(_xlpm.indexy),_xlpm.finalni, IF(_xlpm.prvni=1, 2, _xlpm.prvni),INDEX(_xlpm.rozsah, _xlpm.finalni))</f>
        <v>1600</v>
      </c>
      <c r="AU1228" s="83" cm="1">
        <f t="array" aca="1" ref="AU1228" ca="1">INDEX($F$3:$F$10001,MATCH(AT1228,$F$3:$F$10004,0)-1)</f>
        <v>1500</v>
      </c>
      <c r="AV1228" s="83">
        <f t="shared" ca="1" si="412"/>
        <v>-143.20000000000002</v>
      </c>
      <c r="AW1228" s="83">
        <f t="shared" ca="1" si="413"/>
        <v>-144</v>
      </c>
      <c r="AX1228" s="83">
        <f t="shared" ca="1" si="425"/>
        <v>358</v>
      </c>
      <c r="AY1228" s="83">
        <f t="shared" ca="1" si="426"/>
        <v>360</v>
      </c>
      <c r="AZ1228" s="83">
        <f t="shared" ca="1" si="427"/>
        <v>-2</v>
      </c>
      <c r="BA1228" s="83">
        <f t="shared" ca="1" si="428"/>
        <v>358.23074308802637</v>
      </c>
      <c r="BB1228" s="83">
        <f t="shared" ca="1" si="429"/>
        <v>359.76925691197363</v>
      </c>
    </row>
    <row r="1229" spans="1:54" x14ac:dyDescent="0.25">
      <c r="A1229" s="58">
        <v>1227</v>
      </c>
      <c r="B1229" s="59">
        <f t="shared" si="418"/>
        <v>20.45</v>
      </c>
      <c r="C1229" s="58">
        <v>77.5</v>
      </c>
      <c r="D1229" s="58">
        <v>83.6</v>
      </c>
      <c r="F1229" s="117"/>
      <c r="G1229" s="117"/>
      <c r="H1229" s="112">
        <f t="shared" si="419"/>
        <v>0</v>
      </c>
      <c r="I1229" s="121"/>
      <c r="J1229" s="92">
        <f t="shared" si="420"/>
        <v>0</v>
      </c>
      <c r="L1229" s="94">
        <v>1227</v>
      </c>
      <c r="M1229" s="114">
        <f t="shared" ca="1" si="416"/>
        <v>1615.4638398636671</v>
      </c>
      <c r="N1229" s="115">
        <f t="shared" ca="1" si="430"/>
        <v>298.25377838991795</v>
      </c>
      <c r="P1229" s="102"/>
      <c r="Q1229" s="102"/>
      <c r="R1229" s="102"/>
      <c r="S1229" s="102"/>
      <c r="AC1229" s="83">
        <f t="shared" si="409"/>
        <v>0</v>
      </c>
      <c r="AD1229" s="83">
        <f t="shared" si="410"/>
        <v>0</v>
      </c>
      <c r="AF1229" s="83">
        <f t="shared" si="421"/>
        <v>0</v>
      </c>
      <c r="AG1229" s="83">
        <f t="shared" si="422"/>
        <v>0</v>
      </c>
      <c r="AQ1229" s="83">
        <f t="shared" ca="1" si="423"/>
        <v>-3.2000000000000171</v>
      </c>
      <c r="AR1229" s="83">
        <f t="shared" ca="1" si="424"/>
        <v>-140.49484287563735</v>
      </c>
      <c r="AS1229" s="83">
        <f t="shared" ca="1" si="417"/>
        <v>-142.70515712436267</v>
      </c>
      <c r="AT1229" s="83" cm="1">
        <f t="array" aca="1" ref="AT1229" ca="1">_xlfn.LET(_xlpm.rozsah, $F$3:$F$10001,_xlpm.podminka, (_xlpm.rozsah&gt;M1229)*(ISNUMBER(_xlpm.rozsah)),_xlpm.indexy, IF(_xlpm.podminka, ROW(_xlpm.rozsah)-MIN(ROW(_xlpm.rozsah))+1),_xlpm.prvni, MIN(_xlpm.indexy),_xlpm.finalni, IF(_xlpm.prvni=1, 2, _xlpm.prvni),INDEX(_xlpm.rozsah, _xlpm.finalni))</f>
        <v>1700</v>
      </c>
      <c r="AU1229" s="83" cm="1">
        <f t="array" aca="1" ref="AU1229" ca="1">INDEX($F$3:$F$10001,MATCH(AT1229,$F$3:$F$10004,0)-1)</f>
        <v>1600</v>
      </c>
      <c r="AV1229" s="83">
        <f t="shared" ca="1" si="412"/>
        <v>-140</v>
      </c>
      <c r="AW1229" s="83">
        <f t="shared" ca="1" si="413"/>
        <v>-143.20000000000002</v>
      </c>
      <c r="AX1229" s="83">
        <f t="shared" ca="1" si="425"/>
        <v>350</v>
      </c>
      <c r="AY1229" s="83">
        <f t="shared" ca="1" si="426"/>
        <v>358</v>
      </c>
      <c r="AZ1229" s="83">
        <f t="shared" ca="1" si="427"/>
        <v>-8</v>
      </c>
      <c r="BA1229" s="83">
        <f t="shared" ca="1" si="428"/>
        <v>356.76289281090664</v>
      </c>
      <c r="BB1229" s="83">
        <f t="shared" ca="1" si="429"/>
        <v>351.23710718909336</v>
      </c>
    </row>
    <row r="1230" spans="1:54" x14ac:dyDescent="0.25">
      <c r="A1230" s="58">
        <v>1228</v>
      </c>
      <c r="B1230" s="59">
        <f t="shared" si="418"/>
        <v>20.466666666666665</v>
      </c>
      <c r="C1230" s="58">
        <v>80.8</v>
      </c>
      <c r="D1230" s="58">
        <v>85.6</v>
      </c>
      <c r="F1230" s="117"/>
      <c r="G1230" s="117"/>
      <c r="H1230" s="112">
        <f t="shared" si="419"/>
        <v>0</v>
      </c>
      <c r="I1230" s="121"/>
      <c r="J1230" s="92">
        <f t="shared" si="420"/>
        <v>0</v>
      </c>
      <c r="L1230" s="94">
        <v>1228</v>
      </c>
      <c r="M1230" s="114">
        <f t="shared" ca="1" si="416"/>
        <v>1641.6706872385068</v>
      </c>
      <c r="N1230" s="115">
        <f t="shared" ca="1" si="430"/>
        <v>303.59439133790704</v>
      </c>
      <c r="P1230" s="102"/>
      <c r="Q1230" s="102"/>
      <c r="R1230" s="102"/>
      <c r="S1230" s="102"/>
      <c r="AC1230" s="83">
        <f t="shared" si="409"/>
        <v>0</v>
      </c>
      <c r="AD1230" s="83">
        <f t="shared" si="410"/>
        <v>0</v>
      </c>
      <c r="AF1230" s="83">
        <f t="shared" si="421"/>
        <v>0</v>
      </c>
      <c r="AG1230" s="83">
        <f t="shared" si="422"/>
        <v>0</v>
      </c>
      <c r="AQ1230" s="83">
        <f t="shared" ca="1" si="423"/>
        <v>-3.2000000000000171</v>
      </c>
      <c r="AR1230" s="83">
        <f t="shared" ca="1" si="424"/>
        <v>-141.33346199163222</v>
      </c>
      <c r="AS1230" s="83">
        <f t="shared" ca="1" si="417"/>
        <v>-141.8665380083678</v>
      </c>
      <c r="AT1230" s="83" cm="1">
        <f t="array" aca="1" ref="AT1230" ca="1">_xlfn.LET(_xlpm.rozsah, $F$3:$F$10001,_xlpm.podminka, (_xlpm.rozsah&gt;M1230)*(ISNUMBER(_xlpm.rozsah)),_xlpm.indexy, IF(_xlpm.podminka, ROW(_xlpm.rozsah)-MIN(ROW(_xlpm.rozsah))+1),_xlpm.prvni, MIN(_xlpm.indexy),_xlpm.finalni, IF(_xlpm.prvni=1, 2, _xlpm.prvni),INDEX(_xlpm.rozsah, _xlpm.finalni))</f>
        <v>1700</v>
      </c>
      <c r="AU1230" s="83" cm="1">
        <f t="array" aca="1" ref="AU1230" ca="1">INDEX($F$3:$F$10001,MATCH(AT1230,$F$3:$F$10004,0)-1)</f>
        <v>1600</v>
      </c>
      <c r="AV1230" s="83">
        <f t="shared" ca="1" si="412"/>
        <v>-140</v>
      </c>
      <c r="AW1230" s="83">
        <f t="shared" ca="1" si="413"/>
        <v>-143.20000000000002</v>
      </c>
      <c r="AX1230" s="83">
        <f t="shared" ca="1" si="425"/>
        <v>350</v>
      </c>
      <c r="AY1230" s="83">
        <f t="shared" ca="1" si="426"/>
        <v>358</v>
      </c>
      <c r="AZ1230" s="83">
        <f t="shared" ca="1" si="427"/>
        <v>-8</v>
      </c>
      <c r="BA1230" s="83">
        <f t="shared" ca="1" si="428"/>
        <v>354.66634502091944</v>
      </c>
      <c r="BB1230" s="83">
        <f t="shared" ca="1" si="429"/>
        <v>353.33365497908056</v>
      </c>
    </row>
    <row r="1231" spans="1:54" x14ac:dyDescent="0.25">
      <c r="A1231" s="58">
        <v>1229</v>
      </c>
      <c r="B1231" s="59">
        <f t="shared" si="418"/>
        <v>20.483333333333334</v>
      </c>
      <c r="C1231" s="58">
        <v>84.1</v>
      </c>
      <c r="D1231" s="58">
        <v>81.599999999999994</v>
      </c>
      <c r="F1231" s="117"/>
      <c r="G1231" s="117"/>
      <c r="H1231" s="112">
        <f t="shared" si="419"/>
        <v>0</v>
      </c>
      <c r="I1231" s="121"/>
      <c r="J1231" s="92">
        <f t="shared" si="420"/>
        <v>0</v>
      </c>
      <c r="L1231" s="94">
        <v>1229</v>
      </c>
      <c r="M1231" s="114">
        <f t="shared" ca="1" si="416"/>
        <v>1667.8775346133471</v>
      </c>
      <c r="N1231" s="115">
        <f t="shared" ca="1" si="430"/>
        <v>287.69695454044069</v>
      </c>
      <c r="P1231" s="102"/>
      <c r="Q1231" s="102"/>
      <c r="R1231" s="102"/>
      <c r="S1231" s="102"/>
      <c r="AC1231" s="83">
        <f t="shared" si="409"/>
        <v>0</v>
      </c>
      <c r="AD1231" s="83">
        <f t="shared" si="410"/>
        <v>0</v>
      </c>
      <c r="AF1231" s="83">
        <f t="shared" si="421"/>
        <v>0</v>
      </c>
      <c r="AG1231" s="83">
        <f t="shared" si="422"/>
        <v>0</v>
      </c>
      <c r="AQ1231" s="83">
        <f t="shared" ca="1" si="423"/>
        <v>-3.2000000000000171</v>
      </c>
      <c r="AR1231" s="83">
        <f t="shared" ca="1" si="424"/>
        <v>-142.17208110762712</v>
      </c>
      <c r="AS1231" s="83">
        <f t="shared" ca="1" si="417"/>
        <v>-141.0279188923729</v>
      </c>
      <c r="AT1231" s="83" cm="1">
        <f t="array" aca="1" ref="AT1231" ca="1">_xlfn.LET(_xlpm.rozsah, $F$3:$F$10001,_xlpm.podminka, (_xlpm.rozsah&gt;M1231)*(ISNUMBER(_xlpm.rozsah)),_xlpm.indexy, IF(_xlpm.podminka, ROW(_xlpm.rozsah)-MIN(ROW(_xlpm.rozsah))+1),_xlpm.prvni, MIN(_xlpm.indexy),_xlpm.finalni, IF(_xlpm.prvni=1, 2, _xlpm.prvni),INDEX(_xlpm.rozsah, _xlpm.finalni))</f>
        <v>1700</v>
      </c>
      <c r="AU1231" s="83" cm="1">
        <f t="array" aca="1" ref="AU1231" ca="1">INDEX($F$3:$F$10001,MATCH(AT1231,$F$3:$F$10004,0)-1)</f>
        <v>1600</v>
      </c>
      <c r="AV1231" s="83">
        <f t="shared" ca="1" si="412"/>
        <v>-140</v>
      </c>
      <c r="AW1231" s="83">
        <f t="shared" ca="1" si="413"/>
        <v>-143.20000000000002</v>
      </c>
      <c r="AX1231" s="83">
        <f t="shared" ca="1" si="425"/>
        <v>350</v>
      </c>
      <c r="AY1231" s="83">
        <f t="shared" ca="1" si="426"/>
        <v>358</v>
      </c>
      <c r="AZ1231" s="83">
        <f t="shared" ca="1" si="427"/>
        <v>-8</v>
      </c>
      <c r="BA1231" s="83">
        <f t="shared" ca="1" si="428"/>
        <v>352.56979723093224</v>
      </c>
      <c r="BB1231" s="83">
        <f t="shared" ca="1" si="429"/>
        <v>355.43020276906776</v>
      </c>
    </row>
    <row r="1232" spans="1:54" x14ac:dyDescent="0.25">
      <c r="A1232" s="58">
        <v>1230</v>
      </c>
      <c r="B1232" s="59">
        <f t="shared" si="418"/>
        <v>20.5</v>
      </c>
      <c r="C1232" s="58">
        <v>87.4</v>
      </c>
      <c r="D1232" s="58">
        <v>88.3</v>
      </c>
      <c r="F1232" s="117"/>
      <c r="G1232" s="117"/>
      <c r="H1232" s="112">
        <f t="shared" si="419"/>
        <v>0</v>
      </c>
      <c r="I1232" s="121"/>
      <c r="J1232" s="92">
        <f t="shared" si="420"/>
        <v>0</v>
      </c>
      <c r="L1232" s="94">
        <v>1230</v>
      </c>
      <c r="M1232" s="114">
        <f t="shared" ca="1" si="416"/>
        <v>1694.084381988187</v>
      </c>
      <c r="N1232" s="115">
        <f t="shared" ca="1" si="430"/>
        <v>309.46787925635448</v>
      </c>
      <c r="P1232" s="102"/>
      <c r="Q1232" s="102"/>
      <c r="R1232" s="102"/>
      <c r="S1232" s="102"/>
      <c r="AC1232" s="83">
        <f t="shared" si="409"/>
        <v>0</v>
      </c>
      <c r="AD1232" s="83">
        <f t="shared" si="410"/>
        <v>0</v>
      </c>
      <c r="AF1232" s="83">
        <f t="shared" si="421"/>
        <v>0</v>
      </c>
      <c r="AG1232" s="83">
        <f t="shared" si="422"/>
        <v>0</v>
      </c>
      <c r="AQ1232" s="83">
        <f t="shared" ca="1" si="423"/>
        <v>-3.2000000000000171</v>
      </c>
      <c r="AR1232" s="83">
        <f t="shared" ca="1" si="424"/>
        <v>-143.010700223622</v>
      </c>
      <c r="AS1232" s="83">
        <f t="shared" ca="1" si="417"/>
        <v>-140.18929977637802</v>
      </c>
      <c r="AT1232" s="83" cm="1">
        <f t="array" aca="1" ref="AT1232" ca="1">_xlfn.LET(_xlpm.rozsah, $F$3:$F$10001,_xlpm.podminka, (_xlpm.rozsah&gt;M1232)*(ISNUMBER(_xlpm.rozsah)),_xlpm.indexy, IF(_xlpm.podminka, ROW(_xlpm.rozsah)-MIN(ROW(_xlpm.rozsah))+1),_xlpm.prvni, MIN(_xlpm.indexy),_xlpm.finalni, IF(_xlpm.prvni=1, 2, _xlpm.prvni),INDEX(_xlpm.rozsah, _xlpm.finalni))</f>
        <v>1700</v>
      </c>
      <c r="AU1232" s="83" cm="1">
        <f t="array" aca="1" ref="AU1232" ca="1">INDEX($F$3:$F$10001,MATCH(AT1232,$F$3:$F$10004,0)-1)</f>
        <v>1600</v>
      </c>
      <c r="AV1232" s="83">
        <f t="shared" ca="1" si="412"/>
        <v>-140</v>
      </c>
      <c r="AW1232" s="83">
        <f t="shared" ca="1" si="413"/>
        <v>-143.20000000000002</v>
      </c>
      <c r="AX1232" s="83">
        <f t="shared" ca="1" si="425"/>
        <v>350</v>
      </c>
      <c r="AY1232" s="83">
        <f t="shared" ca="1" si="426"/>
        <v>358</v>
      </c>
      <c r="AZ1232" s="83">
        <f t="shared" ca="1" si="427"/>
        <v>-8</v>
      </c>
      <c r="BA1232" s="83">
        <f t="shared" ca="1" si="428"/>
        <v>350.47324944094504</v>
      </c>
      <c r="BB1232" s="83">
        <f t="shared" ca="1" si="429"/>
        <v>357.52675055905496</v>
      </c>
    </row>
    <row r="1233" spans="1:54" x14ac:dyDescent="0.25">
      <c r="A1233" s="58">
        <v>1231</v>
      </c>
      <c r="B1233" s="59">
        <f t="shared" si="418"/>
        <v>20.516666666666666</v>
      </c>
      <c r="C1233" s="58">
        <v>90.5</v>
      </c>
      <c r="D1233" s="58">
        <v>91.9</v>
      </c>
      <c r="F1233" s="117"/>
      <c r="G1233" s="117"/>
      <c r="H1233" s="112">
        <f t="shared" si="419"/>
        <v>0</v>
      </c>
      <c r="I1233" s="121"/>
      <c r="J1233" s="92">
        <f t="shared" si="420"/>
        <v>0</v>
      </c>
      <c r="L1233" s="94">
        <v>1231</v>
      </c>
      <c r="M1233" s="114">
        <f t="shared" ca="1" si="416"/>
        <v>1718.7029355827337</v>
      </c>
      <c r="N1233" s="115">
        <f t="shared" ca="1" si="430"/>
        <v>318.72804037390949</v>
      </c>
      <c r="P1233" s="102"/>
      <c r="Q1233" s="102"/>
      <c r="R1233" s="102"/>
      <c r="S1233" s="102"/>
      <c r="AC1233" s="83">
        <f t="shared" si="409"/>
        <v>0</v>
      </c>
      <c r="AD1233" s="83">
        <f t="shared" si="410"/>
        <v>0</v>
      </c>
      <c r="AF1233" s="83">
        <f t="shared" si="421"/>
        <v>0</v>
      </c>
      <c r="AG1233" s="83">
        <f t="shared" si="422"/>
        <v>0</v>
      </c>
      <c r="AQ1233" s="83">
        <f t="shared" ca="1" si="423"/>
        <v>-6.7999999999999829</v>
      </c>
      <c r="AR1233" s="83">
        <f t="shared" ca="1" si="424"/>
        <v>-134.4717996196259</v>
      </c>
      <c r="AS1233" s="83">
        <f t="shared" ca="1" si="417"/>
        <v>-138.72820038037412</v>
      </c>
      <c r="AT1233" s="83" cm="1">
        <f t="array" aca="1" ref="AT1233" ca="1">_xlfn.LET(_xlpm.rozsah, $F$3:$F$10001,_xlpm.podminka, (_xlpm.rozsah&gt;M1233)*(ISNUMBER(_xlpm.rozsah)),_xlpm.indexy, IF(_xlpm.podminka, ROW(_xlpm.rozsah)-MIN(ROW(_xlpm.rozsah))+1),_xlpm.prvni, MIN(_xlpm.indexy),_xlpm.finalni, IF(_xlpm.prvni=1, 2, _xlpm.prvni),INDEX(_xlpm.rozsah, _xlpm.finalni))</f>
        <v>1800</v>
      </c>
      <c r="AU1233" s="83" cm="1">
        <f t="array" aca="1" ref="AU1233" ca="1">INDEX($F$3:$F$10001,MATCH(AT1233,$F$3:$F$10004,0)-1)</f>
        <v>1700</v>
      </c>
      <c r="AV1233" s="83">
        <f t="shared" ca="1" si="412"/>
        <v>-133.20000000000002</v>
      </c>
      <c r="AW1233" s="83">
        <f t="shared" ca="1" si="413"/>
        <v>-140</v>
      </c>
      <c r="AX1233" s="83">
        <f t="shared" ca="1" si="425"/>
        <v>333</v>
      </c>
      <c r="AY1233" s="83">
        <f t="shared" ca="1" si="426"/>
        <v>350</v>
      </c>
      <c r="AZ1233" s="83">
        <f t="shared" ca="1" si="427"/>
        <v>-17</v>
      </c>
      <c r="BA1233" s="83">
        <f t="shared" ca="1" si="428"/>
        <v>346.82050095093524</v>
      </c>
      <c r="BB1233" s="83">
        <f t="shared" ca="1" si="429"/>
        <v>336.17949904906476</v>
      </c>
    </row>
    <row r="1234" spans="1:54" x14ac:dyDescent="0.25">
      <c r="A1234" s="58">
        <v>1232</v>
      </c>
      <c r="B1234" s="59">
        <f t="shared" si="418"/>
        <v>20.533333333333335</v>
      </c>
      <c r="C1234" s="58">
        <v>93.5</v>
      </c>
      <c r="D1234" s="58">
        <v>94.1</v>
      </c>
      <c r="F1234" s="117"/>
      <c r="G1234" s="117"/>
      <c r="H1234" s="112">
        <f t="shared" si="419"/>
        <v>0</v>
      </c>
      <c r="I1234" s="121"/>
      <c r="J1234" s="92">
        <f t="shared" si="420"/>
        <v>0</v>
      </c>
      <c r="L1234" s="94">
        <v>1232</v>
      </c>
      <c r="M1234" s="114">
        <f t="shared" ca="1" si="416"/>
        <v>1742.5273422871337</v>
      </c>
      <c r="N1234" s="115">
        <f t="shared" ca="1" si="430"/>
        <v>322.54690105432718</v>
      </c>
      <c r="P1234" s="102"/>
      <c r="Q1234" s="102"/>
      <c r="R1234" s="102"/>
      <c r="S1234" s="102"/>
      <c r="AC1234" s="83">
        <f t="shared" si="409"/>
        <v>0</v>
      </c>
      <c r="AD1234" s="83">
        <f t="shared" si="410"/>
        <v>0</v>
      </c>
      <c r="AF1234" s="83">
        <f t="shared" si="421"/>
        <v>0</v>
      </c>
      <c r="AG1234" s="83">
        <f t="shared" si="422"/>
        <v>0</v>
      </c>
      <c r="AQ1234" s="83">
        <f t="shared" ca="1" si="423"/>
        <v>-6.7999999999999829</v>
      </c>
      <c r="AR1234" s="83">
        <f t="shared" ca="1" si="424"/>
        <v>-136.09185927552511</v>
      </c>
      <c r="AS1234" s="83">
        <f t="shared" ca="1" si="417"/>
        <v>-137.10814072447491</v>
      </c>
      <c r="AT1234" s="83" cm="1">
        <f t="array" aca="1" ref="AT1234" ca="1">_xlfn.LET(_xlpm.rozsah, $F$3:$F$10001,_xlpm.podminka, (_xlpm.rozsah&gt;M1234)*(ISNUMBER(_xlpm.rozsah)),_xlpm.indexy, IF(_xlpm.podminka, ROW(_xlpm.rozsah)-MIN(ROW(_xlpm.rozsah))+1),_xlpm.prvni, MIN(_xlpm.indexy),_xlpm.finalni, IF(_xlpm.prvni=1, 2, _xlpm.prvni),INDEX(_xlpm.rozsah, _xlpm.finalni))</f>
        <v>1800</v>
      </c>
      <c r="AU1234" s="83" cm="1">
        <f t="array" aca="1" ref="AU1234" ca="1">INDEX($F$3:$F$10001,MATCH(AT1234,$F$3:$F$10004,0)-1)</f>
        <v>1700</v>
      </c>
      <c r="AV1234" s="83">
        <f t="shared" ca="1" si="412"/>
        <v>-133.20000000000002</v>
      </c>
      <c r="AW1234" s="83">
        <f t="shared" ca="1" si="413"/>
        <v>-140</v>
      </c>
      <c r="AX1234" s="83">
        <f t="shared" ca="1" si="425"/>
        <v>333</v>
      </c>
      <c r="AY1234" s="83">
        <f t="shared" ca="1" si="426"/>
        <v>350</v>
      </c>
      <c r="AZ1234" s="83">
        <f t="shared" ca="1" si="427"/>
        <v>-17</v>
      </c>
      <c r="BA1234" s="83">
        <f t="shared" ca="1" si="428"/>
        <v>342.77035181118725</v>
      </c>
      <c r="BB1234" s="83">
        <f t="shared" ca="1" si="429"/>
        <v>340.22964818881275</v>
      </c>
    </row>
    <row r="1235" spans="1:54" x14ac:dyDescent="0.25">
      <c r="A1235" s="58">
        <v>1233</v>
      </c>
      <c r="B1235" s="59">
        <f t="shared" si="418"/>
        <v>20.55</v>
      </c>
      <c r="C1235" s="58">
        <v>96.8</v>
      </c>
      <c r="D1235" s="58">
        <v>96.6</v>
      </c>
      <c r="F1235" s="117"/>
      <c r="G1235" s="117"/>
      <c r="H1235" s="112">
        <f t="shared" si="419"/>
        <v>0</v>
      </c>
      <c r="I1235" s="121"/>
      <c r="J1235" s="92">
        <f t="shared" si="420"/>
        <v>0</v>
      </c>
      <c r="L1235" s="94">
        <v>1233</v>
      </c>
      <c r="M1235" s="114">
        <f t="shared" ca="1" si="416"/>
        <v>1768.7341896619737</v>
      </c>
      <c r="N1235" s="115">
        <f t="shared" ca="1" si="430"/>
        <v>326.81247137371065</v>
      </c>
      <c r="P1235" s="102"/>
      <c r="Q1235" s="102"/>
      <c r="R1235" s="102"/>
      <c r="S1235" s="102"/>
      <c r="AC1235" s="83">
        <f t="shared" si="409"/>
        <v>0</v>
      </c>
      <c r="AD1235" s="83">
        <f t="shared" si="410"/>
        <v>0</v>
      </c>
      <c r="AF1235" s="83">
        <f t="shared" si="421"/>
        <v>0</v>
      </c>
      <c r="AG1235" s="83">
        <f t="shared" si="422"/>
        <v>0</v>
      </c>
      <c r="AQ1235" s="83">
        <f t="shared" ca="1" si="423"/>
        <v>-6.7999999999999829</v>
      </c>
      <c r="AR1235" s="83">
        <f t="shared" ca="1" si="424"/>
        <v>-137.87392489701421</v>
      </c>
      <c r="AS1235" s="83">
        <f t="shared" ca="1" si="417"/>
        <v>-135.32607510298581</v>
      </c>
      <c r="AT1235" s="83" cm="1">
        <f t="array" aca="1" ref="AT1235" ca="1">_xlfn.LET(_xlpm.rozsah, $F$3:$F$10001,_xlpm.podminka, (_xlpm.rozsah&gt;M1235)*(ISNUMBER(_xlpm.rozsah)),_xlpm.indexy, IF(_xlpm.podminka, ROW(_xlpm.rozsah)-MIN(ROW(_xlpm.rozsah))+1),_xlpm.prvni, MIN(_xlpm.indexy),_xlpm.finalni, IF(_xlpm.prvni=1, 2, _xlpm.prvni),INDEX(_xlpm.rozsah, _xlpm.finalni))</f>
        <v>1800</v>
      </c>
      <c r="AU1235" s="83" cm="1">
        <f t="array" aca="1" ref="AU1235" ca="1">INDEX($F$3:$F$10001,MATCH(AT1235,$F$3:$F$10004,0)-1)</f>
        <v>1700</v>
      </c>
      <c r="AV1235" s="83">
        <f t="shared" ca="1" si="412"/>
        <v>-133.20000000000002</v>
      </c>
      <c r="AW1235" s="83">
        <f t="shared" ca="1" si="413"/>
        <v>-140</v>
      </c>
      <c r="AX1235" s="83">
        <f t="shared" ca="1" si="425"/>
        <v>333</v>
      </c>
      <c r="AY1235" s="83">
        <f t="shared" ca="1" si="426"/>
        <v>350</v>
      </c>
      <c r="AZ1235" s="83">
        <f t="shared" ca="1" si="427"/>
        <v>-17</v>
      </c>
      <c r="BA1235" s="83">
        <f t="shared" ca="1" si="428"/>
        <v>338.31518775746446</v>
      </c>
      <c r="BB1235" s="83">
        <f t="shared" ca="1" si="429"/>
        <v>344.68481224253554</v>
      </c>
    </row>
    <row r="1236" spans="1:54" s="81" customFormat="1" x14ac:dyDescent="0.25">
      <c r="A1236" s="79">
        <v>1234</v>
      </c>
      <c r="B1236" s="80">
        <f t="shared" si="418"/>
        <v>20.566666666666666</v>
      </c>
      <c r="C1236" s="79">
        <v>100</v>
      </c>
      <c r="D1236" s="79" t="s">
        <v>8</v>
      </c>
      <c r="F1236" s="117"/>
      <c r="G1236" s="117"/>
      <c r="H1236" s="112">
        <f t="shared" si="419"/>
        <v>0</v>
      </c>
      <c r="I1236" s="121"/>
      <c r="J1236" s="92">
        <f t="shared" si="420"/>
        <v>0</v>
      </c>
      <c r="K1236" s="83"/>
      <c r="L1236" s="94">
        <v>1234</v>
      </c>
      <c r="M1236" s="114">
        <f t="shared" ca="1" si="416"/>
        <v>1794.1468901466669</v>
      </c>
      <c r="N1236" s="115">
        <f ca="1">AS1236</f>
        <v>-133.59801147002668</v>
      </c>
      <c r="O1236" s="83"/>
      <c r="P1236" s="102"/>
      <c r="Q1236" s="102"/>
      <c r="R1236" s="102"/>
      <c r="S1236" s="102"/>
      <c r="T1236" s="83"/>
      <c r="U1236" s="83"/>
      <c r="V1236" s="83"/>
      <c r="W1236" s="83"/>
      <c r="X1236" s="83"/>
      <c r="Y1236" s="83"/>
      <c r="Z1236" s="83"/>
      <c r="AA1236" s="83"/>
      <c r="AB1236" s="83"/>
      <c r="AC1236" s="83">
        <f t="shared" si="409"/>
        <v>0</v>
      </c>
      <c r="AD1236" s="83">
        <f t="shared" si="410"/>
        <v>0</v>
      </c>
      <c r="AE1236" s="83"/>
      <c r="AF1236" s="83">
        <f t="shared" si="421"/>
        <v>0</v>
      </c>
      <c r="AG1236" s="83">
        <f t="shared" si="422"/>
        <v>0</v>
      </c>
      <c r="AH1236" s="83"/>
      <c r="AI1236" s="83"/>
      <c r="AJ1236" s="83"/>
      <c r="AK1236" s="83"/>
      <c r="AL1236" s="83"/>
      <c r="AM1236" s="83"/>
      <c r="AN1236" s="83"/>
      <c r="AO1236" s="83"/>
      <c r="AP1236" s="83"/>
      <c r="AQ1236" s="83">
        <f t="shared" ca="1" si="423"/>
        <v>-6.7999999999999829</v>
      </c>
      <c r="AR1236" s="83">
        <f t="shared" ca="1" si="424"/>
        <v>-139.60198852997334</v>
      </c>
      <c r="AS1236" s="83">
        <f t="shared" ca="1" si="417"/>
        <v>-133.59801147002668</v>
      </c>
      <c r="AT1236" s="83" cm="1">
        <f t="array" aca="1" ref="AT1236" ca="1">_xlfn.LET(_xlpm.rozsah, $F$3:$F$10001,_xlpm.podminka, (_xlpm.rozsah&gt;M1236)*(ISNUMBER(_xlpm.rozsah)),_xlpm.indexy, IF(_xlpm.podminka, ROW(_xlpm.rozsah)-MIN(ROW(_xlpm.rozsah))+1),_xlpm.prvni, MIN(_xlpm.indexy),_xlpm.finalni, IF(_xlpm.prvni=1, 2, _xlpm.prvni),INDEX(_xlpm.rozsah, _xlpm.finalni))</f>
        <v>1800</v>
      </c>
      <c r="AU1236" s="83" cm="1">
        <f t="array" aca="1" ref="AU1236" ca="1">INDEX($F$3:$F$10001,MATCH(AT1236,$F$3:$F$10004,0)-1)</f>
        <v>1700</v>
      </c>
      <c r="AV1236" s="83">
        <f t="shared" ca="1" si="412"/>
        <v>-133.20000000000002</v>
      </c>
      <c r="AW1236" s="83">
        <f t="shared" ca="1" si="413"/>
        <v>-140</v>
      </c>
      <c r="AX1236" s="83">
        <f t="shared" ca="1" si="425"/>
        <v>333</v>
      </c>
      <c r="AY1236" s="83">
        <f t="shared" ca="1" si="426"/>
        <v>350</v>
      </c>
      <c r="AZ1236" s="83">
        <f t="shared" ca="1" si="427"/>
        <v>-17</v>
      </c>
      <c r="BA1236" s="83">
        <f t="shared" ca="1" si="428"/>
        <v>333.99502867506664</v>
      </c>
      <c r="BB1236" s="83">
        <f t="shared" ca="1" si="429"/>
        <v>349.00497132493336</v>
      </c>
    </row>
    <row r="1237" spans="1:54" s="81" customFormat="1" x14ac:dyDescent="0.25">
      <c r="A1237" s="79">
        <v>1235</v>
      </c>
      <c r="B1237" s="80">
        <f t="shared" si="418"/>
        <v>20.583333333333332</v>
      </c>
      <c r="C1237" s="79">
        <v>96</v>
      </c>
      <c r="D1237" s="79" t="s">
        <v>8</v>
      </c>
      <c r="F1237" s="117"/>
      <c r="G1237" s="117"/>
      <c r="H1237" s="112">
        <f t="shared" si="419"/>
        <v>0</v>
      </c>
      <c r="I1237" s="121"/>
      <c r="J1237" s="92">
        <f t="shared" si="420"/>
        <v>0</v>
      </c>
      <c r="K1237" s="83"/>
      <c r="L1237" s="94">
        <v>1235</v>
      </c>
      <c r="M1237" s="114">
        <f t="shared" ca="1" si="416"/>
        <v>1762.3810145408004</v>
      </c>
      <c r="N1237" s="115">
        <f ca="1">AS1237</f>
        <v>-135.75809101122559</v>
      </c>
      <c r="O1237" s="83"/>
      <c r="P1237" s="102"/>
      <c r="Q1237" s="102"/>
      <c r="R1237" s="102"/>
      <c r="S1237" s="102"/>
      <c r="T1237" s="83"/>
      <c r="U1237" s="83"/>
      <c r="V1237" s="83"/>
      <c r="W1237" s="83"/>
      <c r="X1237" s="83"/>
      <c r="Y1237" s="83"/>
      <c r="Z1237" s="83"/>
      <c r="AA1237" s="83"/>
      <c r="AB1237" s="83"/>
      <c r="AC1237" s="83">
        <f t="shared" si="409"/>
        <v>0</v>
      </c>
      <c r="AD1237" s="83">
        <f t="shared" si="410"/>
        <v>0</v>
      </c>
      <c r="AE1237" s="83"/>
      <c r="AF1237" s="83">
        <f t="shared" si="421"/>
        <v>0</v>
      </c>
      <c r="AG1237" s="83">
        <f t="shared" si="422"/>
        <v>0</v>
      </c>
      <c r="AH1237" s="83"/>
      <c r="AI1237" s="83"/>
      <c r="AJ1237" s="83"/>
      <c r="AK1237" s="83"/>
      <c r="AL1237" s="83"/>
      <c r="AM1237" s="83"/>
      <c r="AN1237" s="83"/>
      <c r="AO1237" s="83"/>
      <c r="AP1237" s="83"/>
      <c r="AQ1237" s="83">
        <f t="shared" ca="1" si="423"/>
        <v>-6.7999999999999829</v>
      </c>
      <c r="AR1237" s="83">
        <f t="shared" ca="1" si="424"/>
        <v>-137.44190898877443</v>
      </c>
      <c r="AS1237" s="83">
        <f t="shared" ca="1" si="417"/>
        <v>-135.75809101122559</v>
      </c>
      <c r="AT1237" s="83" cm="1">
        <f t="array" aca="1" ref="AT1237" ca="1">_xlfn.LET(_xlpm.rozsah, $F$3:$F$10001,_xlpm.podminka, (_xlpm.rozsah&gt;M1237)*(ISNUMBER(_xlpm.rozsah)),_xlpm.indexy, IF(_xlpm.podminka, ROW(_xlpm.rozsah)-MIN(ROW(_xlpm.rozsah))+1),_xlpm.prvni, MIN(_xlpm.indexy),_xlpm.finalni, IF(_xlpm.prvni=1, 2, _xlpm.prvni),INDEX(_xlpm.rozsah, _xlpm.finalni))</f>
        <v>1800</v>
      </c>
      <c r="AU1237" s="83" cm="1">
        <f t="array" aca="1" ref="AU1237" ca="1">INDEX($F$3:$F$10001,MATCH(AT1237,$F$3:$F$10004,0)-1)</f>
        <v>1700</v>
      </c>
      <c r="AV1237" s="83">
        <f t="shared" ca="1" si="412"/>
        <v>-133.20000000000002</v>
      </c>
      <c r="AW1237" s="83">
        <f t="shared" ca="1" si="413"/>
        <v>-140</v>
      </c>
      <c r="AX1237" s="83">
        <f t="shared" ca="1" si="425"/>
        <v>333</v>
      </c>
      <c r="AY1237" s="83">
        <f t="shared" ca="1" si="426"/>
        <v>350</v>
      </c>
      <c r="AZ1237" s="83">
        <f t="shared" ca="1" si="427"/>
        <v>-17</v>
      </c>
      <c r="BA1237" s="83">
        <f t="shared" ca="1" si="428"/>
        <v>339.39522752806391</v>
      </c>
      <c r="BB1237" s="83">
        <f t="shared" ca="1" si="429"/>
        <v>343.60477247193609</v>
      </c>
    </row>
    <row r="1238" spans="1:54" s="81" customFormat="1" x14ac:dyDescent="0.25">
      <c r="A1238" s="79">
        <v>1236</v>
      </c>
      <c r="B1238" s="80">
        <f t="shared" si="418"/>
        <v>20.6</v>
      </c>
      <c r="C1238" s="79">
        <v>81.900000000000006</v>
      </c>
      <c r="D1238" s="79" t="s">
        <v>8</v>
      </c>
      <c r="F1238" s="117"/>
      <c r="G1238" s="117"/>
      <c r="H1238" s="112">
        <f t="shared" si="419"/>
        <v>0</v>
      </c>
      <c r="I1238" s="121"/>
      <c r="J1238" s="92">
        <f t="shared" si="420"/>
        <v>0</v>
      </c>
      <c r="K1238" s="83"/>
      <c r="L1238" s="94">
        <v>1236</v>
      </c>
      <c r="M1238" s="114">
        <f t="shared" ca="1" si="416"/>
        <v>1650.4063030301204</v>
      </c>
      <c r="N1238" s="115">
        <f ca="1">AS1238</f>
        <v>-141.58699830303615</v>
      </c>
      <c r="O1238" s="83"/>
      <c r="P1238" s="102"/>
      <c r="Q1238" s="102"/>
      <c r="R1238" s="102"/>
      <c r="S1238" s="102"/>
      <c r="T1238" s="83"/>
      <c r="U1238" s="83"/>
      <c r="V1238" s="83"/>
      <c r="W1238" s="83"/>
      <c r="X1238" s="83"/>
      <c r="Y1238" s="83"/>
      <c r="Z1238" s="83"/>
      <c r="AA1238" s="83"/>
      <c r="AB1238" s="83"/>
      <c r="AC1238" s="83">
        <f t="shared" si="409"/>
        <v>0</v>
      </c>
      <c r="AD1238" s="83">
        <f t="shared" si="410"/>
        <v>0</v>
      </c>
      <c r="AE1238" s="83"/>
      <c r="AF1238" s="83">
        <f t="shared" si="421"/>
        <v>0</v>
      </c>
      <c r="AG1238" s="83">
        <f t="shared" si="422"/>
        <v>0</v>
      </c>
      <c r="AH1238" s="83"/>
      <c r="AI1238" s="83"/>
      <c r="AJ1238" s="83"/>
      <c r="AK1238" s="83"/>
      <c r="AL1238" s="83"/>
      <c r="AM1238" s="83"/>
      <c r="AN1238" s="83"/>
      <c r="AO1238" s="83"/>
      <c r="AP1238" s="83"/>
      <c r="AQ1238" s="83">
        <f t="shared" ca="1" si="423"/>
        <v>-3.2000000000000171</v>
      </c>
      <c r="AR1238" s="83">
        <f t="shared" ca="1" si="424"/>
        <v>-141.61300169696386</v>
      </c>
      <c r="AS1238" s="83">
        <f t="shared" ca="1" si="417"/>
        <v>-141.58699830303615</v>
      </c>
      <c r="AT1238" s="83" cm="1">
        <f t="array" aca="1" ref="AT1238" ca="1">_xlfn.LET(_xlpm.rozsah, $F$3:$F$10001,_xlpm.podminka, (_xlpm.rozsah&gt;M1238)*(ISNUMBER(_xlpm.rozsah)),_xlpm.indexy, IF(_xlpm.podminka, ROW(_xlpm.rozsah)-MIN(ROW(_xlpm.rozsah))+1),_xlpm.prvni, MIN(_xlpm.indexy),_xlpm.finalni, IF(_xlpm.prvni=1, 2, _xlpm.prvni),INDEX(_xlpm.rozsah, _xlpm.finalni))</f>
        <v>1700</v>
      </c>
      <c r="AU1238" s="83" cm="1">
        <f t="array" aca="1" ref="AU1238" ca="1">INDEX($F$3:$F$10001,MATCH(AT1238,$F$3:$F$10004,0)-1)</f>
        <v>1600</v>
      </c>
      <c r="AV1238" s="83">
        <f t="shared" ca="1" si="412"/>
        <v>-140</v>
      </c>
      <c r="AW1238" s="83">
        <f t="shared" ca="1" si="413"/>
        <v>-143.20000000000002</v>
      </c>
      <c r="AX1238" s="83">
        <f t="shared" ca="1" si="425"/>
        <v>350</v>
      </c>
      <c r="AY1238" s="83">
        <f t="shared" ca="1" si="426"/>
        <v>358</v>
      </c>
      <c r="AZ1238" s="83">
        <f t="shared" ca="1" si="427"/>
        <v>-8</v>
      </c>
      <c r="BA1238" s="83">
        <f t="shared" ca="1" si="428"/>
        <v>353.96749575759037</v>
      </c>
      <c r="BB1238" s="83">
        <f t="shared" ca="1" si="429"/>
        <v>354.03250424240963</v>
      </c>
    </row>
    <row r="1239" spans="1:54" s="81" customFormat="1" x14ac:dyDescent="0.25">
      <c r="A1239" s="79">
        <v>1237</v>
      </c>
      <c r="B1239" s="80">
        <f t="shared" si="418"/>
        <v>20.616666666666667</v>
      </c>
      <c r="C1239" s="79">
        <v>68.099999999999994</v>
      </c>
      <c r="D1239" s="79" t="s">
        <v>8</v>
      </c>
      <c r="F1239" s="117"/>
      <c r="G1239" s="117"/>
      <c r="H1239" s="112">
        <f t="shared" si="419"/>
        <v>0</v>
      </c>
      <c r="I1239" s="121"/>
      <c r="J1239" s="92">
        <f t="shared" si="420"/>
        <v>0</v>
      </c>
      <c r="K1239" s="83"/>
      <c r="L1239" s="94">
        <v>1237</v>
      </c>
      <c r="M1239" s="114">
        <f t="shared" ca="1" si="416"/>
        <v>1540.8140321898802</v>
      </c>
      <c r="N1239" s="115">
        <f ca="1">AS1239</f>
        <v>-143.67348774248097</v>
      </c>
      <c r="O1239" s="83"/>
      <c r="P1239" s="102"/>
      <c r="Q1239" s="102"/>
      <c r="R1239" s="102"/>
      <c r="S1239" s="102"/>
      <c r="T1239" s="83"/>
      <c r="U1239" s="83"/>
      <c r="V1239" s="83"/>
      <c r="W1239" s="83"/>
      <c r="X1239" s="83"/>
      <c r="Y1239" s="83"/>
      <c r="Z1239" s="83"/>
      <c r="AA1239" s="83"/>
      <c r="AB1239" s="83"/>
      <c r="AC1239" s="83">
        <f t="shared" si="409"/>
        <v>0</v>
      </c>
      <c r="AD1239" s="83">
        <f t="shared" si="410"/>
        <v>0</v>
      </c>
      <c r="AE1239" s="83"/>
      <c r="AF1239" s="83">
        <f t="shared" si="421"/>
        <v>0</v>
      </c>
      <c r="AG1239" s="83">
        <f t="shared" si="422"/>
        <v>0</v>
      </c>
      <c r="AH1239" s="83"/>
      <c r="AI1239" s="83"/>
      <c r="AJ1239" s="83"/>
      <c r="AK1239" s="83"/>
      <c r="AL1239" s="83"/>
      <c r="AM1239" s="83"/>
      <c r="AN1239" s="83"/>
      <c r="AO1239" s="83"/>
      <c r="AP1239" s="83"/>
      <c r="AQ1239" s="83">
        <f t="shared" ca="1" si="423"/>
        <v>-0.79999999999998295</v>
      </c>
      <c r="AR1239" s="83">
        <f t="shared" ca="1" si="424"/>
        <v>-143.52651225751904</v>
      </c>
      <c r="AS1239" s="83">
        <f t="shared" ca="1" si="417"/>
        <v>-143.67348774248097</v>
      </c>
      <c r="AT1239" s="83" cm="1">
        <f t="array" aca="1" ref="AT1239" ca="1">_xlfn.LET(_xlpm.rozsah, $F$3:$F$10001,_xlpm.podminka, (_xlpm.rozsah&gt;M1239)*(ISNUMBER(_xlpm.rozsah)),_xlpm.indexy, IF(_xlpm.podminka, ROW(_xlpm.rozsah)-MIN(ROW(_xlpm.rozsah))+1),_xlpm.prvni, MIN(_xlpm.indexy),_xlpm.finalni, IF(_xlpm.prvni=1, 2, _xlpm.prvni),INDEX(_xlpm.rozsah, _xlpm.finalni))</f>
        <v>1600</v>
      </c>
      <c r="AU1239" s="83" cm="1">
        <f t="array" aca="1" ref="AU1239" ca="1">INDEX($F$3:$F$10001,MATCH(AT1239,$F$3:$F$10004,0)-1)</f>
        <v>1500</v>
      </c>
      <c r="AV1239" s="83">
        <f t="shared" ca="1" si="412"/>
        <v>-143.20000000000002</v>
      </c>
      <c r="AW1239" s="83">
        <f t="shared" ca="1" si="413"/>
        <v>-144</v>
      </c>
      <c r="AX1239" s="83">
        <f t="shared" ca="1" si="425"/>
        <v>358</v>
      </c>
      <c r="AY1239" s="83">
        <f t="shared" ca="1" si="426"/>
        <v>360</v>
      </c>
      <c r="AZ1239" s="83">
        <f t="shared" ca="1" si="427"/>
        <v>-2</v>
      </c>
      <c r="BA1239" s="83">
        <f t="shared" ca="1" si="428"/>
        <v>359.1837193562024</v>
      </c>
      <c r="BB1239" s="83">
        <f t="shared" ca="1" si="429"/>
        <v>358.8162806437976</v>
      </c>
    </row>
    <row r="1240" spans="1:54" x14ac:dyDescent="0.25">
      <c r="A1240" s="58">
        <v>1238</v>
      </c>
      <c r="B1240" s="59">
        <f t="shared" si="418"/>
        <v>20.633333333333333</v>
      </c>
      <c r="C1240" s="58">
        <v>58.1</v>
      </c>
      <c r="D1240" s="58">
        <v>84.7</v>
      </c>
      <c r="F1240" s="117"/>
      <c r="G1240" s="117"/>
      <c r="H1240" s="112">
        <f t="shared" si="419"/>
        <v>0</v>
      </c>
      <c r="I1240" s="121"/>
      <c r="J1240" s="92">
        <f t="shared" si="420"/>
        <v>0</v>
      </c>
      <c r="L1240" s="94">
        <v>1238</v>
      </c>
      <c r="M1240" s="114">
        <f t="shared" ca="1" si="416"/>
        <v>1461.3993431752135</v>
      </c>
      <c r="N1240" s="115">
        <f t="shared" ref="N1240:N1259" ca="1" si="431">( IF(ISNUMBER(D1240), D1240,1)/100)*BB1240 - $T$23 + $T$21</f>
        <v>304.92</v>
      </c>
      <c r="P1240" s="102"/>
      <c r="Q1240" s="102"/>
      <c r="R1240" s="102"/>
      <c r="S1240" s="102"/>
      <c r="AC1240" s="83">
        <f t="shared" si="409"/>
        <v>0</v>
      </c>
      <c r="AD1240" s="83">
        <f t="shared" si="410"/>
        <v>0</v>
      </c>
      <c r="AF1240" s="83">
        <f t="shared" si="421"/>
        <v>0</v>
      </c>
      <c r="AG1240" s="83">
        <f t="shared" si="422"/>
        <v>0</v>
      </c>
      <c r="AQ1240" s="83">
        <f t="shared" ca="1" si="423"/>
        <v>0</v>
      </c>
      <c r="AR1240" s="83">
        <f t="shared" ca="1" si="424"/>
        <v>-144</v>
      </c>
      <c r="AS1240" s="83">
        <f t="shared" ca="1" si="417"/>
        <v>-144</v>
      </c>
      <c r="AT1240" s="83" cm="1">
        <f t="array" aca="1" ref="AT1240" ca="1">_xlfn.LET(_xlpm.rozsah, $F$3:$F$10001,_xlpm.podminka, (_xlpm.rozsah&gt;M1240)*(ISNUMBER(_xlpm.rozsah)),_xlpm.indexy, IF(_xlpm.podminka, ROW(_xlpm.rozsah)-MIN(ROW(_xlpm.rozsah))+1),_xlpm.prvni, MIN(_xlpm.indexy),_xlpm.finalni, IF(_xlpm.prvni=1, 2, _xlpm.prvni),INDEX(_xlpm.rozsah, _xlpm.finalni))</f>
        <v>1500</v>
      </c>
      <c r="AU1240" s="83" cm="1">
        <f t="array" aca="1" ref="AU1240" ca="1">INDEX($F$3:$F$10001,MATCH(AT1240,$F$3:$F$10004,0)-1)</f>
        <v>1400</v>
      </c>
      <c r="AV1240" s="83">
        <f t="shared" ca="1" si="412"/>
        <v>-144</v>
      </c>
      <c r="AW1240" s="83">
        <f t="shared" ca="1" si="413"/>
        <v>-144</v>
      </c>
      <c r="AX1240" s="83">
        <f t="shared" ca="1" si="425"/>
        <v>360</v>
      </c>
      <c r="AY1240" s="83">
        <f t="shared" ca="1" si="426"/>
        <v>360</v>
      </c>
      <c r="AZ1240" s="83">
        <f t="shared" ca="1" si="427"/>
        <v>0</v>
      </c>
      <c r="BA1240" s="83">
        <f t="shared" ca="1" si="428"/>
        <v>360</v>
      </c>
      <c r="BB1240" s="83">
        <f t="shared" ca="1" si="429"/>
        <v>360</v>
      </c>
    </row>
    <row r="1241" spans="1:54" x14ac:dyDescent="0.25">
      <c r="A1241" s="58">
        <v>1239</v>
      </c>
      <c r="B1241" s="59">
        <f t="shared" si="418"/>
        <v>20.65</v>
      </c>
      <c r="C1241" s="58">
        <v>58.5</v>
      </c>
      <c r="D1241" s="58">
        <v>85.4</v>
      </c>
      <c r="F1241" s="117"/>
      <c r="G1241" s="117"/>
      <c r="H1241" s="112">
        <f t="shared" si="419"/>
        <v>0</v>
      </c>
      <c r="I1241" s="121"/>
      <c r="J1241" s="92">
        <f t="shared" si="420"/>
        <v>0</v>
      </c>
      <c r="L1241" s="94">
        <v>1239</v>
      </c>
      <c r="M1241" s="114">
        <f t="shared" ca="1" si="416"/>
        <v>1464.5759307358003</v>
      </c>
      <c r="N1241" s="115">
        <f t="shared" ca="1" si="431"/>
        <v>307.44000000000005</v>
      </c>
      <c r="P1241" s="102"/>
      <c r="Q1241" s="102"/>
      <c r="R1241" s="102"/>
      <c r="S1241" s="102"/>
      <c r="AC1241" s="83">
        <f t="shared" ref="AC1241:AC1304" si="432">AG1241</f>
        <v>0</v>
      </c>
      <c r="AD1241" s="83">
        <f t="shared" si="410"/>
        <v>0</v>
      </c>
      <c r="AF1241" s="83">
        <f t="shared" si="421"/>
        <v>0</v>
      </c>
      <c r="AG1241" s="83">
        <f t="shared" si="422"/>
        <v>0</v>
      </c>
      <c r="AQ1241" s="83">
        <f t="shared" ca="1" si="423"/>
        <v>0</v>
      </c>
      <c r="AR1241" s="83">
        <f t="shared" ca="1" si="424"/>
        <v>-144</v>
      </c>
      <c r="AS1241" s="83">
        <f t="shared" ca="1" si="417"/>
        <v>-144</v>
      </c>
      <c r="AT1241" s="83" cm="1">
        <f t="array" aca="1" ref="AT1241" ca="1">_xlfn.LET(_xlpm.rozsah, $F$3:$F$10001,_xlpm.podminka, (_xlpm.rozsah&gt;M1241)*(ISNUMBER(_xlpm.rozsah)),_xlpm.indexy, IF(_xlpm.podminka, ROW(_xlpm.rozsah)-MIN(ROW(_xlpm.rozsah))+1),_xlpm.prvni, MIN(_xlpm.indexy),_xlpm.finalni, IF(_xlpm.prvni=1, 2, _xlpm.prvni),INDEX(_xlpm.rozsah, _xlpm.finalni))</f>
        <v>1500</v>
      </c>
      <c r="AU1241" s="83" cm="1">
        <f t="array" aca="1" ref="AU1241" ca="1">INDEX($F$3:$F$10001,MATCH(AT1241,$F$3:$F$10004,0)-1)</f>
        <v>1400</v>
      </c>
      <c r="AV1241" s="83">
        <f t="shared" ca="1" si="412"/>
        <v>-144</v>
      </c>
      <c r="AW1241" s="83">
        <f t="shared" ca="1" si="413"/>
        <v>-144</v>
      </c>
      <c r="AX1241" s="83">
        <f t="shared" ca="1" si="425"/>
        <v>360</v>
      </c>
      <c r="AY1241" s="83">
        <f t="shared" ca="1" si="426"/>
        <v>360</v>
      </c>
      <c r="AZ1241" s="83">
        <f t="shared" ca="1" si="427"/>
        <v>0</v>
      </c>
      <c r="BA1241" s="83">
        <f t="shared" ca="1" si="428"/>
        <v>360</v>
      </c>
      <c r="BB1241" s="83">
        <f t="shared" ca="1" si="429"/>
        <v>360</v>
      </c>
    </row>
    <row r="1242" spans="1:54" x14ac:dyDescent="0.25">
      <c r="A1242" s="58">
        <v>1240</v>
      </c>
      <c r="B1242" s="59">
        <f t="shared" si="418"/>
        <v>20.666666666666668</v>
      </c>
      <c r="C1242" s="58">
        <v>59.5</v>
      </c>
      <c r="D1242" s="58">
        <v>85.6</v>
      </c>
      <c r="F1242" s="117"/>
      <c r="G1242" s="117"/>
      <c r="H1242" s="112">
        <f t="shared" si="419"/>
        <v>0</v>
      </c>
      <c r="I1242" s="121"/>
      <c r="J1242" s="92">
        <f t="shared" si="420"/>
        <v>0</v>
      </c>
      <c r="L1242" s="94">
        <v>1240</v>
      </c>
      <c r="M1242" s="114">
        <f t="shared" ca="1" si="416"/>
        <v>1472.5173996372669</v>
      </c>
      <c r="N1242" s="115">
        <f t="shared" ca="1" si="431"/>
        <v>308.15999999999997</v>
      </c>
      <c r="P1242" s="102"/>
      <c r="Q1242" s="102"/>
      <c r="R1242" s="102"/>
      <c r="S1242" s="102"/>
      <c r="AC1242" s="83">
        <f t="shared" si="432"/>
        <v>0</v>
      </c>
      <c r="AD1242" s="83">
        <f t="shared" ref="AD1242:AD1305" si="433">AD1241+AC1242</f>
        <v>0</v>
      </c>
      <c r="AF1242" s="83">
        <f t="shared" si="421"/>
        <v>0</v>
      </c>
      <c r="AG1242" s="83">
        <f t="shared" si="422"/>
        <v>0</v>
      </c>
      <c r="AQ1242" s="83">
        <f t="shared" ca="1" si="423"/>
        <v>0</v>
      </c>
      <c r="AR1242" s="83">
        <f t="shared" ca="1" si="424"/>
        <v>-144</v>
      </c>
      <c r="AS1242" s="83">
        <f t="shared" ca="1" si="417"/>
        <v>-144</v>
      </c>
      <c r="AT1242" s="83" cm="1">
        <f t="array" aca="1" ref="AT1242" ca="1">_xlfn.LET(_xlpm.rozsah, $F$3:$F$10001,_xlpm.podminka, (_xlpm.rozsah&gt;M1242)*(ISNUMBER(_xlpm.rozsah)),_xlpm.indexy, IF(_xlpm.podminka, ROW(_xlpm.rozsah)-MIN(ROW(_xlpm.rozsah))+1),_xlpm.prvni, MIN(_xlpm.indexy),_xlpm.finalni, IF(_xlpm.prvni=1, 2, _xlpm.prvni),INDEX(_xlpm.rozsah, _xlpm.finalni))</f>
        <v>1500</v>
      </c>
      <c r="AU1242" s="83" cm="1">
        <f t="array" aca="1" ref="AU1242" ca="1">INDEX($F$3:$F$10001,MATCH(AT1242,$F$3:$F$10004,0)-1)</f>
        <v>1400</v>
      </c>
      <c r="AV1242" s="83">
        <f t="shared" ca="1" si="412"/>
        <v>-144</v>
      </c>
      <c r="AW1242" s="83">
        <f t="shared" ca="1" si="413"/>
        <v>-144</v>
      </c>
      <c r="AX1242" s="83">
        <f t="shared" ca="1" si="425"/>
        <v>360</v>
      </c>
      <c r="AY1242" s="83">
        <f t="shared" ca="1" si="426"/>
        <v>360</v>
      </c>
      <c r="AZ1242" s="83">
        <f t="shared" ca="1" si="427"/>
        <v>0</v>
      </c>
      <c r="BA1242" s="83">
        <f t="shared" ca="1" si="428"/>
        <v>360</v>
      </c>
      <c r="BB1242" s="83">
        <f t="shared" ca="1" si="429"/>
        <v>360</v>
      </c>
    </row>
    <row r="1243" spans="1:54" x14ac:dyDescent="0.25">
      <c r="A1243" s="58">
        <v>1241</v>
      </c>
      <c r="B1243" s="59">
        <f t="shared" si="418"/>
        <v>20.683333333333334</v>
      </c>
      <c r="C1243" s="58">
        <v>61</v>
      </c>
      <c r="D1243" s="58">
        <v>86.6</v>
      </c>
      <c r="F1243" s="117"/>
      <c r="G1243" s="117"/>
      <c r="H1243" s="112">
        <f t="shared" si="419"/>
        <v>0</v>
      </c>
      <c r="I1243" s="121"/>
      <c r="J1243" s="92">
        <f t="shared" si="420"/>
        <v>0</v>
      </c>
      <c r="L1243" s="94">
        <v>1241</v>
      </c>
      <c r="M1243" s="114">
        <f t="shared" ca="1" si="416"/>
        <v>1484.429602989467</v>
      </c>
      <c r="N1243" s="115">
        <f t="shared" ca="1" si="431"/>
        <v>311.76</v>
      </c>
      <c r="P1243" s="102"/>
      <c r="Q1243" s="102"/>
      <c r="R1243" s="102"/>
      <c r="S1243" s="102"/>
      <c r="AC1243" s="83">
        <f t="shared" si="432"/>
        <v>0</v>
      </c>
      <c r="AD1243" s="83">
        <f t="shared" si="433"/>
        <v>0</v>
      </c>
      <c r="AF1243" s="83">
        <f t="shared" si="421"/>
        <v>0</v>
      </c>
      <c r="AG1243" s="83">
        <f t="shared" si="422"/>
        <v>0</v>
      </c>
      <c r="AQ1243" s="83">
        <f t="shared" ca="1" si="423"/>
        <v>0</v>
      </c>
      <c r="AR1243" s="83">
        <f t="shared" ca="1" si="424"/>
        <v>-144</v>
      </c>
      <c r="AS1243" s="83">
        <f t="shared" ca="1" si="417"/>
        <v>-144</v>
      </c>
      <c r="AT1243" s="83" cm="1">
        <f t="array" aca="1" ref="AT1243" ca="1">_xlfn.LET(_xlpm.rozsah, $F$3:$F$10001,_xlpm.podminka, (_xlpm.rozsah&gt;M1243)*(ISNUMBER(_xlpm.rozsah)),_xlpm.indexy, IF(_xlpm.podminka, ROW(_xlpm.rozsah)-MIN(ROW(_xlpm.rozsah))+1),_xlpm.prvni, MIN(_xlpm.indexy),_xlpm.finalni, IF(_xlpm.prvni=1, 2, _xlpm.prvni),INDEX(_xlpm.rozsah, _xlpm.finalni))</f>
        <v>1500</v>
      </c>
      <c r="AU1243" s="83" cm="1">
        <f t="array" aca="1" ref="AU1243" ca="1">INDEX($F$3:$F$10001,MATCH(AT1243,$F$3:$F$10004,0)-1)</f>
        <v>1400</v>
      </c>
      <c r="AV1243" s="83">
        <f t="shared" ca="1" si="412"/>
        <v>-144</v>
      </c>
      <c r="AW1243" s="83">
        <f t="shared" ca="1" si="413"/>
        <v>-144</v>
      </c>
      <c r="AX1243" s="83">
        <f t="shared" ca="1" si="425"/>
        <v>360</v>
      </c>
      <c r="AY1243" s="83">
        <f t="shared" ca="1" si="426"/>
        <v>360</v>
      </c>
      <c r="AZ1243" s="83">
        <f t="shared" ca="1" si="427"/>
        <v>0</v>
      </c>
      <c r="BA1243" s="83">
        <f t="shared" ca="1" si="428"/>
        <v>360</v>
      </c>
      <c r="BB1243" s="83">
        <f t="shared" ca="1" si="429"/>
        <v>360</v>
      </c>
    </row>
    <row r="1244" spans="1:54" x14ac:dyDescent="0.25">
      <c r="A1244" s="58">
        <v>1242</v>
      </c>
      <c r="B1244" s="59">
        <f t="shared" si="418"/>
        <v>20.7</v>
      </c>
      <c r="C1244" s="58">
        <v>62.6</v>
      </c>
      <c r="D1244" s="58">
        <v>86.8</v>
      </c>
      <c r="F1244" s="117"/>
      <c r="G1244" s="117"/>
      <c r="H1244" s="112">
        <f t="shared" si="419"/>
        <v>0</v>
      </c>
      <c r="I1244" s="121"/>
      <c r="J1244" s="92">
        <f t="shared" si="420"/>
        <v>0</v>
      </c>
      <c r="L1244" s="94">
        <v>1242</v>
      </c>
      <c r="M1244" s="114">
        <f t="shared" ca="1" si="416"/>
        <v>1497.1359532318136</v>
      </c>
      <c r="N1244" s="115">
        <f t="shared" ca="1" si="431"/>
        <v>312.48</v>
      </c>
      <c r="P1244" s="102"/>
      <c r="Q1244" s="102"/>
      <c r="R1244" s="102"/>
      <c r="S1244" s="102"/>
      <c r="AC1244" s="83">
        <f t="shared" si="432"/>
        <v>0</v>
      </c>
      <c r="AD1244" s="83">
        <f t="shared" si="433"/>
        <v>0</v>
      </c>
      <c r="AF1244" s="83">
        <f t="shared" si="421"/>
        <v>0</v>
      </c>
      <c r="AG1244" s="83">
        <f t="shared" si="422"/>
        <v>0</v>
      </c>
      <c r="AQ1244" s="83">
        <f t="shared" ca="1" si="423"/>
        <v>0</v>
      </c>
      <c r="AR1244" s="83">
        <f t="shared" ca="1" si="424"/>
        <v>-144</v>
      </c>
      <c r="AS1244" s="83">
        <f t="shared" ca="1" si="417"/>
        <v>-144</v>
      </c>
      <c r="AT1244" s="83" cm="1">
        <f t="array" aca="1" ref="AT1244" ca="1">_xlfn.LET(_xlpm.rozsah, $F$3:$F$10001,_xlpm.podminka, (_xlpm.rozsah&gt;M1244)*(ISNUMBER(_xlpm.rozsah)),_xlpm.indexy, IF(_xlpm.podminka, ROW(_xlpm.rozsah)-MIN(ROW(_xlpm.rozsah))+1),_xlpm.prvni, MIN(_xlpm.indexy),_xlpm.finalni, IF(_xlpm.prvni=1, 2, _xlpm.prvni),INDEX(_xlpm.rozsah, _xlpm.finalni))</f>
        <v>1500</v>
      </c>
      <c r="AU1244" s="83" cm="1">
        <f t="array" aca="1" ref="AU1244" ca="1">INDEX($F$3:$F$10001,MATCH(AT1244,$F$3:$F$10004,0)-1)</f>
        <v>1400</v>
      </c>
      <c r="AV1244" s="83">
        <f t="shared" ca="1" si="412"/>
        <v>-144</v>
      </c>
      <c r="AW1244" s="83">
        <f t="shared" ca="1" si="413"/>
        <v>-144</v>
      </c>
      <c r="AX1244" s="83">
        <f t="shared" ca="1" si="425"/>
        <v>360</v>
      </c>
      <c r="AY1244" s="83">
        <f t="shared" ca="1" si="426"/>
        <v>360</v>
      </c>
      <c r="AZ1244" s="83">
        <f t="shared" ca="1" si="427"/>
        <v>0</v>
      </c>
      <c r="BA1244" s="83">
        <f t="shared" ca="1" si="428"/>
        <v>360</v>
      </c>
      <c r="BB1244" s="83">
        <f t="shared" ca="1" si="429"/>
        <v>360</v>
      </c>
    </row>
    <row r="1245" spans="1:54" x14ac:dyDescent="0.25">
      <c r="A1245" s="58">
        <v>1243</v>
      </c>
      <c r="B1245" s="59">
        <f t="shared" si="418"/>
        <v>20.716666666666665</v>
      </c>
      <c r="C1245" s="58">
        <v>64.099999999999994</v>
      </c>
      <c r="D1245" s="58">
        <v>87.6</v>
      </c>
      <c r="F1245" s="117"/>
      <c r="G1245" s="117"/>
      <c r="H1245" s="112">
        <f t="shared" si="419"/>
        <v>0</v>
      </c>
      <c r="I1245" s="121"/>
      <c r="J1245" s="92">
        <f t="shared" si="420"/>
        <v>0</v>
      </c>
      <c r="L1245" s="94">
        <v>1243</v>
      </c>
      <c r="M1245" s="114">
        <f t="shared" ca="1" si="416"/>
        <v>1509.0481565840134</v>
      </c>
      <c r="N1245" s="115">
        <f t="shared" ca="1" si="431"/>
        <v>313.76652370335188</v>
      </c>
      <c r="P1245" s="102"/>
      <c r="Q1245" s="102"/>
      <c r="R1245" s="102"/>
      <c r="S1245" s="102"/>
      <c r="AC1245" s="83">
        <f t="shared" si="432"/>
        <v>0</v>
      </c>
      <c r="AD1245" s="83">
        <f t="shared" si="433"/>
        <v>0</v>
      </c>
      <c r="AF1245" s="83">
        <f t="shared" si="421"/>
        <v>0</v>
      </c>
      <c r="AG1245" s="83">
        <f t="shared" si="422"/>
        <v>0</v>
      </c>
      <c r="AQ1245" s="83">
        <f t="shared" ca="1" si="423"/>
        <v>-0.79999999999998295</v>
      </c>
      <c r="AR1245" s="83">
        <f t="shared" ca="1" si="424"/>
        <v>-143.27238525267211</v>
      </c>
      <c r="AS1245" s="83">
        <f t="shared" ca="1" si="417"/>
        <v>-143.92761474732791</v>
      </c>
      <c r="AT1245" s="83" cm="1">
        <f t="array" aca="1" ref="AT1245" ca="1">_xlfn.LET(_xlpm.rozsah, $F$3:$F$10001,_xlpm.podminka, (_xlpm.rozsah&gt;M1245)*(ISNUMBER(_xlpm.rozsah)),_xlpm.indexy, IF(_xlpm.podminka, ROW(_xlpm.rozsah)-MIN(ROW(_xlpm.rozsah))+1),_xlpm.prvni, MIN(_xlpm.indexy),_xlpm.finalni, IF(_xlpm.prvni=1, 2, _xlpm.prvni),INDEX(_xlpm.rozsah, _xlpm.finalni))</f>
        <v>1600</v>
      </c>
      <c r="AU1245" s="83" cm="1">
        <f t="array" aca="1" ref="AU1245" ca="1">INDEX($F$3:$F$10001,MATCH(AT1245,$F$3:$F$10004,0)-1)</f>
        <v>1500</v>
      </c>
      <c r="AV1245" s="83">
        <f t="shared" ca="1" si="412"/>
        <v>-143.20000000000002</v>
      </c>
      <c r="AW1245" s="83">
        <f t="shared" ca="1" si="413"/>
        <v>-144</v>
      </c>
      <c r="AX1245" s="83">
        <f t="shared" ca="1" si="425"/>
        <v>358</v>
      </c>
      <c r="AY1245" s="83">
        <f t="shared" ca="1" si="426"/>
        <v>360</v>
      </c>
      <c r="AZ1245" s="83">
        <f t="shared" ca="1" si="427"/>
        <v>-2</v>
      </c>
      <c r="BA1245" s="83">
        <f t="shared" ca="1" si="428"/>
        <v>359.81903686831976</v>
      </c>
      <c r="BB1245" s="83">
        <f t="shared" ca="1" si="429"/>
        <v>358.18096313168024</v>
      </c>
    </row>
    <row r="1246" spans="1:54" x14ac:dyDescent="0.25">
      <c r="A1246" s="58">
        <v>1244</v>
      </c>
      <c r="B1246" s="59">
        <f t="shared" si="418"/>
        <v>20.733333333333334</v>
      </c>
      <c r="C1246" s="58">
        <v>65.400000000000006</v>
      </c>
      <c r="D1246" s="58">
        <v>87.5</v>
      </c>
      <c r="F1246" s="117"/>
      <c r="G1246" s="117"/>
      <c r="H1246" s="112">
        <f t="shared" si="419"/>
        <v>0</v>
      </c>
      <c r="I1246" s="121"/>
      <c r="J1246" s="92">
        <f t="shared" si="420"/>
        <v>0</v>
      </c>
      <c r="L1246" s="94">
        <v>1244</v>
      </c>
      <c r="M1246" s="114">
        <f t="shared" ca="1" si="416"/>
        <v>1519.3720661559203</v>
      </c>
      <c r="N1246" s="115">
        <f t="shared" ca="1" si="431"/>
        <v>313.58901115772863</v>
      </c>
      <c r="P1246" s="102"/>
      <c r="Q1246" s="102"/>
      <c r="R1246" s="102"/>
      <c r="S1246" s="102"/>
      <c r="AC1246" s="83">
        <f t="shared" si="432"/>
        <v>0</v>
      </c>
      <c r="AD1246" s="83">
        <f t="shared" si="433"/>
        <v>0</v>
      </c>
      <c r="AF1246" s="83">
        <f t="shared" si="421"/>
        <v>0</v>
      </c>
      <c r="AG1246" s="83">
        <f t="shared" si="422"/>
        <v>0</v>
      </c>
      <c r="AQ1246" s="83">
        <f t="shared" ca="1" si="423"/>
        <v>-0.79999999999998295</v>
      </c>
      <c r="AR1246" s="83">
        <f t="shared" ca="1" si="424"/>
        <v>-143.35497652924738</v>
      </c>
      <c r="AS1246" s="83">
        <f t="shared" ca="1" si="417"/>
        <v>-143.84502347075264</v>
      </c>
      <c r="AT1246" s="83" cm="1">
        <f t="array" aca="1" ref="AT1246" ca="1">_xlfn.LET(_xlpm.rozsah, $F$3:$F$10001,_xlpm.podminka, (_xlpm.rozsah&gt;M1246)*(ISNUMBER(_xlpm.rozsah)),_xlpm.indexy, IF(_xlpm.podminka, ROW(_xlpm.rozsah)-MIN(ROW(_xlpm.rozsah))+1),_xlpm.prvni, MIN(_xlpm.indexy),_xlpm.finalni, IF(_xlpm.prvni=1, 2, _xlpm.prvni),INDEX(_xlpm.rozsah, _xlpm.finalni))</f>
        <v>1600</v>
      </c>
      <c r="AU1246" s="83" cm="1">
        <f t="array" aca="1" ref="AU1246" ca="1">INDEX($F$3:$F$10001,MATCH(AT1246,$F$3:$F$10004,0)-1)</f>
        <v>1500</v>
      </c>
      <c r="AV1246" s="83">
        <f t="shared" ref="AV1246:AV1309" ca="1" si="434">INDEX($J$2:$J$10001,MATCH(AT1246,$F$2:$F$10001,0))</f>
        <v>-143.20000000000002</v>
      </c>
      <c r="AW1246" s="83">
        <f t="shared" ref="AW1246:AW1309" ca="1" si="435">INDEX($J$2:$J$10001,MATCH(AU1246,$F$2:$F$10001,0))</f>
        <v>-144</v>
      </c>
      <c r="AX1246" s="83">
        <f t="shared" ca="1" si="425"/>
        <v>358</v>
      </c>
      <c r="AY1246" s="83">
        <f t="shared" ca="1" si="426"/>
        <v>360</v>
      </c>
      <c r="AZ1246" s="83">
        <f t="shared" ca="1" si="427"/>
        <v>-2</v>
      </c>
      <c r="BA1246" s="83">
        <f t="shared" ca="1" si="428"/>
        <v>359.61255867688158</v>
      </c>
      <c r="BB1246" s="83">
        <f t="shared" ca="1" si="429"/>
        <v>358.38744132311842</v>
      </c>
    </row>
    <row r="1247" spans="1:54" x14ac:dyDescent="0.25">
      <c r="A1247" s="58">
        <v>1245</v>
      </c>
      <c r="B1247" s="59">
        <f t="shared" si="418"/>
        <v>20.75</v>
      </c>
      <c r="C1247" s="58">
        <v>66.7</v>
      </c>
      <c r="D1247" s="58">
        <v>87.8</v>
      </c>
      <c r="F1247" s="117"/>
      <c r="G1247" s="117"/>
      <c r="H1247" s="112">
        <f t="shared" si="419"/>
        <v>0</v>
      </c>
      <c r="I1247" s="121"/>
      <c r="J1247" s="92">
        <f t="shared" si="420"/>
        <v>0</v>
      </c>
      <c r="L1247" s="94">
        <v>1245</v>
      </c>
      <c r="M1247" s="114">
        <f t="shared" ca="1" si="416"/>
        <v>1529.6959757278269</v>
      </c>
      <c r="N1247" s="115">
        <f t="shared" ca="1" si="431"/>
        <v>314.84546133378063</v>
      </c>
      <c r="P1247" s="102"/>
      <c r="Q1247" s="102"/>
      <c r="R1247" s="102"/>
      <c r="S1247" s="102"/>
      <c r="AC1247" s="83">
        <f t="shared" si="432"/>
        <v>0</v>
      </c>
      <c r="AD1247" s="83">
        <f t="shared" si="433"/>
        <v>0</v>
      </c>
      <c r="AF1247" s="83">
        <f t="shared" si="421"/>
        <v>0</v>
      </c>
      <c r="AG1247" s="83">
        <f t="shared" si="422"/>
        <v>0</v>
      </c>
      <c r="AQ1247" s="83">
        <f t="shared" ca="1" si="423"/>
        <v>-0.79999999999998295</v>
      </c>
      <c r="AR1247" s="83">
        <f t="shared" ca="1" si="424"/>
        <v>-143.43756780582262</v>
      </c>
      <c r="AS1247" s="83">
        <f t="shared" ca="1" si="417"/>
        <v>-143.76243219417739</v>
      </c>
      <c r="AT1247" s="83" cm="1">
        <f t="array" aca="1" ref="AT1247" ca="1">_xlfn.LET(_xlpm.rozsah, $F$3:$F$10001,_xlpm.podminka, (_xlpm.rozsah&gt;M1247)*(ISNUMBER(_xlpm.rozsah)),_xlpm.indexy, IF(_xlpm.podminka, ROW(_xlpm.rozsah)-MIN(ROW(_xlpm.rozsah))+1),_xlpm.prvni, MIN(_xlpm.indexy),_xlpm.finalni, IF(_xlpm.prvni=1, 2, _xlpm.prvni),INDEX(_xlpm.rozsah, _xlpm.finalni))</f>
        <v>1600</v>
      </c>
      <c r="AU1247" s="83" cm="1">
        <f t="array" aca="1" ref="AU1247" ca="1">INDEX($F$3:$F$10001,MATCH(AT1247,$F$3:$F$10004,0)-1)</f>
        <v>1500</v>
      </c>
      <c r="AV1247" s="83">
        <f t="shared" ca="1" si="434"/>
        <v>-143.20000000000002</v>
      </c>
      <c r="AW1247" s="83">
        <f t="shared" ca="1" si="435"/>
        <v>-144</v>
      </c>
      <c r="AX1247" s="83">
        <f t="shared" ca="1" si="425"/>
        <v>358</v>
      </c>
      <c r="AY1247" s="83">
        <f t="shared" ca="1" si="426"/>
        <v>360</v>
      </c>
      <c r="AZ1247" s="83">
        <f t="shared" ca="1" si="427"/>
        <v>-2</v>
      </c>
      <c r="BA1247" s="83">
        <f t="shared" ca="1" si="428"/>
        <v>359.40608048544345</v>
      </c>
      <c r="BB1247" s="83">
        <f t="shared" ca="1" si="429"/>
        <v>358.59391951455655</v>
      </c>
    </row>
    <row r="1248" spans="1:54" x14ac:dyDescent="0.25">
      <c r="A1248" s="58">
        <v>1246</v>
      </c>
      <c r="B1248" s="59">
        <f t="shared" si="418"/>
        <v>20.766666666666666</v>
      </c>
      <c r="C1248" s="58">
        <v>68.099999999999994</v>
      </c>
      <c r="D1248" s="58">
        <v>43.5</v>
      </c>
      <c r="F1248" s="117"/>
      <c r="G1248" s="117"/>
      <c r="H1248" s="112">
        <f t="shared" si="419"/>
        <v>0</v>
      </c>
      <c r="I1248" s="121"/>
      <c r="J1248" s="92">
        <f t="shared" si="420"/>
        <v>0</v>
      </c>
      <c r="L1248" s="94">
        <v>1246</v>
      </c>
      <c r="M1248" s="114">
        <f t="shared" ca="1" si="416"/>
        <v>1540.8140321898802</v>
      </c>
      <c r="N1248" s="115">
        <f t="shared" ca="1" si="431"/>
        <v>156.08508208005196</v>
      </c>
      <c r="P1248" s="102"/>
      <c r="Q1248" s="102"/>
      <c r="R1248" s="102"/>
      <c r="S1248" s="102"/>
      <c r="AC1248" s="83">
        <f t="shared" si="432"/>
        <v>0</v>
      </c>
      <c r="AD1248" s="83">
        <f t="shared" si="433"/>
        <v>0</v>
      </c>
      <c r="AF1248" s="83">
        <f t="shared" si="421"/>
        <v>0</v>
      </c>
      <c r="AG1248" s="83">
        <f t="shared" si="422"/>
        <v>0</v>
      </c>
      <c r="AQ1248" s="83">
        <f t="shared" ca="1" si="423"/>
        <v>-0.79999999999998295</v>
      </c>
      <c r="AR1248" s="83">
        <f t="shared" ca="1" si="424"/>
        <v>-143.52651225751904</v>
      </c>
      <c r="AS1248" s="83">
        <f t="shared" ca="1" si="417"/>
        <v>-143.67348774248097</v>
      </c>
      <c r="AT1248" s="83" cm="1">
        <f t="array" aca="1" ref="AT1248" ca="1">_xlfn.LET(_xlpm.rozsah, $F$3:$F$10001,_xlpm.podminka, (_xlpm.rozsah&gt;M1248)*(ISNUMBER(_xlpm.rozsah)),_xlpm.indexy, IF(_xlpm.podminka, ROW(_xlpm.rozsah)-MIN(ROW(_xlpm.rozsah))+1),_xlpm.prvni, MIN(_xlpm.indexy),_xlpm.finalni, IF(_xlpm.prvni=1, 2, _xlpm.prvni),INDEX(_xlpm.rozsah, _xlpm.finalni))</f>
        <v>1600</v>
      </c>
      <c r="AU1248" s="83" cm="1">
        <f t="array" aca="1" ref="AU1248" ca="1">INDEX($F$3:$F$10001,MATCH(AT1248,$F$3:$F$10004,0)-1)</f>
        <v>1500</v>
      </c>
      <c r="AV1248" s="83">
        <f t="shared" ca="1" si="434"/>
        <v>-143.20000000000002</v>
      </c>
      <c r="AW1248" s="83">
        <f t="shared" ca="1" si="435"/>
        <v>-144</v>
      </c>
      <c r="AX1248" s="83">
        <f t="shared" ca="1" si="425"/>
        <v>358</v>
      </c>
      <c r="AY1248" s="83">
        <f t="shared" ca="1" si="426"/>
        <v>360</v>
      </c>
      <c r="AZ1248" s="83">
        <f t="shared" ca="1" si="427"/>
        <v>-2</v>
      </c>
      <c r="BA1248" s="83">
        <f t="shared" ca="1" si="428"/>
        <v>359.1837193562024</v>
      </c>
      <c r="BB1248" s="83">
        <f t="shared" ca="1" si="429"/>
        <v>358.8162806437976</v>
      </c>
    </row>
    <row r="1249" spans="1:54" x14ac:dyDescent="0.25">
      <c r="A1249" s="58">
        <v>1247</v>
      </c>
      <c r="B1249" s="59">
        <f t="shared" si="418"/>
        <v>20.783333333333335</v>
      </c>
      <c r="C1249" s="58">
        <v>55.2</v>
      </c>
      <c r="D1249" s="58">
        <v>0</v>
      </c>
      <c r="F1249" s="117"/>
      <c r="G1249" s="117"/>
      <c r="H1249" s="112">
        <f t="shared" si="419"/>
        <v>0</v>
      </c>
      <c r="I1249" s="121"/>
      <c r="J1249" s="92">
        <f t="shared" si="420"/>
        <v>0</v>
      </c>
      <c r="L1249" s="94">
        <v>1247</v>
      </c>
      <c r="M1249" s="114">
        <f t="shared" ca="1" si="416"/>
        <v>1438.3690833609603</v>
      </c>
      <c r="N1249" s="115">
        <f t="shared" ca="1" si="431"/>
        <v>0</v>
      </c>
      <c r="P1249" s="102"/>
      <c r="Q1249" s="102"/>
      <c r="R1249" s="102"/>
      <c r="S1249" s="102"/>
      <c r="AC1249" s="83">
        <f t="shared" si="432"/>
        <v>0</v>
      </c>
      <c r="AD1249" s="83">
        <f t="shared" si="433"/>
        <v>0</v>
      </c>
      <c r="AF1249" s="83">
        <f t="shared" si="421"/>
        <v>0</v>
      </c>
      <c r="AG1249" s="83">
        <f t="shared" si="422"/>
        <v>0</v>
      </c>
      <c r="AQ1249" s="83">
        <f t="shared" ca="1" si="423"/>
        <v>0</v>
      </c>
      <c r="AR1249" s="83">
        <f t="shared" ca="1" si="424"/>
        <v>-144</v>
      </c>
      <c r="AS1249" s="83">
        <f t="shared" ca="1" si="417"/>
        <v>-144</v>
      </c>
      <c r="AT1249" s="83" cm="1">
        <f t="array" aca="1" ref="AT1249" ca="1">_xlfn.LET(_xlpm.rozsah, $F$3:$F$10001,_xlpm.podminka, (_xlpm.rozsah&gt;M1249)*(ISNUMBER(_xlpm.rozsah)),_xlpm.indexy, IF(_xlpm.podminka, ROW(_xlpm.rozsah)-MIN(ROW(_xlpm.rozsah))+1),_xlpm.prvni, MIN(_xlpm.indexy),_xlpm.finalni, IF(_xlpm.prvni=1, 2, _xlpm.prvni),INDEX(_xlpm.rozsah, _xlpm.finalni))</f>
        <v>1500</v>
      </c>
      <c r="AU1249" s="83" cm="1">
        <f t="array" aca="1" ref="AU1249" ca="1">INDEX($F$3:$F$10001,MATCH(AT1249,$F$3:$F$10004,0)-1)</f>
        <v>1400</v>
      </c>
      <c r="AV1249" s="83">
        <f t="shared" ca="1" si="434"/>
        <v>-144</v>
      </c>
      <c r="AW1249" s="83">
        <f t="shared" ca="1" si="435"/>
        <v>-144</v>
      </c>
      <c r="AX1249" s="83">
        <f t="shared" ca="1" si="425"/>
        <v>360</v>
      </c>
      <c r="AY1249" s="83">
        <f t="shared" ca="1" si="426"/>
        <v>360</v>
      </c>
      <c r="AZ1249" s="83">
        <f t="shared" ca="1" si="427"/>
        <v>0</v>
      </c>
      <c r="BA1249" s="83">
        <f t="shared" ca="1" si="428"/>
        <v>360</v>
      </c>
      <c r="BB1249" s="83">
        <f t="shared" ca="1" si="429"/>
        <v>360</v>
      </c>
    </row>
    <row r="1250" spans="1:54" x14ac:dyDescent="0.25">
      <c r="A1250" s="58">
        <v>1248</v>
      </c>
      <c r="B1250" s="59">
        <f t="shared" si="418"/>
        <v>20.8</v>
      </c>
      <c r="C1250" s="58">
        <v>42.3</v>
      </c>
      <c r="D1250" s="58">
        <v>37.200000000000003</v>
      </c>
      <c r="F1250" s="117"/>
      <c r="G1250" s="117"/>
      <c r="H1250" s="112">
        <f t="shared" si="419"/>
        <v>0</v>
      </c>
      <c r="I1250" s="121"/>
      <c r="J1250" s="92">
        <f t="shared" si="420"/>
        <v>0</v>
      </c>
      <c r="L1250" s="94">
        <v>1248</v>
      </c>
      <c r="M1250" s="114">
        <f t="shared" ca="1" si="416"/>
        <v>1335.9241345320402</v>
      </c>
      <c r="N1250" s="115">
        <f t="shared" ca="1" si="431"/>
        <v>131.53637780459192</v>
      </c>
      <c r="P1250" s="102"/>
      <c r="Q1250" s="102"/>
      <c r="R1250" s="102"/>
      <c r="S1250" s="102"/>
      <c r="AC1250" s="83">
        <f t="shared" si="432"/>
        <v>0</v>
      </c>
      <c r="AD1250" s="83">
        <f t="shared" si="433"/>
        <v>0</v>
      </c>
      <c r="AF1250" s="83">
        <f t="shared" si="421"/>
        <v>0</v>
      </c>
      <c r="AG1250" s="83">
        <f t="shared" si="422"/>
        <v>0</v>
      </c>
      <c r="AQ1250" s="83">
        <f t="shared" ca="1" si="423"/>
        <v>4</v>
      </c>
      <c r="AR1250" s="83">
        <f t="shared" ca="1" si="424"/>
        <v>-141.4369653812816</v>
      </c>
      <c r="AS1250" s="83">
        <f t="shared" ca="1" si="417"/>
        <v>-142.5630346187184</v>
      </c>
      <c r="AT1250" s="83" cm="1">
        <f t="array" aca="1" ref="AT1250" ca="1">_xlfn.LET(_xlpm.rozsah, $F$3:$F$10001,_xlpm.podminka, (_xlpm.rozsah&gt;M1250)*(ISNUMBER(_xlpm.rozsah)),_xlpm.indexy, IF(_xlpm.podminka, ROW(_xlpm.rozsah)-MIN(ROW(_xlpm.rozsah))+1),_xlpm.prvni, MIN(_xlpm.indexy),_xlpm.finalni, IF(_xlpm.prvni=1, 2, _xlpm.prvni),INDEX(_xlpm.rozsah, _xlpm.finalni))</f>
        <v>1400</v>
      </c>
      <c r="AU1250" s="83" cm="1">
        <f t="array" aca="1" ref="AU1250" ca="1">INDEX($F$3:$F$10001,MATCH(AT1250,$F$3:$F$10004,0)-1)</f>
        <v>1300</v>
      </c>
      <c r="AV1250" s="83">
        <f t="shared" ca="1" si="434"/>
        <v>-144</v>
      </c>
      <c r="AW1250" s="83">
        <f t="shared" ca="1" si="435"/>
        <v>-140</v>
      </c>
      <c r="AX1250" s="83">
        <f t="shared" ca="1" si="425"/>
        <v>360</v>
      </c>
      <c r="AY1250" s="83">
        <f t="shared" ca="1" si="426"/>
        <v>350</v>
      </c>
      <c r="AZ1250" s="83">
        <f t="shared" ca="1" si="427"/>
        <v>10</v>
      </c>
      <c r="BA1250" s="83">
        <f t="shared" ca="1" si="428"/>
        <v>356.40758654679598</v>
      </c>
      <c r="BB1250" s="83">
        <f t="shared" ca="1" si="429"/>
        <v>353.59241345320402</v>
      </c>
    </row>
    <row r="1251" spans="1:54" x14ac:dyDescent="0.25">
      <c r="A1251" s="58">
        <v>1249</v>
      </c>
      <c r="B1251" s="59">
        <f t="shared" si="418"/>
        <v>20.816666666666666</v>
      </c>
      <c r="C1251" s="58">
        <v>43</v>
      </c>
      <c r="D1251" s="58">
        <v>73.599999999999994</v>
      </c>
      <c r="F1251" s="117"/>
      <c r="G1251" s="117"/>
      <c r="H1251" s="112">
        <f t="shared" si="419"/>
        <v>0</v>
      </c>
      <c r="I1251" s="121"/>
      <c r="J1251" s="92">
        <f t="shared" si="420"/>
        <v>0</v>
      </c>
      <c r="L1251" s="94">
        <v>1249</v>
      </c>
      <c r="M1251" s="114">
        <f t="shared" ca="1" si="416"/>
        <v>1341.483162763067</v>
      </c>
      <c r="N1251" s="115">
        <f t="shared" ca="1" si="431"/>
        <v>260.65316077936171</v>
      </c>
      <c r="P1251" s="102"/>
      <c r="Q1251" s="102"/>
      <c r="R1251" s="102"/>
      <c r="S1251" s="102"/>
      <c r="AC1251" s="83">
        <f t="shared" si="432"/>
        <v>0</v>
      </c>
      <c r="AD1251" s="83">
        <f t="shared" si="433"/>
        <v>0</v>
      </c>
      <c r="AF1251" s="83">
        <f t="shared" si="421"/>
        <v>0</v>
      </c>
      <c r="AG1251" s="83">
        <f t="shared" si="422"/>
        <v>0</v>
      </c>
      <c r="AQ1251" s="83">
        <f t="shared" ca="1" si="423"/>
        <v>4</v>
      </c>
      <c r="AR1251" s="83">
        <f t="shared" ca="1" si="424"/>
        <v>-141.65932651052267</v>
      </c>
      <c r="AS1251" s="83">
        <f t="shared" ca="1" si="417"/>
        <v>-142.34067348947733</v>
      </c>
      <c r="AT1251" s="83" cm="1">
        <f t="array" aca="1" ref="AT1251" ca="1">_xlfn.LET(_xlpm.rozsah, $F$3:$F$10001,_xlpm.podminka, (_xlpm.rozsah&gt;M1251)*(ISNUMBER(_xlpm.rozsah)),_xlpm.indexy, IF(_xlpm.podminka, ROW(_xlpm.rozsah)-MIN(ROW(_xlpm.rozsah))+1),_xlpm.prvni, MIN(_xlpm.indexy),_xlpm.finalni, IF(_xlpm.prvni=1, 2, _xlpm.prvni),INDEX(_xlpm.rozsah, _xlpm.finalni))</f>
        <v>1400</v>
      </c>
      <c r="AU1251" s="83" cm="1">
        <f t="array" aca="1" ref="AU1251" ca="1">INDEX($F$3:$F$10001,MATCH(AT1251,$F$3:$F$10004,0)-1)</f>
        <v>1300</v>
      </c>
      <c r="AV1251" s="83">
        <f t="shared" ca="1" si="434"/>
        <v>-144</v>
      </c>
      <c r="AW1251" s="83">
        <f t="shared" ca="1" si="435"/>
        <v>-140</v>
      </c>
      <c r="AX1251" s="83">
        <f t="shared" ca="1" si="425"/>
        <v>360</v>
      </c>
      <c r="AY1251" s="83">
        <f t="shared" ca="1" si="426"/>
        <v>350</v>
      </c>
      <c r="AZ1251" s="83">
        <f t="shared" ca="1" si="427"/>
        <v>10</v>
      </c>
      <c r="BA1251" s="83">
        <f t="shared" ca="1" si="428"/>
        <v>355.85168372369333</v>
      </c>
      <c r="BB1251" s="83">
        <f t="shared" ca="1" si="429"/>
        <v>354.14831627630667</v>
      </c>
    </row>
    <row r="1252" spans="1:54" x14ac:dyDescent="0.25">
      <c r="A1252" s="58">
        <v>1250</v>
      </c>
      <c r="B1252" s="59">
        <f t="shared" si="418"/>
        <v>20.833333333333332</v>
      </c>
      <c r="C1252" s="58">
        <v>43.5</v>
      </c>
      <c r="D1252" s="58">
        <v>65.099999999999994</v>
      </c>
      <c r="F1252" s="117"/>
      <c r="G1252" s="117"/>
      <c r="H1252" s="112">
        <f t="shared" si="419"/>
        <v>0</v>
      </c>
      <c r="I1252" s="121"/>
      <c r="J1252" s="92">
        <f t="shared" si="420"/>
        <v>0</v>
      </c>
      <c r="L1252" s="94">
        <v>1250</v>
      </c>
      <c r="M1252" s="114">
        <f t="shared" ca="1" si="416"/>
        <v>1345.4538972138002</v>
      </c>
      <c r="N1252" s="115">
        <f t="shared" ca="1" si="431"/>
        <v>230.80904870861838</v>
      </c>
      <c r="P1252" s="102"/>
      <c r="Q1252" s="102"/>
      <c r="R1252" s="102"/>
      <c r="S1252" s="102"/>
      <c r="AC1252" s="83">
        <f t="shared" si="432"/>
        <v>0</v>
      </c>
      <c r="AD1252" s="83">
        <f t="shared" si="433"/>
        <v>0</v>
      </c>
      <c r="AF1252" s="83">
        <f t="shared" si="421"/>
        <v>0</v>
      </c>
      <c r="AG1252" s="83">
        <f t="shared" si="422"/>
        <v>0</v>
      </c>
      <c r="AQ1252" s="83">
        <f t="shared" ca="1" si="423"/>
        <v>4</v>
      </c>
      <c r="AR1252" s="83">
        <f t="shared" ca="1" si="424"/>
        <v>-141.81815588855201</v>
      </c>
      <c r="AS1252" s="83">
        <f t="shared" ca="1" si="417"/>
        <v>-142.18184411144799</v>
      </c>
      <c r="AT1252" s="83" cm="1">
        <f t="array" aca="1" ref="AT1252" ca="1">_xlfn.LET(_xlpm.rozsah, $F$3:$F$10001,_xlpm.podminka, (_xlpm.rozsah&gt;M1252)*(ISNUMBER(_xlpm.rozsah)),_xlpm.indexy, IF(_xlpm.podminka, ROW(_xlpm.rozsah)-MIN(ROW(_xlpm.rozsah))+1),_xlpm.prvni, MIN(_xlpm.indexy),_xlpm.finalni, IF(_xlpm.prvni=1, 2, _xlpm.prvni),INDEX(_xlpm.rozsah, _xlpm.finalni))</f>
        <v>1400</v>
      </c>
      <c r="AU1252" s="83" cm="1">
        <f t="array" aca="1" ref="AU1252" ca="1">INDEX($F$3:$F$10001,MATCH(AT1252,$F$3:$F$10004,0)-1)</f>
        <v>1300</v>
      </c>
      <c r="AV1252" s="83">
        <f t="shared" ca="1" si="434"/>
        <v>-144</v>
      </c>
      <c r="AW1252" s="83">
        <f t="shared" ca="1" si="435"/>
        <v>-140</v>
      </c>
      <c r="AX1252" s="83">
        <f t="shared" ca="1" si="425"/>
        <v>360</v>
      </c>
      <c r="AY1252" s="83">
        <f t="shared" ca="1" si="426"/>
        <v>350</v>
      </c>
      <c r="AZ1252" s="83">
        <f t="shared" ca="1" si="427"/>
        <v>10</v>
      </c>
      <c r="BA1252" s="83">
        <f t="shared" ca="1" si="428"/>
        <v>355.45461027861995</v>
      </c>
      <c r="BB1252" s="83">
        <f t="shared" ca="1" si="429"/>
        <v>354.54538972138005</v>
      </c>
    </row>
    <row r="1253" spans="1:54" x14ac:dyDescent="0.25">
      <c r="A1253" s="58">
        <v>1251</v>
      </c>
      <c r="B1253" s="59">
        <f t="shared" si="418"/>
        <v>20.85</v>
      </c>
      <c r="C1253" s="58">
        <v>43.8</v>
      </c>
      <c r="D1253" s="58">
        <v>53.1</v>
      </c>
      <c r="F1253" s="117"/>
      <c r="G1253" s="117"/>
      <c r="H1253" s="112">
        <f t="shared" si="419"/>
        <v>0</v>
      </c>
      <c r="I1253" s="121"/>
      <c r="J1253" s="92">
        <f t="shared" si="420"/>
        <v>0</v>
      </c>
      <c r="L1253" s="94">
        <v>1251</v>
      </c>
      <c r="M1253" s="114">
        <f t="shared" ca="1" si="416"/>
        <v>1347.83633788424</v>
      </c>
      <c r="N1253" s="115">
        <f t="shared" ca="1" si="431"/>
        <v>188.39010954165317</v>
      </c>
      <c r="P1253" s="102"/>
      <c r="Q1253" s="102"/>
      <c r="R1253" s="102"/>
      <c r="S1253" s="102"/>
      <c r="AC1253" s="83">
        <f t="shared" si="432"/>
        <v>0</v>
      </c>
      <c r="AD1253" s="83">
        <f t="shared" si="433"/>
        <v>0</v>
      </c>
      <c r="AF1253" s="83">
        <f t="shared" si="421"/>
        <v>0</v>
      </c>
      <c r="AG1253" s="83">
        <f t="shared" si="422"/>
        <v>0</v>
      </c>
      <c r="AQ1253" s="83">
        <f t="shared" ca="1" si="423"/>
        <v>4</v>
      </c>
      <c r="AR1253" s="83">
        <f t="shared" ca="1" si="424"/>
        <v>-141.91345351536961</v>
      </c>
      <c r="AS1253" s="83">
        <f t="shared" ca="1" si="417"/>
        <v>-142.08654648463039</v>
      </c>
      <c r="AT1253" s="83" cm="1">
        <f t="array" aca="1" ref="AT1253" ca="1">_xlfn.LET(_xlpm.rozsah, $F$3:$F$10001,_xlpm.podminka, (_xlpm.rozsah&gt;M1253)*(ISNUMBER(_xlpm.rozsah)),_xlpm.indexy, IF(_xlpm.podminka, ROW(_xlpm.rozsah)-MIN(ROW(_xlpm.rozsah))+1),_xlpm.prvni, MIN(_xlpm.indexy),_xlpm.finalni, IF(_xlpm.prvni=1, 2, _xlpm.prvni),INDEX(_xlpm.rozsah, _xlpm.finalni))</f>
        <v>1400</v>
      </c>
      <c r="AU1253" s="83" cm="1">
        <f t="array" aca="1" ref="AU1253" ca="1">INDEX($F$3:$F$10001,MATCH(AT1253,$F$3:$F$10004,0)-1)</f>
        <v>1300</v>
      </c>
      <c r="AV1253" s="83">
        <f t="shared" ca="1" si="434"/>
        <v>-144</v>
      </c>
      <c r="AW1253" s="83">
        <f t="shared" ca="1" si="435"/>
        <v>-140</v>
      </c>
      <c r="AX1253" s="83">
        <f t="shared" ca="1" si="425"/>
        <v>360</v>
      </c>
      <c r="AY1253" s="83">
        <f t="shared" ca="1" si="426"/>
        <v>350</v>
      </c>
      <c r="AZ1253" s="83">
        <f t="shared" ca="1" si="427"/>
        <v>10</v>
      </c>
      <c r="BA1253" s="83">
        <f t="shared" ca="1" si="428"/>
        <v>355.21636621157597</v>
      </c>
      <c r="BB1253" s="83">
        <f t="shared" ca="1" si="429"/>
        <v>354.78363378842403</v>
      </c>
    </row>
    <row r="1254" spans="1:54" x14ac:dyDescent="0.25">
      <c r="A1254" s="58">
        <v>1252</v>
      </c>
      <c r="B1254" s="59">
        <f t="shared" si="418"/>
        <v>20.866666666666667</v>
      </c>
      <c r="C1254" s="58">
        <v>43.9</v>
      </c>
      <c r="D1254" s="58">
        <v>54.6</v>
      </c>
      <c r="F1254" s="117"/>
      <c r="G1254" s="117"/>
      <c r="H1254" s="112">
        <f t="shared" si="419"/>
        <v>0</v>
      </c>
      <c r="I1254" s="121"/>
      <c r="J1254" s="92">
        <f t="shared" si="420"/>
        <v>0</v>
      </c>
      <c r="L1254" s="94">
        <v>1252</v>
      </c>
      <c r="M1254" s="114">
        <f t="shared" ca="1" si="416"/>
        <v>1348.6304847743868</v>
      </c>
      <c r="N1254" s="115">
        <f t="shared" ca="1" si="431"/>
        <v>193.75522446868152</v>
      </c>
      <c r="P1254" s="102"/>
      <c r="Q1254" s="102"/>
      <c r="R1254" s="102"/>
      <c r="S1254" s="102"/>
      <c r="AC1254" s="83">
        <f t="shared" si="432"/>
        <v>0</v>
      </c>
      <c r="AD1254" s="83">
        <f t="shared" si="433"/>
        <v>0</v>
      </c>
      <c r="AF1254" s="83">
        <f t="shared" si="421"/>
        <v>0</v>
      </c>
      <c r="AG1254" s="83">
        <f t="shared" si="422"/>
        <v>0</v>
      </c>
      <c r="AQ1254" s="83">
        <f t="shared" ca="1" si="423"/>
        <v>4</v>
      </c>
      <c r="AR1254" s="83">
        <f t="shared" ca="1" si="424"/>
        <v>-141.94521939097547</v>
      </c>
      <c r="AS1254" s="83">
        <f t="shared" ca="1" si="417"/>
        <v>-142.05478060902453</v>
      </c>
      <c r="AT1254" s="83" cm="1">
        <f t="array" aca="1" ref="AT1254" ca="1">_xlfn.LET(_xlpm.rozsah, $F$3:$F$10001,_xlpm.podminka, (_xlpm.rozsah&gt;M1254)*(ISNUMBER(_xlpm.rozsah)),_xlpm.indexy, IF(_xlpm.podminka, ROW(_xlpm.rozsah)-MIN(ROW(_xlpm.rozsah))+1),_xlpm.prvni, MIN(_xlpm.indexy),_xlpm.finalni, IF(_xlpm.prvni=1, 2, _xlpm.prvni),INDEX(_xlpm.rozsah, _xlpm.finalni))</f>
        <v>1400</v>
      </c>
      <c r="AU1254" s="83" cm="1">
        <f t="array" aca="1" ref="AU1254" ca="1">INDEX($F$3:$F$10001,MATCH(AT1254,$F$3:$F$10004,0)-1)</f>
        <v>1300</v>
      </c>
      <c r="AV1254" s="83">
        <f t="shared" ca="1" si="434"/>
        <v>-144</v>
      </c>
      <c r="AW1254" s="83">
        <f t="shared" ca="1" si="435"/>
        <v>-140</v>
      </c>
      <c r="AX1254" s="83">
        <f t="shared" ca="1" si="425"/>
        <v>360</v>
      </c>
      <c r="AY1254" s="83">
        <f t="shared" ca="1" si="426"/>
        <v>350</v>
      </c>
      <c r="AZ1254" s="83">
        <f t="shared" ca="1" si="427"/>
        <v>10</v>
      </c>
      <c r="BA1254" s="83">
        <f t="shared" ca="1" si="428"/>
        <v>355.13695152256133</v>
      </c>
      <c r="BB1254" s="83">
        <f t="shared" ca="1" si="429"/>
        <v>354.86304847743867</v>
      </c>
    </row>
    <row r="1255" spans="1:54" x14ac:dyDescent="0.25">
      <c r="A1255" s="58">
        <v>1253</v>
      </c>
      <c r="B1255" s="59">
        <f t="shared" si="418"/>
        <v>20.883333333333333</v>
      </c>
      <c r="C1255" s="58">
        <v>43.9</v>
      </c>
      <c r="D1255" s="58">
        <v>41.2</v>
      </c>
      <c r="F1255" s="117"/>
      <c r="G1255" s="117"/>
      <c r="H1255" s="112">
        <f t="shared" si="419"/>
        <v>0</v>
      </c>
      <c r="I1255" s="121"/>
      <c r="J1255" s="92">
        <f t="shared" si="420"/>
        <v>0</v>
      </c>
      <c r="L1255" s="94">
        <v>1253</v>
      </c>
      <c r="M1255" s="114">
        <f t="shared" ca="1" si="416"/>
        <v>1348.6304847743868</v>
      </c>
      <c r="N1255" s="115">
        <f t="shared" ca="1" si="431"/>
        <v>146.20357597270475</v>
      </c>
      <c r="P1255" s="102"/>
      <c r="Q1255" s="102"/>
      <c r="R1255" s="102"/>
      <c r="S1255" s="102"/>
      <c r="AC1255" s="83">
        <f t="shared" si="432"/>
        <v>0</v>
      </c>
      <c r="AD1255" s="83">
        <f t="shared" si="433"/>
        <v>0</v>
      </c>
      <c r="AF1255" s="83">
        <f t="shared" si="421"/>
        <v>0</v>
      </c>
      <c r="AG1255" s="83">
        <f t="shared" si="422"/>
        <v>0</v>
      </c>
      <c r="AQ1255" s="83">
        <f t="shared" ca="1" si="423"/>
        <v>4</v>
      </c>
      <c r="AR1255" s="83">
        <f t="shared" ca="1" si="424"/>
        <v>-141.94521939097547</v>
      </c>
      <c r="AS1255" s="83">
        <f t="shared" ca="1" si="417"/>
        <v>-142.05478060902453</v>
      </c>
      <c r="AT1255" s="83" cm="1">
        <f t="array" aca="1" ref="AT1255" ca="1">_xlfn.LET(_xlpm.rozsah, $F$3:$F$10001,_xlpm.podminka, (_xlpm.rozsah&gt;M1255)*(ISNUMBER(_xlpm.rozsah)),_xlpm.indexy, IF(_xlpm.podminka, ROW(_xlpm.rozsah)-MIN(ROW(_xlpm.rozsah))+1),_xlpm.prvni, MIN(_xlpm.indexy),_xlpm.finalni, IF(_xlpm.prvni=1, 2, _xlpm.prvni),INDEX(_xlpm.rozsah, _xlpm.finalni))</f>
        <v>1400</v>
      </c>
      <c r="AU1255" s="83" cm="1">
        <f t="array" aca="1" ref="AU1255" ca="1">INDEX($F$3:$F$10001,MATCH(AT1255,$F$3:$F$10004,0)-1)</f>
        <v>1300</v>
      </c>
      <c r="AV1255" s="83">
        <f t="shared" ca="1" si="434"/>
        <v>-144</v>
      </c>
      <c r="AW1255" s="83">
        <f t="shared" ca="1" si="435"/>
        <v>-140</v>
      </c>
      <c r="AX1255" s="83">
        <f t="shared" ca="1" si="425"/>
        <v>360</v>
      </c>
      <c r="AY1255" s="83">
        <f t="shared" ca="1" si="426"/>
        <v>350</v>
      </c>
      <c r="AZ1255" s="83">
        <f t="shared" ca="1" si="427"/>
        <v>10</v>
      </c>
      <c r="BA1255" s="83">
        <f t="shared" ca="1" si="428"/>
        <v>355.13695152256133</v>
      </c>
      <c r="BB1255" s="83">
        <f t="shared" ca="1" si="429"/>
        <v>354.86304847743867</v>
      </c>
    </row>
    <row r="1256" spans="1:54" x14ac:dyDescent="0.25">
      <c r="A1256" s="58">
        <v>1254</v>
      </c>
      <c r="B1256" s="59">
        <f t="shared" si="418"/>
        <v>20.9</v>
      </c>
      <c r="C1256" s="58">
        <v>43.8</v>
      </c>
      <c r="D1256" s="58">
        <v>34.799999999999997</v>
      </c>
      <c r="F1256" s="117"/>
      <c r="G1256" s="117"/>
      <c r="H1256" s="112">
        <f t="shared" si="419"/>
        <v>0</v>
      </c>
      <c r="I1256" s="121"/>
      <c r="J1256" s="92">
        <f t="shared" si="420"/>
        <v>0</v>
      </c>
      <c r="L1256" s="94">
        <v>1254</v>
      </c>
      <c r="M1256" s="114">
        <f t="shared" ca="1" si="416"/>
        <v>1347.83633788424</v>
      </c>
      <c r="N1256" s="115">
        <f t="shared" ca="1" si="431"/>
        <v>123.46470455837155</v>
      </c>
      <c r="P1256" s="102"/>
      <c r="Q1256" s="102"/>
      <c r="R1256" s="102"/>
      <c r="S1256" s="102"/>
      <c r="AC1256" s="83">
        <f t="shared" si="432"/>
        <v>0</v>
      </c>
      <c r="AD1256" s="83">
        <f t="shared" si="433"/>
        <v>0</v>
      </c>
      <c r="AF1256" s="83">
        <f t="shared" si="421"/>
        <v>0</v>
      </c>
      <c r="AG1256" s="83">
        <f t="shared" si="422"/>
        <v>0</v>
      </c>
      <c r="AQ1256" s="83">
        <f t="shared" ca="1" si="423"/>
        <v>4</v>
      </c>
      <c r="AR1256" s="83">
        <f t="shared" ca="1" si="424"/>
        <v>-141.91345351536961</v>
      </c>
      <c r="AS1256" s="83">
        <f t="shared" ca="1" si="417"/>
        <v>-142.08654648463039</v>
      </c>
      <c r="AT1256" s="83" cm="1">
        <f t="array" aca="1" ref="AT1256" ca="1">_xlfn.LET(_xlpm.rozsah, $F$3:$F$10001,_xlpm.podminka, (_xlpm.rozsah&gt;M1256)*(ISNUMBER(_xlpm.rozsah)),_xlpm.indexy, IF(_xlpm.podminka, ROW(_xlpm.rozsah)-MIN(ROW(_xlpm.rozsah))+1),_xlpm.prvni, MIN(_xlpm.indexy),_xlpm.finalni, IF(_xlpm.prvni=1, 2, _xlpm.prvni),INDEX(_xlpm.rozsah, _xlpm.finalni))</f>
        <v>1400</v>
      </c>
      <c r="AU1256" s="83" cm="1">
        <f t="array" aca="1" ref="AU1256" ca="1">INDEX($F$3:$F$10001,MATCH(AT1256,$F$3:$F$10004,0)-1)</f>
        <v>1300</v>
      </c>
      <c r="AV1256" s="83">
        <f t="shared" ca="1" si="434"/>
        <v>-144</v>
      </c>
      <c r="AW1256" s="83">
        <f t="shared" ca="1" si="435"/>
        <v>-140</v>
      </c>
      <c r="AX1256" s="83">
        <f t="shared" ca="1" si="425"/>
        <v>360</v>
      </c>
      <c r="AY1256" s="83">
        <f t="shared" ca="1" si="426"/>
        <v>350</v>
      </c>
      <c r="AZ1256" s="83">
        <f t="shared" ca="1" si="427"/>
        <v>10</v>
      </c>
      <c r="BA1256" s="83">
        <f t="shared" ca="1" si="428"/>
        <v>355.21636621157597</v>
      </c>
      <c r="BB1256" s="83">
        <f t="shared" ca="1" si="429"/>
        <v>354.78363378842403</v>
      </c>
    </row>
    <row r="1257" spans="1:54" x14ac:dyDescent="0.25">
      <c r="A1257" s="58">
        <v>1255</v>
      </c>
      <c r="B1257" s="59">
        <f t="shared" si="418"/>
        <v>20.916666666666668</v>
      </c>
      <c r="C1257" s="58">
        <v>43.6</v>
      </c>
      <c r="D1257" s="58">
        <v>30.3</v>
      </c>
      <c r="F1257" s="117"/>
      <c r="G1257" s="117"/>
      <c r="H1257" s="112">
        <f t="shared" si="419"/>
        <v>0</v>
      </c>
      <c r="I1257" s="121"/>
      <c r="J1257" s="92">
        <f t="shared" si="420"/>
        <v>0</v>
      </c>
      <c r="L1257" s="94">
        <v>1255</v>
      </c>
      <c r="M1257" s="114">
        <f t="shared" ca="1" si="416"/>
        <v>1346.2480441039468</v>
      </c>
      <c r="N1257" s="115">
        <f t="shared" ca="1" si="431"/>
        <v>107.45131573634958</v>
      </c>
      <c r="P1257" s="102"/>
      <c r="Q1257" s="102"/>
      <c r="R1257" s="102"/>
      <c r="S1257" s="102"/>
      <c r="AC1257" s="83">
        <f t="shared" si="432"/>
        <v>0</v>
      </c>
      <c r="AD1257" s="83">
        <f t="shared" si="433"/>
        <v>0</v>
      </c>
      <c r="AF1257" s="83">
        <f t="shared" si="421"/>
        <v>0</v>
      </c>
      <c r="AG1257" s="83">
        <f t="shared" si="422"/>
        <v>0</v>
      </c>
      <c r="AQ1257" s="83">
        <f t="shared" ca="1" si="423"/>
        <v>4</v>
      </c>
      <c r="AR1257" s="83">
        <f t="shared" ca="1" si="424"/>
        <v>-141.84992176415787</v>
      </c>
      <c r="AS1257" s="83">
        <f t="shared" ca="1" si="417"/>
        <v>-142.15007823584213</v>
      </c>
      <c r="AT1257" s="83" cm="1">
        <f t="array" aca="1" ref="AT1257" ca="1">_xlfn.LET(_xlpm.rozsah, $F$3:$F$10001,_xlpm.podminka, (_xlpm.rozsah&gt;M1257)*(ISNUMBER(_xlpm.rozsah)),_xlpm.indexy, IF(_xlpm.podminka, ROW(_xlpm.rozsah)-MIN(ROW(_xlpm.rozsah))+1),_xlpm.prvni, MIN(_xlpm.indexy),_xlpm.finalni, IF(_xlpm.prvni=1, 2, _xlpm.prvni),INDEX(_xlpm.rozsah, _xlpm.finalni))</f>
        <v>1400</v>
      </c>
      <c r="AU1257" s="83" cm="1">
        <f t="array" aca="1" ref="AU1257" ca="1">INDEX($F$3:$F$10001,MATCH(AT1257,$F$3:$F$10004,0)-1)</f>
        <v>1300</v>
      </c>
      <c r="AV1257" s="83">
        <f t="shared" ca="1" si="434"/>
        <v>-144</v>
      </c>
      <c r="AW1257" s="83">
        <f t="shared" ca="1" si="435"/>
        <v>-140</v>
      </c>
      <c r="AX1257" s="83">
        <f t="shared" ca="1" si="425"/>
        <v>360</v>
      </c>
      <c r="AY1257" s="83">
        <f t="shared" ca="1" si="426"/>
        <v>350</v>
      </c>
      <c r="AZ1257" s="83">
        <f t="shared" ca="1" si="427"/>
        <v>10</v>
      </c>
      <c r="BA1257" s="83">
        <f t="shared" ca="1" si="428"/>
        <v>355.37519558960531</v>
      </c>
      <c r="BB1257" s="83">
        <f t="shared" ca="1" si="429"/>
        <v>354.62480441039469</v>
      </c>
    </row>
    <row r="1258" spans="1:54" x14ac:dyDescent="0.25">
      <c r="A1258" s="58">
        <v>1256</v>
      </c>
      <c r="B1258" s="59">
        <f t="shared" si="418"/>
        <v>20.933333333333334</v>
      </c>
      <c r="C1258" s="58">
        <v>43.3</v>
      </c>
      <c r="D1258" s="58">
        <v>21.9</v>
      </c>
      <c r="F1258" s="117"/>
      <c r="G1258" s="117"/>
      <c r="H1258" s="112">
        <f t="shared" si="419"/>
        <v>0</v>
      </c>
      <c r="I1258" s="121"/>
      <c r="J1258" s="92">
        <f t="shared" si="420"/>
        <v>0</v>
      </c>
      <c r="L1258" s="94">
        <v>1256</v>
      </c>
      <c r="M1258" s="114">
        <f t="shared" ca="1" si="416"/>
        <v>1343.8656034335067</v>
      </c>
      <c r="N1258" s="115">
        <f t="shared" ca="1" si="431"/>
        <v>77.610656715193784</v>
      </c>
      <c r="P1258" s="102"/>
      <c r="Q1258" s="102"/>
      <c r="R1258" s="102"/>
      <c r="S1258" s="102"/>
      <c r="AC1258" s="83">
        <f t="shared" si="432"/>
        <v>0</v>
      </c>
      <c r="AD1258" s="83">
        <f t="shared" si="433"/>
        <v>0</v>
      </c>
      <c r="AF1258" s="83">
        <f t="shared" si="421"/>
        <v>0</v>
      </c>
      <c r="AG1258" s="83">
        <f t="shared" si="422"/>
        <v>0</v>
      </c>
      <c r="AQ1258" s="83">
        <f t="shared" ca="1" si="423"/>
        <v>4</v>
      </c>
      <c r="AR1258" s="83">
        <f t="shared" ca="1" si="424"/>
        <v>-141.75462413734027</v>
      </c>
      <c r="AS1258" s="83">
        <f t="shared" ca="1" si="417"/>
        <v>-142.24537586265973</v>
      </c>
      <c r="AT1258" s="83" cm="1">
        <f t="array" aca="1" ref="AT1258" ca="1">_xlfn.LET(_xlpm.rozsah, $F$3:$F$10001,_xlpm.podminka, (_xlpm.rozsah&gt;M1258)*(ISNUMBER(_xlpm.rozsah)),_xlpm.indexy, IF(_xlpm.podminka, ROW(_xlpm.rozsah)-MIN(ROW(_xlpm.rozsah))+1),_xlpm.prvni, MIN(_xlpm.indexy),_xlpm.finalni, IF(_xlpm.prvni=1, 2, _xlpm.prvni),INDEX(_xlpm.rozsah, _xlpm.finalni))</f>
        <v>1400</v>
      </c>
      <c r="AU1258" s="83" cm="1">
        <f t="array" aca="1" ref="AU1258" ca="1">INDEX($F$3:$F$10001,MATCH(AT1258,$F$3:$F$10004,0)-1)</f>
        <v>1300</v>
      </c>
      <c r="AV1258" s="83">
        <f t="shared" ca="1" si="434"/>
        <v>-144</v>
      </c>
      <c r="AW1258" s="83">
        <f t="shared" ca="1" si="435"/>
        <v>-140</v>
      </c>
      <c r="AX1258" s="83">
        <f t="shared" ca="1" si="425"/>
        <v>360</v>
      </c>
      <c r="AY1258" s="83">
        <f t="shared" ca="1" si="426"/>
        <v>350</v>
      </c>
      <c r="AZ1258" s="83">
        <f t="shared" ca="1" si="427"/>
        <v>10</v>
      </c>
      <c r="BA1258" s="83">
        <f t="shared" ca="1" si="428"/>
        <v>355.61343965664935</v>
      </c>
      <c r="BB1258" s="83">
        <f t="shared" ca="1" si="429"/>
        <v>354.38656034335065</v>
      </c>
    </row>
    <row r="1259" spans="1:54" x14ac:dyDescent="0.25">
      <c r="A1259" s="58">
        <v>1257</v>
      </c>
      <c r="B1259" s="59">
        <f t="shared" si="418"/>
        <v>20.95</v>
      </c>
      <c r="C1259" s="58">
        <v>42.8</v>
      </c>
      <c r="D1259" s="58">
        <v>19.899999999999999</v>
      </c>
      <c r="F1259" s="117"/>
      <c r="G1259" s="117"/>
      <c r="H1259" s="112">
        <f t="shared" si="419"/>
        <v>0</v>
      </c>
      <c r="I1259" s="121"/>
      <c r="J1259" s="92">
        <f t="shared" si="420"/>
        <v>0</v>
      </c>
      <c r="L1259" s="94">
        <v>1257</v>
      </c>
      <c r="M1259" s="114">
        <f t="shared" ca="1" si="416"/>
        <v>1339.8948689827735</v>
      </c>
      <c r="N1259" s="115">
        <f t="shared" ca="1" si="431"/>
        <v>70.443907892757181</v>
      </c>
      <c r="P1259" s="102"/>
      <c r="Q1259" s="102"/>
      <c r="R1259" s="102"/>
      <c r="S1259" s="102"/>
      <c r="AC1259" s="83">
        <f t="shared" si="432"/>
        <v>0</v>
      </c>
      <c r="AD1259" s="83">
        <f t="shared" si="433"/>
        <v>0</v>
      </c>
      <c r="AF1259" s="83">
        <f t="shared" si="421"/>
        <v>0</v>
      </c>
      <c r="AG1259" s="83">
        <f t="shared" si="422"/>
        <v>0</v>
      </c>
      <c r="AQ1259" s="83">
        <f t="shared" ca="1" si="423"/>
        <v>4</v>
      </c>
      <c r="AR1259" s="83">
        <f t="shared" ca="1" si="424"/>
        <v>-141.59579475931093</v>
      </c>
      <c r="AS1259" s="83">
        <f t="shared" ca="1" si="417"/>
        <v>-142.40420524068907</v>
      </c>
      <c r="AT1259" s="83" cm="1">
        <f t="array" aca="1" ref="AT1259" ca="1">_xlfn.LET(_xlpm.rozsah, $F$3:$F$10001,_xlpm.podminka, (_xlpm.rozsah&gt;M1259)*(ISNUMBER(_xlpm.rozsah)),_xlpm.indexy, IF(_xlpm.podminka, ROW(_xlpm.rozsah)-MIN(ROW(_xlpm.rozsah))+1),_xlpm.prvni, MIN(_xlpm.indexy),_xlpm.finalni, IF(_xlpm.prvni=1, 2, _xlpm.prvni),INDEX(_xlpm.rozsah, _xlpm.finalni))</f>
        <v>1400</v>
      </c>
      <c r="AU1259" s="83" cm="1">
        <f t="array" aca="1" ref="AU1259" ca="1">INDEX($F$3:$F$10001,MATCH(AT1259,$F$3:$F$10004,0)-1)</f>
        <v>1300</v>
      </c>
      <c r="AV1259" s="83">
        <f t="shared" ca="1" si="434"/>
        <v>-144</v>
      </c>
      <c r="AW1259" s="83">
        <f t="shared" ca="1" si="435"/>
        <v>-140</v>
      </c>
      <c r="AX1259" s="83">
        <f t="shared" ca="1" si="425"/>
        <v>360</v>
      </c>
      <c r="AY1259" s="83">
        <f t="shared" ca="1" si="426"/>
        <v>350</v>
      </c>
      <c r="AZ1259" s="83">
        <f t="shared" ca="1" si="427"/>
        <v>10</v>
      </c>
      <c r="BA1259" s="83">
        <f t="shared" ca="1" si="428"/>
        <v>356.01051310172267</v>
      </c>
      <c r="BB1259" s="83">
        <f t="shared" ca="1" si="429"/>
        <v>353.98948689827733</v>
      </c>
    </row>
    <row r="1260" spans="1:54" s="81" customFormat="1" x14ac:dyDescent="0.25">
      <c r="A1260" s="79">
        <v>1258</v>
      </c>
      <c r="B1260" s="80">
        <f t="shared" si="418"/>
        <v>20.966666666666665</v>
      </c>
      <c r="C1260" s="79">
        <v>42.3</v>
      </c>
      <c r="D1260" s="79" t="s">
        <v>8</v>
      </c>
      <c r="F1260" s="117"/>
      <c r="G1260" s="117"/>
      <c r="H1260" s="112">
        <f t="shared" si="419"/>
        <v>0</v>
      </c>
      <c r="I1260" s="121"/>
      <c r="J1260" s="92">
        <f t="shared" si="420"/>
        <v>0</v>
      </c>
      <c r="K1260" s="83"/>
      <c r="L1260" s="94">
        <v>1258</v>
      </c>
      <c r="M1260" s="114">
        <f t="shared" ca="1" si="416"/>
        <v>1335.9241345320402</v>
      </c>
      <c r="N1260" s="115">
        <f t="shared" ref="N1260:N1270" ca="1" si="436">AS1260</f>
        <v>-142.5630346187184</v>
      </c>
      <c r="O1260" s="83"/>
      <c r="P1260" s="102"/>
      <c r="Q1260" s="102"/>
      <c r="R1260" s="102"/>
      <c r="S1260" s="102"/>
      <c r="T1260" s="83"/>
      <c r="U1260" s="83"/>
      <c r="V1260" s="83"/>
      <c r="W1260" s="83"/>
      <c r="X1260" s="83"/>
      <c r="Y1260" s="83"/>
      <c r="Z1260" s="83"/>
      <c r="AA1260" s="83"/>
      <c r="AB1260" s="83"/>
      <c r="AC1260" s="83">
        <f t="shared" si="432"/>
        <v>0</v>
      </c>
      <c r="AD1260" s="83">
        <f t="shared" si="433"/>
        <v>0</v>
      </c>
      <c r="AE1260" s="83"/>
      <c r="AF1260" s="83">
        <f t="shared" si="421"/>
        <v>0</v>
      </c>
      <c r="AG1260" s="83">
        <f t="shared" si="422"/>
        <v>0</v>
      </c>
      <c r="AH1260" s="83"/>
      <c r="AI1260" s="83"/>
      <c r="AJ1260" s="83"/>
      <c r="AK1260" s="83"/>
      <c r="AL1260" s="83"/>
      <c r="AM1260" s="83"/>
      <c r="AN1260" s="83"/>
      <c r="AO1260" s="83"/>
      <c r="AP1260" s="83"/>
      <c r="AQ1260" s="83">
        <f t="shared" ca="1" si="423"/>
        <v>4</v>
      </c>
      <c r="AR1260" s="83">
        <f t="shared" ca="1" si="424"/>
        <v>-141.4369653812816</v>
      </c>
      <c r="AS1260" s="83">
        <f t="shared" ca="1" si="417"/>
        <v>-142.5630346187184</v>
      </c>
      <c r="AT1260" s="83" cm="1">
        <f t="array" aca="1" ref="AT1260" ca="1">_xlfn.LET(_xlpm.rozsah, $F$3:$F$10001,_xlpm.podminka, (_xlpm.rozsah&gt;M1260)*(ISNUMBER(_xlpm.rozsah)),_xlpm.indexy, IF(_xlpm.podminka, ROW(_xlpm.rozsah)-MIN(ROW(_xlpm.rozsah))+1),_xlpm.prvni, MIN(_xlpm.indexy),_xlpm.finalni, IF(_xlpm.prvni=1, 2, _xlpm.prvni),INDEX(_xlpm.rozsah, _xlpm.finalni))</f>
        <v>1400</v>
      </c>
      <c r="AU1260" s="83" cm="1">
        <f t="array" aca="1" ref="AU1260" ca="1">INDEX($F$3:$F$10001,MATCH(AT1260,$F$3:$F$10004,0)-1)</f>
        <v>1300</v>
      </c>
      <c r="AV1260" s="83">
        <f t="shared" ca="1" si="434"/>
        <v>-144</v>
      </c>
      <c r="AW1260" s="83">
        <f t="shared" ca="1" si="435"/>
        <v>-140</v>
      </c>
      <c r="AX1260" s="83">
        <f t="shared" ca="1" si="425"/>
        <v>360</v>
      </c>
      <c r="AY1260" s="83">
        <f t="shared" ca="1" si="426"/>
        <v>350</v>
      </c>
      <c r="AZ1260" s="83">
        <f t="shared" ca="1" si="427"/>
        <v>10</v>
      </c>
      <c r="BA1260" s="83">
        <f t="shared" ca="1" si="428"/>
        <v>356.40758654679598</v>
      </c>
      <c r="BB1260" s="83">
        <f t="shared" ca="1" si="429"/>
        <v>353.59241345320402</v>
      </c>
    </row>
    <row r="1261" spans="1:54" s="81" customFormat="1" x14ac:dyDescent="0.25">
      <c r="A1261" s="79">
        <v>1259</v>
      </c>
      <c r="B1261" s="80">
        <f t="shared" si="418"/>
        <v>20.983333333333334</v>
      </c>
      <c r="C1261" s="79">
        <v>41.4</v>
      </c>
      <c r="D1261" s="79" t="s">
        <v>8</v>
      </c>
      <c r="F1261" s="117"/>
      <c r="G1261" s="117"/>
      <c r="H1261" s="112">
        <f t="shared" si="419"/>
        <v>0</v>
      </c>
      <c r="I1261" s="121"/>
      <c r="J1261" s="92">
        <f t="shared" si="420"/>
        <v>0</v>
      </c>
      <c r="K1261" s="83"/>
      <c r="L1261" s="94">
        <v>1259</v>
      </c>
      <c r="M1261" s="114">
        <f t="shared" ca="1" si="416"/>
        <v>1328.7768125207201</v>
      </c>
      <c r="N1261" s="115">
        <f t="shared" ca="1" si="436"/>
        <v>-142.8489274991712</v>
      </c>
      <c r="O1261" s="83"/>
      <c r="P1261" s="102"/>
      <c r="Q1261" s="102"/>
      <c r="R1261" s="102"/>
      <c r="S1261" s="102"/>
      <c r="T1261" s="83"/>
      <c r="U1261" s="83"/>
      <c r="V1261" s="83"/>
      <c r="W1261" s="83"/>
      <c r="X1261" s="83"/>
      <c r="Y1261" s="83"/>
      <c r="Z1261" s="83"/>
      <c r="AA1261" s="83"/>
      <c r="AB1261" s="83"/>
      <c r="AC1261" s="83">
        <f t="shared" si="432"/>
        <v>0</v>
      </c>
      <c r="AD1261" s="83">
        <f t="shared" si="433"/>
        <v>0</v>
      </c>
      <c r="AE1261" s="83"/>
      <c r="AF1261" s="83">
        <f t="shared" si="421"/>
        <v>0</v>
      </c>
      <c r="AG1261" s="83">
        <f t="shared" si="422"/>
        <v>0</v>
      </c>
      <c r="AH1261" s="83"/>
      <c r="AI1261" s="83"/>
      <c r="AJ1261" s="83"/>
      <c r="AK1261" s="83"/>
      <c r="AL1261" s="83"/>
      <c r="AM1261" s="83"/>
      <c r="AN1261" s="83"/>
      <c r="AO1261" s="83"/>
      <c r="AP1261" s="83"/>
      <c r="AQ1261" s="83">
        <f t="shared" ca="1" si="423"/>
        <v>4</v>
      </c>
      <c r="AR1261" s="83">
        <f t="shared" ca="1" si="424"/>
        <v>-141.1510725008288</v>
      </c>
      <c r="AS1261" s="83">
        <f t="shared" ca="1" si="417"/>
        <v>-142.8489274991712</v>
      </c>
      <c r="AT1261" s="83" cm="1">
        <f t="array" aca="1" ref="AT1261" ca="1">_xlfn.LET(_xlpm.rozsah, $F$3:$F$10001,_xlpm.podminka, (_xlpm.rozsah&gt;M1261)*(ISNUMBER(_xlpm.rozsah)),_xlpm.indexy, IF(_xlpm.podminka, ROW(_xlpm.rozsah)-MIN(ROW(_xlpm.rozsah))+1),_xlpm.prvni, MIN(_xlpm.indexy),_xlpm.finalni, IF(_xlpm.prvni=1, 2, _xlpm.prvni),INDEX(_xlpm.rozsah, _xlpm.finalni))</f>
        <v>1400</v>
      </c>
      <c r="AU1261" s="83" cm="1">
        <f t="array" aca="1" ref="AU1261" ca="1">INDEX($F$3:$F$10001,MATCH(AT1261,$F$3:$F$10004,0)-1)</f>
        <v>1300</v>
      </c>
      <c r="AV1261" s="83">
        <f t="shared" ca="1" si="434"/>
        <v>-144</v>
      </c>
      <c r="AW1261" s="83">
        <f t="shared" ca="1" si="435"/>
        <v>-140</v>
      </c>
      <c r="AX1261" s="83">
        <f t="shared" ca="1" si="425"/>
        <v>360</v>
      </c>
      <c r="AY1261" s="83">
        <f t="shared" ca="1" si="426"/>
        <v>350</v>
      </c>
      <c r="AZ1261" s="83">
        <f t="shared" ca="1" si="427"/>
        <v>10</v>
      </c>
      <c r="BA1261" s="83">
        <f t="shared" ca="1" si="428"/>
        <v>357.12231874792798</v>
      </c>
      <c r="BB1261" s="83">
        <f t="shared" ca="1" si="429"/>
        <v>352.87768125207202</v>
      </c>
    </row>
    <row r="1262" spans="1:54" s="81" customFormat="1" x14ac:dyDescent="0.25">
      <c r="A1262" s="79">
        <v>1260</v>
      </c>
      <c r="B1262" s="80">
        <f t="shared" si="418"/>
        <v>21</v>
      </c>
      <c r="C1262" s="79">
        <v>40.200000000000003</v>
      </c>
      <c r="D1262" s="79" t="s">
        <v>8</v>
      </c>
      <c r="F1262" s="117"/>
      <c r="G1262" s="117"/>
      <c r="H1262" s="112">
        <f t="shared" si="419"/>
        <v>0</v>
      </c>
      <c r="I1262" s="121"/>
      <c r="J1262" s="92">
        <f t="shared" si="420"/>
        <v>0</v>
      </c>
      <c r="K1262" s="83"/>
      <c r="L1262" s="94">
        <v>1260</v>
      </c>
      <c r="M1262" s="114">
        <f t="shared" ca="1" si="416"/>
        <v>1319.2470498389603</v>
      </c>
      <c r="N1262" s="115">
        <f t="shared" ca="1" si="436"/>
        <v>-143.23011800644159</v>
      </c>
      <c r="O1262" s="83"/>
      <c r="P1262" s="102"/>
      <c r="Q1262" s="102"/>
      <c r="R1262" s="102"/>
      <c r="S1262" s="102"/>
      <c r="T1262" s="83"/>
      <c r="U1262" s="83"/>
      <c r="V1262" s="83"/>
      <c r="W1262" s="83"/>
      <c r="X1262" s="83"/>
      <c r="Y1262" s="83"/>
      <c r="Z1262" s="83"/>
      <c r="AA1262" s="83"/>
      <c r="AB1262" s="83"/>
      <c r="AC1262" s="83">
        <f t="shared" si="432"/>
        <v>0</v>
      </c>
      <c r="AD1262" s="83">
        <f t="shared" si="433"/>
        <v>0</v>
      </c>
      <c r="AE1262" s="83"/>
      <c r="AF1262" s="83">
        <f t="shared" si="421"/>
        <v>0</v>
      </c>
      <c r="AG1262" s="83">
        <f t="shared" si="422"/>
        <v>0</v>
      </c>
      <c r="AH1262" s="83"/>
      <c r="AI1262" s="83"/>
      <c r="AJ1262" s="83"/>
      <c r="AK1262" s="83"/>
      <c r="AL1262" s="83"/>
      <c r="AM1262" s="83"/>
      <c r="AN1262" s="83"/>
      <c r="AO1262" s="83"/>
      <c r="AP1262" s="83"/>
      <c r="AQ1262" s="83">
        <f t="shared" ca="1" si="423"/>
        <v>4</v>
      </c>
      <c r="AR1262" s="83">
        <f t="shared" ca="1" si="424"/>
        <v>-140.76988199355841</v>
      </c>
      <c r="AS1262" s="83">
        <f t="shared" ca="1" si="417"/>
        <v>-143.23011800644159</v>
      </c>
      <c r="AT1262" s="83" cm="1">
        <f t="array" aca="1" ref="AT1262" ca="1">_xlfn.LET(_xlpm.rozsah, $F$3:$F$10001,_xlpm.podminka, (_xlpm.rozsah&gt;M1262)*(ISNUMBER(_xlpm.rozsah)),_xlpm.indexy, IF(_xlpm.podminka, ROW(_xlpm.rozsah)-MIN(ROW(_xlpm.rozsah))+1),_xlpm.prvni, MIN(_xlpm.indexy),_xlpm.finalni, IF(_xlpm.prvni=1, 2, _xlpm.prvni),INDEX(_xlpm.rozsah, _xlpm.finalni))</f>
        <v>1400</v>
      </c>
      <c r="AU1262" s="83" cm="1">
        <f t="array" aca="1" ref="AU1262" ca="1">INDEX($F$3:$F$10001,MATCH(AT1262,$F$3:$F$10004,0)-1)</f>
        <v>1300</v>
      </c>
      <c r="AV1262" s="83">
        <f t="shared" ca="1" si="434"/>
        <v>-144</v>
      </c>
      <c r="AW1262" s="83">
        <f t="shared" ca="1" si="435"/>
        <v>-140</v>
      </c>
      <c r="AX1262" s="83">
        <f t="shared" ca="1" si="425"/>
        <v>360</v>
      </c>
      <c r="AY1262" s="83">
        <f t="shared" ca="1" si="426"/>
        <v>350</v>
      </c>
      <c r="AZ1262" s="83">
        <f t="shared" ca="1" si="427"/>
        <v>10</v>
      </c>
      <c r="BA1262" s="83">
        <f t="shared" ca="1" si="428"/>
        <v>358.07529501610395</v>
      </c>
      <c r="BB1262" s="83">
        <f t="shared" ca="1" si="429"/>
        <v>351.92470498389605</v>
      </c>
    </row>
    <row r="1263" spans="1:54" s="81" customFormat="1" x14ac:dyDescent="0.25">
      <c r="A1263" s="79">
        <v>1261</v>
      </c>
      <c r="B1263" s="80">
        <f t="shared" si="418"/>
        <v>21.016666666666666</v>
      </c>
      <c r="C1263" s="79">
        <v>38.700000000000003</v>
      </c>
      <c r="D1263" s="79" t="s">
        <v>8</v>
      </c>
      <c r="F1263" s="117"/>
      <c r="G1263" s="117"/>
      <c r="H1263" s="112">
        <f t="shared" si="419"/>
        <v>0</v>
      </c>
      <c r="I1263" s="121"/>
      <c r="J1263" s="92">
        <f t="shared" si="420"/>
        <v>0</v>
      </c>
      <c r="K1263" s="83"/>
      <c r="L1263" s="94">
        <v>1261</v>
      </c>
      <c r="M1263" s="114">
        <f t="shared" ca="1" si="416"/>
        <v>1307.3348464867602</v>
      </c>
      <c r="N1263" s="115">
        <f t="shared" ca="1" si="436"/>
        <v>-143.7066061405296</v>
      </c>
      <c r="O1263" s="83"/>
      <c r="P1263" s="102"/>
      <c r="Q1263" s="102"/>
      <c r="R1263" s="102"/>
      <c r="S1263" s="102"/>
      <c r="T1263" s="83"/>
      <c r="U1263" s="83"/>
      <c r="V1263" s="83"/>
      <c r="W1263" s="83"/>
      <c r="X1263" s="83"/>
      <c r="Y1263" s="83"/>
      <c r="Z1263" s="83"/>
      <c r="AA1263" s="83"/>
      <c r="AB1263" s="83"/>
      <c r="AC1263" s="83">
        <f t="shared" si="432"/>
        <v>0</v>
      </c>
      <c r="AD1263" s="83">
        <f t="shared" si="433"/>
        <v>0</v>
      </c>
      <c r="AE1263" s="83"/>
      <c r="AF1263" s="83">
        <f t="shared" si="421"/>
        <v>0</v>
      </c>
      <c r="AG1263" s="83">
        <f t="shared" si="422"/>
        <v>0</v>
      </c>
      <c r="AH1263" s="83"/>
      <c r="AI1263" s="83"/>
      <c r="AJ1263" s="83"/>
      <c r="AK1263" s="83"/>
      <c r="AL1263" s="83"/>
      <c r="AM1263" s="83"/>
      <c r="AN1263" s="83"/>
      <c r="AO1263" s="83"/>
      <c r="AP1263" s="83"/>
      <c r="AQ1263" s="83">
        <f t="shared" ca="1" si="423"/>
        <v>4</v>
      </c>
      <c r="AR1263" s="83">
        <f t="shared" ca="1" si="424"/>
        <v>-140.2933938594704</v>
      </c>
      <c r="AS1263" s="83">
        <f t="shared" ca="1" si="417"/>
        <v>-143.7066061405296</v>
      </c>
      <c r="AT1263" s="83" cm="1">
        <f t="array" aca="1" ref="AT1263" ca="1">_xlfn.LET(_xlpm.rozsah, $F$3:$F$10001,_xlpm.podminka, (_xlpm.rozsah&gt;M1263)*(ISNUMBER(_xlpm.rozsah)),_xlpm.indexy, IF(_xlpm.podminka, ROW(_xlpm.rozsah)-MIN(ROW(_xlpm.rozsah))+1),_xlpm.prvni, MIN(_xlpm.indexy),_xlpm.finalni, IF(_xlpm.prvni=1, 2, _xlpm.prvni),INDEX(_xlpm.rozsah, _xlpm.finalni))</f>
        <v>1400</v>
      </c>
      <c r="AU1263" s="83" cm="1">
        <f t="array" aca="1" ref="AU1263" ca="1">INDEX($F$3:$F$10001,MATCH(AT1263,$F$3:$F$10004,0)-1)</f>
        <v>1300</v>
      </c>
      <c r="AV1263" s="83">
        <f t="shared" ca="1" si="434"/>
        <v>-144</v>
      </c>
      <c r="AW1263" s="83">
        <f t="shared" ca="1" si="435"/>
        <v>-140</v>
      </c>
      <c r="AX1263" s="83">
        <f t="shared" ca="1" si="425"/>
        <v>360</v>
      </c>
      <c r="AY1263" s="83">
        <f t="shared" ca="1" si="426"/>
        <v>350</v>
      </c>
      <c r="AZ1263" s="83">
        <f t="shared" ca="1" si="427"/>
        <v>10</v>
      </c>
      <c r="BA1263" s="83">
        <f t="shared" ca="1" si="428"/>
        <v>359.26651535132396</v>
      </c>
      <c r="BB1263" s="83">
        <f t="shared" ca="1" si="429"/>
        <v>350.73348464867604</v>
      </c>
    </row>
    <row r="1264" spans="1:54" s="81" customFormat="1" x14ac:dyDescent="0.25">
      <c r="A1264" s="79">
        <v>1262</v>
      </c>
      <c r="B1264" s="80">
        <f t="shared" si="418"/>
        <v>21.033333333333335</v>
      </c>
      <c r="C1264" s="79">
        <v>37.1</v>
      </c>
      <c r="D1264" s="79" t="s">
        <v>8</v>
      </c>
      <c r="F1264" s="117"/>
      <c r="G1264" s="117"/>
      <c r="H1264" s="112">
        <f t="shared" si="419"/>
        <v>0</v>
      </c>
      <c r="I1264" s="121"/>
      <c r="J1264" s="92">
        <f t="shared" si="420"/>
        <v>0</v>
      </c>
      <c r="K1264" s="83"/>
      <c r="L1264" s="94">
        <v>1262</v>
      </c>
      <c r="M1264" s="114">
        <f t="shared" ca="1" si="416"/>
        <v>1294.6284962444133</v>
      </c>
      <c r="N1264" s="115">
        <f t="shared" ca="1" si="436"/>
        <v>-128.64458045067039</v>
      </c>
      <c r="O1264" s="83"/>
      <c r="P1264" s="102"/>
      <c r="Q1264" s="102"/>
      <c r="R1264" s="102"/>
      <c r="S1264" s="102"/>
      <c r="T1264" s="83"/>
      <c r="U1264" s="83"/>
      <c r="V1264" s="83"/>
      <c r="W1264" s="83"/>
      <c r="X1264" s="83"/>
      <c r="Y1264" s="83"/>
      <c r="Z1264" s="83"/>
      <c r="AA1264" s="83"/>
      <c r="AB1264" s="83"/>
      <c r="AC1264" s="83">
        <f t="shared" si="432"/>
        <v>0</v>
      </c>
      <c r="AD1264" s="83">
        <f t="shared" si="433"/>
        <v>0</v>
      </c>
      <c r="AE1264" s="83"/>
      <c r="AF1264" s="83">
        <f t="shared" si="421"/>
        <v>0</v>
      </c>
      <c r="AG1264" s="83">
        <f t="shared" si="422"/>
        <v>0</v>
      </c>
      <c r="AH1264" s="83"/>
      <c r="AI1264" s="83"/>
      <c r="AJ1264" s="83"/>
      <c r="AK1264" s="83"/>
      <c r="AL1264" s="83"/>
      <c r="AM1264" s="83"/>
      <c r="AN1264" s="83"/>
      <c r="AO1264" s="83"/>
      <c r="AP1264" s="83"/>
      <c r="AQ1264" s="83">
        <f t="shared" ca="1" si="423"/>
        <v>12</v>
      </c>
      <c r="AR1264" s="83">
        <f t="shared" ca="1" si="424"/>
        <v>-139.35541954932961</v>
      </c>
      <c r="AS1264" s="83">
        <f t="shared" ca="1" si="417"/>
        <v>-128.64458045067039</v>
      </c>
      <c r="AT1264" s="83" cm="1">
        <f t="array" aca="1" ref="AT1264" ca="1">_xlfn.LET(_xlpm.rozsah, $F$3:$F$10001,_xlpm.podminka, (_xlpm.rozsah&gt;M1264)*(ISNUMBER(_xlpm.rozsah)),_xlpm.indexy, IF(_xlpm.podminka, ROW(_xlpm.rozsah)-MIN(ROW(_xlpm.rozsah))+1),_xlpm.prvni, MIN(_xlpm.indexy),_xlpm.finalni, IF(_xlpm.prvni=1, 2, _xlpm.prvni),INDEX(_xlpm.rozsah, _xlpm.finalni))</f>
        <v>1300</v>
      </c>
      <c r="AU1264" s="83" cm="1">
        <f t="array" aca="1" ref="AU1264" ca="1">INDEX($F$3:$F$10001,MATCH(AT1264,$F$3:$F$10004,0)-1)</f>
        <v>1200</v>
      </c>
      <c r="AV1264" s="83">
        <f t="shared" ca="1" si="434"/>
        <v>-140</v>
      </c>
      <c r="AW1264" s="83">
        <f t="shared" ca="1" si="435"/>
        <v>-128</v>
      </c>
      <c r="AX1264" s="83">
        <f t="shared" ca="1" si="425"/>
        <v>350</v>
      </c>
      <c r="AY1264" s="83">
        <f t="shared" ca="1" si="426"/>
        <v>320</v>
      </c>
      <c r="AZ1264" s="83">
        <f t="shared" ca="1" si="427"/>
        <v>30</v>
      </c>
      <c r="BA1264" s="83">
        <f t="shared" ca="1" si="428"/>
        <v>321.611451126676</v>
      </c>
      <c r="BB1264" s="83">
        <f t="shared" ca="1" si="429"/>
        <v>348.388548873324</v>
      </c>
    </row>
    <row r="1265" spans="1:54" s="81" customFormat="1" x14ac:dyDescent="0.25">
      <c r="A1265" s="79">
        <v>1263</v>
      </c>
      <c r="B1265" s="80">
        <f t="shared" si="418"/>
        <v>21.05</v>
      </c>
      <c r="C1265" s="79">
        <v>35.6</v>
      </c>
      <c r="D1265" s="79" t="s">
        <v>8</v>
      </c>
      <c r="F1265" s="117"/>
      <c r="G1265" s="117"/>
      <c r="H1265" s="112">
        <f t="shared" si="419"/>
        <v>0</v>
      </c>
      <c r="I1265" s="121"/>
      <c r="J1265" s="92">
        <f t="shared" si="420"/>
        <v>0</v>
      </c>
      <c r="K1265" s="83"/>
      <c r="L1265" s="94">
        <v>1263</v>
      </c>
      <c r="M1265" s="114">
        <f t="shared" ca="1" si="416"/>
        <v>1282.7162928922135</v>
      </c>
      <c r="N1265" s="115">
        <f t="shared" ca="1" si="436"/>
        <v>-130.07404485293438</v>
      </c>
      <c r="O1265" s="83"/>
      <c r="P1265" s="102"/>
      <c r="Q1265" s="102"/>
      <c r="R1265" s="102"/>
      <c r="S1265" s="102"/>
      <c r="T1265" s="83"/>
      <c r="U1265" s="83"/>
      <c r="V1265" s="83"/>
      <c r="W1265" s="83"/>
      <c r="X1265" s="83"/>
      <c r="Y1265" s="83"/>
      <c r="Z1265" s="83"/>
      <c r="AA1265" s="83"/>
      <c r="AB1265" s="83"/>
      <c r="AC1265" s="83">
        <f t="shared" si="432"/>
        <v>0</v>
      </c>
      <c r="AD1265" s="83">
        <f t="shared" si="433"/>
        <v>0</v>
      </c>
      <c r="AE1265" s="83"/>
      <c r="AF1265" s="83">
        <f t="shared" si="421"/>
        <v>0</v>
      </c>
      <c r="AG1265" s="83">
        <f t="shared" si="422"/>
        <v>0</v>
      </c>
      <c r="AH1265" s="83"/>
      <c r="AI1265" s="83"/>
      <c r="AJ1265" s="83"/>
      <c r="AK1265" s="83"/>
      <c r="AL1265" s="83"/>
      <c r="AM1265" s="83"/>
      <c r="AN1265" s="83"/>
      <c r="AO1265" s="83"/>
      <c r="AP1265" s="83"/>
      <c r="AQ1265" s="83">
        <f t="shared" ca="1" si="423"/>
        <v>12</v>
      </c>
      <c r="AR1265" s="83">
        <f t="shared" ca="1" si="424"/>
        <v>-137.92595514706562</v>
      </c>
      <c r="AS1265" s="83">
        <f t="shared" ca="1" si="417"/>
        <v>-130.07404485293438</v>
      </c>
      <c r="AT1265" s="83" cm="1">
        <f t="array" aca="1" ref="AT1265" ca="1">_xlfn.LET(_xlpm.rozsah, $F$3:$F$10001,_xlpm.podminka, (_xlpm.rozsah&gt;M1265)*(ISNUMBER(_xlpm.rozsah)),_xlpm.indexy, IF(_xlpm.podminka, ROW(_xlpm.rozsah)-MIN(ROW(_xlpm.rozsah))+1),_xlpm.prvni, MIN(_xlpm.indexy),_xlpm.finalni, IF(_xlpm.prvni=1, 2, _xlpm.prvni),INDEX(_xlpm.rozsah, _xlpm.finalni))</f>
        <v>1300</v>
      </c>
      <c r="AU1265" s="83" cm="1">
        <f t="array" aca="1" ref="AU1265" ca="1">INDEX($F$3:$F$10001,MATCH(AT1265,$F$3:$F$10004,0)-1)</f>
        <v>1200</v>
      </c>
      <c r="AV1265" s="83">
        <f t="shared" ca="1" si="434"/>
        <v>-140</v>
      </c>
      <c r="AW1265" s="83">
        <f t="shared" ca="1" si="435"/>
        <v>-128</v>
      </c>
      <c r="AX1265" s="83">
        <f t="shared" ca="1" si="425"/>
        <v>350</v>
      </c>
      <c r="AY1265" s="83">
        <f t="shared" ca="1" si="426"/>
        <v>320</v>
      </c>
      <c r="AZ1265" s="83">
        <f t="shared" ca="1" si="427"/>
        <v>30</v>
      </c>
      <c r="BA1265" s="83">
        <f t="shared" ca="1" si="428"/>
        <v>325.18511213233597</v>
      </c>
      <c r="BB1265" s="83">
        <f t="shared" ca="1" si="429"/>
        <v>344.81488786766403</v>
      </c>
    </row>
    <row r="1266" spans="1:54" s="81" customFormat="1" x14ac:dyDescent="0.25">
      <c r="A1266" s="79">
        <v>1264</v>
      </c>
      <c r="B1266" s="80">
        <f t="shared" si="418"/>
        <v>21.066666666666666</v>
      </c>
      <c r="C1266" s="79">
        <v>34.200000000000003</v>
      </c>
      <c r="D1266" s="79" t="s">
        <v>8</v>
      </c>
      <c r="F1266" s="117"/>
      <c r="G1266" s="117"/>
      <c r="H1266" s="112">
        <f t="shared" si="419"/>
        <v>0</v>
      </c>
      <c r="I1266" s="121"/>
      <c r="J1266" s="92">
        <f t="shared" si="420"/>
        <v>0</v>
      </c>
      <c r="K1266" s="83"/>
      <c r="L1266" s="94">
        <v>1264</v>
      </c>
      <c r="M1266" s="114">
        <f t="shared" ca="1" si="416"/>
        <v>1271.5982364301601</v>
      </c>
      <c r="N1266" s="115">
        <f t="shared" ca="1" si="436"/>
        <v>-131.4082116283808</v>
      </c>
      <c r="O1266" s="83"/>
      <c r="P1266" s="102"/>
      <c r="Q1266" s="102"/>
      <c r="R1266" s="102"/>
      <c r="S1266" s="102"/>
      <c r="T1266" s="83"/>
      <c r="U1266" s="83"/>
      <c r="V1266" s="83"/>
      <c r="W1266" s="83"/>
      <c r="X1266" s="83"/>
      <c r="Y1266" s="83"/>
      <c r="Z1266" s="83"/>
      <c r="AA1266" s="83"/>
      <c r="AB1266" s="83"/>
      <c r="AC1266" s="83">
        <f t="shared" si="432"/>
        <v>0</v>
      </c>
      <c r="AD1266" s="83">
        <f t="shared" si="433"/>
        <v>0</v>
      </c>
      <c r="AE1266" s="83"/>
      <c r="AF1266" s="83">
        <f t="shared" si="421"/>
        <v>0</v>
      </c>
      <c r="AG1266" s="83">
        <f t="shared" si="422"/>
        <v>0</v>
      </c>
      <c r="AH1266" s="83"/>
      <c r="AI1266" s="83"/>
      <c r="AJ1266" s="83"/>
      <c r="AK1266" s="83"/>
      <c r="AL1266" s="83"/>
      <c r="AM1266" s="83"/>
      <c r="AN1266" s="83"/>
      <c r="AO1266" s="83"/>
      <c r="AP1266" s="83"/>
      <c r="AQ1266" s="83">
        <f t="shared" ca="1" si="423"/>
        <v>12</v>
      </c>
      <c r="AR1266" s="83">
        <f t="shared" ca="1" si="424"/>
        <v>-136.5917883716192</v>
      </c>
      <c r="AS1266" s="83">
        <f t="shared" ca="1" si="417"/>
        <v>-131.4082116283808</v>
      </c>
      <c r="AT1266" s="83" cm="1">
        <f t="array" aca="1" ref="AT1266" ca="1">_xlfn.LET(_xlpm.rozsah, $F$3:$F$10001,_xlpm.podminka, (_xlpm.rozsah&gt;M1266)*(ISNUMBER(_xlpm.rozsah)),_xlpm.indexy, IF(_xlpm.podminka, ROW(_xlpm.rozsah)-MIN(ROW(_xlpm.rozsah))+1),_xlpm.prvni, MIN(_xlpm.indexy),_xlpm.finalni, IF(_xlpm.prvni=1, 2, _xlpm.prvni),INDEX(_xlpm.rozsah, _xlpm.finalni))</f>
        <v>1300</v>
      </c>
      <c r="AU1266" s="83" cm="1">
        <f t="array" aca="1" ref="AU1266" ca="1">INDEX($F$3:$F$10001,MATCH(AT1266,$F$3:$F$10004,0)-1)</f>
        <v>1200</v>
      </c>
      <c r="AV1266" s="83">
        <f t="shared" ca="1" si="434"/>
        <v>-140</v>
      </c>
      <c r="AW1266" s="83">
        <f t="shared" ca="1" si="435"/>
        <v>-128</v>
      </c>
      <c r="AX1266" s="83">
        <f t="shared" ca="1" si="425"/>
        <v>350</v>
      </c>
      <c r="AY1266" s="83">
        <f t="shared" ca="1" si="426"/>
        <v>320</v>
      </c>
      <c r="AZ1266" s="83">
        <f t="shared" ca="1" si="427"/>
        <v>30</v>
      </c>
      <c r="BA1266" s="83">
        <f t="shared" ca="1" si="428"/>
        <v>328.52052907095197</v>
      </c>
      <c r="BB1266" s="83">
        <f t="shared" ca="1" si="429"/>
        <v>341.47947092904803</v>
      </c>
    </row>
    <row r="1267" spans="1:54" s="81" customFormat="1" x14ac:dyDescent="0.25">
      <c r="A1267" s="79">
        <v>1265</v>
      </c>
      <c r="B1267" s="80">
        <f t="shared" si="418"/>
        <v>21.083333333333332</v>
      </c>
      <c r="C1267" s="79">
        <v>32.9</v>
      </c>
      <c r="D1267" s="79" t="s">
        <v>8</v>
      </c>
      <c r="F1267" s="117"/>
      <c r="G1267" s="117"/>
      <c r="H1267" s="112">
        <f t="shared" si="419"/>
        <v>0</v>
      </c>
      <c r="I1267" s="121"/>
      <c r="J1267" s="92">
        <f t="shared" si="420"/>
        <v>0</v>
      </c>
      <c r="K1267" s="83"/>
      <c r="L1267" s="94">
        <v>1265</v>
      </c>
      <c r="M1267" s="114">
        <f t="shared" ca="1" si="416"/>
        <v>1261.2743268582535</v>
      </c>
      <c r="N1267" s="115">
        <f t="shared" ca="1" si="436"/>
        <v>-132.64708077700959</v>
      </c>
      <c r="O1267" s="83"/>
      <c r="P1267" s="102"/>
      <c r="Q1267" s="102"/>
      <c r="R1267" s="102"/>
      <c r="S1267" s="102"/>
      <c r="T1267" s="83"/>
      <c r="U1267" s="83"/>
      <c r="V1267" s="83"/>
      <c r="W1267" s="83"/>
      <c r="X1267" s="83"/>
      <c r="Y1267" s="83"/>
      <c r="Z1267" s="83"/>
      <c r="AA1267" s="83"/>
      <c r="AB1267" s="83"/>
      <c r="AC1267" s="83">
        <f t="shared" si="432"/>
        <v>0</v>
      </c>
      <c r="AD1267" s="83">
        <f t="shared" si="433"/>
        <v>0</v>
      </c>
      <c r="AE1267" s="83"/>
      <c r="AF1267" s="83">
        <f t="shared" si="421"/>
        <v>0</v>
      </c>
      <c r="AG1267" s="83">
        <f t="shared" si="422"/>
        <v>0</v>
      </c>
      <c r="AH1267" s="83"/>
      <c r="AI1267" s="83"/>
      <c r="AJ1267" s="83"/>
      <c r="AK1267" s="83"/>
      <c r="AL1267" s="83"/>
      <c r="AM1267" s="83"/>
      <c r="AN1267" s="83"/>
      <c r="AO1267" s="83"/>
      <c r="AP1267" s="83"/>
      <c r="AQ1267" s="83">
        <f t="shared" ca="1" si="423"/>
        <v>12</v>
      </c>
      <c r="AR1267" s="83">
        <f t="shared" ca="1" si="424"/>
        <v>-135.35291922299041</v>
      </c>
      <c r="AS1267" s="83">
        <f t="shared" ca="1" si="417"/>
        <v>-132.64708077700959</v>
      </c>
      <c r="AT1267" s="83" cm="1">
        <f t="array" aca="1" ref="AT1267" ca="1">_xlfn.LET(_xlpm.rozsah, $F$3:$F$10001,_xlpm.podminka, (_xlpm.rozsah&gt;M1267)*(ISNUMBER(_xlpm.rozsah)),_xlpm.indexy, IF(_xlpm.podminka, ROW(_xlpm.rozsah)-MIN(ROW(_xlpm.rozsah))+1),_xlpm.prvni, MIN(_xlpm.indexy),_xlpm.finalni, IF(_xlpm.prvni=1, 2, _xlpm.prvni),INDEX(_xlpm.rozsah, _xlpm.finalni))</f>
        <v>1300</v>
      </c>
      <c r="AU1267" s="83" cm="1">
        <f t="array" aca="1" ref="AU1267" ca="1">INDEX($F$3:$F$10001,MATCH(AT1267,$F$3:$F$10004,0)-1)</f>
        <v>1200</v>
      </c>
      <c r="AV1267" s="83">
        <f t="shared" ca="1" si="434"/>
        <v>-140</v>
      </c>
      <c r="AW1267" s="83">
        <f t="shared" ca="1" si="435"/>
        <v>-128</v>
      </c>
      <c r="AX1267" s="83">
        <f t="shared" ca="1" si="425"/>
        <v>350</v>
      </c>
      <c r="AY1267" s="83">
        <f t="shared" ca="1" si="426"/>
        <v>320</v>
      </c>
      <c r="AZ1267" s="83">
        <f t="shared" ca="1" si="427"/>
        <v>30</v>
      </c>
      <c r="BA1267" s="83">
        <f t="shared" ca="1" si="428"/>
        <v>331.61770194252392</v>
      </c>
      <c r="BB1267" s="83">
        <f t="shared" ca="1" si="429"/>
        <v>338.38229805747608</v>
      </c>
    </row>
    <row r="1268" spans="1:54" s="81" customFormat="1" x14ac:dyDescent="0.25">
      <c r="A1268" s="79">
        <v>1266</v>
      </c>
      <c r="B1268" s="80">
        <f t="shared" si="418"/>
        <v>21.1</v>
      </c>
      <c r="C1268" s="79">
        <v>31.8</v>
      </c>
      <c r="D1268" s="79" t="s">
        <v>8</v>
      </c>
      <c r="F1268" s="117"/>
      <c r="G1268" s="117"/>
      <c r="H1268" s="112">
        <f t="shared" si="419"/>
        <v>0</v>
      </c>
      <c r="I1268" s="121"/>
      <c r="J1268" s="92">
        <f t="shared" si="420"/>
        <v>0</v>
      </c>
      <c r="K1268" s="83"/>
      <c r="L1268" s="94">
        <v>1266</v>
      </c>
      <c r="M1268" s="114">
        <f t="shared" ca="1" si="416"/>
        <v>1252.5387110666402</v>
      </c>
      <c r="N1268" s="115">
        <f t="shared" ca="1" si="436"/>
        <v>-133.69535467200319</v>
      </c>
      <c r="O1268" s="83"/>
      <c r="P1268" s="102"/>
      <c r="Q1268" s="102"/>
      <c r="R1268" s="102"/>
      <c r="S1268" s="102"/>
      <c r="T1268" s="83"/>
      <c r="U1268" s="83"/>
      <c r="V1268" s="83"/>
      <c r="W1268" s="83"/>
      <c r="X1268" s="83"/>
      <c r="Y1268" s="83"/>
      <c r="Z1268" s="83"/>
      <c r="AA1268" s="83"/>
      <c r="AB1268" s="83"/>
      <c r="AC1268" s="83">
        <f t="shared" si="432"/>
        <v>0</v>
      </c>
      <c r="AD1268" s="83">
        <f t="shared" si="433"/>
        <v>0</v>
      </c>
      <c r="AE1268" s="83"/>
      <c r="AF1268" s="83">
        <f t="shared" si="421"/>
        <v>0</v>
      </c>
      <c r="AG1268" s="83">
        <f t="shared" si="422"/>
        <v>0</v>
      </c>
      <c r="AH1268" s="83"/>
      <c r="AI1268" s="83"/>
      <c r="AJ1268" s="83"/>
      <c r="AK1268" s="83"/>
      <c r="AL1268" s="83"/>
      <c r="AM1268" s="83"/>
      <c r="AN1268" s="83"/>
      <c r="AO1268" s="83"/>
      <c r="AP1268" s="83"/>
      <c r="AQ1268" s="83">
        <f t="shared" ca="1" si="423"/>
        <v>12</v>
      </c>
      <c r="AR1268" s="83">
        <f t="shared" ca="1" si="424"/>
        <v>-134.30464532799681</v>
      </c>
      <c r="AS1268" s="83">
        <f t="shared" ca="1" si="417"/>
        <v>-133.69535467200319</v>
      </c>
      <c r="AT1268" s="83" cm="1">
        <f t="array" aca="1" ref="AT1268" ca="1">_xlfn.LET(_xlpm.rozsah, $F$3:$F$10001,_xlpm.podminka, (_xlpm.rozsah&gt;M1268)*(ISNUMBER(_xlpm.rozsah)),_xlpm.indexy, IF(_xlpm.podminka, ROW(_xlpm.rozsah)-MIN(ROW(_xlpm.rozsah))+1),_xlpm.prvni, MIN(_xlpm.indexy),_xlpm.finalni, IF(_xlpm.prvni=1, 2, _xlpm.prvni),INDEX(_xlpm.rozsah, _xlpm.finalni))</f>
        <v>1300</v>
      </c>
      <c r="AU1268" s="83" cm="1">
        <f t="array" aca="1" ref="AU1268" ca="1">INDEX($F$3:$F$10001,MATCH(AT1268,$F$3:$F$10004,0)-1)</f>
        <v>1200</v>
      </c>
      <c r="AV1268" s="83">
        <f t="shared" ca="1" si="434"/>
        <v>-140</v>
      </c>
      <c r="AW1268" s="83">
        <f t="shared" ca="1" si="435"/>
        <v>-128</v>
      </c>
      <c r="AX1268" s="83">
        <f t="shared" ca="1" si="425"/>
        <v>350</v>
      </c>
      <c r="AY1268" s="83">
        <f t="shared" ca="1" si="426"/>
        <v>320</v>
      </c>
      <c r="AZ1268" s="83">
        <f t="shared" ca="1" si="427"/>
        <v>30</v>
      </c>
      <c r="BA1268" s="83">
        <f t="shared" ca="1" si="428"/>
        <v>334.23838668000792</v>
      </c>
      <c r="BB1268" s="83">
        <f t="shared" ca="1" si="429"/>
        <v>335.76161331999208</v>
      </c>
    </row>
    <row r="1269" spans="1:54" s="81" customFormat="1" x14ac:dyDescent="0.25">
      <c r="A1269" s="79">
        <v>1267</v>
      </c>
      <c r="B1269" s="80">
        <f t="shared" si="418"/>
        <v>21.116666666666667</v>
      </c>
      <c r="C1269" s="79">
        <v>30.7</v>
      </c>
      <c r="D1269" s="79" t="s">
        <v>8</v>
      </c>
      <c r="F1269" s="117"/>
      <c r="G1269" s="117"/>
      <c r="H1269" s="112">
        <f t="shared" si="419"/>
        <v>0</v>
      </c>
      <c r="I1269" s="121"/>
      <c r="J1269" s="92">
        <f t="shared" si="420"/>
        <v>0</v>
      </c>
      <c r="K1269" s="83"/>
      <c r="L1269" s="94">
        <v>1267</v>
      </c>
      <c r="M1269" s="114">
        <f t="shared" ca="1" si="416"/>
        <v>1243.8030952750269</v>
      </c>
      <c r="N1269" s="115">
        <f t="shared" ca="1" si="436"/>
        <v>-134.74362856699679</v>
      </c>
      <c r="O1269" s="83"/>
      <c r="P1269" s="102"/>
      <c r="Q1269" s="102"/>
      <c r="R1269" s="102"/>
      <c r="S1269" s="102"/>
      <c r="T1269" s="83"/>
      <c r="U1269" s="83"/>
      <c r="V1269" s="83"/>
      <c r="W1269" s="83"/>
      <c r="X1269" s="83"/>
      <c r="Y1269" s="83"/>
      <c r="Z1269" s="83"/>
      <c r="AA1269" s="83"/>
      <c r="AB1269" s="83"/>
      <c r="AC1269" s="83">
        <f t="shared" si="432"/>
        <v>0</v>
      </c>
      <c r="AD1269" s="83">
        <f t="shared" si="433"/>
        <v>0</v>
      </c>
      <c r="AE1269" s="83"/>
      <c r="AF1269" s="83">
        <f t="shared" si="421"/>
        <v>0</v>
      </c>
      <c r="AG1269" s="83">
        <f t="shared" si="422"/>
        <v>0</v>
      </c>
      <c r="AH1269" s="83"/>
      <c r="AI1269" s="83"/>
      <c r="AJ1269" s="83"/>
      <c r="AK1269" s="83"/>
      <c r="AL1269" s="83"/>
      <c r="AM1269" s="83"/>
      <c r="AN1269" s="83"/>
      <c r="AO1269" s="83"/>
      <c r="AP1269" s="83"/>
      <c r="AQ1269" s="83">
        <f t="shared" ca="1" si="423"/>
        <v>12</v>
      </c>
      <c r="AR1269" s="83">
        <f t="shared" ca="1" si="424"/>
        <v>-133.25637143300321</v>
      </c>
      <c r="AS1269" s="83">
        <f t="shared" ca="1" si="417"/>
        <v>-134.74362856699679</v>
      </c>
      <c r="AT1269" s="83" cm="1">
        <f t="array" aca="1" ref="AT1269" ca="1">_xlfn.LET(_xlpm.rozsah, $F$3:$F$10001,_xlpm.podminka, (_xlpm.rozsah&gt;M1269)*(ISNUMBER(_xlpm.rozsah)),_xlpm.indexy, IF(_xlpm.podminka, ROW(_xlpm.rozsah)-MIN(ROW(_xlpm.rozsah))+1),_xlpm.prvni, MIN(_xlpm.indexy),_xlpm.finalni, IF(_xlpm.prvni=1, 2, _xlpm.prvni),INDEX(_xlpm.rozsah, _xlpm.finalni))</f>
        <v>1300</v>
      </c>
      <c r="AU1269" s="83" cm="1">
        <f t="array" aca="1" ref="AU1269" ca="1">INDEX($F$3:$F$10001,MATCH(AT1269,$F$3:$F$10004,0)-1)</f>
        <v>1200</v>
      </c>
      <c r="AV1269" s="83">
        <f t="shared" ca="1" si="434"/>
        <v>-140</v>
      </c>
      <c r="AW1269" s="83">
        <f t="shared" ca="1" si="435"/>
        <v>-128</v>
      </c>
      <c r="AX1269" s="83">
        <f t="shared" ca="1" si="425"/>
        <v>350</v>
      </c>
      <c r="AY1269" s="83">
        <f t="shared" ca="1" si="426"/>
        <v>320</v>
      </c>
      <c r="AZ1269" s="83">
        <f t="shared" ca="1" si="427"/>
        <v>30</v>
      </c>
      <c r="BA1269" s="83">
        <f t="shared" ca="1" si="428"/>
        <v>336.85907141749192</v>
      </c>
      <c r="BB1269" s="83">
        <f t="shared" ca="1" si="429"/>
        <v>333.14092858250808</v>
      </c>
    </row>
    <row r="1270" spans="1:54" s="81" customFormat="1" x14ac:dyDescent="0.25">
      <c r="A1270" s="79">
        <v>1268</v>
      </c>
      <c r="B1270" s="80">
        <f t="shared" si="418"/>
        <v>21.133333333333333</v>
      </c>
      <c r="C1270" s="79">
        <v>29.6</v>
      </c>
      <c r="D1270" s="79" t="s">
        <v>8</v>
      </c>
      <c r="F1270" s="117"/>
      <c r="G1270" s="117"/>
      <c r="H1270" s="112">
        <f t="shared" si="419"/>
        <v>0</v>
      </c>
      <c r="I1270" s="121"/>
      <c r="J1270" s="92">
        <f t="shared" si="420"/>
        <v>0</v>
      </c>
      <c r="K1270" s="83"/>
      <c r="L1270" s="94">
        <v>1268</v>
      </c>
      <c r="M1270" s="114">
        <f t="shared" ca="1" si="416"/>
        <v>1235.0674794834135</v>
      </c>
      <c r="N1270" s="115">
        <f t="shared" ca="1" si="436"/>
        <v>-135.79190246199039</v>
      </c>
      <c r="O1270" s="83"/>
      <c r="P1270" s="102"/>
      <c r="Q1270" s="102"/>
      <c r="R1270" s="102"/>
      <c r="S1270" s="102"/>
      <c r="T1270" s="83"/>
      <c r="U1270" s="83"/>
      <c r="V1270" s="83"/>
      <c r="W1270" s="83"/>
      <c r="X1270" s="83"/>
      <c r="Y1270" s="83"/>
      <c r="Z1270" s="83"/>
      <c r="AA1270" s="83"/>
      <c r="AB1270" s="83"/>
      <c r="AC1270" s="83">
        <f t="shared" si="432"/>
        <v>0</v>
      </c>
      <c r="AD1270" s="83">
        <f t="shared" si="433"/>
        <v>0</v>
      </c>
      <c r="AE1270" s="83"/>
      <c r="AF1270" s="83">
        <f t="shared" si="421"/>
        <v>0</v>
      </c>
      <c r="AG1270" s="83">
        <f t="shared" si="422"/>
        <v>0</v>
      </c>
      <c r="AH1270" s="83"/>
      <c r="AI1270" s="83"/>
      <c r="AJ1270" s="83"/>
      <c r="AK1270" s="83"/>
      <c r="AL1270" s="83"/>
      <c r="AM1270" s="83"/>
      <c r="AN1270" s="83"/>
      <c r="AO1270" s="83"/>
      <c r="AP1270" s="83"/>
      <c r="AQ1270" s="83">
        <f t="shared" ca="1" si="423"/>
        <v>12</v>
      </c>
      <c r="AR1270" s="83">
        <f t="shared" ca="1" si="424"/>
        <v>-132.20809753800961</v>
      </c>
      <c r="AS1270" s="83">
        <f t="shared" ca="1" si="417"/>
        <v>-135.79190246199039</v>
      </c>
      <c r="AT1270" s="83" cm="1">
        <f t="array" aca="1" ref="AT1270" ca="1">_xlfn.LET(_xlpm.rozsah, $F$3:$F$10001,_xlpm.podminka, (_xlpm.rozsah&gt;M1270)*(ISNUMBER(_xlpm.rozsah)),_xlpm.indexy, IF(_xlpm.podminka, ROW(_xlpm.rozsah)-MIN(ROW(_xlpm.rozsah))+1),_xlpm.prvni, MIN(_xlpm.indexy),_xlpm.finalni, IF(_xlpm.prvni=1, 2, _xlpm.prvni),INDEX(_xlpm.rozsah, _xlpm.finalni))</f>
        <v>1300</v>
      </c>
      <c r="AU1270" s="83" cm="1">
        <f t="array" aca="1" ref="AU1270" ca="1">INDEX($F$3:$F$10001,MATCH(AT1270,$F$3:$F$10004,0)-1)</f>
        <v>1200</v>
      </c>
      <c r="AV1270" s="83">
        <f t="shared" ca="1" si="434"/>
        <v>-140</v>
      </c>
      <c r="AW1270" s="83">
        <f t="shared" ca="1" si="435"/>
        <v>-128</v>
      </c>
      <c r="AX1270" s="83">
        <f t="shared" ca="1" si="425"/>
        <v>350</v>
      </c>
      <c r="AY1270" s="83">
        <f t="shared" ca="1" si="426"/>
        <v>320</v>
      </c>
      <c r="AZ1270" s="83">
        <f t="shared" ca="1" si="427"/>
        <v>30</v>
      </c>
      <c r="BA1270" s="83">
        <f t="shared" ca="1" si="428"/>
        <v>339.47975615497592</v>
      </c>
      <c r="BB1270" s="83">
        <f t="shared" ca="1" si="429"/>
        <v>330.52024384502408</v>
      </c>
    </row>
    <row r="1271" spans="1:54" x14ac:dyDescent="0.25">
      <c r="A1271" s="58">
        <v>1269</v>
      </c>
      <c r="B1271" s="59">
        <f t="shared" si="418"/>
        <v>21.15</v>
      </c>
      <c r="C1271" s="58">
        <v>40.4</v>
      </c>
      <c r="D1271" s="58">
        <v>0</v>
      </c>
      <c r="F1271" s="117"/>
      <c r="G1271" s="117"/>
      <c r="H1271" s="112">
        <f t="shared" si="419"/>
        <v>0</v>
      </c>
      <c r="I1271" s="121"/>
      <c r="J1271" s="92">
        <f t="shared" si="420"/>
        <v>0</v>
      </c>
      <c r="L1271" s="94">
        <v>1269</v>
      </c>
      <c r="M1271" s="114">
        <f t="shared" ca="1" si="416"/>
        <v>1320.8353436192533</v>
      </c>
      <c r="N1271" s="115">
        <f>( IF(ISNUMBER(D1271), D1271,1)/100)*$BE$5 - $T$23 + $T$21</f>
        <v>0</v>
      </c>
      <c r="P1271" s="102"/>
      <c r="Q1271" s="102"/>
      <c r="R1271" s="102"/>
      <c r="S1271" s="102"/>
      <c r="AC1271" s="83">
        <f t="shared" si="432"/>
        <v>0</v>
      </c>
      <c r="AD1271" s="83">
        <f t="shared" si="433"/>
        <v>0</v>
      </c>
      <c r="AF1271" s="83">
        <f t="shared" si="421"/>
        <v>0</v>
      </c>
      <c r="AG1271" s="83">
        <f t="shared" si="422"/>
        <v>0</v>
      </c>
      <c r="AQ1271" s="83">
        <f t="shared" ca="1" si="423"/>
        <v>4</v>
      </c>
      <c r="AR1271" s="83">
        <f t="shared" ca="1" si="424"/>
        <v>-140.83341374477013</v>
      </c>
      <c r="AS1271" s="83">
        <f t="shared" ca="1" si="417"/>
        <v>-143.16658625522987</v>
      </c>
      <c r="AT1271" s="83" cm="1">
        <f t="array" aca="1" ref="AT1271" ca="1">_xlfn.LET(_xlpm.rozsah, $F$3:$F$10001,_xlpm.podminka, (_xlpm.rozsah&gt;M1271)*(ISNUMBER(_xlpm.rozsah)),_xlpm.indexy, IF(_xlpm.podminka, ROW(_xlpm.rozsah)-MIN(ROW(_xlpm.rozsah))+1),_xlpm.prvni, MIN(_xlpm.indexy),_xlpm.finalni, IF(_xlpm.prvni=1, 2, _xlpm.prvni),INDEX(_xlpm.rozsah, _xlpm.finalni))</f>
        <v>1400</v>
      </c>
      <c r="AU1271" s="83" cm="1">
        <f t="array" aca="1" ref="AU1271" ca="1">INDEX($F$3:$F$10001,MATCH(AT1271,$F$3:$F$10004,0)-1)</f>
        <v>1300</v>
      </c>
      <c r="AV1271" s="83">
        <f t="shared" ca="1" si="434"/>
        <v>-144</v>
      </c>
      <c r="AW1271" s="83">
        <f t="shared" ca="1" si="435"/>
        <v>-140</v>
      </c>
      <c r="AX1271" s="83">
        <f t="shared" ca="1" si="425"/>
        <v>360</v>
      </c>
      <c r="AY1271" s="83">
        <f t="shared" ca="1" si="426"/>
        <v>350</v>
      </c>
      <c r="AZ1271" s="83">
        <f t="shared" ca="1" si="427"/>
        <v>10</v>
      </c>
      <c r="BA1271" s="83">
        <f t="shared" ca="1" si="428"/>
        <v>357.91646563807467</v>
      </c>
      <c r="BB1271" s="83">
        <f t="shared" ca="1" si="429"/>
        <v>352.08353436192533</v>
      </c>
    </row>
    <row r="1272" spans="1:54" s="81" customFormat="1" x14ac:dyDescent="0.25">
      <c r="A1272" s="79">
        <v>1270</v>
      </c>
      <c r="B1272" s="80">
        <f t="shared" si="418"/>
        <v>21.166666666666668</v>
      </c>
      <c r="C1272" s="79">
        <v>51.2</v>
      </c>
      <c r="D1272" s="79" t="s">
        <v>8</v>
      </c>
      <c r="F1272" s="117"/>
      <c r="G1272" s="117"/>
      <c r="H1272" s="112">
        <f t="shared" si="419"/>
        <v>0</v>
      </c>
      <c r="I1272" s="121"/>
      <c r="J1272" s="92">
        <f t="shared" si="420"/>
        <v>0</v>
      </c>
      <c r="K1272" s="83"/>
      <c r="L1272" s="94">
        <v>1270</v>
      </c>
      <c r="M1272" s="114">
        <f t="shared" ca="1" si="416"/>
        <v>1406.6032077550935</v>
      </c>
      <c r="N1272" s="115">
        <f t="shared" ref="N1272:N1287" ca="1" si="437">AS1272</f>
        <v>-144</v>
      </c>
      <c r="O1272" s="83"/>
      <c r="P1272" s="102"/>
      <c r="Q1272" s="102"/>
      <c r="R1272" s="102"/>
      <c r="S1272" s="102"/>
      <c r="T1272" s="83"/>
      <c r="U1272" s="83"/>
      <c r="V1272" s="83"/>
      <c r="W1272" s="83"/>
      <c r="X1272" s="83"/>
      <c r="Y1272" s="83"/>
      <c r="Z1272" s="83"/>
      <c r="AA1272" s="83"/>
      <c r="AB1272" s="83"/>
      <c r="AC1272" s="83">
        <f t="shared" si="432"/>
        <v>0</v>
      </c>
      <c r="AD1272" s="83">
        <f t="shared" si="433"/>
        <v>0</v>
      </c>
      <c r="AE1272" s="83"/>
      <c r="AF1272" s="83">
        <f t="shared" si="421"/>
        <v>0</v>
      </c>
      <c r="AG1272" s="83">
        <f t="shared" si="422"/>
        <v>0</v>
      </c>
      <c r="AH1272" s="83"/>
      <c r="AI1272" s="83"/>
      <c r="AJ1272" s="83"/>
      <c r="AK1272" s="83"/>
      <c r="AL1272" s="83"/>
      <c r="AM1272" s="83"/>
      <c r="AN1272" s="83"/>
      <c r="AO1272" s="83"/>
      <c r="AP1272" s="83"/>
      <c r="AQ1272" s="83">
        <f t="shared" ca="1" si="423"/>
        <v>0</v>
      </c>
      <c r="AR1272" s="83">
        <f t="shared" ca="1" si="424"/>
        <v>-144</v>
      </c>
      <c r="AS1272" s="83">
        <f t="shared" ca="1" si="417"/>
        <v>-144</v>
      </c>
      <c r="AT1272" s="83" cm="1">
        <f t="array" aca="1" ref="AT1272" ca="1">_xlfn.LET(_xlpm.rozsah, $F$3:$F$10001,_xlpm.podminka, (_xlpm.rozsah&gt;M1272)*(ISNUMBER(_xlpm.rozsah)),_xlpm.indexy, IF(_xlpm.podminka, ROW(_xlpm.rozsah)-MIN(ROW(_xlpm.rozsah))+1),_xlpm.prvni, MIN(_xlpm.indexy),_xlpm.finalni, IF(_xlpm.prvni=1, 2, _xlpm.prvni),INDEX(_xlpm.rozsah, _xlpm.finalni))</f>
        <v>1500</v>
      </c>
      <c r="AU1272" s="83" cm="1">
        <f t="array" aca="1" ref="AU1272" ca="1">INDEX($F$3:$F$10001,MATCH(AT1272,$F$3:$F$10004,0)-1)</f>
        <v>1400</v>
      </c>
      <c r="AV1272" s="83">
        <f t="shared" ca="1" si="434"/>
        <v>-144</v>
      </c>
      <c r="AW1272" s="83">
        <f t="shared" ca="1" si="435"/>
        <v>-144</v>
      </c>
      <c r="AX1272" s="83">
        <f t="shared" ca="1" si="425"/>
        <v>360</v>
      </c>
      <c r="AY1272" s="83">
        <f t="shared" ca="1" si="426"/>
        <v>360</v>
      </c>
      <c r="AZ1272" s="83">
        <f t="shared" ca="1" si="427"/>
        <v>0</v>
      </c>
      <c r="BA1272" s="83">
        <f t="shared" ca="1" si="428"/>
        <v>360</v>
      </c>
      <c r="BB1272" s="83">
        <f t="shared" ca="1" si="429"/>
        <v>360</v>
      </c>
    </row>
    <row r="1273" spans="1:54" s="81" customFormat="1" x14ac:dyDescent="0.25">
      <c r="A1273" s="79">
        <v>1271</v>
      </c>
      <c r="B1273" s="80">
        <f t="shared" si="418"/>
        <v>21.183333333333334</v>
      </c>
      <c r="C1273" s="79">
        <v>49.6</v>
      </c>
      <c r="D1273" s="79" t="s">
        <v>8</v>
      </c>
      <c r="F1273" s="117"/>
      <c r="G1273" s="117"/>
      <c r="H1273" s="112">
        <f t="shared" si="419"/>
        <v>0</v>
      </c>
      <c r="I1273" s="121"/>
      <c r="J1273" s="92">
        <f t="shared" si="420"/>
        <v>0</v>
      </c>
      <c r="K1273" s="83"/>
      <c r="L1273" s="94">
        <v>1271</v>
      </c>
      <c r="M1273" s="114">
        <f t="shared" ca="1" si="416"/>
        <v>1393.8968575127469</v>
      </c>
      <c r="N1273" s="115">
        <f t="shared" ca="1" si="437"/>
        <v>-140.24412569949013</v>
      </c>
      <c r="O1273" s="83"/>
      <c r="P1273" s="102"/>
      <c r="Q1273" s="102"/>
      <c r="R1273" s="102"/>
      <c r="S1273" s="102"/>
      <c r="T1273" s="83"/>
      <c r="U1273" s="83"/>
      <c r="V1273" s="83"/>
      <c r="W1273" s="83"/>
      <c r="X1273" s="83"/>
      <c r="Y1273" s="83"/>
      <c r="Z1273" s="83"/>
      <c r="AA1273" s="83"/>
      <c r="AB1273" s="83"/>
      <c r="AC1273" s="83">
        <f t="shared" si="432"/>
        <v>0</v>
      </c>
      <c r="AD1273" s="83">
        <f t="shared" si="433"/>
        <v>0</v>
      </c>
      <c r="AE1273" s="83"/>
      <c r="AF1273" s="83">
        <f t="shared" si="421"/>
        <v>0</v>
      </c>
      <c r="AG1273" s="83">
        <f t="shared" si="422"/>
        <v>0</v>
      </c>
      <c r="AH1273" s="83"/>
      <c r="AI1273" s="83"/>
      <c r="AJ1273" s="83"/>
      <c r="AK1273" s="83"/>
      <c r="AL1273" s="83"/>
      <c r="AM1273" s="83"/>
      <c r="AN1273" s="83"/>
      <c r="AO1273" s="83"/>
      <c r="AP1273" s="83"/>
      <c r="AQ1273" s="83">
        <f t="shared" ca="1" si="423"/>
        <v>4</v>
      </c>
      <c r="AR1273" s="83">
        <f t="shared" ca="1" si="424"/>
        <v>-143.75587430050987</v>
      </c>
      <c r="AS1273" s="83">
        <f t="shared" ca="1" si="417"/>
        <v>-140.24412569949013</v>
      </c>
      <c r="AT1273" s="83" cm="1">
        <f t="array" aca="1" ref="AT1273" ca="1">_xlfn.LET(_xlpm.rozsah, $F$3:$F$10001,_xlpm.podminka, (_xlpm.rozsah&gt;M1273)*(ISNUMBER(_xlpm.rozsah)),_xlpm.indexy, IF(_xlpm.podminka, ROW(_xlpm.rozsah)-MIN(ROW(_xlpm.rozsah))+1),_xlpm.prvni, MIN(_xlpm.indexy),_xlpm.finalni, IF(_xlpm.prvni=1, 2, _xlpm.prvni),INDEX(_xlpm.rozsah, _xlpm.finalni))</f>
        <v>1400</v>
      </c>
      <c r="AU1273" s="83" cm="1">
        <f t="array" aca="1" ref="AU1273" ca="1">INDEX($F$3:$F$10001,MATCH(AT1273,$F$3:$F$10004,0)-1)</f>
        <v>1300</v>
      </c>
      <c r="AV1273" s="83">
        <f t="shared" ca="1" si="434"/>
        <v>-144</v>
      </c>
      <c r="AW1273" s="83">
        <f t="shared" ca="1" si="435"/>
        <v>-140</v>
      </c>
      <c r="AX1273" s="83">
        <f t="shared" ca="1" si="425"/>
        <v>360</v>
      </c>
      <c r="AY1273" s="83">
        <f t="shared" ca="1" si="426"/>
        <v>350</v>
      </c>
      <c r="AZ1273" s="83">
        <f t="shared" ca="1" si="427"/>
        <v>10</v>
      </c>
      <c r="BA1273" s="83">
        <f t="shared" ca="1" si="428"/>
        <v>350.61031424872533</v>
      </c>
      <c r="BB1273" s="83">
        <f t="shared" ca="1" si="429"/>
        <v>359.38968575127467</v>
      </c>
    </row>
    <row r="1274" spans="1:54" s="81" customFormat="1" x14ac:dyDescent="0.25">
      <c r="A1274" s="79">
        <v>1272</v>
      </c>
      <c r="B1274" s="80">
        <f t="shared" si="418"/>
        <v>21.2</v>
      </c>
      <c r="C1274" s="79">
        <v>48</v>
      </c>
      <c r="D1274" s="79" t="s">
        <v>8</v>
      </c>
      <c r="F1274" s="117"/>
      <c r="G1274" s="117"/>
      <c r="H1274" s="112">
        <f t="shared" si="419"/>
        <v>0</v>
      </c>
      <c r="I1274" s="121"/>
      <c r="J1274" s="92">
        <f t="shared" si="420"/>
        <v>0</v>
      </c>
      <c r="K1274" s="83"/>
      <c r="L1274" s="94">
        <v>1272</v>
      </c>
      <c r="M1274" s="114">
        <f t="shared" ca="1" si="416"/>
        <v>1381.1905072704003</v>
      </c>
      <c r="N1274" s="115">
        <f t="shared" ca="1" si="437"/>
        <v>-140.752379709184</v>
      </c>
      <c r="O1274" s="83"/>
      <c r="P1274" s="102"/>
      <c r="Q1274" s="102"/>
      <c r="R1274" s="102"/>
      <c r="S1274" s="102"/>
      <c r="T1274" s="83"/>
      <c r="U1274" s="83"/>
      <c r="V1274" s="83"/>
      <c r="W1274" s="83"/>
      <c r="X1274" s="83"/>
      <c r="Y1274" s="83"/>
      <c r="Z1274" s="83"/>
      <c r="AA1274" s="83"/>
      <c r="AB1274" s="83"/>
      <c r="AC1274" s="83">
        <f t="shared" si="432"/>
        <v>0</v>
      </c>
      <c r="AD1274" s="83">
        <f t="shared" si="433"/>
        <v>0</v>
      </c>
      <c r="AE1274" s="83"/>
      <c r="AF1274" s="83">
        <f t="shared" si="421"/>
        <v>0</v>
      </c>
      <c r="AG1274" s="83">
        <f t="shared" si="422"/>
        <v>0</v>
      </c>
      <c r="AH1274" s="83"/>
      <c r="AI1274" s="83"/>
      <c r="AJ1274" s="83"/>
      <c r="AK1274" s="83"/>
      <c r="AL1274" s="83"/>
      <c r="AM1274" s="83"/>
      <c r="AN1274" s="83"/>
      <c r="AO1274" s="83"/>
      <c r="AP1274" s="83"/>
      <c r="AQ1274" s="83">
        <f t="shared" ca="1" si="423"/>
        <v>4</v>
      </c>
      <c r="AR1274" s="83">
        <f t="shared" ca="1" si="424"/>
        <v>-143.247620290816</v>
      </c>
      <c r="AS1274" s="83">
        <f t="shared" ca="1" si="417"/>
        <v>-140.752379709184</v>
      </c>
      <c r="AT1274" s="83" cm="1">
        <f t="array" aca="1" ref="AT1274" ca="1">_xlfn.LET(_xlpm.rozsah, $F$3:$F$10001,_xlpm.podminka, (_xlpm.rozsah&gt;M1274)*(ISNUMBER(_xlpm.rozsah)),_xlpm.indexy, IF(_xlpm.podminka, ROW(_xlpm.rozsah)-MIN(ROW(_xlpm.rozsah))+1),_xlpm.prvni, MIN(_xlpm.indexy),_xlpm.finalni, IF(_xlpm.prvni=1, 2, _xlpm.prvni),INDEX(_xlpm.rozsah, _xlpm.finalni))</f>
        <v>1400</v>
      </c>
      <c r="AU1274" s="83" cm="1">
        <f t="array" aca="1" ref="AU1274" ca="1">INDEX($F$3:$F$10001,MATCH(AT1274,$F$3:$F$10004,0)-1)</f>
        <v>1300</v>
      </c>
      <c r="AV1274" s="83">
        <f t="shared" ca="1" si="434"/>
        <v>-144</v>
      </c>
      <c r="AW1274" s="83">
        <f t="shared" ca="1" si="435"/>
        <v>-140</v>
      </c>
      <c r="AX1274" s="83">
        <f t="shared" ca="1" si="425"/>
        <v>360</v>
      </c>
      <c r="AY1274" s="83">
        <f t="shared" ca="1" si="426"/>
        <v>350</v>
      </c>
      <c r="AZ1274" s="83">
        <f t="shared" ca="1" si="427"/>
        <v>10</v>
      </c>
      <c r="BA1274" s="83">
        <f t="shared" ca="1" si="428"/>
        <v>351.88094927295998</v>
      </c>
      <c r="BB1274" s="83">
        <f t="shared" ca="1" si="429"/>
        <v>358.11905072704002</v>
      </c>
    </row>
    <row r="1275" spans="1:54" s="81" customFormat="1" x14ac:dyDescent="0.25">
      <c r="A1275" s="79">
        <v>1273</v>
      </c>
      <c r="B1275" s="80">
        <f t="shared" si="418"/>
        <v>21.216666666666665</v>
      </c>
      <c r="C1275" s="79">
        <v>46.4</v>
      </c>
      <c r="D1275" s="79" t="s">
        <v>8</v>
      </c>
      <c r="F1275" s="117"/>
      <c r="G1275" s="117"/>
      <c r="H1275" s="112">
        <f t="shared" si="419"/>
        <v>0</v>
      </c>
      <c r="I1275" s="121"/>
      <c r="J1275" s="92">
        <f t="shared" si="420"/>
        <v>0</v>
      </c>
      <c r="K1275" s="83"/>
      <c r="L1275" s="94">
        <v>1273</v>
      </c>
      <c r="M1275" s="114">
        <f t="shared" ca="1" si="416"/>
        <v>1368.4841570280535</v>
      </c>
      <c r="N1275" s="115">
        <f t="shared" ca="1" si="437"/>
        <v>-141.26063371887787</v>
      </c>
      <c r="O1275" s="83"/>
      <c r="P1275" s="102"/>
      <c r="Q1275" s="102"/>
      <c r="R1275" s="102"/>
      <c r="S1275" s="102"/>
      <c r="T1275" s="83"/>
      <c r="U1275" s="83"/>
      <c r="V1275" s="83"/>
      <c r="W1275" s="83"/>
      <c r="X1275" s="83"/>
      <c r="Y1275" s="83"/>
      <c r="Z1275" s="83"/>
      <c r="AA1275" s="83"/>
      <c r="AB1275" s="83"/>
      <c r="AC1275" s="83">
        <f t="shared" si="432"/>
        <v>0</v>
      </c>
      <c r="AD1275" s="83">
        <f t="shared" si="433"/>
        <v>0</v>
      </c>
      <c r="AE1275" s="83"/>
      <c r="AF1275" s="83">
        <f t="shared" si="421"/>
        <v>0</v>
      </c>
      <c r="AG1275" s="83">
        <f t="shared" si="422"/>
        <v>0</v>
      </c>
      <c r="AH1275" s="83"/>
      <c r="AI1275" s="83"/>
      <c r="AJ1275" s="83"/>
      <c r="AK1275" s="83"/>
      <c r="AL1275" s="83"/>
      <c r="AM1275" s="83"/>
      <c r="AN1275" s="83"/>
      <c r="AO1275" s="83"/>
      <c r="AP1275" s="83"/>
      <c r="AQ1275" s="83">
        <f t="shared" ca="1" si="423"/>
        <v>4</v>
      </c>
      <c r="AR1275" s="83">
        <f t="shared" ca="1" si="424"/>
        <v>-142.73936628112213</v>
      </c>
      <c r="AS1275" s="83">
        <f t="shared" ca="1" si="417"/>
        <v>-141.26063371887787</v>
      </c>
      <c r="AT1275" s="83" cm="1">
        <f t="array" aca="1" ref="AT1275" ca="1">_xlfn.LET(_xlpm.rozsah, $F$3:$F$10001,_xlpm.podminka, (_xlpm.rozsah&gt;M1275)*(ISNUMBER(_xlpm.rozsah)),_xlpm.indexy, IF(_xlpm.podminka, ROW(_xlpm.rozsah)-MIN(ROW(_xlpm.rozsah))+1),_xlpm.prvni, MIN(_xlpm.indexy),_xlpm.finalni, IF(_xlpm.prvni=1, 2, _xlpm.prvni),INDEX(_xlpm.rozsah, _xlpm.finalni))</f>
        <v>1400</v>
      </c>
      <c r="AU1275" s="83" cm="1">
        <f t="array" aca="1" ref="AU1275" ca="1">INDEX($F$3:$F$10001,MATCH(AT1275,$F$3:$F$10004,0)-1)</f>
        <v>1300</v>
      </c>
      <c r="AV1275" s="83">
        <f t="shared" ca="1" si="434"/>
        <v>-144</v>
      </c>
      <c r="AW1275" s="83">
        <f t="shared" ca="1" si="435"/>
        <v>-140</v>
      </c>
      <c r="AX1275" s="83">
        <f t="shared" ca="1" si="425"/>
        <v>360</v>
      </c>
      <c r="AY1275" s="83">
        <f t="shared" ca="1" si="426"/>
        <v>350</v>
      </c>
      <c r="AZ1275" s="83">
        <f t="shared" ca="1" si="427"/>
        <v>10</v>
      </c>
      <c r="BA1275" s="83">
        <f t="shared" ca="1" si="428"/>
        <v>353.15158429719463</v>
      </c>
      <c r="BB1275" s="83">
        <f t="shared" ca="1" si="429"/>
        <v>356.84841570280537</v>
      </c>
    </row>
    <row r="1276" spans="1:54" s="81" customFormat="1" x14ac:dyDescent="0.25">
      <c r="A1276" s="79">
        <v>1274</v>
      </c>
      <c r="B1276" s="80">
        <f t="shared" si="418"/>
        <v>21.233333333333334</v>
      </c>
      <c r="C1276" s="79">
        <v>45</v>
      </c>
      <c r="D1276" s="79" t="s">
        <v>8</v>
      </c>
      <c r="F1276" s="117"/>
      <c r="G1276" s="117"/>
      <c r="H1276" s="112">
        <f t="shared" si="419"/>
        <v>0</v>
      </c>
      <c r="I1276" s="121"/>
      <c r="J1276" s="92">
        <f t="shared" si="420"/>
        <v>0</v>
      </c>
      <c r="K1276" s="83"/>
      <c r="L1276" s="94">
        <v>1274</v>
      </c>
      <c r="M1276" s="114">
        <f t="shared" ca="1" si="416"/>
        <v>1357.3661005660001</v>
      </c>
      <c r="N1276" s="115">
        <f t="shared" ca="1" si="437"/>
        <v>-141.70535597736</v>
      </c>
      <c r="O1276" s="83"/>
      <c r="P1276" s="102"/>
      <c r="Q1276" s="102"/>
      <c r="R1276" s="102"/>
      <c r="S1276" s="102"/>
      <c r="T1276" s="83"/>
      <c r="U1276" s="83"/>
      <c r="V1276" s="83"/>
      <c r="W1276" s="83"/>
      <c r="X1276" s="83"/>
      <c r="Y1276" s="83"/>
      <c r="Z1276" s="83"/>
      <c r="AA1276" s="83"/>
      <c r="AB1276" s="83"/>
      <c r="AC1276" s="83">
        <f t="shared" si="432"/>
        <v>0</v>
      </c>
      <c r="AD1276" s="83">
        <f t="shared" si="433"/>
        <v>0</v>
      </c>
      <c r="AE1276" s="83"/>
      <c r="AF1276" s="83">
        <f t="shared" si="421"/>
        <v>0</v>
      </c>
      <c r="AG1276" s="83">
        <f t="shared" si="422"/>
        <v>0</v>
      </c>
      <c r="AH1276" s="83"/>
      <c r="AI1276" s="83"/>
      <c r="AJ1276" s="83"/>
      <c r="AK1276" s="83"/>
      <c r="AL1276" s="83"/>
      <c r="AM1276" s="83"/>
      <c r="AN1276" s="83"/>
      <c r="AO1276" s="83"/>
      <c r="AP1276" s="83"/>
      <c r="AQ1276" s="83">
        <f t="shared" ca="1" si="423"/>
        <v>4</v>
      </c>
      <c r="AR1276" s="83">
        <f t="shared" ca="1" si="424"/>
        <v>-142.29464402264</v>
      </c>
      <c r="AS1276" s="83">
        <f t="shared" ca="1" si="417"/>
        <v>-141.70535597736</v>
      </c>
      <c r="AT1276" s="83" cm="1">
        <f t="array" aca="1" ref="AT1276" ca="1">_xlfn.LET(_xlpm.rozsah, $F$3:$F$10001,_xlpm.podminka, (_xlpm.rozsah&gt;M1276)*(ISNUMBER(_xlpm.rozsah)),_xlpm.indexy, IF(_xlpm.podminka, ROW(_xlpm.rozsah)-MIN(ROW(_xlpm.rozsah))+1),_xlpm.prvni, MIN(_xlpm.indexy),_xlpm.finalni, IF(_xlpm.prvni=1, 2, _xlpm.prvni),INDEX(_xlpm.rozsah, _xlpm.finalni))</f>
        <v>1400</v>
      </c>
      <c r="AU1276" s="83" cm="1">
        <f t="array" aca="1" ref="AU1276" ca="1">INDEX($F$3:$F$10001,MATCH(AT1276,$F$3:$F$10004,0)-1)</f>
        <v>1300</v>
      </c>
      <c r="AV1276" s="83">
        <f t="shared" ca="1" si="434"/>
        <v>-144</v>
      </c>
      <c r="AW1276" s="83">
        <f t="shared" ca="1" si="435"/>
        <v>-140</v>
      </c>
      <c r="AX1276" s="83">
        <f t="shared" ca="1" si="425"/>
        <v>360</v>
      </c>
      <c r="AY1276" s="83">
        <f t="shared" ca="1" si="426"/>
        <v>350</v>
      </c>
      <c r="AZ1276" s="83">
        <f t="shared" ca="1" si="427"/>
        <v>10</v>
      </c>
      <c r="BA1276" s="83">
        <f t="shared" ca="1" si="428"/>
        <v>354.2633899434</v>
      </c>
      <c r="BB1276" s="83">
        <f t="shared" ca="1" si="429"/>
        <v>355.7366100566</v>
      </c>
    </row>
    <row r="1277" spans="1:54" s="81" customFormat="1" x14ac:dyDescent="0.25">
      <c r="A1277" s="79">
        <v>1275</v>
      </c>
      <c r="B1277" s="80">
        <f t="shared" si="418"/>
        <v>21.25</v>
      </c>
      <c r="C1277" s="79">
        <v>43.6</v>
      </c>
      <c r="D1277" s="79" t="s">
        <v>8</v>
      </c>
      <c r="F1277" s="117"/>
      <c r="G1277" s="117"/>
      <c r="H1277" s="112">
        <f t="shared" si="419"/>
        <v>0</v>
      </c>
      <c r="I1277" s="121"/>
      <c r="J1277" s="92">
        <f t="shared" si="420"/>
        <v>0</v>
      </c>
      <c r="K1277" s="83"/>
      <c r="L1277" s="94">
        <v>1275</v>
      </c>
      <c r="M1277" s="114">
        <f t="shared" ca="1" si="416"/>
        <v>1346.2480441039468</v>
      </c>
      <c r="N1277" s="115">
        <f t="shared" ca="1" si="437"/>
        <v>-142.15007823584213</v>
      </c>
      <c r="O1277" s="83"/>
      <c r="P1277" s="102"/>
      <c r="Q1277" s="102"/>
      <c r="R1277" s="102"/>
      <c r="S1277" s="102"/>
      <c r="T1277" s="83"/>
      <c r="U1277" s="83"/>
      <c r="V1277" s="83"/>
      <c r="W1277" s="83"/>
      <c r="X1277" s="83"/>
      <c r="Y1277" s="83"/>
      <c r="Z1277" s="83"/>
      <c r="AA1277" s="83"/>
      <c r="AB1277" s="83"/>
      <c r="AC1277" s="83">
        <f t="shared" si="432"/>
        <v>0</v>
      </c>
      <c r="AD1277" s="83">
        <f t="shared" si="433"/>
        <v>0</v>
      </c>
      <c r="AE1277" s="83"/>
      <c r="AF1277" s="83">
        <f t="shared" si="421"/>
        <v>0</v>
      </c>
      <c r="AG1277" s="83">
        <f t="shared" si="422"/>
        <v>0</v>
      </c>
      <c r="AH1277" s="83"/>
      <c r="AI1277" s="83"/>
      <c r="AJ1277" s="83"/>
      <c r="AK1277" s="83"/>
      <c r="AL1277" s="83"/>
      <c r="AM1277" s="83"/>
      <c r="AN1277" s="83"/>
      <c r="AO1277" s="83"/>
      <c r="AP1277" s="83"/>
      <c r="AQ1277" s="83">
        <f t="shared" ca="1" si="423"/>
        <v>4</v>
      </c>
      <c r="AR1277" s="83">
        <f t="shared" ca="1" si="424"/>
        <v>-141.84992176415787</v>
      </c>
      <c r="AS1277" s="83">
        <f t="shared" ca="1" si="417"/>
        <v>-142.15007823584213</v>
      </c>
      <c r="AT1277" s="83" cm="1">
        <f t="array" aca="1" ref="AT1277" ca="1">_xlfn.LET(_xlpm.rozsah, $F$3:$F$10001,_xlpm.podminka, (_xlpm.rozsah&gt;M1277)*(ISNUMBER(_xlpm.rozsah)),_xlpm.indexy, IF(_xlpm.podminka, ROW(_xlpm.rozsah)-MIN(ROW(_xlpm.rozsah))+1),_xlpm.prvni, MIN(_xlpm.indexy),_xlpm.finalni, IF(_xlpm.prvni=1, 2, _xlpm.prvni),INDEX(_xlpm.rozsah, _xlpm.finalni))</f>
        <v>1400</v>
      </c>
      <c r="AU1277" s="83" cm="1">
        <f t="array" aca="1" ref="AU1277" ca="1">INDEX($F$3:$F$10001,MATCH(AT1277,$F$3:$F$10004,0)-1)</f>
        <v>1300</v>
      </c>
      <c r="AV1277" s="83">
        <f t="shared" ca="1" si="434"/>
        <v>-144</v>
      </c>
      <c r="AW1277" s="83">
        <f t="shared" ca="1" si="435"/>
        <v>-140</v>
      </c>
      <c r="AX1277" s="83">
        <f t="shared" ca="1" si="425"/>
        <v>360</v>
      </c>
      <c r="AY1277" s="83">
        <f t="shared" ca="1" si="426"/>
        <v>350</v>
      </c>
      <c r="AZ1277" s="83">
        <f t="shared" ca="1" si="427"/>
        <v>10</v>
      </c>
      <c r="BA1277" s="83">
        <f t="shared" ca="1" si="428"/>
        <v>355.37519558960531</v>
      </c>
      <c r="BB1277" s="83">
        <f t="shared" ca="1" si="429"/>
        <v>354.62480441039469</v>
      </c>
    </row>
    <row r="1278" spans="1:54" s="81" customFormat="1" x14ac:dyDescent="0.25">
      <c r="A1278" s="79">
        <v>1276</v>
      </c>
      <c r="B1278" s="80">
        <f t="shared" si="418"/>
        <v>21.266666666666666</v>
      </c>
      <c r="C1278" s="79">
        <v>42.3</v>
      </c>
      <c r="D1278" s="79" t="s">
        <v>8</v>
      </c>
      <c r="F1278" s="117"/>
      <c r="G1278" s="117"/>
      <c r="H1278" s="112">
        <f t="shared" si="419"/>
        <v>0</v>
      </c>
      <c r="I1278" s="121"/>
      <c r="J1278" s="92">
        <f t="shared" si="420"/>
        <v>0</v>
      </c>
      <c r="K1278" s="83"/>
      <c r="L1278" s="94">
        <v>1276</v>
      </c>
      <c r="M1278" s="114">
        <f t="shared" ca="1" si="416"/>
        <v>1335.9241345320402</v>
      </c>
      <c r="N1278" s="115">
        <f t="shared" ca="1" si="437"/>
        <v>-142.5630346187184</v>
      </c>
      <c r="O1278" s="83"/>
      <c r="P1278" s="102"/>
      <c r="Q1278" s="102"/>
      <c r="R1278" s="102"/>
      <c r="S1278" s="102"/>
      <c r="T1278" s="83"/>
      <c r="U1278" s="83"/>
      <c r="V1278" s="83"/>
      <c r="W1278" s="83"/>
      <c r="X1278" s="83"/>
      <c r="Y1278" s="83"/>
      <c r="Z1278" s="83"/>
      <c r="AA1278" s="83"/>
      <c r="AB1278" s="83"/>
      <c r="AC1278" s="83">
        <f t="shared" si="432"/>
        <v>0</v>
      </c>
      <c r="AD1278" s="83">
        <f t="shared" si="433"/>
        <v>0</v>
      </c>
      <c r="AE1278" s="83"/>
      <c r="AF1278" s="83">
        <f t="shared" si="421"/>
        <v>0</v>
      </c>
      <c r="AG1278" s="83">
        <f t="shared" si="422"/>
        <v>0</v>
      </c>
      <c r="AH1278" s="83"/>
      <c r="AI1278" s="83"/>
      <c r="AJ1278" s="83"/>
      <c r="AK1278" s="83"/>
      <c r="AL1278" s="83"/>
      <c r="AM1278" s="83"/>
      <c r="AN1278" s="83"/>
      <c r="AO1278" s="83"/>
      <c r="AP1278" s="83"/>
      <c r="AQ1278" s="83">
        <f t="shared" ca="1" si="423"/>
        <v>4</v>
      </c>
      <c r="AR1278" s="83">
        <f t="shared" ca="1" si="424"/>
        <v>-141.4369653812816</v>
      </c>
      <c r="AS1278" s="83">
        <f t="shared" ca="1" si="417"/>
        <v>-142.5630346187184</v>
      </c>
      <c r="AT1278" s="83" cm="1">
        <f t="array" aca="1" ref="AT1278" ca="1">_xlfn.LET(_xlpm.rozsah, $F$3:$F$10001,_xlpm.podminka, (_xlpm.rozsah&gt;M1278)*(ISNUMBER(_xlpm.rozsah)),_xlpm.indexy, IF(_xlpm.podminka, ROW(_xlpm.rozsah)-MIN(ROW(_xlpm.rozsah))+1),_xlpm.prvni, MIN(_xlpm.indexy),_xlpm.finalni, IF(_xlpm.prvni=1, 2, _xlpm.prvni),INDEX(_xlpm.rozsah, _xlpm.finalni))</f>
        <v>1400</v>
      </c>
      <c r="AU1278" s="83" cm="1">
        <f t="array" aca="1" ref="AU1278" ca="1">INDEX($F$3:$F$10001,MATCH(AT1278,$F$3:$F$10004,0)-1)</f>
        <v>1300</v>
      </c>
      <c r="AV1278" s="83">
        <f t="shared" ca="1" si="434"/>
        <v>-144</v>
      </c>
      <c r="AW1278" s="83">
        <f t="shared" ca="1" si="435"/>
        <v>-140</v>
      </c>
      <c r="AX1278" s="83">
        <f t="shared" ca="1" si="425"/>
        <v>360</v>
      </c>
      <c r="AY1278" s="83">
        <f t="shared" ca="1" si="426"/>
        <v>350</v>
      </c>
      <c r="AZ1278" s="83">
        <f t="shared" ca="1" si="427"/>
        <v>10</v>
      </c>
      <c r="BA1278" s="83">
        <f t="shared" ca="1" si="428"/>
        <v>356.40758654679598</v>
      </c>
      <c r="BB1278" s="83">
        <f t="shared" ca="1" si="429"/>
        <v>353.59241345320402</v>
      </c>
    </row>
    <row r="1279" spans="1:54" s="81" customFormat="1" x14ac:dyDescent="0.25">
      <c r="A1279" s="79">
        <v>1277</v>
      </c>
      <c r="B1279" s="80">
        <f t="shared" si="418"/>
        <v>21.283333333333335</v>
      </c>
      <c r="C1279" s="79">
        <v>41</v>
      </c>
      <c r="D1279" s="79" t="s">
        <v>8</v>
      </c>
      <c r="F1279" s="117"/>
      <c r="G1279" s="117"/>
      <c r="H1279" s="112">
        <f t="shared" si="419"/>
        <v>0</v>
      </c>
      <c r="I1279" s="121"/>
      <c r="J1279" s="92">
        <f t="shared" si="420"/>
        <v>0</v>
      </c>
      <c r="K1279" s="83"/>
      <c r="L1279" s="94">
        <v>1277</v>
      </c>
      <c r="M1279" s="114">
        <f t="shared" ca="1" si="416"/>
        <v>1325.6002249601333</v>
      </c>
      <c r="N1279" s="115">
        <f t="shared" ca="1" si="437"/>
        <v>-142.97599100159468</v>
      </c>
      <c r="O1279" s="83"/>
      <c r="P1279" s="102"/>
      <c r="Q1279" s="102"/>
      <c r="R1279" s="102"/>
      <c r="S1279" s="102"/>
      <c r="T1279" s="83"/>
      <c r="U1279" s="83"/>
      <c r="V1279" s="83"/>
      <c r="W1279" s="83"/>
      <c r="X1279" s="83"/>
      <c r="Y1279" s="83"/>
      <c r="Z1279" s="83"/>
      <c r="AA1279" s="83"/>
      <c r="AB1279" s="83"/>
      <c r="AC1279" s="83">
        <f t="shared" si="432"/>
        <v>0</v>
      </c>
      <c r="AD1279" s="83">
        <f t="shared" si="433"/>
        <v>0</v>
      </c>
      <c r="AE1279" s="83"/>
      <c r="AF1279" s="83">
        <f t="shared" si="421"/>
        <v>0</v>
      </c>
      <c r="AG1279" s="83">
        <f t="shared" si="422"/>
        <v>0</v>
      </c>
      <c r="AH1279" s="83"/>
      <c r="AI1279" s="83"/>
      <c r="AJ1279" s="83"/>
      <c r="AK1279" s="83"/>
      <c r="AL1279" s="83"/>
      <c r="AM1279" s="83"/>
      <c r="AN1279" s="83"/>
      <c r="AO1279" s="83"/>
      <c r="AP1279" s="83"/>
      <c r="AQ1279" s="83">
        <f t="shared" ca="1" si="423"/>
        <v>4</v>
      </c>
      <c r="AR1279" s="83">
        <f t="shared" ca="1" si="424"/>
        <v>-141.02400899840532</v>
      </c>
      <c r="AS1279" s="83">
        <f t="shared" ca="1" si="417"/>
        <v>-142.97599100159468</v>
      </c>
      <c r="AT1279" s="83" cm="1">
        <f t="array" aca="1" ref="AT1279" ca="1">_xlfn.LET(_xlpm.rozsah, $F$3:$F$10001,_xlpm.podminka, (_xlpm.rozsah&gt;M1279)*(ISNUMBER(_xlpm.rozsah)),_xlpm.indexy, IF(_xlpm.podminka, ROW(_xlpm.rozsah)-MIN(ROW(_xlpm.rozsah))+1),_xlpm.prvni, MIN(_xlpm.indexy),_xlpm.finalni, IF(_xlpm.prvni=1, 2, _xlpm.prvni),INDEX(_xlpm.rozsah, _xlpm.finalni))</f>
        <v>1400</v>
      </c>
      <c r="AU1279" s="83" cm="1">
        <f t="array" aca="1" ref="AU1279" ca="1">INDEX($F$3:$F$10001,MATCH(AT1279,$F$3:$F$10004,0)-1)</f>
        <v>1300</v>
      </c>
      <c r="AV1279" s="83">
        <f t="shared" ca="1" si="434"/>
        <v>-144</v>
      </c>
      <c r="AW1279" s="83">
        <f t="shared" ca="1" si="435"/>
        <v>-140</v>
      </c>
      <c r="AX1279" s="83">
        <f t="shared" ca="1" si="425"/>
        <v>360</v>
      </c>
      <c r="AY1279" s="83">
        <f t="shared" ca="1" si="426"/>
        <v>350</v>
      </c>
      <c r="AZ1279" s="83">
        <f t="shared" ca="1" si="427"/>
        <v>10</v>
      </c>
      <c r="BA1279" s="83">
        <f t="shared" ca="1" si="428"/>
        <v>357.43997750398665</v>
      </c>
      <c r="BB1279" s="83">
        <f t="shared" ca="1" si="429"/>
        <v>352.56002249601335</v>
      </c>
    </row>
    <row r="1280" spans="1:54" s="81" customFormat="1" x14ac:dyDescent="0.25">
      <c r="A1280" s="79">
        <v>1278</v>
      </c>
      <c r="B1280" s="80">
        <f t="shared" si="418"/>
        <v>21.3</v>
      </c>
      <c r="C1280" s="79">
        <v>39.6</v>
      </c>
      <c r="D1280" s="79" t="s">
        <v>8</v>
      </c>
      <c r="F1280" s="117"/>
      <c r="G1280" s="117"/>
      <c r="H1280" s="112">
        <f t="shared" si="419"/>
        <v>0</v>
      </c>
      <c r="I1280" s="121"/>
      <c r="J1280" s="92">
        <f t="shared" si="420"/>
        <v>0</v>
      </c>
      <c r="K1280" s="83"/>
      <c r="L1280" s="94">
        <v>1278</v>
      </c>
      <c r="M1280" s="114">
        <f t="shared" ca="1" si="416"/>
        <v>1314.4821684980802</v>
      </c>
      <c r="N1280" s="115">
        <f t="shared" ca="1" si="437"/>
        <v>-143.42071326007678</v>
      </c>
      <c r="O1280" s="83"/>
      <c r="P1280" s="102"/>
      <c r="Q1280" s="102"/>
      <c r="R1280" s="102"/>
      <c r="S1280" s="102"/>
      <c r="T1280" s="83"/>
      <c r="U1280" s="83"/>
      <c r="V1280" s="83"/>
      <c r="W1280" s="83"/>
      <c r="X1280" s="83"/>
      <c r="Y1280" s="83"/>
      <c r="Z1280" s="83"/>
      <c r="AA1280" s="83"/>
      <c r="AB1280" s="83"/>
      <c r="AC1280" s="83">
        <f t="shared" si="432"/>
        <v>0</v>
      </c>
      <c r="AD1280" s="83">
        <f t="shared" si="433"/>
        <v>0</v>
      </c>
      <c r="AE1280" s="83"/>
      <c r="AF1280" s="83">
        <f t="shared" si="421"/>
        <v>0</v>
      </c>
      <c r="AG1280" s="83">
        <f t="shared" si="422"/>
        <v>0</v>
      </c>
      <c r="AH1280" s="83"/>
      <c r="AI1280" s="83"/>
      <c r="AJ1280" s="83"/>
      <c r="AK1280" s="83"/>
      <c r="AL1280" s="83"/>
      <c r="AM1280" s="83"/>
      <c r="AN1280" s="83"/>
      <c r="AO1280" s="83"/>
      <c r="AP1280" s="83"/>
      <c r="AQ1280" s="83">
        <f t="shared" ca="1" si="423"/>
        <v>4</v>
      </c>
      <c r="AR1280" s="83">
        <f t="shared" ca="1" si="424"/>
        <v>-140.57928673992322</v>
      </c>
      <c r="AS1280" s="83">
        <f t="shared" ca="1" si="417"/>
        <v>-143.42071326007678</v>
      </c>
      <c r="AT1280" s="83" cm="1">
        <f t="array" aca="1" ref="AT1280" ca="1">_xlfn.LET(_xlpm.rozsah, $F$3:$F$10001,_xlpm.podminka, (_xlpm.rozsah&gt;M1280)*(ISNUMBER(_xlpm.rozsah)),_xlpm.indexy, IF(_xlpm.podminka, ROW(_xlpm.rozsah)-MIN(ROW(_xlpm.rozsah))+1),_xlpm.prvni, MIN(_xlpm.indexy),_xlpm.finalni, IF(_xlpm.prvni=1, 2, _xlpm.prvni),INDEX(_xlpm.rozsah, _xlpm.finalni))</f>
        <v>1400</v>
      </c>
      <c r="AU1280" s="83" cm="1">
        <f t="array" aca="1" ref="AU1280" ca="1">INDEX($F$3:$F$10001,MATCH(AT1280,$F$3:$F$10004,0)-1)</f>
        <v>1300</v>
      </c>
      <c r="AV1280" s="83">
        <f t="shared" ca="1" si="434"/>
        <v>-144</v>
      </c>
      <c r="AW1280" s="83">
        <f t="shared" ca="1" si="435"/>
        <v>-140</v>
      </c>
      <c r="AX1280" s="83">
        <f t="shared" ca="1" si="425"/>
        <v>360</v>
      </c>
      <c r="AY1280" s="83">
        <f t="shared" ca="1" si="426"/>
        <v>350</v>
      </c>
      <c r="AZ1280" s="83">
        <f t="shared" ca="1" si="427"/>
        <v>10</v>
      </c>
      <c r="BA1280" s="83">
        <f t="shared" ca="1" si="428"/>
        <v>358.55178315019197</v>
      </c>
      <c r="BB1280" s="83">
        <f t="shared" ca="1" si="429"/>
        <v>351.44821684980803</v>
      </c>
    </row>
    <row r="1281" spans="1:54" s="81" customFormat="1" x14ac:dyDescent="0.25">
      <c r="A1281" s="79">
        <v>1279</v>
      </c>
      <c r="B1281" s="80">
        <f t="shared" si="418"/>
        <v>21.316666666666666</v>
      </c>
      <c r="C1281" s="79">
        <v>38.299999999999997</v>
      </c>
      <c r="D1281" s="79" t="s">
        <v>8</v>
      </c>
      <c r="F1281" s="117"/>
      <c r="G1281" s="117"/>
      <c r="H1281" s="112">
        <f t="shared" si="419"/>
        <v>0</v>
      </c>
      <c r="I1281" s="121"/>
      <c r="J1281" s="92">
        <f t="shared" si="420"/>
        <v>0</v>
      </c>
      <c r="K1281" s="83"/>
      <c r="L1281" s="94">
        <v>1279</v>
      </c>
      <c r="M1281" s="114">
        <f t="shared" ca="1" si="416"/>
        <v>1304.1582589261734</v>
      </c>
      <c r="N1281" s="115">
        <f t="shared" ca="1" si="437"/>
        <v>-143.83366964295305</v>
      </c>
      <c r="O1281" s="83"/>
      <c r="P1281" s="102"/>
      <c r="Q1281" s="102"/>
      <c r="R1281" s="102"/>
      <c r="S1281" s="102"/>
      <c r="T1281" s="83"/>
      <c r="U1281" s="83"/>
      <c r="V1281" s="83"/>
      <c r="W1281" s="83"/>
      <c r="X1281" s="83"/>
      <c r="Y1281" s="83"/>
      <c r="Z1281" s="83"/>
      <c r="AA1281" s="83"/>
      <c r="AB1281" s="83"/>
      <c r="AC1281" s="83">
        <f t="shared" si="432"/>
        <v>0</v>
      </c>
      <c r="AD1281" s="83">
        <f t="shared" si="433"/>
        <v>0</v>
      </c>
      <c r="AE1281" s="83"/>
      <c r="AF1281" s="83">
        <f t="shared" si="421"/>
        <v>0</v>
      </c>
      <c r="AG1281" s="83">
        <f t="shared" si="422"/>
        <v>0</v>
      </c>
      <c r="AH1281" s="83"/>
      <c r="AI1281" s="83"/>
      <c r="AJ1281" s="83"/>
      <c r="AK1281" s="83"/>
      <c r="AL1281" s="83"/>
      <c r="AM1281" s="83"/>
      <c r="AN1281" s="83"/>
      <c r="AO1281" s="83"/>
      <c r="AP1281" s="83"/>
      <c r="AQ1281" s="83">
        <f t="shared" ca="1" si="423"/>
        <v>4</v>
      </c>
      <c r="AR1281" s="83">
        <f t="shared" ca="1" si="424"/>
        <v>-140.16633035704695</v>
      </c>
      <c r="AS1281" s="83">
        <f t="shared" ca="1" si="417"/>
        <v>-143.83366964295305</v>
      </c>
      <c r="AT1281" s="83" cm="1">
        <f t="array" aca="1" ref="AT1281" ca="1">_xlfn.LET(_xlpm.rozsah, $F$3:$F$10001,_xlpm.podminka, (_xlpm.rozsah&gt;M1281)*(ISNUMBER(_xlpm.rozsah)),_xlpm.indexy, IF(_xlpm.podminka, ROW(_xlpm.rozsah)-MIN(ROW(_xlpm.rozsah))+1),_xlpm.prvni, MIN(_xlpm.indexy),_xlpm.finalni, IF(_xlpm.prvni=1, 2, _xlpm.prvni),INDEX(_xlpm.rozsah, _xlpm.finalni))</f>
        <v>1400</v>
      </c>
      <c r="AU1281" s="83" cm="1">
        <f t="array" aca="1" ref="AU1281" ca="1">INDEX($F$3:$F$10001,MATCH(AT1281,$F$3:$F$10004,0)-1)</f>
        <v>1300</v>
      </c>
      <c r="AV1281" s="83">
        <f t="shared" ca="1" si="434"/>
        <v>-144</v>
      </c>
      <c r="AW1281" s="83">
        <f t="shared" ca="1" si="435"/>
        <v>-140</v>
      </c>
      <c r="AX1281" s="83">
        <f t="shared" ca="1" si="425"/>
        <v>360</v>
      </c>
      <c r="AY1281" s="83">
        <f t="shared" ca="1" si="426"/>
        <v>350</v>
      </c>
      <c r="AZ1281" s="83">
        <f t="shared" ca="1" si="427"/>
        <v>10</v>
      </c>
      <c r="BA1281" s="83">
        <f t="shared" ca="1" si="428"/>
        <v>359.58417410738264</v>
      </c>
      <c r="BB1281" s="83">
        <f t="shared" ca="1" si="429"/>
        <v>350.41582589261736</v>
      </c>
    </row>
    <row r="1282" spans="1:54" s="81" customFormat="1" x14ac:dyDescent="0.25">
      <c r="A1282" s="79">
        <v>1280</v>
      </c>
      <c r="B1282" s="80">
        <f t="shared" si="418"/>
        <v>21.333333333333332</v>
      </c>
      <c r="C1282" s="79">
        <v>37.1</v>
      </c>
      <c r="D1282" s="79" t="s">
        <v>8</v>
      </c>
      <c r="F1282" s="117"/>
      <c r="G1282" s="117"/>
      <c r="H1282" s="112">
        <f t="shared" si="419"/>
        <v>0</v>
      </c>
      <c r="I1282" s="121"/>
      <c r="J1282" s="92">
        <f t="shared" si="420"/>
        <v>0</v>
      </c>
      <c r="K1282" s="83"/>
      <c r="L1282" s="94">
        <v>1280</v>
      </c>
      <c r="M1282" s="114">
        <f t="shared" ca="1" si="416"/>
        <v>1294.6284962444133</v>
      </c>
      <c r="N1282" s="115">
        <f t="shared" ca="1" si="437"/>
        <v>-128.64458045067039</v>
      </c>
      <c r="O1282" s="83"/>
      <c r="P1282" s="102"/>
      <c r="Q1282" s="102"/>
      <c r="R1282" s="102"/>
      <c r="S1282" s="102"/>
      <c r="T1282" s="83"/>
      <c r="U1282" s="83"/>
      <c r="V1282" s="83"/>
      <c r="W1282" s="83"/>
      <c r="X1282" s="83"/>
      <c r="Y1282" s="83"/>
      <c r="Z1282" s="83"/>
      <c r="AA1282" s="83"/>
      <c r="AB1282" s="83"/>
      <c r="AC1282" s="83">
        <f t="shared" si="432"/>
        <v>0</v>
      </c>
      <c r="AD1282" s="83">
        <f t="shared" si="433"/>
        <v>0</v>
      </c>
      <c r="AE1282" s="83"/>
      <c r="AF1282" s="83">
        <f t="shared" si="421"/>
        <v>0</v>
      </c>
      <c r="AG1282" s="83">
        <f t="shared" si="422"/>
        <v>0</v>
      </c>
      <c r="AH1282" s="83"/>
      <c r="AI1282" s="83"/>
      <c r="AJ1282" s="83"/>
      <c r="AK1282" s="83"/>
      <c r="AL1282" s="83"/>
      <c r="AM1282" s="83"/>
      <c r="AN1282" s="83"/>
      <c r="AO1282" s="83"/>
      <c r="AP1282" s="83"/>
      <c r="AQ1282" s="83">
        <f t="shared" ca="1" si="423"/>
        <v>12</v>
      </c>
      <c r="AR1282" s="83">
        <f t="shared" ca="1" si="424"/>
        <v>-139.35541954932961</v>
      </c>
      <c r="AS1282" s="83">
        <f t="shared" ca="1" si="417"/>
        <v>-128.64458045067039</v>
      </c>
      <c r="AT1282" s="83" cm="1">
        <f t="array" aca="1" ref="AT1282" ca="1">_xlfn.LET(_xlpm.rozsah, $F$3:$F$10001,_xlpm.podminka, (_xlpm.rozsah&gt;M1282)*(ISNUMBER(_xlpm.rozsah)),_xlpm.indexy, IF(_xlpm.podminka, ROW(_xlpm.rozsah)-MIN(ROW(_xlpm.rozsah))+1),_xlpm.prvni, MIN(_xlpm.indexy),_xlpm.finalni, IF(_xlpm.prvni=1, 2, _xlpm.prvni),INDEX(_xlpm.rozsah, _xlpm.finalni))</f>
        <v>1300</v>
      </c>
      <c r="AU1282" s="83" cm="1">
        <f t="array" aca="1" ref="AU1282" ca="1">INDEX($F$3:$F$10001,MATCH(AT1282,$F$3:$F$10004,0)-1)</f>
        <v>1200</v>
      </c>
      <c r="AV1282" s="83">
        <f t="shared" ca="1" si="434"/>
        <v>-140</v>
      </c>
      <c r="AW1282" s="83">
        <f t="shared" ca="1" si="435"/>
        <v>-128</v>
      </c>
      <c r="AX1282" s="83">
        <f t="shared" ca="1" si="425"/>
        <v>350</v>
      </c>
      <c r="AY1282" s="83">
        <f t="shared" ca="1" si="426"/>
        <v>320</v>
      </c>
      <c r="AZ1282" s="83">
        <f t="shared" ca="1" si="427"/>
        <v>30</v>
      </c>
      <c r="BA1282" s="83">
        <f t="shared" ca="1" si="428"/>
        <v>321.611451126676</v>
      </c>
      <c r="BB1282" s="83">
        <f t="shared" ca="1" si="429"/>
        <v>348.388548873324</v>
      </c>
    </row>
    <row r="1283" spans="1:54" s="81" customFormat="1" x14ac:dyDescent="0.25">
      <c r="A1283" s="79">
        <v>1281</v>
      </c>
      <c r="B1283" s="80">
        <f t="shared" si="418"/>
        <v>21.35</v>
      </c>
      <c r="C1283" s="79">
        <v>35.9</v>
      </c>
      <c r="D1283" s="79" t="s">
        <v>8</v>
      </c>
      <c r="F1283" s="117"/>
      <c r="G1283" s="117"/>
      <c r="H1283" s="112">
        <f t="shared" si="419"/>
        <v>0</v>
      </c>
      <c r="I1283" s="121"/>
      <c r="J1283" s="92">
        <f t="shared" si="420"/>
        <v>0</v>
      </c>
      <c r="K1283" s="83"/>
      <c r="L1283" s="94">
        <v>1281</v>
      </c>
      <c r="M1283" s="114">
        <f t="shared" ref="M1283:M1346" ca="1" si="438">(C1283/100)*(0.45*$BE$10+0.45*$BE$13+0.1*$BE$11-MIN($T$25,$BE$3))*2.0327+MIN($T$25,$BE$3)</f>
        <v>1285.0987335626535</v>
      </c>
      <c r="N1283" s="115">
        <f t="shared" ca="1" si="437"/>
        <v>-129.78815197248159</v>
      </c>
      <c r="O1283" s="83"/>
      <c r="P1283" s="102"/>
      <c r="Q1283" s="102"/>
      <c r="R1283" s="102"/>
      <c r="S1283" s="102"/>
      <c r="T1283" s="83"/>
      <c r="U1283" s="83"/>
      <c r="V1283" s="83"/>
      <c r="W1283" s="83"/>
      <c r="X1283" s="83"/>
      <c r="Y1283" s="83"/>
      <c r="Z1283" s="83"/>
      <c r="AA1283" s="83"/>
      <c r="AB1283" s="83"/>
      <c r="AC1283" s="83">
        <f t="shared" si="432"/>
        <v>0</v>
      </c>
      <c r="AD1283" s="83">
        <f t="shared" si="433"/>
        <v>0</v>
      </c>
      <c r="AE1283" s="83"/>
      <c r="AF1283" s="83">
        <f t="shared" si="421"/>
        <v>0</v>
      </c>
      <c r="AG1283" s="83">
        <f t="shared" si="422"/>
        <v>0</v>
      </c>
      <c r="AH1283" s="83"/>
      <c r="AI1283" s="83"/>
      <c r="AJ1283" s="83"/>
      <c r="AK1283" s="83"/>
      <c r="AL1283" s="83"/>
      <c r="AM1283" s="83"/>
      <c r="AN1283" s="83"/>
      <c r="AO1283" s="83"/>
      <c r="AP1283" s="83"/>
      <c r="AQ1283" s="83">
        <f t="shared" ca="1" si="423"/>
        <v>12</v>
      </c>
      <c r="AR1283" s="83">
        <f t="shared" ca="1" si="424"/>
        <v>-138.21184802751841</v>
      </c>
      <c r="AS1283" s="83">
        <f t="shared" ref="AS1283:AS1346" ca="1" si="439">(MIN(AV1283:AW1283)+(((M1283-MIN(AT1283:AU1283))/(MAX(AT1283:AU1283)-MIN(AT1283:AU1283))*(MAX(AV1283:AW1283)-MIN(AV1283:AW1283)))))</f>
        <v>-129.78815197248159</v>
      </c>
      <c r="AT1283" s="83" cm="1">
        <f t="array" aca="1" ref="AT1283" ca="1">_xlfn.LET(_xlpm.rozsah, $F$3:$F$10001,_xlpm.podminka, (_xlpm.rozsah&gt;M1283)*(ISNUMBER(_xlpm.rozsah)),_xlpm.indexy, IF(_xlpm.podminka, ROW(_xlpm.rozsah)-MIN(ROW(_xlpm.rozsah))+1),_xlpm.prvni, MIN(_xlpm.indexy),_xlpm.finalni, IF(_xlpm.prvni=1, 2, _xlpm.prvni),INDEX(_xlpm.rozsah, _xlpm.finalni))</f>
        <v>1300</v>
      </c>
      <c r="AU1283" s="83" cm="1">
        <f t="array" aca="1" ref="AU1283" ca="1">INDEX($F$3:$F$10001,MATCH(AT1283,$F$3:$F$10004,0)-1)</f>
        <v>1200</v>
      </c>
      <c r="AV1283" s="83">
        <f t="shared" ca="1" si="434"/>
        <v>-140</v>
      </c>
      <c r="AW1283" s="83">
        <f t="shared" ca="1" si="435"/>
        <v>-128</v>
      </c>
      <c r="AX1283" s="83">
        <f t="shared" ca="1" si="425"/>
        <v>350</v>
      </c>
      <c r="AY1283" s="83">
        <f t="shared" ca="1" si="426"/>
        <v>320</v>
      </c>
      <c r="AZ1283" s="83">
        <f t="shared" ca="1" si="427"/>
        <v>30</v>
      </c>
      <c r="BA1283" s="83">
        <f t="shared" ca="1" si="428"/>
        <v>324.47037993120398</v>
      </c>
      <c r="BB1283" s="83">
        <f t="shared" ca="1" si="429"/>
        <v>345.52962006879602</v>
      </c>
    </row>
    <row r="1284" spans="1:54" s="81" customFormat="1" x14ac:dyDescent="0.25">
      <c r="A1284" s="79">
        <v>1282</v>
      </c>
      <c r="B1284" s="80">
        <f t="shared" ref="B1284:B1347" si="440">A1284/60</f>
        <v>21.366666666666667</v>
      </c>
      <c r="C1284" s="79">
        <v>34.6</v>
      </c>
      <c r="D1284" s="79" t="s">
        <v>8</v>
      </c>
      <c r="F1284" s="117"/>
      <c r="G1284" s="117"/>
      <c r="H1284" s="112">
        <f t="shared" ref="H1284:H1347" si="441">G1284*2*PI()*F1284/60*0.001</f>
        <v>0</v>
      </c>
      <c r="I1284" s="121"/>
      <c r="J1284" s="92">
        <f t="shared" ref="J1284:J1347" si="442">-0.4*G1284</f>
        <v>0</v>
      </c>
      <c r="K1284" s="83"/>
      <c r="L1284" s="94">
        <v>1282</v>
      </c>
      <c r="M1284" s="114">
        <f t="shared" ca="1" si="438"/>
        <v>1274.7748239907469</v>
      </c>
      <c r="N1284" s="115">
        <f t="shared" ca="1" si="437"/>
        <v>-131.02702112111038</v>
      </c>
      <c r="O1284" s="83"/>
      <c r="P1284" s="102"/>
      <c r="Q1284" s="102"/>
      <c r="R1284" s="102"/>
      <c r="S1284" s="102"/>
      <c r="T1284" s="83"/>
      <c r="U1284" s="83"/>
      <c r="V1284" s="83"/>
      <c r="W1284" s="83"/>
      <c r="X1284" s="83"/>
      <c r="Y1284" s="83"/>
      <c r="Z1284" s="83"/>
      <c r="AA1284" s="83"/>
      <c r="AB1284" s="83"/>
      <c r="AC1284" s="83">
        <f t="shared" si="432"/>
        <v>0</v>
      </c>
      <c r="AD1284" s="83">
        <f t="shared" si="433"/>
        <v>0</v>
      </c>
      <c r="AE1284" s="83"/>
      <c r="AF1284" s="83">
        <f t="shared" ref="AF1284:AF1347" si="443">(AL1285-AL1284)*(AK1285+AK1284)/2</f>
        <v>0</v>
      </c>
      <c r="AG1284" s="83">
        <f t="shared" ref="AG1284:AG1347" si="444">(AI1285-AI1284)*(AH1285+AH1284)/2</f>
        <v>0</v>
      </c>
      <c r="AH1284" s="83"/>
      <c r="AI1284" s="83"/>
      <c r="AJ1284" s="83"/>
      <c r="AK1284" s="83"/>
      <c r="AL1284" s="83"/>
      <c r="AM1284" s="83"/>
      <c r="AN1284" s="83"/>
      <c r="AO1284" s="83"/>
      <c r="AP1284" s="83"/>
      <c r="AQ1284" s="83">
        <f t="shared" ref="AQ1284:AQ1347" ca="1" si="445">AW1284-AV1284</f>
        <v>12</v>
      </c>
      <c r="AR1284" s="83">
        <f t="shared" ref="AR1284:AR1347" ca="1" si="446">MIN(AV1284:AW1284)+((MAX(AT1284:AU1284)-M1284)/(MAX(AT1284:AU1284)-MIN(AT1284:AU1284)))*(MAX(AV1284:AW1284)-MIN(AV1284:AW1284))</f>
        <v>-136.97297887888962</v>
      </c>
      <c r="AS1284" s="83">
        <f t="shared" ca="1" si="439"/>
        <v>-131.02702112111038</v>
      </c>
      <c r="AT1284" s="83" cm="1">
        <f t="array" aca="1" ref="AT1284" ca="1">_xlfn.LET(_xlpm.rozsah, $F$3:$F$10001,_xlpm.podminka, (_xlpm.rozsah&gt;M1284)*(ISNUMBER(_xlpm.rozsah)),_xlpm.indexy, IF(_xlpm.podminka, ROW(_xlpm.rozsah)-MIN(ROW(_xlpm.rozsah))+1),_xlpm.prvni, MIN(_xlpm.indexy),_xlpm.finalni, IF(_xlpm.prvni=1, 2, _xlpm.prvni),INDEX(_xlpm.rozsah, _xlpm.finalni))</f>
        <v>1300</v>
      </c>
      <c r="AU1284" s="83" cm="1">
        <f t="array" aca="1" ref="AU1284" ca="1">INDEX($F$3:$F$10001,MATCH(AT1284,$F$3:$F$10004,0)-1)</f>
        <v>1200</v>
      </c>
      <c r="AV1284" s="83">
        <f t="shared" ca="1" si="434"/>
        <v>-140</v>
      </c>
      <c r="AW1284" s="83">
        <f t="shared" ca="1" si="435"/>
        <v>-128</v>
      </c>
      <c r="AX1284" s="83">
        <f t="shared" ref="AX1284:AX1347" ca="1" si="447">INDEX($G$2:$G$10001,MATCH(AT1284,$F$2:$F$10001,0))</f>
        <v>350</v>
      </c>
      <c r="AY1284" s="83">
        <f t="shared" ref="AY1284:AY1347" ca="1" si="448">INDEX($G$2:$G$10001,MATCH(AU1284,$F$2:$F$10001,0))</f>
        <v>320</v>
      </c>
      <c r="AZ1284" s="83">
        <f t="shared" ref="AZ1284:AZ1347" ca="1" si="449">AX1284-AY1284</f>
        <v>30</v>
      </c>
      <c r="BA1284" s="83">
        <f t="shared" ref="BA1284:BA1347" ca="1" si="450">MIN(AX1284:AY1284)+((MAX(AT1284:AU1284)-M1284)/(MAX(AT1284:AU1284)-MIN(AT1284:AU1284)))*(MAX(AX1284:AY1284)-MIN(AX1284:AY1284))</f>
        <v>327.56755280277594</v>
      </c>
      <c r="BB1284" s="83">
        <f t="shared" ca="1" si="429"/>
        <v>342.43244719722406</v>
      </c>
    </row>
    <row r="1285" spans="1:54" s="81" customFormat="1" x14ac:dyDescent="0.25">
      <c r="A1285" s="79">
        <v>1283</v>
      </c>
      <c r="B1285" s="80">
        <f t="shared" si="440"/>
        <v>21.383333333333333</v>
      </c>
      <c r="C1285" s="79">
        <v>33</v>
      </c>
      <c r="D1285" s="79" t="s">
        <v>8</v>
      </c>
      <c r="F1285" s="117"/>
      <c r="G1285" s="117"/>
      <c r="H1285" s="112">
        <f t="shared" si="441"/>
        <v>0</v>
      </c>
      <c r="I1285" s="121"/>
      <c r="J1285" s="92">
        <f t="shared" si="442"/>
        <v>0</v>
      </c>
      <c r="K1285" s="83"/>
      <c r="L1285" s="94">
        <v>1283</v>
      </c>
      <c r="M1285" s="114">
        <f t="shared" ca="1" si="438"/>
        <v>1262.0684737484</v>
      </c>
      <c r="N1285" s="115">
        <f t="shared" ca="1" si="437"/>
        <v>-132.55178315019199</v>
      </c>
      <c r="O1285" s="83"/>
      <c r="P1285" s="102"/>
      <c r="Q1285" s="102"/>
      <c r="R1285" s="102"/>
      <c r="S1285" s="102"/>
      <c r="T1285" s="83"/>
      <c r="U1285" s="83"/>
      <c r="V1285" s="83"/>
      <c r="W1285" s="83"/>
      <c r="X1285" s="83"/>
      <c r="Y1285" s="83"/>
      <c r="Z1285" s="83"/>
      <c r="AA1285" s="83"/>
      <c r="AB1285" s="83"/>
      <c r="AC1285" s="83">
        <f t="shared" si="432"/>
        <v>0</v>
      </c>
      <c r="AD1285" s="83">
        <f t="shared" si="433"/>
        <v>0</v>
      </c>
      <c r="AE1285" s="83"/>
      <c r="AF1285" s="83">
        <f t="shared" si="443"/>
        <v>0</v>
      </c>
      <c r="AG1285" s="83">
        <f t="shared" si="444"/>
        <v>0</v>
      </c>
      <c r="AH1285" s="83"/>
      <c r="AI1285" s="83"/>
      <c r="AJ1285" s="83"/>
      <c r="AK1285" s="83"/>
      <c r="AL1285" s="83"/>
      <c r="AM1285" s="83"/>
      <c r="AN1285" s="83"/>
      <c r="AO1285" s="83"/>
      <c r="AP1285" s="83"/>
      <c r="AQ1285" s="83">
        <f t="shared" ca="1" si="445"/>
        <v>12</v>
      </c>
      <c r="AR1285" s="83">
        <f t="shared" ca="1" si="446"/>
        <v>-135.44821684980801</v>
      </c>
      <c r="AS1285" s="83">
        <f t="shared" ca="1" si="439"/>
        <v>-132.55178315019199</v>
      </c>
      <c r="AT1285" s="83" cm="1">
        <f t="array" aca="1" ref="AT1285" ca="1">_xlfn.LET(_xlpm.rozsah, $F$3:$F$10001,_xlpm.podminka, (_xlpm.rozsah&gt;M1285)*(ISNUMBER(_xlpm.rozsah)),_xlpm.indexy, IF(_xlpm.podminka, ROW(_xlpm.rozsah)-MIN(ROW(_xlpm.rozsah))+1),_xlpm.prvni, MIN(_xlpm.indexy),_xlpm.finalni, IF(_xlpm.prvni=1, 2, _xlpm.prvni),INDEX(_xlpm.rozsah, _xlpm.finalni))</f>
        <v>1300</v>
      </c>
      <c r="AU1285" s="83" cm="1">
        <f t="array" aca="1" ref="AU1285" ca="1">INDEX($F$3:$F$10001,MATCH(AT1285,$F$3:$F$10004,0)-1)</f>
        <v>1200</v>
      </c>
      <c r="AV1285" s="83">
        <f t="shared" ca="1" si="434"/>
        <v>-140</v>
      </c>
      <c r="AW1285" s="83">
        <f t="shared" ca="1" si="435"/>
        <v>-128</v>
      </c>
      <c r="AX1285" s="83">
        <f t="shared" ca="1" si="447"/>
        <v>350</v>
      </c>
      <c r="AY1285" s="83">
        <f t="shared" ca="1" si="448"/>
        <v>320</v>
      </c>
      <c r="AZ1285" s="83">
        <f t="shared" ca="1" si="449"/>
        <v>30</v>
      </c>
      <c r="BA1285" s="83">
        <f t="shared" ca="1" si="450"/>
        <v>331.37945787548</v>
      </c>
      <c r="BB1285" s="83">
        <f t="shared" ref="BB1285:BB1348" ca="1" si="451">MIN(AX1285:AY1285)+((M1285-MIN(AT1285:AU1285))/(MAX(AT1285:AU1285)-MIN(AT1285:AU1285)))*(MAX(AX1285:AY1285)-MIN(AX1285:AY1285))</f>
        <v>338.62054212452</v>
      </c>
    </row>
    <row r="1286" spans="1:54" s="81" customFormat="1" x14ac:dyDescent="0.25">
      <c r="A1286" s="79">
        <v>1284</v>
      </c>
      <c r="B1286" s="80">
        <f t="shared" si="440"/>
        <v>21.4</v>
      </c>
      <c r="C1286" s="79">
        <v>31.1</v>
      </c>
      <c r="D1286" s="79" t="s">
        <v>8</v>
      </c>
      <c r="F1286" s="117"/>
      <c r="G1286" s="117"/>
      <c r="H1286" s="112">
        <f t="shared" si="441"/>
        <v>0</v>
      </c>
      <c r="I1286" s="121"/>
      <c r="J1286" s="92">
        <f t="shared" si="442"/>
        <v>0</v>
      </c>
      <c r="K1286" s="83"/>
      <c r="L1286" s="94">
        <v>1284</v>
      </c>
      <c r="M1286" s="114">
        <f t="shared" ca="1" si="438"/>
        <v>1246.9796828356134</v>
      </c>
      <c r="N1286" s="115">
        <f t="shared" ca="1" si="437"/>
        <v>-134.3624380597264</v>
      </c>
      <c r="O1286" s="83"/>
      <c r="P1286" s="102"/>
      <c r="Q1286" s="102"/>
      <c r="R1286" s="102"/>
      <c r="S1286" s="102"/>
      <c r="T1286" s="83"/>
      <c r="U1286" s="83"/>
      <c r="V1286" s="83"/>
      <c r="W1286" s="83"/>
      <c r="X1286" s="83"/>
      <c r="Y1286" s="83"/>
      <c r="Z1286" s="83"/>
      <c r="AA1286" s="83"/>
      <c r="AB1286" s="83"/>
      <c r="AC1286" s="83">
        <f t="shared" si="432"/>
        <v>0</v>
      </c>
      <c r="AD1286" s="83">
        <f t="shared" si="433"/>
        <v>0</v>
      </c>
      <c r="AE1286" s="83"/>
      <c r="AF1286" s="83">
        <f t="shared" si="443"/>
        <v>0</v>
      </c>
      <c r="AG1286" s="83">
        <f t="shared" si="444"/>
        <v>0</v>
      </c>
      <c r="AH1286" s="83"/>
      <c r="AI1286" s="83"/>
      <c r="AJ1286" s="83"/>
      <c r="AK1286" s="83"/>
      <c r="AL1286" s="83"/>
      <c r="AM1286" s="83"/>
      <c r="AN1286" s="83"/>
      <c r="AO1286" s="83"/>
      <c r="AP1286" s="83"/>
      <c r="AQ1286" s="83">
        <f t="shared" ca="1" si="445"/>
        <v>12</v>
      </c>
      <c r="AR1286" s="83">
        <f t="shared" ca="1" si="446"/>
        <v>-133.6375619402736</v>
      </c>
      <c r="AS1286" s="83">
        <f t="shared" ca="1" si="439"/>
        <v>-134.3624380597264</v>
      </c>
      <c r="AT1286" s="83" cm="1">
        <f t="array" aca="1" ref="AT1286" ca="1">_xlfn.LET(_xlpm.rozsah, $F$3:$F$10001,_xlpm.podminka, (_xlpm.rozsah&gt;M1286)*(ISNUMBER(_xlpm.rozsah)),_xlpm.indexy, IF(_xlpm.podminka, ROW(_xlpm.rozsah)-MIN(ROW(_xlpm.rozsah))+1),_xlpm.prvni, MIN(_xlpm.indexy),_xlpm.finalni, IF(_xlpm.prvni=1, 2, _xlpm.prvni),INDEX(_xlpm.rozsah, _xlpm.finalni))</f>
        <v>1300</v>
      </c>
      <c r="AU1286" s="83" cm="1">
        <f t="array" aca="1" ref="AU1286" ca="1">INDEX($F$3:$F$10001,MATCH(AT1286,$F$3:$F$10004,0)-1)</f>
        <v>1200</v>
      </c>
      <c r="AV1286" s="83">
        <f t="shared" ca="1" si="434"/>
        <v>-140</v>
      </c>
      <c r="AW1286" s="83">
        <f t="shared" ca="1" si="435"/>
        <v>-128</v>
      </c>
      <c r="AX1286" s="83">
        <f t="shared" ca="1" si="447"/>
        <v>350</v>
      </c>
      <c r="AY1286" s="83">
        <f t="shared" ca="1" si="448"/>
        <v>320</v>
      </c>
      <c r="AZ1286" s="83">
        <f t="shared" ca="1" si="449"/>
        <v>30</v>
      </c>
      <c r="BA1286" s="83">
        <f t="shared" ca="1" si="450"/>
        <v>335.906095149316</v>
      </c>
      <c r="BB1286" s="83">
        <f t="shared" ca="1" si="451"/>
        <v>334.093904850684</v>
      </c>
    </row>
    <row r="1287" spans="1:54" s="81" customFormat="1" x14ac:dyDescent="0.25">
      <c r="A1287" s="79">
        <v>1285</v>
      </c>
      <c r="B1287" s="80">
        <f t="shared" si="440"/>
        <v>21.416666666666668</v>
      </c>
      <c r="C1287" s="79">
        <v>29.2</v>
      </c>
      <c r="D1287" s="79" t="s">
        <v>8</v>
      </c>
      <c r="F1287" s="117"/>
      <c r="G1287" s="117"/>
      <c r="H1287" s="112">
        <f t="shared" si="441"/>
        <v>0</v>
      </c>
      <c r="I1287" s="121"/>
      <c r="J1287" s="92">
        <f t="shared" si="442"/>
        <v>0</v>
      </c>
      <c r="K1287" s="83"/>
      <c r="L1287" s="94">
        <v>1285</v>
      </c>
      <c r="M1287" s="114">
        <f t="shared" ca="1" si="438"/>
        <v>1231.8908919228268</v>
      </c>
      <c r="N1287" s="115">
        <f t="shared" ca="1" si="437"/>
        <v>-136.17309296926078</v>
      </c>
      <c r="O1287" s="83"/>
      <c r="P1287" s="102"/>
      <c r="Q1287" s="102"/>
      <c r="R1287" s="102"/>
      <c r="S1287" s="102"/>
      <c r="T1287" s="83"/>
      <c r="U1287" s="83"/>
      <c r="V1287" s="83"/>
      <c r="W1287" s="83"/>
      <c r="X1287" s="83"/>
      <c r="Y1287" s="83"/>
      <c r="Z1287" s="83"/>
      <c r="AA1287" s="83"/>
      <c r="AB1287" s="83"/>
      <c r="AC1287" s="83">
        <f t="shared" si="432"/>
        <v>0</v>
      </c>
      <c r="AD1287" s="83">
        <f t="shared" si="433"/>
        <v>0</v>
      </c>
      <c r="AE1287" s="83"/>
      <c r="AF1287" s="83">
        <f t="shared" si="443"/>
        <v>0</v>
      </c>
      <c r="AG1287" s="83">
        <f t="shared" si="444"/>
        <v>0</v>
      </c>
      <c r="AH1287" s="83"/>
      <c r="AI1287" s="83"/>
      <c r="AJ1287" s="83"/>
      <c r="AK1287" s="83"/>
      <c r="AL1287" s="83"/>
      <c r="AM1287" s="83"/>
      <c r="AN1287" s="83"/>
      <c r="AO1287" s="83"/>
      <c r="AP1287" s="83"/>
      <c r="AQ1287" s="83">
        <f t="shared" ca="1" si="445"/>
        <v>12</v>
      </c>
      <c r="AR1287" s="83">
        <f t="shared" ca="1" si="446"/>
        <v>-131.82690703073922</v>
      </c>
      <c r="AS1287" s="83">
        <f t="shared" ca="1" si="439"/>
        <v>-136.17309296926078</v>
      </c>
      <c r="AT1287" s="83" cm="1">
        <f t="array" aca="1" ref="AT1287" ca="1">_xlfn.LET(_xlpm.rozsah, $F$3:$F$10001,_xlpm.podminka, (_xlpm.rozsah&gt;M1287)*(ISNUMBER(_xlpm.rozsah)),_xlpm.indexy, IF(_xlpm.podminka, ROW(_xlpm.rozsah)-MIN(ROW(_xlpm.rozsah))+1),_xlpm.prvni, MIN(_xlpm.indexy),_xlpm.finalni, IF(_xlpm.prvni=1, 2, _xlpm.prvni),INDEX(_xlpm.rozsah, _xlpm.finalni))</f>
        <v>1300</v>
      </c>
      <c r="AU1287" s="83" cm="1">
        <f t="array" aca="1" ref="AU1287" ca="1">INDEX($F$3:$F$10001,MATCH(AT1287,$F$3:$F$10004,0)-1)</f>
        <v>1200</v>
      </c>
      <c r="AV1287" s="83">
        <f t="shared" ca="1" si="434"/>
        <v>-140</v>
      </c>
      <c r="AW1287" s="83">
        <f t="shared" ca="1" si="435"/>
        <v>-128</v>
      </c>
      <c r="AX1287" s="83">
        <f t="shared" ca="1" si="447"/>
        <v>350</v>
      </c>
      <c r="AY1287" s="83">
        <f t="shared" ca="1" si="448"/>
        <v>320</v>
      </c>
      <c r="AZ1287" s="83">
        <f t="shared" ca="1" si="449"/>
        <v>30</v>
      </c>
      <c r="BA1287" s="83">
        <f t="shared" ca="1" si="450"/>
        <v>340.43273242315195</v>
      </c>
      <c r="BB1287" s="83">
        <f t="shared" ca="1" si="451"/>
        <v>329.56726757684805</v>
      </c>
    </row>
    <row r="1288" spans="1:54" x14ac:dyDescent="0.25">
      <c r="A1288" s="58">
        <v>1286</v>
      </c>
      <c r="B1288" s="59">
        <f t="shared" si="440"/>
        <v>21.433333333333334</v>
      </c>
      <c r="C1288" s="58">
        <v>43.3</v>
      </c>
      <c r="D1288" s="58">
        <v>0</v>
      </c>
      <c r="F1288" s="117"/>
      <c r="G1288" s="117"/>
      <c r="H1288" s="112">
        <f t="shared" si="441"/>
        <v>0</v>
      </c>
      <c r="I1288" s="121"/>
      <c r="J1288" s="92">
        <f t="shared" si="442"/>
        <v>0</v>
      </c>
      <c r="L1288" s="94">
        <v>1286</v>
      </c>
      <c r="M1288" s="114">
        <f t="shared" ca="1" si="438"/>
        <v>1343.8656034335067</v>
      </c>
      <c r="N1288" s="115">
        <f t="shared" ref="N1288:N1293" ca="1" si="452">( IF(ISNUMBER(D1288), D1288,1)/100)*BB1288 - $T$23 + $T$21</f>
        <v>0</v>
      </c>
      <c r="P1288" s="102"/>
      <c r="Q1288" s="102"/>
      <c r="R1288" s="102"/>
      <c r="S1288" s="102"/>
      <c r="AC1288" s="83">
        <f t="shared" si="432"/>
        <v>0</v>
      </c>
      <c r="AD1288" s="83">
        <f t="shared" si="433"/>
        <v>0</v>
      </c>
      <c r="AF1288" s="83">
        <f t="shared" si="443"/>
        <v>0</v>
      </c>
      <c r="AG1288" s="83">
        <f t="shared" si="444"/>
        <v>0</v>
      </c>
      <c r="AQ1288" s="83">
        <f t="shared" ca="1" si="445"/>
        <v>4</v>
      </c>
      <c r="AR1288" s="83">
        <f t="shared" ca="1" si="446"/>
        <v>-141.75462413734027</v>
      </c>
      <c r="AS1288" s="83">
        <f t="shared" ca="1" si="439"/>
        <v>-142.24537586265973</v>
      </c>
      <c r="AT1288" s="83" cm="1">
        <f t="array" aca="1" ref="AT1288" ca="1">_xlfn.LET(_xlpm.rozsah, $F$3:$F$10001,_xlpm.podminka, (_xlpm.rozsah&gt;M1288)*(ISNUMBER(_xlpm.rozsah)),_xlpm.indexy, IF(_xlpm.podminka, ROW(_xlpm.rozsah)-MIN(ROW(_xlpm.rozsah))+1),_xlpm.prvni, MIN(_xlpm.indexy),_xlpm.finalni, IF(_xlpm.prvni=1, 2, _xlpm.prvni),INDEX(_xlpm.rozsah, _xlpm.finalni))</f>
        <v>1400</v>
      </c>
      <c r="AU1288" s="83" cm="1">
        <f t="array" aca="1" ref="AU1288" ca="1">INDEX($F$3:$F$10001,MATCH(AT1288,$F$3:$F$10004,0)-1)</f>
        <v>1300</v>
      </c>
      <c r="AV1288" s="83">
        <f t="shared" ca="1" si="434"/>
        <v>-144</v>
      </c>
      <c r="AW1288" s="83">
        <f t="shared" ca="1" si="435"/>
        <v>-140</v>
      </c>
      <c r="AX1288" s="83">
        <f t="shared" ca="1" si="447"/>
        <v>360</v>
      </c>
      <c r="AY1288" s="83">
        <f t="shared" ca="1" si="448"/>
        <v>350</v>
      </c>
      <c r="AZ1288" s="83">
        <f t="shared" ca="1" si="449"/>
        <v>10</v>
      </c>
      <c r="BA1288" s="83">
        <f t="shared" ca="1" si="450"/>
        <v>355.61343965664935</v>
      </c>
      <c r="BB1288" s="83">
        <f t="shared" ca="1" si="451"/>
        <v>354.38656034335065</v>
      </c>
    </row>
    <row r="1289" spans="1:54" x14ac:dyDescent="0.25">
      <c r="A1289" s="58">
        <v>1287</v>
      </c>
      <c r="B1289" s="59">
        <f t="shared" si="440"/>
        <v>21.45</v>
      </c>
      <c r="C1289" s="58">
        <v>57.4</v>
      </c>
      <c r="D1289" s="58">
        <v>32.799999999999997</v>
      </c>
      <c r="F1289" s="117"/>
      <c r="G1289" s="117"/>
      <c r="H1289" s="112">
        <f t="shared" si="441"/>
        <v>0</v>
      </c>
      <c r="I1289" s="121"/>
      <c r="J1289" s="92">
        <f t="shared" si="442"/>
        <v>0</v>
      </c>
      <c r="L1289" s="94">
        <v>1287</v>
      </c>
      <c r="M1289" s="114">
        <f t="shared" ca="1" si="438"/>
        <v>1455.840314944187</v>
      </c>
      <c r="N1289" s="115">
        <f t="shared" ca="1" si="452"/>
        <v>118.07999999999998</v>
      </c>
      <c r="P1289" s="102"/>
      <c r="Q1289" s="102"/>
      <c r="R1289" s="102"/>
      <c r="S1289" s="102"/>
      <c r="AC1289" s="83">
        <f t="shared" si="432"/>
        <v>0</v>
      </c>
      <c r="AD1289" s="83">
        <f t="shared" si="433"/>
        <v>0</v>
      </c>
      <c r="AF1289" s="83">
        <f t="shared" si="443"/>
        <v>0</v>
      </c>
      <c r="AG1289" s="83">
        <f t="shared" si="444"/>
        <v>0</v>
      </c>
      <c r="AQ1289" s="83">
        <f t="shared" ca="1" si="445"/>
        <v>0</v>
      </c>
      <c r="AR1289" s="83">
        <f t="shared" ca="1" si="446"/>
        <v>-144</v>
      </c>
      <c r="AS1289" s="83">
        <f t="shared" ca="1" si="439"/>
        <v>-144</v>
      </c>
      <c r="AT1289" s="83" cm="1">
        <f t="array" aca="1" ref="AT1289" ca="1">_xlfn.LET(_xlpm.rozsah, $F$3:$F$10001,_xlpm.podminka, (_xlpm.rozsah&gt;M1289)*(ISNUMBER(_xlpm.rozsah)),_xlpm.indexy, IF(_xlpm.podminka, ROW(_xlpm.rozsah)-MIN(ROW(_xlpm.rozsah))+1),_xlpm.prvni, MIN(_xlpm.indexy),_xlpm.finalni, IF(_xlpm.prvni=1, 2, _xlpm.prvni),INDEX(_xlpm.rozsah, _xlpm.finalni))</f>
        <v>1500</v>
      </c>
      <c r="AU1289" s="83" cm="1">
        <f t="array" aca="1" ref="AU1289" ca="1">INDEX($F$3:$F$10001,MATCH(AT1289,$F$3:$F$10004,0)-1)</f>
        <v>1400</v>
      </c>
      <c r="AV1289" s="83">
        <f t="shared" ca="1" si="434"/>
        <v>-144</v>
      </c>
      <c r="AW1289" s="83">
        <f t="shared" ca="1" si="435"/>
        <v>-144</v>
      </c>
      <c r="AX1289" s="83">
        <f t="shared" ca="1" si="447"/>
        <v>360</v>
      </c>
      <c r="AY1289" s="83">
        <f t="shared" ca="1" si="448"/>
        <v>360</v>
      </c>
      <c r="AZ1289" s="83">
        <f t="shared" ca="1" si="449"/>
        <v>0</v>
      </c>
      <c r="BA1289" s="83">
        <f t="shared" ca="1" si="450"/>
        <v>360</v>
      </c>
      <c r="BB1289" s="83">
        <f t="shared" ca="1" si="451"/>
        <v>360</v>
      </c>
    </row>
    <row r="1290" spans="1:54" x14ac:dyDescent="0.25">
      <c r="A1290" s="58">
        <v>1288</v>
      </c>
      <c r="B1290" s="59">
        <f t="shared" si="440"/>
        <v>21.466666666666665</v>
      </c>
      <c r="C1290" s="58">
        <v>59.9</v>
      </c>
      <c r="D1290" s="58">
        <v>65.400000000000006</v>
      </c>
      <c r="F1290" s="117"/>
      <c r="G1290" s="117"/>
      <c r="H1290" s="112">
        <f t="shared" si="441"/>
        <v>0</v>
      </c>
      <c r="I1290" s="121"/>
      <c r="J1290" s="92">
        <f t="shared" si="442"/>
        <v>0</v>
      </c>
      <c r="L1290" s="94">
        <v>1288</v>
      </c>
      <c r="M1290" s="114">
        <f t="shared" ca="1" si="438"/>
        <v>1475.6939871978534</v>
      </c>
      <c r="N1290" s="115">
        <f t="shared" ca="1" si="452"/>
        <v>235.44</v>
      </c>
      <c r="P1290" s="102"/>
      <c r="Q1290" s="102"/>
      <c r="R1290" s="102"/>
      <c r="S1290" s="102"/>
      <c r="AC1290" s="83">
        <f t="shared" si="432"/>
        <v>0</v>
      </c>
      <c r="AD1290" s="83">
        <f t="shared" si="433"/>
        <v>0</v>
      </c>
      <c r="AF1290" s="83">
        <f t="shared" si="443"/>
        <v>0</v>
      </c>
      <c r="AG1290" s="83">
        <f t="shared" si="444"/>
        <v>0</v>
      </c>
      <c r="AQ1290" s="83">
        <f t="shared" ca="1" si="445"/>
        <v>0</v>
      </c>
      <c r="AR1290" s="83">
        <f t="shared" ca="1" si="446"/>
        <v>-144</v>
      </c>
      <c r="AS1290" s="83">
        <f t="shared" ca="1" si="439"/>
        <v>-144</v>
      </c>
      <c r="AT1290" s="83" cm="1">
        <f t="array" aca="1" ref="AT1290" ca="1">_xlfn.LET(_xlpm.rozsah, $F$3:$F$10001,_xlpm.podminka, (_xlpm.rozsah&gt;M1290)*(ISNUMBER(_xlpm.rozsah)),_xlpm.indexy, IF(_xlpm.podminka, ROW(_xlpm.rozsah)-MIN(ROW(_xlpm.rozsah))+1),_xlpm.prvni, MIN(_xlpm.indexy),_xlpm.finalni, IF(_xlpm.prvni=1, 2, _xlpm.prvni),INDEX(_xlpm.rozsah, _xlpm.finalni))</f>
        <v>1500</v>
      </c>
      <c r="AU1290" s="83" cm="1">
        <f t="array" aca="1" ref="AU1290" ca="1">INDEX($F$3:$F$10001,MATCH(AT1290,$F$3:$F$10004,0)-1)</f>
        <v>1400</v>
      </c>
      <c r="AV1290" s="83">
        <f t="shared" ca="1" si="434"/>
        <v>-144</v>
      </c>
      <c r="AW1290" s="83">
        <f t="shared" ca="1" si="435"/>
        <v>-144</v>
      </c>
      <c r="AX1290" s="83">
        <f t="shared" ca="1" si="447"/>
        <v>360</v>
      </c>
      <c r="AY1290" s="83">
        <f t="shared" ca="1" si="448"/>
        <v>360</v>
      </c>
      <c r="AZ1290" s="83">
        <f t="shared" ca="1" si="449"/>
        <v>0</v>
      </c>
      <c r="BA1290" s="83">
        <f t="shared" ca="1" si="450"/>
        <v>360</v>
      </c>
      <c r="BB1290" s="83">
        <f t="shared" ca="1" si="451"/>
        <v>360</v>
      </c>
    </row>
    <row r="1291" spans="1:54" x14ac:dyDescent="0.25">
      <c r="A1291" s="58">
        <v>1289</v>
      </c>
      <c r="B1291" s="59">
        <f t="shared" si="440"/>
        <v>21.483333333333334</v>
      </c>
      <c r="C1291" s="58">
        <v>61.9</v>
      </c>
      <c r="D1291" s="58">
        <v>76.099999999999994</v>
      </c>
      <c r="F1291" s="117"/>
      <c r="G1291" s="117"/>
      <c r="H1291" s="112">
        <f t="shared" si="441"/>
        <v>0</v>
      </c>
      <c r="I1291" s="121"/>
      <c r="J1291" s="92">
        <f t="shared" si="442"/>
        <v>0</v>
      </c>
      <c r="L1291" s="94">
        <v>1289</v>
      </c>
      <c r="M1291" s="114">
        <f t="shared" ca="1" si="438"/>
        <v>1491.576925000787</v>
      </c>
      <c r="N1291" s="115">
        <f t="shared" ca="1" si="452"/>
        <v>273.95999999999998</v>
      </c>
      <c r="P1291" s="102"/>
      <c r="Q1291" s="102"/>
      <c r="R1291" s="102"/>
      <c r="S1291" s="102"/>
      <c r="AC1291" s="83">
        <f t="shared" si="432"/>
        <v>0</v>
      </c>
      <c r="AD1291" s="83">
        <f t="shared" si="433"/>
        <v>0</v>
      </c>
      <c r="AF1291" s="83">
        <f t="shared" si="443"/>
        <v>0</v>
      </c>
      <c r="AG1291" s="83">
        <f t="shared" si="444"/>
        <v>0</v>
      </c>
      <c r="AQ1291" s="83">
        <f t="shared" ca="1" si="445"/>
        <v>0</v>
      </c>
      <c r="AR1291" s="83">
        <f t="shared" ca="1" si="446"/>
        <v>-144</v>
      </c>
      <c r="AS1291" s="83">
        <f t="shared" ca="1" si="439"/>
        <v>-144</v>
      </c>
      <c r="AT1291" s="83" cm="1">
        <f t="array" aca="1" ref="AT1291" ca="1">_xlfn.LET(_xlpm.rozsah, $F$3:$F$10001,_xlpm.podminka, (_xlpm.rozsah&gt;M1291)*(ISNUMBER(_xlpm.rozsah)),_xlpm.indexy, IF(_xlpm.podminka, ROW(_xlpm.rozsah)-MIN(ROW(_xlpm.rozsah))+1),_xlpm.prvni, MIN(_xlpm.indexy),_xlpm.finalni, IF(_xlpm.prvni=1, 2, _xlpm.prvni),INDEX(_xlpm.rozsah, _xlpm.finalni))</f>
        <v>1500</v>
      </c>
      <c r="AU1291" s="83" cm="1">
        <f t="array" aca="1" ref="AU1291" ca="1">INDEX($F$3:$F$10001,MATCH(AT1291,$F$3:$F$10004,0)-1)</f>
        <v>1400</v>
      </c>
      <c r="AV1291" s="83">
        <f t="shared" ca="1" si="434"/>
        <v>-144</v>
      </c>
      <c r="AW1291" s="83">
        <f t="shared" ca="1" si="435"/>
        <v>-144</v>
      </c>
      <c r="AX1291" s="83">
        <f t="shared" ca="1" si="447"/>
        <v>360</v>
      </c>
      <c r="AY1291" s="83">
        <f t="shared" ca="1" si="448"/>
        <v>360</v>
      </c>
      <c r="AZ1291" s="83">
        <f t="shared" ca="1" si="449"/>
        <v>0</v>
      </c>
      <c r="BA1291" s="83">
        <f t="shared" ca="1" si="450"/>
        <v>360</v>
      </c>
      <c r="BB1291" s="83">
        <f t="shared" ca="1" si="451"/>
        <v>360</v>
      </c>
    </row>
    <row r="1292" spans="1:54" x14ac:dyDescent="0.25">
      <c r="A1292" s="58">
        <v>1290</v>
      </c>
      <c r="B1292" s="59">
        <f t="shared" si="440"/>
        <v>21.5</v>
      </c>
      <c r="C1292" s="58">
        <v>65.599999999999994</v>
      </c>
      <c r="D1292" s="58">
        <v>73.7</v>
      </c>
      <c r="F1292" s="117"/>
      <c r="G1292" s="117"/>
      <c r="H1292" s="112">
        <f t="shared" si="441"/>
        <v>0</v>
      </c>
      <c r="I1292" s="121"/>
      <c r="J1292" s="92">
        <f t="shared" si="442"/>
        <v>0</v>
      </c>
      <c r="L1292" s="94">
        <v>1290</v>
      </c>
      <c r="M1292" s="114">
        <f t="shared" ca="1" si="438"/>
        <v>1520.9603599362135</v>
      </c>
      <c r="N1292" s="115">
        <f t="shared" ca="1" si="452"/>
        <v>264.15495570545977</v>
      </c>
      <c r="P1292" s="102"/>
      <c r="Q1292" s="102"/>
      <c r="R1292" s="102"/>
      <c r="S1292" s="102"/>
      <c r="AC1292" s="83">
        <f t="shared" si="432"/>
        <v>0</v>
      </c>
      <c r="AD1292" s="83">
        <f t="shared" si="433"/>
        <v>0</v>
      </c>
      <c r="AF1292" s="83">
        <f t="shared" si="443"/>
        <v>0</v>
      </c>
      <c r="AG1292" s="83">
        <f t="shared" si="444"/>
        <v>0</v>
      </c>
      <c r="AQ1292" s="83">
        <f t="shared" ca="1" si="445"/>
        <v>-0.79999999999998295</v>
      </c>
      <c r="AR1292" s="83">
        <f t="shared" ca="1" si="446"/>
        <v>-143.36768287948973</v>
      </c>
      <c r="AS1292" s="83">
        <f t="shared" ca="1" si="439"/>
        <v>-143.83231712051028</v>
      </c>
      <c r="AT1292" s="83" cm="1">
        <f t="array" aca="1" ref="AT1292" ca="1">_xlfn.LET(_xlpm.rozsah, $F$3:$F$10001,_xlpm.podminka, (_xlpm.rozsah&gt;M1292)*(ISNUMBER(_xlpm.rozsah)),_xlpm.indexy, IF(_xlpm.podminka, ROW(_xlpm.rozsah)-MIN(ROW(_xlpm.rozsah))+1),_xlpm.prvni, MIN(_xlpm.indexy),_xlpm.finalni, IF(_xlpm.prvni=1, 2, _xlpm.prvni),INDEX(_xlpm.rozsah, _xlpm.finalni))</f>
        <v>1600</v>
      </c>
      <c r="AU1292" s="83" cm="1">
        <f t="array" aca="1" ref="AU1292" ca="1">INDEX($F$3:$F$10001,MATCH(AT1292,$F$3:$F$10004,0)-1)</f>
        <v>1500</v>
      </c>
      <c r="AV1292" s="83">
        <f t="shared" ca="1" si="434"/>
        <v>-143.20000000000002</v>
      </c>
      <c r="AW1292" s="83">
        <f t="shared" ca="1" si="435"/>
        <v>-144</v>
      </c>
      <c r="AX1292" s="83">
        <f t="shared" ca="1" si="447"/>
        <v>358</v>
      </c>
      <c r="AY1292" s="83">
        <f t="shared" ca="1" si="448"/>
        <v>360</v>
      </c>
      <c r="AZ1292" s="83">
        <f t="shared" ca="1" si="449"/>
        <v>-2</v>
      </c>
      <c r="BA1292" s="83">
        <f t="shared" ca="1" si="450"/>
        <v>359.58079280127572</v>
      </c>
      <c r="BB1292" s="83">
        <f t="shared" ca="1" si="451"/>
        <v>358.41920719872428</v>
      </c>
    </row>
    <row r="1293" spans="1:54" x14ac:dyDescent="0.25">
      <c r="A1293" s="58">
        <v>1291</v>
      </c>
      <c r="B1293" s="59">
        <f t="shared" si="440"/>
        <v>21.516666666666666</v>
      </c>
      <c r="C1293" s="58">
        <v>69.900000000000006</v>
      </c>
      <c r="D1293" s="58">
        <v>79.3</v>
      </c>
      <c r="F1293" s="117"/>
      <c r="G1293" s="117"/>
      <c r="H1293" s="112">
        <f t="shared" si="441"/>
        <v>0</v>
      </c>
      <c r="I1293" s="121"/>
      <c r="J1293" s="92">
        <f t="shared" si="442"/>
        <v>0</v>
      </c>
      <c r="L1293" s="94">
        <v>1291</v>
      </c>
      <c r="M1293" s="114">
        <f t="shared" ca="1" si="438"/>
        <v>1555.1086762125201</v>
      </c>
      <c r="N1293" s="115">
        <f t="shared" ca="1" si="452"/>
        <v>284.76802360473056</v>
      </c>
      <c r="P1293" s="102"/>
      <c r="Q1293" s="102"/>
      <c r="R1293" s="102"/>
      <c r="S1293" s="102"/>
      <c r="AC1293" s="83">
        <f t="shared" si="432"/>
        <v>0</v>
      </c>
      <c r="AD1293" s="83">
        <f t="shared" si="433"/>
        <v>0</v>
      </c>
      <c r="AF1293" s="83">
        <f t="shared" si="443"/>
        <v>0</v>
      </c>
      <c r="AG1293" s="83">
        <f t="shared" si="444"/>
        <v>0</v>
      </c>
      <c r="AQ1293" s="83">
        <f t="shared" ca="1" si="445"/>
        <v>-0.79999999999998295</v>
      </c>
      <c r="AR1293" s="83">
        <f t="shared" ca="1" si="446"/>
        <v>-143.64086940970017</v>
      </c>
      <c r="AS1293" s="83">
        <f t="shared" ca="1" si="439"/>
        <v>-143.55913059029984</v>
      </c>
      <c r="AT1293" s="83" cm="1">
        <f t="array" aca="1" ref="AT1293" ca="1">_xlfn.LET(_xlpm.rozsah, $F$3:$F$10001,_xlpm.podminka, (_xlpm.rozsah&gt;M1293)*(ISNUMBER(_xlpm.rozsah)),_xlpm.indexy, IF(_xlpm.podminka, ROW(_xlpm.rozsah)-MIN(ROW(_xlpm.rozsah))+1),_xlpm.prvni, MIN(_xlpm.indexy),_xlpm.finalni, IF(_xlpm.prvni=1, 2, _xlpm.prvni),INDEX(_xlpm.rozsah, _xlpm.finalni))</f>
        <v>1600</v>
      </c>
      <c r="AU1293" s="83" cm="1">
        <f t="array" aca="1" ref="AU1293" ca="1">INDEX($F$3:$F$10001,MATCH(AT1293,$F$3:$F$10004,0)-1)</f>
        <v>1500</v>
      </c>
      <c r="AV1293" s="83">
        <f t="shared" ca="1" si="434"/>
        <v>-143.20000000000002</v>
      </c>
      <c r="AW1293" s="83">
        <f t="shared" ca="1" si="435"/>
        <v>-144</v>
      </c>
      <c r="AX1293" s="83">
        <f t="shared" ca="1" si="447"/>
        <v>358</v>
      </c>
      <c r="AY1293" s="83">
        <f t="shared" ca="1" si="448"/>
        <v>360</v>
      </c>
      <c r="AZ1293" s="83">
        <f t="shared" ca="1" si="449"/>
        <v>-2</v>
      </c>
      <c r="BA1293" s="83">
        <f t="shared" ca="1" si="450"/>
        <v>358.89782647574958</v>
      </c>
      <c r="BB1293" s="83">
        <f t="shared" ca="1" si="451"/>
        <v>359.10217352425042</v>
      </c>
    </row>
    <row r="1294" spans="1:54" x14ac:dyDescent="0.25">
      <c r="A1294" s="58">
        <v>1292</v>
      </c>
      <c r="B1294" s="59">
        <f t="shared" si="440"/>
        <v>21.533333333333335</v>
      </c>
      <c r="C1294" s="58">
        <v>74.099999999999994</v>
      </c>
      <c r="D1294" s="58">
        <v>81.3</v>
      </c>
      <c r="F1294" s="117"/>
      <c r="G1294" s="117"/>
      <c r="H1294" s="112">
        <f t="shared" si="441"/>
        <v>0</v>
      </c>
      <c r="I1294" s="121"/>
      <c r="J1294" s="92">
        <f t="shared" si="442"/>
        <v>0</v>
      </c>
      <c r="L1294" s="94">
        <v>1292</v>
      </c>
      <c r="M1294" s="114">
        <f t="shared" ca="1" si="438"/>
        <v>1588.4628455986804</v>
      </c>
      <c r="N1294" s="115">
        <f t="shared" ref="N1294:N1300" ca="1" si="453">( IF(ISNUMBER(D1294), D1294,1)/100)*BA1294 - $T$23 + $T$21</f>
        <v>291.24159413056543</v>
      </c>
      <c r="P1294" s="102"/>
      <c r="Q1294" s="102"/>
      <c r="R1294" s="102"/>
      <c r="S1294" s="102"/>
      <c r="AC1294" s="83">
        <f t="shared" si="432"/>
        <v>0</v>
      </c>
      <c r="AD1294" s="83">
        <f t="shared" si="433"/>
        <v>0</v>
      </c>
      <c r="AF1294" s="83">
        <f t="shared" si="443"/>
        <v>0</v>
      </c>
      <c r="AG1294" s="83">
        <f t="shared" si="444"/>
        <v>0</v>
      </c>
      <c r="AQ1294" s="83">
        <f t="shared" ca="1" si="445"/>
        <v>-0.79999999999998295</v>
      </c>
      <c r="AR1294" s="83">
        <f t="shared" ca="1" si="446"/>
        <v>-143.90770276478943</v>
      </c>
      <c r="AS1294" s="83">
        <f t="shared" ca="1" si="439"/>
        <v>-143.29229723521058</v>
      </c>
      <c r="AT1294" s="83" cm="1">
        <f t="array" aca="1" ref="AT1294" ca="1">_xlfn.LET(_xlpm.rozsah, $F$3:$F$10001,_xlpm.podminka, (_xlpm.rozsah&gt;M1294)*(ISNUMBER(_xlpm.rozsah)),_xlpm.indexy, IF(_xlpm.podminka, ROW(_xlpm.rozsah)-MIN(ROW(_xlpm.rozsah))+1),_xlpm.prvni, MIN(_xlpm.indexy),_xlpm.finalni, IF(_xlpm.prvni=1, 2, _xlpm.prvni),INDEX(_xlpm.rozsah, _xlpm.finalni))</f>
        <v>1600</v>
      </c>
      <c r="AU1294" s="83" cm="1">
        <f t="array" aca="1" ref="AU1294" ca="1">INDEX($F$3:$F$10001,MATCH(AT1294,$F$3:$F$10004,0)-1)</f>
        <v>1500</v>
      </c>
      <c r="AV1294" s="83">
        <f t="shared" ca="1" si="434"/>
        <v>-143.20000000000002</v>
      </c>
      <c r="AW1294" s="83">
        <f t="shared" ca="1" si="435"/>
        <v>-144</v>
      </c>
      <c r="AX1294" s="83">
        <f t="shared" ca="1" si="447"/>
        <v>358</v>
      </c>
      <c r="AY1294" s="83">
        <f t="shared" ca="1" si="448"/>
        <v>360</v>
      </c>
      <c r="AZ1294" s="83">
        <f t="shared" ca="1" si="449"/>
        <v>-2</v>
      </c>
      <c r="BA1294" s="83">
        <f t="shared" ca="1" si="450"/>
        <v>358.23074308802637</v>
      </c>
      <c r="BB1294" s="83">
        <f t="shared" ca="1" si="451"/>
        <v>359.76925691197363</v>
      </c>
    </row>
    <row r="1295" spans="1:54" x14ac:dyDescent="0.25">
      <c r="A1295" s="58">
        <v>1293</v>
      </c>
      <c r="B1295" s="59">
        <f t="shared" si="440"/>
        <v>21.55</v>
      </c>
      <c r="C1295" s="58">
        <v>78.3</v>
      </c>
      <c r="D1295" s="58">
        <v>83.2</v>
      </c>
      <c r="F1295" s="117"/>
      <c r="G1295" s="117"/>
      <c r="H1295" s="112">
        <f t="shared" si="441"/>
        <v>0</v>
      </c>
      <c r="I1295" s="121"/>
      <c r="J1295" s="92">
        <f t="shared" si="442"/>
        <v>0</v>
      </c>
      <c r="L1295" s="94">
        <v>1293</v>
      </c>
      <c r="M1295" s="114">
        <f t="shared" ca="1" si="438"/>
        <v>1621.8170149848402</v>
      </c>
      <c r="N1295" s="115">
        <f t="shared" ca="1" si="453"/>
        <v>296.40385948260905</v>
      </c>
      <c r="P1295" s="102"/>
      <c r="Q1295" s="102"/>
      <c r="R1295" s="102"/>
      <c r="S1295" s="102"/>
      <c r="AC1295" s="83">
        <f t="shared" si="432"/>
        <v>0</v>
      </c>
      <c r="AD1295" s="83">
        <f t="shared" si="433"/>
        <v>0</v>
      </c>
      <c r="AF1295" s="83">
        <f t="shared" si="443"/>
        <v>0</v>
      </c>
      <c r="AG1295" s="83">
        <f t="shared" si="444"/>
        <v>0</v>
      </c>
      <c r="AQ1295" s="83">
        <f t="shared" ca="1" si="445"/>
        <v>-3.2000000000000171</v>
      </c>
      <c r="AR1295" s="83">
        <f t="shared" ca="1" si="446"/>
        <v>-140.69814447951489</v>
      </c>
      <c r="AS1295" s="83">
        <f t="shared" ca="1" si="439"/>
        <v>-142.50185552048512</v>
      </c>
      <c r="AT1295" s="83" cm="1">
        <f t="array" aca="1" ref="AT1295" ca="1">_xlfn.LET(_xlpm.rozsah, $F$3:$F$10001,_xlpm.podminka, (_xlpm.rozsah&gt;M1295)*(ISNUMBER(_xlpm.rozsah)),_xlpm.indexy, IF(_xlpm.podminka, ROW(_xlpm.rozsah)-MIN(ROW(_xlpm.rozsah))+1),_xlpm.prvni, MIN(_xlpm.indexy),_xlpm.finalni, IF(_xlpm.prvni=1, 2, _xlpm.prvni),INDEX(_xlpm.rozsah, _xlpm.finalni))</f>
        <v>1700</v>
      </c>
      <c r="AU1295" s="83" cm="1">
        <f t="array" aca="1" ref="AU1295" ca="1">INDEX($F$3:$F$10001,MATCH(AT1295,$F$3:$F$10004,0)-1)</f>
        <v>1600</v>
      </c>
      <c r="AV1295" s="83">
        <f t="shared" ca="1" si="434"/>
        <v>-140</v>
      </c>
      <c r="AW1295" s="83">
        <f t="shared" ca="1" si="435"/>
        <v>-143.20000000000002</v>
      </c>
      <c r="AX1295" s="83">
        <f t="shared" ca="1" si="447"/>
        <v>350</v>
      </c>
      <c r="AY1295" s="83">
        <f t="shared" ca="1" si="448"/>
        <v>358</v>
      </c>
      <c r="AZ1295" s="83">
        <f t="shared" ca="1" si="449"/>
        <v>-8</v>
      </c>
      <c r="BA1295" s="83">
        <f t="shared" ca="1" si="450"/>
        <v>356.25463880121276</v>
      </c>
      <c r="BB1295" s="83">
        <f t="shared" ca="1" si="451"/>
        <v>351.74536119878724</v>
      </c>
    </row>
    <row r="1296" spans="1:54" x14ac:dyDescent="0.25">
      <c r="A1296" s="58">
        <v>1294</v>
      </c>
      <c r="B1296" s="59">
        <f t="shared" si="440"/>
        <v>21.566666666666666</v>
      </c>
      <c r="C1296" s="58">
        <v>82.6</v>
      </c>
      <c r="D1296" s="58">
        <v>86</v>
      </c>
      <c r="F1296" s="117"/>
      <c r="G1296" s="117"/>
      <c r="H1296" s="112">
        <f t="shared" si="441"/>
        <v>0</v>
      </c>
      <c r="I1296" s="121"/>
      <c r="J1296" s="92">
        <f t="shared" si="442"/>
        <v>0</v>
      </c>
      <c r="L1296" s="94">
        <v>1294</v>
      </c>
      <c r="M1296" s="114">
        <f t="shared" ca="1" si="438"/>
        <v>1655.9653312611467</v>
      </c>
      <c r="N1296" s="115">
        <f t="shared" ca="1" si="453"/>
        <v>304.02958520923312</v>
      </c>
      <c r="P1296" s="102"/>
      <c r="Q1296" s="102"/>
      <c r="R1296" s="102"/>
      <c r="S1296" s="102"/>
      <c r="AC1296" s="83">
        <f t="shared" si="432"/>
        <v>0</v>
      </c>
      <c r="AD1296" s="83">
        <f t="shared" si="433"/>
        <v>0</v>
      </c>
      <c r="AF1296" s="83">
        <f t="shared" si="443"/>
        <v>0</v>
      </c>
      <c r="AG1296" s="83">
        <f t="shared" si="444"/>
        <v>0</v>
      </c>
      <c r="AQ1296" s="83">
        <f t="shared" ca="1" si="445"/>
        <v>-3.2000000000000171</v>
      </c>
      <c r="AR1296" s="83">
        <f t="shared" ca="1" si="446"/>
        <v>-141.7908906003567</v>
      </c>
      <c r="AS1296" s="83">
        <f t="shared" ca="1" si="439"/>
        <v>-141.40910939964331</v>
      </c>
      <c r="AT1296" s="83" cm="1">
        <f t="array" aca="1" ref="AT1296" ca="1">_xlfn.LET(_xlpm.rozsah, $F$3:$F$10001,_xlpm.podminka, (_xlpm.rozsah&gt;M1296)*(ISNUMBER(_xlpm.rozsah)),_xlpm.indexy, IF(_xlpm.podminka, ROW(_xlpm.rozsah)-MIN(ROW(_xlpm.rozsah))+1),_xlpm.prvni, MIN(_xlpm.indexy),_xlpm.finalni, IF(_xlpm.prvni=1, 2, _xlpm.prvni),INDEX(_xlpm.rozsah, _xlpm.finalni))</f>
        <v>1700</v>
      </c>
      <c r="AU1296" s="83" cm="1">
        <f t="array" aca="1" ref="AU1296" ca="1">INDEX($F$3:$F$10001,MATCH(AT1296,$F$3:$F$10004,0)-1)</f>
        <v>1600</v>
      </c>
      <c r="AV1296" s="83">
        <f t="shared" ca="1" si="434"/>
        <v>-140</v>
      </c>
      <c r="AW1296" s="83">
        <f t="shared" ca="1" si="435"/>
        <v>-143.20000000000002</v>
      </c>
      <c r="AX1296" s="83">
        <f t="shared" ca="1" si="447"/>
        <v>350</v>
      </c>
      <c r="AY1296" s="83">
        <f t="shared" ca="1" si="448"/>
        <v>358</v>
      </c>
      <c r="AZ1296" s="83">
        <f t="shared" ca="1" si="449"/>
        <v>-8</v>
      </c>
      <c r="BA1296" s="83">
        <f t="shared" ca="1" si="450"/>
        <v>353.52277349910827</v>
      </c>
      <c r="BB1296" s="83">
        <f t="shared" ca="1" si="451"/>
        <v>354.47722650089173</v>
      </c>
    </row>
    <row r="1297" spans="1:54" x14ac:dyDescent="0.25">
      <c r="A1297" s="58">
        <v>1295</v>
      </c>
      <c r="B1297" s="59">
        <f t="shared" si="440"/>
        <v>21.583333333333332</v>
      </c>
      <c r="C1297" s="58">
        <v>87</v>
      </c>
      <c r="D1297" s="58">
        <v>89.5</v>
      </c>
      <c r="F1297" s="117"/>
      <c r="G1297" s="117"/>
      <c r="H1297" s="112">
        <f t="shared" si="441"/>
        <v>0</v>
      </c>
      <c r="I1297" s="121"/>
      <c r="J1297" s="92">
        <f t="shared" si="442"/>
        <v>0</v>
      </c>
      <c r="L1297" s="94">
        <v>1295</v>
      </c>
      <c r="M1297" s="114">
        <f t="shared" ca="1" si="438"/>
        <v>1690.9077944276003</v>
      </c>
      <c r="N1297" s="115">
        <f t="shared" ca="1" si="453"/>
        <v>313.90100191898387</v>
      </c>
      <c r="P1297" s="102"/>
      <c r="Q1297" s="102"/>
      <c r="R1297" s="102"/>
      <c r="S1297" s="102"/>
      <c r="AC1297" s="83">
        <f t="shared" si="432"/>
        <v>0</v>
      </c>
      <c r="AD1297" s="83">
        <f t="shared" si="433"/>
        <v>0</v>
      </c>
      <c r="AF1297" s="83">
        <f t="shared" si="443"/>
        <v>0</v>
      </c>
      <c r="AG1297" s="83">
        <f t="shared" si="444"/>
        <v>0</v>
      </c>
      <c r="AQ1297" s="83">
        <f t="shared" ca="1" si="445"/>
        <v>-3.2000000000000171</v>
      </c>
      <c r="AR1297" s="83">
        <f t="shared" ca="1" si="446"/>
        <v>-142.90904942168322</v>
      </c>
      <c r="AS1297" s="83">
        <f t="shared" ca="1" si="439"/>
        <v>-140.2909505783168</v>
      </c>
      <c r="AT1297" s="83" cm="1">
        <f t="array" aca="1" ref="AT1297" ca="1">_xlfn.LET(_xlpm.rozsah, $F$3:$F$10001,_xlpm.podminka, (_xlpm.rozsah&gt;M1297)*(ISNUMBER(_xlpm.rozsah)),_xlpm.indexy, IF(_xlpm.podminka, ROW(_xlpm.rozsah)-MIN(ROW(_xlpm.rozsah))+1),_xlpm.prvni, MIN(_xlpm.indexy),_xlpm.finalni, IF(_xlpm.prvni=1, 2, _xlpm.prvni),INDEX(_xlpm.rozsah, _xlpm.finalni))</f>
        <v>1700</v>
      </c>
      <c r="AU1297" s="83" cm="1">
        <f t="array" aca="1" ref="AU1297" ca="1">INDEX($F$3:$F$10001,MATCH(AT1297,$F$3:$F$10004,0)-1)</f>
        <v>1600</v>
      </c>
      <c r="AV1297" s="83">
        <f t="shared" ca="1" si="434"/>
        <v>-140</v>
      </c>
      <c r="AW1297" s="83">
        <f t="shared" ca="1" si="435"/>
        <v>-143.20000000000002</v>
      </c>
      <c r="AX1297" s="83">
        <f t="shared" ca="1" si="447"/>
        <v>350</v>
      </c>
      <c r="AY1297" s="83">
        <f t="shared" ca="1" si="448"/>
        <v>358</v>
      </c>
      <c r="AZ1297" s="83">
        <f t="shared" ca="1" si="449"/>
        <v>-8</v>
      </c>
      <c r="BA1297" s="83">
        <f t="shared" ca="1" si="450"/>
        <v>350.727376445792</v>
      </c>
      <c r="BB1297" s="83">
        <f t="shared" ca="1" si="451"/>
        <v>357.272623554208</v>
      </c>
    </row>
    <row r="1298" spans="1:54" x14ac:dyDescent="0.25">
      <c r="A1298" s="58">
        <v>1296</v>
      </c>
      <c r="B1298" s="59">
        <f t="shared" si="440"/>
        <v>21.6</v>
      </c>
      <c r="C1298" s="58">
        <v>91.2</v>
      </c>
      <c r="D1298" s="58">
        <v>90.8</v>
      </c>
      <c r="F1298" s="117"/>
      <c r="G1298" s="117"/>
      <c r="H1298" s="112">
        <f t="shared" si="441"/>
        <v>0</v>
      </c>
      <c r="I1298" s="121"/>
      <c r="J1298" s="92">
        <f t="shared" si="442"/>
        <v>0</v>
      </c>
      <c r="L1298" s="94">
        <v>1296</v>
      </c>
      <c r="M1298" s="114">
        <f t="shared" ca="1" si="438"/>
        <v>1724.2619638137603</v>
      </c>
      <c r="N1298" s="115">
        <f t="shared" ca="1" si="453"/>
        <v>314.05492326570794</v>
      </c>
      <c r="P1298" s="102"/>
      <c r="Q1298" s="102"/>
      <c r="R1298" s="102"/>
      <c r="S1298" s="102"/>
      <c r="AC1298" s="83">
        <f t="shared" si="432"/>
        <v>0</v>
      </c>
      <c r="AD1298" s="83">
        <f t="shared" si="433"/>
        <v>0</v>
      </c>
      <c r="AF1298" s="83">
        <f t="shared" si="443"/>
        <v>0</v>
      </c>
      <c r="AG1298" s="83">
        <f t="shared" si="444"/>
        <v>0</v>
      </c>
      <c r="AQ1298" s="83">
        <f t="shared" ca="1" si="445"/>
        <v>-6.7999999999999829</v>
      </c>
      <c r="AR1298" s="83">
        <f t="shared" ca="1" si="446"/>
        <v>-134.84981353933571</v>
      </c>
      <c r="AS1298" s="83">
        <f t="shared" ca="1" si="439"/>
        <v>-138.3501864606643</v>
      </c>
      <c r="AT1298" s="83" cm="1">
        <f t="array" aca="1" ref="AT1298" ca="1">_xlfn.LET(_xlpm.rozsah, $F$3:$F$10001,_xlpm.podminka, (_xlpm.rozsah&gt;M1298)*(ISNUMBER(_xlpm.rozsah)),_xlpm.indexy, IF(_xlpm.podminka, ROW(_xlpm.rozsah)-MIN(ROW(_xlpm.rozsah))+1),_xlpm.prvni, MIN(_xlpm.indexy),_xlpm.finalni, IF(_xlpm.prvni=1, 2, _xlpm.prvni),INDEX(_xlpm.rozsah, _xlpm.finalni))</f>
        <v>1800</v>
      </c>
      <c r="AU1298" s="83" cm="1">
        <f t="array" aca="1" ref="AU1298" ca="1">INDEX($F$3:$F$10001,MATCH(AT1298,$F$3:$F$10004,0)-1)</f>
        <v>1700</v>
      </c>
      <c r="AV1298" s="83">
        <f t="shared" ca="1" si="434"/>
        <v>-133.20000000000002</v>
      </c>
      <c r="AW1298" s="83">
        <f t="shared" ca="1" si="435"/>
        <v>-140</v>
      </c>
      <c r="AX1298" s="83">
        <f t="shared" ca="1" si="447"/>
        <v>333</v>
      </c>
      <c r="AY1298" s="83">
        <f t="shared" ca="1" si="448"/>
        <v>350</v>
      </c>
      <c r="AZ1298" s="83">
        <f t="shared" ca="1" si="449"/>
        <v>-17</v>
      </c>
      <c r="BA1298" s="83">
        <f t="shared" ca="1" si="450"/>
        <v>345.87546615166076</v>
      </c>
      <c r="BB1298" s="83">
        <f t="shared" ca="1" si="451"/>
        <v>337.12453384833924</v>
      </c>
    </row>
    <row r="1299" spans="1:54" x14ac:dyDescent="0.25">
      <c r="A1299" s="58">
        <v>1297</v>
      </c>
      <c r="B1299" s="59">
        <f t="shared" si="440"/>
        <v>21.616666666666667</v>
      </c>
      <c r="C1299" s="58">
        <v>95.3</v>
      </c>
      <c r="D1299" s="58">
        <v>45.9</v>
      </c>
      <c r="F1299" s="117"/>
      <c r="G1299" s="117"/>
      <c r="H1299" s="112">
        <f t="shared" si="441"/>
        <v>0</v>
      </c>
      <c r="I1299" s="121"/>
      <c r="J1299" s="92">
        <f t="shared" si="442"/>
        <v>0</v>
      </c>
      <c r="L1299" s="94">
        <v>1297</v>
      </c>
      <c r="M1299" s="114">
        <f t="shared" ca="1" si="438"/>
        <v>1756.8219863097736</v>
      </c>
      <c r="N1299" s="115">
        <f t="shared" ca="1" si="453"/>
        <v>156.21618040824836</v>
      </c>
      <c r="P1299" s="102"/>
      <c r="Q1299" s="102"/>
      <c r="R1299" s="102"/>
      <c r="S1299" s="102"/>
      <c r="AC1299" s="83">
        <f t="shared" si="432"/>
        <v>0</v>
      </c>
      <c r="AD1299" s="83">
        <f t="shared" si="433"/>
        <v>0</v>
      </c>
      <c r="AF1299" s="83">
        <f t="shared" si="443"/>
        <v>0</v>
      </c>
      <c r="AG1299" s="83">
        <f t="shared" si="444"/>
        <v>0</v>
      </c>
      <c r="AQ1299" s="83">
        <f t="shared" ca="1" si="445"/>
        <v>-6.7999999999999829</v>
      </c>
      <c r="AR1299" s="83">
        <f t="shared" ca="1" si="446"/>
        <v>-137.06389506906461</v>
      </c>
      <c r="AS1299" s="83">
        <f t="shared" ca="1" si="439"/>
        <v>-136.1361049309354</v>
      </c>
      <c r="AT1299" s="83" cm="1">
        <f t="array" aca="1" ref="AT1299" ca="1">_xlfn.LET(_xlpm.rozsah, $F$3:$F$10001,_xlpm.podminka, (_xlpm.rozsah&gt;M1299)*(ISNUMBER(_xlpm.rozsah)),_xlpm.indexy, IF(_xlpm.podminka, ROW(_xlpm.rozsah)-MIN(ROW(_xlpm.rozsah))+1),_xlpm.prvni, MIN(_xlpm.indexy),_xlpm.finalni, IF(_xlpm.prvni=1, 2, _xlpm.prvni),INDEX(_xlpm.rozsah, _xlpm.finalni))</f>
        <v>1800</v>
      </c>
      <c r="AU1299" s="83" cm="1">
        <f t="array" aca="1" ref="AU1299" ca="1">INDEX($F$3:$F$10001,MATCH(AT1299,$F$3:$F$10004,0)-1)</f>
        <v>1700</v>
      </c>
      <c r="AV1299" s="83">
        <f t="shared" ca="1" si="434"/>
        <v>-133.20000000000002</v>
      </c>
      <c r="AW1299" s="83">
        <f t="shared" ca="1" si="435"/>
        <v>-140</v>
      </c>
      <c r="AX1299" s="83">
        <f t="shared" ca="1" si="447"/>
        <v>333</v>
      </c>
      <c r="AY1299" s="83">
        <f t="shared" ca="1" si="448"/>
        <v>350</v>
      </c>
      <c r="AZ1299" s="83">
        <f t="shared" ca="1" si="449"/>
        <v>-17</v>
      </c>
      <c r="BA1299" s="83">
        <f t="shared" ca="1" si="450"/>
        <v>340.34026232733851</v>
      </c>
      <c r="BB1299" s="83">
        <f t="shared" ca="1" si="451"/>
        <v>342.65973767266149</v>
      </c>
    </row>
    <row r="1300" spans="1:54" x14ac:dyDescent="0.25">
      <c r="A1300" s="58">
        <v>1298</v>
      </c>
      <c r="B1300" s="59">
        <f t="shared" si="440"/>
        <v>21.633333333333333</v>
      </c>
      <c r="C1300" s="58">
        <v>81</v>
      </c>
      <c r="D1300" s="58">
        <v>0</v>
      </c>
      <c r="F1300" s="117"/>
      <c r="G1300" s="117"/>
      <c r="H1300" s="112">
        <f t="shared" si="441"/>
        <v>0</v>
      </c>
      <c r="I1300" s="121"/>
      <c r="J1300" s="92">
        <f t="shared" si="442"/>
        <v>0</v>
      </c>
      <c r="L1300" s="94">
        <v>1298</v>
      </c>
      <c r="M1300" s="114">
        <f t="shared" ca="1" si="438"/>
        <v>1643.2589810188003</v>
      </c>
      <c r="N1300" s="115">
        <f t="shared" ca="1" si="453"/>
        <v>0</v>
      </c>
      <c r="P1300" s="102"/>
      <c r="Q1300" s="102"/>
      <c r="R1300" s="102"/>
      <c r="S1300" s="102"/>
      <c r="AC1300" s="83">
        <f t="shared" si="432"/>
        <v>0</v>
      </c>
      <c r="AD1300" s="83">
        <f t="shared" si="433"/>
        <v>0</v>
      </c>
      <c r="AF1300" s="83">
        <f t="shared" si="443"/>
        <v>0</v>
      </c>
      <c r="AG1300" s="83">
        <f t="shared" si="444"/>
        <v>0</v>
      </c>
      <c r="AQ1300" s="83">
        <f t="shared" ca="1" si="445"/>
        <v>-3.2000000000000171</v>
      </c>
      <c r="AR1300" s="83">
        <f t="shared" ca="1" si="446"/>
        <v>-141.38428739260161</v>
      </c>
      <c r="AS1300" s="83">
        <f t="shared" ca="1" si="439"/>
        <v>-141.81571260739841</v>
      </c>
      <c r="AT1300" s="83" cm="1">
        <f t="array" aca="1" ref="AT1300" ca="1">_xlfn.LET(_xlpm.rozsah, $F$3:$F$10001,_xlpm.podminka, (_xlpm.rozsah&gt;M1300)*(ISNUMBER(_xlpm.rozsah)),_xlpm.indexy, IF(_xlpm.podminka, ROW(_xlpm.rozsah)-MIN(ROW(_xlpm.rozsah))+1),_xlpm.prvni, MIN(_xlpm.indexy),_xlpm.finalni, IF(_xlpm.prvni=1, 2, _xlpm.prvni),INDEX(_xlpm.rozsah, _xlpm.finalni))</f>
        <v>1700</v>
      </c>
      <c r="AU1300" s="83" cm="1">
        <f t="array" aca="1" ref="AU1300" ca="1">INDEX($F$3:$F$10001,MATCH(AT1300,$F$3:$F$10004,0)-1)</f>
        <v>1600</v>
      </c>
      <c r="AV1300" s="83">
        <f t="shared" ca="1" si="434"/>
        <v>-140</v>
      </c>
      <c r="AW1300" s="83">
        <f t="shared" ca="1" si="435"/>
        <v>-143.20000000000002</v>
      </c>
      <c r="AX1300" s="83">
        <f t="shared" ca="1" si="447"/>
        <v>350</v>
      </c>
      <c r="AY1300" s="83">
        <f t="shared" ca="1" si="448"/>
        <v>358</v>
      </c>
      <c r="AZ1300" s="83">
        <f t="shared" ca="1" si="449"/>
        <v>-8</v>
      </c>
      <c r="BA1300" s="83">
        <f t="shared" ca="1" si="450"/>
        <v>354.53928151849595</v>
      </c>
      <c r="BB1300" s="83">
        <f t="shared" ca="1" si="451"/>
        <v>353.46071848150405</v>
      </c>
    </row>
    <row r="1301" spans="1:54" x14ac:dyDescent="0.25">
      <c r="A1301" s="58">
        <v>1299</v>
      </c>
      <c r="B1301" s="59">
        <f t="shared" si="440"/>
        <v>21.65</v>
      </c>
      <c r="C1301" s="58">
        <v>66.599999999999994</v>
      </c>
      <c r="D1301" s="58">
        <v>38.200000000000003</v>
      </c>
      <c r="F1301" s="117"/>
      <c r="G1301" s="117"/>
      <c r="H1301" s="112">
        <f t="shared" si="441"/>
        <v>0</v>
      </c>
      <c r="I1301" s="121"/>
      <c r="J1301" s="92">
        <f t="shared" si="442"/>
        <v>0</v>
      </c>
      <c r="L1301" s="94">
        <v>1299</v>
      </c>
      <c r="M1301" s="114">
        <f t="shared" ca="1" si="438"/>
        <v>1528.9018288376801</v>
      </c>
      <c r="N1301" s="115">
        <f ca="1">( IF(ISNUMBER(D1301), D1301,1)/100)*BB1301 - $T$23 + $T$21</f>
        <v>136.97680997231987</v>
      </c>
      <c r="P1301" s="102"/>
      <c r="Q1301" s="102"/>
      <c r="R1301" s="102"/>
      <c r="S1301" s="102"/>
      <c r="AC1301" s="83">
        <f t="shared" si="432"/>
        <v>0</v>
      </c>
      <c r="AD1301" s="83">
        <f t="shared" si="433"/>
        <v>0</v>
      </c>
      <c r="AF1301" s="83">
        <f t="shared" si="443"/>
        <v>0</v>
      </c>
      <c r="AG1301" s="83">
        <f t="shared" si="444"/>
        <v>0</v>
      </c>
      <c r="AQ1301" s="83">
        <f t="shared" ca="1" si="445"/>
        <v>-0.79999999999998295</v>
      </c>
      <c r="AR1301" s="83">
        <f t="shared" ca="1" si="446"/>
        <v>-143.43121463070145</v>
      </c>
      <c r="AS1301" s="83">
        <f t="shared" ca="1" si="439"/>
        <v>-143.76878536929857</v>
      </c>
      <c r="AT1301" s="83" cm="1">
        <f t="array" aca="1" ref="AT1301" ca="1">_xlfn.LET(_xlpm.rozsah, $F$3:$F$10001,_xlpm.podminka, (_xlpm.rozsah&gt;M1301)*(ISNUMBER(_xlpm.rozsah)),_xlpm.indexy, IF(_xlpm.podminka, ROW(_xlpm.rozsah)-MIN(ROW(_xlpm.rozsah))+1),_xlpm.prvni, MIN(_xlpm.indexy),_xlpm.finalni, IF(_xlpm.prvni=1, 2, _xlpm.prvni),INDEX(_xlpm.rozsah, _xlpm.finalni))</f>
        <v>1600</v>
      </c>
      <c r="AU1301" s="83" cm="1">
        <f t="array" aca="1" ref="AU1301" ca="1">INDEX($F$3:$F$10001,MATCH(AT1301,$F$3:$F$10004,0)-1)</f>
        <v>1500</v>
      </c>
      <c r="AV1301" s="83">
        <f t="shared" ca="1" si="434"/>
        <v>-143.20000000000002</v>
      </c>
      <c r="AW1301" s="83">
        <f t="shared" ca="1" si="435"/>
        <v>-144</v>
      </c>
      <c r="AX1301" s="83">
        <f t="shared" ca="1" si="447"/>
        <v>358</v>
      </c>
      <c r="AY1301" s="83">
        <f t="shared" ca="1" si="448"/>
        <v>360</v>
      </c>
      <c r="AZ1301" s="83">
        <f t="shared" ca="1" si="449"/>
        <v>-2</v>
      </c>
      <c r="BA1301" s="83">
        <f t="shared" ca="1" si="450"/>
        <v>359.42196342324638</v>
      </c>
      <c r="BB1301" s="83">
        <f t="shared" ca="1" si="451"/>
        <v>358.57803657675362</v>
      </c>
    </row>
    <row r="1302" spans="1:54" x14ac:dyDescent="0.25">
      <c r="A1302" s="58">
        <v>1300</v>
      </c>
      <c r="B1302" s="59">
        <f t="shared" si="440"/>
        <v>21.666666666666668</v>
      </c>
      <c r="C1302" s="58">
        <v>67.900000000000006</v>
      </c>
      <c r="D1302" s="58">
        <v>75.5</v>
      </c>
      <c r="F1302" s="117"/>
      <c r="G1302" s="117"/>
      <c r="H1302" s="112">
        <f t="shared" si="441"/>
        <v>0</v>
      </c>
      <c r="I1302" s="121"/>
      <c r="J1302" s="92">
        <f t="shared" si="442"/>
        <v>0</v>
      </c>
      <c r="L1302" s="94">
        <v>1300</v>
      </c>
      <c r="M1302" s="114">
        <f t="shared" ca="1" si="438"/>
        <v>1539.2257384095869</v>
      </c>
      <c r="N1302" s="115">
        <f ca="1">( IF(ISNUMBER(D1302), D1302,1)/100)*BB1302 - $T$23 + $T$21</f>
        <v>270.88230864998479</v>
      </c>
      <c r="P1302" s="102"/>
      <c r="Q1302" s="102"/>
      <c r="R1302" s="102"/>
      <c r="S1302" s="102"/>
      <c r="AC1302" s="83">
        <f t="shared" si="432"/>
        <v>0</v>
      </c>
      <c r="AD1302" s="83">
        <f t="shared" si="433"/>
        <v>0</v>
      </c>
      <c r="AF1302" s="83">
        <f t="shared" si="443"/>
        <v>0</v>
      </c>
      <c r="AG1302" s="83">
        <f t="shared" si="444"/>
        <v>0</v>
      </c>
      <c r="AQ1302" s="83">
        <f t="shared" ca="1" si="445"/>
        <v>-0.79999999999998295</v>
      </c>
      <c r="AR1302" s="83">
        <f t="shared" ca="1" si="446"/>
        <v>-143.51380590727672</v>
      </c>
      <c r="AS1302" s="83">
        <f t="shared" ca="1" si="439"/>
        <v>-143.6861940927233</v>
      </c>
      <c r="AT1302" s="83" cm="1">
        <f t="array" aca="1" ref="AT1302" ca="1">_xlfn.LET(_xlpm.rozsah, $F$3:$F$10001,_xlpm.podminka, (_xlpm.rozsah&gt;M1302)*(ISNUMBER(_xlpm.rozsah)),_xlpm.indexy, IF(_xlpm.podminka, ROW(_xlpm.rozsah)-MIN(ROW(_xlpm.rozsah))+1),_xlpm.prvni, MIN(_xlpm.indexy),_xlpm.finalni, IF(_xlpm.prvni=1, 2, _xlpm.prvni),INDEX(_xlpm.rozsah, _xlpm.finalni))</f>
        <v>1600</v>
      </c>
      <c r="AU1302" s="83" cm="1">
        <f t="array" aca="1" ref="AU1302" ca="1">INDEX($F$3:$F$10001,MATCH(AT1302,$F$3:$F$10004,0)-1)</f>
        <v>1500</v>
      </c>
      <c r="AV1302" s="83">
        <f t="shared" ca="1" si="434"/>
        <v>-143.20000000000002</v>
      </c>
      <c r="AW1302" s="83">
        <f t="shared" ca="1" si="435"/>
        <v>-144</v>
      </c>
      <c r="AX1302" s="83">
        <f t="shared" ca="1" si="447"/>
        <v>358</v>
      </c>
      <c r="AY1302" s="83">
        <f t="shared" ca="1" si="448"/>
        <v>360</v>
      </c>
      <c r="AZ1302" s="83">
        <f t="shared" ca="1" si="449"/>
        <v>-2</v>
      </c>
      <c r="BA1302" s="83">
        <f t="shared" ca="1" si="450"/>
        <v>359.21548523180826</v>
      </c>
      <c r="BB1302" s="83">
        <f t="shared" ca="1" si="451"/>
        <v>358.78451476819174</v>
      </c>
    </row>
    <row r="1303" spans="1:54" x14ac:dyDescent="0.25">
      <c r="A1303" s="58">
        <v>1301</v>
      </c>
      <c r="B1303" s="59">
        <f t="shared" si="440"/>
        <v>21.683333333333334</v>
      </c>
      <c r="C1303" s="58">
        <v>68.400000000000006</v>
      </c>
      <c r="D1303" s="58">
        <v>80.5</v>
      </c>
      <c r="F1303" s="117"/>
      <c r="G1303" s="117"/>
      <c r="H1303" s="112">
        <f t="shared" si="441"/>
        <v>0</v>
      </c>
      <c r="I1303" s="121"/>
      <c r="J1303" s="92">
        <f t="shared" si="442"/>
        <v>0</v>
      </c>
      <c r="L1303" s="94">
        <v>1301</v>
      </c>
      <c r="M1303" s="114">
        <f t="shared" ca="1" si="438"/>
        <v>1543.1964728603202</v>
      </c>
      <c r="N1303" s="115">
        <f ca="1">( IF(ISNUMBER(D1303), D1303,1)/100)*BB1303 - $T$23 + $T$21</f>
        <v>288.88546321305114</v>
      </c>
      <c r="P1303" s="102"/>
      <c r="Q1303" s="102"/>
      <c r="R1303" s="102"/>
      <c r="S1303" s="102"/>
      <c r="AC1303" s="83">
        <f t="shared" si="432"/>
        <v>0</v>
      </c>
      <c r="AD1303" s="83">
        <f t="shared" si="433"/>
        <v>0</v>
      </c>
      <c r="AF1303" s="83">
        <f t="shared" si="443"/>
        <v>0</v>
      </c>
      <c r="AG1303" s="83">
        <f t="shared" si="444"/>
        <v>0</v>
      </c>
      <c r="AQ1303" s="83">
        <f t="shared" ca="1" si="445"/>
        <v>-0.79999999999998295</v>
      </c>
      <c r="AR1303" s="83">
        <f t="shared" ca="1" si="446"/>
        <v>-143.54557178288258</v>
      </c>
      <c r="AS1303" s="83">
        <f t="shared" ca="1" si="439"/>
        <v>-143.65442821711744</v>
      </c>
      <c r="AT1303" s="83" cm="1">
        <f t="array" aca="1" ref="AT1303" ca="1">_xlfn.LET(_xlpm.rozsah, $F$3:$F$10001,_xlpm.podminka, (_xlpm.rozsah&gt;M1303)*(ISNUMBER(_xlpm.rozsah)),_xlpm.indexy, IF(_xlpm.podminka, ROW(_xlpm.rozsah)-MIN(ROW(_xlpm.rozsah))+1),_xlpm.prvni, MIN(_xlpm.indexy),_xlpm.finalni, IF(_xlpm.prvni=1, 2, _xlpm.prvni),INDEX(_xlpm.rozsah, _xlpm.finalni))</f>
        <v>1600</v>
      </c>
      <c r="AU1303" s="83" cm="1">
        <f t="array" aca="1" ref="AU1303" ca="1">INDEX($F$3:$F$10001,MATCH(AT1303,$F$3:$F$10004,0)-1)</f>
        <v>1500</v>
      </c>
      <c r="AV1303" s="83">
        <f t="shared" ca="1" si="434"/>
        <v>-143.20000000000002</v>
      </c>
      <c r="AW1303" s="83">
        <f t="shared" ca="1" si="435"/>
        <v>-144</v>
      </c>
      <c r="AX1303" s="83">
        <f t="shared" ca="1" si="447"/>
        <v>358</v>
      </c>
      <c r="AY1303" s="83">
        <f t="shared" ca="1" si="448"/>
        <v>360</v>
      </c>
      <c r="AZ1303" s="83">
        <f t="shared" ca="1" si="449"/>
        <v>-2</v>
      </c>
      <c r="BA1303" s="83">
        <f t="shared" ca="1" si="450"/>
        <v>359.13607054279362</v>
      </c>
      <c r="BB1303" s="83">
        <f t="shared" ca="1" si="451"/>
        <v>358.86392945720638</v>
      </c>
    </row>
    <row r="1304" spans="1:54" x14ac:dyDescent="0.25">
      <c r="A1304" s="58">
        <v>1302</v>
      </c>
      <c r="B1304" s="59">
        <f t="shared" si="440"/>
        <v>21.7</v>
      </c>
      <c r="C1304" s="58">
        <v>69</v>
      </c>
      <c r="D1304" s="58">
        <v>85.5</v>
      </c>
      <c r="F1304" s="117"/>
      <c r="G1304" s="117"/>
      <c r="H1304" s="112">
        <f t="shared" si="441"/>
        <v>0</v>
      </c>
      <c r="I1304" s="121"/>
      <c r="J1304" s="92">
        <f t="shared" si="442"/>
        <v>0</v>
      </c>
      <c r="L1304" s="94">
        <v>1302</v>
      </c>
      <c r="M1304" s="114">
        <f t="shared" ca="1" si="438"/>
        <v>1547.9613542012003</v>
      </c>
      <c r="N1304" s="115">
        <f ca="1">( IF(ISNUMBER(D1304), D1304,1)/100)*BB1304 - $T$23 + $T$21</f>
        <v>306.9101391568405</v>
      </c>
      <c r="P1304" s="102"/>
      <c r="Q1304" s="102"/>
      <c r="R1304" s="102"/>
      <c r="S1304" s="102"/>
      <c r="AC1304" s="83">
        <f t="shared" si="432"/>
        <v>0</v>
      </c>
      <c r="AD1304" s="83">
        <f t="shared" si="433"/>
        <v>0</v>
      </c>
      <c r="AF1304" s="83">
        <f t="shared" si="443"/>
        <v>0</v>
      </c>
      <c r="AG1304" s="83">
        <f t="shared" si="444"/>
        <v>0</v>
      </c>
      <c r="AQ1304" s="83">
        <f t="shared" ca="1" si="445"/>
        <v>-0.79999999999998295</v>
      </c>
      <c r="AR1304" s="83">
        <f t="shared" ca="1" si="446"/>
        <v>-143.58369083360961</v>
      </c>
      <c r="AS1304" s="83">
        <f t="shared" ca="1" si="439"/>
        <v>-143.61630916639041</v>
      </c>
      <c r="AT1304" s="83" cm="1">
        <f t="array" aca="1" ref="AT1304" ca="1">_xlfn.LET(_xlpm.rozsah, $F$3:$F$10001,_xlpm.podminka, (_xlpm.rozsah&gt;M1304)*(ISNUMBER(_xlpm.rozsah)),_xlpm.indexy, IF(_xlpm.podminka, ROW(_xlpm.rozsah)-MIN(ROW(_xlpm.rozsah))+1),_xlpm.prvni, MIN(_xlpm.indexy),_xlpm.finalni, IF(_xlpm.prvni=1, 2, _xlpm.prvni),INDEX(_xlpm.rozsah, _xlpm.finalni))</f>
        <v>1600</v>
      </c>
      <c r="AU1304" s="83" cm="1">
        <f t="array" aca="1" ref="AU1304" ca="1">INDEX($F$3:$F$10001,MATCH(AT1304,$F$3:$F$10004,0)-1)</f>
        <v>1500</v>
      </c>
      <c r="AV1304" s="83">
        <f t="shared" ca="1" si="434"/>
        <v>-143.20000000000002</v>
      </c>
      <c r="AW1304" s="83">
        <f t="shared" ca="1" si="435"/>
        <v>-144</v>
      </c>
      <c r="AX1304" s="83">
        <f t="shared" ca="1" si="447"/>
        <v>358</v>
      </c>
      <c r="AY1304" s="83">
        <f t="shared" ca="1" si="448"/>
        <v>360</v>
      </c>
      <c r="AZ1304" s="83">
        <f t="shared" ca="1" si="449"/>
        <v>-2</v>
      </c>
      <c r="BA1304" s="83">
        <f t="shared" ca="1" si="450"/>
        <v>359.04077291597599</v>
      </c>
      <c r="BB1304" s="83">
        <f t="shared" ca="1" si="451"/>
        <v>358.95922708402401</v>
      </c>
    </row>
    <row r="1305" spans="1:54" x14ac:dyDescent="0.25">
      <c r="A1305" s="58">
        <v>1303</v>
      </c>
      <c r="B1305" s="59">
        <f t="shared" si="440"/>
        <v>21.716666666666665</v>
      </c>
      <c r="C1305" s="58">
        <v>70</v>
      </c>
      <c r="D1305" s="58">
        <v>85.2</v>
      </c>
      <c r="F1305" s="117"/>
      <c r="G1305" s="117"/>
      <c r="H1305" s="112">
        <f t="shared" si="441"/>
        <v>0</v>
      </c>
      <c r="I1305" s="121"/>
      <c r="J1305" s="92">
        <f t="shared" si="442"/>
        <v>0</v>
      </c>
      <c r="L1305" s="94">
        <v>1303</v>
      </c>
      <c r="M1305" s="114">
        <f t="shared" ca="1" si="438"/>
        <v>1555.9028231026668</v>
      </c>
      <c r="N1305" s="115">
        <f ca="1">( IF(ISNUMBER(D1305), D1305,1)/100)*BB1305 - $T$23 + $T$21</f>
        <v>305.96858410566944</v>
      </c>
      <c r="P1305" s="102"/>
      <c r="Q1305" s="102"/>
      <c r="R1305" s="102"/>
      <c r="S1305" s="102"/>
      <c r="AC1305" s="83">
        <f t="shared" ref="AC1305:AC1368" si="454">AG1305</f>
        <v>0</v>
      </c>
      <c r="AD1305" s="83">
        <f t="shared" si="433"/>
        <v>0</v>
      </c>
      <c r="AF1305" s="83">
        <f t="shared" si="443"/>
        <v>0</v>
      </c>
      <c r="AG1305" s="83">
        <f t="shared" si="444"/>
        <v>0</v>
      </c>
      <c r="AQ1305" s="83">
        <f t="shared" ca="1" si="445"/>
        <v>-0.79999999999998295</v>
      </c>
      <c r="AR1305" s="83">
        <f t="shared" ca="1" si="446"/>
        <v>-143.64722258482135</v>
      </c>
      <c r="AS1305" s="83">
        <f t="shared" ca="1" si="439"/>
        <v>-143.55277741517867</v>
      </c>
      <c r="AT1305" s="83" cm="1">
        <f t="array" aca="1" ref="AT1305" ca="1">_xlfn.LET(_xlpm.rozsah, $F$3:$F$10001,_xlpm.podminka, (_xlpm.rozsah&gt;M1305)*(ISNUMBER(_xlpm.rozsah)),_xlpm.indexy, IF(_xlpm.podminka, ROW(_xlpm.rozsah)-MIN(ROW(_xlpm.rozsah))+1),_xlpm.prvni, MIN(_xlpm.indexy),_xlpm.finalni, IF(_xlpm.prvni=1, 2, _xlpm.prvni),INDEX(_xlpm.rozsah, _xlpm.finalni))</f>
        <v>1600</v>
      </c>
      <c r="AU1305" s="83" cm="1">
        <f t="array" aca="1" ref="AU1305" ca="1">INDEX($F$3:$F$10001,MATCH(AT1305,$F$3:$F$10004,0)-1)</f>
        <v>1500</v>
      </c>
      <c r="AV1305" s="83">
        <f t="shared" ca="1" si="434"/>
        <v>-143.20000000000002</v>
      </c>
      <c r="AW1305" s="83">
        <f t="shared" ca="1" si="435"/>
        <v>-144</v>
      </c>
      <c r="AX1305" s="83">
        <f t="shared" ca="1" si="447"/>
        <v>358</v>
      </c>
      <c r="AY1305" s="83">
        <f t="shared" ca="1" si="448"/>
        <v>360</v>
      </c>
      <c r="AZ1305" s="83">
        <f t="shared" ca="1" si="449"/>
        <v>-2</v>
      </c>
      <c r="BA1305" s="83">
        <f t="shared" ca="1" si="450"/>
        <v>358.88194353794665</v>
      </c>
      <c r="BB1305" s="83">
        <f t="shared" ca="1" si="451"/>
        <v>359.11805646205335</v>
      </c>
    </row>
    <row r="1306" spans="1:54" x14ac:dyDescent="0.25">
      <c r="A1306" s="58">
        <v>1304</v>
      </c>
      <c r="B1306" s="59">
        <f t="shared" si="440"/>
        <v>21.733333333333334</v>
      </c>
      <c r="C1306" s="58">
        <v>71.599999999999994</v>
      </c>
      <c r="D1306" s="58">
        <v>85.9</v>
      </c>
      <c r="F1306" s="117"/>
      <c r="G1306" s="117"/>
      <c r="H1306" s="112">
        <f t="shared" si="441"/>
        <v>0</v>
      </c>
      <c r="I1306" s="121"/>
      <c r="J1306" s="92">
        <f t="shared" si="442"/>
        <v>0</v>
      </c>
      <c r="L1306" s="94">
        <v>1304</v>
      </c>
      <c r="M1306" s="114">
        <f t="shared" ca="1" si="438"/>
        <v>1568.6091733450135</v>
      </c>
      <c r="N1306" s="115">
        <f ca="1">( IF(ISNUMBER(D1306), D1306,1)/100)*BA1306 - $T$23 + $T$21</f>
        <v>308.06129440193274</v>
      </c>
      <c r="P1306" s="102"/>
      <c r="Q1306" s="102"/>
      <c r="R1306" s="102"/>
      <c r="S1306" s="102"/>
      <c r="AC1306" s="83">
        <f t="shared" si="454"/>
        <v>0</v>
      </c>
      <c r="AD1306" s="83">
        <f t="shared" ref="AD1306:AD1369" si="455">AD1305+AC1306</f>
        <v>0</v>
      </c>
      <c r="AF1306" s="83">
        <f t="shared" si="443"/>
        <v>0</v>
      </c>
      <c r="AG1306" s="83">
        <f t="shared" si="444"/>
        <v>0</v>
      </c>
      <c r="AQ1306" s="83">
        <f t="shared" ca="1" si="445"/>
        <v>-0.79999999999998295</v>
      </c>
      <c r="AR1306" s="83">
        <f t="shared" ca="1" si="446"/>
        <v>-143.74887338676012</v>
      </c>
      <c r="AS1306" s="83">
        <f t="shared" ca="1" si="439"/>
        <v>-143.45112661323989</v>
      </c>
      <c r="AT1306" s="83" cm="1">
        <f t="array" aca="1" ref="AT1306" ca="1">_xlfn.LET(_xlpm.rozsah, $F$3:$F$10001,_xlpm.podminka, (_xlpm.rozsah&gt;M1306)*(ISNUMBER(_xlpm.rozsah)),_xlpm.indexy, IF(_xlpm.podminka, ROW(_xlpm.rozsah)-MIN(ROW(_xlpm.rozsah))+1),_xlpm.prvni, MIN(_xlpm.indexy),_xlpm.finalni, IF(_xlpm.prvni=1, 2, _xlpm.prvni),INDEX(_xlpm.rozsah, _xlpm.finalni))</f>
        <v>1600</v>
      </c>
      <c r="AU1306" s="83" cm="1">
        <f t="array" aca="1" ref="AU1306" ca="1">INDEX($F$3:$F$10001,MATCH(AT1306,$F$3:$F$10004,0)-1)</f>
        <v>1500</v>
      </c>
      <c r="AV1306" s="83">
        <f t="shared" ca="1" si="434"/>
        <v>-143.20000000000002</v>
      </c>
      <c r="AW1306" s="83">
        <f t="shared" ca="1" si="435"/>
        <v>-144</v>
      </c>
      <c r="AX1306" s="83">
        <f t="shared" ca="1" si="447"/>
        <v>358</v>
      </c>
      <c r="AY1306" s="83">
        <f t="shared" ca="1" si="448"/>
        <v>360</v>
      </c>
      <c r="AZ1306" s="83">
        <f t="shared" ca="1" si="449"/>
        <v>-2</v>
      </c>
      <c r="BA1306" s="83">
        <f t="shared" ca="1" si="450"/>
        <v>358.62781653309975</v>
      </c>
      <c r="BB1306" s="83">
        <f t="shared" ca="1" si="451"/>
        <v>359.37218346690025</v>
      </c>
    </row>
    <row r="1307" spans="1:54" x14ac:dyDescent="0.25">
      <c r="A1307" s="58">
        <v>1305</v>
      </c>
      <c r="B1307" s="59">
        <f t="shared" si="440"/>
        <v>21.75</v>
      </c>
      <c r="C1307" s="58">
        <v>73.3</v>
      </c>
      <c r="D1307" s="58">
        <v>86.2</v>
      </c>
      <c r="F1307" s="117"/>
      <c r="G1307" s="117"/>
      <c r="H1307" s="112">
        <f t="shared" si="441"/>
        <v>0</v>
      </c>
      <c r="I1307" s="121"/>
      <c r="J1307" s="92">
        <f t="shared" si="442"/>
        <v>0</v>
      </c>
      <c r="L1307" s="94">
        <v>1305</v>
      </c>
      <c r="M1307" s="114">
        <f t="shared" ca="1" si="438"/>
        <v>1582.1096704775068</v>
      </c>
      <c r="N1307" s="115">
        <f ca="1">( IF(ISNUMBER(D1307), D1307,1)/100)*BA1307 - $T$23 + $T$21</f>
        <v>308.90442928096775</v>
      </c>
      <c r="P1307" s="102"/>
      <c r="Q1307" s="102"/>
      <c r="R1307" s="102"/>
      <c r="S1307" s="102"/>
      <c r="AC1307" s="83">
        <f t="shared" si="454"/>
        <v>0</v>
      </c>
      <c r="AD1307" s="83">
        <f t="shared" si="455"/>
        <v>0</v>
      </c>
      <c r="AF1307" s="83">
        <f t="shared" si="443"/>
        <v>0</v>
      </c>
      <c r="AG1307" s="83">
        <f t="shared" si="444"/>
        <v>0</v>
      </c>
      <c r="AQ1307" s="83">
        <f t="shared" ca="1" si="445"/>
        <v>-0.79999999999998295</v>
      </c>
      <c r="AR1307" s="83">
        <f t="shared" ca="1" si="446"/>
        <v>-143.85687736382005</v>
      </c>
      <c r="AS1307" s="83">
        <f t="shared" ca="1" si="439"/>
        <v>-143.34312263617997</v>
      </c>
      <c r="AT1307" s="83" cm="1">
        <f t="array" aca="1" ref="AT1307" ca="1">_xlfn.LET(_xlpm.rozsah, $F$3:$F$10001,_xlpm.podminka, (_xlpm.rozsah&gt;M1307)*(ISNUMBER(_xlpm.rozsah)),_xlpm.indexy, IF(_xlpm.podminka, ROW(_xlpm.rozsah)-MIN(ROW(_xlpm.rozsah))+1),_xlpm.prvni, MIN(_xlpm.indexy),_xlpm.finalni, IF(_xlpm.prvni=1, 2, _xlpm.prvni),INDEX(_xlpm.rozsah, _xlpm.finalni))</f>
        <v>1600</v>
      </c>
      <c r="AU1307" s="83" cm="1">
        <f t="array" aca="1" ref="AU1307" ca="1">INDEX($F$3:$F$10001,MATCH(AT1307,$F$3:$F$10004,0)-1)</f>
        <v>1500</v>
      </c>
      <c r="AV1307" s="83">
        <f t="shared" ca="1" si="434"/>
        <v>-143.20000000000002</v>
      </c>
      <c r="AW1307" s="83">
        <f t="shared" ca="1" si="435"/>
        <v>-144</v>
      </c>
      <c r="AX1307" s="83">
        <f t="shared" ca="1" si="447"/>
        <v>358</v>
      </c>
      <c r="AY1307" s="83">
        <f t="shared" ca="1" si="448"/>
        <v>360</v>
      </c>
      <c r="AZ1307" s="83">
        <f t="shared" ca="1" si="449"/>
        <v>-2</v>
      </c>
      <c r="BA1307" s="83">
        <f t="shared" ca="1" si="450"/>
        <v>358.35780659044985</v>
      </c>
      <c r="BB1307" s="83">
        <f t="shared" ca="1" si="451"/>
        <v>359.64219340955015</v>
      </c>
    </row>
    <row r="1308" spans="1:54" x14ac:dyDescent="0.25">
      <c r="A1308" s="58">
        <v>1306</v>
      </c>
      <c r="B1308" s="59">
        <f t="shared" si="440"/>
        <v>21.766666666666666</v>
      </c>
      <c r="C1308" s="58">
        <v>74.8</v>
      </c>
      <c r="D1308" s="58">
        <v>86.5</v>
      </c>
      <c r="F1308" s="117"/>
      <c r="G1308" s="117"/>
      <c r="H1308" s="112">
        <f t="shared" si="441"/>
        <v>0</v>
      </c>
      <c r="I1308" s="121"/>
      <c r="J1308" s="92">
        <f t="shared" si="442"/>
        <v>0</v>
      </c>
      <c r="L1308" s="94">
        <v>1306</v>
      </c>
      <c r="M1308" s="114">
        <f t="shared" ca="1" si="438"/>
        <v>1594.0218738297069</v>
      </c>
      <c r="N1308" s="115">
        <f ca="1">( IF(ISNUMBER(D1308), D1308,1)/100)*BA1308 - $T$23 + $T$21</f>
        <v>309.7734215827461</v>
      </c>
      <c r="P1308" s="102"/>
      <c r="Q1308" s="102"/>
      <c r="R1308" s="102"/>
      <c r="S1308" s="102"/>
      <c r="AC1308" s="83">
        <f t="shared" si="454"/>
        <v>0</v>
      </c>
      <c r="AD1308" s="83">
        <f t="shared" si="455"/>
        <v>0</v>
      </c>
      <c r="AF1308" s="83">
        <f t="shared" si="443"/>
        <v>0</v>
      </c>
      <c r="AG1308" s="83">
        <f t="shared" si="444"/>
        <v>0</v>
      </c>
      <c r="AQ1308" s="83">
        <f t="shared" ca="1" si="445"/>
        <v>-0.79999999999998295</v>
      </c>
      <c r="AR1308" s="83">
        <f t="shared" ca="1" si="446"/>
        <v>-143.95217499063764</v>
      </c>
      <c r="AS1308" s="83">
        <f t="shared" ca="1" si="439"/>
        <v>-143.24782500936237</v>
      </c>
      <c r="AT1308" s="83" cm="1">
        <f t="array" aca="1" ref="AT1308" ca="1">_xlfn.LET(_xlpm.rozsah, $F$3:$F$10001,_xlpm.podminka, (_xlpm.rozsah&gt;M1308)*(ISNUMBER(_xlpm.rozsah)),_xlpm.indexy, IF(_xlpm.podminka, ROW(_xlpm.rozsah)-MIN(ROW(_xlpm.rozsah))+1),_xlpm.prvni, MIN(_xlpm.indexy),_xlpm.finalni, IF(_xlpm.prvni=1, 2, _xlpm.prvni),INDEX(_xlpm.rozsah, _xlpm.finalni))</f>
        <v>1600</v>
      </c>
      <c r="AU1308" s="83" cm="1">
        <f t="array" aca="1" ref="AU1308" ca="1">INDEX($F$3:$F$10001,MATCH(AT1308,$F$3:$F$10004,0)-1)</f>
        <v>1500</v>
      </c>
      <c r="AV1308" s="83">
        <f t="shared" ca="1" si="434"/>
        <v>-143.20000000000002</v>
      </c>
      <c r="AW1308" s="83">
        <f t="shared" ca="1" si="435"/>
        <v>-144</v>
      </c>
      <c r="AX1308" s="83">
        <f t="shared" ca="1" si="447"/>
        <v>358</v>
      </c>
      <c r="AY1308" s="83">
        <f t="shared" ca="1" si="448"/>
        <v>360</v>
      </c>
      <c r="AZ1308" s="83">
        <f t="shared" ca="1" si="449"/>
        <v>-2</v>
      </c>
      <c r="BA1308" s="83">
        <f t="shared" ca="1" si="450"/>
        <v>358.11956252340588</v>
      </c>
      <c r="BB1308" s="83">
        <f t="shared" ca="1" si="451"/>
        <v>359.88043747659412</v>
      </c>
    </row>
    <row r="1309" spans="1:54" x14ac:dyDescent="0.25">
      <c r="A1309" s="58">
        <v>1307</v>
      </c>
      <c r="B1309" s="59">
        <f t="shared" si="440"/>
        <v>21.783333333333335</v>
      </c>
      <c r="C1309" s="58">
        <v>76.3</v>
      </c>
      <c r="D1309" s="58">
        <v>42.9</v>
      </c>
      <c r="F1309" s="117"/>
      <c r="G1309" s="117"/>
      <c r="H1309" s="112">
        <f t="shared" si="441"/>
        <v>0</v>
      </c>
      <c r="I1309" s="121"/>
      <c r="J1309" s="92">
        <f t="shared" si="442"/>
        <v>0</v>
      </c>
      <c r="L1309" s="94">
        <v>1307</v>
      </c>
      <c r="M1309" s="114">
        <f t="shared" ca="1" si="438"/>
        <v>1605.934077181907</v>
      </c>
      <c r="N1309" s="115">
        <f ca="1">( IF(ISNUMBER(D1309), D1309,1)/100)*BA1309 - $T$23 + $T$21</f>
        <v>153.37834247111695</v>
      </c>
      <c r="P1309" s="102"/>
      <c r="Q1309" s="102"/>
      <c r="R1309" s="102"/>
      <c r="S1309" s="102"/>
      <c r="AC1309" s="83">
        <f t="shared" si="454"/>
        <v>0</v>
      </c>
      <c r="AD1309" s="83">
        <f t="shared" si="455"/>
        <v>0</v>
      </c>
      <c r="AF1309" s="83">
        <f t="shared" si="443"/>
        <v>0</v>
      </c>
      <c r="AG1309" s="83">
        <f t="shared" si="444"/>
        <v>0</v>
      </c>
      <c r="AQ1309" s="83">
        <f t="shared" ca="1" si="445"/>
        <v>-3.2000000000000171</v>
      </c>
      <c r="AR1309" s="83">
        <f t="shared" ca="1" si="446"/>
        <v>-140.18989046982102</v>
      </c>
      <c r="AS1309" s="83">
        <f t="shared" ca="1" si="439"/>
        <v>-143.01010953017899</v>
      </c>
      <c r="AT1309" s="83" cm="1">
        <f t="array" aca="1" ref="AT1309" ca="1">_xlfn.LET(_xlpm.rozsah, $F$3:$F$10001,_xlpm.podminka, (_xlpm.rozsah&gt;M1309)*(ISNUMBER(_xlpm.rozsah)),_xlpm.indexy, IF(_xlpm.podminka, ROW(_xlpm.rozsah)-MIN(ROW(_xlpm.rozsah))+1),_xlpm.prvni, MIN(_xlpm.indexy),_xlpm.finalni, IF(_xlpm.prvni=1, 2, _xlpm.prvni),INDEX(_xlpm.rozsah, _xlpm.finalni))</f>
        <v>1700</v>
      </c>
      <c r="AU1309" s="83" cm="1">
        <f t="array" aca="1" ref="AU1309" ca="1">INDEX($F$3:$F$10001,MATCH(AT1309,$F$3:$F$10004,0)-1)</f>
        <v>1600</v>
      </c>
      <c r="AV1309" s="83">
        <f t="shared" ca="1" si="434"/>
        <v>-140</v>
      </c>
      <c r="AW1309" s="83">
        <f t="shared" ca="1" si="435"/>
        <v>-143.20000000000002</v>
      </c>
      <c r="AX1309" s="83">
        <f t="shared" ca="1" si="447"/>
        <v>350</v>
      </c>
      <c r="AY1309" s="83">
        <f t="shared" ca="1" si="448"/>
        <v>358</v>
      </c>
      <c r="AZ1309" s="83">
        <f t="shared" ca="1" si="449"/>
        <v>-8</v>
      </c>
      <c r="BA1309" s="83">
        <f t="shared" ca="1" si="450"/>
        <v>357.52527382544741</v>
      </c>
      <c r="BB1309" s="83">
        <f t="shared" ca="1" si="451"/>
        <v>350.47472617455259</v>
      </c>
    </row>
    <row r="1310" spans="1:54" x14ac:dyDescent="0.25">
      <c r="A1310" s="58">
        <v>1308</v>
      </c>
      <c r="B1310" s="59">
        <f t="shared" si="440"/>
        <v>21.8</v>
      </c>
      <c r="C1310" s="58">
        <v>63.3</v>
      </c>
      <c r="D1310" s="58">
        <v>0</v>
      </c>
      <c r="F1310" s="117"/>
      <c r="G1310" s="117"/>
      <c r="H1310" s="112">
        <f t="shared" si="441"/>
        <v>0</v>
      </c>
      <c r="I1310" s="121"/>
      <c r="J1310" s="92">
        <f t="shared" si="442"/>
        <v>0</v>
      </c>
      <c r="L1310" s="94">
        <v>1308</v>
      </c>
      <c r="M1310" s="114">
        <f t="shared" ca="1" si="438"/>
        <v>1502.6949814628401</v>
      </c>
      <c r="N1310" s="115">
        <f t="shared" ref="N1310:N1336" ca="1" si="456">( IF(ISNUMBER(D1310), D1310,1)/100)*BB1310 - $T$23 + $T$21</f>
        <v>0</v>
      </c>
      <c r="P1310" s="102"/>
      <c r="Q1310" s="102"/>
      <c r="R1310" s="102"/>
      <c r="S1310" s="102"/>
      <c r="AC1310" s="83">
        <f t="shared" si="454"/>
        <v>0</v>
      </c>
      <c r="AD1310" s="83">
        <f t="shared" si="455"/>
        <v>0</v>
      </c>
      <c r="AF1310" s="83">
        <f t="shared" si="443"/>
        <v>0</v>
      </c>
      <c r="AG1310" s="83">
        <f t="shared" si="444"/>
        <v>0</v>
      </c>
      <c r="AQ1310" s="83">
        <f t="shared" ca="1" si="445"/>
        <v>-0.79999999999998295</v>
      </c>
      <c r="AR1310" s="83">
        <f t="shared" ca="1" si="446"/>
        <v>-143.22155985170275</v>
      </c>
      <c r="AS1310" s="83">
        <f t="shared" ca="1" si="439"/>
        <v>-143.97844014829727</v>
      </c>
      <c r="AT1310" s="83" cm="1">
        <f t="array" aca="1" ref="AT1310" ca="1">_xlfn.LET(_xlpm.rozsah, $F$3:$F$10001,_xlpm.podminka, (_xlpm.rozsah&gt;M1310)*(ISNUMBER(_xlpm.rozsah)),_xlpm.indexy, IF(_xlpm.podminka, ROW(_xlpm.rozsah)-MIN(ROW(_xlpm.rozsah))+1),_xlpm.prvni, MIN(_xlpm.indexy),_xlpm.finalni, IF(_xlpm.prvni=1, 2, _xlpm.prvni),INDEX(_xlpm.rozsah, _xlpm.finalni))</f>
        <v>1600</v>
      </c>
      <c r="AU1310" s="83" cm="1">
        <f t="array" aca="1" ref="AU1310" ca="1">INDEX($F$3:$F$10001,MATCH(AT1310,$F$3:$F$10004,0)-1)</f>
        <v>1500</v>
      </c>
      <c r="AV1310" s="83">
        <f t="shared" ref="AV1310:AV1373" ca="1" si="457">INDEX($J$2:$J$10001,MATCH(AT1310,$F$2:$F$10001,0))</f>
        <v>-143.20000000000002</v>
      </c>
      <c r="AW1310" s="83">
        <f t="shared" ref="AW1310:AW1373" ca="1" si="458">INDEX($J$2:$J$10001,MATCH(AU1310,$F$2:$F$10001,0))</f>
        <v>-144</v>
      </c>
      <c r="AX1310" s="83">
        <f t="shared" ca="1" si="447"/>
        <v>358</v>
      </c>
      <c r="AY1310" s="83">
        <f t="shared" ca="1" si="448"/>
        <v>360</v>
      </c>
      <c r="AZ1310" s="83">
        <f t="shared" ca="1" si="449"/>
        <v>-2</v>
      </c>
      <c r="BA1310" s="83">
        <f t="shared" ca="1" si="450"/>
        <v>359.94610037074318</v>
      </c>
      <c r="BB1310" s="83">
        <f t="shared" ca="1" si="451"/>
        <v>358.05389962925682</v>
      </c>
    </row>
    <row r="1311" spans="1:54" x14ac:dyDescent="0.25">
      <c r="A1311" s="58">
        <v>1309</v>
      </c>
      <c r="B1311" s="59">
        <f t="shared" si="440"/>
        <v>21.816666666666666</v>
      </c>
      <c r="C1311" s="58">
        <v>50.4</v>
      </c>
      <c r="D1311" s="58">
        <v>21.2</v>
      </c>
      <c r="F1311" s="117"/>
      <c r="G1311" s="117"/>
      <c r="H1311" s="112">
        <f t="shared" si="441"/>
        <v>0</v>
      </c>
      <c r="I1311" s="121"/>
      <c r="J1311" s="92">
        <f t="shared" si="442"/>
        <v>0</v>
      </c>
      <c r="L1311" s="94">
        <v>1309</v>
      </c>
      <c r="M1311" s="114">
        <f t="shared" ca="1" si="438"/>
        <v>1400.2500326339202</v>
      </c>
      <c r="N1311" s="115">
        <f t="shared" ca="1" si="456"/>
        <v>76.319999999999993</v>
      </c>
      <c r="P1311" s="102"/>
      <c r="Q1311" s="102"/>
      <c r="R1311" s="102"/>
      <c r="S1311" s="102"/>
      <c r="AC1311" s="83">
        <f t="shared" si="454"/>
        <v>0</v>
      </c>
      <c r="AD1311" s="83">
        <f t="shared" si="455"/>
        <v>0</v>
      </c>
      <c r="AF1311" s="83">
        <f t="shared" si="443"/>
        <v>0</v>
      </c>
      <c r="AG1311" s="83">
        <f t="shared" si="444"/>
        <v>0</v>
      </c>
      <c r="AQ1311" s="83">
        <f t="shared" ca="1" si="445"/>
        <v>0</v>
      </c>
      <c r="AR1311" s="83">
        <f t="shared" ca="1" si="446"/>
        <v>-144</v>
      </c>
      <c r="AS1311" s="83">
        <f t="shared" ca="1" si="439"/>
        <v>-144</v>
      </c>
      <c r="AT1311" s="83" cm="1">
        <f t="array" aca="1" ref="AT1311" ca="1">_xlfn.LET(_xlpm.rozsah, $F$3:$F$10001,_xlpm.podminka, (_xlpm.rozsah&gt;M1311)*(ISNUMBER(_xlpm.rozsah)),_xlpm.indexy, IF(_xlpm.podminka, ROW(_xlpm.rozsah)-MIN(ROW(_xlpm.rozsah))+1),_xlpm.prvni, MIN(_xlpm.indexy),_xlpm.finalni, IF(_xlpm.prvni=1, 2, _xlpm.prvni),INDEX(_xlpm.rozsah, _xlpm.finalni))</f>
        <v>1500</v>
      </c>
      <c r="AU1311" s="83" cm="1">
        <f t="array" aca="1" ref="AU1311" ca="1">INDEX($F$3:$F$10001,MATCH(AT1311,$F$3:$F$10004,0)-1)</f>
        <v>1400</v>
      </c>
      <c r="AV1311" s="83">
        <f t="shared" ca="1" si="457"/>
        <v>-144</v>
      </c>
      <c r="AW1311" s="83">
        <f t="shared" ca="1" si="458"/>
        <v>-144</v>
      </c>
      <c r="AX1311" s="83">
        <f t="shared" ca="1" si="447"/>
        <v>360</v>
      </c>
      <c r="AY1311" s="83">
        <f t="shared" ca="1" si="448"/>
        <v>360</v>
      </c>
      <c r="AZ1311" s="83">
        <f t="shared" ca="1" si="449"/>
        <v>0</v>
      </c>
      <c r="BA1311" s="83">
        <f t="shared" ca="1" si="450"/>
        <v>360</v>
      </c>
      <c r="BB1311" s="83">
        <f t="shared" ca="1" si="451"/>
        <v>360</v>
      </c>
    </row>
    <row r="1312" spans="1:54" x14ac:dyDescent="0.25">
      <c r="A1312" s="58">
        <v>1310</v>
      </c>
      <c r="B1312" s="59">
        <f t="shared" si="440"/>
        <v>21.833333333333332</v>
      </c>
      <c r="C1312" s="58">
        <v>50.6</v>
      </c>
      <c r="D1312" s="58">
        <v>42.3</v>
      </c>
      <c r="F1312" s="117"/>
      <c r="G1312" s="117"/>
      <c r="H1312" s="112">
        <f t="shared" si="441"/>
        <v>0</v>
      </c>
      <c r="I1312" s="121"/>
      <c r="J1312" s="92">
        <f t="shared" si="442"/>
        <v>0</v>
      </c>
      <c r="L1312" s="94">
        <v>1310</v>
      </c>
      <c r="M1312" s="114">
        <f t="shared" ca="1" si="438"/>
        <v>1401.8383264142135</v>
      </c>
      <c r="N1312" s="115">
        <f t="shared" ca="1" si="456"/>
        <v>152.28</v>
      </c>
      <c r="P1312" s="102"/>
      <c r="Q1312" s="102"/>
      <c r="R1312" s="102"/>
      <c r="S1312" s="102"/>
      <c r="AC1312" s="83">
        <f t="shared" si="454"/>
        <v>0</v>
      </c>
      <c r="AD1312" s="83">
        <f t="shared" si="455"/>
        <v>0</v>
      </c>
      <c r="AF1312" s="83">
        <f t="shared" si="443"/>
        <v>0</v>
      </c>
      <c r="AG1312" s="83">
        <f t="shared" si="444"/>
        <v>0</v>
      </c>
      <c r="AQ1312" s="83">
        <f t="shared" ca="1" si="445"/>
        <v>0</v>
      </c>
      <c r="AR1312" s="83">
        <f t="shared" ca="1" si="446"/>
        <v>-144</v>
      </c>
      <c r="AS1312" s="83">
        <f t="shared" ca="1" si="439"/>
        <v>-144</v>
      </c>
      <c r="AT1312" s="83" cm="1">
        <f t="array" aca="1" ref="AT1312" ca="1">_xlfn.LET(_xlpm.rozsah, $F$3:$F$10001,_xlpm.podminka, (_xlpm.rozsah&gt;M1312)*(ISNUMBER(_xlpm.rozsah)),_xlpm.indexy, IF(_xlpm.podminka, ROW(_xlpm.rozsah)-MIN(ROW(_xlpm.rozsah))+1),_xlpm.prvni, MIN(_xlpm.indexy),_xlpm.finalni, IF(_xlpm.prvni=1, 2, _xlpm.prvni),INDEX(_xlpm.rozsah, _xlpm.finalni))</f>
        <v>1500</v>
      </c>
      <c r="AU1312" s="83" cm="1">
        <f t="array" aca="1" ref="AU1312" ca="1">INDEX($F$3:$F$10001,MATCH(AT1312,$F$3:$F$10004,0)-1)</f>
        <v>1400</v>
      </c>
      <c r="AV1312" s="83">
        <f t="shared" ca="1" si="457"/>
        <v>-144</v>
      </c>
      <c r="AW1312" s="83">
        <f t="shared" ca="1" si="458"/>
        <v>-144</v>
      </c>
      <c r="AX1312" s="83">
        <f t="shared" ca="1" si="447"/>
        <v>360</v>
      </c>
      <c r="AY1312" s="83">
        <f t="shared" ca="1" si="448"/>
        <v>360</v>
      </c>
      <c r="AZ1312" s="83">
        <f t="shared" ca="1" si="449"/>
        <v>0</v>
      </c>
      <c r="BA1312" s="83">
        <f t="shared" ca="1" si="450"/>
        <v>360</v>
      </c>
      <c r="BB1312" s="83">
        <f t="shared" ca="1" si="451"/>
        <v>360</v>
      </c>
    </row>
    <row r="1313" spans="1:54" x14ac:dyDescent="0.25">
      <c r="A1313" s="58">
        <v>1311</v>
      </c>
      <c r="B1313" s="59">
        <f t="shared" si="440"/>
        <v>21.85</v>
      </c>
      <c r="C1313" s="58">
        <v>50.6</v>
      </c>
      <c r="D1313" s="58">
        <v>53.7</v>
      </c>
      <c r="F1313" s="117"/>
      <c r="G1313" s="117"/>
      <c r="H1313" s="112">
        <f t="shared" si="441"/>
        <v>0</v>
      </c>
      <c r="I1313" s="121"/>
      <c r="J1313" s="92">
        <f t="shared" si="442"/>
        <v>0</v>
      </c>
      <c r="L1313" s="94">
        <v>1311</v>
      </c>
      <c r="M1313" s="114">
        <f t="shared" ca="1" si="438"/>
        <v>1401.8383264142135</v>
      </c>
      <c r="N1313" s="115">
        <f t="shared" ca="1" si="456"/>
        <v>193.32000000000002</v>
      </c>
      <c r="P1313" s="102"/>
      <c r="Q1313" s="102"/>
      <c r="R1313" s="102"/>
      <c r="S1313" s="102"/>
      <c r="AC1313" s="83">
        <f t="shared" si="454"/>
        <v>0</v>
      </c>
      <c r="AD1313" s="83">
        <f t="shared" si="455"/>
        <v>0</v>
      </c>
      <c r="AF1313" s="83">
        <f t="shared" si="443"/>
        <v>0</v>
      </c>
      <c r="AG1313" s="83">
        <f t="shared" si="444"/>
        <v>0</v>
      </c>
      <c r="AQ1313" s="83">
        <f t="shared" ca="1" si="445"/>
        <v>0</v>
      </c>
      <c r="AR1313" s="83">
        <f t="shared" ca="1" si="446"/>
        <v>-144</v>
      </c>
      <c r="AS1313" s="83">
        <f t="shared" ca="1" si="439"/>
        <v>-144</v>
      </c>
      <c r="AT1313" s="83" cm="1">
        <f t="array" aca="1" ref="AT1313" ca="1">_xlfn.LET(_xlpm.rozsah, $F$3:$F$10001,_xlpm.podminka, (_xlpm.rozsah&gt;M1313)*(ISNUMBER(_xlpm.rozsah)),_xlpm.indexy, IF(_xlpm.podminka, ROW(_xlpm.rozsah)-MIN(ROW(_xlpm.rozsah))+1),_xlpm.prvni, MIN(_xlpm.indexy),_xlpm.finalni, IF(_xlpm.prvni=1, 2, _xlpm.prvni),INDEX(_xlpm.rozsah, _xlpm.finalni))</f>
        <v>1500</v>
      </c>
      <c r="AU1313" s="83" cm="1">
        <f t="array" aca="1" ref="AU1313" ca="1">INDEX($F$3:$F$10001,MATCH(AT1313,$F$3:$F$10004,0)-1)</f>
        <v>1400</v>
      </c>
      <c r="AV1313" s="83">
        <f t="shared" ca="1" si="457"/>
        <v>-144</v>
      </c>
      <c r="AW1313" s="83">
        <f t="shared" ca="1" si="458"/>
        <v>-144</v>
      </c>
      <c r="AX1313" s="83">
        <f t="shared" ca="1" si="447"/>
        <v>360</v>
      </c>
      <c r="AY1313" s="83">
        <f t="shared" ca="1" si="448"/>
        <v>360</v>
      </c>
      <c r="AZ1313" s="83">
        <f t="shared" ca="1" si="449"/>
        <v>0</v>
      </c>
      <c r="BA1313" s="83">
        <f t="shared" ca="1" si="450"/>
        <v>360</v>
      </c>
      <c r="BB1313" s="83">
        <f t="shared" ca="1" si="451"/>
        <v>360</v>
      </c>
    </row>
    <row r="1314" spans="1:54" x14ac:dyDescent="0.25">
      <c r="A1314" s="58">
        <v>1312</v>
      </c>
      <c r="B1314" s="59">
        <f t="shared" si="440"/>
        <v>21.866666666666667</v>
      </c>
      <c r="C1314" s="58">
        <v>50.4</v>
      </c>
      <c r="D1314" s="58">
        <v>90.1</v>
      </c>
      <c r="F1314" s="117"/>
      <c r="G1314" s="117"/>
      <c r="H1314" s="112">
        <f t="shared" si="441"/>
        <v>0</v>
      </c>
      <c r="I1314" s="121"/>
      <c r="J1314" s="92">
        <f t="shared" si="442"/>
        <v>0</v>
      </c>
      <c r="L1314" s="94">
        <v>1312</v>
      </c>
      <c r="M1314" s="114">
        <f t="shared" ca="1" si="438"/>
        <v>1400.2500326339202</v>
      </c>
      <c r="N1314" s="115">
        <f t="shared" ca="1" si="456"/>
        <v>324.35999999999996</v>
      </c>
      <c r="P1314" s="102"/>
      <c r="Q1314" s="102"/>
      <c r="R1314" s="102"/>
      <c r="S1314" s="102"/>
      <c r="AC1314" s="83">
        <f t="shared" si="454"/>
        <v>0</v>
      </c>
      <c r="AD1314" s="83">
        <f t="shared" si="455"/>
        <v>0</v>
      </c>
      <c r="AF1314" s="83">
        <f t="shared" si="443"/>
        <v>0</v>
      </c>
      <c r="AG1314" s="83">
        <f t="shared" si="444"/>
        <v>0</v>
      </c>
      <c r="AQ1314" s="83">
        <f t="shared" ca="1" si="445"/>
        <v>0</v>
      </c>
      <c r="AR1314" s="83">
        <f t="shared" ca="1" si="446"/>
        <v>-144</v>
      </c>
      <c r="AS1314" s="83">
        <f t="shared" ca="1" si="439"/>
        <v>-144</v>
      </c>
      <c r="AT1314" s="83" cm="1">
        <f t="array" aca="1" ref="AT1314" ca="1">_xlfn.LET(_xlpm.rozsah, $F$3:$F$10001,_xlpm.podminka, (_xlpm.rozsah&gt;M1314)*(ISNUMBER(_xlpm.rozsah)),_xlpm.indexy, IF(_xlpm.podminka, ROW(_xlpm.rozsah)-MIN(ROW(_xlpm.rozsah))+1),_xlpm.prvni, MIN(_xlpm.indexy),_xlpm.finalni, IF(_xlpm.prvni=1, 2, _xlpm.prvni),INDEX(_xlpm.rozsah, _xlpm.finalni))</f>
        <v>1500</v>
      </c>
      <c r="AU1314" s="83" cm="1">
        <f t="array" aca="1" ref="AU1314" ca="1">INDEX($F$3:$F$10001,MATCH(AT1314,$F$3:$F$10004,0)-1)</f>
        <v>1400</v>
      </c>
      <c r="AV1314" s="83">
        <f t="shared" ca="1" si="457"/>
        <v>-144</v>
      </c>
      <c r="AW1314" s="83">
        <f t="shared" ca="1" si="458"/>
        <v>-144</v>
      </c>
      <c r="AX1314" s="83">
        <f t="shared" ca="1" si="447"/>
        <v>360</v>
      </c>
      <c r="AY1314" s="83">
        <f t="shared" ca="1" si="448"/>
        <v>360</v>
      </c>
      <c r="AZ1314" s="83">
        <f t="shared" ca="1" si="449"/>
        <v>0</v>
      </c>
      <c r="BA1314" s="83">
        <f t="shared" ca="1" si="450"/>
        <v>360</v>
      </c>
      <c r="BB1314" s="83">
        <f t="shared" ca="1" si="451"/>
        <v>360</v>
      </c>
    </row>
    <row r="1315" spans="1:54" x14ac:dyDescent="0.25">
      <c r="A1315" s="58">
        <v>1313</v>
      </c>
      <c r="B1315" s="59">
        <f t="shared" si="440"/>
        <v>21.883333333333333</v>
      </c>
      <c r="C1315" s="58">
        <v>50.5</v>
      </c>
      <c r="D1315" s="58">
        <v>97.1</v>
      </c>
      <c r="F1315" s="117"/>
      <c r="G1315" s="117"/>
      <c r="H1315" s="112">
        <f t="shared" si="441"/>
        <v>0</v>
      </c>
      <c r="I1315" s="121"/>
      <c r="J1315" s="92">
        <f t="shared" si="442"/>
        <v>0</v>
      </c>
      <c r="L1315" s="94">
        <v>1313</v>
      </c>
      <c r="M1315" s="114">
        <f t="shared" ca="1" si="438"/>
        <v>1401.0441795240667</v>
      </c>
      <c r="N1315" s="115">
        <f t="shared" ca="1" si="456"/>
        <v>349.56</v>
      </c>
      <c r="P1315" s="102"/>
      <c r="Q1315" s="102"/>
      <c r="R1315" s="102"/>
      <c r="S1315" s="102"/>
      <c r="AC1315" s="83">
        <f t="shared" si="454"/>
        <v>0</v>
      </c>
      <c r="AD1315" s="83">
        <f t="shared" si="455"/>
        <v>0</v>
      </c>
      <c r="AF1315" s="83">
        <f t="shared" si="443"/>
        <v>0</v>
      </c>
      <c r="AG1315" s="83">
        <f t="shared" si="444"/>
        <v>0</v>
      </c>
      <c r="AQ1315" s="83">
        <f t="shared" ca="1" si="445"/>
        <v>0</v>
      </c>
      <c r="AR1315" s="83">
        <f t="shared" ca="1" si="446"/>
        <v>-144</v>
      </c>
      <c r="AS1315" s="83">
        <f t="shared" ca="1" si="439"/>
        <v>-144</v>
      </c>
      <c r="AT1315" s="83" cm="1">
        <f t="array" aca="1" ref="AT1315" ca="1">_xlfn.LET(_xlpm.rozsah, $F$3:$F$10001,_xlpm.podminka, (_xlpm.rozsah&gt;M1315)*(ISNUMBER(_xlpm.rozsah)),_xlpm.indexy, IF(_xlpm.podminka, ROW(_xlpm.rozsah)-MIN(ROW(_xlpm.rozsah))+1),_xlpm.prvni, MIN(_xlpm.indexy),_xlpm.finalni, IF(_xlpm.prvni=1, 2, _xlpm.prvni),INDEX(_xlpm.rozsah, _xlpm.finalni))</f>
        <v>1500</v>
      </c>
      <c r="AU1315" s="83" cm="1">
        <f t="array" aca="1" ref="AU1315" ca="1">INDEX($F$3:$F$10001,MATCH(AT1315,$F$3:$F$10004,0)-1)</f>
        <v>1400</v>
      </c>
      <c r="AV1315" s="83">
        <f t="shared" ca="1" si="457"/>
        <v>-144</v>
      </c>
      <c r="AW1315" s="83">
        <f t="shared" ca="1" si="458"/>
        <v>-144</v>
      </c>
      <c r="AX1315" s="83">
        <f t="shared" ca="1" si="447"/>
        <v>360</v>
      </c>
      <c r="AY1315" s="83">
        <f t="shared" ca="1" si="448"/>
        <v>360</v>
      </c>
      <c r="AZ1315" s="83">
        <f t="shared" ca="1" si="449"/>
        <v>0</v>
      </c>
      <c r="BA1315" s="83">
        <f t="shared" ca="1" si="450"/>
        <v>360</v>
      </c>
      <c r="BB1315" s="83">
        <f t="shared" ca="1" si="451"/>
        <v>360</v>
      </c>
    </row>
    <row r="1316" spans="1:54" x14ac:dyDescent="0.25">
      <c r="A1316" s="58">
        <v>1314</v>
      </c>
      <c r="B1316" s="59">
        <f t="shared" si="440"/>
        <v>21.9</v>
      </c>
      <c r="C1316" s="58">
        <v>51</v>
      </c>
      <c r="D1316" s="58">
        <v>100</v>
      </c>
      <c r="F1316" s="117"/>
      <c r="G1316" s="117"/>
      <c r="H1316" s="112">
        <f t="shared" si="441"/>
        <v>0</v>
      </c>
      <c r="I1316" s="121"/>
      <c r="J1316" s="92">
        <f t="shared" si="442"/>
        <v>0</v>
      </c>
      <c r="L1316" s="94">
        <v>1314</v>
      </c>
      <c r="M1316" s="114">
        <f t="shared" ca="1" si="438"/>
        <v>1405.0149139748</v>
      </c>
      <c r="N1316" s="115">
        <f t="shared" ca="1" si="456"/>
        <v>360</v>
      </c>
      <c r="P1316" s="102"/>
      <c r="Q1316" s="102"/>
      <c r="R1316" s="102"/>
      <c r="S1316" s="102"/>
      <c r="AC1316" s="83">
        <f t="shared" si="454"/>
        <v>0</v>
      </c>
      <c r="AD1316" s="83">
        <f t="shared" si="455"/>
        <v>0</v>
      </c>
      <c r="AF1316" s="83">
        <f t="shared" si="443"/>
        <v>0</v>
      </c>
      <c r="AG1316" s="83">
        <f t="shared" si="444"/>
        <v>0</v>
      </c>
      <c r="AQ1316" s="83">
        <f t="shared" ca="1" si="445"/>
        <v>0</v>
      </c>
      <c r="AR1316" s="83">
        <f t="shared" ca="1" si="446"/>
        <v>-144</v>
      </c>
      <c r="AS1316" s="83">
        <f t="shared" ca="1" si="439"/>
        <v>-144</v>
      </c>
      <c r="AT1316" s="83" cm="1">
        <f t="array" aca="1" ref="AT1316" ca="1">_xlfn.LET(_xlpm.rozsah, $F$3:$F$10001,_xlpm.podminka, (_xlpm.rozsah&gt;M1316)*(ISNUMBER(_xlpm.rozsah)),_xlpm.indexy, IF(_xlpm.podminka, ROW(_xlpm.rozsah)-MIN(ROW(_xlpm.rozsah))+1),_xlpm.prvni, MIN(_xlpm.indexy),_xlpm.finalni, IF(_xlpm.prvni=1, 2, _xlpm.prvni),INDEX(_xlpm.rozsah, _xlpm.finalni))</f>
        <v>1500</v>
      </c>
      <c r="AU1316" s="83" cm="1">
        <f t="array" aca="1" ref="AU1316" ca="1">INDEX($F$3:$F$10001,MATCH(AT1316,$F$3:$F$10004,0)-1)</f>
        <v>1400</v>
      </c>
      <c r="AV1316" s="83">
        <f t="shared" ca="1" si="457"/>
        <v>-144</v>
      </c>
      <c r="AW1316" s="83">
        <f t="shared" ca="1" si="458"/>
        <v>-144</v>
      </c>
      <c r="AX1316" s="83">
        <f t="shared" ca="1" si="447"/>
        <v>360</v>
      </c>
      <c r="AY1316" s="83">
        <f t="shared" ca="1" si="448"/>
        <v>360</v>
      </c>
      <c r="AZ1316" s="83">
        <f t="shared" ca="1" si="449"/>
        <v>0</v>
      </c>
      <c r="BA1316" s="83">
        <f t="shared" ca="1" si="450"/>
        <v>360</v>
      </c>
      <c r="BB1316" s="83">
        <f t="shared" ca="1" si="451"/>
        <v>360</v>
      </c>
    </row>
    <row r="1317" spans="1:54" x14ac:dyDescent="0.25">
      <c r="A1317" s="58">
        <v>1315</v>
      </c>
      <c r="B1317" s="59">
        <f t="shared" si="440"/>
        <v>21.916666666666668</v>
      </c>
      <c r="C1317" s="58">
        <v>51.9</v>
      </c>
      <c r="D1317" s="58">
        <v>100</v>
      </c>
      <c r="F1317" s="117"/>
      <c r="G1317" s="117"/>
      <c r="H1317" s="112">
        <f t="shared" si="441"/>
        <v>0</v>
      </c>
      <c r="I1317" s="121"/>
      <c r="J1317" s="92">
        <f t="shared" si="442"/>
        <v>0</v>
      </c>
      <c r="L1317" s="94">
        <v>1315</v>
      </c>
      <c r="M1317" s="114">
        <f t="shared" ca="1" si="438"/>
        <v>1412.1622359861203</v>
      </c>
      <c r="N1317" s="115">
        <f t="shared" ca="1" si="456"/>
        <v>360</v>
      </c>
      <c r="P1317" s="102"/>
      <c r="Q1317" s="102"/>
      <c r="R1317" s="102"/>
      <c r="S1317" s="102"/>
      <c r="AC1317" s="83">
        <f t="shared" si="454"/>
        <v>0</v>
      </c>
      <c r="AD1317" s="83">
        <f t="shared" si="455"/>
        <v>0</v>
      </c>
      <c r="AF1317" s="83">
        <f t="shared" si="443"/>
        <v>0</v>
      </c>
      <c r="AG1317" s="83">
        <f t="shared" si="444"/>
        <v>0</v>
      </c>
      <c r="AQ1317" s="83">
        <f t="shared" ca="1" si="445"/>
        <v>0</v>
      </c>
      <c r="AR1317" s="83">
        <f t="shared" ca="1" si="446"/>
        <v>-144</v>
      </c>
      <c r="AS1317" s="83">
        <f t="shared" ca="1" si="439"/>
        <v>-144</v>
      </c>
      <c r="AT1317" s="83" cm="1">
        <f t="array" aca="1" ref="AT1317" ca="1">_xlfn.LET(_xlpm.rozsah, $F$3:$F$10001,_xlpm.podminka, (_xlpm.rozsah&gt;M1317)*(ISNUMBER(_xlpm.rozsah)),_xlpm.indexy, IF(_xlpm.podminka, ROW(_xlpm.rozsah)-MIN(ROW(_xlpm.rozsah))+1),_xlpm.prvni, MIN(_xlpm.indexy),_xlpm.finalni, IF(_xlpm.prvni=1, 2, _xlpm.prvni),INDEX(_xlpm.rozsah, _xlpm.finalni))</f>
        <v>1500</v>
      </c>
      <c r="AU1317" s="83" cm="1">
        <f t="array" aca="1" ref="AU1317" ca="1">INDEX($F$3:$F$10001,MATCH(AT1317,$F$3:$F$10004,0)-1)</f>
        <v>1400</v>
      </c>
      <c r="AV1317" s="83">
        <f t="shared" ca="1" si="457"/>
        <v>-144</v>
      </c>
      <c r="AW1317" s="83">
        <f t="shared" ca="1" si="458"/>
        <v>-144</v>
      </c>
      <c r="AX1317" s="83">
        <f t="shared" ca="1" si="447"/>
        <v>360</v>
      </c>
      <c r="AY1317" s="83">
        <f t="shared" ca="1" si="448"/>
        <v>360</v>
      </c>
      <c r="AZ1317" s="83">
        <f t="shared" ca="1" si="449"/>
        <v>0</v>
      </c>
      <c r="BA1317" s="83">
        <f t="shared" ca="1" si="450"/>
        <v>360</v>
      </c>
      <c r="BB1317" s="83">
        <f t="shared" ca="1" si="451"/>
        <v>360</v>
      </c>
    </row>
    <row r="1318" spans="1:54" x14ac:dyDescent="0.25">
      <c r="A1318" s="58">
        <v>1316</v>
      </c>
      <c r="B1318" s="59">
        <f t="shared" si="440"/>
        <v>21.933333333333334</v>
      </c>
      <c r="C1318" s="58">
        <v>52.6</v>
      </c>
      <c r="D1318" s="58">
        <v>100</v>
      </c>
      <c r="F1318" s="117"/>
      <c r="G1318" s="117"/>
      <c r="H1318" s="112">
        <f t="shared" si="441"/>
        <v>0</v>
      </c>
      <c r="I1318" s="121"/>
      <c r="J1318" s="92">
        <f t="shared" si="442"/>
        <v>0</v>
      </c>
      <c r="L1318" s="94">
        <v>1316</v>
      </c>
      <c r="M1318" s="114">
        <f t="shared" ca="1" si="438"/>
        <v>1417.7212642171469</v>
      </c>
      <c r="N1318" s="115">
        <f t="shared" ca="1" si="456"/>
        <v>360</v>
      </c>
      <c r="P1318" s="102"/>
      <c r="Q1318" s="102"/>
      <c r="R1318" s="102"/>
      <c r="S1318" s="102"/>
      <c r="AC1318" s="83">
        <f t="shared" si="454"/>
        <v>0</v>
      </c>
      <c r="AD1318" s="83">
        <f t="shared" si="455"/>
        <v>0</v>
      </c>
      <c r="AF1318" s="83">
        <f t="shared" si="443"/>
        <v>0</v>
      </c>
      <c r="AG1318" s="83">
        <f t="shared" si="444"/>
        <v>0</v>
      </c>
      <c r="AQ1318" s="83">
        <f t="shared" ca="1" si="445"/>
        <v>0</v>
      </c>
      <c r="AR1318" s="83">
        <f t="shared" ca="1" si="446"/>
        <v>-144</v>
      </c>
      <c r="AS1318" s="83">
        <f t="shared" ca="1" si="439"/>
        <v>-144</v>
      </c>
      <c r="AT1318" s="83" cm="1">
        <f t="array" aca="1" ref="AT1318" ca="1">_xlfn.LET(_xlpm.rozsah, $F$3:$F$10001,_xlpm.podminka, (_xlpm.rozsah&gt;M1318)*(ISNUMBER(_xlpm.rozsah)),_xlpm.indexy, IF(_xlpm.podminka, ROW(_xlpm.rozsah)-MIN(ROW(_xlpm.rozsah))+1),_xlpm.prvni, MIN(_xlpm.indexy),_xlpm.finalni, IF(_xlpm.prvni=1, 2, _xlpm.prvni),INDEX(_xlpm.rozsah, _xlpm.finalni))</f>
        <v>1500</v>
      </c>
      <c r="AU1318" s="83" cm="1">
        <f t="array" aca="1" ref="AU1318" ca="1">INDEX($F$3:$F$10001,MATCH(AT1318,$F$3:$F$10004,0)-1)</f>
        <v>1400</v>
      </c>
      <c r="AV1318" s="83">
        <f t="shared" ca="1" si="457"/>
        <v>-144</v>
      </c>
      <c r="AW1318" s="83">
        <f t="shared" ca="1" si="458"/>
        <v>-144</v>
      </c>
      <c r="AX1318" s="83">
        <f t="shared" ca="1" si="447"/>
        <v>360</v>
      </c>
      <c r="AY1318" s="83">
        <f t="shared" ca="1" si="448"/>
        <v>360</v>
      </c>
      <c r="AZ1318" s="83">
        <f t="shared" ca="1" si="449"/>
        <v>0</v>
      </c>
      <c r="BA1318" s="83">
        <f t="shared" ca="1" si="450"/>
        <v>360</v>
      </c>
      <c r="BB1318" s="83">
        <f t="shared" ca="1" si="451"/>
        <v>360</v>
      </c>
    </row>
    <row r="1319" spans="1:54" x14ac:dyDescent="0.25">
      <c r="A1319" s="58">
        <v>1317</v>
      </c>
      <c r="B1319" s="59">
        <f t="shared" si="440"/>
        <v>21.95</v>
      </c>
      <c r="C1319" s="58">
        <v>52.8</v>
      </c>
      <c r="D1319" s="58">
        <v>32.4</v>
      </c>
      <c r="F1319" s="117"/>
      <c r="G1319" s="117"/>
      <c r="H1319" s="112">
        <f t="shared" si="441"/>
        <v>0</v>
      </c>
      <c r="I1319" s="121"/>
      <c r="J1319" s="92">
        <f t="shared" si="442"/>
        <v>0</v>
      </c>
      <c r="L1319" s="94">
        <v>1317</v>
      </c>
      <c r="M1319" s="114">
        <f t="shared" ca="1" si="438"/>
        <v>1419.3095579974402</v>
      </c>
      <c r="N1319" s="115">
        <f t="shared" ca="1" si="456"/>
        <v>116.64</v>
      </c>
      <c r="P1319" s="102"/>
      <c r="Q1319" s="102"/>
      <c r="R1319" s="102"/>
      <c r="S1319" s="102"/>
      <c r="AC1319" s="83">
        <f t="shared" si="454"/>
        <v>0</v>
      </c>
      <c r="AD1319" s="83">
        <f t="shared" si="455"/>
        <v>0</v>
      </c>
      <c r="AF1319" s="83">
        <f t="shared" si="443"/>
        <v>0</v>
      </c>
      <c r="AG1319" s="83">
        <f t="shared" si="444"/>
        <v>0</v>
      </c>
      <c r="AQ1319" s="83">
        <f t="shared" ca="1" si="445"/>
        <v>0</v>
      </c>
      <c r="AR1319" s="83">
        <f t="shared" ca="1" si="446"/>
        <v>-144</v>
      </c>
      <c r="AS1319" s="83">
        <f t="shared" ca="1" si="439"/>
        <v>-144</v>
      </c>
      <c r="AT1319" s="83" cm="1">
        <f t="array" aca="1" ref="AT1319" ca="1">_xlfn.LET(_xlpm.rozsah, $F$3:$F$10001,_xlpm.podminka, (_xlpm.rozsah&gt;M1319)*(ISNUMBER(_xlpm.rozsah)),_xlpm.indexy, IF(_xlpm.podminka, ROW(_xlpm.rozsah)-MIN(ROW(_xlpm.rozsah))+1),_xlpm.prvni, MIN(_xlpm.indexy),_xlpm.finalni, IF(_xlpm.prvni=1, 2, _xlpm.prvni),INDEX(_xlpm.rozsah, _xlpm.finalni))</f>
        <v>1500</v>
      </c>
      <c r="AU1319" s="83" cm="1">
        <f t="array" aca="1" ref="AU1319" ca="1">INDEX($F$3:$F$10001,MATCH(AT1319,$F$3:$F$10004,0)-1)</f>
        <v>1400</v>
      </c>
      <c r="AV1319" s="83">
        <f t="shared" ca="1" si="457"/>
        <v>-144</v>
      </c>
      <c r="AW1319" s="83">
        <f t="shared" ca="1" si="458"/>
        <v>-144</v>
      </c>
      <c r="AX1319" s="83">
        <f t="shared" ca="1" si="447"/>
        <v>360</v>
      </c>
      <c r="AY1319" s="83">
        <f t="shared" ca="1" si="448"/>
        <v>360</v>
      </c>
      <c r="AZ1319" s="83">
        <f t="shared" ca="1" si="449"/>
        <v>0</v>
      </c>
      <c r="BA1319" s="83">
        <f t="shared" ca="1" si="450"/>
        <v>360</v>
      </c>
      <c r="BB1319" s="83">
        <f t="shared" ca="1" si="451"/>
        <v>360</v>
      </c>
    </row>
    <row r="1320" spans="1:54" x14ac:dyDescent="0.25">
      <c r="A1320" s="58">
        <v>1318</v>
      </c>
      <c r="B1320" s="59">
        <f t="shared" si="440"/>
        <v>21.966666666666665</v>
      </c>
      <c r="C1320" s="58">
        <v>47.7</v>
      </c>
      <c r="D1320" s="58">
        <v>0</v>
      </c>
      <c r="F1320" s="117"/>
      <c r="G1320" s="117"/>
      <c r="H1320" s="112">
        <f t="shared" si="441"/>
        <v>0</v>
      </c>
      <c r="I1320" s="121"/>
      <c r="J1320" s="92">
        <f t="shared" si="442"/>
        <v>0</v>
      </c>
      <c r="L1320" s="94">
        <v>1318</v>
      </c>
      <c r="M1320" s="114">
        <f t="shared" ca="1" si="438"/>
        <v>1378.8080665999603</v>
      </c>
      <c r="N1320" s="115">
        <f t="shared" ca="1" si="456"/>
        <v>0</v>
      </c>
      <c r="P1320" s="102"/>
      <c r="Q1320" s="102"/>
      <c r="R1320" s="102"/>
      <c r="S1320" s="102"/>
      <c r="AC1320" s="83">
        <f t="shared" si="454"/>
        <v>0</v>
      </c>
      <c r="AD1320" s="83">
        <f t="shared" si="455"/>
        <v>0</v>
      </c>
      <c r="AF1320" s="83">
        <f t="shared" si="443"/>
        <v>0</v>
      </c>
      <c r="AG1320" s="83">
        <f t="shared" si="444"/>
        <v>0</v>
      </c>
      <c r="AQ1320" s="83">
        <f t="shared" ca="1" si="445"/>
        <v>4</v>
      </c>
      <c r="AR1320" s="83">
        <f t="shared" ca="1" si="446"/>
        <v>-143.1523226639984</v>
      </c>
      <c r="AS1320" s="83">
        <f t="shared" ca="1" si="439"/>
        <v>-140.8476773360016</v>
      </c>
      <c r="AT1320" s="83" cm="1">
        <f t="array" aca="1" ref="AT1320" ca="1">_xlfn.LET(_xlpm.rozsah, $F$3:$F$10001,_xlpm.podminka, (_xlpm.rozsah&gt;M1320)*(ISNUMBER(_xlpm.rozsah)),_xlpm.indexy, IF(_xlpm.podminka, ROW(_xlpm.rozsah)-MIN(ROW(_xlpm.rozsah))+1),_xlpm.prvni, MIN(_xlpm.indexy),_xlpm.finalni, IF(_xlpm.prvni=1, 2, _xlpm.prvni),INDEX(_xlpm.rozsah, _xlpm.finalni))</f>
        <v>1400</v>
      </c>
      <c r="AU1320" s="83" cm="1">
        <f t="array" aca="1" ref="AU1320" ca="1">INDEX($F$3:$F$10001,MATCH(AT1320,$F$3:$F$10004,0)-1)</f>
        <v>1300</v>
      </c>
      <c r="AV1320" s="83">
        <f t="shared" ca="1" si="457"/>
        <v>-144</v>
      </c>
      <c r="AW1320" s="83">
        <f t="shared" ca="1" si="458"/>
        <v>-140</v>
      </c>
      <c r="AX1320" s="83">
        <f t="shared" ca="1" si="447"/>
        <v>360</v>
      </c>
      <c r="AY1320" s="83">
        <f t="shared" ca="1" si="448"/>
        <v>350</v>
      </c>
      <c r="AZ1320" s="83">
        <f t="shared" ca="1" si="449"/>
        <v>10</v>
      </c>
      <c r="BA1320" s="83">
        <f t="shared" ca="1" si="450"/>
        <v>352.11919334000396</v>
      </c>
      <c r="BB1320" s="83">
        <f t="shared" ca="1" si="451"/>
        <v>357.88080665999604</v>
      </c>
    </row>
    <row r="1321" spans="1:54" x14ac:dyDescent="0.25">
      <c r="A1321" s="58">
        <v>1319</v>
      </c>
      <c r="B1321" s="59">
        <f t="shared" si="440"/>
        <v>21.983333333333334</v>
      </c>
      <c r="C1321" s="58">
        <v>42.6</v>
      </c>
      <c r="D1321" s="58">
        <v>27.4</v>
      </c>
      <c r="F1321" s="117"/>
      <c r="G1321" s="117"/>
      <c r="H1321" s="112">
        <f t="shared" si="441"/>
        <v>0</v>
      </c>
      <c r="I1321" s="121"/>
      <c r="J1321" s="92">
        <f t="shared" si="442"/>
        <v>0</v>
      </c>
      <c r="L1321" s="94">
        <v>1319</v>
      </c>
      <c r="M1321" s="114">
        <f t="shared" ca="1" si="438"/>
        <v>1338.3065752024802</v>
      </c>
      <c r="N1321" s="115">
        <f t="shared" ca="1" si="456"/>
        <v>96.949600160547945</v>
      </c>
      <c r="P1321" s="102"/>
      <c r="Q1321" s="102"/>
      <c r="R1321" s="102"/>
      <c r="S1321" s="102"/>
      <c r="AC1321" s="83">
        <f t="shared" si="454"/>
        <v>0</v>
      </c>
      <c r="AD1321" s="83">
        <f t="shared" si="455"/>
        <v>0</v>
      </c>
      <c r="AF1321" s="83">
        <f t="shared" si="443"/>
        <v>0</v>
      </c>
      <c r="AG1321" s="83">
        <f t="shared" si="444"/>
        <v>0</v>
      </c>
      <c r="AQ1321" s="83">
        <f t="shared" ca="1" si="445"/>
        <v>4</v>
      </c>
      <c r="AR1321" s="83">
        <f t="shared" ca="1" si="446"/>
        <v>-141.53226300809922</v>
      </c>
      <c r="AS1321" s="83">
        <f t="shared" ca="1" si="439"/>
        <v>-142.46773699190078</v>
      </c>
      <c r="AT1321" s="83" cm="1">
        <f t="array" aca="1" ref="AT1321" ca="1">_xlfn.LET(_xlpm.rozsah, $F$3:$F$10001,_xlpm.podminka, (_xlpm.rozsah&gt;M1321)*(ISNUMBER(_xlpm.rozsah)),_xlpm.indexy, IF(_xlpm.podminka, ROW(_xlpm.rozsah)-MIN(ROW(_xlpm.rozsah))+1),_xlpm.prvni, MIN(_xlpm.indexy),_xlpm.finalni, IF(_xlpm.prvni=1, 2, _xlpm.prvni),INDEX(_xlpm.rozsah, _xlpm.finalni))</f>
        <v>1400</v>
      </c>
      <c r="AU1321" s="83" cm="1">
        <f t="array" aca="1" ref="AU1321" ca="1">INDEX($F$3:$F$10001,MATCH(AT1321,$F$3:$F$10004,0)-1)</f>
        <v>1300</v>
      </c>
      <c r="AV1321" s="83">
        <f t="shared" ca="1" si="457"/>
        <v>-144</v>
      </c>
      <c r="AW1321" s="83">
        <f t="shared" ca="1" si="458"/>
        <v>-140</v>
      </c>
      <c r="AX1321" s="83">
        <f t="shared" ca="1" si="447"/>
        <v>360</v>
      </c>
      <c r="AY1321" s="83">
        <f t="shared" ca="1" si="448"/>
        <v>350</v>
      </c>
      <c r="AZ1321" s="83">
        <f t="shared" ca="1" si="449"/>
        <v>10</v>
      </c>
      <c r="BA1321" s="83">
        <f t="shared" ca="1" si="450"/>
        <v>356.169342479752</v>
      </c>
      <c r="BB1321" s="83">
        <f t="shared" ca="1" si="451"/>
        <v>353.830657520248</v>
      </c>
    </row>
    <row r="1322" spans="1:54" x14ac:dyDescent="0.25">
      <c r="A1322" s="58">
        <v>1320</v>
      </c>
      <c r="B1322" s="59">
        <f t="shared" si="440"/>
        <v>22</v>
      </c>
      <c r="C1322" s="58">
        <v>42.1</v>
      </c>
      <c r="D1322" s="58">
        <v>53.5</v>
      </c>
      <c r="F1322" s="117"/>
      <c r="G1322" s="117"/>
      <c r="H1322" s="112">
        <f t="shared" si="441"/>
        <v>0</v>
      </c>
      <c r="I1322" s="121"/>
      <c r="J1322" s="92">
        <f t="shared" si="442"/>
        <v>0</v>
      </c>
      <c r="L1322" s="94">
        <v>1320</v>
      </c>
      <c r="M1322" s="114">
        <f t="shared" ca="1" si="438"/>
        <v>1334.3358407517469</v>
      </c>
      <c r="N1322" s="115">
        <f t="shared" ca="1" si="456"/>
        <v>189.08696748021848</v>
      </c>
      <c r="P1322" s="102"/>
      <c r="Q1322" s="102"/>
      <c r="R1322" s="102"/>
      <c r="S1322" s="102"/>
      <c r="AC1322" s="83">
        <f t="shared" si="454"/>
        <v>0</v>
      </c>
      <c r="AD1322" s="83">
        <f t="shared" si="455"/>
        <v>0</v>
      </c>
      <c r="AF1322" s="83">
        <f t="shared" si="443"/>
        <v>0</v>
      </c>
      <c r="AG1322" s="83">
        <f t="shared" si="444"/>
        <v>0</v>
      </c>
      <c r="AQ1322" s="83">
        <f t="shared" ca="1" si="445"/>
        <v>4</v>
      </c>
      <c r="AR1322" s="83">
        <f t="shared" ca="1" si="446"/>
        <v>-141.37343363006988</v>
      </c>
      <c r="AS1322" s="83">
        <f t="shared" ca="1" si="439"/>
        <v>-142.62656636993012</v>
      </c>
      <c r="AT1322" s="83" cm="1">
        <f t="array" aca="1" ref="AT1322" ca="1">_xlfn.LET(_xlpm.rozsah, $F$3:$F$10001,_xlpm.podminka, (_xlpm.rozsah&gt;M1322)*(ISNUMBER(_xlpm.rozsah)),_xlpm.indexy, IF(_xlpm.podminka, ROW(_xlpm.rozsah)-MIN(ROW(_xlpm.rozsah))+1),_xlpm.prvni, MIN(_xlpm.indexy),_xlpm.finalni, IF(_xlpm.prvni=1, 2, _xlpm.prvni),INDEX(_xlpm.rozsah, _xlpm.finalni))</f>
        <v>1400</v>
      </c>
      <c r="AU1322" s="83" cm="1">
        <f t="array" aca="1" ref="AU1322" ca="1">INDEX($F$3:$F$10001,MATCH(AT1322,$F$3:$F$10004,0)-1)</f>
        <v>1300</v>
      </c>
      <c r="AV1322" s="83">
        <f t="shared" ca="1" si="457"/>
        <v>-144</v>
      </c>
      <c r="AW1322" s="83">
        <f t="shared" ca="1" si="458"/>
        <v>-140</v>
      </c>
      <c r="AX1322" s="83">
        <f t="shared" ca="1" si="447"/>
        <v>360</v>
      </c>
      <c r="AY1322" s="83">
        <f t="shared" ca="1" si="448"/>
        <v>350</v>
      </c>
      <c r="AZ1322" s="83">
        <f t="shared" ca="1" si="449"/>
        <v>10</v>
      </c>
      <c r="BA1322" s="83">
        <f t="shared" ca="1" si="450"/>
        <v>356.56641592482532</v>
      </c>
      <c r="BB1322" s="83">
        <f t="shared" ca="1" si="451"/>
        <v>353.43358407517468</v>
      </c>
    </row>
    <row r="1323" spans="1:54" x14ac:dyDescent="0.25">
      <c r="A1323" s="58">
        <v>1321</v>
      </c>
      <c r="B1323" s="59">
        <f t="shared" si="440"/>
        <v>22.016666666666666</v>
      </c>
      <c r="C1323" s="58">
        <v>41.8</v>
      </c>
      <c r="D1323" s="58">
        <v>44.5</v>
      </c>
      <c r="F1323" s="117"/>
      <c r="G1323" s="117"/>
      <c r="H1323" s="112">
        <f t="shared" si="441"/>
        <v>0</v>
      </c>
      <c r="I1323" s="121"/>
      <c r="J1323" s="92">
        <f t="shared" si="442"/>
        <v>0</v>
      </c>
      <c r="L1323" s="94">
        <v>1321</v>
      </c>
      <c r="M1323" s="114">
        <f t="shared" ca="1" si="438"/>
        <v>1331.9534000813069</v>
      </c>
      <c r="N1323" s="115">
        <f t="shared" ca="1" si="456"/>
        <v>157.17192630361816</v>
      </c>
      <c r="P1323" s="102"/>
      <c r="Q1323" s="102"/>
      <c r="R1323" s="102"/>
      <c r="S1323" s="102"/>
      <c r="AC1323" s="83">
        <f t="shared" si="454"/>
        <v>0</v>
      </c>
      <c r="AD1323" s="83">
        <f t="shared" si="455"/>
        <v>0</v>
      </c>
      <c r="AF1323" s="83">
        <f t="shared" si="443"/>
        <v>0</v>
      </c>
      <c r="AG1323" s="83">
        <f t="shared" si="444"/>
        <v>0</v>
      </c>
      <c r="AQ1323" s="83">
        <f t="shared" ca="1" si="445"/>
        <v>4</v>
      </c>
      <c r="AR1323" s="83">
        <f t="shared" ca="1" si="446"/>
        <v>-141.27813600325229</v>
      </c>
      <c r="AS1323" s="83">
        <f t="shared" ca="1" si="439"/>
        <v>-142.72186399674771</v>
      </c>
      <c r="AT1323" s="83" cm="1">
        <f t="array" aca="1" ref="AT1323" ca="1">_xlfn.LET(_xlpm.rozsah, $F$3:$F$10001,_xlpm.podminka, (_xlpm.rozsah&gt;M1323)*(ISNUMBER(_xlpm.rozsah)),_xlpm.indexy, IF(_xlpm.podminka, ROW(_xlpm.rozsah)-MIN(ROW(_xlpm.rozsah))+1),_xlpm.prvni, MIN(_xlpm.indexy),_xlpm.finalni, IF(_xlpm.prvni=1, 2, _xlpm.prvni),INDEX(_xlpm.rozsah, _xlpm.finalni))</f>
        <v>1400</v>
      </c>
      <c r="AU1323" s="83" cm="1">
        <f t="array" aca="1" ref="AU1323" ca="1">INDEX($F$3:$F$10001,MATCH(AT1323,$F$3:$F$10004,0)-1)</f>
        <v>1300</v>
      </c>
      <c r="AV1323" s="83">
        <f t="shared" ca="1" si="457"/>
        <v>-144</v>
      </c>
      <c r="AW1323" s="83">
        <f t="shared" ca="1" si="458"/>
        <v>-140</v>
      </c>
      <c r="AX1323" s="83">
        <f t="shared" ca="1" si="447"/>
        <v>360</v>
      </c>
      <c r="AY1323" s="83">
        <f t="shared" ca="1" si="448"/>
        <v>350</v>
      </c>
      <c r="AZ1323" s="83">
        <f t="shared" ca="1" si="449"/>
        <v>10</v>
      </c>
      <c r="BA1323" s="83">
        <f t="shared" ca="1" si="450"/>
        <v>356.8046599918693</v>
      </c>
      <c r="BB1323" s="83">
        <f t="shared" ca="1" si="451"/>
        <v>353.1953400081307</v>
      </c>
    </row>
    <row r="1324" spans="1:54" x14ac:dyDescent="0.25">
      <c r="A1324" s="58">
        <v>1322</v>
      </c>
      <c r="B1324" s="59">
        <f t="shared" si="440"/>
        <v>22.033333333333335</v>
      </c>
      <c r="C1324" s="58">
        <v>41.4</v>
      </c>
      <c r="D1324" s="58">
        <v>41.1</v>
      </c>
      <c r="F1324" s="117"/>
      <c r="G1324" s="117"/>
      <c r="H1324" s="112">
        <f t="shared" si="441"/>
        <v>0</v>
      </c>
      <c r="I1324" s="121"/>
      <c r="J1324" s="92">
        <f t="shared" si="442"/>
        <v>0</v>
      </c>
      <c r="L1324" s="94">
        <v>1322</v>
      </c>
      <c r="M1324" s="114">
        <f t="shared" ca="1" si="438"/>
        <v>1328.7768125207201</v>
      </c>
      <c r="N1324" s="115">
        <f t="shared" ca="1" si="456"/>
        <v>145.0327269946016</v>
      </c>
      <c r="P1324" s="102"/>
      <c r="Q1324" s="102"/>
      <c r="R1324" s="102"/>
      <c r="S1324" s="102"/>
      <c r="AC1324" s="83">
        <f t="shared" si="454"/>
        <v>0</v>
      </c>
      <c r="AD1324" s="83">
        <f t="shared" si="455"/>
        <v>0</v>
      </c>
      <c r="AF1324" s="83">
        <f t="shared" si="443"/>
        <v>0</v>
      </c>
      <c r="AG1324" s="83">
        <f t="shared" si="444"/>
        <v>0</v>
      </c>
      <c r="AQ1324" s="83">
        <f t="shared" ca="1" si="445"/>
        <v>4</v>
      </c>
      <c r="AR1324" s="83">
        <f t="shared" ca="1" si="446"/>
        <v>-141.1510725008288</v>
      </c>
      <c r="AS1324" s="83">
        <f t="shared" ca="1" si="439"/>
        <v>-142.8489274991712</v>
      </c>
      <c r="AT1324" s="83" cm="1">
        <f t="array" aca="1" ref="AT1324" ca="1">_xlfn.LET(_xlpm.rozsah, $F$3:$F$10001,_xlpm.podminka, (_xlpm.rozsah&gt;M1324)*(ISNUMBER(_xlpm.rozsah)),_xlpm.indexy, IF(_xlpm.podminka, ROW(_xlpm.rozsah)-MIN(ROW(_xlpm.rozsah))+1),_xlpm.prvni, MIN(_xlpm.indexy),_xlpm.finalni, IF(_xlpm.prvni=1, 2, _xlpm.prvni),INDEX(_xlpm.rozsah, _xlpm.finalni))</f>
        <v>1400</v>
      </c>
      <c r="AU1324" s="83" cm="1">
        <f t="array" aca="1" ref="AU1324" ca="1">INDEX($F$3:$F$10001,MATCH(AT1324,$F$3:$F$10004,0)-1)</f>
        <v>1300</v>
      </c>
      <c r="AV1324" s="83">
        <f t="shared" ca="1" si="457"/>
        <v>-144</v>
      </c>
      <c r="AW1324" s="83">
        <f t="shared" ca="1" si="458"/>
        <v>-140</v>
      </c>
      <c r="AX1324" s="83">
        <f t="shared" ca="1" si="447"/>
        <v>360</v>
      </c>
      <c r="AY1324" s="83">
        <f t="shared" ca="1" si="448"/>
        <v>350</v>
      </c>
      <c r="AZ1324" s="83">
        <f t="shared" ca="1" si="449"/>
        <v>10</v>
      </c>
      <c r="BA1324" s="83">
        <f t="shared" ca="1" si="450"/>
        <v>357.12231874792798</v>
      </c>
      <c r="BB1324" s="83">
        <f t="shared" ca="1" si="451"/>
        <v>352.87768125207202</v>
      </c>
    </row>
    <row r="1325" spans="1:54" x14ac:dyDescent="0.25">
      <c r="A1325" s="58">
        <v>1323</v>
      </c>
      <c r="B1325" s="59">
        <f t="shared" si="440"/>
        <v>22.05</v>
      </c>
      <c r="C1325" s="58">
        <v>41</v>
      </c>
      <c r="D1325" s="58">
        <v>21</v>
      </c>
      <c r="F1325" s="117"/>
      <c r="G1325" s="117"/>
      <c r="H1325" s="112">
        <f t="shared" si="441"/>
        <v>0</v>
      </c>
      <c r="I1325" s="121"/>
      <c r="J1325" s="92">
        <f t="shared" si="442"/>
        <v>0</v>
      </c>
      <c r="L1325" s="94">
        <v>1323</v>
      </c>
      <c r="M1325" s="114">
        <f t="shared" ca="1" si="438"/>
        <v>1325.6002249601333</v>
      </c>
      <c r="N1325" s="115">
        <f t="shared" ca="1" si="456"/>
        <v>74.037604724162804</v>
      </c>
      <c r="P1325" s="102"/>
      <c r="Q1325" s="102"/>
      <c r="R1325" s="102"/>
      <c r="S1325" s="102"/>
      <c r="AC1325" s="83">
        <f t="shared" si="454"/>
        <v>0</v>
      </c>
      <c r="AD1325" s="83">
        <f t="shared" si="455"/>
        <v>0</v>
      </c>
      <c r="AF1325" s="83">
        <f t="shared" si="443"/>
        <v>0</v>
      </c>
      <c r="AG1325" s="83">
        <f t="shared" si="444"/>
        <v>0</v>
      </c>
      <c r="AQ1325" s="83">
        <f t="shared" ca="1" si="445"/>
        <v>4</v>
      </c>
      <c r="AR1325" s="83">
        <f t="shared" ca="1" si="446"/>
        <v>-141.02400899840532</v>
      </c>
      <c r="AS1325" s="83">
        <f t="shared" ca="1" si="439"/>
        <v>-142.97599100159468</v>
      </c>
      <c r="AT1325" s="83" cm="1">
        <f t="array" aca="1" ref="AT1325" ca="1">_xlfn.LET(_xlpm.rozsah, $F$3:$F$10001,_xlpm.podminka, (_xlpm.rozsah&gt;M1325)*(ISNUMBER(_xlpm.rozsah)),_xlpm.indexy, IF(_xlpm.podminka, ROW(_xlpm.rozsah)-MIN(ROW(_xlpm.rozsah))+1),_xlpm.prvni, MIN(_xlpm.indexy),_xlpm.finalni, IF(_xlpm.prvni=1, 2, _xlpm.prvni),INDEX(_xlpm.rozsah, _xlpm.finalni))</f>
        <v>1400</v>
      </c>
      <c r="AU1325" s="83" cm="1">
        <f t="array" aca="1" ref="AU1325" ca="1">INDEX($F$3:$F$10001,MATCH(AT1325,$F$3:$F$10004,0)-1)</f>
        <v>1300</v>
      </c>
      <c r="AV1325" s="83">
        <f t="shared" ca="1" si="457"/>
        <v>-144</v>
      </c>
      <c r="AW1325" s="83">
        <f t="shared" ca="1" si="458"/>
        <v>-140</v>
      </c>
      <c r="AX1325" s="83">
        <f t="shared" ca="1" si="447"/>
        <v>360</v>
      </c>
      <c r="AY1325" s="83">
        <f t="shared" ca="1" si="448"/>
        <v>350</v>
      </c>
      <c r="AZ1325" s="83">
        <f t="shared" ca="1" si="449"/>
        <v>10</v>
      </c>
      <c r="BA1325" s="83">
        <f t="shared" ca="1" si="450"/>
        <v>357.43997750398665</v>
      </c>
      <c r="BB1325" s="83">
        <f t="shared" ca="1" si="451"/>
        <v>352.56002249601335</v>
      </c>
    </row>
    <row r="1326" spans="1:54" x14ac:dyDescent="0.25">
      <c r="A1326" s="58">
        <v>1324</v>
      </c>
      <c r="B1326" s="59">
        <f t="shared" si="440"/>
        <v>22.066666666666666</v>
      </c>
      <c r="C1326" s="58">
        <v>40.299999999999997</v>
      </c>
      <c r="D1326" s="58">
        <v>0</v>
      </c>
      <c r="F1326" s="117"/>
      <c r="G1326" s="117"/>
      <c r="H1326" s="112">
        <f t="shared" si="441"/>
        <v>0</v>
      </c>
      <c r="I1326" s="121"/>
      <c r="J1326" s="92">
        <f t="shared" si="442"/>
        <v>0</v>
      </c>
      <c r="L1326" s="94">
        <v>1324</v>
      </c>
      <c r="M1326" s="114">
        <f t="shared" ca="1" si="438"/>
        <v>1320.0411967291068</v>
      </c>
      <c r="N1326" s="115">
        <f t="shared" ca="1" si="456"/>
        <v>0</v>
      </c>
      <c r="P1326" s="102"/>
      <c r="Q1326" s="102"/>
      <c r="R1326" s="102"/>
      <c r="S1326" s="102"/>
      <c r="AC1326" s="83">
        <f t="shared" si="454"/>
        <v>0</v>
      </c>
      <c r="AD1326" s="83">
        <f t="shared" si="455"/>
        <v>0</v>
      </c>
      <c r="AF1326" s="83">
        <f t="shared" si="443"/>
        <v>0</v>
      </c>
      <c r="AG1326" s="83">
        <f t="shared" si="444"/>
        <v>0</v>
      </c>
      <c r="AQ1326" s="83">
        <f t="shared" ca="1" si="445"/>
        <v>4</v>
      </c>
      <c r="AR1326" s="83">
        <f t="shared" ca="1" si="446"/>
        <v>-140.80164786916427</v>
      </c>
      <c r="AS1326" s="83">
        <f t="shared" ca="1" si="439"/>
        <v>-143.19835213083573</v>
      </c>
      <c r="AT1326" s="83" cm="1">
        <f t="array" aca="1" ref="AT1326" ca="1">_xlfn.LET(_xlpm.rozsah, $F$3:$F$10001,_xlpm.podminka, (_xlpm.rozsah&gt;M1326)*(ISNUMBER(_xlpm.rozsah)),_xlpm.indexy, IF(_xlpm.podminka, ROW(_xlpm.rozsah)-MIN(ROW(_xlpm.rozsah))+1),_xlpm.prvni, MIN(_xlpm.indexy),_xlpm.finalni, IF(_xlpm.prvni=1, 2, _xlpm.prvni),INDEX(_xlpm.rozsah, _xlpm.finalni))</f>
        <v>1400</v>
      </c>
      <c r="AU1326" s="83" cm="1">
        <f t="array" aca="1" ref="AU1326" ca="1">INDEX($F$3:$F$10001,MATCH(AT1326,$F$3:$F$10004,0)-1)</f>
        <v>1300</v>
      </c>
      <c r="AV1326" s="83">
        <f t="shared" ca="1" si="457"/>
        <v>-144</v>
      </c>
      <c r="AW1326" s="83">
        <f t="shared" ca="1" si="458"/>
        <v>-140</v>
      </c>
      <c r="AX1326" s="83">
        <f t="shared" ca="1" si="447"/>
        <v>360</v>
      </c>
      <c r="AY1326" s="83">
        <f t="shared" ca="1" si="448"/>
        <v>350</v>
      </c>
      <c r="AZ1326" s="83">
        <f t="shared" ca="1" si="449"/>
        <v>10</v>
      </c>
      <c r="BA1326" s="83">
        <f t="shared" ca="1" si="450"/>
        <v>357.99588032708931</v>
      </c>
      <c r="BB1326" s="83">
        <f t="shared" ca="1" si="451"/>
        <v>352.00411967291069</v>
      </c>
    </row>
    <row r="1327" spans="1:54" x14ac:dyDescent="0.25">
      <c r="A1327" s="58">
        <v>1325</v>
      </c>
      <c r="B1327" s="59">
        <f t="shared" si="440"/>
        <v>22.083333333333332</v>
      </c>
      <c r="C1327" s="58">
        <v>39.299999999999997</v>
      </c>
      <c r="D1327" s="58">
        <v>1</v>
      </c>
      <c r="F1327" s="117"/>
      <c r="G1327" s="117"/>
      <c r="H1327" s="112">
        <f t="shared" si="441"/>
        <v>0</v>
      </c>
      <c r="I1327" s="121"/>
      <c r="J1327" s="92">
        <f t="shared" si="442"/>
        <v>0</v>
      </c>
      <c r="L1327" s="94">
        <v>1325</v>
      </c>
      <c r="M1327" s="114">
        <f t="shared" ca="1" si="438"/>
        <v>1312.09972782764</v>
      </c>
      <c r="N1327" s="115">
        <f t="shared" ca="1" si="456"/>
        <v>3.51209972782764</v>
      </c>
      <c r="P1327" s="102"/>
      <c r="Q1327" s="102"/>
      <c r="R1327" s="102"/>
      <c r="S1327" s="102"/>
      <c r="AC1327" s="83">
        <f t="shared" si="454"/>
        <v>0</v>
      </c>
      <c r="AD1327" s="83">
        <f t="shared" si="455"/>
        <v>0</v>
      </c>
      <c r="AF1327" s="83">
        <f t="shared" si="443"/>
        <v>0</v>
      </c>
      <c r="AG1327" s="83">
        <f t="shared" si="444"/>
        <v>0</v>
      </c>
      <c r="AQ1327" s="83">
        <f t="shared" ca="1" si="445"/>
        <v>4</v>
      </c>
      <c r="AR1327" s="83">
        <f t="shared" ca="1" si="446"/>
        <v>-140.48398911310559</v>
      </c>
      <c r="AS1327" s="83">
        <f t="shared" ca="1" si="439"/>
        <v>-143.51601088689441</v>
      </c>
      <c r="AT1327" s="83" cm="1">
        <f t="array" aca="1" ref="AT1327" ca="1">_xlfn.LET(_xlpm.rozsah, $F$3:$F$10001,_xlpm.podminka, (_xlpm.rozsah&gt;M1327)*(ISNUMBER(_xlpm.rozsah)),_xlpm.indexy, IF(_xlpm.podminka, ROW(_xlpm.rozsah)-MIN(ROW(_xlpm.rozsah))+1),_xlpm.prvni, MIN(_xlpm.indexy),_xlpm.finalni, IF(_xlpm.prvni=1, 2, _xlpm.prvni),INDEX(_xlpm.rozsah, _xlpm.finalni))</f>
        <v>1400</v>
      </c>
      <c r="AU1327" s="83" cm="1">
        <f t="array" aca="1" ref="AU1327" ca="1">INDEX($F$3:$F$10001,MATCH(AT1327,$F$3:$F$10004,0)-1)</f>
        <v>1300</v>
      </c>
      <c r="AV1327" s="83">
        <f t="shared" ca="1" si="457"/>
        <v>-144</v>
      </c>
      <c r="AW1327" s="83">
        <f t="shared" ca="1" si="458"/>
        <v>-140</v>
      </c>
      <c r="AX1327" s="83">
        <f t="shared" ca="1" si="447"/>
        <v>360</v>
      </c>
      <c r="AY1327" s="83">
        <f t="shared" ca="1" si="448"/>
        <v>350</v>
      </c>
      <c r="AZ1327" s="83">
        <f t="shared" ca="1" si="449"/>
        <v>10</v>
      </c>
      <c r="BA1327" s="83">
        <f t="shared" ca="1" si="450"/>
        <v>358.790027217236</v>
      </c>
      <c r="BB1327" s="83">
        <f t="shared" ca="1" si="451"/>
        <v>351.209972782764</v>
      </c>
    </row>
    <row r="1328" spans="1:54" x14ac:dyDescent="0.25">
      <c r="A1328" s="58">
        <v>1326</v>
      </c>
      <c r="B1328" s="59">
        <f t="shared" si="440"/>
        <v>22.1</v>
      </c>
      <c r="C1328" s="58">
        <v>38.299999999999997</v>
      </c>
      <c r="D1328" s="58">
        <v>15.2</v>
      </c>
      <c r="F1328" s="117"/>
      <c r="G1328" s="117"/>
      <c r="H1328" s="112">
        <f t="shared" si="441"/>
        <v>0</v>
      </c>
      <c r="I1328" s="121"/>
      <c r="J1328" s="92">
        <f t="shared" si="442"/>
        <v>0</v>
      </c>
      <c r="L1328" s="94">
        <v>1326</v>
      </c>
      <c r="M1328" s="114">
        <f t="shared" ca="1" si="438"/>
        <v>1304.1582589261734</v>
      </c>
      <c r="N1328" s="115">
        <f t="shared" ca="1" si="456"/>
        <v>53.263205535677841</v>
      </c>
      <c r="P1328" s="102"/>
      <c r="Q1328" s="102"/>
      <c r="R1328" s="102"/>
      <c r="S1328" s="102"/>
      <c r="AC1328" s="83">
        <f t="shared" si="454"/>
        <v>0</v>
      </c>
      <c r="AD1328" s="83">
        <f t="shared" si="455"/>
        <v>0</v>
      </c>
      <c r="AF1328" s="83">
        <f t="shared" si="443"/>
        <v>0</v>
      </c>
      <c r="AG1328" s="83">
        <f t="shared" si="444"/>
        <v>0</v>
      </c>
      <c r="AQ1328" s="83">
        <f t="shared" ca="1" si="445"/>
        <v>4</v>
      </c>
      <c r="AR1328" s="83">
        <f t="shared" ca="1" si="446"/>
        <v>-140.16633035704695</v>
      </c>
      <c r="AS1328" s="83">
        <f t="shared" ca="1" si="439"/>
        <v>-143.83366964295305</v>
      </c>
      <c r="AT1328" s="83" cm="1">
        <f t="array" aca="1" ref="AT1328" ca="1">_xlfn.LET(_xlpm.rozsah, $F$3:$F$10001,_xlpm.podminka, (_xlpm.rozsah&gt;M1328)*(ISNUMBER(_xlpm.rozsah)),_xlpm.indexy, IF(_xlpm.podminka, ROW(_xlpm.rozsah)-MIN(ROW(_xlpm.rozsah))+1),_xlpm.prvni, MIN(_xlpm.indexy),_xlpm.finalni, IF(_xlpm.prvni=1, 2, _xlpm.prvni),INDEX(_xlpm.rozsah, _xlpm.finalni))</f>
        <v>1400</v>
      </c>
      <c r="AU1328" s="83" cm="1">
        <f t="array" aca="1" ref="AU1328" ca="1">INDEX($F$3:$F$10001,MATCH(AT1328,$F$3:$F$10004,0)-1)</f>
        <v>1300</v>
      </c>
      <c r="AV1328" s="83">
        <f t="shared" ca="1" si="457"/>
        <v>-144</v>
      </c>
      <c r="AW1328" s="83">
        <f t="shared" ca="1" si="458"/>
        <v>-140</v>
      </c>
      <c r="AX1328" s="83">
        <f t="shared" ca="1" si="447"/>
        <v>360</v>
      </c>
      <c r="AY1328" s="83">
        <f t="shared" ca="1" si="448"/>
        <v>350</v>
      </c>
      <c r="AZ1328" s="83">
        <f t="shared" ca="1" si="449"/>
        <v>10</v>
      </c>
      <c r="BA1328" s="83">
        <f t="shared" ca="1" si="450"/>
        <v>359.58417410738264</v>
      </c>
      <c r="BB1328" s="83">
        <f t="shared" ca="1" si="451"/>
        <v>350.41582589261736</v>
      </c>
    </row>
    <row r="1329" spans="1:54" x14ac:dyDescent="0.25">
      <c r="A1329" s="58">
        <v>1327</v>
      </c>
      <c r="B1329" s="59">
        <f t="shared" si="440"/>
        <v>22.116666666666667</v>
      </c>
      <c r="C1329" s="58">
        <v>37.6</v>
      </c>
      <c r="D1329" s="58">
        <v>57.8</v>
      </c>
      <c r="F1329" s="117"/>
      <c r="G1329" s="117"/>
      <c r="H1329" s="112">
        <f t="shared" si="441"/>
        <v>0</v>
      </c>
      <c r="I1329" s="121"/>
      <c r="J1329" s="92">
        <f t="shared" si="442"/>
        <v>0</v>
      </c>
      <c r="L1329" s="94">
        <v>1327</v>
      </c>
      <c r="M1329" s="114">
        <f t="shared" ca="1" si="438"/>
        <v>1298.5992306951468</v>
      </c>
      <c r="N1329" s="115">
        <f t="shared" ca="1" si="456"/>
        <v>202.05710660253845</v>
      </c>
      <c r="P1329" s="102"/>
      <c r="Q1329" s="102"/>
      <c r="R1329" s="102"/>
      <c r="S1329" s="102"/>
      <c r="AC1329" s="83">
        <f t="shared" si="454"/>
        <v>0</v>
      </c>
      <c r="AD1329" s="83">
        <f t="shared" si="455"/>
        <v>0</v>
      </c>
      <c r="AF1329" s="83">
        <f t="shared" si="443"/>
        <v>0</v>
      </c>
      <c r="AG1329" s="83">
        <f t="shared" si="444"/>
        <v>0</v>
      </c>
      <c r="AQ1329" s="83">
        <f t="shared" ca="1" si="445"/>
        <v>12</v>
      </c>
      <c r="AR1329" s="83">
        <f t="shared" ca="1" si="446"/>
        <v>-139.83190768341763</v>
      </c>
      <c r="AS1329" s="83">
        <f t="shared" ca="1" si="439"/>
        <v>-128.16809231658237</v>
      </c>
      <c r="AT1329" s="83" cm="1">
        <f t="array" aca="1" ref="AT1329" ca="1">_xlfn.LET(_xlpm.rozsah, $F$3:$F$10001,_xlpm.podminka, (_xlpm.rozsah&gt;M1329)*(ISNUMBER(_xlpm.rozsah)),_xlpm.indexy, IF(_xlpm.podminka, ROW(_xlpm.rozsah)-MIN(ROW(_xlpm.rozsah))+1),_xlpm.prvni, MIN(_xlpm.indexy),_xlpm.finalni, IF(_xlpm.prvni=1, 2, _xlpm.prvni),INDEX(_xlpm.rozsah, _xlpm.finalni))</f>
        <v>1300</v>
      </c>
      <c r="AU1329" s="83" cm="1">
        <f t="array" aca="1" ref="AU1329" ca="1">INDEX($F$3:$F$10001,MATCH(AT1329,$F$3:$F$10004,0)-1)</f>
        <v>1200</v>
      </c>
      <c r="AV1329" s="83">
        <f t="shared" ca="1" si="457"/>
        <v>-140</v>
      </c>
      <c r="AW1329" s="83">
        <f t="shared" ca="1" si="458"/>
        <v>-128</v>
      </c>
      <c r="AX1329" s="83">
        <f t="shared" ca="1" si="447"/>
        <v>350</v>
      </c>
      <c r="AY1329" s="83">
        <f t="shared" ca="1" si="448"/>
        <v>320</v>
      </c>
      <c r="AZ1329" s="83">
        <f t="shared" ca="1" si="449"/>
        <v>30</v>
      </c>
      <c r="BA1329" s="83">
        <f t="shared" ca="1" si="450"/>
        <v>320.42023079145594</v>
      </c>
      <c r="BB1329" s="83">
        <f t="shared" ca="1" si="451"/>
        <v>349.57976920854406</v>
      </c>
    </row>
    <row r="1330" spans="1:54" x14ac:dyDescent="0.25">
      <c r="A1330" s="58">
        <v>1328</v>
      </c>
      <c r="B1330" s="59">
        <f t="shared" si="440"/>
        <v>22.133333333333333</v>
      </c>
      <c r="C1330" s="58">
        <v>37.299999999999997</v>
      </c>
      <c r="D1330" s="58">
        <v>73.2</v>
      </c>
      <c r="F1330" s="117"/>
      <c r="G1330" s="117"/>
      <c r="H1330" s="112">
        <f t="shared" si="441"/>
        <v>0</v>
      </c>
      <c r="I1330" s="121"/>
      <c r="J1330" s="92">
        <f t="shared" si="442"/>
        <v>0</v>
      </c>
      <c r="L1330" s="94">
        <v>1328</v>
      </c>
      <c r="M1330" s="114">
        <f t="shared" ca="1" si="438"/>
        <v>1296.2167900247068</v>
      </c>
      <c r="N1330" s="115">
        <f t="shared" ca="1" si="456"/>
        <v>255.36920708942563</v>
      </c>
      <c r="P1330" s="102"/>
      <c r="Q1330" s="102"/>
      <c r="R1330" s="102"/>
      <c r="S1330" s="102"/>
      <c r="AC1330" s="83">
        <f t="shared" si="454"/>
        <v>0</v>
      </c>
      <c r="AD1330" s="83">
        <f t="shared" si="455"/>
        <v>0</v>
      </c>
      <c r="AF1330" s="83">
        <f t="shared" si="443"/>
        <v>0</v>
      </c>
      <c r="AG1330" s="83">
        <f t="shared" si="444"/>
        <v>0</v>
      </c>
      <c r="AQ1330" s="83">
        <f t="shared" ca="1" si="445"/>
        <v>12</v>
      </c>
      <c r="AR1330" s="83">
        <f t="shared" ca="1" si="446"/>
        <v>-139.54601480296481</v>
      </c>
      <c r="AS1330" s="83">
        <f t="shared" ca="1" si="439"/>
        <v>-128.45398519703519</v>
      </c>
      <c r="AT1330" s="83" cm="1">
        <f t="array" aca="1" ref="AT1330" ca="1">_xlfn.LET(_xlpm.rozsah, $F$3:$F$10001,_xlpm.podminka, (_xlpm.rozsah&gt;M1330)*(ISNUMBER(_xlpm.rozsah)),_xlpm.indexy, IF(_xlpm.podminka, ROW(_xlpm.rozsah)-MIN(ROW(_xlpm.rozsah))+1),_xlpm.prvni, MIN(_xlpm.indexy),_xlpm.finalni, IF(_xlpm.prvni=1, 2, _xlpm.prvni),INDEX(_xlpm.rozsah, _xlpm.finalni))</f>
        <v>1300</v>
      </c>
      <c r="AU1330" s="83" cm="1">
        <f t="array" aca="1" ref="AU1330" ca="1">INDEX($F$3:$F$10001,MATCH(AT1330,$F$3:$F$10004,0)-1)</f>
        <v>1200</v>
      </c>
      <c r="AV1330" s="83">
        <f t="shared" ca="1" si="457"/>
        <v>-140</v>
      </c>
      <c r="AW1330" s="83">
        <f t="shared" ca="1" si="458"/>
        <v>-128</v>
      </c>
      <c r="AX1330" s="83">
        <f t="shared" ca="1" si="447"/>
        <v>350</v>
      </c>
      <c r="AY1330" s="83">
        <f t="shared" ca="1" si="448"/>
        <v>320</v>
      </c>
      <c r="AZ1330" s="83">
        <f t="shared" ca="1" si="449"/>
        <v>30</v>
      </c>
      <c r="BA1330" s="83">
        <f t="shared" ca="1" si="450"/>
        <v>321.13496299258793</v>
      </c>
      <c r="BB1330" s="83">
        <f t="shared" ca="1" si="451"/>
        <v>348.86503700741207</v>
      </c>
    </row>
    <row r="1331" spans="1:54" x14ac:dyDescent="0.25">
      <c r="A1331" s="58">
        <v>1329</v>
      </c>
      <c r="B1331" s="59">
        <f t="shared" si="440"/>
        <v>22.15</v>
      </c>
      <c r="C1331" s="58">
        <v>37.299999999999997</v>
      </c>
      <c r="D1331" s="58">
        <v>59.8</v>
      </c>
      <c r="F1331" s="117"/>
      <c r="G1331" s="117"/>
      <c r="H1331" s="112">
        <f t="shared" si="441"/>
        <v>0</v>
      </c>
      <c r="I1331" s="121"/>
      <c r="J1331" s="92">
        <f t="shared" si="442"/>
        <v>0</v>
      </c>
      <c r="L1331" s="94">
        <v>1329</v>
      </c>
      <c r="M1331" s="114">
        <f t="shared" ca="1" si="438"/>
        <v>1296.2167900247068</v>
      </c>
      <c r="N1331" s="115">
        <f t="shared" ca="1" si="456"/>
        <v>208.62129213043241</v>
      </c>
      <c r="P1331" s="102"/>
      <c r="Q1331" s="102"/>
      <c r="R1331" s="102"/>
      <c r="S1331" s="102"/>
      <c r="AC1331" s="83">
        <f t="shared" si="454"/>
        <v>0</v>
      </c>
      <c r="AD1331" s="83">
        <f t="shared" si="455"/>
        <v>0</v>
      </c>
      <c r="AF1331" s="83">
        <f t="shared" si="443"/>
        <v>0</v>
      </c>
      <c r="AG1331" s="83">
        <f t="shared" si="444"/>
        <v>0</v>
      </c>
      <c r="AQ1331" s="83">
        <f t="shared" ca="1" si="445"/>
        <v>12</v>
      </c>
      <c r="AR1331" s="83">
        <f t="shared" ca="1" si="446"/>
        <v>-139.54601480296481</v>
      </c>
      <c r="AS1331" s="83">
        <f t="shared" ca="1" si="439"/>
        <v>-128.45398519703519</v>
      </c>
      <c r="AT1331" s="83" cm="1">
        <f t="array" aca="1" ref="AT1331" ca="1">_xlfn.LET(_xlpm.rozsah, $F$3:$F$10001,_xlpm.podminka, (_xlpm.rozsah&gt;M1331)*(ISNUMBER(_xlpm.rozsah)),_xlpm.indexy, IF(_xlpm.podminka, ROW(_xlpm.rozsah)-MIN(ROW(_xlpm.rozsah))+1),_xlpm.prvni, MIN(_xlpm.indexy),_xlpm.finalni, IF(_xlpm.prvni=1, 2, _xlpm.prvni),INDEX(_xlpm.rozsah, _xlpm.finalni))</f>
        <v>1300</v>
      </c>
      <c r="AU1331" s="83" cm="1">
        <f t="array" aca="1" ref="AU1331" ca="1">INDEX($F$3:$F$10001,MATCH(AT1331,$F$3:$F$10004,0)-1)</f>
        <v>1200</v>
      </c>
      <c r="AV1331" s="83">
        <f t="shared" ca="1" si="457"/>
        <v>-140</v>
      </c>
      <c r="AW1331" s="83">
        <f t="shared" ca="1" si="458"/>
        <v>-128</v>
      </c>
      <c r="AX1331" s="83">
        <f t="shared" ca="1" si="447"/>
        <v>350</v>
      </c>
      <c r="AY1331" s="83">
        <f t="shared" ca="1" si="448"/>
        <v>320</v>
      </c>
      <c r="AZ1331" s="83">
        <f t="shared" ca="1" si="449"/>
        <v>30</v>
      </c>
      <c r="BA1331" s="83">
        <f t="shared" ca="1" si="450"/>
        <v>321.13496299258793</v>
      </c>
      <c r="BB1331" s="83">
        <f t="shared" ca="1" si="451"/>
        <v>348.86503700741207</v>
      </c>
    </row>
    <row r="1332" spans="1:54" x14ac:dyDescent="0.25">
      <c r="A1332" s="58">
        <v>1330</v>
      </c>
      <c r="B1332" s="59">
        <f t="shared" si="440"/>
        <v>22.166666666666668</v>
      </c>
      <c r="C1332" s="58">
        <v>37.4</v>
      </c>
      <c r="D1332" s="58">
        <v>52.2</v>
      </c>
      <c r="F1332" s="117"/>
      <c r="G1332" s="117"/>
      <c r="H1332" s="112">
        <f t="shared" si="441"/>
        <v>0</v>
      </c>
      <c r="I1332" s="121"/>
      <c r="J1332" s="92">
        <f t="shared" si="442"/>
        <v>0</v>
      </c>
      <c r="L1332" s="94">
        <v>1330</v>
      </c>
      <c r="M1332" s="114">
        <f t="shared" ca="1" si="438"/>
        <v>1297.0109369148536</v>
      </c>
      <c r="N1332" s="115">
        <f t="shared" ca="1" si="456"/>
        <v>182.23191272086606</v>
      </c>
      <c r="P1332" s="102"/>
      <c r="Q1332" s="102"/>
      <c r="R1332" s="102"/>
      <c r="S1332" s="102"/>
      <c r="AC1332" s="83">
        <f t="shared" si="454"/>
        <v>0</v>
      </c>
      <c r="AD1332" s="83">
        <f t="shared" si="455"/>
        <v>0</v>
      </c>
      <c r="AF1332" s="83">
        <f t="shared" si="443"/>
        <v>0</v>
      </c>
      <c r="AG1332" s="83">
        <f t="shared" si="444"/>
        <v>0</v>
      </c>
      <c r="AQ1332" s="83">
        <f t="shared" ca="1" si="445"/>
        <v>12</v>
      </c>
      <c r="AR1332" s="83">
        <f t="shared" ca="1" si="446"/>
        <v>-139.64131242978243</v>
      </c>
      <c r="AS1332" s="83">
        <f t="shared" ca="1" si="439"/>
        <v>-128.35868757021757</v>
      </c>
      <c r="AT1332" s="83" cm="1">
        <f t="array" aca="1" ref="AT1332" ca="1">_xlfn.LET(_xlpm.rozsah, $F$3:$F$10001,_xlpm.podminka, (_xlpm.rozsah&gt;M1332)*(ISNUMBER(_xlpm.rozsah)),_xlpm.indexy, IF(_xlpm.podminka, ROW(_xlpm.rozsah)-MIN(ROW(_xlpm.rozsah))+1),_xlpm.prvni, MIN(_xlpm.indexy),_xlpm.finalni, IF(_xlpm.prvni=1, 2, _xlpm.prvni),INDEX(_xlpm.rozsah, _xlpm.finalni))</f>
        <v>1300</v>
      </c>
      <c r="AU1332" s="83" cm="1">
        <f t="array" aca="1" ref="AU1332" ca="1">INDEX($F$3:$F$10001,MATCH(AT1332,$F$3:$F$10004,0)-1)</f>
        <v>1200</v>
      </c>
      <c r="AV1332" s="83">
        <f t="shared" ca="1" si="457"/>
        <v>-140</v>
      </c>
      <c r="AW1332" s="83">
        <f t="shared" ca="1" si="458"/>
        <v>-128</v>
      </c>
      <c r="AX1332" s="83">
        <f t="shared" ca="1" si="447"/>
        <v>350</v>
      </c>
      <c r="AY1332" s="83">
        <f t="shared" ca="1" si="448"/>
        <v>320</v>
      </c>
      <c r="AZ1332" s="83">
        <f t="shared" ca="1" si="449"/>
        <v>30</v>
      </c>
      <c r="BA1332" s="83">
        <f t="shared" ca="1" si="450"/>
        <v>320.89671892554395</v>
      </c>
      <c r="BB1332" s="83">
        <f t="shared" ca="1" si="451"/>
        <v>349.10328107445605</v>
      </c>
    </row>
    <row r="1333" spans="1:54" x14ac:dyDescent="0.25">
      <c r="A1333" s="58">
        <v>1331</v>
      </c>
      <c r="B1333" s="59">
        <f t="shared" si="440"/>
        <v>22.183333333333334</v>
      </c>
      <c r="C1333" s="58">
        <v>37.4</v>
      </c>
      <c r="D1333" s="58">
        <v>16.899999999999999</v>
      </c>
      <c r="F1333" s="117"/>
      <c r="G1333" s="117"/>
      <c r="H1333" s="112">
        <f t="shared" si="441"/>
        <v>0</v>
      </c>
      <c r="I1333" s="121"/>
      <c r="J1333" s="92">
        <f t="shared" si="442"/>
        <v>0</v>
      </c>
      <c r="L1333" s="94">
        <v>1331</v>
      </c>
      <c r="M1333" s="114">
        <f t="shared" ca="1" si="438"/>
        <v>1297.0109369148536</v>
      </c>
      <c r="N1333" s="115">
        <f t="shared" ca="1" si="456"/>
        <v>58.998454501583069</v>
      </c>
      <c r="P1333" s="102"/>
      <c r="Q1333" s="102"/>
      <c r="R1333" s="102"/>
      <c r="S1333" s="102"/>
      <c r="AC1333" s="83">
        <f t="shared" si="454"/>
        <v>0</v>
      </c>
      <c r="AD1333" s="83">
        <f t="shared" si="455"/>
        <v>0</v>
      </c>
      <c r="AF1333" s="83">
        <f t="shared" si="443"/>
        <v>0</v>
      </c>
      <c r="AG1333" s="83">
        <f t="shared" si="444"/>
        <v>0</v>
      </c>
      <c r="AQ1333" s="83">
        <f t="shared" ca="1" si="445"/>
        <v>12</v>
      </c>
      <c r="AR1333" s="83">
        <f t="shared" ca="1" si="446"/>
        <v>-139.64131242978243</v>
      </c>
      <c r="AS1333" s="83">
        <f t="shared" ca="1" si="439"/>
        <v>-128.35868757021757</v>
      </c>
      <c r="AT1333" s="83" cm="1">
        <f t="array" aca="1" ref="AT1333" ca="1">_xlfn.LET(_xlpm.rozsah, $F$3:$F$10001,_xlpm.podminka, (_xlpm.rozsah&gt;M1333)*(ISNUMBER(_xlpm.rozsah)),_xlpm.indexy, IF(_xlpm.podminka, ROW(_xlpm.rozsah)-MIN(ROW(_xlpm.rozsah))+1),_xlpm.prvni, MIN(_xlpm.indexy),_xlpm.finalni, IF(_xlpm.prvni=1, 2, _xlpm.prvni),INDEX(_xlpm.rozsah, _xlpm.finalni))</f>
        <v>1300</v>
      </c>
      <c r="AU1333" s="83" cm="1">
        <f t="array" aca="1" ref="AU1333" ca="1">INDEX($F$3:$F$10001,MATCH(AT1333,$F$3:$F$10004,0)-1)</f>
        <v>1200</v>
      </c>
      <c r="AV1333" s="83">
        <f t="shared" ca="1" si="457"/>
        <v>-140</v>
      </c>
      <c r="AW1333" s="83">
        <f t="shared" ca="1" si="458"/>
        <v>-128</v>
      </c>
      <c r="AX1333" s="83">
        <f t="shared" ca="1" si="447"/>
        <v>350</v>
      </c>
      <c r="AY1333" s="83">
        <f t="shared" ca="1" si="448"/>
        <v>320</v>
      </c>
      <c r="AZ1333" s="83">
        <f t="shared" ca="1" si="449"/>
        <v>30</v>
      </c>
      <c r="BA1333" s="83">
        <f t="shared" ca="1" si="450"/>
        <v>320.89671892554395</v>
      </c>
      <c r="BB1333" s="83">
        <f t="shared" ca="1" si="451"/>
        <v>349.10328107445605</v>
      </c>
    </row>
    <row r="1334" spans="1:54" x14ac:dyDescent="0.25">
      <c r="A1334" s="58">
        <v>1332</v>
      </c>
      <c r="B1334" s="59">
        <f t="shared" si="440"/>
        <v>22.2</v>
      </c>
      <c r="C1334" s="58">
        <v>37.1</v>
      </c>
      <c r="D1334" s="58">
        <v>34.299999999999997</v>
      </c>
      <c r="F1334" s="117"/>
      <c r="G1334" s="117"/>
      <c r="H1334" s="112">
        <f t="shared" si="441"/>
        <v>0</v>
      </c>
      <c r="I1334" s="121"/>
      <c r="J1334" s="92">
        <f t="shared" si="442"/>
        <v>0</v>
      </c>
      <c r="L1334" s="94">
        <v>1332</v>
      </c>
      <c r="M1334" s="114">
        <f t="shared" ca="1" si="438"/>
        <v>1294.6284962444133</v>
      </c>
      <c r="N1334" s="115">
        <f t="shared" ca="1" si="456"/>
        <v>119.49727226355012</v>
      </c>
      <c r="P1334" s="102"/>
      <c r="Q1334" s="102"/>
      <c r="R1334" s="102"/>
      <c r="S1334" s="102"/>
      <c r="AC1334" s="83">
        <f t="shared" si="454"/>
        <v>0</v>
      </c>
      <c r="AD1334" s="83">
        <f t="shared" si="455"/>
        <v>0</v>
      </c>
      <c r="AF1334" s="83">
        <f t="shared" si="443"/>
        <v>0</v>
      </c>
      <c r="AG1334" s="83">
        <f t="shared" si="444"/>
        <v>0</v>
      </c>
      <c r="AQ1334" s="83">
        <f t="shared" ca="1" si="445"/>
        <v>12</v>
      </c>
      <c r="AR1334" s="83">
        <f t="shared" ca="1" si="446"/>
        <v>-139.35541954932961</v>
      </c>
      <c r="AS1334" s="83">
        <f t="shared" ca="1" si="439"/>
        <v>-128.64458045067039</v>
      </c>
      <c r="AT1334" s="83" cm="1">
        <f t="array" aca="1" ref="AT1334" ca="1">_xlfn.LET(_xlpm.rozsah, $F$3:$F$10001,_xlpm.podminka, (_xlpm.rozsah&gt;M1334)*(ISNUMBER(_xlpm.rozsah)),_xlpm.indexy, IF(_xlpm.podminka, ROW(_xlpm.rozsah)-MIN(ROW(_xlpm.rozsah))+1),_xlpm.prvni, MIN(_xlpm.indexy),_xlpm.finalni, IF(_xlpm.prvni=1, 2, _xlpm.prvni),INDEX(_xlpm.rozsah, _xlpm.finalni))</f>
        <v>1300</v>
      </c>
      <c r="AU1334" s="83" cm="1">
        <f t="array" aca="1" ref="AU1334" ca="1">INDEX($F$3:$F$10001,MATCH(AT1334,$F$3:$F$10004,0)-1)</f>
        <v>1200</v>
      </c>
      <c r="AV1334" s="83">
        <f t="shared" ca="1" si="457"/>
        <v>-140</v>
      </c>
      <c r="AW1334" s="83">
        <f t="shared" ca="1" si="458"/>
        <v>-128</v>
      </c>
      <c r="AX1334" s="83">
        <f t="shared" ca="1" si="447"/>
        <v>350</v>
      </c>
      <c r="AY1334" s="83">
        <f t="shared" ca="1" si="448"/>
        <v>320</v>
      </c>
      <c r="AZ1334" s="83">
        <f t="shared" ca="1" si="449"/>
        <v>30</v>
      </c>
      <c r="BA1334" s="83">
        <f t="shared" ca="1" si="450"/>
        <v>321.611451126676</v>
      </c>
      <c r="BB1334" s="83">
        <f t="shared" ca="1" si="451"/>
        <v>348.388548873324</v>
      </c>
    </row>
    <row r="1335" spans="1:54" x14ac:dyDescent="0.25">
      <c r="A1335" s="58">
        <v>1333</v>
      </c>
      <c r="B1335" s="59">
        <f t="shared" si="440"/>
        <v>22.216666666666665</v>
      </c>
      <c r="C1335" s="58">
        <v>36.700000000000003</v>
      </c>
      <c r="D1335" s="58">
        <v>51.9</v>
      </c>
      <c r="F1335" s="117"/>
      <c r="G1335" s="117"/>
      <c r="H1335" s="112">
        <f t="shared" si="441"/>
        <v>0</v>
      </c>
      <c r="I1335" s="121"/>
      <c r="J1335" s="92">
        <f t="shared" si="442"/>
        <v>0</v>
      </c>
      <c r="L1335" s="94">
        <v>1333</v>
      </c>
      <c r="M1335" s="114">
        <f t="shared" ca="1" si="438"/>
        <v>1291.4519086838268</v>
      </c>
      <c r="N1335" s="115">
        <f t="shared" ca="1" si="456"/>
        <v>180.31906218207183</v>
      </c>
      <c r="P1335" s="102"/>
      <c r="Q1335" s="102"/>
      <c r="R1335" s="102"/>
      <c r="S1335" s="102"/>
      <c r="AC1335" s="83">
        <f t="shared" si="454"/>
        <v>0</v>
      </c>
      <c r="AD1335" s="83">
        <f t="shared" si="455"/>
        <v>0</v>
      </c>
      <c r="AF1335" s="83">
        <f t="shared" si="443"/>
        <v>0</v>
      </c>
      <c r="AG1335" s="83">
        <f t="shared" si="444"/>
        <v>0</v>
      </c>
      <c r="AQ1335" s="83">
        <f t="shared" ca="1" si="445"/>
        <v>12</v>
      </c>
      <c r="AR1335" s="83">
        <f t="shared" ca="1" si="446"/>
        <v>-138.97422904205922</v>
      </c>
      <c r="AS1335" s="83">
        <f t="shared" ca="1" si="439"/>
        <v>-129.02577095794078</v>
      </c>
      <c r="AT1335" s="83" cm="1">
        <f t="array" aca="1" ref="AT1335" ca="1">_xlfn.LET(_xlpm.rozsah, $F$3:$F$10001,_xlpm.podminka, (_xlpm.rozsah&gt;M1335)*(ISNUMBER(_xlpm.rozsah)),_xlpm.indexy, IF(_xlpm.podminka, ROW(_xlpm.rozsah)-MIN(ROW(_xlpm.rozsah))+1),_xlpm.prvni, MIN(_xlpm.indexy),_xlpm.finalni, IF(_xlpm.prvni=1, 2, _xlpm.prvni),INDEX(_xlpm.rozsah, _xlpm.finalni))</f>
        <v>1300</v>
      </c>
      <c r="AU1335" s="83" cm="1">
        <f t="array" aca="1" ref="AU1335" ca="1">INDEX($F$3:$F$10001,MATCH(AT1335,$F$3:$F$10004,0)-1)</f>
        <v>1200</v>
      </c>
      <c r="AV1335" s="83">
        <f t="shared" ca="1" si="457"/>
        <v>-140</v>
      </c>
      <c r="AW1335" s="83">
        <f t="shared" ca="1" si="458"/>
        <v>-128</v>
      </c>
      <c r="AX1335" s="83">
        <f t="shared" ca="1" si="447"/>
        <v>350</v>
      </c>
      <c r="AY1335" s="83">
        <f t="shared" ca="1" si="448"/>
        <v>320</v>
      </c>
      <c r="AZ1335" s="83">
        <f t="shared" ca="1" si="449"/>
        <v>30</v>
      </c>
      <c r="BA1335" s="83">
        <f t="shared" ca="1" si="450"/>
        <v>322.56442739485198</v>
      </c>
      <c r="BB1335" s="83">
        <f t="shared" ca="1" si="451"/>
        <v>347.43557260514802</v>
      </c>
    </row>
    <row r="1336" spans="1:54" x14ac:dyDescent="0.25">
      <c r="A1336" s="58">
        <v>1334</v>
      </c>
      <c r="B1336" s="59">
        <f t="shared" si="440"/>
        <v>22.233333333333334</v>
      </c>
      <c r="C1336" s="58">
        <v>36.200000000000003</v>
      </c>
      <c r="D1336" s="58">
        <v>25.3</v>
      </c>
      <c r="F1336" s="117"/>
      <c r="G1336" s="117"/>
      <c r="H1336" s="112">
        <f t="shared" si="441"/>
        <v>0</v>
      </c>
      <c r="I1336" s="121"/>
      <c r="J1336" s="92">
        <f t="shared" si="442"/>
        <v>0</v>
      </c>
      <c r="L1336" s="94">
        <v>1334</v>
      </c>
      <c r="M1336" s="114">
        <f t="shared" ca="1" si="438"/>
        <v>1287.4811742330935</v>
      </c>
      <c r="N1336" s="115">
        <f t="shared" ca="1" si="456"/>
        <v>87.599821124291807</v>
      </c>
      <c r="P1336" s="102"/>
      <c r="Q1336" s="102"/>
      <c r="R1336" s="102"/>
      <c r="S1336" s="102"/>
      <c r="AC1336" s="83">
        <f t="shared" si="454"/>
        <v>0</v>
      </c>
      <c r="AD1336" s="83">
        <f t="shared" si="455"/>
        <v>0</v>
      </c>
      <c r="AF1336" s="83">
        <f t="shared" si="443"/>
        <v>0</v>
      </c>
      <c r="AG1336" s="83">
        <f t="shared" si="444"/>
        <v>0</v>
      </c>
      <c r="AQ1336" s="83">
        <f t="shared" ca="1" si="445"/>
        <v>12</v>
      </c>
      <c r="AR1336" s="83">
        <f t="shared" ca="1" si="446"/>
        <v>-138.49774090797121</v>
      </c>
      <c r="AS1336" s="83">
        <f t="shared" ca="1" si="439"/>
        <v>-129.50225909202879</v>
      </c>
      <c r="AT1336" s="83" cm="1">
        <f t="array" aca="1" ref="AT1336" ca="1">_xlfn.LET(_xlpm.rozsah, $F$3:$F$10001,_xlpm.podminka, (_xlpm.rozsah&gt;M1336)*(ISNUMBER(_xlpm.rozsah)),_xlpm.indexy, IF(_xlpm.podminka, ROW(_xlpm.rozsah)-MIN(ROW(_xlpm.rozsah))+1),_xlpm.prvni, MIN(_xlpm.indexy),_xlpm.finalni, IF(_xlpm.prvni=1, 2, _xlpm.prvni),INDEX(_xlpm.rozsah, _xlpm.finalni))</f>
        <v>1300</v>
      </c>
      <c r="AU1336" s="83" cm="1">
        <f t="array" aca="1" ref="AU1336" ca="1">INDEX($F$3:$F$10001,MATCH(AT1336,$F$3:$F$10004,0)-1)</f>
        <v>1200</v>
      </c>
      <c r="AV1336" s="83">
        <f t="shared" ca="1" si="457"/>
        <v>-140</v>
      </c>
      <c r="AW1336" s="83">
        <f t="shared" ca="1" si="458"/>
        <v>-128</v>
      </c>
      <c r="AX1336" s="83">
        <f t="shared" ca="1" si="447"/>
        <v>350</v>
      </c>
      <c r="AY1336" s="83">
        <f t="shared" ca="1" si="448"/>
        <v>320</v>
      </c>
      <c r="AZ1336" s="83">
        <f t="shared" ca="1" si="449"/>
        <v>30</v>
      </c>
      <c r="BA1336" s="83">
        <f t="shared" ca="1" si="450"/>
        <v>323.75564773007193</v>
      </c>
      <c r="BB1336" s="83">
        <f t="shared" ca="1" si="451"/>
        <v>346.24435226992807</v>
      </c>
    </row>
    <row r="1337" spans="1:54" s="81" customFormat="1" x14ac:dyDescent="0.25">
      <c r="A1337" s="79">
        <v>1335</v>
      </c>
      <c r="B1337" s="80">
        <f t="shared" si="440"/>
        <v>22.25</v>
      </c>
      <c r="C1337" s="79">
        <v>35.6</v>
      </c>
      <c r="D1337" s="79" t="s">
        <v>8</v>
      </c>
      <c r="F1337" s="117"/>
      <c r="G1337" s="117"/>
      <c r="H1337" s="112">
        <f t="shared" si="441"/>
        <v>0</v>
      </c>
      <c r="I1337" s="121"/>
      <c r="J1337" s="92">
        <f t="shared" si="442"/>
        <v>0</v>
      </c>
      <c r="K1337" s="83"/>
      <c r="L1337" s="94">
        <v>1335</v>
      </c>
      <c r="M1337" s="114">
        <f t="shared" ca="1" si="438"/>
        <v>1282.7162928922135</v>
      </c>
      <c r="N1337" s="115">
        <f t="shared" ref="N1337:N1342" ca="1" si="459">AS1337</f>
        <v>-130.07404485293438</v>
      </c>
      <c r="O1337" s="83"/>
      <c r="P1337" s="102"/>
      <c r="Q1337" s="102"/>
      <c r="R1337" s="102"/>
      <c r="S1337" s="102"/>
      <c r="T1337" s="83"/>
      <c r="U1337" s="83"/>
      <c r="V1337" s="83"/>
      <c r="W1337" s="83"/>
      <c r="X1337" s="83"/>
      <c r="Y1337" s="83"/>
      <c r="Z1337" s="83"/>
      <c r="AA1337" s="83"/>
      <c r="AB1337" s="83"/>
      <c r="AC1337" s="83">
        <f t="shared" si="454"/>
        <v>0</v>
      </c>
      <c r="AD1337" s="83">
        <f t="shared" si="455"/>
        <v>0</v>
      </c>
      <c r="AE1337" s="83"/>
      <c r="AF1337" s="83">
        <f t="shared" si="443"/>
        <v>0</v>
      </c>
      <c r="AG1337" s="83">
        <f t="shared" si="444"/>
        <v>0</v>
      </c>
      <c r="AH1337" s="83"/>
      <c r="AI1337" s="83"/>
      <c r="AJ1337" s="83"/>
      <c r="AK1337" s="83"/>
      <c r="AL1337" s="83"/>
      <c r="AM1337" s="83"/>
      <c r="AN1337" s="83"/>
      <c r="AO1337" s="83"/>
      <c r="AP1337" s="83"/>
      <c r="AQ1337" s="83">
        <f t="shared" ca="1" si="445"/>
        <v>12</v>
      </c>
      <c r="AR1337" s="83">
        <f t="shared" ca="1" si="446"/>
        <v>-137.92595514706562</v>
      </c>
      <c r="AS1337" s="83">
        <f t="shared" ca="1" si="439"/>
        <v>-130.07404485293438</v>
      </c>
      <c r="AT1337" s="83" cm="1">
        <f t="array" aca="1" ref="AT1337" ca="1">_xlfn.LET(_xlpm.rozsah, $F$3:$F$10001,_xlpm.podminka, (_xlpm.rozsah&gt;M1337)*(ISNUMBER(_xlpm.rozsah)),_xlpm.indexy, IF(_xlpm.podminka, ROW(_xlpm.rozsah)-MIN(ROW(_xlpm.rozsah))+1),_xlpm.prvni, MIN(_xlpm.indexy),_xlpm.finalni, IF(_xlpm.prvni=1, 2, _xlpm.prvni),INDEX(_xlpm.rozsah, _xlpm.finalni))</f>
        <v>1300</v>
      </c>
      <c r="AU1337" s="83" cm="1">
        <f t="array" aca="1" ref="AU1337" ca="1">INDEX($F$3:$F$10001,MATCH(AT1337,$F$3:$F$10004,0)-1)</f>
        <v>1200</v>
      </c>
      <c r="AV1337" s="83">
        <f t="shared" ca="1" si="457"/>
        <v>-140</v>
      </c>
      <c r="AW1337" s="83">
        <f t="shared" ca="1" si="458"/>
        <v>-128</v>
      </c>
      <c r="AX1337" s="83">
        <f t="shared" ca="1" si="447"/>
        <v>350</v>
      </c>
      <c r="AY1337" s="83">
        <f t="shared" ca="1" si="448"/>
        <v>320</v>
      </c>
      <c r="AZ1337" s="83">
        <f t="shared" ca="1" si="449"/>
        <v>30</v>
      </c>
      <c r="BA1337" s="83">
        <f t="shared" ca="1" si="450"/>
        <v>325.18511213233597</v>
      </c>
      <c r="BB1337" s="83">
        <f t="shared" ca="1" si="451"/>
        <v>344.81488786766403</v>
      </c>
    </row>
    <row r="1338" spans="1:54" s="81" customFormat="1" x14ac:dyDescent="0.25">
      <c r="A1338" s="79">
        <v>1336</v>
      </c>
      <c r="B1338" s="80">
        <f t="shared" si="440"/>
        <v>22.266666666666666</v>
      </c>
      <c r="C1338" s="79">
        <v>34.6</v>
      </c>
      <c r="D1338" s="79" t="s">
        <v>8</v>
      </c>
      <c r="F1338" s="117"/>
      <c r="G1338" s="117"/>
      <c r="H1338" s="112">
        <f t="shared" si="441"/>
        <v>0</v>
      </c>
      <c r="I1338" s="121"/>
      <c r="J1338" s="92">
        <f t="shared" si="442"/>
        <v>0</v>
      </c>
      <c r="K1338" s="83"/>
      <c r="L1338" s="94">
        <v>1336</v>
      </c>
      <c r="M1338" s="114">
        <f t="shared" ca="1" si="438"/>
        <v>1274.7748239907469</v>
      </c>
      <c r="N1338" s="115">
        <f t="shared" ca="1" si="459"/>
        <v>-131.02702112111038</v>
      </c>
      <c r="O1338" s="83"/>
      <c r="P1338" s="102"/>
      <c r="Q1338" s="102"/>
      <c r="R1338" s="102"/>
      <c r="S1338" s="102"/>
      <c r="T1338" s="83"/>
      <c r="U1338" s="83"/>
      <c r="V1338" s="83"/>
      <c r="W1338" s="83"/>
      <c r="X1338" s="83"/>
      <c r="Y1338" s="83"/>
      <c r="Z1338" s="83"/>
      <c r="AA1338" s="83"/>
      <c r="AB1338" s="83"/>
      <c r="AC1338" s="83">
        <f t="shared" si="454"/>
        <v>0</v>
      </c>
      <c r="AD1338" s="83">
        <f t="shared" si="455"/>
        <v>0</v>
      </c>
      <c r="AE1338" s="83"/>
      <c r="AF1338" s="83">
        <f t="shared" si="443"/>
        <v>0</v>
      </c>
      <c r="AG1338" s="83">
        <f t="shared" si="444"/>
        <v>0</v>
      </c>
      <c r="AH1338" s="83"/>
      <c r="AI1338" s="83"/>
      <c r="AJ1338" s="83"/>
      <c r="AK1338" s="83"/>
      <c r="AL1338" s="83"/>
      <c r="AM1338" s="83"/>
      <c r="AN1338" s="83"/>
      <c r="AO1338" s="83"/>
      <c r="AP1338" s="83"/>
      <c r="AQ1338" s="83">
        <f t="shared" ca="1" si="445"/>
        <v>12</v>
      </c>
      <c r="AR1338" s="83">
        <f t="shared" ca="1" si="446"/>
        <v>-136.97297887888962</v>
      </c>
      <c r="AS1338" s="83">
        <f t="shared" ca="1" si="439"/>
        <v>-131.02702112111038</v>
      </c>
      <c r="AT1338" s="83" cm="1">
        <f t="array" aca="1" ref="AT1338" ca="1">_xlfn.LET(_xlpm.rozsah, $F$3:$F$10001,_xlpm.podminka, (_xlpm.rozsah&gt;M1338)*(ISNUMBER(_xlpm.rozsah)),_xlpm.indexy, IF(_xlpm.podminka, ROW(_xlpm.rozsah)-MIN(ROW(_xlpm.rozsah))+1),_xlpm.prvni, MIN(_xlpm.indexy),_xlpm.finalni, IF(_xlpm.prvni=1, 2, _xlpm.prvni),INDEX(_xlpm.rozsah, _xlpm.finalni))</f>
        <v>1300</v>
      </c>
      <c r="AU1338" s="83" cm="1">
        <f t="array" aca="1" ref="AU1338" ca="1">INDEX($F$3:$F$10001,MATCH(AT1338,$F$3:$F$10004,0)-1)</f>
        <v>1200</v>
      </c>
      <c r="AV1338" s="83">
        <f t="shared" ca="1" si="457"/>
        <v>-140</v>
      </c>
      <c r="AW1338" s="83">
        <f t="shared" ca="1" si="458"/>
        <v>-128</v>
      </c>
      <c r="AX1338" s="83">
        <f t="shared" ca="1" si="447"/>
        <v>350</v>
      </c>
      <c r="AY1338" s="83">
        <f t="shared" ca="1" si="448"/>
        <v>320</v>
      </c>
      <c r="AZ1338" s="83">
        <f t="shared" ca="1" si="449"/>
        <v>30</v>
      </c>
      <c r="BA1338" s="83">
        <f t="shared" ca="1" si="450"/>
        <v>327.56755280277594</v>
      </c>
      <c r="BB1338" s="83">
        <f t="shared" ca="1" si="451"/>
        <v>342.43244719722406</v>
      </c>
    </row>
    <row r="1339" spans="1:54" s="81" customFormat="1" x14ac:dyDescent="0.25">
      <c r="A1339" s="79">
        <v>1337</v>
      </c>
      <c r="B1339" s="80">
        <f t="shared" si="440"/>
        <v>22.283333333333335</v>
      </c>
      <c r="C1339" s="79">
        <v>33.200000000000003</v>
      </c>
      <c r="D1339" s="79" t="s">
        <v>8</v>
      </c>
      <c r="F1339" s="117"/>
      <c r="G1339" s="117"/>
      <c r="H1339" s="112">
        <f t="shared" si="441"/>
        <v>0</v>
      </c>
      <c r="I1339" s="121"/>
      <c r="J1339" s="92">
        <f t="shared" si="442"/>
        <v>0</v>
      </c>
      <c r="K1339" s="83"/>
      <c r="L1339" s="94">
        <v>1337</v>
      </c>
      <c r="M1339" s="114">
        <f t="shared" ca="1" si="438"/>
        <v>1263.6567675286935</v>
      </c>
      <c r="N1339" s="115">
        <f t="shared" ca="1" si="459"/>
        <v>-132.36118789655677</v>
      </c>
      <c r="O1339" s="83"/>
      <c r="P1339" s="102"/>
      <c r="Q1339" s="102"/>
      <c r="R1339" s="102"/>
      <c r="S1339" s="102"/>
      <c r="T1339" s="83"/>
      <c r="U1339" s="83"/>
      <c r="V1339" s="83"/>
      <c r="W1339" s="83"/>
      <c r="X1339" s="83"/>
      <c r="Y1339" s="83"/>
      <c r="Z1339" s="83"/>
      <c r="AA1339" s="83"/>
      <c r="AB1339" s="83"/>
      <c r="AC1339" s="83">
        <f t="shared" si="454"/>
        <v>0</v>
      </c>
      <c r="AD1339" s="83">
        <f t="shared" si="455"/>
        <v>0</v>
      </c>
      <c r="AE1339" s="83"/>
      <c r="AF1339" s="83">
        <f t="shared" si="443"/>
        <v>0</v>
      </c>
      <c r="AG1339" s="83">
        <f t="shared" si="444"/>
        <v>0</v>
      </c>
      <c r="AH1339" s="83"/>
      <c r="AI1339" s="83"/>
      <c r="AJ1339" s="83"/>
      <c r="AK1339" s="83"/>
      <c r="AL1339" s="83"/>
      <c r="AM1339" s="83"/>
      <c r="AN1339" s="83"/>
      <c r="AO1339" s="83"/>
      <c r="AP1339" s="83"/>
      <c r="AQ1339" s="83">
        <f t="shared" ca="1" si="445"/>
        <v>12</v>
      </c>
      <c r="AR1339" s="83">
        <f t="shared" ca="1" si="446"/>
        <v>-135.63881210344323</v>
      </c>
      <c r="AS1339" s="83">
        <f t="shared" ca="1" si="439"/>
        <v>-132.36118789655677</v>
      </c>
      <c r="AT1339" s="83" cm="1">
        <f t="array" aca="1" ref="AT1339" ca="1">_xlfn.LET(_xlpm.rozsah, $F$3:$F$10001,_xlpm.podminka, (_xlpm.rozsah&gt;M1339)*(ISNUMBER(_xlpm.rozsah)),_xlpm.indexy, IF(_xlpm.podminka, ROW(_xlpm.rozsah)-MIN(ROW(_xlpm.rozsah))+1),_xlpm.prvni, MIN(_xlpm.indexy),_xlpm.finalni, IF(_xlpm.prvni=1, 2, _xlpm.prvni),INDEX(_xlpm.rozsah, _xlpm.finalni))</f>
        <v>1300</v>
      </c>
      <c r="AU1339" s="83" cm="1">
        <f t="array" aca="1" ref="AU1339" ca="1">INDEX($F$3:$F$10001,MATCH(AT1339,$F$3:$F$10004,0)-1)</f>
        <v>1200</v>
      </c>
      <c r="AV1339" s="83">
        <f t="shared" ca="1" si="457"/>
        <v>-140</v>
      </c>
      <c r="AW1339" s="83">
        <f t="shared" ca="1" si="458"/>
        <v>-128</v>
      </c>
      <c r="AX1339" s="83">
        <f t="shared" ca="1" si="447"/>
        <v>350</v>
      </c>
      <c r="AY1339" s="83">
        <f t="shared" ca="1" si="448"/>
        <v>320</v>
      </c>
      <c r="AZ1339" s="83">
        <f t="shared" ca="1" si="449"/>
        <v>30</v>
      </c>
      <c r="BA1339" s="83">
        <f t="shared" ca="1" si="450"/>
        <v>330.90296974139193</v>
      </c>
      <c r="BB1339" s="83">
        <f t="shared" ca="1" si="451"/>
        <v>339.09703025860807</v>
      </c>
    </row>
    <row r="1340" spans="1:54" s="81" customFormat="1" x14ac:dyDescent="0.25">
      <c r="A1340" s="79">
        <v>1338</v>
      </c>
      <c r="B1340" s="80">
        <f t="shared" si="440"/>
        <v>22.3</v>
      </c>
      <c r="C1340" s="79">
        <v>31.6</v>
      </c>
      <c r="D1340" s="79" t="s">
        <v>8</v>
      </c>
      <c r="F1340" s="117"/>
      <c r="G1340" s="117"/>
      <c r="H1340" s="112">
        <f t="shared" si="441"/>
        <v>0</v>
      </c>
      <c r="I1340" s="121"/>
      <c r="J1340" s="92">
        <f t="shared" si="442"/>
        <v>0</v>
      </c>
      <c r="K1340" s="83"/>
      <c r="L1340" s="94">
        <v>1338</v>
      </c>
      <c r="M1340" s="114">
        <f t="shared" ca="1" si="438"/>
        <v>1250.9504172863467</v>
      </c>
      <c r="N1340" s="115">
        <f t="shared" ca="1" si="459"/>
        <v>-133.88594992563839</v>
      </c>
      <c r="O1340" s="83"/>
      <c r="P1340" s="102"/>
      <c r="Q1340" s="102"/>
      <c r="R1340" s="102"/>
      <c r="S1340" s="102"/>
      <c r="T1340" s="83"/>
      <c r="U1340" s="83"/>
      <c r="V1340" s="83"/>
      <c r="W1340" s="83"/>
      <c r="X1340" s="83"/>
      <c r="Y1340" s="83"/>
      <c r="Z1340" s="83"/>
      <c r="AA1340" s="83"/>
      <c r="AB1340" s="83"/>
      <c r="AC1340" s="83">
        <f t="shared" si="454"/>
        <v>0</v>
      </c>
      <c r="AD1340" s="83">
        <f t="shared" si="455"/>
        <v>0</v>
      </c>
      <c r="AE1340" s="83"/>
      <c r="AF1340" s="83">
        <f t="shared" si="443"/>
        <v>0</v>
      </c>
      <c r="AG1340" s="83">
        <f t="shared" si="444"/>
        <v>0</v>
      </c>
      <c r="AH1340" s="83"/>
      <c r="AI1340" s="83"/>
      <c r="AJ1340" s="83"/>
      <c r="AK1340" s="83"/>
      <c r="AL1340" s="83"/>
      <c r="AM1340" s="83"/>
      <c r="AN1340" s="83"/>
      <c r="AO1340" s="83"/>
      <c r="AP1340" s="83"/>
      <c r="AQ1340" s="83">
        <f t="shared" ca="1" si="445"/>
        <v>12</v>
      </c>
      <c r="AR1340" s="83">
        <f t="shared" ca="1" si="446"/>
        <v>-134.11405007436161</v>
      </c>
      <c r="AS1340" s="83">
        <f t="shared" ca="1" si="439"/>
        <v>-133.88594992563839</v>
      </c>
      <c r="AT1340" s="83" cm="1">
        <f t="array" aca="1" ref="AT1340" ca="1">_xlfn.LET(_xlpm.rozsah, $F$3:$F$10001,_xlpm.podminka, (_xlpm.rozsah&gt;M1340)*(ISNUMBER(_xlpm.rozsah)),_xlpm.indexy, IF(_xlpm.podminka, ROW(_xlpm.rozsah)-MIN(ROW(_xlpm.rozsah))+1),_xlpm.prvni, MIN(_xlpm.indexy),_xlpm.finalni, IF(_xlpm.prvni=1, 2, _xlpm.prvni),INDEX(_xlpm.rozsah, _xlpm.finalni))</f>
        <v>1300</v>
      </c>
      <c r="AU1340" s="83" cm="1">
        <f t="array" aca="1" ref="AU1340" ca="1">INDEX($F$3:$F$10001,MATCH(AT1340,$F$3:$F$10004,0)-1)</f>
        <v>1200</v>
      </c>
      <c r="AV1340" s="83">
        <f t="shared" ca="1" si="457"/>
        <v>-140</v>
      </c>
      <c r="AW1340" s="83">
        <f t="shared" ca="1" si="458"/>
        <v>-128</v>
      </c>
      <c r="AX1340" s="83">
        <f t="shared" ca="1" si="447"/>
        <v>350</v>
      </c>
      <c r="AY1340" s="83">
        <f t="shared" ca="1" si="448"/>
        <v>320</v>
      </c>
      <c r="AZ1340" s="83">
        <f t="shared" ca="1" si="449"/>
        <v>30</v>
      </c>
      <c r="BA1340" s="83">
        <f t="shared" ca="1" si="450"/>
        <v>334.71487481409599</v>
      </c>
      <c r="BB1340" s="83">
        <f t="shared" ca="1" si="451"/>
        <v>335.28512518590401</v>
      </c>
    </row>
    <row r="1341" spans="1:54" s="81" customFormat="1" x14ac:dyDescent="0.25">
      <c r="A1341" s="79">
        <v>1339</v>
      </c>
      <c r="B1341" s="80">
        <f t="shared" si="440"/>
        <v>22.316666666666666</v>
      </c>
      <c r="C1341" s="79">
        <v>30.1</v>
      </c>
      <c r="D1341" s="79" t="s">
        <v>8</v>
      </c>
      <c r="F1341" s="117"/>
      <c r="G1341" s="117"/>
      <c r="H1341" s="112">
        <f t="shared" si="441"/>
        <v>0</v>
      </c>
      <c r="I1341" s="121"/>
      <c r="J1341" s="92">
        <f t="shared" si="442"/>
        <v>0</v>
      </c>
      <c r="K1341" s="83"/>
      <c r="L1341" s="94">
        <v>1339</v>
      </c>
      <c r="M1341" s="114">
        <f t="shared" ca="1" si="438"/>
        <v>1239.0382139341468</v>
      </c>
      <c r="N1341" s="115">
        <f t="shared" ca="1" si="459"/>
        <v>-135.31541432790237</v>
      </c>
      <c r="O1341" s="83"/>
      <c r="P1341" s="102"/>
      <c r="Q1341" s="102"/>
      <c r="R1341" s="102"/>
      <c r="S1341" s="102"/>
      <c r="T1341" s="83"/>
      <c r="U1341" s="83"/>
      <c r="V1341" s="83"/>
      <c r="W1341" s="83"/>
      <c r="X1341" s="83"/>
      <c r="Y1341" s="83"/>
      <c r="Z1341" s="83"/>
      <c r="AA1341" s="83"/>
      <c r="AB1341" s="83"/>
      <c r="AC1341" s="83">
        <f t="shared" si="454"/>
        <v>0</v>
      </c>
      <c r="AD1341" s="83">
        <f t="shared" si="455"/>
        <v>0</v>
      </c>
      <c r="AE1341" s="83"/>
      <c r="AF1341" s="83">
        <f t="shared" si="443"/>
        <v>0</v>
      </c>
      <c r="AG1341" s="83">
        <f t="shared" si="444"/>
        <v>0</v>
      </c>
      <c r="AH1341" s="83"/>
      <c r="AI1341" s="83"/>
      <c r="AJ1341" s="83"/>
      <c r="AK1341" s="83"/>
      <c r="AL1341" s="83"/>
      <c r="AM1341" s="83"/>
      <c r="AN1341" s="83"/>
      <c r="AO1341" s="83"/>
      <c r="AP1341" s="83"/>
      <c r="AQ1341" s="83">
        <f t="shared" ca="1" si="445"/>
        <v>12</v>
      </c>
      <c r="AR1341" s="83">
        <f t="shared" ca="1" si="446"/>
        <v>-132.68458567209763</v>
      </c>
      <c r="AS1341" s="83">
        <f t="shared" ca="1" si="439"/>
        <v>-135.31541432790237</v>
      </c>
      <c r="AT1341" s="83" cm="1">
        <f t="array" aca="1" ref="AT1341" ca="1">_xlfn.LET(_xlpm.rozsah, $F$3:$F$10001,_xlpm.podminka, (_xlpm.rozsah&gt;M1341)*(ISNUMBER(_xlpm.rozsah)),_xlpm.indexy, IF(_xlpm.podminka, ROW(_xlpm.rozsah)-MIN(ROW(_xlpm.rozsah))+1),_xlpm.prvni, MIN(_xlpm.indexy),_xlpm.finalni, IF(_xlpm.prvni=1, 2, _xlpm.prvni),INDEX(_xlpm.rozsah, _xlpm.finalni))</f>
        <v>1300</v>
      </c>
      <c r="AU1341" s="83" cm="1">
        <f t="array" aca="1" ref="AU1341" ca="1">INDEX($F$3:$F$10001,MATCH(AT1341,$F$3:$F$10004,0)-1)</f>
        <v>1200</v>
      </c>
      <c r="AV1341" s="83">
        <f t="shared" ca="1" si="457"/>
        <v>-140</v>
      </c>
      <c r="AW1341" s="83">
        <f t="shared" ca="1" si="458"/>
        <v>-128</v>
      </c>
      <c r="AX1341" s="83">
        <f t="shared" ca="1" si="447"/>
        <v>350</v>
      </c>
      <c r="AY1341" s="83">
        <f t="shared" ca="1" si="448"/>
        <v>320</v>
      </c>
      <c r="AZ1341" s="83">
        <f t="shared" ca="1" si="449"/>
        <v>30</v>
      </c>
      <c r="BA1341" s="83">
        <f t="shared" ca="1" si="450"/>
        <v>338.28853581975596</v>
      </c>
      <c r="BB1341" s="83">
        <f t="shared" ca="1" si="451"/>
        <v>331.71146418024404</v>
      </c>
    </row>
    <row r="1342" spans="1:54" s="81" customFormat="1" x14ac:dyDescent="0.25">
      <c r="A1342" s="79">
        <v>1340</v>
      </c>
      <c r="B1342" s="80">
        <f t="shared" si="440"/>
        <v>22.333333333333332</v>
      </c>
      <c r="C1342" s="79">
        <v>28.8</v>
      </c>
      <c r="D1342" s="79" t="s">
        <v>8</v>
      </c>
      <c r="F1342" s="117"/>
      <c r="G1342" s="117"/>
      <c r="H1342" s="112">
        <f t="shared" si="441"/>
        <v>0</v>
      </c>
      <c r="I1342" s="121"/>
      <c r="J1342" s="92">
        <f t="shared" si="442"/>
        <v>0</v>
      </c>
      <c r="K1342" s="83"/>
      <c r="L1342" s="94">
        <v>1340</v>
      </c>
      <c r="M1342" s="114">
        <f t="shared" ca="1" si="438"/>
        <v>1228.71430436224</v>
      </c>
      <c r="N1342" s="115">
        <f t="shared" ca="1" si="459"/>
        <v>-136.5542834765312</v>
      </c>
      <c r="O1342" s="83"/>
      <c r="P1342" s="102"/>
      <c r="Q1342" s="102"/>
      <c r="R1342" s="102"/>
      <c r="S1342" s="102"/>
      <c r="T1342" s="83"/>
      <c r="U1342" s="83"/>
      <c r="V1342" s="83"/>
      <c r="W1342" s="83"/>
      <c r="X1342" s="83"/>
      <c r="Y1342" s="83"/>
      <c r="Z1342" s="83"/>
      <c r="AA1342" s="83"/>
      <c r="AB1342" s="83"/>
      <c r="AC1342" s="83">
        <f t="shared" si="454"/>
        <v>0</v>
      </c>
      <c r="AD1342" s="83">
        <f t="shared" si="455"/>
        <v>0</v>
      </c>
      <c r="AE1342" s="83"/>
      <c r="AF1342" s="83">
        <f t="shared" si="443"/>
        <v>0</v>
      </c>
      <c r="AG1342" s="83">
        <f t="shared" si="444"/>
        <v>0</v>
      </c>
      <c r="AH1342" s="83"/>
      <c r="AI1342" s="83"/>
      <c r="AJ1342" s="83"/>
      <c r="AK1342" s="83"/>
      <c r="AL1342" s="83"/>
      <c r="AM1342" s="83"/>
      <c r="AN1342" s="83"/>
      <c r="AO1342" s="83"/>
      <c r="AP1342" s="83"/>
      <c r="AQ1342" s="83">
        <f t="shared" ca="1" si="445"/>
        <v>12</v>
      </c>
      <c r="AR1342" s="83">
        <f t="shared" ca="1" si="446"/>
        <v>-131.4457165234688</v>
      </c>
      <c r="AS1342" s="83">
        <f t="shared" ca="1" si="439"/>
        <v>-136.5542834765312</v>
      </c>
      <c r="AT1342" s="83" cm="1">
        <f t="array" aca="1" ref="AT1342" ca="1">_xlfn.LET(_xlpm.rozsah, $F$3:$F$10001,_xlpm.podminka, (_xlpm.rozsah&gt;M1342)*(ISNUMBER(_xlpm.rozsah)),_xlpm.indexy, IF(_xlpm.podminka, ROW(_xlpm.rozsah)-MIN(ROW(_xlpm.rozsah))+1),_xlpm.prvni, MIN(_xlpm.indexy),_xlpm.finalni, IF(_xlpm.prvni=1, 2, _xlpm.prvni),INDEX(_xlpm.rozsah, _xlpm.finalni))</f>
        <v>1300</v>
      </c>
      <c r="AU1342" s="83" cm="1">
        <f t="array" aca="1" ref="AU1342" ca="1">INDEX($F$3:$F$10001,MATCH(AT1342,$F$3:$F$10004,0)-1)</f>
        <v>1200</v>
      </c>
      <c r="AV1342" s="83">
        <f t="shared" ca="1" si="457"/>
        <v>-140</v>
      </c>
      <c r="AW1342" s="83">
        <f t="shared" ca="1" si="458"/>
        <v>-128</v>
      </c>
      <c r="AX1342" s="83">
        <f t="shared" ca="1" si="447"/>
        <v>350</v>
      </c>
      <c r="AY1342" s="83">
        <f t="shared" ca="1" si="448"/>
        <v>320</v>
      </c>
      <c r="AZ1342" s="83">
        <f t="shared" ca="1" si="449"/>
        <v>30</v>
      </c>
      <c r="BA1342" s="83">
        <f t="shared" ca="1" si="450"/>
        <v>341.38570869132798</v>
      </c>
      <c r="BB1342" s="83">
        <f t="shared" ca="1" si="451"/>
        <v>328.61429130867202</v>
      </c>
    </row>
    <row r="1343" spans="1:54" x14ac:dyDescent="0.25">
      <c r="A1343" s="58">
        <v>1341</v>
      </c>
      <c r="B1343" s="59">
        <f t="shared" si="440"/>
        <v>22.35</v>
      </c>
      <c r="C1343" s="58">
        <v>28</v>
      </c>
      <c r="D1343" s="58">
        <v>29.5</v>
      </c>
      <c r="F1343" s="117"/>
      <c r="G1343" s="117"/>
      <c r="H1343" s="112">
        <f t="shared" si="441"/>
        <v>0</v>
      </c>
      <c r="I1343" s="121"/>
      <c r="J1343" s="92">
        <f t="shared" si="442"/>
        <v>0</v>
      </c>
      <c r="L1343" s="94">
        <v>1341</v>
      </c>
      <c r="M1343" s="114">
        <f t="shared" ca="1" si="438"/>
        <v>1222.3611292410669</v>
      </c>
      <c r="N1343" s="115">
        <f t="shared" ref="N1343:N1362" ca="1" si="460">( IF(ISNUMBER(D1343), D1343,1)/100)*BB1343 - $T$23 + $T$21</f>
        <v>96.378959937834423</v>
      </c>
      <c r="P1343" s="102"/>
      <c r="Q1343" s="102"/>
      <c r="R1343" s="102"/>
      <c r="S1343" s="102"/>
      <c r="AC1343" s="83">
        <f t="shared" si="454"/>
        <v>0</v>
      </c>
      <c r="AD1343" s="83">
        <f t="shared" si="455"/>
        <v>0</v>
      </c>
      <c r="AF1343" s="83">
        <f t="shared" si="443"/>
        <v>0</v>
      </c>
      <c r="AG1343" s="83">
        <f t="shared" si="444"/>
        <v>0</v>
      </c>
      <c r="AQ1343" s="83">
        <f t="shared" ca="1" si="445"/>
        <v>12</v>
      </c>
      <c r="AR1343" s="83">
        <f t="shared" ca="1" si="446"/>
        <v>-130.68333550892802</v>
      </c>
      <c r="AS1343" s="83">
        <f t="shared" ca="1" si="439"/>
        <v>-137.31666449107198</v>
      </c>
      <c r="AT1343" s="83" cm="1">
        <f t="array" aca="1" ref="AT1343" ca="1">_xlfn.LET(_xlpm.rozsah, $F$3:$F$10001,_xlpm.podminka, (_xlpm.rozsah&gt;M1343)*(ISNUMBER(_xlpm.rozsah)),_xlpm.indexy, IF(_xlpm.podminka, ROW(_xlpm.rozsah)-MIN(ROW(_xlpm.rozsah))+1),_xlpm.prvni, MIN(_xlpm.indexy),_xlpm.finalni, IF(_xlpm.prvni=1, 2, _xlpm.prvni),INDEX(_xlpm.rozsah, _xlpm.finalni))</f>
        <v>1300</v>
      </c>
      <c r="AU1343" s="83" cm="1">
        <f t="array" aca="1" ref="AU1343" ca="1">INDEX($F$3:$F$10001,MATCH(AT1343,$F$3:$F$10004,0)-1)</f>
        <v>1200</v>
      </c>
      <c r="AV1343" s="83">
        <f t="shared" ca="1" si="457"/>
        <v>-140</v>
      </c>
      <c r="AW1343" s="83">
        <f t="shared" ca="1" si="458"/>
        <v>-128</v>
      </c>
      <c r="AX1343" s="83">
        <f t="shared" ca="1" si="447"/>
        <v>350</v>
      </c>
      <c r="AY1343" s="83">
        <f t="shared" ca="1" si="448"/>
        <v>320</v>
      </c>
      <c r="AZ1343" s="83">
        <f t="shared" ca="1" si="449"/>
        <v>30</v>
      </c>
      <c r="BA1343" s="83">
        <f t="shared" ca="1" si="450"/>
        <v>343.29166122767992</v>
      </c>
      <c r="BB1343" s="83">
        <f t="shared" ca="1" si="451"/>
        <v>326.70833877232008</v>
      </c>
    </row>
    <row r="1344" spans="1:54" x14ac:dyDescent="0.25">
      <c r="A1344" s="58">
        <v>1342</v>
      </c>
      <c r="B1344" s="59">
        <f t="shared" si="440"/>
        <v>22.366666666666667</v>
      </c>
      <c r="C1344" s="58">
        <v>28.6</v>
      </c>
      <c r="D1344" s="58">
        <v>100</v>
      </c>
      <c r="F1344" s="117"/>
      <c r="G1344" s="117"/>
      <c r="H1344" s="112">
        <f t="shared" si="441"/>
        <v>0</v>
      </c>
      <c r="I1344" s="121"/>
      <c r="J1344" s="92">
        <f t="shared" si="442"/>
        <v>0</v>
      </c>
      <c r="L1344" s="94">
        <v>1342</v>
      </c>
      <c r="M1344" s="114">
        <f t="shared" ca="1" si="438"/>
        <v>1227.1260105819467</v>
      </c>
      <c r="N1344" s="115">
        <f t="shared" ca="1" si="460"/>
        <v>328.13780317458401</v>
      </c>
      <c r="P1344" s="102"/>
      <c r="Q1344" s="102"/>
      <c r="R1344" s="102"/>
      <c r="S1344" s="102"/>
      <c r="AC1344" s="83">
        <f t="shared" si="454"/>
        <v>0</v>
      </c>
      <c r="AD1344" s="83">
        <f t="shared" si="455"/>
        <v>0</v>
      </c>
      <c r="AF1344" s="83">
        <f t="shared" si="443"/>
        <v>0</v>
      </c>
      <c r="AG1344" s="83">
        <f t="shared" si="444"/>
        <v>0</v>
      </c>
      <c r="AQ1344" s="83">
        <f t="shared" ca="1" si="445"/>
        <v>12</v>
      </c>
      <c r="AR1344" s="83">
        <f t="shared" ca="1" si="446"/>
        <v>-131.25512126983361</v>
      </c>
      <c r="AS1344" s="83">
        <f t="shared" ca="1" si="439"/>
        <v>-136.74487873016639</v>
      </c>
      <c r="AT1344" s="83" cm="1">
        <f t="array" aca="1" ref="AT1344" ca="1">_xlfn.LET(_xlpm.rozsah, $F$3:$F$10001,_xlpm.podminka, (_xlpm.rozsah&gt;M1344)*(ISNUMBER(_xlpm.rozsah)),_xlpm.indexy, IF(_xlpm.podminka, ROW(_xlpm.rozsah)-MIN(ROW(_xlpm.rozsah))+1),_xlpm.prvni, MIN(_xlpm.indexy),_xlpm.finalni, IF(_xlpm.prvni=1, 2, _xlpm.prvni),INDEX(_xlpm.rozsah, _xlpm.finalni))</f>
        <v>1300</v>
      </c>
      <c r="AU1344" s="83" cm="1">
        <f t="array" aca="1" ref="AU1344" ca="1">INDEX($F$3:$F$10001,MATCH(AT1344,$F$3:$F$10004,0)-1)</f>
        <v>1200</v>
      </c>
      <c r="AV1344" s="83">
        <f t="shared" ca="1" si="457"/>
        <v>-140</v>
      </c>
      <c r="AW1344" s="83">
        <f t="shared" ca="1" si="458"/>
        <v>-128</v>
      </c>
      <c r="AX1344" s="83">
        <f t="shared" ca="1" si="447"/>
        <v>350</v>
      </c>
      <c r="AY1344" s="83">
        <f t="shared" ca="1" si="448"/>
        <v>320</v>
      </c>
      <c r="AZ1344" s="83">
        <f t="shared" ca="1" si="449"/>
        <v>30</v>
      </c>
      <c r="BA1344" s="83">
        <f t="shared" ca="1" si="450"/>
        <v>341.86219682541599</v>
      </c>
      <c r="BB1344" s="83">
        <f t="shared" ca="1" si="451"/>
        <v>328.13780317458401</v>
      </c>
    </row>
    <row r="1345" spans="1:54" x14ac:dyDescent="0.25">
      <c r="A1345" s="58">
        <v>1343</v>
      </c>
      <c r="B1345" s="59">
        <f t="shared" si="440"/>
        <v>22.383333333333333</v>
      </c>
      <c r="C1345" s="58">
        <v>28.8</v>
      </c>
      <c r="D1345" s="58">
        <v>97.3</v>
      </c>
      <c r="F1345" s="117"/>
      <c r="G1345" s="117"/>
      <c r="H1345" s="112">
        <f t="shared" si="441"/>
        <v>0</v>
      </c>
      <c r="I1345" s="121"/>
      <c r="J1345" s="92">
        <f t="shared" si="442"/>
        <v>0</v>
      </c>
      <c r="L1345" s="94">
        <v>1343</v>
      </c>
      <c r="M1345" s="114">
        <f t="shared" ca="1" si="438"/>
        <v>1228.71430436224</v>
      </c>
      <c r="N1345" s="115">
        <f t="shared" ca="1" si="460"/>
        <v>319.74170544333788</v>
      </c>
      <c r="P1345" s="102"/>
      <c r="Q1345" s="102"/>
      <c r="R1345" s="102"/>
      <c r="S1345" s="102"/>
      <c r="AC1345" s="83">
        <f t="shared" si="454"/>
        <v>0</v>
      </c>
      <c r="AD1345" s="83">
        <f t="shared" si="455"/>
        <v>0</v>
      </c>
      <c r="AF1345" s="83">
        <f t="shared" si="443"/>
        <v>0</v>
      </c>
      <c r="AG1345" s="83">
        <f t="shared" si="444"/>
        <v>0</v>
      </c>
      <c r="AQ1345" s="83">
        <f t="shared" ca="1" si="445"/>
        <v>12</v>
      </c>
      <c r="AR1345" s="83">
        <f t="shared" ca="1" si="446"/>
        <v>-131.4457165234688</v>
      </c>
      <c r="AS1345" s="83">
        <f t="shared" ca="1" si="439"/>
        <v>-136.5542834765312</v>
      </c>
      <c r="AT1345" s="83" cm="1">
        <f t="array" aca="1" ref="AT1345" ca="1">_xlfn.LET(_xlpm.rozsah, $F$3:$F$10001,_xlpm.podminka, (_xlpm.rozsah&gt;M1345)*(ISNUMBER(_xlpm.rozsah)),_xlpm.indexy, IF(_xlpm.podminka, ROW(_xlpm.rozsah)-MIN(ROW(_xlpm.rozsah))+1),_xlpm.prvni, MIN(_xlpm.indexy),_xlpm.finalni, IF(_xlpm.prvni=1, 2, _xlpm.prvni),INDEX(_xlpm.rozsah, _xlpm.finalni))</f>
        <v>1300</v>
      </c>
      <c r="AU1345" s="83" cm="1">
        <f t="array" aca="1" ref="AU1345" ca="1">INDEX($F$3:$F$10001,MATCH(AT1345,$F$3:$F$10004,0)-1)</f>
        <v>1200</v>
      </c>
      <c r="AV1345" s="83">
        <f t="shared" ca="1" si="457"/>
        <v>-140</v>
      </c>
      <c r="AW1345" s="83">
        <f t="shared" ca="1" si="458"/>
        <v>-128</v>
      </c>
      <c r="AX1345" s="83">
        <f t="shared" ca="1" si="447"/>
        <v>350</v>
      </c>
      <c r="AY1345" s="83">
        <f t="shared" ca="1" si="448"/>
        <v>320</v>
      </c>
      <c r="AZ1345" s="83">
        <f t="shared" ca="1" si="449"/>
        <v>30</v>
      </c>
      <c r="BA1345" s="83">
        <f t="shared" ca="1" si="450"/>
        <v>341.38570869132798</v>
      </c>
      <c r="BB1345" s="83">
        <f t="shared" ca="1" si="451"/>
        <v>328.61429130867202</v>
      </c>
    </row>
    <row r="1346" spans="1:54" x14ac:dyDescent="0.25">
      <c r="A1346" s="58">
        <v>1344</v>
      </c>
      <c r="B1346" s="59">
        <f t="shared" si="440"/>
        <v>22.4</v>
      </c>
      <c r="C1346" s="58">
        <v>28.8</v>
      </c>
      <c r="D1346" s="58">
        <v>73.400000000000006</v>
      </c>
      <c r="F1346" s="117"/>
      <c r="G1346" s="117"/>
      <c r="H1346" s="112">
        <f t="shared" si="441"/>
        <v>0</v>
      </c>
      <c r="I1346" s="121"/>
      <c r="J1346" s="92">
        <f t="shared" si="442"/>
        <v>0</v>
      </c>
      <c r="L1346" s="94">
        <v>1344</v>
      </c>
      <c r="M1346" s="114">
        <f t="shared" ca="1" si="438"/>
        <v>1228.71430436224</v>
      </c>
      <c r="N1346" s="115">
        <f t="shared" ca="1" si="460"/>
        <v>241.2028898205653</v>
      </c>
      <c r="P1346" s="102"/>
      <c r="Q1346" s="102"/>
      <c r="R1346" s="102"/>
      <c r="S1346" s="102"/>
      <c r="AC1346" s="83">
        <f t="shared" si="454"/>
        <v>0</v>
      </c>
      <c r="AD1346" s="83">
        <f t="shared" si="455"/>
        <v>0</v>
      </c>
      <c r="AF1346" s="83">
        <f t="shared" si="443"/>
        <v>0</v>
      </c>
      <c r="AG1346" s="83">
        <f t="shared" si="444"/>
        <v>0</v>
      </c>
      <c r="AQ1346" s="83">
        <f t="shared" ca="1" si="445"/>
        <v>12</v>
      </c>
      <c r="AR1346" s="83">
        <f t="shared" ca="1" si="446"/>
        <v>-131.4457165234688</v>
      </c>
      <c r="AS1346" s="83">
        <f t="shared" ca="1" si="439"/>
        <v>-136.5542834765312</v>
      </c>
      <c r="AT1346" s="83" cm="1">
        <f t="array" aca="1" ref="AT1346" ca="1">_xlfn.LET(_xlpm.rozsah, $F$3:$F$10001,_xlpm.podminka, (_xlpm.rozsah&gt;M1346)*(ISNUMBER(_xlpm.rozsah)),_xlpm.indexy, IF(_xlpm.podminka, ROW(_xlpm.rozsah)-MIN(ROW(_xlpm.rozsah))+1),_xlpm.prvni, MIN(_xlpm.indexy),_xlpm.finalni, IF(_xlpm.prvni=1, 2, _xlpm.prvni),INDEX(_xlpm.rozsah, _xlpm.finalni))</f>
        <v>1300</v>
      </c>
      <c r="AU1346" s="83" cm="1">
        <f t="array" aca="1" ref="AU1346" ca="1">INDEX($F$3:$F$10001,MATCH(AT1346,$F$3:$F$10004,0)-1)</f>
        <v>1200</v>
      </c>
      <c r="AV1346" s="83">
        <f t="shared" ca="1" si="457"/>
        <v>-140</v>
      </c>
      <c r="AW1346" s="83">
        <f t="shared" ca="1" si="458"/>
        <v>-128</v>
      </c>
      <c r="AX1346" s="83">
        <f t="shared" ca="1" si="447"/>
        <v>350</v>
      </c>
      <c r="AY1346" s="83">
        <f t="shared" ca="1" si="448"/>
        <v>320</v>
      </c>
      <c r="AZ1346" s="83">
        <f t="shared" ca="1" si="449"/>
        <v>30</v>
      </c>
      <c r="BA1346" s="83">
        <f t="shared" ca="1" si="450"/>
        <v>341.38570869132798</v>
      </c>
      <c r="BB1346" s="83">
        <f t="shared" ca="1" si="451"/>
        <v>328.61429130867202</v>
      </c>
    </row>
    <row r="1347" spans="1:54" x14ac:dyDescent="0.25">
      <c r="A1347" s="58">
        <v>1345</v>
      </c>
      <c r="B1347" s="59">
        <f t="shared" si="440"/>
        <v>22.416666666666668</v>
      </c>
      <c r="C1347" s="58">
        <v>29.6</v>
      </c>
      <c r="D1347" s="58">
        <v>56.9</v>
      </c>
      <c r="F1347" s="117"/>
      <c r="G1347" s="117"/>
      <c r="H1347" s="112">
        <f t="shared" si="441"/>
        <v>0</v>
      </c>
      <c r="I1347" s="121"/>
      <c r="J1347" s="92">
        <f t="shared" si="442"/>
        <v>0</v>
      </c>
      <c r="L1347" s="94">
        <v>1345</v>
      </c>
      <c r="M1347" s="114">
        <f t="shared" ref="M1347:M1410" ca="1" si="461">(C1347/100)*(0.45*$BE$10+0.45*$BE$13+0.1*$BE$11-MIN($T$25,$BE$3))*2.0327+MIN($T$25,$BE$3)</f>
        <v>1235.0674794834135</v>
      </c>
      <c r="N1347" s="115">
        <f t="shared" ca="1" si="460"/>
        <v>188.06601874781867</v>
      </c>
      <c r="P1347" s="102"/>
      <c r="Q1347" s="102"/>
      <c r="R1347" s="102"/>
      <c r="S1347" s="102"/>
      <c r="AC1347" s="83">
        <f t="shared" si="454"/>
        <v>0</v>
      </c>
      <c r="AD1347" s="83">
        <f t="shared" si="455"/>
        <v>0</v>
      </c>
      <c r="AF1347" s="83">
        <f t="shared" si="443"/>
        <v>0</v>
      </c>
      <c r="AG1347" s="83">
        <f t="shared" si="444"/>
        <v>0</v>
      </c>
      <c r="AQ1347" s="83">
        <f t="shared" ca="1" si="445"/>
        <v>12</v>
      </c>
      <c r="AR1347" s="83">
        <f t="shared" ca="1" si="446"/>
        <v>-132.20809753800961</v>
      </c>
      <c r="AS1347" s="83">
        <f t="shared" ref="AS1347:AS1410" ca="1" si="462">(MIN(AV1347:AW1347)+(((M1347-MIN(AT1347:AU1347))/(MAX(AT1347:AU1347)-MIN(AT1347:AU1347))*(MAX(AV1347:AW1347)-MIN(AV1347:AW1347)))))</f>
        <v>-135.79190246199039</v>
      </c>
      <c r="AT1347" s="83" cm="1">
        <f t="array" aca="1" ref="AT1347" ca="1">_xlfn.LET(_xlpm.rozsah, $F$3:$F$10001,_xlpm.podminka, (_xlpm.rozsah&gt;M1347)*(ISNUMBER(_xlpm.rozsah)),_xlpm.indexy, IF(_xlpm.podminka, ROW(_xlpm.rozsah)-MIN(ROW(_xlpm.rozsah))+1),_xlpm.prvni, MIN(_xlpm.indexy),_xlpm.finalni, IF(_xlpm.prvni=1, 2, _xlpm.prvni),INDEX(_xlpm.rozsah, _xlpm.finalni))</f>
        <v>1300</v>
      </c>
      <c r="AU1347" s="83" cm="1">
        <f t="array" aca="1" ref="AU1347" ca="1">INDEX($F$3:$F$10001,MATCH(AT1347,$F$3:$F$10004,0)-1)</f>
        <v>1200</v>
      </c>
      <c r="AV1347" s="83">
        <f t="shared" ca="1" si="457"/>
        <v>-140</v>
      </c>
      <c r="AW1347" s="83">
        <f t="shared" ca="1" si="458"/>
        <v>-128</v>
      </c>
      <c r="AX1347" s="83">
        <f t="shared" ca="1" si="447"/>
        <v>350</v>
      </c>
      <c r="AY1347" s="83">
        <f t="shared" ca="1" si="448"/>
        <v>320</v>
      </c>
      <c r="AZ1347" s="83">
        <f t="shared" ca="1" si="449"/>
        <v>30</v>
      </c>
      <c r="BA1347" s="83">
        <f t="shared" ca="1" si="450"/>
        <v>339.47975615497592</v>
      </c>
      <c r="BB1347" s="83">
        <f t="shared" ca="1" si="451"/>
        <v>330.52024384502408</v>
      </c>
    </row>
    <row r="1348" spans="1:54" x14ac:dyDescent="0.25">
      <c r="A1348" s="58">
        <v>1346</v>
      </c>
      <c r="B1348" s="59">
        <f t="shared" ref="B1348:B1411" si="463">A1348/60</f>
        <v>22.433333333333334</v>
      </c>
      <c r="C1348" s="58">
        <v>30.3</v>
      </c>
      <c r="D1348" s="58">
        <v>91.7</v>
      </c>
      <c r="F1348" s="117"/>
      <c r="G1348" s="117"/>
      <c r="H1348" s="112">
        <f t="shared" ref="H1348:H1411" si="464">G1348*2*PI()*F1348/60*0.001</f>
        <v>0</v>
      </c>
      <c r="I1348" s="121"/>
      <c r="J1348" s="92">
        <f t="shared" ref="J1348:J1411" si="465">-0.4*G1348</f>
        <v>0</v>
      </c>
      <c r="L1348" s="94">
        <v>1346</v>
      </c>
      <c r="M1348" s="114">
        <f t="shared" ca="1" si="461"/>
        <v>1240.6265077144401</v>
      </c>
      <c r="N1348" s="115">
        <f t="shared" ca="1" si="460"/>
        <v>304.61635227224252</v>
      </c>
      <c r="P1348" s="102"/>
      <c r="Q1348" s="102"/>
      <c r="R1348" s="102"/>
      <c r="S1348" s="102"/>
      <c r="AC1348" s="83">
        <f t="shared" si="454"/>
        <v>0</v>
      </c>
      <c r="AD1348" s="83">
        <f t="shared" si="455"/>
        <v>0</v>
      </c>
      <c r="AF1348" s="83">
        <f t="shared" ref="AF1348:AF1411" si="466">(AL1349-AL1348)*(AK1349+AK1348)/2</f>
        <v>0</v>
      </c>
      <c r="AG1348" s="83">
        <f t="shared" ref="AG1348:AG1411" si="467">(AI1349-AI1348)*(AH1349+AH1348)/2</f>
        <v>0</v>
      </c>
      <c r="AQ1348" s="83">
        <f t="shared" ref="AQ1348:AQ1411" ca="1" si="468">AW1348-AV1348</f>
        <v>12</v>
      </c>
      <c r="AR1348" s="83">
        <f t="shared" ref="AR1348:AR1411" ca="1" si="469">MIN(AV1348:AW1348)+((MAX(AT1348:AU1348)-M1348)/(MAX(AT1348:AU1348)-MIN(AT1348:AU1348)))*(MAX(AV1348:AW1348)-MIN(AV1348:AW1348))</f>
        <v>-132.87518092573282</v>
      </c>
      <c r="AS1348" s="83">
        <f t="shared" ca="1" si="462"/>
        <v>-135.12481907426718</v>
      </c>
      <c r="AT1348" s="83" cm="1">
        <f t="array" aca="1" ref="AT1348" ca="1">_xlfn.LET(_xlpm.rozsah, $F$3:$F$10001,_xlpm.podminka, (_xlpm.rozsah&gt;M1348)*(ISNUMBER(_xlpm.rozsah)),_xlpm.indexy, IF(_xlpm.podminka, ROW(_xlpm.rozsah)-MIN(ROW(_xlpm.rozsah))+1),_xlpm.prvni, MIN(_xlpm.indexy),_xlpm.finalni, IF(_xlpm.prvni=1, 2, _xlpm.prvni),INDEX(_xlpm.rozsah, _xlpm.finalni))</f>
        <v>1300</v>
      </c>
      <c r="AU1348" s="83" cm="1">
        <f t="array" aca="1" ref="AU1348" ca="1">INDEX($F$3:$F$10001,MATCH(AT1348,$F$3:$F$10004,0)-1)</f>
        <v>1200</v>
      </c>
      <c r="AV1348" s="83">
        <f t="shared" ca="1" si="457"/>
        <v>-140</v>
      </c>
      <c r="AW1348" s="83">
        <f t="shared" ca="1" si="458"/>
        <v>-128</v>
      </c>
      <c r="AX1348" s="83">
        <f t="shared" ref="AX1348:AX1411" ca="1" si="470">INDEX($G$2:$G$10001,MATCH(AT1348,$F$2:$F$10001,0))</f>
        <v>350</v>
      </c>
      <c r="AY1348" s="83">
        <f t="shared" ref="AY1348:AY1411" ca="1" si="471">INDEX($G$2:$G$10001,MATCH(AU1348,$F$2:$F$10001,0))</f>
        <v>320</v>
      </c>
      <c r="AZ1348" s="83">
        <f t="shared" ref="AZ1348:AZ1411" ca="1" si="472">AX1348-AY1348</f>
        <v>30</v>
      </c>
      <c r="BA1348" s="83">
        <f t="shared" ref="BA1348:BA1411" ca="1" si="473">MIN(AX1348:AY1348)+((MAX(AT1348:AU1348)-M1348)/(MAX(AT1348:AU1348)-MIN(AT1348:AU1348)))*(MAX(AX1348:AY1348)-MIN(AX1348:AY1348))</f>
        <v>337.81204768566795</v>
      </c>
      <c r="BB1348" s="83">
        <f t="shared" ca="1" si="451"/>
        <v>332.18795231433205</v>
      </c>
    </row>
    <row r="1349" spans="1:54" x14ac:dyDescent="0.25">
      <c r="A1349" s="58">
        <v>1347</v>
      </c>
      <c r="B1349" s="59">
        <f t="shared" si="463"/>
        <v>22.45</v>
      </c>
      <c r="C1349" s="58">
        <v>31</v>
      </c>
      <c r="D1349" s="58">
        <v>90.5</v>
      </c>
      <c r="F1349" s="117"/>
      <c r="G1349" s="117"/>
      <c r="H1349" s="112">
        <f t="shared" si="464"/>
        <v>0</v>
      </c>
      <c r="I1349" s="121"/>
      <c r="J1349" s="92">
        <f t="shared" si="465"/>
        <v>0</v>
      </c>
      <c r="L1349" s="94">
        <v>1347</v>
      </c>
      <c r="M1349" s="114">
        <f t="shared" ca="1" si="461"/>
        <v>1246.1855359454667</v>
      </c>
      <c r="N1349" s="115">
        <f t="shared" ca="1" si="460"/>
        <v>302.13937300919423</v>
      </c>
      <c r="P1349" s="102"/>
      <c r="Q1349" s="102"/>
      <c r="R1349" s="102"/>
      <c r="S1349" s="102"/>
      <c r="AC1349" s="83">
        <f t="shared" si="454"/>
        <v>0</v>
      </c>
      <c r="AD1349" s="83">
        <f t="shared" si="455"/>
        <v>0</v>
      </c>
      <c r="AF1349" s="83">
        <f t="shared" si="466"/>
        <v>0</v>
      </c>
      <c r="AG1349" s="83">
        <f t="shared" si="467"/>
        <v>0</v>
      </c>
      <c r="AQ1349" s="83">
        <f t="shared" ca="1" si="468"/>
        <v>12</v>
      </c>
      <c r="AR1349" s="83">
        <f t="shared" ca="1" si="469"/>
        <v>-133.542264313456</v>
      </c>
      <c r="AS1349" s="83">
        <f t="shared" ca="1" si="462"/>
        <v>-134.457735686544</v>
      </c>
      <c r="AT1349" s="83" cm="1">
        <f t="array" aca="1" ref="AT1349" ca="1">_xlfn.LET(_xlpm.rozsah, $F$3:$F$10001,_xlpm.podminka, (_xlpm.rozsah&gt;M1349)*(ISNUMBER(_xlpm.rozsah)),_xlpm.indexy, IF(_xlpm.podminka, ROW(_xlpm.rozsah)-MIN(ROW(_xlpm.rozsah))+1),_xlpm.prvni, MIN(_xlpm.indexy),_xlpm.finalni, IF(_xlpm.prvni=1, 2, _xlpm.prvni),INDEX(_xlpm.rozsah, _xlpm.finalni))</f>
        <v>1300</v>
      </c>
      <c r="AU1349" s="83" cm="1">
        <f t="array" aca="1" ref="AU1349" ca="1">INDEX($F$3:$F$10001,MATCH(AT1349,$F$3:$F$10004,0)-1)</f>
        <v>1200</v>
      </c>
      <c r="AV1349" s="83">
        <f t="shared" ca="1" si="457"/>
        <v>-140</v>
      </c>
      <c r="AW1349" s="83">
        <f t="shared" ca="1" si="458"/>
        <v>-128</v>
      </c>
      <c r="AX1349" s="83">
        <f t="shared" ca="1" si="470"/>
        <v>350</v>
      </c>
      <c r="AY1349" s="83">
        <f t="shared" ca="1" si="471"/>
        <v>320</v>
      </c>
      <c r="AZ1349" s="83">
        <f t="shared" ca="1" si="472"/>
        <v>30</v>
      </c>
      <c r="BA1349" s="83">
        <f t="shared" ca="1" si="473"/>
        <v>336.14433921635998</v>
      </c>
      <c r="BB1349" s="83">
        <f t="shared" ref="BB1349:BB1412" ca="1" si="474">MIN(AX1349:AY1349)+((M1349-MIN(AT1349:AU1349))/(MAX(AT1349:AU1349)-MIN(AT1349:AU1349)))*(MAX(AX1349:AY1349)-MIN(AX1349:AY1349))</f>
        <v>333.85566078364002</v>
      </c>
    </row>
    <row r="1350" spans="1:54" x14ac:dyDescent="0.25">
      <c r="A1350" s="58">
        <v>1348</v>
      </c>
      <c r="B1350" s="59">
        <f t="shared" si="463"/>
        <v>22.466666666666665</v>
      </c>
      <c r="C1350" s="58">
        <v>31.8</v>
      </c>
      <c r="D1350" s="58">
        <v>81.7</v>
      </c>
      <c r="F1350" s="117"/>
      <c r="G1350" s="117"/>
      <c r="H1350" s="112">
        <f t="shared" si="464"/>
        <v>0</v>
      </c>
      <c r="I1350" s="121"/>
      <c r="J1350" s="92">
        <f t="shared" si="465"/>
        <v>0</v>
      </c>
      <c r="L1350" s="94">
        <v>1348</v>
      </c>
      <c r="M1350" s="114">
        <f t="shared" ca="1" si="461"/>
        <v>1252.5387110666402</v>
      </c>
      <c r="N1350" s="115">
        <f t="shared" ca="1" si="460"/>
        <v>274.31723808243356</v>
      </c>
      <c r="P1350" s="102"/>
      <c r="Q1350" s="102"/>
      <c r="R1350" s="102"/>
      <c r="S1350" s="102"/>
      <c r="AC1350" s="83">
        <f t="shared" si="454"/>
        <v>0</v>
      </c>
      <c r="AD1350" s="83">
        <f t="shared" si="455"/>
        <v>0</v>
      </c>
      <c r="AF1350" s="83">
        <f t="shared" si="466"/>
        <v>0</v>
      </c>
      <c r="AG1350" s="83">
        <f t="shared" si="467"/>
        <v>0</v>
      </c>
      <c r="AQ1350" s="83">
        <f t="shared" ca="1" si="468"/>
        <v>12</v>
      </c>
      <c r="AR1350" s="83">
        <f t="shared" ca="1" si="469"/>
        <v>-134.30464532799681</v>
      </c>
      <c r="AS1350" s="83">
        <f t="shared" ca="1" si="462"/>
        <v>-133.69535467200319</v>
      </c>
      <c r="AT1350" s="83" cm="1">
        <f t="array" aca="1" ref="AT1350" ca="1">_xlfn.LET(_xlpm.rozsah, $F$3:$F$10001,_xlpm.podminka, (_xlpm.rozsah&gt;M1350)*(ISNUMBER(_xlpm.rozsah)),_xlpm.indexy, IF(_xlpm.podminka, ROW(_xlpm.rozsah)-MIN(ROW(_xlpm.rozsah))+1),_xlpm.prvni, MIN(_xlpm.indexy),_xlpm.finalni, IF(_xlpm.prvni=1, 2, _xlpm.prvni),INDEX(_xlpm.rozsah, _xlpm.finalni))</f>
        <v>1300</v>
      </c>
      <c r="AU1350" s="83" cm="1">
        <f t="array" aca="1" ref="AU1350" ca="1">INDEX($F$3:$F$10001,MATCH(AT1350,$F$3:$F$10004,0)-1)</f>
        <v>1200</v>
      </c>
      <c r="AV1350" s="83">
        <f t="shared" ca="1" si="457"/>
        <v>-140</v>
      </c>
      <c r="AW1350" s="83">
        <f t="shared" ca="1" si="458"/>
        <v>-128</v>
      </c>
      <c r="AX1350" s="83">
        <f t="shared" ca="1" si="470"/>
        <v>350</v>
      </c>
      <c r="AY1350" s="83">
        <f t="shared" ca="1" si="471"/>
        <v>320</v>
      </c>
      <c r="AZ1350" s="83">
        <f t="shared" ca="1" si="472"/>
        <v>30</v>
      </c>
      <c r="BA1350" s="83">
        <f t="shared" ca="1" si="473"/>
        <v>334.23838668000792</v>
      </c>
      <c r="BB1350" s="83">
        <f t="shared" ca="1" si="474"/>
        <v>335.76161331999208</v>
      </c>
    </row>
    <row r="1351" spans="1:54" x14ac:dyDescent="0.25">
      <c r="A1351" s="58">
        <v>1349</v>
      </c>
      <c r="B1351" s="59">
        <f t="shared" si="463"/>
        <v>22.483333333333334</v>
      </c>
      <c r="C1351" s="58">
        <v>32.6</v>
      </c>
      <c r="D1351" s="58">
        <v>79.5</v>
      </c>
      <c r="F1351" s="117"/>
      <c r="G1351" s="117"/>
      <c r="H1351" s="112">
        <f t="shared" si="464"/>
        <v>0</v>
      </c>
      <c r="I1351" s="121"/>
      <c r="J1351" s="92">
        <f t="shared" si="465"/>
        <v>0</v>
      </c>
      <c r="L1351" s="94">
        <v>1349</v>
      </c>
      <c r="M1351" s="114">
        <f t="shared" ca="1" si="461"/>
        <v>1258.8918861878135</v>
      </c>
      <c r="N1351" s="115">
        <f t="shared" ca="1" si="460"/>
        <v>268.44571485579354</v>
      </c>
      <c r="P1351" s="102"/>
      <c r="Q1351" s="102"/>
      <c r="R1351" s="102"/>
      <c r="S1351" s="102"/>
      <c r="AC1351" s="83">
        <f t="shared" si="454"/>
        <v>0</v>
      </c>
      <c r="AD1351" s="83">
        <f t="shared" si="455"/>
        <v>0</v>
      </c>
      <c r="AF1351" s="83">
        <f t="shared" si="466"/>
        <v>0</v>
      </c>
      <c r="AG1351" s="83">
        <f t="shared" si="467"/>
        <v>0</v>
      </c>
      <c r="AQ1351" s="83">
        <f t="shared" ca="1" si="468"/>
        <v>12</v>
      </c>
      <c r="AR1351" s="83">
        <f t="shared" ca="1" si="469"/>
        <v>-135.06702634253762</v>
      </c>
      <c r="AS1351" s="83">
        <f t="shared" ca="1" si="462"/>
        <v>-132.93297365746238</v>
      </c>
      <c r="AT1351" s="83" cm="1">
        <f t="array" aca="1" ref="AT1351" ca="1">_xlfn.LET(_xlpm.rozsah, $F$3:$F$10001,_xlpm.podminka, (_xlpm.rozsah&gt;M1351)*(ISNUMBER(_xlpm.rozsah)),_xlpm.indexy, IF(_xlpm.podminka, ROW(_xlpm.rozsah)-MIN(ROW(_xlpm.rozsah))+1),_xlpm.prvni, MIN(_xlpm.indexy),_xlpm.finalni, IF(_xlpm.prvni=1, 2, _xlpm.prvni),INDEX(_xlpm.rozsah, _xlpm.finalni))</f>
        <v>1300</v>
      </c>
      <c r="AU1351" s="83" cm="1">
        <f t="array" aca="1" ref="AU1351" ca="1">INDEX($F$3:$F$10001,MATCH(AT1351,$F$3:$F$10004,0)-1)</f>
        <v>1200</v>
      </c>
      <c r="AV1351" s="83">
        <f t="shared" ca="1" si="457"/>
        <v>-140</v>
      </c>
      <c r="AW1351" s="83">
        <f t="shared" ca="1" si="458"/>
        <v>-128</v>
      </c>
      <c r="AX1351" s="83">
        <f t="shared" ca="1" si="470"/>
        <v>350</v>
      </c>
      <c r="AY1351" s="83">
        <f t="shared" ca="1" si="471"/>
        <v>320</v>
      </c>
      <c r="AZ1351" s="83">
        <f t="shared" ca="1" si="472"/>
        <v>30</v>
      </c>
      <c r="BA1351" s="83">
        <f t="shared" ca="1" si="473"/>
        <v>332.33243414365597</v>
      </c>
      <c r="BB1351" s="83">
        <f t="shared" ca="1" si="474"/>
        <v>337.66756585634403</v>
      </c>
    </row>
    <row r="1352" spans="1:54" x14ac:dyDescent="0.25">
      <c r="A1352" s="58">
        <v>1350</v>
      </c>
      <c r="B1352" s="59">
        <f t="shared" si="463"/>
        <v>22.5</v>
      </c>
      <c r="C1352" s="58">
        <v>33.5</v>
      </c>
      <c r="D1352" s="58">
        <v>86.9</v>
      </c>
      <c r="F1352" s="117"/>
      <c r="G1352" s="117"/>
      <c r="H1352" s="112">
        <f t="shared" si="464"/>
        <v>0</v>
      </c>
      <c r="I1352" s="121"/>
      <c r="J1352" s="92">
        <f t="shared" si="465"/>
        <v>0</v>
      </c>
      <c r="L1352" s="94">
        <v>1350</v>
      </c>
      <c r="M1352" s="114">
        <f t="shared" ca="1" si="461"/>
        <v>1266.0392081991336</v>
      </c>
      <c r="N1352" s="115">
        <f t="shared" ca="1" si="460"/>
        <v>295.29642157751414</v>
      </c>
      <c r="P1352" s="102"/>
      <c r="Q1352" s="102"/>
      <c r="R1352" s="102"/>
      <c r="S1352" s="102"/>
      <c r="AC1352" s="83">
        <f t="shared" si="454"/>
        <v>0</v>
      </c>
      <c r="AD1352" s="83">
        <f t="shared" si="455"/>
        <v>0</v>
      </c>
      <c r="AF1352" s="83">
        <f t="shared" si="466"/>
        <v>0</v>
      </c>
      <c r="AG1352" s="83">
        <f t="shared" si="467"/>
        <v>0</v>
      </c>
      <c r="AQ1352" s="83">
        <f t="shared" ca="1" si="468"/>
        <v>12</v>
      </c>
      <c r="AR1352" s="83">
        <f t="shared" ca="1" si="469"/>
        <v>-135.92470498389602</v>
      </c>
      <c r="AS1352" s="83">
        <f t="shared" ca="1" si="462"/>
        <v>-132.07529501610398</v>
      </c>
      <c r="AT1352" s="83" cm="1">
        <f t="array" aca="1" ref="AT1352" ca="1">_xlfn.LET(_xlpm.rozsah, $F$3:$F$10001,_xlpm.podminka, (_xlpm.rozsah&gt;M1352)*(ISNUMBER(_xlpm.rozsah)),_xlpm.indexy, IF(_xlpm.podminka, ROW(_xlpm.rozsah)-MIN(ROW(_xlpm.rozsah))+1),_xlpm.prvni, MIN(_xlpm.indexy),_xlpm.finalni, IF(_xlpm.prvni=1, 2, _xlpm.prvni),INDEX(_xlpm.rozsah, _xlpm.finalni))</f>
        <v>1300</v>
      </c>
      <c r="AU1352" s="83" cm="1">
        <f t="array" aca="1" ref="AU1352" ca="1">INDEX($F$3:$F$10001,MATCH(AT1352,$F$3:$F$10004,0)-1)</f>
        <v>1200</v>
      </c>
      <c r="AV1352" s="83">
        <f t="shared" ca="1" si="457"/>
        <v>-140</v>
      </c>
      <c r="AW1352" s="83">
        <f t="shared" ca="1" si="458"/>
        <v>-128</v>
      </c>
      <c r="AX1352" s="83">
        <f t="shared" ca="1" si="470"/>
        <v>350</v>
      </c>
      <c r="AY1352" s="83">
        <f t="shared" ca="1" si="471"/>
        <v>320</v>
      </c>
      <c r="AZ1352" s="83">
        <f t="shared" ca="1" si="472"/>
        <v>30</v>
      </c>
      <c r="BA1352" s="83">
        <f t="shared" ca="1" si="473"/>
        <v>330.18823754025993</v>
      </c>
      <c r="BB1352" s="83">
        <f t="shared" ca="1" si="474"/>
        <v>339.81176245974007</v>
      </c>
    </row>
    <row r="1353" spans="1:54" x14ac:dyDescent="0.25">
      <c r="A1353" s="58">
        <v>1351</v>
      </c>
      <c r="B1353" s="59">
        <f t="shared" si="463"/>
        <v>22.516666666666666</v>
      </c>
      <c r="C1353" s="58">
        <v>34.6</v>
      </c>
      <c r="D1353" s="58">
        <v>100</v>
      </c>
      <c r="F1353" s="117"/>
      <c r="G1353" s="117"/>
      <c r="H1353" s="112">
        <f t="shared" si="464"/>
        <v>0</v>
      </c>
      <c r="I1353" s="121"/>
      <c r="J1353" s="92">
        <f t="shared" si="465"/>
        <v>0</v>
      </c>
      <c r="L1353" s="94">
        <v>1351</v>
      </c>
      <c r="M1353" s="114">
        <f t="shared" ca="1" si="461"/>
        <v>1274.7748239907469</v>
      </c>
      <c r="N1353" s="115">
        <f t="shared" ca="1" si="460"/>
        <v>342.43244719722406</v>
      </c>
      <c r="P1353" s="102"/>
      <c r="Q1353" s="102"/>
      <c r="R1353" s="102"/>
      <c r="S1353" s="102"/>
      <c r="AC1353" s="83">
        <f t="shared" si="454"/>
        <v>0</v>
      </c>
      <c r="AD1353" s="83">
        <f t="shared" si="455"/>
        <v>0</v>
      </c>
      <c r="AF1353" s="83">
        <f t="shared" si="466"/>
        <v>0</v>
      </c>
      <c r="AG1353" s="83">
        <f t="shared" si="467"/>
        <v>0</v>
      </c>
      <c r="AQ1353" s="83">
        <f t="shared" ca="1" si="468"/>
        <v>12</v>
      </c>
      <c r="AR1353" s="83">
        <f t="shared" ca="1" si="469"/>
        <v>-136.97297887888962</v>
      </c>
      <c r="AS1353" s="83">
        <f t="shared" ca="1" si="462"/>
        <v>-131.02702112111038</v>
      </c>
      <c r="AT1353" s="83" cm="1">
        <f t="array" aca="1" ref="AT1353" ca="1">_xlfn.LET(_xlpm.rozsah, $F$3:$F$10001,_xlpm.podminka, (_xlpm.rozsah&gt;M1353)*(ISNUMBER(_xlpm.rozsah)),_xlpm.indexy, IF(_xlpm.podminka, ROW(_xlpm.rozsah)-MIN(ROW(_xlpm.rozsah))+1),_xlpm.prvni, MIN(_xlpm.indexy),_xlpm.finalni, IF(_xlpm.prvni=1, 2, _xlpm.prvni),INDEX(_xlpm.rozsah, _xlpm.finalni))</f>
        <v>1300</v>
      </c>
      <c r="AU1353" s="83" cm="1">
        <f t="array" aca="1" ref="AU1353" ca="1">INDEX($F$3:$F$10001,MATCH(AT1353,$F$3:$F$10004,0)-1)</f>
        <v>1200</v>
      </c>
      <c r="AV1353" s="83">
        <f t="shared" ca="1" si="457"/>
        <v>-140</v>
      </c>
      <c r="AW1353" s="83">
        <f t="shared" ca="1" si="458"/>
        <v>-128</v>
      </c>
      <c r="AX1353" s="83">
        <f t="shared" ca="1" si="470"/>
        <v>350</v>
      </c>
      <c r="AY1353" s="83">
        <f t="shared" ca="1" si="471"/>
        <v>320</v>
      </c>
      <c r="AZ1353" s="83">
        <f t="shared" ca="1" si="472"/>
        <v>30</v>
      </c>
      <c r="BA1353" s="83">
        <f t="shared" ca="1" si="473"/>
        <v>327.56755280277594</v>
      </c>
      <c r="BB1353" s="83">
        <f t="shared" ca="1" si="474"/>
        <v>342.43244719722406</v>
      </c>
    </row>
    <row r="1354" spans="1:54" x14ac:dyDescent="0.25">
      <c r="A1354" s="58">
        <v>1352</v>
      </c>
      <c r="B1354" s="59">
        <f t="shared" si="463"/>
        <v>22.533333333333335</v>
      </c>
      <c r="C1354" s="58">
        <v>35.6</v>
      </c>
      <c r="D1354" s="58">
        <v>78.7</v>
      </c>
      <c r="F1354" s="117"/>
      <c r="G1354" s="117"/>
      <c r="H1354" s="112">
        <f t="shared" si="464"/>
        <v>0</v>
      </c>
      <c r="I1354" s="121"/>
      <c r="J1354" s="92">
        <f t="shared" si="465"/>
        <v>0</v>
      </c>
      <c r="L1354" s="94">
        <v>1352</v>
      </c>
      <c r="M1354" s="114">
        <f t="shared" ca="1" si="461"/>
        <v>1282.7162928922135</v>
      </c>
      <c r="N1354" s="115">
        <f t="shared" ca="1" si="460"/>
        <v>271.36931675185161</v>
      </c>
      <c r="P1354" s="102"/>
      <c r="Q1354" s="102"/>
      <c r="R1354" s="102"/>
      <c r="S1354" s="102"/>
      <c r="AC1354" s="83">
        <f t="shared" si="454"/>
        <v>0</v>
      </c>
      <c r="AD1354" s="83">
        <f t="shared" si="455"/>
        <v>0</v>
      </c>
      <c r="AF1354" s="83">
        <f t="shared" si="466"/>
        <v>0</v>
      </c>
      <c r="AG1354" s="83">
        <f t="shared" si="467"/>
        <v>0</v>
      </c>
      <c r="AQ1354" s="83">
        <f t="shared" ca="1" si="468"/>
        <v>12</v>
      </c>
      <c r="AR1354" s="83">
        <f t="shared" ca="1" si="469"/>
        <v>-137.92595514706562</v>
      </c>
      <c r="AS1354" s="83">
        <f t="shared" ca="1" si="462"/>
        <v>-130.07404485293438</v>
      </c>
      <c r="AT1354" s="83" cm="1">
        <f t="array" aca="1" ref="AT1354" ca="1">_xlfn.LET(_xlpm.rozsah, $F$3:$F$10001,_xlpm.podminka, (_xlpm.rozsah&gt;M1354)*(ISNUMBER(_xlpm.rozsah)),_xlpm.indexy, IF(_xlpm.podminka, ROW(_xlpm.rozsah)-MIN(ROW(_xlpm.rozsah))+1),_xlpm.prvni, MIN(_xlpm.indexy),_xlpm.finalni, IF(_xlpm.prvni=1, 2, _xlpm.prvni),INDEX(_xlpm.rozsah, _xlpm.finalni))</f>
        <v>1300</v>
      </c>
      <c r="AU1354" s="83" cm="1">
        <f t="array" aca="1" ref="AU1354" ca="1">INDEX($F$3:$F$10001,MATCH(AT1354,$F$3:$F$10004,0)-1)</f>
        <v>1200</v>
      </c>
      <c r="AV1354" s="83">
        <f t="shared" ca="1" si="457"/>
        <v>-140</v>
      </c>
      <c r="AW1354" s="83">
        <f t="shared" ca="1" si="458"/>
        <v>-128</v>
      </c>
      <c r="AX1354" s="83">
        <f t="shared" ca="1" si="470"/>
        <v>350</v>
      </c>
      <c r="AY1354" s="83">
        <f t="shared" ca="1" si="471"/>
        <v>320</v>
      </c>
      <c r="AZ1354" s="83">
        <f t="shared" ca="1" si="472"/>
        <v>30</v>
      </c>
      <c r="BA1354" s="83">
        <f t="shared" ca="1" si="473"/>
        <v>325.18511213233597</v>
      </c>
      <c r="BB1354" s="83">
        <f t="shared" ca="1" si="474"/>
        <v>344.81488786766403</v>
      </c>
    </row>
    <row r="1355" spans="1:54" x14ac:dyDescent="0.25">
      <c r="A1355" s="58">
        <v>1353</v>
      </c>
      <c r="B1355" s="59">
        <f t="shared" si="463"/>
        <v>22.55</v>
      </c>
      <c r="C1355" s="58">
        <v>36.4</v>
      </c>
      <c r="D1355" s="58">
        <v>50.5</v>
      </c>
      <c r="F1355" s="117"/>
      <c r="G1355" s="117"/>
      <c r="H1355" s="112">
        <f t="shared" si="464"/>
        <v>0</v>
      </c>
      <c r="I1355" s="121"/>
      <c r="J1355" s="92">
        <f t="shared" si="465"/>
        <v>0</v>
      </c>
      <c r="L1355" s="94">
        <v>1353</v>
      </c>
      <c r="M1355" s="114">
        <f t="shared" ca="1" si="461"/>
        <v>1289.0694680133868</v>
      </c>
      <c r="N1355" s="115">
        <f t="shared" ca="1" si="460"/>
        <v>175.09402440402809</v>
      </c>
      <c r="P1355" s="102"/>
      <c r="Q1355" s="102"/>
      <c r="R1355" s="102"/>
      <c r="S1355" s="102"/>
      <c r="AC1355" s="83">
        <f t="shared" si="454"/>
        <v>0</v>
      </c>
      <c r="AD1355" s="83">
        <f t="shared" si="455"/>
        <v>0</v>
      </c>
      <c r="AF1355" s="83">
        <f t="shared" si="466"/>
        <v>0</v>
      </c>
      <c r="AG1355" s="83">
        <f t="shared" si="467"/>
        <v>0</v>
      </c>
      <c r="AQ1355" s="83">
        <f t="shared" ca="1" si="468"/>
        <v>12</v>
      </c>
      <c r="AR1355" s="83">
        <f t="shared" ca="1" si="469"/>
        <v>-138.6883361616064</v>
      </c>
      <c r="AS1355" s="83">
        <f t="shared" ca="1" si="462"/>
        <v>-129.3116638383936</v>
      </c>
      <c r="AT1355" s="83" cm="1">
        <f t="array" aca="1" ref="AT1355" ca="1">_xlfn.LET(_xlpm.rozsah, $F$3:$F$10001,_xlpm.podminka, (_xlpm.rozsah&gt;M1355)*(ISNUMBER(_xlpm.rozsah)),_xlpm.indexy, IF(_xlpm.podminka, ROW(_xlpm.rozsah)-MIN(ROW(_xlpm.rozsah))+1),_xlpm.prvni, MIN(_xlpm.indexy),_xlpm.finalni, IF(_xlpm.prvni=1, 2, _xlpm.prvni),INDEX(_xlpm.rozsah, _xlpm.finalni))</f>
        <v>1300</v>
      </c>
      <c r="AU1355" s="83" cm="1">
        <f t="array" aca="1" ref="AU1355" ca="1">INDEX($F$3:$F$10001,MATCH(AT1355,$F$3:$F$10004,0)-1)</f>
        <v>1200</v>
      </c>
      <c r="AV1355" s="83">
        <f t="shared" ca="1" si="457"/>
        <v>-140</v>
      </c>
      <c r="AW1355" s="83">
        <f t="shared" ca="1" si="458"/>
        <v>-128</v>
      </c>
      <c r="AX1355" s="83">
        <f t="shared" ca="1" si="470"/>
        <v>350</v>
      </c>
      <c r="AY1355" s="83">
        <f t="shared" ca="1" si="471"/>
        <v>320</v>
      </c>
      <c r="AZ1355" s="83">
        <f t="shared" ca="1" si="472"/>
        <v>30</v>
      </c>
      <c r="BA1355" s="83">
        <f t="shared" ca="1" si="473"/>
        <v>323.27915959598397</v>
      </c>
      <c r="BB1355" s="83">
        <f t="shared" ca="1" si="474"/>
        <v>346.72084040401603</v>
      </c>
    </row>
    <row r="1356" spans="1:54" x14ac:dyDescent="0.25">
      <c r="A1356" s="58">
        <v>1354</v>
      </c>
      <c r="B1356" s="59">
        <f t="shared" si="463"/>
        <v>22.566666666666666</v>
      </c>
      <c r="C1356" s="58">
        <v>37</v>
      </c>
      <c r="D1356" s="58">
        <v>57</v>
      </c>
      <c r="F1356" s="117"/>
      <c r="G1356" s="117"/>
      <c r="H1356" s="112">
        <f t="shared" si="464"/>
        <v>0</v>
      </c>
      <c r="I1356" s="121"/>
      <c r="J1356" s="92">
        <f t="shared" si="465"/>
        <v>0</v>
      </c>
      <c r="L1356" s="94">
        <v>1354</v>
      </c>
      <c r="M1356" s="114">
        <f t="shared" ca="1" si="461"/>
        <v>1293.8343493542668</v>
      </c>
      <c r="N1356" s="115">
        <f t="shared" ca="1" si="460"/>
        <v>198.4456737395796</v>
      </c>
      <c r="P1356" s="102"/>
      <c r="Q1356" s="102"/>
      <c r="R1356" s="102"/>
      <c r="S1356" s="102"/>
      <c r="AC1356" s="83">
        <f t="shared" si="454"/>
        <v>0</v>
      </c>
      <c r="AD1356" s="83">
        <f t="shared" si="455"/>
        <v>0</v>
      </c>
      <c r="AF1356" s="83">
        <f t="shared" si="466"/>
        <v>0</v>
      </c>
      <c r="AG1356" s="83">
        <f t="shared" si="467"/>
        <v>0</v>
      </c>
      <c r="AQ1356" s="83">
        <f t="shared" ca="1" si="468"/>
        <v>12</v>
      </c>
      <c r="AR1356" s="83">
        <f t="shared" ca="1" si="469"/>
        <v>-139.26012192251201</v>
      </c>
      <c r="AS1356" s="83">
        <f t="shared" ca="1" si="462"/>
        <v>-128.73987807748799</v>
      </c>
      <c r="AT1356" s="83" cm="1">
        <f t="array" aca="1" ref="AT1356" ca="1">_xlfn.LET(_xlpm.rozsah, $F$3:$F$10001,_xlpm.podminka, (_xlpm.rozsah&gt;M1356)*(ISNUMBER(_xlpm.rozsah)),_xlpm.indexy, IF(_xlpm.podminka, ROW(_xlpm.rozsah)-MIN(ROW(_xlpm.rozsah))+1),_xlpm.prvni, MIN(_xlpm.indexy),_xlpm.finalni, IF(_xlpm.prvni=1, 2, _xlpm.prvni),INDEX(_xlpm.rozsah, _xlpm.finalni))</f>
        <v>1300</v>
      </c>
      <c r="AU1356" s="83" cm="1">
        <f t="array" aca="1" ref="AU1356" ca="1">INDEX($F$3:$F$10001,MATCH(AT1356,$F$3:$F$10004,0)-1)</f>
        <v>1200</v>
      </c>
      <c r="AV1356" s="83">
        <f t="shared" ca="1" si="457"/>
        <v>-140</v>
      </c>
      <c r="AW1356" s="83">
        <f t="shared" ca="1" si="458"/>
        <v>-128</v>
      </c>
      <c r="AX1356" s="83">
        <f t="shared" ca="1" si="470"/>
        <v>350</v>
      </c>
      <c r="AY1356" s="83">
        <f t="shared" ca="1" si="471"/>
        <v>320</v>
      </c>
      <c r="AZ1356" s="83">
        <f t="shared" ca="1" si="472"/>
        <v>30</v>
      </c>
      <c r="BA1356" s="83">
        <f t="shared" ca="1" si="473"/>
        <v>321.84969519371998</v>
      </c>
      <c r="BB1356" s="83">
        <f t="shared" ca="1" si="474"/>
        <v>348.15030480628002</v>
      </c>
    </row>
    <row r="1357" spans="1:54" x14ac:dyDescent="0.25">
      <c r="A1357" s="58">
        <v>1355</v>
      </c>
      <c r="B1357" s="59">
        <f t="shared" si="463"/>
        <v>22.583333333333332</v>
      </c>
      <c r="C1357" s="58">
        <v>37.299999999999997</v>
      </c>
      <c r="D1357" s="58">
        <v>69.099999999999994</v>
      </c>
      <c r="F1357" s="117"/>
      <c r="G1357" s="117"/>
      <c r="H1357" s="112">
        <f t="shared" si="464"/>
        <v>0</v>
      </c>
      <c r="I1357" s="121"/>
      <c r="J1357" s="92">
        <f t="shared" si="465"/>
        <v>0</v>
      </c>
      <c r="L1357" s="94">
        <v>1355</v>
      </c>
      <c r="M1357" s="114">
        <f t="shared" ca="1" si="461"/>
        <v>1296.2167900247068</v>
      </c>
      <c r="N1357" s="115">
        <f t="shared" ca="1" si="460"/>
        <v>241.06574057212171</v>
      </c>
      <c r="P1357" s="102"/>
      <c r="Q1357" s="102"/>
      <c r="R1357" s="102"/>
      <c r="S1357" s="102"/>
      <c r="AC1357" s="83">
        <f t="shared" si="454"/>
        <v>0</v>
      </c>
      <c r="AD1357" s="83">
        <f t="shared" si="455"/>
        <v>0</v>
      </c>
      <c r="AF1357" s="83">
        <f t="shared" si="466"/>
        <v>0</v>
      </c>
      <c r="AG1357" s="83">
        <f t="shared" si="467"/>
        <v>0</v>
      </c>
      <c r="AQ1357" s="83">
        <f t="shared" ca="1" si="468"/>
        <v>12</v>
      </c>
      <c r="AR1357" s="83">
        <f t="shared" ca="1" si="469"/>
        <v>-139.54601480296481</v>
      </c>
      <c r="AS1357" s="83">
        <f t="shared" ca="1" si="462"/>
        <v>-128.45398519703519</v>
      </c>
      <c r="AT1357" s="83" cm="1">
        <f t="array" aca="1" ref="AT1357" ca="1">_xlfn.LET(_xlpm.rozsah, $F$3:$F$10001,_xlpm.podminka, (_xlpm.rozsah&gt;M1357)*(ISNUMBER(_xlpm.rozsah)),_xlpm.indexy, IF(_xlpm.podminka, ROW(_xlpm.rozsah)-MIN(ROW(_xlpm.rozsah))+1),_xlpm.prvni, MIN(_xlpm.indexy),_xlpm.finalni, IF(_xlpm.prvni=1, 2, _xlpm.prvni),INDEX(_xlpm.rozsah, _xlpm.finalni))</f>
        <v>1300</v>
      </c>
      <c r="AU1357" s="83" cm="1">
        <f t="array" aca="1" ref="AU1357" ca="1">INDEX($F$3:$F$10001,MATCH(AT1357,$F$3:$F$10004,0)-1)</f>
        <v>1200</v>
      </c>
      <c r="AV1357" s="83">
        <f t="shared" ca="1" si="457"/>
        <v>-140</v>
      </c>
      <c r="AW1357" s="83">
        <f t="shared" ca="1" si="458"/>
        <v>-128</v>
      </c>
      <c r="AX1357" s="83">
        <f t="shared" ca="1" si="470"/>
        <v>350</v>
      </c>
      <c r="AY1357" s="83">
        <f t="shared" ca="1" si="471"/>
        <v>320</v>
      </c>
      <c r="AZ1357" s="83">
        <f t="shared" ca="1" si="472"/>
        <v>30</v>
      </c>
      <c r="BA1357" s="83">
        <f t="shared" ca="1" si="473"/>
        <v>321.13496299258793</v>
      </c>
      <c r="BB1357" s="83">
        <f t="shared" ca="1" si="474"/>
        <v>348.86503700741207</v>
      </c>
    </row>
    <row r="1358" spans="1:54" x14ac:dyDescent="0.25">
      <c r="A1358" s="58">
        <v>1356</v>
      </c>
      <c r="B1358" s="59">
        <f t="shared" si="463"/>
        <v>22.6</v>
      </c>
      <c r="C1358" s="58">
        <v>37.6</v>
      </c>
      <c r="D1358" s="58">
        <v>49.5</v>
      </c>
      <c r="F1358" s="117"/>
      <c r="G1358" s="117"/>
      <c r="H1358" s="112">
        <f t="shared" si="464"/>
        <v>0</v>
      </c>
      <c r="I1358" s="121"/>
      <c r="J1358" s="92">
        <f t="shared" si="465"/>
        <v>0</v>
      </c>
      <c r="L1358" s="94">
        <v>1356</v>
      </c>
      <c r="M1358" s="114">
        <f t="shared" ca="1" si="461"/>
        <v>1298.5992306951468</v>
      </c>
      <c r="N1358" s="115">
        <f t="shared" ca="1" si="460"/>
        <v>173.04198575822932</v>
      </c>
      <c r="P1358" s="102"/>
      <c r="Q1358" s="102"/>
      <c r="R1358" s="102"/>
      <c r="S1358" s="102"/>
      <c r="AC1358" s="83">
        <f t="shared" si="454"/>
        <v>0</v>
      </c>
      <c r="AD1358" s="83">
        <f t="shared" si="455"/>
        <v>0</v>
      </c>
      <c r="AF1358" s="83">
        <f t="shared" si="466"/>
        <v>0</v>
      </c>
      <c r="AG1358" s="83">
        <f t="shared" si="467"/>
        <v>0</v>
      </c>
      <c r="AQ1358" s="83">
        <f t="shared" ca="1" si="468"/>
        <v>12</v>
      </c>
      <c r="AR1358" s="83">
        <f t="shared" ca="1" si="469"/>
        <v>-139.83190768341763</v>
      </c>
      <c r="AS1358" s="83">
        <f t="shared" ca="1" si="462"/>
        <v>-128.16809231658237</v>
      </c>
      <c r="AT1358" s="83" cm="1">
        <f t="array" aca="1" ref="AT1358" ca="1">_xlfn.LET(_xlpm.rozsah, $F$3:$F$10001,_xlpm.podminka, (_xlpm.rozsah&gt;M1358)*(ISNUMBER(_xlpm.rozsah)),_xlpm.indexy, IF(_xlpm.podminka, ROW(_xlpm.rozsah)-MIN(ROW(_xlpm.rozsah))+1),_xlpm.prvni, MIN(_xlpm.indexy),_xlpm.finalni, IF(_xlpm.prvni=1, 2, _xlpm.prvni),INDEX(_xlpm.rozsah, _xlpm.finalni))</f>
        <v>1300</v>
      </c>
      <c r="AU1358" s="83" cm="1">
        <f t="array" aca="1" ref="AU1358" ca="1">INDEX($F$3:$F$10001,MATCH(AT1358,$F$3:$F$10004,0)-1)</f>
        <v>1200</v>
      </c>
      <c r="AV1358" s="83">
        <f t="shared" ca="1" si="457"/>
        <v>-140</v>
      </c>
      <c r="AW1358" s="83">
        <f t="shared" ca="1" si="458"/>
        <v>-128</v>
      </c>
      <c r="AX1358" s="83">
        <f t="shared" ca="1" si="470"/>
        <v>350</v>
      </c>
      <c r="AY1358" s="83">
        <f t="shared" ca="1" si="471"/>
        <v>320</v>
      </c>
      <c r="AZ1358" s="83">
        <f t="shared" ca="1" si="472"/>
        <v>30</v>
      </c>
      <c r="BA1358" s="83">
        <f t="shared" ca="1" si="473"/>
        <v>320.42023079145594</v>
      </c>
      <c r="BB1358" s="83">
        <f t="shared" ca="1" si="474"/>
        <v>349.57976920854406</v>
      </c>
    </row>
    <row r="1359" spans="1:54" x14ac:dyDescent="0.25">
      <c r="A1359" s="58">
        <v>1357</v>
      </c>
      <c r="B1359" s="59">
        <f t="shared" si="463"/>
        <v>22.616666666666667</v>
      </c>
      <c r="C1359" s="58">
        <v>37.799999999999997</v>
      </c>
      <c r="D1359" s="58">
        <v>44.4</v>
      </c>
      <c r="F1359" s="117"/>
      <c r="G1359" s="117"/>
      <c r="H1359" s="112">
        <f t="shared" si="464"/>
        <v>0</v>
      </c>
      <c r="I1359" s="121"/>
      <c r="J1359" s="92">
        <f t="shared" si="465"/>
        <v>0</v>
      </c>
      <c r="L1359" s="94">
        <v>1357</v>
      </c>
      <c r="M1359" s="114">
        <f t="shared" ca="1" si="461"/>
        <v>1300.1875244754401</v>
      </c>
      <c r="N1359" s="115">
        <f t="shared" ca="1" si="460"/>
        <v>155.40832608670954</v>
      </c>
      <c r="P1359" s="102"/>
      <c r="Q1359" s="102"/>
      <c r="R1359" s="102"/>
      <c r="S1359" s="102"/>
      <c r="AC1359" s="83">
        <f t="shared" si="454"/>
        <v>0</v>
      </c>
      <c r="AD1359" s="83">
        <f t="shared" si="455"/>
        <v>0</v>
      </c>
      <c r="AF1359" s="83">
        <f t="shared" si="466"/>
        <v>0</v>
      </c>
      <c r="AG1359" s="83">
        <f t="shared" si="467"/>
        <v>0</v>
      </c>
      <c r="AQ1359" s="83">
        <f t="shared" ca="1" si="468"/>
        <v>4</v>
      </c>
      <c r="AR1359" s="83">
        <f t="shared" ca="1" si="469"/>
        <v>-140.00750097901761</v>
      </c>
      <c r="AS1359" s="83">
        <f t="shared" ca="1" si="462"/>
        <v>-143.99249902098239</v>
      </c>
      <c r="AT1359" s="83" cm="1">
        <f t="array" aca="1" ref="AT1359" ca="1">_xlfn.LET(_xlpm.rozsah, $F$3:$F$10001,_xlpm.podminka, (_xlpm.rozsah&gt;M1359)*(ISNUMBER(_xlpm.rozsah)),_xlpm.indexy, IF(_xlpm.podminka, ROW(_xlpm.rozsah)-MIN(ROW(_xlpm.rozsah))+1),_xlpm.prvni, MIN(_xlpm.indexy),_xlpm.finalni, IF(_xlpm.prvni=1, 2, _xlpm.prvni),INDEX(_xlpm.rozsah, _xlpm.finalni))</f>
        <v>1400</v>
      </c>
      <c r="AU1359" s="83" cm="1">
        <f t="array" aca="1" ref="AU1359" ca="1">INDEX($F$3:$F$10001,MATCH(AT1359,$F$3:$F$10004,0)-1)</f>
        <v>1300</v>
      </c>
      <c r="AV1359" s="83">
        <f t="shared" ca="1" si="457"/>
        <v>-144</v>
      </c>
      <c r="AW1359" s="83">
        <f t="shared" ca="1" si="458"/>
        <v>-140</v>
      </c>
      <c r="AX1359" s="83">
        <f t="shared" ca="1" si="470"/>
        <v>360</v>
      </c>
      <c r="AY1359" s="83">
        <f t="shared" ca="1" si="471"/>
        <v>350</v>
      </c>
      <c r="AZ1359" s="83">
        <f t="shared" ca="1" si="472"/>
        <v>10</v>
      </c>
      <c r="BA1359" s="83">
        <f t="shared" ca="1" si="473"/>
        <v>359.98124755245601</v>
      </c>
      <c r="BB1359" s="83">
        <f t="shared" ca="1" si="474"/>
        <v>350.01875244754399</v>
      </c>
    </row>
    <row r="1360" spans="1:54" x14ac:dyDescent="0.25">
      <c r="A1360" s="58">
        <v>1358</v>
      </c>
      <c r="B1360" s="59">
        <f t="shared" si="463"/>
        <v>22.633333333333333</v>
      </c>
      <c r="C1360" s="58">
        <v>37.799999999999997</v>
      </c>
      <c r="D1360" s="58">
        <v>43.4</v>
      </c>
      <c r="F1360" s="117"/>
      <c r="G1360" s="117"/>
      <c r="H1360" s="112">
        <f t="shared" si="464"/>
        <v>0</v>
      </c>
      <c r="I1360" s="121"/>
      <c r="J1360" s="92">
        <f t="shared" si="465"/>
        <v>0</v>
      </c>
      <c r="L1360" s="94">
        <v>1358</v>
      </c>
      <c r="M1360" s="114">
        <f t="shared" ca="1" si="461"/>
        <v>1300.1875244754401</v>
      </c>
      <c r="N1360" s="115">
        <f t="shared" ca="1" si="460"/>
        <v>151.90813856223409</v>
      </c>
      <c r="P1360" s="102"/>
      <c r="Q1360" s="102"/>
      <c r="R1360" s="102"/>
      <c r="S1360" s="102"/>
      <c r="AC1360" s="83">
        <f t="shared" si="454"/>
        <v>0</v>
      </c>
      <c r="AD1360" s="83">
        <f t="shared" si="455"/>
        <v>0</v>
      </c>
      <c r="AF1360" s="83">
        <f t="shared" si="466"/>
        <v>0</v>
      </c>
      <c r="AG1360" s="83">
        <f t="shared" si="467"/>
        <v>0</v>
      </c>
      <c r="AQ1360" s="83">
        <f t="shared" ca="1" si="468"/>
        <v>4</v>
      </c>
      <c r="AR1360" s="83">
        <f t="shared" ca="1" si="469"/>
        <v>-140.00750097901761</v>
      </c>
      <c r="AS1360" s="83">
        <f t="shared" ca="1" si="462"/>
        <v>-143.99249902098239</v>
      </c>
      <c r="AT1360" s="83" cm="1">
        <f t="array" aca="1" ref="AT1360" ca="1">_xlfn.LET(_xlpm.rozsah, $F$3:$F$10001,_xlpm.podminka, (_xlpm.rozsah&gt;M1360)*(ISNUMBER(_xlpm.rozsah)),_xlpm.indexy, IF(_xlpm.podminka, ROW(_xlpm.rozsah)-MIN(ROW(_xlpm.rozsah))+1),_xlpm.prvni, MIN(_xlpm.indexy),_xlpm.finalni, IF(_xlpm.prvni=1, 2, _xlpm.prvni),INDEX(_xlpm.rozsah, _xlpm.finalni))</f>
        <v>1400</v>
      </c>
      <c r="AU1360" s="83" cm="1">
        <f t="array" aca="1" ref="AU1360" ca="1">INDEX($F$3:$F$10001,MATCH(AT1360,$F$3:$F$10004,0)-1)</f>
        <v>1300</v>
      </c>
      <c r="AV1360" s="83">
        <f t="shared" ca="1" si="457"/>
        <v>-144</v>
      </c>
      <c r="AW1360" s="83">
        <f t="shared" ca="1" si="458"/>
        <v>-140</v>
      </c>
      <c r="AX1360" s="83">
        <f t="shared" ca="1" si="470"/>
        <v>360</v>
      </c>
      <c r="AY1360" s="83">
        <f t="shared" ca="1" si="471"/>
        <v>350</v>
      </c>
      <c r="AZ1360" s="83">
        <f t="shared" ca="1" si="472"/>
        <v>10</v>
      </c>
      <c r="BA1360" s="83">
        <f t="shared" ca="1" si="473"/>
        <v>359.98124755245601</v>
      </c>
      <c r="BB1360" s="83">
        <f t="shared" ca="1" si="474"/>
        <v>350.01875244754399</v>
      </c>
    </row>
    <row r="1361" spans="1:54" x14ac:dyDescent="0.25">
      <c r="A1361" s="58">
        <v>1359</v>
      </c>
      <c r="B1361" s="59">
        <f t="shared" si="463"/>
        <v>22.65</v>
      </c>
      <c r="C1361" s="58">
        <v>37.799999999999997</v>
      </c>
      <c r="D1361" s="58">
        <v>34.799999999999997</v>
      </c>
      <c r="F1361" s="117"/>
      <c r="G1361" s="117"/>
      <c r="H1361" s="112">
        <f t="shared" si="464"/>
        <v>0</v>
      </c>
      <c r="I1361" s="121"/>
      <c r="J1361" s="92">
        <f t="shared" si="465"/>
        <v>0</v>
      </c>
      <c r="L1361" s="94">
        <v>1359</v>
      </c>
      <c r="M1361" s="114">
        <f t="shared" ca="1" si="461"/>
        <v>1300.1875244754401</v>
      </c>
      <c r="N1361" s="115">
        <f t="shared" ca="1" si="460"/>
        <v>121.80652585174531</v>
      </c>
      <c r="P1361" s="102"/>
      <c r="Q1361" s="102"/>
      <c r="R1361" s="102"/>
      <c r="S1361" s="102"/>
      <c r="AC1361" s="83">
        <f t="shared" si="454"/>
        <v>0</v>
      </c>
      <c r="AD1361" s="83">
        <f t="shared" si="455"/>
        <v>0</v>
      </c>
      <c r="AF1361" s="83">
        <f t="shared" si="466"/>
        <v>0</v>
      </c>
      <c r="AG1361" s="83">
        <f t="shared" si="467"/>
        <v>0</v>
      </c>
      <c r="AQ1361" s="83">
        <f t="shared" ca="1" si="468"/>
        <v>4</v>
      </c>
      <c r="AR1361" s="83">
        <f t="shared" ca="1" si="469"/>
        <v>-140.00750097901761</v>
      </c>
      <c r="AS1361" s="83">
        <f t="shared" ca="1" si="462"/>
        <v>-143.99249902098239</v>
      </c>
      <c r="AT1361" s="83" cm="1">
        <f t="array" aca="1" ref="AT1361" ca="1">_xlfn.LET(_xlpm.rozsah, $F$3:$F$10001,_xlpm.podminka, (_xlpm.rozsah&gt;M1361)*(ISNUMBER(_xlpm.rozsah)),_xlpm.indexy, IF(_xlpm.podminka, ROW(_xlpm.rozsah)-MIN(ROW(_xlpm.rozsah))+1),_xlpm.prvni, MIN(_xlpm.indexy),_xlpm.finalni, IF(_xlpm.prvni=1, 2, _xlpm.prvni),INDEX(_xlpm.rozsah, _xlpm.finalni))</f>
        <v>1400</v>
      </c>
      <c r="AU1361" s="83" cm="1">
        <f t="array" aca="1" ref="AU1361" ca="1">INDEX($F$3:$F$10001,MATCH(AT1361,$F$3:$F$10004,0)-1)</f>
        <v>1300</v>
      </c>
      <c r="AV1361" s="83">
        <f t="shared" ca="1" si="457"/>
        <v>-144</v>
      </c>
      <c r="AW1361" s="83">
        <f t="shared" ca="1" si="458"/>
        <v>-140</v>
      </c>
      <c r="AX1361" s="83">
        <f t="shared" ca="1" si="470"/>
        <v>360</v>
      </c>
      <c r="AY1361" s="83">
        <f t="shared" ca="1" si="471"/>
        <v>350</v>
      </c>
      <c r="AZ1361" s="83">
        <f t="shared" ca="1" si="472"/>
        <v>10</v>
      </c>
      <c r="BA1361" s="83">
        <f t="shared" ca="1" si="473"/>
        <v>359.98124755245601</v>
      </c>
      <c r="BB1361" s="83">
        <f t="shared" ca="1" si="474"/>
        <v>350.01875244754399</v>
      </c>
    </row>
    <row r="1362" spans="1:54" x14ac:dyDescent="0.25">
      <c r="A1362" s="58">
        <v>1360</v>
      </c>
      <c r="B1362" s="59">
        <f t="shared" si="463"/>
        <v>22.666666666666668</v>
      </c>
      <c r="C1362" s="58">
        <v>37.6</v>
      </c>
      <c r="D1362" s="58">
        <v>24</v>
      </c>
      <c r="F1362" s="117"/>
      <c r="G1362" s="117"/>
      <c r="H1362" s="112">
        <f t="shared" si="464"/>
        <v>0</v>
      </c>
      <c r="I1362" s="121"/>
      <c r="J1362" s="92">
        <f t="shared" si="465"/>
        <v>0</v>
      </c>
      <c r="L1362" s="94">
        <v>1360</v>
      </c>
      <c r="M1362" s="114">
        <f t="shared" ca="1" si="461"/>
        <v>1298.5992306951468</v>
      </c>
      <c r="N1362" s="115">
        <f t="shared" ca="1" si="460"/>
        <v>83.89914461005057</v>
      </c>
      <c r="P1362" s="102"/>
      <c r="Q1362" s="102"/>
      <c r="R1362" s="102"/>
      <c r="S1362" s="102"/>
      <c r="AC1362" s="83">
        <f t="shared" si="454"/>
        <v>0</v>
      </c>
      <c r="AD1362" s="83">
        <f t="shared" si="455"/>
        <v>0</v>
      </c>
      <c r="AF1362" s="83">
        <f t="shared" si="466"/>
        <v>0</v>
      </c>
      <c r="AG1362" s="83">
        <f t="shared" si="467"/>
        <v>0</v>
      </c>
      <c r="AQ1362" s="83">
        <f t="shared" ca="1" si="468"/>
        <v>12</v>
      </c>
      <c r="AR1362" s="83">
        <f t="shared" ca="1" si="469"/>
        <v>-139.83190768341763</v>
      </c>
      <c r="AS1362" s="83">
        <f t="shared" ca="1" si="462"/>
        <v>-128.16809231658237</v>
      </c>
      <c r="AT1362" s="83" cm="1">
        <f t="array" aca="1" ref="AT1362" ca="1">_xlfn.LET(_xlpm.rozsah, $F$3:$F$10001,_xlpm.podminka, (_xlpm.rozsah&gt;M1362)*(ISNUMBER(_xlpm.rozsah)),_xlpm.indexy, IF(_xlpm.podminka, ROW(_xlpm.rozsah)-MIN(ROW(_xlpm.rozsah))+1),_xlpm.prvni, MIN(_xlpm.indexy),_xlpm.finalni, IF(_xlpm.prvni=1, 2, _xlpm.prvni),INDEX(_xlpm.rozsah, _xlpm.finalni))</f>
        <v>1300</v>
      </c>
      <c r="AU1362" s="83" cm="1">
        <f t="array" aca="1" ref="AU1362" ca="1">INDEX($F$3:$F$10001,MATCH(AT1362,$F$3:$F$10004,0)-1)</f>
        <v>1200</v>
      </c>
      <c r="AV1362" s="83">
        <f t="shared" ca="1" si="457"/>
        <v>-140</v>
      </c>
      <c r="AW1362" s="83">
        <f t="shared" ca="1" si="458"/>
        <v>-128</v>
      </c>
      <c r="AX1362" s="83">
        <f t="shared" ca="1" si="470"/>
        <v>350</v>
      </c>
      <c r="AY1362" s="83">
        <f t="shared" ca="1" si="471"/>
        <v>320</v>
      </c>
      <c r="AZ1362" s="83">
        <f t="shared" ca="1" si="472"/>
        <v>30</v>
      </c>
      <c r="BA1362" s="83">
        <f t="shared" ca="1" si="473"/>
        <v>320.42023079145594</v>
      </c>
      <c r="BB1362" s="83">
        <f t="shared" ca="1" si="474"/>
        <v>349.57976920854406</v>
      </c>
    </row>
    <row r="1363" spans="1:54" s="81" customFormat="1" x14ac:dyDescent="0.25">
      <c r="A1363" s="79">
        <v>1361</v>
      </c>
      <c r="B1363" s="80">
        <f t="shared" si="463"/>
        <v>22.683333333333334</v>
      </c>
      <c r="C1363" s="79">
        <v>37.200000000000003</v>
      </c>
      <c r="D1363" s="79" t="s">
        <v>8</v>
      </c>
      <c r="F1363" s="117"/>
      <c r="G1363" s="117"/>
      <c r="H1363" s="112">
        <f t="shared" si="464"/>
        <v>0</v>
      </c>
      <c r="I1363" s="121"/>
      <c r="J1363" s="92">
        <f t="shared" si="465"/>
        <v>0</v>
      </c>
      <c r="K1363" s="83"/>
      <c r="L1363" s="94">
        <v>1361</v>
      </c>
      <c r="M1363" s="114">
        <f t="shared" ca="1" si="461"/>
        <v>1295.4226431345601</v>
      </c>
      <c r="N1363" s="115">
        <f t="shared" ref="N1363:N1370" ca="1" si="475">AS1363</f>
        <v>-128.54928282385279</v>
      </c>
      <c r="O1363" s="83"/>
      <c r="P1363" s="102"/>
      <c r="Q1363" s="102"/>
      <c r="R1363" s="102"/>
      <c r="S1363" s="102"/>
      <c r="T1363" s="83"/>
      <c r="U1363" s="83"/>
      <c r="V1363" s="83"/>
      <c r="W1363" s="83"/>
      <c r="X1363" s="83"/>
      <c r="Y1363" s="83"/>
      <c r="Z1363" s="83"/>
      <c r="AA1363" s="83"/>
      <c r="AB1363" s="83"/>
      <c r="AC1363" s="83">
        <f t="shared" si="454"/>
        <v>0</v>
      </c>
      <c r="AD1363" s="83">
        <f t="shared" si="455"/>
        <v>0</v>
      </c>
      <c r="AE1363" s="83"/>
      <c r="AF1363" s="83">
        <f t="shared" si="466"/>
        <v>0</v>
      </c>
      <c r="AG1363" s="83">
        <f t="shared" si="467"/>
        <v>0</v>
      </c>
      <c r="AH1363" s="83"/>
      <c r="AI1363" s="83"/>
      <c r="AJ1363" s="83"/>
      <c r="AK1363" s="83"/>
      <c r="AL1363" s="83"/>
      <c r="AM1363" s="83"/>
      <c r="AN1363" s="83"/>
      <c r="AO1363" s="83"/>
      <c r="AP1363" s="83"/>
      <c r="AQ1363" s="83">
        <f t="shared" ca="1" si="468"/>
        <v>12</v>
      </c>
      <c r="AR1363" s="83">
        <f t="shared" ca="1" si="469"/>
        <v>-139.45071717614721</v>
      </c>
      <c r="AS1363" s="83">
        <f t="shared" ca="1" si="462"/>
        <v>-128.54928282385279</v>
      </c>
      <c r="AT1363" s="83" cm="1">
        <f t="array" aca="1" ref="AT1363" ca="1">_xlfn.LET(_xlpm.rozsah, $F$3:$F$10001,_xlpm.podminka, (_xlpm.rozsah&gt;M1363)*(ISNUMBER(_xlpm.rozsah)),_xlpm.indexy, IF(_xlpm.podminka, ROW(_xlpm.rozsah)-MIN(ROW(_xlpm.rozsah))+1),_xlpm.prvni, MIN(_xlpm.indexy),_xlpm.finalni, IF(_xlpm.prvni=1, 2, _xlpm.prvni),INDEX(_xlpm.rozsah, _xlpm.finalni))</f>
        <v>1300</v>
      </c>
      <c r="AU1363" s="83" cm="1">
        <f t="array" aca="1" ref="AU1363" ca="1">INDEX($F$3:$F$10001,MATCH(AT1363,$F$3:$F$10004,0)-1)</f>
        <v>1200</v>
      </c>
      <c r="AV1363" s="83">
        <f t="shared" ca="1" si="457"/>
        <v>-140</v>
      </c>
      <c r="AW1363" s="83">
        <f t="shared" ca="1" si="458"/>
        <v>-128</v>
      </c>
      <c r="AX1363" s="83">
        <f t="shared" ca="1" si="470"/>
        <v>350</v>
      </c>
      <c r="AY1363" s="83">
        <f t="shared" ca="1" si="471"/>
        <v>320</v>
      </c>
      <c r="AZ1363" s="83">
        <f t="shared" ca="1" si="472"/>
        <v>30</v>
      </c>
      <c r="BA1363" s="83">
        <f t="shared" ca="1" si="473"/>
        <v>321.37320705963197</v>
      </c>
      <c r="BB1363" s="83">
        <f t="shared" ca="1" si="474"/>
        <v>348.62679294036803</v>
      </c>
    </row>
    <row r="1364" spans="1:54" s="81" customFormat="1" x14ac:dyDescent="0.25">
      <c r="A1364" s="79">
        <v>1362</v>
      </c>
      <c r="B1364" s="80">
        <f t="shared" si="463"/>
        <v>22.7</v>
      </c>
      <c r="C1364" s="79">
        <v>36.299999999999997</v>
      </c>
      <c r="D1364" s="79" t="s">
        <v>8</v>
      </c>
      <c r="F1364" s="117"/>
      <c r="G1364" s="117"/>
      <c r="H1364" s="112">
        <f t="shared" si="464"/>
        <v>0</v>
      </c>
      <c r="I1364" s="121"/>
      <c r="J1364" s="92">
        <f t="shared" si="465"/>
        <v>0</v>
      </c>
      <c r="K1364" s="83"/>
      <c r="L1364" s="94">
        <v>1362</v>
      </c>
      <c r="M1364" s="114">
        <f t="shared" ca="1" si="461"/>
        <v>1288.27532112324</v>
      </c>
      <c r="N1364" s="115">
        <f t="shared" ca="1" si="475"/>
        <v>-129.4069614652112</v>
      </c>
      <c r="O1364" s="83"/>
      <c r="P1364" s="102"/>
      <c r="Q1364" s="102"/>
      <c r="R1364" s="102"/>
      <c r="S1364" s="102"/>
      <c r="T1364" s="83"/>
      <c r="U1364" s="83"/>
      <c r="V1364" s="83"/>
      <c r="W1364" s="83"/>
      <c r="X1364" s="83"/>
      <c r="Y1364" s="83"/>
      <c r="Z1364" s="83"/>
      <c r="AA1364" s="83"/>
      <c r="AB1364" s="83"/>
      <c r="AC1364" s="83">
        <f t="shared" si="454"/>
        <v>0</v>
      </c>
      <c r="AD1364" s="83">
        <f t="shared" si="455"/>
        <v>0</v>
      </c>
      <c r="AE1364" s="83"/>
      <c r="AF1364" s="83">
        <f t="shared" si="466"/>
        <v>0</v>
      </c>
      <c r="AG1364" s="83">
        <f t="shared" si="467"/>
        <v>0</v>
      </c>
      <c r="AH1364" s="83"/>
      <c r="AI1364" s="83"/>
      <c r="AJ1364" s="83"/>
      <c r="AK1364" s="83"/>
      <c r="AL1364" s="83"/>
      <c r="AM1364" s="83"/>
      <c r="AN1364" s="83"/>
      <c r="AO1364" s="83"/>
      <c r="AP1364" s="83"/>
      <c r="AQ1364" s="83">
        <f t="shared" ca="1" si="468"/>
        <v>12</v>
      </c>
      <c r="AR1364" s="83">
        <f t="shared" ca="1" si="469"/>
        <v>-138.5930385347888</v>
      </c>
      <c r="AS1364" s="83">
        <f t="shared" ca="1" si="462"/>
        <v>-129.4069614652112</v>
      </c>
      <c r="AT1364" s="83" cm="1">
        <f t="array" aca="1" ref="AT1364" ca="1">_xlfn.LET(_xlpm.rozsah, $F$3:$F$10001,_xlpm.podminka, (_xlpm.rozsah&gt;M1364)*(ISNUMBER(_xlpm.rozsah)),_xlpm.indexy, IF(_xlpm.podminka, ROW(_xlpm.rozsah)-MIN(ROW(_xlpm.rozsah))+1),_xlpm.prvni, MIN(_xlpm.indexy),_xlpm.finalni, IF(_xlpm.prvni=1, 2, _xlpm.prvni),INDEX(_xlpm.rozsah, _xlpm.finalni))</f>
        <v>1300</v>
      </c>
      <c r="AU1364" s="83" cm="1">
        <f t="array" aca="1" ref="AU1364" ca="1">INDEX($F$3:$F$10001,MATCH(AT1364,$F$3:$F$10004,0)-1)</f>
        <v>1200</v>
      </c>
      <c r="AV1364" s="83">
        <f t="shared" ca="1" si="457"/>
        <v>-140</v>
      </c>
      <c r="AW1364" s="83">
        <f t="shared" ca="1" si="458"/>
        <v>-128</v>
      </c>
      <c r="AX1364" s="83">
        <f t="shared" ca="1" si="470"/>
        <v>350</v>
      </c>
      <c r="AY1364" s="83">
        <f t="shared" ca="1" si="471"/>
        <v>320</v>
      </c>
      <c r="AZ1364" s="83">
        <f t="shared" ca="1" si="472"/>
        <v>30</v>
      </c>
      <c r="BA1364" s="83">
        <f t="shared" ca="1" si="473"/>
        <v>323.51740366302801</v>
      </c>
      <c r="BB1364" s="83">
        <f t="shared" ca="1" si="474"/>
        <v>346.48259633697199</v>
      </c>
    </row>
    <row r="1365" spans="1:54" s="81" customFormat="1" x14ac:dyDescent="0.25">
      <c r="A1365" s="79">
        <v>1363</v>
      </c>
      <c r="B1365" s="80">
        <f t="shared" si="463"/>
        <v>22.716666666666665</v>
      </c>
      <c r="C1365" s="79">
        <v>35.1</v>
      </c>
      <c r="D1365" s="79" t="s">
        <v>8</v>
      </c>
      <c r="F1365" s="117"/>
      <c r="G1365" s="117"/>
      <c r="H1365" s="112">
        <f t="shared" si="464"/>
        <v>0</v>
      </c>
      <c r="I1365" s="121"/>
      <c r="J1365" s="92">
        <f t="shared" si="465"/>
        <v>0</v>
      </c>
      <c r="K1365" s="83"/>
      <c r="L1365" s="94">
        <v>1363</v>
      </c>
      <c r="M1365" s="114">
        <f t="shared" ca="1" si="461"/>
        <v>1278.7455584414802</v>
      </c>
      <c r="N1365" s="115">
        <f t="shared" ca="1" si="475"/>
        <v>-130.55053298702239</v>
      </c>
      <c r="O1365" s="83"/>
      <c r="P1365" s="102"/>
      <c r="Q1365" s="102"/>
      <c r="R1365" s="102"/>
      <c r="S1365" s="102"/>
      <c r="T1365" s="83"/>
      <c r="U1365" s="83"/>
      <c r="V1365" s="83"/>
      <c r="W1365" s="83"/>
      <c r="X1365" s="83"/>
      <c r="Y1365" s="83"/>
      <c r="Z1365" s="83"/>
      <c r="AA1365" s="83"/>
      <c r="AB1365" s="83"/>
      <c r="AC1365" s="83">
        <f t="shared" si="454"/>
        <v>0</v>
      </c>
      <c r="AD1365" s="83">
        <f t="shared" si="455"/>
        <v>0</v>
      </c>
      <c r="AE1365" s="83"/>
      <c r="AF1365" s="83">
        <f t="shared" si="466"/>
        <v>0</v>
      </c>
      <c r="AG1365" s="83">
        <f t="shared" si="467"/>
        <v>0</v>
      </c>
      <c r="AH1365" s="83"/>
      <c r="AI1365" s="83"/>
      <c r="AJ1365" s="83"/>
      <c r="AK1365" s="83"/>
      <c r="AL1365" s="83"/>
      <c r="AM1365" s="83"/>
      <c r="AN1365" s="83"/>
      <c r="AO1365" s="83"/>
      <c r="AP1365" s="83"/>
      <c r="AQ1365" s="83">
        <f t="shared" ca="1" si="468"/>
        <v>12</v>
      </c>
      <c r="AR1365" s="83">
        <f t="shared" ca="1" si="469"/>
        <v>-137.44946701297761</v>
      </c>
      <c r="AS1365" s="83">
        <f t="shared" ca="1" si="462"/>
        <v>-130.55053298702239</v>
      </c>
      <c r="AT1365" s="83" cm="1">
        <f t="array" aca="1" ref="AT1365" ca="1">_xlfn.LET(_xlpm.rozsah, $F$3:$F$10001,_xlpm.podminka, (_xlpm.rozsah&gt;M1365)*(ISNUMBER(_xlpm.rozsah)),_xlpm.indexy, IF(_xlpm.podminka, ROW(_xlpm.rozsah)-MIN(ROW(_xlpm.rozsah))+1),_xlpm.prvni, MIN(_xlpm.indexy),_xlpm.finalni, IF(_xlpm.prvni=1, 2, _xlpm.prvni),INDEX(_xlpm.rozsah, _xlpm.finalni))</f>
        <v>1300</v>
      </c>
      <c r="AU1365" s="83" cm="1">
        <f t="array" aca="1" ref="AU1365" ca="1">INDEX($F$3:$F$10001,MATCH(AT1365,$F$3:$F$10004,0)-1)</f>
        <v>1200</v>
      </c>
      <c r="AV1365" s="83">
        <f t="shared" ca="1" si="457"/>
        <v>-140</v>
      </c>
      <c r="AW1365" s="83">
        <f t="shared" ca="1" si="458"/>
        <v>-128</v>
      </c>
      <c r="AX1365" s="83">
        <f t="shared" ca="1" si="470"/>
        <v>350</v>
      </c>
      <c r="AY1365" s="83">
        <f t="shared" ca="1" si="471"/>
        <v>320</v>
      </c>
      <c r="AZ1365" s="83">
        <f t="shared" ca="1" si="472"/>
        <v>30</v>
      </c>
      <c r="BA1365" s="83">
        <f t="shared" ca="1" si="473"/>
        <v>326.37633246755593</v>
      </c>
      <c r="BB1365" s="83">
        <f t="shared" ca="1" si="474"/>
        <v>343.62366753244407</v>
      </c>
    </row>
    <row r="1366" spans="1:54" s="81" customFormat="1" x14ac:dyDescent="0.25">
      <c r="A1366" s="79">
        <v>1364</v>
      </c>
      <c r="B1366" s="80">
        <f t="shared" si="463"/>
        <v>22.733333333333334</v>
      </c>
      <c r="C1366" s="79">
        <v>33.700000000000003</v>
      </c>
      <c r="D1366" s="79" t="s">
        <v>8</v>
      </c>
      <c r="F1366" s="117"/>
      <c r="G1366" s="117"/>
      <c r="H1366" s="112">
        <f t="shared" si="464"/>
        <v>0</v>
      </c>
      <c r="I1366" s="121"/>
      <c r="J1366" s="92">
        <f t="shared" si="465"/>
        <v>0</v>
      </c>
      <c r="K1366" s="83"/>
      <c r="L1366" s="94">
        <v>1364</v>
      </c>
      <c r="M1366" s="114">
        <f t="shared" ca="1" si="461"/>
        <v>1267.6275019794268</v>
      </c>
      <c r="N1366" s="115">
        <f t="shared" ca="1" si="475"/>
        <v>-131.88469976246878</v>
      </c>
      <c r="O1366" s="83"/>
      <c r="P1366" s="102"/>
      <c r="Q1366" s="102"/>
      <c r="R1366" s="102"/>
      <c r="S1366" s="102"/>
      <c r="T1366" s="83"/>
      <c r="U1366" s="83"/>
      <c r="V1366" s="83"/>
      <c r="W1366" s="83"/>
      <c r="X1366" s="83"/>
      <c r="Y1366" s="83"/>
      <c r="Z1366" s="83"/>
      <c r="AA1366" s="83"/>
      <c r="AB1366" s="83"/>
      <c r="AC1366" s="83">
        <f t="shared" si="454"/>
        <v>0</v>
      </c>
      <c r="AD1366" s="83">
        <f t="shared" si="455"/>
        <v>0</v>
      </c>
      <c r="AE1366" s="83"/>
      <c r="AF1366" s="83">
        <f t="shared" si="466"/>
        <v>0</v>
      </c>
      <c r="AG1366" s="83">
        <f t="shared" si="467"/>
        <v>0</v>
      </c>
      <c r="AH1366" s="83"/>
      <c r="AI1366" s="83"/>
      <c r="AJ1366" s="83"/>
      <c r="AK1366" s="83"/>
      <c r="AL1366" s="83"/>
      <c r="AM1366" s="83"/>
      <c r="AN1366" s="83"/>
      <c r="AO1366" s="83"/>
      <c r="AP1366" s="83"/>
      <c r="AQ1366" s="83">
        <f t="shared" ca="1" si="468"/>
        <v>12</v>
      </c>
      <c r="AR1366" s="83">
        <f t="shared" ca="1" si="469"/>
        <v>-136.11530023753122</v>
      </c>
      <c r="AS1366" s="83">
        <f t="shared" ca="1" si="462"/>
        <v>-131.88469976246878</v>
      </c>
      <c r="AT1366" s="83" cm="1">
        <f t="array" aca="1" ref="AT1366" ca="1">_xlfn.LET(_xlpm.rozsah, $F$3:$F$10001,_xlpm.podminka, (_xlpm.rozsah&gt;M1366)*(ISNUMBER(_xlpm.rozsah)),_xlpm.indexy, IF(_xlpm.podminka, ROW(_xlpm.rozsah)-MIN(ROW(_xlpm.rozsah))+1),_xlpm.prvni, MIN(_xlpm.indexy),_xlpm.finalni, IF(_xlpm.prvni=1, 2, _xlpm.prvni),INDEX(_xlpm.rozsah, _xlpm.finalni))</f>
        <v>1300</v>
      </c>
      <c r="AU1366" s="83" cm="1">
        <f t="array" aca="1" ref="AU1366" ca="1">INDEX($F$3:$F$10001,MATCH(AT1366,$F$3:$F$10004,0)-1)</f>
        <v>1200</v>
      </c>
      <c r="AV1366" s="83">
        <f t="shared" ca="1" si="457"/>
        <v>-140</v>
      </c>
      <c r="AW1366" s="83">
        <f t="shared" ca="1" si="458"/>
        <v>-128</v>
      </c>
      <c r="AX1366" s="83">
        <f t="shared" ca="1" si="470"/>
        <v>350</v>
      </c>
      <c r="AY1366" s="83">
        <f t="shared" ca="1" si="471"/>
        <v>320</v>
      </c>
      <c r="AZ1366" s="83">
        <f t="shared" ca="1" si="472"/>
        <v>30</v>
      </c>
      <c r="BA1366" s="83">
        <f t="shared" ca="1" si="473"/>
        <v>329.71174940617198</v>
      </c>
      <c r="BB1366" s="83">
        <f t="shared" ca="1" si="474"/>
        <v>340.28825059382802</v>
      </c>
    </row>
    <row r="1367" spans="1:54" s="81" customFormat="1" x14ac:dyDescent="0.25">
      <c r="A1367" s="79">
        <v>1365</v>
      </c>
      <c r="B1367" s="80">
        <f t="shared" si="463"/>
        <v>22.75</v>
      </c>
      <c r="C1367" s="79">
        <v>32.4</v>
      </c>
      <c r="D1367" s="79" t="s">
        <v>8</v>
      </c>
      <c r="F1367" s="117"/>
      <c r="G1367" s="117"/>
      <c r="H1367" s="112">
        <f t="shared" si="464"/>
        <v>0</v>
      </c>
      <c r="I1367" s="121"/>
      <c r="J1367" s="92">
        <f t="shared" si="465"/>
        <v>0</v>
      </c>
      <c r="K1367" s="83"/>
      <c r="L1367" s="94">
        <v>1365</v>
      </c>
      <c r="M1367" s="114">
        <f t="shared" ca="1" si="461"/>
        <v>1257.3035924075202</v>
      </c>
      <c r="N1367" s="115">
        <f t="shared" ca="1" si="475"/>
        <v>-133.12356891109758</v>
      </c>
      <c r="O1367" s="83"/>
      <c r="P1367" s="102"/>
      <c r="Q1367" s="102"/>
      <c r="R1367" s="102"/>
      <c r="S1367" s="102"/>
      <c r="T1367" s="83"/>
      <c r="U1367" s="83"/>
      <c r="V1367" s="83"/>
      <c r="W1367" s="83"/>
      <c r="X1367" s="83"/>
      <c r="Y1367" s="83"/>
      <c r="Z1367" s="83"/>
      <c r="AA1367" s="83"/>
      <c r="AB1367" s="83"/>
      <c r="AC1367" s="83">
        <f t="shared" si="454"/>
        <v>0</v>
      </c>
      <c r="AD1367" s="83">
        <f t="shared" si="455"/>
        <v>0</v>
      </c>
      <c r="AE1367" s="83"/>
      <c r="AF1367" s="83">
        <f t="shared" si="466"/>
        <v>0</v>
      </c>
      <c r="AG1367" s="83">
        <f t="shared" si="467"/>
        <v>0</v>
      </c>
      <c r="AH1367" s="83"/>
      <c r="AI1367" s="83"/>
      <c r="AJ1367" s="83"/>
      <c r="AK1367" s="83"/>
      <c r="AL1367" s="83"/>
      <c r="AM1367" s="83"/>
      <c r="AN1367" s="83"/>
      <c r="AO1367" s="83"/>
      <c r="AP1367" s="83"/>
      <c r="AQ1367" s="83">
        <f t="shared" ca="1" si="468"/>
        <v>12</v>
      </c>
      <c r="AR1367" s="83">
        <f t="shared" ca="1" si="469"/>
        <v>-134.87643108890242</v>
      </c>
      <c r="AS1367" s="83">
        <f t="shared" ca="1" si="462"/>
        <v>-133.12356891109758</v>
      </c>
      <c r="AT1367" s="83" cm="1">
        <f t="array" aca="1" ref="AT1367" ca="1">_xlfn.LET(_xlpm.rozsah, $F$3:$F$10001,_xlpm.podminka, (_xlpm.rozsah&gt;M1367)*(ISNUMBER(_xlpm.rozsah)),_xlpm.indexy, IF(_xlpm.podminka, ROW(_xlpm.rozsah)-MIN(ROW(_xlpm.rozsah))+1),_xlpm.prvni, MIN(_xlpm.indexy),_xlpm.finalni, IF(_xlpm.prvni=1, 2, _xlpm.prvni),INDEX(_xlpm.rozsah, _xlpm.finalni))</f>
        <v>1300</v>
      </c>
      <c r="AU1367" s="83" cm="1">
        <f t="array" aca="1" ref="AU1367" ca="1">INDEX($F$3:$F$10001,MATCH(AT1367,$F$3:$F$10004,0)-1)</f>
        <v>1200</v>
      </c>
      <c r="AV1367" s="83">
        <f t="shared" ca="1" si="457"/>
        <v>-140</v>
      </c>
      <c r="AW1367" s="83">
        <f t="shared" ca="1" si="458"/>
        <v>-128</v>
      </c>
      <c r="AX1367" s="83">
        <f t="shared" ca="1" si="470"/>
        <v>350</v>
      </c>
      <c r="AY1367" s="83">
        <f t="shared" ca="1" si="471"/>
        <v>320</v>
      </c>
      <c r="AZ1367" s="83">
        <f t="shared" ca="1" si="472"/>
        <v>30</v>
      </c>
      <c r="BA1367" s="83">
        <f t="shared" ca="1" si="473"/>
        <v>332.80892227774393</v>
      </c>
      <c r="BB1367" s="83">
        <f t="shared" ca="1" si="474"/>
        <v>337.19107772225607</v>
      </c>
    </row>
    <row r="1368" spans="1:54" s="81" customFormat="1" x14ac:dyDescent="0.25">
      <c r="A1368" s="79">
        <v>1366</v>
      </c>
      <c r="B1368" s="80">
        <f t="shared" si="463"/>
        <v>22.766666666666666</v>
      </c>
      <c r="C1368" s="79">
        <v>31.1</v>
      </c>
      <c r="D1368" s="79" t="s">
        <v>8</v>
      </c>
      <c r="F1368" s="117"/>
      <c r="G1368" s="117"/>
      <c r="H1368" s="112">
        <f t="shared" si="464"/>
        <v>0</v>
      </c>
      <c r="I1368" s="121"/>
      <c r="J1368" s="92">
        <f t="shared" si="465"/>
        <v>0</v>
      </c>
      <c r="K1368" s="83"/>
      <c r="L1368" s="94">
        <v>1366</v>
      </c>
      <c r="M1368" s="114">
        <f t="shared" ca="1" si="461"/>
        <v>1246.9796828356134</v>
      </c>
      <c r="N1368" s="115">
        <f t="shared" ca="1" si="475"/>
        <v>-134.3624380597264</v>
      </c>
      <c r="O1368" s="83"/>
      <c r="P1368" s="102"/>
      <c r="Q1368" s="102"/>
      <c r="R1368" s="102"/>
      <c r="S1368" s="102"/>
      <c r="T1368" s="83"/>
      <c r="U1368" s="83"/>
      <c r="V1368" s="83"/>
      <c r="W1368" s="83"/>
      <c r="X1368" s="83"/>
      <c r="Y1368" s="83"/>
      <c r="Z1368" s="83"/>
      <c r="AA1368" s="83"/>
      <c r="AB1368" s="83"/>
      <c r="AC1368" s="83">
        <f t="shared" si="454"/>
        <v>0</v>
      </c>
      <c r="AD1368" s="83">
        <f t="shared" si="455"/>
        <v>0</v>
      </c>
      <c r="AE1368" s="83"/>
      <c r="AF1368" s="83">
        <f t="shared" si="466"/>
        <v>0</v>
      </c>
      <c r="AG1368" s="83">
        <f t="shared" si="467"/>
        <v>0</v>
      </c>
      <c r="AH1368" s="83"/>
      <c r="AI1368" s="83"/>
      <c r="AJ1368" s="83"/>
      <c r="AK1368" s="83"/>
      <c r="AL1368" s="83"/>
      <c r="AM1368" s="83"/>
      <c r="AN1368" s="83"/>
      <c r="AO1368" s="83"/>
      <c r="AP1368" s="83"/>
      <c r="AQ1368" s="83">
        <f t="shared" ca="1" si="468"/>
        <v>12</v>
      </c>
      <c r="AR1368" s="83">
        <f t="shared" ca="1" si="469"/>
        <v>-133.6375619402736</v>
      </c>
      <c r="AS1368" s="83">
        <f t="shared" ca="1" si="462"/>
        <v>-134.3624380597264</v>
      </c>
      <c r="AT1368" s="83" cm="1">
        <f t="array" aca="1" ref="AT1368" ca="1">_xlfn.LET(_xlpm.rozsah, $F$3:$F$10001,_xlpm.podminka, (_xlpm.rozsah&gt;M1368)*(ISNUMBER(_xlpm.rozsah)),_xlpm.indexy, IF(_xlpm.podminka, ROW(_xlpm.rozsah)-MIN(ROW(_xlpm.rozsah))+1),_xlpm.prvni, MIN(_xlpm.indexy),_xlpm.finalni, IF(_xlpm.prvni=1, 2, _xlpm.prvni),INDEX(_xlpm.rozsah, _xlpm.finalni))</f>
        <v>1300</v>
      </c>
      <c r="AU1368" s="83" cm="1">
        <f t="array" aca="1" ref="AU1368" ca="1">INDEX($F$3:$F$10001,MATCH(AT1368,$F$3:$F$10004,0)-1)</f>
        <v>1200</v>
      </c>
      <c r="AV1368" s="83">
        <f t="shared" ca="1" si="457"/>
        <v>-140</v>
      </c>
      <c r="AW1368" s="83">
        <f t="shared" ca="1" si="458"/>
        <v>-128</v>
      </c>
      <c r="AX1368" s="83">
        <f t="shared" ca="1" si="470"/>
        <v>350</v>
      </c>
      <c r="AY1368" s="83">
        <f t="shared" ca="1" si="471"/>
        <v>320</v>
      </c>
      <c r="AZ1368" s="83">
        <f t="shared" ca="1" si="472"/>
        <v>30</v>
      </c>
      <c r="BA1368" s="83">
        <f t="shared" ca="1" si="473"/>
        <v>335.906095149316</v>
      </c>
      <c r="BB1368" s="83">
        <f t="shared" ca="1" si="474"/>
        <v>334.093904850684</v>
      </c>
    </row>
    <row r="1369" spans="1:54" s="81" customFormat="1" x14ac:dyDescent="0.25">
      <c r="A1369" s="79">
        <v>1367</v>
      </c>
      <c r="B1369" s="80">
        <f t="shared" si="463"/>
        <v>22.783333333333335</v>
      </c>
      <c r="C1369" s="79">
        <v>29.9</v>
      </c>
      <c r="D1369" s="79" t="s">
        <v>8</v>
      </c>
      <c r="F1369" s="117"/>
      <c r="G1369" s="117"/>
      <c r="H1369" s="112">
        <f t="shared" si="464"/>
        <v>0</v>
      </c>
      <c r="I1369" s="121"/>
      <c r="J1369" s="92">
        <f t="shared" si="465"/>
        <v>0</v>
      </c>
      <c r="K1369" s="83"/>
      <c r="L1369" s="94">
        <v>1367</v>
      </c>
      <c r="M1369" s="114">
        <f t="shared" ca="1" si="461"/>
        <v>1237.4499201538533</v>
      </c>
      <c r="N1369" s="115">
        <f t="shared" ca="1" si="475"/>
        <v>-135.5060095815376</v>
      </c>
      <c r="O1369" s="83"/>
      <c r="P1369" s="102"/>
      <c r="Q1369" s="102"/>
      <c r="R1369" s="102"/>
      <c r="S1369" s="102"/>
      <c r="T1369" s="83"/>
      <c r="U1369" s="83"/>
      <c r="V1369" s="83"/>
      <c r="W1369" s="83"/>
      <c r="X1369" s="83"/>
      <c r="Y1369" s="83"/>
      <c r="Z1369" s="83"/>
      <c r="AA1369" s="83"/>
      <c r="AB1369" s="83"/>
      <c r="AC1369" s="83">
        <f t="shared" ref="AC1369:AC1432" si="476">AG1369</f>
        <v>0</v>
      </c>
      <c r="AD1369" s="83">
        <f t="shared" si="455"/>
        <v>0</v>
      </c>
      <c r="AE1369" s="83"/>
      <c r="AF1369" s="83">
        <f t="shared" si="466"/>
        <v>0</v>
      </c>
      <c r="AG1369" s="83">
        <f t="shared" si="467"/>
        <v>0</v>
      </c>
      <c r="AH1369" s="83"/>
      <c r="AI1369" s="83"/>
      <c r="AJ1369" s="83"/>
      <c r="AK1369" s="83"/>
      <c r="AL1369" s="83"/>
      <c r="AM1369" s="83"/>
      <c r="AN1369" s="83"/>
      <c r="AO1369" s="83"/>
      <c r="AP1369" s="83"/>
      <c r="AQ1369" s="83">
        <f t="shared" ca="1" si="468"/>
        <v>12</v>
      </c>
      <c r="AR1369" s="83">
        <f t="shared" ca="1" si="469"/>
        <v>-132.4939904184624</v>
      </c>
      <c r="AS1369" s="83">
        <f t="shared" ca="1" si="462"/>
        <v>-135.5060095815376</v>
      </c>
      <c r="AT1369" s="83" cm="1">
        <f t="array" aca="1" ref="AT1369" ca="1">_xlfn.LET(_xlpm.rozsah, $F$3:$F$10001,_xlpm.podminka, (_xlpm.rozsah&gt;M1369)*(ISNUMBER(_xlpm.rozsah)),_xlpm.indexy, IF(_xlpm.podminka, ROW(_xlpm.rozsah)-MIN(ROW(_xlpm.rozsah))+1),_xlpm.prvni, MIN(_xlpm.indexy),_xlpm.finalni, IF(_xlpm.prvni=1, 2, _xlpm.prvni),INDEX(_xlpm.rozsah, _xlpm.finalni))</f>
        <v>1300</v>
      </c>
      <c r="AU1369" s="83" cm="1">
        <f t="array" aca="1" ref="AU1369" ca="1">INDEX($F$3:$F$10001,MATCH(AT1369,$F$3:$F$10004,0)-1)</f>
        <v>1200</v>
      </c>
      <c r="AV1369" s="83">
        <f t="shared" ca="1" si="457"/>
        <v>-140</v>
      </c>
      <c r="AW1369" s="83">
        <f t="shared" ca="1" si="458"/>
        <v>-128</v>
      </c>
      <c r="AX1369" s="83">
        <f t="shared" ca="1" si="470"/>
        <v>350</v>
      </c>
      <c r="AY1369" s="83">
        <f t="shared" ca="1" si="471"/>
        <v>320</v>
      </c>
      <c r="AZ1369" s="83">
        <f t="shared" ca="1" si="472"/>
        <v>30</v>
      </c>
      <c r="BA1369" s="83">
        <f t="shared" ca="1" si="473"/>
        <v>338.76502395384398</v>
      </c>
      <c r="BB1369" s="83">
        <f t="shared" ca="1" si="474"/>
        <v>331.23497604615602</v>
      </c>
    </row>
    <row r="1370" spans="1:54" s="81" customFormat="1" x14ac:dyDescent="0.25">
      <c r="A1370" s="79">
        <v>1368</v>
      </c>
      <c r="B1370" s="80">
        <f t="shared" si="463"/>
        <v>22.8</v>
      </c>
      <c r="C1370" s="79">
        <v>28.7</v>
      </c>
      <c r="D1370" s="79" t="s">
        <v>8</v>
      </c>
      <c r="F1370" s="117"/>
      <c r="G1370" s="117"/>
      <c r="H1370" s="112">
        <f t="shared" si="464"/>
        <v>0</v>
      </c>
      <c r="I1370" s="121"/>
      <c r="J1370" s="92">
        <f t="shared" si="465"/>
        <v>0</v>
      </c>
      <c r="K1370" s="83"/>
      <c r="L1370" s="94">
        <v>1368</v>
      </c>
      <c r="M1370" s="114">
        <f t="shared" ca="1" si="461"/>
        <v>1227.9201574720935</v>
      </c>
      <c r="N1370" s="115">
        <f t="shared" ca="1" si="475"/>
        <v>-136.64958110334879</v>
      </c>
      <c r="O1370" s="83"/>
      <c r="P1370" s="102"/>
      <c r="Q1370" s="102"/>
      <c r="R1370" s="102"/>
      <c r="S1370" s="102"/>
      <c r="T1370" s="83"/>
      <c r="U1370" s="83"/>
      <c r="V1370" s="83"/>
      <c r="W1370" s="83"/>
      <c r="X1370" s="83"/>
      <c r="Y1370" s="83"/>
      <c r="Z1370" s="83"/>
      <c r="AA1370" s="83"/>
      <c r="AB1370" s="83"/>
      <c r="AC1370" s="83">
        <f t="shared" si="476"/>
        <v>0</v>
      </c>
      <c r="AD1370" s="83">
        <f t="shared" ref="AD1370:AD1433" si="477">AD1369+AC1370</f>
        <v>0</v>
      </c>
      <c r="AE1370" s="83"/>
      <c r="AF1370" s="83">
        <f t="shared" si="466"/>
        <v>0</v>
      </c>
      <c r="AG1370" s="83">
        <f t="shared" si="467"/>
        <v>0</v>
      </c>
      <c r="AH1370" s="83"/>
      <c r="AI1370" s="83"/>
      <c r="AJ1370" s="83"/>
      <c r="AK1370" s="83"/>
      <c r="AL1370" s="83"/>
      <c r="AM1370" s="83"/>
      <c r="AN1370" s="83"/>
      <c r="AO1370" s="83"/>
      <c r="AP1370" s="83"/>
      <c r="AQ1370" s="83">
        <f t="shared" ca="1" si="468"/>
        <v>12</v>
      </c>
      <c r="AR1370" s="83">
        <f t="shared" ca="1" si="469"/>
        <v>-131.35041889665121</v>
      </c>
      <c r="AS1370" s="83">
        <f t="shared" ca="1" si="462"/>
        <v>-136.64958110334879</v>
      </c>
      <c r="AT1370" s="83" cm="1">
        <f t="array" aca="1" ref="AT1370" ca="1">_xlfn.LET(_xlpm.rozsah, $F$3:$F$10001,_xlpm.podminka, (_xlpm.rozsah&gt;M1370)*(ISNUMBER(_xlpm.rozsah)),_xlpm.indexy, IF(_xlpm.podminka, ROW(_xlpm.rozsah)-MIN(ROW(_xlpm.rozsah))+1),_xlpm.prvni, MIN(_xlpm.indexy),_xlpm.finalni, IF(_xlpm.prvni=1, 2, _xlpm.prvni),INDEX(_xlpm.rozsah, _xlpm.finalni))</f>
        <v>1300</v>
      </c>
      <c r="AU1370" s="83" cm="1">
        <f t="array" aca="1" ref="AU1370" ca="1">INDEX($F$3:$F$10001,MATCH(AT1370,$F$3:$F$10004,0)-1)</f>
        <v>1200</v>
      </c>
      <c r="AV1370" s="83">
        <f t="shared" ca="1" si="457"/>
        <v>-140</v>
      </c>
      <c r="AW1370" s="83">
        <f t="shared" ca="1" si="458"/>
        <v>-128</v>
      </c>
      <c r="AX1370" s="83">
        <f t="shared" ca="1" si="470"/>
        <v>350</v>
      </c>
      <c r="AY1370" s="83">
        <f t="shared" ca="1" si="471"/>
        <v>320</v>
      </c>
      <c r="AZ1370" s="83">
        <f t="shared" ca="1" si="472"/>
        <v>30</v>
      </c>
      <c r="BA1370" s="83">
        <f t="shared" ca="1" si="473"/>
        <v>341.62395275837196</v>
      </c>
      <c r="BB1370" s="83">
        <f t="shared" ca="1" si="474"/>
        <v>328.37604724162804</v>
      </c>
    </row>
    <row r="1371" spans="1:54" x14ac:dyDescent="0.25">
      <c r="A1371" s="58">
        <v>1369</v>
      </c>
      <c r="B1371" s="59">
        <f t="shared" si="463"/>
        <v>22.816666666666666</v>
      </c>
      <c r="C1371" s="58">
        <v>29</v>
      </c>
      <c r="D1371" s="58">
        <v>58.6</v>
      </c>
      <c r="F1371" s="117"/>
      <c r="G1371" s="117"/>
      <c r="H1371" s="112">
        <f t="shared" si="464"/>
        <v>0</v>
      </c>
      <c r="I1371" s="121"/>
      <c r="J1371" s="92">
        <f t="shared" si="465"/>
        <v>0</v>
      </c>
      <c r="L1371" s="94">
        <v>1369</v>
      </c>
      <c r="M1371" s="114">
        <f t="shared" ca="1" si="461"/>
        <v>1230.3025981425335</v>
      </c>
      <c r="N1371" s="115">
        <f ca="1">( IF(ISNUMBER(D1371),D1371,1)/100)*BB1371 - $T$23 + $T$21</f>
        <v>192.84719675345738</v>
      </c>
      <c r="P1371" s="102"/>
      <c r="Q1371" s="102"/>
      <c r="R1371" s="102"/>
      <c r="S1371" s="102"/>
      <c r="AC1371" s="83">
        <f t="shared" si="476"/>
        <v>0</v>
      </c>
      <c r="AD1371" s="83">
        <f t="shared" si="477"/>
        <v>0</v>
      </c>
      <c r="AF1371" s="83">
        <f t="shared" si="466"/>
        <v>0</v>
      </c>
      <c r="AG1371" s="83">
        <f t="shared" si="467"/>
        <v>0</v>
      </c>
      <c r="AQ1371" s="83">
        <f t="shared" ca="1" si="468"/>
        <v>12</v>
      </c>
      <c r="AR1371" s="83">
        <f t="shared" ca="1" si="469"/>
        <v>-131.63631177710403</v>
      </c>
      <c r="AS1371" s="83">
        <f t="shared" ca="1" si="462"/>
        <v>-136.36368822289597</v>
      </c>
      <c r="AT1371" s="83" cm="1">
        <f t="array" aca="1" ref="AT1371" ca="1">_xlfn.LET(_xlpm.rozsah, $F$3:$F$10001,_xlpm.podminka, (_xlpm.rozsah&gt;M1371)*(ISNUMBER(_xlpm.rozsah)),_xlpm.indexy, IF(_xlpm.podminka, ROW(_xlpm.rozsah)-MIN(ROW(_xlpm.rozsah))+1),_xlpm.prvni, MIN(_xlpm.indexy),_xlpm.finalni, IF(_xlpm.prvni=1, 2, _xlpm.prvni),INDEX(_xlpm.rozsah, _xlpm.finalni))</f>
        <v>1300</v>
      </c>
      <c r="AU1371" s="83" cm="1">
        <f t="array" aca="1" ref="AU1371" ca="1">INDEX($F$3:$F$10001,MATCH(AT1371,$F$3:$F$10004,0)-1)</f>
        <v>1200</v>
      </c>
      <c r="AV1371" s="83">
        <f t="shared" ca="1" si="457"/>
        <v>-140</v>
      </c>
      <c r="AW1371" s="83">
        <f t="shared" ca="1" si="458"/>
        <v>-128</v>
      </c>
      <c r="AX1371" s="83">
        <f t="shared" ca="1" si="470"/>
        <v>350</v>
      </c>
      <c r="AY1371" s="83">
        <f t="shared" ca="1" si="471"/>
        <v>320</v>
      </c>
      <c r="AZ1371" s="83">
        <f t="shared" ca="1" si="472"/>
        <v>30</v>
      </c>
      <c r="BA1371" s="83">
        <f t="shared" ca="1" si="473"/>
        <v>340.90922055723996</v>
      </c>
      <c r="BB1371" s="83">
        <f t="shared" ca="1" si="474"/>
        <v>329.09077944276004</v>
      </c>
    </row>
    <row r="1372" spans="1:54" x14ac:dyDescent="0.25">
      <c r="A1372" s="58">
        <v>1370</v>
      </c>
      <c r="B1372" s="59">
        <f t="shared" si="463"/>
        <v>22.833333333333332</v>
      </c>
      <c r="C1372" s="58">
        <v>29.7</v>
      </c>
      <c r="D1372" s="58">
        <v>88.5</v>
      </c>
      <c r="F1372" s="117"/>
      <c r="G1372" s="117"/>
      <c r="H1372" s="112">
        <f t="shared" si="464"/>
        <v>0</v>
      </c>
      <c r="I1372" s="121"/>
      <c r="J1372" s="92">
        <f t="shared" si="465"/>
        <v>0</v>
      </c>
      <c r="L1372" s="94">
        <v>1370</v>
      </c>
      <c r="M1372" s="114">
        <f t="shared" ca="1" si="461"/>
        <v>1235.8616263735601</v>
      </c>
      <c r="N1372" s="115">
        <f ca="1">( IF(ISNUMBER(D1372),D1372,1)/100)*BB1372 - $T$23 + $T$21</f>
        <v>292.72126180218021</v>
      </c>
      <c r="P1372" s="102"/>
      <c r="Q1372" s="102"/>
      <c r="R1372" s="102"/>
      <c r="S1372" s="102"/>
      <c r="AC1372" s="83">
        <f t="shared" si="476"/>
        <v>0</v>
      </c>
      <c r="AD1372" s="83">
        <f t="shared" si="477"/>
        <v>0</v>
      </c>
      <c r="AF1372" s="83">
        <f t="shared" si="466"/>
        <v>0</v>
      </c>
      <c r="AG1372" s="83">
        <f t="shared" si="467"/>
        <v>0</v>
      </c>
      <c r="AQ1372" s="83">
        <f t="shared" ca="1" si="468"/>
        <v>12</v>
      </c>
      <c r="AR1372" s="83">
        <f t="shared" ca="1" si="469"/>
        <v>-132.30339516482721</v>
      </c>
      <c r="AS1372" s="83">
        <f t="shared" ca="1" si="462"/>
        <v>-135.69660483517279</v>
      </c>
      <c r="AT1372" s="83" cm="1">
        <f t="array" aca="1" ref="AT1372" ca="1">_xlfn.LET(_xlpm.rozsah, $F$3:$F$10001,_xlpm.podminka, (_xlpm.rozsah&gt;M1372)*(ISNUMBER(_xlpm.rozsah)),_xlpm.indexy, IF(_xlpm.podminka, ROW(_xlpm.rozsah)-MIN(ROW(_xlpm.rozsah))+1),_xlpm.prvni, MIN(_xlpm.indexy),_xlpm.finalni, IF(_xlpm.prvni=1, 2, _xlpm.prvni),INDEX(_xlpm.rozsah, _xlpm.finalni))</f>
        <v>1300</v>
      </c>
      <c r="AU1372" s="83" cm="1">
        <f t="array" aca="1" ref="AU1372" ca="1">INDEX($F$3:$F$10001,MATCH(AT1372,$F$3:$F$10004,0)-1)</f>
        <v>1200</v>
      </c>
      <c r="AV1372" s="83">
        <f t="shared" ca="1" si="457"/>
        <v>-140</v>
      </c>
      <c r="AW1372" s="83">
        <f t="shared" ca="1" si="458"/>
        <v>-128</v>
      </c>
      <c r="AX1372" s="83">
        <f t="shared" ca="1" si="470"/>
        <v>350</v>
      </c>
      <c r="AY1372" s="83">
        <f t="shared" ca="1" si="471"/>
        <v>320</v>
      </c>
      <c r="AZ1372" s="83">
        <f t="shared" ca="1" si="472"/>
        <v>30</v>
      </c>
      <c r="BA1372" s="83">
        <f t="shared" ca="1" si="473"/>
        <v>339.24151208793199</v>
      </c>
      <c r="BB1372" s="83">
        <f t="shared" ca="1" si="474"/>
        <v>330.75848791206801</v>
      </c>
    </row>
    <row r="1373" spans="1:54" x14ac:dyDescent="0.25">
      <c r="A1373" s="58">
        <v>1371</v>
      </c>
      <c r="B1373" s="59">
        <f t="shared" si="463"/>
        <v>22.85</v>
      </c>
      <c r="C1373" s="58">
        <v>31</v>
      </c>
      <c r="D1373" s="58">
        <v>86.3</v>
      </c>
      <c r="F1373" s="117"/>
      <c r="G1373" s="117"/>
      <c r="H1373" s="112">
        <f t="shared" si="464"/>
        <v>0</v>
      </c>
      <c r="I1373" s="121"/>
      <c r="J1373" s="92">
        <f t="shared" si="465"/>
        <v>0</v>
      </c>
      <c r="L1373" s="94">
        <v>1371</v>
      </c>
      <c r="M1373" s="114">
        <f t="shared" ca="1" si="461"/>
        <v>1246.1855359454667</v>
      </c>
      <c r="N1373" s="115">
        <f ca="1">( IF(ISNUMBER(D1373),D1373,1)/100)*BB1373 - $T$23 + $T$21</f>
        <v>288.11743525628134</v>
      </c>
      <c r="P1373" s="102"/>
      <c r="Q1373" s="102"/>
      <c r="R1373" s="102"/>
      <c r="S1373" s="102"/>
      <c r="AC1373" s="83">
        <f t="shared" si="476"/>
        <v>0</v>
      </c>
      <c r="AD1373" s="83">
        <f t="shared" si="477"/>
        <v>0</v>
      </c>
      <c r="AF1373" s="83">
        <f t="shared" si="466"/>
        <v>0</v>
      </c>
      <c r="AG1373" s="83">
        <f t="shared" si="467"/>
        <v>0</v>
      </c>
      <c r="AQ1373" s="83">
        <f t="shared" ca="1" si="468"/>
        <v>12</v>
      </c>
      <c r="AR1373" s="83">
        <f t="shared" ca="1" si="469"/>
        <v>-133.542264313456</v>
      </c>
      <c r="AS1373" s="83">
        <f t="shared" ca="1" si="462"/>
        <v>-134.457735686544</v>
      </c>
      <c r="AT1373" s="83" cm="1">
        <f t="array" aca="1" ref="AT1373" ca="1">_xlfn.LET(_xlpm.rozsah, $F$3:$F$10001,_xlpm.podminka, (_xlpm.rozsah&gt;M1373)*(ISNUMBER(_xlpm.rozsah)),_xlpm.indexy, IF(_xlpm.podminka, ROW(_xlpm.rozsah)-MIN(ROW(_xlpm.rozsah))+1),_xlpm.prvni, MIN(_xlpm.indexy),_xlpm.finalni, IF(_xlpm.prvni=1, 2, _xlpm.prvni),INDEX(_xlpm.rozsah, _xlpm.finalni))</f>
        <v>1300</v>
      </c>
      <c r="AU1373" s="83" cm="1">
        <f t="array" aca="1" ref="AU1373" ca="1">INDEX($F$3:$F$10001,MATCH(AT1373,$F$3:$F$10004,0)-1)</f>
        <v>1200</v>
      </c>
      <c r="AV1373" s="83">
        <f t="shared" ca="1" si="457"/>
        <v>-140</v>
      </c>
      <c r="AW1373" s="83">
        <f t="shared" ca="1" si="458"/>
        <v>-128</v>
      </c>
      <c r="AX1373" s="83">
        <f t="shared" ca="1" si="470"/>
        <v>350</v>
      </c>
      <c r="AY1373" s="83">
        <f t="shared" ca="1" si="471"/>
        <v>320</v>
      </c>
      <c r="AZ1373" s="83">
        <f t="shared" ca="1" si="472"/>
        <v>30</v>
      </c>
      <c r="BA1373" s="83">
        <f t="shared" ca="1" si="473"/>
        <v>336.14433921635998</v>
      </c>
      <c r="BB1373" s="83">
        <f t="shared" ca="1" si="474"/>
        <v>333.85566078364002</v>
      </c>
    </row>
    <row r="1374" spans="1:54" x14ac:dyDescent="0.25">
      <c r="A1374" s="58">
        <v>1372</v>
      </c>
      <c r="B1374" s="59">
        <f t="shared" si="463"/>
        <v>22.866666666666667</v>
      </c>
      <c r="C1374" s="58">
        <v>31.8</v>
      </c>
      <c r="D1374" s="58">
        <v>43.4</v>
      </c>
      <c r="F1374" s="117"/>
      <c r="G1374" s="117"/>
      <c r="H1374" s="112">
        <f t="shared" si="464"/>
        <v>0</v>
      </c>
      <c r="I1374" s="121"/>
      <c r="J1374" s="92">
        <f t="shared" si="465"/>
        <v>0</v>
      </c>
      <c r="L1374" s="94">
        <v>1372</v>
      </c>
      <c r="M1374" s="114">
        <f t="shared" ca="1" si="461"/>
        <v>1252.5387110666402</v>
      </c>
      <c r="N1374" s="115">
        <f ca="1">( IF(ISNUMBER(D1374),D1374,1)/100)*BB1374 - $T$23 + $T$21</f>
        <v>145.72054018087655</v>
      </c>
      <c r="P1374" s="102"/>
      <c r="Q1374" s="102"/>
      <c r="R1374" s="102"/>
      <c r="S1374" s="102"/>
      <c r="AC1374" s="83">
        <f t="shared" si="476"/>
        <v>0</v>
      </c>
      <c r="AD1374" s="83">
        <f t="shared" si="477"/>
        <v>0</v>
      </c>
      <c r="AF1374" s="83">
        <f t="shared" si="466"/>
        <v>0</v>
      </c>
      <c r="AG1374" s="83">
        <f t="shared" si="467"/>
        <v>0</v>
      </c>
      <c r="AQ1374" s="83">
        <f t="shared" ca="1" si="468"/>
        <v>12</v>
      </c>
      <c r="AR1374" s="83">
        <f t="shared" ca="1" si="469"/>
        <v>-134.30464532799681</v>
      </c>
      <c r="AS1374" s="83">
        <f t="shared" ca="1" si="462"/>
        <v>-133.69535467200319</v>
      </c>
      <c r="AT1374" s="83" cm="1">
        <f t="array" aca="1" ref="AT1374" ca="1">_xlfn.LET(_xlpm.rozsah, $F$3:$F$10001,_xlpm.podminka, (_xlpm.rozsah&gt;M1374)*(ISNUMBER(_xlpm.rozsah)),_xlpm.indexy, IF(_xlpm.podminka, ROW(_xlpm.rozsah)-MIN(ROW(_xlpm.rozsah))+1),_xlpm.prvni, MIN(_xlpm.indexy),_xlpm.finalni, IF(_xlpm.prvni=1, 2, _xlpm.prvni),INDEX(_xlpm.rozsah, _xlpm.finalni))</f>
        <v>1300</v>
      </c>
      <c r="AU1374" s="83" cm="1">
        <f t="array" aca="1" ref="AU1374" ca="1">INDEX($F$3:$F$10001,MATCH(AT1374,$F$3:$F$10004,0)-1)</f>
        <v>1200</v>
      </c>
      <c r="AV1374" s="83">
        <f t="shared" ref="AV1374:AV1437" ca="1" si="478">INDEX($J$2:$J$10001,MATCH(AT1374,$F$2:$F$10001,0))</f>
        <v>-140</v>
      </c>
      <c r="AW1374" s="83">
        <f t="shared" ref="AW1374:AW1437" ca="1" si="479">INDEX($J$2:$J$10001,MATCH(AU1374,$F$2:$F$10001,0))</f>
        <v>-128</v>
      </c>
      <c r="AX1374" s="83">
        <f t="shared" ca="1" si="470"/>
        <v>350</v>
      </c>
      <c r="AY1374" s="83">
        <f t="shared" ca="1" si="471"/>
        <v>320</v>
      </c>
      <c r="AZ1374" s="83">
        <f t="shared" ca="1" si="472"/>
        <v>30</v>
      </c>
      <c r="BA1374" s="83">
        <f t="shared" ca="1" si="473"/>
        <v>334.23838668000792</v>
      </c>
      <c r="BB1374" s="83">
        <f t="shared" ca="1" si="474"/>
        <v>335.76161331999208</v>
      </c>
    </row>
    <row r="1375" spans="1:54" s="81" customFormat="1" x14ac:dyDescent="0.25">
      <c r="A1375" s="79">
        <v>1373</v>
      </c>
      <c r="B1375" s="80">
        <f t="shared" si="463"/>
        <v>22.883333333333333</v>
      </c>
      <c r="C1375" s="79">
        <v>31.7</v>
      </c>
      <c r="D1375" s="79" t="s">
        <v>8</v>
      </c>
      <c r="F1375" s="117"/>
      <c r="G1375" s="117"/>
      <c r="H1375" s="112">
        <f t="shared" si="464"/>
        <v>0</v>
      </c>
      <c r="I1375" s="121"/>
      <c r="J1375" s="92">
        <f t="shared" si="465"/>
        <v>0</v>
      </c>
      <c r="K1375" s="83"/>
      <c r="L1375" s="94">
        <v>1373</v>
      </c>
      <c r="M1375" s="114">
        <f t="shared" ca="1" si="461"/>
        <v>1251.7445641764934</v>
      </c>
      <c r="N1375" s="115">
        <f ca="1">AS1375</f>
        <v>-133.79065229882079</v>
      </c>
      <c r="O1375" s="83"/>
      <c r="P1375" s="102"/>
      <c r="Q1375" s="102"/>
      <c r="R1375" s="102"/>
      <c r="S1375" s="102"/>
      <c r="T1375" s="83"/>
      <c r="U1375" s="83"/>
      <c r="V1375" s="83"/>
      <c r="W1375" s="83"/>
      <c r="X1375" s="83"/>
      <c r="Y1375" s="83"/>
      <c r="Z1375" s="83"/>
      <c r="AA1375" s="83"/>
      <c r="AB1375" s="83"/>
      <c r="AC1375" s="83">
        <f t="shared" si="476"/>
        <v>0</v>
      </c>
      <c r="AD1375" s="83">
        <f t="shared" si="477"/>
        <v>0</v>
      </c>
      <c r="AE1375" s="83"/>
      <c r="AF1375" s="83">
        <f t="shared" si="466"/>
        <v>0</v>
      </c>
      <c r="AG1375" s="83">
        <f t="shared" si="467"/>
        <v>0</v>
      </c>
      <c r="AH1375" s="83"/>
      <c r="AI1375" s="83"/>
      <c r="AJ1375" s="83"/>
      <c r="AK1375" s="83"/>
      <c r="AL1375" s="83"/>
      <c r="AM1375" s="83"/>
      <c r="AN1375" s="83"/>
      <c r="AO1375" s="83"/>
      <c r="AP1375" s="83"/>
      <c r="AQ1375" s="83">
        <f t="shared" ca="1" si="468"/>
        <v>12</v>
      </c>
      <c r="AR1375" s="83">
        <f t="shared" ca="1" si="469"/>
        <v>-134.20934770117921</v>
      </c>
      <c r="AS1375" s="83">
        <f t="shared" ca="1" si="462"/>
        <v>-133.79065229882079</v>
      </c>
      <c r="AT1375" s="83" cm="1">
        <f t="array" aca="1" ref="AT1375" ca="1">_xlfn.LET(_xlpm.rozsah, $F$3:$F$10001,_xlpm.podminka, (_xlpm.rozsah&gt;M1375)*(ISNUMBER(_xlpm.rozsah)),_xlpm.indexy, IF(_xlpm.podminka, ROW(_xlpm.rozsah)-MIN(ROW(_xlpm.rozsah))+1),_xlpm.prvni, MIN(_xlpm.indexy),_xlpm.finalni, IF(_xlpm.prvni=1, 2, _xlpm.prvni),INDEX(_xlpm.rozsah, _xlpm.finalni))</f>
        <v>1300</v>
      </c>
      <c r="AU1375" s="83" cm="1">
        <f t="array" aca="1" ref="AU1375" ca="1">INDEX($F$3:$F$10001,MATCH(AT1375,$F$3:$F$10004,0)-1)</f>
        <v>1200</v>
      </c>
      <c r="AV1375" s="83">
        <f t="shared" ca="1" si="478"/>
        <v>-140</v>
      </c>
      <c r="AW1375" s="83">
        <f t="shared" ca="1" si="479"/>
        <v>-128</v>
      </c>
      <c r="AX1375" s="83">
        <f t="shared" ca="1" si="470"/>
        <v>350</v>
      </c>
      <c r="AY1375" s="83">
        <f t="shared" ca="1" si="471"/>
        <v>320</v>
      </c>
      <c r="AZ1375" s="83">
        <f t="shared" ca="1" si="472"/>
        <v>30</v>
      </c>
      <c r="BA1375" s="83">
        <f t="shared" ca="1" si="473"/>
        <v>334.47663074705196</v>
      </c>
      <c r="BB1375" s="83">
        <f t="shared" ca="1" si="474"/>
        <v>335.52336925294804</v>
      </c>
    </row>
    <row r="1376" spans="1:54" s="81" customFormat="1" x14ac:dyDescent="0.25">
      <c r="A1376" s="79">
        <v>1374</v>
      </c>
      <c r="B1376" s="80">
        <f t="shared" si="463"/>
        <v>22.9</v>
      </c>
      <c r="C1376" s="79">
        <v>29.9</v>
      </c>
      <c r="D1376" s="79" t="s">
        <v>8</v>
      </c>
      <c r="F1376" s="117"/>
      <c r="G1376" s="117"/>
      <c r="H1376" s="112">
        <f t="shared" si="464"/>
        <v>0</v>
      </c>
      <c r="I1376" s="121"/>
      <c r="J1376" s="92">
        <f t="shared" si="465"/>
        <v>0</v>
      </c>
      <c r="K1376" s="83"/>
      <c r="L1376" s="94">
        <v>1374</v>
      </c>
      <c r="M1376" s="114">
        <f t="shared" ca="1" si="461"/>
        <v>1237.4499201538533</v>
      </c>
      <c r="N1376" s="115">
        <f ca="1">AS1376</f>
        <v>-135.5060095815376</v>
      </c>
      <c r="O1376" s="83"/>
      <c r="P1376" s="102"/>
      <c r="Q1376" s="102"/>
      <c r="R1376" s="102"/>
      <c r="S1376" s="102"/>
      <c r="T1376" s="83"/>
      <c r="U1376" s="83"/>
      <c r="V1376" s="83"/>
      <c r="W1376" s="83"/>
      <c r="X1376" s="83"/>
      <c r="Y1376" s="83"/>
      <c r="Z1376" s="83"/>
      <c r="AA1376" s="83"/>
      <c r="AB1376" s="83"/>
      <c r="AC1376" s="83">
        <f t="shared" si="476"/>
        <v>0</v>
      </c>
      <c r="AD1376" s="83">
        <f t="shared" si="477"/>
        <v>0</v>
      </c>
      <c r="AE1376" s="83"/>
      <c r="AF1376" s="83">
        <f t="shared" si="466"/>
        <v>0</v>
      </c>
      <c r="AG1376" s="83">
        <f t="shared" si="467"/>
        <v>0</v>
      </c>
      <c r="AH1376" s="83"/>
      <c r="AI1376" s="83"/>
      <c r="AJ1376" s="83"/>
      <c r="AK1376" s="83"/>
      <c r="AL1376" s="83"/>
      <c r="AM1376" s="83"/>
      <c r="AN1376" s="83"/>
      <c r="AO1376" s="83"/>
      <c r="AP1376" s="83"/>
      <c r="AQ1376" s="83">
        <f t="shared" ca="1" si="468"/>
        <v>12</v>
      </c>
      <c r="AR1376" s="83">
        <f t="shared" ca="1" si="469"/>
        <v>-132.4939904184624</v>
      </c>
      <c r="AS1376" s="83">
        <f t="shared" ca="1" si="462"/>
        <v>-135.5060095815376</v>
      </c>
      <c r="AT1376" s="83" cm="1">
        <f t="array" aca="1" ref="AT1376" ca="1">_xlfn.LET(_xlpm.rozsah, $F$3:$F$10001,_xlpm.podminka, (_xlpm.rozsah&gt;M1376)*(ISNUMBER(_xlpm.rozsah)),_xlpm.indexy, IF(_xlpm.podminka, ROW(_xlpm.rozsah)-MIN(ROW(_xlpm.rozsah))+1),_xlpm.prvni, MIN(_xlpm.indexy),_xlpm.finalni, IF(_xlpm.prvni=1, 2, _xlpm.prvni),INDEX(_xlpm.rozsah, _xlpm.finalni))</f>
        <v>1300</v>
      </c>
      <c r="AU1376" s="83" cm="1">
        <f t="array" aca="1" ref="AU1376" ca="1">INDEX($F$3:$F$10001,MATCH(AT1376,$F$3:$F$10004,0)-1)</f>
        <v>1200</v>
      </c>
      <c r="AV1376" s="83">
        <f t="shared" ca="1" si="478"/>
        <v>-140</v>
      </c>
      <c r="AW1376" s="83">
        <f t="shared" ca="1" si="479"/>
        <v>-128</v>
      </c>
      <c r="AX1376" s="83">
        <f t="shared" ca="1" si="470"/>
        <v>350</v>
      </c>
      <c r="AY1376" s="83">
        <f t="shared" ca="1" si="471"/>
        <v>320</v>
      </c>
      <c r="AZ1376" s="83">
        <f t="shared" ca="1" si="472"/>
        <v>30</v>
      </c>
      <c r="BA1376" s="83">
        <f t="shared" ca="1" si="473"/>
        <v>338.76502395384398</v>
      </c>
      <c r="BB1376" s="83">
        <f t="shared" ca="1" si="474"/>
        <v>331.23497604615602</v>
      </c>
    </row>
    <row r="1377" spans="1:54" x14ac:dyDescent="0.25">
      <c r="A1377" s="58">
        <v>1375</v>
      </c>
      <c r="B1377" s="59">
        <f t="shared" si="463"/>
        <v>22.916666666666668</v>
      </c>
      <c r="C1377" s="58">
        <v>40.200000000000003</v>
      </c>
      <c r="D1377" s="58">
        <v>0</v>
      </c>
      <c r="F1377" s="117"/>
      <c r="G1377" s="117"/>
      <c r="H1377" s="112">
        <f t="shared" si="464"/>
        <v>0</v>
      </c>
      <c r="I1377" s="121"/>
      <c r="J1377" s="92">
        <f t="shared" si="465"/>
        <v>0</v>
      </c>
      <c r="L1377" s="94">
        <v>1375</v>
      </c>
      <c r="M1377" s="114">
        <f t="shared" ca="1" si="461"/>
        <v>1319.2470498389603</v>
      </c>
      <c r="N1377" s="115">
        <f>( IF(ISNUMBER(D1377), D1377,1)/100)*$BE$5 - $T$23 + $T$21</f>
        <v>0</v>
      </c>
      <c r="P1377" s="102"/>
      <c r="Q1377" s="102"/>
      <c r="R1377" s="102"/>
      <c r="S1377" s="102"/>
      <c r="AC1377" s="83">
        <f t="shared" si="476"/>
        <v>0</v>
      </c>
      <c r="AD1377" s="83">
        <f t="shared" si="477"/>
        <v>0</v>
      </c>
      <c r="AF1377" s="83">
        <f t="shared" si="466"/>
        <v>0</v>
      </c>
      <c r="AG1377" s="83">
        <f t="shared" si="467"/>
        <v>0</v>
      </c>
      <c r="AQ1377" s="83">
        <f t="shared" ca="1" si="468"/>
        <v>4</v>
      </c>
      <c r="AR1377" s="83">
        <f t="shared" ca="1" si="469"/>
        <v>-140.76988199355841</v>
      </c>
      <c r="AS1377" s="83">
        <f t="shared" ca="1" si="462"/>
        <v>-143.23011800644159</v>
      </c>
      <c r="AT1377" s="83" cm="1">
        <f t="array" aca="1" ref="AT1377" ca="1">_xlfn.LET(_xlpm.rozsah, $F$3:$F$10001,_xlpm.podminka, (_xlpm.rozsah&gt;M1377)*(ISNUMBER(_xlpm.rozsah)),_xlpm.indexy, IF(_xlpm.podminka, ROW(_xlpm.rozsah)-MIN(ROW(_xlpm.rozsah))+1),_xlpm.prvni, MIN(_xlpm.indexy),_xlpm.finalni, IF(_xlpm.prvni=1, 2, _xlpm.prvni),INDEX(_xlpm.rozsah, _xlpm.finalni))</f>
        <v>1400</v>
      </c>
      <c r="AU1377" s="83" cm="1">
        <f t="array" aca="1" ref="AU1377" ca="1">INDEX($F$3:$F$10001,MATCH(AT1377,$F$3:$F$10004,0)-1)</f>
        <v>1300</v>
      </c>
      <c r="AV1377" s="83">
        <f t="shared" ca="1" si="478"/>
        <v>-144</v>
      </c>
      <c r="AW1377" s="83">
        <f t="shared" ca="1" si="479"/>
        <v>-140</v>
      </c>
      <c r="AX1377" s="83">
        <f t="shared" ca="1" si="470"/>
        <v>360</v>
      </c>
      <c r="AY1377" s="83">
        <f t="shared" ca="1" si="471"/>
        <v>350</v>
      </c>
      <c r="AZ1377" s="83">
        <f t="shared" ca="1" si="472"/>
        <v>10</v>
      </c>
      <c r="BA1377" s="83">
        <f t="shared" ca="1" si="473"/>
        <v>358.07529501610395</v>
      </c>
      <c r="BB1377" s="83">
        <f t="shared" ca="1" si="474"/>
        <v>351.92470498389605</v>
      </c>
    </row>
    <row r="1378" spans="1:54" s="81" customFormat="1" x14ac:dyDescent="0.25">
      <c r="A1378" s="79">
        <v>1376</v>
      </c>
      <c r="B1378" s="80">
        <f t="shared" si="463"/>
        <v>22.933333333333334</v>
      </c>
      <c r="C1378" s="79">
        <v>50.4</v>
      </c>
      <c r="D1378" s="79" t="s">
        <v>8</v>
      </c>
      <c r="F1378" s="117"/>
      <c r="G1378" s="117"/>
      <c r="H1378" s="112">
        <f t="shared" si="464"/>
        <v>0</v>
      </c>
      <c r="I1378" s="121"/>
      <c r="J1378" s="92">
        <f t="shared" si="465"/>
        <v>0</v>
      </c>
      <c r="K1378" s="83"/>
      <c r="L1378" s="94">
        <v>1376</v>
      </c>
      <c r="M1378" s="114">
        <f t="shared" ca="1" si="461"/>
        <v>1400.2500326339202</v>
      </c>
      <c r="N1378" s="115">
        <f ca="1">AS1378</f>
        <v>-144</v>
      </c>
      <c r="O1378" s="83"/>
      <c r="P1378" s="102"/>
      <c r="Q1378" s="102"/>
      <c r="R1378" s="102"/>
      <c r="S1378" s="102"/>
      <c r="T1378" s="83"/>
      <c r="U1378" s="83"/>
      <c r="V1378" s="83"/>
      <c r="W1378" s="83"/>
      <c r="X1378" s="83"/>
      <c r="Y1378" s="83"/>
      <c r="Z1378" s="83"/>
      <c r="AA1378" s="83"/>
      <c r="AB1378" s="83"/>
      <c r="AC1378" s="83">
        <f t="shared" si="476"/>
        <v>0</v>
      </c>
      <c r="AD1378" s="83">
        <f t="shared" si="477"/>
        <v>0</v>
      </c>
      <c r="AE1378" s="83"/>
      <c r="AF1378" s="83">
        <f t="shared" si="466"/>
        <v>0</v>
      </c>
      <c r="AG1378" s="83">
        <f t="shared" si="467"/>
        <v>0</v>
      </c>
      <c r="AH1378" s="83"/>
      <c r="AI1378" s="83"/>
      <c r="AJ1378" s="83"/>
      <c r="AK1378" s="83"/>
      <c r="AL1378" s="83"/>
      <c r="AM1378" s="83"/>
      <c r="AN1378" s="83"/>
      <c r="AO1378" s="83"/>
      <c r="AP1378" s="83"/>
      <c r="AQ1378" s="83">
        <f t="shared" ca="1" si="468"/>
        <v>0</v>
      </c>
      <c r="AR1378" s="83">
        <f t="shared" ca="1" si="469"/>
        <v>-144</v>
      </c>
      <c r="AS1378" s="83">
        <f t="shared" ca="1" si="462"/>
        <v>-144</v>
      </c>
      <c r="AT1378" s="83" cm="1">
        <f t="array" aca="1" ref="AT1378" ca="1">_xlfn.LET(_xlpm.rozsah, $F$3:$F$10001,_xlpm.podminka, (_xlpm.rozsah&gt;M1378)*(ISNUMBER(_xlpm.rozsah)),_xlpm.indexy, IF(_xlpm.podminka, ROW(_xlpm.rozsah)-MIN(ROW(_xlpm.rozsah))+1),_xlpm.prvni, MIN(_xlpm.indexy),_xlpm.finalni, IF(_xlpm.prvni=1, 2, _xlpm.prvni),INDEX(_xlpm.rozsah, _xlpm.finalni))</f>
        <v>1500</v>
      </c>
      <c r="AU1378" s="83" cm="1">
        <f t="array" aca="1" ref="AU1378" ca="1">INDEX($F$3:$F$10001,MATCH(AT1378,$F$3:$F$10004,0)-1)</f>
        <v>1400</v>
      </c>
      <c r="AV1378" s="83">
        <f t="shared" ca="1" si="478"/>
        <v>-144</v>
      </c>
      <c r="AW1378" s="83">
        <f t="shared" ca="1" si="479"/>
        <v>-144</v>
      </c>
      <c r="AX1378" s="83">
        <f t="shared" ca="1" si="470"/>
        <v>360</v>
      </c>
      <c r="AY1378" s="83">
        <f t="shared" ca="1" si="471"/>
        <v>360</v>
      </c>
      <c r="AZ1378" s="83">
        <f t="shared" ca="1" si="472"/>
        <v>0</v>
      </c>
      <c r="BA1378" s="83">
        <f t="shared" ca="1" si="473"/>
        <v>360</v>
      </c>
      <c r="BB1378" s="83">
        <f t="shared" ca="1" si="474"/>
        <v>360</v>
      </c>
    </row>
    <row r="1379" spans="1:54" s="81" customFormat="1" x14ac:dyDescent="0.25">
      <c r="A1379" s="79">
        <v>1377</v>
      </c>
      <c r="B1379" s="80">
        <f t="shared" si="463"/>
        <v>22.95</v>
      </c>
      <c r="C1379" s="79">
        <v>47.9</v>
      </c>
      <c r="D1379" s="79" t="s">
        <v>8</v>
      </c>
      <c r="F1379" s="117"/>
      <c r="G1379" s="117"/>
      <c r="H1379" s="112">
        <f t="shared" si="464"/>
        <v>0</v>
      </c>
      <c r="I1379" s="121"/>
      <c r="J1379" s="92">
        <f t="shared" si="465"/>
        <v>0</v>
      </c>
      <c r="K1379" s="83"/>
      <c r="L1379" s="94">
        <v>1377</v>
      </c>
      <c r="M1379" s="114">
        <f t="shared" ca="1" si="461"/>
        <v>1380.3963603802536</v>
      </c>
      <c r="N1379" s="115">
        <f ca="1">AS1379</f>
        <v>-140.78414558478985</v>
      </c>
      <c r="O1379" s="83"/>
      <c r="P1379" s="102"/>
      <c r="Q1379" s="102"/>
      <c r="R1379" s="102"/>
      <c r="S1379" s="102"/>
      <c r="T1379" s="83"/>
      <c r="U1379" s="83"/>
      <c r="V1379" s="83"/>
      <c r="W1379" s="83"/>
      <c r="X1379" s="83"/>
      <c r="Y1379" s="83"/>
      <c r="Z1379" s="83"/>
      <c r="AA1379" s="83"/>
      <c r="AB1379" s="83"/>
      <c r="AC1379" s="83">
        <f t="shared" si="476"/>
        <v>0</v>
      </c>
      <c r="AD1379" s="83">
        <f t="shared" si="477"/>
        <v>0</v>
      </c>
      <c r="AE1379" s="83"/>
      <c r="AF1379" s="83">
        <f t="shared" si="466"/>
        <v>0</v>
      </c>
      <c r="AG1379" s="83">
        <f t="shared" si="467"/>
        <v>0</v>
      </c>
      <c r="AH1379" s="83"/>
      <c r="AI1379" s="83"/>
      <c r="AJ1379" s="83"/>
      <c r="AK1379" s="83"/>
      <c r="AL1379" s="83"/>
      <c r="AM1379" s="83"/>
      <c r="AN1379" s="83"/>
      <c r="AO1379" s="83"/>
      <c r="AP1379" s="83"/>
      <c r="AQ1379" s="83">
        <f t="shared" ca="1" si="468"/>
        <v>4</v>
      </c>
      <c r="AR1379" s="83">
        <f t="shared" ca="1" si="469"/>
        <v>-143.21585441521015</v>
      </c>
      <c r="AS1379" s="83">
        <f t="shared" ca="1" si="462"/>
        <v>-140.78414558478985</v>
      </c>
      <c r="AT1379" s="83" cm="1">
        <f t="array" aca="1" ref="AT1379" ca="1">_xlfn.LET(_xlpm.rozsah, $F$3:$F$10001,_xlpm.podminka, (_xlpm.rozsah&gt;M1379)*(ISNUMBER(_xlpm.rozsah)),_xlpm.indexy, IF(_xlpm.podminka, ROW(_xlpm.rozsah)-MIN(ROW(_xlpm.rozsah))+1),_xlpm.prvni, MIN(_xlpm.indexy),_xlpm.finalni, IF(_xlpm.prvni=1, 2, _xlpm.prvni),INDEX(_xlpm.rozsah, _xlpm.finalni))</f>
        <v>1400</v>
      </c>
      <c r="AU1379" s="83" cm="1">
        <f t="array" aca="1" ref="AU1379" ca="1">INDEX($F$3:$F$10001,MATCH(AT1379,$F$3:$F$10004,0)-1)</f>
        <v>1300</v>
      </c>
      <c r="AV1379" s="83">
        <f t="shared" ca="1" si="478"/>
        <v>-144</v>
      </c>
      <c r="AW1379" s="83">
        <f t="shared" ca="1" si="479"/>
        <v>-140</v>
      </c>
      <c r="AX1379" s="83">
        <f t="shared" ca="1" si="470"/>
        <v>360</v>
      </c>
      <c r="AY1379" s="83">
        <f t="shared" ca="1" si="471"/>
        <v>350</v>
      </c>
      <c r="AZ1379" s="83">
        <f t="shared" ca="1" si="472"/>
        <v>10</v>
      </c>
      <c r="BA1379" s="83">
        <f t="shared" ca="1" si="473"/>
        <v>351.96036396197462</v>
      </c>
      <c r="BB1379" s="83">
        <f t="shared" ca="1" si="474"/>
        <v>358.03963603802538</v>
      </c>
    </row>
    <row r="1380" spans="1:54" s="81" customFormat="1" x14ac:dyDescent="0.25">
      <c r="A1380" s="79">
        <v>1378</v>
      </c>
      <c r="B1380" s="80">
        <f t="shared" si="463"/>
        <v>22.966666666666665</v>
      </c>
      <c r="C1380" s="79">
        <v>45</v>
      </c>
      <c r="D1380" s="79" t="s">
        <v>8</v>
      </c>
      <c r="F1380" s="117"/>
      <c r="G1380" s="117"/>
      <c r="H1380" s="112">
        <f t="shared" si="464"/>
        <v>0</v>
      </c>
      <c r="I1380" s="121"/>
      <c r="J1380" s="92">
        <f t="shared" si="465"/>
        <v>0</v>
      </c>
      <c r="K1380" s="83"/>
      <c r="L1380" s="94">
        <v>1378</v>
      </c>
      <c r="M1380" s="114">
        <f t="shared" ca="1" si="461"/>
        <v>1357.3661005660001</v>
      </c>
      <c r="N1380" s="115">
        <f ca="1">AS1380</f>
        <v>-141.70535597736</v>
      </c>
      <c r="O1380" s="83"/>
      <c r="P1380" s="102"/>
      <c r="Q1380" s="102"/>
      <c r="R1380" s="102"/>
      <c r="S1380" s="102"/>
      <c r="T1380" s="83"/>
      <c r="U1380" s="83"/>
      <c r="V1380" s="83"/>
      <c r="W1380" s="83"/>
      <c r="X1380" s="83"/>
      <c r="Y1380" s="83"/>
      <c r="Z1380" s="83"/>
      <c r="AA1380" s="83"/>
      <c r="AB1380" s="83"/>
      <c r="AC1380" s="83">
        <f t="shared" si="476"/>
        <v>0</v>
      </c>
      <c r="AD1380" s="83">
        <f t="shared" si="477"/>
        <v>0</v>
      </c>
      <c r="AE1380" s="83"/>
      <c r="AF1380" s="83">
        <f t="shared" si="466"/>
        <v>0</v>
      </c>
      <c r="AG1380" s="83">
        <f t="shared" si="467"/>
        <v>0</v>
      </c>
      <c r="AH1380" s="83"/>
      <c r="AI1380" s="83"/>
      <c r="AJ1380" s="83"/>
      <c r="AK1380" s="83"/>
      <c r="AL1380" s="83"/>
      <c r="AM1380" s="83"/>
      <c r="AN1380" s="83"/>
      <c r="AO1380" s="83"/>
      <c r="AP1380" s="83"/>
      <c r="AQ1380" s="83">
        <f t="shared" ca="1" si="468"/>
        <v>4</v>
      </c>
      <c r="AR1380" s="83">
        <f t="shared" ca="1" si="469"/>
        <v>-142.29464402264</v>
      </c>
      <c r="AS1380" s="83">
        <f t="shared" ca="1" si="462"/>
        <v>-141.70535597736</v>
      </c>
      <c r="AT1380" s="83" cm="1">
        <f t="array" aca="1" ref="AT1380" ca="1">_xlfn.LET(_xlpm.rozsah, $F$3:$F$10001,_xlpm.podminka, (_xlpm.rozsah&gt;M1380)*(ISNUMBER(_xlpm.rozsah)),_xlpm.indexy, IF(_xlpm.podminka, ROW(_xlpm.rozsah)-MIN(ROW(_xlpm.rozsah))+1),_xlpm.prvni, MIN(_xlpm.indexy),_xlpm.finalni, IF(_xlpm.prvni=1, 2, _xlpm.prvni),INDEX(_xlpm.rozsah, _xlpm.finalni))</f>
        <v>1400</v>
      </c>
      <c r="AU1380" s="83" cm="1">
        <f t="array" aca="1" ref="AU1380" ca="1">INDEX($F$3:$F$10001,MATCH(AT1380,$F$3:$F$10004,0)-1)</f>
        <v>1300</v>
      </c>
      <c r="AV1380" s="83">
        <f t="shared" ca="1" si="478"/>
        <v>-144</v>
      </c>
      <c r="AW1380" s="83">
        <f t="shared" ca="1" si="479"/>
        <v>-140</v>
      </c>
      <c r="AX1380" s="83">
        <f t="shared" ca="1" si="470"/>
        <v>360</v>
      </c>
      <c r="AY1380" s="83">
        <f t="shared" ca="1" si="471"/>
        <v>350</v>
      </c>
      <c r="AZ1380" s="83">
        <f t="shared" ca="1" si="472"/>
        <v>10</v>
      </c>
      <c r="BA1380" s="83">
        <f t="shared" ca="1" si="473"/>
        <v>354.2633899434</v>
      </c>
      <c r="BB1380" s="83">
        <f t="shared" ca="1" si="474"/>
        <v>355.7366100566</v>
      </c>
    </row>
    <row r="1381" spans="1:54" s="81" customFormat="1" x14ac:dyDescent="0.25">
      <c r="A1381" s="79">
        <v>1379</v>
      </c>
      <c r="B1381" s="80">
        <f t="shared" si="463"/>
        <v>22.983333333333334</v>
      </c>
      <c r="C1381" s="79">
        <v>43</v>
      </c>
      <c r="D1381" s="79" t="s">
        <v>8</v>
      </c>
      <c r="F1381" s="117"/>
      <c r="G1381" s="117"/>
      <c r="H1381" s="112">
        <f t="shared" si="464"/>
        <v>0</v>
      </c>
      <c r="I1381" s="121"/>
      <c r="J1381" s="92">
        <f t="shared" si="465"/>
        <v>0</v>
      </c>
      <c r="K1381" s="83"/>
      <c r="L1381" s="94">
        <v>1379</v>
      </c>
      <c r="M1381" s="114">
        <f t="shared" ca="1" si="461"/>
        <v>1341.483162763067</v>
      </c>
      <c r="N1381" s="115">
        <f ca="1">AS1381</f>
        <v>-142.34067348947733</v>
      </c>
      <c r="O1381" s="83"/>
      <c r="P1381" s="102"/>
      <c r="Q1381" s="102"/>
      <c r="R1381" s="102"/>
      <c r="S1381" s="102"/>
      <c r="T1381" s="83"/>
      <c r="U1381" s="83"/>
      <c r="V1381" s="83"/>
      <c r="W1381" s="83"/>
      <c r="X1381" s="83"/>
      <c r="Y1381" s="83"/>
      <c r="Z1381" s="83"/>
      <c r="AA1381" s="83"/>
      <c r="AB1381" s="83"/>
      <c r="AC1381" s="83">
        <f t="shared" si="476"/>
        <v>0</v>
      </c>
      <c r="AD1381" s="83">
        <f t="shared" si="477"/>
        <v>0</v>
      </c>
      <c r="AE1381" s="83"/>
      <c r="AF1381" s="83">
        <f t="shared" si="466"/>
        <v>0</v>
      </c>
      <c r="AG1381" s="83">
        <f t="shared" si="467"/>
        <v>0</v>
      </c>
      <c r="AH1381" s="83"/>
      <c r="AI1381" s="83"/>
      <c r="AJ1381" s="83"/>
      <c r="AK1381" s="83"/>
      <c r="AL1381" s="83"/>
      <c r="AM1381" s="83"/>
      <c r="AN1381" s="83"/>
      <c r="AO1381" s="83"/>
      <c r="AP1381" s="83"/>
      <c r="AQ1381" s="83">
        <f t="shared" ca="1" si="468"/>
        <v>4</v>
      </c>
      <c r="AR1381" s="83">
        <f t="shared" ca="1" si="469"/>
        <v>-141.65932651052267</v>
      </c>
      <c r="AS1381" s="83">
        <f t="shared" ca="1" si="462"/>
        <v>-142.34067348947733</v>
      </c>
      <c r="AT1381" s="83" cm="1">
        <f t="array" aca="1" ref="AT1381" ca="1">_xlfn.LET(_xlpm.rozsah, $F$3:$F$10001,_xlpm.podminka, (_xlpm.rozsah&gt;M1381)*(ISNUMBER(_xlpm.rozsah)),_xlpm.indexy, IF(_xlpm.podminka, ROW(_xlpm.rozsah)-MIN(ROW(_xlpm.rozsah))+1),_xlpm.prvni, MIN(_xlpm.indexy),_xlpm.finalni, IF(_xlpm.prvni=1, 2, _xlpm.prvni),INDEX(_xlpm.rozsah, _xlpm.finalni))</f>
        <v>1400</v>
      </c>
      <c r="AU1381" s="83" cm="1">
        <f t="array" aca="1" ref="AU1381" ca="1">INDEX($F$3:$F$10001,MATCH(AT1381,$F$3:$F$10004,0)-1)</f>
        <v>1300</v>
      </c>
      <c r="AV1381" s="83">
        <f t="shared" ca="1" si="478"/>
        <v>-144</v>
      </c>
      <c r="AW1381" s="83">
        <f t="shared" ca="1" si="479"/>
        <v>-140</v>
      </c>
      <c r="AX1381" s="83">
        <f t="shared" ca="1" si="470"/>
        <v>360</v>
      </c>
      <c r="AY1381" s="83">
        <f t="shared" ca="1" si="471"/>
        <v>350</v>
      </c>
      <c r="AZ1381" s="83">
        <f t="shared" ca="1" si="472"/>
        <v>10</v>
      </c>
      <c r="BA1381" s="83">
        <f t="shared" ca="1" si="473"/>
        <v>355.85168372369333</v>
      </c>
      <c r="BB1381" s="83">
        <f t="shared" ca="1" si="474"/>
        <v>354.14831627630667</v>
      </c>
    </row>
    <row r="1382" spans="1:54" s="81" customFormat="1" x14ac:dyDescent="0.25">
      <c r="A1382" s="79">
        <v>1380</v>
      </c>
      <c r="B1382" s="80">
        <f t="shared" si="463"/>
        <v>23</v>
      </c>
      <c r="C1382" s="79">
        <v>40.6</v>
      </c>
      <c r="D1382" s="79" t="s">
        <v>8</v>
      </c>
      <c r="F1382" s="117"/>
      <c r="G1382" s="117"/>
      <c r="H1382" s="112">
        <f t="shared" si="464"/>
        <v>0</v>
      </c>
      <c r="I1382" s="121"/>
      <c r="J1382" s="92">
        <f t="shared" si="465"/>
        <v>0</v>
      </c>
      <c r="K1382" s="83"/>
      <c r="L1382" s="94">
        <v>1380</v>
      </c>
      <c r="M1382" s="114">
        <f t="shared" ca="1" si="461"/>
        <v>1322.4236373995468</v>
      </c>
      <c r="N1382" s="115">
        <f ca="1">AS1382</f>
        <v>-143.10305450401813</v>
      </c>
      <c r="O1382" s="83"/>
      <c r="P1382" s="102"/>
      <c r="Q1382" s="102"/>
      <c r="R1382" s="102"/>
      <c r="S1382" s="102"/>
      <c r="T1382" s="83"/>
      <c r="U1382" s="83"/>
      <c r="V1382" s="83"/>
      <c r="W1382" s="83"/>
      <c r="X1382" s="83"/>
      <c r="Y1382" s="83"/>
      <c r="Z1382" s="83"/>
      <c r="AA1382" s="83"/>
      <c r="AB1382" s="83"/>
      <c r="AC1382" s="83">
        <f t="shared" si="476"/>
        <v>0</v>
      </c>
      <c r="AD1382" s="83">
        <f t="shared" si="477"/>
        <v>0</v>
      </c>
      <c r="AE1382" s="83"/>
      <c r="AF1382" s="83">
        <f t="shared" si="466"/>
        <v>0</v>
      </c>
      <c r="AG1382" s="83">
        <f t="shared" si="467"/>
        <v>0</v>
      </c>
      <c r="AH1382" s="83"/>
      <c r="AI1382" s="83"/>
      <c r="AJ1382" s="83"/>
      <c r="AK1382" s="83"/>
      <c r="AL1382" s="83"/>
      <c r="AM1382" s="83"/>
      <c r="AN1382" s="83"/>
      <c r="AO1382" s="83"/>
      <c r="AP1382" s="83"/>
      <c r="AQ1382" s="83">
        <f t="shared" ca="1" si="468"/>
        <v>4</v>
      </c>
      <c r="AR1382" s="83">
        <f t="shared" ca="1" si="469"/>
        <v>-140.89694549598187</v>
      </c>
      <c r="AS1382" s="83">
        <f t="shared" ca="1" si="462"/>
        <v>-143.10305450401813</v>
      </c>
      <c r="AT1382" s="83" cm="1">
        <f t="array" aca="1" ref="AT1382" ca="1">_xlfn.LET(_xlpm.rozsah, $F$3:$F$10001,_xlpm.podminka, (_xlpm.rozsah&gt;M1382)*(ISNUMBER(_xlpm.rozsah)),_xlpm.indexy, IF(_xlpm.podminka, ROW(_xlpm.rozsah)-MIN(ROW(_xlpm.rozsah))+1),_xlpm.prvni, MIN(_xlpm.indexy),_xlpm.finalni, IF(_xlpm.prvni=1, 2, _xlpm.prvni),INDEX(_xlpm.rozsah, _xlpm.finalni))</f>
        <v>1400</v>
      </c>
      <c r="AU1382" s="83" cm="1">
        <f t="array" aca="1" ref="AU1382" ca="1">INDEX($F$3:$F$10001,MATCH(AT1382,$F$3:$F$10004,0)-1)</f>
        <v>1300</v>
      </c>
      <c r="AV1382" s="83">
        <f t="shared" ca="1" si="478"/>
        <v>-144</v>
      </c>
      <c r="AW1382" s="83">
        <f t="shared" ca="1" si="479"/>
        <v>-140</v>
      </c>
      <c r="AX1382" s="83">
        <f t="shared" ca="1" si="470"/>
        <v>360</v>
      </c>
      <c r="AY1382" s="83">
        <f t="shared" ca="1" si="471"/>
        <v>350</v>
      </c>
      <c r="AZ1382" s="83">
        <f t="shared" ca="1" si="472"/>
        <v>10</v>
      </c>
      <c r="BA1382" s="83">
        <f t="shared" ca="1" si="473"/>
        <v>357.75763626004533</v>
      </c>
      <c r="BB1382" s="83">
        <f t="shared" ca="1" si="474"/>
        <v>352.24236373995467</v>
      </c>
    </row>
    <row r="1383" spans="1:54" x14ac:dyDescent="0.25">
      <c r="A1383" s="58">
        <v>1381</v>
      </c>
      <c r="B1383" s="59">
        <f t="shared" si="463"/>
        <v>23.016666666666666</v>
      </c>
      <c r="C1383" s="58">
        <v>55.5</v>
      </c>
      <c r="D1383" s="58">
        <v>0</v>
      </c>
      <c r="F1383" s="117"/>
      <c r="G1383" s="117"/>
      <c r="H1383" s="112">
        <f t="shared" si="464"/>
        <v>0</v>
      </c>
      <c r="I1383" s="121"/>
      <c r="J1383" s="92">
        <f t="shared" si="465"/>
        <v>0</v>
      </c>
      <c r="L1383" s="94">
        <v>1381</v>
      </c>
      <c r="M1383" s="114">
        <f t="shared" ca="1" si="461"/>
        <v>1440.7515240314003</v>
      </c>
      <c r="N1383" s="115">
        <f>( IF(ISNUMBER(D1383), D1383,1)/100)*$BE$5 - $T$23 + $T$21</f>
        <v>0</v>
      </c>
      <c r="P1383" s="102"/>
      <c r="Q1383" s="102"/>
      <c r="R1383" s="102"/>
      <c r="S1383" s="102"/>
      <c r="AC1383" s="83">
        <f t="shared" si="476"/>
        <v>0</v>
      </c>
      <c r="AD1383" s="83">
        <f t="shared" si="477"/>
        <v>0</v>
      </c>
      <c r="AF1383" s="83">
        <f t="shared" si="466"/>
        <v>0</v>
      </c>
      <c r="AG1383" s="83">
        <f t="shared" si="467"/>
        <v>0</v>
      </c>
      <c r="AQ1383" s="83">
        <f t="shared" ca="1" si="468"/>
        <v>0</v>
      </c>
      <c r="AR1383" s="83">
        <f t="shared" ca="1" si="469"/>
        <v>-144</v>
      </c>
      <c r="AS1383" s="83">
        <f t="shared" ca="1" si="462"/>
        <v>-144</v>
      </c>
      <c r="AT1383" s="83" cm="1">
        <f t="array" aca="1" ref="AT1383" ca="1">_xlfn.LET(_xlpm.rozsah, $F$3:$F$10001,_xlpm.podminka, (_xlpm.rozsah&gt;M1383)*(ISNUMBER(_xlpm.rozsah)),_xlpm.indexy, IF(_xlpm.podminka, ROW(_xlpm.rozsah)-MIN(ROW(_xlpm.rozsah))+1),_xlpm.prvni, MIN(_xlpm.indexy),_xlpm.finalni, IF(_xlpm.prvni=1, 2, _xlpm.prvni),INDEX(_xlpm.rozsah, _xlpm.finalni))</f>
        <v>1500</v>
      </c>
      <c r="AU1383" s="83" cm="1">
        <f t="array" aca="1" ref="AU1383" ca="1">INDEX($F$3:$F$10001,MATCH(AT1383,$F$3:$F$10004,0)-1)</f>
        <v>1400</v>
      </c>
      <c r="AV1383" s="83">
        <f t="shared" ca="1" si="478"/>
        <v>-144</v>
      </c>
      <c r="AW1383" s="83">
        <f t="shared" ca="1" si="479"/>
        <v>-144</v>
      </c>
      <c r="AX1383" s="83">
        <f t="shared" ca="1" si="470"/>
        <v>360</v>
      </c>
      <c r="AY1383" s="83">
        <f t="shared" ca="1" si="471"/>
        <v>360</v>
      </c>
      <c r="AZ1383" s="83">
        <f t="shared" ca="1" si="472"/>
        <v>0</v>
      </c>
      <c r="BA1383" s="83">
        <f t="shared" ca="1" si="473"/>
        <v>360</v>
      </c>
      <c r="BB1383" s="83">
        <f t="shared" ca="1" si="474"/>
        <v>360</v>
      </c>
    </row>
    <row r="1384" spans="1:54" x14ac:dyDescent="0.25">
      <c r="A1384" s="58">
        <v>1382</v>
      </c>
      <c r="B1384" s="59">
        <f t="shared" si="463"/>
        <v>23.033333333333335</v>
      </c>
      <c r="C1384" s="58">
        <v>70.400000000000006</v>
      </c>
      <c r="D1384" s="58">
        <v>41.7</v>
      </c>
      <c r="F1384" s="117"/>
      <c r="G1384" s="117"/>
      <c r="H1384" s="112">
        <f t="shared" si="464"/>
        <v>0</v>
      </c>
      <c r="I1384" s="121"/>
      <c r="J1384" s="92">
        <f t="shared" si="465"/>
        <v>0</v>
      </c>
      <c r="L1384" s="94">
        <v>1382</v>
      </c>
      <c r="M1384" s="114">
        <f t="shared" ca="1" si="461"/>
        <v>1559.0794106632536</v>
      </c>
      <c r="N1384" s="115">
        <f ca="1">( IF(ISNUMBER(D1384), D1384,1)/100)*BA1384 - $T$23 + $T$21</f>
        <v>149.62727771506849</v>
      </c>
      <c r="P1384" s="102"/>
      <c r="Q1384" s="102"/>
      <c r="R1384" s="102"/>
      <c r="S1384" s="102"/>
      <c r="AC1384" s="83">
        <f t="shared" si="476"/>
        <v>0</v>
      </c>
      <c r="AD1384" s="83">
        <f t="shared" si="477"/>
        <v>0</v>
      </c>
      <c r="AF1384" s="83">
        <f t="shared" si="466"/>
        <v>0</v>
      </c>
      <c r="AG1384" s="83">
        <f t="shared" si="467"/>
        <v>0</v>
      </c>
      <c r="AQ1384" s="83">
        <f t="shared" ca="1" si="468"/>
        <v>-0.79999999999998295</v>
      </c>
      <c r="AR1384" s="83">
        <f t="shared" ca="1" si="469"/>
        <v>-143.67263528530603</v>
      </c>
      <c r="AS1384" s="83">
        <f t="shared" ca="1" si="462"/>
        <v>-143.52736471469399</v>
      </c>
      <c r="AT1384" s="83" cm="1">
        <f t="array" aca="1" ref="AT1384" ca="1">_xlfn.LET(_xlpm.rozsah, $F$3:$F$10001,_xlpm.podminka, (_xlpm.rozsah&gt;M1384)*(ISNUMBER(_xlpm.rozsah)),_xlpm.indexy, IF(_xlpm.podminka, ROW(_xlpm.rozsah)-MIN(ROW(_xlpm.rozsah))+1),_xlpm.prvni, MIN(_xlpm.indexy),_xlpm.finalni, IF(_xlpm.prvni=1, 2, _xlpm.prvni),INDEX(_xlpm.rozsah, _xlpm.finalni))</f>
        <v>1600</v>
      </c>
      <c r="AU1384" s="83" cm="1">
        <f t="array" aca="1" ref="AU1384" ca="1">INDEX($F$3:$F$10001,MATCH(AT1384,$F$3:$F$10004,0)-1)</f>
        <v>1500</v>
      </c>
      <c r="AV1384" s="83">
        <f t="shared" ca="1" si="478"/>
        <v>-143.20000000000002</v>
      </c>
      <c r="AW1384" s="83">
        <f t="shared" ca="1" si="479"/>
        <v>-144</v>
      </c>
      <c r="AX1384" s="83">
        <f t="shared" ca="1" si="470"/>
        <v>358</v>
      </c>
      <c r="AY1384" s="83">
        <f t="shared" ca="1" si="471"/>
        <v>360</v>
      </c>
      <c r="AZ1384" s="83">
        <f t="shared" ca="1" si="472"/>
        <v>-2</v>
      </c>
      <c r="BA1384" s="83">
        <f t="shared" ca="1" si="473"/>
        <v>358.81841178673494</v>
      </c>
      <c r="BB1384" s="83">
        <f t="shared" ca="1" si="474"/>
        <v>359.18158821326506</v>
      </c>
    </row>
    <row r="1385" spans="1:54" x14ac:dyDescent="0.25">
      <c r="A1385" s="58">
        <v>1383</v>
      </c>
      <c r="B1385" s="59">
        <f t="shared" si="463"/>
        <v>23.05</v>
      </c>
      <c r="C1385" s="58">
        <v>73.400000000000006</v>
      </c>
      <c r="D1385" s="58">
        <v>83.2</v>
      </c>
      <c r="F1385" s="117"/>
      <c r="G1385" s="117"/>
      <c r="H1385" s="112">
        <f t="shared" si="464"/>
        <v>0</v>
      </c>
      <c r="I1385" s="121"/>
      <c r="J1385" s="92">
        <f t="shared" si="465"/>
        <v>0</v>
      </c>
      <c r="L1385" s="94">
        <v>1383</v>
      </c>
      <c r="M1385" s="114">
        <f t="shared" ca="1" si="461"/>
        <v>1582.9038173676536</v>
      </c>
      <c r="N1385" s="115">
        <f ca="1">( IF(ISNUMBER(D1385), D1385,1)/100)*BA1385 - $T$23 + $T$21</f>
        <v>298.14048047900229</v>
      </c>
      <c r="P1385" s="102"/>
      <c r="Q1385" s="102"/>
      <c r="R1385" s="102"/>
      <c r="S1385" s="102"/>
      <c r="AC1385" s="83">
        <f t="shared" si="476"/>
        <v>0</v>
      </c>
      <c r="AD1385" s="83">
        <f t="shared" si="477"/>
        <v>0</v>
      </c>
      <c r="AF1385" s="83">
        <f t="shared" si="466"/>
        <v>0</v>
      </c>
      <c r="AG1385" s="83">
        <f t="shared" si="467"/>
        <v>0</v>
      </c>
      <c r="AQ1385" s="83">
        <f t="shared" ca="1" si="468"/>
        <v>-0.79999999999998295</v>
      </c>
      <c r="AR1385" s="83">
        <f t="shared" ca="1" si="469"/>
        <v>-143.86323053894122</v>
      </c>
      <c r="AS1385" s="83">
        <f t="shared" ca="1" si="462"/>
        <v>-143.33676946105879</v>
      </c>
      <c r="AT1385" s="83" cm="1">
        <f t="array" aca="1" ref="AT1385" ca="1">_xlfn.LET(_xlpm.rozsah, $F$3:$F$10001,_xlpm.podminka, (_xlpm.rozsah&gt;M1385)*(ISNUMBER(_xlpm.rozsah)),_xlpm.indexy, IF(_xlpm.podminka, ROW(_xlpm.rozsah)-MIN(ROW(_xlpm.rozsah))+1),_xlpm.prvni, MIN(_xlpm.indexy),_xlpm.finalni, IF(_xlpm.prvni=1, 2, _xlpm.prvni),INDEX(_xlpm.rozsah, _xlpm.finalni))</f>
        <v>1600</v>
      </c>
      <c r="AU1385" s="83" cm="1">
        <f t="array" aca="1" ref="AU1385" ca="1">INDEX($F$3:$F$10001,MATCH(AT1385,$F$3:$F$10004,0)-1)</f>
        <v>1500</v>
      </c>
      <c r="AV1385" s="83">
        <f t="shared" ca="1" si="478"/>
        <v>-143.20000000000002</v>
      </c>
      <c r="AW1385" s="83">
        <f t="shared" ca="1" si="479"/>
        <v>-144</v>
      </c>
      <c r="AX1385" s="83">
        <f t="shared" ca="1" si="470"/>
        <v>358</v>
      </c>
      <c r="AY1385" s="83">
        <f t="shared" ca="1" si="471"/>
        <v>360</v>
      </c>
      <c r="AZ1385" s="83">
        <f t="shared" ca="1" si="472"/>
        <v>-2</v>
      </c>
      <c r="BA1385" s="83">
        <f t="shared" ca="1" si="473"/>
        <v>358.34192365264693</v>
      </c>
      <c r="BB1385" s="83">
        <f t="shared" ca="1" si="474"/>
        <v>359.65807634735307</v>
      </c>
    </row>
    <row r="1386" spans="1:54" x14ac:dyDescent="0.25">
      <c r="A1386" s="58">
        <v>1384</v>
      </c>
      <c r="B1386" s="59">
        <f t="shared" si="463"/>
        <v>23.066666666666666</v>
      </c>
      <c r="C1386" s="58">
        <v>74</v>
      </c>
      <c r="D1386" s="58">
        <v>83.7</v>
      </c>
      <c r="F1386" s="117"/>
      <c r="G1386" s="117"/>
      <c r="H1386" s="112">
        <f t="shared" si="464"/>
        <v>0</v>
      </c>
      <c r="I1386" s="121"/>
      <c r="J1386" s="92">
        <f t="shared" si="465"/>
        <v>0</v>
      </c>
      <c r="L1386" s="94">
        <v>1384</v>
      </c>
      <c r="M1386" s="114">
        <f t="shared" ca="1" si="461"/>
        <v>1587.6686987085336</v>
      </c>
      <c r="N1386" s="115">
        <f ca="1">( IF(ISNUMBER(D1386), D1386,1)/100)*BA1386 - $T$23 + $T$21</f>
        <v>299.85242598361913</v>
      </c>
      <c r="P1386" s="102"/>
      <c r="Q1386" s="102"/>
      <c r="R1386" s="102"/>
      <c r="S1386" s="102"/>
      <c r="AC1386" s="83">
        <f t="shared" si="476"/>
        <v>0</v>
      </c>
      <c r="AD1386" s="83">
        <f t="shared" si="477"/>
        <v>0</v>
      </c>
      <c r="AF1386" s="83">
        <f t="shared" si="466"/>
        <v>0</v>
      </c>
      <c r="AG1386" s="83">
        <f t="shared" si="467"/>
        <v>0</v>
      </c>
      <c r="AQ1386" s="83">
        <f t="shared" ca="1" si="468"/>
        <v>-0.79999999999998295</v>
      </c>
      <c r="AR1386" s="83">
        <f t="shared" ca="1" si="469"/>
        <v>-143.90134958966826</v>
      </c>
      <c r="AS1386" s="83">
        <f t="shared" ca="1" si="462"/>
        <v>-143.29865041033176</v>
      </c>
      <c r="AT1386" s="83" cm="1">
        <f t="array" aca="1" ref="AT1386" ca="1">_xlfn.LET(_xlpm.rozsah, $F$3:$F$10001,_xlpm.podminka, (_xlpm.rozsah&gt;M1386)*(ISNUMBER(_xlpm.rozsah)),_xlpm.indexy, IF(_xlpm.podminka, ROW(_xlpm.rozsah)-MIN(ROW(_xlpm.rozsah))+1),_xlpm.prvni, MIN(_xlpm.indexy),_xlpm.finalni, IF(_xlpm.prvni=1, 2, _xlpm.prvni),INDEX(_xlpm.rozsah, _xlpm.finalni))</f>
        <v>1600</v>
      </c>
      <c r="AU1386" s="83" cm="1">
        <f t="array" aca="1" ref="AU1386" ca="1">INDEX($F$3:$F$10001,MATCH(AT1386,$F$3:$F$10004,0)-1)</f>
        <v>1500</v>
      </c>
      <c r="AV1386" s="83">
        <f t="shared" ca="1" si="478"/>
        <v>-143.20000000000002</v>
      </c>
      <c r="AW1386" s="83">
        <f t="shared" ca="1" si="479"/>
        <v>-144</v>
      </c>
      <c r="AX1386" s="83">
        <f t="shared" ca="1" si="470"/>
        <v>358</v>
      </c>
      <c r="AY1386" s="83">
        <f t="shared" ca="1" si="471"/>
        <v>360</v>
      </c>
      <c r="AZ1386" s="83">
        <f t="shared" ca="1" si="472"/>
        <v>-2</v>
      </c>
      <c r="BA1386" s="83">
        <f t="shared" ca="1" si="473"/>
        <v>358.2466260258293</v>
      </c>
      <c r="BB1386" s="83">
        <f t="shared" ca="1" si="474"/>
        <v>359.7533739741707</v>
      </c>
    </row>
    <row r="1387" spans="1:54" x14ac:dyDescent="0.25">
      <c r="A1387" s="58">
        <v>1385</v>
      </c>
      <c r="B1387" s="59">
        <f t="shared" si="463"/>
        <v>23.083333333333332</v>
      </c>
      <c r="C1387" s="58">
        <v>74.900000000000006</v>
      </c>
      <c r="D1387" s="58">
        <v>41.7</v>
      </c>
      <c r="F1387" s="117"/>
      <c r="G1387" s="117"/>
      <c r="H1387" s="112">
        <f t="shared" si="464"/>
        <v>0</v>
      </c>
      <c r="I1387" s="121"/>
      <c r="J1387" s="92">
        <f t="shared" si="465"/>
        <v>0</v>
      </c>
      <c r="L1387" s="94">
        <v>1385</v>
      </c>
      <c r="M1387" s="114">
        <f t="shared" ca="1" si="461"/>
        <v>1594.8160207198537</v>
      </c>
      <c r="N1387" s="115">
        <f ca="1">( IF(ISNUMBER(D1387), D1387,1)/100)*BA1387 - $T$23 + $T$21</f>
        <v>149.32923438719644</v>
      </c>
      <c r="P1387" s="102"/>
      <c r="Q1387" s="102"/>
      <c r="R1387" s="102"/>
      <c r="S1387" s="102"/>
      <c r="AC1387" s="83">
        <f t="shared" si="476"/>
        <v>0</v>
      </c>
      <c r="AD1387" s="83">
        <f t="shared" si="477"/>
        <v>0</v>
      </c>
      <c r="AF1387" s="83">
        <f t="shared" si="466"/>
        <v>0</v>
      </c>
      <c r="AG1387" s="83">
        <f t="shared" si="467"/>
        <v>0</v>
      </c>
      <c r="AQ1387" s="83">
        <f t="shared" ca="1" si="468"/>
        <v>-0.79999999999998295</v>
      </c>
      <c r="AR1387" s="83">
        <f t="shared" ca="1" si="469"/>
        <v>-143.95852816575882</v>
      </c>
      <c r="AS1387" s="83">
        <f t="shared" ca="1" si="462"/>
        <v>-143.2414718342412</v>
      </c>
      <c r="AT1387" s="83" cm="1">
        <f t="array" aca="1" ref="AT1387" ca="1">_xlfn.LET(_xlpm.rozsah, $F$3:$F$10001,_xlpm.podminka, (_xlpm.rozsah&gt;M1387)*(ISNUMBER(_xlpm.rozsah)),_xlpm.indexy, IF(_xlpm.podminka, ROW(_xlpm.rozsah)-MIN(ROW(_xlpm.rozsah))+1),_xlpm.prvni, MIN(_xlpm.indexy),_xlpm.finalni, IF(_xlpm.prvni=1, 2, _xlpm.prvni),INDEX(_xlpm.rozsah, _xlpm.finalni))</f>
        <v>1600</v>
      </c>
      <c r="AU1387" s="83" cm="1">
        <f t="array" aca="1" ref="AU1387" ca="1">INDEX($F$3:$F$10001,MATCH(AT1387,$F$3:$F$10004,0)-1)</f>
        <v>1500</v>
      </c>
      <c r="AV1387" s="83">
        <f t="shared" ca="1" si="478"/>
        <v>-143.20000000000002</v>
      </c>
      <c r="AW1387" s="83">
        <f t="shared" ca="1" si="479"/>
        <v>-144</v>
      </c>
      <c r="AX1387" s="83">
        <f t="shared" ca="1" si="470"/>
        <v>358</v>
      </c>
      <c r="AY1387" s="83">
        <f t="shared" ca="1" si="471"/>
        <v>360</v>
      </c>
      <c r="AZ1387" s="83">
        <f t="shared" ca="1" si="472"/>
        <v>-2</v>
      </c>
      <c r="BA1387" s="83">
        <f t="shared" ca="1" si="473"/>
        <v>358.10367958560295</v>
      </c>
      <c r="BB1387" s="83">
        <f t="shared" ca="1" si="474"/>
        <v>359.89632041439705</v>
      </c>
    </row>
    <row r="1388" spans="1:54" x14ac:dyDescent="0.25">
      <c r="A1388" s="58">
        <v>1386</v>
      </c>
      <c r="B1388" s="59">
        <f t="shared" si="463"/>
        <v>23.1</v>
      </c>
      <c r="C1388" s="58">
        <v>60</v>
      </c>
      <c r="D1388" s="58">
        <v>0</v>
      </c>
      <c r="F1388" s="117"/>
      <c r="G1388" s="117"/>
      <c r="H1388" s="112">
        <f t="shared" si="464"/>
        <v>0</v>
      </c>
      <c r="I1388" s="121"/>
      <c r="J1388" s="92">
        <f t="shared" si="465"/>
        <v>0</v>
      </c>
      <c r="L1388" s="94">
        <v>1386</v>
      </c>
      <c r="M1388" s="114">
        <f t="shared" ca="1" si="461"/>
        <v>1476.4881340880002</v>
      </c>
      <c r="N1388" s="115">
        <f t="shared" ref="N1388:N1419" ca="1" si="480">( IF(ISNUMBER(D1388), D1388,1)/100)*BB1388 - $T$23 + $T$21</f>
        <v>0</v>
      </c>
      <c r="P1388" s="102"/>
      <c r="Q1388" s="102"/>
      <c r="R1388" s="102"/>
      <c r="S1388" s="102"/>
      <c r="AC1388" s="83">
        <f t="shared" si="476"/>
        <v>0</v>
      </c>
      <c r="AD1388" s="83">
        <f t="shared" si="477"/>
        <v>0</v>
      </c>
      <c r="AF1388" s="83">
        <f t="shared" si="466"/>
        <v>0</v>
      </c>
      <c r="AG1388" s="83">
        <f t="shared" si="467"/>
        <v>0</v>
      </c>
      <c r="AQ1388" s="83">
        <f t="shared" ca="1" si="468"/>
        <v>0</v>
      </c>
      <c r="AR1388" s="83">
        <f t="shared" ca="1" si="469"/>
        <v>-144</v>
      </c>
      <c r="AS1388" s="83">
        <f t="shared" ca="1" si="462"/>
        <v>-144</v>
      </c>
      <c r="AT1388" s="83" cm="1">
        <f t="array" aca="1" ref="AT1388" ca="1">_xlfn.LET(_xlpm.rozsah, $F$3:$F$10001,_xlpm.podminka, (_xlpm.rozsah&gt;M1388)*(ISNUMBER(_xlpm.rozsah)),_xlpm.indexy, IF(_xlpm.podminka, ROW(_xlpm.rozsah)-MIN(ROW(_xlpm.rozsah))+1),_xlpm.prvni, MIN(_xlpm.indexy),_xlpm.finalni, IF(_xlpm.prvni=1, 2, _xlpm.prvni),INDEX(_xlpm.rozsah, _xlpm.finalni))</f>
        <v>1500</v>
      </c>
      <c r="AU1388" s="83" cm="1">
        <f t="array" aca="1" ref="AU1388" ca="1">INDEX($F$3:$F$10001,MATCH(AT1388,$F$3:$F$10004,0)-1)</f>
        <v>1400</v>
      </c>
      <c r="AV1388" s="83">
        <f t="shared" ca="1" si="478"/>
        <v>-144</v>
      </c>
      <c r="AW1388" s="83">
        <f t="shared" ca="1" si="479"/>
        <v>-144</v>
      </c>
      <c r="AX1388" s="83">
        <f t="shared" ca="1" si="470"/>
        <v>360</v>
      </c>
      <c r="AY1388" s="83">
        <f t="shared" ca="1" si="471"/>
        <v>360</v>
      </c>
      <c r="AZ1388" s="83">
        <f t="shared" ca="1" si="472"/>
        <v>0</v>
      </c>
      <c r="BA1388" s="83">
        <f t="shared" ca="1" si="473"/>
        <v>360</v>
      </c>
      <c r="BB1388" s="83">
        <f t="shared" ca="1" si="474"/>
        <v>360</v>
      </c>
    </row>
    <row r="1389" spans="1:54" x14ac:dyDescent="0.25">
      <c r="A1389" s="58">
        <v>1387</v>
      </c>
      <c r="B1389" s="59">
        <f t="shared" si="463"/>
        <v>23.116666666666667</v>
      </c>
      <c r="C1389" s="58">
        <v>45.1</v>
      </c>
      <c r="D1389" s="58">
        <v>41.6</v>
      </c>
      <c r="F1389" s="117"/>
      <c r="G1389" s="117"/>
      <c r="H1389" s="112">
        <f t="shared" si="464"/>
        <v>0</v>
      </c>
      <c r="I1389" s="121"/>
      <c r="J1389" s="92">
        <f t="shared" si="465"/>
        <v>0</v>
      </c>
      <c r="L1389" s="94">
        <v>1387</v>
      </c>
      <c r="M1389" s="114">
        <f t="shared" ca="1" si="461"/>
        <v>1358.1602474561469</v>
      </c>
      <c r="N1389" s="115">
        <f t="shared" ca="1" si="480"/>
        <v>148.01946629417571</v>
      </c>
      <c r="P1389" s="102"/>
      <c r="Q1389" s="102"/>
      <c r="R1389" s="102"/>
      <c r="S1389" s="102"/>
      <c r="AC1389" s="83">
        <f t="shared" si="476"/>
        <v>0</v>
      </c>
      <c r="AD1389" s="83">
        <f t="shared" si="477"/>
        <v>0</v>
      </c>
      <c r="AF1389" s="83">
        <f t="shared" si="466"/>
        <v>0</v>
      </c>
      <c r="AG1389" s="83">
        <f t="shared" si="467"/>
        <v>0</v>
      </c>
      <c r="AQ1389" s="83">
        <f t="shared" ca="1" si="468"/>
        <v>4</v>
      </c>
      <c r="AR1389" s="83">
        <f t="shared" ca="1" si="469"/>
        <v>-142.32640989824588</v>
      </c>
      <c r="AS1389" s="83">
        <f t="shared" ca="1" si="462"/>
        <v>-141.67359010175412</v>
      </c>
      <c r="AT1389" s="83" cm="1">
        <f t="array" aca="1" ref="AT1389" ca="1">_xlfn.LET(_xlpm.rozsah, $F$3:$F$10001,_xlpm.podminka, (_xlpm.rozsah&gt;M1389)*(ISNUMBER(_xlpm.rozsah)),_xlpm.indexy, IF(_xlpm.podminka, ROW(_xlpm.rozsah)-MIN(ROW(_xlpm.rozsah))+1),_xlpm.prvni, MIN(_xlpm.indexy),_xlpm.finalni, IF(_xlpm.prvni=1, 2, _xlpm.prvni),INDEX(_xlpm.rozsah, _xlpm.finalni))</f>
        <v>1400</v>
      </c>
      <c r="AU1389" s="83" cm="1">
        <f t="array" aca="1" ref="AU1389" ca="1">INDEX($F$3:$F$10001,MATCH(AT1389,$F$3:$F$10004,0)-1)</f>
        <v>1300</v>
      </c>
      <c r="AV1389" s="83">
        <f t="shared" ca="1" si="478"/>
        <v>-144</v>
      </c>
      <c r="AW1389" s="83">
        <f t="shared" ca="1" si="479"/>
        <v>-140</v>
      </c>
      <c r="AX1389" s="83">
        <f t="shared" ca="1" si="470"/>
        <v>360</v>
      </c>
      <c r="AY1389" s="83">
        <f t="shared" ca="1" si="471"/>
        <v>350</v>
      </c>
      <c r="AZ1389" s="83">
        <f t="shared" ca="1" si="472"/>
        <v>10</v>
      </c>
      <c r="BA1389" s="83">
        <f t="shared" ca="1" si="473"/>
        <v>354.1839752543853</v>
      </c>
      <c r="BB1389" s="83">
        <f t="shared" ca="1" si="474"/>
        <v>355.8160247456147</v>
      </c>
    </row>
    <row r="1390" spans="1:54" x14ac:dyDescent="0.25">
      <c r="A1390" s="58">
        <v>1388</v>
      </c>
      <c r="B1390" s="59">
        <f t="shared" si="463"/>
        <v>23.133333333333333</v>
      </c>
      <c r="C1390" s="58">
        <v>47.7</v>
      </c>
      <c r="D1390" s="58">
        <v>84.2</v>
      </c>
      <c r="F1390" s="117"/>
      <c r="G1390" s="117"/>
      <c r="H1390" s="112">
        <f t="shared" si="464"/>
        <v>0</v>
      </c>
      <c r="I1390" s="121"/>
      <c r="J1390" s="92">
        <f t="shared" si="465"/>
        <v>0</v>
      </c>
      <c r="L1390" s="94">
        <v>1388</v>
      </c>
      <c r="M1390" s="114">
        <f t="shared" ca="1" si="461"/>
        <v>1378.8080665999603</v>
      </c>
      <c r="N1390" s="115">
        <f t="shared" ca="1" si="480"/>
        <v>301.33563920771667</v>
      </c>
      <c r="P1390" s="102"/>
      <c r="Q1390" s="102"/>
      <c r="R1390" s="102"/>
      <c r="S1390" s="102"/>
      <c r="AC1390" s="83">
        <f t="shared" si="476"/>
        <v>0</v>
      </c>
      <c r="AD1390" s="83">
        <f t="shared" si="477"/>
        <v>0</v>
      </c>
      <c r="AF1390" s="83">
        <f t="shared" si="466"/>
        <v>0</v>
      </c>
      <c r="AG1390" s="83">
        <f t="shared" si="467"/>
        <v>0</v>
      </c>
      <c r="AQ1390" s="83">
        <f t="shared" ca="1" si="468"/>
        <v>4</v>
      </c>
      <c r="AR1390" s="83">
        <f t="shared" ca="1" si="469"/>
        <v>-143.1523226639984</v>
      </c>
      <c r="AS1390" s="83">
        <f t="shared" ca="1" si="462"/>
        <v>-140.8476773360016</v>
      </c>
      <c r="AT1390" s="83" cm="1">
        <f t="array" aca="1" ref="AT1390" ca="1">_xlfn.LET(_xlpm.rozsah, $F$3:$F$10001,_xlpm.podminka, (_xlpm.rozsah&gt;M1390)*(ISNUMBER(_xlpm.rozsah)),_xlpm.indexy, IF(_xlpm.podminka, ROW(_xlpm.rozsah)-MIN(ROW(_xlpm.rozsah))+1),_xlpm.prvni, MIN(_xlpm.indexy),_xlpm.finalni, IF(_xlpm.prvni=1, 2, _xlpm.prvni),INDEX(_xlpm.rozsah, _xlpm.finalni))</f>
        <v>1400</v>
      </c>
      <c r="AU1390" s="83" cm="1">
        <f t="array" aca="1" ref="AU1390" ca="1">INDEX($F$3:$F$10001,MATCH(AT1390,$F$3:$F$10004,0)-1)</f>
        <v>1300</v>
      </c>
      <c r="AV1390" s="83">
        <f t="shared" ca="1" si="478"/>
        <v>-144</v>
      </c>
      <c r="AW1390" s="83">
        <f t="shared" ca="1" si="479"/>
        <v>-140</v>
      </c>
      <c r="AX1390" s="83">
        <f t="shared" ca="1" si="470"/>
        <v>360</v>
      </c>
      <c r="AY1390" s="83">
        <f t="shared" ca="1" si="471"/>
        <v>350</v>
      </c>
      <c r="AZ1390" s="83">
        <f t="shared" ca="1" si="472"/>
        <v>10</v>
      </c>
      <c r="BA1390" s="83">
        <f t="shared" ca="1" si="473"/>
        <v>352.11919334000396</v>
      </c>
      <c r="BB1390" s="83">
        <f t="shared" ca="1" si="474"/>
        <v>357.88080665999604</v>
      </c>
    </row>
    <row r="1391" spans="1:54" x14ac:dyDescent="0.25">
      <c r="A1391" s="58">
        <v>1389</v>
      </c>
      <c r="B1391" s="59">
        <f t="shared" si="463"/>
        <v>23.15</v>
      </c>
      <c r="C1391" s="58">
        <v>50.4</v>
      </c>
      <c r="D1391" s="58">
        <v>50.2</v>
      </c>
      <c r="F1391" s="117"/>
      <c r="G1391" s="117"/>
      <c r="H1391" s="112">
        <f t="shared" si="464"/>
        <v>0</v>
      </c>
      <c r="I1391" s="121"/>
      <c r="J1391" s="92">
        <f t="shared" si="465"/>
        <v>0</v>
      </c>
      <c r="L1391" s="94">
        <v>1389</v>
      </c>
      <c r="M1391" s="114">
        <f t="shared" ca="1" si="461"/>
        <v>1400.2500326339202</v>
      </c>
      <c r="N1391" s="115">
        <f t="shared" ca="1" si="480"/>
        <v>180.72</v>
      </c>
      <c r="P1391" s="102"/>
      <c r="Q1391" s="102"/>
      <c r="R1391" s="102"/>
      <c r="S1391" s="102"/>
      <c r="AC1391" s="83">
        <f t="shared" si="476"/>
        <v>0</v>
      </c>
      <c r="AD1391" s="83">
        <f t="shared" si="477"/>
        <v>0</v>
      </c>
      <c r="AF1391" s="83">
        <f t="shared" si="466"/>
        <v>0</v>
      </c>
      <c r="AG1391" s="83">
        <f t="shared" si="467"/>
        <v>0</v>
      </c>
      <c r="AQ1391" s="83">
        <f t="shared" ca="1" si="468"/>
        <v>0</v>
      </c>
      <c r="AR1391" s="83">
        <f t="shared" ca="1" si="469"/>
        <v>-144</v>
      </c>
      <c r="AS1391" s="83">
        <f t="shared" ca="1" si="462"/>
        <v>-144</v>
      </c>
      <c r="AT1391" s="83" cm="1">
        <f t="array" aca="1" ref="AT1391" ca="1">_xlfn.LET(_xlpm.rozsah, $F$3:$F$10001,_xlpm.podminka, (_xlpm.rozsah&gt;M1391)*(ISNUMBER(_xlpm.rozsah)),_xlpm.indexy, IF(_xlpm.podminka, ROW(_xlpm.rozsah)-MIN(ROW(_xlpm.rozsah))+1),_xlpm.prvni, MIN(_xlpm.indexy),_xlpm.finalni, IF(_xlpm.prvni=1, 2, _xlpm.prvni),INDEX(_xlpm.rozsah, _xlpm.finalni))</f>
        <v>1500</v>
      </c>
      <c r="AU1391" s="83" cm="1">
        <f t="array" aca="1" ref="AU1391" ca="1">INDEX($F$3:$F$10001,MATCH(AT1391,$F$3:$F$10004,0)-1)</f>
        <v>1400</v>
      </c>
      <c r="AV1391" s="83">
        <f t="shared" ca="1" si="478"/>
        <v>-144</v>
      </c>
      <c r="AW1391" s="83">
        <f t="shared" ca="1" si="479"/>
        <v>-144</v>
      </c>
      <c r="AX1391" s="83">
        <f t="shared" ca="1" si="470"/>
        <v>360</v>
      </c>
      <c r="AY1391" s="83">
        <f t="shared" ca="1" si="471"/>
        <v>360</v>
      </c>
      <c r="AZ1391" s="83">
        <f t="shared" ca="1" si="472"/>
        <v>0</v>
      </c>
      <c r="BA1391" s="83">
        <f t="shared" ca="1" si="473"/>
        <v>360</v>
      </c>
      <c r="BB1391" s="83">
        <f t="shared" ca="1" si="474"/>
        <v>360</v>
      </c>
    </row>
    <row r="1392" spans="1:54" x14ac:dyDescent="0.25">
      <c r="A1392" s="58">
        <v>1390</v>
      </c>
      <c r="B1392" s="59">
        <f t="shared" si="463"/>
        <v>23.166666666666668</v>
      </c>
      <c r="C1392" s="58">
        <v>53</v>
      </c>
      <c r="D1392" s="58">
        <v>26.1</v>
      </c>
      <c r="F1392" s="117"/>
      <c r="G1392" s="117"/>
      <c r="H1392" s="112">
        <f t="shared" si="464"/>
        <v>0</v>
      </c>
      <c r="I1392" s="121"/>
      <c r="J1392" s="92">
        <f t="shared" si="465"/>
        <v>0</v>
      </c>
      <c r="L1392" s="94">
        <v>1390</v>
      </c>
      <c r="M1392" s="114">
        <f t="shared" ca="1" si="461"/>
        <v>1420.8978517777336</v>
      </c>
      <c r="N1392" s="115">
        <f t="shared" ca="1" si="480"/>
        <v>93.960000000000008</v>
      </c>
      <c r="P1392" s="102"/>
      <c r="Q1392" s="102"/>
      <c r="R1392" s="102"/>
      <c r="S1392" s="102"/>
      <c r="AC1392" s="83">
        <f t="shared" si="476"/>
        <v>0</v>
      </c>
      <c r="AD1392" s="83">
        <f t="shared" si="477"/>
        <v>0</v>
      </c>
      <c r="AF1392" s="83">
        <f t="shared" si="466"/>
        <v>0</v>
      </c>
      <c r="AG1392" s="83">
        <f t="shared" si="467"/>
        <v>0</v>
      </c>
      <c r="AQ1392" s="83">
        <f t="shared" ca="1" si="468"/>
        <v>0</v>
      </c>
      <c r="AR1392" s="83">
        <f t="shared" ca="1" si="469"/>
        <v>-144</v>
      </c>
      <c r="AS1392" s="83">
        <f t="shared" ca="1" si="462"/>
        <v>-144</v>
      </c>
      <c r="AT1392" s="83" cm="1">
        <f t="array" aca="1" ref="AT1392" ca="1">_xlfn.LET(_xlpm.rozsah, $F$3:$F$10001,_xlpm.podminka, (_xlpm.rozsah&gt;M1392)*(ISNUMBER(_xlpm.rozsah)),_xlpm.indexy, IF(_xlpm.podminka, ROW(_xlpm.rozsah)-MIN(ROW(_xlpm.rozsah))+1),_xlpm.prvni, MIN(_xlpm.indexy),_xlpm.finalni, IF(_xlpm.prvni=1, 2, _xlpm.prvni),INDEX(_xlpm.rozsah, _xlpm.finalni))</f>
        <v>1500</v>
      </c>
      <c r="AU1392" s="83" cm="1">
        <f t="array" aca="1" ref="AU1392" ca="1">INDEX($F$3:$F$10001,MATCH(AT1392,$F$3:$F$10004,0)-1)</f>
        <v>1400</v>
      </c>
      <c r="AV1392" s="83">
        <f t="shared" ca="1" si="478"/>
        <v>-144</v>
      </c>
      <c r="AW1392" s="83">
        <f t="shared" ca="1" si="479"/>
        <v>-144</v>
      </c>
      <c r="AX1392" s="83">
        <f t="shared" ca="1" si="470"/>
        <v>360</v>
      </c>
      <c r="AY1392" s="83">
        <f t="shared" ca="1" si="471"/>
        <v>360</v>
      </c>
      <c r="AZ1392" s="83">
        <f t="shared" ca="1" si="472"/>
        <v>0</v>
      </c>
      <c r="BA1392" s="83">
        <f t="shared" ca="1" si="473"/>
        <v>360</v>
      </c>
      <c r="BB1392" s="83">
        <f t="shared" ca="1" si="474"/>
        <v>360</v>
      </c>
    </row>
    <row r="1393" spans="1:54" x14ac:dyDescent="0.25">
      <c r="A1393" s="58">
        <v>1391</v>
      </c>
      <c r="B1393" s="59">
        <f t="shared" si="463"/>
        <v>23.183333333333334</v>
      </c>
      <c r="C1393" s="58">
        <v>59.5</v>
      </c>
      <c r="D1393" s="58">
        <v>0</v>
      </c>
      <c r="F1393" s="117"/>
      <c r="G1393" s="117"/>
      <c r="H1393" s="112">
        <f t="shared" si="464"/>
        <v>0</v>
      </c>
      <c r="I1393" s="121"/>
      <c r="J1393" s="92">
        <f t="shared" si="465"/>
        <v>0</v>
      </c>
      <c r="L1393" s="94">
        <v>1391</v>
      </c>
      <c r="M1393" s="114">
        <f t="shared" ca="1" si="461"/>
        <v>1472.5173996372669</v>
      </c>
      <c r="N1393" s="115">
        <f t="shared" ca="1" si="480"/>
        <v>0</v>
      </c>
      <c r="P1393" s="102"/>
      <c r="Q1393" s="102"/>
      <c r="R1393" s="102"/>
      <c r="S1393" s="102"/>
      <c r="AC1393" s="83">
        <f t="shared" si="476"/>
        <v>0</v>
      </c>
      <c r="AD1393" s="83">
        <f t="shared" si="477"/>
        <v>0</v>
      </c>
      <c r="AF1393" s="83">
        <f t="shared" si="466"/>
        <v>0</v>
      </c>
      <c r="AG1393" s="83">
        <f t="shared" si="467"/>
        <v>0</v>
      </c>
      <c r="AQ1393" s="83">
        <f t="shared" ca="1" si="468"/>
        <v>0</v>
      </c>
      <c r="AR1393" s="83">
        <f t="shared" ca="1" si="469"/>
        <v>-144</v>
      </c>
      <c r="AS1393" s="83">
        <f t="shared" ca="1" si="462"/>
        <v>-144</v>
      </c>
      <c r="AT1393" s="83" cm="1">
        <f t="array" aca="1" ref="AT1393" ca="1">_xlfn.LET(_xlpm.rozsah, $F$3:$F$10001,_xlpm.podminka, (_xlpm.rozsah&gt;M1393)*(ISNUMBER(_xlpm.rozsah)),_xlpm.indexy, IF(_xlpm.podminka, ROW(_xlpm.rozsah)-MIN(ROW(_xlpm.rozsah))+1),_xlpm.prvni, MIN(_xlpm.indexy),_xlpm.finalni, IF(_xlpm.prvni=1, 2, _xlpm.prvni),INDEX(_xlpm.rozsah, _xlpm.finalni))</f>
        <v>1500</v>
      </c>
      <c r="AU1393" s="83" cm="1">
        <f t="array" aca="1" ref="AU1393" ca="1">INDEX($F$3:$F$10001,MATCH(AT1393,$F$3:$F$10004,0)-1)</f>
        <v>1400</v>
      </c>
      <c r="AV1393" s="83">
        <f t="shared" ca="1" si="478"/>
        <v>-144</v>
      </c>
      <c r="AW1393" s="83">
        <f t="shared" ca="1" si="479"/>
        <v>-144</v>
      </c>
      <c r="AX1393" s="83">
        <f t="shared" ca="1" si="470"/>
        <v>360</v>
      </c>
      <c r="AY1393" s="83">
        <f t="shared" ca="1" si="471"/>
        <v>360</v>
      </c>
      <c r="AZ1393" s="83">
        <f t="shared" ca="1" si="472"/>
        <v>0</v>
      </c>
      <c r="BA1393" s="83">
        <f t="shared" ca="1" si="473"/>
        <v>360</v>
      </c>
      <c r="BB1393" s="83">
        <f t="shared" ca="1" si="474"/>
        <v>360</v>
      </c>
    </row>
    <row r="1394" spans="1:54" x14ac:dyDescent="0.25">
      <c r="A1394" s="58">
        <v>1392</v>
      </c>
      <c r="B1394" s="59">
        <f t="shared" si="463"/>
        <v>23.2</v>
      </c>
      <c r="C1394" s="58">
        <v>66.2</v>
      </c>
      <c r="D1394" s="58">
        <v>38.4</v>
      </c>
      <c r="F1394" s="117"/>
      <c r="G1394" s="117"/>
      <c r="H1394" s="112">
        <f t="shared" si="464"/>
        <v>0</v>
      </c>
      <c r="I1394" s="121"/>
      <c r="J1394" s="92">
        <f t="shared" si="465"/>
        <v>0</v>
      </c>
      <c r="L1394" s="94">
        <v>1392</v>
      </c>
      <c r="M1394" s="114">
        <f t="shared" ca="1" si="461"/>
        <v>1525.7252412770936</v>
      </c>
      <c r="N1394" s="115">
        <f t="shared" ca="1" si="480"/>
        <v>137.66956985300808</v>
      </c>
      <c r="P1394" s="102"/>
      <c r="Q1394" s="102"/>
      <c r="R1394" s="102"/>
      <c r="S1394" s="102"/>
      <c r="AC1394" s="83">
        <f t="shared" si="476"/>
        <v>0</v>
      </c>
      <c r="AD1394" s="83">
        <f t="shared" si="477"/>
        <v>0</v>
      </c>
      <c r="AF1394" s="83">
        <f t="shared" si="466"/>
        <v>0</v>
      </c>
      <c r="AG1394" s="83">
        <f t="shared" si="467"/>
        <v>0</v>
      </c>
      <c r="AQ1394" s="83">
        <f t="shared" ca="1" si="468"/>
        <v>-0.79999999999998295</v>
      </c>
      <c r="AR1394" s="83">
        <f t="shared" ca="1" si="469"/>
        <v>-143.40580193021677</v>
      </c>
      <c r="AS1394" s="83">
        <f t="shared" ca="1" si="462"/>
        <v>-143.79419806978325</v>
      </c>
      <c r="AT1394" s="83" cm="1">
        <f t="array" aca="1" ref="AT1394" ca="1">_xlfn.LET(_xlpm.rozsah, $F$3:$F$10001,_xlpm.podminka, (_xlpm.rozsah&gt;M1394)*(ISNUMBER(_xlpm.rozsah)),_xlpm.indexy, IF(_xlpm.podminka, ROW(_xlpm.rozsah)-MIN(ROW(_xlpm.rozsah))+1),_xlpm.prvni, MIN(_xlpm.indexy),_xlpm.finalni, IF(_xlpm.prvni=1, 2, _xlpm.prvni),INDEX(_xlpm.rozsah, _xlpm.finalni))</f>
        <v>1600</v>
      </c>
      <c r="AU1394" s="83" cm="1">
        <f t="array" aca="1" ref="AU1394" ca="1">INDEX($F$3:$F$10001,MATCH(AT1394,$F$3:$F$10004,0)-1)</f>
        <v>1500</v>
      </c>
      <c r="AV1394" s="83">
        <f t="shared" ca="1" si="478"/>
        <v>-143.20000000000002</v>
      </c>
      <c r="AW1394" s="83">
        <f t="shared" ca="1" si="479"/>
        <v>-144</v>
      </c>
      <c r="AX1394" s="83">
        <f t="shared" ca="1" si="470"/>
        <v>358</v>
      </c>
      <c r="AY1394" s="83">
        <f t="shared" ca="1" si="471"/>
        <v>360</v>
      </c>
      <c r="AZ1394" s="83">
        <f t="shared" ca="1" si="472"/>
        <v>-2</v>
      </c>
      <c r="BA1394" s="83">
        <f t="shared" ca="1" si="473"/>
        <v>359.48549517445815</v>
      </c>
      <c r="BB1394" s="83">
        <f t="shared" ca="1" si="474"/>
        <v>358.51450482554185</v>
      </c>
    </row>
    <row r="1395" spans="1:54" x14ac:dyDescent="0.25">
      <c r="A1395" s="58">
        <v>1393</v>
      </c>
      <c r="B1395" s="59">
        <f t="shared" si="463"/>
        <v>23.216666666666665</v>
      </c>
      <c r="C1395" s="58">
        <v>66.400000000000006</v>
      </c>
      <c r="D1395" s="58">
        <v>76.7</v>
      </c>
      <c r="F1395" s="117"/>
      <c r="G1395" s="117"/>
      <c r="H1395" s="112">
        <f t="shared" si="464"/>
        <v>0</v>
      </c>
      <c r="I1395" s="121"/>
      <c r="J1395" s="92">
        <f t="shared" si="465"/>
        <v>0</v>
      </c>
      <c r="L1395" s="94">
        <v>1393</v>
      </c>
      <c r="M1395" s="114">
        <f t="shared" ca="1" si="461"/>
        <v>1527.3135350573871</v>
      </c>
      <c r="N1395" s="115">
        <f t="shared" ca="1" si="480"/>
        <v>275.00498962778033</v>
      </c>
      <c r="P1395" s="102"/>
      <c r="Q1395" s="102"/>
      <c r="R1395" s="102"/>
      <c r="S1395" s="102"/>
      <c r="AC1395" s="83">
        <f t="shared" si="476"/>
        <v>0</v>
      </c>
      <c r="AD1395" s="83">
        <f t="shared" si="477"/>
        <v>0</v>
      </c>
      <c r="AF1395" s="83">
        <f t="shared" si="466"/>
        <v>0</v>
      </c>
      <c r="AG1395" s="83">
        <f t="shared" si="467"/>
        <v>0</v>
      </c>
      <c r="AQ1395" s="83">
        <f t="shared" ca="1" si="468"/>
        <v>-0.79999999999998295</v>
      </c>
      <c r="AR1395" s="83">
        <f t="shared" ca="1" si="469"/>
        <v>-143.41850828045912</v>
      </c>
      <c r="AS1395" s="83">
        <f t="shared" ca="1" si="462"/>
        <v>-143.7814917195409</v>
      </c>
      <c r="AT1395" s="83" cm="1">
        <f t="array" aca="1" ref="AT1395" ca="1">_xlfn.LET(_xlpm.rozsah, $F$3:$F$10001,_xlpm.podminka, (_xlpm.rozsah&gt;M1395)*(ISNUMBER(_xlpm.rozsah)),_xlpm.indexy, IF(_xlpm.podminka, ROW(_xlpm.rozsah)-MIN(ROW(_xlpm.rozsah))+1),_xlpm.prvni, MIN(_xlpm.indexy),_xlpm.finalni, IF(_xlpm.prvni=1, 2, _xlpm.prvni),INDEX(_xlpm.rozsah, _xlpm.finalni))</f>
        <v>1600</v>
      </c>
      <c r="AU1395" s="83" cm="1">
        <f t="array" aca="1" ref="AU1395" ca="1">INDEX($F$3:$F$10001,MATCH(AT1395,$F$3:$F$10004,0)-1)</f>
        <v>1500</v>
      </c>
      <c r="AV1395" s="83">
        <f t="shared" ca="1" si="478"/>
        <v>-143.20000000000002</v>
      </c>
      <c r="AW1395" s="83">
        <f t="shared" ca="1" si="479"/>
        <v>-144</v>
      </c>
      <c r="AX1395" s="83">
        <f t="shared" ca="1" si="470"/>
        <v>358</v>
      </c>
      <c r="AY1395" s="83">
        <f t="shared" ca="1" si="471"/>
        <v>360</v>
      </c>
      <c r="AZ1395" s="83">
        <f t="shared" ca="1" si="472"/>
        <v>-2</v>
      </c>
      <c r="BA1395" s="83">
        <f t="shared" ca="1" si="473"/>
        <v>359.45372929885224</v>
      </c>
      <c r="BB1395" s="83">
        <f t="shared" ca="1" si="474"/>
        <v>358.54627070114776</v>
      </c>
    </row>
    <row r="1396" spans="1:54" x14ac:dyDescent="0.25">
      <c r="A1396" s="58">
        <v>1394</v>
      </c>
      <c r="B1396" s="59">
        <f t="shared" si="463"/>
        <v>23.233333333333334</v>
      </c>
      <c r="C1396" s="58">
        <v>67.599999999999994</v>
      </c>
      <c r="D1396" s="58">
        <v>100</v>
      </c>
      <c r="F1396" s="117"/>
      <c r="G1396" s="117"/>
      <c r="H1396" s="112">
        <f t="shared" si="464"/>
        <v>0</v>
      </c>
      <c r="I1396" s="121"/>
      <c r="J1396" s="92">
        <f t="shared" si="465"/>
        <v>0</v>
      </c>
      <c r="L1396" s="94">
        <v>1394</v>
      </c>
      <c r="M1396" s="114">
        <f t="shared" ca="1" si="461"/>
        <v>1536.8432977391467</v>
      </c>
      <c r="N1396" s="115">
        <f t="shared" ca="1" si="480"/>
        <v>358.73686595478296</v>
      </c>
      <c r="P1396" s="102"/>
      <c r="Q1396" s="102"/>
      <c r="R1396" s="102"/>
      <c r="S1396" s="102"/>
      <c r="AC1396" s="83">
        <f t="shared" si="476"/>
        <v>0</v>
      </c>
      <c r="AD1396" s="83">
        <f t="shared" si="477"/>
        <v>0</v>
      </c>
      <c r="AF1396" s="83">
        <f t="shared" si="466"/>
        <v>0</v>
      </c>
      <c r="AG1396" s="83">
        <f t="shared" si="467"/>
        <v>0</v>
      </c>
      <c r="AQ1396" s="83">
        <f t="shared" ca="1" si="468"/>
        <v>-0.79999999999998295</v>
      </c>
      <c r="AR1396" s="83">
        <f t="shared" ca="1" si="469"/>
        <v>-143.49474638191319</v>
      </c>
      <c r="AS1396" s="83">
        <f t="shared" ca="1" si="462"/>
        <v>-143.70525361808683</v>
      </c>
      <c r="AT1396" s="83" cm="1">
        <f t="array" aca="1" ref="AT1396" ca="1">_xlfn.LET(_xlpm.rozsah, $F$3:$F$10001,_xlpm.podminka, (_xlpm.rozsah&gt;M1396)*(ISNUMBER(_xlpm.rozsah)),_xlpm.indexy, IF(_xlpm.podminka, ROW(_xlpm.rozsah)-MIN(ROW(_xlpm.rozsah))+1),_xlpm.prvni, MIN(_xlpm.indexy),_xlpm.finalni, IF(_xlpm.prvni=1, 2, _xlpm.prvni),INDEX(_xlpm.rozsah, _xlpm.finalni))</f>
        <v>1600</v>
      </c>
      <c r="AU1396" s="83" cm="1">
        <f t="array" aca="1" ref="AU1396" ca="1">INDEX($F$3:$F$10001,MATCH(AT1396,$F$3:$F$10004,0)-1)</f>
        <v>1500</v>
      </c>
      <c r="AV1396" s="83">
        <f t="shared" ca="1" si="478"/>
        <v>-143.20000000000002</v>
      </c>
      <c r="AW1396" s="83">
        <f t="shared" ca="1" si="479"/>
        <v>-144</v>
      </c>
      <c r="AX1396" s="83">
        <f t="shared" ca="1" si="470"/>
        <v>358</v>
      </c>
      <c r="AY1396" s="83">
        <f t="shared" ca="1" si="471"/>
        <v>360</v>
      </c>
      <c r="AZ1396" s="83">
        <f t="shared" ca="1" si="472"/>
        <v>-2</v>
      </c>
      <c r="BA1396" s="83">
        <f t="shared" ca="1" si="473"/>
        <v>359.26313404521704</v>
      </c>
      <c r="BB1396" s="83">
        <f t="shared" ca="1" si="474"/>
        <v>358.73686595478296</v>
      </c>
    </row>
    <row r="1397" spans="1:54" x14ac:dyDescent="0.25">
      <c r="A1397" s="58">
        <v>1395</v>
      </c>
      <c r="B1397" s="59">
        <f t="shared" si="463"/>
        <v>23.25</v>
      </c>
      <c r="C1397" s="58">
        <v>68.400000000000006</v>
      </c>
      <c r="D1397" s="58">
        <v>76.599999999999994</v>
      </c>
      <c r="F1397" s="117"/>
      <c r="G1397" s="117"/>
      <c r="H1397" s="112">
        <f t="shared" si="464"/>
        <v>0</v>
      </c>
      <c r="I1397" s="121"/>
      <c r="J1397" s="92">
        <f t="shared" si="465"/>
        <v>0</v>
      </c>
      <c r="L1397" s="94">
        <v>1395</v>
      </c>
      <c r="M1397" s="114">
        <f t="shared" ca="1" si="461"/>
        <v>1543.1964728603202</v>
      </c>
      <c r="N1397" s="115">
        <f t="shared" ca="1" si="480"/>
        <v>274.88976996422008</v>
      </c>
      <c r="P1397" s="102"/>
      <c r="Q1397" s="102"/>
      <c r="R1397" s="102"/>
      <c r="S1397" s="102"/>
      <c r="AC1397" s="83">
        <f t="shared" si="476"/>
        <v>0</v>
      </c>
      <c r="AD1397" s="83">
        <f t="shared" si="477"/>
        <v>0</v>
      </c>
      <c r="AF1397" s="83">
        <f t="shared" si="466"/>
        <v>0</v>
      </c>
      <c r="AG1397" s="83">
        <f t="shared" si="467"/>
        <v>0</v>
      </c>
      <c r="AQ1397" s="83">
        <f t="shared" ca="1" si="468"/>
        <v>-0.79999999999998295</v>
      </c>
      <c r="AR1397" s="83">
        <f t="shared" ca="1" si="469"/>
        <v>-143.54557178288258</v>
      </c>
      <c r="AS1397" s="83">
        <f t="shared" ca="1" si="462"/>
        <v>-143.65442821711744</v>
      </c>
      <c r="AT1397" s="83" cm="1">
        <f t="array" aca="1" ref="AT1397" ca="1">_xlfn.LET(_xlpm.rozsah, $F$3:$F$10001,_xlpm.podminka, (_xlpm.rozsah&gt;M1397)*(ISNUMBER(_xlpm.rozsah)),_xlpm.indexy, IF(_xlpm.podminka, ROW(_xlpm.rozsah)-MIN(ROW(_xlpm.rozsah))+1),_xlpm.prvni, MIN(_xlpm.indexy),_xlpm.finalni, IF(_xlpm.prvni=1, 2, _xlpm.prvni),INDEX(_xlpm.rozsah, _xlpm.finalni))</f>
        <v>1600</v>
      </c>
      <c r="AU1397" s="83" cm="1">
        <f t="array" aca="1" ref="AU1397" ca="1">INDEX($F$3:$F$10001,MATCH(AT1397,$F$3:$F$10004,0)-1)</f>
        <v>1500</v>
      </c>
      <c r="AV1397" s="83">
        <f t="shared" ca="1" si="478"/>
        <v>-143.20000000000002</v>
      </c>
      <c r="AW1397" s="83">
        <f t="shared" ca="1" si="479"/>
        <v>-144</v>
      </c>
      <c r="AX1397" s="83">
        <f t="shared" ca="1" si="470"/>
        <v>358</v>
      </c>
      <c r="AY1397" s="83">
        <f t="shared" ca="1" si="471"/>
        <v>360</v>
      </c>
      <c r="AZ1397" s="83">
        <f t="shared" ca="1" si="472"/>
        <v>-2</v>
      </c>
      <c r="BA1397" s="83">
        <f t="shared" ca="1" si="473"/>
        <v>359.13607054279362</v>
      </c>
      <c r="BB1397" s="83">
        <f t="shared" ca="1" si="474"/>
        <v>358.86392945720638</v>
      </c>
    </row>
    <row r="1398" spans="1:54" x14ac:dyDescent="0.25">
      <c r="A1398" s="58">
        <v>1396</v>
      </c>
      <c r="B1398" s="59">
        <f t="shared" si="463"/>
        <v>23.266666666666666</v>
      </c>
      <c r="C1398" s="58">
        <v>68.2</v>
      </c>
      <c r="D1398" s="58">
        <v>47.2</v>
      </c>
      <c r="F1398" s="117"/>
      <c r="G1398" s="117"/>
      <c r="H1398" s="112">
        <f t="shared" si="464"/>
        <v>0</v>
      </c>
      <c r="I1398" s="121"/>
      <c r="J1398" s="92">
        <f t="shared" si="465"/>
        <v>0</v>
      </c>
      <c r="L1398" s="94">
        <v>1396</v>
      </c>
      <c r="M1398" s="114">
        <f t="shared" ca="1" si="461"/>
        <v>1541.608179080027</v>
      </c>
      <c r="N1398" s="115">
        <f t="shared" ca="1" si="480"/>
        <v>169.36878121051546</v>
      </c>
      <c r="P1398" s="102"/>
      <c r="Q1398" s="102"/>
      <c r="R1398" s="102"/>
      <c r="S1398" s="102"/>
      <c r="AC1398" s="83">
        <f t="shared" si="476"/>
        <v>0</v>
      </c>
      <c r="AD1398" s="83">
        <f t="shared" si="477"/>
        <v>0</v>
      </c>
      <c r="AF1398" s="83">
        <f t="shared" si="466"/>
        <v>0</v>
      </c>
      <c r="AG1398" s="83">
        <f t="shared" si="467"/>
        <v>0</v>
      </c>
      <c r="AQ1398" s="83">
        <f t="shared" ca="1" si="468"/>
        <v>-0.79999999999998295</v>
      </c>
      <c r="AR1398" s="83">
        <f t="shared" ca="1" si="469"/>
        <v>-143.53286543264022</v>
      </c>
      <c r="AS1398" s="83">
        <f t="shared" ca="1" si="462"/>
        <v>-143.6671345673598</v>
      </c>
      <c r="AT1398" s="83" cm="1">
        <f t="array" aca="1" ref="AT1398" ca="1">_xlfn.LET(_xlpm.rozsah, $F$3:$F$10001,_xlpm.podminka, (_xlpm.rozsah&gt;M1398)*(ISNUMBER(_xlpm.rozsah)),_xlpm.indexy, IF(_xlpm.podminka, ROW(_xlpm.rozsah)-MIN(ROW(_xlpm.rozsah))+1),_xlpm.prvni, MIN(_xlpm.indexy),_xlpm.finalni, IF(_xlpm.prvni=1, 2, _xlpm.prvni),INDEX(_xlpm.rozsah, _xlpm.finalni))</f>
        <v>1600</v>
      </c>
      <c r="AU1398" s="83" cm="1">
        <f t="array" aca="1" ref="AU1398" ca="1">INDEX($F$3:$F$10001,MATCH(AT1398,$F$3:$F$10004,0)-1)</f>
        <v>1500</v>
      </c>
      <c r="AV1398" s="83">
        <f t="shared" ca="1" si="478"/>
        <v>-143.20000000000002</v>
      </c>
      <c r="AW1398" s="83">
        <f t="shared" ca="1" si="479"/>
        <v>-144</v>
      </c>
      <c r="AX1398" s="83">
        <f t="shared" ca="1" si="470"/>
        <v>358</v>
      </c>
      <c r="AY1398" s="83">
        <f t="shared" ca="1" si="471"/>
        <v>360</v>
      </c>
      <c r="AZ1398" s="83">
        <f t="shared" ca="1" si="472"/>
        <v>-2</v>
      </c>
      <c r="BA1398" s="83">
        <f t="shared" ca="1" si="473"/>
        <v>359.16783641839947</v>
      </c>
      <c r="BB1398" s="83">
        <f t="shared" ca="1" si="474"/>
        <v>358.83216358160053</v>
      </c>
    </row>
    <row r="1399" spans="1:54" x14ac:dyDescent="0.25">
      <c r="A1399" s="58">
        <v>1397</v>
      </c>
      <c r="B1399" s="59">
        <f t="shared" si="463"/>
        <v>23.283333333333335</v>
      </c>
      <c r="C1399" s="58">
        <v>69</v>
      </c>
      <c r="D1399" s="58">
        <v>81.400000000000006</v>
      </c>
      <c r="F1399" s="117"/>
      <c r="G1399" s="117"/>
      <c r="H1399" s="112">
        <f t="shared" si="464"/>
        <v>0</v>
      </c>
      <c r="I1399" s="121"/>
      <c r="J1399" s="92">
        <f t="shared" si="465"/>
        <v>0</v>
      </c>
      <c r="L1399" s="94">
        <v>1397</v>
      </c>
      <c r="M1399" s="114">
        <f t="shared" ca="1" si="461"/>
        <v>1547.9613542012003</v>
      </c>
      <c r="N1399" s="115">
        <f t="shared" ca="1" si="480"/>
        <v>292.19281084639556</v>
      </c>
      <c r="P1399" s="102"/>
      <c r="Q1399" s="102"/>
      <c r="R1399" s="102"/>
      <c r="S1399" s="102"/>
      <c r="AC1399" s="83">
        <f t="shared" si="476"/>
        <v>0</v>
      </c>
      <c r="AD1399" s="83">
        <f t="shared" si="477"/>
        <v>0</v>
      </c>
      <c r="AF1399" s="83">
        <f t="shared" si="466"/>
        <v>0</v>
      </c>
      <c r="AG1399" s="83">
        <f t="shared" si="467"/>
        <v>0</v>
      </c>
      <c r="AQ1399" s="83">
        <f t="shared" ca="1" si="468"/>
        <v>-0.79999999999998295</v>
      </c>
      <c r="AR1399" s="83">
        <f t="shared" ca="1" si="469"/>
        <v>-143.58369083360961</v>
      </c>
      <c r="AS1399" s="83">
        <f t="shared" ca="1" si="462"/>
        <v>-143.61630916639041</v>
      </c>
      <c r="AT1399" s="83" cm="1">
        <f t="array" aca="1" ref="AT1399" ca="1">_xlfn.LET(_xlpm.rozsah, $F$3:$F$10001,_xlpm.podminka, (_xlpm.rozsah&gt;M1399)*(ISNUMBER(_xlpm.rozsah)),_xlpm.indexy, IF(_xlpm.podminka, ROW(_xlpm.rozsah)-MIN(ROW(_xlpm.rozsah))+1),_xlpm.prvni, MIN(_xlpm.indexy),_xlpm.finalni, IF(_xlpm.prvni=1, 2, _xlpm.prvni),INDEX(_xlpm.rozsah, _xlpm.finalni))</f>
        <v>1600</v>
      </c>
      <c r="AU1399" s="83" cm="1">
        <f t="array" aca="1" ref="AU1399" ca="1">INDEX($F$3:$F$10001,MATCH(AT1399,$F$3:$F$10004,0)-1)</f>
        <v>1500</v>
      </c>
      <c r="AV1399" s="83">
        <f t="shared" ca="1" si="478"/>
        <v>-143.20000000000002</v>
      </c>
      <c r="AW1399" s="83">
        <f t="shared" ca="1" si="479"/>
        <v>-144</v>
      </c>
      <c r="AX1399" s="83">
        <f t="shared" ca="1" si="470"/>
        <v>358</v>
      </c>
      <c r="AY1399" s="83">
        <f t="shared" ca="1" si="471"/>
        <v>360</v>
      </c>
      <c r="AZ1399" s="83">
        <f t="shared" ca="1" si="472"/>
        <v>-2</v>
      </c>
      <c r="BA1399" s="83">
        <f t="shared" ca="1" si="473"/>
        <v>359.04077291597599</v>
      </c>
      <c r="BB1399" s="83">
        <f t="shared" ca="1" si="474"/>
        <v>358.95922708402401</v>
      </c>
    </row>
    <row r="1400" spans="1:54" x14ac:dyDescent="0.25">
      <c r="A1400" s="58">
        <v>1398</v>
      </c>
      <c r="B1400" s="59">
        <f t="shared" si="463"/>
        <v>23.3</v>
      </c>
      <c r="C1400" s="58">
        <v>69.7</v>
      </c>
      <c r="D1400" s="58">
        <v>40.6</v>
      </c>
      <c r="F1400" s="117"/>
      <c r="G1400" s="117"/>
      <c r="H1400" s="112">
        <f t="shared" si="464"/>
        <v>0</v>
      </c>
      <c r="I1400" s="121"/>
      <c r="J1400" s="92">
        <f t="shared" si="465"/>
        <v>0</v>
      </c>
      <c r="L1400" s="94">
        <v>1398</v>
      </c>
      <c r="M1400" s="114">
        <f t="shared" ca="1" si="461"/>
        <v>1553.5203824322271</v>
      </c>
      <c r="N1400" s="115">
        <f t="shared" ca="1" si="480"/>
        <v>145.78258550534972</v>
      </c>
      <c r="P1400" s="102"/>
      <c r="Q1400" s="102"/>
      <c r="R1400" s="102"/>
      <c r="S1400" s="102"/>
      <c r="AC1400" s="83">
        <f t="shared" si="476"/>
        <v>0</v>
      </c>
      <c r="AD1400" s="83">
        <f t="shared" si="477"/>
        <v>0</v>
      </c>
      <c r="AF1400" s="83">
        <f t="shared" si="466"/>
        <v>0</v>
      </c>
      <c r="AG1400" s="83">
        <f t="shared" si="467"/>
        <v>0</v>
      </c>
      <c r="AQ1400" s="83">
        <f t="shared" ca="1" si="468"/>
        <v>-0.79999999999998295</v>
      </c>
      <c r="AR1400" s="83">
        <f t="shared" ca="1" si="469"/>
        <v>-143.62816305945782</v>
      </c>
      <c r="AS1400" s="83">
        <f t="shared" ca="1" si="462"/>
        <v>-143.5718369405422</v>
      </c>
      <c r="AT1400" s="83" cm="1">
        <f t="array" aca="1" ref="AT1400" ca="1">_xlfn.LET(_xlpm.rozsah, $F$3:$F$10001,_xlpm.podminka, (_xlpm.rozsah&gt;M1400)*(ISNUMBER(_xlpm.rozsah)),_xlpm.indexy, IF(_xlpm.podminka, ROW(_xlpm.rozsah)-MIN(ROW(_xlpm.rozsah))+1),_xlpm.prvni, MIN(_xlpm.indexy),_xlpm.finalni, IF(_xlpm.prvni=1, 2, _xlpm.prvni),INDEX(_xlpm.rozsah, _xlpm.finalni))</f>
        <v>1600</v>
      </c>
      <c r="AU1400" s="83" cm="1">
        <f t="array" aca="1" ref="AU1400" ca="1">INDEX($F$3:$F$10001,MATCH(AT1400,$F$3:$F$10004,0)-1)</f>
        <v>1500</v>
      </c>
      <c r="AV1400" s="83">
        <f t="shared" ca="1" si="478"/>
        <v>-143.20000000000002</v>
      </c>
      <c r="AW1400" s="83">
        <f t="shared" ca="1" si="479"/>
        <v>-144</v>
      </c>
      <c r="AX1400" s="83">
        <f t="shared" ca="1" si="470"/>
        <v>358</v>
      </c>
      <c r="AY1400" s="83">
        <f t="shared" ca="1" si="471"/>
        <v>360</v>
      </c>
      <c r="AZ1400" s="83">
        <f t="shared" ca="1" si="472"/>
        <v>-2</v>
      </c>
      <c r="BA1400" s="83">
        <f t="shared" ca="1" si="473"/>
        <v>358.92959235135544</v>
      </c>
      <c r="BB1400" s="83">
        <f t="shared" ca="1" si="474"/>
        <v>359.07040764864456</v>
      </c>
    </row>
    <row r="1401" spans="1:54" x14ac:dyDescent="0.25">
      <c r="A1401" s="58">
        <v>1399</v>
      </c>
      <c r="B1401" s="59">
        <f t="shared" si="463"/>
        <v>23.316666666666666</v>
      </c>
      <c r="C1401" s="58">
        <v>54.7</v>
      </c>
      <c r="D1401" s="58">
        <v>0</v>
      </c>
      <c r="F1401" s="117"/>
      <c r="G1401" s="117"/>
      <c r="H1401" s="112">
        <f t="shared" si="464"/>
        <v>0</v>
      </c>
      <c r="I1401" s="121"/>
      <c r="J1401" s="92">
        <f t="shared" si="465"/>
        <v>0</v>
      </c>
      <c r="L1401" s="94">
        <v>1399</v>
      </c>
      <c r="M1401" s="114">
        <f t="shared" ca="1" si="461"/>
        <v>1434.398348910227</v>
      </c>
      <c r="N1401" s="115">
        <f t="shared" ca="1" si="480"/>
        <v>0</v>
      </c>
      <c r="P1401" s="102"/>
      <c r="Q1401" s="102"/>
      <c r="R1401" s="102"/>
      <c r="S1401" s="102"/>
      <c r="AC1401" s="83">
        <f t="shared" si="476"/>
        <v>0</v>
      </c>
      <c r="AD1401" s="83">
        <f t="shared" si="477"/>
        <v>0</v>
      </c>
      <c r="AF1401" s="83">
        <f t="shared" si="466"/>
        <v>0</v>
      </c>
      <c r="AG1401" s="83">
        <f t="shared" si="467"/>
        <v>0</v>
      </c>
      <c r="AQ1401" s="83">
        <f t="shared" ca="1" si="468"/>
        <v>0</v>
      </c>
      <c r="AR1401" s="83">
        <f t="shared" ca="1" si="469"/>
        <v>-144</v>
      </c>
      <c r="AS1401" s="83">
        <f t="shared" ca="1" si="462"/>
        <v>-144</v>
      </c>
      <c r="AT1401" s="83" cm="1">
        <f t="array" aca="1" ref="AT1401" ca="1">_xlfn.LET(_xlpm.rozsah, $F$3:$F$10001,_xlpm.podminka, (_xlpm.rozsah&gt;M1401)*(ISNUMBER(_xlpm.rozsah)),_xlpm.indexy, IF(_xlpm.podminka, ROW(_xlpm.rozsah)-MIN(ROW(_xlpm.rozsah))+1),_xlpm.prvni, MIN(_xlpm.indexy),_xlpm.finalni, IF(_xlpm.prvni=1, 2, _xlpm.prvni),INDEX(_xlpm.rozsah, _xlpm.finalni))</f>
        <v>1500</v>
      </c>
      <c r="AU1401" s="83" cm="1">
        <f t="array" aca="1" ref="AU1401" ca="1">INDEX($F$3:$F$10001,MATCH(AT1401,$F$3:$F$10004,0)-1)</f>
        <v>1400</v>
      </c>
      <c r="AV1401" s="83">
        <f t="shared" ca="1" si="478"/>
        <v>-144</v>
      </c>
      <c r="AW1401" s="83">
        <f t="shared" ca="1" si="479"/>
        <v>-144</v>
      </c>
      <c r="AX1401" s="83">
        <f t="shared" ca="1" si="470"/>
        <v>360</v>
      </c>
      <c r="AY1401" s="83">
        <f t="shared" ca="1" si="471"/>
        <v>360</v>
      </c>
      <c r="AZ1401" s="83">
        <f t="shared" ca="1" si="472"/>
        <v>0</v>
      </c>
      <c r="BA1401" s="83">
        <f t="shared" ca="1" si="473"/>
        <v>360</v>
      </c>
      <c r="BB1401" s="83">
        <f t="shared" ca="1" si="474"/>
        <v>360</v>
      </c>
    </row>
    <row r="1402" spans="1:54" x14ac:dyDescent="0.25">
      <c r="A1402" s="58">
        <v>1400</v>
      </c>
      <c r="B1402" s="59">
        <f t="shared" si="463"/>
        <v>23.333333333333332</v>
      </c>
      <c r="C1402" s="58">
        <v>39.799999999999997</v>
      </c>
      <c r="D1402" s="58">
        <v>19.899999999999999</v>
      </c>
      <c r="F1402" s="117"/>
      <c r="G1402" s="117"/>
      <c r="H1402" s="112">
        <f t="shared" si="464"/>
        <v>0</v>
      </c>
      <c r="I1402" s="121"/>
      <c r="J1402" s="92">
        <f t="shared" si="465"/>
        <v>0</v>
      </c>
      <c r="L1402" s="94">
        <v>1400</v>
      </c>
      <c r="M1402" s="114">
        <f t="shared" ca="1" si="461"/>
        <v>1316.0704622783735</v>
      </c>
      <c r="N1402" s="115">
        <f t="shared" ca="1" si="480"/>
        <v>69.969802199339625</v>
      </c>
      <c r="P1402" s="102"/>
      <c r="Q1402" s="102"/>
      <c r="R1402" s="102"/>
      <c r="S1402" s="102"/>
      <c r="AC1402" s="83">
        <f t="shared" si="476"/>
        <v>0</v>
      </c>
      <c r="AD1402" s="83">
        <f t="shared" si="477"/>
        <v>0</v>
      </c>
      <c r="AF1402" s="83">
        <f t="shared" si="466"/>
        <v>0</v>
      </c>
      <c r="AG1402" s="83">
        <f t="shared" si="467"/>
        <v>0</v>
      </c>
      <c r="AQ1402" s="83">
        <f t="shared" ca="1" si="468"/>
        <v>4</v>
      </c>
      <c r="AR1402" s="83">
        <f t="shared" ca="1" si="469"/>
        <v>-140.64281849113493</v>
      </c>
      <c r="AS1402" s="83">
        <f t="shared" ca="1" si="462"/>
        <v>-143.35718150886507</v>
      </c>
      <c r="AT1402" s="83" cm="1">
        <f t="array" aca="1" ref="AT1402" ca="1">_xlfn.LET(_xlpm.rozsah, $F$3:$F$10001,_xlpm.podminka, (_xlpm.rozsah&gt;M1402)*(ISNUMBER(_xlpm.rozsah)),_xlpm.indexy, IF(_xlpm.podminka, ROW(_xlpm.rozsah)-MIN(ROW(_xlpm.rozsah))+1),_xlpm.prvni, MIN(_xlpm.indexy),_xlpm.finalni, IF(_xlpm.prvni=1, 2, _xlpm.prvni),INDEX(_xlpm.rozsah, _xlpm.finalni))</f>
        <v>1400</v>
      </c>
      <c r="AU1402" s="83" cm="1">
        <f t="array" aca="1" ref="AU1402" ca="1">INDEX($F$3:$F$10001,MATCH(AT1402,$F$3:$F$10004,0)-1)</f>
        <v>1300</v>
      </c>
      <c r="AV1402" s="83">
        <f t="shared" ca="1" si="478"/>
        <v>-144</v>
      </c>
      <c r="AW1402" s="83">
        <f t="shared" ca="1" si="479"/>
        <v>-140</v>
      </c>
      <c r="AX1402" s="83">
        <f t="shared" ca="1" si="470"/>
        <v>360</v>
      </c>
      <c r="AY1402" s="83">
        <f t="shared" ca="1" si="471"/>
        <v>350</v>
      </c>
      <c r="AZ1402" s="83">
        <f t="shared" ca="1" si="472"/>
        <v>10</v>
      </c>
      <c r="BA1402" s="83">
        <f t="shared" ca="1" si="473"/>
        <v>358.39295377216263</v>
      </c>
      <c r="BB1402" s="83">
        <f t="shared" ca="1" si="474"/>
        <v>351.60704622783737</v>
      </c>
    </row>
    <row r="1403" spans="1:54" x14ac:dyDescent="0.25">
      <c r="A1403" s="58">
        <v>1401</v>
      </c>
      <c r="B1403" s="59">
        <f t="shared" si="463"/>
        <v>23.35</v>
      </c>
      <c r="C1403" s="58">
        <v>36.299999999999997</v>
      </c>
      <c r="D1403" s="58">
        <v>40</v>
      </c>
      <c r="F1403" s="117"/>
      <c r="G1403" s="117"/>
      <c r="H1403" s="112">
        <f t="shared" si="464"/>
        <v>0</v>
      </c>
      <c r="I1403" s="121"/>
      <c r="J1403" s="92">
        <f t="shared" si="465"/>
        <v>0</v>
      </c>
      <c r="L1403" s="94">
        <v>1401</v>
      </c>
      <c r="M1403" s="114">
        <f t="shared" ca="1" si="461"/>
        <v>1288.27532112324</v>
      </c>
      <c r="N1403" s="115">
        <f t="shared" ca="1" si="480"/>
        <v>138.5930385347888</v>
      </c>
      <c r="P1403" s="102"/>
      <c r="Q1403" s="102"/>
      <c r="R1403" s="102"/>
      <c r="S1403" s="102"/>
      <c r="AC1403" s="83">
        <f t="shared" si="476"/>
        <v>0</v>
      </c>
      <c r="AD1403" s="83">
        <f t="shared" si="477"/>
        <v>0</v>
      </c>
      <c r="AF1403" s="83">
        <f t="shared" si="466"/>
        <v>0</v>
      </c>
      <c r="AG1403" s="83">
        <f t="shared" si="467"/>
        <v>0</v>
      </c>
      <c r="AQ1403" s="83">
        <f t="shared" ca="1" si="468"/>
        <v>12</v>
      </c>
      <c r="AR1403" s="83">
        <f t="shared" ca="1" si="469"/>
        <v>-138.5930385347888</v>
      </c>
      <c r="AS1403" s="83">
        <f t="shared" ca="1" si="462"/>
        <v>-129.4069614652112</v>
      </c>
      <c r="AT1403" s="83" cm="1">
        <f t="array" aca="1" ref="AT1403" ca="1">_xlfn.LET(_xlpm.rozsah, $F$3:$F$10001,_xlpm.podminka, (_xlpm.rozsah&gt;M1403)*(ISNUMBER(_xlpm.rozsah)),_xlpm.indexy, IF(_xlpm.podminka, ROW(_xlpm.rozsah)-MIN(ROW(_xlpm.rozsah))+1),_xlpm.prvni, MIN(_xlpm.indexy),_xlpm.finalni, IF(_xlpm.prvni=1, 2, _xlpm.prvni),INDEX(_xlpm.rozsah, _xlpm.finalni))</f>
        <v>1300</v>
      </c>
      <c r="AU1403" s="83" cm="1">
        <f t="array" aca="1" ref="AU1403" ca="1">INDEX($F$3:$F$10001,MATCH(AT1403,$F$3:$F$10004,0)-1)</f>
        <v>1200</v>
      </c>
      <c r="AV1403" s="83">
        <f t="shared" ca="1" si="478"/>
        <v>-140</v>
      </c>
      <c r="AW1403" s="83">
        <f t="shared" ca="1" si="479"/>
        <v>-128</v>
      </c>
      <c r="AX1403" s="83">
        <f t="shared" ca="1" si="470"/>
        <v>350</v>
      </c>
      <c r="AY1403" s="83">
        <f t="shared" ca="1" si="471"/>
        <v>320</v>
      </c>
      <c r="AZ1403" s="83">
        <f t="shared" ca="1" si="472"/>
        <v>30</v>
      </c>
      <c r="BA1403" s="83">
        <f t="shared" ca="1" si="473"/>
        <v>323.51740366302801</v>
      </c>
      <c r="BB1403" s="83">
        <f t="shared" ca="1" si="474"/>
        <v>346.48259633697199</v>
      </c>
    </row>
    <row r="1404" spans="1:54" x14ac:dyDescent="0.25">
      <c r="A1404" s="58">
        <v>1402</v>
      </c>
      <c r="B1404" s="59">
        <f t="shared" si="463"/>
        <v>23.366666666666667</v>
      </c>
      <c r="C1404" s="58">
        <v>36.700000000000003</v>
      </c>
      <c r="D1404" s="58">
        <v>59.4</v>
      </c>
      <c r="F1404" s="117"/>
      <c r="G1404" s="117"/>
      <c r="H1404" s="112">
        <f t="shared" si="464"/>
        <v>0</v>
      </c>
      <c r="I1404" s="121"/>
      <c r="J1404" s="92">
        <f t="shared" si="465"/>
        <v>0</v>
      </c>
      <c r="L1404" s="94">
        <v>1402</v>
      </c>
      <c r="M1404" s="114">
        <f t="shared" ca="1" si="461"/>
        <v>1291.4519086838268</v>
      </c>
      <c r="N1404" s="115">
        <f t="shared" ca="1" si="480"/>
        <v>206.3767301274579</v>
      </c>
      <c r="P1404" s="102"/>
      <c r="Q1404" s="102"/>
      <c r="R1404" s="102"/>
      <c r="S1404" s="102"/>
      <c r="AC1404" s="83">
        <f t="shared" si="476"/>
        <v>0</v>
      </c>
      <c r="AD1404" s="83">
        <f t="shared" si="477"/>
        <v>0</v>
      </c>
      <c r="AF1404" s="83">
        <f t="shared" si="466"/>
        <v>0</v>
      </c>
      <c r="AG1404" s="83">
        <f t="shared" si="467"/>
        <v>0</v>
      </c>
      <c r="AQ1404" s="83">
        <f t="shared" ca="1" si="468"/>
        <v>12</v>
      </c>
      <c r="AR1404" s="83">
        <f t="shared" ca="1" si="469"/>
        <v>-138.97422904205922</v>
      </c>
      <c r="AS1404" s="83">
        <f t="shared" ca="1" si="462"/>
        <v>-129.02577095794078</v>
      </c>
      <c r="AT1404" s="83" cm="1">
        <f t="array" aca="1" ref="AT1404" ca="1">_xlfn.LET(_xlpm.rozsah, $F$3:$F$10001,_xlpm.podminka, (_xlpm.rozsah&gt;M1404)*(ISNUMBER(_xlpm.rozsah)),_xlpm.indexy, IF(_xlpm.podminka, ROW(_xlpm.rozsah)-MIN(ROW(_xlpm.rozsah))+1),_xlpm.prvni, MIN(_xlpm.indexy),_xlpm.finalni, IF(_xlpm.prvni=1, 2, _xlpm.prvni),INDEX(_xlpm.rozsah, _xlpm.finalni))</f>
        <v>1300</v>
      </c>
      <c r="AU1404" s="83" cm="1">
        <f t="array" aca="1" ref="AU1404" ca="1">INDEX($F$3:$F$10001,MATCH(AT1404,$F$3:$F$10004,0)-1)</f>
        <v>1200</v>
      </c>
      <c r="AV1404" s="83">
        <f t="shared" ca="1" si="478"/>
        <v>-140</v>
      </c>
      <c r="AW1404" s="83">
        <f t="shared" ca="1" si="479"/>
        <v>-128</v>
      </c>
      <c r="AX1404" s="83">
        <f t="shared" ca="1" si="470"/>
        <v>350</v>
      </c>
      <c r="AY1404" s="83">
        <f t="shared" ca="1" si="471"/>
        <v>320</v>
      </c>
      <c r="AZ1404" s="83">
        <f t="shared" ca="1" si="472"/>
        <v>30</v>
      </c>
      <c r="BA1404" s="83">
        <f t="shared" ca="1" si="473"/>
        <v>322.56442739485198</v>
      </c>
      <c r="BB1404" s="83">
        <f t="shared" ca="1" si="474"/>
        <v>347.43557260514802</v>
      </c>
    </row>
    <row r="1405" spans="1:54" x14ac:dyDescent="0.25">
      <c r="A1405" s="58">
        <v>1403</v>
      </c>
      <c r="B1405" s="59">
        <f t="shared" si="463"/>
        <v>23.383333333333333</v>
      </c>
      <c r="C1405" s="58">
        <v>36.6</v>
      </c>
      <c r="D1405" s="58">
        <v>77.5</v>
      </c>
      <c r="F1405" s="117"/>
      <c r="G1405" s="117"/>
      <c r="H1405" s="112">
        <f t="shared" si="464"/>
        <v>0</v>
      </c>
      <c r="I1405" s="121"/>
      <c r="J1405" s="92">
        <f t="shared" si="465"/>
        <v>0</v>
      </c>
      <c r="L1405" s="94">
        <v>1403</v>
      </c>
      <c r="M1405" s="114">
        <f t="shared" ca="1" si="461"/>
        <v>1290.65776179368</v>
      </c>
      <c r="N1405" s="115">
        <f t="shared" ca="1" si="480"/>
        <v>269.07792961703058</v>
      </c>
      <c r="P1405" s="102"/>
      <c r="Q1405" s="102"/>
      <c r="R1405" s="102"/>
      <c r="S1405" s="102"/>
      <c r="AC1405" s="83">
        <f t="shared" si="476"/>
        <v>0</v>
      </c>
      <c r="AD1405" s="83">
        <f t="shared" si="477"/>
        <v>0</v>
      </c>
      <c r="AF1405" s="83">
        <f t="shared" si="466"/>
        <v>0</v>
      </c>
      <c r="AG1405" s="83">
        <f t="shared" si="467"/>
        <v>0</v>
      </c>
      <c r="AQ1405" s="83">
        <f t="shared" ca="1" si="468"/>
        <v>12</v>
      </c>
      <c r="AR1405" s="83">
        <f t="shared" ca="1" si="469"/>
        <v>-138.8789314152416</v>
      </c>
      <c r="AS1405" s="83">
        <f t="shared" ca="1" si="462"/>
        <v>-129.1210685847584</v>
      </c>
      <c r="AT1405" s="83" cm="1">
        <f t="array" aca="1" ref="AT1405" ca="1">_xlfn.LET(_xlpm.rozsah, $F$3:$F$10001,_xlpm.podminka, (_xlpm.rozsah&gt;M1405)*(ISNUMBER(_xlpm.rozsah)),_xlpm.indexy, IF(_xlpm.podminka, ROW(_xlpm.rozsah)-MIN(ROW(_xlpm.rozsah))+1),_xlpm.prvni, MIN(_xlpm.indexy),_xlpm.finalni, IF(_xlpm.prvni=1, 2, _xlpm.prvni),INDEX(_xlpm.rozsah, _xlpm.finalni))</f>
        <v>1300</v>
      </c>
      <c r="AU1405" s="83" cm="1">
        <f t="array" aca="1" ref="AU1405" ca="1">INDEX($F$3:$F$10001,MATCH(AT1405,$F$3:$F$10004,0)-1)</f>
        <v>1200</v>
      </c>
      <c r="AV1405" s="83">
        <f t="shared" ca="1" si="478"/>
        <v>-140</v>
      </c>
      <c r="AW1405" s="83">
        <f t="shared" ca="1" si="479"/>
        <v>-128</v>
      </c>
      <c r="AX1405" s="83">
        <f t="shared" ca="1" si="470"/>
        <v>350</v>
      </c>
      <c r="AY1405" s="83">
        <f t="shared" ca="1" si="471"/>
        <v>320</v>
      </c>
      <c r="AZ1405" s="83">
        <f t="shared" ca="1" si="472"/>
        <v>30</v>
      </c>
      <c r="BA1405" s="83">
        <f t="shared" ca="1" si="473"/>
        <v>322.80267146189601</v>
      </c>
      <c r="BB1405" s="83">
        <f t="shared" ca="1" si="474"/>
        <v>347.19732853810399</v>
      </c>
    </row>
    <row r="1406" spans="1:54" x14ac:dyDescent="0.25">
      <c r="A1406" s="58">
        <v>1404</v>
      </c>
      <c r="B1406" s="59">
        <f t="shared" si="463"/>
        <v>23.4</v>
      </c>
      <c r="C1406" s="58">
        <v>36.799999999999997</v>
      </c>
      <c r="D1406" s="58">
        <v>94.3</v>
      </c>
      <c r="F1406" s="117"/>
      <c r="G1406" s="117"/>
      <c r="H1406" s="112">
        <f t="shared" si="464"/>
        <v>0</v>
      </c>
      <c r="I1406" s="121"/>
      <c r="J1406" s="92">
        <f t="shared" si="465"/>
        <v>0</v>
      </c>
      <c r="L1406" s="94">
        <v>1404</v>
      </c>
      <c r="M1406" s="114">
        <f t="shared" ca="1" si="461"/>
        <v>1292.2460555739735</v>
      </c>
      <c r="N1406" s="115">
        <f t="shared" ca="1" si="480"/>
        <v>327.85640912187711</v>
      </c>
      <c r="P1406" s="102"/>
      <c r="Q1406" s="102"/>
      <c r="R1406" s="102"/>
      <c r="S1406" s="102"/>
      <c r="AC1406" s="83">
        <f t="shared" si="476"/>
        <v>0</v>
      </c>
      <c r="AD1406" s="83">
        <f t="shared" si="477"/>
        <v>0</v>
      </c>
      <c r="AF1406" s="83">
        <f t="shared" si="466"/>
        <v>0</v>
      </c>
      <c r="AG1406" s="83">
        <f t="shared" si="467"/>
        <v>0</v>
      </c>
      <c r="AQ1406" s="83">
        <f t="shared" ca="1" si="468"/>
        <v>12</v>
      </c>
      <c r="AR1406" s="83">
        <f t="shared" ca="1" si="469"/>
        <v>-139.06952666887682</v>
      </c>
      <c r="AS1406" s="83">
        <f t="shared" ca="1" si="462"/>
        <v>-128.93047333112318</v>
      </c>
      <c r="AT1406" s="83" cm="1">
        <f t="array" aca="1" ref="AT1406" ca="1">_xlfn.LET(_xlpm.rozsah, $F$3:$F$10001,_xlpm.podminka, (_xlpm.rozsah&gt;M1406)*(ISNUMBER(_xlpm.rozsah)),_xlpm.indexy, IF(_xlpm.podminka, ROW(_xlpm.rozsah)-MIN(ROW(_xlpm.rozsah))+1),_xlpm.prvni, MIN(_xlpm.indexy),_xlpm.finalni, IF(_xlpm.prvni=1, 2, _xlpm.prvni),INDEX(_xlpm.rozsah, _xlpm.finalni))</f>
        <v>1300</v>
      </c>
      <c r="AU1406" s="83" cm="1">
        <f t="array" aca="1" ref="AU1406" ca="1">INDEX($F$3:$F$10001,MATCH(AT1406,$F$3:$F$10004,0)-1)</f>
        <v>1200</v>
      </c>
      <c r="AV1406" s="83">
        <f t="shared" ca="1" si="478"/>
        <v>-140</v>
      </c>
      <c r="AW1406" s="83">
        <f t="shared" ca="1" si="479"/>
        <v>-128</v>
      </c>
      <c r="AX1406" s="83">
        <f t="shared" ca="1" si="470"/>
        <v>350</v>
      </c>
      <c r="AY1406" s="83">
        <f t="shared" ca="1" si="471"/>
        <v>320</v>
      </c>
      <c r="AZ1406" s="83">
        <f t="shared" ca="1" si="472"/>
        <v>30</v>
      </c>
      <c r="BA1406" s="83">
        <f t="shared" ca="1" si="473"/>
        <v>322.32618332780794</v>
      </c>
      <c r="BB1406" s="83">
        <f t="shared" ca="1" si="474"/>
        <v>347.67381667219206</v>
      </c>
    </row>
    <row r="1407" spans="1:54" x14ac:dyDescent="0.25">
      <c r="A1407" s="58">
        <v>1405</v>
      </c>
      <c r="B1407" s="59">
        <f t="shared" si="463"/>
        <v>23.416666666666668</v>
      </c>
      <c r="C1407" s="58">
        <v>36.799999999999997</v>
      </c>
      <c r="D1407" s="58">
        <v>100</v>
      </c>
      <c r="F1407" s="117"/>
      <c r="G1407" s="117"/>
      <c r="H1407" s="112">
        <f t="shared" si="464"/>
        <v>0</v>
      </c>
      <c r="I1407" s="121"/>
      <c r="J1407" s="92">
        <f t="shared" si="465"/>
        <v>0</v>
      </c>
      <c r="L1407" s="94">
        <v>1405</v>
      </c>
      <c r="M1407" s="114">
        <f t="shared" ca="1" si="461"/>
        <v>1292.2460555739735</v>
      </c>
      <c r="N1407" s="115">
        <f t="shared" ca="1" si="480"/>
        <v>347.67381667219206</v>
      </c>
      <c r="P1407" s="102"/>
      <c r="Q1407" s="102"/>
      <c r="R1407" s="102"/>
      <c r="S1407" s="102"/>
      <c r="AC1407" s="83">
        <f t="shared" si="476"/>
        <v>0</v>
      </c>
      <c r="AD1407" s="83">
        <f t="shared" si="477"/>
        <v>0</v>
      </c>
      <c r="AF1407" s="83">
        <f t="shared" si="466"/>
        <v>0</v>
      </c>
      <c r="AG1407" s="83">
        <f t="shared" si="467"/>
        <v>0</v>
      </c>
      <c r="AQ1407" s="83">
        <f t="shared" ca="1" si="468"/>
        <v>12</v>
      </c>
      <c r="AR1407" s="83">
        <f t="shared" ca="1" si="469"/>
        <v>-139.06952666887682</v>
      </c>
      <c r="AS1407" s="83">
        <f t="shared" ca="1" si="462"/>
        <v>-128.93047333112318</v>
      </c>
      <c r="AT1407" s="83" cm="1">
        <f t="array" aca="1" ref="AT1407" ca="1">_xlfn.LET(_xlpm.rozsah, $F$3:$F$10001,_xlpm.podminka, (_xlpm.rozsah&gt;M1407)*(ISNUMBER(_xlpm.rozsah)),_xlpm.indexy, IF(_xlpm.podminka, ROW(_xlpm.rozsah)-MIN(ROW(_xlpm.rozsah))+1),_xlpm.prvni, MIN(_xlpm.indexy),_xlpm.finalni, IF(_xlpm.prvni=1, 2, _xlpm.prvni),INDEX(_xlpm.rozsah, _xlpm.finalni))</f>
        <v>1300</v>
      </c>
      <c r="AU1407" s="83" cm="1">
        <f t="array" aca="1" ref="AU1407" ca="1">INDEX($F$3:$F$10001,MATCH(AT1407,$F$3:$F$10004,0)-1)</f>
        <v>1200</v>
      </c>
      <c r="AV1407" s="83">
        <f t="shared" ca="1" si="478"/>
        <v>-140</v>
      </c>
      <c r="AW1407" s="83">
        <f t="shared" ca="1" si="479"/>
        <v>-128</v>
      </c>
      <c r="AX1407" s="83">
        <f t="shared" ca="1" si="470"/>
        <v>350</v>
      </c>
      <c r="AY1407" s="83">
        <f t="shared" ca="1" si="471"/>
        <v>320</v>
      </c>
      <c r="AZ1407" s="83">
        <f t="shared" ca="1" si="472"/>
        <v>30</v>
      </c>
      <c r="BA1407" s="83">
        <f t="shared" ca="1" si="473"/>
        <v>322.32618332780794</v>
      </c>
      <c r="BB1407" s="83">
        <f t="shared" ca="1" si="474"/>
        <v>347.67381667219206</v>
      </c>
    </row>
    <row r="1408" spans="1:54" x14ac:dyDescent="0.25">
      <c r="A1408" s="58">
        <v>1406</v>
      </c>
      <c r="B1408" s="59">
        <f t="shared" si="463"/>
        <v>23.433333333333334</v>
      </c>
      <c r="C1408" s="58">
        <v>36.4</v>
      </c>
      <c r="D1408" s="58">
        <v>100</v>
      </c>
      <c r="F1408" s="117"/>
      <c r="G1408" s="117"/>
      <c r="H1408" s="112">
        <f t="shared" si="464"/>
        <v>0</v>
      </c>
      <c r="I1408" s="121"/>
      <c r="J1408" s="92">
        <f t="shared" si="465"/>
        <v>0</v>
      </c>
      <c r="L1408" s="94">
        <v>1406</v>
      </c>
      <c r="M1408" s="114">
        <f t="shared" ca="1" si="461"/>
        <v>1289.0694680133868</v>
      </c>
      <c r="N1408" s="115">
        <f t="shared" ca="1" si="480"/>
        <v>346.72084040401603</v>
      </c>
      <c r="P1408" s="102"/>
      <c r="Q1408" s="102"/>
      <c r="R1408" s="102"/>
      <c r="S1408" s="102"/>
      <c r="AC1408" s="83">
        <f t="shared" si="476"/>
        <v>0</v>
      </c>
      <c r="AD1408" s="83">
        <f t="shared" si="477"/>
        <v>0</v>
      </c>
      <c r="AF1408" s="83">
        <f t="shared" si="466"/>
        <v>0</v>
      </c>
      <c r="AG1408" s="83">
        <f t="shared" si="467"/>
        <v>0</v>
      </c>
      <c r="AQ1408" s="83">
        <f t="shared" ca="1" si="468"/>
        <v>12</v>
      </c>
      <c r="AR1408" s="83">
        <f t="shared" ca="1" si="469"/>
        <v>-138.6883361616064</v>
      </c>
      <c r="AS1408" s="83">
        <f t="shared" ca="1" si="462"/>
        <v>-129.3116638383936</v>
      </c>
      <c r="AT1408" s="83" cm="1">
        <f t="array" aca="1" ref="AT1408" ca="1">_xlfn.LET(_xlpm.rozsah, $F$3:$F$10001,_xlpm.podminka, (_xlpm.rozsah&gt;M1408)*(ISNUMBER(_xlpm.rozsah)),_xlpm.indexy, IF(_xlpm.podminka, ROW(_xlpm.rozsah)-MIN(ROW(_xlpm.rozsah))+1),_xlpm.prvni, MIN(_xlpm.indexy),_xlpm.finalni, IF(_xlpm.prvni=1, 2, _xlpm.prvni),INDEX(_xlpm.rozsah, _xlpm.finalni))</f>
        <v>1300</v>
      </c>
      <c r="AU1408" s="83" cm="1">
        <f t="array" aca="1" ref="AU1408" ca="1">INDEX($F$3:$F$10001,MATCH(AT1408,$F$3:$F$10004,0)-1)</f>
        <v>1200</v>
      </c>
      <c r="AV1408" s="83">
        <f t="shared" ca="1" si="478"/>
        <v>-140</v>
      </c>
      <c r="AW1408" s="83">
        <f t="shared" ca="1" si="479"/>
        <v>-128</v>
      </c>
      <c r="AX1408" s="83">
        <f t="shared" ca="1" si="470"/>
        <v>350</v>
      </c>
      <c r="AY1408" s="83">
        <f t="shared" ca="1" si="471"/>
        <v>320</v>
      </c>
      <c r="AZ1408" s="83">
        <f t="shared" ca="1" si="472"/>
        <v>30</v>
      </c>
      <c r="BA1408" s="83">
        <f t="shared" ca="1" si="473"/>
        <v>323.27915959598397</v>
      </c>
      <c r="BB1408" s="83">
        <f t="shared" ca="1" si="474"/>
        <v>346.72084040401603</v>
      </c>
    </row>
    <row r="1409" spans="1:54" x14ac:dyDescent="0.25">
      <c r="A1409" s="58">
        <v>1407</v>
      </c>
      <c r="B1409" s="59">
        <f t="shared" si="463"/>
        <v>23.45</v>
      </c>
      <c r="C1409" s="58">
        <v>36.299999999999997</v>
      </c>
      <c r="D1409" s="58">
        <v>79.7</v>
      </c>
      <c r="F1409" s="117"/>
      <c r="G1409" s="117"/>
      <c r="H1409" s="112">
        <f t="shared" si="464"/>
        <v>0</v>
      </c>
      <c r="I1409" s="121"/>
      <c r="J1409" s="92">
        <f t="shared" si="465"/>
        <v>0</v>
      </c>
      <c r="L1409" s="94">
        <v>1407</v>
      </c>
      <c r="M1409" s="114">
        <f t="shared" ca="1" si="461"/>
        <v>1288.27532112324</v>
      </c>
      <c r="N1409" s="115">
        <f t="shared" ca="1" si="480"/>
        <v>276.14662928056669</v>
      </c>
      <c r="P1409" s="102"/>
      <c r="Q1409" s="102"/>
      <c r="R1409" s="102"/>
      <c r="S1409" s="102"/>
      <c r="AC1409" s="83">
        <f t="shared" si="476"/>
        <v>0</v>
      </c>
      <c r="AD1409" s="83">
        <f t="shared" si="477"/>
        <v>0</v>
      </c>
      <c r="AF1409" s="83">
        <f t="shared" si="466"/>
        <v>0</v>
      </c>
      <c r="AG1409" s="83">
        <f t="shared" si="467"/>
        <v>0</v>
      </c>
      <c r="AQ1409" s="83">
        <f t="shared" ca="1" si="468"/>
        <v>12</v>
      </c>
      <c r="AR1409" s="83">
        <f t="shared" ca="1" si="469"/>
        <v>-138.5930385347888</v>
      </c>
      <c r="AS1409" s="83">
        <f t="shared" ca="1" si="462"/>
        <v>-129.4069614652112</v>
      </c>
      <c r="AT1409" s="83" cm="1">
        <f t="array" aca="1" ref="AT1409" ca="1">_xlfn.LET(_xlpm.rozsah, $F$3:$F$10001,_xlpm.podminka, (_xlpm.rozsah&gt;M1409)*(ISNUMBER(_xlpm.rozsah)),_xlpm.indexy, IF(_xlpm.podminka, ROW(_xlpm.rozsah)-MIN(ROW(_xlpm.rozsah))+1),_xlpm.prvni, MIN(_xlpm.indexy),_xlpm.finalni, IF(_xlpm.prvni=1, 2, _xlpm.prvni),INDEX(_xlpm.rozsah, _xlpm.finalni))</f>
        <v>1300</v>
      </c>
      <c r="AU1409" s="83" cm="1">
        <f t="array" aca="1" ref="AU1409" ca="1">INDEX($F$3:$F$10001,MATCH(AT1409,$F$3:$F$10004,0)-1)</f>
        <v>1200</v>
      </c>
      <c r="AV1409" s="83">
        <f t="shared" ca="1" si="478"/>
        <v>-140</v>
      </c>
      <c r="AW1409" s="83">
        <f t="shared" ca="1" si="479"/>
        <v>-128</v>
      </c>
      <c r="AX1409" s="83">
        <f t="shared" ca="1" si="470"/>
        <v>350</v>
      </c>
      <c r="AY1409" s="83">
        <f t="shared" ca="1" si="471"/>
        <v>320</v>
      </c>
      <c r="AZ1409" s="83">
        <f t="shared" ca="1" si="472"/>
        <v>30</v>
      </c>
      <c r="BA1409" s="83">
        <f t="shared" ca="1" si="473"/>
        <v>323.51740366302801</v>
      </c>
      <c r="BB1409" s="83">
        <f t="shared" ca="1" si="474"/>
        <v>346.48259633697199</v>
      </c>
    </row>
    <row r="1410" spans="1:54" x14ac:dyDescent="0.25">
      <c r="A1410" s="58">
        <v>1408</v>
      </c>
      <c r="B1410" s="59">
        <f t="shared" si="463"/>
        <v>23.466666666666665</v>
      </c>
      <c r="C1410" s="58">
        <v>36.700000000000003</v>
      </c>
      <c r="D1410" s="58">
        <v>49.5</v>
      </c>
      <c r="F1410" s="117"/>
      <c r="G1410" s="117"/>
      <c r="H1410" s="112">
        <f t="shared" si="464"/>
        <v>0</v>
      </c>
      <c r="I1410" s="121"/>
      <c r="J1410" s="92">
        <f t="shared" si="465"/>
        <v>0</v>
      </c>
      <c r="L1410" s="94">
        <v>1408</v>
      </c>
      <c r="M1410" s="114">
        <f t="shared" ca="1" si="461"/>
        <v>1291.4519086838268</v>
      </c>
      <c r="N1410" s="115">
        <f t="shared" ca="1" si="480"/>
        <v>171.98060843954826</v>
      </c>
      <c r="P1410" s="102"/>
      <c r="Q1410" s="102"/>
      <c r="R1410" s="102"/>
      <c r="S1410" s="102"/>
      <c r="AC1410" s="83">
        <f t="shared" si="476"/>
        <v>0</v>
      </c>
      <c r="AD1410" s="83">
        <f t="shared" si="477"/>
        <v>0</v>
      </c>
      <c r="AF1410" s="83">
        <f t="shared" si="466"/>
        <v>0</v>
      </c>
      <c r="AG1410" s="83">
        <f t="shared" si="467"/>
        <v>0</v>
      </c>
      <c r="AQ1410" s="83">
        <f t="shared" ca="1" si="468"/>
        <v>12</v>
      </c>
      <c r="AR1410" s="83">
        <f t="shared" ca="1" si="469"/>
        <v>-138.97422904205922</v>
      </c>
      <c r="AS1410" s="83">
        <f t="shared" ca="1" si="462"/>
        <v>-129.02577095794078</v>
      </c>
      <c r="AT1410" s="83" cm="1">
        <f t="array" aca="1" ref="AT1410" ca="1">_xlfn.LET(_xlpm.rozsah, $F$3:$F$10001,_xlpm.podminka, (_xlpm.rozsah&gt;M1410)*(ISNUMBER(_xlpm.rozsah)),_xlpm.indexy, IF(_xlpm.podminka, ROW(_xlpm.rozsah)-MIN(ROW(_xlpm.rozsah))+1),_xlpm.prvni, MIN(_xlpm.indexy),_xlpm.finalni, IF(_xlpm.prvni=1, 2, _xlpm.prvni),INDEX(_xlpm.rozsah, _xlpm.finalni))</f>
        <v>1300</v>
      </c>
      <c r="AU1410" s="83" cm="1">
        <f t="array" aca="1" ref="AU1410" ca="1">INDEX($F$3:$F$10001,MATCH(AT1410,$F$3:$F$10004,0)-1)</f>
        <v>1200</v>
      </c>
      <c r="AV1410" s="83">
        <f t="shared" ca="1" si="478"/>
        <v>-140</v>
      </c>
      <c r="AW1410" s="83">
        <f t="shared" ca="1" si="479"/>
        <v>-128</v>
      </c>
      <c r="AX1410" s="83">
        <f t="shared" ca="1" si="470"/>
        <v>350</v>
      </c>
      <c r="AY1410" s="83">
        <f t="shared" ca="1" si="471"/>
        <v>320</v>
      </c>
      <c r="AZ1410" s="83">
        <f t="shared" ca="1" si="472"/>
        <v>30</v>
      </c>
      <c r="BA1410" s="83">
        <f t="shared" ca="1" si="473"/>
        <v>322.56442739485198</v>
      </c>
      <c r="BB1410" s="83">
        <f t="shared" ca="1" si="474"/>
        <v>347.43557260514802</v>
      </c>
    </row>
    <row r="1411" spans="1:54" x14ac:dyDescent="0.25">
      <c r="A1411" s="58">
        <v>1409</v>
      </c>
      <c r="B1411" s="59">
        <f t="shared" si="463"/>
        <v>23.483333333333334</v>
      </c>
      <c r="C1411" s="58">
        <v>36.6</v>
      </c>
      <c r="D1411" s="58">
        <v>39.299999999999997</v>
      </c>
      <c r="F1411" s="117"/>
      <c r="G1411" s="117"/>
      <c r="H1411" s="112">
        <f t="shared" si="464"/>
        <v>0</v>
      </c>
      <c r="I1411" s="121"/>
      <c r="J1411" s="92">
        <f t="shared" si="465"/>
        <v>0</v>
      </c>
      <c r="L1411" s="94">
        <v>1409</v>
      </c>
      <c r="M1411" s="114">
        <f t="shared" ref="M1411:M1474" ca="1" si="481">(C1411/100)*(0.45*$BE$10+0.45*$BE$13+0.1*$BE$11-MIN($T$25,$BE$3))*2.0327+MIN($T$25,$BE$3)</f>
        <v>1290.65776179368</v>
      </c>
      <c r="N1411" s="115">
        <f t="shared" ca="1" si="480"/>
        <v>136.44855011547486</v>
      </c>
      <c r="P1411" s="102"/>
      <c r="Q1411" s="102"/>
      <c r="R1411" s="102"/>
      <c r="S1411" s="102"/>
      <c r="AC1411" s="83">
        <f t="shared" si="476"/>
        <v>0</v>
      </c>
      <c r="AD1411" s="83">
        <f t="shared" si="477"/>
        <v>0</v>
      </c>
      <c r="AF1411" s="83">
        <f t="shared" si="466"/>
        <v>0</v>
      </c>
      <c r="AG1411" s="83">
        <f t="shared" si="467"/>
        <v>0</v>
      </c>
      <c r="AQ1411" s="83">
        <f t="shared" ca="1" si="468"/>
        <v>12</v>
      </c>
      <c r="AR1411" s="83">
        <f t="shared" ca="1" si="469"/>
        <v>-138.8789314152416</v>
      </c>
      <c r="AS1411" s="83">
        <f t="shared" ref="AS1411:AS1474" ca="1" si="482">(MIN(AV1411:AW1411)+(((M1411-MIN(AT1411:AU1411))/(MAX(AT1411:AU1411)-MIN(AT1411:AU1411))*(MAX(AV1411:AW1411)-MIN(AV1411:AW1411)))))</f>
        <v>-129.1210685847584</v>
      </c>
      <c r="AT1411" s="83" cm="1">
        <f t="array" aca="1" ref="AT1411" ca="1">_xlfn.LET(_xlpm.rozsah, $F$3:$F$10001,_xlpm.podminka, (_xlpm.rozsah&gt;M1411)*(ISNUMBER(_xlpm.rozsah)),_xlpm.indexy, IF(_xlpm.podminka, ROW(_xlpm.rozsah)-MIN(ROW(_xlpm.rozsah))+1),_xlpm.prvni, MIN(_xlpm.indexy),_xlpm.finalni, IF(_xlpm.prvni=1, 2, _xlpm.prvni),INDEX(_xlpm.rozsah, _xlpm.finalni))</f>
        <v>1300</v>
      </c>
      <c r="AU1411" s="83" cm="1">
        <f t="array" aca="1" ref="AU1411" ca="1">INDEX($F$3:$F$10001,MATCH(AT1411,$F$3:$F$10004,0)-1)</f>
        <v>1200</v>
      </c>
      <c r="AV1411" s="83">
        <f t="shared" ca="1" si="478"/>
        <v>-140</v>
      </c>
      <c r="AW1411" s="83">
        <f t="shared" ca="1" si="479"/>
        <v>-128</v>
      </c>
      <c r="AX1411" s="83">
        <f t="shared" ca="1" si="470"/>
        <v>350</v>
      </c>
      <c r="AY1411" s="83">
        <f t="shared" ca="1" si="471"/>
        <v>320</v>
      </c>
      <c r="AZ1411" s="83">
        <f t="shared" ca="1" si="472"/>
        <v>30</v>
      </c>
      <c r="BA1411" s="83">
        <f t="shared" ca="1" si="473"/>
        <v>322.80267146189601</v>
      </c>
      <c r="BB1411" s="83">
        <f t="shared" ca="1" si="474"/>
        <v>347.19732853810399</v>
      </c>
    </row>
    <row r="1412" spans="1:54" x14ac:dyDescent="0.25">
      <c r="A1412" s="58">
        <v>1410</v>
      </c>
      <c r="B1412" s="59">
        <f t="shared" ref="B1412:B1475" si="483">A1412/60</f>
        <v>23.5</v>
      </c>
      <c r="C1412" s="58">
        <v>37.299999999999997</v>
      </c>
      <c r="D1412" s="58">
        <v>62.8</v>
      </c>
      <c r="F1412" s="117"/>
      <c r="G1412" s="117"/>
      <c r="H1412" s="112">
        <f t="shared" ref="H1412:H1475" si="484">G1412*2*PI()*F1412/60*0.001</f>
        <v>0</v>
      </c>
      <c r="I1412" s="121"/>
      <c r="J1412" s="92">
        <f t="shared" ref="J1412:J1475" si="485">-0.4*G1412</f>
        <v>0</v>
      </c>
      <c r="L1412" s="94">
        <v>1410</v>
      </c>
      <c r="M1412" s="114">
        <f t="shared" ca="1" si="481"/>
        <v>1296.2167900247068</v>
      </c>
      <c r="N1412" s="115">
        <f t="shared" ca="1" si="480"/>
        <v>219.08724324065477</v>
      </c>
      <c r="P1412" s="102"/>
      <c r="Q1412" s="102"/>
      <c r="R1412" s="102"/>
      <c r="S1412" s="102"/>
      <c r="AC1412" s="83">
        <f t="shared" si="476"/>
        <v>0</v>
      </c>
      <c r="AD1412" s="83">
        <f t="shared" si="477"/>
        <v>0</v>
      </c>
      <c r="AF1412" s="83">
        <f t="shared" ref="AF1412:AF1475" si="486">(AL1413-AL1412)*(AK1413+AK1412)/2</f>
        <v>0</v>
      </c>
      <c r="AG1412" s="83">
        <f t="shared" ref="AG1412:AG1475" si="487">(AI1413-AI1412)*(AH1413+AH1412)/2</f>
        <v>0</v>
      </c>
      <c r="AQ1412" s="83">
        <f t="shared" ref="AQ1412:AQ1475" ca="1" si="488">AW1412-AV1412</f>
        <v>12</v>
      </c>
      <c r="AR1412" s="83">
        <f t="shared" ref="AR1412:AR1475" ca="1" si="489">MIN(AV1412:AW1412)+((MAX(AT1412:AU1412)-M1412)/(MAX(AT1412:AU1412)-MIN(AT1412:AU1412)))*(MAX(AV1412:AW1412)-MIN(AV1412:AW1412))</f>
        <v>-139.54601480296481</v>
      </c>
      <c r="AS1412" s="83">
        <f t="shared" ca="1" si="482"/>
        <v>-128.45398519703519</v>
      </c>
      <c r="AT1412" s="83" cm="1">
        <f t="array" aca="1" ref="AT1412" ca="1">_xlfn.LET(_xlpm.rozsah, $F$3:$F$10001,_xlpm.podminka, (_xlpm.rozsah&gt;M1412)*(ISNUMBER(_xlpm.rozsah)),_xlpm.indexy, IF(_xlpm.podminka, ROW(_xlpm.rozsah)-MIN(ROW(_xlpm.rozsah))+1),_xlpm.prvni, MIN(_xlpm.indexy),_xlpm.finalni, IF(_xlpm.prvni=1, 2, _xlpm.prvni),INDEX(_xlpm.rozsah, _xlpm.finalni))</f>
        <v>1300</v>
      </c>
      <c r="AU1412" s="83" cm="1">
        <f t="array" aca="1" ref="AU1412" ca="1">INDEX($F$3:$F$10001,MATCH(AT1412,$F$3:$F$10004,0)-1)</f>
        <v>1200</v>
      </c>
      <c r="AV1412" s="83">
        <f t="shared" ca="1" si="478"/>
        <v>-140</v>
      </c>
      <c r="AW1412" s="83">
        <f t="shared" ca="1" si="479"/>
        <v>-128</v>
      </c>
      <c r="AX1412" s="83">
        <f t="shared" ref="AX1412:AX1475" ca="1" si="490">INDEX($G$2:$G$10001,MATCH(AT1412,$F$2:$F$10001,0))</f>
        <v>350</v>
      </c>
      <c r="AY1412" s="83">
        <f t="shared" ref="AY1412:AY1475" ca="1" si="491">INDEX($G$2:$G$10001,MATCH(AU1412,$F$2:$F$10001,0))</f>
        <v>320</v>
      </c>
      <c r="AZ1412" s="83">
        <f t="shared" ref="AZ1412:AZ1475" ca="1" si="492">AX1412-AY1412</f>
        <v>30</v>
      </c>
      <c r="BA1412" s="83">
        <f t="shared" ref="BA1412:BA1475" ca="1" si="493">MIN(AX1412:AY1412)+((MAX(AT1412:AU1412)-M1412)/(MAX(AT1412:AU1412)-MIN(AT1412:AU1412)))*(MAX(AX1412:AY1412)-MIN(AX1412:AY1412))</f>
        <v>321.13496299258793</v>
      </c>
      <c r="BB1412" s="83">
        <f t="shared" ca="1" si="474"/>
        <v>348.86503700741207</v>
      </c>
    </row>
    <row r="1413" spans="1:54" x14ac:dyDescent="0.25">
      <c r="A1413" s="58">
        <v>1411</v>
      </c>
      <c r="B1413" s="59">
        <f t="shared" si="483"/>
        <v>23.516666666666666</v>
      </c>
      <c r="C1413" s="58">
        <v>38.1</v>
      </c>
      <c r="D1413" s="58">
        <v>73.400000000000006</v>
      </c>
      <c r="F1413" s="117"/>
      <c r="G1413" s="117"/>
      <c r="H1413" s="112">
        <f t="shared" si="484"/>
        <v>0</v>
      </c>
      <c r="I1413" s="121"/>
      <c r="J1413" s="92">
        <f t="shared" si="485"/>
        <v>0</v>
      </c>
      <c r="L1413" s="94">
        <v>1411</v>
      </c>
      <c r="M1413" s="114">
        <f t="shared" ca="1" si="481"/>
        <v>1302.5699651458801</v>
      </c>
      <c r="N1413" s="115">
        <f t="shared" ca="1" si="480"/>
        <v>257.08863544170765</v>
      </c>
      <c r="P1413" s="102"/>
      <c r="Q1413" s="102"/>
      <c r="R1413" s="102"/>
      <c r="S1413" s="102"/>
      <c r="AC1413" s="83">
        <f t="shared" si="476"/>
        <v>0</v>
      </c>
      <c r="AD1413" s="83">
        <f t="shared" si="477"/>
        <v>0</v>
      </c>
      <c r="AF1413" s="83">
        <f t="shared" si="486"/>
        <v>0</v>
      </c>
      <c r="AG1413" s="83">
        <f t="shared" si="487"/>
        <v>0</v>
      </c>
      <c r="AQ1413" s="83">
        <f t="shared" ca="1" si="488"/>
        <v>4</v>
      </c>
      <c r="AR1413" s="83">
        <f t="shared" ca="1" si="489"/>
        <v>-140.1027986058352</v>
      </c>
      <c r="AS1413" s="83">
        <f t="shared" ca="1" si="482"/>
        <v>-143.8972013941648</v>
      </c>
      <c r="AT1413" s="83" cm="1">
        <f t="array" aca="1" ref="AT1413" ca="1">_xlfn.LET(_xlpm.rozsah, $F$3:$F$10001,_xlpm.podminka, (_xlpm.rozsah&gt;M1413)*(ISNUMBER(_xlpm.rozsah)),_xlpm.indexy, IF(_xlpm.podminka, ROW(_xlpm.rozsah)-MIN(ROW(_xlpm.rozsah))+1),_xlpm.prvni, MIN(_xlpm.indexy),_xlpm.finalni, IF(_xlpm.prvni=1, 2, _xlpm.prvni),INDEX(_xlpm.rozsah, _xlpm.finalni))</f>
        <v>1400</v>
      </c>
      <c r="AU1413" s="83" cm="1">
        <f t="array" aca="1" ref="AU1413" ca="1">INDEX($F$3:$F$10001,MATCH(AT1413,$F$3:$F$10004,0)-1)</f>
        <v>1300</v>
      </c>
      <c r="AV1413" s="83">
        <f t="shared" ca="1" si="478"/>
        <v>-144</v>
      </c>
      <c r="AW1413" s="83">
        <f t="shared" ca="1" si="479"/>
        <v>-140</v>
      </c>
      <c r="AX1413" s="83">
        <f t="shared" ca="1" si="490"/>
        <v>360</v>
      </c>
      <c r="AY1413" s="83">
        <f t="shared" ca="1" si="491"/>
        <v>350</v>
      </c>
      <c r="AZ1413" s="83">
        <f t="shared" ca="1" si="492"/>
        <v>10</v>
      </c>
      <c r="BA1413" s="83">
        <f t="shared" ca="1" si="493"/>
        <v>359.74300348541198</v>
      </c>
      <c r="BB1413" s="83">
        <f t="shared" ref="BB1413:BB1476" ca="1" si="494">MIN(AX1413:AY1413)+((M1413-MIN(AT1413:AU1413))/(MAX(AT1413:AU1413)-MIN(AT1413:AU1413)))*(MAX(AX1413:AY1413)-MIN(AX1413:AY1413))</f>
        <v>350.25699651458802</v>
      </c>
    </row>
    <row r="1414" spans="1:54" x14ac:dyDescent="0.25">
      <c r="A1414" s="58">
        <v>1412</v>
      </c>
      <c r="B1414" s="59">
        <f t="shared" si="483"/>
        <v>23.533333333333335</v>
      </c>
      <c r="C1414" s="58">
        <v>39</v>
      </c>
      <c r="D1414" s="58">
        <v>72.900000000000006</v>
      </c>
      <c r="F1414" s="117"/>
      <c r="G1414" s="117"/>
      <c r="H1414" s="112">
        <f t="shared" si="484"/>
        <v>0</v>
      </c>
      <c r="I1414" s="121"/>
      <c r="J1414" s="92">
        <f t="shared" si="485"/>
        <v>0</v>
      </c>
      <c r="L1414" s="94">
        <v>1412</v>
      </c>
      <c r="M1414" s="114">
        <f t="shared" ca="1" si="481"/>
        <v>1309.7172871572002</v>
      </c>
      <c r="N1414" s="115">
        <f t="shared" ca="1" si="480"/>
        <v>255.85839023375993</v>
      </c>
      <c r="P1414" s="102"/>
      <c r="Q1414" s="102"/>
      <c r="R1414" s="102"/>
      <c r="S1414" s="102"/>
      <c r="AC1414" s="83">
        <f t="shared" si="476"/>
        <v>0</v>
      </c>
      <c r="AD1414" s="83">
        <f t="shared" si="477"/>
        <v>0</v>
      </c>
      <c r="AF1414" s="83">
        <f t="shared" si="486"/>
        <v>0</v>
      </c>
      <c r="AG1414" s="83">
        <f t="shared" si="487"/>
        <v>0</v>
      </c>
      <c r="AQ1414" s="83">
        <f t="shared" ca="1" si="488"/>
        <v>4</v>
      </c>
      <c r="AR1414" s="83">
        <f t="shared" ca="1" si="489"/>
        <v>-140.388691486288</v>
      </c>
      <c r="AS1414" s="83">
        <f t="shared" ca="1" si="482"/>
        <v>-143.611308513712</v>
      </c>
      <c r="AT1414" s="83" cm="1">
        <f t="array" aca="1" ref="AT1414" ca="1">_xlfn.LET(_xlpm.rozsah, $F$3:$F$10001,_xlpm.podminka, (_xlpm.rozsah&gt;M1414)*(ISNUMBER(_xlpm.rozsah)),_xlpm.indexy, IF(_xlpm.podminka, ROW(_xlpm.rozsah)-MIN(ROW(_xlpm.rozsah))+1),_xlpm.prvni, MIN(_xlpm.indexy),_xlpm.finalni, IF(_xlpm.prvni=1, 2, _xlpm.prvni),INDEX(_xlpm.rozsah, _xlpm.finalni))</f>
        <v>1400</v>
      </c>
      <c r="AU1414" s="83" cm="1">
        <f t="array" aca="1" ref="AU1414" ca="1">INDEX($F$3:$F$10001,MATCH(AT1414,$F$3:$F$10004,0)-1)</f>
        <v>1300</v>
      </c>
      <c r="AV1414" s="83">
        <f t="shared" ca="1" si="478"/>
        <v>-144</v>
      </c>
      <c r="AW1414" s="83">
        <f t="shared" ca="1" si="479"/>
        <v>-140</v>
      </c>
      <c r="AX1414" s="83">
        <f t="shared" ca="1" si="490"/>
        <v>360</v>
      </c>
      <c r="AY1414" s="83">
        <f t="shared" ca="1" si="491"/>
        <v>350</v>
      </c>
      <c r="AZ1414" s="83">
        <f t="shared" ca="1" si="492"/>
        <v>10</v>
      </c>
      <c r="BA1414" s="83">
        <f t="shared" ca="1" si="493"/>
        <v>359.02827128427998</v>
      </c>
      <c r="BB1414" s="83">
        <f t="shared" ca="1" si="494"/>
        <v>350.97172871572002</v>
      </c>
    </row>
    <row r="1415" spans="1:54" x14ac:dyDescent="0.25">
      <c r="A1415" s="58">
        <v>1413</v>
      </c>
      <c r="B1415" s="59">
        <f t="shared" si="483"/>
        <v>23.55</v>
      </c>
      <c r="C1415" s="58">
        <v>40.200000000000003</v>
      </c>
      <c r="D1415" s="58">
        <v>72</v>
      </c>
      <c r="F1415" s="117"/>
      <c r="G1415" s="117"/>
      <c r="H1415" s="112">
        <f t="shared" si="484"/>
        <v>0</v>
      </c>
      <c r="I1415" s="121"/>
      <c r="J1415" s="92">
        <f t="shared" si="485"/>
        <v>0</v>
      </c>
      <c r="L1415" s="94">
        <v>1413</v>
      </c>
      <c r="M1415" s="114">
        <f t="shared" ca="1" si="481"/>
        <v>1319.2470498389603</v>
      </c>
      <c r="N1415" s="115">
        <f t="shared" ca="1" si="480"/>
        <v>253.38578758840515</v>
      </c>
      <c r="P1415" s="102"/>
      <c r="Q1415" s="102"/>
      <c r="R1415" s="102"/>
      <c r="S1415" s="102"/>
      <c r="AC1415" s="83">
        <f t="shared" si="476"/>
        <v>0</v>
      </c>
      <c r="AD1415" s="83">
        <f t="shared" si="477"/>
        <v>0</v>
      </c>
      <c r="AF1415" s="83">
        <f t="shared" si="486"/>
        <v>0</v>
      </c>
      <c r="AG1415" s="83">
        <f t="shared" si="487"/>
        <v>0</v>
      </c>
      <c r="AQ1415" s="83">
        <f t="shared" ca="1" si="488"/>
        <v>4</v>
      </c>
      <c r="AR1415" s="83">
        <f t="shared" ca="1" si="489"/>
        <v>-140.76988199355841</v>
      </c>
      <c r="AS1415" s="83">
        <f t="shared" ca="1" si="482"/>
        <v>-143.23011800644159</v>
      </c>
      <c r="AT1415" s="83" cm="1">
        <f t="array" aca="1" ref="AT1415" ca="1">_xlfn.LET(_xlpm.rozsah, $F$3:$F$10001,_xlpm.podminka, (_xlpm.rozsah&gt;M1415)*(ISNUMBER(_xlpm.rozsah)),_xlpm.indexy, IF(_xlpm.podminka, ROW(_xlpm.rozsah)-MIN(ROW(_xlpm.rozsah))+1),_xlpm.prvni, MIN(_xlpm.indexy),_xlpm.finalni, IF(_xlpm.prvni=1, 2, _xlpm.prvni),INDEX(_xlpm.rozsah, _xlpm.finalni))</f>
        <v>1400</v>
      </c>
      <c r="AU1415" s="83" cm="1">
        <f t="array" aca="1" ref="AU1415" ca="1">INDEX($F$3:$F$10001,MATCH(AT1415,$F$3:$F$10004,0)-1)</f>
        <v>1300</v>
      </c>
      <c r="AV1415" s="83">
        <f t="shared" ca="1" si="478"/>
        <v>-144</v>
      </c>
      <c r="AW1415" s="83">
        <f t="shared" ca="1" si="479"/>
        <v>-140</v>
      </c>
      <c r="AX1415" s="83">
        <f t="shared" ca="1" si="490"/>
        <v>360</v>
      </c>
      <c r="AY1415" s="83">
        <f t="shared" ca="1" si="491"/>
        <v>350</v>
      </c>
      <c r="AZ1415" s="83">
        <f t="shared" ca="1" si="492"/>
        <v>10</v>
      </c>
      <c r="BA1415" s="83">
        <f t="shared" ca="1" si="493"/>
        <v>358.07529501610395</v>
      </c>
      <c r="BB1415" s="83">
        <f t="shared" ca="1" si="494"/>
        <v>351.92470498389605</v>
      </c>
    </row>
    <row r="1416" spans="1:54" x14ac:dyDescent="0.25">
      <c r="A1416" s="58">
        <v>1414</v>
      </c>
      <c r="B1416" s="59">
        <f t="shared" si="483"/>
        <v>23.566666666666666</v>
      </c>
      <c r="C1416" s="58">
        <v>41.5</v>
      </c>
      <c r="D1416" s="58">
        <v>71.2</v>
      </c>
      <c r="F1416" s="117"/>
      <c r="G1416" s="117"/>
      <c r="H1416" s="112">
        <f t="shared" si="484"/>
        <v>0</v>
      </c>
      <c r="I1416" s="121"/>
      <c r="J1416" s="92">
        <f t="shared" si="485"/>
        <v>0</v>
      </c>
      <c r="L1416" s="94">
        <v>1414</v>
      </c>
      <c r="M1416" s="114">
        <f t="shared" ca="1" si="481"/>
        <v>1329.5709594108669</v>
      </c>
      <c r="N1416" s="115">
        <f t="shared" ca="1" si="480"/>
        <v>251.30545231005374</v>
      </c>
      <c r="P1416" s="102"/>
      <c r="Q1416" s="102"/>
      <c r="R1416" s="102"/>
      <c r="S1416" s="102"/>
      <c r="AC1416" s="83">
        <f t="shared" si="476"/>
        <v>0</v>
      </c>
      <c r="AD1416" s="83">
        <f t="shared" si="477"/>
        <v>0</v>
      </c>
      <c r="AF1416" s="83">
        <f t="shared" si="486"/>
        <v>0</v>
      </c>
      <c r="AG1416" s="83">
        <f t="shared" si="487"/>
        <v>0</v>
      </c>
      <c r="AQ1416" s="83">
        <f t="shared" ca="1" si="488"/>
        <v>4</v>
      </c>
      <c r="AR1416" s="83">
        <f t="shared" ca="1" si="489"/>
        <v>-141.18283837643469</v>
      </c>
      <c r="AS1416" s="83">
        <f t="shared" ca="1" si="482"/>
        <v>-142.81716162356531</v>
      </c>
      <c r="AT1416" s="83" cm="1">
        <f t="array" aca="1" ref="AT1416" ca="1">_xlfn.LET(_xlpm.rozsah, $F$3:$F$10001,_xlpm.podminka, (_xlpm.rozsah&gt;M1416)*(ISNUMBER(_xlpm.rozsah)),_xlpm.indexy, IF(_xlpm.podminka, ROW(_xlpm.rozsah)-MIN(ROW(_xlpm.rozsah))+1),_xlpm.prvni, MIN(_xlpm.indexy),_xlpm.finalni, IF(_xlpm.prvni=1, 2, _xlpm.prvni),INDEX(_xlpm.rozsah, _xlpm.finalni))</f>
        <v>1400</v>
      </c>
      <c r="AU1416" s="83" cm="1">
        <f t="array" aca="1" ref="AU1416" ca="1">INDEX($F$3:$F$10001,MATCH(AT1416,$F$3:$F$10004,0)-1)</f>
        <v>1300</v>
      </c>
      <c r="AV1416" s="83">
        <f t="shared" ca="1" si="478"/>
        <v>-144</v>
      </c>
      <c r="AW1416" s="83">
        <f t="shared" ca="1" si="479"/>
        <v>-140</v>
      </c>
      <c r="AX1416" s="83">
        <f t="shared" ca="1" si="490"/>
        <v>360</v>
      </c>
      <c r="AY1416" s="83">
        <f t="shared" ca="1" si="491"/>
        <v>350</v>
      </c>
      <c r="AZ1416" s="83">
        <f t="shared" ca="1" si="492"/>
        <v>10</v>
      </c>
      <c r="BA1416" s="83">
        <f t="shared" ca="1" si="493"/>
        <v>357.04290405891334</v>
      </c>
      <c r="BB1416" s="83">
        <f t="shared" ca="1" si="494"/>
        <v>352.95709594108666</v>
      </c>
    </row>
    <row r="1417" spans="1:54" x14ac:dyDescent="0.25">
      <c r="A1417" s="58">
        <v>1415</v>
      </c>
      <c r="B1417" s="59">
        <f t="shared" si="483"/>
        <v>23.583333333333332</v>
      </c>
      <c r="C1417" s="58">
        <v>42.9</v>
      </c>
      <c r="D1417" s="58">
        <v>77.3</v>
      </c>
      <c r="F1417" s="117"/>
      <c r="G1417" s="117"/>
      <c r="H1417" s="112">
        <f t="shared" si="484"/>
        <v>0</v>
      </c>
      <c r="I1417" s="121"/>
      <c r="J1417" s="92">
        <f t="shared" si="485"/>
        <v>0</v>
      </c>
      <c r="L1417" s="94">
        <v>1415</v>
      </c>
      <c r="M1417" s="114">
        <f t="shared" ca="1" si="481"/>
        <v>1340.6890158729202</v>
      </c>
      <c r="N1417" s="115">
        <f t="shared" ca="1" si="480"/>
        <v>273.69526092697674</v>
      </c>
      <c r="P1417" s="102"/>
      <c r="Q1417" s="102"/>
      <c r="R1417" s="102"/>
      <c r="S1417" s="102"/>
      <c r="AC1417" s="83">
        <f t="shared" si="476"/>
        <v>0</v>
      </c>
      <c r="AD1417" s="83">
        <f t="shared" si="477"/>
        <v>0</v>
      </c>
      <c r="AF1417" s="83">
        <f t="shared" si="486"/>
        <v>0</v>
      </c>
      <c r="AG1417" s="83">
        <f t="shared" si="487"/>
        <v>0</v>
      </c>
      <c r="AQ1417" s="83">
        <f t="shared" ca="1" si="488"/>
        <v>4</v>
      </c>
      <c r="AR1417" s="83">
        <f t="shared" ca="1" si="489"/>
        <v>-141.62756063491682</v>
      </c>
      <c r="AS1417" s="83">
        <f t="shared" ca="1" si="482"/>
        <v>-142.37243936508318</v>
      </c>
      <c r="AT1417" s="83" cm="1">
        <f t="array" aca="1" ref="AT1417" ca="1">_xlfn.LET(_xlpm.rozsah, $F$3:$F$10001,_xlpm.podminka, (_xlpm.rozsah&gt;M1417)*(ISNUMBER(_xlpm.rozsah)),_xlpm.indexy, IF(_xlpm.podminka, ROW(_xlpm.rozsah)-MIN(ROW(_xlpm.rozsah))+1),_xlpm.prvni, MIN(_xlpm.indexy),_xlpm.finalni, IF(_xlpm.prvni=1, 2, _xlpm.prvni),INDEX(_xlpm.rozsah, _xlpm.finalni))</f>
        <v>1400</v>
      </c>
      <c r="AU1417" s="83" cm="1">
        <f t="array" aca="1" ref="AU1417" ca="1">INDEX($F$3:$F$10001,MATCH(AT1417,$F$3:$F$10004,0)-1)</f>
        <v>1300</v>
      </c>
      <c r="AV1417" s="83">
        <f t="shared" ca="1" si="478"/>
        <v>-144</v>
      </c>
      <c r="AW1417" s="83">
        <f t="shared" ca="1" si="479"/>
        <v>-140</v>
      </c>
      <c r="AX1417" s="83">
        <f t="shared" ca="1" si="490"/>
        <v>360</v>
      </c>
      <c r="AY1417" s="83">
        <f t="shared" ca="1" si="491"/>
        <v>350</v>
      </c>
      <c r="AZ1417" s="83">
        <f t="shared" ca="1" si="492"/>
        <v>10</v>
      </c>
      <c r="BA1417" s="83">
        <f t="shared" ca="1" si="493"/>
        <v>355.93109841270797</v>
      </c>
      <c r="BB1417" s="83">
        <f t="shared" ca="1" si="494"/>
        <v>354.06890158729203</v>
      </c>
    </row>
    <row r="1418" spans="1:54" x14ac:dyDescent="0.25">
      <c r="A1418" s="58">
        <v>1416</v>
      </c>
      <c r="B1418" s="59">
        <f t="shared" si="483"/>
        <v>23.6</v>
      </c>
      <c r="C1418" s="58">
        <v>44.4</v>
      </c>
      <c r="D1418" s="58">
        <v>76.599999999999994</v>
      </c>
      <c r="F1418" s="117"/>
      <c r="G1418" s="117"/>
      <c r="H1418" s="112">
        <f t="shared" si="484"/>
        <v>0</v>
      </c>
      <c r="I1418" s="121"/>
      <c r="J1418" s="92">
        <f t="shared" si="485"/>
        <v>0</v>
      </c>
      <c r="L1418" s="94">
        <v>1416</v>
      </c>
      <c r="M1418" s="114">
        <f t="shared" ca="1" si="481"/>
        <v>1352.6012192251201</v>
      </c>
      <c r="N1418" s="115">
        <f t="shared" ca="1" si="480"/>
        <v>272.12925339264416</v>
      </c>
      <c r="P1418" s="102"/>
      <c r="Q1418" s="102"/>
      <c r="R1418" s="102"/>
      <c r="S1418" s="102"/>
      <c r="AC1418" s="83">
        <f t="shared" si="476"/>
        <v>0</v>
      </c>
      <c r="AD1418" s="83">
        <f t="shared" si="477"/>
        <v>0</v>
      </c>
      <c r="AF1418" s="83">
        <f t="shared" si="486"/>
        <v>0</v>
      </c>
      <c r="AG1418" s="83">
        <f t="shared" si="487"/>
        <v>0</v>
      </c>
      <c r="AQ1418" s="83">
        <f t="shared" ca="1" si="488"/>
        <v>4</v>
      </c>
      <c r="AR1418" s="83">
        <f t="shared" ca="1" si="489"/>
        <v>-142.10404876900481</v>
      </c>
      <c r="AS1418" s="83">
        <f t="shared" ca="1" si="482"/>
        <v>-141.89595123099519</v>
      </c>
      <c r="AT1418" s="83" cm="1">
        <f t="array" aca="1" ref="AT1418" ca="1">_xlfn.LET(_xlpm.rozsah, $F$3:$F$10001,_xlpm.podminka, (_xlpm.rozsah&gt;M1418)*(ISNUMBER(_xlpm.rozsah)),_xlpm.indexy, IF(_xlpm.podminka, ROW(_xlpm.rozsah)-MIN(ROW(_xlpm.rozsah))+1),_xlpm.prvni, MIN(_xlpm.indexy),_xlpm.finalni, IF(_xlpm.prvni=1, 2, _xlpm.prvni),INDEX(_xlpm.rozsah, _xlpm.finalni))</f>
        <v>1400</v>
      </c>
      <c r="AU1418" s="83" cm="1">
        <f t="array" aca="1" ref="AU1418" ca="1">INDEX($F$3:$F$10001,MATCH(AT1418,$F$3:$F$10004,0)-1)</f>
        <v>1300</v>
      </c>
      <c r="AV1418" s="83">
        <f t="shared" ca="1" si="478"/>
        <v>-144</v>
      </c>
      <c r="AW1418" s="83">
        <f t="shared" ca="1" si="479"/>
        <v>-140</v>
      </c>
      <c r="AX1418" s="83">
        <f t="shared" ca="1" si="490"/>
        <v>360</v>
      </c>
      <c r="AY1418" s="83">
        <f t="shared" ca="1" si="491"/>
        <v>350</v>
      </c>
      <c r="AZ1418" s="83">
        <f t="shared" ca="1" si="492"/>
        <v>10</v>
      </c>
      <c r="BA1418" s="83">
        <f t="shared" ca="1" si="493"/>
        <v>354.73987807748802</v>
      </c>
      <c r="BB1418" s="83">
        <f t="shared" ca="1" si="494"/>
        <v>355.26012192251198</v>
      </c>
    </row>
    <row r="1419" spans="1:54" x14ac:dyDescent="0.25">
      <c r="A1419" s="58">
        <v>1417</v>
      </c>
      <c r="B1419" s="59">
        <f t="shared" si="483"/>
        <v>23.616666666666667</v>
      </c>
      <c r="C1419" s="58">
        <v>45.4</v>
      </c>
      <c r="D1419" s="58">
        <v>43.1</v>
      </c>
      <c r="F1419" s="117"/>
      <c r="G1419" s="117"/>
      <c r="H1419" s="112">
        <f t="shared" si="484"/>
        <v>0</v>
      </c>
      <c r="I1419" s="121"/>
      <c r="J1419" s="92">
        <f t="shared" si="485"/>
        <v>0</v>
      </c>
      <c r="L1419" s="94">
        <v>1417</v>
      </c>
      <c r="M1419" s="114">
        <f t="shared" ca="1" si="481"/>
        <v>1360.5426881265867</v>
      </c>
      <c r="N1419" s="115">
        <f t="shared" ca="1" si="480"/>
        <v>153.45938985825589</v>
      </c>
      <c r="P1419" s="102"/>
      <c r="Q1419" s="102"/>
      <c r="R1419" s="102"/>
      <c r="S1419" s="102"/>
      <c r="AC1419" s="83">
        <f t="shared" si="476"/>
        <v>0</v>
      </c>
      <c r="AD1419" s="83">
        <f t="shared" si="477"/>
        <v>0</v>
      </c>
      <c r="AF1419" s="83">
        <f t="shared" si="486"/>
        <v>0</v>
      </c>
      <c r="AG1419" s="83">
        <f t="shared" si="487"/>
        <v>0</v>
      </c>
      <c r="AQ1419" s="83">
        <f t="shared" ca="1" si="488"/>
        <v>4</v>
      </c>
      <c r="AR1419" s="83">
        <f t="shared" ca="1" si="489"/>
        <v>-142.42170752506345</v>
      </c>
      <c r="AS1419" s="83">
        <f t="shared" ca="1" si="482"/>
        <v>-141.57829247493655</v>
      </c>
      <c r="AT1419" s="83" cm="1">
        <f t="array" aca="1" ref="AT1419" ca="1">_xlfn.LET(_xlpm.rozsah, $F$3:$F$10001,_xlpm.podminka, (_xlpm.rozsah&gt;M1419)*(ISNUMBER(_xlpm.rozsah)),_xlpm.indexy, IF(_xlpm.podminka, ROW(_xlpm.rozsah)-MIN(ROW(_xlpm.rozsah))+1),_xlpm.prvni, MIN(_xlpm.indexy),_xlpm.finalni, IF(_xlpm.prvni=1, 2, _xlpm.prvni),INDEX(_xlpm.rozsah, _xlpm.finalni))</f>
        <v>1400</v>
      </c>
      <c r="AU1419" s="83" cm="1">
        <f t="array" aca="1" ref="AU1419" ca="1">INDEX($F$3:$F$10001,MATCH(AT1419,$F$3:$F$10004,0)-1)</f>
        <v>1300</v>
      </c>
      <c r="AV1419" s="83">
        <f t="shared" ca="1" si="478"/>
        <v>-144</v>
      </c>
      <c r="AW1419" s="83">
        <f t="shared" ca="1" si="479"/>
        <v>-140</v>
      </c>
      <c r="AX1419" s="83">
        <f t="shared" ca="1" si="490"/>
        <v>360</v>
      </c>
      <c r="AY1419" s="83">
        <f t="shared" ca="1" si="491"/>
        <v>350</v>
      </c>
      <c r="AZ1419" s="83">
        <f t="shared" ca="1" si="492"/>
        <v>10</v>
      </c>
      <c r="BA1419" s="83">
        <f t="shared" ca="1" si="493"/>
        <v>353.94573118734132</v>
      </c>
      <c r="BB1419" s="83">
        <f t="shared" ca="1" si="494"/>
        <v>356.05426881265868</v>
      </c>
    </row>
    <row r="1420" spans="1:54" x14ac:dyDescent="0.25">
      <c r="A1420" s="58">
        <v>1418</v>
      </c>
      <c r="B1420" s="59">
        <f t="shared" si="483"/>
        <v>23.633333333333333</v>
      </c>
      <c r="C1420" s="58">
        <v>45.3</v>
      </c>
      <c r="D1420" s="58">
        <v>53.9</v>
      </c>
      <c r="F1420" s="117"/>
      <c r="G1420" s="117"/>
      <c r="H1420" s="112">
        <f t="shared" si="484"/>
        <v>0</v>
      </c>
      <c r="I1420" s="121"/>
      <c r="J1420" s="92">
        <f t="shared" si="485"/>
        <v>0</v>
      </c>
      <c r="L1420" s="94">
        <v>1418</v>
      </c>
      <c r="M1420" s="114">
        <f t="shared" ca="1" si="481"/>
        <v>1359.7485412364401</v>
      </c>
      <c r="N1420" s="115">
        <f t="shared" ref="N1420:N1456" ca="1" si="495">( IF(ISNUMBER(D1420), D1420,1)/100)*BB1420 - $T$23 + $T$21</f>
        <v>191.87044637264415</v>
      </c>
      <c r="P1420" s="102"/>
      <c r="Q1420" s="102"/>
      <c r="R1420" s="102"/>
      <c r="S1420" s="102"/>
      <c r="AC1420" s="83">
        <f t="shared" si="476"/>
        <v>0</v>
      </c>
      <c r="AD1420" s="83">
        <f t="shared" si="477"/>
        <v>0</v>
      </c>
      <c r="AF1420" s="83">
        <f t="shared" si="486"/>
        <v>0</v>
      </c>
      <c r="AG1420" s="83">
        <f t="shared" si="487"/>
        <v>0</v>
      </c>
      <c r="AQ1420" s="83">
        <f t="shared" ca="1" si="488"/>
        <v>4</v>
      </c>
      <c r="AR1420" s="83">
        <f t="shared" ca="1" si="489"/>
        <v>-142.3899416494576</v>
      </c>
      <c r="AS1420" s="83">
        <f t="shared" ca="1" si="482"/>
        <v>-141.6100583505424</v>
      </c>
      <c r="AT1420" s="83" cm="1">
        <f t="array" aca="1" ref="AT1420" ca="1">_xlfn.LET(_xlpm.rozsah, $F$3:$F$10001,_xlpm.podminka, (_xlpm.rozsah&gt;M1420)*(ISNUMBER(_xlpm.rozsah)),_xlpm.indexy, IF(_xlpm.podminka, ROW(_xlpm.rozsah)-MIN(ROW(_xlpm.rozsah))+1),_xlpm.prvni, MIN(_xlpm.indexy),_xlpm.finalni, IF(_xlpm.prvni=1, 2, _xlpm.prvni),INDEX(_xlpm.rozsah, _xlpm.finalni))</f>
        <v>1400</v>
      </c>
      <c r="AU1420" s="83" cm="1">
        <f t="array" aca="1" ref="AU1420" ca="1">INDEX($F$3:$F$10001,MATCH(AT1420,$F$3:$F$10004,0)-1)</f>
        <v>1300</v>
      </c>
      <c r="AV1420" s="83">
        <f t="shared" ca="1" si="478"/>
        <v>-144</v>
      </c>
      <c r="AW1420" s="83">
        <f t="shared" ca="1" si="479"/>
        <v>-140</v>
      </c>
      <c r="AX1420" s="83">
        <f t="shared" ca="1" si="490"/>
        <v>360</v>
      </c>
      <c r="AY1420" s="83">
        <f t="shared" ca="1" si="491"/>
        <v>350</v>
      </c>
      <c r="AZ1420" s="83">
        <f t="shared" ca="1" si="492"/>
        <v>10</v>
      </c>
      <c r="BA1420" s="83">
        <f t="shared" ca="1" si="493"/>
        <v>354.02514587635596</v>
      </c>
      <c r="BB1420" s="83">
        <f t="shared" ca="1" si="494"/>
        <v>355.97485412364404</v>
      </c>
    </row>
    <row r="1421" spans="1:54" x14ac:dyDescent="0.25">
      <c r="A1421" s="58">
        <v>1419</v>
      </c>
      <c r="B1421" s="59">
        <f t="shared" si="483"/>
        <v>23.65</v>
      </c>
      <c r="C1421" s="58">
        <v>45.1</v>
      </c>
      <c r="D1421" s="58">
        <v>64.8</v>
      </c>
      <c r="F1421" s="117"/>
      <c r="G1421" s="117"/>
      <c r="H1421" s="112">
        <f t="shared" si="484"/>
        <v>0</v>
      </c>
      <c r="I1421" s="121"/>
      <c r="J1421" s="92">
        <f t="shared" si="485"/>
        <v>0</v>
      </c>
      <c r="L1421" s="94">
        <v>1419</v>
      </c>
      <c r="M1421" s="114">
        <f t="shared" ca="1" si="481"/>
        <v>1358.1602474561469</v>
      </c>
      <c r="N1421" s="115">
        <f t="shared" ca="1" si="495"/>
        <v>230.56878403515833</v>
      </c>
      <c r="P1421" s="102"/>
      <c r="Q1421" s="102"/>
      <c r="R1421" s="102"/>
      <c r="S1421" s="102"/>
      <c r="AC1421" s="83">
        <f t="shared" si="476"/>
        <v>0</v>
      </c>
      <c r="AD1421" s="83">
        <f t="shared" si="477"/>
        <v>0</v>
      </c>
      <c r="AF1421" s="83">
        <f t="shared" si="486"/>
        <v>0</v>
      </c>
      <c r="AG1421" s="83">
        <f t="shared" si="487"/>
        <v>0</v>
      </c>
      <c r="AQ1421" s="83">
        <f t="shared" ca="1" si="488"/>
        <v>4</v>
      </c>
      <c r="AR1421" s="83">
        <f t="shared" ca="1" si="489"/>
        <v>-142.32640989824588</v>
      </c>
      <c r="AS1421" s="83">
        <f t="shared" ca="1" si="482"/>
        <v>-141.67359010175412</v>
      </c>
      <c r="AT1421" s="83" cm="1">
        <f t="array" aca="1" ref="AT1421" ca="1">_xlfn.LET(_xlpm.rozsah, $F$3:$F$10001,_xlpm.podminka, (_xlpm.rozsah&gt;M1421)*(ISNUMBER(_xlpm.rozsah)),_xlpm.indexy, IF(_xlpm.podminka, ROW(_xlpm.rozsah)-MIN(ROW(_xlpm.rozsah))+1),_xlpm.prvni, MIN(_xlpm.indexy),_xlpm.finalni, IF(_xlpm.prvni=1, 2, _xlpm.prvni),INDEX(_xlpm.rozsah, _xlpm.finalni))</f>
        <v>1400</v>
      </c>
      <c r="AU1421" s="83" cm="1">
        <f t="array" aca="1" ref="AU1421" ca="1">INDEX($F$3:$F$10001,MATCH(AT1421,$F$3:$F$10004,0)-1)</f>
        <v>1300</v>
      </c>
      <c r="AV1421" s="83">
        <f t="shared" ca="1" si="478"/>
        <v>-144</v>
      </c>
      <c r="AW1421" s="83">
        <f t="shared" ca="1" si="479"/>
        <v>-140</v>
      </c>
      <c r="AX1421" s="83">
        <f t="shared" ca="1" si="490"/>
        <v>360</v>
      </c>
      <c r="AY1421" s="83">
        <f t="shared" ca="1" si="491"/>
        <v>350</v>
      </c>
      <c r="AZ1421" s="83">
        <f t="shared" ca="1" si="492"/>
        <v>10</v>
      </c>
      <c r="BA1421" s="83">
        <f t="shared" ca="1" si="493"/>
        <v>354.1839752543853</v>
      </c>
      <c r="BB1421" s="83">
        <f t="shared" ca="1" si="494"/>
        <v>355.8160247456147</v>
      </c>
    </row>
    <row r="1422" spans="1:54" x14ac:dyDescent="0.25">
      <c r="A1422" s="58">
        <v>1420</v>
      </c>
      <c r="B1422" s="59">
        <f t="shared" si="483"/>
        <v>23.666666666666668</v>
      </c>
      <c r="C1422" s="58">
        <v>46.5</v>
      </c>
      <c r="D1422" s="58">
        <v>74.2</v>
      </c>
      <c r="F1422" s="117"/>
      <c r="G1422" s="117"/>
      <c r="H1422" s="112">
        <f t="shared" si="484"/>
        <v>0</v>
      </c>
      <c r="I1422" s="121"/>
      <c r="J1422" s="92">
        <f t="shared" si="485"/>
        <v>0</v>
      </c>
      <c r="L1422" s="94">
        <v>1420</v>
      </c>
      <c r="M1422" s="114">
        <f t="shared" ca="1" si="481"/>
        <v>1369.2783039182002</v>
      </c>
      <c r="N1422" s="115">
        <f t="shared" ca="1" si="495"/>
        <v>264.84045015073042</v>
      </c>
      <c r="P1422" s="102"/>
      <c r="Q1422" s="102"/>
      <c r="R1422" s="102"/>
      <c r="S1422" s="102"/>
      <c r="AC1422" s="83">
        <f t="shared" si="476"/>
        <v>0</v>
      </c>
      <c r="AD1422" s="83">
        <f t="shared" si="477"/>
        <v>0</v>
      </c>
      <c r="AF1422" s="83">
        <f t="shared" si="486"/>
        <v>0</v>
      </c>
      <c r="AG1422" s="83">
        <f t="shared" si="487"/>
        <v>0</v>
      </c>
      <c r="AQ1422" s="83">
        <f t="shared" ca="1" si="488"/>
        <v>4</v>
      </c>
      <c r="AR1422" s="83">
        <f t="shared" ca="1" si="489"/>
        <v>-142.77113215672802</v>
      </c>
      <c r="AS1422" s="83">
        <f t="shared" ca="1" si="482"/>
        <v>-141.22886784327198</v>
      </c>
      <c r="AT1422" s="83" cm="1">
        <f t="array" aca="1" ref="AT1422" ca="1">_xlfn.LET(_xlpm.rozsah, $F$3:$F$10001,_xlpm.podminka, (_xlpm.rozsah&gt;M1422)*(ISNUMBER(_xlpm.rozsah)),_xlpm.indexy, IF(_xlpm.podminka, ROW(_xlpm.rozsah)-MIN(ROW(_xlpm.rozsah))+1),_xlpm.prvni, MIN(_xlpm.indexy),_xlpm.finalni, IF(_xlpm.prvni=1, 2, _xlpm.prvni),INDEX(_xlpm.rozsah, _xlpm.finalni))</f>
        <v>1400</v>
      </c>
      <c r="AU1422" s="83" cm="1">
        <f t="array" aca="1" ref="AU1422" ca="1">INDEX($F$3:$F$10001,MATCH(AT1422,$F$3:$F$10004,0)-1)</f>
        <v>1300</v>
      </c>
      <c r="AV1422" s="83">
        <f t="shared" ca="1" si="478"/>
        <v>-144</v>
      </c>
      <c r="AW1422" s="83">
        <f t="shared" ca="1" si="479"/>
        <v>-140</v>
      </c>
      <c r="AX1422" s="83">
        <f t="shared" ca="1" si="490"/>
        <v>360</v>
      </c>
      <c r="AY1422" s="83">
        <f t="shared" ca="1" si="491"/>
        <v>350</v>
      </c>
      <c r="AZ1422" s="83">
        <f t="shared" ca="1" si="492"/>
        <v>10</v>
      </c>
      <c r="BA1422" s="83">
        <f t="shared" ca="1" si="493"/>
        <v>353.07216960817999</v>
      </c>
      <c r="BB1422" s="83">
        <f t="shared" ca="1" si="494"/>
        <v>356.92783039182001</v>
      </c>
    </row>
    <row r="1423" spans="1:54" x14ac:dyDescent="0.25">
      <c r="A1423" s="58">
        <v>1421</v>
      </c>
      <c r="B1423" s="59">
        <f t="shared" si="483"/>
        <v>23.683333333333334</v>
      </c>
      <c r="C1423" s="58">
        <v>47.7</v>
      </c>
      <c r="D1423" s="58">
        <v>75.2</v>
      </c>
      <c r="F1423" s="117"/>
      <c r="G1423" s="117"/>
      <c r="H1423" s="112">
        <f t="shared" si="484"/>
        <v>0</v>
      </c>
      <c r="I1423" s="121"/>
      <c r="J1423" s="92">
        <f t="shared" si="485"/>
        <v>0</v>
      </c>
      <c r="L1423" s="94">
        <v>1421</v>
      </c>
      <c r="M1423" s="114">
        <f t="shared" ca="1" si="481"/>
        <v>1378.8080665999603</v>
      </c>
      <c r="N1423" s="115">
        <f t="shared" ca="1" si="495"/>
        <v>269.12636660831703</v>
      </c>
      <c r="P1423" s="102"/>
      <c r="Q1423" s="102"/>
      <c r="R1423" s="102"/>
      <c r="S1423" s="102"/>
      <c r="AC1423" s="83">
        <f t="shared" si="476"/>
        <v>0</v>
      </c>
      <c r="AD1423" s="83">
        <f t="shared" si="477"/>
        <v>0</v>
      </c>
      <c r="AF1423" s="83">
        <f t="shared" si="486"/>
        <v>0</v>
      </c>
      <c r="AG1423" s="83">
        <f t="shared" si="487"/>
        <v>0</v>
      </c>
      <c r="AQ1423" s="83">
        <f t="shared" ca="1" si="488"/>
        <v>4</v>
      </c>
      <c r="AR1423" s="83">
        <f t="shared" ca="1" si="489"/>
        <v>-143.1523226639984</v>
      </c>
      <c r="AS1423" s="83">
        <f t="shared" ca="1" si="482"/>
        <v>-140.8476773360016</v>
      </c>
      <c r="AT1423" s="83" cm="1">
        <f t="array" aca="1" ref="AT1423" ca="1">_xlfn.LET(_xlpm.rozsah, $F$3:$F$10001,_xlpm.podminka, (_xlpm.rozsah&gt;M1423)*(ISNUMBER(_xlpm.rozsah)),_xlpm.indexy, IF(_xlpm.podminka, ROW(_xlpm.rozsah)-MIN(ROW(_xlpm.rozsah))+1),_xlpm.prvni, MIN(_xlpm.indexy),_xlpm.finalni, IF(_xlpm.prvni=1, 2, _xlpm.prvni),INDEX(_xlpm.rozsah, _xlpm.finalni))</f>
        <v>1400</v>
      </c>
      <c r="AU1423" s="83" cm="1">
        <f t="array" aca="1" ref="AU1423" ca="1">INDEX($F$3:$F$10001,MATCH(AT1423,$F$3:$F$10004,0)-1)</f>
        <v>1300</v>
      </c>
      <c r="AV1423" s="83">
        <f t="shared" ca="1" si="478"/>
        <v>-144</v>
      </c>
      <c r="AW1423" s="83">
        <f t="shared" ca="1" si="479"/>
        <v>-140</v>
      </c>
      <c r="AX1423" s="83">
        <f t="shared" ca="1" si="490"/>
        <v>360</v>
      </c>
      <c r="AY1423" s="83">
        <f t="shared" ca="1" si="491"/>
        <v>350</v>
      </c>
      <c r="AZ1423" s="83">
        <f t="shared" ca="1" si="492"/>
        <v>10</v>
      </c>
      <c r="BA1423" s="83">
        <f t="shared" ca="1" si="493"/>
        <v>352.11919334000396</v>
      </c>
      <c r="BB1423" s="83">
        <f t="shared" ca="1" si="494"/>
        <v>357.88080665999604</v>
      </c>
    </row>
    <row r="1424" spans="1:54" x14ac:dyDescent="0.25">
      <c r="A1424" s="58">
        <v>1422</v>
      </c>
      <c r="B1424" s="59">
        <f t="shared" si="483"/>
        <v>23.7</v>
      </c>
      <c r="C1424" s="58">
        <v>48.1</v>
      </c>
      <c r="D1424" s="58">
        <v>75.5</v>
      </c>
      <c r="F1424" s="117"/>
      <c r="G1424" s="117"/>
      <c r="H1424" s="112">
        <f t="shared" si="484"/>
        <v>0</v>
      </c>
      <c r="I1424" s="121"/>
      <c r="J1424" s="92">
        <f t="shared" si="485"/>
        <v>0</v>
      </c>
      <c r="L1424" s="94">
        <v>1422</v>
      </c>
      <c r="M1424" s="114">
        <f t="shared" ca="1" si="481"/>
        <v>1381.9846541605468</v>
      </c>
      <c r="N1424" s="115">
        <f t="shared" ca="1" si="495"/>
        <v>270.43984138912128</v>
      </c>
      <c r="P1424" s="102"/>
      <c r="Q1424" s="102"/>
      <c r="R1424" s="102"/>
      <c r="S1424" s="102"/>
      <c r="AC1424" s="83">
        <f t="shared" si="476"/>
        <v>0</v>
      </c>
      <c r="AD1424" s="83">
        <f t="shared" si="477"/>
        <v>0</v>
      </c>
      <c r="AF1424" s="83">
        <f t="shared" si="486"/>
        <v>0</v>
      </c>
      <c r="AG1424" s="83">
        <f t="shared" si="487"/>
        <v>0</v>
      </c>
      <c r="AQ1424" s="83">
        <f t="shared" ca="1" si="488"/>
        <v>4</v>
      </c>
      <c r="AR1424" s="83">
        <f t="shared" ca="1" si="489"/>
        <v>-143.27938616642189</v>
      </c>
      <c r="AS1424" s="83">
        <f t="shared" ca="1" si="482"/>
        <v>-140.72061383357811</v>
      </c>
      <c r="AT1424" s="83" cm="1">
        <f t="array" aca="1" ref="AT1424" ca="1">_xlfn.LET(_xlpm.rozsah, $F$3:$F$10001,_xlpm.podminka, (_xlpm.rozsah&gt;M1424)*(ISNUMBER(_xlpm.rozsah)),_xlpm.indexy, IF(_xlpm.podminka, ROW(_xlpm.rozsah)-MIN(ROW(_xlpm.rozsah))+1),_xlpm.prvni, MIN(_xlpm.indexy),_xlpm.finalni, IF(_xlpm.prvni=1, 2, _xlpm.prvni),INDEX(_xlpm.rozsah, _xlpm.finalni))</f>
        <v>1400</v>
      </c>
      <c r="AU1424" s="83" cm="1">
        <f t="array" aca="1" ref="AU1424" ca="1">INDEX($F$3:$F$10001,MATCH(AT1424,$F$3:$F$10004,0)-1)</f>
        <v>1300</v>
      </c>
      <c r="AV1424" s="83">
        <f t="shared" ca="1" si="478"/>
        <v>-144</v>
      </c>
      <c r="AW1424" s="83">
        <f t="shared" ca="1" si="479"/>
        <v>-140</v>
      </c>
      <c r="AX1424" s="83">
        <f t="shared" ca="1" si="490"/>
        <v>360</v>
      </c>
      <c r="AY1424" s="83">
        <f t="shared" ca="1" si="491"/>
        <v>350</v>
      </c>
      <c r="AZ1424" s="83">
        <f t="shared" ca="1" si="492"/>
        <v>10</v>
      </c>
      <c r="BA1424" s="83">
        <f t="shared" ca="1" si="493"/>
        <v>351.80153458394534</v>
      </c>
      <c r="BB1424" s="83">
        <f t="shared" ca="1" si="494"/>
        <v>358.19846541605466</v>
      </c>
    </row>
    <row r="1425" spans="1:54" x14ac:dyDescent="0.25">
      <c r="A1425" s="58">
        <v>1423</v>
      </c>
      <c r="B1425" s="59">
        <f t="shared" si="483"/>
        <v>23.716666666666665</v>
      </c>
      <c r="C1425" s="58">
        <v>48.6</v>
      </c>
      <c r="D1425" s="58">
        <v>75.8</v>
      </c>
      <c r="F1425" s="117"/>
      <c r="G1425" s="117"/>
      <c r="H1425" s="112">
        <f t="shared" si="484"/>
        <v>0</v>
      </c>
      <c r="I1425" s="121"/>
      <c r="J1425" s="92">
        <f t="shared" si="485"/>
        <v>0</v>
      </c>
      <c r="L1425" s="94">
        <v>1423</v>
      </c>
      <c r="M1425" s="114">
        <f t="shared" ca="1" si="481"/>
        <v>1385.9553886112801</v>
      </c>
      <c r="N1425" s="115">
        <f t="shared" ca="1" si="495"/>
        <v>271.81541845673507</v>
      </c>
      <c r="P1425" s="102"/>
      <c r="Q1425" s="102"/>
      <c r="R1425" s="102"/>
      <c r="S1425" s="102"/>
      <c r="AC1425" s="83">
        <f t="shared" si="476"/>
        <v>0</v>
      </c>
      <c r="AD1425" s="83">
        <f t="shared" si="477"/>
        <v>0</v>
      </c>
      <c r="AF1425" s="83">
        <f t="shared" si="486"/>
        <v>0</v>
      </c>
      <c r="AG1425" s="83">
        <f t="shared" si="487"/>
        <v>0</v>
      </c>
      <c r="AQ1425" s="83">
        <f t="shared" ca="1" si="488"/>
        <v>4</v>
      </c>
      <c r="AR1425" s="83">
        <f t="shared" ca="1" si="489"/>
        <v>-143.4382155444512</v>
      </c>
      <c r="AS1425" s="83">
        <f t="shared" ca="1" si="482"/>
        <v>-140.5617844555488</v>
      </c>
      <c r="AT1425" s="83" cm="1">
        <f t="array" aca="1" ref="AT1425" ca="1">_xlfn.LET(_xlpm.rozsah, $F$3:$F$10001,_xlpm.podminka, (_xlpm.rozsah&gt;M1425)*(ISNUMBER(_xlpm.rozsah)),_xlpm.indexy, IF(_xlpm.podminka, ROW(_xlpm.rozsah)-MIN(ROW(_xlpm.rozsah))+1),_xlpm.prvni, MIN(_xlpm.indexy),_xlpm.finalni, IF(_xlpm.prvni=1, 2, _xlpm.prvni),INDEX(_xlpm.rozsah, _xlpm.finalni))</f>
        <v>1400</v>
      </c>
      <c r="AU1425" s="83" cm="1">
        <f t="array" aca="1" ref="AU1425" ca="1">INDEX($F$3:$F$10001,MATCH(AT1425,$F$3:$F$10004,0)-1)</f>
        <v>1300</v>
      </c>
      <c r="AV1425" s="83">
        <f t="shared" ca="1" si="478"/>
        <v>-144</v>
      </c>
      <c r="AW1425" s="83">
        <f t="shared" ca="1" si="479"/>
        <v>-140</v>
      </c>
      <c r="AX1425" s="83">
        <f t="shared" ca="1" si="490"/>
        <v>360</v>
      </c>
      <c r="AY1425" s="83">
        <f t="shared" ca="1" si="491"/>
        <v>350</v>
      </c>
      <c r="AZ1425" s="83">
        <f t="shared" ca="1" si="492"/>
        <v>10</v>
      </c>
      <c r="BA1425" s="83">
        <f t="shared" ca="1" si="493"/>
        <v>351.40446113887197</v>
      </c>
      <c r="BB1425" s="83">
        <f t="shared" ca="1" si="494"/>
        <v>358.59553886112803</v>
      </c>
    </row>
    <row r="1426" spans="1:54" x14ac:dyDescent="0.25">
      <c r="A1426" s="58">
        <v>1424</v>
      </c>
      <c r="B1426" s="59">
        <f t="shared" si="483"/>
        <v>23.733333333333334</v>
      </c>
      <c r="C1426" s="58">
        <v>48.9</v>
      </c>
      <c r="D1426" s="58">
        <v>76.3</v>
      </c>
      <c r="F1426" s="117"/>
      <c r="G1426" s="117"/>
      <c r="H1426" s="112">
        <f t="shared" si="484"/>
        <v>0</v>
      </c>
      <c r="I1426" s="121"/>
      <c r="J1426" s="92">
        <f t="shared" si="485"/>
        <v>0</v>
      </c>
      <c r="L1426" s="94">
        <v>1424</v>
      </c>
      <c r="M1426" s="114">
        <f t="shared" ca="1" si="481"/>
        <v>1388.3378292817201</v>
      </c>
      <c r="N1426" s="115">
        <f t="shared" ca="1" si="495"/>
        <v>273.79017637419525</v>
      </c>
      <c r="P1426" s="102"/>
      <c r="Q1426" s="102"/>
      <c r="R1426" s="102"/>
      <c r="S1426" s="102"/>
      <c r="AC1426" s="83">
        <f t="shared" si="476"/>
        <v>0</v>
      </c>
      <c r="AD1426" s="83">
        <f t="shared" si="477"/>
        <v>0</v>
      </c>
      <c r="AF1426" s="83">
        <f t="shared" si="486"/>
        <v>0</v>
      </c>
      <c r="AG1426" s="83">
        <f t="shared" si="487"/>
        <v>0</v>
      </c>
      <c r="AQ1426" s="83">
        <f t="shared" ca="1" si="488"/>
        <v>4</v>
      </c>
      <c r="AR1426" s="83">
        <f t="shared" ca="1" si="489"/>
        <v>-143.53351317126879</v>
      </c>
      <c r="AS1426" s="83">
        <f t="shared" ca="1" si="482"/>
        <v>-140.46648682873121</v>
      </c>
      <c r="AT1426" s="83" cm="1">
        <f t="array" aca="1" ref="AT1426" ca="1">_xlfn.LET(_xlpm.rozsah, $F$3:$F$10001,_xlpm.podminka, (_xlpm.rozsah&gt;M1426)*(ISNUMBER(_xlpm.rozsah)),_xlpm.indexy, IF(_xlpm.podminka, ROW(_xlpm.rozsah)-MIN(ROW(_xlpm.rozsah))+1),_xlpm.prvni, MIN(_xlpm.indexy),_xlpm.finalni, IF(_xlpm.prvni=1, 2, _xlpm.prvni),INDEX(_xlpm.rozsah, _xlpm.finalni))</f>
        <v>1400</v>
      </c>
      <c r="AU1426" s="83" cm="1">
        <f t="array" aca="1" ref="AU1426" ca="1">INDEX($F$3:$F$10001,MATCH(AT1426,$F$3:$F$10004,0)-1)</f>
        <v>1300</v>
      </c>
      <c r="AV1426" s="83">
        <f t="shared" ca="1" si="478"/>
        <v>-144</v>
      </c>
      <c r="AW1426" s="83">
        <f t="shared" ca="1" si="479"/>
        <v>-140</v>
      </c>
      <c r="AX1426" s="83">
        <f t="shared" ca="1" si="490"/>
        <v>360</v>
      </c>
      <c r="AY1426" s="83">
        <f t="shared" ca="1" si="491"/>
        <v>350</v>
      </c>
      <c r="AZ1426" s="83">
        <f t="shared" ca="1" si="492"/>
        <v>10</v>
      </c>
      <c r="BA1426" s="83">
        <f t="shared" ca="1" si="493"/>
        <v>351.16621707182799</v>
      </c>
      <c r="BB1426" s="83">
        <f t="shared" ca="1" si="494"/>
        <v>358.83378292817201</v>
      </c>
    </row>
    <row r="1427" spans="1:54" x14ac:dyDescent="0.25">
      <c r="A1427" s="58">
        <v>1425</v>
      </c>
      <c r="B1427" s="59">
        <f t="shared" si="483"/>
        <v>23.75</v>
      </c>
      <c r="C1427" s="58">
        <v>49.9</v>
      </c>
      <c r="D1427" s="58">
        <v>75.5</v>
      </c>
      <c r="F1427" s="117"/>
      <c r="G1427" s="117"/>
      <c r="H1427" s="112">
        <f t="shared" si="484"/>
        <v>0</v>
      </c>
      <c r="I1427" s="121"/>
      <c r="J1427" s="92">
        <f t="shared" si="485"/>
        <v>0</v>
      </c>
      <c r="L1427" s="94">
        <v>1425</v>
      </c>
      <c r="M1427" s="114">
        <f t="shared" ca="1" si="481"/>
        <v>1396.2792981831869</v>
      </c>
      <c r="N1427" s="115">
        <f t="shared" ca="1" si="495"/>
        <v>271.5190870128306</v>
      </c>
      <c r="P1427" s="102"/>
      <c r="Q1427" s="102"/>
      <c r="R1427" s="102"/>
      <c r="S1427" s="102"/>
      <c r="AC1427" s="83">
        <f t="shared" si="476"/>
        <v>0</v>
      </c>
      <c r="AD1427" s="83">
        <f t="shared" si="477"/>
        <v>0</v>
      </c>
      <c r="AF1427" s="83">
        <f t="shared" si="486"/>
        <v>0</v>
      </c>
      <c r="AG1427" s="83">
        <f t="shared" si="487"/>
        <v>0</v>
      </c>
      <c r="AQ1427" s="83">
        <f t="shared" ca="1" si="488"/>
        <v>4</v>
      </c>
      <c r="AR1427" s="83">
        <f t="shared" ca="1" si="489"/>
        <v>-143.85117192732747</v>
      </c>
      <c r="AS1427" s="83">
        <f t="shared" ca="1" si="482"/>
        <v>-140.14882807267253</v>
      </c>
      <c r="AT1427" s="83" cm="1">
        <f t="array" aca="1" ref="AT1427" ca="1">_xlfn.LET(_xlpm.rozsah, $F$3:$F$10001,_xlpm.podminka, (_xlpm.rozsah&gt;M1427)*(ISNUMBER(_xlpm.rozsah)),_xlpm.indexy, IF(_xlpm.podminka, ROW(_xlpm.rozsah)-MIN(ROW(_xlpm.rozsah))+1),_xlpm.prvni, MIN(_xlpm.indexy),_xlpm.finalni, IF(_xlpm.prvni=1, 2, _xlpm.prvni),INDEX(_xlpm.rozsah, _xlpm.finalni))</f>
        <v>1400</v>
      </c>
      <c r="AU1427" s="83" cm="1">
        <f t="array" aca="1" ref="AU1427" ca="1">INDEX($F$3:$F$10001,MATCH(AT1427,$F$3:$F$10004,0)-1)</f>
        <v>1300</v>
      </c>
      <c r="AV1427" s="83">
        <f t="shared" ca="1" si="478"/>
        <v>-144</v>
      </c>
      <c r="AW1427" s="83">
        <f t="shared" ca="1" si="479"/>
        <v>-140</v>
      </c>
      <c r="AX1427" s="83">
        <f t="shared" ca="1" si="490"/>
        <v>360</v>
      </c>
      <c r="AY1427" s="83">
        <f t="shared" ca="1" si="491"/>
        <v>350</v>
      </c>
      <c r="AZ1427" s="83">
        <f t="shared" ca="1" si="492"/>
        <v>10</v>
      </c>
      <c r="BA1427" s="83">
        <f t="shared" ca="1" si="493"/>
        <v>350.37207018168129</v>
      </c>
      <c r="BB1427" s="83">
        <f t="shared" ca="1" si="494"/>
        <v>359.62792981831871</v>
      </c>
    </row>
    <row r="1428" spans="1:54" x14ac:dyDescent="0.25">
      <c r="A1428" s="58">
        <v>1426</v>
      </c>
      <c r="B1428" s="59">
        <f t="shared" si="483"/>
        <v>23.766666666666666</v>
      </c>
      <c r="C1428" s="58">
        <v>50.4</v>
      </c>
      <c r="D1428" s="58">
        <v>75.2</v>
      </c>
      <c r="F1428" s="117"/>
      <c r="G1428" s="117"/>
      <c r="H1428" s="112">
        <f t="shared" si="484"/>
        <v>0</v>
      </c>
      <c r="I1428" s="121"/>
      <c r="J1428" s="92">
        <f t="shared" si="485"/>
        <v>0</v>
      </c>
      <c r="L1428" s="94">
        <v>1426</v>
      </c>
      <c r="M1428" s="114">
        <f t="shared" ca="1" si="481"/>
        <v>1400.2500326339202</v>
      </c>
      <c r="N1428" s="115">
        <f t="shared" ca="1" si="495"/>
        <v>270.72000000000003</v>
      </c>
      <c r="P1428" s="102"/>
      <c r="Q1428" s="102"/>
      <c r="R1428" s="102"/>
      <c r="S1428" s="102"/>
      <c r="AC1428" s="83">
        <f t="shared" si="476"/>
        <v>0</v>
      </c>
      <c r="AD1428" s="83">
        <f t="shared" si="477"/>
        <v>0</v>
      </c>
      <c r="AF1428" s="83">
        <f t="shared" si="486"/>
        <v>0</v>
      </c>
      <c r="AG1428" s="83">
        <f t="shared" si="487"/>
        <v>0</v>
      </c>
      <c r="AQ1428" s="83">
        <f t="shared" ca="1" si="488"/>
        <v>0</v>
      </c>
      <c r="AR1428" s="83">
        <f t="shared" ca="1" si="489"/>
        <v>-144</v>
      </c>
      <c r="AS1428" s="83">
        <f t="shared" ca="1" si="482"/>
        <v>-144</v>
      </c>
      <c r="AT1428" s="83" cm="1">
        <f t="array" aca="1" ref="AT1428" ca="1">_xlfn.LET(_xlpm.rozsah, $F$3:$F$10001,_xlpm.podminka, (_xlpm.rozsah&gt;M1428)*(ISNUMBER(_xlpm.rozsah)),_xlpm.indexy, IF(_xlpm.podminka, ROW(_xlpm.rozsah)-MIN(ROW(_xlpm.rozsah))+1),_xlpm.prvni, MIN(_xlpm.indexy),_xlpm.finalni, IF(_xlpm.prvni=1, 2, _xlpm.prvni),INDEX(_xlpm.rozsah, _xlpm.finalni))</f>
        <v>1500</v>
      </c>
      <c r="AU1428" s="83" cm="1">
        <f t="array" aca="1" ref="AU1428" ca="1">INDEX($F$3:$F$10001,MATCH(AT1428,$F$3:$F$10004,0)-1)</f>
        <v>1400</v>
      </c>
      <c r="AV1428" s="83">
        <f t="shared" ca="1" si="478"/>
        <v>-144</v>
      </c>
      <c r="AW1428" s="83">
        <f t="shared" ca="1" si="479"/>
        <v>-144</v>
      </c>
      <c r="AX1428" s="83">
        <f t="shared" ca="1" si="490"/>
        <v>360</v>
      </c>
      <c r="AY1428" s="83">
        <f t="shared" ca="1" si="491"/>
        <v>360</v>
      </c>
      <c r="AZ1428" s="83">
        <f t="shared" ca="1" si="492"/>
        <v>0</v>
      </c>
      <c r="BA1428" s="83">
        <f t="shared" ca="1" si="493"/>
        <v>360</v>
      </c>
      <c r="BB1428" s="83">
        <f t="shared" ca="1" si="494"/>
        <v>360</v>
      </c>
    </row>
    <row r="1429" spans="1:54" x14ac:dyDescent="0.25">
      <c r="A1429" s="58">
        <v>1427</v>
      </c>
      <c r="B1429" s="59">
        <f t="shared" si="483"/>
        <v>23.783333333333335</v>
      </c>
      <c r="C1429" s="58">
        <v>51.1</v>
      </c>
      <c r="D1429" s="58">
        <v>74.599999999999994</v>
      </c>
      <c r="F1429" s="117"/>
      <c r="G1429" s="117"/>
      <c r="H1429" s="112">
        <f t="shared" si="484"/>
        <v>0</v>
      </c>
      <c r="I1429" s="121"/>
      <c r="J1429" s="92">
        <f t="shared" si="485"/>
        <v>0</v>
      </c>
      <c r="L1429" s="94">
        <v>1427</v>
      </c>
      <c r="M1429" s="114">
        <f t="shared" ca="1" si="481"/>
        <v>1405.8090608649468</v>
      </c>
      <c r="N1429" s="115">
        <f t="shared" ca="1" si="495"/>
        <v>268.56</v>
      </c>
      <c r="P1429" s="102"/>
      <c r="Q1429" s="102"/>
      <c r="R1429" s="102"/>
      <c r="S1429" s="102"/>
      <c r="AC1429" s="83">
        <f t="shared" si="476"/>
        <v>0</v>
      </c>
      <c r="AD1429" s="83">
        <f t="shared" si="477"/>
        <v>0</v>
      </c>
      <c r="AF1429" s="83">
        <f t="shared" si="486"/>
        <v>0</v>
      </c>
      <c r="AG1429" s="83">
        <f t="shared" si="487"/>
        <v>0</v>
      </c>
      <c r="AQ1429" s="83">
        <f t="shared" ca="1" si="488"/>
        <v>0</v>
      </c>
      <c r="AR1429" s="83">
        <f t="shared" ca="1" si="489"/>
        <v>-144</v>
      </c>
      <c r="AS1429" s="83">
        <f t="shared" ca="1" si="482"/>
        <v>-144</v>
      </c>
      <c r="AT1429" s="83" cm="1">
        <f t="array" aca="1" ref="AT1429" ca="1">_xlfn.LET(_xlpm.rozsah, $F$3:$F$10001,_xlpm.podminka, (_xlpm.rozsah&gt;M1429)*(ISNUMBER(_xlpm.rozsah)),_xlpm.indexy, IF(_xlpm.podminka, ROW(_xlpm.rozsah)-MIN(ROW(_xlpm.rozsah))+1),_xlpm.prvni, MIN(_xlpm.indexy),_xlpm.finalni, IF(_xlpm.prvni=1, 2, _xlpm.prvni),INDEX(_xlpm.rozsah, _xlpm.finalni))</f>
        <v>1500</v>
      </c>
      <c r="AU1429" s="83" cm="1">
        <f t="array" aca="1" ref="AU1429" ca="1">INDEX($F$3:$F$10001,MATCH(AT1429,$F$3:$F$10004,0)-1)</f>
        <v>1400</v>
      </c>
      <c r="AV1429" s="83">
        <f t="shared" ca="1" si="478"/>
        <v>-144</v>
      </c>
      <c r="AW1429" s="83">
        <f t="shared" ca="1" si="479"/>
        <v>-144</v>
      </c>
      <c r="AX1429" s="83">
        <f t="shared" ca="1" si="490"/>
        <v>360</v>
      </c>
      <c r="AY1429" s="83">
        <f t="shared" ca="1" si="491"/>
        <v>360</v>
      </c>
      <c r="AZ1429" s="83">
        <f t="shared" ca="1" si="492"/>
        <v>0</v>
      </c>
      <c r="BA1429" s="83">
        <f t="shared" ca="1" si="493"/>
        <v>360</v>
      </c>
      <c r="BB1429" s="83">
        <f t="shared" ca="1" si="494"/>
        <v>360</v>
      </c>
    </row>
    <row r="1430" spans="1:54" x14ac:dyDescent="0.25">
      <c r="A1430" s="58">
        <v>1428</v>
      </c>
      <c r="B1430" s="59">
        <f t="shared" si="483"/>
        <v>23.8</v>
      </c>
      <c r="C1430" s="58">
        <v>51.9</v>
      </c>
      <c r="D1430" s="58">
        <v>75</v>
      </c>
      <c r="F1430" s="117"/>
      <c r="G1430" s="117"/>
      <c r="H1430" s="112">
        <f t="shared" si="484"/>
        <v>0</v>
      </c>
      <c r="I1430" s="121"/>
      <c r="J1430" s="92">
        <f t="shared" si="485"/>
        <v>0</v>
      </c>
      <c r="L1430" s="94">
        <v>1428</v>
      </c>
      <c r="M1430" s="114">
        <f t="shared" ca="1" si="481"/>
        <v>1412.1622359861203</v>
      </c>
      <c r="N1430" s="115">
        <f t="shared" ca="1" si="495"/>
        <v>270</v>
      </c>
      <c r="P1430" s="102"/>
      <c r="Q1430" s="102"/>
      <c r="R1430" s="102"/>
      <c r="S1430" s="102"/>
      <c r="AC1430" s="83">
        <f t="shared" si="476"/>
        <v>0</v>
      </c>
      <c r="AD1430" s="83">
        <f t="shared" si="477"/>
        <v>0</v>
      </c>
      <c r="AF1430" s="83">
        <f t="shared" si="486"/>
        <v>0</v>
      </c>
      <c r="AG1430" s="83">
        <f t="shared" si="487"/>
        <v>0</v>
      </c>
      <c r="AQ1430" s="83">
        <f t="shared" ca="1" si="488"/>
        <v>0</v>
      </c>
      <c r="AR1430" s="83">
        <f t="shared" ca="1" si="489"/>
        <v>-144</v>
      </c>
      <c r="AS1430" s="83">
        <f t="shared" ca="1" si="482"/>
        <v>-144</v>
      </c>
      <c r="AT1430" s="83" cm="1">
        <f t="array" aca="1" ref="AT1430" ca="1">_xlfn.LET(_xlpm.rozsah, $F$3:$F$10001,_xlpm.podminka, (_xlpm.rozsah&gt;M1430)*(ISNUMBER(_xlpm.rozsah)),_xlpm.indexy, IF(_xlpm.podminka, ROW(_xlpm.rozsah)-MIN(ROW(_xlpm.rozsah))+1),_xlpm.prvni, MIN(_xlpm.indexy),_xlpm.finalni, IF(_xlpm.prvni=1, 2, _xlpm.prvni),INDEX(_xlpm.rozsah, _xlpm.finalni))</f>
        <v>1500</v>
      </c>
      <c r="AU1430" s="83" cm="1">
        <f t="array" aca="1" ref="AU1430" ca="1">INDEX($F$3:$F$10001,MATCH(AT1430,$F$3:$F$10004,0)-1)</f>
        <v>1400</v>
      </c>
      <c r="AV1430" s="83">
        <f t="shared" ca="1" si="478"/>
        <v>-144</v>
      </c>
      <c r="AW1430" s="83">
        <f t="shared" ca="1" si="479"/>
        <v>-144</v>
      </c>
      <c r="AX1430" s="83">
        <f t="shared" ca="1" si="490"/>
        <v>360</v>
      </c>
      <c r="AY1430" s="83">
        <f t="shared" ca="1" si="491"/>
        <v>360</v>
      </c>
      <c r="AZ1430" s="83">
        <f t="shared" ca="1" si="492"/>
        <v>0</v>
      </c>
      <c r="BA1430" s="83">
        <f t="shared" ca="1" si="493"/>
        <v>360</v>
      </c>
      <c r="BB1430" s="83">
        <f t="shared" ca="1" si="494"/>
        <v>360</v>
      </c>
    </row>
    <row r="1431" spans="1:54" x14ac:dyDescent="0.25">
      <c r="A1431" s="58">
        <v>1429</v>
      </c>
      <c r="B1431" s="59">
        <f t="shared" si="483"/>
        <v>23.816666666666666</v>
      </c>
      <c r="C1431" s="58">
        <v>52.7</v>
      </c>
      <c r="D1431" s="58">
        <v>37.200000000000003</v>
      </c>
      <c r="F1431" s="117"/>
      <c r="G1431" s="117"/>
      <c r="H1431" s="112">
        <f t="shared" si="484"/>
        <v>0</v>
      </c>
      <c r="I1431" s="121"/>
      <c r="J1431" s="92">
        <f t="shared" si="485"/>
        <v>0</v>
      </c>
      <c r="L1431" s="94">
        <v>1429</v>
      </c>
      <c r="M1431" s="114">
        <f t="shared" ca="1" si="481"/>
        <v>1418.5154111072936</v>
      </c>
      <c r="N1431" s="115">
        <f t="shared" ca="1" si="495"/>
        <v>133.92000000000002</v>
      </c>
      <c r="P1431" s="102"/>
      <c r="Q1431" s="102"/>
      <c r="R1431" s="102"/>
      <c r="S1431" s="102"/>
      <c r="AC1431" s="83">
        <f t="shared" si="476"/>
        <v>0</v>
      </c>
      <c r="AD1431" s="83">
        <f t="shared" si="477"/>
        <v>0</v>
      </c>
      <c r="AF1431" s="83">
        <f t="shared" si="486"/>
        <v>0</v>
      </c>
      <c r="AG1431" s="83">
        <f t="shared" si="487"/>
        <v>0</v>
      </c>
      <c r="AQ1431" s="83">
        <f t="shared" ca="1" si="488"/>
        <v>0</v>
      </c>
      <c r="AR1431" s="83">
        <f t="shared" ca="1" si="489"/>
        <v>-144</v>
      </c>
      <c r="AS1431" s="83">
        <f t="shared" ca="1" si="482"/>
        <v>-144</v>
      </c>
      <c r="AT1431" s="83" cm="1">
        <f t="array" aca="1" ref="AT1431" ca="1">_xlfn.LET(_xlpm.rozsah, $F$3:$F$10001,_xlpm.podminka, (_xlpm.rozsah&gt;M1431)*(ISNUMBER(_xlpm.rozsah)),_xlpm.indexy, IF(_xlpm.podminka, ROW(_xlpm.rozsah)-MIN(ROW(_xlpm.rozsah))+1),_xlpm.prvni, MIN(_xlpm.indexy),_xlpm.finalni, IF(_xlpm.prvni=1, 2, _xlpm.prvni),INDEX(_xlpm.rozsah, _xlpm.finalni))</f>
        <v>1500</v>
      </c>
      <c r="AU1431" s="83" cm="1">
        <f t="array" aca="1" ref="AU1431" ca="1">INDEX($F$3:$F$10001,MATCH(AT1431,$F$3:$F$10004,0)-1)</f>
        <v>1400</v>
      </c>
      <c r="AV1431" s="83">
        <f t="shared" ca="1" si="478"/>
        <v>-144</v>
      </c>
      <c r="AW1431" s="83">
        <f t="shared" ca="1" si="479"/>
        <v>-144</v>
      </c>
      <c r="AX1431" s="83">
        <f t="shared" ca="1" si="490"/>
        <v>360</v>
      </c>
      <c r="AY1431" s="83">
        <f t="shared" ca="1" si="491"/>
        <v>360</v>
      </c>
      <c r="AZ1431" s="83">
        <f t="shared" ca="1" si="492"/>
        <v>0</v>
      </c>
      <c r="BA1431" s="83">
        <f t="shared" ca="1" si="493"/>
        <v>360</v>
      </c>
      <c r="BB1431" s="83">
        <f t="shared" ca="1" si="494"/>
        <v>360</v>
      </c>
    </row>
    <row r="1432" spans="1:54" x14ac:dyDescent="0.25">
      <c r="A1432" s="58">
        <v>1430</v>
      </c>
      <c r="B1432" s="59">
        <f t="shared" si="483"/>
        <v>23.833333333333332</v>
      </c>
      <c r="C1432" s="58">
        <v>41.6</v>
      </c>
      <c r="D1432" s="58">
        <v>0</v>
      </c>
      <c r="F1432" s="117"/>
      <c r="G1432" s="117"/>
      <c r="H1432" s="112">
        <f t="shared" si="484"/>
        <v>0</v>
      </c>
      <c r="I1432" s="121"/>
      <c r="J1432" s="92">
        <f t="shared" si="485"/>
        <v>0</v>
      </c>
      <c r="L1432" s="94">
        <v>1430</v>
      </c>
      <c r="M1432" s="114">
        <f t="shared" ca="1" si="481"/>
        <v>1330.3651063010136</v>
      </c>
      <c r="N1432" s="115">
        <f t="shared" ca="1" si="495"/>
        <v>0</v>
      </c>
      <c r="P1432" s="102"/>
      <c r="Q1432" s="102"/>
      <c r="R1432" s="102"/>
      <c r="S1432" s="102"/>
      <c r="AC1432" s="83">
        <f t="shared" si="476"/>
        <v>0</v>
      </c>
      <c r="AD1432" s="83">
        <f t="shared" si="477"/>
        <v>0</v>
      </c>
      <c r="AF1432" s="83">
        <f t="shared" si="486"/>
        <v>0</v>
      </c>
      <c r="AG1432" s="83">
        <f t="shared" si="487"/>
        <v>0</v>
      </c>
      <c r="AQ1432" s="83">
        <f t="shared" ca="1" si="488"/>
        <v>4</v>
      </c>
      <c r="AR1432" s="83">
        <f t="shared" ca="1" si="489"/>
        <v>-141.21460425204054</v>
      </c>
      <c r="AS1432" s="83">
        <f t="shared" ca="1" si="482"/>
        <v>-142.78539574795946</v>
      </c>
      <c r="AT1432" s="83" cm="1">
        <f t="array" aca="1" ref="AT1432" ca="1">_xlfn.LET(_xlpm.rozsah, $F$3:$F$10001,_xlpm.podminka, (_xlpm.rozsah&gt;M1432)*(ISNUMBER(_xlpm.rozsah)),_xlpm.indexy, IF(_xlpm.podminka, ROW(_xlpm.rozsah)-MIN(ROW(_xlpm.rozsah))+1),_xlpm.prvni, MIN(_xlpm.indexy),_xlpm.finalni, IF(_xlpm.prvni=1, 2, _xlpm.prvni),INDEX(_xlpm.rozsah, _xlpm.finalni))</f>
        <v>1400</v>
      </c>
      <c r="AU1432" s="83" cm="1">
        <f t="array" aca="1" ref="AU1432" ca="1">INDEX($F$3:$F$10001,MATCH(AT1432,$F$3:$F$10004,0)-1)</f>
        <v>1300</v>
      </c>
      <c r="AV1432" s="83">
        <f t="shared" ca="1" si="478"/>
        <v>-144</v>
      </c>
      <c r="AW1432" s="83">
        <f t="shared" ca="1" si="479"/>
        <v>-140</v>
      </c>
      <c r="AX1432" s="83">
        <f t="shared" ca="1" si="490"/>
        <v>360</v>
      </c>
      <c r="AY1432" s="83">
        <f t="shared" ca="1" si="491"/>
        <v>350</v>
      </c>
      <c r="AZ1432" s="83">
        <f t="shared" ca="1" si="492"/>
        <v>10</v>
      </c>
      <c r="BA1432" s="83">
        <f t="shared" ca="1" si="493"/>
        <v>356.96348936989864</v>
      </c>
      <c r="BB1432" s="83">
        <f t="shared" ca="1" si="494"/>
        <v>353.03651063010136</v>
      </c>
    </row>
    <row r="1433" spans="1:54" x14ac:dyDescent="0.25">
      <c r="A1433" s="58">
        <v>1431</v>
      </c>
      <c r="B1433" s="59">
        <f t="shared" si="483"/>
        <v>23.85</v>
      </c>
      <c r="C1433" s="58">
        <v>30.4</v>
      </c>
      <c r="D1433" s="58">
        <v>36.6</v>
      </c>
      <c r="F1433" s="117"/>
      <c r="G1433" s="117"/>
      <c r="H1433" s="112">
        <f t="shared" si="484"/>
        <v>0</v>
      </c>
      <c r="I1433" s="121"/>
      <c r="J1433" s="92">
        <f t="shared" si="485"/>
        <v>0</v>
      </c>
      <c r="L1433" s="94">
        <v>1431</v>
      </c>
      <c r="M1433" s="114">
        <f t="shared" ca="1" si="481"/>
        <v>1241.4206546045868</v>
      </c>
      <c r="N1433" s="115">
        <f t="shared" ca="1" si="495"/>
        <v>121.66798787558362</v>
      </c>
      <c r="P1433" s="102"/>
      <c r="Q1433" s="102"/>
      <c r="R1433" s="102"/>
      <c r="S1433" s="102"/>
      <c r="AC1433" s="83">
        <f t="shared" ref="AC1433:AC1496" si="496">AG1433</f>
        <v>0</v>
      </c>
      <c r="AD1433" s="83">
        <f t="shared" si="477"/>
        <v>0</v>
      </c>
      <c r="AF1433" s="83">
        <f t="shared" si="486"/>
        <v>0</v>
      </c>
      <c r="AG1433" s="83">
        <f t="shared" si="487"/>
        <v>0</v>
      </c>
      <c r="AQ1433" s="83">
        <f t="shared" ca="1" si="488"/>
        <v>12</v>
      </c>
      <c r="AR1433" s="83">
        <f t="shared" ca="1" si="489"/>
        <v>-132.97047855255042</v>
      </c>
      <c r="AS1433" s="83">
        <f t="shared" ca="1" si="482"/>
        <v>-135.02952144744958</v>
      </c>
      <c r="AT1433" s="83" cm="1">
        <f t="array" aca="1" ref="AT1433" ca="1">_xlfn.LET(_xlpm.rozsah, $F$3:$F$10001,_xlpm.podminka, (_xlpm.rozsah&gt;M1433)*(ISNUMBER(_xlpm.rozsah)),_xlpm.indexy, IF(_xlpm.podminka, ROW(_xlpm.rozsah)-MIN(ROW(_xlpm.rozsah))+1),_xlpm.prvni, MIN(_xlpm.indexy),_xlpm.finalni, IF(_xlpm.prvni=1, 2, _xlpm.prvni),INDEX(_xlpm.rozsah, _xlpm.finalni))</f>
        <v>1300</v>
      </c>
      <c r="AU1433" s="83" cm="1">
        <f t="array" aca="1" ref="AU1433" ca="1">INDEX($F$3:$F$10001,MATCH(AT1433,$F$3:$F$10004,0)-1)</f>
        <v>1200</v>
      </c>
      <c r="AV1433" s="83">
        <f t="shared" ca="1" si="478"/>
        <v>-140</v>
      </c>
      <c r="AW1433" s="83">
        <f t="shared" ca="1" si="479"/>
        <v>-128</v>
      </c>
      <c r="AX1433" s="83">
        <f t="shared" ca="1" si="490"/>
        <v>350</v>
      </c>
      <c r="AY1433" s="83">
        <f t="shared" ca="1" si="491"/>
        <v>320</v>
      </c>
      <c r="AZ1433" s="83">
        <f t="shared" ca="1" si="492"/>
        <v>30</v>
      </c>
      <c r="BA1433" s="83">
        <f t="shared" ca="1" si="493"/>
        <v>337.57380361862397</v>
      </c>
      <c r="BB1433" s="83">
        <f t="shared" ca="1" si="494"/>
        <v>332.42619638137603</v>
      </c>
    </row>
    <row r="1434" spans="1:54" x14ac:dyDescent="0.25">
      <c r="A1434" s="58">
        <v>1432</v>
      </c>
      <c r="B1434" s="59">
        <f t="shared" si="483"/>
        <v>23.866666666666667</v>
      </c>
      <c r="C1434" s="58">
        <v>30.5</v>
      </c>
      <c r="D1434" s="58">
        <v>73.2</v>
      </c>
      <c r="F1434" s="117"/>
      <c r="G1434" s="117"/>
      <c r="H1434" s="112">
        <f t="shared" si="484"/>
        <v>0</v>
      </c>
      <c r="I1434" s="121"/>
      <c r="J1434" s="92">
        <f t="shared" si="485"/>
        <v>0</v>
      </c>
      <c r="L1434" s="94">
        <v>1432</v>
      </c>
      <c r="M1434" s="114">
        <f t="shared" ca="1" si="481"/>
        <v>1242.2148014947334</v>
      </c>
      <c r="N1434" s="115">
        <f t="shared" ca="1" si="495"/>
        <v>243.51037040824343</v>
      </c>
      <c r="P1434" s="102"/>
      <c r="Q1434" s="102"/>
      <c r="R1434" s="102"/>
      <c r="S1434" s="102"/>
      <c r="AC1434" s="83">
        <f t="shared" si="496"/>
        <v>0</v>
      </c>
      <c r="AD1434" s="83">
        <f t="shared" ref="AD1434:AD1497" si="497">AD1433+AC1434</f>
        <v>0</v>
      </c>
      <c r="AF1434" s="83">
        <f t="shared" si="486"/>
        <v>0</v>
      </c>
      <c r="AG1434" s="83">
        <f t="shared" si="487"/>
        <v>0</v>
      </c>
      <c r="AQ1434" s="83">
        <f t="shared" ca="1" si="488"/>
        <v>12</v>
      </c>
      <c r="AR1434" s="83">
        <f t="shared" ca="1" si="489"/>
        <v>-133.06577617936802</v>
      </c>
      <c r="AS1434" s="83">
        <f t="shared" ca="1" si="482"/>
        <v>-134.93422382063198</v>
      </c>
      <c r="AT1434" s="83" cm="1">
        <f t="array" aca="1" ref="AT1434" ca="1">_xlfn.LET(_xlpm.rozsah, $F$3:$F$10001,_xlpm.podminka, (_xlpm.rozsah&gt;M1434)*(ISNUMBER(_xlpm.rozsah)),_xlpm.indexy, IF(_xlpm.podminka, ROW(_xlpm.rozsah)-MIN(ROW(_xlpm.rozsah))+1),_xlpm.prvni, MIN(_xlpm.indexy),_xlpm.finalni, IF(_xlpm.prvni=1, 2, _xlpm.prvni),INDEX(_xlpm.rozsah, _xlpm.finalni))</f>
        <v>1300</v>
      </c>
      <c r="AU1434" s="83" cm="1">
        <f t="array" aca="1" ref="AU1434" ca="1">INDEX($F$3:$F$10001,MATCH(AT1434,$F$3:$F$10004,0)-1)</f>
        <v>1200</v>
      </c>
      <c r="AV1434" s="83">
        <f t="shared" ca="1" si="478"/>
        <v>-140</v>
      </c>
      <c r="AW1434" s="83">
        <f t="shared" ca="1" si="479"/>
        <v>-128</v>
      </c>
      <c r="AX1434" s="83">
        <f t="shared" ca="1" si="490"/>
        <v>350</v>
      </c>
      <c r="AY1434" s="83">
        <f t="shared" ca="1" si="491"/>
        <v>320</v>
      </c>
      <c r="AZ1434" s="83">
        <f t="shared" ca="1" si="492"/>
        <v>30</v>
      </c>
      <c r="BA1434" s="83">
        <f t="shared" ca="1" si="493"/>
        <v>337.33555955157999</v>
      </c>
      <c r="BB1434" s="83">
        <f t="shared" ca="1" si="494"/>
        <v>332.66444044842001</v>
      </c>
    </row>
    <row r="1435" spans="1:54" x14ac:dyDescent="0.25">
      <c r="A1435" s="58">
        <v>1433</v>
      </c>
      <c r="B1435" s="59">
        <f t="shared" si="483"/>
        <v>23.883333333333333</v>
      </c>
      <c r="C1435" s="58">
        <v>30.3</v>
      </c>
      <c r="D1435" s="58">
        <v>81.599999999999994</v>
      </c>
      <c r="F1435" s="117"/>
      <c r="G1435" s="117"/>
      <c r="H1435" s="112">
        <f t="shared" si="484"/>
        <v>0</v>
      </c>
      <c r="I1435" s="121"/>
      <c r="J1435" s="92">
        <f t="shared" si="485"/>
        <v>0</v>
      </c>
      <c r="L1435" s="94">
        <v>1433</v>
      </c>
      <c r="M1435" s="114">
        <f t="shared" ca="1" si="481"/>
        <v>1240.6265077144401</v>
      </c>
      <c r="N1435" s="115">
        <f t="shared" ca="1" si="495"/>
        <v>271.06536908849495</v>
      </c>
      <c r="P1435" s="102"/>
      <c r="Q1435" s="102"/>
      <c r="R1435" s="102"/>
      <c r="S1435" s="102"/>
      <c r="AC1435" s="83">
        <f t="shared" si="496"/>
        <v>0</v>
      </c>
      <c r="AD1435" s="83">
        <f t="shared" si="497"/>
        <v>0</v>
      </c>
      <c r="AF1435" s="83">
        <f t="shared" si="486"/>
        <v>0</v>
      </c>
      <c r="AG1435" s="83">
        <f t="shared" si="487"/>
        <v>0</v>
      </c>
      <c r="AQ1435" s="83">
        <f t="shared" ca="1" si="488"/>
        <v>12</v>
      </c>
      <c r="AR1435" s="83">
        <f t="shared" ca="1" si="489"/>
        <v>-132.87518092573282</v>
      </c>
      <c r="AS1435" s="83">
        <f t="shared" ca="1" si="482"/>
        <v>-135.12481907426718</v>
      </c>
      <c r="AT1435" s="83" cm="1">
        <f t="array" aca="1" ref="AT1435" ca="1">_xlfn.LET(_xlpm.rozsah, $F$3:$F$10001,_xlpm.podminka, (_xlpm.rozsah&gt;M1435)*(ISNUMBER(_xlpm.rozsah)),_xlpm.indexy, IF(_xlpm.podminka, ROW(_xlpm.rozsah)-MIN(ROW(_xlpm.rozsah))+1),_xlpm.prvni, MIN(_xlpm.indexy),_xlpm.finalni, IF(_xlpm.prvni=1, 2, _xlpm.prvni),INDEX(_xlpm.rozsah, _xlpm.finalni))</f>
        <v>1300</v>
      </c>
      <c r="AU1435" s="83" cm="1">
        <f t="array" aca="1" ref="AU1435" ca="1">INDEX($F$3:$F$10001,MATCH(AT1435,$F$3:$F$10004,0)-1)</f>
        <v>1200</v>
      </c>
      <c r="AV1435" s="83">
        <f t="shared" ca="1" si="478"/>
        <v>-140</v>
      </c>
      <c r="AW1435" s="83">
        <f t="shared" ca="1" si="479"/>
        <v>-128</v>
      </c>
      <c r="AX1435" s="83">
        <f t="shared" ca="1" si="490"/>
        <v>350</v>
      </c>
      <c r="AY1435" s="83">
        <f t="shared" ca="1" si="491"/>
        <v>320</v>
      </c>
      <c r="AZ1435" s="83">
        <f t="shared" ca="1" si="492"/>
        <v>30</v>
      </c>
      <c r="BA1435" s="83">
        <f t="shared" ca="1" si="493"/>
        <v>337.81204768566795</v>
      </c>
      <c r="BB1435" s="83">
        <f t="shared" ca="1" si="494"/>
        <v>332.18795231433205</v>
      </c>
    </row>
    <row r="1436" spans="1:54" x14ac:dyDescent="0.25">
      <c r="A1436" s="58">
        <v>1434</v>
      </c>
      <c r="B1436" s="59">
        <f t="shared" si="483"/>
        <v>23.9</v>
      </c>
      <c r="C1436" s="58">
        <v>30.4</v>
      </c>
      <c r="D1436" s="58">
        <v>89.3</v>
      </c>
      <c r="F1436" s="117"/>
      <c r="G1436" s="117"/>
      <c r="H1436" s="112">
        <f t="shared" si="484"/>
        <v>0</v>
      </c>
      <c r="I1436" s="121"/>
      <c r="J1436" s="92">
        <f t="shared" si="485"/>
        <v>0</v>
      </c>
      <c r="L1436" s="94">
        <v>1434</v>
      </c>
      <c r="M1436" s="114">
        <f t="shared" ca="1" si="481"/>
        <v>1241.4206546045868</v>
      </c>
      <c r="N1436" s="115">
        <f t="shared" ca="1" si="495"/>
        <v>296.85659336856878</v>
      </c>
      <c r="P1436" s="102"/>
      <c r="Q1436" s="102"/>
      <c r="R1436" s="102"/>
      <c r="S1436" s="102"/>
      <c r="AC1436" s="83">
        <f t="shared" si="496"/>
        <v>0</v>
      </c>
      <c r="AD1436" s="83">
        <f t="shared" si="497"/>
        <v>0</v>
      </c>
      <c r="AF1436" s="83">
        <f t="shared" si="486"/>
        <v>0</v>
      </c>
      <c r="AG1436" s="83">
        <f t="shared" si="487"/>
        <v>0</v>
      </c>
      <c r="AQ1436" s="83">
        <f t="shared" ca="1" si="488"/>
        <v>12</v>
      </c>
      <c r="AR1436" s="83">
        <f t="shared" ca="1" si="489"/>
        <v>-132.97047855255042</v>
      </c>
      <c r="AS1436" s="83">
        <f t="shared" ca="1" si="482"/>
        <v>-135.02952144744958</v>
      </c>
      <c r="AT1436" s="83" cm="1">
        <f t="array" aca="1" ref="AT1436" ca="1">_xlfn.LET(_xlpm.rozsah, $F$3:$F$10001,_xlpm.podminka, (_xlpm.rozsah&gt;M1436)*(ISNUMBER(_xlpm.rozsah)),_xlpm.indexy, IF(_xlpm.podminka, ROW(_xlpm.rozsah)-MIN(ROW(_xlpm.rozsah))+1),_xlpm.prvni, MIN(_xlpm.indexy),_xlpm.finalni, IF(_xlpm.prvni=1, 2, _xlpm.prvni),INDEX(_xlpm.rozsah, _xlpm.finalni))</f>
        <v>1300</v>
      </c>
      <c r="AU1436" s="83" cm="1">
        <f t="array" aca="1" ref="AU1436" ca="1">INDEX($F$3:$F$10001,MATCH(AT1436,$F$3:$F$10004,0)-1)</f>
        <v>1200</v>
      </c>
      <c r="AV1436" s="83">
        <f t="shared" ca="1" si="478"/>
        <v>-140</v>
      </c>
      <c r="AW1436" s="83">
        <f t="shared" ca="1" si="479"/>
        <v>-128</v>
      </c>
      <c r="AX1436" s="83">
        <f t="shared" ca="1" si="490"/>
        <v>350</v>
      </c>
      <c r="AY1436" s="83">
        <f t="shared" ca="1" si="491"/>
        <v>320</v>
      </c>
      <c r="AZ1436" s="83">
        <f t="shared" ca="1" si="492"/>
        <v>30</v>
      </c>
      <c r="BA1436" s="83">
        <f t="shared" ca="1" si="493"/>
        <v>337.57380361862397</v>
      </c>
      <c r="BB1436" s="83">
        <f t="shared" ca="1" si="494"/>
        <v>332.42619638137603</v>
      </c>
    </row>
    <row r="1437" spans="1:54" x14ac:dyDescent="0.25">
      <c r="A1437" s="58">
        <v>1435</v>
      </c>
      <c r="B1437" s="59">
        <f t="shared" si="483"/>
        <v>23.916666666666668</v>
      </c>
      <c r="C1437" s="58">
        <v>31.5</v>
      </c>
      <c r="D1437" s="58">
        <v>90.4</v>
      </c>
      <c r="F1437" s="117"/>
      <c r="G1437" s="117"/>
      <c r="H1437" s="112">
        <f t="shared" si="484"/>
        <v>0</v>
      </c>
      <c r="I1437" s="121"/>
      <c r="J1437" s="92">
        <f t="shared" si="485"/>
        <v>0</v>
      </c>
      <c r="L1437" s="94">
        <v>1435</v>
      </c>
      <c r="M1437" s="114">
        <f t="shared" ca="1" si="481"/>
        <v>1250.1562703962002</v>
      </c>
      <c r="N1437" s="115">
        <f t="shared" ca="1" si="495"/>
        <v>302.88238053144948</v>
      </c>
      <c r="P1437" s="102"/>
      <c r="Q1437" s="102"/>
      <c r="R1437" s="102"/>
      <c r="S1437" s="102"/>
      <c r="AC1437" s="83">
        <f t="shared" si="496"/>
        <v>0</v>
      </c>
      <c r="AD1437" s="83">
        <f t="shared" si="497"/>
        <v>0</v>
      </c>
      <c r="AF1437" s="83">
        <f t="shared" si="486"/>
        <v>0</v>
      </c>
      <c r="AG1437" s="83">
        <f t="shared" si="487"/>
        <v>0</v>
      </c>
      <c r="AQ1437" s="83">
        <f t="shared" ca="1" si="488"/>
        <v>12</v>
      </c>
      <c r="AR1437" s="83">
        <f t="shared" ca="1" si="489"/>
        <v>-134.01875244754402</v>
      </c>
      <c r="AS1437" s="83">
        <f t="shared" ca="1" si="482"/>
        <v>-133.98124755245598</v>
      </c>
      <c r="AT1437" s="83" cm="1">
        <f t="array" aca="1" ref="AT1437" ca="1">_xlfn.LET(_xlpm.rozsah, $F$3:$F$10001,_xlpm.podminka, (_xlpm.rozsah&gt;M1437)*(ISNUMBER(_xlpm.rozsah)),_xlpm.indexy, IF(_xlpm.podminka, ROW(_xlpm.rozsah)-MIN(ROW(_xlpm.rozsah))+1),_xlpm.prvni, MIN(_xlpm.indexy),_xlpm.finalni, IF(_xlpm.prvni=1, 2, _xlpm.prvni),INDEX(_xlpm.rozsah, _xlpm.finalni))</f>
        <v>1300</v>
      </c>
      <c r="AU1437" s="83" cm="1">
        <f t="array" aca="1" ref="AU1437" ca="1">INDEX($F$3:$F$10001,MATCH(AT1437,$F$3:$F$10004,0)-1)</f>
        <v>1200</v>
      </c>
      <c r="AV1437" s="83">
        <f t="shared" ca="1" si="478"/>
        <v>-140</v>
      </c>
      <c r="AW1437" s="83">
        <f t="shared" ca="1" si="479"/>
        <v>-128</v>
      </c>
      <c r="AX1437" s="83">
        <f t="shared" ca="1" si="490"/>
        <v>350</v>
      </c>
      <c r="AY1437" s="83">
        <f t="shared" ca="1" si="491"/>
        <v>320</v>
      </c>
      <c r="AZ1437" s="83">
        <f t="shared" ca="1" si="492"/>
        <v>30</v>
      </c>
      <c r="BA1437" s="83">
        <f t="shared" ca="1" si="493"/>
        <v>334.95311888113997</v>
      </c>
      <c r="BB1437" s="83">
        <f t="shared" ca="1" si="494"/>
        <v>335.04688111886003</v>
      </c>
    </row>
    <row r="1438" spans="1:54" x14ac:dyDescent="0.25">
      <c r="A1438" s="58">
        <v>1436</v>
      </c>
      <c r="B1438" s="59">
        <f t="shared" si="483"/>
        <v>23.933333333333334</v>
      </c>
      <c r="C1438" s="58">
        <v>32.700000000000003</v>
      </c>
      <c r="D1438" s="58">
        <v>88.5</v>
      </c>
      <c r="F1438" s="117"/>
      <c r="G1438" s="117"/>
      <c r="H1438" s="112">
        <f t="shared" si="484"/>
        <v>0</v>
      </c>
      <c r="I1438" s="121"/>
      <c r="J1438" s="92">
        <f t="shared" si="485"/>
        <v>0</v>
      </c>
      <c r="L1438" s="94">
        <v>1436</v>
      </c>
      <c r="M1438" s="114">
        <f t="shared" ca="1" si="481"/>
        <v>1259.68603307796</v>
      </c>
      <c r="N1438" s="115">
        <f t="shared" ca="1" si="495"/>
        <v>299.04664178219838</v>
      </c>
      <c r="P1438" s="102"/>
      <c r="Q1438" s="102"/>
      <c r="R1438" s="102"/>
      <c r="S1438" s="102"/>
      <c r="AC1438" s="83">
        <f t="shared" si="496"/>
        <v>0</v>
      </c>
      <c r="AD1438" s="83">
        <f t="shared" si="497"/>
        <v>0</v>
      </c>
      <c r="AF1438" s="83">
        <f t="shared" si="486"/>
        <v>0</v>
      </c>
      <c r="AG1438" s="83">
        <f t="shared" si="487"/>
        <v>0</v>
      </c>
      <c r="AQ1438" s="83">
        <f t="shared" ca="1" si="488"/>
        <v>12</v>
      </c>
      <c r="AR1438" s="83">
        <f t="shared" ca="1" si="489"/>
        <v>-135.16232396935521</v>
      </c>
      <c r="AS1438" s="83">
        <f t="shared" ca="1" si="482"/>
        <v>-132.83767603064479</v>
      </c>
      <c r="AT1438" s="83" cm="1">
        <f t="array" aca="1" ref="AT1438" ca="1">_xlfn.LET(_xlpm.rozsah, $F$3:$F$10001,_xlpm.podminka, (_xlpm.rozsah&gt;M1438)*(ISNUMBER(_xlpm.rozsah)),_xlpm.indexy, IF(_xlpm.podminka, ROW(_xlpm.rozsah)-MIN(ROW(_xlpm.rozsah))+1),_xlpm.prvni, MIN(_xlpm.indexy),_xlpm.finalni, IF(_xlpm.prvni=1, 2, _xlpm.prvni),INDEX(_xlpm.rozsah, _xlpm.finalni))</f>
        <v>1300</v>
      </c>
      <c r="AU1438" s="83" cm="1">
        <f t="array" aca="1" ref="AU1438" ca="1">INDEX($F$3:$F$10001,MATCH(AT1438,$F$3:$F$10004,0)-1)</f>
        <v>1200</v>
      </c>
      <c r="AV1438" s="83">
        <f t="shared" ref="AV1438:AV1501" ca="1" si="498">INDEX($J$2:$J$10001,MATCH(AT1438,$F$2:$F$10001,0))</f>
        <v>-140</v>
      </c>
      <c r="AW1438" s="83">
        <f t="shared" ref="AW1438:AW1501" ca="1" si="499">INDEX($J$2:$J$10001,MATCH(AU1438,$F$2:$F$10001,0))</f>
        <v>-128</v>
      </c>
      <c r="AX1438" s="83">
        <f t="shared" ca="1" si="490"/>
        <v>350</v>
      </c>
      <c r="AY1438" s="83">
        <f t="shared" ca="1" si="491"/>
        <v>320</v>
      </c>
      <c r="AZ1438" s="83">
        <f t="shared" ca="1" si="492"/>
        <v>30</v>
      </c>
      <c r="BA1438" s="83">
        <f t="shared" ca="1" si="493"/>
        <v>332.09419007661199</v>
      </c>
      <c r="BB1438" s="83">
        <f t="shared" ca="1" si="494"/>
        <v>337.90580992338801</v>
      </c>
    </row>
    <row r="1439" spans="1:54" x14ac:dyDescent="0.25">
      <c r="A1439" s="58">
        <v>1437</v>
      </c>
      <c r="B1439" s="59">
        <f t="shared" si="483"/>
        <v>23.95</v>
      </c>
      <c r="C1439" s="58">
        <v>33.700000000000003</v>
      </c>
      <c r="D1439" s="58">
        <v>97.2</v>
      </c>
      <c r="F1439" s="117"/>
      <c r="G1439" s="117"/>
      <c r="H1439" s="112">
        <f t="shared" si="484"/>
        <v>0</v>
      </c>
      <c r="I1439" s="121"/>
      <c r="J1439" s="92">
        <f t="shared" si="485"/>
        <v>0</v>
      </c>
      <c r="L1439" s="94">
        <v>1437</v>
      </c>
      <c r="M1439" s="114">
        <f t="shared" ca="1" si="481"/>
        <v>1267.6275019794268</v>
      </c>
      <c r="N1439" s="115">
        <f t="shared" ca="1" si="495"/>
        <v>330.76017957720086</v>
      </c>
      <c r="P1439" s="102"/>
      <c r="Q1439" s="102"/>
      <c r="R1439" s="102"/>
      <c r="S1439" s="102"/>
      <c r="AC1439" s="83">
        <f t="shared" si="496"/>
        <v>0</v>
      </c>
      <c r="AD1439" s="83">
        <f t="shared" si="497"/>
        <v>0</v>
      </c>
      <c r="AF1439" s="83">
        <f t="shared" si="486"/>
        <v>0</v>
      </c>
      <c r="AG1439" s="83">
        <f t="shared" si="487"/>
        <v>0</v>
      </c>
      <c r="AQ1439" s="83">
        <f t="shared" ca="1" si="488"/>
        <v>12</v>
      </c>
      <c r="AR1439" s="83">
        <f t="shared" ca="1" si="489"/>
        <v>-136.11530023753122</v>
      </c>
      <c r="AS1439" s="83">
        <f t="shared" ca="1" si="482"/>
        <v>-131.88469976246878</v>
      </c>
      <c r="AT1439" s="83" cm="1">
        <f t="array" aca="1" ref="AT1439" ca="1">_xlfn.LET(_xlpm.rozsah, $F$3:$F$10001,_xlpm.podminka, (_xlpm.rozsah&gt;M1439)*(ISNUMBER(_xlpm.rozsah)),_xlpm.indexy, IF(_xlpm.podminka, ROW(_xlpm.rozsah)-MIN(ROW(_xlpm.rozsah))+1),_xlpm.prvni, MIN(_xlpm.indexy),_xlpm.finalni, IF(_xlpm.prvni=1, 2, _xlpm.prvni),INDEX(_xlpm.rozsah, _xlpm.finalni))</f>
        <v>1300</v>
      </c>
      <c r="AU1439" s="83" cm="1">
        <f t="array" aca="1" ref="AU1439" ca="1">INDEX($F$3:$F$10001,MATCH(AT1439,$F$3:$F$10004,0)-1)</f>
        <v>1200</v>
      </c>
      <c r="AV1439" s="83">
        <f t="shared" ca="1" si="498"/>
        <v>-140</v>
      </c>
      <c r="AW1439" s="83">
        <f t="shared" ca="1" si="499"/>
        <v>-128</v>
      </c>
      <c r="AX1439" s="83">
        <f t="shared" ca="1" si="490"/>
        <v>350</v>
      </c>
      <c r="AY1439" s="83">
        <f t="shared" ca="1" si="491"/>
        <v>320</v>
      </c>
      <c r="AZ1439" s="83">
        <f t="shared" ca="1" si="492"/>
        <v>30</v>
      </c>
      <c r="BA1439" s="83">
        <f t="shared" ca="1" si="493"/>
        <v>329.71174940617198</v>
      </c>
      <c r="BB1439" s="83">
        <f t="shared" ca="1" si="494"/>
        <v>340.28825059382802</v>
      </c>
    </row>
    <row r="1440" spans="1:54" x14ac:dyDescent="0.25">
      <c r="A1440" s="58">
        <v>1438</v>
      </c>
      <c r="B1440" s="59">
        <f t="shared" si="483"/>
        <v>23.966666666666665</v>
      </c>
      <c r="C1440" s="58">
        <v>35.200000000000003</v>
      </c>
      <c r="D1440" s="58">
        <v>99.7</v>
      </c>
      <c r="F1440" s="117"/>
      <c r="G1440" s="117"/>
      <c r="H1440" s="112">
        <f t="shared" si="484"/>
        <v>0</v>
      </c>
      <c r="I1440" s="121"/>
      <c r="J1440" s="92">
        <f t="shared" si="485"/>
        <v>0</v>
      </c>
      <c r="L1440" s="94">
        <v>1438</v>
      </c>
      <c r="M1440" s="114">
        <f t="shared" ca="1" si="481"/>
        <v>1279.5397053316269</v>
      </c>
      <c r="N1440" s="115">
        <f t="shared" ca="1" si="495"/>
        <v>342.8303258646896</v>
      </c>
      <c r="P1440" s="102"/>
      <c r="Q1440" s="102"/>
      <c r="R1440" s="102"/>
      <c r="S1440" s="102"/>
      <c r="AC1440" s="83">
        <f t="shared" si="496"/>
        <v>0</v>
      </c>
      <c r="AD1440" s="83">
        <f t="shared" si="497"/>
        <v>0</v>
      </c>
      <c r="AF1440" s="83">
        <f t="shared" si="486"/>
        <v>0</v>
      </c>
      <c r="AG1440" s="83">
        <f t="shared" si="487"/>
        <v>0</v>
      </c>
      <c r="AQ1440" s="83">
        <f t="shared" ca="1" si="488"/>
        <v>12</v>
      </c>
      <c r="AR1440" s="83">
        <f t="shared" ca="1" si="489"/>
        <v>-137.54476463979523</v>
      </c>
      <c r="AS1440" s="83">
        <f t="shared" ca="1" si="482"/>
        <v>-130.45523536020477</v>
      </c>
      <c r="AT1440" s="83" cm="1">
        <f t="array" aca="1" ref="AT1440" ca="1">_xlfn.LET(_xlpm.rozsah, $F$3:$F$10001,_xlpm.podminka, (_xlpm.rozsah&gt;M1440)*(ISNUMBER(_xlpm.rozsah)),_xlpm.indexy, IF(_xlpm.podminka, ROW(_xlpm.rozsah)-MIN(ROW(_xlpm.rozsah))+1),_xlpm.prvni, MIN(_xlpm.indexy),_xlpm.finalni, IF(_xlpm.prvni=1, 2, _xlpm.prvni),INDEX(_xlpm.rozsah, _xlpm.finalni))</f>
        <v>1300</v>
      </c>
      <c r="AU1440" s="83" cm="1">
        <f t="array" aca="1" ref="AU1440" ca="1">INDEX($F$3:$F$10001,MATCH(AT1440,$F$3:$F$10004,0)-1)</f>
        <v>1200</v>
      </c>
      <c r="AV1440" s="83">
        <f t="shared" ca="1" si="498"/>
        <v>-140</v>
      </c>
      <c r="AW1440" s="83">
        <f t="shared" ca="1" si="499"/>
        <v>-128</v>
      </c>
      <c r="AX1440" s="83">
        <f t="shared" ca="1" si="490"/>
        <v>350</v>
      </c>
      <c r="AY1440" s="83">
        <f t="shared" ca="1" si="491"/>
        <v>320</v>
      </c>
      <c r="AZ1440" s="83">
        <f t="shared" ca="1" si="492"/>
        <v>30</v>
      </c>
      <c r="BA1440" s="83">
        <f t="shared" ca="1" si="493"/>
        <v>326.13808840051195</v>
      </c>
      <c r="BB1440" s="83">
        <f t="shared" ca="1" si="494"/>
        <v>343.86191159948805</v>
      </c>
    </row>
    <row r="1441" spans="1:54" x14ac:dyDescent="0.25">
      <c r="A1441" s="58">
        <v>1439</v>
      </c>
      <c r="B1441" s="59">
        <f t="shared" si="483"/>
        <v>23.983333333333334</v>
      </c>
      <c r="C1441" s="58">
        <v>36.299999999999997</v>
      </c>
      <c r="D1441" s="58">
        <v>98.8</v>
      </c>
      <c r="F1441" s="117"/>
      <c r="G1441" s="117"/>
      <c r="H1441" s="112">
        <f t="shared" si="484"/>
        <v>0</v>
      </c>
      <c r="I1441" s="121"/>
      <c r="J1441" s="92">
        <f t="shared" si="485"/>
        <v>0</v>
      </c>
      <c r="L1441" s="94">
        <v>1439</v>
      </c>
      <c r="M1441" s="114">
        <f t="shared" ca="1" si="481"/>
        <v>1288.27532112324</v>
      </c>
      <c r="N1441" s="115">
        <f t="shared" ca="1" si="495"/>
        <v>342.32480518092831</v>
      </c>
      <c r="P1441" s="102"/>
      <c r="Q1441" s="102"/>
      <c r="R1441" s="102"/>
      <c r="S1441" s="102"/>
      <c r="AC1441" s="83">
        <f t="shared" si="496"/>
        <v>0</v>
      </c>
      <c r="AD1441" s="83">
        <f t="shared" si="497"/>
        <v>0</v>
      </c>
      <c r="AF1441" s="83">
        <f t="shared" si="486"/>
        <v>0</v>
      </c>
      <c r="AG1441" s="83">
        <f t="shared" si="487"/>
        <v>0</v>
      </c>
      <c r="AQ1441" s="83">
        <f t="shared" ca="1" si="488"/>
        <v>12</v>
      </c>
      <c r="AR1441" s="83">
        <f t="shared" ca="1" si="489"/>
        <v>-138.5930385347888</v>
      </c>
      <c r="AS1441" s="83">
        <f t="shared" ca="1" si="482"/>
        <v>-129.4069614652112</v>
      </c>
      <c r="AT1441" s="83" cm="1">
        <f t="array" aca="1" ref="AT1441" ca="1">_xlfn.LET(_xlpm.rozsah, $F$3:$F$10001,_xlpm.podminka, (_xlpm.rozsah&gt;M1441)*(ISNUMBER(_xlpm.rozsah)),_xlpm.indexy, IF(_xlpm.podminka, ROW(_xlpm.rozsah)-MIN(ROW(_xlpm.rozsah))+1),_xlpm.prvni, MIN(_xlpm.indexy),_xlpm.finalni, IF(_xlpm.prvni=1, 2, _xlpm.prvni),INDEX(_xlpm.rozsah, _xlpm.finalni))</f>
        <v>1300</v>
      </c>
      <c r="AU1441" s="83" cm="1">
        <f t="array" aca="1" ref="AU1441" ca="1">INDEX($F$3:$F$10001,MATCH(AT1441,$F$3:$F$10004,0)-1)</f>
        <v>1200</v>
      </c>
      <c r="AV1441" s="83">
        <f t="shared" ca="1" si="498"/>
        <v>-140</v>
      </c>
      <c r="AW1441" s="83">
        <f t="shared" ca="1" si="499"/>
        <v>-128</v>
      </c>
      <c r="AX1441" s="83">
        <f t="shared" ca="1" si="490"/>
        <v>350</v>
      </c>
      <c r="AY1441" s="83">
        <f t="shared" ca="1" si="491"/>
        <v>320</v>
      </c>
      <c r="AZ1441" s="83">
        <f t="shared" ca="1" si="492"/>
        <v>30</v>
      </c>
      <c r="BA1441" s="83">
        <f t="shared" ca="1" si="493"/>
        <v>323.51740366302801</v>
      </c>
      <c r="BB1441" s="83">
        <f t="shared" ca="1" si="494"/>
        <v>346.48259633697199</v>
      </c>
    </row>
    <row r="1442" spans="1:54" x14ac:dyDescent="0.25">
      <c r="A1442" s="58">
        <v>1440</v>
      </c>
      <c r="B1442" s="59">
        <f t="shared" si="483"/>
        <v>24</v>
      </c>
      <c r="C1442" s="58">
        <v>37.700000000000003</v>
      </c>
      <c r="D1442" s="58">
        <v>100</v>
      </c>
      <c r="F1442" s="117"/>
      <c r="G1442" s="117"/>
      <c r="H1442" s="112">
        <f t="shared" si="484"/>
        <v>0</v>
      </c>
      <c r="I1442" s="121"/>
      <c r="J1442" s="92">
        <f t="shared" si="485"/>
        <v>0</v>
      </c>
      <c r="L1442" s="94">
        <v>1440</v>
      </c>
      <c r="M1442" s="114">
        <f t="shared" ca="1" si="481"/>
        <v>1299.3933775852934</v>
      </c>
      <c r="N1442" s="115">
        <f t="shared" ca="1" si="495"/>
        <v>349.81801327558799</v>
      </c>
      <c r="P1442" s="102"/>
      <c r="Q1442" s="102"/>
      <c r="R1442" s="102"/>
      <c r="S1442" s="102"/>
      <c r="AC1442" s="83">
        <f t="shared" si="496"/>
        <v>0</v>
      </c>
      <c r="AD1442" s="83">
        <f t="shared" si="497"/>
        <v>0</v>
      </c>
      <c r="AF1442" s="83">
        <f t="shared" si="486"/>
        <v>0</v>
      </c>
      <c r="AG1442" s="83">
        <f t="shared" si="487"/>
        <v>0</v>
      </c>
      <c r="AQ1442" s="83">
        <f t="shared" ca="1" si="488"/>
        <v>12</v>
      </c>
      <c r="AR1442" s="83">
        <f t="shared" ca="1" si="489"/>
        <v>-139.92720531023519</v>
      </c>
      <c r="AS1442" s="83">
        <f t="shared" ca="1" si="482"/>
        <v>-128.07279468976481</v>
      </c>
      <c r="AT1442" s="83" cm="1">
        <f t="array" aca="1" ref="AT1442" ca="1">_xlfn.LET(_xlpm.rozsah, $F$3:$F$10001,_xlpm.podminka, (_xlpm.rozsah&gt;M1442)*(ISNUMBER(_xlpm.rozsah)),_xlpm.indexy, IF(_xlpm.podminka, ROW(_xlpm.rozsah)-MIN(ROW(_xlpm.rozsah))+1),_xlpm.prvni, MIN(_xlpm.indexy),_xlpm.finalni, IF(_xlpm.prvni=1, 2, _xlpm.prvni),INDEX(_xlpm.rozsah, _xlpm.finalni))</f>
        <v>1300</v>
      </c>
      <c r="AU1442" s="83" cm="1">
        <f t="array" aca="1" ref="AU1442" ca="1">INDEX($F$3:$F$10001,MATCH(AT1442,$F$3:$F$10004,0)-1)</f>
        <v>1200</v>
      </c>
      <c r="AV1442" s="83">
        <f t="shared" ca="1" si="498"/>
        <v>-140</v>
      </c>
      <c r="AW1442" s="83">
        <f t="shared" ca="1" si="499"/>
        <v>-128</v>
      </c>
      <c r="AX1442" s="83">
        <f t="shared" ca="1" si="490"/>
        <v>350</v>
      </c>
      <c r="AY1442" s="83">
        <f t="shared" ca="1" si="491"/>
        <v>320</v>
      </c>
      <c r="AZ1442" s="83">
        <f t="shared" ca="1" si="492"/>
        <v>30</v>
      </c>
      <c r="BA1442" s="83">
        <f t="shared" ca="1" si="493"/>
        <v>320.18198672441201</v>
      </c>
      <c r="BB1442" s="83">
        <f t="shared" ca="1" si="494"/>
        <v>349.81801327558799</v>
      </c>
    </row>
    <row r="1443" spans="1:54" x14ac:dyDescent="0.25">
      <c r="A1443" s="58">
        <v>1441</v>
      </c>
      <c r="B1443" s="59">
        <f t="shared" si="483"/>
        <v>24.016666666666666</v>
      </c>
      <c r="C1443" s="58">
        <v>39.200000000000003</v>
      </c>
      <c r="D1443" s="58">
        <v>100</v>
      </c>
      <c r="F1443" s="117"/>
      <c r="G1443" s="117"/>
      <c r="H1443" s="112">
        <f t="shared" si="484"/>
        <v>0</v>
      </c>
      <c r="I1443" s="121"/>
      <c r="J1443" s="92">
        <f t="shared" si="485"/>
        <v>0</v>
      </c>
      <c r="L1443" s="94">
        <v>1441</v>
      </c>
      <c r="M1443" s="114">
        <f t="shared" ca="1" si="481"/>
        <v>1311.3055809374935</v>
      </c>
      <c r="N1443" s="115">
        <f t="shared" ca="1" si="495"/>
        <v>351.13055809374936</v>
      </c>
      <c r="P1443" s="102"/>
      <c r="Q1443" s="102"/>
      <c r="R1443" s="102"/>
      <c r="S1443" s="102"/>
      <c r="AC1443" s="83">
        <f t="shared" si="496"/>
        <v>0</v>
      </c>
      <c r="AD1443" s="83">
        <f t="shared" si="497"/>
        <v>0</v>
      </c>
      <c r="AF1443" s="83">
        <f t="shared" si="486"/>
        <v>0</v>
      </c>
      <c r="AG1443" s="83">
        <f t="shared" si="487"/>
        <v>0</v>
      </c>
      <c r="AQ1443" s="83">
        <f t="shared" ca="1" si="488"/>
        <v>4</v>
      </c>
      <c r="AR1443" s="83">
        <f t="shared" ca="1" si="489"/>
        <v>-140.45222323749974</v>
      </c>
      <c r="AS1443" s="83">
        <f t="shared" ca="1" si="482"/>
        <v>-143.54777676250026</v>
      </c>
      <c r="AT1443" s="83" cm="1">
        <f t="array" aca="1" ref="AT1443" ca="1">_xlfn.LET(_xlpm.rozsah, $F$3:$F$10001,_xlpm.podminka, (_xlpm.rozsah&gt;M1443)*(ISNUMBER(_xlpm.rozsah)),_xlpm.indexy, IF(_xlpm.podminka, ROW(_xlpm.rozsah)-MIN(ROW(_xlpm.rozsah))+1),_xlpm.prvni, MIN(_xlpm.indexy),_xlpm.finalni, IF(_xlpm.prvni=1, 2, _xlpm.prvni),INDEX(_xlpm.rozsah, _xlpm.finalni))</f>
        <v>1400</v>
      </c>
      <c r="AU1443" s="83" cm="1">
        <f t="array" aca="1" ref="AU1443" ca="1">INDEX($F$3:$F$10001,MATCH(AT1443,$F$3:$F$10004,0)-1)</f>
        <v>1300</v>
      </c>
      <c r="AV1443" s="83">
        <f t="shared" ca="1" si="498"/>
        <v>-144</v>
      </c>
      <c r="AW1443" s="83">
        <f t="shared" ca="1" si="499"/>
        <v>-140</v>
      </c>
      <c r="AX1443" s="83">
        <f t="shared" ca="1" si="490"/>
        <v>360</v>
      </c>
      <c r="AY1443" s="83">
        <f t="shared" ca="1" si="491"/>
        <v>350</v>
      </c>
      <c r="AZ1443" s="83">
        <f t="shared" ca="1" si="492"/>
        <v>10</v>
      </c>
      <c r="BA1443" s="83">
        <f t="shared" ca="1" si="493"/>
        <v>358.86944190625064</v>
      </c>
      <c r="BB1443" s="83">
        <f t="shared" ca="1" si="494"/>
        <v>351.13055809374936</v>
      </c>
    </row>
    <row r="1444" spans="1:54" x14ac:dyDescent="0.25">
      <c r="A1444" s="58">
        <v>1442</v>
      </c>
      <c r="B1444" s="59">
        <f t="shared" si="483"/>
        <v>24.033333333333335</v>
      </c>
      <c r="C1444" s="58">
        <v>40.9</v>
      </c>
      <c r="D1444" s="58">
        <v>100</v>
      </c>
      <c r="F1444" s="117"/>
      <c r="G1444" s="117"/>
      <c r="H1444" s="112">
        <f t="shared" si="484"/>
        <v>0</v>
      </c>
      <c r="I1444" s="121"/>
      <c r="J1444" s="92">
        <f t="shared" si="485"/>
        <v>0</v>
      </c>
      <c r="L1444" s="94">
        <v>1442</v>
      </c>
      <c r="M1444" s="114">
        <f t="shared" ca="1" si="481"/>
        <v>1324.8060780699868</v>
      </c>
      <c r="N1444" s="115">
        <f t="shared" ca="1" si="495"/>
        <v>352.48060780699871</v>
      </c>
      <c r="P1444" s="102"/>
      <c r="Q1444" s="102"/>
      <c r="R1444" s="102"/>
      <c r="S1444" s="102"/>
      <c r="AC1444" s="83">
        <f t="shared" si="496"/>
        <v>0</v>
      </c>
      <c r="AD1444" s="83">
        <f t="shared" si="497"/>
        <v>0</v>
      </c>
      <c r="AF1444" s="83">
        <f t="shared" si="486"/>
        <v>0</v>
      </c>
      <c r="AG1444" s="83">
        <f t="shared" si="487"/>
        <v>0</v>
      </c>
      <c r="AQ1444" s="83">
        <f t="shared" ca="1" si="488"/>
        <v>4</v>
      </c>
      <c r="AR1444" s="83">
        <f t="shared" ca="1" si="489"/>
        <v>-140.99224312279947</v>
      </c>
      <c r="AS1444" s="83">
        <f t="shared" ca="1" si="482"/>
        <v>-143.00775687720053</v>
      </c>
      <c r="AT1444" s="83" cm="1">
        <f t="array" aca="1" ref="AT1444" ca="1">_xlfn.LET(_xlpm.rozsah, $F$3:$F$10001,_xlpm.podminka, (_xlpm.rozsah&gt;M1444)*(ISNUMBER(_xlpm.rozsah)),_xlpm.indexy, IF(_xlpm.podminka, ROW(_xlpm.rozsah)-MIN(ROW(_xlpm.rozsah))+1),_xlpm.prvni, MIN(_xlpm.indexy),_xlpm.finalni, IF(_xlpm.prvni=1, 2, _xlpm.prvni),INDEX(_xlpm.rozsah, _xlpm.finalni))</f>
        <v>1400</v>
      </c>
      <c r="AU1444" s="83" cm="1">
        <f t="array" aca="1" ref="AU1444" ca="1">INDEX($F$3:$F$10001,MATCH(AT1444,$F$3:$F$10004,0)-1)</f>
        <v>1300</v>
      </c>
      <c r="AV1444" s="83">
        <f t="shared" ca="1" si="498"/>
        <v>-144</v>
      </c>
      <c r="AW1444" s="83">
        <f t="shared" ca="1" si="499"/>
        <v>-140</v>
      </c>
      <c r="AX1444" s="83">
        <f t="shared" ca="1" si="490"/>
        <v>360</v>
      </c>
      <c r="AY1444" s="83">
        <f t="shared" ca="1" si="491"/>
        <v>350</v>
      </c>
      <c r="AZ1444" s="83">
        <f t="shared" ca="1" si="492"/>
        <v>10</v>
      </c>
      <c r="BA1444" s="83">
        <f t="shared" ca="1" si="493"/>
        <v>357.51939219300129</v>
      </c>
      <c r="BB1444" s="83">
        <f t="shared" ca="1" si="494"/>
        <v>352.48060780699871</v>
      </c>
    </row>
    <row r="1445" spans="1:54" x14ac:dyDescent="0.25">
      <c r="A1445" s="58">
        <v>1443</v>
      </c>
      <c r="B1445" s="59">
        <f t="shared" si="483"/>
        <v>24.05</v>
      </c>
      <c r="C1445" s="58">
        <v>42.4</v>
      </c>
      <c r="D1445" s="58">
        <v>99.5</v>
      </c>
      <c r="F1445" s="117"/>
      <c r="G1445" s="117"/>
      <c r="H1445" s="112">
        <f t="shared" si="484"/>
        <v>0</v>
      </c>
      <c r="I1445" s="121"/>
      <c r="J1445" s="92">
        <f t="shared" si="485"/>
        <v>0</v>
      </c>
      <c r="L1445" s="94">
        <v>1443</v>
      </c>
      <c r="M1445" s="114">
        <f t="shared" ca="1" si="481"/>
        <v>1336.7182814221869</v>
      </c>
      <c r="N1445" s="115">
        <f t="shared" ca="1" si="495"/>
        <v>351.90346900150763</v>
      </c>
      <c r="P1445" s="102"/>
      <c r="Q1445" s="102"/>
      <c r="R1445" s="102"/>
      <c r="S1445" s="102"/>
      <c r="AC1445" s="83">
        <f t="shared" si="496"/>
        <v>0</v>
      </c>
      <c r="AD1445" s="83">
        <f t="shared" si="497"/>
        <v>0</v>
      </c>
      <c r="AF1445" s="83">
        <f t="shared" si="486"/>
        <v>0</v>
      </c>
      <c r="AG1445" s="83">
        <f t="shared" si="487"/>
        <v>0</v>
      </c>
      <c r="AQ1445" s="83">
        <f t="shared" ca="1" si="488"/>
        <v>4</v>
      </c>
      <c r="AR1445" s="83">
        <f t="shared" ca="1" si="489"/>
        <v>-141.46873125688748</v>
      </c>
      <c r="AS1445" s="83">
        <f t="shared" ca="1" si="482"/>
        <v>-142.53126874311252</v>
      </c>
      <c r="AT1445" s="83" cm="1">
        <f t="array" aca="1" ref="AT1445" ca="1">_xlfn.LET(_xlpm.rozsah, $F$3:$F$10001,_xlpm.podminka, (_xlpm.rozsah&gt;M1445)*(ISNUMBER(_xlpm.rozsah)),_xlpm.indexy, IF(_xlpm.podminka, ROW(_xlpm.rozsah)-MIN(ROW(_xlpm.rozsah))+1),_xlpm.prvni, MIN(_xlpm.indexy),_xlpm.finalni, IF(_xlpm.prvni=1, 2, _xlpm.prvni),INDEX(_xlpm.rozsah, _xlpm.finalni))</f>
        <v>1400</v>
      </c>
      <c r="AU1445" s="83" cm="1">
        <f t="array" aca="1" ref="AU1445" ca="1">INDEX($F$3:$F$10001,MATCH(AT1445,$F$3:$F$10004,0)-1)</f>
        <v>1300</v>
      </c>
      <c r="AV1445" s="83">
        <f t="shared" ca="1" si="498"/>
        <v>-144</v>
      </c>
      <c r="AW1445" s="83">
        <f t="shared" ca="1" si="499"/>
        <v>-140</v>
      </c>
      <c r="AX1445" s="83">
        <f t="shared" ca="1" si="490"/>
        <v>360</v>
      </c>
      <c r="AY1445" s="83">
        <f t="shared" ca="1" si="491"/>
        <v>350</v>
      </c>
      <c r="AZ1445" s="83">
        <f t="shared" ca="1" si="492"/>
        <v>10</v>
      </c>
      <c r="BA1445" s="83">
        <f t="shared" ca="1" si="493"/>
        <v>356.32817185778129</v>
      </c>
      <c r="BB1445" s="83">
        <f t="shared" ca="1" si="494"/>
        <v>353.67182814221871</v>
      </c>
    </row>
    <row r="1446" spans="1:54" x14ac:dyDescent="0.25">
      <c r="A1446" s="58">
        <v>1444</v>
      </c>
      <c r="B1446" s="59">
        <f t="shared" si="483"/>
        <v>24.066666666666666</v>
      </c>
      <c r="C1446" s="58">
        <v>43.8</v>
      </c>
      <c r="D1446" s="58">
        <v>98.7</v>
      </c>
      <c r="F1446" s="117"/>
      <c r="G1446" s="117"/>
      <c r="H1446" s="112">
        <f t="shared" si="484"/>
        <v>0</v>
      </c>
      <c r="I1446" s="121"/>
      <c r="J1446" s="92">
        <f t="shared" si="485"/>
        <v>0</v>
      </c>
      <c r="L1446" s="94">
        <v>1444</v>
      </c>
      <c r="M1446" s="114">
        <f t="shared" ca="1" si="481"/>
        <v>1347.83633788424</v>
      </c>
      <c r="N1446" s="115">
        <f t="shared" ca="1" si="495"/>
        <v>350.1714465491745</v>
      </c>
      <c r="P1446" s="102"/>
      <c r="Q1446" s="102"/>
      <c r="R1446" s="102"/>
      <c r="S1446" s="102"/>
      <c r="AC1446" s="83">
        <f t="shared" si="496"/>
        <v>0</v>
      </c>
      <c r="AD1446" s="83">
        <f t="shared" si="497"/>
        <v>0</v>
      </c>
      <c r="AF1446" s="83">
        <f t="shared" si="486"/>
        <v>0</v>
      </c>
      <c r="AG1446" s="83">
        <f t="shared" si="487"/>
        <v>0</v>
      </c>
      <c r="AQ1446" s="83">
        <f t="shared" ca="1" si="488"/>
        <v>4</v>
      </c>
      <c r="AR1446" s="83">
        <f t="shared" ca="1" si="489"/>
        <v>-141.91345351536961</v>
      </c>
      <c r="AS1446" s="83">
        <f t="shared" ca="1" si="482"/>
        <v>-142.08654648463039</v>
      </c>
      <c r="AT1446" s="83" cm="1">
        <f t="array" aca="1" ref="AT1446" ca="1">_xlfn.LET(_xlpm.rozsah, $F$3:$F$10001,_xlpm.podminka, (_xlpm.rozsah&gt;M1446)*(ISNUMBER(_xlpm.rozsah)),_xlpm.indexy, IF(_xlpm.podminka, ROW(_xlpm.rozsah)-MIN(ROW(_xlpm.rozsah))+1),_xlpm.prvni, MIN(_xlpm.indexy),_xlpm.finalni, IF(_xlpm.prvni=1, 2, _xlpm.prvni),INDEX(_xlpm.rozsah, _xlpm.finalni))</f>
        <v>1400</v>
      </c>
      <c r="AU1446" s="83" cm="1">
        <f t="array" aca="1" ref="AU1446" ca="1">INDEX($F$3:$F$10001,MATCH(AT1446,$F$3:$F$10004,0)-1)</f>
        <v>1300</v>
      </c>
      <c r="AV1446" s="83">
        <f t="shared" ca="1" si="498"/>
        <v>-144</v>
      </c>
      <c r="AW1446" s="83">
        <f t="shared" ca="1" si="499"/>
        <v>-140</v>
      </c>
      <c r="AX1446" s="83">
        <f t="shared" ca="1" si="490"/>
        <v>360</v>
      </c>
      <c r="AY1446" s="83">
        <f t="shared" ca="1" si="491"/>
        <v>350</v>
      </c>
      <c r="AZ1446" s="83">
        <f t="shared" ca="1" si="492"/>
        <v>10</v>
      </c>
      <c r="BA1446" s="83">
        <f t="shared" ca="1" si="493"/>
        <v>355.21636621157597</v>
      </c>
      <c r="BB1446" s="83">
        <f t="shared" ca="1" si="494"/>
        <v>354.78363378842403</v>
      </c>
    </row>
    <row r="1447" spans="1:54" x14ac:dyDescent="0.25">
      <c r="A1447" s="58">
        <v>1445</v>
      </c>
      <c r="B1447" s="59">
        <f t="shared" si="483"/>
        <v>24.083333333333332</v>
      </c>
      <c r="C1447" s="58">
        <v>45.4</v>
      </c>
      <c r="D1447" s="58">
        <v>97.3</v>
      </c>
      <c r="F1447" s="117"/>
      <c r="G1447" s="117"/>
      <c r="H1447" s="112">
        <f t="shared" si="484"/>
        <v>0</v>
      </c>
      <c r="I1447" s="121"/>
      <c r="J1447" s="92">
        <f t="shared" si="485"/>
        <v>0</v>
      </c>
      <c r="L1447" s="94">
        <v>1445</v>
      </c>
      <c r="M1447" s="114">
        <f t="shared" ca="1" si="481"/>
        <v>1360.5426881265867</v>
      </c>
      <c r="N1447" s="115">
        <f t="shared" ca="1" si="495"/>
        <v>346.44080355471687</v>
      </c>
      <c r="P1447" s="102"/>
      <c r="Q1447" s="102"/>
      <c r="R1447" s="102"/>
      <c r="S1447" s="102"/>
      <c r="AC1447" s="83">
        <f t="shared" si="496"/>
        <v>0</v>
      </c>
      <c r="AD1447" s="83">
        <f t="shared" si="497"/>
        <v>0</v>
      </c>
      <c r="AF1447" s="83">
        <f t="shared" si="486"/>
        <v>0</v>
      </c>
      <c r="AG1447" s="83">
        <f t="shared" si="487"/>
        <v>0</v>
      </c>
      <c r="AQ1447" s="83">
        <f t="shared" ca="1" si="488"/>
        <v>4</v>
      </c>
      <c r="AR1447" s="83">
        <f t="shared" ca="1" si="489"/>
        <v>-142.42170752506345</v>
      </c>
      <c r="AS1447" s="83">
        <f t="shared" ca="1" si="482"/>
        <v>-141.57829247493655</v>
      </c>
      <c r="AT1447" s="83" cm="1">
        <f t="array" aca="1" ref="AT1447" ca="1">_xlfn.LET(_xlpm.rozsah, $F$3:$F$10001,_xlpm.podminka, (_xlpm.rozsah&gt;M1447)*(ISNUMBER(_xlpm.rozsah)),_xlpm.indexy, IF(_xlpm.podminka, ROW(_xlpm.rozsah)-MIN(ROW(_xlpm.rozsah))+1),_xlpm.prvni, MIN(_xlpm.indexy),_xlpm.finalni, IF(_xlpm.prvni=1, 2, _xlpm.prvni),INDEX(_xlpm.rozsah, _xlpm.finalni))</f>
        <v>1400</v>
      </c>
      <c r="AU1447" s="83" cm="1">
        <f t="array" aca="1" ref="AU1447" ca="1">INDEX($F$3:$F$10001,MATCH(AT1447,$F$3:$F$10004,0)-1)</f>
        <v>1300</v>
      </c>
      <c r="AV1447" s="83">
        <f t="shared" ca="1" si="498"/>
        <v>-144</v>
      </c>
      <c r="AW1447" s="83">
        <f t="shared" ca="1" si="499"/>
        <v>-140</v>
      </c>
      <c r="AX1447" s="83">
        <f t="shared" ca="1" si="490"/>
        <v>360</v>
      </c>
      <c r="AY1447" s="83">
        <f t="shared" ca="1" si="491"/>
        <v>350</v>
      </c>
      <c r="AZ1447" s="83">
        <f t="shared" ca="1" si="492"/>
        <v>10</v>
      </c>
      <c r="BA1447" s="83">
        <f t="shared" ca="1" si="493"/>
        <v>353.94573118734132</v>
      </c>
      <c r="BB1447" s="83">
        <f t="shared" ca="1" si="494"/>
        <v>356.05426881265868</v>
      </c>
    </row>
    <row r="1448" spans="1:54" x14ac:dyDescent="0.25">
      <c r="A1448" s="58">
        <v>1446</v>
      </c>
      <c r="B1448" s="59">
        <f t="shared" si="483"/>
        <v>24.1</v>
      </c>
      <c r="C1448" s="58">
        <v>47</v>
      </c>
      <c r="D1448" s="58">
        <v>96.6</v>
      </c>
      <c r="F1448" s="117"/>
      <c r="G1448" s="117"/>
      <c r="H1448" s="112">
        <f t="shared" si="484"/>
        <v>0</v>
      </c>
      <c r="I1448" s="121"/>
      <c r="J1448" s="92">
        <f t="shared" si="485"/>
        <v>0</v>
      </c>
      <c r="L1448" s="94">
        <v>1446</v>
      </c>
      <c r="M1448" s="114">
        <f t="shared" ca="1" si="481"/>
        <v>1373.2490383689335</v>
      </c>
      <c r="N1448" s="115">
        <f t="shared" ca="1" si="495"/>
        <v>345.17585710643897</v>
      </c>
      <c r="P1448" s="102"/>
      <c r="Q1448" s="102"/>
      <c r="R1448" s="102"/>
      <c r="S1448" s="102"/>
      <c r="AC1448" s="83">
        <f t="shared" si="496"/>
        <v>0</v>
      </c>
      <c r="AD1448" s="83">
        <f t="shared" si="497"/>
        <v>0</v>
      </c>
      <c r="AF1448" s="83">
        <f t="shared" si="486"/>
        <v>0</v>
      </c>
      <c r="AG1448" s="83">
        <f t="shared" si="487"/>
        <v>0</v>
      </c>
      <c r="AQ1448" s="83">
        <f t="shared" ca="1" si="488"/>
        <v>4</v>
      </c>
      <c r="AR1448" s="83">
        <f t="shared" ca="1" si="489"/>
        <v>-142.92996153475735</v>
      </c>
      <c r="AS1448" s="83">
        <f t="shared" ca="1" si="482"/>
        <v>-141.07003846524265</v>
      </c>
      <c r="AT1448" s="83" cm="1">
        <f t="array" aca="1" ref="AT1448" ca="1">_xlfn.LET(_xlpm.rozsah, $F$3:$F$10001,_xlpm.podminka, (_xlpm.rozsah&gt;M1448)*(ISNUMBER(_xlpm.rozsah)),_xlpm.indexy, IF(_xlpm.podminka, ROW(_xlpm.rozsah)-MIN(ROW(_xlpm.rozsah))+1),_xlpm.prvni, MIN(_xlpm.indexy),_xlpm.finalni, IF(_xlpm.prvni=1, 2, _xlpm.prvni),INDEX(_xlpm.rozsah, _xlpm.finalni))</f>
        <v>1400</v>
      </c>
      <c r="AU1448" s="83" cm="1">
        <f t="array" aca="1" ref="AU1448" ca="1">INDEX($F$3:$F$10001,MATCH(AT1448,$F$3:$F$10004,0)-1)</f>
        <v>1300</v>
      </c>
      <c r="AV1448" s="83">
        <f t="shared" ca="1" si="498"/>
        <v>-144</v>
      </c>
      <c r="AW1448" s="83">
        <f t="shared" ca="1" si="499"/>
        <v>-140</v>
      </c>
      <c r="AX1448" s="83">
        <f t="shared" ca="1" si="490"/>
        <v>360</v>
      </c>
      <c r="AY1448" s="83">
        <f t="shared" ca="1" si="491"/>
        <v>350</v>
      </c>
      <c r="AZ1448" s="83">
        <f t="shared" ca="1" si="492"/>
        <v>10</v>
      </c>
      <c r="BA1448" s="83">
        <f t="shared" ca="1" si="493"/>
        <v>352.67509616310667</v>
      </c>
      <c r="BB1448" s="83">
        <f t="shared" ca="1" si="494"/>
        <v>357.32490383689333</v>
      </c>
    </row>
    <row r="1449" spans="1:54" x14ac:dyDescent="0.25">
      <c r="A1449" s="58">
        <v>1447</v>
      </c>
      <c r="B1449" s="59">
        <f t="shared" si="483"/>
        <v>24.116666666666667</v>
      </c>
      <c r="C1449" s="58">
        <v>47.8</v>
      </c>
      <c r="D1449" s="58">
        <v>96.2</v>
      </c>
      <c r="F1449" s="117"/>
      <c r="G1449" s="117"/>
      <c r="H1449" s="112">
        <f t="shared" si="484"/>
        <v>0</v>
      </c>
      <c r="I1449" s="121"/>
      <c r="J1449" s="92">
        <f t="shared" si="485"/>
        <v>0</v>
      </c>
      <c r="L1449" s="94">
        <v>1447</v>
      </c>
      <c r="M1449" s="114">
        <f t="shared" ca="1" si="481"/>
        <v>1379.6022134901068</v>
      </c>
      <c r="N1449" s="115">
        <f t="shared" ca="1" si="495"/>
        <v>344.35773293774832</v>
      </c>
      <c r="P1449" s="102"/>
      <c r="Q1449" s="102"/>
      <c r="R1449" s="102"/>
      <c r="S1449" s="102"/>
      <c r="AC1449" s="83">
        <f t="shared" si="496"/>
        <v>0</v>
      </c>
      <c r="AD1449" s="83">
        <f t="shared" si="497"/>
        <v>0</v>
      </c>
      <c r="AF1449" s="83">
        <f t="shared" si="486"/>
        <v>0</v>
      </c>
      <c r="AG1449" s="83">
        <f t="shared" si="487"/>
        <v>0</v>
      </c>
      <c r="AQ1449" s="83">
        <f t="shared" ca="1" si="488"/>
        <v>4</v>
      </c>
      <c r="AR1449" s="83">
        <f t="shared" ca="1" si="489"/>
        <v>-143.18408853960426</v>
      </c>
      <c r="AS1449" s="83">
        <f t="shared" ca="1" si="482"/>
        <v>-140.81591146039574</v>
      </c>
      <c r="AT1449" s="83" cm="1">
        <f t="array" aca="1" ref="AT1449" ca="1">_xlfn.LET(_xlpm.rozsah, $F$3:$F$10001,_xlpm.podminka, (_xlpm.rozsah&gt;M1449)*(ISNUMBER(_xlpm.rozsah)),_xlpm.indexy, IF(_xlpm.podminka, ROW(_xlpm.rozsah)-MIN(ROW(_xlpm.rozsah))+1),_xlpm.prvni, MIN(_xlpm.indexy),_xlpm.finalni, IF(_xlpm.prvni=1, 2, _xlpm.prvni),INDEX(_xlpm.rozsah, _xlpm.finalni))</f>
        <v>1400</v>
      </c>
      <c r="AU1449" s="83" cm="1">
        <f t="array" aca="1" ref="AU1449" ca="1">INDEX($F$3:$F$10001,MATCH(AT1449,$F$3:$F$10004,0)-1)</f>
        <v>1300</v>
      </c>
      <c r="AV1449" s="83">
        <f t="shared" ca="1" si="498"/>
        <v>-144</v>
      </c>
      <c r="AW1449" s="83">
        <f t="shared" ca="1" si="499"/>
        <v>-140</v>
      </c>
      <c r="AX1449" s="83">
        <f t="shared" ca="1" si="490"/>
        <v>360</v>
      </c>
      <c r="AY1449" s="83">
        <f t="shared" ca="1" si="491"/>
        <v>350</v>
      </c>
      <c r="AZ1449" s="83">
        <f t="shared" ca="1" si="492"/>
        <v>10</v>
      </c>
      <c r="BA1449" s="83">
        <f t="shared" ca="1" si="493"/>
        <v>352.03977865098932</v>
      </c>
      <c r="BB1449" s="83">
        <f t="shared" ca="1" si="494"/>
        <v>357.96022134901068</v>
      </c>
    </row>
    <row r="1450" spans="1:54" x14ac:dyDescent="0.25">
      <c r="A1450" s="58">
        <v>1448</v>
      </c>
      <c r="B1450" s="59">
        <f t="shared" si="483"/>
        <v>24.133333333333333</v>
      </c>
      <c r="C1450" s="58">
        <v>48.8</v>
      </c>
      <c r="D1450" s="58">
        <v>96.3</v>
      </c>
      <c r="F1450" s="117"/>
      <c r="G1450" s="117"/>
      <c r="H1450" s="112">
        <f t="shared" si="484"/>
        <v>0</v>
      </c>
      <c r="I1450" s="121"/>
      <c r="J1450" s="92">
        <f t="shared" si="485"/>
        <v>0</v>
      </c>
      <c r="L1450" s="94">
        <v>1448</v>
      </c>
      <c r="M1450" s="114">
        <f t="shared" ca="1" si="481"/>
        <v>1387.5436823915734</v>
      </c>
      <c r="N1450" s="115">
        <f t="shared" ca="1" si="495"/>
        <v>345.48045661430848</v>
      </c>
      <c r="P1450" s="102"/>
      <c r="Q1450" s="102"/>
      <c r="R1450" s="102"/>
      <c r="S1450" s="102"/>
      <c r="AC1450" s="83">
        <f t="shared" si="496"/>
        <v>0</v>
      </c>
      <c r="AD1450" s="83">
        <f t="shared" si="497"/>
        <v>0</v>
      </c>
      <c r="AF1450" s="83">
        <f t="shared" si="486"/>
        <v>0</v>
      </c>
      <c r="AG1450" s="83">
        <f t="shared" si="487"/>
        <v>0</v>
      </c>
      <c r="AQ1450" s="83">
        <f t="shared" ca="1" si="488"/>
        <v>4</v>
      </c>
      <c r="AR1450" s="83">
        <f t="shared" ca="1" si="489"/>
        <v>-143.50174729566294</v>
      </c>
      <c r="AS1450" s="83">
        <f t="shared" ca="1" si="482"/>
        <v>-140.49825270433706</v>
      </c>
      <c r="AT1450" s="83" cm="1">
        <f t="array" aca="1" ref="AT1450" ca="1">_xlfn.LET(_xlpm.rozsah, $F$3:$F$10001,_xlpm.podminka, (_xlpm.rozsah&gt;M1450)*(ISNUMBER(_xlpm.rozsah)),_xlpm.indexy, IF(_xlpm.podminka, ROW(_xlpm.rozsah)-MIN(ROW(_xlpm.rozsah))+1),_xlpm.prvni, MIN(_xlpm.indexy),_xlpm.finalni, IF(_xlpm.prvni=1, 2, _xlpm.prvni),INDEX(_xlpm.rozsah, _xlpm.finalni))</f>
        <v>1400</v>
      </c>
      <c r="AU1450" s="83" cm="1">
        <f t="array" aca="1" ref="AU1450" ca="1">INDEX($F$3:$F$10001,MATCH(AT1450,$F$3:$F$10004,0)-1)</f>
        <v>1300</v>
      </c>
      <c r="AV1450" s="83">
        <f t="shared" ca="1" si="498"/>
        <v>-144</v>
      </c>
      <c r="AW1450" s="83">
        <f t="shared" ca="1" si="499"/>
        <v>-140</v>
      </c>
      <c r="AX1450" s="83">
        <f t="shared" ca="1" si="490"/>
        <v>360</v>
      </c>
      <c r="AY1450" s="83">
        <f t="shared" ca="1" si="491"/>
        <v>350</v>
      </c>
      <c r="AZ1450" s="83">
        <f t="shared" ca="1" si="492"/>
        <v>10</v>
      </c>
      <c r="BA1450" s="83">
        <f t="shared" ca="1" si="493"/>
        <v>351.24563176084268</v>
      </c>
      <c r="BB1450" s="83">
        <f t="shared" ca="1" si="494"/>
        <v>358.75436823915732</v>
      </c>
    </row>
    <row r="1451" spans="1:54" x14ac:dyDescent="0.25">
      <c r="A1451" s="58">
        <v>1449</v>
      </c>
      <c r="B1451" s="59">
        <f t="shared" si="483"/>
        <v>24.15</v>
      </c>
      <c r="C1451" s="58">
        <v>50.5</v>
      </c>
      <c r="D1451" s="58">
        <v>95.1</v>
      </c>
      <c r="F1451" s="117"/>
      <c r="G1451" s="117"/>
      <c r="H1451" s="112">
        <f t="shared" si="484"/>
        <v>0</v>
      </c>
      <c r="I1451" s="121"/>
      <c r="J1451" s="92">
        <f t="shared" si="485"/>
        <v>0</v>
      </c>
      <c r="L1451" s="94">
        <v>1449</v>
      </c>
      <c r="M1451" s="114">
        <f t="shared" ca="1" si="481"/>
        <v>1401.0441795240667</v>
      </c>
      <c r="N1451" s="115">
        <f t="shared" ca="1" si="495"/>
        <v>342.35999999999996</v>
      </c>
      <c r="P1451" s="102"/>
      <c r="Q1451" s="102"/>
      <c r="R1451" s="102"/>
      <c r="S1451" s="102"/>
      <c r="AC1451" s="83">
        <f t="shared" si="496"/>
        <v>0</v>
      </c>
      <c r="AD1451" s="83">
        <f t="shared" si="497"/>
        <v>0</v>
      </c>
      <c r="AF1451" s="83">
        <f t="shared" si="486"/>
        <v>0</v>
      </c>
      <c r="AG1451" s="83">
        <f t="shared" si="487"/>
        <v>0</v>
      </c>
      <c r="AQ1451" s="83">
        <f t="shared" ca="1" si="488"/>
        <v>0</v>
      </c>
      <c r="AR1451" s="83">
        <f t="shared" ca="1" si="489"/>
        <v>-144</v>
      </c>
      <c r="AS1451" s="83">
        <f t="shared" ca="1" si="482"/>
        <v>-144</v>
      </c>
      <c r="AT1451" s="83" cm="1">
        <f t="array" aca="1" ref="AT1451" ca="1">_xlfn.LET(_xlpm.rozsah, $F$3:$F$10001,_xlpm.podminka, (_xlpm.rozsah&gt;M1451)*(ISNUMBER(_xlpm.rozsah)),_xlpm.indexy, IF(_xlpm.podminka, ROW(_xlpm.rozsah)-MIN(ROW(_xlpm.rozsah))+1),_xlpm.prvni, MIN(_xlpm.indexy),_xlpm.finalni, IF(_xlpm.prvni=1, 2, _xlpm.prvni),INDEX(_xlpm.rozsah, _xlpm.finalni))</f>
        <v>1500</v>
      </c>
      <c r="AU1451" s="83" cm="1">
        <f t="array" aca="1" ref="AU1451" ca="1">INDEX($F$3:$F$10001,MATCH(AT1451,$F$3:$F$10004,0)-1)</f>
        <v>1400</v>
      </c>
      <c r="AV1451" s="83">
        <f t="shared" ca="1" si="498"/>
        <v>-144</v>
      </c>
      <c r="AW1451" s="83">
        <f t="shared" ca="1" si="499"/>
        <v>-144</v>
      </c>
      <c r="AX1451" s="83">
        <f t="shared" ca="1" si="490"/>
        <v>360</v>
      </c>
      <c r="AY1451" s="83">
        <f t="shared" ca="1" si="491"/>
        <v>360</v>
      </c>
      <c r="AZ1451" s="83">
        <f t="shared" ca="1" si="492"/>
        <v>0</v>
      </c>
      <c r="BA1451" s="83">
        <f t="shared" ca="1" si="493"/>
        <v>360</v>
      </c>
      <c r="BB1451" s="83">
        <f t="shared" ca="1" si="494"/>
        <v>360</v>
      </c>
    </row>
    <row r="1452" spans="1:54" x14ac:dyDescent="0.25">
      <c r="A1452" s="58">
        <v>1450</v>
      </c>
      <c r="B1452" s="59">
        <f t="shared" si="483"/>
        <v>24.166666666666668</v>
      </c>
      <c r="C1452" s="58">
        <v>51</v>
      </c>
      <c r="D1452" s="58">
        <v>95.9</v>
      </c>
      <c r="F1452" s="117"/>
      <c r="G1452" s="117"/>
      <c r="H1452" s="112">
        <f t="shared" si="484"/>
        <v>0</v>
      </c>
      <c r="I1452" s="121"/>
      <c r="J1452" s="92">
        <f t="shared" si="485"/>
        <v>0</v>
      </c>
      <c r="L1452" s="94">
        <v>1450</v>
      </c>
      <c r="M1452" s="114">
        <f t="shared" ca="1" si="481"/>
        <v>1405.0149139748</v>
      </c>
      <c r="N1452" s="115">
        <f t="shared" ca="1" si="495"/>
        <v>345.24</v>
      </c>
      <c r="P1452" s="102"/>
      <c r="Q1452" s="102"/>
      <c r="R1452" s="102"/>
      <c r="S1452" s="102"/>
      <c r="AC1452" s="83">
        <f t="shared" si="496"/>
        <v>0</v>
      </c>
      <c r="AD1452" s="83">
        <f t="shared" si="497"/>
        <v>0</v>
      </c>
      <c r="AF1452" s="83">
        <f t="shared" si="486"/>
        <v>0</v>
      </c>
      <c r="AG1452" s="83">
        <f t="shared" si="487"/>
        <v>0</v>
      </c>
      <c r="AQ1452" s="83">
        <f t="shared" ca="1" si="488"/>
        <v>0</v>
      </c>
      <c r="AR1452" s="83">
        <f t="shared" ca="1" si="489"/>
        <v>-144</v>
      </c>
      <c r="AS1452" s="83">
        <f t="shared" ca="1" si="482"/>
        <v>-144</v>
      </c>
      <c r="AT1452" s="83" cm="1">
        <f t="array" aca="1" ref="AT1452" ca="1">_xlfn.LET(_xlpm.rozsah, $F$3:$F$10001,_xlpm.podminka, (_xlpm.rozsah&gt;M1452)*(ISNUMBER(_xlpm.rozsah)),_xlpm.indexy, IF(_xlpm.podminka, ROW(_xlpm.rozsah)-MIN(ROW(_xlpm.rozsah))+1),_xlpm.prvni, MIN(_xlpm.indexy),_xlpm.finalni, IF(_xlpm.prvni=1, 2, _xlpm.prvni),INDEX(_xlpm.rozsah, _xlpm.finalni))</f>
        <v>1500</v>
      </c>
      <c r="AU1452" s="83" cm="1">
        <f t="array" aca="1" ref="AU1452" ca="1">INDEX($F$3:$F$10001,MATCH(AT1452,$F$3:$F$10004,0)-1)</f>
        <v>1400</v>
      </c>
      <c r="AV1452" s="83">
        <f t="shared" ca="1" si="498"/>
        <v>-144</v>
      </c>
      <c r="AW1452" s="83">
        <f t="shared" ca="1" si="499"/>
        <v>-144</v>
      </c>
      <c r="AX1452" s="83">
        <f t="shared" ca="1" si="490"/>
        <v>360</v>
      </c>
      <c r="AY1452" s="83">
        <f t="shared" ca="1" si="491"/>
        <v>360</v>
      </c>
      <c r="AZ1452" s="83">
        <f t="shared" ca="1" si="492"/>
        <v>0</v>
      </c>
      <c r="BA1452" s="83">
        <f t="shared" ca="1" si="493"/>
        <v>360</v>
      </c>
      <c r="BB1452" s="83">
        <f t="shared" ca="1" si="494"/>
        <v>360</v>
      </c>
    </row>
    <row r="1453" spans="1:54" x14ac:dyDescent="0.25">
      <c r="A1453" s="58">
        <v>1451</v>
      </c>
      <c r="B1453" s="59">
        <f t="shared" si="483"/>
        <v>24.183333333333334</v>
      </c>
      <c r="C1453" s="58">
        <v>52</v>
      </c>
      <c r="D1453" s="58">
        <v>94.3</v>
      </c>
      <c r="F1453" s="117"/>
      <c r="G1453" s="117"/>
      <c r="H1453" s="112">
        <f t="shared" si="484"/>
        <v>0</v>
      </c>
      <c r="I1453" s="121"/>
      <c r="J1453" s="92">
        <f t="shared" si="485"/>
        <v>0</v>
      </c>
      <c r="L1453" s="94">
        <v>1451</v>
      </c>
      <c r="M1453" s="114">
        <f t="shared" ca="1" si="481"/>
        <v>1412.9563828762668</v>
      </c>
      <c r="N1453" s="115">
        <f t="shared" ca="1" si="495"/>
        <v>339.47999999999996</v>
      </c>
      <c r="P1453" s="102"/>
      <c r="Q1453" s="102"/>
      <c r="R1453" s="102"/>
      <c r="S1453" s="102"/>
      <c r="AC1453" s="83">
        <f t="shared" si="496"/>
        <v>0</v>
      </c>
      <c r="AD1453" s="83">
        <f t="shared" si="497"/>
        <v>0</v>
      </c>
      <c r="AF1453" s="83">
        <f t="shared" si="486"/>
        <v>0</v>
      </c>
      <c r="AG1453" s="83">
        <f t="shared" si="487"/>
        <v>0</v>
      </c>
      <c r="AQ1453" s="83">
        <f t="shared" ca="1" si="488"/>
        <v>0</v>
      </c>
      <c r="AR1453" s="83">
        <f t="shared" ca="1" si="489"/>
        <v>-144</v>
      </c>
      <c r="AS1453" s="83">
        <f t="shared" ca="1" si="482"/>
        <v>-144</v>
      </c>
      <c r="AT1453" s="83" cm="1">
        <f t="array" aca="1" ref="AT1453" ca="1">_xlfn.LET(_xlpm.rozsah, $F$3:$F$10001,_xlpm.podminka, (_xlpm.rozsah&gt;M1453)*(ISNUMBER(_xlpm.rozsah)),_xlpm.indexy, IF(_xlpm.podminka, ROW(_xlpm.rozsah)-MIN(ROW(_xlpm.rozsah))+1),_xlpm.prvni, MIN(_xlpm.indexy),_xlpm.finalni, IF(_xlpm.prvni=1, 2, _xlpm.prvni),INDEX(_xlpm.rozsah, _xlpm.finalni))</f>
        <v>1500</v>
      </c>
      <c r="AU1453" s="83" cm="1">
        <f t="array" aca="1" ref="AU1453" ca="1">INDEX($F$3:$F$10001,MATCH(AT1453,$F$3:$F$10004,0)-1)</f>
        <v>1400</v>
      </c>
      <c r="AV1453" s="83">
        <f t="shared" ca="1" si="498"/>
        <v>-144</v>
      </c>
      <c r="AW1453" s="83">
        <f t="shared" ca="1" si="499"/>
        <v>-144</v>
      </c>
      <c r="AX1453" s="83">
        <f t="shared" ca="1" si="490"/>
        <v>360</v>
      </c>
      <c r="AY1453" s="83">
        <f t="shared" ca="1" si="491"/>
        <v>360</v>
      </c>
      <c r="AZ1453" s="83">
        <f t="shared" ca="1" si="492"/>
        <v>0</v>
      </c>
      <c r="BA1453" s="83">
        <f t="shared" ca="1" si="493"/>
        <v>360</v>
      </c>
      <c r="BB1453" s="83">
        <f t="shared" ca="1" si="494"/>
        <v>360</v>
      </c>
    </row>
    <row r="1454" spans="1:54" x14ac:dyDescent="0.25">
      <c r="A1454" s="58">
        <v>1452</v>
      </c>
      <c r="B1454" s="59">
        <f t="shared" si="483"/>
        <v>24.2</v>
      </c>
      <c r="C1454" s="58">
        <v>52.6</v>
      </c>
      <c r="D1454" s="58">
        <v>94.6</v>
      </c>
      <c r="F1454" s="117"/>
      <c r="G1454" s="117"/>
      <c r="H1454" s="112">
        <f t="shared" si="484"/>
        <v>0</v>
      </c>
      <c r="I1454" s="121"/>
      <c r="J1454" s="92">
        <f t="shared" si="485"/>
        <v>0</v>
      </c>
      <c r="L1454" s="94">
        <v>1452</v>
      </c>
      <c r="M1454" s="114">
        <f t="shared" ca="1" si="481"/>
        <v>1417.7212642171469</v>
      </c>
      <c r="N1454" s="115">
        <f t="shared" ca="1" si="495"/>
        <v>340.56</v>
      </c>
      <c r="P1454" s="102"/>
      <c r="Q1454" s="102"/>
      <c r="R1454" s="102"/>
      <c r="S1454" s="102"/>
      <c r="AC1454" s="83">
        <f t="shared" si="496"/>
        <v>0</v>
      </c>
      <c r="AD1454" s="83">
        <f t="shared" si="497"/>
        <v>0</v>
      </c>
      <c r="AF1454" s="83">
        <f t="shared" si="486"/>
        <v>0</v>
      </c>
      <c r="AG1454" s="83">
        <f t="shared" si="487"/>
        <v>0</v>
      </c>
      <c r="AQ1454" s="83">
        <f t="shared" ca="1" si="488"/>
        <v>0</v>
      </c>
      <c r="AR1454" s="83">
        <f t="shared" ca="1" si="489"/>
        <v>-144</v>
      </c>
      <c r="AS1454" s="83">
        <f t="shared" ca="1" si="482"/>
        <v>-144</v>
      </c>
      <c r="AT1454" s="83" cm="1">
        <f t="array" aca="1" ref="AT1454" ca="1">_xlfn.LET(_xlpm.rozsah, $F$3:$F$10001,_xlpm.podminka, (_xlpm.rozsah&gt;M1454)*(ISNUMBER(_xlpm.rozsah)),_xlpm.indexy, IF(_xlpm.podminka, ROW(_xlpm.rozsah)-MIN(ROW(_xlpm.rozsah))+1),_xlpm.prvni, MIN(_xlpm.indexy),_xlpm.finalni, IF(_xlpm.prvni=1, 2, _xlpm.prvni),INDEX(_xlpm.rozsah, _xlpm.finalni))</f>
        <v>1500</v>
      </c>
      <c r="AU1454" s="83" cm="1">
        <f t="array" aca="1" ref="AU1454" ca="1">INDEX($F$3:$F$10001,MATCH(AT1454,$F$3:$F$10004,0)-1)</f>
        <v>1400</v>
      </c>
      <c r="AV1454" s="83">
        <f t="shared" ca="1" si="498"/>
        <v>-144</v>
      </c>
      <c r="AW1454" s="83">
        <f t="shared" ca="1" si="499"/>
        <v>-144</v>
      </c>
      <c r="AX1454" s="83">
        <f t="shared" ca="1" si="490"/>
        <v>360</v>
      </c>
      <c r="AY1454" s="83">
        <f t="shared" ca="1" si="491"/>
        <v>360</v>
      </c>
      <c r="AZ1454" s="83">
        <f t="shared" ca="1" si="492"/>
        <v>0</v>
      </c>
      <c r="BA1454" s="83">
        <f t="shared" ca="1" si="493"/>
        <v>360</v>
      </c>
      <c r="BB1454" s="83">
        <f t="shared" ca="1" si="494"/>
        <v>360</v>
      </c>
    </row>
    <row r="1455" spans="1:54" x14ac:dyDescent="0.25">
      <c r="A1455" s="58">
        <v>1453</v>
      </c>
      <c r="B1455" s="59">
        <f t="shared" si="483"/>
        <v>24.216666666666665</v>
      </c>
      <c r="C1455" s="58">
        <v>53</v>
      </c>
      <c r="D1455" s="58">
        <v>65.5</v>
      </c>
      <c r="F1455" s="117"/>
      <c r="G1455" s="117"/>
      <c r="H1455" s="112">
        <f t="shared" si="484"/>
        <v>0</v>
      </c>
      <c r="I1455" s="121"/>
      <c r="J1455" s="92">
        <f t="shared" si="485"/>
        <v>0</v>
      </c>
      <c r="L1455" s="94">
        <v>1453</v>
      </c>
      <c r="M1455" s="114">
        <f t="shared" ca="1" si="481"/>
        <v>1420.8978517777336</v>
      </c>
      <c r="N1455" s="115">
        <f t="shared" ca="1" si="495"/>
        <v>235.8</v>
      </c>
      <c r="P1455" s="102"/>
      <c r="Q1455" s="102"/>
      <c r="R1455" s="102"/>
      <c r="S1455" s="102"/>
      <c r="AC1455" s="83">
        <f t="shared" si="496"/>
        <v>0</v>
      </c>
      <c r="AD1455" s="83">
        <f t="shared" si="497"/>
        <v>0</v>
      </c>
      <c r="AF1455" s="83">
        <f t="shared" si="486"/>
        <v>0</v>
      </c>
      <c r="AG1455" s="83">
        <f t="shared" si="487"/>
        <v>0</v>
      </c>
      <c r="AQ1455" s="83">
        <f t="shared" ca="1" si="488"/>
        <v>0</v>
      </c>
      <c r="AR1455" s="83">
        <f t="shared" ca="1" si="489"/>
        <v>-144</v>
      </c>
      <c r="AS1455" s="83">
        <f t="shared" ca="1" si="482"/>
        <v>-144</v>
      </c>
      <c r="AT1455" s="83" cm="1">
        <f t="array" aca="1" ref="AT1455" ca="1">_xlfn.LET(_xlpm.rozsah, $F$3:$F$10001,_xlpm.podminka, (_xlpm.rozsah&gt;M1455)*(ISNUMBER(_xlpm.rozsah)),_xlpm.indexy, IF(_xlpm.podminka, ROW(_xlpm.rozsah)-MIN(ROW(_xlpm.rozsah))+1),_xlpm.prvni, MIN(_xlpm.indexy),_xlpm.finalni, IF(_xlpm.prvni=1, 2, _xlpm.prvni),INDEX(_xlpm.rozsah, _xlpm.finalni))</f>
        <v>1500</v>
      </c>
      <c r="AU1455" s="83" cm="1">
        <f t="array" aca="1" ref="AU1455" ca="1">INDEX($F$3:$F$10001,MATCH(AT1455,$F$3:$F$10004,0)-1)</f>
        <v>1400</v>
      </c>
      <c r="AV1455" s="83">
        <f t="shared" ca="1" si="498"/>
        <v>-144</v>
      </c>
      <c r="AW1455" s="83">
        <f t="shared" ca="1" si="499"/>
        <v>-144</v>
      </c>
      <c r="AX1455" s="83">
        <f t="shared" ca="1" si="490"/>
        <v>360</v>
      </c>
      <c r="AY1455" s="83">
        <f t="shared" ca="1" si="491"/>
        <v>360</v>
      </c>
      <c r="AZ1455" s="83">
        <f t="shared" ca="1" si="492"/>
        <v>0</v>
      </c>
      <c r="BA1455" s="83">
        <f t="shared" ca="1" si="493"/>
        <v>360</v>
      </c>
      <c r="BB1455" s="83">
        <f t="shared" ca="1" si="494"/>
        <v>360</v>
      </c>
    </row>
    <row r="1456" spans="1:54" x14ac:dyDescent="0.25">
      <c r="A1456" s="58">
        <v>1454</v>
      </c>
      <c r="B1456" s="59">
        <f t="shared" si="483"/>
        <v>24.233333333333334</v>
      </c>
      <c r="C1456" s="58">
        <v>53.2</v>
      </c>
      <c r="D1456" s="58">
        <v>0</v>
      </c>
      <c r="F1456" s="117"/>
      <c r="G1456" s="117"/>
      <c r="H1456" s="112">
        <f t="shared" si="484"/>
        <v>0</v>
      </c>
      <c r="I1456" s="121"/>
      <c r="J1456" s="92">
        <f t="shared" si="485"/>
        <v>0</v>
      </c>
      <c r="L1456" s="94">
        <v>1454</v>
      </c>
      <c r="M1456" s="114">
        <f t="shared" ca="1" si="481"/>
        <v>1422.4861455580269</v>
      </c>
      <c r="N1456" s="115">
        <f t="shared" ca="1" si="495"/>
        <v>0</v>
      </c>
      <c r="P1456" s="102"/>
      <c r="Q1456" s="102"/>
      <c r="R1456" s="102"/>
      <c r="S1456" s="102"/>
      <c r="AC1456" s="83">
        <f t="shared" si="496"/>
        <v>0</v>
      </c>
      <c r="AD1456" s="83">
        <f t="shared" si="497"/>
        <v>0</v>
      </c>
      <c r="AF1456" s="83">
        <f t="shared" si="486"/>
        <v>0</v>
      </c>
      <c r="AG1456" s="83">
        <f t="shared" si="487"/>
        <v>0</v>
      </c>
      <c r="AQ1456" s="83">
        <f t="shared" ca="1" si="488"/>
        <v>0</v>
      </c>
      <c r="AR1456" s="83">
        <f t="shared" ca="1" si="489"/>
        <v>-144</v>
      </c>
      <c r="AS1456" s="83">
        <f t="shared" ca="1" si="482"/>
        <v>-144</v>
      </c>
      <c r="AT1456" s="83" cm="1">
        <f t="array" aca="1" ref="AT1456" ca="1">_xlfn.LET(_xlpm.rozsah, $F$3:$F$10001,_xlpm.podminka, (_xlpm.rozsah&gt;M1456)*(ISNUMBER(_xlpm.rozsah)),_xlpm.indexy, IF(_xlpm.podminka, ROW(_xlpm.rozsah)-MIN(ROW(_xlpm.rozsah))+1),_xlpm.prvni, MIN(_xlpm.indexy),_xlpm.finalni, IF(_xlpm.prvni=1, 2, _xlpm.prvni),INDEX(_xlpm.rozsah, _xlpm.finalni))</f>
        <v>1500</v>
      </c>
      <c r="AU1456" s="83" cm="1">
        <f t="array" aca="1" ref="AU1456" ca="1">INDEX($F$3:$F$10001,MATCH(AT1456,$F$3:$F$10004,0)-1)</f>
        <v>1400</v>
      </c>
      <c r="AV1456" s="83">
        <f t="shared" ca="1" si="498"/>
        <v>-144</v>
      </c>
      <c r="AW1456" s="83">
        <f t="shared" ca="1" si="499"/>
        <v>-144</v>
      </c>
      <c r="AX1456" s="83">
        <f t="shared" ca="1" si="490"/>
        <v>360</v>
      </c>
      <c r="AY1456" s="83">
        <f t="shared" ca="1" si="491"/>
        <v>360</v>
      </c>
      <c r="AZ1456" s="83">
        <f t="shared" ca="1" si="492"/>
        <v>0</v>
      </c>
      <c r="BA1456" s="83">
        <f t="shared" ca="1" si="493"/>
        <v>360</v>
      </c>
      <c r="BB1456" s="83">
        <f t="shared" ca="1" si="494"/>
        <v>360</v>
      </c>
    </row>
    <row r="1457" spans="1:54" s="81" customFormat="1" x14ac:dyDescent="0.25">
      <c r="A1457" s="79">
        <v>1455</v>
      </c>
      <c r="B1457" s="80">
        <f t="shared" si="483"/>
        <v>24.25</v>
      </c>
      <c r="C1457" s="79">
        <v>53.2</v>
      </c>
      <c r="D1457" s="79" t="s">
        <v>8</v>
      </c>
      <c r="F1457" s="117"/>
      <c r="G1457" s="117"/>
      <c r="H1457" s="112">
        <f t="shared" si="484"/>
        <v>0</v>
      </c>
      <c r="I1457" s="121"/>
      <c r="J1457" s="92">
        <f t="shared" si="485"/>
        <v>0</v>
      </c>
      <c r="K1457" s="83"/>
      <c r="L1457" s="94">
        <v>1455</v>
      </c>
      <c r="M1457" s="114">
        <f t="shared" ca="1" si="481"/>
        <v>1422.4861455580269</v>
      </c>
      <c r="N1457" s="115">
        <f t="shared" ref="N1457:N1468" ca="1" si="500">AS1457</f>
        <v>-144</v>
      </c>
      <c r="O1457" s="83"/>
      <c r="P1457" s="102"/>
      <c r="Q1457" s="102"/>
      <c r="R1457" s="102"/>
      <c r="S1457" s="102"/>
      <c r="T1457" s="83"/>
      <c r="U1457" s="83"/>
      <c r="V1457" s="83"/>
      <c r="W1457" s="83"/>
      <c r="X1457" s="83"/>
      <c r="Y1457" s="83"/>
      <c r="Z1457" s="83"/>
      <c r="AA1457" s="83"/>
      <c r="AB1457" s="83"/>
      <c r="AC1457" s="83">
        <f t="shared" si="496"/>
        <v>0</v>
      </c>
      <c r="AD1457" s="83">
        <f t="shared" si="497"/>
        <v>0</v>
      </c>
      <c r="AE1457" s="83"/>
      <c r="AF1457" s="83">
        <f t="shared" si="486"/>
        <v>0</v>
      </c>
      <c r="AG1457" s="83">
        <f t="shared" si="487"/>
        <v>0</v>
      </c>
      <c r="AH1457" s="83"/>
      <c r="AI1457" s="83"/>
      <c r="AJ1457" s="83"/>
      <c r="AK1457" s="83"/>
      <c r="AL1457" s="83"/>
      <c r="AM1457" s="83"/>
      <c r="AN1457" s="83"/>
      <c r="AO1457" s="83"/>
      <c r="AP1457" s="83"/>
      <c r="AQ1457" s="83">
        <f t="shared" ca="1" si="488"/>
        <v>0</v>
      </c>
      <c r="AR1457" s="83">
        <f t="shared" ca="1" si="489"/>
        <v>-144</v>
      </c>
      <c r="AS1457" s="83">
        <f t="shared" ca="1" si="482"/>
        <v>-144</v>
      </c>
      <c r="AT1457" s="83" cm="1">
        <f t="array" aca="1" ref="AT1457" ca="1">_xlfn.LET(_xlpm.rozsah, $F$3:$F$10001,_xlpm.podminka, (_xlpm.rozsah&gt;M1457)*(ISNUMBER(_xlpm.rozsah)),_xlpm.indexy, IF(_xlpm.podminka, ROW(_xlpm.rozsah)-MIN(ROW(_xlpm.rozsah))+1),_xlpm.prvni, MIN(_xlpm.indexy),_xlpm.finalni, IF(_xlpm.prvni=1, 2, _xlpm.prvni),INDEX(_xlpm.rozsah, _xlpm.finalni))</f>
        <v>1500</v>
      </c>
      <c r="AU1457" s="83" cm="1">
        <f t="array" aca="1" ref="AU1457" ca="1">INDEX($F$3:$F$10001,MATCH(AT1457,$F$3:$F$10004,0)-1)</f>
        <v>1400</v>
      </c>
      <c r="AV1457" s="83">
        <f t="shared" ca="1" si="498"/>
        <v>-144</v>
      </c>
      <c r="AW1457" s="83">
        <f t="shared" ca="1" si="499"/>
        <v>-144</v>
      </c>
      <c r="AX1457" s="83">
        <f t="shared" ca="1" si="490"/>
        <v>360</v>
      </c>
      <c r="AY1457" s="83">
        <f t="shared" ca="1" si="491"/>
        <v>360</v>
      </c>
      <c r="AZ1457" s="83">
        <f t="shared" ca="1" si="492"/>
        <v>0</v>
      </c>
      <c r="BA1457" s="83">
        <f t="shared" ca="1" si="493"/>
        <v>360</v>
      </c>
      <c r="BB1457" s="83">
        <f t="shared" ca="1" si="494"/>
        <v>360</v>
      </c>
    </row>
    <row r="1458" spans="1:54" s="81" customFormat="1" x14ac:dyDescent="0.25">
      <c r="A1458" s="79">
        <v>1456</v>
      </c>
      <c r="B1458" s="80">
        <f t="shared" si="483"/>
        <v>24.266666666666666</v>
      </c>
      <c r="C1458" s="79">
        <v>52.6</v>
      </c>
      <c r="D1458" s="79" t="s">
        <v>8</v>
      </c>
      <c r="F1458" s="117"/>
      <c r="G1458" s="117"/>
      <c r="H1458" s="112">
        <f t="shared" si="484"/>
        <v>0</v>
      </c>
      <c r="I1458" s="121"/>
      <c r="J1458" s="92">
        <f t="shared" si="485"/>
        <v>0</v>
      </c>
      <c r="K1458" s="83"/>
      <c r="L1458" s="94">
        <v>1456</v>
      </c>
      <c r="M1458" s="114">
        <f t="shared" ca="1" si="481"/>
        <v>1417.7212642171469</v>
      </c>
      <c r="N1458" s="115">
        <f t="shared" ca="1" si="500"/>
        <v>-144</v>
      </c>
      <c r="O1458" s="83"/>
      <c r="P1458" s="102"/>
      <c r="Q1458" s="102"/>
      <c r="R1458" s="102"/>
      <c r="S1458" s="102"/>
      <c r="T1458" s="83"/>
      <c r="U1458" s="83"/>
      <c r="V1458" s="83"/>
      <c r="W1458" s="83"/>
      <c r="X1458" s="83"/>
      <c r="Y1458" s="83"/>
      <c r="Z1458" s="83"/>
      <c r="AA1458" s="83"/>
      <c r="AB1458" s="83"/>
      <c r="AC1458" s="83">
        <f t="shared" si="496"/>
        <v>0</v>
      </c>
      <c r="AD1458" s="83">
        <f t="shared" si="497"/>
        <v>0</v>
      </c>
      <c r="AE1458" s="83"/>
      <c r="AF1458" s="83">
        <f t="shared" si="486"/>
        <v>0</v>
      </c>
      <c r="AG1458" s="83">
        <f t="shared" si="487"/>
        <v>0</v>
      </c>
      <c r="AH1458" s="83"/>
      <c r="AI1458" s="83"/>
      <c r="AJ1458" s="83"/>
      <c r="AK1458" s="83"/>
      <c r="AL1458" s="83"/>
      <c r="AM1458" s="83"/>
      <c r="AN1458" s="83"/>
      <c r="AO1458" s="83"/>
      <c r="AP1458" s="83"/>
      <c r="AQ1458" s="83">
        <f t="shared" ca="1" si="488"/>
        <v>0</v>
      </c>
      <c r="AR1458" s="83">
        <f t="shared" ca="1" si="489"/>
        <v>-144</v>
      </c>
      <c r="AS1458" s="83">
        <f t="shared" ca="1" si="482"/>
        <v>-144</v>
      </c>
      <c r="AT1458" s="83" cm="1">
        <f t="array" aca="1" ref="AT1458" ca="1">_xlfn.LET(_xlpm.rozsah, $F$3:$F$10001,_xlpm.podminka, (_xlpm.rozsah&gt;M1458)*(ISNUMBER(_xlpm.rozsah)),_xlpm.indexy, IF(_xlpm.podminka, ROW(_xlpm.rozsah)-MIN(ROW(_xlpm.rozsah))+1),_xlpm.prvni, MIN(_xlpm.indexy),_xlpm.finalni, IF(_xlpm.prvni=1, 2, _xlpm.prvni),INDEX(_xlpm.rozsah, _xlpm.finalni))</f>
        <v>1500</v>
      </c>
      <c r="AU1458" s="83" cm="1">
        <f t="array" aca="1" ref="AU1458" ca="1">INDEX($F$3:$F$10001,MATCH(AT1458,$F$3:$F$10004,0)-1)</f>
        <v>1400</v>
      </c>
      <c r="AV1458" s="83">
        <f t="shared" ca="1" si="498"/>
        <v>-144</v>
      </c>
      <c r="AW1458" s="83">
        <f t="shared" ca="1" si="499"/>
        <v>-144</v>
      </c>
      <c r="AX1458" s="83">
        <f t="shared" ca="1" si="490"/>
        <v>360</v>
      </c>
      <c r="AY1458" s="83">
        <f t="shared" ca="1" si="491"/>
        <v>360</v>
      </c>
      <c r="AZ1458" s="83">
        <f t="shared" ca="1" si="492"/>
        <v>0</v>
      </c>
      <c r="BA1458" s="83">
        <f t="shared" ca="1" si="493"/>
        <v>360</v>
      </c>
      <c r="BB1458" s="83">
        <f t="shared" ca="1" si="494"/>
        <v>360</v>
      </c>
    </row>
    <row r="1459" spans="1:54" s="81" customFormat="1" x14ac:dyDescent="0.25">
      <c r="A1459" s="79">
        <v>1457</v>
      </c>
      <c r="B1459" s="80">
        <f t="shared" si="483"/>
        <v>24.283333333333335</v>
      </c>
      <c r="C1459" s="79">
        <v>52.1</v>
      </c>
      <c r="D1459" s="79" t="s">
        <v>8</v>
      </c>
      <c r="F1459" s="117"/>
      <c r="G1459" s="117"/>
      <c r="H1459" s="112">
        <f t="shared" si="484"/>
        <v>0</v>
      </c>
      <c r="I1459" s="121"/>
      <c r="J1459" s="92">
        <f t="shared" si="485"/>
        <v>0</v>
      </c>
      <c r="K1459" s="83"/>
      <c r="L1459" s="94">
        <v>1457</v>
      </c>
      <c r="M1459" s="114">
        <f t="shared" ca="1" si="481"/>
        <v>1413.7505297664134</v>
      </c>
      <c r="N1459" s="115">
        <f t="shared" ca="1" si="500"/>
        <v>-144</v>
      </c>
      <c r="O1459" s="83"/>
      <c r="P1459" s="102"/>
      <c r="Q1459" s="102"/>
      <c r="R1459" s="102"/>
      <c r="S1459" s="102"/>
      <c r="T1459" s="83"/>
      <c r="U1459" s="83"/>
      <c r="V1459" s="83"/>
      <c r="W1459" s="83"/>
      <c r="X1459" s="83"/>
      <c r="Y1459" s="83"/>
      <c r="Z1459" s="83"/>
      <c r="AA1459" s="83"/>
      <c r="AB1459" s="83"/>
      <c r="AC1459" s="83">
        <f t="shared" si="496"/>
        <v>0</v>
      </c>
      <c r="AD1459" s="83">
        <f t="shared" si="497"/>
        <v>0</v>
      </c>
      <c r="AE1459" s="83"/>
      <c r="AF1459" s="83">
        <f t="shared" si="486"/>
        <v>0</v>
      </c>
      <c r="AG1459" s="83">
        <f t="shared" si="487"/>
        <v>0</v>
      </c>
      <c r="AH1459" s="83"/>
      <c r="AI1459" s="83"/>
      <c r="AJ1459" s="83"/>
      <c r="AK1459" s="83"/>
      <c r="AL1459" s="83"/>
      <c r="AM1459" s="83"/>
      <c r="AN1459" s="83"/>
      <c r="AO1459" s="83"/>
      <c r="AP1459" s="83"/>
      <c r="AQ1459" s="83">
        <f t="shared" ca="1" si="488"/>
        <v>0</v>
      </c>
      <c r="AR1459" s="83">
        <f t="shared" ca="1" si="489"/>
        <v>-144</v>
      </c>
      <c r="AS1459" s="83">
        <f t="shared" ca="1" si="482"/>
        <v>-144</v>
      </c>
      <c r="AT1459" s="83" cm="1">
        <f t="array" aca="1" ref="AT1459" ca="1">_xlfn.LET(_xlpm.rozsah, $F$3:$F$10001,_xlpm.podminka, (_xlpm.rozsah&gt;M1459)*(ISNUMBER(_xlpm.rozsah)),_xlpm.indexy, IF(_xlpm.podminka, ROW(_xlpm.rozsah)-MIN(ROW(_xlpm.rozsah))+1),_xlpm.prvni, MIN(_xlpm.indexy),_xlpm.finalni, IF(_xlpm.prvni=1, 2, _xlpm.prvni),INDEX(_xlpm.rozsah, _xlpm.finalni))</f>
        <v>1500</v>
      </c>
      <c r="AU1459" s="83" cm="1">
        <f t="array" aca="1" ref="AU1459" ca="1">INDEX($F$3:$F$10001,MATCH(AT1459,$F$3:$F$10004,0)-1)</f>
        <v>1400</v>
      </c>
      <c r="AV1459" s="83">
        <f t="shared" ca="1" si="498"/>
        <v>-144</v>
      </c>
      <c r="AW1459" s="83">
        <f t="shared" ca="1" si="499"/>
        <v>-144</v>
      </c>
      <c r="AX1459" s="83">
        <f t="shared" ca="1" si="490"/>
        <v>360</v>
      </c>
      <c r="AY1459" s="83">
        <f t="shared" ca="1" si="491"/>
        <v>360</v>
      </c>
      <c r="AZ1459" s="83">
        <f t="shared" ca="1" si="492"/>
        <v>0</v>
      </c>
      <c r="BA1459" s="83">
        <f t="shared" ca="1" si="493"/>
        <v>360</v>
      </c>
      <c r="BB1459" s="83">
        <f t="shared" ca="1" si="494"/>
        <v>360</v>
      </c>
    </row>
    <row r="1460" spans="1:54" s="81" customFormat="1" x14ac:dyDescent="0.25">
      <c r="A1460" s="79">
        <v>1458</v>
      </c>
      <c r="B1460" s="80">
        <f t="shared" si="483"/>
        <v>24.3</v>
      </c>
      <c r="C1460" s="79">
        <v>51.8</v>
      </c>
      <c r="D1460" s="79" t="s">
        <v>8</v>
      </c>
      <c r="F1460" s="117"/>
      <c r="G1460" s="117"/>
      <c r="H1460" s="112">
        <f t="shared" si="484"/>
        <v>0</v>
      </c>
      <c r="I1460" s="121"/>
      <c r="J1460" s="92">
        <f t="shared" si="485"/>
        <v>0</v>
      </c>
      <c r="K1460" s="83"/>
      <c r="L1460" s="94">
        <v>1458</v>
      </c>
      <c r="M1460" s="114">
        <f t="shared" ca="1" si="481"/>
        <v>1411.3680890959736</v>
      </c>
      <c r="N1460" s="115">
        <f t="shared" ca="1" si="500"/>
        <v>-144</v>
      </c>
      <c r="O1460" s="83"/>
      <c r="P1460" s="102"/>
      <c r="Q1460" s="102"/>
      <c r="R1460" s="102"/>
      <c r="S1460" s="102"/>
      <c r="T1460" s="83"/>
      <c r="U1460" s="83"/>
      <c r="V1460" s="83"/>
      <c r="W1460" s="83"/>
      <c r="X1460" s="83"/>
      <c r="Y1460" s="83"/>
      <c r="Z1460" s="83"/>
      <c r="AA1460" s="83"/>
      <c r="AB1460" s="83"/>
      <c r="AC1460" s="83">
        <f t="shared" si="496"/>
        <v>0</v>
      </c>
      <c r="AD1460" s="83">
        <f t="shared" si="497"/>
        <v>0</v>
      </c>
      <c r="AE1460" s="83"/>
      <c r="AF1460" s="83">
        <f t="shared" si="486"/>
        <v>0</v>
      </c>
      <c r="AG1460" s="83">
        <f t="shared" si="487"/>
        <v>0</v>
      </c>
      <c r="AH1460" s="83"/>
      <c r="AI1460" s="83"/>
      <c r="AJ1460" s="83"/>
      <c r="AK1460" s="83"/>
      <c r="AL1460" s="83"/>
      <c r="AM1460" s="83"/>
      <c r="AN1460" s="83"/>
      <c r="AO1460" s="83"/>
      <c r="AP1460" s="83"/>
      <c r="AQ1460" s="83">
        <f t="shared" ca="1" si="488"/>
        <v>0</v>
      </c>
      <c r="AR1460" s="83">
        <f t="shared" ca="1" si="489"/>
        <v>-144</v>
      </c>
      <c r="AS1460" s="83">
        <f t="shared" ca="1" si="482"/>
        <v>-144</v>
      </c>
      <c r="AT1460" s="83" cm="1">
        <f t="array" aca="1" ref="AT1460" ca="1">_xlfn.LET(_xlpm.rozsah, $F$3:$F$10001,_xlpm.podminka, (_xlpm.rozsah&gt;M1460)*(ISNUMBER(_xlpm.rozsah)),_xlpm.indexy, IF(_xlpm.podminka, ROW(_xlpm.rozsah)-MIN(ROW(_xlpm.rozsah))+1),_xlpm.prvni, MIN(_xlpm.indexy),_xlpm.finalni, IF(_xlpm.prvni=1, 2, _xlpm.prvni),INDEX(_xlpm.rozsah, _xlpm.finalni))</f>
        <v>1500</v>
      </c>
      <c r="AU1460" s="83" cm="1">
        <f t="array" aca="1" ref="AU1460" ca="1">INDEX($F$3:$F$10001,MATCH(AT1460,$F$3:$F$10004,0)-1)</f>
        <v>1400</v>
      </c>
      <c r="AV1460" s="83">
        <f t="shared" ca="1" si="498"/>
        <v>-144</v>
      </c>
      <c r="AW1460" s="83">
        <f t="shared" ca="1" si="499"/>
        <v>-144</v>
      </c>
      <c r="AX1460" s="83">
        <f t="shared" ca="1" si="490"/>
        <v>360</v>
      </c>
      <c r="AY1460" s="83">
        <f t="shared" ca="1" si="491"/>
        <v>360</v>
      </c>
      <c r="AZ1460" s="83">
        <f t="shared" ca="1" si="492"/>
        <v>0</v>
      </c>
      <c r="BA1460" s="83">
        <f t="shared" ca="1" si="493"/>
        <v>360</v>
      </c>
      <c r="BB1460" s="83">
        <f t="shared" ca="1" si="494"/>
        <v>360</v>
      </c>
    </row>
    <row r="1461" spans="1:54" s="81" customFormat="1" x14ac:dyDescent="0.25">
      <c r="A1461" s="79">
        <v>1459</v>
      </c>
      <c r="B1461" s="80">
        <f t="shared" si="483"/>
        <v>24.316666666666666</v>
      </c>
      <c r="C1461" s="79">
        <v>51.3</v>
      </c>
      <c r="D1461" s="79" t="s">
        <v>8</v>
      </c>
      <c r="F1461" s="117"/>
      <c r="G1461" s="117"/>
      <c r="H1461" s="112">
        <f t="shared" si="484"/>
        <v>0</v>
      </c>
      <c r="I1461" s="121"/>
      <c r="J1461" s="92">
        <f t="shared" si="485"/>
        <v>0</v>
      </c>
      <c r="K1461" s="83"/>
      <c r="L1461" s="94">
        <v>1459</v>
      </c>
      <c r="M1461" s="114">
        <f t="shared" ca="1" si="481"/>
        <v>1407.3973546452403</v>
      </c>
      <c r="N1461" s="115">
        <f t="shared" ca="1" si="500"/>
        <v>-144</v>
      </c>
      <c r="O1461" s="83"/>
      <c r="P1461" s="102"/>
      <c r="Q1461" s="102"/>
      <c r="R1461" s="102"/>
      <c r="S1461" s="102"/>
      <c r="T1461" s="83"/>
      <c r="U1461" s="83"/>
      <c r="V1461" s="83"/>
      <c r="W1461" s="83"/>
      <c r="X1461" s="83"/>
      <c r="Y1461" s="83"/>
      <c r="Z1461" s="83"/>
      <c r="AA1461" s="83"/>
      <c r="AB1461" s="83"/>
      <c r="AC1461" s="83">
        <f t="shared" si="496"/>
        <v>0</v>
      </c>
      <c r="AD1461" s="83">
        <f t="shared" si="497"/>
        <v>0</v>
      </c>
      <c r="AE1461" s="83"/>
      <c r="AF1461" s="83">
        <f t="shared" si="486"/>
        <v>0</v>
      </c>
      <c r="AG1461" s="83">
        <f t="shared" si="487"/>
        <v>0</v>
      </c>
      <c r="AH1461" s="83"/>
      <c r="AI1461" s="83"/>
      <c r="AJ1461" s="83"/>
      <c r="AK1461" s="83"/>
      <c r="AL1461" s="83"/>
      <c r="AM1461" s="83"/>
      <c r="AN1461" s="83"/>
      <c r="AO1461" s="83"/>
      <c r="AP1461" s="83"/>
      <c r="AQ1461" s="83">
        <f t="shared" ca="1" si="488"/>
        <v>0</v>
      </c>
      <c r="AR1461" s="83">
        <f t="shared" ca="1" si="489"/>
        <v>-144</v>
      </c>
      <c r="AS1461" s="83">
        <f t="shared" ca="1" si="482"/>
        <v>-144</v>
      </c>
      <c r="AT1461" s="83" cm="1">
        <f t="array" aca="1" ref="AT1461" ca="1">_xlfn.LET(_xlpm.rozsah, $F$3:$F$10001,_xlpm.podminka, (_xlpm.rozsah&gt;M1461)*(ISNUMBER(_xlpm.rozsah)),_xlpm.indexy, IF(_xlpm.podminka, ROW(_xlpm.rozsah)-MIN(ROW(_xlpm.rozsah))+1),_xlpm.prvni, MIN(_xlpm.indexy),_xlpm.finalni, IF(_xlpm.prvni=1, 2, _xlpm.prvni),INDEX(_xlpm.rozsah, _xlpm.finalni))</f>
        <v>1500</v>
      </c>
      <c r="AU1461" s="83" cm="1">
        <f t="array" aca="1" ref="AU1461" ca="1">INDEX($F$3:$F$10001,MATCH(AT1461,$F$3:$F$10004,0)-1)</f>
        <v>1400</v>
      </c>
      <c r="AV1461" s="83">
        <f t="shared" ca="1" si="498"/>
        <v>-144</v>
      </c>
      <c r="AW1461" s="83">
        <f t="shared" ca="1" si="499"/>
        <v>-144</v>
      </c>
      <c r="AX1461" s="83">
        <f t="shared" ca="1" si="490"/>
        <v>360</v>
      </c>
      <c r="AY1461" s="83">
        <f t="shared" ca="1" si="491"/>
        <v>360</v>
      </c>
      <c r="AZ1461" s="83">
        <f t="shared" ca="1" si="492"/>
        <v>0</v>
      </c>
      <c r="BA1461" s="83">
        <f t="shared" ca="1" si="493"/>
        <v>360</v>
      </c>
      <c r="BB1461" s="83">
        <f t="shared" ca="1" si="494"/>
        <v>360</v>
      </c>
    </row>
    <row r="1462" spans="1:54" s="81" customFormat="1" x14ac:dyDescent="0.25">
      <c r="A1462" s="79">
        <v>1460</v>
      </c>
      <c r="B1462" s="80">
        <f t="shared" si="483"/>
        <v>24.333333333333332</v>
      </c>
      <c r="C1462" s="79">
        <v>50.7</v>
      </c>
      <c r="D1462" s="79" t="s">
        <v>8</v>
      </c>
      <c r="F1462" s="117"/>
      <c r="G1462" s="117"/>
      <c r="H1462" s="112">
        <f t="shared" si="484"/>
        <v>0</v>
      </c>
      <c r="I1462" s="121"/>
      <c r="J1462" s="92">
        <f t="shared" si="485"/>
        <v>0</v>
      </c>
      <c r="K1462" s="83"/>
      <c r="L1462" s="94">
        <v>1460</v>
      </c>
      <c r="M1462" s="114">
        <f t="shared" ca="1" si="481"/>
        <v>1402.6324733043602</v>
      </c>
      <c r="N1462" s="115">
        <f t="shared" ca="1" si="500"/>
        <v>-144</v>
      </c>
      <c r="O1462" s="83"/>
      <c r="P1462" s="102"/>
      <c r="Q1462" s="102"/>
      <c r="R1462" s="102"/>
      <c r="S1462" s="102"/>
      <c r="T1462" s="83"/>
      <c r="U1462" s="83"/>
      <c r="V1462" s="83"/>
      <c r="W1462" s="83"/>
      <c r="X1462" s="83"/>
      <c r="Y1462" s="83"/>
      <c r="Z1462" s="83"/>
      <c r="AA1462" s="83"/>
      <c r="AB1462" s="83"/>
      <c r="AC1462" s="83">
        <f t="shared" si="496"/>
        <v>0</v>
      </c>
      <c r="AD1462" s="83">
        <f t="shared" si="497"/>
        <v>0</v>
      </c>
      <c r="AE1462" s="83"/>
      <c r="AF1462" s="83">
        <f t="shared" si="486"/>
        <v>0</v>
      </c>
      <c r="AG1462" s="83">
        <f t="shared" si="487"/>
        <v>0</v>
      </c>
      <c r="AH1462" s="83"/>
      <c r="AI1462" s="83"/>
      <c r="AJ1462" s="83"/>
      <c r="AK1462" s="83"/>
      <c r="AL1462" s="83"/>
      <c r="AM1462" s="83"/>
      <c r="AN1462" s="83"/>
      <c r="AO1462" s="83"/>
      <c r="AP1462" s="83"/>
      <c r="AQ1462" s="83">
        <f t="shared" ca="1" si="488"/>
        <v>0</v>
      </c>
      <c r="AR1462" s="83">
        <f t="shared" ca="1" si="489"/>
        <v>-144</v>
      </c>
      <c r="AS1462" s="83">
        <f t="shared" ca="1" si="482"/>
        <v>-144</v>
      </c>
      <c r="AT1462" s="83" cm="1">
        <f t="array" aca="1" ref="AT1462" ca="1">_xlfn.LET(_xlpm.rozsah, $F$3:$F$10001,_xlpm.podminka, (_xlpm.rozsah&gt;M1462)*(ISNUMBER(_xlpm.rozsah)),_xlpm.indexy, IF(_xlpm.podminka, ROW(_xlpm.rozsah)-MIN(ROW(_xlpm.rozsah))+1),_xlpm.prvni, MIN(_xlpm.indexy),_xlpm.finalni, IF(_xlpm.prvni=1, 2, _xlpm.prvni),INDEX(_xlpm.rozsah, _xlpm.finalni))</f>
        <v>1500</v>
      </c>
      <c r="AU1462" s="83" cm="1">
        <f t="array" aca="1" ref="AU1462" ca="1">INDEX($F$3:$F$10001,MATCH(AT1462,$F$3:$F$10004,0)-1)</f>
        <v>1400</v>
      </c>
      <c r="AV1462" s="83">
        <f t="shared" ca="1" si="498"/>
        <v>-144</v>
      </c>
      <c r="AW1462" s="83">
        <f t="shared" ca="1" si="499"/>
        <v>-144</v>
      </c>
      <c r="AX1462" s="83">
        <f t="shared" ca="1" si="490"/>
        <v>360</v>
      </c>
      <c r="AY1462" s="83">
        <f t="shared" ca="1" si="491"/>
        <v>360</v>
      </c>
      <c r="AZ1462" s="83">
        <f t="shared" ca="1" si="492"/>
        <v>0</v>
      </c>
      <c r="BA1462" s="83">
        <f t="shared" ca="1" si="493"/>
        <v>360</v>
      </c>
      <c r="BB1462" s="83">
        <f t="shared" ca="1" si="494"/>
        <v>360</v>
      </c>
    </row>
    <row r="1463" spans="1:54" s="81" customFormat="1" x14ac:dyDescent="0.25">
      <c r="A1463" s="79">
        <v>1461</v>
      </c>
      <c r="B1463" s="80">
        <f t="shared" si="483"/>
        <v>24.35</v>
      </c>
      <c r="C1463" s="79">
        <v>50.7</v>
      </c>
      <c r="D1463" s="79" t="s">
        <v>8</v>
      </c>
      <c r="F1463" s="117"/>
      <c r="G1463" s="117"/>
      <c r="H1463" s="112">
        <f t="shared" si="484"/>
        <v>0</v>
      </c>
      <c r="I1463" s="121"/>
      <c r="J1463" s="92">
        <f t="shared" si="485"/>
        <v>0</v>
      </c>
      <c r="K1463" s="83"/>
      <c r="L1463" s="94">
        <v>1461</v>
      </c>
      <c r="M1463" s="114">
        <f t="shared" ca="1" si="481"/>
        <v>1402.6324733043602</v>
      </c>
      <c r="N1463" s="115">
        <f t="shared" ca="1" si="500"/>
        <v>-144</v>
      </c>
      <c r="O1463" s="83"/>
      <c r="P1463" s="102"/>
      <c r="Q1463" s="102"/>
      <c r="R1463" s="102"/>
      <c r="S1463" s="102"/>
      <c r="T1463" s="83"/>
      <c r="U1463" s="83"/>
      <c r="V1463" s="83"/>
      <c r="W1463" s="83"/>
      <c r="X1463" s="83"/>
      <c r="Y1463" s="83"/>
      <c r="Z1463" s="83"/>
      <c r="AA1463" s="83"/>
      <c r="AB1463" s="83"/>
      <c r="AC1463" s="83">
        <f t="shared" si="496"/>
        <v>0</v>
      </c>
      <c r="AD1463" s="83">
        <f t="shared" si="497"/>
        <v>0</v>
      </c>
      <c r="AE1463" s="83"/>
      <c r="AF1463" s="83">
        <f t="shared" si="486"/>
        <v>0</v>
      </c>
      <c r="AG1463" s="83">
        <f t="shared" si="487"/>
        <v>0</v>
      </c>
      <c r="AH1463" s="83"/>
      <c r="AI1463" s="83"/>
      <c r="AJ1463" s="83"/>
      <c r="AK1463" s="83"/>
      <c r="AL1463" s="83"/>
      <c r="AM1463" s="83"/>
      <c r="AN1463" s="83"/>
      <c r="AO1463" s="83"/>
      <c r="AP1463" s="83"/>
      <c r="AQ1463" s="83">
        <f t="shared" ca="1" si="488"/>
        <v>0</v>
      </c>
      <c r="AR1463" s="83">
        <f t="shared" ca="1" si="489"/>
        <v>-144</v>
      </c>
      <c r="AS1463" s="83">
        <f t="shared" ca="1" si="482"/>
        <v>-144</v>
      </c>
      <c r="AT1463" s="83" cm="1">
        <f t="array" aca="1" ref="AT1463" ca="1">_xlfn.LET(_xlpm.rozsah, $F$3:$F$10001,_xlpm.podminka, (_xlpm.rozsah&gt;M1463)*(ISNUMBER(_xlpm.rozsah)),_xlpm.indexy, IF(_xlpm.podminka, ROW(_xlpm.rozsah)-MIN(ROW(_xlpm.rozsah))+1),_xlpm.prvni, MIN(_xlpm.indexy),_xlpm.finalni, IF(_xlpm.prvni=1, 2, _xlpm.prvni),INDEX(_xlpm.rozsah, _xlpm.finalni))</f>
        <v>1500</v>
      </c>
      <c r="AU1463" s="83" cm="1">
        <f t="array" aca="1" ref="AU1463" ca="1">INDEX($F$3:$F$10001,MATCH(AT1463,$F$3:$F$10004,0)-1)</f>
        <v>1400</v>
      </c>
      <c r="AV1463" s="83">
        <f t="shared" ca="1" si="498"/>
        <v>-144</v>
      </c>
      <c r="AW1463" s="83">
        <f t="shared" ca="1" si="499"/>
        <v>-144</v>
      </c>
      <c r="AX1463" s="83">
        <f t="shared" ca="1" si="490"/>
        <v>360</v>
      </c>
      <c r="AY1463" s="83">
        <f t="shared" ca="1" si="491"/>
        <v>360</v>
      </c>
      <c r="AZ1463" s="83">
        <f t="shared" ca="1" si="492"/>
        <v>0</v>
      </c>
      <c r="BA1463" s="83">
        <f t="shared" ca="1" si="493"/>
        <v>360</v>
      </c>
      <c r="BB1463" s="83">
        <f t="shared" ca="1" si="494"/>
        <v>360</v>
      </c>
    </row>
    <row r="1464" spans="1:54" s="81" customFormat="1" x14ac:dyDescent="0.25">
      <c r="A1464" s="79">
        <v>1462</v>
      </c>
      <c r="B1464" s="80">
        <f t="shared" si="483"/>
        <v>24.366666666666667</v>
      </c>
      <c r="C1464" s="79">
        <v>49.8</v>
      </c>
      <c r="D1464" s="79" t="s">
        <v>8</v>
      </c>
      <c r="F1464" s="117"/>
      <c r="G1464" s="117"/>
      <c r="H1464" s="112">
        <f t="shared" si="484"/>
        <v>0</v>
      </c>
      <c r="I1464" s="121"/>
      <c r="J1464" s="92">
        <f t="shared" si="485"/>
        <v>0</v>
      </c>
      <c r="K1464" s="83"/>
      <c r="L1464" s="94">
        <v>1462</v>
      </c>
      <c r="M1464" s="114">
        <f t="shared" ca="1" si="481"/>
        <v>1395.4851512930402</v>
      </c>
      <c r="N1464" s="115">
        <f t="shared" ca="1" si="500"/>
        <v>-140.18059394827839</v>
      </c>
      <c r="O1464" s="83"/>
      <c r="P1464" s="102"/>
      <c r="Q1464" s="102"/>
      <c r="R1464" s="102"/>
      <c r="S1464" s="102"/>
      <c r="T1464" s="83"/>
      <c r="U1464" s="83"/>
      <c r="V1464" s="83"/>
      <c r="W1464" s="83"/>
      <c r="X1464" s="83"/>
      <c r="Y1464" s="83"/>
      <c r="Z1464" s="83"/>
      <c r="AA1464" s="83"/>
      <c r="AB1464" s="83"/>
      <c r="AC1464" s="83">
        <f t="shared" si="496"/>
        <v>0</v>
      </c>
      <c r="AD1464" s="83">
        <f t="shared" si="497"/>
        <v>0</v>
      </c>
      <c r="AE1464" s="83"/>
      <c r="AF1464" s="83">
        <f t="shared" si="486"/>
        <v>0</v>
      </c>
      <c r="AG1464" s="83">
        <f t="shared" si="487"/>
        <v>0</v>
      </c>
      <c r="AH1464" s="83"/>
      <c r="AI1464" s="83"/>
      <c r="AJ1464" s="83"/>
      <c r="AK1464" s="83"/>
      <c r="AL1464" s="83"/>
      <c r="AM1464" s="83"/>
      <c r="AN1464" s="83"/>
      <c r="AO1464" s="83"/>
      <c r="AP1464" s="83"/>
      <c r="AQ1464" s="83">
        <f t="shared" ca="1" si="488"/>
        <v>4</v>
      </c>
      <c r="AR1464" s="83">
        <f t="shared" ca="1" si="489"/>
        <v>-143.81940605172161</v>
      </c>
      <c r="AS1464" s="83">
        <f t="shared" ca="1" si="482"/>
        <v>-140.18059394827839</v>
      </c>
      <c r="AT1464" s="83" cm="1">
        <f t="array" aca="1" ref="AT1464" ca="1">_xlfn.LET(_xlpm.rozsah, $F$3:$F$10001,_xlpm.podminka, (_xlpm.rozsah&gt;M1464)*(ISNUMBER(_xlpm.rozsah)),_xlpm.indexy, IF(_xlpm.podminka, ROW(_xlpm.rozsah)-MIN(ROW(_xlpm.rozsah))+1),_xlpm.prvni, MIN(_xlpm.indexy),_xlpm.finalni, IF(_xlpm.prvni=1, 2, _xlpm.prvni),INDEX(_xlpm.rozsah, _xlpm.finalni))</f>
        <v>1400</v>
      </c>
      <c r="AU1464" s="83" cm="1">
        <f t="array" aca="1" ref="AU1464" ca="1">INDEX($F$3:$F$10001,MATCH(AT1464,$F$3:$F$10004,0)-1)</f>
        <v>1300</v>
      </c>
      <c r="AV1464" s="83">
        <f t="shared" ca="1" si="498"/>
        <v>-144</v>
      </c>
      <c r="AW1464" s="83">
        <f t="shared" ca="1" si="499"/>
        <v>-140</v>
      </c>
      <c r="AX1464" s="83">
        <f t="shared" ca="1" si="490"/>
        <v>360</v>
      </c>
      <c r="AY1464" s="83">
        <f t="shared" ca="1" si="491"/>
        <v>350</v>
      </c>
      <c r="AZ1464" s="83">
        <f t="shared" ca="1" si="492"/>
        <v>10</v>
      </c>
      <c r="BA1464" s="83">
        <f t="shared" ca="1" si="493"/>
        <v>350.45148487069599</v>
      </c>
      <c r="BB1464" s="83">
        <f t="shared" ca="1" si="494"/>
        <v>359.54851512930401</v>
      </c>
    </row>
    <row r="1465" spans="1:54" s="81" customFormat="1" x14ac:dyDescent="0.25">
      <c r="A1465" s="79">
        <v>1463</v>
      </c>
      <c r="B1465" s="80">
        <f t="shared" si="483"/>
        <v>24.383333333333333</v>
      </c>
      <c r="C1465" s="79">
        <v>49.4</v>
      </c>
      <c r="D1465" s="79" t="s">
        <v>8</v>
      </c>
      <c r="F1465" s="117"/>
      <c r="G1465" s="117"/>
      <c r="H1465" s="112">
        <f t="shared" si="484"/>
        <v>0</v>
      </c>
      <c r="I1465" s="121"/>
      <c r="J1465" s="92">
        <f t="shared" si="485"/>
        <v>0</v>
      </c>
      <c r="K1465" s="83"/>
      <c r="L1465" s="94">
        <v>1463</v>
      </c>
      <c r="M1465" s="114">
        <f t="shared" ca="1" si="481"/>
        <v>1392.3085637324534</v>
      </c>
      <c r="N1465" s="115">
        <f t="shared" ca="1" si="500"/>
        <v>-140.30765745070187</v>
      </c>
      <c r="O1465" s="83"/>
      <c r="P1465" s="102"/>
      <c r="Q1465" s="102"/>
      <c r="R1465" s="102"/>
      <c r="S1465" s="102"/>
      <c r="T1465" s="83"/>
      <c r="U1465" s="83"/>
      <c r="V1465" s="83"/>
      <c r="W1465" s="83"/>
      <c r="X1465" s="83"/>
      <c r="Y1465" s="83"/>
      <c r="Z1465" s="83"/>
      <c r="AA1465" s="83"/>
      <c r="AB1465" s="83"/>
      <c r="AC1465" s="83">
        <f t="shared" si="496"/>
        <v>0</v>
      </c>
      <c r="AD1465" s="83">
        <f t="shared" si="497"/>
        <v>0</v>
      </c>
      <c r="AE1465" s="83"/>
      <c r="AF1465" s="83">
        <f t="shared" si="486"/>
        <v>0</v>
      </c>
      <c r="AG1465" s="83">
        <f t="shared" si="487"/>
        <v>0</v>
      </c>
      <c r="AH1465" s="83"/>
      <c r="AI1465" s="83"/>
      <c r="AJ1465" s="83"/>
      <c r="AK1465" s="83"/>
      <c r="AL1465" s="83"/>
      <c r="AM1465" s="83"/>
      <c r="AN1465" s="83"/>
      <c r="AO1465" s="83"/>
      <c r="AP1465" s="83"/>
      <c r="AQ1465" s="83">
        <f t="shared" ca="1" si="488"/>
        <v>4</v>
      </c>
      <c r="AR1465" s="83">
        <f t="shared" ca="1" si="489"/>
        <v>-143.69234254929813</v>
      </c>
      <c r="AS1465" s="83">
        <f t="shared" ca="1" si="482"/>
        <v>-140.30765745070187</v>
      </c>
      <c r="AT1465" s="83" cm="1">
        <f t="array" aca="1" ref="AT1465" ca="1">_xlfn.LET(_xlpm.rozsah, $F$3:$F$10001,_xlpm.podminka, (_xlpm.rozsah&gt;M1465)*(ISNUMBER(_xlpm.rozsah)),_xlpm.indexy, IF(_xlpm.podminka, ROW(_xlpm.rozsah)-MIN(ROW(_xlpm.rozsah))+1),_xlpm.prvni, MIN(_xlpm.indexy),_xlpm.finalni, IF(_xlpm.prvni=1, 2, _xlpm.prvni),INDEX(_xlpm.rozsah, _xlpm.finalni))</f>
        <v>1400</v>
      </c>
      <c r="AU1465" s="83" cm="1">
        <f t="array" aca="1" ref="AU1465" ca="1">INDEX($F$3:$F$10001,MATCH(AT1465,$F$3:$F$10004,0)-1)</f>
        <v>1300</v>
      </c>
      <c r="AV1465" s="83">
        <f t="shared" ca="1" si="498"/>
        <v>-144</v>
      </c>
      <c r="AW1465" s="83">
        <f t="shared" ca="1" si="499"/>
        <v>-140</v>
      </c>
      <c r="AX1465" s="83">
        <f t="shared" ca="1" si="490"/>
        <v>360</v>
      </c>
      <c r="AY1465" s="83">
        <f t="shared" ca="1" si="491"/>
        <v>350</v>
      </c>
      <c r="AZ1465" s="83">
        <f t="shared" ca="1" si="492"/>
        <v>10</v>
      </c>
      <c r="BA1465" s="83">
        <f t="shared" ca="1" si="493"/>
        <v>350.76914362675467</v>
      </c>
      <c r="BB1465" s="83">
        <f t="shared" ca="1" si="494"/>
        <v>359.23085637324533</v>
      </c>
    </row>
    <row r="1466" spans="1:54" s="81" customFormat="1" x14ac:dyDescent="0.25">
      <c r="A1466" s="79">
        <v>1464</v>
      </c>
      <c r="B1466" s="80">
        <f t="shared" si="483"/>
        <v>24.4</v>
      </c>
      <c r="C1466" s="79">
        <v>49.3</v>
      </c>
      <c r="D1466" s="79" t="s">
        <v>8</v>
      </c>
      <c r="F1466" s="117"/>
      <c r="G1466" s="117"/>
      <c r="H1466" s="112">
        <f t="shared" si="484"/>
        <v>0</v>
      </c>
      <c r="I1466" s="121"/>
      <c r="J1466" s="92">
        <f t="shared" si="485"/>
        <v>0</v>
      </c>
      <c r="K1466" s="83"/>
      <c r="L1466" s="94">
        <v>1464</v>
      </c>
      <c r="M1466" s="114">
        <f t="shared" ca="1" si="481"/>
        <v>1391.5144168423069</v>
      </c>
      <c r="N1466" s="115">
        <f t="shared" ca="1" si="500"/>
        <v>-140.33942332630772</v>
      </c>
      <c r="O1466" s="83"/>
      <c r="P1466" s="102"/>
      <c r="Q1466" s="102"/>
      <c r="R1466" s="102"/>
      <c r="S1466" s="102"/>
      <c r="T1466" s="83"/>
      <c r="U1466" s="83"/>
      <c r="V1466" s="83"/>
      <c r="W1466" s="83"/>
      <c r="X1466" s="83"/>
      <c r="Y1466" s="83"/>
      <c r="Z1466" s="83"/>
      <c r="AA1466" s="83"/>
      <c r="AB1466" s="83"/>
      <c r="AC1466" s="83">
        <f t="shared" si="496"/>
        <v>0</v>
      </c>
      <c r="AD1466" s="83">
        <f t="shared" si="497"/>
        <v>0</v>
      </c>
      <c r="AE1466" s="83"/>
      <c r="AF1466" s="83">
        <f t="shared" si="486"/>
        <v>0</v>
      </c>
      <c r="AG1466" s="83">
        <f t="shared" si="487"/>
        <v>0</v>
      </c>
      <c r="AH1466" s="83"/>
      <c r="AI1466" s="83"/>
      <c r="AJ1466" s="83"/>
      <c r="AK1466" s="83"/>
      <c r="AL1466" s="83"/>
      <c r="AM1466" s="83"/>
      <c r="AN1466" s="83"/>
      <c r="AO1466" s="83"/>
      <c r="AP1466" s="83"/>
      <c r="AQ1466" s="83">
        <f t="shared" ca="1" si="488"/>
        <v>4</v>
      </c>
      <c r="AR1466" s="83">
        <f t="shared" ca="1" si="489"/>
        <v>-143.66057667369228</v>
      </c>
      <c r="AS1466" s="83">
        <f t="shared" ca="1" si="482"/>
        <v>-140.33942332630772</v>
      </c>
      <c r="AT1466" s="83" cm="1">
        <f t="array" aca="1" ref="AT1466" ca="1">_xlfn.LET(_xlpm.rozsah, $F$3:$F$10001,_xlpm.podminka, (_xlpm.rozsah&gt;M1466)*(ISNUMBER(_xlpm.rozsah)),_xlpm.indexy, IF(_xlpm.podminka, ROW(_xlpm.rozsah)-MIN(ROW(_xlpm.rozsah))+1),_xlpm.prvni, MIN(_xlpm.indexy),_xlpm.finalni, IF(_xlpm.prvni=1, 2, _xlpm.prvni),INDEX(_xlpm.rozsah, _xlpm.finalni))</f>
        <v>1400</v>
      </c>
      <c r="AU1466" s="83" cm="1">
        <f t="array" aca="1" ref="AU1466" ca="1">INDEX($F$3:$F$10001,MATCH(AT1466,$F$3:$F$10004,0)-1)</f>
        <v>1300</v>
      </c>
      <c r="AV1466" s="83">
        <f t="shared" ca="1" si="498"/>
        <v>-144</v>
      </c>
      <c r="AW1466" s="83">
        <f t="shared" ca="1" si="499"/>
        <v>-140</v>
      </c>
      <c r="AX1466" s="83">
        <f t="shared" ca="1" si="490"/>
        <v>360</v>
      </c>
      <c r="AY1466" s="83">
        <f t="shared" ca="1" si="491"/>
        <v>350</v>
      </c>
      <c r="AZ1466" s="83">
        <f t="shared" ca="1" si="492"/>
        <v>10</v>
      </c>
      <c r="BA1466" s="83">
        <f t="shared" ca="1" si="493"/>
        <v>350.84855831576931</v>
      </c>
      <c r="BB1466" s="83">
        <f t="shared" ca="1" si="494"/>
        <v>359.15144168423069</v>
      </c>
    </row>
    <row r="1467" spans="1:54" s="81" customFormat="1" x14ac:dyDescent="0.25">
      <c r="A1467" s="79">
        <v>1465</v>
      </c>
      <c r="B1467" s="80">
        <f t="shared" si="483"/>
        <v>24.416666666666668</v>
      </c>
      <c r="C1467" s="79">
        <v>49.1</v>
      </c>
      <c r="D1467" s="79" t="s">
        <v>8</v>
      </c>
      <c r="F1467" s="117"/>
      <c r="G1467" s="117"/>
      <c r="H1467" s="112">
        <f t="shared" si="484"/>
        <v>0</v>
      </c>
      <c r="I1467" s="121"/>
      <c r="J1467" s="92">
        <f t="shared" si="485"/>
        <v>0</v>
      </c>
      <c r="K1467" s="83"/>
      <c r="L1467" s="94">
        <v>1465</v>
      </c>
      <c r="M1467" s="114">
        <f t="shared" ca="1" si="481"/>
        <v>1389.9261230620136</v>
      </c>
      <c r="N1467" s="115">
        <f t="shared" ca="1" si="500"/>
        <v>-140.40295507751947</v>
      </c>
      <c r="O1467" s="83"/>
      <c r="P1467" s="102"/>
      <c r="Q1467" s="102"/>
      <c r="R1467" s="102"/>
      <c r="S1467" s="102"/>
      <c r="T1467" s="83"/>
      <c r="U1467" s="83"/>
      <c r="V1467" s="83"/>
      <c r="W1467" s="83"/>
      <c r="X1467" s="83"/>
      <c r="Y1467" s="83"/>
      <c r="Z1467" s="83"/>
      <c r="AA1467" s="83"/>
      <c r="AB1467" s="83"/>
      <c r="AC1467" s="83">
        <f t="shared" si="496"/>
        <v>0</v>
      </c>
      <c r="AD1467" s="83">
        <f t="shared" si="497"/>
        <v>0</v>
      </c>
      <c r="AE1467" s="83"/>
      <c r="AF1467" s="83">
        <f t="shared" si="486"/>
        <v>0</v>
      </c>
      <c r="AG1467" s="83">
        <f t="shared" si="487"/>
        <v>0</v>
      </c>
      <c r="AH1467" s="83"/>
      <c r="AI1467" s="83"/>
      <c r="AJ1467" s="83"/>
      <c r="AK1467" s="83"/>
      <c r="AL1467" s="83"/>
      <c r="AM1467" s="83"/>
      <c r="AN1467" s="83"/>
      <c r="AO1467" s="83"/>
      <c r="AP1467" s="83"/>
      <c r="AQ1467" s="83">
        <f t="shared" ca="1" si="488"/>
        <v>4</v>
      </c>
      <c r="AR1467" s="83">
        <f t="shared" ca="1" si="489"/>
        <v>-143.59704492248053</v>
      </c>
      <c r="AS1467" s="83">
        <f t="shared" ca="1" si="482"/>
        <v>-140.40295507751947</v>
      </c>
      <c r="AT1467" s="83" cm="1">
        <f t="array" aca="1" ref="AT1467" ca="1">_xlfn.LET(_xlpm.rozsah, $F$3:$F$10001,_xlpm.podminka, (_xlpm.rozsah&gt;M1467)*(ISNUMBER(_xlpm.rozsah)),_xlpm.indexy, IF(_xlpm.podminka, ROW(_xlpm.rozsah)-MIN(ROW(_xlpm.rozsah))+1),_xlpm.prvni, MIN(_xlpm.indexy),_xlpm.finalni, IF(_xlpm.prvni=1, 2, _xlpm.prvni),INDEX(_xlpm.rozsah, _xlpm.finalni))</f>
        <v>1400</v>
      </c>
      <c r="AU1467" s="83" cm="1">
        <f t="array" aca="1" ref="AU1467" ca="1">INDEX($F$3:$F$10001,MATCH(AT1467,$F$3:$F$10004,0)-1)</f>
        <v>1300</v>
      </c>
      <c r="AV1467" s="83">
        <f t="shared" ca="1" si="498"/>
        <v>-144</v>
      </c>
      <c r="AW1467" s="83">
        <f t="shared" ca="1" si="499"/>
        <v>-140</v>
      </c>
      <c r="AX1467" s="83">
        <f t="shared" ca="1" si="490"/>
        <v>360</v>
      </c>
      <c r="AY1467" s="83">
        <f t="shared" ca="1" si="491"/>
        <v>350</v>
      </c>
      <c r="AZ1467" s="83">
        <f t="shared" ca="1" si="492"/>
        <v>10</v>
      </c>
      <c r="BA1467" s="83">
        <f t="shared" ca="1" si="493"/>
        <v>351.00738769379865</v>
      </c>
      <c r="BB1467" s="83">
        <f t="shared" ca="1" si="494"/>
        <v>358.99261230620135</v>
      </c>
    </row>
    <row r="1468" spans="1:54" s="81" customFormat="1" x14ac:dyDescent="0.25">
      <c r="A1468" s="79">
        <v>1466</v>
      </c>
      <c r="B1468" s="80">
        <f t="shared" si="483"/>
        <v>24.433333333333334</v>
      </c>
      <c r="C1468" s="79">
        <v>49.1</v>
      </c>
      <c r="D1468" s="79" t="s">
        <v>8</v>
      </c>
      <c r="F1468" s="117"/>
      <c r="G1468" s="117"/>
      <c r="H1468" s="112">
        <f t="shared" si="484"/>
        <v>0</v>
      </c>
      <c r="I1468" s="121"/>
      <c r="J1468" s="92">
        <f t="shared" si="485"/>
        <v>0</v>
      </c>
      <c r="K1468" s="83"/>
      <c r="L1468" s="94">
        <v>1466</v>
      </c>
      <c r="M1468" s="114">
        <f t="shared" ca="1" si="481"/>
        <v>1389.9261230620136</v>
      </c>
      <c r="N1468" s="115">
        <f t="shared" ca="1" si="500"/>
        <v>-140.40295507751947</v>
      </c>
      <c r="O1468" s="83"/>
      <c r="P1468" s="102"/>
      <c r="Q1468" s="102"/>
      <c r="R1468" s="102"/>
      <c r="S1468" s="102"/>
      <c r="T1468" s="83"/>
      <c r="U1468" s="83"/>
      <c r="V1468" s="83"/>
      <c r="W1468" s="83"/>
      <c r="X1468" s="83"/>
      <c r="Y1468" s="83"/>
      <c r="Z1468" s="83"/>
      <c r="AA1468" s="83"/>
      <c r="AB1468" s="83"/>
      <c r="AC1468" s="83">
        <f t="shared" si="496"/>
        <v>0</v>
      </c>
      <c r="AD1468" s="83">
        <f t="shared" si="497"/>
        <v>0</v>
      </c>
      <c r="AE1468" s="83"/>
      <c r="AF1468" s="83">
        <f t="shared" si="486"/>
        <v>0</v>
      </c>
      <c r="AG1468" s="83">
        <f t="shared" si="487"/>
        <v>0</v>
      </c>
      <c r="AH1468" s="83"/>
      <c r="AI1468" s="83"/>
      <c r="AJ1468" s="83"/>
      <c r="AK1468" s="83"/>
      <c r="AL1468" s="83"/>
      <c r="AM1468" s="83"/>
      <c r="AN1468" s="83"/>
      <c r="AO1468" s="83"/>
      <c r="AP1468" s="83"/>
      <c r="AQ1468" s="83">
        <f t="shared" ca="1" si="488"/>
        <v>4</v>
      </c>
      <c r="AR1468" s="83">
        <f t="shared" ca="1" si="489"/>
        <v>-143.59704492248053</v>
      </c>
      <c r="AS1468" s="83">
        <f t="shared" ca="1" si="482"/>
        <v>-140.40295507751947</v>
      </c>
      <c r="AT1468" s="83" cm="1">
        <f t="array" aca="1" ref="AT1468" ca="1">_xlfn.LET(_xlpm.rozsah, $F$3:$F$10001,_xlpm.podminka, (_xlpm.rozsah&gt;M1468)*(ISNUMBER(_xlpm.rozsah)),_xlpm.indexy, IF(_xlpm.podminka, ROW(_xlpm.rozsah)-MIN(ROW(_xlpm.rozsah))+1),_xlpm.prvni, MIN(_xlpm.indexy),_xlpm.finalni, IF(_xlpm.prvni=1, 2, _xlpm.prvni),INDEX(_xlpm.rozsah, _xlpm.finalni))</f>
        <v>1400</v>
      </c>
      <c r="AU1468" s="83" cm="1">
        <f t="array" aca="1" ref="AU1468" ca="1">INDEX($F$3:$F$10001,MATCH(AT1468,$F$3:$F$10004,0)-1)</f>
        <v>1300</v>
      </c>
      <c r="AV1468" s="83">
        <f t="shared" ca="1" si="498"/>
        <v>-144</v>
      </c>
      <c r="AW1468" s="83">
        <f t="shared" ca="1" si="499"/>
        <v>-140</v>
      </c>
      <c r="AX1468" s="83">
        <f t="shared" ca="1" si="490"/>
        <v>360</v>
      </c>
      <c r="AY1468" s="83">
        <f t="shared" ca="1" si="491"/>
        <v>350</v>
      </c>
      <c r="AZ1468" s="83">
        <f t="shared" ca="1" si="492"/>
        <v>10</v>
      </c>
      <c r="BA1468" s="83">
        <f t="shared" ca="1" si="493"/>
        <v>351.00738769379865</v>
      </c>
      <c r="BB1468" s="83">
        <f t="shared" ca="1" si="494"/>
        <v>358.99261230620135</v>
      </c>
    </row>
    <row r="1469" spans="1:54" x14ac:dyDescent="0.25">
      <c r="A1469" s="58">
        <v>1467</v>
      </c>
      <c r="B1469" s="59">
        <f t="shared" si="483"/>
        <v>24.45</v>
      </c>
      <c r="C1469" s="58">
        <v>49.1</v>
      </c>
      <c r="D1469" s="58">
        <v>8.3000000000000007</v>
      </c>
      <c r="F1469" s="117"/>
      <c r="G1469" s="117"/>
      <c r="H1469" s="112">
        <f t="shared" si="484"/>
        <v>0</v>
      </c>
      <c r="I1469" s="121"/>
      <c r="J1469" s="92">
        <f t="shared" si="485"/>
        <v>0</v>
      </c>
      <c r="L1469" s="94">
        <v>1467</v>
      </c>
      <c r="M1469" s="114">
        <f t="shared" ca="1" si="481"/>
        <v>1389.9261230620136</v>
      </c>
      <c r="N1469" s="115">
        <f t="shared" ref="N1469:N1511" ca="1" si="501">( IF(ISNUMBER(D1469), D1469,1)/100)*BB1469 - $T$23 + $T$21</f>
        <v>29.796386821414714</v>
      </c>
      <c r="P1469" s="102"/>
      <c r="Q1469" s="102"/>
      <c r="R1469" s="102"/>
      <c r="S1469" s="102"/>
      <c r="AC1469" s="83">
        <f t="shared" si="496"/>
        <v>0</v>
      </c>
      <c r="AD1469" s="83">
        <f t="shared" si="497"/>
        <v>0</v>
      </c>
      <c r="AF1469" s="83">
        <f t="shared" si="486"/>
        <v>0</v>
      </c>
      <c r="AG1469" s="83">
        <f t="shared" si="487"/>
        <v>0</v>
      </c>
      <c r="AQ1469" s="83">
        <f t="shared" ca="1" si="488"/>
        <v>4</v>
      </c>
      <c r="AR1469" s="83">
        <f t="shared" ca="1" si="489"/>
        <v>-143.59704492248053</v>
      </c>
      <c r="AS1469" s="83">
        <f t="shared" ca="1" si="482"/>
        <v>-140.40295507751947</v>
      </c>
      <c r="AT1469" s="83" cm="1">
        <f t="array" aca="1" ref="AT1469" ca="1">_xlfn.LET(_xlpm.rozsah, $F$3:$F$10001,_xlpm.podminka, (_xlpm.rozsah&gt;M1469)*(ISNUMBER(_xlpm.rozsah)),_xlpm.indexy, IF(_xlpm.podminka, ROW(_xlpm.rozsah)-MIN(ROW(_xlpm.rozsah))+1),_xlpm.prvni, MIN(_xlpm.indexy),_xlpm.finalni, IF(_xlpm.prvni=1, 2, _xlpm.prvni),INDEX(_xlpm.rozsah, _xlpm.finalni))</f>
        <v>1400</v>
      </c>
      <c r="AU1469" s="83" cm="1">
        <f t="array" aca="1" ref="AU1469" ca="1">INDEX($F$3:$F$10001,MATCH(AT1469,$F$3:$F$10004,0)-1)</f>
        <v>1300</v>
      </c>
      <c r="AV1469" s="83">
        <f t="shared" ca="1" si="498"/>
        <v>-144</v>
      </c>
      <c r="AW1469" s="83">
        <f t="shared" ca="1" si="499"/>
        <v>-140</v>
      </c>
      <c r="AX1469" s="83">
        <f t="shared" ca="1" si="490"/>
        <v>360</v>
      </c>
      <c r="AY1469" s="83">
        <f t="shared" ca="1" si="491"/>
        <v>350</v>
      </c>
      <c r="AZ1469" s="83">
        <f t="shared" ca="1" si="492"/>
        <v>10</v>
      </c>
      <c r="BA1469" s="83">
        <f t="shared" ca="1" si="493"/>
        <v>351.00738769379865</v>
      </c>
      <c r="BB1469" s="83">
        <f t="shared" ca="1" si="494"/>
        <v>358.99261230620135</v>
      </c>
    </row>
    <row r="1470" spans="1:54" x14ac:dyDescent="0.25">
      <c r="A1470" s="58">
        <v>1468</v>
      </c>
      <c r="B1470" s="59">
        <f t="shared" si="483"/>
        <v>24.466666666666665</v>
      </c>
      <c r="C1470" s="58">
        <v>48.9</v>
      </c>
      <c r="D1470" s="58">
        <v>16.8</v>
      </c>
      <c r="F1470" s="117"/>
      <c r="G1470" s="117"/>
      <c r="H1470" s="112">
        <f t="shared" si="484"/>
        <v>0</v>
      </c>
      <c r="I1470" s="121"/>
      <c r="J1470" s="92">
        <f t="shared" si="485"/>
        <v>0</v>
      </c>
      <c r="L1470" s="94">
        <v>1468</v>
      </c>
      <c r="M1470" s="114">
        <f t="shared" ca="1" si="481"/>
        <v>1388.3378292817201</v>
      </c>
      <c r="N1470" s="115">
        <f t="shared" ca="1" si="501"/>
        <v>60.284075531932899</v>
      </c>
      <c r="P1470" s="102"/>
      <c r="Q1470" s="102"/>
      <c r="R1470" s="102"/>
      <c r="S1470" s="102"/>
      <c r="AC1470" s="83">
        <f t="shared" si="496"/>
        <v>0</v>
      </c>
      <c r="AD1470" s="83">
        <f t="shared" si="497"/>
        <v>0</v>
      </c>
      <c r="AF1470" s="83">
        <f t="shared" si="486"/>
        <v>0</v>
      </c>
      <c r="AG1470" s="83">
        <f t="shared" si="487"/>
        <v>0</v>
      </c>
      <c r="AQ1470" s="83">
        <f t="shared" ca="1" si="488"/>
        <v>4</v>
      </c>
      <c r="AR1470" s="83">
        <f t="shared" ca="1" si="489"/>
        <v>-143.53351317126879</v>
      </c>
      <c r="AS1470" s="83">
        <f t="shared" ca="1" si="482"/>
        <v>-140.46648682873121</v>
      </c>
      <c r="AT1470" s="83" cm="1">
        <f t="array" aca="1" ref="AT1470" ca="1">_xlfn.LET(_xlpm.rozsah, $F$3:$F$10001,_xlpm.podminka, (_xlpm.rozsah&gt;M1470)*(ISNUMBER(_xlpm.rozsah)),_xlpm.indexy, IF(_xlpm.podminka, ROW(_xlpm.rozsah)-MIN(ROW(_xlpm.rozsah))+1),_xlpm.prvni, MIN(_xlpm.indexy),_xlpm.finalni, IF(_xlpm.prvni=1, 2, _xlpm.prvni),INDEX(_xlpm.rozsah, _xlpm.finalni))</f>
        <v>1400</v>
      </c>
      <c r="AU1470" s="83" cm="1">
        <f t="array" aca="1" ref="AU1470" ca="1">INDEX($F$3:$F$10001,MATCH(AT1470,$F$3:$F$10004,0)-1)</f>
        <v>1300</v>
      </c>
      <c r="AV1470" s="83">
        <f t="shared" ca="1" si="498"/>
        <v>-144</v>
      </c>
      <c r="AW1470" s="83">
        <f t="shared" ca="1" si="499"/>
        <v>-140</v>
      </c>
      <c r="AX1470" s="83">
        <f t="shared" ca="1" si="490"/>
        <v>360</v>
      </c>
      <c r="AY1470" s="83">
        <f t="shared" ca="1" si="491"/>
        <v>350</v>
      </c>
      <c r="AZ1470" s="83">
        <f t="shared" ca="1" si="492"/>
        <v>10</v>
      </c>
      <c r="BA1470" s="83">
        <f t="shared" ca="1" si="493"/>
        <v>351.16621707182799</v>
      </c>
      <c r="BB1470" s="83">
        <f t="shared" ca="1" si="494"/>
        <v>358.83378292817201</v>
      </c>
    </row>
    <row r="1471" spans="1:54" x14ac:dyDescent="0.25">
      <c r="A1471" s="58">
        <v>1469</v>
      </c>
      <c r="B1471" s="59">
        <f t="shared" si="483"/>
        <v>24.483333333333334</v>
      </c>
      <c r="C1471" s="58">
        <v>48.8</v>
      </c>
      <c r="D1471" s="58">
        <v>21.3</v>
      </c>
      <c r="F1471" s="117"/>
      <c r="G1471" s="117"/>
      <c r="H1471" s="112">
        <f t="shared" si="484"/>
        <v>0</v>
      </c>
      <c r="I1471" s="121"/>
      <c r="J1471" s="92">
        <f t="shared" si="485"/>
        <v>0</v>
      </c>
      <c r="L1471" s="94">
        <v>1469</v>
      </c>
      <c r="M1471" s="114">
        <f t="shared" ca="1" si="481"/>
        <v>1387.5436823915734</v>
      </c>
      <c r="N1471" s="115">
        <f t="shared" ca="1" si="501"/>
        <v>76.414680434940507</v>
      </c>
      <c r="P1471" s="102"/>
      <c r="Q1471" s="102"/>
      <c r="R1471" s="102"/>
      <c r="S1471" s="102"/>
      <c r="AC1471" s="83">
        <f t="shared" si="496"/>
        <v>0</v>
      </c>
      <c r="AD1471" s="83">
        <f t="shared" si="497"/>
        <v>0</v>
      </c>
      <c r="AF1471" s="83">
        <f t="shared" si="486"/>
        <v>0</v>
      </c>
      <c r="AG1471" s="83">
        <f t="shared" si="487"/>
        <v>0</v>
      </c>
      <c r="AQ1471" s="83">
        <f t="shared" ca="1" si="488"/>
        <v>4</v>
      </c>
      <c r="AR1471" s="83">
        <f t="shared" ca="1" si="489"/>
        <v>-143.50174729566294</v>
      </c>
      <c r="AS1471" s="83">
        <f t="shared" ca="1" si="482"/>
        <v>-140.49825270433706</v>
      </c>
      <c r="AT1471" s="83" cm="1">
        <f t="array" aca="1" ref="AT1471" ca="1">_xlfn.LET(_xlpm.rozsah, $F$3:$F$10001,_xlpm.podminka, (_xlpm.rozsah&gt;M1471)*(ISNUMBER(_xlpm.rozsah)),_xlpm.indexy, IF(_xlpm.podminka, ROW(_xlpm.rozsah)-MIN(ROW(_xlpm.rozsah))+1),_xlpm.prvni, MIN(_xlpm.indexy),_xlpm.finalni, IF(_xlpm.prvni=1, 2, _xlpm.prvni),INDEX(_xlpm.rozsah, _xlpm.finalni))</f>
        <v>1400</v>
      </c>
      <c r="AU1471" s="83" cm="1">
        <f t="array" aca="1" ref="AU1471" ca="1">INDEX($F$3:$F$10001,MATCH(AT1471,$F$3:$F$10004,0)-1)</f>
        <v>1300</v>
      </c>
      <c r="AV1471" s="83">
        <f t="shared" ca="1" si="498"/>
        <v>-144</v>
      </c>
      <c r="AW1471" s="83">
        <f t="shared" ca="1" si="499"/>
        <v>-140</v>
      </c>
      <c r="AX1471" s="83">
        <f t="shared" ca="1" si="490"/>
        <v>360</v>
      </c>
      <c r="AY1471" s="83">
        <f t="shared" ca="1" si="491"/>
        <v>350</v>
      </c>
      <c r="AZ1471" s="83">
        <f t="shared" ca="1" si="492"/>
        <v>10</v>
      </c>
      <c r="BA1471" s="83">
        <f t="shared" ca="1" si="493"/>
        <v>351.24563176084268</v>
      </c>
      <c r="BB1471" s="83">
        <f t="shared" ca="1" si="494"/>
        <v>358.75436823915732</v>
      </c>
    </row>
    <row r="1472" spans="1:54" x14ac:dyDescent="0.25">
      <c r="A1472" s="58">
        <v>1470</v>
      </c>
      <c r="B1472" s="59">
        <f t="shared" si="483"/>
        <v>24.5</v>
      </c>
      <c r="C1472" s="58">
        <v>49.1</v>
      </c>
      <c r="D1472" s="58">
        <v>22.1</v>
      </c>
      <c r="F1472" s="117"/>
      <c r="G1472" s="117"/>
      <c r="H1472" s="112">
        <f t="shared" si="484"/>
        <v>0</v>
      </c>
      <c r="I1472" s="121"/>
      <c r="J1472" s="92">
        <f t="shared" si="485"/>
        <v>0</v>
      </c>
      <c r="L1472" s="94">
        <v>1470</v>
      </c>
      <c r="M1472" s="114">
        <f t="shared" ca="1" si="481"/>
        <v>1389.9261230620136</v>
      </c>
      <c r="N1472" s="115">
        <f t="shared" ca="1" si="501"/>
        <v>79.337367319670506</v>
      </c>
      <c r="P1472" s="102"/>
      <c r="Q1472" s="102"/>
      <c r="R1472" s="102"/>
      <c r="S1472" s="102"/>
      <c r="AC1472" s="83">
        <f t="shared" si="496"/>
        <v>0</v>
      </c>
      <c r="AD1472" s="83">
        <f t="shared" si="497"/>
        <v>0</v>
      </c>
      <c r="AF1472" s="83">
        <f t="shared" si="486"/>
        <v>0</v>
      </c>
      <c r="AG1472" s="83">
        <f t="shared" si="487"/>
        <v>0</v>
      </c>
      <c r="AQ1472" s="83">
        <f t="shared" ca="1" si="488"/>
        <v>4</v>
      </c>
      <c r="AR1472" s="83">
        <f t="shared" ca="1" si="489"/>
        <v>-143.59704492248053</v>
      </c>
      <c r="AS1472" s="83">
        <f t="shared" ca="1" si="482"/>
        <v>-140.40295507751947</v>
      </c>
      <c r="AT1472" s="83" cm="1">
        <f t="array" aca="1" ref="AT1472" ca="1">_xlfn.LET(_xlpm.rozsah, $F$3:$F$10001,_xlpm.podminka, (_xlpm.rozsah&gt;M1472)*(ISNUMBER(_xlpm.rozsah)),_xlpm.indexy, IF(_xlpm.podminka, ROW(_xlpm.rozsah)-MIN(ROW(_xlpm.rozsah))+1),_xlpm.prvni, MIN(_xlpm.indexy),_xlpm.finalni, IF(_xlpm.prvni=1, 2, _xlpm.prvni),INDEX(_xlpm.rozsah, _xlpm.finalni))</f>
        <v>1400</v>
      </c>
      <c r="AU1472" s="83" cm="1">
        <f t="array" aca="1" ref="AU1472" ca="1">INDEX($F$3:$F$10001,MATCH(AT1472,$F$3:$F$10004,0)-1)</f>
        <v>1300</v>
      </c>
      <c r="AV1472" s="83">
        <f t="shared" ca="1" si="498"/>
        <v>-144</v>
      </c>
      <c r="AW1472" s="83">
        <f t="shared" ca="1" si="499"/>
        <v>-140</v>
      </c>
      <c r="AX1472" s="83">
        <f t="shared" ca="1" si="490"/>
        <v>360</v>
      </c>
      <c r="AY1472" s="83">
        <f t="shared" ca="1" si="491"/>
        <v>350</v>
      </c>
      <c r="AZ1472" s="83">
        <f t="shared" ca="1" si="492"/>
        <v>10</v>
      </c>
      <c r="BA1472" s="83">
        <f t="shared" ca="1" si="493"/>
        <v>351.00738769379865</v>
      </c>
      <c r="BB1472" s="83">
        <f t="shared" ca="1" si="494"/>
        <v>358.99261230620135</v>
      </c>
    </row>
    <row r="1473" spans="1:54" x14ac:dyDescent="0.25">
      <c r="A1473" s="58">
        <v>1471</v>
      </c>
      <c r="B1473" s="59">
        <f t="shared" si="483"/>
        <v>24.516666666666666</v>
      </c>
      <c r="C1473" s="58">
        <v>49.4</v>
      </c>
      <c r="D1473" s="58">
        <v>26.3</v>
      </c>
      <c r="F1473" s="117"/>
      <c r="G1473" s="117"/>
      <c r="H1473" s="112">
        <f t="shared" si="484"/>
        <v>0</v>
      </c>
      <c r="I1473" s="121"/>
      <c r="J1473" s="92">
        <f t="shared" si="485"/>
        <v>0</v>
      </c>
      <c r="L1473" s="94">
        <v>1471</v>
      </c>
      <c r="M1473" s="114">
        <f t="shared" ca="1" si="481"/>
        <v>1392.3085637324534</v>
      </c>
      <c r="N1473" s="115">
        <f t="shared" ca="1" si="501"/>
        <v>94.477715226163525</v>
      </c>
      <c r="P1473" s="102"/>
      <c r="Q1473" s="102"/>
      <c r="R1473" s="102"/>
      <c r="S1473" s="102"/>
      <c r="AC1473" s="83">
        <f t="shared" si="496"/>
        <v>0</v>
      </c>
      <c r="AD1473" s="83">
        <f t="shared" si="497"/>
        <v>0</v>
      </c>
      <c r="AF1473" s="83">
        <f t="shared" si="486"/>
        <v>0</v>
      </c>
      <c r="AG1473" s="83">
        <f t="shared" si="487"/>
        <v>0</v>
      </c>
      <c r="AQ1473" s="83">
        <f t="shared" ca="1" si="488"/>
        <v>4</v>
      </c>
      <c r="AR1473" s="83">
        <f t="shared" ca="1" si="489"/>
        <v>-143.69234254929813</v>
      </c>
      <c r="AS1473" s="83">
        <f t="shared" ca="1" si="482"/>
        <v>-140.30765745070187</v>
      </c>
      <c r="AT1473" s="83" cm="1">
        <f t="array" aca="1" ref="AT1473" ca="1">_xlfn.LET(_xlpm.rozsah, $F$3:$F$10001,_xlpm.podminka, (_xlpm.rozsah&gt;M1473)*(ISNUMBER(_xlpm.rozsah)),_xlpm.indexy, IF(_xlpm.podminka, ROW(_xlpm.rozsah)-MIN(ROW(_xlpm.rozsah))+1),_xlpm.prvni, MIN(_xlpm.indexy),_xlpm.finalni, IF(_xlpm.prvni=1, 2, _xlpm.prvni),INDEX(_xlpm.rozsah, _xlpm.finalni))</f>
        <v>1400</v>
      </c>
      <c r="AU1473" s="83" cm="1">
        <f t="array" aca="1" ref="AU1473" ca="1">INDEX($F$3:$F$10001,MATCH(AT1473,$F$3:$F$10004,0)-1)</f>
        <v>1300</v>
      </c>
      <c r="AV1473" s="83">
        <f t="shared" ca="1" si="498"/>
        <v>-144</v>
      </c>
      <c r="AW1473" s="83">
        <f t="shared" ca="1" si="499"/>
        <v>-140</v>
      </c>
      <c r="AX1473" s="83">
        <f t="shared" ca="1" si="490"/>
        <v>360</v>
      </c>
      <c r="AY1473" s="83">
        <f t="shared" ca="1" si="491"/>
        <v>350</v>
      </c>
      <c r="AZ1473" s="83">
        <f t="shared" ca="1" si="492"/>
        <v>10</v>
      </c>
      <c r="BA1473" s="83">
        <f t="shared" ca="1" si="493"/>
        <v>350.76914362675467</v>
      </c>
      <c r="BB1473" s="83">
        <f t="shared" ca="1" si="494"/>
        <v>359.23085637324533</v>
      </c>
    </row>
    <row r="1474" spans="1:54" x14ac:dyDescent="0.25">
      <c r="A1474" s="58">
        <v>1472</v>
      </c>
      <c r="B1474" s="59">
        <f t="shared" si="483"/>
        <v>24.533333333333335</v>
      </c>
      <c r="C1474" s="58">
        <v>49.8</v>
      </c>
      <c r="D1474" s="58">
        <v>39.200000000000003</v>
      </c>
      <c r="F1474" s="117"/>
      <c r="G1474" s="117"/>
      <c r="H1474" s="112">
        <f t="shared" si="484"/>
        <v>0</v>
      </c>
      <c r="I1474" s="121"/>
      <c r="J1474" s="92">
        <f t="shared" si="485"/>
        <v>0</v>
      </c>
      <c r="L1474" s="94">
        <v>1472</v>
      </c>
      <c r="M1474" s="114">
        <f t="shared" ca="1" si="481"/>
        <v>1395.4851512930402</v>
      </c>
      <c r="N1474" s="115">
        <f t="shared" ca="1" si="501"/>
        <v>140.94301793068718</v>
      </c>
      <c r="P1474" s="102"/>
      <c r="Q1474" s="102"/>
      <c r="R1474" s="102"/>
      <c r="S1474" s="102"/>
      <c r="AC1474" s="83">
        <f t="shared" si="496"/>
        <v>0</v>
      </c>
      <c r="AD1474" s="83">
        <f t="shared" si="497"/>
        <v>0</v>
      </c>
      <c r="AF1474" s="83">
        <f t="shared" si="486"/>
        <v>0</v>
      </c>
      <c r="AG1474" s="83">
        <f t="shared" si="487"/>
        <v>0</v>
      </c>
      <c r="AQ1474" s="83">
        <f t="shared" ca="1" si="488"/>
        <v>4</v>
      </c>
      <c r="AR1474" s="83">
        <f t="shared" ca="1" si="489"/>
        <v>-143.81940605172161</v>
      </c>
      <c r="AS1474" s="83">
        <f t="shared" ca="1" si="482"/>
        <v>-140.18059394827839</v>
      </c>
      <c r="AT1474" s="83" cm="1">
        <f t="array" aca="1" ref="AT1474" ca="1">_xlfn.LET(_xlpm.rozsah, $F$3:$F$10001,_xlpm.podminka, (_xlpm.rozsah&gt;M1474)*(ISNUMBER(_xlpm.rozsah)),_xlpm.indexy, IF(_xlpm.podminka, ROW(_xlpm.rozsah)-MIN(ROW(_xlpm.rozsah))+1),_xlpm.prvni, MIN(_xlpm.indexy),_xlpm.finalni, IF(_xlpm.prvni=1, 2, _xlpm.prvni),INDEX(_xlpm.rozsah, _xlpm.finalni))</f>
        <v>1400</v>
      </c>
      <c r="AU1474" s="83" cm="1">
        <f t="array" aca="1" ref="AU1474" ca="1">INDEX($F$3:$F$10001,MATCH(AT1474,$F$3:$F$10004,0)-1)</f>
        <v>1300</v>
      </c>
      <c r="AV1474" s="83">
        <f t="shared" ca="1" si="498"/>
        <v>-144</v>
      </c>
      <c r="AW1474" s="83">
        <f t="shared" ca="1" si="499"/>
        <v>-140</v>
      </c>
      <c r="AX1474" s="83">
        <f t="shared" ca="1" si="490"/>
        <v>360</v>
      </c>
      <c r="AY1474" s="83">
        <f t="shared" ca="1" si="491"/>
        <v>350</v>
      </c>
      <c r="AZ1474" s="83">
        <f t="shared" ca="1" si="492"/>
        <v>10</v>
      </c>
      <c r="BA1474" s="83">
        <f t="shared" ca="1" si="493"/>
        <v>350.45148487069599</v>
      </c>
      <c r="BB1474" s="83">
        <f t="shared" ca="1" si="494"/>
        <v>359.54851512930401</v>
      </c>
    </row>
    <row r="1475" spans="1:54" x14ac:dyDescent="0.25">
      <c r="A1475" s="58">
        <v>1473</v>
      </c>
      <c r="B1475" s="59">
        <f t="shared" si="483"/>
        <v>24.55</v>
      </c>
      <c r="C1475" s="58">
        <v>50.4</v>
      </c>
      <c r="D1475" s="58">
        <v>83.4</v>
      </c>
      <c r="F1475" s="117"/>
      <c r="G1475" s="117"/>
      <c r="H1475" s="112">
        <f t="shared" si="484"/>
        <v>0</v>
      </c>
      <c r="I1475" s="121"/>
      <c r="J1475" s="92">
        <f t="shared" si="485"/>
        <v>0</v>
      </c>
      <c r="L1475" s="94">
        <v>1473</v>
      </c>
      <c r="M1475" s="114">
        <f t="shared" ref="M1475:M1538" ca="1" si="502">(C1475/100)*(0.45*$BE$10+0.45*$BE$13+0.1*$BE$11-MIN($T$25,$BE$3))*2.0327+MIN($T$25,$BE$3)</f>
        <v>1400.2500326339202</v>
      </c>
      <c r="N1475" s="115">
        <f t="shared" ca="1" si="501"/>
        <v>300.24</v>
      </c>
      <c r="P1475" s="102"/>
      <c r="Q1475" s="102"/>
      <c r="R1475" s="102"/>
      <c r="S1475" s="102"/>
      <c r="AC1475" s="83">
        <f t="shared" si="496"/>
        <v>0</v>
      </c>
      <c r="AD1475" s="83">
        <f t="shared" si="497"/>
        <v>0</v>
      </c>
      <c r="AF1475" s="83">
        <f t="shared" si="486"/>
        <v>0</v>
      </c>
      <c r="AG1475" s="83">
        <f t="shared" si="487"/>
        <v>0</v>
      </c>
      <c r="AQ1475" s="83">
        <f t="shared" ca="1" si="488"/>
        <v>0</v>
      </c>
      <c r="AR1475" s="83">
        <f t="shared" ca="1" si="489"/>
        <v>-144</v>
      </c>
      <c r="AS1475" s="83">
        <f t="shared" ref="AS1475:AS1538" ca="1" si="503">(MIN(AV1475:AW1475)+(((M1475-MIN(AT1475:AU1475))/(MAX(AT1475:AU1475)-MIN(AT1475:AU1475))*(MAX(AV1475:AW1475)-MIN(AV1475:AW1475)))))</f>
        <v>-144</v>
      </c>
      <c r="AT1475" s="83" cm="1">
        <f t="array" aca="1" ref="AT1475" ca="1">_xlfn.LET(_xlpm.rozsah, $F$3:$F$10001,_xlpm.podminka, (_xlpm.rozsah&gt;M1475)*(ISNUMBER(_xlpm.rozsah)),_xlpm.indexy, IF(_xlpm.podminka, ROW(_xlpm.rozsah)-MIN(ROW(_xlpm.rozsah))+1),_xlpm.prvni, MIN(_xlpm.indexy),_xlpm.finalni, IF(_xlpm.prvni=1, 2, _xlpm.prvni),INDEX(_xlpm.rozsah, _xlpm.finalni))</f>
        <v>1500</v>
      </c>
      <c r="AU1475" s="83" cm="1">
        <f t="array" aca="1" ref="AU1475" ca="1">INDEX($F$3:$F$10001,MATCH(AT1475,$F$3:$F$10004,0)-1)</f>
        <v>1400</v>
      </c>
      <c r="AV1475" s="83">
        <f t="shared" ca="1" si="498"/>
        <v>-144</v>
      </c>
      <c r="AW1475" s="83">
        <f t="shared" ca="1" si="499"/>
        <v>-144</v>
      </c>
      <c r="AX1475" s="83">
        <f t="shared" ca="1" si="490"/>
        <v>360</v>
      </c>
      <c r="AY1475" s="83">
        <f t="shared" ca="1" si="491"/>
        <v>360</v>
      </c>
      <c r="AZ1475" s="83">
        <f t="shared" ca="1" si="492"/>
        <v>0</v>
      </c>
      <c r="BA1475" s="83">
        <f t="shared" ca="1" si="493"/>
        <v>360</v>
      </c>
      <c r="BB1475" s="83">
        <f t="shared" ca="1" si="494"/>
        <v>360</v>
      </c>
    </row>
    <row r="1476" spans="1:54" x14ac:dyDescent="0.25">
      <c r="A1476" s="58">
        <v>1474</v>
      </c>
      <c r="B1476" s="59">
        <f t="shared" ref="B1476:B1539" si="504">A1476/60</f>
        <v>24.566666666666666</v>
      </c>
      <c r="C1476" s="58">
        <v>51.4</v>
      </c>
      <c r="D1476" s="58">
        <v>90.6</v>
      </c>
      <c r="F1476" s="117"/>
      <c r="G1476" s="117"/>
      <c r="H1476" s="112">
        <f t="shared" ref="H1476:H1539" si="505">G1476*2*PI()*F1476/60*0.001</f>
        <v>0</v>
      </c>
      <c r="I1476" s="121"/>
      <c r="J1476" s="92">
        <f t="shared" ref="J1476:J1539" si="506">-0.4*G1476</f>
        <v>0</v>
      </c>
      <c r="L1476" s="94">
        <v>1474</v>
      </c>
      <c r="M1476" s="114">
        <f t="shared" ca="1" si="502"/>
        <v>1408.1915015353868</v>
      </c>
      <c r="N1476" s="115">
        <f t="shared" ca="1" si="501"/>
        <v>326.15999999999997</v>
      </c>
      <c r="P1476" s="102"/>
      <c r="Q1476" s="102"/>
      <c r="R1476" s="102"/>
      <c r="S1476" s="102"/>
      <c r="AC1476" s="83">
        <f t="shared" si="496"/>
        <v>0</v>
      </c>
      <c r="AD1476" s="83">
        <f t="shared" si="497"/>
        <v>0</v>
      </c>
      <c r="AF1476" s="83">
        <f t="shared" ref="AF1476:AF1539" si="507">(AL1477-AL1476)*(AK1477+AK1476)/2</f>
        <v>0</v>
      </c>
      <c r="AG1476" s="83">
        <f t="shared" ref="AG1476:AG1539" si="508">(AI1477-AI1476)*(AH1477+AH1476)/2</f>
        <v>0</v>
      </c>
      <c r="AQ1476" s="83">
        <f t="shared" ref="AQ1476:AQ1539" ca="1" si="509">AW1476-AV1476</f>
        <v>0</v>
      </c>
      <c r="AR1476" s="83">
        <f t="shared" ref="AR1476:AR1539" ca="1" si="510">MIN(AV1476:AW1476)+((MAX(AT1476:AU1476)-M1476)/(MAX(AT1476:AU1476)-MIN(AT1476:AU1476)))*(MAX(AV1476:AW1476)-MIN(AV1476:AW1476))</f>
        <v>-144</v>
      </c>
      <c r="AS1476" s="83">
        <f t="shared" ca="1" si="503"/>
        <v>-144</v>
      </c>
      <c r="AT1476" s="83" cm="1">
        <f t="array" aca="1" ref="AT1476" ca="1">_xlfn.LET(_xlpm.rozsah, $F$3:$F$10001,_xlpm.podminka, (_xlpm.rozsah&gt;M1476)*(ISNUMBER(_xlpm.rozsah)),_xlpm.indexy, IF(_xlpm.podminka, ROW(_xlpm.rozsah)-MIN(ROW(_xlpm.rozsah))+1),_xlpm.prvni, MIN(_xlpm.indexy),_xlpm.finalni, IF(_xlpm.prvni=1, 2, _xlpm.prvni),INDEX(_xlpm.rozsah, _xlpm.finalni))</f>
        <v>1500</v>
      </c>
      <c r="AU1476" s="83" cm="1">
        <f t="array" aca="1" ref="AU1476" ca="1">INDEX($F$3:$F$10001,MATCH(AT1476,$F$3:$F$10004,0)-1)</f>
        <v>1400</v>
      </c>
      <c r="AV1476" s="83">
        <f t="shared" ca="1" si="498"/>
        <v>-144</v>
      </c>
      <c r="AW1476" s="83">
        <f t="shared" ca="1" si="499"/>
        <v>-144</v>
      </c>
      <c r="AX1476" s="83">
        <f t="shared" ref="AX1476:AX1539" ca="1" si="511">INDEX($G$2:$G$10001,MATCH(AT1476,$F$2:$F$10001,0))</f>
        <v>360</v>
      </c>
      <c r="AY1476" s="83">
        <f t="shared" ref="AY1476:AY1539" ca="1" si="512">INDEX($G$2:$G$10001,MATCH(AU1476,$F$2:$F$10001,0))</f>
        <v>360</v>
      </c>
      <c r="AZ1476" s="83">
        <f t="shared" ref="AZ1476:AZ1539" ca="1" si="513">AX1476-AY1476</f>
        <v>0</v>
      </c>
      <c r="BA1476" s="83">
        <f t="shared" ref="BA1476:BA1539" ca="1" si="514">MIN(AX1476:AY1476)+((MAX(AT1476:AU1476)-M1476)/(MAX(AT1476:AU1476)-MIN(AT1476:AU1476)))*(MAX(AX1476:AY1476)-MIN(AX1476:AY1476))</f>
        <v>360</v>
      </c>
      <c r="BB1476" s="83">
        <f t="shared" ca="1" si="494"/>
        <v>360</v>
      </c>
    </row>
    <row r="1477" spans="1:54" x14ac:dyDescent="0.25">
      <c r="A1477" s="58">
        <v>1475</v>
      </c>
      <c r="B1477" s="59">
        <f t="shared" si="504"/>
        <v>24.583333333333332</v>
      </c>
      <c r="C1477" s="58">
        <v>52.3</v>
      </c>
      <c r="D1477" s="58">
        <v>93.8</v>
      </c>
      <c r="F1477" s="117"/>
      <c r="G1477" s="117"/>
      <c r="H1477" s="112">
        <f t="shared" si="505"/>
        <v>0</v>
      </c>
      <c r="I1477" s="121"/>
      <c r="J1477" s="92">
        <f t="shared" si="506"/>
        <v>0</v>
      </c>
      <c r="L1477" s="94">
        <v>1475</v>
      </c>
      <c r="M1477" s="114">
        <f t="shared" ca="1" si="502"/>
        <v>1415.3388235467069</v>
      </c>
      <c r="N1477" s="115">
        <f t="shared" ca="1" si="501"/>
        <v>337.68</v>
      </c>
      <c r="P1477" s="102"/>
      <c r="Q1477" s="102"/>
      <c r="R1477" s="102"/>
      <c r="S1477" s="102"/>
      <c r="AC1477" s="83">
        <f t="shared" si="496"/>
        <v>0</v>
      </c>
      <c r="AD1477" s="83">
        <f t="shared" si="497"/>
        <v>0</v>
      </c>
      <c r="AF1477" s="83">
        <f t="shared" si="507"/>
        <v>0</v>
      </c>
      <c r="AG1477" s="83">
        <f t="shared" si="508"/>
        <v>0</v>
      </c>
      <c r="AQ1477" s="83">
        <f t="shared" ca="1" si="509"/>
        <v>0</v>
      </c>
      <c r="AR1477" s="83">
        <f t="shared" ca="1" si="510"/>
        <v>-144</v>
      </c>
      <c r="AS1477" s="83">
        <f t="shared" ca="1" si="503"/>
        <v>-144</v>
      </c>
      <c r="AT1477" s="83" cm="1">
        <f t="array" aca="1" ref="AT1477" ca="1">_xlfn.LET(_xlpm.rozsah, $F$3:$F$10001,_xlpm.podminka, (_xlpm.rozsah&gt;M1477)*(ISNUMBER(_xlpm.rozsah)),_xlpm.indexy, IF(_xlpm.podminka, ROW(_xlpm.rozsah)-MIN(ROW(_xlpm.rozsah))+1),_xlpm.prvni, MIN(_xlpm.indexy),_xlpm.finalni, IF(_xlpm.prvni=1, 2, _xlpm.prvni),INDEX(_xlpm.rozsah, _xlpm.finalni))</f>
        <v>1500</v>
      </c>
      <c r="AU1477" s="83" cm="1">
        <f t="array" aca="1" ref="AU1477" ca="1">INDEX($F$3:$F$10001,MATCH(AT1477,$F$3:$F$10004,0)-1)</f>
        <v>1400</v>
      </c>
      <c r="AV1477" s="83">
        <f t="shared" ca="1" si="498"/>
        <v>-144</v>
      </c>
      <c r="AW1477" s="83">
        <f t="shared" ca="1" si="499"/>
        <v>-144</v>
      </c>
      <c r="AX1477" s="83">
        <f t="shared" ca="1" si="511"/>
        <v>360</v>
      </c>
      <c r="AY1477" s="83">
        <f t="shared" ca="1" si="512"/>
        <v>360</v>
      </c>
      <c r="AZ1477" s="83">
        <f t="shared" ca="1" si="513"/>
        <v>0</v>
      </c>
      <c r="BA1477" s="83">
        <f t="shared" ca="1" si="514"/>
        <v>360</v>
      </c>
      <c r="BB1477" s="83">
        <f t="shared" ref="BB1477:BB1540" ca="1" si="515">MIN(AX1477:AY1477)+((M1477-MIN(AT1477:AU1477))/(MAX(AT1477:AU1477)-MIN(AT1477:AU1477)))*(MAX(AX1477:AY1477)-MIN(AX1477:AY1477))</f>
        <v>360</v>
      </c>
    </row>
    <row r="1478" spans="1:54" x14ac:dyDescent="0.25">
      <c r="A1478" s="58">
        <v>1476</v>
      </c>
      <c r="B1478" s="59">
        <f t="shared" si="504"/>
        <v>24.6</v>
      </c>
      <c r="C1478" s="58">
        <v>53.3</v>
      </c>
      <c r="D1478" s="58">
        <v>94</v>
      </c>
      <c r="F1478" s="117"/>
      <c r="G1478" s="117"/>
      <c r="H1478" s="112">
        <f t="shared" si="505"/>
        <v>0</v>
      </c>
      <c r="I1478" s="121"/>
      <c r="J1478" s="92">
        <f t="shared" si="506"/>
        <v>0</v>
      </c>
      <c r="L1478" s="94">
        <v>1476</v>
      </c>
      <c r="M1478" s="114">
        <f t="shared" ca="1" si="502"/>
        <v>1423.2802924481734</v>
      </c>
      <c r="N1478" s="115">
        <f t="shared" ca="1" si="501"/>
        <v>338.4</v>
      </c>
      <c r="P1478" s="102"/>
      <c r="Q1478" s="102"/>
      <c r="R1478" s="102"/>
      <c r="S1478" s="102"/>
      <c r="AC1478" s="83">
        <f t="shared" si="496"/>
        <v>0</v>
      </c>
      <c r="AD1478" s="83">
        <f t="shared" si="497"/>
        <v>0</v>
      </c>
      <c r="AF1478" s="83">
        <f t="shared" si="507"/>
        <v>0</v>
      </c>
      <c r="AG1478" s="83">
        <f t="shared" si="508"/>
        <v>0</v>
      </c>
      <c r="AQ1478" s="83">
        <f t="shared" ca="1" si="509"/>
        <v>0</v>
      </c>
      <c r="AR1478" s="83">
        <f t="shared" ca="1" si="510"/>
        <v>-144</v>
      </c>
      <c r="AS1478" s="83">
        <f t="shared" ca="1" si="503"/>
        <v>-144</v>
      </c>
      <c r="AT1478" s="83" cm="1">
        <f t="array" aca="1" ref="AT1478" ca="1">_xlfn.LET(_xlpm.rozsah, $F$3:$F$10001,_xlpm.podminka, (_xlpm.rozsah&gt;M1478)*(ISNUMBER(_xlpm.rozsah)),_xlpm.indexy, IF(_xlpm.podminka, ROW(_xlpm.rozsah)-MIN(ROW(_xlpm.rozsah))+1),_xlpm.prvni, MIN(_xlpm.indexy),_xlpm.finalni, IF(_xlpm.prvni=1, 2, _xlpm.prvni),INDEX(_xlpm.rozsah, _xlpm.finalni))</f>
        <v>1500</v>
      </c>
      <c r="AU1478" s="83" cm="1">
        <f t="array" aca="1" ref="AU1478" ca="1">INDEX($F$3:$F$10001,MATCH(AT1478,$F$3:$F$10004,0)-1)</f>
        <v>1400</v>
      </c>
      <c r="AV1478" s="83">
        <f t="shared" ca="1" si="498"/>
        <v>-144</v>
      </c>
      <c r="AW1478" s="83">
        <f t="shared" ca="1" si="499"/>
        <v>-144</v>
      </c>
      <c r="AX1478" s="83">
        <f t="shared" ca="1" si="511"/>
        <v>360</v>
      </c>
      <c r="AY1478" s="83">
        <f t="shared" ca="1" si="512"/>
        <v>360</v>
      </c>
      <c r="AZ1478" s="83">
        <f t="shared" ca="1" si="513"/>
        <v>0</v>
      </c>
      <c r="BA1478" s="83">
        <f t="shared" ca="1" si="514"/>
        <v>360</v>
      </c>
      <c r="BB1478" s="83">
        <f t="shared" ca="1" si="515"/>
        <v>360</v>
      </c>
    </row>
    <row r="1479" spans="1:54" x14ac:dyDescent="0.25">
      <c r="A1479" s="58">
        <v>1477</v>
      </c>
      <c r="B1479" s="59">
        <f t="shared" si="504"/>
        <v>24.616666666666667</v>
      </c>
      <c r="C1479" s="58">
        <v>54.2</v>
      </c>
      <c r="D1479" s="58">
        <v>94.1</v>
      </c>
      <c r="F1479" s="117"/>
      <c r="G1479" s="117"/>
      <c r="H1479" s="112">
        <f t="shared" si="505"/>
        <v>0</v>
      </c>
      <c r="I1479" s="121"/>
      <c r="J1479" s="92">
        <f t="shared" si="506"/>
        <v>0</v>
      </c>
      <c r="L1479" s="94">
        <v>1477</v>
      </c>
      <c r="M1479" s="114">
        <f t="shared" ca="1" si="502"/>
        <v>1430.4276144594935</v>
      </c>
      <c r="N1479" s="115">
        <f t="shared" ca="1" si="501"/>
        <v>338.76</v>
      </c>
      <c r="P1479" s="102"/>
      <c r="Q1479" s="102"/>
      <c r="R1479" s="102"/>
      <c r="S1479" s="102"/>
      <c r="AC1479" s="83">
        <f t="shared" si="496"/>
        <v>0</v>
      </c>
      <c r="AD1479" s="83">
        <f t="shared" si="497"/>
        <v>0</v>
      </c>
      <c r="AF1479" s="83">
        <f t="shared" si="507"/>
        <v>0</v>
      </c>
      <c r="AG1479" s="83">
        <f t="shared" si="508"/>
        <v>0</v>
      </c>
      <c r="AQ1479" s="83">
        <f t="shared" ca="1" si="509"/>
        <v>0</v>
      </c>
      <c r="AR1479" s="83">
        <f t="shared" ca="1" si="510"/>
        <v>-144</v>
      </c>
      <c r="AS1479" s="83">
        <f t="shared" ca="1" si="503"/>
        <v>-144</v>
      </c>
      <c r="AT1479" s="83" cm="1">
        <f t="array" aca="1" ref="AT1479" ca="1">_xlfn.LET(_xlpm.rozsah, $F$3:$F$10001,_xlpm.podminka, (_xlpm.rozsah&gt;M1479)*(ISNUMBER(_xlpm.rozsah)),_xlpm.indexy, IF(_xlpm.podminka, ROW(_xlpm.rozsah)-MIN(ROW(_xlpm.rozsah))+1),_xlpm.prvni, MIN(_xlpm.indexy),_xlpm.finalni, IF(_xlpm.prvni=1, 2, _xlpm.prvni),INDEX(_xlpm.rozsah, _xlpm.finalni))</f>
        <v>1500</v>
      </c>
      <c r="AU1479" s="83" cm="1">
        <f t="array" aca="1" ref="AU1479" ca="1">INDEX($F$3:$F$10001,MATCH(AT1479,$F$3:$F$10004,0)-1)</f>
        <v>1400</v>
      </c>
      <c r="AV1479" s="83">
        <f t="shared" ca="1" si="498"/>
        <v>-144</v>
      </c>
      <c r="AW1479" s="83">
        <f t="shared" ca="1" si="499"/>
        <v>-144</v>
      </c>
      <c r="AX1479" s="83">
        <f t="shared" ca="1" si="511"/>
        <v>360</v>
      </c>
      <c r="AY1479" s="83">
        <f t="shared" ca="1" si="512"/>
        <v>360</v>
      </c>
      <c r="AZ1479" s="83">
        <f t="shared" ca="1" si="513"/>
        <v>0</v>
      </c>
      <c r="BA1479" s="83">
        <f t="shared" ca="1" si="514"/>
        <v>360</v>
      </c>
      <c r="BB1479" s="83">
        <f t="shared" ca="1" si="515"/>
        <v>360</v>
      </c>
    </row>
    <row r="1480" spans="1:54" x14ac:dyDescent="0.25">
      <c r="A1480" s="58">
        <v>1478</v>
      </c>
      <c r="B1480" s="59">
        <f t="shared" si="504"/>
        <v>24.633333333333333</v>
      </c>
      <c r="C1480" s="58">
        <v>54.9</v>
      </c>
      <c r="D1480" s="58">
        <v>94.3</v>
      </c>
      <c r="F1480" s="117"/>
      <c r="G1480" s="117"/>
      <c r="H1480" s="112">
        <f t="shared" si="505"/>
        <v>0</v>
      </c>
      <c r="I1480" s="121"/>
      <c r="J1480" s="92">
        <f t="shared" si="506"/>
        <v>0</v>
      </c>
      <c r="L1480" s="94">
        <v>1478</v>
      </c>
      <c r="M1480" s="114">
        <f t="shared" ca="1" si="502"/>
        <v>1435.9866426905201</v>
      </c>
      <c r="N1480" s="115">
        <f t="shared" ca="1" si="501"/>
        <v>339.47999999999996</v>
      </c>
      <c r="P1480" s="102"/>
      <c r="Q1480" s="102"/>
      <c r="R1480" s="102"/>
      <c r="S1480" s="102"/>
      <c r="AC1480" s="83">
        <f t="shared" si="496"/>
        <v>0</v>
      </c>
      <c r="AD1480" s="83">
        <f t="shared" si="497"/>
        <v>0</v>
      </c>
      <c r="AF1480" s="83">
        <f t="shared" si="507"/>
        <v>0</v>
      </c>
      <c r="AG1480" s="83">
        <f t="shared" si="508"/>
        <v>0</v>
      </c>
      <c r="AQ1480" s="83">
        <f t="shared" ca="1" si="509"/>
        <v>0</v>
      </c>
      <c r="AR1480" s="83">
        <f t="shared" ca="1" si="510"/>
        <v>-144</v>
      </c>
      <c r="AS1480" s="83">
        <f t="shared" ca="1" si="503"/>
        <v>-144</v>
      </c>
      <c r="AT1480" s="83" cm="1">
        <f t="array" aca="1" ref="AT1480" ca="1">_xlfn.LET(_xlpm.rozsah, $F$3:$F$10001,_xlpm.podminka, (_xlpm.rozsah&gt;M1480)*(ISNUMBER(_xlpm.rozsah)),_xlpm.indexy, IF(_xlpm.podminka, ROW(_xlpm.rozsah)-MIN(ROW(_xlpm.rozsah))+1),_xlpm.prvni, MIN(_xlpm.indexy),_xlpm.finalni, IF(_xlpm.prvni=1, 2, _xlpm.prvni),INDEX(_xlpm.rozsah, _xlpm.finalni))</f>
        <v>1500</v>
      </c>
      <c r="AU1480" s="83" cm="1">
        <f t="array" aca="1" ref="AU1480" ca="1">INDEX($F$3:$F$10001,MATCH(AT1480,$F$3:$F$10004,0)-1)</f>
        <v>1400</v>
      </c>
      <c r="AV1480" s="83">
        <f t="shared" ca="1" si="498"/>
        <v>-144</v>
      </c>
      <c r="AW1480" s="83">
        <f t="shared" ca="1" si="499"/>
        <v>-144</v>
      </c>
      <c r="AX1480" s="83">
        <f t="shared" ca="1" si="511"/>
        <v>360</v>
      </c>
      <c r="AY1480" s="83">
        <f t="shared" ca="1" si="512"/>
        <v>360</v>
      </c>
      <c r="AZ1480" s="83">
        <f t="shared" ca="1" si="513"/>
        <v>0</v>
      </c>
      <c r="BA1480" s="83">
        <f t="shared" ca="1" si="514"/>
        <v>360</v>
      </c>
      <c r="BB1480" s="83">
        <f t="shared" ca="1" si="515"/>
        <v>360</v>
      </c>
    </row>
    <row r="1481" spans="1:54" x14ac:dyDescent="0.25">
      <c r="A1481" s="58">
        <v>1479</v>
      </c>
      <c r="B1481" s="59">
        <f t="shared" si="504"/>
        <v>24.65</v>
      </c>
      <c r="C1481" s="58">
        <v>55.7</v>
      </c>
      <c r="D1481" s="58">
        <v>94.6</v>
      </c>
      <c r="F1481" s="117"/>
      <c r="G1481" s="117"/>
      <c r="H1481" s="112">
        <f t="shared" si="505"/>
        <v>0</v>
      </c>
      <c r="I1481" s="121"/>
      <c r="J1481" s="92">
        <f t="shared" si="506"/>
        <v>0</v>
      </c>
      <c r="L1481" s="94">
        <v>1479</v>
      </c>
      <c r="M1481" s="114">
        <f t="shared" ca="1" si="502"/>
        <v>1442.3398178116936</v>
      </c>
      <c r="N1481" s="115">
        <f t="shared" ca="1" si="501"/>
        <v>340.56</v>
      </c>
      <c r="P1481" s="102"/>
      <c r="Q1481" s="102"/>
      <c r="R1481" s="102"/>
      <c r="S1481" s="102"/>
      <c r="AC1481" s="83">
        <f t="shared" si="496"/>
        <v>0</v>
      </c>
      <c r="AD1481" s="83">
        <f t="shared" si="497"/>
        <v>0</v>
      </c>
      <c r="AF1481" s="83">
        <f t="shared" si="507"/>
        <v>0</v>
      </c>
      <c r="AG1481" s="83">
        <f t="shared" si="508"/>
        <v>0</v>
      </c>
      <c r="AQ1481" s="83">
        <f t="shared" ca="1" si="509"/>
        <v>0</v>
      </c>
      <c r="AR1481" s="83">
        <f t="shared" ca="1" si="510"/>
        <v>-144</v>
      </c>
      <c r="AS1481" s="83">
        <f t="shared" ca="1" si="503"/>
        <v>-144</v>
      </c>
      <c r="AT1481" s="83" cm="1">
        <f t="array" aca="1" ref="AT1481" ca="1">_xlfn.LET(_xlpm.rozsah, $F$3:$F$10001,_xlpm.podminka, (_xlpm.rozsah&gt;M1481)*(ISNUMBER(_xlpm.rozsah)),_xlpm.indexy, IF(_xlpm.podminka, ROW(_xlpm.rozsah)-MIN(ROW(_xlpm.rozsah))+1),_xlpm.prvni, MIN(_xlpm.indexy),_xlpm.finalni, IF(_xlpm.prvni=1, 2, _xlpm.prvni),INDEX(_xlpm.rozsah, _xlpm.finalni))</f>
        <v>1500</v>
      </c>
      <c r="AU1481" s="83" cm="1">
        <f t="array" aca="1" ref="AU1481" ca="1">INDEX($F$3:$F$10001,MATCH(AT1481,$F$3:$F$10004,0)-1)</f>
        <v>1400</v>
      </c>
      <c r="AV1481" s="83">
        <f t="shared" ca="1" si="498"/>
        <v>-144</v>
      </c>
      <c r="AW1481" s="83">
        <f t="shared" ca="1" si="499"/>
        <v>-144</v>
      </c>
      <c r="AX1481" s="83">
        <f t="shared" ca="1" si="511"/>
        <v>360</v>
      </c>
      <c r="AY1481" s="83">
        <f t="shared" ca="1" si="512"/>
        <v>360</v>
      </c>
      <c r="AZ1481" s="83">
        <f t="shared" ca="1" si="513"/>
        <v>0</v>
      </c>
      <c r="BA1481" s="83">
        <f t="shared" ca="1" si="514"/>
        <v>360</v>
      </c>
      <c r="BB1481" s="83">
        <f t="shared" ca="1" si="515"/>
        <v>360</v>
      </c>
    </row>
    <row r="1482" spans="1:54" x14ac:dyDescent="0.25">
      <c r="A1482" s="58">
        <v>1480</v>
      </c>
      <c r="B1482" s="59">
        <f t="shared" si="504"/>
        <v>24.666666666666668</v>
      </c>
      <c r="C1482" s="58">
        <v>56.1</v>
      </c>
      <c r="D1482" s="58">
        <v>94.9</v>
      </c>
      <c r="F1482" s="117"/>
      <c r="G1482" s="117"/>
      <c r="H1482" s="112">
        <f t="shared" si="505"/>
        <v>0</v>
      </c>
      <c r="I1482" s="121"/>
      <c r="J1482" s="92">
        <f t="shared" si="506"/>
        <v>0</v>
      </c>
      <c r="L1482" s="94">
        <v>1480</v>
      </c>
      <c r="M1482" s="114">
        <f t="shared" ca="1" si="502"/>
        <v>1445.5164053722801</v>
      </c>
      <c r="N1482" s="115">
        <f t="shared" ca="1" si="501"/>
        <v>341.64000000000004</v>
      </c>
      <c r="P1482" s="102"/>
      <c r="Q1482" s="102"/>
      <c r="R1482" s="102"/>
      <c r="S1482" s="102"/>
      <c r="AC1482" s="83">
        <f t="shared" si="496"/>
        <v>0</v>
      </c>
      <c r="AD1482" s="83">
        <f t="shared" si="497"/>
        <v>0</v>
      </c>
      <c r="AF1482" s="83">
        <f t="shared" si="507"/>
        <v>0</v>
      </c>
      <c r="AG1482" s="83">
        <f t="shared" si="508"/>
        <v>0</v>
      </c>
      <c r="AQ1482" s="83">
        <f t="shared" ca="1" si="509"/>
        <v>0</v>
      </c>
      <c r="AR1482" s="83">
        <f t="shared" ca="1" si="510"/>
        <v>-144</v>
      </c>
      <c r="AS1482" s="83">
        <f t="shared" ca="1" si="503"/>
        <v>-144</v>
      </c>
      <c r="AT1482" s="83" cm="1">
        <f t="array" aca="1" ref="AT1482" ca="1">_xlfn.LET(_xlpm.rozsah, $F$3:$F$10001,_xlpm.podminka, (_xlpm.rozsah&gt;M1482)*(ISNUMBER(_xlpm.rozsah)),_xlpm.indexy, IF(_xlpm.podminka, ROW(_xlpm.rozsah)-MIN(ROW(_xlpm.rozsah))+1),_xlpm.prvni, MIN(_xlpm.indexy),_xlpm.finalni, IF(_xlpm.prvni=1, 2, _xlpm.prvni),INDEX(_xlpm.rozsah, _xlpm.finalni))</f>
        <v>1500</v>
      </c>
      <c r="AU1482" s="83" cm="1">
        <f t="array" aca="1" ref="AU1482" ca="1">INDEX($F$3:$F$10001,MATCH(AT1482,$F$3:$F$10004,0)-1)</f>
        <v>1400</v>
      </c>
      <c r="AV1482" s="83">
        <f t="shared" ca="1" si="498"/>
        <v>-144</v>
      </c>
      <c r="AW1482" s="83">
        <f t="shared" ca="1" si="499"/>
        <v>-144</v>
      </c>
      <c r="AX1482" s="83">
        <f t="shared" ca="1" si="511"/>
        <v>360</v>
      </c>
      <c r="AY1482" s="83">
        <f t="shared" ca="1" si="512"/>
        <v>360</v>
      </c>
      <c r="AZ1482" s="83">
        <f t="shared" ca="1" si="513"/>
        <v>0</v>
      </c>
      <c r="BA1482" s="83">
        <f t="shared" ca="1" si="514"/>
        <v>360</v>
      </c>
      <c r="BB1482" s="83">
        <f t="shared" ca="1" si="515"/>
        <v>360</v>
      </c>
    </row>
    <row r="1483" spans="1:54" x14ac:dyDescent="0.25">
      <c r="A1483" s="58">
        <v>1481</v>
      </c>
      <c r="B1483" s="59">
        <f t="shared" si="504"/>
        <v>24.683333333333334</v>
      </c>
      <c r="C1483" s="58">
        <v>56.3</v>
      </c>
      <c r="D1483" s="58">
        <v>86.2</v>
      </c>
      <c r="F1483" s="117"/>
      <c r="G1483" s="117"/>
      <c r="H1483" s="112">
        <f t="shared" si="505"/>
        <v>0</v>
      </c>
      <c r="I1483" s="121"/>
      <c r="J1483" s="92">
        <f t="shared" si="506"/>
        <v>0</v>
      </c>
      <c r="L1483" s="94">
        <v>1481</v>
      </c>
      <c r="M1483" s="114">
        <f t="shared" ca="1" si="502"/>
        <v>1447.1046991525736</v>
      </c>
      <c r="N1483" s="115">
        <f t="shared" ca="1" si="501"/>
        <v>310.32</v>
      </c>
      <c r="P1483" s="102"/>
      <c r="Q1483" s="102"/>
      <c r="R1483" s="102"/>
      <c r="S1483" s="102"/>
      <c r="AC1483" s="83">
        <f t="shared" si="496"/>
        <v>0</v>
      </c>
      <c r="AD1483" s="83">
        <f t="shared" si="497"/>
        <v>0</v>
      </c>
      <c r="AF1483" s="83">
        <f t="shared" si="507"/>
        <v>0</v>
      </c>
      <c r="AG1483" s="83">
        <f t="shared" si="508"/>
        <v>0</v>
      </c>
      <c r="AQ1483" s="83">
        <f t="shared" ca="1" si="509"/>
        <v>0</v>
      </c>
      <c r="AR1483" s="83">
        <f t="shared" ca="1" si="510"/>
        <v>-144</v>
      </c>
      <c r="AS1483" s="83">
        <f t="shared" ca="1" si="503"/>
        <v>-144</v>
      </c>
      <c r="AT1483" s="83" cm="1">
        <f t="array" aca="1" ref="AT1483" ca="1">_xlfn.LET(_xlpm.rozsah, $F$3:$F$10001,_xlpm.podminka, (_xlpm.rozsah&gt;M1483)*(ISNUMBER(_xlpm.rozsah)),_xlpm.indexy, IF(_xlpm.podminka, ROW(_xlpm.rozsah)-MIN(ROW(_xlpm.rozsah))+1),_xlpm.prvni, MIN(_xlpm.indexy),_xlpm.finalni, IF(_xlpm.prvni=1, 2, _xlpm.prvni),INDEX(_xlpm.rozsah, _xlpm.finalni))</f>
        <v>1500</v>
      </c>
      <c r="AU1483" s="83" cm="1">
        <f t="array" aca="1" ref="AU1483" ca="1">INDEX($F$3:$F$10001,MATCH(AT1483,$F$3:$F$10004,0)-1)</f>
        <v>1400</v>
      </c>
      <c r="AV1483" s="83">
        <f t="shared" ca="1" si="498"/>
        <v>-144</v>
      </c>
      <c r="AW1483" s="83">
        <f t="shared" ca="1" si="499"/>
        <v>-144</v>
      </c>
      <c r="AX1483" s="83">
        <f t="shared" ca="1" si="511"/>
        <v>360</v>
      </c>
      <c r="AY1483" s="83">
        <f t="shared" ca="1" si="512"/>
        <v>360</v>
      </c>
      <c r="AZ1483" s="83">
        <f t="shared" ca="1" si="513"/>
        <v>0</v>
      </c>
      <c r="BA1483" s="83">
        <f t="shared" ca="1" si="514"/>
        <v>360</v>
      </c>
      <c r="BB1483" s="83">
        <f t="shared" ca="1" si="515"/>
        <v>360</v>
      </c>
    </row>
    <row r="1484" spans="1:54" x14ac:dyDescent="0.25">
      <c r="A1484" s="58">
        <v>1482</v>
      </c>
      <c r="B1484" s="59">
        <f t="shared" si="504"/>
        <v>24.7</v>
      </c>
      <c r="C1484" s="58">
        <v>56.2</v>
      </c>
      <c r="D1484" s="58">
        <v>64.099999999999994</v>
      </c>
      <c r="F1484" s="117"/>
      <c r="G1484" s="117"/>
      <c r="H1484" s="112">
        <f t="shared" si="505"/>
        <v>0</v>
      </c>
      <c r="I1484" s="121"/>
      <c r="J1484" s="92">
        <f t="shared" si="506"/>
        <v>0</v>
      </c>
      <c r="L1484" s="94">
        <v>1482</v>
      </c>
      <c r="M1484" s="114">
        <f t="shared" ca="1" si="502"/>
        <v>1446.3105522624269</v>
      </c>
      <c r="N1484" s="115">
        <f t="shared" ca="1" si="501"/>
        <v>230.75999999999996</v>
      </c>
      <c r="P1484" s="102"/>
      <c r="Q1484" s="102"/>
      <c r="R1484" s="102"/>
      <c r="S1484" s="102"/>
      <c r="AC1484" s="83">
        <f t="shared" si="496"/>
        <v>0</v>
      </c>
      <c r="AD1484" s="83">
        <f t="shared" si="497"/>
        <v>0</v>
      </c>
      <c r="AF1484" s="83">
        <f t="shared" si="507"/>
        <v>0</v>
      </c>
      <c r="AG1484" s="83">
        <f t="shared" si="508"/>
        <v>0</v>
      </c>
      <c r="AQ1484" s="83">
        <f t="shared" ca="1" si="509"/>
        <v>0</v>
      </c>
      <c r="AR1484" s="83">
        <f t="shared" ca="1" si="510"/>
        <v>-144</v>
      </c>
      <c r="AS1484" s="83">
        <f t="shared" ca="1" si="503"/>
        <v>-144</v>
      </c>
      <c r="AT1484" s="83" cm="1">
        <f t="array" aca="1" ref="AT1484" ca="1">_xlfn.LET(_xlpm.rozsah, $F$3:$F$10001,_xlpm.podminka, (_xlpm.rozsah&gt;M1484)*(ISNUMBER(_xlpm.rozsah)),_xlpm.indexy, IF(_xlpm.podminka, ROW(_xlpm.rozsah)-MIN(ROW(_xlpm.rozsah))+1),_xlpm.prvni, MIN(_xlpm.indexy),_xlpm.finalni, IF(_xlpm.prvni=1, 2, _xlpm.prvni),INDEX(_xlpm.rozsah, _xlpm.finalni))</f>
        <v>1500</v>
      </c>
      <c r="AU1484" s="83" cm="1">
        <f t="array" aca="1" ref="AU1484" ca="1">INDEX($F$3:$F$10001,MATCH(AT1484,$F$3:$F$10004,0)-1)</f>
        <v>1400</v>
      </c>
      <c r="AV1484" s="83">
        <f t="shared" ca="1" si="498"/>
        <v>-144</v>
      </c>
      <c r="AW1484" s="83">
        <f t="shared" ca="1" si="499"/>
        <v>-144</v>
      </c>
      <c r="AX1484" s="83">
        <f t="shared" ca="1" si="511"/>
        <v>360</v>
      </c>
      <c r="AY1484" s="83">
        <f t="shared" ca="1" si="512"/>
        <v>360</v>
      </c>
      <c r="AZ1484" s="83">
        <f t="shared" ca="1" si="513"/>
        <v>0</v>
      </c>
      <c r="BA1484" s="83">
        <f t="shared" ca="1" si="514"/>
        <v>360</v>
      </c>
      <c r="BB1484" s="83">
        <f t="shared" ca="1" si="515"/>
        <v>360</v>
      </c>
    </row>
    <row r="1485" spans="1:54" x14ac:dyDescent="0.25">
      <c r="A1485" s="58">
        <v>1483</v>
      </c>
      <c r="B1485" s="59">
        <f t="shared" si="504"/>
        <v>24.716666666666665</v>
      </c>
      <c r="C1485" s="58">
        <v>56</v>
      </c>
      <c r="D1485" s="58">
        <v>46.1</v>
      </c>
      <c r="F1485" s="117"/>
      <c r="G1485" s="117"/>
      <c r="H1485" s="112">
        <f t="shared" si="505"/>
        <v>0</v>
      </c>
      <c r="I1485" s="121"/>
      <c r="J1485" s="92">
        <f t="shared" si="506"/>
        <v>0</v>
      </c>
      <c r="L1485" s="94">
        <v>1483</v>
      </c>
      <c r="M1485" s="114">
        <f t="shared" ca="1" si="502"/>
        <v>1444.7222584821336</v>
      </c>
      <c r="N1485" s="115">
        <f t="shared" ca="1" si="501"/>
        <v>165.96</v>
      </c>
      <c r="P1485" s="102"/>
      <c r="Q1485" s="102"/>
      <c r="R1485" s="102"/>
      <c r="S1485" s="102"/>
      <c r="AC1485" s="83">
        <f t="shared" si="496"/>
        <v>0</v>
      </c>
      <c r="AD1485" s="83">
        <f t="shared" si="497"/>
        <v>0</v>
      </c>
      <c r="AF1485" s="83">
        <f t="shared" si="507"/>
        <v>0</v>
      </c>
      <c r="AG1485" s="83">
        <f t="shared" si="508"/>
        <v>0</v>
      </c>
      <c r="AQ1485" s="83">
        <f t="shared" ca="1" si="509"/>
        <v>0</v>
      </c>
      <c r="AR1485" s="83">
        <f t="shared" ca="1" si="510"/>
        <v>-144</v>
      </c>
      <c r="AS1485" s="83">
        <f t="shared" ca="1" si="503"/>
        <v>-144</v>
      </c>
      <c r="AT1485" s="83" cm="1">
        <f t="array" aca="1" ref="AT1485" ca="1">_xlfn.LET(_xlpm.rozsah, $F$3:$F$10001,_xlpm.podminka, (_xlpm.rozsah&gt;M1485)*(ISNUMBER(_xlpm.rozsah)),_xlpm.indexy, IF(_xlpm.podminka, ROW(_xlpm.rozsah)-MIN(ROW(_xlpm.rozsah))+1),_xlpm.prvni, MIN(_xlpm.indexy),_xlpm.finalni, IF(_xlpm.prvni=1, 2, _xlpm.prvni),INDEX(_xlpm.rozsah, _xlpm.finalni))</f>
        <v>1500</v>
      </c>
      <c r="AU1485" s="83" cm="1">
        <f t="array" aca="1" ref="AU1485" ca="1">INDEX($F$3:$F$10001,MATCH(AT1485,$F$3:$F$10004,0)-1)</f>
        <v>1400</v>
      </c>
      <c r="AV1485" s="83">
        <f t="shared" ca="1" si="498"/>
        <v>-144</v>
      </c>
      <c r="AW1485" s="83">
        <f t="shared" ca="1" si="499"/>
        <v>-144</v>
      </c>
      <c r="AX1485" s="83">
        <f t="shared" ca="1" si="511"/>
        <v>360</v>
      </c>
      <c r="AY1485" s="83">
        <f t="shared" ca="1" si="512"/>
        <v>360</v>
      </c>
      <c r="AZ1485" s="83">
        <f t="shared" ca="1" si="513"/>
        <v>0</v>
      </c>
      <c r="BA1485" s="83">
        <f t="shared" ca="1" si="514"/>
        <v>360</v>
      </c>
      <c r="BB1485" s="83">
        <f t="shared" ca="1" si="515"/>
        <v>360</v>
      </c>
    </row>
    <row r="1486" spans="1:54" x14ac:dyDescent="0.25">
      <c r="A1486" s="58">
        <v>1484</v>
      </c>
      <c r="B1486" s="59">
        <f t="shared" si="504"/>
        <v>24.733333333333334</v>
      </c>
      <c r="C1486" s="58">
        <v>56.2</v>
      </c>
      <c r="D1486" s="58">
        <v>33.4</v>
      </c>
      <c r="F1486" s="117"/>
      <c r="G1486" s="117"/>
      <c r="H1486" s="112">
        <f t="shared" si="505"/>
        <v>0</v>
      </c>
      <c r="I1486" s="121"/>
      <c r="J1486" s="92">
        <f t="shared" si="506"/>
        <v>0</v>
      </c>
      <c r="L1486" s="94">
        <v>1484</v>
      </c>
      <c r="M1486" s="114">
        <f t="shared" ca="1" si="502"/>
        <v>1446.3105522624269</v>
      </c>
      <c r="N1486" s="115">
        <f t="shared" ca="1" si="501"/>
        <v>120.23999999999998</v>
      </c>
      <c r="P1486" s="102"/>
      <c r="Q1486" s="102"/>
      <c r="R1486" s="102"/>
      <c r="S1486" s="102"/>
      <c r="AC1486" s="83">
        <f t="shared" si="496"/>
        <v>0</v>
      </c>
      <c r="AD1486" s="83">
        <f t="shared" si="497"/>
        <v>0</v>
      </c>
      <c r="AF1486" s="83">
        <f t="shared" si="507"/>
        <v>0</v>
      </c>
      <c r="AG1486" s="83">
        <f t="shared" si="508"/>
        <v>0</v>
      </c>
      <c r="AQ1486" s="83">
        <f t="shared" ca="1" si="509"/>
        <v>0</v>
      </c>
      <c r="AR1486" s="83">
        <f t="shared" ca="1" si="510"/>
        <v>-144</v>
      </c>
      <c r="AS1486" s="83">
        <f t="shared" ca="1" si="503"/>
        <v>-144</v>
      </c>
      <c r="AT1486" s="83" cm="1">
        <f t="array" aca="1" ref="AT1486" ca="1">_xlfn.LET(_xlpm.rozsah, $F$3:$F$10001,_xlpm.podminka, (_xlpm.rozsah&gt;M1486)*(ISNUMBER(_xlpm.rozsah)),_xlpm.indexy, IF(_xlpm.podminka, ROW(_xlpm.rozsah)-MIN(ROW(_xlpm.rozsah))+1),_xlpm.prvni, MIN(_xlpm.indexy),_xlpm.finalni, IF(_xlpm.prvni=1, 2, _xlpm.prvni),INDEX(_xlpm.rozsah, _xlpm.finalni))</f>
        <v>1500</v>
      </c>
      <c r="AU1486" s="83" cm="1">
        <f t="array" aca="1" ref="AU1486" ca="1">INDEX($F$3:$F$10001,MATCH(AT1486,$F$3:$F$10004,0)-1)</f>
        <v>1400</v>
      </c>
      <c r="AV1486" s="83">
        <f t="shared" ca="1" si="498"/>
        <v>-144</v>
      </c>
      <c r="AW1486" s="83">
        <f t="shared" ca="1" si="499"/>
        <v>-144</v>
      </c>
      <c r="AX1486" s="83">
        <f t="shared" ca="1" si="511"/>
        <v>360</v>
      </c>
      <c r="AY1486" s="83">
        <f t="shared" ca="1" si="512"/>
        <v>360</v>
      </c>
      <c r="AZ1486" s="83">
        <f t="shared" ca="1" si="513"/>
        <v>0</v>
      </c>
      <c r="BA1486" s="83">
        <f t="shared" ca="1" si="514"/>
        <v>360</v>
      </c>
      <c r="BB1486" s="83">
        <f t="shared" ca="1" si="515"/>
        <v>360</v>
      </c>
    </row>
    <row r="1487" spans="1:54" x14ac:dyDescent="0.25">
      <c r="A1487" s="58">
        <v>1485</v>
      </c>
      <c r="B1487" s="59">
        <f t="shared" si="504"/>
        <v>24.75</v>
      </c>
      <c r="C1487" s="58">
        <v>56.5</v>
      </c>
      <c r="D1487" s="58">
        <v>23.6</v>
      </c>
      <c r="F1487" s="117"/>
      <c r="G1487" s="117"/>
      <c r="H1487" s="112">
        <f t="shared" si="505"/>
        <v>0</v>
      </c>
      <c r="I1487" s="121"/>
      <c r="J1487" s="92">
        <f t="shared" si="506"/>
        <v>0</v>
      </c>
      <c r="L1487" s="94">
        <v>1485</v>
      </c>
      <c r="M1487" s="114">
        <f t="shared" ca="1" si="502"/>
        <v>1448.6929929328667</v>
      </c>
      <c r="N1487" s="115">
        <f t="shared" ca="1" si="501"/>
        <v>84.960000000000008</v>
      </c>
      <c r="P1487" s="102"/>
      <c r="Q1487" s="102"/>
      <c r="R1487" s="102"/>
      <c r="S1487" s="102"/>
      <c r="AC1487" s="83">
        <f t="shared" si="496"/>
        <v>0</v>
      </c>
      <c r="AD1487" s="83">
        <f t="shared" si="497"/>
        <v>0</v>
      </c>
      <c r="AF1487" s="83">
        <f t="shared" si="507"/>
        <v>0</v>
      </c>
      <c r="AG1487" s="83">
        <f t="shared" si="508"/>
        <v>0</v>
      </c>
      <c r="AQ1487" s="83">
        <f t="shared" ca="1" si="509"/>
        <v>0</v>
      </c>
      <c r="AR1487" s="83">
        <f t="shared" ca="1" si="510"/>
        <v>-144</v>
      </c>
      <c r="AS1487" s="83">
        <f t="shared" ca="1" si="503"/>
        <v>-144</v>
      </c>
      <c r="AT1487" s="83" cm="1">
        <f t="array" aca="1" ref="AT1487" ca="1">_xlfn.LET(_xlpm.rozsah, $F$3:$F$10001,_xlpm.podminka, (_xlpm.rozsah&gt;M1487)*(ISNUMBER(_xlpm.rozsah)),_xlpm.indexy, IF(_xlpm.podminka, ROW(_xlpm.rozsah)-MIN(ROW(_xlpm.rozsah))+1),_xlpm.prvni, MIN(_xlpm.indexy),_xlpm.finalni, IF(_xlpm.prvni=1, 2, _xlpm.prvni),INDEX(_xlpm.rozsah, _xlpm.finalni))</f>
        <v>1500</v>
      </c>
      <c r="AU1487" s="83" cm="1">
        <f t="array" aca="1" ref="AU1487" ca="1">INDEX($F$3:$F$10001,MATCH(AT1487,$F$3:$F$10004,0)-1)</f>
        <v>1400</v>
      </c>
      <c r="AV1487" s="83">
        <f t="shared" ca="1" si="498"/>
        <v>-144</v>
      </c>
      <c r="AW1487" s="83">
        <f t="shared" ca="1" si="499"/>
        <v>-144</v>
      </c>
      <c r="AX1487" s="83">
        <f t="shared" ca="1" si="511"/>
        <v>360</v>
      </c>
      <c r="AY1487" s="83">
        <f t="shared" ca="1" si="512"/>
        <v>360</v>
      </c>
      <c r="AZ1487" s="83">
        <f t="shared" ca="1" si="513"/>
        <v>0</v>
      </c>
      <c r="BA1487" s="83">
        <f t="shared" ca="1" si="514"/>
        <v>360</v>
      </c>
      <c r="BB1487" s="83">
        <f t="shared" ca="1" si="515"/>
        <v>360</v>
      </c>
    </row>
    <row r="1488" spans="1:54" x14ac:dyDescent="0.25">
      <c r="A1488" s="58">
        <v>1486</v>
      </c>
      <c r="B1488" s="59">
        <f t="shared" si="504"/>
        <v>24.766666666666666</v>
      </c>
      <c r="C1488" s="58">
        <v>56.3</v>
      </c>
      <c r="D1488" s="58">
        <v>18.600000000000001</v>
      </c>
      <c r="F1488" s="117"/>
      <c r="G1488" s="117"/>
      <c r="H1488" s="112">
        <f t="shared" si="505"/>
        <v>0</v>
      </c>
      <c r="I1488" s="121"/>
      <c r="J1488" s="92">
        <f t="shared" si="506"/>
        <v>0</v>
      </c>
      <c r="L1488" s="94">
        <v>1486</v>
      </c>
      <c r="M1488" s="114">
        <f t="shared" ca="1" si="502"/>
        <v>1447.1046991525736</v>
      </c>
      <c r="N1488" s="115">
        <f t="shared" ca="1" si="501"/>
        <v>66.960000000000008</v>
      </c>
      <c r="P1488" s="102"/>
      <c r="Q1488" s="102"/>
      <c r="R1488" s="102"/>
      <c r="S1488" s="102"/>
      <c r="AC1488" s="83">
        <f t="shared" si="496"/>
        <v>0</v>
      </c>
      <c r="AD1488" s="83">
        <f t="shared" si="497"/>
        <v>0</v>
      </c>
      <c r="AF1488" s="83">
        <f t="shared" si="507"/>
        <v>0</v>
      </c>
      <c r="AG1488" s="83">
        <f t="shared" si="508"/>
        <v>0</v>
      </c>
      <c r="AQ1488" s="83">
        <f t="shared" ca="1" si="509"/>
        <v>0</v>
      </c>
      <c r="AR1488" s="83">
        <f t="shared" ca="1" si="510"/>
        <v>-144</v>
      </c>
      <c r="AS1488" s="83">
        <f t="shared" ca="1" si="503"/>
        <v>-144</v>
      </c>
      <c r="AT1488" s="83" cm="1">
        <f t="array" aca="1" ref="AT1488" ca="1">_xlfn.LET(_xlpm.rozsah, $F$3:$F$10001,_xlpm.podminka, (_xlpm.rozsah&gt;M1488)*(ISNUMBER(_xlpm.rozsah)),_xlpm.indexy, IF(_xlpm.podminka, ROW(_xlpm.rozsah)-MIN(ROW(_xlpm.rozsah))+1),_xlpm.prvni, MIN(_xlpm.indexy),_xlpm.finalni, IF(_xlpm.prvni=1, 2, _xlpm.prvni),INDEX(_xlpm.rozsah, _xlpm.finalni))</f>
        <v>1500</v>
      </c>
      <c r="AU1488" s="83" cm="1">
        <f t="array" aca="1" ref="AU1488" ca="1">INDEX($F$3:$F$10001,MATCH(AT1488,$F$3:$F$10004,0)-1)</f>
        <v>1400</v>
      </c>
      <c r="AV1488" s="83">
        <f t="shared" ca="1" si="498"/>
        <v>-144</v>
      </c>
      <c r="AW1488" s="83">
        <f t="shared" ca="1" si="499"/>
        <v>-144</v>
      </c>
      <c r="AX1488" s="83">
        <f t="shared" ca="1" si="511"/>
        <v>360</v>
      </c>
      <c r="AY1488" s="83">
        <f t="shared" ca="1" si="512"/>
        <v>360</v>
      </c>
      <c r="AZ1488" s="83">
        <f t="shared" ca="1" si="513"/>
        <v>0</v>
      </c>
      <c r="BA1488" s="83">
        <f t="shared" ca="1" si="514"/>
        <v>360</v>
      </c>
      <c r="BB1488" s="83">
        <f t="shared" ca="1" si="515"/>
        <v>360</v>
      </c>
    </row>
    <row r="1489" spans="1:54" x14ac:dyDescent="0.25">
      <c r="A1489" s="58">
        <v>1487</v>
      </c>
      <c r="B1489" s="59">
        <f t="shared" si="504"/>
        <v>24.783333333333335</v>
      </c>
      <c r="C1489" s="58">
        <v>55.7</v>
      </c>
      <c r="D1489" s="58">
        <v>16.2</v>
      </c>
      <c r="F1489" s="117"/>
      <c r="G1489" s="117"/>
      <c r="H1489" s="112">
        <f t="shared" si="505"/>
        <v>0</v>
      </c>
      <c r="I1489" s="121"/>
      <c r="J1489" s="92">
        <f t="shared" si="506"/>
        <v>0</v>
      </c>
      <c r="L1489" s="94">
        <v>1487</v>
      </c>
      <c r="M1489" s="114">
        <f t="shared" ca="1" si="502"/>
        <v>1442.3398178116936</v>
      </c>
      <c r="N1489" s="115">
        <f t="shared" ca="1" si="501"/>
        <v>58.32</v>
      </c>
      <c r="P1489" s="102"/>
      <c r="Q1489" s="102"/>
      <c r="R1489" s="102"/>
      <c r="S1489" s="102"/>
      <c r="AC1489" s="83">
        <f t="shared" si="496"/>
        <v>0</v>
      </c>
      <c r="AD1489" s="83">
        <f t="shared" si="497"/>
        <v>0</v>
      </c>
      <c r="AF1489" s="83">
        <f t="shared" si="507"/>
        <v>0</v>
      </c>
      <c r="AG1489" s="83">
        <f t="shared" si="508"/>
        <v>0</v>
      </c>
      <c r="AQ1489" s="83">
        <f t="shared" ca="1" si="509"/>
        <v>0</v>
      </c>
      <c r="AR1489" s="83">
        <f t="shared" ca="1" si="510"/>
        <v>-144</v>
      </c>
      <c r="AS1489" s="83">
        <f t="shared" ca="1" si="503"/>
        <v>-144</v>
      </c>
      <c r="AT1489" s="83" cm="1">
        <f t="array" aca="1" ref="AT1489" ca="1">_xlfn.LET(_xlpm.rozsah, $F$3:$F$10001,_xlpm.podminka, (_xlpm.rozsah&gt;M1489)*(ISNUMBER(_xlpm.rozsah)),_xlpm.indexy, IF(_xlpm.podminka, ROW(_xlpm.rozsah)-MIN(ROW(_xlpm.rozsah))+1),_xlpm.prvni, MIN(_xlpm.indexy),_xlpm.finalni, IF(_xlpm.prvni=1, 2, _xlpm.prvni),INDEX(_xlpm.rozsah, _xlpm.finalni))</f>
        <v>1500</v>
      </c>
      <c r="AU1489" s="83" cm="1">
        <f t="array" aca="1" ref="AU1489" ca="1">INDEX($F$3:$F$10001,MATCH(AT1489,$F$3:$F$10004,0)-1)</f>
        <v>1400</v>
      </c>
      <c r="AV1489" s="83">
        <f t="shared" ca="1" si="498"/>
        <v>-144</v>
      </c>
      <c r="AW1489" s="83">
        <f t="shared" ca="1" si="499"/>
        <v>-144</v>
      </c>
      <c r="AX1489" s="83">
        <f t="shared" ca="1" si="511"/>
        <v>360</v>
      </c>
      <c r="AY1489" s="83">
        <f t="shared" ca="1" si="512"/>
        <v>360</v>
      </c>
      <c r="AZ1489" s="83">
        <f t="shared" ca="1" si="513"/>
        <v>0</v>
      </c>
      <c r="BA1489" s="83">
        <f t="shared" ca="1" si="514"/>
        <v>360</v>
      </c>
      <c r="BB1489" s="83">
        <f t="shared" ca="1" si="515"/>
        <v>360</v>
      </c>
    </row>
    <row r="1490" spans="1:54" x14ac:dyDescent="0.25">
      <c r="A1490" s="58">
        <v>1488</v>
      </c>
      <c r="B1490" s="59">
        <f t="shared" si="504"/>
        <v>24.8</v>
      </c>
      <c r="C1490" s="58">
        <v>56</v>
      </c>
      <c r="D1490" s="58">
        <v>15.9</v>
      </c>
      <c r="F1490" s="117"/>
      <c r="G1490" s="117"/>
      <c r="H1490" s="112">
        <f t="shared" si="505"/>
        <v>0</v>
      </c>
      <c r="I1490" s="121"/>
      <c r="J1490" s="92">
        <f t="shared" si="506"/>
        <v>0</v>
      </c>
      <c r="L1490" s="94">
        <v>1488</v>
      </c>
      <c r="M1490" s="114">
        <f t="shared" ca="1" si="502"/>
        <v>1444.7222584821336</v>
      </c>
      <c r="N1490" s="115">
        <f t="shared" ca="1" si="501"/>
        <v>57.24</v>
      </c>
      <c r="P1490" s="102"/>
      <c r="Q1490" s="102"/>
      <c r="R1490" s="102"/>
      <c r="S1490" s="102"/>
      <c r="AC1490" s="83">
        <f t="shared" si="496"/>
        <v>0</v>
      </c>
      <c r="AD1490" s="83">
        <f t="shared" si="497"/>
        <v>0</v>
      </c>
      <c r="AF1490" s="83">
        <f t="shared" si="507"/>
        <v>0</v>
      </c>
      <c r="AG1490" s="83">
        <f t="shared" si="508"/>
        <v>0</v>
      </c>
      <c r="AQ1490" s="83">
        <f t="shared" ca="1" si="509"/>
        <v>0</v>
      </c>
      <c r="AR1490" s="83">
        <f t="shared" ca="1" si="510"/>
        <v>-144</v>
      </c>
      <c r="AS1490" s="83">
        <f t="shared" ca="1" si="503"/>
        <v>-144</v>
      </c>
      <c r="AT1490" s="83" cm="1">
        <f t="array" aca="1" ref="AT1490" ca="1">_xlfn.LET(_xlpm.rozsah, $F$3:$F$10001,_xlpm.podminka, (_xlpm.rozsah&gt;M1490)*(ISNUMBER(_xlpm.rozsah)),_xlpm.indexy, IF(_xlpm.podminka, ROW(_xlpm.rozsah)-MIN(ROW(_xlpm.rozsah))+1),_xlpm.prvni, MIN(_xlpm.indexy),_xlpm.finalni, IF(_xlpm.prvni=1, 2, _xlpm.prvni),INDEX(_xlpm.rozsah, _xlpm.finalni))</f>
        <v>1500</v>
      </c>
      <c r="AU1490" s="83" cm="1">
        <f t="array" aca="1" ref="AU1490" ca="1">INDEX($F$3:$F$10001,MATCH(AT1490,$F$3:$F$10004,0)-1)</f>
        <v>1400</v>
      </c>
      <c r="AV1490" s="83">
        <f t="shared" ca="1" si="498"/>
        <v>-144</v>
      </c>
      <c r="AW1490" s="83">
        <f t="shared" ca="1" si="499"/>
        <v>-144</v>
      </c>
      <c r="AX1490" s="83">
        <f t="shared" ca="1" si="511"/>
        <v>360</v>
      </c>
      <c r="AY1490" s="83">
        <f t="shared" ca="1" si="512"/>
        <v>360</v>
      </c>
      <c r="AZ1490" s="83">
        <f t="shared" ca="1" si="513"/>
        <v>0</v>
      </c>
      <c r="BA1490" s="83">
        <f t="shared" ca="1" si="514"/>
        <v>360</v>
      </c>
      <c r="BB1490" s="83">
        <f t="shared" ca="1" si="515"/>
        <v>360</v>
      </c>
    </row>
    <row r="1491" spans="1:54" x14ac:dyDescent="0.25">
      <c r="A1491" s="58">
        <v>1489</v>
      </c>
      <c r="B1491" s="59">
        <f t="shared" si="504"/>
        <v>24.816666666666666</v>
      </c>
      <c r="C1491" s="58">
        <v>55.9</v>
      </c>
      <c r="D1491" s="58">
        <v>21.8</v>
      </c>
      <c r="F1491" s="117"/>
      <c r="G1491" s="117"/>
      <c r="H1491" s="112">
        <f t="shared" si="505"/>
        <v>0</v>
      </c>
      <c r="I1491" s="121"/>
      <c r="J1491" s="92">
        <f t="shared" si="506"/>
        <v>0</v>
      </c>
      <c r="L1491" s="94">
        <v>1489</v>
      </c>
      <c r="M1491" s="114">
        <f t="shared" ca="1" si="502"/>
        <v>1443.9281115919869</v>
      </c>
      <c r="N1491" s="115">
        <f t="shared" ca="1" si="501"/>
        <v>78.48</v>
      </c>
      <c r="P1491" s="102"/>
      <c r="Q1491" s="102"/>
      <c r="R1491" s="102"/>
      <c r="S1491" s="102"/>
      <c r="AC1491" s="83">
        <f t="shared" si="496"/>
        <v>0</v>
      </c>
      <c r="AD1491" s="83">
        <f t="shared" si="497"/>
        <v>0</v>
      </c>
      <c r="AF1491" s="83">
        <f t="shared" si="507"/>
        <v>0</v>
      </c>
      <c r="AG1491" s="83">
        <f t="shared" si="508"/>
        <v>0</v>
      </c>
      <c r="AQ1491" s="83">
        <f t="shared" ca="1" si="509"/>
        <v>0</v>
      </c>
      <c r="AR1491" s="83">
        <f t="shared" ca="1" si="510"/>
        <v>-144</v>
      </c>
      <c r="AS1491" s="83">
        <f t="shared" ca="1" si="503"/>
        <v>-144</v>
      </c>
      <c r="AT1491" s="83" cm="1">
        <f t="array" aca="1" ref="AT1491" ca="1">_xlfn.LET(_xlpm.rozsah, $F$3:$F$10001,_xlpm.podminka, (_xlpm.rozsah&gt;M1491)*(ISNUMBER(_xlpm.rozsah)),_xlpm.indexy, IF(_xlpm.podminka, ROW(_xlpm.rozsah)-MIN(ROW(_xlpm.rozsah))+1),_xlpm.prvni, MIN(_xlpm.indexy),_xlpm.finalni, IF(_xlpm.prvni=1, 2, _xlpm.prvni),INDEX(_xlpm.rozsah, _xlpm.finalni))</f>
        <v>1500</v>
      </c>
      <c r="AU1491" s="83" cm="1">
        <f t="array" aca="1" ref="AU1491" ca="1">INDEX($F$3:$F$10001,MATCH(AT1491,$F$3:$F$10004,0)-1)</f>
        <v>1400</v>
      </c>
      <c r="AV1491" s="83">
        <f t="shared" ca="1" si="498"/>
        <v>-144</v>
      </c>
      <c r="AW1491" s="83">
        <f t="shared" ca="1" si="499"/>
        <v>-144</v>
      </c>
      <c r="AX1491" s="83">
        <f t="shared" ca="1" si="511"/>
        <v>360</v>
      </c>
      <c r="AY1491" s="83">
        <f t="shared" ca="1" si="512"/>
        <v>360</v>
      </c>
      <c r="AZ1491" s="83">
        <f t="shared" ca="1" si="513"/>
        <v>0</v>
      </c>
      <c r="BA1491" s="83">
        <f t="shared" ca="1" si="514"/>
        <v>360</v>
      </c>
      <c r="BB1491" s="83">
        <f t="shared" ca="1" si="515"/>
        <v>360</v>
      </c>
    </row>
    <row r="1492" spans="1:54" x14ac:dyDescent="0.25">
      <c r="A1492" s="58">
        <v>1490</v>
      </c>
      <c r="B1492" s="59">
        <f t="shared" si="504"/>
        <v>24.833333333333332</v>
      </c>
      <c r="C1492" s="58">
        <v>55.8</v>
      </c>
      <c r="D1492" s="58">
        <v>20.9</v>
      </c>
      <c r="F1492" s="117"/>
      <c r="G1492" s="117"/>
      <c r="H1492" s="112">
        <f t="shared" si="505"/>
        <v>0</v>
      </c>
      <c r="I1492" s="121"/>
      <c r="J1492" s="92">
        <f t="shared" si="506"/>
        <v>0</v>
      </c>
      <c r="L1492" s="94">
        <v>1490</v>
      </c>
      <c r="M1492" s="114">
        <f t="shared" ca="1" si="502"/>
        <v>1443.1339647018401</v>
      </c>
      <c r="N1492" s="115">
        <f t="shared" ca="1" si="501"/>
        <v>75.239999999999995</v>
      </c>
      <c r="P1492" s="102"/>
      <c r="Q1492" s="102"/>
      <c r="R1492" s="102"/>
      <c r="S1492" s="102"/>
      <c r="AC1492" s="83">
        <f t="shared" si="496"/>
        <v>0</v>
      </c>
      <c r="AD1492" s="83">
        <f t="shared" si="497"/>
        <v>0</v>
      </c>
      <c r="AF1492" s="83">
        <f t="shared" si="507"/>
        <v>0</v>
      </c>
      <c r="AG1492" s="83">
        <f t="shared" si="508"/>
        <v>0</v>
      </c>
      <c r="AQ1492" s="83">
        <f t="shared" ca="1" si="509"/>
        <v>0</v>
      </c>
      <c r="AR1492" s="83">
        <f t="shared" ca="1" si="510"/>
        <v>-144</v>
      </c>
      <c r="AS1492" s="83">
        <f t="shared" ca="1" si="503"/>
        <v>-144</v>
      </c>
      <c r="AT1492" s="83" cm="1">
        <f t="array" aca="1" ref="AT1492" ca="1">_xlfn.LET(_xlpm.rozsah, $F$3:$F$10001,_xlpm.podminka, (_xlpm.rozsah&gt;M1492)*(ISNUMBER(_xlpm.rozsah)),_xlpm.indexy, IF(_xlpm.podminka, ROW(_xlpm.rozsah)-MIN(ROW(_xlpm.rozsah))+1),_xlpm.prvni, MIN(_xlpm.indexy),_xlpm.finalni, IF(_xlpm.prvni=1, 2, _xlpm.prvni),INDEX(_xlpm.rozsah, _xlpm.finalni))</f>
        <v>1500</v>
      </c>
      <c r="AU1492" s="83" cm="1">
        <f t="array" aca="1" ref="AU1492" ca="1">INDEX($F$3:$F$10001,MATCH(AT1492,$F$3:$F$10004,0)-1)</f>
        <v>1400</v>
      </c>
      <c r="AV1492" s="83">
        <f t="shared" ca="1" si="498"/>
        <v>-144</v>
      </c>
      <c r="AW1492" s="83">
        <f t="shared" ca="1" si="499"/>
        <v>-144</v>
      </c>
      <c r="AX1492" s="83">
        <f t="shared" ca="1" si="511"/>
        <v>360</v>
      </c>
      <c r="AY1492" s="83">
        <f t="shared" ca="1" si="512"/>
        <v>360</v>
      </c>
      <c r="AZ1492" s="83">
        <f t="shared" ca="1" si="513"/>
        <v>0</v>
      </c>
      <c r="BA1492" s="83">
        <f t="shared" ca="1" si="514"/>
        <v>360</v>
      </c>
      <c r="BB1492" s="83">
        <f t="shared" ca="1" si="515"/>
        <v>360</v>
      </c>
    </row>
    <row r="1493" spans="1:54" x14ac:dyDescent="0.25">
      <c r="A1493" s="58">
        <v>1491</v>
      </c>
      <c r="B1493" s="59">
        <f t="shared" si="504"/>
        <v>24.85</v>
      </c>
      <c r="C1493" s="58">
        <v>55.4</v>
      </c>
      <c r="D1493" s="58">
        <v>18.399999999999999</v>
      </c>
      <c r="F1493" s="117"/>
      <c r="G1493" s="117"/>
      <c r="H1493" s="112">
        <f t="shared" si="505"/>
        <v>0</v>
      </c>
      <c r="I1493" s="121"/>
      <c r="J1493" s="92">
        <f t="shared" si="506"/>
        <v>0</v>
      </c>
      <c r="L1493" s="94">
        <v>1491</v>
      </c>
      <c r="M1493" s="114">
        <f t="shared" ca="1" si="502"/>
        <v>1439.9573771412533</v>
      </c>
      <c r="N1493" s="115">
        <f t="shared" ca="1" si="501"/>
        <v>66.239999999999995</v>
      </c>
      <c r="P1493" s="102"/>
      <c r="Q1493" s="102"/>
      <c r="R1493" s="102"/>
      <c r="S1493" s="102"/>
      <c r="AC1493" s="83">
        <f t="shared" si="496"/>
        <v>0</v>
      </c>
      <c r="AD1493" s="83">
        <f t="shared" si="497"/>
        <v>0</v>
      </c>
      <c r="AF1493" s="83">
        <f t="shared" si="507"/>
        <v>0</v>
      </c>
      <c r="AG1493" s="83">
        <f t="shared" si="508"/>
        <v>0</v>
      </c>
      <c r="AQ1493" s="83">
        <f t="shared" ca="1" si="509"/>
        <v>0</v>
      </c>
      <c r="AR1493" s="83">
        <f t="shared" ca="1" si="510"/>
        <v>-144</v>
      </c>
      <c r="AS1493" s="83">
        <f t="shared" ca="1" si="503"/>
        <v>-144</v>
      </c>
      <c r="AT1493" s="83" cm="1">
        <f t="array" aca="1" ref="AT1493" ca="1">_xlfn.LET(_xlpm.rozsah, $F$3:$F$10001,_xlpm.podminka, (_xlpm.rozsah&gt;M1493)*(ISNUMBER(_xlpm.rozsah)),_xlpm.indexy, IF(_xlpm.podminka, ROW(_xlpm.rozsah)-MIN(ROW(_xlpm.rozsah))+1),_xlpm.prvni, MIN(_xlpm.indexy),_xlpm.finalni, IF(_xlpm.prvni=1, 2, _xlpm.prvni),INDEX(_xlpm.rozsah, _xlpm.finalni))</f>
        <v>1500</v>
      </c>
      <c r="AU1493" s="83" cm="1">
        <f t="array" aca="1" ref="AU1493" ca="1">INDEX($F$3:$F$10001,MATCH(AT1493,$F$3:$F$10004,0)-1)</f>
        <v>1400</v>
      </c>
      <c r="AV1493" s="83">
        <f t="shared" ca="1" si="498"/>
        <v>-144</v>
      </c>
      <c r="AW1493" s="83">
        <f t="shared" ca="1" si="499"/>
        <v>-144</v>
      </c>
      <c r="AX1493" s="83">
        <f t="shared" ca="1" si="511"/>
        <v>360</v>
      </c>
      <c r="AY1493" s="83">
        <f t="shared" ca="1" si="512"/>
        <v>360</v>
      </c>
      <c r="AZ1493" s="83">
        <f t="shared" ca="1" si="513"/>
        <v>0</v>
      </c>
      <c r="BA1493" s="83">
        <f t="shared" ca="1" si="514"/>
        <v>360</v>
      </c>
      <c r="BB1493" s="83">
        <f t="shared" ca="1" si="515"/>
        <v>360</v>
      </c>
    </row>
    <row r="1494" spans="1:54" x14ac:dyDescent="0.25">
      <c r="A1494" s="58">
        <v>1492</v>
      </c>
      <c r="B1494" s="59">
        <f t="shared" si="504"/>
        <v>24.866666666666667</v>
      </c>
      <c r="C1494" s="58">
        <v>55.7</v>
      </c>
      <c r="D1494" s="58">
        <v>25.1</v>
      </c>
      <c r="F1494" s="117"/>
      <c r="G1494" s="117"/>
      <c r="H1494" s="112">
        <f t="shared" si="505"/>
        <v>0</v>
      </c>
      <c r="I1494" s="121"/>
      <c r="J1494" s="92">
        <f t="shared" si="506"/>
        <v>0</v>
      </c>
      <c r="L1494" s="94">
        <v>1492</v>
      </c>
      <c r="M1494" s="114">
        <f t="shared" ca="1" si="502"/>
        <v>1442.3398178116936</v>
      </c>
      <c r="N1494" s="115">
        <f t="shared" ca="1" si="501"/>
        <v>90.36</v>
      </c>
      <c r="P1494" s="102"/>
      <c r="Q1494" s="102"/>
      <c r="R1494" s="102"/>
      <c r="S1494" s="102"/>
      <c r="AC1494" s="83">
        <f t="shared" si="496"/>
        <v>0</v>
      </c>
      <c r="AD1494" s="83">
        <f t="shared" si="497"/>
        <v>0</v>
      </c>
      <c r="AF1494" s="83">
        <f t="shared" si="507"/>
        <v>0</v>
      </c>
      <c r="AG1494" s="83">
        <f t="shared" si="508"/>
        <v>0</v>
      </c>
      <c r="AQ1494" s="83">
        <f t="shared" ca="1" si="509"/>
        <v>0</v>
      </c>
      <c r="AR1494" s="83">
        <f t="shared" ca="1" si="510"/>
        <v>-144</v>
      </c>
      <c r="AS1494" s="83">
        <f t="shared" ca="1" si="503"/>
        <v>-144</v>
      </c>
      <c r="AT1494" s="83" cm="1">
        <f t="array" aca="1" ref="AT1494" ca="1">_xlfn.LET(_xlpm.rozsah, $F$3:$F$10001,_xlpm.podminka, (_xlpm.rozsah&gt;M1494)*(ISNUMBER(_xlpm.rozsah)),_xlpm.indexy, IF(_xlpm.podminka, ROW(_xlpm.rozsah)-MIN(ROW(_xlpm.rozsah))+1),_xlpm.prvni, MIN(_xlpm.indexy),_xlpm.finalni, IF(_xlpm.prvni=1, 2, _xlpm.prvni),INDEX(_xlpm.rozsah, _xlpm.finalni))</f>
        <v>1500</v>
      </c>
      <c r="AU1494" s="83" cm="1">
        <f t="array" aca="1" ref="AU1494" ca="1">INDEX($F$3:$F$10001,MATCH(AT1494,$F$3:$F$10004,0)-1)</f>
        <v>1400</v>
      </c>
      <c r="AV1494" s="83">
        <f t="shared" ca="1" si="498"/>
        <v>-144</v>
      </c>
      <c r="AW1494" s="83">
        <f t="shared" ca="1" si="499"/>
        <v>-144</v>
      </c>
      <c r="AX1494" s="83">
        <f t="shared" ca="1" si="511"/>
        <v>360</v>
      </c>
      <c r="AY1494" s="83">
        <f t="shared" ca="1" si="512"/>
        <v>360</v>
      </c>
      <c r="AZ1494" s="83">
        <f t="shared" ca="1" si="513"/>
        <v>0</v>
      </c>
      <c r="BA1494" s="83">
        <f t="shared" ca="1" si="514"/>
        <v>360</v>
      </c>
      <c r="BB1494" s="83">
        <f t="shared" ca="1" si="515"/>
        <v>360</v>
      </c>
    </row>
    <row r="1495" spans="1:54" x14ac:dyDescent="0.25">
      <c r="A1495" s="58">
        <v>1493</v>
      </c>
      <c r="B1495" s="59">
        <f t="shared" si="504"/>
        <v>24.883333333333333</v>
      </c>
      <c r="C1495" s="58">
        <v>56</v>
      </c>
      <c r="D1495" s="58">
        <v>27.7</v>
      </c>
      <c r="F1495" s="117"/>
      <c r="G1495" s="117"/>
      <c r="H1495" s="112">
        <f t="shared" si="505"/>
        <v>0</v>
      </c>
      <c r="I1495" s="121"/>
      <c r="J1495" s="92">
        <f t="shared" si="506"/>
        <v>0</v>
      </c>
      <c r="L1495" s="94">
        <v>1493</v>
      </c>
      <c r="M1495" s="114">
        <f t="shared" ca="1" si="502"/>
        <v>1444.7222584821336</v>
      </c>
      <c r="N1495" s="115">
        <f t="shared" ca="1" si="501"/>
        <v>99.719999999999985</v>
      </c>
      <c r="P1495" s="102"/>
      <c r="Q1495" s="102"/>
      <c r="R1495" s="102"/>
      <c r="S1495" s="102"/>
      <c r="AC1495" s="83">
        <f t="shared" si="496"/>
        <v>0</v>
      </c>
      <c r="AD1495" s="83">
        <f t="shared" si="497"/>
        <v>0</v>
      </c>
      <c r="AF1495" s="83">
        <f t="shared" si="507"/>
        <v>0</v>
      </c>
      <c r="AG1495" s="83">
        <f t="shared" si="508"/>
        <v>0</v>
      </c>
      <c r="AQ1495" s="83">
        <f t="shared" ca="1" si="509"/>
        <v>0</v>
      </c>
      <c r="AR1495" s="83">
        <f t="shared" ca="1" si="510"/>
        <v>-144</v>
      </c>
      <c r="AS1495" s="83">
        <f t="shared" ca="1" si="503"/>
        <v>-144</v>
      </c>
      <c r="AT1495" s="83" cm="1">
        <f t="array" aca="1" ref="AT1495" ca="1">_xlfn.LET(_xlpm.rozsah, $F$3:$F$10001,_xlpm.podminka, (_xlpm.rozsah&gt;M1495)*(ISNUMBER(_xlpm.rozsah)),_xlpm.indexy, IF(_xlpm.podminka, ROW(_xlpm.rozsah)-MIN(ROW(_xlpm.rozsah))+1),_xlpm.prvni, MIN(_xlpm.indexy),_xlpm.finalni, IF(_xlpm.prvni=1, 2, _xlpm.prvni),INDEX(_xlpm.rozsah, _xlpm.finalni))</f>
        <v>1500</v>
      </c>
      <c r="AU1495" s="83" cm="1">
        <f t="array" aca="1" ref="AU1495" ca="1">INDEX($F$3:$F$10001,MATCH(AT1495,$F$3:$F$10004,0)-1)</f>
        <v>1400</v>
      </c>
      <c r="AV1495" s="83">
        <f t="shared" ca="1" si="498"/>
        <v>-144</v>
      </c>
      <c r="AW1495" s="83">
        <f t="shared" ca="1" si="499"/>
        <v>-144</v>
      </c>
      <c r="AX1495" s="83">
        <f t="shared" ca="1" si="511"/>
        <v>360</v>
      </c>
      <c r="AY1495" s="83">
        <f t="shared" ca="1" si="512"/>
        <v>360</v>
      </c>
      <c r="AZ1495" s="83">
        <f t="shared" ca="1" si="513"/>
        <v>0</v>
      </c>
      <c r="BA1495" s="83">
        <f t="shared" ca="1" si="514"/>
        <v>360</v>
      </c>
      <c r="BB1495" s="83">
        <f t="shared" ca="1" si="515"/>
        <v>360</v>
      </c>
    </row>
    <row r="1496" spans="1:54" x14ac:dyDescent="0.25">
      <c r="A1496" s="58">
        <v>1494</v>
      </c>
      <c r="B1496" s="59">
        <f t="shared" si="504"/>
        <v>24.9</v>
      </c>
      <c r="C1496" s="58">
        <v>55.8</v>
      </c>
      <c r="D1496" s="58">
        <v>22.4</v>
      </c>
      <c r="F1496" s="117"/>
      <c r="G1496" s="117"/>
      <c r="H1496" s="112">
        <f t="shared" si="505"/>
        <v>0</v>
      </c>
      <c r="I1496" s="121"/>
      <c r="J1496" s="92">
        <f t="shared" si="506"/>
        <v>0</v>
      </c>
      <c r="L1496" s="94">
        <v>1494</v>
      </c>
      <c r="M1496" s="114">
        <f t="shared" ca="1" si="502"/>
        <v>1443.1339647018401</v>
      </c>
      <c r="N1496" s="115">
        <f t="shared" ca="1" si="501"/>
        <v>80.639999999999986</v>
      </c>
      <c r="P1496" s="102"/>
      <c r="Q1496" s="102"/>
      <c r="R1496" s="102"/>
      <c r="S1496" s="102"/>
      <c r="AC1496" s="83">
        <f t="shared" si="496"/>
        <v>0</v>
      </c>
      <c r="AD1496" s="83">
        <f t="shared" si="497"/>
        <v>0</v>
      </c>
      <c r="AF1496" s="83">
        <f t="shared" si="507"/>
        <v>0</v>
      </c>
      <c r="AG1496" s="83">
        <f t="shared" si="508"/>
        <v>0</v>
      </c>
      <c r="AQ1496" s="83">
        <f t="shared" ca="1" si="509"/>
        <v>0</v>
      </c>
      <c r="AR1496" s="83">
        <f t="shared" ca="1" si="510"/>
        <v>-144</v>
      </c>
      <c r="AS1496" s="83">
        <f t="shared" ca="1" si="503"/>
        <v>-144</v>
      </c>
      <c r="AT1496" s="83" cm="1">
        <f t="array" aca="1" ref="AT1496" ca="1">_xlfn.LET(_xlpm.rozsah, $F$3:$F$10001,_xlpm.podminka, (_xlpm.rozsah&gt;M1496)*(ISNUMBER(_xlpm.rozsah)),_xlpm.indexy, IF(_xlpm.podminka, ROW(_xlpm.rozsah)-MIN(ROW(_xlpm.rozsah))+1),_xlpm.prvni, MIN(_xlpm.indexy),_xlpm.finalni, IF(_xlpm.prvni=1, 2, _xlpm.prvni),INDEX(_xlpm.rozsah, _xlpm.finalni))</f>
        <v>1500</v>
      </c>
      <c r="AU1496" s="83" cm="1">
        <f t="array" aca="1" ref="AU1496" ca="1">INDEX($F$3:$F$10001,MATCH(AT1496,$F$3:$F$10004,0)-1)</f>
        <v>1400</v>
      </c>
      <c r="AV1496" s="83">
        <f t="shared" ca="1" si="498"/>
        <v>-144</v>
      </c>
      <c r="AW1496" s="83">
        <f t="shared" ca="1" si="499"/>
        <v>-144</v>
      </c>
      <c r="AX1496" s="83">
        <f t="shared" ca="1" si="511"/>
        <v>360</v>
      </c>
      <c r="AY1496" s="83">
        <f t="shared" ca="1" si="512"/>
        <v>360</v>
      </c>
      <c r="AZ1496" s="83">
        <f t="shared" ca="1" si="513"/>
        <v>0</v>
      </c>
      <c r="BA1496" s="83">
        <f t="shared" ca="1" si="514"/>
        <v>360</v>
      </c>
      <c r="BB1496" s="83">
        <f t="shared" ca="1" si="515"/>
        <v>360</v>
      </c>
    </row>
    <row r="1497" spans="1:54" x14ac:dyDescent="0.25">
      <c r="A1497" s="58">
        <v>1495</v>
      </c>
      <c r="B1497" s="59">
        <f t="shared" si="504"/>
        <v>24.916666666666668</v>
      </c>
      <c r="C1497" s="58">
        <v>56.1</v>
      </c>
      <c r="D1497" s="58">
        <v>20</v>
      </c>
      <c r="F1497" s="117"/>
      <c r="G1497" s="117"/>
      <c r="H1497" s="112">
        <f t="shared" si="505"/>
        <v>0</v>
      </c>
      <c r="I1497" s="121"/>
      <c r="J1497" s="92">
        <f t="shared" si="506"/>
        <v>0</v>
      </c>
      <c r="L1497" s="94">
        <v>1495</v>
      </c>
      <c r="M1497" s="114">
        <f t="shared" ca="1" si="502"/>
        <v>1445.5164053722801</v>
      </c>
      <c r="N1497" s="115">
        <f t="shared" ca="1" si="501"/>
        <v>72</v>
      </c>
      <c r="P1497" s="102"/>
      <c r="Q1497" s="102"/>
      <c r="R1497" s="102"/>
      <c r="S1497" s="102"/>
      <c r="AC1497" s="83">
        <f t="shared" ref="AC1497:AC1560" si="516">AG1497</f>
        <v>0</v>
      </c>
      <c r="AD1497" s="83">
        <f t="shared" si="497"/>
        <v>0</v>
      </c>
      <c r="AF1497" s="83">
        <f t="shared" si="507"/>
        <v>0</v>
      </c>
      <c r="AG1497" s="83">
        <f t="shared" si="508"/>
        <v>0</v>
      </c>
      <c r="AQ1497" s="83">
        <f t="shared" ca="1" si="509"/>
        <v>0</v>
      </c>
      <c r="AR1497" s="83">
        <f t="shared" ca="1" si="510"/>
        <v>-144</v>
      </c>
      <c r="AS1497" s="83">
        <f t="shared" ca="1" si="503"/>
        <v>-144</v>
      </c>
      <c r="AT1497" s="83" cm="1">
        <f t="array" aca="1" ref="AT1497" ca="1">_xlfn.LET(_xlpm.rozsah, $F$3:$F$10001,_xlpm.podminka, (_xlpm.rozsah&gt;M1497)*(ISNUMBER(_xlpm.rozsah)),_xlpm.indexy, IF(_xlpm.podminka, ROW(_xlpm.rozsah)-MIN(ROW(_xlpm.rozsah))+1),_xlpm.prvni, MIN(_xlpm.indexy),_xlpm.finalni, IF(_xlpm.prvni=1, 2, _xlpm.prvni),INDEX(_xlpm.rozsah, _xlpm.finalni))</f>
        <v>1500</v>
      </c>
      <c r="AU1497" s="83" cm="1">
        <f t="array" aca="1" ref="AU1497" ca="1">INDEX($F$3:$F$10001,MATCH(AT1497,$F$3:$F$10004,0)-1)</f>
        <v>1400</v>
      </c>
      <c r="AV1497" s="83">
        <f t="shared" ca="1" si="498"/>
        <v>-144</v>
      </c>
      <c r="AW1497" s="83">
        <f t="shared" ca="1" si="499"/>
        <v>-144</v>
      </c>
      <c r="AX1497" s="83">
        <f t="shared" ca="1" si="511"/>
        <v>360</v>
      </c>
      <c r="AY1497" s="83">
        <f t="shared" ca="1" si="512"/>
        <v>360</v>
      </c>
      <c r="AZ1497" s="83">
        <f t="shared" ca="1" si="513"/>
        <v>0</v>
      </c>
      <c r="BA1497" s="83">
        <f t="shared" ca="1" si="514"/>
        <v>360</v>
      </c>
      <c r="BB1497" s="83">
        <f t="shared" ca="1" si="515"/>
        <v>360</v>
      </c>
    </row>
    <row r="1498" spans="1:54" x14ac:dyDescent="0.25">
      <c r="A1498" s="58">
        <v>1496</v>
      </c>
      <c r="B1498" s="59">
        <f t="shared" si="504"/>
        <v>24.933333333333334</v>
      </c>
      <c r="C1498" s="58">
        <v>55.7</v>
      </c>
      <c r="D1498" s="58">
        <v>17.399999999999999</v>
      </c>
      <c r="F1498" s="117"/>
      <c r="G1498" s="117"/>
      <c r="H1498" s="112">
        <f t="shared" si="505"/>
        <v>0</v>
      </c>
      <c r="I1498" s="121"/>
      <c r="J1498" s="92">
        <f t="shared" si="506"/>
        <v>0</v>
      </c>
      <c r="L1498" s="94">
        <v>1496</v>
      </c>
      <c r="M1498" s="114">
        <f t="shared" ca="1" si="502"/>
        <v>1442.3398178116936</v>
      </c>
      <c r="N1498" s="115">
        <f t="shared" ca="1" si="501"/>
        <v>62.639999999999993</v>
      </c>
      <c r="P1498" s="102"/>
      <c r="Q1498" s="102"/>
      <c r="R1498" s="102"/>
      <c r="S1498" s="102"/>
      <c r="AC1498" s="83">
        <f t="shared" si="516"/>
        <v>0</v>
      </c>
      <c r="AD1498" s="83">
        <f t="shared" ref="AD1498:AD1561" si="517">AD1497+AC1498</f>
        <v>0</v>
      </c>
      <c r="AF1498" s="83">
        <f t="shared" si="507"/>
        <v>0</v>
      </c>
      <c r="AG1498" s="83">
        <f t="shared" si="508"/>
        <v>0</v>
      </c>
      <c r="AQ1498" s="83">
        <f t="shared" ca="1" si="509"/>
        <v>0</v>
      </c>
      <c r="AR1498" s="83">
        <f t="shared" ca="1" si="510"/>
        <v>-144</v>
      </c>
      <c r="AS1498" s="83">
        <f t="shared" ca="1" si="503"/>
        <v>-144</v>
      </c>
      <c r="AT1498" s="83" cm="1">
        <f t="array" aca="1" ref="AT1498" ca="1">_xlfn.LET(_xlpm.rozsah, $F$3:$F$10001,_xlpm.podminka, (_xlpm.rozsah&gt;M1498)*(ISNUMBER(_xlpm.rozsah)),_xlpm.indexy, IF(_xlpm.podminka, ROW(_xlpm.rozsah)-MIN(ROW(_xlpm.rozsah))+1),_xlpm.prvni, MIN(_xlpm.indexy),_xlpm.finalni, IF(_xlpm.prvni=1, 2, _xlpm.prvni),INDEX(_xlpm.rozsah, _xlpm.finalni))</f>
        <v>1500</v>
      </c>
      <c r="AU1498" s="83" cm="1">
        <f t="array" aca="1" ref="AU1498" ca="1">INDEX($F$3:$F$10001,MATCH(AT1498,$F$3:$F$10004,0)-1)</f>
        <v>1400</v>
      </c>
      <c r="AV1498" s="83">
        <f t="shared" ca="1" si="498"/>
        <v>-144</v>
      </c>
      <c r="AW1498" s="83">
        <f t="shared" ca="1" si="499"/>
        <v>-144</v>
      </c>
      <c r="AX1498" s="83">
        <f t="shared" ca="1" si="511"/>
        <v>360</v>
      </c>
      <c r="AY1498" s="83">
        <f t="shared" ca="1" si="512"/>
        <v>360</v>
      </c>
      <c r="AZ1498" s="83">
        <f t="shared" ca="1" si="513"/>
        <v>0</v>
      </c>
      <c r="BA1498" s="83">
        <f t="shared" ca="1" si="514"/>
        <v>360</v>
      </c>
      <c r="BB1498" s="83">
        <f t="shared" ca="1" si="515"/>
        <v>360</v>
      </c>
    </row>
    <row r="1499" spans="1:54" x14ac:dyDescent="0.25">
      <c r="A1499" s="58">
        <v>1497</v>
      </c>
      <c r="B1499" s="59">
        <f t="shared" si="504"/>
        <v>24.95</v>
      </c>
      <c r="C1499" s="58">
        <v>55.9</v>
      </c>
      <c r="D1499" s="58">
        <v>20.9</v>
      </c>
      <c r="F1499" s="117"/>
      <c r="G1499" s="117"/>
      <c r="H1499" s="112">
        <f t="shared" si="505"/>
        <v>0</v>
      </c>
      <c r="I1499" s="121"/>
      <c r="J1499" s="92">
        <f t="shared" si="506"/>
        <v>0</v>
      </c>
      <c r="L1499" s="94">
        <v>1497</v>
      </c>
      <c r="M1499" s="114">
        <f t="shared" ca="1" si="502"/>
        <v>1443.9281115919869</v>
      </c>
      <c r="N1499" s="115">
        <f t="shared" ca="1" si="501"/>
        <v>75.239999999999995</v>
      </c>
      <c r="P1499" s="102"/>
      <c r="Q1499" s="102"/>
      <c r="R1499" s="102"/>
      <c r="S1499" s="102"/>
      <c r="AC1499" s="83">
        <f t="shared" si="516"/>
        <v>0</v>
      </c>
      <c r="AD1499" s="83">
        <f t="shared" si="517"/>
        <v>0</v>
      </c>
      <c r="AF1499" s="83">
        <f t="shared" si="507"/>
        <v>0</v>
      </c>
      <c r="AG1499" s="83">
        <f t="shared" si="508"/>
        <v>0</v>
      </c>
      <c r="AQ1499" s="83">
        <f t="shared" ca="1" si="509"/>
        <v>0</v>
      </c>
      <c r="AR1499" s="83">
        <f t="shared" ca="1" si="510"/>
        <v>-144</v>
      </c>
      <c r="AS1499" s="83">
        <f t="shared" ca="1" si="503"/>
        <v>-144</v>
      </c>
      <c r="AT1499" s="83" cm="1">
        <f t="array" aca="1" ref="AT1499" ca="1">_xlfn.LET(_xlpm.rozsah, $F$3:$F$10001,_xlpm.podminka, (_xlpm.rozsah&gt;M1499)*(ISNUMBER(_xlpm.rozsah)),_xlpm.indexy, IF(_xlpm.podminka, ROW(_xlpm.rozsah)-MIN(ROW(_xlpm.rozsah))+1),_xlpm.prvni, MIN(_xlpm.indexy),_xlpm.finalni, IF(_xlpm.prvni=1, 2, _xlpm.prvni),INDEX(_xlpm.rozsah, _xlpm.finalni))</f>
        <v>1500</v>
      </c>
      <c r="AU1499" s="83" cm="1">
        <f t="array" aca="1" ref="AU1499" ca="1">INDEX($F$3:$F$10001,MATCH(AT1499,$F$3:$F$10004,0)-1)</f>
        <v>1400</v>
      </c>
      <c r="AV1499" s="83">
        <f t="shared" ca="1" si="498"/>
        <v>-144</v>
      </c>
      <c r="AW1499" s="83">
        <f t="shared" ca="1" si="499"/>
        <v>-144</v>
      </c>
      <c r="AX1499" s="83">
        <f t="shared" ca="1" si="511"/>
        <v>360</v>
      </c>
      <c r="AY1499" s="83">
        <f t="shared" ca="1" si="512"/>
        <v>360</v>
      </c>
      <c r="AZ1499" s="83">
        <f t="shared" ca="1" si="513"/>
        <v>0</v>
      </c>
      <c r="BA1499" s="83">
        <f t="shared" ca="1" si="514"/>
        <v>360</v>
      </c>
      <c r="BB1499" s="83">
        <f t="shared" ca="1" si="515"/>
        <v>360</v>
      </c>
    </row>
    <row r="1500" spans="1:54" x14ac:dyDescent="0.25">
      <c r="A1500" s="58">
        <v>1498</v>
      </c>
      <c r="B1500" s="59">
        <f t="shared" si="504"/>
        <v>24.966666666666665</v>
      </c>
      <c r="C1500" s="58">
        <v>56</v>
      </c>
      <c r="D1500" s="58">
        <v>22.9</v>
      </c>
      <c r="F1500" s="117"/>
      <c r="G1500" s="117"/>
      <c r="H1500" s="112">
        <f t="shared" si="505"/>
        <v>0</v>
      </c>
      <c r="I1500" s="121"/>
      <c r="J1500" s="92">
        <f t="shared" si="506"/>
        <v>0</v>
      </c>
      <c r="L1500" s="94">
        <v>1498</v>
      </c>
      <c r="M1500" s="114">
        <f t="shared" ca="1" si="502"/>
        <v>1444.7222584821336</v>
      </c>
      <c r="N1500" s="115">
        <f t="shared" ca="1" si="501"/>
        <v>82.44</v>
      </c>
      <c r="P1500" s="102"/>
      <c r="Q1500" s="102"/>
      <c r="R1500" s="102"/>
      <c r="S1500" s="102"/>
      <c r="AC1500" s="83">
        <f t="shared" si="516"/>
        <v>0</v>
      </c>
      <c r="AD1500" s="83">
        <f t="shared" si="517"/>
        <v>0</v>
      </c>
      <c r="AF1500" s="83">
        <f t="shared" si="507"/>
        <v>0</v>
      </c>
      <c r="AG1500" s="83">
        <f t="shared" si="508"/>
        <v>0</v>
      </c>
      <c r="AQ1500" s="83">
        <f t="shared" ca="1" si="509"/>
        <v>0</v>
      </c>
      <c r="AR1500" s="83">
        <f t="shared" ca="1" si="510"/>
        <v>-144</v>
      </c>
      <c r="AS1500" s="83">
        <f t="shared" ca="1" si="503"/>
        <v>-144</v>
      </c>
      <c r="AT1500" s="83" cm="1">
        <f t="array" aca="1" ref="AT1500" ca="1">_xlfn.LET(_xlpm.rozsah, $F$3:$F$10001,_xlpm.podminka, (_xlpm.rozsah&gt;M1500)*(ISNUMBER(_xlpm.rozsah)),_xlpm.indexy, IF(_xlpm.podminka, ROW(_xlpm.rozsah)-MIN(ROW(_xlpm.rozsah))+1),_xlpm.prvni, MIN(_xlpm.indexy),_xlpm.finalni, IF(_xlpm.prvni=1, 2, _xlpm.prvni),INDEX(_xlpm.rozsah, _xlpm.finalni))</f>
        <v>1500</v>
      </c>
      <c r="AU1500" s="83" cm="1">
        <f t="array" aca="1" ref="AU1500" ca="1">INDEX($F$3:$F$10001,MATCH(AT1500,$F$3:$F$10004,0)-1)</f>
        <v>1400</v>
      </c>
      <c r="AV1500" s="83">
        <f t="shared" ca="1" si="498"/>
        <v>-144</v>
      </c>
      <c r="AW1500" s="83">
        <f t="shared" ca="1" si="499"/>
        <v>-144</v>
      </c>
      <c r="AX1500" s="83">
        <f t="shared" ca="1" si="511"/>
        <v>360</v>
      </c>
      <c r="AY1500" s="83">
        <f t="shared" ca="1" si="512"/>
        <v>360</v>
      </c>
      <c r="AZ1500" s="83">
        <f t="shared" ca="1" si="513"/>
        <v>0</v>
      </c>
      <c r="BA1500" s="83">
        <f t="shared" ca="1" si="514"/>
        <v>360</v>
      </c>
      <c r="BB1500" s="83">
        <f t="shared" ca="1" si="515"/>
        <v>360</v>
      </c>
    </row>
    <row r="1501" spans="1:54" x14ac:dyDescent="0.25">
      <c r="A1501" s="58">
        <v>1499</v>
      </c>
      <c r="B1501" s="59">
        <f t="shared" si="504"/>
        <v>24.983333333333334</v>
      </c>
      <c r="C1501" s="58">
        <v>56</v>
      </c>
      <c r="D1501" s="58">
        <v>21.1</v>
      </c>
      <c r="F1501" s="117"/>
      <c r="G1501" s="117"/>
      <c r="H1501" s="112">
        <f t="shared" si="505"/>
        <v>0</v>
      </c>
      <c r="I1501" s="121"/>
      <c r="J1501" s="92">
        <f t="shared" si="506"/>
        <v>0</v>
      </c>
      <c r="L1501" s="94">
        <v>1499</v>
      </c>
      <c r="M1501" s="114">
        <f t="shared" ca="1" si="502"/>
        <v>1444.7222584821336</v>
      </c>
      <c r="N1501" s="115">
        <f t="shared" ca="1" si="501"/>
        <v>75.960000000000008</v>
      </c>
      <c r="P1501" s="102"/>
      <c r="Q1501" s="102"/>
      <c r="R1501" s="102"/>
      <c r="S1501" s="102"/>
      <c r="AC1501" s="83">
        <f t="shared" si="516"/>
        <v>0</v>
      </c>
      <c r="AD1501" s="83">
        <f t="shared" si="517"/>
        <v>0</v>
      </c>
      <c r="AF1501" s="83">
        <f t="shared" si="507"/>
        <v>0</v>
      </c>
      <c r="AG1501" s="83">
        <f t="shared" si="508"/>
        <v>0</v>
      </c>
      <c r="AQ1501" s="83">
        <f t="shared" ca="1" si="509"/>
        <v>0</v>
      </c>
      <c r="AR1501" s="83">
        <f t="shared" ca="1" si="510"/>
        <v>-144</v>
      </c>
      <c r="AS1501" s="83">
        <f t="shared" ca="1" si="503"/>
        <v>-144</v>
      </c>
      <c r="AT1501" s="83" cm="1">
        <f t="array" aca="1" ref="AT1501" ca="1">_xlfn.LET(_xlpm.rozsah, $F$3:$F$10001,_xlpm.podminka, (_xlpm.rozsah&gt;M1501)*(ISNUMBER(_xlpm.rozsah)),_xlpm.indexy, IF(_xlpm.podminka, ROW(_xlpm.rozsah)-MIN(ROW(_xlpm.rozsah))+1),_xlpm.prvni, MIN(_xlpm.indexy),_xlpm.finalni, IF(_xlpm.prvni=1, 2, _xlpm.prvni),INDEX(_xlpm.rozsah, _xlpm.finalni))</f>
        <v>1500</v>
      </c>
      <c r="AU1501" s="83" cm="1">
        <f t="array" aca="1" ref="AU1501" ca="1">INDEX($F$3:$F$10001,MATCH(AT1501,$F$3:$F$10004,0)-1)</f>
        <v>1400</v>
      </c>
      <c r="AV1501" s="83">
        <f t="shared" ca="1" si="498"/>
        <v>-144</v>
      </c>
      <c r="AW1501" s="83">
        <f t="shared" ca="1" si="499"/>
        <v>-144</v>
      </c>
      <c r="AX1501" s="83">
        <f t="shared" ca="1" si="511"/>
        <v>360</v>
      </c>
      <c r="AY1501" s="83">
        <f t="shared" ca="1" si="512"/>
        <v>360</v>
      </c>
      <c r="AZ1501" s="83">
        <f t="shared" ca="1" si="513"/>
        <v>0</v>
      </c>
      <c r="BA1501" s="83">
        <f t="shared" ca="1" si="514"/>
        <v>360</v>
      </c>
      <c r="BB1501" s="83">
        <f t="shared" ca="1" si="515"/>
        <v>360</v>
      </c>
    </row>
    <row r="1502" spans="1:54" x14ac:dyDescent="0.25">
      <c r="A1502" s="58">
        <v>1500</v>
      </c>
      <c r="B1502" s="59">
        <f t="shared" si="504"/>
        <v>25</v>
      </c>
      <c r="C1502" s="58">
        <v>55.1</v>
      </c>
      <c r="D1502" s="58">
        <v>19.2</v>
      </c>
      <c r="F1502" s="117"/>
      <c r="G1502" s="117"/>
      <c r="H1502" s="112">
        <f t="shared" si="505"/>
        <v>0</v>
      </c>
      <c r="I1502" s="121"/>
      <c r="J1502" s="92">
        <f t="shared" si="506"/>
        <v>0</v>
      </c>
      <c r="L1502" s="94">
        <v>1500</v>
      </c>
      <c r="M1502" s="114">
        <f t="shared" ca="1" si="502"/>
        <v>1437.5749364708136</v>
      </c>
      <c r="N1502" s="115">
        <f t="shared" ca="1" si="501"/>
        <v>69.12</v>
      </c>
      <c r="P1502" s="102"/>
      <c r="Q1502" s="102"/>
      <c r="R1502" s="102"/>
      <c r="S1502" s="102"/>
      <c r="AC1502" s="83">
        <f t="shared" si="516"/>
        <v>0</v>
      </c>
      <c r="AD1502" s="83">
        <f t="shared" si="517"/>
        <v>0</v>
      </c>
      <c r="AF1502" s="83">
        <f t="shared" si="507"/>
        <v>0</v>
      </c>
      <c r="AG1502" s="83">
        <f t="shared" si="508"/>
        <v>0</v>
      </c>
      <c r="AQ1502" s="83">
        <f t="shared" ca="1" si="509"/>
        <v>0</v>
      </c>
      <c r="AR1502" s="83">
        <f t="shared" ca="1" si="510"/>
        <v>-144</v>
      </c>
      <c r="AS1502" s="83">
        <f t="shared" ca="1" si="503"/>
        <v>-144</v>
      </c>
      <c r="AT1502" s="83" cm="1">
        <f t="array" aca="1" ref="AT1502" ca="1">_xlfn.LET(_xlpm.rozsah, $F$3:$F$10001,_xlpm.podminka, (_xlpm.rozsah&gt;M1502)*(ISNUMBER(_xlpm.rozsah)),_xlpm.indexy, IF(_xlpm.podminka, ROW(_xlpm.rozsah)-MIN(ROW(_xlpm.rozsah))+1),_xlpm.prvni, MIN(_xlpm.indexy),_xlpm.finalni, IF(_xlpm.prvni=1, 2, _xlpm.prvni),INDEX(_xlpm.rozsah, _xlpm.finalni))</f>
        <v>1500</v>
      </c>
      <c r="AU1502" s="83" cm="1">
        <f t="array" aca="1" ref="AU1502" ca="1">INDEX($F$3:$F$10001,MATCH(AT1502,$F$3:$F$10004,0)-1)</f>
        <v>1400</v>
      </c>
      <c r="AV1502" s="83">
        <f t="shared" ref="AV1502:AV1565" ca="1" si="518">INDEX($J$2:$J$10001,MATCH(AT1502,$F$2:$F$10001,0))</f>
        <v>-144</v>
      </c>
      <c r="AW1502" s="83">
        <f t="shared" ref="AW1502:AW1565" ca="1" si="519">INDEX($J$2:$J$10001,MATCH(AU1502,$F$2:$F$10001,0))</f>
        <v>-144</v>
      </c>
      <c r="AX1502" s="83">
        <f t="shared" ca="1" si="511"/>
        <v>360</v>
      </c>
      <c r="AY1502" s="83">
        <f t="shared" ca="1" si="512"/>
        <v>360</v>
      </c>
      <c r="AZ1502" s="83">
        <f t="shared" ca="1" si="513"/>
        <v>0</v>
      </c>
      <c r="BA1502" s="83">
        <f t="shared" ca="1" si="514"/>
        <v>360</v>
      </c>
      <c r="BB1502" s="83">
        <f t="shared" ca="1" si="515"/>
        <v>360</v>
      </c>
    </row>
    <row r="1503" spans="1:54" x14ac:dyDescent="0.25">
      <c r="A1503" s="58">
        <v>1501</v>
      </c>
      <c r="B1503" s="59">
        <f t="shared" si="504"/>
        <v>25.016666666666666</v>
      </c>
      <c r="C1503" s="58">
        <v>55.6</v>
      </c>
      <c r="D1503" s="58">
        <v>24.2</v>
      </c>
      <c r="F1503" s="117"/>
      <c r="G1503" s="117"/>
      <c r="H1503" s="112">
        <f t="shared" si="505"/>
        <v>0</v>
      </c>
      <c r="I1503" s="121"/>
      <c r="J1503" s="92">
        <f t="shared" si="506"/>
        <v>0</v>
      </c>
      <c r="L1503" s="94">
        <v>1501</v>
      </c>
      <c r="M1503" s="114">
        <f t="shared" ca="1" si="502"/>
        <v>1441.5456709215468</v>
      </c>
      <c r="N1503" s="115">
        <f t="shared" ca="1" si="501"/>
        <v>87.12</v>
      </c>
      <c r="P1503" s="102"/>
      <c r="Q1503" s="102"/>
      <c r="R1503" s="102"/>
      <c r="S1503" s="102"/>
      <c r="AC1503" s="83">
        <f t="shared" si="516"/>
        <v>0</v>
      </c>
      <c r="AD1503" s="83">
        <f t="shared" si="517"/>
        <v>0</v>
      </c>
      <c r="AF1503" s="83">
        <f t="shared" si="507"/>
        <v>0</v>
      </c>
      <c r="AG1503" s="83">
        <f t="shared" si="508"/>
        <v>0</v>
      </c>
      <c r="AQ1503" s="83">
        <f t="shared" ca="1" si="509"/>
        <v>0</v>
      </c>
      <c r="AR1503" s="83">
        <f t="shared" ca="1" si="510"/>
        <v>-144</v>
      </c>
      <c r="AS1503" s="83">
        <f t="shared" ca="1" si="503"/>
        <v>-144</v>
      </c>
      <c r="AT1503" s="83" cm="1">
        <f t="array" aca="1" ref="AT1503" ca="1">_xlfn.LET(_xlpm.rozsah, $F$3:$F$10001,_xlpm.podminka, (_xlpm.rozsah&gt;M1503)*(ISNUMBER(_xlpm.rozsah)),_xlpm.indexy, IF(_xlpm.podminka, ROW(_xlpm.rozsah)-MIN(ROW(_xlpm.rozsah))+1),_xlpm.prvni, MIN(_xlpm.indexy),_xlpm.finalni, IF(_xlpm.prvni=1, 2, _xlpm.prvni),INDEX(_xlpm.rozsah, _xlpm.finalni))</f>
        <v>1500</v>
      </c>
      <c r="AU1503" s="83" cm="1">
        <f t="array" aca="1" ref="AU1503" ca="1">INDEX($F$3:$F$10001,MATCH(AT1503,$F$3:$F$10004,0)-1)</f>
        <v>1400</v>
      </c>
      <c r="AV1503" s="83">
        <f t="shared" ca="1" si="518"/>
        <v>-144</v>
      </c>
      <c r="AW1503" s="83">
        <f t="shared" ca="1" si="519"/>
        <v>-144</v>
      </c>
      <c r="AX1503" s="83">
        <f t="shared" ca="1" si="511"/>
        <v>360</v>
      </c>
      <c r="AY1503" s="83">
        <f t="shared" ca="1" si="512"/>
        <v>360</v>
      </c>
      <c r="AZ1503" s="83">
        <f t="shared" ca="1" si="513"/>
        <v>0</v>
      </c>
      <c r="BA1503" s="83">
        <f t="shared" ca="1" si="514"/>
        <v>360</v>
      </c>
      <c r="BB1503" s="83">
        <f t="shared" ca="1" si="515"/>
        <v>360</v>
      </c>
    </row>
    <row r="1504" spans="1:54" x14ac:dyDescent="0.25">
      <c r="A1504" s="58">
        <v>1502</v>
      </c>
      <c r="B1504" s="59">
        <f t="shared" si="504"/>
        <v>25.033333333333335</v>
      </c>
      <c r="C1504" s="58">
        <v>55.4</v>
      </c>
      <c r="D1504" s="58">
        <v>25.6</v>
      </c>
      <c r="F1504" s="117"/>
      <c r="G1504" s="117"/>
      <c r="H1504" s="112">
        <f t="shared" si="505"/>
        <v>0</v>
      </c>
      <c r="I1504" s="121"/>
      <c r="J1504" s="92">
        <f t="shared" si="506"/>
        <v>0</v>
      </c>
      <c r="L1504" s="94">
        <v>1502</v>
      </c>
      <c r="M1504" s="114">
        <f t="shared" ca="1" si="502"/>
        <v>1439.9573771412533</v>
      </c>
      <c r="N1504" s="115">
        <f t="shared" ca="1" si="501"/>
        <v>92.16</v>
      </c>
      <c r="P1504" s="102"/>
      <c r="Q1504" s="102"/>
      <c r="R1504" s="102"/>
      <c r="S1504" s="102"/>
      <c r="AC1504" s="83">
        <f t="shared" si="516"/>
        <v>0</v>
      </c>
      <c r="AD1504" s="83">
        <f t="shared" si="517"/>
        <v>0</v>
      </c>
      <c r="AF1504" s="83">
        <f t="shared" si="507"/>
        <v>0</v>
      </c>
      <c r="AG1504" s="83">
        <f t="shared" si="508"/>
        <v>0</v>
      </c>
      <c r="AQ1504" s="83">
        <f t="shared" ca="1" si="509"/>
        <v>0</v>
      </c>
      <c r="AR1504" s="83">
        <f t="shared" ca="1" si="510"/>
        <v>-144</v>
      </c>
      <c r="AS1504" s="83">
        <f t="shared" ca="1" si="503"/>
        <v>-144</v>
      </c>
      <c r="AT1504" s="83" cm="1">
        <f t="array" aca="1" ref="AT1504" ca="1">_xlfn.LET(_xlpm.rozsah, $F$3:$F$10001,_xlpm.podminka, (_xlpm.rozsah&gt;M1504)*(ISNUMBER(_xlpm.rozsah)),_xlpm.indexy, IF(_xlpm.podminka, ROW(_xlpm.rozsah)-MIN(ROW(_xlpm.rozsah))+1),_xlpm.prvni, MIN(_xlpm.indexy),_xlpm.finalni, IF(_xlpm.prvni=1, 2, _xlpm.prvni),INDEX(_xlpm.rozsah, _xlpm.finalni))</f>
        <v>1500</v>
      </c>
      <c r="AU1504" s="83" cm="1">
        <f t="array" aca="1" ref="AU1504" ca="1">INDEX($F$3:$F$10001,MATCH(AT1504,$F$3:$F$10004,0)-1)</f>
        <v>1400</v>
      </c>
      <c r="AV1504" s="83">
        <f t="shared" ca="1" si="518"/>
        <v>-144</v>
      </c>
      <c r="AW1504" s="83">
        <f t="shared" ca="1" si="519"/>
        <v>-144</v>
      </c>
      <c r="AX1504" s="83">
        <f t="shared" ca="1" si="511"/>
        <v>360</v>
      </c>
      <c r="AY1504" s="83">
        <f t="shared" ca="1" si="512"/>
        <v>360</v>
      </c>
      <c r="AZ1504" s="83">
        <f t="shared" ca="1" si="513"/>
        <v>0</v>
      </c>
      <c r="BA1504" s="83">
        <f t="shared" ca="1" si="514"/>
        <v>360</v>
      </c>
      <c r="BB1504" s="83">
        <f t="shared" ca="1" si="515"/>
        <v>360</v>
      </c>
    </row>
    <row r="1505" spans="1:54" x14ac:dyDescent="0.25">
      <c r="A1505" s="58">
        <v>1503</v>
      </c>
      <c r="B1505" s="59">
        <f t="shared" si="504"/>
        <v>25.05</v>
      </c>
      <c r="C1505" s="58">
        <v>55.7</v>
      </c>
      <c r="D1505" s="58">
        <v>24.7</v>
      </c>
      <c r="F1505" s="117"/>
      <c r="G1505" s="117"/>
      <c r="H1505" s="112">
        <f t="shared" si="505"/>
        <v>0</v>
      </c>
      <c r="I1505" s="121"/>
      <c r="J1505" s="92">
        <f t="shared" si="506"/>
        <v>0</v>
      </c>
      <c r="L1505" s="94">
        <v>1503</v>
      </c>
      <c r="M1505" s="114">
        <f t="shared" ca="1" si="502"/>
        <v>1442.3398178116936</v>
      </c>
      <c r="N1505" s="115">
        <f t="shared" ca="1" si="501"/>
        <v>88.92</v>
      </c>
      <c r="P1505" s="102"/>
      <c r="Q1505" s="102"/>
      <c r="R1505" s="102"/>
      <c r="S1505" s="102"/>
      <c r="AC1505" s="83">
        <f t="shared" si="516"/>
        <v>0</v>
      </c>
      <c r="AD1505" s="83">
        <f t="shared" si="517"/>
        <v>0</v>
      </c>
      <c r="AF1505" s="83">
        <f t="shared" si="507"/>
        <v>0</v>
      </c>
      <c r="AG1505" s="83">
        <f t="shared" si="508"/>
        <v>0</v>
      </c>
      <c r="AQ1505" s="83">
        <f t="shared" ca="1" si="509"/>
        <v>0</v>
      </c>
      <c r="AR1505" s="83">
        <f t="shared" ca="1" si="510"/>
        <v>-144</v>
      </c>
      <c r="AS1505" s="83">
        <f t="shared" ca="1" si="503"/>
        <v>-144</v>
      </c>
      <c r="AT1505" s="83" cm="1">
        <f t="array" aca="1" ref="AT1505" ca="1">_xlfn.LET(_xlpm.rozsah, $F$3:$F$10001,_xlpm.podminka, (_xlpm.rozsah&gt;M1505)*(ISNUMBER(_xlpm.rozsah)),_xlpm.indexy, IF(_xlpm.podminka, ROW(_xlpm.rozsah)-MIN(ROW(_xlpm.rozsah))+1),_xlpm.prvni, MIN(_xlpm.indexy),_xlpm.finalni, IF(_xlpm.prvni=1, 2, _xlpm.prvni),INDEX(_xlpm.rozsah, _xlpm.finalni))</f>
        <v>1500</v>
      </c>
      <c r="AU1505" s="83" cm="1">
        <f t="array" aca="1" ref="AU1505" ca="1">INDEX($F$3:$F$10001,MATCH(AT1505,$F$3:$F$10004,0)-1)</f>
        <v>1400</v>
      </c>
      <c r="AV1505" s="83">
        <f t="shared" ca="1" si="518"/>
        <v>-144</v>
      </c>
      <c r="AW1505" s="83">
        <f t="shared" ca="1" si="519"/>
        <v>-144</v>
      </c>
      <c r="AX1505" s="83">
        <f t="shared" ca="1" si="511"/>
        <v>360</v>
      </c>
      <c r="AY1505" s="83">
        <f t="shared" ca="1" si="512"/>
        <v>360</v>
      </c>
      <c r="AZ1505" s="83">
        <f t="shared" ca="1" si="513"/>
        <v>0</v>
      </c>
      <c r="BA1505" s="83">
        <f t="shared" ca="1" si="514"/>
        <v>360</v>
      </c>
      <c r="BB1505" s="83">
        <f t="shared" ca="1" si="515"/>
        <v>360</v>
      </c>
    </row>
    <row r="1506" spans="1:54" x14ac:dyDescent="0.25">
      <c r="A1506" s="58">
        <v>1504</v>
      </c>
      <c r="B1506" s="59">
        <f t="shared" si="504"/>
        <v>25.066666666666666</v>
      </c>
      <c r="C1506" s="58">
        <v>55.9</v>
      </c>
      <c r="D1506" s="58">
        <v>24</v>
      </c>
      <c r="F1506" s="117"/>
      <c r="G1506" s="117"/>
      <c r="H1506" s="112">
        <f t="shared" si="505"/>
        <v>0</v>
      </c>
      <c r="I1506" s="121"/>
      <c r="J1506" s="92">
        <f t="shared" si="506"/>
        <v>0</v>
      </c>
      <c r="L1506" s="94">
        <v>1504</v>
      </c>
      <c r="M1506" s="114">
        <f t="shared" ca="1" si="502"/>
        <v>1443.9281115919869</v>
      </c>
      <c r="N1506" s="115">
        <f t="shared" ca="1" si="501"/>
        <v>86.399999999999991</v>
      </c>
      <c r="P1506" s="102"/>
      <c r="Q1506" s="102"/>
      <c r="R1506" s="102"/>
      <c r="S1506" s="102"/>
      <c r="AC1506" s="83">
        <f t="shared" si="516"/>
        <v>0</v>
      </c>
      <c r="AD1506" s="83">
        <f t="shared" si="517"/>
        <v>0</v>
      </c>
      <c r="AF1506" s="83">
        <f t="shared" si="507"/>
        <v>0</v>
      </c>
      <c r="AG1506" s="83">
        <f t="shared" si="508"/>
        <v>0</v>
      </c>
      <c r="AQ1506" s="83">
        <f t="shared" ca="1" si="509"/>
        <v>0</v>
      </c>
      <c r="AR1506" s="83">
        <f t="shared" ca="1" si="510"/>
        <v>-144</v>
      </c>
      <c r="AS1506" s="83">
        <f t="shared" ca="1" si="503"/>
        <v>-144</v>
      </c>
      <c r="AT1506" s="83" cm="1">
        <f t="array" aca="1" ref="AT1506" ca="1">_xlfn.LET(_xlpm.rozsah, $F$3:$F$10001,_xlpm.podminka, (_xlpm.rozsah&gt;M1506)*(ISNUMBER(_xlpm.rozsah)),_xlpm.indexy, IF(_xlpm.podminka, ROW(_xlpm.rozsah)-MIN(ROW(_xlpm.rozsah))+1),_xlpm.prvni, MIN(_xlpm.indexy),_xlpm.finalni, IF(_xlpm.prvni=1, 2, _xlpm.prvni),INDEX(_xlpm.rozsah, _xlpm.finalni))</f>
        <v>1500</v>
      </c>
      <c r="AU1506" s="83" cm="1">
        <f t="array" aca="1" ref="AU1506" ca="1">INDEX($F$3:$F$10001,MATCH(AT1506,$F$3:$F$10004,0)-1)</f>
        <v>1400</v>
      </c>
      <c r="AV1506" s="83">
        <f t="shared" ca="1" si="518"/>
        <v>-144</v>
      </c>
      <c r="AW1506" s="83">
        <f t="shared" ca="1" si="519"/>
        <v>-144</v>
      </c>
      <c r="AX1506" s="83">
        <f t="shared" ca="1" si="511"/>
        <v>360</v>
      </c>
      <c r="AY1506" s="83">
        <f t="shared" ca="1" si="512"/>
        <v>360</v>
      </c>
      <c r="AZ1506" s="83">
        <f t="shared" ca="1" si="513"/>
        <v>0</v>
      </c>
      <c r="BA1506" s="83">
        <f t="shared" ca="1" si="514"/>
        <v>360</v>
      </c>
      <c r="BB1506" s="83">
        <f t="shared" ca="1" si="515"/>
        <v>360</v>
      </c>
    </row>
    <row r="1507" spans="1:54" x14ac:dyDescent="0.25">
      <c r="A1507" s="58">
        <v>1505</v>
      </c>
      <c r="B1507" s="59">
        <f t="shared" si="504"/>
        <v>25.083333333333332</v>
      </c>
      <c r="C1507" s="58">
        <v>55.4</v>
      </c>
      <c r="D1507" s="58">
        <v>23.5</v>
      </c>
      <c r="F1507" s="117"/>
      <c r="G1507" s="117"/>
      <c r="H1507" s="112">
        <f t="shared" si="505"/>
        <v>0</v>
      </c>
      <c r="I1507" s="121"/>
      <c r="J1507" s="92">
        <f t="shared" si="506"/>
        <v>0</v>
      </c>
      <c r="L1507" s="94">
        <v>1505</v>
      </c>
      <c r="M1507" s="114">
        <f t="shared" ca="1" si="502"/>
        <v>1439.9573771412533</v>
      </c>
      <c r="N1507" s="115">
        <f t="shared" ca="1" si="501"/>
        <v>84.6</v>
      </c>
      <c r="P1507" s="102"/>
      <c r="Q1507" s="102"/>
      <c r="R1507" s="102"/>
      <c r="S1507" s="102"/>
      <c r="AC1507" s="83">
        <f t="shared" si="516"/>
        <v>0</v>
      </c>
      <c r="AD1507" s="83">
        <f t="shared" si="517"/>
        <v>0</v>
      </c>
      <c r="AF1507" s="83">
        <f t="shared" si="507"/>
        <v>0</v>
      </c>
      <c r="AG1507" s="83">
        <f t="shared" si="508"/>
        <v>0</v>
      </c>
      <c r="AQ1507" s="83">
        <f t="shared" ca="1" si="509"/>
        <v>0</v>
      </c>
      <c r="AR1507" s="83">
        <f t="shared" ca="1" si="510"/>
        <v>-144</v>
      </c>
      <c r="AS1507" s="83">
        <f t="shared" ca="1" si="503"/>
        <v>-144</v>
      </c>
      <c r="AT1507" s="83" cm="1">
        <f t="array" aca="1" ref="AT1507" ca="1">_xlfn.LET(_xlpm.rozsah, $F$3:$F$10001,_xlpm.podminka, (_xlpm.rozsah&gt;M1507)*(ISNUMBER(_xlpm.rozsah)),_xlpm.indexy, IF(_xlpm.podminka, ROW(_xlpm.rozsah)-MIN(ROW(_xlpm.rozsah))+1),_xlpm.prvni, MIN(_xlpm.indexy),_xlpm.finalni, IF(_xlpm.prvni=1, 2, _xlpm.prvni),INDEX(_xlpm.rozsah, _xlpm.finalni))</f>
        <v>1500</v>
      </c>
      <c r="AU1507" s="83" cm="1">
        <f t="array" aca="1" ref="AU1507" ca="1">INDEX($F$3:$F$10001,MATCH(AT1507,$F$3:$F$10004,0)-1)</f>
        <v>1400</v>
      </c>
      <c r="AV1507" s="83">
        <f t="shared" ca="1" si="518"/>
        <v>-144</v>
      </c>
      <c r="AW1507" s="83">
        <f t="shared" ca="1" si="519"/>
        <v>-144</v>
      </c>
      <c r="AX1507" s="83">
        <f t="shared" ca="1" si="511"/>
        <v>360</v>
      </c>
      <c r="AY1507" s="83">
        <f t="shared" ca="1" si="512"/>
        <v>360</v>
      </c>
      <c r="AZ1507" s="83">
        <f t="shared" ca="1" si="513"/>
        <v>0</v>
      </c>
      <c r="BA1507" s="83">
        <f t="shared" ca="1" si="514"/>
        <v>360</v>
      </c>
      <c r="BB1507" s="83">
        <f t="shared" ca="1" si="515"/>
        <v>360</v>
      </c>
    </row>
    <row r="1508" spans="1:54" x14ac:dyDescent="0.25">
      <c r="A1508" s="58">
        <v>1506</v>
      </c>
      <c r="B1508" s="59">
        <f t="shared" si="504"/>
        <v>25.1</v>
      </c>
      <c r="C1508" s="58">
        <v>55.7</v>
      </c>
      <c r="D1508" s="58">
        <v>30.9</v>
      </c>
      <c r="F1508" s="117"/>
      <c r="G1508" s="117"/>
      <c r="H1508" s="112">
        <f t="shared" si="505"/>
        <v>0</v>
      </c>
      <c r="I1508" s="121"/>
      <c r="J1508" s="92">
        <f t="shared" si="506"/>
        <v>0</v>
      </c>
      <c r="L1508" s="94">
        <v>1506</v>
      </c>
      <c r="M1508" s="114">
        <f t="shared" ca="1" si="502"/>
        <v>1442.3398178116936</v>
      </c>
      <c r="N1508" s="115">
        <f t="shared" ca="1" si="501"/>
        <v>111.24</v>
      </c>
      <c r="P1508" s="102"/>
      <c r="Q1508" s="102"/>
      <c r="R1508" s="102"/>
      <c r="S1508" s="102"/>
      <c r="AC1508" s="83">
        <f t="shared" si="516"/>
        <v>0</v>
      </c>
      <c r="AD1508" s="83">
        <f t="shared" si="517"/>
        <v>0</v>
      </c>
      <c r="AF1508" s="83">
        <f t="shared" si="507"/>
        <v>0</v>
      </c>
      <c r="AG1508" s="83">
        <f t="shared" si="508"/>
        <v>0</v>
      </c>
      <c r="AQ1508" s="83">
        <f t="shared" ca="1" si="509"/>
        <v>0</v>
      </c>
      <c r="AR1508" s="83">
        <f t="shared" ca="1" si="510"/>
        <v>-144</v>
      </c>
      <c r="AS1508" s="83">
        <f t="shared" ca="1" si="503"/>
        <v>-144</v>
      </c>
      <c r="AT1508" s="83" cm="1">
        <f t="array" aca="1" ref="AT1508" ca="1">_xlfn.LET(_xlpm.rozsah, $F$3:$F$10001,_xlpm.podminka, (_xlpm.rozsah&gt;M1508)*(ISNUMBER(_xlpm.rozsah)),_xlpm.indexy, IF(_xlpm.podminka, ROW(_xlpm.rozsah)-MIN(ROW(_xlpm.rozsah))+1),_xlpm.prvni, MIN(_xlpm.indexy),_xlpm.finalni, IF(_xlpm.prvni=1, 2, _xlpm.prvni),INDEX(_xlpm.rozsah, _xlpm.finalni))</f>
        <v>1500</v>
      </c>
      <c r="AU1508" s="83" cm="1">
        <f t="array" aca="1" ref="AU1508" ca="1">INDEX($F$3:$F$10001,MATCH(AT1508,$F$3:$F$10004,0)-1)</f>
        <v>1400</v>
      </c>
      <c r="AV1508" s="83">
        <f t="shared" ca="1" si="518"/>
        <v>-144</v>
      </c>
      <c r="AW1508" s="83">
        <f t="shared" ca="1" si="519"/>
        <v>-144</v>
      </c>
      <c r="AX1508" s="83">
        <f t="shared" ca="1" si="511"/>
        <v>360</v>
      </c>
      <c r="AY1508" s="83">
        <f t="shared" ca="1" si="512"/>
        <v>360</v>
      </c>
      <c r="AZ1508" s="83">
        <f t="shared" ca="1" si="513"/>
        <v>0</v>
      </c>
      <c r="BA1508" s="83">
        <f t="shared" ca="1" si="514"/>
        <v>360</v>
      </c>
      <c r="BB1508" s="83">
        <f t="shared" ca="1" si="515"/>
        <v>360</v>
      </c>
    </row>
    <row r="1509" spans="1:54" x14ac:dyDescent="0.25">
      <c r="A1509" s="58">
        <v>1507</v>
      </c>
      <c r="B1509" s="59">
        <f t="shared" si="504"/>
        <v>25.116666666666667</v>
      </c>
      <c r="C1509" s="58">
        <v>55.4</v>
      </c>
      <c r="D1509" s="58">
        <v>42.5</v>
      </c>
      <c r="F1509" s="117"/>
      <c r="G1509" s="117"/>
      <c r="H1509" s="112">
        <f t="shared" si="505"/>
        <v>0</v>
      </c>
      <c r="I1509" s="121"/>
      <c r="J1509" s="92">
        <f t="shared" si="506"/>
        <v>0</v>
      </c>
      <c r="L1509" s="94">
        <v>1507</v>
      </c>
      <c r="M1509" s="114">
        <f t="shared" ca="1" si="502"/>
        <v>1439.9573771412533</v>
      </c>
      <c r="N1509" s="115">
        <f t="shared" ca="1" si="501"/>
        <v>153</v>
      </c>
      <c r="P1509" s="102"/>
      <c r="Q1509" s="102"/>
      <c r="R1509" s="102"/>
      <c r="S1509" s="102"/>
      <c r="AC1509" s="83">
        <f t="shared" si="516"/>
        <v>0</v>
      </c>
      <c r="AD1509" s="83">
        <f t="shared" si="517"/>
        <v>0</v>
      </c>
      <c r="AF1509" s="83">
        <f t="shared" si="507"/>
        <v>0</v>
      </c>
      <c r="AG1509" s="83">
        <f t="shared" si="508"/>
        <v>0</v>
      </c>
      <c r="AQ1509" s="83">
        <f t="shared" ca="1" si="509"/>
        <v>0</v>
      </c>
      <c r="AR1509" s="83">
        <f t="shared" ca="1" si="510"/>
        <v>-144</v>
      </c>
      <c r="AS1509" s="83">
        <f t="shared" ca="1" si="503"/>
        <v>-144</v>
      </c>
      <c r="AT1509" s="83" cm="1">
        <f t="array" aca="1" ref="AT1509" ca="1">_xlfn.LET(_xlpm.rozsah, $F$3:$F$10001,_xlpm.podminka, (_xlpm.rozsah&gt;M1509)*(ISNUMBER(_xlpm.rozsah)),_xlpm.indexy, IF(_xlpm.podminka, ROW(_xlpm.rozsah)-MIN(ROW(_xlpm.rozsah))+1),_xlpm.prvni, MIN(_xlpm.indexy),_xlpm.finalni, IF(_xlpm.prvni=1, 2, _xlpm.prvni),INDEX(_xlpm.rozsah, _xlpm.finalni))</f>
        <v>1500</v>
      </c>
      <c r="AU1509" s="83" cm="1">
        <f t="array" aca="1" ref="AU1509" ca="1">INDEX($F$3:$F$10001,MATCH(AT1509,$F$3:$F$10004,0)-1)</f>
        <v>1400</v>
      </c>
      <c r="AV1509" s="83">
        <f t="shared" ca="1" si="518"/>
        <v>-144</v>
      </c>
      <c r="AW1509" s="83">
        <f t="shared" ca="1" si="519"/>
        <v>-144</v>
      </c>
      <c r="AX1509" s="83">
        <f t="shared" ca="1" si="511"/>
        <v>360</v>
      </c>
      <c r="AY1509" s="83">
        <f t="shared" ca="1" si="512"/>
        <v>360</v>
      </c>
      <c r="AZ1509" s="83">
        <f t="shared" ca="1" si="513"/>
        <v>0</v>
      </c>
      <c r="BA1509" s="83">
        <f t="shared" ca="1" si="514"/>
        <v>360</v>
      </c>
      <c r="BB1509" s="83">
        <f t="shared" ca="1" si="515"/>
        <v>360</v>
      </c>
    </row>
    <row r="1510" spans="1:54" x14ac:dyDescent="0.25">
      <c r="A1510" s="58">
        <v>1508</v>
      </c>
      <c r="B1510" s="59">
        <f t="shared" si="504"/>
        <v>25.133333333333333</v>
      </c>
      <c r="C1510" s="58">
        <v>55.3</v>
      </c>
      <c r="D1510" s="58">
        <v>25.8</v>
      </c>
      <c r="F1510" s="117"/>
      <c r="G1510" s="117"/>
      <c r="H1510" s="112">
        <f t="shared" si="505"/>
        <v>0</v>
      </c>
      <c r="I1510" s="121"/>
      <c r="J1510" s="92">
        <f t="shared" si="506"/>
        <v>0</v>
      </c>
      <c r="L1510" s="94">
        <v>1508</v>
      </c>
      <c r="M1510" s="114">
        <f t="shared" ca="1" si="502"/>
        <v>1439.1632302511068</v>
      </c>
      <c r="N1510" s="115">
        <f t="shared" ca="1" si="501"/>
        <v>92.88</v>
      </c>
      <c r="P1510" s="102"/>
      <c r="Q1510" s="102"/>
      <c r="R1510" s="102"/>
      <c r="S1510" s="102"/>
      <c r="AC1510" s="83">
        <f t="shared" si="516"/>
        <v>0</v>
      </c>
      <c r="AD1510" s="83">
        <f t="shared" si="517"/>
        <v>0</v>
      </c>
      <c r="AF1510" s="83">
        <f t="shared" si="507"/>
        <v>0</v>
      </c>
      <c r="AG1510" s="83">
        <f t="shared" si="508"/>
        <v>0</v>
      </c>
      <c r="AQ1510" s="83">
        <f t="shared" ca="1" si="509"/>
        <v>0</v>
      </c>
      <c r="AR1510" s="83">
        <f t="shared" ca="1" si="510"/>
        <v>-144</v>
      </c>
      <c r="AS1510" s="83">
        <f t="shared" ca="1" si="503"/>
        <v>-144</v>
      </c>
      <c r="AT1510" s="83" cm="1">
        <f t="array" aca="1" ref="AT1510" ca="1">_xlfn.LET(_xlpm.rozsah, $F$3:$F$10001,_xlpm.podminka, (_xlpm.rozsah&gt;M1510)*(ISNUMBER(_xlpm.rozsah)),_xlpm.indexy, IF(_xlpm.podminka, ROW(_xlpm.rozsah)-MIN(ROW(_xlpm.rozsah))+1),_xlpm.prvni, MIN(_xlpm.indexy),_xlpm.finalni, IF(_xlpm.prvni=1, 2, _xlpm.prvni),INDEX(_xlpm.rozsah, _xlpm.finalni))</f>
        <v>1500</v>
      </c>
      <c r="AU1510" s="83" cm="1">
        <f t="array" aca="1" ref="AU1510" ca="1">INDEX($F$3:$F$10001,MATCH(AT1510,$F$3:$F$10004,0)-1)</f>
        <v>1400</v>
      </c>
      <c r="AV1510" s="83">
        <f t="shared" ca="1" si="518"/>
        <v>-144</v>
      </c>
      <c r="AW1510" s="83">
        <f t="shared" ca="1" si="519"/>
        <v>-144</v>
      </c>
      <c r="AX1510" s="83">
        <f t="shared" ca="1" si="511"/>
        <v>360</v>
      </c>
      <c r="AY1510" s="83">
        <f t="shared" ca="1" si="512"/>
        <v>360</v>
      </c>
      <c r="AZ1510" s="83">
        <f t="shared" ca="1" si="513"/>
        <v>0</v>
      </c>
      <c r="BA1510" s="83">
        <f t="shared" ca="1" si="514"/>
        <v>360</v>
      </c>
      <c r="BB1510" s="83">
        <f t="shared" ca="1" si="515"/>
        <v>360</v>
      </c>
    </row>
    <row r="1511" spans="1:54" x14ac:dyDescent="0.25">
      <c r="A1511" s="58">
        <v>1509</v>
      </c>
      <c r="B1511" s="59">
        <f t="shared" si="504"/>
        <v>25.15</v>
      </c>
      <c r="C1511" s="58">
        <v>55.4</v>
      </c>
      <c r="D1511" s="58">
        <v>1.3</v>
      </c>
      <c r="F1511" s="117"/>
      <c r="G1511" s="117"/>
      <c r="H1511" s="112">
        <f t="shared" si="505"/>
        <v>0</v>
      </c>
      <c r="I1511" s="121"/>
      <c r="J1511" s="92">
        <f t="shared" si="506"/>
        <v>0</v>
      </c>
      <c r="L1511" s="94">
        <v>1509</v>
      </c>
      <c r="M1511" s="114">
        <f t="shared" ca="1" si="502"/>
        <v>1439.9573771412533</v>
      </c>
      <c r="N1511" s="115">
        <f t="shared" ca="1" si="501"/>
        <v>4.6800000000000006</v>
      </c>
      <c r="P1511" s="102"/>
      <c r="Q1511" s="102"/>
      <c r="R1511" s="102"/>
      <c r="S1511" s="102"/>
      <c r="AC1511" s="83">
        <f t="shared" si="516"/>
        <v>0</v>
      </c>
      <c r="AD1511" s="83">
        <f t="shared" si="517"/>
        <v>0</v>
      </c>
      <c r="AF1511" s="83">
        <f t="shared" si="507"/>
        <v>0</v>
      </c>
      <c r="AG1511" s="83">
        <f t="shared" si="508"/>
        <v>0</v>
      </c>
      <c r="AQ1511" s="83">
        <f t="shared" ca="1" si="509"/>
        <v>0</v>
      </c>
      <c r="AR1511" s="83">
        <f t="shared" ca="1" si="510"/>
        <v>-144</v>
      </c>
      <c r="AS1511" s="83">
        <f t="shared" ca="1" si="503"/>
        <v>-144</v>
      </c>
      <c r="AT1511" s="83" cm="1">
        <f t="array" aca="1" ref="AT1511" ca="1">_xlfn.LET(_xlpm.rozsah, $F$3:$F$10001,_xlpm.podminka, (_xlpm.rozsah&gt;M1511)*(ISNUMBER(_xlpm.rozsah)),_xlpm.indexy, IF(_xlpm.podminka, ROW(_xlpm.rozsah)-MIN(ROW(_xlpm.rozsah))+1),_xlpm.prvni, MIN(_xlpm.indexy),_xlpm.finalni, IF(_xlpm.prvni=1, 2, _xlpm.prvni),INDEX(_xlpm.rozsah, _xlpm.finalni))</f>
        <v>1500</v>
      </c>
      <c r="AU1511" s="83" cm="1">
        <f t="array" aca="1" ref="AU1511" ca="1">INDEX($F$3:$F$10001,MATCH(AT1511,$F$3:$F$10004,0)-1)</f>
        <v>1400</v>
      </c>
      <c r="AV1511" s="83">
        <f t="shared" ca="1" si="518"/>
        <v>-144</v>
      </c>
      <c r="AW1511" s="83">
        <f t="shared" ca="1" si="519"/>
        <v>-144</v>
      </c>
      <c r="AX1511" s="83">
        <f t="shared" ca="1" si="511"/>
        <v>360</v>
      </c>
      <c r="AY1511" s="83">
        <f t="shared" ca="1" si="512"/>
        <v>360</v>
      </c>
      <c r="AZ1511" s="83">
        <f t="shared" ca="1" si="513"/>
        <v>0</v>
      </c>
      <c r="BA1511" s="83">
        <f t="shared" ca="1" si="514"/>
        <v>360</v>
      </c>
      <c r="BB1511" s="83">
        <f t="shared" ca="1" si="515"/>
        <v>360</v>
      </c>
    </row>
    <row r="1512" spans="1:54" s="81" customFormat="1" x14ac:dyDescent="0.25">
      <c r="A1512" s="79">
        <v>1510</v>
      </c>
      <c r="B1512" s="80">
        <f t="shared" si="504"/>
        <v>25.166666666666668</v>
      </c>
      <c r="C1512" s="79">
        <v>55</v>
      </c>
      <c r="D1512" s="79" t="s">
        <v>8</v>
      </c>
      <c r="F1512" s="117"/>
      <c r="G1512" s="117"/>
      <c r="H1512" s="112">
        <f t="shared" si="505"/>
        <v>0</v>
      </c>
      <c r="I1512" s="121"/>
      <c r="J1512" s="92">
        <f t="shared" si="506"/>
        <v>0</v>
      </c>
      <c r="K1512" s="83"/>
      <c r="L1512" s="94">
        <v>1510</v>
      </c>
      <c r="M1512" s="114">
        <f t="shared" ca="1" si="502"/>
        <v>1436.7807895806668</v>
      </c>
      <c r="N1512" s="115">
        <f t="shared" ref="N1512:N1526" ca="1" si="520">AS1512</f>
        <v>-144</v>
      </c>
      <c r="O1512" s="83"/>
      <c r="P1512" s="102"/>
      <c r="Q1512" s="102"/>
      <c r="R1512" s="102"/>
      <c r="S1512" s="102"/>
      <c r="T1512" s="83"/>
      <c r="U1512" s="83"/>
      <c r="V1512" s="83"/>
      <c r="W1512" s="83"/>
      <c r="X1512" s="83"/>
      <c r="Y1512" s="83"/>
      <c r="Z1512" s="83"/>
      <c r="AA1512" s="83"/>
      <c r="AB1512" s="83"/>
      <c r="AC1512" s="83">
        <f t="shared" si="516"/>
        <v>0</v>
      </c>
      <c r="AD1512" s="83">
        <f t="shared" si="517"/>
        <v>0</v>
      </c>
      <c r="AE1512" s="83"/>
      <c r="AF1512" s="83">
        <f t="shared" si="507"/>
        <v>0</v>
      </c>
      <c r="AG1512" s="83">
        <f t="shared" si="508"/>
        <v>0</v>
      </c>
      <c r="AH1512" s="83"/>
      <c r="AI1512" s="83"/>
      <c r="AJ1512" s="83"/>
      <c r="AK1512" s="83"/>
      <c r="AL1512" s="83"/>
      <c r="AM1512" s="83"/>
      <c r="AN1512" s="83"/>
      <c r="AO1512" s="83"/>
      <c r="AP1512" s="83"/>
      <c r="AQ1512" s="83">
        <f t="shared" ca="1" si="509"/>
        <v>0</v>
      </c>
      <c r="AR1512" s="83">
        <f t="shared" ca="1" si="510"/>
        <v>-144</v>
      </c>
      <c r="AS1512" s="83">
        <f t="shared" ca="1" si="503"/>
        <v>-144</v>
      </c>
      <c r="AT1512" s="83" cm="1">
        <f t="array" aca="1" ref="AT1512" ca="1">_xlfn.LET(_xlpm.rozsah, $F$3:$F$10001,_xlpm.podminka, (_xlpm.rozsah&gt;M1512)*(ISNUMBER(_xlpm.rozsah)),_xlpm.indexy, IF(_xlpm.podminka, ROW(_xlpm.rozsah)-MIN(ROW(_xlpm.rozsah))+1),_xlpm.prvni, MIN(_xlpm.indexy),_xlpm.finalni, IF(_xlpm.prvni=1, 2, _xlpm.prvni),INDEX(_xlpm.rozsah, _xlpm.finalni))</f>
        <v>1500</v>
      </c>
      <c r="AU1512" s="83" cm="1">
        <f t="array" aca="1" ref="AU1512" ca="1">INDEX($F$3:$F$10001,MATCH(AT1512,$F$3:$F$10004,0)-1)</f>
        <v>1400</v>
      </c>
      <c r="AV1512" s="83">
        <f t="shared" ca="1" si="518"/>
        <v>-144</v>
      </c>
      <c r="AW1512" s="83">
        <f t="shared" ca="1" si="519"/>
        <v>-144</v>
      </c>
      <c r="AX1512" s="83">
        <f t="shared" ca="1" si="511"/>
        <v>360</v>
      </c>
      <c r="AY1512" s="83">
        <f t="shared" ca="1" si="512"/>
        <v>360</v>
      </c>
      <c r="AZ1512" s="83">
        <f t="shared" ca="1" si="513"/>
        <v>0</v>
      </c>
      <c r="BA1512" s="83">
        <f t="shared" ca="1" si="514"/>
        <v>360</v>
      </c>
      <c r="BB1512" s="83">
        <f t="shared" ca="1" si="515"/>
        <v>360</v>
      </c>
    </row>
    <row r="1513" spans="1:54" s="81" customFormat="1" x14ac:dyDescent="0.25">
      <c r="A1513" s="79">
        <v>1511</v>
      </c>
      <c r="B1513" s="80">
        <f t="shared" si="504"/>
        <v>25.183333333333334</v>
      </c>
      <c r="C1513" s="79">
        <v>54.4</v>
      </c>
      <c r="D1513" s="79" t="s">
        <v>8</v>
      </c>
      <c r="F1513" s="117"/>
      <c r="G1513" s="117"/>
      <c r="H1513" s="112">
        <f t="shared" si="505"/>
        <v>0</v>
      </c>
      <c r="I1513" s="121"/>
      <c r="J1513" s="92">
        <f t="shared" si="506"/>
        <v>0</v>
      </c>
      <c r="K1513" s="83"/>
      <c r="L1513" s="94">
        <v>1511</v>
      </c>
      <c r="M1513" s="114">
        <f t="shared" ca="1" si="502"/>
        <v>1432.0159082397868</v>
      </c>
      <c r="N1513" s="115">
        <f t="shared" ca="1" si="520"/>
        <v>-144</v>
      </c>
      <c r="O1513" s="83"/>
      <c r="P1513" s="102"/>
      <c r="Q1513" s="102"/>
      <c r="R1513" s="102"/>
      <c r="S1513" s="102"/>
      <c r="T1513" s="83"/>
      <c r="U1513" s="83"/>
      <c r="V1513" s="83"/>
      <c r="W1513" s="83"/>
      <c r="X1513" s="83"/>
      <c r="Y1513" s="83"/>
      <c r="Z1513" s="83"/>
      <c r="AA1513" s="83"/>
      <c r="AB1513" s="83"/>
      <c r="AC1513" s="83">
        <f t="shared" si="516"/>
        <v>0</v>
      </c>
      <c r="AD1513" s="83">
        <f t="shared" si="517"/>
        <v>0</v>
      </c>
      <c r="AE1513" s="83"/>
      <c r="AF1513" s="83">
        <f t="shared" si="507"/>
        <v>0</v>
      </c>
      <c r="AG1513" s="83">
        <f t="shared" si="508"/>
        <v>0</v>
      </c>
      <c r="AH1513" s="83"/>
      <c r="AI1513" s="83"/>
      <c r="AJ1513" s="83"/>
      <c r="AK1513" s="83"/>
      <c r="AL1513" s="83"/>
      <c r="AM1513" s="83"/>
      <c r="AN1513" s="83"/>
      <c r="AO1513" s="83"/>
      <c r="AP1513" s="83"/>
      <c r="AQ1513" s="83">
        <f t="shared" ca="1" si="509"/>
        <v>0</v>
      </c>
      <c r="AR1513" s="83">
        <f t="shared" ca="1" si="510"/>
        <v>-144</v>
      </c>
      <c r="AS1513" s="83">
        <f t="shared" ca="1" si="503"/>
        <v>-144</v>
      </c>
      <c r="AT1513" s="83" cm="1">
        <f t="array" aca="1" ref="AT1513" ca="1">_xlfn.LET(_xlpm.rozsah, $F$3:$F$10001,_xlpm.podminka, (_xlpm.rozsah&gt;M1513)*(ISNUMBER(_xlpm.rozsah)),_xlpm.indexy, IF(_xlpm.podminka, ROW(_xlpm.rozsah)-MIN(ROW(_xlpm.rozsah))+1),_xlpm.prvni, MIN(_xlpm.indexy),_xlpm.finalni, IF(_xlpm.prvni=1, 2, _xlpm.prvni),INDEX(_xlpm.rozsah, _xlpm.finalni))</f>
        <v>1500</v>
      </c>
      <c r="AU1513" s="83" cm="1">
        <f t="array" aca="1" ref="AU1513" ca="1">INDEX($F$3:$F$10001,MATCH(AT1513,$F$3:$F$10004,0)-1)</f>
        <v>1400</v>
      </c>
      <c r="AV1513" s="83">
        <f t="shared" ca="1" si="518"/>
        <v>-144</v>
      </c>
      <c r="AW1513" s="83">
        <f t="shared" ca="1" si="519"/>
        <v>-144</v>
      </c>
      <c r="AX1513" s="83">
        <f t="shared" ca="1" si="511"/>
        <v>360</v>
      </c>
      <c r="AY1513" s="83">
        <f t="shared" ca="1" si="512"/>
        <v>360</v>
      </c>
      <c r="AZ1513" s="83">
        <f t="shared" ca="1" si="513"/>
        <v>0</v>
      </c>
      <c r="BA1513" s="83">
        <f t="shared" ca="1" si="514"/>
        <v>360</v>
      </c>
      <c r="BB1513" s="83">
        <f t="shared" ca="1" si="515"/>
        <v>360</v>
      </c>
    </row>
    <row r="1514" spans="1:54" s="81" customFormat="1" x14ac:dyDescent="0.25">
      <c r="A1514" s="79">
        <v>1512</v>
      </c>
      <c r="B1514" s="80">
        <f t="shared" si="504"/>
        <v>25.2</v>
      </c>
      <c r="C1514" s="79">
        <v>54.2</v>
      </c>
      <c r="D1514" s="79" t="s">
        <v>8</v>
      </c>
      <c r="F1514" s="117"/>
      <c r="G1514" s="117"/>
      <c r="H1514" s="112">
        <f t="shared" si="505"/>
        <v>0</v>
      </c>
      <c r="I1514" s="121"/>
      <c r="J1514" s="92">
        <f t="shared" si="506"/>
        <v>0</v>
      </c>
      <c r="K1514" s="83"/>
      <c r="L1514" s="94">
        <v>1512</v>
      </c>
      <c r="M1514" s="114">
        <f t="shared" ca="1" si="502"/>
        <v>1430.4276144594935</v>
      </c>
      <c r="N1514" s="115">
        <f t="shared" ca="1" si="520"/>
        <v>-144</v>
      </c>
      <c r="O1514" s="83"/>
      <c r="P1514" s="102"/>
      <c r="Q1514" s="102"/>
      <c r="R1514" s="102"/>
      <c r="S1514" s="102"/>
      <c r="T1514" s="83"/>
      <c r="U1514" s="83"/>
      <c r="V1514" s="83"/>
      <c r="W1514" s="83"/>
      <c r="X1514" s="83"/>
      <c r="Y1514" s="83"/>
      <c r="Z1514" s="83"/>
      <c r="AA1514" s="83"/>
      <c r="AB1514" s="83"/>
      <c r="AC1514" s="83">
        <f t="shared" si="516"/>
        <v>0</v>
      </c>
      <c r="AD1514" s="83">
        <f t="shared" si="517"/>
        <v>0</v>
      </c>
      <c r="AE1514" s="83"/>
      <c r="AF1514" s="83">
        <f t="shared" si="507"/>
        <v>0</v>
      </c>
      <c r="AG1514" s="83">
        <f t="shared" si="508"/>
        <v>0</v>
      </c>
      <c r="AH1514" s="83"/>
      <c r="AI1514" s="83"/>
      <c r="AJ1514" s="83"/>
      <c r="AK1514" s="83"/>
      <c r="AL1514" s="83"/>
      <c r="AM1514" s="83"/>
      <c r="AN1514" s="83"/>
      <c r="AO1514" s="83"/>
      <c r="AP1514" s="83"/>
      <c r="AQ1514" s="83">
        <f t="shared" ca="1" si="509"/>
        <v>0</v>
      </c>
      <c r="AR1514" s="83">
        <f t="shared" ca="1" si="510"/>
        <v>-144</v>
      </c>
      <c r="AS1514" s="83">
        <f t="shared" ca="1" si="503"/>
        <v>-144</v>
      </c>
      <c r="AT1514" s="83" cm="1">
        <f t="array" aca="1" ref="AT1514" ca="1">_xlfn.LET(_xlpm.rozsah, $F$3:$F$10001,_xlpm.podminka, (_xlpm.rozsah&gt;M1514)*(ISNUMBER(_xlpm.rozsah)),_xlpm.indexy, IF(_xlpm.podminka, ROW(_xlpm.rozsah)-MIN(ROW(_xlpm.rozsah))+1),_xlpm.prvni, MIN(_xlpm.indexy),_xlpm.finalni, IF(_xlpm.prvni=1, 2, _xlpm.prvni),INDEX(_xlpm.rozsah, _xlpm.finalni))</f>
        <v>1500</v>
      </c>
      <c r="AU1514" s="83" cm="1">
        <f t="array" aca="1" ref="AU1514" ca="1">INDEX($F$3:$F$10001,MATCH(AT1514,$F$3:$F$10004,0)-1)</f>
        <v>1400</v>
      </c>
      <c r="AV1514" s="83">
        <f t="shared" ca="1" si="518"/>
        <v>-144</v>
      </c>
      <c r="AW1514" s="83">
        <f t="shared" ca="1" si="519"/>
        <v>-144</v>
      </c>
      <c r="AX1514" s="83">
        <f t="shared" ca="1" si="511"/>
        <v>360</v>
      </c>
      <c r="AY1514" s="83">
        <f t="shared" ca="1" si="512"/>
        <v>360</v>
      </c>
      <c r="AZ1514" s="83">
        <f t="shared" ca="1" si="513"/>
        <v>0</v>
      </c>
      <c r="BA1514" s="83">
        <f t="shared" ca="1" si="514"/>
        <v>360</v>
      </c>
      <c r="BB1514" s="83">
        <f t="shared" ca="1" si="515"/>
        <v>360</v>
      </c>
    </row>
    <row r="1515" spans="1:54" s="81" customFormat="1" x14ac:dyDescent="0.25">
      <c r="A1515" s="79">
        <v>1513</v>
      </c>
      <c r="B1515" s="80">
        <f t="shared" si="504"/>
        <v>25.216666666666665</v>
      </c>
      <c r="C1515" s="79">
        <v>53.5</v>
      </c>
      <c r="D1515" s="79" t="s">
        <v>8</v>
      </c>
      <c r="F1515" s="117"/>
      <c r="G1515" s="117"/>
      <c r="H1515" s="112">
        <f t="shared" si="505"/>
        <v>0</v>
      </c>
      <c r="I1515" s="121"/>
      <c r="J1515" s="92">
        <f t="shared" si="506"/>
        <v>0</v>
      </c>
      <c r="K1515" s="83"/>
      <c r="L1515" s="94">
        <v>1513</v>
      </c>
      <c r="M1515" s="114">
        <f t="shared" ca="1" si="502"/>
        <v>1424.8685862284669</v>
      </c>
      <c r="N1515" s="115">
        <f t="shared" ca="1" si="520"/>
        <v>-144</v>
      </c>
      <c r="O1515" s="83"/>
      <c r="P1515" s="102"/>
      <c r="Q1515" s="102"/>
      <c r="R1515" s="102"/>
      <c r="S1515" s="102"/>
      <c r="T1515" s="83"/>
      <c r="U1515" s="83"/>
      <c r="V1515" s="83"/>
      <c r="W1515" s="83"/>
      <c r="X1515" s="83"/>
      <c r="Y1515" s="83"/>
      <c r="Z1515" s="83"/>
      <c r="AA1515" s="83"/>
      <c r="AB1515" s="83"/>
      <c r="AC1515" s="83">
        <f t="shared" si="516"/>
        <v>0</v>
      </c>
      <c r="AD1515" s="83">
        <f t="shared" si="517"/>
        <v>0</v>
      </c>
      <c r="AE1515" s="83"/>
      <c r="AF1515" s="83">
        <f t="shared" si="507"/>
        <v>0</v>
      </c>
      <c r="AG1515" s="83">
        <f t="shared" si="508"/>
        <v>0</v>
      </c>
      <c r="AH1515" s="83"/>
      <c r="AI1515" s="83"/>
      <c r="AJ1515" s="83"/>
      <c r="AK1515" s="83"/>
      <c r="AL1515" s="83"/>
      <c r="AM1515" s="83"/>
      <c r="AN1515" s="83"/>
      <c r="AO1515" s="83"/>
      <c r="AP1515" s="83"/>
      <c r="AQ1515" s="83">
        <f t="shared" ca="1" si="509"/>
        <v>0</v>
      </c>
      <c r="AR1515" s="83">
        <f t="shared" ca="1" si="510"/>
        <v>-144</v>
      </c>
      <c r="AS1515" s="83">
        <f t="shared" ca="1" si="503"/>
        <v>-144</v>
      </c>
      <c r="AT1515" s="83" cm="1">
        <f t="array" aca="1" ref="AT1515" ca="1">_xlfn.LET(_xlpm.rozsah, $F$3:$F$10001,_xlpm.podminka, (_xlpm.rozsah&gt;M1515)*(ISNUMBER(_xlpm.rozsah)),_xlpm.indexy, IF(_xlpm.podminka, ROW(_xlpm.rozsah)-MIN(ROW(_xlpm.rozsah))+1),_xlpm.prvni, MIN(_xlpm.indexy),_xlpm.finalni, IF(_xlpm.prvni=1, 2, _xlpm.prvni),INDEX(_xlpm.rozsah, _xlpm.finalni))</f>
        <v>1500</v>
      </c>
      <c r="AU1515" s="83" cm="1">
        <f t="array" aca="1" ref="AU1515" ca="1">INDEX($F$3:$F$10001,MATCH(AT1515,$F$3:$F$10004,0)-1)</f>
        <v>1400</v>
      </c>
      <c r="AV1515" s="83">
        <f t="shared" ca="1" si="518"/>
        <v>-144</v>
      </c>
      <c r="AW1515" s="83">
        <f t="shared" ca="1" si="519"/>
        <v>-144</v>
      </c>
      <c r="AX1515" s="83">
        <f t="shared" ca="1" si="511"/>
        <v>360</v>
      </c>
      <c r="AY1515" s="83">
        <f t="shared" ca="1" si="512"/>
        <v>360</v>
      </c>
      <c r="AZ1515" s="83">
        <f t="shared" ca="1" si="513"/>
        <v>0</v>
      </c>
      <c r="BA1515" s="83">
        <f t="shared" ca="1" si="514"/>
        <v>360</v>
      </c>
      <c r="BB1515" s="83">
        <f t="shared" ca="1" si="515"/>
        <v>360</v>
      </c>
    </row>
    <row r="1516" spans="1:54" s="81" customFormat="1" x14ac:dyDescent="0.25">
      <c r="A1516" s="79">
        <v>1514</v>
      </c>
      <c r="B1516" s="80">
        <f t="shared" si="504"/>
        <v>25.233333333333334</v>
      </c>
      <c r="C1516" s="79">
        <v>52.4</v>
      </c>
      <c r="D1516" s="79" t="s">
        <v>8</v>
      </c>
      <c r="F1516" s="117"/>
      <c r="G1516" s="117"/>
      <c r="H1516" s="112">
        <f t="shared" si="505"/>
        <v>0</v>
      </c>
      <c r="I1516" s="121"/>
      <c r="J1516" s="92">
        <f t="shared" si="506"/>
        <v>0</v>
      </c>
      <c r="K1516" s="83"/>
      <c r="L1516" s="94">
        <v>1514</v>
      </c>
      <c r="M1516" s="114">
        <f t="shared" ca="1" si="502"/>
        <v>1416.1329704368536</v>
      </c>
      <c r="N1516" s="115">
        <f t="shared" ca="1" si="520"/>
        <v>-144</v>
      </c>
      <c r="O1516" s="83"/>
      <c r="P1516" s="102"/>
      <c r="Q1516" s="102"/>
      <c r="R1516" s="102"/>
      <c r="S1516" s="102"/>
      <c r="T1516" s="83"/>
      <c r="U1516" s="83"/>
      <c r="V1516" s="83"/>
      <c r="W1516" s="83"/>
      <c r="X1516" s="83"/>
      <c r="Y1516" s="83"/>
      <c r="Z1516" s="83"/>
      <c r="AA1516" s="83"/>
      <c r="AB1516" s="83"/>
      <c r="AC1516" s="83">
        <f t="shared" si="516"/>
        <v>0</v>
      </c>
      <c r="AD1516" s="83">
        <f t="shared" si="517"/>
        <v>0</v>
      </c>
      <c r="AE1516" s="83"/>
      <c r="AF1516" s="83">
        <f t="shared" si="507"/>
        <v>0</v>
      </c>
      <c r="AG1516" s="83">
        <f t="shared" si="508"/>
        <v>0</v>
      </c>
      <c r="AH1516" s="83"/>
      <c r="AI1516" s="83"/>
      <c r="AJ1516" s="83"/>
      <c r="AK1516" s="83"/>
      <c r="AL1516" s="83"/>
      <c r="AM1516" s="83"/>
      <c r="AN1516" s="83"/>
      <c r="AO1516" s="83"/>
      <c r="AP1516" s="83"/>
      <c r="AQ1516" s="83">
        <f t="shared" ca="1" si="509"/>
        <v>0</v>
      </c>
      <c r="AR1516" s="83">
        <f t="shared" ca="1" si="510"/>
        <v>-144</v>
      </c>
      <c r="AS1516" s="83">
        <f t="shared" ca="1" si="503"/>
        <v>-144</v>
      </c>
      <c r="AT1516" s="83" cm="1">
        <f t="array" aca="1" ref="AT1516" ca="1">_xlfn.LET(_xlpm.rozsah, $F$3:$F$10001,_xlpm.podminka, (_xlpm.rozsah&gt;M1516)*(ISNUMBER(_xlpm.rozsah)),_xlpm.indexy, IF(_xlpm.podminka, ROW(_xlpm.rozsah)-MIN(ROW(_xlpm.rozsah))+1),_xlpm.prvni, MIN(_xlpm.indexy),_xlpm.finalni, IF(_xlpm.prvni=1, 2, _xlpm.prvni),INDEX(_xlpm.rozsah, _xlpm.finalni))</f>
        <v>1500</v>
      </c>
      <c r="AU1516" s="83" cm="1">
        <f t="array" aca="1" ref="AU1516" ca="1">INDEX($F$3:$F$10001,MATCH(AT1516,$F$3:$F$10004,0)-1)</f>
        <v>1400</v>
      </c>
      <c r="AV1516" s="83">
        <f t="shared" ca="1" si="518"/>
        <v>-144</v>
      </c>
      <c r="AW1516" s="83">
        <f t="shared" ca="1" si="519"/>
        <v>-144</v>
      </c>
      <c r="AX1516" s="83">
        <f t="shared" ca="1" si="511"/>
        <v>360</v>
      </c>
      <c r="AY1516" s="83">
        <f t="shared" ca="1" si="512"/>
        <v>360</v>
      </c>
      <c r="AZ1516" s="83">
        <f t="shared" ca="1" si="513"/>
        <v>0</v>
      </c>
      <c r="BA1516" s="83">
        <f t="shared" ca="1" si="514"/>
        <v>360</v>
      </c>
      <c r="BB1516" s="83">
        <f t="shared" ca="1" si="515"/>
        <v>360</v>
      </c>
    </row>
    <row r="1517" spans="1:54" s="81" customFormat="1" x14ac:dyDescent="0.25">
      <c r="A1517" s="79">
        <v>1515</v>
      </c>
      <c r="B1517" s="80">
        <f t="shared" si="504"/>
        <v>25.25</v>
      </c>
      <c r="C1517" s="79">
        <v>51.8</v>
      </c>
      <c r="D1517" s="79" t="s">
        <v>8</v>
      </c>
      <c r="F1517" s="117"/>
      <c r="G1517" s="117"/>
      <c r="H1517" s="112">
        <f t="shared" si="505"/>
        <v>0</v>
      </c>
      <c r="I1517" s="121"/>
      <c r="J1517" s="92">
        <f t="shared" si="506"/>
        <v>0</v>
      </c>
      <c r="K1517" s="83"/>
      <c r="L1517" s="94">
        <v>1515</v>
      </c>
      <c r="M1517" s="114">
        <f t="shared" ca="1" si="502"/>
        <v>1411.3680890959736</v>
      </c>
      <c r="N1517" s="115">
        <f t="shared" ca="1" si="520"/>
        <v>-144</v>
      </c>
      <c r="O1517" s="83"/>
      <c r="P1517" s="102"/>
      <c r="Q1517" s="102"/>
      <c r="R1517" s="102"/>
      <c r="S1517" s="102"/>
      <c r="T1517" s="83"/>
      <c r="U1517" s="83"/>
      <c r="V1517" s="83"/>
      <c r="W1517" s="83"/>
      <c r="X1517" s="83"/>
      <c r="Y1517" s="83"/>
      <c r="Z1517" s="83"/>
      <c r="AA1517" s="83"/>
      <c r="AB1517" s="83"/>
      <c r="AC1517" s="83">
        <f t="shared" si="516"/>
        <v>0</v>
      </c>
      <c r="AD1517" s="83">
        <f t="shared" si="517"/>
        <v>0</v>
      </c>
      <c r="AE1517" s="83"/>
      <c r="AF1517" s="83">
        <f t="shared" si="507"/>
        <v>0</v>
      </c>
      <c r="AG1517" s="83">
        <f t="shared" si="508"/>
        <v>0</v>
      </c>
      <c r="AH1517" s="83"/>
      <c r="AI1517" s="83"/>
      <c r="AJ1517" s="83"/>
      <c r="AK1517" s="83"/>
      <c r="AL1517" s="83"/>
      <c r="AM1517" s="83"/>
      <c r="AN1517" s="83"/>
      <c r="AO1517" s="83"/>
      <c r="AP1517" s="83"/>
      <c r="AQ1517" s="83">
        <f t="shared" ca="1" si="509"/>
        <v>0</v>
      </c>
      <c r="AR1517" s="83">
        <f t="shared" ca="1" si="510"/>
        <v>-144</v>
      </c>
      <c r="AS1517" s="83">
        <f t="shared" ca="1" si="503"/>
        <v>-144</v>
      </c>
      <c r="AT1517" s="83" cm="1">
        <f t="array" aca="1" ref="AT1517" ca="1">_xlfn.LET(_xlpm.rozsah, $F$3:$F$10001,_xlpm.podminka, (_xlpm.rozsah&gt;M1517)*(ISNUMBER(_xlpm.rozsah)),_xlpm.indexy, IF(_xlpm.podminka, ROW(_xlpm.rozsah)-MIN(ROW(_xlpm.rozsah))+1),_xlpm.prvni, MIN(_xlpm.indexy),_xlpm.finalni, IF(_xlpm.prvni=1, 2, _xlpm.prvni),INDEX(_xlpm.rozsah, _xlpm.finalni))</f>
        <v>1500</v>
      </c>
      <c r="AU1517" s="83" cm="1">
        <f t="array" aca="1" ref="AU1517" ca="1">INDEX($F$3:$F$10001,MATCH(AT1517,$F$3:$F$10004,0)-1)</f>
        <v>1400</v>
      </c>
      <c r="AV1517" s="83">
        <f t="shared" ca="1" si="518"/>
        <v>-144</v>
      </c>
      <c r="AW1517" s="83">
        <f t="shared" ca="1" si="519"/>
        <v>-144</v>
      </c>
      <c r="AX1517" s="83">
        <f t="shared" ca="1" si="511"/>
        <v>360</v>
      </c>
      <c r="AY1517" s="83">
        <f t="shared" ca="1" si="512"/>
        <v>360</v>
      </c>
      <c r="AZ1517" s="83">
        <f t="shared" ca="1" si="513"/>
        <v>0</v>
      </c>
      <c r="BA1517" s="83">
        <f t="shared" ca="1" si="514"/>
        <v>360</v>
      </c>
      <c r="BB1517" s="83">
        <f t="shared" ca="1" si="515"/>
        <v>360</v>
      </c>
    </row>
    <row r="1518" spans="1:54" s="81" customFormat="1" x14ac:dyDescent="0.25">
      <c r="A1518" s="79">
        <v>1516</v>
      </c>
      <c r="B1518" s="80">
        <f t="shared" si="504"/>
        <v>25.266666666666666</v>
      </c>
      <c r="C1518" s="79">
        <v>50.7</v>
      </c>
      <c r="D1518" s="79" t="s">
        <v>8</v>
      </c>
      <c r="F1518" s="117"/>
      <c r="G1518" s="117"/>
      <c r="H1518" s="112">
        <f t="shared" si="505"/>
        <v>0</v>
      </c>
      <c r="I1518" s="121"/>
      <c r="J1518" s="92">
        <f t="shared" si="506"/>
        <v>0</v>
      </c>
      <c r="K1518" s="83"/>
      <c r="L1518" s="94">
        <v>1516</v>
      </c>
      <c r="M1518" s="114">
        <f t="shared" ca="1" si="502"/>
        <v>1402.6324733043602</v>
      </c>
      <c r="N1518" s="115">
        <f t="shared" ca="1" si="520"/>
        <v>-144</v>
      </c>
      <c r="O1518" s="83"/>
      <c r="P1518" s="102"/>
      <c r="Q1518" s="102"/>
      <c r="R1518" s="102"/>
      <c r="S1518" s="102"/>
      <c r="T1518" s="83"/>
      <c r="U1518" s="83"/>
      <c r="V1518" s="83"/>
      <c r="W1518" s="83"/>
      <c r="X1518" s="83"/>
      <c r="Y1518" s="83"/>
      <c r="Z1518" s="83"/>
      <c r="AA1518" s="83"/>
      <c r="AB1518" s="83"/>
      <c r="AC1518" s="83">
        <f t="shared" si="516"/>
        <v>0</v>
      </c>
      <c r="AD1518" s="83">
        <f t="shared" si="517"/>
        <v>0</v>
      </c>
      <c r="AE1518" s="83"/>
      <c r="AF1518" s="83">
        <f t="shared" si="507"/>
        <v>0</v>
      </c>
      <c r="AG1518" s="83">
        <f t="shared" si="508"/>
        <v>0</v>
      </c>
      <c r="AH1518" s="83"/>
      <c r="AI1518" s="83"/>
      <c r="AJ1518" s="83"/>
      <c r="AK1518" s="83"/>
      <c r="AL1518" s="83"/>
      <c r="AM1518" s="83"/>
      <c r="AN1518" s="83"/>
      <c r="AO1518" s="83"/>
      <c r="AP1518" s="83"/>
      <c r="AQ1518" s="83">
        <f t="shared" ca="1" si="509"/>
        <v>0</v>
      </c>
      <c r="AR1518" s="83">
        <f t="shared" ca="1" si="510"/>
        <v>-144</v>
      </c>
      <c r="AS1518" s="83">
        <f t="shared" ca="1" si="503"/>
        <v>-144</v>
      </c>
      <c r="AT1518" s="83" cm="1">
        <f t="array" aca="1" ref="AT1518" ca="1">_xlfn.LET(_xlpm.rozsah, $F$3:$F$10001,_xlpm.podminka, (_xlpm.rozsah&gt;M1518)*(ISNUMBER(_xlpm.rozsah)),_xlpm.indexy, IF(_xlpm.podminka, ROW(_xlpm.rozsah)-MIN(ROW(_xlpm.rozsah))+1),_xlpm.prvni, MIN(_xlpm.indexy),_xlpm.finalni, IF(_xlpm.prvni=1, 2, _xlpm.prvni),INDEX(_xlpm.rozsah, _xlpm.finalni))</f>
        <v>1500</v>
      </c>
      <c r="AU1518" s="83" cm="1">
        <f t="array" aca="1" ref="AU1518" ca="1">INDEX($F$3:$F$10001,MATCH(AT1518,$F$3:$F$10004,0)-1)</f>
        <v>1400</v>
      </c>
      <c r="AV1518" s="83">
        <f t="shared" ca="1" si="518"/>
        <v>-144</v>
      </c>
      <c r="AW1518" s="83">
        <f t="shared" ca="1" si="519"/>
        <v>-144</v>
      </c>
      <c r="AX1518" s="83">
        <f t="shared" ca="1" si="511"/>
        <v>360</v>
      </c>
      <c r="AY1518" s="83">
        <f t="shared" ca="1" si="512"/>
        <v>360</v>
      </c>
      <c r="AZ1518" s="83">
        <f t="shared" ca="1" si="513"/>
        <v>0</v>
      </c>
      <c r="BA1518" s="83">
        <f t="shared" ca="1" si="514"/>
        <v>360</v>
      </c>
      <c r="BB1518" s="83">
        <f t="shared" ca="1" si="515"/>
        <v>360</v>
      </c>
    </row>
    <row r="1519" spans="1:54" s="81" customFormat="1" x14ac:dyDescent="0.25">
      <c r="A1519" s="79">
        <v>1517</v>
      </c>
      <c r="B1519" s="80">
        <f t="shared" si="504"/>
        <v>25.283333333333335</v>
      </c>
      <c r="C1519" s="79">
        <v>49.9</v>
      </c>
      <c r="D1519" s="79" t="s">
        <v>8</v>
      </c>
      <c r="F1519" s="117"/>
      <c r="G1519" s="117"/>
      <c r="H1519" s="112">
        <f t="shared" si="505"/>
        <v>0</v>
      </c>
      <c r="I1519" s="121"/>
      <c r="J1519" s="92">
        <f t="shared" si="506"/>
        <v>0</v>
      </c>
      <c r="K1519" s="83"/>
      <c r="L1519" s="94">
        <v>1517</v>
      </c>
      <c r="M1519" s="114">
        <f t="shared" ca="1" si="502"/>
        <v>1396.2792981831869</v>
      </c>
      <c r="N1519" s="115">
        <f t="shared" ca="1" si="520"/>
        <v>-140.14882807267253</v>
      </c>
      <c r="O1519" s="83"/>
      <c r="P1519" s="102"/>
      <c r="Q1519" s="102"/>
      <c r="R1519" s="102"/>
      <c r="S1519" s="102"/>
      <c r="T1519" s="83"/>
      <c r="U1519" s="83"/>
      <c r="V1519" s="83"/>
      <c r="W1519" s="83"/>
      <c r="X1519" s="83"/>
      <c r="Y1519" s="83"/>
      <c r="Z1519" s="83"/>
      <c r="AA1519" s="83"/>
      <c r="AB1519" s="83"/>
      <c r="AC1519" s="83">
        <f t="shared" si="516"/>
        <v>0</v>
      </c>
      <c r="AD1519" s="83">
        <f t="shared" si="517"/>
        <v>0</v>
      </c>
      <c r="AE1519" s="83"/>
      <c r="AF1519" s="83">
        <f t="shared" si="507"/>
        <v>0</v>
      </c>
      <c r="AG1519" s="83">
        <f t="shared" si="508"/>
        <v>0</v>
      </c>
      <c r="AH1519" s="83"/>
      <c r="AI1519" s="83"/>
      <c r="AJ1519" s="83"/>
      <c r="AK1519" s="83"/>
      <c r="AL1519" s="83"/>
      <c r="AM1519" s="83"/>
      <c r="AN1519" s="83"/>
      <c r="AO1519" s="83"/>
      <c r="AP1519" s="83"/>
      <c r="AQ1519" s="83">
        <f t="shared" ca="1" si="509"/>
        <v>4</v>
      </c>
      <c r="AR1519" s="83">
        <f t="shared" ca="1" si="510"/>
        <v>-143.85117192732747</v>
      </c>
      <c r="AS1519" s="83">
        <f t="shared" ca="1" si="503"/>
        <v>-140.14882807267253</v>
      </c>
      <c r="AT1519" s="83" cm="1">
        <f t="array" aca="1" ref="AT1519" ca="1">_xlfn.LET(_xlpm.rozsah, $F$3:$F$10001,_xlpm.podminka, (_xlpm.rozsah&gt;M1519)*(ISNUMBER(_xlpm.rozsah)),_xlpm.indexy, IF(_xlpm.podminka, ROW(_xlpm.rozsah)-MIN(ROW(_xlpm.rozsah))+1),_xlpm.prvni, MIN(_xlpm.indexy),_xlpm.finalni, IF(_xlpm.prvni=1, 2, _xlpm.prvni),INDEX(_xlpm.rozsah, _xlpm.finalni))</f>
        <v>1400</v>
      </c>
      <c r="AU1519" s="83" cm="1">
        <f t="array" aca="1" ref="AU1519" ca="1">INDEX($F$3:$F$10001,MATCH(AT1519,$F$3:$F$10004,0)-1)</f>
        <v>1300</v>
      </c>
      <c r="AV1519" s="83">
        <f t="shared" ca="1" si="518"/>
        <v>-144</v>
      </c>
      <c r="AW1519" s="83">
        <f t="shared" ca="1" si="519"/>
        <v>-140</v>
      </c>
      <c r="AX1519" s="83">
        <f t="shared" ca="1" si="511"/>
        <v>360</v>
      </c>
      <c r="AY1519" s="83">
        <f t="shared" ca="1" si="512"/>
        <v>350</v>
      </c>
      <c r="AZ1519" s="83">
        <f t="shared" ca="1" si="513"/>
        <v>10</v>
      </c>
      <c r="BA1519" s="83">
        <f t="shared" ca="1" si="514"/>
        <v>350.37207018168129</v>
      </c>
      <c r="BB1519" s="83">
        <f t="shared" ca="1" si="515"/>
        <v>359.62792981831871</v>
      </c>
    </row>
    <row r="1520" spans="1:54" s="81" customFormat="1" x14ac:dyDescent="0.25">
      <c r="A1520" s="79">
        <v>1518</v>
      </c>
      <c r="B1520" s="80">
        <f t="shared" si="504"/>
        <v>25.3</v>
      </c>
      <c r="C1520" s="79">
        <v>49.1</v>
      </c>
      <c r="D1520" s="79" t="s">
        <v>8</v>
      </c>
      <c r="F1520" s="117"/>
      <c r="G1520" s="117"/>
      <c r="H1520" s="112">
        <f t="shared" si="505"/>
        <v>0</v>
      </c>
      <c r="I1520" s="121"/>
      <c r="J1520" s="92">
        <f t="shared" si="506"/>
        <v>0</v>
      </c>
      <c r="K1520" s="83"/>
      <c r="L1520" s="94">
        <v>1518</v>
      </c>
      <c r="M1520" s="114">
        <f t="shared" ca="1" si="502"/>
        <v>1389.9261230620136</v>
      </c>
      <c r="N1520" s="115">
        <f t="shared" ca="1" si="520"/>
        <v>-140.40295507751947</v>
      </c>
      <c r="O1520" s="83"/>
      <c r="P1520" s="102"/>
      <c r="Q1520" s="102"/>
      <c r="R1520" s="102"/>
      <c r="S1520" s="102"/>
      <c r="T1520" s="83"/>
      <c r="U1520" s="83"/>
      <c r="V1520" s="83"/>
      <c r="W1520" s="83"/>
      <c r="X1520" s="83"/>
      <c r="Y1520" s="83"/>
      <c r="Z1520" s="83"/>
      <c r="AA1520" s="83"/>
      <c r="AB1520" s="83"/>
      <c r="AC1520" s="83">
        <f t="shared" si="516"/>
        <v>0</v>
      </c>
      <c r="AD1520" s="83">
        <f t="shared" si="517"/>
        <v>0</v>
      </c>
      <c r="AE1520" s="83"/>
      <c r="AF1520" s="83">
        <f t="shared" si="507"/>
        <v>0</v>
      </c>
      <c r="AG1520" s="83">
        <f t="shared" si="508"/>
        <v>0</v>
      </c>
      <c r="AH1520" s="83"/>
      <c r="AI1520" s="83"/>
      <c r="AJ1520" s="83"/>
      <c r="AK1520" s="83"/>
      <c r="AL1520" s="83"/>
      <c r="AM1520" s="83"/>
      <c r="AN1520" s="83"/>
      <c r="AO1520" s="83"/>
      <c r="AP1520" s="83"/>
      <c r="AQ1520" s="83">
        <f t="shared" ca="1" si="509"/>
        <v>4</v>
      </c>
      <c r="AR1520" s="83">
        <f t="shared" ca="1" si="510"/>
        <v>-143.59704492248053</v>
      </c>
      <c r="AS1520" s="83">
        <f t="shared" ca="1" si="503"/>
        <v>-140.40295507751947</v>
      </c>
      <c r="AT1520" s="83" cm="1">
        <f t="array" aca="1" ref="AT1520" ca="1">_xlfn.LET(_xlpm.rozsah, $F$3:$F$10001,_xlpm.podminka, (_xlpm.rozsah&gt;M1520)*(ISNUMBER(_xlpm.rozsah)),_xlpm.indexy, IF(_xlpm.podminka, ROW(_xlpm.rozsah)-MIN(ROW(_xlpm.rozsah))+1),_xlpm.prvni, MIN(_xlpm.indexy),_xlpm.finalni, IF(_xlpm.prvni=1, 2, _xlpm.prvni),INDEX(_xlpm.rozsah, _xlpm.finalni))</f>
        <v>1400</v>
      </c>
      <c r="AU1520" s="83" cm="1">
        <f t="array" aca="1" ref="AU1520" ca="1">INDEX($F$3:$F$10001,MATCH(AT1520,$F$3:$F$10004,0)-1)</f>
        <v>1300</v>
      </c>
      <c r="AV1520" s="83">
        <f t="shared" ca="1" si="518"/>
        <v>-144</v>
      </c>
      <c r="AW1520" s="83">
        <f t="shared" ca="1" si="519"/>
        <v>-140</v>
      </c>
      <c r="AX1520" s="83">
        <f t="shared" ca="1" si="511"/>
        <v>360</v>
      </c>
      <c r="AY1520" s="83">
        <f t="shared" ca="1" si="512"/>
        <v>350</v>
      </c>
      <c r="AZ1520" s="83">
        <f t="shared" ca="1" si="513"/>
        <v>10</v>
      </c>
      <c r="BA1520" s="83">
        <f t="shared" ca="1" si="514"/>
        <v>351.00738769379865</v>
      </c>
      <c r="BB1520" s="83">
        <f t="shared" ca="1" si="515"/>
        <v>358.99261230620135</v>
      </c>
    </row>
    <row r="1521" spans="1:54" s="81" customFormat="1" x14ac:dyDescent="0.25">
      <c r="A1521" s="79">
        <v>1519</v>
      </c>
      <c r="B1521" s="80">
        <f t="shared" si="504"/>
        <v>25.316666666666666</v>
      </c>
      <c r="C1521" s="79">
        <v>47.7</v>
      </c>
      <c r="D1521" s="79" t="s">
        <v>8</v>
      </c>
      <c r="F1521" s="117"/>
      <c r="G1521" s="117"/>
      <c r="H1521" s="112">
        <f t="shared" si="505"/>
        <v>0</v>
      </c>
      <c r="I1521" s="121"/>
      <c r="J1521" s="92">
        <f t="shared" si="506"/>
        <v>0</v>
      </c>
      <c r="K1521" s="83"/>
      <c r="L1521" s="94">
        <v>1519</v>
      </c>
      <c r="M1521" s="114">
        <f t="shared" ca="1" si="502"/>
        <v>1378.8080665999603</v>
      </c>
      <c r="N1521" s="115">
        <f t="shared" ca="1" si="520"/>
        <v>-140.8476773360016</v>
      </c>
      <c r="O1521" s="83"/>
      <c r="P1521" s="102"/>
      <c r="Q1521" s="102"/>
      <c r="R1521" s="102"/>
      <c r="S1521" s="102"/>
      <c r="T1521" s="83"/>
      <c r="U1521" s="83"/>
      <c r="V1521" s="83"/>
      <c r="W1521" s="83"/>
      <c r="X1521" s="83"/>
      <c r="Y1521" s="83"/>
      <c r="Z1521" s="83"/>
      <c r="AA1521" s="83"/>
      <c r="AB1521" s="83"/>
      <c r="AC1521" s="83">
        <f t="shared" si="516"/>
        <v>0</v>
      </c>
      <c r="AD1521" s="83">
        <f t="shared" si="517"/>
        <v>0</v>
      </c>
      <c r="AE1521" s="83"/>
      <c r="AF1521" s="83">
        <f t="shared" si="507"/>
        <v>0</v>
      </c>
      <c r="AG1521" s="83">
        <f t="shared" si="508"/>
        <v>0</v>
      </c>
      <c r="AH1521" s="83"/>
      <c r="AI1521" s="83"/>
      <c r="AJ1521" s="83"/>
      <c r="AK1521" s="83"/>
      <c r="AL1521" s="83"/>
      <c r="AM1521" s="83"/>
      <c r="AN1521" s="83"/>
      <c r="AO1521" s="83"/>
      <c r="AP1521" s="83"/>
      <c r="AQ1521" s="83">
        <f t="shared" ca="1" si="509"/>
        <v>4</v>
      </c>
      <c r="AR1521" s="83">
        <f t="shared" ca="1" si="510"/>
        <v>-143.1523226639984</v>
      </c>
      <c r="AS1521" s="83">
        <f t="shared" ca="1" si="503"/>
        <v>-140.8476773360016</v>
      </c>
      <c r="AT1521" s="83" cm="1">
        <f t="array" aca="1" ref="AT1521" ca="1">_xlfn.LET(_xlpm.rozsah, $F$3:$F$10001,_xlpm.podminka, (_xlpm.rozsah&gt;M1521)*(ISNUMBER(_xlpm.rozsah)),_xlpm.indexy, IF(_xlpm.podminka, ROW(_xlpm.rozsah)-MIN(ROW(_xlpm.rozsah))+1),_xlpm.prvni, MIN(_xlpm.indexy),_xlpm.finalni, IF(_xlpm.prvni=1, 2, _xlpm.prvni),INDEX(_xlpm.rozsah, _xlpm.finalni))</f>
        <v>1400</v>
      </c>
      <c r="AU1521" s="83" cm="1">
        <f t="array" aca="1" ref="AU1521" ca="1">INDEX($F$3:$F$10001,MATCH(AT1521,$F$3:$F$10004,0)-1)</f>
        <v>1300</v>
      </c>
      <c r="AV1521" s="83">
        <f t="shared" ca="1" si="518"/>
        <v>-144</v>
      </c>
      <c r="AW1521" s="83">
        <f t="shared" ca="1" si="519"/>
        <v>-140</v>
      </c>
      <c r="AX1521" s="83">
        <f t="shared" ca="1" si="511"/>
        <v>360</v>
      </c>
      <c r="AY1521" s="83">
        <f t="shared" ca="1" si="512"/>
        <v>350</v>
      </c>
      <c r="AZ1521" s="83">
        <f t="shared" ca="1" si="513"/>
        <v>10</v>
      </c>
      <c r="BA1521" s="83">
        <f t="shared" ca="1" si="514"/>
        <v>352.11919334000396</v>
      </c>
      <c r="BB1521" s="83">
        <f t="shared" ca="1" si="515"/>
        <v>357.88080665999604</v>
      </c>
    </row>
    <row r="1522" spans="1:54" s="81" customFormat="1" x14ac:dyDescent="0.25">
      <c r="A1522" s="79">
        <v>1520</v>
      </c>
      <c r="B1522" s="80">
        <f t="shared" si="504"/>
        <v>25.333333333333332</v>
      </c>
      <c r="C1522" s="79">
        <v>47.3</v>
      </c>
      <c r="D1522" s="79" t="s">
        <v>8</v>
      </c>
      <c r="F1522" s="117"/>
      <c r="G1522" s="117"/>
      <c r="H1522" s="112">
        <f t="shared" si="505"/>
        <v>0</v>
      </c>
      <c r="I1522" s="121"/>
      <c r="J1522" s="92">
        <f t="shared" si="506"/>
        <v>0</v>
      </c>
      <c r="K1522" s="83"/>
      <c r="L1522" s="94">
        <v>1520</v>
      </c>
      <c r="M1522" s="114">
        <f t="shared" ca="1" si="502"/>
        <v>1375.6314790393735</v>
      </c>
      <c r="N1522" s="115">
        <f t="shared" ca="1" si="520"/>
        <v>-140.97474083842505</v>
      </c>
      <c r="O1522" s="83"/>
      <c r="P1522" s="102"/>
      <c r="Q1522" s="102"/>
      <c r="R1522" s="102"/>
      <c r="S1522" s="102"/>
      <c r="T1522" s="83"/>
      <c r="U1522" s="83"/>
      <c r="V1522" s="83"/>
      <c r="W1522" s="83"/>
      <c r="X1522" s="83"/>
      <c r="Y1522" s="83"/>
      <c r="Z1522" s="83"/>
      <c r="AA1522" s="83"/>
      <c r="AB1522" s="83"/>
      <c r="AC1522" s="83">
        <f t="shared" si="516"/>
        <v>0</v>
      </c>
      <c r="AD1522" s="83">
        <f t="shared" si="517"/>
        <v>0</v>
      </c>
      <c r="AE1522" s="83"/>
      <c r="AF1522" s="83">
        <f t="shared" si="507"/>
        <v>0</v>
      </c>
      <c r="AG1522" s="83">
        <f t="shared" si="508"/>
        <v>0</v>
      </c>
      <c r="AH1522" s="83"/>
      <c r="AI1522" s="83"/>
      <c r="AJ1522" s="83"/>
      <c r="AK1522" s="83"/>
      <c r="AL1522" s="83"/>
      <c r="AM1522" s="83"/>
      <c r="AN1522" s="83"/>
      <c r="AO1522" s="83"/>
      <c r="AP1522" s="83"/>
      <c r="AQ1522" s="83">
        <f t="shared" ca="1" si="509"/>
        <v>4</v>
      </c>
      <c r="AR1522" s="83">
        <f t="shared" ca="1" si="510"/>
        <v>-143.02525916157495</v>
      </c>
      <c r="AS1522" s="83">
        <f t="shared" ca="1" si="503"/>
        <v>-140.97474083842505</v>
      </c>
      <c r="AT1522" s="83" cm="1">
        <f t="array" aca="1" ref="AT1522" ca="1">_xlfn.LET(_xlpm.rozsah, $F$3:$F$10001,_xlpm.podminka, (_xlpm.rozsah&gt;M1522)*(ISNUMBER(_xlpm.rozsah)),_xlpm.indexy, IF(_xlpm.podminka, ROW(_xlpm.rozsah)-MIN(ROW(_xlpm.rozsah))+1),_xlpm.prvni, MIN(_xlpm.indexy),_xlpm.finalni, IF(_xlpm.prvni=1, 2, _xlpm.prvni),INDEX(_xlpm.rozsah, _xlpm.finalni))</f>
        <v>1400</v>
      </c>
      <c r="AU1522" s="83" cm="1">
        <f t="array" aca="1" ref="AU1522" ca="1">INDEX($F$3:$F$10001,MATCH(AT1522,$F$3:$F$10004,0)-1)</f>
        <v>1300</v>
      </c>
      <c r="AV1522" s="83">
        <f t="shared" ca="1" si="518"/>
        <v>-144</v>
      </c>
      <c r="AW1522" s="83">
        <f t="shared" ca="1" si="519"/>
        <v>-140</v>
      </c>
      <c r="AX1522" s="83">
        <f t="shared" ca="1" si="511"/>
        <v>360</v>
      </c>
      <c r="AY1522" s="83">
        <f t="shared" ca="1" si="512"/>
        <v>350</v>
      </c>
      <c r="AZ1522" s="83">
        <f t="shared" ca="1" si="513"/>
        <v>10</v>
      </c>
      <c r="BA1522" s="83">
        <f t="shared" ca="1" si="514"/>
        <v>352.43685209606264</v>
      </c>
      <c r="BB1522" s="83">
        <f t="shared" ca="1" si="515"/>
        <v>357.56314790393736</v>
      </c>
    </row>
    <row r="1523" spans="1:54" s="81" customFormat="1" x14ac:dyDescent="0.25">
      <c r="A1523" s="79">
        <v>1521</v>
      </c>
      <c r="B1523" s="80">
        <f t="shared" si="504"/>
        <v>25.35</v>
      </c>
      <c r="C1523" s="79">
        <v>46.9</v>
      </c>
      <c r="D1523" s="79" t="s">
        <v>8</v>
      </c>
      <c r="F1523" s="117"/>
      <c r="G1523" s="117"/>
      <c r="H1523" s="112">
        <f t="shared" si="505"/>
        <v>0</v>
      </c>
      <c r="I1523" s="121"/>
      <c r="J1523" s="92">
        <f t="shared" si="506"/>
        <v>0</v>
      </c>
      <c r="K1523" s="83"/>
      <c r="L1523" s="94">
        <v>1521</v>
      </c>
      <c r="M1523" s="114">
        <f t="shared" ca="1" si="502"/>
        <v>1372.4548914787867</v>
      </c>
      <c r="N1523" s="115">
        <f t="shared" ca="1" si="520"/>
        <v>-141.10180434084853</v>
      </c>
      <c r="O1523" s="83"/>
      <c r="P1523" s="102"/>
      <c r="Q1523" s="102"/>
      <c r="R1523" s="102"/>
      <c r="S1523" s="102"/>
      <c r="T1523" s="83"/>
      <c r="U1523" s="83"/>
      <c r="V1523" s="83"/>
      <c r="W1523" s="83"/>
      <c r="X1523" s="83"/>
      <c r="Y1523" s="83"/>
      <c r="Z1523" s="83"/>
      <c r="AA1523" s="83"/>
      <c r="AB1523" s="83"/>
      <c r="AC1523" s="83">
        <f t="shared" si="516"/>
        <v>0</v>
      </c>
      <c r="AD1523" s="83">
        <f t="shared" si="517"/>
        <v>0</v>
      </c>
      <c r="AE1523" s="83"/>
      <c r="AF1523" s="83">
        <f t="shared" si="507"/>
        <v>0</v>
      </c>
      <c r="AG1523" s="83">
        <f t="shared" si="508"/>
        <v>0</v>
      </c>
      <c r="AH1523" s="83"/>
      <c r="AI1523" s="83"/>
      <c r="AJ1523" s="83"/>
      <c r="AK1523" s="83"/>
      <c r="AL1523" s="83"/>
      <c r="AM1523" s="83"/>
      <c r="AN1523" s="83"/>
      <c r="AO1523" s="83"/>
      <c r="AP1523" s="83"/>
      <c r="AQ1523" s="83">
        <f t="shared" ca="1" si="509"/>
        <v>4</v>
      </c>
      <c r="AR1523" s="83">
        <f t="shared" ca="1" si="510"/>
        <v>-142.89819565915147</v>
      </c>
      <c r="AS1523" s="83">
        <f t="shared" ca="1" si="503"/>
        <v>-141.10180434084853</v>
      </c>
      <c r="AT1523" s="83" cm="1">
        <f t="array" aca="1" ref="AT1523" ca="1">_xlfn.LET(_xlpm.rozsah, $F$3:$F$10001,_xlpm.podminka, (_xlpm.rozsah&gt;M1523)*(ISNUMBER(_xlpm.rozsah)),_xlpm.indexy, IF(_xlpm.podminka, ROW(_xlpm.rozsah)-MIN(ROW(_xlpm.rozsah))+1),_xlpm.prvni, MIN(_xlpm.indexy),_xlpm.finalni, IF(_xlpm.prvni=1, 2, _xlpm.prvni),INDEX(_xlpm.rozsah, _xlpm.finalni))</f>
        <v>1400</v>
      </c>
      <c r="AU1523" s="83" cm="1">
        <f t="array" aca="1" ref="AU1523" ca="1">INDEX($F$3:$F$10001,MATCH(AT1523,$F$3:$F$10004,0)-1)</f>
        <v>1300</v>
      </c>
      <c r="AV1523" s="83">
        <f t="shared" ca="1" si="518"/>
        <v>-144</v>
      </c>
      <c r="AW1523" s="83">
        <f t="shared" ca="1" si="519"/>
        <v>-140</v>
      </c>
      <c r="AX1523" s="83">
        <f t="shared" ca="1" si="511"/>
        <v>360</v>
      </c>
      <c r="AY1523" s="83">
        <f t="shared" ca="1" si="512"/>
        <v>350</v>
      </c>
      <c r="AZ1523" s="83">
        <f t="shared" ca="1" si="513"/>
        <v>10</v>
      </c>
      <c r="BA1523" s="83">
        <f t="shared" ca="1" si="514"/>
        <v>352.75451085212131</v>
      </c>
      <c r="BB1523" s="83">
        <f t="shared" ca="1" si="515"/>
        <v>357.24548914787869</v>
      </c>
    </row>
    <row r="1524" spans="1:54" s="81" customFormat="1" x14ac:dyDescent="0.25">
      <c r="A1524" s="79">
        <v>1522</v>
      </c>
      <c r="B1524" s="80">
        <f t="shared" si="504"/>
        <v>25.366666666666667</v>
      </c>
      <c r="C1524" s="79">
        <v>46.9</v>
      </c>
      <c r="D1524" s="79" t="s">
        <v>8</v>
      </c>
      <c r="F1524" s="117"/>
      <c r="G1524" s="117"/>
      <c r="H1524" s="112">
        <f t="shared" si="505"/>
        <v>0</v>
      </c>
      <c r="I1524" s="121"/>
      <c r="J1524" s="92">
        <f t="shared" si="506"/>
        <v>0</v>
      </c>
      <c r="K1524" s="83"/>
      <c r="L1524" s="94">
        <v>1522</v>
      </c>
      <c r="M1524" s="114">
        <f t="shared" ca="1" si="502"/>
        <v>1372.4548914787867</v>
      </c>
      <c r="N1524" s="115">
        <f t="shared" ca="1" si="520"/>
        <v>-141.10180434084853</v>
      </c>
      <c r="O1524" s="83"/>
      <c r="P1524" s="102"/>
      <c r="Q1524" s="102"/>
      <c r="R1524" s="102"/>
      <c r="S1524" s="102"/>
      <c r="T1524" s="83"/>
      <c r="U1524" s="83"/>
      <c r="V1524" s="83"/>
      <c r="W1524" s="83"/>
      <c r="X1524" s="83"/>
      <c r="Y1524" s="83"/>
      <c r="Z1524" s="83"/>
      <c r="AA1524" s="83"/>
      <c r="AB1524" s="83"/>
      <c r="AC1524" s="83">
        <f t="shared" si="516"/>
        <v>0</v>
      </c>
      <c r="AD1524" s="83">
        <f t="shared" si="517"/>
        <v>0</v>
      </c>
      <c r="AE1524" s="83"/>
      <c r="AF1524" s="83">
        <f t="shared" si="507"/>
        <v>0</v>
      </c>
      <c r="AG1524" s="83">
        <f t="shared" si="508"/>
        <v>0</v>
      </c>
      <c r="AH1524" s="83"/>
      <c r="AI1524" s="83"/>
      <c r="AJ1524" s="83"/>
      <c r="AK1524" s="83"/>
      <c r="AL1524" s="83"/>
      <c r="AM1524" s="83"/>
      <c r="AN1524" s="83"/>
      <c r="AO1524" s="83"/>
      <c r="AP1524" s="83"/>
      <c r="AQ1524" s="83">
        <f t="shared" ca="1" si="509"/>
        <v>4</v>
      </c>
      <c r="AR1524" s="83">
        <f t="shared" ca="1" si="510"/>
        <v>-142.89819565915147</v>
      </c>
      <c r="AS1524" s="83">
        <f t="shared" ca="1" si="503"/>
        <v>-141.10180434084853</v>
      </c>
      <c r="AT1524" s="83" cm="1">
        <f t="array" aca="1" ref="AT1524" ca="1">_xlfn.LET(_xlpm.rozsah, $F$3:$F$10001,_xlpm.podminka, (_xlpm.rozsah&gt;M1524)*(ISNUMBER(_xlpm.rozsah)),_xlpm.indexy, IF(_xlpm.podminka, ROW(_xlpm.rozsah)-MIN(ROW(_xlpm.rozsah))+1),_xlpm.prvni, MIN(_xlpm.indexy),_xlpm.finalni, IF(_xlpm.prvni=1, 2, _xlpm.prvni),INDEX(_xlpm.rozsah, _xlpm.finalni))</f>
        <v>1400</v>
      </c>
      <c r="AU1524" s="83" cm="1">
        <f t="array" aca="1" ref="AU1524" ca="1">INDEX($F$3:$F$10001,MATCH(AT1524,$F$3:$F$10004,0)-1)</f>
        <v>1300</v>
      </c>
      <c r="AV1524" s="83">
        <f t="shared" ca="1" si="518"/>
        <v>-144</v>
      </c>
      <c r="AW1524" s="83">
        <f t="shared" ca="1" si="519"/>
        <v>-140</v>
      </c>
      <c r="AX1524" s="83">
        <f t="shared" ca="1" si="511"/>
        <v>360</v>
      </c>
      <c r="AY1524" s="83">
        <f t="shared" ca="1" si="512"/>
        <v>350</v>
      </c>
      <c r="AZ1524" s="83">
        <f t="shared" ca="1" si="513"/>
        <v>10</v>
      </c>
      <c r="BA1524" s="83">
        <f t="shared" ca="1" si="514"/>
        <v>352.75451085212131</v>
      </c>
      <c r="BB1524" s="83">
        <f t="shared" ca="1" si="515"/>
        <v>357.24548914787869</v>
      </c>
    </row>
    <row r="1525" spans="1:54" s="81" customFormat="1" x14ac:dyDescent="0.25">
      <c r="A1525" s="79">
        <v>1523</v>
      </c>
      <c r="B1525" s="80">
        <f t="shared" si="504"/>
        <v>25.383333333333333</v>
      </c>
      <c r="C1525" s="79">
        <v>47.2</v>
      </c>
      <c r="D1525" s="79" t="s">
        <v>8</v>
      </c>
      <c r="F1525" s="117"/>
      <c r="G1525" s="117"/>
      <c r="H1525" s="112">
        <f t="shared" si="505"/>
        <v>0</v>
      </c>
      <c r="I1525" s="121"/>
      <c r="J1525" s="92">
        <f t="shared" si="506"/>
        <v>0</v>
      </c>
      <c r="K1525" s="83"/>
      <c r="L1525" s="94">
        <v>1523</v>
      </c>
      <c r="M1525" s="114">
        <f t="shared" ca="1" si="502"/>
        <v>1374.8373321492268</v>
      </c>
      <c r="N1525" s="115">
        <f t="shared" ca="1" si="520"/>
        <v>-141.00650671403093</v>
      </c>
      <c r="O1525" s="83"/>
      <c r="P1525" s="102"/>
      <c r="Q1525" s="102"/>
      <c r="R1525" s="102"/>
      <c r="S1525" s="102"/>
      <c r="T1525" s="83"/>
      <c r="U1525" s="83"/>
      <c r="V1525" s="83"/>
      <c r="W1525" s="83"/>
      <c r="X1525" s="83"/>
      <c r="Y1525" s="83"/>
      <c r="Z1525" s="83"/>
      <c r="AA1525" s="83"/>
      <c r="AB1525" s="83"/>
      <c r="AC1525" s="83">
        <f t="shared" si="516"/>
        <v>0</v>
      </c>
      <c r="AD1525" s="83">
        <f t="shared" si="517"/>
        <v>0</v>
      </c>
      <c r="AE1525" s="83"/>
      <c r="AF1525" s="83">
        <f t="shared" si="507"/>
        <v>0</v>
      </c>
      <c r="AG1525" s="83">
        <f t="shared" si="508"/>
        <v>0</v>
      </c>
      <c r="AH1525" s="83"/>
      <c r="AI1525" s="83"/>
      <c r="AJ1525" s="83"/>
      <c r="AK1525" s="83"/>
      <c r="AL1525" s="83"/>
      <c r="AM1525" s="83"/>
      <c r="AN1525" s="83"/>
      <c r="AO1525" s="83"/>
      <c r="AP1525" s="83"/>
      <c r="AQ1525" s="83">
        <f t="shared" ca="1" si="509"/>
        <v>4</v>
      </c>
      <c r="AR1525" s="83">
        <f t="shared" ca="1" si="510"/>
        <v>-142.99349328596907</v>
      </c>
      <c r="AS1525" s="83">
        <f t="shared" ca="1" si="503"/>
        <v>-141.00650671403093</v>
      </c>
      <c r="AT1525" s="83" cm="1">
        <f t="array" aca="1" ref="AT1525" ca="1">_xlfn.LET(_xlpm.rozsah, $F$3:$F$10001,_xlpm.podminka, (_xlpm.rozsah&gt;M1525)*(ISNUMBER(_xlpm.rozsah)),_xlpm.indexy, IF(_xlpm.podminka, ROW(_xlpm.rozsah)-MIN(ROW(_xlpm.rozsah))+1),_xlpm.prvni, MIN(_xlpm.indexy),_xlpm.finalni, IF(_xlpm.prvni=1, 2, _xlpm.prvni),INDEX(_xlpm.rozsah, _xlpm.finalni))</f>
        <v>1400</v>
      </c>
      <c r="AU1525" s="83" cm="1">
        <f t="array" aca="1" ref="AU1525" ca="1">INDEX($F$3:$F$10001,MATCH(AT1525,$F$3:$F$10004,0)-1)</f>
        <v>1300</v>
      </c>
      <c r="AV1525" s="83">
        <f t="shared" ca="1" si="518"/>
        <v>-144</v>
      </c>
      <c r="AW1525" s="83">
        <f t="shared" ca="1" si="519"/>
        <v>-140</v>
      </c>
      <c r="AX1525" s="83">
        <f t="shared" ca="1" si="511"/>
        <v>360</v>
      </c>
      <c r="AY1525" s="83">
        <f t="shared" ca="1" si="512"/>
        <v>350</v>
      </c>
      <c r="AZ1525" s="83">
        <f t="shared" ca="1" si="513"/>
        <v>10</v>
      </c>
      <c r="BA1525" s="83">
        <f t="shared" ca="1" si="514"/>
        <v>352.51626678507733</v>
      </c>
      <c r="BB1525" s="83">
        <f t="shared" ca="1" si="515"/>
        <v>357.48373321492267</v>
      </c>
    </row>
    <row r="1526" spans="1:54" s="81" customFormat="1" x14ac:dyDescent="0.25">
      <c r="A1526" s="79">
        <v>1524</v>
      </c>
      <c r="B1526" s="80">
        <f t="shared" si="504"/>
        <v>25.4</v>
      </c>
      <c r="C1526" s="79">
        <v>47.8</v>
      </c>
      <c r="D1526" s="79" t="s">
        <v>8</v>
      </c>
      <c r="F1526" s="117"/>
      <c r="G1526" s="117"/>
      <c r="H1526" s="112">
        <f t="shared" si="505"/>
        <v>0</v>
      </c>
      <c r="I1526" s="121"/>
      <c r="J1526" s="92">
        <f t="shared" si="506"/>
        <v>0</v>
      </c>
      <c r="K1526" s="83"/>
      <c r="L1526" s="94">
        <v>1524</v>
      </c>
      <c r="M1526" s="114">
        <f t="shared" ca="1" si="502"/>
        <v>1379.6022134901068</v>
      </c>
      <c r="N1526" s="115">
        <f t="shared" ca="1" si="520"/>
        <v>-140.81591146039574</v>
      </c>
      <c r="O1526" s="83"/>
      <c r="P1526" s="102"/>
      <c r="Q1526" s="102"/>
      <c r="R1526" s="102"/>
      <c r="S1526" s="102"/>
      <c r="T1526" s="83"/>
      <c r="U1526" s="83"/>
      <c r="V1526" s="83"/>
      <c r="W1526" s="83"/>
      <c r="X1526" s="83"/>
      <c r="Y1526" s="83"/>
      <c r="Z1526" s="83"/>
      <c r="AA1526" s="83"/>
      <c r="AB1526" s="83"/>
      <c r="AC1526" s="83">
        <f t="shared" si="516"/>
        <v>0</v>
      </c>
      <c r="AD1526" s="83">
        <f t="shared" si="517"/>
        <v>0</v>
      </c>
      <c r="AE1526" s="83"/>
      <c r="AF1526" s="83">
        <f t="shared" si="507"/>
        <v>0</v>
      </c>
      <c r="AG1526" s="83">
        <f t="shared" si="508"/>
        <v>0</v>
      </c>
      <c r="AH1526" s="83"/>
      <c r="AI1526" s="83"/>
      <c r="AJ1526" s="83"/>
      <c r="AK1526" s="83"/>
      <c r="AL1526" s="83"/>
      <c r="AM1526" s="83"/>
      <c r="AN1526" s="83"/>
      <c r="AO1526" s="83"/>
      <c r="AP1526" s="83"/>
      <c r="AQ1526" s="83">
        <f t="shared" ca="1" si="509"/>
        <v>4</v>
      </c>
      <c r="AR1526" s="83">
        <f t="shared" ca="1" si="510"/>
        <v>-143.18408853960426</v>
      </c>
      <c r="AS1526" s="83">
        <f t="shared" ca="1" si="503"/>
        <v>-140.81591146039574</v>
      </c>
      <c r="AT1526" s="83" cm="1">
        <f t="array" aca="1" ref="AT1526" ca="1">_xlfn.LET(_xlpm.rozsah, $F$3:$F$10001,_xlpm.podminka, (_xlpm.rozsah&gt;M1526)*(ISNUMBER(_xlpm.rozsah)),_xlpm.indexy, IF(_xlpm.podminka, ROW(_xlpm.rozsah)-MIN(ROW(_xlpm.rozsah))+1),_xlpm.prvni, MIN(_xlpm.indexy),_xlpm.finalni, IF(_xlpm.prvni=1, 2, _xlpm.prvni),INDEX(_xlpm.rozsah, _xlpm.finalni))</f>
        <v>1400</v>
      </c>
      <c r="AU1526" s="83" cm="1">
        <f t="array" aca="1" ref="AU1526" ca="1">INDEX($F$3:$F$10001,MATCH(AT1526,$F$3:$F$10004,0)-1)</f>
        <v>1300</v>
      </c>
      <c r="AV1526" s="83">
        <f t="shared" ca="1" si="518"/>
        <v>-144</v>
      </c>
      <c r="AW1526" s="83">
        <f t="shared" ca="1" si="519"/>
        <v>-140</v>
      </c>
      <c r="AX1526" s="83">
        <f t="shared" ca="1" si="511"/>
        <v>360</v>
      </c>
      <c r="AY1526" s="83">
        <f t="shared" ca="1" si="512"/>
        <v>350</v>
      </c>
      <c r="AZ1526" s="83">
        <f t="shared" ca="1" si="513"/>
        <v>10</v>
      </c>
      <c r="BA1526" s="83">
        <f t="shared" ca="1" si="514"/>
        <v>352.03977865098932</v>
      </c>
      <c r="BB1526" s="83">
        <f t="shared" ca="1" si="515"/>
        <v>357.96022134901068</v>
      </c>
    </row>
    <row r="1527" spans="1:54" x14ac:dyDescent="0.25">
      <c r="A1527" s="58">
        <v>1525</v>
      </c>
      <c r="B1527" s="59">
        <f t="shared" si="504"/>
        <v>25.416666666666668</v>
      </c>
      <c r="C1527" s="58">
        <v>48.2</v>
      </c>
      <c r="D1527" s="58">
        <v>0</v>
      </c>
      <c r="F1527" s="117"/>
      <c r="G1527" s="117"/>
      <c r="H1527" s="112">
        <f t="shared" si="505"/>
        <v>0</v>
      </c>
      <c r="I1527" s="121"/>
      <c r="J1527" s="92">
        <f t="shared" si="506"/>
        <v>0</v>
      </c>
      <c r="L1527" s="94">
        <v>1525</v>
      </c>
      <c r="M1527" s="114">
        <f t="shared" ca="1" si="502"/>
        <v>1382.7788010506936</v>
      </c>
      <c r="N1527" s="115">
        <f t="shared" ref="N1527:N1590" ca="1" si="521">( IF(ISNUMBER(D1527), D1527,1)/100)*BB1527 - $T$23 + $T$21</f>
        <v>0</v>
      </c>
      <c r="P1527" s="102"/>
      <c r="Q1527" s="102"/>
      <c r="R1527" s="102"/>
      <c r="S1527" s="102"/>
      <c r="AC1527" s="83">
        <f t="shared" si="516"/>
        <v>0</v>
      </c>
      <c r="AD1527" s="83">
        <f t="shared" si="517"/>
        <v>0</v>
      </c>
      <c r="AF1527" s="83">
        <f t="shared" si="507"/>
        <v>0</v>
      </c>
      <c r="AG1527" s="83">
        <f t="shared" si="508"/>
        <v>0</v>
      </c>
      <c r="AQ1527" s="83">
        <f t="shared" ca="1" si="509"/>
        <v>4</v>
      </c>
      <c r="AR1527" s="83">
        <f t="shared" ca="1" si="510"/>
        <v>-143.31115204202774</v>
      </c>
      <c r="AS1527" s="83">
        <f t="shared" ca="1" si="503"/>
        <v>-140.68884795797226</v>
      </c>
      <c r="AT1527" s="83" cm="1">
        <f t="array" aca="1" ref="AT1527" ca="1">_xlfn.LET(_xlpm.rozsah, $F$3:$F$10001,_xlpm.podminka, (_xlpm.rozsah&gt;M1527)*(ISNUMBER(_xlpm.rozsah)),_xlpm.indexy, IF(_xlpm.podminka, ROW(_xlpm.rozsah)-MIN(ROW(_xlpm.rozsah))+1),_xlpm.prvni, MIN(_xlpm.indexy),_xlpm.finalni, IF(_xlpm.prvni=1, 2, _xlpm.prvni),INDEX(_xlpm.rozsah, _xlpm.finalni))</f>
        <v>1400</v>
      </c>
      <c r="AU1527" s="83" cm="1">
        <f t="array" aca="1" ref="AU1527" ca="1">INDEX($F$3:$F$10001,MATCH(AT1527,$F$3:$F$10004,0)-1)</f>
        <v>1300</v>
      </c>
      <c r="AV1527" s="83">
        <f t="shared" ca="1" si="518"/>
        <v>-144</v>
      </c>
      <c r="AW1527" s="83">
        <f t="shared" ca="1" si="519"/>
        <v>-140</v>
      </c>
      <c r="AX1527" s="83">
        <f t="shared" ca="1" si="511"/>
        <v>360</v>
      </c>
      <c r="AY1527" s="83">
        <f t="shared" ca="1" si="512"/>
        <v>350</v>
      </c>
      <c r="AZ1527" s="83">
        <f t="shared" ca="1" si="513"/>
        <v>10</v>
      </c>
      <c r="BA1527" s="83">
        <f t="shared" ca="1" si="514"/>
        <v>351.72211989493064</v>
      </c>
      <c r="BB1527" s="83">
        <f t="shared" ca="1" si="515"/>
        <v>358.27788010506936</v>
      </c>
    </row>
    <row r="1528" spans="1:54" x14ac:dyDescent="0.25">
      <c r="A1528" s="58">
        <v>1526</v>
      </c>
      <c r="B1528" s="59">
        <f t="shared" si="504"/>
        <v>25.433333333333334</v>
      </c>
      <c r="C1528" s="58">
        <v>48.8</v>
      </c>
      <c r="D1528" s="58">
        <v>23</v>
      </c>
      <c r="F1528" s="117"/>
      <c r="G1528" s="117"/>
      <c r="H1528" s="112">
        <f t="shared" si="505"/>
        <v>0</v>
      </c>
      <c r="I1528" s="121"/>
      <c r="J1528" s="92">
        <f t="shared" si="506"/>
        <v>0</v>
      </c>
      <c r="L1528" s="94">
        <v>1526</v>
      </c>
      <c r="M1528" s="114">
        <f t="shared" ca="1" si="502"/>
        <v>1387.5436823915734</v>
      </c>
      <c r="N1528" s="115">
        <f t="shared" ca="1" si="521"/>
        <v>82.513504695006191</v>
      </c>
      <c r="P1528" s="102"/>
      <c r="Q1528" s="102"/>
      <c r="R1528" s="102"/>
      <c r="S1528" s="102"/>
      <c r="AC1528" s="83">
        <f t="shared" si="516"/>
        <v>0</v>
      </c>
      <c r="AD1528" s="83">
        <f t="shared" si="517"/>
        <v>0</v>
      </c>
      <c r="AF1528" s="83">
        <f t="shared" si="507"/>
        <v>0</v>
      </c>
      <c r="AG1528" s="83">
        <f t="shared" si="508"/>
        <v>0</v>
      </c>
      <c r="AQ1528" s="83">
        <f t="shared" ca="1" si="509"/>
        <v>4</v>
      </c>
      <c r="AR1528" s="83">
        <f t="shared" ca="1" si="510"/>
        <v>-143.50174729566294</v>
      </c>
      <c r="AS1528" s="83">
        <f t="shared" ca="1" si="503"/>
        <v>-140.49825270433706</v>
      </c>
      <c r="AT1528" s="83" cm="1">
        <f t="array" aca="1" ref="AT1528" ca="1">_xlfn.LET(_xlpm.rozsah, $F$3:$F$10001,_xlpm.podminka, (_xlpm.rozsah&gt;M1528)*(ISNUMBER(_xlpm.rozsah)),_xlpm.indexy, IF(_xlpm.podminka, ROW(_xlpm.rozsah)-MIN(ROW(_xlpm.rozsah))+1),_xlpm.prvni, MIN(_xlpm.indexy),_xlpm.finalni, IF(_xlpm.prvni=1, 2, _xlpm.prvni),INDEX(_xlpm.rozsah, _xlpm.finalni))</f>
        <v>1400</v>
      </c>
      <c r="AU1528" s="83" cm="1">
        <f t="array" aca="1" ref="AU1528" ca="1">INDEX($F$3:$F$10001,MATCH(AT1528,$F$3:$F$10004,0)-1)</f>
        <v>1300</v>
      </c>
      <c r="AV1528" s="83">
        <f t="shared" ca="1" si="518"/>
        <v>-144</v>
      </c>
      <c r="AW1528" s="83">
        <f t="shared" ca="1" si="519"/>
        <v>-140</v>
      </c>
      <c r="AX1528" s="83">
        <f t="shared" ca="1" si="511"/>
        <v>360</v>
      </c>
      <c r="AY1528" s="83">
        <f t="shared" ca="1" si="512"/>
        <v>350</v>
      </c>
      <c r="AZ1528" s="83">
        <f t="shared" ca="1" si="513"/>
        <v>10</v>
      </c>
      <c r="BA1528" s="83">
        <f t="shared" ca="1" si="514"/>
        <v>351.24563176084268</v>
      </c>
      <c r="BB1528" s="83">
        <f t="shared" ca="1" si="515"/>
        <v>358.75436823915732</v>
      </c>
    </row>
    <row r="1529" spans="1:54" x14ac:dyDescent="0.25">
      <c r="A1529" s="58">
        <v>1527</v>
      </c>
      <c r="B1529" s="59">
        <f t="shared" si="504"/>
        <v>25.45</v>
      </c>
      <c r="C1529" s="58">
        <v>49.1</v>
      </c>
      <c r="D1529" s="58">
        <v>67.900000000000006</v>
      </c>
      <c r="F1529" s="117"/>
      <c r="G1529" s="117"/>
      <c r="H1529" s="112">
        <f t="shared" si="505"/>
        <v>0</v>
      </c>
      <c r="I1529" s="121"/>
      <c r="J1529" s="92">
        <f t="shared" si="506"/>
        <v>0</v>
      </c>
      <c r="L1529" s="94">
        <v>1527</v>
      </c>
      <c r="M1529" s="114">
        <f t="shared" ca="1" si="502"/>
        <v>1389.9261230620136</v>
      </c>
      <c r="N1529" s="115">
        <f t="shared" ca="1" si="521"/>
        <v>243.75598375591073</v>
      </c>
      <c r="P1529" s="102"/>
      <c r="Q1529" s="102"/>
      <c r="R1529" s="102"/>
      <c r="S1529" s="102"/>
      <c r="AC1529" s="83">
        <f t="shared" si="516"/>
        <v>0</v>
      </c>
      <c r="AD1529" s="83">
        <f t="shared" si="517"/>
        <v>0</v>
      </c>
      <c r="AF1529" s="83">
        <f t="shared" si="507"/>
        <v>0</v>
      </c>
      <c r="AG1529" s="83">
        <f t="shared" si="508"/>
        <v>0</v>
      </c>
      <c r="AQ1529" s="83">
        <f t="shared" ca="1" si="509"/>
        <v>4</v>
      </c>
      <c r="AR1529" s="83">
        <f t="shared" ca="1" si="510"/>
        <v>-143.59704492248053</v>
      </c>
      <c r="AS1529" s="83">
        <f t="shared" ca="1" si="503"/>
        <v>-140.40295507751947</v>
      </c>
      <c r="AT1529" s="83" cm="1">
        <f t="array" aca="1" ref="AT1529" ca="1">_xlfn.LET(_xlpm.rozsah, $F$3:$F$10001,_xlpm.podminka, (_xlpm.rozsah&gt;M1529)*(ISNUMBER(_xlpm.rozsah)),_xlpm.indexy, IF(_xlpm.podminka, ROW(_xlpm.rozsah)-MIN(ROW(_xlpm.rozsah))+1),_xlpm.prvni, MIN(_xlpm.indexy),_xlpm.finalni, IF(_xlpm.prvni=1, 2, _xlpm.prvni),INDEX(_xlpm.rozsah, _xlpm.finalni))</f>
        <v>1400</v>
      </c>
      <c r="AU1529" s="83" cm="1">
        <f t="array" aca="1" ref="AU1529" ca="1">INDEX($F$3:$F$10001,MATCH(AT1529,$F$3:$F$10004,0)-1)</f>
        <v>1300</v>
      </c>
      <c r="AV1529" s="83">
        <f t="shared" ca="1" si="518"/>
        <v>-144</v>
      </c>
      <c r="AW1529" s="83">
        <f t="shared" ca="1" si="519"/>
        <v>-140</v>
      </c>
      <c r="AX1529" s="83">
        <f t="shared" ca="1" si="511"/>
        <v>360</v>
      </c>
      <c r="AY1529" s="83">
        <f t="shared" ca="1" si="512"/>
        <v>350</v>
      </c>
      <c r="AZ1529" s="83">
        <f t="shared" ca="1" si="513"/>
        <v>10</v>
      </c>
      <c r="BA1529" s="83">
        <f t="shared" ca="1" si="514"/>
        <v>351.00738769379865</v>
      </c>
      <c r="BB1529" s="83">
        <f t="shared" ca="1" si="515"/>
        <v>358.99261230620135</v>
      </c>
    </row>
    <row r="1530" spans="1:54" x14ac:dyDescent="0.25">
      <c r="A1530" s="58">
        <v>1528</v>
      </c>
      <c r="B1530" s="59">
        <f t="shared" si="504"/>
        <v>25.466666666666665</v>
      </c>
      <c r="C1530" s="58">
        <v>49.4</v>
      </c>
      <c r="D1530" s="58">
        <v>73.7</v>
      </c>
      <c r="F1530" s="117"/>
      <c r="G1530" s="117"/>
      <c r="H1530" s="112">
        <f t="shared" si="505"/>
        <v>0</v>
      </c>
      <c r="I1530" s="121"/>
      <c r="J1530" s="92">
        <f t="shared" si="506"/>
        <v>0</v>
      </c>
      <c r="L1530" s="94">
        <v>1528</v>
      </c>
      <c r="M1530" s="114">
        <f t="shared" ca="1" si="502"/>
        <v>1392.3085637324534</v>
      </c>
      <c r="N1530" s="115">
        <f t="shared" ca="1" si="521"/>
        <v>264.75314114708181</v>
      </c>
      <c r="P1530" s="102"/>
      <c r="Q1530" s="102"/>
      <c r="R1530" s="102"/>
      <c r="S1530" s="102"/>
      <c r="AC1530" s="83">
        <f t="shared" si="516"/>
        <v>0</v>
      </c>
      <c r="AD1530" s="83">
        <f t="shared" si="517"/>
        <v>0</v>
      </c>
      <c r="AF1530" s="83">
        <f t="shared" si="507"/>
        <v>0</v>
      </c>
      <c r="AG1530" s="83">
        <f t="shared" si="508"/>
        <v>0</v>
      </c>
      <c r="AQ1530" s="83">
        <f t="shared" ca="1" si="509"/>
        <v>4</v>
      </c>
      <c r="AR1530" s="83">
        <f t="shared" ca="1" si="510"/>
        <v>-143.69234254929813</v>
      </c>
      <c r="AS1530" s="83">
        <f t="shared" ca="1" si="503"/>
        <v>-140.30765745070187</v>
      </c>
      <c r="AT1530" s="83" cm="1">
        <f t="array" aca="1" ref="AT1530" ca="1">_xlfn.LET(_xlpm.rozsah, $F$3:$F$10001,_xlpm.podminka, (_xlpm.rozsah&gt;M1530)*(ISNUMBER(_xlpm.rozsah)),_xlpm.indexy, IF(_xlpm.podminka, ROW(_xlpm.rozsah)-MIN(ROW(_xlpm.rozsah))+1),_xlpm.prvni, MIN(_xlpm.indexy),_xlpm.finalni, IF(_xlpm.prvni=1, 2, _xlpm.prvni),INDEX(_xlpm.rozsah, _xlpm.finalni))</f>
        <v>1400</v>
      </c>
      <c r="AU1530" s="83" cm="1">
        <f t="array" aca="1" ref="AU1530" ca="1">INDEX($F$3:$F$10001,MATCH(AT1530,$F$3:$F$10004,0)-1)</f>
        <v>1300</v>
      </c>
      <c r="AV1530" s="83">
        <f t="shared" ca="1" si="518"/>
        <v>-144</v>
      </c>
      <c r="AW1530" s="83">
        <f t="shared" ca="1" si="519"/>
        <v>-140</v>
      </c>
      <c r="AX1530" s="83">
        <f t="shared" ca="1" si="511"/>
        <v>360</v>
      </c>
      <c r="AY1530" s="83">
        <f t="shared" ca="1" si="512"/>
        <v>350</v>
      </c>
      <c r="AZ1530" s="83">
        <f t="shared" ca="1" si="513"/>
        <v>10</v>
      </c>
      <c r="BA1530" s="83">
        <f t="shared" ca="1" si="514"/>
        <v>350.76914362675467</v>
      </c>
      <c r="BB1530" s="83">
        <f t="shared" ca="1" si="515"/>
        <v>359.23085637324533</v>
      </c>
    </row>
    <row r="1531" spans="1:54" x14ac:dyDescent="0.25">
      <c r="A1531" s="58">
        <v>1529</v>
      </c>
      <c r="B1531" s="59">
        <f t="shared" si="504"/>
        <v>25.483333333333334</v>
      </c>
      <c r="C1531" s="58">
        <v>49.8</v>
      </c>
      <c r="D1531" s="58">
        <v>75</v>
      </c>
      <c r="F1531" s="117"/>
      <c r="G1531" s="117"/>
      <c r="H1531" s="112">
        <f t="shared" si="505"/>
        <v>0</v>
      </c>
      <c r="I1531" s="121"/>
      <c r="J1531" s="92">
        <f t="shared" si="506"/>
        <v>0</v>
      </c>
      <c r="L1531" s="94">
        <v>1529</v>
      </c>
      <c r="M1531" s="114">
        <f t="shared" ca="1" si="502"/>
        <v>1395.4851512930402</v>
      </c>
      <c r="N1531" s="115">
        <f t="shared" ca="1" si="521"/>
        <v>269.66138634697802</v>
      </c>
      <c r="P1531" s="102"/>
      <c r="Q1531" s="102"/>
      <c r="R1531" s="102"/>
      <c r="S1531" s="102"/>
      <c r="AC1531" s="83">
        <f t="shared" si="516"/>
        <v>0</v>
      </c>
      <c r="AD1531" s="83">
        <f t="shared" si="517"/>
        <v>0</v>
      </c>
      <c r="AF1531" s="83">
        <f t="shared" si="507"/>
        <v>0</v>
      </c>
      <c r="AG1531" s="83">
        <f t="shared" si="508"/>
        <v>0</v>
      </c>
      <c r="AQ1531" s="83">
        <f t="shared" ca="1" si="509"/>
        <v>4</v>
      </c>
      <c r="AR1531" s="83">
        <f t="shared" ca="1" si="510"/>
        <v>-143.81940605172161</v>
      </c>
      <c r="AS1531" s="83">
        <f t="shared" ca="1" si="503"/>
        <v>-140.18059394827839</v>
      </c>
      <c r="AT1531" s="83" cm="1">
        <f t="array" aca="1" ref="AT1531" ca="1">_xlfn.LET(_xlpm.rozsah, $F$3:$F$10001,_xlpm.podminka, (_xlpm.rozsah&gt;M1531)*(ISNUMBER(_xlpm.rozsah)),_xlpm.indexy, IF(_xlpm.podminka, ROW(_xlpm.rozsah)-MIN(ROW(_xlpm.rozsah))+1),_xlpm.prvni, MIN(_xlpm.indexy),_xlpm.finalni, IF(_xlpm.prvni=1, 2, _xlpm.prvni),INDEX(_xlpm.rozsah, _xlpm.finalni))</f>
        <v>1400</v>
      </c>
      <c r="AU1531" s="83" cm="1">
        <f t="array" aca="1" ref="AU1531" ca="1">INDEX($F$3:$F$10001,MATCH(AT1531,$F$3:$F$10004,0)-1)</f>
        <v>1300</v>
      </c>
      <c r="AV1531" s="83">
        <f t="shared" ca="1" si="518"/>
        <v>-144</v>
      </c>
      <c r="AW1531" s="83">
        <f t="shared" ca="1" si="519"/>
        <v>-140</v>
      </c>
      <c r="AX1531" s="83">
        <f t="shared" ca="1" si="511"/>
        <v>360</v>
      </c>
      <c r="AY1531" s="83">
        <f t="shared" ca="1" si="512"/>
        <v>350</v>
      </c>
      <c r="AZ1531" s="83">
        <f t="shared" ca="1" si="513"/>
        <v>10</v>
      </c>
      <c r="BA1531" s="83">
        <f t="shared" ca="1" si="514"/>
        <v>350.45148487069599</v>
      </c>
      <c r="BB1531" s="83">
        <f t="shared" ca="1" si="515"/>
        <v>359.54851512930401</v>
      </c>
    </row>
    <row r="1532" spans="1:54" x14ac:dyDescent="0.25">
      <c r="A1532" s="58">
        <v>1530</v>
      </c>
      <c r="B1532" s="59">
        <f t="shared" si="504"/>
        <v>25.5</v>
      </c>
      <c r="C1532" s="58">
        <v>50.4</v>
      </c>
      <c r="D1532" s="58">
        <v>75.8</v>
      </c>
      <c r="F1532" s="117"/>
      <c r="G1532" s="117"/>
      <c r="H1532" s="112">
        <f t="shared" si="505"/>
        <v>0</v>
      </c>
      <c r="I1532" s="121"/>
      <c r="J1532" s="92">
        <f t="shared" si="506"/>
        <v>0</v>
      </c>
      <c r="L1532" s="94">
        <v>1530</v>
      </c>
      <c r="M1532" s="114">
        <f t="shared" ca="1" si="502"/>
        <v>1400.2500326339202</v>
      </c>
      <c r="N1532" s="115">
        <f t="shared" ca="1" si="521"/>
        <v>272.88</v>
      </c>
      <c r="P1532" s="102"/>
      <c r="Q1532" s="102"/>
      <c r="R1532" s="102"/>
      <c r="S1532" s="102"/>
      <c r="AC1532" s="83">
        <f t="shared" si="516"/>
        <v>0</v>
      </c>
      <c r="AD1532" s="83">
        <f t="shared" si="517"/>
        <v>0</v>
      </c>
      <c r="AF1532" s="83">
        <f t="shared" si="507"/>
        <v>0</v>
      </c>
      <c r="AG1532" s="83">
        <f t="shared" si="508"/>
        <v>0</v>
      </c>
      <c r="AQ1532" s="83">
        <f t="shared" ca="1" si="509"/>
        <v>0</v>
      </c>
      <c r="AR1532" s="83">
        <f t="shared" ca="1" si="510"/>
        <v>-144</v>
      </c>
      <c r="AS1532" s="83">
        <f t="shared" ca="1" si="503"/>
        <v>-144</v>
      </c>
      <c r="AT1532" s="83" cm="1">
        <f t="array" aca="1" ref="AT1532" ca="1">_xlfn.LET(_xlpm.rozsah, $F$3:$F$10001,_xlpm.podminka, (_xlpm.rozsah&gt;M1532)*(ISNUMBER(_xlpm.rozsah)),_xlpm.indexy, IF(_xlpm.podminka, ROW(_xlpm.rozsah)-MIN(ROW(_xlpm.rozsah))+1),_xlpm.prvni, MIN(_xlpm.indexy),_xlpm.finalni, IF(_xlpm.prvni=1, 2, _xlpm.prvni),INDEX(_xlpm.rozsah, _xlpm.finalni))</f>
        <v>1500</v>
      </c>
      <c r="AU1532" s="83" cm="1">
        <f t="array" aca="1" ref="AU1532" ca="1">INDEX($F$3:$F$10001,MATCH(AT1532,$F$3:$F$10004,0)-1)</f>
        <v>1400</v>
      </c>
      <c r="AV1532" s="83">
        <f t="shared" ca="1" si="518"/>
        <v>-144</v>
      </c>
      <c r="AW1532" s="83">
        <f t="shared" ca="1" si="519"/>
        <v>-144</v>
      </c>
      <c r="AX1532" s="83">
        <f t="shared" ca="1" si="511"/>
        <v>360</v>
      </c>
      <c r="AY1532" s="83">
        <f t="shared" ca="1" si="512"/>
        <v>360</v>
      </c>
      <c r="AZ1532" s="83">
        <f t="shared" ca="1" si="513"/>
        <v>0</v>
      </c>
      <c r="BA1532" s="83">
        <f t="shared" ca="1" si="514"/>
        <v>360</v>
      </c>
      <c r="BB1532" s="83">
        <f t="shared" ca="1" si="515"/>
        <v>360</v>
      </c>
    </row>
    <row r="1533" spans="1:54" x14ac:dyDescent="0.25">
      <c r="A1533" s="58">
        <v>1531</v>
      </c>
      <c r="B1533" s="59">
        <f t="shared" si="504"/>
        <v>25.516666666666666</v>
      </c>
      <c r="C1533" s="58">
        <v>51.4</v>
      </c>
      <c r="D1533" s="58">
        <v>73.900000000000006</v>
      </c>
      <c r="F1533" s="117"/>
      <c r="G1533" s="117"/>
      <c r="H1533" s="112">
        <f t="shared" si="505"/>
        <v>0</v>
      </c>
      <c r="I1533" s="121"/>
      <c r="J1533" s="92">
        <f t="shared" si="506"/>
        <v>0</v>
      </c>
      <c r="L1533" s="94">
        <v>1531</v>
      </c>
      <c r="M1533" s="114">
        <f t="shared" ca="1" si="502"/>
        <v>1408.1915015353868</v>
      </c>
      <c r="N1533" s="115">
        <f t="shared" ca="1" si="521"/>
        <v>266.04000000000002</v>
      </c>
      <c r="P1533" s="102"/>
      <c r="Q1533" s="102"/>
      <c r="R1533" s="102"/>
      <c r="S1533" s="102"/>
      <c r="AC1533" s="83">
        <f t="shared" si="516"/>
        <v>0</v>
      </c>
      <c r="AD1533" s="83">
        <f t="shared" si="517"/>
        <v>0</v>
      </c>
      <c r="AF1533" s="83">
        <f t="shared" si="507"/>
        <v>0</v>
      </c>
      <c r="AG1533" s="83">
        <f t="shared" si="508"/>
        <v>0</v>
      </c>
      <c r="AQ1533" s="83">
        <f t="shared" ca="1" si="509"/>
        <v>0</v>
      </c>
      <c r="AR1533" s="83">
        <f t="shared" ca="1" si="510"/>
        <v>-144</v>
      </c>
      <c r="AS1533" s="83">
        <f t="shared" ca="1" si="503"/>
        <v>-144</v>
      </c>
      <c r="AT1533" s="83" cm="1">
        <f t="array" aca="1" ref="AT1533" ca="1">_xlfn.LET(_xlpm.rozsah, $F$3:$F$10001,_xlpm.podminka, (_xlpm.rozsah&gt;M1533)*(ISNUMBER(_xlpm.rozsah)),_xlpm.indexy, IF(_xlpm.podminka, ROW(_xlpm.rozsah)-MIN(ROW(_xlpm.rozsah))+1),_xlpm.prvni, MIN(_xlpm.indexy),_xlpm.finalni, IF(_xlpm.prvni=1, 2, _xlpm.prvni),INDEX(_xlpm.rozsah, _xlpm.finalni))</f>
        <v>1500</v>
      </c>
      <c r="AU1533" s="83" cm="1">
        <f t="array" aca="1" ref="AU1533" ca="1">INDEX($F$3:$F$10001,MATCH(AT1533,$F$3:$F$10004,0)-1)</f>
        <v>1400</v>
      </c>
      <c r="AV1533" s="83">
        <f t="shared" ca="1" si="518"/>
        <v>-144</v>
      </c>
      <c r="AW1533" s="83">
        <f t="shared" ca="1" si="519"/>
        <v>-144</v>
      </c>
      <c r="AX1533" s="83">
        <f t="shared" ca="1" si="511"/>
        <v>360</v>
      </c>
      <c r="AY1533" s="83">
        <f t="shared" ca="1" si="512"/>
        <v>360</v>
      </c>
      <c r="AZ1533" s="83">
        <f t="shared" ca="1" si="513"/>
        <v>0</v>
      </c>
      <c r="BA1533" s="83">
        <f t="shared" ca="1" si="514"/>
        <v>360</v>
      </c>
      <c r="BB1533" s="83">
        <f t="shared" ca="1" si="515"/>
        <v>360</v>
      </c>
    </row>
    <row r="1534" spans="1:54" x14ac:dyDescent="0.25">
      <c r="A1534" s="58">
        <v>1532</v>
      </c>
      <c r="B1534" s="59">
        <f t="shared" si="504"/>
        <v>25.533333333333335</v>
      </c>
      <c r="C1534" s="58">
        <v>52.3</v>
      </c>
      <c r="D1534" s="58">
        <v>72.2</v>
      </c>
      <c r="F1534" s="117"/>
      <c r="G1534" s="117"/>
      <c r="H1534" s="112">
        <f t="shared" si="505"/>
        <v>0</v>
      </c>
      <c r="I1534" s="121"/>
      <c r="J1534" s="92">
        <f t="shared" si="506"/>
        <v>0</v>
      </c>
      <c r="L1534" s="94">
        <v>1532</v>
      </c>
      <c r="M1534" s="114">
        <f t="shared" ca="1" si="502"/>
        <v>1415.3388235467069</v>
      </c>
      <c r="N1534" s="115">
        <f t="shared" ca="1" si="521"/>
        <v>259.92</v>
      </c>
      <c r="P1534" s="102"/>
      <c r="Q1534" s="102"/>
      <c r="R1534" s="102"/>
      <c r="S1534" s="102"/>
      <c r="AC1534" s="83">
        <f t="shared" si="516"/>
        <v>0</v>
      </c>
      <c r="AD1534" s="83">
        <f t="shared" si="517"/>
        <v>0</v>
      </c>
      <c r="AF1534" s="83">
        <f t="shared" si="507"/>
        <v>0</v>
      </c>
      <c r="AG1534" s="83">
        <f t="shared" si="508"/>
        <v>0</v>
      </c>
      <c r="AQ1534" s="83">
        <f t="shared" ca="1" si="509"/>
        <v>0</v>
      </c>
      <c r="AR1534" s="83">
        <f t="shared" ca="1" si="510"/>
        <v>-144</v>
      </c>
      <c r="AS1534" s="83">
        <f t="shared" ca="1" si="503"/>
        <v>-144</v>
      </c>
      <c r="AT1534" s="83" cm="1">
        <f t="array" aca="1" ref="AT1534" ca="1">_xlfn.LET(_xlpm.rozsah, $F$3:$F$10001,_xlpm.podminka, (_xlpm.rozsah&gt;M1534)*(ISNUMBER(_xlpm.rozsah)),_xlpm.indexy, IF(_xlpm.podminka, ROW(_xlpm.rozsah)-MIN(ROW(_xlpm.rozsah))+1),_xlpm.prvni, MIN(_xlpm.indexy),_xlpm.finalni, IF(_xlpm.prvni=1, 2, _xlpm.prvni),INDEX(_xlpm.rozsah, _xlpm.finalni))</f>
        <v>1500</v>
      </c>
      <c r="AU1534" s="83" cm="1">
        <f t="array" aca="1" ref="AU1534" ca="1">INDEX($F$3:$F$10001,MATCH(AT1534,$F$3:$F$10004,0)-1)</f>
        <v>1400</v>
      </c>
      <c r="AV1534" s="83">
        <f t="shared" ca="1" si="518"/>
        <v>-144</v>
      </c>
      <c r="AW1534" s="83">
        <f t="shared" ca="1" si="519"/>
        <v>-144</v>
      </c>
      <c r="AX1534" s="83">
        <f t="shared" ca="1" si="511"/>
        <v>360</v>
      </c>
      <c r="AY1534" s="83">
        <f t="shared" ca="1" si="512"/>
        <v>360</v>
      </c>
      <c r="AZ1534" s="83">
        <f t="shared" ca="1" si="513"/>
        <v>0</v>
      </c>
      <c r="BA1534" s="83">
        <f t="shared" ca="1" si="514"/>
        <v>360</v>
      </c>
      <c r="BB1534" s="83">
        <f t="shared" ca="1" si="515"/>
        <v>360</v>
      </c>
    </row>
    <row r="1535" spans="1:54" x14ac:dyDescent="0.25">
      <c r="A1535" s="58">
        <v>1533</v>
      </c>
      <c r="B1535" s="59">
        <f t="shared" si="504"/>
        <v>25.55</v>
      </c>
      <c r="C1535" s="58">
        <v>53.3</v>
      </c>
      <c r="D1535" s="58">
        <v>71.2</v>
      </c>
      <c r="F1535" s="117"/>
      <c r="G1535" s="117"/>
      <c r="H1535" s="112">
        <f t="shared" si="505"/>
        <v>0</v>
      </c>
      <c r="I1535" s="121"/>
      <c r="J1535" s="92">
        <f t="shared" si="506"/>
        <v>0</v>
      </c>
      <c r="L1535" s="94">
        <v>1533</v>
      </c>
      <c r="M1535" s="114">
        <f t="shared" ca="1" si="502"/>
        <v>1423.2802924481734</v>
      </c>
      <c r="N1535" s="115">
        <f t="shared" ca="1" si="521"/>
        <v>256.32000000000005</v>
      </c>
      <c r="P1535" s="102"/>
      <c r="Q1535" s="102"/>
      <c r="R1535" s="102"/>
      <c r="S1535" s="102"/>
      <c r="AC1535" s="83">
        <f t="shared" si="516"/>
        <v>0</v>
      </c>
      <c r="AD1535" s="83">
        <f t="shared" si="517"/>
        <v>0</v>
      </c>
      <c r="AF1535" s="83">
        <f t="shared" si="507"/>
        <v>0</v>
      </c>
      <c r="AG1535" s="83">
        <f t="shared" si="508"/>
        <v>0</v>
      </c>
      <c r="AQ1535" s="83">
        <f t="shared" ca="1" si="509"/>
        <v>0</v>
      </c>
      <c r="AR1535" s="83">
        <f t="shared" ca="1" si="510"/>
        <v>-144</v>
      </c>
      <c r="AS1535" s="83">
        <f t="shared" ca="1" si="503"/>
        <v>-144</v>
      </c>
      <c r="AT1535" s="83" cm="1">
        <f t="array" aca="1" ref="AT1535" ca="1">_xlfn.LET(_xlpm.rozsah, $F$3:$F$10001,_xlpm.podminka, (_xlpm.rozsah&gt;M1535)*(ISNUMBER(_xlpm.rozsah)),_xlpm.indexy, IF(_xlpm.podminka, ROW(_xlpm.rozsah)-MIN(ROW(_xlpm.rozsah))+1),_xlpm.prvni, MIN(_xlpm.indexy),_xlpm.finalni, IF(_xlpm.prvni=1, 2, _xlpm.prvni),INDEX(_xlpm.rozsah, _xlpm.finalni))</f>
        <v>1500</v>
      </c>
      <c r="AU1535" s="83" cm="1">
        <f t="array" aca="1" ref="AU1535" ca="1">INDEX($F$3:$F$10001,MATCH(AT1535,$F$3:$F$10004,0)-1)</f>
        <v>1400</v>
      </c>
      <c r="AV1535" s="83">
        <f t="shared" ca="1" si="518"/>
        <v>-144</v>
      </c>
      <c r="AW1535" s="83">
        <f t="shared" ca="1" si="519"/>
        <v>-144</v>
      </c>
      <c r="AX1535" s="83">
        <f t="shared" ca="1" si="511"/>
        <v>360</v>
      </c>
      <c r="AY1535" s="83">
        <f t="shared" ca="1" si="512"/>
        <v>360</v>
      </c>
      <c r="AZ1535" s="83">
        <f t="shared" ca="1" si="513"/>
        <v>0</v>
      </c>
      <c r="BA1535" s="83">
        <f t="shared" ca="1" si="514"/>
        <v>360</v>
      </c>
      <c r="BB1535" s="83">
        <f t="shared" ca="1" si="515"/>
        <v>360</v>
      </c>
    </row>
    <row r="1536" spans="1:54" x14ac:dyDescent="0.25">
      <c r="A1536" s="58">
        <v>1534</v>
      </c>
      <c r="B1536" s="59">
        <f t="shared" si="504"/>
        <v>25.566666666666666</v>
      </c>
      <c r="C1536" s="58">
        <v>54.6</v>
      </c>
      <c r="D1536" s="58">
        <v>71.2</v>
      </c>
      <c r="F1536" s="117"/>
      <c r="G1536" s="117"/>
      <c r="H1536" s="112">
        <f t="shared" si="505"/>
        <v>0</v>
      </c>
      <c r="I1536" s="121"/>
      <c r="J1536" s="92">
        <f t="shared" si="506"/>
        <v>0</v>
      </c>
      <c r="L1536" s="94">
        <v>1534</v>
      </c>
      <c r="M1536" s="114">
        <f t="shared" ca="1" si="502"/>
        <v>1433.6042020200803</v>
      </c>
      <c r="N1536" s="115">
        <f t="shared" ca="1" si="521"/>
        <v>256.32000000000005</v>
      </c>
      <c r="P1536" s="102"/>
      <c r="Q1536" s="102"/>
      <c r="R1536" s="102"/>
      <c r="S1536" s="102"/>
      <c r="AC1536" s="83">
        <f t="shared" si="516"/>
        <v>0</v>
      </c>
      <c r="AD1536" s="83">
        <f t="shared" si="517"/>
        <v>0</v>
      </c>
      <c r="AF1536" s="83">
        <f t="shared" si="507"/>
        <v>0</v>
      </c>
      <c r="AG1536" s="83">
        <f t="shared" si="508"/>
        <v>0</v>
      </c>
      <c r="AQ1536" s="83">
        <f t="shared" ca="1" si="509"/>
        <v>0</v>
      </c>
      <c r="AR1536" s="83">
        <f t="shared" ca="1" si="510"/>
        <v>-144</v>
      </c>
      <c r="AS1536" s="83">
        <f t="shared" ca="1" si="503"/>
        <v>-144</v>
      </c>
      <c r="AT1536" s="83" cm="1">
        <f t="array" aca="1" ref="AT1536" ca="1">_xlfn.LET(_xlpm.rozsah, $F$3:$F$10001,_xlpm.podminka, (_xlpm.rozsah&gt;M1536)*(ISNUMBER(_xlpm.rozsah)),_xlpm.indexy, IF(_xlpm.podminka, ROW(_xlpm.rozsah)-MIN(ROW(_xlpm.rozsah))+1),_xlpm.prvni, MIN(_xlpm.indexy),_xlpm.finalni, IF(_xlpm.prvni=1, 2, _xlpm.prvni),INDEX(_xlpm.rozsah, _xlpm.finalni))</f>
        <v>1500</v>
      </c>
      <c r="AU1536" s="83" cm="1">
        <f t="array" aca="1" ref="AU1536" ca="1">INDEX($F$3:$F$10001,MATCH(AT1536,$F$3:$F$10004,0)-1)</f>
        <v>1400</v>
      </c>
      <c r="AV1536" s="83">
        <f t="shared" ca="1" si="518"/>
        <v>-144</v>
      </c>
      <c r="AW1536" s="83">
        <f t="shared" ca="1" si="519"/>
        <v>-144</v>
      </c>
      <c r="AX1536" s="83">
        <f t="shared" ca="1" si="511"/>
        <v>360</v>
      </c>
      <c r="AY1536" s="83">
        <f t="shared" ca="1" si="512"/>
        <v>360</v>
      </c>
      <c r="AZ1536" s="83">
        <f t="shared" ca="1" si="513"/>
        <v>0</v>
      </c>
      <c r="BA1536" s="83">
        <f t="shared" ca="1" si="514"/>
        <v>360</v>
      </c>
      <c r="BB1536" s="83">
        <f t="shared" ca="1" si="515"/>
        <v>360</v>
      </c>
    </row>
    <row r="1537" spans="1:54" x14ac:dyDescent="0.25">
      <c r="A1537" s="58">
        <v>1535</v>
      </c>
      <c r="B1537" s="59">
        <f t="shared" si="504"/>
        <v>25.583333333333332</v>
      </c>
      <c r="C1537" s="58">
        <v>55.4</v>
      </c>
      <c r="D1537" s="58">
        <v>68.7</v>
      </c>
      <c r="F1537" s="117"/>
      <c r="G1537" s="117"/>
      <c r="H1537" s="112">
        <f t="shared" si="505"/>
        <v>0</v>
      </c>
      <c r="I1537" s="121"/>
      <c r="J1537" s="92">
        <f t="shared" si="506"/>
        <v>0</v>
      </c>
      <c r="L1537" s="94">
        <v>1535</v>
      </c>
      <c r="M1537" s="114">
        <f t="shared" ca="1" si="502"/>
        <v>1439.9573771412533</v>
      </c>
      <c r="N1537" s="115">
        <f t="shared" ca="1" si="521"/>
        <v>247.32000000000002</v>
      </c>
      <c r="P1537" s="102"/>
      <c r="Q1537" s="102"/>
      <c r="R1537" s="102"/>
      <c r="S1537" s="102"/>
      <c r="AC1537" s="83">
        <f t="shared" si="516"/>
        <v>0</v>
      </c>
      <c r="AD1537" s="83">
        <f t="shared" si="517"/>
        <v>0</v>
      </c>
      <c r="AF1537" s="83">
        <f t="shared" si="507"/>
        <v>0</v>
      </c>
      <c r="AG1537" s="83">
        <f t="shared" si="508"/>
        <v>0</v>
      </c>
      <c r="AQ1537" s="83">
        <f t="shared" ca="1" si="509"/>
        <v>0</v>
      </c>
      <c r="AR1537" s="83">
        <f t="shared" ca="1" si="510"/>
        <v>-144</v>
      </c>
      <c r="AS1537" s="83">
        <f t="shared" ca="1" si="503"/>
        <v>-144</v>
      </c>
      <c r="AT1537" s="83" cm="1">
        <f t="array" aca="1" ref="AT1537" ca="1">_xlfn.LET(_xlpm.rozsah, $F$3:$F$10001,_xlpm.podminka, (_xlpm.rozsah&gt;M1537)*(ISNUMBER(_xlpm.rozsah)),_xlpm.indexy, IF(_xlpm.podminka, ROW(_xlpm.rozsah)-MIN(ROW(_xlpm.rozsah))+1),_xlpm.prvni, MIN(_xlpm.indexy),_xlpm.finalni, IF(_xlpm.prvni=1, 2, _xlpm.prvni),INDEX(_xlpm.rozsah, _xlpm.finalni))</f>
        <v>1500</v>
      </c>
      <c r="AU1537" s="83" cm="1">
        <f t="array" aca="1" ref="AU1537" ca="1">INDEX($F$3:$F$10001,MATCH(AT1537,$F$3:$F$10004,0)-1)</f>
        <v>1400</v>
      </c>
      <c r="AV1537" s="83">
        <f t="shared" ca="1" si="518"/>
        <v>-144</v>
      </c>
      <c r="AW1537" s="83">
        <f t="shared" ca="1" si="519"/>
        <v>-144</v>
      </c>
      <c r="AX1537" s="83">
        <f t="shared" ca="1" si="511"/>
        <v>360</v>
      </c>
      <c r="AY1537" s="83">
        <f t="shared" ca="1" si="512"/>
        <v>360</v>
      </c>
      <c r="AZ1537" s="83">
        <f t="shared" ca="1" si="513"/>
        <v>0</v>
      </c>
      <c r="BA1537" s="83">
        <f t="shared" ca="1" si="514"/>
        <v>360</v>
      </c>
      <c r="BB1537" s="83">
        <f t="shared" ca="1" si="515"/>
        <v>360</v>
      </c>
    </row>
    <row r="1538" spans="1:54" x14ac:dyDescent="0.25">
      <c r="A1538" s="58">
        <v>1536</v>
      </c>
      <c r="B1538" s="59">
        <f t="shared" si="504"/>
        <v>25.6</v>
      </c>
      <c r="C1538" s="58">
        <v>56.7</v>
      </c>
      <c r="D1538" s="58">
        <v>67</v>
      </c>
      <c r="F1538" s="117"/>
      <c r="G1538" s="117"/>
      <c r="H1538" s="112">
        <f t="shared" si="505"/>
        <v>0</v>
      </c>
      <c r="I1538" s="121"/>
      <c r="J1538" s="92">
        <f t="shared" si="506"/>
        <v>0</v>
      </c>
      <c r="L1538" s="94">
        <v>1536</v>
      </c>
      <c r="M1538" s="114">
        <f t="shared" ca="1" si="502"/>
        <v>1450.2812867131602</v>
      </c>
      <c r="N1538" s="115">
        <f t="shared" ca="1" si="521"/>
        <v>241.20000000000002</v>
      </c>
      <c r="P1538" s="102"/>
      <c r="Q1538" s="102"/>
      <c r="R1538" s="102"/>
      <c r="S1538" s="102"/>
      <c r="AC1538" s="83">
        <f t="shared" si="516"/>
        <v>0</v>
      </c>
      <c r="AD1538" s="83">
        <f t="shared" si="517"/>
        <v>0</v>
      </c>
      <c r="AF1538" s="83">
        <f t="shared" si="507"/>
        <v>0</v>
      </c>
      <c r="AG1538" s="83">
        <f t="shared" si="508"/>
        <v>0</v>
      </c>
      <c r="AQ1538" s="83">
        <f t="shared" ca="1" si="509"/>
        <v>0</v>
      </c>
      <c r="AR1538" s="83">
        <f t="shared" ca="1" si="510"/>
        <v>-144</v>
      </c>
      <c r="AS1538" s="83">
        <f t="shared" ca="1" si="503"/>
        <v>-144</v>
      </c>
      <c r="AT1538" s="83" cm="1">
        <f t="array" aca="1" ref="AT1538" ca="1">_xlfn.LET(_xlpm.rozsah, $F$3:$F$10001,_xlpm.podminka, (_xlpm.rozsah&gt;M1538)*(ISNUMBER(_xlpm.rozsah)),_xlpm.indexy, IF(_xlpm.podminka, ROW(_xlpm.rozsah)-MIN(ROW(_xlpm.rozsah))+1),_xlpm.prvni, MIN(_xlpm.indexy),_xlpm.finalni, IF(_xlpm.prvni=1, 2, _xlpm.prvni),INDEX(_xlpm.rozsah, _xlpm.finalni))</f>
        <v>1500</v>
      </c>
      <c r="AU1538" s="83" cm="1">
        <f t="array" aca="1" ref="AU1538" ca="1">INDEX($F$3:$F$10001,MATCH(AT1538,$F$3:$F$10004,0)-1)</f>
        <v>1400</v>
      </c>
      <c r="AV1538" s="83">
        <f t="shared" ca="1" si="518"/>
        <v>-144</v>
      </c>
      <c r="AW1538" s="83">
        <f t="shared" ca="1" si="519"/>
        <v>-144</v>
      </c>
      <c r="AX1538" s="83">
        <f t="shared" ca="1" si="511"/>
        <v>360</v>
      </c>
      <c r="AY1538" s="83">
        <f t="shared" ca="1" si="512"/>
        <v>360</v>
      </c>
      <c r="AZ1538" s="83">
        <f t="shared" ca="1" si="513"/>
        <v>0</v>
      </c>
      <c r="BA1538" s="83">
        <f t="shared" ca="1" si="514"/>
        <v>360</v>
      </c>
      <c r="BB1538" s="83">
        <f t="shared" ca="1" si="515"/>
        <v>360</v>
      </c>
    </row>
    <row r="1539" spans="1:54" x14ac:dyDescent="0.25">
      <c r="A1539" s="58">
        <v>1537</v>
      </c>
      <c r="B1539" s="59">
        <f t="shared" si="504"/>
        <v>25.616666666666667</v>
      </c>
      <c r="C1539" s="58">
        <v>57.2</v>
      </c>
      <c r="D1539" s="58">
        <v>64.599999999999994</v>
      </c>
      <c r="F1539" s="117"/>
      <c r="G1539" s="117"/>
      <c r="H1539" s="112">
        <f t="shared" si="505"/>
        <v>0</v>
      </c>
      <c r="I1539" s="121"/>
      <c r="J1539" s="92">
        <f t="shared" si="506"/>
        <v>0</v>
      </c>
      <c r="L1539" s="94">
        <v>1537</v>
      </c>
      <c r="M1539" s="114">
        <f t="shared" ref="M1539:M1602" ca="1" si="522">(C1539/100)*(0.45*$BE$10+0.45*$BE$13+0.1*$BE$11-MIN($T$25,$BE$3))*2.0327+MIN($T$25,$BE$3)</f>
        <v>1454.2520211638935</v>
      </c>
      <c r="N1539" s="115">
        <f t="shared" ca="1" si="521"/>
        <v>232.55999999999997</v>
      </c>
      <c r="P1539" s="102"/>
      <c r="Q1539" s="102"/>
      <c r="R1539" s="102"/>
      <c r="S1539" s="102"/>
      <c r="AC1539" s="83">
        <f t="shared" si="516"/>
        <v>0</v>
      </c>
      <c r="AD1539" s="83">
        <f t="shared" si="517"/>
        <v>0</v>
      </c>
      <c r="AF1539" s="83">
        <f t="shared" si="507"/>
        <v>0</v>
      </c>
      <c r="AG1539" s="83">
        <f t="shared" si="508"/>
        <v>0</v>
      </c>
      <c r="AQ1539" s="83">
        <f t="shared" ca="1" si="509"/>
        <v>0</v>
      </c>
      <c r="AR1539" s="83">
        <f t="shared" ca="1" si="510"/>
        <v>-144</v>
      </c>
      <c r="AS1539" s="83">
        <f t="shared" ref="AS1539:AS1602" ca="1" si="523">(MIN(AV1539:AW1539)+(((M1539-MIN(AT1539:AU1539))/(MAX(AT1539:AU1539)-MIN(AT1539:AU1539))*(MAX(AV1539:AW1539)-MIN(AV1539:AW1539)))))</f>
        <v>-144</v>
      </c>
      <c r="AT1539" s="83" cm="1">
        <f t="array" aca="1" ref="AT1539" ca="1">_xlfn.LET(_xlpm.rozsah, $F$3:$F$10001,_xlpm.podminka, (_xlpm.rozsah&gt;M1539)*(ISNUMBER(_xlpm.rozsah)),_xlpm.indexy, IF(_xlpm.podminka, ROW(_xlpm.rozsah)-MIN(ROW(_xlpm.rozsah))+1),_xlpm.prvni, MIN(_xlpm.indexy),_xlpm.finalni, IF(_xlpm.prvni=1, 2, _xlpm.prvni),INDEX(_xlpm.rozsah, _xlpm.finalni))</f>
        <v>1500</v>
      </c>
      <c r="AU1539" s="83" cm="1">
        <f t="array" aca="1" ref="AU1539" ca="1">INDEX($F$3:$F$10001,MATCH(AT1539,$F$3:$F$10004,0)-1)</f>
        <v>1400</v>
      </c>
      <c r="AV1539" s="83">
        <f t="shared" ca="1" si="518"/>
        <v>-144</v>
      </c>
      <c r="AW1539" s="83">
        <f t="shared" ca="1" si="519"/>
        <v>-144</v>
      </c>
      <c r="AX1539" s="83">
        <f t="shared" ca="1" si="511"/>
        <v>360</v>
      </c>
      <c r="AY1539" s="83">
        <f t="shared" ca="1" si="512"/>
        <v>360</v>
      </c>
      <c r="AZ1539" s="83">
        <f t="shared" ca="1" si="513"/>
        <v>0</v>
      </c>
      <c r="BA1539" s="83">
        <f t="shared" ca="1" si="514"/>
        <v>360</v>
      </c>
      <c r="BB1539" s="83">
        <f t="shared" ca="1" si="515"/>
        <v>360</v>
      </c>
    </row>
    <row r="1540" spans="1:54" x14ac:dyDescent="0.25">
      <c r="A1540" s="58">
        <v>1538</v>
      </c>
      <c r="B1540" s="59">
        <f t="shared" ref="B1540:B1603" si="524">A1540/60</f>
        <v>25.633333333333333</v>
      </c>
      <c r="C1540" s="58">
        <v>57.3</v>
      </c>
      <c r="D1540" s="58">
        <v>61.9</v>
      </c>
      <c r="F1540" s="117"/>
      <c r="G1540" s="117"/>
      <c r="H1540" s="112">
        <f t="shared" ref="H1540:H1603" si="525">G1540*2*PI()*F1540/60*0.001</f>
        <v>0</v>
      </c>
      <c r="I1540" s="121"/>
      <c r="J1540" s="92">
        <f t="shared" ref="J1540:J1603" si="526">-0.4*G1540</f>
        <v>0</v>
      </c>
      <c r="L1540" s="94">
        <v>1538</v>
      </c>
      <c r="M1540" s="114">
        <f t="shared" ca="1" si="522"/>
        <v>1455.0461680540402</v>
      </c>
      <c r="N1540" s="115">
        <f t="shared" ca="1" si="521"/>
        <v>222.84</v>
      </c>
      <c r="P1540" s="102"/>
      <c r="Q1540" s="102"/>
      <c r="R1540" s="102"/>
      <c r="S1540" s="102"/>
      <c r="AC1540" s="83">
        <f t="shared" si="516"/>
        <v>0</v>
      </c>
      <c r="AD1540" s="83">
        <f t="shared" si="517"/>
        <v>0</v>
      </c>
      <c r="AF1540" s="83">
        <f t="shared" ref="AF1540:AF1603" si="527">(AL1541-AL1540)*(AK1541+AK1540)/2</f>
        <v>0</v>
      </c>
      <c r="AG1540" s="83">
        <f t="shared" ref="AG1540:AG1603" si="528">(AI1541-AI1540)*(AH1541+AH1540)/2</f>
        <v>0</v>
      </c>
      <c r="AQ1540" s="83">
        <f t="shared" ref="AQ1540:AQ1603" ca="1" si="529">AW1540-AV1540</f>
        <v>0</v>
      </c>
      <c r="AR1540" s="83">
        <f t="shared" ref="AR1540:AR1603" ca="1" si="530">MIN(AV1540:AW1540)+((MAX(AT1540:AU1540)-M1540)/(MAX(AT1540:AU1540)-MIN(AT1540:AU1540)))*(MAX(AV1540:AW1540)-MIN(AV1540:AW1540))</f>
        <v>-144</v>
      </c>
      <c r="AS1540" s="83">
        <f t="shared" ca="1" si="523"/>
        <v>-144</v>
      </c>
      <c r="AT1540" s="83" cm="1">
        <f t="array" aca="1" ref="AT1540" ca="1">_xlfn.LET(_xlpm.rozsah, $F$3:$F$10001,_xlpm.podminka, (_xlpm.rozsah&gt;M1540)*(ISNUMBER(_xlpm.rozsah)),_xlpm.indexy, IF(_xlpm.podminka, ROW(_xlpm.rozsah)-MIN(ROW(_xlpm.rozsah))+1),_xlpm.prvni, MIN(_xlpm.indexy),_xlpm.finalni, IF(_xlpm.prvni=1, 2, _xlpm.prvni),INDEX(_xlpm.rozsah, _xlpm.finalni))</f>
        <v>1500</v>
      </c>
      <c r="AU1540" s="83" cm="1">
        <f t="array" aca="1" ref="AU1540" ca="1">INDEX($F$3:$F$10001,MATCH(AT1540,$F$3:$F$10004,0)-1)</f>
        <v>1400</v>
      </c>
      <c r="AV1540" s="83">
        <f t="shared" ca="1" si="518"/>
        <v>-144</v>
      </c>
      <c r="AW1540" s="83">
        <f t="shared" ca="1" si="519"/>
        <v>-144</v>
      </c>
      <c r="AX1540" s="83">
        <f t="shared" ref="AX1540:AX1603" ca="1" si="531">INDEX($G$2:$G$10001,MATCH(AT1540,$F$2:$F$10001,0))</f>
        <v>360</v>
      </c>
      <c r="AY1540" s="83">
        <f t="shared" ref="AY1540:AY1603" ca="1" si="532">INDEX($G$2:$G$10001,MATCH(AU1540,$F$2:$F$10001,0))</f>
        <v>360</v>
      </c>
      <c r="AZ1540" s="83">
        <f t="shared" ref="AZ1540:AZ1603" ca="1" si="533">AX1540-AY1540</f>
        <v>0</v>
      </c>
      <c r="BA1540" s="83">
        <f t="shared" ref="BA1540:BA1603" ca="1" si="534">MIN(AX1540:AY1540)+((MAX(AT1540:AU1540)-M1540)/(MAX(AT1540:AU1540)-MIN(AT1540:AU1540)))*(MAX(AX1540:AY1540)-MIN(AX1540:AY1540))</f>
        <v>360</v>
      </c>
      <c r="BB1540" s="83">
        <f t="shared" ca="1" si="515"/>
        <v>360</v>
      </c>
    </row>
    <row r="1541" spans="1:54" x14ac:dyDescent="0.25">
      <c r="A1541" s="58">
        <v>1539</v>
      </c>
      <c r="B1541" s="59">
        <f t="shared" si="524"/>
        <v>25.65</v>
      </c>
      <c r="C1541" s="58">
        <v>57</v>
      </c>
      <c r="D1541" s="58">
        <v>59.5</v>
      </c>
      <c r="F1541" s="117"/>
      <c r="G1541" s="117"/>
      <c r="H1541" s="112">
        <f t="shared" si="525"/>
        <v>0</v>
      </c>
      <c r="I1541" s="121"/>
      <c r="J1541" s="92">
        <f t="shared" si="526"/>
        <v>0</v>
      </c>
      <c r="L1541" s="94">
        <v>1539</v>
      </c>
      <c r="M1541" s="114">
        <f t="shared" ca="1" si="522"/>
        <v>1452.6637273836002</v>
      </c>
      <c r="N1541" s="115">
        <f t="shared" ca="1" si="521"/>
        <v>214.2</v>
      </c>
      <c r="P1541" s="102"/>
      <c r="Q1541" s="102"/>
      <c r="R1541" s="102"/>
      <c r="S1541" s="102"/>
      <c r="AC1541" s="83">
        <f t="shared" si="516"/>
        <v>0</v>
      </c>
      <c r="AD1541" s="83">
        <f t="shared" si="517"/>
        <v>0</v>
      </c>
      <c r="AF1541" s="83">
        <f t="shared" si="527"/>
        <v>0</v>
      </c>
      <c r="AG1541" s="83">
        <f t="shared" si="528"/>
        <v>0</v>
      </c>
      <c r="AQ1541" s="83">
        <f t="shared" ca="1" si="529"/>
        <v>0</v>
      </c>
      <c r="AR1541" s="83">
        <f t="shared" ca="1" si="530"/>
        <v>-144</v>
      </c>
      <c r="AS1541" s="83">
        <f t="shared" ca="1" si="523"/>
        <v>-144</v>
      </c>
      <c r="AT1541" s="83" cm="1">
        <f t="array" aca="1" ref="AT1541" ca="1">_xlfn.LET(_xlpm.rozsah, $F$3:$F$10001,_xlpm.podminka, (_xlpm.rozsah&gt;M1541)*(ISNUMBER(_xlpm.rozsah)),_xlpm.indexy, IF(_xlpm.podminka, ROW(_xlpm.rozsah)-MIN(ROW(_xlpm.rozsah))+1),_xlpm.prvni, MIN(_xlpm.indexy),_xlpm.finalni, IF(_xlpm.prvni=1, 2, _xlpm.prvni),INDEX(_xlpm.rozsah, _xlpm.finalni))</f>
        <v>1500</v>
      </c>
      <c r="AU1541" s="83" cm="1">
        <f t="array" aca="1" ref="AU1541" ca="1">INDEX($F$3:$F$10001,MATCH(AT1541,$F$3:$F$10004,0)-1)</f>
        <v>1400</v>
      </c>
      <c r="AV1541" s="83">
        <f t="shared" ca="1" si="518"/>
        <v>-144</v>
      </c>
      <c r="AW1541" s="83">
        <f t="shared" ca="1" si="519"/>
        <v>-144</v>
      </c>
      <c r="AX1541" s="83">
        <f t="shared" ca="1" si="531"/>
        <v>360</v>
      </c>
      <c r="AY1541" s="83">
        <f t="shared" ca="1" si="532"/>
        <v>360</v>
      </c>
      <c r="AZ1541" s="83">
        <f t="shared" ca="1" si="533"/>
        <v>0</v>
      </c>
      <c r="BA1541" s="83">
        <f t="shared" ca="1" si="534"/>
        <v>360</v>
      </c>
      <c r="BB1541" s="83">
        <f t="shared" ref="BB1541:BB1604" ca="1" si="535">MIN(AX1541:AY1541)+((M1541-MIN(AT1541:AU1541))/(MAX(AT1541:AU1541)-MIN(AT1541:AU1541)))*(MAX(AX1541:AY1541)-MIN(AX1541:AY1541))</f>
        <v>360</v>
      </c>
    </row>
    <row r="1542" spans="1:54" x14ac:dyDescent="0.25">
      <c r="A1542" s="58">
        <v>1540</v>
      </c>
      <c r="B1542" s="59">
        <f t="shared" si="524"/>
        <v>25.666666666666668</v>
      </c>
      <c r="C1542" s="58">
        <v>56.7</v>
      </c>
      <c r="D1542" s="58">
        <v>57</v>
      </c>
      <c r="F1542" s="117"/>
      <c r="G1542" s="117"/>
      <c r="H1542" s="112">
        <f t="shared" si="525"/>
        <v>0</v>
      </c>
      <c r="I1542" s="121"/>
      <c r="J1542" s="92">
        <f t="shared" si="526"/>
        <v>0</v>
      </c>
      <c r="L1542" s="94">
        <v>1540</v>
      </c>
      <c r="M1542" s="114">
        <f t="shared" ca="1" si="522"/>
        <v>1450.2812867131602</v>
      </c>
      <c r="N1542" s="115">
        <f t="shared" ca="1" si="521"/>
        <v>205.2</v>
      </c>
      <c r="P1542" s="102"/>
      <c r="Q1542" s="102"/>
      <c r="R1542" s="102"/>
      <c r="S1542" s="102"/>
      <c r="AC1542" s="83">
        <f t="shared" si="516"/>
        <v>0</v>
      </c>
      <c r="AD1542" s="83">
        <f t="shared" si="517"/>
        <v>0</v>
      </c>
      <c r="AF1542" s="83">
        <f t="shared" si="527"/>
        <v>0</v>
      </c>
      <c r="AG1542" s="83">
        <f t="shared" si="528"/>
        <v>0</v>
      </c>
      <c r="AQ1542" s="83">
        <f t="shared" ca="1" si="529"/>
        <v>0</v>
      </c>
      <c r="AR1542" s="83">
        <f t="shared" ca="1" si="530"/>
        <v>-144</v>
      </c>
      <c r="AS1542" s="83">
        <f t="shared" ca="1" si="523"/>
        <v>-144</v>
      </c>
      <c r="AT1542" s="83" cm="1">
        <f t="array" aca="1" ref="AT1542" ca="1">_xlfn.LET(_xlpm.rozsah, $F$3:$F$10001,_xlpm.podminka, (_xlpm.rozsah&gt;M1542)*(ISNUMBER(_xlpm.rozsah)),_xlpm.indexy, IF(_xlpm.podminka, ROW(_xlpm.rozsah)-MIN(ROW(_xlpm.rozsah))+1),_xlpm.prvni, MIN(_xlpm.indexy),_xlpm.finalni, IF(_xlpm.prvni=1, 2, _xlpm.prvni),INDEX(_xlpm.rozsah, _xlpm.finalni))</f>
        <v>1500</v>
      </c>
      <c r="AU1542" s="83" cm="1">
        <f t="array" aca="1" ref="AU1542" ca="1">INDEX($F$3:$F$10001,MATCH(AT1542,$F$3:$F$10004,0)-1)</f>
        <v>1400</v>
      </c>
      <c r="AV1542" s="83">
        <f t="shared" ca="1" si="518"/>
        <v>-144</v>
      </c>
      <c r="AW1542" s="83">
        <f t="shared" ca="1" si="519"/>
        <v>-144</v>
      </c>
      <c r="AX1542" s="83">
        <f t="shared" ca="1" si="531"/>
        <v>360</v>
      </c>
      <c r="AY1542" s="83">
        <f t="shared" ca="1" si="532"/>
        <v>360</v>
      </c>
      <c r="AZ1542" s="83">
        <f t="shared" ca="1" si="533"/>
        <v>0</v>
      </c>
      <c r="BA1542" s="83">
        <f t="shared" ca="1" si="534"/>
        <v>360</v>
      </c>
      <c r="BB1542" s="83">
        <f t="shared" ca="1" si="535"/>
        <v>360</v>
      </c>
    </row>
    <row r="1543" spans="1:54" x14ac:dyDescent="0.25">
      <c r="A1543" s="58">
        <v>1541</v>
      </c>
      <c r="B1543" s="59">
        <f t="shared" si="524"/>
        <v>25.683333333333334</v>
      </c>
      <c r="C1543" s="58">
        <v>56.7</v>
      </c>
      <c r="D1543" s="58">
        <v>69.8</v>
      </c>
      <c r="F1543" s="117"/>
      <c r="G1543" s="117"/>
      <c r="H1543" s="112">
        <f t="shared" si="525"/>
        <v>0</v>
      </c>
      <c r="I1543" s="121"/>
      <c r="J1543" s="92">
        <f t="shared" si="526"/>
        <v>0</v>
      </c>
      <c r="L1543" s="94">
        <v>1541</v>
      </c>
      <c r="M1543" s="114">
        <f t="shared" ca="1" si="522"/>
        <v>1450.2812867131602</v>
      </c>
      <c r="N1543" s="115">
        <f t="shared" ca="1" si="521"/>
        <v>251.27999999999997</v>
      </c>
      <c r="P1543" s="102"/>
      <c r="Q1543" s="102"/>
      <c r="R1543" s="102"/>
      <c r="S1543" s="102"/>
      <c r="AC1543" s="83">
        <f t="shared" si="516"/>
        <v>0</v>
      </c>
      <c r="AD1543" s="83">
        <f t="shared" si="517"/>
        <v>0</v>
      </c>
      <c r="AF1543" s="83">
        <f t="shared" si="527"/>
        <v>0</v>
      </c>
      <c r="AG1543" s="83">
        <f t="shared" si="528"/>
        <v>0</v>
      </c>
      <c r="AQ1543" s="83">
        <f t="shared" ca="1" si="529"/>
        <v>0</v>
      </c>
      <c r="AR1543" s="83">
        <f t="shared" ca="1" si="530"/>
        <v>-144</v>
      </c>
      <c r="AS1543" s="83">
        <f t="shared" ca="1" si="523"/>
        <v>-144</v>
      </c>
      <c r="AT1543" s="83" cm="1">
        <f t="array" aca="1" ref="AT1543" ca="1">_xlfn.LET(_xlpm.rozsah, $F$3:$F$10001,_xlpm.podminka, (_xlpm.rozsah&gt;M1543)*(ISNUMBER(_xlpm.rozsah)),_xlpm.indexy, IF(_xlpm.podminka, ROW(_xlpm.rozsah)-MIN(ROW(_xlpm.rozsah))+1),_xlpm.prvni, MIN(_xlpm.indexy),_xlpm.finalni, IF(_xlpm.prvni=1, 2, _xlpm.prvni),INDEX(_xlpm.rozsah, _xlpm.finalni))</f>
        <v>1500</v>
      </c>
      <c r="AU1543" s="83" cm="1">
        <f t="array" aca="1" ref="AU1543" ca="1">INDEX($F$3:$F$10001,MATCH(AT1543,$F$3:$F$10004,0)-1)</f>
        <v>1400</v>
      </c>
      <c r="AV1543" s="83">
        <f t="shared" ca="1" si="518"/>
        <v>-144</v>
      </c>
      <c r="AW1543" s="83">
        <f t="shared" ca="1" si="519"/>
        <v>-144</v>
      </c>
      <c r="AX1543" s="83">
        <f t="shared" ca="1" si="531"/>
        <v>360</v>
      </c>
      <c r="AY1543" s="83">
        <f t="shared" ca="1" si="532"/>
        <v>360</v>
      </c>
      <c r="AZ1543" s="83">
        <f t="shared" ca="1" si="533"/>
        <v>0</v>
      </c>
      <c r="BA1543" s="83">
        <f t="shared" ca="1" si="534"/>
        <v>360</v>
      </c>
      <c r="BB1543" s="83">
        <f t="shared" ca="1" si="535"/>
        <v>360</v>
      </c>
    </row>
    <row r="1544" spans="1:54" x14ac:dyDescent="0.25">
      <c r="A1544" s="58">
        <v>1542</v>
      </c>
      <c r="B1544" s="59">
        <f t="shared" si="524"/>
        <v>25.7</v>
      </c>
      <c r="C1544" s="58">
        <v>56.8</v>
      </c>
      <c r="D1544" s="58">
        <v>58.5</v>
      </c>
      <c r="F1544" s="117"/>
      <c r="G1544" s="117"/>
      <c r="H1544" s="112">
        <f t="shared" si="525"/>
        <v>0</v>
      </c>
      <c r="I1544" s="121"/>
      <c r="J1544" s="92">
        <f t="shared" si="526"/>
        <v>0</v>
      </c>
      <c r="L1544" s="94">
        <v>1542</v>
      </c>
      <c r="M1544" s="114">
        <f t="shared" ca="1" si="522"/>
        <v>1451.0754336033069</v>
      </c>
      <c r="N1544" s="115">
        <f t="shared" ca="1" si="521"/>
        <v>210.6</v>
      </c>
      <c r="P1544" s="102"/>
      <c r="Q1544" s="102"/>
      <c r="R1544" s="102"/>
      <c r="S1544" s="102"/>
      <c r="AC1544" s="83">
        <f t="shared" si="516"/>
        <v>0</v>
      </c>
      <c r="AD1544" s="83">
        <f t="shared" si="517"/>
        <v>0</v>
      </c>
      <c r="AF1544" s="83">
        <f t="shared" si="527"/>
        <v>0</v>
      </c>
      <c r="AG1544" s="83">
        <f t="shared" si="528"/>
        <v>0</v>
      </c>
      <c r="AQ1544" s="83">
        <f t="shared" ca="1" si="529"/>
        <v>0</v>
      </c>
      <c r="AR1544" s="83">
        <f t="shared" ca="1" si="530"/>
        <v>-144</v>
      </c>
      <c r="AS1544" s="83">
        <f t="shared" ca="1" si="523"/>
        <v>-144</v>
      </c>
      <c r="AT1544" s="83" cm="1">
        <f t="array" aca="1" ref="AT1544" ca="1">_xlfn.LET(_xlpm.rozsah, $F$3:$F$10001,_xlpm.podminka, (_xlpm.rozsah&gt;M1544)*(ISNUMBER(_xlpm.rozsah)),_xlpm.indexy, IF(_xlpm.podminka, ROW(_xlpm.rozsah)-MIN(ROW(_xlpm.rozsah))+1),_xlpm.prvni, MIN(_xlpm.indexy),_xlpm.finalni, IF(_xlpm.prvni=1, 2, _xlpm.prvni),INDEX(_xlpm.rozsah, _xlpm.finalni))</f>
        <v>1500</v>
      </c>
      <c r="AU1544" s="83" cm="1">
        <f t="array" aca="1" ref="AU1544" ca="1">INDEX($F$3:$F$10001,MATCH(AT1544,$F$3:$F$10004,0)-1)</f>
        <v>1400</v>
      </c>
      <c r="AV1544" s="83">
        <f t="shared" ca="1" si="518"/>
        <v>-144</v>
      </c>
      <c r="AW1544" s="83">
        <f t="shared" ca="1" si="519"/>
        <v>-144</v>
      </c>
      <c r="AX1544" s="83">
        <f t="shared" ca="1" si="531"/>
        <v>360</v>
      </c>
      <c r="AY1544" s="83">
        <f t="shared" ca="1" si="532"/>
        <v>360</v>
      </c>
      <c r="AZ1544" s="83">
        <f t="shared" ca="1" si="533"/>
        <v>0</v>
      </c>
      <c r="BA1544" s="83">
        <f t="shared" ca="1" si="534"/>
        <v>360</v>
      </c>
      <c r="BB1544" s="83">
        <f t="shared" ca="1" si="535"/>
        <v>360</v>
      </c>
    </row>
    <row r="1545" spans="1:54" x14ac:dyDescent="0.25">
      <c r="A1545" s="58">
        <v>1543</v>
      </c>
      <c r="B1545" s="59">
        <f t="shared" si="524"/>
        <v>25.716666666666665</v>
      </c>
      <c r="C1545" s="58">
        <v>56.8</v>
      </c>
      <c r="D1545" s="58">
        <v>47.2</v>
      </c>
      <c r="F1545" s="117"/>
      <c r="G1545" s="117"/>
      <c r="H1545" s="112">
        <f t="shared" si="525"/>
        <v>0</v>
      </c>
      <c r="I1545" s="121"/>
      <c r="J1545" s="92">
        <f t="shared" si="526"/>
        <v>0</v>
      </c>
      <c r="L1545" s="94">
        <v>1543</v>
      </c>
      <c r="M1545" s="114">
        <f t="shared" ca="1" si="522"/>
        <v>1451.0754336033069</v>
      </c>
      <c r="N1545" s="115">
        <f t="shared" ca="1" si="521"/>
        <v>169.92000000000002</v>
      </c>
      <c r="P1545" s="102"/>
      <c r="Q1545" s="102"/>
      <c r="R1545" s="102"/>
      <c r="S1545" s="102"/>
      <c r="AC1545" s="83">
        <f t="shared" si="516"/>
        <v>0</v>
      </c>
      <c r="AD1545" s="83">
        <f t="shared" si="517"/>
        <v>0</v>
      </c>
      <c r="AF1545" s="83">
        <f t="shared" si="527"/>
        <v>0</v>
      </c>
      <c r="AG1545" s="83">
        <f t="shared" si="528"/>
        <v>0</v>
      </c>
      <c r="AQ1545" s="83">
        <f t="shared" ca="1" si="529"/>
        <v>0</v>
      </c>
      <c r="AR1545" s="83">
        <f t="shared" ca="1" si="530"/>
        <v>-144</v>
      </c>
      <c r="AS1545" s="83">
        <f t="shared" ca="1" si="523"/>
        <v>-144</v>
      </c>
      <c r="AT1545" s="83" cm="1">
        <f t="array" aca="1" ref="AT1545" ca="1">_xlfn.LET(_xlpm.rozsah, $F$3:$F$10001,_xlpm.podminka, (_xlpm.rozsah&gt;M1545)*(ISNUMBER(_xlpm.rozsah)),_xlpm.indexy, IF(_xlpm.podminka, ROW(_xlpm.rozsah)-MIN(ROW(_xlpm.rozsah))+1),_xlpm.prvni, MIN(_xlpm.indexy),_xlpm.finalni, IF(_xlpm.prvni=1, 2, _xlpm.prvni),INDEX(_xlpm.rozsah, _xlpm.finalni))</f>
        <v>1500</v>
      </c>
      <c r="AU1545" s="83" cm="1">
        <f t="array" aca="1" ref="AU1545" ca="1">INDEX($F$3:$F$10001,MATCH(AT1545,$F$3:$F$10004,0)-1)</f>
        <v>1400</v>
      </c>
      <c r="AV1545" s="83">
        <f t="shared" ca="1" si="518"/>
        <v>-144</v>
      </c>
      <c r="AW1545" s="83">
        <f t="shared" ca="1" si="519"/>
        <v>-144</v>
      </c>
      <c r="AX1545" s="83">
        <f t="shared" ca="1" si="531"/>
        <v>360</v>
      </c>
      <c r="AY1545" s="83">
        <f t="shared" ca="1" si="532"/>
        <v>360</v>
      </c>
      <c r="AZ1545" s="83">
        <f t="shared" ca="1" si="533"/>
        <v>0</v>
      </c>
      <c r="BA1545" s="83">
        <f t="shared" ca="1" si="534"/>
        <v>360</v>
      </c>
      <c r="BB1545" s="83">
        <f t="shared" ca="1" si="535"/>
        <v>360</v>
      </c>
    </row>
    <row r="1546" spans="1:54" x14ac:dyDescent="0.25">
      <c r="A1546" s="58">
        <v>1544</v>
      </c>
      <c r="B1546" s="59">
        <f t="shared" si="524"/>
        <v>25.733333333333334</v>
      </c>
      <c r="C1546" s="58">
        <v>57</v>
      </c>
      <c r="D1546" s="58">
        <v>38.5</v>
      </c>
      <c r="F1546" s="117"/>
      <c r="G1546" s="117"/>
      <c r="H1546" s="112">
        <f t="shared" si="525"/>
        <v>0</v>
      </c>
      <c r="I1546" s="121"/>
      <c r="J1546" s="92">
        <f t="shared" si="526"/>
        <v>0</v>
      </c>
      <c r="L1546" s="94">
        <v>1544</v>
      </c>
      <c r="M1546" s="114">
        <f t="shared" ca="1" si="522"/>
        <v>1452.6637273836002</v>
      </c>
      <c r="N1546" s="115">
        <f t="shared" ca="1" si="521"/>
        <v>138.6</v>
      </c>
      <c r="P1546" s="102"/>
      <c r="Q1546" s="102"/>
      <c r="R1546" s="102"/>
      <c r="S1546" s="102"/>
      <c r="AC1546" s="83">
        <f t="shared" si="516"/>
        <v>0</v>
      </c>
      <c r="AD1546" s="83">
        <f t="shared" si="517"/>
        <v>0</v>
      </c>
      <c r="AF1546" s="83">
        <f t="shared" si="527"/>
        <v>0</v>
      </c>
      <c r="AG1546" s="83">
        <f t="shared" si="528"/>
        <v>0</v>
      </c>
      <c r="AQ1546" s="83">
        <f t="shared" ca="1" si="529"/>
        <v>0</v>
      </c>
      <c r="AR1546" s="83">
        <f t="shared" ca="1" si="530"/>
        <v>-144</v>
      </c>
      <c r="AS1546" s="83">
        <f t="shared" ca="1" si="523"/>
        <v>-144</v>
      </c>
      <c r="AT1546" s="83" cm="1">
        <f t="array" aca="1" ref="AT1546" ca="1">_xlfn.LET(_xlpm.rozsah, $F$3:$F$10001,_xlpm.podminka, (_xlpm.rozsah&gt;M1546)*(ISNUMBER(_xlpm.rozsah)),_xlpm.indexy, IF(_xlpm.podminka, ROW(_xlpm.rozsah)-MIN(ROW(_xlpm.rozsah))+1),_xlpm.prvni, MIN(_xlpm.indexy),_xlpm.finalni, IF(_xlpm.prvni=1, 2, _xlpm.prvni),INDEX(_xlpm.rozsah, _xlpm.finalni))</f>
        <v>1500</v>
      </c>
      <c r="AU1546" s="83" cm="1">
        <f t="array" aca="1" ref="AU1546" ca="1">INDEX($F$3:$F$10001,MATCH(AT1546,$F$3:$F$10004,0)-1)</f>
        <v>1400</v>
      </c>
      <c r="AV1546" s="83">
        <f t="shared" ca="1" si="518"/>
        <v>-144</v>
      </c>
      <c r="AW1546" s="83">
        <f t="shared" ca="1" si="519"/>
        <v>-144</v>
      </c>
      <c r="AX1546" s="83">
        <f t="shared" ca="1" si="531"/>
        <v>360</v>
      </c>
      <c r="AY1546" s="83">
        <f t="shared" ca="1" si="532"/>
        <v>360</v>
      </c>
      <c r="AZ1546" s="83">
        <f t="shared" ca="1" si="533"/>
        <v>0</v>
      </c>
      <c r="BA1546" s="83">
        <f t="shared" ca="1" si="534"/>
        <v>360</v>
      </c>
      <c r="BB1546" s="83">
        <f t="shared" ca="1" si="535"/>
        <v>360</v>
      </c>
    </row>
    <row r="1547" spans="1:54" x14ac:dyDescent="0.25">
      <c r="A1547" s="58">
        <v>1545</v>
      </c>
      <c r="B1547" s="59">
        <f t="shared" si="524"/>
        <v>25.75</v>
      </c>
      <c r="C1547" s="58">
        <v>57</v>
      </c>
      <c r="D1547" s="58">
        <v>32.799999999999997</v>
      </c>
      <c r="F1547" s="117"/>
      <c r="G1547" s="117"/>
      <c r="H1547" s="112">
        <f t="shared" si="525"/>
        <v>0</v>
      </c>
      <c r="I1547" s="121"/>
      <c r="J1547" s="92">
        <f t="shared" si="526"/>
        <v>0</v>
      </c>
      <c r="L1547" s="94">
        <v>1545</v>
      </c>
      <c r="M1547" s="114">
        <f t="shared" ca="1" si="522"/>
        <v>1452.6637273836002</v>
      </c>
      <c r="N1547" s="115">
        <f t="shared" ca="1" si="521"/>
        <v>118.07999999999998</v>
      </c>
      <c r="P1547" s="102"/>
      <c r="Q1547" s="102"/>
      <c r="R1547" s="102"/>
      <c r="S1547" s="102"/>
      <c r="AC1547" s="83">
        <f t="shared" si="516"/>
        <v>0</v>
      </c>
      <c r="AD1547" s="83">
        <f t="shared" si="517"/>
        <v>0</v>
      </c>
      <c r="AF1547" s="83">
        <f t="shared" si="527"/>
        <v>0</v>
      </c>
      <c r="AG1547" s="83">
        <f t="shared" si="528"/>
        <v>0</v>
      </c>
      <c r="AQ1547" s="83">
        <f t="shared" ca="1" si="529"/>
        <v>0</v>
      </c>
      <c r="AR1547" s="83">
        <f t="shared" ca="1" si="530"/>
        <v>-144</v>
      </c>
      <c r="AS1547" s="83">
        <f t="shared" ca="1" si="523"/>
        <v>-144</v>
      </c>
      <c r="AT1547" s="83" cm="1">
        <f t="array" aca="1" ref="AT1547" ca="1">_xlfn.LET(_xlpm.rozsah, $F$3:$F$10001,_xlpm.podminka, (_xlpm.rozsah&gt;M1547)*(ISNUMBER(_xlpm.rozsah)),_xlpm.indexy, IF(_xlpm.podminka, ROW(_xlpm.rozsah)-MIN(ROW(_xlpm.rozsah))+1),_xlpm.prvni, MIN(_xlpm.indexy),_xlpm.finalni, IF(_xlpm.prvni=1, 2, _xlpm.prvni),INDEX(_xlpm.rozsah, _xlpm.finalni))</f>
        <v>1500</v>
      </c>
      <c r="AU1547" s="83" cm="1">
        <f t="array" aca="1" ref="AU1547" ca="1">INDEX($F$3:$F$10001,MATCH(AT1547,$F$3:$F$10004,0)-1)</f>
        <v>1400</v>
      </c>
      <c r="AV1547" s="83">
        <f t="shared" ca="1" si="518"/>
        <v>-144</v>
      </c>
      <c r="AW1547" s="83">
        <f t="shared" ca="1" si="519"/>
        <v>-144</v>
      </c>
      <c r="AX1547" s="83">
        <f t="shared" ca="1" si="531"/>
        <v>360</v>
      </c>
      <c r="AY1547" s="83">
        <f t="shared" ca="1" si="532"/>
        <v>360</v>
      </c>
      <c r="AZ1547" s="83">
        <f t="shared" ca="1" si="533"/>
        <v>0</v>
      </c>
      <c r="BA1547" s="83">
        <f t="shared" ca="1" si="534"/>
        <v>360</v>
      </c>
      <c r="BB1547" s="83">
        <f t="shared" ca="1" si="535"/>
        <v>360</v>
      </c>
    </row>
    <row r="1548" spans="1:54" x14ac:dyDescent="0.25">
      <c r="A1548" s="58">
        <v>1546</v>
      </c>
      <c r="B1548" s="59">
        <f t="shared" si="524"/>
        <v>25.766666666666666</v>
      </c>
      <c r="C1548" s="58">
        <v>56.8</v>
      </c>
      <c r="D1548" s="58">
        <v>30.2</v>
      </c>
      <c r="F1548" s="117"/>
      <c r="G1548" s="117"/>
      <c r="H1548" s="112">
        <f t="shared" si="525"/>
        <v>0</v>
      </c>
      <c r="I1548" s="121"/>
      <c r="J1548" s="92">
        <f t="shared" si="526"/>
        <v>0</v>
      </c>
      <c r="L1548" s="94">
        <v>1546</v>
      </c>
      <c r="M1548" s="114">
        <f t="shared" ca="1" si="522"/>
        <v>1451.0754336033069</v>
      </c>
      <c r="N1548" s="115">
        <f t="shared" ca="1" si="521"/>
        <v>108.72</v>
      </c>
      <c r="P1548" s="102"/>
      <c r="Q1548" s="102"/>
      <c r="R1548" s="102"/>
      <c r="S1548" s="102"/>
      <c r="AC1548" s="83">
        <f t="shared" si="516"/>
        <v>0</v>
      </c>
      <c r="AD1548" s="83">
        <f t="shared" si="517"/>
        <v>0</v>
      </c>
      <c r="AF1548" s="83">
        <f t="shared" si="527"/>
        <v>0</v>
      </c>
      <c r="AG1548" s="83">
        <f t="shared" si="528"/>
        <v>0</v>
      </c>
      <c r="AQ1548" s="83">
        <f t="shared" ca="1" si="529"/>
        <v>0</v>
      </c>
      <c r="AR1548" s="83">
        <f t="shared" ca="1" si="530"/>
        <v>-144</v>
      </c>
      <c r="AS1548" s="83">
        <f t="shared" ca="1" si="523"/>
        <v>-144</v>
      </c>
      <c r="AT1548" s="83" cm="1">
        <f t="array" aca="1" ref="AT1548" ca="1">_xlfn.LET(_xlpm.rozsah, $F$3:$F$10001,_xlpm.podminka, (_xlpm.rozsah&gt;M1548)*(ISNUMBER(_xlpm.rozsah)),_xlpm.indexy, IF(_xlpm.podminka, ROW(_xlpm.rozsah)-MIN(ROW(_xlpm.rozsah))+1),_xlpm.prvni, MIN(_xlpm.indexy),_xlpm.finalni, IF(_xlpm.prvni=1, 2, _xlpm.prvni),INDEX(_xlpm.rozsah, _xlpm.finalni))</f>
        <v>1500</v>
      </c>
      <c r="AU1548" s="83" cm="1">
        <f t="array" aca="1" ref="AU1548" ca="1">INDEX($F$3:$F$10001,MATCH(AT1548,$F$3:$F$10004,0)-1)</f>
        <v>1400</v>
      </c>
      <c r="AV1548" s="83">
        <f t="shared" ca="1" si="518"/>
        <v>-144</v>
      </c>
      <c r="AW1548" s="83">
        <f t="shared" ca="1" si="519"/>
        <v>-144</v>
      </c>
      <c r="AX1548" s="83">
        <f t="shared" ca="1" si="531"/>
        <v>360</v>
      </c>
      <c r="AY1548" s="83">
        <f t="shared" ca="1" si="532"/>
        <v>360</v>
      </c>
      <c r="AZ1548" s="83">
        <f t="shared" ca="1" si="533"/>
        <v>0</v>
      </c>
      <c r="BA1548" s="83">
        <f t="shared" ca="1" si="534"/>
        <v>360</v>
      </c>
      <c r="BB1548" s="83">
        <f t="shared" ca="1" si="535"/>
        <v>360</v>
      </c>
    </row>
    <row r="1549" spans="1:54" x14ac:dyDescent="0.25">
      <c r="A1549" s="58">
        <v>1547</v>
      </c>
      <c r="B1549" s="59">
        <f t="shared" si="524"/>
        <v>25.783333333333335</v>
      </c>
      <c r="C1549" s="58">
        <v>57</v>
      </c>
      <c r="D1549" s="58">
        <v>27</v>
      </c>
      <c r="F1549" s="117"/>
      <c r="G1549" s="117"/>
      <c r="H1549" s="112">
        <f t="shared" si="525"/>
        <v>0</v>
      </c>
      <c r="I1549" s="121"/>
      <c r="J1549" s="92">
        <f t="shared" si="526"/>
        <v>0</v>
      </c>
      <c r="L1549" s="94">
        <v>1547</v>
      </c>
      <c r="M1549" s="114">
        <f t="shared" ca="1" si="522"/>
        <v>1452.6637273836002</v>
      </c>
      <c r="N1549" s="115">
        <f t="shared" ca="1" si="521"/>
        <v>97.2</v>
      </c>
      <c r="P1549" s="102"/>
      <c r="Q1549" s="102"/>
      <c r="R1549" s="102"/>
      <c r="S1549" s="102"/>
      <c r="AC1549" s="83">
        <f t="shared" si="516"/>
        <v>0</v>
      </c>
      <c r="AD1549" s="83">
        <f t="shared" si="517"/>
        <v>0</v>
      </c>
      <c r="AF1549" s="83">
        <f t="shared" si="527"/>
        <v>0</v>
      </c>
      <c r="AG1549" s="83">
        <f t="shared" si="528"/>
        <v>0</v>
      </c>
      <c r="AQ1549" s="83">
        <f t="shared" ca="1" si="529"/>
        <v>0</v>
      </c>
      <c r="AR1549" s="83">
        <f t="shared" ca="1" si="530"/>
        <v>-144</v>
      </c>
      <c r="AS1549" s="83">
        <f t="shared" ca="1" si="523"/>
        <v>-144</v>
      </c>
      <c r="AT1549" s="83" cm="1">
        <f t="array" aca="1" ref="AT1549" ca="1">_xlfn.LET(_xlpm.rozsah, $F$3:$F$10001,_xlpm.podminka, (_xlpm.rozsah&gt;M1549)*(ISNUMBER(_xlpm.rozsah)),_xlpm.indexy, IF(_xlpm.podminka, ROW(_xlpm.rozsah)-MIN(ROW(_xlpm.rozsah))+1),_xlpm.prvni, MIN(_xlpm.indexy),_xlpm.finalni, IF(_xlpm.prvni=1, 2, _xlpm.prvni),INDEX(_xlpm.rozsah, _xlpm.finalni))</f>
        <v>1500</v>
      </c>
      <c r="AU1549" s="83" cm="1">
        <f t="array" aca="1" ref="AU1549" ca="1">INDEX($F$3:$F$10001,MATCH(AT1549,$F$3:$F$10004,0)-1)</f>
        <v>1400</v>
      </c>
      <c r="AV1549" s="83">
        <f t="shared" ca="1" si="518"/>
        <v>-144</v>
      </c>
      <c r="AW1549" s="83">
        <f t="shared" ca="1" si="519"/>
        <v>-144</v>
      </c>
      <c r="AX1549" s="83">
        <f t="shared" ca="1" si="531"/>
        <v>360</v>
      </c>
      <c r="AY1549" s="83">
        <f t="shared" ca="1" si="532"/>
        <v>360</v>
      </c>
      <c r="AZ1549" s="83">
        <f t="shared" ca="1" si="533"/>
        <v>0</v>
      </c>
      <c r="BA1549" s="83">
        <f t="shared" ca="1" si="534"/>
        <v>360</v>
      </c>
      <c r="BB1549" s="83">
        <f t="shared" ca="1" si="535"/>
        <v>360</v>
      </c>
    </row>
    <row r="1550" spans="1:54" x14ac:dyDescent="0.25">
      <c r="A1550" s="58">
        <v>1548</v>
      </c>
      <c r="B1550" s="59">
        <f t="shared" si="524"/>
        <v>25.8</v>
      </c>
      <c r="C1550" s="58">
        <v>56.9</v>
      </c>
      <c r="D1550" s="58">
        <v>26.2</v>
      </c>
      <c r="F1550" s="117"/>
      <c r="G1550" s="117"/>
      <c r="H1550" s="112">
        <f t="shared" si="525"/>
        <v>0</v>
      </c>
      <c r="I1550" s="121"/>
      <c r="J1550" s="92">
        <f t="shared" si="526"/>
        <v>0</v>
      </c>
      <c r="L1550" s="94">
        <v>1548</v>
      </c>
      <c r="M1550" s="114">
        <f t="shared" ca="1" si="522"/>
        <v>1451.8695804934534</v>
      </c>
      <c r="N1550" s="115">
        <f t="shared" ca="1" si="521"/>
        <v>94.320000000000007</v>
      </c>
      <c r="P1550" s="102"/>
      <c r="Q1550" s="102"/>
      <c r="R1550" s="102"/>
      <c r="S1550" s="102"/>
      <c r="AC1550" s="83">
        <f t="shared" si="516"/>
        <v>0</v>
      </c>
      <c r="AD1550" s="83">
        <f t="shared" si="517"/>
        <v>0</v>
      </c>
      <c r="AF1550" s="83">
        <f t="shared" si="527"/>
        <v>0</v>
      </c>
      <c r="AG1550" s="83">
        <f t="shared" si="528"/>
        <v>0</v>
      </c>
      <c r="AQ1550" s="83">
        <f t="shared" ca="1" si="529"/>
        <v>0</v>
      </c>
      <c r="AR1550" s="83">
        <f t="shared" ca="1" si="530"/>
        <v>-144</v>
      </c>
      <c r="AS1550" s="83">
        <f t="shared" ca="1" si="523"/>
        <v>-144</v>
      </c>
      <c r="AT1550" s="83" cm="1">
        <f t="array" aca="1" ref="AT1550" ca="1">_xlfn.LET(_xlpm.rozsah, $F$3:$F$10001,_xlpm.podminka, (_xlpm.rozsah&gt;M1550)*(ISNUMBER(_xlpm.rozsah)),_xlpm.indexy, IF(_xlpm.podminka, ROW(_xlpm.rozsah)-MIN(ROW(_xlpm.rozsah))+1),_xlpm.prvni, MIN(_xlpm.indexy),_xlpm.finalni, IF(_xlpm.prvni=1, 2, _xlpm.prvni),INDEX(_xlpm.rozsah, _xlpm.finalni))</f>
        <v>1500</v>
      </c>
      <c r="AU1550" s="83" cm="1">
        <f t="array" aca="1" ref="AU1550" ca="1">INDEX($F$3:$F$10001,MATCH(AT1550,$F$3:$F$10004,0)-1)</f>
        <v>1400</v>
      </c>
      <c r="AV1550" s="83">
        <f t="shared" ca="1" si="518"/>
        <v>-144</v>
      </c>
      <c r="AW1550" s="83">
        <f t="shared" ca="1" si="519"/>
        <v>-144</v>
      </c>
      <c r="AX1550" s="83">
        <f t="shared" ca="1" si="531"/>
        <v>360</v>
      </c>
      <c r="AY1550" s="83">
        <f t="shared" ca="1" si="532"/>
        <v>360</v>
      </c>
      <c r="AZ1550" s="83">
        <f t="shared" ca="1" si="533"/>
        <v>0</v>
      </c>
      <c r="BA1550" s="83">
        <f t="shared" ca="1" si="534"/>
        <v>360</v>
      </c>
      <c r="BB1550" s="83">
        <f t="shared" ca="1" si="535"/>
        <v>360</v>
      </c>
    </row>
    <row r="1551" spans="1:54" x14ac:dyDescent="0.25">
      <c r="A1551" s="58">
        <v>1549</v>
      </c>
      <c r="B1551" s="59">
        <f t="shared" si="524"/>
        <v>25.816666666666666</v>
      </c>
      <c r="C1551" s="58">
        <v>56.7</v>
      </c>
      <c r="D1551" s="58">
        <v>26.2</v>
      </c>
      <c r="F1551" s="117"/>
      <c r="G1551" s="117"/>
      <c r="H1551" s="112">
        <f t="shared" si="525"/>
        <v>0</v>
      </c>
      <c r="I1551" s="121"/>
      <c r="J1551" s="92">
        <f t="shared" si="526"/>
        <v>0</v>
      </c>
      <c r="L1551" s="94">
        <v>1549</v>
      </c>
      <c r="M1551" s="114">
        <f t="shared" ca="1" si="522"/>
        <v>1450.2812867131602</v>
      </c>
      <c r="N1551" s="115">
        <f t="shared" ca="1" si="521"/>
        <v>94.320000000000007</v>
      </c>
      <c r="P1551" s="102"/>
      <c r="Q1551" s="102"/>
      <c r="R1551" s="102"/>
      <c r="S1551" s="102"/>
      <c r="AC1551" s="83">
        <f t="shared" si="516"/>
        <v>0</v>
      </c>
      <c r="AD1551" s="83">
        <f t="shared" si="517"/>
        <v>0</v>
      </c>
      <c r="AF1551" s="83">
        <f t="shared" si="527"/>
        <v>0</v>
      </c>
      <c r="AG1551" s="83">
        <f t="shared" si="528"/>
        <v>0</v>
      </c>
      <c r="AQ1551" s="83">
        <f t="shared" ca="1" si="529"/>
        <v>0</v>
      </c>
      <c r="AR1551" s="83">
        <f t="shared" ca="1" si="530"/>
        <v>-144</v>
      </c>
      <c r="AS1551" s="83">
        <f t="shared" ca="1" si="523"/>
        <v>-144</v>
      </c>
      <c r="AT1551" s="83" cm="1">
        <f t="array" aca="1" ref="AT1551" ca="1">_xlfn.LET(_xlpm.rozsah, $F$3:$F$10001,_xlpm.podminka, (_xlpm.rozsah&gt;M1551)*(ISNUMBER(_xlpm.rozsah)),_xlpm.indexy, IF(_xlpm.podminka, ROW(_xlpm.rozsah)-MIN(ROW(_xlpm.rozsah))+1),_xlpm.prvni, MIN(_xlpm.indexy),_xlpm.finalni, IF(_xlpm.prvni=1, 2, _xlpm.prvni),INDEX(_xlpm.rozsah, _xlpm.finalni))</f>
        <v>1500</v>
      </c>
      <c r="AU1551" s="83" cm="1">
        <f t="array" aca="1" ref="AU1551" ca="1">INDEX($F$3:$F$10001,MATCH(AT1551,$F$3:$F$10004,0)-1)</f>
        <v>1400</v>
      </c>
      <c r="AV1551" s="83">
        <f t="shared" ca="1" si="518"/>
        <v>-144</v>
      </c>
      <c r="AW1551" s="83">
        <f t="shared" ca="1" si="519"/>
        <v>-144</v>
      </c>
      <c r="AX1551" s="83">
        <f t="shared" ca="1" si="531"/>
        <v>360</v>
      </c>
      <c r="AY1551" s="83">
        <f t="shared" ca="1" si="532"/>
        <v>360</v>
      </c>
      <c r="AZ1551" s="83">
        <f t="shared" ca="1" si="533"/>
        <v>0</v>
      </c>
      <c r="BA1551" s="83">
        <f t="shared" ca="1" si="534"/>
        <v>360</v>
      </c>
      <c r="BB1551" s="83">
        <f t="shared" ca="1" si="535"/>
        <v>360</v>
      </c>
    </row>
    <row r="1552" spans="1:54" x14ac:dyDescent="0.25">
      <c r="A1552" s="58">
        <v>1550</v>
      </c>
      <c r="B1552" s="59">
        <f t="shared" si="524"/>
        <v>25.833333333333332</v>
      </c>
      <c r="C1552" s="58">
        <v>57</v>
      </c>
      <c r="D1552" s="58">
        <v>26.6</v>
      </c>
      <c r="F1552" s="117"/>
      <c r="G1552" s="117"/>
      <c r="H1552" s="112">
        <f t="shared" si="525"/>
        <v>0</v>
      </c>
      <c r="I1552" s="121"/>
      <c r="J1552" s="92">
        <f t="shared" si="526"/>
        <v>0</v>
      </c>
      <c r="L1552" s="94">
        <v>1550</v>
      </c>
      <c r="M1552" s="114">
        <f t="shared" ca="1" si="522"/>
        <v>1452.6637273836002</v>
      </c>
      <c r="N1552" s="115">
        <f t="shared" ca="1" si="521"/>
        <v>95.76</v>
      </c>
      <c r="P1552" s="102"/>
      <c r="Q1552" s="102"/>
      <c r="R1552" s="102"/>
      <c r="S1552" s="102"/>
      <c r="AC1552" s="83">
        <f t="shared" si="516"/>
        <v>0</v>
      </c>
      <c r="AD1552" s="83">
        <f t="shared" si="517"/>
        <v>0</v>
      </c>
      <c r="AF1552" s="83">
        <f t="shared" si="527"/>
        <v>0</v>
      </c>
      <c r="AG1552" s="83">
        <f t="shared" si="528"/>
        <v>0</v>
      </c>
      <c r="AQ1552" s="83">
        <f t="shared" ca="1" si="529"/>
        <v>0</v>
      </c>
      <c r="AR1552" s="83">
        <f t="shared" ca="1" si="530"/>
        <v>-144</v>
      </c>
      <c r="AS1552" s="83">
        <f t="shared" ca="1" si="523"/>
        <v>-144</v>
      </c>
      <c r="AT1552" s="83" cm="1">
        <f t="array" aca="1" ref="AT1552" ca="1">_xlfn.LET(_xlpm.rozsah, $F$3:$F$10001,_xlpm.podminka, (_xlpm.rozsah&gt;M1552)*(ISNUMBER(_xlpm.rozsah)),_xlpm.indexy, IF(_xlpm.podminka, ROW(_xlpm.rozsah)-MIN(ROW(_xlpm.rozsah))+1),_xlpm.prvni, MIN(_xlpm.indexy),_xlpm.finalni, IF(_xlpm.prvni=1, 2, _xlpm.prvni),INDEX(_xlpm.rozsah, _xlpm.finalni))</f>
        <v>1500</v>
      </c>
      <c r="AU1552" s="83" cm="1">
        <f t="array" aca="1" ref="AU1552" ca="1">INDEX($F$3:$F$10001,MATCH(AT1552,$F$3:$F$10004,0)-1)</f>
        <v>1400</v>
      </c>
      <c r="AV1552" s="83">
        <f t="shared" ca="1" si="518"/>
        <v>-144</v>
      </c>
      <c r="AW1552" s="83">
        <f t="shared" ca="1" si="519"/>
        <v>-144</v>
      </c>
      <c r="AX1552" s="83">
        <f t="shared" ca="1" si="531"/>
        <v>360</v>
      </c>
      <c r="AY1552" s="83">
        <f t="shared" ca="1" si="532"/>
        <v>360</v>
      </c>
      <c r="AZ1552" s="83">
        <f t="shared" ca="1" si="533"/>
        <v>0</v>
      </c>
      <c r="BA1552" s="83">
        <f t="shared" ca="1" si="534"/>
        <v>360</v>
      </c>
      <c r="BB1552" s="83">
        <f t="shared" ca="1" si="535"/>
        <v>360</v>
      </c>
    </row>
    <row r="1553" spans="1:54" x14ac:dyDescent="0.25">
      <c r="A1553" s="58">
        <v>1551</v>
      </c>
      <c r="B1553" s="59">
        <f t="shared" si="524"/>
        <v>25.85</v>
      </c>
      <c r="C1553" s="58">
        <v>56.7</v>
      </c>
      <c r="D1553" s="58">
        <v>27.8</v>
      </c>
      <c r="F1553" s="117"/>
      <c r="G1553" s="117"/>
      <c r="H1553" s="112">
        <f t="shared" si="525"/>
        <v>0</v>
      </c>
      <c r="I1553" s="121"/>
      <c r="J1553" s="92">
        <f t="shared" si="526"/>
        <v>0</v>
      </c>
      <c r="L1553" s="94">
        <v>1551</v>
      </c>
      <c r="M1553" s="114">
        <f t="shared" ca="1" si="522"/>
        <v>1450.2812867131602</v>
      </c>
      <c r="N1553" s="115">
        <f t="shared" ca="1" si="521"/>
        <v>100.08000000000001</v>
      </c>
      <c r="P1553" s="102"/>
      <c r="Q1553" s="102"/>
      <c r="R1553" s="102"/>
      <c r="S1553" s="102"/>
      <c r="AC1553" s="83">
        <f t="shared" si="516"/>
        <v>0</v>
      </c>
      <c r="AD1553" s="83">
        <f t="shared" si="517"/>
        <v>0</v>
      </c>
      <c r="AF1553" s="83">
        <f t="shared" si="527"/>
        <v>0</v>
      </c>
      <c r="AG1553" s="83">
        <f t="shared" si="528"/>
        <v>0</v>
      </c>
      <c r="AQ1553" s="83">
        <f t="shared" ca="1" si="529"/>
        <v>0</v>
      </c>
      <c r="AR1553" s="83">
        <f t="shared" ca="1" si="530"/>
        <v>-144</v>
      </c>
      <c r="AS1553" s="83">
        <f t="shared" ca="1" si="523"/>
        <v>-144</v>
      </c>
      <c r="AT1553" s="83" cm="1">
        <f t="array" aca="1" ref="AT1553" ca="1">_xlfn.LET(_xlpm.rozsah, $F$3:$F$10001,_xlpm.podminka, (_xlpm.rozsah&gt;M1553)*(ISNUMBER(_xlpm.rozsah)),_xlpm.indexy, IF(_xlpm.podminka, ROW(_xlpm.rozsah)-MIN(ROW(_xlpm.rozsah))+1),_xlpm.prvni, MIN(_xlpm.indexy),_xlpm.finalni, IF(_xlpm.prvni=1, 2, _xlpm.prvni),INDEX(_xlpm.rozsah, _xlpm.finalni))</f>
        <v>1500</v>
      </c>
      <c r="AU1553" s="83" cm="1">
        <f t="array" aca="1" ref="AU1553" ca="1">INDEX($F$3:$F$10001,MATCH(AT1553,$F$3:$F$10004,0)-1)</f>
        <v>1400</v>
      </c>
      <c r="AV1553" s="83">
        <f t="shared" ca="1" si="518"/>
        <v>-144</v>
      </c>
      <c r="AW1553" s="83">
        <f t="shared" ca="1" si="519"/>
        <v>-144</v>
      </c>
      <c r="AX1553" s="83">
        <f t="shared" ca="1" si="531"/>
        <v>360</v>
      </c>
      <c r="AY1553" s="83">
        <f t="shared" ca="1" si="532"/>
        <v>360</v>
      </c>
      <c r="AZ1553" s="83">
        <f t="shared" ca="1" si="533"/>
        <v>0</v>
      </c>
      <c r="BA1553" s="83">
        <f t="shared" ca="1" si="534"/>
        <v>360</v>
      </c>
      <c r="BB1553" s="83">
        <f t="shared" ca="1" si="535"/>
        <v>360</v>
      </c>
    </row>
    <row r="1554" spans="1:54" x14ac:dyDescent="0.25">
      <c r="A1554" s="58">
        <v>1552</v>
      </c>
      <c r="B1554" s="59">
        <f t="shared" si="524"/>
        <v>25.866666666666667</v>
      </c>
      <c r="C1554" s="58">
        <v>56.7</v>
      </c>
      <c r="D1554" s="58">
        <v>29.7</v>
      </c>
      <c r="F1554" s="117"/>
      <c r="G1554" s="117"/>
      <c r="H1554" s="112">
        <f t="shared" si="525"/>
        <v>0</v>
      </c>
      <c r="I1554" s="121"/>
      <c r="J1554" s="92">
        <f t="shared" si="526"/>
        <v>0</v>
      </c>
      <c r="L1554" s="94">
        <v>1552</v>
      </c>
      <c r="M1554" s="114">
        <f t="shared" ca="1" si="522"/>
        <v>1450.2812867131602</v>
      </c>
      <c r="N1554" s="115">
        <f t="shared" ca="1" si="521"/>
        <v>106.92</v>
      </c>
      <c r="P1554" s="102"/>
      <c r="Q1554" s="102"/>
      <c r="R1554" s="102"/>
      <c r="S1554" s="102"/>
      <c r="AC1554" s="83">
        <f t="shared" si="516"/>
        <v>0</v>
      </c>
      <c r="AD1554" s="83">
        <f t="shared" si="517"/>
        <v>0</v>
      </c>
      <c r="AF1554" s="83">
        <f t="shared" si="527"/>
        <v>0</v>
      </c>
      <c r="AG1554" s="83">
        <f t="shared" si="528"/>
        <v>0</v>
      </c>
      <c r="AQ1554" s="83">
        <f t="shared" ca="1" si="529"/>
        <v>0</v>
      </c>
      <c r="AR1554" s="83">
        <f t="shared" ca="1" si="530"/>
        <v>-144</v>
      </c>
      <c r="AS1554" s="83">
        <f t="shared" ca="1" si="523"/>
        <v>-144</v>
      </c>
      <c r="AT1554" s="83" cm="1">
        <f t="array" aca="1" ref="AT1554" ca="1">_xlfn.LET(_xlpm.rozsah, $F$3:$F$10001,_xlpm.podminka, (_xlpm.rozsah&gt;M1554)*(ISNUMBER(_xlpm.rozsah)),_xlpm.indexy, IF(_xlpm.podminka, ROW(_xlpm.rozsah)-MIN(ROW(_xlpm.rozsah))+1),_xlpm.prvni, MIN(_xlpm.indexy),_xlpm.finalni, IF(_xlpm.prvni=1, 2, _xlpm.prvni),INDEX(_xlpm.rozsah, _xlpm.finalni))</f>
        <v>1500</v>
      </c>
      <c r="AU1554" s="83" cm="1">
        <f t="array" aca="1" ref="AU1554" ca="1">INDEX($F$3:$F$10001,MATCH(AT1554,$F$3:$F$10004,0)-1)</f>
        <v>1400</v>
      </c>
      <c r="AV1554" s="83">
        <f t="shared" ca="1" si="518"/>
        <v>-144</v>
      </c>
      <c r="AW1554" s="83">
        <f t="shared" ca="1" si="519"/>
        <v>-144</v>
      </c>
      <c r="AX1554" s="83">
        <f t="shared" ca="1" si="531"/>
        <v>360</v>
      </c>
      <c r="AY1554" s="83">
        <f t="shared" ca="1" si="532"/>
        <v>360</v>
      </c>
      <c r="AZ1554" s="83">
        <f t="shared" ca="1" si="533"/>
        <v>0</v>
      </c>
      <c r="BA1554" s="83">
        <f t="shared" ca="1" si="534"/>
        <v>360</v>
      </c>
      <c r="BB1554" s="83">
        <f t="shared" ca="1" si="535"/>
        <v>360</v>
      </c>
    </row>
    <row r="1555" spans="1:54" x14ac:dyDescent="0.25">
      <c r="A1555" s="58">
        <v>1553</v>
      </c>
      <c r="B1555" s="59">
        <f t="shared" si="524"/>
        <v>25.883333333333333</v>
      </c>
      <c r="C1555" s="58">
        <v>56.8</v>
      </c>
      <c r="D1555" s="58">
        <v>32.1</v>
      </c>
      <c r="F1555" s="117"/>
      <c r="G1555" s="117"/>
      <c r="H1555" s="112">
        <f t="shared" si="525"/>
        <v>0</v>
      </c>
      <c r="I1555" s="121"/>
      <c r="J1555" s="92">
        <f t="shared" si="526"/>
        <v>0</v>
      </c>
      <c r="L1555" s="94">
        <v>1553</v>
      </c>
      <c r="M1555" s="114">
        <f t="shared" ca="1" si="522"/>
        <v>1451.0754336033069</v>
      </c>
      <c r="N1555" s="115">
        <f t="shared" ca="1" si="521"/>
        <v>115.56</v>
      </c>
      <c r="P1555" s="102"/>
      <c r="Q1555" s="102"/>
      <c r="R1555" s="102"/>
      <c r="S1555" s="102"/>
      <c r="AC1555" s="83">
        <f t="shared" si="516"/>
        <v>0</v>
      </c>
      <c r="AD1555" s="83">
        <f t="shared" si="517"/>
        <v>0</v>
      </c>
      <c r="AF1555" s="83">
        <f t="shared" si="527"/>
        <v>0</v>
      </c>
      <c r="AG1555" s="83">
        <f t="shared" si="528"/>
        <v>0</v>
      </c>
      <c r="AQ1555" s="83">
        <f t="shared" ca="1" si="529"/>
        <v>0</v>
      </c>
      <c r="AR1555" s="83">
        <f t="shared" ca="1" si="530"/>
        <v>-144</v>
      </c>
      <c r="AS1555" s="83">
        <f t="shared" ca="1" si="523"/>
        <v>-144</v>
      </c>
      <c r="AT1555" s="83" cm="1">
        <f t="array" aca="1" ref="AT1555" ca="1">_xlfn.LET(_xlpm.rozsah, $F$3:$F$10001,_xlpm.podminka, (_xlpm.rozsah&gt;M1555)*(ISNUMBER(_xlpm.rozsah)),_xlpm.indexy, IF(_xlpm.podminka, ROW(_xlpm.rozsah)-MIN(ROW(_xlpm.rozsah))+1),_xlpm.prvni, MIN(_xlpm.indexy),_xlpm.finalni, IF(_xlpm.prvni=1, 2, _xlpm.prvni),INDEX(_xlpm.rozsah, _xlpm.finalni))</f>
        <v>1500</v>
      </c>
      <c r="AU1555" s="83" cm="1">
        <f t="array" aca="1" ref="AU1555" ca="1">INDEX($F$3:$F$10001,MATCH(AT1555,$F$3:$F$10004,0)-1)</f>
        <v>1400</v>
      </c>
      <c r="AV1555" s="83">
        <f t="shared" ca="1" si="518"/>
        <v>-144</v>
      </c>
      <c r="AW1555" s="83">
        <f t="shared" ca="1" si="519"/>
        <v>-144</v>
      </c>
      <c r="AX1555" s="83">
        <f t="shared" ca="1" si="531"/>
        <v>360</v>
      </c>
      <c r="AY1555" s="83">
        <f t="shared" ca="1" si="532"/>
        <v>360</v>
      </c>
      <c r="AZ1555" s="83">
        <f t="shared" ca="1" si="533"/>
        <v>0</v>
      </c>
      <c r="BA1555" s="83">
        <f t="shared" ca="1" si="534"/>
        <v>360</v>
      </c>
      <c r="BB1555" s="83">
        <f t="shared" ca="1" si="535"/>
        <v>360</v>
      </c>
    </row>
    <row r="1556" spans="1:54" x14ac:dyDescent="0.25">
      <c r="A1556" s="58">
        <v>1554</v>
      </c>
      <c r="B1556" s="59">
        <f t="shared" si="524"/>
        <v>25.9</v>
      </c>
      <c r="C1556" s="58">
        <v>56.5</v>
      </c>
      <c r="D1556" s="58">
        <v>34.9</v>
      </c>
      <c r="F1556" s="117"/>
      <c r="G1556" s="117"/>
      <c r="H1556" s="112">
        <f t="shared" si="525"/>
        <v>0</v>
      </c>
      <c r="I1556" s="121"/>
      <c r="J1556" s="92">
        <f t="shared" si="526"/>
        <v>0</v>
      </c>
      <c r="L1556" s="94">
        <v>1554</v>
      </c>
      <c r="M1556" s="114">
        <f t="shared" ca="1" si="522"/>
        <v>1448.6929929328667</v>
      </c>
      <c r="N1556" s="115">
        <f t="shared" ca="1" si="521"/>
        <v>125.63999999999999</v>
      </c>
      <c r="P1556" s="102"/>
      <c r="Q1556" s="102"/>
      <c r="R1556" s="102"/>
      <c r="S1556" s="102"/>
      <c r="AC1556" s="83">
        <f t="shared" si="516"/>
        <v>0</v>
      </c>
      <c r="AD1556" s="83">
        <f t="shared" si="517"/>
        <v>0</v>
      </c>
      <c r="AF1556" s="83">
        <f t="shared" si="527"/>
        <v>0</v>
      </c>
      <c r="AG1556" s="83">
        <f t="shared" si="528"/>
        <v>0</v>
      </c>
      <c r="AQ1556" s="83">
        <f t="shared" ca="1" si="529"/>
        <v>0</v>
      </c>
      <c r="AR1556" s="83">
        <f t="shared" ca="1" si="530"/>
        <v>-144</v>
      </c>
      <c r="AS1556" s="83">
        <f t="shared" ca="1" si="523"/>
        <v>-144</v>
      </c>
      <c r="AT1556" s="83" cm="1">
        <f t="array" aca="1" ref="AT1556" ca="1">_xlfn.LET(_xlpm.rozsah, $F$3:$F$10001,_xlpm.podminka, (_xlpm.rozsah&gt;M1556)*(ISNUMBER(_xlpm.rozsah)),_xlpm.indexy, IF(_xlpm.podminka, ROW(_xlpm.rozsah)-MIN(ROW(_xlpm.rozsah))+1),_xlpm.prvni, MIN(_xlpm.indexy),_xlpm.finalni, IF(_xlpm.prvni=1, 2, _xlpm.prvni),INDEX(_xlpm.rozsah, _xlpm.finalni))</f>
        <v>1500</v>
      </c>
      <c r="AU1556" s="83" cm="1">
        <f t="array" aca="1" ref="AU1556" ca="1">INDEX($F$3:$F$10001,MATCH(AT1556,$F$3:$F$10004,0)-1)</f>
        <v>1400</v>
      </c>
      <c r="AV1556" s="83">
        <f t="shared" ca="1" si="518"/>
        <v>-144</v>
      </c>
      <c r="AW1556" s="83">
        <f t="shared" ca="1" si="519"/>
        <v>-144</v>
      </c>
      <c r="AX1556" s="83">
        <f t="shared" ca="1" si="531"/>
        <v>360</v>
      </c>
      <c r="AY1556" s="83">
        <f t="shared" ca="1" si="532"/>
        <v>360</v>
      </c>
      <c r="AZ1556" s="83">
        <f t="shared" ca="1" si="533"/>
        <v>0</v>
      </c>
      <c r="BA1556" s="83">
        <f t="shared" ca="1" si="534"/>
        <v>360</v>
      </c>
      <c r="BB1556" s="83">
        <f t="shared" ca="1" si="535"/>
        <v>360</v>
      </c>
    </row>
    <row r="1557" spans="1:54" x14ac:dyDescent="0.25">
      <c r="A1557" s="58">
        <v>1555</v>
      </c>
      <c r="B1557" s="59">
        <f t="shared" si="524"/>
        <v>25.916666666666668</v>
      </c>
      <c r="C1557" s="58">
        <v>56.6</v>
      </c>
      <c r="D1557" s="58">
        <v>34.9</v>
      </c>
      <c r="F1557" s="117"/>
      <c r="G1557" s="117"/>
      <c r="H1557" s="112">
        <f t="shared" si="525"/>
        <v>0</v>
      </c>
      <c r="I1557" s="121"/>
      <c r="J1557" s="92">
        <f t="shared" si="526"/>
        <v>0</v>
      </c>
      <c r="L1557" s="94">
        <v>1555</v>
      </c>
      <c r="M1557" s="114">
        <f t="shared" ca="1" si="522"/>
        <v>1449.4871398230136</v>
      </c>
      <c r="N1557" s="115">
        <f t="shared" ca="1" si="521"/>
        <v>125.63999999999999</v>
      </c>
      <c r="P1557" s="102"/>
      <c r="Q1557" s="102"/>
      <c r="R1557" s="102"/>
      <c r="S1557" s="102"/>
      <c r="AC1557" s="83">
        <f t="shared" si="516"/>
        <v>0</v>
      </c>
      <c r="AD1557" s="83">
        <f t="shared" si="517"/>
        <v>0</v>
      </c>
      <c r="AF1557" s="83">
        <f t="shared" si="527"/>
        <v>0</v>
      </c>
      <c r="AG1557" s="83">
        <f t="shared" si="528"/>
        <v>0</v>
      </c>
      <c r="AQ1557" s="83">
        <f t="shared" ca="1" si="529"/>
        <v>0</v>
      </c>
      <c r="AR1557" s="83">
        <f t="shared" ca="1" si="530"/>
        <v>-144</v>
      </c>
      <c r="AS1557" s="83">
        <f t="shared" ca="1" si="523"/>
        <v>-144</v>
      </c>
      <c r="AT1557" s="83" cm="1">
        <f t="array" aca="1" ref="AT1557" ca="1">_xlfn.LET(_xlpm.rozsah, $F$3:$F$10001,_xlpm.podminka, (_xlpm.rozsah&gt;M1557)*(ISNUMBER(_xlpm.rozsah)),_xlpm.indexy, IF(_xlpm.podminka, ROW(_xlpm.rozsah)-MIN(ROW(_xlpm.rozsah))+1),_xlpm.prvni, MIN(_xlpm.indexy),_xlpm.finalni, IF(_xlpm.prvni=1, 2, _xlpm.prvni),INDEX(_xlpm.rozsah, _xlpm.finalni))</f>
        <v>1500</v>
      </c>
      <c r="AU1557" s="83" cm="1">
        <f t="array" aca="1" ref="AU1557" ca="1">INDEX($F$3:$F$10001,MATCH(AT1557,$F$3:$F$10004,0)-1)</f>
        <v>1400</v>
      </c>
      <c r="AV1557" s="83">
        <f t="shared" ca="1" si="518"/>
        <v>-144</v>
      </c>
      <c r="AW1557" s="83">
        <f t="shared" ca="1" si="519"/>
        <v>-144</v>
      </c>
      <c r="AX1557" s="83">
        <f t="shared" ca="1" si="531"/>
        <v>360</v>
      </c>
      <c r="AY1557" s="83">
        <f t="shared" ca="1" si="532"/>
        <v>360</v>
      </c>
      <c r="AZ1557" s="83">
        <f t="shared" ca="1" si="533"/>
        <v>0</v>
      </c>
      <c r="BA1557" s="83">
        <f t="shared" ca="1" si="534"/>
        <v>360</v>
      </c>
      <c r="BB1557" s="83">
        <f t="shared" ca="1" si="535"/>
        <v>360</v>
      </c>
    </row>
    <row r="1558" spans="1:54" x14ac:dyDescent="0.25">
      <c r="A1558" s="58">
        <v>1556</v>
      </c>
      <c r="B1558" s="59">
        <f t="shared" si="524"/>
        <v>25.933333333333334</v>
      </c>
      <c r="C1558" s="58">
        <v>56.3</v>
      </c>
      <c r="D1558" s="58">
        <v>35.799999999999997</v>
      </c>
      <c r="F1558" s="117"/>
      <c r="G1558" s="117"/>
      <c r="H1558" s="112">
        <f t="shared" si="525"/>
        <v>0</v>
      </c>
      <c r="I1558" s="121"/>
      <c r="J1558" s="92">
        <f t="shared" si="526"/>
        <v>0</v>
      </c>
      <c r="L1558" s="94">
        <v>1556</v>
      </c>
      <c r="M1558" s="114">
        <f t="shared" ca="1" si="522"/>
        <v>1447.1046991525736</v>
      </c>
      <c r="N1558" s="115">
        <f t="shared" ca="1" si="521"/>
        <v>128.88</v>
      </c>
      <c r="P1558" s="102"/>
      <c r="Q1558" s="102"/>
      <c r="R1558" s="102"/>
      <c r="S1558" s="102"/>
      <c r="AC1558" s="83">
        <f t="shared" si="516"/>
        <v>0</v>
      </c>
      <c r="AD1558" s="83">
        <f t="shared" si="517"/>
        <v>0</v>
      </c>
      <c r="AF1558" s="83">
        <f t="shared" si="527"/>
        <v>0</v>
      </c>
      <c r="AG1558" s="83">
        <f t="shared" si="528"/>
        <v>0</v>
      </c>
      <c r="AQ1558" s="83">
        <f t="shared" ca="1" si="529"/>
        <v>0</v>
      </c>
      <c r="AR1558" s="83">
        <f t="shared" ca="1" si="530"/>
        <v>-144</v>
      </c>
      <c r="AS1558" s="83">
        <f t="shared" ca="1" si="523"/>
        <v>-144</v>
      </c>
      <c r="AT1558" s="83" cm="1">
        <f t="array" aca="1" ref="AT1558" ca="1">_xlfn.LET(_xlpm.rozsah, $F$3:$F$10001,_xlpm.podminka, (_xlpm.rozsah&gt;M1558)*(ISNUMBER(_xlpm.rozsah)),_xlpm.indexy, IF(_xlpm.podminka, ROW(_xlpm.rozsah)-MIN(ROW(_xlpm.rozsah))+1),_xlpm.prvni, MIN(_xlpm.indexy),_xlpm.finalni, IF(_xlpm.prvni=1, 2, _xlpm.prvni),INDEX(_xlpm.rozsah, _xlpm.finalni))</f>
        <v>1500</v>
      </c>
      <c r="AU1558" s="83" cm="1">
        <f t="array" aca="1" ref="AU1558" ca="1">INDEX($F$3:$F$10001,MATCH(AT1558,$F$3:$F$10004,0)-1)</f>
        <v>1400</v>
      </c>
      <c r="AV1558" s="83">
        <f t="shared" ca="1" si="518"/>
        <v>-144</v>
      </c>
      <c r="AW1558" s="83">
        <f t="shared" ca="1" si="519"/>
        <v>-144</v>
      </c>
      <c r="AX1558" s="83">
        <f t="shared" ca="1" si="531"/>
        <v>360</v>
      </c>
      <c r="AY1558" s="83">
        <f t="shared" ca="1" si="532"/>
        <v>360</v>
      </c>
      <c r="AZ1558" s="83">
        <f t="shared" ca="1" si="533"/>
        <v>0</v>
      </c>
      <c r="BA1558" s="83">
        <f t="shared" ca="1" si="534"/>
        <v>360</v>
      </c>
      <c r="BB1558" s="83">
        <f t="shared" ca="1" si="535"/>
        <v>360</v>
      </c>
    </row>
    <row r="1559" spans="1:54" x14ac:dyDescent="0.25">
      <c r="A1559" s="58">
        <v>1557</v>
      </c>
      <c r="B1559" s="59">
        <f t="shared" si="524"/>
        <v>25.95</v>
      </c>
      <c r="C1559" s="58">
        <v>56.6</v>
      </c>
      <c r="D1559" s="58">
        <v>36.6</v>
      </c>
      <c r="F1559" s="117"/>
      <c r="G1559" s="117"/>
      <c r="H1559" s="112">
        <f t="shared" si="525"/>
        <v>0</v>
      </c>
      <c r="I1559" s="121"/>
      <c r="J1559" s="92">
        <f t="shared" si="526"/>
        <v>0</v>
      </c>
      <c r="L1559" s="94">
        <v>1557</v>
      </c>
      <c r="M1559" s="114">
        <f t="shared" ca="1" si="522"/>
        <v>1449.4871398230136</v>
      </c>
      <c r="N1559" s="115">
        <f t="shared" ca="1" si="521"/>
        <v>131.76</v>
      </c>
      <c r="P1559" s="102"/>
      <c r="Q1559" s="102"/>
      <c r="R1559" s="102"/>
      <c r="S1559" s="102"/>
      <c r="AC1559" s="83">
        <f t="shared" si="516"/>
        <v>0</v>
      </c>
      <c r="AD1559" s="83">
        <f t="shared" si="517"/>
        <v>0</v>
      </c>
      <c r="AF1559" s="83">
        <f t="shared" si="527"/>
        <v>0</v>
      </c>
      <c r="AG1559" s="83">
        <f t="shared" si="528"/>
        <v>0</v>
      </c>
      <c r="AQ1559" s="83">
        <f t="shared" ca="1" si="529"/>
        <v>0</v>
      </c>
      <c r="AR1559" s="83">
        <f t="shared" ca="1" si="530"/>
        <v>-144</v>
      </c>
      <c r="AS1559" s="83">
        <f t="shared" ca="1" si="523"/>
        <v>-144</v>
      </c>
      <c r="AT1559" s="83" cm="1">
        <f t="array" aca="1" ref="AT1559" ca="1">_xlfn.LET(_xlpm.rozsah, $F$3:$F$10001,_xlpm.podminka, (_xlpm.rozsah&gt;M1559)*(ISNUMBER(_xlpm.rozsah)),_xlpm.indexy, IF(_xlpm.podminka, ROW(_xlpm.rozsah)-MIN(ROW(_xlpm.rozsah))+1),_xlpm.prvni, MIN(_xlpm.indexy),_xlpm.finalni, IF(_xlpm.prvni=1, 2, _xlpm.prvni),INDEX(_xlpm.rozsah, _xlpm.finalni))</f>
        <v>1500</v>
      </c>
      <c r="AU1559" s="83" cm="1">
        <f t="array" aca="1" ref="AU1559" ca="1">INDEX($F$3:$F$10001,MATCH(AT1559,$F$3:$F$10004,0)-1)</f>
        <v>1400</v>
      </c>
      <c r="AV1559" s="83">
        <f t="shared" ca="1" si="518"/>
        <v>-144</v>
      </c>
      <c r="AW1559" s="83">
        <f t="shared" ca="1" si="519"/>
        <v>-144</v>
      </c>
      <c r="AX1559" s="83">
        <f t="shared" ca="1" si="531"/>
        <v>360</v>
      </c>
      <c r="AY1559" s="83">
        <f t="shared" ca="1" si="532"/>
        <v>360</v>
      </c>
      <c r="AZ1559" s="83">
        <f t="shared" ca="1" si="533"/>
        <v>0</v>
      </c>
      <c r="BA1559" s="83">
        <f t="shared" ca="1" si="534"/>
        <v>360</v>
      </c>
      <c r="BB1559" s="83">
        <f t="shared" ca="1" si="535"/>
        <v>360</v>
      </c>
    </row>
    <row r="1560" spans="1:54" x14ac:dyDescent="0.25">
      <c r="A1560" s="58">
        <v>1558</v>
      </c>
      <c r="B1560" s="59">
        <f t="shared" si="524"/>
        <v>25.966666666666665</v>
      </c>
      <c r="C1560" s="58">
        <v>56.2</v>
      </c>
      <c r="D1560" s="58">
        <v>37.6</v>
      </c>
      <c r="F1560" s="117"/>
      <c r="G1560" s="117"/>
      <c r="H1560" s="112">
        <f t="shared" si="525"/>
        <v>0</v>
      </c>
      <c r="I1560" s="121"/>
      <c r="J1560" s="92">
        <f t="shared" si="526"/>
        <v>0</v>
      </c>
      <c r="L1560" s="94">
        <v>1558</v>
      </c>
      <c r="M1560" s="114">
        <f t="shared" ca="1" si="522"/>
        <v>1446.3105522624269</v>
      </c>
      <c r="N1560" s="115">
        <f t="shared" ca="1" si="521"/>
        <v>135.36000000000001</v>
      </c>
      <c r="P1560" s="102"/>
      <c r="Q1560" s="102"/>
      <c r="R1560" s="102"/>
      <c r="S1560" s="102"/>
      <c r="AC1560" s="83">
        <f t="shared" si="516"/>
        <v>0</v>
      </c>
      <c r="AD1560" s="83">
        <f t="shared" si="517"/>
        <v>0</v>
      </c>
      <c r="AF1560" s="83">
        <f t="shared" si="527"/>
        <v>0</v>
      </c>
      <c r="AG1560" s="83">
        <f t="shared" si="528"/>
        <v>0</v>
      </c>
      <c r="AQ1560" s="83">
        <f t="shared" ca="1" si="529"/>
        <v>0</v>
      </c>
      <c r="AR1560" s="83">
        <f t="shared" ca="1" si="530"/>
        <v>-144</v>
      </c>
      <c r="AS1560" s="83">
        <f t="shared" ca="1" si="523"/>
        <v>-144</v>
      </c>
      <c r="AT1560" s="83" cm="1">
        <f t="array" aca="1" ref="AT1560" ca="1">_xlfn.LET(_xlpm.rozsah, $F$3:$F$10001,_xlpm.podminka, (_xlpm.rozsah&gt;M1560)*(ISNUMBER(_xlpm.rozsah)),_xlpm.indexy, IF(_xlpm.podminka, ROW(_xlpm.rozsah)-MIN(ROW(_xlpm.rozsah))+1),_xlpm.prvni, MIN(_xlpm.indexy),_xlpm.finalni, IF(_xlpm.prvni=1, 2, _xlpm.prvni),INDEX(_xlpm.rozsah, _xlpm.finalni))</f>
        <v>1500</v>
      </c>
      <c r="AU1560" s="83" cm="1">
        <f t="array" aca="1" ref="AU1560" ca="1">INDEX($F$3:$F$10001,MATCH(AT1560,$F$3:$F$10004,0)-1)</f>
        <v>1400</v>
      </c>
      <c r="AV1560" s="83">
        <f t="shared" ca="1" si="518"/>
        <v>-144</v>
      </c>
      <c r="AW1560" s="83">
        <f t="shared" ca="1" si="519"/>
        <v>-144</v>
      </c>
      <c r="AX1560" s="83">
        <f t="shared" ca="1" si="531"/>
        <v>360</v>
      </c>
      <c r="AY1560" s="83">
        <f t="shared" ca="1" si="532"/>
        <v>360</v>
      </c>
      <c r="AZ1560" s="83">
        <f t="shared" ca="1" si="533"/>
        <v>0</v>
      </c>
      <c r="BA1560" s="83">
        <f t="shared" ca="1" si="534"/>
        <v>360</v>
      </c>
      <c r="BB1560" s="83">
        <f t="shared" ca="1" si="535"/>
        <v>360</v>
      </c>
    </row>
    <row r="1561" spans="1:54" x14ac:dyDescent="0.25">
      <c r="A1561" s="58">
        <v>1559</v>
      </c>
      <c r="B1561" s="59">
        <f t="shared" si="524"/>
        <v>25.983333333333334</v>
      </c>
      <c r="C1561" s="58">
        <v>56.6</v>
      </c>
      <c r="D1561" s="58">
        <v>38.200000000000003</v>
      </c>
      <c r="F1561" s="117"/>
      <c r="G1561" s="117"/>
      <c r="H1561" s="112">
        <f t="shared" si="525"/>
        <v>0</v>
      </c>
      <c r="I1561" s="121"/>
      <c r="J1561" s="92">
        <f t="shared" si="526"/>
        <v>0</v>
      </c>
      <c r="L1561" s="94">
        <v>1559</v>
      </c>
      <c r="M1561" s="114">
        <f t="shared" ca="1" si="522"/>
        <v>1449.4871398230136</v>
      </c>
      <c r="N1561" s="115">
        <f t="shared" ca="1" si="521"/>
        <v>137.52000000000001</v>
      </c>
      <c r="P1561" s="102"/>
      <c r="Q1561" s="102"/>
      <c r="R1561" s="102"/>
      <c r="S1561" s="102"/>
      <c r="AC1561" s="83">
        <f t="shared" ref="AC1561:AC1624" si="536">AG1561</f>
        <v>0</v>
      </c>
      <c r="AD1561" s="83">
        <f t="shared" si="517"/>
        <v>0</v>
      </c>
      <c r="AF1561" s="83">
        <f t="shared" si="527"/>
        <v>0</v>
      </c>
      <c r="AG1561" s="83">
        <f t="shared" si="528"/>
        <v>0</v>
      </c>
      <c r="AQ1561" s="83">
        <f t="shared" ca="1" si="529"/>
        <v>0</v>
      </c>
      <c r="AR1561" s="83">
        <f t="shared" ca="1" si="530"/>
        <v>-144</v>
      </c>
      <c r="AS1561" s="83">
        <f t="shared" ca="1" si="523"/>
        <v>-144</v>
      </c>
      <c r="AT1561" s="83" cm="1">
        <f t="array" aca="1" ref="AT1561" ca="1">_xlfn.LET(_xlpm.rozsah, $F$3:$F$10001,_xlpm.podminka, (_xlpm.rozsah&gt;M1561)*(ISNUMBER(_xlpm.rozsah)),_xlpm.indexy, IF(_xlpm.podminka, ROW(_xlpm.rozsah)-MIN(ROW(_xlpm.rozsah))+1),_xlpm.prvni, MIN(_xlpm.indexy),_xlpm.finalni, IF(_xlpm.prvni=1, 2, _xlpm.prvni),INDEX(_xlpm.rozsah, _xlpm.finalni))</f>
        <v>1500</v>
      </c>
      <c r="AU1561" s="83" cm="1">
        <f t="array" aca="1" ref="AU1561" ca="1">INDEX($F$3:$F$10001,MATCH(AT1561,$F$3:$F$10004,0)-1)</f>
        <v>1400</v>
      </c>
      <c r="AV1561" s="83">
        <f t="shared" ca="1" si="518"/>
        <v>-144</v>
      </c>
      <c r="AW1561" s="83">
        <f t="shared" ca="1" si="519"/>
        <v>-144</v>
      </c>
      <c r="AX1561" s="83">
        <f t="shared" ca="1" si="531"/>
        <v>360</v>
      </c>
      <c r="AY1561" s="83">
        <f t="shared" ca="1" si="532"/>
        <v>360</v>
      </c>
      <c r="AZ1561" s="83">
        <f t="shared" ca="1" si="533"/>
        <v>0</v>
      </c>
      <c r="BA1561" s="83">
        <f t="shared" ca="1" si="534"/>
        <v>360</v>
      </c>
      <c r="BB1561" s="83">
        <f t="shared" ca="1" si="535"/>
        <v>360</v>
      </c>
    </row>
    <row r="1562" spans="1:54" x14ac:dyDescent="0.25">
      <c r="A1562" s="58">
        <v>1560</v>
      </c>
      <c r="B1562" s="59">
        <f t="shared" si="524"/>
        <v>26</v>
      </c>
      <c r="C1562" s="58">
        <v>56.2</v>
      </c>
      <c r="D1562" s="58">
        <v>37.9</v>
      </c>
      <c r="F1562" s="117"/>
      <c r="G1562" s="117"/>
      <c r="H1562" s="112">
        <f t="shared" si="525"/>
        <v>0</v>
      </c>
      <c r="I1562" s="121"/>
      <c r="J1562" s="92">
        <f t="shared" si="526"/>
        <v>0</v>
      </c>
      <c r="L1562" s="94">
        <v>1560</v>
      </c>
      <c r="M1562" s="114">
        <f t="shared" ca="1" si="522"/>
        <v>1446.3105522624269</v>
      </c>
      <c r="N1562" s="115">
        <f t="shared" ca="1" si="521"/>
        <v>136.44</v>
      </c>
      <c r="P1562" s="102"/>
      <c r="Q1562" s="102"/>
      <c r="R1562" s="102"/>
      <c r="S1562" s="102"/>
      <c r="AC1562" s="83">
        <f t="shared" si="536"/>
        <v>0</v>
      </c>
      <c r="AD1562" s="83">
        <f t="shared" ref="AD1562:AD1625" si="537">AD1561+AC1562</f>
        <v>0</v>
      </c>
      <c r="AF1562" s="83">
        <f t="shared" si="527"/>
        <v>0</v>
      </c>
      <c r="AG1562" s="83">
        <f t="shared" si="528"/>
        <v>0</v>
      </c>
      <c r="AQ1562" s="83">
        <f t="shared" ca="1" si="529"/>
        <v>0</v>
      </c>
      <c r="AR1562" s="83">
        <f t="shared" ca="1" si="530"/>
        <v>-144</v>
      </c>
      <c r="AS1562" s="83">
        <f t="shared" ca="1" si="523"/>
        <v>-144</v>
      </c>
      <c r="AT1562" s="83" cm="1">
        <f t="array" aca="1" ref="AT1562" ca="1">_xlfn.LET(_xlpm.rozsah, $F$3:$F$10001,_xlpm.podminka, (_xlpm.rozsah&gt;M1562)*(ISNUMBER(_xlpm.rozsah)),_xlpm.indexy, IF(_xlpm.podminka, ROW(_xlpm.rozsah)-MIN(ROW(_xlpm.rozsah))+1),_xlpm.prvni, MIN(_xlpm.indexy),_xlpm.finalni, IF(_xlpm.prvni=1, 2, _xlpm.prvni),INDEX(_xlpm.rozsah, _xlpm.finalni))</f>
        <v>1500</v>
      </c>
      <c r="AU1562" s="83" cm="1">
        <f t="array" aca="1" ref="AU1562" ca="1">INDEX($F$3:$F$10001,MATCH(AT1562,$F$3:$F$10004,0)-1)</f>
        <v>1400</v>
      </c>
      <c r="AV1562" s="83">
        <f t="shared" ca="1" si="518"/>
        <v>-144</v>
      </c>
      <c r="AW1562" s="83">
        <f t="shared" ca="1" si="519"/>
        <v>-144</v>
      </c>
      <c r="AX1562" s="83">
        <f t="shared" ca="1" si="531"/>
        <v>360</v>
      </c>
      <c r="AY1562" s="83">
        <f t="shared" ca="1" si="532"/>
        <v>360</v>
      </c>
      <c r="AZ1562" s="83">
        <f t="shared" ca="1" si="533"/>
        <v>0</v>
      </c>
      <c r="BA1562" s="83">
        <f t="shared" ca="1" si="534"/>
        <v>360</v>
      </c>
      <c r="BB1562" s="83">
        <f t="shared" ca="1" si="535"/>
        <v>360</v>
      </c>
    </row>
    <row r="1563" spans="1:54" x14ac:dyDescent="0.25">
      <c r="A1563" s="58">
        <v>1561</v>
      </c>
      <c r="B1563" s="59">
        <f t="shared" si="524"/>
        <v>26.016666666666666</v>
      </c>
      <c r="C1563" s="58">
        <v>56.6</v>
      </c>
      <c r="D1563" s="58">
        <v>37.5</v>
      </c>
      <c r="F1563" s="117"/>
      <c r="G1563" s="117"/>
      <c r="H1563" s="112">
        <f t="shared" si="525"/>
        <v>0</v>
      </c>
      <c r="I1563" s="121"/>
      <c r="J1563" s="92">
        <f t="shared" si="526"/>
        <v>0</v>
      </c>
      <c r="L1563" s="94">
        <v>1561</v>
      </c>
      <c r="M1563" s="114">
        <f t="shared" ca="1" si="522"/>
        <v>1449.4871398230136</v>
      </c>
      <c r="N1563" s="115">
        <f t="shared" ca="1" si="521"/>
        <v>135</v>
      </c>
      <c r="P1563" s="102"/>
      <c r="Q1563" s="102"/>
      <c r="R1563" s="102"/>
      <c r="S1563" s="102"/>
      <c r="AC1563" s="83">
        <f t="shared" si="536"/>
        <v>0</v>
      </c>
      <c r="AD1563" s="83">
        <f t="shared" si="537"/>
        <v>0</v>
      </c>
      <c r="AF1563" s="83">
        <f t="shared" si="527"/>
        <v>0</v>
      </c>
      <c r="AG1563" s="83">
        <f t="shared" si="528"/>
        <v>0</v>
      </c>
      <c r="AQ1563" s="83">
        <f t="shared" ca="1" si="529"/>
        <v>0</v>
      </c>
      <c r="AR1563" s="83">
        <f t="shared" ca="1" si="530"/>
        <v>-144</v>
      </c>
      <c r="AS1563" s="83">
        <f t="shared" ca="1" si="523"/>
        <v>-144</v>
      </c>
      <c r="AT1563" s="83" cm="1">
        <f t="array" aca="1" ref="AT1563" ca="1">_xlfn.LET(_xlpm.rozsah, $F$3:$F$10001,_xlpm.podminka, (_xlpm.rozsah&gt;M1563)*(ISNUMBER(_xlpm.rozsah)),_xlpm.indexy, IF(_xlpm.podminka, ROW(_xlpm.rozsah)-MIN(ROW(_xlpm.rozsah))+1),_xlpm.prvni, MIN(_xlpm.indexy),_xlpm.finalni, IF(_xlpm.prvni=1, 2, _xlpm.prvni),INDEX(_xlpm.rozsah, _xlpm.finalni))</f>
        <v>1500</v>
      </c>
      <c r="AU1563" s="83" cm="1">
        <f t="array" aca="1" ref="AU1563" ca="1">INDEX($F$3:$F$10001,MATCH(AT1563,$F$3:$F$10004,0)-1)</f>
        <v>1400</v>
      </c>
      <c r="AV1563" s="83">
        <f t="shared" ca="1" si="518"/>
        <v>-144</v>
      </c>
      <c r="AW1563" s="83">
        <f t="shared" ca="1" si="519"/>
        <v>-144</v>
      </c>
      <c r="AX1563" s="83">
        <f t="shared" ca="1" si="531"/>
        <v>360</v>
      </c>
      <c r="AY1563" s="83">
        <f t="shared" ca="1" si="532"/>
        <v>360</v>
      </c>
      <c r="AZ1563" s="83">
        <f t="shared" ca="1" si="533"/>
        <v>0</v>
      </c>
      <c r="BA1563" s="83">
        <f t="shared" ca="1" si="534"/>
        <v>360</v>
      </c>
      <c r="BB1563" s="83">
        <f t="shared" ca="1" si="535"/>
        <v>360</v>
      </c>
    </row>
    <row r="1564" spans="1:54" x14ac:dyDescent="0.25">
      <c r="A1564" s="58">
        <v>1562</v>
      </c>
      <c r="B1564" s="59">
        <f t="shared" si="524"/>
        <v>26.033333333333335</v>
      </c>
      <c r="C1564" s="58">
        <v>56.4</v>
      </c>
      <c r="D1564" s="58">
        <v>36.700000000000003</v>
      </c>
      <c r="F1564" s="117"/>
      <c r="G1564" s="117"/>
      <c r="H1564" s="112">
        <f t="shared" si="525"/>
        <v>0</v>
      </c>
      <c r="I1564" s="121"/>
      <c r="J1564" s="92">
        <f t="shared" si="526"/>
        <v>0</v>
      </c>
      <c r="L1564" s="94">
        <v>1562</v>
      </c>
      <c r="M1564" s="114">
        <f t="shared" ca="1" si="522"/>
        <v>1447.8988460427202</v>
      </c>
      <c r="N1564" s="115">
        <f t="shared" ca="1" si="521"/>
        <v>132.12</v>
      </c>
      <c r="P1564" s="102"/>
      <c r="Q1564" s="102"/>
      <c r="R1564" s="102"/>
      <c r="S1564" s="102"/>
      <c r="AC1564" s="83">
        <f t="shared" si="536"/>
        <v>0</v>
      </c>
      <c r="AD1564" s="83">
        <f t="shared" si="537"/>
        <v>0</v>
      </c>
      <c r="AF1564" s="83">
        <f t="shared" si="527"/>
        <v>0</v>
      </c>
      <c r="AG1564" s="83">
        <f t="shared" si="528"/>
        <v>0</v>
      </c>
      <c r="AQ1564" s="83">
        <f t="shared" ca="1" si="529"/>
        <v>0</v>
      </c>
      <c r="AR1564" s="83">
        <f t="shared" ca="1" si="530"/>
        <v>-144</v>
      </c>
      <c r="AS1564" s="83">
        <f t="shared" ca="1" si="523"/>
        <v>-144</v>
      </c>
      <c r="AT1564" s="83" cm="1">
        <f t="array" aca="1" ref="AT1564" ca="1">_xlfn.LET(_xlpm.rozsah, $F$3:$F$10001,_xlpm.podminka, (_xlpm.rozsah&gt;M1564)*(ISNUMBER(_xlpm.rozsah)),_xlpm.indexy, IF(_xlpm.podminka, ROW(_xlpm.rozsah)-MIN(ROW(_xlpm.rozsah))+1),_xlpm.prvni, MIN(_xlpm.indexy),_xlpm.finalni, IF(_xlpm.prvni=1, 2, _xlpm.prvni),INDEX(_xlpm.rozsah, _xlpm.finalni))</f>
        <v>1500</v>
      </c>
      <c r="AU1564" s="83" cm="1">
        <f t="array" aca="1" ref="AU1564" ca="1">INDEX($F$3:$F$10001,MATCH(AT1564,$F$3:$F$10004,0)-1)</f>
        <v>1400</v>
      </c>
      <c r="AV1564" s="83">
        <f t="shared" ca="1" si="518"/>
        <v>-144</v>
      </c>
      <c r="AW1564" s="83">
        <f t="shared" ca="1" si="519"/>
        <v>-144</v>
      </c>
      <c r="AX1564" s="83">
        <f t="shared" ca="1" si="531"/>
        <v>360</v>
      </c>
      <c r="AY1564" s="83">
        <f t="shared" ca="1" si="532"/>
        <v>360</v>
      </c>
      <c r="AZ1564" s="83">
        <f t="shared" ca="1" si="533"/>
        <v>0</v>
      </c>
      <c r="BA1564" s="83">
        <f t="shared" ca="1" si="534"/>
        <v>360</v>
      </c>
      <c r="BB1564" s="83">
        <f t="shared" ca="1" si="535"/>
        <v>360</v>
      </c>
    </row>
    <row r="1565" spans="1:54" x14ac:dyDescent="0.25">
      <c r="A1565" s="58">
        <v>1563</v>
      </c>
      <c r="B1565" s="59">
        <f t="shared" si="524"/>
        <v>26.05</v>
      </c>
      <c r="C1565" s="58">
        <v>56.5</v>
      </c>
      <c r="D1565" s="58">
        <v>34.799999999999997</v>
      </c>
      <c r="F1565" s="117"/>
      <c r="G1565" s="117"/>
      <c r="H1565" s="112">
        <f t="shared" si="525"/>
        <v>0</v>
      </c>
      <c r="I1565" s="121"/>
      <c r="J1565" s="92">
        <f t="shared" si="526"/>
        <v>0</v>
      </c>
      <c r="L1565" s="94">
        <v>1563</v>
      </c>
      <c r="M1565" s="114">
        <f t="shared" ca="1" si="522"/>
        <v>1448.6929929328667</v>
      </c>
      <c r="N1565" s="115">
        <f t="shared" ca="1" si="521"/>
        <v>125.27999999999999</v>
      </c>
      <c r="P1565" s="102"/>
      <c r="Q1565" s="102"/>
      <c r="R1565" s="102"/>
      <c r="S1565" s="102"/>
      <c r="AC1565" s="83">
        <f t="shared" si="536"/>
        <v>0</v>
      </c>
      <c r="AD1565" s="83">
        <f t="shared" si="537"/>
        <v>0</v>
      </c>
      <c r="AF1565" s="83">
        <f t="shared" si="527"/>
        <v>0</v>
      </c>
      <c r="AG1565" s="83">
        <f t="shared" si="528"/>
        <v>0</v>
      </c>
      <c r="AQ1565" s="83">
        <f t="shared" ca="1" si="529"/>
        <v>0</v>
      </c>
      <c r="AR1565" s="83">
        <f t="shared" ca="1" si="530"/>
        <v>-144</v>
      </c>
      <c r="AS1565" s="83">
        <f t="shared" ca="1" si="523"/>
        <v>-144</v>
      </c>
      <c r="AT1565" s="83" cm="1">
        <f t="array" aca="1" ref="AT1565" ca="1">_xlfn.LET(_xlpm.rozsah, $F$3:$F$10001,_xlpm.podminka, (_xlpm.rozsah&gt;M1565)*(ISNUMBER(_xlpm.rozsah)),_xlpm.indexy, IF(_xlpm.podminka, ROW(_xlpm.rozsah)-MIN(ROW(_xlpm.rozsah))+1),_xlpm.prvni, MIN(_xlpm.indexy),_xlpm.finalni, IF(_xlpm.prvni=1, 2, _xlpm.prvni),INDEX(_xlpm.rozsah, _xlpm.finalni))</f>
        <v>1500</v>
      </c>
      <c r="AU1565" s="83" cm="1">
        <f t="array" aca="1" ref="AU1565" ca="1">INDEX($F$3:$F$10001,MATCH(AT1565,$F$3:$F$10004,0)-1)</f>
        <v>1400</v>
      </c>
      <c r="AV1565" s="83">
        <f t="shared" ca="1" si="518"/>
        <v>-144</v>
      </c>
      <c r="AW1565" s="83">
        <f t="shared" ca="1" si="519"/>
        <v>-144</v>
      </c>
      <c r="AX1565" s="83">
        <f t="shared" ca="1" si="531"/>
        <v>360</v>
      </c>
      <c r="AY1565" s="83">
        <f t="shared" ca="1" si="532"/>
        <v>360</v>
      </c>
      <c r="AZ1565" s="83">
        <f t="shared" ca="1" si="533"/>
        <v>0</v>
      </c>
      <c r="BA1565" s="83">
        <f t="shared" ca="1" si="534"/>
        <v>360</v>
      </c>
      <c r="BB1565" s="83">
        <f t="shared" ca="1" si="535"/>
        <v>360</v>
      </c>
    </row>
    <row r="1566" spans="1:54" x14ac:dyDescent="0.25">
      <c r="A1566" s="58">
        <v>1564</v>
      </c>
      <c r="B1566" s="59">
        <f t="shared" si="524"/>
        <v>26.066666666666666</v>
      </c>
      <c r="C1566" s="58">
        <v>56.5</v>
      </c>
      <c r="D1566" s="58">
        <v>35.799999999999997</v>
      </c>
      <c r="F1566" s="117"/>
      <c r="G1566" s="117"/>
      <c r="H1566" s="112">
        <f t="shared" si="525"/>
        <v>0</v>
      </c>
      <c r="I1566" s="121"/>
      <c r="J1566" s="92">
        <f t="shared" si="526"/>
        <v>0</v>
      </c>
      <c r="L1566" s="94">
        <v>1564</v>
      </c>
      <c r="M1566" s="114">
        <f t="shared" ca="1" si="522"/>
        <v>1448.6929929328667</v>
      </c>
      <c r="N1566" s="115">
        <f t="shared" ca="1" si="521"/>
        <v>128.88</v>
      </c>
      <c r="P1566" s="102"/>
      <c r="Q1566" s="102"/>
      <c r="R1566" s="102"/>
      <c r="S1566" s="102"/>
      <c r="AC1566" s="83">
        <f t="shared" si="536"/>
        <v>0</v>
      </c>
      <c r="AD1566" s="83">
        <f t="shared" si="537"/>
        <v>0</v>
      </c>
      <c r="AF1566" s="83">
        <f t="shared" si="527"/>
        <v>0</v>
      </c>
      <c r="AG1566" s="83">
        <f t="shared" si="528"/>
        <v>0</v>
      </c>
      <c r="AQ1566" s="83">
        <f t="shared" ca="1" si="529"/>
        <v>0</v>
      </c>
      <c r="AR1566" s="83">
        <f t="shared" ca="1" si="530"/>
        <v>-144</v>
      </c>
      <c r="AS1566" s="83">
        <f t="shared" ca="1" si="523"/>
        <v>-144</v>
      </c>
      <c r="AT1566" s="83" cm="1">
        <f t="array" aca="1" ref="AT1566" ca="1">_xlfn.LET(_xlpm.rozsah, $F$3:$F$10001,_xlpm.podminka, (_xlpm.rozsah&gt;M1566)*(ISNUMBER(_xlpm.rozsah)),_xlpm.indexy, IF(_xlpm.podminka, ROW(_xlpm.rozsah)-MIN(ROW(_xlpm.rozsah))+1),_xlpm.prvni, MIN(_xlpm.indexy),_xlpm.finalni, IF(_xlpm.prvni=1, 2, _xlpm.prvni),INDEX(_xlpm.rozsah, _xlpm.finalni))</f>
        <v>1500</v>
      </c>
      <c r="AU1566" s="83" cm="1">
        <f t="array" aca="1" ref="AU1566" ca="1">INDEX($F$3:$F$10001,MATCH(AT1566,$F$3:$F$10004,0)-1)</f>
        <v>1400</v>
      </c>
      <c r="AV1566" s="83">
        <f t="shared" ref="AV1566:AV1629" ca="1" si="538">INDEX($J$2:$J$10001,MATCH(AT1566,$F$2:$F$10001,0))</f>
        <v>-144</v>
      </c>
      <c r="AW1566" s="83">
        <f t="shared" ref="AW1566:AW1629" ca="1" si="539">INDEX($J$2:$J$10001,MATCH(AU1566,$F$2:$F$10001,0))</f>
        <v>-144</v>
      </c>
      <c r="AX1566" s="83">
        <f t="shared" ca="1" si="531"/>
        <v>360</v>
      </c>
      <c r="AY1566" s="83">
        <f t="shared" ca="1" si="532"/>
        <v>360</v>
      </c>
      <c r="AZ1566" s="83">
        <f t="shared" ca="1" si="533"/>
        <v>0</v>
      </c>
      <c r="BA1566" s="83">
        <f t="shared" ca="1" si="534"/>
        <v>360</v>
      </c>
      <c r="BB1566" s="83">
        <f t="shared" ca="1" si="535"/>
        <v>360</v>
      </c>
    </row>
    <row r="1567" spans="1:54" x14ac:dyDescent="0.25">
      <c r="A1567" s="58">
        <v>1565</v>
      </c>
      <c r="B1567" s="59">
        <f t="shared" si="524"/>
        <v>26.083333333333332</v>
      </c>
      <c r="C1567" s="58">
        <v>56.5</v>
      </c>
      <c r="D1567" s="58">
        <v>36.200000000000003</v>
      </c>
      <c r="F1567" s="117"/>
      <c r="G1567" s="117"/>
      <c r="H1567" s="112">
        <f t="shared" si="525"/>
        <v>0</v>
      </c>
      <c r="I1567" s="121"/>
      <c r="J1567" s="92">
        <f t="shared" si="526"/>
        <v>0</v>
      </c>
      <c r="L1567" s="94">
        <v>1565</v>
      </c>
      <c r="M1567" s="114">
        <f t="shared" ca="1" si="522"/>
        <v>1448.6929929328667</v>
      </c>
      <c r="N1567" s="115">
        <f t="shared" ca="1" si="521"/>
        <v>130.32000000000002</v>
      </c>
      <c r="P1567" s="102"/>
      <c r="Q1567" s="102"/>
      <c r="R1567" s="102"/>
      <c r="S1567" s="102"/>
      <c r="AC1567" s="83">
        <f t="shared" si="536"/>
        <v>0</v>
      </c>
      <c r="AD1567" s="83">
        <f t="shared" si="537"/>
        <v>0</v>
      </c>
      <c r="AF1567" s="83">
        <f t="shared" si="527"/>
        <v>0</v>
      </c>
      <c r="AG1567" s="83">
        <f t="shared" si="528"/>
        <v>0</v>
      </c>
      <c r="AQ1567" s="83">
        <f t="shared" ca="1" si="529"/>
        <v>0</v>
      </c>
      <c r="AR1567" s="83">
        <f t="shared" ca="1" si="530"/>
        <v>-144</v>
      </c>
      <c r="AS1567" s="83">
        <f t="shared" ca="1" si="523"/>
        <v>-144</v>
      </c>
      <c r="AT1567" s="83" cm="1">
        <f t="array" aca="1" ref="AT1567" ca="1">_xlfn.LET(_xlpm.rozsah, $F$3:$F$10001,_xlpm.podminka, (_xlpm.rozsah&gt;M1567)*(ISNUMBER(_xlpm.rozsah)),_xlpm.indexy, IF(_xlpm.podminka, ROW(_xlpm.rozsah)-MIN(ROW(_xlpm.rozsah))+1),_xlpm.prvni, MIN(_xlpm.indexy),_xlpm.finalni, IF(_xlpm.prvni=1, 2, _xlpm.prvni),INDEX(_xlpm.rozsah, _xlpm.finalni))</f>
        <v>1500</v>
      </c>
      <c r="AU1567" s="83" cm="1">
        <f t="array" aca="1" ref="AU1567" ca="1">INDEX($F$3:$F$10001,MATCH(AT1567,$F$3:$F$10004,0)-1)</f>
        <v>1400</v>
      </c>
      <c r="AV1567" s="83">
        <f t="shared" ca="1" si="538"/>
        <v>-144</v>
      </c>
      <c r="AW1567" s="83">
        <f t="shared" ca="1" si="539"/>
        <v>-144</v>
      </c>
      <c r="AX1567" s="83">
        <f t="shared" ca="1" si="531"/>
        <v>360</v>
      </c>
      <c r="AY1567" s="83">
        <f t="shared" ca="1" si="532"/>
        <v>360</v>
      </c>
      <c r="AZ1567" s="83">
        <f t="shared" ca="1" si="533"/>
        <v>0</v>
      </c>
      <c r="BA1567" s="83">
        <f t="shared" ca="1" si="534"/>
        <v>360</v>
      </c>
      <c r="BB1567" s="83">
        <f t="shared" ca="1" si="535"/>
        <v>360</v>
      </c>
    </row>
    <row r="1568" spans="1:54" x14ac:dyDescent="0.25">
      <c r="A1568" s="58">
        <v>1566</v>
      </c>
      <c r="B1568" s="59">
        <f t="shared" si="524"/>
        <v>26.1</v>
      </c>
      <c r="C1568" s="58">
        <v>56.5</v>
      </c>
      <c r="D1568" s="58">
        <v>36.700000000000003</v>
      </c>
      <c r="F1568" s="117"/>
      <c r="G1568" s="117"/>
      <c r="H1568" s="112">
        <f t="shared" si="525"/>
        <v>0</v>
      </c>
      <c r="I1568" s="121"/>
      <c r="J1568" s="92">
        <f t="shared" si="526"/>
        <v>0</v>
      </c>
      <c r="L1568" s="94">
        <v>1566</v>
      </c>
      <c r="M1568" s="114">
        <f t="shared" ca="1" si="522"/>
        <v>1448.6929929328667</v>
      </c>
      <c r="N1568" s="115">
        <f t="shared" ca="1" si="521"/>
        <v>132.12</v>
      </c>
      <c r="P1568" s="102"/>
      <c r="Q1568" s="102"/>
      <c r="R1568" s="102"/>
      <c r="S1568" s="102"/>
      <c r="AC1568" s="83">
        <f t="shared" si="536"/>
        <v>0</v>
      </c>
      <c r="AD1568" s="83">
        <f t="shared" si="537"/>
        <v>0</v>
      </c>
      <c r="AF1568" s="83">
        <f t="shared" si="527"/>
        <v>0</v>
      </c>
      <c r="AG1568" s="83">
        <f t="shared" si="528"/>
        <v>0</v>
      </c>
      <c r="AQ1568" s="83">
        <f t="shared" ca="1" si="529"/>
        <v>0</v>
      </c>
      <c r="AR1568" s="83">
        <f t="shared" ca="1" si="530"/>
        <v>-144</v>
      </c>
      <c r="AS1568" s="83">
        <f t="shared" ca="1" si="523"/>
        <v>-144</v>
      </c>
      <c r="AT1568" s="83" cm="1">
        <f t="array" aca="1" ref="AT1568" ca="1">_xlfn.LET(_xlpm.rozsah, $F$3:$F$10001,_xlpm.podminka, (_xlpm.rozsah&gt;M1568)*(ISNUMBER(_xlpm.rozsah)),_xlpm.indexy, IF(_xlpm.podminka, ROW(_xlpm.rozsah)-MIN(ROW(_xlpm.rozsah))+1),_xlpm.prvni, MIN(_xlpm.indexy),_xlpm.finalni, IF(_xlpm.prvni=1, 2, _xlpm.prvni),INDEX(_xlpm.rozsah, _xlpm.finalni))</f>
        <v>1500</v>
      </c>
      <c r="AU1568" s="83" cm="1">
        <f t="array" aca="1" ref="AU1568" ca="1">INDEX($F$3:$F$10001,MATCH(AT1568,$F$3:$F$10004,0)-1)</f>
        <v>1400</v>
      </c>
      <c r="AV1568" s="83">
        <f t="shared" ca="1" si="538"/>
        <v>-144</v>
      </c>
      <c r="AW1568" s="83">
        <f t="shared" ca="1" si="539"/>
        <v>-144</v>
      </c>
      <c r="AX1568" s="83">
        <f t="shared" ca="1" si="531"/>
        <v>360</v>
      </c>
      <c r="AY1568" s="83">
        <f t="shared" ca="1" si="532"/>
        <v>360</v>
      </c>
      <c r="AZ1568" s="83">
        <f t="shared" ca="1" si="533"/>
        <v>0</v>
      </c>
      <c r="BA1568" s="83">
        <f t="shared" ca="1" si="534"/>
        <v>360</v>
      </c>
      <c r="BB1568" s="83">
        <f t="shared" ca="1" si="535"/>
        <v>360</v>
      </c>
    </row>
    <row r="1569" spans="1:54" x14ac:dyDescent="0.25">
      <c r="A1569" s="58">
        <v>1567</v>
      </c>
      <c r="B1569" s="59">
        <f t="shared" si="524"/>
        <v>26.116666666666667</v>
      </c>
      <c r="C1569" s="58">
        <v>56.7</v>
      </c>
      <c r="D1569" s="58">
        <v>37.799999999999997</v>
      </c>
      <c r="F1569" s="117"/>
      <c r="G1569" s="117"/>
      <c r="H1569" s="112">
        <f t="shared" si="525"/>
        <v>0</v>
      </c>
      <c r="I1569" s="121"/>
      <c r="J1569" s="92">
        <f t="shared" si="526"/>
        <v>0</v>
      </c>
      <c r="L1569" s="94">
        <v>1567</v>
      </c>
      <c r="M1569" s="114">
        <f t="shared" ca="1" si="522"/>
        <v>1450.2812867131602</v>
      </c>
      <c r="N1569" s="115">
        <f t="shared" ca="1" si="521"/>
        <v>136.07999999999998</v>
      </c>
      <c r="P1569" s="102"/>
      <c r="Q1569" s="102"/>
      <c r="R1569" s="102"/>
      <c r="S1569" s="102"/>
      <c r="AC1569" s="83">
        <f t="shared" si="536"/>
        <v>0</v>
      </c>
      <c r="AD1569" s="83">
        <f t="shared" si="537"/>
        <v>0</v>
      </c>
      <c r="AF1569" s="83">
        <f t="shared" si="527"/>
        <v>0</v>
      </c>
      <c r="AG1569" s="83">
        <f t="shared" si="528"/>
        <v>0</v>
      </c>
      <c r="AQ1569" s="83">
        <f t="shared" ca="1" si="529"/>
        <v>0</v>
      </c>
      <c r="AR1569" s="83">
        <f t="shared" ca="1" si="530"/>
        <v>-144</v>
      </c>
      <c r="AS1569" s="83">
        <f t="shared" ca="1" si="523"/>
        <v>-144</v>
      </c>
      <c r="AT1569" s="83" cm="1">
        <f t="array" aca="1" ref="AT1569" ca="1">_xlfn.LET(_xlpm.rozsah, $F$3:$F$10001,_xlpm.podminka, (_xlpm.rozsah&gt;M1569)*(ISNUMBER(_xlpm.rozsah)),_xlpm.indexy, IF(_xlpm.podminka, ROW(_xlpm.rozsah)-MIN(ROW(_xlpm.rozsah))+1),_xlpm.prvni, MIN(_xlpm.indexy),_xlpm.finalni, IF(_xlpm.prvni=1, 2, _xlpm.prvni),INDEX(_xlpm.rozsah, _xlpm.finalni))</f>
        <v>1500</v>
      </c>
      <c r="AU1569" s="83" cm="1">
        <f t="array" aca="1" ref="AU1569" ca="1">INDEX($F$3:$F$10001,MATCH(AT1569,$F$3:$F$10004,0)-1)</f>
        <v>1400</v>
      </c>
      <c r="AV1569" s="83">
        <f t="shared" ca="1" si="538"/>
        <v>-144</v>
      </c>
      <c r="AW1569" s="83">
        <f t="shared" ca="1" si="539"/>
        <v>-144</v>
      </c>
      <c r="AX1569" s="83">
        <f t="shared" ca="1" si="531"/>
        <v>360</v>
      </c>
      <c r="AY1569" s="83">
        <f t="shared" ca="1" si="532"/>
        <v>360</v>
      </c>
      <c r="AZ1569" s="83">
        <f t="shared" ca="1" si="533"/>
        <v>0</v>
      </c>
      <c r="BA1569" s="83">
        <f t="shared" ca="1" si="534"/>
        <v>360</v>
      </c>
      <c r="BB1569" s="83">
        <f t="shared" ca="1" si="535"/>
        <v>360</v>
      </c>
    </row>
    <row r="1570" spans="1:54" x14ac:dyDescent="0.25">
      <c r="A1570" s="58">
        <v>1568</v>
      </c>
      <c r="B1570" s="59">
        <f t="shared" si="524"/>
        <v>26.133333333333333</v>
      </c>
      <c r="C1570" s="58">
        <v>56.7</v>
      </c>
      <c r="D1570" s="58">
        <v>37.799999999999997</v>
      </c>
      <c r="F1570" s="117"/>
      <c r="G1570" s="117"/>
      <c r="H1570" s="112">
        <f t="shared" si="525"/>
        <v>0</v>
      </c>
      <c r="I1570" s="121"/>
      <c r="J1570" s="92">
        <f t="shared" si="526"/>
        <v>0</v>
      </c>
      <c r="L1570" s="94">
        <v>1568</v>
      </c>
      <c r="M1570" s="114">
        <f t="shared" ca="1" si="522"/>
        <v>1450.2812867131602</v>
      </c>
      <c r="N1570" s="115">
        <f t="shared" ca="1" si="521"/>
        <v>136.07999999999998</v>
      </c>
      <c r="P1570" s="102"/>
      <c r="Q1570" s="102"/>
      <c r="R1570" s="102"/>
      <c r="S1570" s="102"/>
      <c r="AC1570" s="83">
        <f t="shared" si="536"/>
        <v>0</v>
      </c>
      <c r="AD1570" s="83">
        <f t="shared" si="537"/>
        <v>0</v>
      </c>
      <c r="AF1570" s="83">
        <f t="shared" si="527"/>
        <v>0</v>
      </c>
      <c r="AG1570" s="83">
        <f t="shared" si="528"/>
        <v>0</v>
      </c>
      <c r="AQ1570" s="83">
        <f t="shared" ca="1" si="529"/>
        <v>0</v>
      </c>
      <c r="AR1570" s="83">
        <f t="shared" ca="1" si="530"/>
        <v>-144</v>
      </c>
      <c r="AS1570" s="83">
        <f t="shared" ca="1" si="523"/>
        <v>-144</v>
      </c>
      <c r="AT1570" s="83" cm="1">
        <f t="array" aca="1" ref="AT1570" ca="1">_xlfn.LET(_xlpm.rozsah, $F$3:$F$10001,_xlpm.podminka, (_xlpm.rozsah&gt;M1570)*(ISNUMBER(_xlpm.rozsah)),_xlpm.indexy, IF(_xlpm.podminka, ROW(_xlpm.rozsah)-MIN(ROW(_xlpm.rozsah))+1),_xlpm.prvni, MIN(_xlpm.indexy),_xlpm.finalni, IF(_xlpm.prvni=1, 2, _xlpm.prvni),INDEX(_xlpm.rozsah, _xlpm.finalni))</f>
        <v>1500</v>
      </c>
      <c r="AU1570" s="83" cm="1">
        <f t="array" aca="1" ref="AU1570" ca="1">INDEX($F$3:$F$10001,MATCH(AT1570,$F$3:$F$10004,0)-1)</f>
        <v>1400</v>
      </c>
      <c r="AV1570" s="83">
        <f t="shared" ca="1" si="538"/>
        <v>-144</v>
      </c>
      <c r="AW1570" s="83">
        <f t="shared" ca="1" si="539"/>
        <v>-144</v>
      </c>
      <c r="AX1570" s="83">
        <f t="shared" ca="1" si="531"/>
        <v>360</v>
      </c>
      <c r="AY1570" s="83">
        <f t="shared" ca="1" si="532"/>
        <v>360</v>
      </c>
      <c r="AZ1570" s="83">
        <f t="shared" ca="1" si="533"/>
        <v>0</v>
      </c>
      <c r="BA1570" s="83">
        <f t="shared" ca="1" si="534"/>
        <v>360</v>
      </c>
      <c r="BB1570" s="83">
        <f t="shared" ca="1" si="535"/>
        <v>360</v>
      </c>
    </row>
    <row r="1571" spans="1:54" x14ac:dyDescent="0.25">
      <c r="A1571" s="58">
        <v>1569</v>
      </c>
      <c r="B1571" s="59">
        <f t="shared" si="524"/>
        <v>26.15</v>
      </c>
      <c r="C1571" s="58">
        <v>56.6</v>
      </c>
      <c r="D1571" s="58">
        <v>36.6</v>
      </c>
      <c r="F1571" s="117"/>
      <c r="G1571" s="117"/>
      <c r="H1571" s="112">
        <f t="shared" si="525"/>
        <v>0</v>
      </c>
      <c r="I1571" s="121"/>
      <c r="J1571" s="92">
        <f t="shared" si="526"/>
        <v>0</v>
      </c>
      <c r="L1571" s="94">
        <v>1569</v>
      </c>
      <c r="M1571" s="114">
        <f t="shared" ca="1" si="522"/>
        <v>1449.4871398230136</v>
      </c>
      <c r="N1571" s="115">
        <f t="shared" ca="1" si="521"/>
        <v>131.76</v>
      </c>
      <c r="P1571" s="102"/>
      <c r="Q1571" s="102"/>
      <c r="R1571" s="102"/>
      <c r="S1571" s="102"/>
      <c r="AC1571" s="83">
        <f t="shared" si="536"/>
        <v>0</v>
      </c>
      <c r="AD1571" s="83">
        <f t="shared" si="537"/>
        <v>0</v>
      </c>
      <c r="AF1571" s="83">
        <f t="shared" si="527"/>
        <v>0</v>
      </c>
      <c r="AG1571" s="83">
        <f t="shared" si="528"/>
        <v>0</v>
      </c>
      <c r="AQ1571" s="83">
        <f t="shared" ca="1" si="529"/>
        <v>0</v>
      </c>
      <c r="AR1571" s="83">
        <f t="shared" ca="1" si="530"/>
        <v>-144</v>
      </c>
      <c r="AS1571" s="83">
        <f t="shared" ca="1" si="523"/>
        <v>-144</v>
      </c>
      <c r="AT1571" s="83" cm="1">
        <f t="array" aca="1" ref="AT1571" ca="1">_xlfn.LET(_xlpm.rozsah, $F$3:$F$10001,_xlpm.podminka, (_xlpm.rozsah&gt;M1571)*(ISNUMBER(_xlpm.rozsah)),_xlpm.indexy, IF(_xlpm.podminka, ROW(_xlpm.rozsah)-MIN(ROW(_xlpm.rozsah))+1),_xlpm.prvni, MIN(_xlpm.indexy),_xlpm.finalni, IF(_xlpm.prvni=1, 2, _xlpm.prvni),INDEX(_xlpm.rozsah, _xlpm.finalni))</f>
        <v>1500</v>
      </c>
      <c r="AU1571" s="83" cm="1">
        <f t="array" aca="1" ref="AU1571" ca="1">INDEX($F$3:$F$10001,MATCH(AT1571,$F$3:$F$10004,0)-1)</f>
        <v>1400</v>
      </c>
      <c r="AV1571" s="83">
        <f t="shared" ca="1" si="538"/>
        <v>-144</v>
      </c>
      <c r="AW1571" s="83">
        <f t="shared" ca="1" si="539"/>
        <v>-144</v>
      </c>
      <c r="AX1571" s="83">
        <f t="shared" ca="1" si="531"/>
        <v>360</v>
      </c>
      <c r="AY1571" s="83">
        <f t="shared" ca="1" si="532"/>
        <v>360</v>
      </c>
      <c r="AZ1571" s="83">
        <f t="shared" ca="1" si="533"/>
        <v>0</v>
      </c>
      <c r="BA1571" s="83">
        <f t="shared" ca="1" si="534"/>
        <v>360</v>
      </c>
      <c r="BB1571" s="83">
        <f t="shared" ca="1" si="535"/>
        <v>360</v>
      </c>
    </row>
    <row r="1572" spans="1:54" x14ac:dyDescent="0.25">
      <c r="A1572" s="58">
        <v>1570</v>
      </c>
      <c r="B1572" s="59">
        <f t="shared" si="524"/>
        <v>26.166666666666668</v>
      </c>
      <c r="C1572" s="58">
        <v>56.8</v>
      </c>
      <c r="D1572" s="58">
        <v>36.1</v>
      </c>
      <c r="F1572" s="117"/>
      <c r="G1572" s="117"/>
      <c r="H1572" s="112">
        <f t="shared" si="525"/>
        <v>0</v>
      </c>
      <c r="I1572" s="121"/>
      <c r="J1572" s="92">
        <f t="shared" si="526"/>
        <v>0</v>
      </c>
      <c r="L1572" s="94">
        <v>1570</v>
      </c>
      <c r="M1572" s="114">
        <f t="shared" ca="1" si="522"/>
        <v>1451.0754336033069</v>
      </c>
      <c r="N1572" s="115">
        <f t="shared" ca="1" si="521"/>
        <v>129.96</v>
      </c>
      <c r="P1572" s="102"/>
      <c r="Q1572" s="102"/>
      <c r="R1572" s="102"/>
      <c r="S1572" s="102"/>
      <c r="AC1572" s="83">
        <f t="shared" si="536"/>
        <v>0</v>
      </c>
      <c r="AD1572" s="83">
        <f t="shared" si="537"/>
        <v>0</v>
      </c>
      <c r="AF1572" s="83">
        <f t="shared" si="527"/>
        <v>0</v>
      </c>
      <c r="AG1572" s="83">
        <f t="shared" si="528"/>
        <v>0</v>
      </c>
      <c r="AQ1572" s="83">
        <f t="shared" ca="1" si="529"/>
        <v>0</v>
      </c>
      <c r="AR1572" s="83">
        <f t="shared" ca="1" si="530"/>
        <v>-144</v>
      </c>
      <c r="AS1572" s="83">
        <f t="shared" ca="1" si="523"/>
        <v>-144</v>
      </c>
      <c r="AT1572" s="83" cm="1">
        <f t="array" aca="1" ref="AT1572" ca="1">_xlfn.LET(_xlpm.rozsah, $F$3:$F$10001,_xlpm.podminka, (_xlpm.rozsah&gt;M1572)*(ISNUMBER(_xlpm.rozsah)),_xlpm.indexy, IF(_xlpm.podminka, ROW(_xlpm.rozsah)-MIN(ROW(_xlpm.rozsah))+1),_xlpm.prvni, MIN(_xlpm.indexy),_xlpm.finalni, IF(_xlpm.prvni=1, 2, _xlpm.prvni),INDEX(_xlpm.rozsah, _xlpm.finalni))</f>
        <v>1500</v>
      </c>
      <c r="AU1572" s="83" cm="1">
        <f t="array" aca="1" ref="AU1572" ca="1">INDEX($F$3:$F$10001,MATCH(AT1572,$F$3:$F$10004,0)-1)</f>
        <v>1400</v>
      </c>
      <c r="AV1572" s="83">
        <f t="shared" ca="1" si="538"/>
        <v>-144</v>
      </c>
      <c r="AW1572" s="83">
        <f t="shared" ca="1" si="539"/>
        <v>-144</v>
      </c>
      <c r="AX1572" s="83">
        <f t="shared" ca="1" si="531"/>
        <v>360</v>
      </c>
      <c r="AY1572" s="83">
        <f t="shared" ca="1" si="532"/>
        <v>360</v>
      </c>
      <c r="AZ1572" s="83">
        <f t="shared" ca="1" si="533"/>
        <v>0</v>
      </c>
      <c r="BA1572" s="83">
        <f t="shared" ca="1" si="534"/>
        <v>360</v>
      </c>
      <c r="BB1572" s="83">
        <f t="shared" ca="1" si="535"/>
        <v>360</v>
      </c>
    </row>
    <row r="1573" spans="1:54" x14ac:dyDescent="0.25">
      <c r="A1573" s="58">
        <v>1571</v>
      </c>
      <c r="B1573" s="59">
        <f t="shared" si="524"/>
        <v>26.183333333333334</v>
      </c>
      <c r="C1573" s="58">
        <v>56.5</v>
      </c>
      <c r="D1573" s="58">
        <v>36.799999999999997</v>
      </c>
      <c r="F1573" s="117"/>
      <c r="G1573" s="117"/>
      <c r="H1573" s="112">
        <f t="shared" si="525"/>
        <v>0</v>
      </c>
      <c r="I1573" s="121"/>
      <c r="J1573" s="92">
        <f t="shared" si="526"/>
        <v>0</v>
      </c>
      <c r="L1573" s="94">
        <v>1571</v>
      </c>
      <c r="M1573" s="114">
        <f t="shared" ca="1" si="522"/>
        <v>1448.6929929328667</v>
      </c>
      <c r="N1573" s="115">
        <f t="shared" ca="1" si="521"/>
        <v>132.47999999999999</v>
      </c>
      <c r="P1573" s="102"/>
      <c r="Q1573" s="102"/>
      <c r="R1573" s="102"/>
      <c r="S1573" s="102"/>
      <c r="AC1573" s="83">
        <f t="shared" si="536"/>
        <v>0</v>
      </c>
      <c r="AD1573" s="83">
        <f t="shared" si="537"/>
        <v>0</v>
      </c>
      <c r="AF1573" s="83">
        <f t="shared" si="527"/>
        <v>0</v>
      </c>
      <c r="AG1573" s="83">
        <f t="shared" si="528"/>
        <v>0</v>
      </c>
      <c r="AQ1573" s="83">
        <f t="shared" ca="1" si="529"/>
        <v>0</v>
      </c>
      <c r="AR1573" s="83">
        <f t="shared" ca="1" si="530"/>
        <v>-144</v>
      </c>
      <c r="AS1573" s="83">
        <f t="shared" ca="1" si="523"/>
        <v>-144</v>
      </c>
      <c r="AT1573" s="83" cm="1">
        <f t="array" aca="1" ref="AT1573" ca="1">_xlfn.LET(_xlpm.rozsah, $F$3:$F$10001,_xlpm.podminka, (_xlpm.rozsah&gt;M1573)*(ISNUMBER(_xlpm.rozsah)),_xlpm.indexy, IF(_xlpm.podminka, ROW(_xlpm.rozsah)-MIN(ROW(_xlpm.rozsah))+1),_xlpm.prvni, MIN(_xlpm.indexy),_xlpm.finalni, IF(_xlpm.prvni=1, 2, _xlpm.prvni),INDEX(_xlpm.rozsah, _xlpm.finalni))</f>
        <v>1500</v>
      </c>
      <c r="AU1573" s="83" cm="1">
        <f t="array" aca="1" ref="AU1573" ca="1">INDEX($F$3:$F$10001,MATCH(AT1573,$F$3:$F$10004,0)-1)</f>
        <v>1400</v>
      </c>
      <c r="AV1573" s="83">
        <f t="shared" ca="1" si="538"/>
        <v>-144</v>
      </c>
      <c r="AW1573" s="83">
        <f t="shared" ca="1" si="539"/>
        <v>-144</v>
      </c>
      <c r="AX1573" s="83">
        <f t="shared" ca="1" si="531"/>
        <v>360</v>
      </c>
      <c r="AY1573" s="83">
        <f t="shared" ca="1" si="532"/>
        <v>360</v>
      </c>
      <c r="AZ1573" s="83">
        <f t="shared" ca="1" si="533"/>
        <v>0</v>
      </c>
      <c r="BA1573" s="83">
        <f t="shared" ca="1" si="534"/>
        <v>360</v>
      </c>
      <c r="BB1573" s="83">
        <f t="shared" ca="1" si="535"/>
        <v>360</v>
      </c>
    </row>
    <row r="1574" spans="1:54" x14ac:dyDescent="0.25">
      <c r="A1574" s="58">
        <v>1572</v>
      </c>
      <c r="B1574" s="59">
        <f t="shared" si="524"/>
        <v>26.2</v>
      </c>
      <c r="C1574" s="58">
        <v>56.9</v>
      </c>
      <c r="D1574" s="58">
        <v>35.9</v>
      </c>
      <c r="F1574" s="117"/>
      <c r="G1574" s="117"/>
      <c r="H1574" s="112">
        <f t="shared" si="525"/>
        <v>0</v>
      </c>
      <c r="I1574" s="121"/>
      <c r="J1574" s="92">
        <f t="shared" si="526"/>
        <v>0</v>
      </c>
      <c r="L1574" s="94">
        <v>1572</v>
      </c>
      <c r="M1574" s="114">
        <f t="shared" ca="1" si="522"/>
        <v>1451.8695804934534</v>
      </c>
      <c r="N1574" s="115">
        <f t="shared" ca="1" si="521"/>
        <v>129.24</v>
      </c>
      <c r="P1574" s="102"/>
      <c r="Q1574" s="102"/>
      <c r="R1574" s="102"/>
      <c r="S1574" s="102"/>
      <c r="AC1574" s="83">
        <f t="shared" si="536"/>
        <v>0</v>
      </c>
      <c r="AD1574" s="83">
        <f t="shared" si="537"/>
        <v>0</v>
      </c>
      <c r="AF1574" s="83">
        <f t="shared" si="527"/>
        <v>0</v>
      </c>
      <c r="AG1574" s="83">
        <f t="shared" si="528"/>
        <v>0</v>
      </c>
      <c r="AQ1574" s="83">
        <f t="shared" ca="1" si="529"/>
        <v>0</v>
      </c>
      <c r="AR1574" s="83">
        <f t="shared" ca="1" si="530"/>
        <v>-144</v>
      </c>
      <c r="AS1574" s="83">
        <f t="shared" ca="1" si="523"/>
        <v>-144</v>
      </c>
      <c r="AT1574" s="83" cm="1">
        <f t="array" aca="1" ref="AT1574" ca="1">_xlfn.LET(_xlpm.rozsah, $F$3:$F$10001,_xlpm.podminka, (_xlpm.rozsah&gt;M1574)*(ISNUMBER(_xlpm.rozsah)),_xlpm.indexy, IF(_xlpm.podminka, ROW(_xlpm.rozsah)-MIN(ROW(_xlpm.rozsah))+1),_xlpm.prvni, MIN(_xlpm.indexy),_xlpm.finalni, IF(_xlpm.prvni=1, 2, _xlpm.prvni),INDEX(_xlpm.rozsah, _xlpm.finalni))</f>
        <v>1500</v>
      </c>
      <c r="AU1574" s="83" cm="1">
        <f t="array" aca="1" ref="AU1574" ca="1">INDEX($F$3:$F$10001,MATCH(AT1574,$F$3:$F$10004,0)-1)</f>
        <v>1400</v>
      </c>
      <c r="AV1574" s="83">
        <f t="shared" ca="1" si="538"/>
        <v>-144</v>
      </c>
      <c r="AW1574" s="83">
        <f t="shared" ca="1" si="539"/>
        <v>-144</v>
      </c>
      <c r="AX1574" s="83">
        <f t="shared" ca="1" si="531"/>
        <v>360</v>
      </c>
      <c r="AY1574" s="83">
        <f t="shared" ca="1" si="532"/>
        <v>360</v>
      </c>
      <c r="AZ1574" s="83">
        <f t="shared" ca="1" si="533"/>
        <v>0</v>
      </c>
      <c r="BA1574" s="83">
        <f t="shared" ca="1" si="534"/>
        <v>360</v>
      </c>
      <c r="BB1574" s="83">
        <f t="shared" ca="1" si="535"/>
        <v>360</v>
      </c>
    </row>
    <row r="1575" spans="1:54" x14ac:dyDescent="0.25">
      <c r="A1575" s="58">
        <v>1573</v>
      </c>
      <c r="B1575" s="59">
        <f t="shared" si="524"/>
        <v>26.216666666666665</v>
      </c>
      <c r="C1575" s="58">
        <v>56.7</v>
      </c>
      <c r="D1575" s="58">
        <v>35</v>
      </c>
      <c r="F1575" s="117"/>
      <c r="G1575" s="117"/>
      <c r="H1575" s="112">
        <f t="shared" si="525"/>
        <v>0</v>
      </c>
      <c r="I1575" s="121"/>
      <c r="J1575" s="92">
        <f t="shared" si="526"/>
        <v>0</v>
      </c>
      <c r="L1575" s="94">
        <v>1573</v>
      </c>
      <c r="M1575" s="114">
        <f t="shared" ca="1" si="522"/>
        <v>1450.2812867131602</v>
      </c>
      <c r="N1575" s="115">
        <f t="shared" ca="1" si="521"/>
        <v>125.99999999999999</v>
      </c>
      <c r="P1575" s="102"/>
      <c r="Q1575" s="102"/>
      <c r="R1575" s="102"/>
      <c r="S1575" s="102"/>
      <c r="AC1575" s="83">
        <f t="shared" si="536"/>
        <v>0</v>
      </c>
      <c r="AD1575" s="83">
        <f t="shared" si="537"/>
        <v>0</v>
      </c>
      <c r="AF1575" s="83">
        <f t="shared" si="527"/>
        <v>0</v>
      </c>
      <c r="AG1575" s="83">
        <f t="shared" si="528"/>
        <v>0</v>
      </c>
      <c r="AQ1575" s="83">
        <f t="shared" ca="1" si="529"/>
        <v>0</v>
      </c>
      <c r="AR1575" s="83">
        <f t="shared" ca="1" si="530"/>
        <v>-144</v>
      </c>
      <c r="AS1575" s="83">
        <f t="shared" ca="1" si="523"/>
        <v>-144</v>
      </c>
      <c r="AT1575" s="83" cm="1">
        <f t="array" aca="1" ref="AT1575" ca="1">_xlfn.LET(_xlpm.rozsah, $F$3:$F$10001,_xlpm.podminka, (_xlpm.rozsah&gt;M1575)*(ISNUMBER(_xlpm.rozsah)),_xlpm.indexy, IF(_xlpm.podminka, ROW(_xlpm.rozsah)-MIN(ROW(_xlpm.rozsah))+1),_xlpm.prvni, MIN(_xlpm.indexy),_xlpm.finalni, IF(_xlpm.prvni=1, 2, _xlpm.prvni),INDEX(_xlpm.rozsah, _xlpm.finalni))</f>
        <v>1500</v>
      </c>
      <c r="AU1575" s="83" cm="1">
        <f t="array" aca="1" ref="AU1575" ca="1">INDEX($F$3:$F$10001,MATCH(AT1575,$F$3:$F$10004,0)-1)</f>
        <v>1400</v>
      </c>
      <c r="AV1575" s="83">
        <f t="shared" ca="1" si="538"/>
        <v>-144</v>
      </c>
      <c r="AW1575" s="83">
        <f t="shared" ca="1" si="539"/>
        <v>-144</v>
      </c>
      <c r="AX1575" s="83">
        <f t="shared" ca="1" si="531"/>
        <v>360</v>
      </c>
      <c r="AY1575" s="83">
        <f t="shared" ca="1" si="532"/>
        <v>360</v>
      </c>
      <c r="AZ1575" s="83">
        <f t="shared" ca="1" si="533"/>
        <v>0</v>
      </c>
      <c r="BA1575" s="83">
        <f t="shared" ca="1" si="534"/>
        <v>360</v>
      </c>
      <c r="BB1575" s="83">
        <f t="shared" ca="1" si="535"/>
        <v>360</v>
      </c>
    </row>
    <row r="1576" spans="1:54" x14ac:dyDescent="0.25">
      <c r="A1576" s="58">
        <v>1574</v>
      </c>
      <c r="B1576" s="59">
        <f t="shared" si="524"/>
        <v>26.233333333333334</v>
      </c>
      <c r="C1576" s="58">
        <v>56.5</v>
      </c>
      <c r="D1576" s="58">
        <v>36</v>
      </c>
      <c r="F1576" s="117"/>
      <c r="G1576" s="117"/>
      <c r="H1576" s="112">
        <f t="shared" si="525"/>
        <v>0</v>
      </c>
      <c r="I1576" s="121"/>
      <c r="J1576" s="92">
        <f t="shared" si="526"/>
        <v>0</v>
      </c>
      <c r="L1576" s="94">
        <v>1574</v>
      </c>
      <c r="M1576" s="114">
        <f t="shared" ca="1" si="522"/>
        <v>1448.6929929328667</v>
      </c>
      <c r="N1576" s="115">
        <f t="shared" ca="1" si="521"/>
        <v>129.6</v>
      </c>
      <c r="P1576" s="102"/>
      <c r="Q1576" s="102"/>
      <c r="R1576" s="102"/>
      <c r="S1576" s="102"/>
      <c r="AC1576" s="83">
        <f t="shared" si="536"/>
        <v>0</v>
      </c>
      <c r="AD1576" s="83">
        <f t="shared" si="537"/>
        <v>0</v>
      </c>
      <c r="AF1576" s="83">
        <f t="shared" si="527"/>
        <v>0</v>
      </c>
      <c r="AG1576" s="83">
        <f t="shared" si="528"/>
        <v>0</v>
      </c>
      <c r="AQ1576" s="83">
        <f t="shared" ca="1" si="529"/>
        <v>0</v>
      </c>
      <c r="AR1576" s="83">
        <f t="shared" ca="1" si="530"/>
        <v>-144</v>
      </c>
      <c r="AS1576" s="83">
        <f t="shared" ca="1" si="523"/>
        <v>-144</v>
      </c>
      <c r="AT1576" s="83" cm="1">
        <f t="array" aca="1" ref="AT1576" ca="1">_xlfn.LET(_xlpm.rozsah, $F$3:$F$10001,_xlpm.podminka, (_xlpm.rozsah&gt;M1576)*(ISNUMBER(_xlpm.rozsah)),_xlpm.indexy, IF(_xlpm.podminka, ROW(_xlpm.rozsah)-MIN(ROW(_xlpm.rozsah))+1),_xlpm.prvni, MIN(_xlpm.indexy),_xlpm.finalni, IF(_xlpm.prvni=1, 2, _xlpm.prvni),INDEX(_xlpm.rozsah, _xlpm.finalni))</f>
        <v>1500</v>
      </c>
      <c r="AU1576" s="83" cm="1">
        <f t="array" aca="1" ref="AU1576" ca="1">INDEX($F$3:$F$10001,MATCH(AT1576,$F$3:$F$10004,0)-1)</f>
        <v>1400</v>
      </c>
      <c r="AV1576" s="83">
        <f t="shared" ca="1" si="538"/>
        <v>-144</v>
      </c>
      <c r="AW1576" s="83">
        <f t="shared" ca="1" si="539"/>
        <v>-144</v>
      </c>
      <c r="AX1576" s="83">
        <f t="shared" ca="1" si="531"/>
        <v>360</v>
      </c>
      <c r="AY1576" s="83">
        <f t="shared" ca="1" si="532"/>
        <v>360</v>
      </c>
      <c r="AZ1576" s="83">
        <f t="shared" ca="1" si="533"/>
        <v>0</v>
      </c>
      <c r="BA1576" s="83">
        <f t="shared" ca="1" si="534"/>
        <v>360</v>
      </c>
      <c r="BB1576" s="83">
        <f t="shared" ca="1" si="535"/>
        <v>360</v>
      </c>
    </row>
    <row r="1577" spans="1:54" x14ac:dyDescent="0.25">
      <c r="A1577" s="58">
        <v>1575</v>
      </c>
      <c r="B1577" s="59">
        <f t="shared" si="524"/>
        <v>26.25</v>
      </c>
      <c r="C1577" s="58">
        <v>56.4</v>
      </c>
      <c r="D1577" s="58">
        <v>36.5</v>
      </c>
      <c r="F1577" s="117"/>
      <c r="G1577" s="117"/>
      <c r="H1577" s="112">
        <f t="shared" si="525"/>
        <v>0</v>
      </c>
      <c r="I1577" s="121"/>
      <c r="J1577" s="92">
        <f t="shared" si="526"/>
        <v>0</v>
      </c>
      <c r="L1577" s="94">
        <v>1575</v>
      </c>
      <c r="M1577" s="114">
        <f t="shared" ca="1" si="522"/>
        <v>1447.8988460427202</v>
      </c>
      <c r="N1577" s="115">
        <f t="shared" ca="1" si="521"/>
        <v>131.4</v>
      </c>
      <c r="P1577" s="102"/>
      <c r="Q1577" s="102"/>
      <c r="R1577" s="102"/>
      <c r="S1577" s="102"/>
      <c r="AC1577" s="83">
        <f t="shared" si="536"/>
        <v>0</v>
      </c>
      <c r="AD1577" s="83">
        <f t="shared" si="537"/>
        <v>0</v>
      </c>
      <c r="AF1577" s="83">
        <f t="shared" si="527"/>
        <v>0</v>
      </c>
      <c r="AG1577" s="83">
        <f t="shared" si="528"/>
        <v>0</v>
      </c>
      <c r="AQ1577" s="83">
        <f t="shared" ca="1" si="529"/>
        <v>0</v>
      </c>
      <c r="AR1577" s="83">
        <f t="shared" ca="1" si="530"/>
        <v>-144</v>
      </c>
      <c r="AS1577" s="83">
        <f t="shared" ca="1" si="523"/>
        <v>-144</v>
      </c>
      <c r="AT1577" s="83" cm="1">
        <f t="array" aca="1" ref="AT1577" ca="1">_xlfn.LET(_xlpm.rozsah, $F$3:$F$10001,_xlpm.podminka, (_xlpm.rozsah&gt;M1577)*(ISNUMBER(_xlpm.rozsah)),_xlpm.indexy, IF(_xlpm.podminka, ROW(_xlpm.rozsah)-MIN(ROW(_xlpm.rozsah))+1),_xlpm.prvni, MIN(_xlpm.indexy),_xlpm.finalni, IF(_xlpm.prvni=1, 2, _xlpm.prvni),INDEX(_xlpm.rozsah, _xlpm.finalni))</f>
        <v>1500</v>
      </c>
      <c r="AU1577" s="83" cm="1">
        <f t="array" aca="1" ref="AU1577" ca="1">INDEX($F$3:$F$10001,MATCH(AT1577,$F$3:$F$10004,0)-1)</f>
        <v>1400</v>
      </c>
      <c r="AV1577" s="83">
        <f t="shared" ca="1" si="538"/>
        <v>-144</v>
      </c>
      <c r="AW1577" s="83">
        <f t="shared" ca="1" si="539"/>
        <v>-144</v>
      </c>
      <c r="AX1577" s="83">
        <f t="shared" ca="1" si="531"/>
        <v>360</v>
      </c>
      <c r="AY1577" s="83">
        <f t="shared" ca="1" si="532"/>
        <v>360</v>
      </c>
      <c r="AZ1577" s="83">
        <f t="shared" ca="1" si="533"/>
        <v>0</v>
      </c>
      <c r="BA1577" s="83">
        <f t="shared" ca="1" si="534"/>
        <v>360</v>
      </c>
      <c r="BB1577" s="83">
        <f t="shared" ca="1" si="535"/>
        <v>360</v>
      </c>
    </row>
    <row r="1578" spans="1:54" x14ac:dyDescent="0.25">
      <c r="A1578" s="58">
        <v>1576</v>
      </c>
      <c r="B1578" s="59">
        <f t="shared" si="524"/>
        <v>26.266666666666666</v>
      </c>
      <c r="C1578" s="58">
        <v>56.5</v>
      </c>
      <c r="D1578" s="58">
        <v>38</v>
      </c>
      <c r="F1578" s="117"/>
      <c r="G1578" s="117"/>
      <c r="H1578" s="112">
        <f t="shared" si="525"/>
        <v>0</v>
      </c>
      <c r="I1578" s="121"/>
      <c r="J1578" s="92">
        <f t="shared" si="526"/>
        <v>0</v>
      </c>
      <c r="L1578" s="94">
        <v>1576</v>
      </c>
      <c r="M1578" s="114">
        <f t="shared" ca="1" si="522"/>
        <v>1448.6929929328667</v>
      </c>
      <c r="N1578" s="115">
        <f t="shared" ca="1" si="521"/>
        <v>136.80000000000001</v>
      </c>
      <c r="P1578" s="102"/>
      <c r="Q1578" s="102"/>
      <c r="R1578" s="102"/>
      <c r="S1578" s="102"/>
      <c r="AC1578" s="83">
        <f t="shared" si="536"/>
        <v>0</v>
      </c>
      <c r="AD1578" s="83">
        <f t="shared" si="537"/>
        <v>0</v>
      </c>
      <c r="AF1578" s="83">
        <f t="shared" si="527"/>
        <v>0</v>
      </c>
      <c r="AG1578" s="83">
        <f t="shared" si="528"/>
        <v>0</v>
      </c>
      <c r="AQ1578" s="83">
        <f t="shared" ca="1" si="529"/>
        <v>0</v>
      </c>
      <c r="AR1578" s="83">
        <f t="shared" ca="1" si="530"/>
        <v>-144</v>
      </c>
      <c r="AS1578" s="83">
        <f t="shared" ca="1" si="523"/>
        <v>-144</v>
      </c>
      <c r="AT1578" s="83" cm="1">
        <f t="array" aca="1" ref="AT1578" ca="1">_xlfn.LET(_xlpm.rozsah, $F$3:$F$10001,_xlpm.podminka, (_xlpm.rozsah&gt;M1578)*(ISNUMBER(_xlpm.rozsah)),_xlpm.indexy, IF(_xlpm.podminka, ROW(_xlpm.rozsah)-MIN(ROW(_xlpm.rozsah))+1),_xlpm.prvni, MIN(_xlpm.indexy),_xlpm.finalni, IF(_xlpm.prvni=1, 2, _xlpm.prvni),INDEX(_xlpm.rozsah, _xlpm.finalni))</f>
        <v>1500</v>
      </c>
      <c r="AU1578" s="83" cm="1">
        <f t="array" aca="1" ref="AU1578" ca="1">INDEX($F$3:$F$10001,MATCH(AT1578,$F$3:$F$10004,0)-1)</f>
        <v>1400</v>
      </c>
      <c r="AV1578" s="83">
        <f t="shared" ca="1" si="538"/>
        <v>-144</v>
      </c>
      <c r="AW1578" s="83">
        <f t="shared" ca="1" si="539"/>
        <v>-144</v>
      </c>
      <c r="AX1578" s="83">
        <f t="shared" ca="1" si="531"/>
        <v>360</v>
      </c>
      <c r="AY1578" s="83">
        <f t="shared" ca="1" si="532"/>
        <v>360</v>
      </c>
      <c r="AZ1578" s="83">
        <f t="shared" ca="1" si="533"/>
        <v>0</v>
      </c>
      <c r="BA1578" s="83">
        <f t="shared" ca="1" si="534"/>
        <v>360</v>
      </c>
      <c r="BB1578" s="83">
        <f t="shared" ca="1" si="535"/>
        <v>360</v>
      </c>
    </row>
    <row r="1579" spans="1:54" x14ac:dyDescent="0.25">
      <c r="A1579" s="58">
        <v>1577</v>
      </c>
      <c r="B1579" s="59">
        <f t="shared" si="524"/>
        <v>26.283333333333335</v>
      </c>
      <c r="C1579" s="58">
        <v>56.5</v>
      </c>
      <c r="D1579" s="58">
        <v>39.9</v>
      </c>
      <c r="F1579" s="117"/>
      <c r="G1579" s="117"/>
      <c r="H1579" s="112">
        <f t="shared" si="525"/>
        <v>0</v>
      </c>
      <c r="I1579" s="121"/>
      <c r="J1579" s="92">
        <f t="shared" si="526"/>
        <v>0</v>
      </c>
      <c r="L1579" s="94">
        <v>1577</v>
      </c>
      <c r="M1579" s="114">
        <f t="shared" ca="1" si="522"/>
        <v>1448.6929929328667</v>
      </c>
      <c r="N1579" s="115">
        <f t="shared" ca="1" si="521"/>
        <v>143.63999999999999</v>
      </c>
      <c r="P1579" s="102"/>
      <c r="Q1579" s="102"/>
      <c r="R1579" s="102"/>
      <c r="S1579" s="102"/>
      <c r="AC1579" s="83">
        <f t="shared" si="536"/>
        <v>0</v>
      </c>
      <c r="AD1579" s="83">
        <f t="shared" si="537"/>
        <v>0</v>
      </c>
      <c r="AF1579" s="83">
        <f t="shared" si="527"/>
        <v>0</v>
      </c>
      <c r="AG1579" s="83">
        <f t="shared" si="528"/>
        <v>0</v>
      </c>
      <c r="AQ1579" s="83">
        <f t="shared" ca="1" si="529"/>
        <v>0</v>
      </c>
      <c r="AR1579" s="83">
        <f t="shared" ca="1" si="530"/>
        <v>-144</v>
      </c>
      <c r="AS1579" s="83">
        <f t="shared" ca="1" si="523"/>
        <v>-144</v>
      </c>
      <c r="AT1579" s="83" cm="1">
        <f t="array" aca="1" ref="AT1579" ca="1">_xlfn.LET(_xlpm.rozsah, $F$3:$F$10001,_xlpm.podminka, (_xlpm.rozsah&gt;M1579)*(ISNUMBER(_xlpm.rozsah)),_xlpm.indexy, IF(_xlpm.podminka, ROW(_xlpm.rozsah)-MIN(ROW(_xlpm.rozsah))+1),_xlpm.prvni, MIN(_xlpm.indexy),_xlpm.finalni, IF(_xlpm.prvni=1, 2, _xlpm.prvni),INDEX(_xlpm.rozsah, _xlpm.finalni))</f>
        <v>1500</v>
      </c>
      <c r="AU1579" s="83" cm="1">
        <f t="array" aca="1" ref="AU1579" ca="1">INDEX($F$3:$F$10001,MATCH(AT1579,$F$3:$F$10004,0)-1)</f>
        <v>1400</v>
      </c>
      <c r="AV1579" s="83">
        <f t="shared" ca="1" si="538"/>
        <v>-144</v>
      </c>
      <c r="AW1579" s="83">
        <f t="shared" ca="1" si="539"/>
        <v>-144</v>
      </c>
      <c r="AX1579" s="83">
        <f t="shared" ca="1" si="531"/>
        <v>360</v>
      </c>
      <c r="AY1579" s="83">
        <f t="shared" ca="1" si="532"/>
        <v>360</v>
      </c>
      <c r="AZ1579" s="83">
        <f t="shared" ca="1" si="533"/>
        <v>0</v>
      </c>
      <c r="BA1579" s="83">
        <f t="shared" ca="1" si="534"/>
        <v>360</v>
      </c>
      <c r="BB1579" s="83">
        <f t="shared" ca="1" si="535"/>
        <v>360</v>
      </c>
    </row>
    <row r="1580" spans="1:54" x14ac:dyDescent="0.25">
      <c r="A1580" s="58">
        <v>1578</v>
      </c>
      <c r="B1580" s="59">
        <f t="shared" si="524"/>
        <v>26.3</v>
      </c>
      <c r="C1580" s="58">
        <v>56.4</v>
      </c>
      <c r="D1580" s="58">
        <v>42.1</v>
      </c>
      <c r="F1580" s="117"/>
      <c r="G1580" s="117"/>
      <c r="H1580" s="112">
        <f t="shared" si="525"/>
        <v>0</v>
      </c>
      <c r="I1580" s="121"/>
      <c r="J1580" s="92">
        <f t="shared" si="526"/>
        <v>0</v>
      </c>
      <c r="L1580" s="94">
        <v>1578</v>
      </c>
      <c r="M1580" s="114">
        <f t="shared" ca="1" si="522"/>
        <v>1447.8988460427202</v>
      </c>
      <c r="N1580" s="115">
        <f t="shared" ca="1" si="521"/>
        <v>151.56</v>
      </c>
      <c r="P1580" s="102"/>
      <c r="Q1580" s="102"/>
      <c r="R1580" s="102"/>
      <c r="S1580" s="102"/>
      <c r="AC1580" s="83">
        <f t="shared" si="536"/>
        <v>0</v>
      </c>
      <c r="AD1580" s="83">
        <f t="shared" si="537"/>
        <v>0</v>
      </c>
      <c r="AF1580" s="83">
        <f t="shared" si="527"/>
        <v>0</v>
      </c>
      <c r="AG1580" s="83">
        <f t="shared" si="528"/>
        <v>0</v>
      </c>
      <c r="AQ1580" s="83">
        <f t="shared" ca="1" si="529"/>
        <v>0</v>
      </c>
      <c r="AR1580" s="83">
        <f t="shared" ca="1" si="530"/>
        <v>-144</v>
      </c>
      <c r="AS1580" s="83">
        <f t="shared" ca="1" si="523"/>
        <v>-144</v>
      </c>
      <c r="AT1580" s="83" cm="1">
        <f t="array" aca="1" ref="AT1580" ca="1">_xlfn.LET(_xlpm.rozsah, $F$3:$F$10001,_xlpm.podminka, (_xlpm.rozsah&gt;M1580)*(ISNUMBER(_xlpm.rozsah)),_xlpm.indexy, IF(_xlpm.podminka, ROW(_xlpm.rozsah)-MIN(ROW(_xlpm.rozsah))+1),_xlpm.prvni, MIN(_xlpm.indexy),_xlpm.finalni, IF(_xlpm.prvni=1, 2, _xlpm.prvni),INDEX(_xlpm.rozsah, _xlpm.finalni))</f>
        <v>1500</v>
      </c>
      <c r="AU1580" s="83" cm="1">
        <f t="array" aca="1" ref="AU1580" ca="1">INDEX($F$3:$F$10001,MATCH(AT1580,$F$3:$F$10004,0)-1)</f>
        <v>1400</v>
      </c>
      <c r="AV1580" s="83">
        <f t="shared" ca="1" si="538"/>
        <v>-144</v>
      </c>
      <c r="AW1580" s="83">
        <f t="shared" ca="1" si="539"/>
        <v>-144</v>
      </c>
      <c r="AX1580" s="83">
        <f t="shared" ca="1" si="531"/>
        <v>360</v>
      </c>
      <c r="AY1580" s="83">
        <f t="shared" ca="1" si="532"/>
        <v>360</v>
      </c>
      <c r="AZ1580" s="83">
        <f t="shared" ca="1" si="533"/>
        <v>0</v>
      </c>
      <c r="BA1580" s="83">
        <f t="shared" ca="1" si="534"/>
        <v>360</v>
      </c>
      <c r="BB1580" s="83">
        <f t="shared" ca="1" si="535"/>
        <v>360</v>
      </c>
    </row>
    <row r="1581" spans="1:54" x14ac:dyDescent="0.25">
      <c r="A1581" s="58">
        <v>1579</v>
      </c>
      <c r="B1581" s="59">
        <f t="shared" si="524"/>
        <v>26.316666666666666</v>
      </c>
      <c r="C1581" s="58">
        <v>56.5</v>
      </c>
      <c r="D1581" s="58">
        <v>47</v>
      </c>
      <c r="F1581" s="117"/>
      <c r="G1581" s="117"/>
      <c r="H1581" s="112">
        <f t="shared" si="525"/>
        <v>0</v>
      </c>
      <c r="I1581" s="121"/>
      <c r="J1581" s="92">
        <f t="shared" si="526"/>
        <v>0</v>
      </c>
      <c r="L1581" s="94">
        <v>1579</v>
      </c>
      <c r="M1581" s="114">
        <f t="shared" ca="1" si="522"/>
        <v>1448.6929929328667</v>
      </c>
      <c r="N1581" s="115">
        <f t="shared" ca="1" si="521"/>
        <v>169.2</v>
      </c>
      <c r="P1581" s="102"/>
      <c r="Q1581" s="102"/>
      <c r="R1581" s="102"/>
      <c r="S1581" s="102"/>
      <c r="AC1581" s="83">
        <f t="shared" si="536"/>
        <v>0</v>
      </c>
      <c r="AD1581" s="83">
        <f t="shared" si="537"/>
        <v>0</v>
      </c>
      <c r="AF1581" s="83">
        <f t="shared" si="527"/>
        <v>0</v>
      </c>
      <c r="AG1581" s="83">
        <f t="shared" si="528"/>
        <v>0</v>
      </c>
      <c r="AQ1581" s="83">
        <f t="shared" ca="1" si="529"/>
        <v>0</v>
      </c>
      <c r="AR1581" s="83">
        <f t="shared" ca="1" si="530"/>
        <v>-144</v>
      </c>
      <c r="AS1581" s="83">
        <f t="shared" ca="1" si="523"/>
        <v>-144</v>
      </c>
      <c r="AT1581" s="83" cm="1">
        <f t="array" aca="1" ref="AT1581" ca="1">_xlfn.LET(_xlpm.rozsah, $F$3:$F$10001,_xlpm.podminka, (_xlpm.rozsah&gt;M1581)*(ISNUMBER(_xlpm.rozsah)),_xlpm.indexy, IF(_xlpm.podminka, ROW(_xlpm.rozsah)-MIN(ROW(_xlpm.rozsah))+1),_xlpm.prvni, MIN(_xlpm.indexy),_xlpm.finalni, IF(_xlpm.prvni=1, 2, _xlpm.prvni),INDEX(_xlpm.rozsah, _xlpm.finalni))</f>
        <v>1500</v>
      </c>
      <c r="AU1581" s="83" cm="1">
        <f t="array" aca="1" ref="AU1581" ca="1">INDEX($F$3:$F$10001,MATCH(AT1581,$F$3:$F$10004,0)-1)</f>
        <v>1400</v>
      </c>
      <c r="AV1581" s="83">
        <f t="shared" ca="1" si="538"/>
        <v>-144</v>
      </c>
      <c r="AW1581" s="83">
        <f t="shared" ca="1" si="539"/>
        <v>-144</v>
      </c>
      <c r="AX1581" s="83">
        <f t="shared" ca="1" si="531"/>
        <v>360</v>
      </c>
      <c r="AY1581" s="83">
        <f t="shared" ca="1" si="532"/>
        <v>360</v>
      </c>
      <c r="AZ1581" s="83">
        <f t="shared" ca="1" si="533"/>
        <v>0</v>
      </c>
      <c r="BA1581" s="83">
        <f t="shared" ca="1" si="534"/>
        <v>360</v>
      </c>
      <c r="BB1581" s="83">
        <f t="shared" ca="1" si="535"/>
        <v>360</v>
      </c>
    </row>
    <row r="1582" spans="1:54" x14ac:dyDescent="0.25">
      <c r="A1582" s="58">
        <v>1580</v>
      </c>
      <c r="B1582" s="59">
        <f t="shared" si="524"/>
        <v>26.333333333333332</v>
      </c>
      <c r="C1582" s="58">
        <v>56.4</v>
      </c>
      <c r="D1582" s="58">
        <v>48</v>
      </c>
      <c r="F1582" s="117"/>
      <c r="G1582" s="117"/>
      <c r="H1582" s="112">
        <f t="shared" si="525"/>
        <v>0</v>
      </c>
      <c r="I1582" s="121"/>
      <c r="J1582" s="92">
        <f t="shared" si="526"/>
        <v>0</v>
      </c>
      <c r="L1582" s="94">
        <v>1580</v>
      </c>
      <c r="M1582" s="114">
        <f t="shared" ca="1" si="522"/>
        <v>1447.8988460427202</v>
      </c>
      <c r="N1582" s="115">
        <f t="shared" ca="1" si="521"/>
        <v>172.79999999999998</v>
      </c>
      <c r="P1582" s="102"/>
      <c r="Q1582" s="102"/>
      <c r="R1582" s="102"/>
      <c r="S1582" s="102"/>
      <c r="AC1582" s="83">
        <f t="shared" si="536"/>
        <v>0</v>
      </c>
      <c r="AD1582" s="83">
        <f t="shared" si="537"/>
        <v>0</v>
      </c>
      <c r="AF1582" s="83">
        <f t="shared" si="527"/>
        <v>0</v>
      </c>
      <c r="AG1582" s="83">
        <f t="shared" si="528"/>
        <v>0</v>
      </c>
      <c r="AQ1582" s="83">
        <f t="shared" ca="1" si="529"/>
        <v>0</v>
      </c>
      <c r="AR1582" s="83">
        <f t="shared" ca="1" si="530"/>
        <v>-144</v>
      </c>
      <c r="AS1582" s="83">
        <f t="shared" ca="1" si="523"/>
        <v>-144</v>
      </c>
      <c r="AT1582" s="83" cm="1">
        <f t="array" aca="1" ref="AT1582" ca="1">_xlfn.LET(_xlpm.rozsah, $F$3:$F$10001,_xlpm.podminka, (_xlpm.rozsah&gt;M1582)*(ISNUMBER(_xlpm.rozsah)),_xlpm.indexy, IF(_xlpm.podminka, ROW(_xlpm.rozsah)-MIN(ROW(_xlpm.rozsah))+1),_xlpm.prvni, MIN(_xlpm.indexy),_xlpm.finalni, IF(_xlpm.prvni=1, 2, _xlpm.prvni),INDEX(_xlpm.rozsah, _xlpm.finalni))</f>
        <v>1500</v>
      </c>
      <c r="AU1582" s="83" cm="1">
        <f t="array" aca="1" ref="AU1582" ca="1">INDEX($F$3:$F$10001,MATCH(AT1582,$F$3:$F$10004,0)-1)</f>
        <v>1400</v>
      </c>
      <c r="AV1582" s="83">
        <f t="shared" ca="1" si="538"/>
        <v>-144</v>
      </c>
      <c r="AW1582" s="83">
        <f t="shared" ca="1" si="539"/>
        <v>-144</v>
      </c>
      <c r="AX1582" s="83">
        <f t="shared" ca="1" si="531"/>
        <v>360</v>
      </c>
      <c r="AY1582" s="83">
        <f t="shared" ca="1" si="532"/>
        <v>360</v>
      </c>
      <c r="AZ1582" s="83">
        <f t="shared" ca="1" si="533"/>
        <v>0</v>
      </c>
      <c r="BA1582" s="83">
        <f t="shared" ca="1" si="534"/>
        <v>360</v>
      </c>
      <c r="BB1582" s="83">
        <f t="shared" ca="1" si="535"/>
        <v>360</v>
      </c>
    </row>
    <row r="1583" spans="1:54" x14ac:dyDescent="0.25">
      <c r="A1583" s="58">
        <v>1581</v>
      </c>
      <c r="B1583" s="59">
        <f t="shared" si="524"/>
        <v>26.35</v>
      </c>
      <c r="C1583" s="58">
        <v>56.1</v>
      </c>
      <c r="D1583" s="58">
        <v>49.1</v>
      </c>
      <c r="F1583" s="117"/>
      <c r="G1583" s="117"/>
      <c r="H1583" s="112">
        <f t="shared" si="525"/>
        <v>0</v>
      </c>
      <c r="I1583" s="121"/>
      <c r="J1583" s="92">
        <f t="shared" si="526"/>
        <v>0</v>
      </c>
      <c r="L1583" s="94">
        <v>1581</v>
      </c>
      <c r="M1583" s="114">
        <f t="shared" ca="1" si="522"/>
        <v>1445.5164053722801</v>
      </c>
      <c r="N1583" s="115">
        <f t="shared" ca="1" si="521"/>
        <v>176.76</v>
      </c>
      <c r="P1583" s="102"/>
      <c r="Q1583" s="102"/>
      <c r="R1583" s="102"/>
      <c r="S1583" s="102"/>
      <c r="AC1583" s="83">
        <f t="shared" si="536"/>
        <v>0</v>
      </c>
      <c r="AD1583" s="83">
        <f t="shared" si="537"/>
        <v>0</v>
      </c>
      <c r="AF1583" s="83">
        <f t="shared" si="527"/>
        <v>0</v>
      </c>
      <c r="AG1583" s="83">
        <f t="shared" si="528"/>
        <v>0</v>
      </c>
      <c r="AQ1583" s="83">
        <f t="shared" ca="1" si="529"/>
        <v>0</v>
      </c>
      <c r="AR1583" s="83">
        <f t="shared" ca="1" si="530"/>
        <v>-144</v>
      </c>
      <c r="AS1583" s="83">
        <f t="shared" ca="1" si="523"/>
        <v>-144</v>
      </c>
      <c r="AT1583" s="83" cm="1">
        <f t="array" aca="1" ref="AT1583" ca="1">_xlfn.LET(_xlpm.rozsah, $F$3:$F$10001,_xlpm.podminka, (_xlpm.rozsah&gt;M1583)*(ISNUMBER(_xlpm.rozsah)),_xlpm.indexy, IF(_xlpm.podminka, ROW(_xlpm.rozsah)-MIN(ROW(_xlpm.rozsah))+1),_xlpm.prvni, MIN(_xlpm.indexy),_xlpm.finalni, IF(_xlpm.prvni=1, 2, _xlpm.prvni),INDEX(_xlpm.rozsah, _xlpm.finalni))</f>
        <v>1500</v>
      </c>
      <c r="AU1583" s="83" cm="1">
        <f t="array" aca="1" ref="AU1583" ca="1">INDEX($F$3:$F$10001,MATCH(AT1583,$F$3:$F$10004,0)-1)</f>
        <v>1400</v>
      </c>
      <c r="AV1583" s="83">
        <f t="shared" ca="1" si="538"/>
        <v>-144</v>
      </c>
      <c r="AW1583" s="83">
        <f t="shared" ca="1" si="539"/>
        <v>-144</v>
      </c>
      <c r="AX1583" s="83">
        <f t="shared" ca="1" si="531"/>
        <v>360</v>
      </c>
      <c r="AY1583" s="83">
        <f t="shared" ca="1" si="532"/>
        <v>360</v>
      </c>
      <c r="AZ1583" s="83">
        <f t="shared" ca="1" si="533"/>
        <v>0</v>
      </c>
      <c r="BA1583" s="83">
        <f t="shared" ca="1" si="534"/>
        <v>360</v>
      </c>
      <c r="BB1583" s="83">
        <f t="shared" ca="1" si="535"/>
        <v>360</v>
      </c>
    </row>
    <row r="1584" spans="1:54" x14ac:dyDescent="0.25">
      <c r="A1584" s="58">
        <v>1582</v>
      </c>
      <c r="B1584" s="59">
        <f t="shared" si="524"/>
        <v>26.366666666666667</v>
      </c>
      <c r="C1584" s="58">
        <v>56.4</v>
      </c>
      <c r="D1584" s="58">
        <v>48.9</v>
      </c>
      <c r="F1584" s="117"/>
      <c r="G1584" s="117"/>
      <c r="H1584" s="112">
        <f t="shared" si="525"/>
        <v>0</v>
      </c>
      <c r="I1584" s="121"/>
      <c r="J1584" s="92">
        <f t="shared" si="526"/>
        <v>0</v>
      </c>
      <c r="L1584" s="94">
        <v>1582</v>
      </c>
      <c r="M1584" s="114">
        <f t="shared" ca="1" si="522"/>
        <v>1447.8988460427202</v>
      </c>
      <c r="N1584" s="115">
        <f t="shared" ca="1" si="521"/>
        <v>176.04</v>
      </c>
      <c r="P1584" s="102"/>
      <c r="Q1584" s="102"/>
      <c r="R1584" s="102"/>
      <c r="S1584" s="102"/>
      <c r="AC1584" s="83">
        <f t="shared" si="536"/>
        <v>0</v>
      </c>
      <c r="AD1584" s="83">
        <f t="shared" si="537"/>
        <v>0</v>
      </c>
      <c r="AF1584" s="83">
        <f t="shared" si="527"/>
        <v>0</v>
      </c>
      <c r="AG1584" s="83">
        <f t="shared" si="528"/>
        <v>0</v>
      </c>
      <c r="AQ1584" s="83">
        <f t="shared" ca="1" si="529"/>
        <v>0</v>
      </c>
      <c r="AR1584" s="83">
        <f t="shared" ca="1" si="530"/>
        <v>-144</v>
      </c>
      <c r="AS1584" s="83">
        <f t="shared" ca="1" si="523"/>
        <v>-144</v>
      </c>
      <c r="AT1584" s="83" cm="1">
        <f t="array" aca="1" ref="AT1584" ca="1">_xlfn.LET(_xlpm.rozsah, $F$3:$F$10001,_xlpm.podminka, (_xlpm.rozsah&gt;M1584)*(ISNUMBER(_xlpm.rozsah)),_xlpm.indexy, IF(_xlpm.podminka, ROW(_xlpm.rozsah)-MIN(ROW(_xlpm.rozsah))+1),_xlpm.prvni, MIN(_xlpm.indexy),_xlpm.finalni, IF(_xlpm.prvni=1, 2, _xlpm.prvni),INDEX(_xlpm.rozsah, _xlpm.finalni))</f>
        <v>1500</v>
      </c>
      <c r="AU1584" s="83" cm="1">
        <f t="array" aca="1" ref="AU1584" ca="1">INDEX($F$3:$F$10001,MATCH(AT1584,$F$3:$F$10004,0)-1)</f>
        <v>1400</v>
      </c>
      <c r="AV1584" s="83">
        <f t="shared" ca="1" si="538"/>
        <v>-144</v>
      </c>
      <c r="AW1584" s="83">
        <f t="shared" ca="1" si="539"/>
        <v>-144</v>
      </c>
      <c r="AX1584" s="83">
        <f t="shared" ca="1" si="531"/>
        <v>360</v>
      </c>
      <c r="AY1584" s="83">
        <f t="shared" ca="1" si="532"/>
        <v>360</v>
      </c>
      <c r="AZ1584" s="83">
        <f t="shared" ca="1" si="533"/>
        <v>0</v>
      </c>
      <c r="BA1584" s="83">
        <f t="shared" ca="1" si="534"/>
        <v>360</v>
      </c>
      <c r="BB1584" s="83">
        <f t="shared" ca="1" si="535"/>
        <v>360</v>
      </c>
    </row>
    <row r="1585" spans="1:54" x14ac:dyDescent="0.25">
      <c r="A1585" s="58">
        <v>1583</v>
      </c>
      <c r="B1585" s="59">
        <f t="shared" si="524"/>
        <v>26.383333333333333</v>
      </c>
      <c r="C1585" s="58">
        <v>56.4</v>
      </c>
      <c r="D1585" s="58">
        <v>48.2</v>
      </c>
      <c r="F1585" s="117"/>
      <c r="G1585" s="117"/>
      <c r="H1585" s="112">
        <f t="shared" si="525"/>
        <v>0</v>
      </c>
      <c r="I1585" s="121"/>
      <c r="J1585" s="92">
        <f t="shared" si="526"/>
        <v>0</v>
      </c>
      <c r="L1585" s="94">
        <v>1583</v>
      </c>
      <c r="M1585" s="114">
        <f t="shared" ca="1" si="522"/>
        <v>1447.8988460427202</v>
      </c>
      <c r="N1585" s="115">
        <f t="shared" ca="1" si="521"/>
        <v>173.52</v>
      </c>
      <c r="P1585" s="102"/>
      <c r="Q1585" s="102"/>
      <c r="R1585" s="102"/>
      <c r="S1585" s="102"/>
      <c r="AC1585" s="83">
        <f t="shared" si="536"/>
        <v>0</v>
      </c>
      <c r="AD1585" s="83">
        <f t="shared" si="537"/>
        <v>0</v>
      </c>
      <c r="AF1585" s="83">
        <f t="shared" si="527"/>
        <v>0</v>
      </c>
      <c r="AG1585" s="83">
        <f t="shared" si="528"/>
        <v>0</v>
      </c>
      <c r="AQ1585" s="83">
        <f t="shared" ca="1" si="529"/>
        <v>0</v>
      </c>
      <c r="AR1585" s="83">
        <f t="shared" ca="1" si="530"/>
        <v>-144</v>
      </c>
      <c r="AS1585" s="83">
        <f t="shared" ca="1" si="523"/>
        <v>-144</v>
      </c>
      <c r="AT1585" s="83" cm="1">
        <f t="array" aca="1" ref="AT1585" ca="1">_xlfn.LET(_xlpm.rozsah, $F$3:$F$10001,_xlpm.podminka, (_xlpm.rozsah&gt;M1585)*(ISNUMBER(_xlpm.rozsah)),_xlpm.indexy, IF(_xlpm.podminka, ROW(_xlpm.rozsah)-MIN(ROW(_xlpm.rozsah))+1),_xlpm.prvni, MIN(_xlpm.indexy),_xlpm.finalni, IF(_xlpm.prvni=1, 2, _xlpm.prvni),INDEX(_xlpm.rozsah, _xlpm.finalni))</f>
        <v>1500</v>
      </c>
      <c r="AU1585" s="83" cm="1">
        <f t="array" aca="1" ref="AU1585" ca="1">INDEX($F$3:$F$10001,MATCH(AT1585,$F$3:$F$10004,0)-1)</f>
        <v>1400</v>
      </c>
      <c r="AV1585" s="83">
        <f t="shared" ca="1" si="538"/>
        <v>-144</v>
      </c>
      <c r="AW1585" s="83">
        <f t="shared" ca="1" si="539"/>
        <v>-144</v>
      </c>
      <c r="AX1585" s="83">
        <f t="shared" ca="1" si="531"/>
        <v>360</v>
      </c>
      <c r="AY1585" s="83">
        <f t="shared" ca="1" si="532"/>
        <v>360</v>
      </c>
      <c r="AZ1585" s="83">
        <f t="shared" ca="1" si="533"/>
        <v>0</v>
      </c>
      <c r="BA1585" s="83">
        <f t="shared" ca="1" si="534"/>
        <v>360</v>
      </c>
      <c r="BB1585" s="83">
        <f t="shared" ca="1" si="535"/>
        <v>360</v>
      </c>
    </row>
    <row r="1586" spans="1:54" x14ac:dyDescent="0.25">
      <c r="A1586" s="58">
        <v>1584</v>
      </c>
      <c r="B1586" s="59">
        <f t="shared" si="524"/>
        <v>26.4</v>
      </c>
      <c r="C1586" s="58">
        <v>56.5</v>
      </c>
      <c r="D1586" s="58">
        <v>48.3</v>
      </c>
      <c r="F1586" s="117"/>
      <c r="G1586" s="117"/>
      <c r="H1586" s="112">
        <f t="shared" si="525"/>
        <v>0</v>
      </c>
      <c r="I1586" s="121"/>
      <c r="J1586" s="92">
        <f t="shared" si="526"/>
        <v>0</v>
      </c>
      <c r="L1586" s="94">
        <v>1584</v>
      </c>
      <c r="M1586" s="114">
        <f t="shared" ca="1" si="522"/>
        <v>1448.6929929328667</v>
      </c>
      <c r="N1586" s="115">
        <f t="shared" ca="1" si="521"/>
        <v>173.88</v>
      </c>
      <c r="P1586" s="102"/>
      <c r="Q1586" s="102"/>
      <c r="R1586" s="102"/>
      <c r="S1586" s="102"/>
      <c r="AC1586" s="83">
        <f t="shared" si="536"/>
        <v>0</v>
      </c>
      <c r="AD1586" s="83">
        <f t="shared" si="537"/>
        <v>0</v>
      </c>
      <c r="AF1586" s="83">
        <f t="shared" si="527"/>
        <v>0</v>
      </c>
      <c r="AG1586" s="83">
        <f t="shared" si="528"/>
        <v>0</v>
      </c>
      <c r="AQ1586" s="83">
        <f t="shared" ca="1" si="529"/>
        <v>0</v>
      </c>
      <c r="AR1586" s="83">
        <f t="shared" ca="1" si="530"/>
        <v>-144</v>
      </c>
      <c r="AS1586" s="83">
        <f t="shared" ca="1" si="523"/>
        <v>-144</v>
      </c>
      <c r="AT1586" s="83" cm="1">
        <f t="array" aca="1" ref="AT1586" ca="1">_xlfn.LET(_xlpm.rozsah, $F$3:$F$10001,_xlpm.podminka, (_xlpm.rozsah&gt;M1586)*(ISNUMBER(_xlpm.rozsah)),_xlpm.indexy, IF(_xlpm.podminka, ROW(_xlpm.rozsah)-MIN(ROW(_xlpm.rozsah))+1),_xlpm.prvni, MIN(_xlpm.indexy),_xlpm.finalni, IF(_xlpm.prvni=1, 2, _xlpm.prvni),INDEX(_xlpm.rozsah, _xlpm.finalni))</f>
        <v>1500</v>
      </c>
      <c r="AU1586" s="83" cm="1">
        <f t="array" aca="1" ref="AU1586" ca="1">INDEX($F$3:$F$10001,MATCH(AT1586,$F$3:$F$10004,0)-1)</f>
        <v>1400</v>
      </c>
      <c r="AV1586" s="83">
        <f t="shared" ca="1" si="538"/>
        <v>-144</v>
      </c>
      <c r="AW1586" s="83">
        <f t="shared" ca="1" si="539"/>
        <v>-144</v>
      </c>
      <c r="AX1586" s="83">
        <f t="shared" ca="1" si="531"/>
        <v>360</v>
      </c>
      <c r="AY1586" s="83">
        <f t="shared" ca="1" si="532"/>
        <v>360</v>
      </c>
      <c r="AZ1586" s="83">
        <f t="shared" ca="1" si="533"/>
        <v>0</v>
      </c>
      <c r="BA1586" s="83">
        <f t="shared" ca="1" si="534"/>
        <v>360</v>
      </c>
      <c r="BB1586" s="83">
        <f t="shared" ca="1" si="535"/>
        <v>360</v>
      </c>
    </row>
    <row r="1587" spans="1:54" x14ac:dyDescent="0.25">
      <c r="A1587" s="58">
        <v>1585</v>
      </c>
      <c r="B1587" s="59">
        <f t="shared" si="524"/>
        <v>26.416666666666668</v>
      </c>
      <c r="C1587" s="58">
        <v>56.5</v>
      </c>
      <c r="D1587" s="58">
        <v>47.9</v>
      </c>
      <c r="F1587" s="117"/>
      <c r="G1587" s="117"/>
      <c r="H1587" s="112">
        <f t="shared" si="525"/>
        <v>0</v>
      </c>
      <c r="I1587" s="121"/>
      <c r="J1587" s="92">
        <f t="shared" si="526"/>
        <v>0</v>
      </c>
      <c r="L1587" s="94">
        <v>1585</v>
      </c>
      <c r="M1587" s="114">
        <f t="shared" ca="1" si="522"/>
        <v>1448.6929929328667</v>
      </c>
      <c r="N1587" s="115">
        <f t="shared" ca="1" si="521"/>
        <v>172.44</v>
      </c>
      <c r="P1587" s="102"/>
      <c r="Q1587" s="102"/>
      <c r="R1587" s="102"/>
      <c r="S1587" s="102"/>
      <c r="AC1587" s="83">
        <f t="shared" si="536"/>
        <v>0</v>
      </c>
      <c r="AD1587" s="83">
        <f t="shared" si="537"/>
        <v>0</v>
      </c>
      <c r="AF1587" s="83">
        <f t="shared" si="527"/>
        <v>0</v>
      </c>
      <c r="AG1587" s="83">
        <f t="shared" si="528"/>
        <v>0</v>
      </c>
      <c r="AQ1587" s="83">
        <f t="shared" ca="1" si="529"/>
        <v>0</v>
      </c>
      <c r="AR1587" s="83">
        <f t="shared" ca="1" si="530"/>
        <v>-144</v>
      </c>
      <c r="AS1587" s="83">
        <f t="shared" ca="1" si="523"/>
        <v>-144</v>
      </c>
      <c r="AT1587" s="83" cm="1">
        <f t="array" aca="1" ref="AT1587" ca="1">_xlfn.LET(_xlpm.rozsah, $F$3:$F$10001,_xlpm.podminka, (_xlpm.rozsah&gt;M1587)*(ISNUMBER(_xlpm.rozsah)),_xlpm.indexy, IF(_xlpm.podminka, ROW(_xlpm.rozsah)-MIN(ROW(_xlpm.rozsah))+1),_xlpm.prvni, MIN(_xlpm.indexy),_xlpm.finalni, IF(_xlpm.prvni=1, 2, _xlpm.prvni),INDEX(_xlpm.rozsah, _xlpm.finalni))</f>
        <v>1500</v>
      </c>
      <c r="AU1587" s="83" cm="1">
        <f t="array" aca="1" ref="AU1587" ca="1">INDEX($F$3:$F$10001,MATCH(AT1587,$F$3:$F$10004,0)-1)</f>
        <v>1400</v>
      </c>
      <c r="AV1587" s="83">
        <f t="shared" ca="1" si="538"/>
        <v>-144</v>
      </c>
      <c r="AW1587" s="83">
        <f t="shared" ca="1" si="539"/>
        <v>-144</v>
      </c>
      <c r="AX1587" s="83">
        <f t="shared" ca="1" si="531"/>
        <v>360</v>
      </c>
      <c r="AY1587" s="83">
        <f t="shared" ca="1" si="532"/>
        <v>360</v>
      </c>
      <c r="AZ1587" s="83">
        <f t="shared" ca="1" si="533"/>
        <v>0</v>
      </c>
      <c r="BA1587" s="83">
        <f t="shared" ca="1" si="534"/>
        <v>360</v>
      </c>
      <c r="BB1587" s="83">
        <f t="shared" ca="1" si="535"/>
        <v>360</v>
      </c>
    </row>
    <row r="1588" spans="1:54" x14ac:dyDescent="0.25">
      <c r="A1588" s="58">
        <v>1586</v>
      </c>
      <c r="B1588" s="59">
        <f t="shared" si="524"/>
        <v>26.433333333333334</v>
      </c>
      <c r="C1588" s="58">
        <v>56.6</v>
      </c>
      <c r="D1588" s="58">
        <v>46.8</v>
      </c>
      <c r="F1588" s="117"/>
      <c r="G1588" s="117"/>
      <c r="H1588" s="112">
        <f t="shared" si="525"/>
        <v>0</v>
      </c>
      <c r="I1588" s="121"/>
      <c r="J1588" s="92">
        <f t="shared" si="526"/>
        <v>0</v>
      </c>
      <c r="L1588" s="94">
        <v>1586</v>
      </c>
      <c r="M1588" s="114">
        <f t="shared" ca="1" si="522"/>
        <v>1449.4871398230136</v>
      </c>
      <c r="N1588" s="115">
        <f t="shared" ca="1" si="521"/>
        <v>168.48</v>
      </c>
      <c r="P1588" s="102"/>
      <c r="Q1588" s="102"/>
      <c r="R1588" s="102"/>
      <c r="S1588" s="102"/>
      <c r="AC1588" s="83">
        <f t="shared" si="536"/>
        <v>0</v>
      </c>
      <c r="AD1588" s="83">
        <f t="shared" si="537"/>
        <v>0</v>
      </c>
      <c r="AF1588" s="83">
        <f t="shared" si="527"/>
        <v>0</v>
      </c>
      <c r="AG1588" s="83">
        <f t="shared" si="528"/>
        <v>0</v>
      </c>
      <c r="AQ1588" s="83">
        <f t="shared" ca="1" si="529"/>
        <v>0</v>
      </c>
      <c r="AR1588" s="83">
        <f t="shared" ca="1" si="530"/>
        <v>-144</v>
      </c>
      <c r="AS1588" s="83">
        <f t="shared" ca="1" si="523"/>
        <v>-144</v>
      </c>
      <c r="AT1588" s="83" cm="1">
        <f t="array" aca="1" ref="AT1588" ca="1">_xlfn.LET(_xlpm.rozsah, $F$3:$F$10001,_xlpm.podminka, (_xlpm.rozsah&gt;M1588)*(ISNUMBER(_xlpm.rozsah)),_xlpm.indexy, IF(_xlpm.podminka, ROW(_xlpm.rozsah)-MIN(ROW(_xlpm.rozsah))+1),_xlpm.prvni, MIN(_xlpm.indexy),_xlpm.finalni, IF(_xlpm.prvni=1, 2, _xlpm.prvni),INDEX(_xlpm.rozsah, _xlpm.finalni))</f>
        <v>1500</v>
      </c>
      <c r="AU1588" s="83" cm="1">
        <f t="array" aca="1" ref="AU1588" ca="1">INDEX($F$3:$F$10001,MATCH(AT1588,$F$3:$F$10004,0)-1)</f>
        <v>1400</v>
      </c>
      <c r="AV1588" s="83">
        <f t="shared" ca="1" si="538"/>
        <v>-144</v>
      </c>
      <c r="AW1588" s="83">
        <f t="shared" ca="1" si="539"/>
        <v>-144</v>
      </c>
      <c r="AX1588" s="83">
        <f t="shared" ca="1" si="531"/>
        <v>360</v>
      </c>
      <c r="AY1588" s="83">
        <f t="shared" ca="1" si="532"/>
        <v>360</v>
      </c>
      <c r="AZ1588" s="83">
        <f t="shared" ca="1" si="533"/>
        <v>0</v>
      </c>
      <c r="BA1588" s="83">
        <f t="shared" ca="1" si="534"/>
        <v>360</v>
      </c>
      <c r="BB1588" s="83">
        <f t="shared" ca="1" si="535"/>
        <v>360</v>
      </c>
    </row>
    <row r="1589" spans="1:54" x14ac:dyDescent="0.25">
      <c r="A1589" s="58">
        <v>1587</v>
      </c>
      <c r="B1589" s="59">
        <f t="shared" si="524"/>
        <v>26.45</v>
      </c>
      <c r="C1589" s="58">
        <v>56.6</v>
      </c>
      <c r="D1589" s="58">
        <v>46.2</v>
      </c>
      <c r="F1589" s="117"/>
      <c r="G1589" s="117"/>
      <c r="H1589" s="112">
        <f t="shared" si="525"/>
        <v>0</v>
      </c>
      <c r="I1589" s="121"/>
      <c r="J1589" s="92">
        <f t="shared" si="526"/>
        <v>0</v>
      </c>
      <c r="L1589" s="94">
        <v>1587</v>
      </c>
      <c r="M1589" s="114">
        <f t="shared" ca="1" si="522"/>
        <v>1449.4871398230136</v>
      </c>
      <c r="N1589" s="115">
        <f t="shared" ca="1" si="521"/>
        <v>166.32000000000002</v>
      </c>
      <c r="P1589" s="102"/>
      <c r="Q1589" s="102"/>
      <c r="R1589" s="102"/>
      <c r="S1589" s="102"/>
      <c r="AC1589" s="83">
        <f t="shared" si="536"/>
        <v>0</v>
      </c>
      <c r="AD1589" s="83">
        <f t="shared" si="537"/>
        <v>0</v>
      </c>
      <c r="AF1589" s="83">
        <f t="shared" si="527"/>
        <v>0</v>
      </c>
      <c r="AG1589" s="83">
        <f t="shared" si="528"/>
        <v>0</v>
      </c>
      <c r="AQ1589" s="83">
        <f t="shared" ca="1" si="529"/>
        <v>0</v>
      </c>
      <c r="AR1589" s="83">
        <f t="shared" ca="1" si="530"/>
        <v>-144</v>
      </c>
      <c r="AS1589" s="83">
        <f t="shared" ca="1" si="523"/>
        <v>-144</v>
      </c>
      <c r="AT1589" s="83" cm="1">
        <f t="array" aca="1" ref="AT1589" ca="1">_xlfn.LET(_xlpm.rozsah, $F$3:$F$10001,_xlpm.podminka, (_xlpm.rozsah&gt;M1589)*(ISNUMBER(_xlpm.rozsah)),_xlpm.indexy, IF(_xlpm.podminka, ROW(_xlpm.rozsah)-MIN(ROW(_xlpm.rozsah))+1),_xlpm.prvni, MIN(_xlpm.indexy),_xlpm.finalni, IF(_xlpm.prvni=1, 2, _xlpm.prvni),INDEX(_xlpm.rozsah, _xlpm.finalni))</f>
        <v>1500</v>
      </c>
      <c r="AU1589" s="83" cm="1">
        <f t="array" aca="1" ref="AU1589" ca="1">INDEX($F$3:$F$10001,MATCH(AT1589,$F$3:$F$10004,0)-1)</f>
        <v>1400</v>
      </c>
      <c r="AV1589" s="83">
        <f t="shared" ca="1" si="538"/>
        <v>-144</v>
      </c>
      <c r="AW1589" s="83">
        <f t="shared" ca="1" si="539"/>
        <v>-144</v>
      </c>
      <c r="AX1589" s="83">
        <f t="shared" ca="1" si="531"/>
        <v>360</v>
      </c>
      <c r="AY1589" s="83">
        <f t="shared" ca="1" si="532"/>
        <v>360</v>
      </c>
      <c r="AZ1589" s="83">
        <f t="shared" ca="1" si="533"/>
        <v>0</v>
      </c>
      <c r="BA1589" s="83">
        <f t="shared" ca="1" si="534"/>
        <v>360</v>
      </c>
      <c r="BB1589" s="83">
        <f t="shared" ca="1" si="535"/>
        <v>360</v>
      </c>
    </row>
    <row r="1590" spans="1:54" x14ac:dyDescent="0.25">
      <c r="A1590" s="58">
        <v>1588</v>
      </c>
      <c r="B1590" s="59">
        <f t="shared" si="524"/>
        <v>26.466666666666665</v>
      </c>
      <c r="C1590" s="58">
        <v>56.5</v>
      </c>
      <c r="D1590" s="58">
        <v>44.4</v>
      </c>
      <c r="F1590" s="117"/>
      <c r="G1590" s="117"/>
      <c r="H1590" s="112">
        <f t="shared" si="525"/>
        <v>0</v>
      </c>
      <c r="I1590" s="121"/>
      <c r="J1590" s="92">
        <f t="shared" si="526"/>
        <v>0</v>
      </c>
      <c r="L1590" s="94">
        <v>1588</v>
      </c>
      <c r="M1590" s="114">
        <f t="shared" ca="1" si="522"/>
        <v>1448.6929929328667</v>
      </c>
      <c r="N1590" s="115">
        <f t="shared" ca="1" si="521"/>
        <v>159.84</v>
      </c>
      <c r="P1590" s="102"/>
      <c r="Q1590" s="102"/>
      <c r="R1590" s="102"/>
      <c r="S1590" s="102"/>
      <c r="AC1590" s="83">
        <f t="shared" si="536"/>
        <v>0</v>
      </c>
      <c r="AD1590" s="83">
        <f t="shared" si="537"/>
        <v>0</v>
      </c>
      <c r="AF1590" s="83">
        <f t="shared" si="527"/>
        <v>0</v>
      </c>
      <c r="AG1590" s="83">
        <f t="shared" si="528"/>
        <v>0</v>
      </c>
      <c r="AQ1590" s="83">
        <f t="shared" ca="1" si="529"/>
        <v>0</v>
      </c>
      <c r="AR1590" s="83">
        <f t="shared" ca="1" si="530"/>
        <v>-144</v>
      </c>
      <c r="AS1590" s="83">
        <f t="shared" ca="1" si="523"/>
        <v>-144</v>
      </c>
      <c r="AT1590" s="83" cm="1">
        <f t="array" aca="1" ref="AT1590" ca="1">_xlfn.LET(_xlpm.rozsah, $F$3:$F$10001,_xlpm.podminka, (_xlpm.rozsah&gt;M1590)*(ISNUMBER(_xlpm.rozsah)),_xlpm.indexy, IF(_xlpm.podminka, ROW(_xlpm.rozsah)-MIN(ROW(_xlpm.rozsah))+1),_xlpm.prvni, MIN(_xlpm.indexy),_xlpm.finalni, IF(_xlpm.prvni=1, 2, _xlpm.prvni),INDEX(_xlpm.rozsah, _xlpm.finalni))</f>
        <v>1500</v>
      </c>
      <c r="AU1590" s="83" cm="1">
        <f t="array" aca="1" ref="AU1590" ca="1">INDEX($F$3:$F$10001,MATCH(AT1590,$F$3:$F$10004,0)-1)</f>
        <v>1400</v>
      </c>
      <c r="AV1590" s="83">
        <f t="shared" ca="1" si="538"/>
        <v>-144</v>
      </c>
      <c r="AW1590" s="83">
        <f t="shared" ca="1" si="539"/>
        <v>-144</v>
      </c>
      <c r="AX1590" s="83">
        <f t="shared" ca="1" si="531"/>
        <v>360</v>
      </c>
      <c r="AY1590" s="83">
        <f t="shared" ca="1" si="532"/>
        <v>360</v>
      </c>
      <c r="AZ1590" s="83">
        <f t="shared" ca="1" si="533"/>
        <v>0</v>
      </c>
      <c r="BA1590" s="83">
        <f t="shared" ca="1" si="534"/>
        <v>360</v>
      </c>
      <c r="BB1590" s="83">
        <f t="shared" ca="1" si="535"/>
        <v>360</v>
      </c>
    </row>
    <row r="1591" spans="1:54" x14ac:dyDescent="0.25">
      <c r="A1591" s="58">
        <v>1589</v>
      </c>
      <c r="B1591" s="59">
        <f t="shared" si="524"/>
        <v>26.483333333333334</v>
      </c>
      <c r="C1591" s="58">
        <v>56.8</v>
      </c>
      <c r="D1591" s="58">
        <v>42.9</v>
      </c>
      <c r="F1591" s="117"/>
      <c r="G1591" s="117"/>
      <c r="H1591" s="112">
        <f t="shared" si="525"/>
        <v>0</v>
      </c>
      <c r="I1591" s="121"/>
      <c r="J1591" s="92">
        <f t="shared" si="526"/>
        <v>0</v>
      </c>
      <c r="L1591" s="94">
        <v>1589</v>
      </c>
      <c r="M1591" s="114">
        <f t="shared" ca="1" si="522"/>
        <v>1451.0754336033069</v>
      </c>
      <c r="N1591" s="115">
        <f t="shared" ref="N1591:N1654" ca="1" si="540">( IF(ISNUMBER(D1591), D1591,1)/100)*BB1591 - $T$23 + $T$21</f>
        <v>154.44</v>
      </c>
      <c r="P1591" s="102"/>
      <c r="Q1591" s="102"/>
      <c r="R1591" s="102"/>
      <c r="S1591" s="102"/>
      <c r="AC1591" s="83">
        <f t="shared" si="536"/>
        <v>0</v>
      </c>
      <c r="AD1591" s="83">
        <f t="shared" si="537"/>
        <v>0</v>
      </c>
      <c r="AF1591" s="83">
        <f t="shared" si="527"/>
        <v>0</v>
      </c>
      <c r="AG1591" s="83">
        <f t="shared" si="528"/>
        <v>0</v>
      </c>
      <c r="AQ1591" s="83">
        <f t="shared" ca="1" si="529"/>
        <v>0</v>
      </c>
      <c r="AR1591" s="83">
        <f t="shared" ca="1" si="530"/>
        <v>-144</v>
      </c>
      <c r="AS1591" s="83">
        <f t="shared" ca="1" si="523"/>
        <v>-144</v>
      </c>
      <c r="AT1591" s="83" cm="1">
        <f t="array" aca="1" ref="AT1591" ca="1">_xlfn.LET(_xlpm.rozsah, $F$3:$F$10001,_xlpm.podminka, (_xlpm.rozsah&gt;M1591)*(ISNUMBER(_xlpm.rozsah)),_xlpm.indexy, IF(_xlpm.podminka, ROW(_xlpm.rozsah)-MIN(ROW(_xlpm.rozsah))+1),_xlpm.prvni, MIN(_xlpm.indexy),_xlpm.finalni, IF(_xlpm.prvni=1, 2, _xlpm.prvni),INDEX(_xlpm.rozsah, _xlpm.finalni))</f>
        <v>1500</v>
      </c>
      <c r="AU1591" s="83" cm="1">
        <f t="array" aca="1" ref="AU1591" ca="1">INDEX($F$3:$F$10001,MATCH(AT1591,$F$3:$F$10004,0)-1)</f>
        <v>1400</v>
      </c>
      <c r="AV1591" s="83">
        <f t="shared" ca="1" si="538"/>
        <v>-144</v>
      </c>
      <c r="AW1591" s="83">
        <f t="shared" ca="1" si="539"/>
        <v>-144</v>
      </c>
      <c r="AX1591" s="83">
        <f t="shared" ca="1" si="531"/>
        <v>360</v>
      </c>
      <c r="AY1591" s="83">
        <f t="shared" ca="1" si="532"/>
        <v>360</v>
      </c>
      <c r="AZ1591" s="83">
        <f t="shared" ca="1" si="533"/>
        <v>0</v>
      </c>
      <c r="BA1591" s="83">
        <f t="shared" ca="1" si="534"/>
        <v>360</v>
      </c>
      <c r="BB1591" s="83">
        <f t="shared" ca="1" si="535"/>
        <v>360</v>
      </c>
    </row>
    <row r="1592" spans="1:54" x14ac:dyDescent="0.25">
      <c r="A1592" s="58">
        <v>1590</v>
      </c>
      <c r="B1592" s="59">
        <f t="shared" si="524"/>
        <v>26.5</v>
      </c>
      <c r="C1592" s="58">
        <v>56.5</v>
      </c>
      <c r="D1592" s="58">
        <v>42.8</v>
      </c>
      <c r="F1592" s="117"/>
      <c r="G1592" s="117"/>
      <c r="H1592" s="112">
        <f t="shared" si="525"/>
        <v>0</v>
      </c>
      <c r="I1592" s="121"/>
      <c r="J1592" s="92">
        <f t="shared" si="526"/>
        <v>0</v>
      </c>
      <c r="L1592" s="94">
        <v>1590</v>
      </c>
      <c r="M1592" s="114">
        <f t="shared" ca="1" si="522"/>
        <v>1448.6929929328667</v>
      </c>
      <c r="N1592" s="115">
        <f t="shared" ca="1" si="540"/>
        <v>154.07999999999998</v>
      </c>
      <c r="P1592" s="102"/>
      <c r="Q1592" s="102"/>
      <c r="R1592" s="102"/>
      <c r="S1592" s="102"/>
      <c r="AC1592" s="83">
        <f t="shared" si="536"/>
        <v>0</v>
      </c>
      <c r="AD1592" s="83">
        <f t="shared" si="537"/>
        <v>0</v>
      </c>
      <c r="AF1592" s="83">
        <f t="shared" si="527"/>
        <v>0</v>
      </c>
      <c r="AG1592" s="83">
        <f t="shared" si="528"/>
        <v>0</v>
      </c>
      <c r="AQ1592" s="83">
        <f t="shared" ca="1" si="529"/>
        <v>0</v>
      </c>
      <c r="AR1592" s="83">
        <f t="shared" ca="1" si="530"/>
        <v>-144</v>
      </c>
      <c r="AS1592" s="83">
        <f t="shared" ca="1" si="523"/>
        <v>-144</v>
      </c>
      <c r="AT1592" s="83" cm="1">
        <f t="array" aca="1" ref="AT1592" ca="1">_xlfn.LET(_xlpm.rozsah, $F$3:$F$10001,_xlpm.podminka, (_xlpm.rozsah&gt;M1592)*(ISNUMBER(_xlpm.rozsah)),_xlpm.indexy, IF(_xlpm.podminka, ROW(_xlpm.rozsah)-MIN(ROW(_xlpm.rozsah))+1),_xlpm.prvni, MIN(_xlpm.indexy),_xlpm.finalni, IF(_xlpm.prvni=1, 2, _xlpm.prvni),INDEX(_xlpm.rozsah, _xlpm.finalni))</f>
        <v>1500</v>
      </c>
      <c r="AU1592" s="83" cm="1">
        <f t="array" aca="1" ref="AU1592" ca="1">INDEX($F$3:$F$10001,MATCH(AT1592,$F$3:$F$10004,0)-1)</f>
        <v>1400</v>
      </c>
      <c r="AV1592" s="83">
        <f t="shared" ca="1" si="538"/>
        <v>-144</v>
      </c>
      <c r="AW1592" s="83">
        <f t="shared" ca="1" si="539"/>
        <v>-144</v>
      </c>
      <c r="AX1592" s="83">
        <f t="shared" ca="1" si="531"/>
        <v>360</v>
      </c>
      <c r="AY1592" s="83">
        <f t="shared" ca="1" si="532"/>
        <v>360</v>
      </c>
      <c r="AZ1592" s="83">
        <f t="shared" ca="1" si="533"/>
        <v>0</v>
      </c>
      <c r="BA1592" s="83">
        <f t="shared" ca="1" si="534"/>
        <v>360</v>
      </c>
      <c r="BB1592" s="83">
        <f t="shared" ca="1" si="535"/>
        <v>360</v>
      </c>
    </row>
    <row r="1593" spans="1:54" x14ac:dyDescent="0.25">
      <c r="A1593" s="58">
        <v>1591</v>
      </c>
      <c r="B1593" s="59">
        <f t="shared" si="524"/>
        <v>26.516666666666666</v>
      </c>
      <c r="C1593" s="58">
        <v>56.7</v>
      </c>
      <c r="D1593" s="58">
        <v>43.2</v>
      </c>
      <c r="F1593" s="117"/>
      <c r="G1593" s="117"/>
      <c r="H1593" s="112">
        <f t="shared" si="525"/>
        <v>0</v>
      </c>
      <c r="I1593" s="121"/>
      <c r="J1593" s="92">
        <f t="shared" si="526"/>
        <v>0</v>
      </c>
      <c r="L1593" s="94">
        <v>1591</v>
      </c>
      <c r="M1593" s="114">
        <f t="shared" ca="1" si="522"/>
        <v>1450.2812867131602</v>
      </c>
      <c r="N1593" s="115">
        <f t="shared" ca="1" si="540"/>
        <v>155.52000000000001</v>
      </c>
      <c r="P1593" s="102"/>
      <c r="Q1593" s="102"/>
      <c r="R1593" s="102"/>
      <c r="S1593" s="102"/>
      <c r="AC1593" s="83">
        <f t="shared" si="536"/>
        <v>0</v>
      </c>
      <c r="AD1593" s="83">
        <f t="shared" si="537"/>
        <v>0</v>
      </c>
      <c r="AF1593" s="83">
        <f t="shared" si="527"/>
        <v>0</v>
      </c>
      <c r="AG1593" s="83">
        <f t="shared" si="528"/>
        <v>0</v>
      </c>
      <c r="AQ1593" s="83">
        <f t="shared" ca="1" si="529"/>
        <v>0</v>
      </c>
      <c r="AR1593" s="83">
        <f t="shared" ca="1" si="530"/>
        <v>-144</v>
      </c>
      <c r="AS1593" s="83">
        <f t="shared" ca="1" si="523"/>
        <v>-144</v>
      </c>
      <c r="AT1593" s="83" cm="1">
        <f t="array" aca="1" ref="AT1593" ca="1">_xlfn.LET(_xlpm.rozsah, $F$3:$F$10001,_xlpm.podminka, (_xlpm.rozsah&gt;M1593)*(ISNUMBER(_xlpm.rozsah)),_xlpm.indexy, IF(_xlpm.podminka, ROW(_xlpm.rozsah)-MIN(ROW(_xlpm.rozsah))+1),_xlpm.prvni, MIN(_xlpm.indexy),_xlpm.finalni, IF(_xlpm.prvni=1, 2, _xlpm.prvni),INDEX(_xlpm.rozsah, _xlpm.finalni))</f>
        <v>1500</v>
      </c>
      <c r="AU1593" s="83" cm="1">
        <f t="array" aca="1" ref="AU1593" ca="1">INDEX($F$3:$F$10001,MATCH(AT1593,$F$3:$F$10004,0)-1)</f>
        <v>1400</v>
      </c>
      <c r="AV1593" s="83">
        <f t="shared" ca="1" si="538"/>
        <v>-144</v>
      </c>
      <c r="AW1593" s="83">
        <f t="shared" ca="1" si="539"/>
        <v>-144</v>
      </c>
      <c r="AX1593" s="83">
        <f t="shared" ca="1" si="531"/>
        <v>360</v>
      </c>
      <c r="AY1593" s="83">
        <f t="shared" ca="1" si="532"/>
        <v>360</v>
      </c>
      <c r="AZ1593" s="83">
        <f t="shared" ca="1" si="533"/>
        <v>0</v>
      </c>
      <c r="BA1593" s="83">
        <f t="shared" ca="1" si="534"/>
        <v>360</v>
      </c>
      <c r="BB1593" s="83">
        <f t="shared" ca="1" si="535"/>
        <v>360</v>
      </c>
    </row>
    <row r="1594" spans="1:54" x14ac:dyDescent="0.25">
      <c r="A1594" s="58">
        <v>1592</v>
      </c>
      <c r="B1594" s="59">
        <f t="shared" si="524"/>
        <v>26.533333333333335</v>
      </c>
      <c r="C1594" s="58">
        <v>56.5</v>
      </c>
      <c r="D1594" s="58">
        <v>42.8</v>
      </c>
      <c r="F1594" s="117"/>
      <c r="G1594" s="117"/>
      <c r="H1594" s="112">
        <f t="shared" si="525"/>
        <v>0</v>
      </c>
      <c r="I1594" s="121"/>
      <c r="J1594" s="92">
        <f t="shared" si="526"/>
        <v>0</v>
      </c>
      <c r="L1594" s="94">
        <v>1592</v>
      </c>
      <c r="M1594" s="114">
        <f t="shared" ca="1" si="522"/>
        <v>1448.6929929328667</v>
      </c>
      <c r="N1594" s="115">
        <f t="shared" ca="1" si="540"/>
        <v>154.07999999999998</v>
      </c>
      <c r="P1594" s="102"/>
      <c r="Q1594" s="102"/>
      <c r="R1594" s="102"/>
      <c r="S1594" s="102"/>
      <c r="AC1594" s="83">
        <f t="shared" si="536"/>
        <v>0</v>
      </c>
      <c r="AD1594" s="83">
        <f t="shared" si="537"/>
        <v>0</v>
      </c>
      <c r="AF1594" s="83">
        <f t="shared" si="527"/>
        <v>0</v>
      </c>
      <c r="AG1594" s="83">
        <f t="shared" si="528"/>
        <v>0</v>
      </c>
      <c r="AQ1594" s="83">
        <f t="shared" ca="1" si="529"/>
        <v>0</v>
      </c>
      <c r="AR1594" s="83">
        <f t="shared" ca="1" si="530"/>
        <v>-144</v>
      </c>
      <c r="AS1594" s="83">
        <f t="shared" ca="1" si="523"/>
        <v>-144</v>
      </c>
      <c r="AT1594" s="83" cm="1">
        <f t="array" aca="1" ref="AT1594" ca="1">_xlfn.LET(_xlpm.rozsah, $F$3:$F$10001,_xlpm.podminka, (_xlpm.rozsah&gt;M1594)*(ISNUMBER(_xlpm.rozsah)),_xlpm.indexy, IF(_xlpm.podminka, ROW(_xlpm.rozsah)-MIN(ROW(_xlpm.rozsah))+1),_xlpm.prvni, MIN(_xlpm.indexy),_xlpm.finalni, IF(_xlpm.prvni=1, 2, _xlpm.prvni),INDEX(_xlpm.rozsah, _xlpm.finalni))</f>
        <v>1500</v>
      </c>
      <c r="AU1594" s="83" cm="1">
        <f t="array" aca="1" ref="AU1594" ca="1">INDEX($F$3:$F$10001,MATCH(AT1594,$F$3:$F$10004,0)-1)</f>
        <v>1400</v>
      </c>
      <c r="AV1594" s="83">
        <f t="shared" ca="1" si="538"/>
        <v>-144</v>
      </c>
      <c r="AW1594" s="83">
        <f t="shared" ca="1" si="539"/>
        <v>-144</v>
      </c>
      <c r="AX1594" s="83">
        <f t="shared" ca="1" si="531"/>
        <v>360</v>
      </c>
      <c r="AY1594" s="83">
        <f t="shared" ca="1" si="532"/>
        <v>360</v>
      </c>
      <c r="AZ1594" s="83">
        <f t="shared" ca="1" si="533"/>
        <v>0</v>
      </c>
      <c r="BA1594" s="83">
        <f t="shared" ca="1" si="534"/>
        <v>360</v>
      </c>
      <c r="BB1594" s="83">
        <f t="shared" ca="1" si="535"/>
        <v>360</v>
      </c>
    </row>
    <row r="1595" spans="1:54" x14ac:dyDescent="0.25">
      <c r="A1595" s="58">
        <v>1593</v>
      </c>
      <c r="B1595" s="59">
        <f t="shared" si="524"/>
        <v>26.55</v>
      </c>
      <c r="C1595" s="58">
        <v>56.9</v>
      </c>
      <c r="D1595" s="58">
        <v>42.2</v>
      </c>
      <c r="F1595" s="117"/>
      <c r="G1595" s="117"/>
      <c r="H1595" s="112">
        <f t="shared" si="525"/>
        <v>0</v>
      </c>
      <c r="I1595" s="121"/>
      <c r="J1595" s="92">
        <f t="shared" si="526"/>
        <v>0</v>
      </c>
      <c r="L1595" s="94">
        <v>1593</v>
      </c>
      <c r="M1595" s="114">
        <f t="shared" ca="1" si="522"/>
        <v>1451.8695804934534</v>
      </c>
      <c r="N1595" s="115">
        <f t="shared" ca="1" si="540"/>
        <v>151.92000000000002</v>
      </c>
      <c r="P1595" s="102"/>
      <c r="Q1595" s="102"/>
      <c r="R1595" s="102"/>
      <c r="S1595" s="102"/>
      <c r="AC1595" s="83">
        <f t="shared" si="536"/>
        <v>0</v>
      </c>
      <c r="AD1595" s="83">
        <f t="shared" si="537"/>
        <v>0</v>
      </c>
      <c r="AF1595" s="83">
        <f t="shared" si="527"/>
        <v>0</v>
      </c>
      <c r="AG1595" s="83">
        <f t="shared" si="528"/>
        <v>0</v>
      </c>
      <c r="AQ1595" s="83">
        <f t="shared" ca="1" si="529"/>
        <v>0</v>
      </c>
      <c r="AR1595" s="83">
        <f t="shared" ca="1" si="530"/>
        <v>-144</v>
      </c>
      <c r="AS1595" s="83">
        <f t="shared" ca="1" si="523"/>
        <v>-144</v>
      </c>
      <c r="AT1595" s="83" cm="1">
        <f t="array" aca="1" ref="AT1595" ca="1">_xlfn.LET(_xlpm.rozsah, $F$3:$F$10001,_xlpm.podminka, (_xlpm.rozsah&gt;M1595)*(ISNUMBER(_xlpm.rozsah)),_xlpm.indexy, IF(_xlpm.podminka, ROW(_xlpm.rozsah)-MIN(ROW(_xlpm.rozsah))+1),_xlpm.prvni, MIN(_xlpm.indexy),_xlpm.finalni, IF(_xlpm.prvni=1, 2, _xlpm.prvni),INDEX(_xlpm.rozsah, _xlpm.finalni))</f>
        <v>1500</v>
      </c>
      <c r="AU1595" s="83" cm="1">
        <f t="array" aca="1" ref="AU1595" ca="1">INDEX($F$3:$F$10001,MATCH(AT1595,$F$3:$F$10004,0)-1)</f>
        <v>1400</v>
      </c>
      <c r="AV1595" s="83">
        <f t="shared" ca="1" si="538"/>
        <v>-144</v>
      </c>
      <c r="AW1595" s="83">
        <f t="shared" ca="1" si="539"/>
        <v>-144</v>
      </c>
      <c r="AX1595" s="83">
        <f t="shared" ca="1" si="531"/>
        <v>360</v>
      </c>
      <c r="AY1595" s="83">
        <f t="shared" ca="1" si="532"/>
        <v>360</v>
      </c>
      <c r="AZ1595" s="83">
        <f t="shared" ca="1" si="533"/>
        <v>0</v>
      </c>
      <c r="BA1595" s="83">
        <f t="shared" ca="1" si="534"/>
        <v>360</v>
      </c>
      <c r="BB1595" s="83">
        <f t="shared" ca="1" si="535"/>
        <v>360</v>
      </c>
    </row>
    <row r="1596" spans="1:54" x14ac:dyDescent="0.25">
      <c r="A1596" s="58">
        <v>1594</v>
      </c>
      <c r="B1596" s="59">
        <f t="shared" si="524"/>
        <v>26.566666666666666</v>
      </c>
      <c r="C1596" s="58">
        <v>56.5</v>
      </c>
      <c r="D1596" s="58">
        <v>43.1</v>
      </c>
      <c r="F1596" s="117"/>
      <c r="G1596" s="117"/>
      <c r="H1596" s="112">
        <f t="shared" si="525"/>
        <v>0</v>
      </c>
      <c r="I1596" s="121"/>
      <c r="J1596" s="92">
        <f t="shared" si="526"/>
        <v>0</v>
      </c>
      <c r="L1596" s="94">
        <v>1594</v>
      </c>
      <c r="M1596" s="114">
        <f t="shared" ca="1" si="522"/>
        <v>1448.6929929328667</v>
      </c>
      <c r="N1596" s="115">
        <f t="shared" ca="1" si="540"/>
        <v>155.16</v>
      </c>
      <c r="P1596" s="102"/>
      <c r="Q1596" s="102"/>
      <c r="R1596" s="102"/>
      <c r="S1596" s="102"/>
      <c r="AC1596" s="83">
        <f t="shared" si="536"/>
        <v>0</v>
      </c>
      <c r="AD1596" s="83">
        <f t="shared" si="537"/>
        <v>0</v>
      </c>
      <c r="AF1596" s="83">
        <f t="shared" si="527"/>
        <v>0</v>
      </c>
      <c r="AG1596" s="83">
        <f t="shared" si="528"/>
        <v>0</v>
      </c>
      <c r="AQ1596" s="83">
        <f t="shared" ca="1" si="529"/>
        <v>0</v>
      </c>
      <c r="AR1596" s="83">
        <f t="shared" ca="1" si="530"/>
        <v>-144</v>
      </c>
      <c r="AS1596" s="83">
        <f t="shared" ca="1" si="523"/>
        <v>-144</v>
      </c>
      <c r="AT1596" s="83" cm="1">
        <f t="array" aca="1" ref="AT1596" ca="1">_xlfn.LET(_xlpm.rozsah, $F$3:$F$10001,_xlpm.podminka, (_xlpm.rozsah&gt;M1596)*(ISNUMBER(_xlpm.rozsah)),_xlpm.indexy, IF(_xlpm.podminka, ROW(_xlpm.rozsah)-MIN(ROW(_xlpm.rozsah))+1),_xlpm.prvni, MIN(_xlpm.indexy),_xlpm.finalni, IF(_xlpm.prvni=1, 2, _xlpm.prvni),INDEX(_xlpm.rozsah, _xlpm.finalni))</f>
        <v>1500</v>
      </c>
      <c r="AU1596" s="83" cm="1">
        <f t="array" aca="1" ref="AU1596" ca="1">INDEX($F$3:$F$10001,MATCH(AT1596,$F$3:$F$10004,0)-1)</f>
        <v>1400</v>
      </c>
      <c r="AV1596" s="83">
        <f t="shared" ca="1" si="538"/>
        <v>-144</v>
      </c>
      <c r="AW1596" s="83">
        <f t="shared" ca="1" si="539"/>
        <v>-144</v>
      </c>
      <c r="AX1596" s="83">
        <f t="shared" ca="1" si="531"/>
        <v>360</v>
      </c>
      <c r="AY1596" s="83">
        <f t="shared" ca="1" si="532"/>
        <v>360</v>
      </c>
      <c r="AZ1596" s="83">
        <f t="shared" ca="1" si="533"/>
        <v>0</v>
      </c>
      <c r="BA1596" s="83">
        <f t="shared" ca="1" si="534"/>
        <v>360</v>
      </c>
      <c r="BB1596" s="83">
        <f t="shared" ca="1" si="535"/>
        <v>360</v>
      </c>
    </row>
    <row r="1597" spans="1:54" x14ac:dyDescent="0.25">
      <c r="A1597" s="58">
        <v>1595</v>
      </c>
      <c r="B1597" s="59">
        <f t="shared" si="524"/>
        <v>26.583333333333332</v>
      </c>
      <c r="C1597" s="58">
        <v>56.5</v>
      </c>
      <c r="D1597" s="58">
        <v>42.9</v>
      </c>
      <c r="F1597" s="117"/>
      <c r="G1597" s="117"/>
      <c r="H1597" s="112">
        <f t="shared" si="525"/>
        <v>0</v>
      </c>
      <c r="I1597" s="121"/>
      <c r="J1597" s="92">
        <f t="shared" si="526"/>
        <v>0</v>
      </c>
      <c r="L1597" s="94">
        <v>1595</v>
      </c>
      <c r="M1597" s="114">
        <f t="shared" ca="1" si="522"/>
        <v>1448.6929929328667</v>
      </c>
      <c r="N1597" s="115">
        <f t="shared" ca="1" si="540"/>
        <v>154.44</v>
      </c>
      <c r="P1597" s="102"/>
      <c r="Q1597" s="102"/>
      <c r="R1597" s="102"/>
      <c r="S1597" s="102"/>
      <c r="AC1597" s="83">
        <f t="shared" si="536"/>
        <v>0</v>
      </c>
      <c r="AD1597" s="83">
        <f t="shared" si="537"/>
        <v>0</v>
      </c>
      <c r="AF1597" s="83">
        <f t="shared" si="527"/>
        <v>0</v>
      </c>
      <c r="AG1597" s="83">
        <f t="shared" si="528"/>
        <v>0</v>
      </c>
      <c r="AQ1597" s="83">
        <f t="shared" ca="1" si="529"/>
        <v>0</v>
      </c>
      <c r="AR1597" s="83">
        <f t="shared" ca="1" si="530"/>
        <v>-144</v>
      </c>
      <c r="AS1597" s="83">
        <f t="shared" ca="1" si="523"/>
        <v>-144</v>
      </c>
      <c r="AT1597" s="83" cm="1">
        <f t="array" aca="1" ref="AT1597" ca="1">_xlfn.LET(_xlpm.rozsah, $F$3:$F$10001,_xlpm.podminka, (_xlpm.rozsah&gt;M1597)*(ISNUMBER(_xlpm.rozsah)),_xlpm.indexy, IF(_xlpm.podminka, ROW(_xlpm.rozsah)-MIN(ROW(_xlpm.rozsah))+1),_xlpm.prvni, MIN(_xlpm.indexy),_xlpm.finalni, IF(_xlpm.prvni=1, 2, _xlpm.prvni),INDEX(_xlpm.rozsah, _xlpm.finalni))</f>
        <v>1500</v>
      </c>
      <c r="AU1597" s="83" cm="1">
        <f t="array" aca="1" ref="AU1597" ca="1">INDEX($F$3:$F$10001,MATCH(AT1597,$F$3:$F$10004,0)-1)</f>
        <v>1400</v>
      </c>
      <c r="AV1597" s="83">
        <f t="shared" ca="1" si="538"/>
        <v>-144</v>
      </c>
      <c r="AW1597" s="83">
        <f t="shared" ca="1" si="539"/>
        <v>-144</v>
      </c>
      <c r="AX1597" s="83">
        <f t="shared" ca="1" si="531"/>
        <v>360</v>
      </c>
      <c r="AY1597" s="83">
        <f t="shared" ca="1" si="532"/>
        <v>360</v>
      </c>
      <c r="AZ1597" s="83">
        <f t="shared" ca="1" si="533"/>
        <v>0</v>
      </c>
      <c r="BA1597" s="83">
        <f t="shared" ca="1" si="534"/>
        <v>360</v>
      </c>
      <c r="BB1597" s="83">
        <f t="shared" ca="1" si="535"/>
        <v>360</v>
      </c>
    </row>
    <row r="1598" spans="1:54" x14ac:dyDescent="0.25">
      <c r="A1598" s="58">
        <v>1596</v>
      </c>
      <c r="B1598" s="59">
        <f t="shared" si="524"/>
        <v>26.6</v>
      </c>
      <c r="C1598" s="58">
        <v>56.7</v>
      </c>
      <c r="D1598" s="58">
        <v>42.7</v>
      </c>
      <c r="F1598" s="117"/>
      <c r="G1598" s="117"/>
      <c r="H1598" s="112">
        <f t="shared" si="525"/>
        <v>0</v>
      </c>
      <c r="I1598" s="121"/>
      <c r="J1598" s="92">
        <f t="shared" si="526"/>
        <v>0</v>
      </c>
      <c r="L1598" s="94">
        <v>1596</v>
      </c>
      <c r="M1598" s="114">
        <f t="shared" ca="1" si="522"/>
        <v>1450.2812867131602</v>
      </c>
      <c r="N1598" s="115">
        <f t="shared" ca="1" si="540"/>
        <v>153.72000000000003</v>
      </c>
      <c r="P1598" s="102"/>
      <c r="Q1598" s="102"/>
      <c r="R1598" s="102"/>
      <c r="S1598" s="102"/>
      <c r="AC1598" s="83">
        <f t="shared" si="536"/>
        <v>0</v>
      </c>
      <c r="AD1598" s="83">
        <f t="shared" si="537"/>
        <v>0</v>
      </c>
      <c r="AF1598" s="83">
        <f t="shared" si="527"/>
        <v>0</v>
      </c>
      <c r="AG1598" s="83">
        <f t="shared" si="528"/>
        <v>0</v>
      </c>
      <c r="AQ1598" s="83">
        <f t="shared" ca="1" si="529"/>
        <v>0</v>
      </c>
      <c r="AR1598" s="83">
        <f t="shared" ca="1" si="530"/>
        <v>-144</v>
      </c>
      <c r="AS1598" s="83">
        <f t="shared" ca="1" si="523"/>
        <v>-144</v>
      </c>
      <c r="AT1598" s="83" cm="1">
        <f t="array" aca="1" ref="AT1598" ca="1">_xlfn.LET(_xlpm.rozsah, $F$3:$F$10001,_xlpm.podminka, (_xlpm.rozsah&gt;M1598)*(ISNUMBER(_xlpm.rozsah)),_xlpm.indexy, IF(_xlpm.podminka, ROW(_xlpm.rozsah)-MIN(ROW(_xlpm.rozsah))+1),_xlpm.prvni, MIN(_xlpm.indexy),_xlpm.finalni, IF(_xlpm.prvni=1, 2, _xlpm.prvni),INDEX(_xlpm.rozsah, _xlpm.finalni))</f>
        <v>1500</v>
      </c>
      <c r="AU1598" s="83" cm="1">
        <f t="array" aca="1" ref="AU1598" ca="1">INDEX($F$3:$F$10001,MATCH(AT1598,$F$3:$F$10004,0)-1)</f>
        <v>1400</v>
      </c>
      <c r="AV1598" s="83">
        <f t="shared" ca="1" si="538"/>
        <v>-144</v>
      </c>
      <c r="AW1598" s="83">
        <f t="shared" ca="1" si="539"/>
        <v>-144</v>
      </c>
      <c r="AX1598" s="83">
        <f t="shared" ca="1" si="531"/>
        <v>360</v>
      </c>
      <c r="AY1598" s="83">
        <f t="shared" ca="1" si="532"/>
        <v>360</v>
      </c>
      <c r="AZ1598" s="83">
        <f t="shared" ca="1" si="533"/>
        <v>0</v>
      </c>
      <c r="BA1598" s="83">
        <f t="shared" ca="1" si="534"/>
        <v>360</v>
      </c>
      <c r="BB1598" s="83">
        <f t="shared" ca="1" si="535"/>
        <v>360</v>
      </c>
    </row>
    <row r="1599" spans="1:54" x14ac:dyDescent="0.25">
      <c r="A1599" s="58">
        <v>1597</v>
      </c>
      <c r="B1599" s="59">
        <f t="shared" si="524"/>
        <v>26.616666666666667</v>
      </c>
      <c r="C1599" s="58">
        <v>56.6</v>
      </c>
      <c r="D1599" s="58">
        <v>41.5</v>
      </c>
      <c r="F1599" s="117"/>
      <c r="G1599" s="117"/>
      <c r="H1599" s="112">
        <f t="shared" si="525"/>
        <v>0</v>
      </c>
      <c r="I1599" s="121"/>
      <c r="J1599" s="92">
        <f t="shared" si="526"/>
        <v>0</v>
      </c>
      <c r="L1599" s="94">
        <v>1597</v>
      </c>
      <c r="M1599" s="114">
        <f t="shared" ca="1" si="522"/>
        <v>1449.4871398230136</v>
      </c>
      <c r="N1599" s="115">
        <f t="shared" ca="1" si="540"/>
        <v>149.4</v>
      </c>
      <c r="P1599" s="102"/>
      <c r="Q1599" s="102"/>
      <c r="R1599" s="102"/>
      <c r="S1599" s="102"/>
      <c r="AC1599" s="83">
        <f t="shared" si="536"/>
        <v>0</v>
      </c>
      <c r="AD1599" s="83">
        <f t="shared" si="537"/>
        <v>0</v>
      </c>
      <c r="AF1599" s="83">
        <f t="shared" si="527"/>
        <v>0</v>
      </c>
      <c r="AG1599" s="83">
        <f t="shared" si="528"/>
        <v>0</v>
      </c>
      <c r="AQ1599" s="83">
        <f t="shared" ca="1" si="529"/>
        <v>0</v>
      </c>
      <c r="AR1599" s="83">
        <f t="shared" ca="1" si="530"/>
        <v>-144</v>
      </c>
      <c r="AS1599" s="83">
        <f t="shared" ca="1" si="523"/>
        <v>-144</v>
      </c>
      <c r="AT1599" s="83" cm="1">
        <f t="array" aca="1" ref="AT1599" ca="1">_xlfn.LET(_xlpm.rozsah, $F$3:$F$10001,_xlpm.podminka, (_xlpm.rozsah&gt;M1599)*(ISNUMBER(_xlpm.rozsah)),_xlpm.indexy, IF(_xlpm.podminka, ROW(_xlpm.rozsah)-MIN(ROW(_xlpm.rozsah))+1),_xlpm.prvni, MIN(_xlpm.indexy),_xlpm.finalni, IF(_xlpm.prvni=1, 2, _xlpm.prvni),INDEX(_xlpm.rozsah, _xlpm.finalni))</f>
        <v>1500</v>
      </c>
      <c r="AU1599" s="83" cm="1">
        <f t="array" aca="1" ref="AU1599" ca="1">INDEX($F$3:$F$10001,MATCH(AT1599,$F$3:$F$10004,0)-1)</f>
        <v>1400</v>
      </c>
      <c r="AV1599" s="83">
        <f t="shared" ca="1" si="538"/>
        <v>-144</v>
      </c>
      <c r="AW1599" s="83">
        <f t="shared" ca="1" si="539"/>
        <v>-144</v>
      </c>
      <c r="AX1599" s="83">
        <f t="shared" ca="1" si="531"/>
        <v>360</v>
      </c>
      <c r="AY1599" s="83">
        <f t="shared" ca="1" si="532"/>
        <v>360</v>
      </c>
      <c r="AZ1599" s="83">
        <f t="shared" ca="1" si="533"/>
        <v>0</v>
      </c>
      <c r="BA1599" s="83">
        <f t="shared" ca="1" si="534"/>
        <v>360</v>
      </c>
      <c r="BB1599" s="83">
        <f t="shared" ca="1" si="535"/>
        <v>360</v>
      </c>
    </row>
    <row r="1600" spans="1:54" x14ac:dyDescent="0.25">
      <c r="A1600" s="58">
        <v>1598</v>
      </c>
      <c r="B1600" s="59">
        <f t="shared" si="524"/>
        <v>26.633333333333333</v>
      </c>
      <c r="C1600" s="58">
        <v>56.9</v>
      </c>
      <c r="D1600" s="58">
        <v>41.8</v>
      </c>
      <c r="F1600" s="117"/>
      <c r="G1600" s="117"/>
      <c r="H1600" s="112">
        <f t="shared" si="525"/>
        <v>0</v>
      </c>
      <c r="I1600" s="121"/>
      <c r="J1600" s="92">
        <f t="shared" si="526"/>
        <v>0</v>
      </c>
      <c r="L1600" s="94">
        <v>1598</v>
      </c>
      <c r="M1600" s="114">
        <f t="shared" ca="1" si="522"/>
        <v>1451.8695804934534</v>
      </c>
      <c r="N1600" s="115">
        <f t="shared" ca="1" si="540"/>
        <v>150.47999999999999</v>
      </c>
      <c r="P1600" s="102"/>
      <c r="Q1600" s="102"/>
      <c r="R1600" s="102"/>
      <c r="S1600" s="102"/>
      <c r="AC1600" s="83">
        <f t="shared" si="536"/>
        <v>0</v>
      </c>
      <c r="AD1600" s="83">
        <f t="shared" si="537"/>
        <v>0</v>
      </c>
      <c r="AF1600" s="83">
        <f t="shared" si="527"/>
        <v>0</v>
      </c>
      <c r="AG1600" s="83">
        <f t="shared" si="528"/>
        <v>0</v>
      </c>
      <c r="AQ1600" s="83">
        <f t="shared" ca="1" si="529"/>
        <v>0</v>
      </c>
      <c r="AR1600" s="83">
        <f t="shared" ca="1" si="530"/>
        <v>-144</v>
      </c>
      <c r="AS1600" s="83">
        <f t="shared" ca="1" si="523"/>
        <v>-144</v>
      </c>
      <c r="AT1600" s="83" cm="1">
        <f t="array" aca="1" ref="AT1600" ca="1">_xlfn.LET(_xlpm.rozsah, $F$3:$F$10001,_xlpm.podminka, (_xlpm.rozsah&gt;M1600)*(ISNUMBER(_xlpm.rozsah)),_xlpm.indexy, IF(_xlpm.podminka, ROW(_xlpm.rozsah)-MIN(ROW(_xlpm.rozsah))+1),_xlpm.prvni, MIN(_xlpm.indexy),_xlpm.finalni, IF(_xlpm.prvni=1, 2, _xlpm.prvni),INDEX(_xlpm.rozsah, _xlpm.finalni))</f>
        <v>1500</v>
      </c>
      <c r="AU1600" s="83" cm="1">
        <f t="array" aca="1" ref="AU1600" ca="1">INDEX($F$3:$F$10001,MATCH(AT1600,$F$3:$F$10004,0)-1)</f>
        <v>1400</v>
      </c>
      <c r="AV1600" s="83">
        <f t="shared" ca="1" si="538"/>
        <v>-144</v>
      </c>
      <c r="AW1600" s="83">
        <f t="shared" ca="1" si="539"/>
        <v>-144</v>
      </c>
      <c r="AX1600" s="83">
        <f t="shared" ca="1" si="531"/>
        <v>360</v>
      </c>
      <c r="AY1600" s="83">
        <f t="shared" ca="1" si="532"/>
        <v>360</v>
      </c>
      <c r="AZ1600" s="83">
        <f t="shared" ca="1" si="533"/>
        <v>0</v>
      </c>
      <c r="BA1600" s="83">
        <f t="shared" ca="1" si="534"/>
        <v>360</v>
      </c>
      <c r="BB1600" s="83">
        <f t="shared" ca="1" si="535"/>
        <v>360</v>
      </c>
    </row>
    <row r="1601" spans="1:54" x14ac:dyDescent="0.25">
      <c r="A1601" s="58">
        <v>1599</v>
      </c>
      <c r="B1601" s="59">
        <f t="shared" si="524"/>
        <v>26.65</v>
      </c>
      <c r="C1601" s="58">
        <v>56.6</v>
      </c>
      <c r="D1601" s="58">
        <v>41.9</v>
      </c>
      <c r="F1601" s="117"/>
      <c r="G1601" s="117"/>
      <c r="H1601" s="112">
        <f t="shared" si="525"/>
        <v>0</v>
      </c>
      <c r="I1601" s="121"/>
      <c r="J1601" s="92">
        <f t="shared" si="526"/>
        <v>0</v>
      </c>
      <c r="L1601" s="94">
        <v>1599</v>
      </c>
      <c r="M1601" s="114">
        <f t="shared" ca="1" si="522"/>
        <v>1449.4871398230136</v>
      </c>
      <c r="N1601" s="115">
        <f t="shared" ca="1" si="540"/>
        <v>150.84</v>
      </c>
      <c r="P1601" s="102"/>
      <c r="Q1601" s="102"/>
      <c r="R1601" s="102"/>
      <c r="S1601" s="102"/>
      <c r="AC1601" s="83">
        <f t="shared" si="536"/>
        <v>0</v>
      </c>
      <c r="AD1601" s="83">
        <f t="shared" si="537"/>
        <v>0</v>
      </c>
      <c r="AF1601" s="83">
        <f t="shared" si="527"/>
        <v>0</v>
      </c>
      <c r="AG1601" s="83">
        <f t="shared" si="528"/>
        <v>0</v>
      </c>
      <c r="AQ1601" s="83">
        <f t="shared" ca="1" si="529"/>
        <v>0</v>
      </c>
      <c r="AR1601" s="83">
        <f t="shared" ca="1" si="530"/>
        <v>-144</v>
      </c>
      <c r="AS1601" s="83">
        <f t="shared" ca="1" si="523"/>
        <v>-144</v>
      </c>
      <c r="AT1601" s="83" cm="1">
        <f t="array" aca="1" ref="AT1601" ca="1">_xlfn.LET(_xlpm.rozsah, $F$3:$F$10001,_xlpm.podminka, (_xlpm.rozsah&gt;M1601)*(ISNUMBER(_xlpm.rozsah)),_xlpm.indexy, IF(_xlpm.podminka, ROW(_xlpm.rozsah)-MIN(ROW(_xlpm.rozsah))+1),_xlpm.prvni, MIN(_xlpm.indexy),_xlpm.finalni, IF(_xlpm.prvni=1, 2, _xlpm.prvni),INDEX(_xlpm.rozsah, _xlpm.finalni))</f>
        <v>1500</v>
      </c>
      <c r="AU1601" s="83" cm="1">
        <f t="array" aca="1" ref="AU1601" ca="1">INDEX($F$3:$F$10001,MATCH(AT1601,$F$3:$F$10004,0)-1)</f>
        <v>1400</v>
      </c>
      <c r="AV1601" s="83">
        <f t="shared" ca="1" si="538"/>
        <v>-144</v>
      </c>
      <c r="AW1601" s="83">
        <f t="shared" ca="1" si="539"/>
        <v>-144</v>
      </c>
      <c r="AX1601" s="83">
        <f t="shared" ca="1" si="531"/>
        <v>360</v>
      </c>
      <c r="AY1601" s="83">
        <f t="shared" ca="1" si="532"/>
        <v>360</v>
      </c>
      <c r="AZ1601" s="83">
        <f t="shared" ca="1" si="533"/>
        <v>0</v>
      </c>
      <c r="BA1601" s="83">
        <f t="shared" ca="1" si="534"/>
        <v>360</v>
      </c>
      <c r="BB1601" s="83">
        <f t="shared" ca="1" si="535"/>
        <v>360</v>
      </c>
    </row>
    <row r="1602" spans="1:54" x14ac:dyDescent="0.25">
      <c r="A1602" s="58">
        <v>1600</v>
      </c>
      <c r="B1602" s="59">
        <f t="shared" si="524"/>
        <v>26.666666666666668</v>
      </c>
      <c r="C1602" s="58">
        <v>56.7</v>
      </c>
      <c r="D1602" s="58">
        <v>42.6</v>
      </c>
      <c r="F1602" s="117"/>
      <c r="G1602" s="117"/>
      <c r="H1602" s="112">
        <f t="shared" si="525"/>
        <v>0</v>
      </c>
      <c r="I1602" s="121"/>
      <c r="J1602" s="92">
        <f t="shared" si="526"/>
        <v>0</v>
      </c>
      <c r="L1602" s="94">
        <v>1600</v>
      </c>
      <c r="M1602" s="114">
        <f t="shared" ca="1" si="522"/>
        <v>1450.2812867131602</v>
      </c>
      <c r="N1602" s="115">
        <f t="shared" ca="1" si="540"/>
        <v>153.35999999999999</v>
      </c>
      <c r="P1602" s="102"/>
      <c r="Q1602" s="102"/>
      <c r="R1602" s="102"/>
      <c r="S1602" s="102"/>
      <c r="AC1602" s="83">
        <f t="shared" si="536"/>
        <v>0</v>
      </c>
      <c r="AD1602" s="83">
        <f t="shared" si="537"/>
        <v>0</v>
      </c>
      <c r="AF1602" s="83">
        <f t="shared" si="527"/>
        <v>0</v>
      </c>
      <c r="AG1602" s="83">
        <f t="shared" si="528"/>
        <v>0</v>
      </c>
      <c r="AQ1602" s="83">
        <f t="shared" ca="1" si="529"/>
        <v>0</v>
      </c>
      <c r="AR1602" s="83">
        <f t="shared" ca="1" si="530"/>
        <v>-144</v>
      </c>
      <c r="AS1602" s="83">
        <f t="shared" ca="1" si="523"/>
        <v>-144</v>
      </c>
      <c r="AT1602" s="83" cm="1">
        <f t="array" aca="1" ref="AT1602" ca="1">_xlfn.LET(_xlpm.rozsah, $F$3:$F$10001,_xlpm.podminka, (_xlpm.rozsah&gt;M1602)*(ISNUMBER(_xlpm.rozsah)),_xlpm.indexy, IF(_xlpm.podminka, ROW(_xlpm.rozsah)-MIN(ROW(_xlpm.rozsah))+1),_xlpm.prvni, MIN(_xlpm.indexy),_xlpm.finalni, IF(_xlpm.prvni=1, 2, _xlpm.prvni),INDEX(_xlpm.rozsah, _xlpm.finalni))</f>
        <v>1500</v>
      </c>
      <c r="AU1602" s="83" cm="1">
        <f t="array" aca="1" ref="AU1602" ca="1">INDEX($F$3:$F$10001,MATCH(AT1602,$F$3:$F$10004,0)-1)</f>
        <v>1400</v>
      </c>
      <c r="AV1602" s="83">
        <f t="shared" ca="1" si="538"/>
        <v>-144</v>
      </c>
      <c r="AW1602" s="83">
        <f t="shared" ca="1" si="539"/>
        <v>-144</v>
      </c>
      <c r="AX1602" s="83">
        <f t="shared" ca="1" si="531"/>
        <v>360</v>
      </c>
      <c r="AY1602" s="83">
        <f t="shared" ca="1" si="532"/>
        <v>360</v>
      </c>
      <c r="AZ1602" s="83">
        <f t="shared" ca="1" si="533"/>
        <v>0</v>
      </c>
      <c r="BA1602" s="83">
        <f t="shared" ca="1" si="534"/>
        <v>360</v>
      </c>
      <c r="BB1602" s="83">
        <f t="shared" ca="1" si="535"/>
        <v>360</v>
      </c>
    </row>
    <row r="1603" spans="1:54" x14ac:dyDescent="0.25">
      <c r="A1603" s="58">
        <v>1601</v>
      </c>
      <c r="B1603" s="59">
        <f t="shared" si="524"/>
        <v>26.683333333333334</v>
      </c>
      <c r="C1603" s="58">
        <v>56.7</v>
      </c>
      <c r="D1603" s="58">
        <v>42.6</v>
      </c>
      <c r="F1603" s="117"/>
      <c r="G1603" s="117"/>
      <c r="H1603" s="112">
        <f t="shared" si="525"/>
        <v>0</v>
      </c>
      <c r="I1603" s="121"/>
      <c r="J1603" s="92">
        <f t="shared" si="526"/>
        <v>0</v>
      </c>
      <c r="L1603" s="94">
        <v>1601</v>
      </c>
      <c r="M1603" s="114">
        <f t="shared" ref="M1603:M1666" ca="1" si="541">(C1603/100)*(0.45*$BE$10+0.45*$BE$13+0.1*$BE$11-MIN($T$25,$BE$3))*2.0327+MIN($T$25,$BE$3)</f>
        <v>1450.2812867131602</v>
      </c>
      <c r="N1603" s="115">
        <f t="shared" ca="1" si="540"/>
        <v>153.35999999999999</v>
      </c>
      <c r="P1603" s="102"/>
      <c r="Q1603" s="102"/>
      <c r="R1603" s="102"/>
      <c r="S1603" s="102"/>
      <c r="AC1603" s="83">
        <f t="shared" si="536"/>
        <v>0</v>
      </c>
      <c r="AD1603" s="83">
        <f t="shared" si="537"/>
        <v>0</v>
      </c>
      <c r="AF1603" s="83">
        <f t="shared" si="527"/>
        <v>0</v>
      </c>
      <c r="AG1603" s="83">
        <f t="shared" si="528"/>
        <v>0</v>
      </c>
      <c r="AQ1603" s="83">
        <f t="shared" ca="1" si="529"/>
        <v>0</v>
      </c>
      <c r="AR1603" s="83">
        <f t="shared" ca="1" si="530"/>
        <v>-144</v>
      </c>
      <c r="AS1603" s="83">
        <f t="shared" ref="AS1603:AS1666" ca="1" si="542">(MIN(AV1603:AW1603)+(((M1603-MIN(AT1603:AU1603))/(MAX(AT1603:AU1603)-MIN(AT1603:AU1603))*(MAX(AV1603:AW1603)-MIN(AV1603:AW1603)))))</f>
        <v>-144</v>
      </c>
      <c r="AT1603" s="83" cm="1">
        <f t="array" aca="1" ref="AT1603" ca="1">_xlfn.LET(_xlpm.rozsah, $F$3:$F$10001,_xlpm.podminka, (_xlpm.rozsah&gt;M1603)*(ISNUMBER(_xlpm.rozsah)),_xlpm.indexy, IF(_xlpm.podminka, ROW(_xlpm.rozsah)-MIN(ROW(_xlpm.rozsah))+1),_xlpm.prvni, MIN(_xlpm.indexy),_xlpm.finalni, IF(_xlpm.prvni=1, 2, _xlpm.prvni),INDEX(_xlpm.rozsah, _xlpm.finalni))</f>
        <v>1500</v>
      </c>
      <c r="AU1603" s="83" cm="1">
        <f t="array" aca="1" ref="AU1603" ca="1">INDEX($F$3:$F$10001,MATCH(AT1603,$F$3:$F$10004,0)-1)</f>
        <v>1400</v>
      </c>
      <c r="AV1603" s="83">
        <f t="shared" ca="1" si="538"/>
        <v>-144</v>
      </c>
      <c r="AW1603" s="83">
        <f t="shared" ca="1" si="539"/>
        <v>-144</v>
      </c>
      <c r="AX1603" s="83">
        <f t="shared" ca="1" si="531"/>
        <v>360</v>
      </c>
      <c r="AY1603" s="83">
        <f t="shared" ca="1" si="532"/>
        <v>360</v>
      </c>
      <c r="AZ1603" s="83">
        <f t="shared" ca="1" si="533"/>
        <v>0</v>
      </c>
      <c r="BA1603" s="83">
        <f t="shared" ca="1" si="534"/>
        <v>360</v>
      </c>
      <c r="BB1603" s="83">
        <f t="shared" ca="1" si="535"/>
        <v>360</v>
      </c>
    </row>
    <row r="1604" spans="1:54" x14ac:dyDescent="0.25">
      <c r="A1604" s="58">
        <v>1602</v>
      </c>
      <c r="B1604" s="59">
        <f t="shared" ref="B1604:B1667" si="543">A1604/60</f>
        <v>26.7</v>
      </c>
      <c r="C1604" s="58">
        <v>56.7</v>
      </c>
      <c r="D1604" s="58">
        <v>41.5</v>
      </c>
      <c r="F1604" s="117"/>
      <c r="G1604" s="117"/>
      <c r="H1604" s="112">
        <f t="shared" ref="H1604:H1609" si="544">G1604*2*PI()*F1604/60*0.001</f>
        <v>0</v>
      </c>
      <c r="I1604" s="121"/>
      <c r="J1604" s="92">
        <f t="shared" ref="J1604:J1667" si="545">-0.4*G1604</f>
        <v>0</v>
      </c>
      <c r="L1604" s="94">
        <v>1602</v>
      </c>
      <c r="M1604" s="114">
        <f t="shared" ca="1" si="541"/>
        <v>1450.2812867131602</v>
      </c>
      <c r="N1604" s="115">
        <f t="shared" ca="1" si="540"/>
        <v>149.4</v>
      </c>
      <c r="P1604" s="102"/>
      <c r="Q1604" s="102"/>
      <c r="R1604" s="102"/>
      <c r="S1604" s="102"/>
      <c r="AC1604" s="83">
        <f t="shared" si="536"/>
        <v>0</v>
      </c>
      <c r="AD1604" s="83">
        <f t="shared" si="537"/>
        <v>0</v>
      </c>
      <c r="AF1604" s="83">
        <f t="shared" ref="AF1604:AF1667" si="546">(AL1605-AL1604)*(AK1605+AK1604)/2</f>
        <v>0</v>
      </c>
      <c r="AG1604" s="83">
        <f t="shared" ref="AG1604:AG1667" si="547">(AI1605-AI1604)*(AH1605+AH1604)/2</f>
        <v>0</v>
      </c>
      <c r="AQ1604" s="83">
        <f t="shared" ref="AQ1604:AQ1667" ca="1" si="548">AW1604-AV1604</f>
        <v>0</v>
      </c>
      <c r="AR1604" s="83">
        <f t="shared" ref="AR1604:AR1667" ca="1" si="549">MIN(AV1604:AW1604)+((MAX(AT1604:AU1604)-M1604)/(MAX(AT1604:AU1604)-MIN(AT1604:AU1604)))*(MAX(AV1604:AW1604)-MIN(AV1604:AW1604))</f>
        <v>-144</v>
      </c>
      <c r="AS1604" s="83">
        <f t="shared" ca="1" si="542"/>
        <v>-144</v>
      </c>
      <c r="AT1604" s="83" cm="1">
        <f t="array" aca="1" ref="AT1604" ca="1">_xlfn.LET(_xlpm.rozsah, $F$3:$F$10001,_xlpm.podminka, (_xlpm.rozsah&gt;M1604)*(ISNUMBER(_xlpm.rozsah)),_xlpm.indexy, IF(_xlpm.podminka, ROW(_xlpm.rozsah)-MIN(ROW(_xlpm.rozsah))+1),_xlpm.prvni, MIN(_xlpm.indexy),_xlpm.finalni, IF(_xlpm.prvni=1, 2, _xlpm.prvni),INDEX(_xlpm.rozsah, _xlpm.finalni))</f>
        <v>1500</v>
      </c>
      <c r="AU1604" s="83" cm="1">
        <f t="array" aca="1" ref="AU1604" ca="1">INDEX($F$3:$F$10001,MATCH(AT1604,$F$3:$F$10004,0)-1)</f>
        <v>1400</v>
      </c>
      <c r="AV1604" s="83">
        <f t="shared" ca="1" si="538"/>
        <v>-144</v>
      </c>
      <c r="AW1604" s="83">
        <f t="shared" ca="1" si="539"/>
        <v>-144</v>
      </c>
      <c r="AX1604" s="83">
        <f t="shared" ref="AX1604:AX1667" ca="1" si="550">INDEX($G$2:$G$10001,MATCH(AT1604,$F$2:$F$10001,0))</f>
        <v>360</v>
      </c>
      <c r="AY1604" s="83">
        <f t="shared" ref="AY1604:AY1667" ca="1" si="551">INDEX($G$2:$G$10001,MATCH(AU1604,$F$2:$F$10001,0))</f>
        <v>360</v>
      </c>
      <c r="AZ1604" s="83">
        <f t="shared" ref="AZ1604:AZ1667" ca="1" si="552">AX1604-AY1604</f>
        <v>0</v>
      </c>
      <c r="BA1604" s="83">
        <f t="shared" ref="BA1604:BA1667" ca="1" si="553">MIN(AX1604:AY1604)+((MAX(AT1604:AU1604)-M1604)/(MAX(AT1604:AU1604)-MIN(AT1604:AU1604)))*(MAX(AX1604:AY1604)-MIN(AX1604:AY1604))</f>
        <v>360</v>
      </c>
      <c r="BB1604" s="83">
        <f t="shared" ca="1" si="535"/>
        <v>360</v>
      </c>
    </row>
    <row r="1605" spans="1:54" x14ac:dyDescent="0.25">
      <c r="A1605" s="58">
        <v>1603</v>
      </c>
      <c r="B1605" s="59">
        <f t="shared" si="543"/>
        <v>26.716666666666665</v>
      </c>
      <c r="C1605" s="58">
        <v>56.7</v>
      </c>
      <c r="D1605" s="58">
        <v>42.2</v>
      </c>
      <c r="F1605" s="117"/>
      <c r="G1605" s="117"/>
      <c r="H1605" s="112">
        <f t="shared" si="544"/>
        <v>0</v>
      </c>
      <c r="I1605" s="121"/>
      <c r="J1605" s="92">
        <f t="shared" si="545"/>
        <v>0</v>
      </c>
      <c r="L1605" s="94">
        <v>1603</v>
      </c>
      <c r="M1605" s="114">
        <f t="shared" ca="1" si="541"/>
        <v>1450.2812867131602</v>
      </c>
      <c r="N1605" s="115">
        <f t="shared" ca="1" si="540"/>
        <v>151.92000000000002</v>
      </c>
      <c r="P1605" s="102"/>
      <c r="Q1605" s="102"/>
      <c r="R1605" s="102"/>
      <c r="S1605" s="102"/>
      <c r="AC1605" s="83">
        <f t="shared" si="536"/>
        <v>0</v>
      </c>
      <c r="AD1605" s="83">
        <f t="shared" si="537"/>
        <v>0</v>
      </c>
      <c r="AF1605" s="83">
        <f t="shared" si="546"/>
        <v>0</v>
      </c>
      <c r="AG1605" s="83">
        <f t="shared" si="547"/>
        <v>0</v>
      </c>
      <c r="AQ1605" s="83">
        <f t="shared" ca="1" si="548"/>
        <v>0</v>
      </c>
      <c r="AR1605" s="83">
        <f t="shared" ca="1" si="549"/>
        <v>-144</v>
      </c>
      <c r="AS1605" s="83">
        <f t="shared" ca="1" si="542"/>
        <v>-144</v>
      </c>
      <c r="AT1605" s="83" cm="1">
        <f t="array" aca="1" ref="AT1605" ca="1">_xlfn.LET(_xlpm.rozsah, $F$3:$F$10001,_xlpm.podminka, (_xlpm.rozsah&gt;M1605)*(ISNUMBER(_xlpm.rozsah)),_xlpm.indexy, IF(_xlpm.podminka, ROW(_xlpm.rozsah)-MIN(ROW(_xlpm.rozsah))+1),_xlpm.prvni, MIN(_xlpm.indexy),_xlpm.finalni, IF(_xlpm.prvni=1, 2, _xlpm.prvni),INDEX(_xlpm.rozsah, _xlpm.finalni))</f>
        <v>1500</v>
      </c>
      <c r="AU1605" s="83" cm="1">
        <f t="array" aca="1" ref="AU1605" ca="1">INDEX($F$3:$F$10001,MATCH(AT1605,$F$3:$F$10004,0)-1)</f>
        <v>1400</v>
      </c>
      <c r="AV1605" s="83">
        <f t="shared" ca="1" si="538"/>
        <v>-144</v>
      </c>
      <c r="AW1605" s="83">
        <f t="shared" ca="1" si="539"/>
        <v>-144</v>
      </c>
      <c r="AX1605" s="83">
        <f t="shared" ca="1" si="550"/>
        <v>360</v>
      </c>
      <c r="AY1605" s="83">
        <f t="shared" ca="1" si="551"/>
        <v>360</v>
      </c>
      <c r="AZ1605" s="83">
        <f t="shared" ca="1" si="552"/>
        <v>0</v>
      </c>
      <c r="BA1605" s="83">
        <f t="shared" ca="1" si="553"/>
        <v>360</v>
      </c>
      <c r="BB1605" s="83">
        <f t="shared" ref="BB1605:BB1668" ca="1" si="554">MIN(AX1605:AY1605)+((M1605-MIN(AT1605:AU1605))/(MAX(AT1605:AU1605)-MIN(AT1605:AU1605)))*(MAX(AX1605:AY1605)-MIN(AX1605:AY1605))</f>
        <v>360</v>
      </c>
    </row>
    <row r="1606" spans="1:54" x14ac:dyDescent="0.25">
      <c r="A1606" s="58">
        <v>1604</v>
      </c>
      <c r="B1606" s="59">
        <f t="shared" si="543"/>
        <v>26.733333333333334</v>
      </c>
      <c r="C1606" s="58">
        <v>56.5</v>
      </c>
      <c r="D1606" s="58">
        <v>42.2</v>
      </c>
      <c r="F1606" s="117"/>
      <c r="G1606" s="117"/>
      <c r="H1606" s="112">
        <f t="shared" si="544"/>
        <v>0</v>
      </c>
      <c r="I1606" s="121"/>
      <c r="J1606" s="92">
        <f t="shared" si="545"/>
        <v>0</v>
      </c>
      <c r="L1606" s="94">
        <v>1604</v>
      </c>
      <c r="M1606" s="114">
        <f t="shared" ca="1" si="541"/>
        <v>1448.6929929328667</v>
      </c>
      <c r="N1606" s="115">
        <f t="shared" ca="1" si="540"/>
        <v>151.92000000000002</v>
      </c>
      <c r="P1606" s="102"/>
      <c r="Q1606" s="102"/>
      <c r="R1606" s="102"/>
      <c r="S1606" s="102"/>
      <c r="AC1606" s="83">
        <f t="shared" si="536"/>
        <v>0</v>
      </c>
      <c r="AD1606" s="83">
        <f t="shared" si="537"/>
        <v>0</v>
      </c>
      <c r="AF1606" s="83">
        <f t="shared" si="546"/>
        <v>0</v>
      </c>
      <c r="AG1606" s="83">
        <f t="shared" si="547"/>
        <v>0</v>
      </c>
      <c r="AQ1606" s="83">
        <f t="shared" ca="1" si="548"/>
        <v>0</v>
      </c>
      <c r="AR1606" s="83">
        <f t="shared" ca="1" si="549"/>
        <v>-144</v>
      </c>
      <c r="AS1606" s="83">
        <f t="shared" ca="1" si="542"/>
        <v>-144</v>
      </c>
      <c r="AT1606" s="83" cm="1">
        <f t="array" aca="1" ref="AT1606" ca="1">_xlfn.LET(_xlpm.rozsah, $F$3:$F$10001,_xlpm.podminka, (_xlpm.rozsah&gt;M1606)*(ISNUMBER(_xlpm.rozsah)),_xlpm.indexy, IF(_xlpm.podminka, ROW(_xlpm.rozsah)-MIN(ROW(_xlpm.rozsah))+1),_xlpm.prvni, MIN(_xlpm.indexy),_xlpm.finalni, IF(_xlpm.prvni=1, 2, _xlpm.prvni),INDEX(_xlpm.rozsah, _xlpm.finalni))</f>
        <v>1500</v>
      </c>
      <c r="AU1606" s="83" cm="1">
        <f t="array" aca="1" ref="AU1606" ca="1">INDEX($F$3:$F$10001,MATCH(AT1606,$F$3:$F$10004,0)-1)</f>
        <v>1400</v>
      </c>
      <c r="AV1606" s="83">
        <f t="shared" ca="1" si="538"/>
        <v>-144</v>
      </c>
      <c r="AW1606" s="83">
        <f t="shared" ca="1" si="539"/>
        <v>-144</v>
      </c>
      <c r="AX1606" s="83">
        <f t="shared" ca="1" si="550"/>
        <v>360</v>
      </c>
      <c r="AY1606" s="83">
        <f t="shared" ca="1" si="551"/>
        <v>360</v>
      </c>
      <c r="AZ1606" s="83">
        <f t="shared" ca="1" si="552"/>
        <v>0</v>
      </c>
      <c r="BA1606" s="83">
        <f t="shared" ca="1" si="553"/>
        <v>360</v>
      </c>
      <c r="BB1606" s="83">
        <f t="shared" ca="1" si="554"/>
        <v>360</v>
      </c>
    </row>
    <row r="1607" spans="1:54" x14ac:dyDescent="0.25">
      <c r="A1607" s="58">
        <v>1605</v>
      </c>
      <c r="B1607" s="59">
        <f t="shared" si="543"/>
        <v>26.75</v>
      </c>
      <c r="C1607" s="58">
        <v>56.8</v>
      </c>
      <c r="D1607" s="58">
        <v>41.9</v>
      </c>
      <c r="F1607" s="117"/>
      <c r="G1607" s="117"/>
      <c r="H1607" s="112">
        <f t="shared" si="544"/>
        <v>0</v>
      </c>
      <c r="I1607" s="121"/>
      <c r="J1607" s="92">
        <f t="shared" si="545"/>
        <v>0</v>
      </c>
      <c r="L1607" s="94">
        <v>1605</v>
      </c>
      <c r="M1607" s="114">
        <f t="shared" ca="1" si="541"/>
        <v>1451.0754336033069</v>
      </c>
      <c r="N1607" s="115">
        <f t="shared" ca="1" si="540"/>
        <v>150.84</v>
      </c>
      <c r="P1607" s="102"/>
      <c r="Q1607" s="102"/>
      <c r="R1607" s="102"/>
      <c r="S1607" s="102"/>
      <c r="AC1607" s="83">
        <f t="shared" si="536"/>
        <v>0</v>
      </c>
      <c r="AD1607" s="83">
        <f t="shared" si="537"/>
        <v>0</v>
      </c>
      <c r="AF1607" s="83">
        <f t="shared" si="546"/>
        <v>0</v>
      </c>
      <c r="AG1607" s="83">
        <f t="shared" si="547"/>
        <v>0</v>
      </c>
      <c r="AQ1607" s="83">
        <f t="shared" ca="1" si="548"/>
        <v>0</v>
      </c>
      <c r="AR1607" s="83">
        <f t="shared" ca="1" si="549"/>
        <v>-144</v>
      </c>
      <c r="AS1607" s="83">
        <f t="shared" ca="1" si="542"/>
        <v>-144</v>
      </c>
      <c r="AT1607" s="83" cm="1">
        <f t="array" aca="1" ref="AT1607" ca="1">_xlfn.LET(_xlpm.rozsah, $F$3:$F$10001,_xlpm.podminka, (_xlpm.rozsah&gt;M1607)*(ISNUMBER(_xlpm.rozsah)),_xlpm.indexy, IF(_xlpm.podminka, ROW(_xlpm.rozsah)-MIN(ROW(_xlpm.rozsah))+1),_xlpm.prvni, MIN(_xlpm.indexy),_xlpm.finalni, IF(_xlpm.prvni=1, 2, _xlpm.prvni),INDEX(_xlpm.rozsah, _xlpm.finalni))</f>
        <v>1500</v>
      </c>
      <c r="AU1607" s="83" cm="1">
        <f t="array" aca="1" ref="AU1607" ca="1">INDEX($F$3:$F$10001,MATCH(AT1607,$F$3:$F$10004,0)-1)</f>
        <v>1400</v>
      </c>
      <c r="AV1607" s="83">
        <f t="shared" ca="1" si="538"/>
        <v>-144</v>
      </c>
      <c r="AW1607" s="83">
        <f t="shared" ca="1" si="539"/>
        <v>-144</v>
      </c>
      <c r="AX1607" s="83">
        <f t="shared" ca="1" si="550"/>
        <v>360</v>
      </c>
      <c r="AY1607" s="83">
        <f t="shared" ca="1" si="551"/>
        <v>360</v>
      </c>
      <c r="AZ1607" s="83">
        <f t="shared" ca="1" si="552"/>
        <v>0</v>
      </c>
      <c r="BA1607" s="83">
        <f t="shared" ca="1" si="553"/>
        <v>360</v>
      </c>
      <c r="BB1607" s="83">
        <f t="shared" ca="1" si="554"/>
        <v>360</v>
      </c>
    </row>
    <row r="1608" spans="1:54" x14ac:dyDescent="0.25">
      <c r="A1608" s="58">
        <v>1606</v>
      </c>
      <c r="B1608" s="59">
        <f t="shared" si="543"/>
        <v>26.766666666666666</v>
      </c>
      <c r="C1608" s="58">
        <v>56.5</v>
      </c>
      <c r="D1608" s="58">
        <v>42</v>
      </c>
      <c r="F1608" s="117"/>
      <c r="G1608" s="117"/>
      <c r="H1608" s="112">
        <f t="shared" si="544"/>
        <v>0</v>
      </c>
      <c r="I1608" s="121"/>
      <c r="J1608" s="92">
        <f t="shared" si="545"/>
        <v>0</v>
      </c>
      <c r="L1608" s="94">
        <v>1606</v>
      </c>
      <c r="M1608" s="114">
        <f t="shared" ca="1" si="541"/>
        <v>1448.6929929328667</v>
      </c>
      <c r="N1608" s="115">
        <f t="shared" ca="1" si="540"/>
        <v>151.19999999999999</v>
      </c>
      <c r="P1608" s="102"/>
      <c r="Q1608" s="102"/>
      <c r="R1608" s="102"/>
      <c r="S1608" s="102"/>
      <c r="AC1608" s="83">
        <f t="shared" si="536"/>
        <v>0</v>
      </c>
      <c r="AD1608" s="83">
        <f t="shared" si="537"/>
        <v>0</v>
      </c>
      <c r="AF1608" s="83">
        <f t="shared" si="546"/>
        <v>0</v>
      </c>
      <c r="AG1608" s="83">
        <f t="shared" si="547"/>
        <v>0</v>
      </c>
      <c r="AQ1608" s="83">
        <f t="shared" ca="1" si="548"/>
        <v>0</v>
      </c>
      <c r="AR1608" s="83">
        <f t="shared" ca="1" si="549"/>
        <v>-144</v>
      </c>
      <c r="AS1608" s="83">
        <f t="shared" ca="1" si="542"/>
        <v>-144</v>
      </c>
      <c r="AT1608" s="83" cm="1">
        <f t="array" aca="1" ref="AT1608" ca="1">_xlfn.LET(_xlpm.rozsah, $F$3:$F$10001,_xlpm.podminka, (_xlpm.rozsah&gt;M1608)*(ISNUMBER(_xlpm.rozsah)),_xlpm.indexy, IF(_xlpm.podminka, ROW(_xlpm.rozsah)-MIN(ROW(_xlpm.rozsah))+1),_xlpm.prvni, MIN(_xlpm.indexy),_xlpm.finalni, IF(_xlpm.prvni=1, 2, _xlpm.prvni),INDEX(_xlpm.rozsah, _xlpm.finalni))</f>
        <v>1500</v>
      </c>
      <c r="AU1608" s="83" cm="1">
        <f t="array" aca="1" ref="AU1608" ca="1">INDEX($F$3:$F$10001,MATCH(AT1608,$F$3:$F$10004,0)-1)</f>
        <v>1400</v>
      </c>
      <c r="AV1608" s="83">
        <f t="shared" ca="1" si="538"/>
        <v>-144</v>
      </c>
      <c r="AW1608" s="83">
        <f t="shared" ca="1" si="539"/>
        <v>-144</v>
      </c>
      <c r="AX1608" s="83">
        <f t="shared" ca="1" si="550"/>
        <v>360</v>
      </c>
      <c r="AY1608" s="83">
        <f t="shared" ca="1" si="551"/>
        <v>360</v>
      </c>
      <c r="AZ1608" s="83">
        <f t="shared" ca="1" si="552"/>
        <v>0</v>
      </c>
      <c r="BA1608" s="83">
        <f t="shared" ca="1" si="553"/>
        <v>360</v>
      </c>
      <c r="BB1608" s="83">
        <f t="shared" ca="1" si="554"/>
        <v>360</v>
      </c>
    </row>
    <row r="1609" spans="1:54" x14ac:dyDescent="0.25">
      <c r="A1609" s="58">
        <v>1607</v>
      </c>
      <c r="B1609" s="59">
        <f t="shared" si="543"/>
        <v>26.783333333333335</v>
      </c>
      <c r="C1609" s="58">
        <v>56.7</v>
      </c>
      <c r="D1609" s="58">
        <v>42.1</v>
      </c>
      <c r="F1609" s="117"/>
      <c r="G1609" s="117"/>
      <c r="H1609" s="112">
        <f t="shared" si="544"/>
        <v>0</v>
      </c>
      <c r="I1609" s="121"/>
      <c r="J1609" s="92">
        <f t="shared" si="545"/>
        <v>0</v>
      </c>
      <c r="L1609" s="94">
        <v>1607</v>
      </c>
      <c r="M1609" s="114">
        <f t="shared" ca="1" si="541"/>
        <v>1450.2812867131602</v>
      </c>
      <c r="N1609" s="115">
        <f t="shared" ca="1" si="540"/>
        <v>151.56</v>
      </c>
      <c r="P1609" s="102"/>
      <c r="Q1609" s="102"/>
      <c r="R1609" s="102"/>
      <c r="S1609" s="102"/>
      <c r="AC1609" s="83">
        <f t="shared" si="536"/>
        <v>0</v>
      </c>
      <c r="AD1609" s="83">
        <f t="shared" si="537"/>
        <v>0</v>
      </c>
      <c r="AF1609" s="83">
        <f t="shared" si="546"/>
        <v>0</v>
      </c>
      <c r="AG1609" s="83">
        <f t="shared" si="547"/>
        <v>0</v>
      </c>
      <c r="AQ1609" s="83">
        <f t="shared" ca="1" si="548"/>
        <v>0</v>
      </c>
      <c r="AR1609" s="83">
        <f t="shared" ca="1" si="549"/>
        <v>-144</v>
      </c>
      <c r="AS1609" s="83">
        <f t="shared" ca="1" si="542"/>
        <v>-144</v>
      </c>
      <c r="AT1609" s="83" cm="1">
        <f t="array" aca="1" ref="AT1609" ca="1">_xlfn.LET(_xlpm.rozsah, $F$3:$F$10001,_xlpm.podminka, (_xlpm.rozsah&gt;M1609)*(ISNUMBER(_xlpm.rozsah)),_xlpm.indexy, IF(_xlpm.podminka, ROW(_xlpm.rozsah)-MIN(ROW(_xlpm.rozsah))+1),_xlpm.prvni, MIN(_xlpm.indexy),_xlpm.finalni, IF(_xlpm.prvni=1, 2, _xlpm.prvni),INDEX(_xlpm.rozsah, _xlpm.finalni))</f>
        <v>1500</v>
      </c>
      <c r="AU1609" s="83" cm="1">
        <f t="array" aca="1" ref="AU1609" ca="1">INDEX($F$3:$F$10001,MATCH(AT1609,$F$3:$F$10004,0)-1)</f>
        <v>1400</v>
      </c>
      <c r="AV1609" s="83">
        <f t="shared" ca="1" si="538"/>
        <v>-144</v>
      </c>
      <c r="AW1609" s="83">
        <f t="shared" ca="1" si="539"/>
        <v>-144</v>
      </c>
      <c r="AX1609" s="83">
        <f t="shared" ca="1" si="550"/>
        <v>360</v>
      </c>
      <c r="AY1609" s="83">
        <f t="shared" ca="1" si="551"/>
        <v>360</v>
      </c>
      <c r="AZ1609" s="83">
        <f t="shared" ca="1" si="552"/>
        <v>0</v>
      </c>
      <c r="BA1609" s="83">
        <f t="shared" ca="1" si="553"/>
        <v>360</v>
      </c>
      <c r="BB1609" s="83">
        <f t="shared" ca="1" si="554"/>
        <v>360</v>
      </c>
    </row>
    <row r="1610" spans="1:54" x14ac:dyDescent="0.25">
      <c r="A1610" s="58">
        <v>1608</v>
      </c>
      <c r="B1610" s="59">
        <f t="shared" si="543"/>
        <v>26.8</v>
      </c>
      <c r="C1610" s="58">
        <v>56.4</v>
      </c>
      <c r="D1610" s="58">
        <v>41.9</v>
      </c>
      <c r="F1610" s="117"/>
      <c r="G1610" s="117"/>
      <c r="H1610" s="118"/>
      <c r="I1610" s="121"/>
      <c r="J1610" s="92">
        <f t="shared" si="545"/>
        <v>0</v>
      </c>
      <c r="L1610" s="94">
        <v>1608</v>
      </c>
      <c r="M1610" s="114">
        <f t="shared" ca="1" si="541"/>
        <v>1447.8988460427202</v>
      </c>
      <c r="N1610" s="115">
        <f t="shared" ca="1" si="540"/>
        <v>150.84</v>
      </c>
      <c r="P1610" s="102"/>
      <c r="Q1610" s="102"/>
      <c r="R1610" s="102"/>
      <c r="S1610" s="102"/>
      <c r="AC1610" s="83">
        <f t="shared" si="536"/>
        <v>0</v>
      </c>
      <c r="AD1610" s="83">
        <f t="shared" si="537"/>
        <v>0</v>
      </c>
      <c r="AF1610" s="83">
        <f t="shared" si="546"/>
        <v>0</v>
      </c>
      <c r="AG1610" s="83">
        <f t="shared" si="547"/>
        <v>0</v>
      </c>
      <c r="AQ1610" s="83">
        <f t="shared" ca="1" si="548"/>
        <v>0</v>
      </c>
      <c r="AR1610" s="83">
        <f t="shared" ca="1" si="549"/>
        <v>-144</v>
      </c>
      <c r="AS1610" s="83">
        <f t="shared" ca="1" si="542"/>
        <v>-144</v>
      </c>
      <c r="AT1610" s="83" cm="1">
        <f t="array" aca="1" ref="AT1610" ca="1">_xlfn.LET(_xlpm.rozsah, $F$3:$F$10001,_xlpm.podminka, (_xlpm.rozsah&gt;M1610)*(ISNUMBER(_xlpm.rozsah)),_xlpm.indexy, IF(_xlpm.podminka, ROW(_xlpm.rozsah)-MIN(ROW(_xlpm.rozsah))+1),_xlpm.prvni, MIN(_xlpm.indexy),_xlpm.finalni, IF(_xlpm.prvni=1, 2, _xlpm.prvni),INDEX(_xlpm.rozsah, _xlpm.finalni))</f>
        <v>1500</v>
      </c>
      <c r="AU1610" s="83" cm="1">
        <f t="array" aca="1" ref="AU1610" ca="1">INDEX($F$3:$F$10001,MATCH(AT1610,$F$3:$F$10004,0)-1)</f>
        <v>1400</v>
      </c>
      <c r="AV1610" s="83">
        <f t="shared" ca="1" si="538"/>
        <v>-144</v>
      </c>
      <c r="AW1610" s="83">
        <f t="shared" ca="1" si="539"/>
        <v>-144</v>
      </c>
      <c r="AX1610" s="83">
        <f t="shared" ca="1" si="550"/>
        <v>360</v>
      </c>
      <c r="AY1610" s="83">
        <f t="shared" ca="1" si="551"/>
        <v>360</v>
      </c>
      <c r="AZ1610" s="83">
        <f t="shared" ca="1" si="552"/>
        <v>0</v>
      </c>
      <c r="BA1610" s="83">
        <f t="shared" ca="1" si="553"/>
        <v>360</v>
      </c>
      <c r="BB1610" s="83">
        <f t="shared" ca="1" si="554"/>
        <v>360</v>
      </c>
    </row>
    <row r="1611" spans="1:54" x14ac:dyDescent="0.25">
      <c r="A1611" s="58">
        <v>1609</v>
      </c>
      <c r="B1611" s="59">
        <f t="shared" si="543"/>
        <v>26.816666666666666</v>
      </c>
      <c r="C1611" s="58">
        <v>56.7</v>
      </c>
      <c r="D1611" s="58">
        <v>42.9</v>
      </c>
      <c r="F1611" s="117"/>
      <c r="G1611" s="117"/>
      <c r="H1611" s="118"/>
      <c r="I1611" s="121"/>
      <c r="J1611" s="92">
        <f t="shared" si="545"/>
        <v>0</v>
      </c>
      <c r="L1611" s="94">
        <v>1609</v>
      </c>
      <c r="M1611" s="114">
        <f t="shared" ca="1" si="541"/>
        <v>1450.2812867131602</v>
      </c>
      <c r="N1611" s="115">
        <f t="shared" ca="1" si="540"/>
        <v>154.44</v>
      </c>
      <c r="P1611" s="102"/>
      <c r="Q1611" s="102"/>
      <c r="R1611" s="102"/>
      <c r="S1611" s="102"/>
      <c r="AC1611" s="83">
        <f t="shared" si="536"/>
        <v>0</v>
      </c>
      <c r="AD1611" s="83">
        <f t="shared" si="537"/>
        <v>0</v>
      </c>
      <c r="AF1611" s="83">
        <f t="shared" si="546"/>
        <v>0</v>
      </c>
      <c r="AG1611" s="83">
        <f t="shared" si="547"/>
        <v>0</v>
      </c>
      <c r="AQ1611" s="83">
        <f t="shared" ca="1" si="548"/>
        <v>0</v>
      </c>
      <c r="AR1611" s="83">
        <f t="shared" ca="1" si="549"/>
        <v>-144</v>
      </c>
      <c r="AS1611" s="83">
        <f t="shared" ca="1" si="542"/>
        <v>-144</v>
      </c>
      <c r="AT1611" s="83" cm="1">
        <f t="array" aca="1" ref="AT1611" ca="1">_xlfn.LET(_xlpm.rozsah, $F$3:$F$10001,_xlpm.podminka, (_xlpm.rozsah&gt;M1611)*(ISNUMBER(_xlpm.rozsah)),_xlpm.indexy, IF(_xlpm.podminka, ROW(_xlpm.rozsah)-MIN(ROW(_xlpm.rozsah))+1),_xlpm.prvni, MIN(_xlpm.indexy),_xlpm.finalni, IF(_xlpm.prvni=1, 2, _xlpm.prvni),INDEX(_xlpm.rozsah, _xlpm.finalni))</f>
        <v>1500</v>
      </c>
      <c r="AU1611" s="83" cm="1">
        <f t="array" aca="1" ref="AU1611" ca="1">INDEX($F$3:$F$10001,MATCH(AT1611,$F$3:$F$10004,0)-1)</f>
        <v>1400</v>
      </c>
      <c r="AV1611" s="83">
        <f t="shared" ca="1" si="538"/>
        <v>-144</v>
      </c>
      <c r="AW1611" s="83">
        <f t="shared" ca="1" si="539"/>
        <v>-144</v>
      </c>
      <c r="AX1611" s="83">
        <f t="shared" ca="1" si="550"/>
        <v>360</v>
      </c>
      <c r="AY1611" s="83">
        <f t="shared" ca="1" si="551"/>
        <v>360</v>
      </c>
      <c r="AZ1611" s="83">
        <f t="shared" ca="1" si="552"/>
        <v>0</v>
      </c>
      <c r="BA1611" s="83">
        <f t="shared" ca="1" si="553"/>
        <v>360</v>
      </c>
      <c r="BB1611" s="83">
        <f t="shared" ca="1" si="554"/>
        <v>360</v>
      </c>
    </row>
    <row r="1612" spans="1:54" x14ac:dyDescent="0.25">
      <c r="A1612" s="58">
        <v>1610</v>
      </c>
      <c r="B1612" s="59">
        <f t="shared" si="543"/>
        <v>26.833333333333332</v>
      </c>
      <c r="C1612" s="58">
        <v>56.7</v>
      </c>
      <c r="D1612" s="58">
        <v>41.8</v>
      </c>
      <c r="F1612" s="117"/>
      <c r="G1612" s="117"/>
      <c r="H1612" s="118"/>
      <c r="I1612" s="121"/>
      <c r="J1612" s="92">
        <f t="shared" si="545"/>
        <v>0</v>
      </c>
      <c r="L1612" s="94">
        <v>1610</v>
      </c>
      <c r="M1612" s="114">
        <f t="shared" ca="1" si="541"/>
        <v>1450.2812867131602</v>
      </c>
      <c r="N1612" s="115">
        <f t="shared" ca="1" si="540"/>
        <v>150.47999999999999</v>
      </c>
      <c r="P1612" s="102"/>
      <c r="Q1612" s="102"/>
      <c r="R1612" s="102"/>
      <c r="S1612" s="102"/>
      <c r="AC1612" s="83">
        <f t="shared" si="536"/>
        <v>0</v>
      </c>
      <c r="AD1612" s="83">
        <f t="shared" si="537"/>
        <v>0</v>
      </c>
      <c r="AF1612" s="83">
        <f t="shared" si="546"/>
        <v>0</v>
      </c>
      <c r="AG1612" s="83">
        <f t="shared" si="547"/>
        <v>0</v>
      </c>
      <c r="AQ1612" s="83">
        <f t="shared" ca="1" si="548"/>
        <v>0</v>
      </c>
      <c r="AR1612" s="83">
        <f t="shared" ca="1" si="549"/>
        <v>-144</v>
      </c>
      <c r="AS1612" s="83">
        <f t="shared" ca="1" si="542"/>
        <v>-144</v>
      </c>
      <c r="AT1612" s="83" cm="1">
        <f t="array" aca="1" ref="AT1612" ca="1">_xlfn.LET(_xlpm.rozsah, $F$3:$F$10001,_xlpm.podminka, (_xlpm.rozsah&gt;M1612)*(ISNUMBER(_xlpm.rozsah)),_xlpm.indexy, IF(_xlpm.podminka, ROW(_xlpm.rozsah)-MIN(ROW(_xlpm.rozsah))+1),_xlpm.prvni, MIN(_xlpm.indexy),_xlpm.finalni, IF(_xlpm.prvni=1, 2, _xlpm.prvni),INDEX(_xlpm.rozsah, _xlpm.finalni))</f>
        <v>1500</v>
      </c>
      <c r="AU1612" s="83" cm="1">
        <f t="array" aca="1" ref="AU1612" ca="1">INDEX($F$3:$F$10001,MATCH(AT1612,$F$3:$F$10004,0)-1)</f>
        <v>1400</v>
      </c>
      <c r="AV1612" s="83">
        <f t="shared" ca="1" si="538"/>
        <v>-144</v>
      </c>
      <c r="AW1612" s="83">
        <f t="shared" ca="1" si="539"/>
        <v>-144</v>
      </c>
      <c r="AX1612" s="83">
        <f t="shared" ca="1" si="550"/>
        <v>360</v>
      </c>
      <c r="AY1612" s="83">
        <f t="shared" ca="1" si="551"/>
        <v>360</v>
      </c>
      <c r="AZ1612" s="83">
        <f t="shared" ca="1" si="552"/>
        <v>0</v>
      </c>
      <c r="BA1612" s="83">
        <f t="shared" ca="1" si="553"/>
        <v>360</v>
      </c>
      <c r="BB1612" s="83">
        <f t="shared" ca="1" si="554"/>
        <v>360</v>
      </c>
    </row>
    <row r="1613" spans="1:54" x14ac:dyDescent="0.25">
      <c r="A1613" s="58">
        <v>1611</v>
      </c>
      <c r="B1613" s="59">
        <f t="shared" si="543"/>
        <v>26.85</v>
      </c>
      <c r="C1613" s="58">
        <v>56.7</v>
      </c>
      <c r="D1613" s="58">
        <v>41.9</v>
      </c>
      <c r="F1613" s="117"/>
      <c r="G1613" s="117"/>
      <c r="H1613" s="118"/>
      <c r="I1613" s="121"/>
      <c r="J1613" s="92">
        <f t="shared" si="545"/>
        <v>0</v>
      </c>
      <c r="L1613" s="94">
        <v>1611</v>
      </c>
      <c r="M1613" s="114">
        <f t="shared" ca="1" si="541"/>
        <v>1450.2812867131602</v>
      </c>
      <c r="N1613" s="115">
        <f t="shared" ca="1" si="540"/>
        <v>150.84</v>
      </c>
      <c r="P1613" s="102"/>
      <c r="Q1613" s="102"/>
      <c r="R1613" s="102"/>
      <c r="S1613" s="102"/>
      <c r="AC1613" s="83">
        <f t="shared" si="536"/>
        <v>0</v>
      </c>
      <c r="AD1613" s="83">
        <f t="shared" si="537"/>
        <v>0</v>
      </c>
      <c r="AF1613" s="83">
        <f t="shared" si="546"/>
        <v>0</v>
      </c>
      <c r="AG1613" s="83">
        <f t="shared" si="547"/>
        <v>0</v>
      </c>
      <c r="AQ1613" s="83">
        <f t="shared" ca="1" si="548"/>
        <v>0</v>
      </c>
      <c r="AR1613" s="83">
        <f t="shared" ca="1" si="549"/>
        <v>-144</v>
      </c>
      <c r="AS1613" s="83">
        <f t="shared" ca="1" si="542"/>
        <v>-144</v>
      </c>
      <c r="AT1613" s="83" cm="1">
        <f t="array" aca="1" ref="AT1613" ca="1">_xlfn.LET(_xlpm.rozsah, $F$3:$F$10001,_xlpm.podminka, (_xlpm.rozsah&gt;M1613)*(ISNUMBER(_xlpm.rozsah)),_xlpm.indexy, IF(_xlpm.podminka, ROW(_xlpm.rozsah)-MIN(ROW(_xlpm.rozsah))+1),_xlpm.prvni, MIN(_xlpm.indexy),_xlpm.finalni, IF(_xlpm.prvni=1, 2, _xlpm.prvni),INDEX(_xlpm.rozsah, _xlpm.finalni))</f>
        <v>1500</v>
      </c>
      <c r="AU1613" s="83" cm="1">
        <f t="array" aca="1" ref="AU1613" ca="1">INDEX($F$3:$F$10001,MATCH(AT1613,$F$3:$F$10004,0)-1)</f>
        <v>1400</v>
      </c>
      <c r="AV1613" s="83">
        <f t="shared" ca="1" si="538"/>
        <v>-144</v>
      </c>
      <c r="AW1613" s="83">
        <f t="shared" ca="1" si="539"/>
        <v>-144</v>
      </c>
      <c r="AX1613" s="83">
        <f t="shared" ca="1" si="550"/>
        <v>360</v>
      </c>
      <c r="AY1613" s="83">
        <f t="shared" ca="1" si="551"/>
        <v>360</v>
      </c>
      <c r="AZ1613" s="83">
        <f t="shared" ca="1" si="552"/>
        <v>0</v>
      </c>
      <c r="BA1613" s="83">
        <f t="shared" ca="1" si="553"/>
        <v>360</v>
      </c>
      <c r="BB1613" s="83">
        <f t="shared" ca="1" si="554"/>
        <v>360</v>
      </c>
    </row>
    <row r="1614" spans="1:54" x14ac:dyDescent="0.25">
      <c r="A1614" s="58">
        <v>1612</v>
      </c>
      <c r="B1614" s="59">
        <f t="shared" si="543"/>
        <v>26.866666666666667</v>
      </c>
      <c r="C1614" s="58">
        <v>56.8</v>
      </c>
      <c r="D1614" s="58">
        <v>42</v>
      </c>
      <c r="F1614" s="117"/>
      <c r="G1614" s="117"/>
      <c r="H1614" s="118"/>
      <c r="I1614" s="121"/>
      <c r="J1614" s="92">
        <f t="shared" si="545"/>
        <v>0</v>
      </c>
      <c r="L1614" s="94">
        <v>1612</v>
      </c>
      <c r="M1614" s="114">
        <f t="shared" ca="1" si="541"/>
        <v>1451.0754336033069</v>
      </c>
      <c r="N1614" s="115">
        <f t="shared" ca="1" si="540"/>
        <v>151.19999999999999</v>
      </c>
      <c r="P1614" s="102"/>
      <c r="Q1614" s="102"/>
      <c r="R1614" s="102"/>
      <c r="S1614" s="102"/>
      <c r="AC1614" s="83">
        <f t="shared" si="536"/>
        <v>0</v>
      </c>
      <c r="AD1614" s="83">
        <f t="shared" si="537"/>
        <v>0</v>
      </c>
      <c r="AF1614" s="83">
        <f t="shared" si="546"/>
        <v>0</v>
      </c>
      <c r="AG1614" s="83">
        <f t="shared" si="547"/>
        <v>0</v>
      </c>
      <c r="AQ1614" s="83">
        <f t="shared" ca="1" si="548"/>
        <v>0</v>
      </c>
      <c r="AR1614" s="83">
        <f t="shared" ca="1" si="549"/>
        <v>-144</v>
      </c>
      <c r="AS1614" s="83">
        <f t="shared" ca="1" si="542"/>
        <v>-144</v>
      </c>
      <c r="AT1614" s="83" cm="1">
        <f t="array" aca="1" ref="AT1614" ca="1">_xlfn.LET(_xlpm.rozsah, $F$3:$F$10001,_xlpm.podminka, (_xlpm.rozsah&gt;M1614)*(ISNUMBER(_xlpm.rozsah)),_xlpm.indexy, IF(_xlpm.podminka, ROW(_xlpm.rozsah)-MIN(ROW(_xlpm.rozsah))+1),_xlpm.prvni, MIN(_xlpm.indexy),_xlpm.finalni, IF(_xlpm.prvni=1, 2, _xlpm.prvni),INDEX(_xlpm.rozsah, _xlpm.finalni))</f>
        <v>1500</v>
      </c>
      <c r="AU1614" s="83" cm="1">
        <f t="array" aca="1" ref="AU1614" ca="1">INDEX($F$3:$F$10001,MATCH(AT1614,$F$3:$F$10004,0)-1)</f>
        <v>1400</v>
      </c>
      <c r="AV1614" s="83">
        <f t="shared" ca="1" si="538"/>
        <v>-144</v>
      </c>
      <c r="AW1614" s="83">
        <f t="shared" ca="1" si="539"/>
        <v>-144</v>
      </c>
      <c r="AX1614" s="83">
        <f t="shared" ca="1" si="550"/>
        <v>360</v>
      </c>
      <c r="AY1614" s="83">
        <f t="shared" ca="1" si="551"/>
        <v>360</v>
      </c>
      <c r="AZ1614" s="83">
        <f t="shared" ca="1" si="552"/>
        <v>0</v>
      </c>
      <c r="BA1614" s="83">
        <f t="shared" ca="1" si="553"/>
        <v>360</v>
      </c>
      <c r="BB1614" s="83">
        <f t="shared" ca="1" si="554"/>
        <v>360</v>
      </c>
    </row>
    <row r="1615" spans="1:54" x14ac:dyDescent="0.25">
      <c r="A1615" s="58">
        <v>1613</v>
      </c>
      <c r="B1615" s="59">
        <f t="shared" si="543"/>
        <v>26.883333333333333</v>
      </c>
      <c r="C1615" s="58">
        <v>56.7</v>
      </c>
      <c r="D1615" s="58">
        <v>41.5</v>
      </c>
      <c r="F1615" s="117"/>
      <c r="G1615" s="117"/>
      <c r="H1615" s="118"/>
      <c r="I1615" s="121"/>
      <c r="J1615" s="92">
        <f t="shared" si="545"/>
        <v>0</v>
      </c>
      <c r="L1615" s="94">
        <v>1613</v>
      </c>
      <c r="M1615" s="114">
        <f t="shared" ca="1" si="541"/>
        <v>1450.2812867131602</v>
      </c>
      <c r="N1615" s="115">
        <f t="shared" ca="1" si="540"/>
        <v>149.4</v>
      </c>
      <c r="P1615" s="102"/>
      <c r="Q1615" s="102"/>
      <c r="R1615" s="102"/>
      <c r="S1615" s="102"/>
      <c r="AC1615" s="83">
        <f t="shared" si="536"/>
        <v>0</v>
      </c>
      <c r="AD1615" s="83">
        <f t="shared" si="537"/>
        <v>0</v>
      </c>
      <c r="AF1615" s="83">
        <f t="shared" si="546"/>
        <v>0</v>
      </c>
      <c r="AG1615" s="83">
        <f t="shared" si="547"/>
        <v>0</v>
      </c>
      <c r="AQ1615" s="83">
        <f t="shared" ca="1" si="548"/>
        <v>0</v>
      </c>
      <c r="AR1615" s="83">
        <f t="shared" ca="1" si="549"/>
        <v>-144</v>
      </c>
      <c r="AS1615" s="83">
        <f t="shared" ca="1" si="542"/>
        <v>-144</v>
      </c>
      <c r="AT1615" s="83" cm="1">
        <f t="array" aca="1" ref="AT1615" ca="1">_xlfn.LET(_xlpm.rozsah, $F$3:$F$10001,_xlpm.podminka, (_xlpm.rozsah&gt;M1615)*(ISNUMBER(_xlpm.rozsah)),_xlpm.indexy, IF(_xlpm.podminka, ROW(_xlpm.rozsah)-MIN(ROW(_xlpm.rozsah))+1),_xlpm.prvni, MIN(_xlpm.indexy),_xlpm.finalni, IF(_xlpm.prvni=1, 2, _xlpm.prvni),INDEX(_xlpm.rozsah, _xlpm.finalni))</f>
        <v>1500</v>
      </c>
      <c r="AU1615" s="83" cm="1">
        <f t="array" aca="1" ref="AU1615" ca="1">INDEX($F$3:$F$10001,MATCH(AT1615,$F$3:$F$10004,0)-1)</f>
        <v>1400</v>
      </c>
      <c r="AV1615" s="83">
        <f t="shared" ca="1" si="538"/>
        <v>-144</v>
      </c>
      <c r="AW1615" s="83">
        <f t="shared" ca="1" si="539"/>
        <v>-144</v>
      </c>
      <c r="AX1615" s="83">
        <f t="shared" ca="1" si="550"/>
        <v>360</v>
      </c>
      <c r="AY1615" s="83">
        <f t="shared" ca="1" si="551"/>
        <v>360</v>
      </c>
      <c r="AZ1615" s="83">
        <f t="shared" ca="1" si="552"/>
        <v>0</v>
      </c>
      <c r="BA1615" s="83">
        <f t="shared" ca="1" si="553"/>
        <v>360</v>
      </c>
      <c r="BB1615" s="83">
        <f t="shared" ca="1" si="554"/>
        <v>360</v>
      </c>
    </row>
    <row r="1616" spans="1:54" x14ac:dyDescent="0.25">
      <c r="A1616" s="58">
        <v>1614</v>
      </c>
      <c r="B1616" s="59">
        <f t="shared" si="543"/>
        <v>26.9</v>
      </c>
      <c r="C1616" s="58">
        <v>56.6</v>
      </c>
      <c r="D1616" s="58">
        <v>41.9</v>
      </c>
      <c r="F1616" s="117"/>
      <c r="G1616" s="117"/>
      <c r="H1616" s="118"/>
      <c r="I1616" s="121"/>
      <c r="J1616" s="92">
        <f t="shared" si="545"/>
        <v>0</v>
      </c>
      <c r="L1616" s="94">
        <v>1614</v>
      </c>
      <c r="M1616" s="114">
        <f t="shared" ca="1" si="541"/>
        <v>1449.4871398230136</v>
      </c>
      <c r="N1616" s="115">
        <f t="shared" ca="1" si="540"/>
        <v>150.84</v>
      </c>
      <c r="P1616" s="102"/>
      <c r="Q1616" s="102"/>
      <c r="R1616" s="102"/>
      <c r="S1616" s="102"/>
      <c r="AC1616" s="83">
        <f t="shared" si="536"/>
        <v>0</v>
      </c>
      <c r="AD1616" s="83">
        <f t="shared" si="537"/>
        <v>0</v>
      </c>
      <c r="AF1616" s="83">
        <f t="shared" si="546"/>
        <v>0</v>
      </c>
      <c r="AG1616" s="83">
        <f t="shared" si="547"/>
        <v>0</v>
      </c>
      <c r="AQ1616" s="83">
        <f t="shared" ca="1" si="548"/>
        <v>0</v>
      </c>
      <c r="AR1616" s="83">
        <f t="shared" ca="1" si="549"/>
        <v>-144</v>
      </c>
      <c r="AS1616" s="83">
        <f t="shared" ca="1" si="542"/>
        <v>-144</v>
      </c>
      <c r="AT1616" s="83" cm="1">
        <f t="array" aca="1" ref="AT1616" ca="1">_xlfn.LET(_xlpm.rozsah, $F$3:$F$10001,_xlpm.podminka, (_xlpm.rozsah&gt;M1616)*(ISNUMBER(_xlpm.rozsah)),_xlpm.indexy, IF(_xlpm.podminka, ROW(_xlpm.rozsah)-MIN(ROW(_xlpm.rozsah))+1),_xlpm.prvni, MIN(_xlpm.indexy),_xlpm.finalni, IF(_xlpm.prvni=1, 2, _xlpm.prvni),INDEX(_xlpm.rozsah, _xlpm.finalni))</f>
        <v>1500</v>
      </c>
      <c r="AU1616" s="83" cm="1">
        <f t="array" aca="1" ref="AU1616" ca="1">INDEX($F$3:$F$10001,MATCH(AT1616,$F$3:$F$10004,0)-1)</f>
        <v>1400</v>
      </c>
      <c r="AV1616" s="83">
        <f t="shared" ca="1" si="538"/>
        <v>-144</v>
      </c>
      <c r="AW1616" s="83">
        <f t="shared" ca="1" si="539"/>
        <v>-144</v>
      </c>
      <c r="AX1616" s="83">
        <f t="shared" ca="1" si="550"/>
        <v>360</v>
      </c>
      <c r="AY1616" s="83">
        <f t="shared" ca="1" si="551"/>
        <v>360</v>
      </c>
      <c r="AZ1616" s="83">
        <f t="shared" ca="1" si="552"/>
        <v>0</v>
      </c>
      <c r="BA1616" s="83">
        <f t="shared" ca="1" si="553"/>
        <v>360</v>
      </c>
      <c r="BB1616" s="83">
        <f t="shared" ca="1" si="554"/>
        <v>360</v>
      </c>
    </row>
    <row r="1617" spans="1:54" x14ac:dyDescent="0.25">
      <c r="A1617" s="58">
        <v>1615</v>
      </c>
      <c r="B1617" s="59">
        <f t="shared" si="543"/>
        <v>26.916666666666668</v>
      </c>
      <c r="C1617" s="58">
        <v>56.8</v>
      </c>
      <c r="D1617" s="58">
        <v>41.6</v>
      </c>
      <c r="F1617" s="117"/>
      <c r="G1617" s="117"/>
      <c r="H1617" s="118"/>
      <c r="I1617" s="121"/>
      <c r="J1617" s="92">
        <f t="shared" si="545"/>
        <v>0</v>
      </c>
      <c r="L1617" s="94">
        <v>1615</v>
      </c>
      <c r="M1617" s="114">
        <f t="shared" ca="1" si="541"/>
        <v>1451.0754336033069</v>
      </c>
      <c r="N1617" s="115">
        <f t="shared" ca="1" si="540"/>
        <v>149.76000000000002</v>
      </c>
      <c r="P1617" s="102"/>
      <c r="Q1617" s="102"/>
      <c r="R1617" s="102"/>
      <c r="S1617" s="102"/>
      <c r="AC1617" s="83">
        <f t="shared" si="536"/>
        <v>0</v>
      </c>
      <c r="AD1617" s="83">
        <f t="shared" si="537"/>
        <v>0</v>
      </c>
      <c r="AF1617" s="83">
        <f t="shared" si="546"/>
        <v>0</v>
      </c>
      <c r="AG1617" s="83">
        <f t="shared" si="547"/>
        <v>0</v>
      </c>
      <c r="AQ1617" s="83">
        <f t="shared" ca="1" si="548"/>
        <v>0</v>
      </c>
      <c r="AR1617" s="83">
        <f t="shared" ca="1" si="549"/>
        <v>-144</v>
      </c>
      <c r="AS1617" s="83">
        <f t="shared" ca="1" si="542"/>
        <v>-144</v>
      </c>
      <c r="AT1617" s="83" cm="1">
        <f t="array" aca="1" ref="AT1617" ca="1">_xlfn.LET(_xlpm.rozsah, $F$3:$F$10001,_xlpm.podminka, (_xlpm.rozsah&gt;M1617)*(ISNUMBER(_xlpm.rozsah)),_xlpm.indexy, IF(_xlpm.podminka, ROW(_xlpm.rozsah)-MIN(ROW(_xlpm.rozsah))+1),_xlpm.prvni, MIN(_xlpm.indexy),_xlpm.finalni, IF(_xlpm.prvni=1, 2, _xlpm.prvni),INDEX(_xlpm.rozsah, _xlpm.finalni))</f>
        <v>1500</v>
      </c>
      <c r="AU1617" s="83" cm="1">
        <f t="array" aca="1" ref="AU1617" ca="1">INDEX($F$3:$F$10001,MATCH(AT1617,$F$3:$F$10004,0)-1)</f>
        <v>1400</v>
      </c>
      <c r="AV1617" s="83">
        <f t="shared" ca="1" si="538"/>
        <v>-144</v>
      </c>
      <c r="AW1617" s="83">
        <f t="shared" ca="1" si="539"/>
        <v>-144</v>
      </c>
      <c r="AX1617" s="83">
        <f t="shared" ca="1" si="550"/>
        <v>360</v>
      </c>
      <c r="AY1617" s="83">
        <f t="shared" ca="1" si="551"/>
        <v>360</v>
      </c>
      <c r="AZ1617" s="83">
        <f t="shared" ca="1" si="552"/>
        <v>0</v>
      </c>
      <c r="BA1617" s="83">
        <f t="shared" ca="1" si="553"/>
        <v>360</v>
      </c>
      <c r="BB1617" s="83">
        <f t="shared" ca="1" si="554"/>
        <v>360</v>
      </c>
    </row>
    <row r="1618" spans="1:54" x14ac:dyDescent="0.25">
      <c r="A1618" s="58">
        <v>1616</v>
      </c>
      <c r="B1618" s="59">
        <f t="shared" si="543"/>
        <v>26.933333333333334</v>
      </c>
      <c r="C1618" s="58">
        <v>56.6</v>
      </c>
      <c r="D1618" s="58">
        <v>41.6</v>
      </c>
      <c r="F1618" s="117"/>
      <c r="G1618" s="117"/>
      <c r="H1618" s="118"/>
      <c r="I1618" s="121"/>
      <c r="J1618" s="92">
        <f t="shared" si="545"/>
        <v>0</v>
      </c>
      <c r="L1618" s="94">
        <v>1616</v>
      </c>
      <c r="M1618" s="114">
        <f t="shared" ca="1" si="541"/>
        <v>1449.4871398230136</v>
      </c>
      <c r="N1618" s="115">
        <f t="shared" ca="1" si="540"/>
        <v>149.76000000000002</v>
      </c>
      <c r="P1618" s="102"/>
      <c r="Q1618" s="102"/>
      <c r="R1618" s="102"/>
      <c r="S1618" s="102"/>
      <c r="AC1618" s="83">
        <f t="shared" si="536"/>
        <v>0</v>
      </c>
      <c r="AD1618" s="83">
        <f t="shared" si="537"/>
        <v>0</v>
      </c>
      <c r="AF1618" s="83">
        <f t="shared" si="546"/>
        <v>0</v>
      </c>
      <c r="AG1618" s="83">
        <f t="shared" si="547"/>
        <v>0</v>
      </c>
      <c r="AQ1618" s="83">
        <f t="shared" ca="1" si="548"/>
        <v>0</v>
      </c>
      <c r="AR1618" s="83">
        <f t="shared" ca="1" si="549"/>
        <v>-144</v>
      </c>
      <c r="AS1618" s="83">
        <f t="shared" ca="1" si="542"/>
        <v>-144</v>
      </c>
      <c r="AT1618" s="83" cm="1">
        <f t="array" aca="1" ref="AT1618" ca="1">_xlfn.LET(_xlpm.rozsah, $F$3:$F$10001,_xlpm.podminka, (_xlpm.rozsah&gt;M1618)*(ISNUMBER(_xlpm.rozsah)),_xlpm.indexy, IF(_xlpm.podminka, ROW(_xlpm.rozsah)-MIN(ROW(_xlpm.rozsah))+1),_xlpm.prvni, MIN(_xlpm.indexy),_xlpm.finalni, IF(_xlpm.prvni=1, 2, _xlpm.prvni),INDEX(_xlpm.rozsah, _xlpm.finalni))</f>
        <v>1500</v>
      </c>
      <c r="AU1618" s="83" cm="1">
        <f t="array" aca="1" ref="AU1618" ca="1">INDEX($F$3:$F$10001,MATCH(AT1618,$F$3:$F$10004,0)-1)</f>
        <v>1400</v>
      </c>
      <c r="AV1618" s="83">
        <f t="shared" ca="1" si="538"/>
        <v>-144</v>
      </c>
      <c r="AW1618" s="83">
        <f t="shared" ca="1" si="539"/>
        <v>-144</v>
      </c>
      <c r="AX1618" s="83">
        <f t="shared" ca="1" si="550"/>
        <v>360</v>
      </c>
      <c r="AY1618" s="83">
        <f t="shared" ca="1" si="551"/>
        <v>360</v>
      </c>
      <c r="AZ1618" s="83">
        <f t="shared" ca="1" si="552"/>
        <v>0</v>
      </c>
      <c r="BA1618" s="83">
        <f t="shared" ca="1" si="553"/>
        <v>360</v>
      </c>
      <c r="BB1618" s="83">
        <f t="shared" ca="1" si="554"/>
        <v>360</v>
      </c>
    </row>
    <row r="1619" spans="1:54" x14ac:dyDescent="0.25">
      <c r="A1619" s="58">
        <v>1617</v>
      </c>
      <c r="B1619" s="59">
        <f t="shared" si="543"/>
        <v>26.95</v>
      </c>
      <c r="C1619" s="58">
        <v>56.9</v>
      </c>
      <c r="D1619" s="58">
        <v>42</v>
      </c>
      <c r="F1619" s="117"/>
      <c r="G1619" s="117"/>
      <c r="H1619" s="118"/>
      <c r="I1619" s="121"/>
      <c r="J1619" s="92">
        <f t="shared" si="545"/>
        <v>0</v>
      </c>
      <c r="L1619" s="94">
        <v>1617</v>
      </c>
      <c r="M1619" s="114">
        <f t="shared" ca="1" si="541"/>
        <v>1451.8695804934534</v>
      </c>
      <c r="N1619" s="115">
        <f t="shared" ca="1" si="540"/>
        <v>151.19999999999999</v>
      </c>
      <c r="P1619" s="102"/>
      <c r="Q1619" s="102"/>
      <c r="R1619" s="102"/>
      <c r="S1619" s="102"/>
      <c r="AC1619" s="83">
        <f t="shared" si="536"/>
        <v>0</v>
      </c>
      <c r="AD1619" s="83">
        <f t="shared" si="537"/>
        <v>0</v>
      </c>
      <c r="AF1619" s="83">
        <f t="shared" si="546"/>
        <v>0</v>
      </c>
      <c r="AG1619" s="83">
        <f t="shared" si="547"/>
        <v>0</v>
      </c>
      <c r="AQ1619" s="83">
        <f t="shared" ca="1" si="548"/>
        <v>0</v>
      </c>
      <c r="AR1619" s="83">
        <f t="shared" ca="1" si="549"/>
        <v>-144</v>
      </c>
      <c r="AS1619" s="83">
        <f t="shared" ca="1" si="542"/>
        <v>-144</v>
      </c>
      <c r="AT1619" s="83" cm="1">
        <f t="array" aca="1" ref="AT1619" ca="1">_xlfn.LET(_xlpm.rozsah, $F$3:$F$10001,_xlpm.podminka, (_xlpm.rozsah&gt;M1619)*(ISNUMBER(_xlpm.rozsah)),_xlpm.indexy, IF(_xlpm.podminka, ROW(_xlpm.rozsah)-MIN(ROW(_xlpm.rozsah))+1),_xlpm.prvni, MIN(_xlpm.indexy),_xlpm.finalni, IF(_xlpm.prvni=1, 2, _xlpm.prvni),INDEX(_xlpm.rozsah, _xlpm.finalni))</f>
        <v>1500</v>
      </c>
      <c r="AU1619" s="83" cm="1">
        <f t="array" aca="1" ref="AU1619" ca="1">INDEX($F$3:$F$10001,MATCH(AT1619,$F$3:$F$10004,0)-1)</f>
        <v>1400</v>
      </c>
      <c r="AV1619" s="83">
        <f t="shared" ca="1" si="538"/>
        <v>-144</v>
      </c>
      <c r="AW1619" s="83">
        <f t="shared" ca="1" si="539"/>
        <v>-144</v>
      </c>
      <c r="AX1619" s="83">
        <f t="shared" ca="1" si="550"/>
        <v>360</v>
      </c>
      <c r="AY1619" s="83">
        <f t="shared" ca="1" si="551"/>
        <v>360</v>
      </c>
      <c r="AZ1619" s="83">
        <f t="shared" ca="1" si="552"/>
        <v>0</v>
      </c>
      <c r="BA1619" s="83">
        <f t="shared" ca="1" si="553"/>
        <v>360</v>
      </c>
      <c r="BB1619" s="83">
        <f t="shared" ca="1" si="554"/>
        <v>360</v>
      </c>
    </row>
    <row r="1620" spans="1:54" x14ac:dyDescent="0.25">
      <c r="A1620" s="58">
        <v>1618</v>
      </c>
      <c r="B1620" s="59">
        <f t="shared" si="543"/>
        <v>26.966666666666665</v>
      </c>
      <c r="C1620" s="58">
        <v>56.7</v>
      </c>
      <c r="D1620" s="58">
        <v>40.700000000000003</v>
      </c>
      <c r="F1620" s="117"/>
      <c r="G1620" s="117"/>
      <c r="H1620" s="118"/>
      <c r="I1620" s="121"/>
      <c r="J1620" s="92">
        <f t="shared" si="545"/>
        <v>0</v>
      </c>
      <c r="L1620" s="94">
        <v>1618</v>
      </c>
      <c r="M1620" s="114">
        <f t="shared" ca="1" si="541"/>
        <v>1450.2812867131602</v>
      </c>
      <c r="N1620" s="115">
        <f t="shared" ca="1" si="540"/>
        <v>146.52000000000001</v>
      </c>
      <c r="P1620" s="102"/>
      <c r="Q1620" s="102"/>
      <c r="R1620" s="102"/>
      <c r="S1620" s="102"/>
      <c r="AC1620" s="83">
        <f t="shared" si="536"/>
        <v>0</v>
      </c>
      <c r="AD1620" s="83">
        <f t="shared" si="537"/>
        <v>0</v>
      </c>
      <c r="AF1620" s="83">
        <f t="shared" si="546"/>
        <v>0</v>
      </c>
      <c r="AG1620" s="83">
        <f t="shared" si="547"/>
        <v>0</v>
      </c>
      <c r="AQ1620" s="83">
        <f t="shared" ca="1" si="548"/>
        <v>0</v>
      </c>
      <c r="AR1620" s="83">
        <f t="shared" ca="1" si="549"/>
        <v>-144</v>
      </c>
      <c r="AS1620" s="83">
        <f t="shared" ca="1" si="542"/>
        <v>-144</v>
      </c>
      <c r="AT1620" s="83" cm="1">
        <f t="array" aca="1" ref="AT1620" ca="1">_xlfn.LET(_xlpm.rozsah, $F$3:$F$10001,_xlpm.podminka, (_xlpm.rozsah&gt;M1620)*(ISNUMBER(_xlpm.rozsah)),_xlpm.indexy, IF(_xlpm.podminka, ROW(_xlpm.rozsah)-MIN(ROW(_xlpm.rozsah))+1),_xlpm.prvni, MIN(_xlpm.indexy),_xlpm.finalni, IF(_xlpm.prvni=1, 2, _xlpm.prvni),INDEX(_xlpm.rozsah, _xlpm.finalni))</f>
        <v>1500</v>
      </c>
      <c r="AU1620" s="83" cm="1">
        <f t="array" aca="1" ref="AU1620" ca="1">INDEX($F$3:$F$10001,MATCH(AT1620,$F$3:$F$10004,0)-1)</f>
        <v>1400</v>
      </c>
      <c r="AV1620" s="83">
        <f t="shared" ca="1" si="538"/>
        <v>-144</v>
      </c>
      <c r="AW1620" s="83">
        <f t="shared" ca="1" si="539"/>
        <v>-144</v>
      </c>
      <c r="AX1620" s="83">
        <f t="shared" ca="1" si="550"/>
        <v>360</v>
      </c>
      <c r="AY1620" s="83">
        <f t="shared" ca="1" si="551"/>
        <v>360</v>
      </c>
      <c r="AZ1620" s="83">
        <f t="shared" ca="1" si="552"/>
        <v>0</v>
      </c>
      <c r="BA1620" s="83">
        <f t="shared" ca="1" si="553"/>
        <v>360</v>
      </c>
      <c r="BB1620" s="83">
        <f t="shared" ca="1" si="554"/>
        <v>360</v>
      </c>
    </row>
    <row r="1621" spans="1:54" x14ac:dyDescent="0.25">
      <c r="A1621" s="58">
        <v>1619</v>
      </c>
      <c r="B1621" s="59">
        <f t="shared" si="543"/>
        <v>26.983333333333334</v>
      </c>
      <c r="C1621" s="58">
        <v>56.7</v>
      </c>
      <c r="D1621" s="58">
        <v>39.299999999999997</v>
      </c>
      <c r="F1621" s="117"/>
      <c r="G1621" s="117"/>
      <c r="H1621" s="118"/>
      <c r="I1621" s="121"/>
      <c r="J1621" s="92">
        <f t="shared" si="545"/>
        <v>0</v>
      </c>
      <c r="L1621" s="94">
        <v>1619</v>
      </c>
      <c r="M1621" s="114">
        <f t="shared" ca="1" si="541"/>
        <v>1450.2812867131602</v>
      </c>
      <c r="N1621" s="115">
        <f t="shared" ca="1" si="540"/>
        <v>141.47999999999999</v>
      </c>
      <c r="P1621" s="102"/>
      <c r="Q1621" s="102"/>
      <c r="R1621" s="102"/>
      <c r="S1621" s="102"/>
      <c r="AC1621" s="83">
        <f t="shared" si="536"/>
        <v>0</v>
      </c>
      <c r="AD1621" s="83">
        <f t="shared" si="537"/>
        <v>0</v>
      </c>
      <c r="AF1621" s="83">
        <f t="shared" si="546"/>
        <v>0</v>
      </c>
      <c r="AG1621" s="83">
        <f t="shared" si="547"/>
        <v>0</v>
      </c>
      <c r="AQ1621" s="83">
        <f t="shared" ca="1" si="548"/>
        <v>0</v>
      </c>
      <c r="AR1621" s="83">
        <f t="shared" ca="1" si="549"/>
        <v>-144</v>
      </c>
      <c r="AS1621" s="83">
        <f t="shared" ca="1" si="542"/>
        <v>-144</v>
      </c>
      <c r="AT1621" s="83" cm="1">
        <f t="array" aca="1" ref="AT1621" ca="1">_xlfn.LET(_xlpm.rozsah, $F$3:$F$10001,_xlpm.podminka, (_xlpm.rozsah&gt;M1621)*(ISNUMBER(_xlpm.rozsah)),_xlpm.indexy, IF(_xlpm.podminka, ROW(_xlpm.rozsah)-MIN(ROW(_xlpm.rozsah))+1),_xlpm.prvni, MIN(_xlpm.indexy),_xlpm.finalni, IF(_xlpm.prvni=1, 2, _xlpm.prvni),INDEX(_xlpm.rozsah, _xlpm.finalni))</f>
        <v>1500</v>
      </c>
      <c r="AU1621" s="83" cm="1">
        <f t="array" aca="1" ref="AU1621" ca="1">INDEX($F$3:$F$10001,MATCH(AT1621,$F$3:$F$10004,0)-1)</f>
        <v>1400</v>
      </c>
      <c r="AV1621" s="83">
        <f t="shared" ca="1" si="538"/>
        <v>-144</v>
      </c>
      <c r="AW1621" s="83">
        <f t="shared" ca="1" si="539"/>
        <v>-144</v>
      </c>
      <c r="AX1621" s="83">
        <f t="shared" ca="1" si="550"/>
        <v>360</v>
      </c>
      <c r="AY1621" s="83">
        <f t="shared" ca="1" si="551"/>
        <v>360</v>
      </c>
      <c r="AZ1621" s="83">
        <f t="shared" ca="1" si="552"/>
        <v>0</v>
      </c>
      <c r="BA1621" s="83">
        <f t="shared" ca="1" si="553"/>
        <v>360</v>
      </c>
      <c r="BB1621" s="83">
        <f t="shared" ca="1" si="554"/>
        <v>360</v>
      </c>
    </row>
    <row r="1622" spans="1:54" x14ac:dyDescent="0.25">
      <c r="A1622" s="58">
        <v>1620</v>
      </c>
      <c r="B1622" s="59">
        <f t="shared" si="543"/>
        <v>27</v>
      </c>
      <c r="C1622" s="58">
        <v>56.5</v>
      </c>
      <c r="D1622" s="58">
        <v>41.4</v>
      </c>
      <c r="F1622" s="117"/>
      <c r="G1622" s="117"/>
      <c r="H1622" s="118"/>
      <c r="I1622" s="121"/>
      <c r="J1622" s="92">
        <f t="shared" si="545"/>
        <v>0</v>
      </c>
      <c r="L1622" s="94">
        <v>1620</v>
      </c>
      <c r="M1622" s="114">
        <f t="shared" ca="1" si="541"/>
        <v>1448.6929929328667</v>
      </c>
      <c r="N1622" s="115">
        <f t="shared" ca="1" si="540"/>
        <v>149.04</v>
      </c>
      <c r="P1622" s="102"/>
      <c r="Q1622" s="102"/>
      <c r="R1622" s="102"/>
      <c r="S1622" s="102"/>
      <c r="AC1622" s="83">
        <f t="shared" si="536"/>
        <v>0</v>
      </c>
      <c r="AD1622" s="83">
        <f t="shared" si="537"/>
        <v>0</v>
      </c>
      <c r="AF1622" s="83">
        <f t="shared" si="546"/>
        <v>0</v>
      </c>
      <c r="AG1622" s="83">
        <f t="shared" si="547"/>
        <v>0</v>
      </c>
      <c r="AQ1622" s="83">
        <f t="shared" ca="1" si="548"/>
        <v>0</v>
      </c>
      <c r="AR1622" s="83">
        <f t="shared" ca="1" si="549"/>
        <v>-144</v>
      </c>
      <c r="AS1622" s="83">
        <f t="shared" ca="1" si="542"/>
        <v>-144</v>
      </c>
      <c r="AT1622" s="83" cm="1">
        <f t="array" aca="1" ref="AT1622" ca="1">_xlfn.LET(_xlpm.rozsah, $F$3:$F$10001,_xlpm.podminka, (_xlpm.rozsah&gt;M1622)*(ISNUMBER(_xlpm.rozsah)),_xlpm.indexy, IF(_xlpm.podminka, ROW(_xlpm.rozsah)-MIN(ROW(_xlpm.rozsah))+1),_xlpm.prvni, MIN(_xlpm.indexy),_xlpm.finalni, IF(_xlpm.prvni=1, 2, _xlpm.prvni),INDEX(_xlpm.rozsah, _xlpm.finalni))</f>
        <v>1500</v>
      </c>
      <c r="AU1622" s="83" cm="1">
        <f t="array" aca="1" ref="AU1622" ca="1">INDEX($F$3:$F$10001,MATCH(AT1622,$F$3:$F$10004,0)-1)</f>
        <v>1400</v>
      </c>
      <c r="AV1622" s="83">
        <f t="shared" ca="1" si="538"/>
        <v>-144</v>
      </c>
      <c r="AW1622" s="83">
        <f t="shared" ca="1" si="539"/>
        <v>-144</v>
      </c>
      <c r="AX1622" s="83">
        <f t="shared" ca="1" si="550"/>
        <v>360</v>
      </c>
      <c r="AY1622" s="83">
        <f t="shared" ca="1" si="551"/>
        <v>360</v>
      </c>
      <c r="AZ1622" s="83">
        <f t="shared" ca="1" si="552"/>
        <v>0</v>
      </c>
      <c r="BA1622" s="83">
        <f t="shared" ca="1" si="553"/>
        <v>360</v>
      </c>
      <c r="BB1622" s="83">
        <f t="shared" ca="1" si="554"/>
        <v>360</v>
      </c>
    </row>
    <row r="1623" spans="1:54" x14ac:dyDescent="0.25">
      <c r="A1623" s="58">
        <v>1621</v>
      </c>
      <c r="B1623" s="59">
        <f t="shared" si="543"/>
        <v>27.016666666666666</v>
      </c>
      <c r="C1623" s="58">
        <v>56.4</v>
      </c>
      <c r="D1623" s="58">
        <v>44.9</v>
      </c>
      <c r="F1623" s="117"/>
      <c r="G1623" s="117"/>
      <c r="H1623" s="118"/>
      <c r="I1623" s="121"/>
      <c r="J1623" s="92">
        <f t="shared" si="545"/>
        <v>0</v>
      </c>
      <c r="L1623" s="94">
        <v>1621</v>
      </c>
      <c r="M1623" s="114">
        <f t="shared" ca="1" si="541"/>
        <v>1447.8988460427202</v>
      </c>
      <c r="N1623" s="115">
        <f t="shared" ca="1" si="540"/>
        <v>161.64000000000001</v>
      </c>
      <c r="P1623" s="102"/>
      <c r="Q1623" s="102"/>
      <c r="R1623" s="102"/>
      <c r="S1623" s="102"/>
      <c r="AC1623" s="83">
        <f t="shared" si="536"/>
        <v>0</v>
      </c>
      <c r="AD1623" s="83">
        <f t="shared" si="537"/>
        <v>0</v>
      </c>
      <c r="AF1623" s="83">
        <f t="shared" si="546"/>
        <v>0</v>
      </c>
      <c r="AG1623" s="83">
        <f t="shared" si="547"/>
        <v>0</v>
      </c>
      <c r="AQ1623" s="83">
        <f t="shared" ca="1" si="548"/>
        <v>0</v>
      </c>
      <c r="AR1623" s="83">
        <f t="shared" ca="1" si="549"/>
        <v>-144</v>
      </c>
      <c r="AS1623" s="83">
        <f t="shared" ca="1" si="542"/>
        <v>-144</v>
      </c>
      <c r="AT1623" s="83" cm="1">
        <f t="array" aca="1" ref="AT1623" ca="1">_xlfn.LET(_xlpm.rozsah, $F$3:$F$10001,_xlpm.podminka, (_xlpm.rozsah&gt;M1623)*(ISNUMBER(_xlpm.rozsah)),_xlpm.indexy, IF(_xlpm.podminka, ROW(_xlpm.rozsah)-MIN(ROW(_xlpm.rozsah))+1),_xlpm.prvni, MIN(_xlpm.indexy),_xlpm.finalni, IF(_xlpm.prvni=1, 2, _xlpm.prvni),INDEX(_xlpm.rozsah, _xlpm.finalni))</f>
        <v>1500</v>
      </c>
      <c r="AU1623" s="83" cm="1">
        <f t="array" aca="1" ref="AU1623" ca="1">INDEX($F$3:$F$10001,MATCH(AT1623,$F$3:$F$10004,0)-1)</f>
        <v>1400</v>
      </c>
      <c r="AV1623" s="83">
        <f t="shared" ca="1" si="538"/>
        <v>-144</v>
      </c>
      <c r="AW1623" s="83">
        <f t="shared" ca="1" si="539"/>
        <v>-144</v>
      </c>
      <c r="AX1623" s="83">
        <f t="shared" ca="1" si="550"/>
        <v>360</v>
      </c>
      <c r="AY1623" s="83">
        <f t="shared" ca="1" si="551"/>
        <v>360</v>
      </c>
      <c r="AZ1623" s="83">
        <f t="shared" ca="1" si="552"/>
        <v>0</v>
      </c>
      <c r="BA1623" s="83">
        <f t="shared" ca="1" si="553"/>
        <v>360</v>
      </c>
      <c r="BB1623" s="83">
        <f t="shared" ca="1" si="554"/>
        <v>360</v>
      </c>
    </row>
    <row r="1624" spans="1:54" x14ac:dyDescent="0.25">
      <c r="A1624" s="58">
        <v>1622</v>
      </c>
      <c r="B1624" s="59">
        <f t="shared" si="543"/>
        <v>27.033333333333335</v>
      </c>
      <c r="C1624" s="58">
        <v>56.8</v>
      </c>
      <c r="D1624" s="58">
        <v>45.2</v>
      </c>
      <c r="F1624" s="117"/>
      <c r="G1624" s="117"/>
      <c r="H1624" s="118"/>
      <c r="I1624" s="121"/>
      <c r="J1624" s="92">
        <f t="shared" si="545"/>
        <v>0</v>
      </c>
      <c r="L1624" s="94">
        <v>1622</v>
      </c>
      <c r="M1624" s="114">
        <f t="shared" ca="1" si="541"/>
        <v>1451.0754336033069</v>
      </c>
      <c r="N1624" s="115">
        <f t="shared" ca="1" si="540"/>
        <v>162.72</v>
      </c>
      <c r="P1624" s="102"/>
      <c r="Q1624" s="102"/>
      <c r="R1624" s="102"/>
      <c r="S1624" s="102"/>
      <c r="AC1624" s="83">
        <f t="shared" si="536"/>
        <v>0</v>
      </c>
      <c r="AD1624" s="83">
        <f t="shared" si="537"/>
        <v>0</v>
      </c>
      <c r="AF1624" s="83">
        <f t="shared" si="546"/>
        <v>0</v>
      </c>
      <c r="AG1624" s="83">
        <f t="shared" si="547"/>
        <v>0</v>
      </c>
      <c r="AQ1624" s="83">
        <f t="shared" ca="1" si="548"/>
        <v>0</v>
      </c>
      <c r="AR1624" s="83">
        <f t="shared" ca="1" si="549"/>
        <v>-144</v>
      </c>
      <c r="AS1624" s="83">
        <f t="shared" ca="1" si="542"/>
        <v>-144</v>
      </c>
      <c r="AT1624" s="83" cm="1">
        <f t="array" aca="1" ref="AT1624" ca="1">_xlfn.LET(_xlpm.rozsah, $F$3:$F$10001,_xlpm.podminka, (_xlpm.rozsah&gt;M1624)*(ISNUMBER(_xlpm.rozsah)),_xlpm.indexy, IF(_xlpm.podminka, ROW(_xlpm.rozsah)-MIN(ROW(_xlpm.rozsah))+1),_xlpm.prvni, MIN(_xlpm.indexy),_xlpm.finalni, IF(_xlpm.prvni=1, 2, _xlpm.prvni),INDEX(_xlpm.rozsah, _xlpm.finalni))</f>
        <v>1500</v>
      </c>
      <c r="AU1624" s="83" cm="1">
        <f t="array" aca="1" ref="AU1624" ca="1">INDEX($F$3:$F$10001,MATCH(AT1624,$F$3:$F$10004,0)-1)</f>
        <v>1400</v>
      </c>
      <c r="AV1624" s="83">
        <f t="shared" ca="1" si="538"/>
        <v>-144</v>
      </c>
      <c r="AW1624" s="83">
        <f t="shared" ca="1" si="539"/>
        <v>-144</v>
      </c>
      <c r="AX1624" s="83">
        <f t="shared" ca="1" si="550"/>
        <v>360</v>
      </c>
      <c r="AY1624" s="83">
        <f t="shared" ca="1" si="551"/>
        <v>360</v>
      </c>
      <c r="AZ1624" s="83">
        <f t="shared" ca="1" si="552"/>
        <v>0</v>
      </c>
      <c r="BA1624" s="83">
        <f t="shared" ca="1" si="553"/>
        <v>360</v>
      </c>
      <c r="BB1624" s="83">
        <f t="shared" ca="1" si="554"/>
        <v>360</v>
      </c>
    </row>
    <row r="1625" spans="1:54" x14ac:dyDescent="0.25">
      <c r="A1625" s="58">
        <v>1623</v>
      </c>
      <c r="B1625" s="59">
        <f t="shared" si="543"/>
        <v>27.05</v>
      </c>
      <c r="C1625" s="58">
        <v>56.6</v>
      </c>
      <c r="D1625" s="58">
        <v>43.6</v>
      </c>
      <c r="F1625" s="117"/>
      <c r="G1625" s="117"/>
      <c r="H1625" s="118"/>
      <c r="I1625" s="121"/>
      <c r="J1625" s="92">
        <f t="shared" si="545"/>
        <v>0</v>
      </c>
      <c r="L1625" s="94">
        <v>1623</v>
      </c>
      <c r="M1625" s="114">
        <f t="shared" ca="1" si="541"/>
        <v>1449.4871398230136</v>
      </c>
      <c r="N1625" s="115">
        <f t="shared" ca="1" si="540"/>
        <v>156.96</v>
      </c>
      <c r="P1625" s="102"/>
      <c r="Q1625" s="102"/>
      <c r="R1625" s="102"/>
      <c r="S1625" s="102"/>
      <c r="AC1625" s="83">
        <f t="shared" ref="AC1625:AC1688" si="555">AG1625</f>
        <v>0</v>
      </c>
      <c r="AD1625" s="83">
        <f t="shared" si="537"/>
        <v>0</v>
      </c>
      <c r="AF1625" s="83">
        <f t="shared" si="546"/>
        <v>0</v>
      </c>
      <c r="AG1625" s="83">
        <f t="shared" si="547"/>
        <v>0</v>
      </c>
      <c r="AQ1625" s="83">
        <f t="shared" ca="1" si="548"/>
        <v>0</v>
      </c>
      <c r="AR1625" s="83">
        <f t="shared" ca="1" si="549"/>
        <v>-144</v>
      </c>
      <c r="AS1625" s="83">
        <f t="shared" ca="1" si="542"/>
        <v>-144</v>
      </c>
      <c r="AT1625" s="83" cm="1">
        <f t="array" aca="1" ref="AT1625" ca="1">_xlfn.LET(_xlpm.rozsah, $F$3:$F$10001,_xlpm.podminka, (_xlpm.rozsah&gt;M1625)*(ISNUMBER(_xlpm.rozsah)),_xlpm.indexy, IF(_xlpm.podminka, ROW(_xlpm.rozsah)-MIN(ROW(_xlpm.rozsah))+1),_xlpm.prvni, MIN(_xlpm.indexy),_xlpm.finalni, IF(_xlpm.prvni=1, 2, _xlpm.prvni),INDEX(_xlpm.rozsah, _xlpm.finalni))</f>
        <v>1500</v>
      </c>
      <c r="AU1625" s="83" cm="1">
        <f t="array" aca="1" ref="AU1625" ca="1">INDEX($F$3:$F$10001,MATCH(AT1625,$F$3:$F$10004,0)-1)</f>
        <v>1400</v>
      </c>
      <c r="AV1625" s="83">
        <f t="shared" ca="1" si="538"/>
        <v>-144</v>
      </c>
      <c r="AW1625" s="83">
        <f t="shared" ca="1" si="539"/>
        <v>-144</v>
      </c>
      <c r="AX1625" s="83">
        <f t="shared" ca="1" si="550"/>
        <v>360</v>
      </c>
      <c r="AY1625" s="83">
        <f t="shared" ca="1" si="551"/>
        <v>360</v>
      </c>
      <c r="AZ1625" s="83">
        <f t="shared" ca="1" si="552"/>
        <v>0</v>
      </c>
      <c r="BA1625" s="83">
        <f t="shared" ca="1" si="553"/>
        <v>360</v>
      </c>
      <c r="BB1625" s="83">
        <f t="shared" ca="1" si="554"/>
        <v>360</v>
      </c>
    </row>
    <row r="1626" spans="1:54" x14ac:dyDescent="0.25">
      <c r="A1626" s="58">
        <v>1624</v>
      </c>
      <c r="B1626" s="59">
        <f t="shared" si="543"/>
        <v>27.066666666666666</v>
      </c>
      <c r="C1626" s="58">
        <v>56.8</v>
      </c>
      <c r="D1626" s="58">
        <v>42.2</v>
      </c>
      <c r="F1626" s="117"/>
      <c r="G1626" s="117"/>
      <c r="H1626" s="118"/>
      <c r="I1626" s="121"/>
      <c r="J1626" s="92">
        <f t="shared" si="545"/>
        <v>0</v>
      </c>
      <c r="L1626" s="94">
        <v>1624</v>
      </c>
      <c r="M1626" s="114">
        <f t="shared" ca="1" si="541"/>
        <v>1451.0754336033069</v>
      </c>
      <c r="N1626" s="115">
        <f t="shared" ca="1" si="540"/>
        <v>151.92000000000002</v>
      </c>
      <c r="P1626" s="102"/>
      <c r="Q1626" s="102"/>
      <c r="R1626" s="102"/>
      <c r="S1626" s="102"/>
      <c r="AC1626" s="83">
        <f t="shared" si="555"/>
        <v>0</v>
      </c>
      <c r="AD1626" s="83">
        <f t="shared" ref="AD1626:AD1689" si="556">AD1625+AC1626</f>
        <v>0</v>
      </c>
      <c r="AF1626" s="83">
        <f t="shared" si="546"/>
        <v>0</v>
      </c>
      <c r="AG1626" s="83">
        <f t="shared" si="547"/>
        <v>0</v>
      </c>
      <c r="AQ1626" s="83">
        <f t="shared" ca="1" si="548"/>
        <v>0</v>
      </c>
      <c r="AR1626" s="83">
        <f t="shared" ca="1" si="549"/>
        <v>-144</v>
      </c>
      <c r="AS1626" s="83">
        <f t="shared" ca="1" si="542"/>
        <v>-144</v>
      </c>
      <c r="AT1626" s="83" cm="1">
        <f t="array" aca="1" ref="AT1626" ca="1">_xlfn.LET(_xlpm.rozsah, $F$3:$F$10001,_xlpm.podminka, (_xlpm.rozsah&gt;M1626)*(ISNUMBER(_xlpm.rozsah)),_xlpm.indexy, IF(_xlpm.podminka, ROW(_xlpm.rozsah)-MIN(ROW(_xlpm.rozsah))+1),_xlpm.prvni, MIN(_xlpm.indexy),_xlpm.finalni, IF(_xlpm.prvni=1, 2, _xlpm.prvni),INDEX(_xlpm.rozsah, _xlpm.finalni))</f>
        <v>1500</v>
      </c>
      <c r="AU1626" s="83" cm="1">
        <f t="array" aca="1" ref="AU1626" ca="1">INDEX($F$3:$F$10001,MATCH(AT1626,$F$3:$F$10004,0)-1)</f>
        <v>1400</v>
      </c>
      <c r="AV1626" s="83">
        <f t="shared" ca="1" si="538"/>
        <v>-144</v>
      </c>
      <c r="AW1626" s="83">
        <f t="shared" ca="1" si="539"/>
        <v>-144</v>
      </c>
      <c r="AX1626" s="83">
        <f t="shared" ca="1" si="550"/>
        <v>360</v>
      </c>
      <c r="AY1626" s="83">
        <f t="shared" ca="1" si="551"/>
        <v>360</v>
      </c>
      <c r="AZ1626" s="83">
        <f t="shared" ca="1" si="552"/>
        <v>0</v>
      </c>
      <c r="BA1626" s="83">
        <f t="shared" ca="1" si="553"/>
        <v>360</v>
      </c>
      <c r="BB1626" s="83">
        <f t="shared" ca="1" si="554"/>
        <v>360</v>
      </c>
    </row>
    <row r="1627" spans="1:54" x14ac:dyDescent="0.25">
      <c r="A1627" s="58">
        <v>1625</v>
      </c>
      <c r="B1627" s="59">
        <f t="shared" si="543"/>
        <v>27.083333333333332</v>
      </c>
      <c r="C1627" s="58">
        <v>56.5</v>
      </c>
      <c r="D1627" s="58">
        <v>42.3</v>
      </c>
      <c r="F1627" s="117"/>
      <c r="G1627" s="117"/>
      <c r="H1627" s="118"/>
      <c r="I1627" s="121"/>
      <c r="J1627" s="92">
        <f t="shared" si="545"/>
        <v>0</v>
      </c>
      <c r="L1627" s="94">
        <v>1625</v>
      </c>
      <c r="M1627" s="114">
        <f t="shared" ca="1" si="541"/>
        <v>1448.6929929328667</v>
      </c>
      <c r="N1627" s="115">
        <f t="shared" ca="1" si="540"/>
        <v>152.28</v>
      </c>
      <c r="P1627" s="102"/>
      <c r="Q1627" s="102"/>
      <c r="R1627" s="102"/>
      <c r="S1627" s="102"/>
      <c r="AC1627" s="83">
        <f t="shared" si="555"/>
        <v>0</v>
      </c>
      <c r="AD1627" s="83">
        <f t="shared" si="556"/>
        <v>0</v>
      </c>
      <c r="AF1627" s="83">
        <f t="shared" si="546"/>
        <v>0</v>
      </c>
      <c r="AG1627" s="83">
        <f t="shared" si="547"/>
        <v>0</v>
      </c>
      <c r="AQ1627" s="83">
        <f t="shared" ca="1" si="548"/>
        <v>0</v>
      </c>
      <c r="AR1627" s="83">
        <f t="shared" ca="1" si="549"/>
        <v>-144</v>
      </c>
      <c r="AS1627" s="83">
        <f t="shared" ca="1" si="542"/>
        <v>-144</v>
      </c>
      <c r="AT1627" s="83" cm="1">
        <f t="array" aca="1" ref="AT1627" ca="1">_xlfn.LET(_xlpm.rozsah, $F$3:$F$10001,_xlpm.podminka, (_xlpm.rozsah&gt;M1627)*(ISNUMBER(_xlpm.rozsah)),_xlpm.indexy, IF(_xlpm.podminka, ROW(_xlpm.rozsah)-MIN(ROW(_xlpm.rozsah))+1),_xlpm.prvni, MIN(_xlpm.indexy),_xlpm.finalni, IF(_xlpm.prvni=1, 2, _xlpm.prvni),INDEX(_xlpm.rozsah, _xlpm.finalni))</f>
        <v>1500</v>
      </c>
      <c r="AU1627" s="83" cm="1">
        <f t="array" aca="1" ref="AU1627" ca="1">INDEX($F$3:$F$10001,MATCH(AT1627,$F$3:$F$10004,0)-1)</f>
        <v>1400</v>
      </c>
      <c r="AV1627" s="83">
        <f t="shared" ca="1" si="538"/>
        <v>-144</v>
      </c>
      <c r="AW1627" s="83">
        <f t="shared" ca="1" si="539"/>
        <v>-144</v>
      </c>
      <c r="AX1627" s="83">
        <f t="shared" ca="1" si="550"/>
        <v>360</v>
      </c>
      <c r="AY1627" s="83">
        <f t="shared" ca="1" si="551"/>
        <v>360</v>
      </c>
      <c r="AZ1627" s="83">
        <f t="shared" ca="1" si="552"/>
        <v>0</v>
      </c>
      <c r="BA1627" s="83">
        <f t="shared" ca="1" si="553"/>
        <v>360</v>
      </c>
      <c r="BB1627" s="83">
        <f t="shared" ca="1" si="554"/>
        <v>360</v>
      </c>
    </row>
    <row r="1628" spans="1:54" x14ac:dyDescent="0.25">
      <c r="A1628" s="58">
        <v>1626</v>
      </c>
      <c r="B1628" s="59">
        <f t="shared" si="543"/>
        <v>27.1</v>
      </c>
      <c r="C1628" s="58">
        <v>56.5</v>
      </c>
      <c r="D1628" s="58">
        <v>44.4</v>
      </c>
      <c r="F1628" s="117"/>
      <c r="G1628" s="117"/>
      <c r="H1628" s="118"/>
      <c r="I1628" s="121"/>
      <c r="J1628" s="92">
        <f t="shared" si="545"/>
        <v>0</v>
      </c>
      <c r="L1628" s="94">
        <v>1626</v>
      </c>
      <c r="M1628" s="114">
        <f t="shared" ca="1" si="541"/>
        <v>1448.6929929328667</v>
      </c>
      <c r="N1628" s="115">
        <f t="shared" ca="1" si="540"/>
        <v>159.84</v>
      </c>
      <c r="P1628" s="102"/>
      <c r="Q1628" s="102"/>
      <c r="R1628" s="102"/>
      <c r="S1628" s="102"/>
      <c r="AC1628" s="83">
        <f t="shared" si="555"/>
        <v>0</v>
      </c>
      <c r="AD1628" s="83">
        <f t="shared" si="556"/>
        <v>0</v>
      </c>
      <c r="AF1628" s="83">
        <f t="shared" si="546"/>
        <v>0</v>
      </c>
      <c r="AG1628" s="83">
        <f t="shared" si="547"/>
        <v>0</v>
      </c>
      <c r="AQ1628" s="83">
        <f t="shared" ca="1" si="548"/>
        <v>0</v>
      </c>
      <c r="AR1628" s="83">
        <f t="shared" ca="1" si="549"/>
        <v>-144</v>
      </c>
      <c r="AS1628" s="83">
        <f t="shared" ca="1" si="542"/>
        <v>-144</v>
      </c>
      <c r="AT1628" s="83" cm="1">
        <f t="array" aca="1" ref="AT1628" ca="1">_xlfn.LET(_xlpm.rozsah, $F$3:$F$10001,_xlpm.podminka, (_xlpm.rozsah&gt;M1628)*(ISNUMBER(_xlpm.rozsah)),_xlpm.indexy, IF(_xlpm.podminka, ROW(_xlpm.rozsah)-MIN(ROW(_xlpm.rozsah))+1),_xlpm.prvni, MIN(_xlpm.indexy),_xlpm.finalni, IF(_xlpm.prvni=1, 2, _xlpm.prvni),INDEX(_xlpm.rozsah, _xlpm.finalni))</f>
        <v>1500</v>
      </c>
      <c r="AU1628" s="83" cm="1">
        <f t="array" aca="1" ref="AU1628" ca="1">INDEX($F$3:$F$10001,MATCH(AT1628,$F$3:$F$10004,0)-1)</f>
        <v>1400</v>
      </c>
      <c r="AV1628" s="83">
        <f t="shared" ca="1" si="538"/>
        <v>-144</v>
      </c>
      <c r="AW1628" s="83">
        <f t="shared" ca="1" si="539"/>
        <v>-144</v>
      </c>
      <c r="AX1628" s="83">
        <f t="shared" ca="1" si="550"/>
        <v>360</v>
      </c>
      <c r="AY1628" s="83">
        <f t="shared" ca="1" si="551"/>
        <v>360</v>
      </c>
      <c r="AZ1628" s="83">
        <f t="shared" ca="1" si="552"/>
        <v>0</v>
      </c>
      <c r="BA1628" s="83">
        <f t="shared" ca="1" si="553"/>
        <v>360</v>
      </c>
      <c r="BB1628" s="83">
        <f t="shared" ca="1" si="554"/>
        <v>360</v>
      </c>
    </row>
    <row r="1629" spans="1:54" x14ac:dyDescent="0.25">
      <c r="A1629" s="58">
        <v>1627</v>
      </c>
      <c r="B1629" s="59">
        <f t="shared" si="543"/>
        <v>27.116666666666667</v>
      </c>
      <c r="C1629" s="58">
        <v>56.9</v>
      </c>
      <c r="D1629" s="58">
        <v>45.1</v>
      </c>
      <c r="F1629" s="117"/>
      <c r="G1629" s="117"/>
      <c r="H1629" s="118"/>
      <c r="I1629" s="121"/>
      <c r="J1629" s="92">
        <f t="shared" si="545"/>
        <v>0</v>
      </c>
      <c r="L1629" s="94">
        <v>1627</v>
      </c>
      <c r="M1629" s="114">
        <f t="shared" ca="1" si="541"/>
        <v>1451.8695804934534</v>
      </c>
      <c r="N1629" s="115">
        <f t="shared" ca="1" si="540"/>
        <v>162.36000000000001</v>
      </c>
      <c r="P1629" s="102"/>
      <c r="Q1629" s="102"/>
      <c r="R1629" s="102"/>
      <c r="S1629" s="102"/>
      <c r="AC1629" s="83">
        <f t="shared" si="555"/>
        <v>0</v>
      </c>
      <c r="AD1629" s="83">
        <f t="shared" si="556"/>
        <v>0</v>
      </c>
      <c r="AF1629" s="83">
        <f t="shared" si="546"/>
        <v>0</v>
      </c>
      <c r="AG1629" s="83">
        <f t="shared" si="547"/>
        <v>0</v>
      </c>
      <c r="AQ1629" s="83">
        <f t="shared" ca="1" si="548"/>
        <v>0</v>
      </c>
      <c r="AR1629" s="83">
        <f t="shared" ca="1" si="549"/>
        <v>-144</v>
      </c>
      <c r="AS1629" s="83">
        <f t="shared" ca="1" si="542"/>
        <v>-144</v>
      </c>
      <c r="AT1629" s="83" cm="1">
        <f t="array" aca="1" ref="AT1629" ca="1">_xlfn.LET(_xlpm.rozsah, $F$3:$F$10001,_xlpm.podminka, (_xlpm.rozsah&gt;M1629)*(ISNUMBER(_xlpm.rozsah)),_xlpm.indexy, IF(_xlpm.podminka, ROW(_xlpm.rozsah)-MIN(ROW(_xlpm.rozsah))+1),_xlpm.prvni, MIN(_xlpm.indexy),_xlpm.finalni, IF(_xlpm.prvni=1, 2, _xlpm.prvni),INDEX(_xlpm.rozsah, _xlpm.finalni))</f>
        <v>1500</v>
      </c>
      <c r="AU1629" s="83" cm="1">
        <f t="array" aca="1" ref="AU1629" ca="1">INDEX($F$3:$F$10001,MATCH(AT1629,$F$3:$F$10004,0)-1)</f>
        <v>1400</v>
      </c>
      <c r="AV1629" s="83">
        <f t="shared" ca="1" si="538"/>
        <v>-144</v>
      </c>
      <c r="AW1629" s="83">
        <f t="shared" ca="1" si="539"/>
        <v>-144</v>
      </c>
      <c r="AX1629" s="83">
        <f t="shared" ca="1" si="550"/>
        <v>360</v>
      </c>
      <c r="AY1629" s="83">
        <f t="shared" ca="1" si="551"/>
        <v>360</v>
      </c>
      <c r="AZ1629" s="83">
        <f t="shared" ca="1" si="552"/>
        <v>0</v>
      </c>
      <c r="BA1629" s="83">
        <f t="shared" ca="1" si="553"/>
        <v>360</v>
      </c>
      <c r="BB1629" s="83">
        <f t="shared" ca="1" si="554"/>
        <v>360</v>
      </c>
    </row>
    <row r="1630" spans="1:54" x14ac:dyDescent="0.25">
      <c r="A1630" s="58">
        <v>1628</v>
      </c>
      <c r="B1630" s="59">
        <f t="shared" si="543"/>
        <v>27.133333333333333</v>
      </c>
      <c r="C1630" s="58">
        <v>56.4</v>
      </c>
      <c r="D1630" s="58">
        <v>45</v>
      </c>
      <c r="F1630" s="117"/>
      <c r="G1630" s="117"/>
      <c r="H1630" s="118"/>
      <c r="I1630" s="121"/>
      <c r="J1630" s="92">
        <f t="shared" si="545"/>
        <v>0</v>
      </c>
      <c r="L1630" s="94">
        <v>1628</v>
      </c>
      <c r="M1630" s="114">
        <f t="shared" ca="1" si="541"/>
        <v>1447.8988460427202</v>
      </c>
      <c r="N1630" s="115">
        <f t="shared" ca="1" si="540"/>
        <v>162</v>
      </c>
      <c r="P1630" s="102"/>
      <c r="Q1630" s="102"/>
      <c r="R1630" s="102"/>
      <c r="S1630" s="102"/>
      <c r="AC1630" s="83">
        <f t="shared" si="555"/>
        <v>0</v>
      </c>
      <c r="AD1630" s="83">
        <f t="shared" si="556"/>
        <v>0</v>
      </c>
      <c r="AF1630" s="83">
        <f t="shared" si="546"/>
        <v>0</v>
      </c>
      <c r="AG1630" s="83">
        <f t="shared" si="547"/>
        <v>0</v>
      </c>
      <c r="AQ1630" s="83">
        <f t="shared" ca="1" si="548"/>
        <v>0</v>
      </c>
      <c r="AR1630" s="83">
        <f t="shared" ca="1" si="549"/>
        <v>-144</v>
      </c>
      <c r="AS1630" s="83">
        <f t="shared" ca="1" si="542"/>
        <v>-144</v>
      </c>
      <c r="AT1630" s="83" cm="1">
        <f t="array" aca="1" ref="AT1630" ca="1">_xlfn.LET(_xlpm.rozsah, $F$3:$F$10001,_xlpm.podminka, (_xlpm.rozsah&gt;M1630)*(ISNUMBER(_xlpm.rozsah)),_xlpm.indexy, IF(_xlpm.podminka, ROW(_xlpm.rozsah)-MIN(ROW(_xlpm.rozsah))+1),_xlpm.prvni, MIN(_xlpm.indexy),_xlpm.finalni, IF(_xlpm.prvni=1, 2, _xlpm.prvni),INDEX(_xlpm.rozsah, _xlpm.finalni))</f>
        <v>1500</v>
      </c>
      <c r="AU1630" s="83" cm="1">
        <f t="array" aca="1" ref="AU1630" ca="1">INDEX($F$3:$F$10001,MATCH(AT1630,$F$3:$F$10004,0)-1)</f>
        <v>1400</v>
      </c>
      <c r="AV1630" s="83">
        <f t="shared" ref="AV1630:AV1693" ca="1" si="557">INDEX($J$2:$J$10001,MATCH(AT1630,$F$2:$F$10001,0))</f>
        <v>-144</v>
      </c>
      <c r="AW1630" s="83">
        <f t="shared" ref="AW1630:AW1693" ca="1" si="558">INDEX($J$2:$J$10001,MATCH(AU1630,$F$2:$F$10001,0))</f>
        <v>-144</v>
      </c>
      <c r="AX1630" s="83">
        <f t="shared" ca="1" si="550"/>
        <v>360</v>
      </c>
      <c r="AY1630" s="83">
        <f t="shared" ca="1" si="551"/>
        <v>360</v>
      </c>
      <c r="AZ1630" s="83">
        <f t="shared" ca="1" si="552"/>
        <v>0</v>
      </c>
      <c r="BA1630" s="83">
        <f t="shared" ca="1" si="553"/>
        <v>360</v>
      </c>
      <c r="BB1630" s="83">
        <f t="shared" ca="1" si="554"/>
        <v>360</v>
      </c>
    </row>
    <row r="1631" spans="1:54" x14ac:dyDescent="0.25">
      <c r="A1631" s="58">
        <v>1629</v>
      </c>
      <c r="B1631" s="59">
        <f t="shared" si="543"/>
        <v>27.15</v>
      </c>
      <c r="C1631" s="58">
        <v>56.7</v>
      </c>
      <c r="D1631" s="58">
        <v>46.3</v>
      </c>
      <c r="F1631" s="117"/>
      <c r="G1631" s="117"/>
      <c r="H1631" s="118"/>
      <c r="I1631" s="121"/>
      <c r="J1631" s="92">
        <f t="shared" si="545"/>
        <v>0</v>
      </c>
      <c r="L1631" s="94">
        <v>1629</v>
      </c>
      <c r="M1631" s="114">
        <f t="shared" ca="1" si="541"/>
        <v>1450.2812867131602</v>
      </c>
      <c r="N1631" s="115">
        <f t="shared" ca="1" si="540"/>
        <v>166.67999999999998</v>
      </c>
      <c r="P1631" s="102"/>
      <c r="Q1631" s="102"/>
      <c r="R1631" s="102"/>
      <c r="S1631" s="102"/>
      <c r="AC1631" s="83">
        <f t="shared" si="555"/>
        <v>0</v>
      </c>
      <c r="AD1631" s="83">
        <f t="shared" si="556"/>
        <v>0</v>
      </c>
      <c r="AF1631" s="83">
        <f t="shared" si="546"/>
        <v>0</v>
      </c>
      <c r="AG1631" s="83">
        <f t="shared" si="547"/>
        <v>0</v>
      </c>
      <c r="AQ1631" s="83">
        <f t="shared" ca="1" si="548"/>
        <v>0</v>
      </c>
      <c r="AR1631" s="83">
        <f t="shared" ca="1" si="549"/>
        <v>-144</v>
      </c>
      <c r="AS1631" s="83">
        <f t="shared" ca="1" si="542"/>
        <v>-144</v>
      </c>
      <c r="AT1631" s="83" cm="1">
        <f t="array" aca="1" ref="AT1631" ca="1">_xlfn.LET(_xlpm.rozsah, $F$3:$F$10001,_xlpm.podminka, (_xlpm.rozsah&gt;M1631)*(ISNUMBER(_xlpm.rozsah)),_xlpm.indexy, IF(_xlpm.podminka, ROW(_xlpm.rozsah)-MIN(ROW(_xlpm.rozsah))+1),_xlpm.prvni, MIN(_xlpm.indexy),_xlpm.finalni, IF(_xlpm.prvni=1, 2, _xlpm.prvni),INDEX(_xlpm.rozsah, _xlpm.finalni))</f>
        <v>1500</v>
      </c>
      <c r="AU1631" s="83" cm="1">
        <f t="array" aca="1" ref="AU1631" ca="1">INDEX($F$3:$F$10001,MATCH(AT1631,$F$3:$F$10004,0)-1)</f>
        <v>1400</v>
      </c>
      <c r="AV1631" s="83">
        <f t="shared" ca="1" si="557"/>
        <v>-144</v>
      </c>
      <c r="AW1631" s="83">
        <f t="shared" ca="1" si="558"/>
        <v>-144</v>
      </c>
      <c r="AX1631" s="83">
        <f t="shared" ca="1" si="550"/>
        <v>360</v>
      </c>
      <c r="AY1631" s="83">
        <f t="shared" ca="1" si="551"/>
        <v>360</v>
      </c>
      <c r="AZ1631" s="83">
        <f t="shared" ca="1" si="552"/>
        <v>0</v>
      </c>
      <c r="BA1631" s="83">
        <f t="shared" ca="1" si="553"/>
        <v>360</v>
      </c>
      <c r="BB1631" s="83">
        <f t="shared" ca="1" si="554"/>
        <v>360</v>
      </c>
    </row>
    <row r="1632" spans="1:54" x14ac:dyDescent="0.25">
      <c r="A1632" s="58">
        <v>1630</v>
      </c>
      <c r="B1632" s="59">
        <f t="shared" si="543"/>
        <v>27.166666666666668</v>
      </c>
      <c r="C1632" s="58">
        <v>56.7</v>
      </c>
      <c r="D1632" s="58">
        <v>45.5</v>
      </c>
      <c r="F1632" s="117"/>
      <c r="G1632" s="117"/>
      <c r="H1632" s="118"/>
      <c r="I1632" s="121"/>
      <c r="J1632" s="92">
        <f t="shared" si="545"/>
        <v>0</v>
      </c>
      <c r="L1632" s="94">
        <v>1630</v>
      </c>
      <c r="M1632" s="114">
        <f t="shared" ca="1" si="541"/>
        <v>1450.2812867131602</v>
      </c>
      <c r="N1632" s="115">
        <f t="shared" ca="1" si="540"/>
        <v>163.80000000000001</v>
      </c>
      <c r="P1632" s="102"/>
      <c r="Q1632" s="102"/>
      <c r="R1632" s="102"/>
      <c r="S1632" s="102"/>
      <c r="AC1632" s="83">
        <f t="shared" si="555"/>
        <v>0</v>
      </c>
      <c r="AD1632" s="83">
        <f t="shared" si="556"/>
        <v>0</v>
      </c>
      <c r="AF1632" s="83">
        <f t="shared" si="546"/>
        <v>0</v>
      </c>
      <c r="AG1632" s="83">
        <f t="shared" si="547"/>
        <v>0</v>
      </c>
      <c r="AQ1632" s="83">
        <f t="shared" ca="1" si="548"/>
        <v>0</v>
      </c>
      <c r="AR1632" s="83">
        <f t="shared" ca="1" si="549"/>
        <v>-144</v>
      </c>
      <c r="AS1632" s="83">
        <f t="shared" ca="1" si="542"/>
        <v>-144</v>
      </c>
      <c r="AT1632" s="83" cm="1">
        <f t="array" aca="1" ref="AT1632" ca="1">_xlfn.LET(_xlpm.rozsah, $F$3:$F$10001,_xlpm.podminka, (_xlpm.rozsah&gt;M1632)*(ISNUMBER(_xlpm.rozsah)),_xlpm.indexy, IF(_xlpm.podminka, ROW(_xlpm.rozsah)-MIN(ROW(_xlpm.rozsah))+1),_xlpm.prvni, MIN(_xlpm.indexy),_xlpm.finalni, IF(_xlpm.prvni=1, 2, _xlpm.prvni),INDEX(_xlpm.rozsah, _xlpm.finalni))</f>
        <v>1500</v>
      </c>
      <c r="AU1632" s="83" cm="1">
        <f t="array" aca="1" ref="AU1632" ca="1">INDEX($F$3:$F$10001,MATCH(AT1632,$F$3:$F$10004,0)-1)</f>
        <v>1400</v>
      </c>
      <c r="AV1632" s="83">
        <f t="shared" ca="1" si="557"/>
        <v>-144</v>
      </c>
      <c r="AW1632" s="83">
        <f t="shared" ca="1" si="558"/>
        <v>-144</v>
      </c>
      <c r="AX1632" s="83">
        <f t="shared" ca="1" si="550"/>
        <v>360</v>
      </c>
      <c r="AY1632" s="83">
        <f t="shared" ca="1" si="551"/>
        <v>360</v>
      </c>
      <c r="AZ1632" s="83">
        <f t="shared" ca="1" si="552"/>
        <v>0</v>
      </c>
      <c r="BA1632" s="83">
        <f t="shared" ca="1" si="553"/>
        <v>360</v>
      </c>
      <c r="BB1632" s="83">
        <f t="shared" ca="1" si="554"/>
        <v>360</v>
      </c>
    </row>
    <row r="1633" spans="1:54" x14ac:dyDescent="0.25">
      <c r="A1633" s="58">
        <v>1631</v>
      </c>
      <c r="B1633" s="59">
        <f t="shared" si="543"/>
        <v>27.183333333333334</v>
      </c>
      <c r="C1633" s="58">
        <v>56.8</v>
      </c>
      <c r="D1633" s="58">
        <v>45</v>
      </c>
      <c r="F1633" s="117"/>
      <c r="G1633" s="117"/>
      <c r="H1633" s="118"/>
      <c r="I1633" s="121"/>
      <c r="J1633" s="92">
        <f t="shared" si="545"/>
        <v>0</v>
      </c>
      <c r="L1633" s="94">
        <v>1631</v>
      </c>
      <c r="M1633" s="114">
        <f t="shared" ca="1" si="541"/>
        <v>1451.0754336033069</v>
      </c>
      <c r="N1633" s="115">
        <f t="shared" ca="1" si="540"/>
        <v>162</v>
      </c>
      <c r="P1633" s="102"/>
      <c r="Q1633" s="102"/>
      <c r="R1633" s="102"/>
      <c r="S1633" s="102"/>
      <c r="AC1633" s="83">
        <f t="shared" si="555"/>
        <v>0</v>
      </c>
      <c r="AD1633" s="83">
        <f t="shared" si="556"/>
        <v>0</v>
      </c>
      <c r="AF1633" s="83">
        <f t="shared" si="546"/>
        <v>0</v>
      </c>
      <c r="AG1633" s="83">
        <f t="shared" si="547"/>
        <v>0</v>
      </c>
      <c r="AQ1633" s="83">
        <f t="shared" ca="1" si="548"/>
        <v>0</v>
      </c>
      <c r="AR1633" s="83">
        <f t="shared" ca="1" si="549"/>
        <v>-144</v>
      </c>
      <c r="AS1633" s="83">
        <f t="shared" ca="1" si="542"/>
        <v>-144</v>
      </c>
      <c r="AT1633" s="83" cm="1">
        <f t="array" aca="1" ref="AT1633" ca="1">_xlfn.LET(_xlpm.rozsah, $F$3:$F$10001,_xlpm.podminka, (_xlpm.rozsah&gt;M1633)*(ISNUMBER(_xlpm.rozsah)),_xlpm.indexy, IF(_xlpm.podminka, ROW(_xlpm.rozsah)-MIN(ROW(_xlpm.rozsah))+1),_xlpm.prvni, MIN(_xlpm.indexy),_xlpm.finalni, IF(_xlpm.prvni=1, 2, _xlpm.prvni),INDEX(_xlpm.rozsah, _xlpm.finalni))</f>
        <v>1500</v>
      </c>
      <c r="AU1633" s="83" cm="1">
        <f t="array" aca="1" ref="AU1633" ca="1">INDEX($F$3:$F$10001,MATCH(AT1633,$F$3:$F$10004,0)-1)</f>
        <v>1400</v>
      </c>
      <c r="AV1633" s="83">
        <f t="shared" ca="1" si="557"/>
        <v>-144</v>
      </c>
      <c r="AW1633" s="83">
        <f t="shared" ca="1" si="558"/>
        <v>-144</v>
      </c>
      <c r="AX1633" s="83">
        <f t="shared" ca="1" si="550"/>
        <v>360</v>
      </c>
      <c r="AY1633" s="83">
        <f t="shared" ca="1" si="551"/>
        <v>360</v>
      </c>
      <c r="AZ1633" s="83">
        <f t="shared" ca="1" si="552"/>
        <v>0</v>
      </c>
      <c r="BA1633" s="83">
        <f t="shared" ca="1" si="553"/>
        <v>360</v>
      </c>
      <c r="BB1633" s="83">
        <f t="shared" ca="1" si="554"/>
        <v>360</v>
      </c>
    </row>
    <row r="1634" spans="1:54" x14ac:dyDescent="0.25">
      <c r="A1634" s="58">
        <v>1632</v>
      </c>
      <c r="B1634" s="59">
        <f t="shared" si="543"/>
        <v>27.2</v>
      </c>
      <c r="C1634" s="58">
        <v>56.7</v>
      </c>
      <c r="D1634" s="58">
        <v>44.9</v>
      </c>
      <c r="F1634" s="117"/>
      <c r="G1634" s="117"/>
      <c r="H1634" s="118"/>
      <c r="I1634" s="121"/>
      <c r="J1634" s="92">
        <f t="shared" si="545"/>
        <v>0</v>
      </c>
      <c r="L1634" s="94">
        <v>1632</v>
      </c>
      <c r="M1634" s="114">
        <f t="shared" ca="1" si="541"/>
        <v>1450.2812867131602</v>
      </c>
      <c r="N1634" s="115">
        <f t="shared" ca="1" si="540"/>
        <v>161.64000000000001</v>
      </c>
      <c r="P1634" s="102"/>
      <c r="Q1634" s="102"/>
      <c r="R1634" s="102"/>
      <c r="S1634" s="102"/>
      <c r="AC1634" s="83">
        <f t="shared" si="555"/>
        <v>0</v>
      </c>
      <c r="AD1634" s="83">
        <f t="shared" si="556"/>
        <v>0</v>
      </c>
      <c r="AF1634" s="83">
        <f t="shared" si="546"/>
        <v>0</v>
      </c>
      <c r="AG1634" s="83">
        <f t="shared" si="547"/>
        <v>0</v>
      </c>
      <c r="AQ1634" s="83">
        <f t="shared" ca="1" si="548"/>
        <v>0</v>
      </c>
      <c r="AR1634" s="83">
        <f t="shared" ca="1" si="549"/>
        <v>-144</v>
      </c>
      <c r="AS1634" s="83">
        <f t="shared" ca="1" si="542"/>
        <v>-144</v>
      </c>
      <c r="AT1634" s="83" cm="1">
        <f t="array" aca="1" ref="AT1634" ca="1">_xlfn.LET(_xlpm.rozsah, $F$3:$F$10001,_xlpm.podminka, (_xlpm.rozsah&gt;M1634)*(ISNUMBER(_xlpm.rozsah)),_xlpm.indexy, IF(_xlpm.podminka, ROW(_xlpm.rozsah)-MIN(ROW(_xlpm.rozsah))+1),_xlpm.prvni, MIN(_xlpm.indexy),_xlpm.finalni, IF(_xlpm.prvni=1, 2, _xlpm.prvni),INDEX(_xlpm.rozsah, _xlpm.finalni))</f>
        <v>1500</v>
      </c>
      <c r="AU1634" s="83" cm="1">
        <f t="array" aca="1" ref="AU1634" ca="1">INDEX($F$3:$F$10001,MATCH(AT1634,$F$3:$F$10004,0)-1)</f>
        <v>1400</v>
      </c>
      <c r="AV1634" s="83">
        <f t="shared" ca="1" si="557"/>
        <v>-144</v>
      </c>
      <c r="AW1634" s="83">
        <f t="shared" ca="1" si="558"/>
        <v>-144</v>
      </c>
      <c r="AX1634" s="83">
        <f t="shared" ca="1" si="550"/>
        <v>360</v>
      </c>
      <c r="AY1634" s="83">
        <f t="shared" ca="1" si="551"/>
        <v>360</v>
      </c>
      <c r="AZ1634" s="83">
        <f t="shared" ca="1" si="552"/>
        <v>0</v>
      </c>
      <c r="BA1634" s="83">
        <f t="shared" ca="1" si="553"/>
        <v>360</v>
      </c>
      <c r="BB1634" s="83">
        <f t="shared" ca="1" si="554"/>
        <v>360</v>
      </c>
    </row>
    <row r="1635" spans="1:54" x14ac:dyDescent="0.25">
      <c r="A1635" s="58">
        <v>1633</v>
      </c>
      <c r="B1635" s="59">
        <f t="shared" si="543"/>
        <v>27.216666666666665</v>
      </c>
      <c r="C1635" s="58">
        <v>56.6</v>
      </c>
      <c r="D1635" s="58">
        <v>45.2</v>
      </c>
      <c r="F1635" s="117"/>
      <c r="G1635" s="117"/>
      <c r="H1635" s="118"/>
      <c r="I1635" s="121"/>
      <c r="J1635" s="92">
        <f t="shared" si="545"/>
        <v>0</v>
      </c>
      <c r="L1635" s="94">
        <v>1633</v>
      </c>
      <c r="M1635" s="114">
        <f t="shared" ca="1" si="541"/>
        <v>1449.4871398230136</v>
      </c>
      <c r="N1635" s="115">
        <f t="shared" ca="1" si="540"/>
        <v>162.72</v>
      </c>
      <c r="P1635" s="102"/>
      <c r="Q1635" s="102"/>
      <c r="R1635" s="102"/>
      <c r="S1635" s="102"/>
      <c r="AC1635" s="83">
        <f t="shared" si="555"/>
        <v>0</v>
      </c>
      <c r="AD1635" s="83">
        <f t="shared" si="556"/>
        <v>0</v>
      </c>
      <c r="AF1635" s="83">
        <f t="shared" si="546"/>
        <v>0</v>
      </c>
      <c r="AG1635" s="83">
        <f t="shared" si="547"/>
        <v>0</v>
      </c>
      <c r="AQ1635" s="83">
        <f t="shared" ca="1" si="548"/>
        <v>0</v>
      </c>
      <c r="AR1635" s="83">
        <f t="shared" ca="1" si="549"/>
        <v>-144</v>
      </c>
      <c r="AS1635" s="83">
        <f t="shared" ca="1" si="542"/>
        <v>-144</v>
      </c>
      <c r="AT1635" s="83" cm="1">
        <f t="array" aca="1" ref="AT1635" ca="1">_xlfn.LET(_xlpm.rozsah, $F$3:$F$10001,_xlpm.podminka, (_xlpm.rozsah&gt;M1635)*(ISNUMBER(_xlpm.rozsah)),_xlpm.indexy, IF(_xlpm.podminka, ROW(_xlpm.rozsah)-MIN(ROW(_xlpm.rozsah))+1),_xlpm.prvni, MIN(_xlpm.indexy),_xlpm.finalni, IF(_xlpm.prvni=1, 2, _xlpm.prvni),INDEX(_xlpm.rozsah, _xlpm.finalni))</f>
        <v>1500</v>
      </c>
      <c r="AU1635" s="83" cm="1">
        <f t="array" aca="1" ref="AU1635" ca="1">INDEX($F$3:$F$10001,MATCH(AT1635,$F$3:$F$10004,0)-1)</f>
        <v>1400</v>
      </c>
      <c r="AV1635" s="83">
        <f t="shared" ca="1" si="557"/>
        <v>-144</v>
      </c>
      <c r="AW1635" s="83">
        <f t="shared" ca="1" si="558"/>
        <v>-144</v>
      </c>
      <c r="AX1635" s="83">
        <f t="shared" ca="1" si="550"/>
        <v>360</v>
      </c>
      <c r="AY1635" s="83">
        <f t="shared" ca="1" si="551"/>
        <v>360</v>
      </c>
      <c r="AZ1635" s="83">
        <f t="shared" ca="1" si="552"/>
        <v>0</v>
      </c>
      <c r="BA1635" s="83">
        <f t="shared" ca="1" si="553"/>
        <v>360</v>
      </c>
      <c r="BB1635" s="83">
        <f t="shared" ca="1" si="554"/>
        <v>360</v>
      </c>
    </row>
    <row r="1636" spans="1:54" x14ac:dyDescent="0.25">
      <c r="A1636" s="58">
        <v>1634</v>
      </c>
      <c r="B1636" s="59">
        <f t="shared" si="543"/>
        <v>27.233333333333334</v>
      </c>
      <c r="C1636" s="58">
        <v>56.8</v>
      </c>
      <c r="D1636" s="58">
        <v>46</v>
      </c>
      <c r="F1636" s="117"/>
      <c r="G1636" s="117"/>
      <c r="H1636" s="118"/>
      <c r="I1636" s="121"/>
      <c r="J1636" s="92">
        <f t="shared" si="545"/>
        <v>0</v>
      </c>
      <c r="L1636" s="94">
        <v>1634</v>
      </c>
      <c r="M1636" s="114">
        <f t="shared" ca="1" si="541"/>
        <v>1451.0754336033069</v>
      </c>
      <c r="N1636" s="115">
        <f t="shared" ca="1" si="540"/>
        <v>165.6</v>
      </c>
      <c r="P1636" s="102"/>
      <c r="Q1636" s="102"/>
      <c r="R1636" s="102"/>
      <c r="S1636" s="102"/>
      <c r="AC1636" s="83">
        <f t="shared" si="555"/>
        <v>0</v>
      </c>
      <c r="AD1636" s="83">
        <f t="shared" si="556"/>
        <v>0</v>
      </c>
      <c r="AF1636" s="83">
        <f t="shared" si="546"/>
        <v>0</v>
      </c>
      <c r="AG1636" s="83">
        <f t="shared" si="547"/>
        <v>0</v>
      </c>
      <c r="AQ1636" s="83">
        <f t="shared" ca="1" si="548"/>
        <v>0</v>
      </c>
      <c r="AR1636" s="83">
        <f t="shared" ca="1" si="549"/>
        <v>-144</v>
      </c>
      <c r="AS1636" s="83">
        <f t="shared" ca="1" si="542"/>
        <v>-144</v>
      </c>
      <c r="AT1636" s="83" cm="1">
        <f t="array" aca="1" ref="AT1636" ca="1">_xlfn.LET(_xlpm.rozsah, $F$3:$F$10001,_xlpm.podminka, (_xlpm.rozsah&gt;M1636)*(ISNUMBER(_xlpm.rozsah)),_xlpm.indexy, IF(_xlpm.podminka, ROW(_xlpm.rozsah)-MIN(ROW(_xlpm.rozsah))+1),_xlpm.prvni, MIN(_xlpm.indexy),_xlpm.finalni, IF(_xlpm.prvni=1, 2, _xlpm.prvni),INDEX(_xlpm.rozsah, _xlpm.finalni))</f>
        <v>1500</v>
      </c>
      <c r="AU1636" s="83" cm="1">
        <f t="array" aca="1" ref="AU1636" ca="1">INDEX($F$3:$F$10001,MATCH(AT1636,$F$3:$F$10004,0)-1)</f>
        <v>1400</v>
      </c>
      <c r="AV1636" s="83">
        <f t="shared" ca="1" si="557"/>
        <v>-144</v>
      </c>
      <c r="AW1636" s="83">
        <f t="shared" ca="1" si="558"/>
        <v>-144</v>
      </c>
      <c r="AX1636" s="83">
        <f t="shared" ca="1" si="550"/>
        <v>360</v>
      </c>
      <c r="AY1636" s="83">
        <f t="shared" ca="1" si="551"/>
        <v>360</v>
      </c>
      <c r="AZ1636" s="83">
        <f t="shared" ca="1" si="552"/>
        <v>0</v>
      </c>
      <c r="BA1636" s="83">
        <f t="shared" ca="1" si="553"/>
        <v>360</v>
      </c>
      <c r="BB1636" s="83">
        <f t="shared" ca="1" si="554"/>
        <v>360</v>
      </c>
    </row>
    <row r="1637" spans="1:54" x14ac:dyDescent="0.25">
      <c r="A1637" s="58">
        <v>1635</v>
      </c>
      <c r="B1637" s="59">
        <f t="shared" si="543"/>
        <v>27.25</v>
      </c>
      <c r="C1637" s="58">
        <v>56.5</v>
      </c>
      <c r="D1637" s="58">
        <v>46.6</v>
      </c>
      <c r="F1637" s="117"/>
      <c r="G1637" s="117"/>
      <c r="H1637" s="118"/>
      <c r="I1637" s="121"/>
      <c r="J1637" s="92">
        <f t="shared" si="545"/>
        <v>0</v>
      </c>
      <c r="L1637" s="94">
        <v>1635</v>
      </c>
      <c r="M1637" s="114">
        <f t="shared" ca="1" si="541"/>
        <v>1448.6929929328667</v>
      </c>
      <c r="N1637" s="115">
        <f t="shared" ca="1" si="540"/>
        <v>167.76000000000002</v>
      </c>
      <c r="P1637" s="102"/>
      <c r="Q1637" s="102"/>
      <c r="R1637" s="102"/>
      <c r="S1637" s="102"/>
      <c r="AC1637" s="83">
        <f t="shared" si="555"/>
        <v>0</v>
      </c>
      <c r="AD1637" s="83">
        <f t="shared" si="556"/>
        <v>0</v>
      </c>
      <c r="AF1637" s="83">
        <f t="shared" si="546"/>
        <v>0</v>
      </c>
      <c r="AG1637" s="83">
        <f t="shared" si="547"/>
        <v>0</v>
      </c>
      <c r="AQ1637" s="83">
        <f t="shared" ca="1" si="548"/>
        <v>0</v>
      </c>
      <c r="AR1637" s="83">
        <f t="shared" ca="1" si="549"/>
        <v>-144</v>
      </c>
      <c r="AS1637" s="83">
        <f t="shared" ca="1" si="542"/>
        <v>-144</v>
      </c>
      <c r="AT1637" s="83" cm="1">
        <f t="array" aca="1" ref="AT1637" ca="1">_xlfn.LET(_xlpm.rozsah, $F$3:$F$10001,_xlpm.podminka, (_xlpm.rozsah&gt;M1637)*(ISNUMBER(_xlpm.rozsah)),_xlpm.indexy, IF(_xlpm.podminka, ROW(_xlpm.rozsah)-MIN(ROW(_xlpm.rozsah))+1),_xlpm.prvni, MIN(_xlpm.indexy),_xlpm.finalni, IF(_xlpm.prvni=1, 2, _xlpm.prvni),INDEX(_xlpm.rozsah, _xlpm.finalni))</f>
        <v>1500</v>
      </c>
      <c r="AU1637" s="83" cm="1">
        <f t="array" aca="1" ref="AU1637" ca="1">INDEX($F$3:$F$10001,MATCH(AT1637,$F$3:$F$10004,0)-1)</f>
        <v>1400</v>
      </c>
      <c r="AV1637" s="83">
        <f t="shared" ca="1" si="557"/>
        <v>-144</v>
      </c>
      <c r="AW1637" s="83">
        <f t="shared" ca="1" si="558"/>
        <v>-144</v>
      </c>
      <c r="AX1637" s="83">
        <f t="shared" ca="1" si="550"/>
        <v>360</v>
      </c>
      <c r="AY1637" s="83">
        <f t="shared" ca="1" si="551"/>
        <v>360</v>
      </c>
      <c r="AZ1637" s="83">
        <f t="shared" ca="1" si="552"/>
        <v>0</v>
      </c>
      <c r="BA1637" s="83">
        <f t="shared" ca="1" si="553"/>
        <v>360</v>
      </c>
      <c r="BB1637" s="83">
        <f t="shared" ca="1" si="554"/>
        <v>360</v>
      </c>
    </row>
    <row r="1638" spans="1:54" x14ac:dyDescent="0.25">
      <c r="A1638" s="58">
        <v>1636</v>
      </c>
      <c r="B1638" s="59">
        <f t="shared" si="543"/>
        <v>27.266666666666666</v>
      </c>
      <c r="C1638" s="58">
        <v>56.6</v>
      </c>
      <c r="D1638" s="58">
        <v>48.3</v>
      </c>
      <c r="F1638" s="117"/>
      <c r="G1638" s="117"/>
      <c r="H1638" s="118"/>
      <c r="I1638" s="121"/>
      <c r="J1638" s="92">
        <f t="shared" si="545"/>
        <v>0</v>
      </c>
      <c r="L1638" s="94">
        <v>1636</v>
      </c>
      <c r="M1638" s="114">
        <f t="shared" ca="1" si="541"/>
        <v>1449.4871398230136</v>
      </c>
      <c r="N1638" s="115">
        <f t="shared" ca="1" si="540"/>
        <v>173.88</v>
      </c>
      <c r="P1638" s="102"/>
      <c r="Q1638" s="102"/>
      <c r="R1638" s="102"/>
      <c r="S1638" s="102"/>
      <c r="AC1638" s="83">
        <f t="shared" si="555"/>
        <v>0</v>
      </c>
      <c r="AD1638" s="83">
        <f t="shared" si="556"/>
        <v>0</v>
      </c>
      <c r="AF1638" s="83">
        <f t="shared" si="546"/>
        <v>0</v>
      </c>
      <c r="AG1638" s="83">
        <f t="shared" si="547"/>
        <v>0</v>
      </c>
      <c r="AQ1638" s="83">
        <f t="shared" ca="1" si="548"/>
        <v>0</v>
      </c>
      <c r="AR1638" s="83">
        <f t="shared" ca="1" si="549"/>
        <v>-144</v>
      </c>
      <c r="AS1638" s="83">
        <f t="shared" ca="1" si="542"/>
        <v>-144</v>
      </c>
      <c r="AT1638" s="83" cm="1">
        <f t="array" aca="1" ref="AT1638" ca="1">_xlfn.LET(_xlpm.rozsah, $F$3:$F$10001,_xlpm.podminka, (_xlpm.rozsah&gt;M1638)*(ISNUMBER(_xlpm.rozsah)),_xlpm.indexy, IF(_xlpm.podminka, ROW(_xlpm.rozsah)-MIN(ROW(_xlpm.rozsah))+1),_xlpm.prvni, MIN(_xlpm.indexy),_xlpm.finalni, IF(_xlpm.prvni=1, 2, _xlpm.prvni),INDEX(_xlpm.rozsah, _xlpm.finalni))</f>
        <v>1500</v>
      </c>
      <c r="AU1638" s="83" cm="1">
        <f t="array" aca="1" ref="AU1638" ca="1">INDEX($F$3:$F$10001,MATCH(AT1638,$F$3:$F$10004,0)-1)</f>
        <v>1400</v>
      </c>
      <c r="AV1638" s="83">
        <f t="shared" ca="1" si="557"/>
        <v>-144</v>
      </c>
      <c r="AW1638" s="83">
        <f t="shared" ca="1" si="558"/>
        <v>-144</v>
      </c>
      <c r="AX1638" s="83">
        <f t="shared" ca="1" si="550"/>
        <v>360</v>
      </c>
      <c r="AY1638" s="83">
        <f t="shared" ca="1" si="551"/>
        <v>360</v>
      </c>
      <c r="AZ1638" s="83">
        <f t="shared" ca="1" si="552"/>
        <v>0</v>
      </c>
      <c r="BA1638" s="83">
        <f t="shared" ca="1" si="553"/>
        <v>360</v>
      </c>
      <c r="BB1638" s="83">
        <f t="shared" ca="1" si="554"/>
        <v>360</v>
      </c>
    </row>
    <row r="1639" spans="1:54" x14ac:dyDescent="0.25">
      <c r="A1639" s="58">
        <v>1637</v>
      </c>
      <c r="B1639" s="59">
        <f t="shared" si="543"/>
        <v>27.283333333333335</v>
      </c>
      <c r="C1639" s="58">
        <v>56.4</v>
      </c>
      <c r="D1639" s="58">
        <v>48.6</v>
      </c>
      <c r="F1639" s="117"/>
      <c r="G1639" s="117"/>
      <c r="H1639" s="118"/>
      <c r="I1639" s="121"/>
      <c r="J1639" s="92">
        <f t="shared" si="545"/>
        <v>0</v>
      </c>
      <c r="L1639" s="94">
        <v>1637</v>
      </c>
      <c r="M1639" s="114">
        <f t="shared" ca="1" si="541"/>
        <v>1447.8988460427202</v>
      </c>
      <c r="N1639" s="115">
        <f t="shared" ca="1" si="540"/>
        <v>174.96</v>
      </c>
      <c r="P1639" s="102"/>
      <c r="Q1639" s="102"/>
      <c r="R1639" s="102"/>
      <c r="S1639" s="102"/>
      <c r="AC1639" s="83">
        <f t="shared" si="555"/>
        <v>0</v>
      </c>
      <c r="AD1639" s="83">
        <f t="shared" si="556"/>
        <v>0</v>
      </c>
      <c r="AF1639" s="83">
        <f t="shared" si="546"/>
        <v>0</v>
      </c>
      <c r="AG1639" s="83">
        <f t="shared" si="547"/>
        <v>0</v>
      </c>
      <c r="AQ1639" s="83">
        <f t="shared" ca="1" si="548"/>
        <v>0</v>
      </c>
      <c r="AR1639" s="83">
        <f t="shared" ca="1" si="549"/>
        <v>-144</v>
      </c>
      <c r="AS1639" s="83">
        <f t="shared" ca="1" si="542"/>
        <v>-144</v>
      </c>
      <c r="AT1639" s="83" cm="1">
        <f t="array" aca="1" ref="AT1639" ca="1">_xlfn.LET(_xlpm.rozsah, $F$3:$F$10001,_xlpm.podminka, (_xlpm.rozsah&gt;M1639)*(ISNUMBER(_xlpm.rozsah)),_xlpm.indexy, IF(_xlpm.podminka, ROW(_xlpm.rozsah)-MIN(ROW(_xlpm.rozsah))+1),_xlpm.prvni, MIN(_xlpm.indexy),_xlpm.finalni, IF(_xlpm.prvni=1, 2, _xlpm.prvni),INDEX(_xlpm.rozsah, _xlpm.finalni))</f>
        <v>1500</v>
      </c>
      <c r="AU1639" s="83" cm="1">
        <f t="array" aca="1" ref="AU1639" ca="1">INDEX($F$3:$F$10001,MATCH(AT1639,$F$3:$F$10004,0)-1)</f>
        <v>1400</v>
      </c>
      <c r="AV1639" s="83">
        <f t="shared" ca="1" si="557"/>
        <v>-144</v>
      </c>
      <c r="AW1639" s="83">
        <f t="shared" ca="1" si="558"/>
        <v>-144</v>
      </c>
      <c r="AX1639" s="83">
        <f t="shared" ca="1" si="550"/>
        <v>360</v>
      </c>
      <c r="AY1639" s="83">
        <f t="shared" ca="1" si="551"/>
        <v>360</v>
      </c>
      <c r="AZ1639" s="83">
        <f t="shared" ca="1" si="552"/>
        <v>0</v>
      </c>
      <c r="BA1639" s="83">
        <f t="shared" ca="1" si="553"/>
        <v>360</v>
      </c>
      <c r="BB1639" s="83">
        <f t="shared" ca="1" si="554"/>
        <v>360</v>
      </c>
    </row>
    <row r="1640" spans="1:54" x14ac:dyDescent="0.25">
      <c r="A1640" s="58">
        <v>1638</v>
      </c>
      <c r="B1640" s="59">
        <f t="shared" si="543"/>
        <v>27.3</v>
      </c>
      <c r="C1640" s="58">
        <v>56.6</v>
      </c>
      <c r="D1640" s="58">
        <v>50.3</v>
      </c>
      <c r="F1640" s="117"/>
      <c r="G1640" s="117"/>
      <c r="H1640" s="118"/>
      <c r="I1640" s="121"/>
      <c r="J1640" s="92">
        <f t="shared" si="545"/>
        <v>0</v>
      </c>
      <c r="L1640" s="94">
        <v>1638</v>
      </c>
      <c r="M1640" s="114">
        <f t="shared" ca="1" si="541"/>
        <v>1449.4871398230136</v>
      </c>
      <c r="N1640" s="115">
        <f t="shared" ca="1" si="540"/>
        <v>181.08</v>
      </c>
      <c r="P1640" s="102"/>
      <c r="Q1640" s="102"/>
      <c r="R1640" s="102"/>
      <c r="S1640" s="102"/>
      <c r="AC1640" s="83">
        <f t="shared" si="555"/>
        <v>0</v>
      </c>
      <c r="AD1640" s="83">
        <f t="shared" si="556"/>
        <v>0</v>
      </c>
      <c r="AF1640" s="83">
        <f t="shared" si="546"/>
        <v>0</v>
      </c>
      <c r="AG1640" s="83">
        <f t="shared" si="547"/>
        <v>0</v>
      </c>
      <c r="AQ1640" s="83">
        <f t="shared" ca="1" si="548"/>
        <v>0</v>
      </c>
      <c r="AR1640" s="83">
        <f t="shared" ca="1" si="549"/>
        <v>-144</v>
      </c>
      <c r="AS1640" s="83">
        <f t="shared" ca="1" si="542"/>
        <v>-144</v>
      </c>
      <c r="AT1640" s="83" cm="1">
        <f t="array" aca="1" ref="AT1640" ca="1">_xlfn.LET(_xlpm.rozsah, $F$3:$F$10001,_xlpm.podminka, (_xlpm.rozsah&gt;M1640)*(ISNUMBER(_xlpm.rozsah)),_xlpm.indexy, IF(_xlpm.podminka, ROW(_xlpm.rozsah)-MIN(ROW(_xlpm.rozsah))+1),_xlpm.prvni, MIN(_xlpm.indexy),_xlpm.finalni, IF(_xlpm.prvni=1, 2, _xlpm.prvni),INDEX(_xlpm.rozsah, _xlpm.finalni))</f>
        <v>1500</v>
      </c>
      <c r="AU1640" s="83" cm="1">
        <f t="array" aca="1" ref="AU1640" ca="1">INDEX($F$3:$F$10001,MATCH(AT1640,$F$3:$F$10004,0)-1)</f>
        <v>1400</v>
      </c>
      <c r="AV1640" s="83">
        <f t="shared" ca="1" si="557"/>
        <v>-144</v>
      </c>
      <c r="AW1640" s="83">
        <f t="shared" ca="1" si="558"/>
        <v>-144</v>
      </c>
      <c r="AX1640" s="83">
        <f t="shared" ca="1" si="550"/>
        <v>360</v>
      </c>
      <c r="AY1640" s="83">
        <f t="shared" ca="1" si="551"/>
        <v>360</v>
      </c>
      <c r="AZ1640" s="83">
        <f t="shared" ca="1" si="552"/>
        <v>0</v>
      </c>
      <c r="BA1640" s="83">
        <f t="shared" ca="1" si="553"/>
        <v>360</v>
      </c>
      <c r="BB1640" s="83">
        <f t="shared" ca="1" si="554"/>
        <v>360</v>
      </c>
    </row>
    <row r="1641" spans="1:54" x14ac:dyDescent="0.25">
      <c r="A1641" s="58">
        <v>1639</v>
      </c>
      <c r="B1641" s="59">
        <f t="shared" si="543"/>
        <v>27.316666666666666</v>
      </c>
      <c r="C1641" s="58">
        <v>56.3</v>
      </c>
      <c r="D1641" s="58">
        <v>51.9</v>
      </c>
      <c r="F1641" s="117"/>
      <c r="G1641" s="117"/>
      <c r="H1641" s="118"/>
      <c r="I1641" s="121"/>
      <c r="J1641" s="92">
        <f t="shared" si="545"/>
        <v>0</v>
      </c>
      <c r="L1641" s="94">
        <v>1639</v>
      </c>
      <c r="M1641" s="114">
        <f t="shared" ca="1" si="541"/>
        <v>1447.1046991525736</v>
      </c>
      <c r="N1641" s="115">
        <f t="shared" ca="1" si="540"/>
        <v>186.84</v>
      </c>
      <c r="P1641" s="102"/>
      <c r="Q1641" s="102"/>
      <c r="R1641" s="102"/>
      <c r="S1641" s="102"/>
      <c r="AC1641" s="83">
        <f t="shared" si="555"/>
        <v>0</v>
      </c>
      <c r="AD1641" s="83">
        <f t="shared" si="556"/>
        <v>0</v>
      </c>
      <c r="AF1641" s="83">
        <f t="shared" si="546"/>
        <v>0</v>
      </c>
      <c r="AG1641" s="83">
        <f t="shared" si="547"/>
        <v>0</v>
      </c>
      <c r="AQ1641" s="83">
        <f t="shared" ca="1" si="548"/>
        <v>0</v>
      </c>
      <c r="AR1641" s="83">
        <f t="shared" ca="1" si="549"/>
        <v>-144</v>
      </c>
      <c r="AS1641" s="83">
        <f t="shared" ca="1" si="542"/>
        <v>-144</v>
      </c>
      <c r="AT1641" s="83" cm="1">
        <f t="array" aca="1" ref="AT1641" ca="1">_xlfn.LET(_xlpm.rozsah, $F$3:$F$10001,_xlpm.podminka, (_xlpm.rozsah&gt;M1641)*(ISNUMBER(_xlpm.rozsah)),_xlpm.indexy, IF(_xlpm.podminka, ROW(_xlpm.rozsah)-MIN(ROW(_xlpm.rozsah))+1),_xlpm.prvni, MIN(_xlpm.indexy),_xlpm.finalni, IF(_xlpm.prvni=1, 2, _xlpm.prvni),INDEX(_xlpm.rozsah, _xlpm.finalni))</f>
        <v>1500</v>
      </c>
      <c r="AU1641" s="83" cm="1">
        <f t="array" aca="1" ref="AU1641" ca="1">INDEX($F$3:$F$10001,MATCH(AT1641,$F$3:$F$10004,0)-1)</f>
        <v>1400</v>
      </c>
      <c r="AV1641" s="83">
        <f t="shared" ca="1" si="557"/>
        <v>-144</v>
      </c>
      <c r="AW1641" s="83">
        <f t="shared" ca="1" si="558"/>
        <v>-144</v>
      </c>
      <c r="AX1641" s="83">
        <f t="shared" ca="1" si="550"/>
        <v>360</v>
      </c>
      <c r="AY1641" s="83">
        <f t="shared" ca="1" si="551"/>
        <v>360</v>
      </c>
      <c r="AZ1641" s="83">
        <f t="shared" ca="1" si="552"/>
        <v>0</v>
      </c>
      <c r="BA1641" s="83">
        <f t="shared" ca="1" si="553"/>
        <v>360</v>
      </c>
      <c r="BB1641" s="83">
        <f t="shared" ca="1" si="554"/>
        <v>360</v>
      </c>
    </row>
    <row r="1642" spans="1:54" x14ac:dyDescent="0.25">
      <c r="A1642" s="58">
        <v>1640</v>
      </c>
      <c r="B1642" s="59">
        <f t="shared" si="543"/>
        <v>27.333333333333332</v>
      </c>
      <c r="C1642" s="58">
        <v>56.5</v>
      </c>
      <c r="D1642" s="58">
        <v>54.1</v>
      </c>
      <c r="F1642" s="117"/>
      <c r="G1642" s="117"/>
      <c r="H1642" s="118"/>
      <c r="I1642" s="121"/>
      <c r="J1642" s="92">
        <f t="shared" si="545"/>
        <v>0</v>
      </c>
      <c r="L1642" s="94">
        <v>1640</v>
      </c>
      <c r="M1642" s="114">
        <f t="shared" ca="1" si="541"/>
        <v>1448.6929929328667</v>
      </c>
      <c r="N1642" s="115">
        <f t="shared" ca="1" si="540"/>
        <v>194.76000000000002</v>
      </c>
      <c r="P1642" s="102"/>
      <c r="Q1642" s="102"/>
      <c r="R1642" s="102"/>
      <c r="S1642" s="102"/>
      <c r="AC1642" s="83">
        <f t="shared" si="555"/>
        <v>0</v>
      </c>
      <c r="AD1642" s="83">
        <f t="shared" si="556"/>
        <v>0</v>
      </c>
      <c r="AF1642" s="83">
        <f t="shared" si="546"/>
        <v>0</v>
      </c>
      <c r="AG1642" s="83">
        <f t="shared" si="547"/>
        <v>0</v>
      </c>
      <c r="AQ1642" s="83">
        <f t="shared" ca="1" si="548"/>
        <v>0</v>
      </c>
      <c r="AR1642" s="83">
        <f t="shared" ca="1" si="549"/>
        <v>-144</v>
      </c>
      <c r="AS1642" s="83">
        <f t="shared" ca="1" si="542"/>
        <v>-144</v>
      </c>
      <c r="AT1642" s="83" cm="1">
        <f t="array" aca="1" ref="AT1642" ca="1">_xlfn.LET(_xlpm.rozsah, $F$3:$F$10001,_xlpm.podminka, (_xlpm.rozsah&gt;M1642)*(ISNUMBER(_xlpm.rozsah)),_xlpm.indexy, IF(_xlpm.podminka, ROW(_xlpm.rozsah)-MIN(ROW(_xlpm.rozsah))+1),_xlpm.prvni, MIN(_xlpm.indexy),_xlpm.finalni, IF(_xlpm.prvni=1, 2, _xlpm.prvni),INDEX(_xlpm.rozsah, _xlpm.finalni))</f>
        <v>1500</v>
      </c>
      <c r="AU1642" s="83" cm="1">
        <f t="array" aca="1" ref="AU1642" ca="1">INDEX($F$3:$F$10001,MATCH(AT1642,$F$3:$F$10004,0)-1)</f>
        <v>1400</v>
      </c>
      <c r="AV1642" s="83">
        <f t="shared" ca="1" si="557"/>
        <v>-144</v>
      </c>
      <c r="AW1642" s="83">
        <f t="shared" ca="1" si="558"/>
        <v>-144</v>
      </c>
      <c r="AX1642" s="83">
        <f t="shared" ca="1" si="550"/>
        <v>360</v>
      </c>
      <c r="AY1642" s="83">
        <f t="shared" ca="1" si="551"/>
        <v>360</v>
      </c>
      <c r="AZ1642" s="83">
        <f t="shared" ca="1" si="552"/>
        <v>0</v>
      </c>
      <c r="BA1642" s="83">
        <f t="shared" ca="1" si="553"/>
        <v>360</v>
      </c>
      <c r="BB1642" s="83">
        <f t="shared" ca="1" si="554"/>
        <v>360</v>
      </c>
    </row>
    <row r="1643" spans="1:54" x14ac:dyDescent="0.25">
      <c r="A1643" s="58">
        <v>1641</v>
      </c>
      <c r="B1643" s="59">
        <f t="shared" si="543"/>
        <v>27.35</v>
      </c>
      <c r="C1643" s="58">
        <v>56.3</v>
      </c>
      <c r="D1643" s="58">
        <v>54.9</v>
      </c>
      <c r="F1643" s="117"/>
      <c r="G1643" s="117"/>
      <c r="H1643" s="118"/>
      <c r="I1643" s="121"/>
      <c r="J1643" s="92">
        <f t="shared" si="545"/>
        <v>0</v>
      </c>
      <c r="L1643" s="94">
        <v>1641</v>
      </c>
      <c r="M1643" s="114">
        <f t="shared" ca="1" si="541"/>
        <v>1447.1046991525736</v>
      </c>
      <c r="N1643" s="115">
        <f t="shared" ca="1" si="540"/>
        <v>197.64</v>
      </c>
      <c r="P1643" s="102"/>
      <c r="Q1643" s="102"/>
      <c r="R1643" s="102"/>
      <c r="S1643" s="102"/>
      <c r="AC1643" s="83">
        <f t="shared" si="555"/>
        <v>0</v>
      </c>
      <c r="AD1643" s="83">
        <f t="shared" si="556"/>
        <v>0</v>
      </c>
      <c r="AF1643" s="83">
        <f t="shared" si="546"/>
        <v>0</v>
      </c>
      <c r="AG1643" s="83">
        <f t="shared" si="547"/>
        <v>0</v>
      </c>
      <c r="AQ1643" s="83">
        <f t="shared" ca="1" si="548"/>
        <v>0</v>
      </c>
      <c r="AR1643" s="83">
        <f t="shared" ca="1" si="549"/>
        <v>-144</v>
      </c>
      <c r="AS1643" s="83">
        <f t="shared" ca="1" si="542"/>
        <v>-144</v>
      </c>
      <c r="AT1643" s="83" cm="1">
        <f t="array" aca="1" ref="AT1643" ca="1">_xlfn.LET(_xlpm.rozsah, $F$3:$F$10001,_xlpm.podminka, (_xlpm.rozsah&gt;M1643)*(ISNUMBER(_xlpm.rozsah)),_xlpm.indexy, IF(_xlpm.podminka, ROW(_xlpm.rozsah)-MIN(ROW(_xlpm.rozsah))+1),_xlpm.prvni, MIN(_xlpm.indexy),_xlpm.finalni, IF(_xlpm.prvni=1, 2, _xlpm.prvni),INDEX(_xlpm.rozsah, _xlpm.finalni))</f>
        <v>1500</v>
      </c>
      <c r="AU1643" s="83" cm="1">
        <f t="array" aca="1" ref="AU1643" ca="1">INDEX($F$3:$F$10001,MATCH(AT1643,$F$3:$F$10004,0)-1)</f>
        <v>1400</v>
      </c>
      <c r="AV1643" s="83">
        <f t="shared" ca="1" si="557"/>
        <v>-144</v>
      </c>
      <c r="AW1643" s="83">
        <f t="shared" ca="1" si="558"/>
        <v>-144</v>
      </c>
      <c r="AX1643" s="83">
        <f t="shared" ca="1" si="550"/>
        <v>360</v>
      </c>
      <c r="AY1643" s="83">
        <f t="shared" ca="1" si="551"/>
        <v>360</v>
      </c>
      <c r="AZ1643" s="83">
        <f t="shared" ca="1" si="552"/>
        <v>0</v>
      </c>
      <c r="BA1643" s="83">
        <f t="shared" ca="1" si="553"/>
        <v>360</v>
      </c>
      <c r="BB1643" s="83">
        <f t="shared" ca="1" si="554"/>
        <v>360</v>
      </c>
    </row>
    <row r="1644" spans="1:54" x14ac:dyDescent="0.25">
      <c r="A1644" s="58">
        <v>1642</v>
      </c>
      <c r="B1644" s="59">
        <f t="shared" si="543"/>
        <v>27.366666666666667</v>
      </c>
      <c r="C1644" s="58">
        <v>56.4</v>
      </c>
      <c r="D1644" s="58">
        <v>55</v>
      </c>
      <c r="F1644" s="117"/>
      <c r="G1644" s="117"/>
      <c r="H1644" s="118"/>
      <c r="I1644" s="121"/>
      <c r="J1644" s="92">
        <f t="shared" si="545"/>
        <v>0</v>
      </c>
      <c r="L1644" s="94">
        <v>1642</v>
      </c>
      <c r="M1644" s="114">
        <f t="shared" ca="1" si="541"/>
        <v>1447.8988460427202</v>
      </c>
      <c r="N1644" s="115">
        <f t="shared" ca="1" si="540"/>
        <v>198.00000000000003</v>
      </c>
      <c r="P1644" s="102"/>
      <c r="Q1644" s="102"/>
      <c r="R1644" s="102"/>
      <c r="S1644" s="102"/>
      <c r="AC1644" s="83">
        <f t="shared" si="555"/>
        <v>0</v>
      </c>
      <c r="AD1644" s="83">
        <f t="shared" si="556"/>
        <v>0</v>
      </c>
      <c r="AF1644" s="83">
        <f t="shared" si="546"/>
        <v>0</v>
      </c>
      <c r="AG1644" s="83">
        <f t="shared" si="547"/>
        <v>0</v>
      </c>
      <c r="AQ1644" s="83">
        <f t="shared" ca="1" si="548"/>
        <v>0</v>
      </c>
      <c r="AR1644" s="83">
        <f t="shared" ca="1" si="549"/>
        <v>-144</v>
      </c>
      <c r="AS1644" s="83">
        <f t="shared" ca="1" si="542"/>
        <v>-144</v>
      </c>
      <c r="AT1644" s="83" cm="1">
        <f t="array" aca="1" ref="AT1644" ca="1">_xlfn.LET(_xlpm.rozsah, $F$3:$F$10001,_xlpm.podminka, (_xlpm.rozsah&gt;M1644)*(ISNUMBER(_xlpm.rozsah)),_xlpm.indexy, IF(_xlpm.podminka, ROW(_xlpm.rozsah)-MIN(ROW(_xlpm.rozsah))+1),_xlpm.prvni, MIN(_xlpm.indexy),_xlpm.finalni, IF(_xlpm.prvni=1, 2, _xlpm.prvni),INDEX(_xlpm.rozsah, _xlpm.finalni))</f>
        <v>1500</v>
      </c>
      <c r="AU1644" s="83" cm="1">
        <f t="array" aca="1" ref="AU1644" ca="1">INDEX($F$3:$F$10001,MATCH(AT1644,$F$3:$F$10004,0)-1)</f>
        <v>1400</v>
      </c>
      <c r="AV1644" s="83">
        <f t="shared" ca="1" si="557"/>
        <v>-144</v>
      </c>
      <c r="AW1644" s="83">
        <f t="shared" ca="1" si="558"/>
        <v>-144</v>
      </c>
      <c r="AX1644" s="83">
        <f t="shared" ca="1" si="550"/>
        <v>360</v>
      </c>
      <c r="AY1644" s="83">
        <f t="shared" ca="1" si="551"/>
        <v>360</v>
      </c>
      <c r="AZ1644" s="83">
        <f t="shared" ca="1" si="552"/>
        <v>0</v>
      </c>
      <c r="BA1644" s="83">
        <f t="shared" ca="1" si="553"/>
        <v>360</v>
      </c>
      <c r="BB1644" s="83">
        <f t="shared" ca="1" si="554"/>
        <v>360</v>
      </c>
    </row>
    <row r="1645" spans="1:54" x14ac:dyDescent="0.25">
      <c r="A1645" s="58">
        <v>1643</v>
      </c>
      <c r="B1645" s="59">
        <f t="shared" si="543"/>
        <v>27.383333333333333</v>
      </c>
      <c r="C1645" s="58">
        <v>56.4</v>
      </c>
      <c r="D1645" s="58">
        <v>56.2</v>
      </c>
      <c r="F1645" s="117"/>
      <c r="G1645" s="117"/>
      <c r="H1645" s="118"/>
      <c r="I1645" s="121"/>
      <c r="J1645" s="92">
        <f t="shared" si="545"/>
        <v>0</v>
      </c>
      <c r="L1645" s="94">
        <v>1643</v>
      </c>
      <c r="M1645" s="114">
        <f t="shared" ca="1" si="541"/>
        <v>1447.8988460427202</v>
      </c>
      <c r="N1645" s="115">
        <f t="shared" ca="1" si="540"/>
        <v>202.32000000000002</v>
      </c>
      <c r="P1645" s="102"/>
      <c r="Q1645" s="102"/>
      <c r="R1645" s="102"/>
      <c r="S1645" s="102"/>
      <c r="AC1645" s="83">
        <f t="shared" si="555"/>
        <v>0</v>
      </c>
      <c r="AD1645" s="83">
        <f t="shared" si="556"/>
        <v>0</v>
      </c>
      <c r="AF1645" s="83">
        <f t="shared" si="546"/>
        <v>0</v>
      </c>
      <c r="AG1645" s="83">
        <f t="shared" si="547"/>
        <v>0</v>
      </c>
      <c r="AQ1645" s="83">
        <f t="shared" ca="1" si="548"/>
        <v>0</v>
      </c>
      <c r="AR1645" s="83">
        <f t="shared" ca="1" si="549"/>
        <v>-144</v>
      </c>
      <c r="AS1645" s="83">
        <f t="shared" ca="1" si="542"/>
        <v>-144</v>
      </c>
      <c r="AT1645" s="83" cm="1">
        <f t="array" aca="1" ref="AT1645" ca="1">_xlfn.LET(_xlpm.rozsah, $F$3:$F$10001,_xlpm.podminka, (_xlpm.rozsah&gt;M1645)*(ISNUMBER(_xlpm.rozsah)),_xlpm.indexy, IF(_xlpm.podminka, ROW(_xlpm.rozsah)-MIN(ROW(_xlpm.rozsah))+1),_xlpm.prvni, MIN(_xlpm.indexy),_xlpm.finalni, IF(_xlpm.prvni=1, 2, _xlpm.prvni),INDEX(_xlpm.rozsah, _xlpm.finalni))</f>
        <v>1500</v>
      </c>
      <c r="AU1645" s="83" cm="1">
        <f t="array" aca="1" ref="AU1645" ca="1">INDEX($F$3:$F$10001,MATCH(AT1645,$F$3:$F$10004,0)-1)</f>
        <v>1400</v>
      </c>
      <c r="AV1645" s="83">
        <f t="shared" ca="1" si="557"/>
        <v>-144</v>
      </c>
      <c r="AW1645" s="83">
        <f t="shared" ca="1" si="558"/>
        <v>-144</v>
      </c>
      <c r="AX1645" s="83">
        <f t="shared" ca="1" si="550"/>
        <v>360</v>
      </c>
      <c r="AY1645" s="83">
        <f t="shared" ca="1" si="551"/>
        <v>360</v>
      </c>
      <c r="AZ1645" s="83">
        <f t="shared" ca="1" si="552"/>
        <v>0</v>
      </c>
      <c r="BA1645" s="83">
        <f t="shared" ca="1" si="553"/>
        <v>360</v>
      </c>
      <c r="BB1645" s="83">
        <f t="shared" ca="1" si="554"/>
        <v>360</v>
      </c>
    </row>
    <row r="1646" spans="1:54" x14ac:dyDescent="0.25">
      <c r="A1646" s="58">
        <v>1644</v>
      </c>
      <c r="B1646" s="59">
        <f t="shared" si="543"/>
        <v>27.4</v>
      </c>
      <c r="C1646" s="58">
        <v>56.2</v>
      </c>
      <c r="D1646" s="58">
        <v>58.6</v>
      </c>
      <c r="F1646" s="117"/>
      <c r="G1646" s="117"/>
      <c r="H1646" s="118"/>
      <c r="I1646" s="121"/>
      <c r="J1646" s="92">
        <f t="shared" si="545"/>
        <v>0</v>
      </c>
      <c r="L1646" s="94">
        <v>1644</v>
      </c>
      <c r="M1646" s="114">
        <f t="shared" ca="1" si="541"/>
        <v>1446.3105522624269</v>
      </c>
      <c r="N1646" s="115">
        <f t="shared" ca="1" si="540"/>
        <v>210.95999999999998</v>
      </c>
      <c r="P1646" s="102"/>
      <c r="Q1646" s="102"/>
      <c r="R1646" s="102"/>
      <c r="S1646" s="102"/>
      <c r="AC1646" s="83">
        <f t="shared" si="555"/>
        <v>0</v>
      </c>
      <c r="AD1646" s="83">
        <f t="shared" si="556"/>
        <v>0</v>
      </c>
      <c r="AF1646" s="83">
        <f t="shared" si="546"/>
        <v>0</v>
      </c>
      <c r="AG1646" s="83">
        <f t="shared" si="547"/>
        <v>0</v>
      </c>
      <c r="AQ1646" s="83">
        <f t="shared" ca="1" si="548"/>
        <v>0</v>
      </c>
      <c r="AR1646" s="83">
        <f t="shared" ca="1" si="549"/>
        <v>-144</v>
      </c>
      <c r="AS1646" s="83">
        <f t="shared" ca="1" si="542"/>
        <v>-144</v>
      </c>
      <c r="AT1646" s="83" cm="1">
        <f t="array" aca="1" ref="AT1646" ca="1">_xlfn.LET(_xlpm.rozsah, $F$3:$F$10001,_xlpm.podminka, (_xlpm.rozsah&gt;M1646)*(ISNUMBER(_xlpm.rozsah)),_xlpm.indexy, IF(_xlpm.podminka, ROW(_xlpm.rozsah)-MIN(ROW(_xlpm.rozsah))+1),_xlpm.prvni, MIN(_xlpm.indexy),_xlpm.finalni, IF(_xlpm.prvni=1, 2, _xlpm.prvni),INDEX(_xlpm.rozsah, _xlpm.finalni))</f>
        <v>1500</v>
      </c>
      <c r="AU1646" s="83" cm="1">
        <f t="array" aca="1" ref="AU1646" ca="1">INDEX($F$3:$F$10001,MATCH(AT1646,$F$3:$F$10004,0)-1)</f>
        <v>1400</v>
      </c>
      <c r="AV1646" s="83">
        <f t="shared" ca="1" si="557"/>
        <v>-144</v>
      </c>
      <c r="AW1646" s="83">
        <f t="shared" ca="1" si="558"/>
        <v>-144</v>
      </c>
      <c r="AX1646" s="83">
        <f t="shared" ca="1" si="550"/>
        <v>360</v>
      </c>
      <c r="AY1646" s="83">
        <f t="shared" ca="1" si="551"/>
        <v>360</v>
      </c>
      <c r="AZ1646" s="83">
        <f t="shared" ca="1" si="552"/>
        <v>0</v>
      </c>
      <c r="BA1646" s="83">
        <f t="shared" ca="1" si="553"/>
        <v>360</v>
      </c>
      <c r="BB1646" s="83">
        <f t="shared" ca="1" si="554"/>
        <v>360</v>
      </c>
    </row>
    <row r="1647" spans="1:54" x14ac:dyDescent="0.25">
      <c r="A1647" s="58">
        <v>1645</v>
      </c>
      <c r="B1647" s="59">
        <f t="shared" si="543"/>
        <v>27.416666666666668</v>
      </c>
      <c r="C1647" s="58">
        <v>56.2</v>
      </c>
      <c r="D1647" s="58">
        <v>59.1</v>
      </c>
      <c r="F1647" s="117"/>
      <c r="G1647" s="117"/>
      <c r="H1647" s="118"/>
      <c r="I1647" s="121"/>
      <c r="J1647" s="92">
        <f t="shared" si="545"/>
        <v>0</v>
      </c>
      <c r="L1647" s="94">
        <v>1645</v>
      </c>
      <c r="M1647" s="114">
        <f t="shared" ca="1" si="541"/>
        <v>1446.3105522624269</v>
      </c>
      <c r="N1647" s="115">
        <f t="shared" ca="1" si="540"/>
        <v>212.76</v>
      </c>
      <c r="P1647" s="102"/>
      <c r="Q1647" s="102"/>
      <c r="R1647" s="102"/>
      <c r="S1647" s="102"/>
      <c r="AC1647" s="83">
        <f t="shared" si="555"/>
        <v>0</v>
      </c>
      <c r="AD1647" s="83">
        <f t="shared" si="556"/>
        <v>0</v>
      </c>
      <c r="AF1647" s="83">
        <f t="shared" si="546"/>
        <v>0</v>
      </c>
      <c r="AG1647" s="83">
        <f t="shared" si="547"/>
        <v>0</v>
      </c>
      <c r="AQ1647" s="83">
        <f t="shared" ca="1" si="548"/>
        <v>0</v>
      </c>
      <c r="AR1647" s="83">
        <f t="shared" ca="1" si="549"/>
        <v>-144</v>
      </c>
      <c r="AS1647" s="83">
        <f t="shared" ca="1" si="542"/>
        <v>-144</v>
      </c>
      <c r="AT1647" s="83" cm="1">
        <f t="array" aca="1" ref="AT1647" ca="1">_xlfn.LET(_xlpm.rozsah, $F$3:$F$10001,_xlpm.podminka, (_xlpm.rozsah&gt;M1647)*(ISNUMBER(_xlpm.rozsah)),_xlpm.indexy, IF(_xlpm.podminka, ROW(_xlpm.rozsah)-MIN(ROW(_xlpm.rozsah))+1),_xlpm.prvni, MIN(_xlpm.indexy),_xlpm.finalni, IF(_xlpm.prvni=1, 2, _xlpm.prvni),INDEX(_xlpm.rozsah, _xlpm.finalni))</f>
        <v>1500</v>
      </c>
      <c r="AU1647" s="83" cm="1">
        <f t="array" aca="1" ref="AU1647" ca="1">INDEX($F$3:$F$10001,MATCH(AT1647,$F$3:$F$10004,0)-1)</f>
        <v>1400</v>
      </c>
      <c r="AV1647" s="83">
        <f t="shared" ca="1" si="557"/>
        <v>-144</v>
      </c>
      <c r="AW1647" s="83">
        <f t="shared" ca="1" si="558"/>
        <v>-144</v>
      </c>
      <c r="AX1647" s="83">
        <f t="shared" ca="1" si="550"/>
        <v>360</v>
      </c>
      <c r="AY1647" s="83">
        <f t="shared" ca="1" si="551"/>
        <v>360</v>
      </c>
      <c r="AZ1647" s="83">
        <f t="shared" ca="1" si="552"/>
        <v>0</v>
      </c>
      <c r="BA1647" s="83">
        <f t="shared" ca="1" si="553"/>
        <v>360</v>
      </c>
      <c r="BB1647" s="83">
        <f t="shared" ca="1" si="554"/>
        <v>360</v>
      </c>
    </row>
    <row r="1648" spans="1:54" x14ac:dyDescent="0.25">
      <c r="A1648" s="58">
        <v>1646</v>
      </c>
      <c r="B1648" s="59">
        <f t="shared" si="543"/>
        <v>27.433333333333334</v>
      </c>
      <c r="C1648" s="58">
        <v>56.2</v>
      </c>
      <c r="D1648" s="58">
        <v>62.5</v>
      </c>
      <c r="F1648" s="117"/>
      <c r="G1648" s="117"/>
      <c r="H1648" s="118"/>
      <c r="I1648" s="121"/>
      <c r="J1648" s="92">
        <f t="shared" si="545"/>
        <v>0</v>
      </c>
      <c r="L1648" s="94">
        <v>1646</v>
      </c>
      <c r="M1648" s="114">
        <f t="shared" ca="1" si="541"/>
        <v>1446.3105522624269</v>
      </c>
      <c r="N1648" s="115">
        <f t="shared" ca="1" si="540"/>
        <v>225</v>
      </c>
      <c r="P1648" s="102"/>
      <c r="Q1648" s="102"/>
      <c r="R1648" s="102"/>
      <c r="S1648" s="102"/>
      <c r="AC1648" s="83">
        <f t="shared" si="555"/>
        <v>0</v>
      </c>
      <c r="AD1648" s="83">
        <f t="shared" si="556"/>
        <v>0</v>
      </c>
      <c r="AF1648" s="83">
        <f t="shared" si="546"/>
        <v>0</v>
      </c>
      <c r="AG1648" s="83">
        <f t="shared" si="547"/>
        <v>0</v>
      </c>
      <c r="AQ1648" s="83">
        <f t="shared" ca="1" si="548"/>
        <v>0</v>
      </c>
      <c r="AR1648" s="83">
        <f t="shared" ca="1" si="549"/>
        <v>-144</v>
      </c>
      <c r="AS1648" s="83">
        <f t="shared" ca="1" si="542"/>
        <v>-144</v>
      </c>
      <c r="AT1648" s="83" cm="1">
        <f t="array" aca="1" ref="AT1648" ca="1">_xlfn.LET(_xlpm.rozsah, $F$3:$F$10001,_xlpm.podminka, (_xlpm.rozsah&gt;M1648)*(ISNUMBER(_xlpm.rozsah)),_xlpm.indexy, IF(_xlpm.podminka, ROW(_xlpm.rozsah)-MIN(ROW(_xlpm.rozsah))+1),_xlpm.prvni, MIN(_xlpm.indexy),_xlpm.finalni, IF(_xlpm.prvni=1, 2, _xlpm.prvni),INDEX(_xlpm.rozsah, _xlpm.finalni))</f>
        <v>1500</v>
      </c>
      <c r="AU1648" s="83" cm="1">
        <f t="array" aca="1" ref="AU1648" ca="1">INDEX($F$3:$F$10001,MATCH(AT1648,$F$3:$F$10004,0)-1)</f>
        <v>1400</v>
      </c>
      <c r="AV1648" s="83">
        <f t="shared" ca="1" si="557"/>
        <v>-144</v>
      </c>
      <c r="AW1648" s="83">
        <f t="shared" ca="1" si="558"/>
        <v>-144</v>
      </c>
      <c r="AX1648" s="83">
        <f t="shared" ca="1" si="550"/>
        <v>360</v>
      </c>
      <c r="AY1648" s="83">
        <f t="shared" ca="1" si="551"/>
        <v>360</v>
      </c>
      <c r="AZ1648" s="83">
        <f t="shared" ca="1" si="552"/>
        <v>0</v>
      </c>
      <c r="BA1648" s="83">
        <f t="shared" ca="1" si="553"/>
        <v>360</v>
      </c>
      <c r="BB1648" s="83">
        <f t="shared" ca="1" si="554"/>
        <v>360</v>
      </c>
    </row>
    <row r="1649" spans="1:54" x14ac:dyDescent="0.25">
      <c r="A1649" s="58">
        <v>1647</v>
      </c>
      <c r="B1649" s="59">
        <f t="shared" si="543"/>
        <v>27.45</v>
      </c>
      <c r="C1649" s="58">
        <v>56.4</v>
      </c>
      <c r="D1649" s="58">
        <v>62.8</v>
      </c>
      <c r="F1649" s="117"/>
      <c r="G1649" s="117"/>
      <c r="H1649" s="118"/>
      <c r="I1649" s="121"/>
      <c r="J1649" s="92">
        <f t="shared" si="545"/>
        <v>0</v>
      </c>
      <c r="L1649" s="94">
        <v>1647</v>
      </c>
      <c r="M1649" s="114">
        <f t="shared" ca="1" si="541"/>
        <v>1447.8988460427202</v>
      </c>
      <c r="N1649" s="115">
        <f t="shared" ca="1" si="540"/>
        <v>226.08</v>
      </c>
      <c r="P1649" s="102"/>
      <c r="Q1649" s="102"/>
      <c r="R1649" s="102"/>
      <c r="S1649" s="102"/>
      <c r="AC1649" s="83">
        <f t="shared" si="555"/>
        <v>0</v>
      </c>
      <c r="AD1649" s="83">
        <f t="shared" si="556"/>
        <v>0</v>
      </c>
      <c r="AF1649" s="83">
        <f t="shared" si="546"/>
        <v>0</v>
      </c>
      <c r="AG1649" s="83">
        <f t="shared" si="547"/>
        <v>0</v>
      </c>
      <c r="AQ1649" s="83">
        <f t="shared" ca="1" si="548"/>
        <v>0</v>
      </c>
      <c r="AR1649" s="83">
        <f t="shared" ca="1" si="549"/>
        <v>-144</v>
      </c>
      <c r="AS1649" s="83">
        <f t="shared" ca="1" si="542"/>
        <v>-144</v>
      </c>
      <c r="AT1649" s="83" cm="1">
        <f t="array" aca="1" ref="AT1649" ca="1">_xlfn.LET(_xlpm.rozsah, $F$3:$F$10001,_xlpm.podminka, (_xlpm.rozsah&gt;M1649)*(ISNUMBER(_xlpm.rozsah)),_xlpm.indexy, IF(_xlpm.podminka, ROW(_xlpm.rozsah)-MIN(ROW(_xlpm.rozsah))+1),_xlpm.prvni, MIN(_xlpm.indexy),_xlpm.finalni, IF(_xlpm.prvni=1, 2, _xlpm.prvni),INDEX(_xlpm.rozsah, _xlpm.finalni))</f>
        <v>1500</v>
      </c>
      <c r="AU1649" s="83" cm="1">
        <f t="array" aca="1" ref="AU1649" ca="1">INDEX($F$3:$F$10001,MATCH(AT1649,$F$3:$F$10004,0)-1)</f>
        <v>1400</v>
      </c>
      <c r="AV1649" s="83">
        <f t="shared" ca="1" si="557"/>
        <v>-144</v>
      </c>
      <c r="AW1649" s="83">
        <f t="shared" ca="1" si="558"/>
        <v>-144</v>
      </c>
      <c r="AX1649" s="83">
        <f t="shared" ca="1" si="550"/>
        <v>360</v>
      </c>
      <c r="AY1649" s="83">
        <f t="shared" ca="1" si="551"/>
        <v>360</v>
      </c>
      <c r="AZ1649" s="83">
        <f t="shared" ca="1" si="552"/>
        <v>0</v>
      </c>
      <c r="BA1649" s="83">
        <f t="shared" ca="1" si="553"/>
        <v>360</v>
      </c>
      <c r="BB1649" s="83">
        <f t="shared" ca="1" si="554"/>
        <v>360</v>
      </c>
    </row>
    <row r="1650" spans="1:54" x14ac:dyDescent="0.25">
      <c r="A1650" s="58">
        <v>1648</v>
      </c>
      <c r="B1650" s="59">
        <f t="shared" si="543"/>
        <v>27.466666666666665</v>
      </c>
      <c r="C1650" s="58">
        <v>56</v>
      </c>
      <c r="D1650" s="58">
        <v>64.7</v>
      </c>
      <c r="F1650" s="117"/>
      <c r="G1650" s="117"/>
      <c r="H1650" s="118"/>
      <c r="I1650" s="121"/>
      <c r="J1650" s="92">
        <f t="shared" si="545"/>
        <v>0</v>
      </c>
      <c r="L1650" s="94">
        <v>1648</v>
      </c>
      <c r="M1650" s="114">
        <f t="shared" ca="1" si="541"/>
        <v>1444.7222584821336</v>
      </c>
      <c r="N1650" s="115">
        <f t="shared" ca="1" si="540"/>
        <v>232.92000000000002</v>
      </c>
      <c r="P1650" s="102"/>
      <c r="Q1650" s="102"/>
      <c r="R1650" s="102"/>
      <c r="S1650" s="102"/>
      <c r="AC1650" s="83">
        <f t="shared" si="555"/>
        <v>0</v>
      </c>
      <c r="AD1650" s="83">
        <f t="shared" si="556"/>
        <v>0</v>
      </c>
      <c r="AF1650" s="83">
        <f t="shared" si="546"/>
        <v>0</v>
      </c>
      <c r="AG1650" s="83">
        <f t="shared" si="547"/>
        <v>0</v>
      </c>
      <c r="AQ1650" s="83">
        <f t="shared" ca="1" si="548"/>
        <v>0</v>
      </c>
      <c r="AR1650" s="83">
        <f t="shared" ca="1" si="549"/>
        <v>-144</v>
      </c>
      <c r="AS1650" s="83">
        <f t="shared" ca="1" si="542"/>
        <v>-144</v>
      </c>
      <c r="AT1650" s="83" cm="1">
        <f t="array" aca="1" ref="AT1650" ca="1">_xlfn.LET(_xlpm.rozsah, $F$3:$F$10001,_xlpm.podminka, (_xlpm.rozsah&gt;M1650)*(ISNUMBER(_xlpm.rozsah)),_xlpm.indexy, IF(_xlpm.podminka, ROW(_xlpm.rozsah)-MIN(ROW(_xlpm.rozsah))+1),_xlpm.prvni, MIN(_xlpm.indexy),_xlpm.finalni, IF(_xlpm.prvni=1, 2, _xlpm.prvni),INDEX(_xlpm.rozsah, _xlpm.finalni))</f>
        <v>1500</v>
      </c>
      <c r="AU1650" s="83" cm="1">
        <f t="array" aca="1" ref="AU1650" ca="1">INDEX($F$3:$F$10001,MATCH(AT1650,$F$3:$F$10004,0)-1)</f>
        <v>1400</v>
      </c>
      <c r="AV1650" s="83">
        <f t="shared" ca="1" si="557"/>
        <v>-144</v>
      </c>
      <c r="AW1650" s="83">
        <f t="shared" ca="1" si="558"/>
        <v>-144</v>
      </c>
      <c r="AX1650" s="83">
        <f t="shared" ca="1" si="550"/>
        <v>360</v>
      </c>
      <c r="AY1650" s="83">
        <f t="shared" ca="1" si="551"/>
        <v>360</v>
      </c>
      <c r="AZ1650" s="83">
        <f t="shared" ca="1" si="552"/>
        <v>0</v>
      </c>
      <c r="BA1650" s="83">
        <f t="shared" ca="1" si="553"/>
        <v>360</v>
      </c>
      <c r="BB1650" s="83">
        <f t="shared" ca="1" si="554"/>
        <v>360</v>
      </c>
    </row>
    <row r="1651" spans="1:54" x14ac:dyDescent="0.25">
      <c r="A1651" s="58">
        <v>1649</v>
      </c>
      <c r="B1651" s="59">
        <f t="shared" si="543"/>
        <v>27.483333333333334</v>
      </c>
      <c r="C1651" s="58">
        <v>56.4</v>
      </c>
      <c r="D1651" s="58">
        <v>65.599999999999994</v>
      </c>
      <c r="F1651" s="117"/>
      <c r="G1651" s="117"/>
      <c r="H1651" s="118"/>
      <c r="I1651" s="121"/>
      <c r="J1651" s="92">
        <f t="shared" si="545"/>
        <v>0</v>
      </c>
      <c r="L1651" s="94">
        <v>1649</v>
      </c>
      <c r="M1651" s="114">
        <f t="shared" ca="1" si="541"/>
        <v>1447.8988460427202</v>
      </c>
      <c r="N1651" s="115">
        <f t="shared" ca="1" si="540"/>
        <v>236.15999999999997</v>
      </c>
      <c r="P1651" s="102"/>
      <c r="Q1651" s="102"/>
      <c r="R1651" s="102"/>
      <c r="S1651" s="102"/>
      <c r="AC1651" s="83">
        <f t="shared" si="555"/>
        <v>0</v>
      </c>
      <c r="AD1651" s="83">
        <f t="shared" si="556"/>
        <v>0</v>
      </c>
      <c r="AF1651" s="83">
        <f t="shared" si="546"/>
        <v>0</v>
      </c>
      <c r="AG1651" s="83">
        <f t="shared" si="547"/>
        <v>0</v>
      </c>
      <c r="AQ1651" s="83">
        <f t="shared" ca="1" si="548"/>
        <v>0</v>
      </c>
      <c r="AR1651" s="83">
        <f t="shared" ca="1" si="549"/>
        <v>-144</v>
      </c>
      <c r="AS1651" s="83">
        <f t="shared" ca="1" si="542"/>
        <v>-144</v>
      </c>
      <c r="AT1651" s="83" cm="1">
        <f t="array" aca="1" ref="AT1651" ca="1">_xlfn.LET(_xlpm.rozsah, $F$3:$F$10001,_xlpm.podminka, (_xlpm.rozsah&gt;M1651)*(ISNUMBER(_xlpm.rozsah)),_xlpm.indexy, IF(_xlpm.podminka, ROW(_xlpm.rozsah)-MIN(ROW(_xlpm.rozsah))+1),_xlpm.prvni, MIN(_xlpm.indexy),_xlpm.finalni, IF(_xlpm.prvni=1, 2, _xlpm.prvni),INDEX(_xlpm.rozsah, _xlpm.finalni))</f>
        <v>1500</v>
      </c>
      <c r="AU1651" s="83" cm="1">
        <f t="array" aca="1" ref="AU1651" ca="1">INDEX($F$3:$F$10001,MATCH(AT1651,$F$3:$F$10004,0)-1)</f>
        <v>1400</v>
      </c>
      <c r="AV1651" s="83">
        <f t="shared" ca="1" si="557"/>
        <v>-144</v>
      </c>
      <c r="AW1651" s="83">
        <f t="shared" ca="1" si="558"/>
        <v>-144</v>
      </c>
      <c r="AX1651" s="83">
        <f t="shared" ca="1" si="550"/>
        <v>360</v>
      </c>
      <c r="AY1651" s="83">
        <f t="shared" ca="1" si="551"/>
        <v>360</v>
      </c>
      <c r="AZ1651" s="83">
        <f t="shared" ca="1" si="552"/>
        <v>0</v>
      </c>
      <c r="BA1651" s="83">
        <f t="shared" ca="1" si="553"/>
        <v>360</v>
      </c>
      <c r="BB1651" s="83">
        <f t="shared" ca="1" si="554"/>
        <v>360</v>
      </c>
    </row>
    <row r="1652" spans="1:54" x14ac:dyDescent="0.25">
      <c r="A1652" s="58">
        <v>1650</v>
      </c>
      <c r="B1652" s="59">
        <f t="shared" si="543"/>
        <v>27.5</v>
      </c>
      <c r="C1652" s="58">
        <v>56.2</v>
      </c>
      <c r="D1652" s="58">
        <v>67.7</v>
      </c>
      <c r="F1652" s="117"/>
      <c r="G1652" s="117"/>
      <c r="H1652" s="118"/>
      <c r="I1652" s="121"/>
      <c r="J1652" s="92">
        <f t="shared" si="545"/>
        <v>0</v>
      </c>
      <c r="L1652" s="94">
        <v>1650</v>
      </c>
      <c r="M1652" s="114">
        <f t="shared" ca="1" si="541"/>
        <v>1446.3105522624269</v>
      </c>
      <c r="N1652" s="115">
        <f t="shared" ca="1" si="540"/>
        <v>243.72000000000003</v>
      </c>
      <c r="P1652" s="102"/>
      <c r="Q1652" s="102"/>
      <c r="R1652" s="102"/>
      <c r="S1652" s="102"/>
      <c r="AC1652" s="83">
        <f t="shared" si="555"/>
        <v>0</v>
      </c>
      <c r="AD1652" s="83">
        <f t="shared" si="556"/>
        <v>0</v>
      </c>
      <c r="AF1652" s="83">
        <f t="shared" si="546"/>
        <v>0</v>
      </c>
      <c r="AG1652" s="83">
        <f t="shared" si="547"/>
        <v>0</v>
      </c>
      <c r="AQ1652" s="83">
        <f t="shared" ca="1" si="548"/>
        <v>0</v>
      </c>
      <c r="AR1652" s="83">
        <f t="shared" ca="1" si="549"/>
        <v>-144</v>
      </c>
      <c r="AS1652" s="83">
        <f t="shared" ca="1" si="542"/>
        <v>-144</v>
      </c>
      <c r="AT1652" s="83" cm="1">
        <f t="array" aca="1" ref="AT1652" ca="1">_xlfn.LET(_xlpm.rozsah, $F$3:$F$10001,_xlpm.podminka, (_xlpm.rozsah&gt;M1652)*(ISNUMBER(_xlpm.rozsah)),_xlpm.indexy, IF(_xlpm.podminka, ROW(_xlpm.rozsah)-MIN(ROW(_xlpm.rozsah))+1),_xlpm.prvni, MIN(_xlpm.indexy),_xlpm.finalni, IF(_xlpm.prvni=1, 2, _xlpm.prvni),INDEX(_xlpm.rozsah, _xlpm.finalni))</f>
        <v>1500</v>
      </c>
      <c r="AU1652" s="83" cm="1">
        <f t="array" aca="1" ref="AU1652" ca="1">INDEX($F$3:$F$10001,MATCH(AT1652,$F$3:$F$10004,0)-1)</f>
        <v>1400</v>
      </c>
      <c r="AV1652" s="83">
        <f t="shared" ca="1" si="557"/>
        <v>-144</v>
      </c>
      <c r="AW1652" s="83">
        <f t="shared" ca="1" si="558"/>
        <v>-144</v>
      </c>
      <c r="AX1652" s="83">
        <f t="shared" ca="1" si="550"/>
        <v>360</v>
      </c>
      <c r="AY1652" s="83">
        <f t="shared" ca="1" si="551"/>
        <v>360</v>
      </c>
      <c r="AZ1652" s="83">
        <f t="shared" ca="1" si="552"/>
        <v>0</v>
      </c>
      <c r="BA1652" s="83">
        <f t="shared" ca="1" si="553"/>
        <v>360</v>
      </c>
      <c r="BB1652" s="83">
        <f t="shared" ca="1" si="554"/>
        <v>360</v>
      </c>
    </row>
    <row r="1653" spans="1:54" x14ac:dyDescent="0.25">
      <c r="A1653" s="58">
        <v>1651</v>
      </c>
      <c r="B1653" s="59">
        <f t="shared" si="543"/>
        <v>27.516666666666666</v>
      </c>
      <c r="C1653" s="58">
        <v>55.9</v>
      </c>
      <c r="D1653" s="58">
        <v>68.900000000000006</v>
      </c>
      <c r="F1653" s="117"/>
      <c r="G1653" s="117"/>
      <c r="H1653" s="118"/>
      <c r="I1653" s="121"/>
      <c r="J1653" s="92">
        <f t="shared" si="545"/>
        <v>0</v>
      </c>
      <c r="L1653" s="94">
        <v>1651</v>
      </c>
      <c r="M1653" s="114">
        <f t="shared" ca="1" si="541"/>
        <v>1443.9281115919869</v>
      </c>
      <c r="N1653" s="115">
        <f t="shared" ca="1" si="540"/>
        <v>248.04000000000002</v>
      </c>
      <c r="P1653" s="102"/>
      <c r="Q1653" s="102"/>
      <c r="R1653" s="102"/>
      <c r="S1653" s="102"/>
      <c r="AC1653" s="83">
        <f t="shared" si="555"/>
        <v>0</v>
      </c>
      <c r="AD1653" s="83">
        <f t="shared" si="556"/>
        <v>0</v>
      </c>
      <c r="AF1653" s="83">
        <f t="shared" si="546"/>
        <v>0</v>
      </c>
      <c r="AG1653" s="83">
        <f t="shared" si="547"/>
        <v>0</v>
      </c>
      <c r="AQ1653" s="83">
        <f t="shared" ca="1" si="548"/>
        <v>0</v>
      </c>
      <c r="AR1653" s="83">
        <f t="shared" ca="1" si="549"/>
        <v>-144</v>
      </c>
      <c r="AS1653" s="83">
        <f t="shared" ca="1" si="542"/>
        <v>-144</v>
      </c>
      <c r="AT1653" s="83" cm="1">
        <f t="array" aca="1" ref="AT1653" ca="1">_xlfn.LET(_xlpm.rozsah, $F$3:$F$10001,_xlpm.podminka, (_xlpm.rozsah&gt;M1653)*(ISNUMBER(_xlpm.rozsah)),_xlpm.indexy, IF(_xlpm.podminka, ROW(_xlpm.rozsah)-MIN(ROW(_xlpm.rozsah))+1),_xlpm.prvni, MIN(_xlpm.indexy),_xlpm.finalni, IF(_xlpm.prvni=1, 2, _xlpm.prvni),INDEX(_xlpm.rozsah, _xlpm.finalni))</f>
        <v>1500</v>
      </c>
      <c r="AU1653" s="83" cm="1">
        <f t="array" aca="1" ref="AU1653" ca="1">INDEX($F$3:$F$10001,MATCH(AT1653,$F$3:$F$10004,0)-1)</f>
        <v>1400</v>
      </c>
      <c r="AV1653" s="83">
        <f t="shared" ca="1" si="557"/>
        <v>-144</v>
      </c>
      <c r="AW1653" s="83">
        <f t="shared" ca="1" si="558"/>
        <v>-144</v>
      </c>
      <c r="AX1653" s="83">
        <f t="shared" ca="1" si="550"/>
        <v>360</v>
      </c>
      <c r="AY1653" s="83">
        <f t="shared" ca="1" si="551"/>
        <v>360</v>
      </c>
      <c r="AZ1653" s="83">
        <f t="shared" ca="1" si="552"/>
        <v>0</v>
      </c>
      <c r="BA1653" s="83">
        <f t="shared" ca="1" si="553"/>
        <v>360</v>
      </c>
      <c r="BB1653" s="83">
        <f t="shared" ca="1" si="554"/>
        <v>360</v>
      </c>
    </row>
    <row r="1654" spans="1:54" x14ac:dyDescent="0.25">
      <c r="A1654" s="58">
        <v>1652</v>
      </c>
      <c r="B1654" s="59">
        <f t="shared" si="543"/>
        <v>27.533333333333335</v>
      </c>
      <c r="C1654" s="58">
        <v>56.1</v>
      </c>
      <c r="D1654" s="58">
        <v>68.900000000000006</v>
      </c>
      <c r="F1654" s="117"/>
      <c r="G1654" s="117"/>
      <c r="H1654" s="118"/>
      <c r="I1654" s="121"/>
      <c r="J1654" s="92">
        <f t="shared" si="545"/>
        <v>0</v>
      </c>
      <c r="L1654" s="94">
        <v>1652</v>
      </c>
      <c r="M1654" s="114">
        <f t="shared" ca="1" si="541"/>
        <v>1445.5164053722801</v>
      </c>
      <c r="N1654" s="115">
        <f t="shared" ca="1" si="540"/>
        <v>248.04000000000002</v>
      </c>
      <c r="P1654" s="102"/>
      <c r="Q1654" s="102"/>
      <c r="R1654" s="102"/>
      <c r="S1654" s="102"/>
      <c r="AC1654" s="83">
        <f t="shared" si="555"/>
        <v>0</v>
      </c>
      <c r="AD1654" s="83">
        <f t="shared" si="556"/>
        <v>0</v>
      </c>
      <c r="AF1654" s="83">
        <f t="shared" si="546"/>
        <v>0</v>
      </c>
      <c r="AG1654" s="83">
        <f t="shared" si="547"/>
        <v>0</v>
      </c>
      <c r="AQ1654" s="83">
        <f t="shared" ca="1" si="548"/>
        <v>0</v>
      </c>
      <c r="AR1654" s="83">
        <f t="shared" ca="1" si="549"/>
        <v>-144</v>
      </c>
      <c r="AS1654" s="83">
        <f t="shared" ca="1" si="542"/>
        <v>-144</v>
      </c>
      <c r="AT1654" s="83" cm="1">
        <f t="array" aca="1" ref="AT1654" ca="1">_xlfn.LET(_xlpm.rozsah, $F$3:$F$10001,_xlpm.podminka, (_xlpm.rozsah&gt;M1654)*(ISNUMBER(_xlpm.rozsah)),_xlpm.indexy, IF(_xlpm.podminka, ROW(_xlpm.rozsah)-MIN(ROW(_xlpm.rozsah))+1),_xlpm.prvni, MIN(_xlpm.indexy),_xlpm.finalni, IF(_xlpm.prvni=1, 2, _xlpm.prvni),INDEX(_xlpm.rozsah, _xlpm.finalni))</f>
        <v>1500</v>
      </c>
      <c r="AU1654" s="83" cm="1">
        <f t="array" aca="1" ref="AU1654" ca="1">INDEX($F$3:$F$10001,MATCH(AT1654,$F$3:$F$10004,0)-1)</f>
        <v>1400</v>
      </c>
      <c r="AV1654" s="83">
        <f t="shared" ca="1" si="557"/>
        <v>-144</v>
      </c>
      <c r="AW1654" s="83">
        <f t="shared" ca="1" si="558"/>
        <v>-144</v>
      </c>
      <c r="AX1654" s="83">
        <f t="shared" ca="1" si="550"/>
        <v>360</v>
      </c>
      <c r="AY1654" s="83">
        <f t="shared" ca="1" si="551"/>
        <v>360</v>
      </c>
      <c r="AZ1654" s="83">
        <f t="shared" ca="1" si="552"/>
        <v>0</v>
      </c>
      <c r="BA1654" s="83">
        <f t="shared" ca="1" si="553"/>
        <v>360</v>
      </c>
      <c r="BB1654" s="83">
        <f t="shared" ca="1" si="554"/>
        <v>360</v>
      </c>
    </row>
    <row r="1655" spans="1:54" x14ac:dyDescent="0.25">
      <c r="A1655" s="58">
        <v>1653</v>
      </c>
      <c r="B1655" s="59">
        <f t="shared" si="543"/>
        <v>27.55</v>
      </c>
      <c r="C1655" s="58">
        <v>55.8</v>
      </c>
      <c r="D1655" s="58">
        <v>69.5</v>
      </c>
      <c r="F1655" s="117"/>
      <c r="G1655" s="117"/>
      <c r="H1655" s="118"/>
      <c r="I1655" s="121"/>
      <c r="J1655" s="92">
        <f t="shared" si="545"/>
        <v>0</v>
      </c>
      <c r="L1655" s="94">
        <v>1653</v>
      </c>
      <c r="M1655" s="114">
        <f t="shared" ca="1" si="541"/>
        <v>1443.1339647018401</v>
      </c>
      <c r="N1655" s="115">
        <f t="shared" ref="N1655:N1718" ca="1" si="559">( IF(ISNUMBER(D1655), D1655,1)/100)*BB1655 - $T$23 + $T$21</f>
        <v>250.2</v>
      </c>
      <c r="P1655" s="102"/>
      <c r="Q1655" s="102"/>
      <c r="R1655" s="102"/>
      <c r="S1655" s="102"/>
      <c r="AC1655" s="83">
        <f t="shared" si="555"/>
        <v>0</v>
      </c>
      <c r="AD1655" s="83">
        <f t="shared" si="556"/>
        <v>0</v>
      </c>
      <c r="AF1655" s="83">
        <f t="shared" si="546"/>
        <v>0</v>
      </c>
      <c r="AG1655" s="83">
        <f t="shared" si="547"/>
        <v>0</v>
      </c>
      <c r="AQ1655" s="83">
        <f t="shared" ca="1" si="548"/>
        <v>0</v>
      </c>
      <c r="AR1655" s="83">
        <f t="shared" ca="1" si="549"/>
        <v>-144</v>
      </c>
      <c r="AS1655" s="83">
        <f t="shared" ca="1" si="542"/>
        <v>-144</v>
      </c>
      <c r="AT1655" s="83" cm="1">
        <f t="array" aca="1" ref="AT1655" ca="1">_xlfn.LET(_xlpm.rozsah, $F$3:$F$10001,_xlpm.podminka, (_xlpm.rozsah&gt;M1655)*(ISNUMBER(_xlpm.rozsah)),_xlpm.indexy, IF(_xlpm.podminka, ROW(_xlpm.rozsah)-MIN(ROW(_xlpm.rozsah))+1),_xlpm.prvni, MIN(_xlpm.indexy),_xlpm.finalni, IF(_xlpm.prvni=1, 2, _xlpm.prvni),INDEX(_xlpm.rozsah, _xlpm.finalni))</f>
        <v>1500</v>
      </c>
      <c r="AU1655" s="83" cm="1">
        <f t="array" aca="1" ref="AU1655" ca="1">INDEX($F$3:$F$10001,MATCH(AT1655,$F$3:$F$10004,0)-1)</f>
        <v>1400</v>
      </c>
      <c r="AV1655" s="83">
        <f t="shared" ca="1" si="557"/>
        <v>-144</v>
      </c>
      <c r="AW1655" s="83">
        <f t="shared" ca="1" si="558"/>
        <v>-144</v>
      </c>
      <c r="AX1655" s="83">
        <f t="shared" ca="1" si="550"/>
        <v>360</v>
      </c>
      <c r="AY1655" s="83">
        <f t="shared" ca="1" si="551"/>
        <v>360</v>
      </c>
      <c r="AZ1655" s="83">
        <f t="shared" ca="1" si="552"/>
        <v>0</v>
      </c>
      <c r="BA1655" s="83">
        <f t="shared" ca="1" si="553"/>
        <v>360</v>
      </c>
      <c r="BB1655" s="83">
        <f t="shared" ca="1" si="554"/>
        <v>360</v>
      </c>
    </row>
    <row r="1656" spans="1:54" x14ac:dyDescent="0.25">
      <c r="A1656" s="58">
        <v>1654</v>
      </c>
      <c r="B1656" s="59">
        <f t="shared" si="543"/>
        <v>27.566666666666666</v>
      </c>
      <c r="C1656" s="58">
        <v>56</v>
      </c>
      <c r="D1656" s="58">
        <v>69.8</v>
      </c>
      <c r="F1656" s="117"/>
      <c r="G1656" s="117"/>
      <c r="H1656" s="118"/>
      <c r="I1656" s="121"/>
      <c r="J1656" s="92">
        <f t="shared" si="545"/>
        <v>0</v>
      </c>
      <c r="L1656" s="94">
        <v>1654</v>
      </c>
      <c r="M1656" s="114">
        <f t="shared" ca="1" si="541"/>
        <v>1444.7222584821336</v>
      </c>
      <c r="N1656" s="115">
        <f t="shared" ca="1" si="559"/>
        <v>251.27999999999997</v>
      </c>
      <c r="P1656" s="102"/>
      <c r="Q1656" s="102"/>
      <c r="R1656" s="102"/>
      <c r="S1656" s="102"/>
      <c r="AC1656" s="83">
        <f t="shared" si="555"/>
        <v>0</v>
      </c>
      <c r="AD1656" s="83">
        <f t="shared" si="556"/>
        <v>0</v>
      </c>
      <c r="AF1656" s="83">
        <f t="shared" si="546"/>
        <v>0</v>
      </c>
      <c r="AG1656" s="83">
        <f t="shared" si="547"/>
        <v>0</v>
      </c>
      <c r="AQ1656" s="83">
        <f t="shared" ca="1" si="548"/>
        <v>0</v>
      </c>
      <c r="AR1656" s="83">
        <f t="shared" ca="1" si="549"/>
        <v>-144</v>
      </c>
      <c r="AS1656" s="83">
        <f t="shared" ca="1" si="542"/>
        <v>-144</v>
      </c>
      <c r="AT1656" s="83" cm="1">
        <f t="array" aca="1" ref="AT1656" ca="1">_xlfn.LET(_xlpm.rozsah, $F$3:$F$10001,_xlpm.podminka, (_xlpm.rozsah&gt;M1656)*(ISNUMBER(_xlpm.rozsah)),_xlpm.indexy, IF(_xlpm.podminka, ROW(_xlpm.rozsah)-MIN(ROW(_xlpm.rozsah))+1),_xlpm.prvni, MIN(_xlpm.indexy),_xlpm.finalni, IF(_xlpm.prvni=1, 2, _xlpm.prvni),INDEX(_xlpm.rozsah, _xlpm.finalni))</f>
        <v>1500</v>
      </c>
      <c r="AU1656" s="83" cm="1">
        <f t="array" aca="1" ref="AU1656" ca="1">INDEX($F$3:$F$10001,MATCH(AT1656,$F$3:$F$10004,0)-1)</f>
        <v>1400</v>
      </c>
      <c r="AV1656" s="83">
        <f t="shared" ca="1" si="557"/>
        <v>-144</v>
      </c>
      <c r="AW1656" s="83">
        <f t="shared" ca="1" si="558"/>
        <v>-144</v>
      </c>
      <c r="AX1656" s="83">
        <f t="shared" ca="1" si="550"/>
        <v>360</v>
      </c>
      <c r="AY1656" s="83">
        <f t="shared" ca="1" si="551"/>
        <v>360</v>
      </c>
      <c r="AZ1656" s="83">
        <f t="shared" ca="1" si="552"/>
        <v>0</v>
      </c>
      <c r="BA1656" s="83">
        <f t="shared" ca="1" si="553"/>
        <v>360</v>
      </c>
      <c r="BB1656" s="83">
        <f t="shared" ca="1" si="554"/>
        <v>360</v>
      </c>
    </row>
    <row r="1657" spans="1:54" x14ac:dyDescent="0.25">
      <c r="A1657" s="58">
        <v>1655</v>
      </c>
      <c r="B1657" s="59">
        <f t="shared" si="543"/>
        <v>27.583333333333332</v>
      </c>
      <c r="C1657" s="58">
        <v>56.2</v>
      </c>
      <c r="D1657" s="58">
        <v>69.3</v>
      </c>
      <c r="F1657" s="117"/>
      <c r="G1657" s="117"/>
      <c r="H1657" s="118"/>
      <c r="I1657" s="121"/>
      <c r="J1657" s="92">
        <f t="shared" si="545"/>
        <v>0</v>
      </c>
      <c r="L1657" s="94">
        <v>1655</v>
      </c>
      <c r="M1657" s="114">
        <f t="shared" ca="1" si="541"/>
        <v>1446.3105522624269</v>
      </c>
      <c r="N1657" s="115">
        <f t="shared" ca="1" si="559"/>
        <v>249.48</v>
      </c>
      <c r="P1657" s="102"/>
      <c r="Q1657" s="102"/>
      <c r="R1657" s="102"/>
      <c r="S1657" s="102"/>
      <c r="AC1657" s="83">
        <f t="shared" si="555"/>
        <v>0</v>
      </c>
      <c r="AD1657" s="83">
        <f t="shared" si="556"/>
        <v>0</v>
      </c>
      <c r="AF1657" s="83">
        <f t="shared" si="546"/>
        <v>0</v>
      </c>
      <c r="AG1657" s="83">
        <f t="shared" si="547"/>
        <v>0</v>
      </c>
      <c r="AQ1657" s="83">
        <f t="shared" ca="1" si="548"/>
        <v>0</v>
      </c>
      <c r="AR1657" s="83">
        <f t="shared" ca="1" si="549"/>
        <v>-144</v>
      </c>
      <c r="AS1657" s="83">
        <f t="shared" ca="1" si="542"/>
        <v>-144</v>
      </c>
      <c r="AT1657" s="83" cm="1">
        <f t="array" aca="1" ref="AT1657" ca="1">_xlfn.LET(_xlpm.rozsah, $F$3:$F$10001,_xlpm.podminka, (_xlpm.rozsah&gt;M1657)*(ISNUMBER(_xlpm.rozsah)),_xlpm.indexy, IF(_xlpm.podminka, ROW(_xlpm.rozsah)-MIN(ROW(_xlpm.rozsah))+1),_xlpm.prvni, MIN(_xlpm.indexy),_xlpm.finalni, IF(_xlpm.prvni=1, 2, _xlpm.prvni),INDEX(_xlpm.rozsah, _xlpm.finalni))</f>
        <v>1500</v>
      </c>
      <c r="AU1657" s="83" cm="1">
        <f t="array" aca="1" ref="AU1657" ca="1">INDEX($F$3:$F$10001,MATCH(AT1657,$F$3:$F$10004,0)-1)</f>
        <v>1400</v>
      </c>
      <c r="AV1657" s="83">
        <f t="shared" ca="1" si="557"/>
        <v>-144</v>
      </c>
      <c r="AW1657" s="83">
        <f t="shared" ca="1" si="558"/>
        <v>-144</v>
      </c>
      <c r="AX1657" s="83">
        <f t="shared" ca="1" si="550"/>
        <v>360</v>
      </c>
      <c r="AY1657" s="83">
        <f t="shared" ca="1" si="551"/>
        <v>360</v>
      </c>
      <c r="AZ1657" s="83">
        <f t="shared" ca="1" si="552"/>
        <v>0</v>
      </c>
      <c r="BA1657" s="83">
        <f t="shared" ca="1" si="553"/>
        <v>360</v>
      </c>
      <c r="BB1657" s="83">
        <f t="shared" ca="1" si="554"/>
        <v>360</v>
      </c>
    </row>
    <row r="1658" spans="1:54" x14ac:dyDescent="0.25">
      <c r="A1658" s="58">
        <v>1656</v>
      </c>
      <c r="B1658" s="59">
        <f t="shared" si="543"/>
        <v>27.6</v>
      </c>
      <c r="C1658" s="58">
        <v>56.2</v>
      </c>
      <c r="D1658" s="58">
        <v>69.8</v>
      </c>
      <c r="F1658" s="117"/>
      <c r="G1658" s="117"/>
      <c r="H1658" s="118"/>
      <c r="I1658" s="121"/>
      <c r="J1658" s="92">
        <f t="shared" si="545"/>
        <v>0</v>
      </c>
      <c r="L1658" s="94">
        <v>1656</v>
      </c>
      <c r="M1658" s="114">
        <f t="shared" ca="1" si="541"/>
        <v>1446.3105522624269</v>
      </c>
      <c r="N1658" s="115">
        <f t="shared" ca="1" si="559"/>
        <v>251.27999999999997</v>
      </c>
      <c r="P1658" s="102"/>
      <c r="Q1658" s="102"/>
      <c r="R1658" s="102"/>
      <c r="S1658" s="102"/>
      <c r="AC1658" s="83">
        <f t="shared" si="555"/>
        <v>0</v>
      </c>
      <c r="AD1658" s="83">
        <f t="shared" si="556"/>
        <v>0</v>
      </c>
      <c r="AF1658" s="83">
        <f t="shared" si="546"/>
        <v>0</v>
      </c>
      <c r="AG1658" s="83">
        <f t="shared" si="547"/>
        <v>0</v>
      </c>
      <c r="AQ1658" s="83">
        <f t="shared" ca="1" si="548"/>
        <v>0</v>
      </c>
      <c r="AR1658" s="83">
        <f t="shared" ca="1" si="549"/>
        <v>-144</v>
      </c>
      <c r="AS1658" s="83">
        <f t="shared" ca="1" si="542"/>
        <v>-144</v>
      </c>
      <c r="AT1658" s="83" cm="1">
        <f t="array" aca="1" ref="AT1658" ca="1">_xlfn.LET(_xlpm.rozsah, $F$3:$F$10001,_xlpm.podminka, (_xlpm.rozsah&gt;M1658)*(ISNUMBER(_xlpm.rozsah)),_xlpm.indexy, IF(_xlpm.podminka, ROW(_xlpm.rozsah)-MIN(ROW(_xlpm.rozsah))+1),_xlpm.prvni, MIN(_xlpm.indexy),_xlpm.finalni, IF(_xlpm.prvni=1, 2, _xlpm.prvni),INDEX(_xlpm.rozsah, _xlpm.finalni))</f>
        <v>1500</v>
      </c>
      <c r="AU1658" s="83" cm="1">
        <f t="array" aca="1" ref="AU1658" ca="1">INDEX($F$3:$F$10001,MATCH(AT1658,$F$3:$F$10004,0)-1)</f>
        <v>1400</v>
      </c>
      <c r="AV1658" s="83">
        <f t="shared" ca="1" si="557"/>
        <v>-144</v>
      </c>
      <c r="AW1658" s="83">
        <f t="shared" ca="1" si="558"/>
        <v>-144</v>
      </c>
      <c r="AX1658" s="83">
        <f t="shared" ca="1" si="550"/>
        <v>360</v>
      </c>
      <c r="AY1658" s="83">
        <f t="shared" ca="1" si="551"/>
        <v>360</v>
      </c>
      <c r="AZ1658" s="83">
        <f t="shared" ca="1" si="552"/>
        <v>0</v>
      </c>
      <c r="BA1658" s="83">
        <f t="shared" ca="1" si="553"/>
        <v>360</v>
      </c>
      <c r="BB1658" s="83">
        <f t="shared" ca="1" si="554"/>
        <v>360</v>
      </c>
    </row>
    <row r="1659" spans="1:54" x14ac:dyDescent="0.25">
      <c r="A1659" s="58">
        <v>1657</v>
      </c>
      <c r="B1659" s="59">
        <f t="shared" si="543"/>
        <v>27.616666666666667</v>
      </c>
      <c r="C1659" s="58">
        <v>56.4</v>
      </c>
      <c r="D1659" s="58">
        <v>69.2</v>
      </c>
      <c r="F1659" s="117"/>
      <c r="G1659" s="117"/>
      <c r="H1659" s="118"/>
      <c r="I1659" s="121"/>
      <c r="J1659" s="92">
        <f t="shared" si="545"/>
        <v>0</v>
      </c>
      <c r="L1659" s="94">
        <v>1657</v>
      </c>
      <c r="M1659" s="114">
        <f t="shared" ca="1" si="541"/>
        <v>1447.8988460427202</v>
      </c>
      <c r="N1659" s="115">
        <f t="shared" ca="1" si="559"/>
        <v>249.12000000000003</v>
      </c>
      <c r="P1659" s="102"/>
      <c r="Q1659" s="102"/>
      <c r="R1659" s="102"/>
      <c r="S1659" s="102"/>
      <c r="AC1659" s="83">
        <f t="shared" si="555"/>
        <v>0</v>
      </c>
      <c r="AD1659" s="83">
        <f t="shared" si="556"/>
        <v>0</v>
      </c>
      <c r="AF1659" s="83">
        <f t="shared" si="546"/>
        <v>0</v>
      </c>
      <c r="AG1659" s="83">
        <f t="shared" si="547"/>
        <v>0</v>
      </c>
      <c r="AQ1659" s="83">
        <f t="shared" ca="1" si="548"/>
        <v>0</v>
      </c>
      <c r="AR1659" s="83">
        <f t="shared" ca="1" si="549"/>
        <v>-144</v>
      </c>
      <c r="AS1659" s="83">
        <f t="shared" ca="1" si="542"/>
        <v>-144</v>
      </c>
      <c r="AT1659" s="83" cm="1">
        <f t="array" aca="1" ref="AT1659" ca="1">_xlfn.LET(_xlpm.rozsah, $F$3:$F$10001,_xlpm.podminka, (_xlpm.rozsah&gt;M1659)*(ISNUMBER(_xlpm.rozsah)),_xlpm.indexy, IF(_xlpm.podminka, ROW(_xlpm.rozsah)-MIN(ROW(_xlpm.rozsah))+1),_xlpm.prvni, MIN(_xlpm.indexy),_xlpm.finalni, IF(_xlpm.prvni=1, 2, _xlpm.prvni),INDEX(_xlpm.rozsah, _xlpm.finalni))</f>
        <v>1500</v>
      </c>
      <c r="AU1659" s="83" cm="1">
        <f t="array" aca="1" ref="AU1659" ca="1">INDEX($F$3:$F$10001,MATCH(AT1659,$F$3:$F$10004,0)-1)</f>
        <v>1400</v>
      </c>
      <c r="AV1659" s="83">
        <f t="shared" ca="1" si="557"/>
        <v>-144</v>
      </c>
      <c r="AW1659" s="83">
        <f t="shared" ca="1" si="558"/>
        <v>-144</v>
      </c>
      <c r="AX1659" s="83">
        <f t="shared" ca="1" si="550"/>
        <v>360</v>
      </c>
      <c r="AY1659" s="83">
        <f t="shared" ca="1" si="551"/>
        <v>360</v>
      </c>
      <c r="AZ1659" s="83">
        <f t="shared" ca="1" si="552"/>
        <v>0</v>
      </c>
      <c r="BA1659" s="83">
        <f t="shared" ca="1" si="553"/>
        <v>360</v>
      </c>
      <c r="BB1659" s="83">
        <f t="shared" ca="1" si="554"/>
        <v>360</v>
      </c>
    </row>
    <row r="1660" spans="1:54" x14ac:dyDescent="0.25">
      <c r="A1660" s="58">
        <v>1658</v>
      </c>
      <c r="B1660" s="59">
        <f t="shared" si="543"/>
        <v>27.633333333333333</v>
      </c>
      <c r="C1660" s="58">
        <v>56.3</v>
      </c>
      <c r="D1660" s="58">
        <v>68.7</v>
      </c>
      <c r="F1660" s="117"/>
      <c r="G1660" s="117"/>
      <c r="H1660" s="118"/>
      <c r="I1660" s="121"/>
      <c r="J1660" s="92">
        <f t="shared" si="545"/>
        <v>0</v>
      </c>
      <c r="L1660" s="94">
        <v>1658</v>
      </c>
      <c r="M1660" s="114">
        <f t="shared" ca="1" si="541"/>
        <v>1447.1046991525736</v>
      </c>
      <c r="N1660" s="115">
        <f t="shared" ca="1" si="559"/>
        <v>247.32000000000002</v>
      </c>
      <c r="P1660" s="102"/>
      <c r="Q1660" s="102"/>
      <c r="R1660" s="102"/>
      <c r="S1660" s="102"/>
      <c r="AC1660" s="83">
        <f t="shared" si="555"/>
        <v>0</v>
      </c>
      <c r="AD1660" s="83">
        <f t="shared" si="556"/>
        <v>0</v>
      </c>
      <c r="AF1660" s="83">
        <f t="shared" si="546"/>
        <v>0</v>
      </c>
      <c r="AG1660" s="83">
        <f t="shared" si="547"/>
        <v>0</v>
      </c>
      <c r="AQ1660" s="83">
        <f t="shared" ca="1" si="548"/>
        <v>0</v>
      </c>
      <c r="AR1660" s="83">
        <f t="shared" ca="1" si="549"/>
        <v>-144</v>
      </c>
      <c r="AS1660" s="83">
        <f t="shared" ca="1" si="542"/>
        <v>-144</v>
      </c>
      <c r="AT1660" s="83" cm="1">
        <f t="array" aca="1" ref="AT1660" ca="1">_xlfn.LET(_xlpm.rozsah, $F$3:$F$10001,_xlpm.podminka, (_xlpm.rozsah&gt;M1660)*(ISNUMBER(_xlpm.rozsah)),_xlpm.indexy, IF(_xlpm.podminka, ROW(_xlpm.rozsah)-MIN(ROW(_xlpm.rozsah))+1),_xlpm.prvni, MIN(_xlpm.indexy),_xlpm.finalni, IF(_xlpm.prvni=1, 2, _xlpm.prvni),INDEX(_xlpm.rozsah, _xlpm.finalni))</f>
        <v>1500</v>
      </c>
      <c r="AU1660" s="83" cm="1">
        <f t="array" aca="1" ref="AU1660" ca="1">INDEX($F$3:$F$10001,MATCH(AT1660,$F$3:$F$10004,0)-1)</f>
        <v>1400</v>
      </c>
      <c r="AV1660" s="83">
        <f t="shared" ca="1" si="557"/>
        <v>-144</v>
      </c>
      <c r="AW1660" s="83">
        <f t="shared" ca="1" si="558"/>
        <v>-144</v>
      </c>
      <c r="AX1660" s="83">
        <f t="shared" ca="1" si="550"/>
        <v>360</v>
      </c>
      <c r="AY1660" s="83">
        <f t="shared" ca="1" si="551"/>
        <v>360</v>
      </c>
      <c r="AZ1660" s="83">
        <f t="shared" ca="1" si="552"/>
        <v>0</v>
      </c>
      <c r="BA1660" s="83">
        <f t="shared" ca="1" si="553"/>
        <v>360</v>
      </c>
      <c r="BB1660" s="83">
        <f t="shared" ca="1" si="554"/>
        <v>360</v>
      </c>
    </row>
    <row r="1661" spans="1:54" x14ac:dyDescent="0.25">
      <c r="A1661" s="58">
        <v>1659</v>
      </c>
      <c r="B1661" s="59">
        <f t="shared" si="543"/>
        <v>27.65</v>
      </c>
      <c r="C1661" s="58">
        <v>56.2</v>
      </c>
      <c r="D1661" s="58">
        <v>69.400000000000006</v>
      </c>
      <c r="F1661" s="117"/>
      <c r="G1661" s="117"/>
      <c r="H1661" s="118"/>
      <c r="I1661" s="121"/>
      <c r="J1661" s="92">
        <f t="shared" si="545"/>
        <v>0</v>
      </c>
      <c r="L1661" s="94">
        <v>1659</v>
      </c>
      <c r="M1661" s="114">
        <f t="shared" ca="1" si="541"/>
        <v>1446.3105522624269</v>
      </c>
      <c r="N1661" s="115">
        <f t="shared" ca="1" si="559"/>
        <v>249.84000000000003</v>
      </c>
      <c r="P1661" s="102"/>
      <c r="Q1661" s="102"/>
      <c r="R1661" s="102"/>
      <c r="S1661" s="102"/>
      <c r="AC1661" s="83">
        <f t="shared" si="555"/>
        <v>0</v>
      </c>
      <c r="AD1661" s="83">
        <f t="shared" si="556"/>
        <v>0</v>
      </c>
      <c r="AF1661" s="83">
        <f t="shared" si="546"/>
        <v>0</v>
      </c>
      <c r="AG1661" s="83">
        <f t="shared" si="547"/>
        <v>0</v>
      </c>
      <c r="AQ1661" s="83">
        <f t="shared" ca="1" si="548"/>
        <v>0</v>
      </c>
      <c r="AR1661" s="83">
        <f t="shared" ca="1" si="549"/>
        <v>-144</v>
      </c>
      <c r="AS1661" s="83">
        <f t="shared" ca="1" si="542"/>
        <v>-144</v>
      </c>
      <c r="AT1661" s="83" cm="1">
        <f t="array" aca="1" ref="AT1661" ca="1">_xlfn.LET(_xlpm.rozsah, $F$3:$F$10001,_xlpm.podminka, (_xlpm.rozsah&gt;M1661)*(ISNUMBER(_xlpm.rozsah)),_xlpm.indexy, IF(_xlpm.podminka, ROW(_xlpm.rozsah)-MIN(ROW(_xlpm.rozsah))+1),_xlpm.prvni, MIN(_xlpm.indexy),_xlpm.finalni, IF(_xlpm.prvni=1, 2, _xlpm.prvni),INDEX(_xlpm.rozsah, _xlpm.finalni))</f>
        <v>1500</v>
      </c>
      <c r="AU1661" s="83" cm="1">
        <f t="array" aca="1" ref="AU1661" ca="1">INDEX($F$3:$F$10001,MATCH(AT1661,$F$3:$F$10004,0)-1)</f>
        <v>1400</v>
      </c>
      <c r="AV1661" s="83">
        <f t="shared" ca="1" si="557"/>
        <v>-144</v>
      </c>
      <c r="AW1661" s="83">
        <f t="shared" ca="1" si="558"/>
        <v>-144</v>
      </c>
      <c r="AX1661" s="83">
        <f t="shared" ca="1" si="550"/>
        <v>360</v>
      </c>
      <c r="AY1661" s="83">
        <f t="shared" ca="1" si="551"/>
        <v>360</v>
      </c>
      <c r="AZ1661" s="83">
        <f t="shared" ca="1" si="552"/>
        <v>0</v>
      </c>
      <c r="BA1661" s="83">
        <f t="shared" ca="1" si="553"/>
        <v>360</v>
      </c>
      <c r="BB1661" s="83">
        <f t="shared" ca="1" si="554"/>
        <v>360</v>
      </c>
    </row>
    <row r="1662" spans="1:54" x14ac:dyDescent="0.25">
      <c r="A1662" s="58">
        <v>1660</v>
      </c>
      <c r="B1662" s="59">
        <f t="shared" si="543"/>
        <v>27.666666666666668</v>
      </c>
      <c r="C1662" s="58">
        <v>56.2</v>
      </c>
      <c r="D1662" s="58">
        <v>69.5</v>
      </c>
      <c r="F1662" s="117"/>
      <c r="G1662" s="117"/>
      <c r="H1662" s="118"/>
      <c r="I1662" s="121"/>
      <c r="J1662" s="92">
        <f t="shared" si="545"/>
        <v>0</v>
      </c>
      <c r="L1662" s="94">
        <v>1660</v>
      </c>
      <c r="M1662" s="114">
        <f t="shared" ca="1" si="541"/>
        <v>1446.3105522624269</v>
      </c>
      <c r="N1662" s="115">
        <f t="shared" ca="1" si="559"/>
        <v>250.2</v>
      </c>
      <c r="P1662" s="102"/>
      <c r="Q1662" s="102"/>
      <c r="R1662" s="102"/>
      <c r="S1662" s="102"/>
      <c r="AC1662" s="83">
        <f t="shared" si="555"/>
        <v>0</v>
      </c>
      <c r="AD1662" s="83">
        <f t="shared" si="556"/>
        <v>0</v>
      </c>
      <c r="AF1662" s="83">
        <f t="shared" si="546"/>
        <v>0</v>
      </c>
      <c r="AG1662" s="83">
        <f t="shared" si="547"/>
        <v>0</v>
      </c>
      <c r="AQ1662" s="83">
        <f t="shared" ca="1" si="548"/>
        <v>0</v>
      </c>
      <c r="AR1662" s="83">
        <f t="shared" ca="1" si="549"/>
        <v>-144</v>
      </c>
      <c r="AS1662" s="83">
        <f t="shared" ca="1" si="542"/>
        <v>-144</v>
      </c>
      <c r="AT1662" s="83" cm="1">
        <f t="array" aca="1" ref="AT1662" ca="1">_xlfn.LET(_xlpm.rozsah, $F$3:$F$10001,_xlpm.podminka, (_xlpm.rozsah&gt;M1662)*(ISNUMBER(_xlpm.rozsah)),_xlpm.indexy, IF(_xlpm.podminka, ROW(_xlpm.rozsah)-MIN(ROW(_xlpm.rozsah))+1),_xlpm.prvni, MIN(_xlpm.indexy),_xlpm.finalni, IF(_xlpm.prvni=1, 2, _xlpm.prvni),INDEX(_xlpm.rozsah, _xlpm.finalni))</f>
        <v>1500</v>
      </c>
      <c r="AU1662" s="83" cm="1">
        <f t="array" aca="1" ref="AU1662" ca="1">INDEX($F$3:$F$10001,MATCH(AT1662,$F$3:$F$10004,0)-1)</f>
        <v>1400</v>
      </c>
      <c r="AV1662" s="83">
        <f t="shared" ca="1" si="557"/>
        <v>-144</v>
      </c>
      <c r="AW1662" s="83">
        <f t="shared" ca="1" si="558"/>
        <v>-144</v>
      </c>
      <c r="AX1662" s="83">
        <f t="shared" ca="1" si="550"/>
        <v>360</v>
      </c>
      <c r="AY1662" s="83">
        <f t="shared" ca="1" si="551"/>
        <v>360</v>
      </c>
      <c r="AZ1662" s="83">
        <f t="shared" ca="1" si="552"/>
        <v>0</v>
      </c>
      <c r="BA1662" s="83">
        <f t="shared" ca="1" si="553"/>
        <v>360</v>
      </c>
      <c r="BB1662" s="83">
        <f t="shared" ca="1" si="554"/>
        <v>360</v>
      </c>
    </row>
    <row r="1663" spans="1:54" x14ac:dyDescent="0.25">
      <c r="A1663" s="58">
        <v>1661</v>
      </c>
      <c r="B1663" s="59">
        <f t="shared" si="543"/>
        <v>27.683333333333334</v>
      </c>
      <c r="C1663" s="58">
        <v>56.2</v>
      </c>
      <c r="D1663" s="58">
        <v>70</v>
      </c>
      <c r="F1663" s="117"/>
      <c r="G1663" s="117"/>
      <c r="H1663" s="118"/>
      <c r="I1663" s="121"/>
      <c r="J1663" s="92">
        <f t="shared" si="545"/>
        <v>0</v>
      </c>
      <c r="L1663" s="94">
        <v>1661</v>
      </c>
      <c r="M1663" s="114">
        <f t="shared" ca="1" si="541"/>
        <v>1446.3105522624269</v>
      </c>
      <c r="N1663" s="115">
        <f t="shared" ca="1" si="559"/>
        <v>251.99999999999997</v>
      </c>
      <c r="P1663" s="102"/>
      <c r="Q1663" s="102"/>
      <c r="R1663" s="102"/>
      <c r="S1663" s="102"/>
      <c r="AC1663" s="83">
        <f t="shared" si="555"/>
        <v>0</v>
      </c>
      <c r="AD1663" s="83">
        <f t="shared" si="556"/>
        <v>0</v>
      </c>
      <c r="AF1663" s="83">
        <f t="shared" si="546"/>
        <v>0</v>
      </c>
      <c r="AG1663" s="83">
        <f t="shared" si="547"/>
        <v>0</v>
      </c>
      <c r="AQ1663" s="83">
        <f t="shared" ca="1" si="548"/>
        <v>0</v>
      </c>
      <c r="AR1663" s="83">
        <f t="shared" ca="1" si="549"/>
        <v>-144</v>
      </c>
      <c r="AS1663" s="83">
        <f t="shared" ca="1" si="542"/>
        <v>-144</v>
      </c>
      <c r="AT1663" s="83" cm="1">
        <f t="array" aca="1" ref="AT1663" ca="1">_xlfn.LET(_xlpm.rozsah, $F$3:$F$10001,_xlpm.podminka, (_xlpm.rozsah&gt;M1663)*(ISNUMBER(_xlpm.rozsah)),_xlpm.indexy, IF(_xlpm.podminka, ROW(_xlpm.rozsah)-MIN(ROW(_xlpm.rozsah))+1),_xlpm.prvni, MIN(_xlpm.indexy),_xlpm.finalni, IF(_xlpm.prvni=1, 2, _xlpm.prvni),INDEX(_xlpm.rozsah, _xlpm.finalni))</f>
        <v>1500</v>
      </c>
      <c r="AU1663" s="83" cm="1">
        <f t="array" aca="1" ref="AU1663" ca="1">INDEX($F$3:$F$10001,MATCH(AT1663,$F$3:$F$10004,0)-1)</f>
        <v>1400</v>
      </c>
      <c r="AV1663" s="83">
        <f t="shared" ca="1" si="557"/>
        <v>-144</v>
      </c>
      <c r="AW1663" s="83">
        <f t="shared" ca="1" si="558"/>
        <v>-144</v>
      </c>
      <c r="AX1663" s="83">
        <f t="shared" ca="1" si="550"/>
        <v>360</v>
      </c>
      <c r="AY1663" s="83">
        <f t="shared" ca="1" si="551"/>
        <v>360</v>
      </c>
      <c r="AZ1663" s="83">
        <f t="shared" ca="1" si="552"/>
        <v>0</v>
      </c>
      <c r="BA1663" s="83">
        <f t="shared" ca="1" si="553"/>
        <v>360</v>
      </c>
      <c r="BB1663" s="83">
        <f t="shared" ca="1" si="554"/>
        <v>360</v>
      </c>
    </row>
    <row r="1664" spans="1:54" x14ac:dyDescent="0.25">
      <c r="A1664" s="58">
        <v>1662</v>
      </c>
      <c r="B1664" s="59">
        <f t="shared" si="543"/>
        <v>27.7</v>
      </c>
      <c r="C1664" s="58">
        <v>56.4</v>
      </c>
      <c r="D1664" s="58">
        <v>69.7</v>
      </c>
      <c r="F1664" s="117"/>
      <c r="G1664" s="117"/>
      <c r="H1664" s="118"/>
      <c r="I1664" s="121"/>
      <c r="J1664" s="92">
        <f t="shared" si="545"/>
        <v>0</v>
      </c>
      <c r="L1664" s="94">
        <v>1662</v>
      </c>
      <c r="M1664" s="114">
        <f t="shared" ca="1" si="541"/>
        <v>1447.8988460427202</v>
      </c>
      <c r="N1664" s="115">
        <f t="shared" ca="1" si="559"/>
        <v>250.92000000000002</v>
      </c>
      <c r="P1664" s="102"/>
      <c r="Q1664" s="102"/>
      <c r="R1664" s="102"/>
      <c r="S1664" s="102"/>
      <c r="AC1664" s="83">
        <f t="shared" si="555"/>
        <v>0</v>
      </c>
      <c r="AD1664" s="83">
        <f t="shared" si="556"/>
        <v>0</v>
      </c>
      <c r="AF1664" s="83">
        <f t="shared" si="546"/>
        <v>0</v>
      </c>
      <c r="AG1664" s="83">
        <f t="shared" si="547"/>
        <v>0</v>
      </c>
      <c r="AQ1664" s="83">
        <f t="shared" ca="1" si="548"/>
        <v>0</v>
      </c>
      <c r="AR1664" s="83">
        <f t="shared" ca="1" si="549"/>
        <v>-144</v>
      </c>
      <c r="AS1664" s="83">
        <f t="shared" ca="1" si="542"/>
        <v>-144</v>
      </c>
      <c r="AT1664" s="83" cm="1">
        <f t="array" aca="1" ref="AT1664" ca="1">_xlfn.LET(_xlpm.rozsah, $F$3:$F$10001,_xlpm.podminka, (_xlpm.rozsah&gt;M1664)*(ISNUMBER(_xlpm.rozsah)),_xlpm.indexy, IF(_xlpm.podminka, ROW(_xlpm.rozsah)-MIN(ROW(_xlpm.rozsah))+1),_xlpm.prvni, MIN(_xlpm.indexy),_xlpm.finalni, IF(_xlpm.prvni=1, 2, _xlpm.prvni),INDEX(_xlpm.rozsah, _xlpm.finalni))</f>
        <v>1500</v>
      </c>
      <c r="AU1664" s="83" cm="1">
        <f t="array" aca="1" ref="AU1664" ca="1">INDEX($F$3:$F$10001,MATCH(AT1664,$F$3:$F$10004,0)-1)</f>
        <v>1400</v>
      </c>
      <c r="AV1664" s="83">
        <f t="shared" ca="1" si="557"/>
        <v>-144</v>
      </c>
      <c r="AW1664" s="83">
        <f t="shared" ca="1" si="558"/>
        <v>-144</v>
      </c>
      <c r="AX1664" s="83">
        <f t="shared" ca="1" si="550"/>
        <v>360</v>
      </c>
      <c r="AY1664" s="83">
        <f t="shared" ca="1" si="551"/>
        <v>360</v>
      </c>
      <c r="AZ1664" s="83">
        <f t="shared" ca="1" si="552"/>
        <v>0</v>
      </c>
      <c r="BA1664" s="83">
        <f t="shared" ca="1" si="553"/>
        <v>360</v>
      </c>
      <c r="BB1664" s="83">
        <f t="shared" ca="1" si="554"/>
        <v>360</v>
      </c>
    </row>
    <row r="1665" spans="1:54" x14ac:dyDescent="0.25">
      <c r="A1665" s="58">
        <v>1663</v>
      </c>
      <c r="B1665" s="59">
        <f t="shared" si="543"/>
        <v>27.716666666666665</v>
      </c>
      <c r="C1665" s="58">
        <v>56.2</v>
      </c>
      <c r="D1665" s="58">
        <v>70.2</v>
      </c>
      <c r="F1665" s="117"/>
      <c r="G1665" s="117"/>
      <c r="H1665" s="118"/>
      <c r="I1665" s="121"/>
      <c r="J1665" s="92">
        <f t="shared" si="545"/>
        <v>0</v>
      </c>
      <c r="L1665" s="94">
        <v>1663</v>
      </c>
      <c r="M1665" s="114">
        <f t="shared" ca="1" si="541"/>
        <v>1446.3105522624269</v>
      </c>
      <c r="N1665" s="115">
        <f t="shared" ca="1" si="559"/>
        <v>252.72000000000003</v>
      </c>
      <c r="P1665" s="102"/>
      <c r="Q1665" s="102"/>
      <c r="R1665" s="102"/>
      <c r="S1665" s="102"/>
      <c r="AC1665" s="83">
        <f t="shared" si="555"/>
        <v>0</v>
      </c>
      <c r="AD1665" s="83">
        <f t="shared" si="556"/>
        <v>0</v>
      </c>
      <c r="AF1665" s="83">
        <f t="shared" si="546"/>
        <v>0</v>
      </c>
      <c r="AG1665" s="83">
        <f t="shared" si="547"/>
        <v>0</v>
      </c>
      <c r="AQ1665" s="83">
        <f t="shared" ca="1" si="548"/>
        <v>0</v>
      </c>
      <c r="AR1665" s="83">
        <f t="shared" ca="1" si="549"/>
        <v>-144</v>
      </c>
      <c r="AS1665" s="83">
        <f t="shared" ca="1" si="542"/>
        <v>-144</v>
      </c>
      <c r="AT1665" s="83" cm="1">
        <f t="array" aca="1" ref="AT1665" ca="1">_xlfn.LET(_xlpm.rozsah, $F$3:$F$10001,_xlpm.podminka, (_xlpm.rozsah&gt;M1665)*(ISNUMBER(_xlpm.rozsah)),_xlpm.indexy, IF(_xlpm.podminka, ROW(_xlpm.rozsah)-MIN(ROW(_xlpm.rozsah))+1),_xlpm.prvni, MIN(_xlpm.indexy),_xlpm.finalni, IF(_xlpm.prvni=1, 2, _xlpm.prvni),INDEX(_xlpm.rozsah, _xlpm.finalni))</f>
        <v>1500</v>
      </c>
      <c r="AU1665" s="83" cm="1">
        <f t="array" aca="1" ref="AU1665" ca="1">INDEX($F$3:$F$10001,MATCH(AT1665,$F$3:$F$10004,0)-1)</f>
        <v>1400</v>
      </c>
      <c r="AV1665" s="83">
        <f t="shared" ca="1" si="557"/>
        <v>-144</v>
      </c>
      <c r="AW1665" s="83">
        <f t="shared" ca="1" si="558"/>
        <v>-144</v>
      </c>
      <c r="AX1665" s="83">
        <f t="shared" ca="1" si="550"/>
        <v>360</v>
      </c>
      <c r="AY1665" s="83">
        <f t="shared" ca="1" si="551"/>
        <v>360</v>
      </c>
      <c r="AZ1665" s="83">
        <f t="shared" ca="1" si="552"/>
        <v>0</v>
      </c>
      <c r="BA1665" s="83">
        <f t="shared" ca="1" si="553"/>
        <v>360</v>
      </c>
      <c r="BB1665" s="83">
        <f t="shared" ca="1" si="554"/>
        <v>360</v>
      </c>
    </row>
    <row r="1666" spans="1:54" x14ac:dyDescent="0.25">
      <c r="A1666" s="58">
        <v>1664</v>
      </c>
      <c r="B1666" s="59">
        <f t="shared" si="543"/>
        <v>27.733333333333334</v>
      </c>
      <c r="C1666" s="58">
        <v>56.4</v>
      </c>
      <c r="D1666" s="58">
        <v>70.5</v>
      </c>
      <c r="F1666" s="117"/>
      <c r="G1666" s="117"/>
      <c r="H1666" s="118"/>
      <c r="I1666" s="121"/>
      <c r="J1666" s="92">
        <f t="shared" si="545"/>
        <v>0</v>
      </c>
      <c r="L1666" s="94">
        <v>1664</v>
      </c>
      <c r="M1666" s="114">
        <f t="shared" ca="1" si="541"/>
        <v>1447.8988460427202</v>
      </c>
      <c r="N1666" s="115">
        <f t="shared" ca="1" si="559"/>
        <v>253.79999999999998</v>
      </c>
      <c r="P1666" s="102"/>
      <c r="Q1666" s="102"/>
      <c r="R1666" s="102"/>
      <c r="S1666" s="102"/>
      <c r="AC1666" s="83">
        <f t="shared" si="555"/>
        <v>0</v>
      </c>
      <c r="AD1666" s="83">
        <f t="shared" si="556"/>
        <v>0</v>
      </c>
      <c r="AF1666" s="83">
        <f t="shared" si="546"/>
        <v>0</v>
      </c>
      <c r="AG1666" s="83">
        <f t="shared" si="547"/>
        <v>0</v>
      </c>
      <c r="AQ1666" s="83">
        <f t="shared" ca="1" si="548"/>
        <v>0</v>
      </c>
      <c r="AR1666" s="83">
        <f t="shared" ca="1" si="549"/>
        <v>-144</v>
      </c>
      <c r="AS1666" s="83">
        <f t="shared" ca="1" si="542"/>
        <v>-144</v>
      </c>
      <c r="AT1666" s="83" cm="1">
        <f t="array" aca="1" ref="AT1666" ca="1">_xlfn.LET(_xlpm.rozsah, $F$3:$F$10001,_xlpm.podminka, (_xlpm.rozsah&gt;M1666)*(ISNUMBER(_xlpm.rozsah)),_xlpm.indexy, IF(_xlpm.podminka, ROW(_xlpm.rozsah)-MIN(ROW(_xlpm.rozsah))+1),_xlpm.prvni, MIN(_xlpm.indexy),_xlpm.finalni, IF(_xlpm.prvni=1, 2, _xlpm.prvni),INDEX(_xlpm.rozsah, _xlpm.finalni))</f>
        <v>1500</v>
      </c>
      <c r="AU1666" s="83" cm="1">
        <f t="array" aca="1" ref="AU1666" ca="1">INDEX($F$3:$F$10001,MATCH(AT1666,$F$3:$F$10004,0)-1)</f>
        <v>1400</v>
      </c>
      <c r="AV1666" s="83">
        <f t="shared" ca="1" si="557"/>
        <v>-144</v>
      </c>
      <c r="AW1666" s="83">
        <f t="shared" ca="1" si="558"/>
        <v>-144</v>
      </c>
      <c r="AX1666" s="83">
        <f t="shared" ca="1" si="550"/>
        <v>360</v>
      </c>
      <c r="AY1666" s="83">
        <f t="shared" ca="1" si="551"/>
        <v>360</v>
      </c>
      <c r="AZ1666" s="83">
        <f t="shared" ca="1" si="552"/>
        <v>0</v>
      </c>
      <c r="BA1666" s="83">
        <f t="shared" ca="1" si="553"/>
        <v>360</v>
      </c>
      <c r="BB1666" s="83">
        <f t="shared" ca="1" si="554"/>
        <v>360</v>
      </c>
    </row>
    <row r="1667" spans="1:54" x14ac:dyDescent="0.25">
      <c r="A1667" s="58">
        <v>1665</v>
      </c>
      <c r="B1667" s="59">
        <f t="shared" si="543"/>
        <v>27.75</v>
      </c>
      <c r="C1667" s="58">
        <v>56.1</v>
      </c>
      <c r="D1667" s="58">
        <v>70.5</v>
      </c>
      <c r="F1667" s="117"/>
      <c r="G1667" s="117"/>
      <c r="H1667" s="118"/>
      <c r="I1667" s="121"/>
      <c r="J1667" s="92">
        <f t="shared" si="545"/>
        <v>0</v>
      </c>
      <c r="L1667" s="94">
        <v>1665</v>
      </c>
      <c r="M1667" s="114">
        <f t="shared" ref="M1667:M1730" ca="1" si="560">(C1667/100)*(0.45*$BE$10+0.45*$BE$13+0.1*$BE$11-MIN($T$25,$BE$3))*2.0327+MIN($T$25,$BE$3)</f>
        <v>1445.5164053722801</v>
      </c>
      <c r="N1667" s="115">
        <f t="shared" ca="1" si="559"/>
        <v>253.79999999999998</v>
      </c>
      <c r="P1667" s="102"/>
      <c r="Q1667" s="102"/>
      <c r="R1667" s="102"/>
      <c r="S1667" s="102"/>
      <c r="AC1667" s="83">
        <f t="shared" si="555"/>
        <v>0</v>
      </c>
      <c r="AD1667" s="83">
        <f t="shared" si="556"/>
        <v>0</v>
      </c>
      <c r="AF1667" s="83">
        <f t="shared" si="546"/>
        <v>0</v>
      </c>
      <c r="AG1667" s="83">
        <f t="shared" si="547"/>
        <v>0</v>
      </c>
      <c r="AQ1667" s="83">
        <f t="shared" ca="1" si="548"/>
        <v>0</v>
      </c>
      <c r="AR1667" s="83">
        <f t="shared" ca="1" si="549"/>
        <v>-144</v>
      </c>
      <c r="AS1667" s="83">
        <f t="shared" ref="AS1667:AS1730" ca="1" si="561">(MIN(AV1667:AW1667)+(((M1667-MIN(AT1667:AU1667))/(MAX(AT1667:AU1667)-MIN(AT1667:AU1667))*(MAX(AV1667:AW1667)-MIN(AV1667:AW1667)))))</f>
        <v>-144</v>
      </c>
      <c r="AT1667" s="83" cm="1">
        <f t="array" aca="1" ref="AT1667" ca="1">_xlfn.LET(_xlpm.rozsah, $F$3:$F$10001,_xlpm.podminka, (_xlpm.rozsah&gt;M1667)*(ISNUMBER(_xlpm.rozsah)),_xlpm.indexy, IF(_xlpm.podminka, ROW(_xlpm.rozsah)-MIN(ROW(_xlpm.rozsah))+1),_xlpm.prvni, MIN(_xlpm.indexy),_xlpm.finalni, IF(_xlpm.prvni=1, 2, _xlpm.prvni),INDEX(_xlpm.rozsah, _xlpm.finalni))</f>
        <v>1500</v>
      </c>
      <c r="AU1667" s="83" cm="1">
        <f t="array" aca="1" ref="AU1667" ca="1">INDEX($F$3:$F$10001,MATCH(AT1667,$F$3:$F$10004,0)-1)</f>
        <v>1400</v>
      </c>
      <c r="AV1667" s="83">
        <f t="shared" ca="1" si="557"/>
        <v>-144</v>
      </c>
      <c r="AW1667" s="83">
        <f t="shared" ca="1" si="558"/>
        <v>-144</v>
      </c>
      <c r="AX1667" s="83">
        <f t="shared" ca="1" si="550"/>
        <v>360</v>
      </c>
      <c r="AY1667" s="83">
        <f t="shared" ca="1" si="551"/>
        <v>360</v>
      </c>
      <c r="AZ1667" s="83">
        <f t="shared" ca="1" si="552"/>
        <v>0</v>
      </c>
      <c r="BA1667" s="83">
        <f t="shared" ca="1" si="553"/>
        <v>360</v>
      </c>
      <c r="BB1667" s="83">
        <f t="shared" ca="1" si="554"/>
        <v>360</v>
      </c>
    </row>
    <row r="1668" spans="1:54" x14ac:dyDescent="0.25">
      <c r="A1668" s="58">
        <v>1666</v>
      </c>
      <c r="B1668" s="59">
        <f t="shared" ref="B1668:B1731" si="562">A1668/60</f>
        <v>27.766666666666666</v>
      </c>
      <c r="C1668" s="58">
        <v>56.5</v>
      </c>
      <c r="D1668" s="58">
        <v>69.7</v>
      </c>
      <c r="F1668" s="117"/>
      <c r="G1668" s="117"/>
      <c r="H1668" s="118"/>
      <c r="I1668" s="121"/>
      <c r="J1668" s="92">
        <f t="shared" ref="J1668:J1731" si="563">-0.4*G1668</f>
        <v>0</v>
      </c>
      <c r="L1668" s="94">
        <v>1666</v>
      </c>
      <c r="M1668" s="114">
        <f t="shared" ca="1" si="560"/>
        <v>1448.6929929328667</v>
      </c>
      <c r="N1668" s="115">
        <f t="shared" ca="1" si="559"/>
        <v>250.92000000000002</v>
      </c>
      <c r="P1668" s="102"/>
      <c r="Q1668" s="102"/>
      <c r="R1668" s="102"/>
      <c r="S1668" s="102"/>
      <c r="AC1668" s="83">
        <f t="shared" si="555"/>
        <v>0</v>
      </c>
      <c r="AD1668" s="83">
        <f t="shared" si="556"/>
        <v>0</v>
      </c>
      <c r="AF1668" s="83">
        <f t="shared" ref="AF1668:AF1731" si="564">(AL1669-AL1668)*(AK1669+AK1668)/2</f>
        <v>0</v>
      </c>
      <c r="AG1668" s="83">
        <f t="shared" ref="AG1668:AG1731" si="565">(AI1669-AI1668)*(AH1669+AH1668)/2</f>
        <v>0</v>
      </c>
      <c r="AQ1668" s="83">
        <f t="shared" ref="AQ1668:AQ1731" ca="1" si="566">AW1668-AV1668</f>
        <v>0</v>
      </c>
      <c r="AR1668" s="83">
        <f t="shared" ref="AR1668:AR1731" ca="1" si="567">MIN(AV1668:AW1668)+((MAX(AT1668:AU1668)-M1668)/(MAX(AT1668:AU1668)-MIN(AT1668:AU1668)))*(MAX(AV1668:AW1668)-MIN(AV1668:AW1668))</f>
        <v>-144</v>
      </c>
      <c r="AS1668" s="83">
        <f t="shared" ca="1" si="561"/>
        <v>-144</v>
      </c>
      <c r="AT1668" s="83" cm="1">
        <f t="array" aca="1" ref="AT1668" ca="1">_xlfn.LET(_xlpm.rozsah, $F$3:$F$10001,_xlpm.podminka, (_xlpm.rozsah&gt;M1668)*(ISNUMBER(_xlpm.rozsah)),_xlpm.indexy, IF(_xlpm.podminka, ROW(_xlpm.rozsah)-MIN(ROW(_xlpm.rozsah))+1),_xlpm.prvni, MIN(_xlpm.indexy),_xlpm.finalni, IF(_xlpm.prvni=1, 2, _xlpm.prvni),INDEX(_xlpm.rozsah, _xlpm.finalni))</f>
        <v>1500</v>
      </c>
      <c r="AU1668" s="83" cm="1">
        <f t="array" aca="1" ref="AU1668" ca="1">INDEX($F$3:$F$10001,MATCH(AT1668,$F$3:$F$10004,0)-1)</f>
        <v>1400</v>
      </c>
      <c r="AV1668" s="83">
        <f t="shared" ca="1" si="557"/>
        <v>-144</v>
      </c>
      <c r="AW1668" s="83">
        <f t="shared" ca="1" si="558"/>
        <v>-144</v>
      </c>
      <c r="AX1668" s="83">
        <f t="shared" ref="AX1668:AX1731" ca="1" si="568">INDEX($G$2:$G$10001,MATCH(AT1668,$F$2:$F$10001,0))</f>
        <v>360</v>
      </c>
      <c r="AY1668" s="83">
        <f t="shared" ref="AY1668:AY1731" ca="1" si="569">INDEX($G$2:$G$10001,MATCH(AU1668,$F$2:$F$10001,0))</f>
        <v>360</v>
      </c>
      <c r="AZ1668" s="83">
        <f t="shared" ref="AZ1668:AZ1731" ca="1" si="570">AX1668-AY1668</f>
        <v>0</v>
      </c>
      <c r="BA1668" s="83">
        <f t="shared" ref="BA1668:BA1731" ca="1" si="571">MIN(AX1668:AY1668)+((MAX(AT1668:AU1668)-M1668)/(MAX(AT1668:AU1668)-MIN(AT1668:AU1668)))*(MAX(AX1668:AY1668)-MIN(AX1668:AY1668))</f>
        <v>360</v>
      </c>
      <c r="BB1668" s="83">
        <f t="shared" ca="1" si="554"/>
        <v>360</v>
      </c>
    </row>
    <row r="1669" spans="1:54" x14ac:dyDescent="0.25">
      <c r="A1669" s="58">
        <v>1667</v>
      </c>
      <c r="B1669" s="59">
        <f t="shared" si="562"/>
        <v>27.783333333333335</v>
      </c>
      <c r="C1669" s="58">
        <v>56.2</v>
      </c>
      <c r="D1669" s="58">
        <v>69.3</v>
      </c>
      <c r="F1669" s="117"/>
      <c r="G1669" s="117"/>
      <c r="H1669" s="118"/>
      <c r="I1669" s="121"/>
      <c r="J1669" s="92">
        <f t="shared" si="563"/>
        <v>0</v>
      </c>
      <c r="L1669" s="94">
        <v>1667</v>
      </c>
      <c r="M1669" s="114">
        <f t="shared" ca="1" si="560"/>
        <v>1446.3105522624269</v>
      </c>
      <c r="N1669" s="115">
        <f t="shared" ca="1" si="559"/>
        <v>249.48</v>
      </c>
      <c r="P1669" s="102"/>
      <c r="Q1669" s="102"/>
      <c r="R1669" s="102"/>
      <c r="S1669" s="102"/>
      <c r="AC1669" s="83">
        <f t="shared" si="555"/>
        <v>0</v>
      </c>
      <c r="AD1669" s="83">
        <f t="shared" si="556"/>
        <v>0</v>
      </c>
      <c r="AF1669" s="83">
        <f t="shared" si="564"/>
        <v>0</v>
      </c>
      <c r="AG1669" s="83">
        <f t="shared" si="565"/>
        <v>0</v>
      </c>
      <c r="AQ1669" s="83">
        <f t="shared" ca="1" si="566"/>
        <v>0</v>
      </c>
      <c r="AR1669" s="83">
        <f t="shared" ca="1" si="567"/>
        <v>-144</v>
      </c>
      <c r="AS1669" s="83">
        <f t="shared" ca="1" si="561"/>
        <v>-144</v>
      </c>
      <c r="AT1669" s="83" cm="1">
        <f t="array" aca="1" ref="AT1669" ca="1">_xlfn.LET(_xlpm.rozsah, $F$3:$F$10001,_xlpm.podminka, (_xlpm.rozsah&gt;M1669)*(ISNUMBER(_xlpm.rozsah)),_xlpm.indexy, IF(_xlpm.podminka, ROW(_xlpm.rozsah)-MIN(ROW(_xlpm.rozsah))+1),_xlpm.prvni, MIN(_xlpm.indexy),_xlpm.finalni, IF(_xlpm.prvni=1, 2, _xlpm.prvni),INDEX(_xlpm.rozsah, _xlpm.finalni))</f>
        <v>1500</v>
      </c>
      <c r="AU1669" s="83" cm="1">
        <f t="array" aca="1" ref="AU1669" ca="1">INDEX($F$3:$F$10001,MATCH(AT1669,$F$3:$F$10004,0)-1)</f>
        <v>1400</v>
      </c>
      <c r="AV1669" s="83">
        <f t="shared" ca="1" si="557"/>
        <v>-144</v>
      </c>
      <c r="AW1669" s="83">
        <f t="shared" ca="1" si="558"/>
        <v>-144</v>
      </c>
      <c r="AX1669" s="83">
        <f t="shared" ca="1" si="568"/>
        <v>360</v>
      </c>
      <c r="AY1669" s="83">
        <f t="shared" ca="1" si="569"/>
        <v>360</v>
      </c>
      <c r="AZ1669" s="83">
        <f t="shared" ca="1" si="570"/>
        <v>0</v>
      </c>
      <c r="BA1669" s="83">
        <f t="shared" ca="1" si="571"/>
        <v>360</v>
      </c>
      <c r="BB1669" s="83">
        <f t="shared" ref="BB1669:BB1732" ca="1" si="572">MIN(AX1669:AY1669)+((M1669-MIN(AT1669:AU1669))/(MAX(AT1669:AU1669)-MIN(AT1669:AU1669)))*(MAX(AX1669:AY1669)-MIN(AX1669:AY1669))</f>
        <v>360</v>
      </c>
    </row>
    <row r="1670" spans="1:54" x14ac:dyDescent="0.25">
      <c r="A1670" s="58">
        <v>1668</v>
      </c>
      <c r="B1670" s="59">
        <f t="shared" si="562"/>
        <v>27.8</v>
      </c>
      <c r="C1670" s="58">
        <v>56.5</v>
      </c>
      <c r="D1670" s="58">
        <v>70.900000000000006</v>
      </c>
      <c r="F1670" s="117"/>
      <c r="G1670" s="117"/>
      <c r="H1670" s="118"/>
      <c r="I1670" s="121"/>
      <c r="J1670" s="92">
        <f t="shared" si="563"/>
        <v>0</v>
      </c>
      <c r="L1670" s="94">
        <v>1668</v>
      </c>
      <c r="M1670" s="114">
        <f t="shared" ca="1" si="560"/>
        <v>1448.6929929328667</v>
      </c>
      <c r="N1670" s="115">
        <f t="shared" ca="1" si="559"/>
        <v>255.24000000000004</v>
      </c>
      <c r="P1670" s="102"/>
      <c r="Q1670" s="102"/>
      <c r="R1670" s="102"/>
      <c r="S1670" s="102"/>
      <c r="AC1670" s="83">
        <f t="shared" si="555"/>
        <v>0</v>
      </c>
      <c r="AD1670" s="83">
        <f t="shared" si="556"/>
        <v>0</v>
      </c>
      <c r="AF1670" s="83">
        <f t="shared" si="564"/>
        <v>0</v>
      </c>
      <c r="AG1670" s="83">
        <f t="shared" si="565"/>
        <v>0</v>
      </c>
      <c r="AQ1670" s="83">
        <f t="shared" ca="1" si="566"/>
        <v>0</v>
      </c>
      <c r="AR1670" s="83">
        <f t="shared" ca="1" si="567"/>
        <v>-144</v>
      </c>
      <c r="AS1670" s="83">
        <f t="shared" ca="1" si="561"/>
        <v>-144</v>
      </c>
      <c r="AT1670" s="83" cm="1">
        <f t="array" aca="1" ref="AT1670" ca="1">_xlfn.LET(_xlpm.rozsah, $F$3:$F$10001,_xlpm.podminka, (_xlpm.rozsah&gt;M1670)*(ISNUMBER(_xlpm.rozsah)),_xlpm.indexy, IF(_xlpm.podminka, ROW(_xlpm.rozsah)-MIN(ROW(_xlpm.rozsah))+1),_xlpm.prvni, MIN(_xlpm.indexy),_xlpm.finalni, IF(_xlpm.prvni=1, 2, _xlpm.prvni),INDEX(_xlpm.rozsah, _xlpm.finalni))</f>
        <v>1500</v>
      </c>
      <c r="AU1670" s="83" cm="1">
        <f t="array" aca="1" ref="AU1670" ca="1">INDEX($F$3:$F$10001,MATCH(AT1670,$F$3:$F$10004,0)-1)</f>
        <v>1400</v>
      </c>
      <c r="AV1670" s="83">
        <f t="shared" ca="1" si="557"/>
        <v>-144</v>
      </c>
      <c r="AW1670" s="83">
        <f t="shared" ca="1" si="558"/>
        <v>-144</v>
      </c>
      <c r="AX1670" s="83">
        <f t="shared" ca="1" si="568"/>
        <v>360</v>
      </c>
      <c r="AY1670" s="83">
        <f t="shared" ca="1" si="569"/>
        <v>360</v>
      </c>
      <c r="AZ1670" s="83">
        <f t="shared" ca="1" si="570"/>
        <v>0</v>
      </c>
      <c r="BA1670" s="83">
        <f t="shared" ca="1" si="571"/>
        <v>360</v>
      </c>
      <c r="BB1670" s="83">
        <f t="shared" ca="1" si="572"/>
        <v>360</v>
      </c>
    </row>
    <row r="1671" spans="1:54" x14ac:dyDescent="0.25">
      <c r="A1671" s="58">
        <v>1669</v>
      </c>
      <c r="B1671" s="59">
        <f t="shared" si="562"/>
        <v>27.816666666666666</v>
      </c>
      <c r="C1671" s="58">
        <v>56.4</v>
      </c>
      <c r="D1671" s="58">
        <v>70.8</v>
      </c>
      <c r="F1671" s="117"/>
      <c r="G1671" s="117"/>
      <c r="H1671" s="118"/>
      <c r="I1671" s="121"/>
      <c r="J1671" s="92">
        <f t="shared" si="563"/>
        <v>0</v>
      </c>
      <c r="L1671" s="94">
        <v>1669</v>
      </c>
      <c r="M1671" s="114">
        <f t="shared" ca="1" si="560"/>
        <v>1447.8988460427202</v>
      </c>
      <c r="N1671" s="115">
        <f t="shared" ca="1" si="559"/>
        <v>254.88</v>
      </c>
      <c r="P1671" s="102"/>
      <c r="Q1671" s="102"/>
      <c r="R1671" s="102"/>
      <c r="S1671" s="102"/>
      <c r="AC1671" s="83">
        <f t="shared" si="555"/>
        <v>0</v>
      </c>
      <c r="AD1671" s="83">
        <f t="shared" si="556"/>
        <v>0</v>
      </c>
      <c r="AF1671" s="83">
        <f t="shared" si="564"/>
        <v>0</v>
      </c>
      <c r="AG1671" s="83">
        <f t="shared" si="565"/>
        <v>0</v>
      </c>
      <c r="AQ1671" s="83">
        <f t="shared" ca="1" si="566"/>
        <v>0</v>
      </c>
      <c r="AR1671" s="83">
        <f t="shared" ca="1" si="567"/>
        <v>-144</v>
      </c>
      <c r="AS1671" s="83">
        <f t="shared" ca="1" si="561"/>
        <v>-144</v>
      </c>
      <c r="AT1671" s="83" cm="1">
        <f t="array" aca="1" ref="AT1671" ca="1">_xlfn.LET(_xlpm.rozsah, $F$3:$F$10001,_xlpm.podminka, (_xlpm.rozsah&gt;M1671)*(ISNUMBER(_xlpm.rozsah)),_xlpm.indexy, IF(_xlpm.podminka, ROW(_xlpm.rozsah)-MIN(ROW(_xlpm.rozsah))+1),_xlpm.prvni, MIN(_xlpm.indexy),_xlpm.finalni, IF(_xlpm.prvni=1, 2, _xlpm.prvni),INDEX(_xlpm.rozsah, _xlpm.finalni))</f>
        <v>1500</v>
      </c>
      <c r="AU1671" s="83" cm="1">
        <f t="array" aca="1" ref="AU1671" ca="1">INDEX($F$3:$F$10001,MATCH(AT1671,$F$3:$F$10004,0)-1)</f>
        <v>1400</v>
      </c>
      <c r="AV1671" s="83">
        <f t="shared" ca="1" si="557"/>
        <v>-144</v>
      </c>
      <c r="AW1671" s="83">
        <f t="shared" ca="1" si="558"/>
        <v>-144</v>
      </c>
      <c r="AX1671" s="83">
        <f t="shared" ca="1" si="568"/>
        <v>360</v>
      </c>
      <c r="AY1671" s="83">
        <f t="shared" ca="1" si="569"/>
        <v>360</v>
      </c>
      <c r="AZ1671" s="83">
        <f t="shared" ca="1" si="570"/>
        <v>0</v>
      </c>
      <c r="BA1671" s="83">
        <f t="shared" ca="1" si="571"/>
        <v>360</v>
      </c>
      <c r="BB1671" s="83">
        <f t="shared" ca="1" si="572"/>
        <v>360</v>
      </c>
    </row>
    <row r="1672" spans="1:54" x14ac:dyDescent="0.25">
      <c r="A1672" s="58">
        <v>1670</v>
      </c>
      <c r="B1672" s="59">
        <f t="shared" si="562"/>
        <v>27.833333333333332</v>
      </c>
      <c r="C1672" s="58">
        <v>56.3</v>
      </c>
      <c r="D1672" s="58">
        <v>71.099999999999994</v>
      </c>
      <c r="F1672" s="117"/>
      <c r="G1672" s="117"/>
      <c r="H1672" s="118"/>
      <c r="I1672" s="121"/>
      <c r="J1672" s="92">
        <f t="shared" si="563"/>
        <v>0</v>
      </c>
      <c r="L1672" s="94">
        <v>1670</v>
      </c>
      <c r="M1672" s="114">
        <f t="shared" ca="1" si="560"/>
        <v>1447.1046991525736</v>
      </c>
      <c r="N1672" s="115">
        <f t="shared" ca="1" si="559"/>
        <v>255.95999999999998</v>
      </c>
      <c r="P1672" s="102"/>
      <c r="Q1672" s="102"/>
      <c r="R1672" s="102"/>
      <c r="S1672" s="102"/>
      <c r="AC1672" s="83">
        <f t="shared" si="555"/>
        <v>0</v>
      </c>
      <c r="AD1672" s="83">
        <f t="shared" si="556"/>
        <v>0</v>
      </c>
      <c r="AF1672" s="83">
        <f t="shared" si="564"/>
        <v>0</v>
      </c>
      <c r="AG1672" s="83">
        <f t="shared" si="565"/>
        <v>0</v>
      </c>
      <c r="AQ1672" s="83">
        <f t="shared" ca="1" si="566"/>
        <v>0</v>
      </c>
      <c r="AR1672" s="83">
        <f t="shared" ca="1" si="567"/>
        <v>-144</v>
      </c>
      <c r="AS1672" s="83">
        <f t="shared" ca="1" si="561"/>
        <v>-144</v>
      </c>
      <c r="AT1672" s="83" cm="1">
        <f t="array" aca="1" ref="AT1672" ca="1">_xlfn.LET(_xlpm.rozsah, $F$3:$F$10001,_xlpm.podminka, (_xlpm.rozsah&gt;M1672)*(ISNUMBER(_xlpm.rozsah)),_xlpm.indexy, IF(_xlpm.podminka, ROW(_xlpm.rozsah)-MIN(ROW(_xlpm.rozsah))+1),_xlpm.prvni, MIN(_xlpm.indexy),_xlpm.finalni, IF(_xlpm.prvni=1, 2, _xlpm.prvni),INDEX(_xlpm.rozsah, _xlpm.finalni))</f>
        <v>1500</v>
      </c>
      <c r="AU1672" s="83" cm="1">
        <f t="array" aca="1" ref="AU1672" ca="1">INDEX($F$3:$F$10001,MATCH(AT1672,$F$3:$F$10004,0)-1)</f>
        <v>1400</v>
      </c>
      <c r="AV1672" s="83">
        <f t="shared" ca="1" si="557"/>
        <v>-144</v>
      </c>
      <c r="AW1672" s="83">
        <f t="shared" ca="1" si="558"/>
        <v>-144</v>
      </c>
      <c r="AX1672" s="83">
        <f t="shared" ca="1" si="568"/>
        <v>360</v>
      </c>
      <c r="AY1672" s="83">
        <f t="shared" ca="1" si="569"/>
        <v>360</v>
      </c>
      <c r="AZ1672" s="83">
        <f t="shared" ca="1" si="570"/>
        <v>0</v>
      </c>
      <c r="BA1672" s="83">
        <f t="shared" ca="1" si="571"/>
        <v>360</v>
      </c>
      <c r="BB1672" s="83">
        <f t="shared" ca="1" si="572"/>
        <v>360</v>
      </c>
    </row>
    <row r="1673" spans="1:54" x14ac:dyDescent="0.25">
      <c r="A1673" s="58">
        <v>1671</v>
      </c>
      <c r="B1673" s="59">
        <f t="shared" si="562"/>
        <v>27.85</v>
      </c>
      <c r="C1673" s="58">
        <v>56.4</v>
      </c>
      <c r="D1673" s="58">
        <v>71</v>
      </c>
      <c r="F1673" s="117"/>
      <c r="G1673" s="117"/>
      <c r="H1673" s="118"/>
      <c r="I1673" s="121"/>
      <c r="J1673" s="92">
        <f t="shared" si="563"/>
        <v>0</v>
      </c>
      <c r="L1673" s="94">
        <v>1671</v>
      </c>
      <c r="M1673" s="114">
        <f t="shared" ca="1" si="560"/>
        <v>1447.8988460427202</v>
      </c>
      <c r="N1673" s="115">
        <f t="shared" ca="1" si="559"/>
        <v>255.6</v>
      </c>
      <c r="P1673" s="102"/>
      <c r="Q1673" s="102"/>
      <c r="R1673" s="102"/>
      <c r="S1673" s="102"/>
      <c r="AC1673" s="83">
        <f t="shared" si="555"/>
        <v>0</v>
      </c>
      <c r="AD1673" s="83">
        <f t="shared" si="556"/>
        <v>0</v>
      </c>
      <c r="AF1673" s="83">
        <f t="shared" si="564"/>
        <v>0</v>
      </c>
      <c r="AG1673" s="83">
        <f t="shared" si="565"/>
        <v>0</v>
      </c>
      <c r="AQ1673" s="83">
        <f t="shared" ca="1" si="566"/>
        <v>0</v>
      </c>
      <c r="AR1673" s="83">
        <f t="shared" ca="1" si="567"/>
        <v>-144</v>
      </c>
      <c r="AS1673" s="83">
        <f t="shared" ca="1" si="561"/>
        <v>-144</v>
      </c>
      <c r="AT1673" s="83" cm="1">
        <f t="array" aca="1" ref="AT1673" ca="1">_xlfn.LET(_xlpm.rozsah, $F$3:$F$10001,_xlpm.podminka, (_xlpm.rozsah&gt;M1673)*(ISNUMBER(_xlpm.rozsah)),_xlpm.indexy, IF(_xlpm.podminka, ROW(_xlpm.rozsah)-MIN(ROW(_xlpm.rozsah))+1),_xlpm.prvni, MIN(_xlpm.indexy),_xlpm.finalni, IF(_xlpm.prvni=1, 2, _xlpm.prvni),INDEX(_xlpm.rozsah, _xlpm.finalni))</f>
        <v>1500</v>
      </c>
      <c r="AU1673" s="83" cm="1">
        <f t="array" aca="1" ref="AU1673" ca="1">INDEX($F$3:$F$10001,MATCH(AT1673,$F$3:$F$10004,0)-1)</f>
        <v>1400</v>
      </c>
      <c r="AV1673" s="83">
        <f t="shared" ca="1" si="557"/>
        <v>-144</v>
      </c>
      <c r="AW1673" s="83">
        <f t="shared" ca="1" si="558"/>
        <v>-144</v>
      </c>
      <c r="AX1673" s="83">
        <f t="shared" ca="1" si="568"/>
        <v>360</v>
      </c>
      <c r="AY1673" s="83">
        <f t="shared" ca="1" si="569"/>
        <v>360</v>
      </c>
      <c r="AZ1673" s="83">
        <f t="shared" ca="1" si="570"/>
        <v>0</v>
      </c>
      <c r="BA1673" s="83">
        <f t="shared" ca="1" si="571"/>
        <v>360</v>
      </c>
      <c r="BB1673" s="83">
        <f t="shared" ca="1" si="572"/>
        <v>360</v>
      </c>
    </row>
    <row r="1674" spans="1:54" x14ac:dyDescent="0.25">
      <c r="A1674" s="58">
        <v>1672</v>
      </c>
      <c r="B1674" s="59">
        <f t="shared" si="562"/>
        <v>27.866666666666667</v>
      </c>
      <c r="C1674" s="58">
        <v>56.7</v>
      </c>
      <c r="D1674" s="58">
        <v>68.599999999999994</v>
      </c>
      <c r="F1674" s="117"/>
      <c r="G1674" s="117"/>
      <c r="H1674" s="118"/>
      <c r="I1674" s="121"/>
      <c r="J1674" s="92">
        <f t="shared" si="563"/>
        <v>0</v>
      </c>
      <c r="L1674" s="94">
        <v>1672</v>
      </c>
      <c r="M1674" s="114">
        <f t="shared" ca="1" si="560"/>
        <v>1450.2812867131602</v>
      </c>
      <c r="N1674" s="115">
        <f t="shared" ca="1" si="559"/>
        <v>246.95999999999998</v>
      </c>
      <c r="P1674" s="102"/>
      <c r="Q1674" s="102"/>
      <c r="R1674" s="102"/>
      <c r="S1674" s="102"/>
      <c r="AC1674" s="83">
        <f t="shared" si="555"/>
        <v>0</v>
      </c>
      <c r="AD1674" s="83">
        <f t="shared" si="556"/>
        <v>0</v>
      </c>
      <c r="AF1674" s="83">
        <f t="shared" si="564"/>
        <v>0</v>
      </c>
      <c r="AG1674" s="83">
        <f t="shared" si="565"/>
        <v>0</v>
      </c>
      <c r="AQ1674" s="83">
        <f t="shared" ca="1" si="566"/>
        <v>0</v>
      </c>
      <c r="AR1674" s="83">
        <f t="shared" ca="1" si="567"/>
        <v>-144</v>
      </c>
      <c r="AS1674" s="83">
        <f t="shared" ca="1" si="561"/>
        <v>-144</v>
      </c>
      <c r="AT1674" s="83" cm="1">
        <f t="array" aca="1" ref="AT1674" ca="1">_xlfn.LET(_xlpm.rozsah, $F$3:$F$10001,_xlpm.podminka, (_xlpm.rozsah&gt;M1674)*(ISNUMBER(_xlpm.rozsah)),_xlpm.indexy, IF(_xlpm.podminka, ROW(_xlpm.rozsah)-MIN(ROW(_xlpm.rozsah))+1),_xlpm.prvni, MIN(_xlpm.indexy),_xlpm.finalni, IF(_xlpm.prvni=1, 2, _xlpm.prvni),INDEX(_xlpm.rozsah, _xlpm.finalni))</f>
        <v>1500</v>
      </c>
      <c r="AU1674" s="83" cm="1">
        <f t="array" aca="1" ref="AU1674" ca="1">INDEX($F$3:$F$10001,MATCH(AT1674,$F$3:$F$10004,0)-1)</f>
        <v>1400</v>
      </c>
      <c r="AV1674" s="83">
        <f t="shared" ca="1" si="557"/>
        <v>-144</v>
      </c>
      <c r="AW1674" s="83">
        <f t="shared" ca="1" si="558"/>
        <v>-144</v>
      </c>
      <c r="AX1674" s="83">
        <f t="shared" ca="1" si="568"/>
        <v>360</v>
      </c>
      <c r="AY1674" s="83">
        <f t="shared" ca="1" si="569"/>
        <v>360</v>
      </c>
      <c r="AZ1674" s="83">
        <f t="shared" ca="1" si="570"/>
        <v>0</v>
      </c>
      <c r="BA1674" s="83">
        <f t="shared" ca="1" si="571"/>
        <v>360</v>
      </c>
      <c r="BB1674" s="83">
        <f t="shared" ca="1" si="572"/>
        <v>360</v>
      </c>
    </row>
    <row r="1675" spans="1:54" x14ac:dyDescent="0.25">
      <c r="A1675" s="58">
        <v>1673</v>
      </c>
      <c r="B1675" s="59">
        <f t="shared" si="562"/>
        <v>27.883333333333333</v>
      </c>
      <c r="C1675" s="58">
        <v>56.8</v>
      </c>
      <c r="D1675" s="58">
        <v>68.599999999999994</v>
      </c>
      <c r="F1675" s="117"/>
      <c r="G1675" s="117"/>
      <c r="H1675" s="118"/>
      <c r="I1675" s="121"/>
      <c r="J1675" s="92">
        <f t="shared" si="563"/>
        <v>0</v>
      </c>
      <c r="L1675" s="94">
        <v>1673</v>
      </c>
      <c r="M1675" s="114">
        <f t="shared" ca="1" si="560"/>
        <v>1451.0754336033069</v>
      </c>
      <c r="N1675" s="115">
        <f t="shared" ca="1" si="559"/>
        <v>246.95999999999998</v>
      </c>
      <c r="P1675" s="102"/>
      <c r="Q1675" s="102"/>
      <c r="R1675" s="102"/>
      <c r="S1675" s="102"/>
      <c r="AC1675" s="83">
        <f t="shared" si="555"/>
        <v>0</v>
      </c>
      <c r="AD1675" s="83">
        <f t="shared" si="556"/>
        <v>0</v>
      </c>
      <c r="AF1675" s="83">
        <f t="shared" si="564"/>
        <v>0</v>
      </c>
      <c r="AG1675" s="83">
        <f t="shared" si="565"/>
        <v>0</v>
      </c>
      <c r="AQ1675" s="83">
        <f t="shared" ca="1" si="566"/>
        <v>0</v>
      </c>
      <c r="AR1675" s="83">
        <f t="shared" ca="1" si="567"/>
        <v>-144</v>
      </c>
      <c r="AS1675" s="83">
        <f t="shared" ca="1" si="561"/>
        <v>-144</v>
      </c>
      <c r="AT1675" s="83" cm="1">
        <f t="array" aca="1" ref="AT1675" ca="1">_xlfn.LET(_xlpm.rozsah, $F$3:$F$10001,_xlpm.podminka, (_xlpm.rozsah&gt;M1675)*(ISNUMBER(_xlpm.rozsah)),_xlpm.indexy, IF(_xlpm.podminka, ROW(_xlpm.rozsah)-MIN(ROW(_xlpm.rozsah))+1),_xlpm.prvni, MIN(_xlpm.indexy),_xlpm.finalni, IF(_xlpm.prvni=1, 2, _xlpm.prvni),INDEX(_xlpm.rozsah, _xlpm.finalni))</f>
        <v>1500</v>
      </c>
      <c r="AU1675" s="83" cm="1">
        <f t="array" aca="1" ref="AU1675" ca="1">INDEX($F$3:$F$10001,MATCH(AT1675,$F$3:$F$10004,0)-1)</f>
        <v>1400</v>
      </c>
      <c r="AV1675" s="83">
        <f t="shared" ca="1" si="557"/>
        <v>-144</v>
      </c>
      <c r="AW1675" s="83">
        <f t="shared" ca="1" si="558"/>
        <v>-144</v>
      </c>
      <c r="AX1675" s="83">
        <f t="shared" ca="1" si="568"/>
        <v>360</v>
      </c>
      <c r="AY1675" s="83">
        <f t="shared" ca="1" si="569"/>
        <v>360</v>
      </c>
      <c r="AZ1675" s="83">
        <f t="shared" ca="1" si="570"/>
        <v>0</v>
      </c>
      <c r="BA1675" s="83">
        <f t="shared" ca="1" si="571"/>
        <v>360</v>
      </c>
      <c r="BB1675" s="83">
        <f t="shared" ca="1" si="572"/>
        <v>360</v>
      </c>
    </row>
    <row r="1676" spans="1:54" x14ac:dyDescent="0.25">
      <c r="A1676" s="58">
        <v>1674</v>
      </c>
      <c r="B1676" s="59">
        <f t="shared" si="562"/>
        <v>27.9</v>
      </c>
      <c r="C1676" s="58">
        <v>56.6</v>
      </c>
      <c r="D1676" s="58">
        <v>68</v>
      </c>
      <c r="F1676" s="117"/>
      <c r="G1676" s="117"/>
      <c r="H1676" s="118"/>
      <c r="I1676" s="121"/>
      <c r="J1676" s="92">
        <f t="shared" si="563"/>
        <v>0</v>
      </c>
      <c r="L1676" s="94">
        <v>1674</v>
      </c>
      <c r="M1676" s="114">
        <f t="shared" ca="1" si="560"/>
        <v>1449.4871398230136</v>
      </c>
      <c r="N1676" s="115">
        <f t="shared" ca="1" si="559"/>
        <v>244.8</v>
      </c>
      <c r="P1676" s="102"/>
      <c r="Q1676" s="102"/>
      <c r="R1676" s="102"/>
      <c r="S1676" s="102"/>
      <c r="AC1676" s="83">
        <f t="shared" si="555"/>
        <v>0</v>
      </c>
      <c r="AD1676" s="83">
        <f t="shared" si="556"/>
        <v>0</v>
      </c>
      <c r="AF1676" s="83">
        <f t="shared" si="564"/>
        <v>0</v>
      </c>
      <c r="AG1676" s="83">
        <f t="shared" si="565"/>
        <v>0</v>
      </c>
      <c r="AQ1676" s="83">
        <f t="shared" ca="1" si="566"/>
        <v>0</v>
      </c>
      <c r="AR1676" s="83">
        <f t="shared" ca="1" si="567"/>
        <v>-144</v>
      </c>
      <c r="AS1676" s="83">
        <f t="shared" ca="1" si="561"/>
        <v>-144</v>
      </c>
      <c r="AT1676" s="83" cm="1">
        <f t="array" aca="1" ref="AT1676" ca="1">_xlfn.LET(_xlpm.rozsah, $F$3:$F$10001,_xlpm.podminka, (_xlpm.rozsah&gt;M1676)*(ISNUMBER(_xlpm.rozsah)),_xlpm.indexy, IF(_xlpm.podminka, ROW(_xlpm.rozsah)-MIN(ROW(_xlpm.rozsah))+1),_xlpm.prvni, MIN(_xlpm.indexy),_xlpm.finalni, IF(_xlpm.prvni=1, 2, _xlpm.prvni),INDEX(_xlpm.rozsah, _xlpm.finalni))</f>
        <v>1500</v>
      </c>
      <c r="AU1676" s="83" cm="1">
        <f t="array" aca="1" ref="AU1676" ca="1">INDEX($F$3:$F$10001,MATCH(AT1676,$F$3:$F$10004,0)-1)</f>
        <v>1400</v>
      </c>
      <c r="AV1676" s="83">
        <f t="shared" ca="1" si="557"/>
        <v>-144</v>
      </c>
      <c r="AW1676" s="83">
        <f t="shared" ca="1" si="558"/>
        <v>-144</v>
      </c>
      <c r="AX1676" s="83">
        <f t="shared" ca="1" si="568"/>
        <v>360</v>
      </c>
      <c r="AY1676" s="83">
        <f t="shared" ca="1" si="569"/>
        <v>360</v>
      </c>
      <c r="AZ1676" s="83">
        <f t="shared" ca="1" si="570"/>
        <v>0</v>
      </c>
      <c r="BA1676" s="83">
        <f t="shared" ca="1" si="571"/>
        <v>360</v>
      </c>
      <c r="BB1676" s="83">
        <f t="shared" ca="1" si="572"/>
        <v>360</v>
      </c>
    </row>
    <row r="1677" spans="1:54" x14ac:dyDescent="0.25">
      <c r="A1677" s="58">
        <v>1675</v>
      </c>
      <c r="B1677" s="59">
        <f t="shared" si="562"/>
        <v>27.916666666666668</v>
      </c>
      <c r="C1677" s="58">
        <v>56.8</v>
      </c>
      <c r="D1677" s="58">
        <v>65.099999999999994</v>
      </c>
      <c r="F1677" s="117"/>
      <c r="G1677" s="117"/>
      <c r="H1677" s="118"/>
      <c r="I1677" s="121"/>
      <c r="J1677" s="92">
        <f t="shared" si="563"/>
        <v>0</v>
      </c>
      <c r="L1677" s="94">
        <v>1675</v>
      </c>
      <c r="M1677" s="114">
        <f t="shared" ca="1" si="560"/>
        <v>1451.0754336033069</v>
      </c>
      <c r="N1677" s="115">
        <f t="shared" ca="1" si="559"/>
        <v>234.35999999999996</v>
      </c>
      <c r="P1677" s="102"/>
      <c r="Q1677" s="102"/>
      <c r="R1677" s="102"/>
      <c r="S1677" s="102"/>
      <c r="AC1677" s="83">
        <f t="shared" si="555"/>
        <v>0</v>
      </c>
      <c r="AD1677" s="83">
        <f t="shared" si="556"/>
        <v>0</v>
      </c>
      <c r="AF1677" s="83">
        <f t="shared" si="564"/>
        <v>0</v>
      </c>
      <c r="AG1677" s="83">
        <f t="shared" si="565"/>
        <v>0</v>
      </c>
      <c r="AQ1677" s="83">
        <f t="shared" ca="1" si="566"/>
        <v>0</v>
      </c>
      <c r="AR1677" s="83">
        <f t="shared" ca="1" si="567"/>
        <v>-144</v>
      </c>
      <c r="AS1677" s="83">
        <f t="shared" ca="1" si="561"/>
        <v>-144</v>
      </c>
      <c r="AT1677" s="83" cm="1">
        <f t="array" aca="1" ref="AT1677" ca="1">_xlfn.LET(_xlpm.rozsah, $F$3:$F$10001,_xlpm.podminka, (_xlpm.rozsah&gt;M1677)*(ISNUMBER(_xlpm.rozsah)),_xlpm.indexy, IF(_xlpm.podminka, ROW(_xlpm.rozsah)-MIN(ROW(_xlpm.rozsah))+1),_xlpm.prvni, MIN(_xlpm.indexy),_xlpm.finalni, IF(_xlpm.prvni=1, 2, _xlpm.prvni),INDEX(_xlpm.rozsah, _xlpm.finalni))</f>
        <v>1500</v>
      </c>
      <c r="AU1677" s="83" cm="1">
        <f t="array" aca="1" ref="AU1677" ca="1">INDEX($F$3:$F$10001,MATCH(AT1677,$F$3:$F$10004,0)-1)</f>
        <v>1400</v>
      </c>
      <c r="AV1677" s="83">
        <f t="shared" ca="1" si="557"/>
        <v>-144</v>
      </c>
      <c r="AW1677" s="83">
        <f t="shared" ca="1" si="558"/>
        <v>-144</v>
      </c>
      <c r="AX1677" s="83">
        <f t="shared" ca="1" si="568"/>
        <v>360</v>
      </c>
      <c r="AY1677" s="83">
        <f t="shared" ca="1" si="569"/>
        <v>360</v>
      </c>
      <c r="AZ1677" s="83">
        <f t="shared" ca="1" si="570"/>
        <v>0</v>
      </c>
      <c r="BA1677" s="83">
        <f t="shared" ca="1" si="571"/>
        <v>360</v>
      </c>
      <c r="BB1677" s="83">
        <f t="shared" ca="1" si="572"/>
        <v>360</v>
      </c>
    </row>
    <row r="1678" spans="1:54" x14ac:dyDescent="0.25">
      <c r="A1678" s="58">
        <v>1676</v>
      </c>
      <c r="B1678" s="59">
        <f t="shared" si="562"/>
        <v>27.933333333333334</v>
      </c>
      <c r="C1678" s="58">
        <v>56.9</v>
      </c>
      <c r="D1678" s="58">
        <v>60.9</v>
      </c>
      <c r="F1678" s="117"/>
      <c r="G1678" s="117"/>
      <c r="H1678" s="118"/>
      <c r="I1678" s="121"/>
      <c r="J1678" s="92">
        <f t="shared" si="563"/>
        <v>0</v>
      </c>
      <c r="L1678" s="94">
        <v>1676</v>
      </c>
      <c r="M1678" s="114">
        <f t="shared" ca="1" si="560"/>
        <v>1451.8695804934534</v>
      </c>
      <c r="N1678" s="115">
        <f t="shared" ca="1" si="559"/>
        <v>219.24</v>
      </c>
      <c r="P1678" s="102"/>
      <c r="Q1678" s="102"/>
      <c r="R1678" s="102"/>
      <c r="S1678" s="102"/>
      <c r="AC1678" s="83">
        <f t="shared" si="555"/>
        <v>0</v>
      </c>
      <c r="AD1678" s="83">
        <f t="shared" si="556"/>
        <v>0</v>
      </c>
      <c r="AF1678" s="83">
        <f t="shared" si="564"/>
        <v>0</v>
      </c>
      <c r="AG1678" s="83">
        <f t="shared" si="565"/>
        <v>0</v>
      </c>
      <c r="AQ1678" s="83">
        <f t="shared" ca="1" si="566"/>
        <v>0</v>
      </c>
      <c r="AR1678" s="83">
        <f t="shared" ca="1" si="567"/>
        <v>-144</v>
      </c>
      <c r="AS1678" s="83">
        <f t="shared" ca="1" si="561"/>
        <v>-144</v>
      </c>
      <c r="AT1678" s="83" cm="1">
        <f t="array" aca="1" ref="AT1678" ca="1">_xlfn.LET(_xlpm.rozsah, $F$3:$F$10001,_xlpm.podminka, (_xlpm.rozsah&gt;M1678)*(ISNUMBER(_xlpm.rozsah)),_xlpm.indexy, IF(_xlpm.podminka, ROW(_xlpm.rozsah)-MIN(ROW(_xlpm.rozsah))+1),_xlpm.prvni, MIN(_xlpm.indexy),_xlpm.finalni, IF(_xlpm.prvni=1, 2, _xlpm.prvni),INDEX(_xlpm.rozsah, _xlpm.finalni))</f>
        <v>1500</v>
      </c>
      <c r="AU1678" s="83" cm="1">
        <f t="array" aca="1" ref="AU1678" ca="1">INDEX($F$3:$F$10001,MATCH(AT1678,$F$3:$F$10004,0)-1)</f>
        <v>1400</v>
      </c>
      <c r="AV1678" s="83">
        <f t="shared" ca="1" si="557"/>
        <v>-144</v>
      </c>
      <c r="AW1678" s="83">
        <f t="shared" ca="1" si="558"/>
        <v>-144</v>
      </c>
      <c r="AX1678" s="83">
        <f t="shared" ca="1" si="568"/>
        <v>360</v>
      </c>
      <c r="AY1678" s="83">
        <f t="shared" ca="1" si="569"/>
        <v>360</v>
      </c>
      <c r="AZ1678" s="83">
        <f t="shared" ca="1" si="570"/>
        <v>0</v>
      </c>
      <c r="BA1678" s="83">
        <f t="shared" ca="1" si="571"/>
        <v>360</v>
      </c>
      <c r="BB1678" s="83">
        <f t="shared" ca="1" si="572"/>
        <v>360</v>
      </c>
    </row>
    <row r="1679" spans="1:54" x14ac:dyDescent="0.25">
      <c r="A1679" s="58">
        <v>1677</v>
      </c>
      <c r="B1679" s="59">
        <f t="shared" si="562"/>
        <v>27.95</v>
      </c>
      <c r="C1679" s="58">
        <v>57.1</v>
      </c>
      <c r="D1679" s="58">
        <v>57.4</v>
      </c>
      <c r="F1679" s="117"/>
      <c r="G1679" s="117"/>
      <c r="H1679" s="118"/>
      <c r="I1679" s="121"/>
      <c r="J1679" s="92">
        <f t="shared" si="563"/>
        <v>0</v>
      </c>
      <c r="L1679" s="94">
        <v>1677</v>
      </c>
      <c r="M1679" s="114">
        <f t="shared" ca="1" si="560"/>
        <v>1453.4578742737469</v>
      </c>
      <c r="N1679" s="115">
        <f t="shared" ca="1" si="559"/>
        <v>206.64</v>
      </c>
      <c r="P1679" s="102"/>
      <c r="Q1679" s="102"/>
      <c r="R1679" s="102"/>
      <c r="S1679" s="102"/>
      <c r="AC1679" s="83">
        <f t="shared" si="555"/>
        <v>0</v>
      </c>
      <c r="AD1679" s="83">
        <f t="shared" si="556"/>
        <v>0</v>
      </c>
      <c r="AF1679" s="83">
        <f t="shared" si="564"/>
        <v>0</v>
      </c>
      <c r="AG1679" s="83">
        <f t="shared" si="565"/>
        <v>0</v>
      </c>
      <c r="AQ1679" s="83">
        <f t="shared" ca="1" si="566"/>
        <v>0</v>
      </c>
      <c r="AR1679" s="83">
        <f t="shared" ca="1" si="567"/>
        <v>-144</v>
      </c>
      <c r="AS1679" s="83">
        <f t="shared" ca="1" si="561"/>
        <v>-144</v>
      </c>
      <c r="AT1679" s="83" cm="1">
        <f t="array" aca="1" ref="AT1679" ca="1">_xlfn.LET(_xlpm.rozsah, $F$3:$F$10001,_xlpm.podminka, (_xlpm.rozsah&gt;M1679)*(ISNUMBER(_xlpm.rozsah)),_xlpm.indexy, IF(_xlpm.podminka, ROW(_xlpm.rozsah)-MIN(ROW(_xlpm.rozsah))+1),_xlpm.prvni, MIN(_xlpm.indexy),_xlpm.finalni, IF(_xlpm.prvni=1, 2, _xlpm.prvni),INDEX(_xlpm.rozsah, _xlpm.finalni))</f>
        <v>1500</v>
      </c>
      <c r="AU1679" s="83" cm="1">
        <f t="array" aca="1" ref="AU1679" ca="1">INDEX($F$3:$F$10001,MATCH(AT1679,$F$3:$F$10004,0)-1)</f>
        <v>1400</v>
      </c>
      <c r="AV1679" s="83">
        <f t="shared" ca="1" si="557"/>
        <v>-144</v>
      </c>
      <c r="AW1679" s="83">
        <f t="shared" ca="1" si="558"/>
        <v>-144</v>
      </c>
      <c r="AX1679" s="83">
        <f t="shared" ca="1" si="568"/>
        <v>360</v>
      </c>
      <c r="AY1679" s="83">
        <f t="shared" ca="1" si="569"/>
        <v>360</v>
      </c>
      <c r="AZ1679" s="83">
        <f t="shared" ca="1" si="570"/>
        <v>0</v>
      </c>
      <c r="BA1679" s="83">
        <f t="shared" ca="1" si="571"/>
        <v>360</v>
      </c>
      <c r="BB1679" s="83">
        <f t="shared" ca="1" si="572"/>
        <v>360</v>
      </c>
    </row>
    <row r="1680" spans="1:54" x14ac:dyDescent="0.25">
      <c r="A1680" s="58">
        <v>1678</v>
      </c>
      <c r="B1680" s="59">
        <f t="shared" si="562"/>
        <v>27.966666666666665</v>
      </c>
      <c r="C1680" s="58">
        <v>57.1</v>
      </c>
      <c r="D1680" s="58">
        <v>54.3</v>
      </c>
      <c r="F1680" s="117"/>
      <c r="G1680" s="117"/>
      <c r="H1680" s="118"/>
      <c r="I1680" s="121"/>
      <c r="J1680" s="92">
        <f t="shared" si="563"/>
        <v>0</v>
      </c>
      <c r="L1680" s="94">
        <v>1678</v>
      </c>
      <c r="M1680" s="114">
        <f t="shared" ca="1" si="560"/>
        <v>1453.4578742737469</v>
      </c>
      <c r="N1680" s="115">
        <f t="shared" ca="1" si="559"/>
        <v>195.47999999999996</v>
      </c>
      <c r="P1680" s="102"/>
      <c r="Q1680" s="102"/>
      <c r="R1680" s="102"/>
      <c r="S1680" s="102"/>
      <c r="AC1680" s="83">
        <f t="shared" si="555"/>
        <v>0</v>
      </c>
      <c r="AD1680" s="83">
        <f t="shared" si="556"/>
        <v>0</v>
      </c>
      <c r="AF1680" s="83">
        <f t="shared" si="564"/>
        <v>0</v>
      </c>
      <c r="AG1680" s="83">
        <f t="shared" si="565"/>
        <v>0</v>
      </c>
      <c r="AQ1680" s="83">
        <f t="shared" ca="1" si="566"/>
        <v>0</v>
      </c>
      <c r="AR1680" s="83">
        <f t="shared" ca="1" si="567"/>
        <v>-144</v>
      </c>
      <c r="AS1680" s="83">
        <f t="shared" ca="1" si="561"/>
        <v>-144</v>
      </c>
      <c r="AT1680" s="83" cm="1">
        <f t="array" aca="1" ref="AT1680" ca="1">_xlfn.LET(_xlpm.rozsah, $F$3:$F$10001,_xlpm.podminka, (_xlpm.rozsah&gt;M1680)*(ISNUMBER(_xlpm.rozsah)),_xlpm.indexy, IF(_xlpm.podminka, ROW(_xlpm.rozsah)-MIN(ROW(_xlpm.rozsah))+1),_xlpm.prvni, MIN(_xlpm.indexy),_xlpm.finalni, IF(_xlpm.prvni=1, 2, _xlpm.prvni),INDEX(_xlpm.rozsah, _xlpm.finalni))</f>
        <v>1500</v>
      </c>
      <c r="AU1680" s="83" cm="1">
        <f t="array" aca="1" ref="AU1680" ca="1">INDEX($F$3:$F$10001,MATCH(AT1680,$F$3:$F$10004,0)-1)</f>
        <v>1400</v>
      </c>
      <c r="AV1680" s="83">
        <f t="shared" ca="1" si="557"/>
        <v>-144</v>
      </c>
      <c r="AW1680" s="83">
        <f t="shared" ca="1" si="558"/>
        <v>-144</v>
      </c>
      <c r="AX1680" s="83">
        <f t="shared" ca="1" si="568"/>
        <v>360</v>
      </c>
      <c r="AY1680" s="83">
        <f t="shared" ca="1" si="569"/>
        <v>360</v>
      </c>
      <c r="AZ1680" s="83">
        <f t="shared" ca="1" si="570"/>
        <v>0</v>
      </c>
      <c r="BA1680" s="83">
        <f t="shared" ca="1" si="571"/>
        <v>360</v>
      </c>
      <c r="BB1680" s="83">
        <f t="shared" ca="1" si="572"/>
        <v>360</v>
      </c>
    </row>
    <row r="1681" spans="1:54" x14ac:dyDescent="0.25">
      <c r="A1681" s="58">
        <v>1679</v>
      </c>
      <c r="B1681" s="59">
        <f t="shared" si="562"/>
        <v>27.983333333333334</v>
      </c>
      <c r="C1681" s="58">
        <v>57</v>
      </c>
      <c r="D1681" s="58">
        <v>48.6</v>
      </c>
      <c r="F1681" s="117"/>
      <c r="G1681" s="117"/>
      <c r="H1681" s="118"/>
      <c r="I1681" s="121"/>
      <c r="J1681" s="92">
        <f t="shared" si="563"/>
        <v>0</v>
      </c>
      <c r="L1681" s="94">
        <v>1679</v>
      </c>
      <c r="M1681" s="114">
        <f t="shared" ca="1" si="560"/>
        <v>1452.6637273836002</v>
      </c>
      <c r="N1681" s="115">
        <f t="shared" ca="1" si="559"/>
        <v>174.96</v>
      </c>
      <c r="P1681" s="102"/>
      <c r="Q1681" s="102"/>
      <c r="R1681" s="102"/>
      <c r="S1681" s="102"/>
      <c r="AC1681" s="83">
        <f t="shared" si="555"/>
        <v>0</v>
      </c>
      <c r="AD1681" s="83">
        <f t="shared" si="556"/>
        <v>0</v>
      </c>
      <c r="AF1681" s="83">
        <f t="shared" si="564"/>
        <v>0</v>
      </c>
      <c r="AG1681" s="83">
        <f t="shared" si="565"/>
        <v>0</v>
      </c>
      <c r="AQ1681" s="83">
        <f t="shared" ca="1" si="566"/>
        <v>0</v>
      </c>
      <c r="AR1681" s="83">
        <f t="shared" ca="1" si="567"/>
        <v>-144</v>
      </c>
      <c r="AS1681" s="83">
        <f t="shared" ca="1" si="561"/>
        <v>-144</v>
      </c>
      <c r="AT1681" s="83" cm="1">
        <f t="array" aca="1" ref="AT1681" ca="1">_xlfn.LET(_xlpm.rozsah, $F$3:$F$10001,_xlpm.podminka, (_xlpm.rozsah&gt;M1681)*(ISNUMBER(_xlpm.rozsah)),_xlpm.indexy, IF(_xlpm.podminka, ROW(_xlpm.rozsah)-MIN(ROW(_xlpm.rozsah))+1),_xlpm.prvni, MIN(_xlpm.indexy),_xlpm.finalni, IF(_xlpm.prvni=1, 2, _xlpm.prvni),INDEX(_xlpm.rozsah, _xlpm.finalni))</f>
        <v>1500</v>
      </c>
      <c r="AU1681" s="83" cm="1">
        <f t="array" aca="1" ref="AU1681" ca="1">INDEX($F$3:$F$10001,MATCH(AT1681,$F$3:$F$10004,0)-1)</f>
        <v>1400</v>
      </c>
      <c r="AV1681" s="83">
        <f t="shared" ca="1" si="557"/>
        <v>-144</v>
      </c>
      <c r="AW1681" s="83">
        <f t="shared" ca="1" si="558"/>
        <v>-144</v>
      </c>
      <c r="AX1681" s="83">
        <f t="shared" ca="1" si="568"/>
        <v>360</v>
      </c>
      <c r="AY1681" s="83">
        <f t="shared" ca="1" si="569"/>
        <v>360</v>
      </c>
      <c r="AZ1681" s="83">
        <f t="shared" ca="1" si="570"/>
        <v>0</v>
      </c>
      <c r="BA1681" s="83">
        <f t="shared" ca="1" si="571"/>
        <v>360</v>
      </c>
      <c r="BB1681" s="83">
        <f t="shared" ca="1" si="572"/>
        <v>360</v>
      </c>
    </row>
    <row r="1682" spans="1:54" x14ac:dyDescent="0.25">
      <c r="A1682" s="58">
        <v>1680</v>
      </c>
      <c r="B1682" s="59">
        <f t="shared" si="562"/>
        <v>28</v>
      </c>
      <c r="C1682" s="58">
        <v>57.4</v>
      </c>
      <c r="D1682" s="58">
        <v>44.1</v>
      </c>
      <c r="F1682" s="117"/>
      <c r="G1682" s="117"/>
      <c r="H1682" s="118"/>
      <c r="I1682" s="121"/>
      <c r="J1682" s="92">
        <f t="shared" si="563"/>
        <v>0</v>
      </c>
      <c r="L1682" s="94">
        <v>1680</v>
      </c>
      <c r="M1682" s="114">
        <f t="shared" ca="1" si="560"/>
        <v>1455.840314944187</v>
      </c>
      <c r="N1682" s="115">
        <f t="shared" ca="1" si="559"/>
        <v>158.76</v>
      </c>
      <c r="P1682" s="102"/>
      <c r="Q1682" s="102"/>
      <c r="R1682" s="102"/>
      <c r="S1682" s="102"/>
      <c r="AC1682" s="83">
        <f t="shared" si="555"/>
        <v>0</v>
      </c>
      <c r="AD1682" s="83">
        <f t="shared" si="556"/>
        <v>0</v>
      </c>
      <c r="AF1682" s="83">
        <f t="shared" si="564"/>
        <v>0</v>
      </c>
      <c r="AG1682" s="83">
        <f t="shared" si="565"/>
        <v>0</v>
      </c>
      <c r="AQ1682" s="83">
        <f t="shared" ca="1" si="566"/>
        <v>0</v>
      </c>
      <c r="AR1682" s="83">
        <f t="shared" ca="1" si="567"/>
        <v>-144</v>
      </c>
      <c r="AS1682" s="83">
        <f t="shared" ca="1" si="561"/>
        <v>-144</v>
      </c>
      <c r="AT1682" s="83" cm="1">
        <f t="array" aca="1" ref="AT1682" ca="1">_xlfn.LET(_xlpm.rozsah, $F$3:$F$10001,_xlpm.podminka, (_xlpm.rozsah&gt;M1682)*(ISNUMBER(_xlpm.rozsah)),_xlpm.indexy, IF(_xlpm.podminka, ROW(_xlpm.rozsah)-MIN(ROW(_xlpm.rozsah))+1),_xlpm.prvni, MIN(_xlpm.indexy),_xlpm.finalni, IF(_xlpm.prvni=1, 2, _xlpm.prvni),INDEX(_xlpm.rozsah, _xlpm.finalni))</f>
        <v>1500</v>
      </c>
      <c r="AU1682" s="83" cm="1">
        <f t="array" aca="1" ref="AU1682" ca="1">INDEX($F$3:$F$10001,MATCH(AT1682,$F$3:$F$10004,0)-1)</f>
        <v>1400</v>
      </c>
      <c r="AV1682" s="83">
        <f t="shared" ca="1" si="557"/>
        <v>-144</v>
      </c>
      <c r="AW1682" s="83">
        <f t="shared" ca="1" si="558"/>
        <v>-144</v>
      </c>
      <c r="AX1682" s="83">
        <f t="shared" ca="1" si="568"/>
        <v>360</v>
      </c>
      <c r="AY1682" s="83">
        <f t="shared" ca="1" si="569"/>
        <v>360</v>
      </c>
      <c r="AZ1682" s="83">
        <f t="shared" ca="1" si="570"/>
        <v>0</v>
      </c>
      <c r="BA1682" s="83">
        <f t="shared" ca="1" si="571"/>
        <v>360</v>
      </c>
      <c r="BB1682" s="83">
        <f t="shared" ca="1" si="572"/>
        <v>360</v>
      </c>
    </row>
    <row r="1683" spans="1:54" x14ac:dyDescent="0.25">
      <c r="A1683" s="58">
        <v>1681</v>
      </c>
      <c r="B1683" s="59">
        <f t="shared" si="562"/>
        <v>28.016666666666666</v>
      </c>
      <c r="C1683" s="58">
        <v>57.4</v>
      </c>
      <c r="D1683" s="58">
        <v>40.200000000000003</v>
      </c>
      <c r="F1683" s="117"/>
      <c r="G1683" s="117"/>
      <c r="H1683" s="118"/>
      <c r="I1683" s="121"/>
      <c r="J1683" s="92">
        <f t="shared" si="563"/>
        <v>0</v>
      </c>
      <c r="L1683" s="94">
        <v>1681</v>
      </c>
      <c r="M1683" s="114">
        <f t="shared" ca="1" si="560"/>
        <v>1455.840314944187</v>
      </c>
      <c r="N1683" s="115">
        <f t="shared" ca="1" si="559"/>
        <v>144.72</v>
      </c>
      <c r="P1683" s="102"/>
      <c r="Q1683" s="102"/>
      <c r="R1683" s="102"/>
      <c r="S1683" s="102"/>
      <c r="AC1683" s="83">
        <f t="shared" si="555"/>
        <v>0</v>
      </c>
      <c r="AD1683" s="83">
        <f t="shared" si="556"/>
        <v>0</v>
      </c>
      <c r="AF1683" s="83">
        <f t="shared" si="564"/>
        <v>0</v>
      </c>
      <c r="AG1683" s="83">
        <f t="shared" si="565"/>
        <v>0</v>
      </c>
      <c r="AQ1683" s="83">
        <f t="shared" ca="1" si="566"/>
        <v>0</v>
      </c>
      <c r="AR1683" s="83">
        <f t="shared" ca="1" si="567"/>
        <v>-144</v>
      </c>
      <c r="AS1683" s="83">
        <f t="shared" ca="1" si="561"/>
        <v>-144</v>
      </c>
      <c r="AT1683" s="83" cm="1">
        <f t="array" aca="1" ref="AT1683" ca="1">_xlfn.LET(_xlpm.rozsah, $F$3:$F$10001,_xlpm.podminka, (_xlpm.rozsah&gt;M1683)*(ISNUMBER(_xlpm.rozsah)),_xlpm.indexy, IF(_xlpm.podminka, ROW(_xlpm.rozsah)-MIN(ROW(_xlpm.rozsah))+1),_xlpm.prvni, MIN(_xlpm.indexy),_xlpm.finalni, IF(_xlpm.prvni=1, 2, _xlpm.prvni),INDEX(_xlpm.rozsah, _xlpm.finalni))</f>
        <v>1500</v>
      </c>
      <c r="AU1683" s="83" cm="1">
        <f t="array" aca="1" ref="AU1683" ca="1">INDEX($F$3:$F$10001,MATCH(AT1683,$F$3:$F$10004,0)-1)</f>
        <v>1400</v>
      </c>
      <c r="AV1683" s="83">
        <f t="shared" ca="1" si="557"/>
        <v>-144</v>
      </c>
      <c r="AW1683" s="83">
        <f t="shared" ca="1" si="558"/>
        <v>-144</v>
      </c>
      <c r="AX1683" s="83">
        <f t="shared" ca="1" si="568"/>
        <v>360</v>
      </c>
      <c r="AY1683" s="83">
        <f t="shared" ca="1" si="569"/>
        <v>360</v>
      </c>
      <c r="AZ1683" s="83">
        <f t="shared" ca="1" si="570"/>
        <v>0</v>
      </c>
      <c r="BA1683" s="83">
        <f t="shared" ca="1" si="571"/>
        <v>360</v>
      </c>
      <c r="BB1683" s="83">
        <f t="shared" ca="1" si="572"/>
        <v>360</v>
      </c>
    </row>
    <row r="1684" spans="1:54" x14ac:dyDescent="0.25">
      <c r="A1684" s="58">
        <v>1682</v>
      </c>
      <c r="B1684" s="59">
        <f t="shared" si="562"/>
        <v>28.033333333333335</v>
      </c>
      <c r="C1684" s="58">
        <v>57.6</v>
      </c>
      <c r="D1684" s="58">
        <v>36.9</v>
      </c>
      <c r="F1684" s="117"/>
      <c r="G1684" s="117"/>
      <c r="H1684" s="118"/>
      <c r="I1684" s="121"/>
      <c r="J1684" s="92">
        <f t="shared" si="563"/>
        <v>0</v>
      </c>
      <c r="L1684" s="94">
        <v>1682</v>
      </c>
      <c r="M1684" s="114">
        <f t="shared" ca="1" si="560"/>
        <v>1457.4286087244802</v>
      </c>
      <c r="N1684" s="115">
        <f t="shared" ca="1" si="559"/>
        <v>132.84</v>
      </c>
      <c r="P1684" s="102"/>
      <c r="Q1684" s="102"/>
      <c r="R1684" s="102"/>
      <c r="S1684" s="102"/>
      <c r="AC1684" s="83">
        <f t="shared" si="555"/>
        <v>0</v>
      </c>
      <c r="AD1684" s="83">
        <f t="shared" si="556"/>
        <v>0</v>
      </c>
      <c r="AF1684" s="83">
        <f t="shared" si="564"/>
        <v>0</v>
      </c>
      <c r="AG1684" s="83">
        <f t="shared" si="565"/>
        <v>0</v>
      </c>
      <c r="AQ1684" s="83">
        <f t="shared" ca="1" si="566"/>
        <v>0</v>
      </c>
      <c r="AR1684" s="83">
        <f t="shared" ca="1" si="567"/>
        <v>-144</v>
      </c>
      <c r="AS1684" s="83">
        <f t="shared" ca="1" si="561"/>
        <v>-144</v>
      </c>
      <c r="AT1684" s="83" cm="1">
        <f t="array" aca="1" ref="AT1684" ca="1">_xlfn.LET(_xlpm.rozsah, $F$3:$F$10001,_xlpm.podminka, (_xlpm.rozsah&gt;M1684)*(ISNUMBER(_xlpm.rozsah)),_xlpm.indexy, IF(_xlpm.podminka, ROW(_xlpm.rozsah)-MIN(ROW(_xlpm.rozsah))+1),_xlpm.prvni, MIN(_xlpm.indexy),_xlpm.finalni, IF(_xlpm.prvni=1, 2, _xlpm.prvni),INDEX(_xlpm.rozsah, _xlpm.finalni))</f>
        <v>1500</v>
      </c>
      <c r="AU1684" s="83" cm="1">
        <f t="array" aca="1" ref="AU1684" ca="1">INDEX($F$3:$F$10001,MATCH(AT1684,$F$3:$F$10004,0)-1)</f>
        <v>1400</v>
      </c>
      <c r="AV1684" s="83">
        <f t="shared" ca="1" si="557"/>
        <v>-144</v>
      </c>
      <c r="AW1684" s="83">
        <f t="shared" ca="1" si="558"/>
        <v>-144</v>
      </c>
      <c r="AX1684" s="83">
        <f t="shared" ca="1" si="568"/>
        <v>360</v>
      </c>
      <c r="AY1684" s="83">
        <f t="shared" ca="1" si="569"/>
        <v>360</v>
      </c>
      <c r="AZ1684" s="83">
        <f t="shared" ca="1" si="570"/>
        <v>0</v>
      </c>
      <c r="BA1684" s="83">
        <f t="shared" ca="1" si="571"/>
        <v>360</v>
      </c>
      <c r="BB1684" s="83">
        <f t="shared" ca="1" si="572"/>
        <v>360</v>
      </c>
    </row>
    <row r="1685" spans="1:54" x14ac:dyDescent="0.25">
      <c r="A1685" s="58">
        <v>1683</v>
      </c>
      <c r="B1685" s="59">
        <f t="shared" si="562"/>
        <v>28.05</v>
      </c>
      <c r="C1685" s="58">
        <v>57.5</v>
      </c>
      <c r="D1685" s="58">
        <v>34.200000000000003</v>
      </c>
      <c r="F1685" s="117"/>
      <c r="G1685" s="117"/>
      <c r="H1685" s="118"/>
      <c r="I1685" s="121"/>
      <c r="J1685" s="92">
        <f t="shared" si="563"/>
        <v>0</v>
      </c>
      <c r="L1685" s="94">
        <v>1683</v>
      </c>
      <c r="M1685" s="114">
        <f t="shared" ca="1" si="560"/>
        <v>1456.6344618343335</v>
      </c>
      <c r="N1685" s="115">
        <f t="shared" ca="1" si="559"/>
        <v>123.12</v>
      </c>
      <c r="P1685" s="102"/>
      <c r="Q1685" s="102"/>
      <c r="R1685" s="102"/>
      <c r="S1685" s="102"/>
      <c r="AC1685" s="83">
        <f t="shared" si="555"/>
        <v>0</v>
      </c>
      <c r="AD1685" s="83">
        <f t="shared" si="556"/>
        <v>0</v>
      </c>
      <c r="AF1685" s="83">
        <f t="shared" si="564"/>
        <v>0</v>
      </c>
      <c r="AG1685" s="83">
        <f t="shared" si="565"/>
        <v>0</v>
      </c>
      <c r="AQ1685" s="83">
        <f t="shared" ca="1" si="566"/>
        <v>0</v>
      </c>
      <c r="AR1685" s="83">
        <f t="shared" ca="1" si="567"/>
        <v>-144</v>
      </c>
      <c r="AS1685" s="83">
        <f t="shared" ca="1" si="561"/>
        <v>-144</v>
      </c>
      <c r="AT1685" s="83" cm="1">
        <f t="array" aca="1" ref="AT1685" ca="1">_xlfn.LET(_xlpm.rozsah, $F$3:$F$10001,_xlpm.podminka, (_xlpm.rozsah&gt;M1685)*(ISNUMBER(_xlpm.rozsah)),_xlpm.indexy, IF(_xlpm.podminka, ROW(_xlpm.rozsah)-MIN(ROW(_xlpm.rozsah))+1),_xlpm.prvni, MIN(_xlpm.indexy),_xlpm.finalni, IF(_xlpm.prvni=1, 2, _xlpm.prvni),INDEX(_xlpm.rozsah, _xlpm.finalni))</f>
        <v>1500</v>
      </c>
      <c r="AU1685" s="83" cm="1">
        <f t="array" aca="1" ref="AU1685" ca="1">INDEX($F$3:$F$10001,MATCH(AT1685,$F$3:$F$10004,0)-1)</f>
        <v>1400</v>
      </c>
      <c r="AV1685" s="83">
        <f t="shared" ca="1" si="557"/>
        <v>-144</v>
      </c>
      <c r="AW1685" s="83">
        <f t="shared" ca="1" si="558"/>
        <v>-144</v>
      </c>
      <c r="AX1685" s="83">
        <f t="shared" ca="1" si="568"/>
        <v>360</v>
      </c>
      <c r="AY1685" s="83">
        <f t="shared" ca="1" si="569"/>
        <v>360</v>
      </c>
      <c r="AZ1685" s="83">
        <f t="shared" ca="1" si="570"/>
        <v>0</v>
      </c>
      <c r="BA1685" s="83">
        <f t="shared" ca="1" si="571"/>
        <v>360</v>
      </c>
      <c r="BB1685" s="83">
        <f t="shared" ca="1" si="572"/>
        <v>360</v>
      </c>
    </row>
    <row r="1686" spans="1:54" x14ac:dyDescent="0.25">
      <c r="A1686" s="58">
        <v>1684</v>
      </c>
      <c r="B1686" s="59">
        <f t="shared" si="562"/>
        <v>28.066666666666666</v>
      </c>
      <c r="C1686" s="58">
        <v>57.4</v>
      </c>
      <c r="D1686" s="58">
        <v>31.1</v>
      </c>
      <c r="F1686" s="117"/>
      <c r="G1686" s="117"/>
      <c r="H1686" s="118"/>
      <c r="I1686" s="121"/>
      <c r="J1686" s="92">
        <f t="shared" si="563"/>
        <v>0</v>
      </c>
      <c r="L1686" s="94">
        <v>1684</v>
      </c>
      <c r="M1686" s="114">
        <f t="shared" ca="1" si="560"/>
        <v>1455.840314944187</v>
      </c>
      <c r="N1686" s="115">
        <f t="shared" ca="1" si="559"/>
        <v>111.96</v>
      </c>
      <c r="P1686" s="102"/>
      <c r="Q1686" s="102"/>
      <c r="R1686" s="102"/>
      <c r="S1686" s="102"/>
      <c r="AC1686" s="83">
        <f t="shared" si="555"/>
        <v>0</v>
      </c>
      <c r="AD1686" s="83">
        <f t="shared" si="556"/>
        <v>0</v>
      </c>
      <c r="AF1686" s="83">
        <f t="shared" si="564"/>
        <v>0</v>
      </c>
      <c r="AG1686" s="83">
        <f t="shared" si="565"/>
        <v>0</v>
      </c>
      <c r="AQ1686" s="83">
        <f t="shared" ca="1" si="566"/>
        <v>0</v>
      </c>
      <c r="AR1686" s="83">
        <f t="shared" ca="1" si="567"/>
        <v>-144</v>
      </c>
      <c r="AS1686" s="83">
        <f t="shared" ca="1" si="561"/>
        <v>-144</v>
      </c>
      <c r="AT1686" s="83" cm="1">
        <f t="array" aca="1" ref="AT1686" ca="1">_xlfn.LET(_xlpm.rozsah, $F$3:$F$10001,_xlpm.podminka, (_xlpm.rozsah&gt;M1686)*(ISNUMBER(_xlpm.rozsah)),_xlpm.indexy, IF(_xlpm.podminka, ROW(_xlpm.rozsah)-MIN(ROW(_xlpm.rozsah))+1),_xlpm.prvni, MIN(_xlpm.indexy),_xlpm.finalni, IF(_xlpm.prvni=1, 2, _xlpm.prvni),INDEX(_xlpm.rozsah, _xlpm.finalni))</f>
        <v>1500</v>
      </c>
      <c r="AU1686" s="83" cm="1">
        <f t="array" aca="1" ref="AU1686" ca="1">INDEX($F$3:$F$10001,MATCH(AT1686,$F$3:$F$10004,0)-1)</f>
        <v>1400</v>
      </c>
      <c r="AV1686" s="83">
        <f t="shared" ca="1" si="557"/>
        <v>-144</v>
      </c>
      <c r="AW1686" s="83">
        <f t="shared" ca="1" si="558"/>
        <v>-144</v>
      </c>
      <c r="AX1686" s="83">
        <f t="shared" ca="1" si="568"/>
        <v>360</v>
      </c>
      <c r="AY1686" s="83">
        <f t="shared" ca="1" si="569"/>
        <v>360</v>
      </c>
      <c r="AZ1686" s="83">
        <f t="shared" ca="1" si="570"/>
        <v>0</v>
      </c>
      <c r="BA1686" s="83">
        <f t="shared" ca="1" si="571"/>
        <v>360</v>
      </c>
      <c r="BB1686" s="83">
        <f t="shared" ca="1" si="572"/>
        <v>360</v>
      </c>
    </row>
    <row r="1687" spans="1:54" x14ac:dyDescent="0.25">
      <c r="A1687" s="58">
        <v>1685</v>
      </c>
      <c r="B1687" s="59">
        <f t="shared" si="562"/>
        <v>28.083333333333332</v>
      </c>
      <c r="C1687" s="58">
        <v>57.5</v>
      </c>
      <c r="D1687" s="58">
        <v>25.9</v>
      </c>
      <c r="F1687" s="117"/>
      <c r="G1687" s="117"/>
      <c r="H1687" s="118"/>
      <c r="I1687" s="121"/>
      <c r="J1687" s="92">
        <f t="shared" si="563"/>
        <v>0</v>
      </c>
      <c r="L1687" s="94">
        <v>1685</v>
      </c>
      <c r="M1687" s="114">
        <f t="shared" ca="1" si="560"/>
        <v>1456.6344618343335</v>
      </c>
      <c r="N1687" s="115">
        <f t="shared" ca="1" si="559"/>
        <v>93.240000000000009</v>
      </c>
      <c r="P1687" s="102"/>
      <c r="Q1687" s="102"/>
      <c r="R1687" s="102"/>
      <c r="S1687" s="102"/>
      <c r="AC1687" s="83">
        <f t="shared" si="555"/>
        <v>0</v>
      </c>
      <c r="AD1687" s="83">
        <f t="shared" si="556"/>
        <v>0</v>
      </c>
      <c r="AF1687" s="83">
        <f t="shared" si="564"/>
        <v>0</v>
      </c>
      <c r="AG1687" s="83">
        <f t="shared" si="565"/>
        <v>0</v>
      </c>
      <c r="AQ1687" s="83">
        <f t="shared" ca="1" si="566"/>
        <v>0</v>
      </c>
      <c r="AR1687" s="83">
        <f t="shared" ca="1" si="567"/>
        <v>-144</v>
      </c>
      <c r="AS1687" s="83">
        <f t="shared" ca="1" si="561"/>
        <v>-144</v>
      </c>
      <c r="AT1687" s="83" cm="1">
        <f t="array" aca="1" ref="AT1687" ca="1">_xlfn.LET(_xlpm.rozsah, $F$3:$F$10001,_xlpm.podminka, (_xlpm.rozsah&gt;M1687)*(ISNUMBER(_xlpm.rozsah)),_xlpm.indexy, IF(_xlpm.podminka, ROW(_xlpm.rozsah)-MIN(ROW(_xlpm.rozsah))+1),_xlpm.prvni, MIN(_xlpm.indexy),_xlpm.finalni, IF(_xlpm.prvni=1, 2, _xlpm.prvni),INDEX(_xlpm.rozsah, _xlpm.finalni))</f>
        <v>1500</v>
      </c>
      <c r="AU1687" s="83" cm="1">
        <f t="array" aca="1" ref="AU1687" ca="1">INDEX($F$3:$F$10001,MATCH(AT1687,$F$3:$F$10004,0)-1)</f>
        <v>1400</v>
      </c>
      <c r="AV1687" s="83">
        <f t="shared" ca="1" si="557"/>
        <v>-144</v>
      </c>
      <c r="AW1687" s="83">
        <f t="shared" ca="1" si="558"/>
        <v>-144</v>
      </c>
      <c r="AX1687" s="83">
        <f t="shared" ca="1" si="568"/>
        <v>360</v>
      </c>
      <c r="AY1687" s="83">
        <f t="shared" ca="1" si="569"/>
        <v>360</v>
      </c>
      <c r="AZ1687" s="83">
        <f t="shared" ca="1" si="570"/>
        <v>0</v>
      </c>
      <c r="BA1687" s="83">
        <f t="shared" ca="1" si="571"/>
        <v>360</v>
      </c>
      <c r="BB1687" s="83">
        <f t="shared" ca="1" si="572"/>
        <v>360</v>
      </c>
    </row>
    <row r="1688" spans="1:54" x14ac:dyDescent="0.25">
      <c r="A1688" s="58">
        <v>1686</v>
      </c>
      <c r="B1688" s="59">
        <f t="shared" si="562"/>
        <v>28.1</v>
      </c>
      <c r="C1688" s="58">
        <v>57.5</v>
      </c>
      <c r="D1688" s="58">
        <v>20.7</v>
      </c>
      <c r="F1688" s="117"/>
      <c r="G1688" s="117"/>
      <c r="H1688" s="118"/>
      <c r="I1688" s="121"/>
      <c r="J1688" s="92">
        <f t="shared" si="563"/>
        <v>0</v>
      </c>
      <c r="L1688" s="94">
        <v>1686</v>
      </c>
      <c r="M1688" s="114">
        <f t="shared" ca="1" si="560"/>
        <v>1456.6344618343335</v>
      </c>
      <c r="N1688" s="115">
        <f t="shared" ca="1" si="559"/>
        <v>74.52</v>
      </c>
      <c r="P1688" s="102"/>
      <c r="Q1688" s="102"/>
      <c r="R1688" s="102"/>
      <c r="S1688" s="102"/>
      <c r="AC1688" s="83">
        <f t="shared" si="555"/>
        <v>0</v>
      </c>
      <c r="AD1688" s="83">
        <f t="shared" si="556"/>
        <v>0</v>
      </c>
      <c r="AF1688" s="83">
        <f t="shared" si="564"/>
        <v>0</v>
      </c>
      <c r="AG1688" s="83">
        <f t="shared" si="565"/>
        <v>0</v>
      </c>
      <c r="AQ1688" s="83">
        <f t="shared" ca="1" si="566"/>
        <v>0</v>
      </c>
      <c r="AR1688" s="83">
        <f t="shared" ca="1" si="567"/>
        <v>-144</v>
      </c>
      <c r="AS1688" s="83">
        <f t="shared" ca="1" si="561"/>
        <v>-144</v>
      </c>
      <c r="AT1688" s="83" cm="1">
        <f t="array" aca="1" ref="AT1688" ca="1">_xlfn.LET(_xlpm.rozsah, $F$3:$F$10001,_xlpm.podminka, (_xlpm.rozsah&gt;M1688)*(ISNUMBER(_xlpm.rozsah)),_xlpm.indexy, IF(_xlpm.podminka, ROW(_xlpm.rozsah)-MIN(ROW(_xlpm.rozsah))+1),_xlpm.prvni, MIN(_xlpm.indexy),_xlpm.finalni, IF(_xlpm.prvni=1, 2, _xlpm.prvni),INDEX(_xlpm.rozsah, _xlpm.finalni))</f>
        <v>1500</v>
      </c>
      <c r="AU1688" s="83" cm="1">
        <f t="array" aca="1" ref="AU1688" ca="1">INDEX($F$3:$F$10001,MATCH(AT1688,$F$3:$F$10004,0)-1)</f>
        <v>1400</v>
      </c>
      <c r="AV1688" s="83">
        <f t="shared" ca="1" si="557"/>
        <v>-144</v>
      </c>
      <c r="AW1688" s="83">
        <f t="shared" ca="1" si="558"/>
        <v>-144</v>
      </c>
      <c r="AX1688" s="83">
        <f t="shared" ca="1" si="568"/>
        <v>360</v>
      </c>
      <c r="AY1688" s="83">
        <f t="shared" ca="1" si="569"/>
        <v>360</v>
      </c>
      <c r="AZ1688" s="83">
        <f t="shared" ca="1" si="570"/>
        <v>0</v>
      </c>
      <c r="BA1688" s="83">
        <f t="shared" ca="1" si="571"/>
        <v>360</v>
      </c>
      <c r="BB1688" s="83">
        <f t="shared" ca="1" si="572"/>
        <v>360</v>
      </c>
    </row>
    <row r="1689" spans="1:54" x14ac:dyDescent="0.25">
      <c r="A1689" s="58">
        <v>1687</v>
      </c>
      <c r="B1689" s="59">
        <f t="shared" si="562"/>
        <v>28.116666666666667</v>
      </c>
      <c r="C1689" s="58">
        <v>57.6</v>
      </c>
      <c r="D1689" s="58">
        <v>16.399999999999999</v>
      </c>
      <c r="F1689" s="117"/>
      <c r="G1689" s="117"/>
      <c r="H1689" s="118"/>
      <c r="I1689" s="121"/>
      <c r="J1689" s="92">
        <f t="shared" si="563"/>
        <v>0</v>
      </c>
      <c r="L1689" s="94">
        <v>1687</v>
      </c>
      <c r="M1689" s="114">
        <f t="shared" ca="1" si="560"/>
        <v>1457.4286087244802</v>
      </c>
      <c r="N1689" s="115">
        <f t="shared" ca="1" si="559"/>
        <v>59.039999999999992</v>
      </c>
      <c r="P1689" s="102"/>
      <c r="Q1689" s="102"/>
      <c r="R1689" s="102"/>
      <c r="S1689" s="102"/>
      <c r="AC1689" s="83">
        <f t="shared" ref="AC1689:AC1752" si="573">AG1689</f>
        <v>0</v>
      </c>
      <c r="AD1689" s="83">
        <f t="shared" si="556"/>
        <v>0</v>
      </c>
      <c r="AF1689" s="83">
        <f t="shared" si="564"/>
        <v>0</v>
      </c>
      <c r="AG1689" s="83">
        <f t="shared" si="565"/>
        <v>0</v>
      </c>
      <c r="AQ1689" s="83">
        <f t="shared" ca="1" si="566"/>
        <v>0</v>
      </c>
      <c r="AR1689" s="83">
        <f t="shared" ca="1" si="567"/>
        <v>-144</v>
      </c>
      <c r="AS1689" s="83">
        <f t="shared" ca="1" si="561"/>
        <v>-144</v>
      </c>
      <c r="AT1689" s="83" cm="1">
        <f t="array" aca="1" ref="AT1689" ca="1">_xlfn.LET(_xlpm.rozsah, $F$3:$F$10001,_xlpm.podminka, (_xlpm.rozsah&gt;M1689)*(ISNUMBER(_xlpm.rozsah)),_xlpm.indexy, IF(_xlpm.podminka, ROW(_xlpm.rozsah)-MIN(ROW(_xlpm.rozsah))+1),_xlpm.prvni, MIN(_xlpm.indexy),_xlpm.finalni, IF(_xlpm.prvni=1, 2, _xlpm.prvni),INDEX(_xlpm.rozsah, _xlpm.finalni))</f>
        <v>1500</v>
      </c>
      <c r="AU1689" s="83" cm="1">
        <f t="array" aca="1" ref="AU1689" ca="1">INDEX($F$3:$F$10001,MATCH(AT1689,$F$3:$F$10004,0)-1)</f>
        <v>1400</v>
      </c>
      <c r="AV1689" s="83">
        <f t="shared" ca="1" si="557"/>
        <v>-144</v>
      </c>
      <c r="AW1689" s="83">
        <f t="shared" ca="1" si="558"/>
        <v>-144</v>
      </c>
      <c r="AX1689" s="83">
        <f t="shared" ca="1" si="568"/>
        <v>360</v>
      </c>
      <c r="AY1689" s="83">
        <f t="shared" ca="1" si="569"/>
        <v>360</v>
      </c>
      <c r="AZ1689" s="83">
        <f t="shared" ca="1" si="570"/>
        <v>0</v>
      </c>
      <c r="BA1689" s="83">
        <f t="shared" ca="1" si="571"/>
        <v>360</v>
      </c>
      <c r="BB1689" s="83">
        <f t="shared" ca="1" si="572"/>
        <v>360</v>
      </c>
    </row>
    <row r="1690" spans="1:54" x14ac:dyDescent="0.25">
      <c r="A1690" s="58">
        <v>1688</v>
      </c>
      <c r="B1690" s="59">
        <f t="shared" si="562"/>
        <v>28.133333333333333</v>
      </c>
      <c r="C1690" s="58">
        <v>57.6</v>
      </c>
      <c r="D1690" s="58">
        <v>12.4</v>
      </c>
      <c r="F1690" s="117"/>
      <c r="G1690" s="117"/>
      <c r="H1690" s="118"/>
      <c r="I1690" s="121"/>
      <c r="J1690" s="92">
        <f t="shared" si="563"/>
        <v>0</v>
      </c>
      <c r="L1690" s="94">
        <v>1688</v>
      </c>
      <c r="M1690" s="114">
        <f t="shared" ca="1" si="560"/>
        <v>1457.4286087244802</v>
      </c>
      <c r="N1690" s="115">
        <f t="shared" ca="1" si="559"/>
        <v>44.64</v>
      </c>
      <c r="P1690" s="102"/>
      <c r="Q1690" s="102"/>
      <c r="R1690" s="102"/>
      <c r="S1690" s="102"/>
      <c r="AC1690" s="83">
        <f t="shared" si="573"/>
        <v>0</v>
      </c>
      <c r="AD1690" s="83">
        <f t="shared" ref="AD1690:AD1753" si="574">AD1689+AC1690</f>
        <v>0</v>
      </c>
      <c r="AF1690" s="83">
        <f t="shared" si="564"/>
        <v>0</v>
      </c>
      <c r="AG1690" s="83">
        <f t="shared" si="565"/>
        <v>0</v>
      </c>
      <c r="AQ1690" s="83">
        <f t="shared" ca="1" si="566"/>
        <v>0</v>
      </c>
      <c r="AR1690" s="83">
        <f t="shared" ca="1" si="567"/>
        <v>-144</v>
      </c>
      <c r="AS1690" s="83">
        <f t="shared" ca="1" si="561"/>
        <v>-144</v>
      </c>
      <c r="AT1690" s="83" cm="1">
        <f t="array" aca="1" ref="AT1690" ca="1">_xlfn.LET(_xlpm.rozsah, $F$3:$F$10001,_xlpm.podminka, (_xlpm.rozsah&gt;M1690)*(ISNUMBER(_xlpm.rozsah)),_xlpm.indexy, IF(_xlpm.podminka, ROW(_xlpm.rozsah)-MIN(ROW(_xlpm.rozsah))+1),_xlpm.prvni, MIN(_xlpm.indexy),_xlpm.finalni, IF(_xlpm.prvni=1, 2, _xlpm.prvni),INDEX(_xlpm.rozsah, _xlpm.finalni))</f>
        <v>1500</v>
      </c>
      <c r="AU1690" s="83" cm="1">
        <f t="array" aca="1" ref="AU1690" ca="1">INDEX($F$3:$F$10001,MATCH(AT1690,$F$3:$F$10004,0)-1)</f>
        <v>1400</v>
      </c>
      <c r="AV1690" s="83">
        <f t="shared" ca="1" si="557"/>
        <v>-144</v>
      </c>
      <c r="AW1690" s="83">
        <f t="shared" ca="1" si="558"/>
        <v>-144</v>
      </c>
      <c r="AX1690" s="83">
        <f t="shared" ca="1" si="568"/>
        <v>360</v>
      </c>
      <c r="AY1690" s="83">
        <f t="shared" ca="1" si="569"/>
        <v>360</v>
      </c>
      <c r="AZ1690" s="83">
        <f t="shared" ca="1" si="570"/>
        <v>0</v>
      </c>
      <c r="BA1690" s="83">
        <f t="shared" ca="1" si="571"/>
        <v>360</v>
      </c>
      <c r="BB1690" s="83">
        <f t="shared" ca="1" si="572"/>
        <v>360</v>
      </c>
    </row>
    <row r="1691" spans="1:54" x14ac:dyDescent="0.25">
      <c r="A1691" s="58">
        <v>1689</v>
      </c>
      <c r="B1691" s="59">
        <f t="shared" si="562"/>
        <v>28.15</v>
      </c>
      <c r="C1691" s="58">
        <v>57.6</v>
      </c>
      <c r="D1691" s="58">
        <v>8.9</v>
      </c>
      <c r="F1691" s="117"/>
      <c r="G1691" s="117"/>
      <c r="H1691" s="118"/>
      <c r="I1691" s="121"/>
      <c r="J1691" s="92">
        <f t="shared" si="563"/>
        <v>0</v>
      </c>
      <c r="L1691" s="94">
        <v>1689</v>
      </c>
      <c r="M1691" s="114">
        <f t="shared" ca="1" si="560"/>
        <v>1457.4286087244802</v>
      </c>
      <c r="N1691" s="115">
        <f t="shared" ca="1" si="559"/>
        <v>32.040000000000006</v>
      </c>
      <c r="P1691" s="102"/>
      <c r="Q1691" s="102"/>
      <c r="R1691" s="102"/>
      <c r="S1691" s="102"/>
      <c r="AC1691" s="83">
        <f t="shared" si="573"/>
        <v>0</v>
      </c>
      <c r="AD1691" s="83">
        <f t="shared" si="574"/>
        <v>0</v>
      </c>
      <c r="AF1691" s="83">
        <f t="shared" si="564"/>
        <v>0</v>
      </c>
      <c r="AG1691" s="83">
        <f t="shared" si="565"/>
        <v>0</v>
      </c>
      <c r="AQ1691" s="83">
        <f t="shared" ca="1" si="566"/>
        <v>0</v>
      </c>
      <c r="AR1691" s="83">
        <f t="shared" ca="1" si="567"/>
        <v>-144</v>
      </c>
      <c r="AS1691" s="83">
        <f t="shared" ca="1" si="561"/>
        <v>-144</v>
      </c>
      <c r="AT1691" s="83" cm="1">
        <f t="array" aca="1" ref="AT1691" ca="1">_xlfn.LET(_xlpm.rozsah, $F$3:$F$10001,_xlpm.podminka, (_xlpm.rozsah&gt;M1691)*(ISNUMBER(_xlpm.rozsah)),_xlpm.indexy, IF(_xlpm.podminka, ROW(_xlpm.rozsah)-MIN(ROW(_xlpm.rozsah))+1),_xlpm.prvni, MIN(_xlpm.indexy),_xlpm.finalni, IF(_xlpm.prvni=1, 2, _xlpm.prvni),INDEX(_xlpm.rozsah, _xlpm.finalni))</f>
        <v>1500</v>
      </c>
      <c r="AU1691" s="83" cm="1">
        <f t="array" aca="1" ref="AU1691" ca="1">INDEX($F$3:$F$10001,MATCH(AT1691,$F$3:$F$10004,0)-1)</f>
        <v>1400</v>
      </c>
      <c r="AV1691" s="83">
        <f t="shared" ca="1" si="557"/>
        <v>-144</v>
      </c>
      <c r="AW1691" s="83">
        <f t="shared" ca="1" si="558"/>
        <v>-144</v>
      </c>
      <c r="AX1691" s="83">
        <f t="shared" ca="1" si="568"/>
        <v>360</v>
      </c>
      <c r="AY1691" s="83">
        <f t="shared" ca="1" si="569"/>
        <v>360</v>
      </c>
      <c r="AZ1691" s="83">
        <f t="shared" ca="1" si="570"/>
        <v>0</v>
      </c>
      <c r="BA1691" s="83">
        <f t="shared" ca="1" si="571"/>
        <v>360</v>
      </c>
      <c r="BB1691" s="83">
        <f t="shared" ca="1" si="572"/>
        <v>360</v>
      </c>
    </row>
    <row r="1692" spans="1:54" x14ac:dyDescent="0.25">
      <c r="A1692" s="58">
        <v>1690</v>
      </c>
      <c r="B1692" s="59">
        <f t="shared" si="562"/>
        <v>28.166666666666668</v>
      </c>
      <c r="C1692" s="58">
        <v>57.5</v>
      </c>
      <c r="D1692" s="58">
        <v>8</v>
      </c>
      <c r="F1692" s="117"/>
      <c r="G1692" s="117"/>
      <c r="H1692" s="118"/>
      <c r="I1692" s="121"/>
      <c r="J1692" s="92">
        <f t="shared" si="563"/>
        <v>0</v>
      </c>
      <c r="L1692" s="94">
        <v>1690</v>
      </c>
      <c r="M1692" s="114">
        <f t="shared" ca="1" si="560"/>
        <v>1456.6344618343335</v>
      </c>
      <c r="N1692" s="115">
        <f t="shared" ca="1" si="559"/>
        <v>28.8</v>
      </c>
      <c r="P1692" s="102"/>
      <c r="Q1692" s="102"/>
      <c r="R1692" s="102"/>
      <c r="S1692" s="102"/>
      <c r="AC1692" s="83">
        <f t="shared" si="573"/>
        <v>0</v>
      </c>
      <c r="AD1692" s="83">
        <f t="shared" si="574"/>
        <v>0</v>
      </c>
      <c r="AF1692" s="83">
        <f t="shared" si="564"/>
        <v>0</v>
      </c>
      <c r="AG1692" s="83">
        <f t="shared" si="565"/>
        <v>0</v>
      </c>
      <c r="AQ1692" s="83">
        <f t="shared" ca="1" si="566"/>
        <v>0</v>
      </c>
      <c r="AR1692" s="83">
        <f t="shared" ca="1" si="567"/>
        <v>-144</v>
      </c>
      <c r="AS1692" s="83">
        <f t="shared" ca="1" si="561"/>
        <v>-144</v>
      </c>
      <c r="AT1692" s="83" cm="1">
        <f t="array" aca="1" ref="AT1692" ca="1">_xlfn.LET(_xlpm.rozsah, $F$3:$F$10001,_xlpm.podminka, (_xlpm.rozsah&gt;M1692)*(ISNUMBER(_xlpm.rozsah)),_xlpm.indexy, IF(_xlpm.podminka, ROW(_xlpm.rozsah)-MIN(ROW(_xlpm.rozsah))+1),_xlpm.prvni, MIN(_xlpm.indexy),_xlpm.finalni, IF(_xlpm.prvni=1, 2, _xlpm.prvni),INDEX(_xlpm.rozsah, _xlpm.finalni))</f>
        <v>1500</v>
      </c>
      <c r="AU1692" s="83" cm="1">
        <f t="array" aca="1" ref="AU1692" ca="1">INDEX($F$3:$F$10001,MATCH(AT1692,$F$3:$F$10004,0)-1)</f>
        <v>1400</v>
      </c>
      <c r="AV1692" s="83">
        <f t="shared" ca="1" si="557"/>
        <v>-144</v>
      </c>
      <c r="AW1692" s="83">
        <f t="shared" ca="1" si="558"/>
        <v>-144</v>
      </c>
      <c r="AX1692" s="83">
        <f t="shared" ca="1" si="568"/>
        <v>360</v>
      </c>
      <c r="AY1692" s="83">
        <f t="shared" ca="1" si="569"/>
        <v>360</v>
      </c>
      <c r="AZ1692" s="83">
        <f t="shared" ca="1" si="570"/>
        <v>0</v>
      </c>
      <c r="BA1692" s="83">
        <f t="shared" ca="1" si="571"/>
        <v>360</v>
      </c>
      <c r="BB1692" s="83">
        <f t="shared" ca="1" si="572"/>
        <v>360</v>
      </c>
    </row>
    <row r="1693" spans="1:54" x14ac:dyDescent="0.25">
      <c r="A1693" s="58">
        <v>1691</v>
      </c>
      <c r="B1693" s="59">
        <f t="shared" si="562"/>
        <v>28.183333333333334</v>
      </c>
      <c r="C1693" s="58">
        <v>57.5</v>
      </c>
      <c r="D1693" s="58">
        <v>5.8</v>
      </c>
      <c r="F1693" s="117"/>
      <c r="G1693" s="117"/>
      <c r="H1693" s="118"/>
      <c r="I1693" s="121"/>
      <c r="J1693" s="92">
        <f t="shared" si="563"/>
        <v>0</v>
      </c>
      <c r="L1693" s="94">
        <v>1691</v>
      </c>
      <c r="M1693" s="114">
        <f t="shared" ca="1" si="560"/>
        <v>1456.6344618343335</v>
      </c>
      <c r="N1693" s="115">
        <f t="shared" ca="1" si="559"/>
        <v>20.88</v>
      </c>
      <c r="P1693" s="102"/>
      <c r="Q1693" s="102"/>
      <c r="R1693" s="102"/>
      <c r="S1693" s="102"/>
      <c r="AC1693" s="83">
        <f t="shared" si="573"/>
        <v>0</v>
      </c>
      <c r="AD1693" s="83">
        <f t="shared" si="574"/>
        <v>0</v>
      </c>
      <c r="AF1693" s="83">
        <f t="shared" si="564"/>
        <v>0</v>
      </c>
      <c r="AG1693" s="83">
        <f t="shared" si="565"/>
        <v>0</v>
      </c>
      <c r="AQ1693" s="83">
        <f t="shared" ca="1" si="566"/>
        <v>0</v>
      </c>
      <c r="AR1693" s="83">
        <f t="shared" ca="1" si="567"/>
        <v>-144</v>
      </c>
      <c r="AS1693" s="83">
        <f t="shared" ca="1" si="561"/>
        <v>-144</v>
      </c>
      <c r="AT1693" s="83" cm="1">
        <f t="array" aca="1" ref="AT1693" ca="1">_xlfn.LET(_xlpm.rozsah, $F$3:$F$10001,_xlpm.podminka, (_xlpm.rozsah&gt;M1693)*(ISNUMBER(_xlpm.rozsah)),_xlpm.indexy, IF(_xlpm.podminka, ROW(_xlpm.rozsah)-MIN(ROW(_xlpm.rozsah))+1),_xlpm.prvni, MIN(_xlpm.indexy),_xlpm.finalni, IF(_xlpm.prvni=1, 2, _xlpm.prvni),INDEX(_xlpm.rozsah, _xlpm.finalni))</f>
        <v>1500</v>
      </c>
      <c r="AU1693" s="83" cm="1">
        <f t="array" aca="1" ref="AU1693" ca="1">INDEX($F$3:$F$10001,MATCH(AT1693,$F$3:$F$10004,0)-1)</f>
        <v>1400</v>
      </c>
      <c r="AV1693" s="83">
        <f t="shared" ca="1" si="557"/>
        <v>-144</v>
      </c>
      <c r="AW1693" s="83">
        <f t="shared" ca="1" si="558"/>
        <v>-144</v>
      </c>
      <c r="AX1693" s="83">
        <f t="shared" ca="1" si="568"/>
        <v>360</v>
      </c>
      <c r="AY1693" s="83">
        <f t="shared" ca="1" si="569"/>
        <v>360</v>
      </c>
      <c r="AZ1693" s="83">
        <f t="shared" ca="1" si="570"/>
        <v>0</v>
      </c>
      <c r="BA1693" s="83">
        <f t="shared" ca="1" si="571"/>
        <v>360</v>
      </c>
      <c r="BB1693" s="83">
        <f t="shared" ca="1" si="572"/>
        <v>360</v>
      </c>
    </row>
    <row r="1694" spans="1:54" x14ac:dyDescent="0.25">
      <c r="A1694" s="58">
        <v>1692</v>
      </c>
      <c r="B1694" s="59">
        <f t="shared" si="562"/>
        <v>28.2</v>
      </c>
      <c r="C1694" s="58">
        <v>57.3</v>
      </c>
      <c r="D1694" s="58">
        <v>5.8</v>
      </c>
      <c r="F1694" s="117"/>
      <c r="G1694" s="117"/>
      <c r="H1694" s="118"/>
      <c r="I1694" s="121"/>
      <c r="J1694" s="92">
        <f t="shared" si="563"/>
        <v>0</v>
      </c>
      <c r="L1694" s="94">
        <v>1692</v>
      </c>
      <c r="M1694" s="114">
        <f t="shared" ca="1" si="560"/>
        <v>1455.0461680540402</v>
      </c>
      <c r="N1694" s="115">
        <f t="shared" ca="1" si="559"/>
        <v>20.88</v>
      </c>
      <c r="P1694" s="102"/>
      <c r="Q1694" s="102"/>
      <c r="R1694" s="102"/>
      <c r="S1694" s="102"/>
      <c r="AC1694" s="83">
        <f t="shared" si="573"/>
        <v>0</v>
      </c>
      <c r="AD1694" s="83">
        <f t="shared" si="574"/>
        <v>0</v>
      </c>
      <c r="AF1694" s="83">
        <f t="shared" si="564"/>
        <v>0</v>
      </c>
      <c r="AG1694" s="83">
        <f t="shared" si="565"/>
        <v>0</v>
      </c>
      <c r="AQ1694" s="83">
        <f t="shared" ca="1" si="566"/>
        <v>0</v>
      </c>
      <c r="AR1694" s="83">
        <f t="shared" ca="1" si="567"/>
        <v>-144</v>
      </c>
      <c r="AS1694" s="83">
        <f t="shared" ca="1" si="561"/>
        <v>-144</v>
      </c>
      <c r="AT1694" s="83" cm="1">
        <f t="array" aca="1" ref="AT1694" ca="1">_xlfn.LET(_xlpm.rozsah, $F$3:$F$10001,_xlpm.podminka, (_xlpm.rozsah&gt;M1694)*(ISNUMBER(_xlpm.rozsah)),_xlpm.indexy, IF(_xlpm.podminka, ROW(_xlpm.rozsah)-MIN(ROW(_xlpm.rozsah))+1),_xlpm.prvni, MIN(_xlpm.indexy),_xlpm.finalni, IF(_xlpm.prvni=1, 2, _xlpm.prvni),INDEX(_xlpm.rozsah, _xlpm.finalni))</f>
        <v>1500</v>
      </c>
      <c r="AU1694" s="83" cm="1">
        <f t="array" aca="1" ref="AU1694" ca="1">INDEX($F$3:$F$10001,MATCH(AT1694,$F$3:$F$10004,0)-1)</f>
        <v>1400</v>
      </c>
      <c r="AV1694" s="83">
        <f t="shared" ref="AV1694:AV1757" ca="1" si="575">INDEX($J$2:$J$10001,MATCH(AT1694,$F$2:$F$10001,0))</f>
        <v>-144</v>
      </c>
      <c r="AW1694" s="83">
        <f t="shared" ref="AW1694:AW1757" ca="1" si="576">INDEX($J$2:$J$10001,MATCH(AU1694,$F$2:$F$10001,0))</f>
        <v>-144</v>
      </c>
      <c r="AX1694" s="83">
        <f t="shared" ca="1" si="568"/>
        <v>360</v>
      </c>
      <c r="AY1694" s="83">
        <f t="shared" ca="1" si="569"/>
        <v>360</v>
      </c>
      <c r="AZ1694" s="83">
        <f t="shared" ca="1" si="570"/>
        <v>0</v>
      </c>
      <c r="BA1694" s="83">
        <f t="shared" ca="1" si="571"/>
        <v>360</v>
      </c>
      <c r="BB1694" s="83">
        <f t="shared" ca="1" si="572"/>
        <v>360</v>
      </c>
    </row>
    <row r="1695" spans="1:54" x14ac:dyDescent="0.25">
      <c r="A1695" s="58">
        <v>1693</v>
      </c>
      <c r="B1695" s="59">
        <f t="shared" si="562"/>
        <v>28.216666666666665</v>
      </c>
      <c r="C1695" s="58">
        <v>57.6</v>
      </c>
      <c r="D1695" s="58">
        <v>5.5</v>
      </c>
      <c r="F1695" s="117"/>
      <c r="G1695" s="117"/>
      <c r="H1695" s="118"/>
      <c r="I1695" s="121"/>
      <c r="J1695" s="92">
        <f t="shared" si="563"/>
        <v>0</v>
      </c>
      <c r="L1695" s="94">
        <v>1693</v>
      </c>
      <c r="M1695" s="114">
        <f t="shared" ca="1" si="560"/>
        <v>1457.4286087244802</v>
      </c>
      <c r="N1695" s="115">
        <f t="shared" ca="1" si="559"/>
        <v>19.8</v>
      </c>
      <c r="P1695" s="102"/>
      <c r="Q1695" s="102"/>
      <c r="R1695" s="102"/>
      <c r="S1695" s="102"/>
      <c r="AC1695" s="83">
        <f t="shared" si="573"/>
        <v>0</v>
      </c>
      <c r="AD1695" s="83">
        <f t="shared" si="574"/>
        <v>0</v>
      </c>
      <c r="AF1695" s="83">
        <f t="shared" si="564"/>
        <v>0</v>
      </c>
      <c r="AG1695" s="83">
        <f t="shared" si="565"/>
        <v>0</v>
      </c>
      <c r="AQ1695" s="83">
        <f t="shared" ca="1" si="566"/>
        <v>0</v>
      </c>
      <c r="AR1695" s="83">
        <f t="shared" ca="1" si="567"/>
        <v>-144</v>
      </c>
      <c r="AS1695" s="83">
        <f t="shared" ca="1" si="561"/>
        <v>-144</v>
      </c>
      <c r="AT1695" s="83" cm="1">
        <f t="array" aca="1" ref="AT1695" ca="1">_xlfn.LET(_xlpm.rozsah, $F$3:$F$10001,_xlpm.podminka, (_xlpm.rozsah&gt;M1695)*(ISNUMBER(_xlpm.rozsah)),_xlpm.indexy, IF(_xlpm.podminka, ROW(_xlpm.rozsah)-MIN(ROW(_xlpm.rozsah))+1),_xlpm.prvni, MIN(_xlpm.indexy),_xlpm.finalni, IF(_xlpm.prvni=1, 2, _xlpm.prvni),INDEX(_xlpm.rozsah, _xlpm.finalni))</f>
        <v>1500</v>
      </c>
      <c r="AU1695" s="83" cm="1">
        <f t="array" aca="1" ref="AU1695" ca="1">INDEX($F$3:$F$10001,MATCH(AT1695,$F$3:$F$10004,0)-1)</f>
        <v>1400</v>
      </c>
      <c r="AV1695" s="83">
        <f t="shared" ca="1" si="575"/>
        <v>-144</v>
      </c>
      <c r="AW1695" s="83">
        <f t="shared" ca="1" si="576"/>
        <v>-144</v>
      </c>
      <c r="AX1695" s="83">
        <f t="shared" ca="1" si="568"/>
        <v>360</v>
      </c>
      <c r="AY1695" s="83">
        <f t="shared" ca="1" si="569"/>
        <v>360</v>
      </c>
      <c r="AZ1695" s="83">
        <f t="shared" ca="1" si="570"/>
        <v>0</v>
      </c>
      <c r="BA1695" s="83">
        <f t="shared" ca="1" si="571"/>
        <v>360</v>
      </c>
      <c r="BB1695" s="83">
        <f t="shared" ca="1" si="572"/>
        <v>360</v>
      </c>
    </row>
    <row r="1696" spans="1:54" x14ac:dyDescent="0.25">
      <c r="A1696" s="58">
        <v>1694</v>
      </c>
      <c r="B1696" s="59">
        <f t="shared" si="562"/>
        <v>28.233333333333334</v>
      </c>
      <c r="C1696" s="58">
        <v>57.3</v>
      </c>
      <c r="D1696" s="58">
        <v>4.5</v>
      </c>
      <c r="F1696" s="117"/>
      <c r="G1696" s="117"/>
      <c r="H1696" s="118"/>
      <c r="I1696" s="121"/>
      <c r="J1696" s="92">
        <f t="shared" si="563"/>
        <v>0</v>
      </c>
      <c r="L1696" s="94">
        <v>1694</v>
      </c>
      <c r="M1696" s="114">
        <f t="shared" ca="1" si="560"/>
        <v>1455.0461680540402</v>
      </c>
      <c r="N1696" s="115">
        <f t="shared" ca="1" si="559"/>
        <v>16.2</v>
      </c>
      <c r="P1696" s="102"/>
      <c r="Q1696" s="102"/>
      <c r="R1696" s="102"/>
      <c r="S1696" s="102"/>
      <c r="AC1696" s="83">
        <f t="shared" si="573"/>
        <v>0</v>
      </c>
      <c r="AD1696" s="83">
        <f t="shared" si="574"/>
        <v>0</v>
      </c>
      <c r="AF1696" s="83">
        <f t="shared" si="564"/>
        <v>0</v>
      </c>
      <c r="AG1696" s="83">
        <f t="shared" si="565"/>
        <v>0</v>
      </c>
      <c r="AQ1696" s="83">
        <f t="shared" ca="1" si="566"/>
        <v>0</v>
      </c>
      <c r="AR1696" s="83">
        <f t="shared" ca="1" si="567"/>
        <v>-144</v>
      </c>
      <c r="AS1696" s="83">
        <f t="shared" ca="1" si="561"/>
        <v>-144</v>
      </c>
      <c r="AT1696" s="83" cm="1">
        <f t="array" aca="1" ref="AT1696" ca="1">_xlfn.LET(_xlpm.rozsah, $F$3:$F$10001,_xlpm.podminka, (_xlpm.rozsah&gt;M1696)*(ISNUMBER(_xlpm.rozsah)),_xlpm.indexy, IF(_xlpm.podminka, ROW(_xlpm.rozsah)-MIN(ROW(_xlpm.rozsah))+1),_xlpm.prvni, MIN(_xlpm.indexy),_xlpm.finalni, IF(_xlpm.prvni=1, 2, _xlpm.prvni),INDEX(_xlpm.rozsah, _xlpm.finalni))</f>
        <v>1500</v>
      </c>
      <c r="AU1696" s="83" cm="1">
        <f t="array" aca="1" ref="AU1696" ca="1">INDEX($F$3:$F$10001,MATCH(AT1696,$F$3:$F$10004,0)-1)</f>
        <v>1400</v>
      </c>
      <c r="AV1696" s="83">
        <f t="shared" ca="1" si="575"/>
        <v>-144</v>
      </c>
      <c r="AW1696" s="83">
        <f t="shared" ca="1" si="576"/>
        <v>-144</v>
      </c>
      <c r="AX1696" s="83">
        <f t="shared" ca="1" si="568"/>
        <v>360</v>
      </c>
      <c r="AY1696" s="83">
        <f t="shared" ca="1" si="569"/>
        <v>360</v>
      </c>
      <c r="AZ1696" s="83">
        <f t="shared" ca="1" si="570"/>
        <v>0</v>
      </c>
      <c r="BA1696" s="83">
        <f t="shared" ca="1" si="571"/>
        <v>360</v>
      </c>
      <c r="BB1696" s="83">
        <f t="shared" ca="1" si="572"/>
        <v>360</v>
      </c>
    </row>
    <row r="1697" spans="1:54" x14ac:dyDescent="0.25">
      <c r="A1697" s="58">
        <v>1695</v>
      </c>
      <c r="B1697" s="59">
        <f t="shared" si="562"/>
        <v>28.25</v>
      </c>
      <c r="C1697" s="58">
        <v>57.2</v>
      </c>
      <c r="D1697" s="58">
        <v>3.2</v>
      </c>
      <c r="F1697" s="117"/>
      <c r="G1697" s="117"/>
      <c r="H1697" s="118"/>
      <c r="I1697" s="121"/>
      <c r="J1697" s="92">
        <f t="shared" si="563"/>
        <v>0</v>
      </c>
      <c r="L1697" s="94">
        <v>1695</v>
      </c>
      <c r="M1697" s="114">
        <f t="shared" ca="1" si="560"/>
        <v>1454.2520211638935</v>
      </c>
      <c r="N1697" s="115">
        <f t="shared" ca="1" si="559"/>
        <v>11.52</v>
      </c>
      <c r="P1697" s="102"/>
      <c r="Q1697" s="102"/>
      <c r="R1697" s="102"/>
      <c r="S1697" s="102"/>
      <c r="AC1697" s="83">
        <f t="shared" si="573"/>
        <v>0</v>
      </c>
      <c r="AD1697" s="83">
        <f t="shared" si="574"/>
        <v>0</v>
      </c>
      <c r="AF1697" s="83">
        <f t="shared" si="564"/>
        <v>0</v>
      </c>
      <c r="AG1697" s="83">
        <f t="shared" si="565"/>
        <v>0</v>
      </c>
      <c r="AQ1697" s="83">
        <f t="shared" ca="1" si="566"/>
        <v>0</v>
      </c>
      <c r="AR1697" s="83">
        <f t="shared" ca="1" si="567"/>
        <v>-144</v>
      </c>
      <c r="AS1697" s="83">
        <f t="shared" ca="1" si="561"/>
        <v>-144</v>
      </c>
      <c r="AT1697" s="83" cm="1">
        <f t="array" aca="1" ref="AT1697" ca="1">_xlfn.LET(_xlpm.rozsah, $F$3:$F$10001,_xlpm.podminka, (_xlpm.rozsah&gt;M1697)*(ISNUMBER(_xlpm.rozsah)),_xlpm.indexy, IF(_xlpm.podminka, ROW(_xlpm.rozsah)-MIN(ROW(_xlpm.rozsah))+1),_xlpm.prvni, MIN(_xlpm.indexy),_xlpm.finalni, IF(_xlpm.prvni=1, 2, _xlpm.prvni),INDEX(_xlpm.rozsah, _xlpm.finalni))</f>
        <v>1500</v>
      </c>
      <c r="AU1697" s="83" cm="1">
        <f t="array" aca="1" ref="AU1697" ca="1">INDEX($F$3:$F$10001,MATCH(AT1697,$F$3:$F$10004,0)-1)</f>
        <v>1400</v>
      </c>
      <c r="AV1697" s="83">
        <f t="shared" ca="1" si="575"/>
        <v>-144</v>
      </c>
      <c r="AW1697" s="83">
        <f t="shared" ca="1" si="576"/>
        <v>-144</v>
      </c>
      <c r="AX1697" s="83">
        <f t="shared" ca="1" si="568"/>
        <v>360</v>
      </c>
      <c r="AY1697" s="83">
        <f t="shared" ca="1" si="569"/>
        <v>360</v>
      </c>
      <c r="AZ1697" s="83">
        <f t="shared" ca="1" si="570"/>
        <v>0</v>
      </c>
      <c r="BA1697" s="83">
        <f t="shared" ca="1" si="571"/>
        <v>360</v>
      </c>
      <c r="BB1697" s="83">
        <f t="shared" ca="1" si="572"/>
        <v>360</v>
      </c>
    </row>
    <row r="1698" spans="1:54" x14ac:dyDescent="0.25">
      <c r="A1698" s="58">
        <v>1696</v>
      </c>
      <c r="B1698" s="59">
        <f t="shared" si="562"/>
        <v>28.266666666666666</v>
      </c>
      <c r="C1698" s="58">
        <v>57.2</v>
      </c>
      <c r="D1698" s="58">
        <v>3.1</v>
      </c>
      <c r="F1698" s="117"/>
      <c r="G1698" s="117"/>
      <c r="H1698" s="118"/>
      <c r="I1698" s="121"/>
      <c r="J1698" s="92">
        <f t="shared" si="563"/>
        <v>0</v>
      </c>
      <c r="L1698" s="94">
        <v>1696</v>
      </c>
      <c r="M1698" s="114">
        <f t="shared" ca="1" si="560"/>
        <v>1454.2520211638935</v>
      </c>
      <c r="N1698" s="115">
        <f t="shared" ca="1" si="559"/>
        <v>11.16</v>
      </c>
      <c r="P1698" s="102"/>
      <c r="Q1698" s="102"/>
      <c r="R1698" s="102"/>
      <c r="S1698" s="102"/>
      <c r="AC1698" s="83">
        <f t="shared" si="573"/>
        <v>0</v>
      </c>
      <c r="AD1698" s="83">
        <f t="shared" si="574"/>
        <v>0</v>
      </c>
      <c r="AF1698" s="83">
        <f t="shared" si="564"/>
        <v>0</v>
      </c>
      <c r="AG1698" s="83">
        <f t="shared" si="565"/>
        <v>0</v>
      </c>
      <c r="AQ1698" s="83">
        <f t="shared" ca="1" si="566"/>
        <v>0</v>
      </c>
      <c r="AR1698" s="83">
        <f t="shared" ca="1" si="567"/>
        <v>-144</v>
      </c>
      <c r="AS1698" s="83">
        <f t="shared" ca="1" si="561"/>
        <v>-144</v>
      </c>
      <c r="AT1698" s="83" cm="1">
        <f t="array" aca="1" ref="AT1698" ca="1">_xlfn.LET(_xlpm.rozsah, $F$3:$F$10001,_xlpm.podminka, (_xlpm.rozsah&gt;M1698)*(ISNUMBER(_xlpm.rozsah)),_xlpm.indexy, IF(_xlpm.podminka, ROW(_xlpm.rozsah)-MIN(ROW(_xlpm.rozsah))+1),_xlpm.prvni, MIN(_xlpm.indexy),_xlpm.finalni, IF(_xlpm.prvni=1, 2, _xlpm.prvni),INDEX(_xlpm.rozsah, _xlpm.finalni))</f>
        <v>1500</v>
      </c>
      <c r="AU1698" s="83" cm="1">
        <f t="array" aca="1" ref="AU1698" ca="1">INDEX($F$3:$F$10001,MATCH(AT1698,$F$3:$F$10004,0)-1)</f>
        <v>1400</v>
      </c>
      <c r="AV1698" s="83">
        <f t="shared" ca="1" si="575"/>
        <v>-144</v>
      </c>
      <c r="AW1698" s="83">
        <f t="shared" ca="1" si="576"/>
        <v>-144</v>
      </c>
      <c r="AX1698" s="83">
        <f t="shared" ca="1" si="568"/>
        <v>360</v>
      </c>
      <c r="AY1698" s="83">
        <f t="shared" ca="1" si="569"/>
        <v>360</v>
      </c>
      <c r="AZ1698" s="83">
        <f t="shared" ca="1" si="570"/>
        <v>0</v>
      </c>
      <c r="BA1698" s="83">
        <f t="shared" ca="1" si="571"/>
        <v>360</v>
      </c>
      <c r="BB1698" s="83">
        <f t="shared" ca="1" si="572"/>
        <v>360</v>
      </c>
    </row>
    <row r="1699" spans="1:54" x14ac:dyDescent="0.25">
      <c r="A1699" s="58">
        <v>1697</v>
      </c>
      <c r="B1699" s="59">
        <f t="shared" si="562"/>
        <v>28.283333333333335</v>
      </c>
      <c r="C1699" s="58">
        <v>57.3</v>
      </c>
      <c r="D1699" s="58">
        <v>4.9000000000000004</v>
      </c>
      <c r="F1699" s="117"/>
      <c r="G1699" s="117"/>
      <c r="H1699" s="118"/>
      <c r="I1699" s="121"/>
      <c r="J1699" s="92">
        <f t="shared" si="563"/>
        <v>0</v>
      </c>
      <c r="L1699" s="94">
        <v>1697</v>
      </c>
      <c r="M1699" s="114">
        <f t="shared" ca="1" si="560"/>
        <v>1455.0461680540402</v>
      </c>
      <c r="N1699" s="115">
        <f t="shared" ca="1" si="559"/>
        <v>17.64</v>
      </c>
      <c r="P1699" s="102"/>
      <c r="Q1699" s="102"/>
      <c r="R1699" s="102"/>
      <c r="S1699" s="102"/>
      <c r="AC1699" s="83">
        <f t="shared" si="573"/>
        <v>0</v>
      </c>
      <c r="AD1699" s="83">
        <f t="shared" si="574"/>
        <v>0</v>
      </c>
      <c r="AF1699" s="83">
        <f t="shared" si="564"/>
        <v>0</v>
      </c>
      <c r="AG1699" s="83">
        <f t="shared" si="565"/>
        <v>0</v>
      </c>
      <c r="AQ1699" s="83">
        <f t="shared" ca="1" si="566"/>
        <v>0</v>
      </c>
      <c r="AR1699" s="83">
        <f t="shared" ca="1" si="567"/>
        <v>-144</v>
      </c>
      <c r="AS1699" s="83">
        <f t="shared" ca="1" si="561"/>
        <v>-144</v>
      </c>
      <c r="AT1699" s="83" cm="1">
        <f t="array" aca="1" ref="AT1699" ca="1">_xlfn.LET(_xlpm.rozsah, $F$3:$F$10001,_xlpm.podminka, (_xlpm.rozsah&gt;M1699)*(ISNUMBER(_xlpm.rozsah)),_xlpm.indexy, IF(_xlpm.podminka, ROW(_xlpm.rozsah)-MIN(ROW(_xlpm.rozsah))+1),_xlpm.prvni, MIN(_xlpm.indexy),_xlpm.finalni, IF(_xlpm.prvni=1, 2, _xlpm.prvni),INDEX(_xlpm.rozsah, _xlpm.finalni))</f>
        <v>1500</v>
      </c>
      <c r="AU1699" s="83" cm="1">
        <f t="array" aca="1" ref="AU1699" ca="1">INDEX($F$3:$F$10001,MATCH(AT1699,$F$3:$F$10004,0)-1)</f>
        <v>1400</v>
      </c>
      <c r="AV1699" s="83">
        <f t="shared" ca="1" si="575"/>
        <v>-144</v>
      </c>
      <c r="AW1699" s="83">
        <f t="shared" ca="1" si="576"/>
        <v>-144</v>
      </c>
      <c r="AX1699" s="83">
        <f t="shared" ca="1" si="568"/>
        <v>360</v>
      </c>
      <c r="AY1699" s="83">
        <f t="shared" ca="1" si="569"/>
        <v>360</v>
      </c>
      <c r="AZ1699" s="83">
        <f t="shared" ca="1" si="570"/>
        <v>0</v>
      </c>
      <c r="BA1699" s="83">
        <f t="shared" ca="1" si="571"/>
        <v>360</v>
      </c>
      <c r="BB1699" s="83">
        <f t="shared" ca="1" si="572"/>
        <v>360</v>
      </c>
    </row>
    <row r="1700" spans="1:54" x14ac:dyDescent="0.25">
      <c r="A1700" s="58">
        <v>1698</v>
      </c>
      <c r="B1700" s="59">
        <f t="shared" si="562"/>
        <v>28.3</v>
      </c>
      <c r="C1700" s="58">
        <v>57.3</v>
      </c>
      <c r="D1700" s="58">
        <v>4.2</v>
      </c>
      <c r="F1700" s="117"/>
      <c r="G1700" s="117"/>
      <c r="H1700" s="118"/>
      <c r="I1700" s="121"/>
      <c r="J1700" s="92">
        <f t="shared" si="563"/>
        <v>0</v>
      </c>
      <c r="L1700" s="94">
        <v>1698</v>
      </c>
      <c r="M1700" s="114">
        <f t="shared" ca="1" si="560"/>
        <v>1455.0461680540402</v>
      </c>
      <c r="N1700" s="115">
        <f t="shared" ca="1" si="559"/>
        <v>15.120000000000001</v>
      </c>
      <c r="P1700" s="102"/>
      <c r="Q1700" s="102"/>
      <c r="R1700" s="102"/>
      <c r="S1700" s="102"/>
      <c r="AC1700" s="83">
        <f t="shared" si="573"/>
        <v>0</v>
      </c>
      <c r="AD1700" s="83">
        <f t="shared" si="574"/>
        <v>0</v>
      </c>
      <c r="AF1700" s="83">
        <f t="shared" si="564"/>
        <v>0</v>
      </c>
      <c r="AG1700" s="83">
        <f t="shared" si="565"/>
        <v>0</v>
      </c>
      <c r="AQ1700" s="83">
        <f t="shared" ca="1" si="566"/>
        <v>0</v>
      </c>
      <c r="AR1700" s="83">
        <f t="shared" ca="1" si="567"/>
        <v>-144</v>
      </c>
      <c r="AS1700" s="83">
        <f t="shared" ca="1" si="561"/>
        <v>-144</v>
      </c>
      <c r="AT1700" s="83" cm="1">
        <f t="array" aca="1" ref="AT1700" ca="1">_xlfn.LET(_xlpm.rozsah, $F$3:$F$10001,_xlpm.podminka, (_xlpm.rozsah&gt;M1700)*(ISNUMBER(_xlpm.rozsah)),_xlpm.indexy, IF(_xlpm.podminka, ROW(_xlpm.rozsah)-MIN(ROW(_xlpm.rozsah))+1),_xlpm.prvni, MIN(_xlpm.indexy),_xlpm.finalni, IF(_xlpm.prvni=1, 2, _xlpm.prvni),INDEX(_xlpm.rozsah, _xlpm.finalni))</f>
        <v>1500</v>
      </c>
      <c r="AU1700" s="83" cm="1">
        <f t="array" aca="1" ref="AU1700" ca="1">INDEX($F$3:$F$10001,MATCH(AT1700,$F$3:$F$10004,0)-1)</f>
        <v>1400</v>
      </c>
      <c r="AV1700" s="83">
        <f t="shared" ca="1" si="575"/>
        <v>-144</v>
      </c>
      <c r="AW1700" s="83">
        <f t="shared" ca="1" si="576"/>
        <v>-144</v>
      </c>
      <c r="AX1700" s="83">
        <f t="shared" ca="1" si="568"/>
        <v>360</v>
      </c>
      <c r="AY1700" s="83">
        <f t="shared" ca="1" si="569"/>
        <v>360</v>
      </c>
      <c r="AZ1700" s="83">
        <f t="shared" ca="1" si="570"/>
        <v>0</v>
      </c>
      <c r="BA1700" s="83">
        <f t="shared" ca="1" si="571"/>
        <v>360</v>
      </c>
      <c r="BB1700" s="83">
        <f t="shared" ca="1" si="572"/>
        <v>360</v>
      </c>
    </row>
    <row r="1701" spans="1:54" x14ac:dyDescent="0.25">
      <c r="A1701" s="58">
        <v>1699</v>
      </c>
      <c r="B1701" s="59">
        <f t="shared" si="562"/>
        <v>28.316666666666666</v>
      </c>
      <c r="C1701" s="58">
        <v>56.9</v>
      </c>
      <c r="D1701" s="58">
        <v>5.5</v>
      </c>
      <c r="F1701" s="117"/>
      <c r="G1701" s="117"/>
      <c r="H1701" s="118"/>
      <c r="I1701" s="121"/>
      <c r="J1701" s="92">
        <f t="shared" si="563"/>
        <v>0</v>
      </c>
      <c r="L1701" s="94">
        <v>1699</v>
      </c>
      <c r="M1701" s="114">
        <f t="shared" ca="1" si="560"/>
        <v>1451.8695804934534</v>
      </c>
      <c r="N1701" s="115">
        <f t="shared" ca="1" si="559"/>
        <v>19.8</v>
      </c>
      <c r="P1701" s="102"/>
      <c r="Q1701" s="102"/>
      <c r="R1701" s="102"/>
      <c r="S1701" s="102"/>
      <c r="AC1701" s="83">
        <f t="shared" si="573"/>
        <v>0</v>
      </c>
      <c r="AD1701" s="83">
        <f t="shared" si="574"/>
        <v>0</v>
      </c>
      <c r="AF1701" s="83">
        <f t="shared" si="564"/>
        <v>0</v>
      </c>
      <c r="AG1701" s="83">
        <f t="shared" si="565"/>
        <v>0</v>
      </c>
      <c r="AQ1701" s="83">
        <f t="shared" ca="1" si="566"/>
        <v>0</v>
      </c>
      <c r="AR1701" s="83">
        <f t="shared" ca="1" si="567"/>
        <v>-144</v>
      </c>
      <c r="AS1701" s="83">
        <f t="shared" ca="1" si="561"/>
        <v>-144</v>
      </c>
      <c r="AT1701" s="83" cm="1">
        <f t="array" aca="1" ref="AT1701" ca="1">_xlfn.LET(_xlpm.rozsah, $F$3:$F$10001,_xlpm.podminka, (_xlpm.rozsah&gt;M1701)*(ISNUMBER(_xlpm.rozsah)),_xlpm.indexy, IF(_xlpm.podminka, ROW(_xlpm.rozsah)-MIN(ROW(_xlpm.rozsah))+1),_xlpm.prvni, MIN(_xlpm.indexy),_xlpm.finalni, IF(_xlpm.prvni=1, 2, _xlpm.prvni),INDEX(_xlpm.rozsah, _xlpm.finalni))</f>
        <v>1500</v>
      </c>
      <c r="AU1701" s="83" cm="1">
        <f t="array" aca="1" ref="AU1701" ca="1">INDEX($F$3:$F$10001,MATCH(AT1701,$F$3:$F$10004,0)-1)</f>
        <v>1400</v>
      </c>
      <c r="AV1701" s="83">
        <f t="shared" ca="1" si="575"/>
        <v>-144</v>
      </c>
      <c r="AW1701" s="83">
        <f t="shared" ca="1" si="576"/>
        <v>-144</v>
      </c>
      <c r="AX1701" s="83">
        <f t="shared" ca="1" si="568"/>
        <v>360</v>
      </c>
      <c r="AY1701" s="83">
        <f t="shared" ca="1" si="569"/>
        <v>360</v>
      </c>
      <c r="AZ1701" s="83">
        <f t="shared" ca="1" si="570"/>
        <v>0</v>
      </c>
      <c r="BA1701" s="83">
        <f t="shared" ca="1" si="571"/>
        <v>360</v>
      </c>
      <c r="BB1701" s="83">
        <f t="shared" ca="1" si="572"/>
        <v>360</v>
      </c>
    </row>
    <row r="1702" spans="1:54" x14ac:dyDescent="0.25">
      <c r="A1702" s="58">
        <v>1700</v>
      </c>
      <c r="B1702" s="59">
        <f t="shared" si="562"/>
        <v>28.333333333333332</v>
      </c>
      <c r="C1702" s="58">
        <v>57.1</v>
      </c>
      <c r="D1702" s="58">
        <v>5.0999999999999996</v>
      </c>
      <c r="F1702" s="117"/>
      <c r="G1702" s="117"/>
      <c r="H1702" s="118"/>
      <c r="I1702" s="121"/>
      <c r="J1702" s="92">
        <f t="shared" si="563"/>
        <v>0</v>
      </c>
      <c r="L1702" s="94">
        <v>1700</v>
      </c>
      <c r="M1702" s="114">
        <f t="shared" ca="1" si="560"/>
        <v>1453.4578742737469</v>
      </c>
      <c r="N1702" s="115">
        <f t="shared" ca="1" si="559"/>
        <v>18.36</v>
      </c>
      <c r="P1702" s="102"/>
      <c r="Q1702" s="102"/>
      <c r="R1702" s="102"/>
      <c r="S1702" s="102"/>
      <c r="AC1702" s="83">
        <f t="shared" si="573"/>
        <v>0</v>
      </c>
      <c r="AD1702" s="83">
        <f t="shared" si="574"/>
        <v>0</v>
      </c>
      <c r="AF1702" s="83">
        <f t="shared" si="564"/>
        <v>0</v>
      </c>
      <c r="AG1702" s="83">
        <f t="shared" si="565"/>
        <v>0</v>
      </c>
      <c r="AQ1702" s="83">
        <f t="shared" ca="1" si="566"/>
        <v>0</v>
      </c>
      <c r="AR1702" s="83">
        <f t="shared" ca="1" si="567"/>
        <v>-144</v>
      </c>
      <c r="AS1702" s="83">
        <f t="shared" ca="1" si="561"/>
        <v>-144</v>
      </c>
      <c r="AT1702" s="83" cm="1">
        <f t="array" aca="1" ref="AT1702" ca="1">_xlfn.LET(_xlpm.rozsah, $F$3:$F$10001,_xlpm.podminka, (_xlpm.rozsah&gt;M1702)*(ISNUMBER(_xlpm.rozsah)),_xlpm.indexy, IF(_xlpm.podminka, ROW(_xlpm.rozsah)-MIN(ROW(_xlpm.rozsah))+1),_xlpm.prvni, MIN(_xlpm.indexy),_xlpm.finalni, IF(_xlpm.prvni=1, 2, _xlpm.prvni),INDEX(_xlpm.rozsah, _xlpm.finalni))</f>
        <v>1500</v>
      </c>
      <c r="AU1702" s="83" cm="1">
        <f t="array" aca="1" ref="AU1702" ca="1">INDEX($F$3:$F$10001,MATCH(AT1702,$F$3:$F$10004,0)-1)</f>
        <v>1400</v>
      </c>
      <c r="AV1702" s="83">
        <f t="shared" ca="1" si="575"/>
        <v>-144</v>
      </c>
      <c r="AW1702" s="83">
        <f t="shared" ca="1" si="576"/>
        <v>-144</v>
      </c>
      <c r="AX1702" s="83">
        <f t="shared" ca="1" si="568"/>
        <v>360</v>
      </c>
      <c r="AY1702" s="83">
        <f t="shared" ca="1" si="569"/>
        <v>360</v>
      </c>
      <c r="AZ1702" s="83">
        <f t="shared" ca="1" si="570"/>
        <v>0</v>
      </c>
      <c r="BA1702" s="83">
        <f t="shared" ca="1" si="571"/>
        <v>360</v>
      </c>
      <c r="BB1702" s="83">
        <f t="shared" ca="1" si="572"/>
        <v>360</v>
      </c>
    </row>
    <row r="1703" spans="1:54" x14ac:dyDescent="0.25">
      <c r="A1703" s="58">
        <v>1701</v>
      </c>
      <c r="B1703" s="59">
        <f t="shared" si="562"/>
        <v>28.35</v>
      </c>
      <c r="C1703" s="58">
        <v>57</v>
      </c>
      <c r="D1703" s="58">
        <v>5.2</v>
      </c>
      <c r="F1703" s="117"/>
      <c r="G1703" s="117"/>
      <c r="H1703" s="118"/>
      <c r="I1703" s="121"/>
      <c r="J1703" s="92">
        <f t="shared" si="563"/>
        <v>0</v>
      </c>
      <c r="L1703" s="94">
        <v>1701</v>
      </c>
      <c r="M1703" s="114">
        <f t="shared" ca="1" si="560"/>
        <v>1452.6637273836002</v>
      </c>
      <c r="N1703" s="115">
        <f t="shared" ca="1" si="559"/>
        <v>18.720000000000002</v>
      </c>
      <c r="P1703" s="102"/>
      <c r="Q1703" s="102"/>
      <c r="R1703" s="102"/>
      <c r="S1703" s="102"/>
      <c r="AC1703" s="83">
        <f t="shared" si="573"/>
        <v>0</v>
      </c>
      <c r="AD1703" s="83">
        <f t="shared" si="574"/>
        <v>0</v>
      </c>
      <c r="AF1703" s="83">
        <f t="shared" si="564"/>
        <v>0</v>
      </c>
      <c r="AG1703" s="83">
        <f t="shared" si="565"/>
        <v>0</v>
      </c>
      <c r="AQ1703" s="83">
        <f t="shared" ca="1" si="566"/>
        <v>0</v>
      </c>
      <c r="AR1703" s="83">
        <f t="shared" ca="1" si="567"/>
        <v>-144</v>
      </c>
      <c r="AS1703" s="83">
        <f t="shared" ca="1" si="561"/>
        <v>-144</v>
      </c>
      <c r="AT1703" s="83" cm="1">
        <f t="array" aca="1" ref="AT1703" ca="1">_xlfn.LET(_xlpm.rozsah, $F$3:$F$10001,_xlpm.podminka, (_xlpm.rozsah&gt;M1703)*(ISNUMBER(_xlpm.rozsah)),_xlpm.indexy, IF(_xlpm.podminka, ROW(_xlpm.rozsah)-MIN(ROW(_xlpm.rozsah))+1),_xlpm.prvni, MIN(_xlpm.indexy),_xlpm.finalni, IF(_xlpm.prvni=1, 2, _xlpm.prvni),INDEX(_xlpm.rozsah, _xlpm.finalni))</f>
        <v>1500</v>
      </c>
      <c r="AU1703" s="83" cm="1">
        <f t="array" aca="1" ref="AU1703" ca="1">INDEX($F$3:$F$10001,MATCH(AT1703,$F$3:$F$10004,0)-1)</f>
        <v>1400</v>
      </c>
      <c r="AV1703" s="83">
        <f t="shared" ca="1" si="575"/>
        <v>-144</v>
      </c>
      <c r="AW1703" s="83">
        <f t="shared" ca="1" si="576"/>
        <v>-144</v>
      </c>
      <c r="AX1703" s="83">
        <f t="shared" ca="1" si="568"/>
        <v>360</v>
      </c>
      <c r="AY1703" s="83">
        <f t="shared" ca="1" si="569"/>
        <v>360</v>
      </c>
      <c r="AZ1703" s="83">
        <f t="shared" ca="1" si="570"/>
        <v>0</v>
      </c>
      <c r="BA1703" s="83">
        <f t="shared" ca="1" si="571"/>
        <v>360</v>
      </c>
      <c r="BB1703" s="83">
        <f t="shared" ca="1" si="572"/>
        <v>360</v>
      </c>
    </row>
    <row r="1704" spans="1:54" x14ac:dyDescent="0.25">
      <c r="A1704" s="58">
        <v>1702</v>
      </c>
      <c r="B1704" s="59">
        <f t="shared" si="562"/>
        <v>28.366666666666667</v>
      </c>
      <c r="C1704" s="58">
        <v>56.9</v>
      </c>
      <c r="D1704" s="58">
        <v>5.5</v>
      </c>
      <c r="F1704" s="117"/>
      <c r="G1704" s="117"/>
      <c r="H1704" s="118"/>
      <c r="I1704" s="121"/>
      <c r="J1704" s="92">
        <f t="shared" si="563"/>
        <v>0</v>
      </c>
      <c r="L1704" s="94">
        <v>1702</v>
      </c>
      <c r="M1704" s="114">
        <f t="shared" ca="1" si="560"/>
        <v>1451.8695804934534</v>
      </c>
      <c r="N1704" s="115">
        <f t="shared" ca="1" si="559"/>
        <v>19.8</v>
      </c>
      <c r="P1704" s="102"/>
      <c r="Q1704" s="102"/>
      <c r="R1704" s="102"/>
      <c r="S1704" s="102"/>
      <c r="AC1704" s="83">
        <f t="shared" si="573"/>
        <v>0</v>
      </c>
      <c r="AD1704" s="83">
        <f t="shared" si="574"/>
        <v>0</v>
      </c>
      <c r="AF1704" s="83">
        <f t="shared" si="564"/>
        <v>0</v>
      </c>
      <c r="AG1704" s="83">
        <f t="shared" si="565"/>
        <v>0</v>
      </c>
      <c r="AQ1704" s="83">
        <f t="shared" ca="1" si="566"/>
        <v>0</v>
      </c>
      <c r="AR1704" s="83">
        <f t="shared" ca="1" si="567"/>
        <v>-144</v>
      </c>
      <c r="AS1704" s="83">
        <f t="shared" ca="1" si="561"/>
        <v>-144</v>
      </c>
      <c r="AT1704" s="83" cm="1">
        <f t="array" aca="1" ref="AT1704" ca="1">_xlfn.LET(_xlpm.rozsah, $F$3:$F$10001,_xlpm.podminka, (_xlpm.rozsah&gt;M1704)*(ISNUMBER(_xlpm.rozsah)),_xlpm.indexy, IF(_xlpm.podminka, ROW(_xlpm.rozsah)-MIN(ROW(_xlpm.rozsah))+1),_xlpm.prvni, MIN(_xlpm.indexy),_xlpm.finalni, IF(_xlpm.prvni=1, 2, _xlpm.prvni),INDEX(_xlpm.rozsah, _xlpm.finalni))</f>
        <v>1500</v>
      </c>
      <c r="AU1704" s="83" cm="1">
        <f t="array" aca="1" ref="AU1704" ca="1">INDEX($F$3:$F$10001,MATCH(AT1704,$F$3:$F$10004,0)-1)</f>
        <v>1400</v>
      </c>
      <c r="AV1704" s="83">
        <f t="shared" ca="1" si="575"/>
        <v>-144</v>
      </c>
      <c r="AW1704" s="83">
        <f t="shared" ca="1" si="576"/>
        <v>-144</v>
      </c>
      <c r="AX1704" s="83">
        <f t="shared" ca="1" si="568"/>
        <v>360</v>
      </c>
      <c r="AY1704" s="83">
        <f t="shared" ca="1" si="569"/>
        <v>360</v>
      </c>
      <c r="AZ1704" s="83">
        <f t="shared" ca="1" si="570"/>
        <v>0</v>
      </c>
      <c r="BA1704" s="83">
        <f t="shared" ca="1" si="571"/>
        <v>360</v>
      </c>
      <c r="BB1704" s="83">
        <f t="shared" ca="1" si="572"/>
        <v>360</v>
      </c>
    </row>
    <row r="1705" spans="1:54" x14ac:dyDescent="0.25">
      <c r="A1705" s="58">
        <v>1703</v>
      </c>
      <c r="B1705" s="59">
        <f t="shared" si="562"/>
        <v>28.383333333333333</v>
      </c>
      <c r="C1705" s="58">
        <v>56.6</v>
      </c>
      <c r="D1705" s="58">
        <v>5.4</v>
      </c>
      <c r="F1705" s="117"/>
      <c r="G1705" s="117"/>
      <c r="H1705" s="118"/>
      <c r="I1705" s="121"/>
      <c r="J1705" s="92">
        <f t="shared" si="563"/>
        <v>0</v>
      </c>
      <c r="L1705" s="94">
        <v>1703</v>
      </c>
      <c r="M1705" s="114">
        <f t="shared" ca="1" si="560"/>
        <v>1449.4871398230136</v>
      </c>
      <c r="N1705" s="115">
        <f t="shared" ca="1" si="559"/>
        <v>19.440000000000001</v>
      </c>
      <c r="P1705" s="102"/>
      <c r="Q1705" s="102"/>
      <c r="R1705" s="102"/>
      <c r="S1705" s="102"/>
      <c r="AC1705" s="83">
        <f t="shared" si="573"/>
        <v>0</v>
      </c>
      <c r="AD1705" s="83">
        <f t="shared" si="574"/>
        <v>0</v>
      </c>
      <c r="AF1705" s="83">
        <f t="shared" si="564"/>
        <v>0</v>
      </c>
      <c r="AG1705" s="83">
        <f t="shared" si="565"/>
        <v>0</v>
      </c>
      <c r="AQ1705" s="83">
        <f t="shared" ca="1" si="566"/>
        <v>0</v>
      </c>
      <c r="AR1705" s="83">
        <f t="shared" ca="1" si="567"/>
        <v>-144</v>
      </c>
      <c r="AS1705" s="83">
        <f t="shared" ca="1" si="561"/>
        <v>-144</v>
      </c>
      <c r="AT1705" s="83" cm="1">
        <f t="array" aca="1" ref="AT1705" ca="1">_xlfn.LET(_xlpm.rozsah, $F$3:$F$10001,_xlpm.podminka, (_xlpm.rozsah&gt;M1705)*(ISNUMBER(_xlpm.rozsah)),_xlpm.indexy, IF(_xlpm.podminka, ROW(_xlpm.rozsah)-MIN(ROW(_xlpm.rozsah))+1),_xlpm.prvni, MIN(_xlpm.indexy),_xlpm.finalni, IF(_xlpm.prvni=1, 2, _xlpm.prvni),INDEX(_xlpm.rozsah, _xlpm.finalni))</f>
        <v>1500</v>
      </c>
      <c r="AU1705" s="83" cm="1">
        <f t="array" aca="1" ref="AU1705" ca="1">INDEX($F$3:$F$10001,MATCH(AT1705,$F$3:$F$10004,0)-1)</f>
        <v>1400</v>
      </c>
      <c r="AV1705" s="83">
        <f t="shared" ca="1" si="575"/>
        <v>-144</v>
      </c>
      <c r="AW1705" s="83">
        <f t="shared" ca="1" si="576"/>
        <v>-144</v>
      </c>
      <c r="AX1705" s="83">
        <f t="shared" ca="1" si="568"/>
        <v>360</v>
      </c>
      <c r="AY1705" s="83">
        <f t="shared" ca="1" si="569"/>
        <v>360</v>
      </c>
      <c r="AZ1705" s="83">
        <f t="shared" ca="1" si="570"/>
        <v>0</v>
      </c>
      <c r="BA1705" s="83">
        <f t="shared" ca="1" si="571"/>
        <v>360</v>
      </c>
      <c r="BB1705" s="83">
        <f t="shared" ca="1" si="572"/>
        <v>360</v>
      </c>
    </row>
    <row r="1706" spans="1:54" x14ac:dyDescent="0.25">
      <c r="A1706" s="58">
        <v>1704</v>
      </c>
      <c r="B1706" s="59">
        <f t="shared" si="562"/>
        <v>28.4</v>
      </c>
      <c r="C1706" s="58">
        <v>57.1</v>
      </c>
      <c r="D1706" s="58">
        <v>6.1</v>
      </c>
      <c r="F1706" s="117"/>
      <c r="G1706" s="117"/>
      <c r="H1706" s="118"/>
      <c r="I1706" s="121"/>
      <c r="J1706" s="92">
        <f t="shared" si="563"/>
        <v>0</v>
      </c>
      <c r="L1706" s="94">
        <v>1704</v>
      </c>
      <c r="M1706" s="114">
        <f t="shared" ca="1" si="560"/>
        <v>1453.4578742737469</v>
      </c>
      <c r="N1706" s="115">
        <f t="shared" ca="1" si="559"/>
        <v>21.96</v>
      </c>
      <c r="P1706" s="102"/>
      <c r="Q1706" s="102"/>
      <c r="R1706" s="102"/>
      <c r="S1706" s="102"/>
      <c r="AC1706" s="83">
        <f t="shared" si="573"/>
        <v>0</v>
      </c>
      <c r="AD1706" s="83">
        <f t="shared" si="574"/>
        <v>0</v>
      </c>
      <c r="AF1706" s="83">
        <f t="shared" si="564"/>
        <v>0</v>
      </c>
      <c r="AG1706" s="83">
        <f t="shared" si="565"/>
        <v>0</v>
      </c>
      <c r="AQ1706" s="83">
        <f t="shared" ca="1" si="566"/>
        <v>0</v>
      </c>
      <c r="AR1706" s="83">
        <f t="shared" ca="1" si="567"/>
        <v>-144</v>
      </c>
      <c r="AS1706" s="83">
        <f t="shared" ca="1" si="561"/>
        <v>-144</v>
      </c>
      <c r="AT1706" s="83" cm="1">
        <f t="array" aca="1" ref="AT1706" ca="1">_xlfn.LET(_xlpm.rozsah, $F$3:$F$10001,_xlpm.podminka, (_xlpm.rozsah&gt;M1706)*(ISNUMBER(_xlpm.rozsah)),_xlpm.indexy, IF(_xlpm.podminka, ROW(_xlpm.rozsah)-MIN(ROW(_xlpm.rozsah))+1),_xlpm.prvni, MIN(_xlpm.indexy),_xlpm.finalni, IF(_xlpm.prvni=1, 2, _xlpm.prvni),INDEX(_xlpm.rozsah, _xlpm.finalni))</f>
        <v>1500</v>
      </c>
      <c r="AU1706" s="83" cm="1">
        <f t="array" aca="1" ref="AU1706" ca="1">INDEX($F$3:$F$10001,MATCH(AT1706,$F$3:$F$10004,0)-1)</f>
        <v>1400</v>
      </c>
      <c r="AV1706" s="83">
        <f t="shared" ca="1" si="575"/>
        <v>-144</v>
      </c>
      <c r="AW1706" s="83">
        <f t="shared" ca="1" si="576"/>
        <v>-144</v>
      </c>
      <c r="AX1706" s="83">
        <f t="shared" ca="1" si="568"/>
        <v>360</v>
      </c>
      <c r="AY1706" s="83">
        <f t="shared" ca="1" si="569"/>
        <v>360</v>
      </c>
      <c r="AZ1706" s="83">
        <f t="shared" ca="1" si="570"/>
        <v>0</v>
      </c>
      <c r="BA1706" s="83">
        <f t="shared" ca="1" si="571"/>
        <v>360</v>
      </c>
      <c r="BB1706" s="83">
        <f t="shared" ca="1" si="572"/>
        <v>360</v>
      </c>
    </row>
    <row r="1707" spans="1:54" x14ac:dyDescent="0.25">
      <c r="A1707" s="58">
        <v>1705</v>
      </c>
      <c r="B1707" s="59">
        <f t="shared" si="562"/>
        <v>28.416666666666668</v>
      </c>
      <c r="C1707" s="58">
        <v>56.7</v>
      </c>
      <c r="D1707" s="58">
        <v>5.7</v>
      </c>
      <c r="F1707" s="117"/>
      <c r="G1707" s="117"/>
      <c r="H1707" s="118"/>
      <c r="I1707" s="121"/>
      <c r="J1707" s="92">
        <f t="shared" si="563"/>
        <v>0</v>
      </c>
      <c r="L1707" s="94">
        <v>1705</v>
      </c>
      <c r="M1707" s="114">
        <f t="shared" ca="1" si="560"/>
        <v>1450.2812867131602</v>
      </c>
      <c r="N1707" s="115">
        <f t="shared" ca="1" si="559"/>
        <v>20.52</v>
      </c>
      <c r="P1707" s="102"/>
      <c r="Q1707" s="102"/>
      <c r="R1707" s="102"/>
      <c r="S1707" s="102"/>
      <c r="AC1707" s="83">
        <f t="shared" si="573"/>
        <v>0</v>
      </c>
      <c r="AD1707" s="83">
        <f t="shared" si="574"/>
        <v>0</v>
      </c>
      <c r="AF1707" s="83">
        <f t="shared" si="564"/>
        <v>0</v>
      </c>
      <c r="AG1707" s="83">
        <f t="shared" si="565"/>
        <v>0</v>
      </c>
      <c r="AQ1707" s="83">
        <f t="shared" ca="1" si="566"/>
        <v>0</v>
      </c>
      <c r="AR1707" s="83">
        <f t="shared" ca="1" si="567"/>
        <v>-144</v>
      </c>
      <c r="AS1707" s="83">
        <f t="shared" ca="1" si="561"/>
        <v>-144</v>
      </c>
      <c r="AT1707" s="83" cm="1">
        <f t="array" aca="1" ref="AT1707" ca="1">_xlfn.LET(_xlpm.rozsah, $F$3:$F$10001,_xlpm.podminka, (_xlpm.rozsah&gt;M1707)*(ISNUMBER(_xlpm.rozsah)),_xlpm.indexy, IF(_xlpm.podminka, ROW(_xlpm.rozsah)-MIN(ROW(_xlpm.rozsah))+1),_xlpm.prvni, MIN(_xlpm.indexy),_xlpm.finalni, IF(_xlpm.prvni=1, 2, _xlpm.prvni),INDEX(_xlpm.rozsah, _xlpm.finalni))</f>
        <v>1500</v>
      </c>
      <c r="AU1707" s="83" cm="1">
        <f t="array" aca="1" ref="AU1707" ca="1">INDEX($F$3:$F$10001,MATCH(AT1707,$F$3:$F$10004,0)-1)</f>
        <v>1400</v>
      </c>
      <c r="AV1707" s="83">
        <f t="shared" ca="1" si="575"/>
        <v>-144</v>
      </c>
      <c r="AW1707" s="83">
        <f t="shared" ca="1" si="576"/>
        <v>-144</v>
      </c>
      <c r="AX1707" s="83">
        <f t="shared" ca="1" si="568"/>
        <v>360</v>
      </c>
      <c r="AY1707" s="83">
        <f t="shared" ca="1" si="569"/>
        <v>360</v>
      </c>
      <c r="AZ1707" s="83">
        <f t="shared" ca="1" si="570"/>
        <v>0</v>
      </c>
      <c r="BA1707" s="83">
        <f t="shared" ca="1" si="571"/>
        <v>360</v>
      </c>
      <c r="BB1707" s="83">
        <f t="shared" ca="1" si="572"/>
        <v>360</v>
      </c>
    </row>
    <row r="1708" spans="1:54" x14ac:dyDescent="0.25">
      <c r="A1708" s="58">
        <v>1706</v>
      </c>
      <c r="B1708" s="59">
        <f t="shared" si="562"/>
        <v>28.433333333333334</v>
      </c>
      <c r="C1708" s="58">
        <v>56.8</v>
      </c>
      <c r="D1708" s="58">
        <v>5.8</v>
      </c>
      <c r="F1708" s="117"/>
      <c r="G1708" s="117"/>
      <c r="H1708" s="118"/>
      <c r="I1708" s="121"/>
      <c r="J1708" s="92">
        <f t="shared" si="563"/>
        <v>0</v>
      </c>
      <c r="L1708" s="94">
        <v>1706</v>
      </c>
      <c r="M1708" s="114">
        <f t="shared" ca="1" si="560"/>
        <v>1451.0754336033069</v>
      </c>
      <c r="N1708" s="115">
        <f t="shared" ca="1" si="559"/>
        <v>20.88</v>
      </c>
      <c r="P1708" s="102"/>
      <c r="Q1708" s="102"/>
      <c r="R1708" s="102"/>
      <c r="S1708" s="102"/>
      <c r="AC1708" s="83">
        <f t="shared" si="573"/>
        <v>0</v>
      </c>
      <c r="AD1708" s="83">
        <f t="shared" si="574"/>
        <v>0</v>
      </c>
      <c r="AF1708" s="83">
        <f t="shared" si="564"/>
        <v>0</v>
      </c>
      <c r="AG1708" s="83">
        <f t="shared" si="565"/>
        <v>0</v>
      </c>
      <c r="AQ1708" s="83">
        <f t="shared" ca="1" si="566"/>
        <v>0</v>
      </c>
      <c r="AR1708" s="83">
        <f t="shared" ca="1" si="567"/>
        <v>-144</v>
      </c>
      <c r="AS1708" s="83">
        <f t="shared" ca="1" si="561"/>
        <v>-144</v>
      </c>
      <c r="AT1708" s="83" cm="1">
        <f t="array" aca="1" ref="AT1708" ca="1">_xlfn.LET(_xlpm.rozsah, $F$3:$F$10001,_xlpm.podminka, (_xlpm.rozsah&gt;M1708)*(ISNUMBER(_xlpm.rozsah)),_xlpm.indexy, IF(_xlpm.podminka, ROW(_xlpm.rozsah)-MIN(ROW(_xlpm.rozsah))+1),_xlpm.prvni, MIN(_xlpm.indexy),_xlpm.finalni, IF(_xlpm.prvni=1, 2, _xlpm.prvni),INDEX(_xlpm.rozsah, _xlpm.finalni))</f>
        <v>1500</v>
      </c>
      <c r="AU1708" s="83" cm="1">
        <f t="array" aca="1" ref="AU1708" ca="1">INDEX($F$3:$F$10001,MATCH(AT1708,$F$3:$F$10004,0)-1)</f>
        <v>1400</v>
      </c>
      <c r="AV1708" s="83">
        <f t="shared" ca="1" si="575"/>
        <v>-144</v>
      </c>
      <c r="AW1708" s="83">
        <f t="shared" ca="1" si="576"/>
        <v>-144</v>
      </c>
      <c r="AX1708" s="83">
        <f t="shared" ca="1" si="568"/>
        <v>360</v>
      </c>
      <c r="AY1708" s="83">
        <f t="shared" ca="1" si="569"/>
        <v>360</v>
      </c>
      <c r="AZ1708" s="83">
        <f t="shared" ca="1" si="570"/>
        <v>0</v>
      </c>
      <c r="BA1708" s="83">
        <f t="shared" ca="1" si="571"/>
        <v>360</v>
      </c>
      <c r="BB1708" s="83">
        <f t="shared" ca="1" si="572"/>
        <v>360</v>
      </c>
    </row>
    <row r="1709" spans="1:54" x14ac:dyDescent="0.25">
      <c r="A1709" s="58">
        <v>1707</v>
      </c>
      <c r="B1709" s="59">
        <f t="shared" si="562"/>
        <v>28.45</v>
      </c>
      <c r="C1709" s="58">
        <v>57</v>
      </c>
      <c r="D1709" s="58">
        <v>6.1</v>
      </c>
      <c r="F1709" s="117"/>
      <c r="G1709" s="117"/>
      <c r="H1709" s="118"/>
      <c r="I1709" s="121"/>
      <c r="J1709" s="92">
        <f t="shared" si="563"/>
        <v>0</v>
      </c>
      <c r="L1709" s="94">
        <v>1707</v>
      </c>
      <c r="M1709" s="114">
        <f t="shared" ca="1" si="560"/>
        <v>1452.6637273836002</v>
      </c>
      <c r="N1709" s="115">
        <f t="shared" ca="1" si="559"/>
        <v>21.96</v>
      </c>
      <c r="P1709" s="102"/>
      <c r="Q1709" s="102"/>
      <c r="R1709" s="102"/>
      <c r="S1709" s="102"/>
      <c r="AC1709" s="83">
        <f t="shared" si="573"/>
        <v>0</v>
      </c>
      <c r="AD1709" s="83">
        <f t="shared" si="574"/>
        <v>0</v>
      </c>
      <c r="AF1709" s="83">
        <f t="shared" si="564"/>
        <v>0</v>
      </c>
      <c r="AG1709" s="83">
        <f t="shared" si="565"/>
        <v>0</v>
      </c>
      <c r="AQ1709" s="83">
        <f t="shared" ca="1" si="566"/>
        <v>0</v>
      </c>
      <c r="AR1709" s="83">
        <f t="shared" ca="1" si="567"/>
        <v>-144</v>
      </c>
      <c r="AS1709" s="83">
        <f t="shared" ca="1" si="561"/>
        <v>-144</v>
      </c>
      <c r="AT1709" s="83" cm="1">
        <f t="array" aca="1" ref="AT1709" ca="1">_xlfn.LET(_xlpm.rozsah, $F$3:$F$10001,_xlpm.podminka, (_xlpm.rozsah&gt;M1709)*(ISNUMBER(_xlpm.rozsah)),_xlpm.indexy, IF(_xlpm.podminka, ROW(_xlpm.rozsah)-MIN(ROW(_xlpm.rozsah))+1),_xlpm.prvni, MIN(_xlpm.indexy),_xlpm.finalni, IF(_xlpm.prvni=1, 2, _xlpm.prvni),INDEX(_xlpm.rozsah, _xlpm.finalni))</f>
        <v>1500</v>
      </c>
      <c r="AU1709" s="83" cm="1">
        <f t="array" aca="1" ref="AU1709" ca="1">INDEX($F$3:$F$10001,MATCH(AT1709,$F$3:$F$10004,0)-1)</f>
        <v>1400</v>
      </c>
      <c r="AV1709" s="83">
        <f t="shared" ca="1" si="575"/>
        <v>-144</v>
      </c>
      <c r="AW1709" s="83">
        <f t="shared" ca="1" si="576"/>
        <v>-144</v>
      </c>
      <c r="AX1709" s="83">
        <f t="shared" ca="1" si="568"/>
        <v>360</v>
      </c>
      <c r="AY1709" s="83">
        <f t="shared" ca="1" si="569"/>
        <v>360</v>
      </c>
      <c r="AZ1709" s="83">
        <f t="shared" ca="1" si="570"/>
        <v>0</v>
      </c>
      <c r="BA1709" s="83">
        <f t="shared" ca="1" si="571"/>
        <v>360</v>
      </c>
      <c r="BB1709" s="83">
        <f t="shared" ca="1" si="572"/>
        <v>360</v>
      </c>
    </row>
    <row r="1710" spans="1:54" x14ac:dyDescent="0.25">
      <c r="A1710" s="58">
        <v>1708</v>
      </c>
      <c r="B1710" s="59">
        <f t="shared" si="562"/>
        <v>28.466666666666665</v>
      </c>
      <c r="C1710" s="58">
        <v>56.7</v>
      </c>
      <c r="D1710" s="58">
        <v>5.9</v>
      </c>
      <c r="F1710" s="117"/>
      <c r="G1710" s="117"/>
      <c r="H1710" s="118"/>
      <c r="I1710" s="121"/>
      <c r="J1710" s="92">
        <f t="shared" si="563"/>
        <v>0</v>
      </c>
      <c r="L1710" s="94">
        <v>1708</v>
      </c>
      <c r="M1710" s="114">
        <f t="shared" ca="1" si="560"/>
        <v>1450.2812867131602</v>
      </c>
      <c r="N1710" s="115">
        <f t="shared" ca="1" si="559"/>
        <v>21.240000000000002</v>
      </c>
      <c r="P1710" s="102"/>
      <c r="Q1710" s="102"/>
      <c r="R1710" s="102"/>
      <c r="S1710" s="102"/>
      <c r="AC1710" s="83">
        <f t="shared" si="573"/>
        <v>0</v>
      </c>
      <c r="AD1710" s="83">
        <f t="shared" si="574"/>
        <v>0</v>
      </c>
      <c r="AF1710" s="83">
        <f t="shared" si="564"/>
        <v>0</v>
      </c>
      <c r="AG1710" s="83">
        <f t="shared" si="565"/>
        <v>0</v>
      </c>
      <c r="AQ1710" s="83">
        <f t="shared" ca="1" si="566"/>
        <v>0</v>
      </c>
      <c r="AR1710" s="83">
        <f t="shared" ca="1" si="567"/>
        <v>-144</v>
      </c>
      <c r="AS1710" s="83">
        <f t="shared" ca="1" si="561"/>
        <v>-144</v>
      </c>
      <c r="AT1710" s="83" cm="1">
        <f t="array" aca="1" ref="AT1710" ca="1">_xlfn.LET(_xlpm.rozsah, $F$3:$F$10001,_xlpm.podminka, (_xlpm.rozsah&gt;M1710)*(ISNUMBER(_xlpm.rozsah)),_xlpm.indexy, IF(_xlpm.podminka, ROW(_xlpm.rozsah)-MIN(ROW(_xlpm.rozsah))+1),_xlpm.prvni, MIN(_xlpm.indexy),_xlpm.finalni, IF(_xlpm.prvni=1, 2, _xlpm.prvni),INDEX(_xlpm.rozsah, _xlpm.finalni))</f>
        <v>1500</v>
      </c>
      <c r="AU1710" s="83" cm="1">
        <f t="array" aca="1" ref="AU1710" ca="1">INDEX($F$3:$F$10001,MATCH(AT1710,$F$3:$F$10004,0)-1)</f>
        <v>1400</v>
      </c>
      <c r="AV1710" s="83">
        <f t="shared" ca="1" si="575"/>
        <v>-144</v>
      </c>
      <c r="AW1710" s="83">
        <f t="shared" ca="1" si="576"/>
        <v>-144</v>
      </c>
      <c r="AX1710" s="83">
        <f t="shared" ca="1" si="568"/>
        <v>360</v>
      </c>
      <c r="AY1710" s="83">
        <f t="shared" ca="1" si="569"/>
        <v>360</v>
      </c>
      <c r="AZ1710" s="83">
        <f t="shared" ca="1" si="570"/>
        <v>0</v>
      </c>
      <c r="BA1710" s="83">
        <f t="shared" ca="1" si="571"/>
        <v>360</v>
      </c>
      <c r="BB1710" s="83">
        <f t="shared" ca="1" si="572"/>
        <v>360</v>
      </c>
    </row>
    <row r="1711" spans="1:54" x14ac:dyDescent="0.25">
      <c r="A1711" s="58">
        <v>1709</v>
      </c>
      <c r="B1711" s="59">
        <f t="shared" si="562"/>
        <v>28.483333333333334</v>
      </c>
      <c r="C1711" s="58">
        <v>57</v>
      </c>
      <c r="D1711" s="58">
        <v>6.6</v>
      </c>
      <c r="F1711" s="117"/>
      <c r="G1711" s="117"/>
      <c r="H1711" s="118"/>
      <c r="I1711" s="121"/>
      <c r="J1711" s="92">
        <f t="shared" si="563"/>
        <v>0</v>
      </c>
      <c r="L1711" s="94">
        <v>1709</v>
      </c>
      <c r="M1711" s="114">
        <f t="shared" ca="1" si="560"/>
        <v>1452.6637273836002</v>
      </c>
      <c r="N1711" s="115">
        <f t="shared" ca="1" si="559"/>
        <v>23.76</v>
      </c>
      <c r="P1711" s="102"/>
      <c r="Q1711" s="102"/>
      <c r="R1711" s="102"/>
      <c r="S1711" s="102"/>
      <c r="AC1711" s="83">
        <f t="shared" si="573"/>
        <v>0</v>
      </c>
      <c r="AD1711" s="83">
        <f t="shared" si="574"/>
        <v>0</v>
      </c>
      <c r="AF1711" s="83">
        <f t="shared" si="564"/>
        <v>0</v>
      </c>
      <c r="AG1711" s="83">
        <f t="shared" si="565"/>
        <v>0</v>
      </c>
      <c r="AQ1711" s="83">
        <f t="shared" ca="1" si="566"/>
        <v>0</v>
      </c>
      <c r="AR1711" s="83">
        <f t="shared" ca="1" si="567"/>
        <v>-144</v>
      </c>
      <c r="AS1711" s="83">
        <f t="shared" ca="1" si="561"/>
        <v>-144</v>
      </c>
      <c r="AT1711" s="83" cm="1">
        <f t="array" aca="1" ref="AT1711" ca="1">_xlfn.LET(_xlpm.rozsah, $F$3:$F$10001,_xlpm.podminka, (_xlpm.rozsah&gt;M1711)*(ISNUMBER(_xlpm.rozsah)),_xlpm.indexy, IF(_xlpm.podminka, ROW(_xlpm.rozsah)-MIN(ROW(_xlpm.rozsah))+1),_xlpm.prvni, MIN(_xlpm.indexy),_xlpm.finalni, IF(_xlpm.prvni=1, 2, _xlpm.prvni),INDEX(_xlpm.rozsah, _xlpm.finalni))</f>
        <v>1500</v>
      </c>
      <c r="AU1711" s="83" cm="1">
        <f t="array" aca="1" ref="AU1711" ca="1">INDEX($F$3:$F$10001,MATCH(AT1711,$F$3:$F$10004,0)-1)</f>
        <v>1400</v>
      </c>
      <c r="AV1711" s="83">
        <f t="shared" ca="1" si="575"/>
        <v>-144</v>
      </c>
      <c r="AW1711" s="83">
        <f t="shared" ca="1" si="576"/>
        <v>-144</v>
      </c>
      <c r="AX1711" s="83">
        <f t="shared" ca="1" si="568"/>
        <v>360</v>
      </c>
      <c r="AY1711" s="83">
        <f t="shared" ca="1" si="569"/>
        <v>360</v>
      </c>
      <c r="AZ1711" s="83">
        <f t="shared" ca="1" si="570"/>
        <v>0</v>
      </c>
      <c r="BA1711" s="83">
        <f t="shared" ca="1" si="571"/>
        <v>360</v>
      </c>
      <c r="BB1711" s="83">
        <f t="shared" ca="1" si="572"/>
        <v>360</v>
      </c>
    </row>
    <row r="1712" spans="1:54" x14ac:dyDescent="0.25">
      <c r="A1712" s="58">
        <v>1710</v>
      </c>
      <c r="B1712" s="59">
        <f t="shared" si="562"/>
        <v>28.5</v>
      </c>
      <c r="C1712" s="58">
        <v>56.9</v>
      </c>
      <c r="D1712" s="58">
        <v>6.4</v>
      </c>
      <c r="F1712" s="117"/>
      <c r="G1712" s="117"/>
      <c r="H1712" s="118"/>
      <c r="I1712" s="121"/>
      <c r="J1712" s="92">
        <f t="shared" si="563"/>
        <v>0</v>
      </c>
      <c r="L1712" s="94">
        <v>1710</v>
      </c>
      <c r="M1712" s="114">
        <f t="shared" ca="1" si="560"/>
        <v>1451.8695804934534</v>
      </c>
      <c r="N1712" s="115">
        <f t="shared" ca="1" si="559"/>
        <v>23.04</v>
      </c>
      <c r="P1712" s="102"/>
      <c r="Q1712" s="102"/>
      <c r="R1712" s="102"/>
      <c r="S1712" s="102"/>
      <c r="AC1712" s="83">
        <f t="shared" si="573"/>
        <v>0</v>
      </c>
      <c r="AD1712" s="83">
        <f t="shared" si="574"/>
        <v>0</v>
      </c>
      <c r="AF1712" s="83">
        <f t="shared" si="564"/>
        <v>0</v>
      </c>
      <c r="AG1712" s="83">
        <f t="shared" si="565"/>
        <v>0</v>
      </c>
      <c r="AQ1712" s="83">
        <f t="shared" ca="1" si="566"/>
        <v>0</v>
      </c>
      <c r="AR1712" s="83">
        <f t="shared" ca="1" si="567"/>
        <v>-144</v>
      </c>
      <c r="AS1712" s="83">
        <f t="shared" ca="1" si="561"/>
        <v>-144</v>
      </c>
      <c r="AT1712" s="83" cm="1">
        <f t="array" aca="1" ref="AT1712" ca="1">_xlfn.LET(_xlpm.rozsah, $F$3:$F$10001,_xlpm.podminka, (_xlpm.rozsah&gt;M1712)*(ISNUMBER(_xlpm.rozsah)),_xlpm.indexy, IF(_xlpm.podminka, ROW(_xlpm.rozsah)-MIN(ROW(_xlpm.rozsah))+1),_xlpm.prvni, MIN(_xlpm.indexy),_xlpm.finalni, IF(_xlpm.prvni=1, 2, _xlpm.prvni),INDEX(_xlpm.rozsah, _xlpm.finalni))</f>
        <v>1500</v>
      </c>
      <c r="AU1712" s="83" cm="1">
        <f t="array" aca="1" ref="AU1712" ca="1">INDEX($F$3:$F$10001,MATCH(AT1712,$F$3:$F$10004,0)-1)</f>
        <v>1400</v>
      </c>
      <c r="AV1712" s="83">
        <f t="shared" ca="1" si="575"/>
        <v>-144</v>
      </c>
      <c r="AW1712" s="83">
        <f t="shared" ca="1" si="576"/>
        <v>-144</v>
      </c>
      <c r="AX1712" s="83">
        <f t="shared" ca="1" si="568"/>
        <v>360</v>
      </c>
      <c r="AY1712" s="83">
        <f t="shared" ca="1" si="569"/>
        <v>360</v>
      </c>
      <c r="AZ1712" s="83">
        <f t="shared" ca="1" si="570"/>
        <v>0</v>
      </c>
      <c r="BA1712" s="83">
        <f t="shared" ca="1" si="571"/>
        <v>360</v>
      </c>
      <c r="BB1712" s="83">
        <f t="shared" ca="1" si="572"/>
        <v>360</v>
      </c>
    </row>
    <row r="1713" spans="1:54" x14ac:dyDescent="0.25">
      <c r="A1713" s="58">
        <v>1711</v>
      </c>
      <c r="B1713" s="59">
        <f t="shared" si="562"/>
        <v>28.516666666666666</v>
      </c>
      <c r="C1713" s="58">
        <v>56.7</v>
      </c>
      <c r="D1713" s="58">
        <v>6.7</v>
      </c>
      <c r="F1713" s="117"/>
      <c r="G1713" s="117"/>
      <c r="H1713" s="118"/>
      <c r="I1713" s="121"/>
      <c r="J1713" s="92">
        <f t="shared" si="563"/>
        <v>0</v>
      </c>
      <c r="L1713" s="94">
        <v>1711</v>
      </c>
      <c r="M1713" s="114">
        <f t="shared" ca="1" si="560"/>
        <v>1450.2812867131602</v>
      </c>
      <c r="N1713" s="115">
        <f t="shared" ca="1" si="559"/>
        <v>24.12</v>
      </c>
      <c r="P1713" s="102"/>
      <c r="Q1713" s="102"/>
      <c r="R1713" s="102"/>
      <c r="S1713" s="102"/>
      <c r="AC1713" s="83">
        <f t="shared" si="573"/>
        <v>0</v>
      </c>
      <c r="AD1713" s="83">
        <f t="shared" si="574"/>
        <v>0</v>
      </c>
      <c r="AF1713" s="83">
        <f t="shared" si="564"/>
        <v>0</v>
      </c>
      <c r="AG1713" s="83">
        <f t="shared" si="565"/>
        <v>0</v>
      </c>
      <c r="AQ1713" s="83">
        <f t="shared" ca="1" si="566"/>
        <v>0</v>
      </c>
      <c r="AR1713" s="83">
        <f t="shared" ca="1" si="567"/>
        <v>-144</v>
      </c>
      <c r="AS1713" s="83">
        <f t="shared" ca="1" si="561"/>
        <v>-144</v>
      </c>
      <c r="AT1713" s="83" cm="1">
        <f t="array" aca="1" ref="AT1713" ca="1">_xlfn.LET(_xlpm.rozsah, $F$3:$F$10001,_xlpm.podminka, (_xlpm.rozsah&gt;M1713)*(ISNUMBER(_xlpm.rozsah)),_xlpm.indexy, IF(_xlpm.podminka, ROW(_xlpm.rozsah)-MIN(ROW(_xlpm.rozsah))+1),_xlpm.prvni, MIN(_xlpm.indexy),_xlpm.finalni, IF(_xlpm.prvni=1, 2, _xlpm.prvni),INDEX(_xlpm.rozsah, _xlpm.finalni))</f>
        <v>1500</v>
      </c>
      <c r="AU1713" s="83" cm="1">
        <f t="array" aca="1" ref="AU1713" ca="1">INDEX($F$3:$F$10001,MATCH(AT1713,$F$3:$F$10004,0)-1)</f>
        <v>1400</v>
      </c>
      <c r="AV1713" s="83">
        <f t="shared" ca="1" si="575"/>
        <v>-144</v>
      </c>
      <c r="AW1713" s="83">
        <f t="shared" ca="1" si="576"/>
        <v>-144</v>
      </c>
      <c r="AX1713" s="83">
        <f t="shared" ca="1" si="568"/>
        <v>360</v>
      </c>
      <c r="AY1713" s="83">
        <f t="shared" ca="1" si="569"/>
        <v>360</v>
      </c>
      <c r="AZ1713" s="83">
        <f t="shared" ca="1" si="570"/>
        <v>0</v>
      </c>
      <c r="BA1713" s="83">
        <f t="shared" ca="1" si="571"/>
        <v>360</v>
      </c>
      <c r="BB1713" s="83">
        <f t="shared" ca="1" si="572"/>
        <v>360</v>
      </c>
    </row>
    <row r="1714" spans="1:54" x14ac:dyDescent="0.25">
      <c r="A1714" s="58">
        <v>1712</v>
      </c>
      <c r="B1714" s="59">
        <f t="shared" si="562"/>
        <v>28.533333333333335</v>
      </c>
      <c r="C1714" s="58">
        <v>56.9</v>
      </c>
      <c r="D1714" s="58">
        <v>6.9</v>
      </c>
      <c r="F1714" s="117"/>
      <c r="G1714" s="117"/>
      <c r="H1714" s="118"/>
      <c r="I1714" s="121"/>
      <c r="J1714" s="92">
        <f t="shared" si="563"/>
        <v>0</v>
      </c>
      <c r="L1714" s="94">
        <v>1712</v>
      </c>
      <c r="M1714" s="114">
        <f t="shared" ca="1" si="560"/>
        <v>1451.8695804934534</v>
      </c>
      <c r="N1714" s="115">
        <f t="shared" ca="1" si="559"/>
        <v>24.840000000000003</v>
      </c>
      <c r="P1714" s="102"/>
      <c r="Q1714" s="102"/>
      <c r="R1714" s="102"/>
      <c r="S1714" s="102"/>
      <c r="AC1714" s="83">
        <f t="shared" si="573"/>
        <v>0</v>
      </c>
      <c r="AD1714" s="83">
        <f t="shared" si="574"/>
        <v>0</v>
      </c>
      <c r="AF1714" s="83">
        <f t="shared" si="564"/>
        <v>0</v>
      </c>
      <c r="AG1714" s="83">
        <f t="shared" si="565"/>
        <v>0</v>
      </c>
      <c r="AQ1714" s="83">
        <f t="shared" ca="1" si="566"/>
        <v>0</v>
      </c>
      <c r="AR1714" s="83">
        <f t="shared" ca="1" si="567"/>
        <v>-144</v>
      </c>
      <c r="AS1714" s="83">
        <f t="shared" ca="1" si="561"/>
        <v>-144</v>
      </c>
      <c r="AT1714" s="83" cm="1">
        <f t="array" aca="1" ref="AT1714" ca="1">_xlfn.LET(_xlpm.rozsah, $F$3:$F$10001,_xlpm.podminka, (_xlpm.rozsah&gt;M1714)*(ISNUMBER(_xlpm.rozsah)),_xlpm.indexy, IF(_xlpm.podminka, ROW(_xlpm.rozsah)-MIN(ROW(_xlpm.rozsah))+1),_xlpm.prvni, MIN(_xlpm.indexy),_xlpm.finalni, IF(_xlpm.prvni=1, 2, _xlpm.prvni),INDEX(_xlpm.rozsah, _xlpm.finalni))</f>
        <v>1500</v>
      </c>
      <c r="AU1714" s="83" cm="1">
        <f t="array" aca="1" ref="AU1714" ca="1">INDEX($F$3:$F$10001,MATCH(AT1714,$F$3:$F$10004,0)-1)</f>
        <v>1400</v>
      </c>
      <c r="AV1714" s="83">
        <f t="shared" ca="1" si="575"/>
        <v>-144</v>
      </c>
      <c r="AW1714" s="83">
        <f t="shared" ca="1" si="576"/>
        <v>-144</v>
      </c>
      <c r="AX1714" s="83">
        <f t="shared" ca="1" si="568"/>
        <v>360</v>
      </c>
      <c r="AY1714" s="83">
        <f t="shared" ca="1" si="569"/>
        <v>360</v>
      </c>
      <c r="AZ1714" s="83">
        <f t="shared" ca="1" si="570"/>
        <v>0</v>
      </c>
      <c r="BA1714" s="83">
        <f t="shared" ca="1" si="571"/>
        <v>360</v>
      </c>
      <c r="BB1714" s="83">
        <f t="shared" ca="1" si="572"/>
        <v>360</v>
      </c>
    </row>
    <row r="1715" spans="1:54" x14ac:dyDescent="0.25">
      <c r="A1715" s="58">
        <v>1713</v>
      </c>
      <c r="B1715" s="59">
        <f t="shared" si="562"/>
        <v>28.55</v>
      </c>
      <c r="C1715" s="58">
        <v>56.8</v>
      </c>
      <c r="D1715" s="58">
        <v>5.6</v>
      </c>
      <c r="F1715" s="117"/>
      <c r="G1715" s="117"/>
      <c r="H1715" s="118"/>
      <c r="I1715" s="121"/>
      <c r="J1715" s="92">
        <f t="shared" si="563"/>
        <v>0</v>
      </c>
      <c r="L1715" s="94">
        <v>1713</v>
      </c>
      <c r="M1715" s="114">
        <f t="shared" ca="1" si="560"/>
        <v>1451.0754336033069</v>
      </c>
      <c r="N1715" s="115">
        <f t="shared" ca="1" si="559"/>
        <v>20.159999999999997</v>
      </c>
      <c r="P1715" s="102"/>
      <c r="Q1715" s="102"/>
      <c r="R1715" s="102"/>
      <c r="S1715" s="102"/>
      <c r="AC1715" s="83">
        <f t="shared" si="573"/>
        <v>0</v>
      </c>
      <c r="AD1715" s="83">
        <f t="shared" si="574"/>
        <v>0</v>
      </c>
      <c r="AF1715" s="83">
        <f t="shared" si="564"/>
        <v>0</v>
      </c>
      <c r="AG1715" s="83">
        <f t="shared" si="565"/>
        <v>0</v>
      </c>
      <c r="AQ1715" s="83">
        <f t="shared" ca="1" si="566"/>
        <v>0</v>
      </c>
      <c r="AR1715" s="83">
        <f t="shared" ca="1" si="567"/>
        <v>-144</v>
      </c>
      <c r="AS1715" s="83">
        <f t="shared" ca="1" si="561"/>
        <v>-144</v>
      </c>
      <c r="AT1715" s="83" cm="1">
        <f t="array" aca="1" ref="AT1715" ca="1">_xlfn.LET(_xlpm.rozsah, $F$3:$F$10001,_xlpm.podminka, (_xlpm.rozsah&gt;M1715)*(ISNUMBER(_xlpm.rozsah)),_xlpm.indexy, IF(_xlpm.podminka, ROW(_xlpm.rozsah)-MIN(ROW(_xlpm.rozsah))+1),_xlpm.prvni, MIN(_xlpm.indexy),_xlpm.finalni, IF(_xlpm.prvni=1, 2, _xlpm.prvni),INDEX(_xlpm.rozsah, _xlpm.finalni))</f>
        <v>1500</v>
      </c>
      <c r="AU1715" s="83" cm="1">
        <f t="array" aca="1" ref="AU1715" ca="1">INDEX($F$3:$F$10001,MATCH(AT1715,$F$3:$F$10004,0)-1)</f>
        <v>1400</v>
      </c>
      <c r="AV1715" s="83">
        <f t="shared" ca="1" si="575"/>
        <v>-144</v>
      </c>
      <c r="AW1715" s="83">
        <f t="shared" ca="1" si="576"/>
        <v>-144</v>
      </c>
      <c r="AX1715" s="83">
        <f t="shared" ca="1" si="568"/>
        <v>360</v>
      </c>
      <c r="AY1715" s="83">
        <f t="shared" ca="1" si="569"/>
        <v>360</v>
      </c>
      <c r="AZ1715" s="83">
        <f t="shared" ca="1" si="570"/>
        <v>0</v>
      </c>
      <c r="BA1715" s="83">
        <f t="shared" ca="1" si="571"/>
        <v>360</v>
      </c>
      <c r="BB1715" s="83">
        <f t="shared" ca="1" si="572"/>
        <v>360</v>
      </c>
    </row>
    <row r="1716" spans="1:54" x14ac:dyDescent="0.25">
      <c r="A1716" s="58">
        <v>1714</v>
      </c>
      <c r="B1716" s="59">
        <f t="shared" si="562"/>
        <v>28.566666666666666</v>
      </c>
      <c r="C1716" s="58">
        <v>56.6</v>
      </c>
      <c r="D1716" s="58">
        <v>5.0999999999999996</v>
      </c>
      <c r="F1716" s="117"/>
      <c r="G1716" s="117"/>
      <c r="H1716" s="118"/>
      <c r="I1716" s="121"/>
      <c r="J1716" s="92">
        <f t="shared" si="563"/>
        <v>0</v>
      </c>
      <c r="L1716" s="94">
        <v>1714</v>
      </c>
      <c r="M1716" s="114">
        <f t="shared" ca="1" si="560"/>
        <v>1449.4871398230136</v>
      </c>
      <c r="N1716" s="115">
        <f t="shared" ca="1" si="559"/>
        <v>18.36</v>
      </c>
      <c r="P1716" s="102"/>
      <c r="Q1716" s="102"/>
      <c r="R1716" s="102"/>
      <c r="S1716" s="102"/>
      <c r="AC1716" s="83">
        <f t="shared" si="573"/>
        <v>0</v>
      </c>
      <c r="AD1716" s="83">
        <f t="shared" si="574"/>
        <v>0</v>
      </c>
      <c r="AF1716" s="83">
        <f t="shared" si="564"/>
        <v>0</v>
      </c>
      <c r="AG1716" s="83">
        <f t="shared" si="565"/>
        <v>0</v>
      </c>
      <c r="AQ1716" s="83">
        <f t="shared" ca="1" si="566"/>
        <v>0</v>
      </c>
      <c r="AR1716" s="83">
        <f t="shared" ca="1" si="567"/>
        <v>-144</v>
      </c>
      <c r="AS1716" s="83">
        <f t="shared" ca="1" si="561"/>
        <v>-144</v>
      </c>
      <c r="AT1716" s="83" cm="1">
        <f t="array" aca="1" ref="AT1716" ca="1">_xlfn.LET(_xlpm.rozsah, $F$3:$F$10001,_xlpm.podminka, (_xlpm.rozsah&gt;M1716)*(ISNUMBER(_xlpm.rozsah)),_xlpm.indexy, IF(_xlpm.podminka, ROW(_xlpm.rozsah)-MIN(ROW(_xlpm.rozsah))+1),_xlpm.prvni, MIN(_xlpm.indexy),_xlpm.finalni, IF(_xlpm.prvni=1, 2, _xlpm.prvni),INDEX(_xlpm.rozsah, _xlpm.finalni))</f>
        <v>1500</v>
      </c>
      <c r="AU1716" s="83" cm="1">
        <f t="array" aca="1" ref="AU1716" ca="1">INDEX($F$3:$F$10001,MATCH(AT1716,$F$3:$F$10004,0)-1)</f>
        <v>1400</v>
      </c>
      <c r="AV1716" s="83">
        <f t="shared" ca="1" si="575"/>
        <v>-144</v>
      </c>
      <c r="AW1716" s="83">
        <f t="shared" ca="1" si="576"/>
        <v>-144</v>
      </c>
      <c r="AX1716" s="83">
        <f t="shared" ca="1" si="568"/>
        <v>360</v>
      </c>
      <c r="AY1716" s="83">
        <f t="shared" ca="1" si="569"/>
        <v>360</v>
      </c>
      <c r="AZ1716" s="83">
        <f t="shared" ca="1" si="570"/>
        <v>0</v>
      </c>
      <c r="BA1716" s="83">
        <f t="shared" ca="1" si="571"/>
        <v>360</v>
      </c>
      <c r="BB1716" s="83">
        <f t="shared" ca="1" si="572"/>
        <v>360</v>
      </c>
    </row>
    <row r="1717" spans="1:54" x14ac:dyDescent="0.25">
      <c r="A1717" s="58">
        <v>1715</v>
      </c>
      <c r="B1717" s="59">
        <f t="shared" si="562"/>
        <v>28.583333333333332</v>
      </c>
      <c r="C1717" s="58">
        <v>56.6</v>
      </c>
      <c r="D1717" s="58">
        <v>6.5</v>
      </c>
      <c r="F1717" s="117"/>
      <c r="G1717" s="117"/>
      <c r="H1717" s="118"/>
      <c r="I1717" s="121"/>
      <c r="J1717" s="92">
        <f t="shared" si="563"/>
        <v>0</v>
      </c>
      <c r="L1717" s="94">
        <v>1715</v>
      </c>
      <c r="M1717" s="114">
        <f t="shared" ca="1" si="560"/>
        <v>1449.4871398230136</v>
      </c>
      <c r="N1717" s="115">
        <f t="shared" ca="1" si="559"/>
        <v>23.400000000000002</v>
      </c>
      <c r="P1717" s="102"/>
      <c r="Q1717" s="102"/>
      <c r="R1717" s="102"/>
      <c r="S1717" s="102"/>
      <c r="AC1717" s="83">
        <f t="shared" si="573"/>
        <v>0</v>
      </c>
      <c r="AD1717" s="83">
        <f t="shared" si="574"/>
        <v>0</v>
      </c>
      <c r="AF1717" s="83">
        <f t="shared" si="564"/>
        <v>0</v>
      </c>
      <c r="AG1717" s="83">
        <f t="shared" si="565"/>
        <v>0</v>
      </c>
      <c r="AQ1717" s="83">
        <f t="shared" ca="1" si="566"/>
        <v>0</v>
      </c>
      <c r="AR1717" s="83">
        <f t="shared" ca="1" si="567"/>
        <v>-144</v>
      </c>
      <c r="AS1717" s="83">
        <f t="shared" ca="1" si="561"/>
        <v>-144</v>
      </c>
      <c r="AT1717" s="83" cm="1">
        <f t="array" aca="1" ref="AT1717" ca="1">_xlfn.LET(_xlpm.rozsah, $F$3:$F$10001,_xlpm.podminka, (_xlpm.rozsah&gt;M1717)*(ISNUMBER(_xlpm.rozsah)),_xlpm.indexy, IF(_xlpm.podminka, ROW(_xlpm.rozsah)-MIN(ROW(_xlpm.rozsah))+1),_xlpm.prvni, MIN(_xlpm.indexy),_xlpm.finalni, IF(_xlpm.prvni=1, 2, _xlpm.prvni),INDEX(_xlpm.rozsah, _xlpm.finalni))</f>
        <v>1500</v>
      </c>
      <c r="AU1717" s="83" cm="1">
        <f t="array" aca="1" ref="AU1717" ca="1">INDEX($F$3:$F$10001,MATCH(AT1717,$F$3:$F$10004,0)-1)</f>
        <v>1400</v>
      </c>
      <c r="AV1717" s="83">
        <f t="shared" ca="1" si="575"/>
        <v>-144</v>
      </c>
      <c r="AW1717" s="83">
        <f t="shared" ca="1" si="576"/>
        <v>-144</v>
      </c>
      <c r="AX1717" s="83">
        <f t="shared" ca="1" si="568"/>
        <v>360</v>
      </c>
      <c r="AY1717" s="83">
        <f t="shared" ca="1" si="569"/>
        <v>360</v>
      </c>
      <c r="AZ1717" s="83">
        <f t="shared" ca="1" si="570"/>
        <v>0</v>
      </c>
      <c r="BA1717" s="83">
        <f t="shared" ca="1" si="571"/>
        <v>360</v>
      </c>
      <c r="BB1717" s="83">
        <f t="shared" ca="1" si="572"/>
        <v>360</v>
      </c>
    </row>
    <row r="1718" spans="1:54" x14ac:dyDescent="0.25">
      <c r="A1718" s="58">
        <v>1716</v>
      </c>
      <c r="B1718" s="59">
        <f t="shared" si="562"/>
        <v>28.6</v>
      </c>
      <c r="C1718" s="58">
        <v>56.5</v>
      </c>
      <c r="D1718" s="58">
        <v>10</v>
      </c>
      <c r="F1718" s="117"/>
      <c r="G1718" s="117"/>
      <c r="H1718" s="118"/>
      <c r="I1718" s="121"/>
      <c r="J1718" s="92">
        <f t="shared" si="563"/>
        <v>0</v>
      </c>
      <c r="L1718" s="94">
        <v>1716</v>
      </c>
      <c r="M1718" s="114">
        <f t="shared" ca="1" si="560"/>
        <v>1448.6929929328667</v>
      </c>
      <c r="N1718" s="115">
        <f t="shared" ca="1" si="559"/>
        <v>36</v>
      </c>
      <c r="P1718" s="102"/>
      <c r="Q1718" s="102"/>
      <c r="R1718" s="102"/>
      <c r="S1718" s="102"/>
      <c r="AC1718" s="83">
        <f t="shared" si="573"/>
        <v>0</v>
      </c>
      <c r="AD1718" s="83">
        <f t="shared" si="574"/>
        <v>0</v>
      </c>
      <c r="AF1718" s="83">
        <f t="shared" si="564"/>
        <v>0</v>
      </c>
      <c r="AG1718" s="83">
        <f t="shared" si="565"/>
        <v>0</v>
      </c>
      <c r="AQ1718" s="83">
        <f t="shared" ca="1" si="566"/>
        <v>0</v>
      </c>
      <c r="AR1718" s="83">
        <f t="shared" ca="1" si="567"/>
        <v>-144</v>
      </c>
      <c r="AS1718" s="83">
        <f t="shared" ca="1" si="561"/>
        <v>-144</v>
      </c>
      <c r="AT1718" s="83" cm="1">
        <f t="array" aca="1" ref="AT1718" ca="1">_xlfn.LET(_xlpm.rozsah, $F$3:$F$10001,_xlpm.podminka, (_xlpm.rozsah&gt;M1718)*(ISNUMBER(_xlpm.rozsah)),_xlpm.indexy, IF(_xlpm.podminka, ROW(_xlpm.rozsah)-MIN(ROW(_xlpm.rozsah))+1),_xlpm.prvni, MIN(_xlpm.indexy),_xlpm.finalni, IF(_xlpm.prvni=1, 2, _xlpm.prvni),INDEX(_xlpm.rozsah, _xlpm.finalni))</f>
        <v>1500</v>
      </c>
      <c r="AU1718" s="83" cm="1">
        <f t="array" aca="1" ref="AU1718" ca="1">INDEX($F$3:$F$10001,MATCH(AT1718,$F$3:$F$10004,0)-1)</f>
        <v>1400</v>
      </c>
      <c r="AV1718" s="83">
        <f t="shared" ca="1" si="575"/>
        <v>-144</v>
      </c>
      <c r="AW1718" s="83">
        <f t="shared" ca="1" si="576"/>
        <v>-144</v>
      </c>
      <c r="AX1718" s="83">
        <f t="shared" ca="1" si="568"/>
        <v>360</v>
      </c>
      <c r="AY1718" s="83">
        <f t="shared" ca="1" si="569"/>
        <v>360</v>
      </c>
      <c r="AZ1718" s="83">
        <f t="shared" ca="1" si="570"/>
        <v>0</v>
      </c>
      <c r="BA1718" s="83">
        <f t="shared" ca="1" si="571"/>
        <v>360</v>
      </c>
      <c r="BB1718" s="83">
        <f t="shared" ca="1" si="572"/>
        <v>360</v>
      </c>
    </row>
    <row r="1719" spans="1:54" x14ac:dyDescent="0.25">
      <c r="A1719" s="58">
        <v>1717</v>
      </c>
      <c r="B1719" s="59">
        <f t="shared" si="562"/>
        <v>28.616666666666667</v>
      </c>
      <c r="C1719" s="58">
        <v>56.6</v>
      </c>
      <c r="D1719" s="58">
        <v>12.4</v>
      </c>
      <c r="F1719" s="117"/>
      <c r="G1719" s="117"/>
      <c r="H1719" s="118"/>
      <c r="I1719" s="121"/>
      <c r="J1719" s="92">
        <f t="shared" si="563"/>
        <v>0</v>
      </c>
      <c r="L1719" s="94">
        <v>1717</v>
      </c>
      <c r="M1719" s="114">
        <f t="shared" ca="1" si="560"/>
        <v>1449.4871398230136</v>
      </c>
      <c r="N1719" s="115">
        <f t="shared" ref="N1719:N1748" ca="1" si="577">( IF(ISNUMBER(D1719), D1719,1)/100)*BB1719 - $T$23 + $T$21</f>
        <v>44.64</v>
      </c>
      <c r="P1719" s="102"/>
      <c r="Q1719" s="102"/>
      <c r="R1719" s="102"/>
      <c r="S1719" s="102"/>
      <c r="AC1719" s="83">
        <f t="shared" si="573"/>
        <v>0</v>
      </c>
      <c r="AD1719" s="83">
        <f t="shared" si="574"/>
        <v>0</v>
      </c>
      <c r="AF1719" s="83">
        <f t="shared" si="564"/>
        <v>0</v>
      </c>
      <c r="AG1719" s="83">
        <f t="shared" si="565"/>
        <v>0</v>
      </c>
      <c r="AQ1719" s="83">
        <f t="shared" ca="1" si="566"/>
        <v>0</v>
      </c>
      <c r="AR1719" s="83">
        <f t="shared" ca="1" si="567"/>
        <v>-144</v>
      </c>
      <c r="AS1719" s="83">
        <f t="shared" ca="1" si="561"/>
        <v>-144</v>
      </c>
      <c r="AT1719" s="83" cm="1">
        <f t="array" aca="1" ref="AT1719" ca="1">_xlfn.LET(_xlpm.rozsah, $F$3:$F$10001,_xlpm.podminka, (_xlpm.rozsah&gt;M1719)*(ISNUMBER(_xlpm.rozsah)),_xlpm.indexy, IF(_xlpm.podminka, ROW(_xlpm.rozsah)-MIN(ROW(_xlpm.rozsah))+1),_xlpm.prvni, MIN(_xlpm.indexy),_xlpm.finalni, IF(_xlpm.prvni=1, 2, _xlpm.prvni),INDEX(_xlpm.rozsah, _xlpm.finalni))</f>
        <v>1500</v>
      </c>
      <c r="AU1719" s="83" cm="1">
        <f t="array" aca="1" ref="AU1719" ca="1">INDEX($F$3:$F$10001,MATCH(AT1719,$F$3:$F$10004,0)-1)</f>
        <v>1400</v>
      </c>
      <c r="AV1719" s="83">
        <f t="shared" ca="1" si="575"/>
        <v>-144</v>
      </c>
      <c r="AW1719" s="83">
        <f t="shared" ca="1" si="576"/>
        <v>-144</v>
      </c>
      <c r="AX1719" s="83">
        <f t="shared" ca="1" si="568"/>
        <v>360</v>
      </c>
      <c r="AY1719" s="83">
        <f t="shared" ca="1" si="569"/>
        <v>360</v>
      </c>
      <c r="AZ1719" s="83">
        <f t="shared" ca="1" si="570"/>
        <v>0</v>
      </c>
      <c r="BA1719" s="83">
        <f t="shared" ca="1" si="571"/>
        <v>360</v>
      </c>
      <c r="BB1719" s="83">
        <f t="shared" ca="1" si="572"/>
        <v>360</v>
      </c>
    </row>
    <row r="1720" spans="1:54" x14ac:dyDescent="0.25">
      <c r="A1720" s="58">
        <v>1718</v>
      </c>
      <c r="B1720" s="59">
        <f t="shared" si="562"/>
        <v>28.633333333333333</v>
      </c>
      <c r="C1720" s="58">
        <v>56.5</v>
      </c>
      <c r="D1720" s="58">
        <v>14.5</v>
      </c>
      <c r="F1720" s="117"/>
      <c r="G1720" s="117"/>
      <c r="H1720" s="118"/>
      <c r="I1720" s="121"/>
      <c r="J1720" s="92">
        <f t="shared" si="563"/>
        <v>0</v>
      </c>
      <c r="L1720" s="94">
        <v>1718</v>
      </c>
      <c r="M1720" s="114">
        <f t="shared" ca="1" si="560"/>
        <v>1448.6929929328667</v>
      </c>
      <c r="N1720" s="115">
        <f t="shared" ca="1" si="577"/>
        <v>52.199999999999996</v>
      </c>
      <c r="P1720" s="102"/>
      <c r="Q1720" s="102"/>
      <c r="R1720" s="102"/>
      <c r="S1720" s="102"/>
      <c r="AC1720" s="83">
        <f t="shared" si="573"/>
        <v>0</v>
      </c>
      <c r="AD1720" s="83">
        <f t="shared" si="574"/>
        <v>0</v>
      </c>
      <c r="AF1720" s="83">
        <f t="shared" si="564"/>
        <v>0</v>
      </c>
      <c r="AG1720" s="83">
        <f t="shared" si="565"/>
        <v>0</v>
      </c>
      <c r="AQ1720" s="83">
        <f t="shared" ca="1" si="566"/>
        <v>0</v>
      </c>
      <c r="AR1720" s="83">
        <f t="shared" ca="1" si="567"/>
        <v>-144</v>
      </c>
      <c r="AS1720" s="83">
        <f t="shared" ca="1" si="561"/>
        <v>-144</v>
      </c>
      <c r="AT1720" s="83" cm="1">
        <f t="array" aca="1" ref="AT1720" ca="1">_xlfn.LET(_xlpm.rozsah, $F$3:$F$10001,_xlpm.podminka, (_xlpm.rozsah&gt;M1720)*(ISNUMBER(_xlpm.rozsah)),_xlpm.indexy, IF(_xlpm.podminka, ROW(_xlpm.rozsah)-MIN(ROW(_xlpm.rozsah))+1),_xlpm.prvni, MIN(_xlpm.indexy),_xlpm.finalni, IF(_xlpm.prvni=1, 2, _xlpm.prvni),INDEX(_xlpm.rozsah, _xlpm.finalni))</f>
        <v>1500</v>
      </c>
      <c r="AU1720" s="83" cm="1">
        <f t="array" aca="1" ref="AU1720" ca="1">INDEX($F$3:$F$10001,MATCH(AT1720,$F$3:$F$10004,0)-1)</f>
        <v>1400</v>
      </c>
      <c r="AV1720" s="83">
        <f t="shared" ca="1" si="575"/>
        <v>-144</v>
      </c>
      <c r="AW1720" s="83">
        <f t="shared" ca="1" si="576"/>
        <v>-144</v>
      </c>
      <c r="AX1720" s="83">
        <f t="shared" ca="1" si="568"/>
        <v>360</v>
      </c>
      <c r="AY1720" s="83">
        <f t="shared" ca="1" si="569"/>
        <v>360</v>
      </c>
      <c r="AZ1720" s="83">
        <f t="shared" ca="1" si="570"/>
        <v>0</v>
      </c>
      <c r="BA1720" s="83">
        <f t="shared" ca="1" si="571"/>
        <v>360</v>
      </c>
      <c r="BB1720" s="83">
        <f t="shared" ca="1" si="572"/>
        <v>360</v>
      </c>
    </row>
    <row r="1721" spans="1:54" x14ac:dyDescent="0.25">
      <c r="A1721" s="58">
        <v>1719</v>
      </c>
      <c r="B1721" s="59">
        <f t="shared" si="562"/>
        <v>28.65</v>
      </c>
      <c r="C1721" s="58">
        <v>56.6</v>
      </c>
      <c r="D1721" s="58">
        <v>16.3</v>
      </c>
      <c r="F1721" s="117"/>
      <c r="G1721" s="117"/>
      <c r="H1721" s="118"/>
      <c r="I1721" s="121"/>
      <c r="J1721" s="92">
        <f t="shared" si="563"/>
        <v>0</v>
      </c>
      <c r="L1721" s="94">
        <v>1719</v>
      </c>
      <c r="M1721" s="114">
        <f t="shared" ca="1" si="560"/>
        <v>1449.4871398230136</v>
      </c>
      <c r="N1721" s="115">
        <f t="shared" ca="1" si="577"/>
        <v>58.68</v>
      </c>
      <c r="P1721" s="102"/>
      <c r="Q1721" s="102"/>
      <c r="R1721" s="102"/>
      <c r="S1721" s="102"/>
      <c r="AC1721" s="83">
        <f t="shared" si="573"/>
        <v>0</v>
      </c>
      <c r="AD1721" s="83">
        <f t="shared" si="574"/>
        <v>0</v>
      </c>
      <c r="AF1721" s="83">
        <f t="shared" si="564"/>
        <v>0</v>
      </c>
      <c r="AG1721" s="83">
        <f t="shared" si="565"/>
        <v>0</v>
      </c>
      <c r="AQ1721" s="83">
        <f t="shared" ca="1" si="566"/>
        <v>0</v>
      </c>
      <c r="AR1721" s="83">
        <f t="shared" ca="1" si="567"/>
        <v>-144</v>
      </c>
      <c r="AS1721" s="83">
        <f t="shared" ca="1" si="561"/>
        <v>-144</v>
      </c>
      <c r="AT1721" s="83" cm="1">
        <f t="array" aca="1" ref="AT1721" ca="1">_xlfn.LET(_xlpm.rozsah, $F$3:$F$10001,_xlpm.podminka, (_xlpm.rozsah&gt;M1721)*(ISNUMBER(_xlpm.rozsah)),_xlpm.indexy, IF(_xlpm.podminka, ROW(_xlpm.rozsah)-MIN(ROW(_xlpm.rozsah))+1),_xlpm.prvni, MIN(_xlpm.indexy),_xlpm.finalni, IF(_xlpm.prvni=1, 2, _xlpm.prvni),INDEX(_xlpm.rozsah, _xlpm.finalni))</f>
        <v>1500</v>
      </c>
      <c r="AU1721" s="83" cm="1">
        <f t="array" aca="1" ref="AU1721" ca="1">INDEX($F$3:$F$10001,MATCH(AT1721,$F$3:$F$10004,0)-1)</f>
        <v>1400</v>
      </c>
      <c r="AV1721" s="83">
        <f t="shared" ca="1" si="575"/>
        <v>-144</v>
      </c>
      <c r="AW1721" s="83">
        <f t="shared" ca="1" si="576"/>
        <v>-144</v>
      </c>
      <c r="AX1721" s="83">
        <f t="shared" ca="1" si="568"/>
        <v>360</v>
      </c>
      <c r="AY1721" s="83">
        <f t="shared" ca="1" si="569"/>
        <v>360</v>
      </c>
      <c r="AZ1721" s="83">
        <f t="shared" ca="1" si="570"/>
        <v>0</v>
      </c>
      <c r="BA1721" s="83">
        <f t="shared" ca="1" si="571"/>
        <v>360</v>
      </c>
      <c r="BB1721" s="83">
        <f t="shared" ca="1" si="572"/>
        <v>360</v>
      </c>
    </row>
    <row r="1722" spans="1:54" x14ac:dyDescent="0.25">
      <c r="A1722" s="58">
        <v>1720</v>
      </c>
      <c r="B1722" s="59">
        <f t="shared" si="562"/>
        <v>28.666666666666668</v>
      </c>
      <c r="C1722" s="58">
        <v>56.3</v>
      </c>
      <c r="D1722" s="58">
        <v>18.100000000000001</v>
      </c>
      <c r="F1722" s="117"/>
      <c r="G1722" s="117"/>
      <c r="H1722" s="118"/>
      <c r="I1722" s="121"/>
      <c r="J1722" s="92">
        <f t="shared" si="563"/>
        <v>0</v>
      </c>
      <c r="L1722" s="94">
        <v>1720</v>
      </c>
      <c r="M1722" s="114">
        <f t="shared" ca="1" si="560"/>
        <v>1447.1046991525736</v>
      </c>
      <c r="N1722" s="115">
        <f t="shared" ca="1" si="577"/>
        <v>65.160000000000011</v>
      </c>
      <c r="P1722" s="102"/>
      <c r="Q1722" s="102"/>
      <c r="R1722" s="102"/>
      <c r="S1722" s="102"/>
      <c r="AC1722" s="83">
        <f t="shared" si="573"/>
        <v>0</v>
      </c>
      <c r="AD1722" s="83">
        <f t="shared" si="574"/>
        <v>0</v>
      </c>
      <c r="AF1722" s="83">
        <f t="shared" si="564"/>
        <v>0</v>
      </c>
      <c r="AG1722" s="83">
        <f t="shared" si="565"/>
        <v>0</v>
      </c>
      <c r="AQ1722" s="83">
        <f t="shared" ca="1" si="566"/>
        <v>0</v>
      </c>
      <c r="AR1722" s="83">
        <f t="shared" ca="1" si="567"/>
        <v>-144</v>
      </c>
      <c r="AS1722" s="83">
        <f t="shared" ca="1" si="561"/>
        <v>-144</v>
      </c>
      <c r="AT1722" s="83" cm="1">
        <f t="array" aca="1" ref="AT1722" ca="1">_xlfn.LET(_xlpm.rozsah, $F$3:$F$10001,_xlpm.podminka, (_xlpm.rozsah&gt;M1722)*(ISNUMBER(_xlpm.rozsah)),_xlpm.indexy, IF(_xlpm.podminka, ROW(_xlpm.rozsah)-MIN(ROW(_xlpm.rozsah))+1),_xlpm.prvni, MIN(_xlpm.indexy),_xlpm.finalni, IF(_xlpm.prvni=1, 2, _xlpm.prvni),INDEX(_xlpm.rozsah, _xlpm.finalni))</f>
        <v>1500</v>
      </c>
      <c r="AU1722" s="83" cm="1">
        <f t="array" aca="1" ref="AU1722" ca="1">INDEX($F$3:$F$10001,MATCH(AT1722,$F$3:$F$10004,0)-1)</f>
        <v>1400</v>
      </c>
      <c r="AV1722" s="83">
        <f t="shared" ca="1" si="575"/>
        <v>-144</v>
      </c>
      <c r="AW1722" s="83">
        <f t="shared" ca="1" si="576"/>
        <v>-144</v>
      </c>
      <c r="AX1722" s="83">
        <f t="shared" ca="1" si="568"/>
        <v>360</v>
      </c>
      <c r="AY1722" s="83">
        <f t="shared" ca="1" si="569"/>
        <v>360</v>
      </c>
      <c r="AZ1722" s="83">
        <f t="shared" ca="1" si="570"/>
        <v>0</v>
      </c>
      <c r="BA1722" s="83">
        <f t="shared" ca="1" si="571"/>
        <v>360</v>
      </c>
      <c r="BB1722" s="83">
        <f t="shared" ca="1" si="572"/>
        <v>360</v>
      </c>
    </row>
    <row r="1723" spans="1:54" x14ac:dyDescent="0.25">
      <c r="A1723" s="58">
        <v>1721</v>
      </c>
      <c r="B1723" s="59">
        <f t="shared" si="562"/>
        <v>28.683333333333334</v>
      </c>
      <c r="C1723" s="58">
        <v>56.6</v>
      </c>
      <c r="D1723" s="58">
        <v>20.7</v>
      </c>
      <c r="F1723" s="117"/>
      <c r="G1723" s="117"/>
      <c r="H1723" s="118"/>
      <c r="I1723" s="121"/>
      <c r="J1723" s="92">
        <f t="shared" si="563"/>
        <v>0</v>
      </c>
      <c r="L1723" s="94">
        <v>1721</v>
      </c>
      <c r="M1723" s="114">
        <f t="shared" ca="1" si="560"/>
        <v>1449.4871398230136</v>
      </c>
      <c r="N1723" s="115">
        <f t="shared" ca="1" si="577"/>
        <v>74.52</v>
      </c>
      <c r="P1723" s="102"/>
      <c r="Q1723" s="102"/>
      <c r="R1723" s="102"/>
      <c r="S1723" s="102"/>
      <c r="AC1723" s="83">
        <f t="shared" si="573"/>
        <v>0</v>
      </c>
      <c r="AD1723" s="83">
        <f t="shared" si="574"/>
        <v>0</v>
      </c>
      <c r="AF1723" s="83">
        <f t="shared" si="564"/>
        <v>0</v>
      </c>
      <c r="AG1723" s="83">
        <f t="shared" si="565"/>
        <v>0</v>
      </c>
      <c r="AQ1723" s="83">
        <f t="shared" ca="1" si="566"/>
        <v>0</v>
      </c>
      <c r="AR1723" s="83">
        <f t="shared" ca="1" si="567"/>
        <v>-144</v>
      </c>
      <c r="AS1723" s="83">
        <f t="shared" ca="1" si="561"/>
        <v>-144</v>
      </c>
      <c r="AT1723" s="83" cm="1">
        <f t="array" aca="1" ref="AT1723" ca="1">_xlfn.LET(_xlpm.rozsah, $F$3:$F$10001,_xlpm.podminka, (_xlpm.rozsah&gt;M1723)*(ISNUMBER(_xlpm.rozsah)),_xlpm.indexy, IF(_xlpm.podminka, ROW(_xlpm.rozsah)-MIN(ROW(_xlpm.rozsah))+1),_xlpm.prvni, MIN(_xlpm.indexy),_xlpm.finalni, IF(_xlpm.prvni=1, 2, _xlpm.prvni),INDEX(_xlpm.rozsah, _xlpm.finalni))</f>
        <v>1500</v>
      </c>
      <c r="AU1723" s="83" cm="1">
        <f t="array" aca="1" ref="AU1723" ca="1">INDEX($F$3:$F$10001,MATCH(AT1723,$F$3:$F$10004,0)-1)</f>
        <v>1400</v>
      </c>
      <c r="AV1723" s="83">
        <f t="shared" ca="1" si="575"/>
        <v>-144</v>
      </c>
      <c r="AW1723" s="83">
        <f t="shared" ca="1" si="576"/>
        <v>-144</v>
      </c>
      <c r="AX1723" s="83">
        <f t="shared" ca="1" si="568"/>
        <v>360</v>
      </c>
      <c r="AY1723" s="83">
        <f t="shared" ca="1" si="569"/>
        <v>360</v>
      </c>
      <c r="AZ1723" s="83">
        <f t="shared" ca="1" si="570"/>
        <v>0</v>
      </c>
      <c r="BA1723" s="83">
        <f t="shared" ca="1" si="571"/>
        <v>360</v>
      </c>
      <c r="BB1723" s="83">
        <f t="shared" ca="1" si="572"/>
        <v>360</v>
      </c>
    </row>
    <row r="1724" spans="1:54" x14ac:dyDescent="0.25">
      <c r="A1724" s="58">
        <v>1722</v>
      </c>
      <c r="B1724" s="59">
        <f t="shared" si="562"/>
        <v>28.7</v>
      </c>
      <c r="C1724" s="58">
        <v>56.1</v>
      </c>
      <c r="D1724" s="58">
        <v>22.6</v>
      </c>
      <c r="F1724" s="117"/>
      <c r="G1724" s="117"/>
      <c r="H1724" s="118"/>
      <c r="I1724" s="121"/>
      <c r="J1724" s="92">
        <f t="shared" si="563"/>
        <v>0</v>
      </c>
      <c r="L1724" s="94">
        <v>1722</v>
      </c>
      <c r="M1724" s="114">
        <f t="shared" ca="1" si="560"/>
        <v>1445.5164053722801</v>
      </c>
      <c r="N1724" s="115">
        <f t="shared" ca="1" si="577"/>
        <v>81.36</v>
      </c>
      <c r="P1724" s="102"/>
      <c r="Q1724" s="102"/>
      <c r="R1724" s="102"/>
      <c r="S1724" s="102"/>
      <c r="AC1724" s="83">
        <f t="shared" si="573"/>
        <v>0</v>
      </c>
      <c r="AD1724" s="83">
        <f t="shared" si="574"/>
        <v>0</v>
      </c>
      <c r="AF1724" s="83">
        <f t="shared" si="564"/>
        <v>0</v>
      </c>
      <c r="AG1724" s="83">
        <f t="shared" si="565"/>
        <v>0</v>
      </c>
      <c r="AQ1724" s="83">
        <f t="shared" ca="1" si="566"/>
        <v>0</v>
      </c>
      <c r="AR1724" s="83">
        <f t="shared" ca="1" si="567"/>
        <v>-144</v>
      </c>
      <c r="AS1724" s="83">
        <f t="shared" ca="1" si="561"/>
        <v>-144</v>
      </c>
      <c r="AT1724" s="83" cm="1">
        <f t="array" aca="1" ref="AT1724" ca="1">_xlfn.LET(_xlpm.rozsah, $F$3:$F$10001,_xlpm.podminka, (_xlpm.rozsah&gt;M1724)*(ISNUMBER(_xlpm.rozsah)),_xlpm.indexy, IF(_xlpm.podminka, ROW(_xlpm.rozsah)-MIN(ROW(_xlpm.rozsah))+1),_xlpm.prvni, MIN(_xlpm.indexy),_xlpm.finalni, IF(_xlpm.prvni=1, 2, _xlpm.prvni),INDEX(_xlpm.rozsah, _xlpm.finalni))</f>
        <v>1500</v>
      </c>
      <c r="AU1724" s="83" cm="1">
        <f t="array" aca="1" ref="AU1724" ca="1">INDEX($F$3:$F$10001,MATCH(AT1724,$F$3:$F$10004,0)-1)</f>
        <v>1400</v>
      </c>
      <c r="AV1724" s="83">
        <f t="shared" ca="1" si="575"/>
        <v>-144</v>
      </c>
      <c r="AW1724" s="83">
        <f t="shared" ca="1" si="576"/>
        <v>-144</v>
      </c>
      <c r="AX1724" s="83">
        <f t="shared" ca="1" si="568"/>
        <v>360</v>
      </c>
      <c r="AY1724" s="83">
        <f t="shared" ca="1" si="569"/>
        <v>360</v>
      </c>
      <c r="AZ1724" s="83">
        <f t="shared" ca="1" si="570"/>
        <v>0</v>
      </c>
      <c r="BA1724" s="83">
        <f t="shared" ca="1" si="571"/>
        <v>360</v>
      </c>
      <c r="BB1724" s="83">
        <f t="shared" ca="1" si="572"/>
        <v>360</v>
      </c>
    </row>
    <row r="1725" spans="1:54" x14ac:dyDescent="0.25">
      <c r="A1725" s="58">
        <v>1723</v>
      </c>
      <c r="B1725" s="59">
        <f t="shared" si="562"/>
        <v>28.716666666666665</v>
      </c>
      <c r="C1725" s="58">
        <v>56.3</v>
      </c>
      <c r="D1725" s="58">
        <v>25.8</v>
      </c>
      <c r="F1725" s="117"/>
      <c r="G1725" s="117"/>
      <c r="H1725" s="118"/>
      <c r="I1725" s="121"/>
      <c r="J1725" s="92">
        <f t="shared" si="563"/>
        <v>0</v>
      </c>
      <c r="L1725" s="94">
        <v>1723</v>
      </c>
      <c r="M1725" s="114">
        <f t="shared" ca="1" si="560"/>
        <v>1447.1046991525736</v>
      </c>
      <c r="N1725" s="115">
        <f t="shared" ca="1" si="577"/>
        <v>92.88</v>
      </c>
      <c r="P1725" s="102"/>
      <c r="Q1725" s="102"/>
      <c r="R1725" s="102"/>
      <c r="S1725" s="102"/>
      <c r="AC1725" s="83">
        <f t="shared" si="573"/>
        <v>0</v>
      </c>
      <c r="AD1725" s="83">
        <f t="shared" si="574"/>
        <v>0</v>
      </c>
      <c r="AF1725" s="83">
        <f t="shared" si="564"/>
        <v>0</v>
      </c>
      <c r="AG1725" s="83">
        <f t="shared" si="565"/>
        <v>0</v>
      </c>
      <c r="AQ1725" s="83">
        <f t="shared" ca="1" si="566"/>
        <v>0</v>
      </c>
      <c r="AR1725" s="83">
        <f t="shared" ca="1" si="567"/>
        <v>-144</v>
      </c>
      <c r="AS1725" s="83">
        <f t="shared" ca="1" si="561"/>
        <v>-144</v>
      </c>
      <c r="AT1725" s="83" cm="1">
        <f t="array" aca="1" ref="AT1725" ca="1">_xlfn.LET(_xlpm.rozsah, $F$3:$F$10001,_xlpm.podminka, (_xlpm.rozsah&gt;M1725)*(ISNUMBER(_xlpm.rozsah)),_xlpm.indexy, IF(_xlpm.podminka, ROW(_xlpm.rozsah)-MIN(ROW(_xlpm.rozsah))+1),_xlpm.prvni, MIN(_xlpm.indexy),_xlpm.finalni, IF(_xlpm.prvni=1, 2, _xlpm.prvni),INDEX(_xlpm.rozsah, _xlpm.finalni))</f>
        <v>1500</v>
      </c>
      <c r="AU1725" s="83" cm="1">
        <f t="array" aca="1" ref="AU1725" ca="1">INDEX($F$3:$F$10001,MATCH(AT1725,$F$3:$F$10004,0)-1)</f>
        <v>1400</v>
      </c>
      <c r="AV1725" s="83">
        <f t="shared" ca="1" si="575"/>
        <v>-144</v>
      </c>
      <c r="AW1725" s="83">
        <f t="shared" ca="1" si="576"/>
        <v>-144</v>
      </c>
      <c r="AX1725" s="83">
        <f t="shared" ca="1" si="568"/>
        <v>360</v>
      </c>
      <c r="AY1725" s="83">
        <f t="shared" ca="1" si="569"/>
        <v>360</v>
      </c>
      <c r="AZ1725" s="83">
        <f t="shared" ca="1" si="570"/>
        <v>0</v>
      </c>
      <c r="BA1725" s="83">
        <f t="shared" ca="1" si="571"/>
        <v>360</v>
      </c>
      <c r="BB1725" s="83">
        <f t="shared" ca="1" si="572"/>
        <v>360</v>
      </c>
    </row>
    <row r="1726" spans="1:54" x14ac:dyDescent="0.25">
      <c r="A1726" s="58">
        <v>1724</v>
      </c>
      <c r="B1726" s="59">
        <f t="shared" si="562"/>
        <v>28.733333333333334</v>
      </c>
      <c r="C1726" s="58">
        <v>56.4</v>
      </c>
      <c r="D1726" s="58">
        <v>27.7</v>
      </c>
      <c r="F1726" s="117"/>
      <c r="G1726" s="117"/>
      <c r="H1726" s="118"/>
      <c r="I1726" s="121"/>
      <c r="J1726" s="92">
        <f t="shared" si="563"/>
        <v>0</v>
      </c>
      <c r="L1726" s="94">
        <v>1724</v>
      </c>
      <c r="M1726" s="114">
        <f t="shared" ca="1" si="560"/>
        <v>1447.8988460427202</v>
      </c>
      <c r="N1726" s="115">
        <f t="shared" ca="1" si="577"/>
        <v>99.719999999999985</v>
      </c>
      <c r="P1726" s="102"/>
      <c r="Q1726" s="102"/>
      <c r="R1726" s="102"/>
      <c r="S1726" s="102"/>
      <c r="AC1726" s="83">
        <f t="shared" si="573"/>
        <v>0</v>
      </c>
      <c r="AD1726" s="83">
        <f t="shared" si="574"/>
        <v>0</v>
      </c>
      <c r="AF1726" s="83">
        <f t="shared" si="564"/>
        <v>0</v>
      </c>
      <c r="AG1726" s="83">
        <f t="shared" si="565"/>
        <v>0</v>
      </c>
      <c r="AQ1726" s="83">
        <f t="shared" ca="1" si="566"/>
        <v>0</v>
      </c>
      <c r="AR1726" s="83">
        <f t="shared" ca="1" si="567"/>
        <v>-144</v>
      </c>
      <c r="AS1726" s="83">
        <f t="shared" ca="1" si="561"/>
        <v>-144</v>
      </c>
      <c r="AT1726" s="83" cm="1">
        <f t="array" aca="1" ref="AT1726" ca="1">_xlfn.LET(_xlpm.rozsah, $F$3:$F$10001,_xlpm.podminka, (_xlpm.rozsah&gt;M1726)*(ISNUMBER(_xlpm.rozsah)),_xlpm.indexy, IF(_xlpm.podminka, ROW(_xlpm.rozsah)-MIN(ROW(_xlpm.rozsah))+1),_xlpm.prvni, MIN(_xlpm.indexy),_xlpm.finalni, IF(_xlpm.prvni=1, 2, _xlpm.prvni),INDEX(_xlpm.rozsah, _xlpm.finalni))</f>
        <v>1500</v>
      </c>
      <c r="AU1726" s="83" cm="1">
        <f t="array" aca="1" ref="AU1726" ca="1">INDEX($F$3:$F$10001,MATCH(AT1726,$F$3:$F$10004,0)-1)</f>
        <v>1400</v>
      </c>
      <c r="AV1726" s="83">
        <f t="shared" ca="1" si="575"/>
        <v>-144</v>
      </c>
      <c r="AW1726" s="83">
        <f t="shared" ca="1" si="576"/>
        <v>-144</v>
      </c>
      <c r="AX1726" s="83">
        <f t="shared" ca="1" si="568"/>
        <v>360</v>
      </c>
      <c r="AY1726" s="83">
        <f t="shared" ca="1" si="569"/>
        <v>360</v>
      </c>
      <c r="AZ1726" s="83">
        <f t="shared" ca="1" si="570"/>
        <v>0</v>
      </c>
      <c r="BA1726" s="83">
        <f t="shared" ca="1" si="571"/>
        <v>360</v>
      </c>
      <c r="BB1726" s="83">
        <f t="shared" ca="1" si="572"/>
        <v>360</v>
      </c>
    </row>
    <row r="1727" spans="1:54" x14ac:dyDescent="0.25">
      <c r="A1727" s="58">
        <v>1725</v>
      </c>
      <c r="B1727" s="59">
        <f t="shared" si="562"/>
        <v>28.75</v>
      </c>
      <c r="C1727" s="58">
        <v>56</v>
      </c>
      <c r="D1727" s="58">
        <v>29.7</v>
      </c>
      <c r="F1727" s="117"/>
      <c r="G1727" s="117"/>
      <c r="H1727" s="118"/>
      <c r="I1727" s="121"/>
      <c r="J1727" s="92">
        <f t="shared" si="563"/>
        <v>0</v>
      </c>
      <c r="L1727" s="94">
        <v>1725</v>
      </c>
      <c r="M1727" s="114">
        <f t="shared" ca="1" si="560"/>
        <v>1444.7222584821336</v>
      </c>
      <c r="N1727" s="115">
        <f t="shared" ca="1" si="577"/>
        <v>106.92</v>
      </c>
      <c r="P1727" s="102"/>
      <c r="Q1727" s="102"/>
      <c r="R1727" s="102"/>
      <c r="S1727" s="102"/>
      <c r="AC1727" s="83">
        <f t="shared" si="573"/>
        <v>0</v>
      </c>
      <c r="AD1727" s="83">
        <f t="shared" si="574"/>
        <v>0</v>
      </c>
      <c r="AF1727" s="83">
        <f t="shared" si="564"/>
        <v>0</v>
      </c>
      <c r="AG1727" s="83">
        <f t="shared" si="565"/>
        <v>0</v>
      </c>
      <c r="AQ1727" s="83">
        <f t="shared" ca="1" si="566"/>
        <v>0</v>
      </c>
      <c r="AR1727" s="83">
        <f t="shared" ca="1" si="567"/>
        <v>-144</v>
      </c>
      <c r="AS1727" s="83">
        <f t="shared" ca="1" si="561"/>
        <v>-144</v>
      </c>
      <c r="AT1727" s="83" cm="1">
        <f t="array" aca="1" ref="AT1727" ca="1">_xlfn.LET(_xlpm.rozsah, $F$3:$F$10001,_xlpm.podminka, (_xlpm.rozsah&gt;M1727)*(ISNUMBER(_xlpm.rozsah)),_xlpm.indexy, IF(_xlpm.podminka, ROW(_xlpm.rozsah)-MIN(ROW(_xlpm.rozsah))+1),_xlpm.prvni, MIN(_xlpm.indexy),_xlpm.finalni, IF(_xlpm.prvni=1, 2, _xlpm.prvni),INDEX(_xlpm.rozsah, _xlpm.finalni))</f>
        <v>1500</v>
      </c>
      <c r="AU1727" s="83" cm="1">
        <f t="array" aca="1" ref="AU1727" ca="1">INDEX($F$3:$F$10001,MATCH(AT1727,$F$3:$F$10004,0)-1)</f>
        <v>1400</v>
      </c>
      <c r="AV1727" s="83">
        <f t="shared" ca="1" si="575"/>
        <v>-144</v>
      </c>
      <c r="AW1727" s="83">
        <f t="shared" ca="1" si="576"/>
        <v>-144</v>
      </c>
      <c r="AX1727" s="83">
        <f t="shared" ca="1" si="568"/>
        <v>360</v>
      </c>
      <c r="AY1727" s="83">
        <f t="shared" ca="1" si="569"/>
        <v>360</v>
      </c>
      <c r="AZ1727" s="83">
        <f t="shared" ca="1" si="570"/>
        <v>0</v>
      </c>
      <c r="BA1727" s="83">
        <f t="shared" ca="1" si="571"/>
        <v>360</v>
      </c>
      <c r="BB1727" s="83">
        <f t="shared" ca="1" si="572"/>
        <v>360</v>
      </c>
    </row>
    <row r="1728" spans="1:54" x14ac:dyDescent="0.25">
      <c r="A1728" s="58">
        <v>1726</v>
      </c>
      <c r="B1728" s="59">
        <f t="shared" si="562"/>
        <v>28.766666666666666</v>
      </c>
      <c r="C1728" s="58">
        <v>56.1</v>
      </c>
      <c r="D1728" s="58">
        <v>32.6</v>
      </c>
      <c r="F1728" s="117"/>
      <c r="G1728" s="117"/>
      <c r="H1728" s="118"/>
      <c r="I1728" s="121"/>
      <c r="J1728" s="92">
        <f t="shared" si="563"/>
        <v>0</v>
      </c>
      <c r="L1728" s="94">
        <v>1726</v>
      </c>
      <c r="M1728" s="114">
        <f t="shared" ca="1" si="560"/>
        <v>1445.5164053722801</v>
      </c>
      <c r="N1728" s="115">
        <f t="shared" ca="1" si="577"/>
        <v>117.36</v>
      </c>
      <c r="P1728" s="102"/>
      <c r="Q1728" s="102"/>
      <c r="R1728" s="102"/>
      <c r="S1728" s="102"/>
      <c r="AC1728" s="83">
        <f t="shared" si="573"/>
        <v>0</v>
      </c>
      <c r="AD1728" s="83">
        <f t="shared" si="574"/>
        <v>0</v>
      </c>
      <c r="AF1728" s="83">
        <f t="shared" si="564"/>
        <v>0</v>
      </c>
      <c r="AG1728" s="83">
        <f t="shared" si="565"/>
        <v>0</v>
      </c>
      <c r="AQ1728" s="83">
        <f t="shared" ca="1" si="566"/>
        <v>0</v>
      </c>
      <c r="AR1728" s="83">
        <f t="shared" ca="1" si="567"/>
        <v>-144</v>
      </c>
      <c r="AS1728" s="83">
        <f t="shared" ca="1" si="561"/>
        <v>-144</v>
      </c>
      <c r="AT1728" s="83" cm="1">
        <f t="array" aca="1" ref="AT1728" ca="1">_xlfn.LET(_xlpm.rozsah, $F$3:$F$10001,_xlpm.podminka, (_xlpm.rozsah&gt;M1728)*(ISNUMBER(_xlpm.rozsah)),_xlpm.indexy, IF(_xlpm.podminka, ROW(_xlpm.rozsah)-MIN(ROW(_xlpm.rozsah))+1),_xlpm.prvni, MIN(_xlpm.indexy),_xlpm.finalni, IF(_xlpm.prvni=1, 2, _xlpm.prvni),INDEX(_xlpm.rozsah, _xlpm.finalni))</f>
        <v>1500</v>
      </c>
      <c r="AU1728" s="83" cm="1">
        <f t="array" aca="1" ref="AU1728" ca="1">INDEX($F$3:$F$10001,MATCH(AT1728,$F$3:$F$10004,0)-1)</f>
        <v>1400</v>
      </c>
      <c r="AV1728" s="83">
        <f t="shared" ca="1" si="575"/>
        <v>-144</v>
      </c>
      <c r="AW1728" s="83">
        <f t="shared" ca="1" si="576"/>
        <v>-144</v>
      </c>
      <c r="AX1728" s="83">
        <f t="shared" ca="1" si="568"/>
        <v>360</v>
      </c>
      <c r="AY1728" s="83">
        <f t="shared" ca="1" si="569"/>
        <v>360</v>
      </c>
      <c r="AZ1728" s="83">
        <f t="shared" ca="1" si="570"/>
        <v>0</v>
      </c>
      <c r="BA1728" s="83">
        <f t="shared" ca="1" si="571"/>
        <v>360</v>
      </c>
      <c r="BB1728" s="83">
        <f t="shared" ca="1" si="572"/>
        <v>360</v>
      </c>
    </row>
    <row r="1729" spans="1:54" x14ac:dyDescent="0.25">
      <c r="A1729" s="58">
        <v>1727</v>
      </c>
      <c r="B1729" s="59">
        <f t="shared" si="562"/>
        <v>28.783333333333335</v>
      </c>
      <c r="C1729" s="58">
        <v>55.9</v>
      </c>
      <c r="D1729" s="58">
        <v>34.9</v>
      </c>
      <c r="F1729" s="117"/>
      <c r="G1729" s="117"/>
      <c r="H1729" s="118"/>
      <c r="I1729" s="121"/>
      <c r="J1729" s="92">
        <f t="shared" si="563"/>
        <v>0</v>
      </c>
      <c r="L1729" s="94">
        <v>1727</v>
      </c>
      <c r="M1729" s="114">
        <f t="shared" ca="1" si="560"/>
        <v>1443.9281115919869</v>
      </c>
      <c r="N1729" s="115">
        <f t="shared" ca="1" si="577"/>
        <v>125.63999999999999</v>
      </c>
      <c r="P1729" s="102"/>
      <c r="Q1729" s="102"/>
      <c r="R1729" s="102"/>
      <c r="S1729" s="102"/>
      <c r="AC1729" s="83">
        <f t="shared" si="573"/>
        <v>0</v>
      </c>
      <c r="AD1729" s="83">
        <f t="shared" si="574"/>
        <v>0</v>
      </c>
      <c r="AF1729" s="83">
        <f t="shared" si="564"/>
        <v>0</v>
      </c>
      <c r="AG1729" s="83">
        <f t="shared" si="565"/>
        <v>0</v>
      </c>
      <c r="AQ1729" s="83">
        <f t="shared" ca="1" si="566"/>
        <v>0</v>
      </c>
      <c r="AR1729" s="83">
        <f t="shared" ca="1" si="567"/>
        <v>-144</v>
      </c>
      <c r="AS1729" s="83">
        <f t="shared" ca="1" si="561"/>
        <v>-144</v>
      </c>
      <c r="AT1729" s="83" cm="1">
        <f t="array" aca="1" ref="AT1729" ca="1">_xlfn.LET(_xlpm.rozsah, $F$3:$F$10001,_xlpm.podminka, (_xlpm.rozsah&gt;M1729)*(ISNUMBER(_xlpm.rozsah)),_xlpm.indexy, IF(_xlpm.podminka, ROW(_xlpm.rozsah)-MIN(ROW(_xlpm.rozsah))+1),_xlpm.prvni, MIN(_xlpm.indexy),_xlpm.finalni, IF(_xlpm.prvni=1, 2, _xlpm.prvni),INDEX(_xlpm.rozsah, _xlpm.finalni))</f>
        <v>1500</v>
      </c>
      <c r="AU1729" s="83" cm="1">
        <f t="array" aca="1" ref="AU1729" ca="1">INDEX($F$3:$F$10001,MATCH(AT1729,$F$3:$F$10004,0)-1)</f>
        <v>1400</v>
      </c>
      <c r="AV1729" s="83">
        <f t="shared" ca="1" si="575"/>
        <v>-144</v>
      </c>
      <c r="AW1729" s="83">
        <f t="shared" ca="1" si="576"/>
        <v>-144</v>
      </c>
      <c r="AX1729" s="83">
        <f t="shared" ca="1" si="568"/>
        <v>360</v>
      </c>
      <c r="AY1729" s="83">
        <f t="shared" ca="1" si="569"/>
        <v>360</v>
      </c>
      <c r="AZ1729" s="83">
        <f t="shared" ca="1" si="570"/>
        <v>0</v>
      </c>
      <c r="BA1729" s="83">
        <f t="shared" ca="1" si="571"/>
        <v>360</v>
      </c>
      <c r="BB1729" s="83">
        <f t="shared" ca="1" si="572"/>
        <v>360</v>
      </c>
    </row>
    <row r="1730" spans="1:54" x14ac:dyDescent="0.25">
      <c r="A1730" s="58">
        <v>1728</v>
      </c>
      <c r="B1730" s="59">
        <f t="shared" si="562"/>
        <v>28.8</v>
      </c>
      <c r="C1730" s="58">
        <v>55.9</v>
      </c>
      <c r="D1730" s="58">
        <v>36.4</v>
      </c>
      <c r="F1730" s="117"/>
      <c r="G1730" s="117"/>
      <c r="H1730" s="118"/>
      <c r="I1730" s="121"/>
      <c r="J1730" s="92">
        <f t="shared" si="563"/>
        <v>0</v>
      </c>
      <c r="L1730" s="94">
        <v>1728</v>
      </c>
      <c r="M1730" s="114">
        <f t="shared" ca="1" si="560"/>
        <v>1443.9281115919869</v>
      </c>
      <c r="N1730" s="115">
        <f t="shared" ca="1" si="577"/>
        <v>131.04</v>
      </c>
      <c r="P1730" s="102"/>
      <c r="Q1730" s="102"/>
      <c r="R1730" s="102"/>
      <c r="S1730" s="102"/>
      <c r="AC1730" s="83">
        <f t="shared" si="573"/>
        <v>0</v>
      </c>
      <c r="AD1730" s="83">
        <f t="shared" si="574"/>
        <v>0</v>
      </c>
      <c r="AF1730" s="83">
        <f t="shared" si="564"/>
        <v>0</v>
      </c>
      <c r="AG1730" s="83">
        <f t="shared" si="565"/>
        <v>0</v>
      </c>
      <c r="AQ1730" s="83">
        <f t="shared" ca="1" si="566"/>
        <v>0</v>
      </c>
      <c r="AR1730" s="83">
        <f t="shared" ca="1" si="567"/>
        <v>-144</v>
      </c>
      <c r="AS1730" s="83">
        <f t="shared" ca="1" si="561"/>
        <v>-144</v>
      </c>
      <c r="AT1730" s="83" cm="1">
        <f t="array" aca="1" ref="AT1730" ca="1">_xlfn.LET(_xlpm.rozsah, $F$3:$F$10001,_xlpm.podminka, (_xlpm.rozsah&gt;M1730)*(ISNUMBER(_xlpm.rozsah)),_xlpm.indexy, IF(_xlpm.podminka, ROW(_xlpm.rozsah)-MIN(ROW(_xlpm.rozsah))+1),_xlpm.prvni, MIN(_xlpm.indexy),_xlpm.finalni, IF(_xlpm.prvni=1, 2, _xlpm.prvni),INDEX(_xlpm.rozsah, _xlpm.finalni))</f>
        <v>1500</v>
      </c>
      <c r="AU1730" s="83" cm="1">
        <f t="array" aca="1" ref="AU1730" ca="1">INDEX($F$3:$F$10001,MATCH(AT1730,$F$3:$F$10004,0)-1)</f>
        <v>1400</v>
      </c>
      <c r="AV1730" s="83">
        <f t="shared" ca="1" si="575"/>
        <v>-144</v>
      </c>
      <c r="AW1730" s="83">
        <f t="shared" ca="1" si="576"/>
        <v>-144</v>
      </c>
      <c r="AX1730" s="83">
        <f t="shared" ca="1" si="568"/>
        <v>360</v>
      </c>
      <c r="AY1730" s="83">
        <f t="shared" ca="1" si="569"/>
        <v>360</v>
      </c>
      <c r="AZ1730" s="83">
        <f t="shared" ca="1" si="570"/>
        <v>0</v>
      </c>
      <c r="BA1730" s="83">
        <f t="shared" ca="1" si="571"/>
        <v>360</v>
      </c>
      <c r="BB1730" s="83">
        <f t="shared" ca="1" si="572"/>
        <v>360</v>
      </c>
    </row>
    <row r="1731" spans="1:54" x14ac:dyDescent="0.25">
      <c r="A1731" s="58">
        <v>1729</v>
      </c>
      <c r="B1731" s="59">
        <f t="shared" si="562"/>
        <v>28.816666666666666</v>
      </c>
      <c r="C1731" s="58">
        <v>56</v>
      </c>
      <c r="D1731" s="58">
        <v>39.200000000000003</v>
      </c>
      <c r="F1731" s="117"/>
      <c r="G1731" s="117"/>
      <c r="H1731" s="118"/>
      <c r="I1731" s="121"/>
      <c r="J1731" s="92">
        <f t="shared" si="563"/>
        <v>0</v>
      </c>
      <c r="L1731" s="94">
        <v>1729</v>
      </c>
      <c r="M1731" s="114">
        <f t="shared" ref="M1731:M1794" ca="1" si="578">(C1731/100)*(0.45*$BE$10+0.45*$BE$13+0.1*$BE$11-MIN($T$25,$BE$3))*2.0327+MIN($T$25,$BE$3)</f>
        <v>1444.7222584821336</v>
      </c>
      <c r="N1731" s="115">
        <f t="shared" ca="1" si="577"/>
        <v>141.12</v>
      </c>
      <c r="P1731" s="102"/>
      <c r="Q1731" s="102"/>
      <c r="R1731" s="102"/>
      <c r="S1731" s="102"/>
      <c r="AC1731" s="83">
        <f t="shared" si="573"/>
        <v>0</v>
      </c>
      <c r="AD1731" s="83">
        <f t="shared" si="574"/>
        <v>0</v>
      </c>
      <c r="AF1731" s="83">
        <f t="shared" si="564"/>
        <v>0</v>
      </c>
      <c r="AG1731" s="83">
        <f t="shared" si="565"/>
        <v>0</v>
      </c>
      <c r="AQ1731" s="83">
        <f t="shared" ca="1" si="566"/>
        <v>0</v>
      </c>
      <c r="AR1731" s="83">
        <f t="shared" ca="1" si="567"/>
        <v>-144</v>
      </c>
      <c r="AS1731" s="83">
        <f t="shared" ref="AS1731:AS1794" ca="1" si="579">(MIN(AV1731:AW1731)+(((M1731-MIN(AT1731:AU1731))/(MAX(AT1731:AU1731)-MIN(AT1731:AU1731))*(MAX(AV1731:AW1731)-MIN(AV1731:AW1731)))))</f>
        <v>-144</v>
      </c>
      <c r="AT1731" s="83" cm="1">
        <f t="array" aca="1" ref="AT1731" ca="1">_xlfn.LET(_xlpm.rozsah, $F$3:$F$10001,_xlpm.podminka, (_xlpm.rozsah&gt;M1731)*(ISNUMBER(_xlpm.rozsah)),_xlpm.indexy, IF(_xlpm.podminka, ROW(_xlpm.rozsah)-MIN(ROW(_xlpm.rozsah))+1),_xlpm.prvni, MIN(_xlpm.indexy),_xlpm.finalni, IF(_xlpm.prvni=1, 2, _xlpm.prvni),INDEX(_xlpm.rozsah, _xlpm.finalni))</f>
        <v>1500</v>
      </c>
      <c r="AU1731" s="83" cm="1">
        <f t="array" aca="1" ref="AU1731" ca="1">INDEX($F$3:$F$10001,MATCH(AT1731,$F$3:$F$10004,0)-1)</f>
        <v>1400</v>
      </c>
      <c r="AV1731" s="83">
        <f t="shared" ca="1" si="575"/>
        <v>-144</v>
      </c>
      <c r="AW1731" s="83">
        <f t="shared" ca="1" si="576"/>
        <v>-144</v>
      </c>
      <c r="AX1731" s="83">
        <f t="shared" ca="1" si="568"/>
        <v>360</v>
      </c>
      <c r="AY1731" s="83">
        <f t="shared" ca="1" si="569"/>
        <v>360</v>
      </c>
      <c r="AZ1731" s="83">
        <f t="shared" ca="1" si="570"/>
        <v>0</v>
      </c>
      <c r="BA1731" s="83">
        <f t="shared" ca="1" si="571"/>
        <v>360</v>
      </c>
      <c r="BB1731" s="83">
        <f t="shared" ca="1" si="572"/>
        <v>360</v>
      </c>
    </row>
    <row r="1732" spans="1:54" x14ac:dyDescent="0.25">
      <c r="A1732" s="58">
        <v>1730</v>
      </c>
      <c r="B1732" s="59">
        <f t="shared" ref="B1732:B1795" si="580">A1732/60</f>
        <v>28.833333333333332</v>
      </c>
      <c r="C1732" s="58">
        <v>55.9</v>
      </c>
      <c r="D1732" s="58">
        <v>41.4</v>
      </c>
      <c r="F1732" s="117"/>
      <c r="G1732" s="117"/>
      <c r="H1732" s="118"/>
      <c r="I1732" s="121"/>
      <c r="J1732" s="92">
        <f t="shared" ref="J1732:J1795" si="581">-0.4*G1732</f>
        <v>0</v>
      </c>
      <c r="L1732" s="94">
        <v>1730</v>
      </c>
      <c r="M1732" s="114">
        <f t="shared" ca="1" si="578"/>
        <v>1443.9281115919869</v>
      </c>
      <c r="N1732" s="115">
        <f t="shared" ca="1" si="577"/>
        <v>149.04</v>
      </c>
      <c r="P1732" s="102"/>
      <c r="Q1732" s="102"/>
      <c r="R1732" s="102"/>
      <c r="S1732" s="102"/>
      <c r="AC1732" s="83">
        <f t="shared" si="573"/>
        <v>0</v>
      </c>
      <c r="AD1732" s="83">
        <f t="shared" si="574"/>
        <v>0</v>
      </c>
      <c r="AF1732" s="83">
        <f t="shared" ref="AF1732:AF1795" si="582">(AL1733-AL1732)*(AK1733+AK1732)/2</f>
        <v>0</v>
      </c>
      <c r="AG1732" s="83">
        <f t="shared" ref="AG1732:AG1795" si="583">(AI1733-AI1732)*(AH1733+AH1732)/2</f>
        <v>0</v>
      </c>
      <c r="AQ1732" s="83">
        <f t="shared" ref="AQ1732:AQ1795" ca="1" si="584">AW1732-AV1732</f>
        <v>0</v>
      </c>
      <c r="AR1732" s="83">
        <f t="shared" ref="AR1732:AR1795" ca="1" si="585">MIN(AV1732:AW1732)+((MAX(AT1732:AU1732)-M1732)/(MAX(AT1732:AU1732)-MIN(AT1732:AU1732)))*(MAX(AV1732:AW1732)-MIN(AV1732:AW1732))</f>
        <v>-144</v>
      </c>
      <c r="AS1732" s="83">
        <f t="shared" ca="1" si="579"/>
        <v>-144</v>
      </c>
      <c r="AT1732" s="83" cm="1">
        <f t="array" aca="1" ref="AT1732" ca="1">_xlfn.LET(_xlpm.rozsah, $F$3:$F$10001,_xlpm.podminka, (_xlpm.rozsah&gt;M1732)*(ISNUMBER(_xlpm.rozsah)),_xlpm.indexy, IF(_xlpm.podminka, ROW(_xlpm.rozsah)-MIN(ROW(_xlpm.rozsah))+1),_xlpm.prvni, MIN(_xlpm.indexy),_xlpm.finalni, IF(_xlpm.prvni=1, 2, _xlpm.prvni),INDEX(_xlpm.rozsah, _xlpm.finalni))</f>
        <v>1500</v>
      </c>
      <c r="AU1732" s="83" cm="1">
        <f t="array" aca="1" ref="AU1732" ca="1">INDEX($F$3:$F$10001,MATCH(AT1732,$F$3:$F$10004,0)-1)</f>
        <v>1400</v>
      </c>
      <c r="AV1732" s="83">
        <f t="shared" ca="1" si="575"/>
        <v>-144</v>
      </c>
      <c r="AW1732" s="83">
        <f t="shared" ca="1" si="576"/>
        <v>-144</v>
      </c>
      <c r="AX1732" s="83">
        <f t="shared" ref="AX1732:AX1795" ca="1" si="586">INDEX($G$2:$G$10001,MATCH(AT1732,$F$2:$F$10001,0))</f>
        <v>360</v>
      </c>
      <c r="AY1732" s="83">
        <f t="shared" ref="AY1732:AY1795" ca="1" si="587">INDEX($G$2:$G$10001,MATCH(AU1732,$F$2:$F$10001,0))</f>
        <v>360</v>
      </c>
      <c r="AZ1732" s="83">
        <f t="shared" ref="AZ1732:AZ1795" ca="1" si="588">AX1732-AY1732</f>
        <v>0</v>
      </c>
      <c r="BA1732" s="83">
        <f t="shared" ref="BA1732:BA1795" ca="1" si="589">MIN(AX1732:AY1732)+((MAX(AT1732:AU1732)-M1732)/(MAX(AT1732:AU1732)-MIN(AT1732:AU1732)))*(MAX(AX1732:AY1732)-MIN(AX1732:AY1732))</f>
        <v>360</v>
      </c>
      <c r="BB1732" s="83">
        <f t="shared" ca="1" si="572"/>
        <v>360</v>
      </c>
    </row>
    <row r="1733" spans="1:54" x14ac:dyDescent="0.25">
      <c r="A1733" s="58">
        <v>1731</v>
      </c>
      <c r="B1733" s="59">
        <f t="shared" si="580"/>
        <v>28.85</v>
      </c>
      <c r="C1733" s="58">
        <v>55.5</v>
      </c>
      <c r="D1733" s="58">
        <v>44.2</v>
      </c>
      <c r="F1733" s="117"/>
      <c r="G1733" s="117"/>
      <c r="H1733" s="118"/>
      <c r="I1733" s="121"/>
      <c r="J1733" s="92">
        <f t="shared" si="581"/>
        <v>0</v>
      </c>
      <c r="L1733" s="94">
        <v>1731</v>
      </c>
      <c r="M1733" s="114">
        <f t="shared" ca="1" si="578"/>
        <v>1440.7515240314003</v>
      </c>
      <c r="N1733" s="115">
        <f t="shared" ca="1" si="577"/>
        <v>159.12</v>
      </c>
      <c r="P1733" s="102"/>
      <c r="Q1733" s="102"/>
      <c r="R1733" s="102"/>
      <c r="S1733" s="102"/>
      <c r="AC1733" s="83">
        <f t="shared" si="573"/>
        <v>0</v>
      </c>
      <c r="AD1733" s="83">
        <f t="shared" si="574"/>
        <v>0</v>
      </c>
      <c r="AF1733" s="83">
        <f t="shared" si="582"/>
        <v>0</v>
      </c>
      <c r="AG1733" s="83">
        <f t="shared" si="583"/>
        <v>0</v>
      </c>
      <c r="AQ1733" s="83">
        <f t="shared" ca="1" si="584"/>
        <v>0</v>
      </c>
      <c r="AR1733" s="83">
        <f t="shared" ca="1" si="585"/>
        <v>-144</v>
      </c>
      <c r="AS1733" s="83">
        <f t="shared" ca="1" si="579"/>
        <v>-144</v>
      </c>
      <c r="AT1733" s="83" cm="1">
        <f t="array" aca="1" ref="AT1733" ca="1">_xlfn.LET(_xlpm.rozsah, $F$3:$F$10001,_xlpm.podminka, (_xlpm.rozsah&gt;M1733)*(ISNUMBER(_xlpm.rozsah)),_xlpm.indexy, IF(_xlpm.podminka, ROW(_xlpm.rozsah)-MIN(ROW(_xlpm.rozsah))+1),_xlpm.prvni, MIN(_xlpm.indexy),_xlpm.finalni, IF(_xlpm.prvni=1, 2, _xlpm.prvni),INDEX(_xlpm.rozsah, _xlpm.finalni))</f>
        <v>1500</v>
      </c>
      <c r="AU1733" s="83" cm="1">
        <f t="array" aca="1" ref="AU1733" ca="1">INDEX($F$3:$F$10001,MATCH(AT1733,$F$3:$F$10004,0)-1)</f>
        <v>1400</v>
      </c>
      <c r="AV1733" s="83">
        <f t="shared" ca="1" si="575"/>
        <v>-144</v>
      </c>
      <c r="AW1733" s="83">
        <f t="shared" ca="1" si="576"/>
        <v>-144</v>
      </c>
      <c r="AX1733" s="83">
        <f t="shared" ca="1" si="586"/>
        <v>360</v>
      </c>
      <c r="AY1733" s="83">
        <f t="shared" ca="1" si="587"/>
        <v>360</v>
      </c>
      <c r="AZ1733" s="83">
        <f t="shared" ca="1" si="588"/>
        <v>0</v>
      </c>
      <c r="BA1733" s="83">
        <f t="shared" ca="1" si="589"/>
        <v>360</v>
      </c>
      <c r="BB1733" s="83">
        <f t="shared" ref="BB1733:BB1796" ca="1" si="590">MIN(AX1733:AY1733)+((M1733-MIN(AT1733:AU1733))/(MAX(AT1733:AU1733)-MIN(AT1733:AU1733)))*(MAX(AX1733:AY1733)-MIN(AX1733:AY1733))</f>
        <v>360</v>
      </c>
    </row>
    <row r="1734" spans="1:54" x14ac:dyDescent="0.25">
      <c r="A1734" s="58">
        <v>1732</v>
      </c>
      <c r="B1734" s="59">
        <f t="shared" si="580"/>
        <v>28.866666666666667</v>
      </c>
      <c r="C1734" s="58">
        <v>55.9</v>
      </c>
      <c r="D1734" s="58">
        <v>46.4</v>
      </c>
      <c r="F1734" s="117"/>
      <c r="G1734" s="117"/>
      <c r="H1734" s="118"/>
      <c r="I1734" s="121"/>
      <c r="J1734" s="92">
        <f t="shared" si="581"/>
        <v>0</v>
      </c>
      <c r="L1734" s="94">
        <v>1732</v>
      </c>
      <c r="M1734" s="114">
        <f t="shared" ca="1" si="578"/>
        <v>1443.9281115919869</v>
      </c>
      <c r="N1734" s="115">
        <f t="shared" ca="1" si="577"/>
        <v>167.04</v>
      </c>
      <c r="P1734" s="102"/>
      <c r="Q1734" s="102"/>
      <c r="R1734" s="102"/>
      <c r="S1734" s="102"/>
      <c r="AC1734" s="83">
        <f t="shared" si="573"/>
        <v>0</v>
      </c>
      <c r="AD1734" s="83">
        <f t="shared" si="574"/>
        <v>0</v>
      </c>
      <c r="AF1734" s="83">
        <f t="shared" si="582"/>
        <v>0</v>
      </c>
      <c r="AG1734" s="83">
        <f t="shared" si="583"/>
        <v>0</v>
      </c>
      <c r="AQ1734" s="83">
        <f t="shared" ca="1" si="584"/>
        <v>0</v>
      </c>
      <c r="AR1734" s="83">
        <f t="shared" ca="1" si="585"/>
        <v>-144</v>
      </c>
      <c r="AS1734" s="83">
        <f t="shared" ca="1" si="579"/>
        <v>-144</v>
      </c>
      <c r="AT1734" s="83" cm="1">
        <f t="array" aca="1" ref="AT1734" ca="1">_xlfn.LET(_xlpm.rozsah, $F$3:$F$10001,_xlpm.podminka, (_xlpm.rozsah&gt;M1734)*(ISNUMBER(_xlpm.rozsah)),_xlpm.indexy, IF(_xlpm.podminka, ROW(_xlpm.rozsah)-MIN(ROW(_xlpm.rozsah))+1),_xlpm.prvni, MIN(_xlpm.indexy),_xlpm.finalni, IF(_xlpm.prvni=1, 2, _xlpm.prvni),INDEX(_xlpm.rozsah, _xlpm.finalni))</f>
        <v>1500</v>
      </c>
      <c r="AU1734" s="83" cm="1">
        <f t="array" aca="1" ref="AU1734" ca="1">INDEX($F$3:$F$10001,MATCH(AT1734,$F$3:$F$10004,0)-1)</f>
        <v>1400</v>
      </c>
      <c r="AV1734" s="83">
        <f t="shared" ca="1" si="575"/>
        <v>-144</v>
      </c>
      <c r="AW1734" s="83">
        <f t="shared" ca="1" si="576"/>
        <v>-144</v>
      </c>
      <c r="AX1734" s="83">
        <f t="shared" ca="1" si="586"/>
        <v>360</v>
      </c>
      <c r="AY1734" s="83">
        <f t="shared" ca="1" si="587"/>
        <v>360</v>
      </c>
      <c r="AZ1734" s="83">
        <f t="shared" ca="1" si="588"/>
        <v>0</v>
      </c>
      <c r="BA1734" s="83">
        <f t="shared" ca="1" si="589"/>
        <v>360</v>
      </c>
      <c r="BB1734" s="83">
        <f t="shared" ca="1" si="590"/>
        <v>360</v>
      </c>
    </row>
    <row r="1735" spans="1:54" x14ac:dyDescent="0.25">
      <c r="A1735" s="58">
        <v>1733</v>
      </c>
      <c r="B1735" s="59">
        <f t="shared" si="580"/>
        <v>28.883333333333333</v>
      </c>
      <c r="C1735" s="58">
        <v>55.8</v>
      </c>
      <c r="D1735" s="58">
        <v>48.3</v>
      </c>
      <c r="F1735" s="117"/>
      <c r="G1735" s="117"/>
      <c r="H1735" s="118"/>
      <c r="I1735" s="121"/>
      <c r="J1735" s="92">
        <f t="shared" si="581"/>
        <v>0</v>
      </c>
      <c r="L1735" s="94">
        <v>1733</v>
      </c>
      <c r="M1735" s="114">
        <f t="shared" ca="1" si="578"/>
        <v>1443.1339647018401</v>
      </c>
      <c r="N1735" s="115">
        <f t="shared" ca="1" si="577"/>
        <v>173.88</v>
      </c>
      <c r="P1735" s="102"/>
      <c r="Q1735" s="102"/>
      <c r="R1735" s="102"/>
      <c r="S1735" s="102"/>
      <c r="AC1735" s="83">
        <f t="shared" si="573"/>
        <v>0</v>
      </c>
      <c r="AD1735" s="83">
        <f t="shared" si="574"/>
        <v>0</v>
      </c>
      <c r="AF1735" s="83">
        <f t="shared" si="582"/>
        <v>0</v>
      </c>
      <c r="AG1735" s="83">
        <f t="shared" si="583"/>
        <v>0</v>
      </c>
      <c r="AQ1735" s="83">
        <f t="shared" ca="1" si="584"/>
        <v>0</v>
      </c>
      <c r="AR1735" s="83">
        <f t="shared" ca="1" si="585"/>
        <v>-144</v>
      </c>
      <c r="AS1735" s="83">
        <f t="shared" ca="1" si="579"/>
        <v>-144</v>
      </c>
      <c r="AT1735" s="83" cm="1">
        <f t="array" aca="1" ref="AT1735" ca="1">_xlfn.LET(_xlpm.rozsah, $F$3:$F$10001,_xlpm.podminka, (_xlpm.rozsah&gt;M1735)*(ISNUMBER(_xlpm.rozsah)),_xlpm.indexy, IF(_xlpm.podminka, ROW(_xlpm.rozsah)-MIN(ROW(_xlpm.rozsah))+1),_xlpm.prvni, MIN(_xlpm.indexy),_xlpm.finalni, IF(_xlpm.prvni=1, 2, _xlpm.prvni),INDEX(_xlpm.rozsah, _xlpm.finalni))</f>
        <v>1500</v>
      </c>
      <c r="AU1735" s="83" cm="1">
        <f t="array" aca="1" ref="AU1735" ca="1">INDEX($F$3:$F$10001,MATCH(AT1735,$F$3:$F$10004,0)-1)</f>
        <v>1400</v>
      </c>
      <c r="AV1735" s="83">
        <f t="shared" ca="1" si="575"/>
        <v>-144</v>
      </c>
      <c r="AW1735" s="83">
        <f t="shared" ca="1" si="576"/>
        <v>-144</v>
      </c>
      <c r="AX1735" s="83">
        <f t="shared" ca="1" si="586"/>
        <v>360</v>
      </c>
      <c r="AY1735" s="83">
        <f t="shared" ca="1" si="587"/>
        <v>360</v>
      </c>
      <c r="AZ1735" s="83">
        <f t="shared" ca="1" si="588"/>
        <v>0</v>
      </c>
      <c r="BA1735" s="83">
        <f t="shared" ca="1" si="589"/>
        <v>360</v>
      </c>
      <c r="BB1735" s="83">
        <f t="shared" ca="1" si="590"/>
        <v>360</v>
      </c>
    </row>
    <row r="1736" spans="1:54" x14ac:dyDescent="0.25">
      <c r="A1736" s="58">
        <v>1734</v>
      </c>
      <c r="B1736" s="59">
        <f t="shared" si="580"/>
        <v>28.9</v>
      </c>
      <c r="C1736" s="58">
        <v>55.6</v>
      </c>
      <c r="D1736" s="58">
        <v>49.1</v>
      </c>
      <c r="F1736" s="117"/>
      <c r="G1736" s="117"/>
      <c r="H1736" s="118"/>
      <c r="I1736" s="121"/>
      <c r="J1736" s="92">
        <f t="shared" si="581"/>
        <v>0</v>
      </c>
      <c r="L1736" s="94">
        <v>1734</v>
      </c>
      <c r="M1736" s="114">
        <f t="shared" ca="1" si="578"/>
        <v>1441.5456709215468</v>
      </c>
      <c r="N1736" s="115">
        <f t="shared" ca="1" si="577"/>
        <v>176.76</v>
      </c>
      <c r="P1736" s="102"/>
      <c r="Q1736" s="102"/>
      <c r="R1736" s="102"/>
      <c r="S1736" s="102"/>
      <c r="AC1736" s="83">
        <f t="shared" si="573"/>
        <v>0</v>
      </c>
      <c r="AD1736" s="83">
        <f t="shared" si="574"/>
        <v>0</v>
      </c>
      <c r="AF1736" s="83">
        <f t="shared" si="582"/>
        <v>0</v>
      </c>
      <c r="AG1736" s="83">
        <f t="shared" si="583"/>
        <v>0</v>
      </c>
      <c r="AQ1736" s="83">
        <f t="shared" ca="1" si="584"/>
        <v>0</v>
      </c>
      <c r="AR1736" s="83">
        <f t="shared" ca="1" si="585"/>
        <v>-144</v>
      </c>
      <c r="AS1736" s="83">
        <f t="shared" ca="1" si="579"/>
        <v>-144</v>
      </c>
      <c r="AT1736" s="83" cm="1">
        <f t="array" aca="1" ref="AT1736" ca="1">_xlfn.LET(_xlpm.rozsah, $F$3:$F$10001,_xlpm.podminka, (_xlpm.rozsah&gt;M1736)*(ISNUMBER(_xlpm.rozsah)),_xlpm.indexy, IF(_xlpm.podminka, ROW(_xlpm.rozsah)-MIN(ROW(_xlpm.rozsah))+1),_xlpm.prvni, MIN(_xlpm.indexy),_xlpm.finalni, IF(_xlpm.prvni=1, 2, _xlpm.prvni),INDEX(_xlpm.rozsah, _xlpm.finalni))</f>
        <v>1500</v>
      </c>
      <c r="AU1736" s="83" cm="1">
        <f t="array" aca="1" ref="AU1736" ca="1">INDEX($F$3:$F$10001,MATCH(AT1736,$F$3:$F$10004,0)-1)</f>
        <v>1400</v>
      </c>
      <c r="AV1736" s="83">
        <f t="shared" ca="1" si="575"/>
        <v>-144</v>
      </c>
      <c r="AW1736" s="83">
        <f t="shared" ca="1" si="576"/>
        <v>-144</v>
      </c>
      <c r="AX1736" s="83">
        <f t="shared" ca="1" si="586"/>
        <v>360</v>
      </c>
      <c r="AY1736" s="83">
        <f t="shared" ca="1" si="587"/>
        <v>360</v>
      </c>
      <c r="AZ1736" s="83">
        <f t="shared" ca="1" si="588"/>
        <v>0</v>
      </c>
      <c r="BA1736" s="83">
        <f t="shared" ca="1" si="589"/>
        <v>360</v>
      </c>
      <c r="BB1736" s="83">
        <f t="shared" ca="1" si="590"/>
        <v>360</v>
      </c>
    </row>
    <row r="1737" spans="1:54" x14ac:dyDescent="0.25">
      <c r="A1737" s="58">
        <v>1735</v>
      </c>
      <c r="B1737" s="59">
        <f t="shared" si="580"/>
        <v>28.916666666666668</v>
      </c>
      <c r="C1737" s="58">
        <v>55.8</v>
      </c>
      <c r="D1737" s="58">
        <v>49.3</v>
      </c>
      <c r="F1737" s="117"/>
      <c r="G1737" s="117"/>
      <c r="H1737" s="118"/>
      <c r="I1737" s="121"/>
      <c r="J1737" s="92">
        <f t="shared" si="581"/>
        <v>0</v>
      </c>
      <c r="L1737" s="94">
        <v>1735</v>
      </c>
      <c r="M1737" s="114">
        <f t="shared" ca="1" si="578"/>
        <v>1443.1339647018401</v>
      </c>
      <c r="N1737" s="115">
        <f t="shared" ca="1" si="577"/>
        <v>177.48</v>
      </c>
      <c r="P1737" s="102"/>
      <c r="Q1737" s="102"/>
      <c r="R1737" s="102"/>
      <c r="S1737" s="102"/>
      <c r="AC1737" s="83">
        <f t="shared" si="573"/>
        <v>0</v>
      </c>
      <c r="AD1737" s="83">
        <f t="shared" si="574"/>
        <v>0</v>
      </c>
      <c r="AF1737" s="83">
        <f t="shared" si="582"/>
        <v>0</v>
      </c>
      <c r="AG1737" s="83">
        <f t="shared" si="583"/>
        <v>0</v>
      </c>
      <c r="AQ1737" s="83">
        <f t="shared" ca="1" si="584"/>
        <v>0</v>
      </c>
      <c r="AR1737" s="83">
        <f t="shared" ca="1" si="585"/>
        <v>-144</v>
      </c>
      <c r="AS1737" s="83">
        <f t="shared" ca="1" si="579"/>
        <v>-144</v>
      </c>
      <c r="AT1737" s="83" cm="1">
        <f t="array" aca="1" ref="AT1737" ca="1">_xlfn.LET(_xlpm.rozsah, $F$3:$F$10001,_xlpm.podminka, (_xlpm.rozsah&gt;M1737)*(ISNUMBER(_xlpm.rozsah)),_xlpm.indexy, IF(_xlpm.podminka, ROW(_xlpm.rozsah)-MIN(ROW(_xlpm.rozsah))+1),_xlpm.prvni, MIN(_xlpm.indexy),_xlpm.finalni, IF(_xlpm.prvni=1, 2, _xlpm.prvni),INDEX(_xlpm.rozsah, _xlpm.finalni))</f>
        <v>1500</v>
      </c>
      <c r="AU1737" s="83" cm="1">
        <f t="array" aca="1" ref="AU1737" ca="1">INDEX($F$3:$F$10001,MATCH(AT1737,$F$3:$F$10004,0)-1)</f>
        <v>1400</v>
      </c>
      <c r="AV1737" s="83">
        <f t="shared" ca="1" si="575"/>
        <v>-144</v>
      </c>
      <c r="AW1737" s="83">
        <f t="shared" ca="1" si="576"/>
        <v>-144</v>
      </c>
      <c r="AX1737" s="83">
        <f t="shared" ca="1" si="586"/>
        <v>360</v>
      </c>
      <c r="AY1737" s="83">
        <f t="shared" ca="1" si="587"/>
        <v>360</v>
      </c>
      <c r="AZ1737" s="83">
        <f t="shared" ca="1" si="588"/>
        <v>0</v>
      </c>
      <c r="BA1737" s="83">
        <f t="shared" ca="1" si="589"/>
        <v>360</v>
      </c>
      <c r="BB1737" s="83">
        <f t="shared" ca="1" si="590"/>
        <v>360</v>
      </c>
    </row>
    <row r="1738" spans="1:54" x14ac:dyDescent="0.25">
      <c r="A1738" s="58">
        <v>1736</v>
      </c>
      <c r="B1738" s="59">
        <f t="shared" si="580"/>
        <v>28.933333333333334</v>
      </c>
      <c r="C1738" s="58">
        <v>55.9</v>
      </c>
      <c r="D1738" s="58">
        <v>47.7</v>
      </c>
      <c r="F1738" s="117"/>
      <c r="G1738" s="117"/>
      <c r="H1738" s="118"/>
      <c r="I1738" s="121"/>
      <c r="J1738" s="92">
        <f t="shared" si="581"/>
        <v>0</v>
      </c>
      <c r="L1738" s="94">
        <v>1736</v>
      </c>
      <c r="M1738" s="114">
        <f t="shared" ca="1" si="578"/>
        <v>1443.9281115919869</v>
      </c>
      <c r="N1738" s="115">
        <f t="shared" ca="1" si="577"/>
        <v>171.72</v>
      </c>
      <c r="P1738" s="102"/>
      <c r="Q1738" s="102"/>
      <c r="R1738" s="102"/>
      <c r="S1738" s="102"/>
      <c r="AC1738" s="83">
        <f t="shared" si="573"/>
        <v>0</v>
      </c>
      <c r="AD1738" s="83">
        <f t="shared" si="574"/>
        <v>0</v>
      </c>
      <c r="AF1738" s="83">
        <f t="shared" si="582"/>
        <v>0</v>
      </c>
      <c r="AG1738" s="83">
        <f t="shared" si="583"/>
        <v>0</v>
      </c>
      <c r="AQ1738" s="83">
        <f t="shared" ca="1" si="584"/>
        <v>0</v>
      </c>
      <c r="AR1738" s="83">
        <f t="shared" ca="1" si="585"/>
        <v>-144</v>
      </c>
      <c r="AS1738" s="83">
        <f t="shared" ca="1" si="579"/>
        <v>-144</v>
      </c>
      <c r="AT1738" s="83" cm="1">
        <f t="array" aca="1" ref="AT1738" ca="1">_xlfn.LET(_xlpm.rozsah, $F$3:$F$10001,_xlpm.podminka, (_xlpm.rozsah&gt;M1738)*(ISNUMBER(_xlpm.rozsah)),_xlpm.indexy, IF(_xlpm.podminka, ROW(_xlpm.rozsah)-MIN(ROW(_xlpm.rozsah))+1),_xlpm.prvni, MIN(_xlpm.indexy),_xlpm.finalni, IF(_xlpm.prvni=1, 2, _xlpm.prvni),INDEX(_xlpm.rozsah, _xlpm.finalni))</f>
        <v>1500</v>
      </c>
      <c r="AU1738" s="83" cm="1">
        <f t="array" aca="1" ref="AU1738" ca="1">INDEX($F$3:$F$10001,MATCH(AT1738,$F$3:$F$10004,0)-1)</f>
        <v>1400</v>
      </c>
      <c r="AV1738" s="83">
        <f t="shared" ca="1" si="575"/>
        <v>-144</v>
      </c>
      <c r="AW1738" s="83">
        <f t="shared" ca="1" si="576"/>
        <v>-144</v>
      </c>
      <c r="AX1738" s="83">
        <f t="shared" ca="1" si="586"/>
        <v>360</v>
      </c>
      <c r="AY1738" s="83">
        <f t="shared" ca="1" si="587"/>
        <v>360</v>
      </c>
      <c r="AZ1738" s="83">
        <f t="shared" ca="1" si="588"/>
        <v>0</v>
      </c>
      <c r="BA1738" s="83">
        <f t="shared" ca="1" si="589"/>
        <v>360</v>
      </c>
      <c r="BB1738" s="83">
        <f t="shared" ca="1" si="590"/>
        <v>360</v>
      </c>
    </row>
    <row r="1739" spans="1:54" x14ac:dyDescent="0.25">
      <c r="A1739" s="58">
        <v>1737</v>
      </c>
      <c r="B1739" s="59">
        <f t="shared" si="580"/>
        <v>28.95</v>
      </c>
      <c r="C1739" s="58">
        <v>55.9</v>
      </c>
      <c r="D1739" s="58">
        <v>47.4</v>
      </c>
      <c r="F1739" s="117"/>
      <c r="G1739" s="117"/>
      <c r="H1739" s="118"/>
      <c r="I1739" s="121"/>
      <c r="J1739" s="92">
        <f t="shared" si="581"/>
        <v>0</v>
      </c>
      <c r="L1739" s="94">
        <v>1737</v>
      </c>
      <c r="M1739" s="114">
        <f t="shared" ca="1" si="578"/>
        <v>1443.9281115919869</v>
      </c>
      <c r="N1739" s="115">
        <f t="shared" ca="1" si="577"/>
        <v>170.64</v>
      </c>
      <c r="P1739" s="102"/>
      <c r="Q1739" s="102"/>
      <c r="R1739" s="102"/>
      <c r="S1739" s="102"/>
      <c r="AC1739" s="83">
        <f t="shared" si="573"/>
        <v>0</v>
      </c>
      <c r="AD1739" s="83">
        <f t="shared" si="574"/>
        <v>0</v>
      </c>
      <c r="AF1739" s="83">
        <f t="shared" si="582"/>
        <v>0</v>
      </c>
      <c r="AG1739" s="83">
        <f t="shared" si="583"/>
        <v>0</v>
      </c>
      <c r="AQ1739" s="83">
        <f t="shared" ca="1" si="584"/>
        <v>0</v>
      </c>
      <c r="AR1739" s="83">
        <f t="shared" ca="1" si="585"/>
        <v>-144</v>
      </c>
      <c r="AS1739" s="83">
        <f t="shared" ca="1" si="579"/>
        <v>-144</v>
      </c>
      <c r="AT1739" s="83" cm="1">
        <f t="array" aca="1" ref="AT1739" ca="1">_xlfn.LET(_xlpm.rozsah, $F$3:$F$10001,_xlpm.podminka, (_xlpm.rozsah&gt;M1739)*(ISNUMBER(_xlpm.rozsah)),_xlpm.indexy, IF(_xlpm.podminka, ROW(_xlpm.rozsah)-MIN(ROW(_xlpm.rozsah))+1),_xlpm.prvni, MIN(_xlpm.indexy),_xlpm.finalni, IF(_xlpm.prvni=1, 2, _xlpm.prvni),INDEX(_xlpm.rozsah, _xlpm.finalni))</f>
        <v>1500</v>
      </c>
      <c r="AU1739" s="83" cm="1">
        <f t="array" aca="1" ref="AU1739" ca="1">INDEX($F$3:$F$10001,MATCH(AT1739,$F$3:$F$10004,0)-1)</f>
        <v>1400</v>
      </c>
      <c r="AV1739" s="83">
        <f t="shared" ca="1" si="575"/>
        <v>-144</v>
      </c>
      <c r="AW1739" s="83">
        <f t="shared" ca="1" si="576"/>
        <v>-144</v>
      </c>
      <c r="AX1739" s="83">
        <f t="shared" ca="1" si="586"/>
        <v>360</v>
      </c>
      <c r="AY1739" s="83">
        <f t="shared" ca="1" si="587"/>
        <v>360</v>
      </c>
      <c r="AZ1739" s="83">
        <f t="shared" ca="1" si="588"/>
        <v>0</v>
      </c>
      <c r="BA1739" s="83">
        <f t="shared" ca="1" si="589"/>
        <v>360</v>
      </c>
      <c r="BB1739" s="83">
        <f t="shared" ca="1" si="590"/>
        <v>360</v>
      </c>
    </row>
    <row r="1740" spans="1:54" x14ac:dyDescent="0.25">
      <c r="A1740" s="58">
        <v>1738</v>
      </c>
      <c r="B1740" s="59">
        <f t="shared" si="580"/>
        <v>28.966666666666665</v>
      </c>
      <c r="C1740" s="58">
        <v>55.8</v>
      </c>
      <c r="D1740" s="58">
        <v>46.9</v>
      </c>
      <c r="F1740" s="117"/>
      <c r="G1740" s="117"/>
      <c r="H1740" s="118"/>
      <c r="I1740" s="121"/>
      <c r="J1740" s="92">
        <f t="shared" si="581"/>
        <v>0</v>
      </c>
      <c r="L1740" s="94">
        <v>1738</v>
      </c>
      <c r="M1740" s="114">
        <f t="shared" ca="1" si="578"/>
        <v>1443.1339647018401</v>
      </c>
      <c r="N1740" s="115">
        <f t="shared" ca="1" si="577"/>
        <v>168.84</v>
      </c>
      <c r="P1740" s="102"/>
      <c r="Q1740" s="102"/>
      <c r="R1740" s="102"/>
      <c r="S1740" s="102"/>
      <c r="AC1740" s="83">
        <f t="shared" si="573"/>
        <v>0</v>
      </c>
      <c r="AD1740" s="83">
        <f t="shared" si="574"/>
        <v>0</v>
      </c>
      <c r="AF1740" s="83">
        <f t="shared" si="582"/>
        <v>0</v>
      </c>
      <c r="AG1740" s="83">
        <f t="shared" si="583"/>
        <v>0</v>
      </c>
      <c r="AQ1740" s="83">
        <f t="shared" ca="1" si="584"/>
        <v>0</v>
      </c>
      <c r="AR1740" s="83">
        <f t="shared" ca="1" si="585"/>
        <v>-144</v>
      </c>
      <c r="AS1740" s="83">
        <f t="shared" ca="1" si="579"/>
        <v>-144</v>
      </c>
      <c r="AT1740" s="83" cm="1">
        <f t="array" aca="1" ref="AT1740" ca="1">_xlfn.LET(_xlpm.rozsah, $F$3:$F$10001,_xlpm.podminka, (_xlpm.rozsah&gt;M1740)*(ISNUMBER(_xlpm.rozsah)),_xlpm.indexy, IF(_xlpm.podminka, ROW(_xlpm.rozsah)-MIN(ROW(_xlpm.rozsah))+1),_xlpm.prvni, MIN(_xlpm.indexy),_xlpm.finalni, IF(_xlpm.prvni=1, 2, _xlpm.prvni),INDEX(_xlpm.rozsah, _xlpm.finalni))</f>
        <v>1500</v>
      </c>
      <c r="AU1740" s="83" cm="1">
        <f t="array" aca="1" ref="AU1740" ca="1">INDEX($F$3:$F$10001,MATCH(AT1740,$F$3:$F$10004,0)-1)</f>
        <v>1400</v>
      </c>
      <c r="AV1740" s="83">
        <f t="shared" ca="1" si="575"/>
        <v>-144</v>
      </c>
      <c r="AW1740" s="83">
        <f t="shared" ca="1" si="576"/>
        <v>-144</v>
      </c>
      <c r="AX1740" s="83">
        <f t="shared" ca="1" si="586"/>
        <v>360</v>
      </c>
      <c r="AY1740" s="83">
        <f t="shared" ca="1" si="587"/>
        <v>360</v>
      </c>
      <c r="AZ1740" s="83">
        <f t="shared" ca="1" si="588"/>
        <v>0</v>
      </c>
      <c r="BA1740" s="83">
        <f t="shared" ca="1" si="589"/>
        <v>360</v>
      </c>
      <c r="BB1740" s="83">
        <f t="shared" ca="1" si="590"/>
        <v>360</v>
      </c>
    </row>
    <row r="1741" spans="1:54" x14ac:dyDescent="0.25">
      <c r="A1741" s="58">
        <v>1739</v>
      </c>
      <c r="B1741" s="59">
        <f t="shared" si="580"/>
        <v>28.983333333333334</v>
      </c>
      <c r="C1741" s="58">
        <v>56.1</v>
      </c>
      <c r="D1741" s="58">
        <v>46.8</v>
      </c>
      <c r="F1741" s="117"/>
      <c r="G1741" s="117"/>
      <c r="H1741" s="118"/>
      <c r="I1741" s="121"/>
      <c r="J1741" s="92">
        <f t="shared" si="581"/>
        <v>0</v>
      </c>
      <c r="L1741" s="94">
        <v>1739</v>
      </c>
      <c r="M1741" s="114">
        <f t="shared" ca="1" si="578"/>
        <v>1445.5164053722801</v>
      </c>
      <c r="N1741" s="115">
        <f t="shared" ca="1" si="577"/>
        <v>168.48</v>
      </c>
      <c r="P1741" s="102"/>
      <c r="Q1741" s="102"/>
      <c r="R1741" s="102"/>
      <c r="S1741" s="102"/>
      <c r="AC1741" s="83">
        <f t="shared" si="573"/>
        <v>0</v>
      </c>
      <c r="AD1741" s="83">
        <f t="shared" si="574"/>
        <v>0</v>
      </c>
      <c r="AF1741" s="83">
        <f t="shared" si="582"/>
        <v>0</v>
      </c>
      <c r="AG1741" s="83">
        <f t="shared" si="583"/>
        <v>0</v>
      </c>
      <c r="AQ1741" s="83">
        <f t="shared" ca="1" si="584"/>
        <v>0</v>
      </c>
      <c r="AR1741" s="83">
        <f t="shared" ca="1" si="585"/>
        <v>-144</v>
      </c>
      <c r="AS1741" s="83">
        <f t="shared" ca="1" si="579"/>
        <v>-144</v>
      </c>
      <c r="AT1741" s="83" cm="1">
        <f t="array" aca="1" ref="AT1741" ca="1">_xlfn.LET(_xlpm.rozsah, $F$3:$F$10001,_xlpm.podminka, (_xlpm.rozsah&gt;M1741)*(ISNUMBER(_xlpm.rozsah)),_xlpm.indexy, IF(_xlpm.podminka, ROW(_xlpm.rozsah)-MIN(ROW(_xlpm.rozsah))+1),_xlpm.prvni, MIN(_xlpm.indexy),_xlpm.finalni, IF(_xlpm.prvni=1, 2, _xlpm.prvni),INDEX(_xlpm.rozsah, _xlpm.finalni))</f>
        <v>1500</v>
      </c>
      <c r="AU1741" s="83" cm="1">
        <f t="array" aca="1" ref="AU1741" ca="1">INDEX($F$3:$F$10001,MATCH(AT1741,$F$3:$F$10004,0)-1)</f>
        <v>1400</v>
      </c>
      <c r="AV1741" s="83">
        <f t="shared" ca="1" si="575"/>
        <v>-144</v>
      </c>
      <c r="AW1741" s="83">
        <f t="shared" ca="1" si="576"/>
        <v>-144</v>
      </c>
      <c r="AX1741" s="83">
        <f t="shared" ca="1" si="586"/>
        <v>360</v>
      </c>
      <c r="AY1741" s="83">
        <f t="shared" ca="1" si="587"/>
        <v>360</v>
      </c>
      <c r="AZ1741" s="83">
        <f t="shared" ca="1" si="588"/>
        <v>0</v>
      </c>
      <c r="BA1741" s="83">
        <f t="shared" ca="1" si="589"/>
        <v>360</v>
      </c>
      <c r="BB1741" s="83">
        <f t="shared" ca="1" si="590"/>
        <v>360</v>
      </c>
    </row>
    <row r="1742" spans="1:54" x14ac:dyDescent="0.25">
      <c r="A1742" s="58">
        <v>1740</v>
      </c>
      <c r="B1742" s="59">
        <f t="shared" si="580"/>
        <v>29</v>
      </c>
      <c r="C1742" s="58">
        <v>56.1</v>
      </c>
      <c r="D1742" s="58">
        <v>45.8</v>
      </c>
      <c r="F1742" s="117"/>
      <c r="G1742" s="117"/>
      <c r="H1742" s="118"/>
      <c r="I1742" s="121"/>
      <c r="J1742" s="92">
        <f t="shared" si="581"/>
        <v>0</v>
      </c>
      <c r="L1742" s="94">
        <v>1740</v>
      </c>
      <c r="M1742" s="114">
        <f t="shared" ca="1" si="578"/>
        <v>1445.5164053722801</v>
      </c>
      <c r="N1742" s="115">
        <f t="shared" ca="1" si="577"/>
        <v>164.88</v>
      </c>
      <c r="P1742" s="102"/>
      <c r="Q1742" s="102"/>
      <c r="R1742" s="102"/>
      <c r="S1742" s="102"/>
      <c r="AC1742" s="83">
        <f t="shared" si="573"/>
        <v>0</v>
      </c>
      <c r="AD1742" s="83">
        <f t="shared" si="574"/>
        <v>0</v>
      </c>
      <c r="AF1742" s="83">
        <f t="shared" si="582"/>
        <v>0</v>
      </c>
      <c r="AG1742" s="83">
        <f t="shared" si="583"/>
        <v>0</v>
      </c>
      <c r="AQ1742" s="83">
        <f t="shared" ca="1" si="584"/>
        <v>0</v>
      </c>
      <c r="AR1742" s="83">
        <f t="shared" ca="1" si="585"/>
        <v>-144</v>
      </c>
      <c r="AS1742" s="83">
        <f t="shared" ca="1" si="579"/>
        <v>-144</v>
      </c>
      <c r="AT1742" s="83" cm="1">
        <f t="array" aca="1" ref="AT1742" ca="1">_xlfn.LET(_xlpm.rozsah, $F$3:$F$10001,_xlpm.podminka, (_xlpm.rozsah&gt;M1742)*(ISNUMBER(_xlpm.rozsah)),_xlpm.indexy, IF(_xlpm.podminka, ROW(_xlpm.rozsah)-MIN(ROW(_xlpm.rozsah))+1),_xlpm.prvni, MIN(_xlpm.indexy),_xlpm.finalni, IF(_xlpm.prvni=1, 2, _xlpm.prvni),INDEX(_xlpm.rozsah, _xlpm.finalni))</f>
        <v>1500</v>
      </c>
      <c r="AU1742" s="83" cm="1">
        <f t="array" aca="1" ref="AU1742" ca="1">INDEX($F$3:$F$10001,MATCH(AT1742,$F$3:$F$10004,0)-1)</f>
        <v>1400</v>
      </c>
      <c r="AV1742" s="83">
        <f t="shared" ca="1" si="575"/>
        <v>-144</v>
      </c>
      <c r="AW1742" s="83">
        <f t="shared" ca="1" si="576"/>
        <v>-144</v>
      </c>
      <c r="AX1742" s="83">
        <f t="shared" ca="1" si="586"/>
        <v>360</v>
      </c>
      <c r="AY1742" s="83">
        <f t="shared" ca="1" si="587"/>
        <v>360</v>
      </c>
      <c r="AZ1742" s="83">
        <f t="shared" ca="1" si="588"/>
        <v>0</v>
      </c>
      <c r="BA1742" s="83">
        <f t="shared" ca="1" si="589"/>
        <v>360</v>
      </c>
      <c r="BB1742" s="83">
        <f t="shared" ca="1" si="590"/>
        <v>360</v>
      </c>
    </row>
    <row r="1743" spans="1:54" x14ac:dyDescent="0.25">
      <c r="A1743" s="58">
        <v>1741</v>
      </c>
      <c r="B1743" s="59">
        <f t="shared" si="580"/>
        <v>29.016666666666666</v>
      </c>
      <c r="C1743" s="58">
        <v>56.2</v>
      </c>
      <c r="D1743" s="58">
        <v>46</v>
      </c>
      <c r="F1743" s="117"/>
      <c r="G1743" s="117"/>
      <c r="H1743" s="118"/>
      <c r="I1743" s="121"/>
      <c r="J1743" s="92">
        <f t="shared" si="581"/>
        <v>0</v>
      </c>
      <c r="L1743" s="94">
        <v>1741</v>
      </c>
      <c r="M1743" s="114">
        <f t="shared" ca="1" si="578"/>
        <v>1446.3105522624269</v>
      </c>
      <c r="N1743" s="115">
        <f t="shared" ca="1" si="577"/>
        <v>165.6</v>
      </c>
      <c r="P1743" s="102"/>
      <c r="Q1743" s="102"/>
      <c r="R1743" s="102"/>
      <c r="S1743" s="102"/>
      <c r="AC1743" s="83">
        <f t="shared" si="573"/>
        <v>0</v>
      </c>
      <c r="AD1743" s="83">
        <f t="shared" si="574"/>
        <v>0</v>
      </c>
      <c r="AF1743" s="83">
        <f t="shared" si="582"/>
        <v>0</v>
      </c>
      <c r="AG1743" s="83">
        <f t="shared" si="583"/>
        <v>0</v>
      </c>
      <c r="AQ1743" s="83">
        <f t="shared" ca="1" si="584"/>
        <v>0</v>
      </c>
      <c r="AR1743" s="83">
        <f t="shared" ca="1" si="585"/>
        <v>-144</v>
      </c>
      <c r="AS1743" s="83">
        <f t="shared" ca="1" si="579"/>
        <v>-144</v>
      </c>
      <c r="AT1743" s="83" cm="1">
        <f t="array" aca="1" ref="AT1743" ca="1">_xlfn.LET(_xlpm.rozsah, $F$3:$F$10001,_xlpm.podminka, (_xlpm.rozsah&gt;M1743)*(ISNUMBER(_xlpm.rozsah)),_xlpm.indexy, IF(_xlpm.podminka, ROW(_xlpm.rozsah)-MIN(ROW(_xlpm.rozsah))+1),_xlpm.prvni, MIN(_xlpm.indexy),_xlpm.finalni, IF(_xlpm.prvni=1, 2, _xlpm.prvni),INDEX(_xlpm.rozsah, _xlpm.finalni))</f>
        <v>1500</v>
      </c>
      <c r="AU1743" s="83" cm="1">
        <f t="array" aca="1" ref="AU1743" ca="1">INDEX($F$3:$F$10001,MATCH(AT1743,$F$3:$F$10004,0)-1)</f>
        <v>1400</v>
      </c>
      <c r="AV1743" s="83">
        <f t="shared" ca="1" si="575"/>
        <v>-144</v>
      </c>
      <c r="AW1743" s="83">
        <f t="shared" ca="1" si="576"/>
        <v>-144</v>
      </c>
      <c r="AX1743" s="83">
        <f t="shared" ca="1" si="586"/>
        <v>360</v>
      </c>
      <c r="AY1743" s="83">
        <f t="shared" ca="1" si="587"/>
        <v>360</v>
      </c>
      <c r="AZ1743" s="83">
        <f t="shared" ca="1" si="588"/>
        <v>0</v>
      </c>
      <c r="BA1743" s="83">
        <f t="shared" ca="1" si="589"/>
        <v>360</v>
      </c>
      <c r="BB1743" s="83">
        <f t="shared" ca="1" si="590"/>
        <v>360</v>
      </c>
    </row>
    <row r="1744" spans="1:54" x14ac:dyDescent="0.25">
      <c r="A1744" s="58">
        <v>1742</v>
      </c>
      <c r="B1744" s="59">
        <f t="shared" si="580"/>
        <v>29.033333333333335</v>
      </c>
      <c r="C1744" s="58">
        <v>56.3</v>
      </c>
      <c r="D1744" s="58">
        <v>45.9</v>
      </c>
      <c r="F1744" s="117"/>
      <c r="G1744" s="117"/>
      <c r="H1744" s="118"/>
      <c r="I1744" s="121"/>
      <c r="J1744" s="92">
        <f t="shared" si="581"/>
        <v>0</v>
      </c>
      <c r="L1744" s="94">
        <v>1742</v>
      </c>
      <c r="M1744" s="114">
        <f t="shared" ca="1" si="578"/>
        <v>1447.1046991525736</v>
      </c>
      <c r="N1744" s="115">
        <f t="shared" ca="1" si="577"/>
        <v>165.23999999999998</v>
      </c>
      <c r="P1744" s="102"/>
      <c r="Q1744" s="102"/>
      <c r="R1744" s="102"/>
      <c r="S1744" s="102"/>
      <c r="AC1744" s="83">
        <f t="shared" si="573"/>
        <v>0</v>
      </c>
      <c r="AD1744" s="83">
        <f t="shared" si="574"/>
        <v>0</v>
      </c>
      <c r="AF1744" s="83">
        <f t="shared" si="582"/>
        <v>0</v>
      </c>
      <c r="AG1744" s="83">
        <f t="shared" si="583"/>
        <v>0</v>
      </c>
      <c r="AQ1744" s="83">
        <f t="shared" ca="1" si="584"/>
        <v>0</v>
      </c>
      <c r="AR1744" s="83">
        <f t="shared" ca="1" si="585"/>
        <v>-144</v>
      </c>
      <c r="AS1744" s="83">
        <f t="shared" ca="1" si="579"/>
        <v>-144</v>
      </c>
      <c r="AT1744" s="83" cm="1">
        <f t="array" aca="1" ref="AT1744" ca="1">_xlfn.LET(_xlpm.rozsah, $F$3:$F$10001,_xlpm.podminka, (_xlpm.rozsah&gt;M1744)*(ISNUMBER(_xlpm.rozsah)),_xlpm.indexy, IF(_xlpm.podminka, ROW(_xlpm.rozsah)-MIN(ROW(_xlpm.rozsah))+1),_xlpm.prvni, MIN(_xlpm.indexy),_xlpm.finalni, IF(_xlpm.prvni=1, 2, _xlpm.prvni),INDEX(_xlpm.rozsah, _xlpm.finalni))</f>
        <v>1500</v>
      </c>
      <c r="AU1744" s="83" cm="1">
        <f t="array" aca="1" ref="AU1744" ca="1">INDEX($F$3:$F$10001,MATCH(AT1744,$F$3:$F$10004,0)-1)</f>
        <v>1400</v>
      </c>
      <c r="AV1744" s="83">
        <f t="shared" ca="1" si="575"/>
        <v>-144</v>
      </c>
      <c r="AW1744" s="83">
        <f t="shared" ca="1" si="576"/>
        <v>-144</v>
      </c>
      <c r="AX1744" s="83">
        <f t="shared" ca="1" si="586"/>
        <v>360</v>
      </c>
      <c r="AY1744" s="83">
        <f t="shared" ca="1" si="587"/>
        <v>360</v>
      </c>
      <c r="AZ1744" s="83">
        <f t="shared" ca="1" si="588"/>
        <v>0</v>
      </c>
      <c r="BA1744" s="83">
        <f t="shared" ca="1" si="589"/>
        <v>360</v>
      </c>
      <c r="BB1744" s="83">
        <f t="shared" ca="1" si="590"/>
        <v>360</v>
      </c>
    </row>
    <row r="1745" spans="1:54" x14ac:dyDescent="0.25">
      <c r="A1745" s="58">
        <v>1743</v>
      </c>
      <c r="B1745" s="59">
        <f t="shared" si="580"/>
        <v>29.05</v>
      </c>
      <c r="C1745" s="58">
        <v>56.3</v>
      </c>
      <c r="D1745" s="58">
        <v>45.9</v>
      </c>
      <c r="F1745" s="117"/>
      <c r="G1745" s="117"/>
      <c r="H1745" s="118"/>
      <c r="I1745" s="121"/>
      <c r="J1745" s="92">
        <f t="shared" si="581"/>
        <v>0</v>
      </c>
      <c r="L1745" s="94">
        <v>1743</v>
      </c>
      <c r="M1745" s="114">
        <f t="shared" ca="1" si="578"/>
        <v>1447.1046991525736</v>
      </c>
      <c r="N1745" s="115">
        <f t="shared" ca="1" si="577"/>
        <v>165.23999999999998</v>
      </c>
      <c r="P1745" s="102"/>
      <c r="Q1745" s="102"/>
      <c r="R1745" s="102"/>
      <c r="S1745" s="102"/>
      <c r="AC1745" s="83">
        <f t="shared" si="573"/>
        <v>0</v>
      </c>
      <c r="AD1745" s="83">
        <f t="shared" si="574"/>
        <v>0</v>
      </c>
      <c r="AF1745" s="83">
        <f t="shared" si="582"/>
        <v>0</v>
      </c>
      <c r="AG1745" s="83">
        <f t="shared" si="583"/>
        <v>0</v>
      </c>
      <c r="AQ1745" s="83">
        <f t="shared" ca="1" si="584"/>
        <v>0</v>
      </c>
      <c r="AR1745" s="83">
        <f t="shared" ca="1" si="585"/>
        <v>-144</v>
      </c>
      <c r="AS1745" s="83">
        <f t="shared" ca="1" si="579"/>
        <v>-144</v>
      </c>
      <c r="AT1745" s="83" cm="1">
        <f t="array" aca="1" ref="AT1745" ca="1">_xlfn.LET(_xlpm.rozsah, $F$3:$F$10001,_xlpm.podminka, (_xlpm.rozsah&gt;M1745)*(ISNUMBER(_xlpm.rozsah)),_xlpm.indexy, IF(_xlpm.podminka, ROW(_xlpm.rozsah)-MIN(ROW(_xlpm.rozsah))+1),_xlpm.prvni, MIN(_xlpm.indexy),_xlpm.finalni, IF(_xlpm.prvni=1, 2, _xlpm.prvni),INDEX(_xlpm.rozsah, _xlpm.finalni))</f>
        <v>1500</v>
      </c>
      <c r="AU1745" s="83" cm="1">
        <f t="array" aca="1" ref="AU1745" ca="1">INDEX($F$3:$F$10001,MATCH(AT1745,$F$3:$F$10004,0)-1)</f>
        <v>1400</v>
      </c>
      <c r="AV1745" s="83">
        <f t="shared" ca="1" si="575"/>
        <v>-144</v>
      </c>
      <c r="AW1745" s="83">
        <f t="shared" ca="1" si="576"/>
        <v>-144</v>
      </c>
      <c r="AX1745" s="83">
        <f t="shared" ca="1" si="586"/>
        <v>360</v>
      </c>
      <c r="AY1745" s="83">
        <f t="shared" ca="1" si="587"/>
        <v>360</v>
      </c>
      <c r="AZ1745" s="83">
        <f t="shared" ca="1" si="588"/>
        <v>0</v>
      </c>
      <c r="BA1745" s="83">
        <f t="shared" ca="1" si="589"/>
        <v>360</v>
      </c>
      <c r="BB1745" s="83">
        <f t="shared" ca="1" si="590"/>
        <v>360</v>
      </c>
    </row>
    <row r="1746" spans="1:54" x14ac:dyDescent="0.25">
      <c r="A1746" s="58">
        <v>1744</v>
      </c>
      <c r="B1746" s="59">
        <f t="shared" si="580"/>
        <v>29.066666666666666</v>
      </c>
      <c r="C1746" s="58">
        <v>56.2</v>
      </c>
      <c r="D1746" s="58">
        <v>44.6</v>
      </c>
      <c r="F1746" s="117"/>
      <c r="G1746" s="117"/>
      <c r="H1746" s="118"/>
      <c r="I1746" s="121"/>
      <c r="J1746" s="92">
        <f t="shared" si="581"/>
        <v>0</v>
      </c>
      <c r="L1746" s="94">
        <v>1744</v>
      </c>
      <c r="M1746" s="114">
        <f t="shared" ca="1" si="578"/>
        <v>1446.3105522624269</v>
      </c>
      <c r="N1746" s="115">
        <f t="shared" ca="1" si="577"/>
        <v>160.56</v>
      </c>
      <c r="P1746" s="102"/>
      <c r="Q1746" s="102"/>
      <c r="R1746" s="102"/>
      <c r="S1746" s="102"/>
      <c r="AC1746" s="83">
        <f t="shared" si="573"/>
        <v>0</v>
      </c>
      <c r="AD1746" s="83">
        <f t="shared" si="574"/>
        <v>0</v>
      </c>
      <c r="AF1746" s="83">
        <f t="shared" si="582"/>
        <v>0</v>
      </c>
      <c r="AG1746" s="83">
        <f t="shared" si="583"/>
        <v>0</v>
      </c>
      <c r="AQ1746" s="83">
        <f t="shared" ca="1" si="584"/>
        <v>0</v>
      </c>
      <c r="AR1746" s="83">
        <f t="shared" ca="1" si="585"/>
        <v>-144</v>
      </c>
      <c r="AS1746" s="83">
        <f t="shared" ca="1" si="579"/>
        <v>-144</v>
      </c>
      <c r="AT1746" s="83" cm="1">
        <f t="array" aca="1" ref="AT1746" ca="1">_xlfn.LET(_xlpm.rozsah, $F$3:$F$10001,_xlpm.podminka, (_xlpm.rozsah&gt;M1746)*(ISNUMBER(_xlpm.rozsah)),_xlpm.indexy, IF(_xlpm.podminka, ROW(_xlpm.rozsah)-MIN(ROW(_xlpm.rozsah))+1),_xlpm.prvni, MIN(_xlpm.indexy),_xlpm.finalni, IF(_xlpm.prvni=1, 2, _xlpm.prvni),INDEX(_xlpm.rozsah, _xlpm.finalni))</f>
        <v>1500</v>
      </c>
      <c r="AU1746" s="83" cm="1">
        <f t="array" aca="1" ref="AU1746" ca="1">INDEX($F$3:$F$10001,MATCH(AT1746,$F$3:$F$10004,0)-1)</f>
        <v>1400</v>
      </c>
      <c r="AV1746" s="83">
        <f t="shared" ca="1" si="575"/>
        <v>-144</v>
      </c>
      <c r="AW1746" s="83">
        <f t="shared" ca="1" si="576"/>
        <v>-144</v>
      </c>
      <c r="AX1746" s="83">
        <f t="shared" ca="1" si="586"/>
        <v>360</v>
      </c>
      <c r="AY1746" s="83">
        <f t="shared" ca="1" si="587"/>
        <v>360</v>
      </c>
      <c r="AZ1746" s="83">
        <f t="shared" ca="1" si="588"/>
        <v>0</v>
      </c>
      <c r="BA1746" s="83">
        <f t="shared" ca="1" si="589"/>
        <v>360</v>
      </c>
      <c r="BB1746" s="83">
        <f t="shared" ca="1" si="590"/>
        <v>360</v>
      </c>
    </row>
    <row r="1747" spans="1:54" x14ac:dyDescent="0.25">
      <c r="A1747" s="58">
        <v>1745</v>
      </c>
      <c r="B1747" s="59">
        <f t="shared" si="580"/>
        <v>29.083333333333332</v>
      </c>
      <c r="C1747" s="58">
        <v>56.2</v>
      </c>
      <c r="D1747" s="58">
        <v>46</v>
      </c>
      <c r="F1747" s="117"/>
      <c r="G1747" s="117"/>
      <c r="H1747" s="118"/>
      <c r="I1747" s="121"/>
      <c r="J1747" s="92">
        <f t="shared" si="581"/>
        <v>0</v>
      </c>
      <c r="L1747" s="94">
        <v>1745</v>
      </c>
      <c r="M1747" s="114">
        <f t="shared" ca="1" si="578"/>
        <v>1446.3105522624269</v>
      </c>
      <c r="N1747" s="115">
        <f t="shared" ca="1" si="577"/>
        <v>165.6</v>
      </c>
      <c r="P1747" s="102"/>
      <c r="Q1747" s="102"/>
      <c r="R1747" s="102"/>
      <c r="S1747" s="102"/>
      <c r="AC1747" s="83">
        <f t="shared" si="573"/>
        <v>0</v>
      </c>
      <c r="AD1747" s="83">
        <f t="shared" si="574"/>
        <v>0</v>
      </c>
      <c r="AF1747" s="83">
        <f t="shared" si="582"/>
        <v>0</v>
      </c>
      <c r="AG1747" s="83">
        <f t="shared" si="583"/>
        <v>0</v>
      </c>
      <c r="AQ1747" s="83">
        <f t="shared" ca="1" si="584"/>
        <v>0</v>
      </c>
      <c r="AR1747" s="83">
        <f t="shared" ca="1" si="585"/>
        <v>-144</v>
      </c>
      <c r="AS1747" s="83">
        <f t="shared" ca="1" si="579"/>
        <v>-144</v>
      </c>
      <c r="AT1747" s="83" cm="1">
        <f t="array" aca="1" ref="AT1747" ca="1">_xlfn.LET(_xlpm.rozsah, $F$3:$F$10001,_xlpm.podminka, (_xlpm.rozsah&gt;M1747)*(ISNUMBER(_xlpm.rozsah)),_xlpm.indexy, IF(_xlpm.podminka, ROW(_xlpm.rozsah)-MIN(ROW(_xlpm.rozsah))+1),_xlpm.prvni, MIN(_xlpm.indexy),_xlpm.finalni, IF(_xlpm.prvni=1, 2, _xlpm.prvni),INDEX(_xlpm.rozsah, _xlpm.finalni))</f>
        <v>1500</v>
      </c>
      <c r="AU1747" s="83" cm="1">
        <f t="array" aca="1" ref="AU1747" ca="1">INDEX($F$3:$F$10001,MATCH(AT1747,$F$3:$F$10004,0)-1)</f>
        <v>1400</v>
      </c>
      <c r="AV1747" s="83">
        <f t="shared" ca="1" si="575"/>
        <v>-144</v>
      </c>
      <c r="AW1747" s="83">
        <f t="shared" ca="1" si="576"/>
        <v>-144</v>
      </c>
      <c r="AX1747" s="83">
        <f t="shared" ca="1" si="586"/>
        <v>360</v>
      </c>
      <c r="AY1747" s="83">
        <f t="shared" ca="1" si="587"/>
        <v>360</v>
      </c>
      <c r="AZ1747" s="83">
        <f t="shared" ca="1" si="588"/>
        <v>0</v>
      </c>
      <c r="BA1747" s="83">
        <f t="shared" ca="1" si="589"/>
        <v>360</v>
      </c>
      <c r="BB1747" s="83">
        <f t="shared" ca="1" si="590"/>
        <v>360</v>
      </c>
    </row>
    <row r="1748" spans="1:54" x14ac:dyDescent="0.25">
      <c r="A1748" s="58">
        <v>1746</v>
      </c>
      <c r="B1748" s="59">
        <f t="shared" si="580"/>
        <v>29.1</v>
      </c>
      <c r="C1748" s="58">
        <v>56.4</v>
      </c>
      <c r="D1748" s="58">
        <v>46.2</v>
      </c>
      <c r="F1748" s="117"/>
      <c r="G1748" s="117"/>
      <c r="H1748" s="118"/>
      <c r="I1748" s="121"/>
      <c r="J1748" s="92">
        <f t="shared" si="581"/>
        <v>0</v>
      </c>
      <c r="L1748" s="94">
        <v>1746</v>
      </c>
      <c r="M1748" s="114">
        <f t="shared" ca="1" si="578"/>
        <v>1447.8988460427202</v>
      </c>
      <c r="N1748" s="115">
        <f t="shared" ca="1" si="577"/>
        <v>166.32000000000002</v>
      </c>
      <c r="P1748" s="102"/>
      <c r="Q1748" s="102"/>
      <c r="R1748" s="102"/>
      <c r="S1748" s="102"/>
      <c r="AC1748" s="83">
        <f t="shared" si="573"/>
        <v>0</v>
      </c>
      <c r="AD1748" s="83">
        <f t="shared" si="574"/>
        <v>0</v>
      </c>
      <c r="AF1748" s="83">
        <f t="shared" si="582"/>
        <v>0</v>
      </c>
      <c r="AG1748" s="83">
        <f t="shared" si="583"/>
        <v>0</v>
      </c>
      <c r="AQ1748" s="83">
        <f t="shared" ca="1" si="584"/>
        <v>0</v>
      </c>
      <c r="AR1748" s="83">
        <f t="shared" ca="1" si="585"/>
        <v>-144</v>
      </c>
      <c r="AS1748" s="83">
        <f t="shared" ca="1" si="579"/>
        <v>-144</v>
      </c>
      <c r="AT1748" s="83" cm="1">
        <f t="array" aca="1" ref="AT1748" ca="1">_xlfn.LET(_xlpm.rozsah, $F$3:$F$10001,_xlpm.podminka, (_xlpm.rozsah&gt;M1748)*(ISNUMBER(_xlpm.rozsah)),_xlpm.indexy, IF(_xlpm.podminka, ROW(_xlpm.rozsah)-MIN(ROW(_xlpm.rozsah))+1),_xlpm.prvni, MIN(_xlpm.indexy),_xlpm.finalni, IF(_xlpm.prvni=1, 2, _xlpm.prvni),INDEX(_xlpm.rozsah, _xlpm.finalni))</f>
        <v>1500</v>
      </c>
      <c r="AU1748" s="83" cm="1">
        <f t="array" aca="1" ref="AU1748" ca="1">INDEX($F$3:$F$10001,MATCH(AT1748,$F$3:$F$10004,0)-1)</f>
        <v>1400</v>
      </c>
      <c r="AV1748" s="83">
        <f t="shared" ca="1" si="575"/>
        <v>-144</v>
      </c>
      <c r="AW1748" s="83">
        <f t="shared" ca="1" si="576"/>
        <v>-144</v>
      </c>
      <c r="AX1748" s="83">
        <f t="shared" ca="1" si="586"/>
        <v>360</v>
      </c>
      <c r="AY1748" s="83">
        <f t="shared" ca="1" si="587"/>
        <v>360</v>
      </c>
      <c r="AZ1748" s="83">
        <f t="shared" ca="1" si="588"/>
        <v>0</v>
      </c>
      <c r="BA1748" s="83">
        <f t="shared" ca="1" si="589"/>
        <v>360</v>
      </c>
      <c r="BB1748" s="83">
        <f t="shared" ca="1" si="590"/>
        <v>360</v>
      </c>
    </row>
    <row r="1749" spans="1:54" s="81" customFormat="1" x14ac:dyDescent="0.25">
      <c r="A1749" s="79">
        <v>1747</v>
      </c>
      <c r="B1749" s="80">
        <f t="shared" si="580"/>
        <v>29.116666666666667</v>
      </c>
      <c r="C1749" s="79">
        <v>55.8</v>
      </c>
      <c r="D1749" s="79" t="s">
        <v>8</v>
      </c>
      <c r="F1749" s="117"/>
      <c r="G1749" s="117"/>
      <c r="H1749" s="118"/>
      <c r="I1749" s="121"/>
      <c r="J1749" s="92">
        <f t="shared" si="581"/>
        <v>0</v>
      </c>
      <c r="K1749" s="83"/>
      <c r="L1749" s="94">
        <v>1747</v>
      </c>
      <c r="M1749" s="114">
        <f t="shared" ca="1" si="578"/>
        <v>1443.1339647018401</v>
      </c>
      <c r="N1749" s="115">
        <f t="shared" ref="N1749:N1770" ca="1" si="591">AS1749</f>
        <v>-144</v>
      </c>
      <c r="O1749" s="83"/>
      <c r="P1749" s="102"/>
      <c r="Q1749" s="102"/>
      <c r="R1749" s="102"/>
      <c r="S1749" s="102"/>
      <c r="T1749" s="83"/>
      <c r="U1749" s="83"/>
      <c r="V1749" s="83"/>
      <c r="W1749" s="83"/>
      <c r="X1749" s="83"/>
      <c r="Y1749" s="83"/>
      <c r="Z1749" s="83"/>
      <c r="AA1749" s="83"/>
      <c r="AB1749" s="83"/>
      <c r="AC1749" s="83">
        <f t="shared" si="573"/>
        <v>0</v>
      </c>
      <c r="AD1749" s="83">
        <f t="shared" si="574"/>
        <v>0</v>
      </c>
      <c r="AE1749" s="83"/>
      <c r="AF1749" s="83">
        <f t="shared" si="582"/>
        <v>0</v>
      </c>
      <c r="AG1749" s="83">
        <f t="shared" si="583"/>
        <v>0</v>
      </c>
      <c r="AH1749" s="83"/>
      <c r="AI1749" s="83"/>
      <c r="AJ1749" s="83"/>
      <c r="AK1749" s="83"/>
      <c r="AL1749" s="83"/>
      <c r="AM1749" s="83"/>
      <c r="AN1749" s="83"/>
      <c r="AO1749" s="83"/>
      <c r="AP1749" s="83"/>
      <c r="AQ1749" s="83">
        <f t="shared" ca="1" si="584"/>
        <v>0</v>
      </c>
      <c r="AR1749" s="83">
        <f t="shared" ca="1" si="585"/>
        <v>-144</v>
      </c>
      <c r="AS1749" s="83">
        <f t="shared" ca="1" si="579"/>
        <v>-144</v>
      </c>
      <c r="AT1749" s="83" cm="1">
        <f t="array" aca="1" ref="AT1749" ca="1">_xlfn.LET(_xlpm.rozsah, $F$3:$F$10001,_xlpm.podminka, (_xlpm.rozsah&gt;M1749)*(ISNUMBER(_xlpm.rozsah)),_xlpm.indexy, IF(_xlpm.podminka, ROW(_xlpm.rozsah)-MIN(ROW(_xlpm.rozsah))+1),_xlpm.prvni, MIN(_xlpm.indexy),_xlpm.finalni, IF(_xlpm.prvni=1, 2, _xlpm.prvni),INDEX(_xlpm.rozsah, _xlpm.finalni))</f>
        <v>1500</v>
      </c>
      <c r="AU1749" s="83" cm="1">
        <f t="array" aca="1" ref="AU1749" ca="1">INDEX($F$3:$F$10001,MATCH(AT1749,$F$3:$F$10004,0)-1)</f>
        <v>1400</v>
      </c>
      <c r="AV1749" s="83">
        <f t="shared" ca="1" si="575"/>
        <v>-144</v>
      </c>
      <c r="AW1749" s="83">
        <f t="shared" ca="1" si="576"/>
        <v>-144</v>
      </c>
      <c r="AX1749" s="83">
        <f t="shared" ca="1" si="586"/>
        <v>360</v>
      </c>
      <c r="AY1749" s="83">
        <f t="shared" ca="1" si="587"/>
        <v>360</v>
      </c>
      <c r="AZ1749" s="83">
        <f t="shared" ca="1" si="588"/>
        <v>0</v>
      </c>
      <c r="BA1749" s="83">
        <f t="shared" ca="1" si="589"/>
        <v>360</v>
      </c>
      <c r="BB1749" s="83">
        <f t="shared" ca="1" si="590"/>
        <v>360</v>
      </c>
    </row>
    <row r="1750" spans="1:54" s="81" customFormat="1" x14ac:dyDescent="0.25">
      <c r="A1750" s="79">
        <v>1748</v>
      </c>
      <c r="B1750" s="80">
        <f t="shared" si="580"/>
        <v>29.133333333333333</v>
      </c>
      <c r="C1750" s="79">
        <v>55.5</v>
      </c>
      <c r="D1750" s="79" t="s">
        <v>8</v>
      </c>
      <c r="F1750" s="117"/>
      <c r="G1750" s="117"/>
      <c r="H1750" s="118"/>
      <c r="I1750" s="121"/>
      <c r="J1750" s="92">
        <f t="shared" si="581"/>
        <v>0</v>
      </c>
      <c r="K1750" s="83"/>
      <c r="L1750" s="94">
        <v>1748</v>
      </c>
      <c r="M1750" s="114">
        <f t="shared" ca="1" si="578"/>
        <v>1440.7515240314003</v>
      </c>
      <c r="N1750" s="115">
        <f t="shared" ca="1" si="591"/>
        <v>-144</v>
      </c>
      <c r="O1750" s="83"/>
      <c r="P1750" s="102"/>
      <c r="Q1750" s="102"/>
      <c r="R1750" s="102"/>
      <c r="S1750" s="102"/>
      <c r="T1750" s="83"/>
      <c r="U1750" s="83"/>
      <c r="V1750" s="83"/>
      <c r="W1750" s="83"/>
      <c r="X1750" s="83"/>
      <c r="Y1750" s="83"/>
      <c r="Z1750" s="83"/>
      <c r="AA1750" s="83"/>
      <c r="AB1750" s="83"/>
      <c r="AC1750" s="83">
        <f t="shared" si="573"/>
        <v>0</v>
      </c>
      <c r="AD1750" s="83">
        <f t="shared" si="574"/>
        <v>0</v>
      </c>
      <c r="AE1750" s="83"/>
      <c r="AF1750" s="83">
        <f t="shared" si="582"/>
        <v>0</v>
      </c>
      <c r="AG1750" s="83">
        <f t="shared" si="583"/>
        <v>0</v>
      </c>
      <c r="AH1750" s="83"/>
      <c r="AI1750" s="83"/>
      <c r="AJ1750" s="83"/>
      <c r="AK1750" s="83"/>
      <c r="AL1750" s="83"/>
      <c r="AM1750" s="83"/>
      <c r="AN1750" s="83"/>
      <c r="AO1750" s="83"/>
      <c r="AP1750" s="83"/>
      <c r="AQ1750" s="83">
        <f t="shared" ca="1" si="584"/>
        <v>0</v>
      </c>
      <c r="AR1750" s="83">
        <f t="shared" ca="1" si="585"/>
        <v>-144</v>
      </c>
      <c r="AS1750" s="83">
        <f t="shared" ca="1" si="579"/>
        <v>-144</v>
      </c>
      <c r="AT1750" s="83" cm="1">
        <f t="array" aca="1" ref="AT1750" ca="1">_xlfn.LET(_xlpm.rozsah, $F$3:$F$10001,_xlpm.podminka, (_xlpm.rozsah&gt;M1750)*(ISNUMBER(_xlpm.rozsah)),_xlpm.indexy, IF(_xlpm.podminka, ROW(_xlpm.rozsah)-MIN(ROW(_xlpm.rozsah))+1),_xlpm.prvni, MIN(_xlpm.indexy),_xlpm.finalni, IF(_xlpm.prvni=1, 2, _xlpm.prvni),INDEX(_xlpm.rozsah, _xlpm.finalni))</f>
        <v>1500</v>
      </c>
      <c r="AU1750" s="83" cm="1">
        <f t="array" aca="1" ref="AU1750" ca="1">INDEX($F$3:$F$10001,MATCH(AT1750,$F$3:$F$10004,0)-1)</f>
        <v>1400</v>
      </c>
      <c r="AV1750" s="83">
        <f t="shared" ca="1" si="575"/>
        <v>-144</v>
      </c>
      <c r="AW1750" s="83">
        <f t="shared" ca="1" si="576"/>
        <v>-144</v>
      </c>
      <c r="AX1750" s="83">
        <f t="shared" ca="1" si="586"/>
        <v>360</v>
      </c>
      <c r="AY1750" s="83">
        <f t="shared" ca="1" si="587"/>
        <v>360</v>
      </c>
      <c r="AZ1750" s="83">
        <f t="shared" ca="1" si="588"/>
        <v>0</v>
      </c>
      <c r="BA1750" s="83">
        <f t="shared" ca="1" si="589"/>
        <v>360</v>
      </c>
      <c r="BB1750" s="83">
        <f t="shared" ca="1" si="590"/>
        <v>360</v>
      </c>
    </row>
    <row r="1751" spans="1:54" s="81" customFormat="1" x14ac:dyDescent="0.25">
      <c r="A1751" s="79">
        <v>1749</v>
      </c>
      <c r="B1751" s="80">
        <f t="shared" si="580"/>
        <v>29.15</v>
      </c>
      <c r="C1751" s="79">
        <v>55</v>
      </c>
      <c r="D1751" s="79" t="s">
        <v>8</v>
      </c>
      <c r="F1751" s="117"/>
      <c r="G1751" s="117"/>
      <c r="H1751" s="118"/>
      <c r="I1751" s="121"/>
      <c r="J1751" s="92">
        <f t="shared" si="581"/>
        <v>0</v>
      </c>
      <c r="K1751" s="83"/>
      <c r="L1751" s="94">
        <v>1749</v>
      </c>
      <c r="M1751" s="114">
        <f t="shared" ca="1" si="578"/>
        <v>1436.7807895806668</v>
      </c>
      <c r="N1751" s="115">
        <f t="shared" ca="1" si="591"/>
        <v>-144</v>
      </c>
      <c r="O1751" s="83"/>
      <c r="P1751" s="102"/>
      <c r="Q1751" s="102"/>
      <c r="R1751" s="102"/>
      <c r="S1751" s="102"/>
      <c r="T1751" s="83"/>
      <c r="U1751" s="83"/>
      <c r="V1751" s="83"/>
      <c r="W1751" s="83"/>
      <c r="X1751" s="83"/>
      <c r="Y1751" s="83"/>
      <c r="Z1751" s="83"/>
      <c r="AA1751" s="83"/>
      <c r="AB1751" s="83"/>
      <c r="AC1751" s="83">
        <f t="shared" si="573"/>
        <v>0</v>
      </c>
      <c r="AD1751" s="83">
        <f t="shared" si="574"/>
        <v>0</v>
      </c>
      <c r="AE1751" s="83"/>
      <c r="AF1751" s="83">
        <f t="shared" si="582"/>
        <v>0</v>
      </c>
      <c r="AG1751" s="83">
        <f t="shared" si="583"/>
        <v>0</v>
      </c>
      <c r="AH1751" s="83"/>
      <c r="AI1751" s="83"/>
      <c r="AJ1751" s="83"/>
      <c r="AK1751" s="83"/>
      <c r="AL1751" s="83"/>
      <c r="AM1751" s="83"/>
      <c r="AN1751" s="83"/>
      <c r="AO1751" s="83"/>
      <c r="AP1751" s="83"/>
      <c r="AQ1751" s="83">
        <f t="shared" ca="1" si="584"/>
        <v>0</v>
      </c>
      <c r="AR1751" s="83">
        <f t="shared" ca="1" si="585"/>
        <v>-144</v>
      </c>
      <c r="AS1751" s="83">
        <f t="shared" ca="1" si="579"/>
        <v>-144</v>
      </c>
      <c r="AT1751" s="83" cm="1">
        <f t="array" aca="1" ref="AT1751" ca="1">_xlfn.LET(_xlpm.rozsah, $F$3:$F$10001,_xlpm.podminka, (_xlpm.rozsah&gt;M1751)*(ISNUMBER(_xlpm.rozsah)),_xlpm.indexy, IF(_xlpm.podminka, ROW(_xlpm.rozsah)-MIN(ROW(_xlpm.rozsah))+1),_xlpm.prvni, MIN(_xlpm.indexy),_xlpm.finalni, IF(_xlpm.prvni=1, 2, _xlpm.prvni),INDEX(_xlpm.rozsah, _xlpm.finalni))</f>
        <v>1500</v>
      </c>
      <c r="AU1751" s="83" cm="1">
        <f t="array" aca="1" ref="AU1751" ca="1">INDEX($F$3:$F$10001,MATCH(AT1751,$F$3:$F$10004,0)-1)</f>
        <v>1400</v>
      </c>
      <c r="AV1751" s="83">
        <f t="shared" ca="1" si="575"/>
        <v>-144</v>
      </c>
      <c r="AW1751" s="83">
        <f t="shared" ca="1" si="576"/>
        <v>-144</v>
      </c>
      <c r="AX1751" s="83">
        <f t="shared" ca="1" si="586"/>
        <v>360</v>
      </c>
      <c r="AY1751" s="83">
        <f t="shared" ca="1" si="587"/>
        <v>360</v>
      </c>
      <c r="AZ1751" s="83">
        <f t="shared" ca="1" si="588"/>
        <v>0</v>
      </c>
      <c r="BA1751" s="83">
        <f t="shared" ca="1" si="589"/>
        <v>360</v>
      </c>
      <c r="BB1751" s="83">
        <f t="shared" ca="1" si="590"/>
        <v>360</v>
      </c>
    </row>
    <row r="1752" spans="1:54" s="81" customFormat="1" x14ac:dyDescent="0.25">
      <c r="A1752" s="79">
        <v>1750</v>
      </c>
      <c r="B1752" s="80">
        <f t="shared" si="580"/>
        <v>29.166666666666668</v>
      </c>
      <c r="C1752" s="79">
        <v>54.1</v>
      </c>
      <c r="D1752" s="79" t="s">
        <v>8</v>
      </c>
      <c r="F1752" s="117"/>
      <c r="G1752" s="117"/>
      <c r="H1752" s="118"/>
      <c r="I1752" s="121"/>
      <c r="J1752" s="92">
        <f t="shared" si="581"/>
        <v>0</v>
      </c>
      <c r="K1752" s="83"/>
      <c r="L1752" s="94">
        <v>1750</v>
      </c>
      <c r="M1752" s="114">
        <f t="shared" ca="1" si="578"/>
        <v>1429.633467569347</v>
      </c>
      <c r="N1752" s="115">
        <f t="shared" ca="1" si="591"/>
        <v>-144</v>
      </c>
      <c r="O1752" s="83"/>
      <c r="P1752" s="102"/>
      <c r="Q1752" s="102"/>
      <c r="R1752" s="102"/>
      <c r="S1752" s="102"/>
      <c r="T1752" s="83"/>
      <c r="U1752" s="83"/>
      <c r="V1752" s="83"/>
      <c r="W1752" s="83"/>
      <c r="X1752" s="83"/>
      <c r="Y1752" s="83"/>
      <c r="Z1752" s="83"/>
      <c r="AA1752" s="83"/>
      <c r="AB1752" s="83"/>
      <c r="AC1752" s="83">
        <f t="shared" si="573"/>
        <v>0</v>
      </c>
      <c r="AD1752" s="83">
        <f t="shared" si="574"/>
        <v>0</v>
      </c>
      <c r="AE1752" s="83"/>
      <c r="AF1752" s="83">
        <f t="shared" si="582"/>
        <v>0</v>
      </c>
      <c r="AG1752" s="83">
        <f t="shared" si="583"/>
        <v>0</v>
      </c>
      <c r="AH1752" s="83"/>
      <c r="AI1752" s="83"/>
      <c r="AJ1752" s="83"/>
      <c r="AK1752" s="83"/>
      <c r="AL1752" s="83"/>
      <c r="AM1752" s="83"/>
      <c r="AN1752" s="83"/>
      <c r="AO1752" s="83"/>
      <c r="AP1752" s="83"/>
      <c r="AQ1752" s="83">
        <f t="shared" ca="1" si="584"/>
        <v>0</v>
      </c>
      <c r="AR1752" s="83">
        <f t="shared" ca="1" si="585"/>
        <v>-144</v>
      </c>
      <c r="AS1752" s="83">
        <f t="shared" ca="1" si="579"/>
        <v>-144</v>
      </c>
      <c r="AT1752" s="83" cm="1">
        <f t="array" aca="1" ref="AT1752" ca="1">_xlfn.LET(_xlpm.rozsah, $F$3:$F$10001,_xlpm.podminka, (_xlpm.rozsah&gt;M1752)*(ISNUMBER(_xlpm.rozsah)),_xlpm.indexy, IF(_xlpm.podminka, ROW(_xlpm.rozsah)-MIN(ROW(_xlpm.rozsah))+1),_xlpm.prvni, MIN(_xlpm.indexy),_xlpm.finalni, IF(_xlpm.prvni=1, 2, _xlpm.prvni),INDEX(_xlpm.rozsah, _xlpm.finalni))</f>
        <v>1500</v>
      </c>
      <c r="AU1752" s="83" cm="1">
        <f t="array" aca="1" ref="AU1752" ca="1">INDEX($F$3:$F$10001,MATCH(AT1752,$F$3:$F$10004,0)-1)</f>
        <v>1400</v>
      </c>
      <c r="AV1752" s="83">
        <f t="shared" ca="1" si="575"/>
        <v>-144</v>
      </c>
      <c r="AW1752" s="83">
        <f t="shared" ca="1" si="576"/>
        <v>-144</v>
      </c>
      <c r="AX1752" s="83">
        <f t="shared" ca="1" si="586"/>
        <v>360</v>
      </c>
      <c r="AY1752" s="83">
        <f t="shared" ca="1" si="587"/>
        <v>360</v>
      </c>
      <c r="AZ1752" s="83">
        <f t="shared" ca="1" si="588"/>
        <v>0</v>
      </c>
      <c r="BA1752" s="83">
        <f t="shared" ca="1" si="589"/>
        <v>360</v>
      </c>
      <c r="BB1752" s="83">
        <f t="shared" ca="1" si="590"/>
        <v>360</v>
      </c>
    </row>
    <row r="1753" spans="1:54" s="81" customFormat="1" x14ac:dyDescent="0.25">
      <c r="A1753" s="79">
        <v>1751</v>
      </c>
      <c r="B1753" s="80">
        <f t="shared" si="580"/>
        <v>29.183333333333334</v>
      </c>
      <c r="C1753" s="79">
        <v>54</v>
      </c>
      <c r="D1753" s="79" t="s">
        <v>8</v>
      </c>
      <c r="F1753" s="117"/>
      <c r="G1753" s="117"/>
      <c r="H1753" s="118"/>
      <c r="I1753" s="121"/>
      <c r="J1753" s="92">
        <f t="shared" si="581"/>
        <v>0</v>
      </c>
      <c r="K1753" s="83"/>
      <c r="L1753" s="94">
        <v>1751</v>
      </c>
      <c r="M1753" s="114">
        <f t="shared" ca="1" si="578"/>
        <v>1428.8393206792002</v>
      </c>
      <c r="N1753" s="115">
        <f t="shared" ca="1" si="591"/>
        <v>-144</v>
      </c>
      <c r="O1753" s="83"/>
      <c r="P1753" s="102"/>
      <c r="Q1753" s="102"/>
      <c r="R1753" s="102"/>
      <c r="S1753" s="102"/>
      <c r="T1753" s="83"/>
      <c r="U1753" s="83"/>
      <c r="V1753" s="83"/>
      <c r="W1753" s="83"/>
      <c r="X1753" s="83"/>
      <c r="Y1753" s="83"/>
      <c r="Z1753" s="83"/>
      <c r="AA1753" s="83"/>
      <c r="AB1753" s="83"/>
      <c r="AC1753" s="83">
        <f t="shared" ref="AC1753:AC1802" si="592">AG1753</f>
        <v>0</v>
      </c>
      <c r="AD1753" s="83">
        <f t="shared" si="574"/>
        <v>0</v>
      </c>
      <c r="AE1753" s="83"/>
      <c r="AF1753" s="83">
        <f t="shared" si="582"/>
        <v>0</v>
      </c>
      <c r="AG1753" s="83">
        <f t="shared" si="583"/>
        <v>0</v>
      </c>
      <c r="AH1753" s="83"/>
      <c r="AI1753" s="83"/>
      <c r="AJ1753" s="83"/>
      <c r="AK1753" s="83"/>
      <c r="AL1753" s="83"/>
      <c r="AM1753" s="83"/>
      <c r="AN1753" s="83"/>
      <c r="AO1753" s="83"/>
      <c r="AP1753" s="83"/>
      <c r="AQ1753" s="83">
        <f t="shared" ca="1" si="584"/>
        <v>0</v>
      </c>
      <c r="AR1753" s="83">
        <f t="shared" ca="1" si="585"/>
        <v>-144</v>
      </c>
      <c r="AS1753" s="83">
        <f t="shared" ca="1" si="579"/>
        <v>-144</v>
      </c>
      <c r="AT1753" s="83" cm="1">
        <f t="array" aca="1" ref="AT1753" ca="1">_xlfn.LET(_xlpm.rozsah, $F$3:$F$10001,_xlpm.podminka, (_xlpm.rozsah&gt;M1753)*(ISNUMBER(_xlpm.rozsah)),_xlpm.indexy, IF(_xlpm.podminka, ROW(_xlpm.rozsah)-MIN(ROW(_xlpm.rozsah))+1),_xlpm.prvni, MIN(_xlpm.indexy),_xlpm.finalni, IF(_xlpm.prvni=1, 2, _xlpm.prvni),INDEX(_xlpm.rozsah, _xlpm.finalni))</f>
        <v>1500</v>
      </c>
      <c r="AU1753" s="83" cm="1">
        <f t="array" aca="1" ref="AU1753" ca="1">INDEX($F$3:$F$10001,MATCH(AT1753,$F$3:$F$10004,0)-1)</f>
        <v>1400</v>
      </c>
      <c r="AV1753" s="83">
        <f t="shared" ca="1" si="575"/>
        <v>-144</v>
      </c>
      <c r="AW1753" s="83">
        <f t="shared" ca="1" si="576"/>
        <v>-144</v>
      </c>
      <c r="AX1753" s="83">
        <f t="shared" ca="1" si="586"/>
        <v>360</v>
      </c>
      <c r="AY1753" s="83">
        <f t="shared" ca="1" si="587"/>
        <v>360</v>
      </c>
      <c r="AZ1753" s="83">
        <f t="shared" ca="1" si="588"/>
        <v>0</v>
      </c>
      <c r="BA1753" s="83">
        <f t="shared" ca="1" si="589"/>
        <v>360</v>
      </c>
      <c r="BB1753" s="83">
        <f t="shared" ca="1" si="590"/>
        <v>360</v>
      </c>
    </row>
    <row r="1754" spans="1:54" s="81" customFormat="1" x14ac:dyDescent="0.25">
      <c r="A1754" s="79">
        <v>1752</v>
      </c>
      <c r="B1754" s="80">
        <f t="shared" si="580"/>
        <v>29.2</v>
      </c>
      <c r="C1754" s="79">
        <v>53.3</v>
      </c>
      <c r="D1754" s="79" t="s">
        <v>8</v>
      </c>
      <c r="F1754" s="117"/>
      <c r="G1754" s="117"/>
      <c r="H1754" s="118"/>
      <c r="I1754" s="121"/>
      <c r="J1754" s="92">
        <f t="shared" si="581"/>
        <v>0</v>
      </c>
      <c r="K1754" s="83"/>
      <c r="L1754" s="94">
        <v>1752</v>
      </c>
      <c r="M1754" s="114">
        <f t="shared" ca="1" si="578"/>
        <v>1423.2802924481734</v>
      </c>
      <c r="N1754" s="115">
        <f t="shared" ca="1" si="591"/>
        <v>-144</v>
      </c>
      <c r="O1754" s="83"/>
      <c r="P1754" s="102"/>
      <c r="Q1754" s="102"/>
      <c r="R1754" s="102"/>
      <c r="S1754" s="102"/>
      <c r="T1754" s="83"/>
      <c r="U1754" s="83"/>
      <c r="V1754" s="83"/>
      <c r="W1754" s="83"/>
      <c r="X1754" s="83"/>
      <c r="Y1754" s="83"/>
      <c r="Z1754" s="83"/>
      <c r="AA1754" s="83"/>
      <c r="AB1754" s="83"/>
      <c r="AC1754" s="83">
        <f t="shared" si="592"/>
        <v>0</v>
      </c>
      <c r="AD1754" s="83">
        <f t="shared" ref="AD1754:AD1802" si="593">AD1753+AC1754</f>
        <v>0</v>
      </c>
      <c r="AE1754" s="83"/>
      <c r="AF1754" s="83">
        <f t="shared" si="582"/>
        <v>0</v>
      </c>
      <c r="AG1754" s="83">
        <f t="shared" si="583"/>
        <v>0</v>
      </c>
      <c r="AH1754" s="83"/>
      <c r="AI1754" s="83"/>
      <c r="AJ1754" s="83"/>
      <c r="AK1754" s="83"/>
      <c r="AL1754" s="83"/>
      <c r="AM1754" s="83"/>
      <c r="AN1754" s="83"/>
      <c r="AO1754" s="83"/>
      <c r="AP1754" s="83"/>
      <c r="AQ1754" s="83">
        <f t="shared" ca="1" si="584"/>
        <v>0</v>
      </c>
      <c r="AR1754" s="83">
        <f t="shared" ca="1" si="585"/>
        <v>-144</v>
      </c>
      <c r="AS1754" s="83">
        <f t="shared" ca="1" si="579"/>
        <v>-144</v>
      </c>
      <c r="AT1754" s="83" cm="1">
        <f t="array" aca="1" ref="AT1754" ca="1">_xlfn.LET(_xlpm.rozsah, $F$3:$F$10001,_xlpm.podminka, (_xlpm.rozsah&gt;M1754)*(ISNUMBER(_xlpm.rozsah)),_xlpm.indexy, IF(_xlpm.podminka, ROW(_xlpm.rozsah)-MIN(ROW(_xlpm.rozsah))+1),_xlpm.prvni, MIN(_xlpm.indexy),_xlpm.finalni, IF(_xlpm.prvni=1, 2, _xlpm.prvni),INDEX(_xlpm.rozsah, _xlpm.finalni))</f>
        <v>1500</v>
      </c>
      <c r="AU1754" s="83" cm="1">
        <f t="array" aca="1" ref="AU1754" ca="1">INDEX($F$3:$F$10001,MATCH(AT1754,$F$3:$F$10004,0)-1)</f>
        <v>1400</v>
      </c>
      <c r="AV1754" s="83">
        <f t="shared" ca="1" si="575"/>
        <v>-144</v>
      </c>
      <c r="AW1754" s="83">
        <f t="shared" ca="1" si="576"/>
        <v>-144</v>
      </c>
      <c r="AX1754" s="83">
        <f t="shared" ca="1" si="586"/>
        <v>360</v>
      </c>
      <c r="AY1754" s="83">
        <f t="shared" ca="1" si="587"/>
        <v>360</v>
      </c>
      <c r="AZ1754" s="83">
        <f t="shared" ca="1" si="588"/>
        <v>0</v>
      </c>
      <c r="BA1754" s="83">
        <f t="shared" ca="1" si="589"/>
        <v>360</v>
      </c>
      <c r="BB1754" s="83">
        <f t="shared" ca="1" si="590"/>
        <v>360</v>
      </c>
    </row>
    <row r="1755" spans="1:54" s="81" customFormat="1" x14ac:dyDescent="0.25">
      <c r="A1755" s="79">
        <v>1753</v>
      </c>
      <c r="B1755" s="80">
        <f t="shared" si="580"/>
        <v>29.216666666666665</v>
      </c>
      <c r="C1755" s="79">
        <v>52.6</v>
      </c>
      <c r="D1755" s="79" t="s">
        <v>8</v>
      </c>
      <c r="F1755" s="117"/>
      <c r="G1755" s="117"/>
      <c r="H1755" s="118"/>
      <c r="I1755" s="121"/>
      <c r="J1755" s="92">
        <f t="shared" si="581"/>
        <v>0</v>
      </c>
      <c r="K1755" s="83"/>
      <c r="L1755" s="94">
        <v>1753</v>
      </c>
      <c r="M1755" s="114">
        <f t="shared" ca="1" si="578"/>
        <v>1417.7212642171469</v>
      </c>
      <c r="N1755" s="115">
        <f t="shared" ca="1" si="591"/>
        <v>-144</v>
      </c>
      <c r="O1755" s="83"/>
      <c r="P1755" s="102"/>
      <c r="Q1755" s="102"/>
      <c r="R1755" s="102"/>
      <c r="S1755" s="102"/>
      <c r="T1755" s="83"/>
      <c r="U1755" s="83"/>
      <c r="V1755" s="83"/>
      <c r="W1755" s="83"/>
      <c r="X1755" s="83"/>
      <c r="Y1755" s="83"/>
      <c r="Z1755" s="83"/>
      <c r="AA1755" s="83"/>
      <c r="AB1755" s="83"/>
      <c r="AC1755" s="83">
        <f t="shared" si="592"/>
        <v>0</v>
      </c>
      <c r="AD1755" s="83">
        <f t="shared" si="593"/>
        <v>0</v>
      </c>
      <c r="AE1755" s="83"/>
      <c r="AF1755" s="83">
        <f t="shared" si="582"/>
        <v>0</v>
      </c>
      <c r="AG1755" s="83">
        <f t="shared" si="583"/>
        <v>0</v>
      </c>
      <c r="AH1755" s="83"/>
      <c r="AI1755" s="83"/>
      <c r="AJ1755" s="83"/>
      <c r="AK1755" s="83"/>
      <c r="AL1755" s="83"/>
      <c r="AM1755" s="83"/>
      <c r="AN1755" s="83"/>
      <c r="AO1755" s="83"/>
      <c r="AP1755" s="83"/>
      <c r="AQ1755" s="83">
        <f t="shared" ca="1" si="584"/>
        <v>0</v>
      </c>
      <c r="AR1755" s="83">
        <f t="shared" ca="1" si="585"/>
        <v>-144</v>
      </c>
      <c r="AS1755" s="83">
        <f t="shared" ca="1" si="579"/>
        <v>-144</v>
      </c>
      <c r="AT1755" s="83" cm="1">
        <f t="array" aca="1" ref="AT1755" ca="1">_xlfn.LET(_xlpm.rozsah, $F$3:$F$10001,_xlpm.podminka, (_xlpm.rozsah&gt;M1755)*(ISNUMBER(_xlpm.rozsah)),_xlpm.indexy, IF(_xlpm.podminka, ROW(_xlpm.rozsah)-MIN(ROW(_xlpm.rozsah))+1),_xlpm.prvni, MIN(_xlpm.indexy),_xlpm.finalni, IF(_xlpm.prvni=1, 2, _xlpm.prvni),INDEX(_xlpm.rozsah, _xlpm.finalni))</f>
        <v>1500</v>
      </c>
      <c r="AU1755" s="83" cm="1">
        <f t="array" aca="1" ref="AU1755" ca="1">INDEX($F$3:$F$10001,MATCH(AT1755,$F$3:$F$10004,0)-1)</f>
        <v>1400</v>
      </c>
      <c r="AV1755" s="83">
        <f t="shared" ca="1" si="575"/>
        <v>-144</v>
      </c>
      <c r="AW1755" s="83">
        <f t="shared" ca="1" si="576"/>
        <v>-144</v>
      </c>
      <c r="AX1755" s="83">
        <f t="shared" ca="1" si="586"/>
        <v>360</v>
      </c>
      <c r="AY1755" s="83">
        <f t="shared" ca="1" si="587"/>
        <v>360</v>
      </c>
      <c r="AZ1755" s="83">
        <f t="shared" ca="1" si="588"/>
        <v>0</v>
      </c>
      <c r="BA1755" s="83">
        <f t="shared" ca="1" si="589"/>
        <v>360</v>
      </c>
      <c r="BB1755" s="83">
        <f t="shared" ca="1" si="590"/>
        <v>360</v>
      </c>
    </row>
    <row r="1756" spans="1:54" s="81" customFormat="1" x14ac:dyDescent="0.25">
      <c r="A1756" s="79">
        <v>1754</v>
      </c>
      <c r="B1756" s="80">
        <f t="shared" si="580"/>
        <v>29.233333333333334</v>
      </c>
      <c r="C1756" s="79">
        <v>51.8</v>
      </c>
      <c r="D1756" s="79" t="s">
        <v>8</v>
      </c>
      <c r="F1756" s="117"/>
      <c r="G1756" s="117"/>
      <c r="H1756" s="118"/>
      <c r="I1756" s="121"/>
      <c r="J1756" s="92">
        <f t="shared" si="581"/>
        <v>0</v>
      </c>
      <c r="K1756" s="83"/>
      <c r="L1756" s="94">
        <v>1754</v>
      </c>
      <c r="M1756" s="114">
        <f t="shared" ca="1" si="578"/>
        <v>1411.3680890959736</v>
      </c>
      <c r="N1756" s="115">
        <f t="shared" ca="1" si="591"/>
        <v>-144</v>
      </c>
      <c r="O1756" s="83"/>
      <c r="P1756" s="102"/>
      <c r="Q1756" s="102"/>
      <c r="R1756" s="102"/>
      <c r="S1756" s="102"/>
      <c r="T1756" s="83"/>
      <c r="U1756" s="83"/>
      <c r="V1756" s="83"/>
      <c r="W1756" s="83"/>
      <c r="X1756" s="83"/>
      <c r="Y1756" s="83"/>
      <c r="Z1756" s="83"/>
      <c r="AA1756" s="83"/>
      <c r="AB1756" s="83"/>
      <c r="AC1756" s="83">
        <f t="shared" si="592"/>
        <v>0</v>
      </c>
      <c r="AD1756" s="83">
        <f t="shared" si="593"/>
        <v>0</v>
      </c>
      <c r="AE1756" s="83"/>
      <c r="AF1756" s="83">
        <f t="shared" si="582"/>
        <v>0</v>
      </c>
      <c r="AG1756" s="83">
        <f t="shared" si="583"/>
        <v>0</v>
      </c>
      <c r="AH1756" s="83"/>
      <c r="AI1756" s="83"/>
      <c r="AJ1756" s="83"/>
      <c r="AK1756" s="83"/>
      <c r="AL1756" s="83"/>
      <c r="AM1756" s="83"/>
      <c r="AN1756" s="83"/>
      <c r="AO1756" s="83"/>
      <c r="AP1756" s="83"/>
      <c r="AQ1756" s="83">
        <f t="shared" ca="1" si="584"/>
        <v>0</v>
      </c>
      <c r="AR1756" s="83">
        <f t="shared" ca="1" si="585"/>
        <v>-144</v>
      </c>
      <c r="AS1756" s="83">
        <f t="shared" ca="1" si="579"/>
        <v>-144</v>
      </c>
      <c r="AT1756" s="83" cm="1">
        <f t="array" aca="1" ref="AT1756" ca="1">_xlfn.LET(_xlpm.rozsah, $F$3:$F$10001,_xlpm.podminka, (_xlpm.rozsah&gt;M1756)*(ISNUMBER(_xlpm.rozsah)),_xlpm.indexy, IF(_xlpm.podminka, ROW(_xlpm.rozsah)-MIN(ROW(_xlpm.rozsah))+1),_xlpm.prvni, MIN(_xlpm.indexy),_xlpm.finalni, IF(_xlpm.prvni=1, 2, _xlpm.prvni),INDEX(_xlpm.rozsah, _xlpm.finalni))</f>
        <v>1500</v>
      </c>
      <c r="AU1756" s="83" cm="1">
        <f t="array" aca="1" ref="AU1756" ca="1">INDEX($F$3:$F$10001,MATCH(AT1756,$F$3:$F$10004,0)-1)</f>
        <v>1400</v>
      </c>
      <c r="AV1756" s="83">
        <f t="shared" ca="1" si="575"/>
        <v>-144</v>
      </c>
      <c r="AW1756" s="83">
        <f t="shared" ca="1" si="576"/>
        <v>-144</v>
      </c>
      <c r="AX1756" s="83">
        <f t="shared" ca="1" si="586"/>
        <v>360</v>
      </c>
      <c r="AY1756" s="83">
        <f t="shared" ca="1" si="587"/>
        <v>360</v>
      </c>
      <c r="AZ1756" s="83">
        <f t="shared" ca="1" si="588"/>
        <v>0</v>
      </c>
      <c r="BA1756" s="83">
        <f t="shared" ca="1" si="589"/>
        <v>360</v>
      </c>
      <c r="BB1756" s="83">
        <f t="shared" ca="1" si="590"/>
        <v>360</v>
      </c>
    </row>
    <row r="1757" spans="1:54" s="81" customFormat="1" x14ac:dyDescent="0.25">
      <c r="A1757" s="79">
        <v>1755</v>
      </c>
      <c r="B1757" s="80">
        <f t="shared" si="580"/>
        <v>29.25</v>
      </c>
      <c r="C1757" s="79">
        <v>50.7</v>
      </c>
      <c r="D1757" s="79" t="s">
        <v>8</v>
      </c>
      <c r="F1757" s="117"/>
      <c r="G1757" s="117"/>
      <c r="H1757" s="118"/>
      <c r="I1757" s="121"/>
      <c r="J1757" s="92">
        <f t="shared" si="581"/>
        <v>0</v>
      </c>
      <c r="K1757" s="83"/>
      <c r="L1757" s="94">
        <v>1755</v>
      </c>
      <c r="M1757" s="114">
        <f t="shared" ca="1" si="578"/>
        <v>1402.6324733043602</v>
      </c>
      <c r="N1757" s="115">
        <f t="shared" ca="1" si="591"/>
        <v>-144</v>
      </c>
      <c r="O1757" s="83"/>
      <c r="P1757" s="102"/>
      <c r="Q1757" s="102"/>
      <c r="R1757" s="102"/>
      <c r="S1757" s="102"/>
      <c r="T1757" s="83"/>
      <c r="U1757" s="83"/>
      <c r="V1757" s="83"/>
      <c r="W1757" s="83"/>
      <c r="X1757" s="83"/>
      <c r="Y1757" s="83"/>
      <c r="Z1757" s="83"/>
      <c r="AA1757" s="83"/>
      <c r="AB1757" s="83"/>
      <c r="AC1757" s="83">
        <f t="shared" si="592"/>
        <v>0</v>
      </c>
      <c r="AD1757" s="83">
        <f t="shared" si="593"/>
        <v>0</v>
      </c>
      <c r="AE1757" s="83"/>
      <c r="AF1757" s="83">
        <f t="shared" si="582"/>
        <v>0</v>
      </c>
      <c r="AG1757" s="83">
        <f t="shared" si="583"/>
        <v>0</v>
      </c>
      <c r="AH1757" s="83"/>
      <c r="AI1757" s="83"/>
      <c r="AJ1757" s="83"/>
      <c r="AK1757" s="83"/>
      <c r="AL1757" s="83"/>
      <c r="AM1757" s="83"/>
      <c r="AN1757" s="83"/>
      <c r="AO1757" s="83"/>
      <c r="AP1757" s="83"/>
      <c r="AQ1757" s="83">
        <f t="shared" ca="1" si="584"/>
        <v>0</v>
      </c>
      <c r="AR1757" s="83">
        <f t="shared" ca="1" si="585"/>
        <v>-144</v>
      </c>
      <c r="AS1757" s="83">
        <f t="shared" ca="1" si="579"/>
        <v>-144</v>
      </c>
      <c r="AT1757" s="83" cm="1">
        <f t="array" aca="1" ref="AT1757" ca="1">_xlfn.LET(_xlpm.rozsah, $F$3:$F$10001,_xlpm.podminka, (_xlpm.rozsah&gt;M1757)*(ISNUMBER(_xlpm.rozsah)),_xlpm.indexy, IF(_xlpm.podminka, ROW(_xlpm.rozsah)-MIN(ROW(_xlpm.rozsah))+1),_xlpm.prvni, MIN(_xlpm.indexy),_xlpm.finalni, IF(_xlpm.prvni=1, 2, _xlpm.prvni),INDEX(_xlpm.rozsah, _xlpm.finalni))</f>
        <v>1500</v>
      </c>
      <c r="AU1757" s="83" cm="1">
        <f t="array" aca="1" ref="AU1757" ca="1">INDEX($F$3:$F$10001,MATCH(AT1757,$F$3:$F$10004,0)-1)</f>
        <v>1400</v>
      </c>
      <c r="AV1757" s="83">
        <f t="shared" ca="1" si="575"/>
        <v>-144</v>
      </c>
      <c r="AW1757" s="83">
        <f t="shared" ca="1" si="576"/>
        <v>-144</v>
      </c>
      <c r="AX1757" s="83">
        <f t="shared" ca="1" si="586"/>
        <v>360</v>
      </c>
      <c r="AY1757" s="83">
        <f t="shared" ca="1" si="587"/>
        <v>360</v>
      </c>
      <c r="AZ1757" s="83">
        <f t="shared" ca="1" si="588"/>
        <v>0</v>
      </c>
      <c r="BA1757" s="83">
        <f t="shared" ca="1" si="589"/>
        <v>360</v>
      </c>
      <c r="BB1757" s="83">
        <f t="shared" ca="1" si="590"/>
        <v>360</v>
      </c>
    </row>
    <row r="1758" spans="1:54" s="81" customFormat="1" x14ac:dyDescent="0.25">
      <c r="A1758" s="79">
        <v>1756</v>
      </c>
      <c r="B1758" s="80">
        <f t="shared" si="580"/>
        <v>29.266666666666666</v>
      </c>
      <c r="C1758" s="79">
        <v>49.9</v>
      </c>
      <c r="D1758" s="79" t="s">
        <v>8</v>
      </c>
      <c r="F1758" s="117"/>
      <c r="G1758" s="117"/>
      <c r="H1758" s="118"/>
      <c r="I1758" s="121"/>
      <c r="J1758" s="92">
        <f t="shared" si="581"/>
        <v>0</v>
      </c>
      <c r="K1758" s="83"/>
      <c r="L1758" s="94">
        <v>1756</v>
      </c>
      <c r="M1758" s="114">
        <f t="shared" ca="1" si="578"/>
        <v>1396.2792981831869</v>
      </c>
      <c r="N1758" s="115">
        <f t="shared" ca="1" si="591"/>
        <v>-140.14882807267253</v>
      </c>
      <c r="O1758" s="83"/>
      <c r="P1758" s="102"/>
      <c r="Q1758" s="102"/>
      <c r="R1758" s="102"/>
      <c r="S1758" s="102"/>
      <c r="T1758" s="83"/>
      <c r="U1758" s="83"/>
      <c r="V1758" s="83"/>
      <c r="W1758" s="83"/>
      <c r="X1758" s="83"/>
      <c r="Y1758" s="83"/>
      <c r="Z1758" s="83"/>
      <c r="AA1758" s="83"/>
      <c r="AB1758" s="83"/>
      <c r="AC1758" s="83">
        <f t="shared" si="592"/>
        <v>0</v>
      </c>
      <c r="AD1758" s="83">
        <f t="shared" si="593"/>
        <v>0</v>
      </c>
      <c r="AE1758" s="83"/>
      <c r="AF1758" s="83">
        <f t="shared" si="582"/>
        <v>0</v>
      </c>
      <c r="AG1758" s="83">
        <f t="shared" si="583"/>
        <v>0</v>
      </c>
      <c r="AH1758" s="83"/>
      <c r="AI1758" s="83"/>
      <c r="AJ1758" s="83"/>
      <c r="AK1758" s="83"/>
      <c r="AL1758" s="83"/>
      <c r="AM1758" s="83"/>
      <c r="AN1758" s="83"/>
      <c r="AO1758" s="83"/>
      <c r="AP1758" s="83"/>
      <c r="AQ1758" s="83">
        <f t="shared" ca="1" si="584"/>
        <v>4</v>
      </c>
      <c r="AR1758" s="83">
        <f t="shared" ca="1" si="585"/>
        <v>-143.85117192732747</v>
      </c>
      <c r="AS1758" s="83">
        <f t="shared" ca="1" si="579"/>
        <v>-140.14882807267253</v>
      </c>
      <c r="AT1758" s="83" cm="1">
        <f t="array" aca="1" ref="AT1758" ca="1">_xlfn.LET(_xlpm.rozsah, $F$3:$F$10001,_xlpm.podminka, (_xlpm.rozsah&gt;M1758)*(ISNUMBER(_xlpm.rozsah)),_xlpm.indexy, IF(_xlpm.podminka, ROW(_xlpm.rozsah)-MIN(ROW(_xlpm.rozsah))+1),_xlpm.prvni, MIN(_xlpm.indexy),_xlpm.finalni, IF(_xlpm.prvni=1, 2, _xlpm.prvni),INDEX(_xlpm.rozsah, _xlpm.finalni))</f>
        <v>1400</v>
      </c>
      <c r="AU1758" s="83" cm="1">
        <f t="array" aca="1" ref="AU1758" ca="1">INDEX($F$3:$F$10001,MATCH(AT1758,$F$3:$F$10004,0)-1)</f>
        <v>1300</v>
      </c>
      <c r="AV1758" s="83">
        <f t="shared" ref="AV1758:AV1802" ca="1" si="594">INDEX($J$2:$J$10001,MATCH(AT1758,$F$2:$F$10001,0))</f>
        <v>-144</v>
      </c>
      <c r="AW1758" s="83">
        <f t="shared" ref="AW1758:AW1802" ca="1" si="595">INDEX($J$2:$J$10001,MATCH(AU1758,$F$2:$F$10001,0))</f>
        <v>-140</v>
      </c>
      <c r="AX1758" s="83">
        <f t="shared" ca="1" si="586"/>
        <v>360</v>
      </c>
      <c r="AY1758" s="83">
        <f t="shared" ca="1" si="587"/>
        <v>350</v>
      </c>
      <c r="AZ1758" s="83">
        <f t="shared" ca="1" si="588"/>
        <v>10</v>
      </c>
      <c r="BA1758" s="83">
        <f t="shared" ca="1" si="589"/>
        <v>350.37207018168129</v>
      </c>
      <c r="BB1758" s="83">
        <f t="shared" ca="1" si="590"/>
        <v>359.62792981831871</v>
      </c>
    </row>
    <row r="1759" spans="1:54" s="81" customFormat="1" x14ac:dyDescent="0.25">
      <c r="A1759" s="79">
        <v>1757</v>
      </c>
      <c r="B1759" s="80">
        <f t="shared" si="580"/>
        <v>29.283333333333335</v>
      </c>
      <c r="C1759" s="79">
        <v>49.1</v>
      </c>
      <c r="D1759" s="79" t="s">
        <v>8</v>
      </c>
      <c r="F1759" s="117"/>
      <c r="G1759" s="117"/>
      <c r="H1759" s="118"/>
      <c r="I1759" s="121"/>
      <c r="J1759" s="92">
        <f t="shared" si="581"/>
        <v>0</v>
      </c>
      <c r="K1759" s="83"/>
      <c r="L1759" s="94">
        <v>1757</v>
      </c>
      <c r="M1759" s="114">
        <f t="shared" ca="1" si="578"/>
        <v>1389.9261230620136</v>
      </c>
      <c r="N1759" s="115">
        <f t="shared" ca="1" si="591"/>
        <v>-140.40295507751947</v>
      </c>
      <c r="O1759" s="83"/>
      <c r="P1759" s="102"/>
      <c r="Q1759" s="102"/>
      <c r="R1759" s="102"/>
      <c r="S1759" s="102"/>
      <c r="T1759" s="83"/>
      <c r="U1759" s="83"/>
      <c r="V1759" s="83"/>
      <c r="W1759" s="83"/>
      <c r="X1759" s="83"/>
      <c r="Y1759" s="83"/>
      <c r="Z1759" s="83"/>
      <c r="AA1759" s="83"/>
      <c r="AB1759" s="83"/>
      <c r="AC1759" s="83">
        <f t="shared" si="592"/>
        <v>0</v>
      </c>
      <c r="AD1759" s="83">
        <f t="shared" si="593"/>
        <v>0</v>
      </c>
      <c r="AE1759" s="83"/>
      <c r="AF1759" s="83">
        <f t="shared" si="582"/>
        <v>0</v>
      </c>
      <c r="AG1759" s="83">
        <f t="shared" si="583"/>
        <v>0</v>
      </c>
      <c r="AH1759" s="83"/>
      <c r="AI1759" s="83"/>
      <c r="AJ1759" s="83"/>
      <c r="AK1759" s="83"/>
      <c r="AL1759" s="83"/>
      <c r="AM1759" s="83"/>
      <c r="AN1759" s="83"/>
      <c r="AO1759" s="83"/>
      <c r="AP1759" s="83"/>
      <c r="AQ1759" s="83">
        <f t="shared" ca="1" si="584"/>
        <v>4</v>
      </c>
      <c r="AR1759" s="83">
        <f t="shared" ca="1" si="585"/>
        <v>-143.59704492248053</v>
      </c>
      <c r="AS1759" s="83">
        <f t="shared" ca="1" si="579"/>
        <v>-140.40295507751947</v>
      </c>
      <c r="AT1759" s="83" cm="1">
        <f t="array" aca="1" ref="AT1759" ca="1">_xlfn.LET(_xlpm.rozsah, $F$3:$F$10001,_xlpm.podminka, (_xlpm.rozsah&gt;M1759)*(ISNUMBER(_xlpm.rozsah)),_xlpm.indexy, IF(_xlpm.podminka, ROW(_xlpm.rozsah)-MIN(ROW(_xlpm.rozsah))+1),_xlpm.prvni, MIN(_xlpm.indexy),_xlpm.finalni, IF(_xlpm.prvni=1, 2, _xlpm.prvni),INDEX(_xlpm.rozsah, _xlpm.finalni))</f>
        <v>1400</v>
      </c>
      <c r="AU1759" s="83" cm="1">
        <f t="array" aca="1" ref="AU1759" ca="1">INDEX($F$3:$F$10001,MATCH(AT1759,$F$3:$F$10004,0)-1)</f>
        <v>1300</v>
      </c>
      <c r="AV1759" s="83">
        <f t="shared" ca="1" si="594"/>
        <v>-144</v>
      </c>
      <c r="AW1759" s="83">
        <f t="shared" ca="1" si="595"/>
        <v>-140</v>
      </c>
      <c r="AX1759" s="83">
        <f t="shared" ca="1" si="586"/>
        <v>360</v>
      </c>
      <c r="AY1759" s="83">
        <f t="shared" ca="1" si="587"/>
        <v>350</v>
      </c>
      <c r="AZ1759" s="83">
        <f t="shared" ca="1" si="588"/>
        <v>10</v>
      </c>
      <c r="BA1759" s="83">
        <f t="shared" ca="1" si="589"/>
        <v>351.00738769379865</v>
      </c>
      <c r="BB1759" s="83">
        <f t="shared" ca="1" si="590"/>
        <v>358.99261230620135</v>
      </c>
    </row>
    <row r="1760" spans="1:54" s="81" customFormat="1" x14ac:dyDescent="0.25">
      <c r="A1760" s="79">
        <v>1758</v>
      </c>
      <c r="B1760" s="80">
        <f t="shared" si="580"/>
        <v>29.3</v>
      </c>
      <c r="C1760" s="79">
        <v>47.7</v>
      </c>
      <c r="D1760" s="79" t="s">
        <v>8</v>
      </c>
      <c r="F1760" s="117"/>
      <c r="G1760" s="117"/>
      <c r="H1760" s="118"/>
      <c r="I1760" s="121"/>
      <c r="J1760" s="92">
        <f t="shared" si="581"/>
        <v>0</v>
      </c>
      <c r="K1760" s="83"/>
      <c r="L1760" s="94">
        <v>1758</v>
      </c>
      <c r="M1760" s="114">
        <f t="shared" ca="1" si="578"/>
        <v>1378.8080665999603</v>
      </c>
      <c r="N1760" s="115">
        <f t="shared" ca="1" si="591"/>
        <v>-140.8476773360016</v>
      </c>
      <c r="O1760" s="83"/>
      <c r="P1760" s="102"/>
      <c r="Q1760" s="102"/>
      <c r="R1760" s="102"/>
      <c r="S1760" s="102"/>
      <c r="T1760" s="83"/>
      <c r="U1760" s="83"/>
      <c r="V1760" s="83"/>
      <c r="W1760" s="83"/>
      <c r="X1760" s="83"/>
      <c r="Y1760" s="83"/>
      <c r="Z1760" s="83"/>
      <c r="AA1760" s="83"/>
      <c r="AB1760" s="83"/>
      <c r="AC1760" s="83">
        <f t="shared" si="592"/>
        <v>0</v>
      </c>
      <c r="AD1760" s="83">
        <f t="shared" si="593"/>
        <v>0</v>
      </c>
      <c r="AE1760" s="83"/>
      <c r="AF1760" s="83">
        <f t="shared" si="582"/>
        <v>0</v>
      </c>
      <c r="AG1760" s="83">
        <f t="shared" si="583"/>
        <v>0</v>
      </c>
      <c r="AH1760" s="83"/>
      <c r="AI1760" s="83"/>
      <c r="AJ1760" s="83"/>
      <c r="AK1760" s="83"/>
      <c r="AL1760" s="83"/>
      <c r="AM1760" s="83"/>
      <c r="AN1760" s="83"/>
      <c r="AO1760" s="83"/>
      <c r="AP1760" s="83"/>
      <c r="AQ1760" s="83">
        <f t="shared" ca="1" si="584"/>
        <v>4</v>
      </c>
      <c r="AR1760" s="83">
        <f t="shared" ca="1" si="585"/>
        <v>-143.1523226639984</v>
      </c>
      <c r="AS1760" s="83">
        <f t="shared" ca="1" si="579"/>
        <v>-140.8476773360016</v>
      </c>
      <c r="AT1760" s="83" cm="1">
        <f t="array" aca="1" ref="AT1760" ca="1">_xlfn.LET(_xlpm.rozsah, $F$3:$F$10001,_xlpm.podminka, (_xlpm.rozsah&gt;M1760)*(ISNUMBER(_xlpm.rozsah)),_xlpm.indexy, IF(_xlpm.podminka, ROW(_xlpm.rozsah)-MIN(ROW(_xlpm.rozsah))+1),_xlpm.prvni, MIN(_xlpm.indexy),_xlpm.finalni, IF(_xlpm.prvni=1, 2, _xlpm.prvni),INDEX(_xlpm.rozsah, _xlpm.finalni))</f>
        <v>1400</v>
      </c>
      <c r="AU1760" s="83" cm="1">
        <f t="array" aca="1" ref="AU1760" ca="1">INDEX($F$3:$F$10001,MATCH(AT1760,$F$3:$F$10004,0)-1)</f>
        <v>1300</v>
      </c>
      <c r="AV1760" s="83">
        <f t="shared" ca="1" si="594"/>
        <v>-144</v>
      </c>
      <c r="AW1760" s="83">
        <f t="shared" ca="1" si="595"/>
        <v>-140</v>
      </c>
      <c r="AX1760" s="83">
        <f t="shared" ca="1" si="586"/>
        <v>360</v>
      </c>
      <c r="AY1760" s="83">
        <f t="shared" ca="1" si="587"/>
        <v>350</v>
      </c>
      <c r="AZ1760" s="83">
        <f t="shared" ca="1" si="588"/>
        <v>10</v>
      </c>
      <c r="BA1760" s="83">
        <f t="shared" ca="1" si="589"/>
        <v>352.11919334000396</v>
      </c>
      <c r="BB1760" s="83">
        <f t="shared" ca="1" si="590"/>
        <v>357.88080665999604</v>
      </c>
    </row>
    <row r="1761" spans="1:54" s="81" customFormat="1" x14ac:dyDescent="0.25">
      <c r="A1761" s="79">
        <v>1759</v>
      </c>
      <c r="B1761" s="80">
        <f t="shared" si="580"/>
        <v>29.316666666666666</v>
      </c>
      <c r="C1761" s="79">
        <v>46.8</v>
      </c>
      <c r="D1761" s="79" t="s">
        <v>8</v>
      </c>
      <c r="F1761" s="117"/>
      <c r="G1761" s="117"/>
      <c r="H1761" s="118"/>
      <c r="I1761" s="121"/>
      <c r="J1761" s="92">
        <f t="shared" si="581"/>
        <v>0</v>
      </c>
      <c r="K1761" s="83"/>
      <c r="L1761" s="94">
        <v>1759</v>
      </c>
      <c r="M1761" s="114">
        <f t="shared" ca="1" si="578"/>
        <v>1371.6607445886402</v>
      </c>
      <c r="N1761" s="115">
        <f t="shared" ca="1" si="591"/>
        <v>-141.13357021645439</v>
      </c>
      <c r="O1761" s="83"/>
      <c r="P1761" s="102"/>
      <c r="Q1761" s="102"/>
      <c r="R1761" s="102"/>
      <c r="S1761" s="102"/>
      <c r="T1761" s="83"/>
      <c r="U1761" s="83"/>
      <c r="V1761" s="83"/>
      <c r="W1761" s="83"/>
      <c r="X1761" s="83"/>
      <c r="Y1761" s="83"/>
      <c r="Z1761" s="83"/>
      <c r="AA1761" s="83"/>
      <c r="AB1761" s="83"/>
      <c r="AC1761" s="83">
        <f t="shared" si="592"/>
        <v>0</v>
      </c>
      <c r="AD1761" s="83">
        <f t="shared" si="593"/>
        <v>0</v>
      </c>
      <c r="AE1761" s="83"/>
      <c r="AF1761" s="83">
        <f t="shared" si="582"/>
        <v>0</v>
      </c>
      <c r="AG1761" s="83">
        <f t="shared" si="583"/>
        <v>0</v>
      </c>
      <c r="AH1761" s="83"/>
      <c r="AI1761" s="83"/>
      <c r="AJ1761" s="83"/>
      <c r="AK1761" s="83"/>
      <c r="AL1761" s="83"/>
      <c r="AM1761" s="83"/>
      <c r="AN1761" s="83"/>
      <c r="AO1761" s="83"/>
      <c r="AP1761" s="83"/>
      <c r="AQ1761" s="83">
        <f t="shared" ca="1" si="584"/>
        <v>4</v>
      </c>
      <c r="AR1761" s="83">
        <f t="shared" ca="1" si="585"/>
        <v>-142.86642978354561</v>
      </c>
      <c r="AS1761" s="83">
        <f t="shared" ca="1" si="579"/>
        <v>-141.13357021645439</v>
      </c>
      <c r="AT1761" s="83" cm="1">
        <f t="array" aca="1" ref="AT1761" ca="1">_xlfn.LET(_xlpm.rozsah, $F$3:$F$10001,_xlpm.podminka, (_xlpm.rozsah&gt;M1761)*(ISNUMBER(_xlpm.rozsah)),_xlpm.indexy, IF(_xlpm.podminka, ROW(_xlpm.rozsah)-MIN(ROW(_xlpm.rozsah))+1),_xlpm.prvni, MIN(_xlpm.indexy),_xlpm.finalni, IF(_xlpm.prvni=1, 2, _xlpm.prvni),INDEX(_xlpm.rozsah, _xlpm.finalni))</f>
        <v>1400</v>
      </c>
      <c r="AU1761" s="83" cm="1">
        <f t="array" aca="1" ref="AU1761" ca="1">INDEX($F$3:$F$10001,MATCH(AT1761,$F$3:$F$10004,0)-1)</f>
        <v>1300</v>
      </c>
      <c r="AV1761" s="83">
        <f t="shared" ca="1" si="594"/>
        <v>-144</v>
      </c>
      <c r="AW1761" s="83">
        <f t="shared" ca="1" si="595"/>
        <v>-140</v>
      </c>
      <c r="AX1761" s="83">
        <f t="shared" ca="1" si="586"/>
        <v>360</v>
      </c>
      <c r="AY1761" s="83">
        <f t="shared" ca="1" si="587"/>
        <v>350</v>
      </c>
      <c r="AZ1761" s="83">
        <f t="shared" ca="1" si="588"/>
        <v>10</v>
      </c>
      <c r="BA1761" s="83">
        <f t="shared" ca="1" si="589"/>
        <v>352.83392554113595</v>
      </c>
      <c r="BB1761" s="83">
        <f t="shared" ca="1" si="590"/>
        <v>357.16607445886405</v>
      </c>
    </row>
    <row r="1762" spans="1:54" s="81" customFormat="1" x14ac:dyDescent="0.25">
      <c r="A1762" s="79">
        <v>1760</v>
      </c>
      <c r="B1762" s="80">
        <f t="shared" si="580"/>
        <v>29.333333333333332</v>
      </c>
      <c r="C1762" s="79">
        <v>45.7</v>
      </c>
      <c r="D1762" s="79" t="s">
        <v>8</v>
      </c>
      <c r="F1762" s="117"/>
      <c r="G1762" s="117"/>
      <c r="H1762" s="118"/>
      <c r="I1762" s="121"/>
      <c r="J1762" s="92">
        <f t="shared" si="581"/>
        <v>0</v>
      </c>
      <c r="K1762" s="83"/>
      <c r="L1762" s="94">
        <v>1760</v>
      </c>
      <c r="M1762" s="114">
        <f t="shared" ca="1" si="578"/>
        <v>1362.9251287970269</v>
      </c>
      <c r="N1762" s="115">
        <f t="shared" ca="1" si="591"/>
        <v>-141.48299484811892</v>
      </c>
      <c r="O1762" s="83"/>
      <c r="P1762" s="102"/>
      <c r="Q1762" s="102"/>
      <c r="R1762" s="102"/>
      <c r="S1762" s="102"/>
      <c r="T1762" s="83"/>
      <c r="U1762" s="83"/>
      <c r="V1762" s="83"/>
      <c r="W1762" s="83"/>
      <c r="X1762" s="83"/>
      <c r="Y1762" s="83"/>
      <c r="Z1762" s="83"/>
      <c r="AA1762" s="83"/>
      <c r="AB1762" s="83"/>
      <c r="AC1762" s="83">
        <f t="shared" si="592"/>
        <v>0</v>
      </c>
      <c r="AD1762" s="83">
        <f t="shared" si="593"/>
        <v>0</v>
      </c>
      <c r="AE1762" s="83"/>
      <c r="AF1762" s="83">
        <f t="shared" si="582"/>
        <v>0</v>
      </c>
      <c r="AG1762" s="83">
        <f t="shared" si="583"/>
        <v>0</v>
      </c>
      <c r="AH1762" s="83"/>
      <c r="AI1762" s="83"/>
      <c r="AJ1762" s="83"/>
      <c r="AK1762" s="83"/>
      <c r="AL1762" s="83"/>
      <c r="AM1762" s="83"/>
      <c r="AN1762" s="83"/>
      <c r="AO1762" s="83"/>
      <c r="AP1762" s="83"/>
      <c r="AQ1762" s="83">
        <f t="shared" ca="1" si="584"/>
        <v>4</v>
      </c>
      <c r="AR1762" s="83">
        <f t="shared" ca="1" si="585"/>
        <v>-142.51700515188108</v>
      </c>
      <c r="AS1762" s="83">
        <f t="shared" ca="1" si="579"/>
        <v>-141.48299484811892</v>
      </c>
      <c r="AT1762" s="83" cm="1">
        <f t="array" aca="1" ref="AT1762" ca="1">_xlfn.LET(_xlpm.rozsah, $F$3:$F$10001,_xlpm.podminka, (_xlpm.rozsah&gt;M1762)*(ISNUMBER(_xlpm.rozsah)),_xlpm.indexy, IF(_xlpm.podminka, ROW(_xlpm.rozsah)-MIN(ROW(_xlpm.rozsah))+1),_xlpm.prvni, MIN(_xlpm.indexy),_xlpm.finalni, IF(_xlpm.prvni=1, 2, _xlpm.prvni),INDEX(_xlpm.rozsah, _xlpm.finalni))</f>
        <v>1400</v>
      </c>
      <c r="AU1762" s="83" cm="1">
        <f t="array" aca="1" ref="AU1762" ca="1">INDEX($F$3:$F$10001,MATCH(AT1762,$F$3:$F$10004,0)-1)</f>
        <v>1300</v>
      </c>
      <c r="AV1762" s="83">
        <f t="shared" ca="1" si="594"/>
        <v>-144</v>
      </c>
      <c r="AW1762" s="83">
        <f t="shared" ca="1" si="595"/>
        <v>-140</v>
      </c>
      <c r="AX1762" s="83">
        <f t="shared" ca="1" si="586"/>
        <v>360</v>
      </c>
      <c r="AY1762" s="83">
        <f t="shared" ca="1" si="587"/>
        <v>350</v>
      </c>
      <c r="AZ1762" s="83">
        <f t="shared" ca="1" si="588"/>
        <v>10</v>
      </c>
      <c r="BA1762" s="83">
        <f t="shared" ca="1" si="589"/>
        <v>353.70748712029729</v>
      </c>
      <c r="BB1762" s="83">
        <f t="shared" ca="1" si="590"/>
        <v>356.29251287970271</v>
      </c>
    </row>
    <row r="1763" spans="1:54" s="81" customFormat="1" x14ac:dyDescent="0.25">
      <c r="A1763" s="79">
        <v>1761</v>
      </c>
      <c r="B1763" s="80">
        <f t="shared" si="580"/>
        <v>29.35</v>
      </c>
      <c r="C1763" s="79">
        <v>44.8</v>
      </c>
      <c r="D1763" s="79" t="s">
        <v>8</v>
      </c>
      <c r="F1763" s="117"/>
      <c r="G1763" s="117"/>
      <c r="H1763" s="118"/>
      <c r="I1763" s="121"/>
      <c r="J1763" s="92">
        <f t="shared" si="581"/>
        <v>0</v>
      </c>
      <c r="K1763" s="83"/>
      <c r="L1763" s="94">
        <v>1761</v>
      </c>
      <c r="M1763" s="114">
        <f t="shared" ca="1" si="578"/>
        <v>1355.7778067857068</v>
      </c>
      <c r="N1763" s="115">
        <f t="shared" ca="1" si="591"/>
        <v>-141.76888772857171</v>
      </c>
      <c r="O1763" s="83"/>
      <c r="P1763" s="102"/>
      <c r="Q1763" s="102"/>
      <c r="R1763" s="102"/>
      <c r="S1763" s="102"/>
      <c r="T1763" s="83"/>
      <c r="U1763" s="83"/>
      <c r="V1763" s="83"/>
      <c r="W1763" s="83"/>
      <c r="X1763" s="83"/>
      <c r="Y1763" s="83"/>
      <c r="Z1763" s="83"/>
      <c r="AA1763" s="83"/>
      <c r="AB1763" s="83"/>
      <c r="AC1763" s="83">
        <f t="shared" si="592"/>
        <v>0</v>
      </c>
      <c r="AD1763" s="83">
        <f t="shared" si="593"/>
        <v>0</v>
      </c>
      <c r="AE1763" s="83"/>
      <c r="AF1763" s="83">
        <f t="shared" si="582"/>
        <v>0</v>
      </c>
      <c r="AG1763" s="83">
        <f t="shared" si="583"/>
        <v>0</v>
      </c>
      <c r="AH1763" s="83"/>
      <c r="AI1763" s="83"/>
      <c r="AJ1763" s="83"/>
      <c r="AK1763" s="83"/>
      <c r="AL1763" s="83"/>
      <c r="AM1763" s="83"/>
      <c r="AN1763" s="83"/>
      <c r="AO1763" s="83"/>
      <c r="AP1763" s="83"/>
      <c r="AQ1763" s="83">
        <f t="shared" ca="1" si="584"/>
        <v>4</v>
      </c>
      <c r="AR1763" s="83">
        <f t="shared" ca="1" si="585"/>
        <v>-142.23111227142829</v>
      </c>
      <c r="AS1763" s="83">
        <f t="shared" ca="1" si="579"/>
        <v>-141.76888772857171</v>
      </c>
      <c r="AT1763" s="83" cm="1">
        <f t="array" aca="1" ref="AT1763" ca="1">_xlfn.LET(_xlpm.rozsah, $F$3:$F$10001,_xlpm.podminka, (_xlpm.rozsah&gt;M1763)*(ISNUMBER(_xlpm.rozsah)),_xlpm.indexy, IF(_xlpm.podminka, ROW(_xlpm.rozsah)-MIN(ROW(_xlpm.rozsah))+1),_xlpm.prvni, MIN(_xlpm.indexy),_xlpm.finalni, IF(_xlpm.prvni=1, 2, _xlpm.prvni),INDEX(_xlpm.rozsah, _xlpm.finalni))</f>
        <v>1400</v>
      </c>
      <c r="AU1763" s="83" cm="1">
        <f t="array" aca="1" ref="AU1763" ca="1">INDEX($F$3:$F$10001,MATCH(AT1763,$F$3:$F$10004,0)-1)</f>
        <v>1300</v>
      </c>
      <c r="AV1763" s="83">
        <f t="shared" ca="1" si="594"/>
        <v>-144</v>
      </c>
      <c r="AW1763" s="83">
        <f t="shared" ca="1" si="595"/>
        <v>-140</v>
      </c>
      <c r="AX1763" s="83">
        <f t="shared" ca="1" si="586"/>
        <v>360</v>
      </c>
      <c r="AY1763" s="83">
        <f t="shared" ca="1" si="587"/>
        <v>350</v>
      </c>
      <c r="AZ1763" s="83">
        <f t="shared" ca="1" si="588"/>
        <v>10</v>
      </c>
      <c r="BA1763" s="83">
        <f t="shared" ca="1" si="589"/>
        <v>354.42221932142934</v>
      </c>
      <c r="BB1763" s="83">
        <f t="shared" ca="1" si="590"/>
        <v>355.57778067857066</v>
      </c>
    </row>
    <row r="1764" spans="1:54" s="81" customFormat="1" x14ac:dyDescent="0.25">
      <c r="A1764" s="79">
        <v>1762</v>
      </c>
      <c r="B1764" s="80">
        <f t="shared" si="580"/>
        <v>29.366666666666667</v>
      </c>
      <c r="C1764" s="79">
        <v>43.9</v>
      </c>
      <c r="D1764" s="79" t="s">
        <v>8</v>
      </c>
      <c r="F1764" s="117"/>
      <c r="G1764" s="117"/>
      <c r="H1764" s="118"/>
      <c r="I1764" s="121"/>
      <c r="J1764" s="92">
        <f t="shared" si="581"/>
        <v>0</v>
      </c>
      <c r="K1764" s="83"/>
      <c r="L1764" s="94">
        <v>1762</v>
      </c>
      <c r="M1764" s="114">
        <f t="shared" ca="1" si="578"/>
        <v>1348.6304847743868</v>
      </c>
      <c r="N1764" s="115">
        <f t="shared" ca="1" si="591"/>
        <v>-142.05478060902453</v>
      </c>
      <c r="O1764" s="83"/>
      <c r="P1764" s="102"/>
      <c r="Q1764" s="102"/>
      <c r="R1764" s="102"/>
      <c r="S1764" s="102"/>
      <c r="T1764" s="83"/>
      <c r="U1764" s="83"/>
      <c r="V1764" s="83"/>
      <c r="W1764" s="83"/>
      <c r="X1764" s="83"/>
      <c r="Y1764" s="83"/>
      <c r="Z1764" s="83"/>
      <c r="AA1764" s="83"/>
      <c r="AB1764" s="83"/>
      <c r="AC1764" s="83">
        <f t="shared" si="592"/>
        <v>0</v>
      </c>
      <c r="AD1764" s="83">
        <f t="shared" si="593"/>
        <v>0</v>
      </c>
      <c r="AE1764" s="83"/>
      <c r="AF1764" s="83">
        <f t="shared" si="582"/>
        <v>0</v>
      </c>
      <c r="AG1764" s="83">
        <f t="shared" si="583"/>
        <v>0</v>
      </c>
      <c r="AH1764" s="83"/>
      <c r="AI1764" s="83"/>
      <c r="AJ1764" s="83"/>
      <c r="AK1764" s="83"/>
      <c r="AL1764" s="83"/>
      <c r="AM1764" s="83"/>
      <c r="AN1764" s="83"/>
      <c r="AO1764" s="83"/>
      <c r="AP1764" s="83"/>
      <c r="AQ1764" s="83">
        <f t="shared" ca="1" si="584"/>
        <v>4</v>
      </c>
      <c r="AR1764" s="83">
        <f t="shared" ca="1" si="585"/>
        <v>-141.94521939097547</v>
      </c>
      <c r="AS1764" s="83">
        <f t="shared" ca="1" si="579"/>
        <v>-142.05478060902453</v>
      </c>
      <c r="AT1764" s="83" cm="1">
        <f t="array" aca="1" ref="AT1764" ca="1">_xlfn.LET(_xlpm.rozsah, $F$3:$F$10001,_xlpm.podminka, (_xlpm.rozsah&gt;M1764)*(ISNUMBER(_xlpm.rozsah)),_xlpm.indexy, IF(_xlpm.podminka, ROW(_xlpm.rozsah)-MIN(ROW(_xlpm.rozsah))+1),_xlpm.prvni, MIN(_xlpm.indexy),_xlpm.finalni, IF(_xlpm.prvni=1, 2, _xlpm.prvni),INDEX(_xlpm.rozsah, _xlpm.finalni))</f>
        <v>1400</v>
      </c>
      <c r="AU1764" s="83" cm="1">
        <f t="array" aca="1" ref="AU1764" ca="1">INDEX($F$3:$F$10001,MATCH(AT1764,$F$3:$F$10004,0)-1)</f>
        <v>1300</v>
      </c>
      <c r="AV1764" s="83">
        <f t="shared" ca="1" si="594"/>
        <v>-144</v>
      </c>
      <c r="AW1764" s="83">
        <f t="shared" ca="1" si="595"/>
        <v>-140</v>
      </c>
      <c r="AX1764" s="83">
        <f t="shared" ca="1" si="586"/>
        <v>360</v>
      </c>
      <c r="AY1764" s="83">
        <f t="shared" ca="1" si="587"/>
        <v>350</v>
      </c>
      <c r="AZ1764" s="83">
        <f t="shared" ca="1" si="588"/>
        <v>10</v>
      </c>
      <c r="BA1764" s="83">
        <f t="shared" ca="1" si="589"/>
        <v>355.13695152256133</v>
      </c>
      <c r="BB1764" s="83">
        <f t="shared" ca="1" si="590"/>
        <v>354.86304847743867</v>
      </c>
    </row>
    <row r="1765" spans="1:54" s="81" customFormat="1" x14ac:dyDescent="0.25">
      <c r="A1765" s="79">
        <v>1763</v>
      </c>
      <c r="B1765" s="80">
        <f t="shared" si="580"/>
        <v>29.383333333333333</v>
      </c>
      <c r="C1765" s="79">
        <v>42.9</v>
      </c>
      <c r="D1765" s="79" t="s">
        <v>8</v>
      </c>
      <c r="F1765" s="117"/>
      <c r="G1765" s="117"/>
      <c r="H1765" s="118"/>
      <c r="I1765" s="121"/>
      <c r="J1765" s="92">
        <f t="shared" si="581"/>
        <v>0</v>
      </c>
      <c r="K1765" s="83"/>
      <c r="L1765" s="94">
        <v>1763</v>
      </c>
      <c r="M1765" s="114">
        <f t="shared" ca="1" si="578"/>
        <v>1340.6890158729202</v>
      </c>
      <c r="N1765" s="115">
        <f t="shared" ca="1" si="591"/>
        <v>-142.37243936508318</v>
      </c>
      <c r="O1765" s="83"/>
      <c r="P1765" s="102"/>
      <c r="Q1765" s="102"/>
      <c r="R1765" s="102"/>
      <c r="S1765" s="102"/>
      <c r="T1765" s="83"/>
      <c r="U1765" s="83"/>
      <c r="V1765" s="83"/>
      <c r="W1765" s="83"/>
      <c r="X1765" s="83"/>
      <c r="Y1765" s="83"/>
      <c r="Z1765" s="83"/>
      <c r="AA1765" s="83"/>
      <c r="AB1765" s="83"/>
      <c r="AC1765" s="83">
        <f t="shared" si="592"/>
        <v>0</v>
      </c>
      <c r="AD1765" s="83">
        <f t="shared" si="593"/>
        <v>0</v>
      </c>
      <c r="AE1765" s="83"/>
      <c r="AF1765" s="83">
        <f t="shared" si="582"/>
        <v>0</v>
      </c>
      <c r="AG1765" s="83">
        <f t="shared" si="583"/>
        <v>0</v>
      </c>
      <c r="AH1765" s="83"/>
      <c r="AI1765" s="83"/>
      <c r="AJ1765" s="83"/>
      <c r="AK1765" s="83"/>
      <c r="AL1765" s="83"/>
      <c r="AM1765" s="83"/>
      <c r="AN1765" s="83"/>
      <c r="AO1765" s="83"/>
      <c r="AP1765" s="83"/>
      <c r="AQ1765" s="83">
        <f t="shared" ca="1" si="584"/>
        <v>4</v>
      </c>
      <c r="AR1765" s="83">
        <f t="shared" ca="1" si="585"/>
        <v>-141.62756063491682</v>
      </c>
      <c r="AS1765" s="83">
        <f t="shared" ca="1" si="579"/>
        <v>-142.37243936508318</v>
      </c>
      <c r="AT1765" s="83" cm="1">
        <f t="array" aca="1" ref="AT1765" ca="1">_xlfn.LET(_xlpm.rozsah, $F$3:$F$10001,_xlpm.podminka, (_xlpm.rozsah&gt;M1765)*(ISNUMBER(_xlpm.rozsah)),_xlpm.indexy, IF(_xlpm.podminka, ROW(_xlpm.rozsah)-MIN(ROW(_xlpm.rozsah))+1),_xlpm.prvni, MIN(_xlpm.indexy),_xlpm.finalni, IF(_xlpm.prvni=1, 2, _xlpm.prvni),INDEX(_xlpm.rozsah, _xlpm.finalni))</f>
        <v>1400</v>
      </c>
      <c r="AU1765" s="83" cm="1">
        <f t="array" aca="1" ref="AU1765" ca="1">INDEX($F$3:$F$10001,MATCH(AT1765,$F$3:$F$10004,0)-1)</f>
        <v>1300</v>
      </c>
      <c r="AV1765" s="83">
        <f t="shared" ca="1" si="594"/>
        <v>-144</v>
      </c>
      <c r="AW1765" s="83">
        <f t="shared" ca="1" si="595"/>
        <v>-140</v>
      </c>
      <c r="AX1765" s="83">
        <f t="shared" ca="1" si="586"/>
        <v>360</v>
      </c>
      <c r="AY1765" s="83">
        <f t="shared" ca="1" si="587"/>
        <v>350</v>
      </c>
      <c r="AZ1765" s="83">
        <f t="shared" ca="1" si="588"/>
        <v>10</v>
      </c>
      <c r="BA1765" s="83">
        <f t="shared" ca="1" si="589"/>
        <v>355.93109841270797</v>
      </c>
      <c r="BB1765" s="83">
        <f t="shared" ca="1" si="590"/>
        <v>354.06890158729203</v>
      </c>
    </row>
    <row r="1766" spans="1:54" s="81" customFormat="1" x14ac:dyDescent="0.25">
      <c r="A1766" s="79">
        <v>1764</v>
      </c>
      <c r="B1766" s="80">
        <f t="shared" si="580"/>
        <v>29.4</v>
      </c>
      <c r="C1766" s="79">
        <v>41.5</v>
      </c>
      <c r="D1766" s="79" t="s">
        <v>8</v>
      </c>
      <c r="F1766" s="117"/>
      <c r="G1766" s="117"/>
      <c r="H1766" s="118"/>
      <c r="I1766" s="121"/>
      <c r="J1766" s="92">
        <f t="shared" si="581"/>
        <v>0</v>
      </c>
      <c r="K1766" s="83"/>
      <c r="L1766" s="94">
        <v>1764</v>
      </c>
      <c r="M1766" s="114">
        <f t="shared" ca="1" si="578"/>
        <v>1329.5709594108669</v>
      </c>
      <c r="N1766" s="115">
        <f t="shared" ca="1" si="591"/>
        <v>-142.81716162356531</v>
      </c>
      <c r="O1766" s="83"/>
      <c r="P1766" s="102"/>
      <c r="Q1766" s="102"/>
      <c r="R1766" s="102"/>
      <c r="S1766" s="102"/>
      <c r="T1766" s="83"/>
      <c r="U1766" s="83"/>
      <c r="V1766" s="83"/>
      <c r="W1766" s="83"/>
      <c r="X1766" s="83"/>
      <c r="Y1766" s="83"/>
      <c r="Z1766" s="83"/>
      <c r="AA1766" s="83"/>
      <c r="AB1766" s="83"/>
      <c r="AC1766" s="83">
        <f t="shared" si="592"/>
        <v>0</v>
      </c>
      <c r="AD1766" s="83">
        <f t="shared" si="593"/>
        <v>0</v>
      </c>
      <c r="AE1766" s="83"/>
      <c r="AF1766" s="83">
        <f t="shared" si="582"/>
        <v>0</v>
      </c>
      <c r="AG1766" s="83">
        <f t="shared" si="583"/>
        <v>0</v>
      </c>
      <c r="AH1766" s="83"/>
      <c r="AI1766" s="83"/>
      <c r="AJ1766" s="83"/>
      <c r="AK1766" s="83"/>
      <c r="AL1766" s="83"/>
      <c r="AM1766" s="83"/>
      <c r="AN1766" s="83"/>
      <c r="AO1766" s="83"/>
      <c r="AP1766" s="83"/>
      <c r="AQ1766" s="83">
        <f t="shared" ca="1" si="584"/>
        <v>4</v>
      </c>
      <c r="AR1766" s="83">
        <f t="shared" ca="1" si="585"/>
        <v>-141.18283837643469</v>
      </c>
      <c r="AS1766" s="83">
        <f t="shared" ca="1" si="579"/>
        <v>-142.81716162356531</v>
      </c>
      <c r="AT1766" s="83" cm="1">
        <f t="array" aca="1" ref="AT1766" ca="1">_xlfn.LET(_xlpm.rozsah, $F$3:$F$10001,_xlpm.podminka, (_xlpm.rozsah&gt;M1766)*(ISNUMBER(_xlpm.rozsah)),_xlpm.indexy, IF(_xlpm.podminka, ROW(_xlpm.rozsah)-MIN(ROW(_xlpm.rozsah))+1),_xlpm.prvni, MIN(_xlpm.indexy),_xlpm.finalni, IF(_xlpm.prvni=1, 2, _xlpm.prvni),INDEX(_xlpm.rozsah, _xlpm.finalni))</f>
        <v>1400</v>
      </c>
      <c r="AU1766" s="83" cm="1">
        <f t="array" aca="1" ref="AU1766" ca="1">INDEX($F$3:$F$10001,MATCH(AT1766,$F$3:$F$10004,0)-1)</f>
        <v>1300</v>
      </c>
      <c r="AV1766" s="83">
        <f t="shared" ca="1" si="594"/>
        <v>-144</v>
      </c>
      <c r="AW1766" s="83">
        <f t="shared" ca="1" si="595"/>
        <v>-140</v>
      </c>
      <c r="AX1766" s="83">
        <f t="shared" ca="1" si="586"/>
        <v>360</v>
      </c>
      <c r="AY1766" s="83">
        <f t="shared" ca="1" si="587"/>
        <v>350</v>
      </c>
      <c r="AZ1766" s="83">
        <f t="shared" ca="1" si="588"/>
        <v>10</v>
      </c>
      <c r="BA1766" s="83">
        <f t="shared" ca="1" si="589"/>
        <v>357.04290405891334</v>
      </c>
      <c r="BB1766" s="83">
        <f t="shared" ca="1" si="590"/>
        <v>352.95709594108666</v>
      </c>
    </row>
    <row r="1767" spans="1:54" s="81" customFormat="1" x14ac:dyDescent="0.25">
      <c r="A1767" s="79">
        <v>1765</v>
      </c>
      <c r="B1767" s="80">
        <f t="shared" si="580"/>
        <v>29.416666666666668</v>
      </c>
      <c r="C1767" s="79">
        <v>39.5</v>
      </c>
      <c r="D1767" s="79" t="s">
        <v>8</v>
      </c>
      <c r="F1767" s="117"/>
      <c r="G1767" s="117"/>
      <c r="H1767" s="118"/>
      <c r="I1767" s="121"/>
      <c r="J1767" s="92">
        <f t="shared" si="581"/>
        <v>0</v>
      </c>
      <c r="K1767" s="83"/>
      <c r="L1767" s="94">
        <v>1765</v>
      </c>
      <c r="M1767" s="114">
        <f t="shared" ca="1" si="578"/>
        <v>1313.6880216079335</v>
      </c>
      <c r="N1767" s="115">
        <f t="shared" ca="1" si="591"/>
        <v>-143.45247913568267</v>
      </c>
      <c r="O1767" s="83"/>
      <c r="P1767" s="102"/>
      <c r="Q1767" s="102"/>
      <c r="R1767" s="102"/>
      <c r="S1767" s="102"/>
      <c r="T1767" s="83"/>
      <c r="U1767" s="83"/>
      <c r="V1767" s="83"/>
      <c r="W1767" s="83"/>
      <c r="X1767" s="83"/>
      <c r="Y1767" s="83"/>
      <c r="Z1767" s="83"/>
      <c r="AA1767" s="83"/>
      <c r="AB1767" s="83"/>
      <c r="AC1767" s="83">
        <f t="shared" si="592"/>
        <v>0</v>
      </c>
      <c r="AD1767" s="83">
        <f t="shared" si="593"/>
        <v>0</v>
      </c>
      <c r="AE1767" s="83"/>
      <c r="AF1767" s="83">
        <f t="shared" si="582"/>
        <v>0</v>
      </c>
      <c r="AG1767" s="83">
        <f t="shared" si="583"/>
        <v>0</v>
      </c>
      <c r="AH1767" s="83"/>
      <c r="AI1767" s="83"/>
      <c r="AJ1767" s="83"/>
      <c r="AK1767" s="83"/>
      <c r="AL1767" s="83"/>
      <c r="AM1767" s="83"/>
      <c r="AN1767" s="83"/>
      <c r="AO1767" s="83"/>
      <c r="AP1767" s="83"/>
      <c r="AQ1767" s="83">
        <f t="shared" ca="1" si="584"/>
        <v>4</v>
      </c>
      <c r="AR1767" s="83">
        <f t="shared" ca="1" si="585"/>
        <v>-140.54752086431733</v>
      </c>
      <c r="AS1767" s="83">
        <f t="shared" ca="1" si="579"/>
        <v>-143.45247913568267</v>
      </c>
      <c r="AT1767" s="83" cm="1">
        <f t="array" aca="1" ref="AT1767" ca="1">_xlfn.LET(_xlpm.rozsah, $F$3:$F$10001,_xlpm.podminka, (_xlpm.rozsah&gt;M1767)*(ISNUMBER(_xlpm.rozsah)),_xlpm.indexy, IF(_xlpm.podminka, ROW(_xlpm.rozsah)-MIN(ROW(_xlpm.rozsah))+1),_xlpm.prvni, MIN(_xlpm.indexy),_xlpm.finalni, IF(_xlpm.prvni=1, 2, _xlpm.prvni),INDEX(_xlpm.rozsah, _xlpm.finalni))</f>
        <v>1400</v>
      </c>
      <c r="AU1767" s="83" cm="1">
        <f t="array" aca="1" ref="AU1767" ca="1">INDEX($F$3:$F$10001,MATCH(AT1767,$F$3:$F$10004,0)-1)</f>
        <v>1300</v>
      </c>
      <c r="AV1767" s="83">
        <f t="shared" ca="1" si="594"/>
        <v>-144</v>
      </c>
      <c r="AW1767" s="83">
        <f t="shared" ca="1" si="595"/>
        <v>-140</v>
      </c>
      <c r="AX1767" s="83">
        <f t="shared" ca="1" si="586"/>
        <v>360</v>
      </c>
      <c r="AY1767" s="83">
        <f t="shared" ca="1" si="587"/>
        <v>350</v>
      </c>
      <c r="AZ1767" s="83">
        <f t="shared" ca="1" si="588"/>
        <v>10</v>
      </c>
      <c r="BA1767" s="83">
        <f t="shared" ca="1" si="589"/>
        <v>358.63119783920666</v>
      </c>
      <c r="BB1767" s="83">
        <f t="shared" ca="1" si="590"/>
        <v>351.36880216079334</v>
      </c>
    </row>
    <row r="1768" spans="1:54" s="81" customFormat="1" x14ac:dyDescent="0.25">
      <c r="A1768" s="79">
        <v>1766</v>
      </c>
      <c r="B1768" s="80">
        <f t="shared" si="580"/>
        <v>29.433333333333334</v>
      </c>
      <c r="C1768" s="79">
        <v>36.700000000000003</v>
      </c>
      <c r="D1768" s="79" t="s">
        <v>8</v>
      </c>
      <c r="F1768" s="117"/>
      <c r="G1768" s="117"/>
      <c r="H1768" s="118"/>
      <c r="I1768" s="121"/>
      <c r="J1768" s="92">
        <f t="shared" si="581"/>
        <v>0</v>
      </c>
      <c r="K1768" s="83"/>
      <c r="L1768" s="94">
        <v>1766</v>
      </c>
      <c r="M1768" s="114">
        <f t="shared" ca="1" si="578"/>
        <v>1291.4519086838268</v>
      </c>
      <c r="N1768" s="115">
        <f t="shared" ca="1" si="591"/>
        <v>-129.02577095794078</v>
      </c>
      <c r="O1768" s="83"/>
      <c r="P1768" s="102"/>
      <c r="Q1768" s="102"/>
      <c r="R1768" s="102"/>
      <c r="S1768" s="102"/>
      <c r="T1768" s="83"/>
      <c r="U1768" s="83"/>
      <c r="V1768" s="83"/>
      <c r="W1768" s="83"/>
      <c r="X1768" s="83"/>
      <c r="Y1768" s="83"/>
      <c r="Z1768" s="83"/>
      <c r="AA1768" s="83"/>
      <c r="AB1768" s="83"/>
      <c r="AC1768" s="83">
        <f t="shared" si="592"/>
        <v>0</v>
      </c>
      <c r="AD1768" s="83">
        <f t="shared" si="593"/>
        <v>0</v>
      </c>
      <c r="AE1768" s="83"/>
      <c r="AF1768" s="83">
        <f t="shared" si="582"/>
        <v>0</v>
      </c>
      <c r="AG1768" s="83">
        <f t="shared" si="583"/>
        <v>0</v>
      </c>
      <c r="AH1768" s="83"/>
      <c r="AI1768" s="83"/>
      <c r="AJ1768" s="83"/>
      <c r="AK1768" s="83"/>
      <c r="AL1768" s="83"/>
      <c r="AM1768" s="83"/>
      <c r="AN1768" s="83"/>
      <c r="AO1768" s="83"/>
      <c r="AP1768" s="83"/>
      <c r="AQ1768" s="83">
        <f t="shared" ca="1" si="584"/>
        <v>12</v>
      </c>
      <c r="AR1768" s="83">
        <f t="shared" ca="1" si="585"/>
        <v>-138.97422904205922</v>
      </c>
      <c r="AS1768" s="83">
        <f t="shared" ca="1" si="579"/>
        <v>-129.02577095794078</v>
      </c>
      <c r="AT1768" s="83" cm="1">
        <f t="array" aca="1" ref="AT1768" ca="1">_xlfn.LET(_xlpm.rozsah, $F$3:$F$10001,_xlpm.podminka, (_xlpm.rozsah&gt;M1768)*(ISNUMBER(_xlpm.rozsah)),_xlpm.indexy, IF(_xlpm.podminka, ROW(_xlpm.rozsah)-MIN(ROW(_xlpm.rozsah))+1),_xlpm.prvni, MIN(_xlpm.indexy),_xlpm.finalni, IF(_xlpm.prvni=1, 2, _xlpm.prvni),INDEX(_xlpm.rozsah, _xlpm.finalni))</f>
        <v>1300</v>
      </c>
      <c r="AU1768" s="83" cm="1">
        <f t="array" aca="1" ref="AU1768" ca="1">INDEX($F$3:$F$10001,MATCH(AT1768,$F$3:$F$10004,0)-1)</f>
        <v>1200</v>
      </c>
      <c r="AV1768" s="83">
        <f t="shared" ca="1" si="594"/>
        <v>-140</v>
      </c>
      <c r="AW1768" s="83">
        <f t="shared" ca="1" si="595"/>
        <v>-128</v>
      </c>
      <c r="AX1768" s="83">
        <f t="shared" ca="1" si="586"/>
        <v>350</v>
      </c>
      <c r="AY1768" s="83">
        <f t="shared" ca="1" si="587"/>
        <v>320</v>
      </c>
      <c r="AZ1768" s="83">
        <f t="shared" ca="1" si="588"/>
        <v>30</v>
      </c>
      <c r="BA1768" s="83">
        <f t="shared" ca="1" si="589"/>
        <v>322.56442739485198</v>
      </c>
      <c r="BB1768" s="83">
        <f t="shared" ca="1" si="590"/>
        <v>347.43557260514802</v>
      </c>
    </row>
    <row r="1769" spans="1:54" s="81" customFormat="1" x14ac:dyDescent="0.25">
      <c r="A1769" s="79">
        <v>1767</v>
      </c>
      <c r="B1769" s="80">
        <f t="shared" si="580"/>
        <v>29.45</v>
      </c>
      <c r="C1769" s="79">
        <v>33.799999999999997</v>
      </c>
      <c r="D1769" s="79" t="s">
        <v>8</v>
      </c>
      <c r="F1769" s="117"/>
      <c r="G1769" s="117"/>
      <c r="H1769" s="118"/>
      <c r="I1769" s="121"/>
      <c r="J1769" s="92">
        <f t="shared" si="581"/>
        <v>0</v>
      </c>
      <c r="K1769" s="83"/>
      <c r="L1769" s="94">
        <v>1767</v>
      </c>
      <c r="M1769" s="114">
        <f t="shared" ca="1" si="578"/>
        <v>1268.4216488695733</v>
      </c>
      <c r="N1769" s="115">
        <f t="shared" ca="1" si="591"/>
        <v>-131.78940213565119</v>
      </c>
      <c r="O1769" s="83"/>
      <c r="P1769" s="102"/>
      <c r="Q1769" s="102"/>
      <c r="R1769" s="102"/>
      <c r="S1769" s="102"/>
      <c r="T1769" s="83"/>
      <c r="U1769" s="83"/>
      <c r="V1769" s="83"/>
      <c r="W1769" s="83"/>
      <c r="X1769" s="83"/>
      <c r="Y1769" s="83"/>
      <c r="Z1769" s="83"/>
      <c r="AA1769" s="83"/>
      <c r="AB1769" s="83"/>
      <c r="AC1769" s="83">
        <f t="shared" si="592"/>
        <v>0</v>
      </c>
      <c r="AD1769" s="83">
        <f t="shared" si="593"/>
        <v>0</v>
      </c>
      <c r="AE1769" s="83"/>
      <c r="AF1769" s="83">
        <f t="shared" si="582"/>
        <v>0</v>
      </c>
      <c r="AG1769" s="83">
        <f t="shared" si="583"/>
        <v>0</v>
      </c>
      <c r="AH1769" s="83"/>
      <c r="AI1769" s="83"/>
      <c r="AJ1769" s="83"/>
      <c r="AK1769" s="83"/>
      <c r="AL1769" s="83"/>
      <c r="AM1769" s="83"/>
      <c r="AN1769" s="83"/>
      <c r="AO1769" s="83"/>
      <c r="AP1769" s="83"/>
      <c r="AQ1769" s="83">
        <f t="shared" ca="1" si="584"/>
        <v>12</v>
      </c>
      <c r="AR1769" s="83">
        <f t="shared" ca="1" si="585"/>
        <v>-136.21059786434881</v>
      </c>
      <c r="AS1769" s="83">
        <f t="shared" ca="1" si="579"/>
        <v>-131.78940213565119</v>
      </c>
      <c r="AT1769" s="83" cm="1">
        <f t="array" aca="1" ref="AT1769" ca="1">_xlfn.LET(_xlpm.rozsah, $F$3:$F$10001,_xlpm.podminka, (_xlpm.rozsah&gt;M1769)*(ISNUMBER(_xlpm.rozsah)),_xlpm.indexy, IF(_xlpm.podminka, ROW(_xlpm.rozsah)-MIN(ROW(_xlpm.rozsah))+1),_xlpm.prvni, MIN(_xlpm.indexy),_xlpm.finalni, IF(_xlpm.prvni=1, 2, _xlpm.prvni),INDEX(_xlpm.rozsah, _xlpm.finalni))</f>
        <v>1300</v>
      </c>
      <c r="AU1769" s="83" cm="1">
        <f t="array" aca="1" ref="AU1769" ca="1">INDEX($F$3:$F$10001,MATCH(AT1769,$F$3:$F$10004,0)-1)</f>
        <v>1200</v>
      </c>
      <c r="AV1769" s="83">
        <f t="shared" ca="1" si="594"/>
        <v>-140</v>
      </c>
      <c r="AW1769" s="83">
        <f t="shared" ca="1" si="595"/>
        <v>-128</v>
      </c>
      <c r="AX1769" s="83">
        <f t="shared" ca="1" si="586"/>
        <v>350</v>
      </c>
      <c r="AY1769" s="83">
        <f t="shared" ca="1" si="587"/>
        <v>320</v>
      </c>
      <c r="AZ1769" s="83">
        <f t="shared" ca="1" si="588"/>
        <v>30</v>
      </c>
      <c r="BA1769" s="83">
        <f t="shared" ca="1" si="589"/>
        <v>329.473505339128</v>
      </c>
      <c r="BB1769" s="83">
        <f t="shared" ca="1" si="590"/>
        <v>340.526494660872</v>
      </c>
    </row>
    <row r="1770" spans="1:54" s="81" customFormat="1" x14ac:dyDescent="0.25">
      <c r="A1770" s="79">
        <v>1768</v>
      </c>
      <c r="B1770" s="80">
        <f t="shared" si="580"/>
        <v>29.466666666666665</v>
      </c>
      <c r="C1770" s="79">
        <v>31</v>
      </c>
      <c r="D1770" s="79" t="s">
        <v>8</v>
      </c>
      <c r="F1770" s="117"/>
      <c r="G1770" s="117"/>
      <c r="H1770" s="118"/>
      <c r="I1770" s="121"/>
      <c r="J1770" s="92">
        <f t="shared" si="581"/>
        <v>0</v>
      </c>
      <c r="K1770" s="83"/>
      <c r="L1770" s="94">
        <v>1768</v>
      </c>
      <c r="M1770" s="114">
        <f t="shared" ca="1" si="578"/>
        <v>1246.1855359454667</v>
      </c>
      <c r="N1770" s="115">
        <f t="shared" ca="1" si="591"/>
        <v>-134.457735686544</v>
      </c>
      <c r="O1770" s="83"/>
      <c r="P1770" s="102"/>
      <c r="Q1770" s="102"/>
      <c r="R1770" s="102"/>
      <c r="S1770" s="102"/>
      <c r="T1770" s="83"/>
      <c r="U1770" s="83"/>
      <c r="V1770" s="83"/>
      <c r="W1770" s="83"/>
      <c r="X1770" s="83"/>
      <c r="Y1770" s="83"/>
      <c r="Z1770" s="83"/>
      <c r="AA1770" s="83"/>
      <c r="AB1770" s="83"/>
      <c r="AC1770" s="83">
        <f t="shared" si="592"/>
        <v>0</v>
      </c>
      <c r="AD1770" s="83">
        <f t="shared" si="593"/>
        <v>0</v>
      </c>
      <c r="AE1770" s="83"/>
      <c r="AF1770" s="83">
        <f t="shared" si="582"/>
        <v>0</v>
      </c>
      <c r="AG1770" s="83">
        <f t="shared" si="583"/>
        <v>0</v>
      </c>
      <c r="AH1770" s="83"/>
      <c r="AI1770" s="83"/>
      <c r="AJ1770" s="83"/>
      <c r="AK1770" s="83"/>
      <c r="AL1770" s="83"/>
      <c r="AM1770" s="83"/>
      <c r="AN1770" s="83"/>
      <c r="AO1770" s="83"/>
      <c r="AP1770" s="83"/>
      <c r="AQ1770" s="83">
        <f t="shared" ca="1" si="584"/>
        <v>12</v>
      </c>
      <c r="AR1770" s="83">
        <f t="shared" ca="1" si="585"/>
        <v>-133.542264313456</v>
      </c>
      <c r="AS1770" s="83">
        <f t="shared" ca="1" si="579"/>
        <v>-134.457735686544</v>
      </c>
      <c r="AT1770" s="83" cm="1">
        <f t="array" aca="1" ref="AT1770" ca="1">_xlfn.LET(_xlpm.rozsah, $F$3:$F$10001,_xlpm.podminka, (_xlpm.rozsah&gt;M1770)*(ISNUMBER(_xlpm.rozsah)),_xlpm.indexy, IF(_xlpm.podminka, ROW(_xlpm.rozsah)-MIN(ROW(_xlpm.rozsah))+1),_xlpm.prvni, MIN(_xlpm.indexy),_xlpm.finalni, IF(_xlpm.prvni=1, 2, _xlpm.prvni),INDEX(_xlpm.rozsah, _xlpm.finalni))</f>
        <v>1300</v>
      </c>
      <c r="AU1770" s="83" cm="1">
        <f t="array" aca="1" ref="AU1770" ca="1">INDEX($F$3:$F$10001,MATCH(AT1770,$F$3:$F$10004,0)-1)</f>
        <v>1200</v>
      </c>
      <c r="AV1770" s="83">
        <f t="shared" ca="1" si="594"/>
        <v>-140</v>
      </c>
      <c r="AW1770" s="83">
        <f t="shared" ca="1" si="595"/>
        <v>-128</v>
      </c>
      <c r="AX1770" s="83">
        <f t="shared" ca="1" si="586"/>
        <v>350</v>
      </c>
      <c r="AY1770" s="83">
        <f t="shared" ca="1" si="587"/>
        <v>320</v>
      </c>
      <c r="AZ1770" s="83">
        <f t="shared" ca="1" si="588"/>
        <v>30</v>
      </c>
      <c r="BA1770" s="83">
        <f t="shared" ca="1" si="589"/>
        <v>336.14433921635998</v>
      </c>
      <c r="BB1770" s="83">
        <f t="shared" ca="1" si="590"/>
        <v>333.85566078364002</v>
      </c>
    </row>
    <row r="1771" spans="1:54" x14ac:dyDescent="0.25">
      <c r="A1771" s="58">
        <v>1769</v>
      </c>
      <c r="B1771" s="59">
        <f t="shared" si="580"/>
        <v>29.483333333333334</v>
      </c>
      <c r="C1771" s="58">
        <v>40</v>
      </c>
      <c r="D1771" s="58">
        <v>0</v>
      </c>
      <c r="F1771" s="117"/>
      <c r="G1771" s="117"/>
      <c r="H1771" s="118"/>
      <c r="I1771" s="121"/>
      <c r="J1771" s="92">
        <f t="shared" si="581"/>
        <v>0</v>
      </c>
      <c r="L1771" s="94">
        <v>1769</v>
      </c>
      <c r="M1771" s="114">
        <f t="shared" ca="1" si="578"/>
        <v>1317.6587560586668</v>
      </c>
      <c r="N1771" s="115">
        <f>( IF(ISNUMBER(D1771), D1771,1)/100)*$BE$5 - $T$23 + $T$21</f>
        <v>0</v>
      </c>
      <c r="P1771" s="102"/>
      <c r="Q1771" s="102"/>
      <c r="R1771" s="102"/>
      <c r="S1771" s="102"/>
      <c r="AC1771" s="83">
        <f t="shared" si="592"/>
        <v>0</v>
      </c>
      <c r="AD1771" s="83">
        <f t="shared" si="593"/>
        <v>0</v>
      </c>
      <c r="AF1771" s="83">
        <f t="shared" si="582"/>
        <v>0</v>
      </c>
      <c r="AG1771" s="83">
        <f t="shared" si="583"/>
        <v>0</v>
      </c>
      <c r="AQ1771" s="83">
        <f t="shared" ca="1" si="584"/>
        <v>4</v>
      </c>
      <c r="AR1771" s="83">
        <f t="shared" ca="1" si="585"/>
        <v>-140.70635024234667</v>
      </c>
      <c r="AS1771" s="83">
        <f t="shared" ca="1" si="579"/>
        <v>-143.29364975765333</v>
      </c>
      <c r="AT1771" s="83" cm="1">
        <f t="array" aca="1" ref="AT1771" ca="1">_xlfn.LET(_xlpm.rozsah, $F$3:$F$10001,_xlpm.podminka, (_xlpm.rozsah&gt;M1771)*(ISNUMBER(_xlpm.rozsah)),_xlpm.indexy, IF(_xlpm.podminka, ROW(_xlpm.rozsah)-MIN(ROW(_xlpm.rozsah))+1),_xlpm.prvni, MIN(_xlpm.indexy),_xlpm.finalni, IF(_xlpm.prvni=1, 2, _xlpm.prvni),INDEX(_xlpm.rozsah, _xlpm.finalni))</f>
        <v>1400</v>
      </c>
      <c r="AU1771" s="83" cm="1">
        <f t="array" aca="1" ref="AU1771" ca="1">INDEX($F$3:$F$10001,MATCH(AT1771,$F$3:$F$10004,0)-1)</f>
        <v>1300</v>
      </c>
      <c r="AV1771" s="83">
        <f t="shared" ca="1" si="594"/>
        <v>-144</v>
      </c>
      <c r="AW1771" s="83">
        <f t="shared" ca="1" si="595"/>
        <v>-140</v>
      </c>
      <c r="AX1771" s="83">
        <f t="shared" ca="1" si="586"/>
        <v>360</v>
      </c>
      <c r="AY1771" s="83">
        <f t="shared" ca="1" si="587"/>
        <v>350</v>
      </c>
      <c r="AZ1771" s="83">
        <f t="shared" ca="1" si="588"/>
        <v>10</v>
      </c>
      <c r="BA1771" s="83">
        <f t="shared" ca="1" si="589"/>
        <v>358.23412439413335</v>
      </c>
      <c r="BB1771" s="83">
        <f t="shared" ca="1" si="590"/>
        <v>351.76587560586665</v>
      </c>
    </row>
    <row r="1772" spans="1:54" s="81" customFormat="1" x14ac:dyDescent="0.25">
      <c r="A1772" s="79">
        <v>1770</v>
      </c>
      <c r="B1772" s="80">
        <f t="shared" si="580"/>
        <v>29.5</v>
      </c>
      <c r="C1772" s="79">
        <v>49.1</v>
      </c>
      <c r="D1772" s="79" t="s">
        <v>8</v>
      </c>
      <c r="F1772" s="117"/>
      <c r="G1772" s="117"/>
      <c r="H1772" s="118"/>
      <c r="I1772" s="121"/>
      <c r="J1772" s="92">
        <f t="shared" si="581"/>
        <v>0</v>
      </c>
      <c r="K1772" s="83"/>
      <c r="L1772" s="94">
        <v>1770</v>
      </c>
      <c r="M1772" s="114">
        <f t="shared" ca="1" si="578"/>
        <v>1389.9261230620136</v>
      </c>
      <c r="N1772" s="115">
        <f t="shared" ref="N1772:N1778" ca="1" si="596">AS1772</f>
        <v>-140.40295507751947</v>
      </c>
      <c r="O1772" s="83"/>
      <c r="P1772" s="102"/>
      <c r="Q1772" s="102"/>
      <c r="R1772" s="102"/>
      <c r="S1772" s="102"/>
      <c r="T1772" s="83"/>
      <c r="U1772" s="83"/>
      <c r="V1772" s="83"/>
      <c r="W1772" s="83"/>
      <c r="X1772" s="83"/>
      <c r="Y1772" s="83"/>
      <c r="Z1772" s="83"/>
      <c r="AA1772" s="83"/>
      <c r="AB1772" s="83"/>
      <c r="AC1772" s="83">
        <f t="shared" si="592"/>
        <v>0</v>
      </c>
      <c r="AD1772" s="83">
        <f t="shared" si="593"/>
        <v>0</v>
      </c>
      <c r="AE1772" s="83"/>
      <c r="AF1772" s="83">
        <f t="shared" si="582"/>
        <v>0</v>
      </c>
      <c r="AG1772" s="83">
        <f t="shared" si="583"/>
        <v>0</v>
      </c>
      <c r="AH1772" s="83"/>
      <c r="AI1772" s="83"/>
      <c r="AJ1772" s="83"/>
      <c r="AK1772" s="83"/>
      <c r="AL1772" s="83"/>
      <c r="AM1772" s="83"/>
      <c r="AN1772" s="83"/>
      <c r="AO1772" s="83"/>
      <c r="AP1772" s="83"/>
      <c r="AQ1772" s="83">
        <f t="shared" ca="1" si="584"/>
        <v>4</v>
      </c>
      <c r="AR1772" s="83">
        <f t="shared" ca="1" si="585"/>
        <v>-143.59704492248053</v>
      </c>
      <c r="AS1772" s="83">
        <f t="shared" ca="1" si="579"/>
        <v>-140.40295507751947</v>
      </c>
      <c r="AT1772" s="83" cm="1">
        <f t="array" aca="1" ref="AT1772" ca="1">_xlfn.LET(_xlpm.rozsah, $F$3:$F$10001,_xlpm.podminka, (_xlpm.rozsah&gt;M1772)*(ISNUMBER(_xlpm.rozsah)),_xlpm.indexy, IF(_xlpm.podminka, ROW(_xlpm.rozsah)-MIN(ROW(_xlpm.rozsah))+1),_xlpm.prvni, MIN(_xlpm.indexy),_xlpm.finalni, IF(_xlpm.prvni=1, 2, _xlpm.prvni),INDEX(_xlpm.rozsah, _xlpm.finalni))</f>
        <v>1400</v>
      </c>
      <c r="AU1772" s="83" cm="1">
        <f t="array" aca="1" ref="AU1772" ca="1">INDEX($F$3:$F$10001,MATCH(AT1772,$F$3:$F$10004,0)-1)</f>
        <v>1300</v>
      </c>
      <c r="AV1772" s="83">
        <f t="shared" ca="1" si="594"/>
        <v>-144</v>
      </c>
      <c r="AW1772" s="83">
        <f t="shared" ca="1" si="595"/>
        <v>-140</v>
      </c>
      <c r="AX1772" s="83">
        <f t="shared" ca="1" si="586"/>
        <v>360</v>
      </c>
      <c r="AY1772" s="83">
        <f t="shared" ca="1" si="587"/>
        <v>350</v>
      </c>
      <c r="AZ1772" s="83">
        <f t="shared" ca="1" si="588"/>
        <v>10</v>
      </c>
      <c r="BA1772" s="83">
        <f t="shared" ca="1" si="589"/>
        <v>351.00738769379865</v>
      </c>
      <c r="BB1772" s="83">
        <f t="shared" ca="1" si="590"/>
        <v>358.99261230620135</v>
      </c>
    </row>
    <row r="1773" spans="1:54" s="81" customFormat="1" x14ac:dyDescent="0.25">
      <c r="A1773" s="79">
        <v>1771</v>
      </c>
      <c r="B1773" s="80">
        <f t="shared" si="580"/>
        <v>29.516666666666666</v>
      </c>
      <c r="C1773" s="79">
        <v>46.2</v>
      </c>
      <c r="D1773" s="79" t="s">
        <v>8</v>
      </c>
      <c r="F1773" s="117"/>
      <c r="G1773" s="117"/>
      <c r="H1773" s="118"/>
      <c r="I1773" s="121"/>
      <c r="J1773" s="92">
        <f t="shared" si="581"/>
        <v>0</v>
      </c>
      <c r="K1773" s="83"/>
      <c r="L1773" s="94">
        <v>1771</v>
      </c>
      <c r="M1773" s="114">
        <f t="shared" ca="1" si="578"/>
        <v>1366.8958632477602</v>
      </c>
      <c r="N1773" s="115">
        <f t="shared" ca="1" si="596"/>
        <v>-141.32416547008958</v>
      </c>
      <c r="O1773" s="83"/>
      <c r="P1773" s="102"/>
      <c r="Q1773" s="102"/>
      <c r="R1773" s="102"/>
      <c r="S1773" s="102"/>
      <c r="T1773" s="83"/>
      <c r="U1773" s="83"/>
      <c r="V1773" s="83"/>
      <c r="W1773" s="83"/>
      <c r="X1773" s="83"/>
      <c r="Y1773" s="83"/>
      <c r="Z1773" s="83"/>
      <c r="AA1773" s="83"/>
      <c r="AB1773" s="83"/>
      <c r="AC1773" s="83">
        <f t="shared" si="592"/>
        <v>0</v>
      </c>
      <c r="AD1773" s="83">
        <f t="shared" si="593"/>
        <v>0</v>
      </c>
      <c r="AE1773" s="83"/>
      <c r="AF1773" s="83">
        <f t="shared" si="582"/>
        <v>0</v>
      </c>
      <c r="AG1773" s="83">
        <f t="shared" si="583"/>
        <v>0</v>
      </c>
      <c r="AH1773" s="83"/>
      <c r="AI1773" s="83"/>
      <c r="AJ1773" s="83"/>
      <c r="AK1773" s="83"/>
      <c r="AL1773" s="83"/>
      <c r="AM1773" s="83"/>
      <c r="AN1773" s="83"/>
      <c r="AO1773" s="83"/>
      <c r="AP1773" s="83"/>
      <c r="AQ1773" s="83">
        <f t="shared" ca="1" si="584"/>
        <v>4</v>
      </c>
      <c r="AR1773" s="83">
        <f t="shared" ca="1" si="585"/>
        <v>-142.67583452991042</v>
      </c>
      <c r="AS1773" s="83">
        <f t="shared" ca="1" si="579"/>
        <v>-141.32416547008958</v>
      </c>
      <c r="AT1773" s="83" cm="1">
        <f t="array" aca="1" ref="AT1773" ca="1">_xlfn.LET(_xlpm.rozsah, $F$3:$F$10001,_xlpm.podminka, (_xlpm.rozsah&gt;M1773)*(ISNUMBER(_xlpm.rozsah)),_xlpm.indexy, IF(_xlpm.podminka, ROW(_xlpm.rozsah)-MIN(ROW(_xlpm.rozsah))+1),_xlpm.prvni, MIN(_xlpm.indexy),_xlpm.finalni, IF(_xlpm.prvni=1, 2, _xlpm.prvni),INDEX(_xlpm.rozsah, _xlpm.finalni))</f>
        <v>1400</v>
      </c>
      <c r="AU1773" s="83" cm="1">
        <f t="array" aca="1" ref="AU1773" ca="1">INDEX($F$3:$F$10001,MATCH(AT1773,$F$3:$F$10004,0)-1)</f>
        <v>1300</v>
      </c>
      <c r="AV1773" s="83">
        <f t="shared" ca="1" si="594"/>
        <v>-144</v>
      </c>
      <c r="AW1773" s="83">
        <f t="shared" ca="1" si="595"/>
        <v>-140</v>
      </c>
      <c r="AX1773" s="83">
        <f t="shared" ca="1" si="586"/>
        <v>360</v>
      </c>
      <c r="AY1773" s="83">
        <f t="shared" ca="1" si="587"/>
        <v>350</v>
      </c>
      <c r="AZ1773" s="83">
        <f t="shared" ca="1" si="588"/>
        <v>10</v>
      </c>
      <c r="BA1773" s="83">
        <f t="shared" ca="1" si="589"/>
        <v>353.31041367522397</v>
      </c>
      <c r="BB1773" s="83">
        <f t="shared" ca="1" si="590"/>
        <v>356.68958632477603</v>
      </c>
    </row>
    <row r="1774" spans="1:54" s="81" customFormat="1" x14ac:dyDescent="0.25">
      <c r="A1774" s="79">
        <v>1772</v>
      </c>
      <c r="B1774" s="80">
        <f t="shared" si="580"/>
        <v>29.533333333333335</v>
      </c>
      <c r="C1774" s="79">
        <v>43.1</v>
      </c>
      <c r="D1774" s="79" t="s">
        <v>8</v>
      </c>
      <c r="F1774" s="117"/>
      <c r="G1774" s="117"/>
      <c r="H1774" s="118"/>
      <c r="I1774" s="121"/>
      <c r="J1774" s="92">
        <f t="shared" si="581"/>
        <v>0</v>
      </c>
      <c r="K1774" s="83"/>
      <c r="L1774" s="94">
        <v>1772</v>
      </c>
      <c r="M1774" s="114">
        <f t="shared" ca="1" si="578"/>
        <v>1342.2773096532135</v>
      </c>
      <c r="N1774" s="115">
        <f t="shared" ca="1" si="596"/>
        <v>-142.30890761387147</v>
      </c>
      <c r="O1774" s="83"/>
      <c r="P1774" s="102"/>
      <c r="Q1774" s="102"/>
      <c r="R1774" s="102"/>
      <c r="S1774" s="102"/>
      <c r="T1774" s="83"/>
      <c r="U1774" s="83"/>
      <c r="V1774" s="83"/>
      <c r="W1774" s="83"/>
      <c r="X1774" s="83"/>
      <c r="Y1774" s="83"/>
      <c r="Z1774" s="83"/>
      <c r="AA1774" s="83"/>
      <c r="AB1774" s="83"/>
      <c r="AC1774" s="83">
        <f t="shared" si="592"/>
        <v>0</v>
      </c>
      <c r="AD1774" s="83">
        <f t="shared" si="593"/>
        <v>0</v>
      </c>
      <c r="AE1774" s="83"/>
      <c r="AF1774" s="83">
        <f t="shared" si="582"/>
        <v>0</v>
      </c>
      <c r="AG1774" s="83">
        <f t="shared" si="583"/>
        <v>0</v>
      </c>
      <c r="AH1774" s="83"/>
      <c r="AI1774" s="83"/>
      <c r="AJ1774" s="83"/>
      <c r="AK1774" s="83"/>
      <c r="AL1774" s="83"/>
      <c r="AM1774" s="83"/>
      <c r="AN1774" s="83"/>
      <c r="AO1774" s="83"/>
      <c r="AP1774" s="83"/>
      <c r="AQ1774" s="83">
        <f t="shared" ca="1" si="584"/>
        <v>4</v>
      </c>
      <c r="AR1774" s="83">
        <f t="shared" ca="1" si="585"/>
        <v>-141.69109238612853</v>
      </c>
      <c r="AS1774" s="83">
        <f t="shared" ca="1" si="579"/>
        <v>-142.30890761387147</v>
      </c>
      <c r="AT1774" s="83" cm="1">
        <f t="array" aca="1" ref="AT1774" ca="1">_xlfn.LET(_xlpm.rozsah, $F$3:$F$10001,_xlpm.podminka, (_xlpm.rozsah&gt;M1774)*(ISNUMBER(_xlpm.rozsah)),_xlpm.indexy, IF(_xlpm.podminka, ROW(_xlpm.rozsah)-MIN(ROW(_xlpm.rozsah))+1),_xlpm.prvni, MIN(_xlpm.indexy),_xlpm.finalni, IF(_xlpm.prvni=1, 2, _xlpm.prvni),INDEX(_xlpm.rozsah, _xlpm.finalni))</f>
        <v>1400</v>
      </c>
      <c r="AU1774" s="83" cm="1">
        <f t="array" aca="1" ref="AU1774" ca="1">INDEX($F$3:$F$10001,MATCH(AT1774,$F$3:$F$10004,0)-1)</f>
        <v>1300</v>
      </c>
      <c r="AV1774" s="83">
        <f t="shared" ca="1" si="594"/>
        <v>-144</v>
      </c>
      <c r="AW1774" s="83">
        <f t="shared" ca="1" si="595"/>
        <v>-140</v>
      </c>
      <c r="AX1774" s="83">
        <f t="shared" ca="1" si="586"/>
        <v>360</v>
      </c>
      <c r="AY1774" s="83">
        <f t="shared" ca="1" si="587"/>
        <v>350</v>
      </c>
      <c r="AZ1774" s="83">
        <f t="shared" ca="1" si="588"/>
        <v>10</v>
      </c>
      <c r="BA1774" s="83">
        <f t="shared" ca="1" si="589"/>
        <v>355.77226903467863</v>
      </c>
      <c r="BB1774" s="83">
        <f t="shared" ca="1" si="590"/>
        <v>354.22773096532137</v>
      </c>
    </row>
    <row r="1775" spans="1:54" s="81" customFormat="1" x14ac:dyDescent="0.25">
      <c r="A1775" s="79">
        <v>1773</v>
      </c>
      <c r="B1775" s="80">
        <f t="shared" si="580"/>
        <v>29.55</v>
      </c>
      <c r="C1775" s="79">
        <v>39.9</v>
      </c>
      <c r="D1775" s="79" t="s">
        <v>8</v>
      </c>
      <c r="F1775" s="117"/>
      <c r="G1775" s="117"/>
      <c r="H1775" s="118"/>
      <c r="I1775" s="121"/>
      <c r="J1775" s="92">
        <f t="shared" si="581"/>
        <v>0</v>
      </c>
      <c r="K1775" s="83"/>
      <c r="L1775" s="94">
        <v>1773</v>
      </c>
      <c r="M1775" s="114">
        <f t="shared" ca="1" si="578"/>
        <v>1316.86460916852</v>
      </c>
      <c r="N1775" s="115">
        <f t="shared" ca="1" si="596"/>
        <v>-143.32541563325921</v>
      </c>
      <c r="O1775" s="83"/>
      <c r="P1775" s="102"/>
      <c r="Q1775" s="102"/>
      <c r="R1775" s="102"/>
      <c r="S1775" s="102"/>
      <c r="T1775" s="83"/>
      <c r="U1775" s="83"/>
      <c r="V1775" s="83"/>
      <c r="W1775" s="83"/>
      <c r="X1775" s="83"/>
      <c r="Y1775" s="83"/>
      <c r="Z1775" s="83"/>
      <c r="AA1775" s="83"/>
      <c r="AB1775" s="83"/>
      <c r="AC1775" s="83">
        <f t="shared" si="592"/>
        <v>0</v>
      </c>
      <c r="AD1775" s="83">
        <f t="shared" si="593"/>
        <v>0</v>
      </c>
      <c r="AE1775" s="83"/>
      <c r="AF1775" s="83">
        <f t="shared" si="582"/>
        <v>0</v>
      </c>
      <c r="AG1775" s="83">
        <f t="shared" si="583"/>
        <v>0</v>
      </c>
      <c r="AH1775" s="83"/>
      <c r="AI1775" s="83"/>
      <c r="AJ1775" s="83"/>
      <c r="AK1775" s="83"/>
      <c r="AL1775" s="83"/>
      <c r="AM1775" s="83"/>
      <c r="AN1775" s="83"/>
      <c r="AO1775" s="83"/>
      <c r="AP1775" s="83"/>
      <c r="AQ1775" s="83">
        <f t="shared" ca="1" si="584"/>
        <v>4</v>
      </c>
      <c r="AR1775" s="83">
        <f t="shared" ca="1" si="585"/>
        <v>-140.67458436674079</v>
      </c>
      <c r="AS1775" s="83">
        <f t="shared" ca="1" si="579"/>
        <v>-143.32541563325921</v>
      </c>
      <c r="AT1775" s="83" cm="1">
        <f t="array" aca="1" ref="AT1775" ca="1">_xlfn.LET(_xlpm.rozsah, $F$3:$F$10001,_xlpm.podminka, (_xlpm.rozsah&gt;M1775)*(ISNUMBER(_xlpm.rozsah)),_xlpm.indexy, IF(_xlpm.podminka, ROW(_xlpm.rozsah)-MIN(ROW(_xlpm.rozsah))+1),_xlpm.prvni, MIN(_xlpm.indexy),_xlpm.finalni, IF(_xlpm.prvni=1, 2, _xlpm.prvni),INDEX(_xlpm.rozsah, _xlpm.finalni))</f>
        <v>1400</v>
      </c>
      <c r="AU1775" s="83" cm="1">
        <f t="array" aca="1" ref="AU1775" ca="1">INDEX($F$3:$F$10001,MATCH(AT1775,$F$3:$F$10004,0)-1)</f>
        <v>1300</v>
      </c>
      <c r="AV1775" s="83">
        <f t="shared" ca="1" si="594"/>
        <v>-144</v>
      </c>
      <c r="AW1775" s="83">
        <f t="shared" ca="1" si="595"/>
        <v>-140</v>
      </c>
      <c r="AX1775" s="83">
        <f t="shared" ca="1" si="586"/>
        <v>360</v>
      </c>
      <c r="AY1775" s="83">
        <f t="shared" ca="1" si="587"/>
        <v>350</v>
      </c>
      <c r="AZ1775" s="83">
        <f t="shared" ca="1" si="588"/>
        <v>10</v>
      </c>
      <c r="BA1775" s="83">
        <f t="shared" ca="1" si="589"/>
        <v>358.31353908314799</v>
      </c>
      <c r="BB1775" s="83">
        <f t="shared" ca="1" si="590"/>
        <v>351.68646091685201</v>
      </c>
    </row>
    <row r="1776" spans="1:54" s="81" customFormat="1" x14ac:dyDescent="0.25">
      <c r="A1776" s="79">
        <v>1774</v>
      </c>
      <c r="B1776" s="80">
        <f t="shared" si="580"/>
        <v>29.566666666666666</v>
      </c>
      <c r="C1776" s="79">
        <v>36.6</v>
      </c>
      <c r="D1776" s="79" t="s">
        <v>8</v>
      </c>
      <c r="F1776" s="117"/>
      <c r="G1776" s="117"/>
      <c r="H1776" s="118"/>
      <c r="I1776" s="121"/>
      <c r="J1776" s="92">
        <f t="shared" si="581"/>
        <v>0</v>
      </c>
      <c r="K1776" s="83"/>
      <c r="L1776" s="94">
        <v>1774</v>
      </c>
      <c r="M1776" s="114">
        <f t="shared" ca="1" si="578"/>
        <v>1290.65776179368</v>
      </c>
      <c r="N1776" s="115">
        <f t="shared" ca="1" si="596"/>
        <v>-129.1210685847584</v>
      </c>
      <c r="O1776" s="83"/>
      <c r="P1776" s="102"/>
      <c r="Q1776" s="102"/>
      <c r="R1776" s="102"/>
      <c r="S1776" s="102"/>
      <c r="T1776" s="83"/>
      <c r="U1776" s="83"/>
      <c r="V1776" s="83"/>
      <c r="W1776" s="83"/>
      <c r="X1776" s="83"/>
      <c r="Y1776" s="83"/>
      <c r="Z1776" s="83"/>
      <c r="AA1776" s="83"/>
      <c r="AB1776" s="83"/>
      <c r="AC1776" s="83">
        <f t="shared" si="592"/>
        <v>0</v>
      </c>
      <c r="AD1776" s="83">
        <f t="shared" si="593"/>
        <v>0</v>
      </c>
      <c r="AE1776" s="83"/>
      <c r="AF1776" s="83">
        <f t="shared" si="582"/>
        <v>0</v>
      </c>
      <c r="AG1776" s="83">
        <f t="shared" si="583"/>
        <v>0</v>
      </c>
      <c r="AH1776" s="83"/>
      <c r="AI1776" s="83"/>
      <c r="AJ1776" s="83"/>
      <c r="AK1776" s="83"/>
      <c r="AL1776" s="83"/>
      <c r="AM1776" s="83"/>
      <c r="AN1776" s="83"/>
      <c r="AO1776" s="83"/>
      <c r="AP1776" s="83"/>
      <c r="AQ1776" s="83">
        <f t="shared" ca="1" si="584"/>
        <v>12</v>
      </c>
      <c r="AR1776" s="83">
        <f t="shared" ca="1" si="585"/>
        <v>-138.8789314152416</v>
      </c>
      <c r="AS1776" s="83">
        <f t="shared" ca="1" si="579"/>
        <v>-129.1210685847584</v>
      </c>
      <c r="AT1776" s="83" cm="1">
        <f t="array" aca="1" ref="AT1776" ca="1">_xlfn.LET(_xlpm.rozsah, $F$3:$F$10001,_xlpm.podminka, (_xlpm.rozsah&gt;M1776)*(ISNUMBER(_xlpm.rozsah)),_xlpm.indexy, IF(_xlpm.podminka, ROW(_xlpm.rozsah)-MIN(ROW(_xlpm.rozsah))+1),_xlpm.prvni, MIN(_xlpm.indexy),_xlpm.finalni, IF(_xlpm.prvni=1, 2, _xlpm.prvni),INDEX(_xlpm.rozsah, _xlpm.finalni))</f>
        <v>1300</v>
      </c>
      <c r="AU1776" s="83" cm="1">
        <f t="array" aca="1" ref="AU1776" ca="1">INDEX($F$3:$F$10001,MATCH(AT1776,$F$3:$F$10004,0)-1)</f>
        <v>1200</v>
      </c>
      <c r="AV1776" s="83">
        <f t="shared" ca="1" si="594"/>
        <v>-140</v>
      </c>
      <c r="AW1776" s="83">
        <f t="shared" ca="1" si="595"/>
        <v>-128</v>
      </c>
      <c r="AX1776" s="83">
        <f t="shared" ca="1" si="586"/>
        <v>350</v>
      </c>
      <c r="AY1776" s="83">
        <f t="shared" ca="1" si="587"/>
        <v>320</v>
      </c>
      <c r="AZ1776" s="83">
        <f t="shared" ca="1" si="588"/>
        <v>30</v>
      </c>
      <c r="BA1776" s="83">
        <f t="shared" ca="1" si="589"/>
        <v>322.80267146189601</v>
      </c>
      <c r="BB1776" s="83">
        <f t="shared" ca="1" si="590"/>
        <v>347.19732853810399</v>
      </c>
    </row>
    <row r="1777" spans="1:54" s="81" customFormat="1" x14ac:dyDescent="0.25">
      <c r="A1777" s="79">
        <v>1775</v>
      </c>
      <c r="B1777" s="80">
        <f t="shared" si="580"/>
        <v>29.583333333333332</v>
      </c>
      <c r="C1777" s="79">
        <v>33.6</v>
      </c>
      <c r="D1777" s="79" t="s">
        <v>8</v>
      </c>
      <c r="F1777" s="117"/>
      <c r="G1777" s="117"/>
      <c r="H1777" s="118"/>
      <c r="I1777" s="121"/>
      <c r="J1777" s="92">
        <f t="shared" si="581"/>
        <v>0</v>
      </c>
      <c r="K1777" s="83"/>
      <c r="L1777" s="94">
        <v>1775</v>
      </c>
      <c r="M1777" s="114">
        <f t="shared" ca="1" si="578"/>
        <v>1266.8333550892801</v>
      </c>
      <c r="N1777" s="115">
        <f t="shared" ca="1" si="596"/>
        <v>-131.97999738928638</v>
      </c>
      <c r="O1777" s="83"/>
      <c r="P1777" s="102"/>
      <c r="Q1777" s="102"/>
      <c r="R1777" s="102"/>
      <c r="S1777" s="102"/>
      <c r="T1777" s="83"/>
      <c r="U1777" s="83"/>
      <c r="V1777" s="83"/>
      <c r="W1777" s="83"/>
      <c r="X1777" s="83"/>
      <c r="Y1777" s="83"/>
      <c r="Z1777" s="83"/>
      <c r="AA1777" s="83"/>
      <c r="AB1777" s="83"/>
      <c r="AC1777" s="83">
        <f t="shared" si="592"/>
        <v>0</v>
      </c>
      <c r="AD1777" s="83">
        <f t="shared" si="593"/>
        <v>0</v>
      </c>
      <c r="AE1777" s="83"/>
      <c r="AF1777" s="83">
        <f t="shared" si="582"/>
        <v>0</v>
      </c>
      <c r="AG1777" s="83">
        <f t="shared" si="583"/>
        <v>0</v>
      </c>
      <c r="AH1777" s="83"/>
      <c r="AI1777" s="83"/>
      <c r="AJ1777" s="83"/>
      <c r="AK1777" s="83"/>
      <c r="AL1777" s="83"/>
      <c r="AM1777" s="83"/>
      <c r="AN1777" s="83"/>
      <c r="AO1777" s="83"/>
      <c r="AP1777" s="83"/>
      <c r="AQ1777" s="83">
        <f t="shared" ca="1" si="584"/>
        <v>12</v>
      </c>
      <c r="AR1777" s="83">
        <f t="shared" ca="1" si="585"/>
        <v>-136.02000261071362</v>
      </c>
      <c r="AS1777" s="83">
        <f t="shared" ca="1" si="579"/>
        <v>-131.97999738928638</v>
      </c>
      <c r="AT1777" s="83" cm="1">
        <f t="array" aca="1" ref="AT1777" ca="1">_xlfn.LET(_xlpm.rozsah, $F$3:$F$10001,_xlpm.podminka, (_xlpm.rozsah&gt;M1777)*(ISNUMBER(_xlpm.rozsah)),_xlpm.indexy, IF(_xlpm.podminka, ROW(_xlpm.rozsah)-MIN(ROW(_xlpm.rozsah))+1),_xlpm.prvni, MIN(_xlpm.indexy),_xlpm.finalni, IF(_xlpm.prvni=1, 2, _xlpm.prvni),INDEX(_xlpm.rozsah, _xlpm.finalni))</f>
        <v>1300</v>
      </c>
      <c r="AU1777" s="83" cm="1">
        <f t="array" aca="1" ref="AU1777" ca="1">INDEX($F$3:$F$10001,MATCH(AT1777,$F$3:$F$10004,0)-1)</f>
        <v>1200</v>
      </c>
      <c r="AV1777" s="83">
        <f t="shared" ca="1" si="594"/>
        <v>-140</v>
      </c>
      <c r="AW1777" s="83">
        <f t="shared" ca="1" si="595"/>
        <v>-128</v>
      </c>
      <c r="AX1777" s="83">
        <f t="shared" ca="1" si="586"/>
        <v>350</v>
      </c>
      <c r="AY1777" s="83">
        <f t="shared" ca="1" si="587"/>
        <v>320</v>
      </c>
      <c r="AZ1777" s="83">
        <f t="shared" ca="1" si="588"/>
        <v>30</v>
      </c>
      <c r="BA1777" s="83">
        <f t="shared" ca="1" si="589"/>
        <v>329.94999347321595</v>
      </c>
      <c r="BB1777" s="83">
        <f t="shared" ca="1" si="590"/>
        <v>340.05000652678405</v>
      </c>
    </row>
    <row r="1778" spans="1:54" s="81" customFormat="1" x14ac:dyDescent="0.25">
      <c r="A1778" s="79">
        <v>1776</v>
      </c>
      <c r="B1778" s="80">
        <f t="shared" si="580"/>
        <v>29.6</v>
      </c>
      <c r="C1778" s="79">
        <v>30.5</v>
      </c>
      <c r="D1778" s="79" t="s">
        <v>8</v>
      </c>
      <c r="F1778" s="117"/>
      <c r="G1778" s="117"/>
      <c r="H1778" s="118"/>
      <c r="I1778" s="121"/>
      <c r="J1778" s="92">
        <f t="shared" si="581"/>
        <v>0</v>
      </c>
      <c r="K1778" s="83"/>
      <c r="L1778" s="94">
        <v>1776</v>
      </c>
      <c r="M1778" s="114">
        <f t="shared" ca="1" si="578"/>
        <v>1242.2148014947334</v>
      </c>
      <c r="N1778" s="115">
        <f t="shared" ca="1" si="596"/>
        <v>-134.93422382063198</v>
      </c>
      <c r="O1778" s="83"/>
      <c r="P1778" s="102"/>
      <c r="Q1778" s="102"/>
      <c r="R1778" s="102"/>
      <c r="S1778" s="102"/>
      <c r="T1778" s="83"/>
      <c r="U1778" s="83"/>
      <c r="V1778" s="83"/>
      <c r="W1778" s="83"/>
      <c r="X1778" s="83"/>
      <c r="Y1778" s="83"/>
      <c r="Z1778" s="83"/>
      <c r="AA1778" s="83"/>
      <c r="AB1778" s="83"/>
      <c r="AC1778" s="83">
        <f t="shared" si="592"/>
        <v>0</v>
      </c>
      <c r="AD1778" s="83">
        <f t="shared" si="593"/>
        <v>0</v>
      </c>
      <c r="AE1778" s="83"/>
      <c r="AF1778" s="83">
        <f t="shared" si="582"/>
        <v>0</v>
      </c>
      <c r="AG1778" s="83">
        <f t="shared" si="583"/>
        <v>0</v>
      </c>
      <c r="AH1778" s="83"/>
      <c r="AI1778" s="83"/>
      <c r="AJ1778" s="83"/>
      <c r="AK1778" s="83"/>
      <c r="AL1778" s="83"/>
      <c r="AM1778" s="83"/>
      <c r="AN1778" s="83"/>
      <c r="AO1778" s="83"/>
      <c r="AP1778" s="83"/>
      <c r="AQ1778" s="83">
        <f t="shared" ca="1" si="584"/>
        <v>12</v>
      </c>
      <c r="AR1778" s="83">
        <f t="shared" ca="1" si="585"/>
        <v>-133.06577617936802</v>
      </c>
      <c r="AS1778" s="83">
        <f t="shared" ca="1" si="579"/>
        <v>-134.93422382063198</v>
      </c>
      <c r="AT1778" s="83" cm="1">
        <f t="array" aca="1" ref="AT1778" ca="1">_xlfn.LET(_xlpm.rozsah, $F$3:$F$10001,_xlpm.podminka, (_xlpm.rozsah&gt;M1778)*(ISNUMBER(_xlpm.rozsah)),_xlpm.indexy, IF(_xlpm.podminka, ROW(_xlpm.rozsah)-MIN(ROW(_xlpm.rozsah))+1),_xlpm.prvni, MIN(_xlpm.indexy),_xlpm.finalni, IF(_xlpm.prvni=1, 2, _xlpm.prvni),INDEX(_xlpm.rozsah, _xlpm.finalni))</f>
        <v>1300</v>
      </c>
      <c r="AU1778" s="83" cm="1">
        <f t="array" aca="1" ref="AU1778" ca="1">INDEX($F$3:$F$10001,MATCH(AT1778,$F$3:$F$10004,0)-1)</f>
        <v>1200</v>
      </c>
      <c r="AV1778" s="83">
        <f t="shared" ca="1" si="594"/>
        <v>-140</v>
      </c>
      <c r="AW1778" s="83">
        <f t="shared" ca="1" si="595"/>
        <v>-128</v>
      </c>
      <c r="AX1778" s="83">
        <f t="shared" ca="1" si="586"/>
        <v>350</v>
      </c>
      <c r="AY1778" s="83">
        <f t="shared" ca="1" si="587"/>
        <v>320</v>
      </c>
      <c r="AZ1778" s="83">
        <f t="shared" ca="1" si="588"/>
        <v>30</v>
      </c>
      <c r="BA1778" s="83">
        <f t="shared" ca="1" si="589"/>
        <v>337.33555955157999</v>
      </c>
      <c r="BB1778" s="83">
        <f t="shared" ca="1" si="590"/>
        <v>332.66444044842001</v>
      </c>
    </row>
    <row r="1779" spans="1:54" x14ac:dyDescent="0.25">
      <c r="A1779" s="58">
        <v>1777</v>
      </c>
      <c r="B1779" s="59">
        <f t="shared" si="580"/>
        <v>29.616666666666667</v>
      </c>
      <c r="C1779" s="58">
        <v>42.8</v>
      </c>
      <c r="D1779" s="58">
        <v>0</v>
      </c>
      <c r="F1779" s="117"/>
      <c r="G1779" s="117"/>
      <c r="H1779" s="118"/>
      <c r="I1779" s="121"/>
      <c r="J1779" s="92">
        <f t="shared" si="581"/>
        <v>0</v>
      </c>
      <c r="L1779" s="94">
        <v>1777</v>
      </c>
      <c r="M1779" s="114">
        <f t="shared" ca="1" si="578"/>
        <v>1339.8948689827735</v>
      </c>
      <c r="N1779" s="115">
        <f>( IF(ISNUMBER(D1779), D1779,1)/100)*$BE$5 - $T$23 + $T$21</f>
        <v>0</v>
      </c>
      <c r="P1779" s="102"/>
      <c r="Q1779" s="102"/>
      <c r="R1779" s="102"/>
      <c r="S1779" s="102"/>
      <c r="AC1779" s="83">
        <f t="shared" si="592"/>
        <v>0</v>
      </c>
      <c r="AD1779" s="83">
        <f t="shared" si="593"/>
        <v>0</v>
      </c>
      <c r="AF1779" s="83">
        <f t="shared" si="582"/>
        <v>0</v>
      </c>
      <c r="AG1779" s="83">
        <f t="shared" si="583"/>
        <v>0</v>
      </c>
      <c r="AQ1779" s="83">
        <f t="shared" ca="1" si="584"/>
        <v>4</v>
      </c>
      <c r="AR1779" s="83">
        <f t="shared" ca="1" si="585"/>
        <v>-141.59579475931093</v>
      </c>
      <c r="AS1779" s="83">
        <f t="shared" ca="1" si="579"/>
        <v>-142.40420524068907</v>
      </c>
      <c r="AT1779" s="83" cm="1">
        <f t="array" aca="1" ref="AT1779" ca="1">_xlfn.LET(_xlpm.rozsah, $F$3:$F$10001,_xlpm.podminka, (_xlpm.rozsah&gt;M1779)*(ISNUMBER(_xlpm.rozsah)),_xlpm.indexy, IF(_xlpm.podminka, ROW(_xlpm.rozsah)-MIN(ROW(_xlpm.rozsah))+1),_xlpm.prvni, MIN(_xlpm.indexy),_xlpm.finalni, IF(_xlpm.prvni=1, 2, _xlpm.prvni),INDEX(_xlpm.rozsah, _xlpm.finalni))</f>
        <v>1400</v>
      </c>
      <c r="AU1779" s="83" cm="1">
        <f t="array" aca="1" ref="AU1779" ca="1">INDEX($F$3:$F$10001,MATCH(AT1779,$F$3:$F$10004,0)-1)</f>
        <v>1300</v>
      </c>
      <c r="AV1779" s="83">
        <f t="shared" ca="1" si="594"/>
        <v>-144</v>
      </c>
      <c r="AW1779" s="83">
        <f t="shared" ca="1" si="595"/>
        <v>-140</v>
      </c>
      <c r="AX1779" s="83">
        <f t="shared" ca="1" si="586"/>
        <v>360</v>
      </c>
      <c r="AY1779" s="83">
        <f t="shared" ca="1" si="587"/>
        <v>350</v>
      </c>
      <c r="AZ1779" s="83">
        <f t="shared" ca="1" si="588"/>
        <v>10</v>
      </c>
      <c r="BA1779" s="83">
        <f t="shared" ca="1" si="589"/>
        <v>356.01051310172267</v>
      </c>
      <c r="BB1779" s="83">
        <f t="shared" ca="1" si="590"/>
        <v>353.98948689827733</v>
      </c>
    </row>
    <row r="1780" spans="1:54" s="81" customFormat="1" x14ac:dyDescent="0.25">
      <c r="A1780" s="79">
        <v>1778</v>
      </c>
      <c r="B1780" s="80">
        <f t="shared" si="580"/>
        <v>29.633333333333333</v>
      </c>
      <c r="C1780" s="79">
        <v>55.2</v>
      </c>
      <c r="D1780" s="79" t="s">
        <v>8</v>
      </c>
      <c r="F1780" s="117"/>
      <c r="G1780" s="117"/>
      <c r="H1780" s="118"/>
      <c r="I1780" s="121"/>
      <c r="J1780" s="92">
        <f t="shared" si="581"/>
        <v>0</v>
      </c>
      <c r="K1780" s="83"/>
      <c r="L1780" s="94">
        <v>1778</v>
      </c>
      <c r="M1780" s="114">
        <f t="shared" ca="1" si="578"/>
        <v>1438.3690833609603</v>
      </c>
      <c r="N1780" s="115">
        <f ca="1">AS1780</f>
        <v>-144</v>
      </c>
      <c r="O1780" s="83"/>
      <c r="P1780" s="102"/>
      <c r="Q1780" s="102"/>
      <c r="R1780" s="102"/>
      <c r="S1780" s="102"/>
      <c r="T1780" s="83"/>
      <c r="U1780" s="83"/>
      <c r="V1780" s="83"/>
      <c r="W1780" s="83"/>
      <c r="X1780" s="83"/>
      <c r="Y1780" s="83"/>
      <c r="Z1780" s="83"/>
      <c r="AA1780" s="83"/>
      <c r="AB1780" s="83"/>
      <c r="AC1780" s="83">
        <f t="shared" si="592"/>
        <v>0</v>
      </c>
      <c r="AD1780" s="83">
        <f t="shared" si="593"/>
        <v>0</v>
      </c>
      <c r="AE1780" s="83"/>
      <c r="AF1780" s="83">
        <f t="shared" si="582"/>
        <v>0</v>
      </c>
      <c r="AG1780" s="83">
        <f t="shared" si="583"/>
        <v>0</v>
      </c>
      <c r="AH1780" s="83"/>
      <c r="AI1780" s="83"/>
      <c r="AJ1780" s="83"/>
      <c r="AK1780" s="83"/>
      <c r="AL1780" s="83"/>
      <c r="AM1780" s="83"/>
      <c r="AN1780" s="83"/>
      <c r="AO1780" s="83"/>
      <c r="AP1780" s="83"/>
      <c r="AQ1780" s="83">
        <f t="shared" ca="1" si="584"/>
        <v>0</v>
      </c>
      <c r="AR1780" s="83">
        <f t="shared" ca="1" si="585"/>
        <v>-144</v>
      </c>
      <c r="AS1780" s="83">
        <f t="shared" ca="1" si="579"/>
        <v>-144</v>
      </c>
      <c r="AT1780" s="83" cm="1">
        <f t="array" aca="1" ref="AT1780" ca="1">_xlfn.LET(_xlpm.rozsah, $F$3:$F$10001,_xlpm.podminka, (_xlpm.rozsah&gt;M1780)*(ISNUMBER(_xlpm.rozsah)),_xlpm.indexy, IF(_xlpm.podminka, ROW(_xlpm.rozsah)-MIN(ROW(_xlpm.rozsah))+1),_xlpm.prvni, MIN(_xlpm.indexy),_xlpm.finalni, IF(_xlpm.prvni=1, 2, _xlpm.prvni),INDEX(_xlpm.rozsah, _xlpm.finalni))</f>
        <v>1500</v>
      </c>
      <c r="AU1780" s="83" cm="1">
        <f t="array" aca="1" ref="AU1780" ca="1">INDEX($F$3:$F$10001,MATCH(AT1780,$F$3:$F$10004,0)-1)</f>
        <v>1400</v>
      </c>
      <c r="AV1780" s="83">
        <f t="shared" ca="1" si="594"/>
        <v>-144</v>
      </c>
      <c r="AW1780" s="83">
        <f t="shared" ca="1" si="595"/>
        <v>-144</v>
      </c>
      <c r="AX1780" s="83">
        <f t="shared" ca="1" si="586"/>
        <v>360</v>
      </c>
      <c r="AY1780" s="83">
        <f t="shared" ca="1" si="587"/>
        <v>360</v>
      </c>
      <c r="AZ1780" s="83">
        <f t="shared" ca="1" si="588"/>
        <v>0</v>
      </c>
      <c r="BA1780" s="83">
        <f t="shared" ca="1" si="589"/>
        <v>360</v>
      </c>
      <c r="BB1780" s="83">
        <f t="shared" ca="1" si="590"/>
        <v>360</v>
      </c>
    </row>
    <row r="1781" spans="1:54" s="81" customFormat="1" x14ac:dyDescent="0.25">
      <c r="A1781" s="79">
        <v>1779</v>
      </c>
      <c r="B1781" s="80">
        <f t="shared" si="580"/>
        <v>29.65</v>
      </c>
      <c r="C1781" s="79">
        <v>49.9</v>
      </c>
      <c r="D1781" s="79" t="s">
        <v>8</v>
      </c>
      <c r="F1781" s="117"/>
      <c r="G1781" s="117"/>
      <c r="H1781" s="118"/>
      <c r="I1781" s="121"/>
      <c r="J1781" s="92">
        <f t="shared" si="581"/>
        <v>0</v>
      </c>
      <c r="K1781" s="83"/>
      <c r="L1781" s="94">
        <v>1779</v>
      </c>
      <c r="M1781" s="114">
        <f t="shared" ca="1" si="578"/>
        <v>1396.2792981831869</v>
      </c>
      <c r="N1781" s="115">
        <f ca="1">AS1781</f>
        <v>-140.14882807267253</v>
      </c>
      <c r="O1781" s="83"/>
      <c r="P1781" s="102"/>
      <c r="Q1781" s="102"/>
      <c r="R1781" s="102"/>
      <c r="S1781" s="102"/>
      <c r="T1781" s="83"/>
      <c r="U1781" s="83"/>
      <c r="V1781" s="83"/>
      <c r="W1781" s="83"/>
      <c r="X1781" s="83"/>
      <c r="Y1781" s="83"/>
      <c r="Z1781" s="83"/>
      <c r="AA1781" s="83"/>
      <c r="AB1781" s="83"/>
      <c r="AC1781" s="83">
        <f t="shared" si="592"/>
        <v>0</v>
      </c>
      <c r="AD1781" s="83">
        <f t="shared" si="593"/>
        <v>0</v>
      </c>
      <c r="AE1781" s="83"/>
      <c r="AF1781" s="83">
        <f t="shared" si="582"/>
        <v>0</v>
      </c>
      <c r="AG1781" s="83">
        <f t="shared" si="583"/>
        <v>0</v>
      </c>
      <c r="AH1781" s="83"/>
      <c r="AI1781" s="83"/>
      <c r="AJ1781" s="83"/>
      <c r="AK1781" s="83"/>
      <c r="AL1781" s="83"/>
      <c r="AM1781" s="83"/>
      <c r="AN1781" s="83"/>
      <c r="AO1781" s="83"/>
      <c r="AP1781" s="83"/>
      <c r="AQ1781" s="83">
        <f t="shared" ca="1" si="584"/>
        <v>4</v>
      </c>
      <c r="AR1781" s="83">
        <f t="shared" ca="1" si="585"/>
        <v>-143.85117192732747</v>
      </c>
      <c r="AS1781" s="83">
        <f t="shared" ca="1" si="579"/>
        <v>-140.14882807267253</v>
      </c>
      <c r="AT1781" s="83" cm="1">
        <f t="array" aca="1" ref="AT1781" ca="1">_xlfn.LET(_xlpm.rozsah, $F$3:$F$10001,_xlpm.podminka, (_xlpm.rozsah&gt;M1781)*(ISNUMBER(_xlpm.rozsah)),_xlpm.indexy, IF(_xlpm.podminka, ROW(_xlpm.rozsah)-MIN(ROW(_xlpm.rozsah))+1),_xlpm.prvni, MIN(_xlpm.indexy),_xlpm.finalni, IF(_xlpm.prvni=1, 2, _xlpm.prvni),INDEX(_xlpm.rozsah, _xlpm.finalni))</f>
        <v>1400</v>
      </c>
      <c r="AU1781" s="83" cm="1">
        <f t="array" aca="1" ref="AU1781" ca="1">INDEX($F$3:$F$10001,MATCH(AT1781,$F$3:$F$10004,0)-1)</f>
        <v>1300</v>
      </c>
      <c r="AV1781" s="83">
        <f t="shared" ca="1" si="594"/>
        <v>-144</v>
      </c>
      <c r="AW1781" s="83">
        <f t="shared" ca="1" si="595"/>
        <v>-140</v>
      </c>
      <c r="AX1781" s="83">
        <f t="shared" ca="1" si="586"/>
        <v>360</v>
      </c>
      <c r="AY1781" s="83">
        <f t="shared" ca="1" si="587"/>
        <v>350</v>
      </c>
      <c r="AZ1781" s="83">
        <f t="shared" ca="1" si="588"/>
        <v>10</v>
      </c>
      <c r="BA1781" s="83">
        <f t="shared" ca="1" si="589"/>
        <v>350.37207018168129</v>
      </c>
      <c r="BB1781" s="83">
        <f t="shared" ca="1" si="590"/>
        <v>359.62792981831871</v>
      </c>
    </row>
    <row r="1782" spans="1:54" s="81" customFormat="1" x14ac:dyDescent="0.25">
      <c r="A1782" s="79">
        <v>1780</v>
      </c>
      <c r="B1782" s="80">
        <f t="shared" si="580"/>
        <v>29.666666666666668</v>
      </c>
      <c r="C1782" s="79">
        <v>44</v>
      </c>
      <c r="D1782" s="79" t="s">
        <v>8</v>
      </c>
      <c r="F1782" s="117"/>
      <c r="G1782" s="117"/>
      <c r="H1782" s="118"/>
      <c r="I1782" s="121"/>
      <c r="J1782" s="92">
        <f t="shared" si="581"/>
        <v>0</v>
      </c>
      <c r="K1782" s="83"/>
      <c r="L1782" s="94">
        <v>1780</v>
      </c>
      <c r="M1782" s="114">
        <f t="shared" ca="1" si="578"/>
        <v>1349.4246316645335</v>
      </c>
      <c r="N1782" s="115">
        <f ca="1">AS1782</f>
        <v>-142.02301473341865</v>
      </c>
      <c r="O1782" s="83"/>
      <c r="P1782" s="102"/>
      <c r="Q1782" s="102"/>
      <c r="R1782" s="102"/>
      <c r="S1782" s="102"/>
      <c r="T1782" s="83"/>
      <c r="U1782" s="83"/>
      <c r="V1782" s="83"/>
      <c r="W1782" s="83"/>
      <c r="X1782" s="83"/>
      <c r="Y1782" s="83"/>
      <c r="Z1782" s="83"/>
      <c r="AA1782" s="83"/>
      <c r="AB1782" s="83"/>
      <c r="AC1782" s="83">
        <f t="shared" si="592"/>
        <v>0</v>
      </c>
      <c r="AD1782" s="83">
        <f t="shared" si="593"/>
        <v>0</v>
      </c>
      <c r="AE1782" s="83"/>
      <c r="AF1782" s="83">
        <f t="shared" si="582"/>
        <v>0</v>
      </c>
      <c r="AG1782" s="83">
        <f t="shared" si="583"/>
        <v>0</v>
      </c>
      <c r="AH1782" s="83"/>
      <c r="AI1782" s="83"/>
      <c r="AJ1782" s="83"/>
      <c r="AK1782" s="83"/>
      <c r="AL1782" s="83"/>
      <c r="AM1782" s="83"/>
      <c r="AN1782" s="83"/>
      <c r="AO1782" s="83"/>
      <c r="AP1782" s="83"/>
      <c r="AQ1782" s="83">
        <f t="shared" ca="1" si="584"/>
        <v>4</v>
      </c>
      <c r="AR1782" s="83">
        <f t="shared" ca="1" si="585"/>
        <v>-141.97698526658135</v>
      </c>
      <c r="AS1782" s="83">
        <f t="shared" ca="1" si="579"/>
        <v>-142.02301473341865</v>
      </c>
      <c r="AT1782" s="83" cm="1">
        <f t="array" aca="1" ref="AT1782" ca="1">_xlfn.LET(_xlpm.rozsah, $F$3:$F$10001,_xlpm.podminka, (_xlpm.rozsah&gt;M1782)*(ISNUMBER(_xlpm.rozsah)),_xlpm.indexy, IF(_xlpm.podminka, ROW(_xlpm.rozsah)-MIN(ROW(_xlpm.rozsah))+1),_xlpm.prvni, MIN(_xlpm.indexy),_xlpm.finalni, IF(_xlpm.prvni=1, 2, _xlpm.prvni),INDEX(_xlpm.rozsah, _xlpm.finalni))</f>
        <v>1400</v>
      </c>
      <c r="AU1782" s="83" cm="1">
        <f t="array" aca="1" ref="AU1782" ca="1">INDEX($F$3:$F$10001,MATCH(AT1782,$F$3:$F$10004,0)-1)</f>
        <v>1300</v>
      </c>
      <c r="AV1782" s="83">
        <f t="shared" ca="1" si="594"/>
        <v>-144</v>
      </c>
      <c r="AW1782" s="83">
        <f t="shared" ca="1" si="595"/>
        <v>-140</v>
      </c>
      <c r="AX1782" s="83">
        <f t="shared" ca="1" si="586"/>
        <v>360</v>
      </c>
      <c r="AY1782" s="83">
        <f t="shared" ca="1" si="587"/>
        <v>350</v>
      </c>
      <c r="AZ1782" s="83">
        <f t="shared" ca="1" si="588"/>
        <v>10</v>
      </c>
      <c r="BA1782" s="83">
        <f t="shared" ca="1" si="589"/>
        <v>355.05753683354664</v>
      </c>
      <c r="BB1782" s="83">
        <f t="shared" ca="1" si="590"/>
        <v>354.94246316645336</v>
      </c>
    </row>
    <row r="1783" spans="1:54" s="81" customFormat="1" x14ac:dyDescent="0.25">
      <c r="A1783" s="79">
        <v>1781</v>
      </c>
      <c r="B1783" s="80">
        <f t="shared" si="580"/>
        <v>29.683333333333334</v>
      </c>
      <c r="C1783" s="79">
        <v>37.6</v>
      </c>
      <c r="D1783" s="79" t="s">
        <v>8</v>
      </c>
      <c r="F1783" s="117"/>
      <c r="G1783" s="117"/>
      <c r="H1783" s="118"/>
      <c r="I1783" s="121"/>
      <c r="J1783" s="92">
        <f t="shared" si="581"/>
        <v>0</v>
      </c>
      <c r="K1783" s="83"/>
      <c r="L1783" s="94">
        <v>1781</v>
      </c>
      <c r="M1783" s="114">
        <f t="shared" ca="1" si="578"/>
        <v>1298.5992306951468</v>
      </c>
      <c r="N1783" s="115">
        <f ca="1">AS1783</f>
        <v>-128.16809231658237</v>
      </c>
      <c r="O1783" s="83"/>
      <c r="P1783" s="102"/>
      <c r="Q1783" s="102"/>
      <c r="R1783" s="102"/>
      <c r="S1783" s="102"/>
      <c r="T1783" s="83"/>
      <c r="U1783" s="83"/>
      <c r="V1783" s="83"/>
      <c r="W1783" s="83"/>
      <c r="X1783" s="83"/>
      <c r="Y1783" s="83"/>
      <c r="Z1783" s="83"/>
      <c r="AA1783" s="83"/>
      <c r="AB1783" s="83"/>
      <c r="AC1783" s="83">
        <f t="shared" si="592"/>
        <v>0</v>
      </c>
      <c r="AD1783" s="83">
        <f t="shared" si="593"/>
        <v>0</v>
      </c>
      <c r="AE1783" s="83"/>
      <c r="AF1783" s="83">
        <f t="shared" si="582"/>
        <v>0</v>
      </c>
      <c r="AG1783" s="83">
        <f t="shared" si="583"/>
        <v>0</v>
      </c>
      <c r="AH1783" s="83"/>
      <c r="AI1783" s="83"/>
      <c r="AJ1783" s="83"/>
      <c r="AK1783" s="83"/>
      <c r="AL1783" s="83"/>
      <c r="AM1783" s="83"/>
      <c r="AN1783" s="83"/>
      <c r="AO1783" s="83"/>
      <c r="AP1783" s="83"/>
      <c r="AQ1783" s="83">
        <f t="shared" ca="1" si="584"/>
        <v>12</v>
      </c>
      <c r="AR1783" s="83">
        <f t="shared" ca="1" si="585"/>
        <v>-139.83190768341763</v>
      </c>
      <c r="AS1783" s="83">
        <f t="shared" ca="1" si="579"/>
        <v>-128.16809231658237</v>
      </c>
      <c r="AT1783" s="83" cm="1">
        <f t="array" aca="1" ref="AT1783" ca="1">_xlfn.LET(_xlpm.rozsah, $F$3:$F$10001,_xlpm.podminka, (_xlpm.rozsah&gt;M1783)*(ISNUMBER(_xlpm.rozsah)),_xlpm.indexy, IF(_xlpm.podminka, ROW(_xlpm.rozsah)-MIN(ROW(_xlpm.rozsah))+1),_xlpm.prvni, MIN(_xlpm.indexy),_xlpm.finalni, IF(_xlpm.prvni=1, 2, _xlpm.prvni),INDEX(_xlpm.rozsah, _xlpm.finalni))</f>
        <v>1300</v>
      </c>
      <c r="AU1783" s="83" cm="1">
        <f t="array" aca="1" ref="AU1783" ca="1">INDEX($F$3:$F$10001,MATCH(AT1783,$F$3:$F$10004,0)-1)</f>
        <v>1200</v>
      </c>
      <c r="AV1783" s="83">
        <f t="shared" ca="1" si="594"/>
        <v>-140</v>
      </c>
      <c r="AW1783" s="83">
        <f t="shared" ca="1" si="595"/>
        <v>-128</v>
      </c>
      <c r="AX1783" s="83">
        <f t="shared" ca="1" si="586"/>
        <v>350</v>
      </c>
      <c r="AY1783" s="83">
        <f t="shared" ca="1" si="587"/>
        <v>320</v>
      </c>
      <c r="AZ1783" s="83">
        <f t="shared" ca="1" si="588"/>
        <v>30</v>
      </c>
      <c r="BA1783" s="83">
        <f t="shared" ca="1" si="589"/>
        <v>320.42023079145594</v>
      </c>
      <c r="BB1783" s="83">
        <f t="shared" ca="1" si="590"/>
        <v>349.57976920854406</v>
      </c>
    </row>
    <row r="1784" spans="1:54" x14ac:dyDescent="0.25">
      <c r="A1784" s="58">
        <v>1782</v>
      </c>
      <c r="B1784" s="59">
        <f t="shared" si="580"/>
        <v>29.7</v>
      </c>
      <c r="C1784" s="58">
        <v>47.2</v>
      </c>
      <c r="D1784" s="58">
        <v>0</v>
      </c>
      <c r="F1784" s="117"/>
      <c r="G1784" s="117"/>
      <c r="H1784" s="118"/>
      <c r="I1784" s="121"/>
      <c r="J1784" s="92">
        <f t="shared" si="581"/>
        <v>0</v>
      </c>
      <c r="L1784" s="94">
        <v>1782</v>
      </c>
      <c r="M1784" s="114">
        <f t="shared" ca="1" si="578"/>
        <v>1374.8373321492268</v>
      </c>
      <c r="N1784" s="115">
        <f>( IF(ISNUMBER(D1784), D1784,1)/100)*$BE$5 - $T$23 + $T$21</f>
        <v>0</v>
      </c>
      <c r="P1784" s="102"/>
      <c r="Q1784" s="102"/>
      <c r="R1784" s="102"/>
      <c r="S1784" s="102"/>
      <c r="AC1784" s="83">
        <f t="shared" si="592"/>
        <v>0</v>
      </c>
      <c r="AD1784" s="83">
        <f t="shared" si="593"/>
        <v>0</v>
      </c>
      <c r="AF1784" s="83">
        <f t="shared" si="582"/>
        <v>0</v>
      </c>
      <c r="AG1784" s="83">
        <f t="shared" si="583"/>
        <v>0</v>
      </c>
      <c r="AQ1784" s="83">
        <f t="shared" ca="1" si="584"/>
        <v>4</v>
      </c>
      <c r="AR1784" s="83">
        <f t="shared" ca="1" si="585"/>
        <v>-142.99349328596907</v>
      </c>
      <c r="AS1784" s="83">
        <f t="shared" ca="1" si="579"/>
        <v>-141.00650671403093</v>
      </c>
      <c r="AT1784" s="83" cm="1">
        <f t="array" aca="1" ref="AT1784" ca="1">_xlfn.LET(_xlpm.rozsah, $F$3:$F$10001,_xlpm.podminka, (_xlpm.rozsah&gt;M1784)*(ISNUMBER(_xlpm.rozsah)),_xlpm.indexy, IF(_xlpm.podminka, ROW(_xlpm.rozsah)-MIN(ROW(_xlpm.rozsah))+1),_xlpm.prvni, MIN(_xlpm.indexy),_xlpm.finalni, IF(_xlpm.prvni=1, 2, _xlpm.prvni),INDEX(_xlpm.rozsah, _xlpm.finalni))</f>
        <v>1400</v>
      </c>
      <c r="AU1784" s="83" cm="1">
        <f t="array" aca="1" ref="AU1784" ca="1">INDEX($F$3:$F$10001,MATCH(AT1784,$F$3:$F$10004,0)-1)</f>
        <v>1300</v>
      </c>
      <c r="AV1784" s="83">
        <f t="shared" ca="1" si="594"/>
        <v>-144</v>
      </c>
      <c r="AW1784" s="83">
        <f t="shared" ca="1" si="595"/>
        <v>-140</v>
      </c>
      <c r="AX1784" s="83">
        <f t="shared" ca="1" si="586"/>
        <v>360</v>
      </c>
      <c r="AY1784" s="83">
        <f t="shared" ca="1" si="587"/>
        <v>350</v>
      </c>
      <c r="AZ1784" s="83">
        <f t="shared" ca="1" si="588"/>
        <v>10</v>
      </c>
      <c r="BA1784" s="83">
        <f t="shared" ca="1" si="589"/>
        <v>352.51626678507733</v>
      </c>
      <c r="BB1784" s="83">
        <f t="shared" ca="1" si="590"/>
        <v>357.48373321492267</v>
      </c>
    </row>
    <row r="1785" spans="1:54" s="81" customFormat="1" x14ac:dyDescent="0.25">
      <c r="A1785" s="79">
        <v>1783</v>
      </c>
      <c r="B1785" s="80">
        <f t="shared" si="580"/>
        <v>29.716666666666665</v>
      </c>
      <c r="C1785" s="79">
        <v>56.8</v>
      </c>
      <c r="D1785" s="79" t="s">
        <v>8</v>
      </c>
      <c r="F1785" s="117"/>
      <c r="G1785" s="117"/>
      <c r="H1785" s="118"/>
      <c r="I1785" s="121"/>
      <c r="J1785" s="92">
        <f t="shared" si="581"/>
        <v>0</v>
      </c>
      <c r="K1785" s="83"/>
      <c r="L1785" s="94">
        <v>1783</v>
      </c>
      <c r="M1785" s="114">
        <f t="shared" ca="1" si="578"/>
        <v>1451.0754336033069</v>
      </c>
      <c r="N1785" s="115">
        <f t="shared" ref="N1785:N1793" ca="1" si="597">AS1785</f>
        <v>-144</v>
      </c>
      <c r="O1785" s="83"/>
      <c r="P1785" s="102"/>
      <c r="Q1785" s="102"/>
      <c r="R1785" s="102"/>
      <c r="S1785" s="102"/>
      <c r="T1785" s="83"/>
      <c r="U1785" s="83"/>
      <c r="V1785" s="83"/>
      <c r="W1785" s="83"/>
      <c r="X1785" s="83"/>
      <c r="Y1785" s="83"/>
      <c r="Z1785" s="83"/>
      <c r="AA1785" s="83"/>
      <c r="AB1785" s="83"/>
      <c r="AC1785" s="83">
        <f t="shared" si="592"/>
        <v>0</v>
      </c>
      <c r="AD1785" s="83">
        <f t="shared" si="593"/>
        <v>0</v>
      </c>
      <c r="AE1785" s="83"/>
      <c r="AF1785" s="83">
        <f t="shared" si="582"/>
        <v>0</v>
      </c>
      <c r="AG1785" s="83">
        <f t="shared" si="583"/>
        <v>0</v>
      </c>
      <c r="AH1785" s="83"/>
      <c r="AI1785" s="83"/>
      <c r="AJ1785" s="83"/>
      <c r="AK1785" s="83"/>
      <c r="AL1785" s="83"/>
      <c r="AM1785" s="83"/>
      <c r="AN1785" s="83"/>
      <c r="AO1785" s="83"/>
      <c r="AP1785" s="83"/>
      <c r="AQ1785" s="83">
        <f t="shared" ca="1" si="584"/>
        <v>0</v>
      </c>
      <c r="AR1785" s="83">
        <f t="shared" ca="1" si="585"/>
        <v>-144</v>
      </c>
      <c r="AS1785" s="83">
        <f t="shared" ca="1" si="579"/>
        <v>-144</v>
      </c>
      <c r="AT1785" s="83" cm="1">
        <f t="array" aca="1" ref="AT1785" ca="1">_xlfn.LET(_xlpm.rozsah, $F$3:$F$10001,_xlpm.podminka, (_xlpm.rozsah&gt;M1785)*(ISNUMBER(_xlpm.rozsah)),_xlpm.indexy, IF(_xlpm.podminka, ROW(_xlpm.rozsah)-MIN(ROW(_xlpm.rozsah))+1),_xlpm.prvni, MIN(_xlpm.indexy),_xlpm.finalni, IF(_xlpm.prvni=1, 2, _xlpm.prvni),INDEX(_xlpm.rozsah, _xlpm.finalni))</f>
        <v>1500</v>
      </c>
      <c r="AU1785" s="83" cm="1">
        <f t="array" aca="1" ref="AU1785" ca="1">INDEX($F$3:$F$10001,MATCH(AT1785,$F$3:$F$10004,0)-1)</f>
        <v>1400</v>
      </c>
      <c r="AV1785" s="83">
        <f t="shared" ca="1" si="594"/>
        <v>-144</v>
      </c>
      <c r="AW1785" s="83">
        <f t="shared" ca="1" si="595"/>
        <v>-144</v>
      </c>
      <c r="AX1785" s="83">
        <f t="shared" ca="1" si="586"/>
        <v>360</v>
      </c>
      <c r="AY1785" s="83">
        <f t="shared" ca="1" si="587"/>
        <v>360</v>
      </c>
      <c r="AZ1785" s="83">
        <f t="shared" ca="1" si="588"/>
        <v>0</v>
      </c>
      <c r="BA1785" s="83">
        <f t="shared" ca="1" si="589"/>
        <v>360</v>
      </c>
      <c r="BB1785" s="83">
        <f t="shared" ca="1" si="590"/>
        <v>360</v>
      </c>
    </row>
    <row r="1786" spans="1:54" s="81" customFormat="1" x14ac:dyDescent="0.25">
      <c r="A1786" s="79">
        <v>1784</v>
      </c>
      <c r="B1786" s="80">
        <f t="shared" si="580"/>
        <v>29.733333333333334</v>
      </c>
      <c r="C1786" s="79">
        <v>47.5</v>
      </c>
      <c r="D1786" s="79" t="s">
        <v>8</v>
      </c>
      <c r="F1786" s="117"/>
      <c r="G1786" s="117"/>
      <c r="H1786" s="118"/>
      <c r="I1786" s="121"/>
      <c r="J1786" s="92">
        <f t="shared" si="581"/>
        <v>0</v>
      </c>
      <c r="K1786" s="83"/>
      <c r="L1786" s="94">
        <v>1784</v>
      </c>
      <c r="M1786" s="114">
        <f t="shared" ca="1" si="578"/>
        <v>1377.2197728196668</v>
      </c>
      <c r="N1786" s="115">
        <f t="shared" ca="1" si="597"/>
        <v>-140.91120908721334</v>
      </c>
      <c r="O1786" s="83"/>
      <c r="P1786" s="102"/>
      <c r="Q1786" s="102"/>
      <c r="R1786" s="102"/>
      <c r="S1786" s="102"/>
      <c r="T1786" s="83"/>
      <c r="U1786" s="83"/>
      <c r="V1786" s="83"/>
      <c r="W1786" s="83"/>
      <c r="X1786" s="83"/>
      <c r="Y1786" s="83"/>
      <c r="Z1786" s="83"/>
      <c r="AA1786" s="83"/>
      <c r="AB1786" s="83"/>
      <c r="AC1786" s="83">
        <f t="shared" si="592"/>
        <v>0</v>
      </c>
      <c r="AD1786" s="83">
        <f t="shared" si="593"/>
        <v>0</v>
      </c>
      <c r="AE1786" s="83"/>
      <c r="AF1786" s="83">
        <f t="shared" si="582"/>
        <v>0</v>
      </c>
      <c r="AG1786" s="83">
        <f t="shared" si="583"/>
        <v>0</v>
      </c>
      <c r="AH1786" s="83"/>
      <c r="AI1786" s="83"/>
      <c r="AJ1786" s="83"/>
      <c r="AK1786" s="83"/>
      <c r="AL1786" s="83"/>
      <c r="AM1786" s="83"/>
      <c r="AN1786" s="83"/>
      <c r="AO1786" s="83"/>
      <c r="AP1786" s="83"/>
      <c r="AQ1786" s="83">
        <f t="shared" ca="1" si="584"/>
        <v>4</v>
      </c>
      <c r="AR1786" s="83">
        <f t="shared" ca="1" si="585"/>
        <v>-143.08879091278666</v>
      </c>
      <c r="AS1786" s="83">
        <f t="shared" ca="1" si="579"/>
        <v>-140.91120908721334</v>
      </c>
      <c r="AT1786" s="83" cm="1">
        <f t="array" aca="1" ref="AT1786" ca="1">_xlfn.LET(_xlpm.rozsah, $F$3:$F$10001,_xlpm.podminka, (_xlpm.rozsah&gt;M1786)*(ISNUMBER(_xlpm.rozsah)),_xlpm.indexy, IF(_xlpm.podminka, ROW(_xlpm.rozsah)-MIN(ROW(_xlpm.rozsah))+1),_xlpm.prvni, MIN(_xlpm.indexy),_xlpm.finalni, IF(_xlpm.prvni=1, 2, _xlpm.prvni),INDEX(_xlpm.rozsah, _xlpm.finalni))</f>
        <v>1400</v>
      </c>
      <c r="AU1786" s="83" cm="1">
        <f t="array" aca="1" ref="AU1786" ca="1">INDEX($F$3:$F$10001,MATCH(AT1786,$F$3:$F$10004,0)-1)</f>
        <v>1300</v>
      </c>
      <c r="AV1786" s="83">
        <f t="shared" ca="1" si="594"/>
        <v>-144</v>
      </c>
      <c r="AW1786" s="83">
        <f t="shared" ca="1" si="595"/>
        <v>-140</v>
      </c>
      <c r="AX1786" s="83">
        <f t="shared" ca="1" si="586"/>
        <v>360</v>
      </c>
      <c r="AY1786" s="83">
        <f t="shared" ca="1" si="587"/>
        <v>350</v>
      </c>
      <c r="AZ1786" s="83">
        <f t="shared" ca="1" si="588"/>
        <v>10</v>
      </c>
      <c r="BA1786" s="83">
        <f t="shared" ca="1" si="589"/>
        <v>352.2780227180333</v>
      </c>
      <c r="BB1786" s="83">
        <f t="shared" ca="1" si="590"/>
        <v>357.7219772819667</v>
      </c>
    </row>
    <row r="1787" spans="1:54" s="81" customFormat="1" x14ac:dyDescent="0.25">
      <c r="A1787" s="79">
        <v>1785</v>
      </c>
      <c r="B1787" s="80">
        <f t="shared" si="580"/>
        <v>29.75</v>
      </c>
      <c r="C1787" s="79">
        <v>42.9</v>
      </c>
      <c r="D1787" s="79" t="s">
        <v>8</v>
      </c>
      <c r="F1787" s="117"/>
      <c r="G1787" s="117"/>
      <c r="H1787" s="118"/>
      <c r="I1787" s="121"/>
      <c r="J1787" s="92">
        <f t="shared" si="581"/>
        <v>0</v>
      </c>
      <c r="K1787" s="83"/>
      <c r="L1787" s="94">
        <v>1785</v>
      </c>
      <c r="M1787" s="114">
        <f t="shared" ca="1" si="578"/>
        <v>1340.6890158729202</v>
      </c>
      <c r="N1787" s="115">
        <f t="shared" ca="1" si="597"/>
        <v>-142.37243936508318</v>
      </c>
      <c r="O1787" s="83"/>
      <c r="P1787" s="102"/>
      <c r="Q1787" s="102"/>
      <c r="R1787" s="102"/>
      <c r="S1787" s="102"/>
      <c r="T1787" s="83"/>
      <c r="U1787" s="83"/>
      <c r="V1787" s="83"/>
      <c r="W1787" s="83"/>
      <c r="X1787" s="83"/>
      <c r="Y1787" s="83"/>
      <c r="Z1787" s="83"/>
      <c r="AA1787" s="83"/>
      <c r="AB1787" s="83"/>
      <c r="AC1787" s="83">
        <f t="shared" si="592"/>
        <v>0</v>
      </c>
      <c r="AD1787" s="83">
        <f t="shared" si="593"/>
        <v>0</v>
      </c>
      <c r="AE1787" s="83"/>
      <c r="AF1787" s="83">
        <f t="shared" si="582"/>
        <v>0</v>
      </c>
      <c r="AG1787" s="83">
        <f t="shared" si="583"/>
        <v>0</v>
      </c>
      <c r="AH1787" s="83"/>
      <c r="AI1787" s="83"/>
      <c r="AJ1787" s="83"/>
      <c r="AK1787" s="83"/>
      <c r="AL1787" s="83"/>
      <c r="AM1787" s="83"/>
      <c r="AN1787" s="83"/>
      <c r="AO1787" s="83"/>
      <c r="AP1787" s="83"/>
      <c r="AQ1787" s="83">
        <f t="shared" ca="1" si="584"/>
        <v>4</v>
      </c>
      <c r="AR1787" s="83">
        <f t="shared" ca="1" si="585"/>
        <v>-141.62756063491682</v>
      </c>
      <c r="AS1787" s="83">
        <f t="shared" ca="1" si="579"/>
        <v>-142.37243936508318</v>
      </c>
      <c r="AT1787" s="83" cm="1">
        <f t="array" aca="1" ref="AT1787" ca="1">_xlfn.LET(_xlpm.rozsah, $F$3:$F$10001,_xlpm.podminka, (_xlpm.rozsah&gt;M1787)*(ISNUMBER(_xlpm.rozsah)),_xlpm.indexy, IF(_xlpm.podminka, ROW(_xlpm.rozsah)-MIN(ROW(_xlpm.rozsah))+1),_xlpm.prvni, MIN(_xlpm.indexy),_xlpm.finalni, IF(_xlpm.prvni=1, 2, _xlpm.prvni),INDEX(_xlpm.rozsah, _xlpm.finalni))</f>
        <v>1400</v>
      </c>
      <c r="AU1787" s="83" cm="1">
        <f t="array" aca="1" ref="AU1787" ca="1">INDEX($F$3:$F$10001,MATCH(AT1787,$F$3:$F$10004,0)-1)</f>
        <v>1300</v>
      </c>
      <c r="AV1787" s="83">
        <f t="shared" ca="1" si="594"/>
        <v>-144</v>
      </c>
      <c r="AW1787" s="83">
        <f t="shared" ca="1" si="595"/>
        <v>-140</v>
      </c>
      <c r="AX1787" s="83">
        <f t="shared" ca="1" si="586"/>
        <v>360</v>
      </c>
      <c r="AY1787" s="83">
        <f t="shared" ca="1" si="587"/>
        <v>350</v>
      </c>
      <c r="AZ1787" s="83">
        <f t="shared" ca="1" si="588"/>
        <v>10</v>
      </c>
      <c r="BA1787" s="83">
        <f t="shared" ca="1" si="589"/>
        <v>355.93109841270797</v>
      </c>
      <c r="BB1787" s="83">
        <f t="shared" ca="1" si="590"/>
        <v>354.06890158729203</v>
      </c>
    </row>
    <row r="1788" spans="1:54" s="81" customFormat="1" x14ac:dyDescent="0.25">
      <c r="A1788" s="79">
        <v>1786</v>
      </c>
      <c r="B1788" s="80">
        <f t="shared" si="580"/>
        <v>29.766666666666666</v>
      </c>
      <c r="C1788" s="79">
        <v>31.6</v>
      </c>
      <c r="D1788" s="79" t="s">
        <v>8</v>
      </c>
      <c r="F1788" s="117"/>
      <c r="G1788" s="117"/>
      <c r="H1788" s="118"/>
      <c r="I1788" s="121"/>
      <c r="J1788" s="92">
        <f t="shared" si="581"/>
        <v>0</v>
      </c>
      <c r="K1788" s="83"/>
      <c r="L1788" s="94">
        <v>1786</v>
      </c>
      <c r="M1788" s="114">
        <f t="shared" ca="1" si="578"/>
        <v>1250.9504172863467</v>
      </c>
      <c r="N1788" s="115">
        <f t="shared" ca="1" si="597"/>
        <v>-133.88594992563839</v>
      </c>
      <c r="O1788" s="83"/>
      <c r="P1788" s="102"/>
      <c r="Q1788" s="102"/>
      <c r="R1788" s="102"/>
      <c r="S1788" s="102"/>
      <c r="T1788" s="83"/>
      <c r="U1788" s="83"/>
      <c r="V1788" s="83"/>
      <c r="W1788" s="83"/>
      <c r="X1788" s="83"/>
      <c r="Y1788" s="83"/>
      <c r="Z1788" s="83"/>
      <c r="AA1788" s="83"/>
      <c r="AB1788" s="83"/>
      <c r="AC1788" s="83">
        <f t="shared" si="592"/>
        <v>0</v>
      </c>
      <c r="AD1788" s="83">
        <f t="shared" si="593"/>
        <v>0</v>
      </c>
      <c r="AE1788" s="83"/>
      <c r="AF1788" s="83">
        <f t="shared" si="582"/>
        <v>0</v>
      </c>
      <c r="AG1788" s="83">
        <f t="shared" si="583"/>
        <v>0</v>
      </c>
      <c r="AH1788" s="83"/>
      <c r="AI1788" s="83"/>
      <c r="AJ1788" s="83"/>
      <c r="AK1788" s="83"/>
      <c r="AL1788" s="83"/>
      <c r="AM1788" s="83"/>
      <c r="AN1788" s="83"/>
      <c r="AO1788" s="83"/>
      <c r="AP1788" s="83"/>
      <c r="AQ1788" s="83">
        <f t="shared" ca="1" si="584"/>
        <v>12</v>
      </c>
      <c r="AR1788" s="83">
        <f t="shared" ca="1" si="585"/>
        <v>-134.11405007436161</v>
      </c>
      <c r="AS1788" s="83">
        <f t="shared" ca="1" si="579"/>
        <v>-133.88594992563839</v>
      </c>
      <c r="AT1788" s="83" cm="1">
        <f t="array" aca="1" ref="AT1788" ca="1">_xlfn.LET(_xlpm.rozsah, $F$3:$F$10001,_xlpm.podminka, (_xlpm.rozsah&gt;M1788)*(ISNUMBER(_xlpm.rozsah)),_xlpm.indexy, IF(_xlpm.podminka, ROW(_xlpm.rozsah)-MIN(ROW(_xlpm.rozsah))+1),_xlpm.prvni, MIN(_xlpm.indexy),_xlpm.finalni, IF(_xlpm.prvni=1, 2, _xlpm.prvni),INDEX(_xlpm.rozsah, _xlpm.finalni))</f>
        <v>1300</v>
      </c>
      <c r="AU1788" s="83" cm="1">
        <f t="array" aca="1" ref="AU1788" ca="1">INDEX($F$3:$F$10001,MATCH(AT1788,$F$3:$F$10004,0)-1)</f>
        <v>1200</v>
      </c>
      <c r="AV1788" s="83">
        <f t="shared" ca="1" si="594"/>
        <v>-140</v>
      </c>
      <c r="AW1788" s="83">
        <f t="shared" ca="1" si="595"/>
        <v>-128</v>
      </c>
      <c r="AX1788" s="83">
        <f t="shared" ca="1" si="586"/>
        <v>350</v>
      </c>
      <c r="AY1788" s="83">
        <f t="shared" ca="1" si="587"/>
        <v>320</v>
      </c>
      <c r="AZ1788" s="83">
        <f t="shared" ca="1" si="588"/>
        <v>30</v>
      </c>
      <c r="BA1788" s="83">
        <f t="shared" ca="1" si="589"/>
        <v>334.71487481409599</v>
      </c>
      <c r="BB1788" s="83">
        <f t="shared" ca="1" si="590"/>
        <v>335.28512518590401</v>
      </c>
    </row>
    <row r="1789" spans="1:54" s="81" customFormat="1" x14ac:dyDescent="0.25">
      <c r="A1789" s="79">
        <v>1787</v>
      </c>
      <c r="B1789" s="80">
        <f t="shared" si="580"/>
        <v>29.783333333333335</v>
      </c>
      <c r="C1789" s="79">
        <v>25.8</v>
      </c>
      <c r="D1789" s="79" t="s">
        <v>8</v>
      </c>
      <c r="F1789" s="117"/>
      <c r="G1789" s="117"/>
      <c r="H1789" s="118"/>
      <c r="I1789" s="121"/>
      <c r="J1789" s="92">
        <f t="shared" si="581"/>
        <v>0</v>
      </c>
      <c r="K1789" s="83"/>
      <c r="L1789" s="94">
        <v>1787</v>
      </c>
      <c r="M1789" s="114">
        <f t="shared" ca="1" si="578"/>
        <v>1204.88989765784</v>
      </c>
      <c r="N1789" s="115">
        <f t="shared" ca="1" si="597"/>
        <v>-139.4132122810592</v>
      </c>
      <c r="O1789" s="83"/>
      <c r="P1789" s="102"/>
      <c r="Q1789" s="102"/>
      <c r="R1789" s="102"/>
      <c r="S1789" s="102"/>
      <c r="T1789" s="83"/>
      <c r="U1789" s="83"/>
      <c r="V1789" s="83"/>
      <c r="W1789" s="83"/>
      <c r="X1789" s="83"/>
      <c r="Y1789" s="83"/>
      <c r="Z1789" s="83"/>
      <c r="AA1789" s="83"/>
      <c r="AB1789" s="83"/>
      <c r="AC1789" s="83">
        <f t="shared" si="592"/>
        <v>0</v>
      </c>
      <c r="AD1789" s="83">
        <f t="shared" si="593"/>
        <v>0</v>
      </c>
      <c r="AE1789" s="83"/>
      <c r="AF1789" s="83">
        <f t="shared" si="582"/>
        <v>0</v>
      </c>
      <c r="AG1789" s="83">
        <f t="shared" si="583"/>
        <v>0</v>
      </c>
      <c r="AH1789" s="83"/>
      <c r="AI1789" s="83"/>
      <c r="AJ1789" s="83"/>
      <c r="AK1789" s="83"/>
      <c r="AL1789" s="83"/>
      <c r="AM1789" s="83"/>
      <c r="AN1789" s="83"/>
      <c r="AO1789" s="83"/>
      <c r="AP1789" s="83"/>
      <c r="AQ1789" s="83">
        <f t="shared" ca="1" si="584"/>
        <v>12</v>
      </c>
      <c r="AR1789" s="83">
        <f t="shared" ca="1" si="585"/>
        <v>-128.5867877189408</v>
      </c>
      <c r="AS1789" s="83">
        <f t="shared" ca="1" si="579"/>
        <v>-139.4132122810592</v>
      </c>
      <c r="AT1789" s="83" cm="1">
        <f t="array" aca="1" ref="AT1789" ca="1">_xlfn.LET(_xlpm.rozsah, $F$3:$F$10001,_xlpm.podminka, (_xlpm.rozsah&gt;M1789)*(ISNUMBER(_xlpm.rozsah)),_xlpm.indexy, IF(_xlpm.podminka, ROW(_xlpm.rozsah)-MIN(ROW(_xlpm.rozsah))+1),_xlpm.prvni, MIN(_xlpm.indexy),_xlpm.finalni, IF(_xlpm.prvni=1, 2, _xlpm.prvni),INDEX(_xlpm.rozsah, _xlpm.finalni))</f>
        <v>1300</v>
      </c>
      <c r="AU1789" s="83" cm="1">
        <f t="array" aca="1" ref="AU1789" ca="1">INDEX($F$3:$F$10001,MATCH(AT1789,$F$3:$F$10004,0)-1)</f>
        <v>1200</v>
      </c>
      <c r="AV1789" s="83">
        <f t="shared" ca="1" si="594"/>
        <v>-140</v>
      </c>
      <c r="AW1789" s="83">
        <f t="shared" ca="1" si="595"/>
        <v>-128</v>
      </c>
      <c r="AX1789" s="83">
        <f t="shared" ca="1" si="586"/>
        <v>350</v>
      </c>
      <c r="AY1789" s="83">
        <f t="shared" ca="1" si="587"/>
        <v>320</v>
      </c>
      <c r="AZ1789" s="83">
        <f t="shared" ca="1" si="588"/>
        <v>30</v>
      </c>
      <c r="BA1789" s="83">
        <f t="shared" ca="1" si="589"/>
        <v>348.53303070264798</v>
      </c>
      <c r="BB1789" s="83">
        <f t="shared" ca="1" si="590"/>
        <v>321.46696929735202</v>
      </c>
    </row>
    <row r="1790" spans="1:54" s="81" customFormat="1" x14ac:dyDescent="0.25">
      <c r="A1790" s="79">
        <v>1788</v>
      </c>
      <c r="B1790" s="80">
        <f t="shared" si="580"/>
        <v>29.8</v>
      </c>
      <c r="C1790" s="79">
        <v>19.899999999999999</v>
      </c>
      <c r="D1790" s="79" t="s">
        <v>8</v>
      </c>
      <c r="F1790" s="117"/>
      <c r="G1790" s="117"/>
      <c r="H1790" s="118"/>
      <c r="I1790" s="121"/>
      <c r="J1790" s="92">
        <f t="shared" si="581"/>
        <v>0</v>
      </c>
      <c r="K1790" s="83"/>
      <c r="L1790" s="94">
        <v>1788</v>
      </c>
      <c r="M1790" s="114">
        <f t="shared" ca="1" si="578"/>
        <v>1158.0352311391866</v>
      </c>
      <c r="N1790" s="115">
        <f t="shared" ca="1" si="597"/>
        <v>-123.35718150886507</v>
      </c>
      <c r="O1790" s="83"/>
      <c r="P1790" s="102"/>
      <c r="Q1790" s="102"/>
      <c r="R1790" s="102"/>
      <c r="S1790" s="102"/>
      <c r="T1790" s="83"/>
      <c r="U1790" s="83"/>
      <c r="V1790" s="83"/>
      <c r="W1790" s="83"/>
      <c r="X1790" s="83"/>
      <c r="Y1790" s="83"/>
      <c r="Z1790" s="83"/>
      <c r="AA1790" s="83"/>
      <c r="AB1790" s="83"/>
      <c r="AC1790" s="83">
        <f t="shared" si="592"/>
        <v>0</v>
      </c>
      <c r="AD1790" s="83">
        <f t="shared" si="593"/>
        <v>0</v>
      </c>
      <c r="AE1790" s="83"/>
      <c r="AF1790" s="83">
        <f t="shared" si="582"/>
        <v>0</v>
      </c>
      <c r="AG1790" s="83">
        <f t="shared" si="583"/>
        <v>0</v>
      </c>
      <c r="AH1790" s="83"/>
      <c r="AI1790" s="83"/>
      <c r="AJ1790" s="83"/>
      <c r="AK1790" s="83"/>
      <c r="AL1790" s="83"/>
      <c r="AM1790" s="83"/>
      <c r="AN1790" s="83"/>
      <c r="AO1790" s="83"/>
      <c r="AP1790" s="83"/>
      <c r="AQ1790" s="83">
        <f t="shared" ca="1" si="584"/>
        <v>8</v>
      </c>
      <c r="AR1790" s="83">
        <f t="shared" ca="1" si="585"/>
        <v>-124.64281849113493</v>
      </c>
      <c r="AS1790" s="83">
        <f t="shared" ca="1" si="579"/>
        <v>-123.35718150886507</v>
      </c>
      <c r="AT1790" s="83" cm="1">
        <f t="array" aca="1" ref="AT1790" ca="1">_xlfn.LET(_xlpm.rozsah, $F$3:$F$10001,_xlpm.podminka, (_xlpm.rozsah&gt;M1790)*(ISNUMBER(_xlpm.rozsah)),_xlpm.indexy, IF(_xlpm.podminka, ROW(_xlpm.rozsah)-MIN(ROW(_xlpm.rozsah))+1),_xlpm.prvni, MIN(_xlpm.indexy),_xlpm.finalni, IF(_xlpm.prvni=1, 2, _xlpm.prvni),INDEX(_xlpm.rozsah, _xlpm.finalni))</f>
        <v>1200</v>
      </c>
      <c r="AU1790" s="83" cm="1">
        <f t="array" aca="1" ref="AU1790" ca="1">INDEX($F$3:$F$10001,MATCH(AT1790,$F$3:$F$10004,0)-1)</f>
        <v>1100</v>
      </c>
      <c r="AV1790" s="83">
        <f t="shared" ca="1" si="594"/>
        <v>-128</v>
      </c>
      <c r="AW1790" s="83">
        <f t="shared" ca="1" si="595"/>
        <v>-120</v>
      </c>
      <c r="AX1790" s="83">
        <f t="shared" ca="1" si="586"/>
        <v>320</v>
      </c>
      <c r="AY1790" s="83">
        <f t="shared" ca="1" si="587"/>
        <v>300</v>
      </c>
      <c r="AZ1790" s="83">
        <f t="shared" ca="1" si="588"/>
        <v>20</v>
      </c>
      <c r="BA1790" s="83">
        <f t="shared" ca="1" si="589"/>
        <v>308.39295377216268</v>
      </c>
      <c r="BB1790" s="83">
        <f t="shared" ca="1" si="590"/>
        <v>311.60704622783732</v>
      </c>
    </row>
    <row r="1791" spans="1:54" s="81" customFormat="1" x14ac:dyDescent="0.25">
      <c r="A1791" s="79">
        <v>1789</v>
      </c>
      <c r="B1791" s="80">
        <f t="shared" si="580"/>
        <v>29.816666666666666</v>
      </c>
      <c r="C1791" s="79">
        <v>14</v>
      </c>
      <c r="D1791" s="79" t="s">
        <v>8</v>
      </c>
      <c r="F1791" s="117"/>
      <c r="G1791" s="117"/>
      <c r="H1791" s="118"/>
      <c r="I1791" s="121"/>
      <c r="J1791" s="92">
        <f t="shared" si="581"/>
        <v>0</v>
      </c>
      <c r="K1791" s="83"/>
      <c r="L1791" s="94">
        <v>1789</v>
      </c>
      <c r="M1791" s="114">
        <f t="shared" ca="1" si="578"/>
        <v>1111.1805646205335</v>
      </c>
      <c r="N1791" s="115">
        <f t="shared" ca="1" si="597"/>
        <v>-127.10555483035732</v>
      </c>
      <c r="O1791" s="83"/>
      <c r="P1791" s="102"/>
      <c r="Q1791" s="102"/>
      <c r="R1791" s="102"/>
      <c r="S1791" s="102"/>
      <c r="T1791" s="83"/>
      <c r="U1791" s="83"/>
      <c r="V1791" s="83"/>
      <c r="W1791" s="83"/>
      <c r="X1791" s="83"/>
      <c r="Y1791" s="83"/>
      <c r="Z1791" s="83"/>
      <c r="AA1791" s="83"/>
      <c r="AB1791" s="83"/>
      <c r="AC1791" s="83">
        <f t="shared" si="592"/>
        <v>0</v>
      </c>
      <c r="AD1791" s="83">
        <f t="shared" si="593"/>
        <v>0</v>
      </c>
      <c r="AE1791" s="83"/>
      <c r="AF1791" s="83">
        <f t="shared" si="582"/>
        <v>0</v>
      </c>
      <c r="AG1791" s="83">
        <f t="shared" si="583"/>
        <v>0</v>
      </c>
      <c r="AH1791" s="83"/>
      <c r="AI1791" s="83"/>
      <c r="AJ1791" s="83"/>
      <c r="AK1791" s="83"/>
      <c r="AL1791" s="83"/>
      <c r="AM1791" s="83"/>
      <c r="AN1791" s="83"/>
      <c r="AO1791" s="83"/>
      <c r="AP1791" s="83"/>
      <c r="AQ1791" s="83">
        <f t="shared" ca="1" si="584"/>
        <v>8</v>
      </c>
      <c r="AR1791" s="83">
        <f t="shared" ca="1" si="585"/>
        <v>-120.89444516964268</v>
      </c>
      <c r="AS1791" s="83">
        <f t="shared" ca="1" si="579"/>
        <v>-127.10555483035732</v>
      </c>
      <c r="AT1791" s="83" cm="1">
        <f t="array" aca="1" ref="AT1791" ca="1">_xlfn.LET(_xlpm.rozsah, $F$3:$F$10001,_xlpm.podminka, (_xlpm.rozsah&gt;M1791)*(ISNUMBER(_xlpm.rozsah)),_xlpm.indexy, IF(_xlpm.podminka, ROW(_xlpm.rozsah)-MIN(ROW(_xlpm.rozsah))+1),_xlpm.prvni, MIN(_xlpm.indexy),_xlpm.finalni, IF(_xlpm.prvni=1, 2, _xlpm.prvni),INDEX(_xlpm.rozsah, _xlpm.finalni))</f>
        <v>1200</v>
      </c>
      <c r="AU1791" s="83" cm="1">
        <f t="array" aca="1" ref="AU1791" ca="1">INDEX($F$3:$F$10001,MATCH(AT1791,$F$3:$F$10004,0)-1)</f>
        <v>1100</v>
      </c>
      <c r="AV1791" s="83">
        <f t="shared" ca="1" si="594"/>
        <v>-128</v>
      </c>
      <c r="AW1791" s="83">
        <f t="shared" ca="1" si="595"/>
        <v>-120</v>
      </c>
      <c r="AX1791" s="83">
        <f t="shared" ca="1" si="586"/>
        <v>320</v>
      </c>
      <c r="AY1791" s="83">
        <f t="shared" ca="1" si="587"/>
        <v>300</v>
      </c>
      <c r="AZ1791" s="83">
        <f t="shared" ca="1" si="588"/>
        <v>20</v>
      </c>
      <c r="BA1791" s="83">
        <f t="shared" ca="1" si="589"/>
        <v>317.76388707589331</v>
      </c>
      <c r="BB1791" s="83">
        <f t="shared" ca="1" si="590"/>
        <v>302.23611292410669</v>
      </c>
    </row>
    <row r="1792" spans="1:54" s="81" customFormat="1" x14ac:dyDescent="0.25">
      <c r="A1792" s="79">
        <v>1790</v>
      </c>
      <c r="B1792" s="80">
        <f t="shared" si="580"/>
        <v>29.833333333333332</v>
      </c>
      <c r="C1792" s="79">
        <v>8.1</v>
      </c>
      <c r="D1792" s="79" t="s">
        <v>8</v>
      </c>
      <c r="F1792" s="117"/>
      <c r="G1792" s="117"/>
      <c r="H1792" s="118"/>
      <c r="I1792" s="121"/>
      <c r="J1792" s="92">
        <f t="shared" si="581"/>
        <v>0</v>
      </c>
      <c r="K1792" s="83"/>
      <c r="L1792" s="94">
        <v>1790</v>
      </c>
      <c r="M1792" s="114">
        <f t="shared" ca="1" si="578"/>
        <v>1064.3258981018801</v>
      </c>
      <c r="N1792" s="115">
        <f t="shared" ca="1" si="597"/>
        <v>-117.4269640759248</v>
      </c>
      <c r="O1792" s="83"/>
      <c r="P1792" s="102"/>
      <c r="Q1792" s="102"/>
      <c r="R1792" s="102"/>
      <c r="S1792" s="102"/>
      <c r="T1792" s="83"/>
      <c r="U1792" s="83"/>
      <c r="V1792" s="83"/>
      <c r="W1792" s="83"/>
      <c r="X1792" s="83"/>
      <c r="Y1792" s="83"/>
      <c r="Z1792" s="83"/>
      <c r="AA1792" s="83"/>
      <c r="AB1792" s="83"/>
      <c r="AC1792" s="83">
        <f t="shared" si="592"/>
        <v>0</v>
      </c>
      <c r="AD1792" s="83">
        <f t="shared" si="593"/>
        <v>0</v>
      </c>
      <c r="AE1792" s="83"/>
      <c r="AF1792" s="83">
        <f t="shared" si="582"/>
        <v>0</v>
      </c>
      <c r="AG1792" s="83">
        <f t="shared" si="583"/>
        <v>0</v>
      </c>
      <c r="AH1792" s="83"/>
      <c r="AI1792" s="83"/>
      <c r="AJ1792" s="83"/>
      <c r="AK1792" s="83"/>
      <c r="AL1792" s="83"/>
      <c r="AM1792" s="83"/>
      <c r="AN1792" s="83"/>
      <c r="AO1792" s="83"/>
      <c r="AP1792" s="83"/>
      <c r="AQ1792" s="83">
        <f t="shared" ca="1" si="584"/>
        <v>4</v>
      </c>
      <c r="AR1792" s="83">
        <f t="shared" ca="1" si="585"/>
        <v>-118.5730359240752</v>
      </c>
      <c r="AS1792" s="83">
        <f t="shared" ca="1" si="579"/>
        <v>-117.4269640759248</v>
      </c>
      <c r="AT1792" s="83" cm="1">
        <f t="array" aca="1" ref="AT1792" ca="1">_xlfn.LET(_xlpm.rozsah, $F$3:$F$10001,_xlpm.podminka, (_xlpm.rozsah&gt;M1792)*(ISNUMBER(_xlpm.rozsah)),_xlpm.indexy, IF(_xlpm.podminka, ROW(_xlpm.rozsah)-MIN(ROW(_xlpm.rozsah))+1),_xlpm.prvni, MIN(_xlpm.indexy),_xlpm.finalni, IF(_xlpm.prvni=1, 2, _xlpm.prvni),INDEX(_xlpm.rozsah, _xlpm.finalni))</f>
        <v>1100</v>
      </c>
      <c r="AU1792" s="83" cm="1">
        <f t="array" aca="1" ref="AU1792" ca="1">INDEX($F$3:$F$10001,MATCH(AT1792,$F$3:$F$10004,0)-1)</f>
        <v>1000</v>
      </c>
      <c r="AV1792" s="83">
        <f t="shared" ca="1" si="594"/>
        <v>-120</v>
      </c>
      <c r="AW1792" s="83">
        <f t="shared" ca="1" si="595"/>
        <v>-116</v>
      </c>
      <c r="AX1792" s="83">
        <f t="shared" ca="1" si="586"/>
        <v>300</v>
      </c>
      <c r="AY1792" s="83">
        <f t="shared" ca="1" si="587"/>
        <v>290</v>
      </c>
      <c r="AZ1792" s="83">
        <f t="shared" ca="1" si="588"/>
        <v>10</v>
      </c>
      <c r="BA1792" s="83">
        <f t="shared" ca="1" si="589"/>
        <v>293.56741018981199</v>
      </c>
      <c r="BB1792" s="83">
        <f t="shared" ca="1" si="590"/>
        <v>296.43258981018801</v>
      </c>
    </row>
    <row r="1793" spans="1:54" s="81" customFormat="1" x14ac:dyDescent="0.25">
      <c r="A1793" s="79">
        <v>1791</v>
      </c>
      <c r="B1793" s="80">
        <f t="shared" si="580"/>
        <v>29.85</v>
      </c>
      <c r="C1793" s="79">
        <v>2.2000000000000002</v>
      </c>
      <c r="D1793" s="79" t="s">
        <v>8</v>
      </c>
      <c r="F1793" s="117"/>
      <c r="G1793" s="117"/>
      <c r="H1793" s="118"/>
      <c r="I1793" s="121"/>
      <c r="J1793" s="92">
        <f t="shared" si="581"/>
        <v>0</v>
      </c>
      <c r="K1793" s="83"/>
      <c r="L1793" s="94">
        <v>1791</v>
      </c>
      <c r="M1793" s="114">
        <f t="shared" ca="1" si="578"/>
        <v>1017.4712315832267</v>
      </c>
      <c r="N1793" s="115">
        <f t="shared" ca="1" si="597"/>
        <v>-119.30115073667093</v>
      </c>
      <c r="O1793" s="83"/>
      <c r="P1793" s="102"/>
      <c r="Q1793" s="102"/>
      <c r="R1793" s="102"/>
      <c r="S1793" s="102"/>
      <c r="T1793" s="83"/>
      <c r="U1793" s="83"/>
      <c r="V1793" s="83"/>
      <c r="W1793" s="83"/>
      <c r="X1793" s="83"/>
      <c r="Y1793" s="83"/>
      <c r="Z1793" s="83"/>
      <c r="AA1793" s="83"/>
      <c r="AB1793" s="83"/>
      <c r="AC1793" s="83">
        <f t="shared" si="592"/>
        <v>0</v>
      </c>
      <c r="AD1793" s="83">
        <f t="shared" si="593"/>
        <v>0</v>
      </c>
      <c r="AE1793" s="83"/>
      <c r="AF1793" s="83">
        <f t="shared" si="582"/>
        <v>0</v>
      </c>
      <c r="AG1793" s="83">
        <f t="shared" si="583"/>
        <v>0</v>
      </c>
      <c r="AH1793" s="83"/>
      <c r="AI1793" s="83"/>
      <c r="AJ1793" s="83"/>
      <c r="AK1793" s="83"/>
      <c r="AL1793" s="83"/>
      <c r="AM1793" s="83"/>
      <c r="AN1793" s="83"/>
      <c r="AO1793" s="83"/>
      <c r="AP1793" s="83"/>
      <c r="AQ1793" s="83">
        <f t="shared" ca="1" si="584"/>
        <v>4</v>
      </c>
      <c r="AR1793" s="83">
        <f t="shared" ca="1" si="585"/>
        <v>-116.69884926332907</v>
      </c>
      <c r="AS1793" s="83">
        <f t="shared" ca="1" si="579"/>
        <v>-119.30115073667093</v>
      </c>
      <c r="AT1793" s="83" cm="1">
        <f t="array" aca="1" ref="AT1793" ca="1">_xlfn.LET(_xlpm.rozsah, $F$3:$F$10001,_xlpm.podminka, (_xlpm.rozsah&gt;M1793)*(ISNUMBER(_xlpm.rozsah)),_xlpm.indexy, IF(_xlpm.podminka, ROW(_xlpm.rozsah)-MIN(ROW(_xlpm.rozsah))+1),_xlpm.prvni, MIN(_xlpm.indexy),_xlpm.finalni, IF(_xlpm.prvni=1, 2, _xlpm.prvni),INDEX(_xlpm.rozsah, _xlpm.finalni))</f>
        <v>1100</v>
      </c>
      <c r="AU1793" s="83" cm="1">
        <f t="array" aca="1" ref="AU1793" ca="1">INDEX($F$3:$F$10001,MATCH(AT1793,$F$3:$F$10004,0)-1)</f>
        <v>1000</v>
      </c>
      <c r="AV1793" s="83">
        <f t="shared" ca="1" si="594"/>
        <v>-120</v>
      </c>
      <c r="AW1793" s="83">
        <f t="shared" ca="1" si="595"/>
        <v>-116</v>
      </c>
      <c r="AX1793" s="83">
        <f t="shared" ca="1" si="586"/>
        <v>300</v>
      </c>
      <c r="AY1793" s="83">
        <f t="shared" ca="1" si="587"/>
        <v>290</v>
      </c>
      <c r="AZ1793" s="83">
        <f t="shared" ca="1" si="588"/>
        <v>10</v>
      </c>
      <c r="BA1793" s="83">
        <f t="shared" ca="1" si="589"/>
        <v>298.25287684167733</v>
      </c>
      <c r="BB1793" s="83">
        <f t="shared" ca="1" si="590"/>
        <v>291.74712315832267</v>
      </c>
    </row>
    <row r="1794" spans="1:54" x14ac:dyDescent="0.25">
      <c r="A1794" s="58">
        <v>1792</v>
      </c>
      <c r="B1794" s="59">
        <f t="shared" si="580"/>
        <v>29.866666666666667</v>
      </c>
      <c r="C1794" s="58">
        <v>0</v>
      </c>
      <c r="D1794" s="58">
        <v>0</v>
      </c>
      <c r="F1794" s="117"/>
      <c r="G1794" s="117"/>
      <c r="H1794" s="118"/>
      <c r="I1794" s="121"/>
      <c r="J1794" s="92">
        <f t="shared" si="581"/>
        <v>0</v>
      </c>
      <c r="L1794" s="94">
        <v>1792</v>
      </c>
      <c r="M1794" s="114">
        <f t="shared" ca="1" si="578"/>
        <v>1000</v>
      </c>
      <c r="N1794" s="115">
        <f t="shared" ref="N1794:N1802" ca="1" si="598">( IF(ISNUMBER(D1794), D1794,1)/100)*BB1794 - $T$23 + $T$21</f>
        <v>0</v>
      </c>
      <c r="P1794" s="102"/>
      <c r="Q1794" s="102"/>
      <c r="R1794" s="102"/>
      <c r="S1794" s="102"/>
      <c r="AC1794" s="83">
        <f t="shared" si="592"/>
        <v>0</v>
      </c>
      <c r="AD1794" s="83">
        <f t="shared" si="593"/>
        <v>0</v>
      </c>
      <c r="AF1794" s="83">
        <f t="shared" si="582"/>
        <v>0</v>
      </c>
      <c r="AG1794" s="83">
        <f t="shared" si="583"/>
        <v>0</v>
      </c>
      <c r="AQ1794" s="83">
        <f t="shared" ca="1" si="584"/>
        <v>4</v>
      </c>
      <c r="AR1794" s="83">
        <f t="shared" ca="1" si="585"/>
        <v>-116</v>
      </c>
      <c r="AS1794" s="83">
        <f t="shared" ca="1" si="579"/>
        <v>-120</v>
      </c>
      <c r="AT1794" s="83" cm="1">
        <f t="array" aca="1" ref="AT1794" ca="1">_xlfn.LET(_xlpm.rozsah, $F$3:$F$10001,_xlpm.podminka, (_xlpm.rozsah&gt;M1794)*(ISNUMBER(_xlpm.rozsah)),_xlpm.indexy, IF(_xlpm.podminka, ROW(_xlpm.rozsah)-MIN(ROW(_xlpm.rozsah))+1),_xlpm.prvni, MIN(_xlpm.indexy),_xlpm.finalni, IF(_xlpm.prvni=1, 2, _xlpm.prvni),INDEX(_xlpm.rozsah, _xlpm.finalni))</f>
        <v>1100</v>
      </c>
      <c r="AU1794" s="83" cm="1">
        <f t="array" aca="1" ref="AU1794" ca="1">INDEX($F$3:$F$10001,MATCH(AT1794,$F$3:$F$10004,0)-1)</f>
        <v>1000</v>
      </c>
      <c r="AV1794" s="83">
        <f t="shared" ca="1" si="594"/>
        <v>-120</v>
      </c>
      <c r="AW1794" s="83">
        <f t="shared" ca="1" si="595"/>
        <v>-116</v>
      </c>
      <c r="AX1794" s="83">
        <f t="shared" ca="1" si="586"/>
        <v>300</v>
      </c>
      <c r="AY1794" s="83">
        <f t="shared" ca="1" si="587"/>
        <v>290</v>
      </c>
      <c r="AZ1794" s="83">
        <f t="shared" ca="1" si="588"/>
        <v>10</v>
      </c>
      <c r="BA1794" s="83">
        <f t="shared" ca="1" si="589"/>
        <v>300</v>
      </c>
      <c r="BB1794" s="83">
        <f t="shared" ca="1" si="590"/>
        <v>290</v>
      </c>
    </row>
    <row r="1795" spans="1:54" x14ac:dyDescent="0.25">
      <c r="A1795" s="58">
        <v>1793</v>
      </c>
      <c r="B1795" s="59">
        <f t="shared" si="580"/>
        <v>29.883333333333333</v>
      </c>
      <c r="C1795" s="58">
        <v>0</v>
      </c>
      <c r="D1795" s="58">
        <v>0</v>
      </c>
      <c r="F1795" s="117"/>
      <c r="G1795" s="117"/>
      <c r="H1795" s="118"/>
      <c r="I1795" s="121"/>
      <c r="J1795" s="92">
        <f t="shared" si="581"/>
        <v>0</v>
      </c>
      <c r="L1795" s="94">
        <v>1793</v>
      </c>
      <c r="M1795" s="114">
        <f t="shared" ref="M1795:M1802" ca="1" si="599">(C1795/100)*(0.45*$BE$10+0.45*$BE$13+0.1*$BE$11-MIN($T$25,$BE$3))*2.0327+MIN($T$25,$BE$3)</f>
        <v>1000</v>
      </c>
      <c r="N1795" s="115">
        <f t="shared" ca="1" si="598"/>
        <v>0</v>
      </c>
      <c r="P1795" s="102"/>
      <c r="Q1795" s="102"/>
      <c r="R1795" s="102"/>
      <c r="S1795" s="102"/>
      <c r="AC1795" s="83">
        <f t="shared" si="592"/>
        <v>0</v>
      </c>
      <c r="AD1795" s="83">
        <f t="shared" si="593"/>
        <v>0</v>
      </c>
      <c r="AF1795" s="83">
        <f t="shared" si="582"/>
        <v>0</v>
      </c>
      <c r="AG1795" s="83">
        <f t="shared" si="583"/>
        <v>0</v>
      </c>
      <c r="AQ1795" s="83">
        <f t="shared" ca="1" si="584"/>
        <v>4</v>
      </c>
      <c r="AR1795" s="83">
        <f t="shared" ca="1" si="585"/>
        <v>-116</v>
      </c>
      <c r="AS1795" s="83">
        <f t="shared" ref="AS1795:AS1802" ca="1" si="600">(MIN(AV1795:AW1795)+(((M1795-MIN(AT1795:AU1795))/(MAX(AT1795:AU1795)-MIN(AT1795:AU1795))*(MAX(AV1795:AW1795)-MIN(AV1795:AW1795)))))</f>
        <v>-120</v>
      </c>
      <c r="AT1795" s="83" cm="1">
        <f t="array" aca="1" ref="AT1795" ca="1">_xlfn.LET(_xlpm.rozsah, $F$3:$F$10001,_xlpm.podminka, (_xlpm.rozsah&gt;M1795)*(ISNUMBER(_xlpm.rozsah)),_xlpm.indexy, IF(_xlpm.podminka, ROW(_xlpm.rozsah)-MIN(ROW(_xlpm.rozsah))+1),_xlpm.prvni, MIN(_xlpm.indexy),_xlpm.finalni, IF(_xlpm.prvni=1, 2, _xlpm.prvni),INDEX(_xlpm.rozsah, _xlpm.finalni))</f>
        <v>1100</v>
      </c>
      <c r="AU1795" s="83" cm="1">
        <f t="array" aca="1" ref="AU1795" ca="1">INDEX($F$3:$F$10001,MATCH(AT1795,$F$3:$F$10004,0)-1)</f>
        <v>1000</v>
      </c>
      <c r="AV1795" s="83">
        <f t="shared" ca="1" si="594"/>
        <v>-120</v>
      </c>
      <c r="AW1795" s="83">
        <f t="shared" ca="1" si="595"/>
        <v>-116</v>
      </c>
      <c r="AX1795" s="83">
        <f t="shared" ca="1" si="586"/>
        <v>300</v>
      </c>
      <c r="AY1795" s="83">
        <f t="shared" ca="1" si="587"/>
        <v>290</v>
      </c>
      <c r="AZ1795" s="83">
        <f t="shared" ca="1" si="588"/>
        <v>10</v>
      </c>
      <c r="BA1795" s="83">
        <f t="shared" ca="1" si="589"/>
        <v>300</v>
      </c>
      <c r="BB1795" s="83">
        <f t="shared" ca="1" si="590"/>
        <v>290</v>
      </c>
    </row>
    <row r="1796" spans="1:54" x14ac:dyDescent="0.25">
      <c r="A1796" s="58">
        <v>1794</v>
      </c>
      <c r="B1796" s="59">
        <f t="shared" ref="B1796:B1802" si="601">A1796/60</f>
        <v>29.9</v>
      </c>
      <c r="C1796" s="58">
        <v>0</v>
      </c>
      <c r="D1796" s="58">
        <v>0</v>
      </c>
      <c r="F1796" s="117"/>
      <c r="G1796" s="117"/>
      <c r="H1796" s="118"/>
      <c r="I1796" s="121"/>
      <c r="J1796" s="92">
        <f t="shared" ref="J1796:J1802" si="602">-0.4*G1796</f>
        <v>0</v>
      </c>
      <c r="L1796" s="94">
        <v>1794</v>
      </c>
      <c r="M1796" s="114">
        <f t="shared" ca="1" si="599"/>
        <v>1000</v>
      </c>
      <c r="N1796" s="115">
        <f t="shared" ca="1" si="598"/>
        <v>0</v>
      </c>
      <c r="P1796" s="102"/>
      <c r="Q1796" s="102"/>
      <c r="R1796" s="102"/>
      <c r="S1796" s="102"/>
      <c r="AC1796" s="83">
        <f t="shared" si="592"/>
        <v>0</v>
      </c>
      <c r="AD1796" s="83">
        <f t="shared" si="593"/>
        <v>0</v>
      </c>
      <c r="AF1796" s="83">
        <f t="shared" ref="AF1796:AF1802" si="603">(AL1797-AL1796)*(AK1797+AK1796)/2</f>
        <v>0</v>
      </c>
      <c r="AG1796" s="83">
        <f t="shared" ref="AG1796:AG1802" si="604">(AI1797-AI1796)*(AH1797+AH1796)/2</f>
        <v>0</v>
      </c>
      <c r="AQ1796" s="83">
        <f t="shared" ref="AQ1796:AQ1802" ca="1" si="605">AW1796-AV1796</f>
        <v>4</v>
      </c>
      <c r="AR1796" s="83">
        <f t="shared" ref="AR1796:AR1802" ca="1" si="606">MIN(AV1796:AW1796)+((MAX(AT1796:AU1796)-M1796)/(MAX(AT1796:AU1796)-MIN(AT1796:AU1796)))*(MAX(AV1796:AW1796)-MIN(AV1796:AW1796))</f>
        <v>-116</v>
      </c>
      <c r="AS1796" s="83">
        <f t="shared" ca="1" si="600"/>
        <v>-120</v>
      </c>
      <c r="AT1796" s="83" cm="1">
        <f t="array" aca="1" ref="AT1796" ca="1">_xlfn.LET(_xlpm.rozsah, $F$3:$F$10001,_xlpm.podminka, (_xlpm.rozsah&gt;M1796)*(ISNUMBER(_xlpm.rozsah)),_xlpm.indexy, IF(_xlpm.podminka, ROW(_xlpm.rozsah)-MIN(ROW(_xlpm.rozsah))+1),_xlpm.prvni, MIN(_xlpm.indexy),_xlpm.finalni, IF(_xlpm.prvni=1, 2, _xlpm.prvni),INDEX(_xlpm.rozsah, _xlpm.finalni))</f>
        <v>1100</v>
      </c>
      <c r="AU1796" s="83" cm="1">
        <f t="array" aca="1" ref="AU1796" ca="1">INDEX($F$3:$F$10001,MATCH(AT1796,$F$3:$F$10004,0)-1)</f>
        <v>1000</v>
      </c>
      <c r="AV1796" s="83">
        <f t="shared" ca="1" si="594"/>
        <v>-120</v>
      </c>
      <c r="AW1796" s="83">
        <f t="shared" ca="1" si="595"/>
        <v>-116</v>
      </c>
      <c r="AX1796" s="83">
        <f t="shared" ref="AX1796:AX1802" ca="1" si="607">INDEX($G$2:$G$10001,MATCH(AT1796,$F$2:$F$10001,0))</f>
        <v>300</v>
      </c>
      <c r="AY1796" s="83">
        <f t="shared" ref="AY1796:AY1802" ca="1" si="608">INDEX($G$2:$G$10001,MATCH(AU1796,$F$2:$F$10001,0))</f>
        <v>290</v>
      </c>
      <c r="AZ1796" s="83">
        <f t="shared" ref="AZ1796:AZ1802" ca="1" si="609">AX1796-AY1796</f>
        <v>10</v>
      </c>
      <c r="BA1796" s="83">
        <f t="shared" ref="BA1796:BA1802" ca="1" si="610">MIN(AX1796:AY1796)+((MAX(AT1796:AU1796)-M1796)/(MAX(AT1796:AU1796)-MIN(AT1796:AU1796)))*(MAX(AX1796:AY1796)-MIN(AX1796:AY1796))</f>
        <v>300</v>
      </c>
      <c r="BB1796" s="83">
        <f t="shared" ca="1" si="590"/>
        <v>290</v>
      </c>
    </row>
    <row r="1797" spans="1:54" x14ac:dyDescent="0.25">
      <c r="A1797" s="58">
        <v>1795</v>
      </c>
      <c r="B1797" s="59">
        <f t="shared" si="601"/>
        <v>29.916666666666668</v>
      </c>
      <c r="C1797" s="58">
        <v>0</v>
      </c>
      <c r="D1797" s="58">
        <v>0</v>
      </c>
      <c r="F1797" s="117"/>
      <c r="G1797" s="117"/>
      <c r="H1797" s="118"/>
      <c r="I1797" s="121"/>
      <c r="J1797" s="92">
        <f t="shared" si="602"/>
        <v>0</v>
      </c>
      <c r="L1797" s="94">
        <v>1795</v>
      </c>
      <c r="M1797" s="114">
        <f t="shared" ca="1" si="599"/>
        <v>1000</v>
      </c>
      <c r="N1797" s="115">
        <f t="shared" ca="1" si="598"/>
        <v>0</v>
      </c>
      <c r="P1797" s="102"/>
      <c r="Q1797" s="102"/>
      <c r="R1797" s="102"/>
      <c r="S1797" s="102"/>
      <c r="AC1797" s="83">
        <f t="shared" si="592"/>
        <v>0</v>
      </c>
      <c r="AD1797" s="83">
        <f t="shared" si="593"/>
        <v>0</v>
      </c>
      <c r="AF1797" s="83">
        <f t="shared" si="603"/>
        <v>0</v>
      </c>
      <c r="AG1797" s="83">
        <f t="shared" si="604"/>
        <v>0</v>
      </c>
      <c r="AQ1797" s="83">
        <f t="shared" ca="1" si="605"/>
        <v>4</v>
      </c>
      <c r="AR1797" s="83">
        <f t="shared" ca="1" si="606"/>
        <v>-116</v>
      </c>
      <c r="AS1797" s="83">
        <f t="shared" ca="1" si="600"/>
        <v>-120</v>
      </c>
      <c r="AT1797" s="83" cm="1">
        <f t="array" aca="1" ref="AT1797" ca="1">_xlfn.LET(_xlpm.rozsah, $F$3:$F$10001,_xlpm.podminka, (_xlpm.rozsah&gt;M1797)*(ISNUMBER(_xlpm.rozsah)),_xlpm.indexy, IF(_xlpm.podminka, ROW(_xlpm.rozsah)-MIN(ROW(_xlpm.rozsah))+1),_xlpm.prvni, MIN(_xlpm.indexy),_xlpm.finalni, IF(_xlpm.prvni=1, 2, _xlpm.prvni),INDEX(_xlpm.rozsah, _xlpm.finalni))</f>
        <v>1100</v>
      </c>
      <c r="AU1797" s="83" cm="1">
        <f t="array" aca="1" ref="AU1797" ca="1">INDEX($F$3:$F$10001,MATCH(AT1797,$F$3:$F$10004,0)-1)</f>
        <v>1000</v>
      </c>
      <c r="AV1797" s="83">
        <f t="shared" ca="1" si="594"/>
        <v>-120</v>
      </c>
      <c r="AW1797" s="83">
        <f t="shared" ca="1" si="595"/>
        <v>-116</v>
      </c>
      <c r="AX1797" s="83">
        <f t="shared" ca="1" si="607"/>
        <v>300</v>
      </c>
      <c r="AY1797" s="83">
        <f t="shared" ca="1" si="608"/>
        <v>290</v>
      </c>
      <c r="AZ1797" s="83">
        <f t="shared" ca="1" si="609"/>
        <v>10</v>
      </c>
      <c r="BA1797" s="83">
        <f t="shared" ca="1" si="610"/>
        <v>300</v>
      </c>
      <c r="BB1797" s="83">
        <f t="shared" ref="BB1797:BB1802" ca="1" si="611">MIN(AX1797:AY1797)+((M1797-MIN(AT1797:AU1797))/(MAX(AT1797:AU1797)-MIN(AT1797:AU1797)))*(MAX(AX1797:AY1797)-MIN(AX1797:AY1797))</f>
        <v>290</v>
      </c>
    </row>
    <row r="1798" spans="1:54" x14ac:dyDescent="0.25">
      <c r="A1798" s="58">
        <v>1796</v>
      </c>
      <c r="B1798" s="59">
        <f t="shared" si="601"/>
        <v>29.933333333333334</v>
      </c>
      <c r="C1798" s="58">
        <v>0</v>
      </c>
      <c r="D1798" s="58">
        <v>0</v>
      </c>
      <c r="F1798" s="117"/>
      <c r="G1798" s="117"/>
      <c r="H1798" s="118"/>
      <c r="I1798" s="121"/>
      <c r="J1798" s="92">
        <f t="shared" si="602"/>
        <v>0</v>
      </c>
      <c r="L1798" s="94">
        <v>1796</v>
      </c>
      <c r="M1798" s="114">
        <f t="shared" ca="1" si="599"/>
        <v>1000</v>
      </c>
      <c r="N1798" s="115">
        <f t="shared" ca="1" si="598"/>
        <v>0</v>
      </c>
      <c r="P1798" s="102"/>
      <c r="Q1798" s="102"/>
      <c r="R1798" s="102"/>
      <c r="S1798" s="102"/>
      <c r="AC1798" s="83">
        <f t="shared" si="592"/>
        <v>0</v>
      </c>
      <c r="AD1798" s="83">
        <f t="shared" si="593"/>
        <v>0</v>
      </c>
      <c r="AF1798" s="83">
        <f t="shared" si="603"/>
        <v>0</v>
      </c>
      <c r="AG1798" s="83">
        <f t="shared" si="604"/>
        <v>0</v>
      </c>
      <c r="AQ1798" s="83">
        <f t="shared" ca="1" si="605"/>
        <v>4</v>
      </c>
      <c r="AR1798" s="83">
        <f t="shared" ca="1" si="606"/>
        <v>-116</v>
      </c>
      <c r="AS1798" s="83">
        <f t="shared" ca="1" si="600"/>
        <v>-120</v>
      </c>
      <c r="AT1798" s="83" cm="1">
        <f t="array" aca="1" ref="AT1798" ca="1">_xlfn.LET(_xlpm.rozsah, $F$3:$F$10001,_xlpm.podminka, (_xlpm.rozsah&gt;M1798)*(ISNUMBER(_xlpm.rozsah)),_xlpm.indexy, IF(_xlpm.podminka, ROW(_xlpm.rozsah)-MIN(ROW(_xlpm.rozsah))+1),_xlpm.prvni, MIN(_xlpm.indexy),_xlpm.finalni, IF(_xlpm.prvni=1, 2, _xlpm.prvni),INDEX(_xlpm.rozsah, _xlpm.finalni))</f>
        <v>1100</v>
      </c>
      <c r="AU1798" s="83" cm="1">
        <f t="array" aca="1" ref="AU1798" ca="1">INDEX($F$3:$F$10001,MATCH(AT1798,$F$3:$F$10004,0)-1)</f>
        <v>1000</v>
      </c>
      <c r="AV1798" s="83">
        <f t="shared" ca="1" si="594"/>
        <v>-120</v>
      </c>
      <c r="AW1798" s="83">
        <f t="shared" ca="1" si="595"/>
        <v>-116</v>
      </c>
      <c r="AX1798" s="83">
        <f t="shared" ca="1" si="607"/>
        <v>300</v>
      </c>
      <c r="AY1798" s="83">
        <f t="shared" ca="1" si="608"/>
        <v>290</v>
      </c>
      <c r="AZ1798" s="83">
        <f t="shared" ca="1" si="609"/>
        <v>10</v>
      </c>
      <c r="BA1798" s="83">
        <f t="shared" ca="1" si="610"/>
        <v>300</v>
      </c>
      <c r="BB1798" s="83">
        <f t="shared" ca="1" si="611"/>
        <v>290</v>
      </c>
    </row>
    <row r="1799" spans="1:54" x14ac:dyDescent="0.25">
      <c r="A1799" s="58">
        <v>1797</v>
      </c>
      <c r="B1799" s="59">
        <f t="shared" si="601"/>
        <v>29.95</v>
      </c>
      <c r="C1799" s="58">
        <v>0</v>
      </c>
      <c r="D1799" s="58">
        <v>0</v>
      </c>
      <c r="F1799" s="117"/>
      <c r="G1799" s="117"/>
      <c r="H1799" s="118"/>
      <c r="I1799" s="121"/>
      <c r="J1799" s="92">
        <f t="shared" si="602"/>
        <v>0</v>
      </c>
      <c r="L1799" s="94">
        <v>1797</v>
      </c>
      <c r="M1799" s="114">
        <f t="shared" ca="1" si="599"/>
        <v>1000</v>
      </c>
      <c r="N1799" s="115">
        <f t="shared" ca="1" si="598"/>
        <v>0</v>
      </c>
      <c r="P1799" s="102"/>
      <c r="Q1799" s="102"/>
      <c r="R1799" s="102"/>
      <c r="S1799" s="102"/>
      <c r="AC1799" s="83">
        <f t="shared" si="592"/>
        <v>0</v>
      </c>
      <c r="AD1799" s="83">
        <f t="shared" si="593"/>
        <v>0</v>
      </c>
      <c r="AF1799" s="83">
        <f t="shared" si="603"/>
        <v>0</v>
      </c>
      <c r="AG1799" s="83">
        <f t="shared" si="604"/>
        <v>0</v>
      </c>
      <c r="AQ1799" s="83">
        <f t="shared" ca="1" si="605"/>
        <v>4</v>
      </c>
      <c r="AR1799" s="83">
        <f t="shared" ca="1" si="606"/>
        <v>-116</v>
      </c>
      <c r="AS1799" s="83">
        <f t="shared" ca="1" si="600"/>
        <v>-120</v>
      </c>
      <c r="AT1799" s="83" cm="1">
        <f t="array" aca="1" ref="AT1799" ca="1">_xlfn.LET(_xlpm.rozsah, $F$3:$F$10001,_xlpm.podminka, (_xlpm.rozsah&gt;M1799)*(ISNUMBER(_xlpm.rozsah)),_xlpm.indexy, IF(_xlpm.podminka, ROW(_xlpm.rozsah)-MIN(ROW(_xlpm.rozsah))+1),_xlpm.prvni, MIN(_xlpm.indexy),_xlpm.finalni, IF(_xlpm.prvni=1, 2, _xlpm.prvni),INDEX(_xlpm.rozsah, _xlpm.finalni))</f>
        <v>1100</v>
      </c>
      <c r="AU1799" s="83" cm="1">
        <f t="array" aca="1" ref="AU1799" ca="1">INDEX($F$3:$F$10001,MATCH(AT1799,$F$3:$F$10004,0)-1)</f>
        <v>1000</v>
      </c>
      <c r="AV1799" s="83">
        <f t="shared" ca="1" si="594"/>
        <v>-120</v>
      </c>
      <c r="AW1799" s="83">
        <f t="shared" ca="1" si="595"/>
        <v>-116</v>
      </c>
      <c r="AX1799" s="83">
        <f t="shared" ca="1" si="607"/>
        <v>300</v>
      </c>
      <c r="AY1799" s="83">
        <f t="shared" ca="1" si="608"/>
        <v>290</v>
      </c>
      <c r="AZ1799" s="83">
        <f t="shared" ca="1" si="609"/>
        <v>10</v>
      </c>
      <c r="BA1799" s="83">
        <f t="shared" ca="1" si="610"/>
        <v>300</v>
      </c>
      <c r="BB1799" s="83">
        <f t="shared" ca="1" si="611"/>
        <v>290</v>
      </c>
    </row>
    <row r="1800" spans="1:54" x14ac:dyDescent="0.25">
      <c r="A1800" s="58">
        <v>1798</v>
      </c>
      <c r="B1800" s="59">
        <f t="shared" si="601"/>
        <v>29.966666666666665</v>
      </c>
      <c r="C1800" s="58">
        <v>0</v>
      </c>
      <c r="D1800" s="58">
        <v>0</v>
      </c>
      <c r="F1800" s="117"/>
      <c r="G1800" s="117"/>
      <c r="H1800" s="118"/>
      <c r="I1800" s="121"/>
      <c r="J1800" s="92">
        <f t="shared" si="602"/>
        <v>0</v>
      </c>
      <c r="L1800" s="94">
        <v>1798</v>
      </c>
      <c r="M1800" s="114">
        <f t="shared" ca="1" si="599"/>
        <v>1000</v>
      </c>
      <c r="N1800" s="115">
        <f t="shared" ca="1" si="598"/>
        <v>0</v>
      </c>
      <c r="P1800" s="102"/>
      <c r="Q1800" s="102"/>
      <c r="R1800" s="102"/>
      <c r="S1800" s="102"/>
      <c r="AC1800" s="83">
        <f t="shared" si="592"/>
        <v>0</v>
      </c>
      <c r="AD1800" s="83">
        <f t="shared" si="593"/>
        <v>0</v>
      </c>
      <c r="AF1800" s="83">
        <f t="shared" si="603"/>
        <v>0</v>
      </c>
      <c r="AG1800" s="83">
        <f t="shared" si="604"/>
        <v>0</v>
      </c>
      <c r="AQ1800" s="83">
        <f t="shared" ca="1" si="605"/>
        <v>4</v>
      </c>
      <c r="AR1800" s="83">
        <f t="shared" ca="1" si="606"/>
        <v>-116</v>
      </c>
      <c r="AS1800" s="83">
        <f t="shared" ca="1" si="600"/>
        <v>-120</v>
      </c>
      <c r="AT1800" s="83" cm="1">
        <f t="array" aca="1" ref="AT1800" ca="1">_xlfn.LET(_xlpm.rozsah, $F$3:$F$10001,_xlpm.podminka, (_xlpm.rozsah&gt;M1800)*(ISNUMBER(_xlpm.rozsah)),_xlpm.indexy, IF(_xlpm.podminka, ROW(_xlpm.rozsah)-MIN(ROW(_xlpm.rozsah))+1),_xlpm.prvni, MIN(_xlpm.indexy),_xlpm.finalni, IF(_xlpm.prvni=1, 2, _xlpm.prvni),INDEX(_xlpm.rozsah, _xlpm.finalni))</f>
        <v>1100</v>
      </c>
      <c r="AU1800" s="83" cm="1">
        <f t="array" aca="1" ref="AU1800" ca="1">INDEX($F$3:$F$10001,MATCH(AT1800,$F$3:$F$10004,0)-1)</f>
        <v>1000</v>
      </c>
      <c r="AV1800" s="83">
        <f t="shared" ca="1" si="594"/>
        <v>-120</v>
      </c>
      <c r="AW1800" s="83">
        <f t="shared" ca="1" si="595"/>
        <v>-116</v>
      </c>
      <c r="AX1800" s="83">
        <f t="shared" ca="1" si="607"/>
        <v>300</v>
      </c>
      <c r="AY1800" s="83">
        <f t="shared" ca="1" si="608"/>
        <v>290</v>
      </c>
      <c r="AZ1800" s="83">
        <f t="shared" ca="1" si="609"/>
        <v>10</v>
      </c>
      <c r="BA1800" s="83">
        <f t="shared" ca="1" si="610"/>
        <v>300</v>
      </c>
      <c r="BB1800" s="83">
        <f t="shared" ca="1" si="611"/>
        <v>290</v>
      </c>
    </row>
    <row r="1801" spans="1:54" x14ac:dyDescent="0.25">
      <c r="A1801" s="58">
        <v>1799</v>
      </c>
      <c r="B1801" s="59">
        <f t="shared" si="601"/>
        <v>29.983333333333334</v>
      </c>
      <c r="C1801" s="58">
        <v>0</v>
      </c>
      <c r="D1801" s="58">
        <v>0</v>
      </c>
      <c r="F1801" s="117"/>
      <c r="G1801" s="117"/>
      <c r="H1801" s="118"/>
      <c r="I1801" s="121"/>
      <c r="J1801" s="92">
        <f t="shared" si="602"/>
        <v>0</v>
      </c>
      <c r="L1801" s="94">
        <v>1799</v>
      </c>
      <c r="M1801" s="114">
        <f t="shared" ca="1" si="599"/>
        <v>1000</v>
      </c>
      <c r="N1801" s="115">
        <f t="shared" ca="1" si="598"/>
        <v>0</v>
      </c>
      <c r="P1801" s="102"/>
      <c r="Q1801" s="102"/>
      <c r="R1801" s="102"/>
      <c r="S1801" s="102"/>
      <c r="AC1801" s="83">
        <f t="shared" si="592"/>
        <v>0</v>
      </c>
      <c r="AD1801" s="83">
        <f t="shared" si="593"/>
        <v>0</v>
      </c>
      <c r="AF1801" s="83">
        <f t="shared" si="603"/>
        <v>0</v>
      </c>
      <c r="AG1801" s="83">
        <f t="shared" si="604"/>
        <v>0</v>
      </c>
      <c r="AQ1801" s="83">
        <f t="shared" ca="1" si="605"/>
        <v>4</v>
      </c>
      <c r="AR1801" s="83">
        <f t="shared" ca="1" si="606"/>
        <v>-116</v>
      </c>
      <c r="AS1801" s="83">
        <f t="shared" ca="1" si="600"/>
        <v>-120</v>
      </c>
      <c r="AT1801" s="83" cm="1">
        <f t="array" aca="1" ref="AT1801" ca="1">_xlfn.LET(_xlpm.rozsah, $F$3:$F$10001,_xlpm.podminka, (_xlpm.rozsah&gt;M1801)*(ISNUMBER(_xlpm.rozsah)),_xlpm.indexy, IF(_xlpm.podminka, ROW(_xlpm.rozsah)-MIN(ROW(_xlpm.rozsah))+1),_xlpm.prvni, MIN(_xlpm.indexy),_xlpm.finalni, IF(_xlpm.prvni=1, 2, _xlpm.prvni),INDEX(_xlpm.rozsah, _xlpm.finalni))</f>
        <v>1100</v>
      </c>
      <c r="AU1801" s="83" cm="1">
        <f t="array" aca="1" ref="AU1801" ca="1">INDEX($F$3:$F$10001,MATCH(AT1801,$F$3:$F$10004,0)-1)</f>
        <v>1000</v>
      </c>
      <c r="AV1801" s="83">
        <f t="shared" ca="1" si="594"/>
        <v>-120</v>
      </c>
      <c r="AW1801" s="83">
        <f t="shared" ca="1" si="595"/>
        <v>-116</v>
      </c>
      <c r="AX1801" s="83">
        <f t="shared" ca="1" si="607"/>
        <v>300</v>
      </c>
      <c r="AY1801" s="83">
        <f t="shared" ca="1" si="608"/>
        <v>290</v>
      </c>
      <c r="AZ1801" s="83">
        <f t="shared" ca="1" si="609"/>
        <v>10</v>
      </c>
      <c r="BA1801" s="83">
        <f t="shared" ca="1" si="610"/>
        <v>300</v>
      </c>
      <c r="BB1801" s="83">
        <f t="shared" ca="1" si="611"/>
        <v>290</v>
      </c>
    </row>
    <row r="1802" spans="1:54" x14ac:dyDescent="0.25">
      <c r="A1802" s="58">
        <v>1800</v>
      </c>
      <c r="B1802" s="59">
        <f t="shared" si="601"/>
        <v>30</v>
      </c>
      <c r="C1802" s="58">
        <v>0</v>
      </c>
      <c r="D1802" s="58">
        <v>0</v>
      </c>
      <c r="F1802" s="117"/>
      <c r="G1802" s="117"/>
      <c r="H1802" s="118"/>
      <c r="I1802" s="121"/>
      <c r="J1802" s="92">
        <f t="shared" si="602"/>
        <v>0</v>
      </c>
      <c r="L1802" s="94">
        <v>1800</v>
      </c>
      <c r="M1802" s="114">
        <f t="shared" ca="1" si="599"/>
        <v>1000</v>
      </c>
      <c r="N1802" s="115">
        <f t="shared" ca="1" si="598"/>
        <v>0</v>
      </c>
      <c r="P1802" s="102"/>
      <c r="Q1802" s="102"/>
      <c r="R1802" s="102"/>
      <c r="S1802" s="102"/>
      <c r="AC1802" s="83">
        <f t="shared" si="592"/>
        <v>0</v>
      </c>
      <c r="AD1802" s="83">
        <f t="shared" si="593"/>
        <v>0</v>
      </c>
      <c r="AF1802" s="83">
        <f t="shared" si="603"/>
        <v>0</v>
      </c>
      <c r="AG1802" s="83">
        <f t="shared" si="604"/>
        <v>0</v>
      </c>
      <c r="AQ1802" s="83">
        <f t="shared" ca="1" si="605"/>
        <v>4</v>
      </c>
      <c r="AR1802" s="83">
        <f t="shared" ca="1" si="606"/>
        <v>-116</v>
      </c>
      <c r="AS1802" s="83">
        <f t="shared" ca="1" si="600"/>
        <v>-120</v>
      </c>
      <c r="AT1802" s="83" cm="1">
        <f t="array" aca="1" ref="AT1802" ca="1">_xlfn.LET(_xlpm.rozsah, $F$3:$F$10001,_xlpm.podminka, (_xlpm.rozsah&gt;M1802)*(ISNUMBER(_xlpm.rozsah)),_xlpm.indexy, IF(_xlpm.podminka, ROW(_xlpm.rozsah)-MIN(ROW(_xlpm.rozsah))+1),_xlpm.prvni, MIN(_xlpm.indexy),_xlpm.finalni, IF(_xlpm.prvni=1, 2, _xlpm.prvni),INDEX(_xlpm.rozsah, _xlpm.finalni))</f>
        <v>1100</v>
      </c>
      <c r="AU1802" s="83" cm="1">
        <f t="array" aca="1" ref="AU1802" ca="1">INDEX($F$3:$F$10001,MATCH(AT1802,$F$3:$F$10004,0)-1)</f>
        <v>1000</v>
      </c>
      <c r="AV1802" s="83">
        <f t="shared" ca="1" si="594"/>
        <v>-120</v>
      </c>
      <c r="AW1802" s="83">
        <f t="shared" ca="1" si="595"/>
        <v>-116</v>
      </c>
      <c r="AX1802" s="83">
        <f t="shared" ca="1" si="607"/>
        <v>300</v>
      </c>
      <c r="AY1802" s="83">
        <f t="shared" ca="1" si="608"/>
        <v>290</v>
      </c>
      <c r="AZ1802" s="83">
        <f t="shared" ca="1" si="609"/>
        <v>10</v>
      </c>
      <c r="BA1802" s="83">
        <f t="shared" ca="1" si="610"/>
        <v>300</v>
      </c>
      <c r="BB1802" s="83">
        <f t="shared" ca="1" si="611"/>
        <v>290</v>
      </c>
    </row>
    <row r="1803" spans="1:54" x14ac:dyDescent="0.25">
      <c r="F1803" s="97"/>
      <c r="G1803" s="97"/>
    </row>
    <row r="1804" spans="1:54" x14ac:dyDescent="0.25">
      <c r="F1804" s="97"/>
      <c r="G1804" s="97"/>
    </row>
    <row r="1805" spans="1:54" x14ac:dyDescent="0.25">
      <c r="F1805" s="97"/>
      <c r="G1805" s="97"/>
    </row>
    <row r="1806" spans="1:54" x14ac:dyDescent="0.25">
      <c r="F1806" s="97"/>
      <c r="G1806" s="97"/>
    </row>
    <row r="1807" spans="1:54" x14ac:dyDescent="0.25">
      <c r="F1807" s="97"/>
      <c r="G1807" s="97"/>
    </row>
    <row r="1808" spans="1:54" x14ac:dyDescent="0.25">
      <c r="F1808" s="97"/>
      <c r="G1808" s="97"/>
    </row>
    <row r="1809" spans="6:7" x14ac:dyDescent="0.25">
      <c r="F1809" s="97"/>
      <c r="G1809" s="97"/>
    </row>
    <row r="1810" spans="6:7" x14ac:dyDescent="0.25">
      <c r="F1810" s="97"/>
      <c r="G1810" s="97"/>
    </row>
    <row r="1811" spans="6:7" x14ac:dyDescent="0.25">
      <c r="F1811" s="97"/>
      <c r="G1811" s="97"/>
    </row>
    <row r="1812" spans="6:7" x14ac:dyDescent="0.25">
      <c r="F1812" s="97"/>
      <c r="G1812" s="97"/>
    </row>
    <row r="1813" spans="6:7" x14ac:dyDescent="0.25">
      <c r="F1813" s="97"/>
      <c r="G1813" s="97"/>
    </row>
    <row r="1814" spans="6:7" x14ac:dyDescent="0.25">
      <c r="F1814" s="97"/>
      <c r="G1814" s="97"/>
    </row>
    <row r="1815" spans="6:7" x14ac:dyDescent="0.25">
      <c r="F1815" s="97"/>
      <c r="G1815" s="97"/>
    </row>
    <row r="1816" spans="6:7" x14ac:dyDescent="0.25">
      <c r="F1816" s="97"/>
      <c r="G1816" s="97"/>
    </row>
    <row r="1817" spans="6:7" x14ac:dyDescent="0.25">
      <c r="F1817" s="97"/>
      <c r="G1817" s="97"/>
    </row>
    <row r="1818" spans="6:7" x14ac:dyDescent="0.25">
      <c r="F1818" s="97"/>
      <c r="G1818" s="97"/>
    </row>
    <row r="1819" spans="6:7" x14ac:dyDescent="0.25">
      <c r="F1819" s="97"/>
      <c r="G1819" s="97"/>
    </row>
    <row r="1820" spans="6:7" x14ac:dyDescent="0.25">
      <c r="F1820" s="97"/>
      <c r="G1820" s="97"/>
    </row>
    <row r="1821" spans="6:7" x14ac:dyDescent="0.25">
      <c r="F1821" s="97"/>
      <c r="G1821" s="97"/>
    </row>
    <row r="1822" spans="6:7" x14ac:dyDescent="0.25">
      <c r="F1822" s="97"/>
      <c r="G1822" s="97"/>
    </row>
    <row r="1823" spans="6:7" x14ac:dyDescent="0.25">
      <c r="F1823" s="97"/>
      <c r="G1823" s="97"/>
    </row>
    <row r="1824" spans="6:7" x14ac:dyDescent="0.25">
      <c r="F1824" s="97"/>
      <c r="G1824" s="97"/>
    </row>
    <row r="1825" spans="6:7" x14ac:dyDescent="0.25">
      <c r="F1825" s="97"/>
      <c r="G1825" s="97"/>
    </row>
    <row r="1826" spans="6:7" x14ac:dyDescent="0.25">
      <c r="F1826" s="97"/>
      <c r="G1826" s="97"/>
    </row>
    <row r="1827" spans="6:7" x14ac:dyDescent="0.25">
      <c r="F1827" s="97"/>
      <c r="G1827" s="97"/>
    </row>
    <row r="1828" spans="6:7" x14ac:dyDescent="0.25">
      <c r="F1828" s="97"/>
      <c r="G1828" s="97"/>
    </row>
    <row r="1829" spans="6:7" x14ac:dyDescent="0.25">
      <c r="F1829" s="97"/>
      <c r="G1829" s="97"/>
    </row>
    <row r="1830" spans="6:7" x14ac:dyDescent="0.25">
      <c r="F1830" s="97"/>
      <c r="G1830" s="97"/>
    </row>
    <row r="1831" spans="6:7" x14ac:dyDescent="0.25">
      <c r="F1831" s="97"/>
      <c r="G1831" s="97"/>
    </row>
    <row r="1832" spans="6:7" x14ac:dyDescent="0.25">
      <c r="F1832" s="97"/>
      <c r="G1832" s="97"/>
    </row>
    <row r="1833" spans="6:7" x14ac:dyDescent="0.25">
      <c r="F1833" s="97"/>
      <c r="G1833" s="97"/>
    </row>
    <row r="1834" spans="6:7" x14ac:dyDescent="0.25">
      <c r="F1834" s="97"/>
      <c r="G1834" s="97"/>
    </row>
    <row r="1835" spans="6:7" x14ac:dyDescent="0.25">
      <c r="F1835" s="97"/>
      <c r="G1835" s="97"/>
    </row>
    <row r="1836" spans="6:7" x14ac:dyDescent="0.25">
      <c r="F1836" s="97"/>
      <c r="G1836" s="97"/>
    </row>
    <row r="1837" spans="6:7" x14ac:dyDescent="0.25">
      <c r="F1837" s="97"/>
      <c r="G1837" s="97"/>
    </row>
    <row r="1838" spans="6:7" x14ac:dyDescent="0.25">
      <c r="F1838" s="97"/>
      <c r="G1838" s="97"/>
    </row>
    <row r="1839" spans="6:7" x14ac:dyDescent="0.25">
      <c r="F1839" s="97"/>
      <c r="G1839" s="97"/>
    </row>
    <row r="1840" spans="6:7" x14ac:dyDescent="0.25">
      <c r="F1840" s="97"/>
      <c r="G1840" s="97"/>
    </row>
    <row r="1841" spans="6:7" x14ac:dyDescent="0.25">
      <c r="F1841" s="97"/>
      <c r="G1841" s="97"/>
    </row>
    <row r="1842" spans="6:7" x14ac:dyDescent="0.25">
      <c r="F1842" s="97"/>
      <c r="G1842" s="97"/>
    </row>
    <row r="1843" spans="6:7" x14ac:dyDescent="0.25">
      <c r="F1843" s="97"/>
      <c r="G1843" s="97"/>
    </row>
    <row r="1844" spans="6:7" x14ac:dyDescent="0.25">
      <c r="F1844" s="97"/>
      <c r="G1844" s="97"/>
    </row>
    <row r="1845" spans="6:7" x14ac:dyDescent="0.25">
      <c r="F1845" s="97"/>
      <c r="G1845" s="97"/>
    </row>
    <row r="1846" spans="6:7" x14ac:dyDescent="0.25">
      <c r="F1846" s="97"/>
      <c r="G1846" s="97"/>
    </row>
    <row r="1847" spans="6:7" x14ac:dyDescent="0.25">
      <c r="F1847" s="97"/>
      <c r="G1847" s="97"/>
    </row>
    <row r="1848" spans="6:7" x14ac:dyDescent="0.25">
      <c r="F1848" s="97"/>
      <c r="G1848" s="97"/>
    </row>
    <row r="1849" spans="6:7" x14ac:dyDescent="0.25">
      <c r="F1849" s="97"/>
      <c r="G1849" s="97"/>
    </row>
    <row r="1850" spans="6:7" x14ac:dyDescent="0.25">
      <c r="F1850" s="97"/>
      <c r="G1850" s="97"/>
    </row>
    <row r="1851" spans="6:7" x14ac:dyDescent="0.25">
      <c r="F1851" s="97"/>
      <c r="G1851" s="97"/>
    </row>
    <row r="1852" spans="6:7" x14ac:dyDescent="0.25">
      <c r="F1852" s="97"/>
      <c r="G1852" s="97"/>
    </row>
    <row r="1853" spans="6:7" x14ac:dyDescent="0.25">
      <c r="F1853" s="97"/>
      <c r="G1853" s="97"/>
    </row>
    <row r="1854" spans="6:7" x14ac:dyDescent="0.25">
      <c r="F1854" s="97"/>
      <c r="G1854" s="97"/>
    </row>
    <row r="1855" spans="6:7" x14ac:dyDescent="0.25">
      <c r="F1855" s="97"/>
      <c r="G1855" s="97"/>
    </row>
    <row r="1856" spans="6:7" x14ac:dyDescent="0.25">
      <c r="F1856" s="97"/>
      <c r="G1856" s="97"/>
    </row>
    <row r="1857" spans="6:7" x14ac:dyDescent="0.25">
      <c r="F1857" s="97"/>
      <c r="G1857" s="97"/>
    </row>
    <row r="1858" spans="6:7" x14ac:dyDescent="0.25">
      <c r="F1858" s="97"/>
      <c r="G1858" s="97"/>
    </row>
    <row r="1859" spans="6:7" x14ac:dyDescent="0.25">
      <c r="F1859" s="97"/>
      <c r="G1859" s="97"/>
    </row>
    <row r="1860" spans="6:7" x14ac:dyDescent="0.25">
      <c r="F1860" s="97"/>
      <c r="G1860" s="97"/>
    </row>
    <row r="1861" spans="6:7" x14ac:dyDescent="0.25">
      <c r="F1861" s="97"/>
      <c r="G1861" s="97"/>
    </row>
    <row r="1862" spans="6:7" x14ac:dyDescent="0.25">
      <c r="F1862" s="97"/>
      <c r="G1862" s="97"/>
    </row>
    <row r="1863" spans="6:7" x14ac:dyDescent="0.25">
      <c r="F1863" s="97"/>
      <c r="G1863" s="97"/>
    </row>
    <row r="1864" spans="6:7" x14ac:dyDescent="0.25">
      <c r="F1864" s="97"/>
      <c r="G1864" s="97"/>
    </row>
    <row r="1865" spans="6:7" x14ac:dyDescent="0.25">
      <c r="F1865" s="97"/>
      <c r="G1865" s="97"/>
    </row>
    <row r="1866" spans="6:7" x14ac:dyDescent="0.25">
      <c r="F1866" s="97"/>
      <c r="G1866" s="97"/>
    </row>
    <row r="1867" spans="6:7" x14ac:dyDescent="0.25">
      <c r="F1867" s="97"/>
      <c r="G1867" s="97"/>
    </row>
    <row r="1868" spans="6:7" x14ac:dyDescent="0.25">
      <c r="F1868" s="97"/>
      <c r="G1868" s="97"/>
    </row>
    <row r="1869" spans="6:7" x14ac:dyDescent="0.25">
      <c r="F1869" s="97"/>
      <c r="G1869" s="97"/>
    </row>
    <row r="1870" spans="6:7" x14ac:dyDescent="0.25">
      <c r="F1870" s="97"/>
      <c r="G1870" s="97"/>
    </row>
    <row r="1871" spans="6:7" x14ac:dyDescent="0.25">
      <c r="F1871" s="97"/>
      <c r="G1871" s="97"/>
    </row>
    <row r="1872" spans="6:7" x14ac:dyDescent="0.25">
      <c r="F1872" s="97"/>
      <c r="G1872" s="97"/>
    </row>
    <row r="1873" spans="6:7" x14ac:dyDescent="0.25">
      <c r="F1873" s="97"/>
      <c r="G1873" s="97"/>
    </row>
    <row r="1874" spans="6:7" x14ac:dyDescent="0.25">
      <c r="F1874" s="97"/>
      <c r="G1874" s="97"/>
    </row>
    <row r="1875" spans="6:7" x14ac:dyDescent="0.25">
      <c r="F1875" s="97"/>
      <c r="G1875" s="97"/>
    </row>
    <row r="1876" spans="6:7" x14ac:dyDescent="0.25">
      <c r="F1876" s="97"/>
      <c r="G1876" s="97"/>
    </row>
    <row r="1877" spans="6:7" x14ac:dyDescent="0.25">
      <c r="F1877" s="97"/>
      <c r="G1877" s="97"/>
    </row>
    <row r="1878" spans="6:7" x14ac:dyDescent="0.25">
      <c r="F1878" s="97"/>
      <c r="G1878" s="97"/>
    </row>
    <row r="1879" spans="6:7" x14ac:dyDescent="0.25">
      <c r="F1879" s="97"/>
      <c r="G1879" s="97"/>
    </row>
    <row r="1880" spans="6:7" x14ac:dyDescent="0.25">
      <c r="F1880" s="97"/>
      <c r="G1880" s="97"/>
    </row>
    <row r="1881" spans="6:7" x14ac:dyDescent="0.25">
      <c r="F1881" s="97"/>
      <c r="G1881" s="97"/>
    </row>
    <row r="1882" spans="6:7" x14ac:dyDescent="0.25">
      <c r="F1882" s="97"/>
      <c r="G1882" s="97"/>
    </row>
    <row r="1883" spans="6:7" x14ac:dyDescent="0.25">
      <c r="F1883" s="97"/>
      <c r="G1883" s="97"/>
    </row>
    <row r="1884" spans="6:7" x14ac:dyDescent="0.25">
      <c r="F1884" s="97"/>
      <c r="G1884" s="97"/>
    </row>
    <row r="1885" spans="6:7" x14ac:dyDescent="0.25">
      <c r="F1885" s="97"/>
      <c r="G1885" s="97"/>
    </row>
    <row r="1886" spans="6:7" x14ac:dyDescent="0.25">
      <c r="F1886" s="97"/>
      <c r="G1886" s="97"/>
    </row>
    <row r="1887" spans="6:7" x14ac:dyDescent="0.25">
      <c r="F1887" s="97"/>
      <c r="G1887" s="97"/>
    </row>
    <row r="1888" spans="6:7" x14ac:dyDescent="0.25">
      <c r="F1888" s="97"/>
      <c r="G1888" s="97"/>
    </row>
    <row r="1889" spans="6:7" x14ac:dyDescent="0.25">
      <c r="F1889" s="97"/>
      <c r="G1889" s="97"/>
    </row>
    <row r="1890" spans="6:7" x14ac:dyDescent="0.25">
      <c r="F1890" s="97"/>
      <c r="G1890" s="97"/>
    </row>
    <row r="1891" spans="6:7" x14ac:dyDescent="0.25">
      <c r="F1891" s="97"/>
      <c r="G1891" s="97"/>
    </row>
    <row r="1892" spans="6:7" x14ac:dyDescent="0.25">
      <c r="F1892" s="97"/>
      <c r="G1892" s="97"/>
    </row>
    <row r="1893" spans="6:7" x14ac:dyDescent="0.25">
      <c r="F1893" s="97"/>
      <c r="G1893" s="97"/>
    </row>
    <row r="1894" spans="6:7" x14ac:dyDescent="0.25">
      <c r="F1894" s="97"/>
      <c r="G1894" s="97"/>
    </row>
    <row r="1895" spans="6:7" x14ac:dyDescent="0.25">
      <c r="F1895" s="97"/>
      <c r="G1895" s="97"/>
    </row>
    <row r="1896" spans="6:7" x14ac:dyDescent="0.25">
      <c r="F1896" s="97"/>
      <c r="G1896" s="97"/>
    </row>
    <row r="1897" spans="6:7" x14ac:dyDescent="0.25">
      <c r="F1897" s="97"/>
      <c r="G1897" s="97"/>
    </row>
    <row r="1898" spans="6:7" x14ac:dyDescent="0.25">
      <c r="F1898" s="97"/>
      <c r="G1898" s="97"/>
    </row>
    <row r="1899" spans="6:7" x14ac:dyDescent="0.25">
      <c r="F1899" s="97"/>
      <c r="G1899" s="97"/>
    </row>
    <row r="1900" spans="6:7" x14ac:dyDescent="0.25">
      <c r="F1900" s="97"/>
      <c r="G1900" s="97"/>
    </row>
    <row r="1901" spans="6:7" x14ac:dyDescent="0.25">
      <c r="F1901" s="97"/>
      <c r="G1901" s="97"/>
    </row>
    <row r="1902" spans="6:7" x14ac:dyDescent="0.25">
      <c r="F1902" s="97"/>
      <c r="G1902" s="97"/>
    </row>
    <row r="1903" spans="6:7" x14ac:dyDescent="0.25">
      <c r="F1903" s="97"/>
      <c r="G1903" s="97"/>
    </row>
    <row r="1904" spans="6:7" x14ac:dyDescent="0.25">
      <c r="F1904" s="97"/>
      <c r="G1904" s="97"/>
    </row>
    <row r="1905" spans="6:7" x14ac:dyDescent="0.25">
      <c r="F1905" s="97"/>
      <c r="G1905" s="97"/>
    </row>
    <row r="1906" spans="6:7" x14ac:dyDescent="0.25">
      <c r="F1906" s="97"/>
      <c r="G1906" s="97"/>
    </row>
    <row r="1907" spans="6:7" x14ac:dyDescent="0.25">
      <c r="F1907" s="97"/>
      <c r="G1907" s="97"/>
    </row>
    <row r="1908" spans="6:7" x14ac:dyDescent="0.25">
      <c r="F1908" s="97"/>
      <c r="G1908" s="97"/>
    </row>
    <row r="1909" spans="6:7" x14ac:dyDescent="0.25">
      <c r="F1909" s="97"/>
      <c r="G1909" s="97"/>
    </row>
    <row r="1910" spans="6:7" x14ac:dyDescent="0.25">
      <c r="F1910" s="97"/>
      <c r="G1910" s="97"/>
    </row>
    <row r="1911" spans="6:7" x14ac:dyDescent="0.25">
      <c r="F1911" s="97"/>
      <c r="G1911" s="97"/>
    </row>
    <row r="1912" spans="6:7" x14ac:dyDescent="0.25">
      <c r="F1912" s="97"/>
      <c r="G1912" s="97"/>
    </row>
    <row r="1913" spans="6:7" x14ac:dyDescent="0.25">
      <c r="F1913" s="97"/>
      <c r="G1913" s="97"/>
    </row>
    <row r="1914" spans="6:7" x14ac:dyDescent="0.25">
      <c r="F1914" s="97"/>
      <c r="G1914" s="97"/>
    </row>
    <row r="1915" spans="6:7" x14ac:dyDescent="0.25">
      <c r="F1915" s="97"/>
      <c r="G1915" s="97"/>
    </row>
    <row r="1916" spans="6:7" x14ac:dyDescent="0.25">
      <c r="F1916" s="97"/>
      <c r="G1916" s="97"/>
    </row>
    <row r="1917" spans="6:7" x14ac:dyDescent="0.25">
      <c r="F1917" s="97"/>
      <c r="G1917" s="97"/>
    </row>
    <row r="1918" spans="6:7" x14ac:dyDescent="0.25">
      <c r="F1918" s="97"/>
      <c r="G1918" s="97"/>
    </row>
    <row r="1919" spans="6:7" x14ac:dyDescent="0.25">
      <c r="F1919" s="97"/>
      <c r="G1919" s="97"/>
    </row>
    <row r="1920" spans="6:7" x14ac:dyDescent="0.25">
      <c r="F1920" s="97"/>
      <c r="G1920" s="97"/>
    </row>
    <row r="1921" spans="6:7" x14ac:dyDescent="0.25">
      <c r="F1921" s="97"/>
      <c r="G1921" s="97"/>
    </row>
    <row r="1922" spans="6:7" x14ac:dyDescent="0.25">
      <c r="F1922" s="97"/>
      <c r="G1922" s="97"/>
    </row>
    <row r="1923" spans="6:7" x14ac:dyDescent="0.25">
      <c r="F1923" s="97"/>
      <c r="G1923" s="97"/>
    </row>
    <row r="1924" spans="6:7" x14ac:dyDescent="0.25">
      <c r="F1924" s="97"/>
      <c r="G1924" s="97"/>
    </row>
    <row r="1925" spans="6:7" x14ac:dyDescent="0.25">
      <c r="F1925" s="97"/>
      <c r="G1925" s="97"/>
    </row>
    <row r="1926" spans="6:7" x14ac:dyDescent="0.25">
      <c r="F1926" s="97"/>
      <c r="G1926" s="97"/>
    </row>
    <row r="1927" spans="6:7" x14ac:dyDescent="0.25">
      <c r="F1927" s="97"/>
      <c r="G1927" s="97"/>
    </row>
    <row r="1928" spans="6:7" x14ac:dyDescent="0.25">
      <c r="F1928" s="97"/>
      <c r="G1928" s="97"/>
    </row>
    <row r="1929" spans="6:7" x14ac:dyDescent="0.25">
      <c r="F1929" s="97"/>
      <c r="G1929" s="97"/>
    </row>
    <row r="1930" spans="6:7" x14ac:dyDescent="0.25">
      <c r="F1930" s="97"/>
      <c r="G1930" s="97"/>
    </row>
    <row r="1931" spans="6:7" x14ac:dyDescent="0.25">
      <c r="F1931" s="97"/>
      <c r="G1931" s="97"/>
    </row>
    <row r="1932" spans="6:7" x14ac:dyDescent="0.25">
      <c r="F1932" s="97"/>
      <c r="G1932" s="97"/>
    </row>
    <row r="1933" spans="6:7" x14ac:dyDescent="0.25">
      <c r="F1933" s="97"/>
      <c r="G1933" s="97"/>
    </row>
    <row r="1934" spans="6:7" x14ac:dyDescent="0.25">
      <c r="F1934" s="97"/>
      <c r="G1934" s="97"/>
    </row>
    <row r="1935" spans="6:7" x14ac:dyDescent="0.25">
      <c r="F1935" s="97"/>
      <c r="G1935" s="97"/>
    </row>
    <row r="1936" spans="6:7" x14ac:dyDescent="0.25">
      <c r="F1936" s="97"/>
      <c r="G1936" s="97"/>
    </row>
    <row r="1937" spans="6:7" x14ac:dyDescent="0.25">
      <c r="F1937" s="97"/>
      <c r="G1937" s="97"/>
    </row>
    <row r="1938" spans="6:7" x14ac:dyDescent="0.25">
      <c r="F1938" s="97"/>
      <c r="G1938" s="97"/>
    </row>
    <row r="1939" spans="6:7" x14ac:dyDescent="0.25">
      <c r="F1939" s="97"/>
      <c r="G1939" s="97"/>
    </row>
    <row r="1940" spans="6:7" x14ac:dyDescent="0.25">
      <c r="F1940" s="97"/>
      <c r="G1940" s="97"/>
    </row>
    <row r="1941" spans="6:7" x14ac:dyDescent="0.25">
      <c r="F1941" s="97"/>
      <c r="G1941" s="97"/>
    </row>
    <row r="1942" spans="6:7" x14ac:dyDescent="0.25">
      <c r="F1942" s="97"/>
      <c r="G1942" s="97"/>
    </row>
    <row r="1943" spans="6:7" x14ac:dyDescent="0.25">
      <c r="F1943" s="97"/>
      <c r="G1943" s="97"/>
    </row>
    <row r="1944" spans="6:7" x14ac:dyDescent="0.25">
      <c r="F1944" s="97"/>
      <c r="G1944" s="97"/>
    </row>
    <row r="1945" spans="6:7" x14ac:dyDescent="0.25">
      <c r="F1945" s="97"/>
      <c r="G1945" s="97"/>
    </row>
    <row r="1946" spans="6:7" x14ac:dyDescent="0.25">
      <c r="F1946" s="97"/>
      <c r="G1946" s="97"/>
    </row>
    <row r="1947" spans="6:7" x14ac:dyDescent="0.25">
      <c r="F1947" s="97"/>
      <c r="G1947" s="97"/>
    </row>
    <row r="1948" spans="6:7" x14ac:dyDescent="0.25">
      <c r="F1948" s="97"/>
      <c r="G1948" s="97"/>
    </row>
    <row r="1949" spans="6:7" x14ac:dyDescent="0.25">
      <c r="F1949" s="97"/>
      <c r="G1949" s="97"/>
    </row>
    <row r="1950" spans="6:7" x14ac:dyDescent="0.25">
      <c r="F1950" s="97"/>
      <c r="G1950" s="97"/>
    </row>
    <row r="1951" spans="6:7" x14ac:dyDescent="0.25">
      <c r="F1951" s="97"/>
      <c r="G1951" s="97"/>
    </row>
    <row r="1952" spans="6:7" x14ac:dyDescent="0.25">
      <c r="F1952" s="97"/>
      <c r="G1952" s="97"/>
    </row>
    <row r="1953" spans="6:7" x14ac:dyDescent="0.25">
      <c r="F1953" s="97"/>
      <c r="G1953" s="97"/>
    </row>
    <row r="1954" spans="6:7" x14ac:dyDescent="0.25">
      <c r="F1954" s="97"/>
      <c r="G1954" s="97"/>
    </row>
    <row r="1955" spans="6:7" x14ac:dyDescent="0.25">
      <c r="F1955" s="97"/>
      <c r="G1955" s="97"/>
    </row>
    <row r="1956" spans="6:7" x14ac:dyDescent="0.25">
      <c r="F1956" s="97"/>
      <c r="G1956" s="97"/>
    </row>
    <row r="1957" spans="6:7" x14ac:dyDescent="0.25">
      <c r="F1957" s="97"/>
      <c r="G1957" s="97"/>
    </row>
    <row r="1958" spans="6:7" x14ac:dyDescent="0.25">
      <c r="F1958" s="97"/>
      <c r="G1958" s="97"/>
    </row>
    <row r="1959" spans="6:7" x14ac:dyDescent="0.25">
      <c r="F1959" s="97"/>
      <c r="G1959" s="97"/>
    </row>
    <row r="1960" spans="6:7" x14ac:dyDescent="0.25">
      <c r="F1960" s="97"/>
      <c r="G1960" s="97"/>
    </row>
    <row r="1961" spans="6:7" x14ac:dyDescent="0.25">
      <c r="F1961" s="97"/>
      <c r="G1961" s="97"/>
    </row>
    <row r="1962" spans="6:7" x14ac:dyDescent="0.25">
      <c r="F1962" s="97"/>
      <c r="G1962" s="97"/>
    </row>
    <row r="1963" spans="6:7" x14ac:dyDescent="0.25">
      <c r="F1963" s="97"/>
      <c r="G1963" s="97"/>
    </row>
    <row r="1964" spans="6:7" x14ac:dyDescent="0.25">
      <c r="F1964" s="97"/>
      <c r="G1964" s="97"/>
    </row>
    <row r="1965" spans="6:7" x14ac:dyDescent="0.25">
      <c r="F1965" s="97"/>
      <c r="G1965" s="97"/>
    </row>
    <row r="1966" spans="6:7" x14ac:dyDescent="0.25">
      <c r="F1966" s="97"/>
      <c r="G1966" s="97"/>
    </row>
    <row r="1967" spans="6:7" x14ac:dyDescent="0.25">
      <c r="F1967" s="97"/>
      <c r="G1967" s="97"/>
    </row>
    <row r="1968" spans="6:7" x14ac:dyDescent="0.25">
      <c r="F1968" s="97"/>
      <c r="G1968" s="97"/>
    </row>
    <row r="1969" spans="6:7" x14ac:dyDescent="0.25">
      <c r="F1969" s="97"/>
      <c r="G1969" s="97"/>
    </row>
    <row r="1970" spans="6:7" x14ac:dyDescent="0.25">
      <c r="F1970" s="97"/>
      <c r="G1970" s="97"/>
    </row>
    <row r="1971" spans="6:7" x14ac:dyDescent="0.25">
      <c r="F1971" s="97"/>
      <c r="G1971" s="97"/>
    </row>
    <row r="1972" spans="6:7" x14ac:dyDescent="0.25">
      <c r="F1972" s="97"/>
      <c r="G1972" s="97"/>
    </row>
    <row r="1973" spans="6:7" x14ac:dyDescent="0.25">
      <c r="F1973" s="97"/>
      <c r="G1973" s="97"/>
    </row>
    <row r="1974" spans="6:7" x14ac:dyDescent="0.25">
      <c r="F1974" s="97"/>
      <c r="G1974" s="97"/>
    </row>
    <row r="1975" spans="6:7" x14ac:dyDescent="0.25">
      <c r="F1975" s="97"/>
      <c r="G1975" s="97"/>
    </row>
    <row r="1976" spans="6:7" x14ac:dyDescent="0.25">
      <c r="F1976" s="97"/>
      <c r="G1976" s="97"/>
    </row>
    <row r="1977" spans="6:7" x14ac:dyDescent="0.25">
      <c r="F1977" s="97"/>
      <c r="G1977" s="97"/>
    </row>
    <row r="1978" spans="6:7" x14ac:dyDescent="0.25">
      <c r="F1978" s="97"/>
      <c r="G1978" s="97"/>
    </row>
    <row r="1979" spans="6:7" x14ac:dyDescent="0.25">
      <c r="F1979" s="97"/>
      <c r="G1979" s="97"/>
    </row>
    <row r="1980" spans="6:7" x14ac:dyDescent="0.25">
      <c r="F1980" s="97"/>
      <c r="G1980" s="97"/>
    </row>
    <row r="1981" spans="6:7" x14ac:dyDescent="0.25">
      <c r="F1981" s="97"/>
      <c r="G1981" s="97"/>
    </row>
    <row r="1982" spans="6:7" x14ac:dyDescent="0.25">
      <c r="F1982" s="97"/>
      <c r="G1982" s="97"/>
    </row>
    <row r="1983" spans="6:7" x14ac:dyDescent="0.25">
      <c r="F1983" s="97"/>
      <c r="G1983" s="97"/>
    </row>
    <row r="1984" spans="6:7" x14ac:dyDescent="0.25">
      <c r="F1984" s="97"/>
      <c r="G1984" s="97"/>
    </row>
    <row r="1985" spans="6:7" x14ac:dyDescent="0.25">
      <c r="F1985" s="97"/>
      <c r="G1985" s="97"/>
    </row>
    <row r="1986" spans="6:7" x14ac:dyDescent="0.25">
      <c r="F1986" s="97"/>
      <c r="G1986" s="97"/>
    </row>
    <row r="1987" spans="6:7" x14ac:dyDescent="0.25">
      <c r="F1987" s="97"/>
      <c r="G1987" s="97"/>
    </row>
    <row r="1988" spans="6:7" x14ac:dyDescent="0.25">
      <c r="F1988" s="97"/>
      <c r="G1988" s="97"/>
    </row>
    <row r="1989" spans="6:7" x14ac:dyDescent="0.25">
      <c r="F1989" s="97"/>
      <c r="G1989" s="97"/>
    </row>
    <row r="1990" spans="6:7" x14ac:dyDescent="0.25">
      <c r="F1990" s="97"/>
      <c r="G1990" s="97"/>
    </row>
    <row r="1991" spans="6:7" x14ac:dyDescent="0.25">
      <c r="F1991" s="97"/>
      <c r="G1991" s="97"/>
    </row>
    <row r="1992" spans="6:7" x14ac:dyDescent="0.25">
      <c r="F1992" s="97"/>
      <c r="G1992" s="97"/>
    </row>
    <row r="1993" spans="6:7" x14ac:dyDescent="0.25">
      <c r="F1993" s="97"/>
      <c r="G1993" s="97"/>
    </row>
    <row r="1994" spans="6:7" x14ac:dyDescent="0.25">
      <c r="F1994" s="97"/>
      <c r="G1994" s="97"/>
    </row>
    <row r="1995" spans="6:7" x14ac:dyDescent="0.25">
      <c r="F1995" s="97"/>
      <c r="G1995" s="97"/>
    </row>
    <row r="1996" spans="6:7" x14ac:dyDescent="0.25">
      <c r="F1996" s="97"/>
      <c r="G1996" s="97"/>
    </row>
    <row r="1997" spans="6:7" x14ac:dyDescent="0.25">
      <c r="F1997" s="97"/>
      <c r="G1997" s="97"/>
    </row>
    <row r="1998" spans="6:7" x14ac:dyDescent="0.25">
      <c r="F1998" s="97"/>
      <c r="G1998" s="97"/>
    </row>
    <row r="1999" spans="6:7" x14ac:dyDescent="0.25">
      <c r="F1999" s="97"/>
      <c r="G1999" s="97"/>
    </row>
    <row r="2000" spans="6:7" x14ac:dyDescent="0.25">
      <c r="F2000" s="97"/>
      <c r="G2000" s="97"/>
    </row>
    <row r="2001" spans="6:7" x14ac:dyDescent="0.25">
      <c r="F2001" s="97"/>
      <c r="G2001" s="97"/>
    </row>
    <row r="2002" spans="6:7" x14ac:dyDescent="0.25">
      <c r="F2002" s="97"/>
      <c r="G2002" s="97"/>
    </row>
    <row r="2003" spans="6:7" x14ac:dyDescent="0.25">
      <c r="F2003" s="97"/>
      <c r="G2003" s="97"/>
    </row>
    <row r="2004" spans="6:7" x14ac:dyDescent="0.25">
      <c r="F2004" s="97"/>
      <c r="G2004" s="97"/>
    </row>
    <row r="2005" spans="6:7" x14ac:dyDescent="0.25">
      <c r="F2005" s="97"/>
      <c r="G2005" s="97"/>
    </row>
    <row r="2006" spans="6:7" x14ac:dyDescent="0.25">
      <c r="F2006" s="97"/>
      <c r="G2006" s="97"/>
    </row>
    <row r="2007" spans="6:7" x14ac:dyDescent="0.25">
      <c r="F2007" s="97"/>
      <c r="G2007" s="97"/>
    </row>
    <row r="2008" spans="6:7" x14ac:dyDescent="0.25">
      <c r="F2008" s="97"/>
      <c r="G2008" s="97"/>
    </row>
    <row r="2009" spans="6:7" x14ac:dyDescent="0.25">
      <c r="F2009" s="97"/>
      <c r="G2009" s="97"/>
    </row>
    <row r="2010" spans="6:7" x14ac:dyDescent="0.25">
      <c r="F2010" s="97"/>
      <c r="G2010" s="97"/>
    </row>
    <row r="2011" spans="6:7" x14ac:dyDescent="0.25">
      <c r="F2011" s="97"/>
      <c r="G2011" s="97"/>
    </row>
    <row r="2012" spans="6:7" x14ac:dyDescent="0.25">
      <c r="F2012" s="97"/>
      <c r="G2012" s="97"/>
    </row>
    <row r="2013" spans="6:7" x14ac:dyDescent="0.25">
      <c r="F2013" s="97"/>
      <c r="G2013" s="97"/>
    </row>
    <row r="2014" spans="6:7" x14ac:dyDescent="0.25">
      <c r="F2014" s="97"/>
      <c r="G2014" s="97"/>
    </row>
    <row r="2015" spans="6:7" x14ac:dyDescent="0.25">
      <c r="F2015" s="97"/>
      <c r="G2015" s="97"/>
    </row>
    <row r="2016" spans="6:7" x14ac:dyDescent="0.25">
      <c r="F2016" s="97"/>
      <c r="G2016" s="97"/>
    </row>
    <row r="2017" spans="6:7" x14ac:dyDescent="0.25">
      <c r="F2017" s="97"/>
      <c r="G2017" s="97"/>
    </row>
    <row r="2018" spans="6:7" x14ac:dyDescent="0.25">
      <c r="F2018" s="97"/>
      <c r="G2018" s="97"/>
    </row>
    <row r="2019" spans="6:7" x14ac:dyDescent="0.25">
      <c r="F2019" s="97"/>
      <c r="G2019" s="97"/>
    </row>
    <row r="2020" spans="6:7" x14ac:dyDescent="0.25">
      <c r="F2020" s="97"/>
      <c r="G2020" s="97"/>
    </row>
    <row r="2021" spans="6:7" x14ac:dyDescent="0.25">
      <c r="F2021" s="97"/>
      <c r="G2021" s="97"/>
    </row>
    <row r="2022" spans="6:7" x14ac:dyDescent="0.25">
      <c r="F2022" s="97"/>
      <c r="G2022" s="97"/>
    </row>
    <row r="2023" spans="6:7" x14ac:dyDescent="0.25">
      <c r="F2023" s="97"/>
      <c r="G2023" s="97"/>
    </row>
    <row r="2024" spans="6:7" x14ac:dyDescent="0.25">
      <c r="F2024" s="97"/>
      <c r="G2024" s="97"/>
    </row>
    <row r="2025" spans="6:7" x14ac:dyDescent="0.25">
      <c r="F2025" s="97"/>
      <c r="G2025" s="97"/>
    </row>
    <row r="2026" spans="6:7" x14ac:dyDescent="0.25">
      <c r="F2026" s="97"/>
      <c r="G2026" s="97"/>
    </row>
    <row r="2027" spans="6:7" x14ac:dyDescent="0.25">
      <c r="F2027" s="97"/>
      <c r="G2027" s="97"/>
    </row>
    <row r="2028" spans="6:7" x14ac:dyDescent="0.25">
      <c r="F2028" s="97"/>
      <c r="G2028" s="97"/>
    </row>
    <row r="2029" spans="6:7" x14ac:dyDescent="0.25">
      <c r="F2029" s="97"/>
      <c r="G2029" s="97"/>
    </row>
    <row r="2030" spans="6:7" x14ac:dyDescent="0.25">
      <c r="F2030" s="97"/>
      <c r="G2030" s="97"/>
    </row>
    <row r="2031" spans="6:7" x14ac:dyDescent="0.25">
      <c r="F2031" s="97"/>
      <c r="G2031" s="97"/>
    </row>
    <row r="2032" spans="6:7" x14ac:dyDescent="0.25">
      <c r="F2032" s="97"/>
      <c r="G2032" s="97"/>
    </row>
    <row r="2033" spans="6:7" x14ac:dyDescent="0.25">
      <c r="F2033" s="97"/>
      <c r="G2033" s="97"/>
    </row>
    <row r="2034" spans="6:7" x14ac:dyDescent="0.25">
      <c r="F2034" s="97"/>
      <c r="G2034" s="97"/>
    </row>
    <row r="2035" spans="6:7" x14ac:dyDescent="0.25">
      <c r="F2035" s="97"/>
      <c r="G2035" s="97"/>
    </row>
    <row r="2036" spans="6:7" x14ac:dyDescent="0.25">
      <c r="F2036" s="97"/>
      <c r="G2036" s="97"/>
    </row>
    <row r="2037" spans="6:7" x14ac:dyDescent="0.25">
      <c r="F2037" s="97"/>
      <c r="G2037" s="97"/>
    </row>
    <row r="2038" spans="6:7" x14ac:dyDescent="0.25">
      <c r="F2038" s="97"/>
      <c r="G2038" s="97"/>
    </row>
    <row r="2039" spans="6:7" x14ac:dyDescent="0.25">
      <c r="F2039" s="97"/>
      <c r="G2039" s="97"/>
    </row>
    <row r="2040" spans="6:7" x14ac:dyDescent="0.25">
      <c r="F2040" s="97"/>
      <c r="G2040" s="97"/>
    </row>
    <row r="2041" spans="6:7" x14ac:dyDescent="0.25">
      <c r="F2041" s="97"/>
      <c r="G2041" s="97"/>
    </row>
    <row r="2042" spans="6:7" x14ac:dyDescent="0.25">
      <c r="F2042" s="97"/>
      <c r="G2042" s="97"/>
    </row>
    <row r="2043" spans="6:7" x14ac:dyDescent="0.25">
      <c r="F2043" s="97"/>
      <c r="G2043" s="97"/>
    </row>
    <row r="2044" spans="6:7" x14ac:dyDescent="0.25">
      <c r="F2044" s="97"/>
      <c r="G2044" s="97"/>
    </row>
    <row r="2045" spans="6:7" x14ac:dyDescent="0.25">
      <c r="F2045" s="97"/>
      <c r="G2045" s="97"/>
    </row>
    <row r="2046" spans="6:7" x14ac:dyDescent="0.25">
      <c r="F2046" s="97"/>
      <c r="G2046" s="97"/>
    </row>
    <row r="2047" spans="6:7" x14ac:dyDescent="0.25">
      <c r="F2047" s="97"/>
      <c r="G2047" s="97"/>
    </row>
    <row r="2048" spans="6:7" x14ac:dyDescent="0.25">
      <c r="F2048" s="97"/>
      <c r="G2048" s="97"/>
    </row>
    <row r="2049" spans="6:7" x14ac:dyDescent="0.25">
      <c r="F2049" s="97"/>
      <c r="G2049" s="97"/>
    </row>
    <row r="2050" spans="6:7" x14ac:dyDescent="0.25">
      <c r="F2050" s="97"/>
      <c r="G2050" s="97"/>
    </row>
    <row r="2051" spans="6:7" x14ac:dyDescent="0.25">
      <c r="F2051" s="97"/>
      <c r="G2051" s="97"/>
    </row>
    <row r="2052" spans="6:7" x14ac:dyDescent="0.25">
      <c r="F2052" s="97"/>
      <c r="G2052" s="97"/>
    </row>
    <row r="2053" spans="6:7" x14ac:dyDescent="0.25">
      <c r="F2053" s="97"/>
      <c r="G2053" s="97"/>
    </row>
    <row r="2054" spans="6:7" x14ac:dyDescent="0.25">
      <c r="F2054" s="97"/>
      <c r="G2054" s="97"/>
    </row>
    <row r="2055" spans="6:7" x14ac:dyDescent="0.25">
      <c r="F2055" s="97"/>
      <c r="G2055" s="97"/>
    </row>
    <row r="2056" spans="6:7" x14ac:dyDescent="0.25">
      <c r="F2056" s="97"/>
      <c r="G2056" s="97"/>
    </row>
    <row r="2057" spans="6:7" x14ac:dyDescent="0.25">
      <c r="F2057" s="97"/>
      <c r="G2057" s="97"/>
    </row>
    <row r="2058" spans="6:7" x14ac:dyDescent="0.25">
      <c r="F2058" s="97"/>
      <c r="G2058" s="97"/>
    </row>
    <row r="2059" spans="6:7" x14ac:dyDescent="0.25">
      <c r="F2059" s="97"/>
      <c r="G2059" s="97"/>
    </row>
    <row r="2060" spans="6:7" x14ac:dyDescent="0.25">
      <c r="F2060" s="97"/>
      <c r="G2060" s="97"/>
    </row>
    <row r="2061" spans="6:7" x14ac:dyDescent="0.25">
      <c r="F2061" s="97"/>
      <c r="G2061" s="97"/>
    </row>
    <row r="2062" spans="6:7" x14ac:dyDescent="0.25">
      <c r="F2062" s="97"/>
      <c r="G2062" s="97"/>
    </row>
    <row r="2063" spans="6:7" x14ac:dyDescent="0.25">
      <c r="F2063" s="97"/>
      <c r="G2063" s="97"/>
    </row>
    <row r="2064" spans="6:7" x14ac:dyDescent="0.25">
      <c r="F2064" s="97"/>
      <c r="G2064" s="97"/>
    </row>
    <row r="2065" spans="6:7" x14ac:dyDescent="0.25">
      <c r="F2065" s="97"/>
      <c r="G2065" s="97"/>
    </row>
    <row r="2066" spans="6:7" x14ac:dyDescent="0.25">
      <c r="F2066" s="97"/>
      <c r="G2066" s="97"/>
    </row>
    <row r="2067" spans="6:7" x14ac:dyDescent="0.25">
      <c r="F2067" s="97"/>
      <c r="G2067" s="97"/>
    </row>
    <row r="2068" spans="6:7" x14ac:dyDescent="0.25">
      <c r="F2068" s="97"/>
      <c r="G2068" s="97"/>
    </row>
    <row r="2069" spans="6:7" x14ac:dyDescent="0.25">
      <c r="F2069" s="97"/>
      <c r="G2069" s="97"/>
    </row>
    <row r="2070" spans="6:7" x14ac:dyDescent="0.25">
      <c r="F2070" s="97"/>
      <c r="G2070" s="97"/>
    </row>
    <row r="2071" spans="6:7" x14ac:dyDescent="0.25">
      <c r="F2071" s="97"/>
      <c r="G2071" s="97"/>
    </row>
    <row r="2072" spans="6:7" x14ac:dyDescent="0.25">
      <c r="F2072" s="97"/>
      <c r="G2072" s="97"/>
    </row>
    <row r="2073" spans="6:7" x14ac:dyDescent="0.25">
      <c r="F2073" s="97"/>
      <c r="G2073" s="97"/>
    </row>
    <row r="2074" spans="6:7" x14ac:dyDescent="0.25">
      <c r="F2074" s="97"/>
      <c r="G2074" s="97"/>
    </row>
    <row r="2075" spans="6:7" x14ac:dyDescent="0.25">
      <c r="F2075" s="97"/>
      <c r="G2075" s="97"/>
    </row>
    <row r="2076" spans="6:7" x14ac:dyDescent="0.25">
      <c r="F2076" s="97"/>
      <c r="G2076" s="97"/>
    </row>
    <row r="2077" spans="6:7" x14ac:dyDescent="0.25">
      <c r="F2077" s="97"/>
      <c r="G2077" s="97"/>
    </row>
    <row r="2078" spans="6:7" x14ac:dyDescent="0.25">
      <c r="F2078" s="97"/>
      <c r="G2078" s="97"/>
    </row>
    <row r="2079" spans="6:7" x14ac:dyDescent="0.25">
      <c r="F2079" s="97"/>
      <c r="G2079" s="97"/>
    </row>
    <row r="2080" spans="6:7" x14ac:dyDescent="0.25">
      <c r="F2080" s="97"/>
      <c r="G2080" s="97"/>
    </row>
    <row r="2081" spans="6:7" x14ac:dyDescent="0.25">
      <c r="F2081" s="97"/>
      <c r="G2081" s="97"/>
    </row>
    <row r="2082" spans="6:7" x14ac:dyDescent="0.25">
      <c r="F2082" s="97"/>
      <c r="G2082" s="97"/>
    </row>
    <row r="2083" spans="6:7" x14ac:dyDescent="0.25">
      <c r="F2083" s="97"/>
      <c r="G2083" s="97"/>
    </row>
    <row r="2084" spans="6:7" x14ac:dyDescent="0.25">
      <c r="F2084" s="97"/>
      <c r="G2084" s="97"/>
    </row>
    <row r="2085" spans="6:7" x14ac:dyDescent="0.25">
      <c r="F2085" s="97"/>
      <c r="G2085" s="97"/>
    </row>
    <row r="2086" spans="6:7" x14ac:dyDescent="0.25">
      <c r="F2086" s="97"/>
      <c r="G2086" s="97"/>
    </row>
    <row r="2087" spans="6:7" x14ac:dyDescent="0.25">
      <c r="F2087" s="97"/>
      <c r="G2087" s="97"/>
    </row>
    <row r="2088" spans="6:7" x14ac:dyDescent="0.25">
      <c r="F2088" s="97"/>
      <c r="G2088" s="97"/>
    </row>
    <row r="2089" spans="6:7" x14ac:dyDescent="0.25">
      <c r="F2089" s="97"/>
      <c r="G2089" s="97"/>
    </row>
    <row r="2090" spans="6:7" x14ac:dyDescent="0.25">
      <c r="F2090" s="97"/>
      <c r="G2090" s="97"/>
    </row>
    <row r="2091" spans="6:7" x14ac:dyDescent="0.25">
      <c r="F2091" s="97"/>
      <c r="G2091" s="97"/>
    </row>
    <row r="2092" spans="6:7" x14ac:dyDescent="0.25">
      <c r="F2092" s="97"/>
      <c r="G2092" s="97"/>
    </row>
    <row r="2093" spans="6:7" x14ac:dyDescent="0.25">
      <c r="F2093" s="97"/>
      <c r="G2093" s="97"/>
    </row>
    <row r="2094" spans="6:7" x14ac:dyDescent="0.25">
      <c r="F2094" s="97"/>
      <c r="G2094" s="97"/>
    </row>
    <row r="2095" spans="6:7" x14ac:dyDescent="0.25">
      <c r="F2095" s="97"/>
      <c r="G2095" s="97"/>
    </row>
    <row r="2096" spans="6:7" x14ac:dyDescent="0.25">
      <c r="F2096" s="97"/>
      <c r="G2096" s="97"/>
    </row>
    <row r="2097" spans="6:7" x14ac:dyDescent="0.25">
      <c r="F2097" s="97"/>
      <c r="G2097" s="97"/>
    </row>
    <row r="2098" spans="6:7" x14ac:dyDescent="0.25">
      <c r="F2098" s="97"/>
      <c r="G2098" s="97"/>
    </row>
    <row r="2099" spans="6:7" x14ac:dyDescent="0.25">
      <c r="F2099" s="97"/>
      <c r="G2099" s="97"/>
    </row>
    <row r="2100" spans="6:7" x14ac:dyDescent="0.25">
      <c r="F2100" s="97"/>
      <c r="G2100" s="97"/>
    </row>
    <row r="2101" spans="6:7" x14ac:dyDescent="0.25">
      <c r="F2101" s="97"/>
      <c r="G2101" s="97"/>
    </row>
    <row r="2102" spans="6:7" x14ac:dyDescent="0.25">
      <c r="F2102" s="97"/>
      <c r="G2102" s="97"/>
    </row>
    <row r="2103" spans="6:7" x14ac:dyDescent="0.25">
      <c r="F2103" s="97"/>
      <c r="G2103" s="97"/>
    </row>
    <row r="2104" spans="6:7" x14ac:dyDescent="0.25">
      <c r="F2104" s="97"/>
      <c r="G2104" s="97"/>
    </row>
    <row r="2105" spans="6:7" x14ac:dyDescent="0.25">
      <c r="F2105" s="97"/>
      <c r="G2105" s="97"/>
    </row>
    <row r="2106" spans="6:7" x14ac:dyDescent="0.25">
      <c r="F2106" s="97"/>
      <c r="G2106" s="97"/>
    </row>
    <row r="2107" spans="6:7" x14ac:dyDescent="0.25">
      <c r="F2107" s="97"/>
      <c r="G2107" s="97"/>
    </row>
    <row r="2108" spans="6:7" x14ac:dyDescent="0.25">
      <c r="F2108" s="97"/>
      <c r="G2108" s="97"/>
    </row>
    <row r="2109" spans="6:7" x14ac:dyDescent="0.25">
      <c r="F2109" s="97"/>
      <c r="G2109" s="97"/>
    </row>
    <row r="2110" spans="6:7" x14ac:dyDescent="0.25">
      <c r="F2110" s="97"/>
      <c r="G2110" s="97"/>
    </row>
    <row r="2111" spans="6:7" x14ac:dyDescent="0.25">
      <c r="F2111" s="97"/>
      <c r="G2111" s="97"/>
    </row>
    <row r="2112" spans="6:7" x14ac:dyDescent="0.25">
      <c r="F2112" s="97"/>
      <c r="G2112" s="97"/>
    </row>
    <row r="2113" spans="6:7" x14ac:dyDescent="0.25">
      <c r="F2113" s="97"/>
      <c r="G2113" s="97"/>
    </row>
    <row r="2114" spans="6:7" x14ac:dyDescent="0.25">
      <c r="F2114" s="97"/>
      <c r="G2114" s="97"/>
    </row>
    <row r="2115" spans="6:7" x14ac:dyDescent="0.25">
      <c r="F2115" s="97"/>
      <c r="G2115" s="97"/>
    </row>
    <row r="2116" spans="6:7" x14ac:dyDescent="0.25">
      <c r="F2116" s="97"/>
      <c r="G2116" s="97"/>
    </row>
    <row r="2117" spans="6:7" x14ac:dyDescent="0.25">
      <c r="F2117" s="97"/>
      <c r="G2117" s="97"/>
    </row>
    <row r="2118" spans="6:7" x14ac:dyDescent="0.25">
      <c r="F2118" s="97"/>
      <c r="G2118" s="97"/>
    </row>
    <row r="2119" spans="6:7" x14ac:dyDescent="0.25">
      <c r="F2119" s="97"/>
      <c r="G2119" s="97"/>
    </row>
    <row r="2120" spans="6:7" x14ac:dyDescent="0.25">
      <c r="F2120" s="97"/>
      <c r="G2120" s="97"/>
    </row>
    <row r="2121" spans="6:7" x14ac:dyDescent="0.25">
      <c r="F2121" s="97"/>
      <c r="G2121" s="97"/>
    </row>
    <row r="2122" spans="6:7" x14ac:dyDescent="0.25">
      <c r="F2122" s="97"/>
      <c r="G2122" s="97"/>
    </row>
    <row r="2123" spans="6:7" x14ac:dyDescent="0.25">
      <c r="F2123" s="97"/>
      <c r="G2123" s="97"/>
    </row>
    <row r="2124" spans="6:7" x14ac:dyDescent="0.25">
      <c r="F2124" s="97"/>
      <c r="G2124" s="97"/>
    </row>
    <row r="2125" spans="6:7" x14ac:dyDescent="0.25">
      <c r="F2125" s="97"/>
      <c r="G2125" s="97"/>
    </row>
    <row r="2126" spans="6:7" x14ac:dyDescent="0.25">
      <c r="F2126" s="97"/>
      <c r="G2126" s="97"/>
    </row>
    <row r="2127" spans="6:7" x14ac:dyDescent="0.25">
      <c r="F2127" s="97"/>
      <c r="G2127" s="97"/>
    </row>
    <row r="2128" spans="6:7" x14ac:dyDescent="0.25">
      <c r="F2128" s="97"/>
      <c r="G2128" s="97"/>
    </row>
    <row r="2129" spans="6:7" x14ac:dyDescent="0.25">
      <c r="F2129" s="97"/>
      <c r="G2129" s="97"/>
    </row>
    <row r="2130" spans="6:7" x14ac:dyDescent="0.25">
      <c r="F2130" s="97"/>
      <c r="G2130" s="97"/>
    </row>
    <row r="2131" spans="6:7" x14ac:dyDescent="0.25">
      <c r="F2131" s="97"/>
      <c r="G2131" s="97"/>
    </row>
    <row r="2132" spans="6:7" x14ac:dyDescent="0.25">
      <c r="F2132" s="97"/>
      <c r="G2132" s="97"/>
    </row>
    <row r="2133" spans="6:7" x14ac:dyDescent="0.25">
      <c r="F2133" s="97"/>
      <c r="G2133" s="97"/>
    </row>
    <row r="2134" spans="6:7" x14ac:dyDescent="0.25">
      <c r="F2134" s="97"/>
      <c r="G2134" s="97"/>
    </row>
    <row r="2135" spans="6:7" x14ac:dyDescent="0.25">
      <c r="F2135" s="97"/>
      <c r="G2135" s="97"/>
    </row>
    <row r="2136" spans="6:7" x14ac:dyDescent="0.25">
      <c r="F2136" s="97"/>
      <c r="G2136" s="97"/>
    </row>
    <row r="2137" spans="6:7" x14ac:dyDescent="0.25">
      <c r="F2137" s="97"/>
      <c r="G2137" s="97"/>
    </row>
    <row r="2138" spans="6:7" x14ac:dyDescent="0.25">
      <c r="F2138" s="97"/>
      <c r="G2138" s="97"/>
    </row>
    <row r="2139" spans="6:7" x14ac:dyDescent="0.25">
      <c r="F2139" s="97"/>
      <c r="G2139" s="97"/>
    </row>
    <row r="2140" spans="6:7" x14ac:dyDescent="0.25">
      <c r="F2140" s="97"/>
      <c r="G2140" s="97"/>
    </row>
    <row r="2141" spans="6:7" x14ac:dyDescent="0.25">
      <c r="F2141" s="97"/>
      <c r="G2141" s="97"/>
    </row>
    <row r="2142" spans="6:7" x14ac:dyDescent="0.25">
      <c r="F2142" s="97"/>
      <c r="G2142" s="97"/>
    </row>
    <row r="2143" spans="6:7" x14ac:dyDescent="0.25">
      <c r="F2143" s="97"/>
      <c r="G2143" s="97"/>
    </row>
    <row r="2144" spans="6:7" x14ac:dyDescent="0.25">
      <c r="F2144" s="97"/>
      <c r="G2144" s="97"/>
    </row>
    <row r="2145" spans="6:7" x14ac:dyDescent="0.25">
      <c r="F2145" s="97"/>
      <c r="G2145" s="97"/>
    </row>
    <row r="2146" spans="6:7" x14ac:dyDescent="0.25">
      <c r="F2146" s="97"/>
      <c r="G2146" s="97"/>
    </row>
    <row r="2147" spans="6:7" x14ac:dyDescent="0.25">
      <c r="F2147" s="97"/>
      <c r="G2147" s="97"/>
    </row>
    <row r="2148" spans="6:7" x14ac:dyDescent="0.25">
      <c r="F2148" s="97"/>
      <c r="G2148" s="97"/>
    </row>
    <row r="2149" spans="6:7" x14ac:dyDescent="0.25">
      <c r="F2149" s="97"/>
      <c r="G2149" s="97"/>
    </row>
    <row r="2150" spans="6:7" x14ac:dyDescent="0.25">
      <c r="F2150" s="97"/>
      <c r="G2150" s="97"/>
    </row>
    <row r="2151" spans="6:7" x14ac:dyDescent="0.25">
      <c r="F2151" s="97"/>
      <c r="G2151" s="97"/>
    </row>
    <row r="2152" spans="6:7" x14ac:dyDescent="0.25">
      <c r="F2152" s="97"/>
      <c r="G2152" s="97"/>
    </row>
    <row r="2153" spans="6:7" x14ac:dyDescent="0.25">
      <c r="F2153" s="97"/>
      <c r="G2153" s="97"/>
    </row>
    <row r="2154" spans="6:7" x14ac:dyDescent="0.25">
      <c r="F2154" s="97"/>
      <c r="G2154" s="97"/>
    </row>
    <row r="2155" spans="6:7" x14ac:dyDescent="0.25">
      <c r="F2155" s="97"/>
      <c r="G2155" s="97"/>
    </row>
    <row r="2156" spans="6:7" x14ac:dyDescent="0.25">
      <c r="F2156" s="97"/>
      <c r="G2156" s="97"/>
    </row>
    <row r="2157" spans="6:7" x14ac:dyDescent="0.25">
      <c r="F2157" s="97"/>
      <c r="G2157" s="97"/>
    </row>
    <row r="2158" spans="6:7" x14ac:dyDescent="0.25">
      <c r="F2158" s="97"/>
      <c r="G2158" s="97"/>
    </row>
    <row r="2159" spans="6:7" x14ac:dyDescent="0.25">
      <c r="F2159" s="97"/>
      <c r="G2159" s="97"/>
    </row>
    <row r="2160" spans="6:7" x14ac:dyDescent="0.25">
      <c r="F2160" s="97"/>
      <c r="G2160" s="97"/>
    </row>
    <row r="2161" spans="6:7" x14ac:dyDescent="0.25">
      <c r="F2161" s="97"/>
      <c r="G2161" s="97"/>
    </row>
    <row r="2162" spans="6:7" x14ac:dyDescent="0.25">
      <c r="F2162" s="97"/>
      <c r="G2162" s="97"/>
    </row>
    <row r="2163" spans="6:7" x14ac:dyDescent="0.25">
      <c r="F2163" s="97"/>
      <c r="G2163" s="97"/>
    </row>
    <row r="2164" spans="6:7" x14ac:dyDescent="0.25">
      <c r="F2164" s="97"/>
      <c r="G2164" s="97"/>
    </row>
    <row r="2165" spans="6:7" x14ac:dyDescent="0.25">
      <c r="F2165" s="97"/>
      <c r="G2165" s="97"/>
    </row>
    <row r="2166" spans="6:7" x14ac:dyDescent="0.25">
      <c r="F2166" s="97"/>
      <c r="G2166" s="97"/>
    </row>
    <row r="2167" spans="6:7" x14ac:dyDescent="0.25">
      <c r="F2167" s="97"/>
      <c r="G2167" s="97"/>
    </row>
    <row r="2168" spans="6:7" x14ac:dyDescent="0.25">
      <c r="F2168" s="97"/>
      <c r="G2168" s="97"/>
    </row>
    <row r="2169" spans="6:7" x14ac:dyDescent="0.25">
      <c r="F2169" s="97"/>
      <c r="G2169" s="97"/>
    </row>
    <row r="2170" spans="6:7" x14ac:dyDescent="0.25">
      <c r="F2170" s="97"/>
      <c r="G2170" s="97"/>
    </row>
    <row r="2171" spans="6:7" x14ac:dyDescent="0.25">
      <c r="F2171" s="97"/>
      <c r="G2171" s="97"/>
    </row>
    <row r="2172" spans="6:7" x14ac:dyDescent="0.25">
      <c r="F2172" s="97"/>
      <c r="G2172" s="97"/>
    </row>
    <row r="2173" spans="6:7" x14ac:dyDescent="0.25">
      <c r="F2173" s="97"/>
      <c r="G2173" s="97"/>
    </row>
    <row r="2174" spans="6:7" x14ac:dyDescent="0.25">
      <c r="F2174" s="97"/>
      <c r="G2174" s="97"/>
    </row>
    <row r="2175" spans="6:7" x14ac:dyDescent="0.25">
      <c r="F2175" s="97"/>
      <c r="G2175" s="97"/>
    </row>
    <row r="2176" spans="6:7" x14ac:dyDescent="0.25">
      <c r="F2176" s="97"/>
      <c r="G2176" s="97"/>
    </row>
    <row r="2177" spans="6:7" x14ac:dyDescent="0.25">
      <c r="F2177" s="97"/>
      <c r="G2177" s="97"/>
    </row>
    <row r="2178" spans="6:7" x14ac:dyDescent="0.25">
      <c r="F2178" s="97"/>
      <c r="G2178" s="97"/>
    </row>
    <row r="2179" spans="6:7" x14ac:dyDescent="0.25">
      <c r="F2179" s="97"/>
      <c r="G2179" s="97"/>
    </row>
    <row r="2180" spans="6:7" x14ac:dyDescent="0.25">
      <c r="F2180" s="97"/>
      <c r="G2180" s="97"/>
    </row>
    <row r="2181" spans="6:7" x14ac:dyDescent="0.25">
      <c r="F2181" s="97"/>
      <c r="G2181" s="97"/>
    </row>
    <row r="2182" spans="6:7" x14ac:dyDescent="0.25">
      <c r="F2182" s="97"/>
      <c r="G2182" s="97"/>
    </row>
    <row r="2183" spans="6:7" x14ac:dyDescent="0.25">
      <c r="F2183" s="97"/>
      <c r="G2183" s="97"/>
    </row>
    <row r="2184" spans="6:7" x14ac:dyDescent="0.25">
      <c r="F2184" s="97"/>
      <c r="G2184" s="97"/>
    </row>
    <row r="2185" spans="6:7" x14ac:dyDescent="0.25">
      <c r="F2185" s="97"/>
      <c r="G2185" s="97"/>
    </row>
    <row r="2186" spans="6:7" x14ac:dyDescent="0.25">
      <c r="F2186" s="97"/>
      <c r="G2186" s="97"/>
    </row>
    <row r="2187" spans="6:7" x14ac:dyDescent="0.25">
      <c r="F2187" s="97"/>
      <c r="G2187" s="97"/>
    </row>
    <row r="2188" spans="6:7" x14ac:dyDescent="0.25">
      <c r="F2188" s="97"/>
      <c r="G2188" s="97"/>
    </row>
    <row r="2189" spans="6:7" x14ac:dyDescent="0.25">
      <c r="F2189" s="97"/>
      <c r="G2189" s="97"/>
    </row>
    <row r="2190" spans="6:7" x14ac:dyDescent="0.25">
      <c r="F2190" s="97"/>
      <c r="G2190" s="97"/>
    </row>
    <row r="2191" spans="6:7" x14ac:dyDescent="0.25">
      <c r="F2191" s="97"/>
      <c r="G2191" s="97"/>
    </row>
    <row r="2192" spans="6:7" x14ac:dyDescent="0.25">
      <c r="F2192" s="97"/>
      <c r="G2192" s="97"/>
    </row>
    <row r="2193" spans="6:7" x14ac:dyDescent="0.25">
      <c r="F2193" s="97"/>
      <c r="G2193" s="97"/>
    </row>
    <row r="2194" spans="6:7" x14ac:dyDescent="0.25">
      <c r="F2194" s="97"/>
      <c r="G2194" s="97"/>
    </row>
    <row r="2195" spans="6:7" x14ac:dyDescent="0.25">
      <c r="F2195" s="97"/>
      <c r="G2195" s="97"/>
    </row>
    <row r="2196" spans="6:7" x14ac:dyDescent="0.25">
      <c r="F2196" s="97"/>
      <c r="G2196" s="97"/>
    </row>
    <row r="2197" spans="6:7" x14ac:dyDescent="0.25">
      <c r="F2197" s="97"/>
      <c r="G2197" s="97"/>
    </row>
    <row r="2198" spans="6:7" x14ac:dyDescent="0.25">
      <c r="F2198" s="97"/>
      <c r="G2198" s="97"/>
    </row>
    <row r="2199" spans="6:7" x14ac:dyDescent="0.25">
      <c r="F2199" s="97"/>
      <c r="G2199" s="97"/>
    </row>
    <row r="2200" spans="6:7" x14ac:dyDescent="0.25">
      <c r="F2200" s="97"/>
      <c r="G2200" s="97"/>
    </row>
    <row r="2201" spans="6:7" x14ac:dyDescent="0.25">
      <c r="F2201" s="97"/>
      <c r="G2201" s="97"/>
    </row>
    <row r="2202" spans="6:7" x14ac:dyDescent="0.25">
      <c r="F2202" s="97"/>
      <c r="G2202" s="97"/>
    </row>
    <row r="2203" spans="6:7" x14ac:dyDescent="0.25">
      <c r="F2203" s="97"/>
      <c r="G2203" s="97"/>
    </row>
    <row r="2204" spans="6:7" x14ac:dyDescent="0.25">
      <c r="F2204" s="97"/>
      <c r="G2204" s="97"/>
    </row>
    <row r="2205" spans="6:7" x14ac:dyDescent="0.25">
      <c r="F2205" s="97"/>
      <c r="G2205" s="97"/>
    </row>
    <row r="2206" spans="6:7" x14ac:dyDescent="0.25">
      <c r="F2206" s="97"/>
      <c r="G2206" s="97"/>
    </row>
    <row r="2207" spans="6:7" x14ac:dyDescent="0.25">
      <c r="F2207" s="97"/>
      <c r="G2207" s="97"/>
    </row>
    <row r="2208" spans="6:7" x14ac:dyDescent="0.25">
      <c r="F2208" s="97"/>
      <c r="G2208" s="97"/>
    </row>
    <row r="2209" spans="6:7" x14ac:dyDescent="0.25">
      <c r="F2209" s="97"/>
      <c r="G2209" s="97"/>
    </row>
    <row r="2210" spans="6:7" x14ac:dyDescent="0.25">
      <c r="F2210" s="97"/>
      <c r="G2210" s="97"/>
    </row>
    <row r="2211" spans="6:7" x14ac:dyDescent="0.25">
      <c r="F2211" s="97"/>
      <c r="G2211" s="97"/>
    </row>
    <row r="2212" spans="6:7" x14ac:dyDescent="0.25">
      <c r="F2212" s="97"/>
      <c r="G2212" s="97"/>
    </row>
    <row r="2213" spans="6:7" x14ac:dyDescent="0.25">
      <c r="F2213" s="97"/>
      <c r="G2213" s="97"/>
    </row>
    <row r="2214" spans="6:7" x14ac:dyDescent="0.25">
      <c r="F2214" s="97"/>
      <c r="G2214" s="97"/>
    </row>
    <row r="2215" spans="6:7" x14ac:dyDescent="0.25">
      <c r="F2215" s="97"/>
      <c r="G2215" s="97"/>
    </row>
    <row r="2216" spans="6:7" x14ac:dyDescent="0.25">
      <c r="F2216" s="97"/>
      <c r="G2216" s="97"/>
    </row>
    <row r="2217" spans="6:7" x14ac:dyDescent="0.25">
      <c r="F2217" s="97"/>
      <c r="G2217" s="97"/>
    </row>
    <row r="2218" spans="6:7" x14ac:dyDescent="0.25">
      <c r="F2218" s="97"/>
      <c r="G2218" s="97"/>
    </row>
    <row r="2219" spans="6:7" x14ac:dyDescent="0.25">
      <c r="F2219" s="97"/>
      <c r="G2219" s="97"/>
    </row>
    <row r="2220" spans="6:7" x14ac:dyDescent="0.25">
      <c r="F2220" s="97"/>
      <c r="G2220" s="97"/>
    </row>
    <row r="2221" spans="6:7" x14ac:dyDescent="0.25">
      <c r="F2221" s="97"/>
      <c r="G2221" s="97"/>
    </row>
    <row r="2222" spans="6:7" x14ac:dyDescent="0.25">
      <c r="F2222" s="97"/>
      <c r="G2222" s="97"/>
    </row>
    <row r="2223" spans="6:7" x14ac:dyDescent="0.25">
      <c r="F2223" s="97"/>
      <c r="G2223" s="97"/>
    </row>
    <row r="2224" spans="6:7" x14ac:dyDescent="0.25">
      <c r="F2224" s="97"/>
      <c r="G2224" s="97"/>
    </row>
    <row r="2225" spans="6:7" x14ac:dyDescent="0.25">
      <c r="F2225" s="97"/>
      <c r="G2225" s="97"/>
    </row>
    <row r="2226" spans="6:7" x14ac:dyDescent="0.25">
      <c r="F2226" s="97"/>
      <c r="G2226" s="97"/>
    </row>
    <row r="2227" spans="6:7" x14ac:dyDescent="0.25">
      <c r="F2227" s="97"/>
      <c r="G2227" s="97"/>
    </row>
    <row r="2228" spans="6:7" x14ac:dyDescent="0.25">
      <c r="F2228" s="97"/>
      <c r="G2228" s="97"/>
    </row>
    <row r="2229" spans="6:7" x14ac:dyDescent="0.25">
      <c r="F2229" s="97"/>
      <c r="G2229" s="97"/>
    </row>
    <row r="2230" spans="6:7" x14ac:dyDescent="0.25">
      <c r="F2230" s="97"/>
      <c r="G2230" s="97"/>
    </row>
    <row r="2231" spans="6:7" x14ac:dyDescent="0.25">
      <c r="F2231" s="97"/>
      <c r="G2231" s="97"/>
    </row>
    <row r="2232" spans="6:7" x14ac:dyDescent="0.25">
      <c r="F2232" s="97"/>
      <c r="G2232" s="97"/>
    </row>
    <row r="2233" spans="6:7" x14ac:dyDescent="0.25">
      <c r="F2233" s="97"/>
      <c r="G2233" s="97"/>
    </row>
    <row r="2234" spans="6:7" x14ac:dyDescent="0.25">
      <c r="F2234" s="97"/>
      <c r="G2234" s="97"/>
    </row>
    <row r="2235" spans="6:7" x14ac:dyDescent="0.25">
      <c r="F2235" s="97"/>
      <c r="G2235" s="97"/>
    </row>
    <row r="2236" spans="6:7" x14ac:dyDescent="0.25">
      <c r="F2236" s="97"/>
      <c r="G2236" s="97"/>
    </row>
    <row r="2237" spans="6:7" x14ac:dyDescent="0.25">
      <c r="F2237" s="97"/>
      <c r="G2237" s="97"/>
    </row>
    <row r="2238" spans="6:7" x14ac:dyDescent="0.25">
      <c r="F2238" s="97"/>
      <c r="G2238" s="97"/>
    </row>
    <row r="2239" spans="6:7" x14ac:dyDescent="0.25">
      <c r="F2239" s="97"/>
      <c r="G2239" s="97"/>
    </row>
    <row r="2240" spans="6:7" x14ac:dyDescent="0.25">
      <c r="F2240" s="97"/>
      <c r="G2240" s="97"/>
    </row>
    <row r="2241" spans="6:7" x14ac:dyDescent="0.25">
      <c r="F2241" s="97"/>
      <c r="G2241" s="97"/>
    </row>
    <row r="2242" spans="6:7" x14ac:dyDescent="0.25">
      <c r="F2242" s="97"/>
      <c r="G2242" s="97"/>
    </row>
    <row r="2243" spans="6:7" x14ac:dyDescent="0.25">
      <c r="F2243" s="97"/>
      <c r="G2243" s="97"/>
    </row>
    <row r="2244" spans="6:7" x14ac:dyDescent="0.25">
      <c r="F2244" s="97"/>
      <c r="G2244" s="97"/>
    </row>
    <row r="2245" spans="6:7" x14ac:dyDescent="0.25">
      <c r="F2245" s="97"/>
      <c r="G2245" s="97"/>
    </row>
    <row r="2246" spans="6:7" x14ac:dyDescent="0.25">
      <c r="F2246" s="97"/>
      <c r="G2246" s="97"/>
    </row>
    <row r="2247" spans="6:7" x14ac:dyDescent="0.25">
      <c r="F2247" s="97"/>
      <c r="G2247" s="97"/>
    </row>
    <row r="2248" spans="6:7" x14ac:dyDescent="0.25">
      <c r="F2248" s="97"/>
      <c r="G2248" s="97"/>
    </row>
    <row r="2249" spans="6:7" x14ac:dyDescent="0.25">
      <c r="F2249" s="97"/>
      <c r="G2249" s="97"/>
    </row>
    <row r="2250" spans="6:7" x14ac:dyDescent="0.25">
      <c r="F2250" s="97"/>
      <c r="G2250" s="97"/>
    </row>
    <row r="2251" spans="6:7" x14ac:dyDescent="0.25">
      <c r="F2251" s="97"/>
      <c r="G2251" s="97"/>
    </row>
    <row r="2252" spans="6:7" x14ac:dyDescent="0.25">
      <c r="F2252" s="97"/>
      <c r="G2252" s="97"/>
    </row>
    <row r="2253" spans="6:7" x14ac:dyDescent="0.25">
      <c r="F2253" s="97"/>
      <c r="G2253" s="97"/>
    </row>
    <row r="2254" spans="6:7" x14ac:dyDescent="0.25">
      <c r="F2254" s="97"/>
      <c r="G2254" s="97"/>
    </row>
    <row r="2255" spans="6:7" x14ac:dyDescent="0.25">
      <c r="F2255" s="97"/>
      <c r="G2255" s="97"/>
    </row>
    <row r="2256" spans="6:7" x14ac:dyDescent="0.25">
      <c r="F2256" s="97"/>
      <c r="G2256" s="97"/>
    </row>
    <row r="2257" spans="6:7" x14ac:dyDescent="0.25">
      <c r="F2257" s="97"/>
      <c r="G2257" s="97"/>
    </row>
    <row r="2258" spans="6:7" x14ac:dyDescent="0.25">
      <c r="F2258" s="97"/>
      <c r="G2258" s="97"/>
    </row>
    <row r="2259" spans="6:7" x14ac:dyDescent="0.25">
      <c r="F2259" s="97"/>
      <c r="G2259" s="97"/>
    </row>
    <row r="2260" spans="6:7" x14ac:dyDescent="0.25">
      <c r="F2260" s="97"/>
      <c r="G2260" s="97"/>
    </row>
    <row r="2261" spans="6:7" x14ac:dyDescent="0.25">
      <c r="F2261" s="97"/>
      <c r="G2261" s="97"/>
    </row>
    <row r="2262" spans="6:7" x14ac:dyDescent="0.25">
      <c r="F2262" s="97"/>
      <c r="G2262" s="97"/>
    </row>
    <row r="2263" spans="6:7" x14ac:dyDescent="0.25">
      <c r="F2263" s="97"/>
      <c r="G2263" s="97"/>
    </row>
    <row r="2264" spans="6:7" x14ac:dyDescent="0.25">
      <c r="F2264" s="97"/>
      <c r="G2264" s="97"/>
    </row>
    <row r="2265" spans="6:7" x14ac:dyDescent="0.25">
      <c r="F2265" s="97"/>
      <c r="G2265" s="97"/>
    </row>
    <row r="2266" spans="6:7" x14ac:dyDescent="0.25">
      <c r="F2266" s="97"/>
      <c r="G2266" s="97"/>
    </row>
    <row r="2267" spans="6:7" x14ac:dyDescent="0.25">
      <c r="F2267" s="97"/>
      <c r="G2267" s="97"/>
    </row>
    <row r="2268" spans="6:7" x14ac:dyDescent="0.25">
      <c r="F2268" s="97"/>
      <c r="G2268" s="97"/>
    </row>
    <row r="2269" spans="6:7" x14ac:dyDescent="0.25">
      <c r="F2269" s="97"/>
      <c r="G2269" s="97"/>
    </row>
    <row r="2270" spans="6:7" x14ac:dyDescent="0.25">
      <c r="F2270" s="97"/>
      <c r="G2270" s="97"/>
    </row>
    <row r="2271" spans="6:7" x14ac:dyDescent="0.25">
      <c r="F2271" s="97"/>
      <c r="G2271" s="97"/>
    </row>
    <row r="2272" spans="6:7" x14ac:dyDescent="0.25">
      <c r="F2272" s="97"/>
      <c r="G2272" s="97"/>
    </row>
    <row r="2273" spans="6:7" x14ac:dyDescent="0.25">
      <c r="F2273" s="97"/>
      <c r="G2273" s="97"/>
    </row>
    <row r="2274" spans="6:7" x14ac:dyDescent="0.25">
      <c r="F2274" s="97"/>
      <c r="G2274" s="97"/>
    </row>
    <row r="2275" spans="6:7" x14ac:dyDescent="0.25">
      <c r="F2275" s="97"/>
      <c r="G2275" s="97"/>
    </row>
    <row r="2276" spans="6:7" x14ac:dyDescent="0.25">
      <c r="F2276" s="97"/>
      <c r="G2276" s="97"/>
    </row>
    <row r="2277" spans="6:7" x14ac:dyDescent="0.25">
      <c r="F2277" s="97"/>
      <c r="G2277" s="97"/>
    </row>
    <row r="2278" spans="6:7" x14ac:dyDescent="0.25">
      <c r="F2278" s="97"/>
      <c r="G2278" s="97"/>
    </row>
    <row r="2279" spans="6:7" x14ac:dyDescent="0.25">
      <c r="F2279" s="97"/>
      <c r="G2279" s="97"/>
    </row>
    <row r="2280" spans="6:7" x14ac:dyDescent="0.25">
      <c r="F2280" s="97"/>
      <c r="G2280" s="97"/>
    </row>
    <row r="2281" spans="6:7" x14ac:dyDescent="0.25">
      <c r="F2281" s="97"/>
      <c r="G2281" s="97"/>
    </row>
    <row r="2282" spans="6:7" x14ac:dyDescent="0.25">
      <c r="F2282" s="97"/>
      <c r="G2282" s="97"/>
    </row>
    <row r="2283" spans="6:7" x14ac:dyDescent="0.25">
      <c r="F2283" s="97"/>
      <c r="G2283" s="97"/>
    </row>
    <row r="2284" spans="6:7" x14ac:dyDescent="0.25">
      <c r="F2284" s="97"/>
      <c r="G2284" s="97"/>
    </row>
    <row r="2285" spans="6:7" x14ac:dyDescent="0.25">
      <c r="F2285" s="97"/>
      <c r="G2285" s="97"/>
    </row>
    <row r="2286" spans="6:7" x14ac:dyDescent="0.25">
      <c r="F2286" s="97"/>
      <c r="G2286" s="97"/>
    </row>
    <row r="2287" spans="6:7" x14ac:dyDescent="0.25">
      <c r="F2287" s="97"/>
      <c r="G2287" s="97"/>
    </row>
    <row r="2288" spans="6:7" x14ac:dyDescent="0.25">
      <c r="F2288" s="97"/>
      <c r="G2288" s="97"/>
    </row>
    <row r="2289" spans="6:7" x14ac:dyDescent="0.25">
      <c r="F2289" s="97"/>
      <c r="G2289" s="97"/>
    </row>
    <row r="2290" spans="6:7" x14ac:dyDescent="0.25">
      <c r="F2290" s="97"/>
      <c r="G2290" s="97"/>
    </row>
    <row r="2291" spans="6:7" x14ac:dyDescent="0.25">
      <c r="F2291" s="97"/>
      <c r="G2291" s="97"/>
    </row>
    <row r="2292" spans="6:7" x14ac:dyDescent="0.25">
      <c r="F2292" s="97"/>
      <c r="G2292" s="97"/>
    </row>
    <row r="2293" spans="6:7" x14ac:dyDescent="0.25">
      <c r="F2293" s="97"/>
      <c r="G2293" s="97"/>
    </row>
    <row r="2294" spans="6:7" x14ac:dyDescent="0.25">
      <c r="F2294" s="97"/>
      <c r="G2294" s="97"/>
    </row>
    <row r="2295" spans="6:7" x14ac:dyDescent="0.25">
      <c r="F2295" s="97"/>
      <c r="G2295" s="97"/>
    </row>
    <row r="2296" spans="6:7" x14ac:dyDescent="0.25">
      <c r="F2296" s="97"/>
      <c r="G2296" s="97"/>
    </row>
    <row r="2297" spans="6:7" x14ac:dyDescent="0.25">
      <c r="F2297" s="97"/>
      <c r="G2297" s="97"/>
    </row>
    <row r="2298" spans="6:7" x14ac:dyDescent="0.25">
      <c r="F2298" s="97"/>
      <c r="G2298" s="97"/>
    </row>
    <row r="2299" spans="6:7" x14ac:dyDescent="0.25">
      <c r="F2299" s="97"/>
      <c r="G2299" s="97"/>
    </row>
    <row r="2300" spans="6:7" x14ac:dyDescent="0.25">
      <c r="F2300" s="97"/>
      <c r="G2300" s="97"/>
    </row>
    <row r="2301" spans="6:7" x14ac:dyDescent="0.25">
      <c r="F2301" s="97"/>
      <c r="G2301" s="97"/>
    </row>
    <row r="2302" spans="6:7" x14ac:dyDescent="0.25">
      <c r="F2302" s="97"/>
      <c r="G2302" s="97"/>
    </row>
    <row r="2303" spans="6:7" x14ac:dyDescent="0.25">
      <c r="F2303" s="97"/>
      <c r="G2303" s="97"/>
    </row>
    <row r="2304" spans="6:7" x14ac:dyDescent="0.25">
      <c r="F2304" s="97"/>
      <c r="G2304" s="97"/>
    </row>
    <row r="2305" spans="6:7" x14ac:dyDescent="0.25">
      <c r="F2305" s="97"/>
      <c r="G2305" s="97"/>
    </row>
    <row r="2306" spans="6:7" x14ac:dyDescent="0.25">
      <c r="F2306" s="97"/>
      <c r="G2306" s="97"/>
    </row>
    <row r="2307" spans="6:7" x14ac:dyDescent="0.25">
      <c r="F2307" s="97"/>
      <c r="G2307" s="97"/>
    </row>
    <row r="2308" spans="6:7" x14ac:dyDescent="0.25">
      <c r="F2308" s="97"/>
      <c r="G2308" s="97"/>
    </row>
    <row r="2309" spans="6:7" x14ac:dyDescent="0.25">
      <c r="F2309" s="97"/>
      <c r="G2309" s="97"/>
    </row>
    <row r="2310" spans="6:7" x14ac:dyDescent="0.25">
      <c r="F2310" s="97"/>
      <c r="G2310" s="97"/>
    </row>
    <row r="2311" spans="6:7" x14ac:dyDescent="0.25">
      <c r="F2311" s="97"/>
      <c r="G2311" s="97"/>
    </row>
    <row r="2312" spans="6:7" x14ac:dyDescent="0.25">
      <c r="F2312" s="97"/>
      <c r="G2312" s="97"/>
    </row>
    <row r="2313" spans="6:7" x14ac:dyDescent="0.25">
      <c r="F2313" s="97"/>
      <c r="G2313" s="97"/>
    </row>
    <row r="2314" spans="6:7" x14ac:dyDescent="0.25">
      <c r="F2314" s="97"/>
      <c r="G2314" s="97"/>
    </row>
    <row r="2315" spans="6:7" x14ac:dyDescent="0.25">
      <c r="F2315" s="97"/>
      <c r="G2315" s="97"/>
    </row>
    <row r="2316" spans="6:7" x14ac:dyDescent="0.25">
      <c r="F2316" s="97"/>
      <c r="G2316" s="97"/>
    </row>
    <row r="2317" spans="6:7" x14ac:dyDescent="0.25">
      <c r="F2317" s="97"/>
      <c r="G2317" s="97"/>
    </row>
    <row r="2318" spans="6:7" x14ac:dyDescent="0.25">
      <c r="F2318" s="97"/>
      <c r="G2318" s="97"/>
    </row>
    <row r="2319" spans="6:7" x14ac:dyDescent="0.25">
      <c r="F2319" s="97"/>
      <c r="G2319" s="97"/>
    </row>
    <row r="2320" spans="6:7" x14ac:dyDescent="0.25">
      <c r="F2320" s="97"/>
      <c r="G2320" s="97"/>
    </row>
    <row r="2321" spans="6:7" x14ac:dyDescent="0.25">
      <c r="F2321" s="97"/>
      <c r="G2321" s="97"/>
    </row>
    <row r="2322" spans="6:7" x14ac:dyDescent="0.25">
      <c r="F2322" s="97"/>
      <c r="G2322" s="97"/>
    </row>
    <row r="2323" spans="6:7" x14ac:dyDescent="0.25">
      <c r="F2323" s="97"/>
      <c r="G2323" s="97"/>
    </row>
    <row r="2324" spans="6:7" x14ac:dyDescent="0.25">
      <c r="F2324" s="97"/>
      <c r="G2324" s="97"/>
    </row>
    <row r="2325" spans="6:7" x14ac:dyDescent="0.25">
      <c r="F2325" s="97"/>
      <c r="G2325" s="97"/>
    </row>
    <row r="2326" spans="6:7" x14ac:dyDescent="0.25">
      <c r="F2326" s="97"/>
      <c r="G2326" s="97"/>
    </row>
    <row r="2327" spans="6:7" x14ac:dyDescent="0.25">
      <c r="F2327" s="97"/>
      <c r="G2327" s="97"/>
    </row>
    <row r="2328" spans="6:7" x14ac:dyDescent="0.25">
      <c r="F2328" s="97"/>
      <c r="G2328" s="97"/>
    </row>
    <row r="2329" spans="6:7" x14ac:dyDescent="0.25">
      <c r="F2329" s="97"/>
      <c r="G2329" s="97"/>
    </row>
    <row r="2330" spans="6:7" x14ac:dyDescent="0.25">
      <c r="F2330" s="97"/>
      <c r="G2330" s="97"/>
    </row>
    <row r="2331" spans="6:7" x14ac:dyDescent="0.25">
      <c r="F2331" s="97"/>
      <c r="G2331" s="97"/>
    </row>
    <row r="2332" spans="6:7" x14ac:dyDescent="0.25">
      <c r="F2332" s="97"/>
      <c r="G2332" s="97"/>
    </row>
    <row r="2333" spans="6:7" x14ac:dyDescent="0.25">
      <c r="F2333" s="97"/>
      <c r="G2333" s="97"/>
    </row>
    <row r="2334" spans="6:7" x14ac:dyDescent="0.25">
      <c r="F2334" s="97"/>
      <c r="G2334" s="97"/>
    </row>
    <row r="2335" spans="6:7" x14ac:dyDescent="0.25">
      <c r="F2335" s="97"/>
      <c r="G2335" s="97"/>
    </row>
    <row r="2336" spans="6:7" x14ac:dyDescent="0.25">
      <c r="F2336" s="97"/>
      <c r="G2336" s="97"/>
    </row>
    <row r="2337" spans="6:7" x14ac:dyDescent="0.25">
      <c r="F2337" s="97"/>
      <c r="G2337" s="97"/>
    </row>
    <row r="2338" spans="6:7" x14ac:dyDescent="0.25">
      <c r="F2338" s="97"/>
      <c r="G2338" s="97"/>
    </row>
    <row r="2339" spans="6:7" x14ac:dyDescent="0.25">
      <c r="F2339" s="97"/>
      <c r="G2339" s="97"/>
    </row>
    <row r="2340" spans="6:7" x14ac:dyDescent="0.25">
      <c r="F2340" s="97"/>
      <c r="G2340" s="97"/>
    </row>
    <row r="2341" spans="6:7" x14ac:dyDescent="0.25">
      <c r="F2341" s="97"/>
      <c r="G2341" s="97"/>
    </row>
    <row r="2342" spans="6:7" x14ac:dyDescent="0.25">
      <c r="F2342" s="97"/>
      <c r="G2342" s="97"/>
    </row>
    <row r="2343" spans="6:7" x14ac:dyDescent="0.25">
      <c r="F2343" s="97"/>
      <c r="G2343" s="97"/>
    </row>
    <row r="2344" spans="6:7" x14ac:dyDescent="0.25">
      <c r="F2344" s="97"/>
      <c r="G2344" s="97"/>
    </row>
    <row r="2345" spans="6:7" x14ac:dyDescent="0.25">
      <c r="F2345" s="97"/>
      <c r="G2345" s="97"/>
    </row>
    <row r="2346" spans="6:7" x14ac:dyDescent="0.25">
      <c r="F2346" s="97"/>
      <c r="G2346" s="97"/>
    </row>
    <row r="2347" spans="6:7" x14ac:dyDescent="0.25">
      <c r="F2347" s="97"/>
      <c r="G2347" s="97"/>
    </row>
    <row r="2348" spans="6:7" x14ac:dyDescent="0.25">
      <c r="F2348" s="97"/>
      <c r="G2348" s="97"/>
    </row>
    <row r="2349" spans="6:7" x14ac:dyDescent="0.25">
      <c r="F2349" s="97"/>
      <c r="G2349" s="97"/>
    </row>
    <row r="2350" spans="6:7" x14ac:dyDescent="0.25">
      <c r="F2350" s="97"/>
      <c r="G2350" s="97"/>
    </row>
    <row r="2351" spans="6:7" x14ac:dyDescent="0.25">
      <c r="F2351" s="97"/>
      <c r="G2351" s="97"/>
    </row>
    <row r="2352" spans="6:7" x14ac:dyDescent="0.25">
      <c r="F2352" s="97"/>
      <c r="G2352" s="97"/>
    </row>
    <row r="2353" spans="6:7" x14ac:dyDescent="0.25">
      <c r="F2353" s="97"/>
      <c r="G2353" s="97"/>
    </row>
    <row r="2354" spans="6:7" x14ac:dyDescent="0.25">
      <c r="F2354" s="97"/>
      <c r="G2354" s="97"/>
    </row>
    <row r="2355" spans="6:7" x14ac:dyDescent="0.25">
      <c r="F2355" s="97"/>
      <c r="G2355" s="97"/>
    </row>
    <row r="2356" spans="6:7" x14ac:dyDescent="0.25">
      <c r="F2356" s="97"/>
      <c r="G2356" s="97"/>
    </row>
    <row r="2357" spans="6:7" x14ac:dyDescent="0.25">
      <c r="F2357" s="97"/>
      <c r="G2357" s="97"/>
    </row>
    <row r="2358" spans="6:7" x14ac:dyDescent="0.25">
      <c r="F2358" s="97"/>
      <c r="G2358" s="97"/>
    </row>
    <row r="2359" spans="6:7" x14ac:dyDescent="0.25">
      <c r="F2359" s="97"/>
      <c r="G2359" s="97"/>
    </row>
    <row r="2360" spans="6:7" x14ac:dyDescent="0.25">
      <c r="F2360" s="97"/>
      <c r="G2360" s="97"/>
    </row>
    <row r="2361" spans="6:7" x14ac:dyDescent="0.25">
      <c r="F2361" s="97"/>
      <c r="G2361" s="97"/>
    </row>
    <row r="2362" spans="6:7" x14ac:dyDescent="0.25">
      <c r="F2362" s="97"/>
      <c r="G2362" s="97"/>
    </row>
    <row r="2363" spans="6:7" x14ac:dyDescent="0.25">
      <c r="F2363" s="97"/>
      <c r="G2363" s="97"/>
    </row>
    <row r="2364" spans="6:7" x14ac:dyDescent="0.25">
      <c r="F2364" s="97"/>
      <c r="G2364" s="97"/>
    </row>
    <row r="2365" spans="6:7" x14ac:dyDescent="0.25">
      <c r="F2365" s="97"/>
      <c r="G2365" s="97"/>
    </row>
    <row r="2366" spans="6:7" x14ac:dyDescent="0.25">
      <c r="F2366" s="97"/>
      <c r="G2366" s="97"/>
    </row>
    <row r="2367" spans="6:7" x14ac:dyDescent="0.25">
      <c r="F2367" s="97"/>
      <c r="G2367" s="97"/>
    </row>
    <row r="2368" spans="6:7" x14ac:dyDescent="0.25">
      <c r="F2368" s="97"/>
      <c r="G2368" s="97"/>
    </row>
    <row r="2369" spans="6:7" x14ac:dyDescent="0.25">
      <c r="F2369" s="97"/>
      <c r="G2369" s="97"/>
    </row>
    <row r="2370" spans="6:7" x14ac:dyDescent="0.25">
      <c r="F2370" s="97"/>
      <c r="G2370" s="97"/>
    </row>
    <row r="2371" spans="6:7" x14ac:dyDescent="0.25">
      <c r="F2371" s="97"/>
      <c r="G2371" s="97"/>
    </row>
    <row r="2372" spans="6:7" x14ac:dyDescent="0.25">
      <c r="F2372" s="97"/>
      <c r="G2372" s="97"/>
    </row>
    <row r="2373" spans="6:7" x14ac:dyDescent="0.25">
      <c r="F2373" s="97"/>
      <c r="G2373" s="97"/>
    </row>
    <row r="2374" spans="6:7" x14ac:dyDescent="0.25">
      <c r="F2374" s="97"/>
      <c r="G2374" s="97"/>
    </row>
    <row r="2375" spans="6:7" x14ac:dyDescent="0.25">
      <c r="F2375" s="97"/>
      <c r="G2375" s="97"/>
    </row>
    <row r="2376" spans="6:7" x14ac:dyDescent="0.25">
      <c r="F2376" s="97"/>
      <c r="G2376" s="97"/>
    </row>
    <row r="2377" spans="6:7" x14ac:dyDescent="0.25">
      <c r="F2377" s="97"/>
      <c r="G2377" s="97"/>
    </row>
    <row r="2378" spans="6:7" x14ac:dyDescent="0.25">
      <c r="F2378" s="97"/>
      <c r="G2378" s="97"/>
    </row>
    <row r="2379" spans="6:7" x14ac:dyDescent="0.25">
      <c r="F2379" s="97"/>
      <c r="G2379" s="97"/>
    </row>
    <row r="2380" spans="6:7" x14ac:dyDescent="0.25">
      <c r="F2380" s="97"/>
      <c r="G2380" s="97"/>
    </row>
    <row r="2381" spans="6:7" x14ac:dyDescent="0.25">
      <c r="F2381" s="97"/>
      <c r="G2381" s="97"/>
    </row>
    <row r="2382" spans="6:7" x14ac:dyDescent="0.25">
      <c r="F2382" s="97"/>
      <c r="G2382" s="97"/>
    </row>
    <row r="2383" spans="6:7" x14ac:dyDescent="0.25">
      <c r="F2383" s="97"/>
      <c r="G2383" s="97"/>
    </row>
    <row r="2384" spans="6:7" x14ac:dyDescent="0.25">
      <c r="F2384" s="97"/>
      <c r="G2384" s="97"/>
    </row>
    <row r="2385" spans="6:7" x14ac:dyDescent="0.25">
      <c r="F2385" s="97"/>
      <c r="G2385" s="97"/>
    </row>
    <row r="2386" spans="6:7" x14ac:dyDescent="0.25">
      <c r="F2386" s="97"/>
      <c r="G2386" s="97"/>
    </row>
    <row r="2387" spans="6:7" x14ac:dyDescent="0.25">
      <c r="F2387" s="97"/>
      <c r="G2387" s="97"/>
    </row>
    <row r="2388" spans="6:7" x14ac:dyDescent="0.25">
      <c r="F2388" s="97"/>
      <c r="G2388" s="97"/>
    </row>
    <row r="2389" spans="6:7" x14ac:dyDescent="0.25">
      <c r="F2389" s="97"/>
      <c r="G2389" s="97"/>
    </row>
    <row r="2390" spans="6:7" x14ac:dyDescent="0.25">
      <c r="F2390" s="97"/>
      <c r="G2390" s="97"/>
    </row>
    <row r="2391" spans="6:7" x14ac:dyDescent="0.25">
      <c r="F2391" s="97"/>
      <c r="G2391" s="97"/>
    </row>
    <row r="2392" spans="6:7" x14ac:dyDescent="0.25">
      <c r="F2392" s="97"/>
      <c r="G2392" s="97"/>
    </row>
    <row r="2393" spans="6:7" x14ac:dyDescent="0.25">
      <c r="F2393" s="97"/>
      <c r="G2393" s="97"/>
    </row>
    <row r="2394" spans="6:7" x14ac:dyDescent="0.25">
      <c r="F2394" s="97"/>
      <c r="G2394" s="97"/>
    </row>
    <row r="2395" spans="6:7" x14ac:dyDescent="0.25">
      <c r="F2395" s="97"/>
      <c r="G2395" s="97"/>
    </row>
    <row r="2396" spans="6:7" x14ac:dyDescent="0.25">
      <c r="F2396" s="97"/>
      <c r="G2396" s="97"/>
    </row>
    <row r="2397" spans="6:7" x14ac:dyDescent="0.25">
      <c r="F2397" s="97"/>
      <c r="G2397" s="97"/>
    </row>
    <row r="2398" spans="6:7" x14ac:dyDescent="0.25">
      <c r="F2398" s="97"/>
      <c r="G2398" s="97"/>
    </row>
    <row r="2399" spans="6:7" x14ac:dyDescent="0.25">
      <c r="F2399" s="97"/>
      <c r="G2399" s="97"/>
    </row>
    <row r="2400" spans="6:7" x14ac:dyDescent="0.25">
      <c r="F2400" s="97"/>
      <c r="G2400" s="97"/>
    </row>
    <row r="2401" spans="6:7" x14ac:dyDescent="0.25">
      <c r="F2401" s="97"/>
      <c r="G2401" s="97"/>
    </row>
    <row r="2402" spans="6:7" x14ac:dyDescent="0.25">
      <c r="F2402" s="97"/>
      <c r="G2402" s="97"/>
    </row>
    <row r="2403" spans="6:7" x14ac:dyDescent="0.25">
      <c r="F2403" s="97"/>
      <c r="G2403" s="97"/>
    </row>
    <row r="2404" spans="6:7" x14ac:dyDescent="0.25">
      <c r="F2404" s="97"/>
      <c r="G2404" s="97"/>
    </row>
    <row r="2405" spans="6:7" x14ac:dyDescent="0.25">
      <c r="F2405" s="97"/>
      <c r="G2405" s="97"/>
    </row>
    <row r="2406" spans="6:7" x14ac:dyDescent="0.25">
      <c r="F2406" s="97"/>
      <c r="G2406" s="97"/>
    </row>
    <row r="2407" spans="6:7" x14ac:dyDescent="0.25">
      <c r="F2407" s="97"/>
      <c r="G2407" s="97"/>
    </row>
    <row r="2408" spans="6:7" x14ac:dyDescent="0.25">
      <c r="F2408" s="97"/>
      <c r="G2408" s="97"/>
    </row>
    <row r="2409" spans="6:7" x14ac:dyDescent="0.25">
      <c r="F2409" s="97"/>
      <c r="G2409" s="97"/>
    </row>
    <row r="2410" spans="6:7" x14ac:dyDescent="0.25">
      <c r="F2410" s="97"/>
      <c r="G2410" s="97"/>
    </row>
    <row r="2411" spans="6:7" x14ac:dyDescent="0.25">
      <c r="F2411" s="97"/>
      <c r="G2411" s="97"/>
    </row>
    <row r="2412" spans="6:7" x14ac:dyDescent="0.25">
      <c r="F2412" s="97"/>
      <c r="G2412" s="97"/>
    </row>
    <row r="2413" spans="6:7" x14ac:dyDescent="0.25">
      <c r="F2413" s="97"/>
      <c r="G2413" s="97"/>
    </row>
    <row r="2414" spans="6:7" x14ac:dyDescent="0.25">
      <c r="F2414" s="97"/>
      <c r="G2414" s="97"/>
    </row>
    <row r="2415" spans="6:7" x14ac:dyDescent="0.25">
      <c r="F2415" s="97"/>
      <c r="G2415" s="97"/>
    </row>
    <row r="2416" spans="6:7" x14ac:dyDescent="0.25">
      <c r="F2416" s="97"/>
      <c r="G2416" s="97"/>
    </row>
    <row r="2417" spans="6:7" x14ac:dyDescent="0.25">
      <c r="F2417" s="97"/>
      <c r="G2417" s="97"/>
    </row>
    <row r="2418" spans="6:7" x14ac:dyDescent="0.25">
      <c r="F2418" s="97"/>
      <c r="G2418" s="97"/>
    </row>
    <row r="2419" spans="6:7" x14ac:dyDescent="0.25">
      <c r="F2419" s="97"/>
      <c r="G2419" s="97"/>
    </row>
    <row r="2420" spans="6:7" x14ac:dyDescent="0.25">
      <c r="F2420" s="97"/>
      <c r="G2420" s="97"/>
    </row>
    <row r="2421" spans="6:7" x14ac:dyDescent="0.25">
      <c r="F2421" s="97"/>
      <c r="G2421" s="97"/>
    </row>
    <row r="2422" spans="6:7" x14ac:dyDescent="0.25">
      <c r="F2422" s="97"/>
      <c r="G2422" s="97"/>
    </row>
    <row r="2423" spans="6:7" x14ac:dyDescent="0.25">
      <c r="F2423" s="97"/>
      <c r="G2423" s="97"/>
    </row>
    <row r="2424" spans="6:7" x14ac:dyDescent="0.25">
      <c r="F2424" s="97"/>
      <c r="G2424" s="97"/>
    </row>
    <row r="2425" spans="6:7" x14ac:dyDescent="0.25">
      <c r="F2425" s="97"/>
      <c r="G2425" s="97"/>
    </row>
    <row r="2426" spans="6:7" x14ac:dyDescent="0.25">
      <c r="F2426" s="97"/>
      <c r="G2426" s="97"/>
    </row>
    <row r="2427" spans="6:7" x14ac:dyDescent="0.25">
      <c r="F2427" s="97"/>
      <c r="G2427" s="97"/>
    </row>
    <row r="2428" spans="6:7" x14ac:dyDescent="0.25">
      <c r="F2428" s="97"/>
      <c r="G2428" s="97"/>
    </row>
    <row r="2429" spans="6:7" x14ac:dyDescent="0.25">
      <c r="F2429" s="97"/>
      <c r="G2429" s="97"/>
    </row>
    <row r="2430" spans="6:7" x14ac:dyDescent="0.25">
      <c r="F2430" s="97"/>
      <c r="G2430" s="97"/>
    </row>
    <row r="2431" spans="6:7" x14ac:dyDescent="0.25">
      <c r="F2431" s="97"/>
      <c r="G2431" s="97"/>
    </row>
    <row r="2432" spans="6:7" x14ac:dyDescent="0.25">
      <c r="F2432" s="97"/>
      <c r="G2432" s="97"/>
    </row>
    <row r="2433" spans="6:7" x14ac:dyDescent="0.25">
      <c r="F2433" s="97"/>
      <c r="G2433" s="97"/>
    </row>
    <row r="2434" spans="6:7" x14ac:dyDescent="0.25">
      <c r="F2434" s="97"/>
      <c r="G2434" s="97"/>
    </row>
    <row r="2435" spans="6:7" x14ac:dyDescent="0.25">
      <c r="F2435" s="97"/>
      <c r="G2435" s="97"/>
    </row>
    <row r="2436" spans="6:7" x14ac:dyDescent="0.25">
      <c r="F2436" s="97"/>
      <c r="G2436" s="97"/>
    </row>
    <row r="2437" spans="6:7" x14ac:dyDescent="0.25">
      <c r="F2437" s="97"/>
      <c r="G2437" s="97"/>
    </row>
    <row r="2438" spans="6:7" x14ac:dyDescent="0.25">
      <c r="F2438" s="97"/>
      <c r="G2438" s="97"/>
    </row>
    <row r="2439" spans="6:7" x14ac:dyDescent="0.25">
      <c r="F2439" s="97"/>
      <c r="G2439" s="97"/>
    </row>
    <row r="2440" spans="6:7" x14ac:dyDescent="0.25">
      <c r="F2440" s="97"/>
      <c r="G2440" s="97"/>
    </row>
    <row r="2441" spans="6:7" x14ac:dyDescent="0.25">
      <c r="F2441" s="97"/>
      <c r="G2441" s="97"/>
    </row>
    <row r="2442" spans="6:7" x14ac:dyDescent="0.25">
      <c r="F2442" s="97"/>
      <c r="G2442" s="97"/>
    </row>
    <row r="2443" spans="6:7" x14ac:dyDescent="0.25">
      <c r="F2443" s="97"/>
      <c r="G2443" s="97"/>
    </row>
    <row r="2444" spans="6:7" x14ac:dyDescent="0.25">
      <c r="F2444" s="97"/>
      <c r="G2444" s="97"/>
    </row>
    <row r="2445" spans="6:7" x14ac:dyDescent="0.25">
      <c r="F2445" s="97"/>
      <c r="G2445" s="97"/>
    </row>
    <row r="2446" spans="6:7" x14ac:dyDescent="0.25">
      <c r="F2446" s="97"/>
      <c r="G2446" s="97"/>
    </row>
    <row r="2447" spans="6:7" x14ac:dyDescent="0.25">
      <c r="F2447" s="97"/>
      <c r="G2447" s="97"/>
    </row>
    <row r="2448" spans="6:7" x14ac:dyDescent="0.25">
      <c r="F2448" s="97"/>
      <c r="G2448" s="97"/>
    </row>
    <row r="2449" spans="6:7" x14ac:dyDescent="0.25">
      <c r="F2449" s="97"/>
      <c r="G2449" s="97"/>
    </row>
    <row r="2450" spans="6:7" x14ac:dyDescent="0.25">
      <c r="F2450" s="97"/>
      <c r="G2450" s="97"/>
    </row>
    <row r="2451" spans="6:7" x14ac:dyDescent="0.25">
      <c r="F2451" s="97"/>
      <c r="G2451" s="97"/>
    </row>
    <row r="2452" spans="6:7" x14ac:dyDescent="0.25">
      <c r="F2452" s="97"/>
      <c r="G2452" s="97"/>
    </row>
    <row r="2453" spans="6:7" x14ac:dyDescent="0.25">
      <c r="F2453" s="97"/>
      <c r="G2453" s="97"/>
    </row>
    <row r="2454" spans="6:7" x14ac:dyDescent="0.25">
      <c r="F2454" s="97"/>
      <c r="G2454" s="97"/>
    </row>
    <row r="2455" spans="6:7" x14ac:dyDescent="0.25">
      <c r="F2455" s="97"/>
      <c r="G2455" s="97"/>
    </row>
    <row r="2456" spans="6:7" x14ac:dyDescent="0.25">
      <c r="F2456" s="97"/>
      <c r="G2456" s="97"/>
    </row>
    <row r="2457" spans="6:7" x14ac:dyDescent="0.25">
      <c r="F2457" s="97"/>
      <c r="G2457" s="97"/>
    </row>
    <row r="2458" spans="6:7" x14ac:dyDescent="0.25">
      <c r="F2458" s="97"/>
      <c r="G2458" s="97"/>
    </row>
    <row r="2459" spans="6:7" x14ac:dyDescent="0.25">
      <c r="F2459" s="97"/>
      <c r="G2459" s="97"/>
    </row>
    <row r="2460" spans="6:7" x14ac:dyDescent="0.25">
      <c r="F2460" s="97"/>
      <c r="G2460" s="97"/>
    </row>
    <row r="2461" spans="6:7" x14ac:dyDescent="0.25">
      <c r="F2461" s="97"/>
      <c r="G2461" s="97"/>
    </row>
    <row r="2462" spans="6:7" x14ac:dyDescent="0.25">
      <c r="F2462" s="97"/>
      <c r="G2462" s="97"/>
    </row>
    <row r="2463" spans="6:7" x14ac:dyDescent="0.25">
      <c r="F2463" s="97"/>
      <c r="G2463" s="97"/>
    </row>
    <row r="2464" spans="6:7" x14ac:dyDescent="0.25">
      <c r="F2464" s="97"/>
      <c r="G2464" s="97"/>
    </row>
    <row r="2465" spans="6:7" x14ac:dyDescent="0.25">
      <c r="F2465" s="97"/>
      <c r="G2465" s="97"/>
    </row>
    <row r="2466" spans="6:7" x14ac:dyDescent="0.25">
      <c r="F2466" s="97"/>
      <c r="G2466" s="97"/>
    </row>
    <row r="2467" spans="6:7" x14ac:dyDescent="0.25">
      <c r="F2467" s="97"/>
      <c r="G2467" s="97"/>
    </row>
    <row r="2468" spans="6:7" x14ac:dyDescent="0.25">
      <c r="F2468" s="97"/>
      <c r="G2468" s="97"/>
    </row>
    <row r="2469" spans="6:7" x14ac:dyDescent="0.25">
      <c r="F2469" s="97"/>
      <c r="G2469" s="97"/>
    </row>
    <row r="2470" spans="6:7" x14ac:dyDescent="0.25">
      <c r="F2470" s="97"/>
      <c r="G2470" s="97"/>
    </row>
    <row r="2471" spans="6:7" x14ac:dyDescent="0.25">
      <c r="F2471" s="97"/>
      <c r="G2471" s="97"/>
    </row>
    <row r="2472" spans="6:7" x14ac:dyDescent="0.25">
      <c r="F2472" s="97"/>
      <c r="G2472" s="97"/>
    </row>
    <row r="2473" spans="6:7" x14ac:dyDescent="0.25">
      <c r="F2473" s="97"/>
      <c r="G2473" s="97"/>
    </row>
    <row r="2474" spans="6:7" x14ac:dyDescent="0.25">
      <c r="F2474" s="97"/>
      <c r="G2474" s="97"/>
    </row>
    <row r="2475" spans="6:7" x14ac:dyDescent="0.25">
      <c r="F2475" s="97"/>
      <c r="G2475" s="97"/>
    </row>
    <row r="2476" spans="6:7" x14ac:dyDescent="0.25">
      <c r="F2476" s="97"/>
      <c r="G2476" s="97"/>
    </row>
    <row r="2477" spans="6:7" x14ac:dyDescent="0.25">
      <c r="F2477" s="97"/>
      <c r="G2477" s="97"/>
    </row>
    <row r="2478" spans="6:7" x14ac:dyDescent="0.25">
      <c r="F2478" s="97"/>
      <c r="G2478" s="97"/>
    </row>
    <row r="2479" spans="6:7" x14ac:dyDescent="0.25">
      <c r="F2479" s="97"/>
      <c r="G2479" s="97"/>
    </row>
    <row r="2480" spans="6:7" x14ac:dyDescent="0.25">
      <c r="F2480" s="97"/>
      <c r="G2480" s="97"/>
    </row>
    <row r="2481" spans="6:7" x14ac:dyDescent="0.25">
      <c r="F2481" s="97"/>
      <c r="G2481" s="97"/>
    </row>
    <row r="2482" spans="6:7" x14ac:dyDescent="0.25">
      <c r="F2482" s="97"/>
      <c r="G2482" s="97"/>
    </row>
    <row r="2483" spans="6:7" x14ac:dyDescent="0.25">
      <c r="F2483" s="97"/>
      <c r="G2483" s="97"/>
    </row>
    <row r="2484" spans="6:7" x14ac:dyDescent="0.25">
      <c r="F2484" s="97"/>
      <c r="G2484" s="97"/>
    </row>
    <row r="2485" spans="6:7" x14ac:dyDescent="0.25">
      <c r="F2485" s="97"/>
      <c r="G2485" s="97"/>
    </row>
    <row r="2486" spans="6:7" x14ac:dyDescent="0.25">
      <c r="F2486" s="97"/>
      <c r="G2486" s="97"/>
    </row>
    <row r="2487" spans="6:7" x14ac:dyDescent="0.25">
      <c r="F2487" s="97"/>
      <c r="G2487" s="97"/>
    </row>
    <row r="2488" spans="6:7" x14ac:dyDescent="0.25">
      <c r="F2488" s="97"/>
      <c r="G2488" s="97"/>
    </row>
    <row r="2489" spans="6:7" x14ac:dyDescent="0.25">
      <c r="F2489" s="97"/>
      <c r="G2489" s="97"/>
    </row>
    <row r="2490" spans="6:7" x14ac:dyDescent="0.25">
      <c r="F2490" s="97"/>
      <c r="G2490" s="97"/>
    </row>
    <row r="2491" spans="6:7" x14ac:dyDescent="0.25">
      <c r="F2491" s="97"/>
      <c r="G2491" s="97"/>
    </row>
    <row r="2492" spans="6:7" x14ac:dyDescent="0.25">
      <c r="F2492" s="97"/>
      <c r="G2492" s="97"/>
    </row>
    <row r="2493" spans="6:7" x14ac:dyDescent="0.25">
      <c r="F2493" s="97"/>
      <c r="G2493" s="97"/>
    </row>
    <row r="2494" spans="6:7" x14ac:dyDescent="0.25">
      <c r="F2494" s="97"/>
      <c r="G2494" s="97"/>
    </row>
    <row r="2495" spans="6:7" x14ac:dyDescent="0.25">
      <c r="F2495" s="97"/>
      <c r="G2495" s="97"/>
    </row>
    <row r="2496" spans="6:7" x14ac:dyDescent="0.25">
      <c r="F2496" s="97"/>
      <c r="G2496" s="97"/>
    </row>
    <row r="2497" spans="6:7" x14ac:dyDescent="0.25">
      <c r="F2497" s="97"/>
      <c r="G2497" s="97"/>
    </row>
    <row r="2498" spans="6:7" x14ac:dyDescent="0.25">
      <c r="F2498" s="97"/>
      <c r="G2498" s="97"/>
    </row>
    <row r="2499" spans="6:7" x14ac:dyDescent="0.25">
      <c r="F2499" s="97"/>
      <c r="G2499" s="97"/>
    </row>
    <row r="2500" spans="6:7" x14ac:dyDescent="0.25">
      <c r="F2500" s="97"/>
      <c r="G2500" s="97"/>
    </row>
    <row r="2501" spans="6:7" x14ac:dyDescent="0.25">
      <c r="F2501" s="97"/>
      <c r="G2501" s="97"/>
    </row>
    <row r="2502" spans="6:7" x14ac:dyDescent="0.25">
      <c r="F2502" s="97"/>
      <c r="G2502" s="97"/>
    </row>
    <row r="2503" spans="6:7" x14ac:dyDescent="0.25">
      <c r="F2503" s="97"/>
      <c r="G2503" s="97"/>
    </row>
    <row r="2504" spans="6:7" x14ac:dyDescent="0.25">
      <c r="F2504" s="97"/>
      <c r="G2504" s="97"/>
    </row>
    <row r="2505" spans="6:7" x14ac:dyDescent="0.25">
      <c r="F2505" s="97"/>
      <c r="G2505" s="97"/>
    </row>
    <row r="2506" spans="6:7" x14ac:dyDescent="0.25">
      <c r="F2506" s="97"/>
      <c r="G2506" s="97"/>
    </row>
    <row r="2507" spans="6:7" x14ac:dyDescent="0.25">
      <c r="F2507" s="97"/>
      <c r="G2507" s="97"/>
    </row>
    <row r="2508" spans="6:7" x14ac:dyDescent="0.25">
      <c r="F2508" s="97"/>
      <c r="G2508" s="97"/>
    </row>
    <row r="2509" spans="6:7" x14ac:dyDescent="0.25">
      <c r="F2509" s="97"/>
      <c r="G2509" s="97"/>
    </row>
    <row r="2510" spans="6:7" x14ac:dyDescent="0.25">
      <c r="F2510" s="97"/>
      <c r="G2510" s="97"/>
    </row>
    <row r="2511" spans="6:7" x14ac:dyDescent="0.25">
      <c r="F2511" s="97"/>
      <c r="G2511" s="97"/>
    </row>
    <row r="2512" spans="6:7" x14ac:dyDescent="0.25">
      <c r="F2512" s="97"/>
      <c r="G2512" s="97"/>
    </row>
    <row r="2513" spans="6:7" x14ac:dyDescent="0.25">
      <c r="F2513" s="97"/>
      <c r="G2513" s="97"/>
    </row>
    <row r="2514" spans="6:7" x14ac:dyDescent="0.25">
      <c r="F2514" s="97"/>
      <c r="G2514" s="97"/>
    </row>
    <row r="2515" spans="6:7" x14ac:dyDescent="0.25">
      <c r="F2515" s="97"/>
      <c r="G2515" s="97"/>
    </row>
    <row r="2516" spans="6:7" x14ac:dyDescent="0.25">
      <c r="F2516" s="97"/>
      <c r="G2516" s="97"/>
    </row>
    <row r="2517" spans="6:7" x14ac:dyDescent="0.25">
      <c r="F2517" s="97"/>
      <c r="G2517" s="97"/>
    </row>
    <row r="2518" spans="6:7" x14ac:dyDescent="0.25">
      <c r="F2518" s="97"/>
      <c r="G2518" s="97"/>
    </row>
    <row r="2519" spans="6:7" x14ac:dyDescent="0.25">
      <c r="F2519" s="97"/>
      <c r="G2519" s="97"/>
    </row>
    <row r="2520" spans="6:7" x14ac:dyDescent="0.25">
      <c r="F2520" s="97"/>
      <c r="G2520" s="97"/>
    </row>
    <row r="2521" spans="6:7" x14ac:dyDescent="0.25">
      <c r="F2521" s="97"/>
      <c r="G2521" s="97"/>
    </row>
    <row r="2522" spans="6:7" x14ac:dyDescent="0.25">
      <c r="F2522" s="97"/>
      <c r="G2522" s="97"/>
    </row>
    <row r="2523" spans="6:7" x14ac:dyDescent="0.25">
      <c r="F2523" s="97"/>
      <c r="G2523" s="97"/>
    </row>
    <row r="2524" spans="6:7" x14ac:dyDescent="0.25">
      <c r="F2524" s="97"/>
      <c r="G2524" s="97"/>
    </row>
    <row r="2525" spans="6:7" x14ac:dyDescent="0.25">
      <c r="F2525" s="97"/>
      <c r="G2525" s="97"/>
    </row>
    <row r="2526" spans="6:7" x14ac:dyDescent="0.25">
      <c r="F2526" s="97"/>
      <c r="G2526" s="97"/>
    </row>
    <row r="2527" spans="6:7" x14ac:dyDescent="0.25">
      <c r="F2527" s="97"/>
      <c r="G2527" s="97"/>
    </row>
    <row r="2528" spans="6:7" x14ac:dyDescent="0.25">
      <c r="F2528" s="97"/>
      <c r="G2528" s="97"/>
    </row>
    <row r="2529" spans="6:7" x14ac:dyDescent="0.25">
      <c r="F2529" s="97"/>
      <c r="G2529" s="97"/>
    </row>
    <row r="2530" spans="6:7" x14ac:dyDescent="0.25">
      <c r="F2530" s="97"/>
      <c r="G2530" s="97"/>
    </row>
    <row r="2531" spans="6:7" x14ac:dyDescent="0.25">
      <c r="F2531" s="97"/>
      <c r="G2531" s="97"/>
    </row>
    <row r="2532" spans="6:7" x14ac:dyDescent="0.25">
      <c r="F2532" s="97"/>
      <c r="G2532" s="97"/>
    </row>
    <row r="2533" spans="6:7" x14ac:dyDescent="0.25">
      <c r="F2533" s="97"/>
      <c r="G2533" s="97"/>
    </row>
    <row r="2534" spans="6:7" x14ac:dyDescent="0.25">
      <c r="F2534" s="97"/>
      <c r="G2534" s="97"/>
    </row>
    <row r="2535" spans="6:7" x14ac:dyDescent="0.25">
      <c r="F2535" s="97"/>
      <c r="G2535" s="97"/>
    </row>
    <row r="2536" spans="6:7" x14ac:dyDescent="0.25">
      <c r="F2536" s="97"/>
      <c r="G2536" s="97"/>
    </row>
    <row r="2537" spans="6:7" x14ac:dyDescent="0.25">
      <c r="F2537" s="97"/>
      <c r="G2537" s="97"/>
    </row>
    <row r="2538" spans="6:7" x14ac:dyDescent="0.25">
      <c r="F2538" s="97"/>
      <c r="G2538" s="97"/>
    </row>
    <row r="2539" spans="6:7" x14ac:dyDescent="0.25">
      <c r="F2539" s="97"/>
      <c r="G2539" s="97"/>
    </row>
    <row r="2540" spans="6:7" x14ac:dyDescent="0.25">
      <c r="F2540" s="97"/>
      <c r="G2540" s="97"/>
    </row>
    <row r="2541" spans="6:7" x14ac:dyDescent="0.25">
      <c r="F2541" s="97"/>
      <c r="G2541" s="97"/>
    </row>
    <row r="2542" spans="6:7" x14ac:dyDescent="0.25">
      <c r="F2542" s="97"/>
      <c r="G2542" s="97"/>
    </row>
    <row r="2543" spans="6:7" x14ac:dyDescent="0.25">
      <c r="F2543" s="97"/>
      <c r="G2543" s="97"/>
    </row>
    <row r="2544" spans="6:7" x14ac:dyDescent="0.25">
      <c r="F2544" s="97"/>
      <c r="G2544" s="97"/>
    </row>
    <row r="2545" spans="6:7" x14ac:dyDescent="0.25">
      <c r="F2545" s="97"/>
      <c r="G2545" s="97"/>
    </row>
    <row r="2546" spans="6:7" x14ac:dyDescent="0.25">
      <c r="F2546" s="97"/>
      <c r="G2546" s="97"/>
    </row>
    <row r="2547" spans="6:7" x14ac:dyDescent="0.25">
      <c r="F2547" s="97"/>
      <c r="G2547" s="97"/>
    </row>
    <row r="2548" spans="6:7" x14ac:dyDescent="0.25">
      <c r="F2548" s="97"/>
      <c r="G2548" s="97"/>
    </row>
    <row r="2549" spans="6:7" x14ac:dyDescent="0.25">
      <c r="F2549" s="97"/>
      <c r="G2549" s="97"/>
    </row>
    <row r="2550" spans="6:7" x14ac:dyDescent="0.25">
      <c r="F2550" s="97"/>
      <c r="G2550" s="97"/>
    </row>
    <row r="2551" spans="6:7" x14ac:dyDescent="0.25">
      <c r="F2551" s="97"/>
      <c r="G2551" s="97"/>
    </row>
    <row r="2552" spans="6:7" x14ac:dyDescent="0.25">
      <c r="F2552" s="97"/>
      <c r="G2552" s="97"/>
    </row>
    <row r="2553" spans="6:7" x14ac:dyDescent="0.25">
      <c r="F2553" s="97"/>
      <c r="G2553" s="97"/>
    </row>
    <row r="2554" spans="6:7" x14ac:dyDescent="0.25">
      <c r="F2554" s="97"/>
      <c r="G2554" s="97"/>
    </row>
    <row r="2555" spans="6:7" x14ac:dyDescent="0.25">
      <c r="F2555" s="97"/>
      <c r="G2555" s="97"/>
    </row>
    <row r="2556" spans="6:7" x14ac:dyDescent="0.25">
      <c r="F2556" s="97"/>
      <c r="G2556" s="97"/>
    </row>
    <row r="2557" spans="6:7" x14ac:dyDescent="0.25">
      <c r="F2557" s="97"/>
      <c r="G2557" s="97"/>
    </row>
    <row r="2558" spans="6:7" x14ac:dyDescent="0.25">
      <c r="F2558" s="97"/>
      <c r="G2558" s="97"/>
    </row>
    <row r="2559" spans="6:7" x14ac:dyDescent="0.25">
      <c r="F2559" s="97"/>
      <c r="G2559" s="97"/>
    </row>
    <row r="2560" spans="6:7" x14ac:dyDescent="0.25">
      <c r="F2560" s="97"/>
      <c r="G2560" s="97"/>
    </row>
    <row r="2561" spans="6:7" x14ac:dyDescent="0.25">
      <c r="F2561" s="97"/>
      <c r="G2561" s="97"/>
    </row>
    <row r="2562" spans="6:7" x14ac:dyDescent="0.25">
      <c r="F2562" s="97"/>
      <c r="G2562" s="97"/>
    </row>
    <row r="2563" spans="6:7" x14ac:dyDescent="0.25">
      <c r="F2563" s="97"/>
      <c r="G2563" s="97"/>
    </row>
    <row r="2564" spans="6:7" x14ac:dyDescent="0.25">
      <c r="F2564" s="97"/>
      <c r="G2564" s="97"/>
    </row>
    <row r="2565" spans="6:7" x14ac:dyDescent="0.25">
      <c r="F2565" s="97"/>
      <c r="G2565" s="97"/>
    </row>
    <row r="2566" spans="6:7" x14ac:dyDescent="0.25">
      <c r="F2566" s="97"/>
      <c r="G2566" s="97"/>
    </row>
    <row r="2567" spans="6:7" x14ac:dyDescent="0.25">
      <c r="F2567" s="97"/>
      <c r="G2567" s="97"/>
    </row>
    <row r="2568" spans="6:7" x14ac:dyDescent="0.25">
      <c r="F2568" s="97"/>
      <c r="G2568" s="97"/>
    </row>
    <row r="2569" spans="6:7" x14ac:dyDescent="0.25">
      <c r="F2569" s="97"/>
      <c r="G2569" s="97"/>
    </row>
    <row r="2570" spans="6:7" x14ac:dyDescent="0.25">
      <c r="F2570" s="97"/>
      <c r="G2570" s="97"/>
    </row>
    <row r="2571" spans="6:7" x14ac:dyDescent="0.25">
      <c r="F2571" s="97"/>
      <c r="G2571" s="97"/>
    </row>
    <row r="2572" spans="6:7" x14ac:dyDescent="0.25">
      <c r="F2572" s="97"/>
      <c r="G2572" s="97"/>
    </row>
    <row r="2573" spans="6:7" x14ac:dyDescent="0.25">
      <c r="F2573" s="97"/>
      <c r="G2573" s="97"/>
    </row>
    <row r="2574" spans="6:7" x14ac:dyDescent="0.25">
      <c r="F2574" s="97"/>
      <c r="G2574" s="97"/>
    </row>
    <row r="2575" spans="6:7" x14ac:dyDescent="0.25">
      <c r="F2575" s="97"/>
      <c r="G2575" s="97"/>
    </row>
    <row r="2576" spans="6:7" x14ac:dyDescent="0.25">
      <c r="F2576" s="97"/>
      <c r="G2576" s="97"/>
    </row>
    <row r="2577" spans="6:7" x14ac:dyDescent="0.25">
      <c r="F2577" s="97"/>
      <c r="G2577" s="97"/>
    </row>
    <row r="2578" spans="6:7" x14ac:dyDescent="0.25">
      <c r="F2578" s="97"/>
      <c r="G2578" s="97"/>
    </row>
    <row r="2579" spans="6:7" x14ac:dyDescent="0.25">
      <c r="F2579" s="97"/>
      <c r="G2579" s="97"/>
    </row>
    <row r="2580" spans="6:7" x14ac:dyDescent="0.25">
      <c r="F2580" s="97"/>
      <c r="G2580" s="97"/>
    </row>
    <row r="2581" spans="6:7" x14ac:dyDescent="0.25">
      <c r="F2581" s="97"/>
      <c r="G2581" s="97"/>
    </row>
    <row r="2582" spans="6:7" x14ac:dyDescent="0.25">
      <c r="F2582" s="97"/>
      <c r="G2582" s="97"/>
    </row>
    <row r="2583" spans="6:7" x14ac:dyDescent="0.25">
      <c r="F2583" s="97"/>
      <c r="G2583" s="97"/>
    </row>
    <row r="2584" spans="6:7" x14ac:dyDescent="0.25">
      <c r="F2584" s="97"/>
      <c r="G2584" s="97"/>
    </row>
    <row r="2585" spans="6:7" x14ac:dyDescent="0.25">
      <c r="F2585" s="97"/>
      <c r="G2585" s="97"/>
    </row>
    <row r="2586" spans="6:7" x14ac:dyDescent="0.25">
      <c r="F2586" s="97"/>
      <c r="G2586" s="97"/>
    </row>
    <row r="2587" spans="6:7" x14ac:dyDescent="0.25">
      <c r="F2587" s="97"/>
      <c r="G2587" s="97"/>
    </row>
    <row r="2588" spans="6:7" x14ac:dyDescent="0.25">
      <c r="F2588" s="97"/>
      <c r="G2588" s="97"/>
    </row>
    <row r="2589" spans="6:7" x14ac:dyDescent="0.25">
      <c r="F2589" s="97"/>
      <c r="G2589" s="97"/>
    </row>
    <row r="2590" spans="6:7" x14ac:dyDescent="0.25">
      <c r="F2590" s="97"/>
      <c r="G2590" s="97"/>
    </row>
    <row r="2591" spans="6:7" x14ac:dyDescent="0.25">
      <c r="F2591" s="97"/>
      <c r="G2591" s="97"/>
    </row>
    <row r="2592" spans="6:7" x14ac:dyDescent="0.25">
      <c r="F2592" s="97"/>
      <c r="G2592" s="97"/>
    </row>
    <row r="2593" spans="6:7" x14ac:dyDescent="0.25">
      <c r="F2593" s="97"/>
      <c r="G2593" s="97"/>
    </row>
    <row r="2594" spans="6:7" x14ac:dyDescent="0.25">
      <c r="F2594" s="97"/>
      <c r="G2594" s="97"/>
    </row>
    <row r="2595" spans="6:7" x14ac:dyDescent="0.25">
      <c r="F2595" s="97"/>
      <c r="G2595" s="97"/>
    </row>
    <row r="2596" spans="6:7" x14ac:dyDescent="0.25">
      <c r="F2596" s="97"/>
      <c r="G2596" s="97"/>
    </row>
    <row r="2597" spans="6:7" x14ac:dyDescent="0.25">
      <c r="F2597" s="97"/>
      <c r="G2597" s="97"/>
    </row>
    <row r="2598" spans="6:7" x14ac:dyDescent="0.25">
      <c r="F2598" s="97"/>
      <c r="G2598" s="97"/>
    </row>
    <row r="2599" spans="6:7" x14ac:dyDescent="0.25">
      <c r="F2599" s="97"/>
      <c r="G2599" s="97"/>
    </row>
    <row r="2600" spans="6:7" x14ac:dyDescent="0.25">
      <c r="F2600" s="97"/>
      <c r="G2600" s="97"/>
    </row>
    <row r="2601" spans="6:7" x14ac:dyDescent="0.25">
      <c r="F2601" s="97"/>
      <c r="G2601" s="97"/>
    </row>
    <row r="2602" spans="6:7" x14ac:dyDescent="0.25">
      <c r="F2602" s="97"/>
      <c r="G2602" s="97"/>
    </row>
    <row r="2603" spans="6:7" x14ac:dyDescent="0.25">
      <c r="F2603" s="97"/>
      <c r="G2603" s="97"/>
    </row>
    <row r="2604" spans="6:7" x14ac:dyDescent="0.25">
      <c r="F2604" s="97"/>
      <c r="G2604" s="97"/>
    </row>
    <row r="2605" spans="6:7" x14ac:dyDescent="0.25">
      <c r="F2605" s="97"/>
      <c r="G2605" s="97"/>
    </row>
    <row r="2606" spans="6:7" x14ac:dyDescent="0.25">
      <c r="F2606" s="97"/>
      <c r="G2606" s="97"/>
    </row>
    <row r="2607" spans="6:7" x14ac:dyDescent="0.25">
      <c r="F2607" s="97"/>
      <c r="G2607" s="97"/>
    </row>
    <row r="2608" spans="6:7" x14ac:dyDescent="0.25">
      <c r="F2608" s="97"/>
      <c r="G2608" s="97"/>
    </row>
    <row r="2609" spans="6:7" x14ac:dyDescent="0.25">
      <c r="F2609" s="97"/>
      <c r="G2609" s="97"/>
    </row>
    <row r="2610" spans="6:7" x14ac:dyDescent="0.25">
      <c r="F2610" s="97"/>
      <c r="G2610" s="97"/>
    </row>
    <row r="2611" spans="6:7" x14ac:dyDescent="0.25">
      <c r="F2611" s="97"/>
      <c r="G2611" s="97"/>
    </row>
    <row r="2612" spans="6:7" x14ac:dyDescent="0.25">
      <c r="F2612" s="97"/>
      <c r="G2612" s="97"/>
    </row>
    <row r="2613" spans="6:7" x14ac:dyDescent="0.25">
      <c r="F2613" s="97"/>
      <c r="G2613" s="97"/>
    </row>
    <row r="2614" spans="6:7" x14ac:dyDescent="0.25">
      <c r="F2614" s="97"/>
      <c r="G2614" s="97"/>
    </row>
    <row r="2615" spans="6:7" x14ac:dyDescent="0.25">
      <c r="F2615" s="97"/>
      <c r="G2615" s="97"/>
    </row>
    <row r="2616" spans="6:7" x14ac:dyDescent="0.25">
      <c r="F2616" s="97"/>
      <c r="G2616" s="97"/>
    </row>
    <row r="2617" spans="6:7" x14ac:dyDescent="0.25">
      <c r="F2617" s="97"/>
      <c r="G2617" s="97"/>
    </row>
    <row r="2618" spans="6:7" x14ac:dyDescent="0.25">
      <c r="F2618" s="97"/>
      <c r="G2618" s="97"/>
    </row>
    <row r="2619" spans="6:7" x14ac:dyDescent="0.25">
      <c r="F2619" s="97"/>
      <c r="G2619" s="97"/>
    </row>
    <row r="2620" spans="6:7" x14ac:dyDescent="0.25">
      <c r="F2620" s="97"/>
      <c r="G2620" s="97"/>
    </row>
    <row r="2621" spans="6:7" x14ac:dyDescent="0.25">
      <c r="F2621" s="97"/>
      <c r="G2621" s="97"/>
    </row>
    <row r="2622" spans="6:7" x14ac:dyDescent="0.25">
      <c r="F2622" s="97"/>
      <c r="G2622" s="97"/>
    </row>
    <row r="2623" spans="6:7" x14ac:dyDescent="0.25">
      <c r="F2623" s="97"/>
      <c r="G2623" s="97"/>
    </row>
    <row r="2624" spans="6:7" x14ac:dyDescent="0.25">
      <c r="F2624" s="97"/>
      <c r="G2624" s="97"/>
    </row>
    <row r="2625" spans="6:7" x14ac:dyDescent="0.25">
      <c r="F2625" s="97"/>
      <c r="G2625" s="97"/>
    </row>
    <row r="2626" spans="6:7" x14ac:dyDescent="0.25">
      <c r="F2626" s="97"/>
      <c r="G2626" s="97"/>
    </row>
    <row r="2627" spans="6:7" x14ac:dyDescent="0.25">
      <c r="F2627" s="97"/>
      <c r="G2627" s="97"/>
    </row>
    <row r="2628" spans="6:7" x14ac:dyDescent="0.25">
      <c r="F2628" s="97"/>
      <c r="G2628" s="97"/>
    </row>
    <row r="2629" spans="6:7" x14ac:dyDescent="0.25">
      <c r="F2629" s="97"/>
      <c r="G2629" s="97"/>
    </row>
    <row r="2630" spans="6:7" x14ac:dyDescent="0.25">
      <c r="F2630" s="97"/>
      <c r="G2630" s="97"/>
    </row>
    <row r="2631" spans="6:7" x14ac:dyDescent="0.25">
      <c r="F2631" s="97"/>
      <c r="G2631" s="97"/>
    </row>
    <row r="2632" spans="6:7" x14ac:dyDescent="0.25">
      <c r="F2632" s="97"/>
      <c r="G2632" s="97"/>
    </row>
    <row r="2633" spans="6:7" x14ac:dyDescent="0.25">
      <c r="F2633" s="97"/>
      <c r="G2633" s="97"/>
    </row>
    <row r="2634" spans="6:7" x14ac:dyDescent="0.25">
      <c r="F2634" s="97"/>
      <c r="G2634" s="97"/>
    </row>
    <row r="2635" spans="6:7" x14ac:dyDescent="0.25">
      <c r="F2635" s="97"/>
      <c r="G2635" s="97"/>
    </row>
    <row r="2636" spans="6:7" x14ac:dyDescent="0.25">
      <c r="F2636" s="97"/>
      <c r="G2636" s="97"/>
    </row>
    <row r="2637" spans="6:7" x14ac:dyDescent="0.25">
      <c r="F2637" s="97"/>
      <c r="G2637" s="97"/>
    </row>
    <row r="2638" spans="6:7" x14ac:dyDescent="0.25">
      <c r="F2638" s="97"/>
      <c r="G2638" s="97"/>
    </row>
    <row r="2639" spans="6:7" x14ac:dyDescent="0.25">
      <c r="F2639" s="97"/>
      <c r="G2639" s="97"/>
    </row>
    <row r="2640" spans="6:7" x14ac:dyDescent="0.25">
      <c r="F2640" s="97"/>
      <c r="G2640" s="97"/>
    </row>
    <row r="2641" spans="6:7" x14ac:dyDescent="0.25">
      <c r="F2641" s="97"/>
      <c r="G2641" s="97"/>
    </row>
    <row r="2642" spans="6:7" x14ac:dyDescent="0.25">
      <c r="F2642" s="97"/>
      <c r="G2642" s="97"/>
    </row>
    <row r="2643" spans="6:7" x14ac:dyDescent="0.25">
      <c r="F2643" s="97"/>
      <c r="G2643" s="97"/>
    </row>
    <row r="2644" spans="6:7" x14ac:dyDescent="0.25">
      <c r="F2644" s="97"/>
      <c r="G2644" s="97"/>
    </row>
    <row r="2645" spans="6:7" x14ac:dyDescent="0.25">
      <c r="F2645" s="97"/>
      <c r="G2645" s="97"/>
    </row>
    <row r="2646" spans="6:7" x14ac:dyDescent="0.25">
      <c r="F2646" s="97"/>
      <c r="G2646" s="97"/>
    </row>
    <row r="2647" spans="6:7" x14ac:dyDescent="0.25">
      <c r="F2647" s="97"/>
      <c r="G2647" s="97"/>
    </row>
    <row r="2648" spans="6:7" x14ac:dyDescent="0.25">
      <c r="F2648" s="97"/>
      <c r="G2648" s="97"/>
    </row>
    <row r="2649" spans="6:7" x14ac:dyDescent="0.25">
      <c r="F2649" s="97"/>
      <c r="G2649" s="97"/>
    </row>
    <row r="2650" spans="6:7" x14ac:dyDescent="0.25">
      <c r="F2650" s="97"/>
      <c r="G2650" s="97"/>
    </row>
    <row r="2651" spans="6:7" x14ac:dyDescent="0.25">
      <c r="F2651" s="97"/>
      <c r="G2651" s="97"/>
    </row>
    <row r="2652" spans="6:7" x14ac:dyDescent="0.25">
      <c r="F2652" s="97"/>
      <c r="G2652" s="97"/>
    </row>
    <row r="2653" spans="6:7" x14ac:dyDescent="0.25">
      <c r="F2653" s="97"/>
      <c r="G2653" s="97"/>
    </row>
    <row r="2654" spans="6:7" x14ac:dyDescent="0.25">
      <c r="F2654" s="97"/>
      <c r="G2654" s="97"/>
    </row>
    <row r="2655" spans="6:7" x14ac:dyDescent="0.25">
      <c r="F2655" s="97"/>
      <c r="G2655" s="97"/>
    </row>
    <row r="2656" spans="6:7" x14ac:dyDescent="0.25">
      <c r="F2656" s="97"/>
      <c r="G2656" s="97"/>
    </row>
    <row r="2657" spans="6:7" x14ac:dyDescent="0.25">
      <c r="F2657" s="97"/>
      <c r="G2657" s="97"/>
    </row>
    <row r="2658" spans="6:7" x14ac:dyDescent="0.25">
      <c r="F2658" s="97"/>
      <c r="G2658" s="97"/>
    </row>
    <row r="2659" spans="6:7" x14ac:dyDescent="0.25">
      <c r="F2659" s="97"/>
      <c r="G2659" s="97"/>
    </row>
    <row r="2660" spans="6:7" x14ac:dyDescent="0.25">
      <c r="F2660" s="97"/>
      <c r="G2660" s="97"/>
    </row>
    <row r="2661" spans="6:7" x14ac:dyDescent="0.25">
      <c r="F2661" s="97"/>
      <c r="G2661" s="97"/>
    </row>
    <row r="2662" spans="6:7" x14ac:dyDescent="0.25">
      <c r="F2662" s="97"/>
      <c r="G2662" s="97"/>
    </row>
    <row r="2663" spans="6:7" x14ac:dyDescent="0.25">
      <c r="F2663" s="97"/>
      <c r="G2663" s="97"/>
    </row>
    <row r="2664" spans="6:7" x14ac:dyDescent="0.25">
      <c r="F2664" s="97"/>
      <c r="G2664" s="97"/>
    </row>
    <row r="2665" spans="6:7" x14ac:dyDescent="0.25">
      <c r="F2665" s="97"/>
      <c r="G2665" s="97"/>
    </row>
    <row r="2666" spans="6:7" x14ac:dyDescent="0.25">
      <c r="F2666" s="97"/>
      <c r="G2666" s="97"/>
    </row>
    <row r="2667" spans="6:7" x14ac:dyDescent="0.25">
      <c r="F2667" s="97"/>
      <c r="G2667" s="97"/>
    </row>
    <row r="2668" spans="6:7" x14ac:dyDescent="0.25">
      <c r="F2668" s="97"/>
      <c r="G2668" s="97"/>
    </row>
    <row r="2669" spans="6:7" x14ac:dyDescent="0.25">
      <c r="F2669" s="97"/>
      <c r="G2669" s="97"/>
    </row>
    <row r="2670" spans="6:7" x14ac:dyDescent="0.25">
      <c r="F2670" s="97"/>
      <c r="G2670" s="97"/>
    </row>
    <row r="2671" spans="6:7" x14ac:dyDescent="0.25">
      <c r="F2671" s="97"/>
      <c r="G2671" s="97"/>
    </row>
    <row r="2672" spans="6:7" x14ac:dyDescent="0.25">
      <c r="F2672" s="97"/>
      <c r="G2672" s="97"/>
    </row>
    <row r="2673" spans="6:7" x14ac:dyDescent="0.25">
      <c r="F2673" s="97"/>
      <c r="G2673" s="97"/>
    </row>
    <row r="2674" spans="6:7" x14ac:dyDescent="0.25">
      <c r="F2674" s="97"/>
      <c r="G2674" s="97"/>
    </row>
    <row r="2675" spans="6:7" x14ac:dyDescent="0.25">
      <c r="F2675" s="97"/>
      <c r="G2675" s="97"/>
    </row>
    <row r="2676" spans="6:7" x14ac:dyDescent="0.25">
      <c r="F2676" s="97"/>
      <c r="G2676" s="97"/>
    </row>
    <row r="2677" spans="6:7" x14ac:dyDescent="0.25">
      <c r="F2677" s="97"/>
      <c r="G2677" s="97"/>
    </row>
    <row r="2678" spans="6:7" x14ac:dyDescent="0.25">
      <c r="F2678" s="97"/>
      <c r="G2678" s="97"/>
    </row>
    <row r="2679" spans="6:7" x14ac:dyDescent="0.25">
      <c r="F2679" s="97"/>
      <c r="G2679" s="97"/>
    </row>
    <row r="2680" spans="6:7" x14ac:dyDescent="0.25">
      <c r="F2680" s="97"/>
      <c r="G2680" s="97"/>
    </row>
    <row r="2681" spans="6:7" x14ac:dyDescent="0.25">
      <c r="F2681" s="97"/>
      <c r="G2681" s="97"/>
    </row>
    <row r="2682" spans="6:7" x14ac:dyDescent="0.25">
      <c r="F2682" s="97"/>
      <c r="G2682" s="97"/>
    </row>
    <row r="2683" spans="6:7" x14ac:dyDescent="0.25">
      <c r="F2683" s="97"/>
      <c r="G2683" s="97"/>
    </row>
    <row r="2684" spans="6:7" x14ac:dyDescent="0.25">
      <c r="F2684" s="97"/>
      <c r="G2684" s="97"/>
    </row>
    <row r="2685" spans="6:7" x14ac:dyDescent="0.25">
      <c r="F2685" s="97"/>
      <c r="G2685" s="97"/>
    </row>
    <row r="2686" spans="6:7" x14ac:dyDescent="0.25">
      <c r="F2686" s="97"/>
      <c r="G2686" s="97"/>
    </row>
    <row r="2687" spans="6:7" x14ac:dyDescent="0.25">
      <c r="F2687" s="97"/>
      <c r="G2687" s="97"/>
    </row>
    <row r="2688" spans="6:7" x14ac:dyDescent="0.25">
      <c r="F2688" s="97"/>
      <c r="G2688" s="97"/>
    </row>
    <row r="2689" spans="6:7" x14ac:dyDescent="0.25">
      <c r="F2689" s="97"/>
      <c r="G2689" s="97"/>
    </row>
    <row r="2690" spans="6:7" x14ac:dyDescent="0.25">
      <c r="F2690" s="97"/>
      <c r="G2690" s="97"/>
    </row>
    <row r="2691" spans="6:7" x14ac:dyDescent="0.25">
      <c r="F2691" s="97"/>
      <c r="G2691" s="97"/>
    </row>
    <row r="2692" spans="6:7" x14ac:dyDescent="0.25">
      <c r="F2692" s="97"/>
      <c r="G2692" s="97"/>
    </row>
    <row r="2693" spans="6:7" x14ac:dyDescent="0.25">
      <c r="F2693" s="97"/>
      <c r="G2693" s="97"/>
    </row>
    <row r="2694" spans="6:7" x14ac:dyDescent="0.25">
      <c r="F2694" s="97"/>
      <c r="G2694" s="97"/>
    </row>
    <row r="2695" spans="6:7" x14ac:dyDescent="0.25">
      <c r="F2695" s="97"/>
      <c r="G2695" s="97"/>
    </row>
    <row r="2696" spans="6:7" x14ac:dyDescent="0.25">
      <c r="F2696" s="97"/>
      <c r="G2696" s="97"/>
    </row>
    <row r="2697" spans="6:7" x14ac:dyDescent="0.25">
      <c r="F2697" s="97"/>
      <c r="G2697" s="97"/>
    </row>
    <row r="2698" spans="6:7" x14ac:dyDescent="0.25">
      <c r="F2698" s="97"/>
      <c r="G2698" s="97"/>
    </row>
    <row r="2699" spans="6:7" x14ac:dyDescent="0.25">
      <c r="F2699" s="97"/>
      <c r="G2699" s="97"/>
    </row>
    <row r="2700" spans="6:7" x14ac:dyDescent="0.25">
      <c r="F2700" s="97"/>
      <c r="G2700" s="97"/>
    </row>
    <row r="2701" spans="6:7" x14ac:dyDescent="0.25">
      <c r="F2701" s="97"/>
      <c r="G2701" s="97"/>
    </row>
    <row r="2702" spans="6:7" x14ac:dyDescent="0.25">
      <c r="F2702" s="97"/>
      <c r="G2702" s="97"/>
    </row>
    <row r="2703" spans="6:7" x14ac:dyDescent="0.25">
      <c r="F2703" s="97"/>
      <c r="G2703" s="97"/>
    </row>
    <row r="2704" spans="6:7" x14ac:dyDescent="0.25">
      <c r="F2704" s="97"/>
      <c r="G2704" s="97"/>
    </row>
    <row r="2705" spans="6:7" x14ac:dyDescent="0.25">
      <c r="F2705" s="97"/>
      <c r="G2705" s="97"/>
    </row>
    <row r="2706" spans="6:7" x14ac:dyDescent="0.25">
      <c r="F2706" s="97"/>
      <c r="G2706" s="97"/>
    </row>
    <row r="2707" spans="6:7" x14ac:dyDescent="0.25">
      <c r="F2707" s="97"/>
      <c r="G2707" s="97"/>
    </row>
    <row r="2708" spans="6:7" x14ac:dyDescent="0.25">
      <c r="F2708" s="97"/>
      <c r="G2708" s="97"/>
    </row>
    <row r="2709" spans="6:7" x14ac:dyDescent="0.25">
      <c r="F2709" s="97"/>
      <c r="G2709" s="97"/>
    </row>
    <row r="2710" spans="6:7" x14ac:dyDescent="0.25">
      <c r="F2710" s="97"/>
      <c r="G2710" s="97"/>
    </row>
    <row r="2711" spans="6:7" x14ac:dyDescent="0.25">
      <c r="F2711" s="97"/>
      <c r="G2711" s="97"/>
    </row>
    <row r="2712" spans="6:7" x14ac:dyDescent="0.25">
      <c r="F2712" s="97"/>
      <c r="G2712" s="97"/>
    </row>
    <row r="2713" spans="6:7" x14ac:dyDescent="0.25">
      <c r="F2713" s="97"/>
      <c r="G2713" s="97"/>
    </row>
    <row r="2714" spans="6:7" x14ac:dyDescent="0.25">
      <c r="F2714" s="97"/>
      <c r="G2714" s="97"/>
    </row>
    <row r="2715" spans="6:7" x14ac:dyDescent="0.25">
      <c r="F2715" s="97"/>
      <c r="G2715" s="97"/>
    </row>
    <row r="2716" spans="6:7" x14ac:dyDescent="0.25">
      <c r="F2716" s="97"/>
      <c r="G2716" s="97"/>
    </row>
    <row r="2717" spans="6:7" x14ac:dyDescent="0.25">
      <c r="F2717" s="97"/>
      <c r="G2717" s="97"/>
    </row>
    <row r="2718" spans="6:7" x14ac:dyDescent="0.25">
      <c r="F2718" s="97"/>
      <c r="G2718" s="97"/>
    </row>
    <row r="2719" spans="6:7" x14ac:dyDescent="0.25">
      <c r="F2719" s="97"/>
      <c r="G2719" s="97"/>
    </row>
    <row r="2720" spans="6:7" x14ac:dyDescent="0.25">
      <c r="F2720" s="97"/>
      <c r="G2720" s="97"/>
    </row>
    <row r="2721" spans="6:7" x14ac:dyDescent="0.25">
      <c r="F2721" s="97"/>
      <c r="G2721" s="97"/>
    </row>
    <row r="2722" spans="6:7" x14ac:dyDescent="0.25">
      <c r="F2722" s="97"/>
      <c r="G2722" s="97"/>
    </row>
    <row r="2723" spans="6:7" x14ac:dyDescent="0.25">
      <c r="F2723" s="97"/>
      <c r="G2723" s="97"/>
    </row>
    <row r="2724" spans="6:7" x14ac:dyDescent="0.25">
      <c r="F2724" s="97"/>
      <c r="G2724" s="97"/>
    </row>
    <row r="2725" spans="6:7" x14ac:dyDescent="0.25">
      <c r="F2725" s="97"/>
      <c r="G2725" s="97"/>
    </row>
    <row r="2726" spans="6:7" x14ac:dyDescent="0.25">
      <c r="F2726" s="97"/>
      <c r="G2726" s="97"/>
    </row>
    <row r="2727" spans="6:7" x14ac:dyDescent="0.25">
      <c r="F2727" s="97"/>
      <c r="G2727" s="97"/>
    </row>
    <row r="2728" spans="6:7" x14ac:dyDescent="0.25">
      <c r="F2728" s="97"/>
      <c r="G2728" s="97"/>
    </row>
    <row r="2729" spans="6:7" x14ac:dyDescent="0.25">
      <c r="F2729" s="97"/>
      <c r="G2729" s="97"/>
    </row>
    <row r="2730" spans="6:7" x14ac:dyDescent="0.25">
      <c r="F2730" s="97"/>
      <c r="G2730" s="97"/>
    </row>
    <row r="2731" spans="6:7" x14ac:dyDescent="0.25">
      <c r="F2731" s="97"/>
      <c r="G2731" s="97"/>
    </row>
    <row r="2732" spans="6:7" x14ac:dyDescent="0.25">
      <c r="F2732" s="97"/>
      <c r="G2732" s="97"/>
    </row>
    <row r="2733" spans="6:7" x14ac:dyDescent="0.25">
      <c r="F2733" s="97"/>
      <c r="G2733" s="97"/>
    </row>
    <row r="2734" spans="6:7" x14ac:dyDescent="0.25">
      <c r="F2734" s="97"/>
      <c r="G2734" s="97"/>
    </row>
    <row r="2735" spans="6:7" x14ac:dyDescent="0.25">
      <c r="F2735" s="97"/>
      <c r="G2735" s="97"/>
    </row>
    <row r="2736" spans="6:7" x14ac:dyDescent="0.25">
      <c r="F2736" s="97"/>
      <c r="G2736" s="97"/>
    </row>
    <row r="2737" spans="6:7" x14ac:dyDescent="0.25">
      <c r="F2737" s="97"/>
      <c r="G2737" s="97"/>
    </row>
    <row r="2738" spans="6:7" x14ac:dyDescent="0.25">
      <c r="F2738" s="97"/>
      <c r="G2738" s="97"/>
    </row>
    <row r="2739" spans="6:7" x14ac:dyDescent="0.25">
      <c r="F2739" s="97"/>
      <c r="G2739" s="97"/>
    </row>
    <row r="2740" spans="6:7" x14ac:dyDescent="0.25">
      <c r="F2740" s="97"/>
      <c r="G2740" s="97"/>
    </row>
    <row r="2741" spans="6:7" x14ac:dyDescent="0.25">
      <c r="F2741" s="97"/>
      <c r="G2741" s="97"/>
    </row>
    <row r="2742" spans="6:7" x14ac:dyDescent="0.25">
      <c r="F2742" s="97"/>
      <c r="G2742" s="97"/>
    </row>
    <row r="2743" spans="6:7" x14ac:dyDescent="0.25">
      <c r="F2743" s="97"/>
      <c r="G2743" s="97"/>
    </row>
    <row r="2744" spans="6:7" x14ac:dyDescent="0.25">
      <c r="F2744" s="97"/>
      <c r="G2744" s="97"/>
    </row>
    <row r="2745" spans="6:7" x14ac:dyDescent="0.25">
      <c r="F2745" s="97"/>
      <c r="G2745" s="97"/>
    </row>
    <row r="2746" spans="6:7" x14ac:dyDescent="0.25">
      <c r="F2746" s="97"/>
      <c r="G2746" s="97"/>
    </row>
    <row r="2747" spans="6:7" x14ac:dyDescent="0.25">
      <c r="F2747" s="97"/>
      <c r="G2747" s="97"/>
    </row>
    <row r="2748" spans="6:7" x14ac:dyDescent="0.25">
      <c r="F2748" s="97"/>
      <c r="G2748" s="97"/>
    </row>
    <row r="2749" spans="6:7" x14ac:dyDescent="0.25">
      <c r="F2749" s="97"/>
      <c r="G2749" s="97"/>
    </row>
    <row r="2750" spans="6:7" x14ac:dyDescent="0.25">
      <c r="F2750" s="97"/>
      <c r="G2750" s="97"/>
    </row>
    <row r="2751" spans="6:7" x14ac:dyDescent="0.25">
      <c r="F2751" s="97"/>
      <c r="G2751" s="97"/>
    </row>
    <row r="2752" spans="6:7" x14ac:dyDescent="0.25">
      <c r="F2752" s="97"/>
      <c r="G2752" s="97"/>
    </row>
    <row r="2753" spans="6:7" x14ac:dyDescent="0.25">
      <c r="F2753" s="97"/>
      <c r="G2753" s="97"/>
    </row>
    <row r="2754" spans="6:7" x14ac:dyDescent="0.25">
      <c r="F2754" s="97"/>
      <c r="G2754" s="97"/>
    </row>
    <row r="2755" spans="6:7" x14ac:dyDescent="0.25">
      <c r="F2755" s="97"/>
      <c r="G2755" s="97"/>
    </row>
    <row r="2756" spans="6:7" x14ac:dyDescent="0.25">
      <c r="F2756" s="97"/>
      <c r="G2756" s="97"/>
    </row>
    <row r="2757" spans="6:7" x14ac:dyDescent="0.25">
      <c r="F2757" s="97"/>
      <c r="G2757" s="97"/>
    </row>
    <row r="2758" spans="6:7" x14ac:dyDescent="0.25">
      <c r="F2758" s="97"/>
      <c r="G2758" s="97"/>
    </row>
    <row r="2759" spans="6:7" x14ac:dyDescent="0.25">
      <c r="F2759" s="97"/>
      <c r="G2759" s="97"/>
    </row>
    <row r="2760" spans="6:7" x14ac:dyDescent="0.25">
      <c r="F2760" s="97"/>
      <c r="G2760" s="97"/>
    </row>
    <row r="2761" spans="6:7" x14ac:dyDescent="0.25">
      <c r="F2761" s="97"/>
      <c r="G2761" s="97"/>
    </row>
    <row r="2762" spans="6:7" x14ac:dyDescent="0.25">
      <c r="F2762" s="97"/>
      <c r="G2762" s="97"/>
    </row>
    <row r="2763" spans="6:7" x14ac:dyDescent="0.25">
      <c r="F2763" s="97"/>
      <c r="G2763" s="97"/>
    </row>
    <row r="2764" spans="6:7" x14ac:dyDescent="0.25">
      <c r="F2764" s="97"/>
      <c r="G2764" s="97"/>
    </row>
    <row r="2765" spans="6:7" x14ac:dyDescent="0.25">
      <c r="F2765" s="97"/>
      <c r="G2765" s="97"/>
    </row>
    <row r="2766" spans="6:7" x14ac:dyDescent="0.25">
      <c r="F2766" s="97"/>
      <c r="G2766" s="97"/>
    </row>
    <row r="2767" spans="6:7" x14ac:dyDescent="0.25">
      <c r="F2767" s="97"/>
      <c r="G2767" s="97"/>
    </row>
    <row r="2768" spans="6:7" x14ac:dyDescent="0.25">
      <c r="F2768" s="97"/>
      <c r="G2768" s="97"/>
    </row>
    <row r="2769" spans="6:7" x14ac:dyDescent="0.25">
      <c r="F2769" s="97"/>
      <c r="G2769" s="97"/>
    </row>
    <row r="2770" spans="6:7" x14ac:dyDescent="0.25">
      <c r="F2770" s="97"/>
      <c r="G2770" s="97"/>
    </row>
    <row r="2771" spans="6:7" x14ac:dyDescent="0.25">
      <c r="F2771" s="97"/>
      <c r="G2771" s="97"/>
    </row>
    <row r="2772" spans="6:7" x14ac:dyDescent="0.25">
      <c r="F2772" s="97"/>
      <c r="G2772" s="97"/>
    </row>
    <row r="2773" spans="6:7" x14ac:dyDescent="0.25">
      <c r="F2773" s="97"/>
      <c r="G2773" s="97"/>
    </row>
    <row r="2774" spans="6:7" x14ac:dyDescent="0.25">
      <c r="F2774" s="97"/>
      <c r="G2774" s="97"/>
    </row>
    <row r="2775" spans="6:7" x14ac:dyDescent="0.25">
      <c r="F2775" s="97"/>
      <c r="G2775" s="97"/>
    </row>
    <row r="2776" spans="6:7" x14ac:dyDescent="0.25">
      <c r="F2776" s="97"/>
      <c r="G2776" s="97"/>
    </row>
    <row r="2777" spans="6:7" x14ac:dyDescent="0.25">
      <c r="F2777" s="97"/>
      <c r="G2777" s="97"/>
    </row>
    <row r="2778" spans="6:7" x14ac:dyDescent="0.25">
      <c r="F2778" s="97"/>
      <c r="G2778" s="97"/>
    </row>
    <row r="2779" spans="6:7" x14ac:dyDescent="0.25">
      <c r="F2779" s="97"/>
      <c r="G2779" s="97"/>
    </row>
    <row r="2780" spans="6:7" x14ac:dyDescent="0.25">
      <c r="F2780" s="97"/>
      <c r="G2780" s="97"/>
    </row>
    <row r="2781" spans="6:7" x14ac:dyDescent="0.25">
      <c r="F2781" s="97"/>
      <c r="G2781" s="97"/>
    </row>
    <row r="2782" spans="6:7" x14ac:dyDescent="0.25">
      <c r="F2782" s="97"/>
      <c r="G2782" s="97"/>
    </row>
    <row r="2783" spans="6:7" x14ac:dyDescent="0.25">
      <c r="F2783" s="97"/>
      <c r="G2783" s="97"/>
    </row>
    <row r="2784" spans="6:7" x14ac:dyDescent="0.25">
      <c r="F2784" s="97"/>
      <c r="G2784" s="97"/>
    </row>
    <row r="2785" spans="6:7" x14ac:dyDescent="0.25">
      <c r="F2785" s="97"/>
      <c r="G2785" s="97"/>
    </row>
    <row r="2786" spans="6:7" x14ac:dyDescent="0.25">
      <c r="F2786" s="97"/>
      <c r="G2786" s="97"/>
    </row>
    <row r="2787" spans="6:7" x14ac:dyDescent="0.25">
      <c r="F2787" s="97"/>
      <c r="G2787" s="97"/>
    </row>
    <row r="2788" spans="6:7" x14ac:dyDescent="0.25">
      <c r="F2788" s="97"/>
      <c r="G2788" s="97"/>
    </row>
    <row r="2789" spans="6:7" x14ac:dyDescent="0.25">
      <c r="F2789" s="97"/>
      <c r="G2789" s="97"/>
    </row>
    <row r="2790" spans="6:7" x14ac:dyDescent="0.25">
      <c r="F2790" s="97"/>
      <c r="G2790" s="97"/>
    </row>
    <row r="2791" spans="6:7" x14ac:dyDescent="0.25">
      <c r="F2791" s="97"/>
      <c r="G2791" s="97"/>
    </row>
    <row r="2792" spans="6:7" x14ac:dyDescent="0.25">
      <c r="F2792" s="97"/>
      <c r="G2792" s="97"/>
    </row>
    <row r="2793" spans="6:7" x14ac:dyDescent="0.25">
      <c r="F2793" s="97"/>
      <c r="G2793" s="97"/>
    </row>
    <row r="2794" spans="6:7" x14ac:dyDescent="0.25">
      <c r="F2794" s="97"/>
      <c r="G2794" s="97"/>
    </row>
    <row r="2795" spans="6:7" x14ac:dyDescent="0.25">
      <c r="F2795" s="97"/>
      <c r="G2795" s="97"/>
    </row>
    <row r="2796" spans="6:7" x14ac:dyDescent="0.25">
      <c r="F2796" s="97"/>
      <c r="G2796" s="97"/>
    </row>
    <row r="2797" spans="6:7" x14ac:dyDescent="0.25">
      <c r="F2797" s="97"/>
      <c r="G2797" s="97"/>
    </row>
    <row r="2798" spans="6:7" x14ac:dyDescent="0.25">
      <c r="F2798" s="97"/>
      <c r="G2798" s="97"/>
    </row>
    <row r="2799" spans="6:7" x14ac:dyDescent="0.25">
      <c r="F2799" s="97"/>
      <c r="G2799" s="97"/>
    </row>
    <row r="2800" spans="6:7" x14ac:dyDescent="0.25">
      <c r="F2800" s="97"/>
      <c r="G2800" s="97"/>
    </row>
    <row r="2801" spans="6:7" x14ac:dyDescent="0.25">
      <c r="F2801" s="97"/>
      <c r="G2801" s="97"/>
    </row>
    <row r="2802" spans="6:7" x14ac:dyDescent="0.25">
      <c r="F2802" s="97"/>
      <c r="G2802" s="97"/>
    </row>
    <row r="2803" spans="6:7" x14ac:dyDescent="0.25">
      <c r="F2803" s="97"/>
      <c r="G2803" s="97"/>
    </row>
    <row r="2804" spans="6:7" x14ac:dyDescent="0.25">
      <c r="F2804" s="97"/>
      <c r="G2804" s="97"/>
    </row>
    <row r="2805" spans="6:7" x14ac:dyDescent="0.25">
      <c r="F2805" s="97"/>
      <c r="G2805" s="97"/>
    </row>
    <row r="2806" spans="6:7" x14ac:dyDescent="0.25">
      <c r="F2806" s="97"/>
      <c r="G2806" s="97"/>
    </row>
    <row r="2807" spans="6:7" x14ac:dyDescent="0.25">
      <c r="F2807" s="97"/>
      <c r="G2807" s="97"/>
    </row>
    <row r="2808" spans="6:7" x14ac:dyDescent="0.25">
      <c r="F2808" s="97"/>
      <c r="G2808" s="97"/>
    </row>
    <row r="2809" spans="6:7" x14ac:dyDescent="0.25">
      <c r="F2809" s="97"/>
      <c r="G2809" s="97"/>
    </row>
    <row r="2810" spans="6:7" x14ac:dyDescent="0.25">
      <c r="F2810" s="97"/>
      <c r="G2810" s="97"/>
    </row>
    <row r="2811" spans="6:7" x14ac:dyDescent="0.25">
      <c r="F2811" s="97"/>
      <c r="G2811" s="97"/>
    </row>
    <row r="2812" spans="6:7" x14ac:dyDescent="0.25">
      <c r="F2812" s="97"/>
      <c r="G2812" s="97"/>
    </row>
    <row r="2813" spans="6:7" x14ac:dyDescent="0.25">
      <c r="F2813" s="97"/>
      <c r="G2813" s="97"/>
    </row>
    <row r="2814" spans="6:7" x14ac:dyDescent="0.25">
      <c r="F2814" s="97"/>
      <c r="G2814" s="97"/>
    </row>
    <row r="2815" spans="6:7" x14ac:dyDescent="0.25">
      <c r="F2815" s="97"/>
      <c r="G2815" s="97"/>
    </row>
    <row r="2816" spans="6:7" x14ac:dyDescent="0.25">
      <c r="F2816" s="97"/>
      <c r="G2816" s="97"/>
    </row>
    <row r="2817" spans="6:7" x14ac:dyDescent="0.25">
      <c r="F2817" s="97"/>
      <c r="G2817" s="97"/>
    </row>
    <row r="2818" spans="6:7" x14ac:dyDescent="0.25">
      <c r="F2818" s="97"/>
      <c r="G2818" s="97"/>
    </row>
    <row r="2819" spans="6:7" x14ac:dyDescent="0.25">
      <c r="F2819" s="97"/>
      <c r="G2819" s="97"/>
    </row>
    <row r="2820" spans="6:7" x14ac:dyDescent="0.25">
      <c r="F2820" s="97"/>
      <c r="G2820" s="97"/>
    </row>
    <row r="2821" spans="6:7" x14ac:dyDescent="0.25">
      <c r="F2821" s="97"/>
      <c r="G2821" s="97"/>
    </row>
    <row r="2822" spans="6:7" x14ac:dyDescent="0.25">
      <c r="F2822" s="97"/>
      <c r="G2822" s="97"/>
    </row>
    <row r="2823" spans="6:7" x14ac:dyDescent="0.25">
      <c r="F2823" s="97"/>
      <c r="G2823" s="97"/>
    </row>
    <row r="2824" spans="6:7" x14ac:dyDescent="0.25">
      <c r="F2824" s="97"/>
      <c r="G2824" s="97"/>
    </row>
    <row r="2825" spans="6:7" x14ac:dyDescent="0.25">
      <c r="F2825" s="97"/>
      <c r="G2825" s="97"/>
    </row>
    <row r="2826" spans="6:7" x14ac:dyDescent="0.25">
      <c r="F2826" s="97"/>
      <c r="G2826" s="97"/>
    </row>
    <row r="2827" spans="6:7" x14ac:dyDescent="0.25">
      <c r="F2827" s="97"/>
      <c r="G2827" s="97"/>
    </row>
    <row r="2828" spans="6:7" x14ac:dyDescent="0.25">
      <c r="F2828" s="97"/>
      <c r="G2828" s="97"/>
    </row>
    <row r="2829" spans="6:7" x14ac:dyDescent="0.25">
      <c r="F2829" s="97"/>
      <c r="G2829" s="97"/>
    </row>
    <row r="2830" spans="6:7" x14ac:dyDescent="0.25">
      <c r="F2830" s="97"/>
      <c r="G2830" s="97"/>
    </row>
    <row r="2831" spans="6:7" x14ac:dyDescent="0.25">
      <c r="F2831" s="97"/>
      <c r="G2831" s="97"/>
    </row>
    <row r="2832" spans="6:7" x14ac:dyDescent="0.25">
      <c r="F2832" s="97"/>
      <c r="G2832" s="97"/>
    </row>
    <row r="2833" spans="6:7" x14ac:dyDescent="0.25">
      <c r="F2833" s="97"/>
      <c r="G2833" s="97"/>
    </row>
    <row r="2834" spans="6:7" x14ac:dyDescent="0.25">
      <c r="F2834" s="97"/>
      <c r="G2834" s="97"/>
    </row>
    <row r="2835" spans="6:7" x14ac:dyDescent="0.25">
      <c r="F2835" s="97"/>
      <c r="G2835" s="97"/>
    </row>
    <row r="2836" spans="6:7" x14ac:dyDescent="0.25">
      <c r="F2836" s="97"/>
      <c r="G2836" s="97"/>
    </row>
    <row r="2837" spans="6:7" x14ac:dyDescent="0.25">
      <c r="F2837" s="97"/>
      <c r="G2837" s="97"/>
    </row>
    <row r="2838" spans="6:7" x14ac:dyDescent="0.25">
      <c r="F2838" s="97"/>
      <c r="G2838" s="97"/>
    </row>
    <row r="2839" spans="6:7" x14ac:dyDescent="0.25">
      <c r="F2839" s="97"/>
      <c r="G2839" s="97"/>
    </row>
    <row r="2840" spans="6:7" x14ac:dyDescent="0.25">
      <c r="F2840" s="97"/>
      <c r="G2840" s="97"/>
    </row>
    <row r="2841" spans="6:7" x14ac:dyDescent="0.25">
      <c r="F2841" s="97"/>
      <c r="G2841" s="97"/>
    </row>
    <row r="2842" spans="6:7" x14ac:dyDescent="0.25">
      <c r="F2842" s="97"/>
      <c r="G2842" s="97"/>
    </row>
    <row r="2843" spans="6:7" x14ac:dyDescent="0.25">
      <c r="F2843" s="97"/>
      <c r="G2843" s="97"/>
    </row>
    <row r="2844" spans="6:7" x14ac:dyDescent="0.25">
      <c r="F2844" s="97"/>
      <c r="G2844" s="97"/>
    </row>
    <row r="2845" spans="6:7" x14ac:dyDescent="0.25">
      <c r="F2845" s="97"/>
      <c r="G2845" s="97"/>
    </row>
    <row r="2846" spans="6:7" x14ac:dyDescent="0.25">
      <c r="F2846" s="97"/>
      <c r="G2846" s="97"/>
    </row>
    <row r="2847" spans="6:7" x14ac:dyDescent="0.25">
      <c r="F2847" s="97"/>
      <c r="G2847" s="97"/>
    </row>
    <row r="2848" spans="6:7" x14ac:dyDescent="0.25">
      <c r="F2848" s="97"/>
      <c r="G2848" s="97"/>
    </row>
    <row r="2849" spans="6:7" x14ac:dyDescent="0.25">
      <c r="F2849" s="97"/>
      <c r="G2849" s="97"/>
    </row>
    <row r="2850" spans="6:7" x14ac:dyDescent="0.25">
      <c r="F2850" s="97"/>
      <c r="G2850" s="97"/>
    </row>
    <row r="2851" spans="6:7" x14ac:dyDescent="0.25">
      <c r="F2851" s="97"/>
      <c r="G2851" s="97"/>
    </row>
    <row r="2852" spans="6:7" x14ac:dyDescent="0.25">
      <c r="F2852" s="97"/>
      <c r="G2852" s="97"/>
    </row>
    <row r="2853" spans="6:7" x14ac:dyDescent="0.25">
      <c r="F2853" s="97"/>
      <c r="G2853" s="97"/>
    </row>
    <row r="2854" spans="6:7" x14ac:dyDescent="0.25">
      <c r="F2854" s="97"/>
      <c r="G2854" s="97"/>
    </row>
    <row r="2855" spans="6:7" x14ac:dyDescent="0.25">
      <c r="F2855" s="97"/>
      <c r="G2855" s="97"/>
    </row>
    <row r="2856" spans="6:7" x14ac:dyDescent="0.25">
      <c r="F2856" s="97"/>
      <c r="G2856" s="97"/>
    </row>
    <row r="2857" spans="6:7" x14ac:dyDescent="0.25">
      <c r="F2857" s="97"/>
      <c r="G2857" s="97"/>
    </row>
    <row r="2858" spans="6:7" x14ac:dyDescent="0.25">
      <c r="F2858" s="97"/>
      <c r="G2858" s="97"/>
    </row>
    <row r="2859" spans="6:7" x14ac:dyDescent="0.25">
      <c r="F2859" s="97"/>
      <c r="G2859" s="97"/>
    </row>
    <row r="2860" spans="6:7" x14ac:dyDescent="0.25">
      <c r="F2860" s="97"/>
      <c r="G2860" s="97"/>
    </row>
    <row r="2861" spans="6:7" x14ac:dyDescent="0.25">
      <c r="F2861" s="97"/>
      <c r="G2861" s="97"/>
    </row>
    <row r="2862" spans="6:7" x14ac:dyDescent="0.25">
      <c r="F2862" s="97"/>
      <c r="G2862" s="97"/>
    </row>
    <row r="2863" spans="6:7" x14ac:dyDescent="0.25">
      <c r="F2863" s="97"/>
      <c r="G2863" s="97"/>
    </row>
    <row r="2864" spans="6:7" x14ac:dyDescent="0.25">
      <c r="F2864" s="97"/>
      <c r="G2864" s="97"/>
    </row>
    <row r="2865" spans="6:7" x14ac:dyDescent="0.25">
      <c r="F2865" s="97"/>
      <c r="G2865" s="97"/>
    </row>
    <row r="2866" spans="6:7" x14ac:dyDescent="0.25">
      <c r="F2866" s="97"/>
      <c r="G2866" s="97"/>
    </row>
    <row r="2867" spans="6:7" x14ac:dyDescent="0.25">
      <c r="F2867" s="97"/>
      <c r="G2867" s="97"/>
    </row>
    <row r="2868" spans="6:7" x14ac:dyDescent="0.25">
      <c r="F2868" s="97"/>
      <c r="G2868" s="97"/>
    </row>
    <row r="2869" spans="6:7" x14ac:dyDescent="0.25">
      <c r="F2869" s="97"/>
      <c r="G2869" s="97"/>
    </row>
    <row r="2870" spans="6:7" x14ac:dyDescent="0.25">
      <c r="F2870" s="97"/>
      <c r="G2870" s="97"/>
    </row>
    <row r="2871" spans="6:7" x14ac:dyDescent="0.25">
      <c r="F2871" s="97"/>
      <c r="G2871" s="97"/>
    </row>
    <row r="2872" spans="6:7" x14ac:dyDescent="0.25">
      <c r="F2872" s="97"/>
      <c r="G2872" s="97"/>
    </row>
    <row r="2873" spans="6:7" x14ac:dyDescent="0.25">
      <c r="F2873" s="97"/>
      <c r="G2873" s="97"/>
    </row>
    <row r="2874" spans="6:7" x14ac:dyDescent="0.25">
      <c r="F2874" s="97"/>
      <c r="G2874" s="97"/>
    </row>
    <row r="2875" spans="6:7" x14ac:dyDescent="0.25">
      <c r="F2875" s="97"/>
      <c r="G2875" s="97"/>
    </row>
    <row r="2876" spans="6:7" x14ac:dyDescent="0.25">
      <c r="F2876" s="97"/>
      <c r="G2876" s="97"/>
    </row>
    <row r="2877" spans="6:7" x14ac:dyDescent="0.25">
      <c r="F2877" s="97"/>
      <c r="G2877" s="97"/>
    </row>
    <row r="2878" spans="6:7" x14ac:dyDescent="0.25">
      <c r="F2878" s="97"/>
      <c r="G2878" s="97"/>
    </row>
    <row r="2879" spans="6:7" x14ac:dyDescent="0.25">
      <c r="F2879" s="97"/>
      <c r="G2879" s="97"/>
    </row>
    <row r="2880" spans="6:7" x14ac:dyDescent="0.25">
      <c r="F2880" s="97"/>
      <c r="G2880" s="97"/>
    </row>
    <row r="2881" spans="6:7" x14ac:dyDescent="0.25">
      <c r="F2881" s="97"/>
      <c r="G2881" s="97"/>
    </row>
    <row r="2882" spans="6:7" x14ac:dyDescent="0.25">
      <c r="F2882" s="97"/>
      <c r="G2882" s="97"/>
    </row>
    <row r="2883" spans="6:7" x14ac:dyDescent="0.25">
      <c r="F2883" s="97"/>
      <c r="G2883" s="97"/>
    </row>
    <row r="2884" spans="6:7" x14ac:dyDescent="0.25">
      <c r="F2884" s="97"/>
      <c r="G2884" s="97"/>
    </row>
    <row r="2885" spans="6:7" x14ac:dyDescent="0.25">
      <c r="F2885" s="97"/>
      <c r="G2885" s="97"/>
    </row>
    <row r="2886" spans="6:7" x14ac:dyDescent="0.25">
      <c r="F2886" s="97"/>
      <c r="G2886" s="97"/>
    </row>
    <row r="2887" spans="6:7" x14ac:dyDescent="0.25">
      <c r="F2887" s="97"/>
      <c r="G2887" s="97"/>
    </row>
    <row r="2888" spans="6:7" x14ac:dyDescent="0.25">
      <c r="F2888" s="97"/>
      <c r="G2888" s="97"/>
    </row>
    <row r="2889" spans="6:7" x14ac:dyDescent="0.25">
      <c r="F2889" s="97"/>
      <c r="G2889" s="97"/>
    </row>
    <row r="2890" spans="6:7" x14ac:dyDescent="0.25">
      <c r="F2890" s="97"/>
      <c r="G2890" s="97"/>
    </row>
    <row r="2891" spans="6:7" x14ac:dyDescent="0.25">
      <c r="F2891" s="97"/>
      <c r="G2891" s="97"/>
    </row>
    <row r="2892" spans="6:7" x14ac:dyDescent="0.25">
      <c r="F2892" s="97"/>
      <c r="G2892" s="97"/>
    </row>
    <row r="2893" spans="6:7" x14ac:dyDescent="0.25">
      <c r="F2893" s="97"/>
      <c r="G2893" s="97"/>
    </row>
    <row r="2894" spans="6:7" x14ac:dyDescent="0.25">
      <c r="F2894" s="97"/>
      <c r="G2894" s="97"/>
    </row>
    <row r="2895" spans="6:7" x14ac:dyDescent="0.25">
      <c r="F2895" s="97"/>
      <c r="G2895" s="97"/>
    </row>
    <row r="2896" spans="6:7" x14ac:dyDescent="0.25">
      <c r="F2896" s="97"/>
      <c r="G2896" s="97"/>
    </row>
    <row r="2897" spans="6:7" x14ac:dyDescent="0.25">
      <c r="F2897" s="97"/>
      <c r="G2897" s="97"/>
    </row>
    <row r="2898" spans="6:7" x14ac:dyDescent="0.25">
      <c r="F2898" s="97"/>
      <c r="G2898" s="97"/>
    </row>
    <row r="2899" spans="6:7" x14ac:dyDescent="0.25">
      <c r="F2899" s="97"/>
      <c r="G2899" s="97"/>
    </row>
    <row r="2900" spans="6:7" x14ac:dyDescent="0.25">
      <c r="F2900" s="97"/>
      <c r="G2900" s="97"/>
    </row>
    <row r="2901" spans="6:7" x14ac:dyDescent="0.25">
      <c r="F2901" s="97"/>
      <c r="G2901" s="97"/>
    </row>
    <row r="2902" spans="6:7" x14ac:dyDescent="0.25">
      <c r="F2902" s="97"/>
      <c r="G2902" s="97"/>
    </row>
    <row r="2903" spans="6:7" x14ac:dyDescent="0.25">
      <c r="F2903" s="97"/>
      <c r="G2903" s="97"/>
    </row>
    <row r="2904" spans="6:7" x14ac:dyDescent="0.25">
      <c r="F2904" s="97"/>
      <c r="G2904" s="97"/>
    </row>
    <row r="2905" spans="6:7" x14ac:dyDescent="0.25">
      <c r="F2905" s="97"/>
      <c r="G2905" s="97"/>
    </row>
    <row r="2906" spans="6:7" x14ac:dyDescent="0.25">
      <c r="F2906" s="97"/>
      <c r="G2906" s="97"/>
    </row>
    <row r="2907" spans="6:7" x14ac:dyDescent="0.25">
      <c r="F2907" s="97"/>
      <c r="G2907" s="97"/>
    </row>
    <row r="2908" spans="6:7" x14ac:dyDescent="0.25">
      <c r="F2908" s="97"/>
      <c r="G2908" s="97"/>
    </row>
    <row r="2909" spans="6:7" x14ac:dyDescent="0.25">
      <c r="F2909" s="97"/>
      <c r="G2909" s="97"/>
    </row>
    <row r="2910" spans="6:7" x14ac:dyDescent="0.25">
      <c r="F2910" s="97"/>
      <c r="G2910" s="97"/>
    </row>
    <row r="2911" spans="6:7" x14ac:dyDescent="0.25">
      <c r="F2911" s="97"/>
      <c r="G2911" s="97"/>
    </row>
    <row r="2912" spans="6:7" x14ac:dyDescent="0.25">
      <c r="F2912" s="97"/>
      <c r="G2912" s="97"/>
    </row>
    <row r="2913" spans="6:7" x14ac:dyDescent="0.25">
      <c r="F2913" s="97"/>
      <c r="G2913" s="97"/>
    </row>
    <row r="2914" spans="6:7" x14ac:dyDescent="0.25">
      <c r="F2914" s="97"/>
      <c r="G2914" s="97"/>
    </row>
    <row r="2915" spans="6:7" x14ac:dyDescent="0.25">
      <c r="F2915" s="97"/>
      <c r="G2915" s="97"/>
    </row>
    <row r="2916" spans="6:7" x14ac:dyDescent="0.25">
      <c r="F2916" s="97"/>
      <c r="G2916" s="97"/>
    </row>
    <row r="2917" spans="6:7" x14ac:dyDescent="0.25">
      <c r="F2917" s="97"/>
      <c r="G2917" s="97"/>
    </row>
    <row r="2918" spans="6:7" x14ac:dyDescent="0.25">
      <c r="F2918" s="97"/>
      <c r="G2918" s="97"/>
    </row>
    <row r="2919" spans="6:7" x14ac:dyDescent="0.25">
      <c r="F2919" s="97"/>
      <c r="G2919" s="97"/>
    </row>
    <row r="2920" spans="6:7" x14ac:dyDescent="0.25">
      <c r="F2920" s="97"/>
      <c r="G2920" s="97"/>
    </row>
    <row r="2921" spans="6:7" x14ac:dyDescent="0.25">
      <c r="F2921" s="97"/>
      <c r="G2921" s="97"/>
    </row>
    <row r="2922" spans="6:7" x14ac:dyDescent="0.25">
      <c r="F2922" s="97"/>
      <c r="G2922" s="97"/>
    </row>
    <row r="2923" spans="6:7" x14ac:dyDescent="0.25">
      <c r="F2923" s="97"/>
      <c r="G2923" s="97"/>
    </row>
    <row r="2924" spans="6:7" x14ac:dyDescent="0.25">
      <c r="F2924" s="97"/>
      <c r="G2924" s="97"/>
    </row>
    <row r="2925" spans="6:7" x14ac:dyDescent="0.25">
      <c r="F2925" s="97"/>
      <c r="G2925" s="97"/>
    </row>
    <row r="2926" spans="6:7" x14ac:dyDescent="0.25">
      <c r="F2926" s="97"/>
      <c r="G2926" s="97"/>
    </row>
    <row r="2927" spans="6:7" x14ac:dyDescent="0.25">
      <c r="F2927" s="97"/>
      <c r="G2927" s="97"/>
    </row>
    <row r="2928" spans="6:7" x14ac:dyDescent="0.25">
      <c r="F2928" s="97"/>
      <c r="G2928" s="97"/>
    </row>
    <row r="2929" spans="6:7" x14ac:dyDescent="0.25">
      <c r="F2929" s="97"/>
      <c r="G2929" s="97"/>
    </row>
    <row r="2930" spans="6:7" x14ac:dyDescent="0.25">
      <c r="F2930" s="97"/>
      <c r="G2930" s="97"/>
    </row>
    <row r="2931" spans="6:7" x14ac:dyDescent="0.25">
      <c r="F2931" s="97"/>
      <c r="G2931" s="97"/>
    </row>
    <row r="2932" spans="6:7" x14ac:dyDescent="0.25">
      <c r="F2932" s="97"/>
      <c r="G2932" s="97"/>
    </row>
    <row r="2933" spans="6:7" x14ac:dyDescent="0.25">
      <c r="F2933" s="97"/>
      <c r="G2933" s="97"/>
    </row>
    <row r="2934" spans="6:7" x14ac:dyDescent="0.25">
      <c r="F2934" s="97"/>
      <c r="G2934" s="97"/>
    </row>
    <row r="2935" spans="6:7" x14ac:dyDescent="0.25">
      <c r="F2935" s="97"/>
      <c r="G2935" s="97"/>
    </row>
    <row r="2936" spans="6:7" x14ac:dyDescent="0.25">
      <c r="F2936" s="97"/>
      <c r="G2936" s="97"/>
    </row>
    <row r="2937" spans="6:7" x14ac:dyDescent="0.25">
      <c r="F2937" s="97"/>
      <c r="G2937" s="97"/>
    </row>
    <row r="2938" spans="6:7" x14ac:dyDescent="0.25">
      <c r="F2938" s="97"/>
      <c r="G2938" s="97"/>
    </row>
    <row r="2939" spans="6:7" x14ac:dyDescent="0.25">
      <c r="F2939" s="97"/>
      <c r="G2939" s="97"/>
    </row>
    <row r="2940" spans="6:7" x14ac:dyDescent="0.25">
      <c r="F2940" s="97"/>
      <c r="G2940" s="97"/>
    </row>
    <row r="2941" spans="6:7" x14ac:dyDescent="0.25">
      <c r="F2941" s="97"/>
      <c r="G2941" s="97"/>
    </row>
    <row r="2942" spans="6:7" x14ac:dyDescent="0.25">
      <c r="F2942" s="97"/>
      <c r="G2942" s="97"/>
    </row>
    <row r="2943" spans="6:7" x14ac:dyDescent="0.25">
      <c r="F2943" s="97"/>
      <c r="G2943" s="97"/>
    </row>
    <row r="2944" spans="6:7" x14ac:dyDescent="0.25">
      <c r="F2944" s="97"/>
      <c r="G2944" s="97"/>
    </row>
    <row r="2945" spans="6:7" x14ac:dyDescent="0.25">
      <c r="F2945" s="97"/>
      <c r="G2945" s="97"/>
    </row>
    <row r="2946" spans="6:7" x14ac:dyDescent="0.25">
      <c r="F2946" s="97"/>
      <c r="G2946" s="97"/>
    </row>
    <row r="2947" spans="6:7" x14ac:dyDescent="0.25">
      <c r="F2947" s="97"/>
      <c r="G2947" s="97"/>
    </row>
    <row r="2948" spans="6:7" x14ac:dyDescent="0.25">
      <c r="F2948" s="97"/>
      <c r="G2948" s="97"/>
    </row>
    <row r="2949" spans="6:7" x14ac:dyDescent="0.25">
      <c r="F2949" s="97"/>
      <c r="G2949" s="97"/>
    </row>
    <row r="2950" spans="6:7" x14ac:dyDescent="0.25">
      <c r="F2950" s="97"/>
      <c r="G2950" s="97"/>
    </row>
    <row r="2951" spans="6:7" x14ac:dyDescent="0.25">
      <c r="F2951" s="97"/>
      <c r="G2951" s="97"/>
    </row>
    <row r="2952" spans="6:7" x14ac:dyDescent="0.25">
      <c r="F2952" s="97"/>
      <c r="G2952" s="97"/>
    </row>
    <row r="2953" spans="6:7" x14ac:dyDescent="0.25">
      <c r="F2953" s="97"/>
      <c r="G2953" s="97"/>
    </row>
    <row r="2954" spans="6:7" x14ac:dyDescent="0.25">
      <c r="F2954" s="97"/>
      <c r="G2954" s="97"/>
    </row>
    <row r="2955" spans="6:7" x14ac:dyDescent="0.25">
      <c r="F2955" s="97"/>
      <c r="G2955" s="97"/>
    </row>
    <row r="2956" spans="6:7" x14ac:dyDescent="0.25">
      <c r="F2956" s="97"/>
      <c r="G2956" s="97"/>
    </row>
    <row r="2957" spans="6:7" x14ac:dyDescent="0.25">
      <c r="F2957" s="97"/>
      <c r="G2957" s="97"/>
    </row>
    <row r="2958" spans="6:7" x14ac:dyDescent="0.25">
      <c r="F2958" s="97"/>
      <c r="G2958" s="97"/>
    </row>
    <row r="2959" spans="6:7" x14ac:dyDescent="0.25">
      <c r="F2959" s="97"/>
      <c r="G2959" s="97"/>
    </row>
    <row r="2960" spans="6:7" x14ac:dyDescent="0.25">
      <c r="F2960" s="97"/>
      <c r="G2960" s="97"/>
    </row>
    <row r="2961" spans="6:7" x14ac:dyDescent="0.25">
      <c r="F2961" s="97"/>
      <c r="G2961" s="97"/>
    </row>
    <row r="2962" spans="6:7" x14ac:dyDescent="0.25">
      <c r="F2962" s="97"/>
      <c r="G2962" s="97"/>
    </row>
    <row r="2963" spans="6:7" x14ac:dyDescent="0.25">
      <c r="F2963" s="97"/>
      <c r="G2963" s="97"/>
    </row>
    <row r="2964" spans="6:7" x14ac:dyDescent="0.25">
      <c r="F2964" s="97"/>
      <c r="G2964" s="97"/>
    </row>
    <row r="2965" spans="6:7" x14ac:dyDescent="0.25">
      <c r="F2965" s="97"/>
      <c r="G2965" s="97"/>
    </row>
    <row r="2966" spans="6:7" x14ac:dyDescent="0.25">
      <c r="F2966" s="97"/>
      <c r="G2966" s="97"/>
    </row>
    <row r="2967" spans="6:7" x14ac:dyDescent="0.25">
      <c r="F2967" s="97"/>
      <c r="G2967" s="97"/>
    </row>
    <row r="2968" spans="6:7" x14ac:dyDescent="0.25">
      <c r="F2968" s="97"/>
      <c r="G2968" s="97"/>
    </row>
    <row r="2969" spans="6:7" x14ac:dyDescent="0.25">
      <c r="F2969" s="97"/>
      <c r="G2969" s="97"/>
    </row>
    <row r="2970" spans="6:7" x14ac:dyDescent="0.25">
      <c r="F2970" s="97"/>
      <c r="G2970" s="97"/>
    </row>
    <row r="2971" spans="6:7" x14ac:dyDescent="0.25">
      <c r="F2971" s="97"/>
      <c r="G2971" s="97"/>
    </row>
    <row r="2972" spans="6:7" x14ac:dyDescent="0.25">
      <c r="F2972" s="97"/>
      <c r="G2972" s="97"/>
    </row>
    <row r="2973" spans="6:7" x14ac:dyDescent="0.25">
      <c r="F2973" s="97"/>
      <c r="G2973" s="97"/>
    </row>
    <row r="2974" spans="6:7" x14ac:dyDescent="0.25">
      <c r="F2974" s="97"/>
      <c r="G2974" s="97"/>
    </row>
    <row r="2975" spans="6:7" x14ac:dyDescent="0.25">
      <c r="F2975" s="97"/>
      <c r="G2975" s="97"/>
    </row>
    <row r="2976" spans="6:7" x14ac:dyDescent="0.25">
      <c r="F2976" s="97"/>
      <c r="G2976" s="97"/>
    </row>
    <row r="2977" spans="6:7" x14ac:dyDescent="0.25">
      <c r="F2977" s="97"/>
      <c r="G2977" s="97"/>
    </row>
    <row r="2978" spans="6:7" x14ac:dyDescent="0.25">
      <c r="F2978" s="97"/>
      <c r="G2978" s="97"/>
    </row>
    <row r="2979" spans="6:7" x14ac:dyDescent="0.25">
      <c r="F2979" s="97"/>
      <c r="G2979" s="97"/>
    </row>
    <row r="2980" spans="6:7" x14ac:dyDescent="0.25">
      <c r="F2980" s="97"/>
      <c r="G2980" s="97"/>
    </row>
    <row r="2981" spans="6:7" x14ac:dyDescent="0.25">
      <c r="F2981" s="97"/>
      <c r="G2981" s="97"/>
    </row>
    <row r="2982" spans="6:7" x14ac:dyDescent="0.25">
      <c r="F2982" s="97"/>
      <c r="G2982" s="97"/>
    </row>
    <row r="2983" spans="6:7" x14ac:dyDescent="0.25">
      <c r="F2983" s="97"/>
      <c r="G2983" s="97"/>
    </row>
    <row r="2984" spans="6:7" x14ac:dyDescent="0.25">
      <c r="F2984" s="97"/>
      <c r="G2984" s="97"/>
    </row>
    <row r="2985" spans="6:7" x14ac:dyDescent="0.25">
      <c r="F2985" s="97"/>
      <c r="G2985" s="97"/>
    </row>
    <row r="2986" spans="6:7" x14ac:dyDescent="0.25">
      <c r="F2986" s="97"/>
      <c r="G2986" s="97"/>
    </row>
    <row r="2987" spans="6:7" x14ac:dyDescent="0.25">
      <c r="F2987" s="97"/>
      <c r="G2987" s="97"/>
    </row>
    <row r="2988" spans="6:7" x14ac:dyDescent="0.25">
      <c r="F2988" s="97"/>
      <c r="G2988" s="97"/>
    </row>
    <row r="2989" spans="6:7" x14ac:dyDescent="0.25">
      <c r="F2989" s="97"/>
      <c r="G2989" s="97"/>
    </row>
    <row r="2990" spans="6:7" x14ac:dyDescent="0.25">
      <c r="F2990" s="97"/>
      <c r="G2990" s="97"/>
    </row>
    <row r="2991" spans="6:7" x14ac:dyDescent="0.25">
      <c r="F2991" s="97"/>
      <c r="G2991" s="97"/>
    </row>
    <row r="2992" spans="6:7" x14ac:dyDescent="0.25">
      <c r="F2992" s="97"/>
      <c r="G2992" s="97"/>
    </row>
    <row r="2993" spans="6:7" x14ac:dyDescent="0.25">
      <c r="F2993" s="97"/>
      <c r="G2993" s="97"/>
    </row>
    <row r="2994" spans="6:7" x14ac:dyDescent="0.25">
      <c r="F2994" s="97"/>
      <c r="G2994" s="97"/>
    </row>
    <row r="2995" spans="6:7" x14ac:dyDescent="0.25">
      <c r="F2995" s="97"/>
      <c r="G2995" s="97"/>
    </row>
    <row r="2996" spans="6:7" x14ac:dyDescent="0.25">
      <c r="F2996" s="97"/>
      <c r="G2996" s="97"/>
    </row>
    <row r="2997" spans="6:7" x14ac:dyDescent="0.25">
      <c r="F2997" s="97"/>
      <c r="G2997" s="97"/>
    </row>
    <row r="2998" spans="6:7" x14ac:dyDescent="0.25">
      <c r="F2998" s="97"/>
      <c r="G2998" s="97"/>
    </row>
    <row r="2999" spans="6:7" x14ac:dyDescent="0.25">
      <c r="F2999" s="97"/>
      <c r="G2999" s="97"/>
    </row>
    <row r="3000" spans="6:7" x14ac:dyDescent="0.25">
      <c r="F3000" s="97"/>
      <c r="G3000" s="97"/>
    </row>
    <row r="3001" spans="6:7" x14ac:dyDescent="0.25">
      <c r="F3001" s="97"/>
      <c r="G3001" s="97"/>
    </row>
    <row r="3002" spans="6:7" x14ac:dyDescent="0.25">
      <c r="F3002" s="97"/>
      <c r="G3002" s="97"/>
    </row>
    <row r="3003" spans="6:7" x14ac:dyDescent="0.25">
      <c r="F3003" s="97"/>
      <c r="G3003" s="97"/>
    </row>
    <row r="3004" spans="6:7" x14ac:dyDescent="0.25">
      <c r="F3004" s="97"/>
      <c r="G3004" s="97"/>
    </row>
    <row r="3005" spans="6:7" x14ac:dyDescent="0.25">
      <c r="F3005" s="97"/>
      <c r="G3005" s="97"/>
    </row>
    <row r="3006" spans="6:7" x14ac:dyDescent="0.25">
      <c r="F3006" s="97"/>
      <c r="G3006" s="97"/>
    </row>
    <row r="3007" spans="6:7" x14ac:dyDescent="0.25">
      <c r="F3007" s="97"/>
      <c r="G3007" s="97"/>
    </row>
    <row r="3008" spans="6:7" x14ac:dyDescent="0.25">
      <c r="F3008" s="97"/>
      <c r="G3008" s="97"/>
    </row>
    <row r="3009" spans="6:7" x14ac:dyDescent="0.25">
      <c r="F3009" s="97"/>
      <c r="G3009" s="97"/>
    </row>
    <row r="3010" spans="6:7" x14ac:dyDescent="0.25">
      <c r="F3010" s="97"/>
      <c r="G3010" s="97"/>
    </row>
    <row r="3011" spans="6:7" x14ac:dyDescent="0.25">
      <c r="F3011" s="97"/>
      <c r="G3011" s="97"/>
    </row>
    <row r="3012" spans="6:7" x14ac:dyDescent="0.25">
      <c r="F3012" s="97"/>
      <c r="G3012" s="97"/>
    </row>
    <row r="3013" spans="6:7" x14ac:dyDescent="0.25">
      <c r="F3013" s="97"/>
      <c r="G3013" s="97"/>
    </row>
    <row r="3014" spans="6:7" x14ac:dyDescent="0.25">
      <c r="F3014" s="97"/>
      <c r="G3014" s="97"/>
    </row>
    <row r="3015" spans="6:7" x14ac:dyDescent="0.25">
      <c r="F3015" s="97"/>
      <c r="G3015" s="97"/>
    </row>
    <row r="3016" spans="6:7" x14ac:dyDescent="0.25">
      <c r="F3016" s="97"/>
      <c r="G3016" s="97"/>
    </row>
    <row r="3017" spans="6:7" x14ac:dyDescent="0.25">
      <c r="F3017" s="97"/>
      <c r="G3017" s="97"/>
    </row>
    <row r="3018" spans="6:7" x14ac:dyDescent="0.25">
      <c r="F3018" s="97"/>
      <c r="G3018" s="97"/>
    </row>
    <row r="3019" spans="6:7" x14ac:dyDescent="0.25">
      <c r="F3019" s="97"/>
      <c r="G3019" s="97"/>
    </row>
    <row r="3020" spans="6:7" x14ac:dyDescent="0.25">
      <c r="F3020" s="97"/>
      <c r="G3020" s="97"/>
    </row>
    <row r="3021" spans="6:7" x14ac:dyDescent="0.25">
      <c r="F3021" s="97"/>
      <c r="G3021" s="97"/>
    </row>
    <row r="3022" spans="6:7" x14ac:dyDescent="0.25">
      <c r="F3022" s="97"/>
      <c r="G3022" s="97"/>
    </row>
    <row r="3023" spans="6:7" x14ac:dyDescent="0.25">
      <c r="F3023" s="97"/>
      <c r="G3023" s="97"/>
    </row>
    <row r="3024" spans="6:7" x14ac:dyDescent="0.25">
      <c r="F3024" s="97"/>
      <c r="G3024" s="97"/>
    </row>
    <row r="3025" spans="6:7" x14ac:dyDescent="0.25">
      <c r="F3025" s="97"/>
      <c r="G3025" s="97"/>
    </row>
    <row r="3026" spans="6:7" x14ac:dyDescent="0.25">
      <c r="F3026" s="97"/>
      <c r="G3026" s="97"/>
    </row>
    <row r="3027" spans="6:7" x14ac:dyDescent="0.25">
      <c r="F3027" s="97"/>
      <c r="G3027" s="97"/>
    </row>
    <row r="3028" spans="6:7" x14ac:dyDescent="0.25">
      <c r="F3028" s="97"/>
      <c r="G3028" s="97"/>
    </row>
    <row r="3029" spans="6:7" x14ac:dyDescent="0.25">
      <c r="F3029" s="97"/>
      <c r="G3029" s="97"/>
    </row>
    <row r="3030" spans="6:7" x14ac:dyDescent="0.25">
      <c r="F3030" s="97"/>
      <c r="G3030" s="97"/>
    </row>
    <row r="3031" spans="6:7" x14ac:dyDescent="0.25">
      <c r="F3031" s="97"/>
      <c r="G3031" s="97"/>
    </row>
    <row r="3032" spans="6:7" x14ac:dyDescent="0.25">
      <c r="F3032" s="97"/>
      <c r="G3032" s="97"/>
    </row>
    <row r="3033" spans="6:7" x14ac:dyDescent="0.25">
      <c r="F3033" s="97"/>
      <c r="G3033" s="97"/>
    </row>
    <row r="3034" spans="6:7" x14ac:dyDescent="0.25">
      <c r="F3034" s="97"/>
      <c r="G3034" s="97"/>
    </row>
    <row r="3035" spans="6:7" x14ac:dyDescent="0.25">
      <c r="F3035" s="97"/>
      <c r="G3035" s="97"/>
    </row>
    <row r="3036" spans="6:7" x14ac:dyDescent="0.25">
      <c r="F3036" s="97"/>
      <c r="G3036" s="97"/>
    </row>
    <row r="3037" spans="6:7" x14ac:dyDescent="0.25">
      <c r="F3037" s="97"/>
      <c r="G3037" s="97"/>
    </row>
    <row r="3038" spans="6:7" x14ac:dyDescent="0.25">
      <c r="F3038" s="97"/>
      <c r="G3038" s="97"/>
    </row>
    <row r="3039" spans="6:7" x14ac:dyDescent="0.25">
      <c r="F3039" s="97"/>
      <c r="G3039" s="97"/>
    </row>
    <row r="3040" spans="6:7" x14ac:dyDescent="0.25">
      <c r="F3040" s="97"/>
      <c r="G3040" s="97"/>
    </row>
    <row r="3041" spans="6:7" x14ac:dyDescent="0.25">
      <c r="F3041" s="97"/>
      <c r="G3041" s="97"/>
    </row>
    <row r="3042" spans="6:7" x14ac:dyDescent="0.25">
      <c r="F3042" s="97"/>
      <c r="G3042" s="97"/>
    </row>
    <row r="3043" spans="6:7" x14ac:dyDescent="0.25">
      <c r="F3043" s="97"/>
      <c r="G3043" s="97"/>
    </row>
    <row r="3044" spans="6:7" x14ac:dyDescent="0.25">
      <c r="F3044" s="97"/>
      <c r="G3044" s="97"/>
    </row>
    <row r="3045" spans="6:7" x14ac:dyDescent="0.25">
      <c r="F3045" s="97"/>
      <c r="G3045" s="97"/>
    </row>
    <row r="3046" spans="6:7" x14ac:dyDescent="0.25">
      <c r="F3046" s="97"/>
      <c r="G3046" s="97"/>
    </row>
    <row r="3047" spans="6:7" x14ac:dyDescent="0.25">
      <c r="F3047" s="97"/>
      <c r="G3047" s="97"/>
    </row>
    <row r="3048" spans="6:7" x14ac:dyDescent="0.25">
      <c r="F3048" s="97"/>
      <c r="G3048" s="97"/>
    </row>
    <row r="3049" spans="6:7" x14ac:dyDescent="0.25">
      <c r="F3049" s="97"/>
      <c r="G3049" s="97"/>
    </row>
    <row r="3050" spans="6:7" x14ac:dyDescent="0.25">
      <c r="F3050" s="97"/>
      <c r="G3050" s="97"/>
    </row>
    <row r="3051" spans="6:7" x14ac:dyDescent="0.25">
      <c r="F3051" s="97"/>
      <c r="G3051" s="97"/>
    </row>
    <row r="3052" spans="6:7" x14ac:dyDescent="0.25">
      <c r="F3052" s="97"/>
      <c r="G3052" s="97"/>
    </row>
    <row r="3053" spans="6:7" x14ac:dyDescent="0.25">
      <c r="F3053" s="97"/>
      <c r="G3053" s="97"/>
    </row>
    <row r="3054" spans="6:7" x14ac:dyDescent="0.25">
      <c r="F3054" s="97"/>
      <c r="G3054" s="97"/>
    </row>
    <row r="3055" spans="6:7" x14ac:dyDescent="0.25">
      <c r="F3055" s="97"/>
      <c r="G3055" s="97"/>
    </row>
    <row r="3056" spans="6:7" x14ac:dyDescent="0.25">
      <c r="F3056" s="97"/>
      <c r="G3056" s="97"/>
    </row>
    <row r="3057" spans="6:7" x14ac:dyDescent="0.25">
      <c r="F3057" s="97"/>
      <c r="G3057" s="97"/>
    </row>
    <row r="3058" spans="6:7" x14ac:dyDescent="0.25">
      <c r="F3058" s="97"/>
      <c r="G3058" s="97"/>
    </row>
    <row r="3059" spans="6:7" x14ac:dyDescent="0.25">
      <c r="F3059" s="97"/>
      <c r="G3059" s="97"/>
    </row>
    <row r="3060" spans="6:7" x14ac:dyDescent="0.25">
      <c r="F3060" s="97"/>
      <c r="G3060" s="97"/>
    </row>
    <row r="3061" spans="6:7" x14ac:dyDescent="0.25">
      <c r="F3061" s="97"/>
      <c r="G3061" s="97"/>
    </row>
    <row r="3062" spans="6:7" x14ac:dyDescent="0.25">
      <c r="F3062" s="97"/>
      <c r="G3062" s="97"/>
    </row>
    <row r="3063" spans="6:7" x14ac:dyDescent="0.25">
      <c r="F3063" s="97"/>
      <c r="G3063" s="97"/>
    </row>
    <row r="3064" spans="6:7" x14ac:dyDescent="0.25">
      <c r="F3064" s="97"/>
      <c r="G3064" s="97"/>
    </row>
    <row r="3065" spans="6:7" x14ac:dyDescent="0.25">
      <c r="F3065" s="97"/>
      <c r="G3065" s="97"/>
    </row>
    <row r="3066" spans="6:7" x14ac:dyDescent="0.25">
      <c r="F3066" s="97"/>
      <c r="G3066" s="97"/>
    </row>
    <row r="3067" spans="6:7" x14ac:dyDescent="0.25">
      <c r="F3067" s="97"/>
      <c r="G3067" s="97"/>
    </row>
    <row r="3068" spans="6:7" x14ac:dyDescent="0.25">
      <c r="F3068" s="97"/>
      <c r="G3068" s="97"/>
    </row>
    <row r="3069" spans="6:7" x14ac:dyDescent="0.25">
      <c r="F3069" s="97"/>
      <c r="G3069" s="97"/>
    </row>
    <row r="3070" spans="6:7" x14ac:dyDescent="0.25">
      <c r="F3070" s="97"/>
      <c r="G3070" s="97"/>
    </row>
    <row r="3071" spans="6:7" x14ac:dyDescent="0.25">
      <c r="F3071" s="97"/>
      <c r="G3071" s="97"/>
    </row>
    <row r="3072" spans="6:7" x14ac:dyDescent="0.25">
      <c r="F3072" s="97"/>
      <c r="G3072" s="97"/>
    </row>
    <row r="3073" spans="6:7" x14ac:dyDescent="0.25">
      <c r="F3073" s="97"/>
      <c r="G3073" s="97"/>
    </row>
    <row r="3074" spans="6:7" x14ac:dyDescent="0.25">
      <c r="F3074" s="97"/>
      <c r="G3074" s="97"/>
    </row>
    <row r="3075" spans="6:7" x14ac:dyDescent="0.25">
      <c r="F3075" s="97"/>
      <c r="G3075" s="97"/>
    </row>
    <row r="3076" spans="6:7" x14ac:dyDescent="0.25">
      <c r="F3076" s="97"/>
      <c r="G3076" s="97"/>
    </row>
    <row r="3077" spans="6:7" x14ac:dyDescent="0.25">
      <c r="F3077" s="97"/>
      <c r="G3077" s="97"/>
    </row>
    <row r="3078" spans="6:7" x14ac:dyDescent="0.25">
      <c r="F3078" s="97"/>
      <c r="G3078" s="97"/>
    </row>
    <row r="3079" spans="6:7" x14ac:dyDescent="0.25">
      <c r="F3079" s="97"/>
      <c r="G3079" s="97"/>
    </row>
    <row r="3080" spans="6:7" x14ac:dyDescent="0.25">
      <c r="F3080" s="97"/>
      <c r="G3080" s="97"/>
    </row>
    <row r="3081" spans="6:7" x14ac:dyDescent="0.25">
      <c r="F3081" s="97"/>
      <c r="G3081" s="97"/>
    </row>
    <row r="3082" spans="6:7" x14ac:dyDescent="0.25">
      <c r="F3082" s="97"/>
      <c r="G3082" s="97"/>
    </row>
    <row r="3083" spans="6:7" x14ac:dyDescent="0.25">
      <c r="F3083" s="97"/>
      <c r="G3083" s="97"/>
    </row>
    <row r="3084" spans="6:7" x14ac:dyDescent="0.25">
      <c r="F3084" s="97"/>
      <c r="G3084" s="97"/>
    </row>
    <row r="3085" spans="6:7" x14ac:dyDescent="0.25">
      <c r="F3085" s="97"/>
      <c r="G3085" s="97"/>
    </row>
    <row r="3086" spans="6:7" x14ac:dyDescent="0.25">
      <c r="F3086" s="97"/>
      <c r="G3086" s="97"/>
    </row>
    <row r="3087" spans="6:7" x14ac:dyDescent="0.25">
      <c r="F3087" s="97"/>
      <c r="G3087" s="97"/>
    </row>
    <row r="3088" spans="6:7" x14ac:dyDescent="0.25">
      <c r="F3088" s="97"/>
      <c r="G3088" s="97"/>
    </row>
    <row r="3089" spans="6:7" x14ac:dyDescent="0.25">
      <c r="F3089" s="97"/>
      <c r="G3089" s="97"/>
    </row>
    <row r="3090" spans="6:7" x14ac:dyDescent="0.25">
      <c r="F3090" s="97"/>
      <c r="G3090" s="97"/>
    </row>
    <row r="3091" spans="6:7" x14ac:dyDescent="0.25">
      <c r="F3091" s="97"/>
      <c r="G3091" s="97"/>
    </row>
    <row r="3092" spans="6:7" x14ac:dyDescent="0.25">
      <c r="F3092" s="97"/>
      <c r="G3092" s="97"/>
    </row>
    <row r="3093" spans="6:7" x14ac:dyDescent="0.25">
      <c r="F3093" s="97"/>
      <c r="G3093" s="97"/>
    </row>
    <row r="3094" spans="6:7" x14ac:dyDescent="0.25">
      <c r="F3094" s="97"/>
      <c r="G3094" s="97"/>
    </row>
    <row r="3095" spans="6:7" x14ac:dyDescent="0.25">
      <c r="F3095" s="97"/>
      <c r="G3095" s="97"/>
    </row>
    <row r="3096" spans="6:7" x14ac:dyDescent="0.25">
      <c r="F3096" s="97"/>
      <c r="G3096" s="97"/>
    </row>
    <row r="3097" spans="6:7" x14ac:dyDescent="0.25">
      <c r="F3097" s="97"/>
      <c r="G3097" s="97"/>
    </row>
    <row r="3098" spans="6:7" x14ac:dyDescent="0.25">
      <c r="F3098" s="97"/>
      <c r="G3098" s="97"/>
    </row>
    <row r="3099" spans="6:7" x14ac:dyDescent="0.25">
      <c r="F3099" s="97"/>
      <c r="G3099" s="97"/>
    </row>
    <row r="3100" spans="6:7" x14ac:dyDescent="0.25">
      <c r="F3100" s="97"/>
      <c r="G3100" s="97"/>
    </row>
    <row r="3101" spans="6:7" x14ac:dyDescent="0.25">
      <c r="F3101" s="97"/>
      <c r="G3101" s="97"/>
    </row>
    <row r="3102" spans="6:7" x14ac:dyDescent="0.25">
      <c r="F3102" s="97"/>
      <c r="G3102" s="97"/>
    </row>
    <row r="3103" spans="6:7" x14ac:dyDescent="0.25">
      <c r="F3103" s="97"/>
      <c r="G3103" s="97"/>
    </row>
    <row r="3104" spans="6:7" x14ac:dyDescent="0.25">
      <c r="F3104" s="97"/>
      <c r="G3104" s="97"/>
    </row>
    <row r="3105" spans="6:7" x14ac:dyDescent="0.25">
      <c r="F3105" s="97"/>
      <c r="G3105" s="97"/>
    </row>
    <row r="3106" spans="6:7" x14ac:dyDescent="0.25">
      <c r="F3106" s="97"/>
      <c r="G3106" s="97"/>
    </row>
    <row r="3107" spans="6:7" x14ac:dyDescent="0.25">
      <c r="F3107" s="97"/>
      <c r="G3107" s="97"/>
    </row>
    <row r="3108" spans="6:7" x14ac:dyDescent="0.25">
      <c r="F3108" s="97"/>
      <c r="G3108" s="97"/>
    </row>
    <row r="3109" spans="6:7" x14ac:dyDescent="0.25">
      <c r="F3109" s="97"/>
      <c r="G3109" s="97"/>
    </row>
    <row r="3110" spans="6:7" x14ac:dyDescent="0.25">
      <c r="F3110" s="97"/>
      <c r="G3110" s="97"/>
    </row>
    <row r="3111" spans="6:7" x14ac:dyDescent="0.25">
      <c r="F3111" s="97"/>
      <c r="G3111" s="97"/>
    </row>
    <row r="3112" spans="6:7" x14ac:dyDescent="0.25">
      <c r="F3112" s="97"/>
      <c r="G3112" s="97"/>
    </row>
    <row r="3113" spans="6:7" x14ac:dyDescent="0.25">
      <c r="F3113" s="97"/>
      <c r="G3113" s="97"/>
    </row>
    <row r="3114" spans="6:7" x14ac:dyDescent="0.25">
      <c r="F3114" s="97"/>
      <c r="G3114" s="97"/>
    </row>
    <row r="3115" spans="6:7" x14ac:dyDescent="0.25">
      <c r="F3115" s="97"/>
      <c r="G3115" s="97"/>
    </row>
    <row r="3116" spans="6:7" x14ac:dyDescent="0.25">
      <c r="F3116" s="97"/>
      <c r="G3116" s="97"/>
    </row>
    <row r="3117" spans="6:7" x14ac:dyDescent="0.25">
      <c r="F3117" s="97"/>
      <c r="G3117" s="97"/>
    </row>
    <row r="3118" spans="6:7" x14ac:dyDescent="0.25">
      <c r="F3118" s="97"/>
      <c r="G3118" s="97"/>
    </row>
    <row r="3119" spans="6:7" x14ac:dyDescent="0.25">
      <c r="F3119" s="97"/>
      <c r="G3119" s="97"/>
    </row>
    <row r="3120" spans="6:7" x14ac:dyDescent="0.25">
      <c r="F3120" s="97"/>
      <c r="G3120" s="97"/>
    </row>
    <row r="3121" spans="6:7" x14ac:dyDescent="0.25">
      <c r="F3121" s="97"/>
      <c r="G3121" s="97"/>
    </row>
    <row r="3122" spans="6:7" x14ac:dyDescent="0.25">
      <c r="F3122" s="97"/>
      <c r="G3122" s="97"/>
    </row>
    <row r="3123" spans="6:7" x14ac:dyDescent="0.25">
      <c r="F3123" s="97"/>
      <c r="G3123" s="97"/>
    </row>
    <row r="3124" spans="6:7" x14ac:dyDescent="0.25">
      <c r="F3124" s="97"/>
      <c r="G3124" s="97"/>
    </row>
    <row r="3125" spans="6:7" x14ac:dyDescent="0.25">
      <c r="F3125" s="97"/>
      <c r="G3125" s="97"/>
    </row>
    <row r="3126" spans="6:7" x14ac:dyDescent="0.25">
      <c r="F3126" s="97"/>
      <c r="G3126" s="97"/>
    </row>
    <row r="3127" spans="6:7" x14ac:dyDescent="0.25">
      <c r="F3127" s="97"/>
      <c r="G3127" s="97"/>
    </row>
    <row r="3128" spans="6:7" x14ac:dyDescent="0.25">
      <c r="F3128" s="97"/>
      <c r="G3128" s="97"/>
    </row>
    <row r="3129" spans="6:7" x14ac:dyDescent="0.25">
      <c r="F3129" s="97"/>
      <c r="G3129" s="97"/>
    </row>
    <row r="3130" spans="6:7" x14ac:dyDescent="0.25">
      <c r="F3130" s="97"/>
      <c r="G3130" s="97"/>
    </row>
    <row r="3131" spans="6:7" x14ac:dyDescent="0.25">
      <c r="F3131" s="97"/>
      <c r="G3131" s="97"/>
    </row>
    <row r="3132" spans="6:7" x14ac:dyDescent="0.25">
      <c r="F3132" s="97"/>
      <c r="G3132" s="97"/>
    </row>
    <row r="3133" spans="6:7" x14ac:dyDescent="0.25">
      <c r="F3133" s="97"/>
      <c r="G3133" s="97"/>
    </row>
    <row r="3134" spans="6:7" x14ac:dyDescent="0.25">
      <c r="F3134" s="97"/>
      <c r="G3134" s="97"/>
    </row>
    <row r="3135" spans="6:7" x14ac:dyDescent="0.25">
      <c r="F3135" s="97"/>
      <c r="G3135" s="97"/>
    </row>
    <row r="3136" spans="6:7" x14ac:dyDescent="0.25">
      <c r="F3136" s="97"/>
      <c r="G3136" s="97"/>
    </row>
    <row r="3137" spans="6:7" x14ac:dyDescent="0.25">
      <c r="F3137" s="97"/>
      <c r="G3137" s="97"/>
    </row>
    <row r="3138" spans="6:7" x14ac:dyDescent="0.25">
      <c r="F3138" s="97"/>
      <c r="G3138" s="97"/>
    </row>
    <row r="3139" spans="6:7" x14ac:dyDescent="0.25">
      <c r="F3139" s="97"/>
      <c r="G3139" s="97"/>
    </row>
    <row r="3140" spans="6:7" x14ac:dyDescent="0.25">
      <c r="F3140" s="97"/>
      <c r="G3140" s="97"/>
    </row>
    <row r="3141" spans="6:7" x14ac:dyDescent="0.25">
      <c r="F3141" s="97"/>
      <c r="G3141" s="97"/>
    </row>
    <row r="3142" spans="6:7" x14ac:dyDescent="0.25">
      <c r="F3142" s="97"/>
      <c r="G3142" s="97"/>
    </row>
    <row r="3143" spans="6:7" x14ac:dyDescent="0.25">
      <c r="F3143" s="97"/>
      <c r="G3143" s="97"/>
    </row>
    <row r="3144" spans="6:7" x14ac:dyDescent="0.25">
      <c r="F3144" s="97"/>
      <c r="G3144" s="97"/>
    </row>
    <row r="3145" spans="6:7" x14ac:dyDescent="0.25">
      <c r="F3145" s="97"/>
      <c r="G3145" s="97"/>
    </row>
    <row r="3146" spans="6:7" x14ac:dyDescent="0.25">
      <c r="F3146" s="97"/>
      <c r="G3146" s="97"/>
    </row>
    <row r="3147" spans="6:7" x14ac:dyDescent="0.25">
      <c r="F3147" s="97"/>
      <c r="G3147" s="97"/>
    </row>
    <row r="3148" spans="6:7" x14ac:dyDescent="0.25">
      <c r="F3148" s="97"/>
      <c r="G3148" s="97"/>
    </row>
    <row r="3149" spans="6:7" x14ac:dyDescent="0.25">
      <c r="F3149" s="97"/>
      <c r="G3149" s="97"/>
    </row>
    <row r="3150" spans="6:7" x14ac:dyDescent="0.25">
      <c r="F3150" s="97"/>
      <c r="G3150" s="97"/>
    </row>
    <row r="3151" spans="6:7" x14ac:dyDescent="0.25">
      <c r="F3151" s="97"/>
      <c r="G3151" s="97"/>
    </row>
    <row r="3152" spans="6:7" x14ac:dyDescent="0.25">
      <c r="F3152" s="97"/>
      <c r="G3152" s="97"/>
    </row>
    <row r="3153" spans="6:7" x14ac:dyDescent="0.25">
      <c r="F3153" s="97"/>
      <c r="G3153" s="97"/>
    </row>
    <row r="3154" spans="6:7" x14ac:dyDescent="0.25">
      <c r="F3154" s="97"/>
      <c r="G3154" s="97"/>
    </row>
    <row r="3155" spans="6:7" x14ac:dyDescent="0.25">
      <c r="F3155" s="97"/>
      <c r="G3155" s="97"/>
    </row>
    <row r="3156" spans="6:7" x14ac:dyDescent="0.25">
      <c r="F3156" s="97"/>
      <c r="G3156" s="97"/>
    </row>
    <row r="3157" spans="6:7" x14ac:dyDescent="0.25">
      <c r="F3157" s="97"/>
      <c r="G3157" s="97"/>
    </row>
    <row r="3158" spans="6:7" x14ac:dyDescent="0.25">
      <c r="F3158" s="97"/>
      <c r="G3158" s="97"/>
    </row>
    <row r="3159" spans="6:7" x14ac:dyDescent="0.25">
      <c r="F3159" s="97"/>
      <c r="G3159" s="97"/>
    </row>
    <row r="3160" spans="6:7" x14ac:dyDescent="0.25">
      <c r="F3160" s="97"/>
      <c r="G3160" s="97"/>
    </row>
    <row r="3161" spans="6:7" x14ac:dyDescent="0.25">
      <c r="F3161" s="97"/>
      <c r="G3161" s="97"/>
    </row>
    <row r="3162" spans="6:7" x14ac:dyDescent="0.25">
      <c r="F3162" s="97"/>
      <c r="G3162" s="97"/>
    </row>
    <row r="3163" spans="6:7" x14ac:dyDescent="0.25">
      <c r="F3163" s="97"/>
      <c r="G3163" s="97"/>
    </row>
    <row r="3164" spans="6:7" x14ac:dyDescent="0.25">
      <c r="F3164" s="97"/>
      <c r="G3164" s="97"/>
    </row>
    <row r="3165" spans="6:7" x14ac:dyDescent="0.25">
      <c r="F3165" s="97"/>
      <c r="G3165" s="97"/>
    </row>
    <row r="3166" spans="6:7" x14ac:dyDescent="0.25">
      <c r="F3166" s="97"/>
      <c r="G3166" s="97"/>
    </row>
    <row r="3167" spans="6:7" x14ac:dyDescent="0.25">
      <c r="F3167" s="97"/>
      <c r="G3167" s="97"/>
    </row>
    <row r="3168" spans="6:7" x14ac:dyDescent="0.25">
      <c r="F3168" s="97"/>
      <c r="G3168" s="97"/>
    </row>
    <row r="3169" spans="6:7" x14ac:dyDescent="0.25">
      <c r="F3169" s="97"/>
      <c r="G3169" s="97"/>
    </row>
    <row r="3170" spans="6:7" x14ac:dyDescent="0.25">
      <c r="F3170" s="97"/>
      <c r="G3170" s="97"/>
    </row>
    <row r="3171" spans="6:7" x14ac:dyDescent="0.25">
      <c r="F3171" s="97"/>
      <c r="G3171" s="97"/>
    </row>
    <row r="3172" spans="6:7" x14ac:dyDescent="0.25">
      <c r="F3172" s="97"/>
      <c r="G3172" s="97"/>
    </row>
    <row r="3173" spans="6:7" x14ac:dyDescent="0.25">
      <c r="F3173" s="97"/>
      <c r="G3173" s="97"/>
    </row>
    <row r="3174" spans="6:7" x14ac:dyDescent="0.25">
      <c r="F3174" s="97"/>
      <c r="G3174" s="97"/>
    </row>
    <row r="3175" spans="6:7" x14ac:dyDescent="0.25">
      <c r="F3175" s="97"/>
      <c r="G3175" s="97"/>
    </row>
    <row r="3176" spans="6:7" x14ac:dyDescent="0.25">
      <c r="F3176" s="97"/>
      <c r="G3176" s="97"/>
    </row>
    <row r="3177" spans="6:7" x14ac:dyDescent="0.25">
      <c r="F3177" s="97"/>
      <c r="G3177" s="97"/>
    </row>
    <row r="3178" spans="6:7" x14ac:dyDescent="0.25">
      <c r="F3178" s="97"/>
      <c r="G3178" s="97"/>
    </row>
    <row r="3179" spans="6:7" x14ac:dyDescent="0.25">
      <c r="F3179" s="97"/>
      <c r="G3179" s="97"/>
    </row>
    <row r="3180" spans="6:7" x14ac:dyDescent="0.25">
      <c r="F3180" s="97"/>
      <c r="G3180" s="97"/>
    </row>
    <row r="3181" spans="6:7" x14ac:dyDescent="0.25">
      <c r="F3181" s="97"/>
      <c r="G3181" s="97"/>
    </row>
    <row r="3182" spans="6:7" x14ac:dyDescent="0.25">
      <c r="F3182" s="97"/>
      <c r="G3182" s="97"/>
    </row>
    <row r="3183" spans="6:7" x14ac:dyDescent="0.25">
      <c r="F3183" s="97"/>
      <c r="G3183" s="97"/>
    </row>
    <row r="3184" spans="6:7" x14ac:dyDescent="0.25">
      <c r="F3184" s="97"/>
      <c r="G3184" s="97"/>
    </row>
    <row r="3185" spans="6:7" x14ac:dyDescent="0.25">
      <c r="F3185" s="97"/>
      <c r="G3185" s="97"/>
    </row>
    <row r="3186" spans="6:7" x14ac:dyDescent="0.25">
      <c r="F3186" s="97"/>
      <c r="G3186" s="97"/>
    </row>
    <row r="3187" spans="6:7" x14ac:dyDescent="0.25">
      <c r="F3187" s="97"/>
      <c r="G3187" s="97"/>
    </row>
    <row r="3188" spans="6:7" x14ac:dyDescent="0.25">
      <c r="F3188" s="97"/>
      <c r="G3188" s="97"/>
    </row>
    <row r="3189" spans="6:7" x14ac:dyDescent="0.25">
      <c r="F3189" s="97"/>
      <c r="G3189" s="97"/>
    </row>
    <row r="3190" spans="6:7" x14ac:dyDescent="0.25">
      <c r="F3190" s="97"/>
      <c r="G3190" s="97"/>
    </row>
    <row r="3191" spans="6:7" x14ac:dyDescent="0.25">
      <c r="F3191" s="97"/>
      <c r="G3191" s="97"/>
    </row>
    <row r="3192" spans="6:7" x14ac:dyDescent="0.25">
      <c r="F3192" s="97"/>
      <c r="G3192" s="97"/>
    </row>
    <row r="3193" spans="6:7" x14ac:dyDescent="0.25">
      <c r="F3193" s="97"/>
      <c r="G3193" s="97"/>
    </row>
    <row r="3194" spans="6:7" x14ac:dyDescent="0.25">
      <c r="F3194" s="97"/>
      <c r="G3194" s="97"/>
    </row>
    <row r="3195" spans="6:7" x14ac:dyDescent="0.25">
      <c r="F3195" s="97"/>
      <c r="G3195" s="97"/>
    </row>
    <row r="3196" spans="6:7" x14ac:dyDescent="0.25">
      <c r="F3196" s="97"/>
      <c r="G3196" s="97"/>
    </row>
    <row r="3197" spans="6:7" x14ac:dyDescent="0.25">
      <c r="F3197" s="97"/>
      <c r="G3197" s="97"/>
    </row>
    <row r="3198" spans="6:7" x14ac:dyDescent="0.25">
      <c r="F3198" s="97"/>
      <c r="G3198" s="97"/>
    </row>
    <row r="3199" spans="6:7" x14ac:dyDescent="0.25">
      <c r="F3199" s="97"/>
      <c r="G3199" s="97"/>
    </row>
    <row r="3200" spans="6:7" x14ac:dyDescent="0.25">
      <c r="F3200" s="97"/>
      <c r="G3200" s="97"/>
    </row>
    <row r="3201" spans="6:7" x14ac:dyDescent="0.25">
      <c r="F3201" s="97"/>
      <c r="G3201" s="97"/>
    </row>
    <row r="3202" spans="6:7" x14ac:dyDescent="0.25">
      <c r="F3202" s="97"/>
      <c r="G3202" s="97"/>
    </row>
    <row r="3203" spans="6:7" x14ac:dyDescent="0.25">
      <c r="F3203" s="97"/>
      <c r="G3203" s="97"/>
    </row>
    <row r="3204" spans="6:7" x14ac:dyDescent="0.25">
      <c r="F3204" s="97"/>
      <c r="G3204" s="97"/>
    </row>
    <row r="3205" spans="6:7" x14ac:dyDescent="0.25">
      <c r="F3205" s="97"/>
      <c r="G3205" s="97"/>
    </row>
    <row r="3206" spans="6:7" x14ac:dyDescent="0.25">
      <c r="F3206" s="97"/>
      <c r="G3206" s="97"/>
    </row>
    <row r="3207" spans="6:7" x14ac:dyDescent="0.25">
      <c r="F3207" s="97"/>
      <c r="G3207" s="97"/>
    </row>
    <row r="3208" spans="6:7" x14ac:dyDescent="0.25">
      <c r="F3208" s="97"/>
      <c r="G3208" s="97"/>
    </row>
    <row r="3209" spans="6:7" x14ac:dyDescent="0.25">
      <c r="F3209" s="97"/>
      <c r="G3209" s="97"/>
    </row>
    <row r="3210" spans="6:7" x14ac:dyDescent="0.25">
      <c r="F3210" s="97"/>
      <c r="G3210" s="97"/>
    </row>
    <row r="3211" spans="6:7" x14ac:dyDescent="0.25">
      <c r="F3211" s="97"/>
      <c r="G3211" s="97"/>
    </row>
    <row r="3212" spans="6:7" x14ac:dyDescent="0.25">
      <c r="F3212" s="97"/>
      <c r="G3212" s="97"/>
    </row>
    <row r="3213" spans="6:7" x14ac:dyDescent="0.25">
      <c r="F3213" s="97"/>
      <c r="G3213" s="97"/>
    </row>
    <row r="3214" spans="6:7" x14ac:dyDescent="0.25">
      <c r="F3214" s="97"/>
      <c r="G3214" s="97"/>
    </row>
    <row r="3215" spans="6:7" x14ac:dyDescent="0.25">
      <c r="F3215" s="97"/>
      <c r="G3215" s="97"/>
    </row>
    <row r="3216" spans="6:7" x14ac:dyDescent="0.25">
      <c r="F3216" s="97"/>
      <c r="G3216" s="97"/>
    </row>
    <row r="3217" spans="6:7" x14ac:dyDescent="0.25">
      <c r="F3217" s="97"/>
      <c r="G3217" s="97"/>
    </row>
    <row r="3218" spans="6:7" x14ac:dyDescent="0.25">
      <c r="F3218" s="97"/>
      <c r="G3218" s="97"/>
    </row>
    <row r="3219" spans="6:7" x14ac:dyDescent="0.25">
      <c r="F3219" s="97"/>
      <c r="G3219" s="97"/>
    </row>
    <row r="3220" spans="6:7" x14ac:dyDescent="0.25">
      <c r="F3220" s="97"/>
      <c r="G3220" s="97"/>
    </row>
    <row r="3221" spans="6:7" x14ac:dyDescent="0.25">
      <c r="F3221" s="97"/>
      <c r="G3221" s="97"/>
    </row>
    <row r="3222" spans="6:7" x14ac:dyDescent="0.25">
      <c r="F3222" s="97"/>
      <c r="G3222" s="97"/>
    </row>
    <row r="3223" spans="6:7" x14ac:dyDescent="0.25">
      <c r="F3223" s="97"/>
      <c r="G3223" s="97"/>
    </row>
    <row r="3224" spans="6:7" x14ac:dyDescent="0.25">
      <c r="F3224" s="97"/>
      <c r="G3224" s="97"/>
    </row>
    <row r="3225" spans="6:7" x14ac:dyDescent="0.25">
      <c r="F3225" s="97"/>
      <c r="G3225" s="97"/>
    </row>
    <row r="3226" spans="6:7" x14ac:dyDescent="0.25">
      <c r="F3226" s="97"/>
      <c r="G3226" s="97"/>
    </row>
    <row r="3227" spans="6:7" x14ac:dyDescent="0.25">
      <c r="F3227" s="97"/>
      <c r="G3227" s="97"/>
    </row>
    <row r="3228" spans="6:7" x14ac:dyDescent="0.25">
      <c r="F3228" s="97"/>
      <c r="G3228" s="97"/>
    </row>
    <row r="3229" spans="6:7" x14ac:dyDescent="0.25">
      <c r="F3229" s="97"/>
      <c r="G3229" s="97"/>
    </row>
    <row r="3230" spans="6:7" x14ac:dyDescent="0.25">
      <c r="F3230" s="97"/>
      <c r="G3230" s="97"/>
    </row>
    <row r="3231" spans="6:7" x14ac:dyDescent="0.25">
      <c r="F3231" s="97"/>
      <c r="G3231" s="97"/>
    </row>
    <row r="3232" spans="6:7" x14ac:dyDescent="0.25">
      <c r="F3232" s="97"/>
      <c r="G3232" s="97"/>
    </row>
    <row r="3233" spans="6:7" x14ac:dyDescent="0.25">
      <c r="F3233" s="97"/>
      <c r="G3233" s="97"/>
    </row>
    <row r="3234" spans="6:7" x14ac:dyDescent="0.25">
      <c r="F3234" s="97"/>
      <c r="G3234" s="97"/>
    </row>
    <row r="3235" spans="6:7" x14ac:dyDescent="0.25">
      <c r="F3235" s="97"/>
      <c r="G3235" s="97"/>
    </row>
    <row r="3236" spans="6:7" x14ac:dyDescent="0.25">
      <c r="F3236" s="97"/>
      <c r="G3236" s="97"/>
    </row>
    <row r="3237" spans="6:7" x14ac:dyDescent="0.25">
      <c r="F3237" s="97"/>
      <c r="G3237" s="97"/>
    </row>
    <row r="3238" spans="6:7" x14ac:dyDescent="0.25">
      <c r="F3238" s="97"/>
      <c r="G3238" s="97"/>
    </row>
    <row r="3239" spans="6:7" x14ac:dyDescent="0.25">
      <c r="F3239" s="97"/>
      <c r="G3239" s="97"/>
    </row>
    <row r="3240" spans="6:7" x14ac:dyDescent="0.25">
      <c r="F3240" s="97"/>
      <c r="G3240" s="97"/>
    </row>
    <row r="3241" spans="6:7" x14ac:dyDescent="0.25">
      <c r="F3241" s="97"/>
      <c r="G3241" s="97"/>
    </row>
    <row r="3242" spans="6:7" x14ac:dyDescent="0.25">
      <c r="F3242" s="97"/>
      <c r="G3242" s="97"/>
    </row>
    <row r="3243" spans="6:7" x14ac:dyDescent="0.25">
      <c r="F3243" s="97"/>
      <c r="G3243" s="97"/>
    </row>
    <row r="3244" spans="6:7" x14ac:dyDescent="0.25">
      <c r="F3244" s="97"/>
      <c r="G3244" s="97"/>
    </row>
    <row r="3245" spans="6:7" x14ac:dyDescent="0.25">
      <c r="F3245" s="97"/>
      <c r="G3245" s="97"/>
    </row>
    <row r="3246" spans="6:7" x14ac:dyDescent="0.25">
      <c r="F3246" s="97"/>
      <c r="G3246" s="97"/>
    </row>
    <row r="3247" spans="6:7" x14ac:dyDescent="0.25">
      <c r="F3247" s="97"/>
      <c r="G3247" s="97"/>
    </row>
    <row r="3248" spans="6:7" x14ac:dyDescent="0.25">
      <c r="F3248" s="97"/>
      <c r="G3248" s="97"/>
    </row>
    <row r="3249" spans="6:7" x14ac:dyDescent="0.25">
      <c r="F3249" s="97"/>
      <c r="G3249" s="97"/>
    </row>
    <row r="3250" spans="6:7" x14ac:dyDescent="0.25">
      <c r="F3250" s="97"/>
      <c r="G3250" s="97"/>
    </row>
    <row r="3251" spans="6:7" x14ac:dyDescent="0.25">
      <c r="F3251" s="97"/>
      <c r="G3251" s="97"/>
    </row>
    <row r="3252" spans="6:7" x14ac:dyDescent="0.25">
      <c r="F3252" s="97"/>
      <c r="G3252" s="97"/>
    </row>
    <row r="3253" spans="6:7" x14ac:dyDescent="0.25">
      <c r="F3253" s="97"/>
      <c r="G3253" s="97"/>
    </row>
    <row r="3254" spans="6:7" x14ac:dyDescent="0.25">
      <c r="F3254" s="97"/>
      <c r="G3254" s="97"/>
    </row>
    <row r="3255" spans="6:7" x14ac:dyDescent="0.25">
      <c r="F3255" s="97"/>
      <c r="G3255" s="97"/>
    </row>
    <row r="3256" spans="6:7" x14ac:dyDescent="0.25">
      <c r="F3256" s="97"/>
      <c r="G3256" s="97"/>
    </row>
    <row r="3257" spans="6:7" x14ac:dyDescent="0.25">
      <c r="F3257" s="97"/>
      <c r="G3257" s="97"/>
    </row>
    <row r="3258" spans="6:7" x14ac:dyDescent="0.25">
      <c r="F3258" s="97"/>
      <c r="G3258" s="97"/>
    </row>
    <row r="3259" spans="6:7" x14ac:dyDescent="0.25">
      <c r="F3259" s="97"/>
      <c r="G3259" s="97"/>
    </row>
    <row r="3260" spans="6:7" x14ac:dyDescent="0.25">
      <c r="F3260" s="97"/>
      <c r="G3260" s="97"/>
    </row>
    <row r="3261" spans="6:7" x14ac:dyDescent="0.25">
      <c r="F3261" s="97"/>
      <c r="G3261" s="97"/>
    </row>
    <row r="3262" spans="6:7" x14ac:dyDescent="0.25">
      <c r="F3262" s="97"/>
      <c r="G3262" s="97"/>
    </row>
    <row r="3263" spans="6:7" x14ac:dyDescent="0.25">
      <c r="F3263" s="97"/>
      <c r="G3263" s="97"/>
    </row>
    <row r="3264" spans="6:7" x14ac:dyDescent="0.25">
      <c r="F3264" s="97"/>
      <c r="G3264" s="97"/>
    </row>
    <row r="3265" spans="6:7" x14ac:dyDescent="0.25">
      <c r="F3265" s="97"/>
      <c r="G3265" s="97"/>
    </row>
    <row r="3266" spans="6:7" x14ac:dyDescent="0.25">
      <c r="F3266" s="97"/>
      <c r="G3266" s="97"/>
    </row>
    <row r="3267" spans="6:7" x14ac:dyDescent="0.25">
      <c r="F3267" s="97"/>
      <c r="G3267" s="97"/>
    </row>
    <row r="3268" spans="6:7" x14ac:dyDescent="0.25">
      <c r="F3268" s="97"/>
      <c r="G3268" s="97"/>
    </row>
    <row r="3269" spans="6:7" x14ac:dyDescent="0.25">
      <c r="F3269" s="97"/>
      <c r="G3269" s="97"/>
    </row>
    <row r="3270" spans="6:7" x14ac:dyDescent="0.25">
      <c r="F3270" s="97"/>
      <c r="G3270" s="97"/>
    </row>
    <row r="3271" spans="6:7" x14ac:dyDescent="0.25">
      <c r="F3271" s="97"/>
      <c r="G3271" s="97"/>
    </row>
    <row r="3272" spans="6:7" x14ac:dyDescent="0.25">
      <c r="F3272" s="97"/>
      <c r="G3272" s="97"/>
    </row>
    <row r="3273" spans="6:7" x14ac:dyDescent="0.25">
      <c r="F3273" s="97"/>
      <c r="G3273" s="97"/>
    </row>
    <row r="3274" spans="6:7" x14ac:dyDescent="0.25">
      <c r="F3274" s="97"/>
      <c r="G3274" s="97"/>
    </row>
    <row r="3275" spans="6:7" x14ac:dyDescent="0.25">
      <c r="F3275" s="97"/>
      <c r="G3275" s="97"/>
    </row>
    <row r="3276" spans="6:7" x14ac:dyDescent="0.25">
      <c r="F3276" s="97"/>
      <c r="G3276" s="97"/>
    </row>
    <row r="3277" spans="6:7" x14ac:dyDescent="0.25">
      <c r="F3277" s="97"/>
      <c r="G3277" s="97"/>
    </row>
    <row r="3278" spans="6:7" x14ac:dyDescent="0.25">
      <c r="F3278" s="97"/>
      <c r="G3278" s="97"/>
    </row>
    <row r="3279" spans="6:7" x14ac:dyDescent="0.25">
      <c r="F3279" s="97"/>
      <c r="G3279" s="97"/>
    </row>
    <row r="3280" spans="6:7" x14ac:dyDescent="0.25">
      <c r="F3280" s="97"/>
      <c r="G3280" s="97"/>
    </row>
    <row r="3281" spans="6:7" x14ac:dyDescent="0.25">
      <c r="F3281" s="97"/>
      <c r="G3281" s="97"/>
    </row>
    <row r="3282" spans="6:7" x14ac:dyDescent="0.25">
      <c r="F3282" s="97"/>
      <c r="G3282" s="97"/>
    </row>
    <row r="3283" spans="6:7" x14ac:dyDescent="0.25">
      <c r="F3283" s="97"/>
      <c r="G3283" s="97"/>
    </row>
    <row r="3284" spans="6:7" x14ac:dyDescent="0.25">
      <c r="F3284" s="97"/>
      <c r="G3284" s="97"/>
    </row>
    <row r="3285" spans="6:7" x14ac:dyDescent="0.25">
      <c r="F3285" s="97"/>
      <c r="G3285" s="97"/>
    </row>
    <row r="3286" spans="6:7" x14ac:dyDescent="0.25">
      <c r="F3286" s="97"/>
      <c r="G3286" s="97"/>
    </row>
    <row r="3287" spans="6:7" x14ac:dyDescent="0.25">
      <c r="F3287" s="97"/>
      <c r="G3287" s="97"/>
    </row>
    <row r="3288" spans="6:7" x14ac:dyDescent="0.25">
      <c r="F3288" s="97"/>
      <c r="G3288" s="97"/>
    </row>
    <row r="3289" spans="6:7" x14ac:dyDescent="0.25">
      <c r="F3289" s="97"/>
      <c r="G3289" s="97"/>
    </row>
    <row r="3290" spans="6:7" x14ac:dyDescent="0.25">
      <c r="F3290" s="97"/>
      <c r="G3290" s="97"/>
    </row>
    <row r="3291" spans="6:7" x14ac:dyDescent="0.25">
      <c r="F3291" s="97"/>
      <c r="G3291" s="97"/>
    </row>
    <row r="3292" spans="6:7" x14ac:dyDescent="0.25">
      <c r="F3292" s="97"/>
      <c r="G3292" s="97"/>
    </row>
    <row r="3293" spans="6:7" x14ac:dyDescent="0.25">
      <c r="F3293" s="97"/>
      <c r="G3293" s="97"/>
    </row>
    <row r="3294" spans="6:7" x14ac:dyDescent="0.25">
      <c r="F3294" s="97"/>
      <c r="G3294" s="97"/>
    </row>
    <row r="3295" spans="6:7" x14ac:dyDescent="0.25">
      <c r="F3295" s="97"/>
      <c r="G3295" s="97"/>
    </row>
    <row r="3296" spans="6:7" x14ac:dyDescent="0.25">
      <c r="F3296" s="97"/>
      <c r="G3296" s="97"/>
    </row>
    <row r="3297" spans="6:7" x14ac:dyDescent="0.25">
      <c r="F3297" s="97"/>
      <c r="G3297" s="97"/>
    </row>
    <row r="3298" spans="6:7" x14ac:dyDescent="0.25">
      <c r="F3298" s="97"/>
      <c r="G3298" s="97"/>
    </row>
    <row r="3299" spans="6:7" x14ac:dyDescent="0.25">
      <c r="F3299" s="97"/>
      <c r="G3299" s="97"/>
    </row>
    <row r="3300" spans="6:7" x14ac:dyDescent="0.25">
      <c r="F3300" s="97"/>
      <c r="G3300" s="97"/>
    </row>
    <row r="3301" spans="6:7" x14ac:dyDescent="0.25">
      <c r="F3301" s="97"/>
      <c r="G3301" s="97"/>
    </row>
    <row r="3302" spans="6:7" x14ac:dyDescent="0.25">
      <c r="F3302" s="97"/>
      <c r="G3302" s="97"/>
    </row>
    <row r="3303" spans="6:7" x14ac:dyDescent="0.25">
      <c r="F3303" s="97"/>
      <c r="G3303" s="97"/>
    </row>
    <row r="3304" spans="6:7" x14ac:dyDescent="0.25">
      <c r="F3304" s="97"/>
      <c r="G3304" s="97"/>
    </row>
    <row r="3305" spans="6:7" x14ac:dyDescent="0.25">
      <c r="F3305" s="97"/>
      <c r="G3305" s="97"/>
    </row>
    <row r="3306" spans="6:7" x14ac:dyDescent="0.25">
      <c r="F3306" s="97"/>
      <c r="G3306" s="97"/>
    </row>
    <row r="3307" spans="6:7" x14ac:dyDescent="0.25">
      <c r="F3307" s="97"/>
      <c r="G3307" s="97"/>
    </row>
    <row r="3308" spans="6:7" x14ac:dyDescent="0.25">
      <c r="F3308" s="97"/>
      <c r="G3308" s="97"/>
    </row>
    <row r="3309" spans="6:7" x14ac:dyDescent="0.25">
      <c r="F3309" s="97"/>
      <c r="G3309" s="97"/>
    </row>
    <row r="3310" spans="6:7" x14ac:dyDescent="0.25">
      <c r="F3310" s="97"/>
      <c r="G3310" s="97"/>
    </row>
    <row r="3311" spans="6:7" x14ac:dyDescent="0.25">
      <c r="F3311" s="97"/>
      <c r="G3311" s="97"/>
    </row>
    <row r="3312" spans="6:7" x14ac:dyDescent="0.25">
      <c r="F3312" s="97"/>
      <c r="G3312" s="97"/>
    </row>
    <row r="3313" spans="6:7" x14ac:dyDescent="0.25">
      <c r="F3313" s="97"/>
      <c r="G3313" s="97"/>
    </row>
    <row r="3314" spans="6:7" x14ac:dyDescent="0.25">
      <c r="F3314" s="97"/>
      <c r="G3314" s="97"/>
    </row>
    <row r="3315" spans="6:7" x14ac:dyDescent="0.25">
      <c r="F3315" s="97"/>
      <c r="G3315" s="97"/>
    </row>
    <row r="3316" spans="6:7" x14ac:dyDescent="0.25">
      <c r="F3316" s="97"/>
      <c r="G3316" s="97"/>
    </row>
    <row r="3317" spans="6:7" x14ac:dyDescent="0.25">
      <c r="F3317" s="97"/>
      <c r="G3317" s="97"/>
    </row>
    <row r="3318" spans="6:7" x14ac:dyDescent="0.25">
      <c r="F3318" s="97"/>
      <c r="G3318" s="97"/>
    </row>
    <row r="3319" spans="6:7" x14ac:dyDescent="0.25">
      <c r="F3319" s="97"/>
      <c r="G3319" s="97"/>
    </row>
    <row r="3320" spans="6:7" x14ac:dyDescent="0.25">
      <c r="F3320" s="97"/>
      <c r="G3320" s="97"/>
    </row>
    <row r="3321" spans="6:7" x14ac:dyDescent="0.25">
      <c r="F3321" s="97"/>
      <c r="G3321" s="97"/>
    </row>
    <row r="3322" spans="6:7" x14ac:dyDescent="0.25">
      <c r="F3322" s="97"/>
      <c r="G3322" s="97"/>
    </row>
    <row r="3323" spans="6:7" x14ac:dyDescent="0.25">
      <c r="F3323" s="97"/>
      <c r="G3323" s="97"/>
    </row>
    <row r="3324" spans="6:7" x14ac:dyDescent="0.25">
      <c r="F3324" s="97"/>
      <c r="G3324" s="97"/>
    </row>
    <row r="3325" spans="6:7" x14ac:dyDescent="0.25">
      <c r="F3325" s="97"/>
      <c r="G3325" s="97"/>
    </row>
    <row r="3326" spans="6:7" x14ac:dyDescent="0.25">
      <c r="F3326" s="97"/>
      <c r="G3326" s="97"/>
    </row>
    <row r="3327" spans="6:7" x14ac:dyDescent="0.25">
      <c r="F3327" s="97"/>
      <c r="G3327" s="97"/>
    </row>
    <row r="3328" spans="6:7" x14ac:dyDescent="0.25">
      <c r="F3328" s="97"/>
      <c r="G3328" s="97"/>
    </row>
    <row r="3329" spans="6:7" x14ac:dyDescent="0.25">
      <c r="F3329" s="97"/>
      <c r="G3329" s="97"/>
    </row>
    <row r="3330" spans="6:7" x14ac:dyDescent="0.25">
      <c r="F3330" s="97"/>
      <c r="G3330" s="97"/>
    </row>
    <row r="3331" spans="6:7" x14ac:dyDescent="0.25">
      <c r="F3331" s="97"/>
      <c r="G3331" s="97"/>
    </row>
    <row r="3332" spans="6:7" x14ac:dyDescent="0.25">
      <c r="F3332" s="97"/>
      <c r="G3332" s="97"/>
    </row>
    <row r="3333" spans="6:7" x14ac:dyDescent="0.25">
      <c r="F3333" s="97"/>
      <c r="G3333" s="97"/>
    </row>
    <row r="3334" spans="6:7" x14ac:dyDescent="0.25">
      <c r="F3334" s="97"/>
      <c r="G3334" s="97"/>
    </row>
    <row r="3335" spans="6:7" x14ac:dyDescent="0.25">
      <c r="F3335" s="97"/>
      <c r="G3335" s="97"/>
    </row>
    <row r="3336" spans="6:7" x14ac:dyDescent="0.25">
      <c r="F3336" s="97"/>
      <c r="G3336" s="97"/>
    </row>
    <row r="3337" spans="6:7" x14ac:dyDescent="0.25">
      <c r="F3337" s="97"/>
      <c r="G3337" s="97"/>
    </row>
    <row r="3338" spans="6:7" x14ac:dyDescent="0.25">
      <c r="F3338" s="97"/>
      <c r="G3338" s="97"/>
    </row>
    <row r="3339" spans="6:7" x14ac:dyDescent="0.25">
      <c r="F3339" s="97"/>
      <c r="G3339" s="97"/>
    </row>
    <row r="3340" spans="6:7" x14ac:dyDescent="0.25">
      <c r="F3340" s="97"/>
      <c r="G3340" s="97"/>
    </row>
    <row r="3341" spans="6:7" x14ac:dyDescent="0.25">
      <c r="F3341" s="97"/>
      <c r="G3341" s="97"/>
    </row>
    <row r="3342" spans="6:7" x14ac:dyDescent="0.25">
      <c r="F3342" s="97"/>
      <c r="G3342" s="97"/>
    </row>
    <row r="3343" spans="6:7" x14ac:dyDescent="0.25">
      <c r="F3343" s="97"/>
      <c r="G3343" s="97"/>
    </row>
    <row r="3344" spans="6:7" x14ac:dyDescent="0.25">
      <c r="F3344" s="97"/>
      <c r="G3344" s="97"/>
    </row>
    <row r="3345" spans="6:7" x14ac:dyDescent="0.25">
      <c r="F3345" s="97"/>
      <c r="G3345" s="97"/>
    </row>
    <row r="3346" spans="6:7" x14ac:dyDescent="0.25">
      <c r="F3346" s="97"/>
      <c r="G3346" s="97"/>
    </row>
    <row r="3347" spans="6:7" x14ac:dyDescent="0.25">
      <c r="F3347" s="97"/>
      <c r="G3347" s="97"/>
    </row>
    <row r="3348" spans="6:7" x14ac:dyDescent="0.25">
      <c r="F3348" s="97"/>
      <c r="G3348" s="97"/>
    </row>
    <row r="3349" spans="6:7" x14ac:dyDescent="0.25">
      <c r="F3349" s="97"/>
      <c r="G3349" s="97"/>
    </row>
    <row r="3350" spans="6:7" x14ac:dyDescent="0.25">
      <c r="F3350" s="97"/>
      <c r="G3350" s="97"/>
    </row>
    <row r="3351" spans="6:7" x14ac:dyDescent="0.25">
      <c r="F3351" s="97"/>
      <c r="G3351" s="97"/>
    </row>
    <row r="3352" spans="6:7" x14ac:dyDescent="0.25">
      <c r="F3352" s="97"/>
      <c r="G3352" s="97"/>
    </row>
    <row r="3353" spans="6:7" x14ac:dyDescent="0.25">
      <c r="F3353" s="97"/>
      <c r="G3353" s="97"/>
    </row>
    <row r="3354" spans="6:7" x14ac:dyDescent="0.25">
      <c r="F3354" s="97"/>
      <c r="G3354" s="97"/>
    </row>
    <row r="3355" spans="6:7" x14ac:dyDescent="0.25">
      <c r="F3355" s="97"/>
      <c r="G3355" s="97"/>
    </row>
    <row r="3356" spans="6:7" x14ac:dyDescent="0.25">
      <c r="F3356" s="97"/>
      <c r="G3356" s="97"/>
    </row>
    <row r="3357" spans="6:7" x14ac:dyDescent="0.25">
      <c r="F3357" s="97"/>
      <c r="G3357" s="97"/>
    </row>
    <row r="3358" spans="6:7" x14ac:dyDescent="0.25">
      <c r="F3358" s="97"/>
      <c r="G3358" s="97"/>
    </row>
    <row r="3359" spans="6:7" x14ac:dyDescent="0.25">
      <c r="F3359" s="97"/>
      <c r="G3359" s="97"/>
    </row>
    <row r="3360" spans="6:7" x14ac:dyDescent="0.25">
      <c r="F3360" s="97"/>
      <c r="G3360" s="97"/>
    </row>
    <row r="3361" spans="6:7" x14ac:dyDescent="0.25">
      <c r="F3361" s="97"/>
      <c r="G3361" s="97"/>
    </row>
    <row r="3362" spans="6:7" x14ac:dyDescent="0.25">
      <c r="F3362" s="97"/>
      <c r="G3362" s="97"/>
    </row>
    <row r="3363" spans="6:7" x14ac:dyDescent="0.25">
      <c r="F3363" s="97"/>
      <c r="G3363" s="97"/>
    </row>
    <row r="3364" spans="6:7" x14ac:dyDescent="0.25">
      <c r="F3364" s="97"/>
      <c r="G3364" s="97"/>
    </row>
    <row r="3365" spans="6:7" x14ac:dyDescent="0.25">
      <c r="F3365" s="97"/>
      <c r="G3365" s="97"/>
    </row>
    <row r="3366" spans="6:7" x14ac:dyDescent="0.25">
      <c r="F3366" s="97"/>
      <c r="G3366" s="97"/>
    </row>
    <row r="3367" spans="6:7" x14ac:dyDescent="0.25">
      <c r="F3367" s="97"/>
      <c r="G3367" s="97"/>
    </row>
    <row r="3368" spans="6:7" x14ac:dyDescent="0.25">
      <c r="F3368" s="97"/>
      <c r="G3368" s="97"/>
    </row>
    <row r="3369" spans="6:7" x14ac:dyDescent="0.25">
      <c r="F3369" s="97"/>
      <c r="G3369" s="97"/>
    </row>
    <row r="3370" spans="6:7" x14ac:dyDescent="0.25">
      <c r="F3370" s="97"/>
      <c r="G3370" s="97"/>
    </row>
    <row r="3371" spans="6:7" x14ac:dyDescent="0.25">
      <c r="F3371" s="97"/>
      <c r="G3371" s="97"/>
    </row>
    <row r="3372" spans="6:7" x14ac:dyDescent="0.25">
      <c r="F3372" s="97"/>
      <c r="G3372" s="97"/>
    </row>
    <row r="3373" spans="6:7" x14ac:dyDescent="0.25">
      <c r="F3373" s="97"/>
      <c r="G3373" s="97"/>
    </row>
    <row r="3374" spans="6:7" x14ac:dyDescent="0.25">
      <c r="F3374" s="97"/>
      <c r="G3374" s="97"/>
    </row>
    <row r="3375" spans="6:7" x14ac:dyDescent="0.25">
      <c r="F3375" s="97"/>
      <c r="G3375" s="97"/>
    </row>
    <row r="3376" spans="6:7" x14ac:dyDescent="0.25">
      <c r="F3376" s="97"/>
      <c r="G3376" s="97"/>
    </row>
    <row r="3377" spans="6:7" x14ac:dyDescent="0.25">
      <c r="F3377" s="97"/>
      <c r="G3377" s="97"/>
    </row>
    <row r="3378" spans="6:7" x14ac:dyDescent="0.25">
      <c r="F3378" s="97"/>
      <c r="G3378" s="97"/>
    </row>
    <row r="3379" spans="6:7" x14ac:dyDescent="0.25">
      <c r="F3379" s="97"/>
      <c r="G3379" s="97"/>
    </row>
    <row r="3380" spans="6:7" x14ac:dyDescent="0.25">
      <c r="F3380" s="97"/>
      <c r="G3380" s="97"/>
    </row>
    <row r="3381" spans="6:7" x14ac:dyDescent="0.25">
      <c r="F3381" s="97"/>
      <c r="G3381" s="97"/>
    </row>
    <row r="3382" spans="6:7" x14ac:dyDescent="0.25">
      <c r="F3382" s="97"/>
      <c r="G3382" s="97"/>
    </row>
    <row r="3383" spans="6:7" x14ac:dyDescent="0.25">
      <c r="F3383" s="97"/>
      <c r="G3383" s="97"/>
    </row>
    <row r="3384" spans="6:7" x14ac:dyDescent="0.25">
      <c r="F3384" s="97"/>
      <c r="G3384" s="97"/>
    </row>
    <row r="3385" spans="6:7" x14ac:dyDescent="0.25">
      <c r="F3385" s="97"/>
      <c r="G3385" s="97"/>
    </row>
    <row r="3386" spans="6:7" x14ac:dyDescent="0.25">
      <c r="F3386" s="97"/>
      <c r="G3386" s="97"/>
    </row>
    <row r="3387" spans="6:7" x14ac:dyDescent="0.25">
      <c r="F3387" s="97"/>
      <c r="G3387" s="97"/>
    </row>
    <row r="3388" spans="6:7" x14ac:dyDescent="0.25">
      <c r="F3388" s="97"/>
      <c r="G3388" s="97"/>
    </row>
    <row r="3389" spans="6:7" x14ac:dyDescent="0.25">
      <c r="F3389" s="97"/>
      <c r="G3389" s="97"/>
    </row>
    <row r="3390" spans="6:7" x14ac:dyDescent="0.25">
      <c r="F3390" s="97"/>
      <c r="G3390" s="97"/>
    </row>
    <row r="3391" spans="6:7" x14ac:dyDescent="0.25">
      <c r="F3391" s="97"/>
      <c r="G3391" s="97"/>
    </row>
    <row r="3392" spans="6:7" x14ac:dyDescent="0.25">
      <c r="F3392" s="97"/>
      <c r="G3392" s="97"/>
    </row>
    <row r="3393" spans="6:7" x14ac:dyDescent="0.25">
      <c r="F3393" s="97"/>
      <c r="G3393" s="97"/>
    </row>
    <row r="3394" spans="6:7" x14ac:dyDescent="0.25">
      <c r="F3394" s="97"/>
      <c r="G3394" s="97"/>
    </row>
    <row r="3395" spans="6:7" x14ac:dyDescent="0.25">
      <c r="F3395" s="97"/>
      <c r="G3395" s="97"/>
    </row>
    <row r="3396" spans="6:7" x14ac:dyDescent="0.25">
      <c r="F3396" s="97"/>
      <c r="G3396" s="97"/>
    </row>
    <row r="3397" spans="6:7" x14ac:dyDescent="0.25">
      <c r="F3397" s="97"/>
      <c r="G3397" s="97"/>
    </row>
    <row r="3398" spans="6:7" x14ac:dyDescent="0.25">
      <c r="F3398" s="97"/>
      <c r="G3398" s="97"/>
    </row>
    <row r="3399" spans="6:7" x14ac:dyDescent="0.25">
      <c r="F3399" s="97"/>
      <c r="G3399" s="97"/>
    </row>
    <row r="3400" spans="6:7" x14ac:dyDescent="0.25">
      <c r="F3400" s="97"/>
      <c r="G3400" s="97"/>
    </row>
    <row r="3401" spans="6:7" x14ac:dyDescent="0.25">
      <c r="F3401" s="97"/>
      <c r="G3401" s="97"/>
    </row>
    <row r="3402" spans="6:7" x14ac:dyDescent="0.25">
      <c r="F3402" s="97"/>
      <c r="G3402" s="97"/>
    </row>
    <row r="3403" spans="6:7" x14ac:dyDescent="0.25">
      <c r="F3403" s="97"/>
      <c r="G3403" s="97"/>
    </row>
    <row r="3404" spans="6:7" x14ac:dyDescent="0.25">
      <c r="F3404" s="97"/>
      <c r="G3404" s="97"/>
    </row>
    <row r="3405" spans="6:7" x14ac:dyDescent="0.25">
      <c r="F3405" s="97"/>
      <c r="G3405" s="97"/>
    </row>
    <row r="3406" spans="6:7" x14ac:dyDescent="0.25">
      <c r="F3406" s="97"/>
      <c r="G3406" s="97"/>
    </row>
    <row r="3407" spans="6:7" x14ac:dyDescent="0.25">
      <c r="F3407" s="97"/>
      <c r="G3407" s="97"/>
    </row>
    <row r="3408" spans="6:7" x14ac:dyDescent="0.25">
      <c r="F3408" s="97"/>
      <c r="G3408" s="97"/>
    </row>
    <row r="3409" spans="6:7" x14ac:dyDescent="0.25">
      <c r="F3409" s="97"/>
      <c r="G3409" s="97"/>
    </row>
    <row r="3410" spans="6:7" x14ac:dyDescent="0.25">
      <c r="F3410" s="97"/>
      <c r="G3410" s="97"/>
    </row>
    <row r="3411" spans="6:7" x14ac:dyDescent="0.25">
      <c r="F3411" s="97"/>
      <c r="G3411" s="97"/>
    </row>
    <row r="3412" spans="6:7" x14ac:dyDescent="0.25">
      <c r="F3412" s="97"/>
      <c r="G3412" s="97"/>
    </row>
    <row r="3413" spans="6:7" x14ac:dyDescent="0.25">
      <c r="F3413" s="97"/>
      <c r="G3413" s="97"/>
    </row>
    <row r="3414" spans="6:7" x14ac:dyDescent="0.25">
      <c r="F3414" s="97"/>
      <c r="G3414" s="97"/>
    </row>
    <row r="3415" spans="6:7" x14ac:dyDescent="0.25">
      <c r="F3415" s="97"/>
      <c r="G3415" s="97"/>
    </row>
    <row r="3416" spans="6:7" x14ac:dyDescent="0.25">
      <c r="F3416" s="97"/>
      <c r="G3416" s="97"/>
    </row>
    <row r="3417" spans="6:7" x14ac:dyDescent="0.25">
      <c r="F3417" s="97"/>
      <c r="G3417" s="97"/>
    </row>
    <row r="3418" spans="6:7" x14ac:dyDescent="0.25">
      <c r="F3418" s="97"/>
      <c r="G3418" s="97"/>
    </row>
    <row r="3419" spans="6:7" x14ac:dyDescent="0.25">
      <c r="F3419" s="97"/>
      <c r="G3419" s="97"/>
    </row>
    <row r="3420" spans="6:7" x14ac:dyDescent="0.25">
      <c r="F3420" s="97"/>
      <c r="G3420" s="97"/>
    </row>
    <row r="3421" spans="6:7" x14ac:dyDescent="0.25">
      <c r="F3421" s="97"/>
      <c r="G3421" s="97"/>
    </row>
    <row r="3422" spans="6:7" x14ac:dyDescent="0.25">
      <c r="F3422" s="97"/>
      <c r="G3422" s="97"/>
    </row>
    <row r="3423" spans="6:7" x14ac:dyDescent="0.25">
      <c r="F3423" s="97"/>
      <c r="G3423" s="97"/>
    </row>
    <row r="3424" spans="6:7" x14ac:dyDescent="0.25">
      <c r="F3424" s="97"/>
      <c r="G3424" s="97"/>
    </row>
    <row r="3425" spans="6:7" x14ac:dyDescent="0.25">
      <c r="F3425" s="97"/>
      <c r="G3425" s="97"/>
    </row>
    <row r="3426" spans="6:7" x14ac:dyDescent="0.25">
      <c r="F3426" s="97"/>
      <c r="G3426" s="97"/>
    </row>
    <row r="3427" spans="6:7" x14ac:dyDescent="0.25">
      <c r="F3427" s="97"/>
      <c r="G3427" s="97"/>
    </row>
    <row r="3428" spans="6:7" x14ac:dyDescent="0.25">
      <c r="F3428" s="97"/>
      <c r="G3428" s="97"/>
    </row>
    <row r="3429" spans="6:7" x14ac:dyDescent="0.25">
      <c r="F3429" s="97"/>
      <c r="G3429" s="97"/>
    </row>
    <row r="3430" spans="6:7" x14ac:dyDescent="0.25">
      <c r="F3430" s="97"/>
      <c r="G3430" s="97"/>
    </row>
    <row r="3431" spans="6:7" x14ac:dyDescent="0.25">
      <c r="F3431" s="97"/>
      <c r="G3431" s="97"/>
    </row>
    <row r="3432" spans="6:7" x14ac:dyDescent="0.25">
      <c r="F3432" s="97"/>
      <c r="G3432" s="97"/>
    </row>
    <row r="3433" spans="6:7" x14ac:dyDescent="0.25">
      <c r="F3433" s="97"/>
      <c r="G3433" s="97"/>
    </row>
    <row r="3434" spans="6:7" x14ac:dyDescent="0.25">
      <c r="F3434" s="97"/>
      <c r="G3434" s="97"/>
    </row>
    <row r="3435" spans="6:7" x14ac:dyDescent="0.25">
      <c r="F3435" s="97"/>
      <c r="G3435" s="97"/>
    </row>
    <row r="3436" spans="6:7" x14ac:dyDescent="0.25">
      <c r="F3436" s="97"/>
      <c r="G3436" s="97"/>
    </row>
    <row r="3437" spans="6:7" x14ac:dyDescent="0.25">
      <c r="F3437" s="97"/>
      <c r="G3437" s="97"/>
    </row>
    <row r="3438" spans="6:7" x14ac:dyDescent="0.25">
      <c r="F3438" s="97"/>
      <c r="G3438" s="97"/>
    </row>
    <row r="3439" spans="6:7" x14ac:dyDescent="0.25">
      <c r="F3439" s="97"/>
      <c r="G3439" s="97"/>
    </row>
    <row r="3440" spans="6:7" x14ac:dyDescent="0.25">
      <c r="F3440" s="97"/>
      <c r="G3440" s="97"/>
    </row>
    <row r="3441" spans="6:7" x14ac:dyDescent="0.25">
      <c r="F3441" s="97"/>
      <c r="G3441" s="97"/>
    </row>
    <row r="3442" spans="6:7" x14ac:dyDescent="0.25">
      <c r="F3442" s="97"/>
      <c r="G3442" s="97"/>
    </row>
    <row r="3443" spans="6:7" x14ac:dyDescent="0.25">
      <c r="F3443" s="97"/>
      <c r="G3443" s="97"/>
    </row>
    <row r="3444" spans="6:7" x14ac:dyDescent="0.25">
      <c r="F3444" s="97"/>
      <c r="G3444" s="97"/>
    </row>
    <row r="3445" spans="6:7" x14ac:dyDescent="0.25">
      <c r="F3445" s="97"/>
      <c r="G3445" s="97"/>
    </row>
    <row r="3446" spans="6:7" x14ac:dyDescent="0.25">
      <c r="F3446" s="97"/>
      <c r="G3446" s="97"/>
    </row>
    <row r="3447" spans="6:7" x14ac:dyDescent="0.25">
      <c r="F3447" s="97"/>
      <c r="G3447" s="97"/>
    </row>
    <row r="3448" spans="6:7" x14ac:dyDescent="0.25">
      <c r="F3448" s="97"/>
      <c r="G3448" s="97"/>
    </row>
    <row r="3449" spans="6:7" x14ac:dyDescent="0.25">
      <c r="F3449" s="97"/>
      <c r="G3449" s="97"/>
    </row>
    <row r="3450" spans="6:7" x14ac:dyDescent="0.25">
      <c r="F3450" s="97"/>
      <c r="G3450" s="97"/>
    </row>
    <row r="3451" spans="6:7" x14ac:dyDescent="0.25">
      <c r="F3451" s="97"/>
      <c r="G3451" s="97"/>
    </row>
    <row r="3452" spans="6:7" x14ac:dyDescent="0.25">
      <c r="F3452" s="97"/>
      <c r="G3452" s="97"/>
    </row>
    <row r="3453" spans="6:7" x14ac:dyDescent="0.25">
      <c r="F3453" s="97"/>
      <c r="G3453" s="97"/>
    </row>
    <row r="3454" spans="6:7" x14ac:dyDescent="0.25">
      <c r="F3454" s="97"/>
      <c r="G3454" s="97"/>
    </row>
    <row r="3455" spans="6:7" x14ac:dyDescent="0.25">
      <c r="F3455" s="97"/>
      <c r="G3455" s="97"/>
    </row>
    <row r="3456" spans="6:7" x14ac:dyDescent="0.25">
      <c r="F3456" s="97"/>
      <c r="G3456" s="97"/>
    </row>
    <row r="3457" spans="6:7" x14ac:dyDescent="0.25">
      <c r="F3457" s="97"/>
      <c r="G3457" s="97"/>
    </row>
    <row r="3458" spans="6:7" x14ac:dyDescent="0.25">
      <c r="F3458" s="97"/>
      <c r="G3458" s="97"/>
    </row>
    <row r="3459" spans="6:7" x14ac:dyDescent="0.25">
      <c r="F3459" s="97"/>
      <c r="G3459" s="97"/>
    </row>
    <row r="3460" spans="6:7" x14ac:dyDescent="0.25">
      <c r="F3460" s="97"/>
      <c r="G3460" s="97"/>
    </row>
    <row r="3461" spans="6:7" x14ac:dyDescent="0.25">
      <c r="F3461" s="97"/>
      <c r="G3461" s="97"/>
    </row>
    <row r="3462" spans="6:7" x14ac:dyDescent="0.25">
      <c r="F3462" s="97"/>
      <c r="G3462" s="97"/>
    </row>
    <row r="3463" spans="6:7" x14ac:dyDescent="0.25">
      <c r="F3463" s="97"/>
      <c r="G3463" s="97"/>
    </row>
    <row r="3464" spans="6:7" x14ac:dyDescent="0.25">
      <c r="F3464" s="97"/>
      <c r="G3464" s="97"/>
    </row>
    <row r="3465" spans="6:7" x14ac:dyDescent="0.25">
      <c r="F3465" s="97"/>
      <c r="G3465" s="97"/>
    </row>
    <row r="3466" spans="6:7" x14ac:dyDescent="0.25">
      <c r="F3466" s="97"/>
      <c r="G3466" s="97"/>
    </row>
    <row r="3467" spans="6:7" x14ac:dyDescent="0.25">
      <c r="F3467" s="97"/>
      <c r="G3467" s="97"/>
    </row>
    <row r="3468" spans="6:7" x14ac:dyDescent="0.25">
      <c r="F3468" s="97"/>
      <c r="G3468" s="97"/>
    </row>
    <row r="3469" spans="6:7" x14ac:dyDescent="0.25">
      <c r="F3469" s="97"/>
      <c r="G3469" s="97"/>
    </row>
    <row r="3470" spans="6:7" x14ac:dyDescent="0.25">
      <c r="F3470" s="97"/>
      <c r="G3470" s="97"/>
    </row>
    <row r="3471" spans="6:7" x14ac:dyDescent="0.25">
      <c r="F3471" s="97"/>
      <c r="G3471" s="97"/>
    </row>
    <row r="3472" spans="6:7" x14ac:dyDescent="0.25">
      <c r="F3472" s="97"/>
      <c r="G3472" s="97"/>
    </row>
    <row r="3473" spans="6:7" x14ac:dyDescent="0.25">
      <c r="F3473" s="97"/>
      <c r="G3473" s="97"/>
    </row>
    <row r="3474" spans="6:7" x14ac:dyDescent="0.25">
      <c r="F3474" s="97"/>
      <c r="G3474" s="97"/>
    </row>
    <row r="3475" spans="6:7" x14ac:dyDescent="0.25">
      <c r="F3475" s="97"/>
      <c r="G3475" s="97"/>
    </row>
    <row r="3476" spans="6:7" x14ac:dyDescent="0.25">
      <c r="F3476" s="97"/>
      <c r="G3476" s="97"/>
    </row>
    <row r="3477" spans="6:7" x14ac:dyDescent="0.25">
      <c r="F3477" s="97"/>
      <c r="G3477" s="97"/>
    </row>
    <row r="3478" spans="6:7" x14ac:dyDescent="0.25">
      <c r="F3478" s="97"/>
      <c r="G3478" s="97"/>
    </row>
    <row r="3479" spans="6:7" x14ac:dyDescent="0.25">
      <c r="F3479" s="97"/>
      <c r="G3479" s="97"/>
    </row>
    <row r="3480" spans="6:7" x14ac:dyDescent="0.25">
      <c r="F3480" s="97"/>
      <c r="G3480" s="97"/>
    </row>
    <row r="3481" spans="6:7" x14ac:dyDescent="0.25">
      <c r="F3481" s="97"/>
      <c r="G3481" s="97"/>
    </row>
    <row r="3482" spans="6:7" x14ac:dyDescent="0.25">
      <c r="F3482" s="97"/>
      <c r="G3482" s="97"/>
    </row>
    <row r="3483" spans="6:7" x14ac:dyDescent="0.25">
      <c r="F3483" s="97"/>
      <c r="G3483" s="97"/>
    </row>
    <row r="3484" spans="6:7" x14ac:dyDescent="0.25">
      <c r="F3484" s="97"/>
      <c r="G3484" s="97"/>
    </row>
    <row r="3485" spans="6:7" x14ac:dyDescent="0.25">
      <c r="F3485" s="97"/>
      <c r="G3485" s="97"/>
    </row>
    <row r="3486" spans="6:7" x14ac:dyDescent="0.25">
      <c r="F3486" s="97"/>
      <c r="G3486" s="97"/>
    </row>
    <row r="3487" spans="6:7" x14ac:dyDescent="0.25">
      <c r="F3487" s="97"/>
      <c r="G3487" s="97"/>
    </row>
    <row r="3488" spans="6:7" x14ac:dyDescent="0.25">
      <c r="F3488" s="97"/>
      <c r="G3488" s="97"/>
    </row>
    <row r="3489" spans="6:7" x14ac:dyDescent="0.25">
      <c r="F3489" s="97"/>
      <c r="G3489" s="97"/>
    </row>
    <row r="3490" spans="6:7" x14ac:dyDescent="0.25">
      <c r="F3490" s="97"/>
      <c r="G3490" s="97"/>
    </row>
    <row r="3491" spans="6:7" x14ac:dyDescent="0.25">
      <c r="F3491" s="97"/>
      <c r="G3491" s="97"/>
    </row>
    <row r="3492" spans="6:7" x14ac:dyDescent="0.25">
      <c r="F3492" s="97"/>
      <c r="G3492" s="97"/>
    </row>
    <row r="3493" spans="6:7" x14ac:dyDescent="0.25">
      <c r="F3493" s="97"/>
      <c r="G3493" s="97"/>
    </row>
    <row r="3494" spans="6:7" x14ac:dyDescent="0.25">
      <c r="F3494" s="97"/>
      <c r="G3494" s="97"/>
    </row>
    <row r="3495" spans="6:7" x14ac:dyDescent="0.25">
      <c r="F3495" s="97"/>
      <c r="G3495" s="97"/>
    </row>
    <row r="3496" spans="6:7" x14ac:dyDescent="0.25">
      <c r="F3496" s="97"/>
      <c r="G3496" s="97"/>
    </row>
    <row r="3497" spans="6:7" x14ac:dyDescent="0.25">
      <c r="F3497" s="97"/>
      <c r="G3497" s="97"/>
    </row>
    <row r="3498" spans="6:7" x14ac:dyDescent="0.25">
      <c r="F3498" s="97"/>
      <c r="G3498" s="97"/>
    </row>
    <row r="3499" spans="6:7" x14ac:dyDescent="0.25">
      <c r="F3499" s="97"/>
      <c r="G3499" s="97"/>
    </row>
    <row r="3500" spans="6:7" x14ac:dyDescent="0.25">
      <c r="F3500" s="97"/>
      <c r="G3500" s="97"/>
    </row>
    <row r="3501" spans="6:7" x14ac:dyDescent="0.25">
      <c r="F3501" s="97"/>
      <c r="G3501" s="97"/>
    </row>
    <row r="3502" spans="6:7" x14ac:dyDescent="0.25">
      <c r="F3502" s="97"/>
      <c r="G3502" s="97"/>
    </row>
    <row r="3503" spans="6:7" x14ac:dyDescent="0.25">
      <c r="F3503" s="97"/>
      <c r="G3503" s="97"/>
    </row>
    <row r="3504" spans="6:7" x14ac:dyDescent="0.25">
      <c r="F3504" s="97"/>
      <c r="G3504" s="97"/>
    </row>
    <row r="3505" spans="6:7" x14ac:dyDescent="0.25">
      <c r="F3505" s="97"/>
      <c r="G3505" s="97"/>
    </row>
    <row r="3506" spans="6:7" x14ac:dyDescent="0.25">
      <c r="F3506" s="97"/>
      <c r="G3506" s="97"/>
    </row>
    <row r="3507" spans="6:7" x14ac:dyDescent="0.25">
      <c r="F3507" s="97"/>
      <c r="G3507" s="97"/>
    </row>
    <row r="3508" spans="6:7" x14ac:dyDescent="0.25">
      <c r="F3508" s="97"/>
      <c r="G3508" s="97"/>
    </row>
    <row r="3509" spans="6:7" x14ac:dyDescent="0.25">
      <c r="F3509" s="97"/>
      <c r="G3509" s="97"/>
    </row>
    <row r="3510" spans="6:7" x14ac:dyDescent="0.25">
      <c r="F3510" s="97"/>
      <c r="G3510" s="97"/>
    </row>
    <row r="3511" spans="6:7" x14ac:dyDescent="0.25">
      <c r="F3511" s="97"/>
      <c r="G3511" s="97"/>
    </row>
    <row r="3512" spans="6:7" x14ac:dyDescent="0.25">
      <c r="F3512" s="97"/>
      <c r="G3512" s="97"/>
    </row>
    <row r="3513" spans="6:7" x14ac:dyDescent="0.25">
      <c r="F3513" s="97"/>
      <c r="G3513" s="97"/>
    </row>
    <row r="3514" spans="6:7" x14ac:dyDescent="0.25">
      <c r="F3514" s="97"/>
      <c r="G3514" s="97"/>
    </row>
    <row r="3515" spans="6:7" x14ac:dyDescent="0.25">
      <c r="F3515" s="97"/>
      <c r="G3515" s="97"/>
    </row>
    <row r="3516" spans="6:7" x14ac:dyDescent="0.25">
      <c r="F3516" s="97"/>
      <c r="G3516" s="97"/>
    </row>
    <row r="3517" spans="6:7" x14ac:dyDescent="0.25">
      <c r="F3517" s="97"/>
      <c r="G3517" s="97"/>
    </row>
    <row r="3518" spans="6:7" x14ac:dyDescent="0.25">
      <c r="F3518" s="97"/>
      <c r="G3518" s="97"/>
    </row>
    <row r="3519" spans="6:7" x14ac:dyDescent="0.25">
      <c r="F3519" s="97"/>
      <c r="G3519" s="97"/>
    </row>
    <row r="3520" spans="6:7" x14ac:dyDescent="0.25">
      <c r="F3520" s="97"/>
      <c r="G3520" s="97"/>
    </row>
    <row r="3521" spans="6:7" x14ac:dyDescent="0.25">
      <c r="F3521" s="97"/>
      <c r="G3521" s="97"/>
    </row>
    <row r="3522" spans="6:7" x14ac:dyDescent="0.25">
      <c r="F3522" s="97"/>
      <c r="G3522" s="97"/>
    </row>
    <row r="3523" spans="6:7" x14ac:dyDescent="0.25">
      <c r="F3523" s="97"/>
      <c r="G3523" s="97"/>
    </row>
    <row r="3524" spans="6:7" x14ac:dyDescent="0.25">
      <c r="F3524" s="97"/>
      <c r="G3524" s="97"/>
    </row>
    <row r="3525" spans="6:7" x14ac:dyDescent="0.25">
      <c r="F3525" s="97"/>
      <c r="G3525" s="97"/>
    </row>
    <row r="3526" spans="6:7" x14ac:dyDescent="0.25">
      <c r="F3526" s="97"/>
      <c r="G3526" s="97"/>
    </row>
    <row r="3527" spans="6:7" x14ac:dyDescent="0.25">
      <c r="F3527" s="97"/>
      <c r="G3527" s="97"/>
    </row>
    <row r="3528" spans="6:7" x14ac:dyDescent="0.25">
      <c r="F3528" s="97"/>
      <c r="G3528" s="97"/>
    </row>
    <row r="3529" spans="6:7" x14ac:dyDescent="0.25">
      <c r="F3529" s="97"/>
      <c r="G3529" s="97"/>
    </row>
    <row r="3530" spans="6:7" x14ac:dyDescent="0.25">
      <c r="F3530" s="97"/>
      <c r="G3530" s="97"/>
    </row>
    <row r="3531" spans="6:7" x14ac:dyDescent="0.25">
      <c r="F3531" s="97"/>
      <c r="G3531" s="97"/>
    </row>
    <row r="3532" spans="6:7" x14ac:dyDescent="0.25">
      <c r="F3532" s="97"/>
      <c r="G3532" s="97"/>
    </row>
    <row r="3533" spans="6:7" x14ac:dyDescent="0.25">
      <c r="F3533" s="97"/>
      <c r="G3533" s="97"/>
    </row>
    <row r="3534" spans="6:7" x14ac:dyDescent="0.25">
      <c r="F3534" s="97"/>
      <c r="G3534" s="97"/>
    </row>
    <row r="3535" spans="6:7" x14ac:dyDescent="0.25">
      <c r="F3535" s="97"/>
      <c r="G3535" s="97"/>
    </row>
    <row r="3536" spans="6:7" x14ac:dyDescent="0.25">
      <c r="F3536" s="97"/>
      <c r="G3536" s="97"/>
    </row>
    <row r="3537" spans="6:7" x14ac:dyDescent="0.25">
      <c r="F3537" s="97"/>
      <c r="G3537" s="97"/>
    </row>
    <row r="3538" spans="6:7" x14ac:dyDescent="0.25">
      <c r="F3538" s="97"/>
      <c r="G3538" s="97"/>
    </row>
    <row r="3539" spans="6:7" x14ac:dyDescent="0.25">
      <c r="F3539" s="97"/>
      <c r="G3539" s="97"/>
    </row>
    <row r="3540" spans="6:7" x14ac:dyDescent="0.25">
      <c r="F3540" s="97"/>
      <c r="G3540" s="97"/>
    </row>
    <row r="3541" spans="6:7" x14ac:dyDescent="0.25">
      <c r="F3541" s="97"/>
      <c r="G3541" s="97"/>
    </row>
    <row r="3542" spans="6:7" x14ac:dyDescent="0.25">
      <c r="F3542" s="97"/>
      <c r="G3542" s="97"/>
    </row>
    <row r="3543" spans="6:7" x14ac:dyDescent="0.25">
      <c r="F3543" s="97"/>
      <c r="G3543" s="97"/>
    </row>
    <row r="3544" spans="6:7" x14ac:dyDescent="0.25">
      <c r="F3544" s="97"/>
      <c r="G3544" s="97"/>
    </row>
    <row r="3545" spans="6:7" x14ac:dyDescent="0.25">
      <c r="F3545" s="97"/>
      <c r="G3545" s="97"/>
    </row>
    <row r="3546" spans="6:7" x14ac:dyDescent="0.25">
      <c r="F3546" s="97"/>
      <c r="G3546" s="97"/>
    </row>
    <row r="3547" spans="6:7" x14ac:dyDescent="0.25">
      <c r="F3547" s="97"/>
      <c r="G3547" s="97"/>
    </row>
    <row r="3548" spans="6:7" x14ac:dyDescent="0.25">
      <c r="F3548" s="97"/>
      <c r="G3548" s="97"/>
    </row>
    <row r="3549" spans="6:7" x14ac:dyDescent="0.25">
      <c r="F3549" s="97"/>
      <c r="G3549" s="97"/>
    </row>
    <row r="3550" spans="6:7" x14ac:dyDescent="0.25">
      <c r="F3550" s="97"/>
      <c r="G3550" s="97"/>
    </row>
    <row r="3551" spans="6:7" x14ac:dyDescent="0.25">
      <c r="F3551" s="97"/>
      <c r="G3551" s="97"/>
    </row>
    <row r="3552" spans="6:7" x14ac:dyDescent="0.25">
      <c r="F3552" s="97"/>
      <c r="G3552" s="97"/>
    </row>
    <row r="3553" spans="6:7" x14ac:dyDescent="0.25">
      <c r="F3553" s="97"/>
      <c r="G3553" s="97"/>
    </row>
    <row r="3554" spans="6:7" x14ac:dyDescent="0.25">
      <c r="F3554" s="97"/>
      <c r="G3554" s="97"/>
    </row>
    <row r="3555" spans="6:7" x14ac:dyDescent="0.25">
      <c r="F3555" s="97"/>
      <c r="G3555" s="97"/>
    </row>
    <row r="3556" spans="6:7" x14ac:dyDescent="0.25">
      <c r="F3556" s="97"/>
      <c r="G3556" s="97"/>
    </row>
    <row r="3557" spans="6:7" x14ac:dyDescent="0.25">
      <c r="F3557" s="97"/>
      <c r="G3557" s="97"/>
    </row>
    <row r="3558" spans="6:7" x14ac:dyDescent="0.25">
      <c r="F3558" s="97"/>
      <c r="G3558" s="97"/>
    </row>
    <row r="3559" spans="6:7" x14ac:dyDescent="0.25">
      <c r="F3559" s="97"/>
      <c r="G3559" s="97"/>
    </row>
    <row r="3560" spans="6:7" x14ac:dyDescent="0.25">
      <c r="F3560" s="97"/>
      <c r="G3560" s="97"/>
    </row>
    <row r="3561" spans="6:7" x14ac:dyDescent="0.25">
      <c r="F3561" s="97"/>
      <c r="G3561" s="97"/>
    </row>
    <row r="3562" spans="6:7" x14ac:dyDescent="0.25">
      <c r="F3562" s="97"/>
      <c r="G3562" s="97"/>
    </row>
    <row r="3563" spans="6:7" x14ac:dyDescent="0.25">
      <c r="F3563" s="97"/>
      <c r="G3563" s="97"/>
    </row>
    <row r="3564" spans="6:7" x14ac:dyDescent="0.25">
      <c r="F3564" s="97"/>
      <c r="G3564" s="97"/>
    </row>
    <row r="3565" spans="6:7" x14ac:dyDescent="0.25">
      <c r="F3565" s="97"/>
      <c r="G3565" s="97"/>
    </row>
    <row r="3566" spans="6:7" x14ac:dyDescent="0.25">
      <c r="F3566" s="97"/>
      <c r="G3566" s="97"/>
    </row>
    <row r="3567" spans="6:7" x14ac:dyDescent="0.25">
      <c r="F3567" s="97"/>
      <c r="G3567" s="97"/>
    </row>
    <row r="3568" spans="6:7" x14ac:dyDescent="0.25">
      <c r="F3568" s="97"/>
      <c r="G3568" s="97"/>
    </row>
    <row r="3569" spans="6:7" x14ac:dyDescent="0.25">
      <c r="F3569" s="97"/>
      <c r="G3569" s="97"/>
    </row>
    <row r="3570" spans="6:7" x14ac:dyDescent="0.25">
      <c r="F3570" s="97"/>
      <c r="G3570" s="97"/>
    </row>
    <row r="3571" spans="6:7" x14ac:dyDescent="0.25">
      <c r="F3571" s="97"/>
      <c r="G3571" s="97"/>
    </row>
    <row r="3572" spans="6:7" x14ac:dyDescent="0.25">
      <c r="F3572" s="97"/>
      <c r="G3572" s="97"/>
    </row>
    <row r="3573" spans="6:7" x14ac:dyDescent="0.25">
      <c r="F3573" s="97"/>
      <c r="G3573" s="97"/>
    </row>
    <row r="3574" spans="6:7" x14ac:dyDescent="0.25">
      <c r="F3574" s="97"/>
      <c r="G3574" s="97"/>
    </row>
    <row r="3575" spans="6:7" x14ac:dyDescent="0.25">
      <c r="F3575" s="97"/>
      <c r="G3575" s="97"/>
    </row>
    <row r="3576" spans="6:7" x14ac:dyDescent="0.25">
      <c r="F3576" s="97"/>
      <c r="G3576" s="97"/>
    </row>
    <row r="3577" spans="6:7" x14ac:dyDescent="0.25">
      <c r="F3577" s="97"/>
      <c r="G3577" s="97"/>
    </row>
    <row r="3578" spans="6:7" x14ac:dyDescent="0.25">
      <c r="F3578" s="97"/>
      <c r="G3578" s="97"/>
    </row>
    <row r="3579" spans="6:7" x14ac:dyDescent="0.25">
      <c r="F3579" s="97"/>
      <c r="G3579" s="97"/>
    </row>
    <row r="3580" spans="6:7" x14ac:dyDescent="0.25">
      <c r="F3580" s="97"/>
      <c r="G3580" s="97"/>
    </row>
    <row r="3581" spans="6:7" x14ac:dyDescent="0.25">
      <c r="F3581" s="97"/>
      <c r="G3581" s="97"/>
    </row>
    <row r="3582" spans="6:7" x14ac:dyDescent="0.25">
      <c r="F3582" s="97"/>
      <c r="G3582" s="97"/>
    </row>
    <row r="3583" spans="6:7" x14ac:dyDescent="0.25">
      <c r="F3583" s="97"/>
      <c r="G3583" s="97"/>
    </row>
    <row r="3584" spans="6:7" x14ac:dyDescent="0.25">
      <c r="F3584" s="97"/>
      <c r="G3584" s="97"/>
    </row>
    <row r="3585" spans="6:7" x14ac:dyDescent="0.25">
      <c r="F3585" s="97"/>
      <c r="G3585" s="97"/>
    </row>
    <row r="3586" spans="6:7" x14ac:dyDescent="0.25">
      <c r="F3586" s="97"/>
      <c r="G3586" s="97"/>
    </row>
    <row r="3587" spans="6:7" x14ac:dyDescent="0.25">
      <c r="F3587" s="97"/>
      <c r="G3587" s="97"/>
    </row>
    <row r="3588" spans="6:7" x14ac:dyDescent="0.25">
      <c r="F3588" s="97"/>
      <c r="G3588" s="97"/>
    </row>
    <row r="3589" spans="6:7" x14ac:dyDescent="0.25">
      <c r="F3589" s="97"/>
      <c r="G3589" s="97"/>
    </row>
    <row r="3590" spans="6:7" x14ac:dyDescent="0.25">
      <c r="F3590" s="97"/>
      <c r="G3590" s="97"/>
    </row>
    <row r="3591" spans="6:7" x14ac:dyDescent="0.25">
      <c r="F3591" s="97"/>
      <c r="G3591" s="97"/>
    </row>
    <row r="3592" spans="6:7" x14ac:dyDescent="0.25">
      <c r="F3592" s="97"/>
      <c r="G3592" s="97"/>
    </row>
    <row r="3593" spans="6:7" x14ac:dyDescent="0.25">
      <c r="F3593" s="97"/>
      <c r="G3593" s="97"/>
    </row>
    <row r="3594" spans="6:7" x14ac:dyDescent="0.25">
      <c r="F3594" s="97"/>
      <c r="G3594" s="97"/>
    </row>
    <row r="3595" spans="6:7" x14ac:dyDescent="0.25">
      <c r="F3595" s="97"/>
      <c r="G3595" s="97"/>
    </row>
    <row r="3596" spans="6:7" x14ac:dyDescent="0.25">
      <c r="F3596" s="97"/>
      <c r="G3596" s="97"/>
    </row>
    <row r="3597" spans="6:7" x14ac:dyDescent="0.25">
      <c r="F3597" s="97"/>
      <c r="G3597" s="97"/>
    </row>
    <row r="3598" spans="6:7" x14ac:dyDescent="0.25">
      <c r="F3598" s="97"/>
      <c r="G3598" s="97"/>
    </row>
    <row r="3599" spans="6:7" x14ac:dyDescent="0.25">
      <c r="F3599" s="97"/>
      <c r="G3599" s="97"/>
    </row>
    <row r="3600" spans="6:7" x14ac:dyDescent="0.25">
      <c r="F3600" s="97"/>
      <c r="G3600" s="97"/>
    </row>
    <row r="3601" spans="6:7" x14ac:dyDescent="0.25">
      <c r="F3601" s="97"/>
      <c r="G3601" s="97"/>
    </row>
    <row r="3602" spans="6:7" x14ac:dyDescent="0.25">
      <c r="F3602" s="97"/>
      <c r="G3602" s="97"/>
    </row>
    <row r="3603" spans="6:7" x14ac:dyDescent="0.25">
      <c r="F3603" s="97"/>
      <c r="G3603" s="97"/>
    </row>
    <row r="3604" spans="6:7" x14ac:dyDescent="0.25">
      <c r="F3604" s="97"/>
      <c r="G3604" s="97"/>
    </row>
    <row r="3605" spans="6:7" x14ac:dyDescent="0.25">
      <c r="F3605" s="97"/>
      <c r="G3605" s="97"/>
    </row>
    <row r="3606" spans="6:7" x14ac:dyDescent="0.25">
      <c r="F3606" s="97"/>
      <c r="G3606" s="97"/>
    </row>
    <row r="3607" spans="6:7" x14ac:dyDescent="0.25">
      <c r="F3607" s="97"/>
      <c r="G3607" s="97"/>
    </row>
    <row r="3608" spans="6:7" x14ac:dyDescent="0.25">
      <c r="F3608" s="97"/>
      <c r="G3608" s="97"/>
    </row>
    <row r="3609" spans="6:7" x14ac:dyDescent="0.25">
      <c r="F3609" s="97"/>
      <c r="G3609" s="97"/>
    </row>
    <row r="3610" spans="6:7" x14ac:dyDescent="0.25">
      <c r="F3610" s="97"/>
      <c r="G3610" s="97"/>
    </row>
    <row r="3611" spans="6:7" x14ac:dyDescent="0.25">
      <c r="F3611" s="97"/>
      <c r="G3611" s="97"/>
    </row>
    <row r="3612" spans="6:7" x14ac:dyDescent="0.25">
      <c r="F3612" s="97"/>
      <c r="G3612" s="97"/>
    </row>
    <row r="3613" spans="6:7" x14ac:dyDescent="0.25">
      <c r="F3613" s="97"/>
      <c r="G3613" s="97"/>
    </row>
    <row r="3614" spans="6:7" x14ac:dyDescent="0.25">
      <c r="F3614" s="97"/>
      <c r="G3614" s="97"/>
    </row>
    <row r="3615" spans="6:7" x14ac:dyDescent="0.25">
      <c r="F3615" s="97"/>
      <c r="G3615" s="97"/>
    </row>
    <row r="3616" spans="6:7" x14ac:dyDescent="0.25">
      <c r="F3616" s="97"/>
      <c r="G3616" s="97"/>
    </row>
    <row r="3617" spans="6:7" x14ac:dyDescent="0.25">
      <c r="F3617" s="97"/>
      <c r="G3617" s="97"/>
    </row>
    <row r="3618" spans="6:7" x14ac:dyDescent="0.25">
      <c r="F3618" s="97"/>
      <c r="G3618" s="97"/>
    </row>
    <row r="3619" spans="6:7" x14ac:dyDescent="0.25">
      <c r="F3619" s="97"/>
      <c r="G3619" s="97"/>
    </row>
    <row r="3620" spans="6:7" x14ac:dyDescent="0.25">
      <c r="F3620" s="97"/>
      <c r="G3620" s="97"/>
    </row>
    <row r="3621" spans="6:7" x14ac:dyDescent="0.25">
      <c r="F3621" s="97"/>
      <c r="G3621" s="97"/>
    </row>
    <row r="3622" spans="6:7" x14ac:dyDescent="0.25">
      <c r="F3622" s="97"/>
      <c r="G3622" s="97"/>
    </row>
    <row r="3623" spans="6:7" x14ac:dyDescent="0.25">
      <c r="F3623" s="97"/>
      <c r="G3623" s="97"/>
    </row>
    <row r="3624" spans="6:7" x14ac:dyDescent="0.25">
      <c r="F3624" s="97"/>
      <c r="G3624" s="97"/>
    </row>
    <row r="3625" spans="6:7" x14ac:dyDescent="0.25">
      <c r="F3625" s="97"/>
      <c r="G3625" s="97"/>
    </row>
    <row r="3626" spans="6:7" x14ac:dyDescent="0.25">
      <c r="F3626" s="97"/>
      <c r="G3626" s="97"/>
    </row>
    <row r="3627" spans="6:7" x14ac:dyDescent="0.25">
      <c r="F3627" s="97"/>
      <c r="G3627" s="97"/>
    </row>
    <row r="3628" spans="6:7" x14ac:dyDescent="0.25">
      <c r="F3628" s="97"/>
      <c r="G3628" s="97"/>
    </row>
    <row r="3629" spans="6:7" x14ac:dyDescent="0.25">
      <c r="F3629" s="97"/>
      <c r="G3629" s="97"/>
    </row>
    <row r="3630" spans="6:7" x14ac:dyDescent="0.25">
      <c r="F3630" s="97"/>
      <c r="G3630" s="97"/>
    </row>
    <row r="3631" spans="6:7" x14ac:dyDescent="0.25">
      <c r="F3631" s="97"/>
      <c r="G3631" s="97"/>
    </row>
    <row r="3632" spans="6:7" x14ac:dyDescent="0.25">
      <c r="F3632" s="97"/>
      <c r="G3632" s="97"/>
    </row>
    <row r="3633" spans="6:7" x14ac:dyDescent="0.25">
      <c r="F3633" s="97"/>
      <c r="G3633" s="97"/>
    </row>
    <row r="3634" spans="6:7" x14ac:dyDescent="0.25">
      <c r="F3634" s="97"/>
      <c r="G3634" s="97"/>
    </row>
    <row r="3635" spans="6:7" x14ac:dyDescent="0.25">
      <c r="F3635" s="97"/>
      <c r="G3635" s="97"/>
    </row>
    <row r="3636" spans="6:7" x14ac:dyDescent="0.25">
      <c r="F3636" s="97"/>
      <c r="G3636" s="97"/>
    </row>
    <row r="3637" spans="6:7" x14ac:dyDescent="0.25">
      <c r="F3637" s="97"/>
      <c r="G3637" s="97"/>
    </row>
    <row r="3638" spans="6:7" x14ac:dyDescent="0.25">
      <c r="F3638" s="97"/>
      <c r="G3638" s="97"/>
    </row>
    <row r="3639" spans="6:7" x14ac:dyDescent="0.25">
      <c r="F3639" s="97"/>
      <c r="G3639" s="97"/>
    </row>
    <row r="3640" spans="6:7" x14ac:dyDescent="0.25">
      <c r="F3640" s="97"/>
      <c r="G3640" s="97"/>
    </row>
    <row r="3641" spans="6:7" x14ac:dyDescent="0.25">
      <c r="F3641" s="97"/>
      <c r="G3641" s="97"/>
    </row>
    <row r="3642" spans="6:7" x14ac:dyDescent="0.25">
      <c r="F3642" s="97"/>
      <c r="G3642" s="97"/>
    </row>
    <row r="3643" spans="6:7" x14ac:dyDescent="0.25">
      <c r="F3643" s="97"/>
      <c r="G3643" s="97"/>
    </row>
    <row r="3644" spans="6:7" x14ac:dyDescent="0.25">
      <c r="F3644" s="97"/>
      <c r="G3644" s="97"/>
    </row>
    <row r="3645" spans="6:7" x14ac:dyDescent="0.25">
      <c r="F3645" s="97"/>
      <c r="G3645" s="97"/>
    </row>
    <row r="3646" spans="6:7" x14ac:dyDescent="0.25">
      <c r="F3646" s="97"/>
      <c r="G3646" s="97"/>
    </row>
    <row r="3647" spans="6:7" x14ac:dyDescent="0.25">
      <c r="F3647" s="97"/>
      <c r="G3647" s="97"/>
    </row>
    <row r="3648" spans="6:7" x14ac:dyDescent="0.25">
      <c r="F3648" s="97"/>
      <c r="G3648" s="97"/>
    </row>
    <row r="3649" spans="6:7" x14ac:dyDescent="0.25">
      <c r="F3649" s="97"/>
      <c r="G3649" s="97"/>
    </row>
    <row r="3650" spans="6:7" x14ac:dyDescent="0.25">
      <c r="F3650" s="97"/>
      <c r="G3650" s="97"/>
    </row>
    <row r="3651" spans="6:7" x14ac:dyDescent="0.25">
      <c r="F3651" s="97"/>
      <c r="G3651" s="97"/>
    </row>
    <row r="3652" spans="6:7" x14ac:dyDescent="0.25">
      <c r="F3652" s="97"/>
      <c r="G3652" s="97"/>
    </row>
    <row r="3653" spans="6:7" x14ac:dyDescent="0.25">
      <c r="F3653" s="97"/>
      <c r="G3653" s="97"/>
    </row>
    <row r="3654" spans="6:7" x14ac:dyDescent="0.25">
      <c r="F3654" s="97"/>
      <c r="G3654" s="97"/>
    </row>
    <row r="3655" spans="6:7" x14ac:dyDescent="0.25">
      <c r="F3655" s="97"/>
      <c r="G3655" s="97"/>
    </row>
    <row r="3656" spans="6:7" x14ac:dyDescent="0.25">
      <c r="F3656" s="97"/>
      <c r="G3656" s="97"/>
    </row>
    <row r="3657" spans="6:7" x14ac:dyDescent="0.25">
      <c r="F3657" s="97"/>
      <c r="G3657" s="97"/>
    </row>
    <row r="3658" spans="6:7" x14ac:dyDescent="0.25">
      <c r="F3658" s="97"/>
      <c r="G3658" s="97"/>
    </row>
    <row r="3659" spans="6:7" x14ac:dyDescent="0.25">
      <c r="F3659" s="97"/>
      <c r="G3659" s="97"/>
    </row>
    <row r="3660" spans="6:7" x14ac:dyDescent="0.25">
      <c r="F3660" s="97"/>
      <c r="G3660" s="97"/>
    </row>
    <row r="3661" spans="6:7" x14ac:dyDescent="0.25">
      <c r="F3661" s="97"/>
      <c r="G3661" s="97"/>
    </row>
    <row r="3662" spans="6:7" x14ac:dyDescent="0.25">
      <c r="F3662" s="97"/>
      <c r="G3662" s="97"/>
    </row>
    <row r="3663" spans="6:7" x14ac:dyDescent="0.25">
      <c r="F3663" s="97"/>
      <c r="G3663" s="97"/>
    </row>
    <row r="3664" spans="6:7" x14ac:dyDescent="0.25">
      <c r="F3664" s="97"/>
      <c r="G3664" s="97"/>
    </row>
    <row r="3665" spans="6:7" x14ac:dyDescent="0.25">
      <c r="F3665" s="97"/>
      <c r="G3665" s="97"/>
    </row>
    <row r="3666" spans="6:7" x14ac:dyDescent="0.25">
      <c r="F3666" s="97"/>
      <c r="G3666" s="97"/>
    </row>
    <row r="3667" spans="6:7" x14ac:dyDescent="0.25">
      <c r="F3667" s="97"/>
      <c r="G3667" s="97"/>
    </row>
    <row r="3668" spans="6:7" x14ac:dyDescent="0.25">
      <c r="F3668" s="97"/>
      <c r="G3668" s="97"/>
    </row>
    <row r="3669" spans="6:7" x14ac:dyDescent="0.25">
      <c r="F3669" s="97"/>
      <c r="G3669" s="97"/>
    </row>
    <row r="3670" spans="6:7" x14ac:dyDescent="0.25">
      <c r="F3670" s="97"/>
      <c r="G3670" s="97"/>
    </row>
    <row r="3671" spans="6:7" x14ac:dyDescent="0.25">
      <c r="F3671" s="97"/>
      <c r="G3671" s="97"/>
    </row>
    <row r="3672" spans="6:7" x14ac:dyDescent="0.25">
      <c r="F3672" s="97"/>
      <c r="G3672" s="97"/>
    </row>
    <row r="3673" spans="6:7" x14ac:dyDescent="0.25">
      <c r="F3673" s="97"/>
      <c r="G3673" s="97"/>
    </row>
    <row r="3674" spans="6:7" x14ac:dyDescent="0.25">
      <c r="F3674" s="97"/>
      <c r="G3674" s="97"/>
    </row>
    <row r="3675" spans="6:7" x14ac:dyDescent="0.25">
      <c r="F3675" s="97"/>
      <c r="G3675" s="97"/>
    </row>
    <row r="3676" spans="6:7" x14ac:dyDescent="0.25">
      <c r="F3676" s="97"/>
      <c r="G3676" s="97"/>
    </row>
    <row r="3677" spans="6:7" x14ac:dyDescent="0.25">
      <c r="F3677" s="97"/>
      <c r="G3677" s="97"/>
    </row>
    <row r="3678" spans="6:7" x14ac:dyDescent="0.25">
      <c r="F3678" s="97"/>
      <c r="G3678" s="97"/>
    </row>
    <row r="3679" spans="6:7" x14ac:dyDescent="0.25">
      <c r="F3679" s="97"/>
      <c r="G3679" s="97"/>
    </row>
    <row r="3680" spans="6:7" x14ac:dyDescent="0.25">
      <c r="F3680" s="97"/>
      <c r="G3680" s="97"/>
    </row>
    <row r="3681" spans="6:7" x14ac:dyDescent="0.25">
      <c r="F3681" s="97"/>
      <c r="G3681" s="97"/>
    </row>
    <row r="3682" spans="6:7" x14ac:dyDescent="0.25">
      <c r="F3682" s="97"/>
      <c r="G3682" s="97"/>
    </row>
    <row r="3683" spans="6:7" x14ac:dyDescent="0.25">
      <c r="F3683" s="97"/>
      <c r="G3683" s="97"/>
    </row>
    <row r="3684" spans="6:7" x14ac:dyDescent="0.25">
      <c r="F3684" s="97"/>
      <c r="G3684" s="97"/>
    </row>
    <row r="3685" spans="6:7" x14ac:dyDescent="0.25">
      <c r="F3685" s="97"/>
      <c r="G3685" s="97"/>
    </row>
    <row r="3686" spans="6:7" x14ac:dyDescent="0.25">
      <c r="F3686" s="97"/>
      <c r="G3686" s="97"/>
    </row>
    <row r="3687" spans="6:7" x14ac:dyDescent="0.25">
      <c r="F3687" s="97"/>
      <c r="G3687" s="97"/>
    </row>
    <row r="3688" spans="6:7" x14ac:dyDescent="0.25">
      <c r="F3688" s="97"/>
      <c r="G3688" s="97"/>
    </row>
    <row r="3689" spans="6:7" x14ac:dyDescent="0.25">
      <c r="F3689" s="97"/>
      <c r="G3689" s="97"/>
    </row>
    <row r="3690" spans="6:7" x14ac:dyDescent="0.25">
      <c r="F3690" s="97"/>
      <c r="G3690" s="97"/>
    </row>
    <row r="3691" spans="6:7" x14ac:dyDescent="0.25">
      <c r="F3691" s="97"/>
      <c r="G3691" s="97"/>
    </row>
    <row r="3692" spans="6:7" x14ac:dyDescent="0.25">
      <c r="F3692" s="97"/>
      <c r="G3692" s="97"/>
    </row>
    <row r="3693" spans="6:7" x14ac:dyDescent="0.25">
      <c r="F3693" s="97"/>
      <c r="G3693" s="97"/>
    </row>
    <row r="3694" spans="6:7" x14ac:dyDescent="0.25">
      <c r="F3694" s="97"/>
      <c r="G3694" s="97"/>
    </row>
    <row r="3695" spans="6:7" x14ac:dyDescent="0.25">
      <c r="F3695" s="97"/>
      <c r="G3695" s="97"/>
    </row>
    <row r="3696" spans="6:7" x14ac:dyDescent="0.25">
      <c r="F3696" s="97"/>
      <c r="G3696" s="97"/>
    </row>
    <row r="3697" spans="6:7" x14ac:dyDescent="0.25">
      <c r="F3697" s="97"/>
      <c r="G3697" s="97"/>
    </row>
    <row r="3698" spans="6:7" x14ac:dyDescent="0.25">
      <c r="F3698" s="97"/>
      <c r="G3698" s="97"/>
    </row>
    <row r="3699" spans="6:7" x14ac:dyDescent="0.25">
      <c r="F3699" s="97"/>
      <c r="G3699" s="97"/>
    </row>
    <row r="3700" spans="6:7" x14ac:dyDescent="0.25">
      <c r="F3700" s="97"/>
      <c r="G3700" s="97"/>
    </row>
    <row r="3701" spans="6:7" x14ac:dyDescent="0.25">
      <c r="F3701" s="97"/>
      <c r="G3701" s="97"/>
    </row>
    <row r="3702" spans="6:7" x14ac:dyDescent="0.25">
      <c r="F3702" s="97"/>
      <c r="G3702" s="97"/>
    </row>
    <row r="3703" spans="6:7" x14ac:dyDescent="0.25">
      <c r="F3703" s="97"/>
      <c r="G3703" s="97"/>
    </row>
    <row r="3704" spans="6:7" x14ac:dyDescent="0.25">
      <c r="F3704" s="97"/>
      <c r="G3704" s="97"/>
    </row>
    <row r="3705" spans="6:7" x14ac:dyDescent="0.25">
      <c r="F3705" s="97"/>
      <c r="G3705" s="97"/>
    </row>
    <row r="3706" spans="6:7" x14ac:dyDescent="0.25">
      <c r="F3706" s="97"/>
      <c r="G3706" s="97"/>
    </row>
    <row r="3707" spans="6:7" x14ac:dyDescent="0.25">
      <c r="F3707" s="97"/>
      <c r="G3707" s="97"/>
    </row>
    <row r="3708" spans="6:7" x14ac:dyDescent="0.25">
      <c r="F3708" s="97"/>
      <c r="G3708" s="97"/>
    </row>
    <row r="3709" spans="6:7" x14ac:dyDescent="0.25">
      <c r="F3709" s="97"/>
      <c r="G3709" s="97"/>
    </row>
    <row r="3710" spans="6:7" x14ac:dyDescent="0.25">
      <c r="F3710" s="97"/>
      <c r="G3710" s="97"/>
    </row>
    <row r="3711" spans="6:7" x14ac:dyDescent="0.25">
      <c r="F3711" s="97"/>
      <c r="G3711" s="97"/>
    </row>
    <row r="3712" spans="6:7" x14ac:dyDescent="0.25">
      <c r="F3712" s="97"/>
      <c r="G3712" s="97"/>
    </row>
    <row r="3713" spans="6:7" x14ac:dyDescent="0.25">
      <c r="F3713" s="97"/>
      <c r="G3713" s="97"/>
    </row>
    <row r="3714" spans="6:7" x14ac:dyDescent="0.25">
      <c r="F3714" s="97"/>
      <c r="G3714" s="97"/>
    </row>
    <row r="3715" spans="6:7" x14ac:dyDescent="0.25">
      <c r="F3715" s="97"/>
      <c r="G3715" s="97"/>
    </row>
    <row r="3716" spans="6:7" x14ac:dyDescent="0.25">
      <c r="F3716" s="97"/>
      <c r="G3716" s="97"/>
    </row>
    <row r="3717" spans="6:7" x14ac:dyDescent="0.25">
      <c r="F3717" s="97"/>
      <c r="G3717" s="97"/>
    </row>
    <row r="3718" spans="6:7" x14ac:dyDescent="0.25">
      <c r="F3718" s="97"/>
      <c r="G3718" s="97"/>
    </row>
    <row r="3719" spans="6:7" x14ac:dyDescent="0.25">
      <c r="F3719" s="97"/>
      <c r="G3719" s="97"/>
    </row>
    <row r="3720" spans="6:7" x14ac:dyDescent="0.25">
      <c r="F3720" s="97"/>
      <c r="G3720" s="97"/>
    </row>
    <row r="3721" spans="6:7" x14ac:dyDescent="0.25">
      <c r="F3721" s="97"/>
      <c r="G3721" s="97"/>
    </row>
    <row r="3722" spans="6:7" x14ac:dyDescent="0.25">
      <c r="F3722" s="97"/>
      <c r="G3722" s="97"/>
    </row>
    <row r="3723" spans="6:7" x14ac:dyDescent="0.25">
      <c r="F3723" s="97"/>
      <c r="G3723" s="97"/>
    </row>
    <row r="3724" spans="6:7" x14ac:dyDescent="0.25">
      <c r="F3724" s="97"/>
      <c r="G3724" s="97"/>
    </row>
    <row r="3725" spans="6:7" x14ac:dyDescent="0.25">
      <c r="F3725" s="97"/>
      <c r="G3725" s="97"/>
    </row>
    <row r="3726" spans="6:7" x14ac:dyDescent="0.25">
      <c r="F3726" s="97"/>
      <c r="G3726" s="97"/>
    </row>
    <row r="3727" spans="6:7" x14ac:dyDescent="0.25">
      <c r="F3727" s="97"/>
      <c r="G3727" s="97"/>
    </row>
    <row r="3728" spans="6:7" x14ac:dyDescent="0.25">
      <c r="F3728" s="97"/>
      <c r="G3728" s="97"/>
    </row>
    <row r="3729" spans="6:7" x14ac:dyDescent="0.25">
      <c r="F3729" s="97"/>
      <c r="G3729" s="97"/>
    </row>
    <row r="3730" spans="6:7" x14ac:dyDescent="0.25">
      <c r="F3730" s="97"/>
      <c r="G3730" s="97"/>
    </row>
    <row r="3731" spans="6:7" x14ac:dyDescent="0.25">
      <c r="F3731" s="97"/>
      <c r="G3731" s="97"/>
    </row>
    <row r="3732" spans="6:7" x14ac:dyDescent="0.25">
      <c r="F3732" s="97"/>
      <c r="G3732" s="97"/>
    </row>
    <row r="3733" spans="6:7" x14ac:dyDescent="0.25">
      <c r="F3733" s="97"/>
      <c r="G3733" s="97"/>
    </row>
    <row r="3734" spans="6:7" x14ac:dyDescent="0.25">
      <c r="F3734" s="97"/>
      <c r="G3734" s="97"/>
    </row>
    <row r="3735" spans="6:7" x14ac:dyDescent="0.25">
      <c r="F3735" s="97"/>
      <c r="G3735" s="97"/>
    </row>
    <row r="3736" spans="6:7" x14ac:dyDescent="0.25">
      <c r="F3736" s="97"/>
      <c r="G3736" s="97"/>
    </row>
    <row r="3737" spans="6:7" x14ac:dyDescent="0.25">
      <c r="F3737" s="97"/>
      <c r="G3737" s="97"/>
    </row>
    <row r="3738" spans="6:7" x14ac:dyDescent="0.25">
      <c r="F3738" s="97"/>
      <c r="G3738" s="97"/>
    </row>
    <row r="3739" spans="6:7" x14ac:dyDescent="0.25">
      <c r="F3739" s="97"/>
      <c r="G3739" s="97"/>
    </row>
    <row r="3740" spans="6:7" x14ac:dyDescent="0.25">
      <c r="F3740" s="97"/>
      <c r="G3740" s="97"/>
    </row>
    <row r="3741" spans="6:7" x14ac:dyDescent="0.25">
      <c r="F3741" s="97"/>
      <c r="G3741" s="97"/>
    </row>
    <row r="3742" spans="6:7" x14ac:dyDescent="0.25">
      <c r="F3742" s="97"/>
      <c r="G3742" s="97"/>
    </row>
    <row r="3743" spans="6:7" x14ac:dyDescent="0.25">
      <c r="F3743" s="97"/>
      <c r="G3743" s="97"/>
    </row>
    <row r="3744" spans="6:7" x14ac:dyDescent="0.25">
      <c r="F3744" s="97"/>
      <c r="G3744" s="97"/>
    </row>
    <row r="3745" spans="6:7" x14ac:dyDescent="0.25">
      <c r="F3745" s="97"/>
      <c r="G3745" s="97"/>
    </row>
    <row r="3746" spans="6:7" x14ac:dyDescent="0.25">
      <c r="F3746" s="97"/>
      <c r="G3746" s="97"/>
    </row>
    <row r="3747" spans="6:7" x14ac:dyDescent="0.25">
      <c r="F3747" s="97"/>
      <c r="G3747" s="97"/>
    </row>
    <row r="3748" spans="6:7" x14ac:dyDescent="0.25">
      <c r="F3748" s="97"/>
      <c r="G3748" s="97"/>
    </row>
    <row r="3749" spans="6:7" x14ac:dyDescent="0.25">
      <c r="F3749" s="97"/>
      <c r="G3749" s="97"/>
    </row>
    <row r="3750" spans="6:7" x14ac:dyDescent="0.25">
      <c r="F3750" s="97"/>
      <c r="G3750" s="97"/>
    </row>
    <row r="3751" spans="6:7" x14ac:dyDescent="0.25">
      <c r="F3751" s="97"/>
      <c r="G3751" s="97"/>
    </row>
    <row r="3752" spans="6:7" x14ac:dyDescent="0.25">
      <c r="F3752" s="97"/>
      <c r="G3752" s="97"/>
    </row>
    <row r="3753" spans="6:7" x14ac:dyDescent="0.25">
      <c r="F3753" s="97"/>
      <c r="G3753" s="97"/>
    </row>
    <row r="3754" spans="6:7" x14ac:dyDescent="0.25">
      <c r="F3754" s="97"/>
      <c r="G3754" s="97"/>
    </row>
    <row r="3755" spans="6:7" x14ac:dyDescent="0.25">
      <c r="F3755" s="97"/>
      <c r="G3755" s="97"/>
    </row>
    <row r="3756" spans="6:7" x14ac:dyDescent="0.25">
      <c r="F3756" s="97"/>
      <c r="G3756" s="97"/>
    </row>
    <row r="3757" spans="6:7" x14ac:dyDescent="0.25">
      <c r="F3757" s="97"/>
      <c r="G3757" s="97"/>
    </row>
    <row r="3758" spans="6:7" x14ac:dyDescent="0.25">
      <c r="F3758" s="97"/>
      <c r="G3758" s="97"/>
    </row>
    <row r="3759" spans="6:7" x14ac:dyDescent="0.25">
      <c r="F3759" s="97"/>
      <c r="G3759" s="97"/>
    </row>
    <row r="3760" spans="6:7" x14ac:dyDescent="0.25">
      <c r="F3760" s="97"/>
      <c r="G3760" s="97"/>
    </row>
    <row r="3761" spans="6:7" x14ac:dyDescent="0.25">
      <c r="F3761" s="97"/>
      <c r="G3761" s="97"/>
    </row>
    <row r="3762" spans="6:7" x14ac:dyDescent="0.25">
      <c r="F3762" s="97"/>
      <c r="G3762" s="97"/>
    </row>
    <row r="3763" spans="6:7" x14ac:dyDescent="0.25">
      <c r="F3763" s="97"/>
      <c r="G3763" s="97"/>
    </row>
    <row r="3764" spans="6:7" x14ac:dyDescent="0.25">
      <c r="F3764" s="97"/>
      <c r="G3764" s="97"/>
    </row>
    <row r="3765" spans="6:7" x14ac:dyDescent="0.25">
      <c r="F3765" s="97"/>
      <c r="G3765" s="97"/>
    </row>
    <row r="3766" spans="6:7" x14ac:dyDescent="0.25">
      <c r="F3766" s="97"/>
      <c r="G3766" s="97"/>
    </row>
    <row r="3767" spans="6:7" x14ac:dyDescent="0.25">
      <c r="F3767" s="97"/>
      <c r="G3767" s="97"/>
    </row>
    <row r="3768" spans="6:7" x14ac:dyDescent="0.25">
      <c r="F3768" s="97"/>
      <c r="G3768" s="97"/>
    </row>
    <row r="3769" spans="6:7" x14ac:dyDescent="0.25">
      <c r="F3769" s="97"/>
      <c r="G3769" s="97"/>
    </row>
    <row r="3770" spans="6:7" x14ac:dyDescent="0.25">
      <c r="F3770" s="97"/>
      <c r="G3770" s="97"/>
    </row>
    <row r="3771" spans="6:7" x14ac:dyDescent="0.25">
      <c r="F3771" s="97"/>
      <c r="G3771" s="97"/>
    </row>
    <row r="3772" spans="6:7" x14ac:dyDescent="0.25">
      <c r="F3772" s="97"/>
      <c r="G3772" s="97"/>
    </row>
    <row r="3773" spans="6:7" x14ac:dyDescent="0.25">
      <c r="F3773" s="97"/>
      <c r="G3773" s="97"/>
    </row>
    <row r="3774" spans="6:7" x14ac:dyDescent="0.25">
      <c r="F3774" s="97"/>
      <c r="G3774" s="97"/>
    </row>
    <row r="3775" spans="6:7" x14ac:dyDescent="0.25">
      <c r="F3775" s="97"/>
      <c r="G3775" s="97"/>
    </row>
    <row r="3776" spans="6:7" x14ac:dyDescent="0.25">
      <c r="F3776" s="97"/>
      <c r="G3776" s="97"/>
    </row>
    <row r="3777" spans="6:7" x14ac:dyDescent="0.25">
      <c r="F3777" s="97"/>
      <c r="G3777" s="97"/>
    </row>
    <row r="3778" spans="6:7" x14ac:dyDescent="0.25">
      <c r="F3778" s="97"/>
      <c r="G3778" s="97"/>
    </row>
    <row r="3779" spans="6:7" x14ac:dyDescent="0.25">
      <c r="F3779" s="97"/>
      <c r="G3779" s="97"/>
    </row>
    <row r="3780" spans="6:7" x14ac:dyDescent="0.25">
      <c r="F3780" s="97"/>
      <c r="G3780" s="97"/>
    </row>
    <row r="3781" spans="6:7" x14ac:dyDescent="0.25">
      <c r="F3781" s="97"/>
      <c r="G3781" s="97"/>
    </row>
    <row r="3782" spans="6:7" x14ac:dyDescent="0.25">
      <c r="F3782" s="97"/>
      <c r="G3782" s="97"/>
    </row>
    <row r="3783" spans="6:7" x14ac:dyDescent="0.25">
      <c r="F3783" s="97"/>
      <c r="G3783" s="97"/>
    </row>
    <row r="3784" spans="6:7" x14ac:dyDescent="0.25">
      <c r="F3784" s="97"/>
      <c r="G3784" s="97"/>
    </row>
    <row r="3785" spans="6:7" x14ac:dyDescent="0.25">
      <c r="F3785" s="97"/>
      <c r="G3785" s="97"/>
    </row>
    <row r="3786" spans="6:7" x14ac:dyDescent="0.25">
      <c r="F3786" s="97"/>
      <c r="G3786" s="97"/>
    </row>
    <row r="3787" spans="6:7" x14ac:dyDescent="0.25">
      <c r="F3787" s="97"/>
      <c r="G3787" s="97"/>
    </row>
    <row r="3788" spans="6:7" x14ac:dyDescent="0.25">
      <c r="F3788" s="97"/>
      <c r="G3788" s="97"/>
    </row>
    <row r="3789" spans="6:7" x14ac:dyDescent="0.25">
      <c r="F3789" s="97"/>
      <c r="G3789" s="97"/>
    </row>
    <row r="3790" spans="6:7" x14ac:dyDescent="0.25">
      <c r="F3790" s="97"/>
      <c r="G3790" s="97"/>
    </row>
    <row r="3791" spans="6:7" x14ac:dyDescent="0.25">
      <c r="F3791" s="97"/>
      <c r="G3791" s="97"/>
    </row>
    <row r="3792" spans="6:7" x14ac:dyDescent="0.25">
      <c r="F3792" s="97"/>
      <c r="G3792" s="97"/>
    </row>
    <row r="3793" spans="6:7" x14ac:dyDescent="0.25">
      <c r="F3793" s="97"/>
      <c r="G3793" s="97"/>
    </row>
    <row r="3794" spans="6:7" x14ac:dyDescent="0.25">
      <c r="F3794" s="97"/>
      <c r="G3794" s="97"/>
    </row>
    <row r="3795" spans="6:7" x14ac:dyDescent="0.25">
      <c r="F3795" s="97"/>
      <c r="G3795" s="97"/>
    </row>
    <row r="3796" spans="6:7" x14ac:dyDescent="0.25">
      <c r="F3796" s="97"/>
      <c r="G3796" s="97"/>
    </row>
    <row r="3797" spans="6:7" x14ac:dyDescent="0.25">
      <c r="F3797" s="97"/>
      <c r="G3797" s="97"/>
    </row>
    <row r="3798" spans="6:7" x14ac:dyDescent="0.25">
      <c r="F3798" s="97"/>
      <c r="G3798" s="97"/>
    </row>
    <row r="3799" spans="6:7" x14ac:dyDescent="0.25">
      <c r="F3799" s="97"/>
      <c r="G3799" s="97"/>
    </row>
    <row r="3800" spans="6:7" x14ac:dyDescent="0.25">
      <c r="F3800" s="97"/>
      <c r="G3800" s="97"/>
    </row>
    <row r="3801" spans="6:7" x14ac:dyDescent="0.25">
      <c r="F3801" s="97"/>
      <c r="G3801" s="97"/>
    </row>
    <row r="3802" spans="6:7" x14ac:dyDescent="0.25">
      <c r="F3802" s="97"/>
      <c r="G3802" s="97"/>
    </row>
    <row r="3803" spans="6:7" x14ac:dyDescent="0.25">
      <c r="F3803" s="97"/>
      <c r="G3803" s="97"/>
    </row>
    <row r="3804" spans="6:7" x14ac:dyDescent="0.25">
      <c r="F3804" s="97"/>
      <c r="G3804" s="97"/>
    </row>
    <row r="3805" spans="6:7" x14ac:dyDescent="0.25">
      <c r="F3805" s="97"/>
      <c r="G3805" s="97"/>
    </row>
    <row r="3806" spans="6:7" x14ac:dyDescent="0.25">
      <c r="F3806" s="97"/>
      <c r="G3806" s="97"/>
    </row>
    <row r="3807" spans="6:7" x14ac:dyDescent="0.25">
      <c r="F3807" s="97"/>
      <c r="G3807" s="97"/>
    </row>
    <row r="3808" spans="6:7" x14ac:dyDescent="0.25">
      <c r="F3808" s="97"/>
      <c r="G3808" s="97"/>
    </row>
    <row r="3809" spans="6:7" x14ac:dyDescent="0.25">
      <c r="F3809" s="97"/>
      <c r="G3809" s="97"/>
    </row>
    <row r="3810" spans="6:7" x14ac:dyDescent="0.25">
      <c r="F3810" s="97"/>
      <c r="G3810" s="97"/>
    </row>
    <row r="3811" spans="6:7" x14ac:dyDescent="0.25">
      <c r="F3811" s="97"/>
      <c r="G3811" s="97"/>
    </row>
    <row r="3812" spans="6:7" x14ac:dyDescent="0.25">
      <c r="F3812" s="97"/>
      <c r="G3812" s="97"/>
    </row>
    <row r="3813" spans="6:7" x14ac:dyDescent="0.25">
      <c r="F3813" s="97"/>
      <c r="G3813" s="97"/>
    </row>
    <row r="3814" spans="6:7" x14ac:dyDescent="0.25">
      <c r="F3814" s="97"/>
      <c r="G3814" s="97"/>
    </row>
    <row r="3815" spans="6:7" x14ac:dyDescent="0.25">
      <c r="F3815" s="97"/>
      <c r="G3815" s="97"/>
    </row>
    <row r="3816" spans="6:7" x14ac:dyDescent="0.25">
      <c r="F3816" s="97"/>
      <c r="G3816" s="97"/>
    </row>
    <row r="3817" spans="6:7" x14ac:dyDescent="0.25">
      <c r="F3817" s="97"/>
      <c r="G3817" s="97"/>
    </row>
    <row r="3818" spans="6:7" x14ac:dyDescent="0.25">
      <c r="F3818" s="97"/>
      <c r="G3818" s="97"/>
    </row>
    <row r="3819" spans="6:7" x14ac:dyDescent="0.25">
      <c r="F3819" s="97"/>
      <c r="G3819" s="97"/>
    </row>
    <row r="3820" spans="6:7" x14ac:dyDescent="0.25">
      <c r="F3820" s="97"/>
      <c r="G3820" s="97"/>
    </row>
    <row r="3821" spans="6:7" x14ac:dyDescent="0.25">
      <c r="F3821" s="97"/>
      <c r="G3821" s="97"/>
    </row>
    <row r="3822" spans="6:7" x14ac:dyDescent="0.25">
      <c r="F3822" s="97"/>
      <c r="G3822" s="97"/>
    </row>
    <row r="3823" spans="6:7" x14ac:dyDescent="0.25">
      <c r="F3823" s="97"/>
      <c r="G3823" s="97"/>
    </row>
    <row r="3824" spans="6:7" x14ac:dyDescent="0.25">
      <c r="F3824" s="97"/>
      <c r="G3824" s="97"/>
    </row>
    <row r="3825" spans="6:7" x14ac:dyDescent="0.25">
      <c r="F3825" s="97"/>
      <c r="G3825" s="97"/>
    </row>
    <row r="3826" spans="6:7" x14ac:dyDescent="0.25">
      <c r="F3826" s="97"/>
      <c r="G3826" s="97"/>
    </row>
    <row r="3827" spans="6:7" x14ac:dyDescent="0.25">
      <c r="F3827" s="97"/>
      <c r="G3827" s="97"/>
    </row>
    <row r="3828" spans="6:7" x14ac:dyDescent="0.25">
      <c r="F3828" s="97"/>
      <c r="G3828" s="97"/>
    </row>
    <row r="3829" spans="6:7" x14ac:dyDescent="0.25">
      <c r="F3829" s="97"/>
      <c r="G3829" s="97"/>
    </row>
    <row r="3830" spans="6:7" x14ac:dyDescent="0.25">
      <c r="F3830" s="97"/>
      <c r="G3830" s="97"/>
    </row>
    <row r="3831" spans="6:7" x14ac:dyDescent="0.25">
      <c r="F3831" s="97"/>
      <c r="G3831" s="97"/>
    </row>
    <row r="3832" spans="6:7" x14ac:dyDescent="0.25">
      <c r="F3832" s="97"/>
      <c r="G3832" s="97"/>
    </row>
    <row r="3833" spans="6:7" x14ac:dyDescent="0.25">
      <c r="F3833" s="97"/>
      <c r="G3833" s="97"/>
    </row>
    <row r="3834" spans="6:7" x14ac:dyDescent="0.25">
      <c r="F3834" s="97"/>
      <c r="G3834" s="97"/>
    </row>
    <row r="3835" spans="6:7" x14ac:dyDescent="0.25">
      <c r="F3835" s="97"/>
      <c r="G3835" s="97"/>
    </row>
    <row r="3836" spans="6:7" x14ac:dyDescent="0.25">
      <c r="F3836" s="97"/>
      <c r="G3836" s="97"/>
    </row>
    <row r="3837" spans="6:7" x14ac:dyDescent="0.25">
      <c r="F3837" s="97"/>
      <c r="G3837" s="97"/>
    </row>
    <row r="3838" spans="6:7" x14ac:dyDescent="0.25">
      <c r="F3838" s="97"/>
      <c r="G3838" s="97"/>
    </row>
    <row r="3839" spans="6:7" x14ac:dyDescent="0.25">
      <c r="F3839" s="97"/>
      <c r="G3839" s="97"/>
    </row>
    <row r="3840" spans="6:7" x14ac:dyDescent="0.25">
      <c r="F3840" s="97"/>
      <c r="G3840" s="97"/>
    </row>
    <row r="3841" spans="6:7" x14ac:dyDescent="0.25">
      <c r="F3841" s="97"/>
      <c r="G3841" s="97"/>
    </row>
    <row r="3842" spans="6:7" x14ac:dyDescent="0.25">
      <c r="F3842" s="97"/>
      <c r="G3842" s="97"/>
    </row>
    <row r="3843" spans="6:7" x14ac:dyDescent="0.25">
      <c r="F3843" s="97"/>
      <c r="G3843" s="97"/>
    </row>
    <row r="3844" spans="6:7" x14ac:dyDescent="0.25">
      <c r="F3844" s="97"/>
      <c r="G3844" s="97"/>
    </row>
    <row r="3845" spans="6:7" x14ac:dyDescent="0.25">
      <c r="F3845" s="97"/>
      <c r="G3845" s="97"/>
    </row>
    <row r="3846" spans="6:7" x14ac:dyDescent="0.25">
      <c r="F3846" s="97"/>
      <c r="G3846" s="97"/>
    </row>
    <row r="3847" spans="6:7" x14ac:dyDescent="0.25">
      <c r="F3847" s="97"/>
      <c r="G3847" s="97"/>
    </row>
    <row r="3848" spans="6:7" x14ac:dyDescent="0.25">
      <c r="F3848" s="97"/>
      <c r="G3848" s="97"/>
    </row>
    <row r="3849" spans="6:7" x14ac:dyDescent="0.25">
      <c r="F3849" s="97"/>
      <c r="G3849" s="97"/>
    </row>
    <row r="3850" spans="6:7" x14ac:dyDescent="0.25">
      <c r="F3850" s="97"/>
      <c r="G3850" s="97"/>
    </row>
    <row r="3851" spans="6:7" x14ac:dyDescent="0.25">
      <c r="F3851" s="97"/>
      <c r="G3851" s="97"/>
    </row>
    <row r="3852" spans="6:7" x14ac:dyDescent="0.25">
      <c r="F3852" s="97"/>
      <c r="G3852" s="97"/>
    </row>
    <row r="3853" spans="6:7" x14ac:dyDescent="0.25">
      <c r="F3853" s="97"/>
      <c r="G3853" s="97"/>
    </row>
    <row r="3854" spans="6:7" x14ac:dyDescent="0.25">
      <c r="F3854" s="97"/>
      <c r="G3854" s="97"/>
    </row>
    <row r="3855" spans="6:7" x14ac:dyDescent="0.25">
      <c r="F3855" s="97"/>
      <c r="G3855" s="97"/>
    </row>
    <row r="3856" spans="6:7" x14ac:dyDescent="0.25">
      <c r="F3856" s="97"/>
      <c r="G3856" s="97"/>
    </row>
    <row r="3857" spans="6:7" x14ac:dyDescent="0.25">
      <c r="F3857" s="97"/>
      <c r="G3857" s="97"/>
    </row>
    <row r="3858" spans="6:7" x14ac:dyDescent="0.25">
      <c r="F3858" s="97"/>
      <c r="G3858" s="97"/>
    </row>
    <row r="3859" spans="6:7" x14ac:dyDescent="0.25">
      <c r="F3859" s="97"/>
      <c r="G3859" s="97"/>
    </row>
    <row r="3860" spans="6:7" x14ac:dyDescent="0.25">
      <c r="F3860" s="97"/>
      <c r="G3860" s="97"/>
    </row>
    <row r="3861" spans="6:7" x14ac:dyDescent="0.25">
      <c r="F3861" s="97"/>
      <c r="G3861" s="97"/>
    </row>
    <row r="3862" spans="6:7" x14ac:dyDescent="0.25">
      <c r="F3862" s="97"/>
      <c r="G3862" s="97"/>
    </row>
    <row r="3863" spans="6:7" x14ac:dyDescent="0.25">
      <c r="F3863" s="97"/>
      <c r="G3863" s="97"/>
    </row>
    <row r="3864" spans="6:7" x14ac:dyDescent="0.25">
      <c r="F3864" s="97"/>
      <c r="G3864" s="97"/>
    </row>
    <row r="3865" spans="6:7" x14ac:dyDescent="0.25">
      <c r="F3865" s="97"/>
      <c r="G3865" s="97"/>
    </row>
    <row r="3866" spans="6:7" x14ac:dyDescent="0.25">
      <c r="F3866" s="97"/>
      <c r="G3866" s="97"/>
    </row>
    <row r="3867" spans="6:7" x14ac:dyDescent="0.25">
      <c r="F3867" s="97"/>
      <c r="G3867" s="97"/>
    </row>
    <row r="3868" spans="6:7" x14ac:dyDescent="0.25">
      <c r="F3868" s="97"/>
      <c r="G3868" s="97"/>
    </row>
    <row r="3869" spans="6:7" x14ac:dyDescent="0.25">
      <c r="F3869" s="97"/>
      <c r="G3869" s="97"/>
    </row>
    <row r="3870" spans="6:7" x14ac:dyDescent="0.25">
      <c r="F3870" s="97"/>
      <c r="G3870" s="97"/>
    </row>
    <row r="3871" spans="6:7" x14ac:dyDescent="0.25">
      <c r="F3871" s="97"/>
      <c r="G3871" s="97"/>
    </row>
    <row r="3872" spans="6:7" x14ac:dyDescent="0.25">
      <c r="F3872" s="97"/>
      <c r="G3872" s="97"/>
    </row>
    <row r="3873" spans="6:7" x14ac:dyDescent="0.25">
      <c r="F3873" s="97"/>
      <c r="G3873" s="97"/>
    </row>
    <row r="3874" spans="6:7" x14ac:dyDescent="0.25">
      <c r="F3874" s="97"/>
      <c r="G3874" s="97"/>
    </row>
    <row r="3875" spans="6:7" x14ac:dyDescent="0.25">
      <c r="F3875" s="97"/>
      <c r="G3875" s="97"/>
    </row>
    <row r="3876" spans="6:7" x14ac:dyDescent="0.25">
      <c r="F3876" s="97"/>
      <c r="G3876" s="97"/>
    </row>
    <row r="3877" spans="6:7" x14ac:dyDescent="0.25">
      <c r="F3877" s="97"/>
      <c r="G3877" s="97"/>
    </row>
    <row r="3878" spans="6:7" x14ac:dyDescent="0.25">
      <c r="F3878" s="97"/>
      <c r="G3878" s="97"/>
    </row>
    <row r="3879" spans="6:7" x14ac:dyDescent="0.25">
      <c r="F3879" s="97"/>
      <c r="G3879" s="97"/>
    </row>
    <row r="3880" spans="6:7" x14ac:dyDescent="0.25">
      <c r="F3880" s="97"/>
      <c r="G3880" s="97"/>
    </row>
    <row r="3881" spans="6:7" x14ac:dyDescent="0.25">
      <c r="F3881" s="97"/>
      <c r="G3881" s="97"/>
    </row>
    <row r="3882" spans="6:7" x14ac:dyDescent="0.25">
      <c r="F3882" s="97"/>
      <c r="G3882" s="97"/>
    </row>
    <row r="3883" spans="6:7" x14ac:dyDescent="0.25">
      <c r="F3883" s="97"/>
      <c r="G3883" s="97"/>
    </row>
    <row r="3884" spans="6:7" x14ac:dyDescent="0.25">
      <c r="F3884" s="97"/>
      <c r="G3884" s="97"/>
    </row>
    <row r="3885" spans="6:7" x14ac:dyDescent="0.25">
      <c r="F3885" s="97"/>
      <c r="G3885" s="97"/>
    </row>
    <row r="3886" spans="6:7" x14ac:dyDescent="0.25">
      <c r="F3886" s="97"/>
      <c r="G3886" s="97"/>
    </row>
    <row r="3887" spans="6:7" x14ac:dyDescent="0.25">
      <c r="F3887" s="97"/>
      <c r="G3887" s="97"/>
    </row>
    <row r="3888" spans="6:7" x14ac:dyDescent="0.25">
      <c r="F3888" s="97"/>
      <c r="G3888" s="97"/>
    </row>
    <row r="3889" spans="6:7" x14ac:dyDescent="0.25">
      <c r="F3889" s="97"/>
      <c r="G3889" s="97"/>
    </row>
    <row r="3890" spans="6:7" x14ac:dyDescent="0.25">
      <c r="F3890" s="97"/>
      <c r="G3890" s="97"/>
    </row>
    <row r="3891" spans="6:7" x14ac:dyDescent="0.25">
      <c r="F3891" s="97"/>
      <c r="G3891" s="97"/>
    </row>
    <row r="3892" spans="6:7" x14ac:dyDescent="0.25">
      <c r="F3892" s="97"/>
      <c r="G3892" s="97"/>
    </row>
    <row r="3893" spans="6:7" x14ac:dyDescent="0.25">
      <c r="F3893" s="97"/>
      <c r="G3893" s="97"/>
    </row>
    <row r="3894" spans="6:7" x14ac:dyDescent="0.25">
      <c r="F3894" s="97"/>
      <c r="G3894" s="97"/>
    </row>
    <row r="3895" spans="6:7" x14ac:dyDescent="0.25">
      <c r="F3895" s="97"/>
      <c r="G3895" s="97"/>
    </row>
    <row r="3896" spans="6:7" x14ac:dyDescent="0.25">
      <c r="F3896" s="97"/>
      <c r="G3896" s="97"/>
    </row>
    <row r="3897" spans="6:7" x14ac:dyDescent="0.25">
      <c r="F3897" s="97"/>
      <c r="G3897" s="97"/>
    </row>
    <row r="3898" spans="6:7" x14ac:dyDescent="0.25">
      <c r="F3898" s="97"/>
      <c r="G3898" s="97"/>
    </row>
    <row r="3899" spans="6:7" x14ac:dyDescent="0.25">
      <c r="F3899" s="97"/>
      <c r="G3899" s="97"/>
    </row>
    <row r="3900" spans="6:7" x14ac:dyDescent="0.25">
      <c r="F3900" s="97"/>
      <c r="G3900" s="97"/>
    </row>
    <row r="3901" spans="6:7" x14ac:dyDescent="0.25">
      <c r="F3901" s="97"/>
      <c r="G3901" s="97"/>
    </row>
    <row r="3902" spans="6:7" x14ac:dyDescent="0.25">
      <c r="F3902" s="97"/>
      <c r="G3902" s="97"/>
    </row>
    <row r="3903" spans="6:7" x14ac:dyDescent="0.25">
      <c r="F3903" s="97"/>
      <c r="G3903" s="97"/>
    </row>
    <row r="3904" spans="6:7" x14ac:dyDescent="0.25">
      <c r="F3904" s="97"/>
      <c r="G3904" s="97"/>
    </row>
    <row r="3905" spans="6:7" x14ac:dyDescent="0.25">
      <c r="F3905" s="97"/>
      <c r="G3905" s="97"/>
    </row>
    <row r="3906" spans="6:7" x14ac:dyDescent="0.25">
      <c r="F3906" s="97"/>
      <c r="G3906" s="97"/>
    </row>
    <row r="3907" spans="6:7" x14ac:dyDescent="0.25">
      <c r="F3907" s="97"/>
      <c r="G3907" s="97"/>
    </row>
    <row r="3908" spans="6:7" x14ac:dyDescent="0.25">
      <c r="F3908" s="97"/>
      <c r="G3908" s="97"/>
    </row>
    <row r="3909" spans="6:7" x14ac:dyDescent="0.25">
      <c r="F3909" s="97"/>
      <c r="G3909" s="97"/>
    </row>
    <row r="3910" spans="6:7" x14ac:dyDescent="0.25">
      <c r="F3910" s="97"/>
      <c r="G3910" s="97"/>
    </row>
    <row r="3911" spans="6:7" x14ac:dyDescent="0.25">
      <c r="F3911" s="97"/>
      <c r="G3911" s="97"/>
    </row>
    <row r="3912" spans="6:7" x14ac:dyDescent="0.25">
      <c r="F3912" s="97"/>
      <c r="G3912" s="97"/>
    </row>
    <row r="3913" spans="6:7" x14ac:dyDescent="0.25">
      <c r="F3913" s="97"/>
      <c r="G3913" s="97"/>
    </row>
    <row r="3914" spans="6:7" x14ac:dyDescent="0.25">
      <c r="F3914" s="97"/>
      <c r="G3914" s="97"/>
    </row>
    <row r="3915" spans="6:7" x14ac:dyDescent="0.25">
      <c r="F3915" s="97"/>
      <c r="G3915" s="97"/>
    </row>
    <row r="3916" spans="6:7" x14ac:dyDescent="0.25">
      <c r="F3916" s="97"/>
      <c r="G3916" s="97"/>
    </row>
    <row r="3917" spans="6:7" x14ac:dyDescent="0.25">
      <c r="F3917" s="97"/>
      <c r="G3917" s="97"/>
    </row>
    <row r="3918" spans="6:7" x14ac:dyDescent="0.25">
      <c r="F3918" s="97"/>
      <c r="G3918" s="97"/>
    </row>
    <row r="3919" spans="6:7" x14ac:dyDescent="0.25">
      <c r="F3919" s="97"/>
      <c r="G3919" s="97"/>
    </row>
    <row r="3920" spans="6:7" x14ac:dyDescent="0.25">
      <c r="F3920" s="97"/>
      <c r="G3920" s="97"/>
    </row>
    <row r="3921" spans="6:7" x14ac:dyDescent="0.25">
      <c r="F3921" s="97"/>
      <c r="G3921" s="97"/>
    </row>
    <row r="3922" spans="6:7" x14ac:dyDescent="0.25">
      <c r="F3922" s="97"/>
      <c r="G3922" s="97"/>
    </row>
    <row r="3923" spans="6:7" x14ac:dyDescent="0.25">
      <c r="F3923" s="97"/>
      <c r="G3923" s="97"/>
    </row>
    <row r="3924" spans="6:7" x14ac:dyDescent="0.25">
      <c r="F3924" s="97"/>
      <c r="G3924" s="97"/>
    </row>
    <row r="3925" spans="6:7" x14ac:dyDescent="0.25">
      <c r="F3925" s="97"/>
      <c r="G3925" s="97"/>
    </row>
    <row r="3926" spans="6:7" x14ac:dyDescent="0.25">
      <c r="F3926" s="97"/>
      <c r="G3926" s="97"/>
    </row>
    <row r="3927" spans="6:7" x14ac:dyDescent="0.25">
      <c r="F3927" s="97"/>
      <c r="G3927" s="97"/>
    </row>
    <row r="3928" spans="6:7" x14ac:dyDescent="0.25">
      <c r="F3928" s="97"/>
      <c r="G3928" s="97"/>
    </row>
    <row r="3929" spans="6:7" x14ac:dyDescent="0.25">
      <c r="F3929" s="97"/>
      <c r="G3929" s="97"/>
    </row>
    <row r="3930" spans="6:7" x14ac:dyDescent="0.25">
      <c r="F3930" s="97"/>
      <c r="G3930" s="97"/>
    </row>
    <row r="3931" spans="6:7" x14ac:dyDescent="0.25">
      <c r="F3931" s="97"/>
      <c r="G3931" s="97"/>
    </row>
    <row r="3932" spans="6:7" x14ac:dyDescent="0.25">
      <c r="F3932" s="97"/>
      <c r="G3932" s="97"/>
    </row>
    <row r="3933" spans="6:7" x14ac:dyDescent="0.25">
      <c r="F3933" s="97"/>
      <c r="G3933" s="97"/>
    </row>
    <row r="3934" spans="6:7" x14ac:dyDescent="0.25">
      <c r="F3934" s="97"/>
      <c r="G3934" s="97"/>
    </row>
    <row r="3935" spans="6:7" x14ac:dyDescent="0.25">
      <c r="F3935" s="97"/>
      <c r="G3935" s="97"/>
    </row>
    <row r="3936" spans="6:7" x14ac:dyDescent="0.25">
      <c r="F3936" s="97"/>
      <c r="G3936" s="97"/>
    </row>
    <row r="3937" spans="6:7" x14ac:dyDescent="0.25">
      <c r="F3937" s="97"/>
      <c r="G3937" s="97"/>
    </row>
    <row r="3938" spans="6:7" x14ac:dyDescent="0.25">
      <c r="F3938" s="97"/>
      <c r="G3938" s="97"/>
    </row>
    <row r="3939" spans="6:7" x14ac:dyDescent="0.25">
      <c r="F3939" s="97"/>
      <c r="G3939" s="97"/>
    </row>
    <row r="3940" spans="6:7" x14ac:dyDescent="0.25">
      <c r="F3940" s="97"/>
      <c r="G3940" s="97"/>
    </row>
    <row r="3941" spans="6:7" x14ac:dyDescent="0.25">
      <c r="F3941" s="97"/>
      <c r="G3941" s="97"/>
    </row>
    <row r="3942" spans="6:7" x14ac:dyDescent="0.25">
      <c r="F3942" s="97"/>
      <c r="G3942" s="97"/>
    </row>
    <row r="3943" spans="6:7" x14ac:dyDescent="0.25">
      <c r="F3943" s="97"/>
      <c r="G3943" s="97"/>
    </row>
    <row r="3944" spans="6:7" x14ac:dyDescent="0.25">
      <c r="F3944" s="97"/>
      <c r="G3944" s="97"/>
    </row>
    <row r="3945" spans="6:7" x14ac:dyDescent="0.25">
      <c r="F3945" s="97"/>
      <c r="G3945" s="97"/>
    </row>
    <row r="3946" spans="6:7" x14ac:dyDescent="0.25">
      <c r="F3946" s="97"/>
      <c r="G3946" s="97"/>
    </row>
    <row r="3947" spans="6:7" x14ac:dyDescent="0.25">
      <c r="F3947" s="97"/>
      <c r="G3947" s="97"/>
    </row>
    <row r="3948" spans="6:7" x14ac:dyDescent="0.25">
      <c r="F3948" s="97"/>
      <c r="G3948" s="97"/>
    </row>
    <row r="3949" spans="6:7" x14ac:dyDescent="0.25">
      <c r="F3949" s="97"/>
      <c r="G3949" s="97"/>
    </row>
    <row r="3950" spans="6:7" x14ac:dyDescent="0.25">
      <c r="F3950" s="97"/>
      <c r="G3950" s="97"/>
    </row>
    <row r="3951" spans="6:7" x14ac:dyDescent="0.25">
      <c r="F3951" s="97"/>
      <c r="G3951" s="97"/>
    </row>
    <row r="3952" spans="6:7" x14ac:dyDescent="0.25">
      <c r="F3952" s="97"/>
      <c r="G3952" s="97"/>
    </row>
    <row r="3953" spans="6:7" x14ac:dyDescent="0.25">
      <c r="F3953" s="97"/>
      <c r="G3953" s="97"/>
    </row>
    <row r="3954" spans="6:7" x14ac:dyDescent="0.25">
      <c r="F3954" s="97"/>
      <c r="G3954" s="97"/>
    </row>
    <row r="3955" spans="6:7" x14ac:dyDescent="0.25">
      <c r="F3955" s="97"/>
      <c r="G3955" s="97"/>
    </row>
    <row r="3956" spans="6:7" x14ac:dyDescent="0.25">
      <c r="F3956" s="97"/>
      <c r="G3956" s="97"/>
    </row>
    <row r="3957" spans="6:7" x14ac:dyDescent="0.25">
      <c r="F3957" s="97"/>
      <c r="G3957" s="97"/>
    </row>
    <row r="3958" spans="6:7" x14ac:dyDescent="0.25">
      <c r="F3958" s="97"/>
      <c r="G3958" s="97"/>
    </row>
    <row r="3959" spans="6:7" x14ac:dyDescent="0.25">
      <c r="F3959" s="97"/>
      <c r="G3959" s="97"/>
    </row>
    <row r="3960" spans="6:7" x14ac:dyDescent="0.25">
      <c r="F3960" s="97"/>
      <c r="G3960" s="97"/>
    </row>
    <row r="3961" spans="6:7" x14ac:dyDescent="0.25">
      <c r="F3961" s="97"/>
      <c r="G3961" s="97"/>
    </row>
    <row r="3962" spans="6:7" x14ac:dyDescent="0.25">
      <c r="F3962" s="97"/>
      <c r="G3962" s="97"/>
    </row>
    <row r="3963" spans="6:7" x14ac:dyDescent="0.25">
      <c r="F3963" s="97"/>
      <c r="G3963" s="97"/>
    </row>
    <row r="3964" spans="6:7" x14ac:dyDescent="0.25">
      <c r="F3964" s="97"/>
      <c r="G3964" s="97"/>
    </row>
    <row r="3965" spans="6:7" x14ac:dyDescent="0.25">
      <c r="F3965" s="97"/>
      <c r="G3965" s="97"/>
    </row>
    <row r="3966" spans="6:7" x14ac:dyDescent="0.25">
      <c r="F3966" s="97"/>
      <c r="G3966" s="97"/>
    </row>
    <row r="3967" spans="6:7" x14ac:dyDescent="0.25">
      <c r="F3967" s="97"/>
      <c r="G3967" s="97"/>
    </row>
    <row r="3968" spans="6:7" x14ac:dyDescent="0.25">
      <c r="F3968" s="97"/>
      <c r="G3968" s="97"/>
    </row>
    <row r="3969" spans="6:7" x14ac:dyDescent="0.25">
      <c r="F3969" s="97"/>
      <c r="G3969" s="97"/>
    </row>
    <row r="3970" spans="6:7" x14ac:dyDescent="0.25">
      <c r="F3970" s="97"/>
      <c r="G3970" s="97"/>
    </row>
    <row r="3971" spans="6:7" x14ac:dyDescent="0.25">
      <c r="F3971" s="97"/>
      <c r="G3971" s="97"/>
    </row>
    <row r="3972" spans="6:7" x14ac:dyDescent="0.25">
      <c r="F3972" s="97"/>
      <c r="G3972" s="97"/>
    </row>
    <row r="3973" spans="6:7" x14ac:dyDescent="0.25">
      <c r="F3973" s="97"/>
      <c r="G3973" s="97"/>
    </row>
    <row r="3974" spans="6:7" x14ac:dyDescent="0.25">
      <c r="F3974" s="97"/>
      <c r="G3974" s="97"/>
    </row>
    <row r="3975" spans="6:7" x14ac:dyDescent="0.25">
      <c r="F3975" s="97"/>
      <c r="G3975" s="97"/>
    </row>
    <row r="3976" spans="6:7" x14ac:dyDescent="0.25">
      <c r="F3976" s="97"/>
      <c r="G3976" s="97"/>
    </row>
    <row r="3977" spans="6:7" x14ac:dyDescent="0.25">
      <c r="F3977" s="97"/>
      <c r="G3977" s="97"/>
    </row>
    <row r="3978" spans="6:7" x14ac:dyDescent="0.25">
      <c r="F3978" s="97"/>
      <c r="G3978" s="97"/>
    </row>
    <row r="3979" spans="6:7" x14ac:dyDescent="0.25">
      <c r="F3979" s="97"/>
      <c r="G3979" s="97"/>
    </row>
    <row r="3980" spans="6:7" x14ac:dyDescent="0.25">
      <c r="F3980" s="97"/>
      <c r="G3980" s="97"/>
    </row>
    <row r="3981" spans="6:7" x14ac:dyDescent="0.25">
      <c r="F3981" s="97"/>
      <c r="G3981" s="97"/>
    </row>
    <row r="3982" spans="6:7" x14ac:dyDescent="0.25">
      <c r="F3982" s="97"/>
      <c r="G3982" s="97"/>
    </row>
    <row r="3983" spans="6:7" x14ac:dyDescent="0.25">
      <c r="F3983" s="97"/>
      <c r="G3983" s="97"/>
    </row>
    <row r="3984" spans="6:7" x14ac:dyDescent="0.25">
      <c r="F3984" s="97"/>
      <c r="G3984" s="97"/>
    </row>
    <row r="3985" spans="6:7" x14ac:dyDescent="0.25">
      <c r="F3985" s="97"/>
      <c r="G3985" s="97"/>
    </row>
    <row r="3986" spans="6:7" x14ac:dyDescent="0.25">
      <c r="F3986" s="97"/>
      <c r="G3986" s="97"/>
    </row>
    <row r="3987" spans="6:7" x14ac:dyDescent="0.25">
      <c r="F3987" s="97"/>
      <c r="G3987" s="97"/>
    </row>
    <row r="3988" spans="6:7" x14ac:dyDescent="0.25">
      <c r="F3988" s="97"/>
      <c r="G3988" s="97"/>
    </row>
    <row r="3989" spans="6:7" x14ac:dyDescent="0.25">
      <c r="F3989" s="97"/>
      <c r="G3989" s="97"/>
    </row>
    <row r="3990" spans="6:7" x14ac:dyDescent="0.25">
      <c r="F3990" s="97"/>
      <c r="G3990" s="97"/>
    </row>
    <row r="3991" spans="6:7" x14ac:dyDescent="0.25">
      <c r="F3991" s="97"/>
      <c r="G3991" s="97"/>
    </row>
    <row r="3992" spans="6:7" x14ac:dyDescent="0.25">
      <c r="F3992" s="97"/>
      <c r="G3992" s="97"/>
    </row>
    <row r="3993" spans="6:7" x14ac:dyDescent="0.25">
      <c r="F3993" s="97"/>
      <c r="G3993" s="97"/>
    </row>
    <row r="3994" spans="6:7" x14ac:dyDescent="0.25">
      <c r="F3994" s="97"/>
      <c r="G3994" s="97"/>
    </row>
    <row r="3995" spans="6:7" x14ac:dyDescent="0.25">
      <c r="F3995" s="97"/>
      <c r="G3995" s="97"/>
    </row>
    <row r="3996" spans="6:7" x14ac:dyDescent="0.25">
      <c r="F3996" s="97"/>
      <c r="G3996" s="97"/>
    </row>
    <row r="3997" spans="6:7" x14ac:dyDescent="0.25">
      <c r="F3997" s="97"/>
      <c r="G3997" s="97"/>
    </row>
    <row r="3998" spans="6:7" x14ac:dyDescent="0.25">
      <c r="F3998" s="97"/>
      <c r="G3998" s="97"/>
    </row>
    <row r="3999" spans="6:7" x14ac:dyDescent="0.25">
      <c r="F3999" s="97"/>
      <c r="G3999" s="97"/>
    </row>
    <row r="4000" spans="6:7" x14ac:dyDescent="0.25">
      <c r="F4000" s="97"/>
      <c r="G4000" s="97"/>
    </row>
    <row r="4001" spans="6:7" x14ac:dyDescent="0.25">
      <c r="F4001" s="97"/>
      <c r="G4001" s="97"/>
    </row>
    <row r="4002" spans="6:7" x14ac:dyDescent="0.25">
      <c r="F4002" s="97"/>
      <c r="G4002" s="97"/>
    </row>
    <row r="4003" spans="6:7" x14ac:dyDescent="0.25">
      <c r="F4003" s="97"/>
      <c r="G4003" s="97"/>
    </row>
    <row r="4004" spans="6:7" x14ac:dyDescent="0.25">
      <c r="F4004" s="97"/>
      <c r="G4004" s="97"/>
    </row>
    <row r="4005" spans="6:7" x14ac:dyDescent="0.25">
      <c r="F4005" s="97"/>
      <c r="G4005" s="97"/>
    </row>
    <row r="4006" spans="6:7" x14ac:dyDescent="0.25">
      <c r="F4006" s="97"/>
      <c r="G4006" s="97"/>
    </row>
    <row r="4007" spans="6:7" x14ac:dyDescent="0.25">
      <c r="F4007" s="97"/>
      <c r="G4007" s="97"/>
    </row>
    <row r="4008" spans="6:7" x14ac:dyDescent="0.25">
      <c r="F4008" s="97"/>
      <c r="G4008" s="97"/>
    </row>
    <row r="4009" spans="6:7" x14ac:dyDescent="0.25">
      <c r="F4009" s="97"/>
      <c r="G4009" s="97"/>
    </row>
    <row r="4010" spans="6:7" x14ac:dyDescent="0.25">
      <c r="F4010" s="97"/>
      <c r="G4010" s="97"/>
    </row>
    <row r="4011" spans="6:7" x14ac:dyDescent="0.25">
      <c r="F4011" s="97"/>
      <c r="G4011" s="97"/>
    </row>
    <row r="4012" spans="6:7" x14ac:dyDescent="0.25">
      <c r="F4012" s="97"/>
      <c r="G4012" s="97"/>
    </row>
    <row r="4013" spans="6:7" x14ac:dyDescent="0.25">
      <c r="F4013" s="97"/>
      <c r="G4013" s="97"/>
    </row>
    <row r="4014" spans="6:7" x14ac:dyDescent="0.25">
      <c r="F4014" s="97"/>
      <c r="G4014" s="97"/>
    </row>
    <row r="4015" spans="6:7" x14ac:dyDescent="0.25">
      <c r="F4015" s="97"/>
      <c r="G4015" s="97"/>
    </row>
    <row r="4016" spans="6:7" x14ac:dyDescent="0.25">
      <c r="F4016" s="97"/>
      <c r="G4016" s="97"/>
    </row>
    <row r="4017" spans="6:7" x14ac:dyDescent="0.25">
      <c r="F4017" s="97"/>
      <c r="G4017" s="97"/>
    </row>
    <row r="4018" spans="6:7" x14ac:dyDescent="0.25">
      <c r="F4018" s="97"/>
      <c r="G4018" s="97"/>
    </row>
    <row r="4019" spans="6:7" x14ac:dyDescent="0.25">
      <c r="F4019" s="97"/>
      <c r="G4019" s="97"/>
    </row>
    <row r="4020" spans="6:7" x14ac:dyDescent="0.25">
      <c r="F4020" s="97"/>
      <c r="G4020" s="97"/>
    </row>
    <row r="4021" spans="6:7" x14ac:dyDescent="0.25">
      <c r="F4021" s="97"/>
      <c r="G4021" s="97"/>
    </row>
    <row r="4022" spans="6:7" x14ac:dyDescent="0.25">
      <c r="F4022" s="97"/>
      <c r="G4022" s="97"/>
    </row>
    <row r="4023" spans="6:7" x14ac:dyDescent="0.25">
      <c r="F4023" s="97"/>
      <c r="G4023" s="97"/>
    </row>
    <row r="4024" spans="6:7" x14ac:dyDescent="0.25">
      <c r="F4024" s="97"/>
      <c r="G4024" s="97"/>
    </row>
    <row r="4025" spans="6:7" x14ac:dyDescent="0.25">
      <c r="F4025" s="97"/>
      <c r="G4025" s="97"/>
    </row>
    <row r="4026" spans="6:7" x14ac:dyDescent="0.25">
      <c r="F4026" s="97"/>
      <c r="G4026" s="97"/>
    </row>
    <row r="4027" spans="6:7" x14ac:dyDescent="0.25">
      <c r="F4027" s="97"/>
      <c r="G4027" s="97"/>
    </row>
    <row r="4028" spans="6:7" x14ac:dyDescent="0.25">
      <c r="F4028" s="97"/>
      <c r="G4028" s="97"/>
    </row>
    <row r="4029" spans="6:7" x14ac:dyDescent="0.25">
      <c r="F4029" s="97"/>
      <c r="G4029" s="97"/>
    </row>
    <row r="4030" spans="6:7" x14ac:dyDescent="0.25">
      <c r="F4030" s="97"/>
      <c r="G4030" s="97"/>
    </row>
    <row r="4031" spans="6:7" x14ac:dyDescent="0.25">
      <c r="F4031" s="97"/>
      <c r="G4031" s="97"/>
    </row>
    <row r="4032" spans="6:7" x14ac:dyDescent="0.25">
      <c r="F4032" s="97"/>
      <c r="G4032" s="97"/>
    </row>
    <row r="4033" spans="6:7" x14ac:dyDescent="0.25">
      <c r="F4033" s="97"/>
      <c r="G4033" s="97"/>
    </row>
    <row r="4034" spans="6:7" x14ac:dyDescent="0.25">
      <c r="F4034" s="97"/>
      <c r="G4034" s="97"/>
    </row>
    <row r="4035" spans="6:7" x14ac:dyDescent="0.25">
      <c r="F4035" s="97"/>
      <c r="G4035" s="97"/>
    </row>
    <row r="4036" spans="6:7" x14ac:dyDescent="0.25">
      <c r="F4036" s="97"/>
      <c r="G4036" s="97"/>
    </row>
    <row r="4037" spans="6:7" x14ac:dyDescent="0.25">
      <c r="F4037" s="97"/>
      <c r="G4037" s="97"/>
    </row>
    <row r="4038" spans="6:7" x14ac:dyDescent="0.25">
      <c r="F4038" s="97"/>
      <c r="G4038" s="97"/>
    </row>
    <row r="4039" spans="6:7" x14ac:dyDescent="0.25">
      <c r="F4039" s="97"/>
      <c r="G4039" s="97"/>
    </row>
    <row r="4040" spans="6:7" x14ac:dyDescent="0.25">
      <c r="F4040" s="97"/>
      <c r="G4040" s="97"/>
    </row>
    <row r="4041" spans="6:7" x14ac:dyDescent="0.25">
      <c r="F4041" s="97"/>
      <c r="G4041" s="97"/>
    </row>
    <row r="4042" spans="6:7" x14ac:dyDescent="0.25">
      <c r="F4042" s="97"/>
      <c r="G4042" s="97"/>
    </row>
    <row r="4043" spans="6:7" x14ac:dyDescent="0.25">
      <c r="F4043" s="97"/>
      <c r="G4043" s="97"/>
    </row>
    <row r="4044" spans="6:7" x14ac:dyDescent="0.25">
      <c r="F4044" s="97"/>
      <c r="G4044" s="97"/>
    </row>
    <row r="4045" spans="6:7" x14ac:dyDescent="0.25">
      <c r="F4045" s="97"/>
      <c r="G4045" s="97"/>
    </row>
    <row r="4046" spans="6:7" x14ac:dyDescent="0.25">
      <c r="F4046" s="97"/>
      <c r="G4046" s="97"/>
    </row>
    <row r="4047" spans="6:7" x14ac:dyDescent="0.25">
      <c r="F4047" s="97"/>
      <c r="G4047" s="97"/>
    </row>
    <row r="4048" spans="6:7" x14ac:dyDescent="0.25">
      <c r="F4048" s="97"/>
      <c r="G4048" s="97"/>
    </row>
    <row r="4049" spans="6:7" x14ac:dyDescent="0.25">
      <c r="F4049" s="97"/>
      <c r="G4049" s="97"/>
    </row>
    <row r="4050" spans="6:7" x14ac:dyDescent="0.25">
      <c r="F4050" s="97"/>
      <c r="G4050" s="97"/>
    </row>
    <row r="4051" spans="6:7" x14ac:dyDescent="0.25">
      <c r="F4051" s="97"/>
      <c r="G4051" s="97"/>
    </row>
    <row r="4052" spans="6:7" x14ac:dyDescent="0.25">
      <c r="F4052" s="97"/>
      <c r="G4052" s="97"/>
    </row>
    <row r="4053" spans="6:7" x14ac:dyDescent="0.25">
      <c r="F4053" s="97"/>
      <c r="G4053" s="97"/>
    </row>
    <row r="4054" spans="6:7" x14ac:dyDescent="0.25">
      <c r="F4054" s="97"/>
      <c r="G4054" s="97"/>
    </row>
    <row r="4055" spans="6:7" x14ac:dyDescent="0.25">
      <c r="F4055" s="97"/>
      <c r="G4055" s="97"/>
    </row>
    <row r="4056" spans="6:7" x14ac:dyDescent="0.25">
      <c r="F4056" s="97"/>
      <c r="G4056" s="97"/>
    </row>
    <row r="4057" spans="6:7" x14ac:dyDescent="0.25">
      <c r="F4057" s="97"/>
      <c r="G4057" s="97"/>
    </row>
    <row r="4058" spans="6:7" x14ac:dyDescent="0.25">
      <c r="F4058" s="97"/>
      <c r="G4058" s="97"/>
    </row>
    <row r="4059" spans="6:7" x14ac:dyDescent="0.25">
      <c r="F4059" s="97"/>
      <c r="G4059" s="97"/>
    </row>
    <row r="4060" spans="6:7" x14ac:dyDescent="0.25">
      <c r="F4060" s="97"/>
      <c r="G4060" s="97"/>
    </row>
    <row r="4061" spans="6:7" x14ac:dyDescent="0.25">
      <c r="F4061" s="97"/>
      <c r="G4061" s="97"/>
    </row>
    <row r="4062" spans="6:7" x14ac:dyDescent="0.25">
      <c r="F4062" s="97"/>
      <c r="G4062" s="97"/>
    </row>
    <row r="4063" spans="6:7" x14ac:dyDescent="0.25">
      <c r="F4063" s="97"/>
      <c r="G4063" s="97"/>
    </row>
    <row r="4064" spans="6:7" x14ac:dyDescent="0.25">
      <c r="F4064" s="97"/>
      <c r="G4064" s="97"/>
    </row>
    <row r="4065" spans="6:7" x14ac:dyDescent="0.25">
      <c r="F4065" s="97"/>
      <c r="G4065" s="97"/>
    </row>
    <row r="4066" spans="6:7" x14ac:dyDescent="0.25">
      <c r="F4066" s="97"/>
      <c r="G4066" s="97"/>
    </row>
    <row r="4067" spans="6:7" x14ac:dyDescent="0.25">
      <c r="F4067" s="97"/>
      <c r="G4067" s="97"/>
    </row>
    <row r="4068" spans="6:7" x14ac:dyDescent="0.25">
      <c r="F4068" s="97"/>
      <c r="G4068" s="97"/>
    </row>
    <row r="4069" spans="6:7" x14ac:dyDescent="0.25">
      <c r="F4069" s="97"/>
      <c r="G4069" s="97"/>
    </row>
    <row r="4070" spans="6:7" x14ac:dyDescent="0.25">
      <c r="F4070" s="97"/>
      <c r="G4070" s="97"/>
    </row>
    <row r="4071" spans="6:7" x14ac:dyDescent="0.25">
      <c r="F4071" s="97"/>
      <c r="G4071" s="97"/>
    </row>
    <row r="4072" spans="6:7" x14ac:dyDescent="0.25">
      <c r="F4072" s="97"/>
      <c r="G4072" s="97"/>
    </row>
    <row r="4073" spans="6:7" x14ac:dyDescent="0.25">
      <c r="F4073" s="97"/>
      <c r="G4073" s="97"/>
    </row>
    <row r="4074" spans="6:7" x14ac:dyDescent="0.25">
      <c r="F4074" s="97"/>
      <c r="G4074" s="97"/>
    </row>
    <row r="4075" spans="6:7" x14ac:dyDescent="0.25">
      <c r="F4075" s="97"/>
      <c r="G4075" s="97"/>
    </row>
    <row r="4076" spans="6:7" x14ac:dyDescent="0.25">
      <c r="F4076" s="97"/>
      <c r="G4076" s="97"/>
    </row>
    <row r="4077" spans="6:7" x14ac:dyDescent="0.25">
      <c r="F4077" s="97"/>
      <c r="G4077" s="97"/>
    </row>
    <row r="4078" spans="6:7" x14ac:dyDescent="0.25">
      <c r="F4078" s="97"/>
      <c r="G4078" s="97"/>
    </row>
    <row r="4079" spans="6:7" x14ac:dyDescent="0.25">
      <c r="F4079" s="97"/>
      <c r="G4079" s="97"/>
    </row>
    <row r="4080" spans="6:7" x14ac:dyDescent="0.25">
      <c r="F4080" s="97"/>
      <c r="G4080" s="97"/>
    </row>
    <row r="4081" spans="6:7" x14ac:dyDescent="0.25">
      <c r="F4081" s="97"/>
      <c r="G4081" s="97"/>
    </row>
    <row r="4082" spans="6:7" x14ac:dyDescent="0.25">
      <c r="F4082" s="97"/>
      <c r="G4082" s="97"/>
    </row>
    <row r="4083" spans="6:7" x14ac:dyDescent="0.25">
      <c r="F4083" s="97"/>
      <c r="G4083" s="97"/>
    </row>
    <row r="4084" spans="6:7" x14ac:dyDescent="0.25">
      <c r="F4084" s="97"/>
      <c r="G4084" s="97"/>
    </row>
    <row r="4085" spans="6:7" x14ac:dyDescent="0.25">
      <c r="F4085" s="97"/>
      <c r="G4085" s="97"/>
    </row>
    <row r="4086" spans="6:7" x14ac:dyDescent="0.25">
      <c r="F4086" s="97"/>
      <c r="G4086" s="97"/>
    </row>
    <row r="4087" spans="6:7" x14ac:dyDescent="0.25">
      <c r="F4087" s="97"/>
      <c r="G4087" s="97"/>
    </row>
    <row r="4088" spans="6:7" x14ac:dyDescent="0.25">
      <c r="F4088" s="97"/>
      <c r="G4088" s="97"/>
    </row>
    <row r="4089" spans="6:7" x14ac:dyDescent="0.25">
      <c r="F4089" s="97"/>
      <c r="G4089" s="97"/>
    </row>
    <row r="4090" spans="6:7" x14ac:dyDescent="0.25">
      <c r="F4090" s="97"/>
      <c r="G4090" s="97"/>
    </row>
    <row r="4091" spans="6:7" x14ac:dyDescent="0.25">
      <c r="F4091" s="97"/>
      <c r="G4091" s="97"/>
    </row>
    <row r="4092" spans="6:7" x14ac:dyDescent="0.25">
      <c r="F4092" s="97"/>
      <c r="G4092" s="97"/>
    </row>
    <row r="4093" spans="6:7" x14ac:dyDescent="0.25">
      <c r="F4093" s="97"/>
      <c r="G4093" s="97"/>
    </row>
    <row r="4094" spans="6:7" x14ac:dyDescent="0.25">
      <c r="F4094" s="97"/>
      <c r="G4094" s="97"/>
    </row>
    <row r="4095" spans="6:7" x14ac:dyDescent="0.25">
      <c r="F4095" s="97"/>
      <c r="G4095" s="97"/>
    </row>
    <row r="4096" spans="6:7" x14ac:dyDescent="0.25">
      <c r="F4096" s="97"/>
      <c r="G4096" s="97"/>
    </row>
    <row r="4097" spans="6:7" x14ac:dyDescent="0.25">
      <c r="F4097" s="97"/>
      <c r="G4097" s="97"/>
    </row>
    <row r="4098" spans="6:7" x14ac:dyDescent="0.25">
      <c r="F4098" s="97"/>
      <c r="G4098" s="97"/>
    </row>
    <row r="4099" spans="6:7" x14ac:dyDescent="0.25">
      <c r="F4099" s="97"/>
      <c r="G4099" s="97"/>
    </row>
    <row r="4100" spans="6:7" x14ac:dyDescent="0.25">
      <c r="F4100" s="97"/>
      <c r="G4100" s="97"/>
    </row>
    <row r="4101" spans="6:7" x14ac:dyDescent="0.25">
      <c r="F4101" s="97"/>
      <c r="G4101" s="97"/>
    </row>
    <row r="4102" spans="6:7" x14ac:dyDescent="0.25">
      <c r="F4102" s="97"/>
      <c r="G4102" s="97"/>
    </row>
    <row r="4103" spans="6:7" x14ac:dyDescent="0.25">
      <c r="F4103" s="97"/>
      <c r="G4103" s="97"/>
    </row>
    <row r="4104" spans="6:7" x14ac:dyDescent="0.25">
      <c r="F4104" s="97"/>
      <c r="G4104" s="97"/>
    </row>
    <row r="4105" spans="6:7" x14ac:dyDescent="0.25">
      <c r="F4105" s="97"/>
      <c r="G4105" s="97"/>
    </row>
    <row r="4106" spans="6:7" x14ac:dyDescent="0.25">
      <c r="F4106" s="97"/>
      <c r="G4106" s="97"/>
    </row>
    <row r="4107" spans="6:7" x14ac:dyDescent="0.25">
      <c r="F4107" s="97"/>
      <c r="G4107" s="97"/>
    </row>
    <row r="4108" spans="6:7" x14ac:dyDescent="0.25">
      <c r="F4108" s="97"/>
      <c r="G4108" s="97"/>
    </row>
    <row r="4109" spans="6:7" x14ac:dyDescent="0.25">
      <c r="F4109" s="97"/>
      <c r="G4109" s="97"/>
    </row>
    <row r="4110" spans="6:7" x14ac:dyDescent="0.25">
      <c r="F4110" s="97"/>
      <c r="G4110" s="97"/>
    </row>
    <row r="4111" spans="6:7" x14ac:dyDescent="0.25">
      <c r="F4111" s="97"/>
      <c r="G4111" s="97"/>
    </row>
    <row r="4112" spans="6:7" x14ac:dyDescent="0.25">
      <c r="F4112" s="97"/>
      <c r="G4112" s="97"/>
    </row>
    <row r="4113" spans="6:7" x14ac:dyDescent="0.25">
      <c r="F4113" s="97"/>
      <c r="G4113" s="97"/>
    </row>
    <row r="4114" spans="6:7" x14ac:dyDescent="0.25">
      <c r="F4114" s="97"/>
      <c r="G4114" s="97"/>
    </row>
    <row r="4115" spans="6:7" x14ac:dyDescent="0.25">
      <c r="F4115" s="97"/>
      <c r="G4115" s="97"/>
    </row>
    <row r="4116" spans="6:7" x14ac:dyDescent="0.25">
      <c r="F4116" s="97"/>
      <c r="G4116" s="97"/>
    </row>
    <row r="4117" spans="6:7" x14ac:dyDescent="0.25">
      <c r="F4117" s="97"/>
      <c r="G4117" s="97"/>
    </row>
    <row r="4118" spans="6:7" x14ac:dyDescent="0.25">
      <c r="F4118" s="97"/>
      <c r="G4118" s="97"/>
    </row>
    <row r="4119" spans="6:7" x14ac:dyDescent="0.25">
      <c r="F4119" s="97"/>
      <c r="G4119" s="97"/>
    </row>
    <row r="4120" spans="6:7" x14ac:dyDescent="0.25">
      <c r="F4120" s="97"/>
      <c r="G4120" s="97"/>
    </row>
    <row r="4121" spans="6:7" x14ac:dyDescent="0.25">
      <c r="F4121" s="97"/>
      <c r="G4121" s="97"/>
    </row>
    <row r="4122" spans="6:7" x14ac:dyDescent="0.25">
      <c r="F4122" s="97"/>
      <c r="G4122" s="97"/>
    </row>
    <row r="4123" spans="6:7" x14ac:dyDescent="0.25">
      <c r="F4123" s="97"/>
      <c r="G4123" s="97"/>
    </row>
    <row r="4124" spans="6:7" x14ac:dyDescent="0.25">
      <c r="F4124" s="97"/>
      <c r="G4124" s="97"/>
    </row>
    <row r="4125" spans="6:7" x14ac:dyDescent="0.25">
      <c r="F4125" s="97"/>
      <c r="G4125" s="97"/>
    </row>
    <row r="4126" spans="6:7" x14ac:dyDescent="0.25">
      <c r="F4126" s="97"/>
      <c r="G4126" s="97"/>
    </row>
    <row r="4127" spans="6:7" x14ac:dyDescent="0.25">
      <c r="F4127" s="97"/>
      <c r="G4127" s="97"/>
    </row>
    <row r="4128" spans="6:7" x14ac:dyDescent="0.25">
      <c r="F4128" s="97"/>
      <c r="G4128" s="97"/>
    </row>
    <row r="4129" spans="6:7" x14ac:dyDescent="0.25">
      <c r="F4129" s="97"/>
      <c r="G4129" s="97"/>
    </row>
    <row r="4130" spans="6:7" x14ac:dyDescent="0.25">
      <c r="F4130" s="97"/>
      <c r="G4130" s="97"/>
    </row>
    <row r="4131" spans="6:7" x14ac:dyDescent="0.25">
      <c r="F4131" s="97"/>
      <c r="G4131" s="97"/>
    </row>
    <row r="4132" spans="6:7" x14ac:dyDescent="0.25">
      <c r="F4132" s="97"/>
      <c r="G4132" s="97"/>
    </row>
    <row r="4133" spans="6:7" x14ac:dyDescent="0.25">
      <c r="F4133" s="97"/>
      <c r="G4133" s="97"/>
    </row>
    <row r="4134" spans="6:7" x14ac:dyDescent="0.25">
      <c r="F4134" s="97"/>
      <c r="G4134" s="97"/>
    </row>
    <row r="4135" spans="6:7" x14ac:dyDescent="0.25">
      <c r="F4135" s="97"/>
      <c r="G4135" s="97"/>
    </row>
    <row r="4136" spans="6:7" x14ac:dyDescent="0.25">
      <c r="F4136" s="97"/>
      <c r="G4136" s="97"/>
    </row>
    <row r="4137" spans="6:7" x14ac:dyDescent="0.25">
      <c r="F4137" s="97"/>
      <c r="G4137" s="97"/>
    </row>
    <row r="4138" spans="6:7" x14ac:dyDescent="0.25">
      <c r="F4138" s="97"/>
      <c r="G4138" s="97"/>
    </row>
    <row r="4139" spans="6:7" x14ac:dyDescent="0.25">
      <c r="F4139" s="97"/>
      <c r="G4139" s="97"/>
    </row>
    <row r="4140" spans="6:7" x14ac:dyDescent="0.25">
      <c r="F4140" s="97"/>
      <c r="G4140" s="97"/>
    </row>
    <row r="4141" spans="6:7" x14ac:dyDescent="0.25">
      <c r="F4141" s="97"/>
      <c r="G4141" s="97"/>
    </row>
    <row r="4142" spans="6:7" x14ac:dyDescent="0.25">
      <c r="F4142" s="97"/>
      <c r="G4142" s="97"/>
    </row>
    <row r="4143" spans="6:7" x14ac:dyDescent="0.25">
      <c r="F4143" s="97"/>
      <c r="G4143" s="97"/>
    </row>
    <row r="4144" spans="6:7" x14ac:dyDescent="0.25">
      <c r="F4144" s="97"/>
      <c r="G4144" s="97"/>
    </row>
    <row r="4145" spans="6:7" x14ac:dyDescent="0.25">
      <c r="F4145" s="97"/>
      <c r="G4145" s="97"/>
    </row>
    <row r="4146" spans="6:7" x14ac:dyDescent="0.25">
      <c r="F4146" s="97"/>
      <c r="G4146" s="97"/>
    </row>
    <row r="4147" spans="6:7" x14ac:dyDescent="0.25">
      <c r="F4147" s="97"/>
      <c r="G4147" s="97"/>
    </row>
    <row r="4148" spans="6:7" x14ac:dyDescent="0.25">
      <c r="F4148" s="97"/>
      <c r="G4148" s="97"/>
    </row>
    <row r="4149" spans="6:7" x14ac:dyDescent="0.25">
      <c r="F4149" s="97"/>
      <c r="G4149" s="97"/>
    </row>
    <row r="4150" spans="6:7" x14ac:dyDescent="0.25">
      <c r="F4150" s="97"/>
      <c r="G4150" s="97"/>
    </row>
    <row r="4151" spans="6:7" x14ac:dyDescent="0.25">
      <c r="F4151" s="97"/>
      <c r="G4151" s="97"/>
    </row>
    <row r="4152" spans="6:7" x14ac:dyDescent="0.25">
      <c r="F4152" s="97"/>
      <c r="G4152" s="97"/>
    </row>
    <row r="4153" spans="6:7" x14ac:dyDescent="0.25">
      <c r="F4153" s="97"/>
      <c r="G4153" s="97"/>
    </row>
    <row r="4154" spans="6:7" x14ac:dyDescent="0.25">
      <c r="F4154" s="97"/>
      <c r="G4154" s="97"/>
    </row>
    <row r="4155" spans="6:7" x14ac:dyDescent="0.25">
      <c r="F4155" s="97"/>
      <c r="G4155" s="97"/>
    </row>
    <row r="4156" spans="6:7" x14ac:dyDescent="0.25">
      <c r="F4156" s="97"/>
      <c r="G4156" s="97"/>
    </row>
    <row r="4157" spans="6:7" x14ac:dyDescent="0.25">
      <c r="F4157" s="97"/>
      <c r="G4157" s="97"/>
    </row>
    <row r="4158" spans="6:7" x14ac:dyDescent="0.25">
      <c r="F4158" s="97"/>
      <c r="G4158" s="97"/>
    </row>
    <row r="4159" spans="6:7" x14ac:dyDescent="0.25">
      <c r="F4159" s="97"/>
      <c r="G4159" s="97"/>
    </row>
    <row r="4160" spans="6:7" x14ac:dyDescent="0.25">
      <c r="F4160" s="97"/>
      <c r="G4160" s="97"/>
    </row>
    <row r="4161" spans="6:7" x14ac:dyDescent="0.25">
      <c r="F4161" s="97"/>
      <c r="G4161" s="97"/>
    </row>
    <row r="4162" spans="6:7" x14ac:dyDescent="0.25">
      <c r="F4162" s="97"/>
      <c r="G4162" s="97"/>
    </row>
    <row r="4163" spans="6:7" x14ac:dyDescent="0.25">
      <c r="F4163" s="97"/>
      <c r="G4163" s="97"/>
    </row>
    <row r="4164" spans="6:7" x14ac:dyDescent="0.25">
      <c r="F4164" s="97"/>
      <c r="G4164" s="97"/>
    </row>
    <row r="4165" spans="6:7" x14ac:dyDescent="0.25">
      <c r="F4165" s="97"/>
      <c r="G4165" s="97"/>
    </row>
    <row r="4166" spans="6:7" x14ac:dyDescent="0.25">
      <c r="F4166" s="97"/>
      <c r="G4166" s="97"/>
    </row>
    <row r="4167" spans="6:7" x14ac:dyDescent="0.25">
      <c r="F4167" s="97"/>
      <c r="G4167" s="97"/>
    </row>
    <row r="4168" spans="6:7" x14ac:dyDescent="0.25">
      <c r="F4168" s="97"/>
      <c r="G4168" s="97"/>
    </row>
    <row r="4169" spans="6:7" x14ac:dyDescent="0.25">
      <c r="F4169" s="97"/>
      <c r="G4169" s="97"/>
    </row>
    <row r="4170" spans="6:7" x14ac:dyDescent="0.25">
      <c r="F4170" s="97"/>
      <c r="G4170" s="97"/>
    </row>
    <row r="4171" spans="6:7" x14ac:dyDescent="0.25">
      <c r="F4171" s="97"/>
      <c r="G4171" s="97"/>
    </row>
    <row r="4172" spans="6:7" x14ac:dyDescent="0.25">
      <c r="F4172" s="97"/>
      <c r="G4172" s="97"/>
    </row>
    <row r="4173" spans="6:7" x14ac:dyDescent="0.25">
      <c r="F4173" s="97"/>
      <c r="G4173" s="97"/>
    </row>
    <row r="4174" spans="6:7" x14ac:dyDescent="0.25">
      <c r="F4174" s="97"/>
      <c r="G4174" s="97"/>
    </row>
    <row r="4175" spans="6:7" x14ac:dyDescent="0.25">
      <c r="F4175" s="97"/>
      <c r="G4175" s="97"/>
    </row>
    <row r="4176" spans="6:7" x14ac:dyDescent="0.25">
      <c r="F4176" s="97"/>
      <c r="G4176" s="97"/>
    </row>
    <row r="4177" spans="6:7" x14ac:dyDescent="0.25">
      <c r="F4177" s="97"/>
      <c r="G4177" s="97"/>
    </row>
    <row r="4178" spans="6:7" x14ac:dyDescent="0.25">
      <c r="F4178" s="97"/>
      <c r="G4178" s="97"/>
    </row>
    <row r="4179" spans="6:7" x14ac:dyDescent="0.25">
      <c r="F4179" s="97"/>
      <c r="G4179" s="97"/>
    </row>
    <row r="4180" spans="6:7" x14ac:dyDescent="0.25">
      <c r="F4180" s="97"/>
      <c r="G4180" s="97"/>
    </row>
    <row r="4181" spans="6:7" x14ac:dyDescent="0.25">
      <c r="F4181" s="97"/>
      <c r="G4181" s="97"/>
    </row>
    <row r="4182" spans="6:7" x14ac:dyDescent="0.25">
      <c r="F4182" s="97"/>
      <c r="G4182" s="97"/>
    </row>
    <row r="4183" spans="6:7" x14ac:dyDescent="0.25">
      <c r="F4183" s="97"/>
      <c r="G4183" s="97"/>
    </row>
    <row r="4184" spans="6:7" x14ac:dyDescent="0.25">
      <c r="F4184" s="97"/>
      <c r="G4184" s="97"/>
    </row>
    <row r="4185" spans="6:7" x14ac:dyDescent="0.25">
      <c r="F4185" s="97"/>
      <c r="G4185" s="97"/>
    </row>
    <row r="4186" spans="6:7" x14ac:dyDescent="0.25">
      <c r="F4186" s="97"/>
      <c r="G4186" s="97"/>
    </row>
    <row r="4187" spans="6:7" x14ac:dyDescent="0.25">
      <c r="F4187" s="97"/>
      <c r="G4187" s="97"/>
    </row>
    <row r="4188" spans="6:7" x14ac:dyDescent="0.25">
      <c r="F4188" s="97"/>
      <c r="G4188" s="97"/>
    </row>
    <row r="4189" spans="6:7" x14ac:dyDescent="0.25">
      <c r="F4189" s="97"/>
      <c r="G4189" s="97"/>
    </row>
    <row r="4190" spans="6:7" x14ac:dyDescent="0.25">
      <c r="F4190" s="97"/>
      <c r="G4190" s="97"/>
    </row>
    <row r="4191" spans="6:7" x14ac:dyDescent="0.25">
      <c r="F4191" s="97"/>
      <c r="G4191" s="97"/>
    </row>
    <row r="4192" spans="6:7" x14ac:dyDescent="0.25">
      <c r="F4192" s="97"/>
      <c r="G4192" s="97"/>
    </row>
    <row r="4193" spans="6:7" x14ac:dyDescent="0.25">
      <c r="F4193" s="97"/>
      <c r="G4193" s="97"/>
    </row>
    <row r="4194" spans="6:7" x14ac:dyDescent="0.25">
      <c r="F4194" s="97"/>
      <c r="G4194" s="97"/>
    </row>
    <row r="4195" spans="6:7" x14ac:dyDescent="0.25">
      <c r="F4195" s="97"/>
      <c r="G4195" s="97"/>
    </row>
    <row r="4196" spans="6:7" x14ac:dyDescent="0.25">
      <c r="F4196" s="97"/>
      <c r="G4196" s="97"/>
    </row>
    <row r="4197" spans="6:7" x14ac:dyDescent="0.25">
      <c r="F4197" s="97"/>
      <c r="G4197" s="97"/>
    </row>
    <row r="4198" spans="6:7" x14ac:dyDescent="0.25">
      <c r="F4198" s="97"/>
      <c r="G4198" s="97"/>
    </row>
    <row r="4199" spans="6:7" x14ac:dyDescent="0.25">
      <c r="F4199" s="97"/>
      <c r="G4199" s="97"/>
    </row>
    <row r="4200" spans="6:7" x14ac:dyDescent="0.25">
      <c r="F4200" s="97"/>
      <c r="G4200" s="97"/>
    </row>
    <row r="4201" spans="6:7" x14ac:dyDescent="0.25">
      <c r="F4201" s="97"/>
      <c r="G4201" s="97"/>
    </row>
    <row r="4202" spans="6:7" x14ac:dyDescent="0.25">
      <c r="F4202" s="97"/>
      <c r="G4202" s="97"/>
    </row>
    <row r="4203" spans="6:7" x14ac:dyDescent="0.25">
      <c r="F4203" s="97"/>
      <c r="G4203" s="97"/>
    </row>
    <row r="4204" spans="6:7" x14ac:dyDescent="0.25">
      <c r="F4204" s="97"/>
      <c r="G4204" s="97"/>
    </row>
    <row r="4205" spans="6:7" x14ac:dyDescent="0.25">
      <c r="F4205" s="97"/>
      <c r="G4205" s="97"/>
    </row>
    <row r="4206" spans="6:7" x14ac:dyDescent="0.25">
      <c r="F4206" s="97"/>
      <c r="G4206" s="97"/>
    </row>
    <row r="4207" spans="6:7" x14ac:dyDescent="0.25">
      <c r="F4207" s="97"/>
      <c r="G4207" s="97"/>
    </row>
    <row r="4208" spans="6:7" x14ac:dyDescent="0.25">
      <c r="F4208" s="97"/>
      <c r="G4208" s="97"/>
    </row>
    <row r="4209" spans="6:7" x14ac:dyDescent="0.25">
      <c r="F4209" s="97"/>
      <c r="G4209" s="97"/>
    </row>
    <row r="4210" spans="6:7" x14ac:dyDescent="0.25">
      <c r="F4210" s="97"/>
      <c r="G4210" s="97"/>
    </row>
    <row r="4211" spans="6:7" x14ac:dyDescent="0.25">
      <c r="F4211" s="97"/>
      <c r="G4211" s="97"/>
    </row>
    <row r="4212" spans="6:7" x14ac:dyDescent="0.25">
      <c r="F4212" s="97"/>
      <c r="G4212" s="97"/>
    </row>
    <row r="4213" spans="6:7" x14ac:dyDescent="0.25">
      <c r="F4213" s="97"/>
      <c r="G4213" s="97"/>
    </row>
    <row r="4214" spans="6:7" x14ac:dyDescent="0.25">
      <c r="F4214" s="97"/>
      <c r="G4214" s="97"/>
    </row>
    <row r="4215" spans="6:7" x14ac:dyDescent="0.25">
      <c r="F4215" s="97"/>
      <c r="G4215" s="97"/>
    </row>
    <row r="4216" spans="6:7" x14ac:dyDescent="0.25">
      <c r="F4216" s="97"/>
      <c r="G4216" s="97"/>
    </row>
    <row r="4217" spans="6:7" x14ac:dyDescent="0.25">
      <c r="F4217" s="97"/>
      <c r="G4217" s="97"/>
    </row>
    <row r="4218" spans="6:7" x14ac:dyDescent="0.25">
      <c r="F4218" s="97"/>
      <c r="G4218" s="97"/>
    </row>
    <row r="4219" spans="6:7" x14ac:dyDescent="0.25">
      <c r="F4219" s="97"/>
      <c r="G4219" s="97"/>
    </row>
    <row r="4220" spans="6:7" x14ac:dyDescent="0.25">
      <c r="F4220" s="97"/>
      <c r="G4220" s="97"/>
    </row>
    <row r="4221" spans="6:7" x14ac:dyDescent="0.25">
      <c r="F4221" s="97"/>
      <c r="G4221" s="97"/>
    </row>
    <row r="4222" spans="6:7" x14ac:dyDescent="0.25">
      <c r="F4222" s="97"/>
      <c r="G4222" s="97"/>
    </row>
    <row r="4223" spans="6:7" x14ac:dyDescent="0.25">
      <c r="F4223" s="97"/>
      <c r="G4223" s="97"/>
    </row>
    <row r="4224" spans="6:7" x14ac:dyDescent="0.25">
      <c r="F4224" s="97"/>
      <c r="G4224" s="97"/>
    </row>
    <row r="4225" spans="6:7" x14ac:dyDescent="0.25">
      <c r="F4225" s="97"/>
      <c r="G4225" s="97"/>
    </row>
    <row r="4226" spans="6:7" x14ac:dyDescent="0.25">
      <c r="F4226" s="97"/>
      <c r="G4226" s="97"/>
    </row>
    <row r="4227" spans="6:7" x14ac:dyDescent="0.25">
      <c r="F4227" s="97"/>
      <c r="G4227" s="97"/>
    </row>
    <row r="4228" spans="6:7" x14ac:dyDescent="0.25">
      <c r="F4228" s="97"/>
      <c r="G4228" s="97"/>
    </row>
    <row r="4229" spans="6:7" x14ac:dyDescent="0.25">
      <c r="F4229" s="97"/>
      <c r="G4229" s="97"/>
    </row>
    <row r="4230" spans="6:7" x14ac:dyDescent="0.25">
      <c r="F4230" s="97"/>
      <c r="G4230" s="97"/>
    </row>
    <row r="4231" spans="6:7" x14ac:dyDescent="0.25">
      <c r="F4231" s="97"/>
      <c r="G4231" s="97"/>
    </row>
    <row r="4232" spans="6:7" x14ac:dyDescent="0.25">
      <c r="F4232" s="97"/>
      <c r="G4232" s="97"/>
    </row>
    <row r="4233" spans="6:7" x14ac:dyDescent="0.25">
      <c r="F4233" s="97"/>
      <c r="G4233" s="97"/>
    </row>
    <row r="4234" spans="6:7" x14ac:dyDescent="0.25">
      <c r="F4234" s="97"/>
      <c r="G4234" s="97"/>
    </row>
    <row r="4235" spans="6:7" x14ac:dyDescent="0.25">
      <c r="F4235" s="97"/>
      <c r="G4235" s="97"/>
    </row>
    <row r="4236" spans="6:7" x14ac:dyDescent="0.25">
      <c r="F4236" s="97"/>
      <c r="G4236" s="97"/>
    </row>
    <row r="4237" spans="6:7" x14ac:dyDescent="0.25">
      <c r="F4237" s="97"/>
      <c r="G4237" s="97"/>
    </row>
    <row r="4238" spans="6:7" x14ac:dyDescent="0.25">
      <c r="F4238" s="97"/>
      <c r="G4238" s="97"/>
    </row>
    <row r="4239" spans="6:7" x14ac:dyDescent="0.25">
      <c r="F4239" s="97"/>
      <c r="G4239" s="97"/>
    </row>
    <row r="4240" spans="6:7" x14ac:dyDescent="0.25">
      <c r="F4240" s="97"/>
      <c r="G4240" s="97"/>
    </row>
    <row r="4241" spans="6:7" x14ac:dyDescent="0.25">
      <c r="F4241" s="97"/>
      <c r="G4241" s="97"/>
    </row>
    <row r="4242" spans="6:7" x14ac:dyDescent="0.25">
      <c r="F4242" s="97"/>
      <c r="G4242" s="97"/>
    </row>
    <row r="4243" spans="6:7" x14ac:dyDescent="0.25">
      <c r="F4243" s="97"/>
      <c r="G4243" s="97"/>
    </row>
    <row r="4244" spans="6:7" x14ac:dyDescent="0.25">
      <c r="F4244" s="97"/>
      <c r="G4244" s="97"/>
    </row>
    <row r="4245" spans="6:7" x14ac:dyDescent="0.25">
      <c r="F4245" s="97"/>
      <c r="G4245" s="97"/>
    </row>
    <row r="4246" spans="6:7" x14ac:dyDescent="0.25">
      <c r="F4246" s="97"/>
      <c r="G4246" s="97"/>
    </row>
    <row r="4247" spans="6:7" x14ac:dyDescent="0.25">
      <c r="F4247" s="97"/>
      <c r="G4247" s="97"/>
    </row>
    <row r="4248" spans="6:7" x14ac:dyDescent="0.25">
      <c r="F4248" s="97"/>
      <c r="G4248" s="97"/>
    </row>
    <row r="4249" spans="6:7" x14ac:dyDescent="0.25">
      <c r="F4249" s="97"/>
      <c r="G4249" s="97"/>
    </row>
    <row r="4250" spans="6:7" x14ac:dyDescent="0.25">
      <c r="F4250" s="97"/>
      <c r="G4250" s="97"/>
    </row>
    <row r="4251" spans="6:7" x14ac:dyDescent="0.25">
      <c r="F4251" s="97"/>
      <c r="G4251" s="97"/>
    </row>
    <row r="4252" spans="6:7" x14ac:dyDescent="0.25">
      <c r="F4252" s="97"/>
      <c r="G4252" s="97"/>
    </row>
    <row r="4253" spans="6:7" x14ac:dyDescent="0.25">
      <c r="F4253" s="97"/>
      <c r="G4253" s="97"/>
    </row>
    <row r="4254" spans="6:7" x14ac:dyDescent="0.25">
      <c r="F4254" s="97"/>
      <c r="G4254" s="97"/>
    </row>
    <row r="4255" spans="6:7" x14ac:dyDescent="0.25">
      <c r="F4255" s="97"/>
      <c r="G4255" s="97"/>
    </row>
    <row r="4256" spans="6:7" x14ac:dyDescent="0.25">
      <c r="F4256" s="97"/>
      <c r="G4256" s="97"/>
    </row>
    <row r="4257" spans="6:7" x14ac:dyDescent="0.25">
      <c r="F4257" s="97"/>
      <c r="G4257" s="97"/>
    </row>
    <row r="4258" spans="6:7" x14ac:dyDescent="0.25">
      <c r="F4258" s="97"/>
      <c r="G4258" s="97"/>
    </row>
    <row r="4259" spans="6:7" x14ac:dyDescent="0.25">
      <c r="F4259" s="97"/>
      <c r="G4259" s="97"/>
    </row>
    <row r="4260" spans="6:7" x14ac:dyDescent="0.25">
      <c r="F4260" s="97"/>
      <c r="G4260" s="97"/>
    </row>
    <row r="4261" spans="6:7" x14ac:dyDescent="0.25">
      <c r="F4261" s="97"/>
      <c r="G4261" s="97"/>
    </row>
    <row r="4262" spans="6:7" x14ac:dyDescent="0.25">
      <c r="F4262" s="97"/>
      <c r="G4262" s="97"/>
    </row>
    <row r="4263" spans="6:7" x14ac:dyDescent="0.25">
      <c r="F4263" s="97"/>
      <c r="G4263" s="97"/>
    </row>
    <row r="4264" spans="6:7" x14ac:dyDescent="0.25">
      <c r="F4264" s="97"/>
      <c r="G4264" s="97"/>
    </row>
    <row r="4265" spans="6:7" x14ac:dyDescent="0.25">
      <c r="F4265" s="97"/>
      <c r="G4265" s="97"/>
    </row>
    <row r="4266" spans="6:7" x14ac:dyDescent="0.25">
      <c r="F4266" s="97"/>
      <c r="G4266" s="97"/>
    </row>
    <row r="4267" spans="6:7" x14ac:dyDescent="0.25">
      <c r="F4267" s="97"/>
      <c r="G4267" s="97"/>
    </row>
    <row r="4268" spans="6:7" x14ac:dyDescent="0.25">
      <c r="F4268" s="97"/>
      <c r="G4268" s="97"/>
    </row>
    <row r="4269" spans="6:7" x14ac:dyDescent="0.25">
      <c r="F4269" s="97"/>
      <c r="G4269" s="97"/>
    </row>
    <row r="4270" spans="6:7" x14ac:dyDescent="0.25">
      <c r="F4270" s="97"/>
      <c r="G4270" s="97"/>
    </row>
    <row r="4271" spans="6:7" x14ac:dyDescent="0.25">
      <c r="F4271" s="97"/>
      <c r="G4271" s="97"/>
    </row>
    <row r="4272" spans="6:7" x14ac:dyDescent="0.25">
      <c r="F4272" s="97"/>
      <c r="G4272" s="97"/>
    </row>
    <row r="4273" spans="6:7" x14ac:dyDescent="0.25">
      <c r="F4273" s="97"/>
      <c r="G4273" s="97"/>
    </row>
    <row r="4274" spans="6:7" x14ac:dyDescent="0.25">
      <c r="F4274" s="97"/>
      <c r="G4274" s="97"/>
    </row>
    <row r="4275" spans="6:7" x14ac:dyDescent="0.25">
      <c r="F4275" s="97"/>
      <c r="G4275" s="97"/>
    </row>
    <row r="4276" spans="6:7" x14ac:dyDescent="0.25">
      <c r="F4276" s="97"/>
      <c r="G4276" s="97"/>
    </row>
    <row r="4277" spans="6:7" x14ac:dyDescent="0.25">
      <c r="F4277" s="97"/>
      <c r="G4277" s="97"/>
    </row>
    <row r="4278" spans="6:7" x14ac:dyDescent="0.25">
      <c r="F4278" s="97"/>
      <c r="G4278" s="97"/>
    </row>
    <row r="4279" spans="6:7" x14ac:dyDescent="0.25">
      <c r="F4279" s="97"/>
      <c r="G4279" s="97"/>
    </row>
    <row r="4280" spans="6:7" x14ac:dyDescent="0.25">
      <c r="F4280" s="97"/>
      <c r="G4280" s="97"/>
    </row>
    <row r="4281" spans="6:7" x14ac:dyDescent="0.25">
      <c r="F4281" s="97"/>
      <c r="G4281" s="97"/>
    </row>
    <row r="4282" spans="6:7" x14ac:dyDescent="0.25">
      <c r="F4282" s="97"/>
      <c r="G4282" s="97"/>
    </row>
    <row r="4283" spans="6:7" x14ac:dyDescent="0.25">
      <c r="F4283" s="97"/>
      <c r="G4283" s="97"/>
    </row>
    <row r="4284" spans="6:7" x14ac:dyDescent="0.25">
      <c r="F4284" s="97"/>
      <c r="G4284" s="97"/>
    </row>
    <row r="4285" spans="6:7" x14ac:dyDescent="0.25">
      <c r="F4285" s="97"/>
      <c r="G4285" s="97"/>
    </row>
    <row r="4286" spans="6:7" x14ac:dyDescent="0.25">
      <c r="F4286" s="97"/>
      <c r="G4286" s="97"/>
    </row>
    <row r="4287" spans="6:7" x14ac:dyDescent="0.25">
      <c r="F4287" s="97"/>
      <c r="G4287" s="97"/>
    </row>
    <row r="4288" spans="6:7" x14ac:dyDescent="0.25">
      <c r="F4288" s="97"/>
      <c r="G4288" s="97"/>
    </row>
    <row r="4289" spans="6:7" x14ac:dyDescent="0.25">
      <c r="F4289" s="97"/>
      <c r="G4289" s="97"/>
    </row>
    <row r="4290" spans="6:7" x14ac:dyDescent="0.25">
      <c r="F4290" s="97"/>
      <c r="G4290" s="97"/>
    </row>
    <row r="4291" spans="6:7" x14ac:dyDescent="0.25">
      <c r="F4291" s="97"/>
      <c r="G4291" s="97"/>
    </row>
    <row r="4292" spans="6:7" x14ac:dyDescent="0.25">
      <c r="F4292" s="97"/>
      <c r="G4292" s="97"/>
    </row>
    <row r="4293" spans="6:7" x14ac:dyDescent="0.25">
      <c r="F4293" s="97"/>
      <c r="G4293" s="97"/>
    </row>
    <row r="4294" spans="6:7" x14ac:dyDescent="0.25">
      <c r="F4294" s="97"/>
      <c r="G4294" s="97"/>
    </row>
    <row r="4295" spans="6:7" x14ac:dyDescent="0.25">
      <c r="F4295" s="97"/>
      <c r="G4295" s="97"/>
    </row>
    <row r="4296" spans="6:7" x14ac:dyDescent="0.25">
      <c r="F4296" s="97"/>
      <c r="G4296" s="97"/>
    </row>
    <row r="4297" spans="6:7" x14ac:dyDescent="0.25">
      <c r="F4297" s="97"/>
      <c r="G4297" s="97"/>
    </row>
    <row r="4298" spans="6:7" x14ac:dyDescent="0.25">
      <c r="F4298" s="97"/>
      <c r="G4298" s="97"/>
    </row>
    <row r="4299" spans="6:7" x14ac:dyDescent="0.25">
      <c r="F4299" s="97"/>
      <c r="G4299" s="97"/>
    </row>
    <row r="4300" spans="6:7" x14ac:dyDescent="0.25">
      <c r="F4300" s="97"/>
      <c r="G4300" s="97"/>
    </row>
    <row r="4301" spans="6:7" x14ac:dyDescent="0.25">
      <c r="F4301" s="97"/>
      <c r="G4301" s="97"/>
    </row>
    <row r="4302" spans="6:7" x14ac:dyDescent="0.25">
      <c r="F4302" s="97"/>
      <c r="G4302" s="97"/>
    </row>
    <row r="4303" spans="6:7" x14ac:dyDescent="0.25">
      <c r="F4303" s="97"/>
      <c r="G4303" s="97"/>
    </row>
    <row r="4304" spans="6:7" x14ac:dyDescent="0.25">
      <c r="F4304" s="97"/>
      <c r="G4304" s="97"/>
    </row>
    <row r="4305" spans="6:7" x14ac:dyDescent="0.25">
      <c r="F4305" s="97"/>
      <c r="G4305" s="97"/>
    </row>
    <row r="4306" spans="6:7" x14ac:dyDescent="0.25">
      <c r="F4306" s="97"/>
      <c r="G4306" s="97"/>
    </row>
    <row r="4307" spans="6:7" x14ac:dyDescent="0.25">
      <c r="F4307" s="97"/>
      <c r="G4307" s="97"/>
    </row>
    <row r="4308" spans="6:7" x14ac:dyDescent="0.25">
      <c r="F4308" s="97"/>
      <c r="G4308" s="97"/>
    </row>
    <row r="4309" spans="6:7" x14ac:dyDescent="0.25">
      <c r="F4309" s="97"/>
      <c r="G4309" s="97"/>
    </row>
    <row r="4310" spans="6:7" x14ac:dyDescent="0.25">
      <c r="F4310" s="97"/>
      <c r="G4310" s="97"/>
    </row>
    <row r="4311" spans="6:7" x14ac:dyDescent="0.25">
      <c r="F4311" s="97"/>
      <c r="G4311" s="97"/>
    </row>
    <row r="4312" spans="6:7" x14ac:dyDescent="0.25">
      <c r="F4312" s="97"/>
      <c r="G4312" s="97"/>
    </row>
    <row r="4313" spans="6:7" x14ac:dyDescent="0.25">
      <c r="F4313" s="97"/>
      <c r="G4313" s="97"/>
    </row>
    <row r="4314" spans="6:7" x14ac:dyDescent="0.25">
      <c r="F4314" s="97"/>
      <c r="G4314" s="97"/>
    </row>
    <row r="4315" spans="6:7" x14ac:dyDescent="0.25">
      <c r="F4315" s="97"/>
      <c r="G4315" s="97"/>
    </row>
    <row r="4316" spans="6:7" x14ac:dyDescent="0.25">
      <c r="F4316" s="97"/>
      <c r="G4316" s="97"/>
    </row>
    <row r="4317" spans="6:7" x14ac:dyDescent="0.25">
      <c r="F4317" s="97"/>
      <c r="G4317" s="97"/>
    </row>
    <row r="4318" spans="6:7" x14ac:dyDescent="0.25">
      <c r="F4318" s="97"/>
      <c r="G4318" s="97"/>
    </row>
    <row r="4319" spans="6:7" x14ac:dyDescent="0.25">
      <c r="F4319" s="97"/>
      <c r="G4319" s="97"/>
    </row>
    <row r="4320" spans="6:7" x14ac:dyDescent="0.25">
      <c r="F4320" s="97"/>
      <c r="G4320" s="97"/>
    </row>
    <row r="4321" spans="6:7" x14ac:dyDescent="0.25">
      <c r="F4321" s="97"/>
      <c r="G4321" s="97"/>
    </row>
    <row r="4322" spans="6:7" x14ac:dyDescent="0.25">
      <c r="F4322" s="97"/>
      <c r="G4322" s="97"/>
    </row>
    <row r="4323" spans="6:7" x14ac:dyDescent="0.25">
      <c r="F4323" s="97"/>
      <c r="G4323" s="97"/>
    </row>
    <row r="4324" spans="6:7" x14ac:dyDescent="0.25">
      <c r="F4324" s="97"/>
      <c r="G4324" s="97"/>
    </row>
    <row r="4325" spans="6:7" x14ac:dyDescent="0.25">
      <c r="F4325" s="97"/>
      <c r="G4325" s="97"/>
    </row>
    <row r="4326" spans="6:7" x14ac:dyDescent="0.25">
      <c r="F4326" s="97"/>
      <c r="G4326" s="97"/>
    </row>
    <row r="4327" spans="6:7" x14ac:dyDescent="0.25">
      <c r="F4327" s="97"/>
      <c r="G4327" s="97"/>
    </row>
    <row r="4328" spans="6:7" x14ac:dyDescent="0.25">
      <c r="F4328" s="97"/>
      <c r="G4328" s="97"/>
    </row>
    <row r="4329" spans="6:7" x14ac:dyDescent="0.25">
      <c r="F4329" s="97"/>
      <c r="G4329" s="97"/>
    </row>
    <row r="4330" spans="6:7" x14ac:dyDescent="0.25">
      <c r="F4330" s="97"/>
      <c r="G4330" s="97"/>
    </row>
    <row r="4331" spans="6:7" x14ac:dyDescent="0.25">
      <c r="F4331" s="97"/>
      <c r="G4331" s="97"/>
    </row>
    <row r="4332" spans="6:7" x14ac:dyDescent="0.25">
      <c r="F4332" s="97"/>
      <c r="G4332" s="97"/>
    </row>
    <row r="4333" spans="6:7" x14ac:dyDescent="0.25">
      <c r="F4333" s="97"/>
      <c r="G4333" s="97"/>
    </row>
    <row r="4334" spans="6:7" x14ac:dyDescent="0.25">
      <c r="F4334" s="97"/>
      <c r="G4334" s="97"/>
    </row>
    <row r="4335" spans="6:7" x14ac:dyDescent="0.25">
      <c r="F4335" s="97"/>
      <c r="G4335" s="97"/>
    </row>
    <row r="4336" spans="6:7" x14ac:dyDescent="0.25">
      <c r="F4336" s="97"/>
      <c r="G4336" s="97"/>
    </row>
    <row r="4337" spans="6:7" x14ac:dyDescent="0.25">
      <c r="F4337" s="97"/>
      <c r="G4337" s="97"/>
    </row>
    <row r="4338" spans="6:7" x14ac:dyDescent="0.25">
      <c r="F4338" s="97"/>
      <c r="G4338" s="97"/>
    </row>
    <row r="4339" spans="6:7" x14ac:dyDescent="0.25">
      <c r="F4339" s="97"/>
      <c r="G4339" s="97"/>
    </row>
    <row r="4340" spans="6:7" x14ac:dyDescent="0.25">
      <c r="F4340" s="97"/>
      <c r="G4340" s="97"/>
    </row>
    <row r="4341" spans="6:7" x14ac:dyDescent="0.25">
      <c r="F4341" s="97"/>
      <c r="G4341" s="97"/>
    </row>
    <row r="4342" spans="6:7" x14ac:dyDescent="0.25">
      <c r="F4342" s="97"/>
      <c r="G4342" s="97"/>
    </row>
    <row r="4343" spans="6:7" x14ac:dyDescent="0.25">
      <c r="F4343" s="97"/>
      <c r="G4343" s="97"/>
    </row>
    <row r="4344" spans="6:7" x14ac:dyDescent="0.25">
      <c r="F4344" s="97"/>
      <c r="G4344" s="97"/>
    </row>
    <row r="4345" spans="6:7" x14ac:dyDescent="0.25">
      <c r="F4345" s="97"/>
      <c r="G4345" s="97"/>
    </row>
    <row r="4346" spans="6:7" x14ac:dyDescent="0.25">
      <c r="F4346" s="97"/>
      <c r="G4346" s="97"/>
    </row>
    <row r="4347" spans="6:7" x14ac:dyDescent="0.25">
      <c r="F4347" s="97"/>
      <c r="G4347" s="97"/>
    </row>
    <row r="4348" spans="6:7" x14ac:dyDescent="0.25">
      <c r="F4348" s="97"/>
      <c r="G4348" s="97"/>
    </row>
    <row r="4349" spans="6:7" x14ac:dyDescent="0.25">
      <c r="F4349" s="97"/>
      <c r="G4349" s="97"/>
    </row>
    <row r="4350" spans="6:7" x14ac:dyDescent="0.25">
      <c r="F4350" s="97"/>
      <c r="G4350" s="97"/>
    </row>
    <row r="4351" spans="6:7" x14ac:dyDescent="0.25">
      <c r="F4351" s="97"/>
      <c r="G4351" s="97"/>
    </row>
    <row r="4352" spans="6:7" x14ac:dyDescent="0.25">
      <c r="F4352" s="97"/>
      <c r="G4352" s="97"/>
    </row>
    <row r="4353" spans="6:7" x14ac:dyDescent="0.25">
      <c r="F4353" s="97"/>
      <c r="G4353" s="97"/>
    </row>
    <row r="4354" spans="6:7" x14ac:dyDescent="0.25">
      <c r="F4354" s="97"/>
      <c r="G4354" s="97"/>
    </row>
    <row r="4355" spans="6:7" x14ac:dyDescent="0.25">
      <c r="F4355" s="97"/>
      <c r="G4355" s="97"/>
    </row>
    <row r="4356" spans="6:7" x14ac:dyDescent="0.25">
      <c r="F4356" s="97"/>
      <c r="G4356" s="97"/>
    </row>
    <row r="4357" spans="6:7" x14ac:dyDescent="0.25">
      <c r="F4357" s="97"/>
      <c r="G4357" s="97"/>
    </row>
    <row r="4358" spans="6:7" x14ac:dyDescent="0.25">
      <c r="F4358" s="97"/>
      <c r="G4358" s="97"/>
    </row>
    <row r="4359" spans="6:7" x14ac:dyDescent="0.25">
      <c r="F4359" s="97"/>
      <c r="G4359" s="97"/>
    </row>
    <row r="4360" spans="6:7" x14ac:dyDescent="0.25">
      <c r="F4360" s="97"/>
      <c r="G4360" s="97"/>
    </row>
    <row r="4361" spans="6:7" x14ac:dyDescent="0.25">
      <c r="F4361" s="97"/>
      <c r="G4361" s="97"/>
    </row>
    <row r="4362" spans="6:7" x14ac:dyDescent="0.25">
      <c r="F4362" s="97"/>
      <c r="G4362" s="97"/>
    </row>
    <row r="4363" spans="6:7" x14ac:dyDescent="0.25">
      <c r="F4363" s="97"/>
      <c r="G4363" s="97"/>
    </row>
    <row r="4364" spans="6:7" x14ac:dyDescent="0.25">
      <c r="F4364" s="97"/>
      <c r="G4364" s="97"/>
    </row>
    <row r="4365" spans="6:7" x14ac:dyDescent="0.25">
      <c r="F4365" s="97"/>
      <c r="G4365" s="97"/>
    </row>
    <row r="4366" spans="6:7" x14ac:dyDescent="0.25">
      <c r="F4366" s="97"/>
      <c r="G4366" s="97"/>
    </row>
    <row r="4367" spans="6:7" x14ac:dyDescent="0.25">
      <c r="F4367" s="97"/>
      <c r="G4367" s="97"/>
    </row>
    <row r="4368" spans="6:7" x14ac:dyDescent="0.25">
      <c r="F4368" s="97"/>
      <c r="G4368" s="97"/>
    </row>
    <row r="4369" spans="6:7" x14ac:dyDescent="0.25">
      <c r="F4369" s="97"/>
      <c r="G4369" s="97"/>
    </row>
    <row r="4370" spans="6:7" x14ac:dyDescent="0.25">
      <c r="F4370" s="97"/>
      <c r="G4370" s="97"/>
    </row>
    <row r="4371" spans="6:7" x14ac:dyDescent="0.25">
      <c r="F4371" s="97"/>
      <c r="G4371" s="97"/>
    </row>
    <row r="4372" spans="6:7" x14ac:dyDescent="0.25">
      <c r="F4372" s="97"/>
      <c r="G4372" s="97"/>
    </row>
    <row r="4373" spans="6:7" x14ac:dyDescent="0.25">
      <c r="F4373" s="97"/>
      <c r="G4373" s="97"/>
    </row>
    <row r="4374" spans="6:7" x14ac:dyDescent="0.25">
      <c r="F4374" s="97"/>
      <c r="G4374" s="97"/>
    </row>
    <row r="4375" spans="6:7" x14ac:dyDescent="0.25">
      <c r="F4375" s="97"/>
      <c r="G4375" s="97"/>
    </row>
    <row r="4376" spans="6:7" x14ac:dyDescent="0.25">
      <c r="F4376" s="97"/>
      <c r="G4376" s="97"/>
    </row>
    <row r="4377" spans="6:7" x14ac:dyDescent="0.25">
      <c r="F4377" s="97"/>
      <c r="G4377" s="97"/>
    </row>
    <row r="4378" spans="6:7" x14ac:dyDescent="0.25">
      <c r="F4378" s="97"/>
      <c r="G4378" s="97"/>
    </row>
    <row r="4379" spans="6:7" x14ac:dyDescent="0.25">
      <c r="F4379" s="97"/>
      <c r="G4379" s="97"/>
    </row>
    <row r="4380" spans="6:7" x14ac:dyDescent="0.25">
      <c r="F4380" s="97"/>
      <c r="G4380" s="97"/>
    </row>
    <row r="4381" spans="6:7" x14ac:dyDescent="0.25">
      <c r="F4381" s="97"/>
      <c r="G4381" s="97"/>
    </row>
    <row r="4382" spans="6:7" x14ac:dyDescent="0.25">
      <c r="F4382" s="97"/>
      <c r="G4382" s="97"/>
    </row>
    <row r="4383" spans="6:7" x14ac:dyDescent="0.25">
      <c r="F4383" s="97"/>
      <c r="G4383" s="97"/>
    </row>
    <row r="4384" spans="6:7" x14ac:dyDescent="0.25">
      <c r="F4384" s="97"/>
      <c r="G4384" s="97"/>
    </row>
    <row r="4385" spans="6:7" x14ac:dyDescent="0.25">
      <c r="F4385" s="97"/>
      <c r="G4385" s="97"/>
    </row>
    <row r="4386" spans="6:7" x14ac:dyDescent="0.25">
      <c r="F4386" s="97"/>
      <c r="G4386" s="97"/>
    </row>
    <row r="4387" spans="6:7" x14ac:dyDescent="0.25">
      <c r="F4387" s="97"/>
      <c r="G4387" s="97"/>
    </row>
    <row r="4388" spans="6:7" x14ac:dyDescent="0.25">
      <c r="F4388" s="97"/>
      <c r="G4388" s="97"/>
    </row>
    <row r="4389" spans="6:7" x14ac:dyDescent="0.25">
      <c r="F4389" s="97"/>
      <c r="G4389" s="97"/>
    </row>
    <row r="4390" spans="6:7" x14ac:dyDescent="0.25">
      <c r="F4390" s="97"/>
      <c r="G4390" s="97"/>
    </row>
    <row r="4391" spans="6:7" x14ac:dyDescent="0.25">
      <c r="F4391" s="97"/>
      <c r="G4391" s="97"/>
    </row>
    <row r="4392" spans="6:7" x14ac:dyDescent="0.25">
      <c r="F4392" s="97"/>
      <c r="G4392" s="97"/>
    </row>
    <row r="4393" spans="6:7" x14ac:dyDescent="0.25">
      <c r="F4393" s="97"/>
      <c r="G4393" s="97"/>
    </row>
    <row r="4394" spans="6:7" x14ac:dyDescent="0.25">
      <c r="F4394" s="97"/>
      <c r="G4394" s="97"/>
    </row>
    <row r="4395" spans="6:7" x14ac:dyDescent="0.25">
      <c r="F4395" s="97"/>
      <c r="G4395" s="97"/>
    </row>
    <row r="4396" spans="6:7" x14ac:dyDescent="0.25">
      <c r="F4396" s="97"/>
      <c r="G4396" s="97"/>
    </row>
    <row r="4397" spans="6:7" x14ac:dyDescent="0.25">
      <c r="F4397" s="97"/>
      <c r="G4397" s="97"/>
    </row>
    <row r="4398" spans="6:7" x14ac:dyDescent="0.25">
      <c r="F4398" s="97"/>
      <c r="G4398" s="97"/>
    </row>
    <row r="4399" spans="6:7" x14ac:dyDescent="0.25">
      <c r="F4399" s="97"/>
      <c r="G4399" s="97"/>
    </row>
    <row r="4400" spans="6:7" x14ac:dyDescent="0.25">
      <c r="F4400" s="97"/>
      <c r="G4400" s="97"/>
    </row>
    <row r="4401" spans="6:7" x14ac:dyDescent="0.25">
      <c r="F4401" s="97"/>
      <c r="G4401" s="97"/>
    </row>
    <row r="4402" spans="6:7" x14ac:dyDescent="0.25">
      <c r="F4402" s="97"/>
      <c r="G4402" s="97"/>
    </row>
    <row r="4403" spans="6:7" x14ac:dyDescent="0.25">
      <c r="F4403" s="97"/>
      <c r="G4403" s="97"/>
    </row>
    <row r="4404" spans="6:7" x14ac:dyDescent="0.25">
      <c r="F4404" s="97"/>
      <c r="G4404" s="97"/>
    </row>
    <row r="4405" spans="6:7" x14ac:dyDescent="0.25">
      <c r="F4405" s="97"/>
      <c r="G4405" s="97"/>
    </row>
    <row r="4406" spans="6:7" x14ac:dyDescent="0.25">
      <c r="F4406" s="97"/>
      <c r="G4406" s="97"/>
    </row>
    <row r="4407" spans="6:7" x14ac:dyDescent="0.25">
      <c r="F4407" s="97"/>
      <c r="G4407" s="97"/>
    </row>
    <row r="4408" spans="6:7" x14ac:dyDescent="0.25">
      <c r="F4408" s="97"/>
      <c r="G4408" s="97"/>
    </row>
    <row r="4409" spans="6:7" x14ac:dyDescent="0.25">
      <c r="F4409" s="97"/>
      <c r="G4409" s="97"/>
    </row>
    <row r="4410" spans="6:7" x14ac:dyDescent="0.25">
      <c r="F4410" s="97"/>
      <c r="G4410" s="97"/>
    </row>
    <row r="4411" spans="6:7" x14ac:dyDescent="0.25">
      <c r="F4411" s="97"/>
      <c r="G4411" s="97"/>
    </row>
    <row r="4412" spans="6:7" x14ac:dyDescent="0.25">
      <c r="F4412" s="97"/>
      <c r="G4412" s="97"/>
    </row>
    <row r="4413" spans="6:7" x14ac:dyDescent="0.25">
      <c r="F4413" s="97"/>
      <c r="G4413" s="97"/>
    </row>
    <row r="4414" spans="6:7" x14ac:dyDescent="0.25">
      <c r="F4414" s="97"/>
      <c r="G4414" s="97"/>
    </row>
    <row r="4415" spans="6:7" x14ac:dyDescent="0.25">
      <c r="F4415" s="97"/>
      <c r="G4415" s="97"/>
    </row>
    <row r="4416" spans="6:7" x14ac:dyDescent="0.25">
      <c r="F4416" s="97"/>
      <c r="G4416" s="97"/>
    </row>
    <row r="4417" spans="6:7" x14ac:dyDescent="0.25">
      <c r="F4417" s="97"/>
      <c r="G4417" s="97"/>
    </row>
    <row r="4418" spans="6:7" x14ac:dyDescent="0.25">
      <c r="F4418" s="97"/>
      <c r="G4418" s="97"/>
    </row>
    <row r="4419" spans="6:7" x14ac:dyDescent="0.25">
      <c r="F4419" s="97"/>
      <c r="G4419" s="97"/>
    </row>
    <row r="4420" spans="6:7" x14ac:dyDescent="0.25">
      <c r="F4420" s="97"/>
      <c r="G4420" s="97"/>
    </row>
    <row r="4421" spans="6:7" x14ac:dyDescent="0.25">
      <c r="F4421" s="97"/>
      <c r="G4421" s="97"/>
    </row>
    <row r="4422" spans="6:7" x14ac:dyDescent="0.25">
      <c r="F4422" s="97"/>
      <c r="G4422" s="97"/>
    </row>
    <row r="4423" spans="6:7" x14ac:dyDescent="0.25">
      <c r="F4423" s="97"/>
      <c r="G4423" s="97"/>
    </row>
    <row r="4424" spans="6:7" x14ac:dyDescent="0.25">
      <c r="F4424" s="97"/>
      <c r="G4424" s="97"/>
    </row>
    <row r="4425" spans="6:7" x14ac:dyDescent="0.25">
      <c r="F4425" s="97"/>
      <c r="G4425" s="97"/>
    </row>
    <row r="4426" spans="6:7" x14ac:dyDescent="0.25">
      <c r="F4426" s="97"/>
      <c r="G4426" s="97"/>
    </row>
    <row r="4427" spans="6:7" x14ac:dyDescent="0.25">
      <c r="F4427" s="97"/>
      <c r="G4427" s="97"/>
    </row>
    <row r="4428" spans="6:7" x14ac:dyDescent="0.25">
      <c r="F4428" s="97"/>
      <c r="G4428" s="97"/>
    </row>
    <row r="4429" spans="6:7" x14ac:dyDescent="0.25">
      <c r="F4429" s="97"/>
      <c r="G4429" s="97"/>
    </row>
    <row r="4430" spans="6:7" x14ac:dyDescent="0.25">
      <c r="F4430" s="97"/>
      <c r="G4430" s="97"/>
    </row>
    <row r="4431" spans="6:7" x14ac:dyDescent="0.25">
      <c r="F4431" s="97"/>
      <c r="G4431" s="97"/>
    </row>
    <row r="4432" spans="6:7" x14ac:dyDescent="0.25">
      <c r="F4432" s="97"/>
      <c r="G4432" s="97"/>
    </row>
    <row r="4433" spans="6:7" x14ac:dyDescent="0.25">
      <c r="F4433" s="97"/>
      <c r="G4433" s="97"/>
    </row>
    <row r="4434" spans="6:7" x14ac:dyDescent="0.25">
      <c r="F4434" s="97"/>
      <c r="G4434" s="97"/>
    </row>
    <row r="4435" spans="6:7" x14ac:dyDescent="0.25">
      <c r="F4435" s="97"/>
      <c r="G4435" s="97"/>
    </row>
    <row r="4436" spans="6:7" x14ac:dyDescent="0.25">
      <c r="F4436" s="97"/>
      <c r="G4436" s="97"/>
    </row>
    <row r="4437" spans="6:7" x14ac:dyDescent="0.25">
      <c r="F4437" s="97"/>
      <c r="G4437" s="97"/>
    </row>
    <row r="4438" spans="6:7" x14ac:dyDescent="0.25">
      <c r="F4438" s="97"/>
      <c r="G4438" s="97"/>
    </row>
    <row r="4439" spans="6:7" x14ac:dyDescent="0.25">
      <c r="F4439" s="97"/>
      <c r="G4439" s="97"/>
    </row>
    <row r="4440" spans="6:7" x14ac:dyDescent="0.25">
      <c r="F4440" s="97"/>
      <c r="G4440" s="97"/>
    </row>
    <row r="4441" spans="6:7" x14ac:dyDescent="0.25">
      <c r="F4441" s="97"/>
      <c r="G4441" s="97"/>
    </row>
    <row r="4442" spans="6:7" x14ac:dyDescent="0.25">
      <c r="F4442" s="97"/>
      <c r="G4442" s="97"/>
    </row>
    <row r="4443" spans="6:7" x14ac:dyDescent="0.25">
      <c r="F4443" s="97"/>
      <c r="G4443" s="97"/>
    </row>
    <row r="4444" spans="6:7" x14ac:dyDescent="0.25">
      <c r="F4444" s="97"/>
      <c r="G4444" s="97"/>
    </row>
    <row r="4445" spans="6:7" x14ac:dyDescent="0.25">
      <c r="F4445" s="97"/>
      <c r="G4445" s="97"/>
    </row>
    <row r="4446" spans="6:7" x14ac:dyDescent="0.25">
      <c r="F4446" s="97"/>
      <c r="G4446" s="97"/>
    </row>
    <row r="4447" spans="6:7" x14ac:dyDescent="0.25">
      <c r="F4447" s="97"/>
      <c r="G4447" s="97"/>
    </row>
    <row r="4448" spans="6:7" x14ac:dyDescent="0.25">
      <c r="F4448" s="97"/>
      <c r="G4448" s="97"/>
    </row>
    <row r="4449" spans="6:7" x14ac:dyDescent="0.25">
      <c r="F4449" s="97"/>
      <c r="G4449" s="97"/>
    </row>
    <row r="4450" spans="6:7" x14ac:dyDescent="0.25">
      <c r="F4450" s="97"/>
      <c r="G4450" s="97"/>
    </row>
    <row r="4451" spans="6:7" x14ac:dyDescent="0.25">
      <c r="F4451" s="97"/>
      <c r="G4451" s="97"/>
    </row>
    <row r="4452" spans="6:7" x14ac:dyDescent="0.25">
      <c r="F4452" s="97"/>
      <c r="G4452" s="97"/>
    </row>
    <row r="4453" spans="6:7" x14ac:dyDescent="0.25">
      <c r="F4453" s="97"/>
      <c r="G4453" s="97"/>
    </row>
    <row r="4454" spans="6:7" x14ac:dyDescent="0.25">
      <c r="F4454" s="97"/>
      <c r="G4454" s="97"/>
    </row>
    <row r="4455" spans="6:7" x14ac:dyDescent="0.25">
      <c r="F4455" s="97"/>
      <c r="G4455" s="97"/>
    </row>
    <row r="4456" spans="6:7" x14ac:dyDescent="0.25">
      <c r="F4456" s="97"/>
      <c r="G4456" s="97"/>
    </row>
    <row r="4457" spans="6:7" x14ac:dyDescent="0.25">
      <c r="F4457" s="97"/>
      <c r="G4457" s="97"/>
    </row>
    <row r="4458" spans="6:7" x14ac:dyDescent="0.25">
      <c r="F4458" s="97"/>
      <c r="G4458" s="97"/>
    </row>
    <row r="4459" spans="6:7" x14ac:dyDescent="0.25">
      <c r="F4459" s="97"/>
      <c r="G4459" s="97"/>
    </row>
    <row r="4460" spans="6:7" x14ac:dyDescent="0.25">
      <c r="F4460" s="97"/>
      <c r="G4460" s="97"/>
    </row>
    <row r="4461" spans="6:7" x14ac:dyDescent="0.25">
      <c r="F4461" s="97"/>
      <c r="G4461" s="97"/>
    </row>
    <row r="4462" spans="6:7" x14ac:dyDescent="0.25">
      <c r="F4462" s="97"/>
      <c r="G4462" s="97"/>
    </row>
    <row r="4463" spans="6:7" x14ac:dyDescent="0.25">
      <c r="F4463" s="97"/>
      <c r="G4463" s="97"/>
    </row>
    <row r="4464" spans="6:7" x14ac:dyDescent="0.25">
      <c r="F4464" s="97"/>
      <c r="G4464" s="97"/>
    </row>
    <row r="4465" spans="6:7" x14ac:dyDescent="0.25">
      <c r="F4465" s="97"/>
      <c r="G4465" s="97"/>
    </row>
    <row r="4466" spans="6:7" x14ac:dyDescent="0.25">
      <c r="F4466" s="97"/>
      <c r="G4466" s="97"/>
    </row>
    <row r="4467" spans="6:7" x14ac:dyDescent="0.25">
      <c r="F4467" s="97"/>
      <c r="G4467" s="97"/>
    </row>
    <row r="4468" spans="6:7" x14ac:dyDescent="0.25">
      <c r="F4468" s="97"/>
      <c r="G4468" s="97"/>
    </row>
    <row r="4469" spans="6:7" x14ac:dyDescent="0.25">
      <c r="F4469" s="97"/>
      <c r="G4469" s="97"/>
    </row>
    <row r="4470" spans="6:7" x14ac:dyDescent="0.25">
      <c r="F4470" s="97"/>
      <c r="G4470" s="97"/>
    </row>
    <row r="4471" spans="6:7" x14ac:dyDescent="0.25">
      <c r="F4471" s="97"/>
      <c r="G4471" s="97"/>
    </row>
    <row r="4472" spans="6:7" x14ac:dyDescent="0.25">
      <c r="F4472" s="97"/>
      <c r="G4472" s="97"/>
    </row>
    <row r="4473" spans="6:7" x14ac:dyDescent="0.25">
      <c r="F4473" s="97"/>
      <c r="G4473" s="97"/>
    </row>
    <row r="4474" spans="6:7" x14ac:dyDescent="0.25">
      <c r="F4474" s="97"/>
      <c r="G4474" s="97"/>
    </row>
    <row r="4475" spans="6:7" x14ac:dyDescent="0.25">
      <c r="F4475" s="97"/>
      <c r="G4475" s="97"/>
    </row>
    <row r="4476" spans="6:7" x14ac:dyDescent="0.25">
      <c r="F4476" s="97"/>
      <c r="G4476" s="97"/>
    </row>
    <row r="4477" spans="6:7" x14ac:dyDescent="0.25">
      <c r="F4477" s="97"/>
      <c r="G4477" s="97"/>
    </row>
    <row r="4478" spans="6:7" x14ac:dyDescent="0.25">
      <c r="F4478" s="97"/>
      <c r="G4478" s="97"/>
    </row>
    <row r="4479" spans="6:7" x14ac:dyDescent="0.25">
      <c r="F4479" s="97"/>
      <c r="G4479" s="97"/>
    </row>
    <row r="4480" spans="6:7" x14ac:dyDescent="0.25">
      <c r="F4480" s="97"/>
      <c r="G4480" s="97"/>
    </row>
    <row r="4481" spans="6:7" x14ac:dyDescent="0.25">
      <c r="F4481" s="97"/>
      <c r="G4481" s="97"/>
    </row>
    <row r="4482" spans="6:7" x14ac:dyDescent="0.25">
      <c r="F4482" s="97"/>
      <c r="G4482" s="97"/>
    </row>
    <row r="4483" spans="6:7" x14ac:dyDescent="0.25">
      <c r="F4483" s="97"/>
      <c r="G4483" s="97"/>
    </row>
    <row r="4484" spans="6:7" x14ac:dyDescent="0.25">
      <c r="F4484" s="97"/>
      <c r="G4484" s="97"/>
    </row>
    <row r="4485" spans="6:7" x14ac:dyDescent="0.25">
      <c r="F4485" s="97"/>
      <c r="G4485" s="97"/>
    </row>
    <row r="4486" spans="6:7" x14ac:dyDescent="0.25">
      <c r="F4486" s="97"/>
      <c r="G4486" s="97"/>
    </row>
    <row r="4487" spans="6:7" x14ac:dyDescent="0.25">
      <c r="F4487" s="97"/>
      <c r="G4487" s="97"/>
    </row>
    <row r="4488" spans="6:7" x14ac:dyDescent="0.25">
      <c r="F4488" s="97"/>
      <c r="G4488" s="97"/>
    </row>
    <row r="4489" spans="6:7" x14ac:dyDescent="0.25">
      <c r="F4489" s="97"/>
      <c r="G4489" s="97"/>
    </row>
    <row r="4490" spans="6:7" x14ac:dyDescent="0.25">
      <c r="F4490" s="97"/>
      <c r="G4490" s="97"/>
    </row>
    <row r="4491" spans="6:7" x14ac:dyDescent="0.25">
      <c r="F4491" s="97"/>
      <c r="G4491" s="97"/>
    </row>
    <row r="4492" spans="6:7" x14ac:dyDescent="0.25">
      <c r="F4492" s="97"/>
      <c r="G4492" s="97"/>
    </row>
    <row r="4493" spans="6:7" x14ac:dyDescent="0.25">
      <c r="F4493" s="97"/>
      <c r="G4493" s="97"/>
    </row>
    <row r="4494" spans="6:7" x14ac:dyDescent="0.25">
      <c r="F4494" s="97"/>
      <c r="G4494" s="97"/>
    </row>
    <row r="4495" spans="6:7" x14ac:dyDescent="0.25">
      <c r="F4495" s="97"/>
      <c r="G4495" s="97"/>
    </row>
    <row r="4496" spans="6:7" x14ac:dyDescent="0.25">
      <c r="F4496" s="97"/>
      <c r="G4496" s="97"/>
    </row>
    <row r="4497" spans="6:7" x14ac:dyDescent="0.25">
      <c r="F4497" s="97"/>
      <c r="G4497" s="97"/>
    </row>
    <row r="4498" spans="6:7" x14ac:dyDescent="0.25">
      <c r="F4498" s="97"/>
      <c r="G4498" s="97"/>
    </row>
    <row r="4499" spans="6:7" x14ac:dyDescent="0.25">
      <c r="F4499" s="97"/>
      <c r="G4499" s="97"/>
    </row>
    <row r="4500" spans="6:7" x14ac:dyDescent="0.25">
      <c r="F4500" s="97"/>
      <c r="G4500" s="97"/>
    </row>
    <row r="4501" spans="6:7" x14ac:dyDescent="0.25">
      <c r="F4501" s="97"/>
      <c r="G4501" s="97"/>
    </row>
    <row r="4502" spans="6:7" x14ac:dyDescent="0.25">
      <c r="F4502" s="97"/>
      <c r="G4502" s="97"/>
    </row>
    <row r="4503" spans="6:7" x14ac:dyDescent="0.25">
      <c r="F4503" s="97"/>
      <c r="G4503" s="97"/>
    </row>
    <row r="4504" spans="6:7" x14ac:dyDescent="0.25">
      <c r="F4504" s="97"/>
      <c r="G4504" s="97"/>
    </row>
    <row r="4505" spans="6:7" x14ac:dyDescent="0.25">
      <c r="F4505" s="97"/>
      <c r="G4505" s="97"/>
    </row>
    <row r="4506" spans="6:7" x14ac:dyDescent="0.25">
      <c r="F4506" s="97"/>
      <c r="G4506" s="97"/>
    </row>
    <row r="4507" spans="6:7" x14ac:dyDescent="0.25">
      <c r="F4507" s="97"/>
      <c r="G4507" s="97"/>
    </row>
    <row r="4508" spans="6:7" x14ac:dyDescent="0.25">
      <c r="F4508" s="97"/>
      <c r="G4508" s="97"/>
    </row>
    <row r="4509" spans="6:7" x14ac:dyDescent="0.25">
      <c r="F4509" s="97"/>
      <c r="G4509" s="97"/>
    </row>
    <row r="4510" spans="6:7" x14ac:dyDescent="0.25">
      <c r="F4510" s="97"/>
      <c r="G4510" s="97"/>
    </row>
    <row r="4511" spans="6:7" x14ac:dyDescent="0.25">
      <c r="F4511" s="97"/>
      <c r="G4511" s="97"/>
    </row>
    <row r="4512" spans="6:7" x14ac:dyDescent="0.25">
      <c r="F4512" s="97"/>
      <c r="G4512" s="97"/>
    </row>
    <row r="4513" spans="6:7" x14ac:dyDescent="0.25">
      <c r="F4513" s="97"/>
      <c r="G4513" s="97"/>
    </row>
    <row r="4514" spans="6:7" x14ac:dyDescent="0.25">
      <c r="F4514" s="97"/>
      <c r="G4514" s="97"/>
    </row>
    <row r="4515" spans="6:7" x14ac:dyDescent="0.25">
      <c r="F4515" s="97"/>
      <c r="G4515" s="97"/>
    </row>
    <row r="4516" spans="6:7" x14ac:dyDescent="0.25">
      <c r="F4516" s="97"/>
      <c r="G4516" s="97"/>
    </row>
    <row r="4517" spans="6:7" x14ac:dyDescent="0.25">
      <c r="F4517" s="97"/>
      <c r="G4517" s="97"/>
    </row>
    <row r="4518" spans="6:7" x14ac:dyDescent="0.25">
      <c r="F4518" s="97"/>
      <c r="G4518" s="97"/>
    </row>
    <row r="4519" spans="6:7" x14ac:dyDescent="0.25">
      <c r="F4519" s="97"/>
      <c r="G4519" s="97"/>
    </row>
    <row r="4520" spans="6:7" x14ac:dyDescent="0.25">
      <c r="F4520" s="97"/>
      <c r="G4520" s="97"/>
    </row>
    <row r="4521" spans="6:7" x14ac:dyDescent="0.25">
      <c r="F4521" s="97"/>
      <c r="G4521" s="97"/>
    </row>
    <row r="4522" spans="6:7" x14ac:dyDescent="0.25">
      <c r="F4522" s="97"/>
      <c r="G4522" s="97"/>
    </row>
    <row r="4523" spans="6:7" x14ac:dyDescent="0.25">
      <c r="F4523" s="97"/>
      <c r="G4523" s="97"/>
    </row>
    <row r="4524" spans="6:7" x14ac:dyDescent="0.25">
      <c r="F4524" s="97"/>
      <c r="G4524" s="97"/>
    </row>
    <row r="4525" spans="6:7" x14ac:dyDescent="0.25">
      <c r="F4525" s="97"/>
      <c r="G4525" s="97"/>
    </row>
    <row r="4526" spans="6:7" x14ac:dyDescent="0.25">
      <c r="F4526" s="97"/>
      <c r="G4526" s="97"/>
    </row>
    <row r="4527" spans="6:7" x14ac:dyDescent="0.25">
      <c r="F4527" s="97"/>
      <c r="G4527" s="97"/>
    </row>
    <row r="4528" spans="6:7" x14ac:dyDescent="0.25">
      <c r="F4528" s="97"/>
      <c r="G4528" s="97"/>
    </row>
    <row r="4529" spans="6:7" x14ac:dyDescent="0.25">
      <c r="F4529" s="97"/>
      <c r="G4529" s="97"/>
    </row>
    <row r="4530" spans="6:7" x14ac:dyDescent="0.25">
      <c r="F4530" s="97"/>
      <c r="G4530" s="97"/>
    </row>
    <row r="4531" spans="6:7" x14ac:dyDescent="0.25">
      <c r="F4531" s="97"/>
      <c r="G4531" s="97"/>
    </row>
    <row r="4532" spans="6:7" x14ac:dyDescent="0.25">
      <c r="F4532" s="97"/>
      <c r="G4532" s="97"/>
    </row>
    <row r="4533" spans="6:7" x14ac:dyDescent="0.25">
      <c r="F4533" s="97"/>
      <c r="G4533" s="97"/>
    </row>
    <row r="4534" spans="6:7" x14ac:dyDescent="0.25">
      <c r="F4534" s="97"/>
      <c r="G4534" s="97"/>
    </row>
    <row r="4535" spans="6:7" x14ac:dyDescent="0.25">
      <c r="F4535" s="97"/>
      <c r="G4535" s="97"/>
    </row>
    <row r="4536" spans="6:7" x14ac:dyDescent="0.25">
      <c r="F4536" s="97"/>
      <c r="G4536" s="97"/>
    </row>
    <row r="4537" spans="6:7" x14ac:dyDescent="0.25">
      <c r="F4537" s="97"/>
      <c r="G4537" s="97"/>
    </row>
    <row r="4538" spans="6:7" x14ac:dyDescent="0.25">
      <c r="F4538" s="97"/>
      <c r="G4538" s="97"/>
    </row>
    <row r="4539" spans="6:7" x14ac:dyDescent="0.25">
      <c r="F4539" s="97"/>
      <c r="G4539" s="97"/>
    </row>
    <row r="4540" spans="6:7" x14ac:dyDescent="0.25">
      <c r="F4540" s="97"/>
      <c r="G4540" s="97"/>
    </row>
    <row r="4541" spans="6:7" x14ac:dyDescent="0.25">
      <c r="F4541" s="97"/>
      <c r="G4541" s="97"/>
    </row>
    <row r="4542" spans="6:7" x14ac:dyDescent="0.25">
      <c r="F4542" s="97"/>
      <c r="G4542" s="97"/>
    </row>
    <row r="4543" spans="6:7" x14ac:dyDescent="0.25">
      <c r="F4543" s="97"/>
      <c r="G4543" s="97"/>
    </row>
    <row r="4544" spans="6:7" x14ac:dyDescent="0.25">
      <c r="F4544" s="97"/>
      <c r="G4544" s="97"/>
    </row>
    <row r="4545" spans="6:7" x14ac:dyDescent="0.25">
      <c r="F4545" s="97"/>
      <c r="G4545" s="97"/>
    </row>
    <row r="4546" spans="6:7" x14ac:dyDescent="0.25">
      <c r="F4546" s="97"/>
      <c r="G4546" s="97"/>
    </row>
    <row r="4547" spans="6:7" x14ac:dyDescent="0.25">
      <c r="F4547" s="97"/>
      <c r="G4547" s="97"/>
    </row>
    <row r="4548" spans="6:7" x14ac:dyDescent="0.25">
      <c r="F4548" s="97"/>
      <c r="G4548" s="97"/>
    </row>
    <row r="4549" spans="6:7" x14ac:dyDescent="0.25">
      <c r="F4549" s="97"/>
      <c r="G4549" s="97"/>
    </row>
    <row r="4550" spans="6:7" x14ac:dyDescent="0.25">
      <c r="F4550" s="97"/>
      <c r="G4550" s="97"/>
    </row>
    <row r="4551" spans="6:7" x14ac:dyDescent="0.25">
      <c r="F4551" s="97"/>
      <c r="G4551" s="97"/>
    </row>
    <row r="4552" spans="6:7" x14ac:dyDescent="0.25">
      <c r="F4552" s="97"/>
      <c r="G4552" s="97"/>
    </row>
    <row r="4553" spans="6:7" x14ac:dyDescent="0.25">
      <c r="F4553" s="97"/>
      <c r="G4553" s="97"/>
    </row>
    <row r="4554" spans="6:7" x14ac:dyDescent="0.25">
      <c r="F4554" s="97"/>
      <c r="G4554" s="97"/>
    </row>
    <row r="4555" spans="6:7" x14ac:dyDescent="0.25">
      <c r="F4555" s="97"/>
      <c r="G4555" s="97"/>
    </row>
    <row r="4556" spans="6:7" x14ac:dyDescent="0.25">
      <c r="F4556" s="97"/>
      <c r="G4556" s="97"/>
    </row>
    <row r="4557" spans="6:7" x14ac:dyDescent="0.25">
      <c r="F4557" s="97"/>
      <c r="G4557" s="97"/>
    </row>
    <row r="4558" spans="6:7" x14ac:dyDescent="0.25">
      <c r="F4558" s="97"/>
      <c r="G4558" s="97"/>
    </row>
    <row r="4559" spans="6:7" x14ac:dyDescent="0.25">
      <c r="F4559" s="97"/>
      <c r="G4559" s="97"/>
    </row>
    <row r="4560" spans="6:7" x14ac:dyDescent="0.25">
      <c r="F4560" s="97"/>
      <c r="G4560" s="97"/>
    </row>
    <row r="4561" spans="6:7" x14ac:dyDescent="0.25">
      <c r="F4561" s="97"/>
      <c r="G4561" s="97"/>
    </row>
    <row r="4562" spans="6:7" x14ac:dyDescent="0.25">
      <c r="F4562" s="97"/>
      <c r="G4562" s="97"/>
    </row>
    <row r="4563" spans="6:7" x14ac:dyDescent="0.25">
      <c r="F4563" s="97"/>
      <c r="G4563" s="97"/>
    </row>
    <row r="4564" spans="6:7" x14ac:dyDescent="0.25">
      <c r="F4564" s="97"/>
      <c r="G4564" s="97"/>
    </row>
    <row r="4565" spans="6:7" x14ac:dyDescent="0.25">
      <c r="F4565" s="97"/>
      <c r="G4565" s="97"/>
    </row>
    <row r="4566" spans="6:7" x14ac:dyDescent="0.25">
      <c r="F4566" s="97"/>
      <c r="G4566" s="97"/>
    </row>
    <row r="4567" spans="6:7" x14ac:dyDescent="0.25">
      <c r="F4567" s="97"/>
      <c r="G4567" s="97"/>
    </row>
    <row r="4568" spans="6:7" x14ac:dyDescent="0.25">
      <c r="F4568" s="97"/>
      <c r="G4568" s="97"/>
    </row>
    <row r="4569" spans="6:7" x14ac:dyDescent="0.25">
      <c r="F4569" s="97"/>
      <c r="G4569" s="97"/>
    </row>
    <row r="4570" spans="6:7" x14ac:dyDescent="0.25">
      <c r="F4570" s="97"/>
      <c r="G4570" s="97"/>
    </row>
    <row r="4571" spans="6:7" x14ac:dyDescent="0.25">
      <c r="F4571" s="97"/>
      <c r="G4571" s="97"/>
    </row>
    <row r="4572" spans="6:7" x14ac:dyDescent="0.25">
      <c r="F4572" s="97"/>
      <c r="G4572" s="97"/>
    </row>
    <row r="4573" spans="6:7" x14ac:dyDescent="0.25">
      <c r="F4573" s="97"/>
      <c r="G4573" s="97"/>
    </row>
    <row r="4574" spans="6:7" x14ac:dyDescent="0.25">
      <c r="F4574" s="97"/>
      <c r="G4574" s="97"/>
    </row>
    <row r="4575" spans="6:7" x14ac:dyDescent="0.25">
      <c r="F4575" s="97"/>
      <c r="G4575" s="97"/>
    </row>
    <row r="4576" spans="6:7" x14ac:dyDescent="0.25">
      <c r="F4576" s="97"/>
      <c r="G4576" s="97"/>
    </row>
    <row r="4577" spans="6:7" x14ac:dyDescent="0.25">
      <c r="F4577" s="97"/>
      <c r="G4577" s="97"/>
    </row>
    <row r="4578" spans="6:7" x14ac:dyDescent="0.25">
      <c r="F4578" s="97"/>
      <c r="G4578" s="97"/>
    </row>
    <row r="4579" spans="6:7" x14ac:dyDescent="0.25">
      <c r="F4579" s="97"/>
      <c r="G4579" s="97"/>
    </row>
    <row r="4580" spans="6:7" x14ac:dyDescent="0.25">
      <c r="F4580" s="97"/>
      <c r="G4580" s="97"/>
    </row>
    <row r="4581" spans="6:7" x14ac:dyDescent="0.25">
      <c r="F4581" s="97"/>
      <c r="G4581" s="97"/>
    </row>
    <row r="4582" spans="6:7" x14ac:dyDescent="0.25">
      <c r="F4582" s="97"/>
      <c r="G4582" s="97"/>
    </row>
    <row r="4583" spans="6:7" x14ac:dyDescent="0.25">
      <c r="F4583" s="97"/>
      <c r="G4583" s="97"/>
    </row>
    <row r="4584" spans="6:7" x14ac:dyDescent="0.25">
      <c r="F4584" s="97"/>
      <c r="G4584" s="97"/>
    </row>
    <row r="4585" spans="6:7" x14ac:dyDescent="0.25">
      <c r="F4585" s="97"/>
      <c r="G4585" s="97"/>
    </row>
    <row r="4586" spans="6:7" x14ac:dyDescent="0.25">
      <c r="F4586" s="97"/>
      <c r="G4586" s="97"/>
    </row>
    <row r="4587" spans="6:7" x14ac:dyDescent="0.25">
      <c r="F4587" s="97"/>
      <c r="G4587" s="97"/>
    </row>
    <row r="4588" spans="6:7" x14ac:dyDescent="0.25">
      <c r="F4588" s="97"/>
      <c r="G4588" s="97"/>
    </row>
    <row r="4589" spans="6:7" x14ac:dyDescent="0.25">
      <c r="F4589" s="97"/>
      <c r="G4589" s="97"/>
    </row>
    <row r="4590" spans="6:7" x14ac:dyDescent="0.25">
      <c r="F4590" s="97"/>
      <c r="G4590" s="97"/>
    </row>
    <row r="4591" spans="6:7" x14ac:dyDescent="0.25">
      <c r="F4591" s="97"/>
      <c r="G4591" s="97"/>
    </row>
    <row r="4592" spans="6:7" x14ac:dyDescent="0.25">
      <c r="F4592" s="97"/>
      <c r="G4592" s="97"/>
    </row>
    <row r="4593" spans="6:7" x14ac:dyDescent="0.25">
      <c r="F4593" s="97"/>
      <c r="G4593" s="97"/>
    </row>
    <row r="4594" spans="6:7" x14ac:dyDescent="0.25">
      <c r="F4594" s="97"/>
      <c r="G4594" s="97"/>
    </row>
    <row r="4595" spans="6:7" x14ac:dyDescent="0.25">
      <c r="F4595" s="97"/>
      <c r="G4595" s="97"/>
    </row>
    <row r="4596" spans="6:7" x14ac:dyDescent="0.25">
      <c r="F4596" s="97"/>
      <c r="G4596" s="97"/>
    </row>
    <row r="4597" spans="6:7" x14ac:dyDescent="0.25">
      <c r="F4597" s="97"/>
      <c r="G4597" s="97"/>
    </row>
    <row r="4598" spans="6:7" x14ac:dyDescent="0.25">
      <c r="F4598" s="97"/>
      <c r="G4598" s="97"/>
    </row>
    <row r="4599" spans="6:7" x14ac:dyDescent="0.25">
      <c r="F4599" s="97"/>
      <c r="G4599" s="97"/>
    </row>
    <row r="4600" spans="6:7" x14ac:dyDescent="0.25">
      <c r="F4600" s="97"/>
      <c r="G4600" s="97"/>
    </row>
    <row r="4601" spans="6:7" x14ac:dyDescent="0.25">
      <c r="F4601" s="97"/>
      <c r="G4601" s="97"/>
    </row>
    <row r="4602" spans="6:7" x14ac:dyDescent="0.25">
      <c r="F4602" s="97"/>
      <c r="G4602" s="97"/>
    </row>
    <row r="4603" spans="6:7" x14ac:dyDescent="0.25">
      <c r="F4603" s="97"/>
      <c r="G4603" s="97"/>
    </row>
    <row r="4604" spans="6:7" x14ac:dyDescent="0.25">
      <c r="F4604" s="97"/>
      <c r="G4604" s="97"/>
    </row>
    <row r="4605" spans="6:7" x14ac:dyDescent="0.25">
      <c r="F4605" s="97"/>
      <c r="G4605" s="97"/>
    </row>
    <row r="4606" spans="6:7" x14ac:dyDescent="0.25">
      <c r="F4606" s="97"/>
      <c r="G4606" s="97"/>
    </row>
    <row r="4607" spans="6:7" x14ac:dyDescent="0.25">
      <c r="F4607" s="97"/>
      <c r="G4607" s="97"/>
    </row>
    <row r="4608" spans="6:7" x14ac:dyDescent="0.25">
      <c r="F4608" s="97"/>
      <c r="G4608" s="97"/>
    </row>
    <row r="4609" spans="6:7" x14ac:dyDescent="0.25">
      <c r="F4609" s="97"/>
      <c r="G4609" s="97"/>
    </row>
    <row r="4610" spans="6:7" x14ac:dyDescent="0.25">
      <c r="F4610" s="97"/>
      <c r="G4610" s="97"/>
    </row>
    <row r="4611" spans="6:7" x14ac:dyDescent="0.25">
      <c r="F4611" s="97"/>
      <c r="G4611" s="97"/>
    </row>
    <row r="4612" spans="6:7" x14ac:dyDescent="0.25">
      <c r="F4612" s="97"/>
      <c r="G4612" s="97"/>
    </row>
    <row r="4613" spans="6:7" x14ac:dyDescent="0.25">
      <c r="F4613" s="97"/>
      <c r="G4613" s="97"/>
    </row>
    <row r="4614" spans="6:7" x14ac:dyDescent="0.25">
      <c r="F4614" s="97"/>
      <c r="G4614" s="97"/>
    </row>
    <row r="4615" spans="6:7" x14ac:dyDescent="0.25">
      <c r="F4615" s="97"/>
      <c r="G4615" s="97"/>
    </row>
    <row r="4616" spans="6:7" x14ac:dyDescent="0.25">
      <c r="F4616" s="97"/>
      <c r="G4616" s="97"/>
    </row>
    <row r="4617" spans="6:7" x14ac:dyDescent="0.25">
      <c r="F4617" s="97"/>
      <c r="G4617" s="97"/>
    </row>
    <row r="4618" spans="6:7" x14ac:dyDescent="0.25">
      <c r="F4618" s="97"/>
      <c r="G4618" s="97"/>
    </row>
    <row r="4619" spans="6:7" x14ac:dyDescent="0.25">
      <c r="F4619" s="97"/>
      <c r="G4619" s="97"/>
    </row>
    <row r="4620" spans="6:7" x14ac:dyDescent="0.25">
      <c r="F4620" s="97"/>
      <c r="G4620" s="97"/>
    </row>
    <row r="4621" spans="6:7" x14ac:dyDescent="0.25">
      <c r="F4621" s="97"/>
      <c r="G4621" s="97"/>
    </row>
    <row r="4622" spans="6:7" x14ac:dyDescent="0.25">
      <c r="F4622" s="97"/>
      <c r="G4622" s="97"/>
    </row>
    <row r="4623" spans="6:7" x14ac:dyDescent="0.25">
      <c r="F4623" s="97"/>
      <c r="G4623" s="97"/>
    </row>
    <row r="4624" spans="6:7" x14ac:dyDescent="0.25">
      <c r="F4624" s="97"/>
      <c r="G4624" s="97"/>
    </row>
    <row r="4625" spans="6:7" x14ac:dyDescent="0.25">
      <c r="F4625" s="97"/>
      <c r="G4625" s="97"/>
    </row>
    <row r="4626" spans="6:7" x14ac:dyDescent="0.25">
      <c r="F4626" s="97"/>
      <c r="G4626" s="97"/>
    </row>
    <row r="4627" spans="6:7" x14ac:dyDescent="0.25">
      <c r="F4627" s="97"/>
      <c r="G4627" s="97"/>
    </row>
    <row r="4628" spans="6:7" x14ac:dyDescent="0.25">
      <c r="F4628" s="97"/>
      <c r="G4628" s="97"/>
    </row>
    <row r="4629" spans="6:7" x14ac:dyDescent="0.25">
      <c r="F4629" s="97"/>
      <c r="G4629" s="97"/>
    </row>
    <row r="4630" spans="6:7" x14ac:dyDescent="0.25">
      <c r="F4630" s="97"/>
      <c r="G4630" s="97"/>
    </row>
    <row r="4631" spans="6:7" x14ac:dyDescent="0.25">
      <c r="F4631" s="97"/>
      <c r="G4631" s="97"/>
    </row>
    <row r="4632" spans="6:7" x14ac:dyDescent="0.25">
      <c r="F4632" s="97"/>
      <c r="G4632" s="97"/>
    </row>
    <row r="4633" spans="6:7" x14ac:dyDescent="0.25">
      <c r="F4633" s="97"/>
      <c r="G4633" s="97"/>
    </row>
    <row r="4634" spans="6:7" x14ac:dyDescent="0.25">
      <c r="F4634" s="97"/>
      <c r="G4634" s="97"/>
    </row>
    <row r="4635" spans="6:7" x14ac:dyDescent="0.25">
      <c r="F4635" s="97"/>
      <c r="G4635" s="97"/>
    </row>
    <row r="4636" spans="6:7" x14ac:dyDescent="0.25">
      <c r="F4636" s="97"/>
      <c r="G4636" s="97"/>
    </row>
    <row r="4637" spans="6:7" x14ac:dyDescent="0.25">
      <c r="F4637" s="97"/>
      <c r="G4637" s="97"/>
    </row>
    <row r="4638" spans="6:7" x14ac:dyDescent="0.25">
      <c r="F4638" s="97"/>
      <c r="G4638" s="97"/>
    </row>
    <row r="4639" spans="6:7" x14ac:dyDescent="0.25">
      <c r="F4639" s="97"/>
      <c r="G4639" s="97"/>
    </row>
    <row r="4640" spans="6:7" x14ac:dyDescent="0.25">
      <c r="F4640" s="97"/>
      <c r="G4640" s="97"/>
    </row>
    <row r="4641" spans="6:7" x14ac:dyDescent="0.25">
      <c r="F4641" s="97"/>
      <c r="G4641" s="97"/>
    </row>
    <row r="4642" spans="6:7" x14ac:dyDescent="0.25">
      <c r="F4642" s="97"/>
      <c r="G4642" s="97"/>
    </row>
    <row r="4643" spans="6:7" x14ac:dyDescent="0.25">
      <c r="F4643" s="97"/>
      <c r="G4643" s="97"/>
    </row>
    <row r="4644" spans="6:7" x14ac:dyDescent="0.25">
      <c r="F4644" s="97"/>
      <c r="G4644" s="97"/>
    </row>
    <row r="4645" spans="6:7" x14ac:dyDescent="0.25">
      <c r="F4645" s="97"/>
      <c r="G4645" s="97"/>
    </row>
    <row r="4646" spans="6:7" x14ac:dyDescent="0.25">
      <c r="F4646" s="97"/>
      <c r="G4646" s="97"/>
    </row>
    <row r="4647" spans="6:7" x14ac:dyDescent="0.25">
      <c r="F4647" s="97"/>
      <c r="G4647" s="97"/>
    </row>
    <row r="4648" spans="6:7" x14ac:dyDescent="0.25">
      <c r="F4648" s="97"/>
      <c r="G4648" s="97"/>
    </row>
    <row r="4649" spans="6:7" x14ac:dyDescent="0.25">
      <c r="F4649" s="97"/>
      <c r="G4649" s="97"/>
    </row>
    <row r="4650" spans="6:7" x14ac:dyDescent="0.25">
      <c r="F4650" s="97"/>
      <c r="G4650" s="97"/>
    </row>
    <row r="4651" spans="6:7" x14ac:dyDescent="0.25">
      <c r="F4651" s="97"/>
      <c r="G4651" s="97"/>
    </row>
    <row r="4652" spans="6:7" x14ac:dyDescent="0.25">
      <c r="F4652" s="97"/>
      <c r="G4652" s="97"/>
    </row>
    <row r="4653" spans="6:7" x14ac:dyDescent="0.25">
      <c r="F4653" s="97"/>
      <c r="G4653" s="97"/>
    </row>
    <row r="4654" spans="6:7" x14ac:dyDescent="0.25">
      <c r="F4654" s="97"/>
      <c r="G4654" s="97"/>
    </row>
    <row r="4655" spans="6:7" x14ac:dyDescent="0.25">
      <c r="F4655" s="97"/>
      <c r="G4655" s="97"/>
    </row>
    <row r="4656" spans="6:7" x14ac:dyDescent="0.25">
      <c r="F4656" s="97"/>
      <c r="G4656" s="97"/>
    </row>
    <row r="4657" spans="6:7" x14ac:dyDescent="0.25">
      <c r="F4657" s="97"/>
      <c r="G4657" s="97"/>
    </row>
    <row r="4658" spans="6:7" x14ac:dyDescent="0.25">
      <c r="F4658" s="97"/>
      <c r="G4658" s="97"/>
    </row>
    <row r="4659" spans="6:7" x14ac:dyDescent="0.25">
      <c r="F4659" s="97"/>
      <c r="G4659" s="97"/>
    </row>
    <row r="4660" spans="6:7" x14ac:dyDescent="0.25">
      <c r="F4660" s="97"/>
      <c r="G4660" s="97"/>
    </row>
    <row r="4661" spans="6:7" x14ac:dyDescent="0.25">
      <c r="F4661" s="97"/>
      <c r="G4661" s="97"/>
    </row>
    <row r="4662" spans="6:7" x14ac:dyDescent="0.25">
      <c r="F4662" s="97"/>
      <c r="G4662" s="97"/>
    </row>
    <row r="4663" spans="6:7" x14ac:dyDescent="0.25">
      <c r="F4663" s="97"/>
      <c r="G4663" s="97"/>
    </row>
    <row r="4664" spans="6:7" x14ac:dyDescent="0.25">
      <c r="F4664" s="97"/>
      <c r="G4664" s="97"/>
    </row>
    <row r="4665" spans="6:7" x14ac:dyDescent="0.25">
      <c r="F4665" s="97"/>
      <c r="G4665" s="97"/>
    </row>
    <row r="4666" spans="6:7" x14ac:dyDescent="0.25">
      <c r="F4666" s="97"/>
      <c r="G4666" s="97"/>
    </row>
    <row r="4667" spans="6:7" x14ac:dyDescent="0.25">
      <c r="F4667" s="97"/>
      <c r="G4667" s="97"/>
    </row>
    <row r="4668" spans="6:7" x14ac:dyDescent="0.25">
      <c r="F4668" s="97"/>
      <c r="G4668" s="97"/>
    </row>
    <row r="4669" spans="6:7" x14ac:dyDescent="0.25">
      <c r="F4669" s="97"/>
      <c r="G4669" s="97"/>
    </row>
    <row r="4670" spans="6:7" x14ac:dyDescent="0.25">
      <c r="F4670" s="97"/>
      <c r="G4670" s="97"/>
    </row>
    <row r="4671" spans="6:7" x14ac:dyDescent="0.25">
      <c r="F4671" s="97"/>
      <c r="G4671" s="97"/>
    </row>
    <row r="4672" spans="6:7" x14ac:dyDescent="0.25">
      <c r="F4672" s="97"/>
      <c r="G4672" s="97"/>
    </row>
    <row r="4673" spans="6:7" x14ac:dyDescent="0.25">
      <c r="F4673" s="97"/>
      <c r="G4673" s="97"/>
    </row>
    <row r="4674" spans="6:7" x14ac:dyDescent="0.25">
      <c r="F4674" s="97"/>
      <c r="G4674" s="97"/>
    </row>
    <row r="4675" spans="6:7" x14ac:dyDescent="0.25">
      <c r="F4675" s="97"/>
      <c r="G4675" s="97"/>
    </row>
    <row r="4676" spans="6:7" x14ac:dyDescent="0.25">
      <c r="F4676" s="97"/>
      <c r="G4676" s="97"/>
    </row>
    <row r="4677" spans="6:7" x14ac:dyDescent="0.25">
      <c r="F4677" s="97"/>
      <c r="G4677" s="97"/>
    </row>
    <row r="4678" spans="6:7" x14ac:dyDescent="0.25">
      <c r="F4678" s="97"/>
      <c r="G4678" s="97"/>
    </row>
    <row r="4679" spans="6:7" x14ac:dyDescent="0.25">
      <c r="F4679" s="97"/>
      <c r="G4679" s="97"/>
    </row>
    <row r="4680" spans="6:7" x14ac:dyDescent="0.25">
      <c r="F4680" s="97"/>
      <c r="G4680" s="97"/>
    </row>
    <row r="4681" spans="6:7" x14ac:dyDescent="0.25">
      <c r="F4681" s="97"/>
      <c r="G4681" s="97"/>
    </row>
    <row r="4682" spans="6:7" x14ac:dyDescent="0.25">
      <c r="F4682" s="97"/>
      <c r="G4682" s="97"/>
    </row>
    <row r="4683" spans="6:7" x14ac:dyDescent="0.25">
      <c r="F4683" s="97"/>
      <c r="G4683" s="97"/>
    </row>
    <row r="4684" spans="6:7" x14ac:dyDescent="0.25">
      <c r="F4684" s="97"/>
      <c r="G4684" s="97"/>
    </row>
    <row r="4685" spans="6:7" x14ac:dyDescent="0.25">
      <c r="F4685" s="97"/>
      <c r="G4685" s="97"/>
    </row>
    <row r="4686" spans="6:7" x14ac:dyDescent="0.25">
      <c r="F4686" s="97"/>
      <c r="G4686" s="97"/>
    </row>
    <row r="4687" spans="6:7" x14ac:dyDescent="0.25">
      <c r="F4687" s="97"/>
      <c r="G4687" s="97"/>
    </row>
    <row r="4688" spans="6:7" x14ac:dyDescent="0.25">
      <c r="F4688" s="97"/>
      <c r="G4688" s="97"/>
    </row>
    <row r="4689" spans="6:7" x14ac:dyDescent="0.25">
      <c r="F4689" s="97"/>
      <c r="G4689" s="97"/>
    </row>
    <row r="4690" spans="6:7" x14ac:dyDescent="0.25">
      <c r="F4690" s="97"/>
      <c r="G4690" s="97"/>
    </row>
    <row r="4691" spans="6:7" x14ac:dyDescent="0.25">
      <c r="F4691" s="97"/>
      <c r="G4691" s="97"/>
    </row>
    <row r="4692" spans="6:7" x14ac:dyDescent="0.25">
      <c r="F4692" s="97"/>
      <c r="G4692" s="97"/>
    </row>
    <row r="4693" spans="6:7" x14ac:dyDescent="0.25">
      <c r="F4693" s="97"/>
      <c r="G4693" s="97"/>
    </row>
    <row r="4694" spans="6:7" x14ac:dyDescent="0.25">
      <c r="F4694" s="97"/>
      <c r="G4694" s="97"/>
    </row>
    <row r="4695" spans="6:7" x14ac:dyDescent="0.25">
      <c r="F4695" s="97"/>
      <c r="G4695" s="97"/>
    </row>
    <row r="4696" spans="6:7" x14ac:dyDescent="0.25">
      <c r="F4696" s="97"/>
      <c r="G4696" s="97"/>
    </row>
    <row r="4697" spans="6:7" x14ac:dyDescent="0.25">
      <c r="F4697" s="97"/>
      <c r="G4697" s="97"/>
    </row>
    <row r="4698" spans="6:7" x14ac:dyDescent="0.25">
      <c r="F4698" s="97"/>
      <c r="G4698" s="97"/>
    </row>
    <row r="4699" spans="6:7" x14ac:dyDescent="0.25">
      <c r="F4699" s="97"/>
      <c r="G4699" s="97"/>
    </row>
    <row r="4700" spans="6:7" x14ac:dyDescent="0.25">
      <c r="F4700" s="97"/>
      <c r="G4700" s="97"/>
    </row>
    <row r="4701" spans="6:7" x14ac:dyDescent="0.25">
      <c r="F4701" s="97"/>
      <c r="G4701" s="97"/>
    </row>
    <row r="4702" spans="6:7" x14ac:dyDescent="0.25">
      <c r="F4702" s="97"/>
      <c r="G4702" s="97"/>
    </row>
    <row r="4703" spans="6:7" x14ac:dyDescent="0.25">
      <c r="F4703" s="97"/>
      <c r="G4703" s="97"/>
    </row>
    <row r="4704" spans="6:7" x14ac:dyDescent="0.25">
      <c r="F4704" s="97"/>
      <c r="G4704" s="97"/>
    </row>
    <row r="4705" spans="6:7" x14ac:dyDescent="0.25">
      <c r="F4705" s="97"/>
      <c r="G4705" s="97"/>
    </row>
    <row r="4706" spans="6:7" x14ac:dyDescent="0.25">
      <c r="F4706" s="97"/>
      <c r="G4706" s="97"/>
    </row>
    <row r="4707" spans="6:7" x14ac:dyDescent="0.25">
      <c r="F4707" s="97"/>
      <c r="G4707" s="97"/>
    </row>
    <row r="4708" spans="6:7" x14ac:dyDescent="0.25">
      <c r="F4708" s="97"/>
      <c r="G4708" s="97"/>
    </row>
    <row r="4709" spans="6:7" x14ac:dyDescent="0.25">
      <c r="F4709" s="97"/>
      <c r="G4709" s="97"/>
    </row>
    <row r="4710" spans="6:7" x14ac:dyDescent="0.25">
      <c r="F4710" s="97"/>
      <c r="G4710" s="97"/>
    </row>
    <row r="4711" spans="6:7" x14ac:dyDescent="0.25">
      <c r="F4711" s="97"/>
      <c r="G4711" s="97"/>
    </row>
    <row r="4712" spans="6:7" x14ac:dyDescent="0.25">
      <c r="F4712" s="97"/>
      <c r="G4712" s="97"/>
    </row>
    <row r="4713" spans="6:7" x14ac:dyDescent="0.25">
      <c r="F4713" s="97"/>
      <c r="G4713" s="97"/>
    </row>
    <row r="4714" spans="6:7" x14ac:dyDescent="0.25">
      <c r="F4714" s="97"/>
      <c r="G4714" s="97"/>
    </row>
    <row r="4715" spans="6:7" x14ac:dyDescent="0.25">
      <c r="F4715" s="97"/>
      <c r="G4715" s="97"/>
    </row>
    <row r="4716" spans="6:7" x14ac:dyDescent="0.25">
      <c r="F4716" s="97"/>
      <c r="G4716" s="97"/>
    </row>
    <row r="4717" spans="6:7" x14ac:dyDescent="0.25">
      <c r="F4717" s="97"/>
      <c r="G4717" s="97"/>
    </row>
    <row r="4718" spans="6:7" x14ac:dyDescent="0.25">
      <c r="F4718" s="97"/>
      <c r="G4718" s="97"/>
    </row>
    <row r="4719" spans="6:7" x14ac:dyDescent="0.25">
      <c r="F4719" s="97"/>
      <c r="G4719" s="97"/>
    </row>
    <row r="4720" spans="6:7" x14ac:dyDescent="0.25">
      <c r="F4720" s="97"/>
      <c r="G4720" s="97"/>
    </row>
    <row r="4721" spans="6:7" x14ac:dyDescent="0.25">
      <c r="F4721" s="97"/>
      <c r="G4721" s="97"/>
    </row>
    <row r="4722" spans="6:7" x14ac:dyDescent="0.25">
      <c r="F4722" s="97"/>
      <c r="G4722" s="97"/>
    </row>
    <row r="4723" spans="6:7" x14ac:dyDescent="0.25">
      <c r="F4723" s="97"/>
      <c r="G4723" s="97"/>
    </row>
    <row r="4724" spans="6:7" x14ac:dyDescent="0.25">
      <c r="F4724" s="97"/>
      <c r="G4724" s="97"/>
    </row>
    <row r="4725" spans="6:7" x14ac:dyDescent="0.25">
      <c r="F4725" s="97"/>
      <c r="G4725" s="97"/>
    </row>
    <row r="4726" spans="6:7" x14ac:dyDescent="0.25">
      <c r="F4726" s="97"/>
      <c r="G4726" s="97"/>
    </row>
    <row r="4727" spans="6:7" x14ac:dyDescent="0.25">
      <c r="F4727" s="97"/>
      <c r="G4727" s="97"/>
    </row>
    <row r="4728" spans="6:7" x14ac:dyDescent="0.25">
      <c r="F4728" s="97"/>
      <c r="G4728" s="97"/>
    </row>
    <row r="4729" spans="6:7" x14ac:dyDescent="0.25">
      <c r="F4729" s="97"/>
      <c r="G4729" s="97"/>
    </row>
    <row r="4730" spans="6:7" x14ac:dyDescent="0.25">
      <c r="F4730" s="97"/>
      <c r="G4730" s="97"/>
    </row>
    <row r="4731" spans="6:7" x14ac:dyDescent="0.25">
      <c r="F4731" s="97"/>
      <c r="G4731" s="97"/>
    </row>
    <row r="4732" spans="6:7" x14ac:dyDescent="0.25">
      <c r="F4732" s="97"/>
      <c r="G4732" s="97"/>
    </row>
    <row r="4733" spans="6:7" x14ac:dyDescent="0.25">
      <c r="F4733" s="97"/>
      <c r="G4733" s="97"/>
    </row>
    <row r="4734" spans="6:7" x14ac:dyDescent="0.25">
      <c r="F4734" s="97"/>
      <c r="G4734" s="97"/>
    </row>
    <row r="4735" spans="6:7" x14ac:dyDescent="0.25">
      <c r="F4735" s="97"/>
      <c r="G4735" s="97"/>
    </row>
    <row r="4736" spans="6:7" x14ac:dyDescent="0.25">
      <c r="F4736" s="97"/>
      <c r="G4736" s="97"/>
    </row>
    <row r="4737" spans="6:7" x14ac:dyDescent="0.25">
      <c r="F4737" s="97"/>
      <c r="G4737" s="97"/>
    </row>
    <row r="4738" spans="6:7" x14ac:dyDescent="0.25">
      <c r="F4738" s="97"/>
      <c r="G4738" s="97"/>
    </row>
    <row r="4739" spans="6:7" x14ac:dyDescent="0.25">
      <c r="F4739" s="97"/>
      <c r="G4739" s="97"/>
    </row>
    <row r="4740" spans="6:7" x14ac:dyDescent="0.25">
      <c r="F4740" s="97"/>
      <c r="G4740" s="97"/>
    </row>
    <row r="4741" spans="6:7" x14ac:dyDescent="0.25">
      <c r="F4741" s="97"/>
      <c r="G4741" s="97"/>
    </row>
    <row r="4742" spans="6:7" x14ac:dyDescent="0.25">
      <c r="F4742" s="97"/>
      <c r="G4742" s="97"/>
    </row>
    <row r="4743" spans="6:7" x14ac:dyDescent="0.25">
      <c r="F4743" s="97"/>
      <c r="G4743" s="97"/>
    </row>
    <row r="4744" spans="6:7" x14ac:dyDescent="0.25">
      <c r="F4744" s="97"/>
      <c r="G4744" s="97"/>
    </row>
    <row r="4745" spans="6:7" x14ac:dyDescent="0.25">
      <c r="F4745" s="97"/>
      <c r="G4745" s="97"/>
    </row>
    <row r="4746" spans="6:7" x14ac:dyDescent="0.25">
      <c r="F4746" s="97"/>
      <c r="G4746" s="97"/>
    </row>
    <row r="4747" spans="6:7" x14ac:dyDescent="0.25">
      <c r="F4747" s="97"/>
      <c r="G4747" s="97"/>
    </row>
    <row r="4748" spans="6:7" x14ac:dyDescent="0.25">
      <c r="F4748" s="97"/>
      <c r="G4748" s="97"/>
    </row>
    <row r="4749" spans="6:7" x14ac:dyDescent="0.25">
      <c r="F4749" s="97"/>
      <c r="G4749" s="97"/>
    </row>
    <row r="4750" spans="6:7" x14ac:dyDescent="0.25">
      <c r="F4750" s="97"/>
      <c r="G4750" s="97"/>
    </row>
    <row r="4751" spans="6:7" x14ac:dyDescent="0.25">
      <c r="F4751" s="97"/>
      <c r="G4751" s="97"/>
    </row>
    <row r="4752" spans="6:7" x14ac:dyDescent="0.25">
      <c r="F4752" s="97"/>
      <c r="G4752" s="97"/>
    </row>
    <row r="4753" spans="6:7" x14ac:dyDescent="0.25">
      <c r="F4753" s="97"/>
      <c r="G4753" s="97"/>
    </row>
    <row r="4754" spans="6:7" x14ac:dyDescent="0.25">
      <c r="F4754" s="97"/>
      <c r="G4754" s="97"/>
    </row>
    <row r="4755" spans="6:7" x14ac:dyDescent="0.25">
      <c r="F4755" s="97"/>
      <c r="G4755" s="97"/>
    </row>
    <row r="4756" spans="6:7" x14ac:dyDescent="0.25">
      <c r="F4756" s="97"/>
      <c r="G4756" s="97"/>
    </row>
    <row r="4757" spans="6:7" x14ac:dyDescent="0.25">
      <c r="F4757" s="97"/>
      <c r="G4757" s="97"/>
    </row>
    <row r="4758" spans="6:7" x14ac:dyDescent="0.25">
      <c r="F4758" s="97"/>
      <c r="G4758" s="97"/>
    </row>
    <row r="4759" spans="6:7" x14ac:dyDescent="0.25">
      <c r="F4759" s="97"/>
      <c r="G4759" s="97"/>
    </row>
    <row r="4760" spans="6:7" x14ac:dyDescent="0.25">
      <c r="F4760" s="97"/>
      <c r="G4760" s="97"/>
    </row>
    <row r="4761" spans="6:7" x14ac:dyDescent="0.25">
      <c r="F4761" s="97"/>
      <c r="G4761" s="97"/>
    </row>
    <row r="4762" spans="6:7" x14ac:dyDescent="0.25">
      <c r="F4762" s="97"/>
      <c r="G4762" s="97"/>
    </row>
    <row r="4763" spans="6:7" x14ac:dyDescent="0.25">
      <c r="F4763" s="97"/>
      <c r="G4763" s="97"/>
    </row>
    <row r="4764" spans="6:7" x14ac:dyDescent="0.25">
      <c r="F4764" s="97"/>
      <c r="G4764" s="97"/>
    </row>
    <row r="4765" spans="6:7" x14ac:dyDescent="0.25">
      <c r="F4765" s="97"/>
      <c r="G4765" s="97"/>
    </row>
    <row r="4766" spans="6:7" x14ac:dyDescent="0.25">
      <c r="F4766" s="97"/>
      <c r="G4766" s="97"/>
    </row>
    <row r="4767" spans="6:7" x14ac:dyDescent="0.25">
      <c r="F4767" s="97"/>
      <c r="G4767" s="97"/>
    </row>
    <row r="4768" spans="6:7" x14ac:dyDescent="0.25">
      <c r="F4768" s="97"/>
      <c r="G4768" s="97"/>
    </row>
    <row r="4769" spans="6:7" x14ac:dyDescent="0.25">
      <c r="F4769" s="97"/>
      <c r="G4769" s="97"/>
    </row>
    <row r="4770" spans="6:7" x14ac:dyDescent="0.25">
      <c r="F4770" s="97"/>
      <c r="G4770" s="97"/>
    </row>
    <row r="4771" spans="6:7" x14ac:dyDescent="0.25">
      <c r="F4771" s="97"/>
      <c r="G4771" s="97"/>
    </row>
    <row r="4772" spans="6:7" x14ac:dyDescent="0.25">
      <c r="F4772" s="97"/>
      <c r="G4772" s="97"/>
    </row>
    <row r="4773" spans="6:7" x14ac:dyDescent="0.25">
      <c r="F4773" s="97"/>
      <c r="G4773" s="97"/>
    </row>
    <row r="4774" spans="6:7" x14ac:dyDescent="0.25">
      <c r="F4774" s="97"/>
      <c r="G4774" s="97"/>
    </row>
    <row r="4775" spans="6:7" x14ac:dyDescent="0.25">
      <c r="F4775" s="97"/>
      <c r="G4775" s="97"/>
    </row>
    <row r="4776" spans="6:7" x14ac:dyDescent="0.25">
      <c r="F4776" s="97"/>
      <c r="G4776" s="97"/>
    </row>
    <row r="4777" spans="6:7" x14ac:dyDescent="0.25">
      <c r="F4777" s="97"/>
      <c r="G4777" s="97"/>
    </row>
    <row r="4778" spans="6:7" x14ac:dyDescent="0.25">
      <c r="F4778" s="97"/>
      <c r="G4778" s="97"/>
    </row>
    <row r="4779" spans="6:7" x14ac:dyDescent="0.25">
      <c r="F4779" s="97"/>
      <c r="G4779" s="97"/>
    </row>
    <row r="4780" spans="6:7" x14ac:dyDescent="0.25">
      <c r="F4780" s="97"/>
      <c r="G4780" s="97"/>
    </row>
    <row r="4781" spans="6:7" x14ac:dyDescent="0.25">
      <c r="F4781" s="97"/>
      <c r="G4781" s="97"/>
    </row>
    <row r="4782" spans="6:7" x14ac:dyDescent="0.25">
      <c r="F4782" s="97"/>
      <c r="G4782" s="97"/>
    </row>
    <row r="4783" spans="6:7" x14ac:dyDescent="0.25">
      <c r="F4783" s="97"/>
      <c r="G4783" s="97"/>
    </row>
    <row r="4784" spans="6:7" x14ac:dyDescent="0.25">
      <c r="F4784" s="97"/>
      <c r="G4784" s="97"/>
    </row>
    <row r="4785" spans="6:7" x14ac:dyDescent="0.25">
      <c r="F4785" s="97"/>
      <c r="G4785" s="97"/>
    </row>
    <row r="4786" spans="6:7" x14ac:dyDescent="0.25">
      <c r="F4786" s="97"/>
      <c r="G4786" s="97"/>
    </row>
    <row r="4787" spans="6:7" x14ac:dyDescent="0.25">
      <c r="F4787" s="97"/>
      <c r="G4787" s="97"/>
    </row>
    <row r="4788" spans="6:7" x14ac:dyDescent="0.25">
      <c r="F4788" s="97"/>
      <c r="G4788" s="97"/>
    </row>
    <row r="4789" spans="6:7" x14ac:dyDescent="0.25">
      <c r="F4789" s="97"/>
      <c r="G4789" s="97"/>
    </row>
    <row r="4790" spans="6:7" x14ac:dyDescent="0.25">
      <c r="F4790" s="97"/>
      <c r="G4790" s="97"/>
    </row>
    <row r="4791" spans="6:7" x14ac:dyDescent="0.25">
      <c r="F4791" s="97"/>
      <c r="G4791" s="97"/>
    </row>
    <row r="4792" spans="6:7" x14ac:dyDescent="0.25">
      <c r="F4792" s="97"/>
      <c r="G4792" s="97"/>
    </row>
    <row r="4793" spans="6:7" x14ac:dyDescent="0.25">
      <c r="F4793" s="97"/>
      <c r="G4793" s="97"/>
    </row>
    <row r="4794" spans="6:7" x14ac:dyDescent="0.25">
      <c r="F4794" s="97"/>
      <c r="G4794" s="97"/>
    </row>
    <row r="4795" spans="6:7" x14ac:dyDescent="0.25">
      <c r="F4795" s="97"/>
      <c r="G4795" s="97"/>
    </row>
    <row r="4796" spans="6:7" x14ac:dyDescent="0.25">
      <c r="F4796" s="97"/>
      <c r="G4796" s="97"/>
    </row>
    <row r="4797" spans="6:7" x14ac:dyDescent="0.25">
      <c r="F4797" s="97"/>
      <c r="G4797" s="97"/>
    </row>
    <row r="4798" spans="6:7" x14ac:dyDescent="0.25">
      <c r="F4798" s="97"/>
      <c r="G4798" s="97"/>
    </row>
    <row r="4799" spans="6:7" x14ac:dyDescent="0.25">
      <c r="F4799" s="97"/>
      <c r="G4799" s="97"/>
    </row>
    <row r="4800" spans="6:7" x14ac:dyDescent="0.25">
      <c r="F4800" s="97"/>
      <c r="G4800" s="97"/>
    </row>
    <row r="4801" spans="6:7" x14ac:dyDescent="0.25">
      <c r="F4801" s="97"/>
      <c r="G4801" s="97"/>
    </row>
    <row r="4802" spans="6:7" x14ac:dyDescent="0.25">
      <c r="F4802" s="97"/>
      <c r="G4802" s="97"/>
    </row>
    <row r="4803" spans="6:7" x14ac:dyDescent="0.25">
      <c r="F4803" s="97"/>
      <c r="G4803" s="97"/>
    </row>
    <row r="4804" spans="6:7" x14ac:dyDescent="0.25">
      <c r="F4804" s="97"/>
      <c r="G4804" s="97"/>
    </row>
    <row r="4805" spans="6:7" x14ac:dyDescent="0.25">
      <c r="F4805" s="97"/>
      <c r="G4805" s="97"/>
    </row>
    <row r="4806" spans="6:7" x14ac:dyDescent="0.25">
      <c r="F4806" s="97"/>
      <c r="G4806" s="97"/>
    </row>
    <row r="4807" spans="6:7" x14ac:dyDescent="0.25">
      <c r="F4807" s="97"/>
      <c r="G4807" s="97"/>
    </row>
    <row r="4808" spans="6:7" x14ac:dyDescent="0.25">
      <c r="F4808" s="97"/>
      <c r="G4808" s="97"/>
    </row>
    <row r="4809" spans="6:7" x14ac:dyDescent="0.25">
      <c r="F4809" s="97"/>
      <c r="G4809" s="97"/>
    </row>
    <row r="4810" spans="6:7" x14ac:dyDescent="0.25">
      <c r="F4810" s="97"/>
      <c r="G4810" s="97"/>
    </row>
    <row r="4811" spans="6:7" x14ac:dyDescent="0.25">
      <c r="F4811" s="97"/>
      <c r="G4811" s="97"/>
    </row>
    <row r="4812" spans="6:7" x14ac:dyDescent="0.25">
      <c r="F4812" s="97"/>
      <c r="G4812" s="97"/>
    </row>
    <row r="4813" spans="6:7" x14ac:dyDescent="0.25">
      <c r="F4813" s="97"/>
      <c r="G4813" s="97"/>
    </row>
    <row r="4814" spans="6:7" x14ac:dyDescent="0.25">
      <c r="F4814" s="97"/>
      <c r="G4814" s="97"/>
    </row>
    <row r="4815" spans="6:7" x14ac:dyDescent="0.25">
      <c r="F4815" s="97"/>
      <c r="G4815" s="97"/>
    </row>
    <row r="4816" spans="6:7" x14ac:dyDescent="0.25">
      <c r="F4816" s="97"/>
      <c r="G4816" s="97"/>
    </row>
    <row r="4817" spans="6:7" x14ac:dyDescent="0.25">
      <c r="F4817" s="97"/>
      <c r="G4817" s="97"/>
    </row>
    <row r="4818" spans="6:7" x14ac:dyDescent="0.25">
      <c r="F4818" s="97"/>
      <c r="G4818" s="97"/>
    </row>
    <row r="4819" spans="6:7" x14ac:dyDescent="0.25">
      <c r="F4819" s="97"/>
      <c r="G4819" s="97"/>
    </row>
    <row r="4820" spans="6:7" x14ac:dyDescent="0.25">
      <c r="F4820" s="97"/>
      <c r="G4820" s="97"/>
    </row>
    <row r="4821" spans="6:7" x14ac:dyDescent="0.25">
      <c r="F4821" s="97"/>
      <c r="G4821" s="97"/>
    </row>
    <row r="4822" spans="6:7" x14ac:dyDescent="0.25">
      <c r="F4822" s="97"/>
      <c r="G4822" s="97"/>
    </row>
    <row r="4823" spans="6:7" x14ac:dyDescent="0.25">
      <c r="F4823" s="97"/>
      <c r="G4823" s="97"/>
    </row>
    <row r="4824" spans="6:7" x14ac:dyDescent="0.25">
      <c r="F4824" s="97"/>
      <c r="G4824" s="97"/>
    </row>
    <row r="4825" spans="6:7" x14ac:dyDescent="0.25">
      <c r="F4825" s="97"/>
      <c r="G4825" s="97"/>
    </row>
    <row r="4826" spans="6:7" x14ac:dyDescent="0.25">
      <c r="F4826" s="97"/>
      <c r="G4826" s="97"/>
    </row>
    <row r="4827" spans="6:7" x14ac:dyDescent="0.25">
      <c r="F4827" s="97"/>
      <c r="G4827" s="97"/>
    </row>
    <row r="4828" spans="6:7" x14ac:dyDescent="0.25">
      <c r="F4828" s="97"/>
      <c r="G4828" s="97"/>
    </row>
    <row r="4829" spans="6:7" x14ac:dyDescent="0.25">
      <c r="F4829" s="97"/>
      <c r="G4829" s="97"/>
    </row>
    <row r="4830" spans="6:7" x14ac:dyDescent="0.25">
      <c r="F4830" s="97"/>
      <c r="G4830" s="97"/>
    </row>
    <row r="4831" spans="6:7" x14ac:dyDescent="0.25">
      <c r="F4831" s="97"/>
      <c r="G4831" s="97"/>
    </row>
    <row r="4832" spans="6:7" x14ac:dyDescent="0.25">
      <c r="F4832" s="97"/>
      <c r="G4832" s="97"/>
    </row>
    <row r="4833" spans="6:7" x14ac:dyDescent="0.25">
      <c r="F4833" s="97"/>
      <c r="G4833" s="97"/>
    </row>
    <row r="4834" spans="6:7" x14ac:dyDescent="0.25">
      <c r="F4834" s="97"/>
      <c r="G4834" s="97"/>
    </row>
    <row r="4835" spans="6:7" x14ac:dyDescent="0.25">
      <c r="F4835" s="97"/>
      <c r="G4835" s="97"/>
    </row>
    <row r="4836" spans="6:7" x14ac:dyDescent="0.25">
      <c r="F4836" s="97"/>
      <c r="G4836" s="97"/>
    </row>
    <row r="4837" spans="6:7" x14ac:dyDescent="0.25">
      <c r="F4837" s="97"/>
      <c r="G4837" s="97"/>
    </row>
    <row r="4838" spans="6:7" x14ac:dyDescent="0.25">
      <c r="F4838" s="97"/>
      <c r="G4838" s="97"/>
    </row>
    <row r="4839" spans="6:7" x14ac:dyDescent="0.25">
      <c r="F4839" s="97"/>
      <c r="G4839" s="97"/>
    </row>
    <row r="4840" spans="6:7" x14ac:dyDescent="0.25">
      <c r="F4840" s="97"/>
      <c r="G4840" s="97"/>
    </row>
    <row r="4841" spans="6:7" x14ac:dyDescent="0.25">
      <c r="F4841" s="97"/>
      <c r="G4841" s="97"/>
    </row>
    <row r="4842" spans="6:7" x14ac:dyDescent="0.25">
      <c r="F4842" s="97"/>
      <c r="G4842" s="97"/>
    </row>
    <row r="4843" spans="6:7" x14ac:dyDescent="0.25">
      <c r="F4843" s="97"/>
      <c r="G4843" s="97"/>
    </row>
    <row r="4844" spans="6:7" x14ac:dyDescent="0.25">
      <c r="F4844" s="97"/>
      <c r="G4844" s="97"/>
    </row>
    <row r="4845" spans="6:7" x14ac:dyDescent="0.25">
      <c r="F4845" s="97"/>
      <c r="G4845" s="97"/>
    </row>
    <row r="4846" spans="6:7" x14ac:dyDescent="0.25">
      <c r="F4846" s="97"/>
      <c r="G4846" s="97"/>
    </row>
    <row r="4847" spans="6:7" x14ac:dyDescent="0.25">
      <c r="F4847" s="97"/>
      <c r="G4847" s="97"/>
    </row>
    <row r="4848" spans="6:7" x14ac:dyDescent="0.25">
      <c r="F4848" s="97"/>
      <c r="G4848" s="97"/>
    </row>
    <row r="4849" spans="6:7" x14ac:dyDescent="0.25">
      <c r="F4849" s="97"/>
      <c r="G4849" s="97"/>
    </row>
    <row r="4850" spans="6:7" x14ac:dyDescent="0.25">
      <c r="F4850" s="97"/>
      <c r="G4850" s="97"/>
    </row>
    <row r="4851" spans="6:7" x14ac:dyDescent="0.25">
      <c r="F4851" s="97"/>
      <c r="G4851" s="97"/>
    </row>
    <row r="4852" spans="6:7" x14ac:dyDescent="0.25">
      <c r="F4852" s="97"/>
      <c r="G4852" s="97"/>
    </row>
    <row r="4853" spans="6:7" x14ac:dyDescent="0.25">
      <c r="F4853" s="97"/>
      <c r="G4853" s="97"/>
    </row>
    <row r="4854" spans="6:7" x14ac:dyDescent="0.25">
      <c r="F4854" s="97"/>
      <c r="G4854" s="97"/>
    </row>
    <row r="4855" spans="6:7" x14ac:dyDescent="0.25">
      <c r="F4855" s="97"/>
      <c r="G4855" s="97"/>
    </row>
    <row r="4856" spans="6:7" x14ac:dyDescent="0.25">
      <c r="F4856" s="97"/>
      <c r="G4856" s="97"/>
    </row>
    <row r="4857" spans="6:7" x14ac:dyDescent="0.25">
      <c r="F4857" s="97"/>
      <c r="G4857" s="97"/>
    </row>
    <row r="4858" spans="6:7" x14ac:dyDescent="0.25">
      <c r="F4858" s="97"/>
      <c r="G4858" s="97"/>
    </row>
    <row r="4859" spans="6:7" x14ac:dyDescent="0.25">
      <c r="F4859" s="97"/>
      <c r="G4859" s="97"/>
    </row>
    <row r="4860" spans="6:7" x14ac:dyDescent="0.25">
      <c r="F4860" s="97"/>
      <c r="G4860" s="97"/>
    </row>
    <row r="4861" spans="6:7" x14ac:dyDescent="0.25">
      <c r="F4861" s="97"/>
      <c r="G4861" s="97"/>
    </row>
    <row r="4862" spans="6:7" x14ac:dyDescent="0.25">
      <c r="F4862" s="97"/>
      <c r="G4862" s="97"/>
    </row>
    <row r="4863" spans="6:7" x14ac:dyDescent="0.25">
      <c r="F4863" s="97"/>
      <c r="G4863" s="97"/>
    </row>
    <row r="4864" spans="6:7" x14ac:dyDescent="0.25">
      <c r="F4864" s="97"/>
      <c r="G4864" s="97"/>
    </row>
    <row r="4865" spans="6:7" x14ac:dyDescent="0.25">
      <c r="F4865" s="97"/>
      <c r="G4865" s="97"/>
    </row>
    <row r="4866" spans="6:7" x14ac:dyDescent="0.25">
      <c r="F4866" s="97"/>
      <c r="G4866" s="97"/>
    </row>
    <row r="4867" spans="6:7" x14ac:dyDescent="0.25">
      <c r="F4867" s="97"/>
      <c r="G4867" s="97"/>
    </row>
    <row r="4868" spans="6:7" x14ac:dyDescent="0.25">
      <c r="F4868" s="97"/>
      <c r="G4868" s="97"/>
    </row>
    <row r="4869" spans="6:7" x14ac:dyDescent="0.25">
      <c r="F4869" s="97"/>
      <c r="G4869" s="97"/>
    </row>
    <row r="4870" spans="6:7" x14ac:dyDescent="0.25">
      <c r="F4870" s="97"/>
      <c r="G4870" s="97"/>
    </row>
    <row r="4871" spans="6:7" x14ac:dyDescent="0.25">
      <c r="F4871" s="97"/>
      <c r="G4871" s="97"/>
    </row>
    <row r="4872" spans="6:7" x14ac:dyDescent="0.25">
      <c r="F4872" s="97"/>
      <c r="G4872" s="97"/>
    </row>
    <row r="4873" spans="6:7" x14ac:dyDescent="0.25">
      <c r="F4873" s="97"/>
      <c r="G4873" s="97"/>
    </row>
    <row r="4874" spans="6:7" x14ac:dyDescent="0.25">
      <c r="F4874" s="97"/>
      <c r="G4874" s="97"/>
    </row>
    <row r="4875" spans="6:7" x14ac:dyDescent="0.25">
      <c r="F4875" s="97"/>
      <c r="G4875" s="97"/>
    </row>
    <row r="4876" spans="6:7" x14ac:dyDescent="0.25">
      <c r="F4876" s="97"/>
      <c r="G4876" s="97"/>
    </row>
    <row r="4877" spans="6:7" x14ac:dyDescent="0.25">
      <c r="F4877" s="97"/>
      <c r="G4877" s="97"/>
    </row>
    <row r="4878" spans="6:7" x14ac:dyDescent="0.25">
      <c r="F4878" s="97"/>
      <c r="G4878" s="97"/>
    </row>
    <row r="4879" spans="6:7" x14ac:dyDescent="0.25">
      <c r="F4879" s="97"/>
      <c r="G4879" s="97"/>
    </row>
    <row r="4880" spans="6:7" x14ac:dyDescent="0.25">
      <c r="F4880" s="97"/>
      <c r="G4880" s="97"/>
    </row>
    <row r="4881" spans="6:7" x14ac:dyDescent="0.25">
      <c r="F4881" s="97"/>
      <c r="G4881" s="97"/>
    </row>
    <row r="4882" spans="6:7" x14ac:dyDescent="0.25">
      <c r="F4882" s="97"/>
      <c r="G4882" s="97"/>
    </row>
    <row r="4883" spans="6:7" x14ac:dyDescent="0.25">
      <c r="F4883" s="97"/>
      <c r="G4883" s="97"/>
    </row>
    <row r="4884" spans="6:7" x14ac:dyDescent="0.25">
      <c r="F4884" s="97"/>
      <c r="G4884" s="97"/>
    </row>
    <row r="4885" spans="6:7" x14ac:dyDescent="0.25">
      <c r="F4885" s="97"/>
      <c r="G4885" s="97"/>
    </row>
    <row r="4886" spans="6:7" x14ac:dyDescent="0.25">
      <c r="F4886" s="97"/>
      <c r="G4886" s="97"/>
    </row>
    <row r="4887" spans="6:7" x14ac:dyDescent="0.25">
      <c r="F4887" s="97"/>
      <c r="G4887" s="97"/>
    </row>
    <row r="4888" spans="6:7" x14ac:dyDescent="0.25">
      <c r="F4888" s="97"/>
      <c r="G4888" s="97"/>
    </row>
    <row r="4889" spans="6:7" x14ac:dyDescent="0.25">
      <c r="F4889" s="97"/>
      <c r="G4889" s="97"/>
    </row>
    <row r="4890" spans="6:7" x14ac:dyDescent="0.25">
      <c r="F4890" s="97"/>
      <c r="G4890" s="97"/>
    </row>
    <row r="4891" spans="6:7" x14ac:dyDescent="0.25">
      <c r="F4891" s="97"/>
      <c r="G4891" s="97"/>
    </row>
    <row r="4892" spans="6:7" x14ac:dyDescent="0.25">
      <c r="F4892" s="97"/>
      <c r="G4892" s="97"/>
    </row>
    <row r="4893" spans="6:7" x14ac:dyDescent="0.25">
      <c r="F4893" s="97"/>
      <c r="G4893" s="97"/>
    </row>
    <row r="4894" spans="6:7" x14ac:dyDescent="0.25">
      <c r="F4894" s="97"/>
      <c r="G4894" s="97"/>
    </row>
    <row r="4895" spans="6:7" x14ac:dyDescent="0.25">
      <c r="F4895" s="97"/>
      <c r="G4895" s="97"/>
    </row>
    <row r="4896" spans="6:7" x14ac:dyDescent="0.25">
      <c r="F4896" s="97"/>
      <c r="G4896" s="97"/>
    </row>
    <row r="4897" spans="6:7" x14ac:dyDescent="0.25">
      <c r="F4897" s="97"/>
      <c r="G4897" s="97"/>
    </row>
    <row r="4898" spans="6:7" x14ac:dyDescent="0.25">
      <c r="F4898" s="97"/>
      <c r="G4898" s="97"/>
    </row>
    <row r="4899" spans="6:7" x14ac:dyDescent="0.25">
      <c r="F4899" s="97"/>
      <c r="G4899" s="97"/>
    </row>
    <row r="4900" spans="6:7" x14ac:dyDescent="0.25">
      <c r="F4900" s="97"/>
      <c r="G4900" s="97"/>
    </row>
    <row r="4901" spans="6:7" x14ac:dyDescent="0.25">
      <c r="F4901" s="97"/>
      <c r="G4901" s="97"/>
    </row>
    <row r="4902" spans="6:7" x14ac:dyDescent="0.25">
      <c r="F4902" s="97"/>
      <c r="G4902" s="97"/>
    </row>
    <row r="4903" spans="6:7" x14ac:dyDescent="0.25">
      <c r="F4903" s="97"/>
      <c r="G4903" s="97"/>
    </row>
    <row r="4904" spans="6:7" x14ac:dyDescent="0.25">
      <c r="F4904" s="97"/>
      <c r="G4904" s="97"/>
    </row>
    <row r="4905" spans="6:7" x14ac:dyDescent="0.25">
      <c r="F4905" s="97"/>
      <c r="G4905" s="97"/>
    </row>
    <row r="4906" spans="6:7" x14ac:dyDescent="0.25">
      <c r="F4906" s="97"/>
      <c r="G4906" s="97"/>
    </row>
    <row r="4907" spans="6:7" x14ac:dyDescent="0.25">
      <c r="F4907" s="97"/>
      <c r="G4907" s="97"/>
    </row>
    <row r="4908" spans="6:7" x14ac:dyDescent="0.25">
      <c r="F4908" s="97"/>
      <c r="G4908" s="97"/>
    </row>
    <row r="4909" spans="6:7" x14ac:dyDescent="0.25">
      <c r="F4909" s="97"/>
      <c r="G4909" s="97"/>
    </row>
    <row r="4910" spans="6:7" x14ac:dyDescent="0.25">
      <c r="F4910" s="97"/>
      <c r="G4910" s="97"/>
    </row>
    <row r="4911" spans="6:7" x14ac:dyDescent="0.25">
      <c r="F4911" s="97"/>
      <c r="G4911" s="97"/>
    </row>
    <row r="4912" spans="6:7" x14ac:dyDescent="0.25">
      <c r="F4912" s="97"/>
      <c r="G4912" s="97"/>
    </row>
    <row r="4913" spans="6:7" x14ac:dyDescent="0.25">
      <c r="F4913" s="97"/>
      <c r="G4913" s="97"/>
    </row>
    <row r="4914" spans="6:7" x14ac:dyDescent="0.25">
      <c r="F4914" s="97"/>
      <c r="G4914" s="97"/>
    </row>
    <row r="4915" spans="6:7" x14ac:dyDescent="0.25">
      <c r="F4915" s="97"/>
      <c r="G4915" s="97"/>
    </row>
    <row r="4916" spans="6:7" x14ac:dyDescent="0.25">
      <c r="F4916" s="97"/>
      <c r="G4916" s="97"/>
    </row>
    <row r="4917" spans="6:7" x14ac:dyDescent="0.25">
      <c r="F4917" s="97"/>
      <c r="G4917" s="97"/>
    </row>
    <row r="4918" spans="6:7" x14ac:dyDescent="0.25">
      <c r="F4918" s="97"/>
      <c r="G4918" s="97"/>
    </row>
    <row r="4919" spans="6:7" x14ac:dyDescent="0.25">
      <c r="F4919" s="97"/>
      <c r="G4919" s="97"/>
    </row>
    <row r="4920" spans="6:7" x14ac:dyDescent="0.25">
      <c r="F4920" s="97"/>
      <c r="G4920" s="97"/>
    </row>
    <row r="4921" spans="6:7" x14ac:dyDescent="0.25">
      <c r="F4921" s="97"/>
      <c r="G4921" s="97"/>
    </row>
    <row r="4922" spans="6:7" x14ac:dyDescent="0.25">
      <c r="F4922" s="97"/>
      <c r="G4922" s="97"/>
    </row>
    <row r="4923" spans="6:7" x14ac:dyDescent="0.25">
      <c r="F4923" s="97"/>
      <c r="G4923" s="97"/>
    </row>
    <row r="4924" spans="6:7" x14ac:dyDescent="0.25">
      <c r="F4924" s="97"/>
      <c r="G4924" s="97"/>
    </row>
    <row r="4925" spans="6:7" x14ac:dyDescent="0.25">
      <c r="F4925" s="97"/>
      <c r="G4925" s="97"/>
    </row>
    <row r="4926" spans="6:7" x14ac:dyDescent="0.25">
      <c r="F4926" s="97"/>
      <c r="G4926" s="97"/>
    </row>
    <row r="4927" spans="6:7" x14ac:dyDescent="0.25">
      <c r="F4927" s="97"/>
      <c r="G4927" s="97"/>
    </row>
    <row r="4928" spans="6:7" x14ac:dyDescent="0.25">
      <c r="F4928" s="97"/>
      <c r="G4928" s="97"/>
    </row>
    <row r="4929" spans="6:7" x14ac:dyDescent="0.25">
      <c r="F4929" s="97"/>
      <c r="G4929" s="97"/>
    </row>
    <row r="4930" spans="6:7" x14ac:dyDescent="0.25">
      <c r="F4930" s="97"/>
      <c r="G4930" s="97"/>
    </row>
    <row r="4931" spans="6:7" x14ac:dyDescent="0.25">
      <c r="F4931" s="97"/>
      <c r="G4931" s="97"/>
    </row>
    <row r="4932" spans="6:7" x14ac:dyDescent="0.25">
      <c r="F4932" s="97"/>
      <c r="G4932" s="97"/>
    </row>
    <row r="4933" spans="6:7" x14ac:dyDescent="0.25">
      <c r="F4933" s="97"/>
      <c r="G4933" s="97"/>
    </row>
    <row r="4934" spans="6:7" x14ac:dyDescent="0.25">
      <c r="F4934" s="97"/>
      <c r="G4934" s="97"/>
    </row>
    <row r="4935" spans="6:7" x14ac:dyDescent="0.25">
      <c r="F4935" s="97"/>
      <c r="G4935" s="97"/>
    </row>
    <row r="4936" spans="6:7" x14ac:dyDescent="0.25">
      <c r="F4936" s="97"/>
      <c r="G4936" s="97"/>
    </row>
    <row r="4937" spans="6:7" x14ac:dyDescent="0.25">
      <c r="F4937" s="97"/>
      <c r="G4937" s="97"/>
    </row>
    <row r="4938" spans="6:7" x14ac:dyDescent="0.25">
      <c r="F4938" s="97"/>
      <c r="G4938" s="97"/>
    </row>
    <row r="4939" spans="6:7" x14ac:dyDescent="0.25">
      <c r="F4939" s="97"/>
      <c r="G4939" s="97"/>
    </row>
    <row r="4940" spans="6:7" x14ac:dyDescent="0.25">
      <c r="F4940" s="97"/>
      <c r="G4940" s="97"/>
    </row>
    <row r="4941" spans="6:7" x14ac:dyDescent="0.25">
      <c r="F4941" s="97"/>
      <c r="G4941" s="97"/>
    </row>
    <row r="4942" spans="6:7" x14ac:dyDescent="0.25">
      <c r="F4942" s="97"/>
      <c r="G4942" s="97"/>
    </row>
    <row r="4943" spans="6:7" x14ac:dyDescent="0.25">
      <c r="F4943" s="97"/>
      <c r="G4943" s="97"/>
    </row>
    <row r="4944" spans="6:7" x14ac:dyDescent="0.25">
      <c r="F4944" s="97"/>
      <c r="G4944" s="97"/>
    </row>
    <row r="4945" spans="6:7" x14ac:dyDescent="0.25">
      <c r="F4945" s="97"/>
      <c r="G4945" s="97"/>
    </row>
    <row r="4946" spans="6:7" x14ac:dyDescent="0.25">
      <c r="F4946" s="97"/>
      <c r="G4946" s="97"/>
    </row>
    <row r="4947" spans="6:7" x14ac:dyDescent="0.25">
      <c r="F4947" s="97"/>
      <c r="G4947" s="97"/>
    </row>
    <row r="4948" spans="6:7" x14ac:dyDescent="0.25">
      <c r="F4948" s="97"/>
      <c r="G4948" s="97"/>
    </row>
    <row r="4949" spans="6:7" x14ac:dyDescent="0.25">
      <c r="F4949" s="97"/>
      <c r="G4949" s="97"/>
    </row>
    <row r="4950" spans="6:7" x14ac:dyDescent="0.25">
      <c r="F4950" s="97"/>
      <c r="G4950" s="97"/>
    </row>
    <row r="4951" spans="6:7" x14ac:dyDescent="0.25">
      <c r="F4951" s="97"/>
      <c r="G4951" s="97"/>
    </row>
    <row r="4952" spans="6:7" x14ac:dyDescent="0.25">
      <c r="F4952" s="97"/>
      <c r="G4952" s="97"/>
    </row>
    <row r="4953" spans="6:7" x14ac:dyDescent="0.25">
      <c r="F4953" s="97"/>
      <c r="G4953" s="97"/>
    </row>
    <row r="4954" spans="6:7" x14ac:dyDescent="0.25">
      <c r="F4954" s="97"/>
      <c r="G4954" s="97"/>
    </row>
    <row r="4955" spans="6:7" x14ac:dyDescent="0.25">
      <c r="F4955" s="97"/>
      <c r="G4955" s="97"/>
    </row>
    <row r="4956" spans="6:7" x14ac:dyDescent="0.25">
      <c r="F4956" s="97"/>
      <c r="G4956" s="97"/>
    </row>
    <row r="4957" spans="6:7" x14ac:dyDescent="0.25">
      <c r="F4957" s="97"/>
      <c r="G4957" s="97"/>
    </row>
    <row r="4958" spans="6:7" x14ac:dyDescent="0.25">
      <c r="F4958" s="97"/>
      <c r="G4958" s="97"/>
    </row>
    <row r="4959" spans="6:7" x14ac:dyDescent="0.25">
      <c r="F4959" s="97"/>
      <c r="G4959" s="97"/>
    </row>
    <row r="4960" spans="6:7" x14ac:dyDescent="0.25">
      <c r="F4960" s="97"/>
      <c r="G4960" s="97"/>
    </row>
    <row r="4961" spans="6:7" x14ac:dyDescent="0.25">
      <c r="F4961" s="97"/>
      <c r="G4961" s="97"/>
    </row>
    <row r="4962" spans="6:7" x14ac:dyDescent="0.25">
      <c r="F4962" s="97"/>
      <c r="G4962" s="97"/>
    </row>
    <row r="4963" spans="6:7" x14ac:dyDescent="0.25">
      <c r="F4963" s="97"/>
      <c r="G4963" s="97"/>
    </row>
    <row r="4964" spans="6:7" x14ac:dyDescent="0.25">
      <c r="F4964" s="97"/>
      <c r="G4964" s="97"/>
    </row>
    <row r="4965" spans="6:7" x14ac:dyDescent="0.25">
      <c r="F4965" s="97"/>
      <c r="G4965" s="97"/>
    </row>
    <row r="4966" spans="6:7" x14ac:dyDescent="0.25">
      <c r="F4966" s="97"/>
      <c r="G4966" s="97"/>
    </row>
    <row r="4967" spans="6:7" x14ac:dyDescent="0.25">
      <c r="F4967" s="97"/>
      <c r="G4967" s="97"/>
    </row>
    <row r="4968" spans="6:7" x14ac:dyDescent="0.25">
      <c r="F4968" s="97"/>
      <c r="G4968" s="97"/>
    </row>
    <row r="4969" spans="6:7" x14ac:dyDescent="0.25">
      <c r="F4969" s="97"/>
      <c r="G4969" s="97"/>
    </row>
    <row r="4970" spans="6:7" x14ac:dyDescent="0.25">
      <c r="F4970" s="97"/>
      <c r="G4970" s="97"/>
    </row>
    <row r="4971" spans="6:7" x14ac:dyDescent="0.25">
      <c r="F4971" s="97"/>
      <c r="G4971" s="97"/>
    </row>
    <row r="4972" spans="6:7" x14ac:dyDescent="0.25">
      <c r="F4972" s="97"/>
      <c r="G4972" s="97"/>
    </row>
    <row r="4973" spans="6:7" x14ac:dyDescent="0.25">
      <c r="F4973" s="97"/>
      <c r="G4973" s="97"/>
    </row>
    <row r="4974" spans="6:7" x14ac:dyDescent="0.25">
      <c r="F4974" s="97"/>
      <c r="G4974" s="97"/>
    </row>
    <row r="4975" spans="6:7" x14ac:dyDescent="0.25">
      <c r="F4975" s="97"/>
      <c r="G4975" s="97"/>
    </row>
    <row r="4976" spans="6:7" x14ac:dyDescent="0.25">
      <c r="F4976" s="97"/>
      <c r="G4976" s="97"/>
    </row>
    <row r="4977" spans="6:7" x14ac:dyDescent="0.25">
      <c r="F4977" s="97"/>
      <c r="G4977" s="97"/>
    </row>
    <row r="4978" spans="6:7" x14ac:dyDescent="0.25">
      <c r="F4978" s="97"/>
      <c r="G4978" s="97"/>
    </row>
    <row r="4979" spans="6:7" x14ac:dyDescent="0.25">
      <c r="F4979" s="97"/>
      <c r="G4979" s="97"/>
    </row>
    <row r="4980" spans="6:7" x14ac:dyDescent="0.25">
      <c r="F4980" s="97"/>
      <c r="G4980" s="97"/>
    </row>
    <row r="4981" spans="6:7" x14ac:dyDescent="0.25">
      <c r="F4981" s="97"/>
      <c r="G4981" s="97"/>
    </row>
    <row r="4982" spans="6:7" x14ac:dyDescent="0.25">
      <c r="F4982" s="97"/>
      <c r="G4982" s="97"/>
    </row>
    <row r="4983" spans="6:7" x14ac:dyDescent="0.25">
      <c r="F4983" s="97"/>
      <c r="G4983" s="97"/>
    </row>
    <row r="4984" spans="6:7" x14ac:dyDescent="0.25">
      <c r="F4984" s="97"/>
      <c r="G4984" s="97"/>
    </row>
    <row r="4985" spans="6:7" x14ac:dyDescent="0.25">
      <c r="F4985" s="97"/>
      <c r="G4985" s="97"/>
    </row>
    <row r="4986" spans="6:7" x14ac:dyDescent="0.25">
      <c r="F4986" s="97"/>
      <c r="G4986" s="97"/>
    </row>
    <row r="4987" spans="6:7" x14ac:dyDescent="0.25">
      <c r="F4987" s="97"/>
      <c r="G4987" s="97"/>
    </row>
    <row r="4988" spans="6:7" x14ac:dyDescent="0.25">
      <c r="F4988" s="97"/>
      <c r="G4988" s="97"/>
    </row>
    <row r="4989" spans="6:7" x14ac:dyDescent="0.25">
      <c r="F4989" s="97"/>
      <c r="G4989" s="97"/>
    </row>
    <row r="4990" spans="6:7" x14ac:dyDescent="0.25">
      <c r="F4990" s="97"/>
      <c r="G4990" s="97"/>
    </row>
    <row r="4991" spans="6:7" x14ac:dyDescent="0.25">
      <c r="F4991" s="97"/>
      <c r="G4991" s="97"/>
    </row>
    <row r="4992" spans="6:7" x14ac:dyDescent="0.25">
      <c r="F4992" s="97"/>
      <c r="G4992" s="97"/>
    </row>
    <row r="4993" spans="6:7" x14ac:dyDescent="0.25">
      <c r="F4993" s="97"/>
      <c r="G4993" s="97"/>
    </row>
    <row r="4994" spans="6:7" x14ac:dyDescent="0.25">
      <c r="F4994" s="97"/>
      <c r="G4994" s="97"/>
    </row>
    <row r="4995" spans="6:7" x14ac:dyDescent="0.25">
      <c r="F4995" s="97"/>
      <c r="G4995" s="97"/>
    </row>
    <row r="4996" spans="6:7" x14ac:dyDescent="0.25">
      <c r="F4996" s="97"/>
      <c r="G4996" s="97"/>
    </row>
    <row r="4997" spans="6:7" x14ac:dyDescent="0.25">
      <c r="F4997" s="97"/>
      <c r="G4997" s="97"/>
    </row>
    <row r="4998" spans="6:7" x14ac:dyDescent="0.25">
      <c r="F4998" s="97"/>
      <c r="G4998" s="97"/>
    </row>
    <row r="4999" spans="6:7" x14ac:dyDescent="0.25">
      <c r="F4999" s="97"/>
      <c r="G4999" s="97"/>
    </row>
    <row r="5000" spans="6:7" x14ac:dyDescent="0.25">
      <c r="F5000" s="97"/>
      <c r="G5000" s="97"/>
    </row>
    <row r="5001" spans="6:7" x14ac:dyDescent="0.25">
      <c r="F5001" s="97"/>
      <c r="G5001" s="97"/>
    </row>
    <row r="5002" spans="6:7" x14ac:dyDescent="0.25">
      <c r="F5002" s="97"/>
      <c r="G5002" s="97"/>
    </row>
    <row r="5003" spans="6:7" x14ac:dyDescent="0.25">
      <c r="F5003" s="97"/>
      <c r="G5003" s="97"/>
    </row>
    <row r="5004" spans="6:7" x14ac:dyDescent="0.25">
      <c r="F5004" s="97"/>
      <c r="G5004" s="97"/>
    </row>
    <row r="5005" spans="6:7" x14ac:dyDescent="0.25">
      <c r="F5005" s="97"/>
      <c r="G5005" s="97"/>
    </row>
    <row r="5006" spans="6:7" x14ac:dyDescent="0.25">
      <c r="F5006" s="97"/>
      <c r="G5006" s="97"/>
    </row>
    <row r="5007" spans="6:7" x14ac:dyDescent="0.25">
      <c r="F5007" s="97"/>
      <c r="G5007" s="97"/>
    </row>
    <row r="5008" spans="6:7" x14ac:dyDescent="0.25">
      <c r="F5008" s="97"/>
      <c r="G5008" s="97"/>
    </row>
    <row r="5009" spans="6:7" x14ac:dyDescent="0.25">
      <c r="F5009" s="97"/>
      <c r="G5009" s="97"/>
    </row>
    <row r="5010" spans="6:7" x14ac:dyDescent="0.25">
      <c r="F5010" s="97"/>
      <c r="G5010" s="97"/>
    </row>
    <row r="5011" spans="6:7" x14ac:dyDescent="0.25">
      <c r="F5011" s="97"/>
      <c r="G5011" s="97"/>
    </row>
    <row r="5012" spans="6:7" x14ac:dyDescent="0.25">
      <c r="F5012" s="97"/>
      <c r="G5012" s="97"/>
    </row>
    <row r="5013" spans="6:7" x14ac:dyDescent="0.25">
      <c r="F5013" s="97"/>
      <c r="G5013" s="97"/>
    </row>
    <row r="5014" spans="6:7" x14ac:dyDescent="0.25">
      <c r="F5014" s="97"/>
      <c r="G5014" s="97"/>
    </row>
    <row r="5015" spans="6:7" x14ac:dyDescent="0.25">
      <c r="F5015" s="97"/>
      <c r="G5015" s="97"/>
    </row>
    <row r="5016" spans="6:7" x14ac:dyDescent="0.25">
      <c r="F5016" s="97"/>
      <c r="G5016" s="97"/>
    </row>
    <row r="5017" spans="6:7" x14ac:dyDescent="0.25">
      <c r="F5017" s="97"/>
      <c r="G5017" s="97"/>
    </row>
    <row r="5018" spans="6:7" x14ac:dyDescent="0.25">
      <c r="F5018" s="97"/>
      <c r="G5018" s="97"/>
    </row>
    <row r="5019" spans="6:7" x14ac:dyDescent="0.25">
      <c r="F5019" s="97"/>
      <c r="G5019" s="97"/>
    </row>
    <row r="5020" spans="6:7" x14ac:dyDescent="0.25">
      <c r="F5020" s="97"/>
      <c r="G5020" s="97"/>
    </row>
    <row r="5021" spans="6:7" x14ac:dyDescent="0.25">
      <c r="F5021" s="97"/>
      <c r="G5021" s="97"/>
    </row>
    <row r="5022" spans="6:7" x14ac:dyDescent="0.25">
      <c r="F5022" s="97"/>
      <c r="G5022" s="97"/>
    </row>
    <row r="5023" spans="6:7" x14ac:dyDescent="0.25">
      <c r="F5023" s="97"/>
      <c r="G5023" s="97"/>
    </row>
    <row r="5024" spans="6:7" x14ac:dyDescent="0.25">
      <c r="F5024" s="97"/>
      <c r="G5024" s="97"/>
    </row>
    <row r="5025" spans="6:7" x14ac:dyDescent="0.25">
      <c r="F5025" s="97"/>
      <c r="G5025" s="97"/>
    </row>
    <row r="5026" spans="6:7" x14ac:dyDescent="0.25">
      <c r="F5026" s="97"/>
      <c r="G5026" s="97"/>
    </row>
    <row r="5027" spans="6:7" x14ac:dyDescent="0.25">
      <c r="F5027" s="97"/>
      <c r="G5027" s="97"/>
    </row>
    <row r="5028" spans="6:7" x14ac:dyDescent="0.25">
      <c r="F5028" s="97"/>
      <c r="G5028" s="97"/>
    </row>
    <row r="5029" spans="6:7" x14ac:dyDescent="0.25">
      <c r="F5029" s="97"/>
      <c r="G5029" s="97"/>
    </row>
    <row r="5030" spans="6:7" x14ac:dyDescent="0.25">
      <c r="F5030" s="97"/>
      <c r="G5030" s="97"/>
    </row>
    <row r="5031" spans="6:7" x14ac:dyDescent="0.25">
      <c r="F5031" s="97"/>
      <c r="G5031" s="97"/>
    </row>
    <row r="5032" spans="6:7" x14ac:dyDescent="0.25">
      <c r="F5032" s="97"/>
      <c r="G5032" s="97"/>
    </row>
    <row r="5033" spans="6:7" x14ac:dyDescent="0.25">
      <c r="F5033" s="97"/>
      <c r="G5033" s="97"/>
    </row>
    <row r="5034" spans="6:7" x14ac:dyDescent="0.25">
      <c r="F5034" s="97"/>
      <c r="G5034" s="97"/>
    </row>
    <row r="5035" spans="6:7" x14ac:dyDescent="0.25">
      <c r="F5035" s="97"/>
      <c r="G5035" s="97"/>
    </row>
    <row r="5036" spans="6:7" x14ac:dyDescent="0.25">
      <c r="F5036" s="97"/>
      <c r="G5036" s="97"/>
    </row>
    <row r="5037" spans="6:7" x14ac:dyDescent="0.25">
      <c r="F5037" s="97"/>
      <c r="G5037" s="97"/>
    </row>
    <row r="5038" spans="6:7" x14ac:dyDescent="0.25">
      <c r="F5038" s="97"/>
      <c r="G5038" s="97"/>
    </row>
    <row r="5039" spans="6:7" x14ac:dyDescent="0.25">
      <c r="F5039" s="97"/>
      <c r="G5039" s="97"/>
    </row>
    <row r="5040" spans="6:7" x14ac:dyDescent="0.25">
      <c r="F5040" s="97"/>
      <c r="G5040" s="97"/>
    </row>
    <row r="5041" spans="6:7" x14ac:dyDescent="0.25">
      <c r="F5041" s="97"/>
      <c r="G5041" s="97"/>
    </row>
    <row r="5042" spans="6:7" x14ac:dyDescent="0.25">
      <c r="F5042" s="97"/>
      <c r="G5042" s="97"/>
    </row>
    <row r="5043" spans="6:7" x14ac:dyDescent="0.25">
      <c r="F5043" s="97"/>
      <c r="G5043" s="97"/>
    </row>
    <row r="5044" spans="6:7" x14ac:dyDescent="0.25">
      <c r="F5044" s="97"/>
      <c r="G5044" s="97"/>
    </row>
    <row r="5045" spans="6:7" x14ac:dyDescent="0.25">
      <c r="F5045" s="97"/>
      <c r="G5045" s="97"/>
    </row>
    <row r="5046" spans="6:7" x14ac:dyDescent="0.25">
      <c r="F5046" s="97"/>
      <c r="G5046" s="97"/>
    </row>
    <row r="5047" spans="6:7" x14ac:dyDescent="0.25">
      <c r="F5047" s="97"/>
      <c r="G5047" s="97"/>
    </row>
    <row r="5048" spans="6:7" x14ac:dyDescent="0.25">
      <c r="F5048" s="97"/>
      <c r="G5048" s="97"/>
    </row>
    <row r="5049" spans="6:7" x14ac:dyDescent="0.25">
      <c r="F5049" s="97"/>
      <c r="G5049" s="97"/>
    </row>
    <row r="5050" spans="6:7" x14ac:dyDescent="0.25">
      <c r="F5050" s="97"/>
      <c r="G5050" s="97"/>
    </row>
    <row r="5051" spans="6:7" x14ac:dyDescent="0.25">
      <c r="F5051" s="97"/>
      <c r="G5051" s="97"/>
    </row>
    <row r="5052" spans="6:7" x14ac:dyDescent="0.25">
      <c r="F5052" s="97"/>
      <c r="G5052" s="97"/>
    </row>
    <row r="5053" spans="6:7" x14ac:dyDescent="0.25">
      <c r="F5053" s="97"/>
      <c r="G5053" s="97"/>
    </row>
    <row r="5054" spans="6:7" x14ac:dyDescent="0.25">
      <c r="F5054" s="97"/>
      <c r="G5054" s="97"/>
    </row>
    <row r="5055" spans="6:7" x14ac:dyDescent="0.25">
      <c r="F5055" s="97"/>
      <c r="G5055" s="97"/>
    </row>
    <row r="5056" spans="6:7" x14ac:dyDescent="0.25">
      <c r="F5056" s="97"/>
      <c r="G5056" s="97"/>
    </row>
    <row r="5057" spans="6:7" x14ac:dyDescent="0.25">
      <c r="F5057" s="97"/>
      <c r="G5057" s="97"/>
    </row>
    <row r="5058" spans="6:7" x14ac:dyDescent="0.25">
      <c r="F5058" s="97"/>
      <c r="G5058" s="97"/>
    </row>
    <row r="5059" spans="6:7" x14ac:dyDescent="0.25">
      <c r="F5059" s="97"/>
      <c r="G5059" s="97"/>
    </row>
    <row r="5060" spans="6:7" x14ac:dyDescent="0.25">
      <c r="F5060" s="97"/>
      <c r="G5060" s="97"/>
    </row>
    <row r="5061" spans="6:7" x14ac:dyDescent="0.25">
      <c r="F5061" s="97"/>
      <c r="G5061" s="97"/>
    </row>
    <row r="5062" spans="6:7" x14ac:dyDescent="0.25">
      <c r="F5062" s="97"/>
      <c r="G5062" s="97"/>
    </row>
    <row r="5063" spans="6:7" x14ac:dyDescent="0.25">
      <c r="F5063" s="97"/>
      <c r="G5063" s="97"/>
    </row>
    <row r="5064" spans="6:7" x14ac:dyDescent="0.25">
      <c r="F5064" s="97"/>
      <c r="G5064" s="97"/>
    </row>
    <row r="5065" spans="6:7" x14ac:dyDescent="0.25">
      <c r="F5065" s="97"/>
      <c r="G5065" s="97"/>
    </row>
    <row r="5066" spans="6:7" x14ac:dyDescent="0.25">
      <c r="F5066" s="97"/>
      <c r="G5066" s="97"/>
    </row>
    <row r="5067" spans="6:7" x14ac:dyDescent="0.25">
      <c r="F5067" s="97"/>
      <c r="G5067" s="97"/>
    </row>
    <row r="5068" spans="6:7" x14ac:dyDescent="0.25">
      <c r="F5068" s="97"/>
      <c r="G5068" s="97"/>
    </row>
    <row r="5069" spans="6:7" x14ac:dyDescent="0.25">
      <c r="F5069" s="97"/>
      <c r="G5069" s="97"/>
    </row>
    <row r="5070" spans="6:7" x14ac:dyDescent="0.25">
      <c r="F5070" s="97"/>
      <c r="G5070" s="97"/>
    </row>
    <row r="5071" spans="6:7" x14ac:dyDescent="0.25">
      <c r="F5071" s="97"/>
      <c r="G5071" s="97"/>
    </row>
    <row r="5072" spans="6:7" x14ac:dyDescent="0.25">
      <c r="F5072" s="97"/>
      <c r="G5072" s="97"/>
    </row>
    <row r="5073" spans="6:7" x14ac:dyDescent="0.25">
      <c r="F5073" s="97"/>
      <c r="G5073" s="97"/>
    </row>
    <row r="5074" spans="6:7" x14ac:dyDescent="0.25">
      <c r="F5074" s="97"/>
      <c r="G5074" s="97"/>
    </row>
    <row r="5075" spans="6:7" x14ac:dyDescent="0.25">
      <c r="F5075" s="97"/>
      <c r="G5075" s="97"/>
    </row>
    <row r="5076" spans="6:7" x14ac:dyDescent="0.25">
      <c r="F5076" s="97"/>
      <c r="G5076" s="97"/>
    </row>
    <row r="5077" spans="6:7" x14ac:dyDescent="0.25">
      <c r="F5077" s="97"/>
      <c r="G5077" s="97"/>
    </row>
    <row r="5078" spans="6:7" x14ac:dyDescent="0.25">
      <c r="F5078" s="97"/>
      <c r="G5078" s="97"/>
    </row>
    <row r="5079" spans="6:7" x14ac:dyDescent="0.25">
      <c r="F5079" s="97"/>
      <c r="G5079" s="97"/>
    </row>
    <row r="5080" spans="6:7" x14ac:dyDescent="0.25">
      <c r="F5080" s="97"/>
      <c r="G5080" s="97"/>
    </row>
    <row r="5081" spans="6:7" x14ac:dyDescent="0.25">
      <c r="F5081" s="97"/>
      <c r="G5081" s="97"/>
    </row>
    <row r="5082" spans="6:7" x14ac:dyDescent="0.25">
      <c r="F5082" s="97"/>
      <c r="G5082" s="97"/>
    </row>
    <row r="5083" spans="6:7" x14ac:dyDescent="0.25">
      <c r="F5083" s="97"/>
      <c r="G5083" s="97"/>
    </row>
    <row r="5084" spans="6:7" x14ac:dyDescent="0.25">
      <c r="F5084" s="97"/>
      <c r="G5084" s="97"/>
    </row>
    <row r="5085" spans="6:7" x14ac:dyDescent="0.25">
      <c r="F5085" s="97"/>
      <c r="G5085" s="97"/>
    </row>
    <row r="5086" spans="6:7" x14ac:dyDescent="0.25">
      <c r="F5086" s="97"/>
      <c r="G5086" s="97"/>
    </row>
    <row r="5087" spans="6:7" x14ac:dyDescent="0.25">
      <c r="F5087" s="97"/>
      <c r="G5087" s="97"/>
    </row>
    <row r="5088" spans="6:7" x14ac:dyDescent="0.25">
      <c r="F5088" s="97"/>
      <c r="G5088" s="97"/>
    </row>
    <row r="5089" spans="6:7" x14ac:dyDescent="0.25">
      <c r="F5089" s="97"/>
      <c r="G5089" s="97"/>
    </row>
    <row r="5090" spans="6:7" x14ac:dyDescent="0.25">
      <c r="F5090" s="97"/>
      <c r="G5090" s="97"/>
    </row>
    <row r="5091" spans="6:7" x14ac:dyDescent="0.25">
      <c r="F5091" s="97"/>
      <c r="G5091" s="97"/>
    </row>
    <row r="5092" spans="6:7" x14ac:dyDescent="0.25">
      <c r="F5092" s="97"/>
      <c r="G5092" s="97"/>
    </row>
    <row r="5093" spans="6:7" x14ac:dyDescent="0.25">
      <c r="F5093" s="97"/>
      <c r="G5093" s="97"/>
    </row>
    <row r="5094" spans="6:7" x14ac:dyDescent="0.25">
      <c r="F5094" s="97"/>
      <c r="G5094" s="97"/>
    </row>
    <row r="5095" spans="6:7" x14ac:dyDescent="0.25">
      <c r="F5095" s="97"/>
      <c r="G5095" s="97"/>
    </row>
    <row r="5096" spans="6:7" x14ac:dyDescent="0.25">
      <c r="F5096" s="97"/>
      <c r="G5096" s="97"/>
    </row>
    <row r="5097" spans="6:7" x14ac:dyDescent="0.25">
      <c r="F5097" s="97"/>
      <c r="G5097" s="97"/>
    </row>
    <row r="5098" spans="6:7" x14ac:dyDescent="0.25">
      <c r="F5098" s="97"/>
      <c r="G5098" s="97"/>
    </row>
    <row r="5099" spans="6:7" x14ac:dyDescent="0.25">
      <c r="F5099" s="97"/>
      <c r="G5099" s="97"/>
    </row>
    <row r="5100" spans="6:7" x14ac:dyDescent="0.25">
      <c r="F5100" s="97"/>
      <c r="G5100" s="97"/>
    </row>
    <row r="5101" spans="6:7" x14ac:dyDescent="0.25">
      <c r="F5101" s="97"/>
      <c r="G5101" s="97"/>
    </row>
    <row r="5102" spans="6:7" x14ac:dyDescent="0.25">
      <c r="F5102" s="97"/>
      <c r="G5102" s="97"/>
    </row>
    <row r="5103" spans="6:7" x14ac:dyDescent="0.25">
      <c r="F5103" s="97"/>
      <c r="G5103" s="97"/>
    </row>
    <row r="5104" spans="6:7" x14ac:dyDescent="0.25">
      <c r="F5104" s="97"/>
      <c r="G5104" s="97"/>
    </row>
    <row r="5105" spans="6:7" x14ac:dyDescent="0.25">
      <c r="F5105" s="97"/>
      <c r="G5105" s="97"/>
    </row>
    <row r="5106" spans="6:7" x14ac:dyDescent="0.25">
      <c r="F5106" s="97"/>
      <c r="G5106" s="97"/>
    </row>
    <row r="5107" spans="6:7" x14ac:dyDescent="0.25">
      <c r="F5107" s="97"/>
      <c r="G5107" s="97"/>
    </row>
    <row r="5108" spans="6:7" x14ac:dyDescent="0.25">
      <c r="F5108" s="97"/>
      <c r="G5108" s="97"/>
    </row>
    <row r="5109" spans="6:7" x14ac:dyDescent="0.25">
      <c r="F5109" s="97"/>
      <c r="G5109" s="97"/>
    </row>
    <row r="5110" spans="6:7" x14ac:dyDescent="0.25">
      <c r="F5110" s="97"/>
      <c r="G5110" s="97"/>
    </row>
    <row r="5111" spans="6:7" x14ac:dyDescent="0.25">
      <c r="F5111" s="97"/>
      <c r="G5111" s="97"/>
    </row>
    <row r="5112" spans="6:7" x14ac:dyDescent="0.25">
      <c r="F5112" s="97"/>
      <c r="G5112" s="97"/>
    </row>
    <row r="5113" spans="6:7" x14ac:dyDescent="0.25">
      <c r="F5113" s="97"/>
      <c r="G5113" s="97"/>
    </row>
    <row r="5114" spans="6:7" x14ac:dyDescent="0.25">
      <c r="F5114" s="97"/>
      <c r="G5114" s="97"/>
    </row>
    <row r="5115" spans="6:7" x14ac:dyDescent="0.25">
      <c r="F5115" s="97"/>
      <c r="G5115" s="97"/>
    </row>
    <row r="5116" spans="6:7" x14ac:dyDescent="0.25">
      <c r="F5116" s="97"/>
      <c r="G5116" s="97"/>
    </row>
    <row r="5117" spans="6:7" x14ac:dyDescent="0.25">
      <c r="F5117" s="97"/>
      <c r="G5117" s="97"/>
    </row>
    <row r="5118" spans="6:7" x14ac:dyDescent="0.25">
      <c r="F5118" s="97"/>
      <c r="G5118" s="97"/>
    </row>
    <row r="5119" spans="6:7" x14ac:dyDescent="0.25">
      <c r="F5119" s="97"/>
      <c r="G5119" s="97"/>
    </row>
    <row r="5120" spans="6:7" x14ac:dyDescent="0.25">
      <c r="F5120" s="97"/>
      <c r="G5120" s="97"/>
    </row>
    <row r="5121" spans="6:7" x14ac:dyDescent="0.25">
      <c r="F5121" s="97"/>
      <c r="G5121" s="97"/>
    </row>
    <row r="5122" spans="6:7" x14ac:dyDescent="0.25">
      <c r="F5122" s="97"/>
      <c r="G5122" s="97"/>
    </row>
    <row r="5123" spans="6:7" x14ac:dyDescent="0.25">
      <c r="F5123" s="97"/>
      <c r="G5123" s="97"/>
    </row>
    <row r="5124" spans="6:7" x14ac:dyDescent="0.25">
      <c r="F5124" s="97"/>
      <c r="G5124" s="97"/>
    </row>
    <row r="5125" spans="6:7" x14ac:dyDescent="0.25">
      <c r="F5125" s="97"/>
      <c r="G5125" s="97"/>
    </row>
    <row r="5126" spans="6:7" x14ac:dyDescent="0.25">
      <c r="F5126" s="97"/>
      <c r="G5126" s="97"/>
    </row>
    <row r="5127" spans="6:7" x14ac:dyDescent="0.25">
      <c r="F5127" s="97"/>
      <c r="G5127" s="97"/>
    </row>
    <row r="5128" spans="6:7" x14ac:dyDescent="0.25">
      <c r="F5128" s="97"/>
      <c r="G5128" s="97"/>
    </row>
    <row r="5129" spans="6:7" x14ac:dyDescent="0.25">
      <c r="F5129" s="97"/>
      <c r="G5129" s="97"/>
    </row>
    <row r="5130" spans="6:7" x14ac:dyDescent="0.25">
      <c r="F5130" s="97"/>
      <c r="G5130" s="97"/>
    </row>
    <row r="5131" spans="6:7" x14ac:dyDescent="0.25">
      <c r="F5131" s="97"/>
      <c r="G5131" s="97"/>
    </row>
    <row r="5132" spans="6:7" x14ac:dyDescent="0.25">
      <c r="F5132" s="97"/>
      <c r="G5132" s="97"/>
    </row>
    <row r="5133" spans="6:7" x14ac:dyDescent="0.25">
      <c r="F5133" s="97"/>
      <c r="G5133" s="97"/>
    </row>
    <row r="5134" spans="6:7" x14ac:dyDescent="0.25">
      <c r="F5134" s="97"/>
      <c r="G5134" s="97"/>
    </row>
    <row r="5135" spans="6:7" x14ac:dyDescent="0.25">
      <c r="F5135" s="97"/>
      <c r="G5135" s="97"/>
    </row>
    <row r="5136" spans="6:7" x14ac:dyDescent="0.25">
      <c r="F5136" s="97"/>
      <c r="G5136" s="97"/>
    </row>
    <row r="5137" spans="6:7" x14ac:dyDescent="0.25">
      <c r="F5137" s="97"/>
      <c r="G5137" s="97"/>
    </row>
    <row r="5138" spans="6:7" x14ac:dyDescent="0.25">
      <c r="F5138" s="97"/>
      <c r="G5138" s="97"/>
    </row>
    <row r="5139" spans="6:7" x14ac:dyDescent="0.25">
      <c r="F5139" s="97"/>
      <c r="G5139" s="97"/>
    </row>
    <row r="5140" spans="6:7" x14ac:dyDescent="0.25">
      <c r="F5140" s="97"/>
      <c r="G5140" s="97"/>
    </row>
    <row r="5141" spans="6:7" x14ac:dyDescent="0.25">
      <c r="F5141" s="97"/>
      <c r="G5141" s="97"/>
    </row>
    <row r="5142" spans="6:7" x14ac:dyDescent="0.25">
      <c r="F5142" s="97"/>
      <c r="G5142" s="97"/>
    </row>
    <row r="5143" spans="6:7" x14ac:dyDescent="0.25">
      <c r="F5143" s="97"/>
      <c r="G5143" s="97"/>
    </row>
    <row r="5144" spans="6:7" x14ac:dyDescent="0.25">
      <c r="F5144" s="97"/>
      <c r="G5144" s="97"/>
    </row>
    <row r="5145" spans="6:7" x14ac:dyDescent="0.25">
      <c r="F5145" s="97"/>
      <c r="G5145" s="97"/>
    </row>
    <row r="5146" spans="6:7" x14ac:dyDescent="0.25">
      <c r="F5146" s="97"/>
      <c r="G5146" s="97"/>
    </row>
    <row r="5147" spans="6:7" x14ac:dyDescent="0.25">
      <c r="F5147" s="97"/>
      <c r="G5147" s="97"/>
    </row>
    <row r="5148" spans="6:7" x14ac:dyDescent="0.25">
      <c r="F5148" s="97"/>
      <c r="G5148" s="97"/>
    </row>
    <row r="5149" spans="6:7" x14ac:dyDescent="0.25">
      <c r="F5149" s="97"/>
      <c r="G5149" s="97"/>
    </row>
    <row r="5150" spans="6:7" x14ac:dyDescent="0.25">
      <c r="F5150" s="97"/>
      <c r="G5150" s="97"/>
    </row>
    <row r="5151" spans="6:7" x14ac:dyDescent="0.25">
      <c r="F5151" s="97"/>
      <c r="G5151" s="97"/>
    </row>
    <row r="5152" spans="6:7" x14ac:dyDescent="0.25">
      <c r="F5152" s="97"/>
      <c r="G5152" s="97"/>
    </row>
    <row r="5153" spans="6:7" x14ac:dyDescent="0.25">
      <c r="F5153" s="97"/>
      <c r="G5153" s="97"/>
    </row>
    <row r="5154" spans="6:7" x14ac:dyDescent="0.25">
      <c r="F5154" s="97"/>
      <c r="G5154" s="97"/>
    </row>
    <row r="5155" spans="6:7" x14ac:dyDescent="0.25">
      <c r="F5155" s="97"/>
      <c r="G5155" s="97"/>
    </row>
    <row r="5156" spans="6:7" x14ac:dyDescent="0.25">
      <c r="F5156" s="97"/>
      <c r="G5156" s="97"/>
    </row>
    <row r="5157" spans="6:7" x14ac:dyDescent="0.25">
      <c r="F5157" s="97"/>
      <c r="G5157" s="97"/>
    </row>
    <row r="5158" spans="6:7" x14ac:dyDescent="0.25">
      <c r="F5158" s="97"/>
      <c r="G5158" s="97"/>
    </row>
    <row r="5159" spans="6:7" x14ac:dyDescent="0.25">
      <c r="F5159" s="97"/>
      <c r="G5159" s="97"/>
    </row>
    <row r="5160" spans="6:7" x14ac:dyDescent="0.25">
      <c r="F5160" s="97"/>
      <c r="G5160" s="97"/>
    </row>
    <row r="5161" spans="6:7" x14ac:dyDescent="0.25">
      <c r="F5161" s="97"/>
      <c r="G5161" s="97"/>
    </row>
    <row r="5162" spans="6:7" x14ac:dyDescent="0.25">
      <c r="F5162" s="97"/>
      <c r="G5162" s="97"/>
    </row>
    <row r="5163" spans="6:7" x14ac:dyDescent="0.25">
      <c r="F5163" s="97"/>
      <c r="G5163" s="97"/>
    </row>
    <row r="5164" spans="6:7" x14ac:dyDescent="0.25">
      <c r="F5164" s="97"/>
      <c r="G5164" s="97"/>
    </row>
    <row r="5165" spans="6:7" x14ac:dyDescent="0.25">
      <c r="F5165" s="97"/>
      <c r="G5165" s="97"/>
    </row>
    <row r="5166" spans="6:7" x14ac:dyDescent="0.25">
      <c r="F5166" s="97"/>
      <c r="G5166" s="97"/>
    </row>
    <row r="5167" spans="6:7" x14ac:dyDescent="0.25">
      <c r="F5167" s="97"/>
      <c r="G5167" s="97"/>
    </row>
    <row r="5168" spans="6:7" x14ac:dyDescent="0.25">
      <c r="F5168" s="97"/>
      <c r="G5168" s="97"/>
    </row>
    <row r="5169" spans="6:7" x14ac:dyDescent="0.25">
      <c r="F5169" s="97"/>
      <c r="G5169" s="97"/>
    </row>
    <row r="5170" spans="6:7" x14ac:dyDescent="0.25">
      <c r="F5170" s="97"/>
      <c r="G5170" s="97"/>
    </row>
    <row r="5171" spans="6:7" x14ac:dyDescent="0.25">
      <c r="F5171" s="97"/>
      <c r="G5171" s="97"/>
    </row>
    <row r="5172" spans="6:7" x14ac:dyDescent="0.25">
      <c r="F5172" s="97"/>
      <c r="G5172" s="97"/>
    </row>
    <row r="5173" spans="6:7" x14ac:dyDescent="0.25">
      <c r="F5173" s="97"/>
      <c r="G5173" s="97"/>
    </row>
    <row r="5174" spans="6:7" x14ac:dyDescent="0.25">
      <c r="F5174" s="97"/>
      <c r="G5174" s="97"/>
    </row>
    <row r="5175" spans="6:7" x14ac:dyDescent="0.25">
      <c r="F5175" s="97"/>
      <c r="G5175" s="97"/>
    </row>
    <row r="5176" spans="6:7" x14ac:dyDescent="0.25">
      <c r="F5176" s="97"/>
      <c r="G5176" s="97"/>
    </row>
    <row r="5177" spans="6:7" x14ac:dyDescent="0.25">
      <c r="F5177" s="97"/>
      <c r="G5177" s="97"/>
    </row>
    <row r="5178" spans="6:7" x14ac:dyDescent="0.25">
      <c r="F5178" s="97"/>
      <c r="G5178" s="97"/>
    </row>
    <row r="5179" spans="6:7" x14ac:dyDescent="0.25">
      <c r="F5179" s="97"/>
      <c r="G5179" s="97"/>
    </row>
    <row r="5180" spans="6:7" x14ac:dyDescent="0.25">
      <c r="F5180" s="97"/>
      <c r="G5180" s="97"/>
    </row>
    <row r="5181" spans="6:7" x14ac:dyDescent="0.25">
      <c r="F5181" s="97"/>
      <c r="G5181" s="97"/>
    </row>
    <row r="5182" spans="6:7" x14ac:dyDescent="0.25">
      <c r="F5182" s="97"/>
      <c r="G5182" s="97"/>
    </row>
    <row r="5183" spans="6:7" x14ac:dyDescent="0.25">
      <c r="F5183" s="97"/>
      <c r="G5183" s="97"/>
    </row>
    <row r="5184" spans="6:7" x14ac:dyDescent="0.25">
      <c r="F5184" s="97"/>
      <c r="G5184" s="97"/>
    </row>
    <row r="5185" spans="6:7" x14ac:dyDescent="0.25">
      <c r="F5185" s="97"/>
      <c r="G5185" s="97"/>
    </row>
    <row r="5186" spans="6:7" x14ac:dyDescent="0.25">
      <c r="F5186" s="97"/>
      <c r="G5186" s="97"/>
    </row>
    <row r="5187" spans="6:7" x14ac:dyDescent="0.25">
      <c r="F5187" s="97"/>
      <c r="G5187" s="97"/>
    </row>
    <row r="5188" spans="6:7" x14ac:dyDescent="0.25">
      <c r="F5188" s="97"/>
      <c r="G5188" s="97"/>
    </row>
    <row r="5189" spans="6:7" x14ac:dyDescent="0.25">
      <c r="F5189" s="97"/>
      <c r="G5189" s="97"/>
    </row>
    <row r="5190" spans="6:7" x14ac:dyDescent="0.25">
      <c r="F5190" s="97"/>
      <c r="G5190" s="97"/>
    </row>
    <row r="5191" spans="6:7" x14ac:dyDescent="0.25">
      <c r="F5191" s="97"/>
      <c r="G5191" s="97"/>
    </row>
    <row r="5192" spans="6:7" x14ac:dyDescent="0.25">
      <c r="F5192" s="97"/>
      <c r="G5192" s="97"/>
    </row>
    <row r="5193" spans="6:7" x14ac:dyDescent="0.25">
      <c r="F5193" s="97"/>
      <c r="G5193" s="97"/>
    </row>
    <row r="5194" spans="6:7" x14ac:dyDescent="0.25">
      <c r="F5194" s="97"/>
      <c r="G5194" s="97"/>
    </row>
    <row r="5195" spans="6:7" x14ac:dyDescent="0.25">
      <c r="F5195" s="97"/>
      <c r="G5195" s="97"/>
    </row>
    <row r="5196" spans="6:7" x14ac:dyDescent="0.25">
      <c r="F5196" s="97"/>
      <c r="G5196" s="97"/>
    </row>
    <row r="5197" spans="6:7" x14ac:dyDescent="0.25">
      <c r="F5197" s="97"/>
      <c r="G5197" s="97"/>
    </row>
    <row r="5198" spans="6:7" x14ac:dyDescent="0.25">
      <c r="F5198" s="97"/>
      <c r="G5198" s="97"/>
    </row>
    <row r="5199" spans="6:7" x14ac:dyDescent="0.25">
      <c r="F5199" s="97"/>
      <c r="G5199" s="97"/>
    </row>
    <row r="5200" spans="6:7" x14ac:dyDescent="0.25">
      <c r="F5200" s="97"/>
      <c r="G5200" s="97"/>
    </row>
    <row r="5201" spans="6:7" x14ac:dyDescent="0.25">
      <c r="F5201" s="97"/>
      <c r="G5201" s="97"/>
    </row>
    <row r="5202" spans="6:7" x14ac:dyDescent="0.25">
      <c r="F5202" s="97"/>
      <c r="G5202" s="97"/>
    </row>
    <row r="5203" spans="6:7" x14ac:dyDescent="0.25">
      <c r="F5203" s="97"/>
      <c r="G5203" s="97"/>
    </row>
    <row r="5204" spans="6:7" x14ac:dyDescent="0.25">
      <c r="F5204" s="97"/>
      <c r="G5204" s="97"/>
    </row>
    <row r="5205" spans="6:7" x14ac:dyDescent="0.25">
      <c r="F5205" s="97"/>
      <c r="G5205" s="97"/>
    </row>
    <row r="5206" spans="6:7" x14ac:dyDescent="0.25">
      <c r="F5206" s="97"/>
      <c r="G5206" s="97"/>
    </row>
    <row r="5207" spans="6:7" x14ac:dyDescent="0.25">
      <c r="F5207" s="97"/>
      <c r="G5207" s="97"/>
    </row>
    <row r="5208" spans="6:7" x14ac:dyDescent="0.25">
      <c r="F5208" s="97"/>
      <c r="G5208" s="97"/>
    </row>
    <row r="5209" spans="6:7" x14ac:dyDescent="0.25">
      <c r="F5209" s="97"/>
      <c r="G5209" s="97"/>
    </row>
    <row r="5210" spans="6:7" x14ac:dyDescent="0.25">
      <c r="F5210" s="97"/>
      <c r="G5210" s="97"/>
    </row>
    <row r="5211" spans="6:7" x14ac:dyDescent="0.25">
      <c r="F5211" s="97"/>
      <c r="G5211" s="97"/>
    </row>
    <row r="5212" spans="6:7" x14ac:dyDescent="0.25">
      <c r="F5212" s="97"/>
      <c r="G5212" s="97"/>
    </row>
    <row r="5213" spans="6:7" x14ac:dyDescent="0.25">
      <c r="F5213" s="97"/>
      <c r="G5213" s="97"/>
    </row>
    <row r="5214" spans="6:7" x14ac:dyDescent="0.25">
      <c r="F5214" s="97"/>
      <c r="G5214" s="97"/>
    </row>
    <row r="5215" spans="6:7" x14ac:dyDescent="0.25">
      <c r="F5215" s="97"/>
      <c r="G5215" s="97"/>
    </row>
    <row r="5216" spans="6:7" x14ac:dyDescent="0.25">
      <c r="F5216" s="97"/>
      <c r="G5216" s="97"/>
    </row>
    <row r="5217" spans="6:7" x14ac:dyDescent="0.25">
      <c r="F5217" s="97"/>
      <c r="G5217" s="97"/>
    </row>
    <row r="5218" spans="6:7" x14ac:dyDescent="0.25">
      <c r="F5218" s="97"/>
      <c r="G5218" s="97"/>
    </row>
    <row r="5219" spans="6:7" x14ac:dyDescent="0.25">
      <c r="F5219" s="97"/>
      <c r="G5219" s="97"/>
    </row>
    <row r="5220" spans="6:7" x14ac:dyDescent="0.25">
      <c r="F5220" s="97"/>
      <c r="G5220" s="97"/>
    </row>
    <row r="5221" spans="6:7" x14ac:dyDescent="0.25">
      <c r="F5221" s="97"/>
      <c r="G5221" s="97"/>
    </row>
    <row r="5222" spans="6:7" x14ac:dyDescent="0.25">
      <c r="F5222" s="97"/>
      <c r="G5222" s="97"/>
    </row>
    <row r="5223" spans="6:7" x14ac:dyDescent="0.25">
      <c r="F5223" s="97"/>
      <c r="G5223" s="97"/>
    </row>
    <row r="5224" spans="6:7" x14ac:dyDescent="0.25">
      <c r="F5224" s="97"/>
      <c r="G5224" s="97"/>
    </row>
    <row r="5225" spans="6:7" x14ac:dyDescent="0.25">
      <c r="F5225" s="97"/>
      <c r="G5225" s="97"/>
    </row>
    <row r="5226" spans="6:7" x14ac:dyDescent="0.25">
      <c r="F5226" s="97"/>
      <c r="G5226" s="97"/>
    </row>
    <row r="5227" spans="6:7" x14ac:dyDescent="0.25">
      <c r="F5227" s="97"/>
      <c r="G5227" s="97"/>
    </row>
    <row r="5228" spans="6:7" x14ac:dyDescent="0.25">
      <c r="F5228" s="97"/>
      <c r="G5228" s="97"/>
    </row>
    <row r="5229" spans="6:7" x14ac:dyDescent="0.25">
      <c r="F5229" s="97"/>
      <c r="G5229" s="97"/>
    </row>
    <row r="5230" spans="6:7" x14ac:dyDescent="0.25">
      <c r="F5230" s="97"/>
      <c r="G5230" s="97"/>
    </row>
    <row r="5231" spans="6:7" x14ac:dyDescent="0.25">
      <c r="F5231" s="97"/>
      <c r="G5231" s="97"/>
    </row>
    <row r="5232" spans="6:7" x14ac:dyDescent="0.25">
      <c r="F5232" s="97"/>
      <c r="G5232" s="97"/>
    </row>
    <row r="5233" spans="6:7" x14ac:dyDescent="0.25">
      <c r="F5233" s="97"/>
      <c r="G5233" s="97"/>
    </row>
    <row r="5234" spans="6:7" x14ac:dyDescent="0.25">
      <c r="F5234" s="97"/>
      <c r="G5234" s="97"/>
    </row>
    <row r="5235" spans="6:7" x14ac:dyDescent="0.25">
      <c r="F5235" s="97"/>
      <c r="G5235" s="97"/>
    </row>
    <row r="5236" spans="6:7" x14ac:dyDescent="0.25">
      <c r="F5236" s="97"/>
      <c r="G5236" s="97"/>
    </row>
    <row r="5237" spans="6:7" x14ac:dyDescent="0.25">
      <c r="F5237" s="97"/>
      <c r="G5237" s="97"/>
    </row>
    <row r="5238" spans="6:7" x14ac:dyDescent="0.25">
      <c r="F5238" s="97"/>
      <c r="G5238" s="97"/>
    </row>
    <row r="5239" spans="6:7" x14ac:dyDescent="0.25">
      <c r="F5239" s="97"/>
      <c r="G5239" s="97"/>
    </row>
    <row r="5240" spans="6:7" x14ac:dyDescent="0.25">
      <c r="F5240" s="97"/>
      <c r="G5240" s="97"/>
    </row>
    <row r="5241" spans="6:7" x14ac:dyDescent="0.25">
      <c r="F5241" s="97"/>
      <c r="G5241" s="97"/>
    </row>
    <row r="5242" spans="6:7" x14ac:dyDescent="0.25">
      <c r="F5242" s="97"/>
      <c r="G5242" s="97"/>
    </row>
    <row r="5243" spans="6:7" x14ac:dyDescent="0.25">
      <c r="F5243" s="97"/>
      <c r="G5243" s="97"/>
    </row>
    <row r="5244" spans="6:7" x14ac:dyDescent="0.25">
      <c r="F5244" s="97"/>
      <c r="G5244" s="97"/>
    </row>
    <row r="5245" spans="6:7" x14ac:dyDescent="0.25">
      <c r="F5245" s="97"/>
      <c r="G5245" s="97"/>
    </row>
    <row r="5246" spans="6:7" x14ac:dyDescent="0.25">
      <c r="F5246" s="97"/>
      <c r="G5246" s="97"/>
    </row>
    <row r="5247" spans="6:7" x14ac:dyDescent="0.25">
      <c r="F5247" s="97"/>
      <c r="G5247" s="97"/>
    </row>
    <row r="5248" spans="6:7" x14ac:dyDescent="0.25">
      <c r="F5248" s="97"/>
      <c r="G5248" s="97"/>
    </row>
    <row r="5249" spans="6:7" x14ac:dyDescent="0.25">
      <c r="F5249" s="97"/>
      <c r="G5249" s="97"/>
    </row>
    <row r="5250" spans="6:7" x14ac:dyDescent="0.25">
      <c r="F5250" s="97"/>
      <c r="G5250" s="97"/>
    </row>
    <row r="5251" spans="6:7" x14ac:dyDescent="0.25">
      <c r="F5251" s="97"/>
      <c r="G5251" s="97"/>
    </row>
    <row r="5252" spans="6:7" x14ac:dyDescent="0.25">
      <c r="F5252" s="97"/>
      <c r="G5252" s="97"/>
    </row>
    <row r="5253" spans="6:7" x14ac:dyDescent="0.25">
      <c r="F5253" s="97"/>
      <c r="G5253" s="97"/>
    </row>
    <row r="5254" spans="6:7" x14ac:dyDescent="0.25">
      <c r="F5254" s="97"/>
      <c r="G5254" s="97"/>
    </row>
    <row r="5255" spans="6:7" x14ac:dyDescent="0.25">
      <c r="F5255" s="97"/>
      <c r="G5255" s="97"/>
    </row>
    <row r="5256" spans="6:7" x14ac:dyDescent="0.25">
      <c r="F5256" s="97"/>
      <c r="G5256" s="97"/>
    </row>
    <row r="5257" spans="6:7" x14ac:dyDescent="0.25">
      <c r="F5257" s="97"/>
      <c r="G5257" s="97"/>
    </row>
    <row r="5258" spans="6:7" x14ac:dyDescent="0.25">
      <c r="F5258" s="97"/>
      <c r="G5258" s="97"/>
    </row>
    <row r="5259" spans="6:7" x14ac:dyDescent="0.25">
      <c r="F5259" s="97"/>
      <c r="G5259" s="97"/>
    </row>
    <row r="5260" spans="6:7" x14ac:dyDescent="0.25">
      <c r="F5260" s="97"/>
      <c r="G5260" s="97"/>
    </row>
    <row r="5261" spans="6:7" x14ac:dyDescent="0.25">
      <c r="F5261" s="97"/>
      <c r="G5261" s="97"/>
    </row>
    <row r="5262" spans="6:7" x14ac:dyDescent="0.25">
      <c r="F5262" s="97"/>
      <c r="G5262" s="97"/>
    </row>
    <row r="5263" spans="6:7" x14ac:dyDescent="0.25">
      <c r="F5263" s="97"/>
      <c r="G5263" s="97"/>
    </row>
    <row r="5264" spans="6:7" x14ac:dyDescent="0.25">
      <c r="F5264" s="97"/>
      <c r="G5264" s="97"/>
    </row>
    <row r="5265" spans="6:7" x14ac:dyDescent="0.25">
      <c r="F5265" s="97"/>
      <c r="G5265" s="97"/>
    </row>
    <row r="5266" spans="6:7" x14ac:dyDescent="0.25">
      <c r="F5266" s="97"/>
      <c r="G5266" s="97"/>
    </row>
    <row r="5267" spans="6:7" x14ac:dyDescent="0.25">
      <c r="F5267" s="97"/>
      <c r="G5267" s="97"/>
    </row>
    <row r="5268" spans="6:7" x14ac:dyDescent="0.25">
      <c r="F5268" s="97"/>
      <c r="G5268" s="97"/>
    </row>
    <row r="5269" spans="6:7" x14ac:dyDescent="0.25">
      <c r="F5269" s="97"/>
      <c r="G5269" s="97"/>
    </row>
    <row r="5270" spans="6:7" x14ac:dyDescent="0.25">
      <c r="F5270" s="97"/>
      <c r="G5270" s="97"/>
    </row>
    <row r="5271" spans="6:7" x14ac:dyDescent="0.25">
      <c r="F5271" s="97"/>
      <c r="G5271" s="97"/>
    </row>
    <row r="5272" spans="6:7" x14ac:dyDescent="0.25">
      <c r="F5272" s="97"/>
      <c r="G5272" s="97"/>
    </row>
    <row r="5273" spans="6:7" x14ac:dyDescent="0.25">
      <c r="F5273" s="97"/>
      <c r="G5273" s="97"/>
    </row>
    <row r="5274" spans="6:7" x14ac:dyDescent="0.25">
      <c r="F5274" s="97"/>
      <c r="G5274" s="97"/>
    </row>
    <row r="5275" spans="6:7" x14ac:dyDescent="0.25">
      <c r="F5275" s="97"/>
      <c r="G5275" s="97"/>
    </row>
    <row r="5276" spans="6:7" x14ac:dyDescent="0.25">
      <c r="F5276" s="97"/>
      <c r="G5276" s="97"/>
    </row>
    <row r="5277" spans="6:7" x14ac:dyDescent="0.25">
      <c r="F5277" s="97"/>
      <c r="G5277" s="97"/>
    </row>
    <row r="5278" spans="6:7" x14ac:dyDescent="0.25">
      <c r="F5278" s="97"/>
      <c r="G5278" s="97"/>
    </row>
    <row r="5279" spans="6:7" x14ac:dyDescent="0.25">
      <c r="F5279" s="97"/>
      <c r="G5279" s="97"/>
    </row>
    <row r="5280" spans="6:7" x14ac:dyDescent="0.25">
      <c r="F5280" s="97"/>
      <c r="G5280" s="97"/>
    </row>
    <row r="5281" spans="6:7" x14ac:dyDescent="0.25">
      <c r="F5281" s="97"/>
      <c r="G5281" s="97"/>
    </row>
    <row r="5282" spans="6:7" x14ac:dyDescent="0.25">
      <c r="F5282" s="97"/>
      <c r="G5282" s="97"/>
    </row>
    <row r="5283" spans="6:7" x14ac:dyDescent="0.25">
      <c r="F5283" s="97"/>
      <c r="G5283" s="97"/>
    </row>
    <row r="5284" spans="6:7" x14ac:dyDescent="0.25">
      <c r="F5284" s="97"/>
      <c r="G5284" s="97"/>
    </row>
    <row r="5285" spans="6:7" x14ac:dyDescent="0.25">
      <c r="F5285" s="97"/>
      <c r="G5285" s="97"/>
    </row>
    <row r="5286" spans="6:7" x14ac:dyDescent="0.25">
      <c r="F5286" s="97"/>
      <c r="G5286" s="97"/>
    </row>
    <row r="5287" spans="6:7" x14ac:dyDescent="0.25">
      <c r="F5287" s="97"/>
      <c r="G5287" s="97"/>
    </row>
    <row r="5288" spans="6:7" x14ac:dyDescent="0.25">
      <c r="F5288" s="97"/>
      <c r="G5288" s="97"/>
    </row>
    <row r="5289" spans="6:7" x14ac:dyDescent="0.25">
      <c r="F5289" s="97"/>
      <c r="G5289" s="97"/>
    </row>
    <row r="5290" spans="6:7" x14ac:dyDescent="0.25">
      <c r="F5290" s="97"/>
      <c r="G5290" s="97"/>
    </row>
    <row r="5291" spans="6:7" x14ac:dyDescent="0.25">
      <c r="F5291" s="97"/>
      <c r="G5291" s="97"/>
    </row>
    <row r="5292" spans="6:7" x14ac:dyDescent="0.25">
      <c r="F5292" s="97"/>
      <c r="G5292" s="97"/>
    </row>
    <row r="5293" spans="6:7" x14ac:dyDescent="0.25">
      <c r="F5293" s="97"/>
      <c r="G5293" s="97"/>
    </row>
    <row r="5294" spans="6:7" x14ac:dyDescent="0.25">
      <c r="F5294" s="97"/>
      <c r="G5294" s="97"/>
    </row>
    <row r="5295" spans="6:7" x14ac:dyDescent="0.25">
      <c r="F5295" s="97"/>
      <c r="G5295" s="97"/>
    </row>
    <row r="5296" spans="6:7" x14ac:dyDescent="0.25">
      <c r="F5296" s="97"/>
      <c r="G5296" s="97"/>
    </row>
    <row r="5297" spans="6:7" x14ac:dyDescent="0.25">
      <c r="F5297" s="97"/>
      <c r="G5297" s="97"/>
    </row>
    <row r="5298" spans="6:7" x14ac:dyDescent="0.25">
      <c r="F5298" s="97"/>
      <c r="G5298" s="97"/>
    </row>
    <row r="5299" spans="6:7" x14ac:dyDescent="0.25">
      <c r="F5299" s="97"/>
      <c r="G5299" s="97"/>
    </row>
    <row r="5300" spans="6:7" x14ac:dyDescent="0.25">
      <c r="F5300" s="97"/>
      <c r="G5300" s="97"/>
    </row>
    <row r="5301" spans="6:7" x14ac:dyDescent="0.25">
      <c r="F5301" s="97"/>
      <c r="G5301" s="97"/>
    </row>
    <row r="5302" spans="6:7" x14ac:dyDescent="0.25">
      <c r="F5302" s="97"/>
      <c r="G5302" s="97"/>
    </row>
    <row r="5303" spans="6:7" x14ac:dyDescent="0.25">
      <c r="F5303" s="97"/>
      <c r="G5303" s="97"/>
    </row>
    <row r="5304" spans="6:7" x14ac:dyDescent="0.25">
      <c r="F5304" s="97"/>
      <c r="G5304" s="97"/>
    </row>
    <row r="5305" spans="6:7" x14ac:dyDescent="0.25">
      <c r="F5305" s="97"/>
      <c r="G5305" s="97"/>
    </row>
    <row r="5306" spans="6:7" x14ac:dyDescent="0.25">
      <c r="F5306" s="97"/>
      <c r="G5306" s="97"/>
    </row>
    <row r="5307" spans="6:7" x14ac:dyDescent="0.25">
      <c r="F5307" s="97"/>
      <c r="G5307" s="97"/>
    </row>
    <row r="5308" spans="6:7" x14ac:dyDescent="0.25">
      <c r="F5308" s="97"/>
      <c r="G5308" s="97"/>
    </row>
    <row r="5309" spans="6:7" x14ac:dyDescent="0.25">
      <c r="F5309" s="97"/>
      <c r="G5309" s="97"/>
    </row>
    <row r="5310" spans="6:7" x14ac:dyDescent="0.25">
      <c r="F5310" s="97"/>
      <c r="G5310" s="97"/>
    </row>
    <row r="5311" spans="6:7" x14ac:dyDescent="0.25">
      <c r="F5311" s="97"/>
      <c r="G5311" s="97"/>
    </row>
    <row r="5312" spans="6:7" x14ac:dyDescent="0.25">
      <c r="F5312" s="97"/>
      <c r="G5312" s="97"/>
    </row>
    <row r="5313" spans="6:7" x14ac:dyDescent="0.25">
      <c r="F5313" s="97"/>
      <c r="G5313" s="97"/>
    </row>
    <row r="5314" spans="6:7" x14ac:dyDescent="0.25">
      <c r="F5314" s="97"/>
      <c r="G5314" s="97"/>
    </row>
    <row r="5315" spans="6:7" x14ac:dyDescent="0.25">
      <c r="F5315" s="97"/>
      <c r="G5315" s="97"/>
    </row>
    <row r="5316" spans="6:7" x14ac:dyDescent="0.25">
      <c r="F5316" s="97"/>
      <c r="G5316" s="97"/>
    </row>
    <row r="5317" spans="6:7" x14ac:dyDescent="0.25">
      <c r="F5317" s="97"/>
      <c r="G5317" s="97"/>
    </row>
    <row r="5318" spans="6:7" x14ac:dyDescent="0.25">
      <c r="F5318" s="97"/>
      <c r="G5318" s="97"/>
    </row>
    <row r="5319" spans="6:7" x14ac:dyDescent="0.25">
      <c r="F5319" s="97"/>
      <c r="G5319" s="97"/>
    </row>
    <row r="5320" spans="6:7" x14ac:dyDescent="0.25">
      <c r="F5320" s="97"/>
      <c r="G5320" s="97"/>
    </row>
    <row r="5321" spans="6:7" x14ac:dyDescent="0.25">
      <c r="F5321" s="97"/>
      <c r="G5321" s="97"/>
    </row>
    <row r="5322" spans="6:7" x14ac:dyDescent="0.25">
      <c r="F5322" s="97"/>
      <c r="G5322" s="97"/>
    </row>
    <row r="5323" spans="6:7" x14ac:dyDescent="0.25">
      <c r="F5323" s="97"/>
      <c r="G5323" s="97"/>
    </row>
    <row r="5324" spans="6:7" x14ac:dyDescent="0.25">
      <c r="F5324" s="97"/>
      <c r="G5324" s="97"/>
    </row>
    <row r="5325" spans="6:7" x14ac:dyDescent="0.25">
      <c r="F5325" s="97"/>
      <c r="G5325" s="97"/>
    </row>
    <row r="5326" spans="6:7" x14ac:dyDescent="0.25">
      <c r="F5326" s="97"/>
      <c r="G5326" s="97"/>
    </row>
    <row r="5327" spans="6:7" x14ac:dyDescent="0.25">
      <c r="F5327" s="97"/>
      <c r="G5327" s="97"/>
    </row>
    <row r="5328" spans="6:7" x14ac:dyDescent="0.25">
      <c r="F5328" s="97"/>
      <c r="G5328" s="97"/>
    </row>
    <row r="5329" spans="6:7" x14ac:dyDescent="0.25">
      <c r="F5329" s="97"/>
      <c r="G5329" s="97"/>
    </row>
    <row r="5330" spans="6:7" x14ac:dyDescent="0.25">
      <c r="F5330" s="97"/>
      <c r="G5330" s="97"/>
    </row>
    <row r="5331" spans="6:7" x14ac:dyDescent="0.25">
      <c r="F5331" s="97"/>
      <c r="G5331" s="97"/>
    </row>
    <row r="5332" spans="6:7" x14ac:dyDescent="0.25">
      <c r="F5332" s="97"/>
      <c r="G5332" s="97"/>
    </row>
    <row r="5333" spans="6:7" x14ac:dyDescent="0.25">
      <c r="F5333" s="97"/>
      <c r="G5333" s="97"/>
    </row>
    <row r="5334" spans="6:7" x14ac:dyDescent="0.25">
      <c r="F5334" s="97"/>
      <c r="G5334" s="97"/>
    </row>
    <row r="5335" spans="6:7" x14ac:dyDescent="0.25">
      <c r="F5335" s="97"/>
      <c r="G5335" s="97"/>
    </row>
    <row r="5336" spans="6:7" x14ac:dyDescent="0.25">
      <c r="F5336" s="97"/>
      <c r="G5336" s="97"/>
    </row>
    <row r="5337" spans="6:7" x14ac:dyDescent="0.25">
      <c r="F5337" s="97"/>
      <c r="G5337" s="97"/>
    </row>
    <row r="5338" spans="6:7" x14ac:dyDescent="0.25">
      <c r="F5338" s="97"/>
      <c r="G5338" s="97"/>
    </row>
    <row r="5339" spans="6:7" x14ac:dyDescent="0.25">
      <c r="F5339" s="97"/>
      <c r="G5339" s="97"/>
    </row>
    <row r="5340" spans="6:7" x14ac:dyDescent="0.25">
      <c r="F5340" s="97"/>
      <c r="G5340" s="97"/>
    </row>
    <row r="5341" spans="6:7" x14ac:dyDescent="0.25">
      <c r="F5341" s="97"/>
      <c r="G5341" s="97"/>
    </row>
    <row r="5342" spans="6:7" x14ac:dyDescent="0.25">
      <c r="F5342" s="97"/>
      <c r="G5342" s="97"/>
    </row>
    <row r="5343" spans="6:7" x14ac:dyDescent="0.25">
      <c r="F5343" s="97"/>
      <c r="G5343" s="97"/>
    </row>
    <row r="5344" spans="6:7" x14ac:dyDescent="0.25">
      <c r="F5344" s="97"/>
      <c r="G5344" s="97"/>
    </row>
    <row r="5345" spans="6:7" x14ac:dyDescent="0.25">
      <c r="F5345" s="97"/>
      <c r="G5345" s="97"/>
    </row>
    <row r="5346" spans="6:7" x14ac:dyDescent="0.25">
      <c r="F5346" s="97"/>
      <c r="G5346" s="97"/>
    </row>
    <row r="5347" spans="6:7" x14ac:dyDescent="0.25">
      <c r="F5347" s="97"/>
      <c r="G5347" s="97"/>
    </row>
    <row r="5348" spans="6:7" x14ac:dyDescent="0.25">
      <c r="F5348" s="97"/>
      <c r="G5348" s="97"/>
    </row>
    <row r="5349" spans="6:7" x14ac:dyDescent="0.25">
      <c r="F5349" s="97"/>
      <c r="G5349" s="97"/>
    </row>
    <row r="5350" spans="6:7" x14ac:dyDescent="0.25">
      <c r="F5350" s="97"/>
      <c r="G5350" s="97"/>
    </row>
    <row r="5351" spans="6:7" x14ac:dyDescent="0.25">
      <c r="F5351" s="97"/>
      <c r="G5351" s="97"/>
    </row>
    <row r="5352" spans="6:7" x14ac:dyDescent="0.25">
      <c r="F5352" s="97"/>
      <c r="G5352" s="97"/>
    </row>
    <row r="5353" spans="6:7" x14ac:dyDescent="0.25">
      <c r="F5353" s="97"/>
      <c r="G5353" s="97"/>
    </row>
    <row r="5354" spans="6:7" x14ac:dyDescent="0.25">
      <c r="F5354" s="97"/>
      <c r="G5354" s="97"/>
    </row>
    <row r="5355" spans="6:7" x14ac:dyDescent="0.25">
      <c r="F5355" s="97"/>
      <c r="G5355" s="97"/>
    </row>
    <row r="5356" spans="6:7" x14ac:dyDescent="0.25">
      <c r="F5356" s="97"/>
      <c r="G5356" s="97"/>
    </row>
    <row r="5357" spans="6:7" x14ac:dyDescent="0.25">
      <c r="F5357" s="97"/>
      <c r="G5357" s="97"/>
    </row>
    <row r="5358" spans="6:7" x14ac:dyDescent="0.25">
      <c r="F5358" s="97"/>
      <c r="G5358" s="97"/>
    </row>
    <row r="5359" spans="6:7" x14ac:dyDescent="0.25">
      <c r="F5359" s="97"/>
      <c r="G5359" s="97"/>
    </row>
    <row r="5360" spans="6:7" x14ac:dyDescent="0.25">
      <c r="F5360" s="97"/>
      <c r="G5360" s="97"/>
    </row>
    <row r="5361" spans="6:7" x14ac:dyDescent="0.25">
      <c r="F5361" s="97"/>
      <c r="G5361" s="97"/>
    </row>
    <row r="5362" spans="6:7" x14ac:dyDescent="0.25">
      <c r="F5362" s="97"/>
      <c r="G5362" s="97"/>
    </row>
    <row r="5363" spans="6:7" x14ac:dyDescent="0.25">
      <c r="F5363" s="97"/>
      <c r="G5363" s="97"/>
    </row>
    <row r="5364" spans="6:7" x14ac:dyDescent="0.25">
      <c r="F5364" s="97"/>
      <c r="G5364" s="97"/>
    </row>
    <row r="5365" spans="6:7" x14ac:dyDescent="0.25">
      <c r="F5365" s="97"/>
      <c r="G5365" s="97"/>
    </row>
    <row r="5366" spans="6:7" x14ac:dyDescent="0.25">
      <c r="F5366" s="97"/>
      <c r="G5366" s="97"/>
    </row>
    <row r="5367" spans="6:7" x14ac:dyDescent="0.25">
      <c r="F5367" s="97"/>
      <c r="G5367" s="97"/>
    </row>
    <row r="5368" spans="6:7" x14ac:dyDescent="0.25">
      <c r="F5368" s="97"/>
      <c r="G5368" s="97"/>
    </row>
    <row r="5369" spans="6:7" x14ac:dyDescent="0.25">
      <c r="F5369" s="97"/>
      <c r="G5369" s="97"/>
    </row>
    <row r="5370" spans="6:7" x14ac:dyDescent="0.25">
      <c r="F5370" s="97"/>
      <c r="G5370" s="97"/>
    </row>
    <row r="5371" spans="6:7" x14ac:dyDescent="0.25">
      <c r="F5371" s="97"/>
      <c r="G5371" s="97"/>
    </row>
    <row r="5372" spans="6:7" x14ac:dyDescent="0.25">
      <c r="F5372" s="97"/>
      <c r="G5372" s="97"/>
    </row>
    <row r="5373" spans="6:7" x14ac:dyDescent="0.25">
      <c r="F5373" s="97"/>
      <c r="G5373" s="97"/>
    </row>
    <row r="5374" spans="6:7" x14ac:dyDescent="0.25">
      <c r="F5374" s="97"/>
      <c r="G5374" s="97"/>
    </row>
    <row r="5375" spans="6:7" x14ac:dyDescent="0.25">
      <c r="F5375" s="97"/>
      <c r="G5375" s="97"/>
    </row>
    <row r="5376" spans="6:7" x14ac:dyDescent="0.25">
      <c r="F5376" s="97"/>
      <c r="G5376" s="97"/>
    </row>
    <row r="5377" spans="6:7" x14ac:dyDescent="0.25">
      <c r="F5377" s="97"/>
      <c r="G5377" s="97"/>
    </row>
    <row r="5378" spans="6:7" x14ac:dyDescent="0.25">
      <c r="F5378" s="97"/>
      <c r="G5378" s="97"/>
    </row>
    <row r="5379" spans="6:7" x14ac:dyDescent="0.25">
      <c r="F5379" s="97"/>
      <c r="G5379" s="97"/>
    </row>
    <row r="5380" spans="6:7" x14ac:dyDescent="0.25">
      <c r="F5380" s="97"/>
      <c r="G5380" s="97"/>
    </row>
    <row r="5381" spans="6:7" x14ac:dyDescent="0.25">
      <c r="F5381" s="97"/>
      <c r="G5381" s="97"/>
    </row>
    <row r="5382" spans="6:7" x14ac:dyDescent="0.25">
      <c r="F5382" s="97"/>
      <c r="G5382" s="97"/>
    </row>
    <row r="5383" spans="6:7" x14ac:dyDescent="0.25">
      <c r="F5383" s="97"/>
      <c r="G5383" s="97"/>
    </row>
    <row r="5384" spans="6:7" x14ac:dyDescent="0.25">
      <c r="F5384" s="97"/>
      <c r="G5384" s="97"/>
    </row>
    <row r="5385" spans="6:7" x14ac:dyDescent="0.25">
      <c r="F5385" s="97"/>
      <c r="G5385" s="97"/>
    </row>
    <row r="5386" spans="6:7" x14ac:dyDescent="0.25">
      <c r="F5386" s="97"/>
      <c r="G5386" s="97"/>
    </row>
    <row r="5387" spans="6:7" x14ac:dyDescent="0.25">
      <c r="F5387" s="97"/>
      <c r="G5387" s="97"/>
    </row>
    <row r="5388" spans="6:7" x14ac:dyDescent="0.25">
      <c r="F5388" s="97"/>
      <c r="G5388" s="97"/>
    </row>
    <row r="5389" spans="6:7" x14ac:dyDescent="0.25">
      <c r="F5389" s="97"/>
      <c r="G5389" s="97"/>
    </row>
    <row r="5390" spans="6:7" x14ac:dyDescent="0.25">
      <c r="F5390" s="97"/>
      <c r="G5390" s="97"/>
    </row>
    <row r="5391" spans="6:7" x14ac:dyDescent="0.25">
      <c r="F5391" s="97"/>
      <c r="G5391" s="97"/>
    </row>
    <row r="5392" spans="6:7" x14ac:dyDescent="0.25">
      <c r="F5392" s="97"/>
      <c r="G5392" s="97"/>
    </row>
    <row r="5393" spans="6:7" x14ac:dyDescent="0.25">
      <c r="F5393" s="97"/>
      <c r="G5393" s="97"/>
    </row>
    <row r="5394" spans="6:7" x14ac:dyDescent="0.25">
      <c r="F5394" s="97"/>
      <c r="G5394" s="97"/>
    </row>
    <row r="5395" spans="6:7" x14ac:dyDescent="0.25">
      <c r="F5395" s="97"/>
      <c r="G5395" s="97"/>
    </row>
    <row r="5396" spans="6:7" x14ac:dyDescent="0.25">
      <c r="F5396" s="97"/>
      <c r="G5396" s="97"/>
    </row>
    <row r="5397" spans="6:7" x14ac:dyDescent="0.25">
      <c r="F5397" s="97"/>
      <c r="G5397" s="97"/>
    </row>
    <row r="5398" spans="6:7" x14ac:dyDescent="0.25">
      <c r="F5398" s="97"/>
      <c r="G5398" s="97"/>
    </row>
    <row r="5399" spans="6:7" x14ac:dyDescent="0.25">
      <c r="F5399" s="97"/>
      <c r="G5399" s="97"/>
    </row>
    <row r="5400" spans="6:7" x14ac:dyDescent="0.25">
      <c r="F5400" s="97"/>
      <c r="G5400" s="97"/>
    </row>
    <row r="5401" spans="6:7" x14ac:dyDescent="0.25">
      <c r="F5401" s="97"/>
      <c r="G5401" s="97"/>
    </row>
    <row r="5402" spans="6:7" x14ac:dyDescent="0.25">
      <c r="F5402" s="97"/>
      <c r="G5402" s="97"/>
    </row>
    <row r="5403" spans="6:7" x14ac:dyDescent="0.25">
      <c r="F5403" s="97"/>
      <c r="G5403" s="97"/>
    </row>
    <row r="5404" spans="6:7" x14ac:dyDescent="0.25">
      <c r="F5404" s="97"/>
      <c r="G5404" s="97"/>
    </row>
    <row r="5405" spans="6:7" x14ac:dyDescent="0.25">
      <c r="F5405" s="97"/>
      <c r="G5405" s="97"/>
    </row>
    <row r="5406" spans="6:7" x14ac:dyDescent="0.25">
      <c r="F5406" s="97"/>
      <c r="G5406" s="97"/>
    </row>
    <row r="5407" spans="6:7" x14ac:dyDescent="0.25">
      <c r="F5407" s="97"/>
      <c r="G5407" s="97"/>
    </row>
    <row r="5408" spans="6:7" x14ac:dyDescent="0.25">
      <c r="F5408" s="97"/>
      <c r="G5408" s="97"/>
    </row>
    <row r="5409" spans="6:7" x14ac:dyDescent="0.25">
      <c r="F5409" s="97"/>
      <c r="G5409" s="97"/>
    </row>
    <row r="5410" spans="6:7" x14ac:dyDescent="0.25">
      <c r="F5410" s="97"/>
      <c r="G5410" s="97"/>
    </row>
    <row r="5411" spans="6:7" x14ac:dyDescent="0.25">
      <c r="F5411" s="97"/>
      <c r="G5411" s="97"/>
    </row>
    <row r="5412" spans="6:7" x14ac:dyDescent="0.25">
      <c r="F5412" s="97"/>
      <c r="G5412" s="97"/>
    </row>
    <row r="5413" spans="6:7" x14ac:dyDescent="0.25">
      <c r="F5413" s="97"/>
      <c r="G5413" s="97"/>
    </row>
    <row r="5414" spans="6:7" x14ac:dyDescent="0.25">
      <c r="F5414" s="97"/>
      <c r="G5414" s="97"/>
    </row>
    <row r="5415" spans="6:7" x14ac:dyDescent="0.25">
      <c r="F5415" s="97"/>
      <c r="G5415" s="97"/>
    </row>
    <row r="5416" spans="6:7" x14ac:dyDescent="0.25">
      <c r="F5416" s="97"/>
      <c r="G5416" s="97"/>
    </row>
    <row r="5417" spans="6:7" x14ac:dyDescent="0.25">
      <c r="F5417" s="97"/>
      <c r="G5417" s="97"/>
    </row>
    <row r="5418" spans="6:7" x14ac:dyDescent="0.25">
      <c r="F5418" s="97"/>
      <c r="G5418" s="97"/>
    </row>
    <row r="5419" spans="6:7" x14ac:dyDescent="0.25">
      <c r="F5419" s="97"/>
      <c r="G5419" s="97"/>
    </row>
    <row r="5420" spans="6:7" x14ac:dyDescent="0.25">
      <c r="F5420" s="97"/>
      <c r="G5420" s="97"/>
    </row>
    <row r="5421" spans="6:7" x14ac:dyDescent="0.25">
      <c r="F5421" s="97"/>
      <c r="G5421" s="97"/>
    </row>
    <row r="5422" spans="6:7" x14ac:dyDescent="0.25">
      <c r="F5422" s="97"/>
      <c r="G5422" s="97"/>
    </row>
    <row r="5423" spans="6:7" x14ac:dyDescent="0.25">
      <c r="F5423" s="97"/>
      <c r="G5423" s="97"/>
    </row>
    <row r="5424" spans="6:7" x14ac:dyDescent="0.25">
      <c r="F5424" s="97"/>
      <c r="G5424" s="97"/>
    </row>
    <row r="5425" spans="6:7" x14ac:dyDescent="0.25">
      <c r="F5425" s="97"/>
      <c r="G5425" s="97"/>
    </row>
    <row r="5426" spans="6:7" x14ac:dyDescent="0.25">
      <c r="F5426" s="97"/>
      <c r="G5426" s="97"/>
    </row>
    <row r="5427" spans="6:7" x14ac:dyDescent="0.25">
      <c r="F5427" s="97"/>
      <c r="G5427" s="97"/>
    </row>
    <row r="5428" spans="6:7" x14ac:dyDescent="0.25">
      <c r="F5428" s="97"/>
      <c r="G5428" s="97"/>
    </row>
    <row r="5429" spans="6:7" x14ac:dyDescent="0.25">
      <c r="F5429" s="97"/>
      <c r="G5429" s="97"/>
    </row>
    <row r="5430" spans="6:7" x14ac:dyDescent="0.25">
      <c r="F5430" s="97"/>
      <c r="G5430" s="97"/>
    </row>
    <row r="5431" spans="6:7" x14ac:dyDescent="0.25">
      <c r="F5431" s="97"/>
      <c r="G5431" s="97"/>
    </row>
    <row r="5432" spans="6:7" x14ac:dyDescent="0.25">
      <c r="F5432" s="97"/>
      <c r="G5432" s="97"/>
    </row>
    <row r="5433" spans="6:7" x14ac:dyDescent="0.25">
      <c r="F5433" s="97"/>
      <c r="G5433" s="97"/>
    </row>
    <row r="5434" spans="6:7" x14ac:dyDescent="0.25">
      <c r="F5434" s="97"/>
      <c r="G5434" s="97"/>
    </row>
    <row r="5435" spans="6:7" x14ac:dyDescent="0.25">
      <c r="F5435" s="97"/>
      <c r="G5435" s="97"/>
    </row>
    <row r="5436" spans="6:7" x14ac:dyDescent="0.25">
      <c r="F5436" s="97"/>
      <c r="G5436" s="97"/>
    </row>
    <row r="5437" spans="6:7" x14ac:dyDescent="0.25">
      <c r="F5437" s="97"/>
      <c r="G5437" s="97"/>
    </row>
    <row r="5438" spans="6:7" x14ac:dyDescent="0.25">
      <c r="F5438" s="97"/>
      <c r="G5438" s="97"/>
    </row>
    <row r="5439" spans="6:7" x14ac:dyDescent="0.25">
      <c r="F5439" s="97"/>
      <c r="G5439" s="97"/>
    </row>
    <row r="5440" spans="6:7" x14ac:dyDescent="0.25">
      <c r="F5440" s="97"/>
      <c r="G5440" s="97"/>
    </row>
    <row r="5441" spans="6:7" x14ac:dyDescent="0.25">
      <c r="F5441" s="97"/>
      <c r="G5441" s="97"/>
    </row>
    <row r="5442" spans="6:7" x14ac:dyDescent="0.25">
      <c r="F5442" s="97"/>
      <c r="G5442" s="97"/>
    </row>
    <row r="5443" spans="6:7" x14ac:dyDescent="0.25">
      <c r="F5443" s="97"/>
      <c r="G5443" s="97"/>
    </row>
    <row r="5444" spans="6:7" x14ac:dyDescent="0.25">
      <c r="F5444" s="97"/>
      <c r="G5444" s="97"/>
    </row>
    <row r="5445" spans="6:7" x14ac:dyDescent="0.25">
      <c r="F5445" s="97"/>
      <c r="G5445" s="97"/>
    </row>
    <row r="5446" spans="6:7" x14ac:dyDescent="0.25">
      <c r="F5446" s="97"/>
      <c r="G5446" s="97"/>
    </row>
    <row r="5447" spans="6:7" x14ac:dyDescent="0.25">
      <c r="F5447" s="97"/>
      <c r="G5447" s="97"/>
    </row>
    <row r="5448" spans="6:7" x14ac:dyDescent="0.25">
      <c r="F5448" s="97"/>
      <c r="G5448" s="97"/>
    </row>
    <row r="5449" spans="6:7" x14ac:dyDescent="0.25">
      <c r="F5449" s="97"/>
      <c r="G5449" s="97"/>
    </row>
    <row r="5450" spans="6:7" x14ac:dyDescent="0.25">
      <c r="F5450" s="97"/>
      <c r="G5450" s="97"/>
    </row>
    <row r="5451" spans="6:7" x14ac:dyDescent="0.25">
      <c r="F5451" s="97"/>
      <c r="G5451" s="97"/>
    </row>
    <row r="5452" spans="6:7" x14ac:dyDescent="0.25">
      <c r="F5452" s="97"/>
      <c r="G5452" s="97"/>
    </row>
    <row r="5453" spans="6:7" x14ac:dyDescent="0.25">
      <c r="F5453" s="97"/>
      <c r="G5453" s="97"/>
    </row>
    <row r="5454" spans="6:7" x14ac:dyDescent="0.25">
      <c r="F5454" s="97"/>
      <c r="G5454" s="97"/>
    </row>
    <row r="5455" spans="6:7" x14ac:dyDescent="0.25">
      <c r="F5455" s="97"/>
      <c r="G5455" s="97"/>
    </row>
    <row r="5456" spans="6:7" x14ac:dyDescent="0.25">
      <c r="F5456" s="97"/>
      <c r="G5456" s="97"/>
    </row>
    <row r="5457" spans="6:7" x14ac:dyDescent="0.25">
      <c r="F5457" s="97"/>
      <c r="G5457" s="97"/>
    </row>
    <row r="5458" spans="6:7" x14ac:dyDescent="0.25">
      <c r="F5458" s="97"/>
      <c r="G5458" s="97"/>
    </row>
    <row r="5459" spans="6:7" x14ac:dyDescent="0.25">
      <c r="F5459" s="97"/>
      <c r="G5459" s="97"/>
    </row>
    <row r="5460" spans="6:7" x14ac:dyDescent="0.25">
      <c r="F5460" s="97"/>
      <c r="G5460" s="97"/>
    </row>
    <row r="5461" spans="6:7" x14ac:dyDescent="0.25">
      <c r="F5461" s="97"/>
      <c r="G5461" s="97"/>
    </row>
    <row r="5462" spans="6:7" x14ac:dyDescent="0.25">
      <c r="F5462" s="97"/>
      <c r="G5462" s="97"/>
    </row>
    <row r="5463" spans="6:7" x14ac:dyDescent="0.25">
      <c r="F5463" s="97"/>
      <c r="G5463" s="97"/>
    </row>
    <row r="5464" spans="6:7" x14ac:dyDescent="0.25">
      <c r="F5464" s="97"/>
      <c r="G5464" s="97"/>
    </row>
    <row r="5465" spans="6:7" x14ac:dyDescent="0.25">
      <c r="F5465" s="97"/>
      <c r="G5465" s="97"/>
    </row>
    <row r="5466" spans="6:7" x14ac:dyDescent="0.25">
      <c r="F5466" s="97"/>
      <c r="G5466" s="97"/>
    </row>
    <row r="5467" spans="6:7" x14ac:dyDescent="0.25">
      <c r="F5467" s="97"/>
      <c r="G5467" s="97"/>
    </row>
    <row r="5468" spans="6:7" x14ac:dyDescent="0.25">
      <c r="F5468" s="97"/>
      <c r="G5468" s="97"/>
    </row>
    <row r="5469" spans="6:7" x14ac:dyDescent="0.25">
      <c r="F5469" s="97"/>
      <c r="G5469" s="97"/>
    </row>
    <row r="5470" spans="6:7" x14ac:dyDescent="0.25">
      <c r="F5470" s="97"/>
      <c r="G5470" s="97"/>
    </row>
    <row r="5471" spans="6:7" x14ac:dyDescent="0.25">
      <c r="F5471" s="97"/>
      <c r="G5471" s="97"/>
    </row>
    <row r="5472" spans="6:7" x14ac:dyDescent="0.25">
      <c r="F5472" s="97"/>
      <c r="G5472" s="97"/>
    </row>
    <row r="5473" spans="6:7" x14ac:dyDescent="0.25">
      <c r="F5473" s="97"/>
      <c r="G5473" s="97"/>
    </row>
    <row r="5474" spans="6:7" x14ac:dyDescent="0.25">
      <c r="F5474" s="97"/>
      <c r="G5474" s="97"/>
    </row>
    <row r="5475" spans="6:7" x14ac:dyDescent="0.25">
      <c r="F5475" s="97"/>
      <c r="G5475" s="97"/>
    </row>
    <row r="5476" spans="6:7" x14ac:dyDescent="0.25">
      <c r="F5476" s="97"/>
      <c r="G5476" s="97"/>
    </row>
    <row r="5477" spans="6:7" x14ac:dyDescent="0.25">
      <c r="F5477" s="97"/>
      <c r="G5477" s="97"/>
    </row>
    <row r="5478" spans="6:7" x14ac:dyDescent="0.25">
      <c r="F5478" s="97"/>
      <c r="G5478" s="97"/>
    </row>
    <row r="5479" spans="6:7" x14ac:dyDescent="0.25">
      <c r="F5479" s="97"/>
      <c r="G5479" s="97"/>
    </row>
    <row r="5480" spans="6:7" x14ac:dyDescent="0.25">
      <c r="F5480" s="97"/>
      <c r="G5480" s="97"/>
    </row>
    <row r="5481" spans="6:7" x14ac:dyDescent="0.25">
      <c r="F5481" s="97"/>
      <c r="G5481" s="97"/>
    </row>
    <row r="5482" spans="6:7" x14ac:dyDescent="0.25">
      <c r="F5482" s="97"/>
      <c r="G5482" s="97"/>
    </row>
    <row r="5483" spans="6:7" x14ac:dyDescent="0.25">
      <c r="F5483" s="97"/>
      <c r="G5483" s="97"/>
    </row>
    <row r="5484" spans="6:7" x14ac:dyDescent="0.25">
      <c r="F5484" s="97"/>
      <c r="G5484" s="97"/>
    </row>
    <row r="5485" spans="6:7" x14ac:dyDescent="0.25">
      <c r="F5485" s="97"/>
      <c r="G5485" s="97"/>
    </row>
    <row r="5486" spans="6:7" x14ac:dyDescent="0.25">
      <c r="F5486" s="97"/>
      <c r="G5486" s="97"/>
    </row>
    <row r="5487" spans="6:7" x14ac:dyDescent="0.25">
      <c r="F5487" s="97"/>
      <c r="G5487" s="97"/>
    </row>
    <row r="5488" spans="6:7" x14ac:dyDescent="0.25">
      <c r="F5488" s="97"/>
      <c r="G5488" s="97"/>
    </row>
    <row r="5489" spans="6:7" x14ac:dyDescent="0.25">
      <c r="F5489" s="97"/>
      <c r="G5489" s="97"/>
    </row>
    <row r="5490" spans="6:7" x14ac:dyDescent="0.25">
      <c r="F5490" s="97"/>
      <c r="G5490" s="97"/>
    </row>
    <row r="5491" spans="6:7" x14ac:dyDescent="0.25">
      <c r="F5491" s="97"/>
      <c r="G5491" s="97"/>
    </row>
    <row r="5492" spans="6:7" x14ac:dyDescent="0.25">
      <c r="F5492" s="97"/>
      <c r="G5492" s="97"/>
    </row>
    <row r="5493" spans="6:7" x14ac:dyDescent="0.25">
      <c r="F5493" s="97"/>
      <c r="G5493" s="97"/>
    </row>
    <row r="5494" spans="6:7" x14ac:dyDescent="0.25">
      <c r="F5494" s="97"/>
      <c r="G5494" s="97"/>
    </row>
    <row r="5495" spans="6:7" x14ac:dyDescent="0.25">
      <c r="F5495" s="97"/>
      <c r="G5495" s="97"/>
    </row>
    <row r="5496" spans="6:7" x14ac:dyDescent="0.25">
      <c r="F5496" s="97"/>
      <c r="G5496" s="97"/>
    </row>
    <row r="5497" spans="6:7" x14ac:dyDescent="0.25">
      <c r="F5497" s="97"/>
      <c r="G5497" s="97"/>
    </row>
    <row r="5498" spans="6:7" x14ac:dyDescent="0.25">
      <c r="F5498" s="97"/>
      <c r="G5498" s="97"/>
    </row>
    <row r="5499" spans="6:7" x14ac:dyDescent="0.25">
      <c r="F5499" s="97"/>
      <c r="G5499" s="97"/>
    </row>
    <row r="5500" spans="6:7" x14ac:dyDescent="0.25">
      <c r="F5500" s="97"/>
      <c r="G5500" s="97"/>
    </row>
    <row r="5501" spans="6:7" x14ac:dyDescent="0.25">
      <c r="F5501" s="97"/>
      <c r="G5501" s="97"/>
    </row>
    <row r="5502" spans="6:7" x14ac:dyDescent="0.25">
      <c r="F5502" s="97"/>
      <c r="G5502" s="97"/>
    </row>
    <row r="5503" spans="6:7" x14ac:dyDescent="0.25">
      <c r="F5503" s="97"/>
      <c r="G5503" s="97"/>
    </row>
    <row r="5504" spans="6:7" x14ac:dyDescent="0.25">
      <c r="F5504" s="97"/>
      <c r="G5504" s="97"/>
    </row>
    <row r="5505" spans="6:7" x14ac:dyDescent="0.25">
      <c r="F5505" s="97"/>
      <c r="G5505" s="97"/>
    </row>
    <row r="5506" spans="6:7" x14ac:dyDescent="0.25">
      <c r="F5506" s="97"/>
      <c r="G5506" s="97"/>
    </row>
    <row r="5507" spans="6:7" x14ac:dyDescent="0.25">
      <c r="F5507" s="97"/>
      <c r="G5507" s="97"/>
    </row>
    <row r="5508" spans="6:7" x14ac:dyDescent="0.25">
      <c r="F5508" s="97"/>
      <c r="G5508" s="97"/>
    </row>
    <row r="5509" spans="6:7" x14ac:dyDescent="0.25">
      <c r="F5509" s="97"/>
      <c r="G5509" s="97"/>
    </row>
    <row r="5510" spans="6:7" x14ac:dyDescent="0.25">
      <c r="F5510" s="97"/>
      <c r="G5510" s="97"/>
    </row>
    <row r="5511" spans="6:7" x14ac:dyDescent="0.25">
      <c r="F5511" s="97"/>
      <c r="G5511" s="97"/>
    </row>
    <row r="5512" spans="6:7" x14ac:dyDescent="0.25">
      <c r="F5512" s="97"/>
      <c r="G5512" s="97"/>
    </row>
    <row r="5513" spans="6:7" x14ac:dyDescent="0.25">
      <c r="F5513" s="97"/>
      <c r="G5513" s="97"/>
    </row>
    <row r="5514" spans="6:7" x14ac:dyDescent="0.25">
      <c r="F5514" s="97"/>
      <c r="G5514" s="97"/>
    </row>
    <row r="5515" spans="6:7" x14ac:dyDescent="0.25">
      <c r="F5515" s="97"/>
      <c r="G5515" s="97"/>
    </row>
    <row r="5516" spans="6:7" x14ac:dyDescent="0.25">
      <c r="F5516" s="97"/>
      <c r="G5516" s="97"/>
    </row>
    <row r="5517" spans="6:7" x14ac:dyDescent="0.25">
      <c r="F5517" s="97"/>
      <c r="G5517" s="97"/>
    </row>
    <row r="5518" spans="6:7" x14ac:dyDescent="0.25">
      <c r="F5518" s="97"/>
      <c r="G5518" s="97"/>
    </row>
    <row r="5519" spans="6:7" x14ac:dyDescent="0.25">
      <c r="F5519" s="97"/>
      <c r="G5519" s="97"/>
    </row>
    <row r="5520" spans="6:7" x14ac:dyDescent="0.25">
      <c r="F5520" s="97"/>
      <c r="G5520" s="97"/>
    </row>
    <row r="5521" spans="6:7" x14ac:dyDescent="0.25">
      <c r="F5521" s="97"/>
      <c r="G5521" s="97"/>
    </row>
    <row r="5522" spans="6:7" x14ac:dyDescent="0.25">
      <c r="F5522" s="97"/>
      <c r="G5522" s="97"/>
    </row>
    <row r="5523" spans="6:7" x14ac:dyDescent="0.25">
      <c r="F5523" s="97"/>
      <c r="G5523" s="97"/>
    </row>
    <row r="5524" spans="6:7" x14ac:dyDescent="0.25">
      <c r="F5524" s="97"/>
      <c r="G5524" s="97"/>
    </row>
    <row r="5525" spans="6:7" x14ac:dyDescent="0.25">
      <c r="F5525" s="97"/>
      <c r="G5525" s="97"/>
    </row>
    <row r="5526" spans="6:7" x14ac:dyDescent="0.25">
      <c r="F5526" s="97"/>
      <c r="G5526" s="97"/>
    </row>
    <row r="5527" spans="6:7" x14ac:dyDescent="0.25">
      <c r="F5527" s="97"/>
      <c r="G5527" s="97"/>
    </row>
    <row r="5528" spans="6:7" x14ac:dyDescent="0.25">
      <c r="F5528" s="97"/>
      <c r="G5528" s="97"/>
    </row>
    <row r="5529" spans="6:7" x14ac:dyDescent="0.25">
      <c r="F5529" s="97"/>
      <c r="G5529" s="97"/>
    </row>
    <row r="5530" spans="6:7" x14ac:dyDescent="0.25">
      <c r="F5530" s="97"/>
      <c r="G5530" s="97"/>
    </row>
    <row r="5531" spans="6:7" x14ac:dyDescent="0.25">
      <c r="F5531" s="97"/>
      <c r="G5531" s="97"/>
    </row>
    <row r="5532" spans="6:7" x14ac:dyDescent="0.25">
      <c r="F5532" s="97"/>
      <c r="G5532" s="97"/>
    </row>
    <row r="5533" spans="6:7" x14ac:dyDescent="0.25">
      <c r="F5533" s="97"/>
      <c r="G5533" s="97"/>
    </row>
    <row r="5534" spans="6:7" x14ac:dyDescent="0.25">
      <c r="F5534" s="97"/>
      <c r="G5534" s="97"/>
    </row>
    <row r="5535" spans="6:7" x14ac:dyDescent="0.25">
      <c r="F5535" s="97"/>
      <c r="G5535" s="97"/>
    </row>
    <row r="5536" spans="6:7" x14ac:dyDescent="0.25">
      <c r="F5536" s="97"/>
      <c r="G5536" s="97"/>
    </row>
    <row r="5537" spans="6:7" x14ac:dyDescent="0.25">
      <c r="F5537" s="97"/>
      <c r="G5537" s="97"/>
    </row>
    <row r="5538" spans="6:7" x14ac:dyDescent="0.25">
      <c r="F5538" s="97"/>
      <c r="G5538" s="97"/>
    </row>
    <row r="5539" spans="6:7" x14ac:dyDescent="0.25">
      <c r="F5539" s="97"/>
      <c r="G5539" s="97"/>
    </row>
    <row r="5540" spans="6:7" x14ac:dyDescent="0.25">
      <c r="F5540" s="97"/>
      <c r="G5540" s="97"/>
    </row>
    <row r="5541" spans="6:7" x14ac:dyDescent="0.25">
      <c r="F5541" s="97"/>
      <c r="G5541" s="97"/>
    </row>
    <row r="5542" spans="6:7" x14ac:dyDescent="0.25">
      <c r="F5542" s="97"/>
      <c r="G5542" s="97"/>
    </row>
    <row r="5543" spans="6:7" x14ac:dyDescent="0.25">
      <c r="F5543" s="97"/>
      <c r="G5543" s="97"/>
    </row>
    <row r="5544" spans="6:7" x14ac:dyDescent="0.25">
      <c r="F5544" s="97"/>
      <c r="G5544" s="97"/>
    </row>
    <row r="5545" spans="6:7" x14ac:dyDescent="0.25">
      <c r="F5545" s="97"/>
      <c r="G5545" s="97"/>
    </row>
    <row r="5546" spans="6:7" x14ac:dyDescent="0.25">
      <c r="F5546" s="97"/>
      <c r="G5546" s="97"/>
    </row>
    <row r="5547" spans="6:7" x14ac:dyDescent="0.25">
      <c r="F5547" s="97"/>
      <c r="G5547" s="97"/>
    </row>
    <row r="5548" spans="6:7" x14ac:dyDescent="0.25">
      <c r="F5548" s="97"/>
      <c r="G5548" s="97"/>
    </row>
    <row r="5549" spans="6:7" x14ac:dyDescent="0.25">
      <c r="F5549" s="97"/>
      <c r="G5549" s="97"/>
    </row>
    <row r="5550" spans="6:7" x14ac:dyDescent="0.25">
      <c r="F5550" s="97"/>
      <c r="G5550" s="97"/>
    </row>
    <row r="5551" spans="6:7" x14ac:dyDescent="0.25">
      <c r="F5551" s="97"/>
      <c r="G5551" s="97"/>
    </row>
    <row r="5552" spans="6:7" x14ac:dyDescent="0.25">
      <c r="F5552" s="97"/>
      <c r="G5552" s="97"/>
    </row>
    <row r="5553" spans="6:7" x14ac:dyDescent="0.25">
      <c r="F5553" s="97"/>
      <c r="G5553" s="97"/>
    </row>
    <row r="5554" spans="6:7" x14ac:dyDescent="0.25">
      <c r="F5554" s="97"/>
      <c r="G5554" s="97"/>
    </row>
    <row r="5555" spans="6:7" x14ac:dyDescent="0.25">
      <c r="F5555" s="97"/>
      <c r="G5555" s="97"/>
    </row>
    <row r="5556" spans="6:7" x14ac:dyDescent="0.25">
      <c r="F5556" s="97"/>
      <c r="G5556" s="97"/>
    </row>
    <row r="5557" spans="6:7" x14ac:dyDescent="0.25">
      <c r="F5557" s="97"/>
      <c r="G5557" s="97"/>
    </row>
    <row r="5558" spans="6:7" x14ac:dyDescent="0.25">
      <c r="F5558" s="97"/>
      <c r="G5558" s="97"/>
    </row>
    <row r="5559" spans="6:7" x14ac:dyDescent="0.25">
      <c r="F5559" s="97"/>
      <c r="G5559" s="97"/>
    </row>
    <row r="5560" spans="6:7" x14ac:dyDescent="0.25">
      <c r="F5560" s="97"/>
      <c r="G5560" s="97"/>
    </row>
    <row r="5561" spans="6:7" x14ac:dyDescent="0.25">
      <c r="F5561" s="97"/>
      <c r="G5561" s="97"/>
    </row>
    <row r="5562" spans="6:7" x14ac:dyDescent="0.25">
      <c r="F5562" s="97"/>
      <c r="G5562" s="97"/>
    </row>
    <row r="5563" spans="6:7" x14ac:dyDescent="0.25">
      <c r="F5563" s="97"/>
      <c r="G5563" s="97"/>
    </row>
    <row r="5564" spans="6:7" x14ac:dyDescent="0.25">
      <c r="F5564" s="97"/>
      <c r="G5564" s="97"/>
    </row>
    <row r="5565" spans="6:7" x14ac:dyDescent="0.25">
      <c r="F5565" s="97"/>
      <c r="G5565" s="97"/>
    </row>
    <row r="5566" spans="6:7" x14ac:dyDescent="0.25">
      <c r="F5566" s="97"/>
      <c r="G5566" s="97"/>
    </row>
    <row r="5567" spans="6:7" x14ac:dyDescent="0.25">
      <c r="F5567" s="97"/>
      <c r="G5567" s="97"/>
    </row>
    <row r="5568" spans="6:7" x14ac:dyDescent="0.25">
      <c r="F5568" s="97"/>
      <c r="G5568" s="97"/>
    </row>
    <row r="5569" spans="6:7" x14ac:dyDescent="0.25">
      <c r="F5569" s="97"/>
      <c r="G5569" s="97"/>
    </row>
    <row r="5570" spans="6:7" x14ac:dyDescent="0.25">
      <c r="F5570" s="97"/>
      <c r="G5570" s="97"/>
    </row>
    <row r="5571" spans="6:7" x14ac:dyDescent="0.25">
      <c r="F5571" s="97"/>
      <c r="G5571" s="97"/>
    </row>
    <row r="5572" spans="6:7" x14ac:dyDescent="0.25">
      <c r="F5572" s="97"/>
      <c r="G5572" s="97"/>
    </row>
    <row r="5573" spans="6:7" x14ac:dyDescent="0.25">
      <c r="F5573" s="97"/>
      <c r="G5573" s="97"/>
    </row>
    <row r="5574" spans="6:7" x14ac:dyDescent="0.25">
      <c r="F5574" s="97"/>
      <c r="G5574" s="97"/>
    </row>
    <row r="5575" spans="6:7" x14ac:dyDescent="0.25">
      <c r="F5575" s="97"/>
      <c r="G5575" s="97"/>
    </row>
    <row r="5576" spans="6:7" x14ac:dyDescent="0.25">
      <c r="F5576" s="97"/>
      <c r="G5576" s="97"/>
    </row>
    <row r="5577" spans="6:7" x14ac:dyDescent="0.25">
      <c r="F5577" s="97"/>
      <c r="G5577" s="97"/>
    </row>
    <row r="5578" spans="6:7" x14ac:dyDescent="0.25">
      <c r="F5578" s="97"/>
      <c r="G5578" s="97"/>
    </row>
    <row r="5579" spans="6:7" x14ac:dyDescent="0.25">
      <c r="F5579" s="97"/>
      <c r="G5579" s="97"/>
    </row>
    <row r="5580" spans="6:7" x14ac:dyDescent="0.25">
      <c r="F5580" s="97"/>
      <c r="G5580" s="97"/>
    </row>
    <row r="5581" spans="6:7" x14ac:dyDescent="0.25">
      <c r="F5581" s="97"/>
      <c r="G5581" s="97"/>
    </row>
    <row r="5582" spans="6:7" x14ac:dyDescent="0.25">
      <c r="F5582" s="97"/>
      <c r="G5582" s="97"/>
    </row>
    <row r="5583" spans="6:7" x14ac:dyDescent="0.25">
      <c r="F5583" s="97"/>
      <c r="G5583" s="97"/>
    </row>
    <row r="5584" spans="6:7" x14ac:dyDescent="0.25">
      <c r="F5584" s="97"/>
      <c r="G5584" s="97"/>
    </row>
    <row r="5585" spans="6:7" x14ac:dyDescent="0.25">
      <c r="F5585" s="97"/>
      <c r="G5585" s="97"/>
    </row>
    <row r="5586" spans="6:7" x14ac:dyDescent="0.25">
      <c r="F5586" s="97"/>
      <c r="G5586" s="97"/>
    </row>
    <row r="5587" spans="6:7" x14ac:dyDescent="0.25">
      <c r="F5587" s="97"/>
      <c r="G5587" s="97"/>
    </row>
    <row r="5588" spans="6:7" x14ac:dyDescent="0.25">
      <c r="F5588" s="97"/>
      <c r="G5588" s="97"/>
    </row>
    <row r="5589" spans="6:7" x14ac:dyDescent="0.25">
      <c r="F5589" s="97"/>
      <c r="G5589" s="97"/>
    </row>
    <row r="5590" spans="6:7" x14ac:dyDescent="0.25">
      <c r="F5590" s="97"/>
      <c r="G5590" s="97"/>
    </row>
    <row r="5591" spans="6:7" x14ac:dyDescent="0.25">
      <c r="F5591" s="97"/>
      <c r="G5591" s="97"/>
    </row>
    <row r="5592" spans="6:7" x14ac:dyDescent="0.25">
      <c r="F5592" s="97"/>
      <c r="G5592" s="97"/>
    </row>
    <row r="5593" spans="6:7" x14ac:dyDescent="0.25">
      <c r="F5593" s="97"/>
      <c r="G5593" s="97"/>
    </row>
    <row r="5594" spans="6:7" x14ac:dyDescent="0.25">
      <c r="F5594" s="97"/>
      <c r="G5594" s="97"/>
    </row>
    <row r="5595" spans="6:7" x14ac:dyDescent="0.25">
      <c r="F5595" s="97"/>
      <c r="G5595" s="97"/>
    </row>
    <row r="5596" spans="6:7" x14ac:dyDescent="0.25">
      <c r="F5596" s="97"/>
      <c r="G5596" s="97"/>
    </row>
    <row r="5597" spans="6:7" x14ac:dyDescent="0.25">
      <c r="F5597" s="97"/>
      <c r="G5597" s="97"/>
    </row>
    <row r="5598" spans="6:7" x14ac:dyDescent="0.25">
      <c r="F5598" s="97"/>
      <c r="G5598" s="97"/>
    </row>
    <row r="5599" spans="6:7" x14ac:dyDescent="0.25">
      <c r="F5599" s="97"/>
      <c r="G5599" s="97"/>
    </row>
    <row r="5600" spans="6:7" x14ac:dyDescent="0.25">
      <c r="F5600" s="97"/>
      <c r="G5600" s="97"/>
    </row>
    <row r="5601" spans="6:7" x14ac:dyDescent="0.25">
      <c r="F5601" s="97"/>
      <c r="G5601" s="97"/>
    </row>
    <row r="5602" spans="6:7" x14ac:dyDescent="0.25">
      <c r="F5602" s="97"/>
      <c r="G5602" s="97"/>
    </row>
    <row r="5603" spans="6:7" x14ac:dyDescent="0.25">
      <c r="F5603" s="97"/>
      <c r="G5603" s="97"/>
    </row>
    <row r="5604" spans="6:7" x14ac:dyDescent="0.25">
      <c r="F5604" s="97"/>
      <c r="G5604" s="97"/>
    </row>
    <row r="5605" spans="6:7" x14ac:dyDescent="0.25">
      <c r="F5605" s="97"/>
      <c r="G5605" s="97"/>
    </row>
    <row r="5606" spans="6:7" x14ac:dyDescent="0.25">
      <c r="F5606" s="97"/>
      <c r="G5606" s="97"/>
    </row>
    <row r="5607" spans="6:7" x14ac:dyDescent="0.25">
      <c r="F5607" s="97"/>
      <c r="G5607" s="97"/>
    </row>
    <row r="5608" spans="6:7" x14ac:dyDescent="0.25">
      <c r="F5608" s="97"/>
      <c r="G5608" s="97"/>
    </row>
    <row r="5609" spans="6:7" x14ac:dyDescent="0.25">
      <c r="F5609" s="97"/>
      <c r="G5609" s="97"/>
    </row>
    <row r="5610" spans="6:7" x14ac:dyDescent="0.25">
      <c r="F5610" s="97"/>
      <c r="G5610" s="97"/>
    </row>
    <row r="5611" spans="6:7" x14ac:dyDescent="0.25">
      <c r="F5611" s="97"/>
      <c r="G5611" s="97"/>
    </row>
    <row r="5612" spans="6:7" x14ac:dyDescent="0.25">
      <c r="F5612" s="97"/>
      <c r="G5612" s="97"/>
    </row>
    <row r="5613" spans="6:7" x14ac:dyDescent="0.25">
      <c r="F5613" s="97"/>
      <c r="G5613" s="97"/>
    </row>
    <row r="5614" spans="6:7" x14ac:dyDescent="0.25">
      <c r="F5614" s="97"/>
      <c r="G5614" s="97"/>
    </row>
    <row r="5615" spans="6:7" x14ac:dyDescent="0.25">
      <c r="F5615" s="97"/>
      <c r="G5615" s="97"/>
    </row>
    <row r="5616" spans="6:7" x14ac:dyDescent="0.25">
      <c r="F5616" s="97"/>
      <c r="G5616" s="97"/>
    </row>
    <row r="5617" spans="6:7" x14ac:dyDescent="0.25">
      <c r="F5617" s="97"/>
      <c r="G5617" s="97"/>
    </row>
    <row r="5618" spans="6:7" x14ac:dyDescent="0.25">
      <c r="F5618" s="97"/>
      <c r="G5618" s="97"/>
    </row>
    <row r="5619" spans="6:7" x14ac:dyDescent="0.25">
      <c r="F5619" s="97"/>
      <c r="G5619" s="97"/>
    </row>
    <row r="5620" spans="6:7" x14ac:dyDescent="0.25">
      <c r="F5620" s="97"/>
      <c r="G5620" s="97"/>
    </row>
    <row r="5621" spans="6:7" x14ac:dyDescent="0.25">
      <c r="F5621" s="97"/>
      <c r="G5621" s="97"/>
    </row>
    <row r="5622" spans="6:7" x14ac:dyDescent="0.25">
      <c r="F5622" s="97"/>
      <c r="G5622" s="97"/>
    </row>
    <row r="5623" spans="6:7" x14ac:dyDescent="0.25">
      <c r="F5623" s="97"/>
      <c r="G5623" s="97"/>
    </row>
    <row r="5624" spans="6:7" x14ac:dyDescent="0.25">
      <c r="F5624" s="97"/>
      <c r="G5624" s="97"/>
    </row>
    <row r="5625" spans="6:7" x14ac:dyDescent="0.25">
      <c r="F5625" s="97"/>
      <c r="G5625" s="97"/>
    </row>
    <row r="5626" spans="6:7" x14ac:dyDescent="0.25">
      <c r="F5626" s="97"/>
      <c r="G5626" s="97"/>
    </row>
    <row r="5627" spans="6:7" x14ac:dyDescent="0.25">
      <c r="F5627" s="97"/>
      <c r="G5627" s="97"/>
    </row>
    <row r="5628" spans="6:7" x14ac:dyDescent="0.25">
      <c r="F5628" s="97"/>
      <c r="G5628" s="97"/>
    </row>
    <row r="5629" spans="6:7" x14ac:dyDescent="0.25">
      <c r="F5629" s="97"/>
      <c r="G5629" s="97"/>
    </row>
    <row r="5630" spans="6:7" x14ac:dyDescent="0.25">
      <c r="F5630" s="97"/>
      <c r="G5630" s="97"/>
    </row>
    <row r="5631" spans="6:7" x14ac:dyDescent="0.25">
      <c r="F5631" s="97"/>
      <c r="G5631" s="97"/>
    </row>
    <row r="5632" spans="6:7" x14ac:dyDescent="0.25">
      <c r="F5632" s="97"/>
      <c r="G5632" s="97"/>
    </row>
    <row r="5633" spans="6:7" x14ac:dyDescent="0.25">
      <c r="F5633" s="97"/>
      <c r="G5633" s="97"/>
    </row>
    <row r="5634" spans="6:7" x14ac:dyDescent="0.25">
      <c r="F5634" s="97"/>
      <c r="G5634" s="97"/>
    </row>
    <row r="5635" spans="6:7" x14ac:dyDescent="0.25">
      <c r="F5635" s="97"/>
      <c r="G5635" s="97"/>
    </row>
    <row r="5636" spans="6:7" x14ac:dyDescent="0.25">
      <c r="F5636" s="97"/>
      <c r="G5636" s="97"/>
    </row>
    <row r="5637" spans="6:7" x14ac:dyDescent="0.25">
      <c r="F5637" s="97"/>
      <c r="G5637" s="97"/>
    </row>
    <row r="5638" spans="6:7" x14ac:dyDescent="0.25">
      <c r="F5638" s="97"/>
      <c r="G5638" s="97"/>
    </row>
    <row r="5639" spans="6:7" x14ac:dyDescent="0.25">
      <c r="F5639" s="97"/>
      <c r="G5639" s="97"/>
    </row>
    <row r="5640" spans="6:7" x14ac:dyDescent="0.25">
      <c r="F5640" s="97"/>
      <c r="G5640" s="97"/>
    </row>
    <row r="5641" spans="6:7" x14ac:dyDescent="0.25">
      <c r="F5641" s="97"/>
      <c r="G5641" s="97"/>
    </row>
    <row r="5642" spans="6:7" x14ac:dyDescent="0.25">
      <c r="F5642" s="97"/>
      <c r="G5642" s="97"/>
    </row>
    <row r="5643" spans="6:7" x14ac:dyDescent="0.25">
      <c r="F5643" s="97"/>
      <c r="G5643" s="97"/>
    </row>
    <row r="5644" spans="6:7" x14ac:dyDescent="0.25">
      <c r="F5644" s="97"/>
      <c r="G5644" s="97"/>
    </row>
    <row r="5645" spans="6:7" x14ac:dyDescent="0.25">
      <c r="F5645" s="97"/>
      <c r="G5645" s="97"/>
    </row>
    <row r="5646" spans="6:7" x14ac:dyDescent="0.25">
      <c r="F5646" s="97"/>
      <c r="G5646" s="97"/>
    </row>
    <row r="5647" spans="6:7" x14ac:dyDescent="0.25">
      <c r="F5647" s="97"/>
      <c r="G5647" s="97"/>
    </row>
    <row r="5648" spans="6:7" x14ac:dyDescent="0.25">
      <c r="F5648" s="97"/>
      <c r="G5648" s="97"/>
    </row>
    <row r="5649" spans="6:7" x14ac:dyDescent="0.25">
      <c r="F5649" s="97"/>
      <c r="G5649" s="97"/>
    </row>
    <row r="5650" spans="6:7" x14ac:dyDescent="0.25">
      <c r="F5650" s="97"/>
      <c r="G5650" s="97"/>
    </row>
    <row r="5651" spans="6:7" x14ac:dyDescent="0.25">
      <c r="F5651" s="97"/>
      <c r="G5651" s="97"/>
    </row>
    <row r="5652" spans="6:7" x14ac:dyDescent="0.25">
      <c r="F5652" s="97"/>
      <c r="G5652" s="97"/>
    </row>
    <row r="5653" spans="6:7" x14ac:dyDescent="0.25">
      <c r="F5653" s="97"/>
      <c r="G5653" s="97"/>
    </row>
    <row r="5654" spans="6:7" x14ac:dyDescent="0.25">
      <c r="F5654" s="97"/>
      <c r="G5654" s="97"/>
    </row>
    <row r="5655" spans="6:7" x14ac:dyDescent="0.25">
      <c r="F5655" s="97"/>
      <c r="G5655" s="97"/>
    </row>
    <row r="5656" spans="6:7" x14ac:dyDescent="0.25">
      <c r="F5656" s="97"/>
      <c r="G5656" s="97"/>
    </row>
    <row r="5657" spans="6:7" x14ac:dyDescent="0.25">
      <c r="F5657" s="97"/>
      <c r="G5657" s="97"/>
    </row>
    <row r="5658" spans="6:7" x14ac:dyDescent="0.25">
      <c r="F5658" s="97"/>
      <c r="G5658" s="97"/>
    </row>
    <row r="5659" spans="6:7" x14ac:dyDescent="0.25">
      <c r="F5659" s="97"/>
      <c r="G5659" s="97"/>
    </row>
    <row r="5660" spans="6:7" x14ac:dyDescent="0.25">
      <c r="F5660" s="97"/>
      <c r="G5660" s="97"/>
    </row>
    <row r="5661" spans="6:7" x14ac:dyDescent="0.25">
      <c r="F5661" s="97"/>
      <c r="G5661" s="97"/>
    </row>
    <row r="5662" spans="6:7" x14ac:dyDescent="0.25">
      <c r="F5662" s="97"/>
      <c r="G5662" s="97"/>
    </row>
    <row r="5663" spans="6:7" x14ac:dyDescent="0.25">
      <c r="F5663" s="97"/>
      <c r="G5663" s="97"/>
    </row>
    <row r="5664" spans="6:7" x14ac:dyDescent="0.25">
      <c r="F5664" s="97"/>
      <c r="G5664" s="97"/>
    </row>
    <row r="5665" spans="6:7" x14ac:dyDescent="0.25">
      <c r="F5665" s="97"/>
      <c r="G5665" s="97"/>
    </row>
    <row r="5666" spans="6:7" x14ac:dyDescent="0.25">
      <c r="F5666" s="97"/>
      <c r="G5666" s="97"/>
    </row>
    <row r="5667" spans="6:7" x14ac:dyDescent="0.25">
      <c r="F5667" s="97"/>
      <c r="G5667" s="97"/>
    </row>
    <row r="5668" spans="6:7" x14ac:dyDescent="0.25">
      <c r="F5668" s="97"/>
      <c r="G5668" s="97"/>
    </row>
    <row r="5669" spans="6:7" x14ac:dyDescent="0.25">
      <c r="F5669" s="97"/>
      <c r="G5669" s="97"/>
    </row>
    <row r="5670" spans="6:7" x14ac:dyDescent="0.25">
      <c r="F5670" s="97"/>
      <c r="G5670" s="97"/>
    </row>
    <row r="5671" spans="6:7" x14ac:dyDescent="0.25">
      <c r="F5671" s="97"/>
      <c r="G5671" s="97"/>
    </row>
    <row r="5672" spans="6:7" x14ac:dyDescent="0.25">
      <c r="F5672" s="97"/>
      <c r="G5672" s="97"/>
    </row>
    <row r="5673" spans="6:7" x14ac:dyDescent="0.25">
      <c r="F5673" s="97"/>
      <c r="G5673" s="97"/>
    </row>
    <row r="5674" spans="6:7" x14ac:dyDescent="0.25">
      <c r="F5674" s="97"/>
      <c r="G5674" s="97"/>
    </row>
    <row r="5675" spans="6:7" x14ac:dyDescent="0.25">
      <c r="F5675" s="97"/>
      <c r="G5675" s="97"/>
    </row>
    <row r="5676" spans="6:7" x14ac:dyDescent="0.25">
      <c r="F5676" s="97"/>
      <c r="G5676" s="97"/>
    </row>
    <row r="5677" spans="6:7" x14ac:dyDescent="0.25">
      <c r="F5677" s="97"/>
      <c r="G5677" s="97"/>
    </row>
    <row r="5678" spans="6:7" x14ac:dyDescent="0.25">
      <c r="F5678" s="97"/>
      <c r="G5678" s="97"/>
    </row>
    <row r="5679" spans="6:7" x14ac:dyDescent="0.25">
      <c r="F5679" s="97"/>
      <c r="G5679" s="97"/>
    </row>
    <row r="5680" spans="6:7" x14ac:dyDescent="0.25">
      <c r="F5680" s="97"/>
      <c r="G5680" s="97"/>
    </row>
    <row r="5681" spans="6:7" x14ac:dyDescent="0.25">
      <c r="F5681" s="97"/>
      <c r="G5681" s="97"/>
    </row>
    <row r="5682" spans="6:7" x14ac:dyDescent="0.25">
      <c r="F5682" s="97"/>
      <c r="G5682" s="97"/>
    </row>
    <row r="5683" spans="6:7" x14ac:dyDescent="0.25">
      <c r="F5683" s="97"/>
      <c r="G5683" s="97"/>
    </row>
    <row r="5684" spans="6:7" x14ac:dyDescent="0.25">
      <c r="F5684" s="97"/>
      <c r="G5684" s="97"/>
    </row>
    <row r="5685" spans="6:7" x14ac:dyDescent="0.25">
      <c r="F5685" s="97"/>
      <c r="G5685" s="97"/>
    </row>
    <row r="5686" spans="6:7" x14ac:dyDescent="0.25">
      <c r="F5686" s="97"/>
      <c r="G5686" s="97"/>
    </row>
    <row r="5687" spans="6:7" x14ac:dyDescent="0.25">
      <c r="F5687" s="97"/>
      <c r="G5687" s="97"/>
    </row>
    <row r="5688" spans="6:7" x14ac:dyDescent="0.25">
      <c r="F5688" s="97"/>
      <c r="G5688" s="97"/>
    </row>
    <row r="5689" spans="6:7" x14ac:dyDescent="0.25">
      <c r="F5689" s="97"/>
      <c r="G5689" s="97"/>
    </row>
    <row r="5690" spans="6:7" x14ac:dyDescent="0.25">
      <c r="F5690" s="97"/>
      <c r="G5690" s="97"/>
    </row>
    <row r="5691" spans="6:7" x14ac:dyDescent="0.25">
      <c r="F5691" s="97"/>
      <c r="G5691" s="97"/>
    </row>
    <row r="5692" spans="6:7" x14ac:dyDescent="0.25">
      <c r="F5692" s="97"/>
      <c r="G5692" s="97"/>
    </row>
    <row r="5693" spans="6:7" x14ac:dyDescent="0.25">
      <c r="F5693" s="97"/>
      <c r="G5693" s="97"/>
    </row>
    <row r="5694" spans="6:7" x14ac:dyDescent="0.25">
      <c r="F5694" s="97"/>
      <c r="G5694" s="97"/>
    </row>
    <row r="5695" spans="6:7" x14ac:dyDescent="0.25">
      <c r="F5695" s="97"/>
      <c r="G5695" s="97"/>
    </row>
    <row r="5696" spans="6:7" x14ac:dyDescent="0.25">
      <c r="F5696" s="97"/>
      <c r="G5696" s="97"/>
    </row>
    <row r="5697" spans="6:7" x14ac:dyDescent="0.25">
      <c r="F5697" s="97"/>
      <c r="G5697" s="97"/>
    </row>
    <row r="5698" spans="6:7" x14ac:dyDescent="0.25">
      <c r="F5698" s="97"/>
      <c r="G5698" s="97"/>
    </row>
    <row r="5699" spans="6:7" x14ac:dyDescent="0.25">
      <c r="F5699" s="97"/>
      <c r="G5699" s="97"/>
    </row>
    <row r="5700" spans="6:7" x14ac:dyDescent="0.25">
      <c r="F5700" s="97"/>
      <c r="G5700" s="97"/>
    </row>
    <row r="5701" spans="6:7" x14ac:dyDescent="0.25">
      <c r="F5701" s="97"/>
      <c r="G5701" s="97"/>
    </row>
    <row r="5702" spans="6:7" x14ac:dyDescent="0.25">
      <c r="F5702" s="97"/>
      <c r="G5702" s="97"/>
    </row>
    <row r="5703" spans="6:7" x14ac:dyDescent="0.25">
      <c r="F5703" s="97"/>
      <c r="G5703" s="97"/>
    </row>
    <row r="5704" spans="6:7" x14ac:dyDescent="0.25">
      <c r="F5704" s="97"/>
      <c r="G5704" s="97"/>
    </row>
    <row r="5705" spans="6:7" x14ac:dyDescent="0.25">
      <c r="F5705" s="97"/>
      <c r="G5705" s="97"/>
    </row>
    <row r="5706" spans="6:7" x14ac:dyDescent="0.25">
      <c r="F5706" s="97"/>
      <c r="G5706" s="97"/>
    </row>
    <row r="5707" spans="6:7" x14ac:dyDescent="0.25">
      <c r="F5707" s="97"/>
      <c r="G5707" s="97"/>
    </row>
    <row r="5708" spans="6:7" x14ac:dyDescent="0.25">
      <c r="F5708" s="97"/>
      <c r="G5708" s="97"/>
    </row>
    <row r="5709" spans="6:7" x14ac:dyDescent="0.25">
      <c r="F5709" s="97"/>
      <c r="G5709" s="97"/>
    </row>
    <row r="5710" spans="6:7" x14ac:dyDescent="0.25">
      <c r="F5710" s="97"/>
      <c r="G5710" s="97"/>
    </row>
    <row r="5711" spans="6:7" x14ac:dyDescent="0.25">
      <c r="F5711" s="97"/>
      <c r="G5711" s="97"/>
    </row>
    <row r="5712" spans="6:7" x14ac:dyDescent="0.25">
      <c r="F5712" s="97"/>
      <c r="G5712" s="97"/>
    </row>
    <row r="5713" spans="6:7" x14ac:dyDescent="0.25">
      <c r="F5713" s="97"/>
      <c r="G5713" s="97"/>
    </row>
    <row r="5714" spans="6:7" x14ac:dyDescent="0.25">
      <c r="F5714" s="97"/>
      <c r="G5714" s="97"/>
    </row>
    <row r="5715" spans="6:7" x14ac:dyDescent="0.25">
      <c r="F5715" s="97"/>
      <c r="G5715" s="97"/>
    </row>
    <row r="5716" spans="6:7" x14ac:dyDescent="0.25">
      <c r="F5716" s="97"/>
      <c r="G5716" s="97"/>
    </row>
    <row r="5717" spans="6:7" x14ac:dyDescent="0.25">
      <c r="F5717" s="97"/>
      <c r="G5717" s="97"/>
    </row>
    <row r="5718" spans="6:7" x14ac:dyDescent="0.25">
      <c r="F5718" s="97"/>
      <c r="G5718" s="97"/>
    </row>
    <row r="5719" spans="6:7" x14ac:dyDescent="0.25">
      <c r="F5719" s="97"/>
      <c r="G5719" s="97"/>
    </row>
    <row r="5720" spans="6:7" x14ac:dyDescent="0.25">
      <c r="F5720" s="97"/>
      <c r="G5720" s="97"/>
    </row>
    <row r="5721" spans="6:7" x14ac:dyDescent="0.25">
      <c r="F5721" s="97"/>
      <c r="G5721" s="97"/>
    </row>
    <row r="5722" spans="6:7" x14ac:dyDescent="0.25">
      <c r="F5722" s="97"/>
      <c r="G5722" s="97"/>
    </row>
    <row r="5723" spans="6:7" x14ac:dyDescent="0.25">
      <c r="F5723" s="97"/>
      <c r="G5723" s="97"/>
    </row>
    <row r="5724" spans="6:7" x14ac:dyDescent="0.25">
      <c r="F5724" s="97"/>
      <c r="G5724" s="97"/>
    </row>
    <row r="5725" spans="6:7" x14ac:dyDescent="0.25">
      <c r="F5725" s="97"/>
      <c r="G5725" s="97"/>
    </row>
    <row r="5726" spans="6:7" x14ac:dyDescent="0.25">
      <c r="F5726" s="97"/>
      <c r="G5726" s="97"/>
    </row>
    <row r="5727" spans="6:7" x14ac:dyDescent="0.25">
      <c r="F5727" s="97"/>
      <c r="G5727" s="97"/>
    </row>
    <row r="5728" spans="6:7" x14ac:dyDescent="0.25">
      <c r="F5728" s="97"/>
      <c r="G5728" s="97"/>
    </row>
    <row r="5729" spans="6:7" x14ac:dyDescent="0.25">
      <c r="F5729" s="97"/>
      <c r="G5729" s="97"/>
    </row>
    <row r="5730" spans="6:7" x14ac:dyDescent="0.25">
      <c r="F5730" s="97"/>
      <c r="G5730" s="97"/>
    </row>
    <row r="5731" spans="6:7" x14ac:dyDescent="0.25">
      <c r="F5731" s="97"/>
      <c r="G5731" s="97"/>
    </row>
    <row r="5732" spans="6:7" x14ac:dyDescent="0.25">
      <c r="F5732" s="97"/>
      <c r="G5732" s="97"/>
    </row>
    <row r="5733" spans="6:7" x14ac:dyDescent="0.25">
      <c r="F5733" s="97"/>
      <c r="G5733" s="97"/>
    </row>
    <row r="5734" spans="6:7" x14ac:dyDescent="0.25">
      <c r="F5734" s="97"/>
      <c r="G5734" s="97"/>
    </row>
    <row r="5735" spans="6:7" x14ac:dyDescent="0.25">
      <c r="F5735" s="97"/>
      <c r="G5735" s="97"/>
    </row>
    <row r="5736" spans="6:7" x14ac:dyDescent="0.25">
      <c r="F5736" s="97"/>
      <c r="G5736" s="97"/>
    </row>
    <row r="5737" spans="6:7" x14ac:dyDescent="0.25">
      <c r="F5737" s="97"/>
      <c r="G5737" s="97"/>
    </row>
    <row r="5738" spans="6:7" x14ac:dyDescent="0.25">
      <c r="F5738" s="97"/>
      <c r="G5738" s="97"/>
    </row>
    <row r="5739" spans="6:7" x14ac:dyDescent="0.25">
      <c r="F5739" s="97"/>
      <c r="G5739" s="97"/>
    </row>
    <row r="5740" spans="6:7" x14ac:dyDescent="0.25">
      <c r="F5740" s="97"/>
      <c r="G5740" s="97"/>
    </row>
    <row r="5741" spans="6:7" x14ac:dyDescent="0.25">
      <c r="F5741" s="97"/>
      <c r="G5741" s="97"/>
    </row>
    <row r="5742" spans="6:7" x14ac:dyDescent="0.25">
      <c r="F5742" s="97"/>
      <c r="G5742" s="97"/>
    </row>
    <row r="5743" spans="6:7" x14ac:dyDescent="0.25">
      <c r="F5743" s="97"/>
      <c r="G5743" s="97"/>
    </row>
    <row r="5744" spans="6:7" x14ac:dyDescent="0.25">
      <c r="F5744" s="97"/>
      <c r="G5744" s="97"/>
    </row>
    <row r="5745" spans="6:7" x14ac:dyDescent="0.25">
      <c r="F5745" s="97"/>
      <c r="G5745" s="97"/>
    </row>
    <row r="5746" spans="6:7" x14ac:dyDescent="0.25">
      <c r="F5746" s="97"/>
      <c r="G5746" s="97"/>
    </row>
    <row r="5747" spans="6:7" x14ac:dyDescent="0.25">
      <c r="F5747" s="97"/>
      <c r="G5747" s="97"/>
    </row>
    <row r="5748" spans="6:7" x14ac:dyDescent="0.25">
      <c r="F5748" s="97"/>
      <c r="G5748" s="97"/>
    </row>
    <row r="5749" spans="6:7" x14ac:dyDescent="0.25">
      <c r="F5749" s="97"/>
      <c r="G5749" s="97"/>
    </row>
    <row r="5750" spans="6:7" x14ac:dyDescent="0.25">
      <c r="F5750" s="97"/>
      <c r="G5750" s="97"/>
    </row>
    <row r="5751" spans="6:7" x14ac:dyDescent="0.25">
      <c r="F5751" s="97"/>
      <c r="G5751" s="97"/>
    </row>
    <row r="5752" spans="6:7" x14ac:dyDescent="0.25">
      <c r="F5752" s="97"/>
      <c r="G5752" s="97"/>
    </row>
    <row r="5753" spans="6:7" x14ac:dyDescent="0.25">
      <c r="F5753" s="97"/>
      <c r="G5753" s="97"/>
    </row>
    <row r="5754" spans="6:7" x14ac:dyDescent="0.25">
      <c r="F5754" s="97"/>
      <c r="G5754" s="97"/>
    </row>
    <row r="5755" spans="6:7" x14ac:dyDescent="0.25">
      <c r="F5755" s="97"/>
      <c r="G5755" s="97"/>
    </row>
    <row r="5756" spans="6:7" x14ac:dyDescent="0.25">
      <c r="F5756" s="97"/>
      <c r="G5756" s="97"/>
    </row>
    <row r="5757" spans="6:7" x14ac:dyDescent="0.25">
      <c r="F5757" s="97"/>
      <c r="G5757" s="97"/>
    </row>
    <row r="5758" spans="6:7" x14ac:dyDescent="0.25">
      <c r="F5758" s="97"/>
      <c r="G5758" s="97"/>
    </row>
    <row r="5759" spans="6:7" x14ac:dyDescent="0.25">
      <c r="F5759" s="97"/>
      <c r="G5759" s="97"/>
    </row>
    <row r="5760" spans="6:7" x14ac:dyDescent="0.25">
      <c r="F5760" s="97"/>
      <c r="G5760" s="97"/>
    </row>
    <row r="5761" spans="6:7" x14ac:dyDescent="0.25">
      <c r="F5761" s="97"/>
      <c r="G5761" s="97"/>
    </row>
    <row r="5762" spans="6:7" x14ac:dyDescent="0.25">
      <c r="F5762" s="97"/>
      <c r="G5762" s="97"/>
    </row>
    <row r="5763" spans="6:7" x14ac:dyDescent="0.25">
      <c r="F5763" s="97"/>
      <c r="G5763" s="97"/>
    </row>
    <row r="5764" spans="6:7" x14ac:dyDescent="0.25">
      <c r="F5764" s="97"/>
      <c r="G5764" s="97"/>
    </row>
    <row r="5765" spans="6:7" x14ac:dyDescent="0.25">
      <c r="F5765" s="97"/>
      <c r="G5765" s="97"/>
    </row>
    <row r="5766" spans="6:7" x14ac:dyDescent="0.25">
      <c r="F5766" s="97"/>
      <c r="G5766" s="97"/>
    </row>
    <row r="5767" spans="6:7" x14ac:dyDescent="0.25">
      <c r="F5767" s="97"/>
      <c r="G5767" s="97"/>
    </row>
    <row r="5768" spans="6:7" x14ac:dyDescent="0.25">
      <c r="F5768" s="97"/>
      <c r="G5768" s="97"/>
    </row>
    <row r="5769" spans="6:7" x14ac:dyDescent="0.25">
      <c r="F5769" s="97"/>
      <c r="G5769" s="97"/>
    </row>
    <row r="5770" spans="6:7" x14ac:dyDescent="0.25">
      <c r="F5770" s="97"/>
      <c r="G5770" s="97"/>
    </row>
    <row r="5771" spans="6:7" x14ac:dyDescent="0.25">
      <c r="F5771" s="97"/>
      <c r="G5771" s="97"/>
    </row>
    <row r="5772" spans="6:7" x14ac:dyDescent="0.25">
      <c r="F5772" s="97"/>
      <c r="G5772" s="97"/>
    </row>
    <row r="5773" spans="6:7" x14ac:dyDescent="0.25">
      <c r="F5773" s="97"/>
      <c r="G5773" s="97"/>
    </row>
    <row r="5774" spans="6:7" x14ac:dyDescent="0.25">
      <c r="F5774" s="97"/>
      <c r="G5774" s="97"/>
    </row>
    <row r="5775" spans="6:7" x14ac:dyDescent="0.25">
      <c r="F5775" s="97"/>
      <c r="G5775" s="97"/>
    </row>
    <row r="5776" spans="6:7" x14ac:dyDescent="0.25">
      <c r="F5776" s="97"/>
      <c r="G5776" s="97"/>
    </row>
    <row r="5777" spans="6:7" x14ac:dyDescent="0.25">
      <c r="F5777" s="97"/>
      <c r="G5777" s="97"/>
    </row>
    <row r="5778" spans="6:7" x14ac:dyDescent="0.25">
      <c r="F5778" s="97"/>
      <c r="G5778" s="97"/>
    </row>
    <row r="5779" spans="6:7" x14ac:dyDescent="0.25">
      <c r="F5779" s="97"/>
      <c r="G5779" s="97"/>
    </row>
    <row r="5780" spans="6:7" x14ac:dyDescent="0.25">
      <c r="F5780" s="97"/>
      <c r="G5780" s="97"/>
    </row>
    <row r="5781" spans="6:7" x14ac:dyDescent="0.25">
      <c r="F5781" s="97"/>
      <c r="G5781" s="97"/>
    </row>
    <row r="5782" spans="6:7" x14ac:dyDescent="0.25">
      <c r="F5782" s="97"/>
      <c r="G5782" s="97"/>
    </row>
    <row r="5783" spans="6:7" x14ac:dyDescent="0.25">
      <c r="F5783" s="97"/>
      <c r="G5783" s="97"/>
    </row>
    <row r="5784" spans="6:7" x14ac:dyDescent="0.25">
      <c r="F5784" s="97"/>
      <c r="G5784" s="97"/>
    </row>
    <row r="5785" spans="6:7" x14ac:dyDescent="0.25">
      <c r="F5785" s="97"/>
      <c r="G5785" s="97"/>
    </row>
    <row r="5786" spans="6:7" x14ac:dyDescent="0.25">
      <c r="F5786" s="97"/>
      <c r="G5786" s="97"/>
    </row>
    <row r="5787" spans="6:7" x14ac:dyDescent="0.25">
      <c r="F5787" s="97"/>
      <c r="G5787" s="97"/>
    </row>
    <row r="5788" spans="6:7" x14ac:dyDescent="0.25">
      <c r="F5788" s="97"/>
      <c r="G5788" s="97"/>
    </row>
    <row r="5789" spans="6:7" x14ac:dyDescent="0.25">
      <c r="F5789" s="97"/>
      <c r="G5789" s="97"/>
    </row>
    <row r="5790" spans="6:7" x14ac:dyDescent="0.25">
      <c r="F5790" s="97"/>
      <c r="G5790" s="97"/>
    </row>
    <row r="5791" spans="6:7" x14ac:dyDescent="0.25">
      <c r="F5791" s="97"/>
      <c r="G5791" s="97"/>
    </row>
    <row r="5792" spans="6:7" x14ac:dyDescent="0.25">
      <c r="F5792" s="97"/>
      <c r="G5792" s="97"/>
    </row>
    <row r="5793" spans="6:7" x14ac:dyDescent="0.25">
      <c r="F5793" s="97"/>
      <c r="G5793" s="97"/>
    </row>
    <row r="5794" spans="6:7" x14ac:dyDescent="0.25">
      <c r="F5794" s="97"/>
      <c r="G5794" s="97"/>
    </row>
    <row r="5795" spans="6:7" x14ac:dyDescent="0.25">
      <c r="F5795" s="97"/>
      <c r="G5795" s="97"/>
    </row>
    <row r="5796" spans="6:7" x14ac:dyDescent="0.25">
      <c r="F5796" s="97"/>
      <c r="G5796" s="97"/>
    </row>
    <row r="5797" spans="6:7" x14ac:dyDescent="0.25">
      <c r="F5797" s="97"/>
      <c r="G5797" s="97"/>
    </row>
    <row r="5798" spans="6:7" x14ac:dyDescent="0.25">
      <c r="F5798" s="97"/>
      <c r="G5798" s="97"/>
    </row>
    <row r="5799" spans="6:7" x14ac:dyDescent="0.25">
      <c r="F5799" s="97"/>
      <c r="G5799" s="97"/>
    </row>
    <row r="5800" spans="6:7" x14ac:dyDescent="0.25">
      <c r="F5800" s="97"/>
      <c r="G5800" s="97"/>
    </row>
    <row r="5801" spans="6:7" x14ac:dyDescent="0.25">
      <c r="F5801" s="97"/>
      <c r="G5801" s="97"/>
    </row>
    <row r="5802" spans="6:7" x14ac:dyDescent="0.25">
      <c r="F5802" s="97"/>
      <c r="G5802" s="97"/>
    </row>
    <row r="5803" spans="6:7" x14ac:dyDescent="0.25">
      <c r="F5803" s="97"/>
      <c r="G5803" s="97"/>
    </row>
    <row r="5804" spans="6:7" x14ac:dyDescent="0.25">
      <c r="F5804" s="97"/>
      <c r="G5804" s="97"/>
    </row>
    <row r="5805" spans="6:7" x14ac:dyDescent="0.25">
      <c r="F5805" s="97"/>
      <c r="G5805" s="97"/>
    </row>
    <row r="5806" spans="6:7" x14ac:dyDescent="0.25">
      <c r="F5806" s="97"/>
      <c r="G5806" s="97"/>
    </row>
    <row r="5807" spans="6:7" x14ac:dyDescent="0.25">
      <c r="F5807" s="97"/>
      <c r="G5807" s="97"/>
    </row>
    <row r="5808" spans="6:7" x14ac:dyDescent="0.25">
      <c r="F5808" s="97"/>
      <c r="G5808" s="97"/>
    </row>
    <row r="5809" spans="6:7" x14ac:dyDescent="0.25">
      <c r="F5809" s="97"/>
      <c r="G5809" s="97"/>
    </row>
    <row r="5810" spans="6:7" x14ac:dyDescent="0.25">
      <c r="F5810" s="97"/>
      <c r="G5810" s="97"/>
    </row>
    <row r="5811" spans="6:7" x14ac:dyDescent="0.25">
      <c r="F5811" s="97"/>
      <c r="G5811" s="97"/>
    </row>
    <row r="5812" spans="6:7" x14ac:dyDescent="0.25">
      <c r="F5812" s="97"/>
      <c r="G5812" s="97"/>
    </row>
    <row r="5813" spans="6:7" x14ac:dyDescent="0.25">
      <c r="F5813" s="97"/>
      <c r="G5813" s="97"/>
    </row>
    <row r="5814" spans="6:7" x14ac:dyDescent="0.25">
      <c r="F5814" s="97"/>
      <c r="G5814" s="97"/>
    </row>
    <row r="5815" spans="6:7" x14ac:dyDescent="0.25">
      <c r="F5815" s="97"/>
      <c r="G5815" s="97"/>
    </row>
    <row r="5816" spans="6:7" x14ac:dyDescent="0.25">
      <c r="F5816" s="97"/>
      <c r="G5816" s="97"/>
    </row>
    <row r="5817" spans="6:7" x14ac:dyDescent="0.25">
      <c r="F5817" s="97"/>
      <c r="G5817" s="97"/>
    </row>
    <row r="5818" spans="6:7" x14ac:dyDescent="0.25">
      <c r="F5818" s="97"/>
      <c r="G5818" s="97"/>
    </row>
    <row r="5819" spans="6:7" x14ac:dyDescent="0.25">
      <c r="F5819" s="97"/>
      <c r="G5819" s="97"/>
    </row>
    <row r="5820" spans="6:7" x14ac:dyDescent="0.25">
      <c r="F5820" s="97"/>
      <c r="G5820" s="97"/>
    </row>
    <row r="5821" spans="6:7" x14ac:dyDescent="0.25">
      <c r="F5821" s="97"/>
      <c r="G5821" s="97"/>
    </row>
    <row r="5822" spans="6:7" x14ac:dyDescent="0.25">
      <c r="F5822" s="97"/>
      <c r="G5822" s="97"/>
    </row>
    <row r="5823" spans="6:7" x14ac:dyDescent="0.25">
      <c r="F5823" s="97"/>
      <c r="G5823" s="97"/>
    </row>
    <row r="5824" spans="6:7" x14ac:dyDescent="0.25">
      <c r="F5824" s="97"/>
      <c r="G5824" s="97"/>
    </row>
    <row r="5825" spans="6:7" x14ac:dyDescent="0.25">
      <c r="F5825" s="97"/>
      <c r="G5825" s="97"/>
    </row>
    <row r="5826" spans="6:7" x14ac:dyDescent="0.25">
      <c r="F5826" s="97"/>
      <c r="G5826" s="97"/>
    </row>
    <row r="5827" spans="6:7" x14ac:dyDescent="0.25">
      <c r="F5827" s="97"/>
      <c r="G5827" s="97"/>
    </row>
    <row r="5828" spans="6:7" x14ac:dyDescent="0.25">
      <c r="F5828" s="97"/>
      <c r="G5828" s="97"/>
    </row>
    <row r="5829" spans="6:7" x14ac:dyDescent="0.25">
      <c r="F5829" s="97"/>
      <c r="G5829" s="97"/>
    </row>
    <row r="5830" spans="6:7" x14ac:dyDescent="0.25">
      <c r="F5830" s="97"/>
      <c r="G5830" s="97"/>
    </row>
    <row r="5831" spans="6:7" x14ac:dyDescent="0.25">
      <c r="F5831" s="97"/>
      <c r="G5831" s="97"/>
    </row>
    <row r="5832" spans="6:7" x14ac:dyDescent="0.25">
      <c r="F5832" s="97"/>
      <c r="G5832" s="97"/>
    </row>
    <row r="5833" spans="6:7" x14ac:dyDescent="0.25">
      <c r="F5833" s="97"/>
      <c r="G5833" s="97"/>
    </row>
    <row r="5834" spans="6:7" x14ac:dyDescent="0.25">
      <c r="F5834" s="97"/>
      <c r="G5834" s="97"/>
    </row>
    <row r="5835" spans="6:7" x14ac:dyDescent="0.25">
      <c r="F5835" s="97"/>
      <c r="G5835" s="97"/>
    </row>
    <row r="5836" spans="6:7" x14ac:dyDescent="0.25">
      <c r="F5836" s="97"/>
      <c r="G5836" s="97"/>
    </row>
    <row r="5837" spans="6:7" x14ac:dyDescent="0.25">
      <c r="F5837" s="97"/>
      <c r="G5837" s="97"/>
    </row>
    <row r="5838" spans="6:7" x14ac:dyDescent="0.25">
      <c r="F5838" s="97"/>
      <c r="G5838" s="97"/>
    </row>
    <row r="5839" spans="6:7" x14ac:dyDescent="0.25">
      <c r="F5839" s="97"/>
      <c r="G5839" s="97"/>
    </row>
    <row r="5840" spans="6:7" x14ac:dyDescent="0.25">
      <c r="F5840" s="97"/>
      <c r="G5840" s="97"/>
    </row>
    <row r="5841" spans="6:7" x14ac:dyDescent="0.25">
      <c r="F5841" s="97"/>
      <c r="G5841" s="97"/>
    </row>
    <row r="5842" spans="6:7" x14ac:dyDescent="0.25">
      <c r="F5842" s="97"/>
      <c r="G5842" s="97"/>
    </row>
    <row r="5843" spans="6:7" x14ac:dyDescent="0.25">
      <c r="F5843" s="97"/>
      <c r="G5843" s="97"/>
    </row>
    <row r="5844" spans="6:7" x14ac:dyDescent="0.25">
      <c r="F5844" s="97"/>
      <c r="G5844" s="97"/>
    </row>
    <row r="5845" spans="6:7" x14ac:dyDescent="0.25">
      <c r="F5845" s="97"/>
      <c r="G5845" s="97"/>
    </row>
    <row r="5846" spans="6:7" x14ac:dyDescent="0.25">
      <c r="F5846" s="97"/>
      <c r="G5846" s="97"/>
    </row>
    <row r="5847" spans="6:7" x14ac:dyDescent="0.25">
      <c r="F5847" s="97"/>
      <c r="G5847" s="97"/>
    </row>
    <row r="5848" spans="6:7" x14ac:dyDescent="0.25">
      <c r="F5848" s="97"/>
      <c r="G5848" s="97"/>
    </row>
    <row r="5849" spans="6:7" x14ac:dyDescent="0.25">
      <c r="F5849" s="97"/>
      <c r="G5849" s="97"/>
    </row>
    <row r="5850" spans="6:7" x14ac:dyDescent="0.25">
      <c r="F5850" s="97"/>
      <c r="G5850" s="97"/>
    </row>
    <row r="5851" spans="6:7" x14ac:dyDescent="0.25">
      <c r="F5851" s="97"/>
      <c r="G5851" s="97"/>
    </row>
    <row r="5852" spans="6:7" x14ac:dyDescent="0.25">
      <c r="F5852" s="97"/>
      <c r="G5852" s="97"/>
    </row>
    <row r="5853" spans="6:7" x14ac:dyDescent="0.25">
      <c r="F5853" s="97"/>
      <c r="G5853" s="97"/>
    </row>
    <row r="5854" spans="6:7" x14ac:dyDescent="0.25">
      <c r="F5854" s="97"/>
      <c r="G5854" s="97"/>
    </row>
    <row r="5855" spans="6:7" x14ac:dyDescent="0.25">
      <c r="F5855" s="97"/>
      <c r="G5855" s="97"/>
    </row>
    <row r="5856" spans="6:7" x14ac:dyDescent="0.25">
      <c r="F5856" s="97"/>
      <c r="G5856" s="97"/>
    </row>
    <row r="5857" spans="6:7" x14ac:dyDescent="0.25">
      <c r="F5857" s="97"/>
      <c r="G5857" s="97"/>
    </row>
    <row r="5858" spans="6:7" x14ac:dyDescent="0.25">
      <c r="F5858" s="97"/>
      <c r="G5858" s="97"/>
    </row>
    <row r="5859" spans="6:7" x14ac:dyDescent="0.25">
      <c r="F5859" s="97"/>
      <c r="G5859" s="97"/>
    </row>
    <row r="5860" spans="6:7" x14ac:dyDescent="0.25">
      <c r="F5860" s="97"/>
      <c r="G5860" s="97"/>
    </row>
    <row r="5861" spans="6:7" x14ac:dyDescent="0.25">
      <c r="F5861" s="97"/>
      <c r="G5861" s="97"/>
    </row>
    <row r="5862" spans="6:7" x14ac:dyDescent="0.25">
      <c r="F5862" s="97"/>
      <c r="G5862" s="97"/>
    </row>
    <row r="5863" spans="6:7" x14ac:dyDescent="0.25">
      <c r="F5863" s="97"/>
      <c r="G5863" s="97"/>
    </row>
    <row r="5864" spans="6:7" x14ac:dyDescent="0.25">
      <c r="F5864" s="97"/>
      <c r="G5864" s="97"/>
    </row>
    <row r="5865" spans="6:7" x14ac:dyDescent="0.25">
      <c r="F5865" s="97"/>
      <c r="G5865" s="97"/>
    </row>
    <row r="5866" spans="6:7" x14ac:dyDescent="0.25">
      <c r="F5866" s="97"/>
      <c r="G5866" s="97"/>
    </row>
    <row r="5867" spans="6:7" x14ac:dyDescent="0.25">
      <c r="F5867" s="97"/>
      <c r="G5867" s="97"/>
    </row>
    <row r="5868" spans="6:7" x14ac:dyDescent="0.25">
      <c r="F5868" s="97"/>
      <c r="G5868" s="97"/>
    </row>
    <row r="5869" spans="6:7" x14ac:dyDescent="0.25">
      <c r="F5869" s="97"/>
      <c r="G5869" s="97"/>
    </row>
    <row r="5870" spans="6:7" x14ac:dyDescent="0.25">
      <c r="F5870" s="97"/>
      <c r="G5870" s="97"/>
    </row>
    <row r="5871" spans="6:7" x14ac:dyDescent="0.25">
      <c r="F5871" s="97"/>
      <c r="G5871" s="97"/>
    </row>
    <row r="5872" spans="6:7" x14ac:dyDescent="0.25">
      <c r="F5872" s="97"/>
      <c r="G5872" s="97"/>
    </row>
    <row r="5873" spans="6:7" x14ac:dyDescent="0.25">
      <c r="F5873" s="97"/>
      <c r="G5873" s="97"/>
    </row>
    <row r="5874" spans="6:7" x14ac:dyDescent="0.25">
      <c r="F5874" s="97"/>
      <c r="G5874" s="97"/>
    </row>
    <row r="5875" spans="6:7" x14ac:dyDescent="0.25">
      <c r="F5875" s="97"/>
      <c r="G5875" s="97"/>
    </row>
    <row r="5876" spans="6:7" x14ac:dyDescent="0.25">
      <c r="F5876" s="97"/>
      <c r="G5876" s="97"/>
    </row>
    <row r="5877" spans="6:7" x14ac:dyDescent="0.25">
      <c r="F5877" s="97"/>
      <c r="G5877" s="97"/>
    </row>
    <row r="5878" spans="6:7" x14ac:dyDescent="0.25">
      <c r="F5878" s="97"/>
      <c r="G5878" s="97"/>
    </row>
    <row r="5879" spans="6:7" x14ac:dyDescent="0.25">
      <c r="F5879" s="97"/>
      <c r="G5879" s="97"/>
    </row>
    <row r="5880" spans="6:7" x14ac:dyDescent="0.25">
      <c r="F5880" s="97"/>
      <c r="G5880" s="97"/>
    </row>
    <row r="5881" spans="6:7" x14ac:dyDescent="0.25">
      <c r="F5881" s="97"/>
      <c r="G5881" s="97"/>
    </row>
    <row r="5882" spans="6:7" x14ac:dyDescent="0.25">
      <c r="F5882" s="97"/>
      <c r="G5882" s="97"/>
    </row>
    <row r="5883" spans="6:7" x14ac:dyDescent="0.25">
      <c r="F5883" s="97"/>
      <c r="G5883" s="97"/>
    </row>
    <row r="5884" spans="6:7" x14ac:dyDescent="0.25">
      <c r="F5884" s="97"/>
      <c r="G5884" s="97"/>
    </row>
    <row r="5885" spans="6:7" x14ac:dyDescent="0.25">
      <c r="F5885" s="97"/>
      <c r="G5885" s="97"/>
    </row>
    <row r="5886" spans="6:7" x14ac:dyDescent="0.25">
      <c r="F5886" s="97"/>
      <c r="G5886" s="97"/>
    </row>
    <row r="5887" spans="6:7" x14ac:dyDescent="0.25">
      <c r="F5887" s="97"/>
      <c r="G5887" s="97"/>
    </row>
    <row r="5888" spans="6:7" x14ac:dyDescent="0.25">
      <c r="F5888" s="97"/>
      <c r="G5888" s="97"/>
    </row>
    <row r="5889" spans="6:7" x14ac:dyDescent="0.25">
      <c r="F5889" s="97"/>
      <c r="G5889" s="97"/>
    </row>
    <row r="5890" spans="6:7" x14ac:dyDescent="0.25">
      <c r="F5890" s="97"/>
      <c r="G5890" s="97"/>
    </row>
    <row r="5891" spans="6:7" x14ac:dyDescent="0.25">
      <c r="F5891" s="97"/>
      <c r="G5891" s="97"/>
    </row>
    <row r="5892" spans="6:7" x14ac:dyDescent="0.25">
      <c r="F5892" s="97"/>
      <c r="G5892" s="97"/>
    </row>
    <row r="5893" spans="6:7" x14ac:dyDescent="0.25">
      <c r="F5893" s="97"/>
      <c r="G5893" s="97"/>
    </row>
    <row r="5894" spans="6:7" x14ac:dyDescent="0.25">
      <c r="F5894" s="97"/>
      <c r="G5894" s="97"/>
    </row>
    <row r="5895" spans="6:7" x14ac:dyDescent="0.25">
      <c r="F5895" s="97"/>
      <c r="G5895" s="97"/>
    </row>
    <row r="5896" spans="6:7" x14ac:dyDescent="0.25">
      <c r="F5896" s="97"/>
      <c r="G5896" s="97"/>
    </row>
    <row r="5897" spans="6:7" x14ac:dyDescent="0.25">
      <c r="F5897" s="97"/>
      <c r="G5897" s="97"/>
    </row>
    <row r="5898" spans="6:7" x14ac:dyDescent="0.25">
      <c r="F5898" s="97"/>
      <c r="G5898" s="97"/>
    </row>
    <row r="5899" spans="6:7" x14ac:dyDescent="0.25">
      <c r="F5899" s="97"/>
      <c r="G5899" s="97"/>
    </row>
    <row r="5900" spans="6:7" x14ac:dyDescent="0.25">
      <c r="F5900" s="97"/>
      <c r="G5900" s="97"/>
    </row>
    <row r="5901" spans="6:7" x14ac:dyDescent="0.25">
      <c r="F5901" s="97"/>
      <c r="G5901" s="97"/>
    </row>
    <row r="5902" spans="6:7" x14ac:dyDescent="0.25">
      <c r="F5902" s="97"/>
      <c r="G5902" s="97"/>
    </row>
    <row r="5903" spans="6:7" x14ac:dyDescent="0.25">
      <c r="F5903" s="97"/>
      <c r="G5903" s="97"/>
    </row>
    <row r="5904" spans="6:7" x14ac:dyDescent="0.25">
      <c r="F5904" s="97"/>
      <c r="G5904" s="97"/>
    </row>
    <row r="5905" spans="6:7" x14ac:dyDescent="0.25">
      <c r="F5905" s="97"/>
      <c r="G5905" s="97"/>
    </row>
    <row r="5906" spans="6:7" x14ac:dyDescent="0.25">
      <c r="F5906" s="97"/>
      <c r="G5906" s="97"/>
    </row>
    <row r="5907" spans="6:7" x14ac:dyDescent="0.25">
      <c r="F5907" s="97"/>
      <c r="G5907" s="97"/>
    </row>
    <row r="5908" spans="6:7" x14ac:dyDescent="0.25">
      <c r="F5908" s="97"/>
      <c r="G5908" s="97"/>
    </row>
    <row r="5909" spans="6:7" x14ac:dyDescent="0.25">
      <c r="F5909" s="97"/>
      <c r="G5909" s="97"/>
    </row>
    <row r="5910" spans="6:7" x14ac:dyDescent="0.25">
      <c r="F5910" s="97"/>
      <c r="G5910" s="97"/>
    </row>
    <row r="5911" spans="6:7" x14ac:dyDescent="0.25">
      <c r="F5911" s="97"/>
      <c r="G5911" s="97"/>
    </row>
    <row r="5912" spans="6:7" x14ac:dyDescent="0.25">
      <c r="F5912" s="97"/>
      <c r="G5912" s="97"/>
    </row>
    <row r="5913" spans="6:7" x14ac:dyDescent="0.25">
      <c r="F5913" s="97"/>
      <c r="G5913" s="97"/>
    </row>
    <row r="5914" spans="6:7" x14ac:dyDescent="0.25">
      <c r="F5914" s="97"/>
      <c r="G5914" s="97"/>
    </row>
    <row r="5915" spans="6:7" x14ac:dyDescent="0.25">
      <c r="F5915" s="97"/>
      <c r="G5915" s="97"/>
    </row>
    <row r="5916" spans="6:7" x14ac:dyDescent="0.25">
      <c r="F5916" s="97"/>
      <c r="G5916" s="97"/>
    </row>
    <row r="5917" spans="6:7" x14ac:dyDescent="0.25">
      <c r="F5917" s="97"/>
      <c r="G5917" s="97"/>
    </row>
    <row r="5918" spans="6:7" x14ac:dyDescent="0.25">
      <c r="F5918" s="97"/>
      <c r="G5918" s="97"/>
    </row>
    <row r="5919" spans="6:7" x14ac:dyDescent="0.25">
      <c r="F5919" s="97"/>
      <c r="G5919" s="97"/>
    </row>
    <row r="5920" spans="6:7" x14ac:dyDescent="0.25">
      <c r="F5920" s="97"/>
      <c r="G5920" s="97"/>
    </row>
    <row r="5921" spans="6:7" x14ac:dyDescent="0.25">
      <c r="F5921" s="97"/>
      <c r="G5921" s="97"/>
    </row>
    <row r="5922" spans="6:7" x14ac:dyDescent="0.25">
      <c r="F5922" s="97"/>
      <c r="G5922" s="97"/>
    </row>
    <row r="5923" spans="6:7" x14ac:dyDescent="0.25">
      <c r="F5923" s="97"/>
      <c r="G5923" s="97"/>
    </row>
    <row r="5924" spans="6:7" x14ac:dyDescent="0.25">
      <c r="F5924" s="97"/>
      <c r="G5924" s="97"/>
    </row>
    <row r="5925" spans="6:7" x14ac:dyDescent="0.25">
      <c r="F5925" s="97"/>
      <c r="G5925" s="97"/>
    </row>
    <row r="5926" spans="6:7" x14ac:dyDescent="0.25">
      <c r="F5926" s="97"/>
      <c r="G5926" s="97"/>
    </row>
    <row r="5927" spans="6:7" x14ac:dyDescent="0.25">
      <c r="F5927" s="97"/>
      <c r="G5927" s="97"/>
    </row>
    <row r="5928" spans="6:7" x14ac:dyDescent="0.25">
      <c r="F5928" s="97"/>
      <c r="G5928" s="97"/>
    </row>
    <row r="5929" spans="6:7" x14ac:dyDescent="0.25">
      <c r="F5929" s="97"/>
      <c r="G5929" s="97"/>
    </row>
    <row r="5930" spans="6:7" x14ac:dyDescent="0.25">
      <c r="F5930" s="97"/>
      <c r="G5930" s="97"/>
    </row>
    <row r="5931" spans="6:7" x14ac:dyDescent="0.25">
      <c r="F5931" s="97"/>
      <c r="G5931" s="97"/>
    </row>
    <row r="5932" spans="6:7" x14ac:dyDescent="0.25">
      <c r="F5932" s="97"/>
      <c r="G5932" s="97"/>
    </row>
    <row r="5933" spans="6:7" x14ac:dyDescent="0.25">
      <c r="F5933" s="97"/>
      <c r="G5933" s="97"/>
    </row>
    <row r="5934" spans="6:7" x14ac:dyDescent="0.25">
      <c r="F5934" s="97"/>
      <c r="G5934" s="97"/>
    </row>
    <row r="5935" spans="6:7" x14ac:dyDescent="0.25">
      <c r="F5935" s="97"/>
      <c r="G5935" s="97"/>
    </row>
    <row r="5936" spans="6:7" x14ac:dyDescent="0.25">
      <c r="F5936" s="97"/>
      <c r="G5936" s="97"/>
    </row>
    <row r="5937" spans="6:7" x14ac:dyDescent="0.25">
      <c r="F5937" s="97"/>
      <c r="G5937" s="97"/>
    </row>
    <row r="5938" spans="6:7" x14ac:dyDescent="0.25">
      <c r="F5938" s="97"/>
      <c r="G5938" s="97"/>
    </row>
    <row r="5939" spans="6:7" x14ac:dyDescent="0.25">
      <c r="F5939" s="97"/>
      <c r="G5939" s="97"/>
    </row>
    <row r="5940" spans="6:7" x14ac:dyDescent="0.25">
      <c r="F5940" s="97"/>
      <c r="G5940" s="97"/>
    </row>
    <row r="5941" spans="6:7" x14ac:dyDescent="0.25">
      <c r="F5941" s="97"/>
      <c r="G5941" s="97"/>
    </row>
    <row r="5942" spans="6:7" x14ac:dyDescent="0.25">
      <c r="F5942" s="97"/>
      <c r="G5942" s="97"/>
    </row>
    <row r="5943" spans="6:7" x14ac:dyDescent="0.25">
      <c r="F5943" s="97"/>
      <c r="G5943" s="97"/>
    </row>
    <row r="5944" spans="6:7" x14ac:dyDescent="0.25">
      <c r="F5944" s="97"/>
      <c r="G5944" s="97"/>
    </row>
    <row r="5945" spans="6:7" x14ac:dyDescent="0.25">
      <c r="F5945" s="97"/>
      <c r="G5945" s="97"/>
    </row>
    <row r="5946" spans="6:7" x14ac:dyDescent="0.25">
      <c r="F5946" s="97"/>
      <c r="G5946" s="97"/>
    </row>
    <row r="5947" spans="6:7" x14ac:dyDescent="0.25">
      <c r="F5947" s="97"/>
      <c r="G5947" s="97"/>
    </row>
    <row r="5948" spans="6:7" x14ac:dyDescent="0.25">
      <c r="F5948" s="97"/>
      <c r="G5948" s="97"/>
    </row>
    <row r="5949" spans="6:7" x14ac:dyDescent="0.25">
      <c r="F5949" s="97"/>
      <c r="G5949" s="97"/>
    </row>
    <row r="5950" spans="6:7" x14ac:dyDescent="0.25">
      <c r="F5950" s="97"/>
      <c r="G5950" s="97"/>
    </row>
    <row r="5951" spans="6:7" x14ac:dyDescent="0.25">
      <c r="F5951" s="97"/>
      <c r="G5951" s="97"/>
    </row>
    <row r="5952" spans="6:7" x14ac:dyDescent="0.25">
      <c r="F5952" s="97"/>
      <c r="G5952" s="97"/>
    </row>
    <row r="5953" spans="6:7" x14ac:dyDescent="0.25">
      <c r="F5953" s="97"/>
      <c r="G5953" s="97"/>
    </row>
    <row r="5954" spans="6:7" x14ac:dyDescent="0.25">
      <c r="F5954" s="97"/>
      <c r="G5954" s="97"/>
    </row>
    <row r="5955" spans="6:7" x14ac:dyDescent="0.25">
      <c r="F5955" s="97"/>
      <c r="G5955" s="97"/>
    </row>
    <row r="5956" spans="6:7" x14ac:dyDescent="0.25">
      <c r="F5956" s="97"/>
      <c r="G5956" s="97"/>
    </row>
    <row r="5957" spans="6:7" x14ac:dyDescent="0.25">
      <c r="F5957" s="97"/>
      <c r="G5957" s="97"/>
    </row>
    <row r="5958" spans="6:7" x14ac:dyDescent="0.25">
      <c r="F5958" s="97"/>
      <c r="G5958" s="97"/>
    </row>
    <row r="5959" spans="6:7" x14ac:dyDescent="0.25">
      <c r="F5959" s="97"/>
      <c r="G5959" s="97"/>
    </row>
    <row r="5960" spans="6:7" x14ac:dyDescent="0.25">
      <c r="F5960" s="97"/>
      <c r="G5960" s="97"/>
    </row>
    <row r="5961" spans="6:7" x14ac:dyDescent="0.25">
      <c r="F5961" s="97"/>
      <c r="G5961" s="97"/>
    </row>
    <row r="5962" spans="6:7" x14ac:dyDescent="0.25">
      <c r="F5962" s="97"/>
      <c r="G5962" s="97"/>
    </row>
    <row r="5963" spans="6:7" x14ac:dyDescent="0.25">
      <c r="F5963" s="97"/>
      <c r="G5963" s="97"/>
    </row>
    <row r="5964" spans="6:7" x14ac:dyDescent="0.25">
      <c r="F5964" s="97"/>
      <c r="G5964" s="97"/>
    </row>
    <row r="5965" spans="6:7" x14ac:dyDescent="0.25">
      <c r="F5965" s="97"/>
      <c r="G5965" s="97"/>
    </row>
    <row r="5966" spans="6:7" x14ac:dyDescent="0.25">
      <c r="F5966" s="97"/>
      <c r="G5966" s="97"/>
    </row>
    <row r="5967" spans="6:7" x14ac:dyDescent="0.25">
      <c r="F5967" s="97"/>
      <c r="G5967" s="97"/>
    </row>
    <row r="5968" spans="6:7" x14ac:dyDescent="0.25">
      <c r="F5968" s="97"/>
      <c r="G5968" s="97"/>
    </row>
    <row r="5969" spans="6:7" x14ac:dyDescent="0.25">
      <c r="F5969" s="97"/>
      <c r="G5969" s="97"/>
    </row>
    <row r="5970" spans="6:7" x14ac:dyDescent="0.25">
      <c r="F5970" s="97"/>
      <c r="G5970" s="97"/>
    </row>
    <row r="5971" spans="6:7" x14ac:dyDescent="0.25">
      <c r="F5971" s="97"/>
      <c r="G5971" s="97"/>
    </row>
    <row r="5972" spans="6:7" x14ac:dyDescent="0.25">
      <c r="F5972" s="97"/>
      <c r="G5972" s="97"/>
    </row>
    <row r="5973" spans="6:7" x14ac:dyDescent="0.25">
      <c r="F5973" s="97"/>
      <c r="G5973" s="97"/>
    </row>
    <row r="5974" spans="6:7" x14ac:dyDescent="0.25">
      <c r="F5974" s="97"/>
      <c r="G5974" s="97"/>
    </row>
    <row r="5975" spans="6:7" x14ac:dyDescent="0.25">
      <c r="F5975" s="97"/>
      <c r="G5975" s="97"/>
    </row>
    <row r="5976" spans="6:7" x14ac:dyDescent="0.25">
      <c r="F5976" s="97"/>
      <c r="G5976" s="97"/>
    </row>
    <row r="5977" spans="6:7" x14ac:dyDescent="0.25">
      <c r="F5977" s="97"/>
      <c r="G5977" s="97"/>
    </row>
    <row r="5978" spans="6:7" x14ac:dyDescent="0.25">
      <c r="F5978" s="97"/>
      <c r="G5978" s="97"/>
    </row>
    <row r="5979" spans="6:7" x14ac:dyDescent="0.25">
      <c r="F5979" s="97"/>
      <c r="G5979" s="97"/>
    </row>
    <row r="5980" spans="6:7" x14ac:dyDescent="0.25">
      <c r="F5980" s="97"/>
      <c r="G5980" s="97"/>
    </row>
    <row r="5981" spans="6:7" x14ac:dyDescent="0.25">
      <c r="F5981" s="97"/>
      <c r="G5981" s="97"/>
    </row>
    <row r="5982" spans="6:7" x14ac:dyDescent="0.25">
      <c r="F5982" s="97"/>
      <c r="G5982" s="97"/>
    </row>
    <row r="5983" spans="6:7" x14ac:dyDescent="0.25">
      <c r="F5983" s="97"/>
      <c r="G5983" s="97"/>
    </row>
    <row r="5984" spans="6:7" x14ac:dyDescent="0.25">
      <c r="F5984" s="97"/>
      <c r="G5984" s="97"/>
    </row>
    <row r="5985" spans="6:7" x14ac:dyDescent="0.25">
      <c r="F5985" s="97"/>
      <c r="G5985" s="97"/>
    </row>
    <row r="5986" spans="6:7" x14ac:dyDescent="0.25">
      <c r="F5986" s="97"/>
      <c r="G5986" s="97"/>
    </row>
    <row r="5987" spans="6:7" x14ac:dyDescent="0.25">
      <c r="F5987" s="97"/>
      <c r="G5987" s="97"/>
    </row>
    <row r="5988" spans="6:7" x14ac:dyDescent="0.25">
      <c r="F5988" s="97"/>
      <c r="G5988" s="97"/>
    </row>
    <row r="5989" spans="6:7" x14ac:dyDescent="0.25">
      <c r="F5989" s="97"/>
      <c r="G5989" s="97"/>
    </row>
    <row r="5990" spans="6:7" x14ac:dyDescent="0.25">
      <c r="F5990" s="97"/>
      <c r="G5990" s="97"/>
    </row>
    <row r="5991" spans="6:7" x14ac:dyDescent="0.25">
      <c r="F5991" s="97"/>
      <c r="G5991" s="97"/>
    </row>
    <row r="5992" spans="6:7" x14ac:dyDescent="0.25">
      <c r="F5992" s="97"/>
      <c r="G5992" s="97"/>
    </row>
    <row r="5993" spans="6:7" x14ac:dyDescent="0.25">
      <c r="F5993" s="97"/>
      <c r="G5993" s="97"/>
    </row>
    <row r="5994" spans="6:7" x14ac:dyDescent="0.25">
      <c r="F5994" s="97"/>
      <c r="G5994" s="97"/>
    </row>
    <row r="5995" spans="6:7" x14ac:dyDescent="0.25">
      <c r="F5995" s="97"/>
      <c r="G5995" s="97"/>
    </row>
    <row r="5996" spans="6:7" x14ac:dyDescent="0.25">
      <c r="F5996" s="97"/>
      <c r="G5996" s="97"/>
    </row>
    <row r="5997" spans="6:7" x14ac:dyDescent="0.25">
      <c r="F5997" s="97"/>
      <c r="G5997" s="97"/>
    </row>
    <row r="5998" spans="6:7" x14ac:dyDescent="0.25">
      <c r="F5998" s="97"/>
      <c r="G5998" s="97"/>
    </row>
    <row r="5999" spans="6:7" x14ac:dyDescent="0.25">
      <c r="F5999" s="97"/>
      <c r="G5999" s="97"/>
    </row>
    <row r="6000" spans="6:7" x14ac:dyDescent="0.25">
      <c r="F6000" s="97"/>
      <c r="G6000" s="97"/>
    </row>
    <row r="6001" spans="6:7" x14ac:dyDescent="0.25">
      <c r="F6001" s="97"/>
      <c r="G6001" s="97"/>
    </row>
    <row r="6002" spans="6:7" x14ac:dyDescent="0.25">
      <c r="F6002" s="97"/>
      <c r="G6002" s="97"/>
    </row>
    <row r="6003" spans="6:7" x14ac:dyDescent="0.25">
      <c r="F6003" s="97"/>
      <c r="G6003" s="97"/>
    </row>
    <row r="6004" spans="6:7" x14ac:dyDescent="0.25">
      <c r="F6004" s="97"/>
      <c r="G6004" s="97"/>
    </row>
    <row r="6005" spans="6:7" x14ac:dyDescent="0.25">
      <c r="F6005" s="97"/>
      <c r="G6005" s="97"/>
    </row>
    <row r="6006" spans="6:7" x14ac:dyDescent="0.25">
      <c r="F6006" s="97"/>
      <c r="G6006" s="97"/>
    </row>
    <row r="6007" spans="6:7" x14ac:dyDescent="0.25">
      <c r="F6007" s="97"/>
      <c r="G6007" s="97"/>
    </row>
    <row r="6008" spans="6:7" x14ac:dyDescent="0.25">
      <c r="F6008" s="97"/>
      <c r="G6008" s="97"/>
    </row>
    <row r="6009" spans="6:7" x14ac:dyDescent="0.25">
      <c r="F6009" s="97"/>
      <c r="G6009" s="97"/>
    </row>
    <row r="6010" spans="6:7" x14ac:dyDescent="0.25">
      <c r="F6010" s="97"/>
      <c r="G6010" s="97"/>
    </row>
    <row r="6011" spans="6:7" x14ac:dyDescent="0.25">
      <c r="F6011" s="97"/>
      <c r="G6011" s="97"/>
    </row>
    <row r="6012" spans="6:7" x14ac:dyDescent="0.25">
      <c r="F6012" s="97"/>
      <c r="G6012" s="97"/>
    </row>
    <row r="6013" spans="6:7" x14ac:dyDescent="0.25">
      <c r="F6013" s="97"/>
      <c r="G6013" s="97"/>
    </row>
    <row r="6014" spans="6:7" x14ac:dyDescent="0.25">
      <c r="F6014" s="97"/>
      <c r="G6014" s="97"/>
    </row>
    <row r="6015" spans="6:7" x14ac:dyDescent="0.25">
      <c r="F6015" s="97"/>
      <c r="G6015" s="97"/>
    </row>
    <row r="6016" spans="6:7" x14ac:dyDescent="0.25">
      <c r="F6016" s="97"/>
      <c r="G6016" s="97"/>
    </row>
    <row r="6017" spans="6:7" x14ac:dyDescent="0.25">
      <c r="F6017" s="97"/>
      <c r="G6017" s="97"/>
    </row>
    <row r="6018" spans="6:7" x14ac:dyDescent="0.25">
      <c r="F6018" s="97"/>
      <c r="G6018" s="97"/>
    </row>
    <row r="6019" spans="6:7" x14ac:dyDescent="0.25">
      <c r="F6019" s="97"/>
      <c r="G6019" s="97"/>
    </row>
    <row r="6020" spans="6:7" x14ac:dyDescent="0.25">
      <c r="F6020" s="97"/>
      <c r="G6020" s="97"/>
    </row>
    <row r="6021" spans="6:7" x14ac:dyDescent="0.25">
      <c r="F6021" s="97"/>
      <c r="G6021" s="97"/>
    </row>
    <row r="6022" spans="6:7" x14ac:dyDescent="0.25">
      <c r="F6022" s="97"/>
      <c r="G6022" s="97"/>
    </row>
    <row r="6023" spans="6:7" x14ac:dyDescent="0.25">
      <c r="F6023" s="97"/>
      <c r="G6023" s="97"/>
    </row>
    <row r="6024" spans="6:7" x14ac:dyDescent="0.25">
      <c r="F6024" s="97"/>
      <c r="G6024" s="97"/>
    </row>
    <row r="6025" spans="6:7" x14ac:dyDescent="0.25">
      <c r="F6025" s="97"/>
      <c r="G6025" s="97"/>
    </row>
    <row r="6026" spans="6:7" x14ac:dyDescent="0.25">
      <c r="F6026" s="97"/>
      <c r="G6026" s="97"/>
    </row>
    <row r="6027" spans="6:7" x14ac:dyDescent="0.25">
      <c r="F6027" s="97"/>
      <c r="G6027" s="97"/>
    </row>
    <row r="6028" spans="6:7" x14ac:dyDescent="0.25">
      <c r="F6028" s="97"/>
      <c r="G6028" s="97"/>
    </row>
    <row r="6029" spans="6:7" x14ac:dyDescent="0.25">
      <c r="F6029" s="97"/>
      <c r="G6029" s="97"/>
    </row>
    <row r="6030" spans="6:7" x14ac:dyDescent="0.25">
      <c r="F6030" s="97"/>
      <c r="G6030" s="97"/>
    </row>
    <row r="6031" spans="6:7" x14ac:dyDescent="0.25">
      <c r="F6031" s="97"/>
      <c r="G6031" s="97"/>
    </row>
    <row r="6032" spans="6:7" x14ac:dyDescent="0.25">
      <c r="F6032" s="97"/>
      <c r="G6032" s="97"/>
    </row>
    <row r="6033" spans="6:7" x14ac:dyDescent="0.25">
      <c r="F6033" s="97"/>
      <c r="G6033" s="97"/>
    </row>
    <row r="6034" spans="6:7" x14ac:dyDescent="0.25">
      <c r="F6034" s="97"/>
      <c r="G6034" s="97"/>
    </row>
    <row r="6035" spans="6:7" x14ac:dyDescent="0.25">
      <c r="F6035" s="97"/>
      <c r="G6035" s="97"/>
    </row>
    <row r="6036" spans="6:7" x14ac:dyDescent="0.25">
      <c r="F6036" s="97"/>
      <c r="G6036" s="97"/>
    </row>
    <row r="6037" spans="6:7" x14ac:dyDescent="0.25">
      <c r="F6037" s="97"/>
      <c r="G6037" s="97"/>
    </row>
    <row r="6038" spans="6:7" x14ac:dyDescent="0.25">
      <c r="F6038" s="97"/>
      <c r="G6038" s="97"/>
    </row>
    <row r="6039" spans="6:7" x14ac:dyDescent="0.25">
      <c r="F6039" s="97"/>
      <c r="G6039" s="97"/>
    </row>
    <row r="6040" spans="6:7" x14ac:dyDescent="0.25">
      <c r="F6040" s="97"/>
      <c r="G6040" s="97"/>
    </row>
    <row r="6041" spans="6:7" x14ac:dyDescent="0.25">
      <c r="F6041" s="97"/>
      <c r="G6041" s="97"/>
    </row>
    <row r="6042" spans="6:7" x14ac:dyDescent="0.25">
      <c r="F6042" s="97"/>
      <c r="G6042" s="97"/>
    </row>
    <row r="6043" spans="6:7" x14ac:dyDescent="0.25">
      <c r="F6043" s="97"/>
      <c r="G6043" s="97"/>
    </row>
    <row r="6044" spans="6:7" x14ac:dyDescent="0.25">
      <c r="F6044" s="97"/>
      <c r="G6044" s="97"/>
    </row>
    <row r="6045" spans="6:7" x14ac:dyDescent="0.25">
      <c r="F6045" s="97"/>
      <c r="G6045" s="97"/>
    </row>
    <row r="6046" spans="6:7" x14ac:dyDescent="0.25">
      <c r="F6046" s="97"/>
      <c r="G6046" s="97"/>
    </row>
    <row r="6047" spans="6:7" x14ac:dyDescent="0.25">
      <c r="F6047" s="97"/>
      <c r="G6047" s="97"/>
    </row>
    <row r="6048" spans="6:7" x14ac:dyDescent="0.25">
      <c r="F6048" s="97"/>
      <c r="G6048" s="97"/>
    </row>
    <row r="6049" spans="6:7" x14ac:dyDescent="0.25">
      <c r="F6049" s="97"/>
      <c r="G6049" s="97"/>
    </row>
    <row r="6050" spans="6:7" x14ac:dyDescent="0.25">
      <c r="F6050" s="97"/>
      <c r="G6050" s="97"/>
    </row>
    <row r="6051" spans="6:7" x14ac:dyDescent="0.25">
      <c r="F6051" s="97"/>
      <c r="G6051" s="97"/>
    </row>
    <row r="6052" spans="6:7" x14ac:dyDescent="0.25">
      <c r="F6052" s="97"/>
      <c r="G6052" s="97"/>
    </row>
    <row r="6053" spans="6:7" x14ac:dyDescent="0.25">
      <c r="F6053" s="97"/>
      <c r="G6053" s="97"/>
    </row>
    <row r="6054" spans="6:7" x14ac:dyDescent="0.25">
      <c r="F6054" s="97"/>
      <c r="G6054" s="97"/>
    </row>
    <row r="6055" spans="6:7" x14ac:dyDescent="0.25">
      <c r="F6055" s="97"/>
      <c r="G6055" s="97"/>
    </row>
    <row r="6056" spans="6:7" x14ac:dyDescent="0.25">
      <c r="F6056" s="97"/>
      <c r="G6056" s="97"/>
    </row>
    <row r="6057" spans="6:7" x14ac:dyDescent="0.25">
      <c r="F6057" s="97"/>
      <c r="G6057" s="97"/>
    </row>
    <row r="6058" spans="6:7" x14ac:dyDescent="0.25">
      <c r="F6058" s="97"/>
      <c r="G6058" s="97"/>
    </row>
    <row r="6059" spans="6:7" x14ac:dyDescent="0.25">
      <c r="F6059" s="97"/>
      <c r="G6059" s="97"/>
    </row>
    <row r="6060" spans="6:7" x14ac:dyDescent="0.25">
      <c r="F6060" s="97"/>
      <c r="G6060" s="97"/>
    </row>
    <row r="6061" spans="6:7" x14ac:dyDescent="0.25">
      <c r="F6061" s="97"/>
      <c r="G6061" s="97"/>
    </row>
    <row r="6062" spans="6:7" x14ac:dyDescent="0.25">
      <c r="F6062" s="97"/>
      <c r="G6062" s="97"/>
    </row>
    <row r="6063" spans="6:7" x14ac:dyDescent="0.25">
      <c r="F6063" s="97"/>
      <c r="G6063" s="97"/>
    </row>
    <row r="6064" spans="6:7" x14ac:dyDescent="0.25">
      <c r="F6064" s="97"/>
      <c r="G6064" s="97"/>
    </row>
    <row r="6065" spans="6:7" x14ac:dyDescent="0.25">
      <c r="F6065" s="97"/>
      <c r="G6065" s="97"/>
    </row>
    <row r="6066" spans="6:7" x14ac:dyDescent="0.25">
      <c r="F6066" s="97"/>
      <c r="G6066" s="97"/>
    </row>
    <row r="6067" spans="6:7" x14ac:dyDescent="0.25">
      <c r="F6067" s="97"/>
      <c r="G6067" s="97"/>
    </row>
    <row r="6068" spans="6:7" x14ac:dyDescent="0.25">
      <c r="F6068" s="97"/>
      <c r="G6068" s="97"/>
    </row>
    <row r="6069" spans="6:7" x14ac:dyDescent="0.25">
      <c r="F6069" s="97"/>
      <c r="G6069" s="97"/>
    </row>
    <row r="6070" spans="6:7" x14ac:dyDescent="0.25">
      <c r="F6070" s="97"/>
      <c r="G6070" s="97"/>
    </row>
    <row r="6071" spans="6:7" x14ac:dyDescent="0.25">
      <c r="F6071" s="97"/>
      <c r="G6071" s="97"/>
    </row>
    <row r="6072" spans="6:7" x14ac:dyDescent="0.25">
      <c r="F6072" s="97"/>
      <c r="G6072" s="97"/>
    </row>
    <row r="6073" spans="6:7" x14ac:dyDescent="0.25">
      <c r="F6073" s="97"/>
      <c r="G6073" s="97"/>
    </row>
    <row r="6074" spans="6:7" x14ac:dyDescent="0.25">
      <c r="F6074" s="97"/>
      <c r="G6074" s="97"/>
    </row>
    <row r="6075" spans="6:7" x14ac:dyDescent="0.25">
      <c r="F6075" s="97"/>
      <c r="G6075" s="97"/>
    </row>
    <row r="6076" spans="6:7" x14ac:dyDescent="0.25">
      <c r="F6076" s="97"/>
      <c r="G6076" s="97"/>
    </row>
    <row r="6077" spans="6:7" x14ac:dyDescent="0.25">
      <c r="F6077" s="97"/>
      <c r="G6077" s="97"/>
    </row>
    <row r="6078" spans="6:7" x14ac:dyDescent="0.25">
      <c r="F6078" s="97"/>
      <c r="G6078" s="97"/>
    </row>
    <row r="6079" spans="6:7" x14ac:dyDescent="0.25">
      <c r="F6079" s="97"/>
      <c r="G6079" s="97"/>
    </row>
    <row r="6080" spans="6:7" x14ac:dyDescent="0.25">
      <c r="F6080" s="97"/>
      <c r="G6080" s="97"/>
    </row>
    <row r="6081" spans="6:7" x14ac:dyDescent="0.25">
      <c r="F6081" s="97"/>
      <c r="G6081" s="97"/>
    </row>
    <row r="6082" spans="6:7" x14ac:dyDescent="0.25">
      <c r="F6082" s="97"/>
      <c r="G6082" s="97"/>
    </row>
    <row r="6083" spans="6:7" x14ac:dyDescent="0.25">
      <c r="F6083" s="97"/>
      <c r="G6083" s="97"/>
    </row>
    <row r="6084" spans="6:7" x14ac:dyDescent="0.25">
      <c r="F6084" s="97"/>
      <c r="G6084" s="97"/>
    </row>
    <row r="6085" spans="6:7" x14ac:dyDescent="0.25">
      <c r="F6085" s="97"/>
      <c r="G6085" s="97"/>
    </row>
    <row r="6086" spans="6:7" x14ac:dyDescent="0.25">
      <c r="F6086" s="97"/>
      <c r="G6086" s="97"/>
    </row>
    <row r="6087" spans="6:7" x14ac:dyDescent="0.25">
      <c r="F6087" s="97"/>
      <c r="G6087" s="97"/>
    </row>
    <row r="6088" spans="6:7" x14ac:dyDescent="0.25">
      <c r="F6088" s="97"/>
      <c r="G6088" s="97"/>
    </row>
    <row r="6089" spans="6:7" x14ac:dyDescent="0.25">
      <c r="F6089" s="97"/>
      <c r="G6089" s="97"/>
    </row>
    <row r="6090" spans="6:7" x14ac:dyDescent="0.25">
      <c r="F6090" s="97"/>
      <c r="G6090" s="97"/>
    </row>
    <row r="6091" spans="6:7" x14ac:dyDescent="0.25">
      <c r="F6091" s="97"/>
      <c r="G6091" s="97"/>
    </row>
    <row r="6092" spans="6:7" x14ac:dyDescent="0.25">
      <c r="F6092" s="97"/>
      <c r="G6092" s="97"/>
    </row>
    <row r="6093" spans="6:7" x14ac:dyDescent="0.25">
      <c r="F6093" s="97"/>
      <c r="G6093" s="97"/>
    </row>
    <row r="6094" spans="6:7" x14ac:dyDescent="0.25">
      <c r="F6094" s="97"/>
      <c r="G6094" s="97"/>
    </row>
    <row r="6095" spans="6:7" x14ac:dyDescent="0.25">
      <c r="F6095" s="97"/>
      <c r="G6095" s="97"/>
    </row>
    <row r="6096" spans="6:7" x14ac:dyDescent="0.25">
      <c r="F6096" s="97"/>
      <c r="G6096" s="97"/>
    </row>
    <row r="6097" spans="6:7" x14ac:dyDescent="0.25">
      <c r="F6097" s="97"/>
      <c r="G6097" s="97"/>
    </row>
    <row r="6098" spans="6:7" x14ac:dyDescent="0.25">
      <c r="F6098" s="97"/>
      <c r="G6098" s="97"/>
    </row>
    <row r="6099" spans="6:7" x14ac:dyDescent="0.25">
      <c r="F6099" s="97"/>
      <c r="G6099" s="97"/>
    </row>
    <row r="6100" spans="6:7" x14ac:dyDescent="0.25">
      <c r="F6100" s="97"/>
      <c r="G6100" s="97"/>
    </row>
    <row r="6101" spans="6:7" x14ac:dyDescent="0.25">
      <c r="F6101" s="97"/>
      <c r="G6101" s="97"/>
    </row>
    <row r="6102" spans="6:7" x14ac:dyDescent="0.25">
      <c r="F6102" s="97"/>
      <c r="G6102" s="97"/>
    </row>
    <row r="6103" spans="6:7" x14ac:dyDescent="0.25">
      <c r="F6103" s="97"/>
      <c r="G6103" s="97"/>
    </row>
    <row r="6104" spans="6:7" x14ac:dyDescent="0.25">
      <c r="F6104" s="97"/>
      <c r="G6104" s="97"/>
    </row>
    <row r="6105" spans="6:7" x14ac:dyDescent="0.25">
      <c r="F6105" s="97"/>
      <c r="G6105" s="97"/>
    </row>
    <row r="6106" spans="6:7" x14ac:dyDescent="0.25">
      <c r="F6106" s="97"/>
      <c r="G6106" s="97"/>
    </row>
    <row r="6107" spans="6:7" x14ac:dyDescent="0.25">
      <c r="F6107" s="97"/>
      <c r="G6107" s="97"/>
    </row>
    <row r="6108" spans="6:7" x14ac:dyDescent="0.25">
      <c r="F6108" s="97"/>
      <c r="G6108" s="97"/>
    </row>
    <row r="6109" spans="6:7" x14ac:dyDescent="0.25">
      <c r="F6109" s="97"/>
      <c r="G6109" s="97"/>
    </row>
    <row r="6110" spans="6:7" x14ac:dyDescent="0.25">
      <c r="F6110" s="97"/>
      <c r="G6110" s="97"/>
    </row>
    <row r="6111" spans="6:7" x14ac:dyDescent="0.25">
      <c r="F6111" s="97"/>
      <c r="G6111" s="97"/>
    </row>
    <row r="6112" spans="6:7" x14ac:dyDescent="0.25">
      <c r="F6112" s="97"/>
      <c r="G6112" s="97"/>
    </row>
    <row r="6113" spans="6:7" x14ac:dyDescent="0.25">
      <c r="F6113" s="97"/>
      <c r="G6113" s="97"/>
    </row>
    <row r="6114" spans="6:7" x14ac:dyDescent="0.25">
      <c r="F6114" s="97"/>
      <c r="G6114" s="97"/>
    </row>
    <row r="6115" spans="6:7" x14ac:dyDescent="0.25">
      <c r="F6115" s="97"/>
      <c r="G6115" s="97"/>
    </row>
    <row r="6116" spans="6:7" x14ac:dyDescent="0.25">
      <c r="F6116" s="97"/>
      <c r="G6116" s="97"/>
    </row>
    <row r="6117" spans="6:7" x14ac:dyDescent="0.25">
      <c r="F6117" s="97"/>
      <c r="G6117" s="97"/>
    </row>
    <row r="6118" spans="6:7" x14ac:dyDescent="0.25">
      <c r="F6118" s="97"/>
      <c r="G6118" s="97"/>
    </row>
    <row r="6119" spans="6:7" x14ac:dyDescent="0.25">
      <c r="F6119" s="97"/>
      <c r="G6119" s="97"/>
    </row>
    <row r="6120" spans="6:7" x14ac:dyDescent="0.25">
      <c r="F6120" s="97"/>
      <c r="G6120" s="97"/>
    </row>
    <row r="6121" spans="6:7" x14ac:dyDescent="0.25">
      <c r="F6121" s="97"/>
      <c r="G6121" s="97"/>
    </row>
    <row r="6122" spans="6:7" x14ac:dyDescent="0.25">
      <c r="F6122" s="97"/>
      <c r="G6122" s="97"/>
    </row>
    <row r="6123" spans="6:7" x14ac:dyDescent="0.25">
      <c r="F6123" s="97"/>
      <c r="G6123" s="97"/>
    </row>
    <row r="6124" spans="6:7" x14ac:dyDescent="0.25">
      <c r="F6124" s="97"/>
      <c r="G6124" s="97"/>
    </row>
    <row r="6125" spans="6:7" x14ac:dyDescent="0.25">
      <c r="F6125" s="97"/>
      <c r="G6125" s="97"/>
    </row>
    <row r="6126" spans="6:7" x14ac:dyDescent="0.25">
      <c r="F6126" s="97"/>
      <c r="G6126" s="97"/>
    </row>
    <row r="6127" spans="6:7" x14ac:dyDescent="0.25">
      <c r="F6127" s="97"/>
      <c r="G6127" s="97"/>
    </row>
    <row r="6128" spans="6:7" x14ac:dyDescent="0.25">
      <c r="F6128" s="97"/>
      <c r="G6128" s="97"/>
    </row>
    <row r="6129" spans="6:7" x14ac:dyDescent="0.25">
      <c r="F6129" s="97"/>
      <c r="G6129" s="97"/>
    </row>
    <row r="6130" spans="6:7" x14ac:dyDescent="0.25">
      <c r="F6130" s="97"/>
      <c r="G6130" s="97"/>
    </row>
    <row r="6131" spans="6:7" x14ac:dyDescent="0.25">
      <c r="F6131" s="97"/>
      <c r="G6131" s="97"/>
    </row>
    <row r="6132" spans="6:7" x14ac:dyDescent="0.25">
      <c r="F6132" s="97"/>
      <c r="G6132" s="97"/>
    </row>
    <row r="6133" spans="6:7" x14ac:dyDescent="0.25">
      <c r="F6133" s="97"/>
      <c r="G6133" s="97"/>
    </row>
    <row r="6134" spans="6:7" x14ac:dyDescent="0.25">
      <c r="F6134" s="97"/>
      <c r="G6134" s="97"/>
    </row>
    <row r="6135" spans="6:7" x14ac:dyDescent="0.25">
      <c r="F6135" s="97"/>
      <c r="G6135" s="97"/>
    </row>
    <row r="6136" spans="6:7" x14ac:dyDescent="0.25">
      <c r="F6136" s="97"/>
      <c r="G6136" s="97"/>
    </row>
    <row r="6137" spans="6:7" x14ac:dyDescent="0.25">
      <c r="F6137" s="97"/>
      <c r="G6137" s="97"/>
    </row>
    <row r="6138" spans="6:7" x14ac:dyDescent="0.25">
      <c r="F6138" s="97"/>
      <c r="G6138" s="97"/>
    </row>
    <row r="6139" spans="6:7" x14ac:dyDescent="0.25">
      <c r="F6139" s="97"/>
      <c r="G6139" s="97"/>
    </row>
    <row r="6140" spans="6:7" x14ac:dyDescent="0.25">
      <c r="F6140" s="97"/>
      <c r="G6140" s="97"/>
    </row>
    <row r="6141" spans="6:7" x14ac:dyDescent="0.25">
      <c r="F6141" s="97"/>
      <c r="G6141" s="97"/>
    </row>
    <row r="6142" spans="6:7" x14ac:dyDescent="0.25">
      <c r="F6142" s="97"/>
      <c r="G6142" s="97"/>
    </row>
    <row r="6143" spans="6:7" x14ac:dyDescent="0.25">
      <c r="F6143" s="97"/>
      <c r="G6143" s="97"/>
    </row>
    <row r="6144" spans="6:7" x14ac:dyDescent="0.25">
      <c r="F6144" s="97"/>
      <c r="G6144" s="97"/>
    </row>
    <row r="6145" spans="6:7" x14ac:dyDescent="0.25">
      <c r="F6145" s="97"/>
      <c r="G6145" s="97"/>
    </row>
    <row r="6146" spans="6:7" x14ac:dyDescent="0.25">
      <c r="F6146" s="97"/>
      <c r="G6146" s="97"/>
    </row>
    <row r="6147" spans="6:7" x14ac:dyDescent="0.25">
      <c r="F6147" s="97"/>
      <c r="G6147" s="97"/>
    </row>
    <row r="6148" spans="6:7" x14ac:dyDescent="0.25">
      <c r="F6148" s="97"/>
      <c r="G6148" s="97"/>
    </row>
    <row r="6149" spans="6:7" x14ac:dyDescent="0.25">
      <c r="F6149" s="97"/>
      <c r="G6149" s="97"/>
    </row>
    <row r="6150" spans="6:7" x14ac:dyDescent="0.25">
      <c r="F6150" s="97"/>
      <c r="G6150" s="97"/>
    </row>
    <row r="6151" spans="6:7" x14ac:dyDescent="0.25">
      <c r="F6151" s="97"/>
      <c r="G6151" s="97"/>
    </row>
    <row r="6152" spans="6:7" x14ac:dyDescent="0.25">
      <c r="F6152" s="97"/>
      <c r="G6152" s="97"/>
    </row>
    <row r="6153" spans="6:7" x14ac:dyDescent="0.25">
      <c r="F6153" s="97"/>
      <c r="G6153" s="97"/>
    </row>
    <row r="6154" spans="6:7" x14ac:dyDescent="0.25">
      <c r="F6154" s="97"/>
      <c r="G6154" s="97"/>
    </row>
    <row r="6155" spans="6:7" x14ac:dyDescent="0.25">
      <c r="F6155" s="97"/>
      <c r="G6155" s="97"/>
    </row>
    <row r="6156" spans="6:7" x14ac:dyDescent="0.25">
      <c r="F6156" s="97"/>
      <c r="G6156" s="97"/>
    </row>
    <row r="6157" spans="6:7" x14ac:dyDescent="0.25">
      <c r="F6157" s="97"/>
      <c r="G6157" s="97"/>
    </row>
    <row r="6158" spans="6:7" x14ac:dyDescent="0.25">
      <c r="F6158" s="97"/>
      <c r="G6158" s="97"/>
    </row>
    <row r="6159" spans="6:7" x14ac:dyDescent="0.25">
      <c r="F6159" s="97"/>
      <c r="G6159" s="97"/>
    </row>
    <row r="6160" spans="6:7" x14ac:dyDescent="0.25">
      <c r="F6160" s="97"/>
      <c r="G6160" s="97"/>
    </row>
    <row r="6161" spans="6:7" x14ac:dyDescent="0.25">
      <c r="F6161" s="97"/>
      <c r="G6161" s="97"/>
    </row>
    <row r="6162" spans="6:7" x14ac:dyDescent="0.25">
      <c r="F6162" s="97"/>
      <c r="G6162" s="97"/>
    </row>
    <row r="6163" spans="6:7" x14ac:dyDescent="0.25">
      <c r="F6163" s="97"/>
      <c r="G6163" s="97"/>
    </row>
    <row r="6164" spans="6:7" x14ac:dyDescent="0.25">
      <c r="F6164" s="97"/>
      <c r="G6164" s="97"/>
    </row>
    <row r="6165" spans="6:7" x14ac:dyDescent="0.25">
      <c r="F6165" s="97"/>
      <c r="G6165" s="97"/>
    </row>
    <row r="6166" spans="6:7" x14ac:dyDescent="0.25">
      <c r="F6166" s="97"/>
      <c r="G6166" s="97"/>
    </row>
    <row r="6167" spans="6:7" x14ac:dyDescent="0.25">
      <c r="F6167" s="97"/>
      <c r="G6167" s="97"/>
    </row>
    <row r="6168" spans="6:7" x14ac:dyDescent="0.25">
      <c r="F6168" s="97"/>
      <c r="G6168" s="97"/>
    </row>
    <row r="6169" spans="6:7" x14ac:dyDescent="0.25">
      <c r="F6169" s="97"/>
      <c r="G6169" s="97"/>
    </row>
    <row r="6170" spans="6:7" x14ac:dyDescent="0.25">
      <c r="F6170" s="97"/>
      <c r="G6170" s="97"/>
    </row>
    <row r="6171" spans="6:7" x14ac:dyDescent="0.25">
      <c r="F6171" s="97"/>
      <c r="G6171" s="97"/>
    </row>
    <row r="6172" spans="6:7" x14ac:dyDescent="0.25">
      <c r="F6172" s="97"/>
      <c r="G6172" s="97"/>
    </row>
    <row r="6173" spans="6:7" x14ac:dyDescent="0.25">
      <c r="F6173" s="97"/>
      <c r="G6173" s="97"/>
    </row>
    <row r="6174" spans="6:7" x14ac:dyDescent="0.25">
      <c r="F6174" s="97"/>
      <c r="G6174" s="97"/>
    </row>
    <row r="6175" spans="6:7" x14ac:dyDescent="0.25">
      <c r="F6175" s="97"/>
      <c r="G6175" s="97"/>
    </row>
    <row r="6176" spans="6:7" x14ac:dyDescent="0.25">
      <c r="F6176" s="97"/>
      <c r="G6176" s="97"/>
    </row>
    <row r="6177" spans="6:7" x14ac:dyDescent="0.25">
      <c r="F6177" s="97"/>
      <c r="G6177" s="97"/>
    </row>
    <row r="6178" spans="6:7" x14ac:dyDescent="0.25">
      <c r="F6178" s="97"/>
      <c r="G6178" s="97"/>
    </row>
    <row r="6179" spans="6:7" x14ac:dyDescent="0.25">
      <c r="F6179" s="97"/>
      <c r="G6179" s="97"/>
    </row>
    <row r="6180" spans="6:7" x14ac:dyDescent="0.25">
      <c r="F6180" s="97"/>
      <c r="G6180" s="97"/>
    </row>
    <row r="6181" spans="6:7" x14ac:dyDescent="0.25">
      <c r="F6181" s="97"/>
      <c r="G6181" s="97"/>
    </row>
    <row r="6182" spans="6:7" x14ac:dyDescent="0.25">
      <c r="F6182" s="97"/>
      <c r="G6182" s="97"/>
    </row>
    <row r="6183" spans="6:7" x14ac:dyDescent="0.25">
      <c r="F6183" s="97"/>
      <c r="G6183" s="97"/>
    </row>
    <row r="6184" spans="6:7" x14ac:dyDescent="0.25">
      <c r="F6184" s="97"/>
      <c r="G6184" s="97"/>
    </row>
    <row r="6185" spans="6:7" x14ac:dyDescent="0.25">
      <c r="F6185" s="97"/>
      <c r="G6185" s="97"/>
    </row>
    <row r="6186" spans="6:7" x14ac:dyDescent="0.25">
      <c r="F6186" s="97"/>
      <c r="G6186" s="97"/>
    </row>
    <row r="6187" spans="6:7" x14ac:dyDescent="0.25">
      <c r="F6187" s="97"/>
      <c r="G6187" s="97"/>
    </row>
    <row r="6188" spans="6:7" x14ac:dyDescent="0.25">
      <c r="F6188" s="97"/>
      <c r="G6188" s="97"/>
    </row>
    <row r="6189" spans="6:7" x14ac:dyDescent="0.25">
      <c r="F6189" s="97"/>
      <c r="G6189" s="97"/>
    </row>
    <row r="6190" spans="6:7" x14ac:dyDescent="0.25">
      <c r="F6190" s="97"/>
      <c r="G6190" s="97"/>
    </row>
    <row r="6191" spans="6:7" x14ac:dyDescent="0.25">
      <c r="F6191" s="97"/>
      <c r="G6191" s="97"/>
    </row>
    <row r="6192" spans="6:7" x14ac:dyDescent="0.25">
      <c r="F6192" s="97"/>
      <c r="G6192" s="97"/>
    </row>
    <row r="6193" spans="6:7" x14ac:dyDescent="0.25">
      <c r="F6193" s="97"/>
      <c r="G6193" s="97"/>
    </row>
    <row r="6194" spans="6:7" x14ac:dyDescent="0.25">
      <c r="F6194" s="97"/>
      <c r="G6194" s="97"/>
    </row>
    <row r="6195" spans="6:7" x14ac:dyDescent="0.25">
      <c r="F6195" s="97"/>
      <c r="G6195" s="97"/>
    </row>
    <row r="6196" spans="6:7" x14ac:dyDescent="0.25">
      <c r="F6196" s="97"/>
      <c r="G6196" s="97"/>
    </row>
    <row r="6197" spans="6:7" x14ac:dyDescent="0.25">
      <c r="F6197" s="97"/>
      <c r="G6197" s="97"/>
    </row>
    <row r="6198" spans="6:7" x14ac:dyDescent="0.25">
      <c r="F6198" s="97"/>
      <c r="G6198" s="97"/>
    </row>
    <row r="6199" spans="6:7" x14ac:dyDescent="0.25">
      <c r="F6199" s="97"/>
      <c r="G6199" s="97"/>
    </row>
    <row r="6200" spans="6:7" x14ac:dyDescent="0.25">
      <c r="F6200" s="97"/>
      <c r="G6200" s="97"/>
    </row>
    <row r="6201" spans="6:7" x14ac:dyDescent="0.25">
      <c r="F6201" s="97"/>
      <c r="G6201" s="97"/>
    </row>
    <row r="6202" spans="6:7" x14ac:dyDescent="0.25">
      <c r="F6202" s="97"/>
      <c r="G6202" s="97"/>
    </row>
    <row r="6203" spans="6:7" x14ac:dyDescent="0.25">
      <c r="F6203" s="97"/>
      <c r="G6203" s="97"/>
    </row>
    <row r="6204" spans="6:7" x14ac:dyDescent="0.25">
      <c r="F6204" s="97"/>
      <c r="G6204" s="97"/>
    </row>
    <row r="6205" spans="6:7" x14ac:dyDescent="0.25">
      <c r="F6205" s="97"/>
      <c r="G6205" s="97"/>
    </row>
    <row r="6206" spans="6:7" x14ac:dyDescent="0.25">
      <c r="F6206" s="97"/>
      <c r="G6206" s="97"/>
    </row>
    <row r="6207" spans="6:7" x14ac:dyDescent="0.25">
      <c r="F6207" s="97"/>
      <c r="G6207" s="97"/>
    </row>
    <row r="6208" spans="6:7" x14ac:dyDescent="0.25">
      <c r="F6208" s="97"/>
      <c r="G6208" s="97"/>
    </row>
    <row r="6209" spans="6:7" x14ac:dyDescent="0.25">
      <c r="F6209" s="97"/>
      <c r="G6209" s="97"/>
    </row>
    <row r="6210" spans="6:7" x14ac:dyDescent="0.25">
      <c r="F6210" s="97"/>
      <c r="G6210" s="97"/>
    </row>
    <row r="6211" spans="6:7" x14ac:dyDescent="0.25">
      <c r="F6211" s="97"/>
      <c r="G6211" s="97"/>
    </row>
    <row r="6212" spans="6:7" x14ac:dyDescent="0.25">
      <c r="F6212" s="97"/>
      <c r="G6212" s="97"/>
    </row>
    <row r="6213" spans="6:7" x14ac:dyDescent="0.25">
      <c r="F6213" s="97"/>
      <c r="G6213" s="97"/>
    </row>
    <row r="6214" spans="6:7" x14ac:dyDescent="0.25">
      <c r="F6214" s="97"/>
      <c r="G6214" s="97"/>
    </row>
    <row r="6215" spans="6:7" x14ac:dyDescent="0.25">
      <c r="F6215" s="97"/>
      <c r="G6215" s="97"/>
    </row>
    <row r="6216" spans="6:7" x14ac:dyDescent="0.25">
      <c r="F6216" s="97"/>
      <c r="G6216" s="97"/>
    </row>
    <row r="6217" spans="6:7" x14ac:dyDescent="0.25">
      <c r="F6217" s="97"/>
      <c r="G6217" s="97"/>
    </row>
    <row r="6218" spans="6:7" x14ac:dyDescent="0.25">
      <c r="F6218" s="97"/>
      <c r="G6218" s="97"/>
    </row>
    <row r="6219" spans="6:7" x14ac:dyDescent="0.25">
      <c r="F6219" s="97"/>
      <c r="G6219" s="97"/>
    </row>
    <row r="6220" spans="6:7" x14ac:dyDescent="0.25">
      <c r="F6220" s="97"/>
      <c r="G6220" s="97"/>
    </row>
    <row r="6221" spans="6:7" x14ac:dyDescent="0.25">
      <c r="F6221" s="97"/>
      <c r="G6221" s="97"/>
    </row>
    <row r="6222" spans="6:7" x14ac:dyDescent="0.25">
      <c r="F6222" s="97"/>
      <c r="G6222" s="97"/>
    </row>
    <row r="6223" spans="6:7" x14ac:dyDescent="0.25">
      <c r="F6223" s="97"/>
      <c r="G6223" s="97"/>
    </row>
    <row r="6224" spans="6:7" x14ac:dyDescent="0.25">
      <c r="F6224" s="97"/>
      <c r="G6224" s="97"/>
    </row>
    <row r="6225" spans="6:7" x14ac:dyDescent="0.25">
      <c r="F6225" s="97"/>
      <c r="G6225" s="97"/>
    </row>
    <row r="6226" spans="6:7" x14ac:dyDescent="0.25">
      <c r="F6226" s="97"/>
      <c r="G6226" s="97"/>
    </row>
    <row r="6227" spans="6:7" x14ac:dyDescent="0.25">
      <c r="F6227" s="97"/>
      <c r="G6227" s="97"/>
    </row>
    <row r="6228" spans="6:7" x14ac:dyDescent="0.25">
      <c r="F6228" s="97"/>
      <c r="G6228" s="97"/>
    </row>
    <row r="6229" spans="6:7" x14ac:dyDescent="0.25">
      <c r="F6229" s="97"/>
      <c r="G6229" s="97"/>
    </row>
    <row r="6230" spans="6:7" x14ac:dyDescent="0.25">
      <c r="F6230" s="97"/>
      <c r="G6230" s="97"/>
    </row>
    <row r="6231" spans="6:7" x14ac:dyDescent="0.25">
      <c r="F6231" s="97"/>
      <c r="G6231" s="97"/>
    </row>
    <row r="6232" spans="6:7" x14ac:dyDescent="0.25">
      <c r="F6232" s="97"/>
      <c r="G6232" s="97"/>
    </row>
    <row r="6233" spans="6:7" x14ac:dyDescent="0.25">
      <c r="F6233" s="97"/>
      <c r="G6233" s="97"/>
    </row>
    <row r="6234" spans="6:7" x14ac:dyDescent="0.25">
      <c r="F6234" s="97"/>
      <c r="G6234" s="97"/>
    </row>
    <row r="6235" spans="6:7" x14ac:dyDescent="0.25">
      <c r="F6235" s="97"/>
      <c r="G6235" s="97"/>
    </row>
    <row r="6236" spans="6:7" x14ac:dyDescent="0.25">
      <c r="F6236" s="97"/>
      <c r="G6236" s="97"/>
    </row>
    <row r="6237" spans="6:7" x14ac:dyDescent="0.25">
      <c r="F6237" s="97"/>
      <c r="G6237" s="97"/>
    </row>
    <row r="6238" spans="6:7" x14ac:dyDescent="0.25">
      <c r="F6238" s="97"/>
      <c r="G6238" s="97"/>
    </row>
    <row r="6239" spans="6:7" x14ac:dyDescent="0.25">
      <c r="F6239" s="97"/>
      <c r="G6239" s="97"/>
    </row>
    <row r="6240" spans="6:7" x14ac:dyDescent="0.25">
      <c r="F6240" s="97"/>
      <c r="G6240" s="97"/>
    </row>
    <row r="6241" spans="6:7" x14ac:dyDescent="0.25">
      <c r="F6241" s="97"/>
      <c r="G6241" s="97"/>
    </row>
    <row r="6242" spans="6:7" x14ac:dyDescent="0.25">
      <c r="F6242" s="97"/>
      <c r="G6242" s="97"/>
    </row>
    <row r="6243" spans="6:7" x14ac:dyDescent="0.25">
      <c r="F6243" s="97"/>
      <c r="G6243" s="97"/>
    </row>
    <row r="6244" spans="6:7" x14ac:dyDescent="0.25">
      <c r="F6244" s="97"/>
      <c r="G6244" s="97"/>
    </row>
    <row r="6245" spans="6:7" x14ac:dyDescent="0.25">
      <c r="F6245" s="97"/>
      <c r="G6245" s="97"/>
    </row>
    <row r="6246" spans="6:7" x14ac:dyDescent="0.25">
      <c r="F6246" s="97"/>
      <c r="G6246" s="97"/>
    </row>
    <row r="6247" spans="6:7" x14ac:dyDescent="0.25">
      <c r="F6247" s="97"/>
      <c r="G6247" s="97"/>
    </row>
    <row r="6248" spans="6:7" x14ac:dyDescent="0.25">
      <c r="F6248" s="97"/>
      <c r="G6248" s="97"/>
    </row>
    <row r="6249" spans="6:7" x14ac:dyDescent="0.25">
      <c r="F6249" s="97"/>
      <c r="G6249" s="97"/>
    </row>
    <row r="6250" spans="6:7" x14ac:dyDescent="0.25">
      <c r="F6250" s="97"/>
      <c r="G6250" s="97"/>
    </row>
    <row r="6251" spans="6:7" x14ac:dyDescent="0.25">
      <c r="F6251" s="97"/>
      <c r="G6251" s="97"/>
    </row>
    <row r="6252" spans="6:7" x14ac:dyDescent="0.25">
      <c r="F6252" s="97"/>
      <c r="G6252" s="97"/>
    </row>
    <row r="6253" spans="6:7" x14ac:dyDescent="0.25">
      <c r="F6253" s="97"/>
      <c r="G6253" s="97"/>
    </row>
    <row r="6254" spans="6:7" x14ac:dyDescent="0.25">
      <c r="F6254" s="97"/>
      <c r="G6254" s="97"/>
    </row>
    <row r="6255" spans="6:7" x14ac:dyDescent="0.25">
      <c r="F6255" s="97"/>
      <c r="G6255" s="97"/>
    </row>
    <row r="6256" spans="6:7" x14ac:dyDescent="0.25">
      <c r="F6256" s="97"/>
      <c r="G6256" s="97"/>
    </row>
    <row r="6257" spans="6:7" x14ac:dyDescent="0.25">
      <c r="F6257" s="97"/>
      <c r="G6257" s="97"/>
    </row>
    <row r="6258" spans="6:7" x14ac:dyDescent="0.25">
      <c r="F6258" s="97"/>
      <c r="G6258" s="97"/>
    </row>
    <row r="6259" spans="6:7" x14ac:dyDescent="0.25">
      <c r="F6259" s="97"/>
      <c r="G6259" s="97"/>
    </row>
    <row r="6260" spans="6:7" x14ac:dyDescent="0.25">
      <c r="F6260" s="97"/>
      <c r="G6260" s="97"/>
    </row>
    <row r="6261" spans="6:7" x14ac:dyDescent="0.25">
      <c r="F6261" s="97"/>
      <c r="G6261" s="97"/>
    </row>
    <row r="6262" spans="6:7" x14ac:dyDescent="0.25">
      <c r="F6262" s="97"/>
      <c r="G6262" s="97"/>
    </row>
    <row r="6263" spans="6:7" x14ac:dyDescent="0.25">
      <c r="F6263" s="97"/>
      <c r="G6263" s="97"/>
    </row>
    <row r="6264" spans="6:7" x14ac:dyDescent="0.25">
      <c r="F6264" s="97"/>
      <c r="G6264" s="97"/>
    </row>
    <row r="6265" spans="6:7" x14ac:dyDescent="0.25">
      <c r="F6265" s="97"/>
      <c r="G6265" s="97"/>
    </row>
    <row r="6266" spans="6:7" x14ac:dyDescent="0.25">
      <c r="F6266" s="97"/>
      <c r="G6266" s="97"/>
    </row>
    <row r="6267" spans="6:7" x14ac:dyDescent="0.25">
      <c r="F6267" s="97"/>
      <c r="G6267" s="97"/>
    </row>
    <row r="6268" spans="6:7" x14ac:dyDescent="0.25">
      <c r="F6268" s="97"/>
      <c r="G6268" s="97"/>
    </row>
    <row r="6269" spans="6:7" x14ac:dyDescent="0.25">
      <c r="F6269" s="97"/>
      <c r="G6269" s="97"/>
    </row>
    <row r="6270" spans="6:7" x14ac:dyDescent="0.25">
      <c r="F6270" s="97"/>
      <c r="G6270" s="97"/>
    </row>
    <row r="6271" spans="6:7" x14ac:dyDescent="0.25">
      <c r="F6271" s="97"/>
      <c r="G6271" s="97"/>
    </row>
    <row r="6272" spans="6:7" x14ac:dyDescent="0.25">
      <c r="F6272" s="97"/>
      <c r="G6272" s="97"/>
    </row>
    <row r="6273" spans="6:7" x14ac:dyDescent="0.25">
      <c r="F6273" s="97"/>
      <c r="G6273" s="97"/>
    </row>
    <row r="6274" spans="6:7" x14ac:dyDescent="0.25">
      <c r="F6274" s="97"/>
      <c r="G6274" s="97"/>
    </row>
    <row r="6275" spans="6:7" x14ac:dyDescent="0.25">
      <c r="F6275" s="97"/>
      <c r="G6275" s="97"/>
    </row>
    <row r="6276" spans="6:7" x14ac:dyDescent="0.25">
      <c r="F6276" s="97"/>
      <c r="G6276" s="97"/>
    </row>
    <row r="6277" spans="6:7" x14ac:dyDescent="0.25">
      <c r="F6277" s="97"/>
      <c r="G6277" s="97"/>
    </row>
    <row r="6278" spans="6:7" x14ac:dyDescent="0.25">
      <c r="F6278" s="97"/>
      <c r="G6278" s="97"/>
    </row>
    <row r="6279" spans="6:7" x14ac:dyDescent="0.25">
      <c r="F6279" s="97"/>
      <c r="G6279" s="97"/>
    </row>
    <row r="6280" spans="6:7" x14ac:dyDescent="0.25">
      <c r="F6280" s="97"/>
      <c r="G6280" s="97"/>
    </row>
    <row r="6281" spans="6:7" x14ac:dyDescent="0.25">
      <c r="F6281" s="97"/>
      <c r="G6281" s="97"/>
    </row>
    <row r="6282" spans="6:7" x14ac:dyDescent="0.25">
      <c r="F6282" s="97"/>
      <c r="G6282" s="97"/>
    </row>
    <row r="6283" spans="6:7" x14ac:dyDescent="0.25">
      <c r="F6283" s="97"/>
      <c r="G6283" s="97"/>
    </row>
    <row r="6284" spans="6:7" x14ac:dyDescent="0.25">
      <c r="F6284" s="97"/>
      <c r="G6284" s="97"/>
    </row>
    <row r="6285" spans="6:7" x14ac:dyDescent="0.25">
      <c r="F6285" s="97"/>
      <c r="G6285" s="97"/>
    </row>
    <row r="6286" spans="6:7" x14ac:dyDescent="0.25">
      <c r="F6286" s="97"/>
      <c r="G6286" s="97"/>
    </row>
    <row r="6287" spans="6:7" x14ac:dyDescent="0.25">
      <c r="F6287" s="97"/>
      <c r="G6287" s="97"/>
    </row>
    <row r="6288" spans="6:7" x14ac:dyDescent="0.25">
      <c r="F6288" s="97"/>
      <c r="G6288" s="97"/>
    </row>
    <row r="6289" spans="6:7" x14ac:dyDescent="0.25">
      <c r="F6289" s="97"/>
      <c r="G6289" s="97"/>
    </row>
    <row r="6290" spans="6:7" x14ac:dyDescent="0.25">
      <c r="F6290" s="97"/>
      <c r="G6290" s="97"/>
    </row>
    <row r="6291" spans="6:7" x14ac:dyDescent="0.25">
      <c r="F6291" s="97"/>
      <c r="G6291" s="97"/>
    </row>
    <row r="6292" spans="6:7" x14ac:dyDescent="0.25">
      <c r="F6292" s="97"/>
      <c r="G6292" s="97"/>
    </row>
    <row r="6293" spans="6:7" x14ac:dyDescent="0.25">
      <c r="F6293" s="97"/>
      <c r="G6293" s="97"/>
    </row>
    <row r="6294" spans="6:7" x14ac:dyDescent="0.25">
      <c r="F6294" s="97"/>
      <c r="G6294" s="97"/>
    </row>
    <row r="6295" spans="6:7" x14ac:dyDescent="0.25">
      <c r="F6295" s="97"/>
      <c r="G6295" s="97"/>
    </row>
    <row r="6296" spans="6:7" x14ac:dyDescent="0.25">
      <c r="F6296" s="97"/>
      <c r="G6296" s="97"/>
    </row>
    <row r="6297" spans="6:7" x14ac:dyDescent="0.25">
      <c r="F6297" s="97"/>
      <c r="G6297" s="97"/>
    </row>
    <row r="6298" spans="6:7" x14ac:dyDescent="0.25">
      <c r="F6298" s="97"/>
      <c r="G6298" s="97"/>
    </row>
    <row r="6299" spans="6:7" x14ac:dyDescent="0.25">
      <c r="F6299" s="97"/>
      <c r="G6299" s="97"/>
    </row>
    <row r="6300" spans="6:7" x14ac:dyDescent="0.25">
      <c r="F6300" s="97"/>
      <c r="G6300" s="97"/>
    </row>
    <row r="6301" spans="6:7" x14ac:dyDescent="0.25">
      <c r="F6301" s="97"/>
      <c r="G6301" s="97"/>
    </row>
    <row r="6302" spans="6:7" x14ac:dyDescent="0.25">
      <c r="F6302" s="97"/>
      <c r="G6302" s="97"/>
    </row>
    <row r="6303" spans="6:7" x14ac:dyDescent="0.25">
      <c r="F6303" s="97"/>
      <c r="G6303" s="97"/>
    </row>
    <row r="6304" spans="6:7" x14ac:dyDescent="0.25">
      <c r="F6304" s="97"/>
      <c r="G6304" s="97"/>
    </row>
    <row r="6305" spans="6:7" x14ac:dyDescent="0.25">
      <c r="F6305" s="97"/>
      <c r="G6305" s="97"/>
    </row>
    <row r="6306" spans="6:7" x14ac:dyDescent="0.25">
      <c r="F6306" s="97"/>
      <c r="G6306" s="97"/>
    </row>
    <row r="6307" spans="6:7" x14ac:dyDescent="0.25">
      <c r="F6307" s="97"/>
      <c r="G6307" s="97"/>
    </row>
    <row r="6308" spans="6:7" x14ac:dyDescent="0.25">
      <c r="F6308" s="97"/>
      <c r="G6308" s="97"/>
    </row>
    <row r="6309" spans="6:7" x14ac:dyDescent="0.25">
      <c r="F6309" s="97"/>
      <c r="G6309" s="97"/>
    </row>
    <row r="6310" spans="6:7" x14ac:dyDescent="0.25">
      <c r="F6310" s="97"/>
      <c r="G6310" s="97"/>
    </row>
    <row r="6311" spans="6:7" x14ac:dyDescent="0.25">
      <c r="F6311" s="97"/>
      <c r="G6311" s="97"/>
    </row>
    <row r="6312" spans="6:7" x14ac:dyDescent="0.25">
      <c r="F6312" s="97"/>
      <c r="G6312" s="97"/>
    </row>
    <row r="6313" spans="6:7" x14ac:dyDescent="0.25">
      <c r="F6313" s="97"/>
      <c r="G6313" s="97"/>
    </row>
    <row r="6314" spans="6:7" x14ac:dyDescent="0.25">
      <c r="F6314" s="97"/>
      <c r="G6314" s="97"/>
    </row>
    <row r="6315" spans="6:7" x14ac:dyDescent="0.25">
      <c r="F6315" s="97"/>
      <c r="G6315" s="97"/>
    </row>
    <row r="6316" spans="6:7" x14ac:dyDescent="0.25">
      <c r="F6316" s="97"/>
      <c r="G6316" s="97"/>
    </row>
    <row r="6317" spans="6:7" x14ac:dyDescent="0.25">
      <c r="F6317" s="97"/>
      <c r="G6317" s="97"/>
    </row>
    <row r="6318" spans="6:7" x14ac:dyDescent="0.25">
      <c r="F6318" s="97"/>
      <c r="G6318" s="97"/>
    </row>
    <row r="6319" spans="6:7" x14ac:dyDescent="0.25">
      <c r="F6319" s="97"/>
      <c r="G6319" s="97"/>
    </row>
    <row r="6320" spans="6:7" x14ac:dyDescent="0.25">
      <c r="F6320" s="97"/>
      <c r="G6320" s="97"/>
    </row>
    <row r="6321" spans="6:7" x14ac:dyDescent="0.25">
      <c r="F6321" s="97"/>
      <c r="G6321" s="97"/>
    </row>
    <row r="6322" spans="6:7" x14ac:dyDescent="0.25">
      <c r="F6322" s="97"/>
      <c r="G6322" s="97"/>
    </row>
    <row r="6323" spans="6:7" x14ac:dyDescent="0.25">
      <c r="F6323" s="97"/>
      <c r="G6323" s="97"/>
    </row>
    <row r="6324" spans="6:7" x14ac:dyDescent="0.25">
      <c r="F6324" s="97"/>
      <c r="G6324" s="97"/>
    </row>
    <row r="6325" spans="6:7" x14ac:dyDescent="0.25">
      <c r="F6325" s="97"/>
      <c r="G6325" s="97"/>
    </row>
    <row r="6326" spans="6:7" x14ac:dyDescent="0.25">
      <c r="F6326" s="97"/>
      <c r="G6326" s="97"/>
    </row>
    <row r="6327" spans="6:7" x14ac:dyDescent="0.25">
      <c r="F6327" s="97"/>
      <c r="G6327" s="97"/>
    </row>
    <row r="6328" spans="6:7" x14ac:dyDescent="0.25">
      <c r="F6328" s="97"/>
      <c r="G6328" s="97"/>
    </row>
    <row r="6329" spans="6:7" x14ac:dyDescent="0.25">
      <c r="F6329" s="97"/>
      <c r="G6329" s="97"/>
    </row>
    <row r="6330" spans="6:7" x14ac:dyDescent="0.25">
      <c r="F6330" s="97"/>
      <c r="G6330" s="97"/>
    </row>
    <row r="6331" spans="6:7" x14ac:dyDescent="0.25">
      <c r="F6331" s="97"/>
      <c r="G6331" s="97"/>
    </row>
    <row r="6332" spans="6:7" x14ac:dyDescent="0.25">
      <c r="F6332" s="97"/>
      <c r="G6332" s="97"/>
    </row>
    <row r="6333" spans="6:7" x14ac:dyDescent="0.25">
      <c r="F6333" s="97"/>
      <c r="G6333" s="97"/>
    </row>
    <row r="6334" spans="6:7" x14ac:dyDescent="0.25">
      <c r="F6334" s="97"/>
      <c r="G6334" s="97"/>
    </row>
    <row r="6335" spans="6:7" x14ac:dyDescent="0.25">
      <c r="F6335" s="97"/>
      <c r="G6335" s="97"/>
    </row>
    <row r="6336" spans="6:7" x14ac:dyDescent="0.25">
      <c r="F6336" s="97"/>
      <c r="G6336" s="97"/>
    </row>
    <row r="6337" spans="6:7" x14ac:dyDescent="0.25">
      <c r="F6337" s="97"/>
      <c r="G6337" s="97"/>
    </row>
    <row r="6338" spans="6:7" x14ac:dyDescent="0.25">
      <c r="F6338" s="97"/>
      <c r="G6338" s="97"/>
    </row>
    <row r="6339" spans="6:7" x14ac:dyDescent="0.25">
      <c r="F6339" s="97"/>
      <c r="G6339" s="97"/>
    </row>
    <row r="6340" spans="6:7" x14ac:dyDescent="0.25">
      <c r="F6340" s="97"/>
      <c r="G6340" s="97"/>
    </row>
    <row r="6341" spans="6:7" x14ac:dyDescent="0.25">
      <c r="F6341" s="97"/>
      <c r="G6341" s="97"/>
    </row>
    <row r="6342" spans="6:7" x14ac:dyDescent="0.25">
      <c r="F6342" s="97"/>
      <c r="G6342" s="97"/>
    </row>
    <row r="6343" spans="6:7" x14ac:dyDescent="0.25">
      <c r="F6343" s="97"/>
      <c r="G6343" s="97"/>
    </row>
    <row r="6344" spans="6:7" x14ac:dyDescent="0.25">
      <c r="F6344" s="97"/>
      <c r="G6344" s="97"/>
    </row>
    <row r="6345" spans="6:7" x14ac:dyDescent="0.25">
      <c r="F6345" s="97"/>
      <c r="G6345" s="97"/>
    </row>
    <row r="6346" spans="6:7" x14ac:dyDescent="0.25">
      <c r="F6346" s="97"/>
      <c r="G6346" s="97"/>
    </row>
    <row r="6347" spans="6:7" x14ac:dyDescent="0.25">
      <c r="F6347" s="97"/>
      <c r="G6347" s="97"/>
    </row>
    <row r="6348" spans="6:7" x14ac:dyDescent="0.25">
      <c r="F6348" s="97"/>
      <c r="G6348" s="97"/>
    </row>
    <row r="6349" spans="6:7" x14ac:dyDescent="0.25">
      <c r="F6349" s="97"/>
      <c r="G6349" s="97"/>
    </row>
    <row r="6350" spans="6:7" x14ac:dyDescent="0.25">
      <c r="F6350" s="97"/>
      <c r="G6350" s="97"/>
    </row>
    <row r="6351" spans="6:7" x14ac:dyDescent="0.25">
      <c r="F6351" s="97"/>
      <c r="G6351" s="97"/>
    </row>
    <row r="6352" spans="6:7" x14ac:dyDescent="0.25">
      <c r="F6352" s="97"/>
      <c r="G6352" s="97"/>
    </row>
    <row r="6353" spans="6:7" x14ac:dyDescent="0.25">
      <c r="F6353" s="97"/>
      <c r="G6353" s="97"/>
    </row>
    <row r="6354" spans="6:7" x14ac:dyDescent="0.25">
      <c r="F6354" s="97"/>
      <c r="G6354" s="97"/>
    </row>
    <row r="6355" spans="6:7" x14ac:dyDescent="0.25">
      <c r="F6355" s="97"/>
      <c r="G6355" s="97"/>
    </row>
    <row r="6356" spans="6:7" x14ac:dyDescent="0.25">
      <c r="F6356" s="97"/>
      <c r="G6356" s="97"/>
    </row>
    <row r="6357" spans="6:7" x14ac:dyDescent="0.25">
      <c r="F6357" s="97"/>
      <c r="G6357" s="97"/>
    </row>
    <row r="6358" spans="6:7" x14ac:dyDescent="0.25">
      <c r="F6358" s="97"/>
      <c r="G6358" s="97"/>
    </row>
    <row r="6359" spans="6:7" x14ac:dyDescent="0.25">
      <c r="F6359" s="97"/>
      <c r="G6359" s="97"/>
    </row>
    <row r="6360" spans="6:7" x14ac:dyDescent="0.25">
      <c r="F6360" s="97"/>
      <c r="G6360" s="97"/>
    </row>
    <row r="6361" spans="6:7" x14ac:dyDescent="0.25">
      <c r="F6361" s="97"/>
      <c r="G6361" s="97"/>
    </row>
    <row r="6362" spans="6:7" x14ac:dyDescent="0.25">
      <c r="F6362" s="97"/>
      <c r="G6362" s="97"/>
    </row>
    <row r="6363" spans="6:7" x14ac:dyDescent="0.25">
      <c r="F6363" s="97"/>
      <c r="G6363" s="97"/>
    </row>
    <row r="6364" spans="6:7" x14ac:dyDescent="0.25">
      <c r="F6364" s="97"/>
      <c r="G6364" s="97"/>
    </row>
    <row r="6365" spans="6:7" x14ac:dyDescent="0.25">
      <c r="F6365" s="97"/>
      <c r="G6365" s="97"/>
    </row>
    <row r="6366" spans="6:7" x14ac:dyDescent="0.25">
      <c r="F6366" s="97"/>
      <c r="G6366" s="97"/>
    </row>
    <row r="6367" spans="6:7" x14ac:dyDescent="0.25">
      <c r="F6367" s="97"/>
      <c r="G6367" s="97"/>
    </row>
    <row r="6368" spans="6:7" x14ac:dyDescent="0.25">
      <c r="F6368" s="97"/>
      <c r="G6368" s="97"/>
    </row>
    <row r="6369" spans="6:7" x14ac:dyDescent="0.25">
      <c r="F6369" s="97"/>
      <c r="G6369" s="97"/>
    </row>
    <row r="6370" spans="6:7" x14ac:dyDescent="0.25">
      <c r="F6370" s="97"/>
      <c r="G6370" s="97"/>
    </row>
    <row r="6371" spans="6:7" x14ac:dyDescent="0.25">
      <c r="F6371" s="97"/>
      <c r="G6371" s="97"/>
    </row>
    <row r="6372" spans="6:7" x14ac:dyDescent="0.25">
      <c r="F6372" s="97"/>
      <c r="G6372" s="97"/>
    </row>
    <row r="6373" spans="6:7" x14ac:dyDescent="0.25">
      <c r="F6373" s="97"/>
      <c r="G6373" s="97"/>
    </row>
    <row r="6374" spans="6:7" x14ac:dyDescent="0.25">
      <c r="F6374" s="97"/>
      <c r="G6374" s="97"/>
    </row>
    <row r="6375" spans="6:7" x14ac:dyDescent="0.25">
      <c r="F6375" s="97"/>
      <c r="G6375" s="97"/>
    </row>
    <row r="6376" spans="6:7" x14ac:dyDescent="0.25">
      <c r="F6376" s="97"/>
      <c r="G6376" s="97"/>
    </row>
    <row r="6377" spans="6:7" x14ac:dyDescent="0.25">
      <c r="F6377" s="97"/>
      <c r="G6377" s="97"/>
    </row>
    <row r="6378" spans="6:7" x14ac:dyDescent="0.25">
      <c r="F6378" s="97"/>
      <c r="G6378" s="97"/>
    </row>
    <row r="6379" spans="6:7" x14ac:dyDescent="0.25">
      <c r="F6379" s="97"/>
      <c r="G6379" s="97"/>
    </row>
    <row r="6380" spans="6:7" x14ac:dyDescent="0.25">
      <c r="F6380" s="97"/>
      <c r="G6380" s="97"/>
    </row>
    <row r="6381" spans="6:7" x14ac:dyDescent="0.25">
      <c r="F6381" s="97"/>
      <c r="G6381" s="97"/>
    </row>
    <row r="6382" spans="6:7" x14ac:dyDescent="0.25">
      <c r="F6382" s="97"/>
      <c r="G6382" s="97"/>
    </row>
    <row r="6383" spans="6:7" x14ac:dyDescent="0.25">
      <c r="F6383" s="97"/>
      <c r="G6383" s="97"/>
    </row>
    <row r="6384" spans="6:7" x14ac:dyDescent="0.25">
      <c r="F6384" s="97"/>
      <c r="G6384" s="97"/>
    </row>
    <row r="6385" spans="6:7" x14ac:dyDescent="0.25">
      <c r="F6385" s="97"/>
      <c r="G6385" s="97"/>
    </row>
    <row r="6386" spans="6:7" x14ac:dyDescent="0.25">
      <c r="F6386" s="97"/>
      <c r="G6386" s="97"/>
    </row>
    <row r="6387" spans="6:7" x14ac:dyDescent="0.25">
      <c r="F6387" s="97"/>
      <c r="G6387" s="97"/>
    </row>
    <row r="6388" spans="6:7" x14ac:dyDescent="0.25">
      <c r="F6388" s="97"/>
      <c r="G6388" s="97"/>
    </row>
    <row r="6389" spans="6:7" x14ac:dyDescent="0.25">
      <c r="F6389" s="97"/>
      <c r="G6389" s="97"/>
    </row>
    <row r="6390" spans="6:7" x14ac:dyDescent="0.25">
      <c r="F6390" s="97"/>
      <c r="G6390" s="97"/>
    </row>
    <row r="6391" spans="6:7" x14ac:dyDescent="0.25">
      <c r="F6391" s="97"/>
      <c r="G6391" s="97"/>
    </row>
    <row r="6392" spans="6:7" x14ac:dyDescent="0.25">
      <c r="F6392" s="97"/>
      <c r="G6392" s="97"/>
    </row>
    <row r="6393" spans="6:7" x14ac:dyDescent="0.25">
      <c r="F6393" s="97"/>
      <c r="G6393" s="97"/>
    </row>
    <row r="6394" spans="6:7" x14ac:dyDescent="0.25">
      <c r="F6394" s="97"/>
      <c r="G6394" s="97"/>
    </row>
    <row r="6395" spans="6:7" x14ac:dyDescent="0.25">
      <c r="F6395" s="97"/>
      <c r="G6395" s="97"/>
    </row>
    <row r="6396" spans="6:7" x14ac:dyDescent="0.25">
      <c r="F6396" s="97"/>
      <c r="G6396" s="97"/>
    </row>
    <row r="6397" spans="6:7" x14ac:dyDescent="0.25">
      <c r="F6397" s="97"/>
      <c r="G6397" s="97"/>
    </row>
    <row r="6398" spans="6:7" x14ac:dyDescent="0.25">
      <c r="F6398" s="97"/>
      <c r="G6398" s="97"/>
    </row>
    <row r="6399" spans="6:7" x14ac:dyDescent="0.25">
      <c r="F6399" s="97"/>
      <c r="G6399" s="97"/>
    </row>
    <row r="6400" spans="6:7" x14ac:dyDescent="0.25">
      <c r="F6400" s="97"/>
      <c r="G6400" s="97"/>
    </row>
    <row r="6401" spans="6:7" x14ac:dyDescent="0.25">
      <c r="F6401" s="97"/>
      <c r="G6401" s="97"/>
    </row>
    <row r="6402" spans="6:7" x14ac:dyDescent="0.25">
      <c r="F6402" s="97"/>
      <c r="G6402" s="97"/>
    </row>
    <row r="6403" spans="6:7" x14ac:dyDescent="0.25">
      <c r="F6403" s="97"/>
      <c r="G6403" s="97"/>
    </row>
    <row r="6404" spans="6:7" x14ac:dyDescent="0.25">
      <c r="F6404" s="97"/>
      <c r="G6404" s="97"/>
    </row>
    <row r="6405" spans="6:7" x14ac:dyDescent="0.25">
      <c r="F6405" s="97"/>
      <c r="G6405" s="97"/>
    </row>
    <row r="6406" spans="6:7" x14ac:dyDescent="0.25">
      <c r="F6406" s="97"/>
      <c r="G6406" s="97"/>
    </row>
    <row r="6407" spans="6:7" x14ac:dyDescent="0.25">
      <c r="F6407" s="97"/>
      <c r="G6407" s="97"/>
    </row>
    <row r="6408" spans="6:7" x14ac:dyDescent="0.25">
      <c r="F6408" s="97"/>
      <c r="G6408" s="97"/>
    </row>
    <row r="6409" spans="6:7" x14ac:dyDescent="0.25">
      <c r="F6409" s="97"/>
      <c r="G6409" s="97"/>
    </row>
    <row r="6410" spans="6:7" x14ac:dyDescent="0.25">
      <c r="F6410" s="97"/>
      <c r="G6410" s="97"/>
    </row>
    <row r="6411" spans="6:7" x14ac:dyDescent="0.25">
      <c r="F6411" s="97"/>
      <c r="G6411" s="97"/>
    </row>
    <row r="6412" spans="6:7" x14ac:dyDescent="0.25">
      <c r="F6412" s="97"/>
      <c r="G6412" s="97"/>
    </row>
    <row r="6413" spans="6:7" x14ac:dyDescent="0.25">
      <c r="F6413" s="97"/>
      <c r="G6413" s="97"/>
    </row>
    <row r="6414" spans="6:7" x14ac:dyDescent="0.25">
      <c r="F6414" s="97"/>
      <c r="G6414" s="97"/>
    </row>
    <row r="6415" spans="6:7" x14ac:dyDescent="0.25">
      <c r="F6415" s="97"/>
      <c r="G6415" s="97"/>
    </row>
    <row r="6416" spans="6:7" x14ac:dyDescent="0.25">
      <c r="F6416" s="97"/>
      <c r="G6416" s="97"/>
    </row>
    <row r="6417" spans="6:7" x14ac:dyDescent="0.25">
      <c r="F6417" s="97"/>
      <c r="G6417" s="97"/>
    </row>
    <row r="6418" spans="6:7" x14ac:dyDescent="0.25">
      <c r="F6418" s="97"/>
      <c r="G6418" s="97"/>
    </row>
    <row r="6419" spans="6:7" x14ac:dyDescent="0.25">
      <c r="F6419" s="97"/>
      <c r="G6419" s="97"/>
    </row>
    <row r="6420" spans="6:7" x14ac:dyDescent="0.25">
      <c r="F6420" s="97"/>
      <c r="G6420" s="97"/>
    </row>
    <row r="6421" spans="6:7" x14ac:dyDescent="0.25">
      <c r="F6421" s="97"/>
      <c r="G6421" s="97"/>
    </row>
    <row r="6422" spans="6:7" x14ac:dyDescent="0.25">
      <c r="F6422" s="97"/>
      <c r="G6422" s="97"/>
    </row>
    <row r="6423" spans="6:7" x14ac:dyDescent="0.25">
      <c r="F6423" s="97"/>
      <c r="G6423" s="97"/>
    </row>
    <row r="6424" spans="6:7" x14ac:dyDescent="0.25">
      <c r="F6424" s="97"/>
      <c r="G6424" s="97"/>
    </row>
    <row r="6425" spans="6:7" x14ac:dyDescent="0.25">
      <c r="F6425" s="97"/>
      <c r="G6425" s="97"/>
    </row>
    <row r="6426" spans="6:7" x14ac:dyDescent="0.25">
      <c r="F6426" s="97"/>
      <c r="G6426" s="97"/>
    </row>
    <row r="6427" spans="6:7" x14ac:dyDescent="0.25">
      <c r="F6427" s="97"/>
      <c r="G6427" s="97"/>
    </row>
    <row r="6428" spans="6:7" x14ac:dyDescent="0.25">
      <c r="F6428" s="97"/>
      <c r="G6428" s="97"/>
    </row>
    <row r="6429" spans="6:7" x14ac:dyDescent="0.25">
      <c r="F6429" s="97"/>
      <c r="G6429" s="97"/>
    </row>
    <row r="6430" spans="6:7" x14ac:dyDescent="0.25">
      <c r="F6430" s="97"/>
      <c r="G6430" s="97"/>
    </row>
    <row r="6431" spans="6:7" x14ac:dyDescent="0.25">
      <c r="F6431" s="97"/>
      <c r="G6431" s="97"/>
    </row>
    <row r="6432" spans="6:7" x14ac:dyDescent="0.25">
      <c r="F6432" s="97"/>
      <c r="G6432" s="97"/>
    </row>
    <row r="6433" spans="6:7" x14ac:dyDescent="0.25">
      <c r="F6433" s="97"/>
      <c r="G6433" s="97"/>
    </row>
    <row r="6434" spans="6:7" x14ac:dyDescent="0.25">
      <c r="F6434" s="97"/>
      <c r="G6434" s="97"/>
    </row>
    <row r="6435" spans="6:7" x14ac:dyDescent="0.25">
      <c r="F6435" s="97"/>
      <c r="G6435" s="97"/>
    </row>
    <row r="6436" spans="6:7" x14ac:dyDescent="0.25">
      <c r="F6436" s="97"/>
      <c r="G6436" s="97"/>
    </row>
    <row r="6437" spans="6:7" x14ac:dyDescent="0.25">
      <c r="F6437" s="97"/>
      <c r="G6437" s="97"/>
    </row>
    <row r="6438" spans="6:7" x14ac:dyDescent="0.25">
      <c r="F6438" s="97"/>
      <c r="G6438" s="97"/>
    </row>
    <row r="6439" spans="6:7" x14ac:dyDescent="0.25">
      <c r="F6439" s="97"/>
      <c r="G6439" s="97"/>
    </row>
    <row r="6440" spans="6:7" x14ac:dyDescent="0.25">
      <c r="F6440" s="97"/>
      <c r="G6440" s="97"/>
    </row>
    <row r="6441" spans="6:7" x14ac:dyDescent="0.25">
      <c r="F6441" s="97"/>
      <c r="G6441" s="97"/>
    </row>
    <row r="6442" spans="6:7" x14ac:dyDescent="0.25">
      <c r="F6442" s="97"/>
      <c r="G6442" s="97"/>
    </row>
    <row r="6443" spans="6:7" x14ac:dyDescent="0.25">
      <c r="F6443" s="97"/>
      <c r="G6443" s="97"/>
    </row>
    <row r="6444" spans="6:7" x14ac:dyDescent="0.25">
      <c r="F6444" s="97"/>
      <c r="G6444" s="97"/>
    </row>
    <row r="6445" spans="6:7" x14ac:dyDescent="0.25">
      <c r="F6445" s="97"/>
      <c r="G6445" s="97"/>
    </row>
    <row r="6446" spans="6:7" x14ac:dyDescent="0.25">
      <c r="F6446" s="97"/>
      <c r="G6446" s="97"/>
    </row>
    <row r="6447" spans="6:7" x14ac:dyDescent="0.25">
      <c r="F6447" s="97"/>
      <c r="G6447" s="97"/>
    </row>
    <row r="6448" spans="6:7" x14ac:dyDescent="0.25">
      <c r="F6448" s="97"/>
      <c r="G6448" s="97"/>
    </row>
    <row r="6449" spans="6:7" x14ac:dyDescent="0.25">
      <c r="F6449" s="97"/>
      <c r="G6449" s="97"/>
    </row>
    <row r="6450" spans="6:7" x14ac:dyDescent="0.25">
      <c r="F6450" s="97"/>
      <c r="G6450" s="97"/>
    </row>
    <row r="6451" spans="6:7" x14ac:dyDescent="0.25">
      <c r="F6451" s="97"/>
      <c r="G6451" s="97"/>
    </row>
    <row r="6452" spans="6:7" x14ac:dyDescent="0.25">
      <c r="F6452" s="97"/>
      <c r="G6452" s="97"/>
    </row>
    <row r="6453" spans="6:7" x14ac:dyDescent="0.25">
      <c r="F6453" s="97"/>
      <c r="G6453" s="97"/>
    </row>
    <row r="6454" spans="6:7" x14ac:dyDescent="0.25">
      <c r="F6454" s="97"/>
      <c r="G6454" s="97"/>
    </row>
    <row r="6455" spans="6:7" x14ac:dyDescent="0.25">
      <c r="F6455" s="97"/>
      <c r="G6455" s="97"/>
    </row>
    <row r="6456" spans="6:7" x14ac:dyDescent="0.25">
      <c r="F6456" s="97"/>
      <c r="G6456" s="97"/>
    </row>
    <row r="6457" spans="6:7" x14ac:dyDescent="0.25">
      <c r="F6457" s="97"/>
      <c r="G6457" s="97"/>
    </row>
    <row r="6458" spans="6:7" x14ac:dyDescent="0.25">
      <c r="F6458" s="97"/>
      <c r="G6458" s="97"/>
    </row>
    <row r="6459" spans="6:7" x14ac:dyDescent="0.25">
      <c r="F6459" s="97"/>
      <c r="G6459" s="97"/>
    </row>
    <row r="6460" spans="6:7" x14ac:dyDescent="0.25">
      <c r="F6460" s="97"/>
      <c r="G6460" s="97"/>
    </row>
    <row r="6461" spans="6:7" x14ac:dyDescent="0.25">
      <c r="F6461" s="97"/>
      <c r="G6461" s="97"/>
    </row>
    <row r="6462" spans="6:7" x14ac:dyDescent="0.25">
      <c r="F6462" s="97"/>
      <c r="G6462" s="97"/>
    </row>
    <row r="6463" spans="6:7" x14ac:dyDescent="0.25">
      <c r="F6463" s="97"/>
      <c r="G6463" s="97"/>
    </row>
    <row r="6464" spans="6:7" x14ac:dyDescent="0.25">
      <c r="F6464" s="97"/>
      <c r="G6464" s="97"/>
    </row>
    <row r="6465" spans="6:7" x14ac:dyDescent="0.25">
      <c r="F6465" s="97"/>
      <c r="G6465" s="97"/>
    </row>
    <row r="6466" spans="6:7" x14ac:dyDescent="0.25">
      <c r="F6466" s="97"/>
      <c r="G6466" s="97"/>
    </row>
    <row r="6467" spans="6:7" x14ac:dyDescent="0.25">
      <c r="F6467" s="97"/>
      <c r="G6467" s="97"/>
    </row>
    <row r="6468" spans="6:7" x14ac:dyDescent="0.25">
      <c r="F6468" s="97"/>
      <c r="G6468" s="97"/>
    </row>
    <row r="6469" spans="6:7" x14ac:dyDescent="0.25">
      <c r="F6469" s="97"/>
      <c r="G6469" s="97"/>
    </row>
    <row r="6470" spans="6:7" x14ac:dyDescent="0.25">
      <c r="F6470" s="97"/>
      <c r="G6470" s="97"/>
    </row>
    <row r="6471" spans="6:7" x14ac:dyDescent="0.25">
      <c r="F6471" s="97"/>
      <c r="G6471" s="97"/>
    </row>
    <row r="6472" spans="6:7" x14ac:dyDescent="0.25">
      <c r="F6472" s="97"/>
      <c r="G6472" s="97"/>
    </row>
    <row r="6473" spans="6:7" x14ac:dyDescent="0.25">
      <c r="F6473" s="97"/>
      <c r="G6473" s="97"/>
    </row>
    <row r="6474" spans="6:7" x14ac:dyDescent="0.25">
      <c r="F6474" s="97"/>
      <c r="G6474" s="97"/>
    </row>
    <row r="6475" spans="6:7" x14ac:dyDescent="0.25">
      <c r="F6475" s="97"/>
      <c r="G6475" s="97"/>
    </row>
    <row r="6476" spans="6:7" x14ac:dyDescent="0.25">
      <c r="F6476" s="97"/>
      <c r="G6476" s="97"/>
    </row>
    <row r="6477" spans="6:7" x14ac:dyDescent="0.25">
      <c r="F6477" s="97"/>
      <c r="G6477" s="97"/>
    </row>
    <row r="6478" spans="6:7" x14ac:dyDescent="0.25">
      <c r="F6478" s="97"/>
      <c r="G6478" s="97"/>
    </row>
    <row r="6479" spans="6:7" x14ac:dyDescent="0.25">
      <c r="F6479" s="97"/>
      <c r="G6479" s="97"/>
    </row>
    <row r="6480" spans="6:7" x14ac:dyDescent="0.25">
      <c r="F6480" s="97"/>
      <c r="G6480" s="97"/>
    </row>
    <row r="6481" spans="6:7" x14ac:dyDescent="0.25">
      <c r="F6481" s="97"/>
      <c r="G6481" s="97"/>
    </row>
    <row r="6482" spans="6:7" x14ac:dyDescent="0.25">
      <c r="F6482" s="97"/>
      <c r="G6482" s="97"/>
    </row>
    <row r="6483" spans="6:7" x14ac:dyDescent="0.25">
      <c r="F6483" s="97"/>
      <c r="G6483" s="97"/>
    </row>
    <row r="6484" spans="6:7" x14ac:dyDescent="0.25">
      <c r="F6484" s="97"/>
      <c r="G6484" s="97"/>
    </row>
    <row r="6485" spans="6:7" x14ac:dyDescent="0.25">
      <c r="F6485" s="97"/>
      <c r="G6485" s="97"/>
    </row>
    <row r="6486" spans="6:7" x14ac:dyDescent="0.25">
      <c r="F6486" s="97"/>
      <c r="G6486" s="97"/>
    </row>
    <row r="6487" spans="6:7" x14ac:dyDescent="0.25">
      <c r="F6487" s="97"/>
      <c r="G6487" s="97"/>
    </row>
    <row r="6488" spans="6:7" x14ac:dyDescent="0.25">
      <c r="F6488" s="97"/>
      <c r="G6488" s="97"/>
    </row>
    <row r="6489" spans="6:7" x14ac:dyDescent="0.25">
      <c r="F6489" s="97"/>
      <c r="G6489" s="97"/>
    </row>
    <row r="6490" spans="6:7" x14ac:dyDescent="0.25">
      <c r="F6490" s="97"/>
      <c r="G6490" s="97"/>
    </row>
    <row r="6491" spans="6:7" x14ac:dyDescent="0.25">
      <c r="F6491" s="97"/>
      <c r="G6491" s="97"/>
    </row>
    <row r="6492" spans="6:7" x14ac:dyDescent="0.25">
      <c r="F6492" s="97"/>
      <c r="G6492" s="97"/>
    </row>
    <row r="6493" spans="6:7" x14ac:dyDescent="0.25">
      <c r="F6493" s="97"/>
      <c r="G6493" s="97"/>
    </row>
    <row r="6494" spans="6:7" x14ac:dyDescent="0.25">
      <c r="F6494" s="97"/>
      <c r="G6494" s="97"/>
    </row>
    <row r="6495" spans="6:7" x14ac:dyDescent="0.25">
      <c r="F6495" s="97"/>
      <c r="G6495" s="97"/>
    </row>
    <row r="6496" spans="6:7" x14ac:dyDescent="0.25">
      <c r="F6496" s="97"/>
      <c r="G6496" s="97"/>
    </row>
    <row r="6497" spans="6:7" x14ac:dyDescent="0.25">
      <c r="F6497" s="97"/>
      <c r="G6497" s="97"/>
    </row>
    <row r="6498" spans="6:7" x14ac:dyDescent="0.25">
      <c r="F6498" s="97"/>
      <c r="G6498" s="97"/>
    </row>
    <row r="6499" spans="6:7" x14ac:dyDescent="0.25">
      <c r="F6499" s="97"/>
      <c r="G6499" s="97"/>
    </row>
    <row r="6500" spans="6:7" x14ac:dyDescent="0.25">
      <c r="F6500" s="97"/>
      <c r="G6500" s="97"/>
    </row>
    <row r="6501" spans="6:7" x14ac:dyDescent="0.25">
      <c r="F6501" s="97"/>
      <c r="G6501" s="97"/>
    </row>
    <row r="6502" spans="6:7" x14ac:dyDescent="0.25">
      <c r="F6502" s="97"/>
      <c r="G6502" s="97"/>
    </row>
    <row r="6503" spans="6:7" x14ac:dyDescent="0.25">
      <c r="F6503" s="97"/>
      <c r="G6503" s="97"/>
    </row>
    <row r="6504" spans="6:7" x14ac:dyDescent="0.25">
      <c r="F6504" s="97"/>
      <c r="G6504" s="97"/>
    </row>
    <row r="6505" spans="6:7" x14ac:dyDescent="0.25">
      <c r="F6505" s="97"/>
      <c r="G6505" s="97"/>
    </row>
    <row r="6506" spans="6:7" x14ac:dyDescent="0.25">
      <c r="F6506" s="97"/>
      <c r="G6506" s="97"/>
    </row>
    <row r="6507" spans="6:7" x14ac:dyDescent="0.25">
      <c r="F6507" s="97"/>
      <c r="G6507" s="97"/>
    </row>
    <row r="6508" spans="6:7" x14ac:dyDescent="0.25">
      <c r="F6508" s="97"/>
      <c r="G6508" s="97"/>
    </row>
    <row r="6509" spans="6:7" x14ac:dyDescent="0.25">
      <c r="F6509" s="97"/>
      <c r="G6509" s="97"/>
    </row>
    <row r="6510" spans="6:7" x14ac:dyDescent="0.25">
      <c r="F6510" s="97"/>
      <c r="G6510" s="97"/>
    </row>
    <row r="6511" spans="6:7" x14ac:dyDescent="0.25">
      <c r="F6511" s="97"/>
      <c r="G6511" s="97"/>
    </row>
    <row r="6512" spans="6:7" x14ac:dyDescent="0.25">
      <c r="F6512" s="97"/>
      <c r="G6512" s="97"/>
    </row>
    <row r="6513" spans="6:7" x14ac:dyDescent="0.25">
      <c r="F6513" s="97"/>
      <c r="G6513" s="97"/>
    </row>
    <row r="6514" spans="6:7" x14ac:dyDescent="0.25">
      <c r="F6514" s="97"/>
      <c r="G6514" s="97"/>
    </row>
    <row r="6515" spans="6:7" x14ac:dyDescent="0.25">
      <c r="F6515" s="97"/>
      <c r="G6515" s="97"/>
    </row>
    <row r="6516" spans="6:7" x14ac:dyDescent="0.25">
      <c r="F6516" s="97"/>
      <c r="G6516" s="97"/>
    </row>
    <row r="6517" spans="6:7" x14ac:dyDescent="0.25">
      <c r="F6517" s="97"/>
      <c r="G6517" s="97"/>
    </row>
    <row r="6518" spans="6:7" x14ac:dyDescent="0.25">
      <c r="F6518" s="97"/>
      <c r="G6518" s="97"/>
    </row>
    <row r="6519" spans="6:7" x14ac:dyDescent="0.25">
      <c r="F6519" s="97"/>
      <c r="G6519" s="97"/>
    </row>
    <row r="6520" spans="6:7" x14ac:dyDescent="0.25">
      <c r="F6520" s="97"/>
      <c r="G6520" s="97"/>
    </row>
    <row r="6521" spans="6:7" x14ac:dyDescent="0.25">
      <c r="F6521" s="97"/>
      <c r="G6521" s="97"/>
    </row>
    <row r="6522" spans="6:7" x14ac:dyDescent="0.25">
      <c r="F6522" s="97"/>
      <c r="G6522" s="97"/>
    </row>
    <row r="6523" spans="6:7" x14ac:dyDescent="0.25">
      <c r="F6523" s="97"/>
      <c r="G6523" s="97"/>
    </row>
    <row r="6524" spans="6:7" x14ac:dyDescent="0.25">
      <c r="F6524" s="97"/>
      <c r="G6524" s="97"/>
    </row>
    <row r="6525" spans="6:7" x14ac:dyDescent="0.25">
      <c r="F6525" s="97"/>
      <c r="G6525" s="97"/>
    </row>
    <row r="6526" spans="6:7" x14ac:dyDescent="0.25">
      <c r="F6526" s="97"/>
      <c r="G6526" s="97"/>
    </row>
    <row r="6527" spans="6:7" x14ac:dyDescent="0.25">
      <c r="F6527" s="97"/>
      <c r="G6527" s="97"/>
    </row>
    <row r="6528" spans="6:7" x14ac:dyDescent="0.25">
      <c r="F6528" s="97"/>
      <c r="G6528" s="97"/>
    </row>
    <row r="6529" spans="6:7" x14ac:dyDescent="0.25">
      <c r="F6529" s="97"/>
      <c r="G6529" s="97"/>
    </row>
    <row r="6530" spans="6:7" x14ac:dyDescent="0.25">
      <c r="F6530" s="97"/>
      <c r="G6530" s="97"/>
    </row>
    <row r="6531" spans="6:7" x14ac:dyDescent="0.25">
      <c r="F6531" s="97"/>
      <c r="G6531" s="97"/>
    </row>
    <row r="6532" spans="6:7" x14ac:dyDescent="0.25">
      <c r="F6532" s="97"/>
      <c r="G6532" s="97"/>
    </row>
    <row r="6533" spans="6:7" x14ac:dyDescent="0.25">
      <c r="F6533" s="97"/>
      <c r="G6533" s="97"/>
    </row>
    <row r="6534" spans="6:7" x14ac:dyDescent="0.25">
      <c r="F6534" s="97"/>
      <c r="G6534" s="97"/>
    </row>
    <row r="6535" spans="6:7" x14ac:dyDescent="0.25">
      <c r="F6535" s="97"/>
      <c r="G6535" s="97"/>
    </row>
    <row r="6536" spans="6:7" x14ac:dyDescent="0.25">
      <c r="F6536" s="97"/>
      <c r="G6536" s="97"/>
    </row>
    <row r="6537" spans="6:7" x14ac:dyDescent="0.25">
      <c r="F6537" s="97"/>
      <c r="G6537" s="97"/>
    </row>
    <row r="6538" spans="6:7" x14ac:dyDescent="0.25">
      <c r="F6538" s="97"/>
      <c r="G6538" s="97"/>
    </row>
    <row r="6539" spans="6:7" x14ac:dyDescent="0.25">
      <c r="F6539" s="97"/>
      <c r="G6539" s="97"/>
    </row>
    <row r="6540" spans="6:7" x14ac:dyDescent="0.25">
      <c r="F6540" s="97"/>
      <c r="G6540" s="97"/>
    </row>
    <row r="6541" spans="6:7" x14ac:dyDescent="0.25">
      <c r="F6541" s="97"/>
      <c r="G6541" s="97"/>
    </row>
    <row r="6542" spans="6:7" x14ac:dyDescent="0.25">
      <c r="F6542" s="97"/>
      <c r="G6542" s="97"/>
    </row>
    <row r="6543" spans="6:7" x14ac:dyDescent="0.25">
      <c r="F6543" s="97"/>
      <c r="G6543" s="97"/>
    </row>
    <row r="6544" spans="6:7" x14ac:dyDescent="0.25">
      <c r="F6544" s="97"/>
      <c r="G6544" s="97"/>
    </row>
    <row r="6545" spans="6:7" x14ac:dyDescent="0.25">
      <c r="F6545" s="97"/>
      <c r="G6545" s="97"/>
    </row>
    <row r="6546" spans="6:7" x14ac:dyDescent="0.25">
      <c r="F6546" s="97"/>
      <c r="G6546" s="97"/>
    </row>
    <row r="6547" spans="6:7" x14ac:dyDescent="0.25">
      <c r="F6547" s="97"/>
      <c r="G6547" s="97"/>
    </row>
    <row r="6548" spans="6:7" x14ac:dyDescent="0.25">
      <c r="F6548" s="97"/>
      <c r="G6548" s="97"/>
    </row>
    <row r="6549" spans="6:7" x14ac:dyDescent="0.25">
      <c r="F6549" s="97"/>
      <c r="G6549" s="97"/>
    </row>
    <row r="6550" spans="6:7" x14ac:dyDescent="0.25">
      <c r="F6550" s="97"/>
      <c r="G6550" s="97"/>
    </row>
    <row r="6551" spans="6:7" x14ac:dyDescent="0.25">
      <c r="F6551" s="97"/>
      <c r="G6551" s="97"/>
    </row>
    <row r="6552" spans="6:7" x14ac:dyDescent="0.25">
      <c r="F6552" s="97"/>
      <c r="G6552" s="97"/>
    </row>
    <row r="6553" spans="6:7" x14ac:dyDescent="0.25">
      <c r="F6553" s="97"/>
      <c r="G6553" s="97"/>
    </row>
    <row r="6554" spans="6:7" x14ac:dyDescent="0.25">
      <c r="F6554" s="97"/>
      <c r="G6554" s="97"/>
    </row>
    <row r="6555" spans="6:7" x14ac:dyDescent="0.25">
      <c r="F6555" s="97"/>
      <c r="G6555" s="97"/>
    </row>
    <row r="6556" spans="6:7" x14ac:dyDescent="0.25">
      <c r="F6556" s="97"/>
      <c r="G6556" s="97"/>
    </row>
    <row r="6557" spans="6:7" x14ac:dyDescent="0.25">
      <c r="F6557" s="97"/>
      <c r="G6557" s="97"/>
    </row>
    <row r="6558" spans="6:7" x14ac:dyDescent="0.25">
      <c r="F6558" s="97"/>
      <c r="G6558" s="97"/>
    </row>
    <row r="6559" spans="6:7" x14ac:dyDescent="0.25">
      <c r="F6559" s="97"/>
      <c r="G6559" s="97"/>
    </row>
    <row r="6560" spans="6:7" x14ac:dyDescent="0.25">
      <c r="F6560" s="97"/>
      <c r="G6560" s="97"/>
    </row>
    <row r="6561" spans="6:7" x14ac:dyDescent="0.25">
      <c r="F6561" s="97"/>
      <c r="G6561" s="97"/>
    </row>
    <row r="6562" spans="6:7" x14ac:dyDescent="0.25">
      <c r="F6562" s="97"/>
      <c r="G6562" s="97"/>
    </row>
    <row r="6563" spans="6:7" x14ac:dyDescent="0.25">
      <c r="F6563" s="97"/>
      <c r="G6563" s="97"/>
    </row>
    <row r="6564" spans="6:7" x14ac:dyDescent="0.25">
      <c r="F6564" s="97"/>
      <c r="G6564" s="97"/>
    </row>
    <row r="6565" spans="6:7" x14ac:dyDescent="0.25">
      <c r="F6565" s="97"/>
      <c r="G6565" s="97"/>
    </row>
    <row r="6566" spans="6:7" x14ac:dyDescent="0.25">
      <c r="F6566" s="97"/>
      <c r="G6566" s="97"/>
    </row>
    <row r="6567" spans="6:7" x14ac:dyDescent="0.25">
      <c r="F6567" s="97"/>
      <c r="G6567" s="97"/>
    </row>
    <row r="6568" spans="6:7" x14ac:dyDescent="0.25">
      <c r="F6568" s="97"/>
      <c r="G6568" s="97"/>
    </row>
    <row r="6569" spans="6:7" x14ac:dyDescent="0.25">
      <c r="F6569" s="97"/>
      <c r="G6569" s="97"/>
    </row>
    <row r="6570" spans="6:7" x14ac:dyDescent="0.25">
      <c r="F6570" s="97"/>
      <c r="G6570" s="97"/>
    </row>
    <row r="6571" spans="6:7" x14ac:dyDescent="0.25">
      <c r="F6571" s="97"/>
      <c r="G6571" s="97"/>
    </row>
    <row r="6572" spans="6:7" x14ac:dyDescent="0.25">
      <c r="F6572" s="97"/>
      <c r="G6572" s="97"/>
    </row>
    <row r="6573" spans="6:7" x14ac:dyDescent="0.25">
      <c r="F6573" s="97"/>
      <c r="G6573" s="97"/>
    </row>
    <row r="6574" spans="6:7" x14ac:dyDescent="0.25">
      <c r="F6574" s="97"/>
      <c r="G6574" s="97"/>
    </row>
    <row r="6575" spans="6:7" x14ac:dyDescent="0.25">
      <c r="F6575" s="97"/>
      <c r="G6575" s="97"/>
    </row>
    <row r="6576" spans="6:7" x14ac:dyDescent="0.25">
      <c r="F6576" s="97"/>
      <c r="G6576" s="97"/>
    </row>
    <row r="6577" spans="6:7" x14ac:dyDescent="0.25">
      <c r="F6577" s="97"/>
      <c r="G6577" s="97"/>
    </row>
    <row r="6578" spans="6:7" x14ac:dyDescent="0.25">
      <c r="F6578" s="97"/>
      <c r="G6578" s="97"/>
    </row>
    <row r="6579" spans="6:7" x14ac:dyDescent="0.25">
      <c r="F6579" s="97"/>
      <c r="G6579" s="97"/>
    </row>
    <row r="6580" spans="6:7" x14ac:dyDescent="0.25">
      <c r="F6580" s="97"/>
      <c r="G6580" s="97"/>
    </row>
    <row r="6581" spans="6:7" x14ac:dyDescent="0.25">
      <c r="F6581" s="97"/>
      <c r="G6581" s="97"/>
    </row>
    <row r="6582" spans="6:7" x14ac:dyDescent="0.25">
      <c r="F6582" s="97"/>
      <c r="G6582" s="97"/>
    </row>
    <row r="6583" spans="6:7" x14ac:dyDescent="0.25">
      <c r="F6583" s="97"/>
      <c r="G6583" s="97"/>
    </row>
    <row r="6584" spans="6:7" x14ac:dyDescent="0.25">
      <c r="F6584" s="97"/>
      <c r="G6584" s="97"/>
    </row>
    <row r="6585" spans="6:7" x14ac:dyDescent="0.25">
      <c r="F6585" s="97"/>
      <c r="G6585" s="97"/>
    </row>
    <row r="6586" spans="6:7" x14ac:dyDescent="0.25">
      <c r="F6586" s="97"/>
      <c r="G6586" s="97"/>
    </row>
    <row r="6587" spans="6:7" x14ac:dyDescent="0.25">
      <c r="F6587" s="97"/>
      <c r="G6587" s="97"/>
    </row>
    <row r="6588" spans="6:7" x14ac:dyDescent="0.25">
      <c r="F6588" s="97"/>
      <c r="G6588" s="97"/>
    </row>
    <row r="6589" spans="6:7" x14ac:dyDescent="0.25">
      <c r="F6589" s="97"/>
      <c r="G6589" s="97"/>
    </row>
    <row r="6590" spans="6:7" x14ac:dyDescent="0.25">
      <c r="F6590" s="97"/>
      <c r="G6590" s="97"/>
    </row>
    <row r="6591" spans="6:7" x14ac:dyDescent="0.25">
      <c r="F6591" s="97"/>
      <c r="G6591" s="97"/>
    </row>
    <row r="6592" spans="6:7" x14ac:dyDescent="0.25">
      <c r="F6592" s="97"/>
      <c r="G6592" s="97"/>
    </row>
    <row r="6593" spans="6:7" x14ac:dyDescent="0.25">
      <c r="F6593" s="97"/>
      <c r="G6593" s="97"/>
    </row>
    <row r="6594" spans="6:7" x14ac:dyDescent="0.25">
      <c r="F6594" s="97"/>
      <c r="G6594" s="97"/>
    </row>
    <row r="6595" spans="6:7" x14ac:dyDescent="0.25">
      <c r="F6595" s="97"/>
      <c r="G6595" s="97"/>
    </row>
    <row r="6596" spans="6:7" x14ac:dyDescent="0.25">
      <c r="F6596" s="97"/>
      <c r="G6596" s="97"/>
    </row>
    <row r="6597" spans="6:7" x14ac:dyDescent="0.25">
      <c r="F6597" s="97"/>
      <c r="G6597" s="97"/>
    </row>
    <row r="6598" spans="6:7" x14ac:dyDescent="0.25">
      <c r="F6598" s="97"/>
      <c r="G6598" s="97"/>
    </row>
    <row r="6599" spans="6:7" x14ac:dyDescent="0.25">
      <c r="F6599" s="97"/>
      <c r="G6599" s="97"/>
    </row>
    <row r="6600" spans="6:7" x14ac:dyDescent="0.25">
      <c r="F6600" s="97"/>
      <c r="G6600" s="97"/>
    </row>
    <row r="6601" spans="6:7" x14ac:dyDescent="0.25">
      <c r="F6601" s="97"/>
      <c r="G6601" s="97"/>
    </row>
    <row r="6602" spans="6:7" x14ac:dyDescent="0.25">
      <c r="F6602" s="97"/>
      <c r="G6602" s="97"/>
    </row>
    <row r="6603" spans="6:7" x14ac:dyDescent="0.25">
      <c r="F6603" s="97"/>
      <c r="G6603" s="97"/>
    </row>
    <row r="6604" spans="6:7" x14ac:dyDescent="0.25">
      <c r="F6604" s="97"/>
      <c r="G6604" s="97"/>
    </row>
    <row r="6605" spans="6:7" x14ac:dyDescent="0.25">
      <c r="F6605" s="97"/>
      <c r="G6605" s="97"/>
    </row>
    <row r="6606" spans="6:7" x14ac:dyDescent="0.25">
      <c r="F6606" s="97"/>
      <c r="G6606" s="97"/>
    </row>
    <row r="6607" spans="6:7" x14ac:dyDescent="0.25">
      <c r="F6607" s="97"/>
      <c r="G6607" s="97"/>
    </row>
    <row r="6608" spans="6:7" x14ac:dyDescent="0.25">
      <c r="F6608" s="97"/>
      <c r="G6608" s="97"/>
    </row>
    <row r="6609" spans="6:7" x14ac:dyDescent="0.25">
      <c r="F6609" s="97"/>
      <c r="G6609" s="97"/>
    </row>
    <row r="6610" spans="6:7" x14ac:dyDescent="0.25">
      <c r="F6610" s="97"/>
      <c r="G6610" s="97"/>
    </row>
    <row r="6611" spans="6:7" x14ac:dyDescent="0.25">
      <c r="F6611" s="97"/>
      <c r="G6611" s="97"/>
    </row>
    <row r="6612" spans="6:7" x14ac:dyDescent="0.25">
      <c r="F6612" s="97"/>
      <c r="G6612" s="97"/>
    </row>
    <row r="6613" spans="6:7" x14ac:dyDescent="0.25">
      <c r="F6613" s="97"/>
      <c r="G6613" s="97"/>
    </row>
    <row r="6614" spans="6:7" x14ac:dyDescent="0.25">
      <c r="F6614" s="97"/>
      <c r="G6614" s="97"/>
    </row>
    <row r="6615" spans="6:7" x14ac:dyDescent="0.25">
      <c r="F6615" s="97"/>
      <c r="G6615" s="97"/>
    </row>
    <row r="6616" spans="6:7" x14ac:dyDescent="0.25">
      <c r="F6616" s="97"/>
      <c r="G6616" s="97"/>
    </row>
    <row r="6617" spans="6:7" x14ac:dyDescent="0.25">
      <c r="F6617" s="97"/>
      <c r="G6617" s="97"/>
    </row>
    <row r="6618" spans="6:7" x14ac:dyDescent="0.25">
      <c r="F6618" s="97"/>
      <c r="G6618" s="97"/>
    </row>
    <row r="6619" spans="6:7" x14ac:dyDescent="0.25">
      <c r="F6619" s="97"/>
      <c r="G6619" s="97"/>
    </row>
    <row r="6620" spans="6:7" x14ac:dyDescent="0.25">
      <c r="F6620" s="97"/>
      <c r="G6620" s="97"/>
    </row>
    <row r="6621" spans="6:7" x14ac:dyDescent="0.25">
      <c r="F6621" s="97"/>
      <c r="G6621" s="97"/>
    </row>
    <row r="6622" spans="6:7" x14ac:dyDescent="0.25">
      <c r="F6622" s="97"/>
      <c r="G6622" s="97"/>
    </row>
    <row r="6623" spans="6:7" x14ac:dyDescent="0.25">
      <c r="F6623" s="97"/>
      <c r="G6623" s="97"/>
    </row>
    <row r="6624" spans="6:7" x14ac:dyDescent="0.25">
      <c r="F6624" s="97"/>
      <c r="G6624" s="97"/>
    </row>
    <row r="6625" spans="6:7" x14ac:dyDescent="0.25">
      <c r="F6625" s="97"/>
      <c r="G6625" s="97"/>
    </row>
    <row r="6626" spans="6:7" x14ac:dyDescent="0.25">
      <c r="F6626" s="97"/>
      <c r="G6626" s="97"/>
    </row>
    <row r="6627" spans="6:7" x14ac:dyDescent="0.25">
      <c r="F6627" s="97"/>
      <c r="G6627" s="97"/>
    </row>
    <row r="6628" spans="6:7" x14ac:dyDescent="0.25">
      <c r="F6628" s="97"/>
      <c r="G6628" s="97"/>
    </row>
    <row r="6629" spans="6:7" x14ac:dyDescent="0.25">
      <c r="F6629" s="97"/>
      <c r="G6629" s="97"/>
    </row>
    <row r="6630" spans="6:7" x14ac:dyDescent="0.25">
      <c r="F6630" s="97"/>
      <c r="G6630" s="97"/>
    </row>
    <row r="6631" spans="6:7" x14ac:dyDescent="0.25">
      <c r="F6631" s="97"/>
      <c r="G6631" s="97"/>
    </row>
    <row r="6632" spans="6:7" x14ac:dyDescent="0.25">
      <c r="F6632" s="97"/>
      <c r="G6632" s="97"/>
    </row>
    <row r="6633" spans="6:7" x14ac:dyDescent="0.25">
      <c r="F6633" s="97"/>
      <c r="G6633" s="97"/>
    </row>
    <row r="6634" spans="6:7" x14ac:dyDescent="0.25">
      <c r="F6634" s="97"/>
      <c r="G6634" s="97"/>
    </row>
    <row r="6635" spans="6:7" x14ac:dyDescent="0.25">
      <c r="F6635" s="97"/>
      <c r="G6635" s="97"/>
    </row>
    <row r="6636" spans="6:7" x14ac:dyDescent="0.25">
      <c r="F6636" s="97"/>
      <c r="G6636" s="97"/>
    </row>
    <row r="6637" spans="6:7" x14ac:dyDescent="0.25">
      <c r="F6637" s="97"/>
      <c r="G6637" s="97"/>
    </row>
    <row r="6638" spans="6:7" x14ac:dyDescent="0.25">
      <c r="F6638" s="97"/>
      <c r="G6638" s="97"/>
    </row>
    <row r="6639" spans="6:7" x14ac:dyDescent="0.25">
      <c r="F6639" s="97"/>
      <c r="G6639" s="97"/>
    </row>
    <row r="6640" spans="6:7" x14ac:dyDescent="0.25">
      <c r="F6640" s="97"/>
      <c r="G6640" s="97"/>
    </row>
    <row r="6641" spans="6:7" x14ac:dyDescent="0.25">
      <c r="F6641" s="97"/>
      <c r="G6641" s="97"/>
    </row>
    <row r="6642" spans="6:7" x14ac:dyDescent="0.25">
      <c r="F6642" s="97"/>
      <c r="G6642" s="97"/>
    </row>
    <row r="6643" spans="6:7" x14ac:dyDescent="0.25">
      <c r="F6643" s="97"/>
      <c r="G6643" s="97"/>
    </row>
    <row r="6644" spans="6:7" x14ac:dyDescent="0.25">
      <c r="F6644" s="97"/>
      <c r="G6644" s="97"/>
    </row>
    <row r="6645" spans="6:7" x14ac:dyDescent="0.25">
      <c r="F6645" s="97"/>
      <c r="G6645" s="97"/>
    </row>
    <row r="6646" spans="6:7" x14ac:dyDescent="0.25">
      <c r="F6646" s="97"/>
      <c r="G6646" s="97"/>
    </row>
    <row r="6647" spans="6:7" x14ac:dyDescent="0.25">
      <c r="F6647" s="97"/>
      <c r="G6647" s="97"/>
    </row>
    <row r="6648" spans="6:7" x14ac:dyDescent="0.25">
      <c r="F6648" s="97"/>
      <c r="G6648" s="97"/>
    </row>
    <row r="6649" spans="6:7" x14ac:dyDescent="0.25">
      <c r="F6649" s="97"/>
      <c r="G6649" s="97"/>
    </row>
    <row r="6650" spans="6:7" x14ac:dyDescent="0.25">
      <c r="F6650" s="97"/>
      <c r="G6650" s="97"/>
    </row>
    <row r="6651" spans="6:7" x14ac:dyDescent="0.25">
      <c r="F6651" s="97"/>
      <c r="G6651" s="97"/>
    </row>
    <row r="6652" spans="6:7" x14ac:dyDescent="0.25">
      <c r="F6652" s="97"/>
      <c r="G6652" s="97"/>
    </row>
    <row r="6653" spans="6:7" x14ac:dyDescent="0.25">
      <c r="F6653" s="97"/>
      <c r="G6653" s="97"/>
    </row>
    <row r="6654" spans="6:7" x14ac:dyDescent="0.25">
      <c r="F6654" s="97"/>
      <c r="G6654" s="97"/>
    </row>
    <row r="6655" spans="6:7" x14ac:dyDescent="0.25">
      <c r="F6655" s="97"/>
      <c r="G6655" s="97"/>
    </row>
    <row r="6656" spans="6:7" x14ac:dyDescent="0.25">
      <c r="F6656" s="97"/>
      <c r="G6656" s="97"/>
    </row>
    <row r="6657" spans="6:7" x14ac:dyDescent="0.25">
      <c r="F6657" s="97"/>
      <c r="G6657" s="97"/>
    </row>
    <row r="6658" spans="6:7" x14ac:dyDescent="0.25">
      <c r="F6658" s="97"/>
      <c r="G6658" s="97"/>
    </row>
    <row r="6659" spans="6:7" x14ac:dyDescent="0.25">
      <c r="F6659" s="97"/>
      <c r="G6659" s="97"/>
    </row>
    <row r="6660" spans="6:7" x14ac:dyDescent="0.25">
      <c r="F6660" s="97"/>
      <c r="G6660" s="97"/>
    </row>
    <row r="6661" spans="6:7" x14ac:dyDescent="0.25">
      <c r="F6661" s="97"/>
      <c r="G6661" s="97"/>
    </row>
    <row r="6662" spans="6:7" x14ac:dyDescent="0.25">
      <c r="F6662" s="97"/>
      <c r="G6662" s="97"/>
    </row>
    <row r="6663" spans="6:7" x14ac:dyDescent="0.25">
      <c r="F6663" s="97"/>
      <c r="G6663" s="97"/>
    </row>
    <row r="6664" spans="6:7" x14ac:dyDescent="0.25">
      <c r="F6664" s="97"/>
      <c r="G6664" s="97"/>
    </row>
    <row r="6665" spans="6:7" x14ac:dyDescent="0.25">
      <c r="F6665" s="97"/>
      <c r="G6665" s="97"/>
    </row>
    <row r="6666" spans="6:7" x14ac:dyDescent="0.25">
      <c r="F6666" s="97"/>
      <c r="G6666" s="97"/>
    </row>
    <row r="6667" spans="6:7" x14ac:dyDescent="0.25">
      <c r="F6667" s="97"/>
      <c r="G6667" s="97"/>
    </row>
    <row r="6668" spans="6:7" x14ac:dyDescent="0.25">
      <c r="F6668" s="97"/>
      <c r="G6668" s="97"/>
    </row>
    <row r="6669" spans="6:7" x14ac:dyDescent="0.25">
      <c r="F6669" s="97"/>
      <c r="G6669" s="97"/>
    </row>
    <row r="6670" spans="6:7" x14ac:dyDescent="0.25">
      <c r="F6670" s="97"/>
      <c r="G6670" s="97"/>
    </row>
    <row r="6671" spans="6:7" x14ac:dyDescent="0.25">
      <c r="F6671" s="97"/>
      <c r="G6671" s="97"/>
    </row>
    <row r="6672" spans="6:7" x14ac:dyDescent="0.25">
      <c r="F6672" s="97"/>
      <c r="G6672" s="97"/>
    </row>
    <row r="6673" spans="6:7" x14ac:dyDescent="0.25">
      <c r="F6673" s="97"/>
      <c r="G6673" s="97"/>
    </row>
    <row r="6674" spans="6:7" x14ac:dyDescent="0.25">
      <c r="F6674" s="97"/>
      <c r="G6674" s="97"/>
    </row>
    <row r="6675" spans="6:7" x14ac:dyDescent="0.25">
      <c r="F6675" s="97"/>
      <c r="G6675" s="97"/>
    </row>
    <row r="6676" spans="6:7" x14ac:dyDescent="0.25">
      <c r="F6676" s="97"/>
      <c r="G6676" s="97"/>
    </row>
    <row r="6677" spans="6:7" x14ac:dyDescent="0.25">
      <c r="F6677" s="97"/>
      <c r="G6677" s="97"/>
    </row>
    <row r="6678" spans="6:7" x14ac:dyDescent="0.25">
      <c r="F6678" s="97"/>
      <c r="G6678" s="97"/>
    </row>
    <row r="6679" spans="6:7" x14ac:dyDescent="0.25">
      <c r="F6679" s="97"/>
      <c r="G6679" s="97"/>
    </row>
    <row r="6680" spans="6:7" x14ac:dyDescent="0.25">
      <c r="F6680" s="97"/>
      <c r="G6680" s="97"/>
    </row>
    <row r="6681" spans="6:7" x14ac:dyDescent="0.25">
      <c r="F6681" s="97"/>
      <c r="G6681" s="97"/>
    </row>
    <row r="6682" spans="6:7" x14ac:dyDescent="0.25">
      <c r="F6682" s="97"/>
      <c r="G6682" s="97"/>
    </row>
    <row r="6683" spans="6:7" x14ac:dyDescent="0.25">
      <c r="F6683" s="97"/>
      <c r="G6683" s="97"/>
    </row>
    <row r="6684" spans="6:7" x14ac:dyDescent="0.25">
      <c r="F6684" s="97"/>
      <c r="G6684" s="97"/>
    </row>
    <row r="6685" spans="6:7" x14ac:dyDescent="0.25">
      <c r="F6685" s="97"/>
      <c r="G6685" s="97"/>
    </row>
    <row r="6686" spans="6:7" x14ac:dyDescent="0.25">
      <c r="F6686" s="97"/>
      <c r="G6686" s="97"/>
    </row>
    <row r="6687" spans="6:7" x14ac:dyDescent="0.25">
      <c r="F6687" s="97"/>
      <c r="G6687" s="97"/>
    </row>
    <row r="6688" spans="6:7" x14ac:dyDescent="0.25">
      <c r="F6688" s="97"/>
      <c r="G6688" s="97"/>
    </row>
    <row r="6689" spans="6:7" x14ac:dyDescent="0.25">
      <c r="F6689" s="97"/>
      <c r="G6689" s="97"/>
    </row>
    <row r="6690" spans="6:7" x14ac:dyDescent="0.25">
      <c r="F6690" s="97"/>
      <c r="G6690" s="97"/>
    </row>
    <row r="6691" spans="6:7" x14ac:dyDescent="0.25">
      <c r="F6691" s="97"/>
      <c r="G6691" s="97"/>
    </row>
    <row r="6692" spans="6:7" x14ac:dyDescent="0.25">
      <c r="F6692" s="97"/>
      <c r="G6692" s="97"/>
    </row>
    <row r="6693" spans="6:7" x14ac:dyDescent="0.25">
      <c r="F6693" s="97"/>
      <c r="G6693" s="97"/>
    </row>
    <row r="6694" spans="6:7" x14ac:dyDescent="0.25">
      <c r="F6694" s="97"/>
      <c r="G6694" s="97"/>
    </row>
    <row r="6695" spans="6:7" x14ac:dyDescent="0.25">
      <c r="F6695" s="97"/>
      <c r="G6695" s="97"/>
    </row>
    <row r="6696" spans="6:7" x14ac:dyDescent="0.25">
      <c r="F6696" s="97"/>
      <c r="G6696" s="97"/>
    </row>
    <row r="6697" spans="6:7" x14ac:dyDescent="0.25">
      <c r="F6697" s="97"/>
      <c r="G6697" s="97"/>
    </row>
    <row r="6698" spans="6:7" x14ac:dyDescent="0.25">
      <c r="F6698" s="97"/>
      <c r="G6698" s="97"/>
    </row>
    <row r="6699" spans="6:7" x14ac:dyDescent="0.25">
      <c r="F6699" s="97"/>
      <c r="G6699" s="97"/>
    </row>
    <row r="6700" spans="6:7" x14ac:dyDescent="0.25">
      <c r="F6700" s="97"/>
      <c r="G6700" s="97"/>
    </row>
    <row r="6701" spans="6:7" x14ac:dyDescent="0.25">
      <c r="F6701" s="97"/>
      <c r="G6701" s="97"/>
    </row>
    <row r="6702" spans="6:7" x14ac:dyDescent="0.25">
      <c r="F6702" s="97"/>
      <c r="G6702" s="97"/>
    </row>
    <row r="6703" spans="6:7" x14ac:dyDescent="0.25">
      <c r="F6703" s="97"/>
      <c r="G6703" s="97"/>
    </row>
    <row r="6704" spans="6:7" x14ac:dyDescent="0.25">
      <c r="F6704" s="97"/>
      <c r="G6704" s="97"/>
    </row>
    <row r="6705" spans="6:7" x14ac:dyDescent="0.25">
      <c r="F6705" s="97"/>
      <c r="G6705" s="97"/>
    </row>
    <row r="6706" spans="6:7" x14ac:dyDescent="0.25">
      <c r="F6706" s="97"/>
      <c r="G6706" s="97"/>
    </row>
    <row r="6707" spans="6:7" x14ac:dyDescent="0.25">
      <c r="F6707" s="97"/>
      <c r="G6707" s="97"/>
    </row>
    <row r="6708" spans="6:7" x14ac:dyDescent="0.25">
      <c r="F6708" s="97"/>
      <c r="G6708" s="97"/>
    </row>
    <row r="6709" spans="6:7" x14ac:dyDescent="0.25">
      <c r="F6709" s="97"/>
      <c r="G6709" s="97"/>
    </row>
    <row r="6710" spans="6:7" x14ac:dyDescent="0.25">
      <c r="F6710" s="97"/>
      <c r="G6710" s="97"/>
    </row>
    <row r="6711" spans="6:7" x14ac:dyDescent="0.25">
      <c r="F6711" s="97"/>
      <c r="G6711" s="97"/>
    </row>
    <row r="6712" spans="6:7" x14ac:dyDescent="0.25">
      <c r="F6712" s="97"/>
      <c r="G6712" s="97"/>
    </row>
    <row r="6713" spans="6:7" x14ac:dyDescent="0.25">
      <c r="F6713" s="97"/>
      <c r="G6713" s="97"/>
    </row>
    <row r="6714" spans="6:7" x14ac:dyDescent="0.25">
      <c r="F6714" s="97"/>
      <c r="G6714" s="97"/>
    </row>
    <row r="6715" spans="6:7" x14ac:dyDescent="0.25">
      <c r="F6715" s="97"/>
      <c r="G6715" s="97"/>
    </row>
    <row r="6716" spans="6:7" x14ac:dyDescent="0.25">
      <c r="F6716" s="97"/>
      <c r="G6716" s="97"/>
    </row>
    <row r="6717" spans="6:7" x14ac:dyDescent="0.25">
      <c r="F6717" s="97"/>
      <c r="G6717" s="97"/>
    </row>
    <row r="6718" spans="6:7" x14ac:dyDescent="0.25">
      <c r="F6718" s="97"/>
      <c r="G6718" s="97"/>
    </row>
    <row r="6719" spans="6:7" x14ac:dyDescent="0.25">
      <c r="F6719" s="97"/>
      <c r="G6719" s="97"/>
    </row>
    <row r="6720" spans="6:7" x14ac:dyDescent="0.25">
      <c r="F6720" s="97"/>
      <c r="G6720" s="97"/>
    </row>
    <row r="6721" spans="6:7" x14ac:dyDescent="0.25">
      <c r="F6721" s="97"/>
      <c r="G6721" s="97"/>
    </row>
    <row r="6722" spans="6:7" x14ac:dyDescent="0.25">
      <c r="F6722" s="97"/>
      <c r="G6722" s="97"/>
    </row>
    <row r="6723" spans="6:7" x14ac:dyDescent="0.25">
      <c r="F6723" s="97"/>
      <c r="G6723" s="97"/>
    </row>
    <row r="6724" spans="6:7" x14ac:dyDescent="0.25">
      <c r="F6724" s="97"/>
      <c r="G6724" s="97"/>
    </row>
    <row r="6725" spans="6:7" x14ac:dyDescent="0.25">
      <c r="F6725" s="97"/>
      <c r="G6725" s="97"/>
    </row>
    <row r="6726" spans="6:7" x14ac:dyDescent="0.25">
      <c r="F6726" s="97"/>
      <c r="G6726" s="97"/>
    </row>
    <row r="6727" spans="6:7" x14ac:dyDescent="0.25">
      <c r="F6727" s="97"/>
      <c r="G6727" s="97"/>
    </row>
    <row r="6728" spans="6:7" x14ac:dyDescent="0.25">
      <c r="F6728" s="97"/>
      <c r="G6728" s="97"/>
    </row>
    <row r="6729" spans="6:7" x14ac:dyDescent="0.25">
      <c r="F6729" s="97"/>
      <c r="G6729" s="97"/>
    </row>
    <row r="6730" spans="6:7" x14ac:dyDescent="0.25">
      <c r="F6730" s="97"/>
      <c r="G6730" s="97"/>
    </row>
    <row r="6731" spans="6:7" x14ac:dyDescent="0.25">
      <c r="F6731" s="97"/>
      <c r="G6731" s="97"/>
    </row>
    <row r="6732" spans="6:7" x14ac:dyDescent="0.25">
      <c r="F6732" s="97"/>
      <c r="G6732" s="97"/>
    </row>
    <row r="6733" spans="6:7" x14ac:dyDescent="0.25">
      <c r="F6733" s="97"/>
      <c r="G6733" s="97"/>
    </row>
    <row r="6734" spans="6:7" x14ac:dyDescent="0.25">
      <c r="F6734" s="97"/>
      <c r="G6734" s="97"/>
    </row>
    <row r="6735" spans="6:7" x14ac:dyDescent="0.25">
      <c r="F6735" s="97"/>
      <c r="G6735" s="97"/>
    </row>
    <row r="6736" spans="6:7" x14ac:dyDescent="0.25">
      <c r="F6736" s="97"/>
      <c r="G6736" s="97"/>
    </row>
    <row r="6737" spans="6:7" x14ac:dyDescent="0.25">
      <c r="F6737" s="97"/>
      <c r="G6737" s="97"/>
    </row>
    <row r="6738" spans="6:7" x14ac:dyDescent="0.25">
      <c r="F6738" s="97"/>
      <c r="G6738" s="97"/>
    </row>
    <row r="6739" spans="6:7" x14ac:dyDescent="0.25">
      <c r="F6739" s="97"/>
      <c r="G6739" s="97"/>
    </row>
    <row r="6740" spans="6:7" x14ac:dyDescent="0.25">
      <c r="F6740" s="97"/>
      <c r="G6740" s="97"/>
    </row>
    <row r="6741" spans="6:7" x14ac:dyDescent="0.25">
      <c r="F6741" s="97"/>
      <c r="G6741" s="97"/>
    </row>
    <row r="6742" spans="6:7" x14ac:dyDescent="0.25">
      <c r="F6742" s="97"/>
      <c r="G6742" s="97"/>
    </row>
    <row r="6743" spans="6:7" x14ac:dyDescent="0.25">
      <c r="F6743" s="97"/>
      <c r="G6743" s="97"/>
    </row>
    <row r="6744" spans="6:7" x14ac:dyDescent="0.25">
      <c r="F6744" s="97"/>
      <c r="G6744" s="97"/>
    </row>
    <row r="6745" spans="6:7" x14ac:dyDescent="0.25">
      <c r="F6745" s="97"/>
      <c r="G6745" s="97"/>
    </row>
    <row r="6746" spans="6:7" x14ac:dyDescent="0.25">
      <c r="F6746" s="97"/>
      <c r="G6746" s="97"/>
    </row>
    <row r="6747" spans="6:7" x14ac:dyDescent="0.25">
      <c r="F6747" s="97"/>
      <c r="G6747" s="97"/>
    </row>
    <row r="6748" spans="6:7" x14ac:dyDescent="0.25">
      <c r="F6748" s="97"/>
      <c r="G6748" s="97"/>
    </row>
    <row r="6749" spans="6:7" x14ac:dyDescent="0.25">
      <c r="F6749" s="97"/>
      <c r="G6749" s="97"/>
    </row>
    <row r="6750" spans="6:7" x14ac:dyDescent="0.25">
      <c r="F6750" s="97"/>
      <c r="G6750" s="97"/>
    </row>
    <row r="6751" spans="6:7" x14ac:dyDescent="0.25">
      <c r="F6751" s="97"/>
      <c r="G6751" s="97"/>
    </row>
    <row r="6752" spans="6:7" x14ac:dyDescent="0.25">
      <c r="F6752" s="97"/>
      <c r="G6752" s="97"/>
    </row>
    <row r="6753" spans="6:7" x14ac:dyDescent="0.25">
      <c r="F6753" s="97"/>
      <c r="G6753" s="97"/>
    </row>
    <row r="6754" spans="6:7" x14ac:dyDescent="0.25">
      <c r="F6754" s="97"/>
      <c r="G6754" s="97"/>
    </row>
    <row r="6755" spans="6:7" x14ac:dyDescent="0.25">
      <c r="F6755" s="97"/>
      <c r="G6755" s="97"/>
    </row>
    <row r="6756" spans="6:7" x14ac:dyDescent="0.25">
      <c r="F6756" s="97"/>
      <c r="G6756" s="97"/>
    </row>
    <row r="6757" spans="6:7" x14ac:dyDescent="0.25">
      <c r="F6757" s="97"/>
      <c r="G6757" s="97"/>
    </row>
    <row r="6758" spans="6:7" x14ac:dyDescent="0.25">
      <c r="F6758" s="97"/>
      <c r="G6758" s="97"/>
    </row>
    <row r="6759" spans="6:7" x14ac:dyDescent="0.25">
      <c r="F6759" s="97"/>
      <c r="G6759" s="97"/>
    </row>
    <row r="6760" spans="6:7" x14ac:dyDescent="0.25">
      <c r="F6760" s="97"/>
      <c r="G6760" s="97"/>
    </row>
    <row r="6761" spans="6:7" x14ac:dyDescent="0.25">
      <c r="F6761" s="97"/>
      <c r="G6761" s="97"/>
    </row>
    <row r="6762" spans="6:7" x14ac:dyDescent="0.25">
      <c r="F6762" s="97"/>
      <c r="G6762" s="97"/>
    </row>
    <row r="6763" spans="6:7" x14ac:dyDescent="0.25">
      <c r="F6763" s="97"/>
      <c r="G6763" s="97"/>
    </row>
    <row r="6764" spans="6:7" x14ac:dyDescent="0.25">
      <c r="F6764" s="97"/>
      <c r="G6764" s="97"/>
    </row>
    <row r="6765" spans="6:7" x14ac:dyDescent="0.25">
      <c r="F6765" s="97"/>
      <c r="G6765" s="97"/>
    </row>
    <row r="6766" spans="6:7" x14ac:dyDescent="0.25">
      <c r="F6766" s="97"/>
      <c r="G6766" s="97"/>
    </row>
    <row r="6767" spans="6:7" x14ac:dyDescent="0.25">
      <c r="F6767" s="97"/>
      <c r="G6767" s="97"/>
    </row>
    <row r="6768" spans="6:7" x14ac:dyDescent="0.25">
      <c r="F6768" s="97"/>
      <c r="G6768" s="97"/>
    </row>
    <row r="6769" spans="6:7" x14ac:dyDescent="0.25">
      <c r="F6769" s="97"/>
      <c r="G6769" s="97"/>
    </row>
    <row r="6770" spans="6:7" x14ac:dyDescent="0.25">
      <c r="F6770" s="97"/>
      <c r="G6770" s="97"/>
    </row>
    <row r="6771" spans="6:7" x14ac:dyDescent="0.25">
      <c r="F6771" s="97"/>
      <c r="G6771" s="97"/>
    </row>
    <row r="6772" spans="6:7" x14ac:dyDescent="0.25">
      <c r="F6772" s="97"/>
      <c r="G6772" s="97"/>
    </row>
    <row r="6773" spans="6:7" x14ac:dyDescent="0.25">
      <c r="F6773" s="97"/>
      <c r="G6773" s="97"/>
    </row>
    <row r="6774" spans="6:7" x14ac:dyDescent="0.25">
      <c r="F6774" s="97"/>
      <c r="G6774" s="97"/>
    </row>
    <row r="6775" spans="6:7" x14ac:dyDescent="0.25">
      <c r="F6775" s="97"/>
      <c r="G6775" s="97"/>
    </row>
    <row r="6776" spans="6:7" x14ac:dyDescent="0.25">
      <c r="F6776" s="97"/>
      <c r="G6776" s="97"/>
    </row>
    <row r="6777" spans="6:7" x14ac:dyDescent="0.25">
      <c r="F6777" s="97"/>
      <c r="G6777" s="97"/>
    </row>
    <row r="6778" spans="6:7" x14ac:dyDescent="0.25">
      <c r="F6778" s="97"/>
      <c r="G6778" s="97"/>
    </row>
    <row r="6779" spans="6:7" x14ac:dyDescent="0.25">
      <c r="F6779" s="97"/>
      <c r="G6779" s="97"/>
    </row>
    <row r="6780" spans="6:7" x14ac:dyDescent="0.25">
      <c r="F6780" s="97"/>
      <c r="G6780" s="97"/>
    </row>
    <row r="6781" spans="6:7" x14ac:dyDescent="0.25">
      <c r="F6781" s="97"/>
      <c r="G6781" s="97"/>
    </row>
    <row r="6782" spans="6:7" x14ac:dyDescent="0.25">
      <c r="F6782" s="97"/>
      <c r="G6782" s="97"/>
    </row>
    <row r="6783" spans="6:7" x14ac:dyDescent="0.25">
      <c r="F6783" s="97"/>
      <c r="G6783" s="97"/>
    </row>
    <row r="6784" spans="6:7" x14ac:dyDescent="0.25">
      <c r="F6784" s="97"/>
      <c r="G6784" s="97"/>
    </row>
    <row r="6785" spans="6:7" x14ac:dyDescent="0.25">
      <c r="F6785" s="97"/>
      <c r="G6785" s="97"/>
    </row>
    <row r="6786" spans="6:7" x14ac:dyDescent="0.25">
      <c r="F6786" s="97"/>
      <c r="G6786" s="97"/>
    </row>
    <row r="6787" spans="6:7" x14ac:dyDescent="0.25">
      <c r="F6787" s="97"/>
      <c r="G6787" s="97"/>
    </row>
    <row r="6788" spans="6:7" x14ac:dyDescent="0.25">
      <c r="F6788" s="97"/>
      <c r="G6788" s="97"/>
    </row>
    <row r="6789" spans="6:7" x14ac:dyDescent="0.25">
      <c r="F6789" s="97"/>
      <c r="G6789" s="97"/>
    </row>
    <row r="6790" spans="6:7" x14ac:dyDescent="0.25">
      <c r="F6790" s="97"/>
      <c r="G6790" s="97"/>
    </row>
    <row r="6791" spans="6:7" x14ac:dyDescent="0.25">
      <c r="F6791" s="97"/>
      <c r="G6791" s="97"/>
    </row>
    <row r="6792" spans="6:7" x14ac:dyDescent="0.25">
      <c r="F6792" s="97"/>
      <c r="G6792" s="97"/>
    </row>
    <row r="6793" spans="6:7" x14ac:dyDescent="0.25">
      <c r="F6793" s="97"/>
      <c r="G6793" s="97"/>
    </row>
    <row r="6794" spans="6:7" x14ac:dyDescent="0.25">
      <c r="F6794" s="97"/>
      <c r="G6794" s="97"/>
    </row>
    <row r="6795" spans="6:7" x14ac:dyDescent="0.25">
      <c r="F6795" s="97"/>
      <c r="G6795" s="97"/>
    </row>
    <row r="6796" spans="6:7" x14ac:dyDescent="0.25">
      <c r="F6796" s="97"/>
      <c r="G6796" s="97"/>
    </row>
    <row r="6797" spans="6:7" x14ac:dyDescent="0.25">
      <c r="F6797" s="97"/>
      <c r="G6797" s="97"/>
    </row>
    <row r="6798" spans="6:7" x14ac:dyDescent="0.25">
      <c r="F6798" s="97"/>
      <c r="G6798" s="97"/>
    </row>
    <row r="6799" spans="6:7" x14ac:dyDescent="0.25">
      <c r="F6799" s="97"/>
      <c r="G6799" s="97"/>
    </row>
    <row r="6800" spans="6:7" x14ac:dyDescent="0.25">
      <c r="F6800" s="97"/>
      <c r="G6800" s="97"/>
    </row>
    <row r="6801" spans="6:7" x14ac:dyDescent="0.25">
      <c r="F6801" s="97"/>
      <c r="G6801" s="97"/>
    </row>
    <row r="6802" spans="6:7" x14ac:dyDescent="0.25">
      <c r="F6802" s="97"/>
      <c r="G6802" s="97"/>
    </row>
    <row r="6803" spans="6:7" x14ac:dyDescent="0.25">
      <c r="F6803" s="97"/>
      <c r="G6803" s="97"/>
    </row>
    <row r="6804" spans="6:7" x14ac:dyDescent="0.25">
      <c r="F6804" s="97"/>
      <c r="G6804" s="97"/>
    </row>
    <row r="6805" spans="6:7" x14ac:dyDescent="0.25">
      <c r="F6805" s="97"/>
      <c r="G6805" s="97"/>
    </row>
    <row r="6806" spans="6:7" x14ac:dyDescent="0.25">
      <c r="F6806" s="97"/>
      <c r="G6806" s="97"/>
    </row>
    <row r="6807" spans="6:7" x14ac:dyDescent="0.25">
      <c r="F6807" s="97"/>
      <c r="G6807" s="97"/>
    </row>
    <row r="6808" spans="6:7" x14ac:dyDescent="0.25">
      <c r="F6808" s="97"/>
      <c r="G6808" s="97"/>
    </row>
    <row r="6809" spans="6:7" x14ac:dyDescent="0.25">
      <c r="F6809" s="97"/>
      <c r="G6809" s="97"/>
    </row>
    <row r="6810" spans="6:7" x14ac:dyDescent="0.25">
      <c r="F6810" s="97"/>
      <c r="G6810" s="97"/>
    </row>
    <row r="6811" spans="6:7" x14ac:dyDescent="0.25">
      <c r="F6811" s="97"/>
      <c r="G6811" s="97"/>
    </row>
    <row r="6812" spans="6:7" x14ac:dyDescent="0.25">
      <c r="F6812" s="97"/>
      <c r="G6812" s="97"/>
    </row>
    <row r="6813" spans="6:7" x14ac:dyDescent="0.25">
      <c r="F6813" s="97"/>
      <c r="G6813" s="97"/>
    </row>
    <row r="6814" spans="6:7" x14ac:dyDescent="0.25">
      <c r="F6814" s="97"/>
      <c r="G6814" s="97"/>
    </row>
    <row r="6815" spans="6:7" x14ac:dyDescent="0.25">
      <c r="F6815" s="97"/>
      <c r="G6815" s="97"/>
    </row>
    <row r="6816" spans="6:7" x14ac:dyDescent="0.25">
      <c r="F6816" s="97"/>
      <c r="G6816" s="97"/>
    </row>
    <row r="6817" spans="6:7" x14ac:dyDescent="0.25">
      <c r="F6817" s="97"/>
      <c r="G6817" s="97"/>
    </row>
    <row r="6818" spans="6:7" x14ac:dyDescent="0.25">
      <c r="F6818" s="97"/>
      <c r="G6818" s="97"/>
    </row>
    <row r="6819" spans="6:7" x14ac:dyDescent="0.25">
      <c r="F6819" s="97"/>
      <c r="G6819" s="97"/>
    </row>
    <row r="6820" spans="6:7" x14ac:dyDescent="0.25">
      <c r="F6820" s="97"/>
      <c r="G6820" s="97"/>
    </row>
    <row r="6821" spans="6:7" x14ac:dyDescent="0.25">
      <c r="F6821" s="97"/>
      <c r="G6821" s="97"/>
    </row>
    <row r="6822" spans="6:7" x14ac:dyDescent="0.25">
      <c r="F6822" s="97"/>
      <c r="G6822" s="97"/>
    </row>
    <row r="6823" spans="6:7" x14ac:dyDescent="0.25">
      <c r="F6823" s="97"/>
      <c r="G6823" s="97"/>
    </row>
    <row r="6824" spans="6:7" x14ac:dyDescent="0.25">
      <c r="F6824" s="97"/>
      <c r="G6824" s="97"/>
    </row>
    <row r="6825" spans="6:7" x14ac:dyDescent="0.25">
      <c r="F6825" s="97"/>
      <c r="G6825" s="97"/>
    </row>
    <row r="6826" spans="6:7" x14ac:dyDescent="0.25">
      <c r="F6826" s="97"/>
      <c r="G6826" s="97"/>
    </row>
    <row r="6827" spans="6:7" x14ac:dyDescent="0.25">
      <c r="F6827" s="97"/>
      <c r="G6827" s="97"/>
    </row>
    <row r="6828" spans="6:7" x14ac:dyDescent="0.25">
      <c r="F6828" s="97"/>
      <c r="G6828" s="97"/>
    </row>
    <row r="6829" spans="6:7" x14ac:dyDescent="0.25">
      <c r="F6829" s="97"/>
      <c r="G6829" s="97"/>
    </row>
    <row r="6830" spans="6:7" x14ac:dyDescent="0.25">
      <c r="F6830" s="97"/>
      <c r="G6830" s="97"/>
    </row>
    <row r="6831" spans="6:7" x14ac:dyDescent="0.25">
      <c r="F6831" s="97"/>
      <c r="G6831" s="97"/>
    </row>
    <row r="6832" spans="6:7" x14ac:dyDescent="0.25">
      <c r="F6832" s="97"/>
      <c r="G6832" s="97"/>
    </row>
    <row r="6833" spans="6:7" x14ac:dyDescent="0.25">
      <c r="F6833" s="97"/>
      <c r="G6833" s="97"/>
    </row>
    <row r="6834" spans="6:7" x14ac:dyDescent="0.25">
      <c r="F6834" s="97"/>
      <c r="G6834" s="97"/>
    </row>
    <row r="6835" spans="6:7" x14ac:dyDescent="0.25">
      <c r="F6835" s="97"/>
      <c r="G6835" s="97"/>
    </row>
    <row r="6836" spans="6:7" x14ac:dyDescent="0.25">
      <c r="F6836" s="97"/>
      <c r="G6836" s="97"/>
    </row>
    <row r="6837" spans="6:7" x14ac:dyDescent="0.25">
      <c r="F6837" s="97"/>
      <c r="G6837" s="97"/>
    </row>
    <row r="6838" spans="6:7" x14ac:dyDescent="0.25">
      <c r="F6838" s="97"/>
      <c r="G6838" s="97"/>
    </row>
    <row r="6839" spans="6:7" x14ac:dyDescent="0.25">
      <c r="F6839" s="97"/>
      <c r="G6839" s="97"/>
    </row>
    <row r="6840" spans="6:7" x14ac:dyDescent="0.25">
      <c r="F6840" s="97"/>
      <c r="G6840" s="97"/>
    </row>
    <row r="6841" spans="6:7" x14ac:dyDescent="0.25">
      <c r="F6841" s="97"/>
      <c r="G6841" s="97"/>
    </row>
    <row r="6842" spans="6:7" x14ac:dyDescent="0.25">
      <c r="F6842" s="97"/>
      <c r="G6842" s="97"/>
    </row>
    <row r="6843" spans="6:7" x14ac:dyDescent="0.25">
      <c r="F6843" s="97"/>
      <c r="G6843" s="97"/>
    </row>
    <row r="6844" spans="6:7" x14ac:dyDescent="0.25">
      <c r="F6844" s="97"/>
      <c r="G6844" s="97"/>
    </row>
    <row r="6845" spans="6:7" x14ac:dyDescent="0.25">
      <c r="F6845" s="97"/>
      <c r="G6845" s="97"/>
    </row>
    <row r="6846" spans="6:7" x14ac:dyDescent="0.25">
      <c r="F6846" s="97"/>
      <c r="G6846" s="97"/>
    </row>
    <row r="6847" spans="6:7" x14ac:dyDescent="0.25">
      <c r="F6847" s="97"/>
      <c r="G6847" s="97"/>
    </row>
    <row r="6848" spans="6:7" x14ac:dyDescent="0.25">
      <c r="F6848" s="97"/>
      <c r="G6848" s="97"/>
    </row>
    <row r="6849" spans="6:7" x14ac:dyDescent="0.25">
      <c r="F6849" s="97"/>
      <c r="G6849" s="97"/>
    </row>
    <row r="6850" spans="6:7" x14ac:dyDescent="0.25">
      <c r="F6850" s="97"/>
      <c r="G6850" s="97"/>
    </row>
    <row r="6851" spans="6:7" x14ac:dyDescent="0.25">
      <c r="F6851" s="97"/>
      <c r="G6851" s="97"/>
    </row>
    <row r="6852" spans="6:7" x14ac:dyDescent="0.25">
      <c r="F6852" s="97"/>
      <c r="G6852" s="97"/>
    </row>
    <row r="6853" spans="6:7" x14ac:dyDescent="0.25">
      <c r="F6853" s="97"/>
      <c r="G6853" s="97"/>
    </row>
    <row r="6854" spans="6:7" x14ac:dyDescent="0.25">
      <c r="F6854" s="97"/>
      <c r="G6854" s="97"/>
    </row>
    <row r="6855" spans="6:7" x14ac:dyDescent="0.25">
      <c r="F6855" s="97"/>
      <c r="G6855" s="97"/>
    </row>
    <row r="6856" spans="6:7" x14ac:dyDescent="0.25">
      <c r="F6856" s="97"/>
      <c r="G6856" s="97"/>
    </row>
    <row r="6857" spans="6:7" x14ac:dyDescent="0.25">
      <c r="F6857" s="97"/>
      <c r="G6857" s="97"/>
    </row>
    <row r="6858" spans="6:7" x14ac:dyDescent="0.25">
      <c r="F6858" s="97"/>
      <c r="G6858" s="97"/>
    </row>
    <row r="6859" spans="6:7" x14ac:dyDescent="0.25">
      <c r="F6859" s="97"/>
      <c r="G6859" s="97"/>
    </row>
    <row r="6860" spans="6:7" x14ac:dyDescent="0.25">
      <c r="F6860" s="97"/>
      <c r="G6860" s="97"/>
    </row>
    <row r="6861" spans="6:7" x14ac:dyDescent="0.25">
      <c r="F6861" s="97"/>
      <c r="G6861" s="97"/>
    </row>
    <row r="6862" spans="6:7" x14ac:dyDescent="0.25">
      <c r="F6862" s="97"/>
      <c r="G6862" s="97"/>
    </row>
    <row r="6863" spans="6:7" x14ac:dyDescent="0.25">
      <c r="F6863" s="97"/>
      <c r="G6863" s="97"/>
    </row>
    <row r="6864" spans="6:7" x14ac:dyDescent="0.25">
      <c r="F6864" s="97"/>
      <c r="G6864" s="97"/>
    </row>
    <row r="6865" spans="6:7" x14ac:dyDescent="0.25">
      <c r="F6865" s="97"/>
      <c r="G6865" s="97"/>
    </row>
    <row r="6866" spans="6:7" x14ac:dyDescent="0.25">
      <c r="F6866" s="97"/>
      <c r="G6866" s="97"/>
    </row>
    <row r="6867" spans="6:7" x14ac:dyDescent="0.25">
      <c r="F6867" s="97"/>
      <c r="G6867" s="97"/>
    </row>
    <row r="6868" spans="6:7" x14ac:dyDescent="0.25">
      <c r="F6868" s="97"/>
      <c r="G6868" s="97"/>
    </row>
    <row r="6869" spans="6:7" x14ac:dyDescent="0.25">
      <c r="F6869" s="97"/>
      <c r="G6869" s="97"/>
    </row>
    <row r="6870" spans="6:7" x14ac:dyDescent="0.25">
      <c r="F6870" s="97"/>
      <c r="G6870" s="97"/>
    </row>
    <row r="6871" spans="6:7" x14ac:dyDescent="0.25">
      <c r="F6871" s="97"/>
      <c r="G6871" s="97"/>
    </row>
    <row r="6872" spans="6:7" x14ac:dyDescent="0.25">
      <c r="F6872" s="97"/>
      <c r="G6872" s="97"/>
    </row>
    <row r="6873" spans="6:7" x14ac:dyDescent="0.25">
      <c r="F6873" s="97"/>
      <c r="G6873" s="97"/>
    </row>
    <row r="6874" spans="6:7" x14ac:dyDescent="0.25">
      <c r="F6874" s="97"/>
      <c r="G6874" s="97"/>
    </row>
    <row r="6875" spans="6:7" x14ac:dyDescent="0.25">
      <c r="F6875" s="97"/>
      <c r="G6875" s="97"/>
    </row>
    <row r="6876" spans="6:7" x14ac:dyDescent="0.25">
      <c r="F6876" s="97"/>
      <c r="G6876" s="97"/>
    </row>
    <row r="6877" spans="6:7" x14ac:dyDescent="0.25">
      <c r="F6877" s="97"/>
      <c r="G6877" s="97"/>
    </row>
    <row r="6878" spans="6:7" x14ac:dyDescent="0.25">
      <c r="F6878" s="97"/>
      <c r="G6878" s="97"/>
    </row>
    <row r="6879" spans="6:7" x14ac:dyDescent="0.25">
      <c r="F6879" s="97"/>
      <c r="G6879" s="97"/>
    </row>
    <row r="6880" spans="6:7" x14ac:dyDescent="0.25">
      <c r="F6880" s="97"/>
      <c r="G6880" s="97"/>
    </row>
    <row r="6881" spans="6:7" x14ac:dyDescent="0.25">
      <c r="F6881" s="97"/>
      <c r="G6881" s="97"/>
    </row>
    <row r="6882" spans="6:7" x14ac:dyDescent="0.25">
      <c r="F6882" s="97"/>
      <c r="G6882" s="97"/>
    </row>
    <row r="6883" spans="6:7" x14ac:dyDescent="0.25">
      <c r="F6883" s="97"/>
      <c r="G6883" s="97"/>
    </row>
    <row r="6884" spans="6:7" x14ac:dyDescent="0.25">
      <c r="F6884" s="97"/>
      <c r="G6884" s="97"/>
    </row>
    <row r="6885" spans="6:7" x14ac:dyDescent="0.25">
      <c r="F6885" s="97"/>
      <c r="G6885" s="97"/>
    </row>
    <row r="6886" spans="6:7" x14ac:dyDescent="0.25">
      <c r="F6886" s="97"/>
      <c r="G6886" s="97"/>
    </row>
    <row r="6887" spans="6:7" x14ac:dyDescent="0.25">
      <c r="F6887" s="97"/>
      <c r="G6887" s="97"/>
    </row>
    <row r="6888" spans="6:7" x14ac:dyDescent="0.25">
      <c r="F6888" s="97"/>
      <c r="G6888" s="97"/>
    </row>
    <row r="6889" spans="6:7" x14ac:dyDescent="0.25">
      <c r="F6889" s="97"/>
      <c r="G6889" s="97"/>
    </row>
    <row r="6890" spans="6:7" x14ac:dyDescent="0.25">
      <c r="F6890" s="97"/>
      <c r="G6890" s="97"/>
    </row>
    <row r="6891" spans="6:7" x14ac:dyDescent="0.25">
      <c r="F6891" s="97"/>
      <c r="G6891" s="97"/>
    </row>
    <row r="6892" spans="6:7" x14ac:dyDescent="0.25">
      <c r="F6892" s="97"/>
      <c r="G6892" s="97"/>
    </row>
    <row r="6893" spans="6:7" x14ac:dyDescent="0.25">
      <c r="F6893" s="97"/>
      <c r="G6893" s="97"/>
    </row>
    <row r="6894" spans="6:7" x14ac:dyDescent="0.25">
      <c r="F6894" s="97"/>
      <c r="G6894" s="97"/>
    </row>
    <row r="6895" spans="6:7" x14ac:dyDescent="0.25">
      <c r="F6895" s="97"/>
      <c r="G6895" s="97"/>
    </row>
    <row r="6896" spans="6:7" x14ac:dyDescent="0.25">
      <c r="F6896" s="97"/>
      <c r="G6896" s="97"/>
    </row>
    <row r="6897" spans="6:7" x14ac:dyDescent="0.25">
      <c r="F6897" s="97"/>
      <c r="G6897" s="97"/>
    </row>
    <row r="6898" spans="6:7" x14ac:dyDescent="0.25">
      <c r="F6898" s="97"/>
      <c r="G6898" s="97"/>
    </row>
    <row r="6899" spans="6:7" x14ac:dyDescent="0.25">
      <c r="F6899" s="97"/>
      <c r="G6899" s="97"/>
    </row>
    <row r="6900" spans="6:7" x14ac:dyDescent="0.25">
      <c r="F6900" s="97"/>
      <c r="G6900" s="97"/>
    </row>
    <row r="6901" spans="6:7" x14ac:dyDescent="0.25">
      <c r="F6901" s="97"/>
      <c r="G6901" s="97"/>
    </row>
    <row r="6902" spans="6:7" x14ac:dyDescent="0.25">
      <c r="F6902" s="97"/>
      <c r="G6902" s="97"/>
    </row>
    <row r="6903" spans="6:7" x14ac:dyDescent="0.25">
      <c r="F6903" s="97"/>
      <c r="G6903" s="97"/>
    </row>
    <row r="6904" spans="6:7" x14ac:dyDescent="0.25">
      <c r="F6904" s="97"/>
      <c r="G6904" s="97"/>
    </row>
    <row r="6905" spans="6:7" x14ac:dyDescent="0.25">
      <c r="F6905" s="97"/>
      <c r="G6905" s="97"/>
    </row>
    <row r="6906" spans="6:7" x14ac:dyDescent="0.25">
      <c r="F6906" s="97"/>
      <c r="G6906" s="97"/>
    </row>
    <row r="6907" spans="6:7" x14ac:dyDescent="0.25">
      <c r="F6907" s="97"/>
      <c r="G6907" s="97"/>
    </row>
    <row r="6908" spans="6:7" x14ac:dyDescent="0.25">
      <c r="F6908" s="97"/>
      <c r="G6908" s="97"/>
    </row>
    <row r="6909" spans="6:7" x14ac:dyDescent="0.25">
      <c r="F6909" s="97"/>
      <c r="G6909" s="97"/>
    </row>
    <row r="6910" spans="6:7" x14ac:dyDescent="0.25">
      <c r="F6910" s="97"/>
      <c r="G6910" s="97"/>
    </row>
    <row r="6911" spans="6:7" x14ac:dyDescent="0.25">
      <c r="F6911" s="97"/>
      <c r="G6911" s="97"/>
    </row>
    <row r="6912" spans="6:7" x14ac:dyDescent="0.25">
      <c r="F6912" s="97"/>
      <c r="G6912" s="97"/>
    </row>
    <row r="6913" spans="6:7" x14ac:dyDescent="0.25">
      <c r="F6913" s="97"/>
      <c r="G6913" s="97"/>
    </row>
    <row r="6914" spans="6:7" x14ac:dyDescent="0.25">
      <c r="F6914" s="97"/>
      <c r="G6914" s="97"/>
    </row>
    <row r="6915" spans="6:7" x14ac:dyDescent="0.25">
      <c r="F6915" s="97"/>
      <c r="G6915" s="97"/>
    </row>
    <row r="6916" spans="6:7" x14ac:dyDescent="0.25">
      <c r="F6916" s="97"/>
      <c r="G6916" s="97"/>
    </row>
    <row r="6917" spans="6:7" x14ac:dyDescent="0.25">
      <c r="F6917" s="97"/>
      <c r="G6917" s="97"/>
    </row>
    <row r="6918" spans="6:7" x14ac:dyDescent="0.25">
      <c r="F6918" s="97"/>
      <c r="G6918" s="97"/>
    </row>
    <row r="6919" spans="6:7" x14ac:dyDescent="0.25">
      <c r="F6919" s="97"/>
      <c r="G6919" s="97"/>
    </row>
    <row r="6920" spans="6:7" x14ac:dyDescent="0.25">
      <c r="F6920" s="97"/>
      <c r="G6920" s="97"/>
    </row>
    <row r="6921" spans="6:7" x14ac:dyDescent="0.25">
      <c r="F6921" s="97"/>
      <c r="G6921" s="97"/>
    </row>
    <row r="6922" spans="6:7" x14ac:dyDescent="0.25">
      <c r="F6922" s="97"/>
      <c r="G6922" s="97"/>
    </row>
    <row r="6923" spans="6:7" x14ac:dyDescent="0.25">
      <c r="F6923" s="97"/>
      <c r="G6923" s="97"/>
    </row>
    <row r="6924" spans="6:7" x14ac:dyDescent="0.25">
      <c r="F6924" s="97"/>
      <c r="G6924" s="97"/>
    </row>
    <row r="6925" spans="6:7" x14ac:dyDescent="0.25">
      <c r="F6925" s="97"/>
      <c r="G6925" s="97"/>
    </row>
    <row r="6926" spans="6:7" x14ac:dyDescent="0.25">
      <c r="F6926" s="97"/>
      <c r="G6926" s="97"/>
    </row>
    <row r="6927" spans="6:7" x14ac:dyDescent="0.25">
      <c r="F6927" s="97"/>
      <c r="G6927" s="97"/>
    </row>
    <row r="6928" spans="6:7" x14ac:dyDescent="0.25">
      <c r="F6928" s="97"/>
      <c r="G6928" s="97"/>
    </row>
    <row r="6929" spans="6:7" x14ac:dyDescent="0.25">
      <c r="F6929" s="97"/>
      <c r="G6929" s="97"/>
    </row>
    <row r="6930" spans="6:7" x14ac:dyDescent="0.25">
      <c r="F6930" s="97"/>
      <c r="G6930" s="97"/>
    </row>
    <row r="6931" spans="6:7" x14ac:dyDescent="0.25">
      <c r="F6931" s="97"/>
      <c r="G6931" s="97"/>
    </row>
    <row r="6932" spans="6:7" x14ac:dyDescent="0.25">
      <c r="F6932" s="97"/>
      <c r="G6932" s="97"/>
    </row>
    <row r="6933" spans="6:7" x14ac:dyDescent="0.25">
      <c r="F6933" s="97"/>
      <c r="G6933" s="97"/>
    </row>
    <row r="6934" spans="6:7" x14ac:dyDescent="0.25">
      <c r="F6934" s="97"/>
      <c r="G6934" s="97"/>
    </row>
    <row r="6935" spans="6:7" x14ac:dyDescent="0.25">
      <c r="F6935" s="97"/>
      <c r="G6935" s="97"/>
    </row>
    <row r="6936" spans="6:7" x14ac:dyDescent="0.25">
      <c r="F6936" s="97"/>
      <c r="G6936" s="97"/>
    </row>
    <row r="6937" spans="6:7" x14ac:dyDescent="0.25">
      <c r="F6937" s="97"/>
      <c r="G6937" s="97"/>
    </row>
    <row r="6938" spans="6:7" x14ac:dyDescent="0.25">
      <c r="F6938" s="97"/>
      <c r="G6938" s="97"/>
    </row>
    <row r="6939" spans="6:7" x14ac:dyDescent="0.25">
      <c r="F6939" s="97"/>
      <c r="G6939" s="97"/>
    </row>
    <row r="6940" spans="6:7" x14ac:dyDescent="0.25">
      <c r="F6940" s="97"/>
      <c r="G6940" s="97"/>
    </row>
    <row r="6941" spans="6:7" x14ac:dyDescent="0.25">
      <c r="F6941" s="97"/>
      <c r="G6941" s="97"/>
    </row>
    <row r="6942" spans="6:7" x14ac:dyDescent="0.25">
      <c r="F6942" s="97"/>
      <c r="G6942" s="97"/>
    </row>
    <row r="6943" spans="6:7" x14ac:dyDescent="0.25">
      <c r="F6943" s="97"/>
      <c r="G6943" s="97"/>
    </row>
    <row r="6944" spans="6:7" x14ac:dyDescent="0.25">
      <c r="F6944" s="97"/>
      <c r="G6944" s="97"/>
    </row>
    <row r="6945" spans="6:7" x14ac:dyDescent="0.25">
      <c r="F6945" s="97"/>
      <c r="G6945" s="97"/>
    </row>
    <row r="6946" spans="6:7" x14ac:dyDescent="0.25">
      <c r="F6946" s="97"/>
      <c r="G6946" s="97"/>
    </row>
    <row r="6947" spans="6:7" x14ac:dyDescent="0.25">
      <c r="F6947" s="97"/>
      <c r="G6947" s="97"/>
    </row>
    <row r="6948" spans="6:7" x14ac:dyDescent="0.25">
      <c r="F6948" s="97"/>
      <c r="G6948" s="97"/>
    </row>
    <row r="6949" spans="6:7" x14ac:dyDescent="0.25">
      <c r="F6949" s="97"/>
      <c r="G6949" s="97"/>
    </row>
    <row r="6950" spans="6:7" x14ac:dyDescent="0.25">
      <c r="F6950" s="97"/>
      <c r="G6950" s="97"/>
    </row>
    <row r="6951" spans="6:7" x14ac:dyDescent="0.25">
      <c r="F6951" s="97"/>
      <c r="G6951" s="97"/>
    </row>
    <row r="6952" spans="6:7" x14ac:dyDescent="0.25">
      <c r="F6952" s="97"/>
      <c r="G6952" s="97"/>
    </row>
    <row r="6953" spans="6:7" x14ac:dyDescent="0.25">
      <c r="F6953" s="97"/>
      <c r="G6953" s="97"/>
    </row>
    <row r="6954" spans="6:7" x14ac:dyDescent="0.25">
      <c r="F6954" s="97"/>
      <c r="G6954" s="97"/>
    </row>
    <row r="6955" spans="6:7" x14ac:dyDescent="0.25">
      <c r="F6955" s="97"/>
      <c r="G6955" s="97"/>
    </row>
    <row r="6956" spans="6:7" x14ac:dyDescent="0.25">
      <c r="F6956" s="97"/>
      <c r="G6956" s="97"/>
    </row>
    <row r="6957" spans="6:7" x14ac:dyDescent="0.25">
      <c r="F6957" s="97"/>
      <c r="G6957" s="97"/>
    </row>
    <row r="6958" spans="6:7" x14ac:dyDescent="0.25">
      <c r="F6958" s="97"/>
      <c r="G6958" s="97"/>
    </row>
    <row r="6959" spans="6:7" x14ac:dyDescent="0.25">
      <c r="F6959" s="97"/>
      <c r="G6959" s="97"/>
    </row>
    <row r="6960" spans="6:7" x14ac:dyDescent="0.25">
      <c r="F6960" s="97"/>
      <c r="G6960" s="97"/>
    </row>
    <row r="6961" spans="6:7" x14ac:dyDescent="0.25">
      <c r="F6961" s="97"/>
      <c r="G6961" s="97"/>
    </row>
    <row r="6962" spans="6:7" x14ac:dyDescent="0.25">
      <c r="F6962" s="97"/>
      <c r="G6962" s="97"/>
    </row>
    <row r="6963" spans="6:7" x14ac:dyDescent="0.25">
      <c r="F6963" s="97"/>
      <c r="G6963" s="97"/>
    </row>
    <row r="6964" spans="6:7" x14ac:dyDescent="0.25">
      <c r="F6964" s="97"/>
      <c r="G6964" s="97"/>
    </row>
    <row r="6965" spans="6:7" x14ac:dyDescent="0.25">
      <c r="F6965" s="97"/>
      <c r="G6965" s="97"/>
    </row>
    <row r="6966" spans="6:7" x14ac:dyDescent="0.25">
      <c r="F6966" s="97"/>
      <c r="G6966" s="97"/>
    </row>
    <row r="6967" spans="6:7" x14ac:dyDescent="0.25">
      <c r="F6967" s="97"/>
      <c r="G6967" s="97"/>
    </row>
    <row r="6968" spans="6:7" x14ac:dyDescent="0.25">
      <c r="F6968" s="97"/>
      <c r="G6968" s="97"/>
    </row>
    <row r="6969" spans="6:7" x14ac:dyDescent="0.25">
      <c r="F6969" s="97"/>
      <c r="G6969" s="97"/>
    </row>
    <row r="6970" spans="6:7" x14ac:dyDescent="0.25">
      <c r="F6970" s="97"/>
      <c r="G6970" s="97"/>
    </row>
    <row r="6971" spans="6:7" x14ac:dyDescent="0.25">
      <c r="F6971" s="97"/>
      <c r="G6971" s="97"/>
    </row>
    <row r="6972" spans="6:7" x14ac:dyDescent="0.25">
      <c r="F6972" s="97"/>
      <c r="G6972" s="97"/>
    </row>
    <row r="6973" spans="6:7" x14ac:dyDescent="0.25">
      <c r="F6973" s="97"/>
      <c r="G6973" s="97"/>
    </row>
    <row r="6974" spans="6:7" x14ac:dyDescent="0.25">
      <c r="F6974" s="97"/>
      <c r="G6974" s="97"/>
    </row>
    <row r="6975" spans="6:7" x14ac:dyDescent="0.25">
      <c r="F6975" s="97"/>
      <c r="G6975" s="97"/>
    </row>
    <row r="6976" spans="6:7" x14ac:dyDescent="0.25">
      <c r="F6976" s="97"/>
      <c r="G6976" s="97"/>
    </row>
    <row r="6977" spans="6:7" x14ac:dyDescent="0.25">
      <c r="F6977" s="97"/>
      <c r="G6977" s="97"/>
    </row>
    <row r="6978" spans="6:7" x14ac:dyDescent="0.25">
      <c r="F6978" s="97"/>
      <c r="G6978" s="97"/>
    </row>
    <row r="6979" spans="6:7" x14ac:dyDescent="0.25">
      <c r="F6979" s="97"/>
      <c r="G6979" s="97"/>
    </row>
    <row r="6980" spans="6:7" x14ac:dyDescent="0.25">
      <c r="F6980" s="97"/>
      <c r="G6980" s="97"/>
    </row>
    <row r="6981" spans="6:7" x14ac:dyDescent="0.25">
      <c r="F6981" s="97"/>
      <c r="G6981" s="97"/>
    </row>
    <row r="6982" spans="6:7" x14ac:dyDescent="0.25">
      <c r="F6982" s="97"/>
      <c r="G6982" s="97"/>
    </row>
    <row r="6983" spans="6:7" x14ac:dyDescent="0.25">
      <c r="F6983" s="97"/>
      <c r="G6983" s="97"/>
    </row>
    <row r="6984" spans="6:7" x14ac:dyDescent="0.25">
      <c r="F6984" s="97"/>
      <c r="G6984" s="97"/>
    </row>
    <row r="6985" spans="6:7" x14ac:dyDescent="0.25">
      <c r="F6985" s="97"/>
      <c r="G6985" s="97"/>
    </row>
    <row r="6986" spans="6:7" x14ac:dyDescent="0.25">
      <c r="F6986" s="97"/>
      <c r="G6986" s="97"/>
    </row>
    <row r="6987" spans="6:7" x14ac:dyDescent="0.25">
      <c r="F6987" s="97"/>
      <c r="G6987" s="97"/>
    </row>
    <row r="6988" spans="6:7" x14ac:dyDescent="0.25">
      <c r="F6988" s="97"/>
      <c r="G6988" s="97"/>
    </row>
    <row r="6989" spans="6:7" x14ac:dyDescent="0.25">
      <c r="F6989" s="97"/>
      <c r="G6989" s="97"/>
    </row>
    <row r="6990" spans="6:7" x14ac:dyDescent="0.25">
      <c r="F6990" s="97"/>
      <c r="G6990" s="97"/>
    </row>
    <row r="6991" spans="6:7" x14ac:dyDescent="0.25">
      <c r="F6991" s="97"/>
      <c r="G6991" s="97"/>
    </row>
    <row r="6992" spans="6:7" x14ac:dyDescent="0.25">
      <c r="F6992" s="97"/>
      <c r="G6992" s="97"/>
    </row>
    <row r="6993" spans="6:7" x14ac:dyDescent="0.25">
      <c r="F6993" s="97"/>
      <c r="G6993" s="97"/>
    </row>
    <row r="6994" spans="6:7" x14ac:dyDescent="0.25">
      <c r="F6994" s="97"/>
      <c r="G6994" s="97"/>
    </row>
    <row r="6995" spans="6:7" x14ac:dyDescent="0.25">
      <c r="F6995" s="97"/>
      <c r="G6995" s="97"/>
    </row>
    <row r="6996" spans="6:7" x14ac:dyDescent="0.25">
      <c r="F6996" s="97"/>
      <c r="G6996" s="97"/>
    </row>
    <row r="6997" spans="6:7" x14ac:dyDescent="0.25">
      <c r="F6997" s="97"/>
      <c r="G6997" s="97"/>
    </row>
    <row r="6998" spans="6:7" x14ac:dyDescent="0.25">
      <c r="F6998" s="97"/>
      <c r="G6998" s="97"/>
    </row>
    <row r="6999" spans="6:7" x14ac:dyDescent="0.25">
      <c r="F6999" s="97"/>
      <c r="G6999" s="97"/>
    </row>
    <row r="7000" spans="6:7" x14ac:dyDescent="0.25">
      <c r="F7000" s="97"/>
      <c r="G7000" s="97"/>
    </row>
    <row r="7001" spans="6:7" x14ac:dyDescent="0.25">
      <c r="F7001" s="97"/>
      <c r="G7001" s="97"/>
    </row>
    <row r="7002" spans="6:7" x14ac:dyDescent="0.25">
      <c r="F7002" s="97"/>
      <c r="G7002" s="97"/>
    </row>
    <row r="7003" spans="6:7" x14ac:dyDescent="0.25">
      <c r="F7003" s="97"/>
      <c r="G7003" s="97"/>
    </row>
    <row r="7004" spans="6:7" x14ac:dyDescent="0.25">
      <c r="F7004" s="97"/>
      <c r="G7004" s="97"/>
    </row>
    <row r="7005" spans="6:7" x14ac:dyDescent="0.25">
      <c r="F7005" s="97"/>
      <c r="G7005" s="97"/>
    </row>
    <row r="7006" spans="6:7" x14ac:dyDescent="0.25">
      <c r="F7006" s="97"/>
      <c r="G7006" s="97"/>
    </row>
    <row r="7007" spans="6:7" x14ac:dyDescent="0.25">
      <c r="F7007" s="97"/>
      <c r="G7007" s="97"/>
    </row>
    <row r="7008" spans="6:7" x14ac:dyDescent="0.25">
      <c r="F7008" s="97"/>
      <c r="G7008" s="97"/>
    </row>
    <row r="7009" spans="6:7" x14ac:dyDescent="0.25">
      <c r="F7009" s="97"/>
      <c r="G7009" s="97"/>
    </row>
    <row r="7010" spans="6:7" x14ac:dyDescent="0.25">
      <c r="F7010" s="97"/>
      <c r="G7010" s="97"/>
    </row>
    <row r="7011" spans="6:7" x14ac:dyDescent="0.25">
      <c r="F7011" s="97"/>
      <c r="G7011" s="97"/>
    </row>
    <row r="7012" spans="6:7" x14ac:dyDescent="0.25">
      <c r="F7012" s="97"/>
      <c r="G7012" s="97"/>
    </row>
    <row r="7013" spans="6:7" x14ac:dyDescent="0.25">
      <c r="F7013" s="97"/>
      <c r="G7013" s="97"/>
    </row>
    <row r="7014" spans="6:7" x14ac:dyDescent="0.25">
      <c r="F7014" s="97"/>
      <c r="G7014" s="97"/>
    </row>
    <row r="7015" spans="6:7" x14ac:dyDescent="0.25">
      <c r="F7015" s="97"/>
      <c r="G7015" s="97"/>
    </row>
    <row r="7016" spans="6:7" x14ac:dyDescent="0.25">
      <c r="F7016" s="97"/>
      <c r="G7016" s="97"/>
    </row>
    <row r="7017" spans="6:7" x14ac:dyDescent="0.25">
      <c r="F7017" s="97"/>
      <c r="G7017" s="97"/>
    </row>
    <row r="7018" spans="6:7" x14ac:dyDescent="0.25">
      <c r="F7018" s="97"/>
      <c r="G7018" s="97"/>
    </row>
    <row r="7019" spans="6:7" x14ac:dyDescent="0.25">
      <c r="F7019" s="97"/>
      <c r="G7019" s="97"/>
    </row>
    <row r="7020" spans="6:7" x14ac:dyDescent="0.25">
      <c r="F7020" s="97"/>
      <c r="G7020" s="97"/>
    </row>
    <row r="7021" spans="6:7" x14ac:dyDescent="0.25">
      <c r="F7021" s="97"/>
      <c r="G7021" s="97"/>
    </row>
    <row r="7022" spans="6:7" x14ac:dyDescent="0.25">
      <c r="F7022" s="97"/>
      <c r="G7022" s="97"/>
    </row>
    <row r="7023" spans="6:7" x14ac:dyDescent="0.25">
      <c r="F7023" s="97"/>
      <c r="G7023" s="97"/>
    </row>
    <row r="7024" spans="6:7" x14ac:dyDescent="0.25">
      <c r="F7024" s="97"/>
      <c r="G7024" s="97"/>
    </row>
    <row r="7025" spans="6:7" x14ac:dyDescent="0.25">
      <c r="F7025" s="97"/>
      <c r="G7025" s="97"/>
    </row>
    <row r="7026" spans="6:7" x14ac:dyDescent="0.25">
      <c r="F7026" s="97"/>
      <c r="G7026" s="97"/>
    </row>
    <row r="7027" spans="6:7" x14ac:dyDescent="0.25">
      <c r="F7027" s="97"/>
      <c r="G7027" s="97"/>
    </row>
    <row r="7028" spans="6:7" x14ac:dyDescent="0.25">
      <c r="F7028" s="97"/>
      <c r="G7028" s="97"/>
    </row>
    <row r="7029" spans="6:7" x14ac:dyDescent="0.25">
      <c r="F7029" s="97"/>
      <c r="G7029" s="97"/>
    </row>
    <row r="7030" spans="6:7" x14ac:dyDescent="0.25">
      <c r="F7030" s="97"/>
      <c r="G7030" s="97"/>
    </row>
    <row r="7031" spans="6:7" x14ac:dyDescent="0.25">
      <c r="F7031" s="97"/>
      <c r="G7031" s="97"/>
    </row>
    <row r="7032" spans="6:7" x14ac:dyDescent="0.25">
      <c r="F7032" s="97"/>
      <c r="G7032" s="97"/>
    </row>
    <row r="7033" spans="6:7" x14ac:dyDescent="0.25">
      <c r="F7033" s="97"/>
      <c r="G7033" s="97"/>
    </row>
    <row r="7034" spans="6:7" x14ac:dyDescent="0.25">
      <c r="F7034" s="97"/>
      <c r="G7034" s="97"/>
    </row>
    <row r="7035" spans="6:7" x14ac:dyDescent="0.25">
      <c r="F7035" s="97"/>
      <c r="G7035" s="97"/>
    </row>
    <row r="7036" spans="6:7" x14ac:dyDescent="0.25">
      <c r="F7036" s="97"/>
      <c r="G7036" s="97"/>
    </row>
    <row r="7037" spans="6:7" x14ac:dyDescent="0.25">
      <c r="F7037" s="97"/>
      <c r="G7037" s="97"/>
    </row>
    <row r="7038" spans="6:7" x14ac:dyDescent="0.25">
      <c r="F7038" s="97"/>
      <c r="G7038" s="97"/>
    </row>
    <row r="7039" spans="6:7" x14ac:dyDescent="0.25">
      <c r="F7039" s="97"/>
      <c r="G7039" s="97"/>
    </row>
    <row r="7040" spans="6:7" x14ac:dyDescent="0.25">
      <c r="F7040" s="97"/>
      <c r="G7040" s="97"/>
    </row>
    <row r="7041" spans="6:7" x14ac:dyDescent="0.25">
      <c r="F7041" s="97"/>
      <c r="G7041" s="97"/>
    </row>
    <row r="7042" spans="6:7" x14ac:dyDescent="0.25">
      <c r="F7042" s="97"/>
      <c r="G7042" s="97"/>
    </row>
    <row r="7043" spans="6:7" x14ac:dyDescent="0.25">
      <c r="F7043" s="97"/>
      <c r="G7043" s="97"/>
    </row>
    <row r="7044" spans="6:7" x14ac:dyDescent="0.25">
      <c r="F7044" s="97"/>
      <c r="G7044" s="97"/>
    </row>
    <row r="7045" spans="6:7" x14ac:dyDescent="0.25">
      <c r="F7045" s="97"/>
      <c r="G7045" s="97"/>
    </row>
    <row r="7046" spans="6:7" x14ac:dyDescent="0.25">
      <c r="F7046" s="97"/>
      <c r="G7046" s="97"/>
    </row>
    <row r="7047" spans="6:7" x14ac:dyDescent="0.25">
      <c r="F7047" s="97"/>
      <c r="G7047" s="97"/>
    </row>
    <row r="7048" spans="6:7" x14ac:dyDescent="0.25">
      <c r="F7048" s="97"/>
      <c r="G7048" s="97"/>
    </row>
    <row r="7049" spans="6:7" x14ac:dyDescent="0.25">
      <c r="F7049" s="97"/>
      <c r="G7049" s="97"/>
    </row>
    <row r="7050" spans="6:7" x14ac:dyDescent="0.25">
      <c r="F7050" s="97"/>
      <c r="G7050" s="97"/>
    </row>
    <row r="7051" spans="6:7" x14ac:dyDescent="0.25">
      <c r="F7051" s="97"/>
      <c r="G7051" s="97"/>
    </row>
    <row r="7052" spans="6:7" x14ac:dyDescent="0.25">
      <c r="F7052" s="97"/>
      <c r="G7052" s="97"/>
    </row>
    <row r="7053" spans="6:7" x14ac:dyDescent="0.25">
      <c r="F7053" s="97"/>
      <c r="G7053" s="97"/>
    </row>
    <row r="7054" spans="6:7" x14ac:dyDescent="0.25">
      <c r="F7054" s="97"/>
      <c r="G7054" s="97"/>
    </row>
    <row r="7055" spans="6:7" x14ac:dyDescent="0.25">
      <c r="F7055" s="97"/>
      <c r="G7055" s="97"/>
    </row>
    <row r="7056" spans="6:7" x14ac:dyDescent="0.25">
      <c r="F7056" s="97"/>
      <c r="G7056" s="97"/>
    </row>
    <row r="7057" spans="6:7" x14ac:dyDescent="0.25">
      <c r="F7057" s="97"/>
      <c r="G7057" s="97"/>
    </row>
    <row r="7058" spans="6:7" x14ac:dyDescent="0.25">
      <c r="F7058" s="97"/>
      <c r="G7058" s="97"/>
    </row>
    <row r="7059" spans="6:7" x14ac:dyDescent="0.25">
      <c r="F7059" s="97"/>
      <c r="G7059" s="97"/>
    </row>
    <row r="7060" spans="6:7" x14ac:dyDescent="0.25">
      <c r="F7060" s="97"/>
      <c r="G7060" s="97"/>
    </row>
    <row r="7061" spans="6:7" x14ac:dyDescent="0.25">
      <c r="F7061" s="97"/>
      <c r="G7061" s="97"/>
    </row>
    <row r="7062" spans="6:7" x14ac:dyDescent="0.25">
      <c r="F7062" s="97"/>
      <c r="G7062" s="97"/>
    </row>
    <row r="7063" spans="6:7" x14ac:dyDescent="0.25">
      <c r="F7063" s="97"/>
      <c r="G7063" s="97"/>
    </row>
    <row r="7064" spans="6:7" x14ac:dyDescent="0.25">
      <c r="F7064" s="97"/>
      <c r="G7064" s="97"/>
    </row>
    <row r="7065" spans="6:7" x14ac:dyDescent="0.25">
      <c r="F7065" s="97"/>
      <c r="G7065" s="97"/>
    </row>
    <row r="7066" spans="6:7" x14ac:dyDescent="0.25">
      <c r="F7066" s="97"/>
      <c r="G7066" s="97"/>
    </row>
    <row r="7067" spans="6:7" x14ac:dyDescent="0.25">
      <c r="F7067" s="97"/>
      <c r="G7067" s="97"/>
    </row>
    <row r="7068" spans="6:7" x14ac:dyDescent="0.25">
      <c r="F7068" s="97"/>
      <c r="G7068" s="97"/>
    </row>
    <row r="7069" spans="6:7" x14ac:dyDescent="0.25">
      <c r="F7069" s="97"/>
      <c r="G7069" s="97"/>
    </row>
    <row r="7070" spans="6:7" x14ac:dyDescent="0.25">
      <c r="F7070" s="97"/>
      <c r="G7070" s="97"/>
    </row>
    <row r="7071" spans="6:7" x14ac:dyDescent="0.25">
      <c r="F7071" s="97"/>
      <c r="G7071" s="97"/>
    </row>
    <row r="7072" spans="6:7" x14ac:dyDescent="0.25">
      <c r="F7072" s="97"/>
      <c r="G7072" s="97"/>
    </row>
    <row r="7073" spans="6:7" x14ac:dyDescent="0.25">
      <c r="F7073" s="97"/>
      <c r="G7073" s="97"/>
    </row>
    <row r="7074" spans="6:7" x14ac:dyDescent="0.25">
      <c r="F7074" s="97"/>
      <c r="G7074" s="97"/>
    </row>
    <row r="7075" spans="6:7" x14ac:dyDescent="0.25">
      <c r="F7075" s="97"/>
      <c r="G7075" s="97"/>
    </row>
    <row r="7076" spans="6:7" x14ac:dyDescent="0.25">
      <c r="F7076" s="97"/>
      <c r="G7076" s="97"/>
    </row>
    <row r="7077" spans="6:7" x14ac:dyDescent="0.25">
      <c r="F7077" s="97"/>
      <c r="G7077" s="97"/>
    </row>
    <row r="7078" spans="6:7" x14ac:dyDescent="0.25">
      <c r="F7078" s="97"/>
      <c r="G7078" s="97"/>
    </row>
    <row r="7079" spans="6:7" x14ac:dyDescent="0.25">
      <c r="F7079" s="97"/>
      <c r="G7079" s="97"/>
    </row>
    <row r="7080" spans="6:7" x14ac:dyDescent="0.25">
      <c r="F7080" s="97"/>
      <c r="G7080" s="97"/>
    </row>
    <row r="7081" spans="6:7" x14ac:dyDescent="0.25">
      <c r="F7081" s="97"/>
      <c r="G7081" s="97"/>
    </row>
    <row r="7082" spans="6:7" x14ac:dyDescent="0.25">
      <c r="F7082" s="97"/>
      <c r="G7082" s="97"/>
    </row>
    <row r="7083" spans="6:7" x14ac:dyDescent="0.25">
      <c r="F7083" s="97"/>
      <c r="G7083" s="97"/>
    </row>
    <row r="7084" spans="6:7" x14ac:dyDescent="0.25">
      <c r="F7084" s="97"/>
      <c r="G7084" s="97"/>
    </row>
    <row r="7085" spans="6:7" x14ac:dyDescent="0.25">
      <c r="F7085" s="97"/>
      <c r="G7085" s="97"/>
    </row>
    <row r="7086" spans="6:7" x14ac:dyDescent="0.25">
      <c r="F7086" s="97"/>
      <c r="G7086" s="97"/>
    </row>
    <row r="7087" spans="6:7" x14ac:dyDescent="0.25">
      <c r="F7087" s="97"/>
      <c r="G7087" s="97"/>
    </row>
    <row r="7088" spans="6:7" x14ac:dyDescent="0.25">
      <c r="F7088" s="97"/>
      <c r="G7088" s="97"/>
    </row>
    <row r="7089" spans="6:7" x14ac:dyDescent="0.25">
      <c r="F7089" s="97"/>
      <c r="G7089" s="97"/>
    </row>
    <row r="7090" spans="6:7" x14ac:dyDescent="0.25">
      <c r="F7090" s="97"/>
      <c r="G7090" s="97"/>
    </row>
    <row r="7091" spans="6:7" x14ac:dyDescent="0.25">
      <c r="F7091" s="97"/>
      <c r="G7091" s="97"/>
    </row>
    <row r="7092" spans="6:7" x14ac:dyDescent="0.25">
      <c r="F7092" s="97"/>
      <c r="G7092" s="97"/>
    </row>
    <row r="7093" spans="6:7" x14ac:dyDescent="0.25">
      <c r="F7093" s="97"/>
      <c r="G7093" s="97"/>
    </row>
    <row r="7094" spans="6:7" x14ac:dyDescent="0.25">
      <c r="F7094" s="97"/>
      <c r="G7094" s="97"/>
    </row>
    <row r="7095" spans="6:7" x14ac:dyDescent="0.25">
      <c r="F7095" s="97"/>
      <c r="G7095" s="97"/>
    </row>
    <row r="7096" spans="6:7" x14ac:dyDescent="0.25">
      <c r="F7096" s="97"/>
      <c r="G7096" s="97"/>
    </row>
    <row r="7097" spans="6:7" x14ac:dyDescent="0.25">
      <c r="F7097" s="97"/>
      <c r="G7097" s="97"/>
    </row>
    <row r="7098" spans="6:7" x14ac:dyDescent="0.25">
      <c r="F7098" s="97"/>
      <c r="G7098" s="97"/>
    </row>
    <row r="7099" spans="6:7" x14ac:dyDescent="0.25">
      <c r="F7099" s="97"/>
      <c r="G7099" s="97"/>
    </row>
    <row r="7100" spans="6:7" x14ac:dyDescent="0.25">
      <c r="F7100" s="97"/>
      <c r="G7100" s="97"/>
    </row>
    <row r="7101" spans="6:7" x14ac:dyDescent="0.25">
      <c r="F7101" s="97"/>
      <c r="G7101" s="97"/>
    </row>
    <row r="7102" spans="6:7" x14ac:dyDescent="0.25">
      <c r="F7102" s="97"/>
      <c r="G7102" s="97"/>
    </row>
    <row r="7103" spans="6:7" x14ac:dyDescent="0.25">
      <c r="F7103" s="97"/>
      <c r="G7103" s="97"/>
    </row>
    <row r="7104" spans="6:7" x14ac:dyDescent="0.25">
      <c r="F7104" s="97"/>
      <c r="G7104" s="97"/>
    </row>
    <row r="7105" spans="6:7" x14ac:dyDescent="0.25">
      <c r="F7105" s="97"/>
      <c r="G7105" s="97"/>
    </row>
    <row r="7106" spans="6:7" x14ac:dyDescent="0.25">
      <c r="F7106" s="97"/>
      <c r="G7106" s="97"/>
    </row>
    <row r="7107" spans="6:7" x14ac:dyDescent="0.25">
      <c r="F7107" s="97"/>
      <c r="G7107" s="97"/>
    </row>
    <row r="7108" spans="6:7" x14ac:dyDescent="0.25">
      <c r="F7108" s="97"/>
      <c r="G7108" s="97"/>
    </row>
    <row r="7109" spans="6:7" x14ac:dyDescent="0.25">
      <c r="F7109" s="97"/>
      <c r="G7109" s="97"/>
    </row>
    <row r="7110" spans="6:7" x14ac:dyDescent="0.25">
      <c r="F7110" s="97"/>
      <c r="G7110" s="97"/>
    </row>
    <row r="7111" spans="6:7" x14ac:dyDescent="0.25">
      <c r="F7111" s="97"/>
      <c r="G7111" s="97"/>
    </row>
    <row r="7112" spans="6:7" x14ac:dyDescent="0.25">
      <c r="F7112" s="97"/>
      <c r="G7112" s="97"/>
    </row>
    <row r="7113" spans="6:7" x14ac:dyDescent="0.25">
      <c r="F7113" s="97"/>
      <c r="G7113" s="97"/>
    </row>
    <row r="7114" spans="6:7" x14ac:dyDescent="0.25">
      <c r="F7114" s="97"/>
      <c r="G7114" s="97"/>
    </row>
    <row r="7115" spans="6:7" x14ac:dyDescent="0.25">
      <c r="F7115" s="97"/>
      <c r="G7115" s="97"/>
    </row>
    <row r="7116" spans="6:7" x14ac:dyDescent="0.25">
      <c r="F7116" s="97"/>
      <c r="G7116" s="97"/>
    </row>
    <row r="7117" spans="6:7" x14ac:dyDescent="0.25">
      <c r="F7117" s="97"/>
      <c r="G7117" s="97"/>
    </row>
    <row r="7118" spans="6:7" x14ac:dyDescent="0.25">
      <c r="F7118" s="97"/>
      <c r="G7118" s="97"/>
    </row>
    <row r="7119" spans="6:7" x14ac:dyDescent="0.25">
      <c r="F7119" s="97"/>
      <c r="G7119" s="97"/>
    </row>
    <row r="7120" spans="6:7" x14ac:dyDescent="0.25">
      <c r="F7120" s="97"/>
      <c r="G7120" s="97"/>
    </row>
    <row r="7121" spans="6:7" x14ac:dyDescent="0.25">
      <c r="F7121" s="97"/>
      <c r="G7121" s="97"/>
    </row>
    <row r="7122" spans="6:7" x14ac:dyDescent="0.25">
      <c r="F7122" s="97"/>
      <c r="G7122" s="97"/>
    </row>
    <row r="7123" spans="6:7" x14ac:dyDescent="0.25">
      <c r="F7123" s="97"/>
      <c r="G7123" s="97"/>
    </row>
    <row r="7124" spans="6:7" x14ac:dyDescent="0.25">
      <c r="F7124" s="97"/>
      <c r="G7124" s="97"/>
    </row>
    <row r="7125" spans="6:7" x14ac:dyDescent="0.25">
      <c r="F7125" s="97"/>
      <c r="G7125" s="97"/>
    </row>
    <row r="7126" spans="6:7" x14ac:dyDescent="0.25">
      <c r="F7126" s="97"/>
      <c r="G7126" s="97"/>
    </row>
    <row r="7127" spans="6:7" x14ac:dyDescent="0.25">
      <c r="F7127" s="97"/>
      <c r="G7127" s="97"/>
    </row>
    <row r="7128" spans="6:7" x14ac:dyDescent="0.25">
      <c r="F7128" s="97"/>
      <c r="G7128" s="97"/>
    </row>
    <row r="7129" spans="6:7" x14ac:dyDescent="0.25">
      <c r="F7129" s="97"/>
      <c r="G7129" s="97"/>
    </row>
    <row r="7130" spans="6:7" x14ac:dyDescent="0.25">
      <c r="F7130" s="97"/>
      <c r="G7130" s="97"/>
    </row>
    <row r="7131" spans="6:7" x14ac:dyDescent="0.25">
      <c r="F7131" s="97"/>
      <c r="G7131" s="97"/>
    </row>
    <row r="7132" spans="6:7" x14ac:dyDescent="0.25">
      <c r="F7132" s="97"/>
      <c r="G7132" s="97"/>
    </row>
    <row r="7133" spans="6:7" x14ac:dyDescent="0.25">
      <c r="F7133" s="97"/>
      <c r="G7133" s="97"/>
    </row>
    <row r="7134" spans="6:7" x14ac:dyDescent="0.25">
      <c r="F7134" s="97"/>
      <c r="G7134" s="97"/>
    </row>
    <row r="7135" spans="6:7" x14ac:dyDescent="0.25">
      <c r="F7135" s="97"/>
      <c r="G7135" s="97"/>
    </row>
    <row r="7136" spans="6:7" x14ac:dyDescent="0.25">
      <c r="F7136" s="97"/>
      <c r="G7136" s="97"/>
    </row>
    <row r="7137" spans="6:7" x14ac:dyDescent="0.25">
      <c r="F7137" s="97"/>
      <c r="G7137" s="97"/>
    </row>
    <row r="7138" spans="6:7" x14ac:dyDescent="0.25">
      <c r="F7138" s="97"/>
      <c r="G7138" s="97"/>
    </row>
    <row r="7139" spans="6:7" x14ac:dyDescent="0.25">
      <c r="F7139" s="97"/>
      <c r="G7139" s="97"/>
    </row>
    <row r="7140" spans="6:7" x14ac:dyDescent="0.25">
      <c r="F7140" s="97"/>
      <c r="G7140" s="97"/>
    </row>
    <row r="7141" spans="6:7" x14ac:dyDescent="0.25">
      <c r="F7141" s="97"/>
      <c r="G7141" s="97"/>
    </row>
    <row r="7142" spans="6:7" x14ac:dyDescent="0.25">
      <c r="F7142" s="97"/>
      <c r="G7142" s="97"/>
    </row>
    <row r="7143" spans="6:7" x14ac:dyDescent="0.25">
      <c r="F7143" s="97"/>
      <c r="G7143" s="97"/>
    </row>
    <row r="7144" spans="6:7" x14ac:dyDescent="0.25">
      <c r="F7144" s="97"/>
      <c r="G7144" s="97"/>
    </row>
    <row r="7145" spans="6:7" x14ac:dyDescent="0.25">
      <c r="F7145" s="97"/>
      <c r="G7145" s="97"/>
    </row>
    <row r="7146" spans="6:7" x14ac:dyDescent="0.25">
      <c r="F7146" s="97"/>
      <c r="G7146" s="97"/>
    </row>
    <row r="7147" spans="6:7" x14ac:dyDescent="0.25">
      <c r="F7147" s="97"/>
      <c r="G7147" s="97"/>
    </row>
    <row r="7148" spans="6:7" x14ac:dyDescent="0.25">
      <c r="F7148" s="97"/>
      <c r="G7148" s="97"/>
    </row>
    <row r="7149" spans="6:7" x14ac:dyDescent="0.25">
      <c r="F7149" s="97"/>
      <c r="G7149" s="97"/>
    </row>
    <row r="7150" spans="6:7" x14ac:dyDescent="0.25">
      <c r="F7150" s="97"/>
      <c r="G7150" s="97"/>
    </row>
    <row r="7151" spans="6:7" x14ac:dyDescent="0.25">
      <c r="F7151" s="97"/>
      <c r="G7151" s="97"/>
    </row>
    <row r="7152" spans="6:7" x14ac:dyDescent="0.25">
      <c r="F7152" s="97"/>
      <c r="G7152" s="97"/>
    </row>
    <row r="7153" spans="6:7" x14ac:dyDescent="0.25">
      <c r="F7153" s="97"/>
      <c r="G7153" s="97"/>
    </row>
    <row r="7154" spans="6:7" x14ac:dyDescent="0.25">
      <c r="F7154" s="97"/>
      <c r="G7154" s="97"/>
    </row>
    <row r="7155" spans="6:7" x14ac:dyDescent="0.25">
      <c r="F7155" s="97"/>
      <c r="G7155" s="97"/>
    </row>
    <row r="7156" spans="6:7" x14ac:dyDescent="0.25">
      <c r="F7156" s="97"/>
      <c r="G7156" s="97"/>
    </row>
    <row r="7157" spans="6:7" x14ac:dyDescent="0.25">
      <c r="F7157" s="97"/>
      <c r="G7157" s="97"/>
    </row>
    <row r="7158" spans="6:7" x14ac:dyDescent="0.25">
      <c r="F7158" s="97"/>
      <c r="G7158" s="97"/>
    </row>
    <row r="7159" spans="6:7" x14ac:dyDescent="0.25">
      <c r="F7159" s="97"/>
      <c r="G7159" s="97"/>
    </row>
    <row r="7160" spans="6:7" x14ac:dyDescent="0.25">
      <c r="F7160" s="97"/>
      <c r="G7160" s="97"/>
    </row>
    <row r="7161" spans="6:7" x14ac:dyDescent="0.25">
      <c r="F7161" s="97"/>
      <c r="G7161" s="97"/>
    </row>
    <row r="7162" spans="6:7" x14ac:dyDescent="0.25">
      <c r="F7162" s="97"/>
      <c r="G7162" s="97"/>
    </row>
    <row r="7163" spans="6:7" x14ac:dyDescent="0.25">
      <c r="F7163" s="97"/>
      <c r="G7163" s="97"/>
    </row>
    <row r="7164" spans="6:7" x14ac:dyDescent="0.25">
      <c r="F7164" s="97"/>
      <c r="G7164" s="97"/>
    </row>
    <row r="7165" spans="6:7" x14ac:dyDescent="0.25">
      <c r="F7165" s="97"/>
      <c r="G7165" s="97"/>
    </row>
    <row r="7166" spans="6:7" x14ac:dyDescent="0.25">
      <c r="F7166" s="97"/>
      <c r="G7166" s="97"/>
    </row>
    <row r="7167" spans="6:7" x14ac:dyDescent="0.25">
      <c r="F7167" s="97"/>
      <c r="G7167" s="97"/>
    </row>
    <row r="7168" spans="6:7" x14ac:dyDescent="0.25">
      <c r="F7168" s="97"/>
      <c r="G7168" s="97"/>
    </row>
    <row r="7169" spans="6:7" x14ac:dyDescent="0.25">
      <c r="F7169" s="97"/>
      <c r="G7169" s="97"/>
    </row>
    <row r="7170" spans="6:7" x14ac:dyDescent="0.25">
      <c r="F7170" s="97"/>
      <c r="G7170" s="97"/>
    </row>
    <row r="7171" spans="6:7" x14ac:dyDescent="0.25">
      <c r="F7171" s="97"/>
      <c r="G7171" s="97"/>
    </row>
    <row r="7172" spans="6:7" x14ac:dyDescent="0.25">
      <c r="F7172" s="97"/>
      <c r="G7172" s="97"/>
    </row>
    <row r="7173" spans="6:7" x14ac:dyDescent="0.25">
      <c r="F7173" s="97"/>
      <c r="G7173" s="97"/>
    </row>
    <row r="7174" spans="6:7" x14ac:dyDescent="0.25">
      <c r="F7174" s="97"/>
      <c r="G7174" s="97"/>
    </row>
    <row r="7175" spans="6:7" x14ac:dyDescent="0.25">
      <c r="F7175" s="97"/>
      <c r="G7175" s="97"/>
    </row>
    <row r="7176" spans="6:7" x14ac:dyDescent="0.25">
      <c r="F7176" s="97"/>
      <c r="G7176" s="97"/>
    </row>
    <row r="7177" spans="6:7" x14ac:dyDescent="0.25">
      <c r="F7177" s="97"/>
      <c r="G7177" s="97"/>
    </row>
    <row r="7178" spans="6:7" x14ac:dyDescent="0.25">
      <c r="F7178" s="97"/>
      <c r="G7178" s="97"/>
    </row>
    <row r="7179" spans="6:7" x14ac:dyDescent="0.25">
      <c r="F7179" s="97"/>
      <c r="G7179" s="97"/>
    </row>
    <row r="7180" spans="6:7" x14ac:dyDescent="0.25">
      <c r="F7180" s="97"/>
      <c r="G7180" s="97"/>
    </row>
    <row r="7181" spans="6:7" x14ac:dyDescent="0.25">
      <c r="F7181" s="97"/>
      <c r="G7181" s="97"/>
    </row>
    <row r="7182" spans="6:7" x14ac:dyDescent="0.25">
      <c r="F7182" s="97"/>
      <c r="G7182" s="97"/>
    </row>
    <row r="7183" spans="6:7" x14ac:dyDescent="0.25">
      <c r="F7183" s="97"/>
      <c r="G7183" s="97"/>
    </row>
    <row r="7184" spans="6:7" x14ac:dyDescent="0.25">
      <c r="F7184" s="97"/>
      <c r="G7184" s="97"/>
    </row>
    <row r="7185" spans="6:7" x14ac:dyDescent="0.25">
      <c r="F7185" s="97"/>
      <c r="G7185" s="97"/>
    </row>
    <row r="7186" spans="6:7" x14ac:dyDescent="0.25">
      <c r="F7186" s="97"/>
      <c r="G7186" s="97"/>
    </row>
    <row r="7187" spans="6:7" x14ac:dyDescent="0.25">
      <c r="F7187" s="97"/>
      <c r="G7187" s="97"/>
    </row>
    <row r="7188" spans="6:7" x14ac:dyDescent="0.25">
      <c r="F7188" s="97"/>
      <c r="G7188" s="97"/>
    </row>
    <row r="7189" spans="6:7" x14ac:dyDescent="0.25">
      <c r="F7189" s="97"/>
      <c r="G7189" s="97"/>
    </row>
    <row r="7190" spans="6:7" x14ac:dyDescent="0.25">
      <c r="F7190" s="97"/>
      <c r="G7190" s="97"/>
    </row>
    <row r="7191" spans="6:7" x14ac:dyDescent="0.25">
      <c r="F7191" s="97"/>
      <c r="G7191" s="97"/>
    </row>
    <row r="7192" spans="6:7" x14ac:dyDescent="0.25">
      <c r="F7192" s="97"/>
      <c r="G7192" s="97"/>
    </row>
    <row r="7193" spans="6:7" x14ac:dyDescent="0.25">
      <c r="F7193" s="97"/>
      <c r="G7193" s="97"/>
    </row>
    <row r="7194" spans="6:7" x14ac:dyDescent="0.25">
      <c r="F7194" s="97"/>
      <c r="G7194" s="97"/>
    </row>
    <row r="7195" spans="6:7" x14ac:dyDescent="0.25">
      <c r="F7195" s="97"/>
      <c r="G7195" s="97"/>
    </row>
    <row r="7196" spans="6:7" x14ac:dyDescent="0.25">
      <c r="F7196" s="97"/>
      <c r="G7196" s="97"/>
    </row>
    <row r="7197" spans="6:7" x14ac:dyDescent="0.25">
      <c r="F7197" s="97"/>
      <c r="G7197" s="97"/>
    </row>
    <row r="7198" spans="6:7" x14ac:dyDescent="0.25">
      <c r="F7198" s="97"/>
      <c r="G7198" s="97"/>
    </row>
    <row r="7199" spans="6:7" x14ac:dyDescent="0.25">
      <c r="F7199" s="97"/>
      <c r="G7199" s="97"/>
    </row>
    <row r="7200" spans="6:7" x14ac:dyDescent="0.25">
      <c r="F7200" s="97"/>
      <c r="G7200" s="97"/>
    </row>
    <row r="7201" spans="6:7" x14ac:dyDescent="0.25">
      <c r="F7201" s="97"/>
      <c r="G7201" s="97"/>
    </row>
    <row r="7202" spans="6:7" x14ac:dyDescent="0.25">
      <c r="F7202" s="97"/>
      <c r="G7202" s="97"/>
    </row>
    <row r="7203" spans="6:7" x14ac:dyDescent="0.25">
      <c r="F7203" s="97"/>
      <c r="G7203" s="97"/>
    </row>
    <row r="7204" spans="6:7" x14ac:dyDescent="0.25">
      <c r="F7204" s="97"/>
      <c r="G7204" s="97"/>
    </row>
    <row r="7205" spans="6:7" x14ac:dyDescent="0.25">
      <c r="F7205" s="97"/>
      <c r="G7205" s="97"/>
    </row>
    <row r="7206" spans="6:7" x14ac:dyDescent="0.25">
      <c r="F7206" s="97"/>
      <c r="G7206" s="97"/>
    </row>
    <row r="7207" spans="6:7" x14ac:dyDescent="0.25">
      <c r="F7207" s="97"/>
      <c r="G7207" s="97"/>
    </row>
    <row r="7208" spans="6:7" x14ac:dyDescent="0.25">
      <c r="F7208" s="97"/>
      <c r="G7208" s="97"/>
    </row>
    <row r="7209" spans="6:7" x14ac:dyDescent="0.25">
      <c r="F7209" s="97"/>
      <c r="G7209" s="97"/>
    </row>
    <row r="7210" spans="6:7" x14ac:dyDescent="0.25">
      <c r="F7210" s="97"/>
      <c r="G7210" s="97"/>
    </row>
    <row r="7211" spans="6:7" x14ac:dyDescent="0.25">
      <c r="F7211" s="97"/>
      <c r="G7211" s="97"/>
    </row>
    <row r="7212" spans="6:7" x14ac:dyDescent="0.25">
      <c r="F7212" s="97"/>
      <c r="G7212" s="97"/>
    </row>
    <row r="7213" spans="6:7" x14ac:dyDescent="0.25">
      <c r="F7213" s="97"/>
      <c r="G7213" s="97"/>
    </row>
    <row r="7214" spans="6:7" x14ac:dyDescent="0.25">
      <c r="F7214" s="97"/>
      <c r="G7214" s="97"/>
    </row>
    <row r="7215" spans="6:7" x14ac:dyDescent="0.25">
      <c r="F7215" s="97"/>
      <c r="G7215" s="97"/>
    </row>
    <row r="7216" spans="6:7" x14ac:dyDescent="0.25">
      <c r="F7216" s="97"/>
      <c r="G7216" s="97"/>
    </row>
    <row r="7217" spans="6:7" x14ac:dyDescent="0.25">
      <c r="F7217" s="97"/>
      <c r="G7217" s="97"/>
    </row>
    <row r="7218" spans="6:7" x14ac:dyDescent="0.25">
      <c r="F7218" s="97"/>
      <c r="G7218" s="97"/>
    </row>
    <row r="7219" spans="6:7" x14ac:dyDescent="0.25">
      <c r="F7219" s="97"/>
      <c r="G7219" s="97"/>
    </row>
    <row r="7220" spans="6:7" x14ac:dyDescent="0.25">
      <c r="F7220" s="97"/>
      <c r="G7220" s="97"/>
    </row>
    <row r="7221" spans="6:7" x14ac:dyDescent="0.25">
      <c r="F7221" s="97"/>
      <c r="G7221" s="97"/>
    </row>
    <row r="7222" spans="6:7" x14ac:dyDescent="0.25">
      <c r="F7222" s="97"/>
      <c r="G7222" s="97"/>
    </row>
    <row r="7223" spans="6:7" x14ac:dyDescent="0.25">
      <c r="F7223" s="97"/>
      <c r="G7223" s="97"/>
    </row>
    <row r="7224" spans="6:7" x14ac:dyDescent="0.25">
      <c r="F7224" s="97"/>
      <c r="G7224" s="97"/>
    </row>
    <row r="7225" spans="6:7" x14ac:dyDescent="0.25">
      <c r="F7225" s="97"/>
      <c r="G7225" s="97"/>
    </row>
    <row r="7226" spans="6:7" x14ac:dyDescent="0.25">
      <c r="F7226" s="97"/>
      <c r="G7226" s="97"/>
    </row>
    <row r="7227" spans="6:7" x14ac:dyDescent="0.25">
      <c r="F7227" s="97"/>
      <c r="G7227" s="97"/>
    </row>
    <row r="7228" spans="6:7" x14ac:dyDescent="0.25">
      <c r="F7228" s="97"/>
      <c r="G7228" s="97"/>
    </row>
    <row r="7229" spans="6:7" x14ac:dyDescent="0.25">
      <c r="F7229" s="97"/>
      <c r="G7229" s="97"/>
    </row>
    <row r="7230" spans="6:7" x14ac:dyDescent="0.25">
      <c r="F7230" s="97"/>
      <c r="G7230" s="97"/>
    </row>
    <row r="7231" spans="6:7" x14ac:dyDescent="0.25">
      <c r="F7231" s="97"/>
      <c r="G7231" s="97"/>
    </row>
    <row r="7232" spans="6:7" x14ac:dyDescent="0.25">
      <c r="F7232" s="97"/>
      <c r="G7232" s="97"/>
    </row>
    <row r="7233" spans="6:7" x14ac:dyDescent="0.25">
      <c r="F7233" s="97"/>
      <c r="G7233" s="97"/>
    </row>
    <row r="7234" spans="6:7" x14ac:dyDescent="0.25">
      <c r="F7234" s="97"/>
      <c r="G7234" s="97"/>
    </row>
    <row r="7235" spans="6:7" x14ac:dyDescent="0.25">
      <c r="F7235" s="97"/>
      <c r="G7235" s="97"/>
    </row>
    <row r="7236" spans="6:7" x14ac:dyDescent="0.25">
      <c r="F7236" s="97"/>
      <c r="G7236" s="97"/>
    </row>
    <row r="7237" spans="6:7" x14ac:dyDescent="0.25">
      <c r="F7237" s="97"/>
      <c r="G7237" s="97"/>
    </row>
    <row r="7238" spans="6:7" x14ac:dyDescent="0.25">
      <c r="F7238" s="97"/>
      <c r="G7238" s="97"/>
    </row>
    <row r="7239" spans="6:7" x14ac:dyDescent="0.25">
      <c r="F7239" s="97"/>
      <c r="G7239" s="97"/>
    </row>
    <row r="7240" spans="6:7" x14ac:dyDescent="0.25">
      <c r="F7240" s="97"/>
      <c r="G7240" s="97"/>
    </row>
    <row r="7241" spans="6:7" x14ac:dyDescent="0.25">
      <c r="F7241" s="97"/>
      <c r="G7241" s="97"/>
    </row>
    <row r="7242" spans="6:7" x14ac:dyDescent="0.25">
      <c r="F7242" s="97"/>
      <c r="G7242" s="97"/>
    </row>
    <row r="7243" spans="6:7" x14ac:dyDescent="0.25">
      <c r="F7243" s="97"/>
      <c r="G7243" s="97"/>
    </row>
    <row r="7244" spans="6:7" x14ac:dyDescent="0.25">
      <c r="F7244" s="97"/>
      <c r="G7244" s="97"/>
    </row>
    <row r="7245" spans="6:7" x14ac:dyDescent="0.25">
      <c r="F7245" s="97"/>
      <c r="G7245" s="97"/>
    </row>
    <row r="7246" spans="6:7" x14ac:dyDescent="0.25">
      <c r="F7246" s="97"/>
      <c r="G7246" s="97"/>
    </row>
    <row r="7247" spans="6:7" x14ac:dyDescent="0.25">
      <c r="F7247" s="97"/>
      <c r="G7247" s="97"/>
    </row>
    <row r="7248" spans="6:7" x14ac:dyDescent="0.25">
      <c r="F7248" s="97"/>
      <c r="G7248" s="97"/>
    </row>
    <row r="7249" spans="6:7" x14ac:dyDescent="0.25">
      <c r="F7249" s="97"/>
      <c r="G7249" s="97"/>
    </row>
    <row r="7250" spans="6:7" x14ac:dyDescent="0.25">
      <c r="F7250" s="97"/>
      <c r="G7250" s="97"/>
    </row>
    <row r="7251" spans="6:7" x14ac:dyDescent="0.25">
      <c r="F7251" s="97"/>
      <c r="G7251" s="97"/>
    </row>
    <row r="7252" spans="6:7" x14ac:dyDescent="0.25">
      <c r="F7252" s="97"/>
      <c r="G7252" s="97"/>
    </row>
    <row r="7253" spans="6:7" x14ac:dyDescent="0.25">
      <c r="F7253" s="97"/>
      <c r="G7253" s="97"/>
    </row>
    <row r="7254" spans="6:7" x14ac:dyDescent="0.25">
      <c r="F7254" s="97"/>
      <c r="G7254" s="97"/>
    </row>
    <row r="7255" spans="6:7" x14ac:dyDescent="0.25">
      <c r="F7255" s="97"/>
      <c r="G7255" s="97"/>
    </row>
    <row r="7256" spans="6:7" x14ac:dyDescent="0.25">
      <c r="F7256" s="97"/>
      <c r="G7256" s="97"/>
    </row>
    <row r="7257" spans="6:7" x14ac:dyDescent="0.25">
      <c r="F7257" s="97"/>
      <c r="G7257" s="97"/>
    </row>
    <row r="7258" spans="6:7" x14ac:dyDescent="0.25">
      <c r="F7258" s="97"/>
      <c r="G7258" s="97"/>
    </row>
    <row r="7259" spans="6:7" x14ac:dyDescent="0.25">
      <c r="F7259" s="97"/>
      <c r="G7259" s="97"/>
    </row>
    <row r="7260" spans="6:7" x14ac:dyDescent="0.25">
      <c r="F7260" s="97"/>
      <c r="G7260" s="97"/>
    </row>
    <row r="7261" spans="6:7" x14ac:dyDescent="0.25">
      <c r="F7261" s="97"/>
      <c r="G7261" s="97"/>
    </row>
    <row r="7262" spans="6:7" x14ac:dyDescent="0.25">
      <c r="F7262" s="97"/>
      <c r="G7262" s="97"/>
    </row>
    <row r="7263" spans="6:7" x14ac:dyDescent="0.25">
      <c r="F7263" s="97"/>
      <c r="G7263" s="97"/>
    </row>
    <row r="7264" spans="6:7" x14ac:dyDescent="0.25">
      <c r="F7264" s="97"/>
      <c r="G7264" s="97"/>
    </row>
    <row r="7265" spans="6:7" x14ac:dyDescent="0.25">
      <c r="F7265" s="97"/>
      <c r="G7265" s="97"/>
    </row>
    <row r="7266" spans="6:7" x14ac:dyDescent="0.25">
      <c r="F7266" s="97"/>
      <c r="G7266" s="97"/>
    </row>
    <row r="7267" spans="6:7" x14ac:dyDescent="0.25">
      <c r="F7267" s="97"/>
      <c r="G7267" s="97"/>
    </row>
    <row r="7268" spans="6:7" x14ac:dyDescent="0.25">
      <c r="F7268" s="97"/>
      <c r="G7268" s="97"/>
    </row>
    <row r="7269" spans="6:7" x14ac:dyDescent="0.25">
      <c r="F7269" s="97"/>
      <c r="G7269" s="97"/>
    </row>
    <row r="7270" spans="6:7" x14ac:dyDescent="0.25">
      <c r="F7270" s="97"/>
      <c r="G7270" s="97"/>
    </row>
    <row r="7271" spans="6:7" x14ac:dyDescent="0.25">
      <c r="F7271" s="97"/>
      <c r="G7271" s="97"/>
    </row>
    <row r="7272" spans="6:7" x14ac:dyDescent="0.25">
      <c r="F7272" s="97"/>
      <c r="G7272" s="97"/>
    </row>
    <row r="7273" spans="6:7" x14ac:dyDescent="0.25">
      <c r="F7273" s="97"/>
      <c r="G7273" s="97"/>
    </row>
    <row r="7274" spans="6:7" x14ac:dyDescent="0.25">
      <c r="F7274" s="97"/>
      <c r="G7274" s="97"/>
    </row>
    <row r="7275" spans="6:7" x14ac:dyDescent="0.25">
      <c r="F7275" s="97"/>
      <c r="G7275" s="97"/>
    </row>
    <row r="7276" spans="6:7" x14ac:dyDescent="0.25">
      <c r="F7276" s="97"/>
      <c r="G7276" s="97"/>
    </row>
    <row r="7277" spans="6:7" x14ac:dyDescent="0.25">
      <c r="F7277" s="97"/>
      <c r="G7277" s="97"/>
    </row>
    <row r="7278" spans="6:7" x14ac:dyDescent="0.25">
      <c r="F7278" s="97"/>
      <c r="G7278" s="97"/>
    </row>
    <row r="7279" spans="6:7" x14ac:dyDescent="0.25">
      <c r="F7279" s="97"/>
      <c r="G7279" s="97"/>
    </row>
    <row r="7280" spans="6:7" x14ac:dyDescent="0.25">
      <c r="F7280" s="97"/>
      <c r="G7280" s="97"/>
    </row>
    <row r="7281" spans="6:7" x14ac:dyDescent="0.25">
      <c r="F7281" s="97"/>
      <c r="G7281" s="97"/>
    </row>
    <row r="7282" spans="6:7" x14ac:dyDescent="0.25">
      <c r="F7282" s="97"/>
      <c r="G7282" s="97"/>
    </row>
    <row r="7283" spans="6:7" x14ac:dyDescent="0.25">
      <c r="F7283" s="97"/>
      <c r="G7283" s="97"/>
    </row>
    <row r="7284" spans="6:7" x14ac:dyDescent="0.25">
      <c r="F7284" s="97"/>
      <c r="G7284" s="97"/>
    </row>
    <row r="7285" spans="6:7" x14ac:dyDescent="0.25">
      <c r="F7285" s="97"/>
      <c r="G7285" s="97"/>
    </row>
    <row r="7286" spans="6:7" x14ac:dyDescent="0.25">
      <c r="F7286" s="97"/>
      <c r="G7286" s="97"/>
    </row>
    <row r="7287" spans="6:7" x14ac:dyDescent="0.25">
      <c r="F7287" s="97"/>
      <c r="G7287" s="97"/>
    </row>
    <row r="7288" spans="6:7" x14ac:dyDescent="0.25">
      <c r="F7288" s="97"/>
      <c r="G7288" s="97"/>
    </row>
    <row r="7289" spans="6:7" x14ac:dyDescent="0.25">
      <c r="F7289" s="97"/>
      <c r="G7289" s="97"/>
    </row>
    <row r="7290" spans="6:7" x14ac:dyDescent="0.25">
      <c r="F7290" s="97"/>
      <c r="G7290" s="97"/>
    </row>
    <row r="7291" spans="6:7" x14ac:dyDescent="0.25">
      <c r="F7291" s="97"/>
      <c r="G7291" s="97"/>
    </row>
    <row r="7292" spans="6:7" x14ac:dyDescent="0.25">
      <c r="F7292" s="97"/>
      <c r="G7292" s="97"/>
    </row>
    <row r="7293" spans="6:7" x14ac:dyDescent="0.25">
      <c r="F7293" s="97"/>
      <c r="G7293" s="97"/>
    </row>
    <row r="7294" spans="6:7" x14ac:dyDescent="0.25">
      <c r="F7294" s="97"/>
      <c r="G7294" s="97"/>
    </row>
    <row r="7295" spans="6:7" x14ac:dyDescent="0.25">
      <c r="F7295" s="97"/>
      <c r="G7295" s="97"/>
    </row>
    <row r="7296" spans="6:7" x14ac:dyDescent="0.25">
      <c r="F7296" s="97"/>
      <c r="G7296" s="97"/>
    </row>
    <row r="7297" spans="6:7" x14ac:dyDescent="0.25">
      <c r="F7297" s="97"/>
      <c r="G7297" s="97"/>
    </row>
    <row r="7298" spans="6:7" x14ac:dyDescent="0.25">
      <c r="F7298" s="97"/>
      <c r="G7298" s="97"/>
    </row>
    <row r="7299" spans="6:7" x14ac:dyDescent="0.25">
      <c r="F7299" s="97"/>
      <c r="G7299" s="97"/>
    </row>
    <row r="7300" spans="6:7" x14ac:dyDescent="0.25">
      <c r="F7300" s="97"/>
      <c r="G7300" s="97"/>
    </row>
    <row r="7301" spans="6:7" x14ac:dyDescent="0.25">
      <c r="F7301" s="97"/>
      <c r="G7301" s="97"/>
    </row>
    <row r="7302" spans="6:7" x14ac:dyDescent="0.25">
      <c r="F7302" s="97"/>
      <c r="G7302" s="97"/>
    </row>
    <row r="7303" spans="6:7" x14ac:dyDescent="0.25">
      <c r="F7303" s="97"/>
      <c r="G7303" s="97"/>
    </row>
    <row r="7304" spans="6:7" x14ac:dyDescent="0.25">
      <c r="F7304" s="97"/>
      <c r="G7304" s="97"/>
    </row>
    <row r="7305" spans="6:7" x14ac:dyDescent="0.25">
      <c r="F7305" s="97"/>
      <c r="G7305" s="97"/>
    </row>
    <row r="7306" spans="6:7" x14ac:dyDescent="0.25">
      <c r="F7306" s="97"/>
      <c r="G7306" s="97"/>
    </row>
    <row r="7307" spans="6:7" x14ac:dyDescent="0.25">
      <c r="F7307" s="97"/>
      <c r="G7307" s="97"/>
    </row>
    <row r="7308" spans="6:7" x14ac:dyDescent="0.25">
      <c r="F7308" s="97"/>
      <c r="G7308" s="97"/>
    </row>
    <row r="7309" spans="6:7" x14ac:dyDescent="0.25">
      <c r="F7309" s="97"/>
      <c r="G7309" s="97"/>
    </row>
    <row r="7310" spans="6:7" x14ac:dyDescent="0.25">
      <c r="F7310" s="97"/>
      <c r="G7310" s="97"/>
    </row>
    <row r="7311" spans="6:7" x14ac:dyDescent="0.25">
      <c r="F7311" s="97"/>
      <c r="G7311" s="97"/>
    </row>
    <row r="7312" spans="6:7" x14ac:dyDescent="0.25">
      <c r="F7312" s="97"/>
      <c r="G7312" s="97"/>
    </row>
    <row r="7313" spans="6:7" x14ac:dyDescent="0.25">
      <c r="F7313" s="97"/>
      <c r="G7313" s="97"/>
    </row>
    <row r="7314" spans="6:7" x14ac:dyDescent="0.25">
      <c r="F7314" s="97"/>
      <c r="G7314" s="97"/>
    </row>
    <row r="7315" spans="6:7" x14ac:dyDescent="0.25">
      <c r="F7315" s="97"/>
      <c r="G7315" s="97"/>
    </row>
    <row r="7316" spans="6:7" x14ac:dyDescent="0.25">
      <c r="F7316" s="97"/>
      <c r="G7316" s="97"/>
    </row>
    <row r="7317" spans="6:7" x14ac:dyDescent="0.25">
      <c r="F7317" s="97"/>
      <c r="G7317" s="97"/>
    </row>
    <row r="7318" spans="6:7" x14ac:dyDescent="0.25">
      <c r="F7318" s="97"/>
      <c r="G7318" s="97"/>
    </row>
    <row r="7319" spans="6:7" x14ac:dyDescent="0.25">
      <c r="F7319" s="97"/>
      <c r="G7319" s="97"/>
    </row>
    <row r="7320" spans="6:7" x14ac:dyDescent="0.25">
      <c r="F7320" s="97"/>
      <c r="G7320" s="97"/>
    </row>
    <row r="7321" spans="6:7" x14ac:dyDescent="0.25">
      <c r="F7321" s="97"/>
      <c r="G7321" s="97"/>
    </row>
    <row r="7322" spans="6:7" x14ac:dyDescent="0.25">
      <c r="F7322" s="97"/>
      <c r="G7322" s="97"/>
    </row>
    <row r="7323" spans="6:7" x14ac:dyDescent="0.25">
      <c r="F7323" s="97"/>
      <c r="G7323" s="97"/>
    </row>
    <row r="7324" spans="6:7" x14ac:dyDescent="0.25">
      <c r="F7324" s="97"/>
      <c r="G7324" s="97"/>
    </row>
    <row r="7325" spans="6:7" x14ac:dyDescent="0.25">
      <c r="F7325" s="97"/>
      <c r="G7325" s="97"/>
    </row>
    <row r="7326" spans="6:7" x14ac:dyDescent="0.25">
      <c r="F7326" s="97"/>
      <c r="G7326" s="97"/>
    </row>
    <row r="7327" spans="6:7" x14ac:dyDescent="0.25">
      <c r="F7327" s="97"/>
      <c r="G7327" s="97"/>
    </row>
    <row r="7328" spans="6:7" x14ac:dyDescent="0.25">
      <c r="F7328" s="97"/>
      <c r="G7328" s="97"/>
    </row>
    <row r="7329" spans="6:7" x14ac:dyDescent="0.25">
      <c r="F7329" s="97"/>
      <c r="G7329" s="97"/>
    </row>
    <row r="7330" spans="6:7" x14ac:dyDescent="0.25">
      <c r="F7330" s="97"/>
      <c r="G7330" s="97"/>
    </row>
    <row r="7331" spans="6:7" x14ac:dyDescent="0.25">
      <c r="F7331" s="97"/>
      <c r="G7331" s="97"/>
    </row>
    <row r="7332" spans="6:7" x14ac:dyDescent="0.25">
      <c r="F7332" s="97"/>
      <c r="G7332" s="97"/>
    </row>
    <row r="7333" spans="6:7" x14ac:dyDescent="0.25">
      <c r="F7333" s="97"/>
      <c r="G7333" s="97"/>
    </row>
    <row r="7334" spans="6:7" x14ac:dyDescent="0.25">
      <c r="F7334" s="97"/>
      <c r="G7334" s="97"/>
    </row>
    <row r="7335" spans="6:7" x14ac:dyDescent="0.25">
      <c r="F7335" s="97"/>
      <c r="G7335" s="97"/>
    </row>
    <row r="7336" spans="6:7" x14ac:dyDescent="0.25">
      <c r="F7336" s="97"/>
      <c r="G7336" s="97"/>
    </row>
    <row r="7337" spans="6:7" x14ac:dyDescent="0.25">
      <c r="F7337" s="97"/>
      <c r="G7337" s="97"/>
    </row>
    <row r="7338" spans="6:7" x14ac:dyDescent="0.25">
      <c r="F7338" s="97"/>
      <c r="G7338" s="97"/>
    </row>
    <row r="7339" spans="6:7" x14ac:dyDescent="0.25">
      <c r="F7339" s="97"/>
      <c r="G7339" s="97"/>
    </row>
    <row r="7340" spans="6:7" x14ac:dyDescent="0.25">
      <c r="F7340" s="97"/>
      <c r="G7340" s="97"/>
    </row>
    <row r="7341" spans="6:7" x14ac:dyDescent="0.25">
      <c r="F7341" s="97"/>
      <c r="G7341" s="97"/>
    </row>
    <row r="7342" spans="6:7" x14ac:dyDescent="0.25">
      <c r="F7342" s="97"/>
      <c r="G7342" s="97"/>
    </row>
    <row r="7343" spans="6:7" x14ac:dyDescent="0.25">
      <c r="F7343" s="97"/>
      <c r="G7343" s="97"/>
    </row>
    <row r="7344" spans="6:7" x14ac:dyDescent="0.25">
      <c r="F7344" s="97"/>
      <c r="G7344" s="97"/>
    </row>
    <row r="7345" spans="6:7" x14ac:dyDescent="0.25">
      <c r="F7345" s="97"/>
      <c r="G7345" s="97"/>
    </row>
    <row r="7346" spans="6:7" x14ac:dyDescent="0.25">
      <c r="F7346" s="97"/>
      <c r="G7346" s="97"/>
    </row>
    <row r="7347" spans="6:7" x14ac:dyDescent="0.25">
      <c r="F7347" s="97"/>
      <c r="G7347" s="97"/>
    </row>
    <row r="7348" spans="6:7" x14ac:dyDescent="0.25">
      <c r="F7348" s="97"/>
      <c r="G7348" s="97"/>
    </row>
    <row r="7349" spans="6:7" x14ac:dyDescent="0.25">
      <c r="F7349" s="97"/>
      <c r="G7349" s="97"/>
    </row>
    <row r="7350" spans="6:7" x14ac:dyDescent="0.25">
      <c r="F7350" s="97"/>
      <c r="G7350" s="97"/>
    </row>
    <row r="7351" spans="6:7" x14ac:dyDescent="0.25">
      <c r="F7351" s="97"/>
      <c r="G7351" s="97"/>
    </row>
    <row r="7352" spans="6:7" x14ac:dyDescent="0.25">
      <c r="F7352" s="97"/>
      <c r="G7352" s="97"/>
    </row>
    <row r="7353" spans="6:7" x14ac:dyDescent="0.25">
      <c r="F7353" s="97"/>
      <c r="G7353" s="97"/>
    </row>
    <row r="7354" spans="6:7" x14ac:dyDescent="0.25">
      <c r="F7354" s="97"/>
      <c r="G7354" s="97"/>
    </row>
    <row r="7355" spans="6:7" x14ac:dyDescent="0.25">
      <c r="F7355" s="97"/>
      <c r="G7355" s="97"/>
    </row>
    <row r="7356" spans="6:7" x14ac:dyDescent="0.25">
      <c r="F7356" s="97"/>
      <c r="G7356" s="97"/>
    </row>
    <row r="7357" spans="6:7" x14ac:dyDescent="0.25">
      <c r="F7357" s="97"/>
      <c r="G7357" s="97"/>
    </row>
    <row r="7358" spans="6:7" x14ac:dyDescent="0.25">
      <c r="F7358" s="97"/>
      <c r="G7358" s="97"/>
    </row>
    <row r="7359" spans="6:7" x14ac:dyDescent="0.25">
      <c r="F7359" s="97"/>
      <c r="G7359" s="97"/>
    </row>
    <row r="7360" spans="6:7" x14ac:dyDescent="0.25">
      <c r="F7360" s="97"/>
      <c r="G7360" s="97"/>
    </row>
    <row r="7361" spans="6:7" x14ac:dyDescent="0.25">
      <c r="F7361" s="97"/>
      <c r="G7361" s="97"/>
    </row>
    <row r="7362" spans="6:7" x14ac:dyDescent="0.25">
      <c r="F7362" s="97"/>
      <c r="G7362" s="97"/>
    </row>
    <row r="7363" spans="6:7" x14ac:dyDescent="0.25">
      <c r="F7363" s="97"/>
      <c r="G7363" s="97"/>
    </row>
    <row r="7364" spans="6:7" x14ac:dyDescent="0.25">
      <c r="F7364" s="97"/>
      <c r="G7364" s="97"/>
    </row>
    <row r="7365" spans="6:7" x14ac:dyDescent="0.25">
      <c r="F7365" s="97"/>
      <c r="G7365" s="97"/>
    </row>
    <row r="7366" spans="6:7" x14ac:dyDescent="0.25">
      <c r="F7366" s="97"/>
      <c r="G7366" s="97"/>
    </row>
    <row r="7367" spans="6:7" x14ac:dyDescent="0.25">
      <c r="F7367" s="97"/>
      <c r="G7367" s="97"/>
    </row>
    <row r="7368" spans="6:7" x14ac:dyDescent="0.25">
      <c r="F7368" s="97"/>
      <c r="G7368" s="97"/>
    </row>
    <row r="7369" spans="6:7" x14ac:dyDescent="0.25">
      <c r="F7369" s="97"/>
      <c r="G7369" s="97"/>
    </row>
    <row r="7370" spans="6:7" x14ac:dyDescent="0.25">
      <c r="F7370" s="97"/>
      <c r="G7370" s="97"/>
    </row>
    <row r="7371" spans="6:7" x14ac:dyDescent="0.25">
      <c r="F7371" s="97"/>
      <c r="G7371" s="97"/>
    </row>
    <row r="7372" spans="6:7" x14ac:dyDescent="0.25">
      <c r="F7372" s="97"/>
      <c r="G7372" s="97"/>
    </row>
    <row r="7373" spans="6:7" x14ac:dyDescent="0.25">
      <c r="F7373" s="97"/>
      <c r="G7373" s="97"/>
    </row>
    <row r="7374" spans="6:7" x14ac:dyDescent="0.25">
      <c r="F7374" s="97"/>
      <c r="G7374" s="97"/>
    </row>
    <row r="7375" spans="6:7" x14ac:dyDescent="0.25">
      <c r="F7375" s="97"/>
      <c r="G7375" s="97"/>
    </row>
    <row r="7376" spans="6:7" x14ac:dyDescent="0.25">
      <c r="F7376" s="97"/>
      <c r="G7376" s="97"/>
    </row>
    <row r="7377" spans="6:7" x14ac:dyDescent="0.25">
      <c r="F7377" s="97"/>
      <c r="G7377" s="97"/>
    </row>
    <row r="7378" spans="6:7" x14ac:dyDescent="0.25">
      <c r="F7378" s="97"/>
      <c r="G7378" s="97"/>
    </row>
    <row r="7379" spans="6:7" x14ac:dyDescent="0.25">
      <c r="F7379" s="97"/>
      <c r="G7379" s="97"/>
    </row>
    <row r="7380" spans="6:7" x14ac:dyDescent="0.25">
      <c r="F7380" s="97"/>
      <c r="G7380" s="97"/>
    </row>
    <row r="7381" spans="6:7" x14ac:dyDescent="0.25">
      <c r="F7381" s="97"/>
      <c r="G7381" s="97"/>
    </row>
    <row r="7382" spans="6:7" x14ac:dyDescent="0.25">
      <c r="F7382" s="97"/>
      <c r="G7382" s="97"/>
    </row>
    <row r="7383" spans="6:7" x14ac:dyDescent="0.25">
      <c r="F7383" s="97"/>
      <c r="G7383" s="97"/>
    </row>
    <row r="7384" spans="6:7" x14ac:dyDescent="0.25">
      <c r="F7384" s="97"/>
      <c r="G7384" s="97"/>
    </row>
    <row r="7385" spans="6:7" x14ac:dyDescent="0.25">
      <c r="F7385" s="97"/>
      <c r="G7385" s="97"/>
    </row>
    <row r="7386" spans="6:7" x14ac:dyDescent="0.25">
      <c r="F7386" s="97"/>
      <c r="G7386" s="97"/>
    </row>
    <row r="7387" spans="6:7" x14ac:dyDescent="0.25">
      <c r="F7387" s="97"/>
      <c r="G7387" s="97"/>
    </row>
    <row r="7388" spans="6:7" x14ac:dyDescent="0.25">
      <c r="F7388" s="97"/>
      <c r="G7388" s="97"/>
    </row>
    <row r="7389" spans="6:7" x14ac:dyDescent="0.25">
      <c r="F7389" s="97"/>
      <c r="G7389" s="97"/>
    </row>
    <row r="7390" spans="6:7" x14ac:dyDescent="0.25">
      <c r="F7390" s="97"/>
      <c r="G7390" s="97"/>
    </row>
    <row r="7391" spans="6:7" x14ac:dyDescent="0.25">
      <c r="F7391" s="97"/>
      <c r="G7391" s="97"/>
    </row>
    <row r="7392" spans="6:7" x14ac:dyDescent="0.25">
      <c r="F7392" s="97"/>
      <c r="G7392" s="97"/>
    </row>
    <row r="7393" spans="6:7" x14ac:dyDescent="0.25">
      <c r="F7393" s="97"/>
      <c r="G7393" s="97"/>
    </row>
    <row r="7394" spans="6:7" x14ac:dyDescent="0.25">
      <c r="F7394" s="97"/>
      <c r="G7394" s="97"/>
    </row>
    <row r="7395" spans="6:7" x14ac:dyDescent="0.25">
      <c r="F7395" s="97"/>
      <c r="G7395" s="97"/>
    </row>
    <row r="7396" spans="6:7" x14ac:dyDescent="0.25">
      <c r="F7396" s="97"/>
      <c r="G7396" s="97"/>
    </row>
    <row r="7397" spans="6:7" x14ac:dyDescent="0.25">
      <c r="F7397" s="97"/>
      <c r="G7397" s="97"/>
    </row>
    <row r="7398" spans="6:7" x14ac:dyDescent="0.25">
      <c r="F7398" s="97"/>
      <c r="G7398" s="97"/>
    </row>
    <row r="7399" spans="6:7" x14ac:dyDescent="0.25">
      <c r="F7399" s="97"/>
      <c r="G7399" s="97"/>
    </row>
    <row r="7400" spans="6:7" x14ac:dyDescent="0.25">
      <c r="F7400" s="97"/>
      <c r="G7400" s="97"/>
    </row>
    <row r="7401" spans="6:7" x14ac:dyDescent="0.25">
      <c r="F7401" s="97"/>
      <c r="G7401" s="97"/>
    </row>
    <row r="7402" spans="6:7" x14ac:dyDescent="0.25">
      <c r="F7402" s="97"/>
      <c r="G7402" s="97"/>
    </row>
    <row r="7403" spans="6:7" x14ac:dyDescent="0.25">
      <c r="F7403" s="97"/>
      <c r="G7403" s="97"/>
    </row>
    <row r="7404" spans="6:7" x14ac:dyDescent="0.25">
      <c r="F7404" s="97"/>
      <c r="G7404" s="97"/>
    </row>
    <row r="7405" spans="6:7" x14ac:dyDescent="0.25">
      <c r="F7405" s="97"/>
      <c r="G7405" s="97"/>
    </row>
    <row r="7406" spans="6:7" x14ac:dyDescent="0.25">
      <c r="F7406" s="97"/>
      <c r="G7406" s="97"/>
    </row>
    <row r="7407" spans="6:7" x14ac:dyDescent="0.25">
      <c r="F7407" s="97"/>
      <c r="G7407" s="97"/>
    </row>
    <row r="7408" spans="6:7" x14ac:dyDescent="0.25">
      <c r="F7408" s="97"/>
      <c r="G7408" s="97"/>
    </row>
    <row r="7409" spans="6:7" x14ac:dyDescent="0.25">
      <c r="F7409" s="97"/>
      <c r="G7409" s="97"/>
    </row>
    <row r="7410" spans="6:7" x14ac:dyDescent="0.25">
      <c r="F7410" s="97"/>
      <c r="G7410" s="97"/>
    </row>
    <row r="7411" spans="6:7" x14ac:dyDescent="0.25">
      <c r="F7411" s="97"/>
      <c r="G7411" s="97"/>
    </row>
    <row r="7412" spans="6:7" x14ac:dyDescent="0.25">
      <c r="F7412" s="97"/>
      <c r="G7412" s="97"/>
    </row>
    <row r="7413" spans="6:7" x14ac:dyDescent="0.25">
      <c r="F7413" s="97"/>
      <c r="G7413" s="97"/>
    </row>
    <row r="7414" spans="6:7" x14ac:dyDescent="0.25">
      <c r="F7414" s="97"/>
      <c r="G7414" s="97"/>
    </row>
    <row r="7415" spans="6:7" x14ac:dyDescent="0.25">
      <c r="F7415" s="97"/>
      <c r="G7415" s="97"/>
    </row>
    <row r="7416" spans="6:7" x14ac:dyDescent="0.25">
      <c r="F7416" s="97"/>
      <c r="G7416" s="97"/>
    </row>
    <row r="7417" spans="6:7" x14ac:dyDescent="0.25">
      <c r="F7417" s="97"/>
      <c r="G7417" s="97"/>
    </row>
    <row r="7418" spans="6:7" x14ac:dyDescent="0.25">
      <c r="F7418" s="97"/>
      <c r="G7418" s="97"/>
    </row>
    <row r="7419" spans="6:7" x14ac:dyDescent="0.25">
      <c r="F7419" s="97"/>
      <c r="G7419" s="97"/>
    </row>
    <row r="7420" spans="6:7" x14ac:dyDescent="0.25">
      <c r="F7420" s="97"/>
      <c r="G7420" s="97"/>
    </row>
    <row r="7421" spans="6:7" x14ac:dyDescent="0.25">
      <c r="F7421" s="97"/>
      <c r="G7421" s="97"/>
    </row>
    <row r="7422" spans="6:7" x14ac:dyDescent="0.25">
      <c r="F7422" s="97"/>
      <c r="G7422" s="97"/>
    </row>
    <row r="7423" spans="6:7" x14ac:dyDescent="0.25">
      <c r="F7423" s="97"/>
      <c r="G7423" s="97"/>
    </row>
    <row r="7424" spans="6:7" x14ac:dyDescent="0.25">
      <c r="F7424" s="97"/>
      <c r="G7424" s="97"/>
    </row>
    <row r="7425" spans="6:7" x14ac:dyDescent="0.25">
      <c r="F7425" s="97"/>
      <c r="G7425" s="97"/>
    </row>
    <row r="7426" spans="6:7" x14ac:dyDescent="0.25">
      <c r="F7426" s="97"/>
      <c r="G7426" s="97"/>
    </row>
    <row r="7427" spans="6:7" x14ac:dyDescent="0.25">
      <c r="F7427" s="97"/>
      <c r="G7427" s="97"/>
    </row>
    <row r="7428" spans="6:7" x14ac:dyDescent="0.25">
      <c r="F7428" s="97"/>
      <c r="G7428" s="97"/>
    </row>
    <row r="7429" spans="6:7" x14ac:dyDescent="0.25">
      <c r="F7429" s="97"/>
      <c r="G7429" s="97"/>
    </row>
    <row r="7430" spans="6:7" x14ac:dyDescent="0.25">
      <c r="F7430" s="97"/>
      <c r="G7430" s="97"/>
    </row>
    <row r="7431" spans="6:7" x14ac:dyDescent="0.25">
      <c r="F7431" s="97"/>
      <c r="G7431" s="97"/>
    </row>
    <row r="7432" spans="6:7" x14ac:dyDescent="0.25">
      <c r="F7432" s="97"/>
      <c r="G7432" s="97"/>
    </row>
    <row r="7433" spans="6:7" x14ac:dyDescent="0.25">
      <c r="F7433" s="97"/>
      <c r="G7433" s="97"/>
    </row>
    <row r="7434" spans="6:7" x14ac:dyDescent="0.25">
      <c r="F7434" s="97"/>
      <c r="G7434" s="97"/>
    </row>
    <row r="7435" spans="6:7" x14ac:dyDescent="0.25">
      <c r="F7435" s="97"/>
      <c r="G7435" s="97"/>
    </row>
    <row r="7436" spans="6:7" x14ac:dyDescent="0.25">
      <c r="F7436" s="97"/>
      <c r="G7436" s="97"/>
    </row>
    <row r="7437" spans="6:7" x14ac:dyDescent="0.25">
      <c r="F7437" s="97"/>
      <c r="G7437" s="97"/>
    </row>
    <row r="7438" spans="6:7" x14ac:dyDescent="0.25">
      <c r="F7438" s="97"/>
      <c r="G7438" s="97"/>
    </row>
    <row r="7439" spans="6:7" x14ac:dyDescent="0.25">
      <c r="F7439" s="97"/>
      <c r="G7439" s="97"/>
    </row>
    <row r="7440" spans="6:7" x14ac:dyDescent="0.25">
      <c r="F7440" s="97"/>
      <c r="G7440" s="97"/>
    </row>
    <row r="7441" spans="6:7" x14ac:dyDescent="0.25">
      <c r="F7441" s="97"/>
      <c r="G7441" s="97"/>
    </row>
    <row r="7442" spans="6:7" x14ac:dyDescent="0.25">
      <c r="F7442" s="97"/>
      <c r="G7442" s="97"/>
    </row>
    <row r="7443" spans="6:7" x14ac:dyDescent="0.25">
      <c r="F7443" s="97"/>
      <c r="G7443" s="97"/>
    </row>
    <row r="7444" spans="6:7" x14ac:dyDescent="0.25">
      <c r="F7444" s="97"/>
      <c r="G7444" s="97"/>
    </row>
    <row r="7445" spans="6:7" x14ac:dyDescent="0.25">
      <c r="F7445" s="97"/>
      <c r="G7445" s="97"/>
    </row>
    <row r="7446" spans="6:7" x14ac:dyDescent="0.25">
      <c r="F7446" s="97"/>
      <c r="G7446" s="97"/>
    </row>
    <row r="7447" spans="6:7" x14ac:dyDescent="0.25">
      <c r="F7447" s="97"/>
      <c r="G7447" s="97"/>
    </row>
    <row r="7448" spans="6:7" x14ac:dyDescent="0.25">
      <c r="F7448" s="97"/>
      <c r="G7448" s="97"/>
    </row>
    <row r="7449" spans="6:7" x14ac:dyDescent="0.25">
      <c r="F7449" s="97"/>
      <c r="G7449" s="97"/>
    </row>
    <row r="7450" spans="6:7" x14ac:dyDescent="0.25">
      <c r="F7450" s="97"/>
      <c r="G7450" s="97"/>
    </row>
    <row r="7451" spans="6:7" x14ac:dyDescent="0.25">
      <c r="F7451" s="97"/>
      <c r="G7451" s="97"/>
    </row>
    <row r="7452" spans="6:7" x14ac:dyDescent="0.25">
      <c r="F7452" s="97"/>
      <c r="G7452" s="97"/>
    </row>
    <row r="7453" spans="6:7" x14ac:dyDescent="0.25">
      <c r="F7453" s="97"/>
      <c r="G7453" s="97"/>
    </row>
    <row r="7454" spans="6:7" x14ac:dyDescent="0.25">
      <c r="F7454" s="97"/>
      <c r="G7454" s="97"/>
    </row>
    <row r="7455" spans="6:7" x14ac:dyDescent="0.25">
      <c r="F7455" s="97"/>
      <c r="G7455" s="97"/>
    </row>
    <row r="7456" spans="6:7" x14ac:dyDescent="0.25">
      <c r="F7456" s="97"/>
      <c r="G7456" s="97"/>
    </row>
    <row r="7457" spans="6:7" x14ac:dyDescent="0.25">
      <c r="F7457" s="97"/>
      <c r="G7457" s="97"/>
    </row>
    <row r="7458" spans="6:7" x14ac:dyDescent="0.25">
      <c r="F7458" s="97"/>
      <c r="G7458" s="97"/>
    </row>
    <row r="7459" spans="6:7" x14ac:dyDescent="0.25">
      <c r="F7459" s="97"/>
      <c r="G7459" s="97"/>
    </row>
    <row r="7460" spans="6:7" x14ac:dyDescent="0.25">
      <c r="F7460" s="97"/>
      <c r="G7460" s="97"/>
    </row>
    <row r="7461" spans="6:7" x14ac:dyDescent="0.25">
      <c r="F7461" s="97"/>
      <c r="G7461" s="97"/>
    </row>
    <row r="7462" spans="6:7" x14ac:dyDescent="0.25">
      <c r="F7462" s="97"/>
      <c r="G7462" s="97"/>
    </row>
    <row r="7463" spans="6:7" x14ac:dyDescent="0.25">
      <c r="F7463" s="97"/>
      <c r="G7463" s="97"/>
    </row>
    <row r="7464" spans="6:7" x14ac:dyDescent="0.25">
      <c r="F7464" s="97"/>
      <c r="G7464" s="97"/>
    </row>
    <row r="7465" spans="6:7" x14ac:dyDescent="0.25">
      <c r="F7465" s="97"/>
      <c r="G7465" s="97"/>
    </row>
    <row r="7466" spans="6:7" x14ac:dyDescent="0.25">
      <c r="F7466" s="97"/>
      <c r="G7466" s="97"/>
    </row>
    <row r="7467" spans="6:7" x14ac:dyDescent="0.25">
      <c r="F7467" s="97"/>
      <c r="G7467" s="97"/>
    </row>
    <row r="7468" spans="6:7" x14ac:dyDescent="0.25">
      <c r="F7468" s="97"/>
      <c r="G7468" s="97"/>
    </row>
    <row r="7469" spans="6:7" x14ac:dyDescent="0.25">
      <c r="F7469" s="97"/>
      <c r="G7469" s="97"/>
    </row>
    <row r="7470" spans="6:7" x14ac:dyDescent="0.25">
      <c r="F7470" s="97"/>
      <c r="G7470" s="97"/>
    </row>
    <row r="7471" spans="6:7" x14ac:dyDescent="0.25">
      <c r="F7471" s="97"/>
      <c r="G7471" s="97"/>
    </row>
    <row r="7472" spans="6:7" x14ac:dyDescent="0.25">
      <c r="F7472" s="97"/>
      <c r="G7472" s="97"/>
    </row>
    <row r="7473" spans="6:7" x14ac:dyDescent="0.25">
      <c r="F7473" s="97"/>
      <c r="G7473" s="97"/>
    </row>
    <row r="7474" spans="6:7" x14ac:dyDescent="0.25">
      <c r="F7474" s="97"/>
      <c r="G7474" s="97"/>
    </row>
    <row r="7475" spans="6:7" x14ac:dyDescent="0.25">
      <c r="F7475" s="97"/>
      <c r="G7475" s="97"/>
    </row>
    <row r="7476" spans="6:7" x14ac:dyDescent="0.25">
      <c r="F7476" s="97"/>
      <c r="G7476" s="97"/>
    </row>
    <row r="7477" spans="6:7" x14ac:dyDescent="0.25">
      <c r="F7477" s="97"/>
      <c r="G7477" s="97"/>
    </row>
    <row r="7478" spans="6:7" x14ac:dyDescent="0.25">
      <c r="F7478" s="97"/>
      <c r="G7478" s="97"/>
    </row>
    <row r="7479" spans="6:7" x14ac:dyDescent="0.25">
      <c r="F7479" s="97"/>
      <c r="G7479" s="97"/>
    </row>
    <row r="7480" spans="6:7" x14ac:dyDescent="0.25">
      <c r="F7480" s="97"/>
      <c r="G7480" s="97"/>
    </row>
    <row r="7481" spans="6:7" x14ac:dyDescent="0.25">
      <c r="F7481" s="97"/>
      <c r="G7481" s="97"/>
    </row>
    <row r="7482" spans="6:7" x14ac:dyDescent="0.25">
      <c r="F7482" s="97"/>
      <c r="G7482" s="97"/>
    </row>
    <row r="7483" spans="6:7" x14ac:dyDescent="0.25">
      <c r="F7483" s="97"/>
      <c r="G7483" s="97"/>
    </row>
    <row r="7484" spans="6:7" x14ac:dyDescent="0.25">
      <c r="F7484" s="97"/>
      <c r="G7484" s="97"/>
    </row>
    <row r="7485" spans="6:7" x14ac:dyDescent="0.25">
      <c r="F7485" s="97"/>
      <c r="G7485" s="97"/>
    </row>
    <row r="7486" spans="6:7" x14ac:dyDescent="0.25">
      <c r="F7486" s="97"/>
      <c r="G7486" s="97"/>
    </row>
    <row r="7487" spans="6:7" x14ac:dyDescent="0.25">
      <c r="F7487" s="97"/>
      <c r="G7487" s="97"/>
    </row>
    <row r="7488" spans="6:7" x14ac:dyDescent="0.25">
      <c r="F7488" s="97"/>
      <c r="G7488" s="97"/>
    </row>
    <row r="7489" spans="6:7" x14ac:dyDescent="0.25">
      <c r="F7489" s="97"/>
      <c r="G7489" s="97"/>
    </row>
    <row r="7490" spans="6:7" x14ac:dyDescent="0.25">
      <c r="F7490" s="97"/>
      <c r="G7490" s="97"/>
    </row>
    <row r="7491" spans="6:7" x14ac:dyDescent="0.25">
      <c r="F7491" s="97"/>
      <c r="G7491" s="97"/>
    </row>
    <row r="7492" spans="6:7" x14ac:dyDescent="0.25">
      <c r="F7492" s="97"/>
      <c r="G7492" s="97"/>
    </row>
    <row r="7493" spans="6:7" x14ac:dyDescent="0.25">
      <c r="F7493" s="97"/>
      <c r="G7493" s="97"/>
    </row>
    <row r="7494" spans="6:7" x14ac:dyDescent="0.25">
      <c r="F7494" s="97"/>
      <c r="G7494" s="97"/>
    </row>
    <row r="7495" spans="6:7" x14ac:dyDescent="0.25">
      <c r="F7495" s="97"/>
      <c r="G7495" s="97"/>
    </row>
    <row r="7496" spans="6:7" x14ac:dyDescent="0.25">
      <c r="F7496" s="97"/>
      <c r="G7496" s="97"/>
    </row>
    <row r="7497" spans="6:7" x14ac:dyDescent="0.25">
      <c r="F7497" s="97"/>
      <c r="G7497" s="97"/>
    </row>
    <row r="7498" spans="6:7" x14ac:dyDescent="0.25">
      <c r="F7498" s="97"/>
      <c r="G7498" s="97"/>
    </row>
    <row r="7499" spans="6:7" x14ac:dyDescent="0.25">
      <c r="F7499" s="97"/>
      <c r="G7499" s="97"/>
    </row>
    <row r="7500" spans="6:7" x14ac:dyDescent="0.25">
      <c r="F7500" s="97"/>
      <c r="G7500" s="97"/>
    </row>
    <row r="7501" spans="6:7" x14ac:dyDescent="0.25">
      <c r="F7501" s="97"/>
      <c r="G7501" s="97"/>
    </row>
    <row r="7502" spans="6:7" x14ac:dyDescent="0.25">
      <c r="F7502" s="97"/>
      <c r="G7502" s="97"/>
    </row>
    <row r="7503" spans="6:7" x14ac:dyDescent="0.25">
      <c r="F7503" s="97"/>
      <c r="G7503" s="97"/>
    </row>
    <row r="7504" spans="6:7" x14ac:dyDescent="0.25">
      <c r="F7504" s="97"/>
      <c r="G7504" s="97"/>
    </row>
    <row r="7505" spans="6:7" x14ac:dyDescent="0.25">
      <c r="F7505" s="97"/>
      <c r="G7505" s="97"/>
    </row>
    <row r="7506" spans="6:7" x14ac:dyDescent="0.25">
      <c r="F7506" s="97"/>
      <c r="G7506" s="97"/>
    </row>
    <row r="7507" spans="6:7" x14ac:dyDescent="0.25">
      <c r="F7507" s="97"/>
      <c r="G7507" s="97"/>
    </row>
    <row r="7508" spans="6:7" x14ac:dyDescent="0.25">
      <c r="F7508" s="97"/>
      <c r="G7508" s="97"/>
    </row>
    <row r="7509" spans="6:7" x14ac:dyDescent="0.25">
      <c r="F7509" s="97"/>
      <c r="G7509" s="97"/>
    </row>
    <row r="7510" spans="6:7" x14ac:dyDescent="0.25">
      <c r="F7510" s="97"/>
      <c r="G7510" s="97"/>
    </row>
    <row r="7511" spans="6:7" x14ac:dyDescent="0.25">
      <c r="F7511" s="97"/>
      <c r="G7511" s="97"/>
    </row>
    <row r="7512" spans="6:7" x14ac:dyDescent="0.25">
      <c r="F7512" s="97"/>
      <c r="G7512" s="97"/>
    </row>
    <row r="7513" spans="6:7" x14ac:dyDescent="0.25">
      <c r="F7513" s="97"/>
      <c r="G7513" s="97"/>
    </row>
    <row r="7514" spans="6:7" x14ac:dyDescent="0.25">
      <c r="F7514" s="97"/>
      <c r="G7514" s="97"/>
    </row>
    <row r="7515" spans="6:7" x14ac:dyDescent="0.25">
      <c r="F7515" s="97"/>
      <c r="G7515" s="97"/>
    </row>
    <row r="7516" spans="6:7" x14ac:dyDescent="0.25">
      <c r="F7516" s="97"/>
      <c r="G7516" s="97"/>
    </row>
    <row r="7517" spans="6:7" x14ac:dyDescent="0.25">
      <c r="F7517" s="97"/>
      <c r="G7517" s="97"/>
    </row>
    <row r="7518" spans="6:7" x14ac:dyDescent="0.25">
      <c r="F7518" s="97"/>
      <c r="G7518" s="97"/>
    </row>
    <row r="7519" spans="6:7" x14ac:dyDescent="0.25">
      <c r="F7519" s="97"/>
      <c r="G7519" s="97"/>
    </row>
    <row r="7520" spans="6:7" x14ac:dyDescent="0.25">
      <c r="F7520" s="97"/>
      <c r="G7520" s="97"/>
    </row>
    <row r="7521" spans="6:7" x14ac:dyDescent="0.25">
      <c r="F7521" s="97"/>
      <c r="G7521" s="97"/>
    </row>
    <row r="7522" spans="6:7" x14ac:dyDescent="0.25">
      <c r="F7522" s="97"/>
      <c r="G7522" s="97"/>
    </row>
    <row r="7523" spans="6:7" x14ac:dyDescent="0.25">
      <c r="F7523" s="97"/>
      <c r="G7523" s="97"/>
    </row>
    <row r="7524" spans="6:7" x14ac:dyDescent="0.25">
      <c r="F7524" s="97"/>
      <c r="G7524" s="97"/>
    </row>
    <row r="7525" spans="6:7" x14ac:dyDescent="0.25">
      <c r="F7525" s="97"/>
      <c r="G7525" s="97"/>
    </row>
    <row r="7526" spans="6:7" x14ac:dyDescent="0.25">
      <c r="F7526" s="97"/>
      <c r="G7526" s="97"/>
    </row>
    <row r="7527" spans="6:7" x14ac:dyDescent="0.25">
      <c r="F7527" s="97"/>
      <c r="G7527" s="97"/>
    </row>
    <row r="7528" spans="6:7" x14ac:dyDescent="0.25">
      <c r="F7528" s="97"/>
      <c r="G7528" s="97"/>
    </row>
    <row r="7529" spans="6:7" x14ac:dyDescent="0.25">
      <c r="F7529" s="97"/>
      <c r="G7529" s="97"/>
    </row>
    <row r="7530" spans="6:7" x14ac:dyDescent="0.25">
      <c r="F7530" s="97"/>
      <c r="G7530" s="97"/>
    </row>
    <row r="7531" spans="6:7" x14ac:dyDescent="0.25">
      <c r="F7531" s="97"/>
      <c r="G7531" s="97"/>
    </row>
    <row r="7532" spans="6:7" x14ac:dyDescent="0.25">
      <c r="F7532" s="97"/>
      <c r="G7532" s="97"/>
    </row>
    <row r="7533" spans="6:7" x14ac:dyDescent="0.25">
      <c r="F7533" s="97"/>
      <c r="G7533" s="97"/>
    </row>
    <row r="7534" spans="6:7" x14ac:dyDescent="0.25">
      <c r="F7534" s="97"/>
      <c r="G7534" s="97"/>
    </row>
    <row r="7535" spans="6:7" x14ac:dyDescent="0.25">
      <c r="F7535" s="97"/>
      <c r="G7535" s="97"/>
    </row>
    <row r="7536" spans="6:7" x14ac:dyDescent="0.25">
      <c r="F7536" s="97"/>
      <c r="G7536" s="97"/>
    </row>
    <row r="7537" spans="6:7" x14ac:dyDescent="0.25">
      <c r="F7537" s="97"/>
      <c r="G7537" s="97"/>
    </row>
    <row r="7538" spans="6:7" x14ac:dyDescent="0.25">
      <c r="F7538" s="97"/>
      <c r="G7538" s="97"/>
    </row>
    <row r="7539" spans="6:7" x14ac:dyDescent="0.25">
      <c r="F7539" s="97"/>
      <c r="G7539" s="97"/>
    </row>
    <row r="7540" spans="6:7" x14ac:dyDescent="0.25">
      <c r="F7540" s="97"/>
      <c r="G7540" s="97"/>
    </row>
    <row r="7541" spans="6:7" x14ac:dyDescent="0.25">
      <c r="F7541" s="97"/>
      <c r="G7541" s="97"/>
    </row>
    <row r="7542" spans="6:7" x14ac:dyDescent="0.25">
      <c r="F7542" s="97"/>
      <c r="G7542" s="97"/>
    </row>
    <row r="7543" spans="6:7" x14ac:dyDescent="0.25">
      <c r="F7543" s="97"/>
      <c r="G7543" s="97"/>
    </row>
    <row r="7544" spans="6:7" x14ac:dyDescent="0.25">
      <c r="F7544" s="97"/>
      <c r="G7544" s="97"/>
    </row>
    <row r="7545" spans="6:7" x14ac:dyDescent="0.25">
      <c r="F7545" s="97"/>
      <c r="G7545" s="97"/>
    </row>
    <row r="7546" spans="6:7" x14ac:dyDescent="0.25">
      <c r="F7546" s="97"/>
      <c r="G7546" s="97"/>
    </row>
    <row r="7547" spans="6:7" x14ac:dyDescent="0.25">
      <c r="F7547" s="97"/>
      <c r="G7547" s="97"/>
    </row>
    <row r="7548" spans="6:7" x14ac:dyDescent="0.25">
      <c r="F7548" s="97"/>
      <c r="G7548" s="97"/>
    </row>
    <row r="7549" spans="6:7" x14ac:dyDescent="0.25">
      <c r="F7549" s="97"/>
      <c r="G7549" s="97"/>
    </row>
    <row r="7550" spans="6:7" x14ac:dyDescent="0.25">
      <c r="F7550" s="97"/>
      <c r="G7550" s="97"/>
    </row>
    <row r="7551" spans="6:7" x14ac:dyDescent="0.25">
      <c r="F7551" s="97"/>
      <c r="G7551" s="97"/>
    </row>
    <row r="7552" spans="6:7" x14ac:dyDescent="0.25">
      <c r="F7552" s="97"/>
      <c r="G7552" s="97"/>
    </row>
    <row r="7553" spans="6:7" x14ac:dyDescent="0.25">
      <c r="F7553" s="97"/>
      <c r="G7553" s="97"/>
    </row>
    <row r="7554" spans="6:7" x14ac:dyDescent="0.25">
      <c r="F7554" s="97"/>
      <c r="G7554" s="97"/>
    </row>
    <row r="7555" spans="6:7" x14ac:dyDescent="0.25">
      <c r="F7555" s="97"/>
      <c r="G7555" s="97"/>
    </row>
    <row r="7556" spans="6:7" x14ac:dyDescent="0.25">
      <c r="F7556" s="97"/>
      <c r="G7556" s="97"/>
    </row>
    <row r="7557" spans="6:7" x14ac:dyDescent="0.25">
      <c r="F7557" s="97"/>
      <c r="G7557" s="97"/>
    </row>
    <row r="7558" spans="6:7" x14ac:dyDescent="0.25">
      <c r="F7558" s="97"/>
      <c r="G7558" s="97"/>
    </row>
    <row r="7559" spans="6:7" x14ac:dyDescent="0.25">
      <c r="F7559" s="97"/>
      <c r="G7559" s="97"/>
    </row>
    <row r="7560" spans="6:7" x14ac:dyDescent="0.25">
      <c r="F7560" s="97"/>
      <c r="G7560" s="97"/>
    </row>
    <row r="7561" spans="6:7" x14ac:dyDescent="0.25">
      <c r="F7561" s="97"/>
      <c r="G7561" s="97"/>
    </row>
    <row r="7562" spans="6:7" x14ac:dyDescent="0.25">
      <c r="F7562" s="97"/>
      <c r="G7562" s="97"/>
    </row>
    <row r="7563" spans="6:7" x14ac:dyDescent="0.25">
      <c r="F7563" s="97"/>
      <c r="G7563" s="97"/>
    </row>
    <row r="7564" spans="6:7" x14ac:dyDescent="0.25">
      <c r="F7564" s="97"/>
      <c r="G7564" s="97"/>
    </row>
    <row r="7565" spans="6:7" x14ac:dyDescent="0.25">
      <c r="F7565" s="97"/>
      <c r="G7565" s="97"/>
    </row>
    <row r="7566" spans="6:7" x14ac:dyDescent="0.25">
      <c r="F7566" s="97"/>
      <c r="G7566" s="97"/>
    </row>
    <row r="7567" spans="6:7" x14ac:dyDescent="0.25">
      <c r="F7567" s="97"/>
      <c r="G7567" s="97"/>
    </row>
    <row r="7568" spans="6:7" x14ac:dyDescent="0.25">
      <c r="F7568" s="97"/>
      <c r="G7568" s="97"/>
    </row>
    <row r="7569" spans="6:7" x14ac:dyDescent="0.25">
      <c r="F7569" s="97"/>
      <c r="G7569" s="97"/>
    </row>
    <row r="7570" spans="6:7" x14ac:dyDescent="0.25">
      <c r="F7570" s="97"/>
      <c r="G7570" s="97"/>
    </row>
    <row r="7571" spans="6:7" x14ac:dyDescent="0.25">
      <c r="F7571" s="97"/>
      <c r="G7571" s="97"/>
    </row>
    <row r="7572" spans="6:7" x14ac:dyDescent="0.25">
      <c r="F7572" s="97"/>
      <c r="G7572" s="97"/>
    </row>
    <row r="7573" spans="6:7" x14ac:dyDescent="0.25">
      <c r="F7573" s="97"/>
      <c r="G7573" s="97"/>
    </row>
    <row r="7574" spans="6:7" x14ac:dyDescent="0.25">
      <c r="F7574" s="97"/>
      <c r="G7574" s="97"/>
    </row>
    <row r="7575" spans="6:7" x14ac:dyDescent="0.25">
      <c r="F7575" s="97"/>
      <c r="G7575" s="97"/>
    </row>
    <row r="7576" spans="6:7" x14ac:dyDescent="0.25">
      <c r="F7576" s="97"/>
      <c r="G7576" s="97"/>
    </row>
    <row r="7577" spans="6:7" x14ac:dyDescent="0.25">
      <c r="F7577" s="97"/>
      <c r="G7577" s="97"/>
    </row>
    <row r="7578" spans="6:7" x14ac:dyDescent="0.25">
      <c r="F7578" s="97"/>
      <c r="G7578" s="97"/>
    </row>
    <row r="7579" spans="6:7" x14ac:dyDescent="0.25">
      <c r="F7579" s="97"/>
      <c r="G7579" s="97"/>
    </row>
    <row r="7580" spans="6:7" x14ac:dyDescent="0.25">
      <c r="F7580" s="97"/>
      <c r="G7580" s="97"/>
    </row>
    <row r="7581" spans="6:7" x14ac:dyDescent="0.25">
      <c r="F7581" s="97"/>
      <c r="G7581" s="97"/>
    </row>
    <row r="7582" spans="6:7" x14ac:dyDescent="0.25">
      <c r="F7582" s="97"/>
      <c r="G7582" s="97"/>
    </row>
    <row r="7583" spans="6:7" x14ac:dyDescent="0.25">
      <c r="F7583" s="97"/>
      <c r="G7583" s="97"/>
    </row>
    <row r="7584" spans="6:7" x14ac:dyDescent="0.25">
      <c r="F7584" s="97"/>
      <c r="G7584" s="97"/>
    </row>
    <row r="7585" spans="6:7" x14ac:dyDescent="0.25">
      <c r="F7585" s="97"/>
      <c r="G7585" s="97"/>
    </row>
    <row r="7586" spans="6:7" x14ac:dyDescent="0.25">
      <c r="F7586" s="97"/>
      <c r="G7586" s="97"/>
    </row>
    <row r="7587" spans="6:7" x14ac:dyDescent="0.25">
      <c r="F7587" s="97"/>
      <c r="G7587" s="97"/>
    </row>
    <row r="7588" spans="6:7" x14ac:dyDescent="0.25">
      <c r="F7588" s="97"/>
      <c r="G7588" s="97"/>
    </row>
    <row r="7589" spans="6:7" x14ac:dyDescent="0.25">
      <c r="F7589" s="97"/>
      <c r="G7589" s="97"/>
    </row>
    <row r="7590" spans="6:7" x14ac:dyDescent="0.25">
      <c r="F7590" s="97"/>
      <c r="G7590" s="97"/>
    </row>
    <row r="7591" spans="6:7" x14ac:dyDescent="0.25">
      <c r="F7591" s="97"/>
      <c r="G7591" s="97"/>
    </row>
    <row r="7592" spans="6:7" x14ac:dyDescent="0.25">
      <c r="F7592" s="97"/>
      <c r="G7592" s="97"/>
    </row>
    <row r="7593" spans="6:7" x14ac:dyDescent="0.25">
      <c r="F7593" s="97"/>
      <c r="G7593" s="97"/>
    </row>
    <row r="7594" spans="6:7" x14ac:dyDescent="0.25">
      <c r="F7594" s="97"/>
      <c r="G7594" s="97"/>
    </row>
    <row r="7595" spans="6:7" x14ac:dyDescent="0.25">
      <c r="F7595" s="97"/>
      <c r="G7595" s="97"/>
    </row>
    <row r="7596" spans="6:7" x14ac:dyDescent="0.25">
      <c r="F7596" s="97"/>
      <c r="G7596" s="97"/>
    </row>
    <row r="7597" spans="6:7" x14ac:dyDescent="0.25">
      <c r="F7597" s="97"/>
      <c r="G7597" s="97"/>
    </row>
    <row r="7598" spans="6:7" x14ac:dyDescent="0.25">
      <c r="F7598" s="97"/>
      <c r="G7598" s="97"/>
    </row>
    <row r="7599" spans="6:7" x14ac:dyDescent="0.25">
      <c r="F7599" s="97"/>
      <c r="G7599" s="97"/>
    </row>
    <row r="7600" spans="6:7" x14ac:dyDescent="0.25">
      <c r="F7600" s="97"/>
      <c r="G7600" s="97"/>
    </row>
    <row r="7601" spans="6:7" x14ac:dyDescent="0.25">
      <c r="F7601" s="97"/>
      <c r="G7601" s="97"/>
    </row>
    <row r="7602" spans="6:7" x14ac:dyDescent="0.25">
      <c r="F7602" s="97"/>
      <c r="G7602" s="97"/>
    </row>
    <row r="7603" spans="6:7" x14ac:dyDescent="0.25">
      <c r="F7603" s="97"/>
      <c r="G7603" s="97"/>
    </row>
    <row r="7604" spans="6:7" x14ac:dyDescent="0.25">
      <c r="F7604" s="97"/>
      <c r="G7604" s="97"/>
    </row>
    <row r="7605" spans="6:7" x14ac:dyDescent="0.25">
      <c r="F7605" s="97"/>
      <c r="G7605" s="97"/>
    </row>
    <row r="7606" spans="6:7" x14ac:dyDescent="0.25">
      <c r="F7606" s="97"/>
      <c r="G7606" s="97"/>
    </row>
    <row r="7607" spans="6:7" x14ac:dyDescent="0.25">
      <c r="F7607" s="97"/>
      <c r="G7607" s="97"/>
    </row>
    <row r="7608" spans="6:7" x14ac:dyDescent="0.25">
      <c r="F7608" s="97"/>
      <c r="G7608" s="97"/>
    </row>
    <row r="7609" spans="6:7" x14ac:dyDescent="0.25">
      <c r="F7609" s="97"/>
      <c r="G7609" s="97"/>
    </row>
    <row r="7610" spans="6:7" x14ac:dyDescent="0.25">
      <c r="F7610" s="97"/>
      <c r="G7610" s="97"/>
    </row>
    <row r="7611" spans="6:7" x14ac:dyDescent="0.25">
      <c r="F7611" s="97"/>
      <c r="G7611" s="97"/>
    </row>
    <row r="7612" spans="6:7" x14ac:dyDescent="0.25">
      <c r="F7612" s="97"/>
      <c r="G7612" s="97"/>
    </row>
    <row r="7613" spans="6:7" x14ac:dyDescent="0.25">
      <c r="F7613" s="97"/>
      <c r="G7613" s="97"/>
    </row>
    <row r="7614" spans="6:7" x14ac:dyDescent="0.25">
      <c r="F7614" s="97"/>
      <c r="G7614" s="97"/>
    </row>
    <row r="7615" spans="6:7" x14ac:dyDescent="0.25">
      <c r="F7615" s="97"/>
      <c r="G7615" s="97"/>
    </row>
    <row r="7616" spans="6:7" x14ac:dyDescent="0.25">
      <c r="F7616" s="97"/>
      <c r="G7616" s="97"/>
    </row>
    <row r="7617" spans="6:7" x14ac:dyDescent="0.25">
      <c r="F7617" s="97"/>
      <c r="G7617" s="97"/>
    </row>
    <row r="7618" spans="6:7" x14ac:dyDescent="0.25">
      <c r="F7618" s="97"/>
      <c r="G7618" s="97"/>
    </row>
    <row r="7619" spans="6:7" x14ac:dyDescent="0.25">
      <c r="F7619" s="97"/>
      <c r="G7619" s="97"/>
    </row>
    <row r="7620" spans="6:7" x14ac:dyDescent="0.25">
      <c r="F7620" s="97"/>
      <c r="G7620" s="97"/>
    </row>
    <row r="7621" spans="6:7" x14ac:dyDescent="0.25">
      <c r="F7621" s="97"/>
      <c r="G7621" s="97"/>
    </row>
    <row r="7622" spans="6:7" x14ac:dyDescent="0.25">
      <c r="F7622" s="97"/>
      <c r="G7622" s="97"/>
    </row>
    <row r="7623" spans="6:7" x14ac:dyDescent="0.25">
      <c r="F7623" s="97"/>
      <c r="G7623" s="97"/>
    </row>
    <row r="7624" spans="6:7" x14ac:dyDescent="0.25">
      <c r="F7624" s="97"/>
      <c r="G7624" s="97"/>
    </row>
    <row r="7625" spans="6:7" x14ac:dyDescent="0.25">
      <c r="F7625" s="97"/>
      <c r="G7625" s="97"/>
    </row>
    <row r="7626" spans="6:7" x14ac:dyDescent="0.25">
      <c r="F7626" s="97"/>
      <c r="G7626" s="97"/>
    </row>
    <row r="7627" spans="6:7" x14ac:dyDescent="0.25">
      <c r="F7627" s="97"/>
      <c r="G7627" s="97"/>
    </row>
    <row r="7628" spans="6:7" x14ac:dyDescent="0.25">
      <c r="F7628" s="97"/>
      <c r="G7628" s="97"/>
    </row>
    <row r="7629" spans="6:7" x14ac:dyDescent="0.25">
      <c r="F7629" s="97"/>
      <c r="G7629" s="97"/>
    </row>
    <row r="7630" spans="6:7" x14ac:dyDescent="0.25">
      <c r="F7630" s="97"/>
      <c r="G7630" s="97"/>
    </row>
    <row r="7631" spans="6:7" x14ac:dyDescent="0.25">
      <c r="F7631" s="97"/>
      <c r="G7631" s="97"/>
    </row>
    <row r="7632" spans="6:7" x14ac:dyDescent="0.25">
      <c r="F7632" s="97"/>
      <c r="G7632" s="97"/>
    </row>
    <row r="7633" spans="6:7" x14ac:dyDescent="0.25">
      <c r="F7633" s="97"/>
      <c r="G7633" s="97"/>
    </row>
    <row r="7634" spans="6:7" x14ac:dyDescent="0.25">
      <c r="F7634" s="97"/>
      <c r="G7634" s="97"/>
    </row>
    <row r="7635" spans="6:7" x14ac:dyDescent="0.25">
      <c r="F7635" s="97"/>
      <c r="G7635" s="97"/>
    </row>
    <row r="7636" spans="6:7" x14ac:dyDescent="0.25">
      <c r="F7636" s="97"/>
      <c r="G7636" s="97"/>
    </row>
    <row r="7637" spans="6:7" x14ac:dyDescent="0.25">
      <c r="F7637" s="97"/>
      <c r="G7637" s="97"/>
    </row>
    <row r="7638" spans="6:7" x14ac:dyDescent="0.25">
      <c r="F7638" s="97"/>
      <c r="G7638" s="97"/>
    </row>
    <row r="7639" spans="6:7" x14ac:dyDescent="0.25">
      <c r="F7639" s="97"/>
      <c r="G7639" s="97"/>
    </row>
    <row r="7640" spans="6:7" x14ac:dyDescent="0.25">
      <c r="F7640" s="97"/>
      <c r="G7640" s="97"/>
    </row>
    <row r="7641" spans="6:7" x14ac:dyDescent="0.25">
      <c r="F7641" s="97"/>
      <c r="G7641" s="97"/>
    </row>
    <row r="7642" spans="6:7" x14ac:dyDescent="0.25">
      <c r="F7642" s="97"/>
      <c r="G7642" s="97"/>
    </row>
    <row r="7643" spans="6:7" x14ac:dyDescent="0.25">
      <c r="F7643" s="97"/>
      <c r="G7643" s="97"/>
    </row>
    <row r="7644" spans="6:7" x14ac:dyDescent="0.25">
      <c r="F7644" s="97"/>
      <c r="G7644" s="97"/>
    </row>
    <row r="7645" spans="6:7" x14ac:dyDescent="0.25">
      <c r="F7645" s="97"/>
      <c r="G7645" s="97"/>
    </row>
    <row r="7646" spans="6:7" x14ac:dyDescent="0.25">
      <c r="F7646" s="97"/>
      <c r="G7646" s="97"/>
    </row>
    <row r="7647" spans="6:7" x14ac:dyDescent="0.25">
      <c r="F7647" s="97"/>
      <c r="G7647" s="97"/>
    </row>
    <row r="7648" spans="6:7" x14ac:dyDescent="0.25">
      <c r="F7648" s="97"/>
      <c r="G7648" s="97"/>
    </row>
    <row r="7649" spans="6:7" x14ac:dyDescent="0.25">
      <c r="F7649" s="97"/>
      <c r="G7649" s="97"/>
    </row>
    <row r="7650" spans="6:7" x14ac:dyDescent="0.25">
      <c r="F7650" s="97"/>
      <c r="G7650" s="97"/>
    </row>
    <row r="7651" spans="6:7" x14ac:dyDescent="0.25">
      <c r="F7651" s="97"/>
      <c r="G7651" s="97"/>
    </row>
    <row r="7652" spans="6:7" x14ac:dyDescent="0.25">
      <c r="F7652" s="97"/>
      <c r="G7652" s="97"/>
    </row>
    <row r="7653" spans="6:7" x14ac:dyDescent="0.25">
      <c r="F7653" s="97"/>
      <c r="G7653" s="97"/>
    </row>
    <row r="7654" spans="6:7" x14ac:dyDescent="0.25">
      <c r="F7654" s="97"/>
      <c r="G7654" s="97"/>
    </row>
    <row r="7655" spans="6:7" x14ac:dyDescent="0.25">
      <c r="F7655" s="97"/>
      <c r="G7655" s="97"/>
    </row>
    <row r="7656" spans="6:7" x14ac:dyDescent="0.25">
      <c r="F7656" s="97"/>
      <c r="G7656" s="97"/>
    </row>
    <row r="7657" spans="6:7" x14ac:dyDescent="0.25">
      <c r="F7657" s="97"/>
      <c r="G7657" s="97"/>
    </row>
    <row r="7658" spans="6:7" x14ac:dyDescent="0.25">
      <c r="F7658" s="97"/>
      <c r="G7658" s="97"/>
    </row>
    <row r="7659" spans="6:7" x14ac:dyDescent="0.25">
      <c r="F7659" s="97"/>
      <c r="G7659" s="97"/>
    </row>
    <row r="7660" spans="6:7" x14ac:dyDescent="0.25">
      <c r="F7660" s="97"/>
      <c r="G7660" s="97"/>
    </row>
    <row r="7661" spans="6:7" x14ac:dyDescent="0.25">
      <c r="F7661" s="97"/>
      <c r="G7661" s="97"/>
    </row>
    <row r="7662" spans="6:7" x14ac:dyDescent="0.25">
      <c r="F7662" s="97"/>
      <c r="G7662" s="97"/>
    </row>
    <row r="7663" spans="6:7" x14ac:dyDescent="0.25">
      <c r="F7663" s="97"/>
      <c r="G7663" s="97"/>
    </row>
    <row r="7664" spans="6:7" x14ac:dyDescent="0.25">
      <c r="F7664" s="97"/>
      <c r="G7664" s="97"/>
    </row>
    <row r="7665" spans="6:7" x14ac:dyDescent="0.25">
      <c r="F7665" s="97"/>
      <c r="G7665" s="97"/>
    </row>
    <row r="7666" spans="6:7" x14ac:dyDescent="0.25">
      <c r="F7666" s="97"/>
      <c r="G7666" s="97"/>
    </row>
    <row r="7667" spans="6:7" x14ac:dyDescent="0.25">
      <c r="F7667" s="97"/>
      <c r="G7667" s="97"/>
    </row>
    <row r="7668" spans="6:7" x14ac:dyDescent="0.25">
      <c r="F7668" s="97"/>
      <c r="G7668" s="97"/>
    </row>
    <row r="7669" spans="6:7" x14ac:dyDescent="0.25">
      <c r="F7669" s="97"/>
      <c r="G7669" s="97"/>
    </row>
    <row r="7670" spans="6:7" x14ac:dyDescent="0.25">
      <c r="F7670" s="97"/>
      <c r="G7670" s="97"/>
    </row>
    <row r="7671" spans="6:7" x14ac:dyDescent="0.25">
      <c r="F7671" s="97"/>
      <c r="G7671" s="97"/>
    </row>
    <row r="7672" spans="6:7" x14ac:dyDescent="0.25">
      <c r="F7672" s="97"/>
      <c r="G7672" s="97"/>
    </row>
    <row r="7673" spans="6:7" x14ac:dyDescent="0.25">
      <c r="F7673" s="97"/>
      <c r="G7673" s="97"/>
    </row>
    <row r="7674" spans="6:7" x14ac:dyDescent="0.25">
      <c r="F7674" s="97"/>
      <c r="G7674" s="97"/>
    </row>
    <row r="7675" spans="6:7" x14ac:dyDescent="0.25">
      <c r="F7675" s="97"/>
      <c r="G7675" s="97"/>
    </row>
    <row r="7676" spans="6:7" x14ac:dyDescent="0.25">
      <c r="F7676" s="97"/>
      <c r="G7676" s="97"/>
    </row>
    <row r="7677" spans="6:7" x14ac:dyDescent="0.25">
      <c r="F7677" s="97"/>
      <c r="G7677" s="97"/>
    </row>
    <row r="7678" spans="6:7" x14ac:dyDescent="0.25">
      <c r="F7678" s="97"/>
      <c r="G7678" s="97"/>
    </row>
    <row r="7679" spans="6:7" x14ac:dyDescent="0.25">
      <c r="F7679" s="97"/>
      <c r="G7679" s="97"/>
    </row>
    <row r="7680" spans="6:7" x14ac:dyDescent="0.25">
      <c r="F7680" s="97"/>
      <c r="G7680" s="97"/>
    </row>
    <row r="7681" spans="6:7" x14ac:dyDescent="0.25">
      <c r="F7681" s="97"/>
      <c r="G7681" s="97"/>
    </row>
    <row r="7682" spans="6:7" x14ac:dyDescent="0.25">
      <c r="F7682" s="97"/>
      <c r="G7682" s="97"/>
    </row>
    <row r="7683" spans="6:7" x14ac:dyDescent="0.25">
      <c r="F7683" s="97"/>
      <c r="G7683" s="97"/>
    </row>
    <row r="7684" spans="6:7" x14ac:dyDescent="0.25">
      <c r="F7684" s="97"/>
      <c r="G7684" s="97"/>
    </row>
    <row r="7685" spans="6:7" x14ac:dyDescent="0.25">
      <c r="F7685" s="97"/>
      <c r="G7685" s="97"/>
    </row>
    <row r="7686" spans="6:7" x14ac:dyDescent="0.25">
      <c r="F7686" s="97"/>
      <c r="G7686" s="97"/>
    </row>
    <row r="7687" spans="6:7" x14ac:dyDescent="0.25">
      <c r="F7687" s="97"/>
      <c r="G7687" s="97"/>
    </row>
    <row r="7688" spans="6:7" x14ac:dyDescent="0.25">
      <c r="F7688" s="97"/>
      <c r="G7688" s="97"/>
    </row>
    <row r="7689" spans="6:7" x14ac:dyDescent="0.25">
      <c r="F7689" s="97"/>
      <c r="G7689" s="97"/>
    </row>
    <row r="7690" spans="6:7" x14ac:dyDescent="0.25">
      <c r="F7690" s="97"/>
      <c r="G7690" s="97"/>
    </row>
    <row r="7691" spans="6:7" x14ac:dyDescent="0.25">
      <c r="F7691" s="97"/>
      <c r="G7691" s="97"/>
    </row>
    <row r="7692" spans="6:7" x14ac:dyDescent="0.25">
      <c r="F7692" s="97"/>
      <c r="G7692" s="97"/>
    </row>
    <row r="7693" spans="6:7" x14ac:dyDescent="0.25">
      <c r="F7693" s="97"/>
      <c r="G7693" s="97"/>
    </row>
    <row r="7694" spans="6:7" x14ac:dyDescent="0.25">
      <c r="F7694" s="97"/>
      <c r="G7694" s="97"/>
    </row>
    <row r="7695" spans="6:7" x14ac:dyDescent="0.25">
      <c r="F7695" s="97"/>
      <c r="G7695" s="97"/>
    </row>
    <row r="7696" spans="6:7" x14ac:dyDescent="0.25">
      <c r="F7696" s="97"/>
      <c r="G7696" s="97"/>
    </row>
    <row r="7697" spans="6:7" x14ac:dyDescent="0.25">
      <c r="F7697" s="97"/>
      <c r="G7697" s="97"/>
    </row>
    <row r="7698" spans="6:7" x14ac:dyDescent="0.25">
      <c r="F7698" s="97"/>
      <c r="G7698" s="97"/>
    </row>
    <row r="7699" spans="6:7" x14ac:dyDescent="0.25">
      <c r="F7699" s="97"/>
      <c r="G7699" s="97"/>
    </row>
    <row r="7700" spans="6:7" x14ac:dyDescent="0.25">
      <c r="F7700" s="97"/>
      <c r="G7700" s="97"/>
    </row>
    <row r="7701" spans="6:7" x14ac:dyDescent="0.25">
      <c r="F7701" s="97"/>
      <c r="G7701" s="97"/>
    </row>
    <row r="7702" spans="6:7" x14ac:dyDescent="0.25">
      <c r="F7702" s="97"/>
      <c r="G7702" s="97"/>
    </row>
    <row r="7703" spans="6:7" x14ac:dyDescent="0.25">
      <c r="F7703" s="97"/>
      <c r="G7703" s="97"/>
    </row>
    <row r="7704" spans="6:7" x14ac:dyDescent="0.25">
      <c r="F7704" s="97"/>
      <c r="G7704" s="97"/>
    </row>
    <row r="7705" spans="6:7" x14ac:dyDescent="0.25">
      <c r="F7705" s="97"/>
      <c r="G7705" s="97"/>
    </row>
    <row r="7706" spans="6:7" x14ac:dyDescent="0.25">
      <c r="F7706" s="97"/>
      <c r="G7706" s="97"/>
    </row>
    <row r="7707" spans="6:7" x14ac:dyDescent="0.25">
      <c r="F7707" s="97"/>
      <c r="G7707" s="97"/>
    </row>
    <row r="7708" spans="6:7" x14ac:dyDescent="0.25">
      <c r="F7708" s="97"/>
      <c r="G7708" s="97"/>
    </row>
    <row r="7709" spans="6:7" x14ac:dyDescent="0.25">
      <c r="F7709" s="97"/>
      <c r="G7709" s="97"/>
    </row>
    <row r="7710" spans="6:7" x14ac:dyDescent="0.25">
      <c r="F7710" s="97"/>
      <c r="G7710" s="97"/>
    </row>
    <row r="7711" spans="6:7" x14ac:dyDescent="0.25">
      <c r="F7711" s="97"/>
      <c r="G7711" s="97"/>
    </row>
    <row r="7712" spans="6:7" x14ac:dyDescent="0.25">
      <c r="F7712" s="97"/>
      <c r="G7712" s="97"/>
    </row>
    <row r="7713" spans="6:7" x14ac:dyDescent="0.25">
      <c r="F7713" s="97"/>
      <c r="G7713" s="97"/>
    </row>
    <row r="7714" spans="6:7" x14ac:dyDescent="0.25">
      <c r="F7714" s="97"/>
      <c r="G7714" s="97"/>
    </row>
    <row r="7715" spans="6:7" x14ac:dyDescent="0.25">
      <c r="F7715" s="97"/>
      <c r="G7715" s="97"/>
    </row>
    <row r="7716" spans="6:7" x14ac:dyDescent="0.25">
      <c r="F7716" s="97"/>
      <c r="G7716" s="97"/>
    </row>
    <row r="7717" spans="6:7" x14ac:dyDescent="0.25">
      <c r="F7717" s="97"/>
      <c r="G7717" s="97"/>
    </row>
    <row r="7718" spans="6:7" x14ac:dyDescent="0.25">
      <c r="F7718" s="97"/>
      <c r="G7718" s="97"/>
    </row>
    <row r="7719" spans="6:7" x14ac:dyDescent="0.25">
      <c r="F7719" s="97"/>
      <c r="G7719" s="97"/>
    </row>
    <row r="7720" spans="6:7" x14ac:dyDescent="0.25">
      <c r="F7720" s="97"/>
      <c r="G7720" s="97"/>
    </row>
    <row r="7721" spans="6:7" x14ac:dyDescent="0.25">
      <c r="F7721" s="97"/>
      <c r="G7721" s="97"/>
    </row>
    <row r="7722" spans="6:7" x14ac:dyDescent="0.25">
      <c r="F7722" s="97"/>
      <c r="G7722" s="97"/>
    </row>
    <row r="7723" spans="6:7" x14ac:dyDescent="0.25">
      <c r="F7723" s="97"/>
      <c r="G7723" s="97"/>
    </row>
    <row r="7724" spans="6:7" x14ac:dyDescent="0.25">
      <c r="F7724" s="97"/>
      <c r="G7724" s="97"/>
    </row>
    <row r="7725" spans="6:7" x14ac:dyDescent="0.25">
      <c r="F7725" s="97"/>
      <c r="G7725" s="97"/>
    </row>
    <row r="7726" spans="6:7" x14ac:dyDescent="0.25">
      <c r="F7726" s="97"/>
      <c r="G7726" s="97"/>
    </row>
    <row r="7727" spans="6:7" x14ac:dyDescent="0.25">
      <c r="F7727" s="97"/>
      <c r="G7727" s="97"/>
    </row>
    <row r="7728" spans="6:7" x14ac:dyDescent="0.25">
      <c r="F7728" s="97"/>
      <c r="G7728" s="97"/>
    </row>
    <row r="7729" spans="6:7" x14ac:dyDescent="0.25">
      <c r="F7729" s="97"/>
      <c r="G7729" s="97"/>
    </row>
    <row r="7730" spans="6:7" x14ac:dyDescent="0.25">
      <c r="F7730" s="97"/>
      <c r="G7730" s="97"/>
    </row>
    <row r="7731" spans="6:7" x14ac:dyDescent="0.25">
      <c r="F7731" s="97"/>
      <c r="G7731" s="97"/>
    </row>
    <row r="7732" spans="6:7" x14ac:dyDescent="0.25">
      <c r="F7732" s="97"/>
      <c r="G7732" s="97"/>
    </row>
    <row r="7733" spans="6:7" x14ac:dyDescent="0.25">
      <c r="F7733" s="97"/>
      <c r="G7733" s="97"/>
    </row>
    <row r="7734" spans="6:7" x14ac:dyDescent="0.25">
      <c r="F7734" s="97"/>
      <c r="G7734" s="97"/>
    </row>
    <row r="7735" spans="6:7" x14ac:dyDescent="0.25">
      <c r="F7735" s="97"/>
      <c r="G7735" s="97"/>
    </row>
    <row r="7736" spans="6:7" x14ac:dyDescent="0.25">
      <c r="F7736" s="97"/>
      <c r="G7736" s="97"/>
    </row>
    <row r="7737" spans="6:7" x14ac:dyDescent="0.25">
      <c r="F7737" s="97"/>
      <c r="G7737" s="97"/>
    </row>
    <row r="7738" spans="6:7" x14ac:dyDescent="0.25">
      <c r="F7738" s="97"/>
      <c r="G7738" s="97"/>
    </row>
    <row r="7739" spans="6:7" x14ac:dyDescent="0.25">
      <c r="F7739" s="97"/>
      <c r="G7739" s="97"/>
    </row>
    <row r="7740" spans="6:7" x14ac:dyDescent="0.25">
      <c r="F7740" s="97"/>
      <c r="G7740" s="97"/>
    </row>
    <row r="7741" spans="6:7" x14ac:dyDescent="0.25">
      <c r="F7741" s="97"/>
      <c r="G7741" s="97"/>
    </row>
    <row r="7742" spans="6:7" x14ac:dyDescent="0.25">
      <c r="F7742" s="97"/>
      <c r="G7742" s="97"/>
    </row>
    <row r="7743" spans="6:7" x14ac:dyDescent="0.25">
      <c r="F7743" s="97"/>
      <c r="G7743" s="97"/>
    </row>
    <row r="7744" spans="6:7" x14ac:dyDescent="0.25">
      <c r="F7744" s="97"/>
      <c r="G7744" s="97"/>
    </row>
    <row r="7745" spans="6:7" x14ac:dyDescent="0.25">
      <c r="F7745" s="97"/>
      <c r="G7745" s="97"/>
    </row>
    <row r="7746" spans="6:7" x14ac:dyDescent="0.25">
      <c r="F7746" s="97"/>
      <c r="G7746" s="97"/>
    </row>
    <row r="7747" spans="6:7" x14ac:dyDescent="0.25">
      <c r="F7747" s="97"/>
      <c r="G7747" s="97"/>
    </row>
    <row r="7748" spans="6:7" x14ac:dyDescent="0.25">
      <c r="F7748" s="97"/>
      <c r="G7748" s="97"/>
    </row>
    <row r="7749" spans="6:7" x14ac:dyDescent="0.25">
      <c r="F7749" s="97"/>
      <c r="G7749" s="97"/>
    </row>
    <row r="7750" spans="6:7" x14ac:dyDescent="0.25">
      <c r="F7750" s="97"/>
      <c r="G7750" s="97"/>
    </row>
    <row r="7751" spans="6:7" x14ac:dyDescent="0.25">
      <c r="F7751" s="97"/>
      <c r="G7751" s="97"/>
    </row>
    <row r="7752" spans="6:7" x14ac:dyDescent="0.25">
      <c r="F7752" s="97"/>
      <c r="G7752" s="97"/>
    </row>
    <row r="7753" spans="6:7" x14ac:dyDescent="0.25">
      <c r="F7753" s="97"/>
      <c r="G7753" s="97"/>
    </row>
    <row r="7754" spans="6:7" x14ac:dyDescent="0.25">
      <c r="F7754" s="97"/>
      <c r="G7754" s="97"/>
    </row>
    <row r="7755" spans="6:7" x14ac:dyDescent="0.25">
      <c r="F7755" s="97"/>
      <c r="G7755" s="97"/>
    </row>
    <row r="7756" spans="6:7" x14ac:dyDescent="0.25">
      <c r="F7756" s="97"/>
      <c r="G7756" s="97"/>
    </row>
    <row r="7757" spans="6:7" x14ac:dyDescent="0.25">
      <c r="F7757" s="97"/>
      <c r="G7757" s="97"/>
    </row>
    <row r="7758" spans="6:7" x14ac:dyDescent="0.25">
      <c r="F7758" s="97"/>
      <c r="G7758" s="97"/>
    </row>
    <row r="7759" spans="6:7" x14ac:dyDescent="0.25">
      <c r="F7759" s="97"/>
      <c r="G7759" s="97"/>
    </row>
    <row r="7760" spans="6:7" x14ac:dyDescent="0.25">
      <c r="F7760" s="97"/>
      <c r="G7760" s="97"/>
    </row>
    <row r="7761" spans="6:7" x14ac:dyDescent="0.25">
      <c r="F7761" s="97"/>
      <c r="G7761" s="97"/>
    </row>
    <row r="7762" spans="6:7" x14ac:dyDescent="0.25">
      <c r="F7762" s="97"/>
      <c r="G7762" s="97"/>
    </row>
    <row r="7763" spans="6:7" x14ac:dyDescent="0.25">
      <c r="F7763" s="97"/>
      <c r="G7763" s="97"/>
    </row>
    <row r="7764" spans="6:7" x14ac:dyDescent="0.25">
      <c r="F7764" s="97"/>
      <c r="G7764" s="97"/>
    </row>
    <row r="7765" spans="6:7" x14ac:dyDescent="0.25">
      <c r="F7765" s="97"/>
      <c r="G7765" s="97"/>
    </row>
    <row r="7766" spans="6:7" x14ac:dyDescent="0.25">
      <c r="F7766" s="97"/>
      <c r="G7766" s="97"/>
    </row>
    <row r="7767" spans="6:7" x14ac:dyDescent="0.25">
      <c r="F7767" s="97"/>
      <c r="G7767" s="97"/>
    </row>
    <row r="7768" spans="6:7" x14ac:dyDescent="0.25">
      <c r="F7768" s="97"/>
      <c r="G7768" s="97"/>
    </row>
    <row r="7769" spans="6:7" x14ac:dyDescent="0.25">
      <c r="F7769" s="97"/>
      <c r="G7769" s="97"/>
    </row>
    <row r="7770" spans="6:7" x14ac:dyDescent="0.25">
      <c r="F7770" s="97"/>
      <c r="G7770" s="97"/>
    </row>
    <row r="7771" spans="6:7" x14ac:dyDescent="0.25">
      <c r="F7771" s="97"/>
      <c r="G7771" s="97"/>
    </row>
    <row r="7772" spans="6:7" x14ac:dyDescent="0.25">
      <c r="F7772" s="97"/>
      <c r="G7772" s="97"/>
    </row>
    <row r="7773" spans="6:7" x14ac:dyDescent="0.25">
      <c r="F7773" s="97"/>
      <c r="G7773" s="97"/>
    </row>
    <row r="7774" spans="6:7" x14ac:dyDescent="0.25">
      <c r="F7774" s="97"/>
      <c r="G7774" s="97"/>
    </row>
    <row r="7775" spans="6:7" x14ac:dyDescent="0.25">
      <c r="F7775" s="97"/>
      <c r="G7775" s="97"/>
    </row>
    <row r="7776" spans="6:7" x14ac:dyDescent="0.25">
      <c r="F7776" s="97"/>
      <c r="G7776" s="97"/>
    </row>
    <row r="7777" spans="6:7" x14ac:dyDescent="0.25">
      <c r="F7777" s="97"/>
      <c r="G7777" s="97"/>
    </row>
    <row r="7778" spans="6:7" x14ac:dyDescent="0.25">
      <c r="F7778" s="97"/>
      <c r="G7778" s="97"/>
    </row>
    <row r="7779" spans="6:7" x14ac:dyDescent="0.25">
      <c r="F7779" s="97"/>
      <c r="G7779" s="97"/>
    </row>
    <row r="7780" spans="6:7" x14ac:dyDescent="0.25">
      <c r="F7780" s="97"/>
      <c r="G7780" s="97"/>
    </row>
    <row r="7781" spans="6:7" x14ac:dyDescent="0.25">
      <c r="F7781" s="97"/>
      <c r="G7781" s="97"/>
    </row>
    <row r="7782" spans="6:7" x14ac:dyDescent="0.25">
      <c r="F7782" s="97"/>
      <c r="G7782" s="97"/>
    </row>
    <row r="7783" spans="6:7" x14ac:dyDescent="0.25">
      <c r="F7783" s="97"/>
      <c r="G7783" s="97"/>
    </row>
    <row r="7784" spans="6:7" x14ac:dyDescent="0.25">
      <c r="F7784" s="97"/>
      <c r="G7784" s="97"/>
    </row>
    <row r="7785" spans="6:7" x14ac:dyDescent="0.25">
      <c r="F7785" s="97"/>
      <c r="G7785" s="97"/>
    </row>
    <row r="7786" spans="6:7" x14ac:dyDescent="0.25">
      <c r="F7786" s="97"/>
      <c r="G7786" s="97"/>
    </row>
    <row r="7787" spans="6:7" x14ac:dyDescent="0.25">
      <c r="F7787" s="97"/>
      <c r="G7787" s="97"/>
    </row>
    <row r="7788" spans="6:7" x14ac:dyDescent="0.25">
      <c r="F7788" s="97"/>
      <c r="G7788" s="97"/>
    </row>
    <row r="7789" spans="6:7" x14ac:dyDescent="0.25">
      <c r="F7789" s="97"/>
      <c r="G7789" s="97"/>
    </row>
    <row r="7790" spans="6:7" x14ac:dyDescent="0.25">
      <c r="F7790" s="97"/>
      <c r="G7790" s="97"/>
    </row>
    <row r="7791" spans="6:7" x14ac:dyDescent="0.25">
      <c r="F7791" s="97"/>
      <c r="G7791" s="97"/>
    </row>
    <row r="7792" spans="6:7" x14ac:dyDescent="0.25">
      <c r="F7792" s="97"/>
      <c r="G7792" s="97"/>
    </row>
    <row r="7793" spans="6:7" x14ac:dyDescent="0.25">
      <c r="F7793" s="97"/>
      <c r="G7793" s="97"/>
    </row>
    <row r="7794" spans="6:7" x14ac:dyDescent="0.25">
      <c r="F7794" s="97"/>
      <c r="G7794" s="97"/>
    </row>
    <row r="7795" spans="6:7" x14ac:dyDescent="0.25">
      <c r="F7795" s="97"/>
      <c r="G7795" s="97"/>
    </row>
    <row r="7796" spans="6:7" x14ac:dyDescent="0.25">
      <c r="F7796" s="97"/>
      <c r="G7796" s="97"/>
    </row>
    <row r="7797" spans="6:7" x14ac:dyDescent="0.25">
      <c r="F7797" s="97"/>
      <c r="G7797" s="97"/>
    </row>
    <row r="7798" spans="6:7" x14ac:dyDescent="0.25">
      <c r="F7798" s="97"/>
      <c r="G7798" s="97"/>
    </row>
    <row r="7799" spans="6:7" x14ac:dyDescent="0.25">
      <c r="F7799" s="97"/>
      <c r="G7799" s="97"/>
    </row>
    <row r="7800" spans="6:7" x14ac:dyDescent="0.25">
      <c r="F7800" s="97"/>
      <c r="G7800" s="97"/>
    </row>
    <row r="7801" spans="6:7" x14ac:dyDescent="0.25">
      <c r="F7801" s="97"/>
      <c r="G7801" s="97"/>
    </row>
    <row r="7802" spans="6:7" x14ac:dyDescent="0.25">
      <c r="F7802" s="97"/>
      <c r="G7802" s="97"/>
    </row>
    <row r="7803" spans="6:7" x14ac:dyDescent="0.25">
      <c r="F7803" s="97"/>
      <c r="G7803" s="97"/>
    </row>
    <row r="7804" spans="6:7" x14ac:dyDescent="0.25">
      <c r="F7804" s="97"/>
      <c r="G7804" s="97"/>
    </row>
    <row r="7805" spans="6:7" x14ac:dyDescent="0.25">
      <c r="F7805" s="97"/>
      <c r="G7805" s="97"/>
    </row>
    <row r="7806" spans="6:7" x14ac:dyDescent="0.25">
      <c r="F7806" s="97"/>
      <c r="G7806" s="97"/>
    </row>
    <row r="7807" spans="6:7" x14ac:dyDescent="0.25">
      <c r="F7807" s="97"/>
      <c r="G7807" s="97"/>
    </row>
    <row r="7808" spans="6:7" x14ac:dyDescent="0.25">
      <c r="F7808" s="97"/>
      <c r="G7808" s="97"/>
    </row>
    <row r="7809" spans="6:7" x14ac:dyDescent="0.25">
      <c r="F7809" s="97"/>
      <c r="G7809" s="97"/>
    </row>
    <row r="7810" spans="6:7" x14ac:dyDescent="0.25">
      <c r="F7810" s="97"/>
      <c r="G7810" s="97"/>
    </row>
    <row r="7811" spans="6:7" x14ac:dyDescent="0.25">
      <c r="F7811" s="97"/>
      <c r="G7811" s="97"/>
    </row>
    <row r="7812" spans="6:7" x14ac:dyDescent="0.25">
      <c r="F7812" s="97"/>
      <c r="G7812" s="97"/>
    </row>
    <row r="7813" spans="6:7" x14ac:dyDescent="0.25">
      <c r="F7813" s="97"/>
      <c r="G7813" s="97"/>
    </row>
    <row r="7814" spans="6:7" x14ac:dyDescent="0.25">
      <c r="F7814" s="97"/>
      <c r="G7814" s="97"/>
    </row>
    <row r="7815" spans="6:7" x14ac:dyDescent="0.25">
      <c r="F7815" s="97"/>
      <c r="G7815" s="97"/>
    </row>
    <row r="7816" spans="6:7" x14ac:dyDescent="0.25">
      <c r="F7816" s="97"/>
      <c r="G7816" s="97"/>
    </row>
    <row r="7817" spans="6:7" x14ac:dyDescent="0.25">
      <c r="F7817" s="97"/>
      <c r="G7817" s="97"/>
    </row>
    <row r="7818" spans="6:7" x14ac:dyDescent="0.25">
      <c r="F7818" s="97"/>
      <c r="G7818" s="97"/>
    </row>
    <row r="7819" spans="6:7" x14ac:dyDescent="0.25">
      <c r="F7819" s="97"/>
      <c r="G7819" s="97"/>
    </row>
    <row r="7820" spans="6:7" x14ac:dyDescent="0.25">
      <c r="F7820" s="97"/>
      <c r="G7820" s="97"/>
    </row>
    <row r="7821" spans="6:7" x14ac:dyDescent="0.25">
      <c r="F7821" s="97"/>
      <c r="G7821" s="97"/>
    </row>
    <row r="7822" spans="6:7" x14ac:dyDescent="0.25">
      <c r="F7822" s="97"/>
      <c r="G7822" s="97"/>
    </row>
    <row r="7823" spans="6:7" x14ac:dyDescent="0.25">
      <c r="F7823" s="97"/>
      <c r="G7823" s="97"/>
    </row>
    <row r="7824" spans="6:7" x14ac:dyDescent="0.25">
      <c r="F7824" s="97"/>
      <c r="G7824" s="97"/>
    </row>
    <row r="7825" spans="6:7" x14ac:dyDescent="0.25">
      <c r="F7825" s="97"/>
      <c r="G7825" s="97"/>
    </row>
    <row r="7826" spans="6:7" x14ac:dyDescent="0.25">
      <c r="F7826" s="97"/>
      <c r="G7826" s="97"/>
    </row>
    <row r="7827" spans="6:7" x14ac:dyDescent="0.25">
      <c r="F7827" s="97"/>
      <c r="G7827" s="97"/>
    </row>
    <row r="7828" spans="6:7" x14ac:dyDescent="0.25">
      <c r="F7828" s="97"/>
      <c r="G7828" s="97"/>
    </row>
    <row r="7829" spans="6:7" x14ac:dyDescent="0.25">
      <c r="F7829" s="97"/>
      <c r="G7829" s="97"/>
    </row>
    <row r="7830" spans="6:7" x14ac:dyDescent="0.25">
      <c r="F7830" s="97"/>
      <c r="G7830" s="97"/>
    </row>
    <row r="7831" spans="6:7" x14ac:dyDescent="0.25">
      <c r="F7831" s="97"/>
      <c r="G7831" s="97"/>
    </row>
    <row r="7832" spans="6:7" x14ac:dyDescent="0.25">
      <c r="F7832" s="97"/>
      <c r="G7832" s="97"/>
    </row>
    <row r="7833" spans="6:7" x14ac:dyDescent="0.25">
      <c r="F7833" s="97"/>
      <c r="G7833" s="97"/>
    </row>
    <row r="7834" spans="6:7" x14ac:dyDescent="0.25">
      <c r="F7834" s="97"/>
      <c r="G7834" s="97"/>
    </row>
    <row r="7835" spans="6:7" x14ac:dyDescent="0.25">
      <c r="F7835" s="97"/>
      <c r="G7835" s="97"/>
    </row>
    <row r="7836" spans="6:7" x14ac:dyDescent="0.25">
      <c r="F7836" s="97"/>
      <c r="G7836" s="97"/>
    </row>
    <row r="7837" spans="6:7" x14ac:dyDescent="0.25">
      <c r="F7837" s="97"/>
      <c r="G7837" s="97"/>
    </row>
    <row r="7838" spans="6:7" x14ac:dyDescent="0.25">
      <c r="F7838" s="97"/>
      <c r="G7838" s="97"/>
    </row>
    <row r="7839" spans="6:7" x14ac:dyDescent="0.25">
      <c r="F7839" s="97"/>
      <c r="G7839" s="97"/>
    </row>
    <row r="7840" spans="6:7" x14ac:dyDescent="0.25">
      <c r="F7840" s="97"/>
      <c r="G7840" s="97"/>
    </row>
    <row r="7841" spans="6:7" x14ac:dyDescent="0.25">
      <c r="F7841" s="97"/>
      <c r="G7841" s="97"/>
    </row>
    <row r="7842" spans="6:7" x14ac:dyDescent="0.25">
      <c r="F7842" s="97"/>
      <c r="G7842" s="97"/>
    </row>
    <row r="7843" spans="6:7" x14ac:dyDescent="0.25">
      <c r="F7843" s="97"/>
      <c r="G7843" s="97"/>
    </row>
    <row r="7844" spans="6:7" x14ac:dyDescent="0.25">
      <c r="F7844" s="97"/>
      <c r="G7844" s="97"/>
    </row>
    <row r="7845" spans="6:7" x14ac:dyDescent="0.25">
      <c r="F7845" s="97"/>
      <c r="G7845" s="97"/>
    </row>
    <row r="7846" spans="6:7" x14ac:dyDescent="0.25">
      <c r="F7846" s="97"/>
      <c r="G7846" s="97"/>
    </row>
    <row r="7847" spans="6:7" x14ac:dyDescent="0.25">
      <c r="F7847" s="97"/>
      <c r="G7847" s="97"/>
    </row>
    <row r="7848" spans="6:7" x14ac:dyDescent="0.25">
      <c r="F7848" s="97"/>
      <c r="G7848" s="97"/>
    </row>
    <row r="7849" spans="6:7" x14ac:dyDescent="0.25">
      <c r="F7849" s="97"/>
      <c r="G7849" s="97"/>
    </row>
    <row r="7850" spans="6:7" x14ac:dyDescent="0.25">
      <c r="F7850" s="97"/>
      <c r="G7850" s="97"/>
    </row>
    <row r="7851" spans="6:7" x14ac:dyDescent="0.25">
      <c r="F7851" s="97"/>
      <c r="G7851" s="97"/>
    </row>
    <row r="7852" spans="6:7" x14ac:dyDescent="0.25">
      <c r="F7852" s="97"/>
      <c r="G7852" s="97"/>
    </row>
    <row r="7853" spans="6:7" x14ac:dyDescent="0.25">
      <c r="F7853" s="97"/>
      <c r="G7853" s="97"/>
    </row>
    <row r="7854" spans="6:7" x14ac:dyDescent="0.25">
      <c r="F7854" s="97"/>
      <c r="G7854" s="97"/>
    </row>
    <row r="7855" spans="6:7" x14ac:dyDescent="0.25">
      <c r="F7855" s="97"/>
      <c r="G7855" s="97"/>
    </row>
    <row r="7856" spans="6:7" x14ac:dyDescent="0.25">
      <c r="F7856" s="97"/>
      <c r="G7856" s="97"/>
    </row>
    <row r="7857" spans="6:7" x14ac:dyDescent="0.25">
      <c r="F7857" s="97"/>
      <c r="G7857" s="97"/>
    </row>
    <row r="7858" spans="6:7" x14ac:dyDescent="0.25">
      <c r="F7858" s="97"/>
      <c r="G7858" s="97"/>
    </row>
    <row r="7859" spans="6:7" x14ac:dyDescent="0.25">
      <c r="F7859" s="97"/>
      <c r="G7859" s="97"/>
    </row>
    <row r="7860" spans="6:7" x14ac:dyDescent="0.25">
      <c r="F7860" s="97"/>
      <c r="G7860" s="97"/>
    </row>
    <row r="7861" spans="6:7" x14ac:dyDescent="0.25">
      <c r="F7861" s="97"/>
      <c r="G7861" s="97"/>
    </row>
    <row r="7862" spans="6:7" x14ac:dyDescent="0.25">
      <c r="F7862" s="97"/>
      <c r="G7862" s="97"/>
    </row>
    <row r="7863" spans="6:7" x14ac:dyDescent="0.25">
      <c r="F7863" s="97"/>
      <c r="G7863" s="97"/>
    </row>
    <row r="7864" spans="6:7" x14ac:dyDescent="0.25">
      <c r="F7864" s="97"/>
      <c r="G7864" s="97"/>
    </row>
    <row r="7865" spans="6:7" x14ac:dyDescent="0.25">
      <c r="F7865" s="97"/>
      <c r="G7865" s="97"/>
    </row>
    <row r="7866" spans="6:7" x14ac:dyDescent="0.25">
      <c r="F7866" s="97"/>
      <c r="G7866" s="97"/>
    </row>
    <row r="7867" spans="6:7" x14ac:dyDescent="0.25">
      <c r="F7867" s="97"/>
      <c r="G7867" s="97"/>
    </row>
    <row r="7868" spans="6:7" x14ac:dyDescent="0.25">
      <c r="F7868" s="97"/>
      <c r="G7868" s="97"/>
    </row>
    <row r="7869" spans="6:7" x14ac:dyDescent="0.25">
      <c r="F7869" s="97"/>
      <c r="G7869" s="97"/>
    </row>
    <row r="7870" spans="6:7" x14ac:dyDescent="0.25">
      <c r="F7870" s="97"/>
      <c r="G7870" s="97"/>
    </row>
    <row r="7871" spans="6:7" x14ac:dyDescent="0.25">
      <c r="F7871" s="97"/>
      <c r="G7871" s="97"/>
    </row>
    <row r="7872" spans="6:7" x14ac:dyDescent="0.25">
      <c r="F7872" s="97"/>
      <c r="G7872" s="97"/>
    </row>
    <row r="7873" spans="6:7" x14ac:dyDescent="0.25">
      <c r="F7873" s="97"/>
      <c r="G7873" s="97"/>
    </row>
    <row r="7874" spans="6:7" x14ac:dyDescent="0.25">
      <c r="F7874" s="97"/>
      <c r="G7874" s="97"/>
    </row>
    <row r="7875" spans="6:7" x14ac:dyDescent="0.25">
      <c r="F7875" s="97"/>
      <c r="G7875" s="97"/>
    </row>
    <row r="7876" spans="6:7" x14ac:dyDescent="0.25">
      <c r="F7876" s="97"/>
      <c r="G7876" s="97"/>
    </row>
    <row r="7877" spans="6:7" x14ac:dyDescent="0.25">
      <c r="F7877" s="97"/>
      <c r="G7877" s="97"/>
    </row>
    <row r="7878" spans="6:7" x14ac:dyDescent="0.25">
      <c r="F7878" s="97"/>
      <c r="G7878" s="97"/>
    </row>
    <row r="7879" spans="6:7" x14ac:dyDescent="0.25">
      <c r="F7879" s="97"/>
      <c r="G7879" s="97"/>
    </row>
    <row r="7880" spans="6:7" x14ac:dyDescent="0.25">
      <c r="F7880" s="97"/>
      <c r="G7880" s="97"/>
    </row>
    <row r="7881" spans="6:7" x14ac:dyDescent="0.25">
      <c r="F7881" s="97"/>
      <c r="G7881" s="97"/>
    </row>
    <row r="7882" spans="6:7" x14ac:dyDescent="0.25">
      <c r="F7882" s="97"/>
      <c r="G7882" s="97"/>
    </row>
    <row r="7883" spans="6:7" x14ac:dyDescent="0.25">
      <c r="F7883" s="97"/>
      <c r="G7883" s="97"/>
    </row>
    <row r="7884" spans="6:7" x14ac:dyDescent="0.25">
      <c r="F7884" s="97"/>
      <c r="G7884" s="97"/>
    </row>
    <row r="7885" spans="6:7" x14ac:dyDescent="0.25">
      <c r="F7885" s="97"/>
      <c r="G7885" s="97"/>
    </row>
    <row r="7886" spans="6:7" x14ac:dyDescent="0.25">
      <c r="F7886" s="97"/>
      <c r="G7886" s="97"/>
    </row>
    <row r="7887" spans="6:7" x14ac:dyDescent="0.25">
      <c r="F7887" s="97"/>
      <c r="G7887" s="97"/>
    </row>
    <row r="7888" spans="6:7" x14ac:dyDescent="0.25">
      <c r="F7888" s="97"/>
      <c r="G7888" s="97"/>
    </row>
    <row r="7889" spans="6:7" x14ac:dyDescent="0.25">
      <c r="F7889" s="97"/>
      <c r="G7889" s="97"/>
    </row>
    <row r="7890" spans="6:7" x14ac:dyDescent="0.25">
      <c r="F7890" s="97"/>
      <c r="G7890" s="97"/>
    </row>
    <row r="7891" spans="6:7" x14ac:dyDescent="0.25">
      <c r="F7891" s="97"/>
      <c r="G7891" s="97"/>
    </row>
    <row r="7892" spans="6:7" x14ac:dyDescent="0.25">
      <c r="F7892" s="97"/>
      <c r="G7892" s="97"/>
    </row>
    <row r="7893" spans="6:7" x14ac:dyDescent="0.25">
      <c r="F7893" s="97"/>
      <c r="G7893" s="97"/>
    </row>
    <row r="7894" spans="6:7" x14ac:dyDescent="0.25">
      <c r="F7894" s="97"/>
      <c r="G7894" s="97"/>
    </row>
    <row r="7895" spans="6:7" x14ac:dyDescent="0.25">
      <c r="F7895" s="97"/>
      <c r="G7895" s="97"/>
    </row>
    <row r="7896" spans="6:7" x14ac:dyDescent="0.25">
      <c r="F7896" s="97"/>
      <c r="G7896" s="97"/>
    </row>
    <row r="7897" spans="6:7" x14ac:dyDescent="0.25">
      <c r="F7897" s="97"/>
      <c r="G7897" s="97"/>
    </row>
    <row r="7898" spans="6:7" x14ac:dyDescent="0.25">
      <c r="F7898" s="97"/>
      <c r="G7898" s="97"/>
    </row>
    <row r="7899" spans="6:7" x14ac:dyDescent="0.25">
      <c r="F7899" s="97"/>
      <c r="G7899" s="97"/>
    </row>
    <row r="7900" spans="6:7" x14ac:dyDescent="0.25">
      <c r="F7900" s="97"/>
      <c r="G7900" s="97"/>
    </row>
    <row r="7901" spans="6:7" x14ac:dyDescent="0.25">
      <c r="F7901" s="97"/>
      <c r="G7901" s="97"/>
    </row>
    <row r="7902" spans="6:7" x14ac:dyDescent="0.25">
      <c r="F7902" s="97"/>
      <c r="G7902" s="97"/>
    </row>
    <row r="7903" spans="6:7" x14ac:dyDescent="0.25">
      <c r="F7903" s="97"/>
      <c r="G7903" s="97"/>
    </row>
    <row r="7904" spans="6:7" x14ac:dyDescent="0.25">
      <c r="F7904" s="97"/>
      <c r="G7904" s="97"/>
    </row>
    <row r="7905" spans="6:7" x14ac:dyDescent="0.25">
      <c r="F7905" s="97"/>
      <c r="G7905" s="97"/>
    </row>
    <row r="7906" spans="6:7" x14ac:dyDescent="0.25">
      <c r="F7906" s="97"/>
      <c r="G7906" s="97"/>
    </row>
    <row r="7907" spans="6:7" x14ac:dyDescent="0.25">
      <c r="F7907" s="97"/>
      <c r="G7907" s="97"/>
    </row>
    <row r="7908" spans="6:7" x14ac:dyDescent="0.25">
      <c r="F7908" s="97"/>
      <c r="G7908" s="97"/>
    </row>
    <row r="7909" spans="6:7" x14ac:dyDescent="0.25">
      <c r="F7909" s="97"/>
      <c r="G7909" s="97"/>
    </row>
    <row r="7910" spans="6:7" x14ac:dyDescent="0.25">
      <c r="F7910" s="97"/>
      <c r="G7910" s="97"/>
    </row>
    <row r="7911" spans="6:7" x14ac:dyDescent="0.25">
      <c r="F7911" s="97"/>
      <c r="G7911" s="97"/>
    </row>
    <row r="7912" spans="6:7" x14ac:dyDescent="0.25">
      <c r="F7912" s="97"/>
      <c r="G7912" s="97"/>
    </row>
    <row r="7913" spans="6:7" x14ac:dyDescent="0.25">
      <c r="F7913" s="97"/>
      <c r="G7913" s="97"/>
    </row>
    <row r="7914" spans="6:7" x14ac:dyDescent="0.25">
      <c r="F7914" s="97"/>
      <c r="G7914" s="97"/>
    </row>
    <row r="7915" spans="6:7" x14ac:dyDescent="0.25">
      <c r="F7915" s="97"/>
      <c r="G7915" s="97"/>
    </row>
    <row r="7916" spans="6:7" x14ac:dyDescent="0.25">
      <c r="F7916" s="97"/>
      <c r="G7916" s="97"/>
    </row>
    <row r="7917" spans="6:7" x14ac:dyDescent="0.25">
      <c r="F7917" s="97"/>
      <c r="G7917" s="97"/>
    </row>
    <row r="7918" spans="6:7" x14ac:dyDescent="0.25">
      <c r="F7918" s="97"/>
      <c r="G7918" s="97"/>
    </row>
    <row r="7919" spans="6:7" x14ac:dyDescent="0.25">
      <c r="F7919" s="97"/>
      <c r="G7919" s="97"/>
    </row>
    <row r="7920" spans="6:7" x14ac:dyDescent="0.25">
      <c r="F7920" s="97"/>
      <c r="G7920" s="97"/>
    </row>
    <row r="7921" spans="6:7" x14ac:dyDescent="0.25">
      <c r="F7921" s="97"/>
      <c r="G7921" s="97"/>
    </row>
    <row r="7922" spans="6:7" x14ac:dyDescent="0.25">
      <c r="F7922" s="97"/>
      <c r="G7922" s="97"/>
    </row>
    <row r="7923" spans="6:7" x14ac:dyDescent="0.25">
      <c r="F7923" s="97"/>
      <c r="G7923" s="97"/>
    </row>
    <row r="7924" spans="6:7" x14ac:dyDescent="0.25">
      <c r="F7924" s="97"/>
      <c r="G7924" s="97"/>
    </row>
    <row r="7925" spans="6:7" x14ac:dyDescent="0.25">
      <c r="F7925" s="97"/>
      <c r="G7925" s="97"/>
    </row>
    <row r="7926" spans="6:7" x14ac:dyDescent="0.25">
      <c r="F7926" s="97"/>
      <c r="G7926" s="97"/>
    </row>
    <row r="7927" spans="6:7" x14ac:dyDescent="0.25">
      <c r="F7927" s="97"/>
      <c r="G7927" s="97"/>
    </row>
    <row r="7928" spans="6:7" x14ac:dyDescent="0.25">
      <c r="F7928" s="97"/>
      <c r="G7928" s="97"/>
    </row>
    <row r="7929" spans="6:7" x14ac:dyDescent="0.25">
      <c r="F7929" s="97"/>
      <c r="G7929" s="97"/>
    </row>
    <row r="7930" spans="6:7" x14ac:dyDescent="0.25">
      <c r="F7930" s="97"/>
      <c r="G7930" s="97"/>
    </row>
    <row r="7931" spans="6:7" x14ac:dyDescent="0.25">
      <c r="F7931" s="97"/>
      <c r="G7931" s="97"/>
    </row>
    <row r="7932" spans="6:7" x14ac:dyDescent="0.25">
      <c r="F7932" s="97"/>
      <c r="G7932" s="97"/>
    </row>
    <row r="7933" spans="6:7" x14ac:dyDescent="0.25">
      <c r="F7933" s="97"/>
      <c r="G7933" s="97"/>
    </row>
    <row r="7934" spans="6:7" x14ac:dyDescent="0.25">
      <c r="F7934" s="97"/>
      <c r="G7934" s="97"/>
    </row>
    <row r="7935" spans="6:7" x14ac:dyDescent="0.25">
      <c r="F7935" s="97"/>
      <c r="G7935" s="97"/>
    </row>
    <row r="7936" spans="6:7" x14ac:dyDescent="0.25">
      <c r="F7936" s="97"/>
      <c r="G7936" s="97"/>
    </row>
    <row r="7937" spans="6:7" x14ac:dyDescent="0.25">
      <c r="F7937" s="97"/>
      <c r="G7937" s="97"/>
    </row>
    <row r="7938" spans="6:7" x14ac:dyDescent="0.25">
      <c r="F7938" s="97"/>
      <c r="G7938" s="97"/>
    </row>
    <row r="7939" spans="6:7" x14ac:dyDescent="0.25">
      <c r="F7939" s="97"/>
      <c r="G7939" s="97"/>
    </row>
    <row r="7940" spans="6:7" x14ac:dyDescent="0.25">
      <c r="F7940" s="97"/>
      <c r="G7940" s="97"/>
    </row>
    <row r="7941" spans="6:7" x14ac:dyDescent="0.25">
      <c r="F7941" s="97"/>
      <c r="G7941" s="97"/>
    </row>
    <row r="7942" spans="6:7" x14ac:dyDescent="0.25">
      <c r="F7942" s="97"/>
      <c r="G7942" s="97"/>
    </row>
    <row r="7943" spans="6:7" x14ac:dyDescent="0.25">
      <c r="F7943" s="97"/>
      <c r="G7943" s="97"/>
    </row>
    <row r="7944" spans="6:7" x14ac:dyDescent="0.25">
      <c r="F7944" s="97"/>
      <c r="G7944" s="97"/>
    </row>
    <row r="7945" spans="6:7" x14ac:dyDescent="0.25">
      <c r="F7945" s="97"/>
      <c r="G7945" s="97"/>
    </row>
    <row r="7946" spans="6:7" x14ac:dyDescent="0.25">
      <c r="F7946" s="97"/>
      <c r="G7946" s="97"/>
    </row>
    <row r="7947" spans="6:7" x14ac:dyDescent="0.25">
      <c r="F7947" s="97"/>
      <c r="G7947" s="97"/>
    </row>
    <row r="7948" spans="6:7" x14ac:dyDescent="0.25">
      <c r="F7948" s="97"/>
      <c r="G7948" s="97"/>
    </row>
    <row r="7949" spans="6:7" x14ac:dyDescent="0.25">
      <c r="F7949" s="97"/>
      <c r="G7949" s="97"/>
    </row>
    <row r="7950" spans="6:7" x14ac:dyDescent="0.25">
      <c r="F7950" s="97"/>
      <c r="G7950" s="97"/>
    </row>
    <row r="7951" spans="6:7" x14ac:dyDescent="0.25">
      <c r="F7951" s="97"/>
      <c r="G7951" s="97"/>
    </row>
    <row r="7952" spans="6:7" x14ac:dyDescent="0.25">
      <c r="F7952" s="97"/>
      <c r="G7952" s="97"/>
    </row>
    <row r="7953" spans="6:7" x14ac:dyDescent="0.25">
      <c r="F7953" s="97"/>
      <c r="G7953" s="97"/>
    </row>
    <row r="7954" spans="6:7" x14ac:dyDescent="0.25">
      <c r="F7954" s="97"/>
      <c r="G7954" s="97"/>
    </row>
    <row r="7955" spans="6:7" x14ac:dyDescent="0.25">
      <c r="F7955" s="97"/>
      <c r="G7955" s="97"/>
    </row>
    <row r="7956" spans="6:7" x14ac:dyDescent="0.25">
      <c r="F7956" s="97"/>
      <c r="G7956" s="97"/>
    </row>
    <row r="7957" spans="6:7" x14ac:dyDescent="0.25">
      <c r="F7957" s="97"/>
      <c r="G7957" s="97"/>
    </row>
    <row r="7958" spans="6:7" x14ac:dyDescent="0.25">
      <c r="F7958" s="97"/>
      <c r="G7958" s="97"/>
    </row>
    <row r="7959" spans="6:7" x14ac:dyDescent="0.25">
      <c r="F7959" s="97"/>
      <c r="G7959" s="97"/>
    </row>
    <row r="7960" spans="6:7" x14ac:dyDescent="0.25">
      <c r="F7960" s="97"/>
      <c r="G7960" s="97"/>
    </row>
    <row r="7961" spans="6:7" x14ac:dyDescent="0.25">
      <c r="F7961" s="97"/>
      <c r="G7961" s="97"/>
    </row>
    <row r="7962" spans="6:7" x14ac:dyDescent="0.25">
      <c r="F7962" s="97"/>
      <c r="G7962" s="97"/>
    </row>
    <row r="7963" spans="6:7" x14ac:dyDescent="0.25">
      <c r="F7963" s="97"/>
      <c r="G7963" s="97"/>
    </row>
    <row r="7964" spans="6:7" x14ac:dyDescent="0.25">
      <c r="F7964" s="97"/>
      <c r="G7964" s="97"/>
    </row>
    <row r="7965" spans="6:7" x14ac:dyDescent="0.25">
      <c r="F7965" s="97"/>
      <c r="G7965" s="97"/>
    </row>
    <row r="7966" spans="6:7" x14ac:dyDescent="0.25">
      <c r="F7966" s="97"/>
      <c r="G7966" s="97"/>
    </row>
    <row r="7967" spans="6:7" x14ac:dyDescent="0.25">
      <c r="F7967" s="97"/>
      <c r="G7967" s="97"/>
    </row>
    <row r="7968" spans="6:7" x14ac:dyDescent="0.25">
      <c r="F7968" s="97"/>
      <c r="G7968" s="97"/>
    </row>
    <row r="7969" spans="6:7" x14ac:dyDescent="0.25">
      <c r="F7969" s="97"/>
      <c r="G7969" s="97"/>
    </row>
    <row r="7970" spans="6:7" x14ac:dyDescent="0.25">
      <c r="F7970" s="97"/>
      <c r="G7970" s="97"/>
    </row>
    <row r="7971" spans="6:7" x14ac:dyDescent="0.25">
      <c r="F7971" s="97"/>
      <c r="G7971" s="97"/>
    </row>
    <row r="7972" spans="6:7" x14ac:dyDescent="0.25">
      <c r="F7972" s="97"/>
      <c r="G7972" s="97"/>
    </row>
    <row r="7973" spans="6:7" x14ac:dyDescent="0.25">
      <c r="F7973" s="97"/>
      <c r="G7973" s="97"/>
    </row>
    <row r="7974" spans="6:7" x14ac:dyDescent="0.25">
      <c r="F7974" s="97"/>
      <c r="G7974" s="97"/>
    </row>
    <row r="7975" spans="6:7" x14ac:dyDescent="0.25">
      <c r="F7975" s="97"/>
      <c r="G7975" s="97"/>
    </row>
    <row r="7976" spans="6:7" x14ac:dyDescent="0.25">
      <c r="F7976" s="97"/>
      <c r="G7976" s="97"/>
    </row>
    <row r="7977" spans="6:7" x14ac:dyDescent="0.25">
      <c r="F7977" s="97"/>
      <c r="G7977" s="97"/>
    </row>
    <row r="7978" spans="6:7" x14ac:dyDescent="0.25">
      <c r="F7978" s="97"/>
      <c r="G7978" s="97"/>
    </row>
    <row r="7979" spans="6:7" x14ac:dyDescent="0.25">
      <c r="F7979" s="97"/>
      <c r="G7979" s="97"/>
    </row>
    <row r="7980" spans="6:7" x14ac:dyDescent="0.25">
      <c r="F7980" s="97"/>
      <c r="G7980" s="97"/>
    </row>
    <row r="7981" spans="6:7" x14ac:dyDescent="0.25">
      <c r="F7981" s="97"/>
      <c r="G7981" s="97"/>
    </row>
    <row r="7982" spans="6:7" x14ac:dyDescent="0.25">
      <c r="F7982" s="97"/>
      <c r="G7982" s="97"/>
    </row>
    <row r="7983" spans="6:7" x14ac:dyDescent="0.25">
      <c r="F7983" s="97"/>
      <c r="G7983" s="97"/>
    </row>
    <row r="7984" spans="6:7" x14ac:dyDescent="0.25">
      <c r="F7984" s="97"/>
      <c r="G7984" s="97"/>
    </row>
    <row r="7985" spans="6:7" x14ac:dyDescent="0.25">
      <c r="F7985" s="97"/>
      <c r="G7985" s="97"/>
    </row>
    <row r="7986" spans="6:7" x14ac:dyDescent="0.25">
      <c r="F7986" s="97"/>
      <c r="G7986" s="97"/>
    </row>
    <row r="7987" spans="6:7" x14ac:dyDescent="0.25">
      <c r="F7987" s="97"/>
      <c r="G7987" s="97"/>
    </row>
    <row r="7988" spans="6:7" x14ac:dyDescent="0.25">
      <c r="F7988" s="97"/>
      <c r="G7988" s="97"/>
    </row>
    <row r="7989" spans="6:7" x14ac:dyDescent="0.25">
      <c r="F7989" s="97"/>
      <c r="G7989" s="97"/>
    </row>
    <row r="7990" spans="6:7" x14ac:dyDescent="0.25">
      <c r="F7990" s="97"/>
      <c r="G7990" s="97"/>
    </row>
    <row r="7991" spans="6:7" x14ac:dyDescent="0.25">
      <c r="F7991" s="97"/>
      <c r="G7991" s="97"/>
    </row>
    <row r="7992" spans="6:7" x14ac:dyDescent="0.25">
      <c r="F7992" s="97"/>
      <c r="G7992" s="97"/>
    </row>
    <row r="7993" spans="6:7" x14ac:dyDescent="0.25">
      <c r="F7993" s="97"/>
      <c r="G7993" s="97"/>
    </row>
    <row r="7994" spans="6:7" x14ac:dyDescent="0.25">
      <c r="F7994" s="97"/>
      <c r="G7994" s="97"/>
    </row>
    <row r="7995" spans="6:7" x14ac:dyDescent="0.25">
      <c r="F7995" s="97"/>
      <c r="G7995" s="97"/>
    </row>
    <row r="7996" spans="6:7" x14ac:dyDescent="0.25">
      <c r="F7996" s="97"/>
      <c r="G7996" s="97"/>
    </row>
    <row r="7997" spans="6:7" x14ac:dyDescent="0.25">
      <c r="F7997" s="97"/>
      <c r="G7997" s="97"/>
    </row>
    <row r="7998" spans="6:7" x14ac:dyDescent="0.25">
      <c r="F7998" s="97"/>
      <c r="G7998" s="97"/>
    </row>
    <row r="7999" spans="6:7" x14ac:dyDescent="0.25">
      <c r="F7999" s="97"/>
      <c r="G7999" s="97"/>
    </row>
    <row r="8000" spans="6:7" x14ac:dyDescent="0.25">
      <c r="F8000" s="97"/>
      <c r="G8000" s="97"/>
    </row>
    <row r="8001" spans="6:7" x14ac:dyDescent="0.25">
      <c r="F8001" s="97"/>
      <c r="G8001" s="97"/>
    </row>
    <row r="8002" spans="6:7" x14ac:dyDescent="0.25">
      <c r="F8002" s="97"/>
      <c r="G8002" s="97"/>
    </row>
    <row r="8003" spans="6:7" x14ac:dyDescent="0.25">
      <c r="F8003" s="97"/>
      <c r="G8003" s="97"/>
    </row>
    <row r="8004" spans="6:7" x14ac:dyDescent="0.25">
      <c r="F8004" s="97"/>
      <c r="G8004" s="97"/>
    </row>
    <row r="8005" spans="6:7" x14ac:dyDescent="0.25">
      <c r="F8005" s="97"/>
      <c r="G8005" s="97"/>
    </row>
    <row r="8006" spans="6:7" x14ac:dyDescent="0.25">
      <c r="F8006" s="97"/>
      <c r="G8006" s="97"/>
    </row>
    <row r="8007" spans="6:7" x14ac:dyDescent="0.25">
      <c r="F8007" s="97"/>
      <c r="G8007" s="97"/>
    </row>
    <row r="8008" spans="6:7" x14ac:dyDescent="0.25">
      <c r="F8008" s="97"/>
      <c r="G8008" s="97"/>
    </row>
    <row r="8009" spans="6:7" x14ac:dyDescent="0.25">
      <c r="F8009" s="97"/>
      <c r="G8009" s="97"/>
    </row>
    <row r="8010" spans="6:7" x14ac:dyDescent="0.25">
      <c r="F8010" s="97"/>
      <c r="G8010" s="97"/>
    </row>
    <row r="8011" spans="6:7" x14ac:dyDescent="0.25">
      <c r="F8011" s="97"/>
      <c r="G8011" s="97"/>
    </row>
    <row r="8012" spans="6:7" x14ac:dyDescent="0.25">
      <c r="F8012" s="97"/>
      <c r="G8012" s="97"/>
    </row>
    <row r="8013" spans="6:7" x14ac:dyDescent="0.25">
      <c r="F8013" s="97"/>
      <c r="G8013" s="97"/>
    </row>
    <row r="8014" spans="6:7" x14ac:dyDescent="0.25">
      <c r="F8014" s="97"/>
      <c r="G8014" s="97"/>
    </row>
    <row r="8015" spans="6:7" x14ac:dyDescent="0.25">
      <c r="F8015" s="97"/>
      <c r="G8015" s="97"/>
    </row>
    <row r="8016" spans="6:7" x14ac:dyDescent="0.25">
      <c r="F8016" s="97"/>
      <c r="G8016" s="97"/>
    </row>
    <row r="8017" spans="6:7" x14ac:dyDescent="0.25">
      <c r="F8017" s="97"/>
      <c r="G8017" s="97"/>
    </row>
    <row r="8018" spans="6:7" x14ac:dyDescent="0.25">
      <c r="F8018" s="97"/>
      <c r="G8018" s="97"/>
    </row>
    <row r="8019" spans="6:7" x14ac:dyDescent="0.25">
      <c r="F8019" s="97"/>
      <c r="G8019" s="97"/>
    </row>
    <row r="8020" spans="6:7" x14ac:dyDescent="0.25">
      <c r="F8020" s="97"/>
      <c r="G8020" s="97"/>
    </row>
    <row r="8021" spans="6:7" x14ac:dyDescent="0.25">
      <c r="F8021" s="97"/>
      <c r="G8021" s="97"/>
    </row>
    <row r="8022" spans="6:7" x14ac:dyDescent="0.25">
      <c r="F8022" s="97"/>
      <c r="G8022" s="97"/>
    </row>
    <row r="8023" spans="6:7" x14ac:dyDescent="0.25">
      <c r="F8023" s="97"/>
      <c r="G8023" s="97"/>
    </row>
    <row r="8024" spans="6:7" x14ac:dyDescent="0.25">
      <c r="F8024" s="97"/>
      <c r="G8024" s="97"/>
    </row>
    <row r="8025" spans="6:7" x14ac:dyDescent="0.25">
      <c r="F8025" s="97"/>
      <c r="G8025" s="97"/>
    </row>
    <row r="8026" spans="6:7" x14ac:dyDescent="0.25">
      <c r="F8026" s="97"/>
      <c r="G8026" s="97"/>
    </row>
    <row r="8027" spans="6:7" x14ac:dyDescent="0.25">
      <c r="F8027" s="97"/>
      <c r="G8027" s="97"/>
    </row>
    <row r="8028" spans="6:7" x14ac:dyDescent="0.25">
      <c r="F8028" s="97"/>
      <c r="G8028" s="97"/>
    </row>
    <row r="8029" spans="6:7" x14ac:dyDescent="0.25">
      <c r="F8029" s="97"/>
      <c r="G8029" s="97"/>
    </row>
    <row r="8030" spans="6:7" x14ac:dyDescent="0.25">
      <c r="F8030" s="97"/>
      <c r="G8030" s="97"/>
    </row>
    <row r="8031" spans="6:7" x14ac:dyDescent="0.25">
      <c r="F8031" s="97"/>
      <c r="G8031" s="97"/>
    </row>
    <row r="8032" spans="6:7" x14ac:dyDescent="0.25">
      <c r="F8032" s="97"/>
      <c r="G8032" s="97"/>
    </row>
    <row r="8033" spans="6:7" x14ac:dyDescent="0.25">
      <c r="F8033" s="97"/>
      <c r="G8033" s="97"/>
    </row>
    <row r="8034" spans="6:7" x14ac:dyDescent="0.25">
      <c r="F8034" s="97"/>
      <c r="G8034" s="97"/>
    </row>
    <row r="8035" spans="6:7" x14ac:dyDescent="0.25">
      <c r="F8035" s="97"/>
      <c r="G8035" s="97"/>
    </row>
    <row r="8036" spans="6:7" x14ac:dyDescent="0.25">
      <c r="F8036" s="97"/>
      <c r="G8036" s="97"/>
    </row>
    <row r="8037" spans="6:7" x14ac:dyDescent="0.25">
      <c r="F8037" s="97"/>
      <c r="G8037" s="97"/>
    </row>
    <row r="8038" spans="6:7" x14ac:dyDescent="0.25">
      <c r="F8038" s="97"/>
      <c r="G8038" s="97"/>
    </row>
    <row r="8039" spans="6:7" x14ac:dyDescent="0.25">
      <c r="F8039" s="97"/>
      <c r="G8039" s="97"/>
    </row>
    <row r="8040" spans="6:7" x14ac:dyDescent="0.25">
      <c r="F8040" s="97"/>
      <c r="G8040" s="97"/>
    </row>
    <row r="8041" spans="6:7" x14ac:dyDescent="0.25">
      <c r="F8041" s="97"/>
      <c r="G8041" s="97"/>
    </row>
    <row r="8042" spans="6:7" x14ac:dyDescent="0.25">
      <c r="F8042" s="97"/>
      <c r="G8042" s="97"/>
    </row>
    <row r="8043" spans="6:7" x14ac:dyDescent="0.25">
      <c r="F8043" s="97"/>
      <c r="G8043" s="97"/>
    </row>
    <row r="8044" spans="6:7" x14ac:dyDescent="0.25">
      <c r="F8044" s="97"/>
      <c r="G8044" s="97"/>
    </row>
    <row r="8045" spans="6:7" x14ac:dyDescent="0.25">
      <c r="F8045" s="97"/>
      <c r="G8045" s="97"/>
    </row>
    <row r="8046" spans="6:7" x14ac:dyDescent="0.25">
      <c r="F8046" s="97"/>
      <c r="G8046" s="97"/>
    </row>
    <row r="8047" spans="6:7" x14ac:dyDescent="0.25">
      <c r="F8047" s="97"/>
      <c r="G8047" s="97"/>
    </row>
    <row r="8048" spans="6:7" x14ac:dyDescent="0.25">
      <c r="F8048" s="97"/>
      <c r="G8048" s="97"/>
    </row>
    <row r="8049" spans="6:7" x14ac:dyDescent="0.25">
      <c r="F8049" s="97"/>
      <c r="G8049" s="97"/>
    </row>
    <row r="8050" spans="6:7" x14ac:dyDescent="0.25">
      <c r="F8050" s="97"/>
      <c r="G8050" s="97"/>
    </row>
    <row r="8051" spans="6:7" x14ac:dyDescent="0.25">
      <c r="F8051" s="97"/>
      <c r="G8051" s="97"/>
    </row>
    <row r="8052" spans="6:7" x14ac:dyDescent="0.25">
      <c r="F8052" s="97"/>
      <c r="G8052" s="97"/>
    </row>
    <row r="8053" spans="6:7" x14ac:dyDescent="0.25">
      <c r="F8053" s="97"/>
      <c r="G8053" s="97"/>
    </row>
    <row r="8054" spans="6:7" x14ac:dyDescent="0.25">
      <c r="F8054" s="97"/>
      <c r="G8054" s="97"/>
    </row>
    <row r="8055" spans="6:7" x14ac:dyDescent="0.25">
      <c r="F8055" s="97"/>
      <c r="G8055" s="97"/>
    </row>
    <row r="8056" spans="6:7" x14ac:dyDescent="0.25">
      <c r="F8056" s="97"/>
      <c r="G8056" s="97"/>
    </row>
    <row r="8057" spans="6:7" x14ac:dyDescent="0.25">
      <c r="F8057" s="97"/>
      <c r="G8057" s="97"/>
    </row>
    <row r="8058" spans="6:7" x14ac:dyDescent="0.25">
      <c r="F8058" s="97"/>
      <c r="G8058" s="97"/>
    </row>
    <row r="8059" spans="6:7" x14ac:dyDescent="0.25">
      <c r="F8059" s="97"/>
      <c r="G8059" s="97"/>
    </row>
    <row r="8060" spans="6:7" x14ac:dyDescent="0.25">
      <c r="F8060" s="97"/>
      <c r="G8060" s="97"/>
    </row>
    <row r="8061" spans="6:7" x14ac:dyDescent="0.25">
      <c r="F8061" s="97"/>
      <c r="G8061" s="97"/>
    </row>
    <row r="8062" spans="6:7" x14ac:dyDescent="0.25">
      <c r="F8062" s="97"/>
      <c r="G8062" s="97"/>
    </row>
    <row r="8063" spans="6:7" x14ac:dyDescent="0.25">
      <c r="F8063" s="97"/>
      <c r="G8063" s="97"/>
    </row>
    <row r="8064" spans="6:7" x14ac:dyDescent="0.25">
      <c r="F8064" s="97"/>
      <c r="G8064" s="97"/>
    </row>
    <row r="8065" spans="6:7" x14ac:dyDescent="0.25">
      <c r="F8065" s="97"/>
      <c r="G8065" s="97"/>
    </row>
    <row r="8066" spans="6:7" x14ac:dyDescent="0.25">
      <c r="F8066" s="97"/>
      <c r="G8066" s="97"/>
    </row>
    <row r="8067" spans="6:7" x14ac:dyDescent="0.25">
      <c r="F8067" s="97"/>
      <c r="G8067" s="97"/>
    </row>
    <row r="8068" spans="6:7" x14ac:dyDescent="0.25">
      <c r="F8068" s="97"/>
      <c r="G8068" s="97"/>
    </row>
    <row r="8069" spans="6:7" x14ac:dyDescent="0.25">
      <c r="F8069" s="97"/>
      <c r="G8069" s="97"/>
    </row>
    <row r="8070" spans="6:7" x14ac:dyDescent="0.25">
      <c r="F8070" s="97"/>
      <c r="G8070" s="97"/>
    </row>
    <row r="8071" spans="6:7" x14ac:dyDescent="0.25">
      <c r="F8071" s="97"/>
      <c r="G8071" s="97"/>
    </row>
    <row r="8072" spans="6:7" x14ac:dyDescent="0.25">
      <c r="F8072" s="97"/>
      <c r="G8072" s="97"/>
    </row>
    <row r="8073" spans="6:7" x14ac:dyDescent="0.25">
      <c r="F8073" s="97"/>
      <c r="G8073" s="97"/>
    </row>
    <row r="8074" spans="6:7" x14ac:dyDescent="0.25">
      <c r="F8074" s="97"/>
      <c r="G8074" s="97"/>
    </row>
    <row r="8075" spans="6:7" x14ac:dyDescent="0.25">
      <c r="F8075" s="97"/>
      <c r="G8075" s="97"/>
    </row>
    <row r="8076" spans="6:7" x14ac:dyDescent="0.25">
      <c r="F8076" s="97"/>
      <c r="G8076" s="97"/>
    </row>
    <row r="8077" spans="6:7" x14ac:dyDescent="0.25">
      <c r="F8077" s="97"/>
      <c r="G8077" s="97"/>
    </row>
    <row r="8078" spans="6:7" x14ac:dyDescent="0.25">
      <c r="F8078" s="97"/>
      <c r="G8078" s="97"/>
    </row>
    <row r="8079" spans="6:7" x14ac:dyDescent="0.25">
      <c r="F8079" s="97"/>
      <c r="G8079" s="97"/>
    </row>
    <row r="8080" spans="6:7" x14ac:dyDescent="0.25">
      <c r="F8080" s="97"/>
      <c r="G8080" s="97"/>
    </row>
    <row r="8081" spans="6:7" x14ac:dyDescent="0.25">
      <c r="F8081" s="97"/>
      <c r="G8081" s="97"/>
    </row>
    <row r="8082" spans="6:7" x14ac:dyDescent="0.25">
      <c r="F8082" s="97"/>
      <c r="G8082" s="97"/>
    </row>
    <row r="8083" spans="6:7" x14ac:dyDescent="0.25">
      <c r="F8083" s="97"/>
      <c r="G8083" s="97"/>
    </row>
    <row r="8084" spans="6:7" x14ac:dyDescent="0.25">
      <c r="F8084" s="97"/>
      <c r="G8084" s="97"/>
    </row>
    <row r="8085" spans="6:7" x14ac:dyDescent="0.25">
      <c r="F8085" s="97"/>
      <c r="G8085" s="97"/>
    </row>
    <row r="8086" spans="6:7" x14ac:dyDescent="0.25">
      <c r="F8086" s="97"/>
      <c r="G8086" s="97"/>
    </row>
    <row r="8087" spans="6:7" x14ac:dyDescent="0.25">
      <c r="F8087" s="97"/>
      <c r="G8087" s="97"/>
    </row>
    <row r="8088" spans="6:7" x14ac:dyDescent="0.25">
      <c r="F8088" s="97"/>
      <c r="G8088" s="97"/>
    </row>
    <row r="8089" spans="6:7" x14ac:dyDescent="0.25">
      <c r="F8089" s="97"/>
      <c r="G8089" s="97"/>
    </row>
    <row r="8090" spans="6:7" x14ac:dyDescent="0.25">
      <c r="F8090" s="97"/>
      <c r="G8090" s="97"/>
    </row>
    <row r="8091" spans="6:7" x14ac:dyDescent="0.25">
      <c r="F8091" s="97"/>
      <c r="G8091" s="97"/>
    </row>
    <row r="8092" spans="6:7" x14ac:dyDescent="0.25">
      <c r="F8092" s="97"/>
      <c r="G8092" s="97"/>
    </row>
    <row r="8093" spans="6:7" x14ac:dyDescent="0.25">
      <c r="F8093" s="97"/>
      <c r="G8093" s="97"/>
    </row>
    <row r="8094" spans="6:7" x14ac:dyDescent="0.25">
      <c r="F8094" s="97"/>
      <c r="G8094" s="97"/>
    </row>
    <row r="8095" spans="6:7" x14ac:dyDescent="0.25">
      <c r="F8095" s="97"/>
      <c r="G8095" s="97"/>
    </row>
    <row r="8096" spans="6:7" x14ac:dyDescent="0.25">
      <c r="F8096" s="97"/>
      <c r="G8096" s="97"/>
    </row>
    <row r="8097" spans="6:7" x14ac:dyDescent="0.25">
      <c r="F8097" s="97"/>
      <c r="G8097" s="97"/>
    </row>
    <row r="8098" spans="6:7" x14ac:dyDescent="0.25">
      <c r="F8098" s="97"/>
      <c r="G8098" s="97"/>
    </row>
    <row r="8099" spans="6:7" x14ac:dyDescent="0.25">
      <c r="F8099" s="97"/>
      <c r="G8099" s="97"/>
    </row>
    <row r="8100" spans="6:7" x14ac:dyDescent="0.25">
      <c r="F8100" s="97"/>
      <c r="G8100" s="97"/>
    </row>
    <row r="8101" spans="6:7" x14ac:dyDescent="0.25">
      <c r="F8101" s="97"/>
      <c r="G8101" s="97"/>
    </row>
    <row r="8102" spans="6:7" x14ac:dyDescent="0.25">
      <c r="F8102" s="97"/>
      <c r="G8102" s="97"/>
    </row>
    <row r="8103" spans="6:7" x14ac:dyDescent="0.25">
      <c r="F8103" s="97"/>
      <c r="G8103" s="97"/>
    </row>
    <row r="8104" spans="6:7" x14ac:dyDescent="0.25">
      <c r="F8104" s="97"/>
      <c r="G8104" s="97"/>
    </row>
    <row r="8105" spans="6:7" x14ac:dyDescent="0.25">
      <c r="F8105" s="97"/>
      <c r="G8105" s="97"/>
    </row>
    <row r="8106" spans="6:7" x14ac:dyDescent="0.25">
      <c r="F8106" s="97"/>
      <c r="G8106" s="97"/>
    </row>
    <row r="8107" spans="6:7" x14ac:dyDescent="0.25">
      <c r="F8107" s="97"/>
      <c r="G8107" s="97"/>
    </row>
    <row r="8108" spans="6:7" x14ac:dyDescent="0.25">
      <c r="F8108" s="97"/>
      <c r="G8108" s="97"/>
    </row>
    <row r="8109" spans="6:7" x14ac:dyDescent="0.25">
      <c r="F8109" s="97"/>
      <c r="G8109" s="97"/>
    </row>
    <row r="8110" spans="6:7" x14ac:dyDescent="0.25">
      <c r="F8110" s="97"/>
      <c r="G8110" s="97"/>
    </row>
    <row r="8111" spans="6:7" x14ac:dyDescent="0.25">
      <c r="F8111" s="97"/>
      <c r="G8111" s="97"/>
    </row>
    <row r="8112" spans="6:7" x14ac:dyDescent="0.25">
      <c r="F8112" s="97"/>
      <c r="G8112" s="97"/>
    </row>
    <row r="8113" spans="6:7" x14ac:dyDescent="0.25">
      <c r="F8113" s="97"/>
      <c r="G8113" s="97"/>
    </row>
    <row r="8114" spans="6:7" x14ac:dyDescent="0.25">
      <c r="F8114" s="97"/>
      <c r="G8114" s="97"/>
    </row>
    <row r="8115" spans="6:7" x14ac:dyDescent="0.25">
      <c r="F8115" s="97"/>
      <c r="G8115" s="97"/>
    </row>
    <row r="8116" spans="6:7" x14ac:dyDescent="0.25">
      <c r="F8116" s="97"/>
      <c r="G8116" s="97"/>
    </row>
    <row r="8117" spans="6:7" x14ac:dyDescent="0.25">
      <c r="F8117" s="97"/>
      <c r="G8117" s="97"/>
    </row>
    <row r="8118" spans="6:7" x14ac:dyDescent="0.25">
      <c r="F8118" s="97"/>
      <c r="G8118" s="97"/>
    </row>
    <row r="8119" spans="6:7" x14ac:dyDescent="0.25">
      <c r="F8119" s="97"/>
      <c r="G8119" s="97"/>
    </row>
    <row r="8120" spans="6:7" x14ac:dyDescent="0.25">
      <c r="F8120" s="97"/>
      <c r="G8120" s="97"/>
    </row>
    <row r="8121" spans="6:7" x14ac:dyDescent="0.25">
      <c r="F8121" s="97"/>
      <c r="G8121" s="97"/>
    </row>
    <row r="8122" spans="6:7" x14ac:dyDescent="0.25">
      <c r="F8122" s="97"/>
      <c r="G8122" s="97"/>
    </row>
    <row r="8123" spans="6:7" x14ac:dyDescent="0.25">
      <c r="F8123" s="97"/>
      <c r="G8123" s="97"/>
    </row>
    <row r="8124" spans="6:7" x14ac:dyDescent="0.25">
      <c r="F8124" s="97"/>
      <c r="G8124" s="97"/>
    </row>
    <row r="8125" spans="6:7" x14ac:dyDescent="0.25">
      <c r="F8125" s="97"/>
      <c r="G8125" s="97"/>
    </row>
    <row r="8126" spans="6:7" x14ac:dyDescent="0.25">
      <c r="F8126" s="97"/>
      <c r="G8126" s="97"/>
    </row>
    <row r="8127" spans="6:7" x14ac:dyDescent="0.25">
      <c r="F8127" s="97"/>
      <c r="G8127" s="97"/>
    </row>
    <row r="8128" spans="6:7" x14ac:dyDescent="0.25">
      <c r="F8128" s="97"/>
      <c r="G8128" s="97"/>
    </row>
    <row r="8129" spans="6:7" x14ac:dyDescent="0.25">
      <c r="F8129" s="97"/>
      <c r="G8129" s="97"/>
    </row>
    <row r="8130" spans="6:7" x14ac:dyDescent="0.25">
      <c r="F8130" s="97"/>
      <c r="G8130" s="97"/>
    </row>
    <row r="8131" spans="6:7" x14ac:dyDescent="0.25">
      <c r="F8131" s="97"/>
      <c r="G8131" s="97"/>
    </row>
    <row r="8132" spans="6:7" x14ac:dyDescent="0.25">
      <c r="F8132" s="97"/>
      <c r="G8132" s="97"/>
    </row>
    <row r="8133" spans="6:7" x14ac:dyDescent="0.25">
      <c r="F8133" s="97"/>
      <c r="G8133" s="97"/>
    </row>
    <row r="8134" spans="6:7" x14ac:dyDescent="0.25">
      <c r="F8134" s="97"/>
      <c r="G8134" s="97"/>
    </row>
    <row r="8135" spans="6:7" x14ac:dyDescent="0.25">
      <c r="F8135" s="97"/>
      <c r="G8135" s="97"/>
    </row>
    <row r="8136" spans="6:7" x14ac:dyDescent="0.25">
      <c r="F8136" s="97"/>
      <c r="G8136" s="97"/>
    </row>
    <row r="8137" spans="6:7" x14ac:dyDescent="0.25">
      <c r="F8137" s="97"/>
      <c r="G8137" s="97"/>
    </row>
    <row r="8138" spans="6:7" x14ac:dyDescent="0.25">
      <c r="F8138" s="97"/>
      <c r="G8138" s="97"/>
    </row>
    <row r="8139" spans="6:7" x14ac:dyDescent="0.25">
      <c r="F8139" s="97"/>
      <c r="G8139" s="97"/>
    </row>
    <row r="8140" spans="6:7" x14ac:dyDescent="0.25">
      <c r="F8140" s="97"/>
      <c r="G8140" s="97"/>
    </row>
    <row r="8141" spans="6:7" x14ac:dyDescent="0.25">
      <c r="F8141" s="97"/>
      <c r="G8141" s="97"/>
    </row>
    <row r="8142" spans="6:7" x14ac:dyDescent="0.25">
      <c r="F8142" s="97"/>
      <c r="G8142" s="97"/>
    </row>
    <row r="8143" spans="6:7" x14ac:dyDescent="0.25">
      <c r="F8143" s="97"/>
      <c r="G8143" s="97"/>
    </row>
    <row r="8144" spans="6:7" x14ac:dyDescent="0.25">
      <c r="F8144" s="97"/>
      <c r="G8144" s="97"/>
    </row>
    <row r="8145" spans="6:7" x14ac:dyDescent="0.25">
      <c r="F8145" s="97"/>
      <c r="G8145" s="97"/>
    </row>
    <row r="8146" spans="6:7" x14ac:dyDescent="0.25">
      <c r="F8146" s="97"/>
      <c r="G8146" s="97"/>
    </row>
    <row r="8147" spans="6:7" x14ac:dyDescent="0.25">
      <c r="F8147" s="97"/>
      <c r="G8147" s="97"/>
    </row>
    <row r="8148" spans="6:7" x14ac:dyDescent="0.25">
      <c r="F8148" s="97"/>
      <c r="G8148" s="97"/>
    </row>
    <row r="8149" spans="6:7" x14ac:dyDescent="0.25">
      <c r="F8149" s="97"/>
      <c r="G8149" s="97"/>
    </row>
    <row r="8150" spans="6:7" x14ac:dyDescent="0.25">
      <c r="F8150" s="97"/>
      <c r="G8150" s="97"/>
    </row>
    <row r="8151" spans="6:7" x14ac:dyDescent="0.25">
      <c r="F8151" s="97"/>
      <c r="G8151" s="97"/>
    </row>
    <row r="8152" spans="6:7" x14ac:dyDescent="0.25">
      <c r="F8152" s="97"/>
      <c r="G8152" s="97"/>
    </row>
    <row r="8153" spans="6:7" x14ac:dyDescent="0.25">
      <c r="F8153" s="97"/>
      <c r="G8153" s="97"/>
    </row>
    <row r="8154" spans="6:7" x14ac:dyDescent="0.25">
      <c r="F8154" s="97"/>
      <c r="G8154" s="97"/>
    </row>
    <row r="8155" spans="6:7" x14ac:dyDescent="0.25">
      <c r="F8155" s="97"/>
      <c r="G8155" s="97"/>
    </row>
    <row r="8156" spans="6:7" x14ac:dyDescent="0.25">
      <c r="F8156" s="97"/>
      <c r="G8156" s="97"/>
    </row>
    <row r="8157" spans="6:7" x14ac:dyDescent="0.25">
      <c r="F8157" s="97"/>
      <c r="G8157" s="97"/>
    </row>
    <row r="8158" spans="6:7" x14ac:dyDescent="0.25">
      <c r="F8158" s="97"/>
      <c r="G8158" s="97"/>
    </row>
    <row r="8159" spans="6:7" x14ac:dyDescent="0.25">
      <c r="F8159" s="97"/>
      <c r="G8159" s="97"/>
    </row>
    <row r="8160" spans="6:7" x14ac:dyDescent="0.25">
      <c r="F8160" s="97"/>
      <c r="G8160" s="97"/>
    </row>
    <row r="8161" spans="6:7" x14ac:dyDescent="0.25">
      <c r="F8161" s="97"/>
      <c r="G8161" s="97"/>
    </row>
    <row r="8162" spans="6:7" x14ac:dyDescent="0.25">
      <c r="F8162" s="97"/>
      <c r="G8162" s="97"/>
    </row>
    <row r="8163" spans="6:7" x14ac:dyDescent="0.25">
      <c r="F8163" s="97"/>
      <c r="G8163" s="97"/>
    </row>
    <row r="8164" spans="6:7" x14ac:dyDescent="0.25">
      <c r="F8164" s="97"/>
      <c r="G8164" s="97"/>
    </row>
    <row r="8165" spans="6:7" x14ac:dyDescent="0.25">
      <c r="F8165" s="97"/>
      <c r="G8165" s="97"/>
    </row>
    <row r="8166" spans="6:7" x14ac:dyDescent="0.25">
      <c r="F8166" s="97"/>
      <c r="G8166" s="97"/>
    </row>
    <row r="8167" spans="6:7" x14ac:dyDescent="0.25">
      <c r="F8167" s="97"/>
      <c r="G8167" s="97"/>
    </row>
    <row r="8168" spans="6:7" x14ac:dyDescent="0.25">
      <c r="F8168" s="97"/>
      <c r="G8168" s="97"/>
    </row>
    <row r="8169" spans="6:7" x14ac:dyDescent="0.25">
      <c r="F8169" s="97"/>
      <c r="G8169" s="97"/>
    </row>
    <row r="8170" spans="6:7" x14ac:dyDescent="0.25">
      <c r="F8170" s="97"/>
      <c r="G8170" s="97"/>
    </row>
    <row r="8171" spans="6:7" x14ac:dyDescent="0.25">
      <c r="F8171" s="97"/>
      <c r="G8171" s="97"/>
    </row>
    <row r="8172" spans="6:7" x14ac:dyDescent="0.25">
      <c r="F8172" s="97"/>
      <c r="G8172" s="97"/>
    </row>
    <row r="8173" spans="6:7" x14ac:dyDescent="0.25">
      <c r="F8173" s="97"/>
      <c r="G8173" s="97"/>
    </row>
    <row r="8174" spans="6:7" x14ac:dyDescent="0.25">
      <c r="F8174" s="97"/>
      <c r="G8174" s="97"/>
    </row>
    <row r="8175" spans="6:7" x14ac:dyDescent="0.25">
      <c r="F8175" s="97"/>
      <c r="G8175" s="97"/>
    </row>
    <row r="8176" spans="6:7" x14ac:dyDescent="0.25">
      <c r="F8176" s="97"/>
      <c r="G8176" s="97"/>
    </row>
    <row r="8177" spans="6:7" x14ac:dyDescent="0.25">
      <c r="F8177" s="97"/>
      <c r="G8177" s="97"/>
    </row>
    <row r="8178" spans="6:7" x14ac:dyDescent="0.25">
      <c r="F8178" s="97"/>
      <c r="G8178" s="97"/>
    </row>
    <row r="8179" spans="6:7" x14ac:dyDescent="0.25">
      <c r="F8179" s="97"/>
      <c r="G8179" s="97"/>
    </row>
    <row r="8180" spans="6:7" x14ac:dyDescent="0.25">
      <c r="F8180" s="97"/>
      <c r="G8180" s="97"/>
    </row>
    <row r="8181" spans="6:7" x14ac:dyDescent="0.25">
      <c r="F8181" s="97"/>
      <c r="G8181" s="97"/>
    </row>
    <row r="8182" spans="6:7" x14ac:dyDescent="0.25">
      <c r="F8182" s="97"/>
      <c r="G8182" s="97"/>
    </row>
    <row r="8183" spans="6:7" x14ac:dyDescent="0.25">
      <c r="F8183" s="97"/>
      <c r="G8183" s="97"/>
    </row>
    <row r="8184" spans="6:7" x14ac:dyDescent="0.25">
      <c r="F8184" s="97"/>
      <c r="G8184" s="97"/>
    </row>
    <row r="8185" spans="6:7" x14ac:dyDescent="0.25">
      <c r="F8185" s="97"/>
      <c r="G8185" s="97"/>
    </row>
    <row r="8186" spans="6:7" x14ac:dyDescent="0.25">
      <c r="F8186" s="97"/>
      <c r="G8186" s="97"/>
    </row>
    <row r="8187" spans="6:7" x14ac:dyDescent="0.25">
      <c r="F8187" s="97"/>
      <c r="G8187" s="97"/>
    </row>
    <row r="8188" spans="6:7" x14ac:dyDescent="0.25">
      <c r="F8188" s="97"/>
      <c r="G8188" s="97"/>
    </row>
    <row r="8189" spans="6:7" x14ac:dyDescent="0.25">
      <c r="F8189" s="97"/>
      <c r="G8189" s="97"/>
    </row>
    <row r="8190" spans="6:7" x14ac:dyDescent="0.25">
      <c r="F8190" s="97"/>
      <c r="G8190" s="97"/>
    </row>
    <row r="8191" spans="6:7" x14ac:dyDescent="0.25">
      <c r="F8191" s="97"/>
      <c r="G8191" s="97"/>
    </row>
    <row r="8192" spans="6:7" x14ac:dyDescent="0.25">
      <c r="F8192" s="97"/>
      <c r="G8192" s="97"/>
    </row>
    <row r="8193" spans="6:7" x14ac:dyDescent="0.25">
      <c r="F8193" s="97"/>
      <c r="G8193" s="97"/>
    </row>
    <row r="8194" spans="6:7" x14ac:dyDescent="0.25">
      <c r="F8194" s="97"/>
      <c r="G8194" s="97"/>
    </row>
    <row r="8195" spans="6:7" x14ac:dyDescent="0.25">
      <c r="F8195" s="97"/>
      <c r="G8195" s="97"/>
    </row>
    <row r="8196" spans="6:7" x14ac:dyDescent="0.25">
      <c r="F8196" s="97"/>
      <c r="G8196" s="97"/>
    </row>
    <row r="8197" spans="6:7" x14ac:dyDescent="0.25">
      <c r="F8197" s="97"/>
      <c r="G8197" s="97"/>
    </row>
    <row r="8198" spans="6:7" x14ac:dyDescent="0.25">
      <c r="F8198" s="97"/>
      <c r="G8198" s="97"/>
    </row>
    <row r="8199" spans="6:7" x14ac:dyDescent="0.25">
      <c r="F8199" s="97"/>
      <c r="G8199" s="97"/>
    </row>
    <row r="8200" spans="6:7" x14ac:dyDescent="0.25">
      <c r="F8200" s="97"/>
      <c r="G8200" s="97"/>
    </row>
    <row r="8201" spans="6:7" x14ac:dyDescent="0.25">
      <c r="F8201" s="97"/>
      <c r="G8201" s="97"/>
    </row>
    <row r="8202" spans="6:7" x14ac:dyDescent="0.25">
      <c r="F8202" s="97"/>
      <c r="G8202" s="97"/>
    </row>
    <row r="8203" spans="6:7" x14ac:dyDescent="0.25">
      <c r="F8203" s="97"/>
      <c r="G8203" s="97"/>
    </row>
    <row r="8204" spans="6:7" x14ac:dyDescent="0.25">
      <c r="F8204" s="97"/>
      <c r="G8204" s="97"/>
    </row>
    <row r="8205" spans="6:7" x14ac:dyDescent="0.25">
      <c r="F8205" s="97"/>
      <c r="G8205" s="97"/>
    </row>
    <row r="8206" spans="6:7" x14ac:dyDescent="0.25">
      <c r="F8206" s="97"/>
      <c r="G8206" s="97"/>
    </row>
    <row r="8207" spans="6:7" x14ac:dyDescent="0.25">
      <c r="F8207" s="97"/>
      <c r="G8207" s="97"/>
    </row>
    <row r="8208" spans="6:7" x14ac:dyDescent="0.25">
      <c r="F8208" s="97"/>
      <c r="G8208" s="97"/>
    </row>
    <row r="8209" spans="6:7" x14ac:dyDescent="0.25">
      <c r="F8209" s="97"/>
      <c r="G8209" s="97"/>
    </row>
    <row r="8210" spans="6:7" x14ac:dyDescent="0.25">
      <c r="F8210" s="97"/>
      <c r="G8210" s="97"/>
    </row>
    <row r="8211" spans="6:7" x14ac:dyDescent="0.25">
      <c r="F8211" s="97"/>
      <c r="G8211" s="97"/>
    </row>
    <row r="8212" spans="6:7" x14ac:dyDescent="0.25">
      <c r="F8212" s="97"/>
      <c r="G8212" s="97"/>
    </row>
    <row r="8213" spans="6:7" x14ac:dyDescent="0.25">
      <c r="F8213" s="97"/>
      <c r="G8213" s="97"/>
    </row>
    <row r="8214" spans="6:7" x14ac:dyDescent="0.25">
      <c r="F8214" s="97"/>
      <c r="G8214" s="97"/>
    </row>
    <row r="8215" spans="6:7" x14ac:dyDescent="0.25">
      <c r="F8215" s="97"/>
      <c r="G8215" s="97"/>
    </row>
    <row r="8216" spans="6:7" x14ac:dyDescent="0.25">
      <c r="F8216" s="97"/>
      <c r="G8216" s="97"/>
    </row>
    <row r="8217" spans="6:7" x14ac:dyDescent="0.25">
      <c r="F8217" s="97"/>
      <c r="G8217" s="97"/>
    </row>
    <row r="8218" spans="6:7" x14ac:dyDescent="0.25">
      <c r="F8218" s="97"/>
      <c r="G8218" s="97"/>
    </row>
    <row r="8219" spans="6:7" x14ac:dyDescent="0.25">
      <c r="F8219" s="97"/>
      <c r="G8219" s="97"/>
    </row>
    <row r="8220" spans="6:7" x14ac:dyDescent="0.25">
      <c r="F8220" s="97"/>
      <c r="G8220" s="97"/>
    </row>
    <row r="8221" spans="6:7" x14ac:dyDescent="0.25">
      <c r="F8221" s="97"/>
      <c r="G8221" s="97"/>
    </row>
    <row r="8222" spans="6:7" x14ac:dyDescent="0.25">
      <c r="F8222" s="97"/>
      <c r="G8222" s="97"/>
    </row>
    <row r="8223" spans="6:7" x14ac:dyDescent="0.25">
      <c r="F8223" s="97"/>
      <c r="G8223" s="97"/>
    </row>
    <row r="8224" spans="6:7" x14ac:dyDescent="0.25">
      <c r="F8224" s="97"/>
      <c r="G8224" s="97"/>
    </row>
    <row r="8225" spans="6:7" x14ac:dyDescent="0.25">
      <c r="F8225" s="97"/>
      <c r="G8225" s="97"/>
    </row>
    <row r="8226" spans="6:7" x14ac:dyDescent="0.25">
      <c r="F8226" s="97"/>
      <c r="G8226" s="97"/>
    </row>
    <row r="8227" spans="6:7" x14ac:dyDescent="0.25">
      <c r="F8227" s="97"/>
      <c r="G8227" s="97"/>
    </row>
    <row r="8228" spans="6:7" x14ac:dyDescent="0.25">
      <c r="F8228" s="97"/>
      <c r="G8228" s="97"/>
    </row>
    <row r="8229" spans="6:7" x14ac:dyDescent="0.25">
      <c r="F8229" s="97"/>
      <c r="G8229" s="97"/>
    </row>
    <row r="8230" spans="6:7" x14ac:dyDescent="0.25">
      <c r="F8230" s="97"/>
      <c r="G8230" s="97"/>
    </row>
    <row r="8231" spans="6:7" x14ac:dyDescent="0.25">
      <c r="F8231" s="97"/>
      <c r="G8231" s="97"/>
    </row>
    <row r="8232" spans="6:7" x14ac:dyDescent="0.25">
      <c r="F8232" s="97"/>
      <c r="G8232" s="97"/>
    </row>
    <row r="8233" spans="6:7" x14ac:dyDescent="0.25">
      <c r="F8233" s="97"/>
      <c r="G8233" s="97"/>
    </row>
    <row r="8234" spans="6:7" x14ac:dyDescent="0.25">
      <c r="F8234" s="97"/>
      <c r="G8234" s="97"/>
    </row>
    <row r="8235" spans="6:7" x14ac:dyDescent="0.25">
      <c r="F8235" s="97"/>
      <c r="G8235" s="97"/>
    </row>
    <row r="8236" spans="6:7" x14ac:dyDescent="0.25">
      <c r="F8236" s="97"/>
      <c r="G8236" s="97"/>
    </row>
    <row r="8237" spans="6:7" x14ac:dyDescent="0.25">
      <c r="F8237" s="97"/>
      <c r="G8237" s="97"/>
    </row>
    <row r="8238" spans="6:7" x14ac:dyDescent="0.25">
      <c r="F8238" s="97"/>
      <c r="G8238" s="97"/>
    </row>
    <row r="8239" spans="6:7" x14ac:dyDescent="0.25">
      <c r="F8239" s="97"/>
      <c r="G8239" s="97"/>
    </row>
    <row r="8240" spans="6:7" x14ac:dyDescent="0.25">
      <c r="F8240" s="97"/>
      <c r="G8240" s="97"/>
    </row>
    <row r="8241" spans="6:7" x14ac:dyDescent="0.25">
      <c r="F8241" s="97"/>
      <c r="G8241" s="97"/>
    </row>
    <row r="8242" spans="6:7" x14ac:dyDescent="0.25">
      <c r="F8242" s="97"/>
      <c r="G8242" s="97"/>
    </row>
    <row r="8243" spans="6:7" x14ac:dyDescent="0.25">
      <c r="F8243" s="97"/>
      <c r="G8243" s="97"/>
    </row>
    <row r="8244" spans="6:7" x14ac:dyDescent="0.25">
      <c r="F8244" s="97"/>
      <c r="G8244" s="97"/>
    </row>
    <row r="8245" spans="6:7" x14ac:dyDescent="0.25">
      <c r="F8245" s="97"/>
      <c r="G8245" s="97"/>
    </row>
    <row r="8246" spans="6:7" x14ac:dyDescent="0.25">
      <c r="F8246" s="97"/>
      <c r="G8246" s="97"/>
    </row>
    <row r="8247" spans="6:7" x14ac:dyDescent="0.25">
      <c r="F8247" s="97"/>
      <c r="G8247" s="97"/>
    </row>
    <row r="8248" spans="6:7" x14ac:dyDescent="0.25">
      <c r="F8248" s="97"/>
      <c r="G8248" s="97"/>
    </row>
    <row r="8249" spans="6:7" x14ac:dyDescent="0.25">
      <c r="F8249" s="97"/>
      <c r="G8249" s="97"/>
    </row>
    <row r="8250" spans="6:7" x14ac:dyDescent="0.25">
      <c r="F8250" s="97"/>
      <c r="G8250" s="97"/>
    </row>
    <row r="8251" spans="6:7" x14ac:dyDescent="0.25">
      <c r="F8251" s="97"/>
      <c r="G8251" s="97"/>
    </row>
    <row r="8252" spans="6:7" x14ac:dyDescent="0.25">
      <c r="F8252" s="97"/>
      <c r="G8252" s="97"/>
    </row>
    <row r="8253" spans="6:7" x14ac:dyDescent="0.25">
      <c r="F8253" s="97"/>
      <c r="G8253" s="97"/>
    </row>
    <row r="8254" spans="6:7" x14ac:dyDescent="0.25">
      <c r="F8254" s="97"/>
      <c r="G8254" s="97"/>
    </row>
    <row r="8255" spans="6:7" x14ac:dyDescent="0.25">
      <c r="F8255" s="97"/>
      <c r="G8255" s="97"/>
    </row>
    <row r="8256" spans="6:7" x14ac:dyDescent="0.25">
      <c r="F8256" s="97"/>
      <c r="G8256" s="97"/>
    </row>
    <row r="8257" spans="6:7" x14ac:dyDescent="0.25">
      <c r="F8257" s="97"/>
      <c r="G8257" s="97"/>
    </row>
    <row r="8258" spans="6:7" x14ac:dyDescent="0.25">
      <c r="F8258" s="97"/>
      <c r="G8258" s="97"/>
    </row>
    <row r="8259" spans="6:7" x14ac:dyDescent="0.25">
      <c r="F8259" s="97"/>
      <c r="G8259" s="97"/>
    </row>
    <row r="8260" spans="6:7" x14ac:dyDescent="0.25">
      <c r="F8260" s="97"/>
      <c r="G8260" s="97"/>
    </row>
    <row r="8261" spans="6:7" x14ac:dyDescent="0.25">
      <c r="F8261" s="97"/>
      <c r="G8261" s="97"/>
    </row>
    <row r="8262" spans="6:7" x14ac:dyDescent="0.25">
      <c r="F8262" s="97"/>
      <c r="G8262" s="97"/>
    </row>
    <row r="8263" spans="6:7" x14ac:dyDescent="0.25">
      <c r="F8263" s="97"/>
      <c r="G8263" s="97"/>
    </row>
    <row r="8264" spans="6:7" x14ac:dyDescent="0.25">
      <c r="F8264" s="97"/>
      <c r="G8264" s="97"/>
    </row>
    <row r="8265" spans="6:7" x14ac:dyDescent="0.25">
      <c r="F8265" s="97"/>
      <c r="G8265" s="97"/>
    </row>
    <row r="8266" spans="6:7" x14ac:dyDescent="0.25">
      <c r="F8266" s="97"/>
      <c r="G8266" s="97"/>
    </row>
    <row r="8267" spans="6:7" x14ac:dyDescent="0.25">
      <c r="F8267" s="97"/>
      <c r="G8267" s="97"/>
    </row>
    <row r="8268" spans="6:7" x14ac:dyDescent="0.25">
      <c r="F8268" s="97"/>
      <c r="G8268" s="97"/>
    </row>
    <row r="8269" spans="6:7" x14ac:dyDescent="0.25">
      <c r="F8269" s="97"/>
      <c r="G8269" s="97"/>
    </row>
    <row r="8270" spans="6:7" x14ac:dyDescent="0.25">
      <c r="F8270" s="97"/>
      <c r="G8270" s="97"/>
    </row>
    <row r="8271" spans="6:7" x14ac:dyDescent="0.25">
      <c r="F8271" s="97"/>
      <c r="G8271" s="97"/>
    </row>
    <row r="8272" spans="6:7" x14ac:dyDescent="0.25">
      <c r="F8272" s="97"/>
      <c r="G8272" s="97"/>
    </row>
    <row r="8273" spans="6:7" x14ac:dyDescent="0.25">
      <c r="F8273" s="97"/>
      <c r="G8273" s="97"/>
    </row>
    <row r="8274" spans="6:7" x14ac:dyDescent="0.25">
      <c r="F8274" s="97"/>
      <c r="G8274" s="97"/>
    </row>
    <row r="8275" spans="6:7" x14ac:dyDescent="0.25">
      <c r="F8275" s="97"/>
      <c r="G8275" s="97"/>
    </row>
    <row r="8276" spans="6:7" x14ac:dyDescent="0.25">
      <c r="F8276" s="97"/>
      <c r="G8276" s="97"/>
    </row>
    <row r="8277" spans="6:7" x14ac:dyDescent="0.25">
      <c r="F8277" s="97"/>
      <c r="G8277" s="97"/>
    </row>
    <row r="8278" spans="6:7" x14ac:dyDescent="0.25">
      <c r="F8278" s="97"/>
      <c r="G8278" s="97"/>
    </row>
    <row r="8279" spans="6:7" x14ac:dyDescent="0.25">
      <c r="F8279" s="97"/>
      <c r="G8279" s="97"/>
    </row>
    <row r="8280" spans="6:7" x14ac:dyDescent="0.25">
      <c r="F8280" s="97"/>
      <c r="G8280" s="97"/>
    </row>
    <row r="8281" spans="6:7" x14ac:dyDescent="0.25">
      <c r="F8281" s="97"/>
      <c r="G8281" s="97"/>
    </row>
    <row r="8282" spans="6:7" x14ac:dyDescent="0.25">
      <c r="F8282" s="97"/>
      <c r="G8282" s="97"/>
    </row>
    <row r="8283" spans="6:7" x14ac:dyDescent="0.25">
      <c r="F8283" s="97"/>
      <c r="G8283" s="97"/>
    </row>
    <row r="8284" spans="6:7" x14ac:dyDescent="0.25">
      <c r="F8284" s="97"/>
      <c r="G8284" s="97"/>
    </row>
    <row r="8285" spans="6:7" x14ac:dyDescent="0.25">
      <c r="F8285" s="97"/>
      <c r="G8285" s="97"/>
    </row>
    <row r="8286" spans="6:7" x14ac:dyDescent="0.25">
      <c r="F8286" s="97"/>
      <c r="G8286" s="97"/>
    </row>
    <row r="8287" spans="6:7" x14ac:dyDescent="0.25">
      <c r="F8287" s="97"/>
      <c r="G8287" s="97"/>
    </row>
    <row r="8288" spans="6:7" x14ac:dyDescent="0.25">
      <c r="F8288" s="97"/>
      <c r="G8288" s="97"/>
    </row>
    <row r="8289" spans="6:7" x14ac:dyDescent="0.25">
      <c r="F8289" s="97"/>
      <c r="G8289" s="97"/>
    </row>
    <row r="8290" spans="6:7" x14ac:dyDescent="0.25">
      <c r="F8290" s="97"/>
      <c r="G8290" s="97"/>
    </row>
    <row r="8291" spans="6:7" x14ac:dyDescent="0.25">
      <c r="F8291" s="97"/>
      <c r="G8291" s="97"/>
    </row>
    <row r="8292" spans="6:7" x14ac:dyDescent="0.25">
      <c r="F8292" s="97"/>
      <c r="G8292" s="97"/>
    </row>
    <row r="8293" spans="6:7" x14ac:dyDescent="0.25">
      <c r="F8293" s="97"/>
      <c r="G8293" s="97"/>
    </row>
    <row r="8294" spans="6:7" x14ac:dyDescent="0.25">
      <c r="F8294" s="97"/>
      <c r="G8294" s="97"/>
    </row>
    <row r="8295" spans="6:7" x14ac:dyDescent="0.25">
      <c r="F8295" s="97"/>
      <c r="G8295" s="97"/>
    </row>
    <row r="8296" spans="6:7" x14ac:dyDescent="0.25">
      <c r="F8296" s="97"/>
      <c r="G8296" s="97"/>
    </row>
    <row r="8297" spans="6:7" x14ac:dyDescent="0.25">
      <c r="F8297" s="97"/>
      <c r="G8297" s="97"/>
    </row>
    <row r="8298" spans="6:7" x14ac:dyDescent="0.25">
      <c r="F8298" s="97"/>
      <c r="G8298" s="97"/>
    </row>
    <row r="8299" spans="6:7" x14ac:dyDescent="0.25">
      <c r="F8299" s="97"/>
      <c r="G8299" s="97"/>
    </row>
    <row r="8300" spans="6:7" x14ac:dyDescent="0.25">
      <c r="F8300" s="97"/>
      <c r="G8300" s="97"/>
    </row>
    <row r="8301" spans="6:7" x14ac:dyDescent="0.25">
      <c r="F8301" s="97"/>
      <c r="G8301" s="97"/>
    </row>
    <row r="8302" spans="6:7" x14ac:dyDescent="0.25">
      <c r="F8302" s="97"/>
      <c r="G8302" s="97"/>
    </row>
    <row r="8303" spans="6:7" x14ac:dyDescent="0.25">
      <c r="F8303" s="97"/>
      <c r="G8303" s="97"/>
    </row>
    <row r="8304" spans="6:7" x14ac:dyDescent="0.25">
      <c r="F8304" s="97"/>
      <c r="G8304" s="97"/>
    </row>
    <row r="8305" spans="6:7" x14ac:dyDescent="0.25">
      <c r="F8305" s="97"/>
      <c r="G8305" s="97"/>
    </row>
    <row r="8306" spans="6:7" x14ac:dyDescent="0.25">
      <c r="F8306" s="97"/>
      <c r="G8306" s="97"/>
    </row>
    <row r="8307" spans="6:7" x14ac:dyDescent="0.25">
      <c r="F8307" s="97"/>
      <c r="G8307" s="97"/>
    </row>
    <row r="8308" spans="6:7" x14ac:dyDescent="0.25">
      <c r="F8308" s="97"/>
      <c r="G8308" s="97"/>
    </row>
    <row r="8309" spans="6:7" x14ac:dyDescent="0.25">
      <c r="F8309" s="97"/>
      <c r="G8309" s="97"/>
    </row>
    <row r="8310" spans="6:7" x14ac:dyDescent="0.25">
      <c r="F8310" s="97"/>
      <c r="G8310" s="97"/>
    </row>
    <row r="8311" spans="6:7" x14ac:dyDescent="0.25">
      <c r="F8311" s="97"/>
      <c r="G8311" s="97"/>
    </row>
    <row r="8312" spans="6:7" x14ac:dyDescent="0.25">
      <c r="F8312" s="97"/>
      <c r="G8312" s="97"/>
    </row>
    <row r="8313" spans="6:7" x14ac:dyDescent="0.25">
      <c r="F8313" s="97"/>
      <c r="G8313" s="97"/>
    </row>
    <row r="8314" spans="6:7" x14ac:dyDescent="0.25">
      <c r="F8314" s="97"/>
      <c r="G8314" s="97"/>
    </row>
    <row r="8315" spans="6:7" x14ac:dyDescent="0.25">
      <c r="F8315" s="97"/>
      <c r="G8315" s="97"/>
    </row>
    <row r="8316" spans="6:7" x14ac:dyDescent="0.25">
      <c r="F8316" s="97"/>
      <c r="G8316" s="97"/>
    </row>
    <row r="8317" spans="6:7" x14ac:dyDescent="0.25">
      <c r="F8317" s="97"/>
      <c r="G8317" s="97"/>
    </row>
    <row r="8318" spans="6:7" x14ac:dyDescent="0.25">
      <c r="F8318" s="97"/>
      <c r="G8318" s="97"/>
    </row>
    <row r="8319" spans="6:7" x14ac:dyDescent="0.25">
      <c r="F8319" s="97"/>
      <c r="G8319" s="97"/>
    </row>
    <row r="8320" spans="6:7" x14ac:dyDescent="0.25">
      <c r="F8320" s="97"/>
      <c r="G8320" s="97"/>
    </row>
    <row r="8321" spans="6:7" x14ac:dyDescent="0.25">
      <c r="F8321" s="97"/>
      <c r="G8321" s="97"/>
    </row>
    <row r="8322" spans="6:7" x14ac:dyDescent="0.25">
      <c r="F8322" s="97"/>
      <c r="G8322" s="97"/>
    </row>
    <row r="8323" spans="6:7" x14ac:dyDescent="0.25">
      <c r="F8323" s="97"/>
      <c r="G8323" s="97"/>
    </row>
    <row r="8324" spans="6:7" x14ac:dyDescent="0.25">
      <c r="F8324" s="97"/>
      <c r="G8324" s="97"/>
    </row>
    <row r="8325" spans="6:7" x14ac:dyDescent="0.25">
      <c r="F8325" s="97"/>
      <c r="G8325" s="97"/>
    </row>
    <row r="8326" spans="6:7" x14ac:dyDescent="0.25">
      <c r="F8326" s="97"/>
      <c r="G8326" s="97"/>
    </row>
    <row r="8327" spans="6:7" x14ac:dyDescent="0.25">
      <c r="F8327" s="97"/>
      <c r="G8327" s="97"/>
    </row>
    <row r="8328" spans="6:7" x14ac:dyDescent="0.25">
      <c r="F8328" s="97"/>
      <c r="G8328" s="97"/>
    </row>
    <row r="8329" spans="6:7" x14ac:dyDescent="0.25">
      <c r="F8329" s="97"/>
      <c r="G8329" s="97"/>
    </row>
    <row r="8330" spans="6:7" x14ac:dyDescent="0.25">
      <c r="F8330" s="97"/>
      <c r="G8330" s="97"/>
    </row>
    <row r="8331" spans="6:7" x14ac:dyDescent="0.25">
      <c r="F8331" s="97"/>
      <c r="G8331" s="97"/>
    </row>
    <row r="8332" spans="6:7" x14ac:dyDescent="0.25">
      <c r="F8332" s="97"/>
      <c r="G8332" s="97"/>
    </row>
    <row r="8333" spans="6:7" x14ac:dyDescent="0.25">
      <c r="F8333" s="97"/>
      <c r="G8333" s="97"/>
    </row>
    <row r="8334" spans="6:7" x14ac:dyDescent="0.25">
      <c r="F8334" s="97"/>
      <c r="G8334" s="97"/>
    </row>
    <row r="8335" spans="6:7" x14ac:dyDescent="0.25">
      <c r="F8335" s="97"/>
      <c r="G8335" s="97"/>
    </row>
    <row r="8336" spans="6:7" x14ac:dyDescent="0.25">
      <c r="F8336" s="97"/>
      <c r="G8336" s="97"/>
    </row>
    <row r="8337" spans="6:7" x14ac:dyDescent="0.25">
      <c r="F8337" s="97"/>
      <c r="G8337" s="97"/>
    </row>
    <row r="8338" spans="6:7" x14ac:dyDescent="0.25">
      <c r="F8338" s="97"/>
      <c r="G8338" s="97"/>
    </row>
    <row r="8339" spans="6:7" x14ac:dyDescent="0.25">
      <c r="F8339" s="97"/>
      <c r="G8339" s="97"/>
    </row>
    <row r="8340" spans="6:7" x14ac:dyDescent="0.25">
      <c r="F8340" s="97"/>
      <c r="G8340" s="97"/>
    </row>
    <row r="8341" spans="6:7" x14ac:dyDescent="0.25">
      <c r="F8341" s="97"/>
      <c r="G8341" s="97"/>
    </row>
    <row r="8342" spans="6:7" x14ac:dyDescent="0.25">
      <c r="F8342" s="97"/>
      <c r="G8342" s="97"/>
    </row>
    <row r="8343" spans="6:7" x14ac:dyDescent="0.25">
      <c r="F8343" s="97"/>
      <c r="G8343" s="97"/>
    </row>
    <row r="8344" spans="6:7" x14ac:dyDescent="0.25">
      <c r="F8344" s="97"/>
      <c r="G8344" s="97"/>
    </row>
    <row r="8345" spans="6:7" x14ac:dyDescent="0.25">
      <c r="F8345" s="97"/>
      <c r="G8345" s="97"/>
    </row>
    <row r="8346" spans="6:7" x14ac:dyDescent="0.25">
      <c r="F8346" s="97"/>
      <c r="G8346" s="97"/>
    </row>
    <row r="8347" spans="6:7" x14ac:dyDescent="0.25">
      <c r="F8347" s="97"/>
      <c r="G8347" s="97"/>
    </row>
    <row r="8348" spans="6:7" x14ac:dyDescent="0.25">
      <c r="F8348" s="97"/>
      <c r="G8348" s="97"/>
    </row>
    <row r="8349" spans="6:7" x14ac:dyDescent="0.25">
      <c r="F8349" s="97"/>
      <c r="G8349" s="97"/>
    </row>
    <row r="8350" spans="6:7" x14ac:dyDescent="0.25">
      <c r="F8350" s="97"/>
      <c r="G8350" s="97"/>
    </row>
    <row r="8351" spans="6:7" x14ac:dyDescent="0.25">
      <c r="F8351" s="97"/>
      <c r="G8351" s="97"/>
    </row>
    <row r="8352" spans="6:7" x14ac:dyDescent="0.25">
      <c r="F8352" s="97"/>
      <c r="G8352" s="97"/>
    </row>
    <row r="8353" spans="6:7" x14ac:dyDescent="0.25">
      <c r="F8353" s="97"/>
      <c r="G8353" s="97"/>
    </row>
    <row r="8354" spans="6:7" x14ac:dyDescent="0.25">
      <c r="F8354" s="97"/>
      <c r="G8354" s="97"/>
    </row>
    <row r="8355" spans="6:7" x14ac:dyDescent="0.25">
      <c r="F8355" s="97"/>
      <c r="G8355" s="97"/>
    </row>
    <row r="8356" spans="6:7" x14ac:dyDescent="0.25">
      <c r="F8356" s="97"/>
      <c r="G8356" s="97"/>
    </row>
    <row r="8357" spans="6:7" x14ac:dyDescent="0.25">
      <c r="F8357" s="97"/>
      <c r="G8357" s="97"/>
    </row>
    <row r="8358" spans="6:7" x14ac:dyDescent="0.25">
      <c r="F8358" s="97"/>
      <c r="G8358" s="97"/>
    </row>
    <row r="8359" spans="6:7" x14ac:dyDescent="0.25">
      <c r="F8359" s="97"/>
      <c r="G8359" s="97"/>
    </row>
    <row r="8360" spans="6:7" x14ac:dyDescent="0.25">
      <c r="F8360" s="97"/>
      <c r="G8360" s="97"/>
    </row>
    <row r="8361" spans="6:7" x14ac:dyDescent="0.25">
      <c r="F8361" s="97"/>
      <c r="G8361" s="97"/>
    </row>
    <row r="8362" spans="6:7" x14ac:dyDescent="0.25">
      <c r="F8362" s="97"/>
      <c r="G8362" s="97"/>
    </row>
    <row r="8363" spans="6:7" x14ac:dyDescent="0.25">
      <c r="F8363" s="97"/>
      <c r="G8363" s="97"/>
    </row>
    <row r="8364" spans="6:7" x14ac:dyDescent="0.25">
      <c r="F8364" s="97"/>
      <c r="G8364" s="97"/>
    </row>
    <row r="8365" spans="6:7" x14ac:dyDescent="0.25">
      <c r="F8365" s="97"/>
      <c r="G8365" s="97"/>
    </row>
    <row r="8366" spans="6:7" x14ac:dyDescent="0.25">
      <c r="F8366" s="97"/>
      <c r="G8366" s="97"/>
    </row>
    <row r="8367" spans="6:7" x14ac:dyDescent="0.25">
      <c r="F8367" s="97"/>
      <c r="G8367" s="97"/>
    </row>
    <row r="8368" spans="6:7" x14ac:dyDescent="0.25">
      <c r="F8368" s="97"/>
      <c r="G8368" s="97"/>
    </row>
    <row r="8369" spans="6:7" x14ac:dyDescent="0.25">
      <c r="F8369" s="97"/>
      <c r="G8369" s="97"/>
    </row>
    <row r="8370" spans="6:7" x14ac:dyDescent="0.25">
      <c r="F8370" s="97"/>
      <c r="G8370" s="97"/>
    </row>
    <row r="8371" spans="6:7" x14ac:dyDescent="0.25">
      <c r="F8371" s="97"/>
      <c r="G8371" s="97"/>
    </row>
    <row r="8372" spans="6:7" x14ac:dyDescent="0.25">
      <c r="F8372" s="97"/>
      <c r="G8372" s="97"/>
    </row>
    <row r="8373" spans="6:7" x14ac:dyDescent="0.25">
      <c r="F8373" s="97"/>
      <c r="G8373" s="97"/>
    </row>
    <row r="8374" spans="6:7" x14ac:dyDescent="0.25">
      <c r="F8374" s="97"/>
      <c r="G8374" s="97"/>
    </row>
    <row r="8375" spans="6:7" x14ac:dyDescent="0.25">
      <c r="F8375" s="97"/>
      <c r="G8375" s="97"/>
    </row>
    <row r="8376" spans="6:7" x14ac:dyDescent="0.25">
      <c r="F8376" s="97"/>
      <c r="G8376" s="97"/>
    </row>
    <row r="8377" spans="6:7" x14ac:dyDescent="0.25">
      <c r="F8377" s="97"/>
      <c r="G8377" s="97"/>
    </row>
    <row r="8378" spans="6:7" x14ac:dyDescent="0.25">
      <c r="F8378" s="97"/>
      <c r="G8378" s="97"/>
    </row>
    <row r="8379" spans="6:7" x14ac:dyDescent="0.25">
      <c r="F8379" s="97"/>
      <c r="G8379" s="97"/>
    </row>
    <row r="8380" spans="6:7" x14ac:dyDescent="0.25">
      <c r="F8380" s="97"/>
      <c r="G8380" s="97"/>
    </row>
    <row r="8381" spans="6:7" x14ac:dyDescent="0.25">
      <c r="F8381" s="97"/>
      <c r="G8381" s="97"/>
    </row>
    <row r="8382" spans="6:7" x14ac:dyDescent="0.25">
      <c r="F8382" s="97"/>
      <c r="G8382" s="97"/>
    </row>
    <row r="8383" spans="6:7" x14ac:dyDescent="0.25">
      <c r="F8383" s="97"/>
      <c r="G8383" s="97"/>
    </row>
    <row r="8384" spans="6:7" x14ac:dyDescent="0.25">
      <c r="F8384" s="97"/>
      <c r="G8384" s="97"/>
    </row>
    <row r="8385" spans="6:7" x14ac:dyDescent="0.25">
      <c r="F8385" s="97"/>
      <c r="G8385" s="97"/>
    </row>
    <row r="8386" spans="6:7" x14ac:dyDescent="0.25">
      <c r="F8386" s="97"/>
      <c r="G8386" s="97"/>
    </row>
    <row r="8387" spans="6:7" x14ac:dyDescent="0.25">
      <c r="F8387" s="97"/>
      <c r="G8387" s="97"/>
    </row>
    <row r="8388" spans="6:7" x14ac:dyDescent="0.25">
      <c r="F8388" s="97"/>
      <c r="G8388" s="97"/>
    </row>
    <row r="8389" spans="6:7" x14ac:dyDescent="0.25">
      <c r="F8389" s="97"/>
      <c r="G8389" s="97"/>
    </row>
    <row r="8390" spans="6:7" x14ac:dyDescent="0.25">
      <c r="F8390" s="97"/>
      <c r="G8390" s="97"/>
    </row>
    <row r="8391" spans="6:7" x14ac:dyDescent="0.25">
      <c r="F8391" s="97"/>
      <c r="G8391" s="97"/>
    </row>
    <row r="8392" spans="6:7" x14ac:dyDescent="0.25">
      <c r="F8392" s="97"/>
      <c r="G8392" s="97"/>
    </row>
    <row r="8393" spans="6:7" x14ac:dyDescent="0.25">
      <c r="F8393" s="97"/>
      <c r="G8393" s="97"/>
    </row>
    <row r="8394" spans="6:7" x14ac:dyDescent="0.25">
      <c r="F8394" s="97"/>
      <c r="G8394" s="97"/>
    </row>
    <row r="8395" spans="6:7" x14ac:dyDescent="0.25">
      <c r="F8395" s="97"/>
      <c r="G8395" s="97"/>
    </row>
    <row r="8396" spans="6:7" x14ac:dyDescent="0.25">
      <c r="F8396" s="97"/>
      <c r="G8396" s="97"/>
    </row>
    <row r="8397" spans="6:7" x14ac:dyDescent="0.25">
      <c r="F8397" s="97"/>
      <c r="G8397" s="97"/>
    </row>
    <row r="8398" spans="6:7" x14ac:dyDescent="0.25">
      <c r="F8398" s="97"/>
      <c r="G8398" s="97"/>
    </row>
    <row r="8399" spans="6:7" x14ac:dyDescent="0.25">
      <c r="F8399" s="97"/>
      <c r="G8399" s="97"/>
    </row>
    <row r="8400" spans="6:7" x14ac:dyDescent="0.25">
      <c r="F8400" s="97"/>
      <c r="G8400" s="97"/>
    </row>
    <row r="8401" spans="6:7" x14ac:dyDescent="0.25">
      <c r="F8401" s="97"/>
      <c r="G8401" s="97"/>
    </row>
    <row r="8402" spans="6:7" x14ac:dyDescent="0.25">
      <c r="F8402" s="97"/>
      <c r="G8402" s="97"/>
    </row>
    <row r="8403" spans="6:7" x14ac:dyDescent="0.25">
      <c r="F8403" s="97"/>
      <c r="G8403" s="97"/>
    </row>
    <row r="8404" spans="6:7" x14ac:dyDescent="0.25">
      <c r="F8404" s="97"/>
      <c r="G8404" s="97"/>
    </row>
    <row r="8405" spans="6:7" x14ac:dyDescent="0.25">
      <c r="F8405" s="97"/>
      <c r="G8405" s="97"/>
    </row>
    <row r="8406" spans="6:7" x14ac:dyDescent="0.25">
      <c r="F8406" s="97"/>
      <c r="G8406" s="97"/>
    </row>
    <row r="8407" spans="6:7" x14ac:dyDescent="0.25">
      <c r="F8407" s="97"/>
      <c r="G8407" s="97"/>
    </row>
    <row r="8408" spans="6:7" x14ac:dyDescent="0.25">
      <c r="F8408" s="97"/>
      <c r="G8408" s="97"/>
    </row>
    <row r="8409" spans="6:7" x14ac:dyDescent="0.25">
      <c r="F8409" s="97"/>
      <c r="G8409" s="97"/>
    </row>
    <row r="8410" spans="6:7" x14ac:dyDescent="0.25">
      <c r="F8410" s="97"/>
      <c r="G8410" s="97"/>
    </row>
    <row r="8411" spans="6:7" x14ac:dyDescent="0.25">
      <c r="F8411" s="97"/>
      <c r="G8411" s="97"/>
    </row>
    <row r="8412" spans="6:7" x14ac:dyDescent="0.25">
      <c r="F8412" s="97"/>
      <c r="G8412" s="97"/>
    </row>
    <row r="8413" spans="6:7" x14ac:dyDescent="0.25">
      <c r="F8413" s="97"/>
      <c r="G8413" s="97"/>
    </row>
    <row r="8414" spans="6:7" x14ac:dyDescent="0.25">
      <c r="F8414" s="97"/>
      <c r="G8414" s="97"/>
    </row>
    <row r="8415" spans="6:7" x14ac:dyDescent="0.25">
      <c r="F8415" s="97"/>
      <c r="G8415" s="97"/>
    </row>
    <row r="8416" spans="6:7" x14ac:dyDescent="0.25">
      <c r="F8416" s="97"/>
      <c r="G8416" s="97"/>
    </row>
    <row r="8417" spans="6:7" x14ac:dyDescent="0.25">
      <c r="F8417" s="97"/>
      <c r="G8417" s="97"/>
    </row>
    <row r="8418" spans="6:7" x14ac:dyDescent="0.25">
      <c r="F8418" s="97"/>
      <c r="G8418" s="97"/>
    </row>
    <row r="8419" spans="6:7" x14ac:dyDescent="0.25">
      <c r="F8419" s="97"/>
      <c r="G8419" s="97"/>
    </row>
    <row r="8420" spans="6:7" x14ac:dyDescent="0.25">
      <c r="F8420" s="97"/>
      <c r="G8420" s="97"/>
    </row>
    <row r="8421" spans="6:7" x14ac:dyDescent="0.25">
      <c r="F8421" s="97"/>
      <c r="G8421" s="97"/>
    </row>
    <row r="8422" spans="6:7" x14ac:dyDescent="0.25">
      <c r="F8422" s="97"/>
      <c r="G8422" s="97"/>
    </row>
    <row r="8423" spans="6:7" x14ac:dyDescent="0.25">
      <c r="F8423" s="97"/>
      <c r="G8423" s="97"/>
    </row>
    <row r="8424" spans="6:7" x14ac:dyDescent="0.25">
      <c r="F8424" s="97"/>
      <c r="G8424" s="97"/>
    </row>
    <row r="8425" spans="6:7" x14ac:dyDescent="0.25">
      <c r="F8425" s="97"/>
      <c r="G8425" s="97"/>
    </row>
    <row r="8426" spans="6:7" x14ac:dyDescent="0.25">
      <c r="F8426" s="97"/>
      <c r="G8426" s="97"/>
    </row>
    <row r="8427" spans="6:7" x14ac:dyDescent="0.25">
      <c r="F8427" s="97"/>
      <c r="G8427" s="97"/>
    </row>
    <row r="8428" spans="6:7" x14ac:dyDescent="0.25">
      <c r="F8428" s="97"/>
      <c r="G8428" s="97"/>
    </row>
    <row r="8429" spans="6:7" x14ac:dyDescent="0.25">
      <c r="F8429" s="97"/>
      <c r="G8429" s="97"/>
    </row>
    <row r="8430" spans="6:7" x14ac:dyDescent="0.25">
      <c r="F8430" s="97"/>
      <c r="G8430" s="97"/>
    </row>
    <row r="8431" spans="6:7" x14ac:dyDescent="0.25">
      <c r="F8431" s="97"/>
      <c r="G8431" s="97"/>
    </row>
    <row r="8432" spans="6:7" x14ac:dyDescent="0.25">
      <c r="F8432" s="97"/>
      <c r="G8432" s="97"/>
    </row>
    <row r="8433" spans="6:7" x14ac:dyDescent="0.25">
      <c r="F8433" s="97"/>
      <c r="G8433" s="97"/>
    </row>
    <row r="8434" spans="6:7" x14ac:dyDescent="0.25">
      <c r="F8434" s="97"/>
      <c r="G8434" s="97"/>
    </row>
    <row r="8435" spans="6:7" x14ac:dyDescent="0.25">
      <c r="F8435" s="97"/>
      <c r="G8435" s="97"/>
    </row>
    <row r="8436" spans="6:7" x14ac:dyDescent="0.25">
      <c r="F8436" s="97"/>
      <c r="G8436" s="97"/>
    </row>
    <row r="8437" spans="6:7" x14ac:dyDescent="0.25">
      <c r="F8437" s="97"/>
      <c r="G8437" s="97"/>
    </row>
    <row r="8438" spans="6:7" x14ac:dyDescent="0.25">
      <c r="F8438" s="97"/>
      <c r="G8438" s="97"/>
    </row>
    <row r="8439" spans="6:7" x14ac:dyDescent="0.25">
      <c r="F8439" s="97"/>
      <c r="G8439" s="97"/>
    </row>
    <row r="8440" spans="6:7" x14ac:dyDescent="0.25">
      <c r="F8440" s="97"/>
      <c r="G8440" s="97"/>
    </row>
    <row r="8441" spans="6:7" x14ac:dyDescent="0.25">
      <c r="F8441" s="97"/>
      <c r="G8441" s="97"/>
    </row>
    <row r="8442" spans="6:7" x14ac:dyDescent="0.25">
      <c r="F8442" s="97"/>
      <c r="G8442" s="97"/>
    </row>
    <row r="8443" spans="6:7" x14ac:dyDescent="0.25">
      <c r="F8443" s="97"/>
      <c r="G8443" s="97"/>
    </row>
    <row r="8444" spans="6:7" x14ac:dyDescent="0.25">
      <c r="F8444" s="97"/>
      <c r="G8444" s="97"/>
    </row>
    <row r="8445" spans="6:7" x14ac:dyDescent="0.25">
      <c r="F8445" s="97"/>
      <c r="G8445" s="97"/>
    </row>
    <row r="8446" spans="6:7" x14ac:dyDescent="0.25">
      <c r="F8446" s="97"/>
      <c r="G8446" s="97"/>
    </row>
    <row r="8447" spans="6:7" x14ac:dyDescent="0.25">
      <c r="F8447" s="97"/>
      <c r="G8447" s="97"/>
    </row>
    <row r="8448" spans="6:7" x14ac:dyDescent="0.25">
      <c r="F8448" s="97"/>
      <c r="G8448" s="97"/>
    </row>
    <row r="8449" spans="6:7" x14ac:dyDescent="0.25">
      <c r="F8449" s="97"/>
      <c r="G8449" s="97"/>
    </row>
    <row r="8450" spans="6:7" x14ac:dyDescent="0.25">
      <c r="F8450" s="97"/>
      <c r="G8450" s="97"/>
    </row>
    <row r="8451" spans="6:7" x14ac:dyDescent="0.25">
      <c r="F8451" s="97"/>
      <c r="G8451" s="97"/>
    </row>
    <row r="8452" spans="6:7" x14ac:dyDescent="0.25">
      <c r="F8452" s="97"/>
      <c r="G8452" s="97"/>
    </row>
    <row r="8453" spans="6:7" x14ac:dyDescent="0.25">
      <c r="F8453" s="97"/>
      <c r="G8453" s="97"/>
    </row>
    <row r="8454" spans="6:7" x14ac:dyDescent="0.25">
      <c r="F8454" s="97"/>
      <c r="G8454" s="97"/>
    </row>
    <row r="8455" spans="6:7" x14ac:dyDescent="0.25">
      <c r="F8455" s="97"/>
      <c r="G8455" s="97"/>
    </row>
    <row r="8456" spans="6:7" x14ac:dyDescent="0.25">
      <c r="F8456" s="97"/>
      <c r="G8456" s="97"/>
    </row>
    <row r="8457" spans="6:7" x14ac:dyDescent="0.25">
      <c r="F8457" s="97"/>
      <c r="G8457" s="97"/>
    </row>
    <row r="8458" spans="6:7" x14ac:dyDescent="0.25">
      <c r="F8458" s="97"/>
      <c r="G8458" s="97"/>
    </row>
    <row r="8459" spans="6:7" x14ac:dyDescent="0.25">
      <c r="F8459" s="97"/>
      <c r="G8459" s="97"/>
    </row>
    <row r="8460" spans="6:7" x14ac:dyDescent="0.25">
      <c r="F8460" s="97"/>
      <c r="G8460" s="97"/>
    </row>
    <row r="8461" spans="6:7" x14ac:dyDescent="0.25">
      <c r="F8461" s="97"/>
      <c r="G8461" s="97"/>
    </row>
    <row r="8462" spans="6:7" x14ac:dyDescent="0.25">
      <c r="F8462" s="97"/>
      <c r="G8462" s="97"/>
    </row>
    <row r="8463" spans="6:7" x14ac:dyDescent="0.25">
      <c r="F8463" s="97"/>
      <c r="G8463" s="97"/>
    </row>
    <row r="8464" spans="6:7" x14ac:dyDescent="0.25">
      <c r="F8464" s="97"/>
      <c r="G8464" s="97"/>
    </row>
    <row r="8465" spans="6:7" x14ac:dyDescent="0.25">
      <c r="F8465" s="97"/>
      <c r="G8465" s="97"/>
    </row>
    <row r="8466" spans="6:7" x14ac:dyDescent="0.25">
      <c r="F8466" s="97"/>
      <c r="G8466" s="97"/>
    </row>
    <row r="8467" spans="6:7" x14ac:dyDescent="0.25">
      <c r="F8467" s="97"/>
      <c r="G8467" s="97"/>
    </row>
    <row r="8468" spans="6:7" x14ac:dyDescent="0.25">
      <c r="F8468" s="97"/>
      <c r="G8468" s="97"/>
    </row>
    <row r="8469" spans="6:7" x14ac:dyDescent="0.25">
      <c r="F8469" s="97"/>
      <c r="G8469" s="97"/>
    </row>
    <row r="8470" spans="6:7" x14ac:dyDescent="0.25">
      <c r="F8470" s="97"/>
      <c r="G8470" s="97"/>
    </row>
    <row r="8471" spans="6:7" x14ac:dyDescent="0.25">
      <c r="F8471" s="97"/>
      <c r="G8471" s="97"/>
    </row>
    <row r="8472" spans="6:7" x14ac:dyDescent="0.25">
      <c r="F8472" s="97"/>
      <c r="G8472" s="97"/>
    </row>
    <row r="8473" spans="6:7" x14ac:dyDescent="0.25">
      <c r="F8473" s="97"/>
      <c r="G8473" s="97"/>
    </row>
    <row r="8474" spans="6:7" x14ac:dyDescent="0.25">
      <c r="F8474" s="97"/>
      <c r="G8474" s="97"/>
    </row>
    <row r="8475" spans="6:7" x14ac:dyDescent="0.25">
      <c r="F8475" s="97"/>
      <c r="G8475" s="97"/>
    </row>
    <row r="8476" spans="6:7" x14ac:dyDescent="0.25">
      <c r="F8476" s="97"/>
      <c r="G8476" s="97"/>
    </row>
    <row r="8477" spans="6:7" x14ac:dyDescent="0.25">
      <c r="F8477" s="97"/>
      <c r="G8477" s="97"/>
    </row>
    <row r="8478" spans="6:7" x14ac:dyDescent="0.25">
      <c r="F8478" s="97"/>
      <c r="G8478" s="97"/>
    </row>
    <row r="8479" spans="6:7" x14ac:dyDescent="0.25">
      <c r="F8479" s="97"/>
      <c r="G8479" s="97"/>
    </row>
    <row r="8480" spans="6:7" x14ac:dyDescent="0.25">
      <c r="F8480" s="97"/>
      <c r="G8480" s="97"/>
    </row>
    <row r="8481" spans="6:7" x14ac:dyDescent="0.25">
      <c r="F8481" s="97"/>
      <c r="G8481" s="97"/>
    </row>
    <row r="8482" spans="6:7" x14ac:dyDescent="0.25">
      <c r="F8482" s="97"/>
      <c r="G8482" s="97"/>
    </row>
    <row r="8483" spans="6:7" x14ac:dyDescent="0.25">
      <c r="F8483" s="97"/>
      <c r="G8483" s="97"/>
    </row>
    <row r="8484" spans="6:7" x14ac:dyDescent="0.25">
      <c r="F8484" s="97"/>
      <c r="G8484" s="97"/>
    </row>
    <row r="8485" spans="6:7" x14ac:dyDescent="0.25">
      <c r="F8485" s="97"/>
      <c r="G8485" s="97"/>
    </row>
    <row r="8486" spans="6:7" x14ac:dyDescent="0.25">
      <c r="F8486" s="97"/>
      <c r="G8486" s="97"/>
    </row>
    <row r="8487" spans="6:7" x14ac:dyDescent="0.25">
      <c r="F8487" s="97"/>
      <c r="G8487" s="97"/>
    </row>
    <row r="8488" spans="6:7" x14ac:dyDescent="0.25">
      <c r="F8488" s="97"/>
      <c r="G8488" s="97"/>
    </row>
    <row r="8489" spans="6:7" x14ac:dyDescent="0.25">
      <c r="F8489" s="97"/>
      <c r="G8489" s="97"/>
    </row>
    <row r="8490" spans="6:7" x14ac:dyDescent="0.25">
      <c r="F8490" s="97"/>
      <c r="G8490" s="97"/>
    </row>
    <row r="8491" spans="6:7" x14ac:dyDescent="0.25">
      <c r="F8491" s="97"/>
      <c r="G8491" s="97"/>
    </row>
    <row r="8492" spans="6:7" x14ac:dyDescent="0.25">
      <c r="F8492" s="97"/>
      <c r="G8492" s="97"/>
    </row>
    <row r="8493" spans="6:7" x14ac:dyDescent="0.25">
      <c r="F8493" s="97"/>
      <c r="G8493" s="97"/>
    </row>
    <row r="8494" spans="6:7" x14ac:dyDescent="0.25">
      <c r="F8494" s="97"/>
      <c r="G8494" s="97"/>
    </row>
    <row r="8495" spans="6:7" x14ac:dyDescent="0.25">
      <c r="F8495" s="97"/>
      <c r="G8495" s="97"/>
    </row>
    <row r="8496" spans="6:7" x14ac:dyDescent="0.25">
      <c r="F8496" s="97"/>
      <c r="G8496" s="97"/>
    </row>
    <row r="8497" spans="6:7" x14ac:dyDescent="0.25">
      <c r="F8497" s="97"/>
      <c r="G8497" s="97"/>
    </row>
    <row r="8498" spans="6:7" x14ac:dyDescent="0.25">
      <c r="F8498" s="97"/>
      <c r="G8498" s="97"/>
    </row>
    <row r="8499" spans="6:7" x14ac:dyDescent="0.25">
      <c r="F8499" s="97"/>
      <c r="G8499" s="97"/>
    </row>
    <row r="8500" spans="6:7" x14ac:dyDescent="0.25">
      <c r="F8500" s="97"/>
      <c r="G8500" s="97"/>
    </row>
    <row r="8501" spans="6:7" x14ac:dyDescent="0.25">
      <c r="F8501" s="97"/>
      <c r="G8501" s="97"/>
    </row>
    <row r="8502" spans="6:7" x14ac:dyDescent="0.25">
      <c r="F8502" s="97"/>
      <c r="G8502" s="97"/>
    </row>
    <row r="8503" spans="6:7" x14ac:dyDescent="0.25">
      <c r="F8503" s="97"/>
      <c r="G8503" s="97"/>
    </row>
    <row r="8504" spans="6:7" x14ac:dyDescent="0.25">
      <c r="F8504" s="97"/>
      <c r="G8504" s="97"/>
    </row>
    <row r="8505" spans="6:7" x14ac:dyDescent="0.25">
      <c r="F8505" s="97"/>
      <c r="G8505" s="97"/>
    </row>
    <row r="8506" spans="6:7" x14ac:dyDescent="0.25">
      <c r="F8506" s="97"/>
      <c r="G8506" s="97"/>
    </row>
    <row r="8507" spans="6:7" x14ac:dyDescent="0.25">
      <c r="F8507" s="97"/>
      <c r="G8507" s="97"/>
    </row>
    <row r="8508" spans="6:7" x14ac:dyDescent="0.25">
      <c r="F8508" s="97"/>
      <c r="G8508" s="97"/>
    </row>
    <row r="8509" spans="6:7" x14ac:dyDescent="0.25">
      <c r="F8509" s="97"/>
      <c r="G8509" s="97"/>
    </row>
    <row r="8510" spans="6:7" x14ac:dyDescent="0.25">
      <c r="F8510" s="97"/>
      <c r="G8510" s="97"/>
    </row>
    <row r="8511" spans="6:7" x14ac:dyDescent="0.25">
      <c r="F8511" s="97"/>
      <c r="G8511" s="97"/>
    </row>
    <row r="8512" spans="6:7" x14ac:dyDescent="0.25">
      <c r="F8512" s="97"/>
      <c r="G8512" s="97"/>
    </row>
    <row r="8513" spans="6:7" x14ac:dyDescent="0.25">
      <c r="F8513" s="97"/>
      <c r="G8513" s="97"/>
    </row>
    <row r="8514" spans="6:7" x14ac:dyDescent="0.25">
      <c r="F8514" s="97"/>
      <c r="G8514" s="97"/>
    </row>
    <row r="8515" spans="6:7" x14ac:dyDescent="0.25">
      <c r="F8515" s="97"/>
      <c r="G8515" s="97"/>
    </row>
    <row r="8516" spans="6:7" x14ac:dyDescent="0.25">
      <c r="F8516" s="97"/>
      <c r="G8516" s="97"/>
    </row>
    <row r="8517" spans="6:7" x14ac:dyDescent="0.25">
      <c r="F8517" s="97"/>
      <c r="G8517" s="97"/>
    </row>
    <row r="8518" spans="6:7" x14ac:dyDescent="0.25">
      <c r="F8518" s="97"/>
      <c r="G8518" s="97"/>
    </row>
    <row r="8519" spans="6:7" x14ac:dyDescent="0.25">
      <c r="F8519" s="97"/>
      <c r="G8519" s="97"/>
    </row>
    <row r="8520" spans="6:7" x14ac:dyDescent="0.25">
      <c r="F8520" s="97"/>
      <c r="G8520" s="97"/>
    </row>
    <row r="8521" spans="6:7" x14ac:dyDescent="0.25">
      <c r="F8521" s="97"/>
      <c r="G8521" s="97"/>
    </row>
    <row r="8522" spans="6:7" x14ac:dyDescent="0.25">
      <c r="F8522" s="97"/>
      <c r="G8522" s="97"/>
    </row>
    <row r="8523" spans="6:7" x14ac:dyDescent="0.25">
      <c r="F8523" s="97"/>
      <c r="G8523" s="97"/>
    </row>
    <row r="8524" spans="6:7" x14ac:dyDescent="0.25">
      <c r="F8524" s="97"/>
      <c r="G8524" s="97"/>
    </row>
    <row r="8525" spans="6:7" x14ac:dyDescent="0.25">
      <c r="F8525" s="97"/>
      <c r="G8525" s="97"/>
    </row>
    <row r="8526" spans="6:7" x14ac:dyDescent="0.25">
      <c r="F8526" s="97"/>
      <c r="G8526" s="97"/>
    </row>
    <row r="8527" spans="6:7" x14ac:dyDescent="0.25">
      <c r="F8527" s="97"/>
      <c r="G8527" s="97"/>
    </row>
    <row r="8528" spans="6:7" x14ac:dyDescent="0.25">
      <c r="F8528" s="97"/>
      <c r="G8528" s="97"/>
    </row>
    <row r="8529" spans="6:7" x14ac:dyDescent="0.25">
      <c r="F8529" s="97"/>
      <c r="G8529" s="97"/>
    </row>
    <row r="8530" spans="6:7" x14ac:dyDescent="0.25">
      <c r="F8530" s="97"/>
      <c r="G8530" s="97"/>
    </row>
    <row r="8531" spans="6:7" x14ac:dyDescent="0.25">
      <c r="F8531" s="97"/>
      <c r="G8531" s="97"/>
    </row>
    <row r="8532" spans="6:7" x14ac:dyDescent="0.25">
      <c r="F8532" s="97"/>
      <c r="G8532" s="97"/>
    </row>
    <row r="8533" spans="6:7" x14ac:dyDescent="0.25">
      <c r="F8533" s="97"/>
      <c r="G8533" s="97"/>
    </row>
    <row r="8534" spans="6:7" x14ac:dyDescent="0.25">
      <c r="F8534" s="97"/>
      <c r="G8534" s="97"/>
    </row>
    <row r="8535" spans="6:7" x14ac:dyDescent="0.25">
      <c r="F8535" s="97"/>
      <c r="G8535" s="97"/>
    </row>
    <row r="8536" spans="6:7" x14ac:dyDescent="0.25">
      <c r="F8536" s="97"/>
      <c r="G8536" s="97"/>
    </row>
    <row r="8537" spans="6:7" x14ac:dyDescent="0.25">
      <c r="F8537" s="97"/>
      <c r="G8537" s="97"/>
    </row>
    <row r="8538" spans="6:7" x14ac:dyDescent="0.25">
      <c r="F8538" s="97"/>
      <c r="G8538" s="97"/>
    </row>
    <row r="8539" spans="6:7" x14ac:dyDescent="0.25">
      <c r="F8539" s="97"/>
      <c r="G8539" s="97"/>
    </row>
    <row r="8540" spans="6:7" x14ac:dyDescent="0.25">
      <c r="F8540" s="97"/>
      <c r="G8540" s="97"/>
    </row>
    <row r="8541" spans="6:7" x14ac:dyDescent="0.25">
      <c r="F8541" s="97"/>
      <c r="G8541" s="97"/>
    </row>
    <row r="8542" spans="6:7" x14ac:dyDescent="0.25">
      <c r="F8542" s="97"/>
      <c r="G8542" s="97"/>
    </row>
    <row r="8543" spans="6:7" x14ac:dyDescent="0.25">
      <c r="F8543" s="97"/>
      <c r="G8543" s="97"/>
    </row>
    <row r="8544" spans="6:7" x14ac:dyDescent="0.25">
      <c r="F8544" s="97"/>
      <c r="G8544" s="97"/>
    </row>
    <row r="8545" spans="6:7" x14ac:dyDescent="0.25">
      <c r="F8545" s="97"/>
      <c r="G8545" s="97"/>
    </row>
    <row r="8546" spans="6:7" x14ac:dyDescent="0.25">
      <c r="F8546" s="97"/>
      <c r="G8546" s="97"/>
    </row>
    <row r="8547" spans="6:7" x14ac:dyDescent="0.25">
      <c r="F8547" s="97"/>
      <c r="G8547" s="97"/>
    </row>
    <row r="8548" spans="6:7" x14ac:dyDescent="0.25">
      <c r="F8548" s="97"/>
      <c r="G8548" s="97"/>
    </row>
    <row r="8549" spans="6:7" x14ac:dyDescent="0.25">
      <c r="F8549" s="97"/>
      <c r="G8549" s="97"/>
    </row>
    <row r="8550" spans="6:7" x14ac:dyDescent="0.25">
      <c r="F8550" s="97"/>
      <c r="G8550" s="97"/>
    </row>
    <row r="8551" spans="6:7" x14ac:dyDescent="0.25">
      <c r="F8551" s="97"/>
      <c r="G8551" s="97"/>
    </row>
    <row r="8552" spans="6:7" x14ac:dyDescent="0.25">
      <c r="F8552" s="97"/>
      <c r="G8552" s="97"/>
    </row>
    <row r="8553" spans="6:7" x14ac:dyDescent="0.25">
      <c r="F8553" s="97"/>
      <c r="G8553" s="97"/>
    </row>
    <row r="8554" spans="6:7" x14ac:dyDescent="0.25">
      <c r="F8554" s="97"/>
      <c r="G8554" s="97"/>
    </row>
    <row r="8555" spans="6:7" x14ac:dyDescent="0.25">
      <c r="F8555" s="97"/>
      <c r="G8555" s="97"/>
    </row>
    <row r="8556" spans="6:7" x14ac:dyDescent="0.25">
      <c r="F8556" s="97"/>
      <c r="G8556" s="97"/>
    </row>
    <row r="8557" spans="6:7" x14ac:dyDescent="0.25">
      <c r="F8557" s="97"/>
      <c r="G8557" s="97"/>
    </row>
    <row r="8558" spans="6:7" x14ac:dyDescent="0.25">
      <c r="F8558" s="97"/>
      <c r="G8558" s="97"/>
    </row>
    <row r="8559" spans="6:7" x14ac:dyDescent="0.25">
      <c r="F8559" s="97"/>
      <c r="G8559" s="97"/>
    </row>
    <row r="8560" spans="6:7" x14ac:dyDescent="0.25">
      <c r="F8560" s="97"/>
      <c r="G8560" s="97"/>
    </row>
    <row r="8561" spans="6:7" x14ac:dyDescent="0.25">
      <c r="F8561" s="97"/>
      <c r="G8561" s="97"/>
    </row>
    <row r="8562" spans="6:7" x14ac:dyDescent="0.25">
      <c r="F8562" s="97"/>
      <c r="G8562" s="97"/>
    </row>
    <row r="8563" spans="6:7" x14ac:dyDescent="0.25">
      <c r="F8563" s="97"/>
      <c r="G8563" s="97"/>
    </row>
    <row r="8564" spans="6:7" x14ac:dyDescent="0.25">
      <c r="F8564" s="97"/>
      <c r="G8564" s="97"/>
    </row>
    <row r="8565" spans="6:7" x14ac:dyDescent="0.25">
      <c r="F8565" s="97"/>
      <c r="G8565" s="97"/>
    </row>
    <row r="8566" spans="6:7" x14ac:dyDescent="0.25">
      <c r="F8566" s="97"/>
      <c r="G8566" s="97"/>
    </row>
    <row r="8567" spans="6:7" x14ac:dyDescent="0.25">
      <c r="F8567" s="97"/>
      <c r="G8567" s="97"/>
    </row>
    <row r="8568" spans="6:7" x14ac:dyDescent="0.25">
      <c r="F8568" s="97"/>
      <c r="G8568" s="97"/>
    </row>
    <row r="8569" spans="6:7" x14ac:dyDescent="0.25">
      <c r="F8569" s="97"/>
      <c r="G8569" s="97"/>
    </row>
    <row r="8570" spans="6:7" x14ac:dyDescent="0.25">
      <c r="F8570" s="97"/>
      <c r="G8570" s="97"/>
    </row>
    <row r="8571" spans="6:7" x14ac:dyDescent="0.25">
      <c r="F8571" s="97"/>
      <c r="G8571" s="97"/>
    </row>
    <row r="8572" spans="6:7" x14ac:dyDescent="0.25">
      <c r="F8572" s="97"/>
      <c r="G8572" s="97"/>
    </row>
    <row r="8573" spans="6:7" x14ac:dyDescent="0.25">
      <c r="F8573" s="97"/>
      <c r="G8573" s="97"/>
    </row>
    <row r="8574" spans="6:7" x14ac:dyDescent="0.25">
      <c r="F8574" s="97"/>
      <c r="G8574" s="97"/>
    </row>
    <row r="8575" spans="6:7" x14ac:dyDescent="0.25">
      <c r="F8575" s="97"/>
      <c r="G8575" s="97"/>
    </row>
    <row r="8576" spans="6:7" x14ac:dyDescent="0.25">
      <c r="F8576" s="97"/>
      <c r="G8576" s="97"/>
    </row>
    <row r="8577" spans="6:7" x14ac:dyDescent="0.25">
      <c r="F8577" s="97"/>
      <c r="G8577" s="97"/>
    </row>
    <row r="8578" spans="6:7" x14ac:dyDescent="0.25">
      <c r="F8578" s="97"/>
      <c r="G8578" s="97"/>
    </row>
    <row r="8579" spans="6:7" x14ac:dyDescent="0.25">
      <c r="F8579" s="97"/>
      <c r="G8579" s="97"/>
    </row>
    <row r="8580" spans="6:7" x14ac:dyDescent="0.25">
      <c r="F8580" s="97"/>
      <c r="G8580" s="97"/>
    </row>
    <row r="8581" spans="6:7" x14ac:dyDescent="0.25">
      <c r="F8581" s="97"/>
      <c r="G8581" s="97"/>
    </row>
    <row r="8582" spans="6:7" x14ac:dyDescent="0.25">
      <c r="F8582" s="97"/>
      <c r="G8582" s="97"/>
    </row>
    <row r="8583" spans="6:7" x14ac:dyDescent="0.25">
      <c r="F8583" s="97"/>
      <c r="G8583" s="97"/>
    </row>
    <row r="8584" spans="6:7" x14ac:dyDescent="0.25">
      <c r="F8584" s="97"/>
      <c r="G8584" s="97"/>
    </row>
    <row r="8585" spans="6:7" x14ac:dyDescent="0.25">
      <c r="F8585" s="97"/>
      <c r="G8585" s="97"/>
    </row>
    <row r="8586" spans="6:7" x14ac:dyDescent="0.25">
      <c r="F8586" s="97"/>
      <c r="G8586" s="97"/>
    </row>
    <row r="8587" spans="6:7" x14ac:dyDescent="0.25">
      <c r="F8587" s="97"/>
      <c r="G8587" s="97"/>
    </row>
    <row r="8588" spans="6:7" x14ac:dyDescent="0.25">
      <c r="F8588" s="97"/>
      <c r="G8588" s="97"/>
    </row>
    <row r="8589" spans="6:7" x14ac:dyDescent="0.25">
      <c r="F8589" s="97"/>
      <c r="G8589" s="97"/>
    </row>
    <row r="8590" spans="6:7" x14ac:dyDescent="0.25">
      <c r="F8590" s="97"/>
      <c r="G8590" s="97"/>
    </row>
    <row r="8591" spans="6:7" x14ac:dyDescent="0.25">
      <c r="F8591" s="97"/>
      <c r="G8591" s="97"/>
    </row>
    <row r="8592" spans="6:7" x14ac:dyDescent="0.25">
      <c r="F8592" s="97"/>
      <c r="G8592" s="97"/>
    </row>
    <row r="8593" spans="6:7" x14ac:dyDescent="0.25">
      <c r="F8593" s="97"/>
      <c r="G8593" s="97"/>
    </row>
    <row r="8594" spans="6:7" x14ac:dyDescent="0.25">
      <c r="F8594" s="97"/>
      <c r="G8594" s="97"/>
    </row>
    <row r="8595" spans="6:7" x14ac:dyDescent="0.25">
      <c r="F8595" s="97"/>
      <c r="G8595" s="97"/>
    </row>
    <row r="8596" spans="6:7" x14ac:dyDescent="0.25">
      <c r="F8596" s="97"/>
      <c r="G8596" s="97"/>
    </row>
    <row r="8597" spans="6:7" x14ac:dyDescent="0.25">
      <c r="F8597" s="97"/>
      <c r="G8597" s="97"/>
    </row>
    <row r="8598" spans="6:7" x14ac:dyDescent="0.25">
      <c r="F8598" s="97"/>
      <c r="G8598" s="97"/>
    </row>
    <row r="8599" spans="6:7" x14ac:dyDescent="0.25">
      <c r="F8599" s="97"/>
      <c r="G8599" s="97"/>
    </row>
    <row r="8600" spans="6:7" x14ac:dyDescent="0.25">
      <c r="F8600" s="97"/>
      <c r="G8600" s="97"/>
    </row>
    <row r="8601" spans="6:7" x14ac:dyDescent="0.25">
      <c r="F8601" s="97"/>
      <c r="G8601" s="97"/>
    </row>
    <row r="8602" spans="6:7" x14ac:dyDescent="0.25">
      <c r="F8602" s="97"/>
      <c r="G8602" s="97"/>
    </row>
    <row r="8603" spans="6:7" x14ac:dyDescent="0.25">
      <c r="F8603" s="97"/>
      <c r="G8603" s="97"/>
    </row>
    <row r="8604" spans="6:7" x14ac:dyDescent="0.25">
      <c r="F8604" s="97"/>
      <c r="G8604" s="97"/>
    </row>
    <row r="8605" spans="6:7" x14ac:dyDescent="0.25">
      <c r="F8605" s="97"/>
      <c r="G8605" s="97"/>
    </row>
    <row r="8606" spans="6:7" x14ac:dyDescent="0.25">
      <c r="F8606" s="97"/>
      <c r="G8606" s="97"/>
    </row>
    <row r="8607" spans="6:7" x14ac:dyDescent="0.25">
      <c r="F8607" s="97"/>
      <c r="G8607" s="97"/>
    </row>
    <row r="8608" spans="6:7" x14ac:dyDescent="0.25">
      <c r="F8608" s="97"/>
      <c r="G8608" s="97"/>
    </row>
    <row r="8609" spans="6:7" x14ac:dyDescent="0.25">
      <c r="F8609" s="97"/>
      <c r="G8609" s="97"/>
    </row>
    <row r="8610" spans="6:7" x14ac:dyDescent="0.25">
      <c r="F8610" s="97"/>
      <c r="G8610" s="97"/>
    </row>
    <row r="8611" spans="6:7" x14ac:dyDescent="0.25">
      <c r="F8611" s="97"/>
      <c r="G8611" s="97"/>
    </row>
    <row r="8612" spans="6:7" x14ac:dyDescent="0.25">
      <c r="F8612" s="97"/>
      <c r="G8612" s="97"/>
    </row>
    <row r="8613" spans="6:7" x14ac:dyDescent="0.25">
      <c r="F8613" s="97"/>
      <c r="G8613" s="97"/>
    </row>
    <row r="8614" spans="6:7" x14ac:dyDescent="0.25">
      <c r="F8614" s="97"/>
      <c r="G8614" s="97"/>
    </row>
    <row r="8615" spans="6:7" x14ac:dyDescent="0.25">
      <c r="F8615" s="97"/>
      <c r="G8615" s="97"/>
    </row>
    <row r="8616" spans="6:7" x14ac:dyDescent="0.25">
      <c r="F8616" s="97"/>
      <c r="G8616" s="97"/>
    </row>
    <row r="8617" spans="6:7" x14ac:dyDescent="0.25">
      <c r="F8617" s="97"/>
      <c r="G8617" s="97"/>
    </row>
    <row r="8618" spans="6:7" x14ac:dyDescent="0.25">
      <c r="F8618" s="97"/>
      <c r="G8618" s="97"/>
    </row>
    <row r="8619" spans="6:7" x14ac:dyDescent="0.25">
      <c r="F8619" s="97"/>
      <c r="G8619" s="97"/>
    </row>
    <row r="8620" spans="6:7" x14ac:dyDescent="0.25">
      <c r="F8620" s="97"/>
      <c r="G8620" s="97"/>
    </row>
    <row r="8621" spans="6:7" x14ac:dyDescent="0.25">
      <c r="F8621" s="97"/>
      <c r="G8621" s="97"/>
    </row>
    <row r="8622" spans="6:7" x14ac:dyDescent="0.25">
      <c r="F8622" s="97"/>
      <c r="G8622" s="97"/>
    </row>
    <row r="8623" spans="6:7" x14ac:dyDescent="0.25">
      <c r="F8623" s="97"/>
      <c r="G8623" s="97"/>
    </row>
    <row r="8624" spans="6:7" x14ac:dyDescent="0.25">
      <c r="F8624" s="97"/>
      <c r="G8624" s="97"/>
    </row>
    <row r="8625" spans="6:7" x14ac:dyDescent="0.25">
      <c r="F8625" s="97"/>
      <c r="G8625" s="97"/>
    </row>
    <row r="8626" spans="6:7" x14ac:dyDescent="0.25">
      <c r="F8626" s="97"/>
      <c r="G8626" s="97"/>
    </row>
    <row r="8627" spans="6:7" x14ac:dyDescent="0.25">
      <c r="F8627" s="97"/>
      <c r="G8627" s="97"/>
    </row>
    <row r="8628" spans="6:7" x14ac:dyDescent="0.25">
      <c r="F8628" s="97"/>
      <c r="G8628" s="97"/>
    </row>
    <row r="8629" spans="6:7" x14ac:dyDescent="0.25">
      <c r="F8629" s="97"/>
      <c r="G8629" s="97"/>
    </row>
    <row r="8630" spans="6:7" x14ac:dyDescent="0.25">
      <c r="F8630" s="97"/>
      <c r="G8630" s="97"/>
    </row>
    <row r="8631" spans="6:7" x14ac:dyDescent="0.25">
      <c r="F8631" s="97"/>
      <c r="G8631" s="97"/>
    </row>
    <row r="8632" spans="6:7" x14ac:dyDescent="0.25">
      <c r="F8632" s="97"/>
      <c r="G8632" s="97"/>
    </row>
    <row r="8633" spans="6:7" x14ac:dyDescent="0.25">
      <c r="F8633" s="97"/>
      <c r="G8633" s="97"/>
    </row>
    <row r="8634" spans="6:7" x14ac:dyDescent="0.25">
      <c r="F8634" s="97"/>
      <c r="G8634" s="97"/>
    </row>
    <row r="8635" spans="6:7" x14ac:dyDescent="0.25">
      <c r="F8635" s="97"/>
      <c r="G8635" s="97"/>
    </row>
    <row r="8636" spans="6:7" x14ac:dyDescent="0.25">
      <c r="F8636" s="97"/>
      <c r="G8636" s="97"/>
    </row>
    <row r="8637" spans="6:7" x14ac:dyDescent="0.25">
      <c r="F8637" s="97"/>
      <c r="G8637" s="97"/>
    </row>
    <row r="8638" spans="6:7" x14ac:dyDescent="0.25">
      <c r="F8638" s="97"/>
      <c r="G8638" s="97"/>
    </row>
    <row r="8639" spans="6:7" x14ac:dyDescent="0.25">
      <c r="F8639" s="97"/>
      <c r="G8639" s="97"/>
    </row>
    <row r="8640" spans="6:7" x14ac:dyDescent="0.25">
      <c r="F8640" s="97"/>
      <c r="G8640" s="97"/>
    </row>
    <row r="8641" spans="6:7" x14ac:dyDescent="0.25">
      <c r="F8641" s="97"/>
      <c r="G8641" s="97"/>
    </row>
    <row r="8642" spans="6:7" x14ac:dyDescent="0.25">
      <c r="F8642" s="97"/>
      <c r="G8642" s="97"/>
    </row>
    <row r="8643" spans="6:7" x14ac:dyDescent="0.25">
      <c r="F8643" s="97"/>
      <c r="G8643" s="97"/>
    </row>
    <row r="8644" spans="6:7" x14ac:dyDescent="0.25">
      <c r="F8644" s="97"/>
      <c r="G8644" s="97"/>
    </row>
    <row r="8645" spans="6:7" x14ac:dyDescent="0.25">
      <c r="F8645" s="97"/>
      <c r="G8645" s="97"/>
    </row>
    <row r="8646" spans="6:7" x14ac:dyDescent="0.25">
      <c r="F8646" s="97"/>
      <c r="G8646" s="97"/>
    </row>
    <row r="8647" spans="6:7" x14ac:dyDescent="0.25">
      <c r="F8647" s="97"/>
      <c r="G8647" s="97"/>
    </row>
    <row r="8648" spans="6:7" x14ac:dyDescent="0.25">
      <c r="F8648" s="97"/>
      <c r="G8648" s="97"/>
    </row>
    <row r="8649" spans="6:7" x14ac:dyDescent="0.25">
      <c r="F8649" s="97"/>
      <c r="G8649" s="97"/>
    </row>
    <row r="8650" spans="6:7" x14ac:dyDescent="0.25">
      <c r="F8650" s="97"/>
      <c r="G8650" s="97"/>
    </row>
    <row r="8651" spans="6:7" x14ac:dyDescent="0.25">
      <c r="F8651" s="97"/>
      <c r="G8651" s="97"/>
    </row>
    <row r="8652" spans="6:7" x14ac:dyDescent="0.25">
      <c r="F8652" s="97"/>
      <c r="G8652" s="97"/>
    </row>
    <row r="8653" spans="6:7" x14ac:dyDescent="0.25">
      <c r="F8653" s="97"/>
      <c r="G8653" s="97"/>
    </row>
    <row r="8654" spans="6:7" x14ac:dyDescent="0.25">
      <c r="F8654" s="97"/>
      <c r="G8654" s="97"/>
    </row>
    <row r="8655" spans="6:7" x14ac:dyDescent="0.25">
      <c r="F8655" s="97"/>
      <c r="G8655" s="97"/>
    </row>
    <row r="8656" spans="6:7" x14ac:dyDescent="0.25">
      <c r="F8656" s="97"/>
      <c r="G8656" s="97"/>
    </row>
    <row r="8657" spans="6:7" x14ac:dyDescent="0.25">
      <c r="F8657" s="97"/>
      <c r="G8657" s="97"/>
    </row>
    <row r="8658" spans="6:7" x14ac:dyDescent="0.25">
      <c r="F8658" s="97"/>
      <c r="G8658" s="97"/>
    </row>
    <row r="8659" spans="6:7" x14ac:dyDescent="0.25">
      <c r="F8659" s="97"/>
      <c r="G8659" s="97"/>
    </row>
    <row r="8660" spans="6:7" x14ac:dyDescent="0.25">
      <c r="F8660" s="97"/>
      <c r="G8660" s="97"/>
    </row>
    <row r="8661" spans="6:7" x14ac:dyDescent="0.25">
      <c r="F8661" s="97"/>
      <c r="G8661" s="97"/>
    </row>
    <row r="8662" spans="6:7" x14ac:dyDescent="0.25">
      <c r="F8662" s="97"/>
      <c r="G8662" s="97"/>
    </row>
    <row r="8663" spans="6:7" x14ac:dyDescent="0.25">
      <c r="F8663" s="97"/>
      <c r="G8663" s="97"/>
    </row>
    <row r="8664" spans="6:7" x14ac:dyDescent="0.25">
      <c r="F8664" s="97"/>
      <c r="G8664" s="97"/>
    </row>
    <row r="8665" spans="6:7" x14ac:dyDescent="0.25">
      <c r="F8665" s="97"/>
      <c r="G8665" s="97"/>
    </row>
    <row r="8666" spans="6:7" x14ac:dyDescent="0.25">
      <c r="F8666" s="97"/>
      <c r="G8666" s="97"/>
    </row>
    <row r="8667" spans="6:7" x14ac:dyDescent="0.25">
      <c r="F8667" s="97"/>
      <c r="G8667" s="97"/>
    </row>
    <row r="8668" spans="6:7" x14ac:dyDescent="0.25">
      <c r="F8668" s="97"/>
      <c r="G8668" s="97"/>
    </row>
    <row r="8669" spans="6:7" x14ac:dyDescent="0.25">
      <c r="F8669" s="97"/>
      <c r="G8669" s="97"/>
    </row>
    <row r="8670" spans="6:7" x14ac:dyDescent="0.25">
      <c r="F8670" s="97"/>
      <c r="G8670" s="97"/>
    </row>
    <row r="8671" spans="6:7" x14ac:dyDescent="0.25">
      <c r="F8671" s="97"/>
      <c r="G8671" s="97"/>
    </row>
    <row r="8672" spans="6:7" x14ac:dyDescent="0.25">
      <c r="F8672" s="97"/>
      <c r="G8672" s="97"/>
    </row>
    <row r="8673" spans="6:7" x14ac:dyDescent="0.25">
      <c r="F8673" s="97"/>
      <c r="G8673" s="97"/>
    </row>
    <row r="8674" spans="6:7" x14ac:dyDescent="0.25">
      <c r="F8674" s="97"/>
      <c r="G8674" s="97"/>
    </row>
    <row r="8675" spans="6:7" x14ac:dyDescent="0.25">
      <c r="F8675" s="97"/>
      <c r="G8675" s="97"/>
    </row>
    <row r="8676" spans="6:7" x14ac:dyDescent="0.25">
      <c r="F8676" s="97"/>
      <c r="G8676" s="97"/>
    </row>
    <row r="8677" spans="6:7" x14ac:dyDescent="0.25">
      <c r="F8677" s="97"/>
      <c r="G8677" s="97"/>
    </row>
    <row r="8678" spans="6:7" x14ac:dyDescent="0.25">
      <c r="F8678" s="97"/>
      <c r="G8678" s="97"/>
    </row>
    <row r="8679" spans="6:7" x14ac:dyDescent="0.25">
      <c r="F8679" s="97"/>
      <c r="G8679" s="97"/>
    </row>
    <row r="8680" spans="6:7" x14ac:dyDescent="0.25">
      <c r="F8680" s="97"/>
      <c r="G8680" s="97"/>
    </row>
    <row r="8681" spans="6:7" x14ac:dyDescent="0.25">
      <c r="F8681" s="97"/>
      <c r="G8681" s="97"/>
    </row>
    <row r="8682" spans="6:7" x14ac:dyDescent="0.25">
      <c r="F8682" s="97"/>
      <c r="G8682" s="97"/>
    </row>
    <row r="8683" spans="6:7" x14ac:dyDescent="0.25">
      <c r="F8683" s="97"/>
      <c r="G8683" s="97"/>
    </row>
    <row r="8684" spans="6:7" x14ac:dyDescent="0.25">
      <c r="F8684" s="97"/>
      <c r="G8684" s="97"/>
    </row>
    <row r="8685" spans="6:7" x14ac:dyDescent="0.25">
      <c r="F8685" s="97"/>
      <c r="G8685" s="97"/>
    </row>
    <row r="8686" spans="6:7" x14ac:dyDescent="0.25">
      <c r="F8686" s="97"/>
      <c r="G8686" s="97"/>
    </row>
    <row r="8687" spans="6:7" x14ac:dyDescent="0.25">
      <c r="F8687" s="97"/>
      <c r="G8687" s="97"/>
    </row>
    <row r="8688" spans="6:7" x14ac:dyDescent="0.25">
      <c r="F8688" s="97"/>
      <c r="G8688" s="97"/>
    </row>
    <row r="8689" spans="6:7" x14ac:dyDescent="0.25">
      <c r="F8689" s="97"/>
      <c r="G8689" s="97"/>
    </row>
    <row r="8690" spans="6:7" x14ac:dyDescent="0.25">
      <c r="F8690" s="97"/>
      <c r="G8690" s="97"/>
    </row>
    <row r="8691" spans="6:7" x14ac:dyDescent="0.25">
      <c r="F8691" s="97"/>
      <c r="G8691" s="97"/>
    </row>
    <row r="8692" spans="6:7" x14ac:dyDescent="0.25">
      <c r="F8692" s="97"/>
      <c r="G8692" s="97"/>
    </row>
    <row r="8693" spans="6:7" x14ac:dyDescent="0.25">
      <c r="F8693" s="97"/>
      <c r="G8693" s="97"/>
    </row>
    <row r="8694" spans="6:7" x14ac:dyDescent="0.25">
      <c r="F8694" s="97"/>
      <c r="G8694" s="97"/>
    </row>
    <row r="8695" spans="6:7" x14ac:dyDescent="0.25">
      <c r="F8695" s="97"/>
      <c r="G8695" s="97"/>
    </row>
    <row r="8696" spans="6:7" x14ac:dyDescent="0.25">
      <c r="F8696" s="97"/>
      <c r="G8696" s="97"/>
    </row>
    <row r="8697" spans="6:7" x14ac:dyDescent="0.25">
      <c r="F8697" s="97"/>
      <c r="G8697" s="97"/>
    </row>
    <row r="8698" spans="6:7" x14ac:dyDescent="0.25">
      <c r="F8698" s="97"/>
      <c r="G8698" s="97"/>
    </row>
    <row r="8699" spans="6:7" x14ac:dyDescent="0.25">
      <c r="F8699" s="97"/>
      <c r="G8699" s="97"/>
    </row>
    <row r="8700" spans="6:7" x14ac:dyDescent="0.25">
      <c r="F8700" s="97"/>
      <c r="G8700" s="97"/>
    </row>
    <row r="8701" spans="6:7" x14ac:dyDescent="0.25">
      <c r="F8701" s="97"/>
      <c r="G8701" s="97"/>
    </row>
    <row r="8702" spans="6:7" x14ac:dyDescent="0.25">
      <c r="F8702" s="97"/>
      <c r="G8702" s="97"/>
    </row>
    <row r="8703" spans="6:7" x14ac:dyDescent="0.25">
      <c r="F8703" s="97"/>
      <c r="G8703" s="97"/>
    </row>
    <row r="8704" spans="6:7" x14ac:dyDescent="0.25">
      <c r="F8704" s="97"/>
      <c r="G8704" s="97"/>
    </row>
    <row r="8705" spans="6:7" x14ac:dyDescent="0.25">
      <c r="F8705" s="97"/>
      <c r="G8705" s="97"/>
    </row>
    <row r="8706" spans="6:7" x14ac:dyDescent="0.25">
      <c r="F8706" s="97"/>
      <c r="G8706" s="97"/>
    </row>
    <row r="8707" spans="6:7" x14ac:dyDescent="0.25">
      <c r="F8707" s="97"/>
      <c r="G8707" s="97"/>
    </row>
    <row r="8708" spans="6:7" x14ac:dyDescent="0.25">
      <c r="F8708" s="97"/>
      <c r="G8708" s="97"/>
    </row>
    <row r="8709" spans="6:7" x14ac:dyDescent="0.25">
      <c r="F8709" s="97"/>
      <c r="G8709" s="97"/>
    </row>
    <row r="8710" spans="6:7" x14ac:dyDescent="0.25">
      <c r="F8710" s="97"/>
      <c r="G8710" s="97"/>
    </row>
    <row r="8711" spans="6:7" x14ac:dyDescent="0.25">
      <c r="F8711" s="97"/>
      <c r="G8711" s="97"/>
    </row>
    <row r="8712" spans="6:7" x14ac:dyDescent="0.25">
      <c r="F8712" s="97"/>
      <c r="G8712" s="97"/>
    </row>
    <row r="8713" spans="6:7" x14ac:dyDescent="0.25">
      <c r="F8713" s="97"/>
      <c r="G8713" s="97"/>
    </row>
    <row r="8714" spans="6:7" x14ac:dyDescent="0.25">
      <c r="F8714" s="97"/>
      <c r="G8714" s="97"/>
    </row>
    <row r="8715" spans="6:7" x14ac:dyDescent="0.25">
      <c r="F8715" s="97"/>
      <c r="G8715" s="97"/>
    </row>
    <row r="8716" spans="6:7" x14ac:dyDescent="0.25">
      <c r="F8716" s="97"/>
      <c r="G8716" s="97"/>
    </row>
    <row r="8717" spans="6:7" x14ac:dyDescent="0.25">
      <c r="F8717" s="97"/>
      <c r="G8717" s="97"/>
    </row>
    <row r="8718" spans="6:7" x14ac:dyDescent="0.25">
      <c r="F8718" s="97"/>
      <c r="G8718" s="97"/>
    </row>
    <row r="8719" spans="6:7" x14ac:dyDescent="0.25">
      <c r="F8719" s="97"/>
      <c r="G8719" s="97"/>
    </row>
    <row r="8720" spans="6:7" x14ac:dyDescent="0.25">
      <c r="F8720" s="97"/>
      <c r="G8720" s="97"/>
    </row>
    <row r="8721" spans="6:7" x14ac:dyDescent="0.25">
      <c r="F8721" s="97"/>
      <c r="G8721" s="97"/>
    </row>
    <row r="8722" spans="6:7" x14ac:dyDescent="0.25">
      <c r="F8722" s="97"/>
      <c r="G8722" s="97"/>
    </row>
    <row r="8723" spans="6:7" x14ac:dyDescent="0.25">
      <c r="F8723" s="97"/>
      <c r="G8723" s="97"/>
    </row>
    <row r="8724" spans="6:7" x14ac:dyDescent="0.25">
      <c r="F8724" s="97"/>
      <c r="G8724" s="97"/>
    </row>
    <row r="8725" spans="6:7" x14ac:dyDescent="0.25">
      <c r="F8725" s="97"/>
      <c r="G8725" s="97"/>
    </row>
    <row r="8726" spans="6:7" x14ac:dyDescent="0.25">
      <c r="F8726" s="97"/>
      <c r="G8726" s="97"/>
    </row>
    <row r="8727" spans="6:7" x14ac:dyDescent="0.25">
      <c r="F8727" s="97"/>
      <c r="G8727" s="97"/>
    </row>
    <row r="8728" spans="6:7" x14ac:dyDescent="0.25">
      <c r="F8728" s="97"/>
      <c r="G8728" s="97"/>
    </row>
    <row r="8729" spans="6:7" x14ac:dyDescent="0.25">
      <c r="F8729" s="97"/>
      <c r="G8729" s="97"/>
    </row>
    <row r="8730" spans="6:7" x14ac:dyDescent="0.25">
      <c r="F8730" s="97"/>
      <c r="G8730" s="97"/>
    </row>
    <row r="8731" spans="6:7" x14ac:dyDescent="0.25">
      <c r="F8731" s="97"/>
      <c r="G8731" s="97"/>
    </row>
    <row r="8732" spans="6:7" x14ac:dyDescent="0.25">
      <c r="F8732" s="97"/>
      <c r="G8732" s="97"/>
    </row>
    <row r="8733" spans="6:7" x14ac:dyDescent="0.25">
      <c r="F8733" s="97"/>
      <c r="G8733" s="97"/>
    </row>
    <row r="8734" spans="6:7" x14ac:dyDescent="0.25">
      <c r="F8734" s="97"/>
      <c r="G8734" s="97"/>
    </row>
    <row r="8735" spans="6:7" x14ac:dyDescent="0.25">
      <c r="F8735" s="97"/>
      <c r="G8735" s="97"/>
    </row>
    <row r="8736" spans="6:7" x14ac:dyDescent="0.25">
      <c r="F8736" s="97"/>
      <c r="G8736" s="97"/>
    </row>
    <row r="8737" spans="6:7" x14ac:dyDescent="0.25">
      <c r="F8737" s="97"/>
      <c r="G8737" s="97"/>
    </row>
    <row r="8738" spans="6:7" x14ac:dyDescent="0.25">
      <c r="F8738" s="97"/>
      <c r="G8738" s="97"/>
    </row>
    <row r="8739" spans="6:7" x14ac:dyDescent="0.25">
      <c r="F8739" s="97"/>
      <c r="G8739" s="97"/>
    </row>
    <row r="8740" spans="6:7" x14ac:dyDescent="0.25">
      <c r="F8740" s="97"/>
      <c r="G8740" s="97"/>
    </row>
    <row r="8741" spans="6:7" x14ac:dyDescent="0.25">
      <c r="F8741" s="97"/>
      <c r="G8741" s="97"/>
    </row>
    <row r="8742" spans="6:7" x14ac:dyDescent="0.25">
      <c r="F8742" s="97"/>
      <c r="G8742" s="97"/>
    </row>
    <row r="8743" spans="6:7" x14ac:dyDescent="0.25">
      <c r="F8743" s="97"/>
      <c r="G8743" s="97"/>
    </row>
    <row r="8744" spans="6:7" x14ac:dyDescent="0.25">
      <c r="F8744" s="97"/>
      <c r="G8744" s="97"/>
    </row>
    <row r="8745" spans="6:7" x14ac:dyDescent="0.25">
      <c r="F8745" s="97"/>
      <c r="G8745" s="97"/>
    </row>
    <row r="8746" spans="6:7" x14ac:dyDescent="0.25">
      <c r="F8746" s="97"/>
      <c r="G8746" s="97"/>
    </row>
    <row r="8747" spans="6:7" x14ac:dyDescent="0.25">
      <c r="F8747" s="97"/>
      <c r="G8747" s="97"/>
    </row>
    <row r="8748" spans="6:7" x14ac:dyDescent="0.25">
      <c r="F8748" s="97"/>
      <c r="G8748" s="97"/>
    </row>
    <row r="8749" spans="6:7" x14ac:dyDescent="0.25">
      <c r="F8749" s="97"/>
      <c r="G8749" s="97"/>
    </row>
    <row r="8750" spans="6:7" x14ac:dyDescent="0.25">
      <c r="F8750" s="97"/>
      <c r="G8750" s="97"/>
    </row>
    <row r="8751" spans="6:7" x14ac:dyDescent="0.25">
      <c r="F8751" s="97"/>
      <c r="G8751" s="97"/>
    </row>
    <row r="8752" spans="6:7" x14ac:dyDescent="0.25">
      <c r="F8752" s="97"/>
      <c r="G8752" s="97"/>
    </row>
    <row r="8753" spans="6:7" x14ac:dyDescent="0.25">
      <c r="F8753" s="97"/>
      <c r="G8753" s="97"/>
    </row>
    <row r="8754" spans="6:7" x14ac:dyDescent="0.25">
      <c r="F8754" s="97"/>
      <c r="G8754" s="97"/>
    </row>
    <row r="8755" spans="6:7" x14ac:dyDescent="0.25">
      <c r="F8755" s="97"/>
      <c r="G8755" s="97"/>
    </row>
    <row r="8756" spans="6:7" x14ac:dyDescent="0.25">
      <c r="F8756" s="97"/>
      <c r="G8756" s="97"/>
    </row>
    <row r="8757" spans="6:7" x14ac:dyDescent="0.25">
      <c r="F8757" s="97"/>
      <c r="G8757" s="97"/>
    </row>
    <row r="8758" spans="6:7" x14ac:dyDescent="0.25">
      <c r="F8758" s="97"/>
      <c r="G8758" s="97"/>
    </row>
    <row r="8759" spans="6:7" x14ac:dyDescent="0.25">
      <c r="F8759" s="97"/>
      <c r="G8759" s="97"/>
    </row>
    <row r="8760" spans="6:7" x14ac:dyDescent="0.25">
      <c r="F8760" s="97"/>
      <c r="G8760" s="97"/>
    </row>
    <row r="8761" spans="6:7" x14ac:dyDescent="0.25">
      <c r="F8761" s="97"/>
      <c r="G8761" s="97"/>
    </row>
    <row r="8762" spans="6:7" x14ac:dyDescent="0.25">
      <c r="F8762" s="97"/>
      <c r="G8762" s="97"/>
    </row>
    <row r="8763" spans="6:7" x14ac:dyDescent="0.25">
      <c r="F8763" s="97"/>
      <c r="G8763" s="97"/>
    </row>
    <row r="8764" spans="6:7" x14ac:dyDescent="0.25">
      <c r="F8764" s="97"/>
      <c r="G8764" s="97"/>
    </row>
    <row r="8765" spans="6:7" x14ac:dyDescent="0.25">
      <c r="F8765" s="97"/>
      <c r="G8765" s="97"/>
    </row>
    <row r="8766" spans="6:7" x14ac:dyDescent="0.25">
      <c r="F8766" s="97"/>
      <c r="G8766" s="97"/>
    </row>
    <row r="8767" spans="6:7" x14ac:dyDescent="0.25">
      <c r="F8767" s="97"/>
      <c r="G8767" s="97"/>
    </row>
    <row r="8768" spans="6:7" x14ac:dyDescent="0.25">
      <c r="F8768" s="97"/>
      <c r="G8768" s="97"/>
    </row>
    <row r="8769" spans="6:7" x14ac:dyDescent="0.25">
      <c r="F8769" s="97"/>
      <c r="G8769" s="97"/>
    </row>
    <row r="8770" spans="6:7" x14ac:dyDescent="0.25">
      <c r="F8770" s="97"/>
      <c r="G8770" s="97"/>
    </row>
    <row r="8771" spans="6:7" x14ac:dyDescent="0.25">
      <c r="F8771" s="97"/>
      <c r="G8771" s="97"/>
    </row>
    <row r="8772" spans="6:7" x14ac:dyDescent="0.25">
      <c r="F8772" s="97"/>
      <c r="G8772" s="97"/>
    </row>
    <row r="8773" spans="6:7" x14ac:dyDescent="0.25">
      <c r="F8773" s="97"/>
      <c r="G8773" s="97"/>
    </row>
    <row r="8774" spans="6:7" x14ac:dyDescent="0.25">
      <c r="F8774" s="97"/>
      <c r="G8774" s="97"/>
    </row>
    <row r="8775" spans="6:7" x14ac:dyDescent="0.25">
      <c r="F8775" s="97"/>
      <c r="G8775" s="97"/>
    </row>
    <row r="8776" spans="6:7" x14ac:dyDescent="0.25">
      <c r="F8776" s="97"/>
      <c r="G8776" s="97"/>
    </row>
    <row r="8777" spans="6:7" x14ac:dyDescent="0.25">
      <c r="F8777" s="97"/>
      <c r="G8777" s="97"/>
    </row>
    <row r="8778" spans="6:7" x14ac:dyDescent="0.25">
      <c r="F8778" s="97"/>
      <c r="G8778" s="97"/>
    </row>
    <row r="8779" spans="6:7" x14ac:dyDescent="0.25">
      <c r="F8779" s="97"/>
      <c r="G8779" s="97"/>
    </row>
    <row r="8780" spans="6:7" x14ac:dyDescent="0.25">
      <c r="F8780" s="97"/>
      <c r="G8780" s="97"/>
    </row>
    <row r="8781" spans="6:7" x14ac:dyDescent="0.25">
      <c r="F8781" s="97"/>
      <c r="G8781" s="97"/>
    </row>
    <row r="8782" spans="6:7" x14ac:dyDescent="0.25">
      <c r="F8782" s="97"/>
      <c r="G8782" s="97"/>
    </row>
    <row r="8783" spans="6:7" x14ac:dyDescent="0.25">
      <c r="F8783" s="97"/>
      <c r="G8783" s="97"/>
    </row>
    <row r="8784" spans="6:7" x14ac:dyDescent="0.25">
      <c r="F8784" s="97"/>
      <c r="G8784" s="97"/>
    </row>
    <row r="8785" spans="6:7" x14ac:dyDescent="0.25">
      <c r="F8785" s="97"/>
      <c r="G8785" s="97"/>
    </row>
    <row r="8786" spans="6:7" x14ac:dyDescent="0.25">
      <c r="F8786" s="97"/>
      <c r="G8786" s="97"/>
    </row>
    <row r="8787" spans="6:7" x14ac:dyDescent="0.25">
      <c r="F8787" s="97"/>
      <c r="G8787" s="97"/>
    </row>
    <row r="8788" spans="6:7" x14ac:dyDescent="0.25">
      <c r="F8788" s="97"/>
      <c r="G8788" s="97"/>
    </row>
    <row r="8789" spans="6:7" x14ac:dyDescent="0.25">
      <c r="F8789" s="97"/>
      <c r="G8789" s="97"/>
    </row>
    <row r="8790" spans="6:7" x14ac:dyDescent="0.25">
      <c r="F8790" s="97"/>
      <c r="G8790" s="97"/>
    </row>
    <row r="8791" spans="6:7" x14ac:dyDescent="0.25">
      <c r="F8791" s="97"/>
      <c r="G8791" s="97"/>
    </row>
    <row r="8792" spans="6:7" x14ac:dyDescent="0.25">
      <c r="F8792" s="97"/>
      <c r="G8792" s="97"/>
    </row>
    <row r="8793" spans="6:7" x14ac:dyDescent="0.25">
      <c r="F8793" s="97"/>
      <c r="G8793" s="97"/>
    </row>
    <row r="8794" spans="6:7" x14ac:dyDescent="0.25">
      <c r="F8794" s="97"/>
      <c r="G8794" s="97"/>
    </row>
    <row r="8795" spans="6:7" x14ac:dyDescent="0.25">
      <c r="F8795" s="97"/>
      <c r="G8795" s="97"/>
    </row>
    <row r="8796" spans="6:7" x14ac:dyDescent="0.25">
      <c r="F8796" s="97"/>
      <c r="G8796" s="97"/>
    </row>
    <row r="8797" spans="6:7" x14ac:dyDescent="0.25">
      <c r="F8797" s="97"/>
      <c r="G8797" s="97"/>
    </row>
    <row r="8798" spans="6:7" x14ac:dyDescent="0.25">
      <c r="F8798" s="97"/>
      <c r="G8798" s="97"/>
    </row>
    <row r="8799" spans="6:7" x14ac:dyDescent="0.25">
      <c r="F8799" s="97"/>
      <c r="G8799" s="97"/>
    </row>
    <row r="8800" spans="6:7" x14ac:dyDescent="0.25">
      <c r="F8800" s="97"/>
      <c r="G8800" s="97"/>
    </row>
    <row r="8801" spans="6:7" x14ac:dyDescent="0.25">
      <c r="F8801" s="97"/>
      <c r="G8801" s="97"/>
    </row>
    <row r="8802" spans="6:7" x14ac:dyDescent="0.25">
      <c r="F8802" s="97"/>
      <c r="G8802" s="97"/>
    </row>
    <row r="8803" spans="6:7" x14ac:dyDescent="0.25">
      <c r="F8803" s="97"/>
      <c r="G8803" s="97"/>
    </row>
    <row r="8804" spans="6:7" x14ac:dyDescent="0.25">
      <c r="F8804" s="97"/>
      <c r="G8804" s="97"/>
    </row>
    <row r="8805" spans="6:7" x14ac:dyDescent="0.25">
      <c r="F8805" s="97"/>
      <c r="G8805" s="97"/>
    </row>
    <row r="8806" spans="6:7" x14ac:dyDescent="0.25">
      <c r="F8806" s="97"/>
      <c r="G8806" s="97"/>
    </row>
    <row r="8807" spans="6:7" x14ac:dyDescent="0.25">
      <c r="F8807" s="97"/>
      <c r="G8807" s="97"/>
    </row>
    <row r="8808" spans="6:7" x14ac:dyDescent="0.25">
      <c r="F8808" s="97"/>
      <c r="G8808" s="97"/>
    </row>
    <row r="8809" spans="6:7" x14ac:dyDescent="0.25">
      <c r="F8809" s="97"/>
      <c r="G8809" s="97"/>
    </row>
    <row r="8810" spans="6:7" x14ac:dyDescent="0.25">
      <c r="F8810" s="97"/>
      <c r="G8810" s="97"/>
    </row>
    <row r="8811" spans="6:7" x14ac:dyDescent="0.25">
      <c r="F8811" s="97"/>
      <c r="G8811" s="97"/>
    </row>
    <row r="8812" spans="6:7" x14ac:dyDescent="0.25">
      <c r="F8812" s="97"/>
      <c r="G8812" s="97"/>
    </row>
    <row r="8813" spans="6:7" x14ac:dyDescent="0.25">
      <c r="F8813" s="97"/>
      <c r="G8813" s="97"/>
    </row>
    <row r="8814" spans="6:7" x14ac:dyDescent="0.25">
      <c r="F8814" s="97"/>
      <c r="G8814" s="97"/>
    </row>
    <row r="8815" spans="6:7" x14ac:dyDescent="0.25">
      <c r="F8815" s="97"/>
      <c r="G8815" s="97"/>
    </row>
    <row r="8816" spans="6:7" x14ac:dyDescent="0.25">
      <c r="F8816" s="97"/>
      <c r="G8816" s="97"/>
    </row>
    <row r="8817" spans="6:7" x14ac:dyDescent="0.25">
      <c r="F8817" s="97"/>
      <c r="G8817" s="97"/>
    </row>
    <row r="8818" spans="6:7" x14ac:dyDescent="0.25">
      <c r="F8818" s="97"/>
      <c r="G8818" s="97"/>
    </row>
    <row r="8819" spans="6:7" x14ac:dyDescent="0.25">
      <c r="F8819" s="97"/>
      <c r="G8819" s="97"/>
    </row>
    <row r="8820" spans="6:7" x14ac:dyDescent="0.25">
      <c r="F8820" s="97"/>
      <c r="G8820" s="97"/>
    </row>
    <row r="8821" spans="6:7" x14ac:dyDescent="0.25">
      <c r="F8821" s="97"/>
      <c r="G8821" s="97"/>
    </row>
    <row r="8822" spans="6:7" x14ac:dyDescent="0.25">
      <c r="F8822" s="97"/>
      <c r="G8822" s="97"/>
    </row>
    <row r="8823" spans="6:7" x14ac:dyDescent="0.25">
      <c r="F8823" s="97"/>
      <c r="G8823" s="97"/>
    </row>
    <row r="8824" spans="6:7" x14ac:dyDescent="0.25">
      <c r="F8824" s="97"/>
      <c r="G8824" s="97"/>
    </row>
    <row r="8825" spans="6:7" x14ac:dyDescent="0.25">
      <c r="F8825" s="97"/>
      <c r="G8825" s="97"/>
    </row>
    <row r="8826" spans="6:7" x14ac:dyDescent="0.25">
      <c r="F8826" s="97"/>
      <c r="G8826" s="97"/>
    </row>
    <row r="8827" spans="6:7" x14ac:dyDescent="0.25">
      <c r="F8827" s="97"/>
      <c r="G8827" s="97"/>
    </row>
    <row r="8828" spans="6:7" x14ac:dyDescent="0.25">
      <c r="F8828" s="97"/>
      <c r="G8828" s="97"/>
    </row>
    <row r="8829" spans="6:7" x14ac:dyDescent="0.25">
      <c r="F8829" s="97"/>
      <c r="G8829" s="97"/>
    </row>
    <row r="8830" spans="6:7" x14ac:dyDescent="0.25">
      <c r="F8830" s="97"/>
      <c r="G8830" s="97"/>
    </row>
    <row r="8831" spans="6:7" x14ac:dyDescent="0.25">
      <c r="F8831" s="97"/>
      <c r="G8831" s="97"/>
    </row>
    <row r="8832" spans="6:7" x14ac:dyDescent="0.25">
      <c r="F8832" s="97"/>
      <c r="G8832" s="97"/>
    </row>
    <row r="8833" spans="6:7" x14ac:dyDescent="0.25">
      <c r="F8833" s="97"/>
      <c r="G8833" s="97"/>
    </row>
    <row r="8834" spans="6:7" x14ac:dyDescent="0.25">
      <c r="F8834" s="97"/>
      <c r="G8834" s="97"/>
    </row>
    <row r="8835" spans="6:7" x14ac:dyDescent="0.25">
      <c r="F8835" s="97"/>
      <c r="G8835" s="97"/>
    </row>
    <row r="8836" spans="6:7" x14ac:dyDescent="0.25">
      <c r="F8836" s="97"/>
      <c r="G8836" s="97"/>
    </row>
    <row r="8837" spans="6:7" x14ac:dyDescent="0.25">
      <c r="F8837" s="97"/>
      <c r="G8837" s="97"/>
    </row>
    <row r="8838" spans="6:7" x14ac:dyDescent="0.25">
      <c r="F8838" s="97"/>
      <c r="G8838" s="97"/>
    </row>
    <row r="8839" spans="6:7" x14ac:dyDescent="0.25">
      <c r="F8839" s="97"/>
      <c r="G8839" s="97"/>
    </row>
    <row r="8840" spans="6:7" x14ac:dyDescent="0.25">
      <c r="F8840" s="97"/>
      <c r="G8840" s="97"/>
    </row>
    <row r="8841" spans="6:7" x14ac:dyDescent="0.25">
      <c r="F8841" s="97"/>
      <c r="G8841" s="97"/>
    </row>
    <row r="8842" spans="6:7" x14ac:dyDescent="0.25">
      <c r="F8842" s="97"/>
      <c r="G8842" s="97"/>
    </row>
    <row r="8843" spans="6:7" x14ac:dyDescent="0.25">
      <c r="F8843" s="97"/>
      <c r="G8843" s="97"/>
    </row>
    <row r="8844" spans="6:7" x14ac:dyDescent="0.25">
      <c r="F8844" s="97"/>
      <c r="G8844" s="97"/>
    </row>
    <row r="8845" spans="6:7" x14ac:dyDescent="0.25">
      <c r="F8845" s="97"/>
      <c r="G8845" s="97"/>
    </row>
    <row r="8846" spans="6:7" x14ac:dyDescent="0.25">
      <c r="F8846" s="97"/>
      <c r="G8846" s="97"/>
    </row>
    <row r="8847" spans="6:7" x14ac:dyDescent="0.25">
      <c r="F8847" s="97"/>
      <c r="G8847" s="97"/>
    </row>
    <row r="8848" spans="6:7" x14ac:dyDescent="0.25">
      <c r="F8848" s="97"/>
      <c r="G8848" s="97"/>
    </row>
    <row r="8849" spans="6:7" x14ac:dyDescent="0.25">
      <c r="F8849" s="97"/>
      <c r="G8849" s="97"/>
    </row>
    <row r="8850" spans="6:7" x14ac:dyDescent="0.25">
      <c r="F8850" s="97"/>
      <c r="G8850" s="97"/>
    </row>
    <row r="8851" spans="6:7" x14ac:dyDescent="0.25">
      <c r="F8851" s="97"/>
      <c r="G8851" s="97"/>
    </row>
    <row r="8852" spans="6:7" x14ac:dyDescent="0.25">
      <c r="F8852" s="97"/>
      <c r="G8852" s="97"/>
    </row>
    <row r="8853" spans="6:7" x14ac:dyDescent="0.25">
      <c r="F8853" s="97"/>
      <c r="G8853" s="97"/>
    </row>
    <row r="8854" spans="6:7" x14ac:dyDescent="0.25">
      <c r="F8854" s="97"/>
      <c r="G8854" s="97"/>
    </row>
    <row r="8855" spans="6:7" x14ac:dyDescent="0.25">
      <c r="F8855" s="97"/>
      <c r="G8855" s="97"/>
    </row>
    <row r="8856" spans="6:7" x14ac:dyDescent="0.25">
      <c r="F8856" s="97"/>
      <c r="G8856" s="97"/>
    </row>
    <row r="8857" spans="6:7" x14ac:dyDescent="0.25">
      <c r="F8857" s="97"/>
      <c r="G8857" s="97"/>
    </row>
    <row r="8858" spans="6:7" x14ac:dyDescent="0.25">
      <c r="F8858" s="97"/>
      <c r="G8858" s="97"/>
    </row>
    <row r="8859" spans="6:7" x14ac:dyDescent="0.25">
      <c r="F8859" s="97"/>
      <c r="G8859" s="97"/>
    </row>
    <row r="8860" spans="6:7" x14ac:dyDescent="0.25">
      <c r="F8860" s="97"/>
      <c r="G8860" s="97"/>
    </row>
    <row r="8861" spans="6:7" x14ac:dyDescent="0.25">
      <c r="F8861" s="97"/>
      <c r="G8861" s="97"/>
    </row>
    <row r="8862" spans="6:7" x14ac:dyDescent="0.25">
      <c r="F8862" s="97"/>
      <c r="G8862" s="97"/>
    </row>
    <row r="8863" spans="6:7" x14ac:dyDescent="0.25">
      <c r="F8863" s="97"/>
      <c r="G8863" s="97"/>
    </row>
    <row r="8864" spans="6:7" x14ac:dyDescent="0.25">
      <c r="F8864" s="97"/>
      <c r="G8864" s="97"/>
    </row>
    <row r="8865" spans="6:7" x14ac:dyDescent="0.25">
      <c r="F8865" s="97"/>
      <c r="G8865" s="97"/>
    </row>
    <row r="8866" spans="6:7" x14ac:dyDescent="0.25">
      <c r="F8866" s="97"/>
      <c r="G8866" s="97"/>
    </row>
    <row r="8867" spans="6:7" x14ac:dyDescent="0.25">
      <c r="F8867" s="97"/>
      <c r="G8867" s="97"/>
    </row>
    <row r="8868" spans="6:7" x14ac:dyDescent="0.25">
      <c r="F8868" s="97"/>
      <c r="G8868" s="97"/>
    </row>
    <row r="8869" spans="6:7" x14ac:dyDescent="0.25">
      <c r="F8869" s="97"/>
      <c r="G8869" s="97"/>
    </row>
    <row r="8870" spans="6:7" x14ac:dyDescent="0.25">
      <c r="F8870" s="97"/>
      <c r="G8870" s="97"/>
    </row>
    <row r="8871" spans="6:7" x14ac:dyDescent="0.25">
      <c r="F8871" s="97"/>
      <c r="G8871" s="97"/>
    </row>
    <row r="8872" spans="6:7" x14ac:dyDescent="0.25">
      <c r="F8872" s="97"/>
      <c r="G8872" s="97"/>
    </row>
    <row r="8873" spans="6:7" x14ac:dyDescent="0.25">
      <c r="F8873" s="97"/>
      <c r="G8873" s="97"/>
    </row>
    <row r="8874" spans="6:7" x14ac:dyDescent="0.25">
      <c r="F8874" s="97"/>
      <c r="G8874" s="97"/>
    </row>
    <row r="8875" spans="6:7" x14ac:dyDescent="0.25">
      <c r="F8875" s="97"/>
      <c r="G8875" s="97"/>
    </row>
    <row r="8876" spans="6:7" x14ac:dyDescent="0.25">
      <c r="F8876" s="97"/>
      <c r="G8876" s="97"/>
    </row>
    <row r="8877" spans="6:7" x14ac:dyDescent="0.25">
      <c r="F8877" s="97"/>
      <c r="G8877" s="97"/>
    </row>
    <row r="8878" spans="6:7" x14ac:dyDescent="0.25">
      <c r="F8878" s="97"/>
      <c r="G8878" s="97"/>
    </row>
    <row r="8879" spans="6:7" x14ac:dyDescent="0.25">
      <c r="F8879" s="97"/>
      <c r="G8879" s="97"/>
    </row>
    <row r="8880" spans="6:7" x14ac:dyDescent="0.25">
      <c r="F8880" s="97"/>
      <c r="G8880" s="97"/>
    </row>
    <row r="8881" spans="6:7" x14ac:dyDescent="0.25">
      <c r="F8881" s="97"/>
      <c r="G8881" s="97"/>
    </row>
    <row r="8882" spans="6:7" x14ac:dyDescent="0.25">
      <c r="F8882" s="97"/>
      <c r="G8882" s="97"/>
    </row>
    <row r="8883" spans="6:7" x14ac:dyDescent="0.25">
      <c r="F8883" s="97"/>
      <c r="G8883" s="97"/>
    </row>
    <row r="8884" spans="6:7" x14ac:dyDescent="0.25">
      <c r="F8884" s="97"/>
      <c r="G8884" s="97"/>
    </row>
    <row r="8885" spans="6:7" x14ac:dyDescent="0.25">
      <c r="F8885" s="97"/>
      <c r="G8885" s="97"/>
    </row>
    <row r="8886" spans="6:7" x14ac:dyDescent="0.25">
      <c r="F8886" s="97"/>
      <c r="G8886" s="97"/>
    </row>
    <row r="8887" spans="6:7" x14ac:dyDescent="0.25">
      <c r="F8887" s="97"/>
      <c r="G8887" s="97"/>
    </row>
    <row r="8888" spans="6:7" x14ac:dyDescent="0.25">
      <c r="F8888" s="97"/>
      <c r="G8888" s="97"/>
    </row>
    <row r="8889" spans="6:7" x14ac:dyDescent="0.25">
      <c r="F8889" s="97"/>
      <c r="G8889" s="97"/>
    </row>
    <row r="8890" spans="6:7" x14ac:dyDescent="0.25">
      <c r="F8890" s="97"/>
      <c r="G8890" s="97"/>
    </row>
    <row r="8891" spans="6:7" x14ac:dyDescent="0.25">
      <c r="F8891" s="97"/>
      <c r="G8891" s="97"/>
    </row>
    <row r="8892" spans="6:7" x14ac:dyDescent="0.25">
      <c r="F8892" s="97"/>
      <c r="G8892" s="97"/>
    </row>
    <row r="8893" spans="6:7" x14ac:dyDescent="0.25">
      <c r="F8893" s="97"/>
      <c r="G8893" s="97"/>
    </row>
    <row r="8894" spans="6:7" x14ac:dyDescent="0.25">
      <c r="F8894" s="97"/>
      <c r="G8894" s="97"/>
    </row>
    <row r="8895" spans="6:7" x14ac:dyDescent="0.25">
      <c r="F8895" s="97"/>
      <c r="G8895" s="97"/>
    </row>
    <row r="8896" spans="6:7" x14ac:dyDescent="0.25">
      <c r="F8896" s="97"/>
      <c r="G8896" s="97"/>
    </row>
    <row r="8897" spans="6:7" x14ac:dyDescent="0.25">
      <c r="F8897" s="97"/>
      <c r="G8897" s="97"/>
    </row>
    <row r="8898" spans="6:7" x14ac:dyDescent="0.25">
      <c r="F8898" s="97"/>
      <c r="G8898" s="97"/>
    </row>
    <row r="8899" spans="6:7" x14ac:dyDescent="0.25">
      <c r="F8899" s="97"/>
      <c r="G8899" s="97"/>
    </row>
    <row r="8900" spans="6:7" x14ac:dyDescent="0.25">
      <c r="F8900" s="97"/>
      <c r="G8900" s="97"/>
    </row>
    <row r="8901" spans="6:7" x14ac:dyDescent="0.25">
      <c r="F8901" s="97"/>
      <c r="G8901" s="97"/>
    </row>
    <row r="8902" spans="6:7" x14ac:dyDescent="0.25">
      <c r="F8902" s="97"/>
      <c r="G8902" s="97"/>
    </row>
    <row r="8903" spans="6:7" x14ac:dyDescent="0.25">
      <c r="F8903" s="97"/>
      <c r="G8903" s="97"/>
    </row>
    <row r="8904" spans="6:7" x14ac:dyDescent="0.25">
      <c r="F8904" s="97"/>
      <c r="G8904" s="97"/>
    </row>
    <row r="8905" spans="6:7" x14ac:dyDescent="0.25">
      <c r="F8905" s="97"/>
      <c r="G8905" s="97"/>
    </row>
    <row r="8906" spans="6:7" x14ac:dyDescent="0.25">
      <c r="F8906" s="97"/>
      <c r="G8906" s="97"/>
    </row>
    <row r="8907" spans="6:7" x14ac:dyDescent="0.25">
      <c r="F8907" s="97"/>
      <c r="G8907" s="97"/>
    </row>
    <row r="8908" spans="6:7" x14ac:dyDescent="0.25">
      <c r="F8908" s="97"/>
      <c r="G8908" s="97"/>
    </row>
    <row r="8909" spans="6:7" x14ac:dyDescent="0.25">
      <c r="F8909" s="97"/>
      <c r="G8909" s="97"/>
    </row>
    <row r="8910" spans="6:7" x14ac:dyDescent="0.25">
      <c r="F8910" s="97"/>
      <c r="G8910" s="97"/>
    </row>
    <row r="8911" spans="6:7" x14ac:dyDescent="0.25">
      <c r="F8911" s="97"/>
      <c r="G8911" s="97"/>
    </row>
    <row r="8912" spans="6:7" x14ac:dyDescent="0.25">
      <c r="F8912" s="97"/>
      <c r="G8912" s="97"/>
    </row>
    <row r="8913" spans="6:7" x14ac:dyDescent="0.25">
      <c r="F8913" s="97"/>
      <c r="G8913" s="97"/>
    </row>
    <row r="8914" spans="6:7" x14ac:dyDescent="0.25">
      <c r="F8914" s="97"/>
      <c r="G8914" s="97"/>
    </row>
    <row r="8915" spans="6:7" x14ac:dyDescent="0.25">
      <c r="F8915" s="97"/>
      <c r="G8915" s="97"/>
    </row>
    <row r="8916" spans="6:7" x14ac:dyDescent="0.25">
      <c r="F8916" s="97"/>
      <c r="G8916" s="97"/>
    </row>
    <row r="8917" spans="6:7" x14ac:dyDescent="0.25">
      <c r="F8917" s="97"/>
      <c r="G8917" s="97"/>
    </row>
    <row r="8918" spans="6:7" x14ac:dyDescent="0.25">
      <c r="F8918" s="97"/>
      <c r="G8918" s="97"/>
    </row>
    <row r="8919" spans="6:7" x14ac:dyDescent="0.25">
      <c r="F8919" s="97"/>
      <c r="G8919" s="97"/>
    </row>
    <row r="8920" spans="6:7" x14ac:dyDescent="0.25">
      <c r="F8920" s="97"/>
      <c r="G8920" s="97"/>
    </row>
    <row r="8921" spans="6:7" x14ac:dyDescent="0.25">
      <c r="F8921" s="97"/>
      <c r="G8921" s="97"/>
    </row>
    <row r="8922" spans="6:7" x14ac:dyDescent="0.25">
      <c r="F8922" s="97"/>
      <c r="G8922" s="97"/>
    </row>
    <row r="8923" spans="6:7" x14ac:dyDescent="0.25">
      <c r="F8923" s="97"/>
      <c r="G8923" s="97"/>
    </row>
    <row r="8924" spans="6:7" x14ac:dyDescent="0.25">
      <c r="F8924" s="97"/>
      <c r="G8924" s="97"/>
    </row>
    <row r="8925" spans="6:7" x14ac:dyDescent="0.25">
      <c r="F8925" s="97"/>
      <c r="G8925" s="97"/>
    </row>
    <row r="8926" spans="6:7" x14ac:dyDescent="0.25">
      <c r="F8926" s="97"/>
      <c r="G8926" s="97"/>
    </row>
    <row r="8927" spans="6:7" x14ac:dyDescent="0.25">
      <c r="F8927" s="97"/>
      <c r="G8927" s="97"/>
    </row>
    <row r="8928" spans="6:7" x14ac:dyDescent="0.25">
      <c r="F8928" s="97"/>
      <c r="G8928" s="97"/>
    </row>
    <row r="8929" spans="6:7" x14ac:dyDescent="0.25">
      <c r="F8929" s="97"/>
      <c r="G8929" s="97"/>
    </row>
    <row r="8930" spans="6:7" x14ac:dyDescent="0.25">
      <c r="F8930" s="97"/>
      <c r="G8930" s="97"/>
    </row>
    <row r="8931" spans="6:7" x14ac:dyDescent="0.25">
      <c r="F8931" s="97"/>
      <c r="G8931" s="97"/>
    </row>
    <row r="8932" spans="6:7" x14ac:dyDescent="0.25">
      <c r="F8932" s="97"/>
      <c r="G8932" s="97"/>
    </row>
    <row r="8933" spans="6:7" x14ac:dyDescent="0.25">
      <c r="F8933" s="97"/>
      <c r="G8933" s="97"/>
    </row>
    <row r="8934" spans="6:7" x14ac:dyDescent="0.25">
      <c r="F8934" s="97"/>
      <c r="G8934" s="97"/>
    </row>
    <row r="8935" spans="6:7" x14ac:dyDescent="0.25">
      <c r="F8935" s="97"/>
      <c r="G8935" s="97"/>
    </row>
    <row r="8936" spans="6:7" x14ac:dyDescent="0.25">
      <c r="F8936" s="97"/>
      <c r="G8936" s="97"/>
    </row>
    <row r="8937" spans="6:7" x14ac:dyDescent="0.25">
      <c r="F8937" s="97"/>
      <c r="G8937" s="97"/>
    </row>
    <row r="8938" spans="6:7" x14ac:dyDescent="0.25">
      <c r="F8938" s="97"/>
      <c r="G8938" s="97"/>
    </row>
    <row r="8939" spans="6:7" x14ac:dyDescent="0.25">
      <c r="F8939" s="97"/>
      <c r="G8939" s="97"/>
    </row>
    <row r="8940" spans="6:7" x14ac:dyDescent="0.25">
      <c r="F8940" s="97"/>
      <c r="G8940" s="97"/>
    </row>
    <row r="8941" spans="6:7" x14ac:dyDescent="0.25">
      <c r="F8941" s="97"/>
      <c r="G8941" s="97"/>
    </row>
    <row r="8942" spans="6:7" x14ac:dyDescent="0.25">
      <c r="F8942" s="97"/>
      <c r="G8942" s="97"/>
    </row>
    <row r="8943" spans="6:7" x14ac:dyDescent="0.25">
      <c r="F8943" s="97"/>
      <c r="G8943" s="97"/>
    </row>
    <row r="8944" spans="6:7" x14ac:dyDescent="0.25">
      <c r="F8944" s="97"/>
      <c r="G8944" s="97"/>
    </row>
    <row r="8945" spans="6:7" x14ac:dyDescent="0.25">
      <c r="F8945" s="97"/>
      <c r="G8945" s="97"/>
    </row>
    <row r="8946" spans="6:7" x14ac:dyDescent="0.25">
      <c r="F8946" s="97"/>
      <c r="G8946" s="97"/>
    </row>
    <row r="8947" spans="6:7" x14ac:dyDescent="0.25">
      <c r="F8947" s="97"/>
      <c r="G8947" s="97"/>
    </row>
    <row r="8948" spans="6:7" x14ac:dyDescent="0.25">
      <c r="F8948" s="97"/>
      <c r="G8948" s="97"/>
    </row>
    <row r="8949" spans="6:7" x14ac:dyDescent="0.25">
      <c r="F8949" s="97"/>
      <c r="G8949" s="97"/>
    </row>
    <row r="8950" spans="6:7" x14ac:dyDescent="0.25">
      <c r="F8950" s="97"/>
      <c r="G8950" s="97"/>
    </row>
    <row r="8951" spans="6:7" x14ac:dyDescent="0.25">
      <c r="F8951" s="97"/>
      <c r="G8951" s="97"/>
    </row>
    <row r="8952" spans="6:7" x14ac:dyDescent="0.25">
      <c r="F8952" s="97"/>
      <c r="G8952" s="97"/>
    </row>
    <row r="8953" spans="6:7" x14ac:dyDescent="0.25">
      <c r="F8953" s="97"/>
      <c r="G8953" s="97"/>
    </row>
    <row r="8954" spans="6:7" x14ac:dyDescent="0.25">
      <c r="F8954" s="97"/>
      <c r="G8954" s="97"/>
    </row>
    <row r="8955" spans="6:7" x14ac:dyDescent="0.25">
      <c r="F8955" s="97"/>
      <c r="G8955" s="97"/>
    </row>
    <row r="8956" spans="6:7" x14ac:dyDescent="0.25">
      <c r="F8956" s="97"/>
      <c r="G8956" s="97"/>
    </row>
    <row r="8957" spans="6:7" x14ac:dyDescent="0.25">
      <c r="F8957" s="97"/>
      <c r="G8957" s="97"/>
    </row>
    <row r="8958" spans="6:7" x14ac:dyDescent="0.25">
      <c r="F8958" s="97"/>
      <c r="G8958" s="97"/>
    </row>
    <row r="8959" spans="6:7" x14ac:dyDescent="0.25">
      <c r="F8959" s="97"/>
      <c r="G8959" s="97"/>
    </row>
    <row r="8960" spans="6:7" x14ac:dyDescent="0.25">
      <c r="F8960" s="97"/>
      <c r="G8960" s="97"/>
    </row>
    <row r="8961" spans="6:7" x14ac:dyDescent="0.25">
      <c r="F8961" s="97"/>
      <c r="G8961" s="97"/>
    </row>
    <row r="8962" spans="6:7" x14ac:dyDescent="0.25">
      <c r="F8962" s="97"/>
      <c r="G8962" s="97"/>
    </row>
    <row r="8963" spans="6:7" x14ac:dyDescent="0.25">
      <c r="F8963" s="97"/>
      <c r="G8963" s="97"/>
    </row>
    <row r="8964" spans="6:7" x14ac:dyDescent="0.25">
      <c r="F8964" s="97"/>
      <c r="G8964" s="97"/>
    </row>
    <row r="8965" spans="6:7" x14ac:dyDescent="0.25">
      <c r="F8965" s="97"/>
      <c r="G8965" s="97"/>
    </row>
    <row r="8966" spans="6:7" x14ac:dyDescent="0.25">
      <c r="F8966" s="97"/>
      <c r="G8966" s="97"/>
    </row>
    <row r="8967" spans="6:7" x14ac:dyDescent="0.25">
      <c r="F8967" s="97"/>
      <c r="G8967" s="97"/>
    </row>
    <row r="8968" spans="6:7" x14ac:dyDescent="0.25">
      <c r="F8968" s="97"/>
      <c r="G8968" s="97"/>
    </row>
    <row r="8969" spans="6:7" x14ac:dyDescent="0.25">
      <c r="F8969" s="97"/>
      <c r="G8969" s="97"/>
    </row>
    <row r="8970" spans="6:7" x14ac:dyDescent="0.25">
      <c r="F8970" s="97"/>
      <c r="G8970" s="97"/>
    </row>
    <row r="8971" spans="6:7" x14ac:dyDescent="0.25">
      <c r="F8971" s="97"/>
      <c r="G8971" s="97"/>
    </row>
    <row r="8972" spans="6:7" x14ac:dyDescent="0.25">
      <c r="F8972" s="97"/>
      <c r="G8972" s="97"/>
    </row>
    <row r="8973" spans="6:7" x14ac:dyDescent="0.25">
      <c r="F8973" s="97"/>
      <c r="G8973" s="97"/>
    </row>
    <row r="8974" spans="6:7" x14ac:dyDescent="0.25">
      <c r="F8974" s="97"/>
      <c r="G8974" s="97"/>
    </row>
    <row r="8975" spans="6:7" x14ac:dyDescent="0.25">
      <c r="F8975" s="97"/>
      <c r="G8975" s="97"/>
    </row>
    <row r="8976" spans="6:7" x14ac:dyDescent="0.25">
      <c r="F8976" s="97"/>
      <c r="G8976" s="97"/>
    </row>
    <row r="8977" spans="6:7" x14ac:dyDescent="0.25">
      <c r="F8977" s="97"/>
      <c r="G8977" s="97"/>
    </row>
    <row r="8978" spans="6:7" x14ac:dyDescent="0.25">
      <c r="F8978" s="97"/>
      <c r="G8978" s="97"/>
    </row>
    <row r="8979" spans="6:7" x14ac:dyDescent="0.25">
      <c r="F8979" s="97"/>
      <c r="G8979" s="97"/>
    </row>
    <row r="8980" spans="6:7" x14ac:dyDescent="0.25">
      <c r="F8980" s="97"/>
      <c r="G8980" s="97"/>
    </row>
    <row r="8981" spans="6:7" x14ac:dyDescent="0.25">
      <c r="F8981" s="97"/>
      <c r="G8981" s="97"/>
    </row>
    <row r="8982" spans="6:7" x14ac:dyDescent="0.25">
      <c r="F8982" s="97"/>
      <c r="G8982" s="97"/>
    </row>
    <row r="8983" spans="6:7" x14ac:dyDescent="0.25">
      <c r="F8983" s="97"/>
      <c r="G8983" s="97"/>
    </row>
    <row r="8984" spans="6:7" x14ac:dyDescent="0.25">
      <c r="F8984" s="97"/>
      <c r="G8984" s="97"/>
    </row>
    <row r="8985" spans="6:7" x14ac:dyDescent="0.25">
      <c r="F8985" s="97"/>
      <c r="G8985" s="97"/>
    </row>
    <row r="8986" spans="6:7" x14ac:dyDescent="0.25">
      <c r="F8986" s="97"/>
      <c r="G8986" s="97"/>
    </row>
    <row r="8987" spans="6:7" x14ac:dyDescent="0.25">
      <c r="F8987" s="97"/>
      <c r="G8987" s="97"/>
    </row>
    <row r="8988" spans="6:7" x14ac:dyDescent="0.25">
      <c r="F8988" s="97"/>
      <c r="G8988" s="97"/>
    </row>
    <row r="8989" spans="6:7" x14ac:dyDescent="0.25">
      <c r="F8989" s="97"/>
      <c r="G8989" s="97"/>
    </row>
    <row r="8990" spans="6:7" x14ac:dyDescent="0.25">
      <c r="F8990" s="97"/>
      <c r="G8990" s="97"/>
    </row>
    <row r="8991" spans="6:7" x14ac:dyDescent="0.25">
      <c r="F8991" s="97"/>
      <c r="G8991" s="97"/>
    </row>
    <row r="8992" spans="6:7" x14ac:dyDescent="0.25">
      <c r="F8992" s="97"/>
      <c r="G8992" s="97"/>
    </row>
    <row r="8993" spans="6:7" x14ac:dyDescent="0.25">
      <c r="F8993" s="97"/>
      <c r="G8993" s="97"/>
    </row>
    <row r="8994" spans="6:7" x14ac:dyDescent="0.25">
      <c r="F8994" s="97"/>
      <c r="G8994" s="97"/>
    </row>
    <row r="8995" spans="6:7" x14ac:dyDescent="0.25">
      <c r="F8995" s="97"/>
      <c r="G8995" s="97"/>
    </row>
    <row r="8996" spans="6:7" x14ac:dyDescent="0.25">
      <c r="F8996" s="97"/>
      <c r="G8996" s="97"/>
    </row>
    <row r="8997" spans="6:7" x14ac:dyDescent="0.25">
      <c r="F8997" s="97"/>
      <c r="G8997" s="97"/>
    </row>
    <row r="8998" spans="6:7" x14ac:dyDescent="0.25">
      <c r="F8998" s="97"/>
      <c r="G8998" s="97"/>
    </row>
    <row r="8999" spans="6:7" x14ac:dyDescent="0.25">
      <c r="F8999" s="97"/>
      <c r="G8999" s="97"/>
    </row>
    <row r="9000" spans="6:7" x14ac:dyDescent="0.25">
      <c r="F9000" s="97"/>
      <c r="G9000" s="97"/>
    </row>
    <row r="9001" spans="6:7" x14ac:dyDescent="0.25">
      <c r="F9001" s="97"/>
      <c r="G9001" s="97"/>
    </row>
    <row r="9002" spans="6:7" x14ac:dyDescent="0.25">
      <c r="F9002" s="97"/>
      <c r="G9002" s="97"/>
    </row>
    <row r="9003" spans="6:7" x14ac:dyDescent="0.25">
      <c r="F9003" s="97"/>
      <c r="G9003" s="97"/>
    </row>
    <row r="9004" spans="6:7" x14ac:dyDescent="0.25">
      <c r="F9004" s="97"/>
      <c r="G9004" s="97"/>
    </row>
    <row r="9005" spans="6:7" x14ac:dyDescent="0.25">
      <c r="F9005" s="97"/>
      <c r="G9005" s="97"/>
    </row>
    <row r="9006" spans="6:7" x14ac:dyDescent="0.25">
      <c r="F9006" s="97"/>
      <c r="G9006" s="97"/>
    </row>
    <row r="9007" spans="6:7" x14ac:dyDescent="0.25">
      <c r="F9007" s="97"/>
      <c r="G9007" s="97"/>
    </row>
    <row r="9008" spans="6:7" x14ac:dyDescent="0.25">
      <c r="F9008" s="97"/>
      <c r="G9008" s="97"/>
    </row>
    <row r="9009" spans="6:7" x14ac:dyDescent="0.25">
      <c r="F9009" s="97"/>
      <c r="G9009" s="97"/>
    </row>
    <row r="9010" spans="6:7" x14ac:dyDescent="0.25">
      <c r="F9010" s="97"/>
      <c r="G9010" s="97"/>
    </row>
    <row r="9011" spans="6:7" x14ac:dyDescent="0.25">
      <c r="F9011" s="97"/>
      <c r="G9011" s="97"/>
    </row>
    <row r="9012" spans="6:7" x14ac:dyDescent="0.25">
      <c r="F9012" s="97"/>
      <c r="G9012" s="97"/>
    </row>
    <row r="9013" spans="6:7" x14ac:dyDescent="0.25">
      <c r="F9013" s="97"/>
      <c r="G9013" s="97"/>
    </row>
    <row r="9014" spans="6:7" x14ac:dyDescent="0.25">
      <c r="F9014" s="97"/>
      <c r="G9014" s="97"/>
    </row>
    <row r="9015" spans="6:7" x14ac:dyDescent="0.25">
      <c r="F9015" s="97"/>
      <c r="G9015" s="97"/>
    </row>
    <row r="9016" spans="6:7" x14ac:dyDescent="0.25">
      <c r="F9016" s="97"/>
      <c r="G9016" s="97"/>
    </row>
    <row r="9017" spans="6:7" x14ac:dyDescent="0.25">
      <c r="F9017" s="97"/>
      <c r="G9017" s="97"/>
    </row>
    <row r="9018" spans="6:7" x14ac:dyDescent="0.25">
      <c r="F9018" s="97"/>
      <c r="G9018" s="97"/>
    </row>
    <row r="9019" spans="6:7" x14ac:dyDescent="0.25">
      <c r="F9019" s="97"/>
      <c r="G9019" s="97"/>
    </row>
    <row r="9020" spans="6:7" x14ac:dyDescent="0.25">
      <c r="F9020" s="97"/>
      <c r="G9020" s="97"/>
    </row>
    <row r="9021" spans="6:7" x14ac:dyDescent="0.25">
      <c r="F9021" s="97"/>
      <c r="G9021" s="97"/>
    </row>
    <row r="9022" spans="6:7" x14ac:dyDescent="0.25">
      <c r="F9022" s="97"/>
      <c r="G9022" s="97"/>
    </row>
    <row r="9023" spans="6:7" x14ac:dyDescent="0.25">
      <c r="F9023" s="97"/>
      <c r="G9023" s="97"/>
    </row>
    <row r="9024" spans="6:7" x14ac:dyDescent="0.25">
      <c r="F9024" s="97"/>
      <c r="G9024" s="97"/>
    </row>
    <row r="9025" spans="6:7" x14ac:dyDescent="0.25">
      <c r="F9025" s="97"/>
      <c r="G9025" s="97"/>
    </row>
    <row r="9026" spans="6:7" x14ac:dyDescent="0.25">
      <c r="F9026" s="97"/>
      <c r="G9026" s="97"/>
    </row>
    <row r="9027" spans="6:7" x14ac:dyDescent="0.25">
      <c r="F9027" s="97"/>
      <c r="G9027" s="97"/>
    </row>
    <row r="9028" spans="6:7" x14ac:dyDescent="0.25">
      <c r="F9028" s="97"/>
      <c r="G9028" s="97"/>
    </row>
    <row r="9029" spans="6:7" x14ac:dyDescent="0.25">
      <c r="F9029" s="97"/>
      <c r="G9029" s="97"/>
    </row>
    <row r="9030" spans="6:7" x14ac:dyDescent="0.25">
      <c r="F9030" s="97"/>
      <c r="G9030" s="97"/>
    </row>
    <row r="9031" spans="6:7" x14ac:dyDescent="0.25">
      <c r="F9031" s="97"/>
      <c r="G9031" s="97"/>
    </row>
    <row r="9032" spans="6:7" x14ac:dyDescent="0.25">
      <c r="F9032" s="97"/>
      <c r="G9032" s="97"/>
    </row>
    <row r="9033" spans="6:7" x14ac:dyDescent="0.25">
      <c r="F9033" s="97"/>
      <c r="G9033" s="97"/>
    </row>
    <row r="9034" spans="6:7" x14ac:dyDescent="0.25">
      <c r="F9034" s="97"/>
      <c r="G9034" s="97"/>
    </row>
    <row r="9035" spans="6:7" x14ac:dyDescent="0.25">
      <c r="F9035" s="97"/>
      <c r="G9035" s="97"/>
    </row>
    <row r="9036" spans="6:7" x14ac:dyDescent="0.25">
      <c r="F9036" s="97"/>
      <c r="G9036" s="97"/>
    </row>
    <row r="9037" spans="6:7" x14ac:dyDescent="0.25">
      <c r="F9037" s="97"/>
      <c r="G9037" s="97"/>
    </row>
    <row r="9038" spans="6:7" x14ac:dyDescent="0.25">
      <c r="F9038" s="97"/>
      <c r="G9038" s="97"/>
    </row>
    <row r="9039" spans="6:7" x14ac:dyDescent="0.25">
      <c r="F9039" s="97"/>
      <c r="G9039" s="97"/>
    </row>
    <row r="9040" spans="6:7" x14ac:dyDescent="0.25">
      <c r="F9040" s="97"/>
      <c r="G9040" s="97"/>
    </row>
    <row r="9041" spans="6:7" x14ac:dyDescent="0.25">
      <c r="F9041" s="97"/>
      <c r="G9041" s="97"/>
    </row>
    <row r="9042" spans="6:7" x14ac:dyDescent="0.25">
      <c r="F9042" s="97"/>
      <c r="G9042" s="97"/>
    </row>
    <row r="9043" spans="6:7" x14ac:dyDescent="0.25">
      <c r="F9043" s="97"/>
      <c r="G9043" s="97"/>
    </row>
    <row r="9044" spans="6:7" x14ac:dyDescent="0.25">
      <c r="F9044" s="97"/>
      <c r="G9044" s="97"/>
    </row>
    <row r="9045" spans="6:7" x14ac:dyDescent="0.25">
      <c r="F9045" s="97"/>
      <c r="G9045" s="97"/>
    </row>
    <row r="9046" spans="6:7" x14ac:dyDescent="0.25">
      <c r="F9046" s="97"/>
      <c r="G9046" s="97"/>
    </row>
    <row r="9047" spans="6:7" x14ac:dyDescent="0.25">
      <c r="F9047" s="97"/>
      <c r="G9047" s="97"/>
    </row>
    <row r="9048" spans="6:7" x14ac:dyDescent="0.25">
      <c r="F9048" s="97"/>
      <c r="G9048" s="97"/>
    </row>
    <row r="9049" spans="6:7" x14ac:dyDescent="0.25">
      <c r="F9049" s="97"/>
      <c r="G9049" s="97"/>
    </row>
    <row r="9050" spans="6:7" x14ac:dyDescent="0.25">
      <c r="F9050" s="97"/>
      <c r="G9050" s="97"/>
    </row>
    <row r="9051" spans="6:7" x14ac:dyDescent="0.25">
      <c r="F9051" s="97"/>
      <c r="G9051" s="97"/>
    </row>
    <row r="9052" spans="6:7" x14ac:dyDescent="0.25">
      <c r="F9052" s="97"/>
      <c r="G9052" s="97"/>
    </row>
    <row r="9053" spans="6:7" x14ac:dyDescent="0.25">
      <c r="F9053" s="97"/>
      <c r="G9053" s="97"/>
    </row>
    <row r="9054" spans="6:7" x14ac:dyDescent="0.25">
      <c r="F9054" s="97"/>
      <c r="G9054" s="97"/>
    </row>
    <row r="9055" spans="6:7" x14ac:dyDescent="0.25">
      <c r="F9055" s="97"/>
      <c r="G9055" s="97"/>
    </row>
    <row r="9056" spans="6:7" x14ac:dyDescent="0.25">
      <c r="F9056" s="97"/>
      <c r="G9056" s="97"/>
    </row>
    <row r="9057" spans="6:7" x14ac:dyDescent="0.25">
      <c r="F9057" s="97"/>
      <c r="G9057" s="97"/>
    </row>
    <row r="9058" spans="6:7" x14ac:dyDescent="0.25">
      <c r="F9058" s="97"/>
      <c r="G9058" s="97"/>
    </row>
    <row r="9059" spans="6:7" x14ac:dyDescent="0.25">
      <c r="F9059" s="97"/>
      <c r="G9059" s="97"/>
    </row>
    <row r="9060" spans="6:7" x14ac:dyDescent="0.25">
      <c r="F9060" s="97"/>
      <c r="G9060" s="97"/>
    </row>
    <row r="9061" spans="6:7" x14ac:dyDescent="0.25">
      <c r="F9061" s="97"/>
      <c r="G9061" s="97"/>
    </row>
    <row r="9062" spans="6:7" x14ac:dyDescent="0.25">
      <c r="F9062" s="97"/>
      <c r="G9062" s="97"/>
    </row>
    <row r="9063" spans="6:7" x14ac:dyDescent="0.25">
      <c r="F9063" s="97"/>
      <c r="G9063" s="97"/>
    </row>
    <row r="9064" spans="6:7" x14ac:dyDescent="0.25">
      <c r="F9064" s="97"/>
      <c r="G9064" s="97"/>
    </row>
    <row r="9065" spans="6:7" x14ac:dyDescent="0.25">
      <c r="F9065" s="97"/>
      <c r="G9065" s="97"/>
    </row>
    <row r="9066" spans="6:7" x14ac:dyDescent="0.25">
      <c r="F9066" s="97"/>
      <c r="G9066" s="97"/>
    </row>
    <row r="9067" spans="6:7" x14ac:dyDescent="0.25">
      <c r="F9067" s="97"/>
      <c r="G9067" s="97"/>
    </row>
    <row r="9068" spans="6:7" x14ac:dyDescent="0.25">
      <c r="F9068" s="97"/>
      <c r="G9068" s="97"/>
    </row>
    <row r="9069" spans="6:7" x14ac:dyDescent="0.25">
      <c r="F9069" s="97"/>
      <c r="G9069" s="97"/>
    </row>
    <row r="9070" spans="6:7" x14ac:dyDescent="0.25">
      <c r="F9070" s="97"/>
      <c r="G9070" s="97"/>
    </row>
    <row r="9071" spans="6:7" x14ac:dyDescent="0.25">
      <c r="F9071" s="97"/>
      <c r="G9071" s="97"/>
    </row>
    <row r="9072" spans="6:7" x14ac:dyDescent="0.25">
      <c r="F9072" s="97"/>
      <c r="G9072" s="97"/>
    </row>
    <row r="9073" spans="6:7" x14ac:dyDescent="0.25">
      <c r="F9073" s="97"/>
      <c r="G9073" s="97"/>
    </row>
    <row r="9074" spans="6:7" x14ac:dyDescent="0.25">
      <c r="F9074" s="97"/>
      <c r="G9074" s="97"/>
    </row>
    <row r="9075" spans="6:7" x14ac:dyDescent="0.25">
      <c r="F9075" s="97"/>
      <c r="G9075" s="97"/>
    </row>
    <row r="9076" spans="6:7" x14ac:dyDescent="0.25">
      <c r="F9076" s="97"/>
      <c r="G9076" s="97"/>
    </row>
    <row r="9077" spans="6:7" x14ac:dyDescent="0.25">
      <c r="F9077" s="97"/>
      <c r="G9077" s="97"/>
    </row>
    <row r="9078" spans="6:7" x14ac:dyDescent="0.25">
      <c r="F9078" s="97"/>
      <c r="G9078" s="97"/>
    </row>
    <row r="9079" spans="6:7" x14ac:dyDescent="0.25">
      <c r="F9079" s="97"/>
      <c r="G9079" s="97"/>
    </row>
    <row r="9080" spans="6:7" x14ac:dyDescent="0.25">
      <c r="F9080" s="97"/>
      <c r="G9080" s="97"/>
    </row>
    <row r="9081" spans="6:7" x14ac:dyDescent="0.25">
      <c r="F9081" s="97"/>
      <c r="G9081" s="97"/>
    </row>
    <row r="9082" spans="6:7" x14ac:dyDescent="0.25">
      <c r="F9082" s="97"/>
      <c r="G9082" s="97"/>
    </row>
    <row r="9083" spans="6:7" x14ac:dyDescent="0.25">
      <c r="F9083" s="97"/>
      <c r="G9083" s="97"/>
    </row>
    <row r="9084" spans="6:7" x14ac:dyDescent="0.25">
      <c r="F9084" s="97"/>
      <c r="G9084" s="97"/>
    </row>
    <row r="9085" spans="6:7" x14ac:dyDescent="0.25">
      <c r="F9085" s="97"/>
      <c r="G9085" s="97"/>
    </row>
    <row r="9086" spans="6:7" x14ac:dyDescent="0.25">
      <c r="F9086" s="97"/>
      <c r="G9086" s="97"/>
    </row>
    <row r="9087" spans="6:7" x14ac:dyDescent="0.25">
      <c r="F9087" s="97"/>
      <c r="G9087" s="97"/>
    </row>
    <row r="9088" spans="6:7" x14ac:dyDescent="0.25">
      <c r="F9088" s="97"/>
      <c r="G9088" s="97"/>
    </row>
    <row r="9089" spans="6:7" x14ac:dyDescent="0.25">
      <c r="F9089" s="97"/>
      <c r="G9089" s="97"/>
    </row>
    <row r="9090" spans="6:7" x14ac:dyDescent="0.25">
      <c r="F9090" s="97"/>
      <c r="G9090" s="97"/>
    </row>
    <row r="9091" spans="6:7" x14ac:dyDescent="0.25">
      <c r="F9091" s="97"/>
      <c r="G9091" s="97"/>
    </row>
    <row r="9092" spans="6:7" x14ac:dyDescent="0.25">
      <c r="F9092" s="97"/>
      <c r="G9092" s="97"/>
    </row>
    <row r="9093" spans="6:7" x14ac:dyDescent="0.25">
      <c r="F9093" s="97"/>
      <c r="G9093" s="97"/>
    </row>
    <row r="9094" spans="6:7" x14ac:dyDescent="0.25">
      <c r="F9094" s="97"/>
      <c r="G9094" s="97"/>
    </row>
    <row r="9095" spans="6:7" x14ac:dyDescent="0.25">
      <c r="F9095" s="97"/>
      <c r="G9095" s="97"/>
    </row>
    <row r="9096" spans="6:7" x14ac:dyDescent="0.25">
      <c r="F9096" s="97"/>
      <c r="G9096" s="97"/>
    </row>
    <row r="9097" spans="6:7" x14ac:dyDescent="0.25">
      <c r="F9097" s="97"/>
      <c r="G9097" s="97"/>
    </row>
    <row r="9098" spans="6:7" x14ac:dyDescent="0.25">
      <c r="F9098" s="97"/>
      <c r="G9098" s="97"/>
    </row>
    <row r="9099" spans="6:7" x14ac:dyDescent="0.25">
      <c r="F9099" s="97"/>
      <c r="G9099" s="97"/>
    </row>
    <row r="9100" spans="6:7" x14ac:dyDescent="0.25">
      <c r="F9100" s="97"/>
      <c r="G9100" s="97"/>
    </row>
    <row r="9101" spans="6:7" x14ac:dyDescent="0.25">
      <c r="F9101" s="97"/>
      <c r="G9101" s="97"/>
    </row>
    <row r="9102" spans="6:7" x14ac:dyDescent="0.25">
      <c r="F9102" s="97"/>
      <c r="G9102" s="97"/>
    </row>
    <row r="9103" spans="6:7" x14ac:dyDescent="0.25">
      <c r="F9103" s="97"/>
      <c r="G9103" s="97"/>
    </row>
    <row r="9104" spans="6:7" x14ac:dyDescent="0.25">
      <c r="F9104" s="97"/>
      <c r="G9104" s="97"/>
    </row>
    <row r="9105" spans="6:7" x14ac:dyDescent="0.25">
      <c r="F9105" s="97"/>
      <c r="G9105" s="97"/>
    </row>
    <row r="9106" spans="6:7" x14ac:dyDescent="0.25">
      <c r="F9106" s="97"/>
      <c r="G9106" s="97"/>
    </row>
    <row r="9107" spans="6:7" x14ac:dyDescent="0.25">
      <c r="F9107" s="97"/>
      <c r="G9107" s="97"/>
    </row>
    <row r="9108" spans="6:7" x14ac:dyDescent="0.25">
      <c r="F9108" s="97"/>
      <c r="G9108" s="97"/>
    </row>
    <row r="9109" spans="6:7" x14ac:dyDescent="0.25">
      <c r="F9109" s="97"/>
      <c r="G9109" s="97"/>
    </row>
    <row r="9110" spans="6:7" x14ac:dyDescent="0.25">
      <c r="F9110" s="97"/>
      <c r="G9110" s="97"/>
    </row>
    <row r="9111" spans="6:7" x14ac:dyDescent="0.25">
      <c r="F9111" s="97"/>
      <c r="G9111" s="97"/>
    </row>
    <row r="9112" spans="6:7" x14ac:dyDescent="0.25">
      <c r="F9112" s="97"/>
      <c r="G9112" s="97"/>
    </row>
    <row r="9113" spans="6:7" x14ac:dyDescent="0.25">
      <c r="F9113" s="97"/>
      <c r="G9113" s="97"/>
    </row>
    <row r="9114" spans="6:7" x14ac:dyDescent="0.25">
      <c r="F9114" s="97"/>
      <c r="G9114" s="97"/>
    </row>
    <row r="9115" spans="6:7" x14ac:dyDescent="0.25">
      <c r="F9115" s="97"/>
      <c r="G9115" s="97"/>
    </row>
    <row r="9116" spans="6:7" x14ac:dyDescent="0.25">
      <c r="F9116" s="97"/>
      <c r="G9116" s="97"/>
    </row>
    <row r="9117" spans="6:7" x14ac:dyDescent="0.25">
      <c r="F9117" s="97"/>
      <c r="G9117" s="97"/>
    </row>
    <row r="9118" spans="6:7" x14ac:dyDescent="0.25">
      <c r="F9118" s="97"/>
      <c r="G9118" s="97"/>
    </row>
    <row r="9119" spans="6:7" x14ac:dyDescent="0.25">
      <c r="F9119" s="97"/>
      <c r="G9119" s="97"/>
    </row>
    <row r="9120" spans="6:7" x14ac:dyDescent="0.25">
      <c r="F9120" s="97"/>
      <c r="G9120" s="97"/>
    </row>
    <row r="9121" spans="6:7" x14ac:dyDescent="0.25">
      <c r="F9121" s="97"/>
      <c r="G9121" s="97"/>
    </row>
    <row r="9122" spans="6:7" x14ac:dyDescent="0.25">
      <c r="F9122" s="97"/>
      <c r="G9122" s="97"/>
    </row>
    <row r="9123" spans="6:7" x14ac:dyDescent="0.25">
      <c r="F9123" s="97"/>
      <c r="G9123" s="97"/>
    </row>
    <row r="9124" spans="6:7" x14ac:dyDescent="0.25">
      <c r="F9124" s="97"/>
      <c r="G9124" s="97"/>
    </row>
    <row r="9125" spans="6:7" x14ac:dyDescent="0.25">
      <c r="F9125" s="97"/>
      <c r="G9125" s="97"/>
    </row>
    <row r="9126" spans="6:7" x14ac:dyDescent="0.25">
      <c r="F9126" s="97"/>
      <c r="G9126" s="97"/>
    </row>
    <row r="9127" spans="6:7" x14ac:dyDescent="0.25">
      <c r="F9127" s="97"/>
      <c r="G9127" s="97"/>
    </row>
    <row r="9128" spans="6:7" x14ac:dyDescent="0.25">
      <c r="F9128" s="97"/>
      <c r="G9128" s="97"/>
    </row>
    <row r="9129" spans="6:7" x14ac:dyDescent="0.25">
      <c r="F9129" s="97"/>
      <c r="G9129" s="97"/>
    </row>
    <row r="9130" spans="6:7" x14ac:dyDescent="0.25">
      <c r="F9130" s="97"/>
      <c r="G9130" s="97"/>
    </row>
    <row r="9131" spans="6:7" x14ac:dyDescent="0.25">
      <c r="F9131" s="97"/>
      <c r="G9131" s="97"/>
    </row>
    <row r="9132" spans="6:7" x14ac:dyDescent="0.25">
      <c r="F9132" s="97"/>
      <c r="G9132" s="97"/>
    </row>
    <row r="9133" spans="6:7" x14ac:dyDescent="0.25">
      <c r="F9133" s="97"/>
      <c r="G9133" s="97"/>
    </row>
    <row r="9134" spans="6:7" x14ac:dyDescent="0.25">
      <c r="F9134" s="97"/>
      <c r="G9134" s="97"/>
    </row>
    <row r="9135" spans="6:7" x14ac:dyDescent="0.25">
      <c r="F9135" s="97"/>
      <c r="G9135" s="97"/>
    </row>
    <row r="9136" spans="6:7" x14ac:dyDescent="0.25">
      <c r="F9136" s="97"/>
      <c r="G9136" s="97"/>
    </row>
    <row r="9137" spans="6:7" x14ac:dyDescent="0.25">
      <c r="F9137" s="97"/>
      <c r="G9137" s="97"/>
    </row>
    <row r="9138" spans="6:7" x14ac:dyDescent="0.25">
      <c r="F9138" s="97"/>
      <c r="G9138" s="97"/>
    </row>
    <row r="9139" spans="6:7" x14ac:dyDescent="0.25">
      <c r="F9139" s="97"/>
      <c r="G9139" s="97"/>
    </row>
    <row r="9140" spans="6:7" x14ac:dyDescent="0.25">
      <c r="F9140" s="97"/>
      <c r="G9140" s="97"/>
    </row>
    <row r="9141" spans="6:7" x14ac:dyDescent="0.25">
      <c r="F9141" s="97"/>
      <c r="G9141" s="97"/>
    </row>
    <row r="9142" spans="6:7" x14ac:dyDescent="0.25">
      <c r="F9142" s="97"/>
      <c r="G9142" s="97"/>
    </row>
    <row r="9143" spans="6:7" x14ac:dyDescent="0.25">
      <c r="F9143" s="97"/>
      <c r="G9143" s="97"/>
    </row>
    <row r="9144" spans="6:7" x14ac:dyDescent="0.25">
      <c r="F9144" s="97"/>
      <c r="G9144" s="97"/>
    </row>
    <row r="9145" spans="6:7" x14ac:dyDescent="0.25">
      <c r="F9145" s="97"/>
      <c r="G9145" s="97"/>
    </row>
    <row r="9146" spans="6:7" x14ac:dyDescent="0.25">
      <c r="F9146" s="97"/>
      <c r="G9146" s="97"/>
    </row>
    <row r="9147" spans="6:7" x14ac:dyDescent="0.25">
      <c r="F9147" s="97"/>
      <c r="G9147" s="97"/>
    </row>
    <row r="9148" spans="6:7" x14ac:dyDescent="0.25">
      <c r="F9148" s="97"/>
      <c r="G9148" s="97"/>
    </row>
    <row r="9149" spans="6:7" x14ac:dyDescent="0.25">
      <c r="F9149" s="97"/>
      <c r="G9149" s="97"/>
    </row>
    <row r="9150" spans="6:7" x14ac:dyDescent="0.25">
      <c r="F9150" s="97"/>
      <c r="G9150" s="97"/>
    </row>
    <row r="9151" spans="6:7" x14ac:dyDescent="0.25">
      <c r="F9151" s="97"/>
      <c r="G9151" s="97"/>
    </row>
    <row r="9152" spans="6:7" x14ac:dyDescent="0.25">
      <c r="F9152" s="97"/>
      <c r="G9152" s="97"/>
    </row>
    <row r="9153" spans="6:7" x14ac:dyDescent="0.25">
      <c r="F9153" s="97"/>
      <c r="G9153" s="97"/>
    </row>
    <row r="9154" spans="6:7" x14ac:dyDescent="0.25">
      <c r="F9154" s="97"/>
      <c r="G9154" s="97"/>
    </row>
    <row r="9155" spans="6:7" x14ac:dyDescent="0.25">
      <c r="F9155" s="97"/>
      <c r="G9155" s="97"/>
    </row>
    <row r="9156" spans="6:7" x14ac:dyDescent="0.25">
      <c r="F9156" s="97"/>
      <c r="G9156" s="97"/>
    </row>
    <row r="9157" spans="6:7" x14ac:dyDescent="0.25">
      <c r="F9157" s="97"/>
      <c r="G9157" s="97"/>
    </row>
    <row r="9158" spans="6:7" x14ac:dyDescent="0.25">
      <c r="F9158" s="97"/>
      <c r="G9158" s="97"/>
    </row>
    <row r="9159" spans="6:7" x14ac:dyDescent="0.25">
      <c r="F9159" s="97"/>
      <c r="G9159" s="97"/>
    </row>
    <row r="9160" spans="6:7" x14ac:dyDescent="0.25">
      <c r="F9160" s="97"/>
      <c r="G9160" s="97"/>
    </row>
    <row r="9161" spans="6:7" x14ac:dyDescent="0.25">
      <c r="F9161" s="97"/>
      <c r="G9161" s="97"/>
    </row>
    <row r="9162" spans="6:7" x14ac:dyDescent="0.25">
      <c r="F9162" s="97"/>
      <c r="G9162" s="97"/>
    </row>
    <row r="9163" spans="6:7" x14ac:dyDescent="0.25">
      <c r="F9163" s="97"/>
      <c r="G9163" s="97"/>
    </row>
    <row r="9164" spans="6:7" x14ac:dyDescent="0.25">
      <c r="F9164" s="97"/>
      <c r="G9164" s="97"/>
    </row>
    <row r="9165" spans="6:7" x14ac:dyDescent="0.25">
      <c r="F9165" s="97"/>
      <c r="G9165" s="97"/>
    </row>
    <row r="9166" spans="6:7" x14ac:dyDescent="0.25">
      <c r="F9166" s="97"/>
      <c r="G9166" s="97"/>
    </row>
    <row r="9167" spans="6:7" x14ac:dyDescent="0.25">
      <c r="F9167" s="97"/>
      <c r="G9167" s="97"/>
    </row>
    <row r="9168" spans="6:7" x14ac:dyDescent="0.25">
      <c r="F9168" s="97"/>
      <c r="G9168" s="97"/>
    </row>
    <row r="9169" spans="6:7" x14ac:dyDescent="0.25">
      <c r="F9169" s="97"/>
      <c r="G9169" s="97"/>
    </row>
    <row r="9170" spans="6:7" x14ac:dyDescent="0.25">
      <c r="F9170" s="97"/>
      <c r="G9170" s="97"/>
    </row>
    <row r="9171" spans="6:7" x14ac:dyDescent="0.25">
      <c r="F9171" s="97"/>
      <c r="G9171" s="97"/>
    </row>
    <row r="9172" spans="6:7" x14ac:dyDescent="0.25">
      <c r="F9172" s="97"/>
      <c r="G9172" s="97"/>
    </row>
    <row r="9173" spans="6:7" x14ac:dyDescent="0.25">
      <c r="F9173" s="97"/>
      <c r="G9173" s="97"/>
    </row>
    <row r="9174" spans="6:7" x14ac:dyDescent="0.25">
      <c r="F9174" s="97"/>
      <c r="G9174" s="97"/>
    </row>
    <row r="9175" spans="6:7" x14ac:dyDescent="0.25">
      <c r="F9175" s="97"/>
      <c r="G9175" s="97"/>
    </row>
    <row r="9176" spans="6:7" x14ac:dyDescent="0.25">
      <c r="F9176" s="97"/>
      <c r="G9176" s="97"/>
    </row>
    <row r="9177" spans="6:7" x14ac:dyDescent="0.25">
      <c r="F9177" s="97"/>
      <c r="G9177" s="97"/>
    </row>
    <row r="9178" spans="6:7" x14ac:dyDescent="0.25">
      <c r="F9178" s="97"/>
      <c r="G9178" s="97"/>
    </row>
    <row r="9179" spans="6:7" x14ac:dyDescent="0.25">
      <c r="F9179" s="97"/>
      <c r="G9179" s="97"/>
    </row>
    <row r="9180" spans="6:7" x14ac:dyDescent="0.25">
      <c r="F9180" s="97"/>
      <c r="G9180" s="97"/>
    </row>
    <row r="9181" spans="6:7" x14ac:dyDescent="0.25">
      <c r="F9181" s="97"/>
      <c r="G9181" s="97"/>
    </row>
    <row r="9182" spans="6:7" x14ac:dyDescent="0.25">
      <c r="F9182" s="97"/>
      <c r="G9182" s="97"/>
    </row>
    <row r="9183" spans="6:7" x14ac:dyDescent="0.25">
      <c r="F9183" s="97"/>
      <c r="G9183" s="97"/>
    </row>
    <row r="9184" spans="6:7" x14ac:dyDescent="0.25">
      <c r="F9184" s="97"/>
      <c r="G9184" s="97"/>
    </row>
    <row r="9185" spans="6:7" x14ac:dyDescent="0.25">
      <c r="F9185" s="97"/>
      <c r="G9185" s="97"/>
    </row>
    <row r="9186" spans="6:7" x14ac:dyDescent="0.25">
      <c r="F9186" s="97"/>
      <c r="G9186" s="97"/>
    </row>
    <row r="9187" spans="6:7" x14ac:dyDescent="0.25">
      <c r="F9187" s="97"/>
      <c r="G9187" s="97"/>
    </row>
    <row r="9188" spans="6:7" x14ac:dyDescent="0.25">
      <c r="F9188" s="97"/>
      <c r="G9188" s="97"/>
    </row>
    <row r="9189" spans="6:7" x14ac:dyDescent="0.25">
      <c r="F9189" s="97"/>
      <c r="G9189" s="97"/>
    </row>
    <row r="9190" spans="6:7" x14ac:dyDescent="0.25">
      <c r="F9190" s="97"/>
      <c r="G9190" s="97"/>
    </row>
    <row r="9191" spans="6:7" x14ac:dyDescent="0.25">
      <c r="F9191" s="97"/>
      <c r="G9191" s="97"/>
    </row>
    <row r="9192" spans="6:7" x14ac:dyDescent="0.25">
      <c r="F9192" s="97"/>
      <c r="G9192" s="97"/>
    </row>
    <row r="9193" spans="6:7" x14ac:dyDescent="0.25">
      <c r="F9193" s="97"/>
      <c r="G9193" s="97"/>
    </row>
    <row r="9194" spans="6:7" x14ac:dyDescent="0.25">
      <c r="F9194" s="97"/>
      <c r="G9194" s="97"/>
    </row>
    <row r="9195" spans="6:7" x14ac:dyDescent="0.25">
      <c r="F9195" s="97"/>
      <c r="G9195" s="97"/>
    </row>
    <row r="9196" spans="6:7" x14ac:dyDescent="0.25">
      <c r="F9196" s="97"/>
      <c r="G9196" s="97"/>
    </row>
    <row r="9197" spans="6:7" x14ac:dyDescent="0.25">
      <c r="F9197" s="97"/>
      <c r="G9197" s="97"/>
    </row>
    <row r="9198" spans="6:7" x14ac:dyDescent="0.25">
      <c r="F9198" s="97"/>
      <c r="G9198" s="97"/>
    </row>
    <row r="9199" spans="6:7" x14ac:dyDescent="0.25">
      <c r="F9199" s="97"/>
      <c r="G9199" s="97"/>
    </row>
    <row r="9200" spans="6:7" x14ac:dyDescent="0.25">
      <c r="F9200" s="97"/>
      <c r="G9200" s="97"/>
    </row>
    <row r="9201" spans="6:7" x14ac:dyDescent="0.25">
      <c r="F9201" s="97"/>
      <c r="G9201" s="97"/>
    </row>
    <row r="9202" spans="6:7" x14ac:dyDescent="0.25">
      <c r="F9202" s="97"/>
      <c r="G9202" s="97"/>
    </row>
    <row r="9203" spans="6:7" x14ac:dyDescent="0.25">
      <c r="F9203" s="97"/>
      <c r="G9203" s="97"/>
    </row>
    <row r="9204" spans="6:7" x14ac:dyDescent="0.25">
      <c r="F9204" s="97"/>
      <c r="G9204" s="97"/>
    </row>
    <row r="9205" spans="6:7" x14ac:dyDescent="0.25">
      <c r="F9205" s="97"/>
      <c r="G9205" s="97"/>
    </row>
    <row r="9206" spans="6:7" x14ac:dyDescent="0.25">
      <c r="F9206" s="97"/>
      <c r="G9206" s="97"/>
    </row>
    <row r="9207" spans="6:7" x14ac:dyDescent="0.25">
      <c r="F9207" s="97"/>
      <c r="G9207" s="97"/>
    </row>
    <row r="9208" spans="6:7" x14ac:dyDescent="0.25">
      <c r="F9208" s="97"/>
      <c r="G9208" s="97"/>
    </row>
    <row r="9209" spans="6:7" x14ac:dyDescent="0.25">
      <c r="F9209" s="97"/>
      <c r="G9209" s="97"/>
    </row>
    <row r="9210" spans="6:7" x14ac:dyDescent="0.25">
      <c r="F9210" s="97"/>
      <c r="G9210" s="97"/>
    </row>
    <row r="9211" spans="6:7" x14ac:dyDescent="0.25">
      <c r="F9211" s="97"/>
      <c r="G9211" s="97"/>
    </row>
    <row r="9212" spans="6:7" x14ac:dyDescent="0.25">
      <c r="F9212" s="97"/>
      <c r="G9212" s="97"/>
    </row>
    <row r="9213" spans="6:7" x14ac:dyDescent="0.25">
      <c r="F9213" s="97"/>
      <c r="G9213" s="97"/>
    </row>
    <row r="9214" spans="6:7" x14ac:dyDescent="0.25">
      <c r="F9214" s="97"/>
      <c r="G9214" s="97"/>
    </row>
    <row r="9215" spans="6:7" x14ac:dyDescent="0.25">
      <c r="F9215" s="97"/>
      <c r="G9215" s="97"/>
    </row>
    <row r="9216" spans="6:7" x14ac:dyDescent="0.25">
      <c r="F9216" s="97"/>
      <c r="G9216" s="97"/>
    </row>
    <row r="9217" spans="6:7" x14ac:dyDescent="0.25">
      <c r="F9217" s="97"/>
      <c r="G9217" s="97"/>
    </row>
    <row r="9218" spans="6:7" x14ac:dyDescent="0.25">
      <c r="F9218" s="97"/>
      <c r="G9218" s="97"/>
    </row>
    <row r="9219" spans="6:7" x14ac:dyDescent="0.25">
      <c r="F9219" s="97"/>
      <c r="G9219" s="97"/>
    </row>
    <row r="9220" spans="6:7" x14ac:dyDescent="0.25">
      <c r="F9220" s="97"/>
      <c r="G9220" s="97"/>
    </row>
    <row r="9221" spans="6:7" x14ac:dyDescent="0.25">
      <c r="F9221" s="97"/>
      <c r="G9221" s="97"/>
    </row>
    <row r="9222" spans="6:7" x14ac:dyDescent="0.25">
      <c r="F9222" s="97"/>
      <c r="G9222" s="97"/>
    </row>
    <row r="9223" spans="6:7" x14ac:dyDescent="0.25">
      <c r="F9223" s="97"/>
      <c r="G9223" s="97"/>
    </row>
    <row r="9224" spans="6:7" x14ac:dyDescent="0.25">
      <c r="F9224" s="97"/>
      <c r="G9224" s="97"/>
    </row>
    <row r="9225" spans="6:7" x14ac:dyDescent="0.25">
      <c r="F9225" s="97"/>
      <c r="G9225" s="97"/>
    </row>
    <row r="9226" spans="6:7" x14ac:dyDescent="0.25">
      <c r="F9226" s="97"/>
      <c r="G9226" s="97"/>
    </row>
    <row r="9227" spans="6:7" x14ac:dyDescent="0.25">
      <c r="F9227" s="97"/>
      <c r="G9227" s="97"/>
    </row>
    <row r="9228" spans="6:7" x14ac:dyDescent="0.25">
      <c r="F9228" s="97"/>
      <c r="G9228" s="97"/>
    </row>
    <row r="9229" spans="6:7" x14ac:dyDescent="0.25">
      <c r="F9229" s="97"/>
      <c r="G9229" s="97"/>
    </row>
    <row r="9230" spans="6:7" x14ac:dyDescent="0.25">
      <c r="F9230" s="97"/>
      <c r="G9230" s="97"/>
    </row>
    <row r="9231" spans="6:7" x14ac:dyDescent="0.25">
      <c r="F9231" s="97"/>
      <c r="G9231" s="97"/>
    </row>
    <row r="9232" spans="6:7" x14ac:dyDescent="0.25">
      <c r="F9232" s="97"/>
      <c r="G9232" s="97"/>
    </row>
    <row r="9233" spans="6:7" x14ac:dyDescent="0.25">
      <c r="F9233" s="97"/>
      <c r="G9233" s="97"/>
    </row>
    <row r="9234" spans="6:7" x14ac:dyDescent="0.25">
      <c r="F9234" s="97"/>
      <c r="G9234" s="97"/>
    </row>
    <row r="9235" spans="6:7" x14ac:dyDescent="0.25">
      <c r="F9235" s="97"/>
      <c r="G9235" s="97"/>
    </row>
    <row r="9236" spans="6:7" x14ac:dyDescent="0.25">
      <c r="F9236" s="97"/>
      <c r="G9236" s="97"/>
    </row>
    <row r="9237" spans="6:7" x14ac:dyDescent="0.25">
      <c r="F9237" s="97"/>
      <c r="G9237" s="97"/>
    </row>
    <row r="9238" spans="6:7" x14ac:dyDescent="0.25">
      <c r="F9238" s="97"/>
      <c r="G9238" s="97"/>
    </row>
    <row r="9239" spans="6:7" x14ac:dyDescent="0.25">
      <c r="F9239" s="97"/>
      <c r="G9239" s="97"/>
    </row>
    <row r="9240" spans="6:7" x14ac:dyDescent="0.25">
      <c r="F9240" s="97"/>
      <c r="G9240" s="97"/>
    </row>
    <row r="9241" spans="6:7" x14ac:dyDescent="0.25">
      <c r="F9241" s="97"/>
      <c r="G9241" s="97"/>
    </row>
    <row r="9242" spans="6:7" x14ac:dyDescent="0.25">
      <c r="F9242" s="97"/>
      <c r="G9242" s="97"/>
    </row>
    <row r="9243" spans="6:7" x14ac:dyDescent="0.25">
      <c r="F9243" s="97"/>
      <c r="G9243" s="97"/>
    </row>
    <row r="9244" spans="6:7" x14ac:dyDescent="0.25">
      <c r="F9244" s="97"/>
      <c r="G9244" s="97"/>
    </row>
    <row r="9245" spans="6:7" x14ac:dyDescent="0.25">
      <c r="F9245" s="97"/>
      <c r="G9245" s="97"/>
    </row>
    <row r="9246" spans="6:7" x14ac:dyDescent="0.25">
      <c r="F9246" s="97"/>
      <c r="G9246" s="97"/>
    </row>
    <row r="9247" spans="6:7" x14ac:dyDescent="0.25">
      <c r="F9247" s="97"/>
      <c r="G9247" s="97"/>
    </row>
    <row r="9248" spans="6:7" x14ac:dyDescent="0.25">
      <c r="F9248" s="97"/>
      <c r="G9248" s="97"/>
    </row>
    <row r="9249" spans="6:7" x14ac:dyDescent="0.25">
      <c r="F9249" s="97"/>
      <c r="G9249" s="97"/>
    </row>
    <row r="9250" spans="6:7" x14ac:dyDescent="0.25">
      <c r="F9250" s="97"/>
      <c r="G9250" s="97"/>
    </row>
    <row r="9251" spans="6:7" x14ac:dyDescent="0.25">
      <c r="F9251" s="97"/>
      <c r="G9251" s="97"/>
    </row>
    <row r="9252" spans="6:7" x14ac:dyDescent="0.25">
      <c r="F9252" s="97"/>
      <c r="G9252" s="97"/>
    </row>
    <row r="9253" spans="6:7" x14ac:dyDescent="0.25">
      <c r="F9253" s="97"/>
      <c r="G9253" s="97"/>
    </row>
    <row r="9254" spans="6:7" x14ac:dyDescent="0.25">
      <c r="F9254" s="97"/>
      <c r="G9254" s="97"/>
    </row>
    <row r="9255" spans="6:7" x14ac:dyDescent="0.25">
      <c r="F9255" s="97"/>
      <c r="G9255" s="97"/>
    </row>
    <row r="9256" spans="6:7" x14ac:dyDescent="0.25">
      <c r="F9256" s="97"/>
      <c r="G9256" s="97"/>
    </row>
    <row r="9257" spans="6:7" x14ac:dyDescent="0.25">
      <c r="F9257" s="97"/>
      <c r="G9257" s="97"/>
    </row>
    <row r="9258" spans="6:7" x14ac:dyDescent="0.25">
      <c r="F9258" s="97"/>
      <c r="G9258" s="97"/>
    </row>
    <row r="9259" spans="6:7" x14ac:dyDescent="0.25">
      <c r="F9259" s="97"/>
      <c r="G9259" s="97"/>
    </row>
    <row r="9260" spans="6:7" x14ac:dyDescent="0.25">
      <c r="F9260" s="97"/>
      <c r="G9260" s="97"/>
    </row>
    <row r="9261" spans="6:7" x14ac:dyDescent="0.25">
      <c r="F9261" s="97"/>
      <c r="G9261" s="97"/>
    </row>
    <row r="9262" spans="6:7" x14ac:dyDescent="0.25">
      <c r="F9262" s="97"/>
      <c r="G9262" s="97"/>
    </row>
    <row r="9263" spans="6:7" x14ac:dyDescent="0.25">
      <c r="F9263" s="97"/>
      <c r="G9263" s="97"/>
    </row>
    <row r="9264" spans="6:7" x14ac:dyDescent="0.25">
      <c r="F9264" s="97"/>
      <c r="G9264" s="97"/>
    </row>
    <row r="9265" spans="6:7" x14ac:dyDescent="0.25">
      <c r="F9265" s="97"/>
      <c r="G9265" s="97"/>
    </row>
    <row r="9266" spans="6:7" x14ac:dyDescent="0.25">
      <c r="F9266" s="97"/>
      <c r="G9266" s="97"/>
    </row>
    <row r="9267" spans="6:7" x14ac:dyDescent="0.25">
      <c r="F9267" s="97"/>
      <c r="G9267" s="97"/>
    </row>
    <row r="9268" spans="6:7" x14ac:dyDescent="0.25">
      <c r="F9268" s="97"/>
      <c r="G9268" s="97"/>
    </row>
    <row r="9269" spans="6:7" x14ac:dyDescent="0.25">
      <c r="F9269" s="97"/>
      <c r="G9269" s="97"/>
    </row>
    <row r="9270" spans="6:7" x14ac:dyDescent="0.25">
      <c r="F9270" s="97"/>
      <c r="G9270" s="97"/>
    </row>
    <row r="9271" spans="6:7" x14ac:dyDescent="0.25">
      <c r="F9271" s="97"/>
      <c r="G9271" s="97"/>
    </row>
    <row r="9272" spans="6:7" x14ac:dyDescent="0.25">
      <c r="F9272" s="97"/>
      <c r="G9272" s="97"/>
    </row>
    <row r="9273" spans="6:7" x14ac:dyDescent="0.25">
      <c r="F9273" s="97"/>
      <c r="G9273" s="97"/>
    </row>
    <row r="9274" spans="6:7" x14ac:dyDescent="0.25">
      <c r="F9274" s="97"/>
      <c r="G9274" s="97"/>
    </row>
    <row r="9275" spans="6:7" x14ac:dyDescent="0.25">
      <c r="F9275" s="97"/>
      <c r="G9275" s="97"/>
    </row>
    <row r="9276" spans="6:7" x14ac:dyDescent="0.25">
      <c r="F9276" s="97"/>
      <c r="G9276" s="97"/>
    </row>
    <row r="9277" spans="6:7" x14ac:dyDescent="0.25">
      <c r="F9277" s="97"/>
      <c r="G9277" s="97"/>
    </row>
    <row r="9278" spans="6:7" x14ac:dyDescent="0.25">
      <c r="F9278" s="97"/>
      <c r="G9278" s="97"/>
    </row>
    <row r="9279" spans="6:7" x14ac:dyDescent="0.25">
      <c r="F9279" s="97"/>
      <c r="G9279" s="97"/>
    </row>
    <row r="9280" spans="6:7" x14ac:dyDescent="0.25">
      <c r="F9280" s="97"/>
      <c r="G9280" s="97"/>
    </row>
    <row r="9281" spans="6:7" x14ac:dyDescent="0.25">
      <c r="F9281" s="97"/>
      <c r="G9281" s="97"/>
    </row>
    <row r="9282" spans="6:7" x14ac:dyDescent="0.25">
      <c r="F9282" s="97"/>
      <c r="G9282" s="97"/>
    </row>
    <row r="9283" spans="6:7" x14ac:dyDescent="0.25">
      <c r="F9283" s="97"/>
      <c r="G9283" s="97"/>
    </row>
    <row r="9284" spans="6:7" x14ac:dyDescent="0.25">
      <c r="F9284" s="97"/>
      <c r="G9284" s="97"/>
    </row>
    <row r="9285" spans="6:7" x14ac:dyDescent="0.25">
      <c r="F9285" s="97"/>
      <c r="G9285" s="97"/>
    </row>
    <row r="9286" spans="6:7" x14ac:dyDescent="0.25">
      <c r="F9286" s="97"/>
      <c r="G9286" s="97"/>
    </row>
    <row r="9287" spans="6:7" x14ac:dyDescent="0.25">
      <c r="F9287" s="97"/>
      <c r="G9287" s="97"/>
    </row>
    <row r="9288" spans="6:7" x14ac:dyDescent="0.25">
      <c r="F9288" s="97"/>
      <c r="G9288" s="97"/>
    </row>
    <row r="9289" spans="6:7" x14ac:dyDescent="0.25">
      <c r="F9289" s="97"/>
      <c r="G9289" s="97"/>
    </row>
    <row r="9290" spans="6:7" x14ac:dyDescent="0.25">
      <c r="F9290" s="97"/>
      <c r="G9290" s="97"/>
    </row>
    <row r="9291" spans="6:7" x14ac:dyDescent="0.25">
      <c r="F9291" s="97"/>
      <c r="G9291" s="97"/>
    </row>
    <row r="9292" spans="6:7" x14ac:dyDescent="0.25">
      <c r="F9292" s="97"/>
      <c r="G9292" s="97"/>
    </row>
    <row r="9293" spans="6:7" x14ac:dyDescent="0.25">
      <c r="F9293" s="97"/>
      <c r="G9293" s="97"/>
    </row>
    <row r="9294" spans="6:7" x14ac:dyDescent="0.25">
      <c r="F9294" s="97"/>
      <c r="G9294" s="97"/>
    </row>
    <row r="9295" spans="6:7" x14ac:dyDescent="0.25">
      <c r="F9295" s="97"/>
      <c r="G9295" s="97"/>
    </row>
    <row r="9296" spans="6:7" x14ac:dyDescent="0.25">
      <c r="F9296" s="97"/>
      <c r="G9296" s="97"/>
    </row>
    <row r="9297" spans="6:7" x14ac:dyDescent="0.25">
      <c r="F9297" s="97"/>
      <c r="G9297" s="97"/>
    </row>
    <row r="9298" spans="6:7" x14ac:dyDescent="0.25">
      <c r="F9298" s="97"/>
      <c r="G9298" s="97"/>
    </row>
    <row r="9299" spans="6:7" x14ac:dyDescent="0.25">
      <c r="F9299" s="97"/>
      <c r="G9299" s="97"/>
    </row>
    <row r="9300" spans="6:7" x14ac:dyDescent="0.25">
      <c r="F9300" s="97"/>
      <c r="G9300" s="97"/>
    </row>
    <row r="9301" spans="6:7" x14ac:dyDescent="0.25">
      <c r="F9301" s="97"/>
      <c r="G9301" s="97"/>
    </row>
    <row r="9302" spans="6:7" x14ac:dyDescent="0.25">
      <c r="F9302" s="97"/>
      <c r="G9302" s="97"/>
    </row>
    <row r="9303" spans="6:7" x14ac:dyDescent="0.25">
      <c r="F9303" s="97"/>
      <c r="G9303" s="97"/>
    </row>
    <row r="9304" spans="6:7" x14ac:dyDescent="0.25">
      <c r="F9304" s="97"/>
      <c r="G9304" s="97"/>
    </row>
    <row r="9305" spans="6:7" x14ac:dyDescent="0.25">
      <c r="F9305" s="97"/>
      <c r="G9305" s="97"/>
    </row>
    <row r="9306" spans="6:7" x14ac:dyDescent="0.25">
      <c r="F9306" s="97"/>
      <c r="G9306" s="97"/>
    </row>
    <row r="9307" spans="6:7" x14ac:dyDescent="0.25">
      <c r="F9307" s="97"/>
      <c r="G9307" s="97"/>
    </row>
    <row r="9308" spans="6:7" x14ac:dyDescent="0.25">
      <c r="F9308" s="97"/>
      <c r="G9308" s="97"/>
    </row>
    <row r="9309" spans="6:7" x14ac:dyDescent="0.25">
      <c r="F9309" s="97"/>
      <c r="G9309" s="97"/>
    </row>
    <row r="9310" spans="6:7" x14ac:dyDescent="0.25">
      <c r="F9310" s="97"/>
      <c r="G9310" s="97"/>
    </row>
    <row r="9311" spans="6:7" x14ac:dyDescent="0.25">
      <c r="F9311" s="97"/>
      <c r="G9311" s="97"/>
    </row>
    <row r="9312" spans="6:7" x14ac:dyDescent="0.25">
      <c r="F9312" s="97"/>
      <c r="G9312" s="97"/>
    </row>
    <row r="9313" spans="6:7" x14ac:dyDescent="0.25">
      <c r="F9313" s="97"/>
      <c r="G9313" s="97"/>
    </row>
    <row r="9314" spans="6:7" x14ac:dyDescent="0.25">
      <c r="F9314" s="97"/>
      <c r="G9314" s="97"/>
    </row>
    <row r="9315" spans="6:7" x14ac:dyDescent="0.25">
      <c r="F9315" s="97"/>
      <c r="G9315" s="97"/>
    </row>
    <row r="9316" spans="6:7" x14ac:dyDescent="0.25">
      <c r="F9316" s="97"/>
      <c r="G9316" s="97"/>
    </row>
    <row r="9317" spans="6:7" x14ac:dyDescent="0.25">
      <c r="F9317" s="97"/>
      <c r="G9317" s="97"/>
    </row>
    <row r="9318" spans="6:7" x14ac:dyDescent="0.25">
      <c r="F9318" s="97"/>
      <c r="G9318" s="97"/>
    </row>
    <row r="9319" spans="6:7" x14ac:dyDescent="0.25">
      <c r="F9319" s="97"/>
      <c r="G9319" s="97"/>
    </row>
    <row r="9320" spans="6:7" x14ac:dyDescent="0.25">
      <c r="F9320" s="97"/>
      <c r="G9320" s="97"/>
    </row>
    <row r="9321" spans="6:7" x14ac:dyDescent="0.25">
      <c r="F9321" s="97"/>
      <c r="G9321" s="97"/>
    </row>
    <row r="9322" spans="6:7" x14ac:dyDescent="0.25">
      <c r="F9322" s="97"/>
      <c r="G9322" s="97"/>
    </row>
    <row r="9323" spans="6:7" x14ac:dyDescent="0.25">
      <c r="F9323" s="97"/>
      <c r="G9323" s="97"/>
    </row>
    <row r="9324" spans="6:7" x14ac:dyDescent="0.25">
      <c r="F9324" s="97"/>
      <c r="G9324" s="97"/>
    </row>
    <row r="9325" spans="6:7" x14ac:dyDescent="0.25">
      <c r="F9325" s="97"/>
      <c r="G9325" s="97"/>
    </row>
    <row r="9326" spans="6:7" x14ac:dyDescent="0.25">
      <c r="F9326" s="97"/>
      <c r="G9326" s="97"/>
    </row>
    <row r="9327" spans="6:7" x14ac:dyDescent="0.25">
      <c r="F9327" s="97"/>
      <c r="G9327" s="97"/>
    </row>
    <row r="9328" spans="6:7" x14ac:dyDescent="0.25">
      <c r="F9328" s="97"/>
      <c r="G9328" s="97"/>
    </row>
    <row r="9329" spans="6:7" x14ac:dyDescent="0.25">
      <c r="F9329" s="97"/>
      <c r="G9329" s="97"/>
    </row>
    <row r="9330" spans="6:7" x14ac:dyDescent="0.25">
      <c r="F9330" s="97"/>
      <c r="G9330" s="97"/>
    </row>
    <row r="9331" spans="6:7" x14ac:dyDescent="0.25">
      <c r="F9331" s="97"/>
      <c r="G9331" s="97"/>
    </row>
    <row r="9332" spans="6:7" x14ac:dyDescent="0.25">
      <c r="F9332" s="97"/>
      <c r="G9332" s="97"/>
    </row>
    <row r="9333" spans="6:7" x14ac:dyDescent="0.25">
      <c r="F9333" s="97"/>
      <c r="G9333" s="97"/>
    </row>
    <row r="9334" spans="6:7" x14ac:dyDescent="0.25">
      <c r="F9334" s="97"/>
      <c r="G9334" s="97"/>
    </row>
    <row r="9335" spans="6:7" x14ac:dyDescent="0.25">
      <c r="F9335" s="97"/>
      <c r="G9335" s="97"/>
    </row>
    <row r="9336" spans="6:7" x14ac:dyDescent="0.25">
      <c r="F9336" s="97"/>
      <c r="G9336" s="97"/>
    </row>
    <row r="9337" spans="6:7" x14ac:dyDescent="0.25">
      <c r="F9337" s="97"/>
      <c r="G9337" s="97"/>
    </row>
    <row r="9338" spans="6:7" x14ac:dyDescent="0.25">
      <c r="F9338" s="97"/>
      <c r="G9338" s="97"/>
    </row>
    <row r="9339" spans="6:7" x14ac:dyDescent="0.25">
      <c r="F9339" s="97"/>
      <c r="G9339" s="97"/>
    </row>
    <row r="9340" spans="6:7" x14ac:dyDescent="0.25">
      <c r="F9340" s="97"/>
      <c r="G9340" s="97"/>
    </row>
    <row r="9341" spans="6:7" x14ac:dyDescent="0.25">
      <c r="F9341" s="97"/>
      <c r="G9341" s="97"/>
    </row>
    <row r="9342" spans="6:7" x14ac:dyDescent="0.25">
      <c r="F9342" s="97"/>
      <c r="G9342" s="97"/>
    </row>
    <row r="9343" spans="6:7" x14ac:dyDescent="0.25">
      <c r="F9343" s="97"/>
      <c r="G9343" s="97"/>
    </row>
    <row r="9344" spans="6:7" x14ac:dyDescent="0.25">
      <c r="F9344" s="97"/>
      <c r="G9344" s="97"/>
    </row>
    <row r="9345" spans="6:7" x14ac:dyDescent="0.25">
      <c r="F9345" s="97"/>
      <c r="G9345" s="97"/>
    </row>
    <row r="9346" spans="6:7" x14ac:dyDescent="0.25">
      <c r="F9346" s="97"/>
      <c r="G9346" s="97"/>
    </row>
    <row r="9347" spans="6:7" x14ac:dyDescent="0.25">
      <c r="F9347" s="97"/>
      <c r="G9347" s="97"/>
    </row>
    <row r="9348" spans="6:7" x14ac:dyDescent="0.25">
      <c r="F9348" s="97"/>
      <c r="G9348" s="97"/>
    </row>
    <row r="9349" spans="6:7" x14ac:dyDescent="0.25">
      <c r="F9349" s="97"/>
      <c r="G9349" s="97"/>
    </row>
    <row r="9350" spans="6:7" x14ac:dyDescent="0.25">
      <c r="F9350" s="97"/>
      <c r="G9350" s="97"/>
    </row>
    <row r="9351" spans="6:7" x14ac:dyDescent="0.25">
      <c r="F9351" s="97"/>
      <c r="G9351" s="97"/>
    </row>
    <row r="9352" spans="6:7" x14ac:dyDescent="0.25">
      <c r="F9352" s="97"/>
      <c r="G9352" s="97"/>
    </row>
    <row r="9353" spans="6:7" x14ac:dyDescent="0.25">
      <c r="F9353" s="97"/>
      <c r="G9353" s="97"/>
    </row>
    <row r="9354" spans="6:7" x14ac:dyDescent="0.25">
      <c r="F9354" s="97"/>
      <c r="G9354" s="97"/>
    </row>
    <row r="9355" spans="6:7" x14ac:dyDescent="0.25">
      <c r="F9355" s="97"/>
      <c r="G9355" s="97"/>
    </row>
    <row r="9356" spans="6:7" x14ac:dyDescent="0.25">
      <c r="F9356" s="97"/>
      <c r="G9356" s="97"/>
    </row>
    <row r="9357" spans="6:7" x14ac:dyDescent="0.25">
      <c r="F9357" s="97"/>
      <c r="G9357" s="97"/>
    </row>
    <row r="9358" spans="6:7" x14ac:dyDescent="0.25">
      <c r="F9358" s="97"/>
      <c r="G9358" s="97"/>
    </row>
    <row r="9359" spans="6:7" x14ac:dyDescent="0.25">
      <c r="F9359" s="97"/>
      <c r="G9359" s="97"/>
    </row>
    <row r="9360" spans="6:7" x14ac:dyDescent="0.25">
      <c r="F9360" s="97"/>
      <c r="G9360" s="97"/>
    </row>
    <row r="9361" spans="6:7" x14ac:dyDescent="0.25">
      <c r="F9361" s="97"/>
      <c r="G9361" s="97"/>
    </row>
    <row r="9362" spans="6:7" x14ac:dyDescent="0.25">
      <c r="F9362" s="97"/>
      <c r="G9362" s="97"/>
    </row>
    <row r="9363" spans="6:7" x14ac:dyDescent="0.25">
      <c r="F9363" s="97"/>
      <c r="G9363" s="97"/>
    </row>
    <row r="9364" spans="6:7" x14ac:dyDescent="0.25">
      <c r="F9364" s="97"/>
      <c r="G9364" s="97"/>
    </row>
    <row r="9365" spans="6:7" x14ac:dyDescent="0.25">
      <c r="F9365" s="97"/>
      <c r="G9365" s="97"/>
    </row>
    <row r="9366" spans="6:7" x14ac:dyDescent="0.25">
      <c r="F9366" s="97"/>
      <c r="G9366" s="97"/>
    </row>
    <row r="9367" spans="6:7" x14ac:dyDescent="0.25">
      <c r="F9367" s="97"/>
      <c r="G9367" s="97"/>
    </row>
    <row r="9368" spans="6:7" x14ac:dyDescent="0.25">
      <c r="F9368" s="97"/>
      <c r="G9368" s="97"/>
    </row>
    <row r="9369" spans="6:7" x14ac:dyDescent="0.25">
      <c r="F9369" s="97"/>
      <c r="G9369" s="97"/>
    </row>
    <row r="9370" spans="6:7" x14ac:dyDescent="0.25">
      <c r="F9370" s="97"/>
      <c r="G9370" s="97"/>
    </row>
    <row r="9371" spans="6:7" x14ac:dyDescent="0.25">
      <c r="F9371" s="97"/>
      <c r="G9371" s="97"/>
    </row>
    <row r="9372" spans="6:7" x14ac:dyDescent="0.25">
      <c r="F9372" s="97"/>
      <c r="G9372" s="97"/>
    </row>
    <row r="9373" spans="6:7" x14ac:dyDescent="0.25">
      <c r="F9373" s="97"/>
      <c r="G9373" s="97"/>
    </row>
    <row r="9374" spans="6:7" x14ac:dyDescent="0.25">
      <c r="F9374" s="97"/>
      <c r="G9374" s="97"/>
    </row>
    <row r="9375" spans="6:7" x14ac:dyDescent="0.25">
      <c r="F9375" s="97"/>
      <c r="G9375" s="97"/>
    </row>
    <row r="9376" spans="6:7" x14ac:dyDescent="0.25">
      <c r="F9376" s="97"/>
      <c r="G9376" s="97"/>
    </row>
    <row r="9377" spans="6:7" x14ac:dyDescent="0.25">
      <c r="F9377" s="97"/>
      <c r="G9377" s="97"/>
    </row>
    <row r="9378" spans="6:7" x14ac:dyDescent="0.25">
      <c r="F9378" s="97"/>
      <c r="G9378" s="97"/>
    </row>
    <row r="9379" spans="6:7" x14ac:dyDescent="0.25">
      <c r="F9379" s="97"/>
      <c r="G9379" s="97"/>
    </row>
    <row r="9380" spans="6:7" x14ac:dyDescent="0.25">
      <c r="F9380" s="97"/>
      <c r="G9380" s="97"/>
    </row>
    <row r="9381" spans="6:7" x14ac:dyDescent="0.25">
      <c r="F9381" s="97"/>
      <c r="G9381" s="97"/>
    </row>
    <row r="9382" spans="6:7" x14ac:dyDescent="0.25">
      <c r="F9382" s="97"/>
      <c r="G9382" s="97"/>
    </row>
    <row r="9383" spans="6:7" x14ac:dyDescent="0.25">
      <c r="F9383" s="97"/>
      <c r="G9383" s="97"/>
    </row>
    <row r="9384" spans="6:7" x14ac:dyDescent="0.25">
      <c r="F9384" s="97"/>
      <c r="G9384" s="97"/>
    </row>
    <row r="9385" spans="6:7" x14ac:dyDescent="0.25">
      <c r="F9385" s="97"/>
      <c r="G9385" s="97"/>
    </row>
    <row r="9386" spans="6:7" x14ac:dyDescent="0.25">
      <c r="F9386" s="97"/>
      <c r="G9386" s="97"/>
    </row>
    <row r="9387" spans="6:7" x14ac:dyDescent="0.25">
      <c r="F9387" s="97"/>
      <c r="G9387" s="97"/>
    </row>
    <row r="9388" spans="6:7" x14ac:dyDescent="0.25">
      <c r="F9388" s="97"/>
      <c r="G9388" s="97"/>
    </row>
    <row r="9389" spans="6:7" x14ac:dyDescent="0.25">
      <c r="F9389" s="97"/>
      <c r="G9389" s="97"/>
    </row>
    <row r="9390" spans="6:7" x14ac:dyDescent="0.25">
      <c r="F9390" s="97"/>
      <c r="G9390" s="97"/>
    </row>
    <row r="9391" spans="6:7" x14ac:dyDescent="0.25">
      <c r="F9391" s="97"/>
      <c r="G9391" s="97"/>
    </row>
    <row r="9392" spans="6:7" x14ac:dyDescent="0.25">
      <c r="F9392" s="97"/>
      <c r="G9392" s="97"/>
    </row>
    <row r="9393" spans="6:7" x14ac:dyDescent="0.25">
      <c r="F9393" s="97"/>
      <c r="G9393" s="97"/>
    </row>
    <row r="9394" spans="6:7" x14ac:dyDescent="0.25">
      <c r="F9394" s="97"/>
      <c r="G9394" s="97"/>
    </row>
    <row r="9395" spans="6:7" x14ac:dyDescent="0.25">
      <c r="F9395" s="97"/>
      <c r="G9395" s="97"/>
    </row>
    <row r="9396" spans="6:7" x14ac:dyDescent="0.25">
      <c r="F9396" s="97"/>
      <c r="G9396" s="97"/>
    </row>
    <row r="9397" spans="6:7" x14ac:dyDescent="0.25">
      <c r="F9397" s="97"/>
      <c r="G9397" s="97"/>
    </row>
    <row r="9398" spans="6:7" x14ac:dyDescent="0.25">
      <c r="F9398" s="97"/>
      <c r="G9398" s="97"/>
    </row>
    <row r="9399" spans="6:7" x14ac:dyDescent="0.25">
      <c r="F9399" s="97"/>
      <c r="G9399" s="97"/>
    </row>
    <row r="9400" spans="6:7" x14ac:dyDescent="0.25">
      <c r="F9400" s="97"/>
      <c r="G9400" s="97"/>
    </row>
    <row r="9401" spans="6:7" x14ac:dyDescent="0.25">
      <c r="F9401" s="97"/>
      <c r="G9401" s="97"/>
    </row>
    <row r="9402" spans="6:7" x14ac:dyDescent="0.25">
      <c r="F9402" s="97"/>
      <c r="G9402" s="97"/>
    </row>
    <row r="9403" spans="6:7" x14ac:dyDescent="0.25">
      <c r="F9403" s="97"/>
      <c r="G9403" s="97"/>
    </row>
    <row r="9404" spans="6:7" x14ac:dyDescent="0.25">
      <c r="F9404" s="97"/>
      <c r="G9404" s="97"/>
    </row>
    <row r="9405" spans="6:7" x14ac:dyDescent="0.25">
      <c r="F9405" s="97"/>
      <c r="G9405" s="97"/>
    </row>
    <row r="9406" spans="6:7" x14ac:dyDescent="0.25">
      <c r="F9406" s="97"/>
      <c r="G9406" s="97"/>
    </row>
    <row r="9407" spans="6:7" x14ac:dyDescent="0.25">
      <c r="F9407" s="97"/>
      <c r="G9407" s="97"/>
    </row>
    <row r="9408" spans="6:7" x14ac:dyDescent="0.25">
      <c r="F9408" s="97"/>
      <c r="G9408" s="97"/>
    </row>
    <row r="9409" spans="6:7" x14ac:dyDescent="0.25">
      <c r="F9409" s="97"/>
      <c r="G9409" s="97"/>
    </row>
    <row r="9410" spans="6:7" x14ac:dyDescent="0.25">
      <c r="F9410" s="97"/>
      <c r="G9410" s="97"/>
    </row>
    <row r="9411" spans="6:7" x14ac:dyDescent="0.25">
      <c r="F9411" s="97"/>
      <c r="G9411" s="97"/>
    </row>
    <row r="9412" spans="6:7" x14ac:dyDescent="0.25">
      <c r="F9412" s="97"/>
      <c r="G9412" s="97"/>
    </row>
    <row r="9413" spans="6:7" x14ac:dyDescent="0.25">
      <c r="F9413" s="97"/>
      <c r="G9413" s="97"/>
    </row>
    <row r="9414" spans="6:7" x14ac:dyDescent="0.25">
      <c r="F9414" s="97"/>
      <c r="G9414" s="97"/>
    </row>
    <row r="9415" spans="6:7" x14ac:dyDescent="0.25">
      <c r="F9415" s="97"/>
      <c r="G9415" s="97"/>
    </row>
    <row r="9416" spans="6:7" x14ac:dyDescent="0.25">
      <c r="F9416" s="97"/>
      <c r="G9416" s="97"/>
    </row>
    <row r="9417" spans="6:7" x14ac:dyDescent="0.25">
      <c r="F9417" s="97"/>
      <c r="G9417" s="97"/>
    </row>
    <row r="9418" spans="6:7" x14ac:dyDescent="0.25">
      <c r="F9418" s="97"/>
      <c r="G9418" s="97"/>
    </row>
    <row r="9419" spans="6:7" x14ac:dyDescent="0.25">
      <c r="F9419" s="97"/>
      <c r="G9419" s="97"/>
    </row>
    <row r="9420" spans="6:7" x14ac:dyDescent="0.25">
      <c r="F9420" s="97"/>
      <c r="G9420" s="97"/>
    </row>
    <row r="9421" spans="6:7" x14ac:dyDescent="0.25">
      <c r="F9421" s="97"/>
      <c r="G9421" s="97"/>
    </row>
    <row r="9422" spans="6:7" x14ac:dyDescent="0.25">
      <c r="F9422" s="97"/>
      <c r="G9422" s="97"/>
    </row>
    <row r="9423" spans="6:7" x14ac:dyDescent="0.25">
      <c r="F9423" s="97"/>
      <c r="G9423" s="97"/>
    </row>
    <row r="9424" spans="6:7" x14ac:dyDescent="0.25">
      <c r="F9424" s="97"/>
      <c r="G9424" s="97"/>
    </row>
    <row r="9425" spans="6:7" x14ac:dyDescent="0.25">
      <c r="F9425" s="97"/>
      <c r="G9425" s="97"/>
    </row>
    <row r="9426" spans="6:7" x14ac:dyDescent="0.25">
      <c r="F9426" s="97"/>
      <c r="G9426" s="97"/>
    </row>
    <row r="9427" spans="6:7" x14ac:dyDescent="0.25">
      <c r="F9427" s="97"/>
      <c r="G9427" s="97"/>
    </row>
    <row r="9428" spans="6:7" x14ac:dyDescent="0.25">
      <c r="F9428" s="97"/>
      <c r="G9428" s="97"/>
    </row>
    <row r="9429" spans="6:7" x14ac:dyDescent="0.25">
      <c r="F9429" s="97"/>
      <c r="G9429" s="97"/>
    </row>
    <row r="9430" spans="6:7" x14ac:dyDescent="0.25">
      <c r="F9430" s="97"/>
      <c r="G9430" s="97"/>
    </row>
    <row r="9431" spans="6:7" x14ac:dyDescent="0.25">
      <c r="F9431" s="97"/>
      <c r="G9431" s="97"/>
    </row>
    <row r="9432" spans="6:7" x14ac:dyDescent="0.25">
      <c r="F9432" s="97"/>
      <c r="G9432" s="97"/>
    </row>
    <row r="9433" spans="6:7" x14ac:dyDescent="0.25">
      <c r="F9433" s="97"/>
      <c r="G9433" s="97"/>
    </row>
    <row r="9434" spans="6:7" x14ac:dyDescent="0.25">
      <c r="F9434" s="97"/>
      <c r="G9434" s="97"/>
    </row>
    <row r="9435" spans="6:7" x14ac:dyDescent="0.25">
      <c r="F9435" s="97"/>
      <c r="G9435" s="97"/>
    </row>
    <row r="9436" spans="6:7" x14ac:dyDescent="0.25">
      <c r="F9436" s="97"/>
      <c r="G9436" s="97"/>
    </row>
    <row r="9437" spans="6:7" x14ac:dyDescent="0.25">
      <c r="F9437" s="97"/>
      <c r="G9437" s="97"/>
    </row>
    <row r="9438" spans="6:7" x14ac:dyDescent="0.25">
      <c r="F9438" s="97"/>
      <c r="G9438" s="97"/>
    </row>
    <row r="9439" spans="6:7" x14ac:dyDescent="0.25">
      <c r="F9439" s="97"/>
      <c r="G9439" s="97"/>
    </row>
    <row r="9440" spans="6:7" x14ac:dyDescent="0.25">
      <c r="F9440" s="97"/>
      <c r="G9440" s="97"/>
    </row>
    <row r="9441" spans="6:7" x14ac:dyDescent="0.25">
      <c r="F9441" s="97"/>
      <c r="G9441" s="97"/>
    </row>
    <row r="9442" spans="6:7" x14ac:dyDescent="0.25">
      <c r="F9442" s="97"/>
      <c r="G9442" s="97"/>
    </row>
    <row r="9443" spans="6:7" x14ac:dyDescent="0.25">
      <c r="F9443" s="97"/>
      <c r="G9443" s="97"/>
    </row>
    <row r="9444" spans="6:7" x14ac:dyDescent="0.25">
      <c r="F9444" s="97"/>
      <c r="G9444" s="97"/>
    </row>
    <row r="9445" spans="6:7" x14ac:dyDescent="0.25">
      <c r="F9445" s="97"/>
      <c r="G9445" s="97"/>
    </row>
    <row r="9446" spans="6:7" x14ac:dyDescent="0.25">
      <c r="F9446" s="97"/>
      <c r="G9446" s="97"/>
    </row>
    <row r="9447" spans="6:7" x14ac:dyDescent="0.25">
      <c r="F9447" s="97"/>
      <c r="G9447" s="97"/>
    </row>
    <row r="9448" spans="6:7" x14ac:dyDescent="0.25">
      <c r="F9448" s="97"/>
      <c r="G9448" s="97"/>
    </row>
    <row r="9449" spans="6:7" x14ac:dyDescent="0.25">
      <c r="F9449" s="97"/>
      <c r="G9449" s="97"/>
    </row>
    <row r="9450" spans="6:7" x14ac:dyDescent="0.25">
      <c r="F9450" s="97"/>
      <c r="G9450" s="97"/>
    </row>
    <row r="9451" spans="6:7" x14ac:dyDescent="0.25">
      <c r="F9451" s="97"/>
      <c r="G9451" s="97"/>
    </row>
    <row r="9452" spans="6:7" x14ac:dyDescent="0.25">
      <c r="F9452" s="97"/>
      <c r="G9452" s="97"/>
    </row>
    <row r="9453" spans="6:7" x14ac:dyDescent="0.25">
      <c r="F9453" s="97"/>
      <c r="G9453" s="97"/>
    </row>
    <row r="9454" spans="6:7" x14ac:dyDescent="0.25">
      <c r="F9454" s="97"/>
      <c r="G9454" s="97"/>
    </row>
    <row r="9455" spans="6:7" x14ac:dyDescent="0.25">
      <c r="F9455" s="97"/>
      <c r="G9455" s="97"/>
    </row>
    <row r="9456" spans="6:7" x14ac:dyDescent="0.25">
      <c r="F9456" s="97"/>
      <c r="G9456" s="97"/>
    </row>
    <row r="9457" spans="6:7" x14ac:dyDescent="0.25">
      <c r="F9457" s="97"/>
      <c r="G9457" s="97"/>
    </row>
    <row r="9458" spans="6:7" x14ac:dyDescent="0.25">
      <c r="F9458" s="97"/>
      <c r="G9458" s="97"/>
    </row>
    <row r="9459" spans="6:7" x14ac:dyDescent="0.25">
      <c r="F9459" s="97"/>
      <c r="G9459" s="97"/>
    </row>
    <row r="9460" spans="6:7" x14ac:dyDescent="0.25">
      <c r="F9460" s="97"/>
      <c r="G9460" s="97"/>
    </row>
    <row r="9461" spans="6:7" x14ac:dyDescent="0.25">
      <c r="F9461" s="97"/>
      <c r="G9461" s="97"/>
    </row>
    <row r="9462" spans="6:7" x14ac:dyDescent="0.25">
      <c r="F9462" s="97"/>
      <c r="G9462" s="97"/>
    </row>
    <row r="9463" spans="6:7" x14ac:dyDescent="0.25">
      <c r="F9463" s="97"/>
      <c r="G9463" s="97"/>
    </row>
    <row r="9464" spans="6:7" x14ac:dyDescent="0.25">
      <c r="F9464" s="97"/>
      <c r="G9464" s="97"/>
    </row>
    <row r="9465" spans="6:7" x14ac:dyDescent="0.25">
      <c r="F9465" s="97"/>
      <c r="G9465" s="97"/>
    </row>
    <row r="9466" spans="6:7" x14ac:dyDescent="0.25">
      <c r="F9466" s="97"/>
      <c r="G9466" s="97"/>
    </row>
    <row r="9467" spans="6:7" x14ac:dyDescent="0.25">
      <c r="F9467" s="97"/>
      <c r="G9467" s="97"/>
    </row>
    <row r="9468" spans="6:7" x14ac:dyDescent="0.25">
      <c r="F9468" s="97"/>
      <c r="G9468" s="97"/>
    </row>
    <row r="9469" spans="6:7" x14ac:dyDescent="0.25">
      <c r="F9469" s="97"/>
      <c r="G9469" s="97"/>
    </row>
    <row r="9470" spans="6:7" x14ac:dyDescent="0.25">
      <c r="F9470" s="97"/>
      <c r="G9470" s="97"/>
    </row>
    <row r="9471" spans="6:7" x14ac:dyDescent="0.25">
      <c r="F9471" s="97"/>
      <c r="G9471" s="97"/>
    </row>
    <row r="9472" spans="6:7" x14ac:dyDescent="0.25">
      <c r="F9472" s="97"/>
      <c r="G9472" s="97"/>
    </row>
    <row r="9473" spans="6:7" x14ac:dyDescent="0.25">
      <c r="F9473" s="97"/>
      <c r="G9473" s="97"/>
    </row>
    <row r="9474" spans="6:7" x14ac:dyDescent="0.25">
      <c r="F9474" s="97"/>
      <c r="G9474" s="97"/>
    </row>
    <row r="9475" spans="6:7" x14ac:dyDescent="0.25">
      <c r="F9475" s="97"/>
      <c r="G9475" s="97"/>
    </row>
    <row r="9476" spans="6:7" x14ac:dyDescent="0.25">
      <c r="F9476" s="97"/>
      <c r="G9476" s="97"/>
    </row>
    <row r="9477" spans="6:7" x14ac:dyDescent="0.25">
      <c r="F9477" s="97"/>
      <c r="G9477" s="97"/>
    </row>
    <row r="9478" spans="6:7" x14ac:dyDescent="0.25">
      <c r="F9478" s="97"/>
      <c r="G9478" s="97"/>
    </row>
    <row r="9479" spans="6:7" x14ac:dyDescent="0.25">
      <c r="F9479" s="97"/>
      <c r="G9479" s="97"/>
    </row>
    <row r="9480" spans="6:7" x14ac:dyDescent="0.25">
      <c r="F9480" s="97"/>
      <c r="G9480" s="97"/>
    </row>
    <row r="9481" spans="6:7" x14ac:dyDescent="0.25">
      <c r="F9481" s="97"/>
      <c r="G9481" s="97"/>
    </row>
    <row r="9482" spans="6:7" x14ac:dyDescent="0.25">
      <c r="F9482" s="97"/>
      <c r="G9482" s="97"/>
    </row>
    <row r="9483" spans="6:7" x14ac:dyDescent="0.25">
      <c r="F9483" s="97"/>
      <c r="G9483" s="97"/>
    </row>
    <row r="9484" spans="6:7" x14ac:dyDescent="0.25">
      <c r="F9484" s="97"/>
      <c r="G9484" s="97"/>
    </row>
    <row r="9485" spans="6:7" x14ac:dyDescent="0.25">
      <c r="F9485" s="97"/>
      <c r="G9485" s="97"/>
    </row>
    <row r="9486" spans="6:7" x14ac:dyDescent="0.25">
      <c r="F9486" s="97"/>
      <c r="G9486" s="97"/>
    </row>
    <row r="9487" spans="6:7" x14ac:dyDescent="0.25">
      <c r="F9487" s="97"/>
      <c r="G9487" s="97"/>
    </row>
    <row r="9488" spans="6:7" x14ac:dyDescent="0.25">
      <c r="F9488" s="97"/>
      <c r="G9488" s="97"/>
    </row>
    <row r="9489" spans="6:7" x14ac:dyDescent="0.25">
      <c r="F9489" s="97"/>
      <c r="G9489" s="97"/>
    </row>
    <row r="9490" spans="6:7" x14ac:dyDescent="0.25">
      <c r="F9490" s="97"/>
      <c r="G9490" s="97"/>
    </row>
    <row r="9491" spans="6:7" x14ac:dyDescent="0.25">
      <c r="F9491" s="97"/>
      <c r="G9491" s="97"/>
    </row>
    <row r="9492" spans="6:7" x14ac:dyDescent="0.25">
      <c r="F9492" s="97"/>
      <c r="G9492" s="97"/>
    </row>
    <row r="9493" spans="6:7" x14ac:dyDescent="0.25">
      <c r="F9493" s="97"/>
      <c r="G9493" s="97"/>
    </row>
    <row r="9494" spans="6:7" x14ac:dyDescent="0.25">
      <c r="F9494" s="97"/>
      <c r="G9494" s="97"/>
    </row>
    <row r="9495" spans="6:7" x14ac:dyDescent="0.25">
      <c r="F9495" s="97"/>
      <c r="G9495" s="97"/>
    </row>
    <row r="9496" spans="6:7" x14ac:dyDescent="0.25">
      <c r="F9496" s="97"/>
      <c r="G9496" s="97"/>
    </row>
    <row r="9497" spans="6:7" x14ac:dyDescent="0.25">
      <c r="F9497" s="97"/>
      <c r="G9497" s="97"/>
    </row>
    <row r="9498" spans="6:7" x14ac:dyDescent="0.25">
      <c r="F9498" s="97"/>
      <c r="G9498" s="97"/>
    </row>
    <row r="9499" spans="6:7" x14ac:dyDescent="0.25">
      <c r="F9499" s="97"/>
      <c r="G9499" s="97"/>
    </row>
    <row r="9500" spans="6:7" x14ac:dyDescent="0.25">
      <c r="F9500" s="97"/>
      <c r="G9500" s="97"/>
    </row>
    <row r="9501" spans="6:7" x14ac:dyDescent="0.25">
      <c r="F9501" s="97"/>
      <c r="G9501" s="97"/>
    </row>
    <row r="9502" spans="6:7" x14ac:dyDescent="0.25">
      <c r="F9502" s="97"/>
      <c r="G9502" s="97"/>
    </row>
    <row r="9503" spans="6:7" x14ac:dyDescent="0.25">
      <c r="F9503" s="97"/>
      <c r="G9503" s="97"/>
    </row>
    <row r="9504" spans="6:7" x14ac:dyDescent="0.25">
      <c r="F9504" s="97"/>
      <c r="G9504" s="97"/>
    </row>
    <row r="9505" spans="6:7" x14ac:dyDescent="0.25">
      <c r="F9505" s="97"/>
      <c r="G9505" s="97"/>
    </row>
    <row r="9506" spans="6:7" x14ac:dyDescent="0.25">
      <c r="F9506" s="97"/>
      <c r="G9506" s="97"/>
    </row>
    <row r="9507" spans="6:7" x14ac:dyDescent="0.25">
      <c r="F9507" s="97"/>
      <c r="G9507" s="97"/>
    </row>
    <row r="9508" spans="6:7" x14ac:dyDescent="0.25">
      <c r="F9508" s="97"/>
      <c r="G9508" s="97"/>
    </row>
    <row r="9509" spans="6:7" x14ac:dyDescent="0.25">
      <c r="F9509" s="97"/>
      <c r="G9509" s="97"/>
    </row>
    <row r="9510" spans="6:7" x14ac:dyDescent="0.25">
      <c r="F9510" s="97"/>
      <c r="G9510" s="97"/>
    </row>
    <row r="9511" spans="6:7" x14ac:dyDescent="0.25">
      <c r="F9511" s="97"/>
      <c r="G9511" s="97"/>
    </row>
    <row r="9512" spans="6:7" x14ac:dyDescent="0.25">
      <c r="F9512" s="97"/>
      <c r="G9512" s="97"/>
    </row>
    <row r="9513" spans="6:7" x14ac:dyDescent="0.25">
      <c r="F9513" s="97"/>
      <c r="G9513" s="97"/>
    </row>
    <row r="9514" spans="6:7" x14ac:dyDescent="0.25">
      <c r="F9514" s="97"/>
      <c r="G9514" s="97"/>
    </row>
    <row r="9515" spans="6:7" x14ac:dyDescent="0.25">
      <c r="F9515" s="97"/>
      <c r="G9515" s="97"/>
    </row>
    <row r="9516" spans="6:7" x14ac:dyDescent="0.25">
      <c r="F9516" s="97"/>
      <c r="G9516" s="97"/>
    </row>
    <row r="9517" spans="6:7" x14ac:dyDescent="0.25">
      <c r="F9517" s="97"/>
      <c r="G9517" s="97"/>
    </row>
    <row r="9518" spans="6:7" x14ac:dyDescent="0.25">
      <c r="F9518" s="97"/>
      <c r="G9518" s="97"/>
    </row>
    <row r="9519" spans="6:7" x14ac:dyDescent="0.25">
      <c r="F9519" s="97"/>
      <c r="G9519" s="97"/>
    </row>
    <row r="9520" spans="6:7" x14ac:dyDescent="0.25">
      <c r="F9520" s="97"/>
      <c r="G9520" s="97"/>
    </row>
    <row r="9521" spans="6:7" x14ac:dyDescent="0.25">
      <c r="F9521" s="97"/>
      <c r="G9521" s="97"/>
    </row>
    <row r="9522" spans="6:7" x14ac:dyDescent="0.25">
      <c r="F9522" s="97"/>
      <c r="G9522" s="97"/>
    </row>
    <row r="9523" spans="6:7" x14ac:dyDescent="0.25">
      <c r="F9523" s="97"/>
      <c r="G9523" s="97"/>
    </row>
    <row r="9524" spans="6:7" x14ac:dyDescent="0.25">
      <c r="F9524" s="97"/>
      <c r="G9524" s="97"/>
    </row>
    <row r="9525" spans="6:7" x14ac:dyDescent="0.25">
      <c r="F9525" s="97"/>
      <c r="G9525" s="97"/>
    </row>
    <row r="9526" spans="6:7" x14ac:dyDescent="0.25">
      <c r="F9526" s="97"/>
      <c r="G9526" s="97"/>
    </row>
    <row r="9527" spans="6:7" x14ac:dyDescent="0.25">
      <c r="F9527" s="97"/>
      <c r="G9527" s="97"/>
    </row>
    <row r="9528" spans="6:7" x14ac:dyDescent="0.25">
      <c r="F9528" s="97"/>
      <c r="G9528" s="97"/>
    </row>
    <row r="9529" spans="6:7" x14ac:dyDescent="0.25">
      <c r="F9529" s="97"/>
      <c r="G9529" s="97"/>
    </row>
    <row r="9530" spans="6:7" x14ac:dyDescent="0.25">
      <c r="F9530" s="97"/>
      <c r="G9530" s="97"/>
    </row>
    <row r="9531" spans="6:7" x14ac:dyDescent="0.25">
      <c r="F9531" s="97"/>
      <c r="G9531" s="97"/>
    </row>
    <row r="9532" spans="6:7" x14ac:dyDescent="0.25">
      <c r="F9532" s="97"/>
      <c r="G9532" s="97"/>
    </row>
    <row r="9533" spans="6:7" x14ac:dyDescent="0.25">
      <c r="F9533" s="97"/>
      <c r="G9533" s="97"/>
    </row>
    <row r="9534" spans="6:7" x14ac:dyDescent="0.25">
      <c r="F9534" s="97"/>
      <c r="G9534" s="97"/>
    </row>
    <row r="9535" spans="6:7" x14ac:dyDescent="0.25">
      <c r="F9535" s="97"/>
      <c r="G9535" s="97"/>
    </row>
    <row r="9536" spans="6:7" x14ac:dyDescent="0.25">
      <c r="F9536" s="97"/>
      <c r="G9536" s="97"/>
    </row>
    <row r="9537" spans="6:7" x14ac:dyDescent="0.25">
      <c r="F9537" s="97"/>
      <c r="G9537" s="97"/>
    </row>
    <row r="9538" spans="6:7" x14ac:dyDescent="0.25">
      <c r="F9538" s="97"/>
      <c r="G9538" s="97"/>
    </row>
    <row r="9539" spans="6:7" x14ac:dyDescent="0.25">
      <c r="F9539" s="97"/>
      <c r="G9539" s="97"/>
    </row>
    <row r="9540" spans="6:7" x14ac:dyDescent="0.25">
      <c r="F9540" s="97"/>
      <c r="G9540" s="97"/>
    </row>
    <row r="9541" spans="6:7" x14ac:dyDescent="0.25">
      <c r="F9541" s="97"/>
      <c r="G9541" s="97"/>
    </row>
    <row r="9542" spans="6:7" x14ac:dyDescent="0.25">
      <c r="F9542" s="97"/>
      <c r="G9542" s="97"/>
    </row>
    <row r="9543" spans="6:7" x14ac:dyDescent="0.25">
      <c r="F9543" s="97"/>
      <c r="G9543" s="97"/>
    </row>
    <row r="9544" spans="6:7" x14ac:dyDescent="0.25">
      <c r="F9544" s="97"/>
      <c r="G9544" s="97"/>
    </row>
    <row r="9545" spans="6:7" x14ac:dyDescent="0.25">
      <c r="F9545" s="97"/>
      <c r="G9545" s="97"/>
    </row>
    <row r="9546" spans="6:7" x14ac:dyDescent="0.25">
      <c r="F9546" s="97"/>
      <c r="G9546" s="97"/>
    </row>
    <row r="9547" spans="6:7" x14ac:dyDescent="0.25">
      <c r="F9547" s="97"/>
      <c r="G9547" s="97"/>
    </row>
    <row r="9548" spans="6:7" x14ac:dyDescent="0.25">
      <c r="F9548" s="97"/>
      <c r="G9548" s="97"/>
    </row>
    <row r="9549" spans="6:7" x14ac:dyDescent="0.25">
      <c r="F9549" s="97"/>
      <c r="G9549" s="97"/>
    </row>
    <row r="9550" spans="6:7" x14ac:dyDescent="0.25">
      <c r="F9550" s="97"/>
      <c r="G9550" s="97"/>
    </row>
    <row r="9551" spans="6:7" x14ac:dyDescent="0.25">
      <c r="F9551" s="97"/>
      <c r="G9551" s="97"/>
    </row>
    <row r="9552" spans="6:7" x14ac:dyDescent="0.25">
      <c r="F9552" s="97"/>
      <c r="G9552" s="97"/>
    </row>
    <row r="9553" spans="6:7" x14ac:dyDescent="0.25">
      <c r="F9553" s="97"/>
      <c r="G9553" s="97"/>
    </row>
    <row r="9554" spans="6:7" x14ac:dyDescent="0.25">
      <c r="F9554" s="97"/>
      <c r="G9554" s="97"/>
    </row>
    <row r="9555" spans="6:7" x14ac:dyDescent="0.25">
      <c r="F9555" s="97"/>
      <c r="G9555" s="97"/>
    </row>
    <row r="9556" spans="6:7" x14ac:dyDescent="0.25">
      <c r="F9556" s="97"/>
      <c r="G9556" s="97"/>
    </row>
    <row r="9557" spans="6:7" x14ac:dyDescent="0.25">
      <c r="F9557" s="97"/>
      <c r="G9557" s="97"/>
    </row>
    <row r="9558" spans="6:7" x14ac:dyDescent="0.25">
      <c r="F9558" s="97"/>
      <c r="G9558" s="97"/>
    </row>
    <row r="9559" spans="6:7" x14ac:dyDescent="0.25">
      <c r="F9559" s="97"/>
      <c r="G9559" s="97"/>
    </row>
    <row r="9560" spans="6:7" x14ac:dyDescent="0.25">
      <c r="F9560" s="97"/>
      <c r="G9560" s="97"/>
    </row>
    <row r="9561" spans="6:7" x14ac:dyDescent="0.25">
      <c r="F9561" s="97"/>
      <c r="G9561" s="97"/>
    </row>
    <row r="9562" spans="6:7" x14ac:dyDescent="0.25">
      <c r="F9562" s="97"/>
      <c r="G9562" s="97"/>
    </row>
    <row r="9563" spans="6:7" x14ac:dyDescent="0.25">
      <c r="F9563" s="97"/>
      <c r="G9563" s="97"/>
    </row>
    <row r="9564" spans="6:7" x14ac:dyDescent="0.25">
      <c r="F9564" s="97"/>
      <c r="G9564" s="97"/>
    </row>
    <row r="9565" spans="6:7" x14ac:dyDescent="0.25">
      <c r="F9565" s="97"/>
      <c r="G9565" s="97"/>
    </row>
    <row r="9566" spans="6:7" x14ac:dyDescent="0.25">
      <c r="F9566" s="97"/>
      <c r="G9566" s="97"/>
    </row>
    <row r="9567" spans="6:7" x14ac:dyDescent="0.25">
      <c r="F9567" s="97"/>
      <c r="G9567" s="97"/>
    </row>
    <row r="9568" spans="6:7" x14ac:dyDescent="0.25">
      <c r="F9568" s="97"/>
      <c r="G9568" s="97"/>
    </row>
    <row r="9569" spans="6:7" x14ac:dyDescent="0.25">
      <c r="F9569" s="97"/>
      <c r="G9569" s="97"/>
    </row>
    <row r="9570" spans="6:7" x14ac:dyDescent="0.25">
      <c r="F9570" s="97"/>
      <c r="G9570" s="97"/>
    </row>
    <row r="9571" spans="6:7" x14ac:dyDescent="0.25">
      <c r="F9571" s="97"/>
      <c r="G9571" s="97"/>
    </row>
    <row r="9572" spans="6:7" x14ac:dyDescent="0.25">
      <c r="F9572" s="97"/>
      <c r="G9572" s="97"/>
    </row>
    <row r="9573" spans="6:7" x14ac:dyDescent="0.25">
      <c r="F9573" s="97"/>
      <c r="G9573" s="97"/>
    </row>
    <row r="9574" spans="6:7" x14ac:dyDescent="0.25">
      <c r="F9574" s="97"/>
      <c r="G9574" s="97"/>
    </row>
    <row r="9575" spans="6:7" x14ac:dyDescent="0.25">
      <c r="F9575" s="97"/>
      <c r="G9575" s="97"/>
    </row>
    <row r="9576" spans="6:7" x14ac:dyDescent="0.25">
      <c r="F9576" s="97"/>
      <c r="G9576" s="97"/>
    </row>
    <row r="9577" spans="6:7" x14ac:dyDescent="0.25">
      <c r="F9577" s="97"/>
      <c r="G9577" s="97"/>
    </row>
    <row r="9578" spans="6:7" x14ac:dyDescent="0.25">
      <c r="F9578" s="97"/>
      <c r="G9578" s="97"/>
    </row>
    <row r="9579" spans="6:7" x14ac:dyDescent="0.25">
      <c r="F9579" s="97"/>
      <c r="G9579" s="97"/>
    </row>
    <row r="9580" spans="6:7" x14ac:dyDescent="0.25">
      <c r="F9580" s="97"/>
      <c r="G9580" s="97"/>
    </row>
    <row r="9581" spans="6:7" x14ac:dyDescent="0.25">
      <c r="F9581" s="97"/>
      <c r="G9581" s="97"/>
    </row>
    <row r="9582" spans="6:7" x14ac:dyDescent="0.25">
      <c r="F9582" s="97"/>
      <c r="G9582" s="97"/>
    </row>
    <row r="9583" spans="6:7" x14ac:dyDescent="0.25">
      <c r="F9583" s="97"/>
      <c r="G9583" s="97"/>
    </row>
    <row r="9584" spans="6:7" x14ac:dyDescent="0.25">
      <c r="F9584" s="97"/>
      <c r="G9584" s="97"/>
    </row>
    <row r="9585" spans="6:7" x14ac:dyDescent="0.25">
      <c r="F9585" s="97"/>
      <c r="G9585" s="97"/>
    </row>
    <row r="9586" spans="6:7" x14ac:dyDescent="0.25">
      <c r="F9586" s="97"/>
      <c r="G9586" s="97"/>
    </row>
    <row r="9587" spans="6:7" x14ac:dyDescent="0.25">
      <c r="F9587" s="97"/>
      <c r="G9587" s="97"/>
    </row>
    <row r="9588" spans="6:7" x14ac:dyDescent="0.25">
      <c r="F9588" s="97"/>
      <c r="G9588" s="97"/>
    </row>
    <row r="9589" spans="6:7" x14ac:dyDescent="0.25">
      <c r="F9589" s="97"/>
      <c r="G9589" s="97"/>
    </row>
    <row r="9590" spans="6:7" x14ac:dyDescent="0.25">
      <c r="F9590" s="97"/>
      <c r="G9590" s="97"/>
    </row>
    <row r="9591" spans="6:7" x14ac:dyDescent="0.25">
      <c r="F9591" s="97"/>
      <c r="G9591" s="97"/>
    </row>
    <row r="9592" spans="6:7" x14ac:dyDescent="0.25">
      <c r="F9592" s="97"/>
      <c r="G9592" s="97"/>
    </row>
    <row r="9593" spans="6:7" x14ac:dyDescent="0.25">
      <c r="F9593" s="97"/>
      <c r="G9593" s="97"/>
    </row>
    <row r="9594" spans="6:7" x14ac:dyDescent="0.25">
      <c r="F9594" s="97"/>
      <c r="G9594" s="97"/>
    </row>
    <row r="9595" spans="6:7" x14ac:dyDescent="0.25">
      <c r="F9595" s="97"/>
      <c r="G9595" s="97"/>
    </row>
    <row r="9596" spans="6:7" x14ac:dyDescent="0.25">
      <c r="F9596" s="97"/>
      <c r="G9596" s="97"/>
    </row>
    <row r="9597" spans="6:7" x14ac:dyDescent="0.25">
      <c r="F9597" s="97"/>
      <c r="G9597" s="97"/>
    </row>
    <row r="9598" spans="6:7" x14ac:dyDescent="0.25">
      <c r="F9598" s="97"/>
      <c r="G9598" s="97"/>
    </row>
    <row r="9599" spans="6:7" x14ac:dyDescent="0.25">
      <c r="F9599" s="97"/>
      <c r="G9599" s="97"/>
    </row>
    <row r="9600" spans="6:7" x14ac:dyDescent="0.25">
      <c r="F9600" s="97"/>
      <c r="G9600" s="97"/>
    </row>
    <row r="9601" spans="6:7" x14ac:dyDescent="0.25">
      <c r="F9601" s="97"/>
      <c r="G9601" s="97"/>
    </row>
    <row r="9602" spans="6:7" x14ac:dyDescent="0.25">
      <c r="F9602" s="97"/>
      <c r="G9602" s="97"/>
    </row>
    <row r="9603" spans="6:7" x14ac:dyDescent="0.25">
      <c r="F9603" s="97"/>
      <c r="G9603" s="97"/>
    </row>
    <row r="9604" spans="6:7" x14ac:dyDescent="0.25">
      <c r="F9604" s="97"/>
      <c r="G9604" s="97"/>
    </row>
    <row r="9605" spans="6:7" x14ac:dyDescent="0.25">
      <c r="F9605" s="97"/>
      <c r="G9605" s="97"/>
    </row>
    <row r="9606" spans="6:7" x14ac:dyDescent="0.25">
      <c r="F9606" s="97"/>
      <c r="G9606" s="97"/>
    </row>
    <row r="9607" spans="6:7" x14ac:dyDescent="0.25">
      <c r="F9607" s="97"/>
      <c r="G9607" s="97"/>
    </row>
    <row r="9608" spans="6:7" x14ac:dyDescent="0.25">
      <c r="F9608" s="97"/>
      <c r="G9608" s="97"/>
    </row>
    <row r="9609" spans="6:7" x14ac:dyDescent="0.25">
      <c r="F9609" s="97"/>
      <c r="G9609" s="97"/>
    </row>
    <row r="9610" spans="6:7" x14ac:dyDescent="0.25">
      <c r="F9610" s="97"/>
      <c r="G9610" s="97"/>
    </row>
    <row r="9611" spans="6:7" x14ac:dyDescent="0.25">
      <c r="F9611" s="97"/>
      <c r="G9611" s="97"/>
    </row>
    <row r="9612" spans="6:7" x14ac:dyDescent="0.25">
      <c r="F9612" s="97"/>
      <c r="G9612" s="97"/>
    </row>
    <row r="9613" spans="6:7" x14ac:dyDescent="0.25">
      <c r="F9613" s="97"/>
      <c r="G9613" s="97"/>
    </row>
    <row r="9614" spans="6:7" x14ac:dyDescent="0.25">
      <c r="F9614" s="97"/>
      <c r="G9614" s="97"/>
    </row>
    <row r="9615" spans="6:7" x14ac:dyDescent="0.25">
      <c r="F9615" s="97"/>
      <c r="G9615" s="97"/>
    </row>
    <row r="9616" spans="6:7" x14ac:dyDescent="0.25">
      <c r="F9616" s="97"/>
      <c r="G9616" s="97"/>
    </row>
    <row r="9617" spans="6:7" x14ac:dyDescent="0.25">
      <c r="F9617" s="97"/>
      <c r="G9617" s="97"/>
    </row>
    <row r="9618" spans="6:7" x14ac:dyDescent="0.25">
      <c r="F9618" s="97"/>
      <c r="G9618" s="97"/>
    </row>
    <row r="9619" spans="6:7" x14ac:dyDescent="0.25">
      <c r="F9619" s="97"/>
      <c r="G9619" s="97"/>
    </row>
    <row r="9620" spans="6:7" x14ac:dyDescent="0.25">
      <c r="F9620" s="97"/>
      <c r="G9620" s="97"/>
    </row>
    <row r="9621" spans="6:7" x14ac:dyDescent="0.25">
      <c r="F9621" s="97"/>
      <c r="G9621" s="97"/>
    </row>
    <row r="9622" spans="6:7" x14ac:dyDescent="0.25">
      <c r="F9622" s="97"/>
      <c r="G9622" s="97"/>
    </row>
    <row r="9623" spans="6:7" x14ac:dyDescent="0.25">
      <c r="F9623" s="97"/>
      <c r="G9623" s="97"/>
    </row>
    <row r="9624" spans="6:7" x14ac:dyDescent="0.25">
      <c r="F9624" s="97"/>
      <c r="G9624" s="97"/>
    </row>
    <row r="9625" spans="6:7" x14ac:dyDescent="0.25">
      <c r="F9625" s="97"/>
      <c r="G9625" s="97"/>
    </row>
    <row r="9626" spans="6:7" x14ac:dyDescent="0.25">
      <c r="F9626" s="97"/>
      <c r="G9626" s="97"/>
    </row>
    <row r="9627" spans="6:7" x14ac:dyDescent="0.25">
      <c r="F9627" s="97"/>
      <c r="G9627" s="97"/>
    </row>
    <row r="9628" spans="6:7" x14ac:dyDescent="0.25">
      <c r="F9628" s="97"/>
      <c r="G9628" s="97"/>
    </row>
    <row r="9629" spans="6:7" x14ac:dyDescent="0.25">
      <c r="F9629" s="97"/>
      <c r="G9629" s="97"/>
    </row>
    <row r="9630" spans="6:7" x14ac:dyDescent="0.25">
      <c r="F9630" s="97"/>
      <c r="G9630" s="97"/>
    </row>
    <row r="9631" spans="6:7" x14ac:dyDescent="0.25">
      <c r="F9631" s="97"/>
      <c r="G9631" s="97"/>
    </row>
    <row r="9632" spans="6:7" x14ac:dyDescent="0.25">
      <c r="F9632" s="97"/>
      <c r="G9632" s="97"/>
    </row>
    <row r="9633" spans="6:7" x14ac:dyDescent="0.25">
      <c r="F9633" s="97"/>
      <c r="G9633" s="97"/>
    </row>
    <row r="9634" spans="6:7" x14ac:dyDescent="0.25">
      <c r="F9634" s="97"/>
      <c r="G9634" s="97"/>
    </row>
    <row r="9635" spans="6:7" x14ac:dyDescent="0.25">
      <c r="F9635" s="97"/>
      <c r="G9635" s="97"/>
    </row>
    <row r="9636" spans="6:7" x14ac:dyDescent="0.25">
      <c r="F9636" s="97"/>
      <c r="G9636" s="97"/>
    </row>
    <row r="9637" spans="6:7" x14ac:dyDescent="0.25">
      <c r="F9637" s="97"/>
      <c r="G9637" s="97"/>
    </row>
    <row r="9638" spans="6:7" x14ac:dyDescent="0.25">
      <c r="F9638" s="97"/>
      <c r="G9638" s="97"/>
    </row>
    <row r="9639" spans="6:7" x14ac:dyDescent="0.25">
      <c r="F9639" s="97"/>
      <c r="G9639" s="97"/>
    </row>
    <row r="9640" spans="6:7" x14ac:dyDescent="0.25">
      <c r="F9640" s="97"/>
      <c r="G9640" s="97"/>
    </row>
    <row r="9641" spans="6:7" x14ac:dyDescent="0.25">
      <c r="F9641" s="97"/>
      <c r="G9641" s="97"/>
    </row>
    <row r="9642" spans="6:7" x14ac:dyDescent="0.25">
      <c r="F9642" s="97"/>
      <c r="G9642" s="97"/>
    </row>
    <row r="9643" spans="6:7" x14ac:dyDescent="0.25">
      <c r="F9643" s="97"/>
      <c r="G9643" s="97"/>
    </row>
    <row r="9644" spans="6:7" x14ac:dyDescent="0.25">
      <c r="F9644" s="97"/>
      <c r="G9644" s="97"/>
    </row>
    <row r="9645" spans="6:7" x14ac:dyDescent="0.25">
      <c r="F9645" s="97"/>
      <c r="G9645" s="97"/>
    </row>
    <row r="9646" spans="6:7" x14ac:dyDescent="0.25">
      <c r="F9646" s="97"/>
      <c r="G9646" s="97"/>
    </row>
    <row r="9647" spans="6:7" x14ac:dyDescent="0.25">
      <c r="F9647" s="97"/>
      <c r="G9647" s="97"/>
    </row>
    <row r="9648" spans="6:7" x14ac:dyDescent="0.25">
      <c r="F9648" s="97"/>
      <c r="G9648" s="97"/>
    </row>
    <row r="9649" spans="6:7" x14ac:dyDescent="0.25">
      <c r="F9649" s="97"/>
      <c r="G9649" s="97"/>
    </row>
    <row r="9650" spans="6:7" x14ac:dyDescent="0.25">
      <c r="F9650" s="97"/>
      <c r="G9650" s="97"/>
    </row>
    <row r="9651" spans="6:7" x14ac:dyDescent="0.25">
      <c r="F9651" s="97"/>
      <c r="G9651" s="97"/>
    </row>
    <row r="9652" spans="6:7" x14ac:dyDescent="0.25">
      <c r="F9652" s="97"/>
      <c r="G9652" s="97"/>
    </row>
    <row r="9653" spans="6:7" x14ac:dyDescent="0.25">
      <c r="F9653" s="97"/>
      <c r="G9653" s="97"/>
    </row>
    <row r="9654" spans="6:7" x14ac:dyDescent="0.25">
      <c r="F9654" s="97"/>
      <c r="G9654" s="97"/>
    </row>
    <row r="9655" spans="6:7" x14ac:dyDescent="0.25">
      <c r="F9655" s="97"/>
      <c r="G9655" s="97"/>
    </row>
    <row r="9656" spans="6:7" x14ac:dyDescent="0.25">
      <c r="F9656" s="97"/>
      <c r="G9656" s="97"/>
    </row>
    <row r="9657" spans="6:7" x14ac:dyDescent="0.25">
      <c r="F9657" s="97"/>
      <c r="G9657" s="97"/>
    </row>
    <row r="9658" spans="6:7" x14ac:dyDescent="0.25">
      <c r="F9658" s="97"/>
      <c r="G9658" s="97"/>
    </row>
    <row r="9659" spans="6:7" x14ac:dyDescent="0.25">
      <c r="F9659" s="97"/>
      <c r="G9659" s="97"/>
    </row>
    <row r="9660" spans="6:7" x14ac:dyDescent="0.25">
      <c r="F9660" s="97"/>
      <c r="G9660" s="97"/>
    </row>
    <row r="9661" spans="6:7" x14ac:dyDescent="0.25">
      <c r="F9661" s="97"/>
      <c r="G9661" s="97"/>
    </row>
    <row r="9662" spans="6:7" x14ac:dyDescent="0.25">
      <c r="F9662" s="97"/>
      <c r="G9662" s="97"/>
    </row>
    <row r="9663" spans="6:7" x14ac:dyDescent="0.25">
      <c r="F9663" s="97"/>
      <c r="G9663" s="97"/>
    </row>
    <row r="9664" spans="6:7" x14ac:dyDescent="0.25">
      <c r="F9664" s="97"/>
      <c r="G9664" s="97"/>
    </row>
    <row r="9665" spans="6:7" x14ac:dyDescent="0.25">
      <c r="F9665" s="97"/>
      <c r="G9665" s="97"/>
    </row>
    <row r="9666" spans="6:7" x14ac:dyDescent="0.25">
      <c r="F9666" s="97"/>
      <c r="G9666" s="97"/>
    </row>
    <row r="9667" spans="6:7" x14ac:dyDescent="0.25">
      <c r="F9667" s="97"/>
      <c r="G9667" s="97"/>
    </row>
    <row r="9668" spans="6:7" x14ac:dyDescent="0.25">
      <c r="F9668" s="97"/>
      <c r="G9668" s="97"/>
    </row>
    <row r="9669" spans="6:7" x14ac:dyDescent="0.25">
      <c r="F9669" s="97"/>
      <c r="G9669" s="97"/>
    </row>
    <row r="9670" spans="6:7" x14ac:dyDescent="0.25">
      <c r="F9670" s="97"/>
      <c r="G9670" s="97"/>
    </row>
    <row r="9671" spans="6:7" x14ac:dyDescent="0.25">
      <c r="F9671" s="97"/>
      <c r="G9671" s="97"/>
    </row>
    <row r="9672" spans="6:7" x14ac:dyDescent="0.25">
      <c r="F9672" s="97"/>
      <c r="G9672" s="97"/>
    </row>
    <row r="9673" spans="6:7" x14ac:dyDescent="0.25">
      <c r="F9673" s="97"/>
      <c r="G9673" s="97"/>
    </row>
    <row r="9674" spans="6:7" x14ac:dyDescent="0.25">
      <c r="F9674" s="97"/>
      <c r="G9674" s="97"/>
    </row>
    <row r="9675" spans="6:7" x14ac:dyDescent="0.25">
      <c r="F9675" s="97"/>
      <c r="G9675" s="97"/>
    </row>
    <row r="9676" spans="6:7" x14ac:dyDescent="0.25">
      <c r="F9676" s="97"/>
      <c r="G9676" s="97"/>
    </row>
    <row r="9677" spans="6:7" x14ac:dyDescent="0.25">
      <c r="F9677" s="97"/>
      <c r="G9677" s="97"/>
    </row>
    <row r="9678" spans="6:7" x14ac:dyDescent="0.25">
      <c r="F9678" s="97"/>
      <c r="G9678" s="97"/>
    </row>
    <row r="9679" spans="6:7" x14ac:dyDescent="0.25">
      <c r="F9679" s="97"/>
      <c r="G9679" s="97"/>
    </row>
    <row r="9680" spans="6:7" x14ac:dyDescent="0.25">
      <c r="F9680" s="97"/>
      <c r="G9680" s="97"/>
    </row>
    <row r="9681" spans="6:7" x14ac:dyDescent="0.25">
      <c r="F9681" s="97"/>
      <c r="G9681" s="97"/>
    </row>
    <row r="9682" spans="6:7" x14ac:dyDescent="0.25">
      <c r="F9682" s="97"/>
      <c r="G9682" s="97"/>
    </row>
    <row r="9683" spans="6:7" x14ac:dyDescent="0.25">
      <c r="F9683" s="97"/>
      <c r="G9683" s="97"/>
    </row>
    <row r="9684" spans="6:7" x14ac:dyDescent="0.25">
      <c r="F9684" s="97"/>
      <c r="G9684" s="97"/>
    </row>
    <row r="9685" spans="6:7" x14ac:dyDescent="0.25">
      <c r="F9685" s="97"/>
      <c r="G9685" s="97"/>
    </row>
    <row r="9686" spans="6:7" x14ac:dyDescent="0.25">
      <c r="F9686" s="97"/>
      <c r="G9686" s="97"/>
    </row>
    <row r="9687" spans="6:7" x14ac:dyDescent="0.25">
      <c r="F9687" s="97"/>
      <c r="G9687" s="97"/>
    </row>
    <row r="9688" spans="6:7" x14ac:dyDescent="0.25">
      <c r="F9688" s="97"/>
      <c r="G9688" s="97"/>
    </row>
    <row r="9689" spans="6:7" x14ac:dyDescent="0.25">
      <c r="F9689" s="97"/>
      <c r="G9689" s="97"/>
    </row>
    <row r="9690" spans="6:7" x14ac:dyDescent="0.25">
      <c r="F9690" s="97"/>
      <c r="G9690" s="97"/>
    </row>
    <row r="9691" spans="6:7" x14ac:dyDescent="0.25">
      <c r="F9691" s="97"/>
      <c r="G9691" s="97"/>
    </row>
    <row r="9692" spans="6:7" x14ac:dyDescent="0.25">
      <c r="F9692" s="97"/>
      <c r="G9692" s="97"/>
    </row>
    <row r="9693" spans="6:7" x14ac:dyDescent="0.25">
      <c r="F9693" s="97"/>
      <c r="G9693" s="97"/>
    </row>
    <row r="9694" spans="6:7" x14ac:dyDescent="0.25">
      <c r="F9694" s="97"/>
      <c r="G9694" s="97"/>
    </row>
    <row r="9695" spans="6:7" x14ac:dyDescent="0.25">
      <c r="F9695" s="97"/>
      <c r="G9695" s="97"/>
    </row>
    <row r="9696" spans="6:7" x14ac:dyDescent="0.25">
      <c r="F9696" s="97"/>
      <c r="G9696" s="97"/>
    </row>
    <row r="9697" spans="6:7" x14ac:dyDescent="0.25">
      <c r="F9697" s="97"/>
      <c r="G9697" s="97"/>
    </row>
    <row r="9698" spans="6:7" x14ac:dyDescent="0.25">
      <c r="F9698" s="97"/>
      <c r="G9698" s="97"/>
    </row>
    <row r="9699" spans="6:7" x14ac:dyDescent="0.25">
      <c r="F9699" s="97"/>
      <c r="G9699" s="97"/>
    </row>
    <row r="9700" spans="6:7" x14ac:dyDescent="0.25">
      <c r="F9700" s="97"/>
      <c r="G9700" s="97"/>
    </row>
    <row r="9701" spans="6:7" x14ac:dyDescent="0.25">
      <c r="F9701" s="97"/>
      <c r="G9701" s="97"/>
    </row>
    <row r="9702" spans="6:7" x14ac:dyDescent="0.25">
      <c r="F9702" s="97"/>
      <c r="G9702" s="97"/>
    </row>
    <row r="9703" spans="6:7" x14ac:dyDescent="0.25">
      <c r="F9703" s="97"/>
      <c r="G9703" s="97"/>
    </row>
    <row r="9704" spans="6:7" x14ac:dyDescent="0.25">
      <c r="F9704" s="97"/>
      <c r="G9704" s="97"/>
    </row>
    <row r="9705" spans="6:7" x14ac:dyDescent="0.25">
      <c r="F9705" s="97"/>
      <c r="G9705" s="97"/>
    </row>
    <row r="9706" spans="6:7" x14ac:dyDescent="0.25">
      <c r="F9706" s="97"/>
      <c r="G9706" s="97"/>
    </row>
    <row r="9707" spans="6:7" x14ac:dyDescent="0.25">
      <c r="F9707" s="97"/>
      <c r="G9707" s="97"/>
    </row>
    <row r="9708" spans="6:7" x14ac:dyDescent="0.25">
      <c r="F9708" s="97"/>
      <c r="G9708" s="97"/>
    </row>
    <row r="9709" spans="6:7" x14ac:dyDescent="0.25">
      <c r="F9709" s="97"/>
      <c r="G9709" s="97"/>
    </row>
    <row r="9710" spans="6:7" x14ac:dyDescent="0.25">
      <c r="F9710" s="97"/>
      <c r="G9710" s="97"/>
    </row>
    <row r="9711" spans="6:7" x14ac:dyDescent="0.25">
      <c r="F9711" s="97"/>
      <c r="G9711" s="97"/>
    </row>
    <row r="9712" spans="6:7" x14ac:dyDescent="0.25">
      <c r="F9712" s="97"/>
      <c r="G9712" s="97"/>
    </row>
    <row r="9713" spans="6:7" x14ac:dyDescent="0.25">
      <c r="F9713" s="97"/>
      <c r="G9713" s="97"/>
    </row>
    <row r="9714" spans="6:7" x14ac:dyDescent="0.25">
      <c r="F9714" s="97"/>
      <c r="G9714" s="97"/>
    </row>
    <row r="9715" spans="6:7" x14ac:dyDescent="0.25">
      <c r="F9715" s="97"/>
      <c r="G9715" s="97"/>
    </row>
    <row r="9716" spans="6:7" x14ac:dyDescent="0.25">
      <c r="F9716" s="97"/>
      <c r="G9716" s="97"/>
    </row>
    <row r="9717" spans="6:7" x14ac:dyDescent="0.25">
      <c r="F9717" s="97"/>
      <c r="G9717" s="97"/>
    </row>
    <row r="9718" spans="6:7" x14ac:dyDescent="0.25">
      <c r="F9718" s="97"/>
      <c r="G9718" s="97"/>
    </row>
    <row r="9719" spans="6:7" x14ac:dyDescent="0.25">
      <c r="F9719" s="97"/>
      <c r="G9719" s="97"/>
    </row>
    <row r="9720" spans="6:7" x14ac:dyDescent="0.25">
      <c r="F9720" s="97"/>
      <c r="G9720" s="97"/>
    </row>
    <row r="9721" spans="6:7" x14ac:dyDescent="0.25">
      <c r="F9721" s="97"/>
      <c r="G9721" s="97"/>
    </row>
    <row r="9722" spans="6:7" x14ac:dyDescent="0.25">
      <c r="F9722" s="97"/>
      <c r="G9722" s="97"/>
    </row>
    <row r="9723" spans="6:7" x14ac:dyDescent="0.25">
      <c r="F9723" s="97"/>
      <c r="G9723" s="97"/>
    </row>
    <row r="9724" spans="6:7" x14ac:dyDescent="0.25">
      <c r="F9724" s="97"/>
      <c r="G9724" s="97"/>
    </row>
    <row r="9725" spans="6:7" x14ac:dyDescent="0.25">
      <c r="F9725" s="97"/>
      <c r="G9725" s="97"/>
    </row>
    <row r="9726" spans="6:7" x14ac:dyDescent="0.25">
      <c r="F9726" s="97"/>
      <c r="G9726" s="97"/>
    </row>
    <row r="9727" spans="6:7" x14ac:dyDescent="0.25">
      <c r="F9727" s="97"/>
      <c r="G9727" s="97"/>
    </row>
    <row r="9728" spans="6:7" x14ac:dyDescent="0.25">
      <c r="F9728" s="97"/>
      <c r="G9728" s="97"/>
    </row>
    <row r="9729" spans="6:7" x14ac:dyDescent="0.25">
      <c r="F9729" s="97"/>
      <c r="G9729" s="97"/>
    </row>
    <row r="9730" spans="6:7" x14ac:dyDescent="0.25">
      <c r="F9730" s="97"/>
      <c r="G9730" s="97"/>
    </row>
    <row r="9731" spans="6:7" x14ac:dyDescent="0.25">
      <c r="F9731" s="97"/>
      <c r="G9731" s="97"/>
    </row>
    <row r="9732" spans="6:7" x14ac:dyDescent="0.25">
      <c r="F9732" s="97"/>
      <c r="G9732" s="97"/>
    </row>
    <row r="9733" spans="6:7" x14ac:dyDescent="0.25">
      <c r="F9733" s="97"/>
      <c r="G9733" s="97"/>
    </row>
    <row r="9734" spans="6:7" x14ac:dyDescent="0.25">
      <c r="F9734" s="97"/>
      <c r="G9734" s="97"/>
    </row>
    <row r="9735" spans="6:7" x14ac:dyDescent="0.25">
      <c r="F9735" s="97"/>
      <c r="G9735" s="97"/>
    </row>
    <row r="9736" spans="6:7" x14ac:dyDescent="0.25">
      <c r="F9736" s="97"/>
      <c r="G9736" s="97"/>
    </row>
    <row r="9737" spans="6:7" x14ac:dyDescent="0.25">
      <c r="F9737" s="97"/>
      <c r="G9737" s="97"/>
    </row>
    <row r="9738" spans="6:7" x14ac:dyDescent="0.25">
      <c r="F9738" s="97"/>
      <c r="G9738" s="97"/>
    </row>
    <row r="9739" spans="6:7" x14ac:dyDescent="0.25">
      <c r="F9739" s="97"/>
      <c r="G9739" s="97"/>
    </row>
    <row r="9740" spans="6:7" x14ac:dyDescent="0.25">
      <c r="F9740" s="97"/>
      <c r="G9740" s="97"/>
    </row>
    <row r="9741" spans="6:7" x14ac:dyDescent="0.25">
      <c r="F9741" s="97"/>
      <c r="G9741" s="97"/>
    </row>
    <row r="9742" spans="6:7" x14ac:dyDescent="0.25">
      <c r="F9742" s="97"/>
      <c r="G9742" s="97"/>
    </row>
    <row r="9743" spans="6:7" x14ac:dyDescent="0.25">
      <c r="F9743" s="97"/>
      <c r="G9743" s="97"/>
    </row>
    <row r="9744" spans="6:7" x14ac:dyDescent="0.25">
      <c r="F9744" s="97"/>
      <c r="G9744" s="97"/>
    </row>
    <row r="9745" spans="6:7" x14ac:dyDescent="0.25">
      <c r="F9745" s="97"/>
      <c r="G9745" s="97"/>
    </row>
    <row r="9746" spans="6:7" x14ac:dyDescent="0.25">
      <c r="F9746" s="97"/>
      <c r="G9746" s="97"/>
    </row>
    <row r="9747" spans="6:7" x14ac:dyDescent="0.25">
      <c r="F9747" s="97"/>
      <c r="G9747" s="97"/>
    </row>
    <row r="9748" spans="6:7" x14ac:dyDescent="0.25">
      <c r="F9748" s="97"/>
      <c r="G9748" s="97"/>
    </row>
    <row r="9749" spans="6:7" x14ac:dyDescent="0.25">
      <c r="F9749" s="97"/>
      <c r="G9749" s="97"/>
    </row>
    <row r="9750" spans="6:7" x14ac:dyDescent="0.25">
      <c r="F9750" s="97"/>
      <c r="G9750" s="97"/>
    </row>
    <row r="9751" spans="6:7" x14ac:dyDescent="0.25">
      <c r="F9751" s="97"/>
      <c r="G9751" s="97"/>
    </row>
    <row r="9752" spans="6:7" x14ac:dyDescent="0.25">
      <c r="F9752" s="97"/>
      <c r="G9752" s="97"/>
    </row>
    <row r="9753" spans="6:7" x14ac:dyDescent="0.25">
      <c r="F9753" s="97"/>
      <c r="G9753" s="97"/>
    </row>
    <row r="9754" spans="6:7" x14ac:dyDescent="0.25">
      <c r="F9754" s="97"/>
      <c r="G9754" s="97"/>
    </row>
    <row r="9755" spans="6:7" x14ac:dyDescent="0.25">
      <c r="F9755" s="97"/>
      <c r="G9755" s="97"/>
    </row>
    <row r="9756" spans="6:7" x14ac:dyDescent="0.25">
      <c r="F9756" s="97"/>
      <c r="G9756" s="97"/>
    </row>
    <row r="9757" spans="6:7" x14ac:dyDescent="0.25">
      <c r="F9757" s="97"/>
      <c r="G9757" s="97"/>
    </row>
    <row r="9758" spans="6:7" x14ac:dyDescent="0.25">
      <c r="F9758" s="97"/>
      <c r="G9758" s="97"/>
    </row>
    <row r="9759" spans="6:7" x14ac:dyDescent="0.25">
      <c r="F9759" s="97"/>
      <c r="G9759" s="97"/>
    </row>
    <row r="9760" spans="6:7" x14ac:dyDescent="0.25">
      <c r="F9760" s="97"/>
      <c r="G9760" s="97"/>
    </row>
    <row r="9761" spans="6:7" x14ac:dyDescent="0.25">
      <c r="F9761" s="97"/>
      <c r="G9761" s="97"/>
    </row>
    <row r="9762" spans="6:7" x14ac:dyDescent="0.25">
      <c r="F9762" s="97"/>
      <c r="G9762" s="97"/>
    </row>
    <row r="9763" spans="6:7" x14ac:dyDescent="0.25">
      <c r="F9763" s="97"/>
      <c r="G9763" s="97"/>
    </row>
    <row r="9764" spans="6:7" x14ac:dyDescent="0.25">
      <c r="F9764" s="97"/>
      <c r="G9764" s="97"/>
    </row>
    <row r="9765" spans="6:7" x14ac:dyDescent="0.25">
      <c r="F9765" s="97"/>
      <c r="G9765" s="97"/>
    </row>
    <row r="9766" spans="6:7" x14ac:dyDescent="0.25">
      <c r="F9766" s="97"/>
      <c r="G9766" s="97"/>
    </row>
    <row r="9767" spans="6:7" x14ac:dyDescent="0.25">
      <c r="F9767" s="97"/>
      <c r="G9767" s="97"/>
    </row>
    <row r="9768" spans="6:7" x14ac:dyDescent="0.25">
      <c r="F9768" s="97"/>
      <c r="G9768" s="97"/>
    </row>
    <row r="9769" spans="6:7" x14ac:dyDescent="0.25">
      <c r="F9769" s="97"/>
      <c r="G9769" s="97"/>
    </row>
    <row r="9770" spans="6:7" x14ac:dyDescent="0.25">
      <c r="F9770" s="97"/>
      <c r="G9770" s="97"/>
    </row>
    <row r="9771" spans="6:7" x14ac:dyDescent="0.25">
      <c r="F9771" s="97"/>
      <c r="G9771" s="97"/>
    </row>
    <row r="9772" spans="6:7" x14ac:dyDescent="0.25">
      <c r="F9772" s="97"/>
      <c r="G9772" s="97"/>
    </row>
    <row r="9773" spans="6:7" x14ac:dyDescent="0.25">
      <c r="F9773" s="97"/>
      <c r="G9773" s="97"/>
    </row>
    <row r="9774" spans="6:7" x14ac:dyDescent="0.25">
      <c r="F9774" s="97"/>
      <c r="G9774" s="97"/>
    </row>
    <row r="9775" spans="6:7" x14ac:dyDescent="0.25">
      <c r="F9775" s="97"/>
      <c r="G9775" s="97"/>
    </row>
    <row r="9776" spans="6:7" x14ac:dyDescent="0.25">
      <c r="F9776" s="97"/>
      <c r="G9776" s="97"/>
    </row>
    <row r="9777" spans="6:7" x14ac:dyDescent="0.25">
      <c r="F9777" s="97"/>
      <c r="G9777" s="97"/>
    </row>
    <row r="9778" spans="6:7" x14ac:dyDescent="0.25">
      <c r="F9778" s="97"/>
      <c r="G9778" s="97"/>
    </row>
    <row r="9779" spans="6:7" x14ac:dyDescent="0.25">
      <c r="F9779" s="97"/>
      <c r="G9779" s="97"/>
    </row>
    <row r="9780" spans="6:7" x14ac:dyDescent="0.25">
      <c r="F9780" s="97"/>
      <c r="G9780" s="97"/>
    </row>
    <row r="9781" spans="6:7" x14ac:dyDescent="0.25">
      <c r="F9781" s="97"/>
      <c r="G9781" s="97"/>
    </row>
    <row r="9782" spans="6:7" x14ac:dyDescent="0.25">
      <c r="F9782" s="97"/>
      <c r="G9782" s="97"/>
    </row>
    <row r="9783" spans="6:7" x14ac:dyDescent="0.25">
      <c r="F9783" s="97"/>
      <c r="G9783" s="97"/>
    </row>
    <row r="9784" spans="6:7" x14ac:dyDescent="0.25">
      <c r="F9784" s="97"/>
      <c r="G9784" s="97"/>
    </row>
    <row r="9785" spans="6:7" x14ac:dyDescent="0.25">
      <c r="F9785" s="97"/>
      <c r="G9785" s="97"/>
    </row>
    <row r="9786" spans="6:7" x14ac:dyDescent="0.25">
      <c r="F9786" s="97"/>
      <c r="G9786" s="97"/>
    </row>
    <row r="9787" spans="6:7" x14ac:dyDescent="0.25">
      <c r="F9787" s="97"/>
      <c r="G9787" s="97"/>
    </row>
    <row r="9788" spans="6:7" x14ac:dyDescent="0.25">
      <c r="F9788" s="97"/>
      <c r="G9788" s="97"/>
    </row>
    <row r="9789" spans="6:7" x14ac:dyDescent="0.25">
      <c r="F9789" s="97"/>
      <c r="G9789" s="97"/>
    </row>
    <row r="9790" spans="6:7" x14ac:dyDescent="0.25">
      <c r="F9790" s="97"/>
      <c r="G9790" s="97"/>
    </row>
    <row r="9791" spans="6:7" x14ac:dyDescent="0.25">
      <c r="F9791" s="97"/>
      <c r="G9791" s="97"/>
    </row>
    <row r="9792" spans="6:7" x14ac:dyDescent="0.25">
      <c r="F9792" s="97"/>
      <c r="G9792" s="97"/>
    </row>
    <row r="9793" spans="6:7" x14ac:dyDescent="0.25">
      <c r="F9793" s="97"/>
      <c r="G9793" s="97"/>
    </row>
    <row r="9794" spans="6:7" x14ac:dyDescent="0.25">
      <c r="F9794" s="97"/>
      <c r="G9794" s="97"/>
    </row>
    <row r="9795" spans="6:7" x14ac:dyDescent="0.25">
      <c r="F9795" s="97"/>
      <c r="G9795" s="97"/>
    </row>
    <row r="9796" spans="6:7" x14ac:dyDescent="0.25">
      <c r="F9796" s="97"/>
      <c r="G9796" s="97"/>
    </row>
    <row r="9797" spans="6:7" x14ac:dyDescent="0.25">
      <c r="F9797" s="97"/>
      <c r="G9797" s="97"/>
    </row>
    <row r="9798" spans="6:7" x14ac:dyDescent="0.25">
      <c r="F9798" s="97"/>
      <c r="G9798" s="97"/>
    </row>
    <row r="9799" spans="6:7" x14ac:dyDescent="0.25">
      <c r="F9799" s="97"/>
      <c r="G9799" s="97"/>
    </row>
    <row r="9800" spans="6:7" x14ac:dyDescent="0.25">
      <c r="F9800" s="97"/>
      <c r="G9800" s="97"/>
    </row>
    <row r="9801" spans="6:7" x14ac:dyDescent="0.25">
      <c r="F9801" s="97"/>
      <c r="G9801" s="97"/>
    </row>
    <row r="9802" spans="6:7" x14ac:dyDescent="0.25">
      <c r="F9802" s="97"/>
      <c r="G9802" s="97"/>
    </row>
    <row r="9803" spans="6:7" x14ac:dyDescent="0.25">
      <c r="F9803" s="97"/>
      <c r="G9803" s="97"/>
    </row>
    <row r="9804" spans="6:7" x14ac:dyDescent="0.25">
      <c r="F9804" s="97"/>
      <c r="G9804" s="97"/>
    </row>
    <row r="9805" spans="6:7" x14ac:dyDescent="0.25">
      <c r="F9805" s="97"/>
      <c r="G9805" s="97"/>
    </row>
    <row r="9806" spans="6:7" x14ac:dyDescent="0.25">
      <c r="F9806" s="97"/>
      <c r="G9806" s="97"/>
    </row>
    <row r="9807" spans="6:7" x14ac:dyDescent="0.25">
      <c r="F9807" s="97"/>
      <c r="G9807" s="97"/>
    </row>
    <row r="9808" spans="6:7" x14ac:dyDescent="0.25">
      <c r="F9808" s="97"/>
      <c r="G9808" s="97"/>
    </row>
    <row r="9809" spans="6:7" x14ac:dyDescent="0.25">
      <c r="F9809" s="97"/>
      <c r="G9809" s="97"/>
    </row>
    <row r="9810" spans="6:7" x14ac:dyDescent="0.25">
      <c r="F9810" s="97"/>
      <c r="G9810" s="97"/>
    </row>
    <row r="9811" spans="6:7" x14ac:dyDescent="0.25">
      <c r="F9811" s="97"/>
      <c r="G9811" s="97"/>
    </row>
    <row r="9812" spans="6:7" x14ac:dyDescent="0.25">
      <c r="F9812" s="97"/>
      <c r="G9812" s="97"/>
    </row>
    <row r="9813" spans="6:7" x14ac:dyDescent="0.25">
      <c r="F9813" s="97"/>
      <c r="G9813" s="97"/>
    </row>
    <row r="9814" spans="6:7" x14ac:dyDescent="0.25">
      <c r="F9814" s="97"/>
      <c r="G9814" s="97"/>
    </row>
    <row r="9815" spans="6:7" x14ac:dyDescent="0.25">
      <c r="F9815" s="97"/>
      <c r="G9815" s="97"/>
    </row>
    <row r="9816" spans="6:7" x14ac:dyDescent="0.25">
      <c r="F9816" s="97"/>
      <c r="G9816" s="97"/>
    </row>
    <row r="9817" spans="6:7" x14ac:dyDescent="0.25">
      <c r="F9817" s="97"/>
      <c r="G9817" s="97"/>
    </row>
    <row r="9818" spans="6:7" x14ac:dyDescent="0.25">
      <c r="F9818" s="97"/>
      <c r="G9818" s="97"/>
    </row>
    <row r="9819" spans="6:7" x14ac:dyDescent="0.25">
      <c r="F9819" s="97"/>
      <c r="G9819" s="97"/>
    </row>
    <row r="9820" spans="6:7" x14ac:dyDescent="0.25">
      <c r="F9820" s="97"/>
      <c r="G9820" s="97"/>
    </row>
    <row r="9821" spans="6:7" x14ac:dyDescent="0.25">
      <c r="F9821" s="97"/>
      <c r="G9821" s="97"/>
    </row>
    <row r="9822" spans="6:7" x14ac:dyDescent="0.25">
      <c r="F9822" s="97"/>
      <c r="G9822" s="97"/>
    </row>
    <row r="9823" spans="6:7" x14ac:dyDescent="0.25">
      <c r="F9823" s="97"/>
      <c r="G9823" s="97"/>
    </row>
    <row r="9824" spans="6:7" x14ac:dyDescent="0.25">
      <c r="F9824" s="97"/>
      <c r="G9824" s="97"/>
    </row>
    <row r="9825" spans="6:7" x14ac:dyDescent="0.25">
      <c r="F9825" s="97"/>
      <c r="G9825" s="97"/>
    </row>
    <row r="9826" spans="6:7" x14ac:dyDescent="0.25">
      <c r="F9826" s="97"/>
      <c r="G9826" s="97"/>
    </row>
    <row r="9827" spans="6:7" x14ac:dyDescent="0.25">
      <c r="F9827" s="97"/>
      <c r="G9827" s="97"/>
    </row>
    <row r="9828" spans="6:7" x14ac:dyDescent="0.25">
      <c r="F9828" s="97"/>
      <c r="G9828" s="97"/>
    </row>
    <row r="9829" spans="6:7" x14ac:dyDescent="0.25">
      <c r="F9829" s="97"/>
      <c r="G9829" s="97"/>
    </row>
    <row r="9830" spans="6:7" x14ac:dyDescent="0.25">
      <c r="F9830" s="97"/>
      <c r="G9830" s="97"/>
    </row>
    <row r="9831" spans="6:7" x14ac:dyDescent="0.25">
      <c r="F9831" s="97"/>
      <c r="G9831" s="97"/>
    </row>
    <row r="9832" spans="6:7" x14ac:dyDescent="0.25">
      <c r="F9832" s="97"/>
      <c r="G9832" s="97"/>
    </row>
    <row r="9833" spans="6:7" x14ac:dyDescent="0.25">
      <c r="F9833" s="97"/>
      <c r="G9833" s="97"/>
    </row>
    <row r="9834" spans="6:7" x14ac:dyDescent="0.25">
      <c r="F9834" s="97"/>
      <c r="G9834" s="97"/>
    </row>
    <row r="9835" spans="6:7" x14ac:dyDescent="0.25">
      <c r="F9835" s="97"/>
      <c r="G9835" s="97"/>
    </row>
    <row r="9836" spans="6:7" x14ac:dyDescent="0.25">
      <c r="F9836" s="97"/>
      <c r="G9836" s="97"/>
    </row>
    <row r="9837" spans="6:7" x14ac:dyDescent="0.25">
      <c r="F9837" s="97"/>
      <c r="G9837" s="97"/>
    </row>
    <row r="9838" spans="6:7" x14ac:dyDescent="0.25">
      <c r="F9838" s="97"/>
      <c r="G9838" s="97"/>
    </row>
    <row r="9839" spans="6:7" x14ac:dyDescent="0.25">
      <c r="F9839" s="97"/>
      <c r="G9839" s="97"/>
    </row>
    <row r="9840" spans="6:7" x14ac:dyDescent="0.25">
      <c r="F9840" s="97"/>
      <c r="G9840" s="97"/>
    </row>
    <row r="9841" spans="6:7" x14ac:dyDescent="0.25">
      <c r="F9841" s="97"/>
      <c r="G9841" s="97"/>
    </row>
    <row r="9842" spans="6:7" x14ac:dyDescent="0.25">
      <c r="F9842" s="97"/>
      <c r="G9842" s="97"/>
    </row>
    <row r="9843" spans="6:7" x14ac:dyDescent="0.25">
      <c r="F9843" s="97"/>
      <c r="G9843" s="97"/>
    </row>
    <row r="9844" spans="6:7" x14ac:dyDescent="0.25">
      <c r="F9844" s="97"/>
      <c r="G9844" s="97"/>
    </row>
    <row r="9845" spans="6:7" x14ac:dyDescent="0.25">
      <c r="F9845" s="97"/>
      <c r="G9845" s="97"/>
    </row>
    <row r="9846" spans="6:7" x14ac:dyDescent="0.25">
      <c r="F9846" s="97"/>
      <c r="G9846" s="97"/>
    </row>
    <row r="9847" spans="6:7" x14ac:dyDescent="0.25">
      <c r="F9847" s="97"/>
      <c r="G9847" s="97"/>
    </row>
    <row r="9848" spans="6:7" x14ac:dyDescent="0.25">
      <c r="F9848" s="97"/>
      <c r="G9848" s="97"/>
    </row>
    <row r="9849" spans="6:7" x14ac:dyDescent="0.25">
      <c r="F9849" s="97"/>
      <c r="G9849" s="97"/>
    </row>
    <row r="9850" spans="6:7" x14ac:dyDescent="0.25">
      <c r="F9850" s="97"/>
      <c r="G9850" s="97"/>
    </row>
    <row r="9851" spans="6:7" x14ac:dyDescent="0.25">
      <c r="F9851" s="97"/>
      <c r="G9851" s="97"/>
    </row>
    <row r="9852" spans="6:7" x14ac:dyDescent="0.25">
      <c r="F9852" s="97"/>
      <c r="G9852" s="97"/>
    </row>
    <row r="9853" spans="6:7" x14ac:dyDescent="0.25">
      <c r="F9853" s="97"/>
      <c r="G9853" s="97"/>
    </row>
    <row r="9854" spans="6:7" x14ac:dyDescent="0.25">
      <c r="F9854" s="97"/>
      <c r="G9854" s="97"/>
    </row>
    <row r="9855" spans="6:7" x14ac:dyDescent="0.25">
      <c r="F9855" s="97"/>
      <c r="G9855" s="97"/>
    </row>
    <row r="9856" spans="6:7" x14ac:dyDescent="0.25">
      <c r="F9856" s="97"/>
      <c r="G9856" s="97"/>
    </row>
    <row r="9857" spans="6:7" x14ac:dyDescent="0.25">
      <c r="F9857" s="97"/>
      <c r="G9857" s="97"/>
    </row>
    <row r="9858" spans="6:7" x14ac:dyDescent="0.25">
      <c r="F9858" s="97"/>
      <c r="G9858" s="97"/>
    </row>
    <row r="9859" spans="6:7" x14ac:dyDescent="0.25">
      <c r="F9859" s="97"/>
      <c r="G9859" s="97"/>
    </row>
    <row r="9860" spans="6:7" x14ac:dyDescent="0.25">
      <c r="F9860" s="97"/>
      <c r="G9860" s="97"/>
    </row>
    <row r="9861" spans="6:7" x14ac:dyDescent="0.25">
      <c r="F9861" s="97"/>
      <c r="G9861" s="97"/>
    </row>
    <row r="9862" spans="6:7" x14ac:dyDescent="0.25">
      <c r="F9862" s="97"/>
      <c r="G9862" s="97"/>
    </row>
    <row r="9863" spans="6:7" x14ac:dyDescent="0.25">
      <c r="F9863" s="97"/>
      <c r="G9863" s="97"/>
    </row>
    <row r="9864" spans="6:7" x14ac:dyDescent="0.25">
      <c r="F9864" s="97"/>
      <c r="G9864" s="97"/>
    </row>
    <row r="9865" spans="6:7" x14ac:dyDescent="0.25">
      <c r="F9865" s="97"/>
      <c r="G9865" s="97"/>
    </row>
    <row r="9866" spans="6:7" x14ac:dyDescent="0.25">
      <c r="F9866" s="97"/>
      <c r="G9866" s="97"/>
    </row>
    <row r="9867" spans="6:7" x14ac:dyDescent="0.25">
      <c r="F9867" s="97"/>
      <c r="G9867" s="97"/>
    </row>
    <row r="9868" spans="6:7" x14ac:dyDescent="0.25">
      <c r="F9868" s="97"/>
      <c r="G9868" s="97"/>
    </row>
    <row r="9869" spans="6:7" x14ac:dyDescent="0.25">
      <c r="F9869" s="97"/>
      <c r="G9869" s="97"/>
    </row>
    <row r="9870" spans="6:7" x14ac:dyDescent="0.25">
      <c r="F9870" s="97"/>
      <c r="G9870" s="97"/>
    </row>
    <row r="9871" spans="6:7" x14ac:dyDescent="0.25">
      <c r="F9871" s="97"/>
      <c r="G9871" s="97"/>
    </row>
    <row r="9872" spans="6:7" x14ac:dyDescent="0.25">
      <c r="F9872" s="97"/>
      <c r="G9872" s="97"/>
    </row>
    <row r="9873" spans="6:7" x14ac:dyDescent="0.25">
      <c r="F9873" s="97"/>
      <c r="G9873" s="97"/>
    </row>
    <row r="9874" spans="6:7" x14ac:dyDescent="0.25">
      <c r="F9874" s="97"/>
      <c r="G9874" s="97"/>
    </row>
    <row r="9875" spans="6:7" x14ac:dyDescent="0.25">
      <c r="F9875" s="97"/>
      <c r="G9875" s="97"/>
    </row>
    <row r="9876" spans="6:7" x14ac:dyDescent="0.25">
      <c r="F9876" s="97"/>
      <c r="G9876" s="97"/>
    </row>
    <row r="9877" spans="6:7" x14ac:dyDescent="0.25">
      <c r="F9877" s="97"/>
      <c r="G9877" s="97"/>
    </row>
    <row r="9878" spans="6:7" x14ac:dyDescent="0.25">
      <c r="F9878" s="97"/>
      <c r="G9878" s="97"/>
    </row>
    <row r="9879" spans="6:7" x14ac:dyDescent="0.25">
      <c r="F9879" s="97"/>
      <c r="G9879" s="97"/>
    </row>
    <row r="9880" spans="6:7" x14ac:dyDescent="0.25">
      <c r="F9880" s="97"/>
      <c r="G9880" s="97"/>
    </row>
    <row r="9881" spans="6:7" x14ac:dyDescent="0.25">
      <c r="F9881" s="97"/>
      <c r="G9881" s="97"/>
    </row>
    <row r="9882" spans="6:7" x14ac:dyDescent="0.25">
      <c r="F9882" s="97"/>
      <c r="G9882" s="97"/>
    </row>
    <row r="9883" spans="6:7" x14ac:dyDescent="0.25">
      <c r="F9883" s="97"/>
      <c r="G9883" s="97"/>
    </row>
    <row r="9884" spans="6:7" x14ac:dyDescent="0.25">
      <c r="F9884" s="97"/>
      <c r="G9884" s="97"/>
    </row>
    <row r="9885" spans="6:7" x14ac:dyDescent="0.25">
      <c r="F9885" s="97"/>
      <c r="G9885" s="97"/>
    </row>
    <row r="9886" spans="6:7" x14ac:dyDescent="0.25">
      <c r="F9886" s="97"/>
      <c r="G9886" s="97"/>
    </row>
    <row r="9887" spans="6:7" x14ac:dyDescent="0.25">
      <c r="F9887" s="97"/>
      <c r="G9887" s="97"/>
    </row>
    <row r="9888" spans="6:7" x14ac:dyDescent="0.25">
      <c r="F9888" s="97"/>
      <c r="G9888" s="97"/>
    </row>
    <row r="9889" spans="6:7" x14ac:dyDescent="0.25">
      <c r="F9889" s="97"/>
      <c r="G9889" s="97"/>
    </row>
    <row r="9890" spans="6:7" x14ac:dyDescent="0.25">
      <c r="F9890" s="97"/>
      <c r="G9890" s="97"/>
    </row>
    <row r="9891" spans="6:7" x14ac:dyDescent="0.25">
      <c r="F9891" s="97"/>
      <c r="G9891" s="97"/>
    </row>
    <row r="9892" spans="6:7" x14ac:dyDescent="0.25">
      <c r="F9892" s="97"/>
      <c r="G9892" s="97"/>
    </row>
    <row r="9893" spans="6:7" x14ac:dyDescent="0.25">
      <c r="F9893" s="97"/>
      <c r="G9893" s="97"/>
    </row>
    <row r="9894" spans="6:7" x14ac:dyDescent="0.25">
      <c r="F9894" s="97"/>
      <c r="G9894" s="97"/>
    </row>
    <row r="9895" spans="6:7" x14ac:dyDescent="0.25">
      <c r="F9895" s="97"/>
      <c r="G9895" s="97"/>
    </row>
    <row r="9896" spans="6:7" x14ac:dyDescent="0.25">
      <c r="F9896" s="97"/>
      <c r="G9896" s="97"/>
    </row>
    <row r="9897" spans="6:7" x14ac:dyDescent="0.25">
      <c r="F9897" s="97"/>
      <c r="G9897" s="97"/>
    </row>
    <row r="9898" spans="6:7" x14ac:dyDescent="0.25">
      <c r="F9898" s="97"/>
      <c r="G9898" s="97"/>
    </row>
    <row r="9899" spans="6:7" x14ac:dyDescent="0.25">
      <c r="F9899" s="97"/>
      <c r="G9899" s="97"/>
    </row>
    <row r="9900" spans="6:7" x14ac:dyDescent="0.25">
      <c r="F9900" s="97"/>
      <c r="G9900" s="97"/>
    </row>
    <row r="9901" spans="6:7" x14ac:dyDescent="0.25">
      <c r="F9901" s="97"/>
      <c r="G9901" s="97"/>
    </row>
    <row r="9902" spans="6:7" x14ac:dyDescent="0.25">
      <c r="F9902" s="97"/>
      <c r="G9902" s="97"/>
    </row>
    <row r="9903" spans="6:7" x14ac:dyDescent="0.25">
      <c r="F9903" s="97"/>
      <c r="G9903" s="97"/>
    </row>
    <row r="9904" spans="6:7" x14ac:dyDescent="0.25">
      <c r="F9904" s="97"/>
      <c r="G9904" s="97"/>
    </row>
    <row r="9905" spans="6:7" x14ac:dyDescent="0.25">
      <c r="F9905" s="97"/>
      <c r="G9905" s="97"/>
    </row>
    <row r="9906" spans="6:7" x14ac:dyDescent="0.25">
      <c r="F9906" s="97"/>
      <c r="G9906" s="97"/>
    </row>
    <row r="9907" spans="6:7" x14ac:dyDescent="0.25">
      <c r="F9907" s="97"/>
      <c r="G9907" s="97"/>
    </row>
    <row r="9908" spans="6:7" x14ac:dyDescent="0.25">
      <c r="F9908" s="97"/>
      <c r="G9908" s="97"/>
    </row>
    <row r="9909" spans="6:7" x14ac:dyDescent="0.25">
      <c r="F9909" s="97"/>
      <c r="G9909" s="97"/>
    </row>
    <row r="9910" spans="6:7" x14ac:dyDescent="0.25">
      <c r="F9910" s="97"/>
      <c r="G9910" s="97"/>
    </row>
    <row r="9911" spans="6:7" x14ac:dyDescent="0.25">
      <c r="F9911" s="97"/>
      <c r="G9911" s="97"/>
    </row>
    <row r="9912" spans="6:7" x14ac:dyDescent="0.25">
      <c r="F9912" s="97"/>
      <c r="G9912" s="97"/>
    </row>
    <row r="9913" spans="6:7" x14ac:dyDescent="0.25">
      <c r="F9913" s="97"/>
      <c r="G9913" s="97"/>
    </row>
    <row r="9914" spans="6:7" x14ac:dyDescent="0.25">
      <c r="F9914" s="97"/>
      <c r="G9914" s="97"/>
    </row>
    <row r="9915" spans="6:7" x14ac:dyDescent="0.25">
      <c r="F9915" s="97"/>
      <c r="G9915" s="97"/>
    </row>
    <row r="9916" spans="6:7" x14ac:dyDescent="0.25">
      <c r="F9916" s="97"/>
      <c r="G9916" s="97"/>
    </row>
    <row r="9917" spans="6:7" x14ac:dyDescent="0.25">
      <c r="F9917" s="97"/>
      <c r="G9917" s="97"/>
    </row>
    <row r="9918" spans="6:7" x14ac:dyDescent="0.25">
      <c r="F9918" s="97"/>
      <c r="G9918" s="97"/>
    </row>
    <row r="9919" spans="6:7" x14ac:dyDescent="0.25">
      <c r="F9919" s="97"/>
      <c r="G9919" s="97"/>
    </row>
    <row r="9920" spans="6:7" x14ac:dyDescent="0.25">
      <c r="F9920" s="97"/>
      <c r="G9920" s="97"/>
    </row>
    <row r="9921" spans="6:7" x14ac:dyDescent="0.25">
      <c r="F9921" s="97"/>
      <c r="G9921" s="97"/>
    </row>
    <row r="9922" spans="6:7" x14ac:dyDescent="0.25">
      <c r="F9922" s="97"/>
      <c r="G9922" s="97"/>
    </row>
    <row r="9923" spans="6:7" x14ac:dyDescent="0.25">
      <c r="F9923" s="97"/>
      <c r="G9923" s="97"/>
    </row>
    <row r="9924" spans="6:7" x14ac:dyDescent="0.25">
      <c r="F9924" s="97"/>
      <c r="G9924" s="97"/>
    </row>
    <row r="9925" spans="6:7" x14ac:dyDescent="0.25">
      <c r="F9925" s="97"/>
      <c r="G9925" s="97"/>
    </row>
    <row r="9926" spans="6:7" x14ac:dyDescent="0.25">
      <c r="F9926" s="97"/>
      <c r="G9926" s="97"/>
    </row>
    <row r="9927" spans="6:7" x14ac:dyDescent="0.25">
      <c r="F9927" s="97"/>
      <c r="G9927" s="97"/>
    </row>
    <row r="9928" spans="6:7" x14ac:dyDescent="0.25">
      <c r="F9928" s="97"/>
      <c r="G9928" s="97"/>
    </row>
    <row r="9929" spans="6:7" x14ac:dyDescent="0.25">
      <c r="F9929" s="97"/>
      <c r="G9929" s="97"/>
    </row>
    <row r="9930" spans="6:7" x14ac:dyDescent="0.25">
      <c r="F9930" s="97"/>
      <c r="G9930" s="97"/>
    </row>
    <row r="9931" spans="6:7" x14ac:dyDescent="0.25">
      <c r="F9931" s="97"/>
      <c r="G9931" s="97"/>
    </row>
    <row r="9932" spans="6:7" x14ac:dyDescent="0.25">
      <c r="F9932" s="97"/>
      <c r="G9932" s="97"/>
    </row>
    <row r="9933" spans="6:7" x14ac:dyDescent="0.25">
      <c r="F9933" s="97"/>
      <c r="G9933" s="97"/>
    </row>
    <row r="9934" spans="6:7" x14ac:dyDescent="0.25">
      <c r="F9934" s="97"/>
      <c r="G9934" s="97"/>
    </row>
    <row r="9935" spans="6:7" x14ac:dyDescent="0.25">
      <c r="F9935" s="97"/>
      <c r="G9935" s="97"/>
    </row>
    <row r="9936" spans="6:7" x14ac:dyDescent="0.25">
      <c r="F9936" s="97"/>
      <c r="G9936" s="97"/>
    </row>
    <row r="9937" spans="6:7" x14ac:dyDescent="0.25">
      <c r="F9937" s="97"/>
      <c r="G9937" s="97"/>
    </row>
    <row r="9938" spans="6:7" x14ac:dyDescent="0.25">
      <c r="F9938" s="97"/>
      <c r="G9938" s="97"/>
    </row>
    <row r="9939" spans="6:7" x14ac:dyDescent="0.25">
      <c r="F9939" s="97"/>
      <c r="G9939" s="97"/>
    </row>
    <row r="9940" spans="6:7" x14ac:dyDescent="0.25">
      <c r="F9940" s="97"/>
      <c r="G9940" s="97"/>
    </row>
    <row r="9941" spans="6:7" x14ac:dyDescent="0.25">
      <c r="F9941" s="97"/>
      <c r="G9941" s="97"/>
    </row>
    <row r="9942" spans="6:7" x14ac:dyDescent="0.25">
      <c r="F9942" s="97"/>
      <c r="G9942" s="97"/>
    </row>
    <row r="9943" spans="6:7" x14ac:dyDescent="0.25">
      <c r="F9943" s="97"/>
      <c r="G9943" s="97"/>
    </row>
    <row r="9944" spans="6:7" x14ac:dyDescent="0.25">
      <c r="F9944" s="97"/>
      <c r="G9944" s="97"/>
    </row>
    <row r="9945" spans="6:7" x14ac:dyDescent="0.25">
      <c r="F9945" s="97"/>
      <c r="G9945" s="97"/>
    </row>
    <row r="9946" spans="6:7" x14ac:dyDescent="0.25">
      <c r="F9946" s="97"/>
      <c r="G9946" s="97"/>
    </row>
    <row r="9947" spans="6:7" x14ac:dyDescent="0.25">
      <c r="F9947" s="97"/>
      <c r="G9947" s="97"/>
    </row>
    <row r="9948" spans="6:7" x14ac:dyDescent="0.25">
      <c r="F9948" s="97"/>
      <c r="G9948" s="97"/>
    </row>
    <row r="9949" spans="6:7" x14ac:dyDescent="0.25">
      <c r="F9949" s="97"/>
      <c r="G9949" s="97"/>
    </row>
    <row r="9950" spans="6:7" x14ac:dyDescent="0.25">
      <c r="F9950" s="97"/>
      <c r="G9950" s="97"/>
    </row>
    <row r="9951" spans="6:7" x14ac:dyDescent="0.25">
      <c r="F9951" s="97"/>
      <c r="G9951" s="97"/>
    </row>
    <row r="9952" spans="6:7" x14ac:dyDescent="0.25">
      <c r="F9952" s="97"/>
      <c r="G9952" s="97"/>
    </row>
    <row r="9953" spans="6:7" x14ac:dyDescent="0.25">
      <c r="F9953" s="97"/>
      <c r="G9953" s="97"/>
    </row>
    <row r="9954" spans="6:7" x14ac:dyDescent="0.25">
      <c r="F9954" s="97"/>
      <c r="G9954" s="97"/>
    </row>
    <row r="9955" spans="6:7" x14ac:dyDescent="0.25">
      <c r="F9955" s="97"/>
      <c r="G9955" s="97"/>
    </row>
    <row r="9956" spans="6:7" x14ac:dyDescent="0.25">
      <c r="F9956" s="97"/>
      <c r="G9956" s="97"/>
    </row>
    <row r="9957" spans="6:7" x14ac:dyDescent="0.25">
      <c r="F9957" s="97"/>
      <c r="G9957" s="97"/>
    </row>
    <row r="9958" spans="6:7" x14ac:dyDescent="0.25">
      <c r="F9958" s="97"/>
      <c r="G9958" s="97"/>
    </row>
    <row r="9959" spans="6:7" x14ac:dyDescent="0.25">
      <c r="F9959" s="97"/>
      <c r="G9959" s="97"/>
    </row>
    <row r="9960" spans="6:7" x14ac:dyDescent="0.25">
      <c r="F9960" s="97"/>
      <c r="G9960" s="97"/>
    </row>
    <row r="9961" spans="6:7" x14ac:dyDescent="0.25">
      <c r="F9961" s="97"/>
      <c r="G9961" s="97"/>
    </row>
    <row r="9962" spans="6:7" x14ac:dyDescent="0.25">
      <c r="F9962" s="97"/>
      <c r="G9962" s="97"/>
    </row>
    <row r="9963" spans="6:7" x14ac:dyDescent="0.25">
      <c r="F9963" s="97"/>
      <c r="G9963" s="97"/>
    </row>
    <row r="9964" spans="6:7" x14ac:dyDescent="0.25">
      <c r="F9964" s="97"/>
      <c r="G9964" s="97"/>
    </row>
    <row r="9965" spans="6:7" x14ac:dyDescent="0.25">
      <c r="F9965" s="97"/>
      <c r="G9965" s="97"/>
    </row>
    <row r="9966" spans="6:7" x14ac:dyDescent="0.25">
      <c r="F9966" s="97"/>
      <c r="G9966" s="97"/>
    </row>
    <row r="9967" spans="6:7" x14ac:dyDescent="0.25">
      <c r="F9967" s="97"/>
      <c r="G9967" s="97"/>
    </row>
    <row r="9968" spans="6:7" x14ac:dyDescent="0.25">
      <c r="F9968" s="97"/>
      <c r="G9968" s="97"/>
    </row>
    <row r="9969" spans="6:7" x14ac:dyDescent="0.25">
      <c r="F9969" s="97"/>
      <c r="G9969" s="97"/>
    </row>
    <row r="9970" spans="6:7" x14ac:dyDescent="0.25">
      <c r="F9970" s="97"/>
      <c r="G9970" s="97"/>
    </row>
    <row r="9971" spans="6:7" x14ac:dyDescent="0.25">
      <c r="F9971" s="97"/>
      <c r="G9971" s="97"/>
    </row>
    <row r="9972" spans="6:7" x14ac:dyDescent="0.25">
      <c r="F9972" s="97"/>
      <c r="G9972" s="97"/>
    </row>
    <row r="9973" spans="6:7" x14ac:dyDescent="0.25">
      <c r="F9973" s="97"/>
      <c r="G9973" s="97"/>
    </row>
    <row r="9974" spans="6:7" x14ac:dyDescent="0.25">
      <c r="F9974" s="97"/>
      <c r="G9974" s="97"/>
    </row>
    <row r="9975" spans="6:7" x14ac:dyDescent="0.25">
      <c r="F9975" s="97"/>
      <c r="G9975" s="97"/>
    </row>
    <row r="9976" spans="6:7" x14ac:dyDescent="0.25">
      <c r="F9976" s="97"/>
      <c r="G9976" s="97"/>
    </row>
    <row r="9977" spans="6:7" x14ac:dyDescent="0.25">
      <c r="F9977" s="97"/>
      <c r="G9977" s="97"/>
    </row>
    <row r="9978" spans="6:7" x14ac:dyDescent="0.25">
      <c r="F9978" s="97"/>
      <c r="G9978" s="97"/>
    </row>
    <row r="9979" spans="6:7" x14ac:dyDescent="0.25">
      <c r="F9979" s="97"/>
      <c r="G9979" s="97"/>
    </row>
    <row r="9980" spans="6:7" x14ac:dyDescent="0.25">
      <c r="F9980" s="97"/>
      <c r="G9980" s="97"/>
    </row>
    <row r="9981" spans="6:7" x14ac:dyDescent="0.25">
      <c r="F9981" s="97"/>
      <c r="G9981" s="97"/>
    </row>
    <row r="9982" spans="6:7" x14ac:dyDescent="0.25">
      <c r="F9982" s="97"/>
      <c r="G9982" s="97"/>
    </row>
    <row r="9983" spans="6:7" x14ac:dyDescent="0.25">
      <c r="F9983" s="97"/>
      <c r="G9983" s="97"/>
    </row>
    <row r="9984" spans="6:7" x14ac:dyDescent="0.25">
      <c r="F9984" s="97"/>
      <c r="G9984" s="97"/>
    </row>
    <row r="9985" spans="6:7" x14ac:dyDescent="0.25">
      <c r="F9985" s="97"/>
      <c r="G9985" s="97"/>
    </row>
    <row r="9986" spans="6:7" x14ac:dyDescent="0.25">
      <c r="F9986" s="97"/>
      <c r="G9986" s="97"/>
    </row>
    <row r="9987" spans="6:7" x14ac:dyDescent="0.25">
      <c r="F9987" s="97"/>
      <c r="G9987" s="97"/>
    </row>
    <row r="9988" spans="6:7" x14ac:dyDescent="0.25">
      <c r="F9988" s="97"/>
      <c r="G9988" s="97"/>
    </row>
    <row r="9989" spans="6:7" x14ac:dyDescent="0.25">
      <c r="F9989" s="97"/>
      <c r="G9989" s="97"/>
    </row>
    <row r="9990" spans="6:7" x14ac:dyDescent="0.25">
      <c r="F9990" s="97"/>
      <c r="G9990" s="97"/>
    </row>
    <row r="9991" spans="6:7" x14ac:dyDescent="0.25">
      <c r="F9991" s="97"/>
      <c r="G9991" s="97"/>
    </row>
    <row r="9992" spans="6:7" x14ac:dyDescent="0.25">
      <c r="F9992" s="97"/>
      <c r="G9992" s="97"/>
    </row>
    <row r="9993" spans="6:7" x14ac:dyDescent="0.25">
      <c r="F9993" s="97"/>
      <c r="G9993" s="97"/>
    </row>
    <row r="9994" spans="6:7" x14ac:dyDescent="0.25">
      <c r="F9994" s="97"/>
      <c r="G9994" s="97"/>
    </row>
    <row r="9995" spans="6:7" x14ac:dyDescent="0.25">
      <c r="F9995" s="97"/>
      <c r="G9995" s="97"/>
    </row>
    <row r="9996" spans="6:7" x14ac:dyDescent="0.25">
      <c r="F9996" s="97"/>
      <c r="G9996" s="97"/>
    </row>
    <row r="9997" spans="6:7" x14ac:dyDescent="0.25">
      <c r="F9997" s="97"/>
      <c r="G9997" s="97"/>
    </row>
    <row r="9998" spans="6:7" x14ac:dyDescent="0.25">
      <c r="F9998" s="97"/>
      <c r="G9998" s="97"/>
    </row>
    <row r="9999" spans="6:7" x14ac:dyDescent="0.25">
      <c r="F9999" s="97"/>
      <c r="G9999" s="97"/>
    </row>
    <row r="10000" spans="6:7" x14ac:dyDescent="0.25">
      <c r="F10000" s="97"/>
      <c r="G10000" s="97"/>
    </row>
  </sheetData>
  <sheetProtection algorithmName="SHA-512" hashValue="fujiptqkyoZNt93dptPaJ0DaE350b/L0aI19VY0nizgleD7ZRaq++qQaS3ID1+XtWJpo+ZHRzvb6sFh7merPdA==" saltValue="o8lMCQNXoYki+ci9HdJfvg==" spinCount="100000" sheet="1" objects="1" scenarios="1" selectLockedCells="1"/>
  <mergeCells count="22">
    <mergeCell ref="A1:D1"/>
    <mergeCell ref="F1:J1"/>
    <mergeCell ref="L1:N1"/>
    <mergeCell ref="BJ1:BM2"/>
    <mergeCell ref="P1:S1"/>
    <mergeCell ref="T1:W1"/>
    <mergeCell ref="R25:S26"/>
    <mergeCell ref="U25:U26"/>
    <mergeCell ref="R19:U20"/>
    <mergeCell ref="T21:T22"/>
    <mergeCell ref="T25:T26"/>
    <mergeCell ref="T23:T24"/>
    <mergeCell ref="U21:U22"/>
    <mergeCell ref="U23:U24"/>
    <mergeCell ref="BD1:BF2"/>
    <mergeCell ref="R21:S22"/>
    <mergeCell ref="R23:S24"/>
    <mergeCell ref="AA22:AA23"/>
    <mergeCell ref="AB22:AB23"/>
    <mergeCell ref="AD20:AD21"/>
    <mergeCell ref="AC20:AC21"/>
    <mergeCell ref="AE20:AE21"/>
  </mergeCells>
  <phoneticPr fontId="5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B6D7-6D63-4993-A070-88B677FEDEBD}">
  <dimension ref="A1"/>
  <sheetViews>
    <sheetView topLeftCell="A30" workbookViewId="0">
      <selection activeCell="AB54" sqref="AB54"/>
    </sheetView>
  </sheetViews>
  <sheetFormatPr defaultRowHeight="15" x14ac:dyDescent="0.25"/>
  <sheetData/>
  <sheetProtection sheet="1" objects="1" scenarios="1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NRTC</vt:lpstr>
      <vt:lpstr>Graf NRTC</vt:lpstr>
      <vt:lpstr>NRSC</vt:lpstr>
      <vt:lpstr>Graf NRSC</vt:lpstr>
      <vt:lpstr>NRSC s lin. přechodem</vt:lpstr>
      <vt:lpstr>Graf NRSC s lin. přechodem</vt:lpstr>
      <vt:lpstr>WHTC + WHSC</vt:lpstr>
      <vt:lpstr>Graf WHTC + WHSC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Lukáš Kratochvíl</dc:creator>
  <cp:lastModifiedBy>Lukáš Kratochvíl</cp:lastModifiedBy>
  <dcterms:created xsi:type="dcterms:W3CDTF">2025-05-09T07:18:07Z</dcterms:created>
  <dcterms:modified xsi:type="dcterms:W3CDTF">2025-05-20T22:05:40Z</dcterms:modified>
</cp:coreProperties>
</file>